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9512577C-BA03-48FD-A2E3-61BC645B8A4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ALES" sheetId="1" r:id="rId1"/>
    <sheet name="MAP" sheetId="3" r:id="rId2"/>
    <sheet name="TABLE" sheetId="4" r:id="rId3"/>
  </sheets>
  <calcPr calcId="191029"/>
  <pivotCaches>
    <pivotCache cacheId="8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332" i="1" l="1" a="1"/>
  <c r="K19332" i="1" s="1"/>
  <c r="K19333" i="1" a="1"/>
  <c r="K19333" i="1" s="1"/>
  <c r="K19334" i="1" a="1"/>
  <c r="K19334" i="1" s="1"/>
  <c r="K19335" i="1" a="1"/>
  <c r="K19335" i="1" s="1"/>
  <c r="K19336" i="1" a="1"/>
  <c r="K19336" i="1" s="1"/>
  <c r="K19337" i="1" a="1"/>
  <c r="K19337" i="1" s="1"/>
  <c r="K19338" i="1" a="1"/>
  <c r="K19338" i="1" s="1"/>
  <c r="K19339" i="1" a="1"/>
  <c r="K19339" i="1" s="1"/>
  <c r="K19340" i="1" a="1"/>
  <c r="K19340" i="1" s="1"/>
  <c r="K19341" i="1" a="1"/>
  <c r="K19341" i="1"/>
  <c r="K19342" i="1" a="1"/>
  <c r="K19342" i="1" s="1"/>
  <c r="K19343" i="1" a="1"/>
  <c r="K19343" i="1" s="1"/>
  <c r="K19344" i="1" a="1"/>
  <c r="K19344" i="1" s="1"/>
  <c r="K19345" i="1" a="1"/>
  <c r="K19345" i="1" s="1"/>
  <c r="K19346" i="1" a="1"/>
  <c r="K19346" i="1" s="1"/>
  <c r="K19347" i="1" a="1"/>
  <c r="K19347" i="1" s="1"/>
  <c r="K19348" i="1" a="1"/>
  <c r="K19348" i="1" s="1"/>
  <c r="K19349" i="1" a="1"/>
  <c r="K19349" i="1" s="1"/>
  <c r="K19350" i="1" a="1"/>
  <c r="K19350" i="1" s="1"/>
  <c r="K19351" i="1" a="1"/>
  <c r="K19351" i="1" s="1"/>
  <c r="K19352" i="1" a="1"/>
  <c r="K19352" i="1" s="1"/>
  <c r="K19353" i="1" a="1"/>
  <c r="K19353" i="1" s="1"/>
  <c r="K19354" i="1" a="1"/>
  <c r="K19354" i="1" s="1"/>
  <c r="K19355" i="1" a="1"/>
  <c r="K19355" i="1" s="1"/>
  <c r="K19356" i="1" a="1"/>
  <c r="K19356" i="1" s="1"/>
  <c r="K19357" i="1" a="1"/>
  <c r="K19357" i="1" s="1"/>
  <c r="K19358" i="1" a="1"/>
  <c r="K19358" i="1" s="1"/>
  <c r="K19359" i="1" a="1"/>
  <c r="K19359" i="1" s="1"/>
  <c r="K19360" i="1" a="1"/>
  <c r="K19360" i="1" s="1"/>
  <c r="K19361" i="1" a="1"/>
  <c r="K19361" i="1" s="1"/>
  <c r="K19362" i="1" a="1"/>
  <c r="K19362" i="1" s="1"/>
  <c r="K19363" i="1" a="1"/>
  <c r="K19363" i="1" s="1"/>
  <c r="K19364" i="1" a="1"/>
  <c r="K19364" i="1" s="1"/>
  <c r="K19365" i="1" a="1"/>
  <c r="K19365" i="1" s="1"/>
  <c r="K19366" i="1" a="1"/>
  <c r="K19366" i="1" s="1"/>
  <c r="K19367" i="1" a="1"/>
  <c r="K19367" i="1" s="1"/>
  <c r="K19368" i="1" a="1"/>
  <c r="K19368" i="1" s="1"/>
  <c r="K19369" i="1" a="1"/>
  <c r="K19369" i="1" s="1"/>
  <c r="K19370" i="1" a="1"/>
  <c r="K19370" i="1" s="1"/>
  <c r="K19371" i="1" a="1"/>
  <c r="K19371" i="1" s="1"/>
  <c r="K19372" i="1" a="1"/>
  <c r="K19372" i="1" s="1"/>
  <c r="K19373" i="1" a="1"/>
  <c r="K19373" i="1" s="1"/>
  <c r="K19374" i="1" a="1"/>
  <c r="K19374" i="1" s="1"/>
  <c r="K19375" i="1" a="1"/>
  <c r="K19375" i="1" s="1"/>
  <c r="K19376" i="1" a="1"/>
  <c r="K19376" i="1" s="1"/>
  <c r="K19377" i="1" a="1"/>
  <c r="K19377" i="1" s="1"/>
  <c r="K19378" i="1" a="1"/>
  <c r="K19378" i="1" s="1"/>
  <c r="K19379" i="1" a="1"/>
  <c r="K19379" i="1" s="1"/>
  <c r="K19380" i="1" a="1"/>
  <c r="K19380" i="1" s="1"/>
  <c r="K19381" i="1" a="1"/>
  <c r="K19381" i="1" s="1"/>
  <c r="K19382" i="1" a="1"/>
  <c r="K19382" i="1" s="1"/>
  <c r="K19383" i="1" a="1"/>
  <c r="K19383" i="1" s="1"/>
  <c r="K19384" i="1" a="1"/>
  <c r="K19384" i="1" s="1"/>
  <c r="K19385" i="1" a="1"/>
  <c r="K19385" i="1" s="1"/>
  <c r="K19386" i="1" a="1"/>
  <c r="K19386" i="1" s="1"/>
  <c r="K19387" i="1" a="1"/>
  <c r="K19387" i="1" s="1"/>
  <c r="K19388" i="1" a="1"/>
  <c r="K19388" i="1" s="1"/>
  <c r="K19389" i="1" a="1"/>
  <c r="K19389" i="1" s="1"/>
  <c r="K19390" i="1" a="1"/>
  <c r="K19390" i="1" s="1"/>
  <c r="K19391" i="1" a="1"/>
  <c r="K19391" i="1"/>
  <c r="K19392" i="1" a="1"/>
  <c r="K19392" i="1" s="1"/>
  <c r="K19393" i="1" a="1"/>
  <c r="K19393" i="1" s="1"/>
  <c r="K19394" i="1" a="1"/>
  <c r="K19394" i="1" s="1"/>
  <c r="K19395" i="1" a="1"/>
  <c r="K19395" i="1" s="1"/>
  <c r="K19396" i="1" a="1"/>
  <c r="K19396" i="1" s="1"/>
  <c r="K19397" i="1" a="1"/>
  <c r="K19397" i="1" s="1"/>
  <c r="K19398" i="1" a="1"/>
  <c r="K19398" i="1" s="1"/>
  <c r="K19399" i="1" a="1"/>
  <c r="K19399" i="1" s="1"/>
  <c r="K19400" i="1" a="1"/>
  <c r="K19400" i="1" s="1"/>
  <c r="K19401" i="1" a="1"/>
  <c r="K19401" i="1" s="1"/>
  <c r="K19402" i="1" a="1"/>
  <c r="K19402" i="1" s="1"/>
  <c r="K19403" i="1" a="1"/>
  <c r="K19403" i="1" s="1"/>
  <c r="K19404" i="1" a="1"/>
  <c r="K19404" i="1" s="1"/>
  <c r="K19405" i="1" a="1"/>
  <c r="K19405" i="1" s="1"/>
  <c r="K19406" i="1" a="1"/>
  <c r="K19406" i="1" s="1"/>
  <c r="K19407" i="1" a="1"/>
  <c r="K19407" i="1" s="1"/>
  <c r="K19408" i="1" a="1"/>
  <c r="K19408" i="1" s="1"/>
  <c r="K19409" i="1" a="1"/>
  <c r="K19409" i="1" s="1"/>
  <c r="K19410" i="1" a="1"/>
  <c r="K19410" i="1" s="1"/>
  <c r="K19411" i="1" a="1"/>
  <c r="K19411" i="1" s="1"/>
  <c r="K19412" i="1" a="1"/>
  <c r="K19412" i="1" s="1"/>
  <c r="K19413" i="1" a="1"/>
  <c r="K19413" i="1" s="1"/>
  <c r="K19414" i="1" a="1"/>
  <c r="K19414" i="1" s="1"/>
  <c r="K19415" i="1" a="1"/>
  <c r="K19415" i="1" s="1"/>
  <c r="K19416" i="1" a="1"/>
  <c r="K19416" i="1" s="1"/>
  <c r="K19417" i="1" a="1"/>
  <c r="K19417" i="1" s="1"/>
  <c r="K19418" i="1" a="1"/>
  <c r="K19418" i="1" s="1"/>
  <c r="K19419" i="1" a="1"/>
  <c r="K19419" i="1" s="1"/>
  <c r="K19420" i="1" a="1"/>
  <c r="K19420" i="1" s="1"/>
  <c r="K19421" i="1" a="1"/>
  <c r="K19421" i="1" s="1"/>
  <c r="K19422" i="1" a="1"/>
  <c r="K19422" i="1" s="1"/>
  <c r="K19423" i="1" a="1"/>
  <c r="K19423" i="1" s="1"/>
  <c r="K19424" i="1" a="1"/>
  <c r="K19424" i="1" s="1"/>
  <c r="K19425" i="1" a="1"/>
  <c r="K19425" i="1" s="1"/>
  <c r="K19426" i="1" a="1"/>
  <c r="K19426" i="1" s="1"/>
  <c r="K19427" i="1" a="1"/>
  <c r="K19427" i="1" s="1"/>
  <c r="K19428" i="1" a="1"/>
  <c r="K19428" i="1" s="1"/>
  <c r="K19429" i="1" a="1"/>
  <c r="K19429" i="1" s="1"/>
  <c r="K19430" i="1" a="1"/>
  <c r="K19430" i="1" s="1"/>
  <c r="K19431" i="1" a="1"/>
  <c r="K19431" i="1" s="1"/>
  <c r="K19432" i="1" a="1"/>
  <c r="K19432" i="1" s="1"/>
  <c r="K19433" i="1" a="1"/>
  <c r="K19433" i="1" s="1"/>
  <c r="K19434" i="1" a="1"/>
  <c r="K19434" i="1" s="1"/>
  <c r="K19435" i="1" a="1"/>
  <c r="K19435" i="1" s="1"/>
  <c r="K19436" i="1" a="1"/>
  <c r="K19436" i="1" s="1"/>
  <c r="K19437" i="1" a="1"/>
  <c r="K19437" i="1" s="1"/>
  <c r="K19438" i="1" a="1"/>
  <c r="K19438" i="1" s="1"/>
  <c r="K19439" i="1" a="1"/>
  <c r="K19439" i="1" s="1"/>
  <c r="K19440" i="1" a="1"/>
  <c r="K19440" i="1" s="1"/>
  <c r="K19441" i="1" a="1"/>
  <c r="K19441" i="1" s="1"/>
  <c r="K19442" i="1" a="1"/>
  <c r="K19442" i="1" s="1"/>
  <c r="K19443" i="1" a="1"/>
  <c r="K19443" i="1" s="1"/>
  <c r="K19444" i="1" a="1"/>
  <c r="K19444" i="1" s="1"/>
  <c r="K19445" i="1" a="1"/>
  <c r="K19445" i="1"/>
  <c r="K19446" i="1" a="1"/>
  <c r="K19446" i="1" s="1"/>
  <c r="K19447" i="1" a="1"/>
  <c r="K19447" i="1" s="1"/>
  <c r="K19448" i="1" a="1"/>
  <c r="K19448" i="1" s="1"/>
  <c r="K19449" i="1" a="1"/>
  <c r="K19449" i="1" s="1"/>
  <c r="K19450" i="1" a="1"/>
  <c r="K19450" i="1" s="1"/>
  <c r="K19451" i="1" a="1"/>
  <c r="K19451" i="1" s="1"/>
  <c r="K19452" i="1" a="1"/>
  <c r="K19452" i="1" s="1"/>
  <c r="K19453" i="1" a="1"/>
  <c r="K19453" i="1" s="1"/>
  <c r="K19454" i="1" a="1"/>
  <c r="K19454" i="1" s="1"/>
  <c r="K19455" i="1" a="1"/>
  <c r="K19455" i="1"/>
  <c r="K19456" i="1" a="1"/>
  <c r="K19456" i="1" s="1"/>
  <c r="K19457" i="1" a="1"/>
  <c r="K19457" i="1" s="1"/>
  <c r="K19458" i="1" a="1"/>
  <c r="K19458" i="1" s="1"/>
  <c r="K19459" i="1" a="1"/>
  <c r="K19459" i="1" s="1"/>
  <c r="K19460" i="1" a="1"/>
  <c r="K19460" i="1" s="1"/>
  <c r="K19461" i="1" a="1"/>
  <c r="K19461" i="1" s="1"/>
  <c r="K19462" i="1" a="1"/>
  <c r="K19462" i="1" s="1"/>
  <c r="K19463" i="1" a="1"/>
  <c r="K19463" i="1" s="1"/>
  <c r="K19464" i="1" a="1"/>
  <c r="K19464" i="1" s="1"/>
  <c r="K19465" i="1" a="1"/>
  <c r="K19465" i="1" s="1"/>
  <c r="K19466" i="1" a="1"/>
  <c r="K19466" i="1" s="1"/>
  <c r="K19467" i="1" a="1"/>
  <c r="K19467" i="1" s="1"/>
  <c r="K19468" i="1" a="1"/>
  <c r="K19468" i="1" s="1"/>
  <c r="K19469" i="1" a="1"/>
  <c r="K19469" i="1" s="1"/>
  <c r="K19470" i="1" a="1"/>
  <c r="K19470" i="1" s="1"/>
  <c r="K19471" i="1" a="1"/>
  <c r="K19471" i="1" s="1"/>
  <c r="K19472" i="1" a="1"/>
  <c r="K19472" i="1" s="1"/>
  <c r="K19473" i="1" a="1"/>
  <c r="K19473" i="1" s="1"/>
  <c r="K19474" i="1" a="1"/>
  <c r="K19474" i="1" s="1"/>
  <c r="K19475" i="1" a="1"/>
  <c r="K19475" i="1" s="1"/>
  <c r="K19476" i="1" a="1"/>
  <c r="K19476" i="1" s="1"/>
  <c r="K19477" i="1" a="1"/>
  <c r="K19477" i="1" s="1"/>
  <c r="K19478" i="1" a="1"/>
  <c r="K19478" i="1" s="1"/>
  <c r="K19479" i="1" a="1"/>
  <c r="K19479" i="1" s="1"/>
  <c r="K19480" i="1" a="1"/>
  <c r="K19480" i="1" s="1"/>
  <c r="K19481" i="1" a="1"/>
  <c r="K19481" i="1" s="1"/>
  <c r="K19482" i="1" a="1"/>
  <c r="K19482" i="1" s="1"/>
  <c r="K19483" i="1" a="1"/>
  <c r="K19483" i="1" s="1"/>
  <c r="K19484" i="1" a="1"/>
  <c r="K19484" i="1" s="1"/>
  <c r="K19485" i="1" a="1"/>
  <c r="K19485" i="1" s="1"/>
  <c r="K19486" i="1" a="1"/>
  <c r="K19486" i="1" s="1"/>
  <c r="K19487" i="1" a="1"/>
  <c r="K19487" i="1"/>
  <c r="K19488" i="1" a="1"/>
  <c r="K19488" i="1" s="1"/>
  <c r="K19489" i="1" a="1"/>
  <c r="K19489" i="1" s="1"/>
  <c r="K19490" i="1" a="1"/>
  <c r="K19490" i="1" s="1"/>
  <c r="K19491" i="1" a="1"/>
  <c r="K19491" i="1" s="1"/>
  <c r="K19492" i="1" a="1"/>
  <c r="K19492" i="1" s="1"/>
  <c r="K19493" i="1" a="1"/>
  <c r="K19493" i="1" s="1"/>
  <c r="K19494" i="1" a="1"/>
  <c r="K19494" i="1" s="1"/>
  <c r="K19495" i="1" a="1"/>
  <c r="K19495" i="1" s="1"/>
  <c r="K19496" i="1" a="1"/>
  <c r="K19496" i="1" s="1"/>
  <c r="K19497" i="1" a="1"/>
  <c r="K19497" i="1" s="1"/>
  <c r="K19498" i="1" a="1"/>
  <c r="K19498" i="1" s="1"/>
  <c r="K19499" i="1" a="1"/>
  <c r="K19499" i="1" s="1"/>
  <c r="K19500" i="1" a="1"/>
  <c r="K19500" i="1" s="1"/>
  <c r="K19501" i="1" a="1"/>
  <c r="K19501" i="1" s="1"/>
  <c r="K19502" i="1" a="1"/>
  <c r="K19502" i="1" s="1"/>
  <c r="K19503" i="1" a="1"/>
  <c r="K19503" i="1"/>
  <c r="K19504" i="1" a="1"/>
  <c r="K19504" i="1" s="1"/>
  <c r="K19505" i="1" a="1"/>
  <c r="K19505" i="1" s="1"/>
  <c r="K19506" i="1" a="1"/>
  <c r="K19506" i="1" s="1"/>
  <c r="K19507" i="1" a="1"/>
  <c r="K19507" i="1" s="1"/>
  <c r="K19508" i="1" a="1"/>
  <c r="K19508" i="1" s="1"/>
  <c r="K19509" i="1" a="1"/>
  <c r="K19509" i="1" s="1"/>
  <c r="K19510" i="1" a="1"/>
  <c r="K19510" i="1" s="1"/>
  <c r="K19511" i="1" a="1"/>
  <c r="K19511" i="1" s="1"/>
  <c r="K19512" i="1" a="1"/>
  <c r="K19512" i="1" s="1"/>
  <c r="K19513" i="1" a="1"/>
  <c r="K19513" i="1" s="1"/>
  <c r="K19514" i="1" a="1"/>
  <c r="K19514" i="1" s="1"/>
  <c r="K19515" i="1" a="1"/>
  <c r="K19515" i="1" s="1"/>
  <c r="K19516" i="1" a="1"/>
  <c r="K19516" i="1" s="1"/>
  <c r="K19517" i="1" a="1"/>
  <c r="K19517" i="1" s="1"/>
  <c r="K19518" i="1" a="1"/>
  <c r="K19518" i="1" s="1"/>
  <c r="K19519" i="1" a="1"/>
  <c r="K19519" i="1" s="1"/>
  <c r="K19520" i="1" a="1"/>
  <c r="K19520" i="1" s="1"/>
  <c r="K19521" i="1" a="1"/>
  <c r="K19521" i="1" s="1"/>
  <c r="K19522" i="1" a="1"/>
  <c r="K19522" i="1" s="1"/>
  <c r="K19523" i="1" a="1"/>
  <c r="K19523" i="1" s="1"/>
  <c r="K19524" i="1" a="1"/>
  <c r="K19524" i="1" s="1"/>
  <c r="K19525" i="1" a="1"/>
  <c r="K19525" i="1" s="1"/>
  <c r="K19526" i="1" a="1"/>
  <c r="K19526" i="1" s="1"/>
  <c r="K19527" i="1" a="1"/>
  <c r="K19527" i="1" s="1"/>
  <c r="K19528" i="1" a="1"/>
  <c r="K19528" i="1" s="1"/>
  <c r="K19529" i="1" a="1"/>
  <c r="K19529" i="1" s="1"/>
  <c r="K19530" i="1" a="1"/>
  <c r="K19530" i="1" s="1"/>
  <c r="K19531" i="1" a="1"/>
  <c r="K19531" i="1"/>
  <c r="K19532" i="1" a="1"/>
  <c r="K19532" i="1" s="1"/>
  <c r="K19533" i="1" a="1"/>
  <c r="K19533" i="1" s="1"/>
  <c r="K19534" i="1" a="1"/>
  <c r="K19534" i="1" s="1"/>
  <c r="K19535" i="1" a="1"/>
  <c r="K19535" i="1"/>
  <c r="K19536" i="1" a="1"/>
  <c r="K19536" i="1" s="1"/>
  <c r="K19537" i="1" a="1"/>
  <c r="K19537" i="1" s="1"/>
  <c r="K19538" i="1" a="1"/>
  <c r="K19538" i="1" s="1"/>
  <c r="K19539" i="1" a="1"/>
  <c r="K19539" i="1" s="1"/>
  <c r="K19540" i="1" a="1"/>
  <c r="K19540" i="1" s="1"/>
  <c r="K19541" i="1" a="1"/>
  <c r="K19541" i="1" s="1"/>
  <c r="K19542" i="1" a="1"/>
  <c r="K19542" i="1" s="1"/>
  <c r="K19543" i="1" a="1"/>
  <c r="K19543" i="1" s="1"/>
  <c r="K19544" i="1" a="1"/>
  <c r="K19544" i="1" s="1"/>
  <c r="K19545" i="1" a="1"/>
  <c r="K19545" i="1" s="1"/>
  <c r="K19546" i="1" a="1"/>
  <c r="K19546" i="1" s="1"/>
  <c r="K19547" i="1" a="1"/>
  <c r="K19547" i="1" s="1"/>
  <c r="K19548" i="1" a="1"/>
  <c r="K19548" i="1" s="1"/>
  <c r="K19549" i="1" a="1"/>
  <c r="K19549" i="1" s="1"/>
  <c r="K19550" i="1" a="1"/>
  <c r="K19550" i="1" s="1"/>
  <c r="K19551" i="1" a="1"/>
  <c r="K19551" i="1" s="1"/>
  <c r="K19552" i="1" a="1"/>
  <c r="K19552" i="1" s="1"/>
  <c r="K19553" i="1" a="1"/>
  <c r="K19553" i="1" s="1"/>
  <c r="K19554" i="1" a="1"/>
  <c r="K19554" i="1" s="1"/>
  <c r="K19555" i="1" a="1"/>
  <c r="K19555" i="1"/>
  <c r="K19556" i="1" a="1"/>
  <c r="K19556" i="1" s="1"/>
  <c r="K19557" i="1" a="1"/>
  <c r="K19557" i="1" s="1"/>
  <c r="K19558" i="1" a="1"/>
  <c r="K19558" i="1" s="1"/>
  <c r="K19559" i="1" a="1"/>
  <c r="K19559" i="1" s="1"/>
  <c r="K19560" i="1" a="1"/>
  <c r="K19560" i="1" s="1"/>
  <c r="K19561" i="1" a="1"/>
  <c r="K19561" i="1" s="1"/>
  <c r="K19562" i="1" a="1"/>
  <c r="K19562" i="1" s="1"/>
  <c r="K19563" i="1" a="1"/>
  <c r="K19563" i="1" s="1"/>
  <c r="K19564" i="1" a="1"/>
  <c r="K19564" i="1" s="1"/>
  <c r="K19565" i="1" a="1"/>
  <c r="K19565" i="1" s="1"/>
  <c r="K19566" i="1" a="1"/>
  <c r="K19566" i="1" s="1"/>
  <c r="K19567" i="1" a="1"/>
  <c r="K19567" i="1" s="1"/>
  <c r="K19568" i="1" a="1"/>
  <c r="K19568" i="1" s="1"/>
  <c r="K19569" i="1" a="1"/>
  <c r="K19569" i="1" s="1"/>
  <c r="K19570" i="1" a="1"/>
  <c r="K19570" i="1" s="1"/>
  <c r="K19571" i="1" a="1"/>
  <c r="K19571" i="1" s="1"/>
  <c r="K19572" i="1" a="1"/>
  <c r="K19572" i="1" s="1"/>
  <c r="K19573" i="1" a="1"/>
  <c r="K19573" i="1" s="1"/>
  <c r="K19574" i="1" a="1"/>
  <c r="K19574" i="1" s="1"/>
  <c r="K19575" i="1" a="1"/>
  <c r="K19575" i="1" s="1"/>
  <c r="K19576" i="1" a="1"/>
  <c r="K19576" i="1" s="1"/>
  <c r="K19577" i="1" a="1"/>
  <c r="K19577" i="1" s="1"/>
  <c r="K19578" i="1" a="1"/>
  <c r="K19578" i="1" s="1"/>
  <c r="K19579" i="1" a="1"/>
  <c r="K19579" i="1" s="1"/>
  <c r="K19580" i="1" a="1"/>
  <c r="K19580" i="1" s="1"/>
  <c r="K19581" i="1" a="1"/>
  <c r="K19581" i="1" s="1"/>
  <c r="K19582" i="1" a="1"/>
  <c r="K19582" i="1" s="1"/>
  <c r="K19583" i="1" a="1"/>
  <c r="K19583" i="1"/>
  <c r="K19584" i="1" a="1"/>
  <c r="K19584" i="1" s="1"/>
  <c r="K19585" i="1" a="1"/>
  <c r="K19585" i="1" s="1"/>
  <c r="K19586" i="1" a="1"/>
  <c r="K19586" i="1" s="1"/>
  <c r="K19587" i="1" a="1"/>
  <c r="K19587" i="1" s="1"/>
  <c r="K19588" i="1" a="1"/>
  <c r="K19588" i="1" s="1"/>
  <c r="K19589" i="1" a="1"/>
  <c r="K19589" i="1" s="1"/>
  <c r="K19590" i="1" a="1"/>
  <c r="K19590" i="1" s="1"/>
  <c r="K19591" i="1" a="1"/>
  <c r="K19591" i="1" s="1"/>
  <c r="K19592" i="1" a="1"/>
  <c r="K19592" i="1" s="1"/>
  <c r="K19593" i="1" a="1"/>
  <c r="K19593" i="1" s="1"/>
  <c r="K19594" i="1" a="1"/>
  <c r="K19594" i="1" s="1"/>
  <c r="K19595" i="1" a="1"/>
  <c r="K19595" i="1" s="1"/>
  <c r="K19596" i="1" a="1"/>
  <c r="K19596" i="1" s="1"/>
  <c r="K19597" i="1" a="1"/>
  <c r="K19597" i="1" s="1"/>
  <c r="K19598" i="1" a="1"/>
  <c r="K19598" i="1" s="1"/>
  <c r="K19599" i="1" a="1"/>
  <c r="K19599" i="1"/>
  <c r="K19600" i="1" a="1"/>
  <c r="K19600" i="1" s="1"/>
  <c r="K19601" i="1" a="1"/>
  <c r="K19601" i="1" s="1"/>
  <c r="K19602" i="1" a="1"/>
  <c r="K19602" i="1" s="1"/>
  <c r="K19603" i="1" a="1"/>
  <c r="K19603" i="1" s="1"/>
  <c r="K19604" i="1" a="1"/>
  <c r="K19604" i="1" s="1"/>
  <c r="K19605" i="1" a="1"/>
  <c r="K19605" i="1" s="1"/>
  <c r="K19606" i="1" a="1"/>
  <c r="K19606" i="1" s="1"/>
  <c r="K19607" i="1" a="1"/>
  <c r="K19607" i="1" s="1"/>
  <c r="K19608" i="1" a="1"/>
  <c r="K19608" i="1" s="1"/>
  <c r="K19609" i="1" a="1"/>
  <c r="K19609" i="1" s="1"/>
  <c r="K19610" i="1" a="1"/>
  <c r="K19610" i="1" s="1"/>
  <c r="K19611" i="1" a="1"/>
  <c r="K19611" i="1"/>
  <c r="K19612" i="1" a="1"/>
  <c r="K19612" i="1" s="1"/>
  <c r="K19613" i="1" a="1"/>
  <c r="K19613" i="1" s="1"/>
  <c r="K19614" i="1" a="1"/>
  <c r="K19614" i="1" s="1"/>
  <c r="K19615" i="1" a="1"/>
  <c r="K19615" i="1" s="1"/>
  <c r="K19616" i="1" a="1"/>
  <c r="K19616" i="1" s="1"/>
  <c r="K19617" i="1" a="1"/>
  <c r="K19617" i="1" s="1"/>
  <c r="K19618" i="1" a="1"/>
  <c r="K19618" i="1" s="1"/>
  <c r="K19619" i="1" a="1"/>
  <c r="K19619" i="1" s="1"/>
  <c r="K19620" i="1" a="1"/>
  <c r="K19620" i="1" s="1"/>
  <c r="K19621" i="1" a="1"/>
  <c r="K19621" i="1" s="1"/>
  <c r="K19622" i="1" a="1"/>
  <c r="K19622" i="1" s="1"/>
  <c r="K19623" i="1" a="1"/>
  <c r="K19623" i="1" s="1"/>
  <c r="K19624" i="1" a="1"/>
  <c r="K19624" i="1" s="1"/>
  <c r="K19625" i="1" a="1"/>
  <c r="K19625" i="1" s="1"/>
  <c r="K19626" i="1" a="1"/>
  <c r="K19626" i="1" s="1"/>
  <c r="K19627" i="1" a="1"/>
  <c r="K19627" i="1" s="1"/>
  <c r="K19628" i="1" a="1"/>
  <c r="K19628" i="1" s="1"/>
  <c r="K19629" i="1" a="1"/>
  <c r="K19629" i="1" s="1"/>
  <c r="K19630" i="1" a="1"/>
  <c r="K19630" i="1" s="1"/>
  <c r="K19631" i="1" a="1"/>
  <c r="K19631" i="1" s="1"/>
  <c r="K19632" i="1" a="1"/>
  <c r="K19632" i="1" s="1"/>
  <c r="K19633" i="1" a="1"/>
  <c r="K19633" i="1" s="1"/>
  <c r="K19634" i="1" a="1"/>
  <c r="K19634" i="1" s="1"/>
  <c r="K19635" i="1" a="1"/>
  <c r="K19635" i="1" s="1"/>
  <c r="K19636" i="1" a="1"/>
  <c r="K19636" i="1" s="1"/>
  <c r="K19637" i="1" a="1"/>
  <c r="K19637" i="1" s="1"/>
  <c r="K19638" i="1" a="1"/>
  <c r="K19638" i="1" s="1"/>
  <c r="K19639" i="1" a="1"/>
  <c r="K19639" i="1" s="1"/>
  <c r="K19640" i="1" a="1"/>
  <c r="K19640" i="1" s="1"/>
  <c r="K19641" i="1" a="1"/>
  <c r="K19641" i="1" s="1"/>
  <c r="K19642" i="1" a="1"/>
  <c r="K19642" i="1" s="1"/>
  <c r="K19643" i="1" a="1"/>
  <c r="K19643" i="1" s="1"/>
  <c r="K19644" i="1" a="1"/>
  <c r="K19644" i="1" s="1"/>
  <c r="K19645" i="1" a="1"/>
  <c r="K19645" i="1" s="1"/>
  <c r="K19646" i="1" a="1"/>
  <c r="K19646" i="1" s="1"/>
  <c r="K19647" i="1" a="1"/>
  <c r="K19647" i="1"/>
  <c r="K19648" i="1" a="1"/>
  <c r="K19648" i="1" s="1"/>
  <c r="K19649" i="1" a="1"/>
  <c r="K19649" i="1" s="1"/>
  <c r="K19650" i="1" a="1"/>
  <c r="K19650" i="1" s="1"/>
  <c r="K19651" i="1" a="1"/>
  <c r="K19651" i="1" s="1"/>
  <c r="K19652" i="1" a="1"/>
  <c r="K19652" i="1" s="1"/>
  <c r="K19653" i="1" a="1"/>
  <c r="K19653" i="1" s="1"/>
  <c r="K19654" i="1" a="1"/>
  <c r="K19654" i="1" s="1"/>
  <c r="K19655" i="1" a="1"/>
  <c r="K19655" i="1"/>
  <c r="K19656" i="1" a="1"/>
  <c r="K19656" i="1" s="1"/>
  <c r="K19657" i="1" a="1"/>
  <c r="K19657" i="1" s="1"/>
  <c r="K19658" i="1" a="1"/>
  <c r="K19658" i="1" s="1"/>
  <c r="K19659" i="1" a="1"/>
  <c r="K19659" i="1" s="1"/>
  <c r="K19660" i="1" a="1"/>
  <c r="K19660" i="1" s="1"/>
  <c r="K19661" i="1" a="1"/>
  <c r="K19661" i="1" s="1"/>
  <c r="K19662" i="1" a="1"/>
  <c r="K19662" i="1" s="1"/>
  <c r="K19663" i="1" a="1"/>
  <c r="K19663" i="1" s="1"/>
  <c r="K19664" i="1" a="1"/>
  <c r="K19664" i="1" s="1"/>
  <c r="K19665" i="1" a="1"/>
  <c r="K19665" i="1" s="1"/>
  <c r="K19666" i="1" a="1"/>
  <c r="K19666" i="1" s="1"/>
  <c r="K19667" i="1" a="1"/>
  <c r="K19667" i="1" s="1"/>
  <c r="K19668" i="1" a="1"/>
  <c r="K19668" i="1" s="1"/>
  <c r="K19669" i="1" a="1"/>
  <c r="K19669" i="1" s="1"/>
  <c r="K19670" i="1" a="1"/>
  <c r="K19670" i="1" s="1"/>
  <c r="K19671" i="1" a="1"/>
  <c r="K19671" i="1" s="1"/>
  <c r="K19672" i="1" a="1"/>
  <c r="K19672" i="1" s="1"/>
  <c r="K19673" i="1" a="1"/>
  <c r="K19673" i="1" s="1"/>
  <c r="K19674" i="1" a="1"/>
  <c r="K19674" i="1" s="1"/>
  <c r="K19675" i="1" a="1"/>
  <c r="K19675" i="1" s="1"/>
  <c r="K19676" i="1" a="1"/>
  <c r="K19676" i="1" s="1"/>
  <c r="K19677" i="1" a="1"/>
  <c r="K19677" i="1" s="1"/>
  <c r="K19678" i="1" a="1"/>
  <c r="K19678" i="1" s="1"/>
  <c r="K19679" i="1" a="1"/>
  <c r="K19679" i="1" s="1"/>
  <c r="K19680" i="1" a="1"/>
  <c r="K19680" i="1" s="1"/>
  <c r="K19681" i="1" a="1"/>
  <c r="K19681" i="1" s="1"/>
  <c r="K19682" i="1" a="1"/>
  <c r="K19682" i="1" s="1"/>
  <c r="K19683" i="1" a="1"/>
  <c r="K19683" i="1" s="1"/>
  <c r="K19684" i="1" a="1"/>
  <c r="K19684" i="1" s="1"/>
  <c r="K19685" i="1" a="1"/>
  <c r="K19685" i="1" s="1"/>
  <c r="K19686" i="1" a="1"/>
  <c r="K19686" i="1" s="1"/>
  <c r="K19687" i="1" a="1"/>
  <c r="K19687" i="1" s="1"/>
  <c r="K19688" i="1" a="1"/>
  <c r="K19688" i="1" s="1"/>
  <c r="K19689" i="1" a="1"/>
  <c r="K19689" i="1" s="1"/>
  <c r="K19690" i="1" a="1"/>
  <c r="K19690" i="1" s="1"/>
  <c r="K19691" i="1" a="1"/>
  <c r="K19691" i="1" s="1"/>
  <c r="K19692" i="1" a="1"/>
  <c r="K19692" i="1" s="1"/>
  <c r="K19693" i="1" a="1"/>
  <c r="K19693" i="1" s="1"/>
  <c r="K19694" i="1" a="1"/>
  <c r="K19694" i="1" s="1"/>
  <c r="K19695" i="1" a="1"/>
  <c r="K19695" i="1" s="1"/>
  <c r="K19696" i="1" a="1"/>
  <c r="K19696" i="1" s="1"/>
  <c r="K19697" i="1" a="1"/>
  <c r="K19697" i="1" s="1"/>
  <c r="K19698" i="1" a="1"/>
  <c r="K19698" i="1" s="1"/>
  <c r="K19699" i="1" a="1"/>
  <c r="K19699" i="1" s="1"/>
  <c r="K19700" i="1" a="1"/>
  <c r="K19700" i="1" s="1"/>
  <c r="K19701" i="1" a="1"/>
  <c r="K19701" i="1" s="1"/>
  <c r="K19702" i="1" a="1"/>
  <c r="K19702" i="1" s="1"/>
  <c r="K19703" i="1" a="1"/>
  <c r="K19703" i="1"/>
  <c r="K19704" i="1" a="1"/>
  <c r="K19704" i="1" s="1"/>
  <c r="K19705" i="1" a="1"/>
  <c r="K19705" i="1" s="1"/>
  <c r="K19706" i="1" a="1"/>
  <c r="K19706" i="1" s="1"/>
  <c r="K19707" i="1" a="1"/>
  <c r="K19707" i="1" s="1"/>
  <c r="K19708" i="1" a="1"/>
  <c r="K19708" i="1" s="1"/>
  <c r="K19709" i="1" a="1"/>
  <c r="K19709" i="1" s="1"/>
  <c r="K19710" i="1" a="1"/>
  <c r="K19710" i="1" s="1"/>
  <c r="K19711" i="1" a="1"/>
  <c r="K19711" i="1" s="1"/>
  <c r="K19712" i="1" a="1"/>
  <c r="K19712" i="1" s="1"/>
  <c r="K19713" i="1" a="1"/>
  <c r="K19713" i="1" s="1"/>
  <c r="K19714" i="1" a="1"/>
  <c r="K19714" i="1" s="1"/>
  <c r="K19715" i="1" a="1"/>
  <c r="K19715" i="1" s="1"/>
  <c r="K19716" i="1" a="1"/>
  <c r="K19716" i="1" s="1"/>
  <c r="K19717" i="1" a="1"/>
  <c r="K19717" i="1" s="1"/>
  <c r="K19718" i="1" a="1"/>
  <c r="K19718" i="1" s="1"/>
  <c r="K19719" i="1" a="1"/>
  <c r="K19719" i="1" s="1"/>
  <c r="K19720" i="1" a="1"/>
  <c r="K19720" i="1" s="1"/>
  <c r="K19721" i="1" a="1"/>
  <c r="K19721" i="1" s="1"/>
  <c r="K19722" i="1" a="1"/>
  <c r="K19722" i="1" s="1"/>
  <c r="K19723" i="1" a="1"/>
  <c r="K19723" i="1" s="1"/>
  <c r="K19724" i="1" a="1"/>
  <c r="K19724" i="1" s="1"/>
  <c r="K19725" i="1" a="1"/>
  <c r="K19725" i="1"/>
  <c r="K19726" i="1" a="1"/>
  <c r="K19726" i="1" s="1"/>
  <c r="K19727" i="1" a="1"/>
  <c r="K19727" i="1" s="1"/>
  <c r="K19728" i="1" a="1"/>
  <c r="K19728" i="1" s="1"/>
  <c r="K19729" i="1" a="1"/>
  <c r="K19729" i="1" s="1"/>
  <c r="K19730" i="1" a="1"/>
  <c r="K19730" i="1" s="1"/>
  <c r="K19731" i="1" a="1"/>
  <c r="K19731" i="1" s="1"/>
  <c r="K19732" i="1" a="1"/>
  <c r="K19732" i="1" s="1"/>
  <c r="K19733" i="1" a="1"/>
  <c r="K19733" i="1" s="1"/>
  <c r="K19734" i="1" a="1"/>
  <c r="K19734" i="1" s="1"/>
  <c r="K19735" i="1" a="1"/>
  <c r="K19735" i="1"/>
  <c r="K19736" i="1" a="1"/>
  <c r="K19736" i="1" s="1"/>
  <c r="K19737" i="1" a="1"/>
  <c r="K19737" i="1" s="1"/>
  <c r="K19738" i="1" a="1"/>
  <c r="K19738" i="1" s="1"/>
  <c r="K19739" i="1" a="1"/>
  <c r="K19739" i="1" s="1"/>
  <c r="K19740" i="1" a="1"/>
  <c r="K19740" i="1" s="1"/>
  <c r="K19741" i="1" a="1"/>
  <c r="K19741" i="1" s="1"/>
  <c r="K19742" i="1" a="1"/>
  <c r="K19742" i="1" s="1"/>
  <c r="K19743" i="1" a="1"/>
  <c r="K19743" i="1" s="1"/>
  <c r="K19744" i="1" a="1"/>
  <c r="K19744" i="1" s="1"/>
  <c r="K19745" i="1" a="1"/>
  <c r="K19745" i="1" s="1"/>
  <c r="K19746" i="1" a="1"/>
  <c r="K19746" i="1" s="1"/>
  <c r="K19747" i="1" a="1"/>
  <c r="K19747" i="1" s="1"/>
  <c r="K19748" i="1" a="1"/>
  <c r="K19748" i="1" s="1"/>
  <c r="K19749" i="1" a="1"/>
  <c r="K19749" i="1" s="1"/>
  <c r="K19750" i="1" a="1"/>
  <c r="K19750" i="1" s="1"/>
  <c r="K19751" i="1" a="1"/>
  <c r="K19751" i="1" s="1"/>
  <c r="K19752" i="1" a="1"/>
  <c r="K19752" i="1" s="1"/>
  <c r="K19753" i="1" a="1"/>
  <c r="K19753" i="1" s="1"/>
  <c r="K19754" i="1" a="1"/>
  <c r="K19754" i="1" s="1"/>
  <c r="K19755" i="1" a="1"/>
  <c r="K19755" i="1" s="1"/>
  <c r="K19756" i="1" a="1"/>
  <c r="K19756" i="1" s="1"/>
  <c r="K19757" i="1" a="1"/>
  <c r="K19757" i="1" s="1"/>
  <c r="K19758" i="1" a="1"/>
  <c r="K19758" i="1" s="1"/>
  <c r="K19759" i="1" a="1"/>
  <c r="K19759" i="1" s="1"/>
  <c r="K19760" i="1" a="1"/>
  <c r="K19760" i="1" s="1"/>
  <c r="K19761" i="1" a="1"/>
  <c r="K19761" i="1" s="1"/>
  <c r="K19762" i="1" a="1"/>
  <c r="K19762" i="1" s="1"/>
  <c r="K19763" i="1" a="1"/>
  <c r="K19763" i="1" s="1"/>
  <c r="K19764" i="1" a="1"/>
  <c r="K19764" i="1" s="1"/>
  <c r="K19765" i="1" a="1"/>
  <c r="K19765" i="1" s="1"/>
  <c r="K19766" i="1" a="1"/>
  <c r="K19766" i="1" s="1"/>
  <c r="K19767" i="1" a="1"/>
  <c r="K19767" i="1" s="1"/>
  <c r="K19768" i="1" a="1"/>
  <c r="K19768" i="1" s="1"/>
  <c r="K19769" i="1" a="1"/>
  <c r="K19769" i="1" s="1"/>
  <c r="K19770" i="1" a="1"/>
  <c r="K19770" i="1" s="1"/>
  <c r="K19771" i="1" a="1"/>
  <c r="K19771" i="1" s="1"/>
  <c r="K19772" i="1" a="1"/>
  <c r="K19772" i="1" s="1"/>
  <c r="K19773" i="1" a="1"/>
  <c r="K19773" i="1" s="1"/>
  <c r="K19774" i="1" a="1"/>
  <c r="K19774" i="1" s="1"/>
  <c r="K19775" i="1" a="1"/>
  <c r="K19775" i="1" s="1"/>
  <c r="K19776" i="1" a="1"/>
  <c r="K19776" i="1" s="1"/>
  <c r="K19777" i="1" a="1"/>
  <c r="K19777" i="1" s="1"/>
  <c r="K19778" i="1" a="1"/>
  <c r="K19778" i="1" s="1"/>
  <c r="K19779" i="1" a="1"/>
  <c r="K19779" i="1" s="1"/>
  <c r="K19780" i="1" a="1"/>
  <c r="K19780" i="1" s="1"/>
  <c r="K19781" i="1" a="1"/>
  <c r="K19781" i="1" s="1"/>
  <c r="K19782" i="1" a="1"/>
  <c r="K19782" i="1" s="1"/>
  <c r="K19783" i="1" a="1"/>
  <c r="K19783" i="1" s="1"/>
  <c r="K19784" i="1" a="1"/>
  <c r="K19784" i="1" s="1"/>
  <c r="K19785" i="1" a="1"/>
  <c r="K19785" i="1" s="1"/>
  <c r="K19786" i="1" a="1"/>
  <c r="K19786" i="1" s="1"/>
  <c r="K19787" i="1" a="1"/>
  <c r="K19787" i="1" s="1"/>
  <c r="K19788" i="1" a="1"/>
  <c r="K19788" i="1" s="1"/>
  <c r="K19789" i="1" a="1"/>
  <c r="K19789" i="1" s="1"/>
  <c r="K19790" i="1" a="1"/>
  <c r="K19790" i="1" s="1"/>
  <c r="K19791" i="1" a="1"/>
  <c r="K19791" i="1" s="1"/>
  <c r="K19792" i="1" a="1"/>
  <c r="K19792" i="1" s="1"/>
  <c r="K19793" i="1" a="1"/>
  <c r="K19793" i="1" s="1"/>
  <c r="K19794" i="1" a="1"/>
  <c r="K19794" i="1"/>
  <c r="K19795" i="1" a="1"/>
  <c r="K19795" i="1" s="1"/>
  <c r="K19796" i="1" a="1"/>
  <c r="K19796" i="1" s="1"/>
  <c r="K19797" i="1" a="1"/>
  <c r="K19797" i="1" s="1"/>
  <c r="K19798" i="1" a="1"/>
  <c r="K19798" i="1" s="1"/>
  <c r="K19799" i="1" a="1"/>
  <c r="K19799" i="1" s="1"/>
  <c r="K19800" i="1" a="1"/>
  <c r="K19800" i="1" s="1"/>
  <c r="K19801" i="1" a="1"/>
  <c r="K19801" i="1" s="1"/>
  <c r="K19802" i="1" a="1"/>
  <c r="K19802" i="1"/>
  <c r="K19803" i="1" a="1"/>
  <c r="K19803" i="1" s="1"/>
  <c r="K19804" i="1" a="1"/>
  <c r="K19804" i="1" s="1"/>
  <c r="K19805" i="1" a="1"/>
  <c r="K19805" i="1" s="1"/>
  <c r="K19806" i="1" a="1"/>
  <c r="K19806" i="1" s="1"/>
  <c r="K19807" i="1" a="1"/>
  <c r="K19807" i="1" s="1"/>
  <c r="K19808" i="1" a="1"/>
  <c r="K19808" i="1" s="1"/>
  <c r="K19809" i="1" a="1"/>
  <c r="K19809" i="1" s="1"/>
  <c r="K19810" i="1" a="1"/>
  <c r="K19810" i="1" s="1"/>
  <c r="K19811" i="1" a="1"/>
  <c r="K19811" i="1" s="1"/>
  <c r="K19812" i="1" a="1"/>
  <c r="K19812" i="1" s="1"/>
  <c r="K19813" i="1" a="1"/>
  <c r="K19813" i="1" s="1"/>
  <c r="K19814" i="1" a="1"/>
  <c r="K19814" i="1" s="1"/>
  <c r="K19815" i="1" a="1"/>
  <c r="K19815" i="1" s="1"/>
  <c r="K19816" i="1" a="1"/>
  <c r="K19816" i="1" s="1"/>
  <c r="K19817" i="1" a="1"/>
  <c r="K19817" i="1" s="1"/>
  <c r="K19818" i="1" a="1"/>
  <c r="K19818" i="1" s="1"/>
  <c r="K19819" i="1" a="1"/>
  <c r="K19819" i="1" s="1"/>
  <c r="K19820" i="1" a="1"/>
  <c r="K19820" i="1" s="1"/>
  <c r="K19821" i="1" a="1"/>
  <c r="K19821" i="1" s="1"/>
  <c r="K19822" i="1" a="1"/>
  <c r="K19822" i="1" s="1"/>
  <c r="K19823" i="1" a="1"/>
  <c r="K19823" i="1" s="1"/>
  <c r="K19824" i="1" a="1"/>
  <c r="K19824" i="1" s="1"/>
  <c r="K19825" i="1" a="1"/>
  <c r="K19825" i="1" s="1"/>
  <c r="K19826" i="1" a="1"/>
  <c r="K19826" i="1"/>
  <c r="K19827" i="1" a="1"/>
  <c r="K19827" i="1" s="1"/>
  <c r="K19828" i="1" a="1"/>
  <c r="K19828" i="1" s="1"/>
  <c r="K19829" i="1" a="1"/>
  <c r="K19829" i="1" s="1"/>
  <c r="K19830" i="1" a="1"/>
  <c r="K19830" i="1" s="1"/>
  <c r="K19831" i="1" a="1"/>
  <c r="K19831" i="1" s="1"/>
  <c r="K19832" i="1" a="1"/>
  <c r="K19832" i="1" s="1"/>
  <c r="K19833" i="1" a="1"/>
  <c r="K19833" i="1" s="1"/>
  <c r="K19834" i="1" a="1"/>
  <c r="K19834" i="1" s="1"/>
  <c r="K19835" i="1" a="1"/>
  <c r="K19835" i="1" s="1"/>
  <c r="K19836" i="1" a="1"/>
  <c r="K19836" i="1" s="1"/>
  <c r="K19837" i="1" a="1"/>
  <c r="K19837" i="1" s="1"/>
  <c r="K19838" i="1" a="1"/>
  <c r="K19838" i="1" s="1"/>
  <c r="K19839" i="1" a="1"/>
  <c r="K19839" i="1" s="1"/>
  <c r="K19840" i="1" a="1"/>
  <c r="K19840" i="1" s="1"/>
  <c r="K19841" i="1" a="1"/>
  <c r="K19841" i="1" s="1"/>
  <c r="K19842" i="1" a="1"/>
  <c r="K19842" i="1" s="1"/>
  <c r="K19843" i="1" a="1"/>
  <c r="K19843" i="1" s="1"/>
  <c r="K19844" i="1" a="1"/>
  <c r="K19844" i="1" s="1"/>
  <c r="K19845" i="1" a="1"/>
  <c r="K19845" i="1" s="1"/>
  <c r="K19846" i="1" a="1"/>
  <c r="K19846" i="1" s="1"/>
  <c r="K19847" i="1" a="1"/>
  <c r="K19847" i="1" s="1"/>
  <c r="K19848" i="1" a="1"/>
  <c r="K19848" i="1" s="1"/>
  <c r="K19849" i="1" a="1"/>
  <c r="K19849" i="1" s="1"/>
  <c r="K19850" i="1" a="1"/>
  <c r="K19850" i="1" s="1"/>
  <c r="K19851" i="1" a="1"/>
  <c r="K19851" i="1" s="1"/>
  <c r="K19852" i="1" a="1"/>
  <c r="K19852" i="1" s="1"/>
  <c r="K19853" i="1" a="1"/>
  <c r="K19853" i="1" s="1"/>
  <c r="K19854" i="1" a="1"/>
  <c r="K19854" i="1" s="1"/>
  <c r="K19855" i="1" a="1"/>
  <c r="K19855" i="1" s="1"/>
  <c r="K19856" i="1" a="1"/>
  <c r="K19856" i="1" s="1"/>
  <c r="K19857" i="1" a="1"/>
  <c r="K19857" i="1" s="1"/>
  <c r="K19858" i="1" a="1"/>
  <c r="K19858" i="1" s="1"/>
  <c r="K19859" i="1" a="1"/>
  <c r="K19859" i="1" s="1"/>
  <c r="K19860" i="1" a="1"/>
  <c r="K19860" i="1" s="1"/>
  <c r="K19861" i="1" a="1"/>
  <c r="K19861" i="1" s="1"/>
  <c r="K19862" i="1" a="1"/>
  <c r="K19862" i="1" s="1"/>
  <c r="K19863" i="1" a="1"/>
  <c r="K19863" i="1" s="1"/>
  <c r="K19864" i="1" a="1"/>
  <c r="K19864" i="1" s="1"/>
  <c r="K19865" i="1" a="1"/>
  <c r="K19865" i="1" s="1"/>
  <c r="K19866" i="1" a="1"/>
  <c r="K19866" i="1" s="1"/>
  <c r="K19867" i="1" a="1"/>
  <c r="K19867" i="1" s="1"/>
  <c r="K19868" i="1" a="1"/>
  <c r="K19868" i="1" s="1"/>
  <c r="K19869" i="1" a="1"/>
  <c r="K19869" i="1" s="1"/>
  <c r="K19870" i="1" a="1"/>
  <c r="K19870" i="1"/>
  <c r="K19871" i="1" a="1"/>
  <c r="K19871" i="1" s="1"/>
  <c r="K19872" i="1" a="1"/>
  <c r="K19872" i="1" s="1"/>
  <c r="K19873" i="1" a="1"/>
  <c r="K19873" i="1" s="1"/>
  <c r="K19874" i="1" a="1"/>
  <c r="K19874" i="1" s="1"/>
  <c r="K19875" i="1" a="1"/>
  <c r="K19875" i="1" s="1"/>
  <c r="K19876" i="1" a="1"/>
  <c r="K19876" i="1" s="1"/>
  <c r="K19877" i="1" a="1"/>
  <c r="K19877" i="1" s="1"/>
  <c r="K19878" i="1" a="1"/>
  <c r="K19878" i="1" s="1"/>
  <c r="K19879" i="1" a="1"/>
  <c r="K19879" i="1" s="1"/>
  <c r="K19880" i="1" a="1"/>
  <c r="K19880" i="1" s="1"/>
  <c r="K19881" i="1" a="1"/>
  <c r="K19881" i="1" s="1"/>
  <c r="K19882" i="1" a="1"/>
  <c r="K19882" i="1" s="1"/>
  <c r="K19883" i="1" a="1"/>
  <c r="K19883" i="1" s="1"/>
  <c r="K19884" i="1" a="1"/>
  <c r="K19884" i="1" s="1"/>
  <c r="K19885" i="1" a="1"/>
  <c r="K19885" i="1" s="1"/>
  <c r="K19886" i="1" a="1"/>
  <c r="K19886" i="1" s="1"/>
  <c r="K19887" i="1" a="1"/>
  <c r="K19887" i="1" s="1"/>
  <c r="K19888" i="1" a="1"/>
  <c r="K19888" i="1" s="1"/>
  <c r="K19889" i="1" a="1"/>
  <c r="K19889" i="1" s="1"/>
  <c r="K19890" i="1" a="1"/>
  <c r="K19890" i="1"/>
  <c r="K19891" i="1" a="1"/>
  <c r="K19891" i="1" s="1"/>
  <c r="K19892" i="1" a="1"/>
  <c r="K19892" i="1" s="1"/>
  <c r="K19893" i="1" a="1"/>
  <c r="K19893" i="1" s="1"/>
  <c r="K19894" i="1" a="1"/>
  <c r="K19894" i="1" s="1"/>
  <c r="K19895" i="1" a="1"/>
  <c r="K19895" i="1" s="1"/>
  <c r="K19896" i="1" a="1"/>
  <c r="K19896" i="1"/>
  <c r="K19897" i="1" a="1"/>
  <c r="K19897" i="1" s="1"/>
  <c r="K19898" i="1" a="1"/>
  <c r="K19898" i="1"/>
  <c r="K19899" i="1" a="1"/>
  <c r="K19899" i="1" s="1"/>
  <c r="K19900" i="1" a="1"/>
  <c r="K19900" i="1" s="1"/>
  <c r="K19901" i="1" a="1"/>
  <c r="K19901" i="1" s="1"/>
  <c r="K19902" i="1" a="1"/>
  <c r="K19902" i="1"/>
  <c r="K19903" i="1" a="1"/>
  <c r="K19903" i="1" s="1"/>
  <c r="K19904" i="1" a="1"/>
  <c r="K19904" i="1"/>
  <c r="K19905" i="1" a="1"/>
  <c r="K19905" i="1" s="1"/>
  <c r="K19906" i="1" a="1"/>
  <c r="K19906" i="1" s="1"/>
  <c r="K19907" i="1" a="1"/>
  <c r="K19907" i="1" s="1"/>
  <c r="K19908" i="1" a="1"/>
  <c r="K19908" i="1" s="1"/>
  <c r="K19909" i="1" a="1"/>
  <c r="K19909" i="1" s="1"/>
  <c r="K19910" i="1" a="1"/>
  <c r="K19910" i="1" s="1"/>
  <c r="K19911" i="1" a="1"/>
  <c r="K19911" i="1" s="1"/>
  <c r="K19912" i="1" a="1"/>
  <c r="K19912" i="1" s="1"/>
  <c r="K19913" i="1" a="1"/>
  <c r="K19913" i="1" s="1"/>
  <c r="K19914" i="1" a="1"/>
  <c r="K19914" i="1"/>
  <c r="K19915" i="1" a="1"/>
  <c r="K19915" i="1" s="1"/>
  <c r="K19916" i="1" a="1"/>
  <c r="K19916" i="1" s="1"/>
  <c r="K19917" i="1" a="1"/>
  <c r="K19917" i="1" s="1"/>
  <c r="K19918" i="1" a="1"/>
  <c r="K19918" i="1" s="1"/>
  <c r="K19919" i="1" a="1"/>
  <c r="K19919" i="1" s="1"/>
  <c r="K19920" i="1" a="1"/>
  <c r="K19920" i="1" s="1"/>
  <c r="K19921" i="1" a="1"/>
  <c r="K19921" i="1" s="1"/>
  <c r="K19922" i="1" a="1"/>
  <c r="K19922" i="1" s="1"/>
  <c r="K19923" i="1" a="1"/>
  <c r="K19923" i="1" s="1"/>
  <c r="K19924" i="1" a="1"/>
  <c r="K19924" i="1" s="1"/>
  <c r="K19925" i="1" a="1"/>
  <c r="K19925" i="1" s="1"/>
  <c r="K19926" i="1" a="1"/>
  <c r="K19926" i="1" s="1"/>
  <c r="K19927" i="1" a="1"/>
  <c r="K19927" i="1" s="1"/>
  <c r="K19928" i="1" a="1"/>
  <c r="K19928" i="1" s="1"/>
  <c r="K19929" i="1" a="1"/>
  <c r="K19929" i="1" s="1"/>
  <c r="K19930" i="1" a="1"/>
  <c r="K19930" i="1"/>
  <c r="K19931" i="1" a="1"/>
  <c r="K19931" i="1" s="1"/>
  <c r="K19932" i="1" a="1"/>
  <c r="K19932" i="1" s="1"/>
  <c r="K19933" i="1" a="1"/>
  <c r="K19933" i="1" s="1"/>
  <c r="K19934" i="1" a="1"/>
  <c r="K19934" i="1" s="1"/>
  <c r="K19935" i="1" a="1"/>
  <c r="K19935" i="1" s="1"/>
  <c r="K19936" i="1" a="1"/>
  <c r="K19936" i="1" s="1"/>
  <c r="K19937" i="1" a="1"/>
  <c r="K19937" i="1" s="1"/>
  <c r="K19938" i="1" a="1"/>
  <c r="K19938" i="1" s="1"/>
  <c r="K19939" i="1" a="1"/>
  <c r="K19939" i="1" s="1"/>
  <c r="K19940" i="1" a="1"/>
  <c r="K19940" i="1" s="1"/>
  <c r="K19941" i="1" a="1"/>
  <c r="K19941" i="1" s="1"/>
  <c r="K19942" i="1" a="1"/>
  <c r="K19942" i="1" s="1"/>
  <c r="K19943" i="1" a="1"/>
  <c r="K19943" i="1" s="1"/>
  <c r="K19944" i="1" a="1"/>
  <c r="K19944" i="1" s="1"/>
  <c r="K19945" i="1" a="1"/>
  <c r="K19945" i="1" s="1"/>
  <c r="K19946" i="1" a="1"/>
  <c r="K19946" i="1" s="1"/>
  <c r="K19947" i="1" a="1"/>
  <c r="K19947" i="1" s="1"/>
  <c r="K19948" i="1" a="1"/>
  <c r="K19948" i="1" s="1"/>
  <c r="K19949" i="1" a="1"/>
  <c r="K19949" i="1" s="1"/>
  <c r="K19950" i="1" a="1"/>
  <c r="K19950" i="1" s="1"/>
  <c r="K19951" i="1" a="1"/>
  <c r="K19951" i="1" s="1"/>
  <c r="K19952" i="1" a="1"/>
  <c r="K19952" i="1" s="1"/>
  <c r="K19953" i="1" a="1"/>
  <c r="K19953" i="1" s="1"/>
  <c r="K19954" i="1" a="1"/>
  <c r="K19954" i="1"/>
  <c r="K19955" i="1" a="1"/>
  <c r="K19955" i="1" s="1"/>
  <c r="K19956" i="1" a="1"/>
  <c r="K19956" i="1" s="1"/>
  <c r="K19957" i="1" a="1"/>
  <c r="K19957" i="1" s="1"/>
  <c r="K19958" i="1" a="1"/>
  <c r="K19958" i="1" s="1"/>
  <c r="K19959" i="1" a="1"/>
  <c r="K19959" i="1" s="1"/>
  <c r="K19960" i="1" a="1"/>
  <c r="K19960" i="1"/>
  <c r="K19961" i="1" a="1"/>
  <c r="K19961" i="1" s="1"/>
  <c r="K19962" i="1" a="1"/>
  <c r="K19962" i="1"/>
  <c r="K19963" i="1" a="1"/>
  <c r="K19963" i="1" s="1"/>
  <c r="K19964" i="1" a="1"/>
  <c r="K19964" i="1" s="1"/>
  <c r="K19965" i="1" a="1"/>
  <c r="K19965" i="1" s="1"/>
  <c r="K19966" i="1" a="1"/>
  <c r="K19966" i="1"/>
  <c r="K19967" i="1" a="1"/>
  <c r="K19967" i="1" s="1"/>
  <c r="K19968" i="1" a="1"/>
  <c r="K19968" i="1"/>
  <c r="K19969" i="1" a="1"/>
  <c r="K19969" i="1" s="1"/>
  <c r="K19970" i="1" a="1"/>
  <c r="K19970" i="1" s="1"/>
  <c r="K19971" i="1" a="1"/>
  <c r="K19971" i="1" s="1"/>
  <c r="K19972" i="1" a="1"/>
  <c r="K19972" i="1" s="1"/>
  <c r="K19973" i="1" a="1"/>
  <c r="K19973" i="1" s="1"/>
  <c r="K19974" i="1" a="1"/>
  <c r="K19974" i="1" s="1"/>
  <c r="K19975" i="1" a="1"/>
  <c r="K19975" i="1" s="1"/>
  <c r="K19976" i="1" a="1"/>
  <c r="K19976" i="1" s="1"/>
  <c r="K19977" i="1" a="1"/>
  <c r="K19977" i="1" s="1"/>
  <c r="K19978" i="1" a="1"/>
  <c r="K19978" i="1"/>
  <c r="K19979" i="1" a="1"/>
  <c r="K19979" i="1" s="1"/>
  <c r="K19980" i="1" a="1"/>
  <c r="K19980" i="1" s="1"/>
  <c r="K19981" i="1" a="1"/>
  <c r="K19981" i="1" s="1"/>
  <c r="K19982" i="1" a="1"/>
  <c r="K19982" i="1" s="1"/>
  <c r="K19983" i="1" a="1"/>
  <c r="K19983" i="1" s="1"/>
  <c r="K19984" i="1" a="1"/>
  <c r="K19984" i="1" s="1"/>
  <c r="K19985" i="1" a="1"/>
  <c r="K19985" i="1" s="1"/>
  <c r="K19986" i="1" a="1"/>
  <c r="K19986" i="1"/>
  <c r="K19987" i="1" a="1"/>
  <c r="K19987" i="1" s="1"/>
  <c r="K19988" i="1" a="1"/>
  <c r="K19988" i="1" s="1"/>
  <c r="K19989" i="1" a="1"/>
  <c r="K19989" i="1" s="1"/>
  <c r="K19990" i="1" a="1"/>
  <c r="K19990" i="1" s="1"/>
  <c r="K19991" i="1" a="1"/>
  <c r="K19991" i="1" s="1"/>
  <c r="K19992" i="1" a="1"/>
  <c r="K19992" i="1"/>
  <c r="K19993" i="1" a="1"/>
  <c r="K19993" i="1" s="1"/>
  <c r="K19994" i="1" a="1"/>
  <c r="K19994" i="1" s="1"/>
  <c r="K19995" i="1" a="1"/>
  <c r="K19995" i="1" s="1"/>
  <c r="K19996" i="1" a="1"/>
  <c r="K19996" i="1" s="1"/>
  <c r="K19997" i="1" a="1"/>
  <c r="K19997" i="1" s="1"/>
  <c r="K19998" i="1" a="1"/>
  <c r="K19998" i="1"/>
  <c r="K19999" i="1" a="1"/>
  <c r="K19999" i="1" s="1"/>
  <c r="K20000" i="1" a="1"/>
  <c r="K20000" i="1" s="1"/>
  <c r="K20001" i="1" a="1"/>
  <c r="K20001" i="1" s="1"/>
  <c r="K20002" i="1" a="1"/>
  <c r="K20002" i="1"/>
  <c r="K20003" i="1" a="1"/>
  <c r="K20003" i="1" s="1"/>
  <c r="K20004" i="1" a="1"/>
  <c r="K20004" i="1" s="1"/>
  <c r="K20005" i="1" a="1"/>
  <c r="K20005" i="1" s="1"/>
  <c r="K20006" i="1" a="1"/>
  <c r="K20006" i="1" s="1"/>
  <c r="K20007" i="1" a="1"/>
  <c r="K20007" i="1" s="1"/>
  <c r="K20008" i="1" a="1"/>
  <c r="K20008" i="1" s="1"/>
  <c r="K20009" i="1" a="1"/>
  <c r="K20009" i="1" s="1"/>
  <c r="K20010" i="1" a="1"/>
  <c r="K20010" i="1" s="1"/>
  <c r="K20011" i="1" a="1"/>
  <c r="K20011" i="1" s="1"/>
  <c r="K20012" i="1" a="1"/>
  <c r="K20012" i="1" s="1"/>
  <c r="K20013" i="1" a="1"/>
  <c r="K20013" i="1" s="1"/>
  <c r="K20014" i="1" a="1"/>
  <c r="K20014" i="1" s="1"/>
  <c r="K20015" i="1" a="1"/>
  <c r="K20015" i="1" s="1"/>
  <c r="K20016" i="1" a="1"/>
  <c r="K20016" i="1" s="1"/>
  <c r="K20017" i="1" a="1"/>
  <c r="K20017" i="1" s="1"/>
  <c r="K20018" i="1" a="1"/>
  <c r="K20018" i="1"/>
  <c r="K20019" i="1" a="1"/>
  <c r="K20019" i="1" s="1"/>
  <c r="K20020" i="1" a="1"/>
  <c r="K20020" i="1" s="1"/>
  <c r="K20021" i="1" a="1"/>
  <c r="K20021" i="1" s="1"/>
  <c r="K20022" i="1" a="1"/>
  <c r="K20022" i="1"/>
  <c r="K20023" i="1" a="1"/>
  <c r="K20023" i="1" s="1"/>
  <c r="K20024" i="1" a="1"/>
  <c r="K20024" i="1" s="1"/>
  <c r="K20025" i="1" a="1"/>
  <c r="K20025" i="1" s="1"/>
  <c r="K20026" i="1" a="1"/>
  <c r="K20026" i="1" s="1"/>
  <c r="K20027" i="1" a="1"/>
  <c r="K20027" i="1" s="1"/>
  <c r="K20028" i="1" a="1"/>
  <c r="K20028" i="1" s="1"/>
  <c r="K20029" i="1" a="1"/>
  <c r="K20029" i="1" s="1"/>
  <c r="K20030" i="1" a="1"/>
  <c r="K20030" i="1" s="1"/>
  <c r="K20031" i="1" a="1"/>
  <c r="K20031" i="1" s="1"/>
  <c r="K20032" i="1" a="1"/>
  <c r="K20032" i="1" s="1"/>
  <c r="K20033" i="1" a="1"/>
  <c r="K20033" i="1" s="1"/>
  <c r="K20034" i="1" a="1"/>
  <c r="K20034" i="1" s="1"/>
  <c r="K20035" i="1" a="1"/>
  <c r="K20035" i="1" s="1"/>
  <c r="K20036" i="1" a="1"/>
  <c r="K20036" i="1" s="1"/>
  <c r="K20037" i="1" a="1"/>
  <c r="K20037" i="1" s="1"/>
  <c r="K20038" i="1" a="1"/>
  <c r="K20038" i="1"/>
  <c r="K20039" i="1" a="1"/>
  <c r="K20039" i="1" s="1"/>
  <c r="K20040" i="1" a="1"/>
  <c r="K20040" i="1" s="1"/>
  <c r="K20041" i="1" a="1"/>
  <c r="K20041" i="1" s="1"/>
  <c r="K20042" i="1" a="1"/>
  <c r="K20042" i="1" s="1"/>
  <c r="K20043" i="1" a="1"/>
  <c r="K20043" i="1" s="1"/>
  <c r="K20044" i="1" a="1"/>
  <c r="K20044" i="1" s="1"/>
  <c r="K20045" i="1" a="1"/>
  <c r="K20045" i="1" s="1"/>
  <c r="K20046" i="1" a="1"/>
  <c r="K20046" i="1"/>
  <c r="K20047" i="1" a="1"/>
  <c r="K20047" i="1" s="1"/>
  <c r="K20048" i="1" a="1"/>
  <c r="K20048" i="1" s="1"/>
  <c r="K20049" i="1" a="1"/>
  <c r="K20049" i="1" s="1"/>
  <c r="K20050" i="1" a="1"/>
  <c r="K20050" i="1" s="1"/>
  <c r="K20051" i="1" a="1"/>
  <c r="K20051" i="1" s="1"/>
  <c r="K20052" i="1" a="1"/>
  <c r="K20052" i="1" s="1"/>
  <c r="K20053" i="1" a="1"/>
  <c r="K20053" i="1" s="1"/>
  <c r="K20054" i="1" a="1"/>
  <c r="K20054" i="1" s="1"/>
  <c r="K20055" i="1" a="1"/>
  <c r="K20055" i="1" s="1"/>
  <c r="K20056" i="1" a="1"/>
  <c r="K20056" i="1" s="1"/>
  <c r="K20057" i="1" a="1"/>
  <c r="K20057" i="1" s="1"/>
  <c r="K20058" i="1" a="1"/>
  <c r="K20058" i="1" s="1"/>
  <c r="K20059" i="1" a="1"/>
  <c r="K20059" i="1" s="1"/>
  <c r="K20060" i="1" a="1"/>
  <c r="K20060" i="1" s="1"/>
  <c r="K20061" i="1" a="1"/>
  <c r="K20061" i="1" s="1"/>
  <c r="K20062" i="1" a="1"/>
  <c r="K20062" i="1"/>
  <c r="K20063" i="1" a="1"/>
  <c r="K20063" i="1" s="1"/>
  <c r="K20064" i="1" a="1"/>
  <c r="K20064" i="1" s="1"/>
  <c r="K20065" i="1" a="1"/>
  <c r="K20065" i="1" s="1"/>
  <c r="K20066" i="1" a="1"/>
  <c r="K20066" i="1"/>
  <c r="K20067" i="1" a="1"/>
  <c r="K20067" i="1" s="1"/>
  <c r="K20068" i="1" a="1"/>
  <c r="K20068" i="1" s="1"/>
  <c r="K20069" i="1" a="1"/>
  <c r="K20069" i="1" s="1"/>
  <c r="K20070" i="1" a="1"/>
  <c r="K20070" i="1" s="1"/>
  <c r="K20071" i="1" a="1"/>
  <c r="K20071" i="1" s="1"/>
  <c r="K20072" i="1" a="1"/>
  <c r="K20072" i="1" s="1"/>
  <c r="K20073" i="1" a="1"/>
  <c r="K20073" i="1" s="1"/>
  <c r="K20074" i="1" a="1"/>
  <c r="K20074" i="1" s="1"/>
  <c r="K20075" i="1" a="1"/>
  <c r="K20075" i="1"/>
  <c r="K20076" i="1" a="1"/>
  <c r="K20076" i="1" s="1"/>
  <c r="K20077" i="1" a="1"/>
  <c r="K20077" i="1" s="1"/>
  <c r="K20078" i="1" a="1"/>
  <c r="K20078" i="1" s="1"/>
  <c r="K20079" i="1" a="1"/>
  <c r="K20079" i="1" s="1"/>
  <c r="K20080" i="1" a="1"/>
  <c r="K20080" i="1" s="1"/>
  <c r="K20081" i="1" a="1"/>
  <c r="K20081" i="1"/>
  <c r="K20082" i="1" a="1"/>
  <c r="K20082" i="1" s="1"/>
  <c r="K20083" i="1" a="1"/>
  <c r="K20083" i="1"/>
  <c r="K20084" i="1" a="1"/>
  <c r="K20084" i="1" s="1"/>
  <c r="K20085" i="1" a="1"/>
  <c r="K20085" i="1" s="1"/>
  <c r="K20086" i="1" a="1"/>
  <c r="K20086" i="1" s="1"/>
  <c r="K20087" i="1" a="1"/>
  <c r="K20087" i="1"/>
  <c r="K20088" i="1" a="1"/>
  <c r="K20088" i="1" s="1"/>
  <c r="K20089" i="1" a="1"/>
  <c r="K20089" i="1"/>
  <c r="K20090" i="1" a="1"/>
  <c r="K20090" i="1" s="1"/>
  <c r="K20091" i="1" a="1"/>
  <c r="K20091" i="1" s="1"/>
  <c r="K20092" i="1" a="1"/>
  <c r="K20092" i="1" s="1"/>
  <c r="K20093" i="1" a="1"/>
  <c r="K20093" i="1" s="1"/>
  <c r="K20094" i="1" a="1"/>
  <c r="K20094" i="1" s="1"/>
  <c r="K20095" i="1" a="1"/>
  <c r="K20095" i="1" s="1"/>
  <c r="K20096" i="1" a="1"/>
  <c r="K20096" i="1" s="1"/>
  <c r="K20097" i="1" a="1"/>
  <c r="K20097" i="1" s="1"/>
  <c r="K20098" i="1" a="1"/>
  <c r="K20098" i="1" s="1"/>
  <c r="K20099" i="1" a="1"/>
  <c r="K20099" i="1" s="1"/>
  <c r="K20100" i="1" a="1"/>
  <c r="K20100" i="1" s="1"/>
  <c r="K20101" i="1" a="1"/>
  <c r="K20101" i="1" s="1"/>
  <c r="K20102" i="1" a="1"/>
  <c r="K20102" i="1" s="1"/>
  <c r="K20103" i="1" a="1"/>
  <c r="K20103" i="1" s="1"/>
  <c r="K20104" i="1" a="1"/>
  <c r="K20104" i="1" s="1"/>
  <c r="K20105" i="1" a="1"/>
  <c r="K20105" i="1" s="1"/>
  <c r="K20106" i="1" a="1"/>
  <c r="K20106" i="1" s="1"/>
  <c r="K20107" i="1" a="1"/>
  <c r="K20107" i="1" s="1"/>
  <c r="K20108" i="1" a="1"/>
  <c r="K20108" i="1" s="1"/>
  <c r="K20109" i="1" a="1"/>
  <c r="K20109" i="1" s="1"/>
  <c r="K20110" i="1" a="1"/>
  <c r="K20110" i="1" s="1"/>
  <c r="K20111" i="1" a="1"/>
  <c r="K20111" i="1" s="1"/>
  <c r="K20112" i="1" a="1"/>
  <c r="K20112" i="1" s="1"/>
  <c r="K20113" i="1" a="1"/>
  <c r="K20113" i="1" s="1"/>
  <c r="K20114" i="1" a="1"/>
  <c r="K20114" i="1" s="1"/>
  <c r="K20115" i="1" a="1"/>
  <c r="K20115" i="1" s="1"/>
  <c r="K20116" i="1" a="1"/>
  <c r="K20116" i="1" s="1"/>
  <c r="K20117" i="1" a="1"/>
  <c r="K20117" i="1" s="1"/>
  <c r="K20118" i="1" a="1"/>
  <c r="K20118" i="1" s="1"/>
  <c r="K20119" i="1" a="1"/>
  <c r="K20119" i="1" s="1"/>
  <c r="K20120" i="1" a="1"/>
  <c r="K20120" i="1" s="1"/>
  <c r="K20121" i="1" a="1"/>
  <c r="K20121" i="1" s="1"/>
  <c r="K20122" i="1" a="1"/>
  <c r="K20122" i="1" s="1"/>
  <c r="K20123" i="1" a="1"/>
  <c r="K20123" i="1" s="1"/>
  <c r="K20124" i="1" a="1"/>
  <c r="K20124" i="1" s="1"/>
  <c r="K20125" i="1" a="1"/>
  <c r="K20125" i="1" s="1"/>
  <c r="K20126" i="1" a="1"/>
  <c r="K20126" i="1" s="1"/>
  <c r="K20127" i="1" a="1"/>
  <c r="K20127" i="1" s="1"/>
  <c r="K20128" i="1" a="1"/>
  <c r="K20128" i="1" s="1"/>
  <c r="K20129" i="1" a="1"/>
  <c r="K20129" i="1" s="1"/>
  <c r="K20130" i="1" a="1"/>
  <c r="K20130" i="1" s="1"/>
  <c r="K20131" i="1" a="1"/>
  <c r="K20131" i="1" s="1"/>
  <c r="K20132" i="1" a="1"/>
  <c r="K20132" i="1" s="1"/>
  <c r="K20133" i="1" a="1"/>
  <c r="K20133" i="1" s="1"/>
  <c r="K20134" i="1" a="1"/>
  <c r="K20134" i="1" s="1"/>
  <c r="K20135" i="1" a="1"/>
  <c r="K20135" i="1" s="1"/>
  <c r="K20136" i="1" a="1"/>
  <c r="K20136" i="1" s="1"/>
  <c r="K20137" i="1" a="1"/>
  <c r="K20137" i="1" s="1"/>
  <c r="K20138" i="1" a="1"/>
  <c r="K20138" i="1" s="1"/>
  <c r="K20139" i="1" a="1"/>
  <c r="K20139" i="1" s="1"/>
  <c r="K20140" i="1" a="1"/>
  <c r="K20140" i="1" s="1"/>
  <c r="K20141" i="1" a="1"/>
  <c r="K20141" i="1" s="1"/>
  <c r="K20142" i="1" a="1"/>
  <c r="K20142" i="1" s="1"/>
  <c r="K20143" i="1" a="1"/>
  <c r="K20143" i="1" s="1"/>
  <c r="K20144" i="1" a="1"/>
  <c r="K20144" i="1" s="1"/>
  <c r="K20145" i="1" a="1"/>
  <c r="K20145" i="1" s="1"/>
  <c r="K20146" i="1" a="1"/>
  <c r="K20146" i="1" s="1"/>
  <c r="K20147" i="1" a="1"/>
  <c r="K20147" i="1" s="1"/>
  <c r="K20148" i="1" a="1"/>
  <c r="K20148" i="1" s="1"/>
  <c r="K20149" i="1" a="1"/>
  <c r="K20149" i="1" s="1"/>
  <c r="K20150" i="1" a="1"/>
  <c r="K20150" i="1" s="1"/>
  <c r="K20151" i="1" a="1"/>
  <c r="K20151" i="1" s="1"/>
  <c r="K20152" i="1" a="1"/>
  <c r="K20152" i="1" s="1"/>
  <c r="K20153" i="1" a="1"/>
  <c r="K20153" i="1" s="1"/>
  <c r="K20154" i="1" a="1"/>
  <c r="K20154" i="1" s="1"/>
  <c r="K20155" i="1" a="1"/>
  <c r="K20155" i="1" s="1"/>
  <c r="K20156" i="1" a="1"/>
  <c r="K20156" i="1" s="1"/>
  <c r="K20157" i="1" a="1"/>
  <c r="K20157" i="1" s="1"/>
  <c r="K20158" i="1" a="1"/>
  <c r="K20158" i="1" s="1"/>
  <c r="K20159" i="1" a="1"/>
  <c r="K20159" i="1" s="1"/>
  <c r="K20160" i="1" a="1"/>
  <c r="K20160" i="1" s="1"/>
  <c r="K20161" i="1" a="1"/>
  <c r="K20161" i="1" s="1"/>
  <c r="K20162" i="1" a="1"/>
  <c r="K20162" i="1" s="1"/>
  <c r="K20163" i="1" a="1"/>
  <c r="K20163" i="1" s="1"/>
  <c r="K20164" i="1" a="1"/>
  <c r="K20164" i="1" s="1"/>
  <c r="K20165" i="1" a="1"/>
  <c r="K20165" i="1" s="1"/>
  <c r="K20166" i="1" a="1"/>
  <c r="K20166" i="1" s="1"/>
  <c r="K20167" i="1" a="1"/>
  <c r="K20167" i="1" s="1"/>
  <c r="K20168" i="1" a="1"/>
  <c r="K20168" i="1" s="1"/>
  <c r="K20169" i="1" a="1"/>
  <c r="K20169" i="1" s="1"/>
  <c r="K20170" i="1" a="1"/>
  <c r="K20170" i="1" s="1"/>
  <c r="K20171" i="1" a="1"/>
  <c r="K20171" i="1" s="1"/>
  <c r="K20172" i="1" a="1"/>
  <c r="K20172" i="1" s="1"/>
  <c r="K20173" i="1" a="1"/>
  <c r="K20173" i="1" s="1"/>
  <c r="K20174" i="1" a="1"/>
  <c r="K20174" i="1" s="1"/>
  <c r="K20175" i="1" a="1"/>
  <c r="K20175" i="1" s="1"/>
  <c r="K20176" i="1" a="1"/>
  <c r="K20176" i="1" s="1"/>
  <c r="K20177" i="1" a="1"/>
  <c r="K20177" i="1" s="1"/>
  <c r="K20178" i="1" a="1"/>
  <c r="K20178" i="1" s="1"/>
  <c r="K20179" i="1" a="1"/>
  <c r="K20179" i="1" s="1"/>
  <c r="K20180" i="1" a="1"/>
  <c r="K20180" i="1" s="1"/>
  <c r="K20181" i="1" a="1"/>
  <c r="K20181" i="1" s="1"/>
  <c r="K20182" i="1" a="1"/>
  <c r="K20182" i="1" s="1"/>
  <c r="K20183" i="1" a="1"/>
  <c r="K20183" i="1" s="1"/>
  <c r="K20184" i="1" a="1"/>
  <c r="K20184" i="1" s="1"/>
  <c r="K20185" i="1" a="1"/>
  <c r="K20185" i="1" s="1"/>
  <c r="K20186" i="1" a="1"/>
  <c r="K20186" i="1" s="1"/>
  <c r="K20187" i="1" a="1"/>
  <c r="K20187" i="1" s="1"/>
  <c r="K20188" i="1" a="1"/>
  <c r="K20188" i="1" s="1"/>
  <c r="K20189" i="1" a="1"/>
  <c r="K20189" i="1" s="1"/>
  <c r="K20190" i="1" a="1"/>
  <c r="K20190" i="1" s="1"/>
  <c r="K20191" i="1" a="1"/>
  <c r="K20191" i="1" s="1"/>
  <c r="K20192" i="1" a="1"/>
  <c r="K20192" i="1" s="1"/>
  <c r="K20193" i="1" a="1"/>
  <c r="K20193" i="1" s="1"/>
  <c r="K20194" i="1" a="1"/>
  <c r="K20194" i="1" s="1"/>
  <c r="K20195" i="1" a="1"/>
  <c r="K20195" i="1" s="1"/>
  <c r="K20196" i="1" a="1"/>
  <c r="K20196" i="1" s="1"/>
  <c r="K20197" i="1" a="1"/>
  <c r="K20197" i="1" s="1"/>
  <c r="K20198" i="1" a="1"/>
  <c r="K20198" i="1" s="1"/>
  <c r="K20199" i="1" a="1"/>
  <c r="K20199" i="1" s="1"/>
  <c r="K20200" i="1" a="1"/>
  <c r="K20200" i="1" s="1"/>
  <c r="K20201" i="1" a="1"/>
  <c r="K20201" i="1" s="1"/>
  <c r="K20202" i="1" a="1"/>
  <c r="K20202" i="1" s="1"/>
  <c r="K20203" i="1" a="1"/>
  <c r="K20203" i="1" s="1"/>
  <c r="K20204" i="1" a="1"/>
  <c r="K20204" i="1" s="1"/>
  <c r="K20205" i="1" a="1"/>
  <c r="K20205" i="1" s="1"/>
  <c r="K20206" i="1" a="1"/>
  <c r="K20206" i="1" s="1"/>
  <c r="K20207" i="1" a="1"/>
  <c r="K20207" i="1" s="1"/>
  <c r="K20208" i="1" a="1"/>
  <c r="K20208" i="1" s="1"/>
  <c r="K20209" i="1" a="1"/>
  <c r="K20209" i="1" s="1"/>
  <c r="K20210" i="1" a="1"/>
  <c r="K20210" i="1" s="1"/>
  <c r="K20211" i="1" a="1"/>
  <c r="K20211" i="1" s="1"/>
  <c r="K20212" i="1" a="1"/>
  <c r="K20212" i="1" s="1"/>
  <c r="K20213" i="1" a="1"/>
  <c r="K20213" i="1" s="1"/>
  <c r="K20214" i="1" a="1"/>
  <c r="K20214" i="1" s="1"/>
  <c r="K20215" i="1" a="1"/>
  <c r="K20215" i="1" s="1"/>
  <c r="K20216" i="1" a="1"/>
  <c r="K20216" i="1" s="1"/>
  <c r="K20217" i="1" a="1"/>
  <c r="K20217" i="1" s="1"/>
  <c r="K20218" i="1" a="1"/>
  <c r="K20218" i="1" s="1"/>
  <c r="K20219" i="1" a="1"/>
  <c r="K20219" i="1" s="1"/>
  <c r="K20220" i="1" a="1"/>
  <c r="K20220" i="1" s="1"/>
  <c r="K20221" i="1" a="1"/>
  <c r="K20221" i="1" s="1"/>
  <c r="K20222" i="1" a="1"/>
  <c r="K20222" i="1" s="1"/>
  <c r="K20223" i="1" a="1"/>
  <c r="K20223" i="1" s="1"/>
  <c r="K20224" i="1" a="1"/>
  <c r="K20224" i="1" s="1"/>
  <c r="K20225" i="1" a="1"/>
  <c r="K20225" i="1" s="1"/>
  <c r="K20226" i="1" a="1"/>
  <c r="K20226" i="1" s="1"/>
  <c r="K20227" i="1" a="1"/>
  <c r="K20227" i="1" s="1"/>
  <c r="K20228" i="1" a="1"/>
  <c r="K20228" i="1" s="1"/>
  <c r="K20229" i="1" a="1"/>
  <c r="K20229" i="1" s="1"/>
  <c r="K20230" i="1" a="1"/>
  <c r="K20230" i="1" s="1"/>
  <c r="K20231" i="1" a="1"/>
  <c r="K20231" i="1" s="1"/>
  <c r="K20232" i="1" a="1"/>
  <c r="K20232" i="1" s="1"/>
  <c r="K20233" i="1" a="1"/>
  <c r="K20233" i="1" s="1"/>
  <c r="K20234" i="1" a="1"/>
  <c r="K20234" i="1" s="1"/>
  <c r="K20235" i="1" a="1"/>
  <c r="K20235" i="1" s="1"/>
  <c r="K20236" i="1" a="1"/>
  <c r="K20236" i="1" s="1"/>
  <c r="K20237" i="1" a="1"/>
  <c r="K20237" i="1" s="1"/>
  <c r="K20238" i="1" a="1"/>
  <c r="K20238" i="1" s="1"/>
  <c r="K20239" i="1" a="1"/>
  <c r="K20239" i="1" s="1"/>
  <c r="K20240" i="1" a="1"/>
  <c r="K20240" i="1" s="1"/>
  <c r="K20241" i="1" a="1"/>
  <c r="K20241" i="1" s="1"/>
  <c r="K20242" i="1" a="1"/>
  <c r="K20242" i="1" s="1"/>
  <c r="K20243" i="1" a="1"/>
  <c r="K20243" i="1" s="1"/>
  <c r="K20244" i="1" a="1"/>
  <c r="K20244" i="1" s="1"/>
  <c r="K20245" i="1" a="1"/>
  <c r="K20245" i="1" s="1"/>
  <c r="K20246" i="1" a="1"/>
  <c r="K20246" i="1" s="1"/>
  <c r="K20247" i="1" a="1"/>
  <c r="K20247" i="1" s="1"/>
  <c r="K20248" i="1" a="1"/>
  <c r="K20248" i="1" s="1"/>
  <c r="K20249" i="1" a="1"/>
  <c r="K20249" i="1" s="1"/>
  <c r="K20250" i="1" a="1"/>
  <c r="K20250" i="1" s="1"/>
  <c r="K20251" i="1" a="1"/>
  <c r="K20251" i="1" s="1"/>
  <c r="K20252" i="1" a="1"/>
  <c r="K20252" i="1" s="1"/>
  <c r="K20253" i="1" a="1"/>
  <c r="K20253" i="1" s="1"/>
  <c r="K20254" i="1" a="1"/>
  <c r="K20254" i="1" s="1"/>
  <c r="K20255" i="1" a="1"/>
  <c r="K20255" i="1" s="1"/>
  <c r="K20256" i="1" a="1"/>
  <c r="K20256" i="1" s="1"/>
  <c r="K20257" i="1" a="1"/>
  <c r="K20257" i="1" s="1"/>
  <c r="K20258" i="1" a="1"/>
  <c r="K20258" i="1" s="1"/>
  <c r="K20259" i="1" a="1"/>
  <c r="K20259" i="1" s="1"/>
  <c r="K20260" i="1" a="1"/>
  <c r="K20260" i="1" s="1"/>
  <c r="K20261" i="1" a="1"/>
  <c r="K20261" i="1" s="1"/>
  <c r="K20262" i="1" a="1"/>
  <c r="K20262" i="1" s="1"/>
  <c r="K20263" i="1" a="1"/>
  <c r="K20263" i="1"/>
  <c r="K20264" i="1" a="1"/>
  <c r="K20264" i="1" s="1"/>
  <c r="K20265" i="1" a="1"/>
  <c r="K20265" i="1" s="1"/>
  <c r="K20266" i="1" a="1"/>
  <c r="K20266" i="1" s="1"/>
  <c r="K20267" i="1" a="1"/>
  <c r="K20267" i="1" s="1"/>
  <c r="K20268" i="1" a="1"/>
  <c r="K20268" i="1" s="1"/>
  <c r="K20269" i="1" a="1"/>
  <c r="K20269" i="1"/>
  <c r="K20270" i="1" a="1"/>
  <c r="K20270" i="1" s="1"/>
  <c r="K20271" i="1" a="1"/>
  <c r="K20271" i="1" s="1"/>
  <c r="K20272" i="1" a="1"/>
  <c r="K20272" i="1" s="1"/>
  <c r="K20273" i="1" a="1"/>
  <c r="K20273" i="1" s="1"/>
  <c r="K20274" i="1" a="1"/>
  <c r="K20274" i="1" s="1"/>
  <c r="K20275" i="1" a="1"/>
  <c r="K20275" i="1" s="1"/>
  <c r="K20276" i="1" a="1"/>
  <c r="K20276" i="1" s="1"/>
  <c r="K20277" i="1" a="1"/>
  <c r="K20277" i="1" s="1"/>
  <c r="K20278" i="1" a="1"/>
  <c r="K20278" i="1" s="1"/>
  <c r="K20279" i="1" a="1"/>
  <c r="K20279" i="1" s="1"/>
  <c r="K20280" i="1" a="1"/>
  <c r="K20280" i="1" s="1"/>
  <c r="K20281" i="1" a="1"/>
  <c r="K20281" i="1"/>
  <c r="K20282" i="1" a="1"/>
  <c r="K20282" i="1" s="1"/>
  <c r="K20283" i="1" a="1"/>
  <c r="K20283" i="1" s="1"/>
  <c r="K20284" i="1" a="1"/>
  <c r="K20284" i="1" s="1"/>
  <c r="K20285" i="1" a="1"/>
  <c r="K20285" i="1" s="1"/>
  <c r="K20286" i="1" a="1"/>
  <c r="K20286" i="1" s="1"/>
  <c r="K20287" i="1" a="1"/>
  <c r="K20287" i="1"/>
  <c r="K20288" i="1" a="1"/>
  <c r="K20288" i="1" s="1"/>
  <c r="K20289" i="1" a="1"/>
  <c r="K20289" i="1"/>
  <c r="K20290" i="1" a="1"/>
  <c r="K20290" i="1" s="1"/>
  <c r="K20291" i="1" a="1"/>
  <c r="K20291" i="1" s="1"/>
  <c r="K20292" i="1" a="1"/>
  <c r="K20292" i="1" s="1"/>
  <c r="K20293" i="1" a="1"/>
  <c r="K20293" i="1"/>
  <c r="K20294" i="1" a="1"/>
  <c r="K20294" i="1" s="1"/>
  <c r="K20295" i="1" a="1"/>
  <c r="K20295" i="1"/>
  <c r="K20296" i="1" a="1"/>
  <c r="K20296" i="1" s="1"/>
  <c r="K20297" i="1" a="1"/>
  <c r="K20297" i="1" s="1"/>
  <c r="K20298" i="1" a="1"/>
  <c r="K20298" i="1" s="1"/>
  <c r="K20299" i="1" a="1"/>
  <c r="K20299" i="1" s="1"/>
  <c r="K20300" i="1" a="1"/>
  <c r="K20300" i="1" s="1"/>
  <c r="K20301" i="1" a="1"/>
  <c r="K20301" i="1"/>
  <c r="K20302" i="1" a="1"/>
  <c r="K20302" i="1" s="1"/>
  <c r="K20303" i="1" a="1"/>
  <c r="K20303" i="1" s="1"/>
  <c r="K20304" i="1" a="1"/>
  <c r="K20304" i="1" s="1"/>
  <c r="K20305" i="1" a="1"/>
  <c r="K20305" i="1" s="1"/>
  <c r="K20306" i="1" a="1"/>
  <c r="K20306" i="1" s="1"/>
  <c r="K20307" i="1" a="1"/>
  <c r="K20307" i="1" s="1"/>
  <c r="K20308" i="1" a="1"/>
  <c r="K20308" i="1" s="1"/>
  <c r="K20309" i="1" a="1"/>
  <c r="K20309" i="1" s="1"/>
  <c r="K20310" i="1" a="1"/>
  <c r="K20310" i="1" s="1"/>
  <c r="K20311" i="1" a="1"/>
  <c r="K20311" i="1" s="1"/>
  <c r="K20312" i="1" a="1"/>
  <c r="K20312" i="1" s="1"/>
  <c r="K20313" i="1" a="1"/>
  <c r="K20313" i="1"/>
  <c r="K20314" i="1" a="1"/>
  <c r="K20314" i="1" s="1"/>
  <c r="K20315" i="1" a="1"/>
  <c r="K20315" i="1" s="1"/>
  <c r="K20316" i="1" a="1"/>
  <c r="K20316" i="1" s="1"/>
  <c r="K20317" i="1" a="1"/>
  <c r="K20317" i="1" s="1"/>
  <c r="K20318" i="1" a="1"/>
  <c r="K20318" i="1" s="1"/>
  <c r="K20319" i="1" a="1"/>
  <c r="K20319" i="1" s="1"/>
  <c r="K20320" i="1" a="1"/>
  <c r="K20320" i="1" s="1"/>
  <c r="K20321" i="1" a="1"/>
  <c r="K20321" i="1" s="1"/>
  <c r="K20322" i="1" a="1"/>
  <c r="K20322" i="1" s="1"/>
  <c r="K20323" i="1" a="1"/>
  <c r="K20323" i="1" s="1"/>
  <c r="K20324" i="1" a="1"/>
  <c r="K20324" i="1" s="1"/>
  <c r="K20325" i="1" a="1"/>
  <c r="K20325" i="1"/>
  <c r="K20326" i="1" a="1"/>
  <c r="K20326" i="1" s="1"/>
  <c r="K20327" i="1" a="1"/>
  <c r="K20327" i="1" s="1"/>
  <c r="K20328" i="1" a="1"/>
  <c r="K20328" i="1" s="1"/>
  <c r="K20329" i="1" a="1"/>
  <c r="K20329" i="1"/>
  <c r="K20330" i="1" a="1"/>
  <c r="K20330" i="1" s="1"/>
  <c r="K20331" i="1" a="1"/>
  <c r="K20331" i="1" s="1"/>
  <c r="K20332" i="1" a="1"/>
  <c r="K20332" i="1" s="1"/>
  <c r="K20333" i="1" a="1"/>
  <c r="K20333" i="1" s="1"/>
  <c r="K20334" i="1" a="1"/>
  <c r="K20334" i="1" s="1"/>
  <c r="K20335" i="1" a="1"/>
  <c r="K20335" i="1" s="1"/>
  <c r="K20336" i="1" a="1"/>
  <c r="K20336" i="1" s="1"/>
  <c r="K20337" i="1" a="1"/>
  <c r="K20337" i="1" s="1"/>
  <c r="K20338" i="1" a="1"/>
  <c r="K20338" i="1" s="1"/>
  <c r="K20339" i="1" a="1"/>
  <c r="K20339" i="1" s="1"/>
  <c r="K20340" i="1" a="1"/>
  <c r="K20340" i="1" s="1"/>
  <c r="K20341" i="1" a="1"/>
  <c r="K20341" i="1"/>
  <c r="K20342" i="1" a="1"/>
  <c r="K20342" i="1" s="1"/>
  <c r="K20343" i="1" a="1"/>
  <c r="K20343" i="1" s="1"/>
  <c r="K20344" i="1" a="1"/>
  <c r="K20344" i="1" s="1"/>
  <c r="K20345" i="1" a="1"/>
  <c r="K20345" i="1"/>
  <c r="K20346" i="1" a="1"/>
  <c r="K20346" i="1" s="1"/>
  <c r="K20347" i="1" a="1"/>
  <c r="K20347" i="1" s="1"/>
  <c r="K20348" i="1" a="1"/>
  <c r="K20348" i="1" s="1"/>
  <c r="K20349" i="1" a="1"/>
  <c r="K20349" i="1" s="1"/>
  <c r="K20350" i="1" a="1"/>
  <c r="K20350" i="1" s="1"/>
  <c r="K20351" i="1" a="1"/>
  <c r="K20351" i="1" s="1"/>
  <c r="K20352" i="1" a="1"/>
  <c r="K20352" i="1" s="1"/>
  <c r="K20353" i="1" a="1"/>
  <c r="K20353" i="1" s="1"/>
  <c r="K20354" i="1" a="1"/>
  <c r="K20354" i="1" s="1"/>
  <c r="K20355" i="1" a="1"/>
  <c r="K20355" i="1" s="1"/>
  <c r="K20356" i="1" a="1"/>
  <c r="K20356" i="1" s="1"/>
  <c r="K20357" i="1" a="1"/>
  <c r="K20357" i="1"/>
  <c r="K20358" i="1" a="1"/>
  <c r="K20358" i="1" s="1"/>
  <c r="K20359" i="1" a="1"/>
  <c r="K20359" i="1" s="1"/>
  <c r="K20360" i="1" a="1"/>
  <c r="K20360" i="1" s="1"/>
  <c r="K20361" i="1" a="1"/>
  <c r="K20361" i="1" s="1"/>
  <c r="K20362" i="1" a="1"/>
  <c r="K20362" i="1" s="1"/>
  <c r="K20363" i="1" a="1"/>
  <c r="K20363" i="1" s="1"/>
  <c r="K20364" i="1" a="1"/>
  <c r="K20364" i="1" s="1"/>
  <c r="K20365" i="1" a="1"/>
  <c r="K20365" i="1" s="1"/>
  <c r="K20366" i="1" a="1"/>
  <c r="K20366" i="1" s="1"/>
  <c r="K20367" i="1" a="1"/>
  <c r="K20367" i="1" s="1"/>
  <c r="K20368" i="1" a="1"/>
  <c r="K20368" i="1" s="1"/>
  <c r="K20369" i="1" a="1"/>
  <c r="K20369" i="1"/>
  <c r="K20370" i="1" a="1"/>
  <c r="K20370" i="1" s="1"/>
  <c r="K20371" i="1" a="1"/>
  <c r="K20371" i="1" s="1"/>
  <c r="K20372" i="1" a="1"/>
  <c r="K20372" i="1" s="1"/>
  <c r="K20373" i="1" a="1"/>
  <c r="K20373" i="1" s="1"/>
  <c r="K20374" i="1" a="1"/>
  <c r="K20374" i="1" s="1"/>
  <c r="K20375" i="1" a="1"/>
  <c r="K20375" i="1"/>
  <c r="K20376" i="1" a="1"/>
  <c r="K20376" i="1" s="1"/>
  <c r="K20377" i="1" a="1"/>
  <c r="K20377" i="1"/>
  <c r="K20378" i="1" a="1"/>
  <c r="K20378" i="1" s="1"/>
  <c r="K20379" i="1" a="1"/>
  <c r="K20379" i="1" s="1"/>
  <c r="K20380" i="1" a="1"/>
  <c r="K20380" i="1" s="1"/>
  <c r="K20381" i="1" a="1"/>
  <c r="K20381" i="1"/>
  <c r="K20382" i="1" a="1"/>
  <c r="K20382" i="1" s="1"/>
  <c r="K20383" i="1" a="1"/>
  <c r="K20383" i="1" s="1"/>
  <c r="K20384" i="1" a="1"/>
  <c r="K20384" i="1" s="1"/>
  <c r="K20385" i="1" a="1"/>
  <c r="K20385" i="1" s="1"/>
  <c r="K20386" i="1" a="1"/>
  <c r="K20386" i="1" s="1"/>
  <c r="K20387" i="1" a="1"/>
  <c r="K20387" i="1" s="1"/>
  <c r="K20388" i="1" a="1"/>
  <c r="K20388" i="1" s="1"/>
  <c r="K20389" i="1" a="1"/>
  <c r="K20389" i="1" s="1"/>
  <c r="K20390" i="1" a="1"/>
  <c r="K20390" i="1" s="1"/>
  <c r="K20391" i="1" a="1"/>
  <c r="K20391" i="1" s="1"/>
  <c r="K20392" i="1" a="1"/>
  <c r="K20392" i="1" s="1"/>
  <c r="K20393" i="1" a="1"/>
  <c r="K20393" i="1"/>
  <c r="K20394" i="1" a="1"/>
  <c r="K20394" i="1" s="1"/>
  <c r="K20395" i="1" a="1"/>
  <c r="K20395" i="1" s="1"/>
  <c r="K20396" i="1" a="1"/>
  <c r="K20396" i="1" s="1"/>
  <c r="K20397" i="1" a="1"/>
  <c r="K20397" i="1"/>
  <c r="K20398" i="1" a="1"/>
  <c r="K20398" i="1" s="1"/>
  <c r="K20399" i="1" a="1"/>
  <c r="K20399" i="1" s="1"/>
  <c r="K20400" i="1" a="1"/>
  <c r="K20400" i="1" s="1"/>
  <c r="K20401" i="1" a="1"/>
  <c r="K20401" i="1" s="1"/>
  <c r="K20402" i="1" a="1"/>
  <c r="K20402" i="1" s="1"/>
  <c r="K20403" i="1" a="1"/>
  <c r="K20403" i="1" s="1"/>
  <c r="K20404" i="1" a="1"/>
  <c r="K20404" i="1" s="1"/>
  <c r="K20405" i="1" a="1"/>
  <c r="K20405" i="1" s="1"/>
  <c r="K20406" i="1" a="1"/>
  <c r="K20406" i="1" s="1"/>
  <c r="K20407" i="1" a="1"/>
  <c r="K20407" i="1" s="1"/>
  <c r="K20408" i="1" a="1"/>
  <c r="K20408" i="1" s="1"/>
  <c r="K20409" i="1" a="1"/>
  <c r="K20409" i="1"/>
  <c r="K20410" i="1" a="1"/>
  <c r="K20410" i="1" s="1"/>
  <c r="K20411" i="1" a="1"/>
  <c r="K20411" i="1" s="1"/>
  <c r="K20412" i="1" a="1"/>
  <c r="K20412" i="1" s="1"/>
  <c r="K20413" i="1" a="1"/>
  <c r="K20413" i="1" s="1"/>
  <c r="K20414" i="1" a="1"/>
  <c r="K20414" i="1" s="1"/>
  <c r="K20415" i="1" a="1"/>
  <c r="K20415" i="1"/>
  <c r="K20416" i="1" a="1"/>
  <c r="K20416" i="1" s="1"/>
  <c r="K20417" i="1" a="1"/>
  <c r="K20417" i="1"/>
  <c r="K20418" i="1" a="1"/>
  <c r="K20418" i="1" s="1"/>
  <c r="K20419" i="1" a="1"/>
  <c r="K20419" i="1" s="1"/>
  <c r="K20420" i="1" a="1"/>
  <c r="K20420" i="1" s="1"/>
  <c r="K20421" i="1" a="1"/>
  <c r="K20421" i="1"/>
  <c r="K20422" i="1" a="1"/>
  <c r="K20422" i="1" s="1"/>
  <c r="K20423" i="1" a="1"/>
  <c r="K20423" i="1"/>
  <c r="K20424" i="1" a="1"/>
  <c r="K20424" i="1" s="1"/>
  <c r="K20425" i="1" a="1"/>
  <c r="K20425" i="1" s="1"/>
  <c r="K20426" i="1" a="1"/>
  <c r="K20426" i="1" s="1"/>
  <c r="K20427" i="1" a="1"/>
  <c r="K20427" i="1" s="1"/>
  <c r="K20428" i="1" a="1"/>
  <c r="K20428" i="1" s="1"/>
  <c r="K20429" i="1" a="1"/>
  <c r="K20429" i="1"/>
  <c r="K20430" i="1" a="1"/>
  <c r="K20430" i="1" s="1"/>
  <c r="K20431" i="1" a="1"/>
  <c r="K20431" i="1" s="1"/>
  <c r="K20432" i="1" a="1"/>
  <c r="K20432" i="1" s="1"/>
  <c r="K20433" i="1" a="1"/>
  <c r="K20433" i="1" s="1"/>
  <c r="K20434" i="1" a="1"/>
  <c r="K20434" i="1" s="1"/>
  <c r="K20435" i="1" a="1"/>
  <c r="K20435" i="1" s="1"/>
  <c r="K20436" i="1" a="1"/>
  <c r="K20436" i="1" s="1"/>
  <c r="K20437" i="1" a="1"/>
  <c r="K20437" i="1" s="1"/>
  <c r="K20438" i="1" a="1"/>
  <c r="K20438" i="1" s="1"/>
  <c r="K20439" i="1" a="1"/>
  <c r="K20439" i="1" s="1"/>
  <c r="K20440" i="1" a="1"/>
  <c r="K20440" i="1" s="1"/>
  <c r="K20441" i="1" a="1"/>
  <c r="K20441" i="1"/>
  <c r="K20442" i="1" a="1"/>
  <c r="K20442" i="1" s="1"/>
  <c r="K20443" i="1" a="1"/>
  <c r="K20443" i="1" s="1"/>
  <c r="K20444" i="1" a="1"/>
  <c r="K20444" i="1" s="1"/>
  <c r="K20445" i="1" a="1"/>
  <c r="K20445" i="1" s="1"/>
  <c r="K20446" i="1" a="1"/>
  <c r="K20446" i="1" s="1"/>
  <c r="K20447" i="1" a="1"/>
  <c r="K20447" i="1"/>
  <c r="K20448" i="1" a="1"/>
  <c r="K20448" i="1" s="1"/>
  <c r="K20449" i="1" a="1"/>
  <c r="K20449" i="1"/>
  <c r="K20450" i="1" a="1"/>
  <c r="K20450" i="1" s="1"/>
  <c r="K20451" i="1" a="1"/>
  <c r="K20451" i="1" s="1"/>
  <c r="K20452" i="1" a="1"/>
  <c r="K20452" i="1" s="1"/>
  <c r="K20453" i="1" a="1"/>
  <c r="K20453" i="1"/>
  <c r="K20454" i="1" a="1"/>
  <c r="K20454" i="1" s="1"/>
  <c r="K20455" i="1" a="1"/>
  <c r="K20455" i="1" s="1"/>
  <c r="K20456" i="1" a="1"/>
  <c r="K20456" i="1" s="1"/>
  <c r="K20457" i="1" a="1"/>
  <c r="K20457" i="1" s="1"/>
  <c r="K20458" i="1" a="1"/>
  <c r="K20458" i="1" s="1"/>
  <c r="K20459" i="1" a="1"/>
  <c r="K20459" i="1" s="1"/>
  <c r="K20460" i="1" a="1"/>
  <c r="K20460" i="1" s="1"/>
  <c r="K20461" i="1" a="1"/>
  <c r="K20461" i="1" s="1"/>
  <c r="K20462" i="1" a="1"/>
  <c r="K20462" i="1" s="1"/>
  <c r="K20463" i="1" a="1"/>
  <c r="K20463" i="1" s="1"/>
  <c r="K20464" i="1" a="1"/>
  <c r="K20464" i="1" s="1"/>
  <c r="K20465" i="1" a="1"/>
  <c r="K20465" i="1"/>
  <c r="K20466" i="1" a="1"/>
  <c r="K20466" i="1" s="1"/>
  <c r="K20467" i="1" a="1"/>
  <c r="K20467" i="1" s="1"/>
  <c r="K20468" i="1" a="1"/>
  <c r="K20468" i="1" s="1"/>
  <c r="K20469" i="1" a="1"/>
  <c r="K20469" i="1"/>
  <c r="K20470" i="1" a="1"/>
  <c r="K20470" i="1" s="1"/>
  <c r="K20471" i="1" a="1"/>
  <c r="K20471" i="1" s="1"/>
  <c r="K20472" i="1" a="1"/>
  <c r="K20472" i="1" s="1"/>
  <c r="K20473" i="1" a="1"/>
  <c r="K20473" i="1" s="1"/>
  <c r="K20474" i="1" a="1"/>
  <c r="K20474" i="1" s="1"/>
  <c r="K20475" i="1" a="1"/>
  <c r="K20475" i="1" s="1"/>
  <c r="K20476" i="1" a="1"/>
  <c r="K20476" i="1" s="1"/>
  <c r="K20477" i="1" a="1"/>
  <c r="K20477" i="1" s="1"/>
  <c r="K20478" i="1" a="1"/>
  <c r="K20478" i="1" s="1"/>
  <c r="K20479" i="1" a="1"/>
  <c r="K20479" i="1" s="1"/>
  <c r="K20480" i="1" a="1"/>
  <c r="K20480" i="1" s="1"/>
  <c r="K20481" i="1" a="1"/>
  <c r="K20481" i="1"/>
  <c r="K20482" i="1" a="1"/>
  <c r="K20482" i="1" s="1"/>
  <c r="K20483" i="1" a="1"/>
  <c r="K20483" i="1" s="1"/>
  <c r="K20484" i="1" a="1"/>
  <c r="K20484" i="1" s="1"/>
  <c r="K20485" i="1" a="1"/>
  <c r="K20485" i="1"/>
  <c r="K20486" i="1" a="1"/>
  <c r="K20486" i="1" s="1"/>
  <c r="K20487" i="1" a="1"/>
  <c r="K20487" i="1" s="1"/>
  <c r="K20488" i="1" a="1"/>
  <c r="K20488" i="1" s="1"/>
  <c r="K20489" i="1" a="1"/>
  <c r="K20489" i="1" s="1"/>
  <c r="K20490" i="1" a="1"/>
  <c r="K20490" i="1" s="1"/>
  <c r="K20491" i="1" a="1"/>
  <c r="K20491" i="1" s="1"/>
  <c r="K20492" i="1" a="1"/>
  <c r="K20492" i="1" s="1"/>
  <c r="K20493" i="1" a="1"/>
  <c r="K20493" i="1" s="1"/>
  <c r="K20494" i="1" a="1"/>
  <c r="K20494" i="1" s="1"/>
  <c r="K20495" i="1" a="1"/>
  <c r="K20495" i="1" s="1"/>
  <c r="K20496" i="1" a="1"/>
  <c r="K20496" i="1" s="1"/>
  <c r="K20497" i="1" a="1"/>
  <c r="K20497" i="1"/>
  <c r="K20498" i="1" a="1"/>
  <c r="K20498" i="1" s="1"/>
  <c r="K20499" i="1" a="1"/>
  <c r="K20499" i="1" s="1"/>
  <c r="K20500" i="1" a="1"/>
  <c r="K20500" i="1" s="1"/>
  <c r="K20501" i="1" a="1"/>
  <c r="K20501" i="1" s="1"/>
  <c r="K20502" i="1" a="1"/>
  <c r="K20502" i="1" s="1"/>
  <c r="K20503" i="1" a="1"/>
  <c r="K20503" i="1"/>
  <c r="K20504" i="1" a="1"/>
  <c r="K20504" i="1" s="1"/>
  <c r="K20505" i="1" a="1"/>
  <c r="K20505" i="1"/>
  <c r="K20506" i="1" a="1"/>
  <c r="K20506" i="1" s="1"/>
  <c r="K20507" i="1" a="1"/>
  <c r="K20507" i="1" s="1"/>
  <c r="K20508" i="1" a="1"/>
  <c r="K20508" i="1" s="1"/>
  <c r="K20509" i="1" a="1"/>
  <c r="K20509" i="1"/>
  <c r="K20510" i="1" a="1"/>
  <c r="K20510" i="1" s="1"/>
  <c r="K20511" i="1" a="1"/>
  <c r="K20511" i="1"/>
  <c r="K20512" i="1" a="1"/>
  <c r="K20512" i="1" s="1"/>
  <c r="K20513" i="1" a="1"/>
  <c r="K20513" i="1" s="1"/>
  <c r="K20514" i="1" a="1"/>
  <c r="K20514" i="1" s="1"/>
  <c r="K20515" i="1" a="1"/>
  <c r="K20515" i="1" s="1"/>
  <c r="K20516" i="1" a="1"/>
  <c r="K20516" i="1" s="1"/>
  <c r="K20517" i="1" a="1"/>
  <c r="K20517" i="1"/>
  <c r="K20518" i="1" a="1"/>
  <c r="K20518" i="1" s="1"/>
  <c r="K20519" i="1" a="1"/>
  <c r="K20519" i="1" s="1"/>
  <c r="K20520" i="1" a="1"/>
  <c r="K20520" i="1" s="1"/>
  <c r="K20521" i="1" a="1"/>
  <c r="K20521" i="1" s="1"/>
  <c r="K20522" i="1" a="1"/>
  <c r="K20522" i="1" s="1"/>
  <c r="K20523" i="1" a="1"/>
  <c r="K20523" i="1" s="1"/>
  <c r="K20524" i="1" a="1"/>
  <c r="K20524" i="1" s="1"/>
  <c r="K20525" i="1" a="1"/>
  <c r="K20525" i="1" s="1"/>
  <c r="K20526" i="1" a="1"/>
  <c r="K20526" i="1" s="1"/>
  <c r="K20527" i="1" a="1"/>
  <c r="K20527" i="1" s="1"/>
  <c r="K20528" i="1" a="1"/>
  <c r="K20528" i="1" s="1"/>
  <c r="K20529" i="1" a="1"/>
  <c r="K20529" i="1"/>
  <c r="K20530" i="1" a="1"/>
  <c r="K20530" i="1" s="1"/>
  <c r="K20531" i="1" a="1"/>
  <c r="K20531" i="1" s="1"/>
  <c r="K20532" i="1" a="1"/>
  <c r="K20532" i="1" s="1"/>
  <c r="K20533" i="1" a="1"/>
  <c r="K20533" i="1" s="1"/>
  <c r="K20534" i="1" a="1"/>
  <c r="K20534" i="1" s="1"/>
  <c r="K20535" i="1" a="1"/>
  <c r="K20535" i="1"/>
  <c r="K20536" i="1" a="1"/>
  <c r="K20536" i="1" s="1"/>
  <c r="K20537" i="1" a="1"/>
  <c r="K20537" i="1"/>
  <c r="K20538" i="1" a="1"/>
  <c r="K20538" i="1" s="1"/>
  <c r="K20539" i="1" a="1"/>
  <c r="K20539" i="1" s="1"/>
  <c r="K20540" i="1" a="1"/>
  <c r="K20540" i="1" s="1"/>
  <c r="K20541" i="1" a="1"/>
  <c r="K20541" i="1" s="1"/>
  <c r="K20542" i="1" a="1"/>
  <c r="K20542" i="1" s="1"/>
  <c r="K20543" i="1" a="1"/>
  <c r="K20543" i="1"/>
  <c r="K20544" i="1" a="1"/>
  <c r="K20544" i="1" s="1"/>
  <c r="K20545" i="1" a="1"/>
  <c r="K20545" i="1"/>
  <c r="K20546" i="1" a="1"/>
  <c r="K20546" i="1" s="1"/>
  <c r="K20547" i="1" a="1"/>
  <c r="K20547" i="1" s="1"/>
  <c r="K20548" i="1" a="1"/>
  <c r="K20548" i="1" s="1"/>
  <c r="K20549" i="1" a="1"/>
  <c r="K20549" i="1" s="1"/>
  <c r="K20550" i="1" a="1"/>
  <c r="K20550" i="1" s="1"/>
  <c r="K20551" i="1" a="1"/>
  <c r="K20551" i="1"/>
  <c r="K20552" i="1" a="1"/>
  <c r="K20552" i="1" s="1"/>
  <c r="K20553" i="1" a="1"/>
  <c r="K20553" i="1"/>
  <c r="K20554" i="1" a="1"/>
  <c r="K20554" i="1" s="1"/>
  <c r="K20555" i="1" a="1"/>
  <c r="K20555" i="1" s="1"/>
  <c r="K20556" i="1" a="1"/>
  <c r="K20556" i="1" s="1"/>
  <c r="K20557" i="1" a="1"/>
  <c r="K20557" i="1" s="1"/>
  <c r="K20558" i="1" a="1"/>
  <c r="K20558" i="1" s="1"/>
  <c r="K20559" i="1" a="1"/>
  <c r="K20559" i="1"/>
  <c r="K20560" i="1" a="1"/>
  <c r="K20560" i="1" s="1"/>
  <c r="K20561" i="1" a="1"/>
  <c r="K20561" i="1"/>
  <c r="K20562" i="1" a="1"/>
  <c r="K20562" i="1" s="1"/>
  <c r="K20563" i="1" a="1"/>
  <c r="K20563" i="1" s="1"/>
  <c r="K20564" i="1" a="1"/>
  <c r="K20564" i="1" s="1"/>
  <c r="K20565" i="1" a="1"/>
  <c r="K20565" i="1" s="1"/>
  <c r="K20566" i="1" a="1"/>
  <c r="K20566" i="1" s="1"/>
  <c r="K20567" i="1" a="1"/>
  <c r="K20567" i="1"/>
  <c r="K20568" i="1" a="1"/>
  <c r="K20568" i="1" s="1"/>
  <c r="K20569" i="1" a="1"/>
  <c r="K20569" i="1"/>
  <c r="K20570" i="1" a="1"/>
  <c r="K20570" i="1" s="1"/>
  <c r="K20571" i="1" a="1"/>
  <c r="K20571" i="1" s="1"/>
  <c r="K20572" i="1" a="1"/>
  <c r="K20572" i="1" s="1"/>
  <c r="K20573" i="1" a="1"/>
  <c r="K20573" i="1" s="1"/>
  <c r="K20574" i="1" a="1"/>
  <c r="K20574" i="1" s="1"/>
  <c r="K20575" i="1" a="1"/>
  <c r="K20575" i="1"/>
  <c r="K20576" i="1" a="1"/>
  <c r="K20576" i="1" s="1"/>
  <c r="K20577" i="1" a="1"/>
  <c r="K20577" i="1"/>
  <c r="K20578" i="1" a="1"/>
  <c r="K20578" i="1" s="1"/>
  <c r="K20579" i="1" a="1"/>
  <c r="K20579" i="1" s="1"/>
  <c r="K20580" i="1" a="1"/>
  <c r="K20580" i="1" s="1"/>
  <c r="K20581" i="1" a="1"/>
  <c r="K20581" i="1" s="1"/>
  <c r="K20582" i="1" a="1"/>
  <c r="K20582" i="1" s="1"/>
  <c r="K20583" i="1" a="1"/>
  <c r="K20583" i="1"/>
  <c r="K20584" i="1" a="1"/>
  <c r="K20584" i="1" s="1"/>
  <c r="K20585" i="1" a="1"/>
  <c r="K20585" i="1"/>
  <c r="K20586" i="1" a="1"/>
  <c r="K20586" i="1" s="1"/>
  <c r="K20587" i="1" a="1"/>
  <c r="K20587" i="1" s="1"/>
  <c r="K20588" i="1" a="1"/>
  <c r="K20588" i="1" s="1"/>
  <c r="K20589" i="1" a="1"/>
  <c r="K20589" i="1" s="1"/>
  <c r="K20590" i="1" a="1"/>
  <c r="K20590" i="1" s="1"/>
  <c r="K20591" i="1" a="1"/>
  <c r="K20591" i="1"/>
  <c r="K20592" i="1" a="1"/>
  <c r="K20592" i="1" s="1"/>
  <c r="K20593" i="1" a="1"/>
  <c r="K20593" i="1"/>
  <c r="K20594" i="1" a="1"/>
  <c r="K20594" i="1" s="1"/>
  <c r="K20595" i="1" a="1"/>
  <c r="K20595" i="1" s="1"/>
  <c r="K20596" i="1" a="1"/>
  <c r="K20596" i="1" s="1"/>
  <c r="K20597" i="1" a="1"/>
  <c r="K20597" i="1" s="1"/>
  <c r="K20598" i="1" a="1"/>
  <c r="K20598" i="1" s="1"/>
  <c r="K20599" i="1" a="1"/>
  <c r="K20599" i="1"/>
  <c r="K20600" i="1" a="1"/>
  <c r="K20600" i="1" s="1"/>
  <c r="K20601" i="1" a="1"/>
  <c r="K20601" i="1"/>
  <c r="K20602" i="1" a="1"/>
  <c r="K20602" i="1" s="1"/>
  <c r="K20603" i="1" a="1"/>
  <c r="K20603" i="1" s="1"/>
  <c r="K20604" i="1" a="1"/>
  <c r="K20604" i="1" s="1"/>
  <c r="K20605" i="1" a="1"/>
  <c r="K20605" i="1" s="1"/>
  <c r="K20606" i="1" a="1"/>
  <c r="K20606" i="1" s="1"/>
  <c r="K20607" i="1" a="1"/>
  <c r="K20607" i="1"/>
  <c r="K20608" i="1" a="1"/>
  <c r="K20608" i="1" s="1"/>
  <c r="K20609" i="1" a="1"/>
  <c r="K20609" i="1"/>
  <c r="K20610" i="1" a="1"/>
  <c r="K20610" i="1" s="1"/>
  <c r="K20611" i="1" a="1"/>
  <c r="K20611" i="1" s="1"/>
  <c r="K20612" i="1" a="1"/>
  <c r="K20612" i="1" s="1"/>
  <c r="K20613" i="1" a="1"/>
  <c r="K20613" i="1" s="1"/>
  <c r="K20614" i="1" a="1"/>
  <c r="K20614" i="1" s="1"/>
  <c r="K20615" i="1" a="1"/>
  <c r="K20615" i="1"/>
  <c r="K20616" i="1" a="1"/>
  <c r="K20616" i="1" s="1"/>
  <c r="K20617" i="1" a="1"/>
  <c r="K20617" i="1"/>
  <c r="K20618" i="1" a="1"/>
  <c r="K20618" i="1" s="1"/>
  <c r="K20619" i="1" a="1"/>
  <c r="K20619" i="1" s="1"/>
  <c r="K20620" i="1" a="1"/>
  <c r="K20620" i="1" s="1"/>
  <c r="K20621" i="1" a="1"/>
  <c r="K20621" i="1" s="1"/>
  <c r="K20622" i="1" a="1"/>
  <c r="K20622" i="1" s="1"/>
  <c r="K20623" i="1" a="1"/>
  <c r="K20623" i="1"/>
  <c r="K20624" i="1" a="1"/>
  <c r="K20624" i="1" s="1"/>
  <c r="K20625" i="1" a="1"/>
  <c r="K20625" i="1"/>
  <c r="K20626" i="1" a="1"/>
  <c r="K20626" i="1" s="1"/>
  <c r="K20627" i="1" a="1"/>
  <c r="K20627" i="1" s="1"/>
  <c r="K20628" i="1" a="1"/>
  <c r="K20628" i="1" s="1"/>
  <c r="K20629" i="1" a="1"/>
  <c r="K20629" i="1" s="1"/>
  <c r="K20630" i="1" a="1"/>
  <c r="K20630" i="1" s="1"/>
  <c r="K20631" i="1" a="1"/>
  <c r="K20631" i="1"/>
  <c r="K20632" i="1" a="1"/>
  <c r="K20632" i="1" s="1"/>
  <c r="I20632" i="1"/>
  <c r="G20632" i="1"/>
  <c r="I20629" i="1"/>
  <c r="G20629" i="1"/>
  <c r="I20626" i="1"/>
  <c r="G20626" i="1"/>
  <c r="I20623" i="1"/>
  <c r="G20623" i="1"/>
  <c r="I20620" i="1"/>
  <c r="G20620" i="1"/>
  <c r="I20615" i="1"/>
  <c r="G20615" i="1"/>
  <c r="I20603" i="1"/>
  <c r="G20603" i="1"/>
  <c r="I20587" i="1"/>
  <c r="G20587" i="1"/>
  <c r="I20540" i="1"/>
  <c r="G20540" i="1"/>
  <c r="I20536" i="1"/>
  <c r="G20536" i="1"/>
  <c r="I20533" i="1"/>
  <c r="G20533" i="1"/>
  <c r="I20527" i="1"/>
  <c r="G20527" i="1"/>
  <c r="I20524" i="1"/>
  <c r="G20524" i="1"/>
  <c r="I20269" i="1"/>
  <c r="G20269" i="1"/>
  <c r="I20242" i="1"/>
  <c r="G20242" i="1"/>
  <c r="I20239" i="1"/>
  <c r="G20239" i="1"/>
  <c r="I20234" i="1"/>
  <c r="G20234" i="1"/>
  <c r="I20224" i="1"/>
  <c r="G20224" i="1"/>
  <c r="I20172" i="1"/>
  <c r="G20172" i="1"/>
  <c r="I20153" i="1"/>
  <c r="G20153" i="1"/>
  <c r="I20145" i="1"/>
  <c r="G20145" i="1"/>
  <c r="I20122" i="1"/>
  <c r="G20122" i="1"/>
  <c r="I20118" i="1"/>
  <c r="G20118" i="1"/>
  <c r="I20030" i="1"/>
  <c r="G20030" i="1"/>
  <c r="I19995" i="1"/>
  <c r="G19995" i="1"/>
  <c r="I19992" i="1"/>
  <c r="G19992" i="1"/>
  <c r="I19978" i="1"/>
  <c r="G19978" i="1"/>
  <c r="I19971" i="1"/>
  <c r="G19971" i="1"/>
  <c r="I19967" i="1"/>
  <c r="G19967" i="1"/>
  <c r="I19913" i="1"/>
  <c r="G19913" i="1"/>
  <c r="I19878" i="1"/>
  <c r="G19878" i="1"/>
  <c r="I19874" i="1"/>
  <c r="G19874" i="1"/>
  <c r="I19871" i="1"/>
  <c r="G19871" i="1"/>
  <c r="I19868" i="1"/>
  <c r="G19868" i="1"/>
  <c r="I19865" i="1"/>
  <c r="G19865" i="1"/>
  <c r="I19807" i="1"/>
  <c r="G19807" i="1"/>
  <c r="I19757" i="1"/>
  <c r="G19757" i="1"/>
  <c r="I19754" i="1"/>
  <c r="G19754" i="1"/>
  <c r="I19751" i="1"/>
  <c r="G19751" i="1"/>
  <c r="I19748" i="1"/>
  <c r="G19748" i="1"/>
  <c r="I19745" i="1"/>
  <c r="G19745" i="1"/>
  <c r="I19741" i="1"/>
  <c r="G19741" i="1"/>
  <c r="I19738" i="1"/>
  <c r="G19738" i="1"/>
  <c r="I19734" i="1"/>
  <c r="G19734" i="1"/>
  <c r="I19731" i="1"/>
  <c r="G19731" i="1"/>
  <c r="I19728" i="1"/>
  <c r="G19728" i="1"/>
  <c r="I19565" i="1"/>
  <c r="G19565" i="1"/>
  <c r="I19561" i="1"/>
  <c r="G19561" i="1"/>
  <c r="I19558" i="1"/>
  <c r="G19558" i="1"/>
  <c r="I19554" i="1"/>
  <c r="G19554" i="1"/>
  <c r="I19551" i="1"/>
  <c r="G19551" i="1"/>
  <c r="I19496" i="1"/>
  <c r="G19496" i="1"/>
  <c r="I19493" i="1"/>
  <c r="G19493" i="1"/>
  <c r="I19475" i="1"/>
  <c r="G19475" i="1"/>
  <c r="I19461" i="1"/>
  <c r="G19461" i="1"/>
  <c r="I19446" i="1"/>
  <c r="G19446" i="1"/>
  <c r="I19425" i="1"/>
  <c r="G19425" i="1"/>
  <c r="I19422" i="1"/>
  <c r="G19422" i="1"/>
  <c r="I19409" i="1"/>
  <c r="G19409" i="1"/>
  <c r="I19406" i="1"/>
  <c r="G19406" i="1"/>
  <c r="I19391" i="1"/>
  <c r="G19391" i="1"/>
  <c r="I19378" i="1"/>
  <c r="G19378" i="1"/>
  <c r="I19375" i="1"/>
  <c r="G19375" i="1"/>
  <c r="I19372" i="1"/>
  <c r="G19372" i="1"/>
  <c r="I19351" i="1"/>
  <c r="G19351" i="1"/>
  <c r="I19348" i="1"/>
  <c r="G19348" i="1"/>
  <c r="I19343" i="1"/>
  <c r="G19343" i="1"/>
  <c r="I19340" i="1"/>
  <c r="G19340" i="1"/>
  <c r="I19337" i="1"/>
  <c r="G19337" i="1"/>
  <c r="I19333" i="1"/>
  <c r="G19333" i="1"/>
  <c r="K19331" i="1" a="1"/>
  <c r="K19331" i="1"/>
  <c r="K2" i="1" a="1"/>
  <c r="K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70" i="1" a="1"/>
  <c r="K70" i="1" s="1"/>
  <c r="K71" i="1" a="1"/>
  <c r="K71" i="1" s="1"/>
  <c r="K72" i="1" a="1"/>
  <c r="K72" i="1" s="1"/>
  <c r="K73" i="1" a="1"/>
  <c r="K73" i="1" s="1"/>
  <c r="K88" i="1" a="1"/>
  <c r="K88" i="1" s="1"/>
  <c r="K90" i="1" a="1"/>
  <c r="K90" i="1" s="1"/>
  <c r="K91" i="1" a="1"/>
  <c r="K91" i="1" s="1"/>
  <c r="K92" i="1" a="1"/>
  <c r="K92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 s="1"/>
  <c r="K479" i="1" a="1"/>
  <c r="K479" i="1" s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 s="1"/>
  <c r="K506" i="1" a="1"/>
  <c r="K506" i="1" s="1"/>
  <c r="K507" i="1" a="1"/>
  <c r="K507" i="1" s="1"/>
  <c r="K508" i="1" a="1"/>
  <c r="K508" i="1" s="1"/>
  <c r="K509" i="1" a="1"/>
  <c r="K509" i="1" s="1"/>
  <c r="K510" i="1" a="1"/>
  <c r="K510" i="1" s="1"/>
  <c r="K511" i="1" a="1"/>
  <c r="K511" i="1" s="1"/>
  <c r="K512" i="1" a="1"/>
  <c r="K512" i="1" s="1"/>
  <c r="K513" i="1" a="1"/>
  <c r="K513" i="1" s="1"/>
  <c r="K514" i="1" a="1"/>
  <c r="K514" i="1" s="1"/>
  <c r="K515" i="1" a="1"/>
  <c r="K515" i="1" s="1"/>
  <c r="K516" i="1" a="1"/>
  <c r="K516" i="1" s="1"/>
  <c r="K517" i="1" a="1"/>
  <c r="K517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 s="1"/>
  <c r="K527" i="1" a="1"/>
  <c r="K527" i="1" s="1"/>
  <c r="K528" i="1" a="1"/>
  <c r="K528" i="1" s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6" i="1" a="1"/>
  <c r="K536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 s="1"/>
  <c r="K548" i="1" a="1"/>
  <c r="K548" i="1" s="1"/>
  <c r="K549" i="1" a="1"/>
  <c r="K549" i="1" s="1"/>
  <c r="K550" i="1" a="1"/>
  <c r="K550" i="1" s="1"/>
  <c r="K551" i="1" a="1"/>
  <c r="K551" i="1" s="1"/>
  <c r="K552" i="1" a="1"/>
  <c r="K552" i="1" s="1"/>
  <c r="K553" i="1" a="1"/>
  <c r="K553" i="1" s="1"/>
  <c r="K554" i="1" a="1"/>
  <c r="K554" i="1" s="1"/>
  <c r="K555" i="1" a="1"/>
  <c r="K555" i="1" s="1"/>
  <c r="K556" i="1" a="1"/>
  <c r="K556" i="1" s="1"/>
  <c r="K557" i="1" a="1"/>
  <c r="K557" i="1" s="1"/>
  <c r="K558" i="1" a="1"/>
  <c r="K558" i="1" s="1"/>
  <c r="K559" i="1" a="1"/>
  <c r="K559" i="1" s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 s="1"/>
  <c r="K567" i="1" a="1"/>
  <c r="K567" i="1" s="1"/>
  <c r="K568" i="1" a="1"/>
  <c r="K568" i="1" s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 s="1"/>
  <c r="K577" i="1" a="1"/>
  <c r="K577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0" i="1" a="1"/>
  <c r="K590" i="1" s="1"/>
  <c r="K591" i="1" a="1"/>
  <c r="K591" i="1" s="1"/>
  <c r="K592" i="1" a="1"/>
  <c r="K592" i="1" s="1"/>
  <c r="K593" i="1" a="1"/>
  <c r="K593" i="1" s="1"/>
  <c r="K594" i="1" a="1"/>
  <c r="K594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 s="1"/>
  <c r="K602" i="1" a="1"/>
  <c r="K602" i="1" s="1"/>
  <c r="K603" i="1" a="1"/>
  <c r="K603" i="1" s="1"/>
  <c r="K604" i="1" a="1"/>
  <c r="K604" i="1" s="1"/>
  <c r="K605" i="1" a="1"/>
  <c r="K605" i="1" s="1"/>
  <c r="K606" i="1" a="1"/>
  <c r="K606" i="1" s="1"/>
  <c r="K607" i="1" a="1"/>
  <c r="K607" i="1" s="1"/>
  <c r="K608" i="1" a="1"/>
  <c r="K608" i="1" s="1"/>
  <c r="K609" i="1" a="1"/>
  <c r="K609" i="1" s="1"/>
  <c r="K610" i="1" a="1"/>
  <c r="K610" i="1" s="1"/>
  <c r="K611" i="1" a="1"/>
  <c r="K611" i="1" s="1"/>
  <c r="K612" i="1" a="1"/>
  <c r="K612" i="1" s="1"/>
  <c r="K613" i="1" a="1"/>
  <c r="K613" i="1" s="1"/>
  <c r="K614" i="1" a="1"/>
  <c r="K614" i="1" s="1"/>
  <c r="K615" i="1" a="1"/>
  <c r="K615" i="1" s="1"/>
  <c r="K616" i="1" a="1"/>
  <c r="K616" i="1" s="1"/>
  <c r="K617" i="1" a="1"/>
  <c r="K617" i="1" s="1"/>
  <c r="K618" i="1" a="1"/>
  <c r="K618" i="1" s="1"/>
  <c r="K619" i="1" a="1"/>
  <c r="K619" i="1" s="1"/>
  <c r="K620" i="1" a="1"/>
  <c r="K620" i="1" s="1"/>
  <c r="K621" i="1" a="1"/>
  <c r="K621" i="1" s="1"/>
  <c r="K622" i="1" a="1"/>
  <c r="K622" i="1" s="1"/>
  <c r="K623" i="1" a="1"/>
  <c r="K623" i="1" s="1"/>
  <c r="K624" i="1" a="1"/>
  <c r="K624" i="1" s="1"/>
  <c r="K625" i="1" a="1"/>
  <c r="K625" i="1" s="1"/>
  <c r="K626" i="1" a="1"/>
  <c r="K626" i="1" s="1"/>
  <c r="K627" i="1" a="1"/>
  <c r="K627" i="1" s="1"/>
  <c r="K628" i="1" a="1"/>
  <c r="K628" i="1" s="1"/>
  <c r="K629" i="1" a="1"/>
  <c r="K629" i="1" s="1"/>
  <c r="K630" i="1" a="1"/>
  <c r="K630" i="1" s="1"/>
  <c r="K631" i="1" a="1"/>
  <c r="K631" i="1" s="1"/>
  <c r="K632" i="1" a="1"/>
  <c r="K632" i="1" s="1"/>
  <c r="K633" i="1" a="1"/>
  <c r="K633" i="1" s="1"/>
  <c r="K634" i="1" a="1"/>
  <c r="K634" i="1" s="1"/>
  <c r="K635" i="1" a="1"/>
  <c r="K635" i="1" s="1"/>
  <c r="K636" i="1" a="1"/>
  <c r="K636" i="1" s="1"/>
  <c r="K637" i="1" a="1"/>
  <c r="K637" i="1" s="1"/>
  <c r="K638" i="1" a="1"/>
  <c r="K638" i="1" s="1"/>
  <c r="K639" i="1" a="1"/>
  <c r="K639" i="1" s="1"/>
  <c r="K640" i="1" a="1"/>
  <c r="K640" i="1" s="1"/>
  <c r="K641" i="1" a="1"/>
  <c r="K641" i="1" s="1"/>
  <c r="K642" i="1" a="1"/>
  <c r="K642" i="1" s="1"/>
  <c r="K643" i="1" a="1"/>
  <c r="K643" i="1" s="1"/>
  <c r="K644" i="1" a="1"/>
  <c r="K644" i="1" s="1"/>
  <c r="K645" i="1" a="1"/>
  <c r="K645" i="1" s="1"/>
  <c r="K646" i="1" a="1"/>
  <c r="K646" i="1" s="1"/>
  <c r="K647" i="1" a="1"/>
  <c r="K647" i="1" s="1"/>
  <c r="K648" i="1" a="1"/>
  <c r="K648" i="1" s="1"/>
  <c r="K649" i="1" a="1"/>
  <c r="K649" i="1" s="1"/>
  <c r="K650" i="1" a="1"/>
  <c r="K650" i="1" s="1"/>
  <c r="K651" i="1" a="1"/>
  <c r="K651" i="1" s="1"/>
  <c r="K652" i="1" a="1"/>
  <c r="K652" i="1" s="1"/>
  <c r="K653" i="1" a="1"/>
  <c r="K653" i="1" s="1"/>
  <c r="K654" i="1" a="1"/>
  <c r="K654" i="1" s="1"/>
  <c r="K655" i="1" a="1"/>
  <c r="K655" i="1" s="1"/>
  <c r="K656" i="1" a="1"/>
  <c r="K656" i="1" s="1"/>
  <c r="K657" i="1" a="1"/>
  <c r="K657" i="1" s="1"/>
  <c r="K658" i="1" a="1"/>
  <c r="K658" i="1" s="1"/>
  <c r="K659" i="1" a="1"/>
  <c r="K659" i="1" s="1"/>
  <c r="K660" i="1" a="1"/>
  <c r="K660" i="1" s="1"/>
  <c r="K661" i="1" a="1"/>
  <c r="K661" i="1" s="1"/>
  <c r="K662" i="1" a="1"/>
  <c r="K662" i="1" s="1"/>
  <c r="K663" i="1" a="1"/>
  <c r="K663" i="1" s="1"/>
  <c r="K664" i="1" a="1"/>
  <c r="K664" i="1" s="1"/>
  <c r="K665" i="1" a="1"/>
  <c r="K665" i="1" s="1"/>
  <c r="K666" i="1" a="1"/>
  <c r="K666" i="1" s="1"/>
  <c r="K667" i="1" a="1"/>
  <c r="K667" i="1" s="1"/>
  <c r="K668" i="1" a="1"/>
  <c r="K668" i="1" s="1"/>
  <c r="K669" i="1" a="1"/>
  <c r="K669" i="1" s="1"/>
  <c r="K670" i="1" a="1"/>
  <c r="K670" i="1" s="1"/>
  <c r="K671" i="1" a="1"/>
  <c r="K671" i="1" s="1"/>
  <c r="K672" i="1" a="1"/>
  <c r="K672" i="1" s="1"/>
  <c r="K673" i="1" a="1"/>
  <c r="K673" i="1" s="1"/>
  <c r="K674" i="1" a="1"/>
  <c r="K674" i="1" s="1"/>
  <c r="K675" i="1" a="1"/>
  <c r="K675" i="1" s="1"/>
  <c r="K676" i="1" a="1"/>
  <c r="K676" i="1" s="1"/>
  <c r="K677" i="1" a="1"/>
  <c r="K677" i="1" s="1"/>
  <c r="K678" i="1" a="1"/>
  <c r="K678" i="1" s="1"/>
  <c r="K679" i="1" a="1"/>
  <c r="K679" i="1" s="1"/>
  <c r="K680" i="1" a="1"/>
  <c r="K680" i="1" s="1"/>
  <c r="K681" i="1" a="1"/>
  <c r="K681" i="1" s="1"/>
  <c r="K682" i="1" a="1"/>
  <c r="K682" i="1" s="1"/>
  <c r="K683" i="1" a="1"/>
  <c r="K683" i="1" s="1"/>
  <c r="K684" i="1" a="1"/>
  <c r="K684" i="1" s="1"/>
  <c r="K685" i="1" a="1"/>
  <c r="K685" i="1" s="1"/>
  <c r="K686" i="1" a="1"/>
  <c r="K686" i="1" s="1"/>
  <c r="K687" i="1" a="1"/>
  <c r="K687" i="1" s="1"/>
  <c r="K688" i="1" a="1"/>
  <c r="K688" i="1" s="1"/>
  <c r="K689" i="1" a="1"/>
  <c r="K689" i="1" s="1"/>
  <c r="K690" i="1" a="1"/>
  <c r="K690" i="1" s="1"/>
  <c r="K691" i="1" a="1"/>
  <c r="K691" i="1" s="1"/>
  <c r="K692" i="1" a="1"/>
  <c r="K692" i="1" s="1"/>
  <c r="K693" i="1" a="1"/>
  <c r="K693" i="1" s="1"/>
  <c r="K694" i="1" a="1"/>
  <c r="K694" i="1" s="1"/>
  <c r="K695" i="1" a="1"/>
  <c r="K695" i="1" s="1"/>
  <c r="K696" i="1" a="1"/>
  <c r="K696" i="1" s="1"/>
  <c r="K697" i="1" a="1"/>
  <c r="K697" i="1" s="1"/>
  <c r="K698" i="1" a="1"/>
  <c r="K698" i="1" s="1"/>
  <c r="K699" i="1" a="1"/>
  <c r="K699" i="1" s="1"/>
  <c r="K700" i="1" a="1"/>
  <c r="K700" i="1" s="1"/>
  <c r="K701" i="1" a="1"/>
  <c r="K701" i="1" s="1"/>
  <c r="K702" i="1" a="1"/>
  <c r="K702" i="1" s="1"/>
  <c r="K703" i="1" a="1"/>
  <c r="K703" i="1" s="1"/>
  <c r="K704" i="1" a="1"/>
  <c r="K704" i="1" s="1"/>
  <c r="K705" i="1" a="1"/>
  <c r="K705" i="1" s="1"/>
  <c r="K706" i="1" a="1"/>
  <c r="K706" i="1" s="1"/>
  <c r="K707" i="1" a="1"/>
  <c r="K707" i="1" s="1"/>
  <c r="K708" i="1" a="1"/>
  <c r="K708" i="1" s="1"/>
  <c r="K709" i="1" a="1"/>
  <c r="K709" i="1" s="1"/>
  <c r="K710" i="1" a="1"/>
  <c r="K710" i="1" s="1"/>
  <c r="K711" i="1" a="1"/>
  <c r="K711" i="1" s="1"/>
  <c r="K712" i="1" a="1"/>
  <c r="K712" i="1" s="1"/>
  <c r="K713" i="1" a="1"/>
  <c r="K713" i="1" s="1"/>
  <c r="K714" i="1" a="1"/>
  <c r="K714" i="1" s="1"/>
  <c r="K715" i="1" a="1"/>
  <c r="K715" i="1" s="1"/>
  <c r="K716" i="1" a="1"/>
  <c r="K716" i="1" s="1"/>
  <c r="K717" i="1" a="1"/>
  <c r="K717" i="1" s="1"/>
  <c r="K718" i="1" a="1"/>
  <c r="K718" i="1" s="1"/>
  <c r="K719" i="1" a="1"/>
  <c r="K719" i="1" s="1"/>
  <c r="K720" i="1" a="1"/>
  <c r="K720" i="1" s="1"/>
  <c r="K721" i="1" a="1"/>
  <c r="K721" i="1" s="1"/>
  <c r="K722" i="1" a="1"/>
  <c r="K722" i="1" s="1"/>
  <c r="K723" i="1" a="1"/>
  <c r="K723" i="1" s="1"/>
  <c r="K724" i="1" a="1"/>
  <c r="K724" i="1" s="1"/>
  <c r="K725" i="1" a="1"/>
  <c r="K725" i="1" s="1"/>
  <c r="K726" i="1" a="1"/>
  <c r="K726" i="1" s="1"/>
  <c r="K727" i="1" a="1"/>
  <c r="K727" i="1" s="1"/>
  <c r="K728" i="1" a="1"/>
  <c r="K728" i="1" s="1"/>
  <c r="K729" i="1" a="1"/>
  <c r="K729" i="1" s="1"/>
  <c r="K730" i="1" a="1"/>
  <c r="K730" i="1" s="1"/>
  <c r="K731" i="1" a="1"/>
  <c r="K731" i="1" s="1"/>
  <c r="K732" i="1" a="1"/>
  <c r="K732" i="1" s="1"/>
  <c r="K733" i="1" a="1"/>
  <c r="K733" i="1" s="1"/>
  <c r="K734" i="1" a="1"/>
  <c r="K734" i="1" s="1"/>
  <c r="K735" i="1" a="1"/>
  <c r="K735" i="1" s="1"/>
  <c r="K736" i="1" a="1"/>
  <c r="K736" i="1" s="1"/>
  <c r="K737" i="1" a="1"/>
  <c r="K737" i="1" s="1"/>
  <c r="K738" i="1" a="1"/>
  <c r="K738" i="1" s="1"/>
  <c r="K739" i="1" a="1"/>
  <c r="K739" i="1" s="1"/>
  <c r="K740" i="1" a="1"/>
  <c r="K740" i="1" s="1"/>
  <c r="K741" i="1" a="1"/>
  <c r="K741" i="1" s="1"/>
  <c r="K742" i="1" a="1"/>
  <c r="K742" i="1" s="1"/>
  <c r="K743" i="1" a="1"/>
  <c r="K743" i="1" s="1"/>
  <c r="K744" i="1" a="1"/>
  <c r="K744" i="1" s="1"/>
  <c r="K745" i="1" a="1"/>
  <c r="K745" i="1" s="1"/>
  <c r="K746" i="1" a="1"/>
  <c r="K746" i="1" s="1"/>
  <c r="K747" i="1" a="1"/>
  <c r="K747" i="1" s="1"/>
  <c r="K748" i="1" a="1"/>
  <c r="K748" i="1" s="1"/>
  <c r="K749" i="1" a="1"/>
  <c r="K749" i="1" s="1"/>
  <c r="K750" i="1" a="1"/>
  <c r="K750" i="1" s="1"/>
  <c r="K751" i="1" a="1"/>
  <c r="K751" i="1" s="1"/>
  <c r="K752" i="1" a="1"/>
  <c r="K752" i="1" s="1"/>
  <c r="K753" i="1" a="1"/>
  <c r="K753" i="1" s="1"/>
  <c r="K754" i="1" a="1"/>
  <c r="K754" i="1" s="1"/>
  <c r="K755" i="1" a="1"/>
  <c r="K755" i="1" s="1"/>
  <c r="K756" i="1" a="1"/>
  <c r="K756" i="1" s="1"/>
  <c r="K757" i="1" a="1"/>
  <c r="K757" i="1" s="1"/>
  <c r="K758" i="1" a="1"/>
  <c r="K758" i="1" s="1"/>
  <c r="K759" i="1" a="1"/>
  <c r="K759" i="1" s="1"/>
  <c r="K760" i="1" a="1"/>
  <c r="K760" i="1" s="1"/>
  <c r="K761" i="1" a="1"/>
  <c r="K761" i="1" s="1"/>
  <c r="K762" i="1" a="1"/>
  <c r="K762" i="1" s="1"/>
  <c r="K763" i="1" a="1"/>
  <c r="K763" i="1" s="1"/>
  <c r="K764" i="1" a="1"/>
  <c r="K764" i="1" s="1"/>
  <c r="K765" i="1" a="1"/>
  <c r="K765" i="1" s="1"/>
  <c r="K766" i="1" a="1"/>
  <c r="K766" i="1" s="1"/>
  <c r="K767" i="1" a="1"/>
  <c r="K767" i="1" s="1"/>
  <c r="K768" i="1" a="1"/>
  <c r="K768" i="1" s="1"/>
  <c r="K769" i="1" a="1"/>
  <c r="K769" i="1" s="1"/>
  <c r="K770" i="1" a="1"/>
  <c r="K770" i="1" s="1"/>
  <c r="K771" i="1" a="1"/>
  <c r="K771" i="1" s="1"/>
  <c r="K772" i="1" a="1"/>
  <c r="K772" i="1" s="1"/>
  <c r="K773" i="1" a="1"/>
  <c r="K773" i="1" s="1"/>
  <c r="K774" i="1" a="1"/>
  <c r="K774" i="1" s="1"/>
  <c r="K775" i="1" a="1"/>
  <c r="K775" i="1" s="1"/>
  <c r="K776" i="1" a="1"/>
  <c r="K776" i="1" s="1"/>
  <c r="K777" i="1" a="1"/>
  <c r="K777" i="1" s="1"/>
  <c r="K778" i="1" a="1"/>
  <c r="K778" i="1" s="1"/>
  <c r="K779" i="1" a="1"/>
  <c r="K779" i="1" s="1"/>
  <c r="K780" i="1" a="1"/>
  <c r="K780" i="1" s="1"/>
  <c r="K781" i="1" a="1"/>
  <c r="K781" i="1" s="1"/>
  <c r="K782" i="1" a="1"/>
  <c r="K782" i="1" s="1"/>
  <c r="K783" i="1" a="1"/>
  <c r="K783" i="1" s="1"/>
  <c r="K784" i="1" a="1"/>
  <c r="K784" i="1" s="1"/>
  <c r="K785" i="1" a="1"/>
  <c r="K785" i="1" s="1"/>
  <c r="K786" i="1" a="1"/>
  <c r="K786" i="1" s="1"/>
  <c r="K787" i="1" a="1"/>
  <c r="K787" i="1" s="1"/>
  <c r="K788" i="1" a="1"/>
  <c r="K788" i="1" s="1"/>
  <c r="K789" i="1" a="1"/>
  <c r="K789" i="1" s="1"/>
  <c r="K790" i="1" a="1"/>
  <c r="K790" i="1" s="1"/>
  <c r="K791" i="1" a="1"/>
  <c r="K791" i="1" s="1"/>
  <c r="K792" i="1" a="1"/>
  <c r="K792" i="1" s="1"/>
  <c r="K793" i="1" a="1"/>
  <c r="K793" i="1" s="1"/>
  <c r="K794" i="1" a="1"/>
  <c r="K794" i="1" s="1"/>
  <c r="K795" i="1" a="1"/>
  <c r="K795" i="1" s="1"/>
  <c r="K796" i="1" a="1"/>
  <c r="K796" i="1" s="1"/>
  <c r="K797" i="1" a="1"/>
  <c r="K797" i="1" s="1"/>
  <c r="K798" i="1" a="1"/>
  <c r="K798" i="1" s="1"/>
  <c r="K799" i="1" a="1"/>
  <c r="K799" i="1" s="1"/>
  <c r="K800" i="1" a="1"/>
  <c r="K800" i="1" s="1"/>
  <c r="K801" i="1" a="1"/>
  <c r="K801" i="1" s="1"/>
  <c r="K802" i="1" a="1"/>
  <c r="K802" i="1" s="1"/>
  <c r="K803" i="1" a="1"/>
  <c r="K803" i="1" s="1"/>
  <c r="K804" i="1" a="1"/>
  <c r="K804" i="1" s="1"/>
  <c r="K805" i="1" a="1"/>
  <c r="K805" i="1" s="1"/>
  <c r="K806" i="1" a="1"/>
  <c r="K806" i="1" s="1"/>
  <c r="K807" i="1" a="1"/>
  <c r="K807" i="1" s="1"/>
  <c r="K808" i="1" a="1"/>
  <c r="K808" i="1" s="1"/>
  <c r="K809" i="1" a="1"/>
  <c r="K809" i="1" s="1"/>
  <c r="K810" i="1" a="1"/>
  <c r="K810" i="1" s="1"/>
  <c r="K811" i="1" a="1"/>
  <c r="K811" i="1" s="1"/>
  <c r="K812" i="1" a="1"/>
  <c r="K812" i="1" s="1"/>
  <c r="K813" i="1" a="1"/>
  <c r="K813" i="1" s="1"/>
  <c r="K814" i="1" a="1"/>
  <c r="K814" i="1" s="1"/>
  <c r="K815" i="1" a="1"/>
  <c r="K815" i="1" s="1"/>
  <c r="K816" i="1" a="1"/>
  <c r="K816" i="1" s="1"/>
  <c r="K817" i="1" a="1"/>
  <c r="K817" i="1" s="1"/>
  <c r="K818" i="1" a="1"/>
  <c r="K818" i="1" s="1"/>
  <c r="K819" i="1" a="1"/>
  <c r="K819" i="1" s="1"/>
  <c r="K820" i="1" a="1"/>
  <c r="K820" i="1" s="1"/>
  <c r="K821" i="1" a="1"/>
  <c r="K821" i="1" s="1"/>
  <c r="K822" i="1" a="1"/>
  <c r="K822" i="1" s="1"/>
  <c r="K823" i="1" a="1"/>
  <c r="K823" i="1" s="1"/>
  <c r="K824" i="1" a="1"/>
  <c r="K824" i="1" s="1"/>
  <c r="K825" i="1" a="1"/>
  <c r="K825" i="1" s="1"/>
  <c r="K826" i="1" a="1"/>
  <c r="K826" i="1" s="1"/>
  <c r="K827" i="1" a="1"/>
  <c r="K827" i="1" s="1"/>
  <c r="K828" i="1" a="1"/>
  <c r="K828" i="1" s="1"/>
  <c r="K829" i="1" a="1"/>
  <c r="K829" i="1" s="1"/>
  <c r="K830" i="1" a="1"/>
  <c r="K830" i="1" s="1"/>
  <c r="K831" i="1" a="1"/>
  <c r="K831" i="1" s="1"/>
  <c r="K832" i="1" a="1"/>
  <c r="K832" i="1" s="1"/>
  <c r="K833" i="1" a="1"/>
  <c r="K833" i="1" s="1"/>
  <c r="K834" i="1" a="1"/>
  <c r="K834" i="1" s="1"/>
  <c r="K835" i="1" a="1"/>
  <c r="K835" i="1" s="1"/>
  <c r="K836" i="1" a="1"/>
  <c r="K836" i="1" s="1"/>
  <c r="K837" i="1" a="1"/>
  <c r="K837" i="1" s="1"/>
  <c r="K838" i="1" a="1"/>
  <c r="K838" i="1" s="1"/>
  <c r="K839" i="1" a="1"/>
  <c r="K839" i="1" s="1"/>
  <c r="K840" i="1" a="1"/>
  <c r="K840" i="1" s="1"/>
  <c r="K841" i="1" a="1"/>
  <c r="K841" i="1" s="1"/>
  <c r="K842" i="1" a="1"/>
  <c r="K842" i="1" s="1"/>
  <c r="K843" i="1" a="1"/>
  <c r="K843" i="1" s="1"/>
  <c r="K844" i="1" a="1"/>
  <c r="K844" i="1" s="1"/>
  <c r="K845" i="1" a="1"/>
  <c r="K845" i="1" s="1"/>
  <c r="K846" i="1" a="1"/>
  <c r="K846" i="1" s="1"/>
  <c r="K847" i="1" a="1"/>
  <c r="K847" i="1" s="1"/>
  <c r="K848" i="1" a="1"/>
  <c r="K848" i="1" s="1"/>
  <c r="K849" i="1" a="1"/>
  <c r="K849" i="1" s="1"/>
  <c r="K850" i="1" a="1"/>
  <c r="K850" i="1" s="1"/>
  <c r="K851" i="1" a="1"/>
  <c r="K851" i="1" s="1"/>
  <c r="K852" i="1" a="1"/>
  <c r="K852" i="1" s="1"/>
  <c r="K853" i="1" a="1"/>
  <c r="K853" i="1" s="1"/>
  <c r="K854" i="1" a="1"/>
  <c r="K854" i="1" s="1"/>
  <c r="K855" i="1" a="1"/>
  <c r="K855" i="1" s="1"/>
  <c r="K856" i="1" a="1"/>
  <c r="K856" i="1" s="1"/>
  <c r="K857" i="1" a="1"/>
  <c r="K857" i="1" s="1"/>
  <c r="K858" i="1" a="1"/>
  <c r="K858" i="1" s="1"/>
  <c r="K859" i="1" a="1"/>
  <c r="K859" i="1" s="1"/>
  <c r="K860" i="1" a="1"/>
  <c r="K860" i="1" s="1"/>
  <c r="K861" i="1" a="1"/>
  <c r="K861" i="1" s="1"/>
  <c r="K862" i="1" a="1"/>
  <c r="K862" i="1" s="1"/>
  <c r="K863" i="1" a="1"/>
  <c r="K863" i="1" s="1"/>
  <c r="K864" i="1" a="1"/>
  <c r="K864" i="1" s="1"/>
  <c r="K865" i="1" a="1"/>
  <c r="K865" i="1" s="1"/>
  <c r="K866" i="1" a="1"/>
  <c r="K866" i="1" s="1"/>
  <c r="K867" i="1" a="1"/>
  <c r="K867" i="1" s="1"/>
  <c r="K868" i="1" a="1"/>
  <c r="K868" i="1" s="1"/>
  <c r="K869" i="1" a="1"/>
  <c r="K869" i="1" s="1"/>
  <c r="K870" i="1" a="1"/>
  <c r="K870" i="1" s="1"/>
  <c r="K871" i="1" a="1"/>
  <c r="K871" i="1" s="1"/>
  <c r="K872" i="1" a="1"/>
  <c r="K872" i="1" s="1"/>
  <c r="K873" i="1" a="1"/>
  <c r="K873" i="1" s="1"/>
  <c r="K874" i="1" a="1"/>
  <c r="K874" i="1" s="1"/>
  <c r="K875" i="1" a="1"/>
  <c r="K875" i="1" s="1"/>
  <c r="K876" i="1" a="1"/>
  <c r="K876" i="1" s="1"/>
  <c r="K877" i="1" a="1"/>
  <c r="K877" i="1" s="1"/>
  <c r="K878" i="1" a="1"/>
  <c r="K878" i="1" s="1"/>
  <c r="K879" i="1" a="1"/>
  <c r="K879" i="1" s="1"/>
  <c r="K880" i="1" a="1"/>
  <c r="K880" i="1" s="1"/>
  <c r="K881" i="1" a="1"/>
  <c r="K881" i="1" s="1"/>
  <c r="K882" i="1" a="1"/>
  <c r="K882" i="1" s="1"/>
  <c r="K883" i="1" a="1"/>
  <c r="K883" i="1" s="1"/>
  <c r="K884" i="1" a="1"/>
  <c r="K884" i="1" s="1"/>
  <c r="K885" i="1" a="1"/>
  <c r="K885" i="1" s="1"/>
  <c r="K886" i="1" a="1"/>
  <c r="K886" i="1" s="1"/>
  <c r="K887" i="1" a="1"/>
  <c r="K887" i="1" s="1"/>
  <c r="K888" i="1" a="1"/>
  <c r="K888" i="1" s="1"/>
  <c r="K889" i="1" a="1"/>
  <c r="K889" i="1" s="1"/>
  <c r="K890" i="1" a="1"/>
  <c r="K890" i="1" s="1"/>
  <c r="K891" i="1" a="1"/>
  <c r="K891" i="1" s="1"/>
  <c r="K892" i="1" a="1"/>
  <c r="K892" i="1" s="1"/>
  <c r="K893" i="1" a="1"/>
  <c r="K893" i="1" s="1"/>
  <c r="K894" i="1" a="1"/>
  <c r="K894" i="1" s="1"/>
  <c r="K895" i="1" a="1"/>
  <c r="K895" i="1" s="1"/>
  <c r="K896" i="1" a="1"/>
  <c r="K896" i="1" s="1"/>
  <c r="K897" i="1" a="1"/>
  <c r="K897" i="1" s="1"/>
  <c r="K898" i="1" a="1"/>
  <c r="K898" i="1" s="1"/>
  <c r="K899" i="1" a="1"/>
  <c r="K899" i="1" s="1"/>
  <c r="K900" i="1" a="1"/>
  <c r="K900" i="1" s="1"/>
  <c r="K901" i="1" a="1"/>
  <c r="K901" i="1" s="1"/>
  <c r="K902" i="1" a="1"/>
  <c r="K902" i="1" s="1"/>
  <c r="K903" i="1" a="1"/>
  <c r="K903" i="1" s="1"/>
  <c r="K904" i="1" a="1"/>
  <c r="K904" i="1" s="1"/>
  <c r="K905" i="1" a="1"/>
  <c r="K905" i="1" s="1"/>
  <c r="K906" i="1" a="1"/>
  <c r="K906" i="1" s="1"/>
  <c r="K907" i="1" a="1"/>
  <c r="K907" i="1" s="1"/>
  <c r="K908" i="1" a="1"/>
  <c r="K908" i="1" s="1"/>
  <c r="K909" i="1" a="1"/>
  <c r="K909" i="1" s="1"/>
  <c r="K910" i="1" a="1"/>
  <c r="K910" i="1" s="1"/>
  <c r="K911" i="1" a="1"/>
  <c r="K911" i="1" s="1"/>
  <c r="K912" i="1" a="1"/>
  <c r="K912" i="1" s="1"/>
  <c r="K913" i="1" a="1"/>
  <c r="K913" i="1" s="1"/>
  <c r="K914" i="1" a="1"/>
  <c r="K914" i="1" s="1"/>
  <c r="K915" i="1" a="1"/>
  <c r="K915" i="1" s="1"/>
  <c r="K916" i="1" a="1"/>
  <c r="K916" i="1" s="1"/>
  <c r="K917" i="1" a="1"/>
  <c r="K917" i="1" s="1"/>
  <c r="K918" i="1" a="1"/>
  <c r="K918" i="1" s="1"/>
  <c r="K919" i="1" a="1"/>
  <c r="K919" i="1" s="1"/>
  <c r="K920" i="1" a="1"/>
  <c r="K920" i="1" s="1"/>
  <c r="K921" i="1" a="1"/>
  <c r="K921" i="1" s="1"/>
  <c r="K922" i="1" a="1"/>
  <c r="K922" i="1" s="1"/>
  <c r="K923" i="1" a="1"/>
  <c r="K923" i="1" s="1"/>
  <c r="K924" i="1" a="1"/>
  <c r="K924" i="1" s="1"/>
  <c r="K925" i="1" a="1"/>
  <c r="K925" i="1" s="1"/>
  <c r="K926" i="1" a="1"/>
  <c r="K926" i="1" s="1"/>
  <c r="K927" i="1" a="1"/>
  <c r="K927" i="1" s="1"/>
  <c r="K928" i="1" a="1"/>
  <c r="K928" i="1" s="1"/>
  <c r="K929" i="1" a="1"/>
  <c r="K929" i="1" s="1"/>
  <c r="K930" i="1" a="1"/>
  <c r="K930" i="1" s="1"/>
  <c r="K931" i="1" a="1"/>
  <c r="K931" i="1" s="1"/>
  <c r="K932" i="1" a="1"/>
  <c r="K932" i="1" s="1"/>
  <c r="K933" i="1" a="1"/>
  <c r="K933" i="1" s="1"/>
  <c r="K934" i="1" a="1"/>
  <c r="K934" i="1" s="1"/>
  <c r="K935" i="1" a="1"/>
  <c r="K935" i="1" s="1"/>
  <c r="K936" i="1" a="1"/>
  <c r="K936" i="1" s="1"/>
  <c r="K937" i="1" a="1"/>
  <c r="K937" i="1" s="1"/>
  <c r="K938" i="1" a="1"/>
  <c r="K938" i="1" s="1"/>
  <c r="K939" i="1" a="1"/>
  <c r="K939" i="1" s="1"/>
  <c r="K940" i="1" a="1"/>
  <c r="K940" i="1" s="1"/>
  <c r="K941" i="1" a="1"/>
  <c r="K941" i="1" s="1"/>
  <c r="K942" i="1" a="1"/>
  <c r="K942" i="1" s="1"/>
  <c r="K943" i="1" a="1"/>
  <c r="K943" i="1" s="1"/>
  <c r="K944" i="1" a="1"/>
  <c r="K944" i="1" s="1"/>
  <c r="K945" i="1" a="1"/>
  <c r="K945" i="1" s="1"/>
  <c r="K946" i="1" a="1"/>
  <c r="K946" i="1" s="1"/>
  <c r="K947" i="1" a="1"/>
  <c r="K947" i="1" s="1"/>
  <c r="K948" i="1" a="1"/>
  <c r="K948" i="1" s="1"/>
  <c r="K949" i="1" a="1"/>
  <c r="K949" i="1" s="1"/>
  <c r="K950" i="1" a="1"/>
  <c r="K950" i="1" s="1"/>
  <c r="K951" i="1" a="1"/>
  <c r="K951" i="1" s="1"/>
  <c r="K952" i="1" a="1"/>
  <c r="K952" i="1" s="1"/>
  <c r="K953" i="1" a="1"/>
  <c r="K953" i="1" s="1"/>
  <c r="K954" i="1" a="1"/>
  <c r="K954" i="1" s="1"/>
  <c r="K955" i="1" a="1"/>
  <c r="K955" i="1" s="1"/>
  <c r="K956" i="1" a="1"/>
  <c r="K956" i="1" s="1"/>
  <c r="K957" i="1" a="1"/>
  <c r="K957" i="1" s="1"/>
  <c r="K958" i="1" a="1"/>
  <c r="K958" i="1" s="1"/>
  <c r="K959" i="1" a="1"/>
  <c r="K959" i="1" s="1"/>
  <c r="K960" i="1" a="1"/>
  <c r="K960" i="1" s="1"/>
  <c r="K961" i="1" a="1"/>
  <c r="K961" i="1" s="1"/>
  <c r="K962" i="1" a="1"/>
  <c r="K962" i="1" s="1"/>
  <c r="K963" i="1" a="1"/>
  <c r="K963" i="1" s="1"/>
  <c r="K964" i="1" a="1"/>
  <c r="K964" i="1" s="1"/>
  <c r="K965" i="1" a="1"/>
  <c r="K965" i="1" s="1"/>
  <c r="K966" i="1" a="1"/>
  <c r="K966" i="1" s="1"/>
  <c r="K967" i="1" a="1"/>
  <c r="K967" i="1" s="1"/>
  <c r="K968" i="1" a="1"/>
  <c r="K968" i="1" s="1"/>
  <c r="K969" i="1" a="1"/>
  <c r="K969" i="1" s="1"/>
  <c r="K970" i="1" a="1"/>
  <c r="K970" i="1" s="1"/>
  <c r="K971" i="1" a="1"/>
  <c r="K971" i="1" s="1"/>
  <c r="K972" i="1" a="1"/>
  <c r="K972" i="1" s="1"/>
  <c r="K973" i="1" a="1"/>
  <c r="K973" i="1" s="1"/>
  <c r="K974" i="1" a="1"/>
  <c r="K974" i="1" s="1"/>
  <c r="K975" i="1" a="1"/>
  <c r="K975" i="1" s="1"/>
  <c r="K976" i="1" a="1"/>
  <c r="K976" i="1" s="1"/>
  <c r="K977" i="1" a="1"/>
  <c r="K977" i="1" s="1"/>
  <c r="K978" i="1" a="1"/>
  <c r="K978" i="1" s="1"/>
  <c r="K979" i="1" a="1"/>
  <c r="K979" i="1" s="1"/>
  <c r="K980" i="1" a="1"/>
  <c r="K980" i="1" s="1"/>
  <c r="K981" i="1" a="1"/>
  <c r="K981" i="1" s="1"/>
  <c r="K982" i="1" a="1"/>
  <c r="K982" i="1" s="1"/>
  <c r="K983" i="1" a="1"/>
  <c r="K983" i="1" s="1"/>
  <c r="K984" i="1" a="1"/>
  <c r="K984" i="1" s="1"/>
  <c r="K985" i="1" a="1"/>
  <c r="K985" i="1" s="1"/>
  <c r="K986" i="1" a="1"/>
  <c r="K986" i="1" s="1"/>
  <c r="K987" i="1" a="1"/>
  <c r="K987" i="1" s="1"/>
  <c r="K988" i="1" a="1"/>
  <c r="K988" i="1" s="1"/>
  <c r="K989" i="1" a="1"/>
  <c r="K989" i="1" s="1"/>
  <c r="K990" i="1" a="1"/>
  <c r="K990" i="1" s="1"/>
  <c r="K991" i="1" a="1"/>
  <c r="K991" i="1" s="1"/>
  <c r="K992" i="1" a="1"/>
  <c r="K992" i="1" s="1"/>
  <c r="K993" i="1" a="1"/>
  <c r="K993" i="1" s="1"/>
  <c r="K994" i="1" a="1"/>
  <c r="K994" i="1" s="1"/>
  <c r="K995" i="1" a="1"/>
  <c r="K995" i="1" s="1"/>
  <c r="K996" i="1" a="1"/>
  <c r="K996" i="1" s="1"/>
  <c r="K997" i="1" a="1"/>
  <c r="K997" i="1" s="1"/>
  <c r="K998" i="1" a="1"/>
  <c r="K998" i="1" s="1"/>
  <c r="K999" i="1" a="1"/>
  <c r="K999" i="1" s="1"/>
  <c r="K1000" i="1" a="1"/>
  <c r="K1000" i="1" s="1"/>
  <c r="K1001" i="1" a="1"/>
  <c r="K1001" i="1" s="1"/>
  <c r="K1002" i="1" a="1"/>
  <c r="K1002" i="1" s="1"/>
  <c r="K1003" i="1" a="1"/>
  <c r="K1003" i="1" s="1"/>
  <c r="K1004" i="1" a="1"/>
  <c r="K1004" i="1" s="1"/>
  <c r="K1005" i="1" a="1"/>
  <c r="K1005" i="1" s="1"/>
  <c r="K1006" i="1" a="1"/>
  <c r="K1006" i="1" s="1"/>
  <c r="K1007" i="1" a="1"/>
  <c r="K1007" i="1" s="1"/>
  <c r="K1008" i="1" a="1"/>
  <c r="K1008" i="1" s="1"/>
  <c r="K1009" i="1" a="1"/>
  <c r="K1009" i="1" s="1"/>
  <c r="K1010" i="1" a="1"/>
  <c r="K1010" i="1" s="1"/>
  <c r="K1011" i="1" a="1"/>
  <c r="K1011" i="1" s="1"/>
  <c r="K1012" i="1" a="1"/>
  <c r="K1012" i="1" s="1"/>
  <c r="K1013" i="1" a="1"/>
  <c r="K1013" i="1" s="1"/>
  <c r="K1014" i="1" a="1"/>
  <c r="K1014" i="1" s="1"/>
  <c r="K1015" i="1" a="1"/>
  <c r="K1015" i="1" s="1"/>
  <c r="K1016" i="1" a="1"/>
  <c r="K1016" i="1" s="1"/>
  <c r="K1017" i="1" a="1"/>
  <c r="K1017" i="1" s="1"/>
  <c r="K1018" i="1" a="1"/>
  <c r="K1018" i="1" s="1"/>
  <c r="K1019" i="1" a="1"/>
  <c r="K1019" i="1" s="1"/>
  <c r="K1020" i="1" a="1"/>
  <c r="K1020" i="1" s="1"/>
  <c r="K1021" i="1" a="1"/>
  <c r="K1021" i="1" s="1"/>
  <c r="K1022" i="1" a="1"/>
  <c r="K1022" i="1" s="1"/>
  <c r="K1023" i="1" a="1"/>
  <c r="K1023" i="1" s="1"/>
  <c r="K1024" i="1" a="1"/>
  <c r="K1024" i="1" s="1"/>
  <c r="K1025" i="1" a="1"/>
  <c r="K1025" i="1" s="1"/>
  <c r="K1026" i="1" a="1"/>
  <c r="K1026" i="1" s="1"/>
  <c r="K1027" i="1" a="1"/>
  <c r="K1027" i="1" s="1"/>
  <c r="K1028" i="1" a="1"/>
  <c r="K1028" i="1" s="1"/>
  <c r="K1029" i="1" a="1"/>
  <c r="K1029" i="1" s="1"/>
  <c r="K1030" i="1" a="1"/>
  <c r="K1030" i="1" s="1"/>
  <c r="K1031" i="1" a="1"/>
  <c r="K1031" i="1" s="1"/>
  <c r="K1032" i="1" a="1"/>
  <c r="K1032" i="1" s="1"/>
  <c r="K1033" i="1" a="1"/>
  <c r="K1033" i="1" s="1"/>
  <c r="K1034" i="1" a="1"/>
  <c r="K1034" i="1" s="1"/>
  <c r="K1035" i="1" a="1"/>
  <c r="K1035" i="1" s="1"/>
  <c r="K1036" i="1" a="1"/>
  <c r="K1036" i="1" s="1"/>
  <c r="K1037" i="1" a="1"/>
  <c r="K1037" i="1" s="1"/>
  <c r="K1038" i="1" a="1"/>
  <c r="K1038" i="1" s="1"/>
  <c r="K1039" i="1" a="1"/>
  <c r="K1039" i="1" s="1"/>
  <c r="K1040" i="1" a="1"/>
  <c r="K1040" i="1" s="1"/>
  <c r="K1041" i="1" a="1"/>
  <c r="K1041" i="1" s="1"/>
  <c r="K1042" i="1" a="1"/>
  <c r="K1042" i="1" s="1"/>
  <c r="K1043" i="1" a="1"/>
  <c r="K1043" i="1" s="1"/>
  <c r="K1044" i="1" a="1"/>
  <c r="K1044" i="1" s="1"/>
  <c r="K1045" i="1" a="1"/>
  <c r="K1045" i="1" s="1"/>
  <c r="K1046" i="1" a="1"/>
  <c r="K1046" i="1" s="1"/>
  <c r="K1047" i="1" a="1"/>
  <c r="K1047" i="1" s="1"/>
  <c r="K1048" i="1" a="1"/>
  <c r="K1048" i="1" s="1"/>
  <c r="K1049" i="1" a="1"/>
  <c r="K1049" i="1" s="1"/>
  <c r="K1050" i="1" a="1"/>
  <c r="K1050" i="1" s="1"/>
  <c r="K1051" i="1" a="1"/>
  <c r="K1051" i="1" s="1"/>
  <c r="K1052" i="1" a="1"/>
  <c r="K1052" i="1" s="1"/>
  <c r="K1053" i="1" a="1"/>
  <c r="K1053" i="1" s="1"/>
  <c r="K1054" i="1" a="1"/>
  <c r="K1054" i="1" s="1"/>
  <c r="K1055" i="1" a="1"/>
  <c r="K1055" i="1" s="1"/>
  <c r="K1056" i="1" a="1"/>
  <c r="K1056" i="1" s="1"/>
  <c r="K1057" i="1" a="1"/>
  <c r="K1057" i="1" s="1"/>
  <c r="K1058" i="1" a="1"/>
  <c r="K1058" i="1" s="1"/>
  <c r="K1059" i="1" a="1"/>
  <c r="K1059" i="1" s="1"/>
  <c r="K1060" i="1" a="1"/>
  <c r="K1060" i="1" s="1"/>
  <c r="K1061" i="1" a="1"/>
  <c r="K1061" i="1" s="1"/>
  <c r="K1062" i="1" a="1"/>
  <c r="K1062" i="1" s="1"/>
  <c r="K1063" i="1" a="1"/>
  <c r="K1063" i="1" s="1"/>
  <c r="K1064" i="1" a="1"/>
  <c r="K1064" i="1" s="1"/>
  <c r="K1065" i="1" a="1"/>
  <c r="K1065" i="1" s="1"/>
  <c r="K1066" i="1" a="1"/>
  <c r="K1066" i="1" s="1"/>
  <c r="K1067" i="1" a="1"/>
  <c r="K1067" i="1" s="1"/>
  <c r="K1068" i="1" a="1"/>
  <c r="K1068" i="1" s="1"/>
  <c r="K1069" i="1" a="1"/>
  <c r="K1069" i="1" s="1"/>
  <c r="K1070" i="1" a="1"/>
  <c r="K1070" i="1" s="1"/>
  <c r="K1071" i="1" a="1"/>
  <c r="K1071" i="1" s="1"/>
  <c r="K1072" i="1" a="1"/>
  <c r="K1072" i="1" s="1"/>
  <c r="K1073" i="1" a="1"/>
  <c r="K1073" i="1" s="1"/>
  <c r="K1074" i="1" a="1"/>
  <c r="K1074" i="1" s="1"/>
  <c r="K1075" i="1" a="1"/>
  <c r="K1075" i="1" s="1"/>
  <c r="K1076" i="1" a="1"/>
  <c r="K1076" i="1" s="1"/>
  <c r="K1077" i="1" a="1"/>
  <c r="K1077" i="1" s="1"/>
  <c r="K1078" i="1" a="1"/>
  <c r="K1078" i="1" s="1"/>
  <c r="K1079" i="1" a="1"/>
  <c r="K1079" i="1" s="1"/>
  <c r="K1080" i="1" a="1"/>
  <c r="K1080" i="1" s="1"/>
  <c r="K1081" i="1" a="1"/>
  <c r="K1081" i="1" s="1"/>
  <c r="K1082" i="1" a="1"/>
  <c r="K1082" i="1" s="1"/>
  <c r="K1083" i="1" a="1"/>
  <c r="K1083" i="1" s="1"/>
  <c r="K1084" i="1" a="1"/>
  <c r="K1084" i="1" s="1"/>
  <c r="K1085" i="1" a="1"/>
  <c r="K1085" i="1" s="1"/>
  <c r="K1086" i="1" a="1"/>
  <c r="K1086" i="1" s="1"/>
  <c r="K1087" i="1" a="1"/>
  <c r="K1087" i="1" s="1"/>
  <c r="K1088" i="1" a="1"/>
  <c r="K1088" i="1" s="1"/>
  <c r="K1089" i="1" a="1"/>
  <c r="K1089" i="1" s="1"/>
  <c r="K1090" i="1" a="1"/>
  <c r="K1090" i="1" s="1"/>
  <c r="K1091" i="1" a="1"/>
  <c r="K1091" i="1" s="1"/>
  <c r="K1092" i="1" a="1"/>
  <c r="K1092" i="1" s="1"/>
  <c r="K1093" i="1" a="1"/>
  <c r="K1093" i="1" s="1"/>
  <c r="K1094" i="1" a="1"/>
  <c r="K1094" i="1" s="1"/>
  <c r="K1095" i="1" a="1"/>
  <c r="K1095" i="1" s="1"/>
  <c r="K1096" i="1" a="1"/>
  <c r="K1096" i="1" s="1"/>
  <c r="K1097" i="1" a="1"/>
  <c r="K1097" i="1" s="1"/>
  <c r="K1098" i="1" a="1"/>
  <c r="K1098" i="1" s="1"/>
  <c r="K1099" i="1" a="1"/>
  <c r="K1099" i="1" s="1"/>
  <c r="K1100" i="1" a="1"/>
  <c r="K1100" i="1" s="1"/>
  <c r="K1101" i="1" a="1"/>
  <c r="K1101" i="1" s="1"/>
  <c r="K1102" i="1" a="1"/>
  <c r="K1102" i="1" s="1"/>
  <c r="K1103" i="1" a="1"/>
  <c r="K1103" i="1" s="1"/>
  <c r="K1104" i="1" a="1"/>
  <c r="K1104" i="1" s="1"/>
  <c r="K1105" i="1" a="1"/>
  <c r="K1105" i="1" s="1"/>
  <c r="K1106" i="1" a="1"/>
  <c r="K1106" i="1" s="1"/>
  <c r="K1107" i="1" a="1"/>
  <c r="K1107" i="1" s="1"/>
  <c r="K1108" i="1" a="1"/>
  <c r="K1108" i="1" s="1"/>
  <c r="K1109" i="1" a="1"/>
  <c r="K1109" i="1" s="1"/>
  <c r="K1110" i="1" a="1"/>
  <c r="K1110" i="1" s="1"/>
  <c r="K1111" i="1" a="1"/>
  <c r="K1111" i="1" s="1"/>
  <c r="K1112" i="1" a="1"/>
  <c r="K1112" i="1" s="1"/>
  <c r="K1113" i="1" a="1"/>
  <c r="K1113" i="1" s="1"/>
  <c r="K1114" i="1" a="1"/>
  <c r="K1114" i="1" s="1"/>
  <c r="K1115" i="1" a="1"/>
  <c r="K1115" i="1" s="1"/>
  <c r="K1116" i="1" a="1"/>
  <c r="K1116" i="1" s="1"/>
  <c r="K1117" i="1" a="1"/>
  <c r="K1117" i="1" s="1"/>
  <c r="K1118" i="1" a="1"/>
  <c r="K1118" i="1" s="1"/>
  <c r="K1119" i="1" a="1"/>
  <c r="K1119" i="1" s="1"/>
  <c r="K1120" i="1" a="1"/>
  <c r="K1120" i="1" s="1"/>
  <c r="K1121" i="1" a="1"/>
  <c r="K1121" i="1" s="1"/>
  <c r="K1122" i="1" a="1"/>
  <c r="K1122" i="1" s="1"/>
  <c r="K1123" i="1" a="1"/>
  <c r="K1123" i="1" s="1"/>
  <c r="K1124" i="1" a="1"/>
  <c r="K1124" i="1" s="1"/>
  <c r="K1125" i="1" a="1"/>
  <c r="K1125" i="1" s="1"/>
  <c r="K1126" i="1" a="1"/>
  <c r="K1126" i="1" s="1"/>
  <c r="K1127" i="1" a="1"/>
  <c r="K1127" i="1" s="1"/>
  <c r="K1128" i="1" a="1"/>
  <c r="K1128" i="1" s="1"/>
  <c r="K1129" i="1" a="1"/>
  <c r="K1129" i="1" s="1"/>
  <c r="K1130" i="1" a="1"/>
  <c r="K1130" i="1" s="1"/>
  <c r="K1131" i="1" a="1"/>
  <c r="K1131" i="1" s="1"/>
  <c r="K1132" i="1" a="1"/>
  <c r="K1132" i="1" s="1"/>
  <c r="K1133" i="1" a="1"/>
  <c r="K1133" i="1" s="1"/>
  <c r="K1134" i="1" a="1"/>
  <c r="K1134" i="1" s="1"/>
  <c r="K1135" i="1" a="1"/>
  <c r="K1135" i="1" s="1"/>
  <c r="K1136" i="1" a="1"/>
  <c r="K1136" i="1" s="1"/>
  <c r="K1137" i="1" a="1"/>
  <c r="K1137" i="1" s="1"/>
  <c r="K1138" i="1" a="1"/>
  <c r="K1138" i="1" s="1"/>
  <c r="K1139" i="1" a="1"/>
  <c r="K1139" i="1" s="1"/>
  <c r="K1140" i="1" a="1"/>
  <c r="K1140" i="1" s="1"/>
  <c r="K1141" i="1" a="1"/>
  <c r="K1141" i="1" s="1"/>
  <c r="K1142" i="1" a="1"/>
  <c r="K1142" i="1" s="1"/>
  <c r="K1143" i="1" a="1"/>
  <c r="K1143" i="1" s="1"/>
  <c r="K1144" i="1" a="1"/>
  <c r="K1144" i="1" s="1"/>
  <c r="K1145" i="1" a="1"/>
  <c r="K1145" i="1" s="1"/>
  <c r="K1146" i="1" a="1"/>
  <c r="K1146" i="1" s="1"/>
  <c r="K1147" i="1" a="1"/>
  <c r="K1147" i="1" s="1"/>
  <c r="K1148" i="1" a="1"/>
  <c r="K1148" i="1" s="1"/>
  <c r="K1149" i="1" a="1"/>
  <c r="K1149" i="1" s="1"/>
  <c r="K1150" i="1" a="1"/>
  <c r="K1150" i="1" s="1"/>
  <c r="K1151" i="1" a="1"/>
  <c r="K1151" i="1" s="1"/>
  <c r="K1152" i="1" a="1"/>
  <c r="K1152" i="1" s="1"/>
  <c r="K1153" i="1" a="1"/>
  <c r="K1153" i="1" s="1"/>
  <c r="K1154" i="1" a="1"/>
  <c r="K1154" i="1" s="1"/>
  <c r="K1155" i="1" a="1"/>
  <c r="K1155" i="1" s="1"/>
  <c r="K1156" i="1" a="1"/>
  <c r="K1156" i="1" s="1"/>
  <c r="K1157" i="1" a="1"/>
  <c r="K1157" i="1" s="1"/>
  <c r="K1158" i="1" a="1"/>
  <c r="K1158" i="1" s="1"/>
  <c r="K1159" i="1" a="1"/>
  <c r="K1159" i="1" s="1"/>
  <c r="K1160" i="1" a="1"/>
  <c r="K1160" i="1" s="1"/>
  <c r="K1161" i="1" a="1"/>
  <c r="K1161" i="1" s="1"/>
  <c r="K1162" i="1" a="1"/>
  <c r="K1162" i="1" s="1"/>
  <c r="K1163" i="1" a="1"/>
  <c r="K1163" i="1" s="1"/>
  <c r="K1164" i="1" a="1"/>
  <c r="K1164" i="1" s="1"/>
  <c r="K1165" i="1" a="1"/>
  <c r="K1165" i="1" s="1"/>
  <c r="K1166" i="1" a="1"/>
  <c r="K1166" i="1" s="1"/>
  <c r="K1167" i="1" a="1"/>
  <c r="K1167" i="1" s="1"/>
  <c r="K1168" i="1" a="1"/>
  <c r="K1168" i="1" s="1"/>
  <c r="K1169" i="1" a="1"/>
  <c r="K1169" i="1" s="1"/>
  <c r="K1170" i="1" a="1"/>
  <c r="K1170" i="1" s="1"/>
  <c r="K1171" i="1" a="1"/>
  <c r="K1171" i="1" s="1"/>
  <c r="K1172" i="1" a="1"/>
  <c r="K1172" i="1" s="1"/>
  <c r="K1173" i="1" a="1"/>
  <c r="K1173" i="1" s="1"/>
  <c r="K1174" i="1" a="1"/>
  <c r="K1174" i="1" s="1"/>
  <c r="K1175" i="1" a="1"/>
  <c r="K1175" i="1" s="1"/>
  <c r="K1176" i="1" a="1"/>
  <c r="K1176" i="1" s="1"/>
  <c r="K1177" i="1" a="1"/>
  <c r="K1177" i="1" s="1"/>
  <c r="K1178" i="1" a="1"/>
  <c r="K1178" i="1" s="1"/>
  <c r="K1179" i="1" a="1"/>
  <c r="K1179" i="1" s="1"/>
  <c r="K1180" i="1" a="1"/>
  <c r="K1180" i="1" s="1"/>
  <c r="K1181" i="1" a="1"/>
  <c r="K1181" i="1" s="1"/>
  <c r="K1182" i="1" a="1"/>
  <c r="K1182" i="1" s="1"/>
  <c r="K1183" i="1" a="1"/>
  <c r="K1183" i="1" s="1"/>
  <c r="K1184" i="1" a="1"/>
  <c r="K1184" i="1" s="1"/>
  <c r="K1185" i="1" a="1"/>
  <c r="K1185" i="1" s="1"/>
  <c r="K1186" i="1" a="1"/>
  <c r="K1186" i="1" s="1"/>
  <c r="K1187" i="1" a="1"/>
  <c r="K1187" i="1" s="1"/>
  <c r="K1188" i="1" a="1"/>
  <c r="K1188" i="1" s="1"/>
  <c r="K1189" i="1" a="1"/>
  <c r="K1189" i="1" s="1"/>
  <c r="K1190" i="1" a="1"/>
  <c r="K1190" i="1" s="1"/>
  <c r="K1191" i="1" a="1"/>
  <c r="K1191" i="1" s="1"/>
  <c r="K1192" i="1" a="1"/>
  <c r="K1192" i="1" s="1"/>
  <c r="K1193" i="1" a="1"/>
  <c r="K1193" i="1" s="1"/>
  <c r="K1194" i="1" a="1"/>
  <c r="K1194" i="1" s="1"/>
  <c r="K1195" i="1" a="1"/>
  <c r="K1195" i="1" s="1"/>
  <c r="K1196" i="1" a="1"/>
  <c r="K1196" i="1" s="1"/>
  <c r="K1197" i="1" a="1"/>
  <c r="K1197" i="1" s="1"/>
  <c r="K1198" i="1" a="1"/>
  <c r="K1198" i="1" s="1"/>
  <c r="K1199" i="1" a="1"/>
  <c r="K1199" i="1" s="1"/>
  <c r="K1200" i="1" a="1"/>
  <c r="K1200" i="1" s="1"/>
  <c r="K1201" i="1" a="1"/>
  <c r="K1201" i="1" s="1"/>
  <c r="K1202" i="1" a="1"/>
  <c r="K1202" i="1" s="1"/>
  <c r="K1203" i="1" a="1"/>
  <c r="K1203" i="1" s="1"/>
  <c r="K1204" i="1" a="1"/>
  <c r="K1204" i="1" s="1"/>
  <c r="K1205" i="1" a="1"/>
  <c r="K1205" i="1" s="1"/>
  <c r="K1206" i="1" a="1"/>
  <c r="K1206" i="1" s="1"/>
  <c r="K1207" i="1" a="1"/>
  <c r="K1207" i="1" s="1"/>
  <c r="K1208" i="1" a="1"/>
  <c r="K1208" i="1" s="1"/>
  <c r="K1209" i="1" a="1"/>
  <c r="K1209" i="1" s="1"/>
  <c r="K1210" i="1" a="1"/>
  <c r="K1210" i="1" s="1"/>
  <c r="K1211" i="1" a="1"/>
  <c r="K1211" i="1" s="1"/>
  <c r="K1212" i="1" a="1"/>
  <c r="K1212" i="1" s="1"/>
  <c r="K1213" i="1" a="1"/>
  <c r="K1213" i="1" s="1"/>
  <c r="K1214" i="1" a="1"/>
  <c r="K1214" i="1" s="1"/>
  <c r="K1215" i="1" a="1"/>
  <c r="K1215" i="1" s="1"/>
  <c r="K1216" i="1" a="1"/>
  <c r="K1216" i="1" s="1"/>
  <c r="K1217" i="1" a="1"/>
  <c r="K1217" i="1" s="1"/>
  <c r="K1218" i="1" a="1"/>
  <c r="K1218" i="1" s="1"/>
  <c r="K1219" i="1" a="1"/>
  <c r="K1219" i="1" s="1"/>
  <c r="K1220" i="1" a="1"/>
  <c r="K1220" i="1" s="1"/>
  <c r="K1221" i="1" a="1"/>
  <c r="K1221" i="1" s="1"/>
  <c r="K1222" i="1" a="1"/>
  <c r="K1222" i="1" s="1"/>
  <c r="K1223" i="1" a="1"/>
  <c r="K1223" i="1" s="1"/>
  <c r="K1224" i="1" a="1"/>
  <c r="K1224" i="1" s="1"/>
  <c r="K1225" i="1" a="1"/>
  <c r="K1225" i="1" s="1"/>
  <c r="K1226" i="1" a="1"/>
  <c r="K1226" i="1" s="1"/>
  <c r="K1227" i="1" a="1"/>
  <c r="K1227" i="1" s="1"/>
  <c r="K1228" i="1" a="1"/>
  <c r="K1228" i="1" s="1"/>
  <c r="K1229" i="1" a="1"/>
  <c r="K1229" i="1" s="1"/>
  <c r="K1230" i="1" a="1"/>
  <c r="K1230" i="1" s="1"/>
  <c r="K1231" i="1" a="1"/>
  <c r="K1231" i="1" s="1"/>
  <c r="K1232" i="1" a="1"/>
  <c r="K1232" i="1" s="1"/>
  <c r="K1233" i="1" a="1"/>
  <c r="K1233" i="1" s="1"/>
  <c r="K1234" i="1" a="1"/>
  <c r="K1234" i="1" s="1"/>
  <c r="K1235" i="1" a="1"/>
  <c r="K1235" i="1" s="1"/>
  <c r="K1236" i="1" a="1"/>
  <c r="K1236" i="1" s="1"/>
  <c r="K1237" i="1" a="1"/>
  <c r="K1237" i="1" s="1"/>
  <c r="K1238" i="1" a="1"/>
  <c r="K1238" i="1" s="1"/>
  <c r="K1239" i="1" a="1"/>
  <c r="K1239" i="1" s="1"/>
  <c r="K1240" i="1" a="1"/>
  <c r="K1240" i="1" s="1"/>
  <c r="K1241" i="1" a="1"/>
  <c r="K1241" i="1" s="1"/>
  <c r="K1242" i="1" a="1"/>
  <c r="K1242" i="1" s="1"/>
  <c r="K1243" i="1" a="1"/>
  <c r="K1243" i="1" s="1"/>
  <c r="K1244" i="1" a="1"/>
  <c r="K1244" i="1" s="1"/>
  <c r="K1245" i="1" a="1"/>
  <c r="K1245" i="1" s="1"/>
  <c r="K1246" i="1" a="1"/>
  <c r="K1246" i="1" s="1"/>
  <c r="K1247" i="1" a="1"/>
  <c r="K1247" i="1" s="1"/>
  <c r="K1248" i="1" a="1"/>
  <c r="K1248" i="1" s="1"/>
  <c r="K1249" i="1" a="1"/>
  <c r="K1249" i="1" s="1"/>
  <c r="K1250" i="1" a="1"/>
  <c r="K1250" i="1" s="1"/>
  <c r="K1251" i="1" a="1"/>
  <c r="K1251" i="1" s="1"/>
  <c r="K1252" i="1" a="1"/>
  <c r="K1252" i="1" s="1"/>
  <c r="K1253" i="1" a="1"/>
  <c r="K1253" i="1" s="1"/>
  <c r="K1254" i="1" a="1"/>
  <c r="K1254" i="1" s="1"/>
  <c r="K1255" i="1" a="1"/>
  <c r="K1255" i="1" s="1"/>
  <c r="K1256" i="1" a="1"/>
  <c r="K1256" i="1" s="1"/>
  <c r="K1257" i="1" a="1"/>
  <c r="K1257" i="1" s="1"/>
  <c r="K1258" i="1" a="1"/>
  <c r="K1258" i="1" s="1"/>
  <c r="K1259" i="1" a="1"/>
  <c r="K1259" i="1" s="1"/>
  <c r="K1260" i="1" a="1"/>
  <c r="K1260" i="1" s="1"/>
  <c r="K1261" i="1" a="1"/>
  <c r="K1261" i="1" s="1"/>
  <c r="K1262" i="1" a="1"/>
  <c r="K1262" i="1" s="1"/>
  <c r="K1263" i="1" a="1"/>
  <c r="K1263" i="1" s="1"/>
  <c r="K1264" i="1" a="1"/>
  <c r="K1264" i="1" s="1"/>
  <c r="K1265" i="1" a="1"/>
  <c r="K1265" i="1" s="1"/>
  <c r="K1266" i="1" a="1"/>
  <c r="K1266" i="1" s="1"/>
  <c r="K1267" i="1" a="1"/>
  <c r="K1267" i="1" s="1"/>
  <c r="K1268" i="1" a="1"/>
  <c r="K1268" i="1" s="1"/>
  <c r="K1269" i="1" a="1"/>
  <c r="K1269" i="1" s="1"/>
  <c r="K1270" i="1" a="1"/>
  <c r="K1270" i="1" s="1"/>
  <c r="K1271" i="1" a="1"/>
  <c r="K1271" i="1" s="1"/>
  <c r="K1272" i="1" a="1"/>
  <c r="K1272" i="1" s="1"/>
  <c r="K1273" i="1" a="1"/>
  <c r="K1273" i="1" s="1"/>
  <c r="K1274" i="1" a="1"/>
  <c r="K1274" i="1" s="1"/>
  <c r="K1275" i="1" a="1"/>
  <c r="K1275" i="1" s="1"/>
  <c r="K1276" i="1" a="1"/>
  <c r="K1276" i="1" s="1"/>
  <c r="K1277" i="1" a="1"/>
  <c r="K1277" i="1" s="1"/>
  <c r="K1278" i="1" a="1"/>
  <c r="K1278" i="1" s="1"/>
  <c r="K1279" i="1" a="1"/>
  <c r="K1279" i="1" s="1"/>
  <c r="K1280" i="1" a="1"/>
  <c r="K1280" i="1" s="1"/>
  <c r="K1281" i="1" a="1"/>
  <c r="K1281" i="1" s="1"/>
  <c r="K1282" i="1" a="1"/>
  <c r="K1282" i="1" s="1"/>
  <c r="K1283" i="1" a="1"/>
  <c r="K1283" i="1" s="1"/>
  <c r="K1284" i="1" a="1"/>
  <c r="K1284" i="1" s="1"/>
  <c r="K1285" i="1" a="1"/>
  <c r="K1285" i="1" s="1"/>
  <c r="K1286" i="1" a="1"/>
  <c r="K1286" i="1" s="1"/>
  <c r="K1287" i="1" a="1"/>
  <c r="K1287" i="1" s="1"/>
  <c r="K1288" i="1" a="1"/>
  <c r="K1288" i="1" s="1"/>
  <c r="K1289" i="1" a="1"/>
  <c r="K1289" i="1" s="1"/>
  <c r="K1290" i="1" a="1"/>
  <c r="K1290" i="1" s="1"/>
  <c r="K1291" i="1" a="1"/>
  <c r="K1291" i="1" s="1"/>
  <c r="K1292" i="1" a="1"/>
  <c r="K1292" i="1" s="1"/>
  <c r="K1293" i="1" a="1"/>
  <c r="K1293" i="1" s="1"/>
  <c r="K1294" i="1" a="1"/>
  <c r="K1294" i="1" s="1"/>
  <c r="K1295" i="1" a="1"/>
  <c r="K1295" i="1" s="1"/>
  <c r="K1296" i="1" a="1"/>
  <c r="K1296" i="1" s="1"/>
  <c r="K1297" i="1" a="1"/>
  <c r="K1297" i="1" s="1"/>
  <c r="K1298" i="1" a="1"/>
  <c r="K1298" i="1" s="1"/>
  <c r="K1299" i="1" a="1"/>
  <c r="K1299" i="1" s="1"/>
  <c r="K1300" i="1" a="1"/>
  <c r="K1300" i="1" s="1"/>
  <c r="K1301" i="1" a="1"/>
  <c r="K1301" i="1" s="1"/>
  <c r="K1302" i="1" a="1"/>
  <c r="K1302" i="1" s="1"/>
  <c r="K1303" i="1" a="1"/>
  <c r="K1303" i="1" s="1"/>
  <c r="K1304" i="1" a="1"/>
  <c r="K1304" i="1" s="1"/>
  <c r="K1305" i="1" a="1"/>
  <c r="K1305" i="1" s="1"/>
  <c r="K1306" i="1" a="1"/>
  <c r="K1306" i="1" s="1"/>
  <c r="K1307" i="1" a="1"/>
  <c r="K1307" i="1" s="1"/>
  <c r="K1308" i="1" a="1"/>
  <c r="K1308" i="1" s="1"/>
  <c r="K1309" i="1" a="1"/>
  <c r="K1309" i="1" s="1"/>
  <c r="K1310" i="1" a="1"/>
  <c r="K1310" i="1" s="1"/>
  <c r="K1311" i="1" a="1"/>
  <c r="K1311" i="1" s="1"/>
  <c r="K1312" i="1" a="1"/>
  <c r="K1312" i="1" s="1"/>
  <c r="K1313" i="1" a="1"/>
  <c r="K1313" i="1" s="1"/>
  <c r="K1314" i="1" a="1"/>
  <c r="K1314" i="1" s="1"/>
  <c r="K1315" i="1" a="1"/>
  <c r="K1315" i="1" s="1"/>
  <c r="K1316" i="1" a="1"/>
  <c r="K1316" i="1" s="1"/>
  <c r="K1317" i="1" a="1"/>
  <c r="K1317" i="1" s="1"/>
  <c r="K1318" i="1" a="1"/>
  <c r="K1318" i="1" s="1"/>
  <c r="K1319" i="1" a="1"/>
  <c r="K1319" i="1" s="1"/>
  <c r="K1320" i="1" a="1"/>
  <c r="K1320" i="1" s="1"/>
  <c r="K1321" i="1" a="1"/>
  <c r="K1321" i="1" s="1"/>
  <c r="K1322" i="1" a="1"/>
  <c r="K1322" i="1" s="1"/>
  <c r="K1323" i="1" a="1"/>
  <c r="K1323" i="1" s="1"/>
  <c r="K1324" i="1" a="1"/>
  <c r="K1324" i="1" s="1"/>
  <c r="K1325" i="1" a="1"/>
  <c r="K1325" i="1" s="1"/>
  <c r="K1326" i="1" a="1"/>
  <c r="K1326" i="1" s="1"/>
  <c r="K1327" i="1" a="1"/>
  <c r="K1327" i="1" s="1"/>
  <c r="K1328" i="1" a="1"/>
  <c r="K1328" i="1" s="1"/>
  <c r="K1329" i="1" a="1"/>
  <c r="K1329" i="1" s="1"/>
  <c r="K1330" i="1" a="1"/>
  <c r="K1330" i="1" s="1"/>
  <c r="K1331" i="1" a="1"/>
  <c r="K1331" i="1" s="1"/>
  <c r="K1332" i="1" a="1"/>
  <c r="K1332" i="1" s="1"/>
  <c r="K1333" i="1" a="1"/>
  <c r="K1333" i="1" s="1"/>
  <c r="K1334" i="1" a="1"/>
  <c r="K1334" i="1" s="1"/>
  <c r="K1335" i="1" a="1"/>
  <c r="K1335" i="1" s="1"/>
  <c r="K1336" i="1" a="1"/>
  <c r="K1336" i="1" s="1"/>
  <c r="K1337" i="1" a="1"/>
  <c r="K1337" i="1" s="1"/>
  <c r="K1338" i="1" a="1"/>
  <c r="K1338" i="1" s="1"/>
  <c r="K1339" i="1" a="1"/>
  <c r="K1339" i="1" s="1"/>
  <c r="K1340" i="1" a="1"/>
  <c r="K1340" i="1" s="1"/>
  <c r="K1341" i="1" a="1"/>
  <c r="K1341" i="1" s="1"/>
  <c r="K1342" i="1" a="1"/>
  <c r="K1342" i="1" s="1"/>
  <c r="K1343" i="1" a="1"/>
  <c r="K1343" i="1" s="1"/>
  <c r="K1344" i="1" a="1"/>
  <c r="K1344" i="1" s="1"/>
  <c r="K1345" i="1" a="1"/>
  <c r="K1345" i="1" s="1"/>
  <c r="K1346" i="1" a="1"/>
  <c r="K1346" i="1" s="1"/>
  <c r="K1347" i="1" a="1"/>
  <c r="K1347" i="1" s="1"/>
  <c r="K1348" i="1" a="1"/>
  <c r="K1348" i="1" s="1"/>
  <c r="K1349" i="1" a="1"/>
  <c r="K1349" i="1" s="1"/>
  <c r="K1350" i="1" a="1"/>
  <c r="K1350" i="1" s="1"/>
  <c r="K1351" i="1" a="1"/>
  <c r="K1351" i="1" s="1"/>
  <c r="K1352" i="1" a="1"/>
  <c r="K1352" i="1" s="1"/>
  <c r="K1353" i="1" a="1"/>
  <c r="K1353" i="1" s="1"/>
  <c r="K1354" i="1" a="1"/>
  <c r="K1354" i="1" s="1"/>
  <c r="K1355" i="1" a="1"/>
  <c r="K1355" i="1" s="1"/>
  <c r="K1356" i="1" a="1"/>
  <c r="K1356" i="1" s="1"/>
  <c r="K1357" i="1" a="1"/>
  <c r="K1357" i="1" s="1"/>
  <c r="K1358" i="1" a="1"/>
  <c r="K1358" i="1" s="1"/>
  <c r="K1359" i="1" a="1"/>
  <c r="K1359" i="1" s="1"/>
  <c r="K1360" i="1" a="1"/>
  <c r="K1360" i="1" s="1"/>
  <c r="K1361" i="1" a="1"/>
  <c r="K1361" i="1" s="1"/>
  <c r="K1362" i="1" a="1"/>
  <c r="K1362" i="1" s="1"/>
  <c r="K1363" i="1" a="1"/>
  <c r="K1363" i="1" s="1"/>
  <c r="K1364" i="1" a="1"/>
  <c r="K1364" i="1" s="1"/>
  <c r="K1365" i="1" a="1"/>
  <c r="K1365" i="1" s="1"/>
  <c r="K1366" i="1" a="1"/>
  <c r="K1366" i="1" s="1"/>
  <c r="K1367" i="1" a="1"/>
  <c r="K1367" i="1" s="1"/>
  <c r="K1368" i="1" a="1"/>
  <c r="K1368" i="1" s="1"/>
  <c r="K1369" i="1" a="1"/>
  <c r="K1369" i="1" s="1"/>
  <c r="K1370" i="1" a="1"/>
  <c r="K1370" i="1" s="1"/>
  <c r="K1371" i="1" a="1"/>
  <c r="K1371" i="1" s="1"/>
  <c r="K1372" i="1" a="1"/>
  <c r="K1372" i="1" s="1"/>
  <c r="K1373" i="1" a="1"/>
  <c r="K1373" i="1" s="1"/>
  <c r="K1374" i="1" a="1"/>
  <c r="K1374" i="1" s="1"/>
  <c r="K1375" i="1" a="1"/>
  <c r="K1375" i="1" s="1"/>
  <c r="K1376" i="1" a="1"/>
  <c r="K1376" i="1" s="1"/>
  <c r="K1377" i="1" a="1"/>
  <c r="K1377" i="1" s="1"/>
  <c r="K1378" i="1" a="1"/>
  <c r="K1378" i="1" s="1"/>
  <c r="K1379" i="1" a="1"/>
  <c r="K1379" i="1" s="1"/>
  <c r="K1380" i="1" a="1"/>
  <c r="K1380" i="1" s="1"/>
  <c r="K1381" i="1" a="1"/>
  <c r="K1381" i="1" s="1"/>
  <c r="K1382" i="1" a="1"/>
  <c r="K1382" i="1" s="1"/>
  <c r="K1383" i="1" a="1"/>
  <c r="K1383" i="1" s="1"/>
  <c r="K1384" i="1" a="1"/>
  <c r="K1384" i="1" s="1"/>
  <c r="K1385" i="1" a="1"/>
  <c r="K1385" i="1" s="1"/>
  <c r="K1386" i="1" a="1"/>
  <c r="K1386" i="1" s="1"/>
  <c r="K1387" i="1" a="1"/>
  <c r="K1387" i="1" s="1"/>
  <c r="K1388" i="1" a="1"/>
  <c r="K1388" i="1" s="1"/>
  <c r="K1389" i="1" a="1"/>
  <c r="K1389" i="1" s="1"/>
  <c r="K1390" i="1" a="1"/>
  <c r="K1390" i="1" s="1"/>
  <c r="K1391" i="1" a="1"/>
  <c r="K1391" i="1" s="1"/>
  <c r="K1392" i="1" a="1"/>
  <c r="K1392" i="1" s="1"/>
  <c r="K1393" i="1" a="1"/>
  <c r="K1393" i="1" s="1"/>
  <c r="K1394" i="1" a="1"/>
  <c r="K1394" i="1" s="1"/>
  <c r="K1395" i="1" a="1"/>
  <c r="K1395" i="1" s="1"/>
  <c r="K1396" i="1" a="1"/>
  <c r="K1396" i="1" s="1"/>
  <c r="K1397" i="1" a="1"/>
  <c r="K1397" i="1" s="1"/>
  <c r="K1398" i="1" a="1"/>
  <c r="K1398" i="1" s="1"/>
  <c r="K1399" i="1" a="1"/>
  <c r="K1399" i="1" s="1"/>
  <c r="K1400" i="1" a="1"/>
  <c r="K1400" i="1" s="1"/>
  <c r="K1401" i="1" a="1"/>
  <c r="K1401" i="1" s="1"/>
  <c r="K1402" i="1" a="1"/>
  <c r="K1402" i="1" s="1"/>
  <c r="K1403" i="1" a="1"/>
  <c r="K1403" i="1" s="1"/>
  <c r="K1404" i="1" a="1"/>
  <c r="K1404" i="1" s="1"/>
  <c r="K1405" i="1" a="1"/>
  <c r="K1405" i="1" s="1"/>
  <c r="K1406" i="1" a="1"/>
  <c r="K1406" i="1" s="1"/>
  <c r="K1407" i="1" a="1"/>
  <c r="K1407" i="1" s="1"/>
  <c r="K1408" i="1" a="1"/>
  <c r="K1408" i="1" s="1"/>
  <c r="K1409" i="1" a="1"/>
  <c r="K1409" i="1" s="1"/>
  <c r="K1410" i="1" a="1"/>
  <c r="K1410" i="1" s="1"/>
  <c r="K1411" i="1" a="1"/>
  <c r="K1411" i="1" s="1"/>
  <c r="K1412" i="1" a="1"/>
  <c r="K1412" i="1" s="1"/>
  <c r="K1413" i="1" a="1"/>
  <c r="K1413" i="1" s="1"/>
  <c r="K1414" i="1" a="1"/>
  <c r="K1414" i="1" s="1"/>
  <c r="K1415" i="1" a="1"/>
  <c r="K1415" i="1" s="1"/>
  <c r="K1416" i="1" a="1"/>
  <c r="K1416" i="1" s="1"/>
  <c r="K1417" i="1" a="1"/>
  <c r="K1417" i="1" s="1"/>
  <c r="K1418" i="1" a="1"/>
  <c r="K1418" i="1" s="1"/>
  <c r="K1419" i="1" a="1"/>
  <c r="K1419" i="1" s="1"/>
  <c r="K1420" i="1" a="1"/>
  <c r="K1420" i="1" s="1"/>
  <c r="K1421" i="1" a="1"/>
  <c r="K1421" i="1" s="1"/>
  <c r="K1422" i="1" a="1"/>
  <c r="K1422" i="1" s="1"/>
  <c r="K1423" i="1" a="1"/>
  <c r="K1423" i="1" s="1"/>
  <c r="K1424" i="1" a="1"/>
  <c r="K1424" i="1" s="1"/>
  <c r="K1425" i="1" a="1"/>
  <c r="K1425" i="1" s="1"/>
  <c r="K1426" i="1" a="1"/>
  <c r="K1426" i="1" s="1"/>
  <c r="K1427" i="1" a="1"/>
  <c r="K1427" i="1" s="1"/>
  <c r="K1428" i="1" a="1"/>
  <c r="K1428" i="1" s="1"/>
  <c r="K1429" i="1" a="1"/>
  <c r="K1429" i="1" s="1"/>
  <c r="K1430" i="1" a="1"/>
  <c r="K1430" i="1" s="1"/>
  <c r="K1431" i="1" a="1"/>
  <c r="K1431" i="1" s="1"/>
  <c r="K1432" i="1" a="1"/>
  <c r="K1432" i="1" s="1"/>
  <c r="K1433" i="1" a="1"/>
  <c r="K1433" i="1" s="1"/>
  <c r="K1434" i="1" a="1"/>
  <c r="K1434" i="1" s="1"/>
  <c r="K1435" i="1" a="1"/>
  <c r="K1435" i="1" s="1"/>
  <c r="K1436" i="1" a="1"/>
  <c r="K1436" i="1" s="1"/>
  <c r="K1437" i="1" a="1"/>
  <c r="K1437" i="1" s="1"/>
  <c r="K1438" i="1" a="1"/>
  <c r="K1438" i="1" s="1"/>
  <c r="K1439" i="1" a="1"/>
  <c r="K1439" i="1" s="1"/>
  <c r="K1440" i="1" a="1"/>
  <c r="K1440" i="1" s="1"/>
  <c r="K1441" i="1" a="1"/>
  <c r="K1441" i="1" s="1"/>
  <c r="K1442" i="1" a="1"/>
  <c r="K1442" i="1" s="1"/>
  <c r="K1443" i="1" a="1"/>
  <c r="K1443" i="1" s="1"/>
  <c r="K1444" i="1" a="1"/>
  <c r="K1444" i="1" s="1"/>
  <c r="K1445" i="1" a="1"/>
  <c r="K1445" i="1" s="1"/>
  <c r="K1446" i="1" a="1"/>
  <c r="K1446" i="1" s="1"/>
  <c r="K1447" i="1" a="1"/>
  <c r="K1447" i="1" s="1"/>
  <c r="K1448" i="1" a="1"/>
  <c r="K1448" i="1" s="1"/>
  <c r="K1449" i="1" a="1"/>
  <c r="K1449" i="1" s="1"/>
  <c r="K1450" i="1" a="1"/>
  <c r="K1450" i="1" s="1"/>
  <c r="K1451" i="1" a="1"/>
  <c r="K1451" i="1" s="1"/>
  <c r="K1452" i="1" a="1"/>
  <c r="K1452" i="1" s="1"/>
  <c r="K1453" i="1" a="1"/>
  <c r="K1453" i="1" s="1"/>
  <c r="K1454" i="1" a="1"/>
  <c r="K1454" i="1" s="1"/>
  <c r="K1455" i="1" a="1"/>
  <c r="K1455" i="1" s="1"/>
  <c r="K1456" i="1" a="1"/>
  <c r="K1456" i="1" s="1"/>
  <c r="K1457" i="1" a="1"/>
  <c r="K1457" i="1" s="1"/>
  <c r="K1458" i="1" a="1"/>
  <c r="K1458" i="1" s="1"/>
  <c r="K1459" i="1" a="1"/>
  <c r="K1459" i="1" s="1"/>
  <c r="K1460" i="1" a="1"/>
  <c r="K1460" i="1" s="1"/>
  <c r="K1461" i="1" a="1"/>
  <c r="K1461" i="1" s="1"/>
  <c r="K1462" i="1" a="1"/>
  <c r="K1462" i="1" s="1"/>
  <c r="K1463" i="1" a="1"/>
  <c r="K1463" i="1" s="1"/>
  <c r="K1464" i="1" a="1"/>
  <c r="K1464" i="1" s="1"/>
  <c r="K1465" i="1" a="1"/>
  <c r="K1465" i="1" s="1"/>
  <c r="K1466" i="1" a="1"/>
  <c r="K1466" i="1" s="1"/>
  <c r="K1467" i="1" a="1"/>
  <c r="K1467" i="1" s="1"/>
  <c r="K1468" i="1" a="1"/>
  <c r="K1468" i="1" s="1"/>
  <c r="K1469" i="1" a="1"/>
  <c r="K1469" i="1" s="1"/>
  <c r="K1470" i="1" a="1"/>
  <c r="K1470" i="1" s="1"/>
  <c r="K1471" i="1" a="1"/>
  <c r="K1471" i="1" s="1"/>
  <c r="K1472" i="1" a="1"/>
  <c r="K1472" i="1" s="1"/>
  <c r="K1473" i="1" a="1"/>
  <c r="K1473" i="1" s="1"/>
  <c r="K1474" i="1" a="1"/>
  <c r="K1474" i="1" s="1"/>
  <c r="K1475" i="1" a="1"/>
  <c r="K1475" i="1" s="1"/>
  <c r="K1476" i="1" a="1"/>
  <c r="K1476" i="1" s="1"/>
  <c r="K1477" i="1" a="1"/>
  <c r="K1477" i="1" s="1"/>
  <c r="K1478" i="1" a="1"/>
  <c r="K1478" i="1" s="1"/>
  <c r="K1479" i="1" a="1"/>
  <c r="K1479" i="1" s="1"/>
  <c r="K1480" i="1" a="1"/>
  <c r="K1480" i="1" s="1"/>
  <c r="K1481" i="1" a="1"/>
  <c r="K1481" i="1" s="1"/>
  <c r="K1482" i="1" a="1"/>
  <c r="K1482" i="1" s="1"/>
  <c r="K1483" i="1" a="1"/>
  <c r="K1483" i="1" s="1"/>
  <c r="K1484" i="1" a="1"/>
  <c r="K1484" i="1" s="1"/>
  <c r="K1485" i="1" a="1"/>
  <c r="K1485" i="1" s="1"/>
  <c r="K1486" i="1" a="1"/>
  <c r="K1486" i="1" s="1"/>
  <c r="K1487" i="1" a="1"/>
  <c r="K1487" i="1" s="1"/>
  <c r="K1488" i="1" a="1"/>
  <c r="K1488" i="1" s="1"/>
  <c r="K1489" i="1" a="1"/>
  <c r="K1489" i="1" s="1"/>
  <c r="K1490" i="1" a="1"/>
  <c r="K1490" i="1" s="1"/>
  <c r="K1491" i="1" a="1"/>
  <c r="K1491" i="1" s="1"/>
  <c r="K1492" i="1" a="1"/>
  <c r="K1492" i="1" s="1"/>
  <c r="K1493" i="1" a="1"/>
  <c r="K1493" i="1" s="1"/>
  <c r="K1494" i="1" a="1"/>
  <c r="K1494" i="1" s="1"/>
  <c r="K1495" i="1" a="1"/>
  <c r="K1495" i="1" s="1"/>
  <c r="K1496" i="1" a="1"/>
  <c r="K1496" i="1" s="1"/>
  <c r="K1497" i="1" a="1"/>
  <c r="K1497" i="1" s="1"/>
  <c r="K1498" i="1" a="1"/>
  <c r="K1498" i="1" s="1"/>
  <c r="K1499" i="1" a="1"/>
  <c r="K1499" i="1" s="1"/>
  <c r="K1500" i="1" a="1"/>
  <c r="K1500" i="1" s="1"/>
  <c r="K1501" i="1" a="1"/>
  <c r="K1501" i="1" s="1"/>
  <c r="K1502" i="1" a="1"/>
  <c r="K1502" i="1" s="1"/>
  <c r="K1503" i="1" a="1"/>
  <c r="K1503" i="1" s="1"/>
  <c r="K1504" i="1" a="1"/>
  <c r="K1504" i="1" s="1"/>
  <c r="K1505" i="1" a="1"/>
  <c r="K1505" i="1" s="1"/>
  <c r="K1506" i="1" a="1"/>
  <c r="K1506" i="1" s="1"/>
  <c r="K1507" i="1" a="1"/>
  <c r="K1507" i="1" s="1"/>
  <c r="K1508" i="1" a="1"/>
  <c r="K1508" i="1" s="1"/>
  <c r="K1509" i="1" a="1"/>
  <c r="K1509" i="1" s="1"/>
  <c r="K1510" i="1" a="1"/>
  <c r="K1510" i="1" s="1"/>
  <c r="K1511" i="1" a="1"/>
  <c r="K1511" i="1" s="1"/>
  <c r="K1512" i="1" a="1"/>
  <c r="K1512" i="1" s="1"/>
  <c r="K1513" i="1" a="1"/>
  <c r="K1513" i="1" s="1"/>
  <c r="K1514" i="1" a="1"/>
  <c r="K1514" i="1" s="1"/>
  <c r="K1515" i="1" a="1"/>
  <c r="K1515" i="1" s="1"/>
  <c r="K1516" i="1" a="1"/>
  <c r="K1516" i="1" s="1"/>
  <c r="K1517" i="1" a="1"/>
  <c r="K1517" i="1" s="1"/>
  <c r="K1518" i="1" a="1"/>
  <c r="K1518" i="1" s="1"/>
  <c r="K1519" i="1" a="1"/>
  <c r="K1519" i="1" s="1"/>
  <c r="K1520" i="1" a="1"/>
  <c r="K1520" i="1" s="1"/>
  <c r="K1521" i="1" a="1"/>
  <c r="K1521" i="1" s="1"/>
  <c r="K1522" i="1" a="1"/>
  <c r="K1522" i="1" s="1"/>
  <c r="K1523" i="1" a="1"/>
  <c r="K1523" i="1" s="1"/>
  <c r="K1524" i="1" a="1"/>
  <c r="K1524" i="1" s="1"/>
  <c r="K1525" i="1" a="1"/>
  <c r="K1525" i="1" s="1"/>
  <c r="K1526" i="1" a="1"/>
  <c r="K1526" i="1" s="1"/>
  <c r="K1527" i="1" a="1"/>
  <c r="K1527" i="1" s="1"/>
  <c r="K1528" i="1" a="1"/>
  <c r="K1528" i="1" s="1"/>
  <c r="K1529" i="1" a="1"/>
  <c r="K1529" i="1" s="1"/>
  <c r="K1530" i="1" a="1"/>
  <c r="K1530" i="1" s="1"/>
  <c r="K1531" i="1" a="1"/>
  <c r="K1531" i="1" s="1"/>
  <c r="K1532" i="1" a="1"/>
  <c r="K1532" i="1" s="1"/>
  <c r="K1533" i="1" a="1"/>
  <c r="K1533" i="1" s="1"/>
  <c r="K1534" i="1" a="1"/>
  <c r="K1534" i="1" s="1"/>
  <c r="K1535" i="1" a="1"/>
  <c r="K1535" i="1" s="1"/>
  <c r="K1536" i="1" a="1"/>
  <c r="K1536" i="1" s="1"/>
  <c r="K1537" i="1" a="1"/>
  <c r="K1537" i="1" s="1"/>
  <c r="K1538" i="1" a="1"/>
  <c r="K1538" i="1" s="1"/>
  <c r="K1539" i="1" a="1"/>
  <c r="K1539" i="1" s="1"/>
  <c r="K1540" i="1" a="1"/>
  <c r="K1540" i="1" s="1"/>
  <c r="K1541" i="1" a="1"/>
  <c r="K1541" i="1" s="1"/>
  <c r="K1542" i="1" a="1"/>
  <c r="K1542" i="1" s="1"/>
  <c r="K1543" i="1" a="1"/>
  <c r="K1543" i="1" s="1"/>
  <c r="K1544" i="1" a="1"/>
  <c r="K1544" i="1" s="1"/>
  <c r="K1545" i="1" a="1"/>
  <c r="K1545" i="1" s="1"/>
  <c r="K1546" i="1" a="1"/>
  <c r="K1546" i="1" s="1"/>
  <c r="K1547" i="1" a="1"/>
  <c r="K1547" i="1" s="1"/>
  <c r="K1548" i="1" a="1"/>
  <c r="K1548" i="1" s="1"/>
  <c r="K1549" i="1" a="1"/>
  <c r="K1549" i="1" s="1"/>
  <c r="K1550" i="1" a="1"/>
  <c r="K1550" i="1" s="1"/>
  <c r="K1551" i="1" a="1"/>
  <c r="K1551" i="1" s="1"/>
  <c r="K1552" i="1" a="1"/>
  <c r="K1552" i="1" s="1"/>
  <c r="K1553" i="1" a="1"/>
  <c r="K1553" i="1" s="1"/>
  <c r="K1554" i="1" a="1"/>
  <c r="K1554" i="1" s="1"/>
  <c r="K1555" i="1" a="1"/>
  <c r="K1555" i="1" s="1"/>
  <c r="K1556" i="1" a="1"/>
  <c r="K1556" i="1" s="1"/>
  <c r="K1557" i="1" a="1"/>
  <c r="K1557" i="1" s="1"/>
  <c r="K1558" i="1" a="1"/>
  <c r="K1558" i="1" s="1"/>
  <c r="K1559" i="1" a="1"/>
  <c r="K1559" i="1" s="1"/>
  <c r="K1560" i="1" a="1"/>
  <c r="K1560" i="1" s="1"/>
  <c r="K1561" i="1" a="1"/>
  <c r="K1561" i="1" s="1"/>
  <c r="K1562" i="1" a="1"/>
  <c r="K1562" i="1" s="1"/>
  <c r="K1563" i="1" a="1"/>
  <c r="K1563" i="1" s="1"/>
  <c r="K1564" i="1" a="1"/>
  <c r="K1564" i="1" s="1"/>
  <c r="K1565" i="1" a="1"/>
  <c r="K1565" i="1" s="1"/>
  <c r="K1566" i="1" a="1"/>
  <c r="K1566" i="1" s="1"/>
  <c r="K1567" i="1" a="1"/>
  <c r="K1567" i="1" s="1"/>
  <c r="K1568" i="1" a="1"/>
  <c r="K1568" i="1" s="1"/>
  <c r="K1569" i="1" a="1"/>
  <c r="K1569" i="1" s="1"/>
  <c r="K1570" i="1" a="1"/>
  <c r="K1570" i="1" s="1"/>
  <c r="K1571" i="1" a="1"/>
  <c r="K1571" i="1" s="1"/>
  <c r="K1572" i="1" a="1"/>
  <c r="K1572" i="1" s="1"/>
  <c r="K1573" i="1" a="1"/>
  <c r="K1573" i="1" s="1"/>
  <c r="K1574" i="1" a="1"/>
  <c r="K1574" i="1" s="1"/>
  <c r="K1575" i="1" a="1"/>
  <c r="K1575" i="1" s="1"/>
  <c r="K1576" i="1" a="1"/>
  <c r="K1576" i="1" s="1"/>
  <c r="K1577" i="1" a="1"/>
  <c r="K1577" i="1" s="1"/>
  <c r="K1578" i="1" a="1"/>
  <c r="K1578" i="1" s="1"/>
  <c r="K1579" i="1" a="1"/>
  <c r="K1579" i="1" s="1"/>
  <c r="K1580" i="1" a="1"/>
  <c r="K1580" i="1" s="1"/>
  <c r="K1581" i="1" a="1"/>
  <c r="K1581" i="1" s="1"/>
  <c r="K1582" i="1" a="1"/>
  <c r="K1582" i="1" s="1"/>
  <c r="K1583" i="1" a="1"/>
  <c r="K1583" i="1" s="1"/>
  <c r="K1584" i="1" a="1"/>
  <c r="K1584" i="1" s="1"/>
  <c r="K1585" i="1" a="1"/>
  <c r="K1585" i="1" s="1"/>
  <c r="K1586" i="1" a="1"/>
  <c r="K1586" i="1" s="1"/>
  <c r="K1587" i="1" a="1"/>
  <c r="K1587" i="1" s="1"/>
  <c r="K1588" i="1" a="1"/>
  <c r="K1588" i="1" s="1"/>
  <c r="K1589" i="1" a="1"/>
  <c r="K1589" i="1" s="1"/>
  <c r="K1590" i="1" a="1"/>
  <c r="K1590" i="1" s="1"/>
  <c r="K1591" i="1" a="1"/>
  <c r="K1591" i="1" s="1"/>
  <c r="K1592" i="1" a="1"/>
  <c r="K1592" i="1" s="1"/>
  <c r="K1593" i="1" a="1"/>
  <c r="K1593" i="1" s="1"/>
  <c r="K1594" i="1" a="1"/>
  <c r="K1594" i="1" s="1"/>
  <c r="K1595" i="1" a="1"/>
  <c r="K1595" i="1" s="1"/>
  <c r="K1596" i="1" a="1"/>
  <c r="K1596" i="1" s="1"/>
  <c r="K1597" i="1" a="1"/>
  <c r="K1597" i="1" s="1"/>
  <c r="K1598" i="1" a="1"/>
  <c r="K1598" i="1" s="1"/>
  <c r="K1599" i="1" a="1"/>
  <c r="K1599" i="1" s="1"/>
  <c r="K1600" i="1" a="1"/>
  <c r="K1600" i="1" s="1"/>
  <c r="K1601" i="1" a="1"/>
  <c r="K1601" i="1" s="1"/>
  <c r="K1602" i="1" a="1"/>
  <c r="K1602" i="1" s="1"/>
  <c r="K1603" i="1" a="1"/>
  <c r="K1603" i="1" s="1"/>
  <c r="K1604" i="1" a="1"/>
  <c r="K1604" i="1" s="1"/>
  <c r="K1605" i="1" a="1"/>
  <c r="K1605" i="1" s="1"/>
  <c r="K1606" i="1" a="1"/>
  <c r="K1606" i="1" s="1"/>
  <c r="K1607" i="1" a="1"/>
  <c r="K1607" i="1" s="1"/>
  <c r="K1608" i="1" a="1"/>
  <c r="K1608" i="1" s="1"/>
  <c r="K1609" i="1" a="1"/>
  <c r="K1609" i="1" s="1"/>
  <c r="K1610" i="1" a="1"/>
  <c r="K1610" i="1" s="1"/>
  <c r="K1611" i="1" a="1"/>
  <c r="K1611" i="1" s="1"/>
  <c r="K1612" i="1" a="1"/>
  <c r="K1612" i="1" s="1"/>
  <c r="K1613" i="1" a="1"/>
  <c r="K1613" i="1" s="1"/>
  <c r="K1614" i="1" a="1"/>
  <c r="K1614" i="1" s="1"/>
  <c r="K1615" i="1" a="1"/>
  <c r="K1615" i="1" s="1"/>
  <c r="K1616" i="1" a="1"/>
  <c r="K1616" i="1" s="1"/>
  <c r="K1617" i="1" a="1"/>
  <c r="K1617" i="1" s="1"/>
  <c r="K1618" i="1" a="1"/>
  <c r="K1618" i="1" s="1"/>
  <c r="K1619" i="1" a="1"/>
  <c r="K1619" i="1" s="1"/>
  <c r="K1620" i="1" a="1"/>
  <c r="K1620" i="1" s="1"/>
  <c r="K1621" i="1" a="1"/>
  <c r="K1621" i="1" s="1"/>
  <c r="K1622" i="1" a="1"/>
  <c r="K1622" i="1" s="1"/>
  <c r="K1623" i="1" a="1"/>
  <c r="K1623" i="1" s="1"/>
  <c r="K1624" i="1" a="1"/>
  <c r="K1624" i="1" s="1"/>
  <c r="K1625" i="1" a="1"/>
  <c r="K1625" i="1" s="1"/>
  <c r="K1626" i="1" a="1"/>
  <c r="K1626" i="1" s="1"/>
  <c r="K1627" i="1" a="1"/>
  <c r="K1627" i="1" s="1"/>
  <c r="K1628" i="1" a="1"/>
  <c r="K1628" i="1" s="1"/>
  <c r="K1629" i="1" a="1"/>
  <c r="K1629" i="1" s="1"/>
  <c r="K1630" i="1" a="1"/>
  <c r="K1630" i="1" s="1"/>
  <c r="K1631" i="1" a="1"/>
  <c r="K1631" i="1" s="1"/>
  <c r="K1632" i="1" a="1"/>
  <c r="K1632" i="1" s="1"/>
  <c r="K1633" i="1" a="1"/>
  <c r="K1633" i="1" s="1"/>
  <c r="K1634" i="1" a="1"/>
  <c r="K1634" i="1" s="1"/>
  <c r="K1635" i="1" a="1"/>
  <c r="K1635" i="1" s="1"/>
  <c r="K1636" i="1" a="1"/>
  <c r="K1636" i="1" s="1"/>
  <c r="K1637" i="1" a="1"/>
  <c r="K1637" i="1" s="1"/>
  <c r="K1638" i="1" a="1"/>
  <c r="K1638" i="1" s="1"/>
  <c r="K1639" i="1" a="1"/>
  <c r="K1639" i="1" s="1"/>
  <c r="K1640" i="1" a="1"/>
  <c r="K1640" i="1" s="1"/>
  <c r="K1641" i="1" a="1"/>
  <c r="K1641" i="1" s="1"/>
  <c r="K1642" i="1" a="1"/>
  <c r="K1642" i="1" s="1"/>
  <c r="K1643" i="1" a="1"/>
  <c r="K1643" i="1" s="1"/>
  <c r="K1644" i="1" a="1"/>
  <c r="K1644" i="1" s="1"/>
  <c r="K1645" i="1" a="1"/>
  <c r="K1645" i="1" s="1"/>
  <c r="K1646" i="1" a="1"/>
  <c r="K1646" i="1" s="1"/>
  <c r="K1647" i="1" a="1"/>
  <c r="K1647" i="1" s="1"/>
  <c r="K1648" i="1" a="1"/>
  <c r="K1648" i="1" s="1"/>
  <c r="K1649" i="1" a="1"/>
  <c r="K1649" i="1" s="1"/>
  <c r="K1650" i="1" a="1"/>
  <c r="K1650" i="1" s="1"/>
  <c r="K1651" i="1" a="1"/>
  <c r="K1651" i="1" s="1"/>
  <c r="K1652" i="1" a="1"/>
  <c r="K1652" i="1" s="1"/>
  <c r="K1653" i="1" a="1"/>
  <c r="K1653" i="1" s="1"/>
  <c r="K1654" i="1" a="1"/>
  <c r="K1654" i="1" s="1"/>
  <c r="K1655" i="1" a="1"/>
  <c r="K1655" i="1" s="1"/>
  <c r="K1656" i="1" a="1"/>
  <c r="K1656" i="1" s="1"/>
  <c r="K1657" i="1" a="1"/>
  <c r="K1657" i="1" s="1"/>
  <c r="K1658" i="1" a="1"/>
  <c r="K1658" i="1" s="1"/>
  <c r="K1659" i="1" a="1"/>
  <c r="K1659" i="1" s="1"/>
  <c r="K1660" i="1" a="1"/>
  <c r="K1660" i="1" s="1"/>
  <c r="K1661" i="1" a="1"/>
  <c r="K1661" i="1" s="1"/>
  <c r="K1662" i="1" a="1"/>
  <c r="K1662" i="1" s="1"/>
  <c r="K1663" i="1" a="1"/>
  <c r="K1663" i="1" s="1"/>
  <c r="K1664" i="1" a="1"/>
  <c r="K1664" i="1" s="1"/>
  <c r="K1665" i="1" a="1"/>
  <c r="K1665" i="1" s="1"/>
  <c r="K1666" i="1" a="1"/>
  <c r="K1666" i="1" s="1"/>
  <c r="K1667" i="1" a="1"/>
  <c r="K1667" i="1" s="1"/>
  <c r="K1668" i="1" a="1"/>
  <c r="K1668" i="1" s="1"/>
  <c r="K1669" i="1" a="1"/>
  <c r="K1669" i="1" s="1"/>
  <c r="K1670" i="1" a="1"/>
  <c r="K1670" i="1" s="1"/>
  <c r="K1671" i="1" a="1"/>
  <c r="K1671" i="1" s="1"/>
  <c r="K1672" i="1" a="1"/>
  <c r="K1672" i="1" s="1"/>
  <c r="K1673" i="1" a="1"/>
  <c r="K1673" i="1" s="1"/>
  <c r="K1674" i="1" a="1"/>
  <c r="K1674" i="1" s="1"/>
  <c r="K1675" i="1" a="1"/>
  <c r="K1675" i="1" s="1"/>
  <c r="K1676" i="1" a="1"/>
  <c r="K1676" i="1" s="1"/>
  <c r="K1677" i="1" a="1"/>
  <c r="K1677" i="1" s="1"/>
  <c r="K1678" i="1" a="1"/>
  <c r="K1678" i="1" s="1"/>
  <c r="K1679" i="1" a="1"/>
  <c r="K1679" i="1" s="1"/>
  <c r="K1680" i="1" a="1"/>
  <c r="K1680" i="1" s="1"/>
  <c r="K1681" i="1" a="1"/>
  <c r="K1681" i="1" s="1"/>
  <c r="K1682" i="1" a="1"/>
  <c r="K1682" i="1" s="1"/>
  <c r="K1683" i="1" a="1"/>
  <c r="K1683" i="1" s="1"/>
  <c r="K1684" i="1" a="1"/>
  <c r="K1684" i="1" s="1"/>
  <c r="K1685" i="1" a="1"/>
  <c r="K1685" i="1" s="1"/>
  <c r="K1686" i="1" a="1"/>
  <c r="K1686" i="1" s="1"/>
  <c r="K1687" i="1" a="1"/>
  <c r="K1687" i="1" s="1"/>
  <c r="K1688" i="1" a="1"/>
  <c r="K1688" i="1" s="1"/>
  <c r="K1689" i="1" a="1"/>
  <c r="K1689" i="1" s="1"/>
  <c r="K1690" i="1" a="1"/>
  <c r="K1690" i="1" s="1"/>
  <c r="K1691" i="1" a="1"/>
  <c r="K1691" i="1" s="1"/>
  <c r="K1692" i="1" a="1"/>
  <c r="K1692" i="1" s="1"/>
  <c r="K1693" i="1" a="1"/>
  <c r="K1693" i="1" s="1"/>
  <c r="K1694" i="1" a="1"/>
  <c r="K1694" i="1" s="1"/>
  <c r="K1695" i="1" a="1"/>
  <c r="K1695" i="1" s="1"/>
  <c r="K1696" i="1" a="1"/>
  <c r="K1696" i="1" s="1"/>
  <c r="K1697" i="1" a="1"/>
  <c r="K1697" i="1" s="1"/>
  <c r="K1698" i="1" a="1"/>
  <c r="K1698" i="1" s="1"/>
  <c r="K1699" i="1" a="1"/>
  <c r="K1699" i="1" s="1"/>
  <c r="K1700" i="1" a="1"/>
  <c r="K1700" i="1" s="1"/>
  <c r="K1701" i="1" a="1"/>
  <c r="K1701" i="1" s="1"/>
  <c r="K1702" i="1" a="1"/>
  <c r="K1702" i="1" s="1"/>
  <c r="K1703" i="1" a="1"/>
  <c r="K1703" i="1" s="1"/>
  <c r="K1704" i="1" a="1"/>
  <c r="K1704" i="1" s="1"/>
  <c r="K1705" i="1" a="1"/>
  <c r="K1705" i="1" s="1"/>
  <c r="K1706" i="1" a="1"/>
  <c r="K1706" i="1" s="1"/>
  <c r="K1707" i="1" a="1"/>
  <c r="K1707" i="1" s="1"/>
  <c r="K1708" i="1" a="1"/>
  <c r="K1708" i="1" s="1"/>
  <c r="K1709" i="1" a="1"/>
  <c r="K1709" i="1" s="1"/>
  <c r="K1710" i="1" a="1"/>
  <c r="K1710" i="1" s="1"/>
  <c r="K1711" i="1" a="1"/>
  <c r="K1711" i="1" s="1"/>
  <c r="K1712" i="1" a="1"/>
  <c r="K1712" i="1" s="1"/>
  <c r="K1713" i="1" a="1"/>
  <c r="K1713" i="1" s="1"/>
  <c r="K1714" i="1" a="1"/>
  <c r="K1714" i="1" s="1"/>
  <c r="K1715" i="1" a="1"/>
  <c r="K1715" i="1" s="1"/>
  <c r="K1716" i="1" a="1"/>
  <c r="K1716" i="1" s="1"/>
  <c r="K1717" i="1" a="1"/>
  <c r="K1717" i="1" s="1"/>
  <c r="K1718" i="1" a="1"/>
  <c r="K1718" i="1" s="1"/>
  <c r="K1719" i="1" a="1"/>
  <c r="K1719" i="1" s="1"/>
  <c r="K1720" i="1" a="1"/>
  <c r="K1720" i="1" s="1"/>
  <c r="K1721" i="1" a="1"/>
  <c r="K1721" i="1" s="1"/>
  <c r="K1722" i="1" a="1"/>
  <c r="K1722" i="1" s="1"/>
  <c r="K1723" i="1" a="1"/>
  <c r="K1723" i="1" s="1"/>
  <c r="K1724" i="1" a="1"/>
  <c r="K1724" i="1" s="1"/>
  <c r="K1725" i="1" a="1"/>
  <c r="K1725" i="1" s="1"/>
  <c r="K1726" i="1" a="1"/>
  <c r="K1726" i="1" s="1"/>
  <c r="K1727" i="1" a="1"/>
  <c r="K1727" i="1" s="1"/>
  <c r="K1728" i="1" a="1"/>
  <c r="K1728" i="1" s="1"/>
  <c r="K1729" i="1" a="1"/>
  <c r="K1729" i="1" s="1"/>
  <c r="K1730" i="1" a="1"/>
  <c r="K1730" i="1" s="1"/>
  <c r="K1731" i="1" a="1"/>
  <c r="K1731" i="1" s="1"/>
  <c r="K1732" i="1" a="1"/>
  <c r="K1732" i="1" s="1"/>
  <c r="K1733" i="1" a="1"/>
  <c r="K1733" i="1" s="1"/>
  <c r="K1734" i="1" a="1"/>
  <c r="K1734" i="1" s="1"/>
  <c r="K1735" i="1" a="1"/>
  <c r="K1735" i="1" s="1"/>
  <c r="K1736" i="1" a="1"/>
  <c r="K1736" i="1" s="1"/>
  <c r="K1737" i="1" a="1"/>
  <c r="K1737" i="1" s="1"/>
  <c r="K1738" i="1" a="1"/>
  <c r="K1738" i="1" s="1"/>
  <c r="K1739" i="1" a="1"/>
  <c r="K1739" i="1" s="1"/>
  <c r="K1740" i="1" a="1"/>
  <c r="K1740" i="1" s="1"/>
  <c r="K1741" i="1" a="1"/>
  <c r="K1741" i="1" s="1"/>
  <c r="K1742" i="1" a="1"/>
  <c r="K1742" i="1" s="1"/>
  <c r="K1743" i="1" a="1"/>
  <c r="K1743" i="1" s="1"/>
  <c r="K1744" i="1" a="1"/>
  <c r="K1744" i="1" s="1"/>
  <c r="K1745" i="1" a="1"/>
  <c r="K1745" i="1" s="1"/>
  <c r="K1746" i="1" a="1"/>
  <c r="K1746" i="1" s="1"/>
  <c r="K1747" i="1" a="1"/>
  <c r="K1747" i="1" s="1"/>
  <c r="K1748" i="1" a="1"/>
  <c r="K1748" i="1" s="1"/>
  <c r="K1749" i="1" a="1"/>
  <c r="K1749" i="1" s="1"/>
  <c r="K1750" i="1" a="1"/>
  <c r="K1750" i="1" s="1"/>
  <c r="K1751" i="1" a="1"/>
  <c r="K1751" i="1" s="1"/>
  <c r="K1752" i="1" a="1"/>
  <c r="K1752" i="1" s="1"/>
  <c r="K1753" i="1" a="1"/>
  <c r="K1753" i="1" s="1"/>
  <c r="K1754" i="1" a="1"/>
  <c r="K1754" i="1" s="1"/>
  <c r="K1755" i="1" a="1"/>
  <c r="K1755" i="1" s="1"/>
  <c r="K1756" i="1" a="1"/>
  <c r="K1756" i="1" s="1"/>
  <c r="K1757" i="1" a="1"/>
  <c r="K1757" i="1" s="1"/>
  <c r="K1758" i="1" a="1"/>
  <c r="K1758" i="1" s="1"/>
  <c r="K1759" i="1" a="1"/>
  <c r="K1759" i="1" s="1"/>
  <c r="K1760" i="1" a="1"/>
  <c r="K1760" i="1" s="1"/>
  <c r="K1761" i="1" a="1"/>
  <c r="K1761" i="1" s="1"/>
  <c r="K1762" i="1" a="1"/>
  <c r="K1762" i="1" s="1"/>
  <c r="K1763" i="1" a="1"/>
  <c r="K1763" i="1" s="1"/>
  <c r="K1764" i="1" a="1"/>
  <c r="K1764" i="1" s="1"/>
  <c r="K1765" i="1" a="1"/>
  <c r="K1765" i="1" s="1"/>
  <c r="K1766" i="1" a="1"/>
  <c r="K1766" i="1" s="1"/>
  <c r="K1767" i="1" a="1"/>
  <c r="K1767" i="1" s="1"/>
  <c r="K1768" i="1" a="1"/>
  <c r="K1768" i="1" s="1"/>
  <c r="K1769" i="1" a="1"/>
  <c r="K1769" i="1" s="1"/>
  <c r="K1770" i="1" a="1"/>
  <c r="K1770" i="1" s="1"/>
  <c r="K1771" i="1" a="1"/>
  <c r="K1771" i="1" s="1"/>
  <c r="K1772" i="1" a="1"/>
  <c r="K1772" i="1" s="1"/>
  <c r="K1773" i="1" a="1"/>
  <c r="K1773" i="1" s="1"/>
  <c r="K1774" i="1" a="1"/>
  <c r="K1774" i="1" s="1"/>
  <c r="K1775" i="1" a="1"/>
  <c r="K1775" i="1" s="1"/>
  <c r="K1776" i="1" a="1"/>
  <c r="K1776" i="1" s="1"/>
  <c r="K1777" i="1" a="1"/>
  <c r="K1777" i="1" s="1"/>
  <c r="K1778" i="1" a="1"/>
  <c r="K1778" i="1" s="1"/>
  <c r="K1779" i="1" a="1"/>
  <c r="K1779" i="1" s="1"/>
  <c r="K1780" i="1" a="1"/>
  <c r="K1780" i="1" s="1"/>
  <c r="K1781" i="1" a="1"/>
  <c r="K1781" i="1" s="1"/>
  <c r="K1782" i="1" a="1"/>
  <c r="K1782" i="1" s="1"/>
  <c r="K1783" i="1" a="1"/>
  <c r="K1783" i="1" s="1"/>
  <c r="K1784" i="1" a="1"/>
  <c r="K1784" i="1" s="1"/>
  <c r="K1785" i="1" a="1"/>
  <c r="K1785" i="1" s="1"/>
  <c r="K1786" i="1" a="1"/>
  <c r="K1786" i="1" s="1"/>
  <c r="K1787" i="1" a="1"/>
  <c r="K1787" i="1" s="1"/>
  <c r="K1788" i="1" a="1"/>
  <c r="K1788" i="1" s="1"/>
  <c r="K1789" i="1" a="1"/>
  <c r="K1789" i="1" s="1"/>
  <c r="K1790" i="1" a="1"/>
  <c r="K1790" i="1" s="1"/>
  <c r="K1791" i="1" a="1"/>
  <c r="K1791" i="1" s="1"/>
  <c r="K1792" i="1" a="1"/>
  <c r="K1792" i="1" s="1"/>
  <c r="K1793" i="1" a="1"/>
  <c r="K1793" i="1" s="1"/>
  <c r="K1794" i="1" a="1"/>
  <c r="K1794" i="1" s="1"/>
  <c r="K1795" i="1" a="1"/>
  <c r="K1795" i="1" s="1"/>
  <c r="K1796" i="1" a="1"/>
  <c r="K1796" i="1" s="1"/>
  <c r="K1797" i="1" a="1"/>
  <c r="K1797" i="1" s="1"/>
  <c r="K1798" i="1" a="1"/>
  <c r="K1798" i="1" s="1"/>
  <c r="K1799" i="1" a="1"/>
  <c r="K1799" i="1" s="1"/>
  <c r="K1800" i="1" a="1"/>
  <c r="K1800" i="1" s="1"/>
  <c r="K1801" i="1" a="1"/>
  <c r="K1801" i="1" s="1"/>
  <c r="K1802" i="1" a="1"/>
  <c r="K1802" i="1" s="1"/>
  <c r="K1803" i="1" a="1"/>
  <c r="K1803" i="1" s="1"/>
  <c r="K1804" i="1" a="1"/>
  <c r="K1804" i="1" s="1"/>
  <c r="K1805" i="1" a="1"/>
  <c r="K1805" i="1" s="1"/>
  <c r="K1806" i="1" a="1"/>
  <c r="K1806" i="1" s="1"/>
  <c r="K1807" i="1" a="1"/>
  <c r="K1807" i="1" s="1"/>
  <c r="K1808" i="1" a="1"/>
  <c r="K1808" i="1" s="1"/>
  <c r="K1809" i="1" a="1"/>
  <c r="K1809" i="1" s="1"/>
  <c r="K1810" i="1" a="1"/>
  <c r="K1810" i="1" s="1"/>
  <c r="K1811" i="1" a="1"/>
  <c r="K1811" i="1" s="1"/>
  <c r="K1812" i="1" a="1"/>
  <c r="K1812" i="1" s="1"/>
  <c r="K1813" i="1" a="1"/>
  <c r="K1813" i="1" s="1"/>
  <c r="K1814" i="1" a="1"/>
  <c r="K1814" i="1" s="1"/>
  <c r="K1815" i="1" a="1"/>
  <c r="K1815" i="1" s="1"/>
  <c r="K1816" i="1" a="1"/>
  <c r="K1816" i="1" s="1"/>
  <c r="K1817" i="1" a="1"/>
  <c r="K1817" i="1" s="1"/>
  <c r="K1818" i="1" a="1"/>
  <c r="K1818" i="1" s="1"/>
  <c r="K1819" i="1" a="1"/>
  <c r="K1819" i="1" s="1"/>
  <c r="K1820" i="1" a="1"/>
  <c r="K1820" i="1" s="1"/>
  <c r="K1821" i="1" a="1"/>
  <c r="K1821" i="1" s="1"/>
  <c r="K1822" i="1" a="1"/>
  <c r="K1822" i="1" s="1"/>
  <c r="K1823" i="1" a="1"/>
  <c r="K1823" i="1" s="1"/>
  <c r="K1824" i="1" a="1"/>
  <c r="K1824" i="1" s="1"/>
  <c r="K1825" i="1" a="1"/>
  <c r="K1825" i="1" s="1"/>
  <c r="K1826" i="1" a="1"/>
  <c r="K1826" i="1" s="1"/>
  <c r="K1827" i="1" a="1"/>
  <c r="K1827" i="1" s="1"/>
  <c r="K1828" i="1" a="1"/>
  <c r="K1828" i="1" s="1"/>
  <c r="K1829" i="1" a="1"/>
  <c r="K1829" i="1" s="1"/>
  <c r="K1830" i="1" a="1"/>
  <c r="K1830" i="1" s="1"/>
  <c r="K1831" i="1" a="1"/>
  <c r="K1831" i="1" s="1"/>
  <c r="K1832" i="1" a="1"/>
  <c r="K1832" i="1" s="1"/>
  <c r="K1833" i="1" a="1"/>
  <c r="K1833" i="1" s="1"/>
  <c r="K1834" i="1" a="1"/>
  <c r="K1834" i="1" s="1"/>
  <c r="K1835" i="1" a="1"/>
  <c r="K1835" i="1" s="1"/>
  <c r="K1836" i="1" a="1"/>
  <c r="K1836" i="1" s="1"/>
  <c r="K1837" i="1" a="1"/>
  <c r="K1837" i="1" s="1"/>
  <c r="K1838" i="1" a="1"/>
  <c r="K1838" i="1" s="1"/>
  <c r="K1839" i="1" a="1"/>
  <c r="K1839" i="1" s="1"/>
  <c r="K1840" i="1" a="1"/>
  <c r="K1840" i="1" s="1"/>
  <c r="K1841" i="1" a="1"/>
  <c r="K1841" i="1" s="1"/>
  <c r="K1842" i="1" a="1"/>
  <c r="K1842" i="1" s="1"/>
  <c r="K1843" i="1" a="1"/>
  <c r="K1843" i="1" s="1"/>
  <c r="K1844" i="1" a="1"/>
  <c r="K1844" i="1" s="1"/>
  <c r="K1845" i="1" a="1"/>
  <c r="K1845" i="1" s="1"/>
  <c r="K1846" i="1" a="1"/>
  <c r="K1846" i="1" s="1"/>
  <c r="K1847" i="1" a="1"/>
  <c r="K1847" i="1" s="1"/>
  <c r="K1848" i="1" a="1"/>
  <c r="K1848" i="1" s="1"/>
  <c r="K1849" i="1" a="1"/>
  <c r="K1849" i="1" s="1"/>
  <c r="K1850" i="1" a="1"/>
  <c r="K1850" i="1" s="1"/>
  <c r="K1851" i="1" a="1"/>
  <c r="K1851" i="1" s="1"/>
  <c r="K1852" i="1" a="1"/>
  <c r="K1852" i="1" s="1"/>
  <c r="K1853" i="1" a="1"/>
  <c r="K1853" i="1" s="1"/>
  <c r="K1854" i="1" a="1"/>
  <c r="K1854" i="1" s="1"/>
  <c r="K1855" i="1" a="1"/>
  <c r="K1855" i="1" s="1"/>
  <c r="K1856" i="1" a="1"/>
  <c r="K1856" i="1" s="1"/>
  <c r="K1857" i="1" a="1"/>
  <c r="K1857" i="1" s="1"/>
  <c r="K1858" i="1" a="1"/>
  <c r="K1858" i="1" s="1"/>
  <c r="K1859" i="1" a="1"/>
  <c r="K1859" i="1" s="1"/>
  <c r="K1860" i="1" a="1"/>
  <c r="K1860" i="1" s="1"/>
  <c r="K1861" i="1" a="1"/>
  <c r="K1861" i="1" s="1"/>
  <c r="K1862" i="1" a="1"/>
  <c r="K1862" i="1" s="1"/>
  <c r="K1863" i="1" a="1"/>
  <c r="K1863" i="1" s="1"/>
  <c r="K1864" i="1" a="1"/>
  <c r="K1864" i="1" s="1"/>
  <c r="K1865" i="1" a="1"/>
  <c r="K1865" i="1" s="1"/>
  <c r="K1866" i="1" a="1"/>
  <c r="K1866" i="1" s="1"/>
  <c r="K1867" i="1" a="1"/>
  <c r="K1867" i="1" s="1"/>
  <c r="K1868" i="1" a="1"/>
  <c r="K1868" i="1" s="1"/>
  <c r="K1869" i="1" a="1"/>
  <c r="K1869" i="1" s="1"/>
  <c r="K1870" i="1" a="1"/>
  <c r="K1870" i="1" s="1"/>
  <c r="K1871" i="1" a="1"/>
  <c r="K1871" i="1" s="1"/>
  <c r="K1872" i="1" a="1"/>
  <c r="K1872" i="1" s="1"/>
  <c r="K1873" i="1" a="1"/>
  <c r="K1873" i="1" s="1"/>
  <c r="K1874" i="1" a="1"/>
  <c r="K1874" i="1" s="1"/>
  <c r="K1875" i="1" a="1"/>
  <c r="K1875" i="1" s="1"/>
  <c r="K1876" i="1" a="1"/>
  <c r="K1876" i="1" s="1"/>
  <c r="K1877" i="1" a="1"/>
  <c r="K1877" i="1" s="1"/>
  <c r="K1878" i="1" a="1"/>
  <c r="K1878" i="1" s="1"/>
  <c r="K1879" i="1" a="1"/>
  <c r="K1879" i="1" s="1"/>
  <c r="K1880" i="1" a="1"/>
  <c r="K1880" i="1" s="1"/>
  <c r="K1881" i="1" a="1"/>
  <c r="K1881" i="1" s="1"/>
  <c r="K1882" i="1" a="1"/>
  <c r="K1882" i="1" s="1"/>
  <c r="K1883" i="1" a="1"/>
  <c r="K1883" i="1" s="1"/>
  <c r="K1884" i="1" a="1"/>
  <c r="K1884" i="1" s="1"/>
  <c r="K1885" i="1" a="1"/>
  <c r="K1885" i="1" s="1"/>
  <c r="K1886" i="1" a="1"/>
  <c r="K1886" i="1" s="1"/>
  <c r="K1887" i="1" a="1"/>
  <c r="K1887" i="1" s="1"/>
  <c r="K1888" i="1" a="1"/>
  <c r="K1888" i="1" s="1"/>
  <c r="K1889" i="1" a="1"/>
  <c r="K1889" i="1" s="1"/>
  <c r="K1890" i="1" a="1"/>
  <c r="K1890" i="1" s="1"/>
  <c r="K1891" i="1" a="1"/>
  <c r="K1891" i="1" s="1"/>
  <c r="K1892" i="1" a="1"/>
  <c r="K1892" i="1" s="1"/>
  <c r="K1893" i="1" a="1"/>
  <c r="K1893" i="1" s="1"/>
  <c r="K1894" i="1" a="1"/>
  <c r="K1894" i="1" s="1"/>
  <c r="K1895" i="1" a="1"/>
  <c r="K1895" i="1" s="1"/>
  <c r="K1896" i="1" a="1"/>
  <c r="K1896" i="1" s="1"/>
  <c r="K1897" i="1" a="1"/>
  <c r="K1897" i="1" s="1"/>
  <c r="K1898" i="1" a="1"/>
  <c r="K1898" i="1" s="1"/>
  <c r="K1899" i="1" a="1"/>
  <c r="K1899" i="1" s="1"/>
  <c r="K1900" i="1" a="1"/>
  <c r="K1900" i="1" s="1"/>
  <c r="K1901" i="1" a="1"/>
  <c r="K1901" i="1" s="1"/>
  <c r="K1902" i="1" a="1"/>
  <c r="K1902" i="1" s="1"/>
  <c r="K1903" i="1" a="1"/>
  <c r="K1903" i="1" s="1"/>
  <c r="K1904" i="1" a="1"/>
  <c r="K1904" i="1" s="1"/>
  <c r="K1905" i="1" a="1"/>
  <c r="K1905" i="1" s="1"/>
  <c r="K1906" i="1" a="1"/>
  <c r="K1906" i="1" s="1"/>
  <c r="K1907" i="1" a="1"/>
  <c r="K1907" i="1" s="1"/>
  <c r="K1908" i="1" a="1"/>
  <c r="K1908" i="1" s="1"/>
  <c r="K1909" i="1" a="1"/>
  <c r="K1909" i="1" s="1"/>
  <c r="K1910" i="1" a="1"/>
  <c r="K1910" i="1" s="1"/>
  <c r="K1911" i="1" a="1"/>
  <c r="K1911" i="1" s="1"/>
  <c r="K1912" i="1" a="1"/>
  <c r="K1912" i="1" s="1"/>
  <c r="K1913" i="1" a="1"/>
  <c r="K1913" i="1" s="1"/>
  <c r="K1914" i="1" a="1"/>
  <c r="K1914" i="1" s="1"/>
  <c r="K1915" i="1" a="1"/>
  <c r="K1915" i="1" s="1"/>
  <c r="K1916" i="1" a="1"/>
  <c r="K1916" i="1" s="1"/>
  <c r="K1917" i="1" a="1"/>
  <c r="K1917" i="1" s="1"/>
  <c r="K1918" i="1" a="1"/>
  <c r="K1918" i="1" s="1"/>
  <c r="K1919" i="1" a="1"/>
  <c r="K1919" i="1" s="1"/>
  <c r="K1920" i="1" a="1"/>
  <c r="K1920" i="1" s="1"/>
  <c r="K1921" i="1" a="1"/>
  <c r="K1921" i="1" s="1"/>
  <c r="K1922" i="1" a="1"/>
  <c r="K1922" i="1" s="1"/>
  <c r="K1923" i="1" a="1"/>
  <c r="K1923" i="1" s="1"/>
  <c r="K1924" i="1" a="1"/>
  <c r="K1924" i="1" s="1"/>
  <c r="K1925" i="1" a="1"/>
  <c r="K1925" i="1" s="1"/>
  <c r="K1926" i="1" a="1"/>
  <c r="K1926" i="1" s="1"/>
  <c r="K1927" i="1" a="1"/>
  <c r="K1927" i="1" s="1"/>
  <c r="K1928" i="1" a="1"/>
  <c r="K1928" i="1" s="1"/>
  <c r="K1929" i="1" a="1"/>
  <c r="K1929" i="1" s="1"/>
  <c r="K1930" i="1" a="1"/>
  <c r="K1930" i="1" s="1"/>
  <c r="K1931" i="1" a="1"/>
  <c r="K1931" i="1" s="1"/>
  <c r="K1932" i="1" a="1"/>
  <c r="K1932" i="1" s="1"/>
  <c r="K1933" i="1" a="1"/>
  <c r="K1933" i="1" s="1"/>
  <c r="K1934" i="1" a="1"/>
  <c r="K1934" i="1" s="1"/>
  <c r="K1935" i="1" a="1"/>
  <c r="K1935" i="1" s="1"/>
  <c r="K1936" i="1" a="1"/>
  <c r="K1936" i="1" s="1"/>
  <c r="K1937" i="1" a="1"/>
  <c r="K1937" i="1" s="1"/>
  <c r="K1938" i="1" a="1"/>
  <c r="K1938" i="1" s="1"/>
  <c r="K1939" i="1" a="1"/>
  <c r="K1939" i="1" s="1"/>
  <c r="K1940" i="1" a="1"/>
  <c r="K1940" i="1" s="1"/>
  <c r="K1941" i="1" a="1"/>
  <c r="K1941" i="1" s="1"/>
  <c r="K1942" i="1" a="1"/>
  <c r="K1942" i="1" s="1"/>
  <c r="K1943" i="1" a="1"/>
  <c r="K1943" i="1" s="1"/>
  <c r="K1944" i="1" a="1"/>
  <c r="K1944" i="1" s="1"/>
  <c r="K1945" i="1" a="1"/>
  <c r="K1945" i="1" s="1"/>
  <c r="K1946" i="1" a="1"/>
  <c r="K1946" i="1" s="1"/>
  <c r="K1947" i="1" a="1"/>
  <c r="K1947" i="1" s="1"/>
  <c r="K1948" i="1" a="1"/>
  <c r="K1948" i="1" s="1"/>
  <c r="K1949" i="1" a="1"/>
  <c r="K1949" i="1" s="1"/>
  <c r="K1950" i="1" a="1"/>
  <c r="K1950" i="1" s="1"/>
  <c r="K1951" i="1" a="1"/>
  <c r="K1951" i="1" s="1"/>
  <c r="K1952" i="1" a="1"/>
  <c r="K1952" i="1" s="1"/>
  <c r="K1953" i="1" a="1"/>
  <c r="K1953" i="1" s="1"/>
  <c r="K1954" i="1" a="1"/>
  <c r="K1954" i="1" s="1"/>
  <c r="K1955" i="1" a="1"/>
  <c r="K1955" i="1" s="1"/>
  <c r="K1956" i="1" a="1"/>
  <c r="K1956" i="1" s="1"/>
  <c r="K1957" i="1" a="1"/>
  <c r="K1957" i="1" s="1"/>
  <c r="K1958" i="1" a="1"/>
  <c r="K1958" i="1" s="1"/>
  <c r="K1959" i="1" a="1"/>
  <c r="K1959" i="1" s="1"/>
  <c r="K1960" i="1" a="1"/>
  <c r="K1960" i="1" s="1"/>
  <c r="K1961" i="1" a="1"/>
  <c r="K1961" i="1" s="1"/>
  <c r="K1962" i="1" a="1"/>
  <c r="K1962" i="1" s="1"/>
  <c r="K1963" i="1" a="1"/>
  <c r="K1963" i="1" s="1"/>
  <c r="K1964" i="1" a="1"/>
  <c r="K1964" i="1" s="1"/>
  <c r="K1965" i="1" a="1"/>
  <c r="K1965" i="1" s="1"/>
  <c r="K1966" i="1" a="1"/>
  <c r="K1966" i="1" s="1"/>
  <c r="K1967" i="1" a="1"/>
  <c r="K1967" i="1" s="1"/>
  <c r="K1968" i="1" a="1"/>
  <c r="K1968" i="1" s="1"/>
  <c r="K1969" i="1" a="1"/>
  <c r="K1969" i="1" s="1"/>
  <c r="K1970" i="1" a="1"/>
  <c r="K1970" i="1" s="1"/>
  <c r="K1971" i="1" a="1"/>
  <c r="K1971" i="1" s="1"/>
  <c r="K1972" i="1" a="1"/>
  <c r="K1972" i="1" s="1"/>
  <c r="K1973" i="1" a="1"/>
  <c r="K1973" i="1" s="1"/>
  <c r="K1974" i="1" a="1"/>
  <c r="K1974" i="1" s="1"/>
  <c r="K1975" i="1" a="1"/>
  <c r="K1975" i="1" s="1"/>
  <c r="K1976" i="1" a="1"/>
  <c r="K1976" i="1" s="1"/>
  <c r="K1977" i="1" a="1"/>
  <c r="K1977" i="1" s="1"/>
  <c r="K1978" i="1" a="1"/>
  <c r="K1978" i="1" s="1"/>
  <c r="K1979" i="1" a="1"/>
  <c r="K1979" i="1" s="1"/>
  <c r="K1980" i="1" a="1"/>
  <c r="K1980" i="1" s="1"/>
  <c r="K1981" i="1" a="1"/>
  <c r="K1981" i="1" s="1"/>
  <c r="K1982" i="1" a="1"/>
  <c r="K1982" i="1" s="1"/>
  <c r="K1983" i="1" a="1"/>
  <c r="K1983" i="1" s="1"/>
  <c r="K1984" i="1" a="1"/>
  <c r="K1984" i="1" s="1"/>
  <c r="K1985" i="1" a="1"/>
  <c r="K1985" i="1" s="1"/>
  <c r="K1986" i="1" a="1"/>
  <c r="K1986" i="1" s="1"/>
  <c r="K1987" i="1" a="1"/>
  <c r="K1987" i="1" s="1"/>
  <c r="K1988" i="1" a="1"/>
  <c r="K1988" i="1" s="1"/>
  <c r="K1989" i="1" a="1"/>
  <c r="K1989" i="1" s="1"/>
  <c r="K1990" i="1" a="1"/>
  <c r="K1990" i="1" s="1"/>
  <c r="K1991" i="1" a="1"/>
  <c r="K1991" i="1" s="1"/>
  <c r="K1992" i="1" a="1"/>
  <c r="K1992" i="1" s="1"/>
  <c r="K1993" i="1" a="1"/>
  <c r="K1993" i="1" s="1"/>
  <c r="K1994" i="1" a="1"/>
  <c r="K1994" i="1" s="1"/>
  <c r="K1995" i="1" a="1"/>
  <c r="K1995" i="1" s="1"/>
  <c r="K1996" i="1" a="1"/>
  <c r="K1996" i="1" s="1"/>
  <c r="K1997" i="1" a="1"/>
  <c r="K1997" i="1" s="1"/>
  <c r="K1998" i="1" a="1"/>
  <c r="K1998" i="1" s="1"/>
  <c r="K1999" i="1" a="1"/>
  <c r="K1999" i="1" s="1"/>
  <c r="K2000" i="1" a="1"/>
  <c r="K2000" i="1" s="1"/>
  <c r="K2001" i="1" a="1"/>
  <c r="K2001" i="1" s="1"/>
  <c r="K2002" i="1" a="1"/>
  <c r="K2002" i="1" s="1"/>
  <c r="K2003" i="1" a="1"/>
  <c r="K2003" i="1" s="1"/>
  <c r="K2004" i="1" a="1"/>
  <c r="K2004" i="1" s="1"/>
  <c r="K2005" i="1" a="1"/>
  <c r="K2005" i="1" s="1"/>
  <c r="K2006" i="1" a="1"/>
  <c r="K2006" i="1" s="1"/>
  <c r="K2007" i="1" a="1"/>
  <c r="K2007" i="1" s="1"/>
  <c r="K2008" i="1" a="1"/>
  <c r="K2008" i="1" s="1"/>
  <c r="K2009" i="1" a="1"/>
  <c r="K2009" i="1" s="1"/>
  <c r="K2010" i="1" a="1"/>
  <c r="K2010" i="1" s="1"/>
  <c r="K2011" i="1" a="1"/>
  <c r="K2011" i="1" s="1"/>
  <c r="K2012" i="1" a="1"/>
  <c r="K2012" i="1" s="1"/>
  <c r="K2013" i="1" a="1"/>
  <c r="K2013" i="1" s="1"/>
  <c r="K2014" i="1" a="1"/>
  <c r="K2014" i="1" s="1"/>
  <c r="K2015" i="1" a="1"/>
  <c r="K2015" i="1" s="1"/>
  <c r="K2016" i="1" a="1"/>
  <c r="K2016" i="1" s="1"/>
  <c r="K2017" i="1" a="1"/>
  <c r="K2017" i="1" s="1"/>
  <c r="K2018" i="1" a="1"/>
  <c r="K2018" i="1" s="1"/>
  <c r="K2019" i="1" a="1"/>
  <c r="K2019" i="1" s="1"/>
  <c r="K2020" i="1" a="1"/>
  <c r="K2020" i="1" s="1"/>
  <c r="K2021" i="1" a="1"/>
  <c r="K2021" i="1" s="1"/>
  <c r="K2022" i="1" a="1"/>
  <c r="K2022" i="1" s="1"/>
  <c r="K2023" i="1" a="1"/>
  <c r="K2023" i="1" s="1"/>
  <c r="K2024" i="1" a="1"/>
  <c r="K2024" i="1" s="1"/>
  <c r="K2025" i="1" a="1"/>
  <c r="K2025" i="1" s="1"/>
  <c r="K2026" i="1" a="1"/>
  <c r="K2026" i="1" s="1"/>
  <c r="K2027" i="1" a="1"/>
  <c r="K2027" i="1" s="1"/>
  <c r="K2028" i="1" a="1"/>
  <c r="K2028" i="1" s="1"/>
  <c r="K2029" i="1" a="1"/>
  <c r="K2029" i="1" s="1"/>
  <c r="K2030" i="1" a="1"/>
  <c r="K2030" i="1" s="1"/>
  <c r="K2031" i="1" a="1"/>
  <c r="K2031" i="1" s="1"/>
  <c r="K2032" i="1" a="1"/>
  <c r="K2032" i="1" s="1"/>
  <c r="K2033" i="1" a="1"/>
  <c r="K2033" i="1" s="1"/>
  <c r="K2034" i="1" a="1"/>
  <c r="K2034" i="1" s="1"/>
  <c r="K2035" i="1" a="1"/>
  <c r="K2035" i="1" s="1"/>
  <c r="K2036" i="1" a="1"/>
  <c r="K2036" i="1" s="1"/>
  <c r="K2037" i="1" a="1"/>
  <c r="K2037" i="1" s="1"/>
  <c r="K2038" i="1" a="1"/>
  <c r="K2038" i="1" s="1"/>
  <c r="K2039" i="1" a="1"/>
  <c r="K2039" i="1" s="1"/>
  <c r="K2040" i="1" a="1"/>
  <c r="K2040" i="1" s="1"/>
  <c r="K2041" i="1" a="1"/>
  <c r="K2041" i="1" s="1"/>
  <c r="K2042" i="1" a="1"/>
  <c r="K2042" i="1" s="1"/>
  <c r="K2043" i="1" a="1"/>
  <c r="K2043" i="1" s="1"/>
  <c r="K2044" i="1" a="1"/>
  <c r="K2044" i="1" s="1"/>
  <c r="K2045" i="1" a="1"/>
  <c r="K2045" i="1" s="1"/>
  <c r="K2046" i="1" a="1"/>
  <c r="K2046" i="1" s="1"/>
  <c r="K2047" i="1" a="1"/>
  <c r="K2047" i="1" s="1"/>
  <c r="K2048" i="1" a="1"/>
  <c r="K2048" i="1" s="1"/>
  <c r="K2049" i="1" a="1"/>
  <c r="K2049" i="1" s="1"/>
  <c r="K2050" i="1" a="1"/>
  <c r="K2050" i="1" s="1"/>
  <c r="K2051" i="1" a="1"/>
  <c r="K2051" i="1" s="1"/>
  <c r="K2052" i="1" a="1"/>
  <c r="K2052" i="1" s="1"/>
  <c r="K2053" i="1" a="1"/>
  <c r="K2053" i="1" s="1"/>
  <c r="K2054" i="1" a="1"/>
  <c r="K2054" i="1" s="1"/>
  <c r="K2055" i="1" a="1"/>
  <c r="K2055" i="1" s="1"/>
  <c r="K2056" i="1" a="1"/>
  <c r="K2056" i="1" s="1"/>
  <c r="K2057" i="1" a="1"/>
  <c r="K2057" i="1" s="1"/>
  <c r="K2058" i="1" a="1"/>
  <c r="K2058" i="1" s="1"/>
  <c r="K2059" i="1" a="1"/>
  <c r="K2059" i="1" s="1"/>
  <c r="K2060" i="1" a="1"/>
  <c r="K2060" i="1" s="1"/>
  <c r="K2061" i="1" a="1"/>
  <c r="K2061" i="1" s="1"/>
  <c r="K2062" i="1" a="1"/>
  <c r="K2062" i="1" s="1"/>
  <c r="K2063" i="1" a="1"/>
  <c r="K2063" i="1" s="1"/>
  <c r="K2064" i="1" a="1"/>
  <c r="K2064" i="1" s="1"/>
  <c r="K2065" i="1" a="1"/>
  <c r="K2065" i="1" s="1"/>
  <c r="K2066" i="1" a="1"/>
  <c r="K2066" i="1" s="1"/>
  <c r="K2067" i="1" a="1"/>
  <c r="K2067" i="1" s="1"/>
  <c r="K2068" i="1" a="1"/>
  <c r="K2068" i="1" s="1"/>
  <c r="K2069" i="1" a="1"/>
  <c r="K2069" i="1" s="1"/>
  <c r="K2070" i="1" a="1"/>
  <c r="K2070" i="1" s="1"/>
  <c r="K2071" i="1" a="1"/>
  <c r="K2071" i="1" s="1"/>
  <c r="K2072" i="1" a="1"/>
  <c r="K2072" i="1" s="1"/>
  <c r="K2073" i="1" a="1"/>
  <c r="K2073" i="1" s="1"/>
  <c r="K2074" i="1" a="1"/>
  <c r="K2074" i="1" s="1"/>
  <c r="K2075" i="1" a="1"/>
  <c r="K2075" i="1" s="1"/>
  <c r="K2076" i="1" a="1"/>
  <c r="K2076" i="1" s="1"/>
  <c r="K2077" i="1" a="1"/>
  <c r="K2077" i="1" s="1"/>
  <c r="K2078" i="1" a="1"/>
  <c r="K2078" i="1" s="1"/>
  <c r="K2079" i="1" a="1"/>
  <c r="K2079" i="1" s="1"/>
  <c r="K2080" i="1" a="1"/>
  <c r="K2080" i="1" s="1"/>
  <c r="K2081" i="1" a="1"/>
  <c r="K2081" i="1" s="1"/>
  <c r="K2082" i="1" a="1"/>
  <c r="K2082" i="1" s="1"/>
  <c r="K2083" i="1" a="1"/>
  <c r="K2083" i="1" s="1"/>
  <c r="K2084" i="1" a="1"/>
  <c r="K2084" i="1" s="1"/>
  <c r="K2085" i="1" a="1"/>
  <c r="K2085" i="1" s="1"/>
  <c r="K2086" i="1" a="1"/>
  <c r="K2086" i="1" s="1"/>
  <c r="K2087" i="1" a="1"/>
  <c r="K2087" i="1" s="1"/>
  <c r="K2088" i="1" a="1"/>
  <c r="K2088" i="1" s="1"/>
  <c r="K2089" i="1" a="1"/>
  <c r="K2089" i="1" s="1"/>
  <c r="K2090" i="1" a="1"/>
  <c r="K2090" i="1" s="1"/>
  <c r="K2091" i="1" a="1"/>
  <c r="K2091" i="1" s="1"/>
  <c r="K2092" i="1" a="1"/>
  <c r="K2092" i="1" s="1"/>
  <c r="K2093" i="1" a="1"/>
  <c r="K2093" i="1" s="1"/>
  <c r="K2094" i="1" a="1"/>
  <c r="K2094" i="1" s="1"/>
  <c r="K2095" i="1" a="1"/>
  <c r="K2095" i="1" s="1"/>
  <c r="K2096" i="1" a="1"/>
  <c r="K2096" i="1" s="1"/>
  <c r="K2097" i="1" a="1"/>
  <c r="K2097" i="1" s="1"/>
  <c r="K2098" i="1" a="1"/>
  <c r="K2098" i="1" s="1"/>
  <c r="K2099" i="1" a="1"/>
  <c r="K2099" i="1" s="1"/>
  <c r="K2100" i="1" a="1"/>
  <c r="K2100" i="1" s="1"/>
  <c r="K2101" i="1" a="1"/>
  <c r="K2101" i="1" s="1"/>
  <c r="K2102" i="1" a="1"/>
  <c r="K2102" i="1" s="1"/>
  <c r="K2103" i="1" a="1"/>
  <c r="K2103" i="1" s="1"/>
  <c r="K2104" i="1" a="1"/>
  <c r="K2104" i="1" s="1"/>
  <c r="K2105" i="1" a="1"/>
  <c r="K2105" i="1" s="1"/>
  <c r="K2106" i="1" a="1"/>
  <c r="K2106" i="1" s="1"/>
  <c r="K2107" i="1" a="1"/>
  <c r="K2107" i="1" s="1"/>
  <c r="K2108" i="1" a="1"/>
  <c r="K2108" i="1" s="1"/>
  <c r="K2109" i="1" a="1"/>
  <c r="K2109" i="1" s="1"/>
  <c r="K2110" i="1" a="1"/>
  <c r="K2110" i="1" s="1"/>
  <c r="K2111" i="1" a="1"/>
  <c r="K2111" i="1" s="1"/>
  <c r="K2112" i="1" a="1"/>
  <c r="K2112" i="1" s="1"/>
  <c r="K2113" i="1" a="1"/>
  <c r="K2113" i="1" s="1"/>
  <c r="K2114" i="1" a="1"/>
  <c r="K2114" i="1" s="1"/>
  <c r="K2115" i="1" a="1"/>
  <c r="K2115" i="1" s="1"/>
  <c r="K2116" i="1" a="1"/>
  <c r="K2116" i="1" s="1"/>
  <c r="K2117" i="1" a="1"/>
  <c r="K2117" i="1" s="1"/>
  <c r="K2118" i="1" a="1"/>
  <c r="K2118" i="1" s="1"/>
  <c r="K2119" i="1" a="1"/>
  <c r="K2119" i="1" s="1"/>
  <c r="K2120" i="1" a="1"/>
  <c r="K2120" i="1" s="1"/>
  <c r="K2121" i="1" a="1"/>
  <c r="K2121" i="1" s="1"/>
  <c r="K2122" i="1" a="1"/>
  <c r="K2122" i="1" s="1"/>
  <c r="K2123" i="1" a="1"/>
  <c r="K2123" i="1" s="1"/>
  <c r="K2124" i="1" a="1"/>
  <c r="K2124" i="1" s="1"/>
  <c r="K2125" i="1" a="1"/>
  <c r="K2125" i="1" s="1"/>
  <c r="K2126" i="1" a="1"/>
  <c r="K2126" i="1" s="1"/>
  <c r="K2127" i="1" a="1"/>
  <c r="K2127" i="1" s="1"/>
  <c r="K2128" i="1" a="1"/>
  <c r="K2128" i="1" s="1"/>
  <c r="K2129" i="1" a="1"/>
  <c r="K2129" i="1" s="1"/>
  <c r="K2130" i="1" a="1"/>
  <c r="K2130" i="1" s="1"/>
  <c r="K2131" i="1" a="1"/>
  <c r="K2131" i="1" s="1"/>
  <c r="K2132" i="1" a="1"/>
  <c r="K2132" i="1" s="1"/>
  <c r="K2133" i="1" a="1"/>
  <c r="K2133" i="1" s="1"/>
  <c r="K2134" i="1" a="1"/>
  <c r="K2134" i="1" s="1"/>
  <c r="K2135" i="1" a="1"/>
  <c r="K2135" i="1" s="1"/>
  <c r="K2136" i="1" a="1"/>
  <c r="K2136" i="1" s="1"/>
  <c r="K2137" i="1" a="1"/>
  <c r="K2137" i="1" s="1"/>
  <c r="K2138" i="1" a="1"/>
  <c r="K2138" i="1" s="1"/>
  <c r="K2139" i="1" a="1"/>
  <c r="K2139" i="1" s="1"/>
  <c r="K2140" i="1" a="1"/>
  <c r="K2140" i="1" s="1"/>
  <c r="K2141" i="1" a="1"/>
  <c r="K2141" i="1" s="1"/>
  <c r="K2142" i="1" a="1"/>
  <c r="K2142" i="1" s="1"/>
  <c r="K2143" i="1" a="1"/>
  <c r="K2143" i="1" s="1"/>
  <c r="K2144" i="1" a="1"/>
  <c r="K2144" i="1" s="1"/>
  <c r="K2145" i="1" a="1"/>
  <c r="K2145" i="1" s="1"/>
  <c r="K2146" i="1" a="1"/>
  <c r="K2146" i="1" s="1"/>
  <c r="K2147" i="1" a="1"/>
  <c r="K2147" i="1" s="1"/>
  <c r="K2148" i="1" a="1"/>
  <c r="K2148" i="1" s="1"/>
  <c r="K2149" i="1" a="1"/>
  <c r="K2149" i="1" s="1"/>
  <c r="K2150" i="1" a="1"/>
  <c r="K2150" i="1" s="1"/>
  <c r="K2151" i="1" a="1"/>
  <c r="K2151" i="1" s="1"/>
  <c r="K2152" i="1" a="1"/>
  <c r="K2152" i="1" s="1"/>
  <c r="K2153" i="1" a="1"/>
  <c r="K2153" i="1" s="1"/>
  <c r="K2154" i="1" a="1"/>
  <c r="K2154" i="1" s="1"/>
  <c r="K2155" i="1" a="1"/>
  <c r="K2155" i="1" s="1"/>
  <c r="K2156" i="1" a="1"/>
  <c r="K2156" i="1" s="1"/>
  <c r="K2157" i="1" a="1"/>
  <c r="K2157" i="1" s="1"/>
  <c r="K2158" i="1" a="1"/>
  <c r="K2158" i="1" s="1"/>
  <c r="K2159" i="1" a="1"/>
  <c r="K2159" i="1" s="1"/>
  <c r="K2160" i="1" a="1"/>
  <c r="K2160" i="1" s="1"/>
  <c r="K2161" i="1" a="1"/>
  <c r="K2161" i="1" s="1"/>
  <c r="K2162" i="1" a="1"/>
  <c r="K2162" i="1" s="1"/>
  <c r="K2163" i="1" a="1"/>
  <c r="K2163" i="1" s="1"/>
  <c r="K2164" i="1" a="1"/>
  <c r="K2164" i="1" s="1"/>
  <c r="K2165" i="1" a="1"/>
  <c r="K2165" i="1" s="1"/>
  <c r="K2166" i="1" a="1"/>
  <c r="K2166" i="1" s="1"/>
  <c r="K2167" i="1" a="1"/>
  <c r="K2167" i="1" s="1"/>
  <c r="K2168" i="1" a="1"/>
  <c r="K2168" i="1" s="1"/>
  <c r="K2169" i="1" a="1"/>
  <c r="K2169" i="1" s="1"/>
  <c r="K2170" i="1" a="1"/>
  <c r="K2170" i="1" s="1"/>
  <c r="K2171" i="1" a="1"/>
  <c r="K2171" i="1" s="1"/>
  <c r="K2172" i="1" a="1"/>
  <c r="K2172" i="1" s="1"/>
  <c r="K2173" i="1" a="1"/>
  <c r="K2173" i="1" s="1"/>
  <c r="K2174" i="1" a="1"/>
  <c r="K2174" i="1" s="1"/>
  <c r="K2175" i="1" a="1"/>
  <c r="K2175" i="1" s="1"/>
  <c r="K2176" i="1" a="1"/>
  <c r="K2176" i="1" s="1"/>
  <c r="K2177" i="1" a="1"/>
  <c r="K2177" i="1" s="1"/>
  <c r="K2178" i="1" a="1"/>
  <c r="K2178" i="1" s="1"/>
  <c r="K2179" i="1" a="1"/>
  <c r="K2179" i="1" s="1"/>
  <c r="K2180" i="1" a="1"/>
  <c r="K2180" i="1" s="1"/>
  <c r="K2181" i="1" a="1"/>
  <c r="K2181" i="1" s="1"/>
  <c r="K2182" i="1" a="1"/>
  <c r="K2182" i="1" s="1"/>
  <c r="K2183" i="1" a="1"/>
  <c r="K2183" i="1" s="1"/>
  <c r="K2184" i="1" a="1"/>
  <c r="K2184" i="1" s="1"/>
  <c r="K2185" i="1" a="1"/>
  <c r="K2185" i="1" s="1"/>
  <c r="K2186" i="1" a="1"/>
  <c r="K2186" i="1" s="1"/>
  <c r="K2187" i="1" a="1"/>
  <c r="K2187" i="1" s="1"/>
  <c r="K2188" i="1" a="1"/>
  <c r="K2188" i="1" s="1"/>
  <c r="K2189" i="1" a="1"/>
  <c r="K2189" i="1" s="1"/>
  <c r="K2190" i="1" a="1"/>
  <c r="K2190" i="1" s="1"/>
  <c r="K2191" i="1" a="1"/>
  <c r="K2191" i="1" s="1"/>
  <c r="K2192" i="1" a="1"/>
  <c r="K2192" i="1" s="1"/>
  <c r="K2193" i="1" a="1"/>
  <c r="K2193" i="1" s="1"/>
  <c r="K2194" i="1" a="1"/>
  <c r="K2194" i="1" s="1"/>
  <c r="K2195" i="1" a="1"/>
  <c r="K2195" i="1" s="1"/>
  <c r="K2196" i="1" a="1"/>
  <c r="K2196" i="1" s="1"/>
  <c r="K2197" i="1" a="1"/>
  <c r="K2197" i="1" s="1"/>
  <c r="K2198" i="1" a="1"/>
  <c r="K2198" i="1" s="1"/>
  <c r="K2199" i="1" a="1"/>
  <c r="K2199" i="1" s="1"/>
  <c r="K2200" i="1" a="1"/>
  <c r="K2200" i="1" s="1"/>
  <c r="K2201" i="1" a="1"/>
  <c r="K2201" i="1" s="1"/>
  <c r="K2202" i="1" a="1"/>
  <c r="K2202" i="1" s="1"/>
  <c r="K2203" i="1" a="1"/>
  <c r="K2203" i="1" s="1"/>
  <c r="K2204" i="1" a="1"/>
  <c r="K2204" i="1" s="1"/>
  <c r="K2205" i="1" a="1"/>
  <c r="K2205" i="1" s="1"/>
  <c r="K2206" i="1" a="1"/>
  <c r="K2206" i="1" s="1"/>
  <c r="K2207" i="1" a="1"/>
  <c r="K2207" i="1" s="1"/>
  <c r="K2208" i="1" a="1"/>
  <c r="K2208" i="1" s="1"/>
  <c r="K2209" i="1" a="1"/>
  <c r="K2209" i="1" s="1"/>
  <c r="K2210" i="1" a="1"/>
  <c r="K2210" i="1" s="1"/>
  <c r="K2211" i="1" a="1"/>
  <c r="K2211" i="1" s="1"/>
  <c r="K2212" i="1" a="1"/>
  <c r="K2212" i="1" s="1"/>
  <c r="K2213" i="1" a="1"/>
  <c r="K2213" i="1" s="1"/>
  <c r="K2214" i="1" a="1"/>
  <c r="K2214" i="1" s="1"/>
  <c r="K2215" i="1" a="1"/>
  <c r="K2215" i="1" s="1"/>
  <c r="K2216" i="1" a="1"/>
  <c r="K2216" i="1" s="1"/>
  <c r="K2217" i="1" a="1"/>
  <c r="K2217" i="1" s="1"/>
  <c r="K2218" i="1" a="1"/>
  <c r="K2218" i="1" s="1"/>
  <c r="K2219" i="1" a="1"/>
  <c r="K2219" i="1" s="1"/>
  <c r="K2220" i="1" a="1"/>
  <c r="K2220" i="1" s="1"/>
  <c r="K2221" i="1" a="1"/>
  <c r="K2221" i="1" s="1"/>
  <c r="K2222" i="1" a="1"/>
  <c r="K2222" i="1" s="1"/>
  <c r="K2223" i="1" a="1"/>
  <c r="K2223" i="1" s="1"/>
  <c r="K2224" i="1" a="1"/>
  <c r="K2224" i="1" s="1"/>
  <c r="K2225" i="1" a="1"/>
  <c r="K2225" i="1" s="1"/>
  <c r="K2226" i="1" a="1"/>
  <c r="K2226" i="1" s="1"/>
  <c r="K2227" i="1" a="1"/>
  <c r="K2227" i="1" s="1"/>
  <c r="K2228" i="1" a="1"/>
  <c r="K2228" i="1" s="1"/>
  <c r="K2229" i="1" a="1"/>
  <c r="K2229" i="1" s="1"/>
  <c r="K2230" i="1" a="1"/>
  <c r="K2230" i="1" s="1"/>
  <c r="K2231" i="1" a="1"/>
  <c r="K2231" i="1" s="1"/>
  <c r="K2232" i="1" a="1"/>
  <c r="K2232" i="1" s="1"/>
  <c r="K2233" i="1" a="1"/>
  <c r="K2233" i="1" s="1"/>
  <c r="K2234" i="1" a="1"/>
  <c r="K2234" i="1" s="1"/>
  <c r="K2235" i="1" a="1"/>
  <c r="K2235" i="1" s="1"/>
  <c r="K2236" i="1" a="1"/>
  <c r="K2236" i="1" s="1"/>
  <c r="K2237" i="1" a="1"/>
  <c r="K2237" i="1" s="1"/>
  <c r="K2238" i="1" a="1"/>
  <c r="K2238" i="1" s="1"/>
  <c r="K2239" i="1" a="1"/>
  <c r="K2239" i="1" s="1"/>
  <c r="K2240" i="1" a="1"/>
  <c r="K2240" i="1" s="1"/>
  <c r="K2241" i="1" a="1"/>
  <c r="K2241" i="1" s="1"/>
  <c r="K2242" i="1" a="1"/>
  <c r="K2242" i="1" s="1"/>
  <c r="K2243" i="1" a="1"/>
  <c r="K2243" i="1" s="1"/>
  <c r="K2244" i="1" a="1"/>
  <c r="K2244" i="1" s="1"/>
  <c r="K2245" i="1" a="1"/>
  <c r="K2245" i="1" s="1"/>
  <c r="K2246" i="1" a="1"/>
  <c r="K2246" i="1" s="1"/>
  <c r="K2247" i="1" a="1"/>
  <c r="K2247" i="1" s="1"/>
  <c r="K2248" i="1" a="1"/>
  <c r="K2248" i="1" s="1"/>
  <c r="K2249" i="1" a="1"/>
  <c r="K2249" i="1" s="1"/>
  <c r="K2250" i="1" a="1"/>
  <c r="K2250" i="1" s="1"/>
  <c r="K2251" i="1" a="1"/>
  <c r="K2251" i="1" s="1"/>
  <c r="K2252" i="1" a="1"/>
  <c r="K2252" i="1" s="1"/>
  <c r="K2253" i="1" a="1"/>
  <c r="K2253" i="1" s="1"/>
  <c r="K2254" i="1" a="1"/>
  <c r="K2254" i="1" s="1"/>
  <c r="K2255" i="1" a="1"/>
  <c r="K2255" i="1" s="1"/>
  <c r="K2256" i="1" a="1"/>
  <c r="K2256" i="1" s="1"/>
  <c r="K2257" i="1" a="1"/>
  <c r="K2257" i="1" s="1"/>
  <c r="K2258" i="1" a="1"/>
  <c r="K2258" i="1" s="1"/>
  <c r="K2259" i="1" a="1"/>
  <c r="K2259" i="1" s="1"/>
  <c r="K2260" i="1" a="1"/>
  <c r="K2260" i="1" s="1"/>
  <c r="K2261" i="1" a="1"/>
  <c r="K2261" i="1" s="1"/>
  <c r="K2262" i="1" a="1"/>
  <c r="K2262" i="1" s="1"/>
  <c r="K2263" i="1" a="1"/>
  <c r="K2263" i="1" s="1"/>
  <c r="K2264" i="1" a="1"/>
  <c r="K2264" i="1" s="1"/>
  <c r="K2265" i="1" a="1"/>
  <c r="K2265" i="1" s="1"/>
  <c r="K2266" i="1" a="1"/>
  <c r="K2266" i="1" s="1"/>
  <c r="K2267" i="1" a="1"/>
  <c r="K2267" i="1" s="1"/>
  <c r="K2268" i="1" a="1"/>
  <c r="K2268" i="1" s="1"/>
  <c r="K2269" i="1" a="1"/>
  <c r="K2269" i="1" s="1"/>
  <c r="K2270" i="1" a="1"/>
  <c r="K2270" i="1" s="1"/>
  <c r="K2271" i="1" a="1"/>
  <c r="K2271" i="1" s="1"/>
  <c r="K2272" i="1" a="1"/>
  <c r="K2272" i="1" s="1"/>
  <c r="K2273" i="1" a="1"/>
  <c r="K2273" i="1" s="1"/>
  <c r="K2274" i="1" a="1"/>
  <c r="K2274" i="1" s="1"/>
  <c r="K2275" i="1" a="1"/>
  <c r="K2275" i="1" s="1"/>
  <c r="K2276" i="1" a="1"/>
  <c r="K2276" i="1" s="1"/>
  <c r="K2277" i="1" a="1"/>
  <c r="K2277" i="1" s="1"/>
  <c r="K2278" i="1" a="1"/>
  <c r="K2278" i="1" s="1"/>
  <c r="K2279" i="1" a="1"/>
  <c r="K2279" i="1" s="1"/>
  <c r="K2280" i="1" a="1"/>
  <c r="K2280" i="1" s="1"/>
  <c r="K2281" i="1" a="1"/>
  <c r="K2281" i="1" s="1"/>
  <c r="K2282" i="1" a="1"/>
  <c r="K2282" i="1" s="1"/>
  <c r="K2283" i="1" a="1"/>
  <c r="K2283" i="1" s="1"/>
  <c r="K2284" i="1" a="1"/>
  <c r="K2284" i="1" s="1"/>
  <c r="K2285" i="1" a="1"/>
  <c r="K2285" i="1" s="1"/>
  <c r="K2286" i="1" a="1"/>
  <c r="K2286" i="1" s="1"/>
  <c r="K2287" i="1" a="1"/>
  <c r="K2287" i="1" s="1"/>
  <c r="K2288" i="1" a="1"/>
  <c r="K2288" i="1" s="1"/>
  <c r="K2289" i="1" a="1"/>
  <c r="K2289" i="1" s="1"/>
  <c r="K2290" i="1" a="1"/>
  <c r="K2290" i="1" s="1"/>
  <c r="K2291" i="1" a="1"/>
  <c r="K2291" i="1" s="1"/>
  <c r="K2292" i="1" a="1"/>
  <c r="K2292" i="1" s="1"/>
  <c r="K2293" i="1" a="1"/>
  <c r="K2293" i="1" s="1"/>
  <c r="K2294" i="1" a="1"/>
  <c r="K2294" i="1" s="1"/>
  <c r="K2295" i="1" a="1"/>
  <c r="K2295" i="1" s="1"/>
  <c r="K2296" i="1" a="1"/>
  <c r="K2296" i="1" s="1"/>
  <c r="K2297" i="1" a="1"/>
  <c r="K2297" i="1" s="1"/>
  <c r="K2298" i="1" a="1"/>
  <c r="K2298" i="1" s="1"/>
  <c r="K2299" i="1" a="1"/>
  <c r="K2299" i="1" s="1"/>
  <c r="K2300" i="1" a="1"/>
  <c r="K2300" i="1" s="1"/>
  <c r="K2301" i="1" a="1"/>
  <c r="K2301" i="1" s="1"/>
  <c r="K2302" i="1" a="1"/>
  <c r="K2302" i="1" s="1"/>
  <c r="K2303" i="1" a="1"/>
  <c r="K2303" i="1" s="1"/>
  <c r="K2304" i="1" a="1"/>
  <c r="K2304" i="1" s="1"/>
  <c r="K2305" i="1" a="1"/>
  <c r="K2305" i="1" s="1"/>
  <c r="K2306" i="1" a="1"/>
  <c r="K2306" i="1" s="1"/>
  <c r="K2307" i="1" a="1"/>
  <c r="K2307" i="1" s="1"/>
  <c r="K2308" i="1" a="1"/>
  <c r="K2308" i="1" s="1"/>
  <c r="K2309" i="1" a="1"/>
  <c r="K2309" i="1" s="1"/>
  <c r="K2310" i="1" a="1"/>
  <c r="K2310" i="1" s="1"/>
  <c r="K2311" i="1" a="1"/>
  <c r="K2311" i="1" s="1"/>
  <c r="K2312" i="1" a="1"/>
  <c r="K2312" i="1" s="1"/>
  <c r="K2313" i="1" a="1"/>
  <c r="K2313" i="1" s="1"/>
  <c r="K2314" i="1" a="1"/>
  <c r="K2314" i="1" s="1"/>
  <c r="K2315" i="1" a="1"/>
  <c r="K2315" i="1" s="1"/>
  <c r="K2316" i="1" a="1"/>
  <c r="K2316" i="1" s="1"/>
  <c r="K2317" i="1" a="1"/>
  <c r="K2317" i="1" s="1"/>
  <c r="K2318" i="1" a="1"/>
  <c r="K2318" i="1" s="1"/>
  <c r="K2319" i="1" a="1"/>
  <c r="K2319" i="1" s="1"/>
  <c r="K2320" i="1" a="1"/>
  <c r="K2320" i="1" s="1"/>
  <c r="K2321" i="1" a="1"/>
  <c r="K2321" i="1" s="1"/>
  <c r="K2322" i="1" a="1"/>
  <c r="K2322" i="1" s="1"/>
  <c r="K2323" i="1" a="1"/>
  <c r="K2323" i="1" s="1"/>
  <c r="K2324" i="1" a="1"/>
  <c r="K2324" i="1" s="1"/>
  <c r="K2325" i="1" a="1"/>
  <c r="K2325" i="1" s="1"/>
  <c r="K2326" i="1" a="1"/>
  <c r="K2326" i="1" s="1"/>
  <c r="K2327" i="1" a="1"/>
  <c r="K2327" i="1" s="1"/>
  <c r="K2328" i="1" a="1"/>
  <c r="K2328" i="1" s="1"/>
  <c r="K2329" i="1" a="1"/>
  <c r="K2329" i="1" s="1"/>
  <c r="K2330" i="1" a="1"/>
  <c r="K2330" i="1" s="1"/>
  <c r="K2331" i="1" a="1"/>
  <c r="K2331" i="1" s="1"/>
  <c r="K2332" i="1" a="1"/>
  <c r="K2332" i="1" s="1"/>
  <c r="K2333" i="1" a="1"/>
  <c r="K2333" i="1" s="1"/>
  <c r="K2334" i="1" a="1"/>
  <c r="K2334" i="1" s="1"/>
  <c r="K2335" i="1" a="1"/>
  <c r="K2335" i="1" s="1"/>
  <c r="K2336" i="1" a="1"/>
  <c r="K2336" i="1" s="1"/>
  <c r="K2337" i="1" a="1"/>
  <c r="K2337" i="1" s="1"/>
  <c r="K2338" i="1" a="1"/>
  <c r="K2338" i="1" s="1"/>
  <c r="K2339" i="1" a="1"/>
  <c r="K2339" i="1" s="1"/>
  <c r="K2340" i="1" a="1"/>
  <c r="K2340" i="1" s="1"/>
  <c r="K2341" i="1" a="1"/>
  <c r="K2341" i="1" s="1"/>
  <c r="K2342" i="1" a="1"/>
  <c r="K2342" i="1" s="1"/>
  <c r="K2343" i="1" a="1"/>
  <c r="K2343" i="1" s="1"/>
  <c r="K2344" i="1" a="1"/>
  <c r="K2344" i="1" s="1"/>
  <c r="K2345" i="1" a="1"/>
  <c r="K2345" i="1" s="1"/>
  <c r="K2346" i="1" a="1"/>
  <c r="K2346" i="1" s="1"/>
  <c r="K2347" i="1" a="1"/>
  <c r="K2347" i="1" s="1"/>
  <c r="K2348" i="1" a="1"/>
  <c r="K2348" i="1" s="1"/>
  <c r="K2349" i="1" a="1"/>
  <c r="K2349" i="1" s="1"/>
  <c r="K2350" i="1" a="1"/>
  <c r="K2350" i="1" s="1"/>
  <c r="K2351" i="1" a="1"/>
  <c r="K2351" i="1" s="1"/>
  <c r="K2352" i="1" a="1"/>
  <c r="K2352" i="1" s="1"/>
  <c r="K2353" i="1" a="1"/>
  <c r="K2353" i="1" s="1"/>
  <c r="K2354" i="1" a="1"/>
  <c r="K2354" i="1" s="1"/>
  <c r="K2355" i="1" a="1"/>
  <c r="K2355" i="1" s="1"/>
  <c r="K2356" i="1" a="1"/>
  <c r="K2356" i="1" s="1"/>
  <c r="K2357" i="1" a="1"/>
  <c r="K2357" i="1" s="1"/>
  <c r="K2358" i="1" a="1"/>
  <c r="K2358" i="1" s="1"/>
  <c r="K2359" i="1" a="1"/>
  <c r="K2359" i="1" s="1"/>
  <c r="K2360" i="1" a="1"/>
  <c r="K2360" i="1" s="1"/>
  <c r="K2361" i="1" a="1"/>
  <c r="K2361" i="1" s="1"/>
  <c r="K2362" i="1" a="1"/>
  <c r="K2362" i="1" s="1"/>
  <c r="K2363" i="1" a="1"/>
  <c r="K2363" i="1" s="1"/>
  <c r="K2364" i="1" a="1"/>
  <c r="K2364" i="1" s="1"/>
  <c r="K2365" i="1" a="1"/>
  <c r="K2365" i="1" s="1"/>
  <c r="K2366" i="1" a="1"/>
  <c r="K2366" i="1" s="1"/>
  <c r="K2367" i="1" a="1"/>
  <c r="K2367" i="1" s="1"/>
  <c r="K2368" i="1" a="1"/>
  <c r="K2368" i="1" s="1"/>
  <c r="K2369" i="1" a="1"/>
  <c r="K2369" i="1" s="1"/>
  <c r="K2370" i="1" a="1"/>
  <c r="K2370" i="1" s="1"/>
  <c r="K2371" i="1" a="1"/>
  <c r="K2371" i="1" s="1"/>
  <c r="K2372" i="1" a="1"/>
  <c r="K2372" i="1" s="1"/>
  <c r="K2373" i="1" a="1"/>
  <c r="K2373" i="1" s="1"/>
  <c r="K2374" i="1" a="1"/>
  <c r="K2374" i="1" s="1"/>
  <c r="K2375" i="1" a="1"/>
  <c r="K2375" i="1" s="1"/>
  <c r="K2376" i="1" a="1"/>
  <c r="K2376" i="1" s="1"/>
  <c r="K2377" i="1" a="1"/>
  <c r="K2377" i="1" s="1"/>
  <c r="K2378" i="1" a="1"/>
  <c r="K2378" i="1" s="1"/>
  <c r="K2379" i="1" a="1"/>
  <c r="K2379" i="1" s="1"/>
  <c r="K2380" i="1" a="1"/>
  <c r="K2380" i="1" s="1"/>
  <c r="K2381" i="1" a="1"/>
  <c r="K2381" i="1" s="1"/>
  <c r="K2382" i="1" a="1"/>
  <c r="K2382" i="1" s="1"/>
  <c r="K2383" i="1" a="1"/>
  <c r="K2383" i="1" s="1"/>
  <c r="K2384" i="1" a="1"/>
  <c r="K2384" i="1" s="1"/>
  <c r="K2385" i="1" a="1"/>
  <c r="K2385" i="1" s="1"/>
  <c r="K2386" i="1" a="1"/>
  <c r="K2386" i="1" s="1"/>
  <c r="K2387" i="1" a="1"/>
  <c r="K2387" i="1" s="1"/>
  <c r="K2388" i="1" a="1"/>
  <c r="K2388" i="1" s="1"/>
  <c r="K2389" i="1" a="1"/>
  <c r="K2389" i="1" s="1"/>
  <c r="K2390" i="1" a="1"/>
  <c r="K2390" i="1" s="1"/>
  <c r="K2391" i="1" a="1"/>
  <c r="K2391" i="1" s="1"/>
  <c r="K2392" i="1" a="1"/>
  <c r="K2392" i="1" s="1"/>
  <c r="K2393" i="1" a="1"/>
  <c r="K2393" i="1" s="1"/>
  <c r="K2394" i="1" a="1"/>
  <c r="K2394" i="1" s="1"/>
  <c r="K2395" i="1" a="1"/>
  <c r="K2395" i="1" s="1"/>
  <c r="K2396" i="1" a="1"/>
  <c r="K2396" i="1" s="1"/>
  <c r="K2397" i="1" a="1"/>
  <c r="K2397" i="1" s="1"/>
  <c r="K2398" i="1" a="1"/>
  <c r="K2398" i="1" s="1"/>
  <c r="K2399" i="1" a="1"/>
  <c r="K2399" i="1" s="1"/>
  <c r="K2400" i="1" a="1"/>
  <c r="K2400" i="1" s="1"/>
  <c r="K2401" i="1" a="1"/>
  <c r="K2401" i="1" s="1"/>
  <c r="K2402" i="1" a="1"/>
  <c r="K2402" i="1" s="1"/>
  <c r="K2403" i="1" a="1"/>
  <c r="K2403" i="1" s="1"/>
  <c r="K2404" i="1" a="1"/>
  <c r="K2404" i="1" s="1"/>
  <c r="K2405" i="1" a="1"/>
  <c r="K2405" i="1" s="1"/>
  <c r="K2406" i="1" a="1"/>
  <c r="K2406" i="1" s="1"/>
  <c r="K2407" i="1" a="1"/>
  <c r="K2407" i="1" s="1"/>
  <c r="K2408" i="1" a="1"/>
  <c r="K2408" i="1" s="1"/>
  <c r="K2409" i="1" a="1"/>
  <c r="K2409" i="1" s="1"/>
  <c r="K2410" i="1" a="1"/>
  <c r="K2410" i="1" s="1"/>
  <c r="K2411" i="1" a="1"/>
  <c r="K2411" i="1" s="1"/>
  <c r="K2412" i="1" a="1"/>
  <c r="K2412" i="1" s="1"/>
  <c r="K2413" i="1" a="1"/>
  <c r="K2413" i="1" s="1"/>
  <c r="K2414" i="1" a="1"/>
  <c r="K2414" i="1" s="1"/>
  <c r="K2415" i="1" a="1"/>
  <c r="K2415" i="1" s="1"/>
  <c r="K2416" i="1" a="1"/>
  <c r="K2416" i="1" s="1"/>
  <c r="K2417" i="1" a="1"/>
  <c r="K2417" i="1" s="1"/>
  <c r="K2418" i="1" a="1"/>
  <c r="K2418" i="1" s="1"/>
  <c r="K2419" i="1" a="1"/>
  <c r="K2419" i="1" s="1"/>
  <c r="K2420" i="1" a="1"/>
  <c r="K2420" i="1" s="1"/>
  <c r="K2421" i="1" a="1"/>
  <c r="K2421" i="1" s="1"/>
  <c r="K2422" i="1" a="1"/>
  <c r="K2422" i="1" s="1"/>
  <c r="K2423" i="1" a="1"/>
  <c r="K2423" i="1" s="1"/>
  <c r="K2424" i="1" a="1"/>
  <c r="K2424" i="1" s="1"/>
  <c r="K2425" i="1" a="1"/>
  <c r="K2425" i="1" s="1"/>
  <c r="K2426" i="1" a="1"/>
  <c r="K2426" i="1" s="1"/>
  <c r="K2427" i="1" a="1"/>
  <c r="K2427" i="1" s="1"/>
  <c r="K2428" i="1" a="1"/>
  <c r="K2428" i="1" s="1"/>
  <c r="K2429" i="1" a="1"/>
  <c r="K2429" i="1" s="1"/>
  <c r="K2430" i="1" a="1"/>
  <c r="K2430" i="1" s="1"/>
  <c r="K2431" i="1" a="1"/>
  <c r="K2431" i="1" s="1"/>
  <c r="K2432" i="1" a="1"/>
  <c r="K2432" i="1" s="1"/>
  <c r="K2433" i="1" a="1"/>
  <c r="K2433" i="1" s="1"/>
  <c r="K2434" i="1" a="1"/>
  <c r="K2434" i="1" s="1"/>
  <c r="K2435" i="1" a="1"/>
  <c r="K2435" i="1" s="1"/>
  <c r="K2436" i="1" a="1"/>
  <c r="K2436" i="1" s="1"/>
  <c r="K2437" i="1" a="1"/>
  <c r="K2437" i="1" s="1"/>
  <c r="K2438" i="1" a="1"/>
  <c r="K2438" i="1" s="1"/>
  <c r="K2439" i="1" a="1"/>
  <c r="K2439" i="1" s="1"/>
  <c r="K2440" i="1" a="1"/>
  <c r="K2440" i="1" s="1"/>
  <c r="K2441" i="1" a="1"/>
  <c r="K2441" i="1" s="1"/>
  <c r="K2442" i="1" a="1"/>
  <c r="K2442" i="1" s="1"/>
  <c r="K2443" i="1" a="1"/>
  <c r="K2443" i="1" s="1"/>
  <c r="K2444" i="1" a="1"/>
  <c r="K2444" i="1" s="1"/>
  <c r="K2445" i="1" a="1"/>
  <c r="K2445" i="1" s="1"/>
  <c r="K2446" i="1" a="1"/>
  <c r="K2446" i="1" s="1"/>
  <c r="K2447" i="1" a="1"/>
  <c r="K2447" i="1" s="1"/>
  <c r="K2448" i="1" a="1"/>
  <c r="K2448" i="1" s="1"/>
  <c r="K2449" i="1" a="1"/>
  <c r="K2449" i="1" s="1"/>
  <c r="K2450" i="1" a="1"/>
  <c r="K2450" i="1" s="1"/>
  <c r="K2451" i="1" a="1"/>
  <c r="K2451" i="1" s="1"/>
  <c r="K2452" i="1" a="1"/>
  <c r="K2452" i="1" s="1"/>
  <c r="K2453" i="1" a="1"/>
  <c r="K2453" i="1" s="1"/>
  <c r="K2454" i="1" a="1"/>
  <c r="K2454" i="1" s="1"/>
  <c r="K2455" i="1" a="1"/>
  <c r="K2455" i="1" s="1"/>
  <c r="K2456" i="1" a="1"/>
  <c r="K2456" i="1" s="1"/>
  <c r="K2457" i="1" a="1"/>
  <c r="K2457" i="1" s="1"/>
  <c r="K2458" i="1" a="1"/>
  <c r="K2458" i="1" s="1"/>
  <c r="K2459" i="1" a="1"/>
  <c r="K2459" i="1" s="1"/>
  <c r="K2460" i="1" a="1"/>
  <c r="K2460" i="1" s="1"/>
  <c r="K2461" i="1" a="1"/>
  <c r="K2461" i="1" s="1"/>
  <c r="K2462" i="1" a="1"/>
  <c r="K2462" i="1" s="1"/>
  <c r="K2463" i="1" a="1"/>
  <c r="K2463" i="1" s="1"/>
  <c r="K2464" i="1" a="1"/>
  <c r="K2464" i="1" s="1"/>
  <c r="K2465" i="1" a="1"/>
  <c r="K2465" i="1" s="1"/>
  <c r="K2466" i="1" a="1"/>
  <c r="K2466" i="1" s="1"/>
  <c r="K2467" i="1" a="1"/>
  <c r="K2467" i="1" s="1"/>
  <c r="K2468" i="1" a="1"/>
  <c r="K2468" i="1" s="1"/>
  <c r="K2469" i="1" a="1"/>
  <c r="K2469" i="1" s="1"/>
  <c r="K2470" i="1" a="1"/>
  <c r="K2470" i="1" s="1"/>
  <c r="K2471" i="1" a="1"/>
  <c r="K2471" i="1" s="1"/>
  <c r="K2472" i="1" a="1"/>
  <c r="K2472" i="1" s="1"/>
  <c r="K2473" i="1" a="1"/>
  <c r="K2473" i="1" s="1"/>
  <c r="K2474" i="1" a="1"/>
  <c r="K2474" i="1" s="1"/>
  <c r="K2475" i="1" a="1"/>
  <c r="K2475" i="1" s="1"/>
  <c r="K2476" i="1" a="1"/>
  <c r="K2476" i="1" s="1"/>
  <c r="K2477" i="1" a="1"/>
  <c r="K2477" i="1" s="1"/>
  <c r="K2478" i="1" a="1"/>
  <c r="K2478" i="1" s="1"/>
  <c r="K2479" i="1" a="1"/>
  <c r="K2479" i="1" s="1"/>
  <c r="K2480" i="1" a="1"/>
  <c r="K2480" i="1" s="1"/>
  <c r="K2481" i="1" a="1"/>
  <c r="K2481" i="1" s="1"/>
  <c r="K2482" i="1" a="1"/>
  <c r="K2482" i="1" s="1"/>
  <c r="K2483" i="1" a="1"/>
  <c r="K2483" i="1" s="1"/>
  <c r="K2484" i="1" a="1"/>
  <c r="K2484" i="1" s="1"/>
  <c r="K2485" i="1" a="1"/>
  <c r="K2485" i="1" s="1"/>
  <c r="K2486" i="1" a="1"/>
  <c r="K2486" i="1" s="1"/>
  <c r="K2487" i="1" a="1"/>
  <c r="K2487" i="1" s="1"/>
  <c r="K2488" i="1" a="1"/>
  <c r="K2488" i="1" s="1"/>
  <c r="K2489" i="1" a="1"/>
  <c r="K2489" i="1" s="1"/>
  <c r="K2490" i="1" a="1"/>
  <c r="K2490" i="1" s="1"/>
  <c r="K2491" i="1" a="1"/>
  <c r="K2491" i="1" s="1"/>
  <c r="K2492" i="1" a="1"/>
  <c r="K2492" i="1" s="1"/>
  <c r="K2493" i="1" a="1"/>
  <c r="K2493" i="1" s="1"/>
  <c r="K2494" i="1" a="1"/>
  <c r="K2494" i="1" s="1"/>
  <c r="K2495" i="1" a="1"/>
  <c r="K2495" i="1" s="1"/>
  <c r="K2496" i="1" a="1"/>
  <c r="K2496" i="1" s="1"/>
  <c r="K2497" i="1" a="1"/>
  <c r="K2497" i="1" s="1"/>
  <c r="K2498" i="1" a="1"/>
  <c r="K2498" i="1" s="1"/>
  <c r="K2499" i="1" a="1"/>
  <c r="K2499" i="1" s="1"/>
  <c r="K2500" i="1" a="1"/>
  <c r="K2500" i="1" s="1"/>
  <c r="K2501" i="1" a="1"/>
  <c r="K2501" i="1" s="1"/>
  <c r="K2502" i="1" a="1"/>
  <c r="K2502" i="1" s="1"/>
  <c r="K2503" i="1" a="1"/>
  <c r="K2503" i="1" s="1"/>
  <c r="K2504" i="1" a="1"/>
  <c r="K2504" i="1" s="1"/>
  <c r="K2505" i="1" a="1"/>
  <c r="K2505" i="1" s="1"/>
  <c r="K2506" i="1" a="1"/>
  <c r="K2506" i="1" s="1"/>
  <c r="K2507" i="1" a="1"/>
  <c r="K2507" i="1" s="1"/>
  <c r="K2508" i="1" a="1"/>
  <c r="K2508" i="1" s="1"/>
  <c r="K2509" i="1" a="1"/>
  <c r="K2509" i="1" s="1"/>
  <c r="K2510" i="1" a="1"/>
  <c r="K2510" i="1" s="1"/>
  <c r="K2511" i="1" a="1"/>
  <c r="K2511" i="1" s="1"/>
  <c r="K2512" i="1" a="1"/>
  <c r="K2512" i="1" s="1"/>
  <c r="K2513" i="1" a="1"/>
  <c r="K2513" i="1" s="1"/>
  <c r="K2514" i="1" a="1"/>
  <c r="K2514" i="1" s="1"/>
  <c r="K2515" i="1" a="1"/>
  <c r="K2515" i="1" s="1"/>
  <c r="K2516" i="1" a="1"/>
  <c r="K2516" i="1" s="1"/>
  <c r="K2517" i="1" a="1"/>
  <c r="K2517" i="1" s="1"/>
  <c r="K2518" i="1" a="1"/>
  <c r="K2518" i="1" s="1"/>
  <c r="K2519" i="1" a="1"/>
  <c r="K2519" i="1" s="1"/>
  <c r="K2520" i="1" a="1"/>
  <c r="K2520" i="1" s="1"/>
  <c r="K2521" i="1" a="1"/>
  <c r="K2521" i="1" s="1"/>
  <c r="K2522" i="1" a="1"/>
  <c r="K2522" i="1" s="1"/>
  <c r="K2523" i="1" a="1"/>
  <c r="K2523" i="1" s="1"/>
  <c r="K2524" i="1" a="1"/>
  <c r="K2524" i="1" s="1"/>
  <c r="K2525" i="1" a="1"/>
  <c r="K2525" i="1" s="1"/>
  <c r="K2526" i="1" a="1"/>
  <c r="K2526" i="1" s="1"/>
  <c r="K2527" i="1" a="1"/>
  <c r="K2527" i="1" s="1"/>
  <c r="K2528" i="1" a="1"/>
  <c r="K2528" i="1" s="1"/>
  <c r="K2529" i="1" a="1"/>
  <c r="K2529" i="1" s="1"/>
  <c r="K2530" i="1" a="1"/>
  <c r="K2530" i="1" s="1"/>
  <c r="K2531" i="1" a="1"/>
  <c r="K2531" i="1" s="1"/>
  <c r="K2532" i="1" a="1"/>
  <c r="K2532" i="1" s="1"/>
  <c r="K2533" i="1" a="1"/>
  <c r="K2533" i="1" s="1"/>
  <c r="K2534" i="1" a="1"/>
  <c r="K2534" i="1" s="1"/>
  <c r="K2535" i="1" a="1"/>
  <c r="K2535" i="1" s="1"/>
  <c r="K2536" i="1" a="1"/>
  <c r="K2536" i="1" s="1"/>
  <c r="K2537" i="1" a="1"/>
  <c r="K2537" i="1" s="1"/>
  <c r="K2538" i="1" a="1"/>
  <c r="K2538" i="1" s="1"/>
  <c r="K2539" i="1" a="1"/>
  <c r="K2539" i="1" s="1"/>
  <c r="K2540" i="1" a="1"/>
  <c r="K2540" i="1" s="1"/>
  <c r="K2541" i="1" a="1"/>
  <c r="K2541" i="1" s="1"/>
  <c r="K2542" i="1" a="1"/>
  <c r="K2542" i="1" s="1"/>
  <c r="K2543" i="1" a="1"/>
  <c r="K2543" i="1" s="1"/>
  <c r="K2544" i="1" a="1"/>
  <c r="K2544" i="1" s="1"/>
  <c r="K2545" i="1" a="1"/>
  <c r="K2545" i="1" s="1"/>
  <c r="K2546" i="1" a="1"/>
  <c r="K2546" i="1" s="1"/>
  <c r="K2547" i="1" a="1"/>
  <c r="K2547" i="1" s="1"/>
  <c r="K2548" i="1" a="1"/>
  <c r="K2548" i="1" s="1"/>
  <c r="K2549" i="1" a="1"/>
  <c r="K2549" i="1" s="1"/>
  <c r="K2550" i="1" a="1"/>
  <c r="K2550" i="1" s="1"/>
  <c r="K2551" i="1" a="1"/>
  <c r="K2551" i="1" s="1"/>
  <c r="K2552" i="1" a="1"/>
  <c r="K2552" i="1" s="1"/>
  <c r="K2553" i="1" a="1"/>
  <c r="K2553" i="1" s="1"/>
  <c r="K2554" i="1" a="1"/>
  <c r="K2554" i="1" s="1"/>
  <c r="K2555" i="1" a="1"/>
  <c r="K2555" i="1" s="1"/>
  <c r="K2556" i="1" a="1"/>
  <c r="K2556" i="1" s="1"/>
  <c r="K2557" i="1" a="1"/>
  <c r="K2557" i="1" s="1"/>
  <c r="K2558" i="1" a="1"/>
  <c r="K2558" i="1" s="1"/>
  <c r="K2559" i="1" a="1"/>
  <c r="K2559" i="1" s="1"/>
  <c r="K2560" i="1" a="1"/>
  <c r="K2560" i="1" s="1"/>
  <c r="K2561" i="1" a="1"/>
  <c r="K2561" i="1" s="1"/>
  <c r="K2562" i="1" a="1"/>
  <c r="K2562" i="1" s="1"/>
  <c r="K2563" i="1" a="1"/>
  <c r="K2563" i="1" s="1"/>
  <c r="K2564" i="1" a="1"/>
  <c r="K2564" i="1" s="1"/>
  <c r="K2565" i="1" a="1"/>
  <c r="K2565" i="1" s="1"/>
  <c r="K2566" i="1" a="1"/>
  <c r="K2566" i="1" s="1"/>
  <c r="K2567" i="1" a="1"/>
  <c r="K2567" i="1" s="1"/>
  <c r="K2568" i="1" a="1"/>
  <c r="K2568" i="1" s="1"/>
  <c r="K2569" i="1" a="1"/>
  <c r="K2569" i="1" s="1"/>
  <c r="K2570" i="1" a="1"/>
  <c r="K2570" i="1" s="1"/>
  <c r="K2571" i="1" a="1"/>
  <c r="K2571" i="1" s="1"/>
  <c r="K2572" i="1" a="1"/>
  <c r="K2572" i="1" s="1"/>
  <c r="K2573" i="1" a="1"/>
  <c r="K2573" i="1" s="1"/>
  <c r="K2574" i="1" a="1"/>
  <c r="K2574" i="1" s="1"/>
  <c r="K2575" i="1" a="1"/>
  <c r="K2575" i="1" s="1"/>
  <c r="K2576" i="1" a="1"/>
  <c r="K2576" i="1" s="1"/>
  <c r="K2577" i="1" a="1"/>
  <c r="K2577" i="1" s="1"/>
  <c r="K2578" i="1" a="1"/>
  <c r="K2578" i="1" s="1"/>
  <c r="K2579" i="1" a="1"/>
  <c r="K2579" i="1" s="1"/>
  <c r="K2580" i="1" a="1"/>
  <c r="K2580" i="1" s="1"/>
  <c r="K2581" i="1" a="1"/>
  <c r="K2581" i="1" s="1"/>
  <c r="K2582" i="1" a="1"/>
  <c r="K2582" i="1" s="1"/>
  <c r="K2583" i="1" a="1"/>
  <c r="K2583" i="1" s="1"/>
  <c r="K2584" i="1" a="1"/>
  <c r="K2584" i="1" s="1"/>
  <c r="K2585" i="1" a="1"/>
  <c r="K2585" i="1" s="1"/>
  <c r="K2586" i="1" a="1"/>
  <c r="K2586" i="1" s="1"/>
  <c r="K2587" i="1" a="1"/>
  <c r="K2587" i="1" s="1"/>
  <c r="K2588" i="1" a="1"/>
  <c r="K2588" i="1" s="1"/>
  <c r="K2589" i="1" a="1"/>
  <c r="K2589" i="1" s="1"/>
  <c r="K2590" i="1" a="1"/>
  <c r="K2590" i="1" s="1"/>
  <c r="K2591" i="1" a="1"/>
  <c r="K2591" i="1" s="1"/>
  <c r="K2592" i="1" a="1"/>
  <c r="K2592" i="1" s="1"/>
  <c r="K2593" i="1" a="1"/>
  <c r="K2593" i="1" s="1"/>
  <c r="K2594" i="1" a="1"/>
  <c r="K2594" i="1" s="1"/>
  <c r="K2595" i="1" a="1"/>
  <c r="K2595" i="1" s="1"/>
  <c r="K2596" i="1" a="1"/>
  <c r="K2596" i="1" s="1"/>
  <c r="K2597" i="1" a="1"/>
  <c r="K2597" i="1" s="1"/>
  <c r="K2598" i="1" a="1"/>
  <c r="K2598" i="1" s="1"/>
  <c r="K2599" i="1" a="1"/>
  <c r="K2599" i="1" s="1"/>
  <c r="K2600" i="1" a="1"/>
  <c r="K2600" i="1" s="1"/>
  <c r="K2601" i="1" a="1"/>
  <c r="K2601" i="1" s="1"/>
  <c r="K2602" i="1" a="1"/>
  <c r="K2602" i="1" s="1"/>
  <c r="K2603" i="1" a="1"/>
  <c r="K2603" i="1" s="1"/>
  <c r="K2604" i="1" a="1"/>
  <c r="K2604" i="1" s="1"/>
  <c r="K2605" i="1" a="1"/>
  <c r="K2605" i="1" s="1"/>
  <c r="K2606" i="1" a="1"/>
  <c r="K2606" i="1" s="1"/>
  <c r="K2607" i="1" a="1"/>
  <c r="K2607" i="1" s="1"/>
  <c r="K2608" i="1" a="1"/>
  <c r="K2608" i="1" s="1"/>
  <c r="K2609" i="1" a="1"/>
  <c r="K2609" i="1" s="1"/>
  <c r="K2610" i="1" a="1"/>
  <c r="K2610" i="1" s="1"/>
  <c r="K2611" i="1" a="1"/>
  <c r="K2611" i="1" s="1"/>
  <c r="K2612" i="1" a="1"/>
  <c r="K2612" i="1" s="1"/>
  <c r="K2613" i="1" a="1"/>
  <c r="K2613" i="1" s="1"/>
  <c r="K2614" i="1" a="1"/>
  <c r="K2614" i="1" s="1"/>
  <c r="K2615" i="1" a="1"/>
  <c r="K2615" i="1" s="1"/>
  <c r="K2616" i="1" a="1"/>
  <c r="K2616" i="1" s="1"/>
  <c r="K2617" i="1" a="1"/>
  <c r="K2617" i="1" s="1"/>
  <c r="K2618" i="1" a="1"/>
  <c r="K2618" i="1" s="1"/>
  <c r="K2619" i="1" a="1"/>
  <c r="K2619" i="1" s="1"/>
  <c r="K2620" i="1" a="1"/>
  <c r="K2620" i="1" s="1"/>
  <c r="K2621" i="1" a="1"/>
  <c r="K2621" i="1" s="1"/>
  <c r="K2622" i="1" a="1"/>
  <c r="K2622" i="1" s="1"/>
  <c r="K2623" i="1" a="1"/>
  <c r="K2623" i="1" s="1"/>
  <c r="K2624" i="1" a="1"/>
  <c r="K2624" i="1" s="1"/>
  <c r="K2625" i="1" a="1"/>
  <c r="K2625" i="1" s="1"/>
  <c r="K2626" i="1" a="1"/>
  <c r="K2626" i="1" s="1"/>
  <c r="K2627" i="1" a="1"/>
  <c r="K2627" i="1" s="1"/>
  <c r="K2628" i="1" a="1"/>
  <c r="K2628" i="1" s="1"/>
  <c r="K2629" i="1" a="1"/>
  <c r="K2629" i="1" s="1"/>
  <c r="K2630" i="1" a="1"/>
  <c r="K2630" i="1" s="1"/>
  <c r="K2631" i="1" a="1"/>
  <c r="K2631" i="1" s="1"/>
  <c r="K2632" i="1" a="1"/>
  <c r="K2632" i="1" s="1"/>
  <c r="K2633" i="1" a="1"/>
  <c r="K2633" i="1" s="1"/>
  <c r="K2634" i="1" a="1"/>
  <c r="K2634" i="1" s="1"/>
  <c r="K2635" i="1" a="1"/>
  <c r="K2635" i="1" s="1"/>
  <c r="K2636" i="1" a="1"/>
  <c r="K2636" i="1" s="1"/>
  <c r="K2637" i="1" a="1"/>
  <c r="K2637" i="1" s="1"/>
  <c r="K2638" i="1" a="1"/>
  <c r="K2638" i="1" s="1"/>
  <c r="K2639" i="1" a="1"/>
  <c r="K2639" i="1" s="1"/>
  <c r="K2640" i="1" a="1"/>
  <c r="K2640" i="1" s="1"/>
  <c r="K2641" i="1" a="1"/>
  <c r="K2641" i="1" s="1"/>
  <c r="K2642" i="1" a="1"/>
  <c r="K2642" i="1" s="1"/>
  <c r="K2643" i="1" a="1"/>
  <c r="K2643" i="1" s="1"/>
  <c r="K2644" i="1" a="1"/>
  <c r="K2644" i="1" s="1"/>
  <c r="K2645" i="1" a="1"/>
  <c r="K2645" i="1" s="1"/>
  <c r="K2646" i="1" a="1"/>
  <c r="K2646" i="1" s="1"/>
  <c r="K2647" i="1" a="1"/>
  <c r="K2647" i="1" s="1"/>
  <c r="K2648" i="1" a="1"/>
  <c r="K2648" i="1" s="1"/>
  <c r="K2649" i="1" a="1"/>
  <c r="K2649" i="1" s="1"/>
  <c r="K2650" i="1" a="1"/>
  <c r="K2650" i="1" s="1"/>
  <c r="K2651" i="1" a="1"/>
  <c r="K2651" i="1" s="1"/>
  <c r="K2652" i="1" a="1"/>
  <c r="K2652" i="1" s="1"/>
  <c r="K2653" i="1" a="1"/>
  <c r="K2653" i="1" s="1"/>
  <c r="K2654" i="1" a="1"/>
  <c r="K2654" i="1" s="1"/>
  <c r="K2655" i="1" a="1"/>
  <c r="K2655" i="1" s="1"/>
  <c r="K2656" i="1" a="1"/>
  <c r="K2656" i="1" s="1"/>
  <c r="K2657" i="1" a="1"/>
  <c r="K2657" i="1" s="1"/>
  <c r="K2658" i="1" a="1"/>
  <c r="K2658" i="1" s="1"/>
  <c r="K2659" i="1" a="1"/>
  <c r="K2659" i="1" s="1"/>
  <c r="K2660" i="1" a="1"/>
  <c r="K2660" i="1" s="1"/>
  <c r="K2661" i="1" a="1"/>
  <c r="K2661" i="1" s="1"/>
  <c r="K2662" i="1" a="1"/>
  <c r="K2662" i="1" s="1"/>
  <c r="K2663" i="1" a="1"/>
  <c r="K2663" i="1" s="1"/>
  <c r="K2664" i="1" a="1"/>
  <c r="K2664" i="1" s="1"/>
  <c r="K2665" i="1" a="1"/>
  <c r="K2665" i="1" s="1"/>
  <c r="K2666" i="1" a="1"/>
  <c r="K2666" i="1" s="1"/>
  <c r="K2667" i="1" a="1"/>
  <c r="K2667" i="1" s="1"/>
  <c r="K2668" i="1" a="1"/>
  <c r="K2668" i="1" s="1"/>
  <c r="K2669" i="1" a="1"/>
  <c r="K2669" i="1" s="1"/>
  <c r="K2670" i="1" a="1"/>
  <c r="K2670" i="1" s="1"/>
  <c r="K2671" i="1" a="1"/>
  <c r="K2671" i="1" s="1"/>
  <c r="K2672" i="1" a="1"/>
  <c r="K2672" i="1" s="1"/>
  <c r="K2673" i="1" a="1"/>
  <c r="K2673" i="1" s="1"/>
  <c r="K2674" i="1" a="1"/>
  <c r="K2674" i="1" s="1"/>
  <c r="K2675" i="1" a="1"/>
  <c r="K2675" i="1" s="1"/>
  <c r="K2676" i="1" a="1"/>
  <c r="K2676" i="1" s="1"/>
  <c r="K2677" i="1" a="1"/>
  <c r="K2677" i="1" s="1"/>
  <c r="K2678" i="1" a="1"/>
  <c r="K2678" i="1" s="1"/>
  <c r="K2679" i="1" a="1"/>
  <c r="K2679" i="1" s="1"/>
  <c r="K2680" i="1" a="1"/>
  <c r="K2680" i="1" s="1"/>
  <c r="K2681" i="1" a="1"/>
  <c r="K2681" i="1" s="1"/>
  <c r="K2682" i="1" a="1"/>
  <c r="K2682" i="1" s="1"/>
  <c r="K2683" i="1" a="1"/>
  <c r="K2683" i="1" s="1"/>
  <c r="K2684" i="1" a="1"/>
  <c r="K2684" i="1" s="1"/>
  <c r="K2685" i="1" a="1"/>
  <c r="K2685" i="1" s="1"/>
  <c r="K2686" i="1" a="1"/>
  <c r="K2686" i="1" s="1"/>
  <c r="K2687" i="1" a="1"/>
  <c r="K2687" i="1" s="1"/>
  <c r="K2688" i="1" a="1"/>
  <c r="K2688" i="1" s="1"/>
  <c r="K2689" i="1" a="1"/>
  <c r="K2689" i="1" s="1"/>
  <c r="K2690" i="1" a="1"/>
  <c r="K2690" i="1" s="1"/>
  <c r="K2691" i="1" a="1"/>
  <c r="K2691" i="1" s="1"/>
  <c r="K2692" i="1" a="1"/>
  <c r="K2692" i="1" s="1"/>
  <c r="K2693" i="1" a="1"/>
  <c r="K2693" i="1" s="1"/>
  <c r="K2694" i="1" a="1"/>
  <c r="K2694" i="1" s="1"/>
  <c r="K2695" i="1" a="1"/>
  <c r="K2695" i="1" s="1"/>
  <c r="K2696" i="1" a="1"/>
  <c r="K2696" i="1" s="1"/>
  <c r="K2697" i="1" a="1"/>
  <c r="K2697" i="1" s="1"/>
  <c r="K2698" i="1" a="1"/>
  <c r="K2698" i="1" s="1"/>
  <c r="K2699" i="1" a="1"/>
  <c r="K2699" i="1" s="1"/>
  <c r="K2700" i="1" a="1"/>
  <c r="K2700" i="1" s="1"/>
  <c r="K2701" i="1" a="1"/>
  <c r="K2701" i="1" s="1"/>
  <c r="K2702" i="1" a="1"/>
  <c r="K2702" i="1" s="1"/>
  <c r="K2703" i="1" a="1"/>
  <c r="K2703" i="1" s="1"/>
  <c r="K2704" i="1" a="1"/>
  <c r="K2704" i="1" s="1"/>
  <c r="K2705" i="1" a="1"/>
  <c r="K2705" i="1" s="1"/>
  <c r="K2706" i="1" a="1"/>
  <c r="K2706" i="1" s="1"/>
  <c r="K2707" i="1" a="1"/>
  <c r="K2707" i="1" s="1"/>
  <c r="K2708" i="1" a="1"/>
  <c r="K2708" i="1" s="1"/>
  <c r="K2709" i="1" a="1"/>
  <c r="K2709" i="1" s="1"/>
  <c r="K2710" i="1" a="1"/>
  <c r="K2710" i="1" s="1"/>
  <c r="K2711" i="1" a="1"/>
  <c r="K2711" i="1" s="1"/>
  <c r="K2712" i="1" a="1"/>
  <c r="K2712" i="1" s="1"/>
  <c r="K2713" i="1" a="1"/>
  <c r="K2713" i="1" s="1"/>
  <c r="K2714" i="1" a="1"/>
  <c r="K2714" i="1" s="1"/>
  <c r="K2715" i="1" a="1"/>
  <c r="K2715" i="1" s="1"/>
  <c r="K2716" i="1" a="1"/>
  <c r="K2716" i="1" s="1"/>
  <c r="K2717" i="1" a="1"/>
  <c r="K2717" i="1" s="1"/>
  <c r="K2718" i="1" a="1"/>
  <c r="K2718" i="1" s="1"/>
  <c r="K2719" i="1" a="1"/>
  <c r="K2719" i="1" s="1"/>
  <c r="K2720" i="1" a="1"/>
  <c r="K2720" i="1" s="1"/>
  <c r="K2721" i="1" a="1"/>
  <c r="K2721" i="1" s="1"/>
  <c r="K2722" i="1" a="1"/>
  <c r="K2722" i="1" s="1"/>
  <c r="K2723" i="1" a="1"/>
  <c r="K2723" i="1" s="1"/>
  <c r="K2724" i="1" a="1"/>
  <c r="K2724" i="1" s="1"/>
  <c r="K2725" i="1" a="1"/>
  <c r="K2725" i="1" s="1"/>
  <c r="K2726" i="1" a="1"/>
  <c r="K2726" i="1" s="1"/>
  <c r="K2727" i="1" a="1"/>
  <c r="K2727" i="1" s="1"/>
  <c r="K2728" i="1" a="1"/>
  <c r="K2728" i="1" s="1"/>
  <c r="K2729" i="1" a="1"/>
  <c r="K2729" i="1" s="1"/>
  <c r="K2730" i="1" a="1"/>
  <c r="K2730" i="1" s="1"/>
  <c r="K2731" i="1" a="1"/>
  <c r="K2731" i="1" s="1"/>
  <c r="K2732" i="1" a="1"/>
  <c r="K2732" i="1" s="1"/>
  <c r="K2733" i="1" a="1"/>
  <c r="K2733" i="1" s="1"/>
  <c r="K2734" i="1" a="1"/>
  <c r="K2734" i="1" s="1"/>
  <c r="K2735" i="1" a="1"/>
  <c r="K2735" i="1" s="1"/>
  <c r="K2736" i="1" a="1"/>
  <c r="K2736" i="1" s="1"/>
  <c r="K2737" i="1" a="1"/>
  <c r="K2737" i="1" s="1"/>
  <c r="K2738" i="1" a="1"/>
  <c r="K2738" i="1" s="1"/>
  <c r="K2739" i="1" a="1"/>
  <c r="K2739" i="1" s="1"/>
  <c r="K2740" i="1" a="1"/>
  <c r="K2740" i="1" s="1"/>
  <c r="K2741" i="1" a="1"/>
  <c r="K2741" i="1" s="1"/>
  <c r="K2742" i="1" a="1"/>
  <c r="K2742" i="1" s="1"/>
  <c r="K2743" i="1" a="1"/>
  <c r="K2743" i="1" s="1"/>
  <c r="K2744" i="1" a="1"/>
  <c r="K2744" i="1" s="1"/>
  <c r="K2745" i="1" a="1"/>
  <c r="K2745" i="1" s="1"/>
  <c r="K2746" i="1" a="1"/>
  <c r="K2746" i="1" s="1"/>
  <c r="K2747" i="1" a="1"/>
  <c r="K2747" i="1" s="1"/>
  <c r="K2748" i="1" a="1"/>
  <c r="K2748" i="1" s="1"/>
  <c r="K2749" i="1" a="1"/>
  <c r="K2749" i="1" s="1"/>
  <c r="K2750" i="1" a="1"/>
  <c r="K2750" i="1" s="1"/>
  <c r="K2751" i="1" a="1"/>
  <c r="K2751" i="1" s="1"/>
  <c r="K2752" i="1" a="1"/>
  <c r="K2752" i="1" s="1"/>
  <c r="K2753" i="1" a="1"/>
  <c r="K2753" i="1" s="1"/>
  <c r="K2754" i="1" a="1"/>
  <c r="K2754" i="1" s="1"/>
  <c r="K2755" i="1" a="1"/>
  <c r="K2755" i="1" s="1"/>
  <c r="K2756" i="1" a="1"/>
  <c r="K2756" i="1" s="1"/>
  <c r="K2757" i="1" a="1"/>
  <c r="K2757" i="1" s="1"/>
  <c r="K2758" i="1" a="1"/>
  <c r="K2758" i="1" s="1"/>
  <c r="K2759" i="1" a="1"/>
  <c r="K2759" i="1" s="1"/>
  <c r="K2760" i="1" a="1"/>
  <c r="K2760" i="1" s="1"/>
  <c r="K2761" i="1" a="1"/>
  <c r="K2761" i="1" s="1"/>
  <c r="K2762" i="1" a="1"/>
  <c r="K2762" i="1" s="1"/>
  <c r="K2763" i="1" a="1"/>
  <c r="K2763" i="1" s="1"/>
  <c r="K2764" i="1" a="1"/>
  <c r="K2764" i="1" s="1"/>
  <c r="K2765" i="1" a="1"/>
  <c r="K2765" i="1" s="1"/>
  <c r="K2766" i="1" a="1"/>
  <c r="K2766" i="1" s="1"/>
  <c r="K2767" i="1" a="1"/>
  <c r="K2767" i="1" s="1"/>
  <c r="K2768" i="1" a="1"/>
  <c r="K2768" i="1" s="1"/>
  <c r="K2769" i="1" a="1"/>
  <c r="K2769" i="1" s="1"/>
  <c r="K2770" i="1" a="1"/>
  <c r="K2770" i="1" s="1"/>
  <c r="K2771" i="1" a="1"/>
  <c r="K2771" i="1" s="1"/>
  <c r="K2772" i="1" a="1"/>
  <c r="K2772" i="1" s="1"/>
  <c r="K2773" i="1" a="1"/>
  <c r="K2773" i="1" s="1"/>
  <c r="K2774" i="1" a="1"/>
  <c r="K2774" i="1" s="1"/>
  <c r="K2775" i="1" a="1"/>
  <c r="K2775" i="1" s="1"/>
  <c r="K2776" i="1" a="1"/>
  <c r="K2776" i="1" s="1"/>
  <c r="K2777" i="1" a="1"/>
  <c r="K2777" i="1" s="1"/>
  <c r="K2778" i="1" a="1"/>
  <c r="K2778" i="1" s="1"/>
  <c r="K2779" i="1" a="1"/>
  <c r="K2779" i="1" s="1"/>
  <c r="K2780" i="1" a="1"/>
  <c r="K2780" i="1" s="1"/>
  <c r="K2781" i="1" a="1"/>
  <c r="K2781" i="1" s="1"/>
  <c r="K2782" i="1" a="1"/>
  <c r="K2782" i="1" s="1"/>
  <c r="K2783" i="1" a="1"/>
  <c r="K2783" i="1" s="1"/>
  <c r="K2784" i="1" a="1"/>
  <c r="K2784" i="1" s="1"/>
  <c r="K2785" i="1" a="1"/>
  <c r="K2785" i="1" s="1"/>
  <c r="K2786" i="1" a="1"/>
  <c r="K2786" i="1" s="1"/>
  <c r="K2787" i="1" a="1"/>
  <c r="K2787" i="1" s="1"/>
  <c r="K2788" i="1" a="1"/>
  <c r="K2788" i="1" s="1"/>
  <c r="K2789" i="1" a="1"/>
  <c r="K2789" i="1" s="1"/>
  <c r="K2790" i="1" a="1"/>
  <c r="K2790" i="1" s="1"/>
  <c r="K2791" i="1" a="1"/>
  <c r="K2791" i="1" s="1"/>
  <c r="K2792" i="1" a="1"/>
  <c r="K2792" i="1" s="1"/>
  <c r="K2793" i="1" a="1"/>
  <c r="K2793" i="1" s="1"/>
  <c r="K2794" i="1" a="1"/>
  <c r="K2794" i="1" s="1"/>
  <c r="K2795" i="1" a="1"/>
  <c r="K2795" i="1" s="1"/>
  <c r="K2796" i="1" a="1"/>
  <c r="K2796" i="1" s="1"/>
  <c r="K2797" i="1" a="1"/>
  <c r="K2797" i="1" s="1"/>
  <c r="K2798" i="1" a="1"/>
  <c r="K2798" i="1" s="1"/>
  <c r="K2799" i="1" a="1"/>
  <c r="K2799" i="1" s="1"/>
  <c r="K2800" i="1" a="1"/>
  <c r="K2800" i="1" s="1"/>
  <c r="K2801" i="1" a="1"/>
  <c r="K2801" i="1" s="1"/>
  <c r="K2802" i="1" a="1"/>
  <c r="K2802" i="1" s="1"/>
  <c r="K2803" i="1" a="1"/>
  <c r="K2803" i="1" s="1"/>
  <c r="K2804" i="1" a="1"/>
  <c r="K2804" i="1" s="1"/>
  <c r="K2805" i="1" a="1"/>
  <c r="K2805" i="1" s="1"/>
  <c r="K2806" i="1" a="1"/>
  <c r="K2806" i="1" s="1"/>
  <c r="K2807" i="1" a="1"/>
  <c r="K2807" i="1" s="1"/>
  <c r="K2808" i="1" a="1"/>
  <c r="K2808" i="1" s="1"/>
  <c r="K2809" i="1" a="1"/>
  <c r="K2809" i="1" s="1"/>
  <c r="K2810" i="1" a="1"/>
  <c r="K2810" i="1" s="1"/>
  <c r="K2811" i="1" a="1"/>
  <c r="K2811" i="1" s="1"/>
  <c r="K2812" i="1" a="1"/>
  <c r="K2812" i="1" s="1"/>
  <c r="K2813" i="1" a="1"/>
  <c r="K2813" i="1" s="1"/>
  <c r="K2814" i="1" a="1"/>
  <c r="K2814" i="1" s="1"/>
  <c r="K2815" i="1" a="1"/>
  <c r="K2815" i="1" s="1"/>
  <c r="K2816" i="1" a="1"/>
  <c r="K2816" i="1" s="1"/>
  <c r="K2817" i="1" a="1"/>
  <c r="K2817" i="1" s="1"/>
  <c r="K2818" i="1" a="1"/>
  <c r="K2818" i="1" s="1"/>
  <c r="K2819" i="1" a="1"/>
  <c r="K2819" i="1" s="1"/>
  <c r="K2820" i="1" a="1"/>
  <c r="K2820" i="1" s="1"/>
  <c r="K2821" i="1" a="1"/>
  <c r="K2821" i="1" s="1"/>
  <c r="K2822" i="1" a="1"/>
  <c r="K2822" i="1" s="1"/>
  <c r="K2823" i="1" a="1"/>
  <c r="K2823" i="1" s="1"/>
  <c r="K2824" i="1" a="1"/>
  <c r="K2824" i="1" s="1"/>
  <c r="K2825" i="1" a="1"/>
  <c r="K2825" i="1" s="1"/>
  <c r="K2826" i="1" a="1"/>
  <c r="K2826" i="1" s="1"/>
  <c r="K2827" i="1" a="1"/>
  <c r="K2827" i="1" s="1"/>
  <c r="K2828" i="1" a="1"/>
  <c r="K2828" i="1" s="1"/>
  <c r="K2829" i="1" a="1"/>
  <c r="K2829" i="1" s="1"/>
  <c r="K2830" i="1" a="1"/>
  <c r="K2830" i="1" s="1"/>
  <c r="K2831" i="1" a="1"/>
  <c r="K2831" i="1" s="1"/>
  <c r="K2832" i="1" a="1"/>
  <c r="K2832" i="1" s="1"/>
  <c r="K2833" i="1" a="1"/>
  <c r="K2833" i="1" s="1"/>
  <c r="K2834" i="1" a="1"/>
  <c r="K2834" i="1" s="1"/>
  <c r="K2835" i="1" a="1"/>
  <c r="K2835" i="1" s="1"/>
  <c r="K2836" i="1" a="1"/>
  <c r="K2836" i="1" s="1"/>
  <c r="K2837" i="1" a="1"/>
  <c r="K2837" i="1" s="1"/>
  <c r="K2838" i="1" a="1"/>
  <c r="K2838" i="1" s="1"/>
  <c r="K2839" i="1" a="1"/>
  <c r="K2839" i="1" s="1"/>
  <c r="K2840" i="1" a="1"/>
  <c r="K2840" i="1" s="1"/>
  <c r="K2841" i="1" a="1"/>
  <c r="K2841" i="1" s="1"/>
  <c r="K2842" i="1" a="1"/>
  <c r="K2842" i="1" s="1"/>
  <c r="K2843" i="1" a="1"/>
  <c r="K2843" i="1" s="1"/>
  <c r="K2844" i="1" a="1"/>
  <c r="K2844" i="1" s="1"/>
  <c r="K2845" i="1" a="1"/>
  <c r="K2845" i="1" s="1"/>
  <c r="K2846" i="1" a="1"/>
  <c r="K2846" i="1" s="1"/>
  <c r="K2847" i="1" a="1"/>
  <c r="K2847" i="1" s="1"/>
  <c r="K2848" i="1" a="1"/>
  <c r="K2848" i="1" s="1"/>
  <c r="K2849" i="1" a="1"/>
  <c r="K2849" i="1" s="1"/>
  <c r="K2850" i="1" a="1"/>
  <c r="K2850" i="1" s="1"/>
  <c r="K2851" i="1" a="1"/>
  <c r="K2851" i="1" s="1"/>
  <c r="K2852" i="1" a="1"/>
  <c r="K2852" i="1" s="1"/>
  <c r="K2853" i="1" a="1"/>
  <c r="K2853" i="1" s="1"/>
  <c r="K2854" i="1" a="1"/>
  <c r="K2854" i="1" s="1"/>
  <c r="K2855" i="1" a="1"/>
  <c r="K2855" i="1" s="1"/>
  <c r="K2856" i="1" a="1"/>
  <c r="K2856" i="1" s="1"/>
  <c r="K2857" i="1" a="1"/>
  <c r="K2857" i="1" s="1"/>
  <c r="K2858" i="1" a="1"/>
  <c r="K2858" i="1" s="1"/>
  <c r="K2859" i="1" a="1"/>
  <c r="K2859" i="1" s="1"/>
  <c r="K2860" i="1" a="1"/>
  <c r="K2860" i="1" s="1"/>
  <c r="K2861" i="1" a="1"/>
  <c r="K2861" i="1" s="1"/>
  <c r="K2862" i="1" a="1"/>
  <c r="K2862" i="1" s="1"/>
  <c r="K2863" i="1" a="1"/>
  <c r="K2863" i="1" s="1"/>
  <c r="K2864" i="1" a="1"/>
  <c r="K2864" i="1" s="1"/>
  <c r="K2865" i="1" a="1"/>
  <c r="K2865" i="1" s="1"/>
  <c r="K2866" i="1" a="1"/>
  <c r="K2866" i="1" s="1"/>
  <c r="K2867" i="1" a="1"/>
  <c r="K2867" i="1" s="1"/>
  <c r="K2868" i="1" a="1"/>
  <c r="K2868" i="1" s="1"/>
  <c r="K2869" i="1" a="1"/>
  <c r="K2869" i="1" s="1"/>
  <c r="K2870" i="1" a="1"/>
  <c r="K2870" i="1" s="1"/>
  <c r="K2871" i="1" a="1"/>
  <c r="K2871" i="1" s="1"/>
  <c r="K2872" i="1" a="1"/>
  <c r="K2872" i="1" s="1"/>
  <c r="K2873" i="1" a="1"/>
  <c r="K2873" i="1" s="1"/>
  <c r="K2874" i="1" a="1"/>
  <c r="K2874" i="1" s="1"/>
  <c r="K2875" i="1" a="1"/>
  <c r="K2875" i="1" s="1"/>
  <c r="K2876" i="1" a="1"/>
  <c r="K2876" i="1" s="1"/>
  <c r="K2877" i="1" a="1"/>
  <c r="K2877" i="1" s="1"/>
  <c r="K2878" i="1" a="1"/>
  <c r="K2878" i="1" s="1"/>
  <c r="K2879" i="1" a="1"/>
  <c r="K2879" i="1" s="1"/>
  <c r="K2880" i="1" a="1"/>
  <c r="K2880" i="1" s="1"/>
  <c r="K2881" i="1" a="1"/>
  <c r="K2881" i="1" s="1"/>
  <c r="K2882" i="1" a="1"/>
  <c r="K2882" i="1" s="1"/>
  <c r="K2883" i="1" a="1"/>
  <c r="K2883" i="1" s="1"/>
  <c r="K2884" i="1" a="1"/>
  <c r="K2884" i="1" s="1"/>
  <c r="K2885" i="1" a="1"/>
  <c r="K2885" i="1" s="1"/>
  <c r="K2886" i="1" a="1"/>
  <c r="K2886" i="1" s="1"/>
  <c r="K2887" i="1" a="1"/>
  <c r="K2887" i="1" s="1"/>
  <c r="K2888" i="1" a="1"/>
  <c r="K2888" i="1" s="1"/>
  <c r="K2889" i="1" a="1"/>
  <c r="K2889" i="1" s="1"/>
  <c r="K2890" i="1" a="1"/>
  <c r="K2890" i="1" s="1"/>
  <c r="K2891" i="1" a="1"/>
  <c r="K2891" i="1" s="1"/>
  <c r="K2892" i="1" a="1"/>
  <c r="K2892" i="1" s="1"/>
  <c r="K2893" i="1" a="1"/>
  <c r="K2893" i="1" s="1"/>
  <c r="K2894" i="1" a="1"/>
  <c r="K2894" i="1" s="1"/>
  <c r="K2895" i="1" a="1"/>
  <c r="K2895" i="1" s="1"/>
  <c r="K2896" i="1" a="1"/>
  <c r="K2896" i="1" s="1"/>
  <c r="K2897" i="1" a="1"/>
  <c r="K2897" i="1" s="1"/>
  <c r="K2898" i="1" a="1"/>
  <c r="K2898" i="1" s="1"/>
  <c r="K2899" i="1" a="1"/>
  <c r="K2899" i="1" s="1"/>
  <c r="K2900" i="1" a="1"/>
  <c r="K2900" i="1" s="1"/>
  <c r="K2901" i="1" a="1"/>
  <c r="K2901" i="1" s="1"/>
  <c r="K2902" i="1" a="1"/>
  <c r="K2902" i="1" s="1"/>
  <c r="K2903" i="1" a="1"/>
  <c r="K2903" i="1" s="1"/>
  <c r="K2904" i="1" a="1"/>
  <c r="K2904" i="1" s="1"/>
  <c r="K2905" i="1" a="1"/>
  <c r="K2905" i="1" s="1"/>
  <c r="K2906" i="1" a="1"/>
  <c r="K2906" i="1" s="1"/>
  <c r="K2907" i="1" a="1"/>
  <c r="K2907" i="1" s="1"/>
  <c r="K2908" i="1" a="1"/>
  <c r="K2908" i="1" s="1"/>
  <c r="K2909" i="1" a="1"/>
  <c r="K2909" i="1" s="1"/>
  <c r="K2910" i="1" a="1"/>
  <c r="K2910" i="1" s="1"/>
  <c r="K2911" i="1" a="1"/>
  <c r="K2911" i="1" s="1"/>
  <c r="K2912" i="1" a="1"/>
  <c r="K2912" i="1" s="1"/>
  <c r="K2913" i="1" a="1"/>
  <c r="K2913" i="1" s="1"/>
  <c r="K2914" i="1" a="1"/>
  <c r="K2914" i="1" s="1"/>
  <c r="K2915" i="1" a="1"/>
  <c r="K2915" i="1" s="1"/>
  <c r="K2916" i="1" a="1"/>
  <c r="K2916" i="1" s="1"/>
  <c r="K2917" i="1" a="1"/>
  <c r="K2917" i="1" s="1"/>
  <c r="K2918" i="1" a="1"/>
  <c r="K2918" i="1" s="1"/>
  <c r="K2919" i="1" a="1"/>
  <c r="K2919" i="1" s="1"/>
  <c r="K2920" i="1" a="1"/>
  <c r="K2920" i="1" s="1"/>
  <c r="K2921" i="1" a="1"/>
  <c r="K2921" i="1" s="1"/>
  <c r="K2922" i="1" a="1"/>
  <c r="K2922" i="1" s="1"/>
  <c r="K2923" i="1" a="1"/>
  <c r="K2923" i="1" s="1"/>
  <c r="K2924" i="1" a="1"/>
  <c r="K2924" i="1" s="1"/>
  <c r="K2925" i="1" a="1"/>
  <c r="K2925" i="1" s="1"/>
  <c r="K2926" i="1" a="1"/>
  <c r="K2926" i="1" s="1"/>
  <c r="K2927" i="1" a="1"/>
  <c r="K2927" i="1" s="1"/>
  <c r="K2928" i="1" a="1"/>
  <c r="K2928" i="1" s="1"/>
  <c r="K2929" i="1" a="1"/>
  <c r="K2929" i="1" s="1"/>
  <c r="K2930" i="1" a="1"/>
  <c r="K2930" i="1" s="1"/>
  <c r="K2931" i="1" a="1"/>
  <c r="K2931" i="1" s="1"/>
  <c r="K2932" i="1" a="1"/>
  <c r="K2932" i="1" s="1"/>
  <c r="K2933" i="1" a="1"/>
  <c r="K2933" i="1" s="1"/>
  <c r="K2934" i="1" a="1"/>
  <c r="K2934" i="1" s="1"/>
  <c r="K2935" i="1" a="1"/>
  <c r="K2935" i="1" s="1"/>
  <c r="K2936" i="1" a="1"/>
  <c r="K2936" i="1" s="1"/>
  <c r="K2937" i="1" a="1"/>
  <c r="K2937" i="1" s="1"/>
  <c r="K2938" i="1" a="1"/>
  <c r="K2938" i="1" s="1"/>
  <c r="K2939" i="1" a="1"/>
  <c r="K2939" i="1" s="1"/>
  <c r="K2940" i="1" a="1"/>
  <c r="K2940" i="1" s="1"/>
  <c r="K2941" i="1" a="1"/>
  <c r="K2941" i="1" s="1"/>
  <c r="K2942" i="1" a="1"/>
  <c r="K2942" i="1" s="1"/>
  <c r="K2943" i="1" a="1"/>
  <c r="K2943" i="1" s="1"/>
  <c r="K2944" i="1" a="1"/>
  <c r="K2944" i="1" s="1"/>
  <c r="K2945" i="1" a="1"/>
  <c r="K2945" i="1" s="1"/>
  <c r="K2946" i="1" a="1"/>
  <c r="K2946" i="1" s="1"/>
  <c r="K2947" i="1" a="1"/>
  <c r="K2947" i="1" s="1"/>
  <c r="K2948" i="1" a="1"/>
  <c r="K2948" i="1" s="1"/>
  <c r="K2949" i="1" a="1"/>
  <c r="K2949" i="1" s="1"/>
  <c r="K2950" i="1" a="1"/>
  <c r="K2950" i="1" s="1"/>
  <c r="K2951" i="1" a="1"/>
  <c r="K2951" i="1" s="1"/>
  <c r="K2952" i="1" a="1"/>
  <c r="K2952" i="1" s="1"/>
  <c r="K2953" i="1" a="1"/>
  <c r="K2953" i="1" s="1"/>
  <c r="K2954" i="1" a="1"/>
  <c r="K2954" i="1" s="1"/>
  <c r="K2955" i="1" a="1"/>
  <c r="K2955" i="1" s="1"/>
  <c r="K2956" i="1" a="1"/>
  <c r="K2956" i="1" s="1"/>
  <c r="K2957" i="1" a="1"/>
  <c r="K2957" i="1" s="1"/>
  <c r="K2958" i="1" a="1"/>
  <c r="K2958" i="1" s="1"/>
  <c r="K2959" i="1" a="1"/>
  <c r="K2959" i="1" s="1"/>
  <c r="K2960" i="1" a="1"/>
  <c r="K2960" i="1" s="1"/>
  <c r="K2961" i="1" a="1"/>
  <c r="K2961" i="1" s="1"/>
  <c r="K2962" i="1" a="1"/>
  <c r="K2962" i="1" s="1"/>
  <c r="K2963" i="1" a="1"/>
  <c r="K2963" i="1" s="1"/>
  <c r="K2964" i="1" a="1"/>
  <c r="K2964" i="1" s="1"/>
  <c r="K2965" i="1" a="1"/>
  <c r="K2965" i="1" s="1"/>
  <c r="K2966" i="1" a="1"/>
  <c r="K2966" i="1" s="1"/>
  <c r="K2967" i="1" a="1"/>
  <c r="K2967" i="1" s="1"/>
  <c r="K2968" i="1" a="1"/>
  <c r="K2968" i="1" s="1"/>
  <c r="K2969" i="1" a="1"/>
  <c r="K2969" i="1" s="1"/>
  <c r="K2970" i="1" a="1"/>
  <c r="K2970" i="1" s="1"/>
  <c r="K2971" i="1" a="1"/>
  <c r="K2971" i="1" s="1"/>
  <c r="K2972" i="1" a="1"/>
  <c r="K2972" i="1" s="1"/>
  <c r="K2973" i="1" a="1"/>
  <c r="K2973" i="1" s="1"/>
  <c r="K2974" i="1" a="1"/>
  <c r="K2974" i="1" s="1"/>
  <c r="K2975" i="1" a="1"/>
  <c r="K2975" i="1" s="1"/>
  <c r="K2976" i="1" a="1"/>
  <c r="K2976" i="1" s="1"/>
  <c r="K2977" i="1" a="1"/>
  <c r="K2977" i="1" s="1"/>
  <c r="K2978" i="1" a="1"/>
  <c r="K2978" i="1" s="1"/>
  <c r="K2979" i="1" a="1"/>
  <c r="K2979" i="1" s="1"/>
  <c r="K2980" i="1" a="1"/>
  <c r="K2980" i="1" s="1"/>
  <c r="K2981" i="1" a="1"/>
  <c r="K2981" i="1" s="1"/>
  <c r="K2982" i="1" a="1"/>
  <c r="K2982" i="1" s="1"/>
  <c r="K2983" i="1" a="1"/>
  <c r="K2983" i="1" s="1"/>
  <c r="K2984" i="1" a="1"/>
  <c r="K2984" i="1" s="1"/>
  <c r="K2985" i="1" a="1"/>
  <c r="K2985" i="1" s="1"/>
  <c r="K2986" i="1" a="1"/>
  <c r="K2986" i="1" s="1"/>
  <c r="K2987" i="1" a="1"/>
  <c r="K2987" i="1" s="1"/>
  <c r="K2988" i="1" a="1"/>
  <c r="K2988" i="1" s="1"/>
  <c r="K2989" i="1" a="1"/>
  <c r="K2989" i="1" s="1"/>
  <c r="K2990" i="1" a="1"/>
  <c r="K2990" i="1" s="1"/>
  <c r="K2991" i="1" a="1"/>
  <c r="K2991" i="1" s="1"/>
  <c r="K2992" i="1" a="1"/>
  <c r="K2992" i="1" s="1"/>
  <c r="K2993" i="1" a="1"/>
  <c r="K2993" i="1" s="1"/>
  <c r="K2994" i="1" a="1"/>
  <c r="K2994" i="1" s="1"/>
  <c r="K2995" i="1" a="1"/>
  <c r="K2995" i="1" s="1"/>
  <c r="K2996" i="1" a="1"/>
  <c r="K2996" i="1" s="1"/>
  <c r="K2997" i="1" a="1"/>
  <c r="K2997" i="1" s="1"/>
  <c r="K2998" i="1" a="1"/>
  <c r="K2998" i="1" s="1"/>
  <c r="K2999" i="1" a="1"/>
  <c r="K2999" i="1" s="1"/>
  <c r="K3000" i="1" a="1"/>
  <c r="K3000" i="1" s="1"/>
  <c r="K3001" i="1" a="1"/>
  <c r="K3001" i="1" s="1"/>
  <c r="K3002" i="1" a="1"/>
  <c r="K3002" i="1" s="1"/>
  <c r="K3003" i="1" a="1"/>
  <c r="K3003" i="1" s="1"/>
  <c r="K3004" i="1" a="1"/>
  <c r="K3004" i="1" s="1"/>
  <c r="K3005" i="1" a="1"/>
  <c r="K3005" i="1" s="1"/>
  <c r="K3006" i="1" a="1"/>
  <c r="K3006" i="1" s="1"/>
  <c r="K3007" i="1" a="1"/>
  <c r="K3007" i="1" s="1"/>
  <c r="K3008" i="1" a="1"/>
  <c r="K3008" i="1" s="1"/>
  <c r="K3009" i="1" a="1"/>
  <c r="K3009" i="1" s="1"/>
  <c r="K3010" i="1" a="1"/>
  <c r="K3010" i="1" s="1"/>
  <c r="K3011" i="1" a="1"/>
  <c r="K3011" i="1" s="1"/>
  <c r="K3012" i="1" a="1"/>
  <c r="K3012" i="1" s="1"/>
  <c r="K3013" i="1" a="1"/>
  <c r="K3013" i="1" s="1"/>
  <c r="K3014" i="1" a="1"/>
  <c r="K3014" i="1" s="1"/>
  <c r="K3015" i="1" a="1"/>
  <c r="K3015" i="1" s="1"/>
  <c r="K3016" i="1" a="1"/>
  <c r="K3016" i="1" s="1"/>
  <c r="K3017" i="1" a="1"/>
  <c r="K3017" i="1" s="1"/>
  <c r="K3018" i="1" a="1"/>
  <c r="K3018" i="1" s="1"/>
  <c r="K3019" i="1" a="1"/>
  <c r="K3019" i="1" s="1"/>
  <c r="K3020" i="1" a="1"/>
  <c r="K3020" i="1" s="1"/>
  <c r="K3021" i="1" a="1"/>
  <c r="K3021" i="1" s="1"/>
  <c r="K3022" i="1" a="1"/>
  <c r="K3022" i="1" s="1"/>
  <c r="K3023" i="1" a="1"/>
  <c r="K3023" i="1" s="1"/>
  <c r="K3024" i="1" a="1"/>
  <c r="K3024" i="1" s="1"/>
  <c r="K3025" i="1" a="1"/>
  <c r="K3025" i="1" s="1"/>
  <c r="K3026" i="1" a="1"/>
  <c r="K3026" i="1" s="1"/>
  <c r="K3027" i="1" a="1"/>
  <c r="K3027" i="1" s="1"/>
  <c r="K3028" i="1" a="1"/>
  <c r="K3028" i="1" s="1"/>
  <c r="K3029" i="1" a="1"/>
  <c r="K3029" i="1" s="1"/>
  <c r="K3030" i="1" a="1"/>
  <c r="K3030" i="1" s="1"/>
  <c r="K3031" i="1" a="1"/>
  <c r="K3031" i="1" s="1"/>
  <c r="K3032" i="1" a="1"/>
  <c r="K3032" i="1" s="1"/>
  <c r="K3033" i="1" a="1"/>
  <c r="K3033" i="1" s="1"/>
  <c r="K3034" i="1" a="1"/>
  <c r="K3034" i="1" s="1"/>
  <c r="K3035" i="1" a="1"/>
  <c r="K3035" i="1" s="1"/>
  <c r="K3036" i="1" a="1"/>
  <c r="K3036" i="1" s="1"/>
  <c r="K3037" i="1" a="1"/>
  <c r="K3037" i="1" s="1"/>
  <c r="K3038" i="1" a="1"/>
  <c r="K3038" i="1" s="1"/>
  <c r="K3039" i="1" a="1"/>
  <c r="K3039" i="1" s="1"/>
  <c r="K3040" i="1" a="1"/>
  <c r="K3040" i="1" s="1"/>
  <c r="K3041" i="1" a="1"/>
  <c r="K3041" i="1" s="1"/>
  <c r="K3042" i="1" a="1"/>
  <c r="K3042" i="1" s="1"/>
  <c r="K3043" i="1" a="1"/>
  <c r="K3043" i="1" s="1"/>
  <c r="K3044" i="1" a="1"/>
  <c r="K3044" i="1" s="1"/>
  <c r="K3045" i="1" a="1"/>
  <c r="K3045" i="1" s="1"/>
  <c r="K3046" i="1" a="1"/>
  <c r="K3046" i="1" s="1"/>
  <c r="K3047" i="1" a="1"/>
  <c r="K3047" i="1" s="1"/>
  <c r="K3048" i="1" a="1"/>
  <c r="K3048" i="1" s="1"/>
  <c r="K3049" i="1" a="1"/>
  <c r="K3049" i="1" s="1"/>
  <c r="K3050" i="1" a="1"/>
  <c r="K3050" i="1" s="1"/>
  <c r="K3051" i="1" a="1"/>
  <c r="K3051" i="1" s="1"/>
  <c r="K3052" i="1" a="1"/>
  <c r="K3052" i="1" s="1"/>
  <c r="K3053" i="1" a="1"/>
  <c r="K3053" i="1" s="1"/>
  <c r="K3054" i="1" a="1"/>
  <c r="K3054" i="1" s="1"/>
  <c r="K3055" i="1" a="1"/>
  <c r="K3055" i="1" s="1"/>
  <c r="K3056" i="1" a="1"/>
  <c r="K3056" i="1" s="1"/>
  <c r="K3057" i="1" a="1"/>
  <c r="K3057" i="1" s="1"/>
  <c r="K3058" i="1" a="1"/>
  <c r="K3058" i="1" s="1"/>
  <c r="K3059" i="1" a="1"/>
  <c r="K3059" i="1" s="1"/>
  <c r="K3060" i="1" a="1"/>
  <c r="K3060" i="1" s="1"/>
  <c r="K3061" i="1" a="1"/>
  <c r="K3061" i="1" s="1"/>
  <c r="K3062" i="1" a="1"/>
  <c r="K3062" i="1" s="1"/>
  <c r="K3063" i="1" a="1"/>
  <c r="K3063" i="1" s="1"/>
  <c r="K3064" i="1" a="1"/>
  <c r="K3064" i="1" s="1"/>
  <c r="K3065" i="1" a="1"/>
  <c r="K3065" i="1" s="1"/>
  <c r="K3066" i="1" a="1"/>
  <c r="K3066" i="1" s="1"/>
  <c r="K3067" i="1" a="1"/>
  <c r="K3067" i="1" s="1"/>
  <c r="K3068" i="1" a="1"/>
  <c r="K3068" i="1" s="1"/>
  <c r="K3069" i="1" a="1"/>
  <c r="K3069" i="1" s="1"/>
  <c r="K3070" i="1" a="1"/>
  <c r="K3070" i="1" s="1"/>
  <c r="K3071" i="1" a="1"/>
  <c r="K3071" i="1" s="1"/>
  <c r="K3072" i="1" a="1"/>
  <c r="K3072" i="1" s="1"/>
  <c r="K3073" i="1" a="1"/>
  <c r="K3073" i="1" s="1"/>
  <c r="K3074" i="1" a="1"/>
  <c r="K3074" i="1" s="1"/>
  <c r="K3075" i="1" a="1"/>
  <c r="K3075" i="1" s="1"/>
  <c r="K3076" i="1" a="1"/>
  <c r="K3076" i="1" s="1"/>
  <c r="K3077" i="1" a="1"/>
  <c r="K3077" i="1" s="1"/>
  <c r="K3078" i="1" a="1"/>
  <c r="K3078" i="1" s="1"/>
  <c r="K3079" i="1" a="1"/>
  <c r="K3079" i="1" s="1"/>
  <c r="K3080" i="1" a="1"/>
  <c r="K3080" i="1" s="1"/>
  <c r="K3081" i="1" a="1"/>
  <c r="K3081" i="1" s="1"/>
  <c r="K3082" i="1" a="1"/>
  <c r="K3082" i="1" s="1"/>
  <c r="K3083" i="1" a="1"/>
  <c r="K3083" i="1" s="1"/>
  <c r="K3084" i="1" a="1"/>
  <c r="K3084" i="1" s="1"/>
  <c r="K3085" i="1" a="1"/>
  <c r="K3085" i="1" s="1"/>
  <c r="K3086" i="1" a="1"/>
  <c r="K3086" i="1" s="1"/>
  <c r="K3087" i="1" a="1"/>
  <c r="K3087" i="1" s="1"/>
  <c r="K3088" i="1" a="1"/>
  <c r="K3088" i="1" s="1"/>
  <c r="K3089" i="1" a="1"/>
  <c r="K3089" i="1" s="1"/>
  <c r="K3090" i="1" a="1"/>
  <c r="K3090" i="1" s="1"/>
  <c r="K3091" i="1" a="1"/>
  <c r="K3091" i="1" s="1"/>
  <c r="K3092" i="1" a="1"/>
  <c r="K3092" i="1" s="1"/>
  <c r="K3093" i="1" a="1"/>
  <c r="K3093" i="1" s="1"/>
  <c r="K3094" i="1" a="1"/>
  <c r="K3094" i="1" s="1"/>
  <c r="K3095" i="1" a="1"/>
  <c r="K3095" i="1" s="1"/>
  <c r="K3096" i="1" a="1"/>
  <c r="K3096" i="1" s="1"/>
  <c r="K3097" i="1" a="1"/>
  <c r="K3097" i="1" s="1"/>
  <c r="K3098" i="1" a="1"/>
  <c r="K3098" i="1" s="1"/>
  <c r="K3099" i="1" a="1"/>
  <c r="K3099" i="1" s="1"/>
  <c r="K3100" i="1" a="1"/>
  <c r="K3100" i="1" s="1"/>
  <c r="K3101" i="1" a="1"/>
  <c r="K3101" i="1" s="1"/>
  <c r="K3102" i="1" a="1"/>
  <c r="K3102" i="1" s="1"/>
  <c r="K3103" i="1" a="1"/>
  <c r="K3103" i="1" s="1"/>
  <c r="K3104" i="1" a="1"/>
  <c r="K3104" i="1" s="1"/>
  <c r="K3105" i="1" a="1"/>
  <c r="K3105" i="1" s="1"/>
  <c r="K3106" i="1" a="1"/>
  <c r="K3106" i="1" s="1"/>
  <c r="K3107" i="1" a="1"/>
  <c r="K3107" i="1" s="1"/>
  <c r="K3108" i="1" a="1"/>
  <c r="K3108" i="1" s="1"/>
  <c r="K3109" i="1" a="1"/>
  <c r="K3109" i="1" s="1"/>
  <c r="K3110" i="1" a="1"/>
  <c r="K3110" i="1" s="1"/>
  <c r="K3111" i="1" a="1"/>
  <c r="K3111" i="1" s="1"/>
  <c r="K3112" i="1" a="1"/>
  <c r="K3112" i="1" s="1"/>
  <c r="K3113" i="1" a="1"/>
  <c r="K3113" i="1" s="1"/>
  <c r="K3114" i="1" a="1"/>
  <c r="K3114" i="1" s="1"/>
  <c r="K3115" i="1" a="1"/>
  <c r="K3115" i="1" s="1"/>
  <c r="K3116" i="1" a="1"/>
  <c r="K3116" i="1" s="1"/>
  <c r="K3117" i="1" a="1"/>
  <c r="K3117" i="1" s="1"/>
  <c r="K3118" i="1" a="1"/>
  <c r="K3118" i="1" s="1"/>
  <c r="K3119" i="1" a="1"/>
  <c r="K3119" i="1" s="1"/>
  <c r="K3120" i="1" a="1"/>
  <c r="K3120" i="1" s="1"/>
  <c r="K3121" i="1" a="1"/>
  <c r="K3121" i="1" s="1"/>
  <c r="K3122" i="1" a="1"/>
  <c r="K3122" i="1" s="1"/>
  <c r="K3123" i="1" a="1"/>
  <c r="K3123" i="1" s="1"/>
  <c r="K3124" i="1" a="1"/>
  <c r="K3124" i="1" s="1"/>
  <c r="K3125" i="1" a="1"/>
  <c r="K3125" i="1" s="1"/>
  <c r="K3126" i="1" a="1"/>
  <c r="K3126" i="1" s="1"/>
  <c r="K3127" i="1" a="1"/>
  <c r="K3127" i="1" s="1"/>
  <c r="K3128" i="1" a="1"/>
  <c r="K3128" i="1" s="1"/>
  <c r="K3129" i="1" a="1"/>
  <c r="K3129" i="1" s="1"/>
  <c r="K3130" i="1" a="1"/>
  <c r="K3130" i="1" s="1"/>
  <c r="K3131" i="1" a="1"/>
  <c r="K3131" i="1" s="1"/>
  <c r="K3132" i="1" a="1"/>
  <c r="K3132" i="1" s="1"/>
  <c r="K3133" i="1" a="1"/>
  <c r="K3133" i="1" s="1"/>
  <c r="K3134" i="1" a="1"/>
  <c r="K3134" i="1" s="1"/>
  <c r="K3135" i="1" a="1"/>
  <c r="K3135" i="1" s="1"/>
  <c r="K3136" i="1" a="1"/>
  <c r="K3136" i="1" s="1"/>
  <c r="K3137" i="1" a="1"/>
  <c r="K3137" i="1" s="1"/>
  <c r="K3138" i="1" a="1"/>
  <c r="K3138" i="1" s="1"/>
  <c r="K3139" i="1" a="1"/>
  <c r="K3139" i="1" s="1"/>
  <c r="K3140" i="1" a="1"/>
  <c r="K3140" i="1" s="1"/>
  <c r="K3141" i="1" a="1"/>
  <c r="K3141" i="1" s="1"/>
  <c r="K3142" i="1" a="1"/>
  <c r="K3142" i="1" s="1"/>
  <c r="K3143" i="1" a="1"/>
  <c r="K3143" i="1" s="1"/>
  <c r="K3144" i="1" a="1"/>
  <c r="K3144" i="1" s="1"/>
  <c r="K3145" i="1" a="1"/>
  <c r="K3145" i="1" s="1"/>
  <c r="K3146" i="1" a="1"/>
  <c r="K3146" i="1" s="1"/>
  <c r="K3147" i="1" a="1"/>
  <c r="K3147" i="1" s="1"/>
  <c r="K3148" i="1" a="1"/>
  <c r="K3148" i="1" s="1"/>
  <c r="K3149" i="1" a="1"/>
  <c r="K3149" i="1" s="1"/>
  <c r="K3150" i="1" a="1"/>
  <c r="K3150" i="1" s="1"/>
  <c r="K3151" i="1" a="1"/>
  <c r="K3151" i="1" s="1"/>
  <c r="K3152" i="1" a="1"/>
  <c r="K3152" i="1" s="1"/>
  <c r="K3153" i="1" a="1"/>
  <c r="K3153" i="1" s="1"/>
  <c r="K3154" i="1" a="1"/>
  <c r="K3154" i="1" s="1"/>
  <c r="K3155" i="1" a="1"/>
  <c r="K3155" i="1" s="1"/>
  <c r="K3156" i="1" a="1"/>
  <c r="K3156" i="1" s="1"/>
  <c r="K3157" i="1" a="1"/>
  <c r="K3157" i="1" s="1"/>
  <c r="K3158" i="1" a="1"/>
  <c r="K3158" i="1" s="1"/>
  <c r="K3159" i="1" a="1"/>
  <c r="K3159" i="1" s="1"/>
  <c r="K3160" i="1" a="1"/>
  <c r="K3160" i="1" s="1"/>
  <c r="K3161" i="1" a="1"/>
  <c r="K3161" i="1" s="1"/>
  <c r="K3162" i="1" a="1"/>
  <c r="K3162" i="1" s="1"/>
  <c r="K3163" i="1" a="1"/>
  <c r="K3163" i="1" s="1"/>
  <c r="K3164" i="1" a="1"/>
  <c r="K3164" i="1" s="1"/>
  <c r="K3165" i="1" a="1"/>
  <c r="K3165" i="1" s="1"/>
  <c r="K3166" i="1" a="1"/>
  <c r="K3166" i="1" s="1"/>
  <c r="K3167" i="1" a="1"/>
  <c r="K3167" i="1" s="1"/>
  <c r="K3168" i="1" a="1"/>
  <c r="K3168" i="1" s="1"/>
  <c r="K3169" i="1" a="1"/>
  <c r="K3169" i="1" s="1"/>
  <c r="K3170" i="1" a="1"/>
  <c r="K3170" i="1" s="1"/>
  <c r="K3171" i="1" a="1"/>
  <c r="K3171" i="1" s="1"/>
  <c r="K3172" i="1" a="1"/>
  <c r="K3172" i="1" s="1"/>
  <c r="K3173" i="1" a="1"/>
  <c r="K3173" i="1" s="1"/>
  <c r="K3174" i="1" a="1"/>
  <c r="K3174" i="1" s="1"/>
  <c r="K3175" i="1" a="1"/>
  <c r="K3175" i="1" s="1"/>
  <c r="K3176" i="1" a="1"/>
  <c r="K3176" i="1" s="1"/>
  <c r="K3177" i="1" a="1"/>
  <c r="K3177" i="1" s="1"/>
  <c r="K3178" i="1" a="1"/>
  <c r="K3178" i="1" s="1"/>
  <c r="K3179" i="1" a="1"/>
  <c r="K3179" i="1" s="1"/>
  <c r="K3180" i="1" a="1"/>
  <c r="K3180" i="1" s="1"/>
  <c r="K3181" i="1" a="1"/>
  <c r="K3181" i="1" s="1"/>
  <c r="K3182" i="1" a="1"/>
  <c r="K3182" i="1" s="1"/>
  <c r="K3183" i="1" a="1"/>
  <c r="K3183" i="1" s="1"/>
  <c r="K3184" i="1" a="1"/>
  <c r="K3184" i="1" s="1"/>
  <c r="K3185" i="1" a="1"/>
  <c r="K3185" i="1" s="1"/>
  <c r="K3186" i="1" a="1"/>
  <c r="K3186" i="1" s="1"/>
  <c r="K3187" i="1" a="1"/>
  <c r="K3187" i="1" s="1"/>
  <c r="K3188" i="1" a="1"/>
  <c r="K3188" i="1" s="1"/>
  <c r="K3189" i="1" a="1"/>
  <c r="K3189" i="1" s="1"/>
  <c r="K3190" i="1" a="1"/>
  <c r="K3190" i="1" s="1"/>
  <c r="K3191" i="1" a="1"/>
  <c r="K3191" i="1" s="1"/>
  <c r="K3192" i="1" a="1"/>
  <c r="K3192" i="1" s="1"/>
  <c r="K3193" i="1" a="1"/>
  <c r="K3193" i="1" s="1"/>
  <c r="K3194" i="1" a="1"/>
  <c r="K3194" i="1" s="1"/>
  <c r="K3195" i="1" a="1"/>
  <c r="K3195" i="1" s="1"/>
  <c r="K3196" i="1" a="1"/>
  <c r="K3196" i="1" s="1"/>
  <c r="K3197" i="1" a="1"/>
  <c r="K3197" i="1" s="1"/>
  <c r="K3198" i="1" a="1"/>
  <c r="K3198" i="1" s="1"/>
  <c r="K3199" i="1" a="1"/>
  <c r="K3199" i="1" s="1"/>
  <c r="K3200" i="1" a="1"/>
  <c r="K3200" i="1" s="1"/>
  <c r="K3201" i="1" a="1"/>
  <c r="K3201" i="1" s="1"/>
  <c r="K3202" i="1" a="1"/>
  <c r="K3202" i="1" s="1"/>
  <c r="K3203" i="1" a="1"/>
  <c r="K3203" i="1" s="1"/>
  <c r="K3204" i="1" a="1"/>
  <c r="K3204" i="1" s="1"/>
  <c r="K3205" i="1" a="1"/>
  <c r="K3205" i="1" s="1"/>
  <c r="K3206" i="1" a="1"/>
  <c r="K3206" i="1" s="1"/>
  <c r="K3207" i="1" a="1"/>
  <c r="K3207" i="1" s="1"/>
  <c r="K3208" i="1" a="1"/>
  <c r="K3208" i="1" s="1"/>
  <c r="K3209" i="1" a="1"/>
  <c r="K3209" i="1" s="1"/>
  <c r="K3210" i="1" a="1"/>
  <c r="K3210" i="1" s="1"/>
  <c r="K3211" i="1" a="1"/>
  <c r="K3211" i="1" s="1"/>
  <c r="K3212" i="1" a="1"/>
  <c r="K3212" i="1" s="1"/>
  <c r="K3213" i="1" a="1"/>
  <c r="K3213" i="1" s="1"/>
  <c r="K3214" i="1" a="1"/>
  <c r="K3214" i="1" s="1"/>
  <c r="K3215" i="1" a="1"/>
  <c r="K3215" i="1" s="1"/>
  <c r="K3216" i="1" a="1"/>
  <c r="K3216" i="1" s="1"/>
  <c r="K3217" i="1" a="1"/>
  <c r="K3217" i="1" s="1"/>
  <c r="K3218" i="1" a="1"/>
  <c r="K3218" i="1" s="1"/>
  <c r="K3219" i="1" a="1"/>
  <c r="K3219" i="1" s="1"/>
  <c r="K3220" i="1" a="1"/>
  <c r="K3220" i="1" s="1"/>
  <c r="K3221" i="1" a="1"/>
  <c r="K3221" i="1" s="1"/>
  <c r="K3222" i="1" a="1"/>
  <c r="K3222" i="1" s="1"/>
  <c r="K3223" i="1" a="1"/>
  <c r="K3223" i="1" s="1"/>
  <c r="K3224" i="1" a="1"/>
  <c r="K3224" i="1" s="1"/>
  <c r="K3225" i="1" a="1"/>
  <c r="K3225" i="1" s="1"/>
  <c r="K3226" i="1" a="1"/>
  <c r="K3226" i="1" s="1"/>
  <c r="K3227" i="1" a="1"/>
  <c r="K3227" i="1" s="1"/>
  <c r="K3228" i="1" a="1"/>
  <c r="K3228" i="1" s="1"/>
  <c r="K3229" i="1" a="1"/>
  <c r="K3229" i="1" s="1"/>
  <c r="K3230" i="1" a="1"/>
  <c r="K3230" i="1" s="1"/>
  <c r="K3231" i="1" a="1"/>
  <c r="K3231" i="1" s="1"/>
  <c r="K3232" i="1" a="1"/>
  <c r="K3232" i="1" s="1"/>
  <c r="K3233" i="1" a="1"/>
  <c r="K3233" i="1" s="1"/>
  <c r="K3234" i="1" a="1"/>
  <c r="K3234" i="1" s="1"/>
  <c r="K3235" i="1" a="1"/>
  <c r="K3235" i="1" s="1"/>
  <c r="K3236" i="1" a="1"/>
  <c r="K3236" i="1" s="1"/>
  <c r="K3237" i="1" a="1"/>
  <c r="K3237" i="1" s="1"/>
  <c r="K3238" i="1" a="1"/>
  <c r="K3238" i="1" s="1"/>
  <c r="K3239" i="1" a="1"/>
  <c r="K3239" i="1" s="1"/>
  <c r="K3240" i="1" a="1"/>
  <c r="K3240" i="1" s="1"/>
  <c r="K3241" i="1" a="1"/>
  <c r="K3241" i="1" s="1"/>
  <c r="K3242" i="1" a="1"/>
  <c r="K3242" i="1" s="1"/>
  <c r="K3243" i="1" a="1"/>
  <c r="K3243" i="1" s="1"/>
  <c r="K3244" i="1" a="1"/>
  <c r="K3244" i="1" s="1"/>
  <c r="K3245" i="1" a="1"/>
  <c r="K3245" i="1" s="1"/>
  <c r="K3246" i="1" a="1"/>
  <c r="K3246" i="1" s="1"/>
  <c r="K3247" i="1" a="1"/>
  <c r="K3247" i="1" s="1"/>
  <c r="K3248" i="1" a="1"/>
  <c r="K3248" i="1" s="1"/>
  <c r="K3249" i="1" a="1"/>
  <c r="K3249" i="1" s="1"/>
  <c r="K3250" i="1" a="1"/>
  <c r="K3250" i="1" s="1"/>
  <c r="K3251" i="1" a="1"/>
  <c r="K3251" i="1" s="1"/>
  <c r="K3252" i="1" a="1"/>
  <c r="K3252" i="1" s="1"/>
  <c r="K3253" i="1" a="1"/>
  <c r="K3253" i="1" s="1"/>
  <c r="K3254" i="1" a="1"/>
  <c r="K3254" i="1" s="1"/>
  <c r="K3255" i="1" a="1"/>
  <c r="K3255" i="1" s="1"/>
  <c r="K3256" i="1" a="1"/>
  <c r="K3256" i="1" s="1"/>
  <c r="K3257" i="1" a="1"/>
  <c r="K3257" i="1" s="1"/>
  <c r="K3258" i="1" a="1"/>
  <c r="K3258" i="1" s="1"/>
  <c r="K3259" i="1" a="1"/>
  <c r="K3259" i="1" s="1"/>
  <c r="K3260" i="1" a="1"/>
  <c r="K3260" i="1" s="1"/>
  <c r="K3261" i="1" a="1"/>
  <c r="K3261" i="1" s="1"/>
  <c r="K3262" i="1" a="1"/>
  <c r="K3262" i="1" s="1"/>
  <c r="K3263" i="1" a="1"/>
  <c r="K3263" i="1" s="1"/>
  <c r="K3264" i="1" a="1"/>
  <c r="K3264" i="1" s="1"/>
  <c r="K3265" i="1" a="1"/>
  <c r="K3265" i="1" s="1"/>
  <c r="K3266" i="1" a="1"/>
  <c r="K3266" i="1" s="1"/>
  <c r="K3267" i="1" a="1"/>
  <c r="K3267" i="1" s="1"/>
  <c r="K3268" i="1" a="1"/>
  <c r="K3268" i="1" s="1"/>
  <c r="K3269" i="1" a="1"/>
  <c r="K3269" i="1" s="1"/>
  <c r="K3270" i="1" a="1"/>
  <c r="K3270" i="1" s="1"/>
  <c r="K3271" i="1" a="1"/>
  <c r="K3271" i="1" s="1"/>
  <c r="K3272" i="1" a="1"/>
  <c r="K3272" i="1" s="1"/>
  <c r="K3273" i="1" a="1"/>
  <c r="K3273" i="1" s="1"/>
  <c r="K3274" i="1" a="1"/>
  <c r="K3274" i="1" s="1"/>
  <c r="K3275" i="1" a="1"/>
  <c r="K3275" i="1" s="1"/>
  <c r="K3276" i="1" a="1"/>
  <c r="K3276" i="1" s="1"/>
  <c r="K3277" i="1" a="1"/>
  <c r="K3277" i="1" s="1"/>
  <c r="K3278" i="1" a="1"/>
  <c r="K3278" i="1" s="1"/>
  <c r="K3279" i="1" a="1"/>
  <c r="K3279" i="1" s="1"/>
  <c r="K3280" i="1" a="1"/>
  <c r="K3280" i="1" s="1"/>
  <c r="K3281" i="1" a="1"/>
  <c r="K3281" i="1" s="1"/>
  <c r="K3282" i="1" a="1"/>
  <c r="K3282" i="1" s="1"/>
  <c r="K3283" i="1" a="1"/>
  <c r="K3283" i="1" s="1"/>
  <c r="K3284" i="1" a="1"/>
  <c r="K3284" i="1" s="1"/>
  <c r="K3285" i="1" a="1"/>
  <c r="K3285" i="1" s="1"/>
  <c r="K3286" i="1" a="1"/>
  <c r="K3286" i="1" s="1"/>
  <c r="K3287" i="1" a="1"/>
  <c r="K3287" i="1" s="1"/>
  <c r="K3288" i="1" a="1"/>
  <c r="K3288" i="1" s="1"/>
  <c r="K3289" i="1" a="1"/>
  <c r="K3289" i="1" s="1"/>
  <c r="K3290" i="1" a="1"/>
  <c r="K3290" i="1" s="1"/>
  <c r="K3291" i="1" a="1"/>
  <c r="K3291" i="1" s="1"/>
  <c r="K3292" i="1" a="1"/>
  <c r="K3292" i="1" s="1"/>
  <c r="K3293" i="1" a="1"/>
  <c r="K3293" i="1" s="1"/>
  <c r="K3294" i="1" a="1"/>
  <c r="K3294" i="1" s="1"/>
  <c r="K3295" i="1" a="1"/>
  <c r="K3295" i="1" s="1"/>
  <c r="K3296" i="1" a="1"/>
  <c r="K3296" i="1" s="1"/>
  <c r="K3297" i="1" a="1"/>
  <c r="K3297" i="1" s="1"/>
  <c r="K3298" i="1" a="1"/>
  <c r="K3298" i="1" s="1"/>
  <c r="K3299" i="1" a="1"/>
  <c r="K3299" i="1" s="1"/>
  <c r="K3300" i="1" a="1"/>
  <c r="K3300" i="1" s="1"/>
  <c r="K3301" i="1" a="1"/>
  <c r="K3301" i="1" s="1"/>
  <c r="K3302" i="1" a="1"/>
  <c r="K3302" i="1" s="1"/>
  <c r="K3303" i="1" a="1"/>
  <c r="K3303" i="1" s="1"/>
  <c r="K3304" i="1" a="1"/>
  <c r="K3304" i="1" s="1"/>
  <c r="K3305" i="1" a="1"/>
  <c r="K3305" i="1" s="1"/>
  <c r="K3306" i="1" a="1"/>
  <c r="K3306" i="1" s="1"/>
  <c r="K3307" i="1" a="1"/>
  <c r="K3307" i="1" s="1"/>
  <c r="K3308" i="1" a="1"/>
  <c r="K3308" i="1" s="1"/>
  <c r="K3309" i="1" a="1"/>
  <c r="K3309" i="1" s="1"/>
  <c r="K3310" i="1" a="1"/>
  <c r="K3310" i="1" s="1"/>
  <c r="K3311" i="1" a="1"/>
  <c r="K3311" i="1" s="1"/>
  <c r="K3312" i="1" a="1"/>
  <c r="K3312" i="1" s="1"/>
  <c r="K3313" i="1" a="1"/>
  <c r="K3313" i="1" s="1"/>
  <c r="K3314" i="1" a="1"/>
  <c r="K3314" i="1" s="1"/>
  <c r="K3315" i="1" a="1"/>
  <c r="K3315" i="1" s="1"/>
  <c r="K3316" i="1" a="1"/>
  <c r="K3316" i="1" s="1"/>
  <c r="K3317" i="1" a="1"/>
  <c r="K3317" i="1" s="1"/>
  <c r="K3318" i="1" a="1"/>
  <c r="K3318" i="1" s="1"/>
  <c r="K3319" i="1" a="1"/>
  <c r="K3319" i="1" s="1"/>
  <c r="K3320" i="1" a="1"/>
  <c r="K3320" i="1" s="1"/>
  <c r="K3321" i="1" a="1"/>
  <c r="K3321" i="1" s="1"/>
  <c r="K3322" i="1" a="1"/>
  <c r="K3322" i="1" s="1"/>
  <c r="K3323" i="1" a="1"/>
  <c r="K3323" i="1" s="1"/>
  <c r="K3324" i="1" a="1"/>
  <c r="K3324" i="1" s="1"/>
  <c r="K3325" i="1" a="1"/>
  <c r="K3325" i="1" s="1"/>
  <c r="K3326" i="1" a="1"/>
  <c r="K3326" i="1" s="1"/>
  <c r="K3327" i="1" a="1"/>
  <c r="K3327" i="1" s="1"/>
  <c r="K3328" i="1" a="1"/>
  <c r="K3328" i="1" s="1"/>
  <c r="K3329" i="1" a="1"/>
  <c r="K3329" i="1" s="1"/>
  <c r="K3330" i="1" a="1"/>
  <c r="K3330" i="1" s="1"/>
  <c r="K3331" i="1" a="1"/>
  <c r="K3331" i="1" s="1"/>
  <c r="K3332" i="1" a="1"/>
  <c r="K3332" i="1" s="1"/>
  <c r="K3333" i="1" a="1"/>
  <c r="K3333" i="1" s="1"/>
  <c r="K3334" i="1" a="1"/>
  <c r="K3334" i="1" s="1"/>
  <c r="K3335" i="1" a="1"/>
  <c r="K3335" i="1" s="1"/>
  <c r="K3336" i="1" a="1"/>
  <c r="K3336" i="1" s="1"/>
  <c r="K3337" i="1" a="1"/>
  <c r="K3337" i="1" s="1"/>
  <c r="K3338" i="1" a="1"/>
  <c r="K3338" i="1" s="1"/>
  <c r="K3339" i="1" a="1"/>
  <c r="K3339" i="1" s="1"/>
  <c r="K3340" i="1" a="1"/>
  <c r="K3340" i="1" s="1"/>
  <c r="K3341" i="1" a="1"/>
  <c r="K3341" i="1" s="1"/>
  <c r="K3342" i="1" a="1"/>
  <c r="K3342" i="1" s="1"/>
  <c r="K3343" i="1" a="1"/>
  <c r="K3343" i="1" s="1"/>
  <c r="K3344" i="1" a="1"/>
  <c r="K3344" i="1" s="1"/>
  <c r="K3345" i="1" a="1"/>
  <c r="K3345" i="1" s="1"/>
  <c r="K3346" i="1" a="1"/>
  <c r="K3346" i="1" s="1"/>
  <c r="K3347" i="1" a="1"/>
  <c r="K3347" i="1" s="1"/>
  <c r="K3348" i="1" a="1"/>
  <c r="K3348" i="1" s="1"/>
  <c r="K3349" i="1" a="1"/>
  <c r="K3349" i="1" s="1"/>
  <c r="K3350" i="1" a="1"/>
  <c r="K3350" i="1" s="1"/>
  <c r="K3351" i="1" a="1"/>
  <c r="K3351" i="1" s="1"/>
  <c r="K3352" i="1" a="1"/>
  <c r="K3352" i="1" s="1"/>
  <c r="K3353" i="1" a="1"/>
  <c r="K3353" i="1" s="1"/>
  <c r="K3354" i="1" a="1"/>
  <c r="K3354" i="1" s="1"/>
  <c r="K3355" i="1" a="1"/>
  <c r="K3355" i="1" s="1"/>
  <c r="K3356" i="1" a="1"/>
  <c r="K3356" i="1" s="1"/>
  <c r="K3357" i="1" a="1"/>
  <c r="K3357" i="1" s="1"/>
  <c r="K3358" i="1" a="1"/>
  <c r="K3358" i="1" s="1"/>
  <c r="K3359" i="1" a="1"/>
  <c r="K3359" i="1" s="1"/>
  <c r="K3360" i="1" a="1"/>
  <c r="K3360" i="1" s="1"/>
  <c r="K3361" i="1" a="1"/>
  <c r="K3361" i="1" s="1"/>
  <c r="K3362" i="1" a="1"/>
  <c r="K3362" i="1" s="1"/>
  <c r="K3363" i="1" a="1"/>
  <c r="K3363" i="1" s="1"/>
  <c r="K3364" i="1" a="1"/>
  <c r="K3364" i="1" s="1"/>
  <c r="K3365" i="1" a="1"/>
  <c r="K3365" i="1" s="1"/>
  <c r="K3366" i="1" a="1"/>
  <c r="K3366" i="1" s="1"/>
  <c r="K3367" i="1" a="1"/>
  <c r="K3367" i="1" s="1"/>
  <c r="K3368" i="1" a="1"/>
  <c r="K3368" i="1" s="1"/>
  <c r="K3369" i="1" a="1"/>
  <c r="K3369" i="1" s="1"/>
  <c r="K3370" i="1" a="1"/>
  <c r="K3370" i="1" s="1"/>
  <c r="K3371" i="1" a="1"/>
  <c r="K3371" i="1" s="1"/>
  <c r="K3372" i="1" a="1"/>
  <c r="K3372" i="1" s="1"/>
  <c r="K3373" i="1" a="1"/>
  <c r="K3373" i="1" s="1"/>
  <c r="K3374" i="1" a="1"/>
  <c r="K3374" i="1" s="1"/>
  <c r="K3375" i="1" a="1"/>
  <c r="K3375" i="1" s="1"/>
  <c r="K3376" i="1" a="1"/>
  <c r="K3376" i="1" s="1"/>
  <c r="K3377" i="1" a="1"/>
  <c r="K3377" i="1" s="1"/>
  <c r="K3378" i="1" a="1"/>
  <c r="K3378" i="1" s="1"/>
  <c r="K3379" i="1" a="1"/>
  <c r="K3379" i="1" s="1"/>
  <c r="K3380" i="1" a="1"/>
  <c r="K3380" i="1" s="1"/>
  <c r="K3381" i="1" a="1"/>
  <c r="K3381" i="1" s="1"/>
  <c r="K3382" i="1" a="1"/>
  <c r="K3382" i="1" s="1"/>
  <c r="K3383" i="1" a="1"/>
  <c r="K3383" i="1" s="1"/>
  <c r="K3384" i="1" a="1"/>
  <c r="K3384" i="1" s="1"/>
  <c r="K3385" i="1" a="1"/>
  <c r="K3385" i="1" s="1"/>
  <c r="K3386" i="1" a="1"/>
  <c r="K3386" i="1" s="1"/>
  <c r="K3387" i="1" a="1"/>
  <c r="K3387" i="1" s="1"/>
  <c r="K3388" i="1" a="1"/>
  <c r="K3388" i="1" s="1"/>
  <c r="K3389" i="1" a="1"/>
  <c r="K3389" i="1" s="1"/>
  <c r="K3390" i="1" a="1"/>
  <c r="K3390" i="1" s="1"/>
  <c r="K3391" i="1" a="1"/>
  <c r="K3391" i="1" s="1"/>
  <c r="K3392" i="1" a="1"/>
  <c r="K3392" i="1" s="1"/>
  <c r="K3393" i="1" a="1"/>
  <c r="K3393" i="1" s="1"/>
  <c r="K3394" i="1" a="1"/>
  <c r="K3394" i="1" s="1"/>
  <c r="K3395" i="1" a="1"/>
  <c r="K3395" i="1" s="1"/>
  <c r="K3396" i="1" a="1"/>
  <c r="K3396" i="1" s="1"/>
  <c r="K3397" i="1" a="1"/>
  <c r="K3397" i="1" s="1"/>
  <c r="K3398" i="1" a="1"/>
  <c r="K3398" i="1" s="1"/>
  <c r="K3399" i="1" a="1"/>
  <c r="K3399" i="1" s="1"/>
  <c r="K3400" i="1" a="1"/>
  <c r="K3400" i="1" s="1"/>
  <c r="K3401" i="1" a="1"/>
  <c r="K3401" i="1" s="1"/>
  <c r="K3402" i="1" a="1"/>
  <c r="K3402" i="1" s="1"/>
  <c r="K3403" i="1" a="1"/>
  <c r="K3403" i="1" s="1"/>
  <c r="K3404" i="1" a="1"/>
  <c r="K3404" i="1" s="1"/>
  <c r="K3405" i="1" a="1"/>
  <c r="K3405" i="1" s="1"/>
  <c r="K3406" i="1" a="1"/>
  <c r="K3406" i="1" s="1"/>
  <c r="K3407" i="1" a="1"/>
  <c r="K3407" i="1" s="1"/>
  <c r="K3408" i="1" a="1"/>
  <c r="K3408" i="1" s="1"/>
  <c r="K3409" i="1" a="1"/>
  <c r="K3409" i="1" s="1"/>
  <c r="K3410" i="1" a="1"/>
  <c r="K3410" i="1" s="1"/>
  <c r="K3411" i="1" a="1"/>
  <c r="K3411" i="1" s="1"/>
  <c r="K3412" i="1" a="1"/>
  <c r="K3412" i="1" s="1"/>
  <c r="K3413" i="1" a="1"/>
  <c r="K3413" i="1" s="1"/>
  <c r="K3414" i="1" a="1"/>
  <c r="K3414" i="1" s="1"/>
  <c r="K3415" i="1" a="1"/>
  <c r="K3415" i="1" s="1"/>
  <c r="K3416" i="1" a="1"/>
  <c r="K3416" i="1" s="1"/>
  <c r="K3417" i="1" a="1"/>
  <c r="K3417" i="1" s="1"/>
  <c r="K3418" i="1" a="1"/>
  <c r="K3418" i="1" s="1"/>
  <c r="K3419" i="1" a="1"/>
  <c r="K3419" i="1" s="1"/>
  <c r="K3420" i="1" a="1"/>
  <c r="K3420" i="1" s="1"/>
  <c r="K3421" i="1" a="1"/>
  <c r="K3421" i="1" s="1"/>
  <c r="K3422" i="1" a="1"/>
  <c r="K3422" i="1" s="1"/>
  <c r="K3423" i="1" a="1"/>
  <c r="K3423" i="1" s="1"/>
  <c r="K3424" i="1" a="1"/>
  <c r="K3424" i="1" s="1"/>
  <c r="K3425" i="1" a="1"/>
  <c r="K3425" i="1" s="1"/>
  <c r="K3426" i="1" a="1"/>
  <c r="K3426" i="1" s="1"/>
  <c r="K3427" i="1" a="1"/>
  <c r="K3427" i="1" s="1"/>
  <c r="K3428" i="1" a="1"/>
  <c r="K3428" i="1" s="1"/>
  <c r="K3429" i="1" a="1"/>
  <c r="K3429" i="1" s="1"/>
  <c r="K3430" i="1" a="1"/>
  <c r="K3430" i="1" s="1"/>
  <c r="K3431" i="1" a="1"/>
  <c r="K3431" i="1" s="1"/>
  <c r="K3432" i="1" a="1"/>
  <c r="K3432" i="1" s="1"/>
  <c r="K3433" i="1" a="1"/>
  <c r="K3433" i="1" s="1"/>
  <c r="K3434" i="1" a="1"/>
  <c r="K3434" i="1" s="1"/>
  <c r="K3435" i="1" a="1"/>
  <c r="K3435" i="1" s="1"/>
  <c r="K3436" i="1" a="1"/>
  <c r="K3436" i="1" s="1"/>
  <c r="K3437" i="1" a="1"/>
  <c r="K3437" i="1" s="1"/>
  <c r="K3438" i="1" a="1"/>
  <c r="K3438" i="1" s="1"/>
  <c r="K3439" i="1" a="1"/>
  <c r="K3439" i="1" s="1"/>
  <c r="K3440" i="1" a="1"/>
  <c r="K3440" i="1" s="1"/>
  <c r="K3441" i="1" a="1"/>
  <c r="K3441" i="1" s="1"/>
  <c r="K3442" i="1" a="1"/>
  <c r="K3442" i="1" s="1"/>
  <c r="K3443" i="1" a="1"/>
  <c r="K3443" i="1" s="1"/>
  <c r="K3444" i="1" a="1"/>
  <c r="K3444" i="1" s="1"/>
  <c r="K3445" i="1" a="1"/>
  <c r="K3445" i="1" s="1"/>
  <c r="K3446" i="1" a="1"/>
  <c r="K3446" i="1" s="1"/>
  <c r="K3447" i="1" a="1"/>
  <c r="K3447" i="1" s="1"/>
  <c r="K3448" i="1" a="1"/>
  <c r="K3448" i="1" s="1"/>
  <c r="K3449" i="1" a="1"/>
  <c r="K3449" i="1" s="1"/>
  <c r="K3450" i="1" a="1"/>
  <c r="K3450" i="1" s="1"/>
  <c r="K3451" i="1" a="1"/>
  <c r="K3451" i="1" s="1"/>
  <c r="K3452" i="1" a="1"/>
  <c r="K3452" i="1" s="1"/>
  <c r="K3453" i="1" a="1"/>
  <c r="K3453" i="1" s="1"/>
  <c r="K3454" i="1" a="1"/>
  <c r="K3454" i="1" s="1"/>
  <c r="K3455" i="1" a="1"/>
  <c r="K3455" i="1" s="1"/>
  <c r="K3456" i="1" a="1"/>
  <c r="K3456" i="1" s="1"/>
  <c r="K3457" i="1" a="1"/>
  <c r="K3457" i="1" s="1"/>
  <c r="K3458" i="1" a="1"/>
  <c r="K3458" i="1" s="1"/>
  <c r="K3459" i="1" a="1"/>
  <c r="K3459" i="1" s="1"/>
  <c r="K3460" i="1" a="1"/>
  <c r="K3460" i="1" s="1"/>
  <c r="K3461" i="1" a="1"/>
  <c r="K3461" i="1" s="1"/>
  <c r="K3462" i="1" a="1"/>
  <c r="K3462" i="1" s="1"/>
  <c r="K3463" i="1" a="1"/>
  <c r="K3463" i="1" s="1"/>
  <c r="K3464" i="1" a="1"/>
  <c r="K3464" i="1" s="1"/>
  <c r="K3465" i="1" a="1"/>
  <c r="K3465" i="1" s="1"/>
  <c r="K3466" i="1" a="1"/>
  <c r="K3466" i="1" s="1"/>
  <c r="K3467" i="1" a="1"/>
  <c r="K3467" i="1" s="1"/>
  <c r="K3468" i="1" a="1"/>
  <c r="K3468" i="1" s="1"/>
  <c r="K3469" i="1" a="1"/>
  <c r="K3469" i="1" s="1"/>
  <c r="K3470" i="1" a="1"/>
  <c r="K3470" i="1" s="1"/>
  <c r="K3471" i="1" a="1"/>
  <c r="K3471" i="1" s="1"/>
  <c r="K3472" i="1" a="1"/>
  <c r="K3472" i="1" s="1"/>
  <c r="K3473" i="1" a="1"/>
  <c r="K3473" i="1" s="1"/>
  <c r="K3474" i="1" a="1"/>
  <c r="K3474" i="1" s="1"/>
  <c r="K3475" i="1" a="1"/>
  <c r="K3475" i="1" s="1"/>
  <c r="K3476" i="1" a="1"/>
  <c r="K3476" i="1" s="1"/>
  <c r="K3477" i="1" a="1"/>
  <c r="K3477" i="1" s="1"/>
  <c r="K3478" i="1" a="1"/>
  <c r="K3478" i="1" s="1"/>
  <c r="K3479" i="1" a="1"/>
  <c r="K3479" i="1" s="1"/>
  <c r="K3480" i="1" a="1"/>
  <c r="K3480" i="1" s="1"/>
  <c r="K3481" i="1" a="1"/>
  <c r="K3481" i="1" s="1"/>
  <c r="K3482" i="1" a="1"/>
  <c r="K3482" i="1" s="1"/>
  <c r="K3483" i="1" a="1"/>
  <c r="K3483" i="1" s="1"/>
  <c r="K3484" i="1" a="1"/>
  <c r="K3484" i="1" s="1"/>
  <c r="K3485" i="1" a="1"/>
  <c r="K3485" i="1" s="1"/>
  <c r="K3486" i="1" a="1"/>
  <c r="K3486" i="1" s="1"/>
  <c r="K3487" i="1" a="1"/>
  <c r="K3487" i="1" s="1"/>
  <c r="K3488" i="1" a="1"/>
  <c r="K3488" i="1" s="1"/>
  <c r="K3489" i="1" a="1"/>
  <c r="K3489" i="1" s="1"/>
  <c r="K3490" i="1" a="1"/>
  <c r="K3490" i="1" s="1"/>
  <c r="K3491" i="1" a="1"/>
  <c r="K3491" i="1" s="1"/>
  <c r="K3492" i="1" a="1"/>
  <c r="K3492" i="1" s="1"/>
  <c r="K3493" i="1" a="1"/>
  <c r="K3493" i="1" s="1"/>
  <c r="K3494" i="1" a="1"/>
  <c r="K3494" i="1" s="1"/>
  <c r="K3495" i="1" a="1"/>
  <c r="K3495" i="1" s="1"/>
  <c r="K3496" i="1" a="1"/>
  <c r="K3496" i="1" s="1"/>
  <c r="K3497" i="1" a="1"/>
  <c r="K3497" i="1" s="1"/>
  <c r="K3498" i="1" a="1"/>
  <c r="K3498" i="1" s="1"/>
  <c r="K3499" i="1" a="1"/>
  <c r="K3499" i="1" s="1"/>
  <c r="K3500" i="1" a="1"/>
  <c r="K3500" i="1" s="1"/>
  <c r="K3501" i="1" a="1"/>
  <c r="K3501" i="1" s="1"/>
  <c r="K3502" i="1" a="1"/>
  <c r="K3502" i="1" s="1"/>
  <c r="K3503" i="1" a="1"/>
  <c r="K3503" i="1" s="1"/>
  <c r="K3504" i="1" a="1"/>
  <c r="K3504" i="1" s="1"/>
  <c r="K3505" i="1" a="1"/>
  <c r="K3505" i="1" s="1"/>
  <c r="K3506" i="1" a="1"/>
  <c r="K3506" i="1" s="1"/>
  <c r="K3507" i="1" a="1"/>
  <c r="K3507" i="1" s="1"/>
  <c r="K3508" i="1" a="1"/>
  <c r="K3508" i="1" s="1"/>
  <c r="K3509" i="1" a="1"/>
  <c r="K3509" i="1" s="1"/>
  <c r="K3510" i="1" a="1"/>
  <c r="K3510" i="1" s="1"/>
  <c r="K3511" i="1" a="1"/>
  <c r="K3511" i="1" s="1"/>
  <c r="K3512" i="1" a="1"/>
  <c r="K3512" i="1" s="1"/>
  <c r="K3513" i="1" a="1"/>
  <c r="K3513" i="1" s="1"/>
  <c r="K3514" i="1" a="1"/>
  <c r="K3514" i="1" s="1"/>
  <c r="K3515" i="1" a="1"/>
  <c r="K3515" i="1" s="1"/>
  <c r="K3516" i="1" a="1"/>
  <c r="K3516" i="1" s="1"/>
  <c r="K3517" i="1" a="1"/>
  <c r="K3517" i="1" s="1"/>
  <c r="K3518" i="1" a="1"/>
  <c r="K3518" i="1" s="1"/>
  <c r="K3519" i="1" a="1"/>
  <c r="K3519" i="1" s="1"/>
  <c r="K3520" i="1" a="1"/>
  <c r="K3520" i="1" s="1"/>
  <c r="K3521" i="1" a="1"/>
  <c r="K3521" i="1" s="1"/>
  <c r="K3522" i="1" a="1"/>
  <c r="K3522" i="1" s="1"/>
  <c r="K3523" i="1" a="1"/>
  <c r="K3523" i="1" s="1"/>
  <c r="K3524" i="1" a="1"/>
  <c r="K3524" i="1" s="1"/>
  <c r="K3525" i="1" a="1"/>
  <c r="K3525" i="1" s="1"/>
  <c r="K3526" i="1" a="1"/>
  <c r="K3526" i="1" s="1"/>
  <c r="K3527" i="1" a="1"/>
  <c r="K3527" i="1" s="1"/>
  <c r="K3528" i="1" a="1"/>
  <c r="K3528" i="1" s="1"/>
  <c r="K3529" i="1" a="1"/>
  <c r="K3529" i="1" s="1"/>
  <c r="K3530" i="1" a="1"/>
  <c r="K3530" i="1" s="1"/>
  <c r="K3531" i="1" a="1"/>
  <c r="K3531" i="1" s="1"/>
  <c r="K3532" i="1" a="1"/>
  <c r="K3532" i="1" s="1"/>
  <c r="K3533" i="1" a="1"/>
  <c r="K3533" i="1" s="1"/>
  <c r="K3534" i="1" a="1"/>
  <c r="K3534" i="1" s="1"/>
  <c r="K3535" i="1" a="1"/>
  <c r="K3535" i="1" s="1"/>
  <c r="K3536" i="1" a="1"/>
  <c r="K3536" i="1" s="1"/>
  <c r="K3537" i="1" a="1"/>
  <c r="K3537" i="1" s="1"/>
  <c r="K3538" i="1" a="1"/>
  <c r="K3538" i="1" s="1"/>
  <c r="K3539" i="1" a="1"/>
  <c r="K3539" i="1" s="1"/>
  <c r="K3540" i="1" a="1"/>
  <c r="K3540" i="1" s="1"/>
  <c r="K3541" i="1" a="1"/>
  <c r="K3541" i="1" s="1"/>
  <c r="K3542" i="1" a="1"/>
  <c r="K3542" i="1" s="1"/>
  <c r="K3543" i="1" a="1"/>
  <c r="K3543" i="1" s="1"/>
  <c r="K3544" i="1" a="1"/>
  <c r="K3544" i="1" s="1"/>
  <c r="K3545" i="1" a="1"/>
  <c r="K3545" i="1" s="1"/>
  <c r="K3546" i="1" a="1"/>
  <c r="K3546" i="1" s="1"/>
  <c r="K3547" i="1" a="1"/>
  <c r="K3547" i="1" s="1"/>
  <c r="K3548" i="1" a="1"/>
  <c r="K3548" i="1" s="1"/>
  <c r="K3549" i="1" a="1"/>
  <c r="K3549" i="1" s="1"/>
  <c r="K3550" i="1" a="1"/>
  <c r="K3550" i="1" s="1"/>
  <c r="K3551" i="1" a="1"/>
  <c r="K3551" i="1" s="1"/>
  <c r="K3552" i="1" a="1"/>
  <c r="K3552" i="1" s="1"/>
  <c r="K3553" i="1" a="1"/>
  <c r="K3553" i="1" s="1"/>
  <c r="K3554" i="1" a="1"/>
  <c r="K3554" i="1" s="1"/>
  <c r="K3555" i="1" a="1"/>
  <c r="K3555" i="1" s="1"/>
  <c r="K3556" i="1" a="1"/>
  <c r="K3556" i="1" s="1"/>
  <c r="K3557" i="1" a="1"/>
  <c r="K3557" i="1" s="1"/>
  <c r="K3558" i="1" a="1"/>
  <c r="K3558" i="1" s="1"/>
  <c r="K3559" i="1" a="1"/>
  <c r="K3559" i="1" s="1"/>
  <c r="K3560" i="1" a="1"/>
  <c r="K3560" i="1" s="1"/>
  <c r="K3561" i="1" a="1"/>
  <c r="K3561" i="1" s="1"/>
  <c r="K3562" i="1" a="1"/>
  <c r="K3562" i="1" s="1"/>
  <c r="K3563" i="1" a="1"/>
  <c r="K3563" i="1" s="1"/>
  <c r="K3564" i="1" a="1"/>
  <c r="K3564" i="1" s="1"/>
  <c r="K3565" i="1" a="1"/>
  <c r="K3565" i="1" s="1"/>
  <c r="K3566" i="1" a="1"/>
  <c r="K3566" i="1" s="1"/>
  <c r="K3567" i="1" a="1"/>
  <c r="K3567" i="1" s="1"/>
  <c r="K3568" i="1" a="1"/>
  <c r="K3568" i="1" s="1"/>
  <c r="K3569" i="1" a="1"/>
  <c r="K3569" i="1" s="1"/>
  <c r="K3570" i="1" a="1"/>
  <c r="K3570" i="1" s="1"/>
  <c r="K3571" i="1" a="1"/>
  <c r="K3571" i="1" s="1"/>
  <c r="K3572" i="1" a="1"/>
  <c r="K3572" i="1" s="1"/>
  <c r="K3573" i="1" a="1"/>
  <c r="K3573" i="1" s="1"/>
  <c r="K3574" i="1" a="1"/>
  <c r="K3574" i="1" s="1"/>
  <c r="K3575" i="1" a="1"/>
  <c r="K3575" i="1" s="1"/>
  <c r="K3576" i="1" a="1"/>
  <c r="K3576" i="1" s="1"/>
  <c r="K3577" i="1" a="1"/>
  <c r="K3577" i="1" s="1"/>
  <c r="K3578" i="1" a="1"/>
  <c r="K3578" i="1" s="1"/>
  <c r="K3579" i="1" a="1"/>
  <c r="K3579" i="1" s="1"/>
  <c r="K3580" i="1" a="1"/>
  <c r="K3580" i="1" s="1"/>
  <c r="K3581" i="1" a="1"/>
  <c r="K3581" i="1" s="1"/>
  <c r="K3582" i="1" a="1"/>
  <c r="K3582" i="1" s="1"/>
  <c r="K3583" i="1" a="1"/>
  <c r="K3583" i="1" s="1"/>
  <c r="K3584" i="1" a="1"/>
  <c r="K3584" i="1" s="1"/>
  <c r="K3585" i="1" a="1"/>
  <c r="K3585" i="1" s="1"/>
  <c r="K3586" i="1" a="1"/>
  <c r="K3586" i="1" s="1"/>
  <c r="K3587" i="1" a="1"/>
  <c r="K3587" i="1" s="1"/>
  <c r="K3588" i="1" a="1"/>
  <c r="K3588" i="1" s="1"/>
  <c r="K3589" i="1" a="1"/>
  <c r="K3589" i="1" s="1"/>
  <c r="K3590" i="1" a="1"/>
  <c r="K3590" i="1" s="1"/>
  <c r="K3591" i="1" a="1"/>
  <c r="K3591" i="1" s="1"/>
  <c r="K3592" i="1" a="1"/>
  <c r="K3592" i="1" s="1"/>
  <c r="K3593" i="1" a="1"/>
  <c r="K3593" i="1" s="1"/>
  <c r="K3594" i="1" a="1"/>
  <c r="K3594" i="1" s="1"/>
  <c r="K3595" i="1" a="1"/>
  <c r="K3595" i="1" s="1"/>
  <c r="K3596" i="1" a="1"/>
  <c r="K3596" i="1" s="1"/>
  <c r="K3597" i="1" a="1"/>
  <c r="K3597" i="1" s="1"/>
  <c r="K3598" i="1" a="1"/>
  <c r="K3598" i="1" s="1"/>
  <c r="K3599" i="1" a="1"/>
  <c r="K3599" i="1" s="1"/>
  <c r="K3600" i="1" a="1"/>
  <c r="K3600" i="1" s="1"/>
  <c r="K3601" i="1" a="1"/>
  <c r="K3601" i="1" s="1"/>
  <c r="K3602" i="1" a="1"/>
  <c r="K3602" i="1" s="1"/>
  <c r="K3603" i="1" a="1"/>
  <c r="K3603" i="1" s="1"/>
  <c r="K3604" i="1" a="1"/>
  <c r="K3604" i="1" s="1"/>
  <c r="K3605" i="1" a="1"/>
  <c r="K3605" i="1" s="1"/>
  <c r="K3606" i="1" a="1"/>
  <c r="K3606" i="1" s="1"/>
  <c r="K3607" i="1" a="1"/>
  <c r="K3607" i="1" s="1"/>
  <c r="K3608" i="1" a="1"/>
  <c r="K3608" i="1" s="1"/>
  <c r="K3609" i="1" a="1"/>
  <c r="K3609" i="1" s="1"/>
  <c r="K3610" i="1" a="1"/>
  <c r="K3610" i="1" s="1"/>
  <c r="K3611" i="1" a="1"/>
  <c r="K3611" i="1" s="1"/>
  <c r="K3612" i="1" a="1"/>
  <c r="K3612" i="1" s="1"/>
  <c r="K3613" i="1" a="1"/>
  <c r="K3613" i="1" s="1"/>
  <c r="K3614" i="1" a="1"/>
  <c r="K3614" i="1" s="1"/>
  <c r="K3615" i="1" a="1"/>
  <c r="K3615" i="1" s="1"/>
  <c r="K3616" i="1" a="1"/>
  <c r="K3616" i="1" s="1"/>
  <c r="K3617" i="1" a="1"/>
  <c r="K3617" i="1" s="1"/>
  <c r="K3618" i="1" a="1"/>
  <c r="K3618" i="1" s="1"/>
  <c r="K3619" i="1" a="1"/>
  <c r="K3619" i="1" s="1"/>
  <c r="K3620" i="1" a="1"/>
  <c r="K3620" i="1" s="1"/>
  <c r="K3621" i="1" a="1"/>
  <c r="K3621" i="1" s="1"/>
  <c r="K3622" i="1" a="1"/>
  <c r="K3622" i="1" s="1"/>
  <c r="K3623" i="1" a="1"/>
  <c r="K3623" i="1" s="1"/>
  <c r="K3624" i="1" a="1"/>
  <c r="K3624" i="1" s="1"/>
  <c r="K3625" i="1" a="1"/>
  <c r="K3625" i="1" s="1"/>
  <c r="K3626" i="1" a="1"/>
  <c r="K3626" i="1" s="1"/>
  <c r="K3627" i="1" a="1"/>
  <c r="K3627" i="1" s="1"/>
  <c r="K3628" i="1" a="1"/>
  <c r="K3628" i="1" s="1"/>
  <c r="K3629" i="1" a="1"/>
  <c r="K3629" i="1" s="1"/>
  <c r="K3630" i="1" a="1"/>
  <c r="K3630" i="1" s="1"/>
  <c r="K3631" i="1" a="1"/>
  <c r="K3631" i="1" s="1"/>
  <c r="K3632" i="1" a="1"/>
  <c r="K3632" i="1" s="1"/>
  <c r="K3633" i="1" a="1"/>
  <c r="K3633" i="1" s="1"/>
  <c r="K3634" i="1" a="1"/>
  <c r="K3634" i="1" s="1"/>
  <c r="K3635" i="1" a="1"/>
  <c r="K3635" i="1" s="1"/>
  <c r="K3636" i="1" a="1"/>
  <c r="K3636" i="1" s="1"/>
  <c r="K3637" i="1" a="1"/>
  <c r="K3637" i="1" s="1"/>
  <c r="K3638" i="1" a="1"/>
  <c r="K3638" i="1" s="1"/>
  <c r="K3639" i="1" a="1"/>
  <c r="K3639" i="1" s="1"/>
  <c r="K3640" i="1" a="1"/>
  <c r="K3640" i="1" s="1"/>
  <c r="K3641" i="1" a="1"/>
  <c r="K3641" i="1" s="1"/>
  <c r="K3642" i="1" a="1"/>
  <c r="K3642" i="1" s="1"/>
  <c r="K3643" i="1" a="1"/>
  <c r="K3643" i="1" s="1"/>
  <c r="K3644" i="1" a="1"/>
  <c r="K3644" i="1" s="1"/>
  <c r="K3645" i="1" a="1"/>
  <c r="K3645" i="1" s="1"/>
  <c r="K3646" i="1" a="1"/>
  <c r="K3646" i="1" s="1"/>
  <c r="K3647" i="1" a="1"/>
  <c r="K3647" i="1" s="1"/>
  <c r="K3648" i="1" a="1"/>
  <c r="K3648" i="1" s="1"/>
  <c r="K3649" i="1" a="1"/>
  <c r="K3649" i="1" s="1"/>
  <c r="K3650" i="1" a="1"/>
  <c r="K3650" i="1" s="1"/>
  <c r="K3651" i="1" a="1"/>
  <c r="K3651" i="1" s="1"/>
  <c r="K3652" i="1" a="1"/>
  <c r="K3652" i="1" s="1"/>
  <c r="K3653" i="1" a="1"/>
  <c r="K3653" i="1" s="1"/>
  <c r="K3654" i="1" a="1"/>
  <c r="K3654" i="1" s="1"/>
  <c r="K3655" i="1" a="1"/>
  <c r="K3655" i="1" s="1"/>
  <c r="K3656" i="1" a="1"/>
  <c r="K3656" i="1" s="1"/>
  <c r="K3657" i="1" a="1"/>
  <c r="K3657" i="1" s="1"/>
  <c r="K3658" i="1" a="1"/>
  <c r="K3658" i="1" s="1"/>
  <c r="K3659" i="1" a="1"/>
  <c r="K3659" i="1" s="1"/>
  <c r="K3660" i="1" a="1"/>
  <c r="K3660" i="1" s="1"/>
  <c r="K3661" i="1" a="1"/>
  <c r="K3661" i="1" s="1"/>
  <c r="K3662" i="1" a="1"/>
  <c r="K3662" i="1" s="1"/>
  <c r="K3663" i="1" a="1"/>
  <c r="K3663" i="1" s="1"/>
  <c r="K3664" i="1" a="1"/>
  <c r="K3664" i="1" s="1"/>
  <c r="K3665" i="1" a="1"/>
  <c r="K3665" i="1" s="1"/>
  <c r="K3666" i="1" a="1"/>
  <c r="K3666" i="1" s="1"/>
  <c r="K3667" i="1" a="1"/>
  <c r="K3667" i="1" s="1"/>
  <c r="K3668" i="1" a="1"/>
  <c r="K3668" i="1" s="1"/>
  <c r="K3669" i="1" a="1"/>
  <c r="K3669" i="1" s="1"/>
  <c r="K3670" i="1" a="1"/>
  <c r="K3670" i="1" s="1"/>
  <c r="K3671" i="1" a="1"/>
  <c r="K3671" i="1" s="1"/>
  <c r="K3672" i="1" a="1"/>
  <c r="K3672" i="1" s="1"/>
  <c r="K3673" i="1" a="1"/>
  <c r="K3673" i="1" s="1"/>
  <c r="K3674" i="1" a="1"/>
  <c r="K3674" i="1" s="1"/>
  <c r="K3675" i="1" a="1"/>
  <c r="K3675" i="1" s="1"/>
  <c r="K3676" i="1" a="1"/>
  <c r="K3676" i="1" s="1"/>
  <c r="K3677" i="1" a="1"/>
  <c r="K3677" i="1" s="1"/>
  <c r="K3678" i="1" a="1"/>
  <c r="K3678" i="1" s="1"/>
  <c r="K3679" i="1" a="1"/>
  <c r="K3679" i="1" s="1"/>
  <c r="K3680" i="1" a="1"/>
  <c r="K3680" i="1" s="1"/>
  <c r="K3681" i="1" a="1"/>
  <c r="K3681" i="1" s="1"/>
  <c r="K3682" i="1" a="1"/>
  <c r="K3682" i="1" s="1"/>
  <c r="K3683" i="1" a="1"/>
  <c r="K3683" i="1" s="1"/>
  <c r="K3684" i="1" a="1"/>
  <c r="K3684" i="1" s="1"/>
  <c r="K3685" i="1" a="1"/>
  <c r="K3685" i="1" s="1"/>
  <c r="K3686" i="1" a="1"/>
  <c r="K3686" i="1" s="1"/>
  <c r="K3687" i="1" a="1"/>
  <c r="K3687" i="1" s="1"/>
  <c r="K3688" i="1" a="1"/>
  <c r="K3688" i="1" s="1"/>
  <c r="K3689" i="1" a="1"/>
  <c r="K3689" i="1" s="1"/>
  <c r="K3690" i="1" a="1"/>
  <c r="K3690" i="1" s="1"/>
  <c r="K3691" i="1" a="1"/>
  <c r="K3691" i="1" s="1"/>
  <c r="K3692" i="1" a="1"/>
  <c r="K3692" i="1" s="1"/>
  <c r="K3693" i="1" a="1"/>
  <c r="K3693" i="1" s="1"/>
  <c r="K3694" i="1" a="1"/>
  <c r="K3694" i="1" s="1"/>
  <c r="K3695" i="1" a="1"/>
  <c r="K3695" i="1" s="1"/>
  <c r="K3696" i="1" a="1"/>
  <c r="K3696" i="1" s="1"/>
  <c r="K3697" i="1" a="1"/>
  <c r="K3697" i="1" s="1"/>
  <c r="K3698" i="1" a="1"/>
  <c r="K3698" i="1" s="1"/>
  <c r="K3699" i="1" a="1"/>
  <c r="K3699" i="1" s="1"/>
  <c r="K3700" i="1" a="1"/>
  <c r="K3700" i="1" s="1"/>
  <c r="K3701" i="1" a="1"/>
  <c r="K3701" i="1" s="1"/>
  <c r="K3702" i="1" a="1"/>
  <c r="K3702" i="1" s="1"/>
  <c r="K3703" i="1" a="1"/>
  <c r="K3703" i="1" s="1"/>
  <c r="K3704" i="1" a="1"/>
  <c r="K3704" i="1" s="1"/>
  <c r="K3705" i="1" a="1"/>
  <c r="K3705" i="1" s="1"/>
  <c r="K3706" i="1" a="1"/>
  <c r="K3706" i="1" s="1"/>
  <c r="K3707" i="1" a="1"/>
  <c r="K3707" i="1" s="1"/>
  <c r="K3708" i="1" a="1"/>
  <c r="K3708" i="1" s="1"/>
  <c r="K3709" i="1" a="1"/>
  <c r="K3709" i="1" s="1"/>
  <c r="K3710" i="1" a="1"/>
  <c r="K3710" i="1" s="1"/>
  <c r="K3711" i="1" a="1"/>
  <c r="K3711" i="1" s="1"/>
  <c r="K3712" i="1" a="1"/>
  <c r="K3712" i="1" s="1"/>
  <c r="K3713" i="1" a="1"/>
  <c r="K3713" i="1" s="1"/>
  <c r="K3714" i="1" a="1"/>
  <c r="K3714" i="1" s="1"/>
  <c r="K3715" i="1" a="1"/>
  <c r="K3715" i="1" s="1"/>
  <c r="K3716" i="1" a="1"/>
  <c r="K3716" i="1" s="1"/>
  <c r="K3717" i="1" a="1"/>
  <c r="K3717" i="1" s="1"/>
  <c r="K3718" i="1" a="1"/>
  <c r="K3718" i="1" s="1"/>
  <c r="K3719" i="1" a="1"/>
  <c r="K3719" i="1" s="1"/>
  <c r="K3720" i="1" a="1"/>
  <c r="K3720" i="1" s="1"/>
  <c r="K3721" i="1" a="1"/>
  <c r="K3721" i="1" s="1"/>
  <c r="K3722" i="1" a="1"/>
  <c r="K3722" i="1" s="1"/>
  <c r="K3723" i="1" a="1"/>
  <c r="K3723" i="1" s="1"/>
  <c r="K3724" i="1" a="1"/>
  <c r="K3724" i="1" s="1"/>
  <c r="K3725" i="1" a="1"/>
  <c r="K3725" i="1" s="1"/>
  <c r="K3726" i="1" a="1"/>
  <c r="K3726" i="1" s="1"/>
  <c r="K3727" i="1" a="1"/>
  <c r="K3727" i="1" s="1"/>
  <c r="K3728" i="1" a="1"/>
  <c r="K3728" i="1" s="1"/>
  <c r="K3729" i="1" a="1"/>
  <c r="K3729" i="1" s="1"/>
  <c r="K3730" i="1" a="1"/>
  <c r="K3730" i="1" s="1"/>
  <c r="K3731" i="1" a="1"/>
  <c r="K3731" i="1" s="1"/>
  <c r="K3732" i="1" a="1"/>
  <c r="K3732" i="1" s="1"/>
  <c r="K3733" i="1" a="1"/>
  <c r="K3733" i="1" s="1"/>
  <c r="K3734" i="1" a="1"/>
  <c r="K3734" i="1" s="1"/>
  <c r="K3735" i="1" a="1"/>
  <c r="K3735" i="1" s="1"/>
  <c r="K3736" i="1" a="1"/>
  <c r="K3736" i="1" s="1"/>
  <c r="K3737" i="1" a="1"/>
  <c r="K3737" i="1" s="1"/>
  <c r="K3738" i="1" a="1"/>
  <c r="K3738" i="1" s="1"/>
  <c r="K3739" i="1" a="1"/>
  <c r="K3739" i="1" s="1"/>
  <c r="K3740" i="1" a="1"/>
  <c r="K3740" i="1" s="1"/>
  <c r="K3741" i="1" a="1"/>
  <c r="K3741" i="1" s="1"/>
  <c r="K3742" i="1" a="1"/>
  <c r="K3742" i="1" s="1"/>
  <c r="K3743" i="1" a="1"/>
  <c r="K3743" i="1" s="1"/>
  <c r="K3744" i="1" a="1"/>
  <c r="K3744" i="1" s="1"/>
  <c r="K3745" i="1" a="1"/>
  <c r="K3745" i="1" s="1"/>
  <c r="K3746" i="1" a="1"/>
  <c r="K3746" i="1" s="1"/>
  <c r="K3747" i="1" a="1"/>
  <c r="K3747" i="1" s="1"/>
  <c r="K3748" i="1" a="1"/>
  <c r="K3748" i="1" s="1"/>
  <c r="K3749" i="1" a="1"/>
  <c r="K3749" i="1" s="1"/>
  <c r="K3750" i="1" a="1"/>
  <c r="K3750" i="1" s="1"/>
  <c r="K3751" i="1" a="1"/>
  <c r="K3751" i="1" s="1"/>
  <c r="K3752" i="1" a="1"/>
  <c r="K3752" i="1" s="1"/>
  <c r="K3753" i="1" a="1"/>
  <c r="K3753" i="1" s="1"/>
  <c r="K3754" i="1" a="1"/>
  <c r="K3754" i="1" s="1"/>
  <c r="K3755" i="1" a="1"/>
  <c r="K3755" i="1" s="1"/>
  <c r="K3756" i="1" a="1"/>
  <c r="K3756" i="1" s="1"/>
  <c r="K3757" i="1" a="1"/>
  <c r="K3757" i="1" s="1"/>
  <c r="K3758" i="1" a="1"/>
  <c r="K3758" i="1" s="1"/>
  <c r="K3759" i="1" a="1"/>
  <c r="K3759" i="1" s="1"/>
  <c r="K3760" i="1" a="1"/>
  <c r="K3760" i="1" s="1"/>
  <c r="K3761" i="1" a="1"/>
  <c r="K3761" i="1" s="1"/>
  <c r="K3762" i="1" a="1"/>
  <c r="K3762" i="1" s="1"/>
  <c r="K3763" i="1" a="1"/>
  <c r="K3763" i="1" s="1"/>
  <c r="K3764" i="1" a="1"/>
  <c r="K3764" i="1" s="1"/>
  <c r="K3765" i="1" a="1"/>
  <c r="K3765" i="1" s="1"/>
  <c r="K3766" i="1" a="1"/>
  <c r="K3766" i="1" s="1"/>
  <c r="K3767" i="1" a="1"/>
  <c r="K3767" i="1" s="1"/>
  <c r="K3768" i="1" a="1"/>
  <c r="K3768" i="1" s="1"/>
  <c r="K3769" i="1" a="1"/>
  <c r="K3769" i="1" s="1"/>
  <c r="K3770" i="1" a="1"/>
  <c r="K3770" i="1" s="1"/>
  <c r="K3771" i="1" a="1"/>
  <c r="K3771" i="1" s="1"/>
  <c r="K3772" i="1" a="1"/>
  <c r="K3772" i="1" s="1"/>
  <c r="K3773" i="1" a="1"/>
  <c r="K3773" i="1" s="1"/>
  <c r="K3774" i="1" a="1"/>
  <c r="K3774" i="1" s="1"/>
  <c r="K3775" i="1" a="1"/>
  <c r="K3775" i="1" s="1"/>
  <c r="K3776" i="1" a="1"/>
  <c r="K3776" i="1" s="1"/>
  <c r="K3777" i="1" a="1"/>
  <c r="K3777" i="1" s="1"/>
  <c r="K3778" i="1" a="1"/>
  <c r="K3778" i="1" s="1"/>
  <c r="K3779" i="1" a="1"/>
  <c r="K3779" i="1" s="1"/>
  <c r="K3780" i="1" a="1"/>
  <c r="K3780" i="1" s="1"/>
  <c r="K3781" i="1" a="1"/>
  <c r="K3781" i="1" s="1"/>
  <c r="K3782" i="1" a="1"/>
  <c r="K3782" i="1" s="1"/>
  <c r="K3783" i="1" a="1"/>
  <c r="K3783" i="1" s="1"/>
  <c r="K3784" i="1" a="1"/>
  <c r="K3784" i="1" s="1"/>
  <c r="K3785" i="1" a="1"/>
  <c r="K3785" i="1" s="1"/>
  <c r="K3786" i="1" a="1"/>
  <c r="K3786" i="1" s="1"/>
  <c r="K3787" i="1" a="1"/>
  <c r="K3787" i="1" s="1"/>
  <c r="K3788" i="1" a="1"/>
  <c r="K3788" i="1" s="1"/>
  <c r="K3789" i="1" a="1"/>
  <c r="K3789" i="1" s="1"/>
  <c r="K3790" i="1" a="1"/>
  <c r="K3790" i="1" s="1"/>
  <c r="K3791" i="1" a="1"/>
  <c r="K3791" i="1" s="1"/>
  <c r="K3792" i="1" a="1"/>
  <c r="K3792" i="1" s="1"/>
  <c r="K3793" i="1" a="1"/>
  <c r="K3793" i="1" s="1"/>
  <c r="K3794" i="1" a="1"/>
  <c r="K3794" i="1" s="1"/>
  <c r="K3795" i="1" a="1"/>
  <c r="K3795" i="1" s="1"/>
  <c r="K3796" i="1" a="1"/>
  <c r="K3796" i="1" s="1"/>
  <c r="K3797" i="1" a="1"/>
  <c r="K3797" i="1" s="1"/>
  <c r="K3798" i="1" a="1"/>
  <c r="K3798" i="1" s="1"/>
  <c r="K3799" i="1" a="1"/>
  <c r="K3799" i="1" s="1"/>
  <c r="K3800" i="1" a="1"/>
  <c r="K3800" i="1" s="1"/>
  <c r="K3801" i="1" a="1"/>
  <c r="K3801" i="1" s="1"/>
  <c r="K3802" i="1" a="1"/>
  <c r="K3802" i="1" s="1"/>
  <c r="K3803" i="1" a="1"/>
  <c r="K3803" i="1" s="1"/>
  <c r="K3804" i="1" a="1"/>
  <c r="K3804" i="1" s="1"/>
  <c r="K3805" i="1" a="1"/>
  <c r="K3805" i="1" s="1"/>
  <c r="K3806" i="1" a="1"/>
  <c r="K3806" i="1" s="1"/>
  <c r="K3807" i="1" a="1"/>
  <c r="K3807" i="1" s="1"/>
  <c r="K3808" i="1" a="1"/>
  <c r="K3808" i="1" s="1"/>
  <c r="K3809" i="1" a="1"/>
  <c r="K3809" i="1" s="1"/>
  <c r="K3810" i="1" a="1"/>
  <c r="K3810" i="1" s="1"/>
  <c r="K3811" i="1" a="1"/>
  <c r="K3811" i="1" s="1"/>
  <c r="K3812" i="1" a="1"/>
  <c r="K3812" i="1" s="1"/>
  <c r="K3813" i="1" a="1"/>
  <c r="K3813" i="1" s="1"/>
  <c r="K3814" i="1" a="1"/>
  <c r="K3814" i="1" s="1"/>
  <c r="K3815" i="1" a="1"/>
  <c r="K3815" i="1" s="1"/>
  <c r="K3816" i="1" a="1"/>
  <c r="K3816" i="1" s="1"/>
  <c r="K3817" i="1" a="1"/>
  <c r="K3817" i="1" s="1"/>
  <c r="K3818" i="1" a="1"/>
  <c r="K3818" i="1" s="1"/>
  <c r="K3819" i="1" a="1"/>
  <c r="K3819" i="1" s="1"/>
  <c r="K3820" i="1" a="1"/>
  <c r="K3820" i="1" s="1"/>
  <c r="K3821" i="1" a="1"/>
  <c r="K3821" i="1" s="1"/>
  <c r="K3822" i="1" a="1"/>
  <c r="K3822" i="1" s="1"/>
  <c r="K3823" i="1" a="1"/>
  <c r="K3823" i="1" s="1"/>
  <c r="K3824" i="1" a="1"/>
  <c r="K3824" i="1" s="1"/>
  <c r="K3825" i="1" a="1"/>
  <c r="K3825" i="1" s="1"/>
  <c r="K3826" i="1" a="1"/>
  <c r="K3826" i="1" s="1"/>
  <c r="K3827" i="1" a="1"/>
  <c r="K3827" i="1" s="1"/>
  <c r="K3828" i="1" a="1"/>
  <c r="K3828" i="1" s="1"/>
  <c r="K3829" i="1" a="1"/>
  <c r="K3829" i="1" s="1"/>
  <c r="K3830" i="1" a="1"/>
  <c r="K3830" i="1" s="1"/>
  <c r="K3831" i="1" a="1"/>
  <c r="K3831" i="1" s="1"/>
  <c r="K3832" i="1" a="1"/>
  <c r="K3832" i="1" s="1"/>
  <c r="K3833" i="1" a="1"/>
  <c r="K3833" i="1" s="1"/>
  <c r="K3834" i="1" a="1"/>
  <c r="K3834" i="1" s="1"/>
  <c r="K3835" i="1" a="1"/>
  <c r="K3835" i="1" s="1"/>
  <c r="K3836" i="1" a="1"/>
  <c r="K3836" i="1" s="1"/>
  <c r="K3837" i="1" a="1"/>
  <c r="K3837" i="1" s="1"/>
  <c r="K3838" i="1" a="1"/>
  <c r="K3838" i="1" s="1"/>
  <c r="K3839" i="1" a="1"/>
  <c r="K3839" i="1" s="1"/>
  <c r="K3840" i="1" a="1"/>
  <c r="K3840" i="1" s="1"/>
  <c r="K3841" i="1" a="1"/>
  <c r="K3841" i="1" s="1"/>
  <c r="K3842" i="1" a="1"/>
  <c r="K3842" i="1" s="1"/>
  <c r="K3843" i="1" a="1"/>
  <c r="K3843" i="1" s="1"/>
  <c r="K3844" i="1" a="1"/>
  <c r="K3844" i="1" s="1"/>
  <c r="K3845" i="1" a="1"/>
  <c r="K3845" i="1" s="1"/>
  <c r="K3846" i="1" a="1"/>
  <c r="K3846" i="1" s="1"/>
  <c r="K3847" i="1" a="1"/>
  <c r="K3847" i="1" s="1"/>
  <c r="K3848" i="1" a="1"/>
  <c r="K3848" i="1" s="1"/>
  <c r="K3849" i="1" a="1"/>
  <c r="K3849" i="1" s="1"/>
  <c r="K3850" i="1" a="1"/>
  <c r="K3850" i="1" s="1"/>
  <c r="K3851" i="1" a="1"/>
  <c r="K3851" i="1" s="1"/>
  <c r="K3852" i="1" a="1"/>
  <c r="K3852" i="1" s="1"/>
  <c r="K3853" i="1" a="1"/>
  <c r="K3853" i="1" s="1"/>
  <c r="K3854" i="1" a="1"/>
  <c r="K3854" i="1" s="1"/>
  <c r="K3855" i="1" a="1"/>
  <c r="K3855" i="1" s="1"/>
  <c r="K3856" i="1" a="1"/>
  <c r="K3856" i="1" s="1"/>
  <c r="K3857" i="1" a="1"/>
  <c r="K3857" i="1" s="1"/>
  <c r="K3858" i="1" a="1"/>
  <c r="K3858" i="1" s="1"/>
  <c r="K3859" i="1" a="1"/>
  <c r="K3859" i="1" s="1"/>
  <c r="K3860" i="1" a="1"/>
  <c r="K3860" i="1" s="1"/>
  <c r="K3861" i="1" a="1"/>
  <c r="K3861" i="1" s="1"/>
  <c r="K3862" i="1" a="1"/>
  <c r="K3862" i="1" s="1"/>
  <c r="K3863" i="1" a="1"/>
  <c r="K3863" i="1" s="1"/>
  <c r="K3864" i="1" a="1"/>
  <c r="K3864" i="1" s="1"/>
  <c r="K3865" i="1" a="1"/>
  <c r="K3865" i="1" s="1"/>
  <c r="K3866" i="1" a="1"/>
  <c r="K3866" i="1" s="1"/>
  <c r="K3867" i="1" a="1"/>
  <c r="K3867" i="1" s="1"/>
  <c r="K3868" i="1" a="1"/>
  <c r="K3868" i="1" s="1"/>
  <c r="K3869" i="1" a="1"/>
  <c r="K3869" i="1" s="1"/>
  <c r="K3870" i="1" a="1"/>
  <c r="K3870" i="1" s="1"/>
  <c r="K3871" i="1" a="1"/>
  <c r="K3871" i="1" s="1"/>
  <c r="K3872" i="1" a="1"/>
  <c r="K3872" i="1" s="1"/>
  <c r="K3873" i="1" a="1"/>
  <c r="K3873" i="1" s="1"/>
  <c r="K3874" i="1" a="1"/>
  <c r="K3874" i="1" s="1"/>
  <c r="K3875" i="1" a="1"/>
  <c r="K3875" i="1" s="1"/>
  <c r="K3876" i="1" a="1"/>
  <c r="K3876" i="1" s="1"/>
  <c r="K3877" i="1" a="1"/>
  <c r="K3877" i="1" s="1"/>
  <c r="K3878" i="1" a="1"/>
  <c r="K3878" i="1" s="1"/>
  <c r="K3879" i="1" a="1"/>
  <c r="K3879" i="1" s="1"/>
  <c r="K3880" i="1" a="1"/>
  <c r="K3880" i="1" s="1"/>
  <c r="K3881" i="1" a="1"/>
  <c r="K3881" i="1" s="1"/>
  <c r="K3882" i="1" a="1"/>
  <c r="K3882" i="1" s="1"/>
  <c r="K3883" i="1" a="1"/>
  <c r="K3883" i="1" s="1"/>
  <c r="K3884" i="1" a="1"/>
  <c r="K3884" i="1" s="1"/>
  <c r="K3885" i="1" a="1"/>
  <c r="K3885" i="1" s="1"/>
  <c r="K3886" i="1" a="1"/>
  <c r="K3886" i="1" s="1"/>
  <c r="K3887" i="1" a="1"/>
  <c r="K3887" i="1" s="1"/>
  <c r="K3888" i="1" a="1"/>
  <c r="K3888" i="1" s="1"/>
  <c r="K3889" i="1" a="1"/>
  <c r="K3889" i="1" s="1"/>
  <c r="K3890" i="1" a="1"/>
  <c r="K3890" i="1" s="1"/>
  <c r="K3891" i="1" a="1"/>
  <c r="K3891" i="1" s="1"/>
  <c r="K3892" i="1" a="1"/>
  <c r="K3892" i="1" s="1"/>
  <c r="K3893" i="1" a="1"/>
  <c r="K3893" i="1" s="1"/>
  <c r="K3894" i="1" a="1"/>
  <c r="K3894" i="1" s="1"/>
  <c r="K3895" i="1" a="1"/>
  <c r="K3895" i="1" s="1"/>
  <c r="K3896" i="1" a="1"/>
  <c r="K3896" i="1" s="1"/>
  <c r="K3897" i="1" a="1"/>
  <c r="K3897" i="1" s="1"/>
  <c r="K3898" i="1" a="1"/>
  <c r="K3898" i="1" s="1"/>
  <c r="K3899" i="1" a="1"/>
  <c r="K3899" i="1" s="1"/>
  <c r="K3900" i="1" a="1"/>
  <c r="K3900" i="1" s="1"/>
  <c r="K3901" i="1" a="1"/>
  <c r="K3901" i="1" s="1"/>
  <c r="K3902" i="1" a="1"/>
  <c r="K3902" i="1" s="1"/>
  <c r="K3903" i="1" a="1"/>
  <c r="K3903" i="1" s="1"/>
  <c r="K3904" i="1" a="1"/>
  <c r="K3904" i="1" s="1"/>
  <c r="K3905" i="1" a="1"/>
  <c r="K3905" i="1" s="1"/>
  <c r="K3906" i="1" a="1"/>
  <c r="K3906" i="1" s="1"/>
  <c r="K3907" i="1" a="1"/>
  <c r="K3907" i="1" s="1"/>
  <c r="K3908" i="1" a="1"/>
  <c r="K3908" i="1" s="1"/>
  <c r="K3909" i="1" a="1"/>
  <c r="K3909" i="1" s="1"/>
  <c r="K3910" i="1" a="1"/>
  <c r="K3910" i="1" s="1"/>
  <c r="K3911" i="1" a="1"/>
  <c r="K3911" i="1" s="1"/>
  <c r="K3912" i="1" a="1"/>
  <c r="K3912" i="1" s="1"/>
  <c r="K3913" i="1" a="1"/>
  <c r="K3913" i="1" s="1"/>
  <c r="K3914" i="1" a="1"/>
  <c r="K3914" i="1" s="1"/>
  <c r="K3915" i="1" a="1"/>
  <c r="K3915" i="1" s="1"/>
  <c r="K3916" i="1" a="1"/>
  <c r="K3916" i="1" s="1"/>
  <c r="K3917" i="1" a="1"/>
  <c r="K3917" i="1" s="1"/>
  <c r="K3918" i="1" a="1"/>
  <c r="K3918" i="1" s="1"/>
  <c r="K3919" i="1" a="1"/>
  <c r="K3919" i="1" s="1"/>
  <c r="K3920" i="1" a="1"/>
  <c r="K3920" i="1" s="1"/>
  <c r="K3921" i="1" a="1"/>
  <c r="K3921" i="1" s="1"/>
  <c r="K3922" i="1" a="1"/>
  <c r="K3922" i="1" s="1"/>
  <c r="K3923" i="1" a="1"/>
  <c r="K3923" i="1" s="1"/>
  <c r="K3924" i="1" a="1"/>
  <c r="K3924" i="1" s="1"/>
  <c r="K3925" i="1" a="1"/>
  <c r="K3925" i="1" s="1"/>
  <c r="K3926" i="1" a="1"/>
  <c r="K3926" i="1" s="1"/>
  <c r="K3927" i="1" a="1"/>
  <c r="K3927" i="1" s="1"/>
  <c r="K3928" i="1" a="1"/>
  <c r="K3928" i="1" s="1"/>
  <c r="K3929" i="1" a="1"/>
  <c r="K3929" i="1" s="1"/>
  <c r="K3930" i="1" a="1"/>
  <c r="K3930" i="1" s="1"/>
  <c r="K3931" i="1" a="1"/>
  <c r="K3931" i="1" s="1"/>
  <c r="K3932" i="1" a="1"/>
  <c r="K3932" i="1" s="1"/>
  <c r="K3933" i="1" a="1"/>
  <c r="K3933" i="1" s="1"/>
  <c r="K3934" i="1" a="1"/>
  <c r="K3934" i="1" s="1"/>
  <c r="K3935" i="1" a="1"/>
  <c r="K3935" i="1" s="1"/>
  <c r="K3936" i="1" a="1"/>
  <c r="K3936" i="1" s="1"/>
  <c r="K3937" i="1" a="1"/>
  <c r="K3937" i="1" s="1"/>
  <c r="K3938" i="1" a="1"/>
  <c r="K3938" i="1" s="1"/>
  <c r="K3939" i="1" a="1"/>
  <c r="K3939" i="1" s="1"/>
  <c r="K3940" i="1" a="1"/>
  <c r="K3940" i="1" s="1"/>
  <c r="K3941" i="1" a="1"/>
  <c r="K3941" i="1" s="1"/>
  <c r="K3942" i="1" a="1"/>
  <c r="K3942" i="1" s="1"/>
  <c r="K3943" i="1" a="1"/>
  <c r="K3943" i="1" s="1"/>
  <c r="K3944" i="1" a="1"/>
  <c r="K3944" i="1" s="1"/>
  <c r="K3945" i="1" a="1"/>
  <c r="K3945" i="1" s="1"/>
  <c r="K3946" i="1" a="1"/>
  <c r="K3946" i="1" s="1"/>
  <c r="K3947" i="1" a="1"/>
  <c r="K3947" i="1" s="1"/>
  <c r="K3948" i="1" a="1"/>
  <c r="K3948" i="1" s="1"/>
  <c r="K3949" i="1" a="1"/>
  <c r="K3949" i="1" s="1"/>
  <c r="K3950" i="1" a="1"/>
  <c r="K3950" i="1" s="1"/>
  <c r="K3951" i="1" a="1"/>
  <c r="K3951" i="1" s="1"/>
  <c r="K3952" i="1" a="1"/>
  <c r="K3952" i="1" s="1"/>
  <c r="K3953" i="1" a="1"/>
  <c r="K3953" i="1" s="1"/>
  <c r="K3954" i="1" a="1"/>
  <c r="K3954" i="1" s="1"/>
  <c r="K3955" i="1" a="1"/>
  <c r="K3955" i="1" s="1"/>
  <c r="K3956" i="1" a="1"/>
  <c r="K3956" i="1" s="1"/>
  <c r="K3957" i="1" a="1"/>
  <c r="K3957" i="1" s="1"/>
  <c r="K3958" i="1" a="1"/>
  <c r="K3958" i="1" s="1"/>
  <c r="K3959" i="1" a="1"/>
  <c r="K3959" i="1" s="1"/>
  <c r="K3960" i="1" a="1"/>
  <c r="K3960" i="1" s="1"/>
  <c r="K3961" i="1" a="1"/>
  <c r="K3961" i="1" s="1"/>
  <c r="K3962" i="1" a="1"/>
  <c r="K3962" i="1" s="1"/>
  <c r="K3963" i="1" a="1"/>
  <c r="K3963" i="1" s="1"/>
  <c r="K3964" i="1" a="1"/>
  <c r="K3964" i="1" s="1"/>
  <c r="K3965" i="1" a="1"/>
  <c r="K3965" i="1" s="1"/>
  <c r="K3966" i="1" a="1"/>
  <c r="K3966" i="1" s="1"/>
  <c r="K3967" i="1" a="1"/>
  <c r="K3967" i="1" s="1"/>
  <c r="K3968" i="1" a="1"/>
  <c r="K3968" i="1" s="1"/>
  <c r="K3969" i="1" a="1"/>
  <c r="K3969" i="1" s="1"/>
  <c r="K3970" i="1" a="1"/>
  <c r="K3970" i="1" s="1"/>
  <c r="K3971" i="1" a="1"/>
  <c r="K3971" i="1" s="1"/>
  <c r="K3972" i="1" a="1"/>
  <c r="K3972" i="1" s="1"/>
  <c r="K3973" i="1" a="1"/>
  <c r="K3973" i="1" s="1"/>
  <c r="K3974" i="1" a="1"/>
  <c r="K3974" i="1" s="1"/>
  <c r="K3975" i="1" a="1"/>
  <c r="K3975" i="1" s="1"/>
  <c r="K3976" i="1" a="1"/>
  <c r="K3976" i="1" s="1"/>
  <c r="K3977" i="1" a="1"/>
  <c r="K3977" i="1" s="1"/>
  <c r="K3978" i="1" a="1"/>
  <c r="K3978" i="1" s="1"/>
  <c r="K3979" i="1" a="1"/>
  <c r="K3979" i="1" s="1"/>
  <c r="K3980" i="1" a="1"/>
  <c r="K3980" i="1" s="1"/>
  <c r="K3981" i="1" a="1"/>
  <c r="K3981" i="1" s="1"/>
  <c r="K3982" i="1" a="1"/>
  <c r="K3982" i="1" s="1"/>
  <c r="K3983" i="1" a="1"/>
  <c r="K3983" i="1" s="1"/>
  <c r="K3984" i="1" a="1"/>
  <c r="K3984" i="1" s="1"/>
  <c r="K3985" i="1" a="1"/>
  <c r="K3985" i="1" s="1"/>
  <c r="K3986" i="1" a="1"/>
  <c r="K3986" i="1" s="1"/>
  <c r="K3987" i="1" a="1"/>
  <c r="K3987" i="1" s="1"/>
  <c r="K3988" i="1" a="1"/>
  <c r="K3988" i="1" s="1"/>
  <c r="K3989" i="1" a="1"/>
  <c r="K3989" i="1" s="1"/>
  <c r="K3990" i="1" a="1"/>
  <c r="K3990" i="1" s="1"/>
  <c r="K3991" i="1" a="1"/>
  <c r="K3991" i="1" s="1"/>
  <c r="K3992" i="1" a="1"/>
  <c r="K3992" i="1" s="1"/>
  <c r="K3993" i="1" a="1"/>
  <c r="K3993" i="1" s="1"/>
  <c r="K3994" i="1" a="1"/>
  <c r="K3994" i="1" s="1"/>
  <c r="K3995" i="1" a="1"/>
  <c r="K3995" i="1" s="1"/>
  <c r="K3996" i="1" a="1"/>
  <c r="K3996" i="1" s="1"/>
  <c r="K3997" i="1" a="1"/>
  <c r="K3997" i="1" s="1"/>
  <c r="K3998" i="1" a="1"/>
  <c r="K3998" i="1" s="1"/>
  <c r="K3999" i="1" a="1"/>
  <c r="K3999" i="1" s="1"/>
  <c r="K4000" i="1" a="1"/>
  <c r="K4000" i="1" s="1"/>
  <c r="K4001" i="1" a="1"/>
  <c r="K4001" i="1" s="1"/>
  <c r="K4002" i="1" a="1"/>
  <c r="K4002" i="1" s="1"/>
  <c r="K4003" i="1" a="1"/>
  <c r="K4003" i="1" s="1"/>
  <c r="K4004" i="1" a="1"/>
  <c r="K4004" i="1" s="1"/>
  <c r="K4005" i="1" a="1"/>
  <c r="K4005" i="1" s="1"/>
  <c r="K4006" i="1" a="1"/>
  <c r="K4006" i="1" s="1"/>
  <c r="K4007" i="1" a="1"/>
  <c r="K4007" i="1" s="1"/>
  <c r="K4008" i="1" a="1"/>
  <c r="K4008" i="1" s="1"/>
  <c r="K4009" i="1" a="1"/>
  <c r="K4009" i="1" s="1"/>
  <c r="K4010" i="1" a="1"/>
  <c r="K4010" i="1" s="1"/>
  <c r="K4011" i="1" a="1"/>
  <c r="K4011" i="1" s="1"/>
  <c r="K4012" i="1" a="1"/>
  <c r="K4012" i="1" s="1"/>
  <c r="K4013" i="1" a="1"/>
  <c r="K4013" i="1" s="1"/>
  <c r="K4014" i="1" a="1"/>
  <c r="K4014" i="1" s="1"/>
  <c r="K4015" i="1" a="1"/>
  <c r="K4015" i="1" s="1"/>
  <c r="K4016" i="1" a="1"/>
  <c r="K4016" i="1" s="1"/>
  <c r="K4017" i="1" a="1"/>
  <c r="K4017" i="1" s="1"/>
  <c r="K4018" i="1" a="1"/>
  <c r="K4018" i="1" s="1"/>
  <c r="K4019" i="1" a="1"/>
  <c r="K4019" i="1" s="1"/>
  <c r="K4020" i="1" a="1"/>
  <c r="K4020" i="1" s="1"/>
  <c r="K4021" i="1" a="1"/>
  <c r="K4021" i="1" s="1"/>
  <c r="K4022" i="1" a="1"/>
  <c r="K4022" i="1" s="1"/>
  <c r="K4023" i="1" a="1"/>
  <c r="K4023" i="1" s="1"/>
  <c r="K4024" i="1" a="1"/>
  <c r="K4024" i="1" s="1"/>
  <c r="K4025" i="1" a="1"/>
  <c r="K4025" i="1" s="1"/>
  <c r="K4026" i="1" a="1"/>
  <c r="K4026" i="1" s="1"/>
  <c r="K4027" i="1" a="1"/>
  <c r="K4027" i="1" s="1"/>
  <c r="K4028" i="1" a="1"/>
  <c r="K4028" i="1" s="1"/>
  <c r="K4029" i="1" a="1"/>
  <c r="K4029" i="1" s="1"/>
  <c r="K4030" i="1" a="1"/>
  <c r="K4030" i="1" s="1"/>
  <c r="K4031" i="1" a="1"/>
  <c r="K4031" i="1" s="1"/>
  <c r="K4032" i="1" a="1"/>
  <c r="K4032" i="1" s="1"/>
  <c r="K4033" i="1" a="1"/>
  <c r="K4033" i="1" s="1"/>
  <c r="K4034" i="1" a="1"/>
  <c r="K4034" i="1" s="1"/>
  <c r="K4035" i="1" a="1"/>
  <c r="K4035" i="1" s="1"/>
  <c r="K4036" i="1" a="1"/>
  <c r="K4036" i="1" s="1"/>
  <c r="K4037" i="1" a="1"/>
  <c r="K4037" i="1" s="1"/>
  <c r="K4038" i="1" a="1"/>
  <c r="K4038" i="1" s="1"/>
  <c r="K4039" i="1" a="1"/>
  <c r="K4039" i="1" s="1"/>
  <c r="K4040" i="1" a="1"/>
  <c r="K4040" i="1" s="1"/>
  <c r="K4041" i="1" a="1"/>
  <c r="K4041" i="1" s="1"/>
  <c r="K4042" i="1" a="1"/>
  <c r="K4042" i="1" s="1"/>
  <c r="K4043" i="1" a="1"/>
  <c r="K4043" i="1" s="1"/>
  <c r="K4044" i="1" a="1"/>
  <c r="K4044" i="1" s="1"/>
  <c r="K4045" i="1" a="1"/>
  <c r="K4045" i="1" s="1"/>
  <c r="K4046" i="1" a="1"/>
  <c r="K4046" i="1" s="1"/>
  <c r="K4047" i="1" a="1"/>
  <c r="K4047" i="1" s="1"/>
  <c r="K4048" i="1" a="1"/>
  <c r="K4048" i="1" s="1"/>
  <c r="K4049" i="1" a="1"/>
  <c r="K4049" i="1" s="1"/>
  <c r="K4050" i="1" a="1"/>
  <c r="K4050" i="1" s="1"/>
  <c r="K4051" i="1" a="1"/>
  <c r="K4051" i="1" s="1"/>
  <c r="K4052" i="1" a="1"/>
  <c r="K4052" i="1" s="1"/>
  <c r="K4053" i="1" a="1"/>
  <c r="K4053" i="1" s="1"/>
  <c r="K4054" i="1" a="1"/>
  <c r="K4054" i="1" s="1"/>
  <c r="K4055" i="1" a="1"/>
  <c r="K4055" i="1" s="1"/>
  <c r="K4056" i="1" a="1"/>
  <c r="K4056" i="1" s="1"/>
  <c r="K4057" i="1" a="1"/>
  <c r="K4057" i="1" s="1"/>
  <c r="K4058" i="1" a="1"/>
  <c r="K4058" i="1" s="1"/>
  <c r="K4059" i="1" a="1"/>
  <c r="K4059" i="1" s="1"/>
  <c r="K4060" i="1" a="1"/>
  <c r="K4060" i="1" s="1"/>
  <c r="K4061" i="1" a="1"/>
  <c r="K4061" i="1" s="1"/>
  <c r="K4062" i="1" a="1"/>
  <c r="K4062" i="1" s="1"/>
  <c r="K4063" i="1" a="1"/>
  <c r="K4063" i="1" s="1"/>
  <c r="K4064" i="1" a="1"/>
  <c r="K4064" i="1" s="1"/>
  <c r="K4065" i="1" a="1"/>
  <c r="K4065" i="1" s="1"/>
  <c r="K4066" i="1" a="1"/>
  <c r="K4066" i="1" s="1"/>
  <c r="K4067" i="1" a="1"/>
  <c r="K4067" i="1" s="1"/>
  <c r="K4068" i="1" a="1"/>
  <c r="K4068" i="1" s="1"/>
  <c r="K4069" i="1" a="1"/>
  <c r="K4069" i="1" s="1"/>
  <c r="K4070" i="1" a="1"/>
  <c r="K4070" i="1" s="1"/>
  <c r="K4071" i="1" a="1"/>
  <c r="K4071" i="1" s="1"/>
  <c r="K4072" i="1" a="1"/>
  <c r="K4072" i="1" s="1"/>
  <c r="K4073" i="1" a="1"/>
  <c r="K4073" i="1" s="1"/>
  <c r="K4074" i="1" a="1"/>
  <c r="K4074" i="1" s="1"/>
  <c r="K4075" i="1" a="1"/>
  <c r="K4075" i="1" s="1"/>
  <c r="K4076" i="1" a="1"/>
  <c r="K4076" i="1" s="1"/>
  <c r="K4077" i="1" a="1"/>
  <c r="K4077" i="1" s="1"/>
  <c r="K4078" i="1" a="1"/>
  <c r="K4078" i="1" s="1"/>
  <c r="K4079" i="1" a="1"/>
  <c r="K4079" i="1" s="1"/>
  <c r="K4080" i="1" a="1"/>
  <c r="K4080" i="1" s="1"/>
  <c r="K4081" i="1" a="1"/>
  <c r="K4081" i="1" s="1"/>
  <c r="K4082" i="1" a="1"/>
  <c r="K4082" i="1" s="1"/>
  <c r="K4083" i="1" a="1"/>
  <c r="K4083" i="1" s="1"/>
  <c r="K4084" i="1" a="1"/>
  <c r="K4084" i="1" s="1"/>
  <c r="K4085" i="1" a="1"/>
  <c r="K4085" i="1" s="1"/>
  <c r="K4086" i="1" a="1"/>
  <c r="K4086" i="1" s="1"/>
  <c r="K4087" i="1" a="1"/>
  <c r="K4087" i="1" s="1"/>
  <c r="K4088" i="1" a="1"/>
  <c r="K4088" i="1" s="1"/>
  <c r="K4089" i="1" a="1"/>
  <c r="K4089" i="1" s="1"/>
  <c r="K4090" i="1" a="1"/>
  <c r="K4090" i="1" s="1"/>
  <c r="K4091" i="1" a="1"/>
  <c r="K4091" i="1" s="1"/>
  <c r="K4092" i="1" a="1"/>
  <c r="K4092" i="1" s="1"/>
  <c r="K4093" i="1" a="1"/>
  <c r="K4093" i="1" s="1"/>
  <c r="K4094" i="1" a="1"/>
  <c r="K4094" i="1" s="1"/>
  <c r="K4095" i="1" a="1"/>
  <c r="K4095" i="1" s="1"/>
  <c r="K4096" i="1" a="1"/>
  <c r="K4096" i="1" s="1"/>
  <c r="K4097" i="1" a="1"/>
  <c r="K4097" i="1" s="1"/>
  <c r="K4098" i="1" a="1"/>
  <c r="K4098" i="1" s="1"/>
  <c r="K4099" i="1" a="1"/>
  <c r="K4099" i="1" s="1"/>
  <c r="K4100" i="1" a="1"/>
  <c r="K4100" i="1" s="1"/>
  <c r="K4101" i="1" a="1"/>
  <c r="K4101" i="1" s="1"/>
  <c r="K4102" i="1" a="1"/>
  <c r="K4102" i="1" s="1"/>
  <c r="K4103" i="1" a="1"/>
  <c r="K4103" i="1" s="1"/>
  <c r="K4104" i="1" a="1"/>
  <c r="K4104" i="1" s="1"/>
  <c r="K4105" i="1" a="1"/>
  <c r="K4105" i="1" s="1"/>
  <c r="K4106" i="1" a="1"/>
  <c r="K4106" i="1" s="1"/>
  <c r="K4107" i="1" a="1"/>
  <c r="K4107" i="1" s="1"/>
  <c r="K4108" i="1" a="1"/>
  <c r="K4108" i="1" s="1"/>
  <c r="K4109" i="1" a="1"/>
  <c r="K4109" i="1" s="1"/>
  <c r="K4110" i="1" a="1"/>
  <c r="K4110" i="1" s="1"/>
  <c r="K4111" i="1" a="1"/>
  <c r="K4111" i="1" s="1"/>
  <c r="K4112" i="1" a="1"/>
  <c r="K4112" i="1" s="1"/>
  <c r="K4113" i="1" a="1"/>
  <c r="K4113" i="1" s="1"/>
  <c r="K4114" i="1" a="1"/>
  <c r="K4114" i="1" s="1"/>
  <c r="K4115" i="1" a="1"/>
  <c r="K4115" i="1" s="1"/>
  <c r="K4116" i="1" a="1"/>
  <c r="K4116" i="1" s="1"/>
  <c r="K4117" i="1" a="1"/>
  <c r="K4117" i="1" s="1"/>
  <c r="K4118" i="1" a="1"/>
  <c r="K4118" i="1" s="1"/>
  <c r="K4119" i="1" a="1"/>
  <c r="K4119" i="1" s="1"/>
  <c r="K4120" i="1" a="1"/>
  <c r="K4120" i="1" s="1"/>
  <c r="K4121" i="1" a="1"/>
  <c r="K4121" i="1" s="1"/>
  <c r="K4122" i="1" a="1"/>
  <c r="K4122" i="1" s="1"/>
  <c r="K4123" i="1" a="1"/>
  <c r="K4123" i="1" s="1"/>
  <c r="K4124" i="1" a="1"/>
  <c r="K4124" i="1" s="1"/>
  <c r="K4125" i="1" a="1"/>
  <c r="K4125" i="1" s="1"/>
  <c r="K4126" i="1" a="1"/>
  <c r="K4126" i="1" s="1"/>
  <c r="K4127" i="1" a="1"/>
  <c r="K4127" i="1" s="1"/>
  <c r="K4128" i="1" a="1"/>
  <c r="K4128" i="1" s="1"/>
  <c r="K4129" i="1" a="1"/>
  <c r="K4129" i="1" s="1"/>
  <c r="K4130" i="1" a="1"/>
  <c r="K4130" i="1" s="1"/>
  <c r="K4131" i="1" a="1"/>
  <c r="K4131" i="1" s="1"/>
  <c r="K4132" i="1" a="1"/>
  <c r="K4132" i="1" s="1"/>
  <c r="K4133" i="1" a="1"/>
  <c r="K4133" i="1" s="1"/>
  <c r="K4134" i="1" a="1"/>
  <c r="K4134" i="1" s="1"/>
  <c r="K4135" i="1" a="1"/>
  <c r="K4135" i="1" s="1"/>
  <c r="K4136" i="1" a="1"/>
  <c r="K4136" i="1" s="1"/>
  <c r="K4137" i="1" a="1"/>
  <c r="K4137" i="1" s="1"/>
  <c r="K4138" i="1" a="1"/>
  <c r="K4138" i="1" s="1"/>
  <c r="K4139" i="1" a="1"/>
  <c r="K4139" i="1" s="1"/>
  <c r="K4140" i="1" a="1"/>
  <c r="K4140" i="1" s="1"/>
  <c r="K4141" i="1" a="1"/>
  <c r="K4141" i="1" s="1"/>
  <c r="K4142" i="1" a="1"/>
  <c r="K4142" i="1" s="1"/>
  <c r="K4143" i="1" a="1"/>
  <c r="K4143" i="1" s="1"/>
  <c r="K4144" i="1" a="1"/>
  <c r="K4144" i="1" s="1"/>
  <c r="K4145" i="1" a="1"/>
  <c r="K4145" i="1" s="1"/>
  <c r="K4146" i="1" a="1"/>
  <c r="K4146" i="1" s="1"/>
  <c r="K4147" i="1" a="1"/>
  <c r="K4147" i="1" s="1"/>
  <c r="K4148" i="1" a="1"/>
  <c r="K4148" i="1" s="1"/>
  <c r="K4149" i="1" a="1"/>
  <c r="K4149" i="1" s="1"/>
  <c r="K4150" i="1" a="1"/>
  <c r="K4150" i="1" s="1"/>
  <c r="K4151" i="1" a="1"/>
  <c r="K4151" i="1" s="1"/>
  <c r="K4152" i="1" a="1"/>
  <c r="K4152" i="1" s="1"/>
  <c r="K4153" i="1" a="1"/>
  <c r="K4153" i="1" s="1"/>
  <c r="K4154" i="1" a="1"/>
  <c r="K4154" i="1" s="1"/>
  <c r="K4155" i="1" a="1"/>
  <c r="K4155" i="1" s="1"/>
  <c r="K4156" i="1" a="1"/>
  <c r="K4156" i="1" s="1"/>
  <c r="K4157" i="1" a="1"/>
  <c r="K4157" i="1" s="1"/>
  <c r="K4158" i="1" a="1"/>
  <c r="K4158" i="1" s="1"/>
  <c r="K4159" i="1" a="1"/>
  <c r="K4159" i="1" s="1"/>
  <c r="K4160" i="1" a="1"/>
  <c r="K4160" i="1" s="1"/>
  <c r="K4161" i="1" a="1"/>
  <c r="K4161" i="1" s="1"/>
  <c r="K4162" i="1" a="1"/>
  <c r="K4162" i="1" s="1"/>
  <c r="K4163" i="1" a="1"/>
  <c r="K4163" i="1" s="1"/>
  <c r="K4164" i="1" a="1"/>
  <c r="K4164" i="1" s="1"/>
  <c r="K4165" i="1" a="1"/>
  <c r="K4165" i="1" s="1"/>
  <c r="K4166" i="1" a="1"/>
  <c r="K4166" i="1" s="1"/>
  <c r="K4167" i="1" a="1"/>
  <c r="K4167" i="1" s="1"/>
  <c r="K4168" i="1" a="1"/>
  <c r="K4168" i="1" s="1"/>
  <c r="K4169" i="1" a="1"/>
  <c r="K4169" i="1" s="1"/>
  <c r="K4170" i="1" a="1"/>
  <c r="K4170" i="1" s="1"/>
  <c r="K4171" i="1" a="1"/>
  <c r="K4171" i="1" s="1"/>
  <c r="K4172" i="1" a="1"/>
  <c r="K4172" i="1" s="1"/>
  <c r="K4173" i="1" a="1"/>
  <c r="K4173" i="1" s="1"/>
  <c r="K4174" i="1" a="1"/>
  <c r="K4174" i="1" s="1"/>
  <c r="K4175" i="1" a="1"/>
  <c r="K4175" i="1" s="1"/>
  <c r="K4176" i="1" a="1"/>
  <c r="K4176" i="1" s="1"/>
  <c r="K4177" i="1" a="1"/>
  <c r="K4177" i="1" s="1"/>
  <c r="K4178" i="1" a="1"/>
  <c r="K4178" i="1" s="1"/>
  <c r="K4179" i="1" a="1"/>
  <c r="K4179" i="1" s="1"/>
  <c r="K4180" i="1" a="1"/>
  <c r="K4180" i="1" s="1"/>
  <c r="K4181" i="1" a="1"/>
  <c r="K4181" i="1" s="1"/>
  <c r="K4182" i="1" a="1"/>
  <c r="K4182" i="1" s="1"/>
  <c r="K4183" i="1" a="1"/>
  <c r="K4183" i="1" s="1"/>
  <c r="K4184" i="1" a="1"/>
  <c r="K4184" i="1" s="1"/>
  <c r="K4185" i="1" a="1"/>
  <c r="K4185" i="1" s="1"/>
  <c r="K4186" i="1" a="1"/>
  <c r="K4186" i="1" s="1"/>
  <c r="K4187" i="1" a="1"/>
  <c r="K4187" i="1" s="1"/>
  <c r="K4188" i="1" a="1"/>
  <c r="K4188" i="1" s="1"/>
  <c r="K4189" i="1" a="1"/>
  <c r="K4189" i="1" s="1"/>
  <c r="K4190" i="1" a="1"/>
  <c r="K4190" i="1" s="1"/>
  <c r="K4191" i="1" a="1"/>
  <c r="K4191" i="1" s="1"/>
  <c r="K4192" i="1" a="1"/>
  <c r="K4192" i="1" s="1"/>
  <c r="K4193" i="1" a="1"/>
  <c r="K4193" i="1" s="1"/>
  <c r="K4194" i="1" a="1"/>
  <c r="K4194" i="1" s="1"/>
  <c r="K4195" i="1" a="1"/>
  <c r="K4195" i="1" s="1"/>
  <c r="K4196" i="1" a="1"/>
  <c r="K4196" i="1" s="1"/>
  <c r="K4197" i="1" a="1"/>
  <c r="K4197" i="1" s="1"/>
  <c r="K4198" i="1" a="1"/>
  <c r="K4198" i="1" s="1"/>
  <c r="K4199" i="1" a="1"/>
  <c r="K4199" i="1" s="1"/>
  <c r="K4200" i="1" a="1"/>
  <c r="K4200" i="1" s="1"/>
  <c r="K4201" i="1" a="1"/>
  <c r="K4201" i="1" s="1"/>
  <c r="K4202" i="1" a="1"/>
  <c r="K4202" i="1" s="1"/>
  <c r="K4203" i="1" a="1"/>
  <c r="K4203" i="1" s="1"/>
  <c r="K4204" i="1" a="1"/>
  <c r="K4204" i="1" s="1"/>
  <c r="K4205" i="1" a="1"/>
  <c r="K4205" i="1" s="1"/>
  <c r="K4206" i="1" a="1"/>
  <c r="K4206" i="1" s="1"/>
  <c r="K4207" i="1" a="1"/>
  <c r="K4207" i="1" s="1"/>
  <c r="K4208" i="1" a="1"/>
  <c r="K4208" i="1" s="1"/>
  <c r="K4209" i="1" a="1"/>
  <c r="K4209" i="1" s="1"/>
  <c r="K4210" i="1" a="1"/>
  <c r="K4210" i="1" s="1"/>
  <c r="K4211" i="1" a="1"/>
  <c r="K4211" i="1" s="1"/>
  <c r="K4212" i="1" a="1"/>
  <c r="K4212" i="1" s="1"/>
  <c r="K4213" i="1" a="1"/>
  <c r="K4213" i="1" s="1"/>
  <c r="K4214" i="1" a="1"/>
  <c r="K4214" i="1" s="1"/>
  <c r="K4215" i="1" a="1"/>
  <c r="K4215" i="1" s="1"/>
  <c r="K4216" i="1" a="1"/>
  <c r="K4216" i="1" s="1"/>
  <c r="K4217" i="1" a="1"/>
  <c r="K4217" i="1" s="1"/>
  <c r="K4218" i="1" a="1"/>
  <c r="K4218" i="1" s="1"/>
  <c r="K4219" i="1" a="1"/>
  <c r="K4219" i="1" s="1"/>
  <c r="K4220" i="1" a="1"/>
  <c r="K4220" i="1" s="1"/>
  <c r="K4221" i="1" a="1"/>
  <c r="K4221" i="1" s="1"/>
  <c r="K4222" i="1" a="1"/>
  <c r="K4222" i="1" s="1"/>
  <c r="K4223" i="1" a="1"/>
  <c r="K4223" i="1" s="1"/>
  <c r="K4224" i="1" a="1"/>
  <c r="K4224" i="1" s="1"/>
  <c r="K4225" i="1" a="1"/>
  <c r="K4225" i="1" s="1"/>
  <c r="K4226" i="1" a="1"/>
  <c r="K4226" i="1" s="1"/>
  <c r="K4227" i="1" a="1"/>
  <c r="K4227" i="1" s="1"/>
  <c r="K4228" i="1" a="1"/>
  <c r="K4228" i="1" s="1"/>
  <c r="K4229" i="1" a="1"/>
  <c r="K4229" i="1" s="1"/>
  <c r="K4230" i="1" a="1"/>
  <c r="K4230" i="1" s="1"/>
  <c r="K4231" i="1" a="1"/>
  <c r="K4231" i="1" s="1"/>
  <c r="K4232" i="1" a="1"/>
  <c r="K4232" i="1" s="1"/>
  <c r="K4233" i="1" a="1"/>
  <c r="K4233" i="1" s="1"/>
  <c r="K4234" i="1" a="1"/>
  <c r="K4234" i="1" s="1"/>
  <c r="K4235" i="1" a="1"/>
  <c r="K4235" i="1" s="1"/>
  <c r="K4236" i="1" a="1"/>
  <c r="K4236" i="1" s="1"/>
  <c r="K4237" i="1" a="1"/>
  <c r="K4237" i="1" s="1"/>
  <c r="K4238" i="1" a="1"/>
  <c r="K4238" i="1" s="1"/>
  <c r="K4239" i="1" a="1"/>
  <c r="K4239" i="1" s="1"/>
  <c r="K4240" i="1" a="1"/>
  <c r="K4240" i="1" s="1"/>
  <c r="K4241" i="1" a="1"/>
  <c r="K4241" i="1" s="1"/>
  <c r="K4242" i="1" a="1"/>
  <c r="K4242" i="1" s="1"/>
  <c r="K4243" i="1" a="1"/>
  <c r="K4243" i="1" s="1"/>
  <c r="K4244" i="1" a="1"/>
  <c r="K4244" i="1" s="1"/>
  <c r="K4245" i="1" a="1"/>
  <c r="K4245" i="1" s="1"/>
  <c r="K4246" i="1" a="1"/>
  <c r="K4246" i="1" s="1"/>
  <c r="K4247" i="1" a="1"/>
  <c r="K4247" i="1" s="1"/>
  <c r="K4248" i="1" a="1"/>
  <c r="K4248" i="1" s="1"/>
  <c r="K4249" i="1" a="1"/>
  <c r="K4249" i="1" s="1"/>
  <c r="K4250" i="1" a="1"/>
  <c r="K4250" i="1" s="1"/>
  <c r="K4251" i="1" a="1"/>
  <c r="K4251" i="1" s="1"/>
  <c r="K4252" i="1" a="1"/>
  <c r="K4252" i="1" s="1"/>
  <c r="K4253" i="1" a="1"/>
  <c r="K4253" i="1" s="1"/>
  <c r="K4254" i="1" a="1"/>
  <c r="K4254" i="1" s="1"/>
  <c r="K4255" i="1" a="1"/>
  <c r="K4255" i="1" s="1"/>
  <c r="K4256" i="1" a="1"/>
  <c r="K4256" i="1" s="1"/>
  <c r="K4257" i="1" a="1"/>
  <c r="K4257" i="1" s="1"/>
  <c r="K4258" i="1" a="1"/>
  <c r="K4258" i="1" s="1"/>
  <c r="K4259" i="1" a="1"/>
  <c r="K4259" i="1" s="1"/>
  <c r="K4260" i="1" a="1"/>
  <c r="K4260" i="1" s="1"/>
  <c r="K4261" i="1" a="1"/>
  <c r="K4261" i="1" s="1"/>
  <c r="K4262" i="1" a="1"/>
  <c r="K4262" i="1" s="1"/>
  <c r="K4263" i="1" a="1"/>
  <c r="K4263" i="1" s="1"/>
  <c r="K4264" i="1" a="1"/>
  <c r="K4264" i="1" s="1"/>
  <c r="K4265" i="1" a="1"/>
  <c r="K4265" i="1" s="1"/>
  <c r="K4266" i="1" a="1"/>
  <c r="K4266" i="1" s="1"/>
  <c r="K4267" i="1" a="1"/>
  <c r="K4267" i="1" s="1"/>
  <c r="K4268" i="1" a="1"/>
  <c r="K4268" i="1" s="1"/>
  <c r="K4269" i="1" a="1"/>
  <c r="K4269" i="1" s="1"/>
  <c r="K4270" i="1" a="1"/>
  <c r="K4270" i="1" s="1"/>
  <c r="K4271" i="1" a="1"/>
  <c r="K4271" i="1" s="1"/>
  <c r="K4272" i="1" a="1"/>
  <c r="K4272" i="1" s="1"/>
  <c r="K4273" i="1" a="1"/>
  <c r="K4273" i="1" s="1"/>
  <c r="K4274" i="1" a="1"/>
  <c r="K4274" i="1" s="1"/>
  <c r="K4275" i="1" a="1"/>
  <c r="K4275" i="1" s="1"/>
  <c r="K4276" i="1" a="1"/>
  <c r="K4276" i="1" s="1"/>
  <c r="K4277" i="1" a="1"/>
  <c r="K4277" i="1" s="1"/>
  <c r="K4278" i="1" a="1"/>
  <c r="K4278" i="1" s="1"/>
  <c r="K4279" i="1" a="1"/>
  <c r="K4279" i="1" s="1"/>
  <c r="K4280" i="1" a="1"/>
  <c r="K4280" i="1" s="1"/>
  <c r="K4281" i="1" a="1"/>
  <c r="K4281" i="1" s="1"/>
  <c r="K4282" i="1" a="1"/>
  <c r="K4282" i="1" s="1"/>
  <c r="K4283" i="1" a="1"/>
  <c r="K4283" i="1" s="1"/>
  <c r="K4284" i="1" a="1"/>
  <c r="K4284" i="1" s="1"/>
  <c r="K4285" i="1" a="1"/>
  <c r="K4285" i="1" s="1"/>
  <c r="K4286" i="1" a="1"/>
  <c r="K4286" i="1" s="1"/>
  <c r="K4287" i="1" a="1"/>
  <c r="K4287" i="1" s="1"/>
  <c r="K4288" i="1" a="1"/>
  <c r="K4288" i="1" s="1"/>
  <c r="K4289" i="1" a="1"/>
  <c r="K4289" i="1" s="1"/>
  <c r="K4290" i="1" a="1"/>
  <c r="K4290" i="1" s="1"/>
  <c r="K4291" i="1" a="1"/>
  <c r="K4291" i="1" s="1"/>
  <c r="K4292" i="1" a="1"/>
  <c r="K4292" i="1" s="1"/>
  <c r="K4293" i="1" a="1"/>
  <c r="K4293" i="1" s="1"/>
  <c r="K4294" i="1" a="1"/>
  <c r="K4294" i="1" s="1"/>
  <c r="K4295" i="1" a="1"/>
  <c r="K4295" i="1" s="1"/>
  <c r="K4296" i="1" a="1"/>
  <c r="K4296" i="1" s="1"/>
  <c r="K4297" i="1" a="1"/>
  <c r="K4297" i="1" s="1"/>
  <c r="K4298" i="1" a="1"/>
  <c r="K4298" i="1" s="1"/>
  <c r="K4299" i="1" a="1"/>
  <c r="K4299" i="1" s="1"/>
  <c r="K4300" i="1" a="1"/>
  <c r="K4300" i="1" s="1"/>
  <c r="K4301" i="1" a="1"/>
  <c r="K4301" i="1" s="1"/>
  <c r="K4302" i="1" a="1"/>
  <c r="K4302" i="1" s="1"/>
  <c r="K4303" i="1" a="1"/>
  <c r="K4303" i="1" s="1"/>
  <c r="K4304" i="1" a="1"/>
  <c r="K4304" i="1" s="1"/>
  <c r="K4305" i="1" a="1"/>
  <c r="K4305" i="1" s="1"/>
  <c r="K4306" i="1" a="1"/>
  <c r="K4306" i="1" s="1"/>
  <c r="K4307" i="1" a="1"/>
  <c r="K4307" i="1" s="1"/>
  <c r="K4308" i="1" a="1"/>
  <c r="K4308" i="1" s="1"/>
  <c r="K4309" i="1" a="1"/>
  <c r="K4309" i="1" s="1"/>
  <c r="K4310" i="1" a="1"/>
  <c r="K4310" i="1" s="1"/>
  <c r="K4311" i="1" a="1"/>
  <c r="K4311" i="1" s="1"/>
  <c r="K4312" i="1" a="1"/>
  <c r="K4312" i="1" s="1"/>
  <c r="K4313" i="1" a="1"/>
  <c r="K4313" i="1" s="1"/>
  <c r="K4314" i="1" a="1"/>
  <c r="K4314" i="1" s="1"/>
  <c r="K4315" i="1" a="1"/>
  <c r="K4315" i="1" s="1"/>
  <c r="K4316" i="1" a="1"/>
  <c r="K4316" i="1" s="1"/>
  <c r="K4317" i="1" a="1"/>
  <c r="K4317" i="1" s="1"/>
  <c r="K4318" i="1" a="1"/>
  <c r="K4318" i="1" s="1"/>
  <c r="K4319" i="1" a="1"/>
  <c r="K4319" i="1" s="1"/>
  <c r="K4320" i="1" a="1"/>
  <c r="K4320" i="1" s="1"/>
  <c r="K4321" i="1" a="1"/>
  <c r="K4321" i="1" s="1"/>
  <c r="K4322" i="1" a="1"/>
  <c r="K4322" i="1" s="1"/>
  <c r="K4323" i="1" a="1"/>
  <c r="K4323" i="1" s="1"/>
  <c r="K4324" i="1" a="1"/>
  <c r="K4324" i="1" s="1"/>
  <c r="K4325" i="1" a="1"/>
  <c r="K4325" i="1" s="1"/>
  <c r="K4326" i="1" a="1"/>
  <c r="K4326" i="1" s="1"/>
  <c r="K4327" i="1" a="1"/>
  <c r="K4327" i="1" s="1"/>
  <c r="K4328" i="1" a="1"/>
  <c r="K4328" i="1" s="1"/>
  <c r="K4329" i="1" a="1"/>
  <c r="K4329" i="1" s="1"/>
  <c r="K4330" i="1" a="1"/>
  <c r="K4330" i="1" s="1"/>
  <c r="K4331" i="1" a="1"/>
  <c r="K4331" i="1" s="1"/>
  <c r="K4332" i="1" a="1"/>
  <c r="K4332" i="1" s="1"/>
  <c r="K4333" i="1" a="1"/>
  <c r="K4333" i="1" s="1"/>
  <c r="K4334" i="1" a="1"/>
  <c r="K4334" i="1" s="1"/>
  <c r="K4335" i="1" a="1"/>
  <c r="K4335" i="1" s="1"/>
  <c r="K4336" i="1" a="1"/>
  <c r="K4336" i="1" s="1"/>
  <c r="K4337" i="1" a="1"/>
  <c r="K4337" i="1" s="1"/>
  <c r="K4338" i="1" a="1"/>
  <c r="K4338" i="1" s="1"/>
  <c r="K4339" i="1" a="1"/>
  <c r="K4339" i="1" s="1"/>
  <c r="K4340" i="1" a="1"/>
  <c r="K4340" i="1" s="1"/>
  <c r="K4341" i="1" a="1"/>
  <c r="K4341" i="1" s="1"/>
  <c r="K4342" i="1" a="1"/>
  <c r="K4342" i="1" s="1"/>
  <c r="K4343" i="1" a="1"/>
  <c r="K4343" i="1" s="1"/>
  <c r="K4344" i="1" a="1"/>
  <c r="K4344" i="1" s="1"/>
  <c r="K4345" i="1" a="1"/>
  <c r="K4345" i="1" s="1"/>
  <c r="K4346" i="1" a="1"/>
  <c r="K4346" i="1" s="1"/>
  <c r="K4347" i="1" a="1"/>
  <c r="K4347" i="1" s="1"/>
  <c r="K4348" i="1" a="1"/>
  <c r="K4348" i="1" s="1"/>
  <c r="K4349" i="1" a="1"/>
  <c r="K4349" i="1" s="1"/>
  <c r="K4350" i="1" a="1"/>
  <c r="K4350" i="1" s="1"/>
  <c r="K4351" i="1" a="1"/>
  <c r="K4351" i="1" s="1"/>
  <c r="K4352" i="1" a="1"/>
  <c r="K4352" i="1" s="1"/>
  <c r="K4353" i="1" a="1"/>
  <c r="K4353" i="1" s="1"/>
  <c r="K4354" i="1" a="1"/>
  <c r="K4354" i="1" s="1"/>
  <c r="K4355" i="1" a="1"/>
  <c r="K4355" i="1" s="1"/>
  <c r="K4356" i="1" a="1"/>
  <c r="K4356" i="1" s="1"/>
  <c r="K4357" i="1" a="1"/>
  <c r="K4357" i="1" s="1"/>
  <c r="K4358" i="1" a="1"/>
  <c r="K4358" i="1" s="1"/>
  <c r="K4359" i="1" a="1"/>
  <c r="K4359" i="1" s="1"/>
  <c r="K4360" i="1" a="1"/>
  <c r="K4360" i="1" s="1"/>
  <c r="K4361" i="1" a="1"/>
  <c r="K4361" i="1" s="1"/>
  <c r="K4362" i="1" a="1"/>
  <c r="K4362" i="1" s="1"/>
  <c r="K4363" i="1" a="1"/>
  <c r="K4363" i="1" s="1"/>
  <c r="K4364" i="1" a="1"/>
  <c r="K4364" i="1" s="1"/>
  <c r="K4365" i="1" a="1"/>
  <c r="K4365" i="1" s="1"/>
  <c r="K4366" i="1" a="1"/>
  <c r="K4366" i="1" s="1"/>
  <c r="K4367" i="1" a="1"/>
  <c r="K4367" i="1" s="1"/>
  <c r="K4368" i="1" a="1"/>
  <c r="K4368" i="1" s="1"/>
  <c r="K4369" i="1" a="1"/>
  <c r="K4369" i="1" s="1"/>
  <c r="K4370" i="1" a="1"/>
  <c r="K4370" i="1" s="1"/>
  <c r="K4371" i="1" a="1"/>
  <c r="K4371" i="1" s="1"/>
  <c r="K4372" i="1" a="1"/>
  <c r="K4372" i="1" s="1"/>
  <c r="K4373" i="1" a="1"/>
  <c r="K4373" i="1" s="1"/>
  <c r="K4374" i="1" a="1"/>
  <c r="K4374" i="1" s="1"/>
  <c r="K4375" i="1" a="1"/>
  <c r="K4375" i="1" s="1"/>
  <c r="K4376" i="1" a="1"/>
  <c r="K4376" i="1" s="1"/>
  <c r="K4377" i="1" a="1"/>
  <c r="K4377" i="1" s="1"/>
  <c r="K4378" i="1" a="1"/>
  <c r="K4378" i="1" s="1"/>
  <c r="K4379" i="1" a="1"/>
  <c r="K4379" i="1" s="1"/>
  <c r="K4380" i="1" a="1"/>
  <c r="K4380" i="1" s="1"/>
  <c r="K4381" i="1" a="1"/>
  <c r="K4381" i="1" s="1"/>
  <c r="K4382" i="1" a="1"/>
  <c r="K4382" i="1" s="1"/>
  <c r="K4383" i="1" a="1"/>
  <c r="K4383" i="1" s="1"/>
  <c r="K4384" i="1" a="1"/>
  <c r="K4384" i="1" s="1"/>
  <c r="K4385" i="1" a="1"/>
  <c r="K4385" i="1" s="1"/>
  <c r="K4386" i="1" a="1"/>
  <c r="K4386" i="1" s="1"/>
  <c r="K4387" i="1" a="1"/>
  <c r="K4387" i="1" s="1"/>
  <c r="K4388" i="1" a="1"/>
  <c r="K4388" i="1" s="1"/>
  <c r="K4389" i="1" a="1"/>
  <c r="K4389" i="1" s="1"/>
  <c r="K4390" i="1" a="1"/>
  <c r="K4390" i="1" s="1"/>
  <c r="K4391" i="1" a="1"/>
  <c r="K4391" i="1" s="1"/>
  <c r="K4392" i="1" a="1"/>
  <c r="K4392" i="1" s="1"/>
  <c r="K4393" i="1" a="1"/>
  <c r="K4393" i="1" s="1"/>
  <c r="K4394" i="1" a="1"/>
  <c r="K4394" i="1" s="1"/>
  <c r="K4395" i="1" a="1"/>
  <c r="K4395" i="1" s="1"/>
  <c r="K4396" i="1" a="1"/>
  <c r="K4396" i="1" s="1"/>
  <c r="K4397" i="1" a="1"/>
  <c r="K4397" i="1" s="1"/>
  <c r="K4398" i="1" a="1"/>
  <c r="K4398" i="1" s="1"/>
  <c r="K4399" i="1" a="1"/>
  <c r="K4399" i="1" s="1"/>
  <c r="K4400" i="1" a="1"/>
  <c r="K4400" i="1" s="1"/>
  <c r="K4401" i="1" a="1"/>
  <c r="K4401" i="1" s="1"/>
  <c r="K4402" i="1" a="1"/>
  <c r="K4402" i="1" s="1"/>
  <c r="K4403" i="1" a="1"/>
  <c r="K4403" i="1" s="1"/>
  <c r="K4404" i="1" a="1"/>
  <c r="K4404" i="1" s="1"/>
  <c r="K4405" i="1" a="1"/>
  <c r="K4405" i="1" s="1"/>
  <c r="K4406" i="1" a="1"/>
  <c r="K4406" i="1" s="1"/>
  <c r="K4407" i="1" a="1"/>
  <c r="K4407" i="1" s="1"/>
  <c r="K4408" i="1" a="1"/>
  <c r="K4408" i="1" s="1"/>
  <c r="K4409" i="1" a="1"/>
  <c r="K4409" i="1" s="1"/>
  <c r="K4410" i="1" a="1"/>
  <c r="K4410" i="1" s="1"/>
  <c r="K4411" i="1" a="1"/>
  <c r="K4411" i="1" s="1"/>
  <c r="K4412" i="1" a="1"/>
  <c r="K4412" i="1" s="1"/>
  <c r="K4413" i="1" a="1"/>
  <c r="K4413" i="1" s="1"/>
  <c r="K4414" i="1" a="1"/>
  <c r="K4414" i="1" s="1"/>
  <c r="K4415" i="1" a="1"/>
  <c r="K4415" i="1" s="1"/>
  <c r="K4416" i="1" a="1"/>
  <c r="K4416" i="1" s="1"/>
  <c r="K4417" i="1" a="1"/>
  <c r="K4417" i="1" s="1"/>
  <c r="K4418" i="1" a="1"/>
  <c r="K4418" i="1" s="1"/>
  <c r="K4419" i="1" a="1"/>
  <c r="K4419" i="1" s="1"/>
  <c r="K4420" i="1" a="1"/>
  <c r="K4420" i="1" s="1"/>
  <c r="K4421" i="1" a="1"/>
  <c r="K4421" i="1" s="1"/>
  <c r="K4422" i="1" a="1"/>
  <c r="K4422" i="1" s="1"/>
  <c r="K4423" i="1" a="1"/>
  <c r="K4423" i="1" s="1"/>
  <c r="K4424" i="1" a="1"/>
  <c r="K4424" i="1" s="1"/>
  <c r="K4425" i="1" a="1"/>
  <c r="K4425" i="1" s="1"/>
  <c r="K4426" i="1" a="1"/>
  <c r="K4426" i="1" s="1"/>
  <c r="K4427" i="1" a="1"/>
  <c r="K4427" i="1" s="1"/>
  <c r="K4428" i="1" a="1"/>
  <c r="K4428" i="1" s="1"/>
  <c r="K4429" i="1" a="1"/>
  <c r="K4429" i="1" s="1"/>
  <c r="K4430" i="1" a="1"/>
  <c r="K4430" i="1" s="1"/>
  <c r="K4431" i="1" a="1"/>
  <c r="K4431" i="1" s="1"/>
  <c r="K4432" i="1" a="1"/>
  <c r="K4432" i="1" s="1"/>
  <c r="K4433" i="1" a="1"/>
  <c r="K4433" i="1" s="1"/>
  <c r="K4434" i="1" a="1"/>
  <c r="K4434" i="1" s="1"/>
  <c r="K4435" i="1" a="1"/>
  <c r="K4435" i="1" s="1"/>
  <c r="K4436" i="1" a="1"/>
  <c r="K4436" i="1" s="1"/>
  <c r="K4437" i="1" a="1"/>
  <c r="K4437" i="1" s="1"/>
  <c r="K4438" i="1" a="1"/>
  <c r="K4438" i="1" s="1"/>
  <c r="K4439" i="1" a="1"/>
  <c r="K4439" i="1" s="1"/>
  <c r="K4440" i="1" a="1"/>
  <c r="K4440" i="1" s="1"/>
  <c r="K4441" i="1" a="1"/>
  <c r="K4441" i="1" s="1"/>
  <c r="K4442" i="1" a="1"/>
  <c r="K4442" i="1" s="1"/>
  <c r="K4443" i="1" a="1"/>
  <c r="K4443" i="1" s="1"/>
  <c r="K4444" i="1" a="1"/>
  <c r="K4444" i="1" s="1"/>
  <c r="K4445" i="1" a="1"/>
  <c r="K4445" i="1" s="1"/>
  <c r="K4446" i="1" a="1"/>
  <c r="K4446" i="1" s="1"/>
  <c r="K4447" i="1" a="1"/>
  <c r="K4447" i="1" s="1"/>
  <c r="K4448" i="1" a="1"/>
  <c r="K4448" i="1" s="1"/>
  <c r="K4449" i="1" a="1"/>
  <c r="K4449" i="1" s="1"/>
  <c r="K4450" i="1" a="1"/>
  <c r="K4450" i="1" s="1"/>
  <c r="K4451" i="1" a="1"/>
  <c r="K4451" i="1" s="1"/>
  <c r="K4452" i="1" a="1"/>
  <c r="K4452" i="1" s="1"/>
  <c r="K4453" i="1" a="1"/>
  <c r="K4453" i="1" s="1"/>
  <c r="K4454" i="1" a="1"/>
  <c r="K4454" i="1" s="1"/>
  <c r="K4455" i="1" a="1"/>
  <c r="K4455" i="1" s="1"/>
  <c r="K4456" i="1" a="1"/>
  <c r="K4456" i="1" s="1"/>
  <c r="K4457" i="1" a="1"/>
  <c r="K4457" i="1" s="1"/>
  <c r="K4458" i="1" a="1"/>
  <c r="K4458" i="1" s="1"/>
  <c r="K4459" i="1" a="1"/>
  <c r="K4459" i="1" s="1"/>
  <c r="K4460" i="1" a="1"/>
  <c r="K4460" i="1" s="1"/>
  <c r="K4461" i="1" a="1"/>
  <c r="K4461" i="1" s="1"/>
  <c r="K4462" i="1" a="1"/>
  <c r="K4462" i="1" s="1"/>
  <c r="K4463" i="1" a="1"/>
  <c r="K4463" i="1" s="1"/>
  <c r="K4464" i="1" a="1"/>
  <c r="K4464" i="1" s="1"/>
  <c r="K4465" i="1" a="1"/>
  <c r="K4465" i="1" s="1"/>
  <c r="K4466" i="1" a="1"/>
  <c r="K4466" i="1" s="1"/>
  <c r="K4467" i="1" a="1"/>
  <c r="K4467" i="1" s="1"/>
  <c r="K4468" i="1" a="1"/>
  <c r="K4468" i="1" s="1"/>
  <c r="K4469" i="1" a="1"/>
  <c r="K4469" i="1" s="1"/>
  <c r="K4470" i="1" a="1"/>
  <c r="K4470" i="1" s="1"/>
  <c r="K4471" i="1" a="1"/>
  <c r="K4471" i="1" s="1"/>
  <c r="K4472" i="1" a="1"/>
  <c r="K4472" i="1" s="1"/>
  <c r="K4473" i="1" a="1"/>
  <c r="K4473" i="1" s="1"/>
  <c r="K4474" i="1" a="1"/>
  <c r="K4474" i="1" s="1"/>
  <c r="K4475" i="1" a="1"/>
  <c r="K4475" i="1" s="1"/>
  <c r="K4476" i="1" a="1"/>
  <c r="K4476" i="1" s="1"/>
  <c r="K4477" i="1" a="1"/>
  <c r="K4477" i="1" s="1"/>
  <c r="K4478" i="1" a="1"/>
  <c r="K4478" i="1" s="1"/>
  <c r="K4479" i="1" a="1"/>
  <c r="K4479" i="1" s="1"/>
  <c r="K4480" i="1" a="1"/>
  <c r="K4480" i="1" s="1"/>
  <c r="K4481" i="1" a="1"/>
  <c r="K4481" i="1" s="1"/>
  <c r="K4482" i="1" a="1"/>
  <c r="K4482" i="1" s="1"/>
  <c r="K4483" i="1" a="1"/>
  <c r="K4483" i="1" s="1"/>
  <c r="K4484" i="1" a="1"/>
  <c r="K4484" i="1" s="1"/>
  <c r="K4485" i="1" a="1"/>
  <c r="K4485" i="1" s="1"/>
  <c r="K4486" i="1" a="1"/>
  <c r="K4486" i="1" s="1"/>
  <c r="K4487" i="1" a="1"/>
  <c r="K4487" i="1" s="1"/>
  <c r="K4488" i="1" a="1"/>
  <c r="K4488" i="1" s="1"/>
  <c r="K4489" i="1" a="1"/>
  <c r="K4489" i="1" s="1"/>
  <c r="K4490" i="1" a="1"/>
  <c r="K4490" i="1" s="1"/>
  <c r="K4491" i="1" a="1"/>
  <c r="K4491" i="1" s="1"/>
  <c r="K4492" i="1" a="1"/>
  <c r="K4492" i="1" s="1"/>
  <c r="K4493" i="1" a="1"/>
  <c r="K4493" i="1" s="1"/>
  <c r="K4494" i="1" a="1"/>
  <c r="K4494" i="1" s="1"/>
  <c r="K4495" i="1" a="1"/>
  <c r="K4495" i="1" s="1"/>
  <c r="K4496" i="1" a="1"/>
  <c r="K4496" i="1" s="1"/>
  <c r="K4497" i="1" a="1"/>
  <c r="K4497" i="1" s="1"/>
  <c r="K4498" i="1" a="1"/>
  <c r="K4498" i="1" s="1"/>
  <c r="K4499" i="1" a="1"/>
  <c r="K4499" i="1" s="1"/>
  <c r="K4500" i="1" a="1"/>
  <c r="K4500" i="1" s="1"/>
  <c r="K4501" i="1" a="1"/>
  <c r="K4501" i="1" s="1"/>
  <c r="K4502" i="1" a="1"/>
  <c r="K4502" i="1" s="1"/>
  <c r="K4503" i="1" a="1"/>
  <c r="K4503" i="1" s="1"/>
  <c r="K4504" i="1" a="1"/>
  <c r="K4504" i="1" s="1"/>
  <c r="K4505" i="1" a="1"/>
  <c r="K4505" i="1" s="1"/>
  <c r="K4506" i="1" a="1"/>
  <c r="K4506" i="1" s="1"/>
  <c r="K4507" i="1" a="1"/>
  <c r="K4507" i="1" s="1"/>
  <c r="K4508" i="1" a="1"/>
  <c r="K4508" i="1" s="1"/>
  <c r="K4509" i="1" a="1"/>
  <c r="K4509" i="1" s="1"/>
  <c r="K4510" i="1" a="1"/>
  <c r="K4510" i="1" s="1"/>
  <c r="K4511" i="1" a="1"/>
  <c r="K4511" i="1" s="1"/>
  <c r="K4512" i="1" a="1"/>
  <c r="K4512" i="1" s="1"/>
  <c r="K4513" i="1" a="1"/>
  <c r="K4513" i="1" s="1"/>
  <c r="K4514" i="1" a="1"/>
  <c r="K4514" i="1" s="1"/>
  <c r="K4515" i="1" a="1"/>
  <c r="K4515" i="1" s="1"/>
  <c r="K4516" i="1" a="1"/>
  <c r="K4516" i="1" s="1"/>
  <c r="K4517" i="1" a="1"/>
  <c r="K4517" i="1" s="1"/>
  <c r="K4518" i="1" a="1"/>
  <c r="K4518" i="1" s="1"/>
  <c r="K4519" i="1" a="1"/>
  <c r="K4519" i="1" s="1"/>
  <c r="K4520" i="1" a="1"/>
  <c r="K4520" i="1" s="1"/>
  <c r="K4521" i="1" a="1"/>
  <c r="K4521" i="1" s="1"/>
  <c r="K4522" i="1" a="1"/>
  <c r="K4522" i="1" s="1"/>
  <c r="K4523" i="1" a="1"/>
  <c r="K4523" i="1" s="1"/>
  <c r="K4524" i="1" a="1"/>
  <c r="K4524" i="1" s="1"/>
  <c r="K4525" i="1" a="1"/>
  <c r="K4525" i="1" s="1"/>
  <c r="K4526" i="1" a="1"/>
  <c r="K4526" i="1" s="1"/>
  <c r="K4527" i="1" a="1"/>
  <c r="K4527" i="1" s="1"/>
  <c r="K4528" i="1" a="1"/>
  <c r="K4528" i="1" s="1"/>
  <c r="K4529" i="1" a="1"/>
  <c r="K4529" i="1" s="1"/>
  <c r="K4530" i="1" a="1"/>
  <c r="K4530" i="1" s="1"/>
  <c r="K4531" i="1" a="1"/>
  <c r="K4531" i="1" s="1"/>
  <c r="K4532" i="1" a="1"/>
  <c r="K4532" i="1" s="1"/>
  <c r="K4533" i="1" a="1"/>
  <c r="K4533" i="1" s="1"/>
  <c r="K4534" i="1" a="1"/>
  <c r="K4534" i="1" s="1"/>
  <c r="K4535" i="1" a="1"/>
  <c r="K4535" i="1" s="1"/>
  <c r="K4536" i="1" a="1"/>
  <c r="K4536" i="1" s="1"/>
  <c r="K4537" i="1" a="1"/>
  <c r="K4537" i="1" s="1"/>
  <c r="K4538" i="1" a="1"/>
  <c r="K4538" i="1" s="1"/>
  <c r="K4539" i="1" a="1"/>
  <c r="K4539" i="1" s="1"/>
  <c r="K4540" i="1" a="1"/>
  <c r="K4540" i="1" s="1"/>
  <c r="K4541" i="1" a="1"/>
  <c r="K4541" i="1" s="1"/>
  <c r="K4542" i="1" a="1"/>
  <c r="K4542" i="1" s="1"/>
  <c r="K4543" i="1" a="1"/>
  <c r="K4543" i="1" s="1"/>
  <c r="K4544" i="1" a="1"/>
  <c r="K4544" i="1" s="1"/>
  <c r="K4545" i="1" a="1"/>
  <c r="K4545" i="1" s="1"/>
  <c r="K4546" i="1" a="1"/>
  <c r="K4546" i="1" s="1"/>
  <c r="K4547" i="1" a="1"/>
  <c r="K4547" i="1" s="1"/>
  <c r="K4548" i="1" a="1"/>
  <c r="K4548" i="1" s="1"/>
  <c r="K4549" i="1" a="1"/>
  <c r="K4549" i="1" s="1"/>
  <c r="K4550" i="1" a="1"/>
  <c r="K4550" i="1" s="1"/>
  <c r="K4551" i="1" a="1"/>
  <c r="K4551" i="1" s="1"/>
  <c r="K4552" i="1" a="1"/>
  <c r="K4552" i="1" s="1"/>
  <c r="K4553" i="1" a="1"/>
  <c r="K4553" i="1" s="1"/>
  <c r="K4554" i="1" a="1"/>
  <c r="K4554" i="1" s="1"/>
  <c r="K4555" i="1" a="1"/>
  <c r="K4555" i="1" s="1"/>
  <c r="K4556" i="1" a="1"/>
  <c r="K4556" i="1" s="1"/>
  <c r="K4557" i="1" a="1"/>
  <c r="K4557" i="1" s="1"/>
  <c r="K4558" i="1" a="1"/>
  <c r="K4558" i="1" s="1"/>
  <c r="K4559" i="1" a="1"/>
  <c r="K4559" i="1" s="1"/>
  <c r="K4560" i="1" a="1"/>
  <c r="K4560" i="1" s="1"/>
  <c r="K4561" i="1" a="1"/>
  <c r="K4561" i="1" s="1"/>
  <c r="K4562" i="1" a="1"/>
  <c r="K4562" i="1" s="1"/>
  <c r="K4563" i="1" a="1"/>
  <c r="K4563" i="1" s="1"/>
  <c r="K4564" i="1" a="1"/>
  <c r="K4564" i="1" s="1"/>
  <c r="K4565" i="1" a="1"/>
  <c r="K4565" i="1" s="1"/>
  <c r="K4566" i="1" a="1"/>
  <c r="K4566" i="1" s="1"/>
  <c r="K4567" i="1" a="1"/>
  <c r="K4567" i="1" s="1"/>
  <c r="K4568" i="1" a="1"/>
  <c r="K4568" i="1" s="1"/>
  <c r="K4569" i="1" a="1"/>
  <c r="K4569" i="1" s="1"/>
  <c r="K4570" i="1" a="1"/>
  <c r="K4570" i="1" s="1"/>
  <c r="K4571" i="1" a="1"/>
  <c r="K4571" i="1" s="1"/>
  <c r="K4572" i="1" a="1"/>
  <c r="K4572" i="1" s="1"/>
  <c r="K4573" i="1" a="1"/>
  <c r="K4573" i="1" s="1"/>
  <c r="K4574" i="1" a="1"/>
  <c r="K4574" i="1" s="1"/>
  <c r="K4575" i="1" a="1"/>
  <c r="K4575" i="1" s="1"/>
  <c r="K4576" i="1" a="1"/>
  <c r="K4576" i="1" s="1"/>
  <c r="K4577" i="1" a="1"/>
  <c r="K4577" i="1" s="1"/>
  <c r="K4578" i="1" a="1"/>
  <c r="K4578" i="1" s="1"/>
  <c r="K4579" i="1" a="1"/>
  <c r="K4579" i="1" s="1"/>
  <c r="K4580" i="1" a="1"/>
  <c r="K4580" i="1" s="1"/>
  <c r="K4581" i="1" a="1"/>
  <c r="K4581" i="1" s="1"/>
  <c r="K4582" i="1" a="1"/>
  <c r="K4582" i="1" s="1"/>
  <c r="K4583" i="1" a="1"/>
  <c r="K4583" i="1" s="1"/>
  <c r="K4584" i="1" a="1"/>
  <c r="K4584" i="1" s="1"/>
  <c r="K4585" i="1" a="1"/>
  <c r="K4585" i="1" s="1"/>
  <c r="K4586" i="1" a="1"/>
  <c r="K4586" i="1" s="1"/>
  <c r="K4587" i="1" a="1"/>
  <c r="K4587" i="1" s="1"/>
  <c r="K4588" i="1" a="1"/>
  <c r="K4588" i="1" s="1"/>
  <c r="K4589" i="1" a="1"/>
  <c r="K4589" i="1" s="1"/>
  <c r="K4590" i="1" a="1"/>
  <c r="K4590" i="1" s="1"/>
  <c r="K4591" i="1" a="1"/>
  <c r="K4591" i="1" s="1"/>
  <c r="K4592" i="1" a="1"/>
  <c r="K4592" i="1" s="1"/>
  <c r="K4593" i="1" a="1"/>
  <c r="K4593" i="1" s="1"/>
  <c r="K4594" i="1" a="1"/>
  <c r="K4594" i="1" s="1"/>
  <c r="K4595" i="1" a="1"/>
  <c r="K4595" i="1" s="1"/>
  <c r="K4596" i="1" a="1"/>
  <c r="K4596" i="1" s="1"/>
  <c r="K4597" i="1" a="1"/>
  <c r="K4597" i="1" s="1"/>
  <c r="K4598" i="1" a="1"/>
  <c r="K4598" i="1" s="1"/>
  <c r="K4599" i="1" a="1"/>
  <c r="K4599" i="1" s="1"/>
  <c r="K4600" i="1" a="1"/>
  <c r="K4600" i="1" s="1"/>
  <c r="K4601" i="1" a="1"/>
  <c r="K4601" i="1" s="1"/>
  <c r="K4602" i="1" a="1"/>
  <c r="K4602" i="1" s="1"/>
  <c r="K4603" i="1" a="1"/>
  <c r="K4603" i="1" s="1"/>
  <c r="K4604" i="1" a="1"/>
  <c r="K4604" i="1" s="1"/>
  <c r="K4605" i="1" a="1"/>
  <c r="K4605" i="1" s="1"/>
  <c r="K4606" i="1" a="1"/>
  <c r="K4606" i="1" s="1"/>
  <c r="K4607" i="1" a="1"/>
  <c r="K4607" i="1" s="1"/>
  <c r="K4608" i="1" a="1"/>
  <c r="K4608" i="1" s="1"/>
  <c r="K4609" i="1" a="1"/>
  <c r="K4609" i="1" s="1"/>
  <c r="K4610" i="1" a="1"/>
  <c r="K4610" i="1" s="1"/>
  <c r="K4611" i="1" a="1"/>
  <c r="K4611" i="1" s="1"/>
  <c r="K4612" i="1" a="1"/>
  <c r="K4612" i="1" s="1"/>
  <c r="K4613" i="1" a="1"/>
  <c r="K4613" i="1" s="1"/>
  <c r="K4614" i="1" a="1"/>
  <c r="K4614" i="1" s="1"/>
  <c r="K4615" i="1" a="1"/>
  <c r="K4615" i="1" s="1"/>
  <c r="K4616" i="1" a="1"/>
  <c r="K4616" i="1" s="1"/>
  <c r="K4617" i="1" a="1"/>
  <c r="K4617" i="1" s="1"/>
  <c r="K4618" i="1" a="1"/>
  <c r="K4618" i="1" s="1"/>
  <c r="K4619" i="1" a="1"/>
  <c r="K4619" i="1" s="1"/>
  <c r="K4620" i="1" a="1"/>
  <c r="K4620" i="1" s="1"/>
  <c r="K4621" i="1" a="1"/>
  <c r="K4621" i="1" s="1"/>
  <c r="K4622" i="1" a="1"/>
  <c r="K4622" i="1" s="1"/>
  <c r="K4623" i="1" a="1"/>
  <c r="K4623" i="1" s="1"/>
  <c r="K4624" i="1" a="1"/>
  <c r="K4624" i="1" s="1"/>
  <c r="K4625" i="1" a="1"/>
  <c r="K4625" i="1" s="1"/>
  <c r="K4626" i="1" a="1"/>
  <c r="K4626" i="1" s="1"/>
  <c r="K4627" i="1" a="1"/>
  <c r="K4627" i="1" s="1"/>
  <c r="K4628" i="1" a="1"/>
  <c r="K4628" i="1" s="1"/>
  <c r="K4629" i="1" a="1"/>
  <c r="K4629" i="1" s="1"/>
  <c r="K4630" i="1" a="1"/>
  <c r="K4630" i="1" s="1"/>
  <c r="K4631" i="1" a="1"/>
  <c r="K4631" i="1" s="1"/>
  <c r="K4632" i="1" a="1"/>
  <c r="K4632" i="1" s="1"/>
  <c r="K4633" i="1" a="1"/>
  <c r="K4633" i="1" s="1"/>
  <c r="K4634" i="1" a="1"/>
  <c r="K4634" i="1" s="1"/>
  <c r="K4635" i="1" a="1"/>
  <c r="K4635" i="1" s="1"/>
  <c r="K4636" i="1" a="1"/>
  <c r="K4636" i="1" s="1"/>
  <c r="K4637" i="1" a="1"/>
  <c r="K4637" i="1" s="1"/>
  <c r="K4638" i="1" a="1"/>
  <c r="K4638" i="1" s="1"/>
  <c r="K4639" i="1" a="1"/>
  <c r="K4639" i="1" s="1"/>
  <c r="K4640" i="1" a="1"/>
  <c r="K4640" i="1" s="1"/>
  <c r="K4641" i="1" a="1"/>
  <c r="K4641" i="1" s="1"/>
  <c r="K4642" i="1" a="1"/>
  <c r="K4642" i="1" s="1"/>
  <c r="K4643" i="1" a="1"/>
  <c r="K4643" i="1" s="1"/>
  <c r="K4644" i="1" a="1"/>
  <c r="K4644" i="1" s="1"/>
  <c r="K4645" i="1" a="1"/>
  <c r="K4645" i="1" s="1"/>
  <c r="K4646" i="1" a="1"/>
  <c r="K4646" i="1" s="1"/>
  <c r="K4647" i="1" a="1"/>
  <c r="K4647" i="1" s="1"/>
  <c r="K4648" i="1" a="1"/>
  <c r="K4648" i="1" s="1"/>
  <c r="K4649" i="1" a="1"/>
  <c r="K4649" i="1" s="1"/>
  <c r="K4650" i="1" a="1"/>
  <c r="K4650" i="1" s="1"/>
  <c r="K4651" i="1" a="1"/>
  <c r="K4651" i="1" s="1"/>
  <c r="K4652" i="1" a="1"/>
  <c r="K4652" i="1" s="1"/>
  <c r="K4653" i="1" a="1"/>
  <c r="K4653" i="1" s="1"/>
  <c r="K4654" i="1" a="1"/>
  <c r="K4654" i="1" s="1"/>
  <c r="K4655" i="1" a="1"/>
  <c r="K4655" i="1" s="1"/>
  <c r="K4656" i="1" a="1"/>
  <c r="K4656" i="1" s="1"/>
  <c r="K4657" i="1" a="1"/>
  <c r="K4657" i="1" s="1"/>
  <c r="K4658" i="1" a="1"/>
  <c r="K4658" i="1" s="1"/>
  <c r="K4659" i="1" a="1"/>
  <c r="K4659" i="1" s="1"/>
  <c r="K4660" i="1" a="1"/>
  <c r="K4660" i="1" s="1"/>
  <c r="K4661" i="1" a="1"/>
  <c r="K4661" i="1" s="1"/>
  <c r="K4662" i="1" a="1"/>
  <c r="K4662" i="1" s="1"/>
  <c r="K4663" i="1" a="1"/>
  <c r="K4663" i="1" s="1"/>
  <c r="K4664" i="1" a="1"/>
  <c r="K4664" i="1" s="1"/>
  <c r="K4665" i="1" a="1"/>
  <c r="K4665" i="1" s="1"/>
  <c r="K4666" i="1" a="1"/>
  <c r="K4666" i="1" s="1"/>
  <c r="K4667" i="1" a="1"/>
  <c r="K4667" i="1" s="1"/>
  <c r="K4668" i="1" a="1"/>
  <c r="K4668" i="1" s="1"/>
  <c r="K4669" i="1" a="1"/>
  <c r="K4669" i="1" s="1"/>
  <c r="K4670" i="1" a="1"/>
  <c r="K4670" i="1" s="1"/>
  <c r="K4671" i="1" a="1"/>
  <c r="K4671" i="1" s="1"/>
  <c r="K4672" i="1" a="1"/>
  <c r="K4672" i="1" s="1"/>
  <c r="K4673" i="1" a="1"/>
  <c r="K4673" i="1" s="1"/>
  <c r="K4674" i="1" a="1"/>
  <c r="K4674" i="1" s="1"/>
  <c r="K4675" i="1" a="1"/>
  <c r="K4675" i="1" s="1"/>
  <c r="K4676" i="1" a="1"/>
  <c r="K4676" i="1" s="1"/>
  <c r="K4677" i="1" a="1"/>
  <c r="K4677" i="1" s="1"/>
  <c r="K4678" i="1" a="1"/>
  <c r="K4678" i="1" s="1"/>
  <c r="K4679" i="1" a="1"/>
  <c r="K4679" i="1" s="1"/>
  <c r="K4680" i="1" a="1"/>
  <c r="K4680" i="1" s="1"/>
  <c r="K4681" i="1" a="1"/>
  <c r="K4681" i="1" s="1"/>
  <c r="K4682" i="1" a="1"/>
  <c r="K4682" i="1" s="1"/>
  <c r="K4683" i="1" a="1"/>
  <c r="K4683" i="1" s="1"/>
  <c r="K4684" i="1" a="1"/>
  <c r="K4684" i="1" s="1"/>
  <c r="K4685" i="1" a="1"/>
  <c r="K4685" i="1" s="1"/>
  <c r="K4686" i="1" a="1"/>
  <c r="K4686" i="1" s="1"/>
  <c r="K4687" i="1" a="1"/>
  <c r="K4687" i="1" s="1"/>
  <c r="K4688" i="1" a="1"/>
  <c r="K4688" i="1" s="1"/>
  <c r="K4689" i="1" a="1"/>
  <c r="K4689" i="1" s="1"/>
  <c r="K4690" i="1" a="1"/>
  <c r="K4690" i="1" s="1"/>
  <c r="K4691" i="1" a="1"/>
  <c r="K4691" i="1" s="1"/>
  <c r="K4692" i="1" a="1"/>
  <c r="K4692" i="1" s="1"/>
  <c r="K4693" i="1" a="1"/>
  <c r="K4693" i="1" s="1"/>
  <c r="K4694" i="1" a="1"/>
  <c r="K4694" i="1" s="1"/>
  <c r="K4695" i="1" a="1"/>
  <c r="K4695" i="1" s="1"/>
  <c r="K4696" i="1" a="1"/>
  <c r="K4696" i="1" s="1"/>
  <c r="K4697" i="1" a="1"/>
  <c r="K4697" i="1" s="1"/>
  <c r="K4698" i="1" a="1"/>
  <c r="K4698" i="1" s="1"/>
  <c r="K4699" i="1" a="1"/>
  <c r="K4699" i="1" s="1"/>
  <c r="K4700" i="1" a="1"/>
  <c r="K4700" i="1" s="1"/>
  <c r="K4701" i="1" a="1"/>
  <c r="K4701" i="1" s="1"/>
  <c r="K4702" i="1" a="1"/>
  <c r="K4702" i="1" s="1"/>
  <c r="K4703" i="1" a="1"/>
  <c r="K4703" i="1" s="1"/>
  <c r="K4704" i="1" a="1"/>
  <c r="K4704" i="1" s="1"/>
  <c r="K4705" i="1" a="1"/>
  <c r="K4705" i="1" s="1"/>
  <c r="K4706" i="1" a="1"/>
  <c r="K4706" i="1" s="1"/>
  <c r="K4707" i="1" a="1"/>
  <c r="K4707" i="1" s="1"/>
  <c r="K4708" i="1" a="1"/>
  <c r="K4708" i="1" s="1"/>
  <c r="K4709" i="1" a="1"/>
  <c r="K4709" i="1" s="1"/>
  <c r="K4710" i="1" a="1"/>
  <c r="K4710" i="1" s="1"/>
  <c r="K4711" i="1" a="1"/>
  <c r="K4711" i="1" s="1"/>
  <c r="K4712" i="1" a="1"/>
  <c r="K4712" i="1" s="1"/>
  <c r="K4713" i="1" a="1"/>
  <c r="K4713" i="1" s="1"/>
  <c r="K4714" i="1" a="1"/>
  <c r="K4714" i="1" s="1"/>
  <c r="K4715" i="1" a="1"/>
  <c r="K4715" i="1" s="1"/>
  <c r="K4716" i="1" a="1"/>
  <c r="K4716" i="1" s="1"/>
  <c r="K4717" i="1" a="1"/>
  <c r="K4717" i="1" s="1"/>
  <c r="K4718" i="1" a="1"/>
  <c r="K4718" i="1" s="1"/>
  <c r="K4719" i="1" a="1"/>
  <c r="K4719" i="1" s="1"/>
  <c r="K4720" i="1" a="1"/>
  <c r="K4720" i="1" s="1"/>
  <c r="K4721" i="1" a="1"/>
  <c r="K4721" i="1" s="1"/>
  <c r="K4722" i="1" a="1"/>
  <c r="K4722" i="1" s="1"/>
  <c r="K4723" i="1" a="1"/>
  <c r="K4723" i="1" s="1"/>
  <c r="K4724" i="1" a="1"/>
  <c r="K4724" i="1" s="1"/>
  <c r="K4725" i="1" a="1"/>
  <c r="K4725" i="1" s="1"/>
  <c r="K4726" i="1" a="1"/>
  <c r="K4726" i="1" s="1"/>
  <c r="K4727" i="1" a="1"/>
  <c r="K4727" i="1" s="1"/>
  <c r="K4728" i="1" a="1"/>
  <c r="K4728" i="1" s="1"/>
  <c r="K4729" i="1" a="1"/>
  <c r="K4729" i="1" s="1"/>
  <c r="K4730" i="1" a="1"/>
  <c r="K4730" i="1" s="1"/>
  <c r="K4731" i="1" a="1"/>
  <c r="K4731" i="1" s="1"/>
  <c r="K4732" i="1" a="1"/>
  <c r="K4732" i="1" s="1"/>
  <c r="K4733" i="1" a="1"/>
  <c r="K4733" i="1" s="1"/>
  <c r="K4734" i="1" a="1"/>
  <c r="K4734" i="1" s="1"/>
  <c r="K4735" i="1" a="1"/>
  <c r="K4735" i="1" s="1"/>
  <c r="K4736" i="1" a="1"/>
  <c r="K4736" i="1" s="1"/>
  <c r="K4737" i="1" a="1"/>
  <c r="K4737" i="1" s="1"/>
  <c r="K4738" i="1" a="1"/>
  <c r="K4738" i="1" s="1"/>
  <c r="K4739" i="1" a="1"/>
  <c r="K4739" i="1" s="1"/>
  <c r="K4740" i="1" a="1"/>
  <c r="K4740" i="1" s="1"/>
  <c r="K4741" i="1" a="1"/>
  <c r="K4741" i="1" s="1"/>
  <c r="K4742" i="1" a="1"/>
  <c r="K4742" i="1" s="1"/>
  <c r="K4743" i="1" a="1"/>
  <c r="K4743" i="1" s="1"/>
  <c r="K4744" i="1" a="1"/>
  <c r="K4744" i="1" s="1"/>
  <c r="K4745" i="1" a="1"/>
  <c r="K4745" i="1" s="1"/>
  <c r="K4746" i="1" a="1"/>
  <c r="K4746" i="1" s="1"/>
  <c r="K4747" i="1" a="1"/>
  <c r="K4747" i="1" s="1"/>
  <c r="K4748" i="1" a="1"/>
  <c r="K4748" i="1" s="1"/>
  <c r="K4749" i="1" a="1"/>
  <c r="K4749" i="1" s="1"/>
  <c r="K4750" i="1" a="1"/>
  <c r="K4750" i="1" s="1"/>
  <c r="K4751" i="1" a="1"/>
  <c r="K4751" i="1" s="1"/>
  <c r="K4752" i="1" a="1"/>
  <c r="K4752" i="1" s="1"/>
  <c r="K4753" i="1" a="1"/>
  <c r="K4753" i="1" s="1"/>
  <c r="K4754" i="1" a="1"/>
  <c r="K4754" i="1" s="1"/>
  <c r="K4755" i="1" a="1"/>
  <c r="K4755" i="1" s="1"/>
  <c r="K4756" i="1" a="1"/>
  <c r="K4756" i="1" s="1"/>
  <c r="K4757" i="1" a="1"/>
  <c r="K4757" i="1" s="1"/>
  <c r="K4758" i="1" a="1"/>
  <c r="K4758" i="1" s="1"/>
  <c r="K4759" i="1" a="1"/>
  <c r="K4759" i="1" s="1"/>
  <c r="K4760" i="1" a="1"/>
  <c r="K4760" i="1" s="1"/>
  <c r="K4761" i="1" a="1"/>
  <c r="K4761" i="1" s="1"/>
  <c r="K4762" i="1" a="1"/>
  <c r="K4762" i="1" s="1"/>
  <c r="K4763" i="1" a="1"/>
  <c r="K4763" i="1" s="1"/>
  <c r="K4764" i="1" a="1"/>
  <c r="K4764" i="1" s="1"/>
  <c r="K4765" i="1" a="1"/>
  <c r="K4765" i="1" s="1"/>
  <c r="K4766" i="1" a="1"/>
  <c r="K4766" i="1" s="1"/>
  <c r="K4767" i="1" a="1"/>
  <c r="K4767" i="1" s="1"/>
  <c r="K4768" i="1" a="1"/>
  <c r="K4768" i="1" s="1"/>
  <c r="K4769" i="1" a="1"/>
  <c r="K4769" i="1" s="1"/>
  <c r="K4770" i="1" a="1"/>
  <c r="K4770" i="1" s="1"/>
  <c r="K4771" i="1" a="1"/>
  <c r="K4771" i="1" s="1"/>
  <c r="K4772" i="1" a="1"/>
  <c r="K4772" i="1" s="1"/>
  <c r="K4773" i="1" a="1"/>
  <c r="K4773" i="1" s="1"/>
  <c r="K4774" i="1" a="1"/>
  <c r="K4774" i="1" s="1"/>
  <c r="K4775" i="1" a="1"/>
  <c r="K4775" i="1" s="1"/>
  <c r="K4776" i="1" a="1"/>
  <c r="K4776" i="1" s="1"/>
  <c r="K4777" i="1" a="1"/>
  <c r="K4777" i="1" s="1"/>
  <c r="K4778" i="1" a="1"/>
  <c r="K4778" i="1" s="1"/>
  <c r="K4779" i="1" a="1"/>
  <c r="K4779" i="1" s="1"/>
  <c r="K4780" i="1" a="1"/>
  <c r="K4780" i="1" s="1"/>
  <c r="K4781" i="1" a="1"/>
  <c r="K4781" i="1" s="1"/>
  <c r="K4782" i="1" a="1"/>
  <c r="K4782" i="1" s="1"/>
  <c r="K4783" i="1" a="1"/>
  <c r="K4783" i="1" s="1"/>
  <c r="K4784" i="1" a="1"/>
  <c r="K4784" i="1" s="1"/>
  <c r="K4785" i="1" a="1"/>
  <c r="K4785" i="1" s="1"/>
  <c r="K4786" i="1" a="1"/>
  <c r="K4786" i="1" s="1"/>
  <c r="K4787" i="1" a="1"/>
  <c r="K4787" i="1" s="1"/>
  <c r="K4788" i="1" a="1"/>
  <c r="K4788" i="1" s="1"/>
  <c r="K4789" i="1" a="1"/>
  <c r="K4789" i="1" s="1"/>
  <c r="K4790" i="1" a="1"/>
  <c r="K4790" i="1" s="1"/>
  <c r="K4791" i="1" a="1"/>
  <c r="K4791" i="1" s="1"/>
  <c r="K4792" i="1" a="1"/>
  <c r="K4792" i="1" s="1"/>
  <c r="K4793" i="1" a="1"/>
  <c r="K4793" i="1" s="1"/>
  <c r="K4794" i="1" a="1"/>
  <c r="K4794" i="1" s="1"/>
  <c r="K4795" i="1" a="1"/>
  <c r="K4795" i="1" s="1"/>
  <c r="K4796" i="1" a="1"/>
  <c r="K4796" i="1" s="1"/>
  <c r="K4797" i="1" a="1"/>
  <c r="K4797" i="1" s="1"/>
  <c r="K4798" i="1" a="1"/>
  <c r="K4798" i="1" s="1"/>
  <c r="K4799" i="1" a="1"/>
  <c r="K4799" i="1" s="1"/>
  <c r="K4800" i="1" a="1"/>
  <c r="K4800" i="1" s="1"/>
  <c r="K4801" i="1" a="1"/>
  <c r="K4801" i="1" s="1"/>
  <c r="K4802" i="1" a="1"/>
  <c r="K4802" i="1" s="1"/>
  <c r="K4803" i="1" a="1"/>
  <c r="K4803" i="1" s="1"/>
  <c r="K4804" i="1" a="1"/>
  <c r="K4804" i="1" s="1"/>
  <c r="K4805" i="1" a="1"/>
  <c r="K4805" i="1" s="1"/>
  <c r="K4806" i="1" a="1"/>
  <c r="K4806" i="1" s="1"/>
  <c r="K4807" i="1" a="1"/>
  <c r="K4807" i="1" s="1"/>
  <c r="K4808" i="1" a="1"/>
  <c r="K4808" i="1" s="1"/>
  <c r="K4809" i="1" a="1"/>
  <c r="K4809" i="1" s="1"/>
  <c r="K4810" i="1" a="1"/>
  <c r="K4810" i="1" s="1"/>
  <c r="K4811" i="1" a="1"/>
  <c r="K4811" i="1" s="1"/>
  <c r="K4812" i="1" a="1"/>
  <c r="K4812" i="1" s="1"/>
  <c r="K4813" i="1" a="1"/>
  <c r="K4813" i="1" s="1"/>
  <c r="K4814" i="1" a="1"/>
  <c r="K4814" i="1" s="1"/>
  <c r="K4815" i="1" a="1"/>
  <c r="K4815" i="1" s="1"/>
  <c r="K4816" i="1" a="1"/>
  <c r="K4816" i="1" s="1"/>
  <c r="K4817" i="1" a="1"/>
  <c r="K4817" i="1" s="1"/>
  <c r="K4818" i="1" a="1"/>
  <c r="K4818" i="1" s="1"/>
  <c r="K4819" i="1" a="1"/>
  <c r="K4819" i="1" s="1"/>
  <c r="K4820" i="1" a="1"/>
  <c r="K4820" i="1" s="1"/>
  <c r="K4821" i="1" a="1"/>
  <c r="K4821" i="1" s="1"/>
  <c r="K4822" i="1" a="1"/>
  <c r="K4822" i="1" s="1"/>
  <c r="K4823" i="1" a="1"/>
  <c r="K4823" i="1" s="1"/>
  <c r="K4824" i="1" a="1"/>
  <c r="K4824" i="1" s="1"/>
  <c r="K4825" i="1" a="1"/>
  <c r="K4825" i="1" s="1"/>
  <c r="K4826" i="1" a="1"/>
  <c r="K4826" i="1" s="1"/>
  <c r="K4827" i="1" a="1"/>
  <c r="K4827" i="1" s="1"/>
  <c r="K4828" i="1" a="1"/>
  <c r="K4828" i="1" s="1"/>
  <c r="K4829" i="1" a="1"/>
  <c r="K4829" i="1" s="1"/>
  <c r="K4830" i="1" a="1"/>
  <c r="K4830" i="1" s="1"/>
  <c r="K4831" i="1" a="1"/>
  <c r="K4831" i="1" s="1"/>
  <c r="K4832" i="1" a="1"/>
  <c r="K4832" i="1" s="1"/>
  <c r="K4833" i="1" a="1"/>
  <c r="K4833" i="1" s="1"/>
  <c r="K4834" i="1" a="1"/>
  <c r="K4834" i="1" s="1"/>
  <c r="K4835" i="1" a="1"/>
  <c r="K4835" i="1" s="1"/>
  <c r="K4836" i="1" a="1"/>
  <c r="K4836" i="1" s="1"/>
  <c r="K4837" i="1" a="1"/>
  <c r="K4837" i="1" s="1"/>
  <c r="K4838" i="1" a="1"/>
  <c r="K4838" i="1" s="1"/>
  <c r="K4839" i="1" a="1"/>
  <c r="K4839" i="1" s="1"/>
  <c r="K4840" i="1" a="1"/>
  <c r="K4840" i="1" s="1"/>
  <c r="K4841" i="1" a="1"/>
  <c r="K4841" i="1" s="1"/>
  <c r="K4842" i="1" a="1"/>
  <c r="K4842" i="1" s="1"/>
  <c r="K4843" i="1" a="1"/>
  <c r="K4843" i="1" s="1"/>
  <c r="K4844" i="1" a="1"/>
  <c r="K4844" i="1" s="1"/>
  <c r="K4845" i="1" a="1"/>
  <c r="K4845" i="1" s="1"/>
  <c r="K4846" i="1" a="1"/>
  <c r="K4846" i="1" s="1"/>
  <c r="K4847" i="1" a="1"/>
  <c r="K4847" i="1" s="1"/>
  <c r="K4848" i="1" a="1"/>
  <c r="K4848" i="1" s="1"/>
  <c r="K4849" i="1" a="1"/>
  <c r="K4849" i="1" s="1"/>
  <c r="K4850" i="1" a="1"/>
  <c r="K4850" i="1" s="1"/>
  <c r="K4851" i="1" a="1"/>
  <c r="K4851" i="1" s="1"/>
  <c r="K4852" i="1" a="1"/>
  <c r="K4852" i="1" s="1"/>
  <c r="K4853" i="1" a="1"/>
  <c r="K4853" i="1" s="1"/>
  <c r="K4854" i="1" a="1"/>
  <c r="K4854" i="1" s="1"/>
  <c r="K4855" i="1" a="1"/>
  <c r="K4855" i="1" s="1"/>
  <c r="K4856" i="1" a="1"/>
  <c r="K4856" i="1" s="1"/>
  <c r="K4857" i="1" a="1"/>
  <c r="K4857" i="1" s="1"/>
  <c r="K4858" i="1" a="1"/>
  <c r="K4858" i="1" s="1"/>
  <c r="K4859" i="1" a="1"/>
  <c r="K4859" i="1" s="1"/>
  <c r="K4860" i="1" a="1"/>
  <c r="K4860" i="1" s="1"/>
  <c r="K4861" i="1" a="1"/>
  <c r="K4861" i="1" s="1"/>
  <c r="K4862" i="1" a="1"/>
  <c r="K4862" i="1" s="1"/>
  <c r="K4863" i="1" a="1"/>
  <c r="K4863" i="1" s="1"/>
  <c r="K4864" i="1" a="1"/>
  <c r="K4864" i="1" s="1"/>
  <c r="K4865" i="1" a="1"/>
  <c r="K4865" i="1" s="1"/>
  <c r="K4866" i="1" a="1"/>
  <c r="K4866" i="1" s="1"/>
  <c r="K4867" i="1" a="1"/>
  <c r="K4867" i="1" s="1"/>
  <c r="K4868" i="1" a="1"/>
  <c r="K4868" i="1" s="1"/>
  <c r="K4869" i="1" a="1"/>
  <c r="K4869" i="1" s="1"/>
  <c r="K4870" i="1" a="1"/>
  <c r="K4870" i="1" s="1"/>
  <c r="K4871" i="1" a="1"/>
  <c r="K4871" i="1" s="1"/>
  <c r="K4872" i="1" a="1"/>
  <c r="K4872" i="1" s="1"/>
  <c r="K4873" i="1" a="1"/>
  <c r="K4873" i="1" s="1"/>
  <c r="K4874" i="1" a="1"/>
  <c r="K4874" i="1" s="1"/>
  <c r="K4875" i="1" a="1"/>
  <c r="K4875" i="1" s="1"/>
  <c r="K4876" i="1" a="1"/>
  <c r="K4876" i="1" s="1"/>
  <c r="K4877" i="1" a="1"/>
  <c r="K4877" i="1" s="1"/>
  <c r="K4878" i="1" a="1"/>
  <c r="K4878" i="1" s="1"/>
  <c r="K4879" i="1" a="1"/>
  <c r="K4879" i="1" s="1"/>
  <c r="K4880" i="1" a="1"/>
  <c r="K4880" i="1" s="1"/>
  <c r="K4881" i="1" a="1"/>
  <c r="K4881" i="1" s="1"/>
  <c r="K4882" i="1" a="1"/>
  <c r="K4882" i="1" s="1"/>
  <c r="K4883" i="1" a="1"/>
  <c r="K4883" i="1" s="1"/>
  <c r="K4884" i="1" a="1"/>
  <c r="K4884" i="1" s="1"/>
  <c r="K4885" i="1" a="1"/>
  <c r="K4885" i="1" s="1"/>
  <c r="K4886" i="1" a="1"/>
  <c r="K4886" i="1" s="1"/>
  <c r="K4887" i="1" a="1"/>
  <c r="K4887" i="1" s="1"/>
  <c r="K4888" i="1" a="1"/>
  <c r="K4888" i="1" s="1"/>
  <c r="K4889" i="1" a="1"/>
  <c r="K4889" i="1" s="1"/>
  <c r="K4890" i="1" a="1"/>
  <c r="K4890" i="1" s="1"/>
  <c r="K4891" i="1" a="1"/>
  <c r="K4891" i="1" s="1"/>
  <c r="K4892" i="1" a="1"/>
  <c r="K4892" i="1" s="1"/>
  <c r="K4893" i="1" a="1"/>
  <c r="K4893" i="1" s="1"/>
  <c r="K4894" i="1" a="1"/>
  <c r="K4894" i="1" s="1"/>
  <c r="K4895" i="1" a="1"/>
  <c r="K4895" i="1" s="1"/>
  <c r="K4896" i="1" a="1"/>
  <c r="K4896" i="1" s="1"/>
  <c r="K4897" i="1" a="1"/>
  <c r="K4897" i="1" s="1"/>
  <c r="K4898" i="1" a="1"/>
  <c r="K4898" i="1" s="1"/>
  <c r="K4899" i="1" a="1"/>
  <c r="K4899" i="1" s="1"/>
  <c r="K4900" i="1" a="1"/>
  <c r="K4900" i="1" s="1"/>
  <c r="K4901" i="1" a="1"/>
  <c r="K4901" i="1" s="1"/>
  <c r="K4902" i="1" a="1"/>
  <c r="K4902" i="1" s="1"/>
  <c r="K4903" i="1" a="1"/>
  <c r="K4903" i="1" s="1"/>
  <c r="K4904" i="1" a="1"/>
  <c r="K4904" i="1" s="1"/>
  <c r="K4905" i="1" a="1"/>
  <c r="K4905" i="1" s="1"/>
  <c r="K4906" i="1" a="1"/>
  <c r="K4906" i="1" s="1"/>
  <c r="K4907" i="1" a="1"/>
  <c r="K4907" i="1" s="1"/>
  <c r="K4908" i="1" a="1"/>
  <c r="K4908" i="1" s="1"/>
  <c r="K4909" i="1" a="1"/>
  <c r="K4909" i="1" s="1"/>
  <c r="K4910" i="1" a="1"/>
  <c r="K4910" i="1" s="1"/>
  <c r="K4911" i="1" a="1"/>
  <c r="K4911" i="1" s="1"/>
  <c r="K4912" i="1" a="1"/>
  <c r="K4912" i="1" s="1"/>
  <c r="K4913" i="1" a="1"/>
  <c r="K4913" i="1" s="1"/>
  <c r="K4914" i="1" a="1"/>
  <c r="K4914" i="1" s="1"/>
  <c r="K4915" i="1" a="1"/>
  <c r="K4915" i="1" s="1"/>
  <c r="K4916" i="1" a="1"/>
  <c r="K4916" i="1" s="1"/>
  <c r="K4917" i="1" a="1"/>
  <c r="K4917" i="1" s="1"/>
  <c r="K4918" i="1" a="1"/>
  <c r="K4918" i="1" s="1"/>
  <c r="K4919" i="1" a="1"/>
  <c r="K4919" i="1" s="1"/>
  <c r="K4920" i="1" a="1"/>
  <c r="K4920" i="1" s="1"/>
  <c r="K4921" i="1" a="1"/>
  <c r="K4921" i="1" s="1"/>
  <c r="K4922" i="1" a="1"/>
  <c r="K4922" i="1" s="1"/>
  <c r="K4923" i="1" a="1"/>
  <c r="K4923" i="1" s="1"/>
  <c r="K4924" i="1" a="1"/>
  <c r="K4924" i="1" s="1"/>
  <c r="K4925" i="1" a="1"/>
  <c r="K4925" i="1" s="1"/>
  <c r="K4926" i="1" a="1"/>
  <c r="K4926" i="1" s="1"/>
  <c r="K4927" i="1" a="1"/>
  <c r="K4927" i="1" s="1"/>
  <c r="K4928" i="1" a="1"/>
  <c r="K4928" i="1" s="1"/>
  <c r="K4929" i="1" a="1"/>
  <c r="K4929" i="1" s="1"/>
  <c r="K4930" i="1" a="1"/>
  <c r="K4930" i="1" s="1"/>
  <c r="K4931" i="1" a="1"/>
  <c r="K4931" i="1" s="1"/>
  <c r="K4932" i="1" a="1"/>
  <c r="K4932" i="1" s="1"/>
  <c r="K4933" i="1" a="1"/>
  <c r="K4933" i="1" s="1"/>
  <c r="K4934" i="1" a="1"/>
  <c r="K4934" i="1" s="1"/>
  <c r="K4935" i="1" a="1"/>
  <c r="K4935" i="1" s="1"/>
  <c r="K4936" i="1" a="1"/>
  <c r="K4936" i="1" s="1"/>
  <c r="K4937" i="1" a="1"/>
  <c r="K4937" i="1" s="1"/>
  <c r="K4938" i="1" a="1"/>
  <c r="K4938" i="1" s="1"/>
  <c r="K4939" i="1" a="1"/>
  <c r="K4939" i="1" s="1"/>
  <c r="K4940" i="1" a="1"/>
  <c r="K4940" i="1" s="1"/>
  <c r="K4941" i="1" a="1"/>
  <c r="K4941" i="1" s="1"/>
  <c r="K4942" i="1" a="1"/>
  <c r="K4942" i="1" s="1"/>
  <c r="K4943" i="1" a="1"/>
  <c r="K4943" i="1" s="1"/>
  <c r="K4944" i="1" a="1"/>
  <c r="K4944" i="1" s="1"/>
  <c r="K4945" i="1" a="1"/>
  <c r="K4945" i="1" s="1"/>
  <c r="K4946" i="1" a="1"/>
  <c r="K4946" i="1" s="1"/>
  <c r="K4947" i="1" a="1"/>
  <c r="K4947" i="1" s="1"/>
  <c r="K4948" i="1" a="1"/>
  <c r="K4948" i="1" s="1"/>
  <c r="K4949" i="1" a="1"/>
  <c r="K4949" i="1" s="1"/>
  <c r="K4950" i="1" a="1"/>
  <c r="K4950" i="1" s="1"/>
  <c r="K4951" i="1" a="1"/>
  <c r="K4951" i="1" s="1"/>
  <c r="K4952" i="1" a="1"/>
  <c r="K4952" i="1" s="1"/>
  <c r="K4953" i="1" a="1"/>
  <c r="K4953" i="1" s="1"/>
  <c r="K4954" i="1" a="1"/>
  <c r="K4954" i="1" s="1"/>
  <c r="K4955" i="1" a="1"/>
  <c r="K4955" i="1" s="1"/>
  <c r="K4956" i="1" a="1"/>
  <c r="K4956" i="1" s="1"/>
  <c r="K4957" i="1" a="1"/>
  <c r="K4957" i="1" s="1"/>
  <c r="K4958" i="1" a="1"/>
  <c r="K4958" i="1" s="1"/>
  <c r="K4959" i="1" a="1"/>
  <c r="K4959" i="1" s="1"/>
  <c r="K4960" i="1" a="1"/>
  <c r="K4960" i="1" s="1"/>
  <c r="K4961" i="1" a="1"/>
  <c r="K4961" i="1" s="1"/>
  <c r="K4962" i="1" a="1"/>
  <c r="K4962" i="1" s="1"/>
  <c r="K4963" i="1" a="1"/>
  <c r="K4963" i="1" s="1"/>
  <c r="K4964" i="1" a="1"/>
  <c r="K4964" i="1" s="1"/>
  <c r="K4965" i="1" a="1"/>
  <c r="K4965" i="1" s="1"/>
  <c r="K4966" i="1" a="1"/>
  <c r="K4966" i="1" s="1"/>
  <c r="K4967" i="1" a="1"/>
  <c r="K4967" i="1" s="1"/>
  <c r="K4968" i="1" a="1"/>
  <c r="K4968" i="1" s="1"/>
  <c r="K4969" i="1" a="1"/>
  <c r="K4969" i="1" s="1"/>
  <c r="K4970" i="1" a="1"/>
  <c r="K4970" i="1" s="1"/>
  <c r="K4971" i="1" a="1"/>
  <c r="K4971" i="1" s="1"/>
  <c r="K4972" i="1" a="1"/>
  <c r="K4972" i="1" s="1"/>
  <c r="K4973" i="1" a="1"/>
  <c r="K4973" i="1" s="1"/>
  <c r="K4974" i="1" a="1"/>
  <c r="K4974" i="1" s="1"/>
  <c r="K4975" i="1" a="1"/>
  <c r="K4975" i="1" s="1"/>
  <c r="K4976" i="1" a="1"/>
  <c r="K4976" i="1" s="1"/>
  <c r="K4977" i="1" a="1"/>
  <c r="K4977" i="1" s="1"/>
  <c r="K4978" i="1" a="1"/>
  <c r="K4978" i="1" s="1"/>
  <c r="K4979" i="1" a="1"/>
  <c r="K4979" i="1" s="1"/>
  <c r="K4980" i="1" a="1"/>
  <c r="K4980" i="1" s="1"/>
  <c r="K4981" i="1" a="1"/>
  <c r="K4981" i="1" s="1"/>
  <c r="K4982" i="1" a="1"/>
  <c r="K4982" i="1" s="1"/>
  <c r="K4983" i="1" a="1"/>
  <c r="K4983" i="1" s="1"/>
  <c r="K4984" i="1" a="1"/>
  <c r="K4984" i="1" s="1"/>
  <c r="K4985" i="1" a="1"/>
  <c r="K4985" i="1" s="1"/>
  <c r="K4986" i="1" a="1"/>
  <c r="K4986" i="1" s="1"/>
  <c r="K4987" i="1" a="1"/>
  <c r="K4987" i="1" s="1"/>
  <c r="K4988" i="1" a="1"/>
  <c r="K4988" i="1" s="1"/>
  <c r="K4989" i="1" a="1"/>
  <c r="K4989" i="1" s="1"/>
  <c r="K4990" i="1" a="1"/>
  <c r="K4990" i="1" s="1"/>
  <c r="K4991" i="1" a="1"/>
  <c r="K4991" i="1" s="1"/>
  <c r="K4992" i="1" a="1"/>
  <c r="K4992" i="1" s="1"/>
  <c r="K4993" i="1" a="1"/>
  <c r="K4993" i="1" s="1"/>
  <c r="K4994" i="1" a="1"/>
  <c r="K4994" i="1" s="1"/>
  <c r="K4995" i="1" a="1"/>
  <c r="K4995" i="1" s="1"/>
  <c r="K4996" i="1" a="1"/>
  <c r="K4996" i="1" s="1"/>
  <c r="K4997" i="1" a="1"/>
  <c r="K4997" i="1" s="1"/>
  <c r="K4998" i="1" a="1"/>
  <c r="K4998" i="1" s="1"/>
  <c r="K4999" i="1" a="1"/>
  <c r="K4999" i="1" s="1"/>
  <c r="K5000" i="1" a="1"/>
  <c r="K5000" i="1" s="1"/>
  <c r="K5001" i="1" a="1"/>
  <c r="K5001" i="1" s="1"/>
  <c r="K5002" i="1" a="1"/>
  <c r="K5002" i="1" s="1"/>
  <c r="K5003" i="1" a="1"/>
  <c r="K5003" i="1" s="1"/>
  <c r="K5004" i="1" a="1"/>
  <c r="K5004" i="1" s="1"/>
  <c r="K5005" i="1" a="1"/>
  <c r="K5005" i="1" s="1"/>
  <c r="K5006" i="1" a="1"/>
  <c r="K5006" i="1" s="1"/>
  <c r="K5007" i="1" a="1"/>
  <c r="K5007" i="1" s="1"/>
  <c r="K5008" i="1" a="1"/>
  <c r="K5008" i="1" s="1"/>
  <c r="K5009" i="1" a="1"/>
  <c r="K5009" i="1" s="1"/>
  <c r="K5010" i="1" a="1"/>
  <c r="K5010" i="1" s="1"/>
  <c r="K5011" i="1" a="1"/>
  <c r="K5011" i="1" s="1"/>
  <c r="K5012" i="1" a="1"/>
  <c r="K5012" i="1" s="1"/>
  <c r="K5013" i="1" a="1"/>
  <c r="K5013" i="1" s="1"/>
  <c r="K5014" i="1" a="1"/>
  <c r="K5014" i="1" s="1"/>
  <c r="K5015" i="1" a="1"/>
  <c r="K5015" i="1" s="1"/>
  <c r="K5016" i="1" a="1"/>
  <c r="K5016" i="1" s="1"/>
  <c r="K5017" i="1" a="1"/>
  <c r="K5017" i="1" s="1"/>
  <c r="K5018" i="1" a="1"/>
  <c r="K5018" i="1" s="1"/>
  <c r="K5019" i="1" a="1"/>
  <c r="K5019" i="1" s="1"/>
  <c r="K5020" i="1" a="1"/>
  <c r="K5020" i="1" s="1"/>
  <c r="K5021" i="1" a="1"/>
  <c r="K5021" i="1" s="1"/>
  <c r="K5022" i="1" a="1"/>
  <c r="K5022" i="1" s="1"/>
  <c r="K5023" i="1" a="1"/>
  <c r="K5023" i="1" s="1"/>
  <c r="K5024" i="1" a="1"/>
  <c r="K5024" i="1" s="1"/>
  <c r="K5025" i="1" a="1"/>
  <c r="K5025" i="1" s="1"/>
  <c r="K5026" i="1" a="1"/>
  <c r="K5026" i="1" s="1"/>
  <c r="K5027" i="1" a="1"/>
  <c r="K5027" i="1" s="1"/>
  <c r="K5028" i="1" a="1"/>
  <c r="K5028" i="1" s="1"/>
  <c r="K5029" i="1" a="1"/>
  <c r="K5029" i="1" s="1"/>
  <c r="K5030" i="1" a="1"/>
  <c r="K5030" i="1" s="1"/>
  <c r="K5031" i="1" a="1"/>
  <c r="K5031" i="1" s="1"/>
  <c r="K5032" i="1" a="1"/>
  <c r="K5032" i="1" s="1"/>
  <c r="K5033" i="1" a="1"/>
  <c r="K5033" i="1" s="1"/>
  <c r="K5034" i="1" a="1"/>
  <c r="K5034" i="1" s="1"/>
  <c r="K5035" i="1" a="1"/>
  <c r="K5035" i="1" s="1"/>
  <c r="K5036" i="1" a="1"/>
  <c r="K5036" i="1" s="1"/>
  <c r="K5037" i="1" a="1"/>
  <c r="K5037" i="1" s="1"/>
  <c r="K5038" i="1" a="1"/>
  <c r="K5038" i="1" s="1"/>
  <c r="K5039" i="1" a="1"/>
  <c r="K5039" i="1" s="1"/>
  <c r="K5040" i="1" a="1"/>
  <c r="K5040" i="1" s="1"/>
  <c r="K5041" i="1" a="1"/>
  <c r="K5041" i="1" s="1"/>
  <c r="K5042" i="1" a="1"/>
  <c r="K5042" i="1" s="1"/>
  <c r="K5043" i="1" a="1"/>
  <c r="K5043" i="1" s="1"/>
  <c r="K5044" i="1" a="1"/>
  <c r="K5044" i="1" s="1"/>
  <c r="K5045" i="1" a="1"/>
  <c r="K5045" i="1" s="1"/>
  <c r="K5046" i="1" a="1"/>
  <c r="K5046" i="1" s="1"/>
  <c r="K5047" i="1" a="1"/>
  <c r="K5047" i="1" s="1"/>
  <c r="K5048" i="1" a="1"/>
  <c r="K5048" i="1" s="1"/>
  <c r="K5049" i="1" a="1"/>
  <c r="K5049" i="1" s="1"/>
  <c r="K5050" i="1" a="1"/>
  <c r="K5050" i="1" s="1"/>
  <c r="K5051" i="1" a="1"/>
  <c r="K5051" i="1" s="1"/>
  <c r="K5052" i="1" a="1"/>
  <c r="K5052" i="1" s="1"/>
  <c r="K5053" i="1" a="1"/>
  <c r="K5053" i="1" s="1"/>
  <c r="K5054" i="1" a="1"/>
  <c r="K5054" i="1" s="1"/>
  <c r="K5055" i="1" a="1"/>
  <c r="K5055" i="1" s="1"/>
  <c r="K5056" i="1" a="1"/>
  <c r="K5056" i="1" s="1"/>
  <c r="K5057" i="1" a="1"/>
  <c r="K5057" i="1" s="1"/>
  <c r="K5058" i="1" a="1"/>
  <c r="K5058" i="1" s="1"/>
  <c r="K5059" i="1" a="1"/>
  <c r="K5059" i="1" s="1"/>
  <c r="K5060" i="1" a="1"/>
  <c r="K5060" i="1" s="1"/>
  <c r="K5061" i="1" a="1"/>
  <c r="K5061" i="1" s="1"/>
  <c r="K5062" i="1" a="1"/>
  <c r="K5062" i="1" s="1"/>
  <c r="K5063" i="1" a="1"/>
  <c r="K5063" i="1" s="1"/>
  <c r="K5064" i="1" a="1"/>
  <c r="K5064" i="1" s="1"/>
  <c r="K5065" i="1" a="1"/>
  <c r="K5065" i="1" s="1"/>
  <c r="K5066" i="1" a="1"/>
  <c r="K5066" i="1" s="1"/>
  <c r="K5067" i="1" a="1"/>
  <c r="K5067" i="1" s="1"/>
  <c r="K5068" i="1" a="1"/>
  <c r="K5068" i="1" s="1"/>
  <c r="K5069" i="1" a="1"/>
  <c r="K5069" i="1" s="1"/>
  <c r="K5070" i="1" a="1"/>
  <c r="K5070" i="1" s="1"/>
  <c r="K5071" i="1" a="1"/>
  <c r="K5071" i="1" s="1"/>
  <c r="K5072" i="1" a="1"/>
  <c r="K5072" i="1" s="1"/>
  <c r="K5073" i="1" a="1"/>
  <c r="K5073" i="1" s="1"/>
  <c r="K5074" i="1" a="1"/>
  <c r="K5074" i="1" s="1"/>
  <c r="K5075" i="1" a="1"/>
  <c r="K5075" i="1" s="1"/>
  <c r="K5076" i="1" a="1"/>
  <c r="K5076" i="1" s="1"/>
  <c r="K5077" i="1" a="1"/>
  <c r="K5077" i="1" s="1"/>
  <c r="K5078" i="1" a="1"/>
  <c r="K5078" i="1" s="1"/>
  <c r="K5079" i="1" a="1"/>
  <c r="K5079" i="1" s="1"/>
  <c r="K5080" i="1" a="1"/>
  <c r="K5080" i="1" s="1"/>
  <c r="K5081" i="1" a="1"/>
  <c r="K5081" i="1" s="1"/>
  <c r="K5082" i="1" a="1"/>
  <c r="K5082" i="1" s="1"/>
  <c r="K5083" i="1" a="1"/>
  <c r="K5083" i="1" s="1"/>
  <c r="K5084" i="1" a="1"/>
  <c r="K5084" i="1" s="1"/>
  <c r="K5085" i="1" a="1"/>
  <c r="K5085" i="1" s="1"/>
  <c r="K5086" i="1" a="1"/>
  <c r="K5086" i="1" s="1"/>
  <c r="K5087" i="1" a="1"/>
  <c r="K5087" i="1" s="1"/>
  <c r="K5088" i="1" a="1"/>
  <c r="K5088" i="1" s="1"/>
  <c r="K5089" i="1" a="1"/>
  <c r="K5089" i="1" s="1"/>
  <c r="K5090" i="1" a="1"/>
  <c r="K5090" i="1" s="1"/>
  <c r="K5091" i="1" a="1"/>
  <c r="K5091" i="1" s="1"/>
  <c r="K5092" i="1" a="1"/>
  <c r="K5092" i="1" s="1"/>
  <c r="K5093" i="1" a="1"/>
  <c r="K5093" i="1" s="1"/>
  <c r="K5094" i="1" a="1"/>
  <c r="K5094" i="1" s="1"/>
  <c r="K5095" i="1" a="1"/>
  <c r="K5095" i="1" s="1"/>
  <c r="K5096" i="1" a="1"/>
  <c r="K5096" i="1" s="1"/>
  <c r="K5097" i="1" a="1"/>
  <c r="K5097" i="1" s="1"/>
  <c r="K5098" i="1" a="1"/>
  <c r="K5098" i="1" s="1"/>
  <c r="K5099" i="1" a="1"/>
  <c r="K5099" i="1" s="1"/>
  <c r="K5100" i="1" a="1"/>
  <c r="K5100" i="1" s="1"/>
  <c r="K5101" i="1" a="1"/>
  <c r="K5101" i="1" s="1"/>
  <c r="K5102" i="1" a="1"/>
  <c r="K5102" i="1" s="1"/>
  <c r="K5103" i="1" a="1"/>
  <c r="K5103" i="1" s="1"/>
  <c r="K5104" i="1" a="1"/>
  <c r="K5104" i="1" s="1"/>
  <c r="K5105" i="1" a="1"/>
  <c r="K5105" i="1" s="1"/>
  <c r="K5106" i="1" a="1"/>
  <c r="K5106" i="1" s="1"/>
  <c r="K5107" i="1" a="1"/>
  <c r="K5107" i="1" s="1"/>
  <c r="K5108" i="1" a="1"/>
  <c r="K5108" i="1" s="1"/>
  <c r="K5109" i="1" a="1"/>
  <c r="K5109" i="1" s="1"/>
  <c r="K5110" i="1" a="1"/>
  <c r="K5110" i="1" s="1"/>
  <c r="K5111" i="1" a="1"/>
  <c r="K5111" i="1" s="1"/>
  <c r="K5112" i="1" a="1"/>
  <c r="K5112" i="1" s="1"/>
  <c r="K5113" i="1" a="1"/>
  <c r="K5113" i="1" s="1"/>
  <c r="K5114" i="1" a="1"/>
  <c r="K5114" i="1" s="1"/>
  <c r="K5115" i="1" a="1"/>
  <c r="K5115" i="1" s="1"/>
  <c r="K5116" i="1" a="1"/>
  <c r="K5116" i="1" s="1"/>
  <c r="K5117" i="1" a="1"/>
  <c r="K5117" i="1" s="1"/>
  <c r="K5118" i="1" a="1"/>
  <c r="K5118" i="1" s="1"/>
  <c r="K5119" i="1" a="1"/>
  <c r="K5119" i="1" s="1"/>
  <c r="K5120" i="1" a="1"/>
  <c r="K5120" i="1" s="1"/>
  <c r="K5121" i="1" a="1"/>
  <c r="K5121" i="1" s="1"/>
  <c r="K5122" i="1" a="1"/>
  <c r="K5122" i="1" s="1"/>
  <c r="K5123" i="1" a="1"/>
  <c r="K5123" i="1" s="1"/>
  <c r="K5124" i="1" a="1"/>
  <c r="K5124" i="1" s="1"/>
  <c r="K5125" i="1" a="1"/>
  <c r="K5125" i="1" s="1"/>
  <c r="K5126" i="1" a="1"/>
  <c r="K5126" i="1" s="1"/>
  <c r="K5127" i="1" a="1"/>
  <c r="K5127" i="1" s="1"/>
  <c r="K5128" i="1" a="1"/>
  <c r="K5128" i="1" s="1"/>
  <c r="K5129" i="1" a="1"/>
  <c r="K5129" i="1" s="1"/>
  <c r="K5130" i="1" a="1"/>
  <c r="K5130" i="1" s="1"/>
  <c r="K5131" i="1" a="1"/>
  <c r="K5131" i="1" s="1"/>
  <c r="K5132" i="1" a="1"/>
  <c r="K5132" i="1" s="1"/>
  <c r="K5133" i="1" a="1"/>
  <c r="K5133" i="1" s="1"/>
  <c r="K5134" i="1" a="1"/>
  <c r="K5134" i="1" s="1"/>
  <c r="K5135" i="1" a="1"/>
  <c r="K5135" i="1" s="1"/>
  <c r="K5136" i="1" a="1"/>
  <c r="K5136" i="1" s="1"/>
  <c r="K5137" i="1" a="1"/>
  <c r="K5137" i="1" s="1"/>
  <c r="K5138" i="1" a="1"/>
  <c r="K5138" i="1" s="1"/>
  <c r="K5139" i="1" a="1"/>
  <c r="K5139" i="1" s="1"/>
  <c r="K5140" i="1" a="1"/>
  <c r="K5140" i="1" s="1"/>
  <c r="K5141" i="1" a="1"/>
  <c r="K5141" i="1" s="1"/>
  <c r="K5142" i="1" a="1"/>
  <c r="K5142" i="1" s="1"/>
  <c r="K5143" i="1" a="1"/>
  <c r="K5143" i="1" s="1"/>
  <c r="K5144" i="1" a="1"/>
  <c r="K5144" i="1" s="1"/>
  <c r="K5145" i="1" a="1"/>
  <c r="K5145" i="1" s="1"/>
  <c r="K5146" i="1" a="1"/>
  <c r="K5146" i="1" s="1"/>
  <c r="K5147" i="1" a="1"/>
  <c r="K5147" i="1" s="1"/>
  <c r="K5148" i="1" a="1"/>
  <c r="K5148" i="1" s="1"/>
  <c r="K5149" i="1" a="1"/>
  <c r="K5149" i="1" s="1"/>
  <c r="K5150" i="1" a="1"/>
  <c r="K5150" i="1" s="1"/>
  <c r="K5151" i="1" a="1"/>
  <c r="K5151" i="1" s="1"/>
  <c r="K5152" i="1" a="1"/>
  <c r="K5152" i="1" s="1"/>
  <c r="K5153" i="1" a="1"/>
  <c r="K5153" i="1" s="1"/>
  <c r="K5154" i="1" a="1"/>
  <c r="K5154" i="1" s="1"/>
  <c r="K5155" i="1" a="1"/>
  <c r="K5155" i="1" s="1"/>
  <c r="K5156" i="1" a="1"/>
  <c r="K5156" i="1" s="1"/>
  <c r="K5157" i="1" a="1"/>
  <c r="K5157" i="1" s="1"/>
  <c r="K5158" i="1" a="1"/>
  <c r="K5158" i="1" s="1"/>
  <c r="K5159" i="1" a="1"/>
  <c r="K5159" i="1" s="1"/>
  <c r="K5160" i="1" a="1"/>
  <c r="K5160" i="1" s="1"/>
  <c r="K5161" i="1" a="1"/>
  <c r="K5161" i="1" s="1"/>
  <c r="K5162" i="1" a="1"/>
  <c r="K5162" i="1" s="1"/>
  <c r="K5163" i="1" a="1"/>
  <c r="K5163" i="1" s="1"/>
  <c r="K5164" i="1" a="1"/>
  <c r="K5164" i="1" s="1"/>
  <c r="K5165" i="1" a="1"/>
  <c r="K5165" i="1" s="1"/>
  <c r="K5166" i="1" a="1"/>
  <c r="K5166" i="1" s="1"/>
  <c r="K5167" i="1" a="1"/>
  <c r="K5167" i="1" s="1"/>
  <c r="K5168" i="1" a="1"/>
  <c r="K5168" i="1" s="1"/>
  <c r="K5169" i="1" a="1"/>
  <c r="K5169" i="1" s="1"/>
  <c r="K5170" i="1" a="1"/>
  <c r="K5170" i="1" s="1"/>
  <c r="K5171" i="1" a="1"/>
  <c r="K5171" i="1" s="1"/>
  <c r="K5172" i="1" a="1"/>
  <c r="K5172" i="1" s="1"/>
  <c r="K5173" i="1" a="1"/>
  <c r="K5173" i="1" s="1"/>
  <c r="K5174" i="1" a="1"/>
  <c r="K5174" i="1" s="1"/>
  <c r="K5175" i="1" a="1"/>
  <c r="K5175" i="1" s="1"/>
  <c r="K5176" i="1" a="1"/>
  <c r="K5176" i="1" s="1"/>
  <c r="K5177" i="1" a="1"/>
  <c r="K5177" i="1" s="1"/>
  <c r="K5178" i="1" a="1"/>
  <c r="K5178" i="1" s="1"/>
  <c r="K5179" i="1" a="1"/>
  <c r="K5179" i="1" s="1"/>
  <c r="K5180" i="1" a="1"/>
  <c r="K5180" i="1" s="1"/>
  <c r="K5181" i="1" a="1"/>
  <c r="K5181" i="1" s="1"/>
  <c r="K5182" i="1" a="1"/>
  <c r="K5182" i="1" s="1"/>
  <c r="K5183" i="1" a="1"/>
  <c r="K5183" i="1" s="1"/>
  <c r="K5184" i="1" a="1"/>
  <c r="K5184" i="1" s="1"/>
  <c r="K5185" i="1" a="1"/>
  <c r="K5185" i="1" s="1"/>
  <c r="K5186" i="1" a="1"/>
  <c r="K5186" i="1" s="1"/>
  <c r="K5187" i="1" a="1"/>
  <c r="K5187" i="1" s="1"/>
  <c r="K5188" i="1" a="1"/>
  <c r="K5188" i="1" s="1"/>
  <c r="K5189" i="1" a="1"/>
  <c r="K5189" i="1" s="1"/>
  <c r="K5190" i="1" a="1"/>
  <c r="K5190" i="1" s="1"/>
  <c r="K5191" i="1" a="1"/>
  <c r="K5191" i="1" s="1"/>
  <c r="K5192" i="1" a="1"/>
  <c r="K5192" i="1" s="1"/>
  <c r="K5193" i="1" a="1"/>
  <c r="K5193" i="1" s="1"/>
  <c r="K5194" i="1" a="1"/>
  <c r="K5194" i="1" s="1"/>
  <c r="K5195" i="1" a="1"/>
  <c r="K5195" i="1" s="1"/>
  <c r="K5196" i="1" a="1"/>
  <c r="K5196" i="1" s="1"/>
  <c r="K5197" i="1" a="1"/>
  <c r="K5197" i="1" s="1"/>
  <c r="K5198" i="1" a="1"/>
  <c r="K5198" i="1" s="1"/>
  <c r="K5199" i="1" a="1"/>
  <c r="K5199" i="1" s="1"/>
  <c r="K5200" i="1" a="1"/>
  <c r="K5200" i="1" s="1"/>
  <c r="K5201" i="1" a="1"/>
  <c r="K5201" i="1" s="1"/>
  <c r="K5202" i="1" a="1"/>
  <c r="K5202" i="1" s="1"/>
  <c r="K5203" i="1" a="1"/>
  <c r="K5203" i="1" s="1"/>
  <c r="K5204" i="1" a="1"/>
  <c r="K5204" i="1" s="1"/>
  <c r="K5205" i="1" a="1"/>
  <c r="K5205" i="1" s="1"/>
  <c r="K5206" i="1" a="1"/>
  <c r="K5206" i="1" s="1"/>
  <c r="K5207" i="1" a="1"/>
  <c r="K5207" i="1" s="1"/>
  <c r="K5208" i="1" a="1"/>
  <c r="K5208" i="1" s="1"/>
  <c r="K5209" i="1" a="1"/>
  <c r="K5209" i="1" s="1"/>
  <c r="K5210" i="1" a="1"/>
  <c r="K5210" i="1" s="1"/>
  <c r="K5211" i="1" a="1"/>
  <c r="K5211" i="1" s="1"/>
  <c r="K5212" i="1" a="1"/>
  <c r="K5212" i="1" s="1"/>
  <c r="K5213" i="1" a="1"/>
  <c r="K5213" i="1" s="1"/>
  <c r="K5214" i="1" a="1"/>
  <c r="K5214" i="1" s="1"/>
  <c r="K5215" i="1" a="1"/>
  <c r="K5215" i="1" s="1"/>
  <c r="K5216" i="1" a="1"/>
  <c r="K5216" i="1" s="1"/>
  <c r="K5217" i="1" a="1"/>
  <c r="K5217" i="1" s="1"/>
  <c r="K5218" i="1" a="1"/>
  <c r="K5218" i="1" s="1"/>
  <c r="K5219" i="1" a="1"/>
  <c r="K5219" i="1" s="1"/>
  <c r="K5220" i="1" a="1"/>
  <c r="K5220" i="1" s="1"/>
  <c r="K5221" i="1" a="1"/>
  <c r="K5221" i="1" s="1"/>
  <c r="K5222" i="1" a="1"/>
  <c r="K5222" i="1" s="1"/>
  <c r="K5223" i="1" a="1"/>
  <c r="K5223" i="1" s="1"/>
  <c r="K5224" i="1" a="1"/>
  <c r="K5224" i="1" s="1"/>
  <c r="K5225" i="1" a="1"/>
  <c r="K5225" i="1" s="1"/>
  <c r="K5226" i="1" a="1"/>
  <c r="K5226" i="1" s="1"/>
  <c r="K5227" i="1" a="1"/>
  <c r="K5227" i="1" s="1"/>
  <c r="K5228" i="1" a="1"/>
  <c r="K5228" i="1" s="1"/>
  <c r="K5229" i="1" a="1"/>
  <c r="K5229" i="1" s="1"/>
  <c r="K5230" i="1" a="1"/>
  <c r="K5230" i="1" s="1"/>
  <c r="K5231" i="1" a="1"/>
  <c r="K5231" i="1" s="1"/>
  <c r="K5232" i="1" a="1"/>
  <c r="K5232" i="1" s="1"/>
  <c r="K5233" i="1" a="1"/>
  <c r="K5233" i="1" s="1"/>
  <c r="K5234" i="1" a="1"/>
  <c r="K5234" i="1" s="1"/>
  <c r="K5235" i="1" a="1"/>
  <c r="K5235" i="1" s="1"/>
  <c r="K5236" i="1" a="1"/>
  <c r="K5236" i="1" s="1"/>
  <c r="K5237" i="1" a="1"/>
  <c r="K5237" i="1" s="1"/>
  <c r="K5238" i="1" a="1"/>
  <c r="K5238" i="1" s="1"/>
  <c r="K5239" i="1" a="1"/>
  <c r="K5239" i="1" s="1"/>
  <c r="K5240" i="1" a="1"/>
  <c r="K5240" i="1" s="1"/>
  <c r="K5241" i="1" a="1"/>
  <c r="K5241" i="1" s="1"/>
  <c r="K5242" i="1" a="1"/>
  <c r="K5242" i="1" s="1"/>
  <c r="K5243" i="1" a="1"/>
  <c r="K5243" i="1" s="1"/>
  <c r="K5244" i="1" a="1"/>
  <c r="K5244" i="1" s="1"/>
  <c r="K5245" i="1" a="1"/>
  <c r="K5245" i="1" s="1"/>
  <c r="K5246" i="1" a="1"/>
  <c r="K5246" i="1" s="1"/>
  <c r="K5247" i="1" a="1"/>
  <c r="K5247" i="1" s="1"/>
  <c r="K5248" i="1" a="1"/>
  <c r="K5248" i="1" s="1"/>
  <c r="K5249" i="1" a="1"/>
  <c r="K5249" i="1" s="1"/>
  <c r="K5250" i="1" a="1"/>
  <c r="K5250" i="1" s="1"/>
  <c r="K5251" i="1" a="1"/>
  <c r="K5251" i="1" s="1"/>
  <c r="K5252" i="1" a="1"/>
  <c r="K5252" i="1" s="1"/>
  <c r="K5253" i="1" a="1"/>
  <c r="K5253" i="1" s="1"/>
  <c r="K5254" i="1" a="1"/>
  <c r="K5254" i="1" s="1"/>
  <c r="K5255" i="1" a="1"/>
  <c r="K5255" i="1" s="1"/>
  <c r="K5256" i="1" a="1"/>
  <c r="K5256" i="1" s="1"/>
  <c r="K5257" i="1" a="1"/>
  <c r="K5257" i="1" s="1"/>
  <c r="K5258" i="1" a="1"/>
  <c r="K5258" i="1" s="1"/>
  <c r="K5259" i="1" a="1"/>
  <c r="K5259" i="1" s="1"/>
  <c r="K5260" i="1" a="1"/>
  <c r="K5260" i="1" s="1"/>
  <c r="K5261" i="1" a="1"/>
  <c r="K5261" i="1" s="1"/>
  <c r="K5262" i="1" a="1"/>
  <c r="K5262" i="1" s="1"/>
  <c r="K5263" i="1" a="1"/>
  <c r="K5263" i="1" s="1"/>
  <c r="K5264" i="1" a="1"/>
  <c r="K5264" i="1" s="1"/>
  <c r="K5265" i="1" a="1"/>
  <c r="K5265" i="1" s="1"/>
  <c r="K5266" i="1" a="1"/>
  <c r="K5266" i="1" s="1"/>
  <c r="K5267" i="1" a="1"/>
  <c r="K5267" i="1" s="1"/>
  <c r="K5268" i="1" a="1"/>
  <c r="K5268" i="1" s="1"/>
  <c r="K5269" i="1" a="1"/>
  <c r="K5269" i="1" s="1"/>
  <c r="K5270" i="1" a="1"/>
  <c r="K5270" i="1" s="1"/>
  <c r="K5271" i="1" a="1"/>
  <c r="K5271" i="1" s="1"/>
  <c r="K5272" i="1" a="1"/>
  <c r="K5272" i="1" s="1"/>
  <c r="K5273" i="1" a="1"/>
  <c r="K5273" i="1" s="1"/>
  <c r="K5274" i="1" a="1"/>
  <c r="K5274" i="1" s="1"/>
  <c r="K5275" i="1" a="1"/>
  <c r="K5275" i="1" s="1"/>
  <c r="K5276" i="1" a="1"/>
  <c r="K5276" i="1" s="1"/>
  <c r="K5277" i="1" a="1"/>
  <c r="K5277" i="1" s="1"/>
  <c r="K5278" i="1" a="1"/>
  <c r="K5278" i="1" s="1"/>
  <c r="K5279" i="1" a="1"/>
  <c r="K5279" i="1" s="1"/>
  <c r="K5280" i="1" a="1"/>
  <c r="K5280" i="1" s="1"/>
  <c r="K5281" i="1" a="1"/>
  <c r="K5281" i="1" s="1"/>
  <c r="K5282" i="1" a="1"/>
  <c r="K5282" i="1" s="1"/>
  <c r="K5283" i="1" a="1"/>
  <c r="K5283" i="1" s="1"/>
  <c r="K5284" i="1" a="1"/>
  <c r="K5284" i="1" s="1"/>
  <c r="K5285" i="1" a="1"/>
  <c r="K5285" i="1" s="1"/>
  <c r="K5286" i="1" a="1"/>
  <c r="K5286" i="1" s="1"/>
  <c r="K5287" i="1" a="1"/>
  <c r="K5287" i="1" s="1"/>
  <c r="K5288" i="1" a="1"/>
  <c r="K5288" i="1" s="1"/>
  <c r="K5289" i="1" a="1"/>
  <c r="K5289" i="1" s="1"/>
  <c r="K5290" i="1" a="1"/>
  <c r="K5290" i="1" s="1"/>
  <c r="K5291" i="1" a="1"/>
  <c r="K5291" i="1" s="1"/>
  <c r="K5292" i="1" a="1"/>
  <c r="K5292" i="1" s="1"/>
  <c r="K5293" i="1" a="1"/>
  <c r="K5293" i="1" s="1"/>
  <c r="K5294" i="1" a="1"/>
  <c r="K5294" i="1" s="1"/>
  <c r="K5295" i="1" a="1"/>
  <c r="K5295" i="1" s="1"/>
  <c r="K5296" i="1" a="1"/>
  <c r="K5296" i="1" s="1"/>
  <c r="K5297" i="1" a="1"/>
  <c r="K5297" i="1" s="1"/>
  <c r="K5298" i="1" a="1"/>
  <c r="K5298" i="1" s="1"/>
  <c r="K5299" i="1" a="1"/>
  <c r="K5299" i="1" s="1"/>
  <c r="K5300" i="1" a="1"/>
  <c r="K5300" i="1" s="1"/>
  <c r="K5301" i="1" a="1"/>
  <c r="K5301" i="1" s="1"/>
  <c r="K5302" i="1" a="1"/>
  <c r="K5302" i="1" s="1"/>
  <c r="K5303" i="1" a="1"/>
  <c r="K5303" i="1" s="1"/>
  <c r="K5304" i="1" a="1"/>
  <c r="K5304" i="1" s="1"/>
  <c r="K5305" i="1" a="1"/>
  <c r="K5305" i="1" s="1"/>
  <c r="K5306" i="1" a="1"/>
  <c r="K5306" i="1" s="1"/>
  <c r="K5307" i="1" a="1"/>
  <c r="K5307" i="1" s="1"/>
  <c r="K5308" i="1" a="1"/>
  <c r="K5308" i="1" s="1"/>
  <c r="K5309" i="1" a="1"/>
  <c r="K5309" i="1" s="1"/>
  <c r="K5310" i="1" a="1"/>
  <c r="K5310" i="1" s="1"/>
  <c r="K5311" i="1" a="1"/>
  <c r="K5311" i="1" s="1"/>
  <c r="K5312" i="1" a="1"/>
  <c r="K5312" i="1" s="1"/>
  <c r="K5313" i="1" a="1"/>
  <c r="K5313" i="1" s="1"/>
  <c r="K5314" i="1" a="1"/>
  <c r="K5314" i="1" s="1"/>
  <c r="K5315" i="1" a="1"/>
  <c r="K5315" i="1" s="1"/>
  <c r="K5316" i="1" a="1"/>
  <c r="K5316" i="1" s="1"/>
  <c r="K5317" i="1" a="1"/>
  <c r="K5317" i="1" s="1"/>
  <c r="K5318" i="1" a="1"/>
  <c r="K5318" i="1" s="1"/>
  <c r="K5319" i="1" a="1"/>
  <c r="K5319" i="1" s="1"/>
  <c r="K5320" i="1" a="1"/>
  <c r="K5320" i="1" s="1"/>
  <c r="K5321" i="1" a="1"/>
  <c r="K5321" i="1" s="1"/>
  <c r="K5322" i="1" a="1"/>
  <c r="K5322" i="1" s="1"/>
  <c r="K5323" i="1" a="1"/>
  <c r="K5323" i="1" s="1"/>
  <c r="K5324" i="1" a="1"/>
  <c r="K5324" i="1" s="1"/>
  <c r="K5325" i="1" a="1"/>
  <c r="K5325" i="1" s="1"/>
  <c r="K5326" i="1" a="1"/>
  <c r="K5326" i="1" s="1"/>
  <c r="K5327" i="1" a="1"/>
  <c r="K5327" i="1" s="1"/>
  <c r="K5328" i="1" a="1"/>
  <c r="K5328" i="1" s="1"/>
  <c r="K5329" i="1" a="1"/>
  <c r="K5329" i="1" s="1"/>
  <c r="K5330" i="1" a="1"/>
  <c r="K5330" i="1" s="1"/>
  <c r="K5331" i="1" a="1"/>
  <c r="K5331" i="1" s="1"/>
  <c r="K5332" i="1" a="1"/>
  <c r="K5332" i="1" s="1"/>
  <c r="K5333" i="1" a="1"/>
  <c r="K5333" i="1" s="1"/>
  <c r="K5334" i="1" a="1"/>
  <c r="K5334" i="1" s="1"/>
  <c r="K5335" i="1" a="1"/>
  <c r="K5335" i="1" s="1"/>
  <c r="K5336" i="1" a="1"/>
  <c r="K5336" i="1" s="1"/>
  <c r="K5337" i="1" a="1"/>
  <c r="K5337" i="1" s="1"/>
  <c r="K5338" i="1" a="1"/>
  <c r="K5338" i="1" s="1"/>
  <c r="K5339" i="1" a="1"/>
  <c r="K5339" i="1" s="1"/>
  <c r="K5340" i="1" a="1"/>
  <c r="K5340" i="1" s="1"/>
  <c r="K5341" i="1" a="1"/>
  <c r="K5341" i="1" s="1"/>
  <c r="K5342" i="1" a="1"/>
  <c r="K5342" i="1" s="1"/>
  <c r="K5343" i="1" a="1"/>
  <c r="K5343" i="1" s="1"/>
  <c r="K5344" i="1" a="1"/>
  <c r="K5344" i="1" s="1"/>
  <c r="K5345" i="1" a="1"/>
  <c r="K5345" i="1" s="1"/>
  <c r="K5346" i="1" a="1"/>
  <c r="K5346" i="1" s="1"/>
  <c r="K5347" i="1" a="1"/>
  <c r="K5347" i="1" s="1"/>
  <c r="K5348" i="1" a="1"/>
  <c r="K5348" i="1" s="1"/>
  <c r="K5349" i="1" a="1"/>
  <c r="K5349" i="1" s="1"/>
  <c r="K5350" i="1" a="1"/>
  <c r="K5350" i="1" s="1"/>
  <c r="K5351" i="1" a="1"/>
  <c r="K5351" i="1" s="1"/>
  <c r="K5352" i="1" a="1"/>
  <c r="K5352" i="1" s="1"/>
  <c r="K5353" i="1" a="1"/>
  <c r="K5353" i="1" s="1"/>
  <c r="K5354" i="1" a="1"/>
  <c r="K5354" i="1" s="1"/>
  <c r="K5355" i="1" a="1"/>
  <c r="K5355" i="1" s="1"/>
  <c r="K5356" i="1" a="1"/>
  <c r="K5356" i="1" s="1"/>
  <c r="K5357" i="1" a="1"/>
  <c r="K5357" i="1" s="1"/>
  <c r="K5358" i="1" a="1"/>
  <c r="K5358" i="1" s="1"/>
  <c r="K5359" i="1" a="1"/>
  <c r="K5359" i="1" s="1"/>
  <c r="K5360" i="1" a="1"/>
  <c r="K5360" i="1" s="1"/>
  <c r="K5361" i="1" a="1"/>
  <c r="K5361" i="1" s="1"/>
  <c r="K5362" i="1" a="1"/>
  <c r="K5362" i="1" s="1"/>
  <c r="K5363" i="1" a="1"/>
  <c r="K5363" i="1" s="1"/>
  <c r="K5364" i="1" a="1"/>
  <c r="K5364" i="1" s="1"/>
  <c r="K5365" i="1" a="1"/>
  <c r="K5365" i="1" s="1"/>
  <c r="K5366" i="1" a="1"/>
  <c r="K5366" i="1" s="1"/>
  <c r="K5367" i="1" a="1"/>
  <c r="K5367" i="1" s="1"/>
  <c r="K5368" i="1" a="1"/>
  <c r="K5368" i="1" s="1"/>
  <c r="K5369" i="1" a="1"/>
  <c r="K5369" i="1" s="1"/>
  <c r="K5370" i="1" a="1"/>
  <c r="K5370" i="1" s="1"/>
  <c r="K5371" i="1" a="1"/>
  <c r="K5371" i="1" s="1"/>
  <c r="K5372" i="1" a="1"/>
  <c r="K5372" i="1" s="1"/>
  <c r="K5373" i="1" a="1"/>
  <c r="K5373" i="1" s="1"/>
  <c r="K5374" i="1" a="1"/>
  <c r="K5374" i="1" s="1"/>
  <c r="K5375" i="1" a="1"/>
  <c r="K5375" i="1" s="1"/>
  <c r="K5376" i="1" a="1"/>
  <c r="K5376" i="1" s="1"/>
  <c r="K5377" i="1" a="1"/>
  <c r="K5377" i="1" s="1"/>
  <c r="K5378" i="1" a="1"/>
  <c r="K5378" i="1" s="1"/>
  <c r="K5379" i="1" a="1"/>
  <c r="K5379" i="1" s="1"/>
  <c r="K5380" i="1" a="1"/>
  <c r="K5380" i="1" s="1"/>
  <c r="K5381" i="1" a="1"/>
  <c r="K5381" i="1" s="1"/>
  <c r="K5382" i="1" a="1"/>
  <c r="K5382" i="1" s="1"/>
  <c r="K5383" i="1" a="1"/>
  <c r="K5383" i="1" s="1"/>
  <c r="K5384" i="1" a="1"/>
  <c r="K5384" i="1" s="1"/>
  <c r="K5385" i="1" a="1"/>
  <c r="K5385" i="1" s="1"/>
  <c r="K5386" i="1" a="1"/>
  <c r="K5386" i="1" s="1"/>
  <c r="K5387" i="1" a="1"/>
  <c r="K5387" i="1" s="1"/>
  <c r="K5388" i="1" a="1"/>
  <c r="K5388" i="1" s="1"/>
  <c r="K5389" i="1" a="1"/>
  <c r="K5389" i="1" s="1"/>
  <c r="K5390" i="1" a="1"/>
  <c r="K5390" i="1" s="1"/>
  <c r="K5391" i="1" a="1"/>
  <c r="K5391" i="1" s="1"/>
  <c r="K5392" i="1" a="1"/>
  <c r="K5392" i="1" s="1"/>
  <c r="K5393" i="1" a="1"/>
  <c r="K5393" i="1" s="1"/>
  <c r="K5394" i="1" a="1"/>
  <c r="K5394" i="1" s="1"/>
  <c r="K5395" i="1" a="1"/>
  <c r="K5395" i="1" s="1"/>
  <c r="K5396" i="1" a="1"/>
  <c r="K5396" i="1" s="1"/>
  <c r="K5397" i="1" a="1"/>
  <c r="K5397" i="1" s="1"/>
  <c r="K5398" i="1" a="1"/>
  <c r="K5398" i="1" s="1"/>
  <c r="K5399" i="1" a="1"/>
  <c r="K5399" i="1" s="1"/>
  <c r="K5400" i="1" a="1"/>
  <c r="K5400" i="1" s="1"/>
  <c r="K5401" i="1" a="1"/>
  <c r="K5401" i="1" s="1"/>
  <c r="K5402" i="1" a="1"/>
  <c r="K5402" i="1" s="1"/>
  <c r="K5403" i="1" a="1"/>
  <c r="K5403" i="1" s="1"/>
  <c r="K5404" i="1" a="1"/>
  <c r="K5404" i="1" s="1"/>
  <c r="K5405" i="1" a="1"/>
  <c r="K5405" i="1" s="1"/>
  <c r="K5406" i="1" a="1"/>
  <c r="K5406" i="1" s="1"/>
  <c r="K5407" i="1" a="1"/>
  <c r="K5407" i="1" s="1"/>
  <c r="K5408" i="1" a="1"/>
  <c r="K5408" i="1" s="1"/>
  <c r="K5409" i="1" a="1"/>
  <c r="K5409" i="1" s="1"/>
  <c r="K5410" i="1" a="1"/>
  <c r="K5410" i="1" s="1"/>
  <c r="K5411" i="1" a="1"/>
  <c r="K5411" i="1" s="1"/>
  <c r="K5412" i="1" a="1"/>
  <c r="K5412" i="1" s="1"/>
  <c r="K5413" i="1" a="1"/>
  <c r="K5413" i="1" s="1"/>
  <c r="K5414" i="1" a="1"/>
  <c r="K5414" i="1" s="1"/>
  <c r="K5415" i="1" a="1"/>
  <c r="K5415" i="1" s="1"/>
  <c r="K5416" i="1" a="1"/>
  <c r="K5416" i="1" s="1"/>
  <c r="K5417" i="1" a="1"/>
  <c r="K5417" i="1" s="1"/>
  <c r="K5418" i="1" a="1"/>
  <c r="K5418" i="1" s="1"/>
  <c r="K5419" i="1" a="1"/>
  <c r="K5419" i="1" s="1"/>
  <c r="K5420" i="1" a="1"/>
  <c r="K5420" i="1" s="1"/>
  <c r="K5421" i="1" a="1"/>
  <c r="K5421" i="1" s="1"/>
  <c r="K5422" i="1" a="1"/>
  <c r="K5422" i="1" s="1"/>
  <c r="K5423" i="1" a="1"/>
  <c r="K5423" i="1" s="1"/>
  <c r="K5424" i="1" a="1"/>
  <c r="K5424" i="1" s="1"/>
  <c r="K5425" i="1" a="1"/>
  <c r="K5425" i="1" s="1"/>
  <c r="K5426" i="1" a="1"/>
  <c r="K5426" i="1" s="1"/>
  <c r="K5427" i="1" a="1"/>
  <c r="K5427" i="1" s="1"/>
  <c r="K5428" i="1" a="1"/>
  <c r="K5428" i="1" s="1"/>
  <c r="K5429" i="1" a="1"/>
  <c r="K5429" i="1" s="1"/>
  <c r="K5430" i="1" a="1"/>
  <c r="K5430" i="1" s="1"/>
  <c r="K5431" i="1" a="1"/>
  <c r="K5431" i="1" s="1"/>
  <c r="K5432" i="1" a="1"/>
  <c r="K5432" i="1" s="1"/>
  <c r="K5433" i="1" a="1"/>
  <c r="K5433" i="1" s="1"/>
  <c r="K5434" i="1" a="1"/>
  <c r="K5434" i="1" s="1"/>
  <c r="K5435" i="1" a="1"/>
  <c r="K5435" i="1" s="1"/>
  <c r="K5436" i="1" a="1"/>
  <c r="K5436" i="1" s="1"/>
  <c r="K5437" i="1" a="1"/>
  <c r="K5437" i="1" s="1"/>
  <c r="K5438" i="1" a="1"/>
  <c r="K5438" i="1" s="1"/>
  <c r="K5439" i="1" a="1"/>
  <c r="K5439" i="1" s="1"/>
  <c r="K5440" i="1" a="1"/>
  <c r="K5440" i="1" s="1"/>
  <c r="K5441" i="1" a="1"/>
  <c r="K5441" i="1" s="1"/>
  <c r="K5442" i="1" a="1"/>
  <c r="K5442" i="1" s="1"/>
  <c r="K5443" i="1" a="1"/>
  <c r="K5443" i="1" s="1"/>
  <c r="K5444" i="1" a="1"/>
  <c r="K5444" i="1" s="1"/>
  <c r="K5445" i="1" a="1"/>
  <c r="K5445" i="1" s="1"/>
  <c r="K5446" i="1" a="1"/>
  <c r="K5446" i="1" s="1"/>
  <c r="K5447" i="1" a="1"/>
  <c r="K5447" i="1" s="1"/>
  <c r="K5448" i="1" a="1"/>
  <c r="K5448" i="1" s="1"/>
  <c r="K5449" i="1" a="1"/>
  <c r="K5449" i="1" s="1"/>
  <c r="K5450" i="1" a="1"/>
  <c r="K5450" i="1" s="1"/>
  <c r="K5451" i="1" a="1"/>
  <c r="K5451" i="1" s="1"/>
  <c r="K5452" i="1" a="1"/>
  <c r="K5452" i="1" s="1"/>
  <c r="K5453" i="1" a="1"/>
  <c r="K5453" i="1" s="1"/>
  <c r="K5454" i="1" a="1"/>
  <c r="K5454" i="1" s="1"/>
  <c r="K5455" i="1" a="1"/>
  <c r="K5455" i="1" s="1"/>
  <c r="K5456" i="1" a="1"/>
  <c r="K5456" i="1" s="1"/>
  <c r="K5457" i="1" a="1"/>
  <c r="K5457" i="1" s="1"/>
  <c r="K5458" i="1" a="1"/>
  <c r="K5458" i="1" s="1"/>
  <c r="K5459" i="1" a="1"/>
  <c r="K5459" i="1" s="1"/>
  <c r="K5460" i="1" a="1"/>
  <c r="K5460" i="1" s="1"/>
  <c r="K5461" i="1" a="1"/>
  <c r="K5461" i="1" s="1"/>
  <c r="K5462" i="1" a="1"/>
  <c r="K5462" i="1" s="1"/>
  <c r="K5463" i="1" a="1"/>
  <c r="K5463" i="1" s="1"/>
  <c r="K5464" i="1" a="1"/>
  <c r="K5464" i="1" s="1"/>
  <c r="K5465" i="1" a="1"/>
  <c r="K5465" i="1" s="1"/>
  <c r="K5466" i="1" a="1"/>
  <c r="K5466" i="1" s="1"/>
  <c r="K5467" i="1" a="1"/>
  <c r="K5467" i="1" s="1"/>
  <c r="K5468" i="1" a="1"/>
  <c r="K5468" i="1" s="1"/>
  <c r="K5469" i="1" a="1"/>
  <c r="K5469" i="1" s="1"/>
  <c r="K5470" i="1" a="1"/>
  <c r="K5470" i="1" s="1"/>
  <c r="K5471" i="1" a="1"/>
  <c r="K5471" i="1" s="1"/>
  <c r="K5472" i="1" a="1"/>
  <c r="K5472" i="1" s="1"/>
  <c r="K5473" i="1" a="1"/>
  <c r="K5473" i="1" s="1"/>
  <c r="K5474" i="1" a="1"/>
  <c r="K5474" i="1" s="1"/>
  <c r="K5475" i="1" a="1"/>
  <c r="K5475" i="1" s="1"/>
  <c r="K5476" i="1" a="1"/>
  <c r="K5476" i="1" s="1"/>
  <c r="K5477" i="1" a="1"/>
  <c r="K5477" i="1" s="1"/>
  <c r="K5478" i="1" a="1"/>
  <c r="K5478" i="1" s="1"/>
  <c r="K5479" i="1" a="1"/>
  <c r="K5479" i="1" s="1"/>
  <c r="K5480" i="1" a="1"/>
  <c r="K5480" i="1" s="1"/>
  <c r="K5481" i="1" a="1"/>
  <c r="K5481" i="1" s="1"/>
  <c r="K5482" i="1" a="1"/>
  <c r="K5482" i="1" s="1"/>
  <c r="K5483" i="1" a="1"/>
  <c r="K5483" i="1" s="1"/>
  <c r="K5484" i="1" a="1"/>
  <c r="K5484" i="1" s="1"/>
  <c r="K5485" i="1" a="1"/>
  <c r="K5485" i="1" s="1"/>
  <c r="K5486" i="1" a="1"/>
  <c r="K5486" i="1" s="1"/>
  <c r="K5487" i="1" a="1"/>
  <c r="K5487" i="1" s="1"/>
  <c r="K5488" i="1" a="1"/>
  <c r="K5488" i="1" s="1"/>
  <c r="K5489" i="1" a="1"/>
  <c r="K5489" i="1" s="1"/>
  <c r="K5490" i="1" a="1"/>
  <c r="K5490" i="1" s="1"/>
  <c r="K5491" i="1" a="1"/>
  <c r="K5491" i="1" s="1"/>
  <c r="K5492" i="1" a="1"/>
  <c r="K5492" i="1" s="1"/>
  <c r="K5493" i="1" a="1"/>
  <c r="K5493" i="1" s="1"/>
  <c r="K5494" i="1" a="1"/>
  <c r="K5494" i="1" s="1"/>
  <c r="K5495" i="1" a="1"/>
  <c r="K5495" i="1" s="1"/>
  <c r="K5496" i="1" a="1"/>
  <c r="K5496" i="1" s="1"/>
  <c r="K5497" i="1" a="1"/>
  <c r="K5497" i="1" s="1"/>
  <c r="K5498" i="1" a="1"/>
  <c r="K5498" i="1" s="1"/>
  <c r="K5499" i="1" a="1"/>
  <c r="K5499" i="1" s="1"/>
  <c r="K5500" i="1" a="1"/>
  <c r="K5500" i="1" s="1"/>
  <c r="K5501" i="1" a="1"/>
  <c r="K5501" i="1" s="1"/>
  <c r="K5502" i="1" a="1"/>
  <c r="K5502" i="1" s="1"/>
  <c r="K5503" i="1" a="1"/>
  <c r="K5503" i="1" s="1"/>
  <c r="K5504" i="1" a="1"/>
  <c r="K5504" i="1" s="1"/>
  <c r="K5505" i="1" a="1"/>
  <c r="K5505" i="1" s="1"/>
  <c r="K5506" i="1" a="1"/>
  <c r="K5506" i="1" s="1"/>
  <c r="K5507" i="1" a="1"/>
  <c r="K5507" i="1" s="1"/>
  <c r="K5508" i="1" a="1"/>
  <c r="K5508" i="1" s="1"/>
  <c r="K5509" i="1" a="1"/>
  <c r="K5509" i="1" s="1"/>
  <c r="K5510" i="1" a="1"/>
  <c r="K5510" i="1" s="1"/>
  <c r="K5511" i="1" a="1"/>
  <c r="K5511" i="1" s="1"/>
  <c r="K5512" i="1" a="1"/>
  <c r="K5512" i="1" s="1"/>
  <c r="K5513" i="1" a="1"/>
  <c r="K5513" i="1" s="1"/>
  <c r="K5514" i="1" a="1"/>
  <c r="K5514" i="1" s="1"/>
  <c r="K5515" i="1" a="1"/>
  <c r="K5515" i="1" s="1"/>
  <c r="K5516" i="1" a="1"/>
  <c r="K5516" i="1" s="1"/>
  <c r="K5517" i="1" a="1"/>
  <c r="K5517" i="1" s="1"/>
  <c r="K5518" i="1" a="1"/>
  <c r="K5518" i="1" s="1"/>
  <c r="K5519" i="1" a="1"/>
  <c r="K5519" i="1" s="1"/>
  <c r="K5520" i="1" a="1"/>
  <c r="K5520" i="1" s="1"/>
  <c r="K5521" i="1" a="1"/>
  <c r="K5521" i="1" s="1"/>
  <c r="K5522" i="1" a="1"/>
  <c r="K5522" i="1" s="1"/>
  <c r="K5523" i="1" a="1"/>
  <c r="K5523" i="1" s="1"/>
  <c r="K5524" i="1" a="1"/>
  <c r="K5524" i="1" s="1"/>
  <c r="K5525" i="1" a="1"/>
  <c r="K5525" i="1" s="1"/>
  <c r="K5526" i="1" a="1"/>
  <c r="K5526" i="1" s="1"/>
  <c r="K5527" i="1" a="1"/>
  <c r="K5527" i="1" s="1"/>
  <c r="K5528" i="1" a="1"/>
  <c r="K5528" i="1" s="1"/>
  <c r="K5529" i="1" a="1"/>
  <c r="K5529" i="1" s="1"/>
  <c r="K5530" i="1" a="1"/>
  <c r="K5530" i="1" s="1"/>
  <c r="K5531" i="1" a="1"/>
  <c r="K5531" i="1" s="1"/>
  <c r="K5532" i="1" a="1"/>
  <c r="K5532" i="1" s="1"/>
  <c r="K5533" i="1" a="1"/>
  <c r="K5533" i="1" s="1"/>
  <c r="K5534" i="1" a="1"/>
  <c r="K5534" i="1" s="1"/>
  <c r="K5535" i="1" a="1"/>
  <c r="K5535" i="1" s="1"/>
  <c r="K5536" i="1" a="1"/>
  <c r="K5536" i="1" s="1"/>
  <c r="K5537" i="1" a="1"/>
  <c r="K5537" i="1" s="1"/>
  <c r="K5538" i="1" a="1"/>
  <c r="K5538" i="1" s="1"/>
  <c r="K5539" i="1" a="1"/>
  <c r="K5539" i="1" s="1"/>
  <c r="K5540" i="1" a="1"/>
  <c r="K5540" i="1" s="1"/>
  <c r="K5541" i="1" a="1"/>
  <c r="K5541" i="1" s="1"/>
  <c r="K5542" i="1" a="1"/>
  <c r="K5542" i="1" s="1"/>
  <c r="K5543" i="1" a="1"/>
  <c r="K5543" i="1" s="1"/>
  <c r="K5544" i="1" a="1"/>
  <c r="K5544" i="1" s="1"/>
  <c r="K5545" i="1" a="1"/>
  <c r="K5545" i="1" s="1"/>
  <c r="K5546" i="1" a="1"/>
  <c r="K5546" i="1" s="1"/>
  <c r="K5547" i="1" a="1"/>
  <c r="K5547" i="1" s="1"/>
  <c r="K5548" i="1" a="1"/>
  <c r="K5548" i="1" s="1"/>
  <c r="K5549" i="1" a="1"/>
  <c r="K5549" i="1" s="1"/>
  <c r="K5550" i="1" a="1"/>
  <c r="K5550" i="1" s="1"/>
  <c r="K5551" i="1" a="1"/>
  <c r="K5551" i="1" s="1"/>
  <c r="K5552" i="1" a="1"/>
  <c r="K5552" i="1" s="1"/>
  <c r="K5553" i="1" a="1"/>
  <c r="K5553" i="1" s="1"/>
  <c r="K5554" i="1" a="1"/>
  <c r="K5554" i="1" s="1"/>
  <c r="K5555" i="1" a="1"/>
  <c r="K5555" i="1" s="1"/>
  <c r="K5556" i="1" a="1"/>
  <c r="K5556" i="1" s="1"/>
  <c r="K5557" i="1" a="1"/>
  <c r="K5557" i="1" s="1"/>
  <c r="K5558" i="1" a="1"/>
  <c r="K5558" i="1" s="1"/>
  <c r="K5559" i="1" a="1"/>
  <c r="K5559" i="1" s="1"/>
  <c r="K5560" i="1" a="1"/>
  <c r="K5560" i="1" s="1"/>
  <c r="K5561" i="1" a="1"/>
  <c r="K5561" i="1" s="1"/>
  <c r="K5562" i="1" a="1"/>
  <c r="K5562" i="1" s="1"/>
  <c r="K5563" i="1" a="1"/>
  <c r="K5563" i="1" s="1"/>
  <c r="K5564" i="1" a="1"/>
  <c r="K5564" i="1" s="1"/>
  <c r="K5565" i="1" a="1"/>
  <c r="K5565" i="1" s="1"/>
  <c r="K5566" i="1" a="1"/>
  <c r="K5566" i="1" s="1"/>
  <c r="K5567" i="1" a="1"/>
  <c r="K5567" i="1" s="1"/>
  <c r="K5568" i="1" a="1"/>
  <c r="K5568" i="1" s="1"/>
  <c r="K5569" i="1" a="1"/>
  <c r="K5569" i="1" s="1"/>
  <c r="K5570" i="1" a="1"/>
  <c r="K5570" i="1" s="1"/>
  <c r="K5571" i="1" a="1"/>
  <c r="K5571" i="1" s="1"/>
  <c r="K5572" i="1" a="1"/>
  <c r="K5572" i="1" s="1"/>
  <c r="K5573" i="1" a="1"/>
  <c r="K5573" i="1" s="1"/>
  <c r="K5574" i="1" a="1"/>
  <c r="K5574" i="1" s="1"/>
  <c r="K5575" i="1" a="1"/>
  <c r="K5575" i="1" s="1"/>
  <c r="K5576" i="1" a="1"/>
  <c r="K5576" i="1" s="1"/>
  <c r="K5577" i="1" a="1"/>
  <c r="K5577" i="1" s="1"/>
  <c r="K5578" i="1" a="1"/>
  <c r="K5578" i="1" s="1"/>
  <c r="K5579" i="1" a="1"/>
  <c r="K5579" i="1" s="1"/>
  <c r="K5580" i="1" a="1"/>
  <c r="K5580" i="1" s="1"/>
  <c r="K5581" i="1" a="1"/>
  <c r="K5581" i="1" s="1"/>
  <c r="K5582" i="1" a="1"/>
  <c r="K5582" i="1" s="1"/>
  <c r="K5583" i="1" a="1"/>
  <c r="K5583" i="1" s="1"/>
  <c r="K5584" i="1" a="1"/>
  <c r="K5584" i="1" s="1"/>
  <c r="K5585" i="1" a="1"/>
  <c r="K5585" i="1" s="1"/>
  <c r="K5586" i="1" a="1"/>
  <c r="K5586" i="1" s="1"/>
  <c r="K5587" i="1" a="1"/>
  <c r="K5587" i="1" s="1"/>
  <c r="K5588" i="1" a="1"/>
  <c r="K5588" i="1" s="1"/>
  <c r="K5589" i="1" a="1"/>
  <c r="K5589" i="1" s="1"/>
  <c r="K5590" i="1" a="1"/>
  <c r="K5590" i="1" s="1"/>
  <c r="K5591" i="1" a="1"/>
  <c r="K5591" i="1" s="1"/>
  <c r="K5592" i="1" a="1"/>
  <c r="K5592" i="1" s="1"/>
  <c r="K5593" i="1" a="1"/>
  <c r="K5593" i="1" s="1"/>
  <c r="K5594" i="1" a="1"/>
  <c r="K5594" i="1" s="1"/>
  <c r="K5595" i="1" a="1"/>
  <c r="K5595" i="1" s="1"/>
  <c r="K5596" i="1" a="1"/>
  <c r="K5596" i="1" s="1"/>
  <c r="K5597" i="1" a="1"/>
  <c r="K5597" i="1" s="1"/>
  <c r="K5598" i="1" a="1"/>
  <c r="K5598" i="1" s="1"/>
  <c r="K5599" i="1" a="1"/>
  <c r="K5599" i="1" s="1"/>
  <c r="K5600" i="1" a="1"/>
  <c r="K5600" i="1" s="1"/>
  <c r="K5601" i="1" a="1"/>
  <c r="K5601" i="1" s="1"/>
  <c r="K5602" i="1" a="1"/>
  <c r="K5602" i="1" s="1"/>
  <c r="K5603" i="1" a="1"/>
  <c r="K5603" i="1" s="1"/>
  <c r="K5604" i="1" a="1"/>
  <c r="K5604" i="1" s="1"/>
  <c r="K5605" i="1" a="1"/>
  <c r="K5605" i="1" s="1"/>
  <c r="K5606" i="1" a="1"/>
  <c r="K5606" i="1" s="1"/>
  <c r="K5607" i="1" a="1"/>
  <c r="K5607" i="1" s="1"/>
  <c r="K5608" i="1" a="1"/>
  <c r="K5608" i="1" s="1"/>
  <c r="K5609" i="1" a="1"/>
  <c r="K5609" i="1" s="1"/>
  <c r="K5610" i="1" a="1"/>
  <c r="K5610" i="1" s="1"/>
  <c r="K5611" i="1" a="1"/>
  <c r="K5611" i="1" s="1"/>
  <c r="K5612" i="1" a="1"/>
  <c r="K5612" i="1" s="1"/>
  <c r="K5613" i="1" a="1"/>
  <c r="K5613" i="1" s="1"/>
  <c r="K5614" i="1" a="1"/>
  <c r="K5614" i="1" s="1"/>
  <c r="K5615" i="1" a="1"/>
  <c r="K5615" i="1" s="1"/>
  <c r="K5616" i="1" a="1"/>
  <c r="K5616" i="1" s="1"/>
  <c r="K5617" i="1" a="1"/>
  <c r="K5617" i="1" s="1"/>
  <c r="K5618" i="1" a="1"/>
  <c r="K5618" i="1" s="1"/>
  <c r="K5619" i="1" a="1"/>
  <c r="K5619" i="1" s="1"/>
  <c r="K5620" i="1" a="1"/>
  <c r="K5620" i="1" s="1"/>
  <c r="K5621" i="1" a="1"/>
  <c r="K5621" i="1" s="1"/>
  <c r="K5622" i="1" a="1"/>
  <c r="K5622" i="1" s="1"/>
  <c r="K5623" i="1" a="1"/>
  <c r="K5623" i="1" s="1"/>
  <c r="K5624" i="1" a="1"/>
  <c r="K5624" i="1" s="1"/>
  <c r="K5625" i="1" a="1"/>
  <c r="K5625" i="1" s="1"/>
  <c r="K5626" i="1" a="1"/>
  <c r="K5626" i="1" s="1"/>
  <c r="K5627" i="1" a="1"/>
  <c r="K5627" i="1" s="1"/>
  <c r="K5628" i="1" a="1"/>
  <c r="K5628" i="1" s="1"/>
  <c r="K5629" i="1" a="1"/>
  <c r="K5629" i="1" s="1"/>
  <c r="K5630" i="1" a="1"/>
  <c r="K5630" i="1" s="1"/>
  <c r="K5631" i="1" a="1"/>
  <c r="K5631" i="1" s="1"/>
  <c r="K5632" i="1" a="1"/>
  <c r="K5632" i="1" s="1"/>
  <c r="K5633" i="1" a="1"/>
  <c r="K5633" i="1" s="1"/>
  <c r="K5634" i="1" a="1"/>
  <c r="K5634" i="1" s="1"/>
  <c r="K5635" i="1" a="1"/>
  <c r="K5635" i="1" s="1"/>
  <c r="K5636" i="1" a="1"/>
  <c r="K5636" i="1" s="1"/>
  <c r="K5637" i="1" a="1"/>
  <c r="K5637" i="1" s="1"/>
  <c r="K5638" i="1" a="1"/>
  <c r="K5638" i="1" s="1"/>
  <c r="K5639" i="1" a="1"/>
  <c r="K5639" i="1" s="1"/>
  <c r="K5640" i="1" a="1"/>
  <c r="K5640" i="1" s="1"/>
  <c r="K5641" i="1" a="1"/>
  <c r="K5641" i="1" s="1"/>
  <c r="K5642" i="1" a="1"/>
  <c r="K5642" i="1" s="1"/>
  <c r="K5643" i="1" a="1"/>
  <c r="K5643" i="1" s="1"/>
  <c r="K5644" i="1" a="1"/>
  <c r="K5644" i="1" s="1"/>
  <c r="K5645" i="1" a="1"/>
  <c r="K5645" i="1" s="1"/>
  <c r="K5646" i="1" a="1"/>
  <c r="K5646" i="1" s="1"/>
  <c r="K5647" i="1" a="1"/>
  <c r="K5647" i="1" s="1"/>
  <c r="K5648" i="1" a="1"/>
  <c r="K5648" i="1" s="1"/>
  <c r="K5649" i="1" a="1"/>
  <c r="K5649" i="1" s="1"/>
  <c r="K5650" i="1" a="1"/>
  <c r="K5650" i="1" s="1"/>
  <c r="K5651" i="1" a="1"/>
  <c r="K5651" i="1" s="1"/>
  <c r="K5652" i="1" a="1"/>
  <c r="K5652" i="1" s="1"/>
  <c r="K5653" i="1" a="1"/>
  <c r="K5653" i="1" s="1"/>
  <c r="K5654" i="1" a="1"/>
  <c r="K5654" i="1" s="1"/>
  <c r="K5655" i="1" a="1"/>
  <c r="K5655" i="1" s="1"/>
  <c r="K5656" i="1" a="1"/>
  <c r="K5656" i="1" s="1"/>
  <c r="K5657" i="1" a="1"/>
  <c r="K5657" i="1" s="1"/>
  <c r="K5658" i="1" a="1"/>
  <c r="K5658" i="1" s="1"/>
  <c r="K5659" i="1" a="1"/>
  <c r="K5659" i="1" s="1"/>
  <c r="K5660" i="1" a="1"/>
  <c r="K5660" i="1" s="1"/>
  <c r="K5661" i="1" a="1"/>
  <c r="K5661" i="1" s="1"/>
  <c r="K5662" i="1" a="1"/>
  <c r="K5662" i="1" s="1"/>
  <c r="K5663" i="1" a="1"/>
  <c r="K5663" i="1" s="1"/>
  <c r="K5664" i="1" a="1"/>
  <c r="K5664" i="1" s="1"/>
  <c r="K5665" i="1" a="1"/>
  <c r="K5665" i="1" s="1"/>
  <c r="K5666" i="1" a="1"/>
  <c r="K5666" i="1" s="1"/>
  <c r="K5667" i="1" a="1"/>
  <c r="K5667" i="1" s="1"/>
  <c r="K5668" i="1" a="1"/>
  <c r="K5668" i="1" s="1"/>
  <c r="K5669" i="1" a="1"/>
  <c r="K5669" i="1" s="1"/>
  <c r="K5670" i="1" a="1"/>
  <c r="K5670" i="1" s="1"/>
  <c r="K5671" i="1" a="1"/>
  <c r="K5671" i="1" s="1"/>
  <c r="K5672" i="1" a="1"/>
  <c r="K5672" i="1" s="1"/>
  <c r="K5673" i="1" a="1"/>
  <c r="K5673" i="1" s="1"/>
  <c r="K5674" i="1" a="1"/>
  <c r="K5674" i="1" s="1"/>
  <c r="K5675" i="1" a="1"/>
  <c r="K5675" i="1" s="1"/>
  <c r="K5676" i="1" a="1"/>
  <c r="K5676" i="1" s="1"/>
  <c r="K5677" i="1" a="1"/>
  <c r="K5677" i="1" s="1"/>
  <c r="K5678" i="1" a="1"/>
  <c r="K5678" i="1" s="1"/>
  <c r="K5679" i="1" a="1"/>
  <c r="K5679" i="1" s="1"/>
  <c r="K5680" i="1" a="1"/>
  <c r="K5680" i="1" s="1"/>
  <c r="K5681" i="1" a="1"/>
  <c r="K5681" i="1" s="1"/>
  <c r="K5682" i="1" a="1"/>
  <c r="K5682" i="1" s="1"/>
  <c r="K5683" i="1" a="1"/>
  <c r="K5683" i="1" s="1"/>
  <c r="K5684" i="1" a="1"/>
  <c r="K5684" i="1" s="1"/>
  <c r="K5685" i="1" a="1"/>
  <c r="K5685" i="1" s="1"/>
  <c r="K5686" i="1" a="1"/>
  <c r="K5686" i="1" s="1"/>
  <c r="K5687" i="1" a="1"/>
  <c r="K5687" i="1" s="1"/>
  <c r="K5688" i="1" a="1"/>
  <c r="K5688" i="1" s="1"/>
  <c r="K5689" i="1" a="1"/>
  <c r="K5689" i="1" s="1"/>
  <c r="K5690" i="1" a="1"/>
  <c r="K5690" i="1" s="1"/>
  <c r="K5691" i="1" a="1"/>
  <c r="K5691" i="1" s="1"/>
  <c r="K5692" i="1" a="1"/>
  <c r="K5692" i="1" s="1"/>
  <c r="K5693" i="1" a="1"/>
  <c r="K5693" i="1" s="1"/>
  <c r="K5694" i="1" a="1"/>
  <c r="K5694" i="1" s="1"/>
  <c r="K5695" i="1" a="1"/>
  <c r="K5695" i="1" s="1"/>
  <c r="K5696" i="1" a="1"/>
  <c r="K5696" i="1" s="1"/>
  <c r="K5697" i="1" a="1"/>
  <c r="K5697" i="1" s="1"/>
  <c r="K5698" i="1" a="1"/>
  <c r="K5698" i="1" s="1"/>
  <c r="K5699" i="1" a="1"/>
  <c r="K5699" i="1" s="1"/>
  <c r="K5700" i="1" a="1"/>
  <c r="K5700" i="1" s="1"/>
  <c r="K5701" i="1" a="1"/>
  <c r="K5701" i="1" s="1"/>
  <c r="K5702" i="1" a="1"/>
  <c r="K5702" i="1" s="1"/>
  <c r="K5703" i="1" a="1"/>
  <c r="K5703" i="1" s="1"/>
  <c r="K5704" i="1" a="1"/>
  <c r="K5704" i="1" s="1"/>
  <c r="K5705" i="1" a="1"/>
  <c r="K5705" i="1" s="1"/>
  <c r="K5706" i="1" a="1"/>
  <c r="K5706" i="1" s="1"/>
  <c r="K5707" i="1" a="1"/>
  <c r="K5707" i="1" s="1"/>
  <c r="K5708" i="1" a="1"/>
  <c r="K5708" i="1" s="1"/>
  <c r="K5709" i="1" a="1"/>
  <c r="K5709" i="1" s="1"/>
  <c r="K5710" i="1" a="1"/>
  <c r="K5710" i="1" s="1"/>
  <c r="K5711" i="1" a="1"/>
  <c r="K5711" i="1" s="1"/>
  <c r="K5712" i="1" a="1"/>
  <c r="K5712" i="1" s="1"/>
  <c r="K5713" i="1" a="1"/>
  <c r="K5713" i="1" s="1"/>
  <c r="K5714" i="1" a="1"/>
  <c r="K5714" i="1" s="1"/>
  <c r="K5715" i="1" a="1"/>
  <c r="K5715" i="1" s="1"/>
  <c r="K5716" i="1" a="1"/>
  <c r="K5716" i="1" s="1"/>
  <c r="K5717" i="1" a="1"/>
  <c r="K5717" i="1" s="1"/>
  <c r="K5718" i="1" a="1"/>
  <c r="K5718" i="1" s="1"/>
  <c r="K5719" i="1" a="1"/>
  <c r="K5719" i="1" s="1"/>
  <c r="K5720" i="1" a="1"/>
  <c r="K5720" i="1" s="1"/>
  <c r="K5721" i="1" a="1"/>
  <c r="K5721" i="1" s="1"/>
  <c r="K5722" i="1" a="1"/>
  <c r="K5722" i="1" s="1"/>
  <c r="K5723" i="1" a="1"/>
  <c r="K5723" i="1" s="1"/>
  <c r="K5724" i="1" a="1"/>
  <c r="K5724" i="1" s="1"/>
  <c r="K5725" i="1" a="1"/>
  <c r="K5725" i="1" s="1"/>
  <c r="K5726" i="1" a="1"/>
  <c r="K5726" i="1" s="1"/>
  <c r="K5727" i="1" a="1"/>
  <c r="K5727" i="1" s="1"/>
  <c r="K5728" i="1" a="1"/>
  <c r="K5728" i="1" s="1"/>
  <c r="K5729" i="1" a="1"/>
  <c r="K5729" i="1" s="1"/>
  <c r="K5730" i="1" a="1"/>
  <c r="K5730" i="1" s="1"/>
  <c r="K5731" i="1" a="1"/>
  <c r="K5731" i="1" s="1"/>
  <c r="K5732" i="1" a="1"/>
  <c r="K5732" i="1" s="1"/>
  <c r="K5733" i="1" a="1"/>
  <c r="K5733" i="1" s="1"/>
  <c r="K5734" i="1" a="1"/>
  <c r="K5734" i="1" s="1"/>
  <c r="K5735" i="1" a="1"/>
  <c r="K5735" i="1" s="1"/>
  <c r="K5736" i="1" a="1"/>
  <c r="K5736" i="1" s="1"/>
  <c r="K5737" i="1" a="1"/>
  <c r="K5737" i="1" s="1"/>
  <c r="K5738" i="1" a="1"/>
  <c r="K5738" i="1" s="1"/>
  <c r="K5739" i="1" a="1"/>
  <c r="K5739" i="1" s="1"/>
  <c r="K5740" i="1" a="1"/>
  <c r="K5740" i="1" s="1"/>
  <c r="K5741" i="1" a="1"/>
  <c r="K5741" i="1" s="1"/>
  <c r="K5742" i="1" a="1"/>
  <c r="K5742" i="1" s="1"/>
  <c r="K5743" i="1" a="1"/>
  <c r="K5743" i="1" s="1"/>
  <c r="K5744" i="1" a="1"/>
  <c r="K5744" i="1" s="1"/>
  <c r="K5745" i="1" a="1"/>
  <c r="K5745" i="1" s="1"/>
  <c r="K5746" i="1" a="1"/>
  <c r="K5746" i="1" s="1"/>
  <c r="K5747" i="1" a="1"/>
  <c r="K5747" i="1" s="1"/>
  <c r="K5748" i="1" a="1"/>
  <c r="K5748" i="1" s="1"/>
  <c r="K5749" i="1" a="1"/>
  <c r="K5749" i="1" s="1"/>
  <c r="K5750" i="1" a="1"/>
  <c r="K5750" i="1" s="1"/>
  <c r="K5751" i="1" a="1"/>
  <c r="K5751" i="1" s="1"/>
  <c r="K5752" i="1" a="1"/>
  <c r="K5752" i="1" s="1"/>
  <c r="K5753" i="1" a="1"/>
  <c r="K5753" i="1" s="1"/>
  <c r="K5754" i="1" a="1"/>
  <c r="K5754" i="1" s="1"/>
  <c r="K5755" i="1" a="1"/>
  <c r="K5755" i="1" s="1"/>
  <c r="K5756" i="1" a="1"/>
  <c r="K5756" i="1" s="1"/>
  <c r="K5757" i="1" a="1"/>
  <c r="K5757" i="1" s="1"/>
  <c r="K5758" i="1" a="1"/>
  <c r="K5758" i="1" s="1"/>
  <c r="K5759" i="1" a="1"/>
  <c r="K5759" i="1" s="1"/>
  <c r="K5760" i="1" a="1"/>
  <c r="K5760" i="1" s="1"/>
  <c r="K5761" i="1" a="1"/>
  <c r="K5761" i="1" s="1"/>
  <c r="K5762" i="1" a="1"/>
  <c r="K5762" i="1" s="1"/>
  <c r="K5763" i="1" a="1"/>
  <c r="K5763" i="1" s="1"/>
  <c r="K5764" i="1" a="1"/>
  <c r="K5764" i="1" s="1"/>
  <c r="K5765" i="1" a="1"/>
  <c r="K5765" i="1" s="1"/>
  <c r="K5766" i="1" a="1"/>
  <c r="K5766" i="1" s="1"/>
  <c r="K5767" i="1" a="1"/>
  <c r="K5767" i="1" s="1"/>
  <c r="K5768" i="1" a="1"/>
  <c r="K5768" i="1" s="1"/>
  <c r="K5769" i="1" a="1"/>
  <c r="K5769" i="1" s="1"/>
  <c r="K5770" i="1" a="1"/>
  <c r="K5770" i="1" s="1"/>
  <c r="K5771" i="1" a="1"/>
  <c r="K5771" i="1" s="1"/>
  <c r="K5772" i="1" a="1"/>
  <c r="K5772" i="1" s="1"/>
  <c r="K5773" i="1" a="1"/>
  <c r="K5773" i="1" s="1"/>
  <c r="K5774" i="1" a="1"/>
  <c r="K5774" i="1" s="1"/>
  <c r="K5775" i="1" a="1"/>
  <c r="K5775" i="1" s="1"/>
  <c r="K5776" i="1" a="1"/>
  <c r="K5776" i="1" s="1"/>
  <c r="K5777" i="1" a="1"/>
  <c r="K5777" i="1" s="1"/>
  <c r="K5778" i="1" a="1"/>
  <c r="K5778" i="1" s="1"/>
  <c r="K5779" i="1" a="1"/>
  <c r="K5779" i="1" s="1"/>
  <c r="K5780" i="1" a="1"/>
  <c r="K5780" i="1" s="1"/>
  <c r="K5781" i="1" a="1"/>
  <c r="K5781" i="1" s="1"/>
  <c r="K5782" i="1" a="1"/>
  <c r="K5782" i="1" s="1"/>
  <c r="K5783" i="1" a="1"/>
  <c r="K5783" i="1" s="1"/>
  <c r="K5784" i="1" a="1"/>
  <c r="K5784" i="1" s="1"/>
  <c r="K5785" i="1" a="1"/>
  <c r="K5785" i="1" s="1"/>
  <c r="K5786" i="1" a="1"/>
  <c r="K5786" i="1" s="1"/>
  <c r="K5787" i="1" a="1"/>
  <c r="K5787" i="1" s="1"/>
  <c r="K5788" i="1" a="1"/>
  <c r="K5788" i="1" s="1"/>
  <c r="K5789" i="1" a="1"/>
  <c r="K5789" i="1" s="1"/>
  <c r="K5790" i="1" a="1"/>
  <c r="K5790" i="1" s="1"/>
  <c r="K5791" i="1" a="1"/>
  <c r="K5791" i="1" s="1"/>
  <c r="K5792" i="1" a="1"/>
  <c r="K5792" i="1" s="1"/>
  <c r="K5793" i="1" a="1"/>
  <c r="K5793" i="1" s="1"/>
  <c r="K5794" i="1" a="1"/>
  <c r="K5794" i="1" s="1"/>
  <c r="K5795" i="1" a="1"/>
  <c r="K5795" i="1" s="1"/>
  <c r="K5796" i="1" a="1"/>
  <c r="K5796" i="1" s="1"/>
  <c r="K5797" i="1" a="1"/>
  <c r="K5797" i="1" s="1"/>
  <c r="K5798" i="1" a="1"/>
  <c r="K5798" i="1" s="1"/>
  <c r="K5799" i="1" a="1"/>
  <c r="K5799" i="1" s="1"/>
  <c r="K5800" i="1" a="1"/>
  <c r="K5800" i="1" s="1"/>
  <c r="K5801" i="1" a="1"/>
  <c r="K5801" i="1" s="1"/>
  <c r="K5802" i="1" a="1"/>
  <c r="K5802" i="1" s="1"/>
  <c r="K5803" i="1" a="1"/>
  <c r="K5803" i="1" s="1"/>
  <c r="K5804" i="1" a="1"/>
  <c r="K5804" i="1" s="1"/>
  <c r="K5805" i="1" a="1"/>
  <c r="K5805" i="1" s="1"/>
  <c r="K5806" i="1" a="1"/>
  <c r="K5806" i="1" s="1"/>
  <c r="K5807" i="1" a="1"/>
  <c r="K5807" i="1" s="1"/>
  <c r="K5808" i="1" a="1"/>
  <c r="K5808" i="1" s="1"/>
  <c r="K5809" i="1" a="1"/>
  <c r="K5809" i="1" s="1"/>
  <c r="K5810" i="1" a="1"/>
  <c r="K5810" i="1" s="1"/>
  <c r="K5811" i="1" a="1"/>
  <c r="K5811" i="1" s="1"/>
  <c r="K5812" i="1" a="1"/>
  <c r="K5812" i="1" s="1"/>
  <c r="K5813" i="1" a="1"/>
  <c r="K5813" i="1" s="1"/>
  <c r="K5814" i="1" a="1"/>
  <c r="K5814" i="1" s="1"/>
  <c r="K5815" i="1" a="1"/>
  <c r="K5815" i="1" s="1"/>
  <c r="K5816" i="1" a="1"/>
  <c r="K5816" i="1" s="1"/>
  <c r="K5817" i="1" a="1"/>
  <c r="K5817" i="1" s="1"/>
  <c r="K5818" i="1" a="1"/>
  <c r="K5818" i="1" s="1"/>
  <c r="K5819" i="1" a="1"/>
  <c r="K5819" i="1" s="1"/>
  <c r="K5820" i="1" a="1"/>
  <c r="K5820" i="1" s="1"/>
  <c r="K5821" i="1" a="1"/>
  <c r="K5821" i="1" s="1"/>
  <c r="K5822" i="1" a="1"/>
  <c r="K5822" i="1" s="1"/>
  <c r="K5823" i="1" a="1"/>
  <c r="K5823" i="1" s="1"/>
  <c r="K5824" i="1" a="1"/>
  <c r="K5824" i="1" s="1"/>
  <c r="K5825" i="1" a="1"/>
  <c r="K5825" i="1" s="1"/>
  <c r="K5826" i="1" a="1"/>
  <c r="K5826" i="1" s="1"/>
  <c r="K5827" i="1" a="1"/>
  <c r="K5827" i="1" s="1"/>
  <c r="K5828" i="1" a="1"/>
  <c r="K5828" i="1" s="1"/>
  <c r="K5829" i="1" a="1"/>
  <c r="K5829" i="1" s="1"/>
  <c r="K5830" i="1" a="1"/>
  <c r="K5830" i="1" s="1"/>
  <c r="K5831" i="1" a="1"/>
  <c r="K5831" i="1" s="1"/>
  <c r="K5832" i="1" a="1"/>
  <c r="K5832" i="1" s="1"/>
  <c r="K5833" i="1" a="1"/>
  <c r="K5833" i="1" s="1"/>
  <c r="K5834" i="1" a="1"/>
  <c r="K5834" i="1" s="1"/>
  <c r="K5835" i="1" a="1"/>
  <c r="K5835" i="1" s="1"/>
  <c r="K5836" i="1" a="1"/>
  <c r="K5836" i="1" s="1"/>
  <c r="K5837" i="1" a="1"/>
  <c r="K5837" i="1" s="1"/>
  <c r="K5838" i="1" a="1"/>
  <c r="K5838" i="1" s="1"/>
  <c r="K5839" i="1" a="1"/>
  <c r="K5839" i="1" s="1"/>
  <c r="K5840" i="1" a="1"/>
  <c r="K5840" i="1" s="1"/>
  <c r="K5841" i="1" a="1"/>
  <c r="K5841" i="1" s="1"/>
  <c r="K5842" i="1" a="1"/>
  <c r="K5842" i="1" s="1"/>
  <c r="K5843" i="1" a="1"/>
  <c r="K5843" i="1" s="1"/>
  <c r="K5844" i="1" a="1"/>
  <c r="K5844" i="1" s="1"/>
  <c r="K5845" i="1" a="1"/>
  <c r="K5845" i="1" s="1"/>
  <c r="K5846" i="1" a="1"/>
  <c r="K5846" i="1" s="1"/>
  <c r="K5847" i="1" a="1"/>
  <c r="K5847" i="1" s="1"/>
  <c r="K5848" i="1" a="1"/>
  <c r="K5848" i="1" s="1"/>
  <c r="K5849" i="1" a="1"/>
  <c r="K5849" i="1" s="1"/>
  <c r="K5850" i="1" a="1"/>
  <c r="K5850" i="1" s="1"/>
  <c r="K5851" i="1" a="1"/>
  <c r="K5851" i="1" s="1"/>
  <c r="K5852" i="1" a="1"/>
  <c r="K5852" i="1" s="1"/>
  <c r="K5853" i="1" a="1"/>
  <c r="K5853" i="1" s="1"/>
  <c r="K5854" i="1" a="1"/>
  <c r="K5854" i="1" s="1"/>
  <c r="K5855" i="1" a="1"/>
  <c r="K5855" i="1" s="1"/>
  <c r="K5856" i="1" a="1"/>
  <c r="K5856" i="1" s="1"/>
  <c r="K5857" i="1" a="1"/>
  <c r="K5857" i="1" s="1"/>
  <c r="K5858" i="1" a="1"/>
  <c r="K5858" i="1" s="1"/>
  <c r="K5859" i="1" a="1"/>
  <c r="K5859" i="1" s="1"/>
  <c r="K5860" i="1" a="1"/>
  <c r="K5860" i="1" s="1"/>
  <c r="K5861" i="1" a="1"/>
  <c r="K5861" i="1" s="1"/>
  <c r="K5862" i="1" a="1"/>
  <c r="K5862" i="1" s="1"/>
  <c r="K5863" i="1" a="1"/>
  <c r="K5863" i="1" s="1"/>
  <c r="K5864" i="1" a="1"/>
  <c r="K5864" i="1" s="1"/>
  <c r="K5865" i="1" a="1"/>
  <c r="K5865" i="1" s="1"/>
  <c r="K5866" i="1" a="1"/>
  <c r="K5866" i="1" s="1"/>
  <c r="K5867" i="1" a="1"/>
  <c r="K5867" i="1" s="1"/>
  <c r="K5868" i="1" a="1"/>
  <c r="K5868" i="1" s="1"/>
  <c r="K5869" i="1" a="1"/>
  <c r="K5869" i="1" s="1"/>
  <c r="K5870" i="1" a="1"/>
  <c r="K5870" i="1" s="1"/>
  <c r="K5871" i="1" a="1"/>
  <c r="K5871" i="1" s="1"/>
  <c r="K5872" i="1" a="1"/>
  <c r="K5872" i="1" s="1"/>
  <c r="K5873" i="1" a="1"/>
  <c r="K5873" i="1" s="1"/>
  <c r="K5874" i="1" a="1"/>
  <c r="K5874" i="1" s="1"/>
  <c r="K5875" i="1" a="1"/>
  <c r="K5875" i="1" s="1"/>
  <c r="K5876" i="1" a="1"/>
  <c r="K5876" i="1" s="1"/>
  <c r="K5877" i="1" a="1"/>
  <c r="K5877" i="1" s="1"/>
  <c r="K5878" i="1" a="1"/>
  <c r="K5878" i="1" s="1"/>
  <c r="K5879" i="1" a="1"/>
  <c r="K5879" i="1" s="1"/>
  <c r="K5880" i="1" a="1"/>
  <c r="K5880" i="1" s="1"/>
  <c r="K5881" i="1" a="1"/>
  <c r="K5881" i="1" s="1"/>
  <c r="K5882" i="1" a="1"/>
  <c r="K5882" i="1" s="1"/>
  <c r="K5883" i="1" a="1"/>
  <c r="K5883" i="1" s="1"/>
  <c r="K5884" i="1" a="1"/>
  <c r="K5884" i="1" s="1"/>
  <c r="K5885" i="1" a="1"/>
  <c r="K5885" i="1" s="1"/>
  <c r="K5886" i="1" a="1"/>
  <c r="K5886" i="1" s="1"/>
  <c r="K5887" i="1" a="1"/>
  <c r="K5887" i="1" s="1"/>
  <c r="K5888" i="1" a="1"/>
  <c r="K5888" i="1" s="1"/>
  <c r="K5889" i="1" a="1"/>
  <c r="K5889" i="1" s="1"/>
  <c r="K5890" i="1" a="1"/>
  <c r="K5890" i="1" s="1"/>
  <c r="K5891" i="1" a="1"/>
  <c r="K5891" i="1" s="1"/>
  <c r="K5892" i="1" a="1"/>
  <c r="K5892" i="1" s="1"/>
  <c r="K5893" i="1" a="1"/>
  <c r="K5893" i="1" s="1"/>
  <c r="K5894" i="1" a="1"/>
  <c r="K5894" i="1" s="1"/>
  <c r="K5895" i="1" a="1"/>
  <c r="K5895" i="1" s="1"/>
  <c r="K5896" i="1" a="1"/>
  <c r="K5896" i="1" s="1"/>
  <c r="K5897" i="1" a="1"/>
  <c r="K5897" i="1" s="1"/>
  <c r="K5898" i="1" a="1"/>
  <c r="K5898" i="1" s="1"/>
  <c r="K5899" i="1" a="1"/>
  <c r="K5899" i="1" s="1"/>
  <c r="K5900" i="1" a="1"/>
  <c r="K5900" i="1" s="1"/>
  <c r="K5901" i="1" a="1"/>
  <c r="K5901" i="1" s="1"/>
  <c r="K5902" i="1" a="1"/>
  <c r="K5902" i="1" s="1"/>
  <c r="K5903" i="1" a="1"/>
  <c r="K5903" i="1" s="1"/>
  <c r="K5904" i="1" a="1"/>
  <c r="K5904" i="1" s="1"/>
  <c r="K5905" i="1" a="1"/>
  <c r="K5905" i="1" s="1"/>
  <c r="K5906" i="1" a="1"/>
  <c r="K5906" i="1" s="1"/>
  <c r="K5907" i="1" a="1"/>
  <c r="K5907" i="1" s="1"/>
  <c r="K5908" i="1" a="1"/>
  <c r="K5908" i="1" s="1"/>
  <c r="K5909" i="1" a="1"/>
  <c r="K5909" i="1" s="1"/>
  <c r="K5910" i="1" a="1"/>
  <c r="K5910" i="1" s="1"/>
  <c r="K5911" i="1" a="1"/>
  <c r="K5911" i="1" s="1"/>
  <c r="K5912" i="1" a="1"/>
  <c r="K5912" i="1" s="1"/>
  <c r="K5913" i="1" a="1"/>
  <c r="K5913" i="1" s="1"/>
  <c r="K5914" i="1" a="1"/>
  <c r="K5914" i="1" s="1"/>
  <c r="K5915" i="1" a="1"/>
  <c r="K5915" i="1" s="1"/>
  <c r="K5916" i="1" a="1"/>
  <c r="K5916" i="1" s="1"/>
  <c r="K5917" i="1" a="1"/>
  <c r="K5917" i="1" s="1"/>
  <c r="K5918" i="1" a="1"/>
  <c r="K5918" i="1" s="1"/>
  <c r="K5919" i="1" a="1"/>
  <c r="K5919" i="1" s="1"/>
  <c r="K5920" i="1" a="1"/>
  <c r="K5920" i="1" s="1"/>
  <c r="K5921" i="1" a="1"/>
  <c r="K5921" i="1" s="1"/>
  <c r="K5922" i="1" a="1"/>
  <c r="K5922" i="1" s="1"/>
  <c r="K5923" i="1" a="1"/>
  <c r="K5923" i="1" s="1"/>
  <c r="K5924" i="1" a="1"/>
  <c r="K5924" i="1" s="1"/>
  <c r="K5925" i="1" a="1"/>
  <c r="K5925" i="1" s="1"/>
  <c r="K5926" i="1" a="1"/>
  <c r="K5926" i="1" s="1"/>
  <c r="K5927" i="1" a="1"/>
  <c r="K5927" i="1" s="1"/>
  <c r="K5928" i="1" a="1"/>
  <c r="K5928" i="1" s="1"/>
  <c r="K5929" i="1" a="1"/>
  <c r="K5929" i="1" s="1"/>
  <c r="K5930" i="1" a="1"/>
  <c r="K5930" i="1" s="1"/>
  <c r="K5931" i="1" a="1"/>
  <c r="K5931" i="1" s="1"/>
  <c r="K5932" i="1" a="1"/>
  <c r="K5932" i="1" s="1"/>
  <c r="K5933" i="1" a="1"/>
  <c r="K5933" i="1" s="1"/>
  <c r="K5934" i="1" a="1"/>
  <c r="K5934" i="1" s="1"/>
  <c r="K5935" i="1" a="1"/>
  <c r="K5935" i="1" s="1"/>
  <c r="K5936" i="1" a="1"/>
  <c r="K5936" i="1" s="1"/>
  <c r="K5937" i="1" a="1"/>
  <c r="K5937" i="1" s="1"/>
  <c r="K5938" i="1" a="1"/>
  <c r="K5938" i="1" s="1"/>
  <c r="K5939" i="1" a="1"/>
  <c r="K5939" i="1" s="1"/>
  <c r="K5940" i="1" a="1"/>
  <c r="K5940" i="1" s="1"/>
  <c r="K5941" i="1" a="1"/>
  <c r="K5941" i="1" s="1"/>
  <c r="K5942" i="1" a="1"/>
  <c r="K5942" i="1" s="1"/>
  <c r="K5943" i="1" a="1"/>
  <c r="K5943" i="1" s="1"/>
  <c r="K5944" i="1" a="1"/>
  <c r="K5944" i="1" s="1"/>
  <c r="K5945" i="1" a="1"/>
  <c r="K5945" i="1" s="1"/>
  <c r="K5946" i="1" a="1"/>
  <c r="K5946" i="1" s="1"/>
  <c r="K5947" i="1" a="1"/>
  <c r="K5947" i="1" s="1"/>
  <c r="K5948" i="1" a="1"/>
  <c r="K5948" i="1" s="1"/>
  <c r="K5949" i="1" a="1"/>
  <c r="K5949" i="1" s="1"/>
  <c r="K5950" i="1" a="1"/>
  <c r="K5950" i="1" s="1"/>
  <c r="K5951" i="1" a="1"/>
  <c r="K5951" i="1" s="1"/>
  <c r="K5952" i="1" a="1"/>
  <c r="K5952" i="1" s="1"/>
  <c r="K5953" i="1" a="1"/>
  <c r="K5953" i="1" s="1"/>
  <c r="K5954" i="1" a="1"/>
  <c r="K5954" i="1" s="1"/>
  <c r="K5955" i="1" a="1"/>
  <c r="K5955" i="1" s="1"/>
  <c r="K5956" i="1" a="1"/>
  <c r="K5956" i="1" s="1"/>
  <c r="K5957" i="1" a="1"/>
  <c r="K5957" i="1" s="1"/>
  <c r="K5958" i="1" a="1"/>
  <c r="K5958" i="1" s="1"/>
  <c r="K5959" i="1" a="1"/>
  <c r="K5959" i="1" s="1"/>
  <c r="K5960" i="1" a="1"/>
  <c r="K5960" i="1" s="1"/>
  <c r="K5961" i="1" a="1"/>
  <c r="K5961" i="1" s="1"/>
  <c r="K5962" i="1" a="1"/>
  <c r="K5962" i="1" s="1"/>
  <c r="K5963" i="1" a="1"/>
  <c r="K5963" i="1" s="1"/>
  <c r="K5964" i="1" a="1"/>
  <c r="K5964" i="1" s="1"/>
  <c r="K5965" i="1" a="1"/>
  <c r="K5965" i="1" s="1"/>
  <c r="K5966" i="1" a="1"/>
  <c r="K5966" i="1" s="1"/>
  <c r="K5967" i="1" a="1"/>
  <c r="K5967" i="1" s="1"/>
  <c r="K5968" i="1" a="1"/>
  <c r="K5968" i="1" s="1"/>
  <c r="K5969" i="1" a="1"/>
  <c r="K5969" i="1" s="1"/>
  <c r="K5970" i="1" a="1"/>
  <c r="K5970" i="1" s="1"/>
  <c r="K5971" i="1" a="1"/>
  <c r="K5971" i="1" s="1"/>
  <c r="K5972" i="1" a="1"/>
  <c r="K5972" i="1" s="1"/>
  <c r="K5973" i="1" a="1"/>
  <c r="K5973" i="1" s="1"/>
  <c r="K5974" i="1" a="1"/>
  <c r="K5974" i="1" s="1"/>
  <c r="K5975" i="1" a="1"/>
  <c r="K5975" i="1" s="1"/>
  <c r="K5976" i="1" a="1"/>
  <c r="K5976" i="1" s="1"/>
  <c r="K5977" i="1" a="1"/>
  <c r="K5977" i="1" s="1"/>
  <c r="K5978" i="1" a="1"/>
  <c r="K5978" i="1" s="1"/>
  <c r="K5979" i="1" a="1"/>
  <c r="K5979" i="1" s="1"/>
  <c r="K5980" i="1" a="1"/>
  <c r="K5980" i="1" s="1"/>
  <c r="K5981" i="1" a="1"/>
  <c r="K5981" i="1" s="1"/>
  <c r="K5982" i="1" a="1"/>
  <c r="K5982" i="1" s="1"/>
  <c r="K5983" i="1" a="1"/>
  <c r="K5983" i="1" s="1"/>
  <c r="K5984" i="1" a="1"/>
  <c r="K5984" i="1" s="1"/>
  <c r="K5985" i="1" a="1"/>
  <c r="K5985" i="1" s="1"/>
  <c r="K5986" i="1" a="1"/>
  <c r="K5986" i="1" s="1"/>
  <c r="K5987" i="1" a="1"/>
  <c r="K5987" i="1" s="1"/>
  <c r="K5988" i="1" a="1"/>
  <c r="K5988" i="1" s="1"/>
  <c r="K5989" i="1" a="1"/>
  <c r="K5989" i="1" s="1"/>
  <c r="K5990" i="1" a="1"/>
  <c r="K5990" i="1" s="1"/>
  <c r="K5991" i="1" a="1"/>
  <c r="K5991" i="1" s="1"/>
  <c r="K5992" i="1" a="1"/>
  <c r="K5992" i="1" s="1"/>
  <c r="K5993" i="1" a="1"/>
  <c r="K5993" i="1" s="1"/>
  <c r="K5994" i="1" a="1"/>
  <c r="K5994" i="1" s="1"/>
  <c r="K5995" i="1" a="1"/>
  <c r="K5995" i="1" s="1"/>
  <c r="K5996" i="1" a="1"/>
  <c r="K5996" i="1" s="1"/>
  <c r="K5997" i="1" a="1"/>
  <c r="K5997" i="1" s="1"/>
  <c r="K5998" i="1" a="1"/>
  <c r="K5998" i="1" s="1"/>
  <c r="K5999" i="1" a="1"/>
  <c r="K5999" i="1" s="1"/>
  <c r="K6000" i="1" a="1"/>
  <c r="K6000" i="1" s="1"/>
  <c r="K6001" i="1" a="1"/>
  <c r="K6001" i="1" s="1"/>
  <c r="K6002" i="1" a="1"/>
  <c r="K6002" i="1" s="1"/>
  <c r="K6003" i="1" a="1"/>
  <c r="K6003" i="1" s="1"/>
  <c r="K6004" i="1" a="1"/>
  <c r="K6004" i="1" s="1"/>
  <c r="K6005" i="1" a="1"/>
  <c r="K6005" i="1" s="1"/>
  <c r="K6006" i="1" a="1"/>
  <c r="K6006" i="1" s="1"/>
  <c r="K6007" i="1" a="1"/>
  <c r="K6007" i="1" s="1"/>
  <c r="K6008" i="1" a="1"/>
  <c r="K6008" i="1" s="1"/>
  <c r="K6009" i="1" a="1"/>
  <c r="K6009" i="1" s="1"/>
  <c r="K6010" i="1" a="1"/>
  <c r="K6010" i="1" s="1"/>
  <c r="K6011" i="1" a="1"/>
  <c r="K6011" i="1" s="1"/>
  <c r="K6012" i="1" a="1"/>
  <c r="K6012" i="1" s="1"/>
  <c r="K6013" i="1" a="1"/>
  <c r="K6013" i="1" s="1"/>
  <c r="K6014" i="1" a="1"/>
  <c r="K6014" i="1" s="1"/>
  <c r="K6015" i="1" a="1"/>
  <c r="K6015" i="1" s="1"/>
  <c r="K6016" i="1" a="1"/>
  <c r="K6016" i="1" s="1"/>
  <c r="K6017" i="1" a="1"/>
  <c r="K6017" i="1" s="1"/>
  <c r="K6018" i="1" a="1"/>
  <c r="K6018" i="1" s="1"/>
  <c r="K6019" i="1" a="1"/>
  <c r="K6019" i="1" s="1"/>
  <c r="K6020" i="1" a="1"/>
  <c r="K6020" i="1" s="1"/>
  <c r="K6021" i="1" a="1"/>
  <c r="K6021" i="1" s="1"/>
  <c r="K6022" i="1" a="1"/>
  <c r="K6022" i="1" s="1"/>
  <c r="K6023" i="1" a="1"/>
  <c r="K6023" i="1" s="1"/>
  <c r="K6024" i="1" a="1"/>
  <c r="K6024" i="1" s="1"/>
  <c r="K6025" i="1" a="1"/>
  <c r="K6025" i="1" s="1"/>
  <c r="K6026" i="1" a="1"/>
  <c r="K6026" i="1" s="1"/>
  <c r="K6027" i="1" a="1"/>
  <c r="K6027" i="1" s="1"/>
  <c r="K6028" i="1" a="1"/>
  <c r="K6028" i="1" s="1"/>
  <c r="K6029" i="1" a="1"/>
  <c r="K6029" i="1" s="1"/>
  <c r="K6030" i="1" a="1"/>
  <c r="K6030" i="1" s="1"/>
  <c r="K6031" i="1" a="1"/>
  <c r="K6031" i="1" s="1"/>
  <c r="K6032" i="1" a="1"/>
  <c r="K6032" i="1" s="1"/>
  <c r="K6033" i="1" a="1"/>
  <c r="K6033" i="1" s="1"/>
  <c r="K6034" i="1" a="1"/>
  <c r="K6034" i="1" s="1"/>
  <c r="K6035" i="1" a="1"/>
  <c r="K6035" i="1" s="1"/>
  <c r="K6036" i="1" a="1"/>
  <c r="K6036" i="1" s="1"/>
  <c r="K6037" i="1" a="1"/>
  <c r="K6037" i="1" s="1"/>
  <c r="K6038" i="1" a="1"/>
  <c r="K6038" i="1" s="1"/>
  <c r="K6039" i="1" a="1"/>
  <c r="K6039" i="1" s="1"/>
  <c r="K6040" i="1" a="1"/>
  <c r="K6040" i="1" s="1"/>
  <c r="K6041" i="1" a="1"/>
  <c r="K6041" i="1" s="1"/>
  <c r="K6042" i="1" a="1"/>
  <c r="K6042" i="1" s="1"/>
  <c r="K6043" i="1" a="1"/>
  <c r="K6043" i="1" s="1"/>
  <c r="K6044" i="1" a="1"/>
  <c r="K6044" i="1" s="1"/>
  <c r="K6045" i="1" a="1"/>
  <c r="K6045" i="1" s="1"/>
  <c r="K6046" i="1" a="1"/>
  <c r="K6046" i="1" s="1"/>
  <c r="K6047" i="1" a="1"/>
  <c r="K6047" i="1" s="1"/>
  <c r="K6048" i="1" a="1"/>
  <c r="K6048" i="1" s="1"/>
  <c r="K6049" i="1" a="1"/>
  <c r="K6049" i="1" s="1"/>
  <c r="K6050" i="1" a="1"/>
  <c r="K6050" i="1" s="1"/>
  <c r="K6051" i="1" a="1"/>
  <c r="K6051" i="1" s="1"/>
  <c r="K6052" i="1" a="1"/>
  <c r="K6052" i="1" s="1"/>
  <c r="K6053" i="1" a="1"/>
  <c r="K6053" i="1" s="1"/>
  <c r="K6054" i="1" a="1"/>
  <c r="K6054" i="1" s="1"/>
  <c r="K6055" i="1" a="1"/>
  <c r="K6055" i="1" s="1"/>
  <c r="K6056" i="1" a="1"/>
  <c r="K6056" i="1" s="1"/>
  <c r="K6057" i="1" a="1"/>
  <c r="K6057" i="1" s="1"/>
  <c r="K6058" i="1" a="1"/>
  <c r="K6058" i="1" s="1"/>
  <c r="K6059" i="1" a="1"/>
  <c r="K6059" i="1" s="1"/>
  <c r="K6060" i="1" a="1"/>
  <c r="K6060" i="1" s="1"/>
  <c r="K6061" i="1" a="1"/>
  <c r="K6061" i="1" s="1"/>
  <c r="K6062" i="1" a="1"/>
  <c r="K6062" i="1" s="1"/>
  <c r="K6063" i="1" a="1"/>
  <c r="K6063" i="1" s="1"/>
  <c r="K6064" i="1" a="1"/>
  <c r="K6064" i="1" s="1"/>
  <c r="K6065" i="1" a="1"/>
  <c r="K6065" i="1" s="1"/>
  <c r="K6066" i="1" a="1"/>
  <c r="K6066" i="1" s="1"/>
  <c r="K6067" i="1" a="1"/>
  <c r="K6067" i="1" s="1"/>
  <c r="K6068" i="1" a="1"/>
  <c r="K6068" i="1" s="1"/>
  <c r="K6069" i="1" a="1"/>
  <c r="K6069" i="1" s="1"/>
  <c r="K6070" i="1" a="1"/>
  <c r="K6070" i="1" s="1"/>
  <c r="K6071" i="1" a="1"/>
  <c r="K6071" i="1" s="1"/>
  <c r="K6072" i="1" a="1"/>
  <c r="K6072" i="1" s="1"/>
  <c r="K6073" i="1" a="1"/>
  <c r="K6073" i="1" s="1"/>
  <c r="K6074" i="1" a="1"/>
  <c r="K6074" i="1" s="1"/>
  <c r="K6075" i="1" a="1"/>
  <c r="K6075" i="1" s="1"/>
  <c r="K6076" i="1" a="1"/>
  <c r="K6076" i="1" s="1"/>
  <c r="K6077" i="1" a="1"/>
  <c r="K6077" i="1" s="1"/>
  <c r="K6078" i="1" a="1"/>
  <c r="K6078" i="1" s="1"/>
  <c r="K6079" i="1" a="1"/>
  <c r="K6079" i="1" s="1"/>
  <c r="K6080" i="1" a="1"/>
  <c r="K6080" i="1" s="1"/>
  <c r="K6081" i="1" a="1"/>
  <c r="K6081" i="1" s="1"/>
  <c r="K6082" i="1" a="1"/>
  <c r="K6082" i="1" s="1"/>
  <c r="K6083" i="1" a="1"/>
  <c r="K6083" i="1" s="1"/>
  <c r="K6084" i="1" a="1"/>
  <c r="K6084" i="1" s="1"/>
  <c r="K6085" i="1" a="1"/>
  <c r="K6085" i="1" s="1"/>
  <c r="K6086" i="1" a="1"/>
  <c r="K6086" i="1" s="1"/>
  <c r="K6087" i="1" a="1"/>
  <c r="K6087" i="1" s="1"/>
  <c r="K6088" i="1" a="1"/>
  <c r="K6088" i="1" s="1"/>
  <c r="K6089" i="1" a="1"/>
  <c r="K6089" i="1" s="1"/>
  <c r="K6090" i="1" a="1"/>
  <c r="K6090" i="1" s="1"/>
  <c r="K6091" i="1" a="1"/>
  <c r="K6091" i="1" s="1"/>
  <c r="K6092" i="1" a="1"/>
  <c r="K6092" i="1" s="1"/>
  <c r="K6093" i="1" a="1"/>
  <c r="K6093" i="1" s="1"/>
  <c r="K6094" i="1" a="1"/>
  <c r="K6094" i="1" s="1"/>
  <c r="K6095" i="1" a="1"/>
  <c r="K6095" i="1" s="1"/>
  <c r="K6096" i="1" a="1"/>
  <c r="K6096" i="1" s="1"/>
  <c r="K6097" i="1" a="1"/>
  <c r="K6097" i="1" s="1"/>
  <c r="K6098" i="1" a="1"/>
  <c r="K6098" i="1" s="1"/>
  <c r="K6099" i="1" a="1"/>
  <c r="K6099" i="1" s="1"/>
  <c r="K6100" i="1" a="1"/>
  <c r="K6100" i="1" s="1"/>
  <c r="K6101" i="1" a="1"/>
  <c r="K6101" i="1" s="1"/>
  <c r="K6102" i="1" a="1"/>
  <c r="K6102" i="1" s="1"/>
  <c r="K6103" i="1" a="1"/>
  <c r="K6103" i="1" s="1"/>
  <c r="K6104" i="1" a="1"/>
  <c r="K6104" i="1" s="1"/>
  <c r="K6105" i="1" a="1"/>
  <c r="K6105" i="1" s="1"/>
  <c r="K6106" i="1" a="1"/>
  <c r="K6106" i="1" s="1"/>
  <c r="K6107" i="1" a="1"/>
  <c r="K6107" i="1" s="1"/>
  <c r="K6108" i="1" a="1"/>
  <c r="K6108" i="1" s="1"/>
  <c r="K6109" i="1" a="1"/>
  <c r="K6109" i="1" s="1"/>
  <c r="K6110" i="1" a="1"/>
  <c r="K6110" i="1" s="1"/>
  <c r="K6111" i="1" a="1"/>
  <c r="K6111" i="1" s="1"/>
  <c r="K6112" i="1" a="1"/>
  <c r="K6112" i="1" s="1"/>
  <c r="K6113" i="1" a="1"/>
  <c r="K6113" i="1" s="1"/>
  <c r="K6114" i="1" a="1"/>
  <c r="K6114" i="1" s="1"/>
  <c r="K6115" i="1" a="1"/>
  <c r="K6115" i="1" s="1"/>
  <c r="K6116" i="1" a="1"/>
  <c r="K6116" i="1" s="1"/>
  <c r="K6117" i="1" a="1"/>
  <c r="K6117" i="1" s="1"/>
  <c r="K6118" i="1" a="1"/>
  <c r="K6118" i="1" s="1"/>
  <c r="K6119" i="1" a="1"/>
  <c r="K6119" i="1" s="1"/>
  <c r="K6120" i="1" a="1"/>
  <c r="K6120" i="1" s="1"/>
  <c r="K6121" i="1" a="1"/>
  <c r="K6121" i="1" s="1"/>
  <c r="K6122" i="1" a="1"/>
  <c r="K6122" i="1" s="1"/>
  <c r="K6123" i="1" a="1"/>
  <c r="K6123" i="1" s="1"/>
  <c r="K6124" i="1" a="1"/>
  <c r="K6124" i="1" s="1"/>
  <c r="K6125" i="1" a="1"/>
  <c r="K6125" i="1" s="1"/>
  <c r="K6126" i="1" a="1"/>
  <c r="K6126" i="1" s="1"/>
  <c r="K6127" i="1" a="1"/>
  <c r="K6127" i="1" s="1"/>
  <c r="K6128" i="1" a="1"/>
  <c r="K6128" i="1" s="1"/>
  <c r="K6129" i="1" a="1"/>
  <c r="K6129" i="1" s="1"/>
  <c r="K6130" i="1" a="1"/>
  <c r="K6130" i="1" s="1"/>
  <c r="K6131" i="1" a="1"/>
  <c r="K6131" i="1" s="1"/>
  <c r="K6132" i="1" a="1"/>
  <c r="K6132" i="1" s="1"/>
  <c r="K6133" i="1" a="1"/>
  <c r="K6133" i="1" s="1"/>
  <c r="K6134" i="1" a="1"/>
  <c r="K6134" i="1" s="1"/>
  <c r="K6135" i="1" a="1"/>
  <c r="K6135" i="1" s="1"/>
  <c r="K6136" i="1" a="1"/>
  <c r="K6136" i="1" s="1"/>
  <c r="K6137" i="1" a="1"/>
  <c r="K6137" i="1" s="1"/>
  <c r="K6138" i="1" a="1"/>
  <c r="K6138" i="1" s="1"/>
  <c r="K6139" i="1" a="1"/>
  <c r="K6139" i="1" s="1"/>
  <c r="K6140" i="1" a="1"/>
  <c r="K6140" i="1" s="1"/>
  <c r="K6141" i="1" a="1"/>
  <c r="K6141" i="1" s="1"/>
  <c r="K6142" i="1" a="1"/>
  <c r="K6142" i="1" s="1"/>
  <c r="K6143" i="1" a="1"/>
  <c r="K6143" i="1" s="1"/>
  <c r="K6144" i="1" a="1"/>
  <c r="K6144" i="1" s="1"/>
  <c r="K6145" i="1" a="1"/>
  <c r="K6145" i="1" s="1"/>
  <c r="K6146" i="1" a="1"/>
  <c r="K6146" i="1" s="1"/>
  <c r="K6147" i="1" a="1"/>
  <c r="K6147" i="1" s="1"/>
  <c r="K6148" i="1" a="1"/>
  <c r="K6148" i="1" s="1"/>
  <c r="K6149" i="1" a="1"/>
  <c r="K6149" i="1" s="1"/>
  <c r="K6150" i="1" a="1"/>
  <c r="K6150" i="1" s="1"/>
  <c r="K6151" i="1" a="1"/>
  <c r="K6151" i="1" s="1"/>
  <c r="K6152" i="1" a="1"/>
  <c r="K6152" i="1" s="1"/>
  <c r="K6153" i="1" a="1"/>
  <c r="K6153" i="1" s="1"/>
  <c r="K6154" i="1" a="1"/>
  <c r="K6154" i="1" s="1"/>
  <c r="K6155" i="1" a="1"/>
  <c r="K6155" i="1" s="1"/>
  <c r="K6156" i="1" a="1"/>
  <c r="K6156" i="1" s="1"/>
  <c r="K6157" i="1" a="1"/>
  <c r="K6157" i="1" s="1"/>
  <c r="K6158" i="1" a="1"/>
  <c r="K6158" i="1" s="1"/>
  <c r="K6159" i="1" a="1"/>
  <c r="K6159" i="1" s="1"/>
  <c r="K6160" i="1" a="1"/>
  <c r="K6160" i="1" s="1"/>
  <c r="K6161" i="1" a="1"/>
  <c r="K6161" i="1" s="1"/>
  <c r="K6162" i="1" a="1"/>
  <c r="K6162" i="1" s="1"/>
  <c r="K6163" i="1" a="1"/>
  <c r="K6163" i="1" s="1"/>
  <c r="K6164" i="1" a="1"/>
  <c r="K6164" i="1" s="1"/>
  <c r="K6165" i="1" a="1"/>
  <c r="K6165" i="1" s="1"/>
  <c r="K6166" i="1" a="1"/>
  <c r="K6166" i="1" s="1"/>
  <c r="K6167" i="1" a="1"/>
  <c r="K6167" i="1" s="1"/>
  <c r="K6168" i="1" a="1"/>
  <c r="K6168" i="1" s="1"/>
  <c r="K6169" i="1" a="1"/>
  <c r="K6169" i="1" s="1"/>
  <c r="K6170" i="1" a="1"/>
  <c r="K6170" i="1" s="1"/>
  <c r="K6171" i="1" a="1"/>
  <c r="K6171" i="1" s="1"/>
  <c r="K6172" i="1" a="1"/>
  <c r="K6172" i="1" s="1"/>
  <c r="K6173" i="1" a="1"/>
  <c r="K6173" i="1" s="1"/>
  <c r="K6174" i="1" a="1"/>
  <c r="K6174" i="1" s="1"/>
  <c r="K6175" i="1" a="1"/>
  <c r="K6175" i="1" s="1"/>
  <c r="K6176" i="1" a="1"/>
  <c r="K6176" i="1" s="1"/>
  <c r="K6177" i="1" a="1"/>
  <c r="K6177" i="1" s="1"/>
  <c r="K6178" i="1" a="1"/>
  <c r="K6178" i="1" s="1"/>
  <c r="K6179" i="1" a="1"/>
  <c r="K6179" i="1" s="1"/>
  <c r="K6180" i="1" a="1"/>
  <c r="K6180" i="1" s="1"/>
  <c r="K6181" i="1" a="1"/>
  <c r="K6181" i="1" s="1"/>
  <c r="K6182" i="1" a="1"/>
  <c r="K6182" i="1" s="1"/>
  <c r="K6183" i="1" a="1"/>
  <c r="K6183" i="1" s="1"/>
  <c r="K6184" i="1" a="1"/>
  <c r="K6184" i="1" s="1"/>
  <c r="K6185" i="1" a="1"/>
  <c r="K6185" i="1" s="1"/>
  <c r="K6186" i="1" a="1"/>
  <c r="K6186" i="1" s="1"/>
  <c r="K6187" i="1" a="1"/>
  <c r="K6187" i="1" s="1"/>
  <c r="K6188" i="1" a="1"/>
  <c r="K6188" i="1" s="1"/>
  <c r="K6189" i="1" a="1"/>
  <c r="K6189" i="1" s="1"/>
  <c r="K6190" i="1" a="1"/>
  <c r="K6190" i="1" s="1"/>
  <c r="K6191" i="1" a="1"/>
  <c r="K6191" i="1" s="1"/>
  <c r="K6192" i="1" a="1"/>
  <c r="K6192" i="1" s="1"/>
  <c r="K6193" i="1" a="1"/>
  <c r="K6193" i="1" s="1"/>
  <c r="K6194" i="1" a="1"/>
  <c r="K6194" i="1" s="1"/>
  <c r="K6195" i="1" a="1"/>
  <c r="K6195" i="1" s="1"/>
  <c r="K6196" i="1" a="1"/>
  <c r="K6196" i="1" s="1"/>
  <c r="K6197" i="1" a="1"/>
  <c r="K6197" i="1" s="1"/>
  <c r="K6198" i="1" a="1"/>
  <c r="K6198" i="1" s="1"/>
  <c r="K6199" i="1" a="1"/>
  <c r="K6199" i="1" s="1"/>
  <c r="K6200" i="1" a="1"/>
  <c r="K6200" i="1" s="1"/>
  <c r="K6201" i="1" a="1"/>
  <c r="K6201" i="1" s="1"/>
  <c r="K6202" i="1" a="1"/>
  <c r="K6202" i="1" s="1"/>
  <c r="K6203" i="1" a="1"/>
  <c r="K6203" i="1" s="1"/>
  <c r="K6204" i="1" a="1"/>
  <c r="K6204" i="1" s="1"/>
  <c r="K6205" i="1" a="1"/>
  <c r="K6205" i="1" s="1"/>
  <c r="K6206" i="1" a="1"/>
  <c r="K6206" i="1" s="1"/>
  <c r="K6207" i="1" a="1"/>
  <c r="K6207" i="1" s="1"/>
  <c r="K6208" i="1" a="1"/>
  <c r="K6208" i="1" s="1"/>
  <c r="K6209" i="1" a="1"/>
  <c r="K6209" i="1" s="1"/>
  <c r="K6210" i="1" a="1"/>
  <c r="K6210" i="1" s="1"/>
  <c r="K6211" i="1" a="1"/>
  <c r="K6211" i="1" s="1"/>
  <c r="K6212" i="1" a="1"/>
  <c r="K6212" i="1" s="1"/>
  <c r="K6213" i="1" a="1"/>
  <c r="K6213" i="1" s="1"/>
  <c r="K6214" i="1" a="1"/>
  <c r="K6214" i="1" s="1"/>
  <c r="K6215" i="1" a="1"/>
  <c r="K6215" i="1" s="1"/>
  <c r="K6216" i="1" a="1"/>
  <c r="K6216" i="1" s="1"/>
  <c r="K6217" i="1" a="1"/>
  <c r="K6217" i="1" s="1"/>
  <c r="K6218" i="1" a="1"/>
  <c r="K6218" i="1" s="1"/>
  <c r="K6219" i="1" a="1"/>
  <c r="K6219" i="1" s="1"/>
  <c r="K6220" i="1" a="1"/>
  <c r="K6220" i="1" s="1"/>
  <c r="K6221" i="1" a="1"/>
  <c r="K6221" i="1" s="1"/>
  <c r="K6222" i="1" a="1"/>
  <c r="K6222" i="1" s="1"/>
  <c r="K6223" i="1" a="1"/>
  <c r="K6223" i="1" s="1"/>
  <c r="K6224" i="1" a="1"/>
  <c r="K6224" i="1" s="1"/>
  <c r="K6225" i="1" a="1"/>
  <c r="K6225" i="1" s="1"/>
  <c r="K6226" i="1" a="1"/>
  <c r="K6226" i="1" s="1"/>
  <c r="K6227" i="1" a="1"/>
  <c r="K6227" i="1" s="1"/>
  <c r="K6228" i="1" a="1"/>
  <c r="K6228" i="1" s="1"/>
  <c r="K6229" i="1" a="1"/>
  <c r="K6229" i="1" s="1"/>
  <c r="K6230" i="1" a="1"/>
  <c r="K6230" i="1" s="1"/>
  <c r="K6231" i="1" a="1"/>
  <c r="K6231" i="1" s="1"/>
  <c r="K6232" i="1" a="1"/>
  <c r="K6232" i="1" s="1"/>
  <c r="K6233" i="1" a="1"/>
  <c r="K6233" i="1" s="1"/>
  <c r="K6234" i="1" a="1"/>
  <c r="K6234" i="1" s="1"/>
  <c r="K6235" i="1" a="1"/>
  <c r="K6235" i="1" s="1"/>
  <c r="K6236" i="1" a="1"/>
  <c r="K6236" i="1" s="1"/>
  <c r="K6237" i="1" a="1"/>
  <c r="K6237" i="1" s="1"/>
  <c r="K6238" i="1" a="1"/>
  <c r="K6238" i="1" s="1"/>
  <c r="K6239" i="1" a="1"/>
  <c r="K6239" i="1" s="1"/>
  <c r="K6240" i="1" a="1"/>
  <c r="K6240" i="1" s="1"/>
  <c r="K6241" i="1" a="1"/>
  <c r="K6241" i="1" s="1"/>
  <c r="K6242" i="1" a="1"/>
  <c r="K6242" i="1" s="1"/>
  <c r="K6243" i="1" a="1"/>
  <c r="K6243" i="1" s="1"/>
  <c r="K6244" i="1" a="1"/>
  <c r="K6244" i="1" s="1"/>
  <c r="K6245" i="1" a="1"/>
  <c r="K6245" i="1" s="1"/>
  <c r="K6246" i="1" a="1"/>
  <c r="K6246" i="1" s="1"/>
  <c r="K6247" i="1" a="1"/>
  <c r="K6247" i="1" s="1"/>
  <c r="K6248" i="1" a="1"/>
  <c r="K6248" i="1" s="1"/>
  <c r="K6249" i="1" a="1"/>
  <c r="K6249" i="1" s="1"/>
  <c r="K6250" i="1" a="1"/>
  <c r="K6250" i="1" s="1"/>
  <c r="K6251" i="1" a="1"/>
  <c r="K6251" i="1" s="1"/>
  <c r="K6252" i="1" a="1"/>
  <c r="K6252" i="1" s="1"/>
  <c r="K6253" i="1" a="1"/>
  <c r="K6253" i="1" s="1"/>
  <c r="K6254" i="1" a="1"/>
  <c r="K6254" i="1" s="1"/>
  <c r="K6255" i="1" a="1"/>
  <c r="K6255" i="1" s="1"/>
  <c r="K6256" i="1" a="1"/>
  <c r="K6256" i="1" s="1"/>
  <c r="K6257" i="1" a="1"/>
  <c r="K6257" i="1" s="1"/>
  <c r="K6258" i="1" a="1"/>
  <c r="K6258" i="1" s="1"/>
  <c r="K6259" i="1" a="1"/>
  <c r="K6259" i="1" s="1"/>
  <c r="K6260" i="1" a="1"/>
  <c r="K6260" i="1" s="1"/>
  <c r="K6261" i="1" a="1"/>
  <c r="K6261" i="1" s="1"/>
  <c r="K6262" i="1" a="1"/>
  <c r="K6262" i="1" s="1"/>
  <c r="K6263" i="1" a="1"/>
  <c r="K6263" i="1" s="1"/>
  <c r="K6264" i="1" a="1"/>
  <c r="K6264" i="1" s="1"/>
  <c r="K6265" i="1" a="1"/>
  <c r="K6265" i="1" s="1"/>
  <c r="K6266" i="1" a="1"/>
  <c r="K6266" i="1" s="1"/>
  <c r="K6267" i="1" a="1"/>
  <c r="K6267" i="1" s="1"/>
  <c r="K6268" i="1" a="1"/>
  <c r="K6268" i="1" s="1"/>
  <c r="K6269" i="1" a="1"/>
  <c r="K6269" i="1" s="1"/>
  <c r="K6270" i="1" a="1"/>
  <c r="K6270" i="1" s="1"/>
  <c r="K6271" i="1" a="1"/>
  <c r="K6271" i="1" s="1"/>
  <c r="K6272" i="1" a="1"/>
  <c r="K6272" i="1" s="1"/>
  <c r="K6273" i="1" a="1"/>
  <c r="K6273" i="1" s="1"/>
  <c r="K6274" i="1" a="1"/>
  <c r="K6274" i="1" s="1"/>
  <c r="K6275" i="1" a="1"/>
  <c r="K6275" i="1" s="1"/>
  <c r="K6276" i="1" a="1"/>
  <c r="K6276" i="1" s="1"/>
  <c r="K6277" i="1" a="1"/>
  <c r="K6277" i="1" s="1"/>
  <c r="K6278" i="1" a="1"/>
  <c r="K6278" i="1" s="1"/>
  <c r="K6279" i="1" a="1"/>
  <c r="K6279" i="1" s="1"/>
  <c r="K6280" i="1" a="1"/>
  <c r="K6280" i="1" s="1"/>
  <c r="K6281" i="1" a="1"/>
  <c r="K6281" i="1" s="1"/>
  <c r="K6282" i="1" a="1"/>
  <c r="K6282" i="1" s="1"/>
  <c r="K6283" i="1" a="1"/>
  <c r="K6283" i="1" s="1"/>
  <c r="K6284" i="1" a="1"/>
  <c r="K6284" i="1" s="1"/>
  <c r="K6285" i="1" a="1"/>
  <c r="K6285" i="1" s="1"/>
  <c r="K6286" i="1" a="1"/>
  <c r="K6286" i="1" s="1"/>
  <c r="K6287" i="1" a="1"/>
  <c r="K6287" i="1" s="1"/>
  <c r="K6288" i="1" a="1"/>
  <c r="K6288" i="1" s="1"/>
  <c r="K6289" i="1" a="1"/>
  <c r="K6289" i="1" s="1"/>
  <c r="K6290" i="1" a="1"/>
  <c r="K6290" i="1" s="1"/>
  <c r="K6291" i="1" a="1"/>
  <c r="K6291" i="1" s="1"/>
  <c r="K6292" i="1" a="1"/>
  <c r="K6292" i="1" s="1"/>
  <c r="K6293" i="1" a="1"/>
  <c r="K6293" i="1" s="1"/>
  <c r="K6294" i="1" a="1"/>
  <c r="K6294" i="1" s="1"/>
  <c r="K6295" i="1" a="1"/>
  <c r="K6295" i="1" s="1"/>
  <c r="K6296" i="1" a="1"/>
  <c r="K6296" i="1" s="1"/>
  <c r="K6297" i="1" a="1"/>
  <c r="K6297" i="1" s="1"/>
  <c r="K6298" i="1" a="1"/>
  <c r="K6298" i="1" s="1"/>
  <c r="K6299" i="1" a="1"/>
  <c r="K6299" i="1" s="1"/>
  <c r="K6300" i="1" a="1"/>
  <c r="K6300" i="1" s="1"/>
  <c r="K6301" i="1" a="1"/>
  <c r="K6301" i="1" s="1"/>
  <c r="K6302" i="1" a="1"/>
  <c r="K6302" i="1" s="1"/>
  <c r="K6303" i="1" a="1"/>
  <c r="K6303" i="1" s="1"/>
  <c r="K6304" i="1" a="1"/>
  <c r="K6304" i="1" s="1"/>
  <c r="K6305" i="1" a="1"/>
  <c r="K6305" i="1" s="1"/>
  <c r="K6306" i="1" a="1"/>
  <c r="K6306" i="1" s="1"/>
  <c r="K6307" i="1" a="1"/>
  <c r="K6307" i="1" s="1"/>
  <c r="K6308" i="1" a="1"/>
  <c r="K6308" i="1" s="1"/>
  <c r="K6309" i="1" a="1"/>
  <c r="K6309" i="1" s="1"/>
  <c r="K6310" i="1" a="1"/>
  <c r="K6310" i="1" s="1"/>
  <c r="K6311" i="1" a="1"/>
  <c r="K6311" i="1" s="1"/>
  <c r="K6312" i="1" a="1"/>
  <c r="K6312" i="1" s="1"/>
  <c r="K6313" i="1" a="1"/>
  <c r="K6313" i="1" s="1"/>
  <c r="K6314" i="1" a="1"/>
  <c r="K6314" i="1" s="1"/>
  <c r="K6315" i="1" a="1"/>
  <c r="K6315" i="1" s="1"/>
  <c r="K6316" i="1" a="1"/>
  <c r="K6316" i="1" s="1"/>
  <c r="K6317" i="1" a="1"/>
  <c r="K6317" i="1" s="1"/>
  <c r="K6318" i="1" a="1"/>
  <c r="K6318" i="1" s="1"/>
  <c r="K6319" i="1" a="1"/>
  <c r="K6319" i="1" s="1"/>
  <c r="K6320" i="1" a="1"/>
  <c r="K6320" i="1" s="1"/>
  <c r="K6321" i="1" a="1"/>
  <c r="K6321" i="1" s="1"/>
  <c r="K6322" i="1" a="1"/>
  <c r="K6322" i="1" s="1"/>
  <c r="K6323" i="1" a="1"/>
  <c r="K6323" i="1" s="1"/>
  <c r="K6324" i="1" a="1"/>
  <c r="K6324" i="1" s="1"/>
  <c r="K6325" i="1" a="1"/>
  <c r="K6325" i="1" s="1"/>
  <c r="K6326" i="1" a="1"/>
  <c r="K6326" i="1" s="1"/>
  <c r="K6327" i="1" a="1"/>
  <c r="K6327" i="1" s="1"/>
  <c r="K6328" i="1" a="1"/>
  <c r="K6328" i="1" s="1"/>
  <c r="K6329" i="1" a="1"/>
  <c r="K6329" i="1" s="1"/>
  <c r="K6330" i="1" a="1"/>
  <c r="K6330" i="1" s="1"/>
  <c r="K6331" i="1" a="1"/>
  <c r="K6331" i="1" s="1"/>
  <c r="K6332" i="1" a="1"/>
  <c r="K6332" i="1" s="1"/>
  <c r="K6333" i="1" a="1"/>
  <c r="K6333" i="1" s="1"/>
  <c r="K6334" i="1" a="1"/>
  <c r="K6334" i="1" s="1"/>
  <c r="K6335" i="1" a="1"/>
  <c r="K6335" i="1" s="1"/>
  <c r="K6336" i="1" a="1"/>
  <c r="K6336" i="1" s="1"/>
  <c r="K6337" i="1" a="1"/>
  <c r="K6337" i="1" s="1"/>
  <c r="K6338" i="1" a="1"/>
  <c r="K6338" i="1" s="1"/>
  <c r="K6339" i="1" a="1"/>
  <c r="K6339" i="1" s="1"/>
  <c r="K6340" i="1" a="1"/>
  <c r="K6340" i="1" s="1"/>
  <c r="K6341" i="1" a="1"/>
  <c r="K6341" i="1" s="1"/>
  <c r="K6342" i="1" a="1"/>
  <c r="K6342" i="1" s="1"/>
  <c r="K6343" i="1" a="1"/>
  <c r="K6343" i="1" s="1"/>
  <c r="K6344" i="1" a="1"/>
  <c r="K6344" i="1" s="1"/>
  <c r="K6345" i="1" a="1"/>
  <c r="K6345" i="1" s="1"/>
  <c r="K6346" i="1" a="1"/>
  <c r="K6346" i="1" s="1"/>
  <c r="K6347" i="1" a="1"/>
  <c r="K6347" i="1" s="1"/>
  <c r="K6348" i="1" a="1"/>
  <c r="K6348" i="1" s="1"/>
  <c r="K6349" i="1" a="1"/>
  <c r="K6349" i="1" s="1"/>
  <c r="K6350" i="1" a="1"/>
  <c r="K6350" i="1" s="1"/>
  <c r="K6351" i="1" a="1"/>
  <c r="K6351" i="1" s="1"/>
  <c r="K6352" i="1" a="1"/>
  <c r="K6352" i="1" s="1"/>
  <c r="K6353" i="1" a="1"/>
  <c r="K6353" i="1" s="1"/>
  <c r="K6354" i="1" a="1"/>
  <c r="K6354" i="1" s="1"/>
  <c r="K6355" i="1" a="1"/>
  <c r="K6355" i="1" s="1"/>
  <c r="K6356" i="1" a="1"/>
  <c r="K6356" i="1" s="1"/>
  <c r="K6357" i="1" a="1"/>
  <c r="K6357" i="1" s="1"/>
  <c r="K6358" i="1" a="1"/>
  <c r="K6358" i="1" s="1"/>
  <c r="K6359" i="1" a="1"/>
  <c r="K6359" i="1" s="1"/>
  <c r="K6360" i="1" a="1"/>
  <c r="K6360" i="1" s="1"/>
  <c r="K6361" i="1" a="1"/>
  <c r="K6361" i="1" s="1"/>
  <c r="K6362" i="1" a="1"/>
  <c r="K6362" i="1" s="1"/>
  <c r="K6363" i="1" a="1"/>
  <c r="K6363" i="1" s="1"/>
  <c r="K6364" i="1" a="1"/>
  <c r="K6364" i="1" s="1"/>
  <c r="K6365" i="1" a="1"/>
  <c r="K6365" i="1" s="1"/>
  <c r="K6366" i="1" a="1"/>
  <c r="K6366" i="1" s="1"/>
  <c r="K6367" i="1" a="1"/>
  <c r="K6367" i="1" s="1"/>
  <c r="K6368" i="1" a="1"/>
  <c r="K6368" i="1" s="1"/>
  <c r="K6369" i="1" a="1"/>
  <c r="K6369" i="1" s="1"/>
  <c r="K6370" i="1" a="1"/>
  <c r="K6370" i="1" s="1"/>
  <c r="K6371" i="1" a="1"/>
  <c r="K6371" i="1" s="1"/>
  <c r="K6372" i="1" a="1"/>
  <c r="K6372" i="1" s="1"/>
  <c r="K6373" i="1" a="1"/>
  <c r="K6373" i="1" s="1"/>
  <c r="K6374" i="1" a="1"/>
  <c r="K6374" i="1" s="1"/>
  <c r="K6375" i="1" a="1"/>
  <c r="K6375" i="1" s="1"/>
  <c r="K6376" i="1" a="1"/>
  <c r="K6376" i="1" s="1"/>
  <c r="K6377" i="1" a="1"/>
  <c r="K6377" i="1" s="1"/>
  <c r="K6378" i="1" a="1"/>
  <c r="K6378" i="1" s="1"/>
  <c r="K6379" i="1" a="1"/>
  <c r="K6379" i="1" s="1"/>
  <c r="K6380" i="1" a="1"/>
  <c r="K6380" i="1" s="1"/>
  <c r="K6381" i="1" a="1"/>
  <c r="K6381" i="1" s="1"/>
  <c r="K6382" i="1" a="1"/>
  <c r="K6382" i="1" s="1"/>
  <c r="K6383" i="1" a="1"/>
  <c r="K6383" i="1" s="1"/>
  <c r="K6384" i="1" a="1"/>
  <c r="K6384" i="1" s="1"/>
  <c r="K6385" i="1" a="1"/>
  <c r="K6385" i="1" s="1"/>
  <c r="K6386" i="1" a="1"/>
  <c r="K6386" i="1" s="1"/>
  <c r="K6387" i="1" a="1"/>
  <c r="K6387" i="1" s="1"/>
  <c r="K6388" i="1" a="1"/>
  <c r="K6388" i="1" s="1"/>
  <c r="K6389" i="1" a="1"/>
  <c r="K6389" i="1" s="1"/>
  <c r="K6390" i="1" a="1"/>
  <c r="K6390" i="1" s="1"/>
  <c r="K6391" i="1" a="1"/>
  <c r="K6391" i="1" s="1"/>
  <c r="K6392" i="1" a="1"/>
  <c r="K6392" i="1" s="1"/>
  <c r="K6393" i="1" a="1"/>
  <c r="K6393" i="1" s="1"/>
  <c r="K6394" i="1" a="1"/>
  <c r="K6394" i="1" s="1"/>
  <c r="K6395" i="1" a="1"/>
  <c r="K6395" i="1" s="1"/>
  <c r="K6396" i="1" a="1"/>
  <c r="K6396" i="1" s="1"/>
  <c r="K6397" i="1" a="1"/>
  <c r="K6397" i="1" s="1"/>
  <c r="K6398" i="1" a="1"/>
  <c r="K6398" i="1" s="1"/>
  <c r="K6399" i="1" a="1"/>
  <c r="K6399" i="1" s="1"/>
  <c r="K6400" i="1" a="1"/>
  <c r="K6400" i="1" s="1"/>
  <c r="K6401" i="1" a="1"/>
  <c r="K6401" i="1" s="1"/>
  <c r="K6402" i="1" a="1"/>
  <c r="K6402" i="1" s="1"/>
  <c r="K6403" i="1" a="1"/>
  <c r="K6403" i="1" s="1"/>
  <c r="K6404" i="1" a="1"/>
  <c r="K6404" i="1" s="1"/>
  <c r="K6405" i="1" a="1"/>
  <c r="K6405" i="1" s="1"/>
  <c r="K6406" i="1" a="1"/>
  <c r="K6406" i="1" s="1"/>
  <c r="K6407" i="1" a="1"/>
  <c r="K6407" i="1" s="1"/>
  <c r="K6408" i="1" a="1"/>
  <c r="K6408" i="1" s="1"/>
  <c r="K6409" i="1" a="1"/>
  <c r="K6409" i="1" s="1"/>
  <c r="K6410" i="1" a="1"/>
  <c r="K6410" i="1" s="1"/>
  <c r="K6411" i="1" a="1"/>
  <c r="K6411" i="1" s="1"/>
  <c r="K6412" i="1" a="1"/>
  <c r="K6412" i="1" s="1"/>
  <c r="K6413" i="1" a="1"/>
  <c r="K6413" i="1" s="1"/>
  <c r="K6414" i="1" a="1"/>
  <c r="K6414" i="1" s="1"/>
  <c r="K6415" i="1" a="1"/>
  <c r="K6415" i="1" s="1"/>
  <c r="K6416" i="1" a="1"/>
  <c r="K6416" i="1" s="1"/>
  <c r="K6417" i="1" a="1"/>
  <c r="K6417" i="1" s="1"/>
  <c r="K6418" i="1" a="1"/>
  <c r="K6418" i="1" s="1"/>
  <c r="K6419" i="1" a="1"/>
  <c r="K6419" i="1" s="1"/>
  <c r="K6420" i="1" a="1"/>
  <c r="K6420" i="1" s="1"/>
  <c r="K6421" i="1" a="1"/>
  <c r="K6421" i="1" s="1"/>
  <c r="K6422" i="1" a="1"/>
  <c r="K6422" i="1" s="1"/>
  <c r="K6423" i="1" a="1"/>
  <c r="K6423" i="1" s="1"/>
  <c r="K6424" i="1" a="1"/>
  <c r="K6424" i="1" s="1"/>
  <c r="K6425" i="1" a="1"/>
  <c r="K6425" i="1" s="1"/>
  <c r="K6426" i="1" a="1"/>
  <c r="K6426" i="1" s="1"/>
  <c r="K6427" i="1" a="1"/>
  <c r="K6427" i="1" s="1"/>
  <c r="K6428" i="1" a="1"/>
  <c r="K6428" i="1" s="1"/>
  <c r="K6429" i="1" a="1"/>
  <c r="K6429" i="1" s="1"/>
  <c r="K6430" i="1" a="1"/>
  <c r="K6430" i="1" s="1"/>
  <c r="K6431" i="1" a="1"/>
  <c r="K6431" i="1" s="1"/>
  <c r="K6432" i="1" a="1"/>
  <c r="K6432" i="1" s="1"/>
  <c r="K6433" i="1" a="1"/>
  <c r="K6433" i="1" s="1"/>
  <c r="K6434" i="1" a="1"/>
  <c r="K6434" i="1" s="1"/>
  <c r="K6435" i="1" a="1"/>
  <c r="K6435" i="1" s="1"/>
  <c r="K6436" i="1" a="1"/>
  <c r="K6436" i="1" s="1"/>
  <c r="K6437" i="1" a="1"/>
  <c r="K6437" i="1" s="1"/>
  <c r="K6438" i="1" a="1"/>
  <c r="K6438" i="1" s="1"/>
  <c r="K6439" i="1" a="1"/>
  <c r="K6439" i="1" s="1"/>
  <c r="K6440" i="1" a="1"/>
  <c r="K6440" i="1" s="1"/>
  <c r="K6441" i="1" a="1"/>
  <c r="K6441" i="1" s="1"/>
  <c r="K6442" i="1" a="1"/>
  <c r="K6442" i="1" s="1"/>
  <c r="K6443" i="1" a="1"/>
  <c r="K6443" i="1" s="1"/>
  <c r="K6444" i="1" a="1"/>
  <c r="K6444" i="1" s="1"/>
  <c r="K6445" i="1" a="1"/>
  <c r="K6445" i="1" s="1"/>
  <c r="K6446" i="1" a="1"/>
  <c r="K6446" i="1" s="1"/>
  <c r="K6447" i="1" a="1"/>
  <c r="K6447" i="1" s="1"/>
  <c r="K6448" i="1" a="1"/>
  <c r="K6448" i="1" s="1"/>
  <c r="K6449" i="1" a="1"/>
  <c r="K6449" i="1" s="1"/>
  <c r="K6450" i="1" a="1"/>
  <c r="K6450" i="1" s="1"/>
  <c r="K6451" i="1" a="1"/>
  <c r="K6451" i="1" s="1"/>
  <c r="K6452" i="1" a="1"/>
  <c r="K6452" i="1" s="1"/>
  <c r="K6453" i="1" a="1"/>
  <c r="K6453" i="1" s="1"/>
  <c r="K6454" i="1" a="1"/>
  <c r="K6454" i="1" s="1"/>
  <c r="K6455" i="1" a="1"/>
  <c r="K6455" i="1" s="1"/>
  <c r="K6456" i="1" a="1"/>
  <c r="K6456" i="1" s="1"/>
  <c r="K6457" i="1" a="1"/>
  <c r="K6457" i="1" s="1"/>
  <c r="K6458" i="1" a="1"/>
  <c r="K6458" i="1" s="1"/>
  <c r="K6459" i="1" a="1"/>
  <c r="K6459" i="1" s="1"/>
  <c r="K6460" i="1" a="1"/>
  <c r="K6460" i="1" s="1"/>
  <c r="K6461" i="1" a="1"/>
  <c r="K6461" i="1" s="1"/>
  <c r="K6462" i="1" a="1"/>
  <c r="K6462" i="1" s="1"/>
  <c r="K6463" i="1" a="1"/>
  <c r="K6463" i="1" s="1"/>
  <c r="K6464" i="1" a="1"/>
  <c r="K6464" i="1" s="1"/>
  <c r="K6465" i="1" a="1"/>
  <c r="K6465" i="1" s="1"/>
  <c r="K6466" i="1" a="1"/>
  <c r="K6466" i="1" s="1"/>
  <c r="K6467" i="1" a="1"/>
  <c r="K6467" i="1" s="1"/>
  <c r="K6468" i="1" a="1"/>
  <c r="K6468" i="1" s="1"/>
  <c r="K6469" i="1" a="1"/>
  <c r="K6469" i="1" s="1"/>
  <c r="K6470" i="1" a="1"/>
  <c r="K6470" i="1" s="1"/>
  <c r="K6471" i="1" a="1"/>
  <c r="K6471" i="1" s="1"/>
  <c r="K6472" i="1" a="1"/>
  <c r="K6472" i="1" s="1"/>
  <c r="K6473" i="1" a="1"/>
  <c r="K6473" i="1" s="1"/>
  <c r="K6474" i="1" a="1"/>
  <c r="K6474" i="1" s="1"/>
  <c r="K6475" i="1" a="1"/>
  <c r="K6475" i="1" s="1"/>
  <c r="K6476" i="1" a="1"/>
  <c r="K6476" i="1" s="1"/>
  <c r="K6477" i="1" a="1"/>
  <c r="K6477" i="1" s="1"/>
  <c r="K6478" i="1" a="1"/>
  <c r="K6478" i="1" s="1"/>
  <c r="K6479" i="1" a="1"/>
  <c r="K6479" i="1" s="1"/>
  <c r="K6480" i="1" a="1"/>
  <c r="K6480" i="1" s="1"/>
  <c r="K6481" i="1" a="1"/>
  <c r="K6481" i="1" s="1"/>
  <c r="K6482" i="1" a="1"/>
  <c r="K6482" i="1" s="1"/>
  <c r="K6483" i="1" a="1"/>
  <c r="K6483" i="1" s="1"/>
  <c r="K6484" i="1" a="1"/>
  <c r="K6484" i="1" s="1"/>
  <c r="K6485" i="1" a="1"/>
  <c r="K6485" i="1" s="1"/>
  <c r="K6486" i="1" a="1"/>
  <c r="K6486" i="1" s="1"/>
  <c r="K6487" i="1" a="1"/>
  <c r="K6487" i="1" s="1"/>
  <c r="K6488" i="1" a="1"/>
  <c r="K6488" i="1" s="1"/>
  <c r="K6489" i="1" a="1"/>
  <c r="K6489" i="1" s="1"/>
  <c r="K6490" i="1" a="1"/>
  <c r="K6490" i="1" s="1"/>
  <c r="K6491" i="1" a="1"/>
  <c r="K6491" i="1" s="1"/>
  <c r="K6492" i="1" a="1"/>
  <c r="K6492" i="1" s="1"/>
  <c r="K6493" i="1" a="1"/>
  <c r="K6493" i="1" s="1"/>
  <c r="K6494" i="1" a="1"/>
  <c r="K6494" i="1" s="1"/>
  <c r="K6495" i="1" a="1"/>
  <c r="K6495" i="1" s="1"/>
  <c r="K6496" i="1" a="1"/>
  <c r="K6496" i="1" s="1"/>
  <c r="K6497" i="1" a="1"/>
  <c r="K6497" i="1" s="1"/>
  <c r="K6498" i="1" a="1"/>
  <c r="K6498" i="1" s="1"/>
  <c r="K6499" i="1" a="1"/>
  <c r="K6499" i="1" s="1"/>
  <c r="K6500" i="1" a="1"/>
  <c r="K6500" i="1" s="1"/>
  <c r="K6501" i="1" a="1"/>
  <c r="K6501" i="1" s="1"/>
  <c r="K6502" i="1" a="1"/>
  <c r="K6502" i="1" s="1"/>
  <c r="K6503" i="1" a="1"/>
  <c r="K6503" i="1" s="1"/>
  <c r="K6504" i="1" a="1"/>
  <c r="K6504" i="1" s="1"/>
  <c r="K6505" i="1" a="1"/>
  <c r="K6505" i="1" s="1"/>
  <c r="K6506" i="1" a="1"/>
  <c r="K6506" i="1" s="1"/>
  <c r="K6507" i="1" a="1"/>
  <c r="K6507" i="1" s="1"/>
  <c r="K6508" i="1" a="1"/>
  <c r="K6508" i="1" s="1"/>
  <c r="K6509" i="1" a="1"/>
  <c r="K6509" i="1" s="1"/>
  <c r="K6510" i="1" a="1"/>
  <c r="K6510" i="1" s="1"/>
  <c r="K6511" i="1" a="1"/>
  <c r="K6511" i="1" s="1"/>
  <c r="K6512" i="1" a="1"/>
  <c r="K6512" i="1" s="1"/>
  <c r="K6513" i="1" a="1"/>
  <c r="K6513" i="1" s="1"/>
  <c r="K6514" i="1" a="1"/>
  <c r="K6514" i="1" s="1"/>
  <c r="K6515" i="1" a="1"/>
  <c r="K6515" i="1" s="1"/>
  <c r="K6516" i="1" a="1"/>
  <c r="K6516" i="1" s="1"/>
  <c r="K6517" i="1" a="1"/>
  <c r="K6517" i="1" s="1"/>
  <c r="K6518" i="1" a="1"/>
  <c r="K6518" i="1" s="1"/>
  <c r="K6519" i="1" a="1"/>
  <c r="K6519" i="1" s="1"/>
  <c r="K6520" i="1" a="1"/>
  <c r="K6520" i="1" s="1"/>
  <c r="K6521" i="1" a="1"/>
  <c r="K6521" i="1" s="1"/>
  <c r="K6522" i="1" a="1"/>
  <c r="K6522" i="1" s="1"/>
  <c r="K6523" i="1" a="1"/>
  <c r="K6523" i="1" s="1"/>
  <c r="K6524" i="1" a="1"/>
  <c r="K6524" i="1" s="1"/>
  <c r="K6525" i="1" a="1"/>
  <c r="K6525" i="1" s="1"/>
  <c r="K6526" i="1" a="1"/>
  <c r="K6526" i="1" s="1"/>
  <c r="K6527" i="1" a="1"/>
  <c r="K6527" i="1" s="1"/>
  <c r="K6528" i="1" a="1"/>
  <c r="K6528" i="1" s="1"/>
  <c r="K6529" i="1" a="1"/>
  <c r="K6529" i="1" s="1"/>
  <c r="K6530" i="1" a="1"/>
  <c r="K6530" i="1" s="1"/>
  <c r="K6531" i="1" a="1"/>
  <c r="K6531" i="1" s="1"/>
  <c r="K6532" i="1" a="1"/>
  <c r="K6532" i="1" s="1"/>
  <c r="K6533" i="1" a="1"/>
  <c r="K6533" i="1" s="1"/>
  <c r="K6534" i="1" a="1"/>
  <c r="K6534" i="1" s="1"/>
  <c r="K6535" i="1" a="1"/>
  <c r="K6535" i="1" s="1"/>
  <c r="K6536" i="1" a="1"/>
  <c r="K6536" i="1" s="1"/>
  <c r="K6537" i="1" a="1"/>
  <c r="K6537" i="1" s="1"/>
  <c r="K6538" i="1" a="1"/>
  <c r="K6538" i="1" s="1"/>
  <c r="K6539" i="1" a="1"/>
  <c r="K6539" i="1" s="1"/>
  <c r="K6540" i="1" a="1"/>
  <c r="K6540" i="1" s="1"/>
  <c r="K6541" i="1" a="1"/>
  <c r="K6541" i="1" s="1"/>
  <c r="K6542" i="1" a="1"/>
  <c r="K6542" i="1" s="1"/>
  <c r="K6543" i="1" a="1"/>
  <c r="K6543" i="1" s="1"/>
  <c r="K6544" i="1" a="1"/>
  <c r="K6544" i="1" s="1"/>
  <c r="K6545" i="1" a="1"/>
  <c r="K6545" i="1" s="1"/>
  <c r="K6546" i="1" a="1"/>
  <c r="K6546" i="1" s="1"/>
  <c r="K6547" i="1" a="1"/>
  <c r="K6547" i="1" s="1"/>
  <c r="K6548" i="1" a="1"/>
  <c r="K6548" i="1" s="1"/>
  <c r="K6549" i="1" a="1"/>
  <c r="K6549" i="1" s="1"/>
  <c r="K6550" i="1" a="1"/>
  <c r="K6550" i="1" s="1"/>
  <c r="K6551" i="1" a="1"/>
  <c r="K6551" i="1" s="1"/>
  <c r="K6552" i="1" a="1"/>
  <c r="K6552" i="1" s="1"/>
  <c r="K6553" i="1" a="1"/>
  <c r="K6553" i="1" s="1"/>
  <c r="K6554" i="1" a="1"/>
  <c r="K6554" i="1" s="1"/>
  <c r="K6555" i="1" a="1"/>
  <c r="K6555" i="1" s="1"/>
  <c r="K6556" i="1" a="1"/>
  <c r="K6556" i="1" s="1"/>
  <c r="K6557" i="1" a="1"/>
  <c r="K6557" i="1" s="1"/>
  <c r="K6558" i="1" a="1"/>
  <c r="K6558" i="1" s="1"/>
  <c r="K6559" i="1" a="1"/>
  <c r="K6559" i="1" s="1"/>
  <c r="K6560" i="1" a="1"/>
  <c r="K6560" i="1" s="1"/>
  <c r="K6561" i="1" a="1"/>
  <c r="K6561" i="1" s="1"/>
  <c r="K6562" i="1" a="1"/>
  <c r="K6562" i="1" s="1"/>
  <c r="K6563" i="1" a="1"/>
  <c r="K6563" i="1" s="1"/>
  <c r="K6564" i="1" a="1"/>
  <c r="K6564" i="1" s="1"/>
  <c r="K6565" i="1" a="1"/>
  <c r="K6565" i="1" s="1"/>
  <c r="K6566" i="1" a="1"/>
  <c r="K6566" i="1" s="1"/>
  <c r="K6567" i="1" a="1"/>
  <c r="K6567" i="1" s="1"/>
  <c r="K6568" i="1" a="1"/>
  <c r="K6568" i="1" s="1"/>
  <c r="K6569" i="1" a="1"/>
  <c r="K6569" i="1" s="1"/>
  <c r="K6570" i="1" a="1"/>
  <c r="K6570" i="1" s="1"/>
  <c r="K6571" i="1" a="1"/>
  <c r="K6571" i="1" s="1"/>
  <c r="K6572" i="1" a="1"/>
  <c r="K6572" i="1" s="1"/>
  <c r="K6573" i="1" a="1"/>
  <c r="K6573" i="1" s="1"/>
  <c r="K6574" i="1" a="1"/>
  <c r="K6574" i="1" s="1"/>
  <c r="K6575" i="1" a="1"/>
  <c r="K6575" i="1" s="1"/>
  <c r="K6576" i="1" a="1"/>
  <c r="K6576" i="1" s="1"/>
  <c r="K6577" i="1" a="1"/>
  <c r="K6577" i="1" s="1"/>
  <c r="K6578" i="1" a="1"/>
  <c r="K6578" i="1" s="1"/>
  <c r="K6579" i="1" a="1"/>
  <c r="K6579" i="1" s="1"/>
  <c r="K6580" i="1" a="1"/>
  <c r="K6580" i="1" s="1"/>
  <c r="K6581" i="1" a="1"/>
  <c r="K6581" i="1" s="1"/>
  <c r="K6582" i="1" a="1"/>
  <c r="K6582" i="1" s="1"/>
  <c r="K6583" i="1" a="1"/>
  <c r="K6583" i="1" s="1"/>
  <c r="K6584" i="1" a="1"/>
  <c r="K6584" i="1" s="1"/>
  <c r="K6585" i="1" a="1"/>
  <c r="K6585" i="1" s="1"/>
  <c r="K6586" i="1" a="1"/>
  <c r="K6586" i="1" s="1"/>
  <c r="K6587" i="1" a="1"/>
  <c r="K6587" i="1" s="1"/>
  <c r="K6588" i="1" a="1"/>
  <c r="K6588" i="1" s="1"/>
  <c r="K6589" i="1" a="1"/>
  <c r="K6589" i="1" s="1"/>
  <c r="K6590" i="1" a="1"/>
  <c r="K6590" i="1" s="1"/>
  <c r="K6591" i="1" a="1"/>
  <c r="K6591" i="1" s="1"/>
  <c r="K6592" i="1" a="1"/>
  <c r="K6592" i="1" s="1"/>
  <c r="K6593" i="1" a="1"/>
  <c r="K6593" i="1" s="1"/>
  <c r="K6594" i="1" a="1"/>
  <c r="K6594" i="1" s="1"/>
  <c r="K6595" i="1" a="1"/>
  <c r="K6595" i="1" s="1"/>
  <c r="K6596" i="1" a="1"/>
  <c r="K6596" i="1" s="1"/>
  <c r="K6597" i="1" a="1"/>
  <c r="K6597" i="1" s="1"/>
  <c r="K6598" i="1" a="1"/>
  <c r="K6598" i="1" s="1"/>
  <c r="K6599" i="1" a="1"/>
  <c r="K6599" i="1" s="1"/>
  <c r="K6600" i="1" a="1"/>
  <c r="K6600" i="1" s="1"/>
  <c r="K6601" i="1" a="1"/>
  <c r="K6601" i="1" s="1"/>
  <c r="K6602" i="1" a="1"/>
  <c r="K6602" i="1" s="1"/>
  <c r="K6603" i="1" a="1"/>
  <c r="K6603" i="1" s="1"/>
  <c r="K6604" i="1" a="1"/>
  <c r="K6604" i="1" s="1"/>
  <c r="K6605" i="1" a="1"/>
  <c r="K6605" i="1" s="1"/>
  <c r="K6606" i="1" a="1"/>
  <c r="K6606" i="1" s="1"/>
  <c r="K6607" i="1" a="1"/>
  <c r="K6607" i="1" s="1"/>
  <c r="K6608" i="1" a="1"/>
  <c r="K6608" i="1" s="1"/>
  <c r="K6609" i="1" a="1"/>
  <c r="K6609" i="1" s="1"/>
  <c r="K6610" i="1" a="1"/>
  <c r="K6610" i="1" s="1"/>
  <c r="K6611" i="1" a="1"/>
  <c r="K6611" i="1" s="1"/>
  <c r="K6612" i="1" a="1"/>
  <c r="K6612" i="1" s="1"/>
  <c r="K6613" i="1" a="1"/>
  <c r="K6613" i="1" s="1"/>
  <c r="K6614" i="1" a="1"/>
  <c r="K6614" i="1" s="1"/>
  <c r="K6615" i="1" a="1"/>
  <c r="K6615" i="1" s="1"/>
  <c r="K6616" i="1" a="1"/>
  <c r="K6616" i="1" s="1"/>
  <c r="K6617" i="1" a="1"/>
  <c r="K6617" i="1" s="1"/>
  <c r="K6618" i="1" a="1"/>
  <c r="K6618" i="1" s="1"/>
  <c r="K6619" i="1" a="1"/>
  <c r="K6619" i="1" s="1"/>
  <c r="K6620" i="1" a="1"/>
  <c r="K6620" i="1" s="1"/>
  <c r="K6621" i="1" a="1"/>
  <c r="K6621" i="1" s="1"/>
  <c r="K6622" i="1" a="1"/>
  <c r="K6622" i="1" s="1"/>
  <c r="K6623" i="1" a="1"/>
  <c r="K6623" i="1" s="1"/>
  <c r="K6624" i="1" a="1"/>
  <c r="K6624" i="1" s="1"/>
  <c r="K6625" i="1" a="1"/>
  <c r="K6625" i="1" s="1"/>
  <c r="K6626" i="1" a="1"/>
  <c r="K6626" i="1" s="1"/>
  <c r="K6627" i="1" a="1"/>
  <c r="K6627" i="1" s="1"/>
  <c r="K6628" i="1" a="1"/>
  <c r="K6628" i="1" s="1"/>
  <c r="K6629" i="1" a="1"/>
  <c r="K6629" i="1" s="1"/>
  <c r="K6630" i="1" a="1"/>
  <c r="K6630" i="1" s="1"/>
  <c r="K6631" i="1" a="1"/>
  <c r="K6631" i="1" s="1"/>
  <c r="K6632" i="1" a="1"/>
  <c r="K6632" i="1" s="1"/>
  <c r="K6633" i="1" a="1"/>
  <c r="K6633" i="1" s="1"/>
  <c r="K6634" i="1" a="1"/>
  <c r="K6634" i="1" s="1"/>
  <c r="K6635" i="1" a="1"/>
  <c r="K6635" i="1" s="1"/>
  <c r="K6636" i="1" a="1"/>
  <c r="K6636" i="1" s="1"/>
  <c r="K6637" i="1" a="1"/>
  <c r="K6637" i="1" s="1"/>
  <c r="K6638" i="1" a="1"/>
  <c r="K6638" i="1" s="1"/>
  <c r="K6639" i="1" a="1"/>
  <c r="K6639" i="1" s="1"/>
  <c r="K6640" i="1" a="1"/>
  <c r="K6640" i="1" s="1"/>
  <c r="K6641" i="1" a="1"/>
  <c r="K6641" i="1" s="1"/>
  <c r="K6642" i="1" a="1"/>
  <c r="K6642" i="1" s="1"/>
  <c r="K6643" i="1" a="1"/>
  <c r="K6643" i="1" s="1"/>
  <c r="K6644" i="1" a="1"/>
  <c r="K6644" i="1" s="1"/>
  <c r="K6645" i="1" a="1"/>
  <c r="K6645" i="1" s="1"/>
  <c r="K6646" i="1" a="1"/>
  <c r="K6646" i="1" s="1"/>
  <c r="K6647" i="1" a="1"/>
  <c r="K6647" i="1" s="1"/>
  <c r="K6648" i="1" a="1"/>
  <c r="K6648" i="1" s="1"/>
  <c r="K6649" i="1" a="1"/>
  <c r="K6649" i="1" s="1"/>
  <c r="K6650" i="1" a="1"/>
  <c r="K6650" i="1" s="1"/>
  <c r="K6651" i="1" a="1"/>
  <c r="K6651" i="1" s="1"/>
  <c r="K6652" i="1" a="1"/>
  <c r="K6652" i="1" s="1"/>
  <c r="K6653" i="1" a="1"/>
  <c r="K6653" i="1" s="1"/>
  <c r="K6654" i="1" a="1"/>
  <c r="K6654" i="1" s="1"/>
  <c r="K6655" i="1" a="1"/>
  <c r="K6655" i="1" s="1"/>
  <c r="K6656" i="1" a="1"/>
  <c r="K6656" i="1" s="1"/>
  <c r="K6657" i="1" a="1"/>
  <c r="K6657" i="1" s="1"/>
  <c r="K6658" i="1" a="1"/>
  <c r="K6658" i="1" s="1"/>
  <c r="K6659" i="1" a="1"/>
  <c r="K6659" i="1" s="1"/>
  <c r="K6660" i="1" a="1"/>
  <c r="K6660" i="1" s="1"/>
  <c r="K6661" i="1" a="1"/>
  <c r="K6661" i="1" s="1"/>
  <c r="K6662" i="1" a="1"/>
  <c r="K6662" i="1" s="1"/>
  <c r="K6663" i="1" a="1"/>
  <c r="K6663" i="1" s="1"/>
  <c r="K6664" i="1" a="1"/>
  <c r="K6664" i="1" s="1"/>
  <c r="K6665" i="1" a="1"/>
  <c r="K6665" i="1" s="1"/>
  <c r="K6666" i="1" a="1"/>
  <c r="K6666" i="1" s="1"/>
  <c r="K6667" i="1" a="1"/>
  <c r="K6667" i="1" s="1"/>
  <c r="K6668" i="1" a="1"/>
  <c r="K6668" i="1" s="1"/>
  <c r="K6669" i="1" a="1"/>
  <c r="K6669" i="1" s="1"/>
  <c r="K6670" i="1" a="1"/>
  <c r="K6670" i="1" s="1"/>
  <c r="K6671" i="1" a="1"/>
  <c r="K6671" i="1" s="1"/>
  <c r="K6672" i="1" a="1"/>
  <c r="K6672" i="1" s="1"/>
  <c r="K6673" i="1" a="1"/>
  <c r="K6673" i="1" s="1"/>
  <c r="K6674" i="1" a="1"/>
  <c r="K6674" i="1" s="1"/>
  <c r="K6675" i="1" a="1"/>
  <c r="K6675" i="1" s="1"/>
  <c r="K6676" i="1" a="1"/>
  <c r="K6676" i="1" s="1"/>
  <c r="K6677" i="1" a="1"/>
  <c r="K6677" i="1" s="1"/>
  <c r="K6678" i="1" a="1"/>
  <c r="K6678" i="1" s="1"/>
  <c r="K6679" i="1" a="1"/>
  <c r="K6679" i="1" s="1"/>
  <c r="K6680" i="1" a="1"/>
  <c r="K6680" i="1" s="1"/>
  <c r="K6681" i="1" a="1"/>
  <c r="K6681" i="1" s="1"/>
  <c r="K6682" i="1" a="1"/>
  <c r="K6682" i="1" s="1"/>
  <c r="K6683" i="1" a="1"/>
  <c r="K6683" i="1" s="1"/>
  <c r="K6684" i="1" a="1"/>
  <c r="K6684" i="1" s="1"/>
  <c r="K6685" i="1" a="1"/>
  <c r="K6685" i="1" s="1"/>
  <c r="K6686" i="1" a="1"/>
  <c r="K6686" i="1" s="1"/>
  <c r="K6687" i="1" a="1"/>
  <c r="K6687" i="1" s="1"/>
  <c r="K6688" i="1" a="1"/>
  <c r="K6688" i="1" s="1"/>
  <c r="K6689" i="1" a="1"/>
  <c r="K6689" i="1" s="1"/>
  <c r="K6690" i="1" a="1"/>
  <c r="K6690" i="1" s="1"/>
  <c r="K6691" i="1" a="1"/>
  <c r="K6691" i="1" s="1"/>
  <c r="K6692" i="1" a="1"/>
  <c r="K6692" i="1" s="1"/>
  <c r="K6693" i="1" a="1"/>
  <c r="K6693" i="1" s="1"/>
  <c r="K6694" i="1" a="1"/>
  <c r="K6694" i="1" s="1"/>
  <c r="K6695" i="1" a="1"/>
  <c r="K6695" i="1" s="1"/>
  <c r="K6696" i="1" a="1"/>
  <c r="K6696" i="1" s="1"/>
  <c r="K6697" i="1" a="1"/>
  <c r="K6697" i="1" s="1"/>
  <c r="K6698" i="1" a="1"/>
  <c r="K6698" i="1" s="1"/>
  <c r="K6699" i="1" a="1"/>
  <c r="K6699" i="1" s="1"/>
  <c r="K6700" i="1" a="1"/>
  <c r="K6700" i="1" s="1"/>
  <c r="K6701" i="1" a="1"/>
  <c r="K6701" i="1" s="1"/>
  <c r="K6702" i="1" a="1"/>
  <c r="K6702" i="1" s="1"/>
  <c r="K6703" i="1" a="1"/>
  <c r="K6703" i="1" s="1"/>
  <c r="K6704" i="1" a="1"/>
  <c r="K6704" i="1" s="1"/>
  <c r="K6705" i="1" a="1"/>
  <c r="K6705" i="1" s="1"/>
  <c r="K6706" i="1" a="1"/>
  <c r="K6706" i="1" s="1"/>
  <c r="K6707" i="1" a="1"/>
  <c r="K6707" i="1" s="1"/>
  <c r="K6708" i="1" a="1"/>
  <c r="K6708" i="1" s="1"/>
  <c r="K6709" i="1" a="1"/>
  <c r="K6709" i="1" s="1"/>
  <c r="K6710" i="1" a="1"/>
  <c r="K6710" i="1" s="1"/>
  <c r="K6711" i="1" a="1"/>
  <c r="K6711" i="1" s="1"/>
  <c r="K6712" i="1" a="1"/>
  <c r="K6712" i="1" s="1"/>
  <c r="K6713" i="1" a="1"/>
  <c r="K6713" i="1" s="1"/>
  <c r="K6714" i="1" a="1"/>
  <c r="K6714" i="1" s="1"/>
  <c r="K6715" i="1" a="1"/>
  <c r="K6715" i="1" s="1"/>
  <c r="K6716" i="1" a="1"/>
  <c r="K6716" i="1" s="1"/>
  <c r="K6717" i="1" a="1"/>
  <c r="K6717" i="1" s="1"/>
  <c r="K6718" i="1" a="1"/>
  <c r="K6718" i="1" s="1"/>
  <c r="K6719" i="1" a="1"/>
  <c r="K6719" i="1" s="1"/>
  <c r="K6720" i="1" a="1"/>
  <c r="K6720" i="1" s="1"/>
  <c r="K6721" i="1" a="1"/>
  <c r="K6721" i="1" s="1"/>
  <c r="K6722" i="1" a="1"/>
  <c r="K6722" i="1" s="1"/>
  <c r="K6723" i="1" a="1"/>
  <c r="K6723" i="1" s="1"/>
  <c r="K6724" i="1" a="1"/>
  <c r="K6724" i="1" s="1"/>
  <c r="K6725" i="1" a="1"/>
  <c r="K6725" i="1" s="1"/>
  <c r="K6726" i="1" a="1"/>
  <c r="K6726" i="1" s="1"/>
  <c r="K6727" i="1" a="1"/>
  <c r="K6727" i="1" s="1"/>
  <c r="K6728" i="1" a="1"/>
  <c r="K6728" i="1" s="1"/>
  <c r="K6729" i="1" a="1"/>
  <c r="K6729" i="1" s="1"/>
  <c r="K6730" i="1" a="1"/>
  <c r="K6730" i="1" s="1"/>
  <c r="K6731" i="1" a="1"/>
  <c r="K6731" i="1" s="1"/>
  <c r="K6732" i="1" a="1"/>
  <c r="K6732" i="1" s="1"/>
  <c r="K6733" i="1" a="1"/>
  <c r="K6733" i="1" s="1"/>
  <c r="K6734" i="1" a="1"/>
  <c r="K6734" i="1" s="1"/>
  <c r="K6735" i="1" a="1"/>
  <c r="K6735" i="1" s="1"/>
  <c r="K6736" i="1" a="1"/>
  <c r="K6736" i="1" s="1"/>
  <c r="K6737" i="1" a="1"/>
  <c r="K6737" i="1" s="1"/>
  <c r="K6738" i="1" a="1"/>
  <c r="K6738" i="1" s="1"/>
  <c r="K6739" i="1" a="1"/>
  <c r="K6739" i="1" s="1"/>
  <c r="K6740" i="1" a="1"/>
  <c r="K6740" i="1" s="1"/>
  <c r="K6741" i="1" a="1"/>
  <c r="K6741" i="1" s="1"/>
  <c r="K6742" i="1" a="1"/>
  <c r="K6742" i="1" s="1"/>
  <c r="K6743" i="1" a="1"/>
  <c r="K6743" i="1" s="1"/>
  <c r="K6744" i="1" a="1"/>
  <c r="K6744" i="1" s="1"/>
  <c r="K6745" i="1" a="1"/>
  <c r="K6745" i="1" s="1"/>
  <c r="K6746" i="1" a="1"/>
  <c r="K6746" i="1" s="1"/>
  <c r="K6747" i="1" a="1"/>
  <c r="K6747" i="1" s="1"/>
  <c r="K6748" i="1" a="1"/>
  <c r="K6748" i="1" s="1"/>
  <c r="K6749" i="1" a="1"/>
  <c r="K6749" i="1" s="1"/>
  <c r="K6750" i="1" a="1"/>
  <c r="K6750" i="1" s="1"/>
  <c r="K6751" i="1" a="1"/>
  <c r="K6751" i="1" s="1"/>
  <c r="K6752" i="1" a="1"/>
  <c r="K6752" i="1" s="1"/>
  <c r="K6753" i="1" a="1"/>
  <c r="K6753" i="1" s="1"/>
  <c r="K6754" i="1" a="1"/>
  <c r="K6754" i="1" s="1"/>
  <c r="K6755" i="1" a="1"/>
  <c r="K6755" i="1" s="1"/>
  <c r="K6756" i="1" a="1"/>
  <c r="K6756" i="1" s="1"/>
  <c r="K6757" i="1" a="1"/>
  <c r="K6757" i="1" s="1"/>
  <c r="K6758" i="1" a="1"/>
  <c r="K6758" i="1" s="1"/>
  <c r="K6759" i="1" a="1"/>
  <c r="K6759" i="1" s="1"/>
  <c r="K6760" i="1" a="1"/>
  <c r="K6760" i="1" s="1"/>
  <c r="K6761" i="1" a="1"/>
  <c r="K6761" i="1" s="1"/>
  <c r="K6762" i="1" a="1"/>
  <c r="K6762" i="1" s="1"/>
  <c r="K6763" i="1" a="1"/>
  <c r="K6763" i="1" s="1"/>
  <c r="K6764" i="1" a="1"/>
  <c r="K6764" i="1" s="1"/>
  <c r="K6765" i="1" a="1"/>
  <c r="K6765" i="1" s="1"/>
  <c r="K6766" i="1" a="1"/>
  <c r="K6766" i="1" s="1"/>
  <c r="K6767" i="1" a="1"/>
  <c r="K6767" i="1" s="1"/>
  <c r="K6768" i="1" a="1"/>
  <c r="K6768" i="1" s="1"/>
  <c r="K6769" i="1" a="1"/>
  <c r="K6769" i="1" s="1"/>
  <c r="K6770" i="1" a="1"/>
  <c r="K6770" i="1" s="1"/>
  <c r="K6771" i="1" a="1"/>
  <c r="K6771" i="1" s="1"/>
  <c r="K6772" i="1" a="1"/>
  <c r="K6772" i="1" s="1"/>
  <c r="K6773" i="1" a="1"/>
  <c r="K6773" i="1" s="1"/>
  <c r="K6774" i="1" a="1"/>
  <c r="K6774" i="1" s="1"/>
  <c r="K6775" i="1" a="1"/>
  <c r="K6775" i="1" s="1"/>
  <c r="K6776" i="1" a="1"/>
  <c r="K6776" i="1" s="1"/>
  <c r="K6777" i="1" a="1"/>
  <c r="K6777" i="1" s="1"/>
  <c r="K6778" i="1" a="1"/>
  <c r="K6778" i="1" s="1"/>
  <c r="K6779" i="1" a="1"/>
  <c r="K6779" i="1" s="1"/>
  <c r="K6780" i="1" a="1"/>
  <c r="K6780" i="1" s="1"/>
  <c r="K6781" i="1" a="1"/>
  <c r="K6781" i="1" s="1"/>
  <c r="K6782" i="1" a="1"/>
  <c r="K6782" i="1" s="1"/>
  <c r="K6783" i="1" a="1"/>
  <c r="K6783" i="1" s="1"/>
  <c r="K6784" i="1" a="1"/>
  <c r="K6784" i="1" s="1"/>
  <c r="K6785" i="1" a="1"/>
  <c r="K6785" i="1" s="1"/>
  <c r="K6786" i="1" a="1"/>
  <c r="K6786" i="1" s="1"/>
  <c r="K6787" i="1" a="1"/>
  <c r="K6787" i="1" s="1"/>
  <c r="K6788" i="1" a="1"/>
  <c r="K6788" i="1" s="1"/>
  <c r="K6789" i="1" a="1"/>
  <c r="K6789" i="1" s="1"/>
  <c r="K6790" i="1" a="1"/>
  <c r="K6790" i="1" s="1"/>
  <c r="K6791" i="1" a="1"/>
  <c r="K6791" i="1" s="1"/>
  <c r="K6792" i="1" a="1"/>
  <c r="K6792" i="1" s="1"/>
  <c r="K6793" i="1" a="1"/>
  <c r="K6793" i="1" s="1"/>
  <c r="K6794" i="1" a="1"/>
  <c r="K6794" i="1" s="1"/>
  <c r="K6795" i="1" a="1"/>
  <c r="K6795" i="1" s="1"/>
  <c r="K6796" i="1" a="1"/>
  <c r="K6796" i="1" s="1"/>
  <c r="K6797" i="1" a="1"/>
  <c r="K6797" i="1" s="1"/>
  <c r="K6798" i="1" a="1"/>
  <c r="K6798" i="1" s="1"/>
  <c r="K6799" i="1" a="1"/>
  <c r="K6799" i="1" s="1"/>
  <c r="K6800" i="1" a="1"/>
  <c r="K6800" i="1" s="1"/>
  <c r="K6801" i="1" a="1"/>
  <c r="K6801" i="1" s="1"/>
  <c r="K6802" i="1" a="1"/>
  <c r="K6802" i="1" s="1"/>
  <c r="K6803" i="1" a="1"/>
  <c r="K6803" i="1" s="1"/>
  <c r="K6804" i="1" a="1"/>
  <c r="K6804" i="1" s="1"/>
  <c r="K6805" i="1" a="1"/>
  <c r="K6805" i="1" s="1"/>
  <c r="K6806" i="1" a="1"/>
  <c r="K6806" i="1" s="1"/>
  <c r="K6807" i="1" a="1"/>
  <c r="K6807" i="1" s="1"/>
  <c r="K6808" i="1" a="1"/>
  <c r="K6808" i="1" s="1"/>
  <c r="K6809" i="1" a="1"/>
  <c r="K6809" i="1" s="1"/>
  <c r="K6810" i="1" a="1"/>
  <c r="K6810" i="1" s="1"/>
  <c r="K6811" i="1" a="1"/>
  <c r="K6811" i="1" s="1"/>
  <c r="K6812" i="1" a="1"/>
  <c r="K6812" i="1" s="1"/>
  <c r="K6813" i="1" a="1"/>
  <c r="K6813" i="1" s="1"/>
  <c r="K6814" i="1" a="1"/>
  <c r="K6814" i="1" s="1"/>
  <c r="K6815" i="1" a="1"/>
  <c r="K6815" i="1" s="1"/>
  <c r="K6816" i="1" a="1"/>
  <c r="K6816" i="1" s="1"/>
  <c r="K6817" i="1" a="1"/>
  <c r="K6817" i="1" s="1"/>
  <c r="K6818" i="1" a="1"/>
  <c r="K6818" i="1" s="1"/>
  <c r="K6819" i="1" a="1"/>
  <c r="K6819" i="1" s="1"/>
  <c r="K6820" i="1" a="1"/>
  <c r="K6820" i="1" s="1"/>
  <c r="K6821" i="1" a="1"/>
  <c r="K6821" i="1" s="1"/>
  <c r="K6822" i="1" a="1"/>
  <c r="K6822" i="1" s="1"/>
  <c r="K6823" i="1" a="1"/>
  <c r="K6823" i="1" s="1"/>
  <c r="K6824" i="1" a="1"/>
  <c r="K6824" i="1" s="1"/>
  <c r="K6825" i="1" a="1"/>
  <c r="K6825" i="1" s="1"/>
  <c r="K6826" i="1" a="1"/>
  <c r="K6826" i="1" s="1"/>
  <c r="K6827" i="1" a="1"/>
  <c r="K6827" i="1" s="1"/>
  <c r="K6828" i="1" a="1"/>
  <c r="K6828" i="1" s="1"/>
  <c r="K6829" i="1" a="1"/>
  <c r="K6829" i="1" s="1"/>
  <c r="K6830" i="1" a="1"/>
  <c r="K6830" i="1" s="1"/>
  <c r="K6831" i="1" a="1"/>
  <c r="K6831" i="1" s="1"/>
  <c r="K6832" i="1" a="1"/>
  <c r="K6832" i="1" s="1"/>
  <c r="K6833" i="1" a="1"/>
  <c r="K6833" i="1" s="1"/>
  <c r="K6834" i="1" a="1"/>
  <c r="K6834" i="1" s="1"/>
  <c r="K6835" i="1" a="1"/>
  <c r="K6835" i="1" s="1"/>
  <c r="K6836" i="1" a="1"/>
  <c r="K6836" i="1" s="1"/>
  <c r="K6837" i="1" a="1"/>
  <c r="K6837" i="1" s="1"/>
  <c r="K6838" i="1" a="1"/>
  <c r="K6838" i="1" s="1"/>
  <c r="K6839" i="1" a="1"/>
  <c r="K6839" i="1" s="1"/>
  <c r="K6840" i="1" a="1"/>
  <c r="K6840" i="1" s="1"/>
  <c r="K6841" i="1" a="1"/>
  <c r="K6841" i="1" s="1"/>
  <c r="K6842" i="1" a="1"/>
  <c r="K6842" i="1" s="1"/>
  <c r="K6843" i="1" a="1"/>
  <c r="K6843" i="1" s="1"/>
  <c r="K6844" i="1" a="1"/>
  <c r="K6844" i="1" s="1"/>
  <c r="K6845" i="1" a="1"/>
  <c r="K6845" i="1" s="1"/>
  <c r="K6846" i="1" a="1"/>
  <c r="K6846" i="1" s="1"/>
  <c r="K6847" i="1" a="1"/>
  <c r="K6847" i="1" s="1"/>
  <c r="K6848" i="1" a="1"/>
  <c r="K6848" i="1" s="1"/>
  <c r="K6849" i="1" a="1"/>
  <c r="K6849" i="1" s="1"/>
  <c r="K6850" i="1" a="1"/>
  <c r="K6850" i="1" s="1"/>
  <c r="K6851" i="1" a="1"/>
  <c r="K6851" i="1" s="1"/>
  <c r="K6852" i="1" a="1"/>
  <c r="K6852" i="1" s="1"/>
  <c r="K6853" i="1" a="1"/>
  <c r="K6853" i="1" s="1"/>
  <c r="K6854" i="1" a="1"/>
  <c r="K6854" i="1" s="1"/>
  <c r="K6855" i="1" a="1"/>
  <c r="K6855" i="1" s="1"/>
  <c r="K6856" i="1" a="1"/>
  <c r="K6856" i="1" s="1"/>
  <c r="K6857" i="1" a="1"/>
  <c r="K6857" i="1" s="1"/>
  <c r="K6858" i="1" a="1"/>
  <c r="K6858" i="1" s="1"/>
  <c r="K6859" i="1" a="1"/>
  <c r="K6859" i="1" s="1"/>
  <c r="K6860" i="1" a="1"/>
  <c r="K6860" i="1" s="1"/>
  <c r="K6861" i="1" a="1"/>
  <c r="K6861" i="1" s="1"/>
  <c r="K6862" i="1" a="1"/>
  <c r="K6862" i="1" s="1"/>
  <c r="K6863" i="1" a="1"/>
  <c r="K6863" i="1" s="1"/>
  <c r="K6864" i="1" a="1"/>
  <c r="K6864" i="1" s="1"/>
  <c r="K6865" i="1" a="1"/>
  <c r="K6865" i="1" s="1"/>
  <c r="K6866" i="1" a="1"/>
  <c r="K6866" i="1" s="1"/>
  <c r="K6867" i="1" a="1"/>
  <c r="K6867" i="1" s="1"/>
  <c r="K6868" i="1" a="1"/>
  <c r="K6868" i="1" s="1"/>
  <c r="K6869" i="1" a="1"/>
  <c r="K6869" i="1" s="1"/>
  <c r="K6870" i="1" a="1"/>
  <c r="K6870" i="1" s="1"/>
  <c r="K6871" i="1" a="1"/>
  <c r="K6871" i="1" s="1"/>
  <c r="K6872" i="1" a="1"/>
  <c r="K6872" i="1" s="1"/>
  <c r="K6873" i="1" a="1"/>
  <c r="K6873" i="1" s="1"/>
  <c r="K6874" i="1" a="1"/>
  <c r="K6874" i="1" s="1"/>
  <c r="K6875" i="1" a="1"/>
  <c r="K6875" i="1" s="1"/>
  <c r="K6876" i="1" a="1"/>
  <c r="K6876" i="1" s="1"/>
  <c r="K6877" i="1" a="1"/>
  <c r="K6877" i="1" s="1"/>
  <c r="K6878" i="1" a="1"/>
  <c r="K6878" i="1" s="1"/>
  <c r="K6879" i="1" a="1"/>
  <c r="K6879" i="1" s="1"/>
  <c r="K6880" i="1" a="1"/>
  <c r="K6880" i="1" s="1"/>
  <c r="K6881" i="1" a="1"/>
  <c r="K6881" i="1" s="1"/>
  <c r="K6882" i="1" a="1"/>
  <c r="K6882" i="1" s="1"/>
  <c r="K6883" i="1" a="1"/>
  <c r="K6883" i="1" s="1"/>
  <c r="K6884" i="1" a="1"/>
  <c r="K6884" i="1" s="1"/>
  <c r="K6885" i="1" a="1"/>
  <c r="K6885" i="1" s="1"/>
  <c r="K6886" i="1" a="1"/>
  <c r="K6886" i="1" s="1"/>
  <c r="K6887" i="1" a="1"/>
  <c r="K6887" i="1" s="1"/>
  <c r="K6888" i="1" a="1"/>
  <c r="K6888" i="1" s="1"/>
  <c r="K6889" i="1" a="1"/>
  <c r="K6889" i="1" s="1"/>
  <c r="K6890" i="1" a="1"/>
  <c r="K6890" i="1" s="1"/>
  <c r="K6891" i="1" a="1"/>
  <c r="K6891" i="1" s="1"/>
  <c r="K6892" i="1" a="1"/>
  <c r="K6892" i="1" s="1"/>
  <c r="K6893" i="1" a="1"/>
  <c r="K6893" i="1" s="1"/>
  <c r="K6894" i="1" a="1"/>
  <c r="K6894" i="1" s="1"/>
  <c r="K6895" i="1" a="1"/>
  <c r="K6895" i="1" s="1"/>
  <c r="K6896" i="1" a="1"/>
  <c r="K6896" i="1" s="1"/>
  <c r="K6897" i="1" a="1"/>
  <c r="K6897" i="1" s="1"/>
  <c r="K6898" i="1" a="1"/>
  <c r="K6898" i="1" s="1"/>
  <c r="K6899" i="1" a="1"/>
  <c r="K6899" i="1" s="1"/>
  <c r="K6900" i="1" a="1"/>
  <c r="K6900" i="1" s="1"/>
  <c r="K6901" i="1" a="1"/>
  <c r="K6901" i="1" s="1"/>
  <c r="K6902" i="1" a="1"/>
  <c r="K6902" i="1" s="1"/>
  <c r="K6903" i="1" a="1"/>
  <c r="K6903" i="1" s="1"/>
  <c r="K6904" i="1" a="1"/>
  <c r="K6904" i="1" s="1"/>
  <c r="K6905" i="1" a="1"/>
  <c r="K6905" i="1" s="1"/>
  <c r="K6906" i="1" a="1"/>
  <c r="K6906" i="1" s="1"/>
  <c r="K6907" i="1" a="1"/>
  <c r="K6907" i="1" s="1"/>
  <c r="K6908" i="1" a="1"/>
  <c r="K6908" i="1" s="1"/>
  <c r="K6909" i="1" a="1"/>
  <c r="K6909" i="1" s="1"/>
  <c r="K6910" i="1" a="1"/>
  <c r="K6910" i="1" s="1"/>
  <c r="K6911" i="1" a="1"/>
  <c r="K6911" i="1" s="1"/>
  <c r="K6912" i="1" a="1"/>
  <c r="K6912" i="1" s="1"/>
  <c r="K6913" i="1" a="1"/>
  <c r="K6913" i="1" s="1"/>
  <c r="K6914" i="1" a="1"/>
  <c r="K6914" i="1" s="1"/>
  <c r="K6915" i="1" a="1"/>
  <c r="K6915" i="1" s="1"/>
  <c r="K6916" i="1" a="1"/>
  <c r="K6916" i="1" s="1"/>
  <c r="K6917" i="1" a="1"/>
  <c r="K6917" i="1" s="1"/>
  <c r="K6918" i="1" a="1"/>
  <c r="K6918" i="1" s="1"/>
  <c r="K6919" i="1" a="1"/>
  <c r="K6919" i="1" s="1"/>
  <c r="K6920" i="1" a="1"/>
  <c r="K6920" i="1" s="1"/>
  <c r="K6921" i="1" a="1"/>
  <c r="K6921" i="1" s="1"/>
  <c r="K6922" i="1" a="1"/>
  <c r="K6922" i="1" s="1"/>
  <c r="K6923" i="1" a="1"/>
  <c r="K6923" i="1" s="1"/>
  <c r="K6924" i="1" a="1"/>
  <c r="K6924" i="1" s="1"/>
  <c r="K6925" i="1" a="1"/>
  <c r="K6925" i="1" s="1"/>
  <c r="K6926" i="1" a="1"/>
  <c r="K6926" i="1" s="1"/>
  <c r="K6927" i="1" a="1"/>
  <c r="K6927" i="1" s="1"/>
  <c r="K6928" i="1" a="1"/>
  <c r="K6928" i="1" s="1"/>
  <c r="K6929" i="1" a="1"/>
  <c r="K6929" i="1" s="1"/>
  <c r="K6930" i="1" a="1"/>
  <c r="K6930" i="1" s="1"/>
  <c r="K6931" i="1" a="1"/>
  <c r="K6931" i="1" s="1"/>
  <c r="K6932" i="1" a="1"/>
  <c r="K6932" i="1" s="1"/>
  <c r="K6933" i="1" a="1"/>
  <c r="K6933" i="1" s="1"/>
  <c r="K6934" i="1" a="1"/>
  <c r="K6934" i="1" s="1"/>
  <c r="K6935" i="1" a="1"/>
  <c r="K6935" i="1" s="1"/>
  <c r="K6936" i="1" a="1"/>
  <c r="K6936" i="1" s="1"/>
  <c r="K6937" i="1" a="1"/>
  <c r="K6937" i="1" s="1"/>
  <c r="K6938" i="1" a="1"/>
  <c r="K6938" i="1" s="1"/>
  <c r="K6939" i="1" a="1"/>
  <c r="K6939" i="1" s="1"/>
  <c r="K6940" i="1" a="1"/>
  <c r="K6940" i="1" s="1"/>
  <c r="K6941" i="1" a="1"/>
  <c r="K6941" i="1" s="1"/>
  <c r="K6942" i="1" a="1"/>
  <c r="K6942" i="1" s="1"/>
  <c r="K6943" i="1" a="1"/>
  <c r="K6943" i="1" s="1"/>
  <c r="K6944" i="1" a="1"/>
  <c r="K6944" i="1" s="1"/>
  <c r="K6945" i="1" a="1"/>
  <c r="K6945" i="1" s="1"/>
  <c r="K6946" i="1" a="1"/>
  <c r="K6946" i="1" s="1"/>
  <c r="K6947" i="1" a="1"/>
  <c r="K6947" i="1" s="1"/>
  <c r="K6948" i="1" a="1"/>
  <c r="K6948" i="1" s="1"/>
  <c r="K6949" i="1" a="1"/>
  <c r="K6949" i="1" s="1"/>
  <c r="K6950" i="1" a="1"/>
  <c r="K6950" i="1" s="1"/>
  <c r="K6951" i="1" a="1"/>
  <c r="K6951" i="1" s="1"/>
  <c r="K6952" i="1" a="1"/>
  <c r="K6952" i="1" s="1"/>
  <c r="K6953" i="1" a="1"/>
  <c r="K6953" i="1" s="1"/>
  <c r="K6954" i="1" a="1"/>
  <c r="K6954" i="1" s="1"/>
  <c r="K6955" i="1" a="1"/>
  <c r="K6955" i="1" s="1"/>
  <c r="K6956" i="1" a="1"/>
  <c r="K6956" i="1" s="1"/>
  <c r="K6957" i="1" a="1"/>
  <c r="K6957" i="1" s="1"/>
  <c r="K6958" i="1" a="1"/>
  <c r="K6958" i="1" s="1"/>
  <c r="K6959" i="1" a="1"/>
  <c r="K6959" i="1" s="1"/>
  <c r="K6960" i="1" a="1"/>
  <c r="K6960" i="1" s="1"/>
  <c r="K6961" i="1" a="1"/>
  <c r="K6961" i="1" s="1"/>
  <c r="K6962" i="1" a="1"/>
  <c r="K6962" i="1" s="1"/>
  <c r="K6963" i="1" a="1"/>
  <c r="K6963" i="1" s="1"/>
  <c r="K6964" i="1" a="1"/>
  <c r="K6964" i="1" s="1"/>
  <c r="K6965" i="1" a="1"/>
  <c r="K6965" i="1" s="1"/>
  <c r="K6966" i="1" a="1"/>
  <c r="K6966" i="1" s="1"/>
  <c r="K6967" i="1" a="1"/>
  <c r="K6967" i="1" s="1"/>
  <c r="K6968" i="1" a="1"/>
  <c r="K6968" i="1" s="1"/>
  <c r="K6969" i="1" a="1"/>
  <c r="K6969" i="1" s="1"/>
  <c r="K6970" i="1" a="1"/>
  <c r="K6970" i="1" s="1"/>
  <c r="K6971" i="1" a="1"/>
  <c r="K6971" i="1" s="1"/>
  <c r="K6972" i="1" a="1"/>
  <c r="K6972" i="1" s="1"/>
  <c r="K6973" i="1" a="1"/>
  <c r="K6973" i="1" s="1"/>
  <c r="K6974" i="1" a="1"/>
  <c r="K6974" i="1" s="1"/>
  <c r="K6975" i="1" a="1"/>
  <c r="K6975" i="1" s="1"/>
  <c r="K6976" i="1" a="1"/>
  <c r="K6976" i="1" s="1"/>
  <c r="K6977" i="1" a="1"/>
  <c r="K6977" i="1" s="1"/>
  <c r="K6978" i="1" a="1"/>
  <c r="K6978" i="1" s="1"/>
  <c r="K6979" i="1" a="1"/>
  <c r="K6979" i="1" s="1"/>
  <c r="K6980" i="1" a="1"/>
  <c r="K6980" i="1" s="1"/>
  <c r="K6981" i="1" a="1"/>
  <c r="K6981" i="1" s="1"/>
  <c r="K6982" i="1" a="1"/>
  <c r="K6982" i="1" s="1"/>
  <c r="K6983" i="1" a="1"/>
  <c r="K6983" i="1" s="1"/>
  <c r="K6984" i="1" a="1"/>
  <c r="K6984" i="1" s="1"/>
  <c r="K6985" i="1" a="1"/>
  <c r="K6985" i="1" s="1"/>
  <c r="K6986" i="1" a="1"/>
  <c r="K6986" i="1" s="1"/>
  <c r="K6987" i="1" a="1"/>
  <c r="K6987" i="1" s="1"/>
  <c r="K6988" i="1" a="1"/>
  <c r="K6988" i="1" s="1"/>
  <c r="K6989" i="1" a="1"/>
  <c r="K6989" i="1" s="1"/>
  <c r="K6990" i="1" a="1"/>
  <c r="K6990" i="1" s="1"/>
  <c r="K6991" i="1" a="1"/>
  <c r="K6991" i="1" s="1"/>
  <c r="K6992" i="1" a="1"/>
  <c r="K6992" i="1" s="1"/>
  <c r="K6993" i="1" a="1"/>
  <c r="K6993" i="1" s="1"/>
  <c r="K6994" i="1" a="1"/>
  <c r="K6994" i="1" s="1"/>
  <c r="K6995" i="1" a="1"/>
  <c r="K6995" i="1" s="1"/>
  <c r="K6996" i="1" a="1"/>
  <c r="K6996" i="1" s="1"/>
  <c r="K6997" i="1" a="1"/>
  <c r="K6997" i="1" s="1"/>
  <c r="K6998" i="1" a="1"/>
  <c r="K6998" i="1" s="1"/>
  <c r="K6999" i="1" a="1"/>
  <c r="K6999" i="1" s="1"/>
  <c r="K7000" i="1" a="1"/>
  <c r="K7000" i="1" s="1"/>
  <c r="K7001" i="1" a="1"/>
  <c r="K7001" i="1" s="1"/>
  <c r="K7002" i="1" a="1"/>
  <c r="K7002" i="1" s="1"/>
  <c r="K7003" i="1" a="1"/>
  <c r="K7003" i="1" s="1"/>
  <c r="K7004" i="1" a="1"/>
  <c r="K7004" i="1" s="1"/>
  <c r="K7005" i="1" a="1"/>
  <c r="K7005" i="1" s="1"/>
  <c r="K7006" i="1" a="1"/>
  <c r="K7006" i="1" s="1"/>
  <c r="K7007" i="1" a="1"/>
  <c r="K7007" i="1" s="1"/>
  <c r="K7008" i="1" a="1"/>
  <c r="K7008" i="1" s="1"/>
  <c r="K7009" i="1" a="1"/>
  <c r="K7009" i="1" s="1"/>
  <c r="K7010" i="1" a="1"/>
  <c r="K7010" i="1" s="1"/>
  <c r="K7011" i="1" a="1"/>
  <c r="K7011" i="1" s="1"/>
  <c r="K7012" i="1" a="1"/>
  <c r="K7012" i="1" s="1"/>
  <c r="K7013" i="1" a="1"/>
  <c r="K7013" i="1" s="1"/>
  <c r="K7014" i="1" a="1"/>
  <c r="K7014" i="1" s="1"/>
  <c r="K7015" i="1" a="1"/>
  <c r="K7015" i="1" s="1"/>
  <c r="K7016" i="1" a="1"/>
  <c r="K7016" i="1" s="1"/>
  <c r="K7017" i="1" a="1"/>
  <c r="K7017" i="1" s="1"/>
  <c r="K7018" i="1" a="1"/>
  <c r="K7018" i="1" s="1"/>
  <c r="K7019" i="1" a="1"/>
  <c r="K7019" i="1" s="1"/>
  <c r="K7020" i="1" a="1"/>
  <c r="K7020" i="1" s="1"/>
  <c r="K7021" i="1" a="1"/>
  <c r="K7021" i="1" s="1"/>
  <c r="K7022" i="1" a="1"/>
  <c r="K7022" i="1" s="1"/>
  <c r="K7023" i="1" a="1"/>
  <c r="K7023" i="1" s="1"/>
  <c r="K7024" i="1" a="1"/>
  <c r="K7024" i="1" s="1"/>
  <c r="K7025" i="1" a="1"/>
  <c r="K7025" i="1" s="1"/>
  <c r="K7026" i="1" a="1"/>
  <c r="K7026" i="1" s="1"/>
  <c r="K7027" i="1" a="1"/>
  <c r="K7027" i="1" s="1"/>
  <c r="K7028" i="1" a="1"/>
  <c r="K7028" i="1" s="1"/>
  <c r="K7029" i="1" a="1"/>
  <c r="K7029" i="1" s="1"/>
  <c r="K7030" i="1" a="1"/>
  <c r="K7030" i="1" s="1"/>
  <c r="K7031" i="1" a="1"/>
  <c r="K7031" i="1" s="1"/>
  <c r="K7032" i="1" a="1"/>
  <c r="K7032" i="1" s="1"/>
  <c r="K7033" i="1" a="1"/>
  <c r="K7033" i="1" s="1"/>
  <c r="K7034" i="1" a="1"/>
  <c r="K7034" i="1" s="1"/>
  <c r="K7035" i="1" a="1"/>
  <c r="K7035" i="1" s="1"/>
  <c r="K7036" i="1" a="1"/>
  <c r="K7036" i="1" s="1"/>
  <c r="K7037" i="1" a="1"/>
  <c r="K7037" i="1" s="1"/>
  <c r="K7038" i="1" a="1"/>
  <c r="K7038" i="1" s="1"/>
  <c r="K7039" i="1" a="1"/>
  <c r="K7039" i="1" s="1"/>
  <c r="K7040" i="1" a="1"/>
  <c r="K7040" i="1" s="1"/>
  <c r="K7041" i="1" a="1"/>
  <c r="K7041" i="1" s="1"/>
  <c r="K7042" i="1" a="1"/>
  <c r="K7042" i="1" s="1"/>
  <c r="K7043" i="1" a="1"/>
  <c r="K7043" i="1" s="1"/>
  <c r="K7044" i="1" a="1"/>
  <c r="K7044" i="1" s="1"/>
  <c r="K7045" i="1" a="1"/>
  <c r="K7045" i="1" s="1"/>
  <c r="K7046" i="1" a="1"/>
  <c r="K7046" i="1" s="1"/>
  <c r="K7047" i="1" a="1"/>
  <c r="K7047" i="1" s="1"/>
  <c r="K7048" i="1" a="1"/>
  <c r="K7048" i="1" s="1"/>
  <c r="K7049" i="1" a="1"/>
  <c r="K7049" i="1" s="1"/>
  <c r="K7050" i="1" a="1"/>
  <c r="K7050" i="1" s="1"/>
  <c r="K7051" i="1" a="1"/>
  <c r="K7051" i="1" s="1"/>
  <c r="K7052" i="1" a="1"/>
  <c r="K7052" i="1" s="1"/>
  <c r="K7053" i="1" a="1"/>
  <c r="K7053" i="1" s="1"/>
  <c r="K7054" i="1" a="1"/>
  <c r="K7054" i="1" s="1"/>
  <c r="K7055" i="1" a="1"/>
  <c r="K7055" i="1" s="1"/>
  <c r="K7056" i="1" a="1"/>
  <c r="K7056" i="1" s="1"/>
  <c r="K7057" i="1" a="1"/>
  <c r="K7057" i="1" s="1"/>
  <c r="K7058" i="1" a="1"/>
  <c r="K7058" i="1" s="1"/>
  <c r="K7059" i="1" a="1"/>
  <c r="K7059" i="1" s="1"/>
  <c r="K7060" i="1" a="1"/>
  <c r="K7060" i="1" s="1"/>
  <c r="K7061" i="1" a="1"/>
  <c r="K7061" i="1" s="1"/>
  <c r="K7062" i="1" a="1"/>
  <c r="K7062" i="1" s="1"/>
  <c r="K7063" i="1" a="1"/>
  <c r="K7063" i="1" s="1"/>
  <c r="K7064" i="1" a="1"/>
  <c r="K7064" i="1" s="1"/>
  <c r="K7065" i="1" a="1"/>
  <c r="K7065" i="1" s="1"/>
  <c r="K7066" i="1" a="1"/>
  <c r="K7066" i="1" s="1"/>
  <c r="K7067" i="1" a="1"/>
  <c r="K7067" i="1" s="1"/>
  <c r="K7068" i="1" a="1"/>
  <c r="K7068" i="1" s="1"/>
  <c r="K7069" i="1" a="1"/>
  <c r="K7069" i="1" s="1"/>
  <c r="K7070" i="1" a="1"/>
  <c r="K7070" i="1" s="1"/>
  <c r="K7071" i="1" a="1"/>
  <c r="K7071" i="1" s="1"/>
  <c r="K7072" i="1" a="1"/>
  <c r="K7072" i="1" s="1"/>
  <c r="K7073" i="1" a="1"/>
  <c r="K7073" i="1" s="1"/>
  <c r="K7074" i="1" a="1"/>
  <c r="K7074" i="1" s="1"/>
  <c r="K7075" i="1" a="1"/>
  <c r="K7075" i="1" s="1"/>
  <c r="K7076" i="1" a="1"/>
  <c r="K7076" i="1" s="1"/>
  <c r="K7077" i="1" a="1"/>
  <c r="K7077" i="1" s="1"/>
  <c r="K7078" i="1" a="1"/>
  <c r="K7078" i="1" s="1"/>
  <c r="K7079" i="1" a="1"/>
  <c r="K7079" i="1" s="1"/>
  <c r="K7080" i="1" a="1"/>
  <c r="K7080" i="1" s="1"/>
  <c r="K7081" i="1" a="1"/>
  <c r="K7081" i="1" s="1"/>
  <c r="K7082" i="1" a="1"/>
  <c r="K7082" i="1" s="1"/>
  <c r="K7083" i="1" a="1"/>
  <c r="K7083" i="1" s="1"/>
  <c r="K7084" i="1" a="1"/>
  <c r="K7084" i="1" s="1"/>
  <c r="K7085" i="1" a="1"/>
  <c r="K7085" i="1" s="1"/>
  <c r="K7086" i="1" a="1"/>
  <c r="K7086" i="1" s="1"/>
  <c r="K7087" i="1" a="1"/>
  <c r="K7087" i="1" s="1"/>
  <c r="K7088" i="1" a="1"/>
  <c r="K7088" i="1" s="1"/>
  <c r="K7089" i="1" a="1"/>
  <c r="K7089" i="1" s="1"/>
  <c r="K7090" i="1" a="1"/>
  <c r="K7090" i="1" s="1"/>
  <c r="K7091" i="1" a="1"/>
  <c r="K7091" i="1" s="1"/>
  <c r="K7092" i="1" a="1"/>
  <c r="K7092" i="1" s="1"/>
  <c r="K7093" i="1" a="1"/>
  <c r="K7093" i="1" s="1"/>
  <c r="K7094" i="1" a="1"/>
  <c r="K7094" i="1" s="1"/>
  <c r="K7095" i="1" a="1"/>
  <c r="K7095" i="1" s="1"/>
  <c r="K7096" i="1" a="1"/>
  <c r="K7096" i="1" s="1"/>
  <c r="K7097" i="1" a="1"/>
  <c r="K7097" i="1" s="1"/>
  <c r="K7098" i="1" a="1"/>
  <c r="K7098" i="1" s="1"/>
  <c r="K7099" i="1" a="1"/>
  <c r="K7099" i="1" s="1"/>
  <c r="K7100" i="1" a="1"/>
  <c r="K7100" i="1" s="1"/>
  <c r="K7101" i="1" a="1"/>
  <c r="K7101" i="1" s="1"/>
  <c r="K7102" i="1" a="1"/>
  <c r="K7102" i="1" s="1"/>
  <c r="K7103" i="1" a="1"/>
  <c r="K7103" i="1" s="1"/>
  <c r="K7104" i="1" a="1"/>
  <c r="K7104" i="1" s="1"/>
  <c r="K7105" i="1" a="1"/>
  <c r="K7105" i="1" s="1"/>
  <c r="K7106" i="1" a="1"/>
  <c r="K7106" i="1" s="1"/>
  <c r="K7107" i="1" a="1"/>
  <c r="K7107" i="1" s="1"/>
  <c r="K7108" i="1" a="1"/>
  <c r="K7108" i="1" s="1"/>
  <c r="K7109" i="1" a="1"/>
  <c r="K7109" i="1" s="1"/>
  <c r="K7110" i="1" a="1"/>
  <c r="K7110" i="1" s="1"/>
  <c r="K7111" i="1" a="1"/>
  <c r="K7111" i="1" s="1"/>
  <c r="K7112" i="1" a="1"/>
  <c r="K7112" i="1" s="1"/>
  <c r="K7113" i="1" a="1"/>
  <c r="K7113" i="1" s="1"/>
  <c r="K7114" i="1" a="1"/>
  <c r="K7114" i="1" s="1"/>
  <c r="K7115" i="1" a="1"/>
  <c r="K7115" i="1" s="1"/>
  <c r="K7116" i="1" a="1"/>
  <c r="K7116" i="1" s="1"/>
  <c r="K7117" i="1" a="1"/>
  <c r="K7117" i="1" s="1"/>
  <c r="K7118" i="1" a="1"/>
  <c r="K7118" i="1" s="1"/>
  <c r="K7119" i="1" a="1"/>
  <c r="K7119" i="1" s="1"/>
  <c r="K7120" i="1" a="1"/>
  <c r="K7120" i="1" s="1"/>
  <c r="K7121" i="1" a="1"/>
  <c r="K7121" i="1" s="1"/>
  <c r="K7122" i="1" a="1"/>
  <c r="K7122" i="1" s="1"/>
  <c r="K7123" i="1" a="1"/>
  <c r="K7123" i="1" s="1"/>
  <c r="K7124" i="1" a="1"/>
  <c r="K7124" i="1" s="1"/>
  <c r="K7125" i="1" a="1"/>
  <c r="K7125" i="1" s="1"/>
  <c r="K7126" i="1" a="1"/>
  <c r="K7126" i="1" s="1"/>
  <c r="K7127" i="1" a="1"/>
  <c r="K7127" i="1" s="1"/>
  <c r="K7128" i="1" a="1"/>
  <c r="K7128" i="1" s="1"/>
  <c r="K7129" i="1" a="1"/>
  <c r="K7129" i="1" s="1"/>
  <c r="K7130" i="1" a="1"/>
  <c r="K7130" i="1" s="1"/>
  <c r="K7131" i="1" a="1"/>
  <c r="K7131" i="1" s="1"/>
  <c r="K7132" i="1" a="1"/>
  <c r="K7132" i="1" s="1"/>
  <c r="K7133" i="1" a="1"/>
  <c r="K7133" i="1" s="1"/>
  <c r="K7134" i="1" a="1"/>
  <c r="K7134" i="1" s="1"/>
  <c r="K7135" i="1" a="1"/>
  <c r="K7135" i="1" s="1"/>
  <c r="K7136" i="1" a="1"/>
  <c r="K7136" i="1" s="1"/>
  <c r="K7137" i="1" a="1"/>
  <c r="K7137" i="1" s="1"/>
  <c r="K7138" i="1" a="1"/>
  <c r="K7138" i="1" s="1"/>
  <c r="K7139" i="1" a="1"/>
  <c r="K7139" i="1" s="1"/>
  <c r="K7140" i="1" a="1"/>
  <c r="K7140" i="1" s="1"/>
  <c r="K7141" i="1" a="1"/>
  <c r="K7141" i="1" s="1"/>
  <c r="K7142" i="1" a="1"/>
  <c r="K7142" i="1" s="1"/>
  <c r="K7143" i="1" a="1"/>
  <c r="K7143" i="1" s="1"/>
  <c r="K7144" i="1" a="1"/>
  <c r="K7144" i="1" s="1"/>
  <c r="K7145" i="1" a="1"/>
  <c r="K7145" i="1" s="1"/>
  <c r="K7146" i="1" a="1"/>
  <c r="K7146" i="1" s="1"/>
  <c r="K7147" i="1" a="1"/>
  <c r="K7147" i="1" s="1"/>
  <c r="K7148" i="1" a="1"/>
  <c r="K7148" i="1" s="1"/>
  <c r="K7149" i="1" a="1"/>
  <c r="K7149" i="1" s="1"/>
  <c r="K7150" i="1" a="1"/>
  <c r="K7150" i="1" s="1"/>
  <c r="K7151" i="1" a="1"/>
  <c r="K7151" i="1" s="1"/>
  <c r="K7152" i="1" a="1"/>
  <c r="K7152" i="1" s="1"/>
  <c r="K7153" i="1" a="1"/>
  <c r="K7153" i="1" s="1"/>
  <c r="K7154" i="1" a="1"/>
  <c r="K7154" i="1" s="1"/>
  <c r="K7155" i="1" a="1"/>
  <c r="K7155" i="1" s="1"/>
  <c r="K7156" i="1" a="1"/>
  <c r="K7156" i="1" s="1"/>
  <c r="K7157" i="1" a="1"/>
  <c r="K7157" i="1" s="1"/>
  <c r="K7158" i="1" a="1"/>
  <c r="K7158" i="1" s="1"/>
  <c r="K7159" i="1" a="1"/>
  <c r="K7159" i="1" s="1"/>
  <c r="K7160" i="1" a="1"/>
  <c r="K7160" i="1" s="1"/>
  <c r="K7161" i="1" a="1"/>
  <c r="K7161" i="1" s="1"/>
  <c r="K7162" i="1" a="1"/>
  <c r="K7162" i="1" s="1"/>
  <c r="K7163" i="1" a="1"/>
  <c r="K7163" i="1" s="1"/>
  <c r="K7164" i="1" a="1"/>
  <c r="K7164" i="1" s="1"/>
  <c r="K7165" i="1" a="1"/>
  <c r="K7165" i="1" s="1"/>
  <c r="K7166" i="1" a="1"/>
  <c r="K7166" i="1" s="1"/>
  <c r="K7167" i="1" a="1"/>
  <c r="K7167" i="1" s="1"/>
  <c r="K7168" i="1" a="1"/>
  <c r="K7168" i="1" s="1"/>
  <c r="K7169" i="1" a="1"/>
  <c r="K7169" i="1" s="1"/>
  <c r="K7170" i="1" a="1"/>
  <c r="K7170" i="1" s="1"/>
  <c r="K7171" i="1" a="1"/>
  <c r="K7171" i="1" s="1"/>
  <c r="K7172" i="1" a="1"/>
  <c r="K7172" i="1" s="1"/>
  <c r="K7173" i="1" a="1"/>
  <c r="K7173" i="1" s="1"/>
  <c r="K7174" i="1" a="1"/>
  <c r="K7174" i="1" s="1"/>
  <c r="K7175" i="1" a="1"/>
  <c r="K7175" i="1" s="1"/>
  <c r="K7176" i="1" a="1"/>
  <c r="K7176" i="1" s="1"/>
  <c r="K7177" i="1" a="1"/>
  <c r="K7177" i="1" s="1"/>
  <c r="K7178" i="1" a="1"/>
  <c r="K7178" i="1" s="1"/>
  <c r="K7179" i="1" a="1"/>
  <c r="K7179" i="1" s="1"/>
  <c r="K7180" i="1" a="1"/>
  <c r="K7180" i="1" s="1"/>
  <c r="K7181" i="1" a="1"/>
  <c r="K7181" i="1" s="1"/>
  <c r="K7182" i="1" a="1"/>
  <c r="K7182" i="1" s="1"/>
  <c r="K7183" i="1" a="1"/>
  <c r="K7183" i="1" s="1"/>
  <c r="K7184" i="1" a="1"/>
  <c r="K7184" i="1" s="1"/>
  <c r="K7185" i="1" a="1"/>
  <c r="K7185" i="1" s="1"/>
  <c r="K7186" i="1" a="1"/>
  <c r="K7186" i="1" s="1"/>
  <c r="K7187" i="1" a="1"/>
  <c r="K7187" i="1" s="1"/>
  <c r="K7188" i="1" a="1"/>
  <c r="K7188" i="1" s="1"/>
  <c r="K7189" i="1" a="1"/>
  <c r="K7189" i="1" s="1"/>
  <c r="K7190" i="1" a="1"/>
  <c r="K7190" i="1" s="1"/>
  <c r="K7191" i="1" a="1"/>
  <c r="K7191" i="1" s="1"/>
  <c r="K7192" i="1" a="1"/>
  <c r="K7192" i="1" s="1"/>
  <c r="K7193" i="1" a="1"/>
  <c r="K7193" i="1" s="1"/>
  <c r="K7194" i="1" a="1"/>
  <c r="K7194" i="1" s="1"/>
  <c r="K7195" i="1" a="1"/>
  <c r="K7195" i="1" s="1"/>
  <c r="K7196" i="1" a="1"/>
  <c r="K7196" i="1" s="1"/>
  <c r="K7197" i="1" a="1"/>
  <c r="K7197" i="1" s="1"/>
  <c r="K7198" i="1" a="1"/>
  <c r="K7198" i="1" s="1"/>
  <c r="K7199" i="1" a="1"/>
  <c r="K7199" i="1" s="1"/>
  <c r="K7200" i="1" a="1"/>
  <c r="K7200" i="1" s="1"/>
  <c r="K7201" i="1" a="1"/>
  <c r="K7201" i="1" s="1"/>
  <c r="K7202" i="1" a="1"/>
  <c r="K7202" i="1" s="1"/>
  <c r="K7203" i="1" a="1"/>
  <c r="K7203" i="1" s="1"/>
  <c r="K7204" i="1" a="1"/>
  <c r="K7204" i="1" s="1"/>
  <c r="K7205" i="1" a="1"/>
  <c r="K7205" i="1" s="1"/>
  <c r="K7206" i="1" a="1"/>
  <c r="K7206" i="1" s="1"/>
  <c r="K7207" i="1" a="1"/>
  <c r="K7207" i="1" s="1"/>
  <c r="K7208" i="1" a="1"/>
  <c r="K7208" i="1" s="1"/>
  <c r="K7209" i="1" a="1"/>
  <c r="K7209" i="1" s="1"/>
  <c r="K7210" i="1" a="1"/>
  <c r="K7210" i="1" s="1"/>
  <c r="K7211" i="1" a="1"/>
  <c r="K7211" i="1" s="1"/>
  <c r="K7212" i="1" a="1"/>
  <c r="K7212" i="1" s="1"/>
  <c r="K7213" i="1" a="1"/>
  <c r="K7213" i="1" s="1"/>
  <c r="K7214" i="1" a="1"/>
  <c r="K7214" i="1" s="1"/>
  <c r="K7215" i="1" a="1"/>
  <c r="K7215" i="1" s="1"/>
  <c r="K7216" i="1" a="1"/>
  <c r="K7216" i="1" s="1"/>
  <c r="K7217" i="1" a="1"/>
  <c r="K7217" i="1" s="1"/>
  <c r="K7218" i="1" a="1"/>
  <c r="K7218" i="1" s="1"/>
  <c r="K7219" i="1" a="1"/>
  <c r="K7219" i="1" s="1"/>
  <c r="K7220" i="1" a="1"/>
  <c r="K7220" i="1" s="1"/>
  <c r="K7221" i="1" a="1"/>
  <c r="K7221" i="1" s="1"/>
  <c r="K7222" i="1" a="1"/>
  <c r="K7222" i="1" s="1"/>
  <c r="K7223" i="1" a="1"/>
  <c r="K7223" i="1" s="1"/>
  <c r="K7224" i="1" a="1"/>
  <c r="K7224" i="1" s="1"/>
  <c r="K7225" i="1" a="1"/>
  <c r="K7225" i="1" s="1"/>
  <c r="K7226" i="1" a="1"/>
  <c r="K7226" i="1" s="1"/>
  <c r="K7227" i="1" a="1"/>
  <c r="K7227" i="1" s="1"/>
  <c r="K7228" i="1" a="1"/>
  <c r="K7228" i="1" s="1"/>
  <c r="K7229" i="1" a="1"/>
  <c r="K7229" i="1" s="1"/>
  <c r="K7230" i="1" a="1"/>
  <c r="K7230" i="1" s="1"/>
  <c r="K7231" i="1" a="1"/>
  <c r="K7231" i="1" s="1"/>
  <c r="K7232" i="1" a="1"/>
  <c r="K7232" i="1" s="1"/>
  <c r="K7233" i="1" a="1"/>
  <c r="K7233" i="1" s="1"/>
  <c r="K7234" i="1" a="1"/>
  <c r="K7234" i="1" s="1"/>
  <c r="K7235" i="1" a="1"/>
  <c r="K7235" i="1" s="1"/>
  <c r="K7236" i="1" a="1"/>
  <c r="K7236" i="1" s="1"/>
  <c r="K7237" i="1" a="1"/>
  <c r="K7237" i="1" s="1"/>
  <c r="K7238" i="1" a="1"/>
  <c r="K7238" i="1" s="1"/>
  <c r="K7239" i="1" a="1"/>
  <c r="K7239" i="1" s="1"/>
  <c r="K7240" i="1" a="1"/>
  <c r="K7240" i="1" s="1"/>
  <c r="K7241" i="1" a="1"/>
  <c r="K7241" i="1" s="1"/>
  <c r="K7242" i="1" a="1"/>
  <c r="K7242" i="1" s="1"/>
  <c r="K7243" i="1" a="1"/>
  <c r="K7243" i="1" s="1"/>
  <c r="K7244" i="1" a="1"/>
  <c r="K7244" i="1" s="1"/>
  <c r="K7245" i="1" a="1"/>
  <c r="K7245" i="1" s="1"/>
  <c r="K7246" i="1" a="1"/>
  <c r="K7246" i="1" s="1"/>
  <c r="K7247" i="1" a="1"/>
  <c r="K7247" i="1" s="1"/>
  <c r="K7248" i="1" a="1"/>
  <c r="K7248" i="1" s="1"/>
  <c r="K7249" i="1" a="1"/>
  <c r="K7249" i="1" s="1"/>
  <c r="K7250" i="1" a="1"/>
  <c r="K7250" i="1" s="1"/>
  <c r="K7251" i="1" a="1"/>
  <c r="K7251" i="1" s="1"/>
  <c r="K7252" i="1" a="1"/>
  <c r="K7252" i="1" s="1"/>
  <c r="K7253" i="1" a="1"/>
  <c r="K7253" i="1" s="1"/>
  <c r="K7254" i="1" a="1"/>
  <c r="K7254" i="1" s="1"/>
  <c r="K7255" i="1" a="1"/>
  <c r="K7255" i="1" s="1"/>
  <c r="K7256" i="1" a="1"/>
  <c r="K7256" i="1" s="1"/>
  <c r="K7257" i="1" a="1"/>
  <c r="K7257" i="1" s="1"/>
  <c r="K7258" i="1" a="1"/>
  <c r="K7258" i="1" s="1"/>
  <c r="K7259" i="1" a="1"/>
  <c r="K7259" i="1" s="1"/>
  <c r="K7260" i="1" a="1"/>
  <c r="K7260" i="1" s="1"/>
  <c r="K7261" i="1" a="1"/>
  <c r="K7261" i="1" s="1"/>
  <c r="K7262" i="1" a="1"/>
  <c r="K7262" i="1" s="1"/>
  <c r="K7263" i="1" a="1"/>
  <c r="K7263" i="1" s="1"/>
  <c r="K7264" i="1" a="1"/>
  <c r="K7264" i="1" s="1"/>
  <c r="K7265" i="1" a="1"/>
  <c r="K7265" i="1" s="1"/>
  <c r="K7266" i="1" a="1"/>
  <c r="K7266" i="1" s="1"/>
  <c r="K7267" i="1" a="1"/>
  <c r="K7267" i="1" s="1"/>
  <c r="K7268" i="1" a="1"/>
  <c r="K7268" i="1" s="1"/>
  <c r="K7269" i="1" a="1"/>
  <c r="K7269" i="1" s="1"/>
  <c r="K7270" i="1" a="1"/>
  <c r="K7270" i="1" s="1"/>
  <c r="K7271" i="1" a="1"/>
  <c r="K7271" i="1" s="1"/>
  <c r="K7272" i="1" a="1"/>
  <c r="K7272" i="1" s="1"/>
  <c r="K7273" i="1" a="1"/>
  <c r="K7273" i="1" s="1"/>
  <c r="K7274" i="1" a="1"/>
  <c r="K7274" i="1" s="1"/>
  <c r="K7275" i="1" a="1"/>
  <c r="K7275" i="1" s="1"/>
  <c r="K7276" i="1" a="1"/>
  <c r="K7276" i="1" s="1"/>
  <c r="K7277" i="1" a="1"/>
  <c r="K7277" i="1" s="1"/>
  <c r="K7278" i="1" a="1"/>
  <c r="K7278" i="1" s="1"/>
  <c r="K7279" i="1" a="1"/>
  <c r="K7279" i="1" s="1"/>
  <c r="K7280" i="1" a="1"/>
  <c r="K7280" i="1" s="1"/>
  <c r="K7281" i="1" a="1"/>
  <c r="K7281" i="1" s="1"/>
  <c r="K7282" i="1" a="1"/>
  <c r="K7282" i="1" s="1"/>
  <c r="K7283" i="1" a="1"/>
  <c r="K7283" i="1" s="1"/>
  <c r="K7284" i="1" a="1"/>
  <c r="K7284" i="1" s="1"/>
  <c r="K7285" i="1" a="1"/>
  <c r="K7285" i="1" s="1"/>
  <c r="K7286" i="1" a="1"/>
  <c r="K7286" i="1" s="1"/>
  <c r="K7287" i="1" a="1"/>
  <c r="K7287" i="1" s="1"/>
  <c r="K7288" i="1" a="1"/>
  <c r="K7288" i="1" s="1"/>
  <c r="K7289" i="1" a="1"/>
  <c r="K7289" i="1" s="1"/>
  <c r="K7290" i="1" a="1"/>
  <c r="K7290" i="1" s="1"/>
  <c r="K7291" i="1" a="1"/>
  <c r="K7291" i="1" s="1"/>
  <c r="K7292" i="1" a="1"/>
  <c r="K7292" i="1" s="1"/>
  <c r="K7293" i="1" a="1"/>
  <c r="K7293" i="1" s="1"/>
  <c r="K7294" i="1" a="1"/>
  <c r="K7294" i="1" s="1"/>
  <c r="K7295" i="1" a="1"/>
  <c r="K7295" i="1" s="1"/>
  <c r="K7296" i="1" a="1"/>
  <c r="K7296" i="1" s="1"/>
  <c r="K7297" i="1" a="1"/>
  <c r="K7297" i="1" s="1"/>
  <c r="K7298" i="1" a="1"/>
  <c r="K7298" i="1" s="1"/>
  <c r="K7299" i="1" a="1"/>
  <c r="K7299" i="1" s="1"/>
  <c r="K7300" i="1" a="1"/>
  <c r="K7300" i="1" s="1"/>
  <c r="K7301" i="1" a="1"/>
  <c r="K7301" i="1" s="1"/>
  <c r="K7302" i="1" a="1"/>
  <c r="K7302" i="1" s="1"/>
  <c r="K7303" i="1" a="1"/>
  <c r="K7303" i="1" s="1"/>
  <c r="K7304" i="1" a="1"/>
  <c r="K7304" i="1" s="1"/>
  <c r="K7305" i="1" a="1"/>
  <c r="K7305" i="1" s="1"/>
  <c r="K7306" i="1" a="1"/>
  <c r="K7306" i="1" s="1"/>
  <c r="K7307" i="1" a="1"/>
  <c r="K7307" i="1" s="1"/>
  <c r="K7308" i="1" a="1"/>
  <c r="K7308" i="1" s="1"/>
  <c r="K7309" i="1" a="1"/>
  <c r="K7309" i="1" s="1"/>
  <c r="K7310" i="1" a="1"/>
  <c r="K7310" i="1" s="1"/>
  <c r="K7311" i="1" a="1"/>
  <c r="K7311" i="1" s="1"/>
  <c r="K7312" i="1" a="1"/>
  <c r="K7312" i="1" s="1"/>
  <c r="K7313" i="1" a="1"/>
  <c r="K7313" i="1" s="1"/>
  <c r="K7314" i="1" a="1"/>
  <c r="K7314" i="1" s="1"/>
  <c r="K7315" i="1" a="1"/>
  <c r="K7315" i="1" s="1"/>
  <c r="K7316" i="1" a="1"/>
  <c r="K7316" i="1" s="1"/>
  <c r="K7317" i="1" a="1"/>
  <c r="K7317" i="1" s="1"/>
  <c r="K7318" i="1" a="1"/>
  <c r="K7318" i="1" s="1"/>
  <c r="K7319" i="1" a="1"/>
  <c r="K7319" i="1" s="1"/>
  <c r="K7320" i="1" a="1"/>
  <c r="K7320" i="1" s="1"/>
  <c r="K7321" i="1" a="1"/>
  <c r="K7321" i="1" s="1"/>
  <c r="K7322" i="1" a="1"/>
  <c r="K7322" i="1" s="1"/>
  <c r="K7323" i="1" a="1"/>
  <c r="K7323" i="1" s="1"/>
  <c r="K7324" i="1" a="1"/>
  <c r="K7324" i="1" s="1"/>
  <c r="K7325" i="1" a="1"/>
  <c r="K7325" i="1" s="1"/>
  <c r="K7326" i="1" a="1"/>
  <c r="K7326" i="1" s="1"/>
  <c r="K7327" i="1" a="1"/>
  <c r="K7327" i="1" s="1"/>
  <c r="K7328" i="1" a="1"/>
  <c r="K7328" i="1" s="1"/>
  <c r="K7329" i="1" a="1"/>
  <c r="K7329" i="1" s="1"/>
  <c r="K7330" i="1" a="1"/>
  <c r="K7330" i="1" s="1"/>
  <c r="K7331" i="1" a="1"/>
  <c r="K7331" i="1" s="1"/>
  <c r="K7332" i="1" a="1"/>
  <c r="K7332" i="1" s="1"/>
  <c r="K7333" i="1" a="1"/>
  <c r="K7333" i="1" s="1"/>
  <c r="K7334" i="1" a="1"/>
  <c r="K7334" i="1" s="1"/>
  <c r="K7335" i="1" a="1"/>
  <c r="K7335" i="1" s="1"/>
  <c r="K7336" i="1" a="1"/>
  <c r="K7336" i="1" s="1"/>
  <c r="K7337" i="1" a="1"/>
  <c r="K7337" i="1" s="1"/>
  <c r="K7338" i="1" a="1"/>
  <c r="K7338" i="1" s="1"/>
  <c r="K7339" i="1" a="1"/>
  <c r="K7339" i="1" s="1"/>
  <c r="K7340" i="1" a="1"/>
  <c r="K7340" i="1" s="1"/>
  <c r="K7341" i="1" a="1"/>
  <c r="K7341" i="1" s="1"/>
  <c r="K7342" i="1" a="1"/>
  <c r="K7342" i="1" s="1"/>
  <c r="K7343" i="1" a="1"/>
  <c r="K7343" i="1" s="1"/>
  <c r="K7344" i="1" a="1"/>
  <c r="K7344" i="1" s="1"/>
  <c r="K7345" i="1" a="1"/>
  <c r="K7345" i="1" s="1"/>
  <c r="K7346" i="1" a="1"/>
  <c r="K7346" i="1" s="1"/>
  <c r="K7347" i="1" a="1"/>
  <c r="K7347" i="1" s="1"/>
  <c r="K7348" i="1" a="1"/>
  <c r="K7348" i="1" s="1"/>
  <c r="K7349" i="1" a="1"/>
  <c r="K7349" i="1" s="1"/>
  <c r="K7350" i="1" a="1"/>
  <c r="K7350" i="1" s="1"/>
  <c r="K7351" i="1" a="1"/>
  <c r="K7351" i="1" s="1"/>
  <c r="K7352" i="1" a="1"/>
  <c r="K7352" i="1" s="1"/>
  <c r="K7353" i="1" a="1"/>
  <c r="K7353" i="1" s="1"/>
  <c r="K7354" i="1" a="1"/>
  <c r="K7354" i="1" s="1"/>
  <c r="K7355" i="1" a="1"/>
  <c r="K7355" i="1" s="1"/>
  <c r="K7356" i="1" a="1"/>
  <c r="K7356" i="1" s="1"/>
  <c r="K7357" i="1" a="1"/>
  <c r="K7357" i="1" s="1"/>
  <c r="K7358" i="1" a="1"/>
  <c r="K7358" i="1" s="1"/>
  <c r="K7359" i="1" a="1"/>
  <c r="K7359" i="1" s="1"/>
  <c r="K7360" i="1" a="1"/>
  <c r="K7360" i="1" s="1"/>
  <c r="K7361" i="1" a="1"/>
  <c r="K7361" i="1" s="1"/>
  <c r="K7362" i="1" a="1"/>
  <c r="K7362" i="1" s="1"/>
  <c r="K7363" i="1" a="1"/>
  <c r="K7363" i="1" s="1"/>
  <c r="K7364" i="1" a="1"/>
  <c r="K7364" i="1" s="1"/>
  <c r="K7365" i="1" a="1"/>
  <c r="K7365" i="1" s="1"/>
  <c r="K7366" i="1" a="1"/>
  <c r="K7366" i="1" s="1"/>
  <c r="K7367" i="1" a="1"/>
  <c r="K7367" i="1" s="1"/>
  <c r="K7368" i="1" a="1"/>
  <c r="K7368" i="1" s="1"/>
  <c r="K7369" i="1" a="1"/>
  <c r="K7369" i="1" s="1"/>
  <c r="K7370" i="1" a="1"/>
  <c r="K7370" i="1" s="1"/>
  <c r="K7371" i="1" a="1"/>
  <c r="K7371" i="1" s="1"/>
  <c r="K7372" i="1" a="1"/>
  <c r="K7372" i="1" s="1"/>
  <c r="K7373" i="1" a="1"/>
  <c r="K7373" i="1" s="1"/>
  <c r="K7374" i="1" a="1"/>
  <c r="K7374" i="1" s="1"/>
  <c r="K7375" i="1" a="1"/>
  <c r="K7375" i="1" s="1"/>
  <c r="K7376" i="1" a="1"/>
  <c r="K7376" i="1" s="1"/>
  <c r="K7377" i="1" a="1"/>
  <c r="K7377" i="1" s="1"/>
  <c r="K7378" i="1" a="1"/>
  <c r="K7378" i="1" s="1"/>
  <c r="K7379" i="1" a="1"/>
  <c r="K7379" i="1" s="1"/>
  <c r="K7380" i="1" a="1"/>
  <c r="K7380" i="1" s="1"/>
  <c r="K7381" i="1" a="1"/>
  <c r="K7381" i="1" s="1"/>
  <c r="K7382" i="1" a="1"/>
  <c r="K7382" i="1" s="1"/>
  <c r="K7383" i="1" a="1"/>
  <c r="K7383" i="1" s="1"/>
  <c r="K7384" i="1" a="1"/>
  <c r="K7384" i="1" s="1"/>
  <c r="K7385" i="1" a="1"/>
  <c r="K7385" i="1" s="1"/>
  <c r="K7386" i="1" a="1"/>
  <c r="K7386" i="1" s="1"/>
  <c r="K7387" i="1" a="1"/>
  <c r="K7387" i="1" s="1"/>
  <c r="K7388" i="1" a="1"/>
  <c r="K7388" i="1" s="1"/>
  <c r="K7389" i="1" a="1"/>
  <c r="K7389" i="1" s="1"/>
  <c r="K7390" i="1" a="1"/>
  <c r="K7390" i="1" s="1"/>
  <c r="K7391" i="1" a="1"/>
  <c r="K7391" i="1" s="1"/>
  <c r="K7392" i="1" a="1"/>
  <c r="K7392" i="1" s="1"/>
  <c r="K7393" i="1" a="1"/>
  <c r="K7393" i="1" s="1"/>
  <c r="K7394" i="1" a="1"/>
  <c r="K7394" i="1" s="1"/>
  <c r="K7395" i="1" a="1"/>
  <c r="K7395" i="1" s="1"/>
  <c r="K7396" i="1" a="1"/>
  <c r="K7396" i="1" s="1"/>
  <c r="K7397" i="1" a="1"/>
  <c r="K7397" i="1" s="1"/>
  <c r="K7398" i="1" a="1"/>
  <c r="K7398" i="1" s="1"/>
  <c r="K7399" i="1" a="1"/>
  <c r="K7399" i="1" s="1"/>
  <c r="K7400" i="1" a="1"/>
  <c r="K7400" i="1" s="1"/>
  <c r="K7401" i="1" a="1"/>
  <c r="K7401" i="1" s="1"/>
  <c r="K7402" i="1" a="1"/>
  <c r="K7402" i="1" s="1"/>
  <c r="K7403" i="1" a="1"/>
  <c r="K7403" i="1" s="1"/>
  <c r="K7404" i="1" a="1"/>
  <c r="K7404" i="1" s="1"/>
  <c r="K7405" i="1" a="1"/>
  <c r="K7405" i="1" s="1"/>
  <c r="K7406" i="1" a="1"/>
  <c r="K7406" i="1" s="1"/>
  <c r="K7407" i="1" a="1"/>
  <c r="K7407" i="1" s="1"/>
  <c r="K7408" i="1" a="1"/>
  <c r="K7408" i="1" s="1"/>
  <c r="K7409" i="1" a="1"/>
  <c r="K7409" i="1" s="1"/>
  <c r="K7410" i="1" a="1"/>
  <c r="K7410" i="1" s="1"/>
  <c r="K7411" i="1" a="1"/>
  <c r="K7411" i="1" s="1"/>
  <c r="K7412" i="1" a="1"/>
  <c r="K7412" i="1" s="1"/>
  <c r="K7413" i="1" a="1"/>
  <c r="K7413" i="1" s="1"/>
  <c r="K7414" i="1" a="1"/>
  <c r="K7414" i="1" s="1"/>
  <c r="K7415" i="1" a="1"/>
  <c r="K7415" i="1" s="1"/>
  <c r="K7416" i="1" a="1"/>
  <c r="K7416" i="1" s="1"/>
  <c r="K7417" i="1" a="1"/>
  <c r="K7417" i="1" s="1"/>
  <c r="K7418" i="1" a="1"/>
  <c r="K7418" i="1" s="1"/>
  <c r="K7419" i="1" a="1"/>
  <c r="K7419" i="1" s="1"/>
  <c r="K7420" i="1" a="1"/>
  <c r="K7420" i="1" s="1"/>
  <c r="K7421" i="1" a="1"/>
  <c r="K7421" i="1" s="1"/>
  <c r="K7422" i="1" a="1"/>
  <c r="K7422" i="1" s="1"/>
  <c r="K7423" i="1" a="1"/>
  <c r="K7423" i="1" s="1"/>
  <c r="K7424" i="1" a="1"/>
  <c r="K7424" i="1" s="1"/>
  <c r="K7425" i="1" a="1"/>
  <c r="K7425" i="1" s="1"/>
  <c r="K7426" i="1" a="1"/>
  <c r="K7426" i="1" s="1"/>
  <c r="K7427" i="1" a="1"/>
  <c r="K7427" i="1" s="1"/>
  <c r="K7428" i="1" a="1"/>
  <c r="K7428" i="1" s="1"/>
  <c r="K7429" i="1" a="1"/>
  <c r="K7429" i="1" s="1"/>
  <c r="K7430" i="1" a="1"/>
  <c r="K7430" i="1" s="1"/>
  <c r="K7431" i="1" a="1"/>
  <c r="K7431" i="1" s="1"/>
  <c r="K7432" i="1" a="1"/>
  <c r="K7432" i="1" s="1"/>
  <c r="K7433" i="1" a="1"/>
  <c r="K7433" i="1" s="1"/>
  <c r="K7434" i="1" a="1"/>
  <c r="K7434" i="1" s="1"/>
  <c r="K7435" i="1" a="1"/>
  <c r="K7435" i="1" s="1"/>
  <c r="K7436" i="1" a="1"/>
  <c r="K7436" i="1" s="1"/>
  <c r="K7437" i="1" a="1"/>
  <c r="K7437" i="1" s="1"/>
  <c r="K7438" i="1" a="1"/>
  <c r="K7438" i="1" s="1"/>
  <c r="K7439" i="1" a="1"/>
  <c r="K7439" i="1" s="1"/>
  <c r="K7440" i="1" a="1"/>
  <c r="K7440" i="1" s="1"/>
  <c r="K7441" i="1" a="1"/>
  <c r="K7441" i="1" s="1"/>
  <c r="K7442" i="1" a="1"/>
  <c r="K7442" i="1" s="1"/>
  <c r="K7443" i="1" a="1"/>
  <c r="K7443" i="1" s="1"/>
  <c r="K7444" i="1" a="1"/>
  <c r="K7444" i="1" s="1"/>
  <c r="K7445" i="1" a="1"/>
  <c r="K7445" i="1" s="1"/>
  <c r="K7446" i="1" a="1"/>
  <c r="K7446" i="1" s="1"/>
  <c r="K7447" i="1" a="1"/>
  <c r="K7447" i="1" s="1"/>
  <c r="K7448" i="1" a="1"/>
  <c r="K7448" i="1" s="1"/>
  <c r="K7449" i="1" a="1"/>
  <c r="K7449" i="1" s="1"/>
  <c r="K7450" i="1" a="1"/>
  <c r="K7450" i="1" s="1"/>
  <c r="K7451" i="1" a="1"/>
  <c r="K7451" i="1" s="1"/>
  <c r="K7452" i="1" a="1"/>
  <c r="K7452" i="1" s="1"/>
  <c r="K7453" i="1" a="1"/>
  <c r="K7453" i="1" s="1"/>
  <c r="K7454" i="1" a="1"/>
  <c r="K7454" i="1" s="1"/>
  <c r="K7455" i="1" a="1"/>
  <c r="K7455" i="1" s="1"/>
  <c r="K7456" i="1" a="1"/>
  <c r="K7456" i="1" s="1"/>
  <c r="K7457" i="1" a="1"/>
  <c r="K7457" i="1" s="1"/>
  <c r="K7458" i="1" a="1"/>
  <c r="K7458" i="1" s="1"/>
  <c r="K7459" i="1" a="1"/>
  <c r="K7459" i="1" s="1"/>
  <c r="K7460" i="1" a="1"/>
  <c r="K7460" i="1" s="1"/>
  <c r="K7461" i="1" a="1"/>
  <c r="K7461" i="1" s="1"/>
  <c r="K7462" i="1" a="1"/>
  <c r="K7462" i="1" s="1"/>
  <c r="K7463" i="1" a="1"/>
  <c r="K7463" i="1" s="1"/>
  <c r="K7464" i="1" a="1"/>
  <c r="K7464" i="1" s="1"/>
  <c r="K7465" i="1" a="1"/>
  <c r="K7465" i="1" s="1"/>
  <c r="K7466" i="1" a="1"/>
  <c r="K7466" i="1" s="1"/>
  <c r="K7467" i="1" a="1"/>
  <c r="K7467" i="1" s="1"/>
  <c r="K7468" i="1" a="1"/>
  <c r="K7468" i="1" s="1"/>
  <c r="K7469" i="1" a="1"/>
  <c r="K7469" i="1" s="1"/>
  <c r="K7470" i="1" a="1"/>
  <c r="K7470" i="1" s="1"/>
  <c r="K7471" i="1" a="1"/>
  <c r="K7471" i="1" s="1"/>
  <c r="K7472" i="1" a="1"/>
  <c r="K7472" i="1" s="1"/>
  <c r="K7473" i="1" a="1"/>
  <c r="K7473" i="1" s="1"/>
  <c r="K7474" i="1" a="1"/>
  <c r="K7474" i="1" s="1"/>
  <c r="K7475" i="1" a="1"/>
  <c r="K7475" i="1" s="1"/>
  <c r="K7476" i="1" a="1"/>
  <c r="K7476" i="1" s="1"/>
  <c r="K7477" i="1" a="1"/>
  <c r="K7477" i="1" s="1"/>
  <c r="K7478" i="1" a="1"/>
  <c r="K7478" i="1" s="1"/>
  <c r="K7479" i="1" a="1"/>
  <c r="K7479" i="1" s="1"/>
  <c r="K7480" i="1" a="1"/>
  <c r="K7480" i="1" s="1"/>
  <c r="K7481" i="1" a="1"/>
  <c r="K7481" i="1" s="1"/>
  <c r="K7482" i="1" a="1"/>
  <c r="K7482" i="1" s="1"/>
  <c r="K7483" i="1" a="1"/>
  <c r="K7483" i="1" s="1"/>
  <c r="K7484" i="1" a="1"/>
  <c r="K7484" i="1" s="1"/>
  <c r="K7485" i="1" a="1"/>
  <c r="K7485" i="1" s="1"/>
  <c r="K7486" i="1" a="1"/>
  <c r="K7486" i="1" s="1"/>
  <c r="K7487" i="1" a="1"/>
  <c r="K7487" i="1" s="1"/>
  <c r="K7488" i="1" a="1"/>
  <c r="K7488" i="1" s="1"/>
  <c r="K7489" i="1" a="1"/>
  <c r="K7489" i="1" s="1"/>
  <c r="K7490" i="1" a="1"/>
  <c r="K7490" i="1" s="1"/>
  <c r="K7491" i="1" a="1"/>
  <c r="K7491" i="1" s="1"/>
  <c r="K7492" i="1" a="1"/>
  <c r="K7492" i="1" s="1"/>
  <c r="K7493" i="1" a="1"/>
  <c r="K7493" i="1" s="1"/>
  <c r="K7494" i="1" a="1"/>
  <c r="K7494" i="1" s="1"/>
  <c r="K7495" i="1" a="1"/>
  <c r="K7495" i="1" s="1"/>
  <c r="K7496" i="1" a="1"/>
  <c r="K7496" i="1" s="1"/>
  <c r="K7497" i="1" a="1"/>
  <c r="K7497" i="1" s="1"/>
  <c r="K7498" i="1" a="1"/>
  <c r="K7498" i="1" s="1"/>
  <c r="K7499" i="1" a="1"/>
  <c r="K7499" i="1" s="1"/>
  <c r="K7500" i="1" a="1"/>
  <c r="K7500" i="1" s="1"/>
  <c r="K7501" i="1" a="1"/>
  <c r="K7501" i="1" s="1"/>
  <c r="K7502" i="1" a="1"/>
  <c r="K7502" i="1" s="1"/>
  <c r="K7503" i="1" a="1"/>
  <c r="K7503" i="1" s="1"/>
  <c r="K7504" i="1" a="1"/>
  <c r="K7504" i="1" s="1"/>
  <c r="K7505" i="1" a="1"/>
  <c r="K7505" i="1" s="1"/>
  <c r="K7506" i="1" a="1"/>
  <c r="K7506" i="1" s="1"/>
  <c r="K7507" i="1" a="1"/>
  <c r="K7507" i="1" s="1"/>
  <c r="K7508" i="1" a="1"/>
  <c r="K7508" i="1" s="1"/>
  <c r="K7509" i="1" a="1"/>
  <c r="K7509" i="1" s="1"/>
  <c r="K7510" i="1" a="1"/>
  <c r="K7510" i="1" s="1"/>
  <c r="K7511" i="1" a="1"/>
  <c r="K7511" i="1" s="1"/>
  <c r="K7512" i="1" a="1"/>
  <c r="K7512" i="1" s="1"/>
  <c r="K7513" i="1" a="1"/>
  <c r="K7513" i="1" s="1"/>
  <c r="K7514" i="1" a="1"/>
  <c r="K7514" i="1" s="1"/>
  <c r="K7515" i="1" a="1"/>
  <c r="K7515" i="1" s="1"/>
  <c r="K7516" i="1" a="1"/>
  <c r="K7516" i="1" s="1"/>
  <c r="K7517" i="1" a="1"/>
  <c r="K7517" i="1" s="1"/>
  <c r="K7518" i="1" a="1"/>
  <c r="K7518" i="1" s="1"/>
  <c r="K7519" i="1" a="1"/>
  <c r="K7519" i="1" s="1"/>
  <c r="K7520" i="1" a="1"/>
  <c r="K7520" i="1" s="1"/>
  <c r="K7521" i="1" a="1"/>
  <c r="K7521" i="1" s="1"/>
  <c r="K7522" i="1" a="1"/>
  <c r="K7522" i="1" s="1"/>
  <c r="K7523" i="1" a="1"/>
  <c r="K7523" i="1" s="1"/>
  <c r="K7524" i="1" a="1"/>
  <c r="K7524" i="1" s="1"/>
  <c r="K7525" i="1" a="1"/>
  <c r="K7525" i="1" s="1"/>
  <c r="K7526" i="1" a="1"/>
  <c r="K7526" i="1" s="1"/>
  <c r="K7527" i="1" a="1"/>
  <c r="K7527" i="1" s="1"/>
  <c r="K7528" i="1" a="1"/>
  <c r="K7528" i="1" s="1"/>
  <c r="K7529" i="1" a="1"/>
  <c r="K7529" i="1" s="1"/>
  <c r="K7530" i="1" a="1"/>
  <c r="K7530" i="1" s="1"/>
  <c r="K7531" i="1" a="1"/>
  <c r="K7531" i="1" s="1"/>
  <c r="K7532" i="1" a="1"/>
  <c r="K7532" i="1" s="1"/>
  <c r="K7533" i="1" a="1"/>
  <c r="K7533" i="1" s="1"/>
  <c r="K7534" i="1" a="1"/>
  <c r="K7534" i="1" s="1"/>
  <c r="K7535" i="1" a="1"/>
  <c r="K7535" i="1" s="1"/>
  <c r="K7536" i="1" a="1"/>
  <c r="K7536" i="1" s="1"/>
  <c r="K7537" i="1" a="1"/>
  <c r="K7537" i="1" s="1"/>
  <c r="K7538" i="1" a="1"/>
  <c r="K7538" i="1" s="1"/>
  <c r="K7539" i="1" a="1"/>
  <c r="K7539" i="1" s="1"/>
  <c r="K7540" i="1" a="1"/>
  <c r="K7540" i="1" s="1"/>
  <c r="K7541" i="1" a="1"/>
  <c r="K7541" i="1" s="1"/>
  <c r="K7542" i="1" a="1"/>
  <c r="K7542" i="1" s="1"/>
  <c r="K7543" i="1" a="1"/>
  <c r="K7543" i="1" s="1"/>
  <c r="K7544" i="1" a="1"/>
  <c r="K7544" i="1" s="1"/>
  <c r="K7545" i="1" a="1"/>
  <c r="K7545" i="1" s="1"/>
  <c r="K7546" i="1" a="1"/>
  <c r="K7546" i="1" s="1"/>
  <c r="K7547" i="1" a="1"/>
  <c r="K7547" i="1" s="1"/>
  <c r="K7548" i="1" a="1"/>
  <c r="K7548" i="1" s="1"/>
  <c r="K7549" i="1" a="1"/>
  <c r="K7549" i="1" s="1"/>
  <c r="K7550" i="1" a="1"/>
  <c r="K7550" i="1" s="1"/>
  <c r="K7551" i="1" a="1"/>
  <c r="K7551" i="1" s="1"/>
  <c r="K7552" i="1" a="1"/>
  <c r="K7552" i="1" s="1"/>
  <c r="K7553" i="1" a="1"/>
  <c r="K7553" i="1" s="1"/>
  <c r="K7554" i="1" a="1"/>
  <c r="K7554" i="1" s="1"/>
  <c r="K7555" i="1" a="1"/>
  <c r="K7555" i="1" s="1"/>
  <c r="K7556" i="1" a="1"/>
  <c r="K7556" i="1" s="1"/>
  <c r="K7557" i="1" a="1"/>
  <c r="K7557" i="1" s="1"/>
  <c r="K7558" i="1" a="1"/>
  <c r="K7558" i="1" s="1"/>
  <c r="K7559" i="1" a="1"/>
  <c r="K7559" i="1" s="1"/>
  <c r="K7560" i="1" a="1"/>
  <c r="K7560" i="1" s="1"/>
  <c r="K7561" i="1" a="1"/>
  <c r="K7561" i="1" s="1"/>
  <c r="K7562" i="1" a="1"/>
  <c r="K7562" i="1" s="1"/>
  <c r="K7563" i="1" a="1"/>
  <c r="K7563" i="1" s="1"/>
  <c r="K7564" i="1" a="1"/>
  <c r="K7564" i="1" s="1"/>
  <c r="K7565" i="1" a="1"/>
  <c r="K7565" i="1" s="1"/>
  <c r="K7566" i="1" a="1"/>
  <c r="K7566" i="1" s="1"/>
  <c r="K7567" i="1" a="1"/>
  <c r="K7567" i="1" s="1"/>
  <c r="K7568" i="1" a="1"/>
  <c r="K7568" i="1" s="1"/>
  <c r="K7569" i="1" a="1"/>
  <c r="K7569" i="1" s="1"/>
  <c r="K7570" i="1" a="1"/>
  <c r="K7570" i="1" s="1"/>
  <c r="K7571" i="1" a="1"/>
  <c r="K7571" i="1" s="1"/>
  <c r="K7572" i="1" a="1"/>
  <c r="K7572" i="1" s="1"/>
  <c r="K7573" i="1" a="1"/>
  <c r="K7573" i="1" s="1"/>
  <c r="K7574" i="1" a="1"/>
  <c r="K7574" i="1" s="1"/>
  <c r="K7575" i="1" a="1"/>
  <c r="K7575" i="1" s="1"/>
  <c r="K7576" i="1" a="1"/>
  <c r="K7576" i="1" s="1"/>
  <c r="K7577" i="1" a="1"/>
  <c r="K7577" i="1" s="1"/>
  <c r="K7578" i="1" a="1"/>
  <c r="K7578" i="1" s="1"/>
  <c r="K7579" i="1" a="1"/>
  <c r="K7579" i="1" s="1"/>
  <c r="K7580" i="1" a="1"/>
  <c r="K7580" i="1" s="1"/>
  <c r="K7581" i="1" a="1"/>
  <c r="K7581" i="1" s="1"/>
  <c r="K7582" i="1" a="1"/>
  <c r="K7582" i="1" s="1"/>
  <c r="K7583" i="1" a="1"/>
  <c r="K7583" i="1" s="1"/>
  <c r="K7584" i="1" a="1"/>
  <c r="K7584" i="1" s="1"/>
  <c r="K7585" i="1" a="1"/>
  <c r="K7585" i="1" s="1"/>
  <c r="K7586" i="1" a="1"/>
  <c r="K7586" i="1" s="1"/>
  <c r="K7587" i="1" a="1"/>
  <c r="K7587" i="1" s="1"/>
  <c r="K7588" i="1" a="1"/>
  <c r="K7588" i="1" s="1"/>
  <c r="K7589" i="1" a="1"/>
  <c r="K7589" i="1" s="1"/>
  <c r="K7590" i="1" a="1"/>
  <c r="K7590" i="1" s="1"/>
  <c r="K7591" i="1" a="1"/>
  <c r="K7591" i="1" s="1"/>
  <c r="K7592" i="1" a="1"/>
  <c r="K7592" i="1" s="1"/>
  <c r="K7593" i="1" a="1"/>
  <c r="K7593" i="1" s="1"/>
  <c r="K7594" i="1" a="1"/>
  <c r="K7594" i="1" s="1"/>
  <c r="K7595" i="1" a="1"/>
  <c r="K7595" i="1" s="1"/>
  <c r="K7596" i="1" a="1"/>
  <c r="K7596" i="1" s="1"/>
  <c r="K7597" i="1" a="1"/>
  <c r="K7597" i="1" s="1"/>
  <c r="K7598" i="1" a="1"/>
  <c r="K7598" i="1" s="1"/>
  <c r="K7599" i="1" a="1"/>
  <c r="K7599" i="1" s="1"/>
  <c r="K7600" i="1" a="1"/>
  <c r="K7600" i="1" s="1"/>
  <c r="K7601" i="1" a="1"/>
  <c r="K7601" i="1" s="1"/>
  <c r="K7602" i="1" a="1"/>
  <c r="K7602" i="1" s="1"/>
  <c r="K7603" i="1" a="1"/>
  <c r="K7603" i="1" s="1"/>
  <c r="K7604" i="1" a="1"/>
  <c r="K7604" i="1" s="1"/>
  <c r="K7605" i="1" a="1"/>
  <c r="K7605" i="1" s="1"/>
  <c r="K7606" i="1" a="1"/>
  <c r="K7606" i="1" s="1"/>
  <c r="K7607" i="1" a="1"/>
  <c r="K7607" i="1" s="1"/>
  <c r="K7608" i="1" a="1"/>
  <c r="K7608" i="1" s="1"/>
  <c r="K7609" i="1" a="1"/>
  <c r="K7609" i="1" s="1"/>
  <c r="K7610" i="1" a="1"/>
  <c r="K7610" i="1" s="1"/>
  <c r="K7611" i="1" a="1"/>
  <c r="K7611" i="1" s="1"/>
  <c r="K7612" i="1" a="1"/>
  <c r="K7612" i="1" s="1"/>
  <c r="K7613" i="1" a="1"/>
  <c r="K7613" i="1" s="1"/>
  <c r="K7614" i="1" a="1"/>
  <c r="K7614" i="1" s="1"/>
  <c r="K7615" i="1" a="1"/>
  <c r="K7615" i="1" s="1"/>
  <c r="K7616" i="1" a="1"/>
  <c r="K7616" i="1" s="1"/>
  <c r="K7617" i="1" a="1"/>
  <c r="K7617" i="1" s="1"/>
  <c r="K7618" i="1" a="1"/>
  <c r="K7618" i="1" s="1"/>
  <c r="K7619" i="1" a="1"/>
  <c r="K7619" i="1" s="1"/>
  <c r="K7620" i="1" a="1"/>
  <c r="K7620" i="1" s="1"/>
  <c r="K7621" i="1" a="1"/>
  <c r="K7621" i="1" s="1"/>
  <c r="K7622" i="1" a="1"/>
  <c r="K7622" i="1" s="1"/>
  <c r="K7623" i="1" a="1"/>
  <c r="K7623" i="1" s="1"/>
  <c r="K7624" i="1" a="1"/>
  <c r="K7624" i="1" s="1"/>
  <c r="K7625" i="1" a="1"/>
  <c r="K7625" i="1" s="1"/>
  <c r="K7626" i="1" a="1"/>
  <c r="K7626" i="1" s="1"/>
  <c r="K7627" i="1" a="1"/>
  <c r="K7627" i="1" s="1"/>
  <c r="K7628" i="1" a="1"/>
  <c r="K7628" i="1" s="1"/>
  <c r="K7629" i="1" a="1"/>
  <c r="K7629" i="1" s="1"/>
  <c r="K7630" i="1" a="1"/>
  <c r="K7630" i="1" s="1"/>
  <c r="K7631" i="1" a="1"/>
  <c r="K7631" i="1" s="1"/>
  <c r="K7632" i="1" a="1"/>
  <c r="K7632" i="1" s="1"/>
  <c r="K7633" i="1" a="1"/>
  <c r="K7633" i="1" s="1"/>
  <c r="K7634" i="1" a="1"/>
  <c r="K7634" i="1" s="1"/>
  <c r="K7635" i="1" a="1"/>
  <c r="K7635" i="1" s="1"/>
  <c r="K7636" i="1" a="1"/>
  <c r="K7636" i="1" s="1"/>
  <c r="K7637" i="1" a="1"/>
  <c r="K7637" i="1" s="1"/>
  <c r="K7638" i="1" a="1"/>
  <c r="K7638" i="1" s="1"/>
  <c r="K7639" i="1" a="1"/>
  <c r="K7639" i="1" s="1"/>
  <c r="K7640" i="1" a="1"/>
  <c r="K7640" i="1" s="1"/>
  <c r="K7641" i="1" a="1"/>
  <c r="K7641" i="1" s="1"/>
  <c r="K7642" i="1" a="1"/>
  <c r="K7642" i="1" s="1"/>
  <c r="K7643" i="1" a="1"/>
  <c r="K7643" i="1" s="1"/>
  <c r="K7644" i="1" a="1"/>
  <c r="K7644" i="1" s="1"/>
  <c r="K7645" i="1" a="1"/>
  <c r="K7645" i="1" s="1"/>
  <c r="K7646" i="1" a="1"/>
  <c r="K7646" i="1" s="1"/>
  <c r="K7647" i="1" a="1"/>
  <c r="K7647" i="1" s="1"/>
  <c r="K7648" i="1" a="1"/>
  <c r="K7648" i="1" s="1"/>
  <c r="K7649" i="1" a="1"/>
  <c r="K7649" i="1" s="1"/>
  <c r="K7650" i="1" a="1"/>
  <c r="K7650" i="1" s="1"/>
  <c r="K7651" i="1" a="1"/>
  <c r="K7651" i="1" s="1"/>
  <c r="K7652" i="1" a="1"/>
  <c r="K7652" i="1" s="1"/>
  <c r="K7653" i="1" a="1"/>
  <c r="K7653" i="1" s="1"/>
  <c r="K7654" i="1" a="1"/>
  <c r="K7654" i="1" s="1"/>
  <c r="K7655" i="1" a="1"/>
  <c r="K7655" i="1" s="1"/>
  <c r="K7656" i="1" a="1"/>
  <c r="K7656" i="1" s="1"/>
  <c r="K7657" i="1" a="1"/>
  <c r="K7657" i="1" s="1"/>
  <c r="K7658" i="1" a="1"/>
  <c r="K7658" i="1" s="1"/>
  <c r="K7659" i="1" a="1"/>
  <c r="K7659" i="1" s="1"/>
  <c r="K7660" i="1" a="1"/>
  <c r="K7660" i="1" s="1"/>
  <c r="K7661" i="1" a="1"/>
  <c r="K7661" i="1" s="1"/>
  <c r="K7662" i="1" a="1"/>
  <c r="K7662" i="1" s="1"/>
  <c r="K7663" i="1" a="1"/>
  <c r="K7663" i="1" s="1"/>
  <c r="K7664" i="1" a="1"/>
  <c r="K7664" i="1" s="1"/>
  <c r="K7665" i="1" a="1"/>
  <c r="K7665" i="1" s="1"/>
  <c r="K7666" i="1" a="1"/>
  <c r="K7666" i="1" s="1"/>
  <c r="K7667" i="1" a="1"/>
  <c r="K7667" i="1" s="1"/>
  <c r="K7668" i="1" a="1"/>
  <c r="K7668" i="1" s="1"/>
  <c r="K7669" i="1" a="1"/>
  <c r="K7669" i="1" s="1"/>
  <c r="K7670" i="1" a="1"/>
  <c r="K7670" i="1" s="1"/>
  <c r="K7671" i="1" a="1"/>
  <c r="K7671" i="1" s="1"/>
  <c r="K7672" i="1" a="1"/>
  <c r="K7672" i="1" s="1"/>
  <c r="K7673" i="1" a="1"/>
  <c r="K7673" i="1" s="1"/>
  <c r="K7674" i="1" a="1"/>
  <c r="K7674" i="1" s="1"/>
  <c r="K7675" i="1" a="1"/>
  <c r="K7675" i="1" s="1"/>
  <c r="K7676" i="1" a="1"/>
  <c r="K7676" i="1" s="1"/>
  <c r="K7677" i="1" a="1"/>
  <c r="K7677" i="1" s="1"/>
  <c r="K7678" i="1" a="1"/>
  <c r="K7678" i="1" s="1"/>
  <c r="K7679" i="1" a="1"/>
  <c r="K7679" i="1" s="1"/>
  <c r="K7680" i="1" a="1"/>
  <c r="K7680" i="1" s="1"/>
  <c r="K7681" i="1" a="1"/>
  <c r="K7681" i="1" s="1"/>
  <c r="K7682" i="1" a="1"/>
  <c r="K7682" i="1" s="1"/>
  <c r="K7683" i="1" a="1"/>
  <c r="K7683" i="1" s="1"/>
  <c r="K7684" i="1" a="1"/>
  <c r="K7684" i="1" s="1"/>
  <c r="K7685" i="1" a="1"/>
  <c r="K7685" i="1" s="1"/>
  <c r="K7686" i="1" a="1"/>
  <c r="K7686" i="1" s="1"/>
  <c r="K7687" i="1" a="1"/>
  <c r="K7687" i="1" s="1"/>
  <c r="K7688" i="1" a="1"/>
  <c r="K7688" i="1" s="1"/>
  <c r="K7689" i="1" a="1"/>
  <c r="K7689" i="1" s="1"/>
  <c r="K7690" i="1" a="1"/>
  <c r="K7690" i="1" s="1"/>
  <c r="K7691" i="1" a="1"/>
  <c r="K7691" i="1" s="1"/>
  <c r="K7692" i="1" a="1"/>
  <c r="K7692" i="1" s="1"/>
  <c r="K7693" i="1" a="1"/>
  <c r="K7693" i="1" s="1"/>
  <c r="K7694" i="1" a="1"/>
  <c r="K7694" i="1" s="1"/>
  <c r="K7695" i="1" a="1"/>
  <c r="K7695" i="1" s="1"/>
  <c r="K7696" i="1" a="1"/>
  <c r="K7696" i="1" s="1"/>
  <c r="K7697" i="1" a="1"/>
  <c r="K7697" i="1" s="1"/>
  <c r="K7698" i="1" a="1"/>
  <c r="K7698" i="1" s="1"/>
  <c r="K7699" i="1" a="1"/>
  <c r="K7699" i="1" s="1"/>
  <c r="K7700" i="1" a="1"/>
  <c r="K7700" i="1" s="1"/>
  <c r="K7701" i="1" a="1"/>
  <c r="K7701" i="1" s="1"/>
  <c r="K7702" i="1" a="1"/>
  <c r="K7702" i="1" s="1"/>
  <c r="K7703" i="1" a="1"/>
  <c r="K7703" i="1" s="1"/>
  <c r="K7704" i="1" a="1"/>
  <c r="K7704" i="1" s="1"/>
  <c r="K7705" i="1" a="1"/>
  <c r="K7705" i="1" s="1"/>
  <c r="K7706" i="1" a="1"/>
  <c r="K7706" i="1" s="1"/>
  <c r="K7707" i="1" a="1"/>
  <c r="K7707" i="1" s="1"/>
  <c r="K7708" i="1" a="1"/>
  <c r="K7708" i="1" s="1"/>
  <c r="K7709" i="1" a="1"/>
  <c r="K7709" i="1" s="1"/>
  <c r="K7710" i="1" a="1"/>
  <c r="K7710" i="1" s="1"/>
  <c r="K7711" i="1" a="1"/>
  <c r="K7711" i="1" s="1"/>
  <c r="K7712" i="1" a="1"/>
  <c r="K7712" i="1" s="1"/>
  <c r="K7713" i="1" a="1"/>
  <c r="K7713" i="1" s="1"/>
  <c r="K7714" i="1" a="1"/>
  <c r="K7714" i="1" s="1"/>
  <c r="K7715" i="1" a="1"/>
  <c r="K7715" i="1" s="1"/>
  <c r="K7716" i="1" a="1"/>
  <c r="K7716" i="1" s="1"/>
  <c r="K7717" i="1" a="1"/>
  <c r="K7717" i="1" s="1"/>
  <c r="K7718" i="1" a="1"/>
  <c r="K7718" i="1" s="1"/>
  <c r="K7719" i="1" a="1"/>
  <c r="K7719" i="1" s="1"/>
  <c r="K7720" i="1" a="1"/>
  <c r="K7720" i="1" s="1"/>
  <c r="K7721" i="1" a="1"/>
  <c r="K7721" i="1" s="1"/>
  <c r="K7722" i="1" a="1"/>
  <c r="K7722" i="1" s="1"/>
  <c r="K7723" i="1" a="1"/>
  <c r="K7723" i="1" s="1"/>
  <c r="K7724" i="1" a="1"/>
  <c r="K7724" i="1" s="1"/>
  <c r="K7725" i="1" a="1"/>
  <c r="K7725" i="1" s="1"/>
  <c r="K7726" i="1" a="1"/>
  <c r="K7726" i="1" s="1"/>
  <c r="K7727" i="1" a="1"/>
  <c r="K7727" i="1" s="1"/>
  <c r="K7728" i="1" a="1"/>
  <c r="K7728" i="1" s="1"/>
  <c r="K7729" i="1" a="1"/>
  <c r="K7729" i="1" s="1"/>
  <c r="K7730" i="1" a="1"/>
  <c r="K7730" i="1" s="1"/>
  <c r="K7731" i="1" a="1"/>
  <c r="K7731" i="1" s="1"/>
  <c r="K7732" i="1" a="1"/>
  <c r="K7732" i="1" s="1"/>
  <c r="K7733" i="1" a="1"/>
  <c r="K7733" i="1" s="1"/>
  <c r="K7734" i="1" a="1"/>
  <c r="K7734" i="1" s="1"/>
  <c r="K7735" i="1" a="1"/>
  <c r="K7735" i="1" s="1"/>
  <c r="K7736" i="1" a="1"/>
  <c r="K7736" i="1" s="1"/>
  <c r="K7737" i="1" a="1"/>
  <c r="K7737" i="1" s="1"/>
  <c r="K7738" i="1" a="1"/>
  <c r="K7738" i="1" s="1"/>
  <c r="K7739" i="1" a="1"/>
  <c r="K7739" i="1" s="1"/>
  <c r="K7740" i="1" a="1"/>
  <c r="K7740" i="1" s="1"/>
  <c r="K7741" i="1" a="1"/>
  <c r="K7741" i="1" s="1"/>
  <c r="K7742" i="1" a="1"/>
  <c r="K7742" i="1" s="1"/>
  <c r="K7743" i="1" a="1"/>
  <c r="K7743" i="1" s="1"/>
  <c r="K7744" i="1" a="1"/>
  <c r="K7744" i="1" s="1"/>
  <c r="K7745" i="1" a="1"/>
  <c r="K7745" i="1" s="1"/>
  <c r="K7746" i="1" a="1"/>
  <c r="K7746" i="1" s="1"/>
  <c r="K7747" i="1" a="1"/>
  <c r="K7747" i="1" s="1"/>
  <c r="K7748" i="1" a="1"/>
  <c r="K7748" i="1" s="1"/>
  <c r="K7749" i="1" a="1"/>
  <c r="K7749" i="1" s="1"/>
  <c r="K7750" i="1" a="1"/>
  <c r="K7750" i="1" s="1"/>
  <c r="K7751" i="1" a="1"/>
  <c r="K7751" i="1" s="1"/>
  <c r="K7752" i="1" a="1"/>
  <c r="K7752" i="1" s="1"/>
  <c r="K7753" i="1" a="1"/>
  <c r="K7753" i="1" s="1"/>
  <c r="K7754" i="1" a="1"/>
  <c r="K7754" i="1" s="1"/>
  <c r="K7755" i="1" a="1"/>
  <c r="K7755" i="1" s="1"/>
  <c r="K7756" i="1" a="1"/>
  <c r="K7756" i="1" s="1"/>
  <c r="K7757" i="1" a="1"/>
  <c r="K7757" i="1" s="1"/>
  <c r="K7758" i="1" a="1"/>
  <c r="K7758" i="1" s="1"/>
  <c r="K7759" i="1" a="1"/>
  <c r="K7759" i="1" s="1"/>
  <c r="K7760" i="1" a="1"/>
  <c r="K7760" i="1" s="1"/>
  <c r="K7761" i="1" a="1"/>
  <c r="K7761" i="1" s="1"/>
  <c r="K7762" i="1" a="1"/>
  <c r="K7762" i="1" s="1"/>
  <c r="K7763" i="1" a="1"/>
  <c r="K7763" i="1" s="1"/>
  <c r="K7764" i="1" a="1"/>
  <c r="K7764" i="1" s="1"/>
  <c r="K7765" i="1" a="1"/>
  <c r="K7765" i="1" s="1"/>
  <c r="K7766" i="1" a="1"/>
  <c r="K7766" i="1" s="1"/>
  <c r="K7767" i="1" a="1"/>
  <c r="K7767" i="1" s="1"/>
  <c r="K7768" i="1" a="1"/>
  <c r="K7768" i="1" s="1"/>
  <c r="K7769" i="1" a="1"/>
  <c r="K7769" i="1" s="1"/>
  <c r="K7770" i="1" a="1"/>
  <c r="K7770" i="1" s="1"/>
  <c r="K7771" i="1" a="1"/>
  <c r="K7771" i="1" s="1"/>
  <c r="K7772" i="1" a="1"/>
  <c r="K7772" i="1" s="1"/>
  <c r="K7773" i="1" a="1"/>
  <c r="K7773" i="1" s="1"/>
  <c r="K7774" i="1" a="1"/>
  <c r="K7774" i="1" s="1"/>
  <c r="K7775" i="1" a="1"/>
  <c r="K7775" i="1" s="1"/>
  <c r="K7776" i="1" a="1"/>
  <c r="K7776" i="1" s="1"/>
  <c r="K7777" i="1" a="1"/>
  <c r="K7777" i="1" s="1"/>
  <c r="K7778" i="1" a="1"/>
  <c r="K7778" i="1" s="1"/>
  <c r="K7779" i="1" a="1"/>
  <c r="K7779" i="1" s="1"/>
  <c r="K7780" i="1" a="1"/>
  <c r="K7780" i="1" s="1"/>
  <c r="K7781" i="1" a="1"/>
  <c r="K7781" i="1" s="1"/>
  <c r="K7782" i="1" a="1"/>
  <c r="K7782" i="1" s="1"/>
  <c r="K7783" i="1" a="1"/>
  <c r="K7783" i="1" s="1"/>
  <c r="K7784" i="1" a="1"/>
  <c r="K7784" i="1" s="1"/>
  <c r="K7785" i="1" a="1"/>
  <c r="K7785" i="1" s="1"/>
  <c r="K7786" i="1" a="1"/>
  <c r="K7786" i="1" s="1"/>
  <c r="K7787" i="1" a="1"/>
  <c r="K7787" i="1" s="1"/>
  <c r="K7788" i="1" a="1"/>
  <c r="K7788" i="1" s="1"/>
  <c r="K7789" i="1" a="1"/>
  <c r="K7789" i="1" s="1"/>
  <c r="K7790" i="1" a="1"/>
  <c r="K7790" i="1" s="1"/>
  <c r="K7791" i="1" a="1"/>
  <c r="K7791" i="1" s="1"/>
  <c r="K7792" i="1" a="1"/>
  <c r="K7792" i="1" s="1"/>
  <c r="K7793" i="1" a="1"/>
  <c r="K7793" i="1" s="1"/>
  <c r="K7794" i="1" a="1"/>
  <c r="K7794" i="1" s="1"/>
  <c r="K7795" i="1" a="1"/>
  <c r="K7795" i="1" s="1"/>
  <c r="K7796" i="1" a="1"/>
  <c r="K7796" i="1" s="1"/>
  <c r="K7797" i="1" a="1"/>
  <c r="K7797" i="1" s="1"/>
  <c r="K7798" i="1" a="1"/>
  <c r="K7798" i="1" s="1"/>
  <c r="K7799" i="1" a="1"/>
  <c r="K7799" i="1" s="1"/>
  <c r="K7800" i="1" a="1"/>
  <c r="K7800" i="1" s="1"/>
  <c r="K7801" i="1" a="1"/>
  <c r="K7801" i="1" s="1"/>
  <c r="K7802" i="1" a="1"/>
  <c r="K7802" i="1" s="1"/>
  <c r="K7803" i="1" a="1"/>
  <c r="K7803" i="1" s="1"/>
  <c r="K7804" i="1" a="1"/>
  <c r="K7804" i="1" s="1"/>
  <c r="K7805" i="1" a="1"/>
  <c r="K7805" i="1" s="1"/>
  <c r="K7806" i="1" a="1"/>
  <c r="K7806" i="1" s="1"/>
  <c r="K7807" i="1" a="1"/>
  <c r="K7807" i="1" s="1"/>
  <c r="K7808" i="1" a="1"/>
  <c r="K7808" i="1" s="1"/>
  <c r="K7809" i="1" a="1"/>
  <c r="K7809" i="1" s="1"/>
  <c r="K7810" i="1" a="1"/>
  <c r="K7810" i="1" s="1"/>
  <c r="K7811" i="1" a="1"/>
  <c r="K7811" i="1" s="1"/>
  <c r="K7812" i="1" a="1"/>
  <c r="K7812" i="1" s="1"/>
  <c r="K7813" i="1" a="1"/>
  <c r="K7813" i="1" s="1"/>
  <c r="K7814" i="1" a="1"/>
  <c r="K7814" i="1" s="1"/>
  <c r="K7815" i="1" a="1"/>
  <c r="K7815" i="1" s="1"/>
  <c r="K7816" i="1" a="1"/>
  <c r="K7816" i="1" s="1"/>
  <c r="K7817" i="1" a="1"/>
  <c r="K7817" i="1" s="1"/>
  <c r="K7818" i="1" a="1"/>
  <c r="K7818" i="1" s="1"/>
  <c r="K7819" i="1" a="1"/>
  <c r="K7819" i="1" s="1"/>
  <c r="K7820" i="1" a="1"/>
  <c r="K7820" i="1" s="1"/>
  <c r="K7821" i="1" a="1"/>
  <c r="K7821" i="1" s="1"/>
  <c r="K7822" i="1" a="1"/>
  <c r="K7822" i="1" s="1"/>
  <c r="K7823" i="1" a="1"/>
  <c r="K7823" i="1" s="1"/>
  <c r="K7824" i="1" a="1"/>
  <c r="K7824" i="1" s="1"/>
  <c r="K7825" i="1" a="1"/>
  <c r="K7825" i="1" s="1"/>
  <c r="K7826" i="1" a="1"/>
  <c r="K7826" i="1" s="1"/>
  <c r="K7827" i="1" a="1"/>
  <c r="K7827" i="1" s="1"/>
  <c r="K7828" i="1" a="1"/>
  <c r="K7828" i="1" s="1"/>
  <c r="K7829" i="1" a="1"/>
  <c r="K7829" i="1" s="1"/>
  <c r="K7830" i="1" a="1"/>
  <c r="K7830" i="1" s="1"/>
  <c r="K7831" i="1" a="1"/>
  <c r="K7831" i="1" s="1"/>
  <c r="K7832" i="1" a="1"/>
  <c r="K7832" i="1" s="1"/>
  <c r="K7833" i="1" a="1"/>
  <c r="K7833" i="1" s="1"/>
  <c r="K7834" i="1" a="1"/>
  <c r="K7834" i="1" s="1"/>
  <c r="K7835" i="1" a="1"/>
  <c r="K7835" i="1" s="1"/>
  <c r="K7836" i="1" a="1"/>
  <c r="K7836" i="1" s="1"/>
  <c r="K7837" i="1" a="1"/>
  <c r="K7837" i="1" s="1"/>
  <c r="K7838" i="1" a="1"/>
  <c r="K7838" i="1" s="1"/>
  <c r="K7839" i="1" a="1"/>
  <c r="K7839" i="1" s="1"/>
  <c r="K7840" i="1" a="1"/>
  <c r="K7840" i="1" s="1"/>
  <c r="K7841" i="1" a="1"/>
  <c r="K7841" i="1" s="1"/>
  <c r="K7842" i="1" a="1"/>
  <c r="K7842" i="1" s="1"/>
  <c r="K7843" i="1" a="1"/>
  <c r="K7843" i="1" s="1"/>
  <c r="K7844" i="1" a="1"/>
  <c r="K7844" i="1" s="1"/>
  <c r="K7845" i="1" a="1"/>
  <c r="K7845" i="1" s="1"/>
  <c r="K7846" i="1" a="1"/>
  <c r="K7846" i="1" s="1"/>
  <c r="K7847" i="1" a="1"/>
  <c r="K7847" i="1" s="1"/>
  <c r="K7848" i="1" a="1"/>
  <c r="K7848" i="1" s="1"/>
  <c r="K7849" i="1" a="1"/>
  <c r="K7849" i="1" s="1"/>
  <c r="K7850" i="1" a="1"/>
  <c r="K7850" i="1" s="1"/>
  <c r="K7851" i="1" a="1"/>
  <c r="K7851" i="1" s="1"/>
  <c r="K7852" i="1" a="1"/>
  <c r="K7852" i="1" s="1"/>
  <c r="K7853" i="1" a="1"/>
  <c r="K7853" i="1" s="1"/>
  <c r="K7854" i="1" a="1"/>
  <c r="K7854" i="1" s="1"/>
  <c r="K7855" i="1" a="1"/>
  <c r="K7855" i="1" s="1"/>
  <c r="K7856" i="1" a="1"/>
  <c r="K7856" i="1" s="1"/>
  <c r="K7857" i="1" a="1"/>
  <c r="K7857" i="1" s="1"/>
  <c r="K7858" i="1" a="1"/>
  <c r="K7858" i="1" s="1"/>
  <c r="K7859" i="1" a="1"/>
  <c r="K7859" i="1" s="1"/>
  <c r="K7860" i="1" a="1"/>
  <c r="K7860" i="1" s="1"/>
  <c r="K7861" i="1" a="1"/>
  <c r="K7861" i="1" s="1"/>
  <c r="K7862" i="1" a="1"/>
  <c r="K7862" i="1" s="1"/>
  <c r="K7863" i="1" a="1"/>
  <c r="K7863" i="1" s="1"/>
  <c r="K7864" i="1" a="1"/>
  <c r="K7864" i="1" s="1"/>
  <c r="K7865" i="1" a="1"/>
  <c r="K7865" i="1" s="1"/>
  <c r="K7866" i="1" a="1"/>
  <c r="K7866" i="1" s="1"/>
  <c r="K7867" i="1" a="1"/>
  <c r="K7867" i="1" s="1"/>
  <c r="K7868" i="1" a="1"/>
  <c r="K7868" i="1" s="1"/>
  <c r="K7869" i="1" a="1"/>
  <c r="K7869" i="1" s="1"/>
  <c r="K7870" i="1" a="1"/>
  <c r="K7870" i="1" s="1"/>
  <c r="K7871" i="1" a="1"/>
  <c r="K7871" i="1" s="1"/>
  <c r="K7872" i="1" a="1"/>
  <c r="K7872" i="1" s="1"/>
  <c r="K7873" i="1" a="1"/>
  <c r="K7873" i="1" s="1"/>
  <c r="K7874" i="1" a="1"/>
  <c r="K7874" i="1" s="1"/>
  <c r="K7875" i="1" a="1"/>
  <c r="K7875" i="1" s="1"/>
  <c r="K7876" i="1" a="1"/>
  <c r="K7876" i="1" s="1"/>
  <c r="K7877" i="1" a="1"/>
  <c r="K7877" i="1" s="1"/>
  <c r="K7878" i="1" a="1"/>
  <c r="K7878" i="1" s="1"/>
  <c r="K7879" i="1" a="1"/>
  <c r="K7879" i="1" s="1"/>
  <c r="K7880" i="1" a="1"/>
  <c r="K7880" i="1" s="1"/>
  <c r="K7881" i="1" a="1"/>
  <c r="K7881" i="1" s="1"/>
  <c r="K7882" i="1" a="1"/>
  <c r="K7882" i="1" s="1"/>
  <c r="K7883" i="1" a="1"/>
  <c r="K7883" i="1" s="1"/>
  <c r="K7884" i="1" a="1"/>
  <c r="K7884" i="1" s="1"/>
  <c r="K7885" i="1" a="1"/>
  <c r="K7885" i="1" s="1"/>
  <c r="K7886" i="1" a="1"/>
  <c r="K7886" i="1" s="1"/>
  <c r="K7887" i="1" a="1"/>
  <c r="K7887" i="1" s="1"/>
  <c r="K7888" i="1" a="1"/>
  <c r="K7888" i="1" s="1"/>
  <c r="K7889" i="1" a="1"/>
  <c r="K7889" i="1" s="1"/>
  <c r="K7890" i="1" a="1"/>
  <c r="K7890" i="1" s="1"/>
  <c r="K7891" i="1" a="1"/>
  <c r="K7891" i="1" s="1"/>
  <c r="K7892" i="1" a="1"/>
  <c r="K7892" i="1" s="1"/>
  <c r="K7893" i="1" a="1"/>
  <c r="K7893" i="1" s="1"/>
  <c r="K7894" i="1" a="1"/>
  <c r="K7894" i="1" s="1"/>
  <c r="K7895" i="1" a="1"/>
  <c r="K7895" i="1" s="1"/>
  <c r="K7896" i="1" a="1"/>
  <c r="K7896" i="1" s="1"/>
  <c r="K7897" i="1" a="1"/>
  <c r="K7897" i="1" s="1"/>
  <c r="K7898" i="1" a="1"/>
  <c r="K7898" i="1" s="1"/>
  <c r="K7899" i="1" a="1"/>
  <c r="K7899" i="1" s="1"/>
  <c r="K7900" i="1" a="1"/>
  <c r="K7900" i="1" s="1"/>
  <c r="K7901" i="1" a="1"/>
  <c r="K7901" i="1" s="1"/>
  <c r="K7902" i="1" a="1"/>
  <c r="K7902" i="1" s="1"/>
  <c r="K7903" i="1" a="1"/>
  <c r="K7903" i="1" s="1"/>
  <c r="K7904" i="1" a="1"/>
  <c r="K7904" i="1" s="1"/>
  <c r="K7905" i="1" a="1"/>
  <c r="K7905" i="1" s="1"/>
  <c r="K7906" i="1" a="1"/>
  <c r="K7906" i="1" s="1"/>
  <c r="K7907" i="1" a="1"/>
  <c r="K7907" i="1" s="1"/>
  <c r="K7908" i="1" a="1"/>
  <c r="K7908" i="1" s="1"/>
  <c r="K7909" i="1" a="1"/>
  <c r="K7909" i="1" s="1"/>
  <c r="K7910" i="1" a="1"/>
  <c r="K7910" i="1" s="1"/>
  <c r="K7911" i="1" a="1"/>
  <c r="K7911" i="1" s="1"/>
  <c r="K7912" i="1" a="1"/>
  <c r="K7912" i="1" s="1"/>
  <c r="K7913" i="1" a="1"/>
  <c r="K7913" i="1" s="1"/>
  <c r="K7914" i="1" a="1"/>
  <c r="K7914" i="1" s="1"/>
  <c r="K7915" i="1" a="1"/>
  <c r="K7915" i="1" s="1"/>
  <c r="K7916" i="1" a="1"/>
  <c r="K7916" i="1" s="1"/>
  <c r="K7917" i="1" a="1"/>
  <c r="K7917" i="1" s="1"/>
  <c r="K7918" i="1" a="1"/>
  <c r="K7918" i="1" s="1"/>
  <c r="K7919" i="1" a="1"/>
  <c r="K7919" i="1" s="1"/>
  <c r="K7920" i="1" a="1"/>
  <c r="K7920" i="1" s="1"/>
  <c r="K7921" i="1" a="1"/>
  <c r="K7921" i="1" s="1"/>
  <c r="K7922" i="1" a="1"/>
  <c r="K7922" i="1" s="1"/>
  <c r="K7923" i="1" a="1"/>
  <c r="K7923" i="1" s="1"/>
  <c r="K7924" i="1" a="1"/>
  <c r="K7924" i="1" s="1"/>
  <c r="K7925" i="1" a="1"/>
  <c r="K7925" i="1" s="1"/>
  <c r="K7926" i="1" a="1"/>
  <c r="K7926" i="1" s="1"/>
  <c r="K7927" i="1" a="1"/>
  <c r="K7927" i="1" s="1"/>
  <c r="K7928" i="1" a="1"/>
  <c r="K7928" i="1" s="1"/>
  <c r="K7929" i="1" a="1"/>
  <c r="K7929" i="1" s="1"/>
  <c r="K7930" i="1" a="1"/>
  <c r="K7930" i="1" s="1"/>
  <c r="K7931" i="1" a="1"/>
  <c r="K7931" i="1" s="1"/>
  <c r="K7932" i="1" a="1"/>
  <c r="K7932" i="1" s="1"/>
  <c r="K7933" i="1" a="1"/>
  <c r="K7933" i="1" s="1"/>
  <c r="K7934" i="1" a="1"/>
  <c r="K7934" i="1" s="1"/>
  <c r="K7935" i="1" a="1"/>
  <c r="K7935" i="1" s="1"/>
  <c r="K7936" i="1" a="1"/>
  <c r="K7936" i="1" s="1"/>
  <c r="K7937" i="1" a="1"/>
  <c r="K7937" i="1" s="1"/>
  <c r="K7938" i="1" a="1"/>
  <c r="K7938" i="1" s="1"/>
  <c r="K7939" i="1" a="1"/>
  <c r="K7939" i="1" s="1"/>
  <c r="K7940" i="1" a="1"/>
  <c r="K7940" i="1" s="1"/>
  <c r="K7941" i="1" a="1"/>
  <c r="K7941" i="1" s="1"/>
  <c r="K7942" i="1" a="1"/>
  <c r="K7942" i="1" s="1"/>
  <c r="K7943" i="1" a="1"/>
  <c r="K7943" i="1" s="1"/>
  <c r="K7944" i="1" a="1"/>
  <c r="K7944" i="1" s="1"/>
  <c r="K7945" i="1" a="1"/>
  <c r="K7945" i="1" s="1"/>
  <c r="K7946" i="1" a="1"/>
  <c r="K7946" i="1" s="1"/>
  <c r="K7947" i="1" a="1"/>
  <c r="K7947" i="1" s="1"/>
  <c r="K7948" i="1" a="1"/>
  <c r="K7948" i="1" s="1"/>
  <c r="K7949" i="1" a="1"/>
  <c r="K7949" i="1" s="1"/>
  <c r="K7950" i="1" a="1"/>
  <c r="K7950" i="1" s="1"/>
  <c r="K7951" i="1" a="1"/>
  <c r="K7951" i="1" s="1"/>
  <c r="K7952" i="1" a="1"/>
  <c r="K7952" i="1" s="1"/>
  <c r="K7953" i="1" a="1"/>
  <c r="K7953" i="1" s="1"/>
  <c r="K7954" i="1" a="1"/>
  <c r="K7954" i="1" s="1"/>
  <c r="K7955" i="1" a="1"/>
  <c r="K7955" i="1" s="1"/>
  <c r="K7956" i="1" a="1"/>
  <c r="K7956" i="1" s="1"/>
  <c r="K7957" i="1" a="1"/>
  <c r="K7957" i="1" s="1"/>
  <c r="K7958" i="1" a="1"/>
  <c r="K7958" i="1" s="1"/>
  <c r="K7959" i="1" a="1"/>
  <c r="K7959" i="1" s="1"/>
  <c r="K7960" i="1" a="1"/>
  <c r="K7960" i="1" s="1"/>
  <c r="K7961" i="1" a="1"/>
  <c r="K7961" i="1" s="1"/>
  <c r="K7962" i="1" a="1"/>
  <c r="K7962" i="1" s="1"/>
  <c r="K7963" i="1" a="1"/>
  <c r="K7963" i="1" s="1"/>
  <c r="K7964" i="1" a="1"/>
  <c r="K7964" i="1" s="1"/>
  <c r="K7965" i="1" a="1"/>
  <c r="K7965" i="1" s="1"/>
  <c r="K7966" i="1" a="1"/>
  <c r="K7966" i="1" s="1"/>
  <c r="K7967" i="1" a="1"/>
  <c r="K7967" i="1" s="1"/>
  <c r="K7968" i="1" a="1"/>
  <c r="K7968" i="1" s="1"/>
  <c r="K7969" i="1" a="1"/>
  <c r="K7969" i="1" s="1"/>
  <c r="K7970" i="1" a="1"/>
  <c r="K7970" i="1" s="1"/>
  <c r="K7971" i="1" a="1"/>
  <c r="K7971" i="1" s="1"/>
  <c r="K7972" i="1" a="1"/>
  <c r="K7972" i="1" s="1"/>
  <c r="K7973" i="1" a="1"/>
  <c r="K7973" i="1" s="1"/>
  <c r="K7974" i="1" a="1"/>
  <c r="K7974" i="1" s="1"/>
  <c r="K7975" i="1" a="1"/>
  <c r="K7975" i="1" s="1"/>
  <c r="K7976" i="1" a="1"/>
  <c r="K7976" i="1" s="1"/>
  <c r="K7977" i="1" a="1"/>
  <c r="K7977" i="1" s="1"/>
  <c r="K7978" i="1" a="1"/>
  <c r="K7978" i="1" s="1"/>
  <c r="K7979" i="1" a="1"/>
  <c r="K7979" i="1" s="1"/>
  <c r="K7980" i="1" a="1"/>
  <c r="K7980" i="1" s="1"/>
  <c r="K7981" i="1" a="1"/>
  <c r="K7981" i="1" s="1"/>
  <c r="K7982" i="1" a="1"/>
  <c r="K7982" i="1" s="1"/>
  <c r="K7983" i="1" a="1"/>
  <c r="K7983" i="1" s="1"/>
  <c r="K7984" i="1" a="1"/>
  <c r="K7984" i="1" s="1"/>
  <c r="K7985" i="1" a="1"/>
  <c r="K7985" i="1" s="1"/>
  <c r="K7986" i="1" a="1"/>
  <c r="K7986" i="1" s="1"/>
  <c r="K7987" i="1" a="1"/>
  <c r="K7987" i="1" s="1"/>
  <c r="K7988" i="1" a="1"/>
  <c r="K7988" i="1" s="1"/>
  <c r="K7989" i="1" a="1"/>
  <c r="K7989" i="1" s="1"/>
  <c r="K7990" i="1" a="1"/>
  <c r="K7990" i="1" s="1"/>
  <c r="K7991" i="1" a="1"/>
  <c r="K7991" i="1" s="1"/>
  <c r="K7992" i="1" a="1"/>
  <c r="K7992" i="1" s="1"/>
  <c r="K7993" i="1" a="1"/>
  <c r="K7993" i="1" s="1"/>
  <c r="K7994" i="1" a="1"/>
  <c r="K7994" i="1" s="1"/>
  <c r="K7995" i="1" a="1"/>
  <c r="K7995" i="1" s="1"/>
  <c r="K7996" i="1" a="1"/>
  <c r="K7996" i="1" s="1"/>
  <c r="K7997" i="1" a="1"/>
  <c r="K7997" i="1" s="1"/>
  <c r="K7998" i="1" a="1"/>
  <c r="K7998" i="1" s="1"/>
  <c r="K7999" i="1" a="1"/>
  <c r="K7999" i="1" s="1"/>
  <c r="K8000" i="1" a="1"/>
  <c r="K8000" i="1" s="1"/>
  <c r="K8001" i="1" a="1"/>
  <c r="K8001" i="1" s="1"/>
  <c r="K8002" i="1" a="1"/>
  <c r="K8002" i="1" s="1"/>
  <c r="K8003" i="1" a="1"/>
  <c r="K8003" i="1" s="1"/>
  <c r="K8004" i="1" a="1"/>
  <c r="K8004" i="1" s="1"/>
  <c r="K8005" i="1" a="1"/>
  <c r="K8005" i="1" s="1"/>
  <c r="K8006" i="1" a="1"/>
  <c r="K8006" i="1" s="1"/>
  <c r="K8007" i="1" a="1"/>
  <c r="K8007" i="1" s="1"/>
  <c r="K8008" i="1" a="1"/>
  <c r="K8008" i="1" s="1"/>
  <c r="K8009" i="1" a="1"/>
  <c r="K8009" i="1" s="1"/>
  <c r="K8010" i="1" a="1"/>
  <c r="K8010" i="1" s="1"/>
  <c r="K8011" i="1" a="1"/>
  <c r="K8011" i="1" s="1"/>
  <c r="K8012" i="1" a="1"/>
  <c r="K8012" i="1" s="1"/>
  <c r="K8013" i="1" a="1"/>
  <c r="K8013" i="1" s="1"/>
  <c r="K8014" i="1" a="1"/>
  <c r="K8014" i="1" s="1"/>
  <c r="K8015" i="1" a="1"/>
  <c r="K8015" i="1" s="1"/>
  <c r="K8016" i="1" a="1"/>
  <c r="K8016" i="1" s="1"/>
  <c r="K8017" i="1" a="1"/>
  <c r="K8017" i="1" s="1"/>
  <c r="K8018" i="1" a="1"/>
  <c r="K8018" i="1" s="1"/>
  <c r="K8019" i="1" a="1"/>
  <c r="K8019" i="1" s="1"/>
  <c r="K8020" i="1" a="1"/>
  <c r="K8020" i="1" s="1"/>
  <c r="K8021" i="1" a="1"/>
  <c r="K8021" i="1" s="1"/>
  <c r="K8022" i="1" a="1"/>
  <c r="K8022" i="1" s="1"/>
  <c r="K8023" i="1" a="1"/>
  <c r="K8023" i="1" s="1"/>
  <c r="K8024" i="1" a="1"/>
  <c r="K8024" i="1" s="1"/>
  <c r="K8025" i="1" a="1"/>
  <c r="K8025" i="1" s="1"/>
  <c r="K8026" i="1" a="1"/>
  <c r="K8026" i="1" s="1"/>
  <c r="K8027" i="1" a="1"/>
  <c r="K8027" i="1" s="1"/>
  <c r="K8028" i="1" a="1"/>
  <c r="K8028" i="1" s="1"/>
  <c r="K8029" i="1" a="1"/>
  <c r="K8029" i="1" s="1"/>
  <c r="K8030" i="1" a="1"/>
  <c r="K8030" i="1" s="1"/>
  <c r="K8031" i="1" a="1"/>
  <c r="K8031" i="1" s="1"/>
  <c r="K8032" i="1" a="1"/>
  <c r="K8032" i="1" s="1"/>
  <c r="K8033" i="1" a="1"/>
  <c r="K8033" i="1" s="1"/>
  <c r="K8034" i="1" a="1"/>
  <c r="K8034" i="1" s="1"/>
  <c r="K8035" i="1" a="1"/>
  <c r="K8035" i="1" s="1"/>
  <c r="K8036" i="1" a="1"/>
  <c r="K8036" i="1" s="1"/>
  <c r="K8037" i="1" a="1"/>
  <c r="K8037" i="1" s="1"/>
  <c r="K8038" i="1" a="1"/>
  <c r="K8038" i="1" s="1"/>
  <c r="K8039" i="1" a="1"/>
  <c r="K8039" i="1" s="1"/>
  <c r="K8040" i="1" a="1"/>
  <c r="K8040" i="1" s="1"/>
  <c r="K8041" i="1" a="1"/>
  <c r="K8041" i="1" s="1"/>
  <c r="K8042" i="1" a="1"/>
  <c r="K8042" i="1" s="1"/>
  <c r="K8043" i="1" a="1"/>
  <c r="K8043" i="1" s="1"/>
  <c r="K8044" i="1" a="1"/>
  <c r="K8044" i="1" s="1"/>
  <c r="K8045" i="1" a="1"/>
  <c r="K8045" i="1" s="1"/>
  <c r="K8046" i="1" a="1"/>
  <c r="K8046" i="1" s="1"/>
  <c r="K8047" i="1" a="1"/>
  <c r="K8047" i="1" s="1"/>
  <c r="K8048" i="1" a="1"/>
  <c r="K8048" i="1" s="1"/>
  <c r="K8049" i="1" a="1"/>
  <c r="K8049" i="1" s="1"/>
  <c r="K8050" i="1" a="1"/>
  <c r="K8050" i="1" s="1"/>
  <c r="K8051" i="1" a="1"/>
  <c r="K8051" i="1" s="1"/>
  <c r="K8052" i="1" a="1"/>
  <c r="K8052" i="1" s="1"/>
  <c r="K8053" i="1" a="1"/>
  <c r="K8053" i="1" s="1"/>
  <c r="K8054" i="1" a="1"/>
  <c r="K8054" i="1" s="1"/>
  <c r="K8055" i="1" a="1"/>
  <c r="K8055" i="1" s="1"/>
  <c r="K8056" i="1" a="1"/>
  <c r="K8056" i="1" s="1"/>
  <c r="K8057" i="1" a="1"/>
  <c r="K8057" i="1" s="1"/>
  <c r="K8058" i="1" a="1"/>
  <c r="K8058" i="1" s="1"/>
  <c r="K8059" i="1" a="1"/>
  <c r="K8059" i="1" s="1"/>
  <c r="K8060" i="1" a="1"/>
  <c r="K8060" i="1" s="1"/>
  <c r="K8061" i="1" a="1"/>
  <c r="K8061" i="1" s="1"/>
  <c r="K8062" i="1" a="1"/>
  <c r="K8062" i="1" s="1"/>
  <c r="K8063" i="1" a="1"/>
  <c r="K8063" i="1" s="1"/>
  <c r="K8064" i="1" a="1"/>
  <c r="K8064" i="1" s="1"/>
  <c r="K8065" i="1" a="1"/>
  <c r="K8065" i="1" s="1"/>
  <c r="K8066" i="1" a="1"/>
  <c r="K8066" i="1" s="1"/>
  <c r="K8067" i="1" a="1"/>
  <c r="K8067" i="1" s="1"/>
  <c r="K8068" i="1" a="1"/>
  <c r="K8068" i="1" s="1"/>
  <c r="K8069" i="1" a="1"/>
  <c r="K8069" i="1" s="1"/>
  <c r="K8070" i="1" a="1"/>
  <c r="K8070" i="1" s="1"/>
  <c r="K8071" i="1" a="1"/>
  <c r="K8071" i="1" s="1"/>
  <c r="K8072" i="1" a="1"/>
  <c r="K8072" i="1" s="1"/>
  <c r="K8073" i="1" a="1"/>
  <c r="K8073" i="1" s="1"/>
  <c r="K8074" i="1" a="1"/>
  <c r="K8074" i="1" s="1"/>
  <c r="K8075" i="1" a="1"/>
  <c r="K8075" i="1" s="1"/>
  <c r="K8076" i="1" a="1"/>
  <c r="K8076" i="1" s="1"/>
  <c r="K8077" i="1" a="1"/>
  <c r="K8077" i="1" s="1"/>
  <c r="K8078" i="1" a="1"/>
  <c r="K8078" i="1" s="1"/>
  <c r="K8079" i="1" a="1"/>
  <c r="K8079" i="1" s="1"/>
  <c r="K8080" i="1" a="1"/>
  <c r="K8080" i="1" s="1"/>
  <c r="K8081" i="1" a="1"/>
  <c r="K8081" i="1" s="1"/>
  <c r="K8082" i="1" a="1"/>
  <c r="K8082" i="1" s="1"/>
  <c r="K8083" i="1" a="1"/>
  <c r="K8083" i="1" s="1"/>
  <c r="K8084" i="1" a="1"/>
  <c r="K8084" i="1" s="1"/>
  <c r="K8085" i="1" a="1"/>
  <c r="K8085" i="1" s="1"/>
  <c r="K8086" i="1" a="1"/>
  <c r="K8086" i="1" s="1"/>
  <c r="K8087" i="1" a="1"/>
  <c r="K8087" i="1" s="1"/>
  <c r="K8088" i="1" a="1"/>
  <c r="K8088" i="1" s="1"/>
  <c r="K8089" i="1" a="1"/>
  <c r="K8089" i="1" s="1"/>
  <c r="K8090" i="1" a="1"/>
  <c r="K8090" i="1" s="1"/>
  <c r="K8091" i="1" a="1"/>
  <c r="K8091" i="1" s="1"/>
  <c r="K8092" i="1" a="1"/>
  <c r="K8092" i="1" s="1"/>
  <c r="K8093" i="1" a="1"/>
  <c r="K8093" i="1" s="1"/>
  <c r="K8094" i="1" a="1"/>
  <c r="K8094" i="1" s="1"/>
  <c r="K8095" i="1" a="1"/>
  <c r="K8095" i="1" s="1"/>
  <c r="K8096" i="1" a="1"/>
  <c r="K8096" i="1" s="1"/>
  <c r="K8097" i="1" a="1"/>
  <c r="K8097" i="1" s="1"/>
  <c r="K8098" i="1" a="1"/>
  <c r="K8098" i="1" s="1"/>
  <c r="K8099" i="1" a="1"/>
  <c r="K8099" i="1" s="1"/>
  <c r="K8100" i="1" a="1"/>
  <c r="K8100" i="1" s="1"/>
  <c r="K8101" i="1" a="1"/>
  <c r="K8101" i="1" s="1"/>
  <c r="K8102" i="1" a="1"/>
  <c r="K8102" i="1" s="1"/>
  <c r="K8103" i="1" a="1"/>
  <c r="K8103" i="1" s="1"/>
  <c r="K8104" i="1" a="1"/>
  <c r="K8104" i="1" s="1"/>
  <c r="K8105" i="1" a="1"/>
  <c r="K8105" i="1" s="1"/>
  <c r="K8106" i="1" a="1"/>
  <c r="K8106" i="1" s="1"/>
  <c r="K8107" i="1" a="1"/>
  <c r="K8107" i="1" s="1"/>
  <c r="K8108" i="1" a="1"/>
  <c r="K8108" i="1" s="1"/>
  <c r="K8109" i="1" a="1"/>
  <c r="K8109" i="1" s="1"/>
  <c r="K8110" i="1" a="1"/>
  <c r="K8110" i="1" s="1"/>
  <c r="K8111" i="1" a="1"/>
  <c r="K8111" i="1" s="1"/>
  <c r="K8112" i="1" a="1"/>
  <c r="K8112" i="1" s="1"/>
  <c r="K8113" i="1" a="1"/>
  <c r="K8113" i="1" s="1"/>
  <c r="K8114" i="1" a="1"/>
  <c r="K8114" i="1" s="1"/>
  <c r="K8115" i="1" a="1"/>
  <c r="K8115" i="1" s="1"/>
  <c r="K8116" i="1" a="1"/>
  <c r="K8116" i="1" s="1"/>
  <c r="K8117" i="1" a="1"/>
  <c r="K8117" i="1" s="1"/>
  <c r="K8118" i="1" a="1"/>
  <c r="K8118" i="1" s="1"/>
  <c r="K8119" i="1" a="1"/>
  <c r="K8119" i="1" s="1"/>
  <c r="K8120" i="1" a="1"/>
  <c r="K8120" i="1" s="1"/>
  <c r="K8121" i="1" a="1"/>
  <c r="K8121" i="1" s="1"/>
  <c r="K8122" i="1" a="1"/>
  <c r="K8122" i="1" s="1"/>
  <c r="K8123" i="1" a="1"/>
  <c r="K8123" i="1" s="1"/>
  <c r="K8124" i="1" a="1"/>
  <c r="K8124" i="1" s="1"/>
  <c r="K8125" i="1" a="1"/>
  <c r="K8125" i="1" s="1"/>
  <c r="K8126" i="1" a="1"/>
  <c r="K8126" i="1" s="1"/>
  <c r="K8127" i="1" a="1"/>
  <c r="K8127" i="1" s="1"/>
  <c r="K8128" i="1" a="1"/>
  <c r="K8128" i="1" s="1"/>
  <c r="K8129" i="1" a="1"/>
  <c r="K8129" i="1" s="1"/>
  <c r="K8130" i="1" a="1"/>
  <c r="K8130" i="1" s="1"/>
  <c r="K8131" i="1" a="1"/>
  <c r="K8131" i="1" s="1"/>
  <c r="K8132" i="1" a="1"/>
  <c r="K8132" i="1" s="1"/>
  <c r="K8133" i="1" a="1"/>
  <c r="K8133" i="1" s="1"/>
  <c r="K8134" i="1" a="1"/>
  <c r="K8134" i="1" s="1"/>
  <c r="K8135" i="1" a="1"/>
  <c r="K8135" i="1" s="1"/>
  <c r="K8136" i="1" a="1"/>
  <c r="K8136" i="1" s="1"/>
  <c r="K8137" i="1" a="1"/>
  <c r="K8137" i="1" s="1"/>
  <c r="K8138" i="1" a="1"/>
  <c r="K8138" i="1" s="1"/>
  <c r="K8139" i="1" a="1"/>
  <c r="K8139" i="1" s="1"/>
  <c r="K8140" i="1" a="1"/>
  <c r="K8140" i="1" s="1"/>
  <c r="K8141" i="1" a="1"/>
  <c r="K8141" i="1" s="1"/>
  <c r="K8142" i="1" a="1"/>
  <c r="K8142" i="1" s="1"/>
  <c r="K8143" i="1" a="1"/>
  <c r="K8143" i="1" s="1"/>
  <c r="K8144" i="1" a="1"/>
  <c r="K8144" i="1" s="1"/>
  <c r="K8145" i="1" a="1"/>
  <c r="K8145" i="1" s="1"/>
  <c r="K8146" i="1" a="1"/>
  <c r="K8146" i="1" s="1"/>
  <c r="K8147" i="1" a="1"/>
  <c r="K8147" i="1" s="1"/>
  <c r="K8148" i="1" a="1"/>
  <c r="K8148" i="1" s="1"/>
  <c r="K8149" i="1" a="1"/>
  <c r="K8149" i="1" s="1"/>
  <c r="K8150" i="1" a="1"/>
  <c r="K8150" i="1" s="1"/>
  <c r="K8151" i="1" a="1"/>
  <c r="K8151" i="1" s="1"/>
  <c r="K8152" i="1" a="1"/>
  <c r="K8152" i="1" s="1"/>
  <c r="K8153" i="1" a="1"/>
  <c r="K8153" i="1" s="1"/>
  <c r="K8154" i="1" a="1"/>
  <c r="K8154" i="1" s="1"/>
  <c r="K8155" i="1" a="1"/>
  <c r="K8155" i="1" s="1"/>
  <c r="K8156" i="1" a="1"/>
  <c r="K8156" i="1" s="1"/>
  <c r="K8157" i="1" a="1"/>
  <c r="K8157" i="1" s="1"/>
  <c r="K8158" i="1" a="1"/>
  <c r="K8158" i="1" s="1"/>
  <c r="K8159" i="1" a="1"/>
  <c r="K8159" i="1" s="1"/>
  <c r="K8160" i="1" a="1"/>
  <c r="K8160" i="1" s="1"/>
  <c r="K8161" i="1" a="1"/>
  <c r="K8161" i="1" s="1"/>
  <c r="K8162" i="1" a="1"/>
  <c r="K8162" i="1" s="1"/>
  <c r="K8163" i="1" a="1"/>
  <c r="K8163" i="1" s="1"/>
  <c r="K8164" i="1" a="1"/>
  <c r="K8164" i="1" s="1"/>
  <c r="K8165" i="1" a="1"/>
  <c r="K8165" i="1" s="1"/>
  <c r="K8166" i="1" a="1"/>
  <c r="K8166" i="1" s="1"/>
  <c r="K8167" i="1" a="1"/>
  <c r="K8167" i="1" s="1"/>
  <c r="K8168" i="1" a="1"/>
  <c r="K8168" i="1" s="1"/>
  <c r="K8169" i="1" a="1"/>
  <c r="K8169" i="1" s="1"/>
  <c r="K8170" i="1" a="1"/>
  <c r="K8170" i="1" s="1"/>
  <c r="K8171" i="1" a="1"/>
  <c r="K8171" i="1" s="1"/>
  <c r="K8172" i="1" a="1"/>
  <c r="K8172" i="1" s="1"/>
  <c r="K8173" i="1" a="1"/>
  <c r="K8173" i="1" s="1"/>
  <c r="K8174" i="1" a="1"/>
  <c r="K8174" i="1" s="1"/>
  <c r="K8175" i="1" a="1"/>
  <c r="K8175" i="1" s="1"/>
  <c r="K8176" i="1" a="1"/>
  <c r="K8176" i="1" s="1"/>
  <c r="K8177" i="1" a="1"/>
  <c r="K8177" i="1" s="1"/>
  <c r="K8178" i="1" a="1"/>
  <c r="K8178" i="1" s="1"/>
  <c r="K8179" i="1" a="1"/>
  <c r="K8179" i="1" s="1"/>
  <c r="K8180" i="1" a="1"/>
  <c r="K8180" i="1" s="1"/>
  <c r="K8181" i="1" a="1"/>
  <c r="K8181" i="1" s="1"/>
  <c r="K8182" i="1" a="1"/>
  <c r="K8182" i="1" s="1"/>
  <c r="K8183" i="1" a="1"/>
  <c r="K8183" i="1" s="1"/>
  <c r="K8184" i="1" a="1"/>
  <c r="K8184" i="1" s="1"/>
  <c r="K8185" i="1" a="1"/>
  <c r="K8185" i="1" s="1"/>
  <c r="K8186" i="1" a="1"/>
  <c r="K8186" i="1" s="1"/>
  <c r="K8187" i="1" a="1"/>
  <c r="K8187" i="1" s="1"/>
  <c r="K8188" i="1" a="1"/>
  <c r="K8188" i="1" s="1"/>
  <c r="K8189" i="1" a="1"/>
  <c r="K8189" i="1" s="1"/>
  <c r="K8190" i="1" a="1"/>
  <c r="K8190" i="1" s="1"/>
  <c r="K8191" i="1" a="1"/>
  <c r="K8191" i="1" s="1"/>
  <c r="K8192" i="1" a="1"/>
  <c r="K8192" i="1" s="1"/>
  <c r="K8193" i="1" a="1"/>
  <c r="K8193" i="1" s="1"/>
  <c r="K8194" i="1" a="1"/>
  <c r="K8194" i="1" s="1"/>
  <c r="K8195" i="1" a="1"/>
  <c r="K8195" i="1" s="1"/>
  <c r="K8196" i="1" a="1"/>
  <c r="K8196" i="1" s="1"/>
  <c r="K8197" i="1" a="1"/>
  <c r="K8197" i="1" s="1"/>
  <c r="K8198" i="1" a="1"/>
  <c r="K8198" i="1" s="1"/>
  <c r="K8199" i="1" a="1"/>
  <c r="K8199" i="1" s="1"/>
  <c r="K8200" i="1" a="1"/>
  <c r="K8200" i="1" s="1"/>
  <c r="K8201" i="1" a="1"/>
  <c r="K8201" i="1" s="1"/>
  <c r="K8202" i="1" a="1"/>
  <c r="K8202" i="1" s="1"/>
  <c r="K8203" i="1" a="1"/>
  <c r="K8203" i="1" s="1"/>
  <c r="K8204" i="1" a="1"/>
  <c r="K8204" i="1" s="1"/>
  <c r="K8205" i="1" a="1"/>
  <c r="K8205" i="1" s="1"/>
  <c r="K8206" i="1" a="1"/>
  <c r="K8206" i="1" s="1"/>
  <c r="K8207" i="1" a="1"/>
  <c r="K8207" i="1" s="1"/>
  <c r="K8208" i="1" a="1"/>
  <c r="K8208" i="1" s="1"/>
  <c r="K8209" i="1" a="1"/>
  <c r="K8209" i="1" s="1"/>
  <c r="K8210" i="1" a="1"/>
  <c r="K8210" i="1" s="1"/>
  <c r="K8211" i="1" a="1"/>
  <c r="K8211" i="1" s="1"/>
  <c r="K8212" i="1" a="1"/>
  <c r="K8212" i="1" s="1"/>
  <c r="K8213" i="1" a="1"/>
  <c r="K8213" i="1" s="1"/>
  <c r="K8214" i="1" a="1"/>
  <c r="K8214" i="1" s="1"/>
  <c r="K8215" i="1" a="1"/>
  <c r="K8215" i="1" s="1"/>
  <c r="K8216" i="1" a="1"/>
  <c r="K8216" i="1" s="1"/>
  <c r="K8217" i="1" a="1"/>
  <c r="K8217" i="1" s="1"/>
  <c r="K8218" i="1" a="1"/>
  <c r="K8218" i="1" s="1"/>
  <c r="K8219" i="1" a="1"/>
  <c r="K8219" i="1" s="1"/>
  <c r="K8220" i="1" a="1"/>
  <c r="K8220" i="1" s="1"/>
  <c r="K8221" i="1" a="1"/>
  <c r="K8221" i="1" s="1"/>
  <c r="K8222" i="1" a="1"/>
  <c r="K8222" i="1" s="1"/>
  <c r="K8223" i="1" a="1"/>
  <c r="K8223" i="1" s="1"/>
  <c r="K8224" i="1" a="1"/>
  <c r="K8224" i="1" s="1"/>
  <c r="K8225" i="1" a="1"/>
  <c r="K8225" i="1" s="1"/>
  <c r="K8226" i="1" a="1"/>
  <c r="K8226" i="1" s="1"/>
  <c r="K8227" i="1" a="1"/>
  <c r="K8227" i="1" s="1"/>
  <c r="K8228" i="1" a="1"/>
  <c r="K8228" i="1" s="1"/>
  <c r="K8229" i="1" a="1"/>
  <c r="K8229" i="1" s="1"/>
  <c r="K8230" i="1" a="1"/>
  <c r="K8230" i="1" s="1"/>
  <c r="K8231" i="1" a="1"/>
  <c r="K8231" i="1" s="1"/>
  <c r="K8232" i="1" a="1"/>
  <c r="K8232" i="1" s="1"/>
  <c r="K8233" i="1" a="1"/>
  <c r="K8233" i="1" s="1"/>
  <c r="K8234" i="1" a="1"/>
  <c r="K8234" i="1" s="1"/>
  <c r="K8235" i="1" a="1"/>
  <c r="K8235" i="1" s="1"/>
  <c r="K8236" i="1" a="1"/>
  <c r="K8236" i="1" s="1"/>
  <c r="K8237" i="1" a="1"/>
  <c r="K8237" i="1" s="1"/>
  <c r="K8238" i="1" a="1"/>
  <c r="K8238" i="1" s="1"/>
  <c r="K8239" i="1" a="1"/>
  <c r="K8239" i="1" s="1"/>
  <c r="K8240" i="1" a="1"/>
  <c r="K8240" i="1" s="1"/>
  <c r="K8241" i="1" a="1"/>
  <c r="K8241" i="1" s="1"/>
  <c r="K8242" i="1" a="1"/>
  <c r="K8242" i="1" s="1"/>
  <c r="K8243" i="1" a="1"/>
  <c r="K8243" i="1" s="1"/>
  <c r="K8244" i="1" a="1"/>
  <c r="K8244" i="1" s="1"/>
  <c r="K8245" i="1" a="1"/>
  <c r="K8245" i="1" s="1"/>
  <c r="K8246" i="1" a="1"/>
  <c r="K8246" i="1" s="1"/>
  <c r="K8247" i="1" a="1"/>
  <c r="K8247" i="1" s="1"/>
  <c r="K8248" i="1" a="1"/>
  <c r="K8248" i="1" s="1"/>
  <c r="K8249" i="1" a="1"/>
  <c r="K8249" i="1" s="1"/>
  <c r="K8250" i="1" a="1"/>
  <c r="K8250" i="1" s="1"/>
  <c r="K8251" i="1" a="1"/>
  <c r="K8251" i="1" s="1"/>
  <c r="K8252" i="1" a="1"/>
  <c r="K8252" i="1" s="1"/>
  <c r="K8253" i="1" a="1"/>
  <c r="K8253" i="1" s="1"/>
  <c r="K8254" i="1" a="1"/>
  <c r="K8254" i="1" s="1"/>
  <c r="K8255" i="1" a="1"/>
  <c r="K8255" i="1" s="1"/>
  <c r="K8256" i="1" a="1"/>
  <c r="K8256" i="1" s="1"/>
  <c r="K8257" i="1" a="1"/>
  <c r="K8257" i="1" s="1"/>
  <c r="K8258" i="1" a="1"/>
  <c r="K8258" i="1" s="1"/>
  <c r="K8259" i="1" a="1"/>
  <c r="K8259" i="1" s="1"/>
  <c r="K8260" i="1" a="1"/>
  <c r="K8260" i="1" s="1"/>
  <c r="K8261" i="1" a="1"/>
  <c r="K8261" i="1" s="1"/>
  <c r="K8262" i="1" a="1"/>
  <c r="K8262" i="1" s="1"/>
  <c r="K8263" i="1" a="1"/>
  <c r="K8263" i="1" s="1"/>
  <c r="K8264" i="1" a="1"/>
  <c r="K8264" i="1" s="1"/>
  <c r="K8265" i="1" a="1"/>
  <c r="K8265" i="1" s="1"/>
  <c r="K8266" i="1" a="1"/>
  <c r="K8266" i="1" s="1"/>
  <c r="K8267" i="1" a="1"/>
  <c r="K8267" i="1" s="1"/>
  <c r="K8268" i="1" a="1"/>
  <c r="K8268" i="1" s="1"/>
  <c r="K8269" i="1" a="1"/>
  <c r="K8269" i="1" s="1"/>
  <c r="K8270" i="1" a="1"/>
  <c r="K8270" i="1" s="1"/>
  <c r="K8271" i="1" a="1"/>
  <c r="K8271" i="1" s="1"/>
  <c r="K8272" i="1" a="1"/>
  <c r="K8272" i="1" s="1"/>
  <c r="K8273" i="1" a="1"/>
  <c r="K8273" i="1" s="1"/>
  <c r="K8274" i="1" a="1"/>
  <c r="K8274" i="1" s="1"/>
  <c r="K8275" i="1" a="1"/>
  <c r="K8275" i="1" s="1"/>
  <c r="K8276" i="1" a="1"/>
  <c r="K8276" i="1" s="1"/>
  <c r="K8277" i="1" a="1"/>
  <c r="K8277" i="1" s="1"/>
  <c r="K8278" i="1" a="1"/>
  <c r="K8278" i="1" s="1"/>
  <c r="K8279" i="1" a="1"/>
  <c r="K8279" i="1" s="1"/>
  <c r="K8280" i="1" a="1"/>
  <c r="K8280" i="1" s="1"/>
  <c r="K8281" i="1" a="1"/>
  <c r="K8281" i="1" s="1"/>
  <c r="K8282" i="1" a="1"/>
  <c r="K8282" i="1" s="1"/>
  <c r="K8283" i="1" a="1"/>
  <c r="K8283" i="1" s="1"/>
  <c r="K8284" i="1" a="1"/>
  <c r="K8284" i="1" s="1"/>
  <c r="K8285" i="1" a="1"/>
  <c r="K8285" i="1" s="1"/>
  <c r="K8286" i="1" a="1"/>
  <c r="K8286" i="1" s="1"/>
  <c r="K8287" i="1" a="1"/>
  <c r="K8287" i="1" s="1"/>
  <c r="K8288" i="1" a="1"/>
  <c r="K8288" i="1" s="1"/>
  <c r="K8289" i="1" a="1"/>
  <c r="K8289" i="1" s="1"/>
  <c r="K8290" i="1" a="1"/>
  <c r="K8290" i="1" s="1"/>
  <c r="K8291" i="1" a="1"/>
  <c r="K8291" i="1" s="1"/>
  <c r="K8292" i="1" a="1"/>
  <c r="K8292" i="1" s="1"/>
  <c r="K8293" i="1" a="1"/>
  <c r="K8293" i="1" s="1"/>
  <c r="K8294" i="1" a="1"/>
  <c r="K8294" i="1" s="1"/>
  <c r="K8295" i="1" a="1"/>
  <c r="K8295" i="1" s="1"/>
  <c r="K8296" i="1" a="1"/>
  <c r="K8296" i="1" s="1"/>
  <c r="K8297" i="1" a="1"/>
  <c r="K8297" i="1" s="1"/>
  <c r="K8298" i="1" a="1"/>
  <c r="K8298" i="1" s="1"/>
  <c r="K8299" i="1" a="1"/>
  <c r="K8299" i="1" s="1"/>
  <c r="K8300" i="1" a="1"/>
  <c r="K8300" i="1" s="1"/>
  <c r="K8301" i="1" a="1"/>
  <c r="K8301" i="1" s="1"/>
  <c r="K8302" i="1" a="1"/>
  <c r="K8302" i="1" s="1"/>
  <c r="K8303" i="1" a="1"/>
  <c r="K8303" i="1" s="1"/>
  <c r="K8304" i="1" a="1"/>
  <c r="K8304" i="1" s="1"/>
  <c r="K8305" i="1" a="1"/>
  <c r="K8305" i="1" s="1"/>
  <c r="K8306" i="1" a="1"/>
  <c r="K8306" i="1" s="1"/>
  <c r="K8307" i="1" a="1"/>
  <c r="K8307" i="1" s="1"/>
  <c r="K8308" i="1" a="1"/>
  <c r="K8308" i="1" s="1"/>
  <c r="K8309" i="1" a="1"/>
  <c r="K8309" i="1" s="1"/>
  <c r="K8310" i="1" a="1"/>
  <c r="K8310" i="1" s="1"/>
  <c r="K8311" i="1" a="1"/>
  <c r="K8311" i="1" s="1"/>
  <c r="K8312" i="1" a="1"/>
  <c r="K8312" i="1" s="1"/>
  <c r="K8313" i="1" a="1"/>
  <c r="K8313" i="1" s="1"/>
  <c r="K8314" i="1" a="1"/>
  <c r="K8314" i="1" s="1"/>
  <c r="K8315" i="1" a="1"/>
  <c r="K8315" i="1" s="1"/>
  <c r="K8316" i="1" a="1"/>
  <c r="K8316" i="1" s="1"/>
  <c r="K8317" i="1" a="1"/>
  <c r="K8317" i="1" s="1"/>
  <c r="K8318" i="1" a="1"/>
  <c r="K8318" i="1" s="1"/>
  <c r="K8319" i="1" a="1"/>
  <c r="K8319" i="1" s="1"/>
  <c r="K8320" i="1" a="1"/>
  <c r="K8320" i="1" s="1"/>
  <c r="K8321" i="1" a="1"/>
  <c r="K8321" i="1" s="1"/>
  <c r="K8322" i="1" a="1"/>
  <c r="K8322" i="1" s="1"/>
  <c r="K8323" i="1" a="1"/>
  <c r="K8323" i="1" s="1"/>
  <c r="K8324" i="1" a="1"/>
  <c r="K8324" i="1" s="1"/>
  <c r="K8325" i="1" a="1"/>
  <c r="K8325" i="1" s="1"/>
  <c r="K8326" i="1" a="1"/>
  <c r="K8326" i="1" s="1"/>
  <c r="K8327" i="1" a="1"/>
  <c r="K8327" i="1" s="1"/>
  <c r="K8328" i="1" a="1"/>
  <c r="K8328" i="1" s="1"/>
  <c r="K8329" i="1" a="1"/>
  <c r="K8329" i="1" s="1"/>
  <c r="K8330" i="1" a="1"/>
  <c r="K8330" i="1" s="1"/>
  <c r="K8331" i="1" a="1"/>
  <c r="K8331" i="1" s="1"/>
  <c r="K8332" i="1" a="1"/>
  <c r="K8332" i="1" s="1"/>
  <c r="K8333" i="1" a="1"/>
  <c r="K8333" i="1" s="1"/>
  <c r="K8334" i="1" a="1"/>
  <c r="K8334" i="1" s="1"/>
  <c r="K8335" i="1" a="1"/>
  <c r="K8335" i="1" s="1"/>
  <c r="K8336" i="1" a="1"/>
  <c r="K8336" i="1" s="1"/>
  <c r="K8337" i="1" a="1"/>
  <c r="K8337" i="1" s="1"/>
  <c r="K8338" i="1" a="1"/>
  <c r="K8338" i="1" s="1"/>
  <c r="K8339" i="1" a="1"/>
  <c r="K8339" i="1" s="1"/>
  <c r="K8340" i="1" a="1"/>
  <c r="K8340" i="1" s="1"/>
  <c r="K8341" i="1" a="1"/>
  <c r="K8341" i="1" s="1"/>
  <c r="K8342" i="1" a="1"/>
  <c r="K8342" i="1" s="1"/>
  <c r="K8343" i="1" a="1"/>
  <c r="K8343" i="1" s="1"/>
  <c r="K8344" i="1" a="1"/>
  <c r="K8344" i="1" s="1"/>
  <c r="K8345" i="1" a="1"/>
  <c r="K8345" i="1" s="1"/>
  <c r="K8346" i="1" a="1"/>
  <c r="K8346" i="1" s="1"/>
  <c r="K8347" i="1" a="1"/>
  <c r="K8347" i="1" s="1"/>
  <c r="K8348" i="1" a="1"/>
  <c r="K8348" i="1" s="1"/>
  <c r="K8349" i="1" a="1"/>
  <c r="K8349" i="1" s="1"/>
  <c r="K8350" i="1" a="1"/>
  <c r="K8350" i="1" s="1"/>
  <c r="K8351" i="1" a="1"/>
  <c r="K8351" i="1" s="1"/>
  <c r="K8352" i="1" a="1"/>
  <c r="K8352" i="1" s="1"/>
  <c r="K8353" i="1" a="1"/>
  <c r="K8353" i="1" s="1"/>
  <c r="K8354" i="1" a="1"/>
  <c r="K8354" i="1" s="1"/>
  <c r="K8355" i="1" a="1"/>
  <c r="K8355" i="1" s="1"/>
  <c r="K8356" i="1" a="1"/>
  <c r="K8356" i="1" s="1"/>
  <c r="K8357" i="1" a="1"/>
  <c r="K8357" i="1" s="1"/>
  <c r="K8358" i="1" a="1"/>
  <c r="K8358" i="1" s="1"/>
  <c r="K8359" i="1" a="1"/>
  <c r="K8359" i="1" s="1"/>
  <c r="K8360" i="1" a="1"/>
  <c r="K8360" i="1" s="1"/>
  <c r="K8361" i="1" a="1"/>
  <c r="K8361" i="1" s="1"/>
  <c r="K8362" i="1" a="1"/>
  <c r="K8362" i="1" s="1"/>
  <c r="K8363" i="1" a="1"/>
  <c r="K8363" i="1" s="1"/>
  <c r="K8364" i="1" a="1"/>
  <c r="K8364" i="1" s="1"/>
  <c r="K8365" i="1" a="1"/>
  <c r="K8365" i="1" s="1"/>
  <c r="K8366" i="1" a="1"/>
  <c r="K8366" i="1" s="1"/>
  <c r="K8367" i="1" a="1"/>
  <c r="K8367" i="1" s="1"/>
  <c r="K8368" i="1" a="1"/>
  <c r="K8368" i="1" s="1"/>
  <c r="K8369" i="1" a="1"/>
  <c r="K8369" i="1" s="1"/>
  <c r="K8370" i="1" a="1"/>
  <c r="K8370" i="1" s="1"/>
  <c r="K8371" i="1" a="1"/>
  <c r="K8371" i="1" s="1"/>
  <c r="K8372" i="1" a="1"/>
  <c r="K8372" i="1" s="1"/>
  <c r="K8373" i="1" a="1"/>
  <c r="K8373" i="1" s="1"/>
  <c r="K8374" i="1" a="1"/>
  <c r="K8374" i="1" s="1"/>
  <c r="K8375" i="1" a="1"/>
  <c r="K8375" i="1" s="1"/>
  <c r="K8376" i="1" a="1"/>
  <c r="K8376" i="1" s="1"/>
  <c r="K8377" i="1" a="1"/>
  <c r="K8377" i="1" s="1"/>
  <c r="K8378" i="1" a="1"/>
  <c r="K8378" i="1" s="1"/>
  <c r="K8379" i="1" a="1"/>
  <c r="K8379" i="1" s="1"/>
  <c r="K8380" i="1" a="1"/>
  <c r="K8380" i="1" s="1"/>
  <c r="K8381" i="1" a="1"/>
  <c r="K8381" i="1" s="1"/>
  <c r="K8382" i="1" a="1"/>
  <c r="K8382" i="1" s="1"/>
  <c r="K8383" i="1" a="1"/>
  <c r="K8383" i="1" s="1"/>
  <c r="K8384" i="1" a="1"/>
  <c r="K8384" i="1" s="1"/>
  <c r="K8385" i="1" a="1"/>
  <c r="K8385" i="1" s="1"/>
  <c r="K8386" i="1" a="1"/>
  <c r="K8386" i="1" s="1"/>
  <c r="K8387" i="1" a="1"/>
  <c r="K8387" i="1" s="1"/>
  <c r="K8388" i="1" a="1"/>
  <c r="K8388" i="1" s="1"/>
  <c r="K8389" i="1" a="1"/>
  <c r="K8389" i="1" s="1"/>
  <c r="K8390" i="1" a="1"/>
  <c r="K8390" i="1" s="1"/>
  <c r="K8391" i="1" a="1"/>
  <c r="K8391" i="1" s="1"/>
  <c r="K8392" i="1" a="1"/>
  <c r="K8392" i="1" s="1"/>
  <c r="K8393" i="1" a="1"/>
  <c r="K8393" i="1" s="1"/>
  <c r="K8394" i="1" a="1"/>
  <c r="K8394" i="1" s="1"/>
  <c r="K8395" i="1" a="1"/>
  <c r="K8395" i="1" s="1"/>
  <c r="K8396" i="1" a="1"/>
  <c r="K8396" i="1" s="1"/>
  <c r="K8397" i="1" a="1"/>
  <c r="K8397" i="1" s="1"/>
  <c r="K8398" i="1" a="1"/>
  <c r="K8398" i="1" s="1"/>
  <c r="K8399" i="1" a="1"/>
  <c r="K8399" i="1" s="1"/>
  <c r="K8400" i="1" a="1"/>
  <c r="K8400" i="1" s="1"/>
  <c r="K8401" i="1" a="1"/>
  <c r="K8401" i="1" s="1"/>
  <c r="K8402" i="1" a="1"/>
  <c r="K8402" i="1" s="1"/>
  <c r="K8403" i="1" a="1"/>
  <c r="K8403" i="1" s="1"/>
  <c r="K8404" i="1" a="1"/>
  <c r="K8404" i="1" s="1"/>
  <c r="K8405" i="1" a="1"/>
  <c r="K8405" i="1" s="1"/>
  <c r="K8406" i="1" a="1"/>
  <c r="K8406" i="1" s="1"/>
  <c r="K8407" i="1" a="1"/>
  <c r="K8407" i="1" s="1"/>
  <c r="K8408" i="1" a="1"/>
  <c r="K8408" i="1" s="1"/>
  <c r="K8409" i="1" a="1"/>
  <c r="K8409" i="1" s="1"/>
  <c r="K8410" i="1" a="1"/>
  <c r="K8410" i="1" s="1"/>
  <c r="K8411" i="1" a="1"/>
  <c r="K8411" i="1" s="1"/>
  <c r="K8412" i="1" a="1"/>
  <c r="K8412" i="1" s="1"/>
  <c r="K8413" i="1" a="1"/>
  <c r="K8413" i="1" s="1"/>
  <c r="K8414" i="1" a="1"/>
  <c r="K8414" i="1" s="1"/>
  <c r="K8415" i="1" a="1"/>
  <c r="K8415" i="1" s="1"/>
  <c r="K8416" i="1" a="1"/>
  <c r="K8416" i="1" s="1"/>
  <c r="K8417" i="1" a="1"/>
  <c r="K8417" i="1" s="1"/>
  <c r="K8418" i="1" a="1"/>
  <c r="K8418" i="1" s="1"/>
  <c r="K8419" i="1" a="1"/>
  <c r="K8419" i="1" s="1"/>
  <c r="K8420" i="1" a="1"/>
  <c r="K8420" i="1" s="1"/>
  <c r="K8421" i="1" a="1"/>
  <c r="K8421" i="1" s="1"/>
  <c r="K8422" i="1" a="1"/>
  <c r="K8422" i="1" s="1"/>
  <c r="K8423" i="1" a="1"/>
  <c r="K8423" i="1" s="1"/>
  <c r="K8424" i="1" a="1"/>
  <c r="K8424" i="1" s="1"/>
  <c r="K8425" i="1" a="1"/>
  <c r="K8425" i="1" s="1"/>
  <c r="K8426" i="1" a="1"/>
  <c r="K8426" i="1" s="1"/>
  <c r="K8427" i="1" a="1"/>
  <c r="K8427" i="1" s="1"/>
  <c r="K8428" i="1" a="1"/>
  <c r="K8428" i="1" s="1"/>
  <c r="K8429" i="1" a="1"/>
  <c r="K8429" i="1" s="1"/>
  <c r="K8430" i="1" a="1"/>
  <c r="K8430" i="1" s="1"/>
  <c r="K8431" i="1" a="1"/>
  <c r="K8431" i="1" s="1"/>
  <c r="K8432" i="1" a="1"/>
  <c r="K8432" i="1" s="1"/>
  <c r="K8433" i="1" a="1"/>
  <c r="K8433" i="1" s="1"/>
  <c r="K8434" i="1" a="1"/>
  <c r="K8434" i="1" s="1"/>
  <c r="K8435" i="1" a="1"/>
  <c r="K8435" i="1" s="1"/>
  <c r="K8436" i="1" a="1"/>
  <c r="K8436" i="1" s="1"/>
  <c r="K8437" i="1" a="1"/>
  <c r="K8437" i="1" s="1"/>
  <c r="K8438" i="1" a="1"/>
  <c r="K8438" i="1" s="1"/>
  <c r="K8439" i="1" a="1"/>
  <c r="K8439" i="1" s="1"/>
  <c r="K8440" i="1" a="1"/>
  <c r="K8440" i="1" s="1"/>
  <c r="K8441" i="1" a="1"/>
  <c r="K8441" i="1" s="1"/>
  <c r="K8442" i="1" a="1"/>
  <c r="K8442" i="1" s="1"/>
  <c r="K8443" i="1" a="1"/>
  <c r="K8443" i="1" s="1"/>
  <c r="K8444" i="1" a="1"/>
  <c r="K8444" i="1" s="1"/>
  <c r="K8445" i="1" a="1"/>
  <c r="K8445" i="1" s="1"/>
  <c r="K8446" i="1" a="1"/>
  <c r="K8446" i="1" s="1"/>
  <c r="K8447" i="1" a="1"/>
  <c r="K8447" i="1" s="1"/>
  <c r="K8448" i="1" a="1"/>
  <c r="K8448" i="1" s="1"/>
  <c r="K8449" i="1" a="1"/>
  <c r="K8449" i="1" s="1"/>
  <c r="K8450" i="1" a="1"/>
  <c r="K8450" i="1" s="1"/>
  <c r="K8451" i="1" a="1"/>
  <c r="K8451" i="1" s="1"/>
  <c r="K8452" i="1" a="1"/>
  <c r="K8452" i="1" s="1"/>
  <c r="K8453" i="1" a="1"/>
  <c r="K8453" i="1" s="1"/>
  <c r="K8454" i="1" a="1"/>
  <c r="K8454" i="1" s="1"/>
  <c r="K8455" i="1" a="1"/>
  <c r="K8455" i="1" s="1"/>
  <c r="K8456" i="1" a="1"/>
  <c r="K8456" i="1" s="1"/>
  <c r="K8457" i="1" a="1"/>
  <c r="K8457" i="1" s="1"/>
  <c r="K8458" i="1" a="1"/>
  <c r="K8458" i="1" s="1"/>
  <c r="K8459" i="1" a="1"/>
  <c r="K8459" i="1" s="1"/>
  <c r="K8460" i="1" a="1"/>
  <c r="K8460" i="1" s="1"/>
  <c r="K8461" i="1" a="1"/>
  <c r="K8461" i="1" s="1"/>
  <c r="K8462" i="1" a="1"/>
  <c r="K8462" i="1" s="1"/>
  <c r="K8463" i="1" a="1"/>
  <c r="K8463" i="1" s="1"/>
  <c r="K8464" i="1" a="1"/>
  <c r="K8464" i="1" s="1"/>
  <c r="K8465" i="1" a="1"/>
  <c r="K8465" i="1" s="1"/>
  <c r="K8466" i="1" a="1"/>
  <c r="K8466" i="1" s="1"/>
  <c r="K8467" i="1" a="1"/>
  <c r="K8467" i="1" s="1"/>
  <c r="K8468" i="1" a="1"/>
  <c r="K8468" i="1" s="1"/>
  <c r="K8469" i="1" a="1"/>
  <c r="K8469" i="1" s="1"/>
  <c r="K8470" i="1" a="1"/>
  <c r="K8470" i="1" s="1"/>
  <c r="K8471" i="1" a="1"/>
  <c r="K8471" i="1" s="1"/>
  <c r="K8472" i="1" a="1"/>
  <c r="K8472" i="1" s="1"/>
  <c r="K8473" i="1" a="1"/>
  <c r="K8473" i="1" s="1"/>
  <c r="K8474" i="1" a="1"/>
  <c r="K8474" i="1" s="1"/>
  <c r="K8475" i="1" a="1"/>
  <c r="K8475" i="1" s="1"/>
  <c r="K8476" i="1" a="1"/>
  <c r="K8476" i="1" s="1"/>
  <c r="K8477" i="1" a="1"/>
  <c r="K8477" i="1" s="1"/>
  <c r="K8478" i="1" a="1"/>
  <c r="K8478" i="1" s="1"/>
  <c r="K8479" i="1" a="1"/>
  <c r="K8479" i="1" s="1"/>
  <c r="K8480" i="1" a="1"/>
  <c r="K8480" i="1" s="1"/>
  <c r="K8481" i="1" a="1"/>
  <c r="K8481" i="1" s="1"/>
  <c r="K8482" i="1" a="1"/>
  <c r="K8482" i="1" s="1"/>
  <c r="K8483" i="1" a="1"/>
  <c r="K8483" i="1" s="1"/>
  <c r="K8484" i="1" a="1"/>
  <c r="K8484" i="1" s="1"/>
  <c r="K8485" i="1" a="1"/>
  <c r="K8485" i="1" s="1"/>
  <c r="K8486" i="1" a="1"/>
  <c r="K8486" i="1" s="1"/>
  <c r="K8487" i="1" a="1"/>
  <c r="K8487" i="1" s="1"/>
  <c r="K8488" i="1" a="1"/>
  <c r="K8488" i="1" s="1"/>
  <c r="K8489" i="1" a="1"/>
  <c r="K8489" i="1" s="1"/>
  <c r="K8490" i="1" a="1"/>
  <c r="K8490" i="1" s="1"/>
  <c r="K8491" i="1" a="1"/>
  <c r="K8491" i="1" s="1"/>
  <c r="K8492" i="1" a="1"/>
  <c r="K8492" i="1" s="1"/>
  <c r="K8493" i="1" a="1"/>
  <c r="K8493" i="1" s="1"/>
  <c r="K8494" i="1" a="1"/>
  <c r="K8494" i="1" s="1"/>
  <c r="K8495" i="1" a="1"/>
  <c r="K8495" i="1" s="1"/>
  <c r="K8496" i="1" a="1"/>
  <c r="K8496" i="1" s="1"/>
  <c r="K8497" i="1" a="1"/>
  <c r="K8497" i="1" s="1"/>
  <c r="K8498" i="1" a="1"/>
  <c r="K8498" i="1" s="1"/>
  <c r="K8499" i="1" a="1"/>
  <c r="K8499" i="1" s="1"/>
  <c r="K8500" i="1" a="1"/>
  <c r="K8500" i="1" s="1"/>
  <c r="K8501" i="1" a="1"/>
  <c r="K8501" i="1" s="1"/>
  <c r="K8502" i="1" a="1"/>
  <c r="K8502" i="1" s="1"/>
  <c r="K8503" i="1" a="1"/>
  <c r="K8503" i="1" s="1"/>
  <c r="K8504" i="1" a="1"/>
  <c r="K8504" i="1" s="1"/>
  <c r="K8505" i="1" a="1"/>
  <c r="K8505" i="1" s="1"/>
  <c r="K8506" i="1" a="1"/>
  <c r="K8506" i="1" s="1"/>
  <c r="K8507" i="1" a="1"/>
  <c r="K8507" i="1" s="1"/>
  <c r="K8508" i="1" a="1"/>
  <c r="K8508" i="1" s="1"/>
  <c r="K8509" i="1" a="1"/>
  <c r="K8509" i="1" s="1"/>
  <c r="K8510" i="1" a="1"/>
  <c r="K8510" i="1" s="1"/>
  <c r="K8511" i="1" a="1"/>
  <c r="K8511" i="1" s="1"/>
  <c r="K8512" i="1" a="1"/>
  <c r="K8512" i="1" s="1"/>
  <c r="K8513" i="1" a="1"/>
  <c r="K8513" i="1" s="1"/>
  <c r="K8514" i="1" a="1"/>
  <c r="K8514" i="1" s="1"/>
  <c r="K8515" i="1" a="1"/>
  <c r="K8515" i="1" s="1"/>
  <c r="K8516" i="1" a="1"/>
  <c r="K8516" i="1" s="1"/>
  <c r="K8517" i="1" a="1"/>
  <c r="K8517" i="1" s="1"/>
  <c r="K8518" i="1" a="1"/>
  <c r="K8518" i="1" s="1"/>
  <c r="K8519" i="1" a="1"/>
  <c r="K8519" i="1" s="1"/>
  <c r="K8520" i="1" a="1"/>
  <c r="K8520" i="1" s="1"/>
  <c r="K8521" i="1" a="1"/>
  <c r="K8521" i="1" s="1"/>
  <c r="K8522" i="1" a="1"/>
  <c r="K8522" i="1" s="1"/>
  <c r="K8523" i="1" a="1"/>
  <c r="K8523" i="1" s="1"/>
  <c r="K8524" i="1" a="1"/>
  <c r="K8524" i="1" s="1"/>
  <c r="K8525" i="1" a="1"/>
  <c r="K8525" i="1" s="1"/>
  <c r="K8526" i="1" a="1"/>
  <c r="K8526" i="1" s="1"/>
  <c r="K8527" i="1" a="1"/>
  <c r="K8527" i="1" s="1"/>
  <c r="K8528" i="1" a="1"/>
  <c r="K8528" i="1" s="1"/>
  <c r="K8529" i="1" a="1"/>
  <c r="K8529" i="1" s="1"/>
  <c r="K8530" i="1" a="1"/>
  <c r="K8530" i="1" s="1"/>
  <c r="K8531" i="1" a="1"/>
  <c r="K8531" i="1" s="1"/>
  <c r="K8532" i="1" a="1"/>
  <c r="K8532" i="1" s="1"/>
  <c r="K8533" i="1" a="1"/>
  <c r="K8533" i="1" s="1"/>
  <c r="K8534" i="1" a="1"/>
  <c r="K8534" i="1" s="1"/>
  <c r="K8535" i="1" a="1"/>
  <c r="K8535" i="1" s="1"/>
  <c r="K8536" i="1" a="1"/>
  <c r="K8536" i="1" s="1"/>
  <c r="K8537" i="1" a="1"/>
  <c r="K8537" i="1" s="1"/>
  <c r="K8538" i="1" a="1"/>
  <c r="K8538" i="1" s="1"/>
  <c r="K8539" i="1" a="1"/>
  <c r="K8539" i="1" s="1"/>
  <c r="K8540" i="1" a="1"/>
  <c r="K8540" i="1" s="1"/>
  <c r="K8541" i="1" a="1"/>
  <c r="K8541" i="1" s="1"/>
  <c r="K8542" i="1" a="1"/>
  <c r="K8542" i="1" s="1"/>
  <c r="K8543" i="1" a="1"/>
  <c r="K8543" i="1" s="1"/>
  <c r="K8544" i="1" a="1"/>
  <c r="K8544" i="1" s="1"/>
  <c r="K8545" i="1" a="1"/>
  <c r="K8545" i="1" s="1"/>
  <c r="K8546" i="1" a="1"/>
  <c r="K8546" i="1" s="1"/>
  <c r="K8547" i="1" a="1"/>
  <c r="K8547" i="1" s="1"/>
  <c r="K8548" i="1" a="1"/>
  <c r="K8548" i="1" s="1"/>
  <c r="K8549" i="1" a="1"/>
  <c r="K8549" i="1" s="1"/>
  <c r="K8550" i="1" a="1"/>
  <c r="K8550" i="1" s="1"/>
  <c r="K8551" i="1" a="1"/>
  <c r="K8551" i="1" s="1"/>
  <c r="K8552" i="1" a="1"/>
  <c r="K8552" i="1" s="1"/>
  <c r="K8553" i="1" a="1"/>
  <c r="K8553" i="1" s="1"/>
  <c r="K8554" i="1" a="1"/>
  <c r="K8554" i="1" s="1"/>
  <c r="K8555" i="1" a="1"/>
  <c r="K8555" i="1" s="1"/>
  <c r="K8556" i="1" a="1"/>
  <c r="K8556" i="1" s="1"/>
  <c r="K8557" i="1" a="1"/>
  <c r="K8557" i="1" s="1"/>
  <c r="K8558" i="1" a="1"/>
  <c r="K8558" i="1" s="1"/>
  <c r="K8559" i="1" a="1"/>
  <c r="K8559" i="1" s="1"/>
  <c r="K8560" i="1" a="1"/>
  <c r="K8560" i="1" s="1"/>
  <c r="K8561" i="1" a="1"/>
  <c r="K8561" i="1" s="1"/>
  <c r="K8562" i="1" a="1"/>
  <c r="K8562" i="1" s="1"/>
  <c r="K8563" i="1" a="1"/>
  <c r="K8563" i="1" s="1"/>
  <c r="K8564" i="1" a="1"/>
  <c r="K8564" i="1" s="1"/>
  <c r="K8565" i="1" a="1"/>
  <c r="K8565" i="1" s="1"/>
  <c r="K8566" i="1" a="1"/>
  <c r="K8566" i="1" s="1"/>
  <c r="K8567" i="1" a="1"/>
  <c r="K8567" i="1" s="1"/>
  <c r="K8568" i="1" a="1"/>
  <c r="K8568" i="1" s="1"/>
  <c r="K8569" i="1" a="1"/>
  <c r="K8569" i="1" s="1"/>
  <c r="K8570" i="1" a="1"/>
  <c r="K8570" i="1" s="1"/>
  <c r="K8571" i="1" a="1"/>
  <c r="K8571" i="1" s="1"/>
  <c r="K8572" i="1" a="1"/>
  <c r="K8572" i="1" s="1"/>
  <c r="K8573" i="1" a="1"/>
  <c r="K8573" i="1" s="1"/>
  <c r="K8574" i="1" a="1"/>
  <c r="K8574" i="1" s="1"/>
  <c r="K8575" i="1" a="1"/>
  <c r="K8575" i="1" s="1"/>
  <c r="K8576" i="1" a="1"/>
  <c r="K8576" i="1" s="1"/>
  <c r="K8577" i="1" a="1"/>
  <c r="K8577" i="1" s="1"/>
  <c r="K8578" i="1" a="1"/>
  <c r="K8578" i="1" s="1"/>
  <c r="K8579" i="1" a="1"/>
  <c r="K8579" i="1" s="1"/>
  <c r="K8580" i="1" a="1"/>
  <c r="K8580" i="1" s="1"/>
  <c r="K8581" i="1" a="1"/>
  <c r="K8581" i="1" s="1"/>
  <c r="K8582" i="1" a="1"/>
  <c r="K8582" i="1" s="1"/>
  <c r="K8583" i="1" a="1"/>
  <c r="K8583" i="1" s="1"/>
  <c r="K8584" i="1" a="1"/>
  <c r="K8584" i="1" s="1"/>
  <c r="K8585" i="1" a="1"/>
  <c r="K8585" i="1" s="1"/>
  <c r="K8586" i="1" a="1"/>
  <c r="K8586" i="1" s="1"/>
  <c r="K8587" i="1" a="1"/>
  <c r="K8587" i="1" s="1"/>
  <c r="K8588" i="1" a="1"/>
  <c r="K8588" i="1" s="1"/>
  <c r="K8589" i="1" a="1"/>
  <c r="K8589" i="1" s="1"/>
  <c r="K8590" i="1" a="1"/>
  <c r="K8590" i="1" s="1"/>
  <c r="K8591" i="1" a="1"/>
  <c r="K8591" i="1" s="1"/>
  <c r="K8592" i="1" a="1"/>
  <c r="K8592" i="1" s="1"/>
  <c r="K8593" i="1" a="1"/>
  <c r="K8593" i="1" s="1"/>
  <c r="K8594" i="1" a="1"/>
  <c r="K8594" i="1" s="1"/>
  <c r="K8595" i="1" a="1"/>
  <c r="K8595" i="1" s="1"/>
  <c r="K8596" i="1" a="1"/>
  <c r="K8596" i="1" s="1"/>
  <c r="K8597" i="1" a="1"/>
  <c r="K8597" i="1" s="1"/>
  <c r="K8598" i="1" a="1"/>
  <c r="K8598" i="1" s="1"/>
  <c r="K8599" i="1" a="1"/>
  <c r="K8599" i="1" s="1"/>
  <c r="K8600" i="1" a="1"/>
  <c r="K8600" i="1" s="1"/>
  <c r="K8601" i="1" a="1"/>
  <c r="K8601" i="1" s="1"/>
  <c r="K8602" i="1" a="1"/>
  <c r="K8602" i="1" s="1"/>
  <c r="K8603" i="1" a="1"/>
  <c r="K8603" i="1" s="1"/>
  <c r="K8604" i="1" a="1"/>
  <c r="K8604" i="1" s="1"/>
  <c r="K8605" i="1" a="1"/>
  <c r="K8605" i="1" s="1"/>
  <c r="K8606" i="1" a="1"/>
  <c r="K8606" i="1" s="1"/>
  <c r="K8607" i="1" a="1"/>
  <c r="K8607" i="1" s="1"/>
  <c r="K8608" i="1" a="1"/>
  <c r="K8608" i="1" s="1"/>
  <c r="K8609" i="1" a="1"/>
  <c r="K8609" i="1" s="1"/>
  <c r="K8610" i="1" a="1"/>
  <c r="K8610" i="1" s="1"/>
  <c r="K8611" i="1" a="1"/>
  <c r="K8611" i="1" s="1"/>
  <c r="K8612" i="1" a="1"/>
  <c r="K8612" i="1" s="1"/>
  <c r="K8613" i="1" a="1"/>
  <c r="K8613" i="1" s="1"/>
  <c r="K8614" i="1" a="1"/>
  <c r="K8614" i="1" s="1"/>
  <c r="K8615" i="1" a="1"/>
  <c r="K8615" i="1" s="1"/>
  <c r="K8616" i="1" a="1"/>
  <c r="K8616" i="1" s="1"/>
  <c r="K8617" i="1" a="1"/>
  <c r="K8617" i="1" s="1"/>
  <c r="K8618" i="1" a="1"/>
  <c r="K8618" i="1" s="1"/>
  <c r="K8619" i="1" a="1"/>
  <c r="K8619" i="1" s="1"/>
  <c r="K8620" i="1" a="1"/>
  <c r="K8620" i="1" s="1"/>
  <c r="K8621" i="1" a="1"/>
  <c r="K8621" i="1" s="1"/>
  <c r="K8622" i="1" a="1"/>
  <c r="K8622" i="1" s="1"/>
  <c r="K8623" i="1" a="1"/>
  <c r="K8623" i="1" s="1"/>
  <c r="K8624" i="1" a="1"/>
  <c r="K8624" i="1" s="1"/>
  <c r="K8625" i="1" a="1"/>
  <c r="K8625" i="1" s="1"/>
  <c r="K8626" i="1" a="1"/>
  <c r="K8626" i="1" s="1"/>
  <c r="K8627" i="1" a="1"/>
  <c r="K8627" i="1" s="1"/>
  <c r="K8628" i="1" a="1"/>
  <c r="K8628" i="1" s="1"/>
  <c r="K8629" i="1" a="1"/>
  <c r="K8629" i="1" s="1"/>
  <c r="K8630" i="1" a="1"/>
  <c r="K8630" i="1" s="1"/>
  <c r="K8631" i="1" a="1"/>
  <c r="K8631" i="1" s="1"/>
  <c r="K8632" i="1" a="1"/>
  <c r="K8632" i="1" s="1"/>
  <c r="K8633" i="1" a="1"/>
  <c r="K8633" i="1" s="1"/>
  <c r="K8634" i="1" a="1"/>
  <c r="K8634" i="1" s="1"/>
  <c r="K8635" i="1" a="1"/>
  <c r="K8635" i="1" s="1"/>
  <c r="K8636" i="1" a="1"/>
  <c r="K8636" i="1" s="1"/>
  <c r="K8637" i="1" a="1"/>
  <c r="K8637" i="1" s="1"/>
  <c r="K8638" i="1" a="1"/>
  <c r="K8638" i="1" s="1"/>
  <c r="K8639" i="1" a="1"/>
  <c r="K8639" i="1" s="1"/>
  <c r="K8640" i="1" a="1"/>
  <c r="K8640" i="1" s="1"/>
  <c r="K8641" i="1" a="1"/>
  <c r="K8641" i="1" s="1"/>
  <c r="K8642" i="1" a="1"/>
  <c r="K8642" i="1" s="1"/>
  <c r="K8643" i="1" a="1"/>
  <c r="K8643" i="1" s="1"/>
  <c r="K8644" i="1" a="1"/>
  <c r="K8644" i="1" s="1"/>
  <c r="K8645" i="1" a="1"/>
  <c r="K8645" i="1" s="1"/>
  <c r="K8646" i="1" a="1"/>
  <c r="K8646" i="1" s="1"/>
  <c r="K8647" i="1" a="1"/>
  <c r="K8647" i="1" s="1"/>
  <c r="K8648" i="1" a="1"/>
  <c r="K8648" i="1" s="1"/>
  <c r="K8649" i="1" a="1"/>
  <c r="K8649" i="1" s="1"/>
  <c r="K8650" i="1" a="1"/>
  <c r="K8650" i="1" s="1"/>
  <c r="K8651" i="1" a="1"/>
  <c r="K8651" i="1" s="1"/>
  <c r="K8652" i="1" a="1"/>
  <c r="K8652" i="1" s="1"/>
  <c r="K8653" i="1" a="1"/>
  <c r="K8653" i="1" s="1"/>
  <c r="K8654" i="1" a="1"/>
  <c r="K8654" i="1" s="1"/>
  <c r="K8655" i="1" a="1"/>
  <c r="K8655" i="1" s="1"/>
  <c r="K8656" i="1" a="1"/>
  <c r="K8656" i="1" s="1"/>
  <c r="K8657" i="1" a="1"/>
  <c r="K8657" i="1" s="1"/>
  <c r="K8658" i="1" a="1"/>
  <c r="K8658" i="1" s="1"/>
  <c r="K8659" i="1" a="1"/>
  <c r="K8659" i="1" s="1"/>
  <c r="K8660" i="1" a="1"/>
  <c r="K8660" i="1" s="1"/>
  <c r="K8661" i="1" a="1"/>
  <c r="K8661" i="1" s="1"/>
  <c r="K8662" i="1" a="1"/>
  <c r="K8662" i="1" s="1"/>
  <c r="K8663" i="1" a="1"/>
  <c r="K8663" i="1" s="1"/>
  <c r="K8664" i="1" a="1"/>
  <c r="K8664" i="1" s="1"/>
  <c r="K8665" i="1" a="1"/>
  <c r="K8665" i="1" s="1"/>
  <c r="K8666" i="1" a="1"/>
  <c r="K8666" i="1" s="1"/>
  <c r="K8667" i="1" a="1"/>
  <c r="K8667" i="1" s="1"/>
  <c r="K8668" i="1" a="1"/>
  <c r="K8668" i="1" s="1"/>
  <c r="K8669" i="1" a="1"/>
  <c r="K8669" i="1" s="1"/>
  <c r="K8670" i="1" a="1"/>
  <c r="K8670" i="1" s="1"/>
  <c r="K8671" i="1" a="1"/>
  <c r="K8671" i="1" s="1"/>
  <c r="K8672" i="1" a="1"/>
  <c r="K8672" i="1" s="1"/>
  <c r="K8673" i="1" a="1"/>
  <c r="K8673" i="1" s="1"/>
  <c r="K8674" i="1" a="1"/>
  <c r="K8674" i="1" s="1"/>
  <c r="K8675" i="1" a="1"/>
  <c r="K8675" i="1" s="1"/>
  <c r="K8676" i="1" a="1"/>
  <c r="K8676" i="1" s="1"/>
  <c r="K8677" i="1" a="1"/>
  <c r="K8677" i="1" s="1"/>
  <c r="K8678" i="1" a="1"/>
  <c r="K8678" i="1" s="1"/>
  <c r="K8679" i="1" a="1"/>
  <c r="K8679" i="1" s="1"/>
  <c r="K8680" i="1" a="1"/>
  <c r="K8680" i="1" s="1"/>
  <c r="K8681" i="1" a="1"/>
  <c r="K8681" i="1" s="1"/>
  <c r="K8682" i="1" a="1"/>
  <c r="K8682" i="1" s="1"/>
  <c r="K8683" i="1" a="1"/>
  <c r="K8683" i="1" s="1"/>
  <c r="K8684" i="1" a="1"/>
  <c r="K8684" i="1" s="1"/>
  <c r="K8685" i="1" a="1"/>
  <c r="K8685" i="1" s="1"/>
  <c r="K8686" i="1" a="1"/>
  <c r="K8686" i="1" s="1"/>
  <c r="K8687" i="1" a="1"/>
  <c r="K8687" i="1" s="1"/>
  <c r="K8688" i="1" a="1"/>
  <c r="K8688" i="1" s="1"/>
  <c r="K8689" i="1" a="1"/>
  <c r="K8689" i="1" s="1"/>
  <c r="K8690" i="1" a="1"/>
  <c r="K8690" i="1" s="1"/>
  <c r="K8691" i="1" a="1"/>
  <c r="K8691" i="1" s="1"/>
  <c r="K8692" i="1" a="1"/>
  <c r="K8692" i="1" s="1"/>
  <c r="K8693" i="1" a="1"/>
  <c r="K8693" i="1" s="1"/>
  <c r="K8694" i="1" a="1"/>
  <c r="K8694" i="1" s="1"/>
  <c r="K8695" i="1" a="1"/>
  <c r="K8695" i="1" s="1"/>
  <c r="K8696" i="1" a="1"/>
  <c r="K8696" i="1" s="1"/>
  <c r="K8697" i="1" a="1"/>
  <c r="K8697" i="1" s="1"/>
  <c r="K8698" i="1" a="1"/>
  <c r="K8698" i="1" s="1"/>
  <c r="K8699" i="1" a="1"/>
  <c r="K8699" i="1" s="1"/>
  <c r="K8700" i="1" a="1"/>
  <c r="K8700" i="1" s="1"/>
  <c r="K8701" i="1" a="1"/>
  <c r="K8701" i="1" s="1"/>
  <c r="K8702" i="1" a="1"/>
  <c r="K8702" i="1" s="1"/>
  <c r="K8703" i="1" a="1"/>
  <c r="K8703" i="1" s="1"/>
  <c r="K8704" i="1" a="1"/>
  <c r="K8704" i="1" s="1"/>
  <c r="K8705" i="1" a="1"/>
  <c r="K8705" i="1" s="1"/>
  <c r="K8706" i="1" a="1"/>
  <c r="K8706" i="1" s="1"/>
  <c r="K8707" i="1" a="1"/>
  <c r="K8707" i="1" s="1"/>
  <c r="K8708" i="1" a="1"/>
  <c r="K8708" i="1" s="1"/>
  <c r="K8709" i="1" a="1"/>
  <c r="K8709" i="1" s="1"/>
  <c r="K8710" i="1" a="1"/>
  <c r="K8710" i="1" s="1"/>
  <c r="K8711" i="1" a="1"/>
  <c r="K8711" i="1" s="1"/>
  <c r="K8712" i="1" a="1"/>
  <c r="K8712" i="1" s="1"/>
  <c r="K8713" i="1" a="1"/>
  <c r="K8713" i="1" s="1"/>
  <c r="K8714" i="1" a="1"/>
  <c r="K8714" i="1" s="1"/>
  <c r="K8715" i="1" a="1"/>
  <c r="K8715" i="1" s="1"/>
  <c r="K8716" i="1" a="1"/>
  <c r="K8716" i="1" s="1"/>
  <c r="K8717" i="1" a="1"/>
  <c r="K8717" i="1" s="1"/>
  <c r="K8718" i="1" a="1"/>
  <c r="K8718" i="1" s="1"/>
  <c r="K8719" i="1" a="1"/>
  <c r="K8719" i="1" s="1"/>
  <c r="K8720" i="1" a="1"/>
  <c r="K8720" i="1" s="1"/>
  <c r="K8721" i="1" a="1"/>
  <c r="K8721" i="1" s="1"/>
  <c r="K8722" i="1" a="1"/>
  <c r="K8722" i="1" s="1"/>
  <c r="K8723" i="1" a="1"/>
  <c r="K8723" i="1" s="1"/>
  <c r="K8724" i="1" a="1"/>
  <c r="K8724" i="1" s="1"/>
  <c r="K8725" i="1" a="1"/>
  <c r="K8725" i="1" s="1"/>
  <c r="K8726" i="1" a="1"/>
  <c r="K8726" i="1" s="1"/>
  <c r="K8727" i="1" a="1"/>
  <c r="K8727" i="1" s="1"/>
  <c r="K8728" i="1" a="1"/>
  <c r="K8728" i="1" s="1"/>
  <c r="K8729" i="1" a="1"/>
  <c r="K8729" i="1" s="1"/>
  <c r="K8730" i="1" a="1"/>
  <c r="K8730" i="1" s="1"/>
  <c r="K8731" i="1" a="1"/>
  <c r="K8731" i="1" s="1"/>
  <c r="K8732" i="1" a="1"/>
  <c r="K8732" i="1" s="1"/>
  <c r="K8733" i="1" a="1"/>
  <c r="K8733" i="1" s="1"/>
  <c r="K8734" i="1" a="1"/>
  <c r="K8734" i="1" s="1"/>
  <c r="K8735" i="1" a="1"/>
  <c r="K8735" i="1" s="1"/>
  <c r="K8736" i="1" a="1"/>
  <c r="K8736" i="1" s="1"/>
  <c r="K8737" i="1" a="1"/>
  <c r="K8737" i="1" s="1"/>
  <c r="K8738" i="1" a="1"/>
  <c r="K8738" i="1" s="1"/>
  <c r="K8739" i="1" a="1"/>
  <c r="K8739" i="1" s="1"/>
  <c r="K8740" i="1" a="1"/>
  <c r="K8740" i="1" s="1"/>
  <c r="K8741" i="1" a="1"/>
  <c r="K8741" i="1" s="1"/>
  <c r="K8742" i="1" a="1"/>
  <c r="K8742" i="1" s="1"/>
  <c r="K8743" i="1" a="1"/>
  <c r="K8743" i="1" s="1"/>
  <c r="K8744" i="1" a="1"/>
  <c r="K8744" i="1" s="1"/>
  <c r="K8745" i="1" a="1"/>
  <c r="K8745" i="1" s="1"/>
  <c r="K8746" i="1" a="1"/>
  <c r="K8746" i="1" s="1"/>
  <c r="K8747" i="1" a="1"/>
  <c r="K8747" i="1" s="1"/>
  <c r="K8748" i="1" a="1"/>
  <c r="K8748" i="1" s="1"/>
  <c r="K8749" i="1" a="1"/>
  <c r="K8749" i="1" s="1"/>
  <c r="K8750" i="1" a="1"/>
  <c r="K8750" i="1" s="1"/>
  <c r="K8751" i="1" a="1"/>
  <c r="K8751" i="1" s="1"/>
  <c r="K8752" i="1" a="1"/>
  <c r="K8752" i="1" s="1"/>
  <c r="K8753" i="1" a="1"/>
  <c r="K8753" i="1" s="1"/>
  <c r="K8754" i="1" a="1"/>
  <c r="K8754" i="1" s="1"/>
  <c r="K8755" i="1" a="1"/>
  <c r="K8755" i="1" s="1"/>
  <c r="K8756" i="1" a="1"/>
  <c r="K8756" i="1" s="1"/>
  <c r="K8757" i="1" a="1"/>
  <c r="K8757" i="1" s="1"/>
  <c r="K8758" i="1" a="1"/>
  <c r="K8758" i="1" s="1"/>
  <c r="K8759" i="1" a="1"/>
  <c r="K8759" i="1" s="1"/>
  <c r="K8760" i="1" a="1"/>
  <c r="K8760" i="1" s="1"/>
  <c r="K8761" i="1" a="1"/>
  <c r="K8761" i="1" s="1"/>
  <c r="K8762" i="1" a="1"/>
  <c r="K8762" i="1" s="1"/>
  <c r="K8763" i="1" a="1"/>
  <c r="K8763" i="1" s="1"/>
  <c r="K8764" i="1" a="1"/>
  <c r="K8764" i="1" s="1"/>
  <c r="K8765" i="1" a="1"/>
  <c r="K8765" i="1" s="1"/>
  <c r="K8766" i="1" a="1"/>
  <c r="K8766" i="1" s="1"/>
  <c r="K8767" i="1" a="1"/>
  <c r="K8767" i="1" s="1"/>
  <c r="K8768" i="1" a="1"/>
  <c r="K8768" i="1" s="1"/>
  <c r="K8769" i="1" a="1"/>
  <c r="K8769" i="1" s="1"/>
  <c r="K8770" i="1" a="1"/>
  <c r="K8770" i="1" s="1"/>
  <c r="K8771" i="1" a="1"/>
  <c r="K8771" i="1" s="1"/>
  <c r="K8772" i="1" a="1"/>
  <c r="K8772" i="1" s="1"/>
  <c r="K8773" i="1" a="1"/>
  <c r="K8773" i="1" s="1"/>
  <c r="K8774" i="1" a="1"/>
  <c r="K8774" i="1" s="1"/>
  <c r="K8775" i="1" a="1"/>
  <c r="K8775" i="1" s="1"/>
  <c r="K8776" i="1" a="1"/>
  <c r="K8776" i="1" s="1"/>
  <c r="K8777" i="1" a="1"/>
  <c r="K8777" i="1" s="1"/>
  <c r="K8778" i="1" a="1"/>
  <c r="K8778" i="1" s="1"/>
  <c r="K8779" i="1" a="1"/>
  <c r="K8779" i="1" s="1"/>
  <c r="K8780" i="1" a="1"/>
  <c r="K8780" i="1" s="1"/>
  <c r="K8781" i="1" a="1"/>
  <c r="K8781" i="1" s="1"/>
  <c r="K8782" i="1" a="1"/>
  <c r="K8782" i="1" s="1"/>
  <c r="K8783" i="1" a="1"/>
  <c r="K8783" i="1" s="1"/>
  <c r="K8784" i="1" a="1"/>
  <c r="K8784" i="1" s="1"/>
  <c r="K8785" i="1" a="1"/>
  <c r="K8785" i="1" s="1"/>
  <c r="K8786" i="1" a="1"/>
  <c r="K8786" i="1" s="1"/>
  <c r="K8787" i="1" a="1"/>
  <c r="K8787" i="1" s="1"/>
  <c r="K8788" i="1" a="1"/>
  <c r="K8788" i="1" s="1"/>
  <c r="K8789" i="1" a="1"/>
  <c r="K8789" i="1" s="1"/>
  <c r="K8790" i="1" a="1"/>
  <c r="K8790" i="1" s="1"/>
  <c r="K8791" i="1" a="1"/>
  <c r="K8791" i="1" s="1"/>
  <c r="K8792" i="1" a="1"/>
  <c r="K8792" i="1" s="1"/>
  <c r="K8793" i="1" a="1"/>
  <c r="K8793" i="1" s="1"/>
  <c r="K8794" i="1" a="1"/>
  <c r="K8794" i="1" s="1"/>
  <c r="K8795" i="1" a="1"/>
  <c r="K8795" i="1" s="1"/>
  <c r="K8796" i="1" a="1"/>
  <c r="K8796" i="1" s="1"/>
  <c r="K8797" i="1" a="1"/>
  <c r="K8797" i="1" s="1"/>
  <c r="K8798" i="1" a="1"/>
  <c r="K8798" i="1" s="1"/>
  <c r="K8799" i="1" a="1"/>
  <c r="K8799" i="1" s="1"/>
  <c r="K8800" i="1" a="1"/>
  <c r="K8800" i="1" s="1"/>
  <c r="K8801" i="1" a="1"/>
  <c r="K8801" i="1" s="1"/>
  <c r="K8802" i="1" a="1"/>
  <c r="K8802" i="1" s="1"/>
  <c r="K8803" i="1" a="1"/>
  <c r="K8803" i="1" s="1"/>
  <c r="K8804" i="1" a="1"/>
  <c r="K8804" i="1" s="1"/>
  <c r="K8805" i="1" a="1"/>
  <c r="K8805" i="1" s="1"/>
  <c r="K8806" i="1" a="1"/>
  <c r="K8806" i="1" s="1"/>
  <c r="K8807" i="1" a="1"/>
  <c r="K8807" i="1" s="1"/>
  <c r="K8808" i="1" a="1"/>
  <c r="K8808" i="1" s="1"/>
  <c r="K8809" i="1" a="1"/>
  <c r="K8809" i="1" s="1"/>
  <c r="K8810" i="1" a="1"/>
  <c r="K8810" i="1" s="1"/>
  <c r="K8811" i="1" a="1"/>
  <c r="K8811" i="1" s="1"/>
  <c r="K8812" i="1" a="1"/>
  <c r="K8812" i="1" s="1"/>
  <c r="K8813" i="1" a="1"/>
  <c r="K8813" i="1" s="1"/>
  <c r="K8814" i="1" a="1"/>
  <c r="K8814" i="1" s="1"/>
  <c r="K8815" i="1" a="1"/>
  <c r="K8815" i="1" s="1"/>
  <c r="K8816" i="1" a="1"/>
  <c r="K8816" i="1" s="1"/>
  <c r="K8817" i="1" a="1"/>
  <c r="K8817" i="1" s="1"/>
  <c r="K8818" i="1" a="1"/>
  <c r="K8818" i="1" s="1"/>
  <c r="K8819" i="1" a="1"/>
  <c r="K8819" i="1" s="1"/>
  <c r="K8820" i="1" a="1"/>
  <c r="K8820" i="1" s="1"/>
  <c r="K8821" i="1" a="1"/>
  <c r="K8821" i="1" s="1"/>
  <c r="K8822" i="1" a="1"/>
  <c r="K8822" i="1" s="1"/>
  <c r="K8823" i="1" a="1"/>
  <c r="K8823" i="1" s="1"/>
  <c r="K8824" i="1" a="1"/>
  <c r="K8824" i="1" s="1"/>
  <c r="K8825" i="1" a="1"/>
  <c r="K8825" i="1" s="1"/>
  <c r="K8826" i="1" a="1"/>
  <c r="K8826" i="1" s="1"/>
  <c r="K8827" i="1" a="1"/>
  <c r="K8827" i="1" s="1"/>
  <c r="K8828" i="1" a="1"/>
  <c r="K8828" i="1" s="1"/>
  <c r="K8829" i="1" a="1"/>
  <c r="K8829" i="1" s="1"/>
  <c r="K8830" i="1" a="1"/>
  <c r="K8830" i="1" s="1"/>
  <c r="K8831" i="1" a="1"/>
  <c r="K8831" i="1" s="1"/>
  <c r="K8832" i="1" a="1"/>
  <c r="K8832" i="1" s="1"/>
  <c r="K8833" i="1" a="1"/>
  <c r="K8833" i="1" s="1"/>
  <c r="K8834" i="1" a="1"/>
  <c r="K8834" i="1" s="1"/>
  <c r="K8835" i="1" a="1"/>
  <c r="K8835" i="1" s="1"/>
  <c r="K8836" i="1" a="1"/>
  <c r="K8836" i="1" s="1"/>
  <c r="K8837" i="1" a="1"/>
  <c r="K8837" i="1" s="1"/>
  <c r="K8838" i="1" a="1"/>
  <c r="K8838" i="1" s="1"/>
  <c r="K8839" i="1" a="1"/>
  <c r="K8839" i="1" s="1"/>
  <c r="K8840" i="1" a="1"/>
  <c r="K8840" i="1" s="1"/>
  <c r="K8841" i="1" a="1"/>
  <c r="K8841" i="1" s="1"/>
  <c r="K8842" i="1" a="1"/>
  <c r="K8842" i="1" s="1"/>
  <c r="K8843" i="1" a="1"/>
  <c r="K8843" i="1" s="1"/>
  <c r="K8844" i="1" a="1"/>
  <c r="K8844" i="1" s="1"/>
  <c r="K8845" i="1" a="1"/>
  <c r="K8845" i="1" s="1"/>
  <c r="K8846" i="1" a="1"/>
  <c r="K8846" i="1" s="1"/>
  <c r="K8847" i="1" a="1"/>
  <c r="K8847" i="1" s="1"/>
  <c r="K8848" i="1" a="1"/>
  <c r="K8848" i="1" s="1"/>
  <c r="K8849" i="1" a="1"/>
  <c r="K8849" i="1" s="1"/>
  <c r="K8850" i="1" a="1"/>
  <c r="K8850" i="1" s="1"/>
  <c r="K8851" i="1" a="1"/>
  <c r="K8851" i="1" s="1"/>
  <c r="K8852" i="1" a="1"/>
  <c r="K8852" i="1" s="1"/>
  <c r="K8853" i="1" a="1"/>
  <c r="K8853" i="1" s="1"/>
  <c r="K8854" i="1" a="1"/>
  <c r="K8854" i="1" s="1"/>
  <c r="K8855" i="1" a="1"/>
  <c r="K8855" i="1" s="1"/>
  <c r="K8856" i="1" a="1"/>
  <c r="K8856" i="1" s="1"/>
  <c r="K8857" i="1" a="1"/>
  <c r="K8857" i="1" s="1"/>
  <c r="K8858" i="1" a="1"/>
  <c r="K8858" i="1" s="1"/>
  <c r="K8859" i="1" a="1"/>
  <c r="K8859" i="1" s="1"/>
  <c r="K8860" i="1" a="1"/>
  <c r="K8860" i="1" s="1"/>
  <c r="K8861" i="1" a="1"/>
  <c r="K8861" i="1" s="1"/>
  <c r="K8862" i="1" a="1"/>
  <c r="K8862" i="1" s="1"/>
  <c r="K8863" i="1" a="1"/>
  <c r="K8863" i="1" s="1"/>
  <c r="K8864" i="1" a="1"/>
  <c r="K8864" i="1" s="1"/>
  <c r="K8865" i="1" a="1"/>
  <c r="K8865" i="1" s="1"/>
  <c r="K8866" i="1" a="1"/>
  <c r="K8866" i="1" s="1"/>
  <c r="K8867" i="1" a="1"/>
  <c r="K8867" i="1" s="1"/>
  <c r="K8868" i="1" a="1"/>
  <c r="K8868" i="1" s="1"/>
  <c r="K8869" i="1" a="1"/>
  <c r="K8869" i="1" s="1"/>
  <c r="K8870" i="1" a="1"/>
  <c r="K8870" i="1" s="1"/>
  <c r="K8871" i="1" a="1"/>
  <c r="K8871" i="1" s="1"/>
  <c r="K8872" i="1" a="1"/>
  <c r="K8872" i="1" s="1"/>
  <c r="K8873" i="1" a="1"/>
  <c r="K8873" i="1" s="1"/>
  <c r="K8874" i="1" a="1"/>
  <c r="K8874" i="1" s="1"/>
  <c r="K8875" i="1" a="1"/>
  <c r="K8875" i="1" s="1"/>
  <c r="K8876" i="1" a="1"/>
  <c r="K8876" i="1" s="1"/>
  <c r="K8877" i="1" a="1"/>
  <c r="K8877" i="1" s="1"/>
  <c r="K8878" i="1" a="1"/>
  <c r="K8878" i="1" s="1"/>
  <c r="K8879" i="1" a="1"/>
  <c r="K8879" i="1" s="1"/>
  <c r="K8880" i="1" a="1"/>
  <c r="K8880" i="1" s="1"/>
  <c r="K8881" i="1" a="1"/>
  <c r="K8881" i="1" s="1"/>
  <c r="K8882" i="1" a="1"/>
  <c r="K8882" i="1" s="1"/>
  <c r="K8883" i="1" a="1"/>
  <c r="K8883" i="1" s="1"/>
  <c r="K8884" i="1" a="1"/>
  <c r="K8884" i="1" s="1"/>
  <c r="K8885" i="1" a="1"/>
  <c r="K8885" i="1" s="1"/>
  <c r="K8886" i="1" a="1"/>
  <c r="K8886" i="1" s="1"/>
  <c r="K8887" i="1" a="1"/>
  <c r="K8887" i="1" s="1"/>
  <c r="K8888" i="1" a="1"/>
  <c r="K8888" i="1" s="1"/>
  <c r="K8889" i="1" a="1"/>
  <c r="K8889" i="1" s="1"/>
  <c r="K8890" i="1" a="1"/>
  <c r="K8890" i="1" s="1"/>
  <c r="K8891" i="1" a="1"/>
  <c r="K8891" i="1" s="1"/>
  <c r="K8892" i="1" a="1"/>
  <c r="K8892" i="1" s="1"/>
  <c r="K8893" i="1" a="1"/>
  <c r="K8893" i="1" s="1"/>
  <c r="K8894" i="1" a="1"/>
  <c r="K8894" i="1" s="1"/>
  <c r="K8895" i="1" a="1"/>
  <c r="K8895" i="1" s="1"/>
  <c r="K8896" i="1" a="1"/>
  <c r="K8896" i="1" s="1"/>
  <c r="K8897" i="1" a="1"/>
  <c r="K8897" i="1" s="1"/>
  <c r="K8898" i="1" a="1"/>
  <c r="K8898" i="1" s="1"/>
  <c r="K8899" i="1" a="1"/>
  <c r="K8899" i="1" s="1"/>
  <c r="K8900" i="1" a="1"/>
  <c r="K8900" i="1" s="1"/>
  <c r="K8901" i="1" a="1"/>
  <c r="K8901" i="1" s="1"/>
  <c r="K8902" i="1" a="1"/>
  <c r="K8902" i="1" s="1"/>
  <c r="K8903" i="1" a="1"/>
  <c r="K8903" i="1" s="1"/>
  <c r="K8904" i="1" a="1"/>
  <c r="K8904" i="1" s="1"/>
  <c r="K8905" i="1" a="1"/>
  <c r="K8905" i="1" s="1"/>
  <c r="K8906" i="1" a="1"/>
  <c r="K8906" i="1" s="1"/>
  <c r="K8907" i="1" a="1"/>
  <c r="K8907" i="1" s="1"/>
  <c r="K8908" i="1" a="1"/>
  <c r="K8908" i="1" s="1"/>
  <c r="K8909" i="1" a="1"/>
  <c r="K8909" i="1" s="1"/>
  <c r="K8910" i="1" a="1"/>
  <c r="K8910" i="1" s="1"/>
  <c r="K8911" i="1" a="1"/>
  <c r="K8911" i="1" s="1"/>
  <c r="K8912" i="1" a="1"/>
  <c r="K8912" i="1" s="1"/>
  <c r="K8913" i="1" a="1"/>
  <c r="K8913" i="1" s="1"/>
  <c r="K8914" i="1" a="1"/>
  <c r="K8914" i="1" s="1"/>
  <c r="K8915" i="1" a="1"/>
  <c r="K8915" i="1" s="1"/>
  <c r="K8916" i="1" a="1"/>
  <c r="K8916" i="1" s="1"/>
  <c r="K8917" i="1" a="1"/>
  <c r="K8917" i="1" s="1"/>
  <c r="K8918" i="1" a="1"/>
  <c r="K8918" i="1" s="1"/>
  <c r="K8919" i="1" a="1"/>
  <c r="K8919" i="1" s="1"/>
  <c r="K8920" i="1" a="1"/>
  <c r="K8920" i="1" s="1"/>
  <c r="K8921" i="1" a="1"/>
  <c r="K8921" i="1" s="1"/>
  <c r="K8922" i="1" a="1"/>
  <c r="K8922" i="1" s="1"/>
  <c r="K8923" i="1" a="1"/>
  <c r="K8923" i="1" s="1"/>
  <c r="K8924" i="1" a="1"/>
  <c r="K8924" i="1" s="1"/>
  <c r="K8925" i="1" a="1"/>
  <c r="K8925" i="1" s="1"/>
  <c r="K8926" i="1" a="1"/>
  <c r="K8926" i="1" s="1"/>
  <c r="K8927" i="1" a="1"/>
  <c r="K8927" i="1" s="1"/>
  <c r="K8928" i="1" a="1"/>
  <c r="K8928" i="1" s="1"/>
  <c r="K8929" i="1" a="1"/>
  <c r="K8929" i="1" s="1"/>
  <c r="K8930" i="1" a="1"/>
  <c r="K8930" i="1" s="1"/>
  <c r="K8931" i="1" a="1"/>
  <c r="K8931" i="1" s="1"/>
  <c r="K8932" i="1" a="1"/>
  <c r="K8932" i="1" s="1"/>
  <c r="K8933" i="1" a="1"/>
  <c r="K8933" i="1" s="1"/>
  <c r="K8934" i="1" a="1"/>
  <c r="K8934" i="1" s="1"/>
  <c r="K8935" i="1" a="1"/>
  <c r="K8935" i="1" s="1"/>
  <c r="K8936" i="1" a="1"/>
  <c r="K8936" i="1" s="1"/>
  <c r="K8937" i="1" a="1"/>
  <c r="K8937" i="1" s="1"/>
  <c r="K8938" i="1" a="1"/>
  <c r="K8938" i="1" s="1"/>
  <c r="K8939" i="1" a="1"/>
  <c r="K8939" i="1" s="1"/>
  <c r="K8940" i="1" a="1"/>
  <c r="K8940" i="1" s="1"/>
  <c r="K8941" i="1" a="1"/>
  <c r="K8941" i="1" s="1"/>
  <c r="K8942" i="1" a="1"/>
  <c r="K8942" i="1" s="1"/>
  <c r="K8943" i="1" a="1"/>
  <c r="K8943" i="1" s="1"/>
  <c r="K8944" i="1" a="1"/>
  <c r="K8944" i="1" s="1"/>
  <c r="K8945" i="1" a="1"/>
  <c r="K8945" i="1" s="1"/>
  <c r="K8946" i="1" a="1"/>
  <c r="K8946" i="1" s="1"/>
  <c r="K8947" i="1" a="1"/>
  <c r="K8947" i="1" s="1"/>
  <c r="K8948" i="1" a="1"/>
  <c r="K8948" i="1" s="1"/>
  <c r="K8949" i="1" a="1"/>
  <c r="K8949" i="1" s="1"/>
  <c r="K8950" i="1" a="1"/>
  <c r="K8950" i="1" s="1"/>
  <c r="K8951" i="1" a="1"/>
  <c r="K8951" i="1" s="1"/>
  <c r="K8952" i="1" a="1"/>
  <c r="K8952" i="1" s="1"/>
  <c r="K8953" i="1" a="1"/>
  <c r="K8953" i="1" s="1"/>
  <c r="K8954" i="1" a="1"/>
  <c r="K8954" i="1" s="1"/>
  <c r="K8955" i="1" a="1"/>
  <c r="K8955" i="1" s="1"/>
  <c r="K8956" i="1" a="1"/>
  <c r="K8956" i="1" s="1"/>
  <c r="K8957" i="1" a="1"/>
  <c r="K8957" i="1" s="1"/>
  <c r="K8958" i="1" a="1"/>
  <c r="K8958" i="1" s="1"/>
  <c r="K8959" i="1" a="1"/>
  <c r="K8959" i="1" s="1"/>
  <c r="K8960" i="1" a="1"/>
  <c r="K8960" i="1" s="1"/>
  <c r="K8961" i="1" a="1"/>
  <c r="K8961" i="1" s="1"/>
  <c r="K8962" i="1" a="1"/>
  <c r="K8962" i="1" s="1"/>
  <c r="K8963" i="1" a="1"/>
  <c r="K8963" i="1" s="1"/>
  <c r="K8964" i="1" a="1"/>
  <c r="K8964" i="1" s="1"/>
  <c r="K8965" i="1" a="1"/>
  <c r="K8965" i="1" s="1"/>
  <c r="K8966" i="1" a="1"/>
  <c r="K8966" i="1" s="1"/>
  <c r="K8967" i="1" a="1"/>
  <c r="K8967" i="1" s="1"/>
  <c r="K8968" i="1" a="1"/>
  <c r="K8968" i="1" s="1"/>
  <c r="K8969" i="1" a="1"/>
  <c r="K8969" i="1" s="1"/>
  <c r="K8970" i="1" a="1"/>
  <c r="K8970" i="1" s="1"/>
  <c r="K8971" i="1" a="1"/>
  <c r="K8971" i="1" s="1"/>
  <c r="K8972" i="1" a="1"/>
  <c r="K8972" i="1" s="1"/>
  <c r="K8973" i="1" a="1"/>
  <c r="K8973" i="1" s="1"/>
  <c r="K8974" i="1" a="1"/>
  <c r="K8974" i="1" s="1"/>
  <c r="K8975" i="1" a="1"/>
  <c r="K8975" i="1" s="1"/>
  <c r="K8976" i="1" a="1"/>
  <c r="K8976" i="1" s="1"/>
  <c r="K8977" i="1" a="1"/>
  <c r="K8977" i="1" s="1"/>
  <c r="K8978" i="1" a="1"/>
  <c r="K8978" i="1" s="1"/>
  <c r="K8979" i="1" a="1"/>
  <c r="K8979" i="1" s="1"/>
  <c r="K8980" i="1" a="1"/>
  <c r="K8980" i="1" s="1"/>
  <c r="K8981" i="1" a="1"/>
  <c r="K8981" i="1" s="1"/>
  <c r="K8982" i="1" a="1"/>
  <c r="K8982" i="1" s="1"/>
  <c r="K8983" i="1" a="1"/>
  <c r="K8983" i="1" s="1"/>
  <c r="K8984" i="1" a="1"/>
  <c r="K8984" i="1" s="1"/>
  <c r="K8985" i="1" a="1"/>
  <c r="K8985" i="1" s="1"/>
  <c r="K8986" i="1" a="1"/>
  <c r="K8986" i="1" s="1"/>
  <c r="K8987" i="1" a="1"/>
  <c r="K8987" i="1" s="1"/>
  <c r="K8988" i="1" a="1"/>
  <c r="K8988" i="1" s="1"/>
  <c r="K8989" i="1" a="1"/>
  <c r="K8989" i="1" s="1"/>
  <c r="K8990" i="1" a="1"/>
  <c r="K8990" i="1" s="1"/>
  <c r="K8991" i="1" a="1"/>
  <c r="K8991" i="1" s="1"/>
  <c r="K8992" i="1" a="1"/>
  <c r="K8992" i="1" s="1"/>
  <c r="K8993" i="1" a="1"/>
  <c r="K8993" i="1" s="1"/>
  <c r="K8994" i="1" a="1"/>
  <c r="K8994" i="1" s="1"/>
  <c r="K8995" i="1" a="1"/>
  <c r="K8995" i="1" s="1"/>
  <c r="K8996" i="1" a="1"/>
  <c r="K8996" i="1" s="1"/>
  <c r="K8997" i="1" a="1"/>
  <c r="K8997" i="1" s="1"/>
  <c r="K8998" i="1" a="1"/>
  <c r="K8998" i="1" s="1"/>
  <c r="K8999" i="1" a="1"/>
  <c r="K8999" i="1" s="1"/>
  <c r="K9000" i="1" a="1"/>
  <c r="K9000" i="1" s="1"/>
  <c r="K9001" i="1" a="1"/>
  <c r="K9001" i="1" s="1"/>
  <c r="K9002" i="1" a="1"/>
  <c r="K9002" i="1" s="1"/>
  <c r="K9003" i="1" a="1"/>
  <c r="K9003" i="1" s="1"/>
  <c r="K9004" i="1" a="1"/>
  <c r="K9004" i="1" s="1"/>
  <c r="K9005" i="1" a="1"/>
  <c r="K9005" i="1" s="1"/>
  <c r="K9006" i="1" a="1"/>
  <c r="K9006" i="1" s="1"/>
  <c r="K9007" i="1" a="1"/>
  <c r="K9007" i="1" s="1"/>
  <c r="K9008" i="1" a="1"/>
  <c r="K9008" i="1" s="1"/>
  <c r="K9009" i="1" a="1"/>
  <c r="K9009" i="1" s="1"/>
  <c r="K9010" i="1" a="1"/>
  <c r="K9010" i="1" s="1"/>
  <c r="K9011" i="1" a="1"/>
  <c r="K9011" i="1" s="1"/>
  <c r="K9012" i="1" a="1"/>
  <c r="K9012" i="1" s="1"/>
  <c r="K9013" i="1" a="1"/>
  <c r="K9013" i="1" s="1"/>
  <c r="K9014" i="1" a="1"/>
  <c r="K9014" i="1" s="1"/>
  <c r="K9015" i="1" a="1"/>
  <c r="K9015" i="1" s="1"/>
  <c r="K9016" i="1" a="1"/>
  <c r="K9016" i="1" s="1"/>
  <c r="K9017" i="1" a="1"/>
  <c r="K9017" i="1" s="1"/>
  <c r="K9018" i="1" a="1"/>
  <c r="K9018" i="1" s="1"/>
  <c r="K9019" i="1" a="1"/>
  <c r="K9019" i="1" s="1"/>
  <c r="K9020" i="1" a="1"/>
  <c r="K9020" i="1" s="1"/>
  <c r="K9021" i="1" a="1"/>
  <c r="K9021" i="1" s="1"/>
  <c r="K9022" i="1" a="1"/>
  <c r="K9022" i="1" s="1"/>
  <c r="K9023" i="1" a="1"/>
  <c r="K9023" i="1" s="1"/>
  <c r="K9024" i="1" a="1"/>
  <c r="K9024" i="1" s="1"/>
  <c r="K9025" i="1" a="1"/>
  <c r="K9025" i="1" s="1"/>
  <c r="K9026" i="1" a="1"/>
  <c r="K9026" i="1" s="1"/>
  <c r="K9027" i="1" a="1"/>
  <c r="K9027" i="1" s="1"/>
  <c r="K9028" i="1" a="1"/>
  <c r="K9028" i="1" s="1"/>
  <c r="K9029" i="1" a="1"/>
  <c r="K9029" i="1" s="1"/>
  <c r="K9030" i="1" a="1"/>
  <c r="K9030" i="1" s="1"/>
  <c r="K9031" i="1" a="1"/>
  <c r="K9031" i="1" s="1"/>
  <c r="K9032" i="1" a="1"/>
  <c r="K9032" i="1" s="1"/>
  <c r="K9033" i="1" a="1"/>
  <c r="K9033" i="1" s="1"/>
  <c r="K9034" i="1" a="1"/>
  <c r="K9034" i="1" s="1"/>
  <c r="K9035" i="1" a="1"/>
  <c r="K9035" i="1" s="1"/>
  <c r="K9036" i="1" a="1"/>
  <c r="K9036" i="1" s="1"/>
  <c r="K9037" i="1" a="1"/>
  <c r="K9037" i="1" s="1"/>
  <c r="K9038" i="1" a="1"/>
  <c r="K9038" i="1" s="1"/>
  <c r="K9039" i="1" a="1"/>
  <c r="K9039" i="1" s="1"/>
  <c r="K9040" i="1" a="1"/>
  <c r="K9040" i="1" s="1"/>
  <c r="K9041" i="1" a="1"/>
  <c r="K9041" i="1" s="1"/>
  <c r="K9042" i="1" a="1"/>
  <c r="K9042" i="1" s="1"/>
  <c r="K9043" i="1" a="1"/>
  <c r="K9043" i="1" s="1"/>
  <c r="K9044" i="1" a="1"/>
  <c r="K9044" i="1" s="1"/>
  <c r="K9045" i="1" a="1"/>
  <c r="K9045" i="1" s="1"/>
  <c r="K9046" i="1" a="1"/>
  <c r="K9046" i="1" s="1"/>
  <c r="K9047" i="1" a="1"/>
  <c r="K9047" i="1" s="1"/>
  <c r="K9048" i="1" a="1"/>
  <c r="K9048" i="1" s="1"/>
  <c r="K9049" i="1" a="1"/>
  <c r="K9049" i="1" s="1"/>
  <c r="K9050" i="1" a="1"/>
  <c r="K9050" i="1" s="1"/>
  <c r="K9051" i="1" a="1"/>
  <c r="K9051" i="1" s="1"/>
  <c r="K9052" i="1" a="1"/>
  <c r="K9052" i="1" s="1"/>
  <c r="K9053" i="1" a="1"/>
  <c r="K9053" i="1" s="1"/>
  <c r="K9054" i="1" a="1"/>
  <c r="K9054" i="1" s="1"/>
  <c r="K9055" i="1" a="1"/>
  <c r="K9055" i="1" s="1"/>
  <c r="K9056" i="1" a="1"/>
  <c r="K9056" i="1" s="1"/>
  <c r="K9057" i="1" a="1"/>
  <c r="K9057" i="1" s="1"/>
  <c r="K9058" i="1" a="1"/>
  <c r="K9058" i="1" s="1"/>
  <c r="K9059" i="1" a="1"/>
  <c r="K9059" i="1" s="1"/>
  <c r="K9060" i="1" a="1"/>
  <c r="K9060" i="1" s="1"/>
  <c r="K9061" i="1" a="1"/>
  <c r="K9061" i="1" s="1"/>
  <c r="K9062" i="1" a="1"/>
  <c r="K9062" i="1" s="1"/>
  <c r="K9063" i="1" a="1"/>
  <c r="K9063" i="1" s="1"/>
  <c r="K9064" i="1" a="1"/>
  <c r="K9064" i="1" s="1"/>
  <c r="K9065" i="1" a="1"/>
  <c r="K9065" i="1" s="1"/>
  <c r="K9066" i="1" a="1"/>
  <c r="K9066" i="1" s="1"/>
  <c r="K9067" i="1" a="1"/>
  <c r="K9067" i="1" s="1"/>
  <c r="K9068" i="1" a="1"/>
  <c r="K9068" i="1" s="1"/>
  <c r="K9069" i="1" a="1"/>
  <c r="K9069" i="1" s="1"/>
  <c r="K9070" i="1" a="1"/>
  <c r="K9070" i="1" s="1"/>
  <c r="K9071" i="1" a="1"/>
  <c r="K9071" i="1" s="1"/>
  <c r="K9072" i="1" a="1"/>
  <c r="K9072" i="1" s="1"/>
  <c r="K9073" i="1" a="1"/>
  <c r="K9073" i="1" s="1"/>
  <c r="K9074" i="1" a="1"/>
  <c r="K9074" i="1" s="1"/>
  <c r="K9075" i="1" a="1"/>
  <c r="K9075" i="1" s="1"/>
  <c r="K9076" i="1" a="1"/>
  <c r="K9076" i="1" s="1"/>
  <c r="K9077" i="1" a="1"/>
  <c r="K9077" i="1" s="1"/>
  <c r="K9078" i="1" a="1"/>
  <c r="K9078" i="1" s="1"/>
  <c r="K9079" i="1" a="1"/>
  <c r="K9079" i="1" s="1"/>
  <c r="K9080" i="1" a="1"/>
  <c r="K9080" i="1" s="1"/>
  <c r="K9081" i="1" a="1"/>
  <c r="K9081" i="1" s="1"/>
  <c r="K9082" i="1" a="1"/>
  <c r="K9082" i="1" s="1"/>
  <c r="K9083" i="1" a="1"/>
  <c r="K9083" i="1" s="1"/>
  <c r="K9084" i="1" a="1"/>
  <c r="K9084" i="1" s="1"/>
  <c r="K9085" i="1" a="1"/>
  <c r="K9085" i="1" s="1"/>
  <c r="K9086" i="1" a="1"/>
  <c r="K9086" i="1" s="1"/>
  <c r="K9087" i="1" a="1"/>
  <c r="K9087" i="1" s="1"/>
  <c r="K9088" i="1" a="1"/>
  <c r="K9088" i="1" s="1"/>
  <c r="K9089" i="1" a="1"/>
  <c r="K9089" i="1" s="1"/>
  <c r="K9090" i="1" a="1"/>
  <c r="K9090" i="1" s="1"/>
  <c r="K9091" i="1" a="1"/>
  <c r="K9091" i="1" s="1"/>
  <c r="K9092" i="1" a="1"/>
  <c r="K9092" i="1" s="1"/>
  <c r="K9093" i="1" a="1"/>
  <c r="K9093" i="1" s="1"/>
  <c r="K9094" i="1" a="1"/>
  <c r="K9094" i="1" s="1"/>
  <c r="K9095" i="1" a="1"/>
  <c r="K9095" i="1" s="1"/>
  <c r="K9096" i="1" a="1"/>
  <c r="K9096" i="1" s="1"/>
  <c r="K9097" i="1" a="1"/>
  <c r="K9097" i="1" s="1"/>
  <c r="K9098" i="1" a="1"/>
  <c r="K9098" i="1" s="1"/>
  <c r="K9099" i="1" a="1"/>
  <c r="K9099" i="1" s="1"/>
  <c r="K9100" i="1" a="1"/>
  <c r="K9100" i="1" s="1"/>
  <c r="K9101" i="1" a="1"/>
  <c r="K9101" i="1" s="1"/>
  <c r="K9102" i="1" a="1"/>
  <c r="K9102" i="1" s="1"/>
  <c r="K9103" i="1" a="1"/>
  <c r="K9103" i="1" s="1"/>
  <c r="K9104" i="1" a="1"/>
  <c r="K9104" i="1" s="1"/>
  <c r="K9105" i="1" a="1"/>
  <c r="K9105" i="1" s="1"/>
  <c r="K9106" i="1" a="1"/>
  <c r="K9106" i="1" s="1"/>
  <c r="K9107" i="1" a="1"/>
  <c r="K9107" i="1" s="1"/>
  <c r="K9108" i="1" a="1"/>
  <c r="K9108" i="1" s="1"/>
  <c r="K9109" i="1" a="1"/>
  <c r="K9109" i="1" s="1"/>
  <c r="K9110" i="1" a="1"/>
  <c r="K9110" i="1" s="1"/>
  <c r="K9111" i="1" a="1"/>
  <c r="K9111" i="1" s="1"/>
  <c r="K9112" i="1" a="1"/>
  <c r="K9112" i="1" s="1"/>
  <c r="K9113" i="1" a="1"/>
  <c r="K9113" i="1" s="1"/>
  <c r="K9114" i="1" a="1"/>
  <c r="K9114" i="1" s="1"/>
  <c r="K9115" i="1" a="1"/>
  <c r="K9115" i="1" s="1"/>
  <c r="K9116" i="1" a="1"/>
  <c r="K9116" i="1" s="1"/>
  <c r="K9117" i="1" a="1"/>
  <c r="K9117" i="1" s="1"/>
  <c r="K9118" i="1" a="1"/>
  <c r="K9118" i="1" s="1"/>
  <c r="K9119" i="1" a="1"/>
  <c r="K9119" i="1" s="1"/>
  <c r="K9120" i="1" a="1"/>
  <c r="K9120" i="1" s="1"/>
  <c r="K9121" i="1" a="1"/>
  <c r="K9121" i="1" s="1"/>
  <c r="K9122" i="1" a="1"/>
  <c r="K9122" i="1" s="1"/>
  <c r="K9123" i="1" a="1"/>
  <c r="K9123" i="1" s="1"/>
  <c r="K9124" i="1" a="1"/>
  <c r="K9124" i="1" s="1"/>
  <c r="K9125" i="1" a="1"/>
  <c r="K9125" i="1" s="1"/>
  <c r="K9126" i="1" a="1"/>
  <c r="K9126" i="1" s="1"/>
  <c r="K9127" i="1" a="1"/>
  <c r="K9127" i="1" s="1"/>
  <c r="K9128" i="1" a="1"/>
  <c r="K9128" i="1" s="1"/>
  <c r="K9129" i="1" a="1"/>
  <c r="K9129" i="1" s="1"/>
  <c r="K9130" i="1" a="1"/>
  <c r="K9130" i="1" s="1"/>
  <c r="K9131" i="1" a="1"/>
  <c r="K9131" i="1" s="1"/>
  <c r="K9132" i="1" a="1"/>
  <c r="K9132" i="1" s="1"/>
  <c r="K9133" i="1" a="1"/>
  <c r="K9133" i="1" s="1"/>
  <c r="K9134" i="1" a="1"/>
  <c r="K9134" i="1" s="1"/>
  <c r="K9135" i="1" a="1"/>
  <c r="K9135" i="1" s="1"/>
  <c r="K9136" i="1" a="1"/>
  <c r="K9136" i="1" s="1"/>
  <c r="K9137" i="1" a="1"/>
  <c r="K9137" i="1" s="1"/>
  <c r="K9138" i="1" a="1"/>
  <c r="K9138" i="1" s="1"/>
  <c r="K9139" i="1" a="1"/>
  <c r="K9139" i="1" s="1"/>
  <c r="K9140" i="1" a="1"/>
  <c r="K9140" i="1" s="1"/>
  <c r="K9141" i="1" a="1"/>
  <c r="K9141" i="1" s="1"/>
  <c r="K9142" i="1" a="1"/>
  <c r="K9142" i="1" s="1"/>
  <c r="K9143" i="1" a="1"/>
  <c r="K9143" i="1" s="1"/>
  <c r="K9144" i="1" a="1"/>
  <c r="K9144" i="1" s="1"/>
  <c r="K9145" i="1" a="1"/>
  <c r="K9145" i="1" s="1"/>
  <c r="K9146" i="1" a="1"/>
  <c r="K9146" i="1" s="1"/>
  <c r="K9147" i="1" a="1"/>
  <c r="K9147" i="1" s="1"/>
  <c r="K9148" i="1" a="1"/>
  <c r="K9148" i="1" s="1"/>
  <c r="K9149" i="1" a="1"/>
  <c r="K9149" i="1" s="1"/>
  <c r="K9150" i="1" a="1"/>
  <c r="K9150" i="1" s="1"/>
  <c r="K9151" i="1" a="1"/>
  <c r="K9151" i="1" s="1"/>
  <c r="K9152" i="1" a="1"/>
  <c r="K9152" i="1" s="1"/>
  <c r="K9153" i="1" a="1"/>
  <c r="K9153" i="1" s="1"/>
  <c r="K9154" i="1" a="1"/>
  <c r="K9154" i="1" s="1"/>
  <c r="K9155" i="1" a="1"/>
  <c r="K9155" i="1" s="1"/>
  <c r="K9156" i="1" a="1"/>
  <c r="K9156" i="1" s="1"/>
  <c r="K9157" i="1" a="1"/>
  <c r="K9157" i="1" s="1"/>
  <c r="K9158" i="1" a="1"/>
  <c r="K9158" i="1" s="1"/>
  <c r="K9159" i="1" a="1"/>
  <c r="K9159" i="1" s="1"/>
  <c r="K9160" i="1" a="1"/>
  <c r="K9160" i="1" s="1"/>
  <c r="K9161" i="1" a="1"/>
  <c r="K9161" i="1" s="1"/>
  <c r="K9162" i="1" a="1"/>
  <c r="K9162" i="1" s="1"/>
  <c r="K9163" i="1" a="1"/>
  <c r="K9163" i="1" s="1"/>
  <c r="K9164" i="1" a="1"/>
  <c r="K9164" i="1" s="1"/>
  <c r="K9165" i="1" a="1"/>
  <c r="K9165" i="1" s="1"/>
  <c r="K9166" i="1" a="1"/>
  <c r="K9166" i="1" s="1"/>
  <c r="K9167" i="1" a="1"/>
  <c r="K9167" i="1" s="1"/>
  <c r="K9168" i="1" a="1"/>
  <c r="K9168" i="1" s="1"/>
  <c r="K9169" i="1" a="1"/>
  <c r="K9169" i="1" s="1"/>
  <c r="K9170" i="1" a="1"/>
  <c r="K9170" i="1" s="1"/>
  <c r="K9171" i="1" a="1"/>
  <c r="K9171" i="1" s="1"/>
  <c r="K9172" i="1" a="1"/>
  <c r="K9172" i="1" s="1"/>
  <c r="K9173" i="1" a="1"/>
  <c r="K9173" i="1" s="1"/>
  <c r="K9174" i="1" a="1"/>
  <c r="K9174" i="1" s="1"/>
  <c r="K9175" i="1" a="1"/>
  <c r="K9175" i="1" s="1"/>
  <c r="K9176" i="1" a="1"/>
  <c r="K9176" i="1" s="1"/>
  <c r="K9177" i="1" a="1"/>
  <c r="K9177" i="1" s="1"/>
  <c r="K9178" i="1" a="1"/>
  <c r="K9178" i="1" s="1"/>
  <c r="K9179" i="1" a="1"/>
  <c r="K9179" i="1" s="1"/>
  <c r="K9180" i="1" a="1"/>
  <c r="K9180" i="1" s="1"/>
  <c r="K9181" i="1" a="1"/>
  <c r="K9181" i="1" s="1"/>
  <c r="K9182" i="1" a="1"/>
  <c r="K9182" i="1" s="1"/>
  <c r="K9183" i="1" a="1"/>
  <c r="K9183" i="1" s="1"/>
  <c r="K9184" i="1" a="1"/>
  <c r="K9184" i="1" s="1"/>
  <c r="K9185" i="1" a="1"/>
  <c r="K9185" i="1" s="1"/>
  <c r="K9186" i="1" a="1"/>
  <c r="K9186" i="1" s="1"/>
  <c r="K9187" i="1" a="1"/>
  <c r="K9187" i="1" s="1"/>
  <c r="K9188" i="1" a="1"/>
  <c r="K9188" i="1" s="1"/>
  <c r="K9189" i="1" a="1"/>
  <c r="K9189" i="1" s="1"/>
  <c r="K9190" i="1" a="1"/>
  <c r="K9190" i="1" s="1"/>
  <c r="K9191" i="1" a="1"/>
  <c r="K9191" i="1" s="1"/>
  <c r="K9192" i="1" a="1"/>
  <c r="K9192" i="1" s="1"/>
  <c r="K9193" i="1" a="1"/>
  <c r="K9193" i="1" s="1"/>
  <c r="K9194" i="1" a="1"/>
  <c r="K9194" i="1" s="1"/>
  <c r="K9195" i="1" a="1"/>
  <c r="K9195" i="1" s="1"/>
  <c r="K9196" i="1" a="1"/>
  <c r="K9196" i="1" s="1"/>
  <c r="K9197" i="1" a="1"/>
  <c r="K9197" i="1" s="1"/>
  <c r="K9198" i="1" a="1"/>
  <c r="K9198" i="1" s="1"/>
  <c r="K9199" i="1" a="1"/>
  <c r="K9199" i="1" s="1"/>
  <c r="K9200" i="1" a="1"/>
  <c r="K9200" i="1" s="1"/>
  <c r="K9201" i="1" a="1"/>
  <c r="K9201" i="1" s="1"/>
  <c r="K9202" i="1" a="1"/>
  <c r="K9202" i="1" s="1"/>
  <c r="K9203" i="1" a="1"/>
  <c r="K9203" i="1" s="1"/>
  <c r="K9204" i="1" a="1"/>
  <c r="K9204" i="1" s="1"/>
  <c r="K9205" i="1" a="1"/>
  <c r="K9205" i="1" s="1"/>
  <c r="K9206" i="1" a="1"/>
  <c r="K9206" i="1" s="1"/>
  <c r="K9207" i="1" a="1"/>
  <c r="K9207" i="1" s="1"/>
  <c r="K9208" i="1" a="1"/>
  <c r="K9208" i="1" s="1"/>
  <c r="K9209" i="1" a="1"/>
  <c r="K9209" i="1" s="1"/>
  <c r="K9210" i="1" a="1"/>
  <c r="K9210" i="1" s="1"/>
  <c r="K9211" i="1" a="1"/>
  <c r="K9211" i="1" s="1"/>
  <c r="K9212" i="1" a="1"/>
  <c r="K9212" i="1" s="1"/>
  <c r="K9213" i="1" a="1"/>
  <c r="K9213" i="1" s="1"/>
  <c r="K9214" i="1" a="1"/>
  <c r="K9214" i="1" s="1"/>
  <c r="K9215" i="1" a="1"/>
  <c r="K9215" i="1" s="1"/>
  <c r="K9216" i="1" a="1"/>
  <c r="K9216" i="1" s="1"/>
  <c r="K9217" i="1" a="1"/>
  <c r="K9217" i="1" s="1"/>
  <c r="K9218" i="1" a="1"/>
  <c r="K9218" i="1" s="1"/>
  <c r="K9219" i="1" a="1"/>
  <c r="K9219" i="1" s="1"/>
  <c r="K9220" i="1" a="1"/>
  <c r="K9220" i="1" s="1"/>
  <c r="K9221" i="1" a="1"/>
  <c r="K9221" i="1" s="1"/>
  <c r="K9222" i="1" a="1"/>
  <c r="K9222" i="1" s="1"/>
  <c r="K9223" i="1" a="1"/>
  <c r="K9223" i="1" s="1"/>
  <c r="K9224" i="1" a="1"/>
  <c r="K9224" i="1" s="1"/>
  <c r="K9225" i="1" a="1"/>
  <c r="K9225" i="1" s="1"/>
  <c r="K9226" i="1" a="1"/>
  <c r="K9226" i="1" s="1"/>
  <c r="K9227" i="1" a="1"/>
  <c r="K9227" i="1" s="1"/>
  <c r="K9228" i="1" a="1"/>
  <c r="K9228" i="1" s="1"/>
  <c r="K9229" i="1" a="1"/>
  <c r="K9229" i="1" s="1"/>
  <c r="K9230" i="1" a="1"/>
  <c r="K9230" i="1" s="1"/>
  <c r="K9231" i="1" a="1"/>
  <c r="K9231" i="1" s="1"/>
  <c r="K9232" i="1" a="1"/>
  <c r="K9232" i="1" s="1"/>
  <c r="K9233" i="1" a="1"/>
  <c r="K9233" i="1" s="1"/>
  <c r="K9234" i="1" a="1"/>
  <c r="K9234" i="1" s="1"/>
  <c r="K9235" i="1" a="1"/>
  <c r="K9235" i="1" s="1"/>
  <c r="K9236" i="1" a="1"/>
  <c r="K9236" i="1" s="1"/>
  <c r="K9237" i="1" a="1"/>
  <c r="K9237" i="1" s="1"/>
  <c r="K9238" i="1" a="1"/>
  <c r="K9238" i="1" s="1"/>
  <c r="K9239" i="1" a="1"/>
  <c r="K9239" i="1" s="1"/>
  <c r="K9240" i="1" a="1"/>
  <c r="K9240" i="1" s="1"/>
  <c r="K9241" i="1" a="1"/>
  <c r="K9241" i="1" s="1"/>
  <c r="K9242" i="1" a="1"/>
  <c r="K9242" i="1" s="1"/>
  <c r="K9243" i="1" a="1"/>
  <c r="K9243" i="1" s="1"/>
  <c r="K9244" i="1" a="1"/>
  <c r="K9244" i="1" s="1"/>
  <c r="K9245" i="1" a="1"/>
  <c r="K9245" i="1" s="1"/>
  <c r="K9246" i="1" a="1"/>
  <c r="K9246" i="1" s="1"/>
  <c r="K9247" i="1" a="1"/>
  <c r="K9247" i="1" s="1"/>
  <c r="K9248" i="1" a="1"/>
  <c r="K9248" i="1" s="1"/>
  <c r="K9249" i="1" a="1"/>
  <c r="K9249" i="1" s="1"/>
  <c r="K9250" i="1" a="1"/>
  <c r="K9250" i="1" s="1"/>
  <c r="K9251" i="1" a="1"/>
  <c r="K9251" i="1" s="1"/>
  <c r="K9252" i="1" a="1"/>
  <c r="K9252" i="1" s="1"/>
  <c r="K9253" i="1" a="1"/>
  <c r="K9253" i="1" s="1"/>
  <c r="K9254" i="1" a="1"/>
  <c r="K9254" i="1" s="1"/>
  <c r="K9255" i="1" a="1"/>
  <c r="K9255" i="1" s="1"/>
  <c r="K9256" i="1" a="1"/>
  <c r="K9256" i="1" s="1"/>
  <c r="K9257" i="1" a="1"/>
  <c r="K9257" i="1" s="1"/>
  <c r="K9258" i="1" a="1"/>
  <c r="K9258" i="1" s="1"/>
  <c r="K9259" i="1" a="1"/>
  <c r="K9259" i="1" s="1"/>
  <c r="K9260" i="1" a="1"/>
  <c r="K9260" i="1" s="1"/>
  <c r="K9261" i="1" a="1"/>
  <c r="K9261" i="1" s="1"/>
  <c r="K9262" i="1" a="1"/>
  <c r="K9262" i="1" s="1"/>
  <c r="K9263" i="1" a="1"/>
  <c r="K9263" i="1" s="1"/>
  <c r="K9264" i="1" a="1"/>
  <c r="K9264" i="1" s="1"/>
  <c r="K9265" i="1" a="1"/>
  <c r="K9265" i="1" s="1"/>
  <c r="K9266" i="1" a="1"/>
  <c r="K9266" i="1" s="1"/>
  <c r="K9267" i="1" a="1"/>
  <c r="K9267" i="1" s="1"/>
  <c r="K9268" i="1" a="1"/>
  <c r="K9268" i="1" s="1"/>
  <c r="K9269" i="1" a="1"/>
  <c r="K9269" i="1" s="1"/>
  <c r="K9270" i="1" a="1"/>
  <c r="K9270" i="1" s="1"/>
  <c r="K9271" i="1" a="1"/>
  <c r="K9271" i="1" s="1"/>
  <c r="K9272" i="1" a="1"/>
  <c r="K9272" i="1" s="1"/>
  <c r="K9273" i="1" a="1"/>
  <c r="K9273" i="1" s="1"/>
  <c r="K9274" i="1" a="1"/>
  <c r="K9274" i="1" s="1"/>
  <c r="K9275" i="1" a="1"/>
  <c r="K9275" i="1" s="1"/>
  <c r="K9276" i="1" a="1"/>
  <c r="K9276" i="1" s="1"/>
  <c r="K9277" i="1" a="1"/>
  <c r="K9277" i="1" s="1"/>
  <c r="K9278" i="1" a="1"/>
  <c r="K9278" i="1" s="1"/>
  <c r="K9279" i="1" a="1"/>
  <c r="K9279" i="1" s="1"/>
  <c r="K9280" i="1" a="1"/>
  <c r="K9280" i="1" s="1"/>
  <c r="K9281" i="1" a="1"/>
  <c r="K9281" i="1" s="1"/>
  <c r="K9282" i="1" a="1"/>
  <c r="K9282" i="1" s="1"/>
  <c r="K9283" i="1" a="1"/>
  <c r="K9283" i="1" s="1"/>
  <c r="K9284" i="1" a="1"/>
  <c r="K9284" i="1" s="1"/>
  <c r="K9285" i="1" a="1"/>
  <c r="K9285" i="1" s="1"/>
  <c r="K9286" i="1" a="1"/>
  <c r="K9286" i="1" s="1"/>
  <c r="K9287" i="1" a="1"/>
  <c r="K9287" i="1" s="1"/>
  <c r="K9288" i="1" a="1"/>
  <c r="K9288" i="1" s="1"/>
  <c r="K9289" i="1" a="1"/>
  <c r="K9289" i="1" s="1"/>
  <c r="K9290" i="1" a="1"/>
  <c r="K9290" i="1" s="1"/>
  <c r="K9291" i="1" a="1"/>
  <c r="K9291" i="1" s="1"/>
  <c r="K9292" i="1" a="1"/>
  <c r="K9292" i="1" s="1"/>
  <c r="K9293" i="1" a="1"/>
  <c r="K9293" i="1" s="1"/>
  <c r="K9294" i="1" a="1"/>
  <c r="K9294" i="1" s="1"/>
  <c r="K9295" i="1" a="1"/>
  <c r="K9295" i="1" s="1"/>
  <c r="K9296" i="1" a="1"/>
  <c r="K9296" i="1" s="1"/>
  <c r="K9297" i="1" a="1"/>
  <c r="K9297" i="1" s="1"/>
  <c r="K9298" i="1" a="1"/>
  <c r="K9298" i="1" s="1"/>
  <c r="K9299" i="1" a="1"/>
  <c r="K9299" i="1" s="1"/>
  <c r="K9300" i="1" a="1"/>
  <c r="K9300" i="1" s="1"/>
  <c r="K9301" i="1" a="1"/>
  <c r="K9301" i="1" s="1"/>
  <c r="K9302" i="1" a="1"/>
  <c r="K9302" i="1" s="1"/>
  <c r="K9303" i="1" a="1"/>
  <c r="K9303" i="1" s="1"/>
  <c r="K9304" i="1" a="1"/>
  <c r="K9304" i="1" s="1"/>
  <c r="K9305" i="1" a="1"/>
  <c r="K9305" i="1" s="1"/>
  <c r="K9306" i="1" a="1"/>
  <c r="K9306" i="1" s="1"/>
  <c r="K9307" i="1" a="1"/>
  <c r="K9307" i="1" s="1"/>
  <c r="K9308" i="1" a="1"/>
  <c r="K9308" i="1" s="1"/>
  <c r="K9309" i="1" a="1"/>
  <c r="K9309" i="1" s="1"/>
  <c r="K9310" i="1" a="1"/>
  <c r="K9310" i="1" s="1"/>
  <c r="K9311" i="1" a="1"/>
  <c r="K9311" i="1" s="1"/>
  <c r="K9312" i="1" a="1"/>
  <c r="K9312" i="1" s="1"/>
  <c r="K9313" i="1" a="1"/>
  <c r="K9313" i="1" s="1"/>
  <c r="K9314" i="1" a="1"/>
  <c r="K9314" i="1" s="1"/>
  <c r="K9315" i="1" a="1"/>
  <c r="K9315" i="1" s="1"/>
  <c r="K9316" i="1" a="1"/>
  <c r="K9316" i="1" s="1"/>
  <c r="K9317" i="1" a="1"/>
  <c r="K9317" i="1" s="1"/>
  <c r="K9318" i="1" a="1"/>
  <c r="K9318" i="1" s="1"/>
  <c r="K9319" i="1" a="1"/>
  <c r="K9319" i="1" s="1"/>
  <c r="K9320" i="1" a="1"/>
  <c r="K9320" i="1" s="1"/>
  <c r="K9321" i="1" a="1"/>
  <c r="K9321" i="1" s="1"/>
  <c r="K9322" i="1" a="1"/>
  <c r="K9322" i="1" s="1"/>
  <c r="K9323" i="1" a="1"/>
  <c r="K9323" i="1" s="1"/>
  <c r="K9324" i="1" a="1"/>
  <c r="K9324" i="1" s="1"/>
  <c r="K9325" i="1" a="1"/>
  <c r="K9325" i="1" s="1"/>
  <c r="K9326" i="1" a="1"/>
  <c r="K9326" i="1" s="1"/>
  <c r="K9327" i="1" a="1"/>
  <c r="K9327" i="1" s="1"/>
  <c r="K9328" i="1" a="1"/>
  <c r="K9328" i="1" s="1"/>
  <c r="K9329" i="1" a="1"/>
  <c r="K9329" i="1" s="1"/>
  <c r="K9330" i="1" a="1"/>
  <c r="K9330" i="1" s="1"/>
  <c r="K9331" i="1" a="1"/>
  <c r="K9331" i="1" s="1"/>
  <c r="K9332" i="1" a="1"/>
  <c r="K9332" i="1" s="1"/>
  <c r="K9333" i="1" a="1"/>
  <c r="K9333" i="1" s="1"/>
  <c r="K9334" i="1" a="1"/>
  <c r="K9334" i="1" s="1"/>
  <c r="K9335" i="1" a="1"/>
  <c r="K9335" i="1" s="1"/>
  <c r="K9336" i="1" a="1"/>
  <c r="K9336" i="1" s="1"/>
  <c r="K9337" i="1" a="1"/>
  <c r="K9337" i="1" s="1"/>
  <c r="K9338" i="1" a="1"/>
  <c r="K9338" i="1" s="1"/>
  <c r="K9339" i="1" a="1"/>
  <c r="K9339" i="1" s="1"/>
  <c r="K9340" i="1" a="1"/>
  <c r="K9340" i="1" s="1"/>
  <c r="K9341" i="1" a="1"/>
  <c r="K9341" i="1" s="1"/>
  <c r="K9342" i="1" a="1"/>
  <c r="K9342" i="1" s="1"/>
  <c r="K9343" i="1" a="1"/>
  <c r="K9343" i="1" s="1"/>
  <c r="K9344" i="1" a="1"/>
  <c r="K9344" i="1" s="1"/>
  <c r="K9345" i="1" a="1"/>
  <c r="K9345" i="1" s="1"/>
  <c r="K9346" i="1" a="1"/>
  <c r="K9346" i="1" s="1"/>
  <c r="K9347" i="1" a="1"/>
  <c r="K9347" i="1" s="1"/>
  <c r="K9348" i="1" a="1"/>
  <c r="K9348" i="1" s="1"/>
  <c r="K9349" i="1" a="1"/>
  <c r="K9349" i="1" s="1"/>
  <c r="K9350" i="1" a="1"/>
  <c r="K9350" i="1" s="1"/>
  <c r="K9351" i="1" a="1"/>
  <c r="K9351" i="1" s="1"/>
  <c r="K9352" i="1" a="1"/>
  <c r="K9352" i="1" s="1"/>
  <c r="K9353" i="1" a="1"/>
  <c r="K9353" i="1" s="1"/>
  <c r="K9354" i="1" a="1"/>
  <c r="K9354" i="1" s="1"/>
  <c r="K9355" i="1" a="1"/>
  <c r="K9355" i="1" s="1"/>
  <c r="K9356" i="1" a="1"/>
  <c r="K9356" i="1" s="1"/>
  <c r="K9357" i="1" a="1"/>
  <c r="K9357" i="1" s="1"/>
  <c r="K9358" i="1" a="1"/>
  <c r="K9358" i="1" s="1"/>
  <c r="K9359" i="1" a="1"/>
  <c r="K9359" i="1" s="1"/>
  <c r="K9360" i="1" a="1"/>
  <c r="K9360" i="1" s="1"/>
  <c r="K9361" i="1" a="1"/>
  <c r="K9361" i="1" s="1"/>
  <c r="K9362" i="1" a="1"/>
  <c r="K9362" i="1" s="1"/>
  <c r="K9363" i="1" a="1"/>
  <c r="K9363" i="1" s="1"/>
  <c r="K9364" i="1" a="1"/>
  <c r="K9364" i="1" s="1"/>
  <c r="K9365" i="1" a="1"/>
  <c r="K9365" i="1" s="1"/>
  <c r="K9366" i="1" a="1"/>
  <c r="K9366" i="1" s="1"/>
  <c r="K9367" i="1" a="1"/>
  <c r="K9367" i="1" s="1"/>
  <c r="K9368" i="1" a="1"/>
  <c r="K9368" i="1" s="1"/>
  <c r="K9369" i="1" a="1"/>
  <c r="K9369" i="1" s="1"/>
  <c r="K9370" i="1" a="1"/>
  <c r="K9370" i="1" s="1"/>
  <c r="K9371" i="1" a="1"/>
  <c r="K9371" i="1" s="1"/>
  <c r="K9372" i="1" a="1"/>
  <c r="K9372" i="1" s="1"/>
  <c r="K9373" i="1" a="1"/>
  <c r="K9373" i="1" s="1"/>
  <c r="K9374" i="1" a="1"/>
  <c r="K9374" i="1" s="1"/>
  <c r="K9375" i="1" a="1"/>
  <c r="K9375" i="1" s="1"/>
  <c r="K9376" i="1" a="1"/>
  <c r="K9376" i="1" s="1"/>
  <c r="K9377" i="1" a="1"/>
  <c r="K9377" i="1" s="1"/>
  <c r="K9378" i="1" a="1"/>
  <c r="K9378" i="1" s="1"/>
  <c r="K9379" i="1" a="1"/>
  <c r="K9379" i="1" s="1"/>
  <c r="K9380" i="1" a="1"/>
  <c r="K9380" i="1" s="1"/>
  <c r="K9381" i="1" a="1"/>
  <c r="K9381" i="1" s="1"/>
  <c r="K9382" i="1" a="1"/>
  <c r="K9382" i="1" s="1"/>
  <c r="K9383" i="1" a="1"/>
  <c r="K9383" i="1" s="1"/>
  <c r="K9384" i="1" a="1"/>
  <c r="K9384" i="1" s="1"/>
  <c r="K9385" i="1" a="1"/>
  <c r="K9385" i="1" s="1"/>
  <c r="K9386" i="1" a="1"/>
  <c r="K9386" i="1" s="1"/>
  <c r="K9387" i="1" a="1"/>
  <c r="K9387" i="1" s="1"/>
  <c r="K9388" i="1" a="1"/>
  <c r="K9388" i="1" s="1"/>
  <c r="K9389" i="1" a="1"/>
  <c r="K9389" i="1" s="1"/>
  <c r="K9390" i="1" a="1"/>
  <c r="K9390" i="1" s="1"/>
  <c r="K9391" i="1" a="1"/>
  <c r="K9391" i="1" s="1"/>
  <c r="K9392" i="1" a="1"/>
  <c r="K9392" i="1" s="1"/>
  <c r="K9393" i="1" a="1"/>
  <c r="K9393" i="1" s="1"/>
  <c r="K9394" i="1" a="1"/>
  <c r="K9394" i="1" s="1"/>
  <c r="K9395" i="1" a="1"/>
  <c r="K9395" i="1" s="1"/>
  <c r="K9396" i="1" a="1"/>
  <c r="K9396" i="1" s="1"/>
  <c r="K9397" i="1" a="1"/>
  <c r="K9397" i="1" s="1"/>
  <c r="K9398" i="1" a="1"/>
  <c r="K9398" i="1" s="1"/>
  <c r="K9399" i="1" a="1"/>
  <c r="K9399" i="1" s="1"/>
  <c r="K9400" i="1" a="1"/>
  <c r="K9400" i="1" s="1"/>
  <c r="K9401" i="1" a="1"/>
  <c r="K9401" i="1" s="1"/>
  <c r="K9402" i="1" a="1"/>
  <c r="K9402" i="1" s="1"/>
  <c r="K9403" i="1" a="1"/>
  <c r="K9403" i="1" s="1"/>
  <c r="K9404" i="1" a="1"/>
  <c r="K9404" i="1" s="1"/>
  <c r="K9405" i="1" a="1"/>
  <c r="K9405" i="1" s="1"/>
  <c r="K9406" i="1" a="1"/>
  <c r="K9406" i="1" s="1"/>
  <c r="K9407" i="1" a="1"/>
  <c r="K9407" i="1" s="1"/>
  <c r="K9408" i="1" a="1"/>
  <c r="K9408" i="1" s="1"/>
  <c r="K9409" i="1" a="1"/>
  <c r="K9409" i="1" s="1"/>
  <c r="K9410" i="1" a="1"/>
  <c r="K9410" i="1" s="1"/>
  <c r="K9411" i="1" a="1"/>
  <c r="K9411" i="1" s="1"/>
  <c r="K9412" i="1" a="1"/>
  <c r="K9412" i="1" s="1"/>
  <c r="K9413" i="1" a="1"/>
  <c r="K9413" i="1" s="1"/>
  <c r="K9414" i="1" a="1"/>
  <c r="K9414" i="1" s="1"/>
  <c r="K9415" i="1" a="1"/>
  <c r="K9415" i="1" s="1"/>
  <c r="K9416" i="1" a="1"/>
  <c r="K9416" i="1" s="1"/>
  <c r="K9417" i="1" a="1"/>
  <c r="K9417" i="1" s="1"/>
  <c r="K9418" i="1" a="1"/>
  <c r="K9418" i="1" s="1"/>
  <c r="K9419" i="1" a="1"/>
  <c r="K9419" i="1" s="1"/>
  <c r="K9420" i="1" a="1"/>
  <c r="K9420" i="1" s="1"/>
  <c r="K9421" i="1" a="1"/>
  <c r="K9421" i="1" s="1"/>
  <c r="K9422" i="1" a="1"/>
  <c r="K9422" i="1" s="1"/>
  <c r="K9423" i="1" a="1"/>
  <c r="K9423" i="1" s="1"/>
  <c r="K9424" i="1" a="1"/>
  <c r="K9424" i="1" s="1"/>
  <c r="K9425" i="1" a="1"/>
  <c r="K9425" i="1" s="1"/>
  <c r="K9426" i="1" a="1"/>
  <c r="K9426" i="1" s="1"/>
  <c r="K9427" i="1" a="1"/>
  <c r="K9427" i="1" s="1"/>
  <c r="K9428" i="1" a="1"/>
  <c r="K9428" i="1" s="1"/>
  <c r="K9429" i="1" a="1"/>
  <c r="K9429" i="1" s="1"/>
  <c r="K9430" i="1" a="1"/>
  <c r="K9430" i="1" s="1"/>
  <c r="K9431" i="1" a="1"/>
  <c r="K9431" i="1" s="1"/>
  <c r="K9432" i="1" a="1"/>
  <c r="K9432" i="1" s="1"/>
  <c r="K9433" i="1" a="1"/>
  <c r="K9433" i="1" s="1"/>
  <c r="K9434" i="1" a="1"/>
  <c r="K9434" i="1" s="1"/>
  <c r="K9435" i="1" a="1"/>
  <c r="K9435" i="1" s="1"/>
  <c r="K9436" i="1" a="1"/>
  <c r="K9436" i="1" s="1"/>
  <c r="K9437" i="1" a="1"/>
  <c r="K9437" i="1" s="1"/>
  <c r="K9438" i="1" a="1"/>
  <c r="K9438" i="1" s="1"/>
  <c r="K9439" i="1" a="1"/>
  <c r="K9439" i="1" s="1"/>
  <c r="K9440" i="1" a="1"/>
  <c r="K9440" i="1" s="1"/>
  <c r="K9441" i="1" a="1"/>
  <c r="K9441" i="1" s="1"/>
  <c r="K9442" i="1" a="1"/>
  <c r="K9442" i="1" s="1"/>
  <c r="K9443" i="1" a="1"/>
  <c r="K9443" i="1" s="1"/>
  <c r="K9444" i="1" a="1"/>
  <c r="K9444" i="1" s="1"/>
  <c r="K9445" i="1" a="1"/>
  <c r="K9445" i="1" s="1"/>
  <c r="K9446" i="1" a="1"/>
  <c r="K9446" i="1" s="1"/>
  <c r="K9447" i="1" a="1"/>
  <c r="K9447" i="1" s="1"/>
  <c r="K9448" i="1" a="1"/>
  <c r="K9448" i="1" s="1"/>
  <c r="K9449" i="1" a="1"/>
  <c r="K9449" i="1" s="1"/>
  <c r="K9450" i="1" a="1"/>
  <c r="K9450" i="1" s="1"/>
  <c r="K9451" i="1" a="1"/>
  <c r="K9451" i="1" s="1"/>
  <c r="K9452" i="1" a="1"/>
  <c r="K9452" i="1" s="1"/>
  <c r="K9453" i="1" a="1"/>
  <c r="K9453" i="1" s="1"/>
  <c r="K9454" i="1" a="1"/>
  <c r="K9454" i="1" s="1"/>
  <c r="K9455" i="1" a="1"/>
  <c r="K9455" i="1" s="1"/>
  <c r="K9456" i="1" a="1"/>
  <c r="K9456" i="1" s="1"/>
  <c r="K9457" i="1" a="1"/>
  <c r="K9457" i="1" s="1"/>
  <c r="K9458" i="1" a="1"/>
  <c r="K9458" i="1" s="1"/>
  <c r="K9459" i="1" a="1"/>
  <c r="K9459" i="1" s="1"/>
  <c r="K9460" i="1" a="1"/>
  <c r="K9460" i="1" s="1"/>
  <c r="K9461" i="1" a="1"/>
  <c r="K9461" i="1" s="1"/>
  <c r="K9462" i="1" a="1"/>
  <c r="K9462" i="1" s="1"/>
  <c r="K9463" i="1" a="1"/>
  <c r="K9463" i="1" s="1"/>
  <c r="K9464" i="1" a="1"/>
  <c r="K9464" i="1" s="1"/>
  <c r="K9465" i="1" a="1"/>
  <c r="K9465" i="1" s="1"/>
  <c r="K9466" i="1" a="1"/>
  <c r="K9466" i="1" s="1"/>
  <c r="K9467" i="1" a="1"/>
  <c r="K9467" i="1" s="1"/>
  <c r="K9468" i="1" a="1"/>
  <c r="K9468" i="1" s="1"/>
  <c r="K9469" i="1" a="1"/>
  <c r="K9469" i="1" s="1"/>
  <c r="K9470" i="1" a="1"/>
  <c r="K9470" i="1" s="1"/>
  <c r="K9471" i="1" a="1"/>
  <c r="K9471" i="1" s="1"/>
  <c r="K9472" i="1" a="1"/>
  <c r="K9472" i="1" s="1"/>
  <c r="K9473" i="1" a="1"/>
  <c r="K9473" i="1" s="1"/>
  <c r="K9474" i="1" a="1"/>
  <c r="K9474" i="1" s="1"/>
  <c r="K9475" i="1" a="1"/>
  <c r="K9475" i="1" s="1"/>
  <c r="K9476" i="1" a="1"/>
  <c r="K9476" i="1" s="1"/>
  <c r="K9477" i="1" a="1"/>
  <c r="K9477" i="1" s="1"/>
  <c r="K9478" i="1" a="1"/>
  <c r="K9478" i="1" s="1"/>
  <c r="K9479" i="1" a="1"/>
  <c r="K9479" i="1" s="1"/>
  <c r="K9480" i="1" a="1"/>
  <c r="K9480" i="1" s="1"/>
  <c r="K9481" i="1" a="1"/>
  <c r="K9481" i="1" s="1"/>
  <c r="K9482" i="1" a="1"/>
  <c r="K9482" i="1" s="1"/>
  <c r="K9483" i="1" a="1"/>
  <c r="K9483" i="1" s="1"/>
  <c r="K9484" i="1" a="1"/>
  <c r="K9484" i="1" s="1"/>
  <c r="K9485" i="1" a="1"/>
  <c r="K9485" i="1" s="1"/>
  <c r="K9486" i="1" a="1"/>
  <c r="K9486" i="1" s="1"/>
  <c r="K9487" i="1" a="1"/>
  <c r="K9487" i="1" s="1"/>
  <c r="K9488" i="1" a="1"/>
  <c r="K9488" i="1" s="1"/>
  <c r="K9489" i="1" a="1"/>
  <c r="K9489" i="1" s="1"/>
  <c r="K9490" i="1" a="1"/>
  <c r="K9490" i="1" s="1"/>
  <c r="K9491" i="1" a="1"/>
  <c r="K9491" i="1" s="1"/>
  <c r="K9492" i="1" a="1"/>
  <c r="K9492" i="1" s="1"/>
  <c r="K9493" i="1" a="1"/>
  <c r="K9493" i="1" s="1"/>
  <c r="K9494" i="1" a="1"/>
  <c r="K9494" i="1" s="1"/>
  <c r="K9495" i="1" a="1"/>
  <c r="K9495" i="1" s="1"/>
  <c r="K9496" i="1" a="1"/>
  <c r="K9496" i="1" s="1"/>
  <c r="K9497" i="1" a="1"/>
  <c r="K9497" i="1" s="1"/>
  <c r="K9498" i="1" a="1"/>
  <c r="K9498" i="1" s="1"/>
  <c r="K9499" i="1" a="1"/>
  <c r="K9499" i="1" s="1"/>
  <c r="K9500" i="1" a="1"/>
  <c r="K9500" i="1" s="1"/>
  <c r="K9501" i="1" a="1"/>
  <c r="K9501" i="1" s="1"/>
  <c r="K9502" i="1" a="1"/>
  <c r="K9502" i="1" s="1"/>
  <c r="K9503" i="1" a="1"/>
  <c r="K9503" i="1" s="1"/>
  <c r="K9504" i="1" a="1"/>
  <c r="K9504" i="1" s="1"/>
  <c r="K9505" i="1" a="1"/>
  <c r="K9505" i="1" s="1"/>
  <c r="K9506" i="1" a="1"/>
  <c r="K9506" i="1" s="1"/>
  <c r="K9507" i="1" a="1"/>
  <c r="K9507" i="1" s="1"/>
  <c r="K9508" i="1" a="1"/>
  <c r="K9508" i="1" s="1"/>
  <c r="K9509" i="1" a="1"/>
  <c r="K9509" i="1" s="1"/>
  <c r="K9510" i="1" a="1"/>
  <c r="K9510" i="1" s="1"/>
  <c r="K9511" i="1" a="1"/>
  <c r="K9511" i="1" s="1"/>
  <c r="K9512" i="1" a="1"/>
  <c r="K9512" i="1" s="1"/>
  <c r="K9513" i="1" a="1"/>
  <c r="K9513" i="1" s="1"/>
  <c r="K9514" i="1" a="1"/>
  <c r="K9514" i="1" s="1"/>
  <c r="K9515" i="1" a="1"/>
  <c r="K9515" i="1" s="1"/>
  <c r="K9516" i="1" a="1"/>
  <c r="K9516" i="1" s="1"/>
  <c r="K9517" i="1" a="1"/>
  <c r="K9517" i="1" s="1"/>
  <c r="K9518" i="1" a="1"/>
  <c r="K9518" i="1" s="1"/>
  <c r="K9519" i="1" a="1"/>
  <c r="K9519" i="1" s="1"/>
  <c r="K9520" i="1" a="1"/>
  <c r="K9520" i="1" s="1"/>
  <c r="K9521" i="1" a="1"/>
  <c r="K9521" i="1" s="1"/>
  <c r="K9522" i="1" a="1"/>
  <c r="K9522" i="1" s="1"/>
  <c r="K9523" i="1" a="1"/>
  <c r="K9523" i="1" s="1"/>
  <c r="K9524" i="1" a="1"/>
  <c r="K9524" i="1" s="1"/>
  <c r="K9525" i="1" a="1"/>
  <c r="K9525" i="1" s="1"/>
  <c r="K9526" i="1" a="1"/>
  <c r="K9526" i="1" s="1"/>
  <c r="K9527" i="1" a="1"/>
  <c r="K9527" i="1" s="1"/>
  <c r="K9528" i="1" a="1"/>
  <c r="K9528" i="1" s="1"/>
  <c r="K9529" i="1" a="1"/>
  <c r="K9529" i="1" s="1"/>
  <c r="K9530" i="1" a="1"/>
  <c r="K9530" i="1" s="1"/>
  <c r="K9531" i="1" a="1"/>
  <c r="K9531" i="1" s="1"/>
  <c r="K9532" i="1" a="1"/>
  <c r="K9532" i="1" s="1"/>
  <c r="K9533" i="1" a="1"/>
  <c r="K9533" i="1" s="1"/>
  <c r="K9534" i="1" a="1"/>
  <c r="K9534" i="1" s="1"/>
  <c r="K9535" i="1" a="1"/>
  <c r="K9535" i="1" s="1"/>
  <c r="K9536" i="1" a="1"/>
  <c r="K9536" i="1" s="1"/>
  <c r="K9537" i="1" a="1"/>
  <c r="K9537" i="1" s="1"/>
  <c r="K9538" i="1" a="1"/>
  <c r="K9538" i="1" s="1"/>
  <c r="K9539" i="1" a="1"/>
  <c r="K9539" i="1" s="1"/>
  <c r="K9540" i="1" a="1"/>
  <c r="K9540" i="1" s="1"/>
  <c r="K9541" i="1" a="1"/>
  <c r="K9541" i="1" s="1"/>
  <c r="K9542" i="1" a="1"/>
  <c r="K9542" i="1" s="1"/>
  <c r="K9543" i="1" a="1"/>
  <c r="K9543" i="1" s="1"/>
  <c r="K9544" i="1" a="1"/>
  <c r="K9544" i="1" s="1"/>
  <c r="K9545" i="1" a="1"/>
  <c r="K9545" i="1" s="1"/>
  <c r="K9546" i="1" a="1"/>
  <c r="K9546" i="1" s="1"/>
  <c r="K9547" i="1" a="1"/>
  <c r="K9547" i="1" s="1"/>
  <c r="K9548" i="1" a="1"/>
  <c r="K9548" i="1" s="1"/>
  <c r="K9549" i="1" a="1"/>
  <c r="K9549" i="1" s="1"/>
  <c r="K9550" i="1" a="1"/>
  <c r="K9550" i="1" s="1"/>
  <c r="K9551" i="1" a="1"/>
  <c r="K9551" i="1" s="1"/>
  <c r="K9552" i="1" a="1"/>
  <c r="K9552" i="1" s="1"/>
  <c r="K9553" i="1" a="1"/>
  <c r="K9553" i="1" s="1"/>
  <c r="K9554" i="1" a="1"/>
  <c r="K9554" i="1" s="1"/>
  <c r="K9555" i="1" a="1"/>
  <c r="K9555" i="1" s="1"/>
  <c r="K9556" i="1" a="1"/>
  <c r="K9556" i="1" s="1"/>
  <c r="K9557" i="1" a="1"/>
  <c r="K9557" i="1" s="1"/>
  <c r="K9558" i="1" a="1"/>
  <c r="K9558" i="1" s="1"/>
  <c r="K9559" i="1" a="1"/>
  <c r="K9559" i="1" s="1"/>
  <c r="K9560" i="1" a="1"/>
  <c r="K9560" i="1" s="1"/>
  <c r="K9561" i="1" a="1"/>
  <c r="K9561" i="1" s="1"/>
  <c r="K9562" i="1" a="1"/>
  <c r="K9562" i="1" s="1"/>
  <c r="K9563" i="1" a="1"/>
  <c r="K9563" i="1" s="1"/>
  <c r="K9564" i="1" a="1"/>
  <c r="K9564" i="1" s="1"/>
  <c r="K9565" i="1" a="1"/>
  <c r="K9565" i="1" s="1"/>
  <c r="K9566" i="1" a="1"/>
  <c r="K9566" i="1" s="1"/>
  <c r="K9567" i="1" a="1"/>
  <c r="K9567" i="1" s="1"/>
  <c r="K9568" i="1" a="1"/>
  <c r="K9568" i="1" s="1"/>
  <c r="K9569" i="1" a="1"/>
  <c r="K9569" i="1" s="1"/>
  <c r="K9570" i="1" a="1"/>
  <c r="K9570" i="1" s="1"/>
  <c r="K9571" i="1" a="1"/>
  <c r="K9571" i="1" s="1"/>
  <c r="K9572" i="1" a="1"/>
  <c r="K9572" i="1" s="1"/>
  <c r="K9573" i="1" a="1"/>
  <c r="K9573" i="1" s="1"/>
  <c r="K9574" i="1" a="1"/>
  <c r="K9574" i="1" s="1"/>
  <c r="K9575" i="1" a="1"/>
  <c r="K9575" i="1" s="1"/>
  <c r="K9576" i="1" a="1"/>
  <c r="K9576" i="1" s="1"/>
  <c r="K9577" i="1" a="1"/>
  <c r="K9577" i="1" s="1"/>
  <c r="K9578" i="1" a="1"/>
  <c r="K9578" i="1" s="1"/>
  <c r="K9579" i="1" a="1"/>
  <c r="K9579" i="1" s="1"/>
  <c r="K9580" i="1" a="1"/>
  <c r="K9580" i="1" s="1"/>
  <c r="K9581" i="1" a="1"/>
  <c r="K9581" i="1" s="1"/>
  <c r="K9582" i="1" a="1"/>
  <c r="K9582" i="1" s="1"/>
  <c r="K9583" i="1" a="1"/>
  <c r="K9583" i="1" s="1"/>
  <c r="K9584" i="1" a="1"/>
  <c r="K9584" i="1" s="1"/>
  <c r="K9585" i="1" a="1"/>
  <c r="K9585" i="1" s="1"/>
  <c r="K9586" i="1" a="1"/>
  <c r="K9586" i="1" s="1"/>
  <c r="K9587" i="1" a="1"/>
  <c r="K9587" i="1" s="1"/>
  <c r="K9588" i="1" a="1"/>
  <c r="K9588" i="1" s="1"/>
  <c r="K9589" i="1" a="1"/>
  <c r="K9589" i="1" s="1"/>
  <c r="K9590" i="1" a="1"/>
  <c r="K9590" i="1" s="1"/>
  <c r="K9591" i="1" a="1"/>
  <c r="K9591" i="1" s="1"/>
  <c r="K9592" i="1" a="1"/>
  <c r="K9592" i="1" s="1"/>
  <c r="K9593" i="1" a="1"/>
  <c r="K9593" i="1" s="1"/>
  <c r="K9594" i="1" a="1"/>
  <c r="K9594" i="1" s="1"/>
  <c r="K9595" i="1" a="1"/>
  <c r="K9595" i="1" s="1"/>
  <c r="K9596" i="1" a="1"/>
  <c r="K9596" i="1" s="1"/>
  <c r="K9597" i="1" a="1"/>
  <c r="K9597" i="1" s="1"/>
  <c r="K9598" i="1" a="1"/>
  <c r="K9598" i="1" s="1"/>
  <c r="K9599" i="1" a="1"/>
  <c r="K9599" i="1" s="1"/>
  <c r="K9600" i="1" a="1"/>
  <c r="K9600" i="1" s="1"/>
  <c r="K9601" i="1" a="1"/>
  <c r="K9601" i="1" s="1"/>
  <c r="K9602" i="1" a="1"/>
  <c r="K9602" i="1" s="1"/>
  <c r="K9603" i="1" a="1"/>
  <c r="K9603" i="1" s="1"/>
  <c r="K9604" i="1" a="1"/>
  <c r="K9604" i="1" s="1"/>
  <c r="K9605" i="1" a="1"/>
  <c r="K9605" i="1" s="1"/>
  <c r="K9606" i="1" a="1"/>
  <c r="K9606" i="1" s="1"/>
  <c r="K9607" i="1" a="1"/>
  <c r="K9607" i="1" s="1"/>
  <c r="K9608" i="1" a="1"/>
  <c r="K9608" i="1" s="1"/>
  <c r="K9609" i="1" a="1"/>
  <c r="K9609" i="1" s="1"/>
  <c r="K9610" i="1" a="1"/>
  <c r="K9610" i="1" s="1"/>
  <c r="K9611" i="1" a="1"/>
  <c r="K9611" i="1" s="1"/>
  <c r="K9612" i="1" a="1"/>
  <c r="K9612" i="1" s="1"/>
  <c r="K9613" i="1" a="1"/>
  <c r="K9613" i="1" s="1"/>
  <c r="K9614" i="1" a="1"/>
  <c r="K9614" i="1" s="1"/>
  <c r="K9615" i="1" a="1"/>
  <c r="K9615" i="1" s="1"/>
  <c r="K9616" i="1" a="1"/>
  <c r="K9616" i="1" s="1"/>
  <c r="K9617" i="1" a="1"/>
  <c r="K9617" i="1" s="1"/>
  <c r="K9618" i="1" a="1"/>
  <c r="K9618" i="1" s="1"/>
  <c r="K9619" i="1" a="1"/>
  <c r="K9619" i="1" s="1"/>
  <c r="K9620" i="1" a="1"/>
  <c r="K9620" i="1" s="1"/>
  <c r="K9621" i="1" a="1"/>
  <c r="K9621" i="1" s="1"/>
  <c r="K9622" i="1" a="1"/>
  <c r="K9622" i="1" s="1"/>
  <c r="K9623" i="1" a="1"/>
  <c r="K9623" i="1" s="1"/>
  <c r="K9624" i="1" a="1"/>
  <c r="K9624" i="1" s="1"/>
  <c r="K9625" i="1" a="1"/>
  <c r="K9625" i="1" s="1"/>
  <c r="K9626" i="1" a="1"/>
  <c r="K9626" i="1" s="1"/>
  <c r="K9627" i="1" a="1"/>
  <c r="K9627" i="1" s="1"/>
  <c r="K9628" i="1" a="1"/>
  <c r="K9628" i="1" s="1"/>
  <c r="K9629" i="1" a="1"/>
  <c r="K9629" i="1" s="1"/>
  <c r="K9630" i="1" a="1"/>
  <c r="K9630" i="1" s="1"/>
  <c r="K9631" i="1" a="1"/>
  <c r="K9631" i="1" s="1"/>
  <c r="K9632" i="1" a="1"/>
  <c r="K9632" i="1" s="1"/>
  <c r="K9633" i="1" a="1"/>
  <c r="K9633" i="1" s="1"/>
  <c r="K9634" i="1" a="1"/>
  <c r="K9634" i="1" s="1"/>
  <c r="K9635" i="1" a="1"/>
  <c r="K9635" i="1" s="1"/>
  <c r="K9636" i="1" a="1"/>
  <c r="K9636" i="1" s="1"/>
  <c r="K9637" i="1" a="1"/>
  <c r="K9637" i="1" s="1"/>
  <c r="K9638" i="1" a="1"/>
  <c r="K9638" i="1" s="1"/>
  <c r="K9639" i="1" a="1"/>
  <c r="K9639" i="1" s="1"/>
  <c r="K9640" i="1" a="1"/>
  <c r="K9640" i="1" s="1"/>
  <c r="K9641" i="1" a="1"/>
  <c r="K9641" i="1" s="1"/>
  <c r="K9642" i="1" a="1"/>
  <c r="K9642" i="1" s="1"/>
  <c r="K9643" i="1" a="1"/>
  <c r="K9643" i="1" s="1"/>
  <c r="K9644" i="1" a="1"/>
  <c r="K9644" i="1" s="1"/>
  <c r="K9645" i="1" a="1"/>
  <c r="K9645" i="1" s="1"/>
  <c r="K9646" i="1" a="1"/>
  <c r="K9646" i="1" s="1"/>
  <c r="K9647" i="1" a="1"/>
  <c r="K9647" i="1" s="1"/>
  <c r="K9648" i="1" a="1"/>
  <c r="K9648" i="1" s="1"/>
  <c r="K9649" i="1" a="1"/>
  <c r="K9649" i="1" s="1"/>
  <c r="K9650" i="1" a="1"/>
  <c r="K9650" i="1" s="1"/>
  <c r="K9651" i="1" a="1"/>
  <c r="K9651" i="1" s="1"/>
  <c r="K9652" i="1" a="1"/>
  <c r="K9652" i="1" s="1"/>
  <c r="K9653" i="1" a="1"/>
  <c r="K9653" i="1" s="1"/>
  <c r="K9654" i="1" a="1"/>
  <c r="K9654" i="1" s="1"/>
  <c r="K9655" i="1" a="1"/>
  <c r="K9655" i="1" s="1"/>
  <c r="K9656" i="1" a="1"/>
  <c r="K9656" i="1" s="1"/>
  <c r="K9657" i="1" a="1"/>
  <c r="K9657" i="1" s="1"/>
  <c r="K9658" i="1" a="1"/>
  <c r="K9658" i="1" s="1"/>
  <c r="K9659" i="1" a="1"/>
  <c r="K9659" i="1" s="1"/>
  <c r="K9660" i="1" a="1"/>
  <c r="K9660" i="1" s="1"/>
  <c r="K9661" i="1" a="1"/>
  <c r="K9661" i="1" s="1"/>
  <c r="K9662" i="1" a="1"/>
  <c r="K9662" i="1" s="1"/>
  <c r="K9663" i="1" a="1"/>
  <c r="K9663" i="1" s="1"/>
  <c r="K9664" i="1" a="1"/>
  <c r="K9664" i="1" s="1"/>
  <c r="K9665" i="1" a="1"/>
  <c r="K9665" i="1" s="1"/>
  <c r="K9666" i="1" a="1"/>
  <c r="K9666" i="1" s="1"/>
  <c r="K9667" i="1" a="1"/>
  <c r="K9667" i="1" s="1"/>
  <c r="K9668" i="1" a="1"/>
  <c r="K9668" i="1" s="1"/>
  <c r="K9669" i="1" a="1"/>
  <c r="K9669" i="1" s="1"/>
  <c r="K9670" i="1" a="1"/>
  <c r="K9670" i="1" s="1"/>
  <c r="K9671" i="1" a="1"/>
  <c r="K9671" i="1" s="1"/>
  <c r="K9672" i="1" a="1"/>
  <c r="K9672" i="1" s="1"/>
  <c r="K9673" i="1" a="1"/>
  <c r="K9673" i="1" s="1"/>
  <c r="K9674" i="1" a="1"/>
  <c r="K9674" i="1" s="1"/>
  <c r="K9675" i="1" a="1"/>
  <c r="K9675" i="1" s="1"/>
  <c r="K9676" i="1" a="1"/>
  <c r="K9676" i="1" s="1"/>
  <c r="K9677" i="1" a="1"/>
  <c r="K9677" i="1" s="1"/>
  <c r="K9678" i="1" a="1"/>
  <c r="K9678" i="1" s="1"/>
  <c r="K9679" i="1" a="1"/>
  <c r="K9679" i="1" s="1"/>
  <c r="K9680" i="1" a="1"/>
  <c r="K9680" i="1" s="1"/>
  <c r="K9681" i="1" a="1"/>
  <c r="K9681" i="1" s="1"/>
  <c r="K9682" i="1" a="1"/>
  <c r="K9682" i="1" s="1"/>
  <c r="K9683" i="1" a="1"/>
  <c r="K9683" i="1" s="1"/>
  <c r="K9684" i="1" a="1"/>
  <c r="K9684" i="1" s="1"/>
  <c r="K9685" i="1" a="1"/>
  <c r="K9685" i="1" s="1"/>
  <c r="K9686" i="1" a="1"/>
  <c r="K9686" i="1" s="1"/>
  <c r="K9687" i="1" a="1"/>
  <c r="K9687" i="1" s="1"/>
  <c r="K9688" i="1" a="1"/>
  <c r="K9688" i="1" s="1"/>
  <c r="K9689" i="1" a="1"/>
  <c r="K9689" i="1" s="1"/>
  <c r="K9690" i="1" a="1"/>
  <c r="K9690" i="1" s="1"/>
  <c r="K9691" i="1" a="1"/>
  <c r="K9691" i="1" s="1"/>
  <c r="K9692" i="1" a="1"/>
  <c r="K9692" i="1" s="1"/>
  <c r="K9693" i="1" a="1"/>
  <c r="K9693" i="1" s="1"/>
  <c r="K9694" i="1" a="1"/>
  <c r="K9694" i="1" s="1"/>
  <c r="K9695" i="1" a="1"/>
  <c r="K9695" i="1" s="1"/>
  <c r="K9696" i="1" a="1"/>
  <c r="K9696" i="1" s="1"/>
  <c r="K9697" i="1" a="1"/>
  <c r="K9697" i="1" s="1"/>
  <c r="K9698" i="1" a="1"/>
  <c r="K9698" i="1" s="1"/>
  <c r="K9699" i="1" a="1"/>
  <c r="K9699" i="1" s="1"/>
  <c r="K9700" i="1" a="1"/>
  <c r="K9700" i="1" s="1"/>
  <c r="K9701" i="1" a="1"/>
  <c r="K9701" i="1" s="1"/>
  <c r="K9702" i="1" a="1"/>
  <c r="K9702" i="1" s="1"/>
  <c r="K9703" i="1" a="1"/>
  <c r="K9703" i="1" s="1"/>
  <c r="K9704" i="1" a="1"/>
  <c r="K9704" i="1" s="1"/>
  <c r="K9705" i="1" a="1"/>
  <c r="K9705" i="1" s="1"/>
  <c r="K9706" i="1" a="1"/>
  <c r="K9706" i="1" s="1"/>
  <c r="K9707" i="1" a="1"/>
  <c r="K9707" i="1" s="1"/>
  <c r="K9708" i="1" a="1"/>
  <c r="K9708" i="1" s="1"/>
  <c r="K9709" i="1" a="1"/>
  <c r="K9709" i="1" s="1"/>
  <c r="K9710" i="1" a="1"/>
  <c r="K9710" i="1" s="1"/>
  <c r="K9711" i="1" a="1"/>
  <c r="K9711" i="1" s="1"/>
  <c r="K9712" i="1" a="1"/>
  <c r="K9712" i="1" s="1"/>
  <c r="K9713" i="1" a="1"/>
  <c r="K9713" i="1" s="1"/>
  <c r="K9714" i="1" a="1"/>
  <c r="K9714" i="1" s="1"/>
  <c r="K9715" i="1" a="1"/>
  <c r="K9715" i="1" s="1"/>
  <c r="K9716" i="1" a="1"/>
  <c r="K9716" i="1" s="1"/>
  <c r="K9717" i="1" a="1"/>
  <c r="K9717" i="1" s="1"/>
  <c r="K9718" i="1" a="1"/>
  <c r="K9718" i="1" s="1"/>
  <c r="K9719" i="1" a="1"/>
  <c r="K9719" i="1" s="1"/>
  <c r="K9720" i="1" a="1"/>
  <c r="K9720" i="1" s="1"/>
  <c r="K9721" i="1" a="1"/>
  <c r="K9721" i="1" s="1"/>
  <c r="K9722" i="1" a="1"/>
  <c r="K9722" i="1" s="1"/>
  <c r="K9723" i="1" a="1"/>
  <c r="K9723" i="1" s="1"/>
  <c r="K9724" i="1" a="1"/>
  <c r="K9724" i="1" s="1"/>
  <c r="K9725" i="1" a="1"/>
  <c r="K9725" i="1" s="1"/>
  <c r="K9726" i="1" a="1"/>
  <c r="K9726" i="1" s="1"/>
  <c r="K9727" i="1" a="1"/>
  <c r="K9727" i="1" s="1"/>
  <c r="K9728" i="1" a="1"/>
  <c r="K9728" i="1" s="1"/>
  <c r="K9729" i="1" a="1"/>
  <c r="K9729" i="1" s="1"/>
  <c r="K9730" i="1" a="1"/>
  <c r="K9730" i="1" s="1"/>
  <c r="K9731" i="1" a="1"/>
  <c r="K9731" i="1" s="1"/>
  <c r="K9732" i="1" a="1"/>
  <c r="K9732" i="1" s="1"/>
  <c r="K9733" i="1" a="1"/>
  <c r="K9733" i="1" s="1"/>
  <c r="K9734" i="1" a="1"/>
  <c r="K9734" i="1" s="1"/>
  <c r="K9735" i="1" a="1"/>
  <c r="K9735" i="1" s="1"/>
  <c r="K9736" i="1" a="1"/>
  <c r="K9736" i="1" s="1"/>
  <c r="K9737" i="1" a="1"/>
  <c r="K9737" i="1" s="1"/>
  <c r="K9738" i="1" a="1"/>
  <c r="K9738" i="1" s="1"/>
  <c r="K9739" i="1" a="1"/>
  <c r="K9739" i="1" s="1"/>
  <c r="K9740" i="1" a="1"/>
  <c r="K9740" i="1" s="1"/>
  <c r="K9741" i="1" a="1"/>
  <c r="K9741" i="1" s="1"/>
  <c r="K9742" i="1" a="1"/>
  <c r="K9742" i="1" s="1"/>
  <c r="K9743" i="1" a="1"/>
  <c r="K9743" i="1" s="1"/>
  <c r="K9744" i="1" a="1"/>
  <c r="K9744" i="1" s="1"/>
  <c r="K9745" i="1" a="1"/>
  <c r="K9745" i="1" s="1"/>
  <c r="K9746" i="1" a="1"/>
  <c r="K9746" i="1" s="1"/>
  <c r="K9747" i="1" a="1"/>
  <c r="K9747" i="1" s="1"/>
  <c r="K9748" i="1" a="1"/>
  <c r="K9748" i="1" s="1"/>
  <c r="K9749" i="1" a="1"/>
  <c r="K9749" i="1" s="1"/>
  <c r="K9750" i="1" a="1"/>
  <c r="K9750" i="1" s="1"/>
  <c r="K9751" i="1" a="1"/>
  <c r="K9751" i="1" s="1"/>
  <c r="K9752" i="1" a="1"/>
  <c r="K9752" i="1" s="1"/>
  <c r="K9753" i="1" a="1"/>
  <c r="K9753" i="1" s="1"/>
  <c r="K9754" i="1" a="1"/>
  <c r="K9754" i="1" s="1"/>
  <c r="K9755" i="1" a="1"/>
  <c r="K9755" i="1" s="1"/>
  <c r="K9756" i="1" a="1"/>
  <c r="K9756" i="1" s="1"/>
  <c r="K9757" i="1" a="1"/>
  <c r="K9757" i="1" s="1"/>
  <c r="K9758" i="1" a="1"/>
  <c r="K9758" i="1" s="1"/>
  <c r="K9759" i="1" a="1"/>
  <c r="K9759" i="1" s="1"/>
  <c r="K9760" i="1" a="1"/>
  <c r="K9760" i="1" s="1"/>
  <c r="K9761" i="1" a="1"/>
  <c r="K9761" i="1" s="1"/>
  <c r="K9762" i="1" a="1"/>
  <c r="K9762" i="1" s="1"/>
  <c r="K9763" i="1" a="1"/>
  <c r="K9763" i="1" s="1"/>
  <c r="K9764" i="1" a="1"/>
  <c r="K9764" i="1" s="1"/>
  <c r="K9765" i="1" a="1"/>
  <c r="K9765" i="1" s="1"/>
  <c r="K9766" i="1" a="1"/>
  <c r="K9766" i="1" s="1"/>
  <c r="K9767" i="1" a="1"/>
  <c r="K9767" i="1" s="1"/>
  <c r="K9768" i="1" a="1"/>
  <c r="K9768" i="1" s="1"/>
  <c r="K9769" i="1" a="1"/>
  <c r="K9769" i="1" s="1"/>
  <c r="K9770" i="1" a="1"/>
  <c r="K9770" i="1" s="1"/>
  <c r="K9771" i="1" a="1"/>
  <c r="K9771" i="1" s="1"/>
  <c r="K9772" i="1" a="1"/>
  <c r="K9772" i="1" s="1"/>
  <c r="K9773" i="1" a="1"/>
  <c r="K9773" i="1" s="1"/>
  <c r="K9774" i="1" a="1"/>
  <c r="K9774" i="1" s="1"/>
  <c r="K9775" i="1" a="1"/>
  <c r="K9775" i="1" s="1"/>
  <c r="K9776" i="1" a="1"/>
  <c r="K9776" i="1" s="1"/>
  <c r="K9777" i="1" a="1"/>
  <c r="K9777" i="1" s="1"/>
  <c r="K9778" i="1" a="1"/>
  <c r="K9778" i="1" s="1"/>
  <c r="K9779" i="1" a="1"/>
  <c r="K9779" i="1" s="1"/>
  <c r="K9780" i="1" a="1"/>
  <c r="K9780" i="1" s="1"/>
  <c r="K9781" i="1" a="1"/>
  <c r="K9781" i="1" s="1"/>
  <c r="K9782" i="1" a="1"/>
  <c r="K9782" i="1" s="1"/>
  <c r="K9783" i="1" a="1"/>
  <c r="K9783" i="1" s="1"/>
  <c r="K9784" i="1" a="1"/>
  <c r="K9784" i="1" s="1"/>
  <c r="K9785" i="1" a="1"/>
  <c r="K9785" i="1" s="1"/>
  <c r="K9786" i="1" a="1"/>
  <c r="K9786" i="1" s="1"/>
  <c r="K9787" i="1" a="1"/>
  <c r="K9787" i="1" s="1"/>
  <c r="K9788" i="1" a="1"/>
  <c r="K9788" i="1" s="1"/>
  <c r="K9789" i="1" a="1"/>
  <c r="K9789" i="1" s="1"/>
  <c r="K9790" i="1" a="1"/>
  <c r="K9790" i="1" s="1"/>
  <c r="K9791" i="1" a="1"/>
  <c r="K9791" i="1" s="1"/>
  <c r="K9792" i="1" a="1"/>
  <c r="K9792" i="1" s="1"/>
  <c r="K9793" i="1" a="1"/>
  <c r="K9793" i="1" s="1"/>
  <c r="K9794" i="1" a="1"/>
  <c r="K9794" i="1" s="1"/>
  <c r="K9795" i="1" a="1"/>
  <c r="K9795" i="1" s="1"/>
  <c r="K9796" i="1" a="1"/>
  <c r="K9796" i="1" s="1"/>
  <c r="K9797" i="1" a="1"/>
  <c r="K9797" i="1" s="1"/>
  <c r="K9798" i="1" a="1"/>
  <c r="K9798" i="1" s="1"/>
  <c r="K9799" i="1" a="1"/>
  <c r="K9799" i="1" s="1"/>
  <c r="K9800" i="1" a="1"/>
  <c r="K9800" i="1" s="1"/>
  <c r="K9801" i="1" a="1"/>
  <c r="K9801" i="1" s="1"/>
  <c r="K9802" i="1" a="1"/>
  <c r="K9802" i="1" s="1"/>
  <c r="K9803" i="1" a="1"/>
  <c r="K9803" i="1" s="1"/>
  <c r="K9804" i="1" a="1"/>
  <c r="K9804" i="1" s="1"/>
  <c r="K9805" i="1" a="1"/>
  <c r="K9805" i="1" s="1"/>
  <c r="K9806" i="1" a="1"/>
  <c r="K9806" i="1" s="1"/>
  <c r="K9807" i="1" a="1"/>
  <c r="K9807" i="1" s="1"/>
  <c r="K9808" i="1" a="1"/>
  <c r="K9808" i="1" s="1"/>
  <c r="K9809" i="1" a="1"/>
  <c r="K9809" i="1" s="1"/>
  <c r="K9810" i="1" a="1"/>
  <c r="K9810" i="1" s="1"/>
  <c r="K9811" i="1" a="1"/>
  <c r="K9811" i="1" s="1"/>
  <c r="K9812" i="1" a="1"/>
  <c r="K9812" i="1" s="1"/>
  <c r="K9813" i="1" a="1"/>
  <c r="K9813" i="1" s="1"/>
  <c r="K9814" i="1" a="1"/>
  <c r="K9814" i="1" s="1"/>
  <c r="K9815" i="1" a="1"/>
  <c r="K9815" i="1" s="1"/>
  <c r="K9816" i="1" a="1"/>
  <c r="K9816" i="1" s="1"/>
  <c r="K9817" i="1" a="1"/>
  <c r="K9817" i="1" s="1"/>
  <c r="K9818" i="1" a="1"/>
  <c r="K9818" i="1" s="1"/>
  <c r="K9819" i="1" a="1"/>
  <c r="K9819" i="1" s="1"/>
  <c r="K9820" i="1" a="1"/>
  <c r="K9820" i="1" s="1"/>
  <c r="K9821" i="1" a="1"/>
  <c r="K9821" i="1" s="1"/>
  <c r="K9822" i="1" a="1"/>
  <c r="K9822" i="1" s="1"/>
  <c r="K9823" i="1" a="1"/>
  <c r="K9823" i="1" s="1"/>
  <c r="K9824" i="1" a="1"/>
  <c r="K9824" i="1" s="1"/>
  <c r="K9825" i="1" a="1"/>
  <c r="K9825" i="1" s="1"/>
  <c r="K9826" i="1" a="1"/>
  <c r="K9826" i="1" s="1"/>
  <c r="K9827" i="1" a="1"/>
  <c r="K9827" i="1" s="1"/>
  <c r="K9828" i="1" a="1"/>
  <c r="K9828" i="1" s="1"/>
  <c r="K9829" i="1" a="1"/>
  <c r="K9829" i="1" s="1"/>
  <c r="K9830" i="1" a="1"/>
  <c r="K9830" i="1" s="1"/>
  <c r="K9831" i="1" a="1"/>
  <c r="K9831" i="1" s="1"/>
  <c r="K9832" i="1" a="1"/>
  <c r="K9832" i="1" s="1"/>
  <c r="K9833" i="1" a="1"/>
  <c r="K9833" i="1" s="1"/>
  <c r="K9834" i="1" a="1"/>
  <c r="K9834" i="1" s="1"/>
  <c r="K9835" i="1" a="1"/>
  <c r="K9835" i="1" s="1"/>
  <c r="K9836" i="1" a="1"/>
  <c r="K9836" i="1" s="1"/>
  <c r="K9837" i="1" a="1"/>
  <c r="K9837" i="1" s="1"/>
  <c r="K9838" i="1" a="1"/>
  <c r="K9838" i="1" s="1"/>
  <c r="K9839" i="1" a="1"/>
  <c r="K9839" i="1" s="1"/>
  <c r="K9840" i="1" a="1"/>
  <c r="K9840" i="1" s="1"/>
  <c r="K9841" i="1" a="1"/>
  <c r="K9841" i="1" s="1"/>
  <c r="K9842" i="1" a="1"/>
  <c r="K9842" i="1" s="1"/>
  <c r="K9843" i="1" a="1"/>
  <c r="K9843" i="1" s="1"/>
  <c r="K9844" i="1" a="1"/>
  <c r="K9844" i="1" s="1"/>
  <c r="K9845" i="1" a="1"/>
  <c r="K9845" i="1" s="1"/>
  <c r="K9846" i="1" a="1"/>
  <c r="K9846" i="1" s="1"/>
  <c r="K9847" i="1" a="1"/>
  <c r="K9847" i="1" s="1"/>
  <c r="K9848" i="1" a="1"/>
  <c r="K9848" i="1" s="1"/>
  <c r="K9849" i="1" a="1"/>
  <c r="K9849" i="1" s="1"/>
  <c r="K9850" i="1" a="1"/>
  <c r="K9850" i="1" s="1"/>
  <c r="K9851" i="1" a="1"/>
  <c r="K9851" i="1" s="1"/>
  <c r="K9852" i="1" a="1"/>
  <c r="K9852" i="1" s="1"/>
  <c r="K9853" i="1" a="1"/>
  <c r="K9853" i="1" s="1"/>
  <c r="K9854" i="1" a="1"/>
  <c r="K9854" i="1" s="1"/>
  <c r="K9855" i="1" a="1"/>
  <c r="K9855" i="1" s="1"/>
  <c r="K9856" i="1" a="1"/>
  <c r="K9856" i="1" s="1"/>
  <c r="K9857" i="1" a="1"/>
  <c r="K9857" i="1" s="1"/>
  <c r="K9858" i="1" a="1"/>
  <c r="K9858" i="1" s="1"/>
  <c r="K9859" i="1" a="1"/>
  <c r="K9859" i="1" s="1"/>
  <c r="K9860" i="1" a="1"/>
  <c r="K9860" i="1" s="1"/>
  <c r="K9861" i="1" a="1"/>
  <c r="K9861" i="1" s="1"/>
  <c r="K9862" i="1" a="1"/>
  <c r="K9862" i="1" s="1"/>
  <c r="K9863" i="1" a="1"/>
  <c r="K9863" i="1" s="1"/>
  <c r="K9864" i="1" a="1"/>
  <c r="K9864" i="1" s="1"/>
  <c r="K9865" i="1" a="1"/>
  <c r="K9865" i="1" s="1"/>
  <c r="K9866" i="1" a="1"/>
  <c r="K9866" i="1" s="1"/>
  <c r="K9867" i="1" a="1"/>
  <c r="K9867" i="1" s="1"/>
  <c r="K9868" i="1" a="1"/>
  <c r="K9868" i="1" s="1"/>
  <c r="K9869" i="1" a="1"/>
  <c r="K9869" i="1" s="1"/>
  <c r="K9870" i="1" a="1"/>
  <c r="K9870" i="1" s="1"/>
  <c r="K9871" i="1" a="1"/>
  <c r="K9871" i="1" s="1"/>
  <c r="K9872" i="1" a="1"/>
  <c r="K9872" i="1" s="1"/>
  <c r="K9873" i="1" a="1"/>
  <c r="K9873" i="1" s="1"/>
  <c r="K9874" i="1" a="1"/>
  <c r="K9874" i="1" s="1"/>
  <c r="K9875" i="1" a="1"/>
  <c r="K9875" i="1" s="1"/>
  <c r="K9876" i="1" a="1"/>
  <c r="K9876" i="1" s="1"/>
  <c r="K9877" i="1" a="1"/>
  <c r="K9877" i="1" s="1"/>
  <c r="K9878" i="1" a="1"/>
  <c r="K9878" i="1" s="1"/>
  <c r="K9879" i="1" a="1"/>
  <c r="K9879" i="1" s="1"/>
  <c r="K9880" i="1" a="1"/>
  <c r="K9880" i="1" s="1"/>
  <c r="K9881" i="1" a="1"/>
  <c r="K9881" i="1" s="1"/>
  <c r="K9882" i="1" a="1"/>
  <c r="K9882" i="1" s="1"/>
  <c r="K9883" i="1" a="1"/>
  <c r="K9883" i="1" s="1"/>
  <c r="K9884" i="1" a="1"/>
  <c r="K9884" i="1" s="1"/>
  <c r="K9885" i="1" a="1"/>
  <c r="K9885" i="1" s="1"/>
  <c r="K9886" i="1" a="1"/>
  <c r="K9886" i="1" s="1"/>
  <c r="K9887" i="1" a="1"/>
  <c r="K9887" i="1" s="1"/>
  <c r="K9888" i="1" a="1"/>
  <c r="K9888" i="1" s="1"/>
  <c r="K9889" i="1" a="1"/>
  <c r="K9889" i="1" s="1"/>
  <c r="K9890" i="1" a="1"/>
  <c r="K9890" i="1" s="1"/>
  <c r="K9891" i="1" a="1"/>
  <c r="K9891" i="1" s="1"/>
  <c r="K9892" i="1" a="1"/>
  <c r="K9892" i="1" s="1"/>
  <c r="K9893" i="1" a="1"/>
  <c r="K9893" i="1" s="1"/>
  <c r="K9894" i="1" a="1"/>
  <c r="K9894" i="1" s="1"/>
  <c r="K9895" i="1" a="1"/>
  <c r="K9895" i="1" s="1"/>
  <c r="K9896" i="1" a="1"/>
  <c r="K9896" i="1" s="1"/>
  <c r="K9897" i="1" a="1"/>
  <c r="K9897" i="1" s="1"/>
  <c r="K9898" i="1" a="1"/>
  <c r="K9898" i="1" s="1"/>
  <c r="K9899" i="1" a="1"/>
  <c r="K9899" i="1" s="1"/>
  <c r="K9900" i="1" a="1"/>
  <c r="K9900" i="1" s="1"/>
  <c r="K9901" i="1" a="1"/>
  <c r="K9901" i="1" s="1"/>
  <c r="K9902" i="1" a="1"/>
  <c r="K9902" i="1" s="1"/>
  <c r="K9903" i="1" a="1"/>
  <c r="K9903" i="1" s="1"/>
  <c r="K9904" i="1" a="1"/>
  <c r="K9904" i="1" s="1"/>
  <c r="K9905" i="1" a="1"/>
  <c r="K9905" i="1" s="1"/>
  <c r="K9906" i="1" a="1"/>
  <c r="K9906" i="1" s="1"/>
  <c r="K9907" i="1" a="1"/>
  <c r="K9907" i="1" s="1"/>
  <c r="K9908" i="1" a="1"/>
  <c r="K9908" i="1" s="1"/>
  <c r="K9909" i="1" a="1"/>
  <c r="K9909" i="1" s="1"/>
  <c r="K9910" i="1" a="1"/>
  <c r="K9910" i="1" s="1"/>
  <c r="K9911" i="1" a="1"/>
  <c r="K9911" i="1" s="1"/>
  <c r="K9912" i="1" a="1"/>
  <c r="K9912" i="1" s="1"/>
  <c r="K9913" i="1" a="1"/>
  <c r="K9913" i="1" s="1"/>
  <c r="K9914" i="1" a="1"/>
  <c r="K9914" i="1" s="1"/>
  <c r="K9915" i="1" a="1"/>
  <c r="K9915" i="1" s="1"/>
  <c r="K9916" i="1" a="1"/>
  <c r="K9916" i="1" s="1"/>
  <c r="K9917" i="1" a="1"/>
  <c r="K9917" i="1" s="1"/>
  <c r="K9918" i="1" a="1"/>
  <c r="K9918" i="1" s="1"/>
  <c r="K9919" i="1" a="1"/>
  <c r="K9919" i="1" s="1"/>
  <c r="K9920" i="1" a="1"/>
  <c r="K9920" i="1" s="1"/>
  <c r="K9921" i="1" a="1"/>
  <c r="K9921" i="1" s="1"/>
  <c r="K9922" i="1" a="1"/>
  <c r="K9922" i="1" s="1"/>
  <c r="K9923" i="1" a="1"/>
  <c r="K9923" i="1" s="1"/>
  <c r="K9924" i="1" a="1"/>
  <c r="K9924" i="1" s="1"/>
  <c r="K9925" i="1" a="1"/>
  <c r="K9925" i="1" s="1"/>
  <c r="K9926" i="1" a="1"/>
  <c r="K9926" i="1" s="1"/>
  <c r="K9927" i="1" a="1"/>
  <c r="K9927" i="1" s="1"/>
  <c r="K9928" i="1" a="1"/>
  <c r="K9928" i="1" s="1"/>
  <c r="K9929" i="1" a="1"/>
  <c r="K9929" i="1" s="1"/>
  <c r="K9930" i="1" a="1"/>
  <c r="K9930" i="1" s="1"/>
  <c r="K9931" i="1" a="1"/>
  <c r="K9931" i="1" s="1"/>
  <c r="K9932" i="1" a="1"/>
  <c r="K9932" i="1" s="1"/>
  <c r="K9933" i="1" a="1"/>
  <c r="K9933" i="1" s="1"/>
  <c r="K9934" i="1" a="1"/>
  <c r="K9934" i="1" s="1"/>
  <c r="K9935" i="1" a="1"/>
  <c r="K9935" i="1" s="1"/>
  <c r="K9936" i="1" a="1"/>
  <c r="K9936" i="1" s="1"/>
  <c r="K9937" i="1" a="1"/>
  <c r="K9937" i="1" s="1"/>
  <c r="K9938" i="1" a="1"/>
  <c r="K9938" i="1" s="1"/>
  <c r="K9939" i="1" a="1"/>
  <c r="K9939" i="1" s="1"/>
  <c r="K9940" i="1" a="1"/>
  <c r="K9940" i="1" s="1"/>
  <c r="K9941" i="1" a="1"/>
  <c r="K9941" i="1" s="1"/>
  <c r="K9942" i="1" a="1"/>
  <c r="K9942" i="1" s="1"/>
  <c r="K9943" i="1" a="1"/>
  <c r="K9943" i="1" s="1"/>
  <c r="K9944" i="1" a="1"/>
  <c r="K9944" i="1" s="1"/>
  <c r="K9945" i="1" a="1"/>
  <c r="K9945" i="1" s="1"/>
  <c r="K9946" i="1" a="1"/>
  <c r="K9946" i="1" s="1"/>
  <c r="K9947" i="1" a="1"/>
  <c r="K9947" i="1" s="1"/>
  <c r="K9948" i="1" a="1"/>
  <c r="K9948" i="1" s="1"/>
  <c r="K9949" i="1" a="1"/>
  <c r="K9949" i="1" s="1"/>
  <c r="K9950" i="1" a="1"/>
  <c r="K9950" i="1" s="1"/>
  <c r="K9951" i="1" a="1"/>
  <c r="K9951" i="1" s="1"/>
  <c r="K9952" i="1" a="1"/>
  <c r="K9952" i="1" s="1"/>
  <c r="K9953" i="1" a="1"/>
  <c r="K9953" i="1" s="1"/>
  <c r="K9954" i="1" a="1"/>
  <c r="K9954" i="1" s="1"/>
  <c r="K9955" i="1" a="1"/>
  <c r="K9955" i="1" s="1"/>
  <c r="K9956" i="1" a="1"/>
  <c r="K9956" i="1" s="1"/>
  <c r="K9957" i="1" a="1"/>
  <c r="K9957" i="1" s="1"/>
  <c r="K9958" i="1" a="1"/>
  <c r="K9958" i="1" s="1"/>
  <c r="K9959" i="1" a="1"/>
  <c r="K9959" i="1" s="1"/>
  <c r="K9960" i="1" a="1"/>
  <c r="K9960" i="1" s="1"/>
  <c r="K9961" i="1" a="1"/>
  <c r="K9961" i="1" s="1"/>
  <c r="K9962" i="1" a="1"/>
  <c r="K9962" i="1" s="1"/>
  <c r="K9963" i="1" a="1"/>
  <c r="K9963" i="1" s="1"/>
  <c r="K9964" i="1" a="1"/>
  <c r="K9964" i="1" s="1"/>
  <c r="K9965" i="1" a="1"/>
  <c r="K9965" i="1" s="1"/>
  <c r="K9966" i="1" a="1"/>
  <c r="K9966" i="1" s="1"/>
  <c r="K9967" i="1" a="1"/>
  <c r="K9967" i="1" s="1"/>
  <c r="K9968" i="1" a="1"/>
  <c r="K9968" i="1" s="1"/>
  <c r="K9969" i="1" a="1"/>
  <c r="K9969" i="1" s="1"/>
  <c r="K9970" i="1" a="1"/>
  <c r="K9970" i="1" s="1"/>
  <c r="K9971" i="1" a="1"/>
  <c r="K9971" i="1" s="1"/>
  <c r="K9972" i="1" a="1"/>
  <c r="K9972" i="1" s="1"/>
  <c r="K9973" i="1" a="1"/>
  <c r="K9973" i="1" s="1"/>
  <c r="K9974" i="1" a="1"/>
  <c r="K9974" i="1" s="1"/>
  <c r="K9975" i="1" a="1"/>
  <c r="K9975" i="1" s="1"/>
  <c r="K9976" i="1" a="1"/>
  <c r="K9976" i="1" s="1"/>
  <c r="K9977" i="1" a="1"/>
  <c r="K9977" i="1" s="1"/>
  <c r="K9978" i="1" a="1"/>
  <c r="K9978" i="1" s="1"/>
  <c r="K9979" i="1" a="1"/>
  <c r="K9979" i="1" s="1"/>
  <c r="K9980" i="1" a="1"/>
  <c r="K9980" i="1" s="1"/>
  <c r="K9981" i="1" a="1"/>
  <c r="K9981" i="1" s="1"/>
  <c r="K9982" i="1" a="1"/>
  <c r="K9982" i="1" s="1"/>
  <c r="K9983" i="1" a="1"/>
  <c r="K9983" i="1" s="1"/>
  <c r="K9984" i="1" a="1"/>
  <c r="K9984" i="1" s="1"/>
  <c r="K9985" i="1" a="1"/>
  <c r="K9985" i="1" s="1"/>
  <c r="K9986" i="1" a="1"/>
  <c r="K9986" i="1" s="1"/>
  <c r="K9987" i="1" a="1"/>
  <c r="K9987" i="1" s="1"/>
  <c r="K9988" i="1" a="1"/>
  <c r="K9988" i="1" s="1"/>
  <c r="K9989" i="1" a="1"/>
  <c r="K9989" i="1" s="1"/>
  <c r="K9990" i="1" a="1"/>
  <c r="K9990" i="1" s="1"/>
  <c r="K9991" i="1" a="1"/>
  <c r="K9991" i="1" s="1"/>
  <c r="K9992" i="1" a="1"/>
  <c r="K9992" i="1" s="1"/>
  <c r="K9993" i="1" a="1"/>
  <c r="K9993" i="1" s="1"/>
  <c r="K9994" i="1" a="1"/>
  <c r="K9994" i="1" s="1"/>
  <c r="K9995" i="1" a="1"/>
  <c r="K9995" i="1" s="1"/>
  <c r="K9996" i="1" a="1"/>
  <c r="K9996" i="1" s="1"/>
  <c r="K9997" i="1" a="1"/>
  <c r="K9997" i="1" s="1"/>
  <c r="K9998" i="1" a="1"/>
  <c r="K9998" i="1" s="1"/>
  <c r="K9999" i="1" a="1"/>
  <c r="K9999" i="1" s="1"/>
  <c r="K10000" i="1" a="1"/>
  <c r="K10000" i="1" s="1"/>
  <c r="K10001" i="1" a="1"/>
  <c r="K10001" i="1" s="1"/>
  <c r="K10002" i="1" a="1"/>
  <c r="K10002" i="1" s="1"/>
  <c r="K10003" i="1" a="1"/>
  <c r="K10003" i="1" s="1"/>
  <c r="K10004" i="1" a="1"/>
  <c r="K10004" i="1" s="1"/>
  <c r="K10005" i="1" a="1"/>
  <c r="K10005" i="1" s="1"/>
  <c r="K10006" i="1" a="1"/>
  <c r="K10006" i="1" s="1"/>
  <c r="K10007" i="1" a="1"/>
  <c r="K10007" i="1" s="1"/>
  <c r="K10008" i="1" a="1"/>
  <c r="K10008" i="1" s="1"/>
  <c r="K10009" i="1" a="1"/>
  <c r="K10009" i="1" s="1"/>
  <c r="K10010" i="1" a="1"/>
  <c r="K10010" i="1" s="1"/>
  <c r="K10011" i="1" a="1"/>
  <c r="K10011" i="1" s="1"/>
  <c r="K10012" i="1" a="1"/>
  <c r="K10012" i="1" s="1"/>
  <c r="K10013" i="1" a="1"/>
  <c r="K10013" i="1" s="1"/>
  <c r="K10014" i="1" a="1"/>
  <c r="K10014" i="1" s="1"/>
  <c r="K10015" i="1" a="1"/>
  <c r="K10015" i="1" s="1"/>
  <c r="K10016" i="1" a="1"/>
  <c r="K10016" i="1" s="1"/>
  <c r="K10017" i="1" a="1"/>
  <c r="K10017" i="1" s="1"/>
  <c r="K10018" i="1" a="1"/>
  <c r="K10018" i="1" s="1"/>
  <c r="K10019" i="1" a="1"/>
  <c r="K10019" i="1" s="1"/>
  <c r="K10020" i="1" a="1"/>
  <c r="K10020" i="1" s="1"/>
  <c r="K10021" i="1" a="1"/>
  <c r="K10021" i="1" s="1"/>
  <c r="K10022" i="1" a="1"/>
  <c r="K10022" i="1" s="1"/>
  <c r="K10023" i="1" a="1"/>
  <c r="K10023" i="1" s="1"/>
  <c r="K10024" i="1" a="1"/>
  <c r="K10024" i="1" s="1"/>
  <c r="K10025" i="1" a="1"/>
  <c r="K10025" i="1" s="1"/>
  <c r="K10026" i="1" a="1"/>
  <c r="K10026" i="1" s="1"/>
  <c r="K10027" i="1" a="1"/>
  <c r="K10027" i="1" s="1"/>
  <c r="K10028" i="1" a="1"/>
  <c r="K10028" i="1" s="1"/>
  <c r="K10029" i="1" a="1"/>
  <c r="K10029" i="1" s="1"/>
  <c r="K10030" i="1" a="1"/>
  <c r="K10030" i="1" s="1"/>
  <c r="K10031" i="1" a="1"/>
  <c r="K10031" i="1" s="1"/>
  <c r="K10032" i="1" a="1"/>
  <c r="K10032" i="1" s="1"/>
  <c r="K10033" i="1" a="1"/>
  <c r="K10033" i="1" s="1"/>
  <c r="K10034" i="1" a="1"/>
  <c r="K10034" i="1" s="1"/>
  <c r="K10035" i="1" a="1"/>
  <c r="K10035" i="1" s="1"/>
  <c r="K10036" i="1" a="1"/>
  <c r="K10036" i="1" s="1"/>
  <c r="K10037" i="1" a="1"/>
  <c r="K10037" i="1" s="1"/>
  <c r="K10038" i="1" a="1"/>
  <c r="K10038" i="1" s="1"/>
  <c r="K10039" i="1" a="1"/>
  <c r="K10039" i="1" s="1"/>
  <c r="K10040" i="1" a="1"/>
  <c r="K10040" i="1" s="1"/>
  <c r="K10041" i="1" a="1"/>
  <c r="K10041" i="1" s="1"/>
  <c r="K10042" i="1" a="1"/>
  <c r="K10042" i="1" s="1"/>
  <c r="K10043" i="1" a="1"/>
  <c r="K10043" i="1" s="1"/>
  <c r="K10044" i="1" a="1"/>
  <c r="K10044" i="1" s="1"/>
  <c r="K10045" i="1" a="1"/>
  <c r="K10045" i="1" s="1"/>
  <c r="K10046" i="1" a="1"/>
  <c r="K10046" i="1" s="1"/>
  <c r="K10047" i="1" a="1"/>
  <c r="K10047" i="1" s="1"/>
  <c r="K10048" i="1" a="1"/>
  <c r="K10048" i="1" s="1"/>
  <c r="K10049" i="1" a="1"/>
  <c r="K10049" i="1" s="1"/>
  <c r="K10050" i="1" a="1"/>
  <c r="K10050" i="1" s="1"/>
  <c r="K10051" i="1" a="1"/>
  <c r="K10051" i="1" s="1"/>
  <c r="K10052" i="1" a="1"/>
  <c r="K10052" i="1" s="1"/>
  <c r="K10053" i="1" a="1"/>
  <c r="K10053" i="1" s="1"/>
  <c r="K10054" i="1" a="1"/>
  <c r="K10054" i="1" s="1"/>
  <c r="K10055" i="1" a="1"/>
  <c r="K10055" i="1" s="1"/>
  <c r="K10056" i="1" a="1"/>
  <c r="K10056" i="1" s="1"/>
  <c r="K10057" i="1" a="1"/>
  <c r="K10057" i="1" s="1"/>
  <c r="K10058" i="1" a="1"/>
  <c r="K10058" i="1" s="1"/>
  <c r="K10059" i="1" a="1"/>
  <c r="K10059" i="1" s="1"/>
  <c r="K10060" i="1" a="1"/>
  <c r="K10060" i="1" s="1"/>
  <c r="K10061" i="1" a="1"/>
  <c r="K10061" i="1" s="1"/>
  <c r="K10062" i="1" a="1"/>
  <c r="K10062" i="1" s="1"/>
  <c r="K10063" i="1" a="1"/>
  <c r="K10063" i="1" s="1"/>
  <c r="K10064" i="1" a="1"/>
  <c r="K10064" i="1" s="1"/>
  <c r="K10065" i="1" a="1"/>
  <c r="K10065" i="1" s="1"/>
  <c r="K10066" i="1" a="1"/>
  <c r="K10066" i="1" s="1"/>
  <c r="K10067" i="1" a="1"/>
  <c r="K10067" i="1" s="1"/>
  <c r="K10068" i="1" a="1"/>
  <c r="K10068" i="1" s="1"/>
  <c r="K10069" i="1" a="1"/>
  <c r="K10069" i="1" s="1"/>
  <c r="K10070" i="1" a="1"/>
  <c r="K10070" i="1" s="1"/>
  <c r="K10071" i="1" a="1"/>
  <c r="K10071" i="1" s="1"/>
  <c r="K10072" i="1" a="1"/>
  <c r="K10072" i="1" s="1"/>
  <c r="K10073" i="1" a="1"/>
  <c r="K10073" i="1" s="1"/>
  <c r="K10074" i="1" a="1"/>
  <c r="K10074" i="1" s="1"/>
  <c r="K10075" i="1" a="1"/>
  <c r="K10075" i="1" s="1"/>
  <c r="K10076" i="1" a="1"/>
  <c r="K10076" i="1" s="1"/>
  <c r="K10077" i="1" a="1"/>
  <c r="K10077" i="1" s="1"/>
  <c r="K10078" i="1" a="1"/>
  <c r="K10078" i="1" s="1"/>
  <c r="K10079" i="1" a="1"/>
  <c r="K10079" i="1" s="1"/>
  <c r="K10080" i="1" a="1"/>
  <c r="K10080" i="1" s="1"/>
  <c r="K10081" i="1" a="1"/>
  <c r="K10081" i="1" s="1"/>
  <c r="K10082" i="1" a="1"/>
  <c r="K10082" i="1" s="1"/>
  <c r="K10083" i="1" a="1"/>
  <c r="K10083" i="1" s="1"/>
  <c r="K10084" i="1" a="1"/>
  <c r="K10084" i="1" s="1"/>
  <c r="K10085" i="1" a="1"/>
  <c r="K10085" i="1" s="1"/>
  <c r="K10086" i="1" a="1"/>
  <c r="K10086" i="1" s="1"/>
  <c r="K10087" i="1" a="1"/>
  <c r="K10087" i="1" s="1"/>
  <c r="K10088" i="1" a="1"/>
  <c r="K10088" i="1" s="1"/>
  <c r="K10089" i="1" a="1"/>
  <c r="K10089" i="1" s="1"/>
  <c r="K10090" i="1" a="1"/>
  <c r="K10090" i="1" s="1"/>
  <c r="K10091" i="1" a="1"/>
  <c r="K10091" i="1" s="1"/>
  <c r="K10092" i="1" a="1"/>
  <c r="K10092" i="1" s="1"/>
  <c r="K10093" i="1" a="1"/>
  <c r="K10093" i="1" s="1"/>
  <c r="K10094" i="1" a="1"/>
  <c r="K10094" i="1" s="1"/>
  <c r="K10095" i="1" a="1"/>
  <c r="K10095" i="1" s="1"/>
  <c r="K10096" i="1" a="1"/>
  <c r="K10096" i="1" s="1"/>
  <c r="K10097" i="1" a="1"/>
  <c r="K10097" i="1" s="1"/>
  <c r="K10098" i="1" a="1"/>
  <c r="K10098" i="1" s="1"/>
  <c r="K10099" i="1" a="1"/>
  <c r="K10099" i="1" s="1"/>
  <c r="K10100" i="1" a="1"/>
  <c r="K10100" i="1" s="1"/>
  <c r="K10101" i="1" a="1"/>
  <c r="K10101" i="1" s="1"/>
  <c r="K10102" i="1" a="1"/>
  <c r="K10102" i="1" s="1"/>
  <c r="K10103" i="1" a="1"/>
  <c r="K10103" i="1" s="1"/>
  <c r="K10104" i="1" a="1"/>
  <c r="K10104" i="1" s="1"/>
  <c r="K10105" i="1" a="1"/>
  <c r="K10105" i="1" s="1"/>
  <c r="K10106" i="1" a="1"/>
  <c r="K10106" i="1" s="1"/>
  <c r="K10107" i="1" a="1"/>
  <c r="K10107" i="1" s="1"/>
  <c r="K10108" i="1" a="1"/>
  <c r="K10108" i="1" s="1"/>
  <c r="K10109" i="1" a="1"/>
  <c r="K10109" i="1" s="1"/>
  <c r="K10110" i="1" a="1"/>
  <c r="K10110" i="1" s="1"/>
  <c r="K10111" i="1" a="1"/>
  <c r="K10111" i="1" s="1"/>
  <c r="K10112" i="1" a="1"/>
  <c r="K10112" i="1" s="1"/>
  <c r="K10113" i="1" a="1"/>
  <c r="K10113" i="1" s="1"/>
  <c r="K10114" i="1" a="1"/>
  <c r="K10114" i="1" s="1"/>
  <c r="K10115" i="1" a="1"/>
  <c r="K10115" i="1" s="1"/>
  <c r="K10116" i="1" a="1"/>
  <c r="K10116" i="1" s="1"/>
  <c r="K10117" i="1" a="1"/>
  <c r="K10117" i="1" s="1"/>
  <c r="K10118" i="1" a="1"/>
  <c r="K10118" i="1" s="1"/>
  <c r="K10119" i="1" a="1"/>
  <c r="K10119" i="1" s="1"/>
  <c r="K10120" i="1" a="1"/>
  <c r="K10120" i="1" s="1"/>
  <c r="K10121" i="1" a="1"/>
  <c r="K10121" i="1" s="1"/>
  <c r="K10122" i="1" a="1"/>
  <c r="K10122" i="1" s="1"/>
  <c r="K10123" i="1" a="1"/>
  <c r="K10123" i="1" s="1"/>
  <c r="K10124" i="1" a="1"/>
  <c r="K10124" i="1" s="1"/>
  <c r="K10125" i="1" a="1"/>
  <c r="K10125" i="1" s="1"/>
  <c r="K10126" i="1" a="1"/>
  <c r="K10126" i="1" s="1"/>
  <c r="K10127" i="1" a="1"/>
  <c r="K10127" i="1" s="1"/>
  <c r="K10128" i="1" a="1"/>
  <c r="K10128" i="1" s="1"/>
  <c r="K10129" i="1" a="1"/>
  <c r="K10129" i="1" s="1"/>
  <c r="K10130" i="1" a="1"/>
  <c r="K10130" i="1" s="1"/>
  <c r="K10131" i="1" a="1"/>
  <c r="K10131" i="1" s="1"/>
  <c r="K10132" i="1" a="1"/>
  <c r="K10132" i="1" s="1"/>
  <c r="K10133" i="1" a="1"/>
  <c r="K10133" i="1" s="1"/>
  <c r="K10134" i="1" a="1"/>
  <c r="K10134" i="1" s="1"/>
  <c r="K10135" i="1" a="1"/>
  <c r="K10135" i="1" s="1"/>
  <c r="K10136" i="1" a="1"/>
  <c r="K10136" i="1" s="1"/>
  <c r="K10137" i="1" a="1"/>
  <c r="K10137" i="1" s="1"/>
  <c r="K10138" i="1" a="1"/>
  <c r="K10138" i="1" s="1"/>
  <c r="K10139" i="1" a="1"/>
  <c r="K10139" i="1" s="1"/>
  <c r="K10140" i="1" a="1"/>
  <c r="K10140" i="1" s="1"/>
  <c r="K10141" i="1" a="1"/>
  <c r="K10141" i="1" s="1"/>
  <c r="K10142" i="1" a="1"/>
  <c r="K10142" i="1" s="1"/>
  <c r="K10143" i="1" a="1"/>
  <c r="K10143" i="1" s="1"/>
  <c r="K10144" i="1" a="1"/>
  <c r="K10144" i="1" s="1"/>
  <c r="K10145" i="1" a="1"/>
  <c r="K10145" i="1" s="1"/>
  <c r="K10146" i="1" a="1"/>
  <c r="K10146" i="1" s="1"/>
  <c r="K10147" i="1" a="1"/>
  <c r="K10147" i="1" s="1"/>
  <c r="K10148" i="1" a="1"/>
  <c r="K10148" i="1" s="1"/>
  <c r="K10149" i="1" a="1"/>
  <c r="K10149" i="1" s="1"/>
  <c r="K10150" i="1" a="1"/>
  <c r="K10150" i="1" s="1"/>
  <c r="K10151" i="1" a="1"/>
  <c r="K10151" i="1" s="1"/>
  <c r="K10152" i="1" a="1"/>
  <c r="K10152" i="1" s="1"/>
  <c r="K10153" i="1" a="1"/>
  <c r="K10153" i="1" s="1"/>
  <c r="K10154" i="1" a="1"/>
  <c r="K10154" i="1" s="1"/>
  <c r="K10155" i="1" a="1"/>
  <c r="K10155" i="1" s="1"/>
  <c r="K10156" i="1" a="1"/>
  <c r="K10156" i="1" s="1"/>
  <c r="K10157" i="1" a="1"/>
  <c r="K10157" i="1" s="1"/>
  <c r="K10158" i="1" a="1"/>
  <c r="K10158" i="1" s="1"/>
  <c r="K10159" i="1" a="1"/>
  <c r="K10159" i="1" s="1"/>
  <c r="K10160" i="1" a="1"/>
  <c r="K10160" i="1" s="1"/>
  <c r="K10161" i="1" a="1"/>
  <c r="K10161" i="1" s="1"/>
  <c r="K10162" i="1" a="1"/>
  <c r="K10162" i="1" s="1"/>
  <c r="K10163" i="1" a="1"/>
  <c r="K10163" i="1" s="1"/>
  <c r="K10164" i="1" a="1"/>
  <c r="K10164" i="1" s="1"/>
  <c r="K10165" i="1" a="1"/>
  <c r="K10165" i="1" s="1"/>
  <c r="K10166" i="1" a="1"/>
  <c r="K10166" i="1" s="1"/>
  <c r="K10167" i="1" a="1"/>
  <c r="K10167" i="1" s="1"/>
  <c r="K10168" i="1" a="1"/>
  <c r="K10168" i="1" s="1"/>
  <c r="K10169" i="1" a="1"/>
  <c r="K10169" i="1" s="1"/>
  <c r="K10170" i="1" a="1"/>
  <c r="K10170" i="1" s="1"/>
  <c r="K10171" i="1" a="1"/>
  <c r="K10171" i="1" s="1"/>
  <c r="K10172" i="1" a="1"/>
  <c r="K10172" i="1" s="1"/>
  <c r="K10173" i="1" a="1"/>
  <c r="K10173" i="1" s="1"/>
  <c r="K10174" i="1" a="1"/>
  <c r="K10174" i="1" s="1"/>
  <c r="K10175" i="1" a="1"/>
  <c r="K10175" i="1" s="1"/>
  <c r="K10176" i="1" a="1"/>
  <c r="K10176" i="1" s="1"/>
  <c r="K10177" i="1" a="1"/>
  <c r="K10177" i="1" s="1"/>
  <c r="K10178" i="1" a="1"/>
  <c r="K10178" i="1" s="1"/>
  <c r="K10179" i="1" a="1"/>
  <c r="K10179" i="1" s="1"/>
  <c r="K10180" i="1" a="1"/>
  <c r="K10180" i="1" s="1"/>
  <c r="K10181" i="1" a="1"/>
  <c r="K10181" i="1" s="1"/>
  <c r="K10182" i="1" a="1"/>
  <c r="K10182" i="1" s="1"/>
  <c r="K10183" i="1" a="1"/>
  <c r="K10183" i="1" s="1"/>
  <c r="K10184" i="1" a="1"/>
  <c r="K10184" i="1" s="1"/>
  <c r="K10185" i="1" a="1"/>
  <c r="K10185" i="1" s="1"/>
  <c r="K10186" i="1" a="1"/>
  <c r="K10186" i="1" s="1"/>
  <c r="K10187" i="1" a="1"/>
  <c r="K10187" i="1" s="1"/>
  <c r="K10188" i="1" a="1"/>
  <c r="K10188" i="1" s="1"/>
  <c r="K10189" i="1" a="1"/>
  <c r="K10189" i="1" s="1"/>
  <c r="K10190" i="1" a="1"/>
  <c r="K10190" i="1" s="1"/>
  <c r="K10191" i="1" a="1"/>
  <c r="K10191" i="1" s="1"/>
  <c r="K10192" i="1" a="1"/>
  <c r="K10192" i="1" s="1"/>
  <c r="K10193" i="1" a="1"/>
  <c r="K10193" i="1" s="1"/>
  <c r="K10194" i="1" a="1"/>
  <c r="K10194" i="1" s="1"/>
  <c r="K10195" i="1" a="1"/>
  <c r="K10195" i="1" s="1"/>
  <c r="K10196" i="1" a="1"/>
  <c r="K10196" i="1" s="1"/>
  <c r="K10197" i="1" a="1"/>
  <c r="K10197" i="1" s="1"/>
  <c r="K10198" i="1" a="1"/>
  <c r="K10198" i="1" s="1"/>
  <c r="K10199" i="1" a="1"/>
  <c r="K10199" i="1" s="1"/>
  <c r="K10200" i="1" a="1"/>
  <c r="K10200" i="1" s="1"/>
  <c r="K10201" i="1" a="1"/>
  <c r="K10201" i="1" s="1"/>
  <c r="K10202" i="1" a="1"/>
  <c r="K10202" i="1" s="1"/>
  <c r="K10203" i="1" a="1"/>
  <c r="K10203" i="1" s="1"/>
  <c r="K10204" i="1" a="1"/>
  <c r="K10204" i="1" s="1"/>
  <c r="K10205" i="1" a="1"/>
  <c r="K10205" i="1" s="1"/>
  <c r="K10206" i="1" a="1"/>
  <c r="K10206" i="1" s="1"/>
  <c r="K10207" i="1" a="1"/>
  <c r="K10207" i="1" s="1"/>
  <c r="K10208" i="1" a="1"/>
  <c r="K10208" i="1" s="1"/>
  <c r="K10209" i="1" a="1"/>
  <c r="K10209" i="1" s="1"/>
  <c r="K10210" i="1" a="1"/>
  <c r="K10210" i="1" s="1"/>
  <c r="K10211" i="1" a="1"/>
  <c r="K10211" i="1" s="1"/>
  <c r="K10212" i="1" a="1"/>
  <c r="K10212" i="1" s="1"/>
  <c r="K10213" i="1" a="1"/>
  <c r="K10213" i="1" s="1"/>
  <c r="K10214" i="1" a="1"/>
  <c r="K10214" i="1" s="1"/>
  <c r="K10215" i="1" a="1"/>
  <c r="K10215" i="1" s="1"/>
  <c r="K10216" i="1" a="1"/>
  <c r="K10216" i="1" s="1"/>
  <c r="K10217" i="1" a="1"/>
  <c r="K10217" i="1" s="1"/>
  <c r="K10218" i="1" a="1"/>
  <c r="K10218" i="1" s="1"/>
  <c r="K10219" i="1" a="1"/>
  <c r="K10219" i="1" s="1"/>
  <c r="K10220" i="1" a="1"/>
  <c r="K10220" i="1" s="1"/>
  <c r="K10221" i="1" a="1"/>
  <c r="K10221" i="1" s="1"/>
  <c r="K10222" i="1" a="1"/>
  <c r="K10222" i="1" s="1"/>
  <c r="K10223" i="1" a="1"/>
  <c r="K10223" i="1" s="1"/>
  <c r="K10224" i="1" a="1"/>
  <c r="K10224" i="1" s="1"/>
  <c r="K10225" i="1" a="1"/>
  <c r="K10225" i="1" s="1"/>
  <c r="K10226" i="1" a="1"/>
  <c r="K10226" i="1" s="1"/>
  <c r="K10227" i="1" a="1"/>
  <c r="K10227" i="1" s="1"/>
  <c r="K10228" i="1" a="1"/>
  <c r="K10228" i="1" s="1"/>
  <c r="K10229" i="1" a="1"/>
  <c r="K10229" i="1" s="1"/>
  <c r="K10230" i="1" a="1"/>
  <c r="K10230" i="1" s="1"/>
  <c r="K10231" i="1" a="1"/>
  <c r="K10231" i="1" s="1"/>
  <c r="K10232" i="1" a="1"/>
  <c r="K10232" i="1" s="1"/>
  <c r="K10233" i="1" a="1"/>
  <c r="K10233" i="1" s="1"/>
  <c r="K10234" i="1" a="1"/>
  <c r="K10234" i="1" s="1"/>
  <c r="K10235" i="1" a="1"/>
  <c r="K10235" i="1" s="1"/>
  <c r="K10236" i="1" a="1"/>
  <c r="K10236" i="1" s="1"/>
  <c r="K10237" i="1" a="1"/>
  <c r="K10237" i="1" s="1"/>
  <c r="K10238" i="1" a="1"/>
  <c r="K10238" i="1" s="1"/>
  <c r="K10239" i="1" a="1"/>
  <c r="K10239" i="1" s="1"/>
  <c r="K10240" i="1" a="1"/>
  <c r="K10240" i="1" s="1"/>
  <c r="K10241" i="1" a="1"/>
  <c r="K10241" i="1" s="1"/>
  <c r="K10242" i="1" a="1"/>
  <c r="K10242" i="1" s="1"/>
  <c r="K10243" i="1" a="1"/>
  <c r="K10243" i="1" s="1"/>
  <c r="K10244" i="1" a="1"/>
  <c r="K10244" i="1" s="1"/>
  <c r="K10245" i="1" a="1"/>
  <c r="K10245" i="1" s="1"/>
  <c r="K10246" i="1" a="1"/>
  <c r="K10246" i="1" s="1"/>
  <c r="K10247" i="1" a="1"/>
  <c r="K10247" i="1" s="1"/>
  <c r="K10248" i="1" a="1"/>
  <c r="K10248" i="1" s="1"/>
  <c r="K10249" i="1" a="1"/>
  <c r="K10249" i="1" s="1"/>
  <c r="K10250" i="1" a="1"/>
  <c r="K10250" i="1" s="1"/>
  <c r="K10251" i="1" a="1"/>
  <c r="K10251" i="1" s="1"/>
  <c r="K10252" i="1" a="1"/>
  <c r="K10252" i="1" s="1"/>
  <c r="K10253" i="1" a="1"/>
  <c r="K10253" i="1" s="1"/>
  <c r="K10254" i="1" a="1"/>
  <c r="K10254" i="1" s="1"/>
  <c r="K10255" i="1" a="1"/>
  <c r="K10255" i="1" s="1"/>
  <c r="K10256" i="1" a="1"/>
  <c r="K10256" i="1" s="1"/>
  <c r="K10257" i="1" a="1"/>
  <c r="K10257" i="1" s="1"/>
  <c r="K10258" i="1" a="1"/>
  <c r="K10258" i="1" s="1"/>
  <c r="K10259" i="1" a="1"/>
  <c r="K10259" i="1" s="1"/>
  <c r="K10260" i="1" a="1"/>
  <c r="K10260" i="1" s="1"/>
  <c r="K10261" i="1" a="1"/>
  <c r="K10261" i="1" s="1"/>
  <c r="K10262" i="1" a="1"/>
  <c r="K10262" i="1" s="1"/>
  <c r="K10263" i="1" a="1"/>
  <c r="K10263" i="1" s="1"/>
  <c r="K10264" i="1" a="1"/>
  <c r="K10264" i="1" s="1"/>
  <c r="K10265" i="1" a="1"/>
  <c r="K10265" i="1" s="1"/>
  <c r="K10266" i="1" a="1"/>
  <c r="K10266" i="1" s="1"/>
  <c r="K10267" i="1" a="1"/>
  <c r="K10267" i="1" s="1"/>
  <c r="K10268" i="1" a="1"/>
  <c r="K10268" i="1" s="1"/>
  <c r="K10269" i="1" a="1"/>
  <c r="K10269" i="1" s="1"/>
  <c r="K10270" i="1" a="1"/>
  <c r="K10270" i="1" s="1"/>
  <c r="K10271" i="1" a="1"/>
  <c r="K10271" i="1" s="1"/>
  <c r="K10272" i="1" a="1"/>
  <c r="K10272" i="1" s="1"/>
  <c r="K10273" i="1" a="1"/>
  <c r="K10273" i="1" s="1"/>
  <c r="K10274" i="1" a="1"/>
  <c r="K10274" i="1" s="1"/>
  <c r="K10275" i="1" a="1"/>
  <c r="K10275" i="1" s="1"/>
  <c r="K10276" i="1" a="1"/>
  <c r="K10276" i="1" s="1"/>
  <c r="K10277" i="1" a="1"/>
  <c r="K10277" i="1" s="1"/>
  <c r="K10278" i="1" a="1"/>
  <c r="K10278" i="1" s="1"/>
  <c r="K10279" i="1" a="1"/>
  <c r="K10279" i="1" s="1"/>
  <c r="K10280" i="1" a="1"/>
  <c r="K10280" i="1" s="1"/>
  <c r="K10281" i="1" a="1"/>
  <c r="K10281" i="1" s="1"/>
  <c r="K10282" i="1" a="1"/>
  <c r="K10282" i="1" s="1"/>
  <c r="K10283" i="1" a="1"/>
  <c r="K10283" i="1" s="1"/>
  <c r="K10284" i="1" a="1"/>
  <c r="K10284" i="1" s="1"/>
  <c r="K10285" i="1" a="1"/>
  <c r="K10285" i="1" s="1"/>
  <c r="K10286" i="1" a="1"/>
  <c r="K10286" i="1" s="1"/>
  <c r="K10287" i="1" a="1"/>
  <c r="K10287" i="1" s="1"/>
  <c r="K10288" i="1" a="1"/>
  <c r="K10288" i="1" s="1"/>
  <c r="K10289" i="1" a="1"/>
  <c r="K10289" i="1" s="1"/>
  <c r="K10290" i="1" a="1"/>
  <c r="K10290" i="1" s="1"/>
  <c r="K10291" i="1" a="1"/>
  <c r="K10291" i="1" s="1"/>
  <c r="K10292" i="1" a="1"/>
  <c r="K10292" i="1" s="1"/>
  <c r="K10293" i="1" a="1"/>
  <c r="K10293" i="1" s="1"/>
  <c r="K10294" i="1" a="1"/>
  <c r="K10294" i="1" s="1"/>
  <c r="K10295" i="1" a="1"/>
  <c r="K10295" i="1" s="1"/>
  <c r="K10296" i="1" a="1"/>
  <c r="K10296" i="1" s="1"/>
  <c r="K10297" i="1" a="1"/>
  <c r="K10297" i="1" s="1"/>
  <c r="K10298" i="1" a="1"/>
  <c r="K10298" i="1" s="1"/>
  <c r="K10299" i="1" a="1"/>
  <c r="K10299" i="1" s="1"/>
  <c r="K10300" i="1" a="1"/>
  <c r="K10300" i="1" s="1"/>
  <c r="K10301" i="1" a="1"/>
  <c r="K10301" i="1" s="1"/>
  <c r="K10302" i="1" a="1"/>
  <c r="K10302" i="1" s="1"/>
  <c r="K10303" i="1" a="1"/>
  <c r="K10303" i="1" s="1"/>
  <c r="K10304" i="1" a="1"/>
  <c r="K10304" i="1" s="1"/>
  <c r="K10305" i="1" a="1"/>
  <c r="K10305" i="1" s="1"/>
  <c r="K10306" i="1" a="1"/>
  <c r="K10306" i="1" s="1"/>
  <c r="K10307" i="1" a="1"/>
  <c r="K10307" i="1" s="1"/>
  <c r="K10308" i="1" a="1"/>
  <c r="K10308" i="1" s="1"/>
  <c r="K10309" i="1" a="1"/>
  <c r="K10309" i="1" s="1"/>
  <c r="K10310" i="1" a="1"/>
  <c r="K10310" i="1" s="1"/>
  <c r="K10311" i="1" a="1"/>
  <c r="K10311" i="1" s="1"/>
  <c r="K10312" i="1" a="1"/>
  <c r="K10312" i="1" s="1"/>
  <c r="K10313" i="1" a="1"/>
  <c r="K10313" i="1" s="1"/>
  <c r="K10314" i="1" a="1"/>
  <c r="K10314" i="1" s="1"/>
  <c r="K10315" i="1" a="1"/>
  <c r="K10315" i="1" s="1"/>
  <c r="K10316" i="1" a="1"/>
  <c r="K10316" i="1" s="1"/>
  <c r="K10317" i="1" a="1"/>
  <c r="K10317" i="1" s="1"/>
  <c r="K10318" i="1" a="1"/>
  <c r="K10318" i="1" s="1"/>
  <c r="K10319" i="1" a="1"/>
  <c r="K10319" i="1" s="1"/>
  <c r="K10320" i="1" a="1"/>
  <c r="K10320" i="1" s="1"/>
  <c r="K10321" i="1" a="1"/>
  <c r="K10321" i="1" s="1"/>
  <c r="K10322" i="1" a="1"/>
  <c r="K10322" i="1" s="1"/>
  <c r="K10323" i="1" a="1"/>
  <c r="K10323" i="1" s="1"/>
  <c r="K10324" i="1" a="1"/>
  <c r="K10324" i="1" s="1"/>
  <c r="K10325" i="1" a="1"/>
  <c r="K10325" i="1" s="1"/>
  <c r="K10326" i="1" a="1"/>
  <c r="K10326" i="1" s="1"/>
  <c r="K10327" i="1" a="1"/>
  <c r="K10327" i="1" s="1"/>
  <c r="K10328" i="1" a="1"/>
  <c r="K10328" i="1" s="1"/>
  <c r="K10329" i="1" a="1"/>
  <c r="K10329" i="1" s="1"/>
  <c r="K10330" i="1" a="1"/>
  <c r="K10330" i="1" s="1"/>
  <c r="K10331" i="1" a="1"/>
  <c r="K10331" i="1" s="1"/>
  <c r="K10332" i="1" a="1"/>
  <c r="K10332" i="1" s="1"/>
  <c r="K10333" i="1" a="1"/>
  <c r="K10333" i="1" s="1"/>
  <c r="K10334" i="1" a="1"/>
  <c r="K10334" i="1" s="1"/>
  <c r="K10335" i="1" a="1"/>
  <c r="K10335" i="1" s="1"/>
  <c r="K10336" i="1" a="1"/>
  <c r="K10336" i="1" s="1"/>
  <c r="K10337" i="1" a="1"/>
  <c r="K10337" i="1" s="1"/>
  <c r="K10338" i="1" a="1"/>
  <c r="K10338" i="1" s="1"/>
  <c r="K10339" i="1" a="1"/>
  <c r="K10339" i="1" s="1"/>
  <c r="K10340" i="1" a="1"/>
  <c r="K10340" i="1" s="1"/>
  <c r="K10341" i="1" a="1"/>
  <c r="K10341" i="1" s="1"/>
  <c r="K10342" i="1" a="1"/>
  <c r="K10342" i="1" s="1"/>
  <c r="K10343" i="1" a="1"/>
  <c r="K10343" i="1" s="1"/>
  <c r="K10344" i="1" a="1"/>
  <c r="K10344" i="1" s="1"/>
  <c r="K10345" i="1" a="1"/>
  <c r="K10345" i="1" s="1"/>
  <c r="K10346" i="1" a="1"/>
  <c r="K10346" i="1" s="1"/>
  <c r="K10347" i="1" a="1"/>
  <c r="K10347" i="1" s="1"/>
  <c r="K10348" i="1" a="1"/>
  <c r="K10348" i="1" s="1"/>
  <c r="K10349" i="1" a="1"/>
  <c r="K10349" i="1" s="1"/>
  <c r="K10350" i="1" a="1"/>
  <c r="K10350" i="1" s="1"/>
  <c r="K10351" i="1" a="1"/>
  <c r="K10351" i="1" s="1"/>
  <c r="K10352" i="1" a="1"/>
  <c r="K10352" i="1" s="1"/>
  <c r="K10353" i="1" a="1"/>
  <c r="K10353" i="1" s="1"/>
  <c r="K10354" i="1" a="1"/>
  <c r="K10354" i="1" s="1"/>
  <c r="K10355" i="1" a="1"/>
  <c r="K10355" i="1" s="1"/>
  <c r="K10356" i="1" a="1"/>
  <c r="K10356" i="1" s="1"/>
  <c r="K10357" i="1" a="1"/>
  <c r="K10357" i="1" s="1"/>
  <c r="K10358" i="1" a="1"/>
  <c r="K10358" i="1" s="1"/>
  <c r="K10359" i="1" a="1"/>
  <c r="K10359" i="1" s="1"/>
  <c r="K10360" i="1" a="1"/>
  <c r="K10360" i="1" s="1"/>
  <c r="K10361" i="1" a="1"/>
  <c r="K10361" i="1" s="1"/>
  <c r="K10362" i="1" a="1"/>
  <c r="K10362" i="1" s="1"/>
  <c r="K10363" i="1" a="1"/>
  <c r="K10363" i="1" s="1"/>
  <c r="K10364" i="1" a="1"/>
  <c r="K10364" i="1" s="1"/>
  <c r="K10365" i="1" a="1"/>
  <c r="K10365" i="1" s="1"/>
  <c r="K10366" i="1" a="1"/>
  <c r="K10366" i="1" s="1"/>
  <c r="K10367" i="1" a="1"/>
  <c r="K10367" i="1" s="1"/>
  <c r="K10368" i="1" a="1"/>
  <c r="K10368" i="1" s="1"/>
  <c r="K10369" i="1" a="1"/>
  <c r="K10369" i="1" s="1"/>
  <c r="K10370" i="1" a="1"/>
  <c r="K10370" i="1" s="1"/>
  <c r="K10371" i="1" a="1"/>
  <c r="K10371" i="1" s="1"/>
  <c r="K10372" i="1" a="1"/>
  <c r="K10372" i="1" s="1"/>
  <c r="K10373" i="1" a="1"/>
  <c r="K10373" i="1" s="1"/>
  <c r="K10374" i="1" a="1"/>
  <c r="K10374" i="1" s="1"/>
  <c r="K10375" i="1" a="1"/>
  <c r="K10375" i="1" s="1"/>
  <c r="K10376" i="1" a="1"/>
  <c r="K10376" i="1" s="1"/>
  <c r="K10377" i="1" a="1"/>
  <c r="K10377" i="1" s="1"/>
  <c r="K10378" i="1" a="1"/>
  <c r="K10378" i="1" s="1"/>
  <c r="K10379" i="1" a="1"/>
  <c r="K10379" i="1" s="1"/>
  <c r="K10380" i="1" a="1"/>
  <c r="K10380" i="1" s="1"/>
  <c r="K10381" i="1" a="1"/>
  <c r="K10381" i="1" s="1"/>
  <c r="K10382" i="1" a="1"/>
  <c r="K10382" i="1" s="1"/>
  <c r="K10383" i="1" a="1"/>
  <c r="K10383" i="1" s="1"/>
  <c r="K10384" i="1" a="1"/>
  <c r="K10384" i="1" s="1"/>
  <c r="K10385" i="1" a="1"/>
  <c r="K10385" i="1" s="1"/>
  <c r="K10386" i="1" a="1"/>
  <c r="K10386" i="1" s="1"/>
  <c r="K10387" i="1" a="1"/>
  <c r="K10387" i="1" s="1"/>
  <c r="K10388" i="1" a="1"/>
  <c r="K10388" i="1" s="1"/>
  <c r="K10389" i="1" a="1"/>
  <c r="K10389" i="1" s="1"/>
  <c r="K10390" i="1" a="1"/>
  <c r="K10390" i="1" s="1"/>
  <c r="K10391" i="1" a="1"/>
  <c r="K10391" i="1" s="1"/>
  <c r="K10392" i="1" a="1"/>
  <c r="K10392" i="1" s="1"/>
  <c r="K10393" i="1" a="1"/>
  <c r="K10393" i="1" s="1"/>
  <c r="K10394" i="1" a="1"/>
  <c r="K10394" i="1" s="1"/>
  <c r="K10395" i="1" a="1"/>
  <c r="K10395" i="1" s="1"/>
  <c r="K10396" i="1" a="1"/>
  <c r="K10396" i="1" s="1"/>
  <c r="K10397" i="1" a="1"/>
  <c r="K10397" i="1" s="1"/>
  <c r="K10398" i="1" a="1"/>
  <c r="K10398" i="1" s="1"/>
  <c r="K10399" i="1" a="1"/>
  <c r="K10399" i="1" s="1"/>
  <c r="K10400" i="1" a="1"/>
  <c r="K10400" i="1" s="1"/>
  <c r="K10401" i="1" a="1"/>
  <c r="K10401" i="1" s="1"/>
  <c r="K10402" i="1" a="1"/>
  <c r="K10402" i="1" s="1"/>
  <c r="K10403" i="1" a="1"/>
  <c r="K10403" i="1" s="1"/>
  <c r="K10404" i="1" a="1"/>
  <c r="K10404" i="1" s="1"/>
  <c r="K10405" i="1" a="1"/>
  <c r="K10405" i="1" s="1"/>
  <c r="K10406" i="1" a="1"/>
  <c r="K10406" i="1" s="1"/>
  <c r="K10407" i="1" a="1"/>
  <c r="K10407" i="1" s="1"/>
  <c r="K10408" i="1" a="1"/>
  <c r="K10408" i="1" s="1"/>
  <c r="K10409" i="1" a="1"/>
  <c r="K10409" i="1" s="1"/>
  <c r="K10410" i="1" a="1"/>
  <c r="K10410" i="1" s="1"/>
  <c r="K10411" i="1" a="1"/>
  <c r="K10411" i="1" s="1"/>
  <c r="K10412" i="1" a="1"/>
  <c r="K10412" i="1" s="1"/>
  <c r="K10413" i="1" a="1"/>
  <c r="K10413" i="1" s="1"/>
  <c r="K10414" i="1" a="1"/>
  <c r="K10414" i="1" s="1"/>
  <c r="K10415" i="1" a="1"/>
  <c r="K10415" i="1" s="1"/>
  <c r="K10416" i="1" a="1"/>
  <c r="K10416" i="1" s="1"/>
  <c r="K10417" i="1" a="1"/>
  <c r="K10417" i="1" s="1"/>
  <c r="K10418" i="1" a="1"/>
  <c r="K10418" i="1" s="1"/>
  <c r="K10419" i="1" a="1"/>
  <c r="K10419" i="1" s="1"/>
  <c r="K10420" i="1" a="1"/>
  <c r="K10420" i="1" s="1"/>
  <c r="K10421" i="1" a="1"/>
  <c r="K10421" i="1" s="1"/>
  <c r="K10422" i="1" a="1"/>
  <c r="K10422" i="1" s="1"/>
  <c r="K10423" i="1" a="1"/>
  <c r="K10423" i="1" s="1"/>
  <c r="K10424" i="1" a="1"/>
  <c r="K10424" i="1" s="1"/>
  <c r="K10425" i="1" a="1"/>
  <c r="K10425" i="1" s="1"/>
  <c r="K10426" i="1" a="1"/>
  <c r="K10426" i="1" s="1"/>
  <c r="K10427" i="1" a="1"/>
  <c r="K10427" i="1" s="1"/>
  <c r="K10428" i="1" a="1"/>
  <c r="K10428" i="1" s="1"/>
  <c r="K10429" i="1" a="1"/>
  <c r="K10429" i="1" s="1"/>
  <c r="K10430" i="1" a="1"/>
  <c r="K10430" i="1" s="1"/>
  <c r="K10431" i="1" a="1"/>
  <c r="K10431" i="1" s="1"/>
  <c r="K10432" i="1" a="1"/>
  <c r="K10432" i="1" s="1"/>
  <c r="K10433" i="1" a="1"/>
  <c r="K10433" i="1" s="1"/>
  <c r="K10434" i="1" a="1"/>
  <c r="K10434" i="1" s="1"/>
  <c r="K10435" i="1" a="1"/>
  <c r="K10435" i="1" s="1"/>
  <c r="K10436" i="1" a="1"/>
  <c r="K10436" i="1" s="1"/>
  <c r="K10437" i="1" a="1"/>
  <c r="K10437" i="1" s="1"/>
  <c r="K10438" i="1" a="1"/>
  <c r="K10438" i="1" s="1"/>
  <c r="K10439" i="1" a="1"/>
  <c r="K10439" i="1" s="1"/>
  <c r="K10440" i="1" a="1"/>
  <c r="K10440" i="1" s="1"/>
  <c r="K10441" i="1" a="1"/>
  <c r="K10441" i="1" s="1"/>
  <c r="K10442" i="1" a="1"/>
  <c r="K10442" i="1" s="1"/>
  <c r="K10443" i="1" a="1"/>
  <c r="K10443" i="1" s="1"/>
  <c r="K10444" i="1" a="1"/>
  <c r="K10444" i="1" s="1"/>
  <c r="K10445" i="1" a="1"/>
  <c r="K10445" i="1" s="1"/>
  <c r="K10446" i="1" a="1"/>
  <c r="K10446" i="1" s="1"/>
  <c r="K10447" i="1" a="1"/>
  <c r="K10447" i="1" s="1"/>
  <c r="K10448" i="1" a="1"/>
  <c r="K10448" i="1" s="1"/>
  <c r="K10449" i="1" a="1"/>
  <c r="K10449" i="1" s="1"/>
  <c r="K10450" i="1" a="1"/>
  <c r="K10450" i="1" s="1"/>
  <c r="K10451" i="1" a="1"/>
  <c r="K10451" i="1" s="1"/>
  <c r="K10452" i="1" a="1"/>
  <c r="K10452" i="1" s="1"/>
  <c r="K10453" i="1" a="1"/>
  <c r="K10453" i="1" s="1"/>
  <c r="K10454" i="1" a="1"/>
  <c r="K10454" i="1" s="1"/>
  <c r="K10455" i="1" a="1"/>
  <c r="K10455" i="1" s="1"/>
  <c r="K10456" i="1" a="1"/>
  <c r="K10456" i="1" s="1"/>
  <c r="K10457" i="1" a="1"/>
  <c r="K10457" i="1" s="1"/>
  <c r="K10458" i="1" a="1"/>
  <c r="K10458" i="1" s="1"/>
  <c r="K10459" i="1" a="1"/>
  <c r="K10459" i="1" s="1"/>
  <c r="K10460" i="1" a="1"/>
  <c r="K10460" i="1" s="1"/>
  <c r="K10461" i="1" a="1"/>
  <c r="K10461" i="1" s="1"/>
  <c r="K10462" i="1" a="1"/>
  <c r="K10462" i="1" s="1"/>
  <c r="K10463" i="1" a="1"/>
  <c r="K10463" i="1" s="1"/>
  <c r="K10464" i="1" a="1"/>
  <c r="K10464" i="1" s="1"/>
  <c r="K10465" i="1" a="1"/>
  <c r="K10465" i="1" s="1"/>
  <c r="K10466" i="1" a="1"/>
  <c r="K10466" i="1" s="1"/>
  <c r="K10467" i="1" a="1"/>
  <c r="K10467" i="1" s="1"/>
  <c r="K10468" i="1" a="1"/>
  <c r="K10468" i="1" s="1"/>
  <c r="K10469" i="1" a="1"/>
  <c r="K10469" i="1" s="1"/>
  <c r="K10470" i="1" a="1"/>
  <c r="K10470" i="1" s="1"/>
  <c r="K10471" i="1" a="1"/>
  <c r="K10471" i="1" s="1"/>
  <c r="K10472" i="1" a="1"/>
  <c r="K10472" i="1" s="1"/>
  <c r="K10473" i="1" a="1"/>
  <c r="K10473" i="1" s="1"/>
  <c r="K10474" i="1" a="1"/>
  <c r="K10474" i="1" s="1"/>
  <c r="K10475" i="1" a="1"/>
  <c r="K10475" i="1" s="1"/>
  <c r="K10476" i="1" a="1"/>
  <c r="K10476" i="1" s="1"/>
  <c r="K10477" i="1" a="1"/>
  <c r="K10477" i="1" s="1"/>
  <c r="K10478" i="1" a="1"/>
  <c r="K10478" i="1" s="1"/>
  <c r="K10479" i="1" a="1"/>
  <c r="K10479" i="1" s="1"/>
  <c r="K10480" i="1" a="1"/>
  <c r="K10480" i="1" s="1"/>
  <c r="K10481" i="1" a="1"/>
  <c r="K10481" i="1" s="1"/>
  <c r="K10482" i="1" a="1"/>
  <c r="K10482" i="1" s="1"/>
  <c r="K10483" i="1" a="1"/>
  <c r="K10483" i="1" s="1"/>
  <c r="K10484" i="1" a="1"/>
  <c r="K10484" i="1" s="1"/>
  <c r="K10485" i="1" a="1"/>
  <c r="K10485" i="1" s="1"/>
  <c r="K10486" i="1" a="1"/>
  <c r="K10486" i="1" s="1"/>
  <c r="K10487" i="1" a="1"/>
  <c r="K10487" i="1" s="1"/>
  <c r="K10488" i="1" a="1"/>
  <c r="K10488" i="1" s="1"/>
  <c r="K10489" i="1" a="1"/>
  <c r="K10489" i="1" s="1"/>
  <c r="K10490" i="1" a="1"/>
  <c r="K10490" i="1" s="1"/>
  <c r="K10491" i="1" a="1"/>
  <c r="K10491" i="1" s="1"/>
  <c r="K10492" i="1" a="1"/>
  <c r="K10492" i="1" s="1"/>
  <c r="K10493" i="1" a="1"/>
  <c r="K10493" i="1" s="1"/>
  <c r="K10494" i="1" a="1"/>
  <c r="K10494" i="1" s="1"/>
  <c r="K10495" i="1" a="1"/>
  <c r="K10495" i="1" s="1"/>
  <c r="K10496" i="1" a="1"/>
  <c r="K10496" i="1" s="1"/>
  <c r="K10497" i="1" a="1"/>
  <c r="K10497" i="1" s="1"/>
  <c r="K10498" i="1" a="1"/>
  <c r="K10498" i="1" s="1"/>
  <c r="K10499" i="1" a="1"/>
  <c r="K10499" i="1" s="1"/>
  <c r="K10500" i="1" a="1"/>
  <c r="K10500" i="1" s="1"/>
  <c r="K10501" i="1" a="1"/>
  <c r="K10501" i="1" s="1"/>
  <c r="K10502" i="1" a="1"/>
  <c r="K10502" i="1" s="1"/>
  <c r="K10503" i="1" a="1"/>
  <c r="K10503" i="1" s="1"/>
  <c r="K10504" i="1" a="1"/>
  <c r="K10504" i="1" s="1"/>
  <c r="K10505" i="1" a="1"/>
  <c r="K10505" i="1" s="1"/>
  <c r="K10506" i="1" a="1"/>
  <c r="K10506" i="1" s="1"/>
  <c r="K10507" i="1" a="1"/>
  <c r="K10507" i="1" s="1"/>
  <c r="K10508" i="1" a="1"/>
  <c r="K10508" i="1" s="1"/>
  <c r="K10509" i="1" a="1"/>
  <c r="K10509" i="1" s="1"/>
  <c r="K10510" i="1" a="1"/>
  <c r="K10510" i="1" s="1"/>
  <c r="K10511" i="1" a="1"/>
  <c r="K10511" i="1" s="1"/>
  <c r="K10512" i="1" a="1"/>
  <c r="K10512" i="1" s="1"/>
  <c r="K10513" i="1" a="1"/>
  <c r="K10513" i="1" s="1"/>
  <c r="K10514" i="1" a="1"/>
  <c r="K10514" i="1" s="1"/>
  <c r="K10515" i="1" a="1"/>
  <c r="K10515" i="1" s="1"/>
  <c r="K10516" i="1" a="1"/>
  <c r="K10516" i="1" s="1"/>
  <c r="K10517" i="1" a="1"/>
  <c r="K10517" i="1" s="1"/>
  <c r="K10518" i="1" a="1"/>
  <c r="K10518" i="1" s="1"/>
  <c r="K10519" i="1" a="1"/>
  <c r="K10519" i="1" s="1"/>
  <c r="K10520" i="1" a="1"/>
  <c r="K10520" i="1" s="1"/>
  <c r="K10521" i="1" a="1"/>
  <c r="K10521" i="1" s="1"/>
  <c r="K10522" i="1" a="1"/>
  <c r="K10522" i="1" s="1"/>
  <c r="K10523" i="1" a="1"/>
  <c r="K10523" i="1" s="1"/>
  <c r="K10524" i="1" a="1"/>
  <c r="K10524" i="1" s="1"/>
  <c r="K10525" i="1" a="1"/>
  <c r="K10525" i="1" s="1"/>
  <c r="K10526" i="1" a="1"/>
  <c r="K10526" i="1" s="1"/>
  <c r="K10527" i="1" a="1"/>
  <c r="K10527" i="1" s="1"/>
  <c r="K10528" i="1" a="1"/>
  <c r="K10528" i="1" s="1"/>
  <c r="K10529" i="1" a="1"/>
  <c r="K10529" i="1" s="1"/>
  <c r="K10530" i="1" a="1"/>
  <c r="K10530" i="1" s="1"/>
  <c r="K10531" i="1" a="1"/>
  <c r="K10531" i="1" s="1"/>
  <c r="K10532" i="1" a="1"/>
  <c r="K10532" i="1" s="1"/>
  <c r="K10533" i="1" a="1"/>
  <c r="K10533" i="1" s="1"/>
  <c r="K10534" i="1" a="1"/>
  <c r="K10534" i="1" s="1"/>
  <c r="K10535" i="1" a="1"/>
  <c r="K10535" i="1" s="1"/>
  <c r="K10536" i="1" a="1"/>
  <c r="K10536" i="1" s="1"/>
  <c r="K10537" i="1" a="1"/>
  <c r="K10537" i="1" s="1"/>
  <c r="K10538" i="1" a="1"/>
  <c r="K10538" i="1" s="1"/>
  <c r="K10539" i="1" a="1"/>
  <c r="K10539" i="1" s="1"/>
  <c r="K10540" i="1" a="1"/>
  <c r="K10540" i="1" s="1"/>
  <c r="K10541" i="1" a="1"/>
  <c r="K10541" i="1" s="1"/>
  <c r="K10542" i="1" a="1"/>
  <c r="K10542" i="1" s="1"/>
  <c r="K10543" i="1" a="1"/>
  <c r="K10543" i="1" s="1"/>
  <c r="K10544" i="1" a="1"/>
  <c r="K10544" i="1" s="1"/>
  <c r="K10545" i="1" a="1"/>
  <c r="K10545" i="1" s="1"/>
  <c r="K10546" i="1" a="1"/>
  <c r="K10546" i="1" s="1"/>
  <c r="K10547" i="1" a="1"/>
  <c r="K10547" i="1" s="1"/>
  <c r="K10548" i="1" a="1"/>
  <c r="K10548" i="1" s="1"/>
  <c r="K10549" i="1" a="1"/>
  <c r="K10549" i="1" s="1"/>
  <c r="K10550" i="1" a="1"/>
  <c r="K10550" i="1" s="1"/>
  <c r="K10551" i="1" a="1"/>
  <c r="K10551" i="1" s="1"/>
  <c r="K10552" i="1" a="1"/>
  <c r="K10552" i="1" s="1"/>
  <c r="K10553" i="1" a="1"/>
  <c r="K10553" i="1" s="1"/>
  <c r="K10554" i="1" a="1"/>
  <c r="K10554" i="1" s="1"/>
  <c r="K10555" i="1" a="1"/>
  <c r="K10555" i="1" s="1"/>
  <c r="K10556" i="1" a="1"/>
  <c r="K10556" i="1" s="1"/>
  <c r="K10557" i="1" a="1"/>
  <c r="K10557" i="1" s="1"/>
  <c r="K10558" i="1" a="1"/>
  <c r="K10558" i="1" s="1"/>
  <c r="K10559" i="1" a="1"/>
  <c r="K10559" i="1" s="1"/>
  <c r="K10560" i="1" a="1"/>
  <c r="K10560" i="1" s="1"/>
  <c r="K10561" i="1" a="1"/>
  <c r="K10561" i="1" s="1"/>
  <c r="K10562" i="1" a="1"/>
  <c r="K10562" i="1" s="1"/>
  <c r="K10563" i="1" a="1"/>
  <c r="K10563" i="1" s="1"/>
  <c r="K10564" i="1" a="1"/>
  <c r="K10564" i="1" s="1"/>
  <c r="K10565" i="1" a="1"/>
  <c r="K10565" i="1" s="1"/>
  <c r="K10566" i="1" a="1"/>
  <c r="K10566" i="1" s="1"/>
  <c r="K10567" i="1" a="1"/>
  <c r="K10567" i="1" s="1"/>
  <c r="K10568" i="1" a="1"/>
  <c r="K10568" i="1" s="1"/>
  <c r="K10569" i="1" a="1"/>
  <c r="K10569" i="1" s="1"/>
  <c r="K10570" i="1" a="1"/>
  <c r="K10570" i="1" s="1"/>
  <c r="K10571" i="1" a="1"/>
  <c r="K10571" i="1" s="1"/>
  <c r="K10572" i="1" a="1"/>
  <c r="K10572" i="1" s="1"/>
  <c r="K10573" i="1" a="1"/>
  <c r="K10573" i="1" s="1"/>
  <c r="K10574" i="1" a="1"/>
  <c r="K10574" i="1" s="1"/>
  <c r="K10575" i="1" a="1"/>
  <c r="K10575" i="1" s="1"/>
  <c r="K10576" i="1" a="1"/>
  <c r="K10576" i="1" s="1"/>
  <c r="K10577" i="1" a="1"/>
  <c r="K10577" i="1" s="1"/>
  <c r="K10578" i="1" a="1"/>
  <c r="K10578" i="1" s="1"/>
  <c r="K10579" i="1" a="1"/>
  <c r="K10579" i="1" s="1"/>
  <c r="K10580" i="1" a="1"/>
  <c r="K10580" i="1" s="1"/>
  <c r="K10581" i="1" a="1"/>
  <c r="K10581" i="1" s="1"/>
  <c r="K10582" i="1" a="1"/>
  <c r="K10582" i="1" s="1"/>
  <c r="K10583" i="1" a="1"/>
  <c r="K10583" i="1" s="1"/>
  <c r="K10584" i="1" a="1"/>
  <c r="K10584" i="1" s="1"/>
  <c r="K10585" i="1" a="1"/>
  <c r="K10585" i="1" s="1"/>
  <c r="K10586" i="1" a="1"/>
  <c r="K10586" i="1" s="1"/>
  <c r="K10587" i="1" a="1"/>
  <c r="K10587" i="1" s="1"/>
  <c r="K10588" i="1" a="1"/>
  <c r="K10588" i="1" s="1"/>
  <c r="K10589" i="1" a="1"/>
  <c r="K10589" i="1" s="1"/>
  <c r="K10590" i="1" a="1"/>
  <c r="K10590" i="1" s="1"/>
  <c r="K10591" i="1" a="1"/>
  <c r="K10591" i="1" s="1"/>
  <c r="K10592" i="1" a="1"/>
  <c r="K10592" i="1" s="1"/>
  <c r="K10593" i="1" a="1"/>
  <c r="K10593" i="1" s="1"/>
  <c r="K10594" i="1" a="1"/>
  <c r="K10594" i="1" s="1"/>
  <c r="K10595" i="1" a="1"/>
  <c r="K10595" i="1" s="1"/>
  <c r="K10596" i="1" a="1"/>
  <c r="K10596" i="1" s="1"/>
  <c r="K10597" i="1" a="1"/>
  <c r="K10597" i="1" s="1"/>
  <c r="K10598" i="1" a="1"/>
  <c r="K10598" i="1" s="1"/>
  <c r="K10599" i="1" a="1"/>
  <c r="K10599" i="1" s="1"/>
  <c r="K10600" i="1" a="1"/>
  <c r="K10600" i="1" s="1"/>
  <c r="K10601" i="1" a="1"/>
  <c r="K10601" i="1" s="1"/>
  <c r="K10602" i="1" a="1"/>
  <c r="K10602" i="1" s="1"/>
  <c r="K10603" i="1" a="1"/>
  <c r="K10603" i="1" s="1"/>
  <c r="K10604" i="1" a="1"/>
  <c r="K10604" i="1" s="1"/>
  <c r="K10605" i="1" a="1"/>
  <c r="K10605" i="1" s="1"/>
  <c r="K10606" i="1" a="1"/>
  <c r="K10606" i="1" s="1"/>
  <c r="K10607" i="1" a="1"/>
  <c r="K10607" i="1" s="1"/>
  <c r="K10608" i="1" a="1"/>
  <c r="K10608" i="1" s="1"/>
  <c r="K10609" i="1" a="1"/>
  <c r="K10609" i="1" s="1"/>
  <c r="K10610" i="1" a="1"/>
  <c r="K10610" i="1" s="1"/>
  <c r="K10611" i="1" a="1"/>
  <c r="K10611" i="1" s="1"/>
  <c r="K10612" i="1" a="1"/>
  <c r="K10612" i="1" s="1"/>
  <c r="K10613" i="1" a="1"/>
  <c r="K10613" i="1" s="1"/>
  <c r="K10614" i="1" a="1"/>
  <c r="K10614" i="1" s="1"/>
  <c r="K10615" i="1" a="1"/>
  <c r="K10615" i="1" s="1"/>
  <c r="K10616" i="1" a="1"/>
  <c r="K10616" i="1" s="1"/>
  <c r="K10617" i="1" a="1"/>
  <c r="K10617" i="1" s="1"/>
  <c r="K10618" i="1" a="1"/>
  <c r="K10618" i="1" s="1"/>
  <c r="K10619" i="1" a="1"/>
  <c r="K10619" i="1" s="1"/>
  <c r="K10620" i="1" a="1"/>
  <c r="K10620" i="1" s="1"/>
  <c r="K10621" i="1" a="1"/>
  <c r="K10621" i="1" s="1"/>
  <c r="K10622" i="1" a="1"/>
  <c r="K10622" i="1" s="1"/>
  <c r="K10623" i="1" a="1"/>
  <c r="K10623" i="1" s="1"/>
  <c r="K10624" i="1" a="1"/>
  <c r="K10624" i="1" s="1"/>
  <c r="K10625" i="1" a="1"/>
  <c r="K10625" i="1" s="1"/>
  <c r="K10626" i="1" a="1"/>
  <c r="K10626" i="1" s="1"/>
  <c r="K10627" i="1" a="1"/>
  <c r="K10627" i="1" s="1"/>
  <c r="K10628" i="1" a="1"/>
  <c r="K10628" i="1" s="1"/>
  <c r="K10629" i="1" a="1"/>
  <c r="K10629" i="1" s="1"/>
  <c r="K10630" i="1" a="1"/>
  <c r="K10630" i="1" s="1"/>
  <c r="K10631" i="1" a="1"/>
  <c r="K10631" i="1" s="1"/>
  <c r="K10632" i="1" a="1"/>
  <c r="K10632" i="1" s="1"/>
  <c r="K10633" i="1" a="1"/>
  <c r="K10633" i="1" s="1"/>
  <c r="K10634" i="1" a="1"/>
  <c r="K10634" i="1" s="1"/>
  <c r="K10635" i="1" a="1"/>
  <c r="K10635" i="1" s="1"/>
  <c r="K10636" i="1" a="1"/>
  <c r="K10636" i="1" s="1"/>
  <c r="K10637" i="1" a="1"/>
  <c r="K10637" i="1" s="1"/>
  <c r="K10638" i="1" a="1"/>
  <c r="K10638" i="1" s="1"/>
  <c r="K10639" i="1" a="1"/>
  <c r="K10639" i="1" s="1"/>
  <c r="K10640" i="1" a="1"/>
  <c r="K10640" i="1" s="1"/>
  <c r="K10641" i="1" a="1"/>
  <c r="K10641" i="1" s="1"/>
  <c r="K10642" i="1" a="1"/>
  <c r="K10642" i="1" s="1"/>
  <c r="K10643" i="1" a="1"/>
  <c r="K10643" i="1" s="1"/>
  <c r="K10644" i="1" a="1"/>
  <c r="K10644" i="1" s="1"/>
  <c r="K10645" i="1" a="1"/>
  <c r="K10645" i="1" s="1"/>
  <c r="K10646" i="1" a="1"/>
  <c r="K10646" i="1" s="1"/>
  <c r="K10647" i="1" a="1"/>
  <c r="K10647" i="1" s="1"/>
  <c r="K10648" i="1" a="1"/>
  <c r="K10648" i="1" s="1"/>
  <c r="K10649" i="1" a="1"/>
  <c r="K10649" i="1" s="1"/>
  <c r="K10650" i="1" a="1"/>
  <c r="K10650" i="1" s="1"/>
  <c r="K10651" i="1" a="1"/>
  <c r="K10651" i="1" s="1"/>
  <c r="K10652" i="1" a="1"/>
  <c r="K10652" i="1" s="1"/>
  <c r="K10653" i="1" a="1"/>
  <c r="K10653" i="1" s="1"/>
  <c r="K10654" i="1" a="1"/>
  <c r="K10654" i="1" s="1"/>
  <c r="K10655" i="1" a="1"/>
  <c r="K10655" i="1" s="1"/>
  <c r="K10656" i="1" a="1"/>
  <c r="K10656" i="1" s="1"/>
  <c r="K10657" i="1" a="1"/>
  <c r="K10657" i="1" s="1"/>
  <c r="K10658" i="1" a="1"/>
  <c r="K10658" i="1" s="1"/>
  <c r="K10659" i="1" a="1"/>
  <c r="K10659" i="1" s="1"/>
  <c r="K10660" i="1" a="1"/>
  <c r="K10660" i="1" s="1"/>
  <c r="K10661" i="1" a="1"/>
  <c r="K10661" i="1" s="1"/>
  <c r="K10662" i="1" a="1"/>
  <c r="K10662" i="1" s="1"/>
  <c r="K10663" i="1" a="1"/>
  <c r="K10663" i="1" s="1"/>
  <c r="K10664" i="1" a="1"/>
  <c r="K10664" i="1" s="1"/>
  <c r="K10665" i="1" a="1"/>
  <c r="K10665" i="1" s="1"/>
  <c r="K10666" i="1" a="1"/>
  <c r="K10666" i="1" s="1"/>
  <c r="K10667" i="1" a="1"/>
  <c r="K10667" i="1" s="1"/>
  <c r="K10668" i="1" a="1"/>
  <c r="K10668" i="1" s="1"/>
  <c r="K10669" i="1" a="1"/>
  <c r="K10669" i="1" s="1"/>
  <c r="K10670" i="1" a="1"/>
  <c r="K10670" i="1" s="1"/>
  <c r="K10671" i="1" a="1"/>
  <c r="K10671" i="1" s="1"/>
  <c r="K10672" i="1" a="1"/>
  <c r="K10672" i="1" s="1"/>
  <c r="K10673" i="1" a="1"/>
  <c r="K10673" i="1" s="1"/>
  <c r="K10674" i="1" a="1"/>
  <c r="K10674" i="1" s="1"/>
  <c r="K10675" i="1" a="1"/>
  <c r="K10675" i="1" s="1"/>
  <c r="K10676" i="1" a="1"/>
  <c r="K10676" i="1" s="1"/>
  <c r="K10677" i="1" a="1"/>
  <c r="K10677" i="1" s="1"/>
  <c r="K10678" i="1" a="1"/>
  <c r="K10678" i="1" s="1"/>
  <c r="K10679" i="1" a="1"/>
  <c r="K10679" i="1" s="1"/>
  <c r="K10680" i="1" a="1"/>
  <c r="K10680" i="1" s="1"/>
  <c r="K10681" i="1" a="1"/>
  <c r="K10681" i="1" s="1"/>
  <c r="K10682" i="1" a="1"/>
  <c r="K10682" i="1" s="1"/>
  <c r="K10683" i="1" a="1"/>
  <c r="K10683" i="1" s="1"/>
  <c r="K10684" i="1" a="1"/>
  <c r="K10684" i="1" s="1"/>
  <c r="K10685" i="1" a="1"/>
  <c r="K10685" i="1" s="1"/>
  <c r="K10686" i="1" a="1"/>
  <c r="K10686" i="1" s="1"/>
  <c r="K10687" i="1" a="1"/>
  <c r="K10687" i="1" s="1"/>
  <c r="K10688" i="1" a="1"/>
  <c r="K10688" i="1" s="1"/>
  <c r="K10689" i="1" a="1"/>
  <c r="K10689" i="1" s="1"/>
  <c r="K10690" i="1" a="1"/>
  <c r="K10690" i="1" s="1"/>
  <c r="K10691" i="1" a="1"/>
  <c r="K10691" i="1" s="1"/>
  <c r="K10692" i="1" a="1"/>
  <c r="K10692" i="1" s="1"/>
  <c r="K10693" i="1" a="1"/>
  <c r="K10693" i="1" s="1"/>
  <c r="K10694" i="1" a="1"/>
  <c r="K10694" i="1" s="1"/>
  <c r="K10695" i="1" a="1"/>
  <c r="K10695" i="1" s="1"/>
  <c r="K10696" i="1" a="1"/>
  <c r="K10696" i="1" s="1"/>
  <c r="K10697" i="1" a="1"/>
  <c r="K10697" i="1" s="1"/>
  <c r="K10698" i="1" a="1"/>
  <c r="K10698" i="1" s="1"/>
  <c r="K10699" i="1" a="1"/>
  <c r="K10699" i="1" s="1"/>
  <c r="K10700" i="1" a="1"/>
  <c r="K10700" i="1" s="1"/>
  <c r="K10701" i="1" a="1"/>
  <c r="K10701" i="1" s="1"/>
  <c r="K10702" i="1" a="1"/>
  <c r="K10702" i="1" s="1"/>
  <c r="K10703" i="1" a="1"/>
  <c r="K10703" i="1" s="1"/>
  <c r="K10704" i="1" a="1"/>
  <c r="K10704" i="1" s="1"/>
  <c r="K10705" i="1" a="1"/>
  <c r="K10705" i="1" s="1"/>
  <c r="K10706" i="1" a="1"/>
  <c r="K10706" i="1" s="1"/>
  <c r="K10707" i="1" a="1"/>
  <c r="K10707" i="1" s="1"/>
  <c r="K10708" i="1" a="1"/>
  <c r="K10708" i="1" s="1"/>
  <c r="K10709" i="1" a="1"/>
  <c r="K10709" i="1" s="1"/>
  <c r="K10710" i="1" a="1"/>
  <c r="K10710" i="1" s="1"/>
  <c r="K10711" i="1" a="1"/>
  <c r="K10711" i="1" s="1"/>
  <c r="K10712" i="1" a="1"/>
  <c r="K10712" i="1" s="1"/>
  <c r="K10713" i="1" a="1"/>
  <c r="K10713" i="1" s="1"/>
  <c r="K10714" i="1" a="1"/>
  <c r="K10714" i="1" s="1"/>
  <c r="K10715" i="1" a="1"/>
  <c r="K10715" i="1" s="1"/>
  <c r="K10716" i="1" a="1"/>
  <c r="K10716" i="1" s="1"/>
  <c r="K10717" i="1" a="1"/>
  <c r="K10717" i="1" s="1"/>
  <c r="K10718" i="1" a="1"/>
  <c r="K10718" i="1" s="1"/>
  <c r="K10719" i="1" a="1"/>
  <c r="K10719" i="1" s="1"/>
  <c r="K10720" i="1" a="1"/>
  <c r="K10720" i="1" s="1"/>
  <c r="K10721" i="1" a="1"/>
  <c r="K10721" i="1" s="1"/>
  <c r="K10722" i="1" a="1"/>
  <c r="K10722" i="1" s="1"/>
  <c r="K10723" i="1" a="1"/>
  <c r="K10723" i="1" s="1"/>
  <c r="K10724" i="1" a="1"/>
  <c r="K10724" i="1" s="1"/>
  <c r="K10725" i="1" a="1"/>
  <c r="K10725" i="1" s="1"/>
  <c r="K10726" i="1" a="1"/>
  <c r="K10726" i="1" s="1"/>
  <c r="K10727" i="1" a="1"/>
  <c r="K10727" i="1" s="1"/>
  <c r="K10728" i="1" a="1"/>
  <c r="K10728" i="1" s="1"/>
  <c r="K10729" i="1" a="1"/>
  <c r="K10729" i="1" s="1"/>
  <c r="K10730" i="1" a="1"/>
  <c r="K10730" i="1" s="1"/>
  <c r="K10731" i="1" a="1"/>
  <c r="K10731" i="1" s="1"/>
  <c r="K10732" i="1" a="1"/>
  <c r="K10732" i="1" s="1"/>
  <c r="K10733" i="1" a="1"/>
  <c r="K10733" i="1" s="1"/>
  <c r="K10734" i="1" a="1"/>
  <c r="K10734" i="1" s="1"/>
  <c r="K10735" i="1" a="1"/>
  <c r="K10735" i="1" s="1"/>
  <c r="K10736" i="1" a="1"/>
  <c r="K10736" i="1" s="1"/>
  <c r="K10737" i="1" a="1"/>
  <c r="K10737" i="1" s="1"/>
  <c r="K10738" i="1" a="1"/>
  <c r="K10738" i="1" s="1"/>
  <c r="K10739" i="1" a="1"/>
  <c r="K10739" i="1" s="1"/>
  <c r="K10740" i="1" a="1"/>
  <c r="K10740" i="1" s="1"/>
  <c r="K10741" i="1" a="1"/>
  <c r="K10741" i="1" s="1"/>
  <c r="K10742" i="1" a="1"/>
  <c r="K10742" i="1" s="1"/>
  <c r="K10743" i="1" a="1"/>
  <c r="K10743" i="1" s="1"/>
  <c r="K10744" i="1" a="1"/>
  <c r="K10744" i="1" s="1"/>
  <c r="K10745" i="1" a="1"/>
  <c r="K10745" i="1" s="1"/>
  <c r="K10746" i="1" a="1"/>
  <c r="K10746" i="1" s="1"/>
  <c r="K10747" i="1" a="1"/>
  <c r="K10747" i="1" s="1"/>
  <c r="K10748" i="1" a="1"/>
  <c r="K10748" i="1" s="1"/>
  <c r="K10749" i="1" a="1"/>
  <c r="K10749" i="1" s="1"/>
  <c r="K10750" i="1" a="1"/>
  <c r="K10750" i="1" s="1"/>
  <c r="K10751" i="1" a="1"/>
  <c r="K10751" i="1" s="1"/>
  <c r="K10752" i="1" a="1"/>
  <c r="K10752" i="1" s="1"/>
  <c r="K10753" i="1" a="1"/>
  <c r="K10753" i="1" s="1"/>
  <c r="K10754" i="1" a="1"/>
  <c r="K10754" i="1" s="1"/>
  <c r="K10755" i="1" a="1"/>
  <c r="K10755" i="1" s="1"/>
  <c r="K10756" i="1" a="1"/>
  <c r="K10756" i="1" s="1"/>
  <c r="K10757" i="1" a="1"/>
  <c r="K10757" i="1" s="1"/>
  <c r="K10758" i="1" a="1"/>
  <c r="K10758" i="1" s="1"/>
  <c r="K10759" i="1" a="1"/>
  <c r="K10759" i="1" s="1"/>
  <c r="K10760" i="1" a="1"/>
  <c r="K10760" i="1" s="1"/>
  <c r="K10761" i="1" a="1"/>
  <c r="K10761" i="1" s="1"/>
  <c r="K10762" i="1" a="1"/>
  <c r="K10762" i="1" s="1"/>
  <c r="K10763" i="1" a="1"/>
  <c r="K10763" i="1" s="1"/>
  <c r="K10764" i="1" a="1"/>
  <c r="K10764" i="1" s="1"/>
  <c r="K10765" i="1" a="1"/>
  <c r="K10765" i="1" s="1"/>
  <c r="K10766" i="1" a="1"/>
  <c r="K10766" i="1" s="1"/>
  <c r="K10767" i="1" a="1"/>
  <c r="K10767" i="1" s="1"/>
  <c r="K10768" i="1" a="1"/>
  <c r="K10768" i="1" s="1"/>
  <c r="K10769" i="1" a="1"/>
  <c r="K10769" i="1" s="1"/>
  <c r="K10770" i="1" a="1"/>
  <c r="K10770" i="1" s="1"/>
  <c r="K10771" i="1" a="1"/>
  <c r="K10771" i="1" s="1"/>
  <c r="K10772" i="1" a="1"/>
  <c r="K10772" i="1" s="1"/>
  <c r="K10773" i="1" a="1"/>
  <c r="K10773" i="1" s="1"/>
  <c r="K10774" i="1" a="1"/>
  <c r="K10774" i="1" s="1"/>
  <c r="K10775" i="1" a="1"/>
  <c r="K10775" i="1" s="1"/>
  <c r="K10776" i="1" a="1"/>
  <c r="K10776" i="1" s="1"/>
  <c r="K10777" i="1" a="1"/>
  <c r="K10777" i="1" s="1"/>
  <c r="K10778" i="1" a="1"/>
  <c r="K10778" i="1" s="1"/>
  <c r="K10779" i="1" a="1"/>
  <c r="K10779" i="1" s="1"/>
  <c r="K10780" i="1" a="1"/>
  <c r="K10780" i="1" s="1"/>
  <c r="K10781" i="1" a="1"/>
  <c r="K10781" i="1" s="1"/>
  <c r="K10782" i="1" a="1"/>
  <c r="K10782" i="1" s="1"/>
  <c r="K10783" i="1" a="1"/>
  <c r="K10783" i="1" s="1"/>
  <c r="K10784" i="1" a="1"/>
  <c r="K10784" i="1" s="1"/>
  <c r="K10785" i="1" a="1"/>
  <c r="K10785" i="1" s="1"/>
  <c r="K10786" i="1" a="1"/>
  <c r="K10786" i="1" s="1"/>
  <c r="K10787" i="1" a="1"/>
  <c r="K10787" i="1" s="1"/>
  <c r="K10788" i="1" a="1"/>
  <c r="K10788" i="1" s="1"/>
  <c r="K10789" i="1" a="1"/>
  <c r="K10789" i="1" s="1"/>
  <c r="K10790" i="1" a="1"/>
  <c r="K10790" i="1" s="1"/>
  <c r="K10791" i="1" a="1"/>
  <c r="K10791" i="1" s="1"/>
  <c r="K10792" i="1" a="1"/>
  <c r="K10792" i="1" s="1"/>
  <c r="K10793" i="1" a="1"/>
  <c r="K10793" i="1" s="1"/>
  <c r="K10794" i="1" a="1"/>
  <c r="K10794" i="1" s="1"/>
  <c r="K10795" i="1" a="1"/>
  <c r="K10795" i="1" s="1"/>
  <c r="K10796" i="1" a="1"/>
  <c r="K10796" i="1" s="1"/>
  <c r="K10797" i="1" a="1"/>
  <c r="K10797" i="1" s="1"/>
  <c r="K10798" i="1" a="1"/>
  <c r="K10798" i="1" s="1"/>
  <c r="K10799" i="1" a="1"/>
  <c r="K10799" i="1" s="1"/>
  <c r="K10800" i="1" a="1"/>
  <c r="K10800" i="1" s="1"/>
  <c r="K10801" i="1" a="1"/>
  <c r="K10801" i="1" s="1"/>
  <c r="K10802" i="1" a="1"/>
  <c r="K10802" i="1" s="1"/>
  <c r="K10803" i="1" a="1"/>
  <c r="K10803" i="1" s="1"/>
  <c r="K10804" i="1" a="1"/>
  <c r="K10804" i="1" s="1"/>
  <c r="K10805" i="1" a="1"/>
  <c r="K10805" i="1" s="1"/>
  <c r="K10806" i="1" a="1"/>
  <c r="K10806" i="1" s="1"/>
  <c r="K10807" i="1" a="1"/>
  <c r="K10807" i="1" s="1"/>
  <c r="K10808" i="1" a="1"/>
  <c r="K10808" i="1" s="1"/>
  <c r="K10809" i="1" a="1"/>
  <c r="K10809" i="1" s="1"/>
  <c r="K10810" i="1" a="1"/>
  <c r="K10810" i="1" s="1"/>
  <c r="K10811" i="1" a="1"/>
  <c r="K10811" i="1" s="1"/>
  <c r="K10812" i="1" a="1"/>
  <c r="K10812" i="1" s="1"/>
  <c r="K10813" i="1" a="1"/>
  <c r="K10813" i="1" s="1"/>
  <c r="K10814" i="1" a="1"/>
  <c r="K10814" i="1" s="1"/>
  <c r="K10815" i="1" a="1"/>
  <c r="K10815" i="1" s="1"/>
  <c r="K10816" i="1" a="1"/>
  <c r="K10816" i="1" s="1"/>
  <c r="K10817" i="1" a="1"/>
  <c r="K10817" i="1" s="1"/>
  <c r="K10818" i="1" a="1"/>
  <c r="K10818" i="1" s="1"/>
  <c r="K10819" i="1" a="1"/>
  <c r="K10819" i="1" s="1"/>
  <c r="K10820" i="1" a="1"/>
  <c r="K10820" i="1" s="1"/>
  <c r="K10821" i="1" a="1"/>
  <c r="K10821" i="1" s="1"/>
  <c r="K10822" i="1" a="1"/>
  <c r="K10822" i="1" s="1"/>
  <c r="K10823" i="1" a="1"/>
  <c r="K10823" i="1" s="1"/>
  <c r="K10824" i="1" a="1"/>
  <c r="K10824" i="1" s="1"/>
  <c r="K10825" i="1" a="1"/>
  <c r="K10825" i="1" s="1"/>
  <c r="K10826" i="1" a="1"/>
  <c r="K10826" i="1" s="1"/>
  <c r="K10827" i="1" a="1"/>
  <c r="K10827" i="1" s="1"/>
  <c r="K10828" i="1" a="1"/>
  <c r="K10828" i="1" s="1"/>
  <c r="K10829" i="1" a="1"/>
  <c r="K10829" i="1" s="1"/>
  <c r="K10830" i="1" a="1"/>
  <c r="K10830" i="1" s="1"/>
  <c r="K10831" i="1" a="1"/>
  <c r="K10831" i="1" s="1"/>
  <c r="K10832" i="1" a="1"/>
  <c r="K10832" i="1" s="1"/>
  <c r="K10833" i="1" a="1"/>
  <c r="K10833" i="1" s="1"/>
  <c r="K10834" i="1" a="1"/>
  <c r="K10834" i="1" s="1"/>
  <c r="K10835" i="1" a="1"/>
  <c r="K10835" i="1" s="1"/>
  <c r="K10836" i="1" a="1"/>
  <c r="K10836" i="1" s="1"/>
  <c r="K10837" i="1" a="1"/>
  <c r="K10837" i="1" s="1"/>
  <c r="K10838" i="1" a="1"/>
  <c r="K10838" i="1" s="1"/>
  <c r="K10839" i="1" a="1"/>
  <c r="K10839" i="1" s="1"/>
  <c r="K10840" i="1" a="1"/>
  <c r="K10840" i="1" s="1"/>
  <c r="K10841" i="1" a="1"/>
  <c r="K10841" i="1" s="1"/>
  <c r="K10842" i="1" a="1"/>
  <c r="K10842" i="1" s="1"/>
  <c r="K10843" i="1" a="1"/>
  <c r="K10843" i="1" s="1"/>
  <c r="K10844" i="1" a="1"/>
  <c r="K10844" i="1" s="1"/>
  <c r="K10845" i="1" a="1"/>
  <c r="K10845" i="1" s="1"/>
  <c r="K10846" i="1" a="1"/>
  <c r="K10846" i="1" s="1"/>
  <c r="K10847" i="1" a="1"/>
  <c r="K10847" i="1" s="1"/>
  <c r="K10848" i="1" a="1"/>
  <c r="K10848" i="1" s="1"/>
  <c r="K10849" i="1" a="1"/>
  <c r="K10849" i="1" s="1"/>
  <c r="K10850" i="1" a="1"/>
  <c r="K10850" i="1" s="1"/>
  <c r="K10851" i="1" a="1"/>
  <c r="K10851" i="1" s="1"/>
  <c r="K10852" i="1" a="1"/>
  <c r="K10852" i="1" s="1"/>
  <c r="K10853" i="1" a="1"/>
  <c r="K10853" i="1" s="1"/>
  <c r="K10854" i="1" a="1"/>
  <c r="K10854" i="1" s="1"/>
  <c r="K10855" i="1" a="1"/>
  <c r="K10855" i="1" s="1"/>
  <c r="K10856" i="1" a="1"/>
  <c r="K10856" i="1" s="1"/>
  <c r="K10857" i="1" a="1"/>
  <c r="K10857" i="1" s="1"/>
  <c r="K10858" i="1" a="1"/>
  <c r="K10858" i="1" s="1"/>
  <c r="K10859" i="1" a="1"/>
  <c r="K10859" i="1" s="1"/>
  <c r="K10860" i="1" a="1"/>
  <c r="K10860" i="1" s="1"/>
  <c r="K10861" i="1" a="1"/>
  <c r="K10861" i="1" s="1"/>
  <c r="K10862" i="1" a="1"/>
  <c r="K10862" i="1" s="1"/>
  <c r="K10863" i="1" a="1"/>
  <c r="K10863" i="1" s="1"/>
  <c r="K10864" i="1" a="1"/>
  <c r="K10864" i="1" s="1"/>
  <c r="K10865" i="1" a="1"/>
  <c r="K10865" i="1" s="1"/>
  <c r="K10866" i="1" a="1"/>
  <c r="K10866" i="1" s="1"/>
  <c r="K10867" i="1" a="1"/>
  <c r="K10867" i="1" s="1"/>
  <c r="K10868" i="1" a="1"/>
  <c r="K10868" i="1" s="1"/>
  <c r="K10869" i="1" a="1"/>
  <c r="K10869" i="1" s="1"/>
  <c r="K10870" i="1" a="1"/>
  <c r="K10870" i="1" s="1"/>
  <c r="K10871" i="1" a="1"/>
  <c r="K10871" i="1" s="1"/>
  <c r="K10872" i="1" a="1"/>
  <c r="K10872" i="1" s="1"/>
  <c r="K10873" i="1" a="1"/>
  <c r="K10873" i="1" s="1"/>
  <c r="K10874" i="1" a="1"/>
  <c r="K10874" i="1" s="1"/>
  <c r="K10875" i="1" a="1"/>
  <c r="K10875" i="1" s="1"/>
  <c r="K10876" i="1" a="1"/>
  <c r="K10876" i="1" s="1"/>
  <c r="K10877" i="1" a="1"/>
  <c r="K10877" i="1" s="1"/>
  <c r="K10878" i="1" a="1"/>
  <c r="K10878" i="1" s="1"/>
  <c r="K10879" i="1" a="1"/>
  <c r="K10879" i="1" s="1"/>
  <c r="K10880" i="1" a="1"/>
  <c r="K10880" i="1" s="1"/>
  <c r="K10881" i="1" a="1"/>
  <c r="K10881" i="1" s="1"/>
  <c r="K10882" i="1" a="1"/>
  <c r="K10882" i="1" s="1"/>
  <c r="K10883" i="1" a="1"/>
  <c r="K10883" i="1" s="1"/>
  <c r="K10884" i="1" a="1"/>
  <c r="K10884" i="1" s="1"/>
  <c r="K10885" i="1" a="1"/>
  <c r="K10885" i="1" s="1"/>
  <c r="K10886" i="1" a="1"/>
  <c r="K10886" i="1" s="1"/>
  <c r="K10887" i="1" a="1"/>
  <c r="K10887" i="1" s="1"/>
  <c r="K10888" i="1" a="1"/>
  <c r="K10888" i="1" s="1"/>
  <c r="K10889" i="1" a="1"/>
  <c r="K10889" i="1" s="1"/>
  <c r="K10890" i="1" a="1"/>
  <c r="K10890" i="1" s="1"/>
  <c r="K10891" i="1" a="1"/>
  <c r="K10891" i="1" s="1"/>
  <c r="K10892" i="1" a="1"/>
  <c r="K10892" i="1" s="1"/>
  <c r="K10893" i="1" a="1"/>
  <c r="K10893" i="1" s="1"/>
  <c r="K10894" i="1" a="1"/>
  <c r="K10894" i="1" s="1"/>
  <c r="K10895" i="1" a="1"/>
  <c r="K10895" i="1" s="1"/>
  <c r="K10896" i="1" a="1"/>
  <c r="K10896" i="1" s="1"/>
  <c r="K10897" i="1" a="1"/>
  <c r="K10897" i="1" s="1"/>
  <c r="K10898" i="1" a="1"/>
  <c r="K10898" i="1" s="1"/>
  <c r="K10899" i="1" a="1"/>
  <c r="K10899" i="1" s="1"/>
  <c r="K10900" i="1" a="1"/>
  <c r="K10900" i="1" s="1"/>
  <c r="K10901" i="1" a="1"/>
  <c r="K10901" i="1" s="1"/>
  <c r="K10902" i="1" a="1"/>
  <c r="K10902" i="1" s="1"/>
  <c r="K10903" i="1" a="1"/>
  <c r="K10903" i="1" s="1"/>
  <c r="K10904" i="1" a="1"/>
  <c r="K10904" i="1" s="1"/>
  <c r="K10905" i="1" a="1"/>
  <c r="K10905" i="1" s="1"/>
  <c r="K10906" i="1" a="1"/>
  <c r="K10906" i="1" s="1"/>
  <c r="K10907" i="1" a="1"/>
  <c r="K10907" i="1" s="1"/>
  <c r="K10908" i="1" a="1"/>
  <c r="K10908" i="1" s="1"/>
  <c r="K10909" i="1" a="1"/>
  <c r="K10909" i="1" s="1"/>
  <c r="K10910" i="1" a="1"/>
  <c r="K10910" i="1" s="1"/>
  <c r="K10911" i="1" a="1"/>
  <c r="K10911" i="1" s="1"/>
  <c r="K10912" i="1" a="1"/>
  <c r="K10912" i="1" s="1"/>
  <c r="K10913" i="1" a="1"/>
  <c r="K10913" i="1" s="1"/>
  <c r="K10914" i="1" a="1"/>
  <c r="K10914" i="1" s="1"/>
  <c r="K10915" i="1" a="1"/>
  <c r="K10915" i="1" s="1"/>
  <c r="K10916" i="1" a="1"/>
  <c r="K10916" i="1" s="1"/>
  <c r="K10917" i="1" a="1"/>
  <c r="K10917" i="1" s="1"/>
  <c r="K10918" i="1" a="1"/>
  <c r="K10918" i="1" s="1"/>
  <c r="K10919" i="1" a="1"/>
  <c r="K10919" i="1" s="1"/>
  <c r="K10920" i="1" a="1"/>
  <c r="K10920" i="1" s="1"/>
  <c r="K10921" i="1" a="1"/>
  <c r="K10921" i="1" s="1"/>
  <c r="K10922" i="1" a="1"/>
  <c r="K10922" i="1" s="1"/>
  <c r="K10923" i="1" a="1"/>
  <c r="K10923" i="1" s="1"/>
  <c r="K10924" i="1" a="1"/>
  <c r="K10924" i="1" s="1"/>
  <c r="K10925" i="1" a="1"/>
  <c r="K10925" i="1" s="1"/>
  <c r="K10926" i="1" a="1"/>
  <c r="K10926" i="1" s="1"/>
  <c r="K10927" i="1" a="1"/>
  <c r="K10927" i="1" s="1"/>
  <c r="K10928" i="1" a="1"/>
  <c r="K10928" i="1" s="1"/>
  <c r="K10929" i="1" a="1"/>
  <c r="K10929" i="1" s="1"/>
  <c r="K10930" i="1" a="1"/>
  <c r="K10930" i="1" s="1"/>
  <c r="K10931" i="1" a="1"/>
  <c r="K10931" i="1" s="1"/>
  <c r="K10932" i="1" a="1"/>
  <c r="K10932" i="1" s="1"/>
  <c r="K10933" i="1" a="1"/>
  <c r="K10933" i="1" s="1"/>
  <c r="K10934" i="1" a="1"/>
  <c r="K10934" i="1" s="1"/>
  <c r="K10935" i="1" a="1"/>
  <c r="K10935" i="1" s="1"/>
  <c r="K10936" i="1" a="1"/>
  <c r="K10936" i="1" s="1"/>
  <c r="K10937" i="1" a="1"/>
  <c r="K10937" i="1" s="1"/>
  <c r="K10938" i="1" a="1"/>
  <c r="K10938" i="1" s="1"/>
  <c r="K10939" i="1" a="1"/>
  <c r="K10939" i="1" s="1"/>
  <c r="K10940" i="1" a="1"/>
  <c r="K10940" i="1" s="1"/>
  <c r="K10941" i="1" a="1"/>
  <c r="K10941" i="1" s="1"/>
  <c r="K10942" i="1" a="1"/>
  <c r="K10942" i="1" s="1"/>
  <c r="K10943" i="1" a="1"/>
  <c r="K10943" i="1" s="1"/>
  <c r="K10944" i="1" a="1"/>
  <c r="K10944" i="1" s="1"/>
  <c r="K10945" i="1" a="1"/>
  <c r="K10945" i="1" s="1"/>
  <c r="K10946" i="1" a="1"/>
  <c r="K10946" i="1" s="1"/>
  <c r="K10947" i="1" a="1"/>
  <c r="K10947" i="1" s="1"/>
  <c r="K10948" i="1" a="1"/>
  <c r="K10948" i="1" s="1"/>
  <c r="K10949" i="1" a="1"/>
  <c r="K10949" i="1" s="1"/>
  <c r="K10950" i="1" a="1"/>
  <c r="K10950" i="1" s="1"/>
  <c r="K10951" i="1" a="1"/>
  <c r="K10951" i="1" s="1"/>
  <c r="K10952" i="1" a="1"/>
  <c r="K10952" i="1" s="1"/>
  <c r="K10953" i="1" a="1"/>
  <c r="K10953" i="1" s="1"/>
  <c r="K10954" i="1" a="1"/>
  <c r="K10954" i="1" s="1"/>
  <c r="K10955" i="1" a="1"/>
  <c r="K10955" i="1" s="1"/>
  <c r="K10956" i="1" a="1"/>
  <c r="K10956" i="1" s="1"/>
  <c r="K10957" i="1" a="1"/>
  <c r="K10957" i="1" s="1"/>
  <c r="K10958" i="1" a="1"/>
  <c r="K10958" i="1" s="1"/>
  <c r="K10959" i="1" a="1"/>
  <c r="K10959" i="1" s="1"/>
  <c r="K10960" i="1" a="1"/>
  <c r="K10960" i="1" s="1"/>
  <c r="K10961" i="1" a="1"/>
  <c r="K10961" i="1" s="1"/>
  <c r="K10962" i="1" a="1"/>
  <c r="K10962" i="1" s="1"/>
  <c r="K10963" i="1" a="1"/>
  <c r="K10963" i="1" s="1"/>
  <c r="K10964" i="1" a="1"/>
  <c r="K10964" i="1" s="1"/>
  <c r="K10965" i="1" a="1"/>
  <c r="K10965" i="1" s="1"/>
  <c r="K10966" i="1" a="1"/>
  <c r="K10966" i="1" s="1"/>
  <c r="K10967" i="1" a="1"/>
  <c r="K10967" i="1" s="1"/>
  <c r="K10968" i="1" a="1"/>
  <c r="K10968" i="1" s="1"/>
  <c r="K10969" i="1" a="1"/>
  <c r="K10969" i="1" s="1"/>
  <c r="K10970" i="1" a="1"/>
  <c r="K10970" i="1" s="1"/>
  <c r="K10971" i="1" a="1"/>
  <c r="K10971" i="1" s="1"/>
  <c r="K10972" i="1" a="1"/>
  <c r="K10972" i="1" s="1"/>
  <c r="K10973" i="1" a="1"/>
  <c r="K10973" i="1" s="1"/>
  <c r="K10974" i="1" a="1"/>
  <c r="K10974" i="1" s="1"/>
  <c r="K10975" i="1" a="1"/>
  <c r="K10975" i="1" s="1"/>
  <c r="K10976" i="1" a="1"/>
  <c r="K10976" i="1" s="1"/>
  <c r="K10977" i="1" a="1"/>
  <c r="K10977" i="1" s="1"/>
  <c r="K10978" i="1" a="1"/>
  <c r="K10978" i="1" s="1"/>
  <c r="K10979" i="1" a="1"/>
  <c r="K10979" i="1" s="1"/>
  <c r="K10980" i="1" a="1"/>
  <c r="K10980" i="1" s="1"/>
  <c r="K10981" i="1" a="1"/>
  <c r="K10981" i="1" s="1"/>
  <c r="K10982" i="1" a="1"/>
  <c r="K10982" i="1" s="1"/>
  <c r="K10983" i="1" a="1"/>
  <c r="K10983" i="1" s="1"/>
  <c r="K10984" i="1" a="1"/>
  <c r="K10984" i="1" s="1"/>
  <c r="K10985" i="1" a="1"/>
  <c r="K10985" i="1" s="1"/>
  <c r="K10986" i="1" a="1"/>
  <c r="K10986" i="1" s="1"/>
  <c r="K10987" i="1" a="1"/>
  <c r="K10987" i="1" s="1"/>
  <c r="K10988" i="1" a="1"/>
  <c r="K10988" i="1" s="1"/>
  <c r="K10989" i="1" a="1"/>
  <c r="K10989" i="1" s="1"/>
  <c r="K10990" i="1" a="1"/>
  <c r="K10990" i="1" s="1"/>
  <c r="K10991" i="1" a="1"/>
  <c r="K10991" i="1" s="1"/>
  <c r="K10992" i="1" a="1"/>
  <c r="K10992" i="1" s="1"/>
  <c r="K10993" i="1" a="1"/>
  <c r="K10993" i="1" s="1"/>
  <c r="K10994" i="1" a="1"/>
  <c r="K10994" i="1" s="1"/>
  <c r="K10995" i="1" a="1"/>
  <c r="K10995" i="1" s="1"/>
  <c r="K10996" i="1" a="1"/>
  <c r="K10996" i="1" s="1"/>
  <c r="K10997" i="1" a="1"/>
  <c r="K10997" i="1" s="1"/>
  <c r="K10998" i="1" a="1"/>
  <c r="K10998" i="1" s="1"/>
  <c r="K10999" i="1" a="1"/>
  <c r="K10999" i="1" s="1"/>
  <c r="K11000" i="1" a="1"/>
  <c r="K11000" i="1" s="1"/>
  <c r="K11001" i="1" a="1"/>
  <c r="K11001" i="1" s="1"/>
  <c r="K11002" i="1" a="1"/>
  <c r="K11002" i="1" s="1"/>
  <c r="K11003" i="1" a="1"/>
  <c r="K11003" i="1" s="1"/>
  <c r="K11004" i="1" a="1"/>
  <c r="K11004" i="1" s="1"/>
  <c r="K11005" i="1" a="1"/>
  <c r="K11005" i="1" s="1"/>
  <c r="K11006" i="1" a="1"/>
  <c r="K11006" i="1" s="1"/>
  <c r="K11007" i="1" a="1"/>
  <c r="K11007" i="1" s="1"/>
  <c r="K11008" i="1" a="1"/>
  <c r="K11008" i="1" s="1"/>
  <c r="K11009" i="1" a="1"/>
  <c r="K11009" i="1" s="1"/>
  <c r="K11010" i="1" a="1"/>
  <c r="K11010" i="1" s="1"/>
  <c r="K11011" i="1" a="1"/>
  <c r="K11011" i="1" s="1"/>
  <c r="K11012" i="1" a="1"/>
  <c r="K11012" i="1" s="1"/>
  <c r="K11013" i="1" a="1"/>
  <c r="K11013" i="1" s="1"/>
  <c r="K11014" i="1" a="1"/>
  <c r="K11014" i="1" s="1"/>
  <c r="K11015" i="1" a="1"/>
  <c r="K11015" i="1" s="1"/>
  <c r="K11016" i="1" a="1"/>
  <c r="K11016" i="1" s="1"/>
  <c r="K11017" i="1" a="1"/>
  <c r="K11017" i="1" s="1"/>
  <c r="K11018" i="1" a="1"/>
  <c r="K11018" i="1" s="1"/>
  <c r="K11019" i="1" a="1"/>
  <c r="K11019" i="1" s="1"/>
  <c r="K11020" i="1" a="1"/>
  <c r="K11020" i="1" s="1"/>
  <c r="K11021" i="1" a="1"/>
  <c r="K11021" i="1" s="1"/>
  <c r="K11022" i="1" a="1"/>
  <c r="K11022" i="1" s="1"/>
  <c r="K11023" i="1" a="1"/>
  <c r="K11023" i="1" s="1"/>
  <c r="K11024" i="1" a="1"/>
  <c r="K11024" i="1" s="1"/>
  <c r="K11025" i="1" a="1"/>
  <c r="K11025" i="1" s="1"/>
  <c r="K11026" i="1" a="1"/>
  <c r="K11026" i="1" s="1"/>
  <c r="K11027" i="1" a="1"/>
  <c r="K11027" i="1" s="1"/>
  <c r="K11028" i="1" a="1"/>
  <c r="K11028" i="1" s="1"/>
  <c r="K11029" i="1" a="1"/>
  <c r="K11029" i="1" s="1"/>
  <c r="K11030" i="1" a="1"/>
  <c r="K11030" i="1" s="1"/>
  <c r="K11031" i="1" a="1"/>
  <c r="K11031" i="1" s="1"/>
  <c r="K11032" i="1" a="1"/>
  <c r="K11032" i="1" s="1"/>
  <c r="K11033" i="1" a="1"/>
  <c r="K11033" i="1" s="1"/>
  <c r="K11034" i="1" a="1"/>
  <c r="K11034" i="1" s="1"/>
  <c r="K11035" i="1" a="1"/>
  <c r="K11035" i="1" s="1"/>
  <c r="K11036" i="1" a="1"/>
  <c r="K11036" i="1" s="1"/>
  <c r="K11037" i="1" a="1"/>
  <c r="K11037" i="1" s="1"/>
  <c r="K11038" i="1" a="1"/>
  <c r="K11038" i="1" s="1"/>
  <c r="K11039" i="1" a="1"/>
  <c r="K11039" i="1" s="1"/>
  <c r="K11040" i="1" a="1"/>
  <c r="K11040" i="1" s="1"/>
  <c r="K11041" i="1" a="1"/>
  <c r="K11041" i="1" s="1"/>
  <c r="K11042" i="1" a="1"/>
  <c r="K11042" i="1" s="1"/>
  <c r="K11043" i="1" a="1"/>
  <c r="K11043" i="1" s="1"/>
  <c r="K11044" i="1" a="1"/>
  <c r="K11044" i="1" s="1"/>
  <c r="K11045" i="1" a="1"/>
  <c r="K11045" i="1" s="1"/>
  <c r="K11046" i="1" a="1"/>
  <c r="K11046" i="1" s="1"/>
  <c r="K11047" i="1" a="1"/>
  <c r="K11047" i="1" s="1"/>
  <c r="K11048" i="1" a="1"/>
  <c r="K11048" i="1" s="1"/>
  <c r="K11049" i="1" a="1"/>
  <c r="K11049" i="1" s="1"/>
  <c r="K11050" i="1" a="1"/>
  <c r="K11050" i="1" s="1"/>
  <c r="K11051" i="1" a="1"/>
  <c r="K11051" i="1" s="1"/>
  <c r="K11052" i="1" a="1"/>
  <c r="K11052" i="1" s="1"/>
  <c r="K11053" i="1" a="1"/>
  <c r="K11053" i="1" s="1"/>
  <c r="K11054" i="1" a="1"/>
  <c r="K11054" i="1" s="1"/>
  <c r="K11055" i="1" a="1"/>
  <c r="K11055" i="1" s="1"/>
  <c r="K11056" i="1" a="1"/>
  <c r="K11056" i="1" s="1"/>
  <c r="K11057" i="1" a="1"/>
  <c r="K11057" i="1" s="1"/>
  <c r="K11058" i="1" a="1"/>
  <c r="K11058" i="1" s="1"/>
  <c r="K11059" i="1" a="1"/>
  <c r="K11059" i="1" s="1"/>
  <c r="K11060" i="1" a="1"/>
  <c r="K11060" i="1" s="1"/>
  <c r="K11061" i="1" a="1"/>
  <c r="K11061" i="1" s="1"/>
  <c r="K11062" i="1" a="1"/>
  <c r="K11062" i="1" s="1"/>
  <c r="K11063" i="1" a="1"/>
  <c r="K11063" i="1" s="1"/>
  <c r="K11064" i="1" a="1"/>
  <c r="K11064" i="1" s="1"/>
  <c r="K11065" i="1" a="1"/>
  <c r="K11065" i="1" s="1"/>
  <c r="K11066" i="1" a="1"/>
  <c r="K11066" i="1" s="1"/>
  <c r="K11067" i="1" a="1"/>
  <c r="K11067" i="1" s="1"/>
  <c r="K11068" i="1" a="1"/>
  <c r="K11068" i="1" s="1"/>
  <c r="K11069" i="1" a="1"/>
  <c r="K11069" i="1" s="1"/>
  <c r="K11070" i="1" a="1"/>
  <c r="K11070" i="1" s="1"/>
  <c r="K11071" i="1" a="1"/>
  <c r="K11071" i="1" s="1"/>
  <c r="K11072" i="1" a="1"/>
  <c r="K11072" i="1" s="1"/>
  <c r="K11073" i="1" a="1"/>
  <c r="K11073" i="1" s="1"/>
  <c r="K11074" i="1" a="1"/>
  <c r="K11074" i="1" s="1"/>
  <c r="K11075" i="1" a="1"/>
  <c r="K11075" i="1" s="1"/>
  <c r="K11076" i="1" a="1"/>
  <c r="K11076" i="1" s="1"/>
  <c r="K11077" i="1" a="1"/>
  <c r="K11077" i="1" s="1"/>
  <c r="K11078" i="1" a="1"/>
  <c r="K11078" i="1" s="1"/>
  <c r="K11079" i="1" a="1"/>
  <c r="K11079" i="1" s="1"/>
  <c r="K11080" i="1" a="1"/>
  <c r="K11080" i="1" s="1"/>
  <c r="K11081" i="1" a="1"/>
  <c r="K11081" i="1" s="1"/>
  <c r="K11082" i="1" a="1"/>
  <c r="K11082" i="1" s="1"/>
  <c r="K11083" i="1" a="1"/>
  <c r="K11083" i="1" s="1"/>
  <c r="K11084" i="1" a="1"/>
  <c r="K11084" i="1" s="1"/>
  <c r="K11085" i="1" a="1"/>
  <c r="K11085" i="1" s="1"/>
  <c r="K11086" i="1" a="1"/>
  <c r="K11086" i="1" s="1"/>
  <c r="K11087" i="1" a="1"/>
  <c r="K11087" i="1" s="1"/>
  <c r="K11088" i="1" a="1"/>
  <c r="K11088" i="1" s="1"/>
  <c r="K11089" i="1" a="1"/>
  <c r="K11089" i="1" s="1"/>
  <c r="K11090" i="1" a="1"/>
  <c r="K11090" i="1" s="1"/>
  <c r="K11091" i="1" a="1"/>
  <c r="K11091" i="1" s="1"/>
  <c r="K11092" i="1" a="1"/>
  <c r="K11092" i="1" s="1"/>
  <c r="K11093" i="1" a="1"/>
  <c r="K11093" i="1" s="1"/>
  <c r="K11094" i="1" a="1"/>
  <c r="K11094" i="1" s="1"/>
  <c r="K11095" i="1" a="1"/>
  <c r="K11095" i="1" s="1"/>
  <c r="K11096" i="1" a="1"/>
  <c r="K11096" i="1" s="1"/>
  <c r="K11097" i="1" a="1"/>
  <c r="K11097" i="1" s="1"/>
  <c r="K11098" i="1" a="1"/>
  <c r="K11098" i="1" s="1"/>
  <c r="K11099" i="1" a="1"/>
  <c r="K11099" i="1" s="1"/>
  <c r="K11100" i="1" a="1"/>
  <c r="K11100" i="1" s="1"/>
  <c r="K11101" i="1" a="1"/>
  <c r="K11101" i="1" s="1"/>
  <c r="K11102" i="1" a="1"/>
  <c r="K11102" i="1" s="1"/>
  <c r="K11103" i="1" a="1"/>
  <c r="K11103" i="1" s="1"/>
  <c r="K11104" i="1" a="1"/>
  <c r="K11104" i="1" s="1"/>
  <c r="K11105" i="1" a="1"/>
  <c r="K11105" i="1" s="1"/>
  <c r="K11106" i="1" a="1"/>
  <c r="K11106" i="1" s="1"/>
  <c r="K11107" i="1" a="1"/>
  <c r="K11107" i="1" s="1"/>
  <c r="K11108" i="1" a="1"/>
  <c r="K11108" i="1" s="1"/>
  <c r="K11109" i="1" a="1"/>
  <c r="K11109" i="1" s="1"/>
  <c r="K11110" i="1" a="1"/>
  <c r="K11110" i="1" s="1"/>
  <c r="K11111" i="1" a="1"/>
  <c r="K11111" i="1" s="1"/>
  <c r="K11112" i="1" a="1"/>
  <c r="K11112" i="1" s="1"/>
  <c r="K11113" i="1" a="1"/>
  <c r="K11113" i="1" s="1"/>
  <c r="K11114" i="1" a="1"/>
  <c r="K11114" i="1" s="1"/>
  <c r="K11115" i="1" a="1"/>
  <c r="K11115" i="1" s="1"/>
  <c r="K11116" i="1" a="1"/>
  <c r="K11116" i="1" s="1"/>
  <c r="K11117" i="1" a="1"/>
  <c r="K11117" i="1" s="1"/>
  <c r="K11118" i="1" a="1"/>
  <c r="K11118" i="1" s="1"/>
  <c r="K11119" i="1" a="1"/>
  <c r="K11119" i="1" s="1"/>
  <c r="K11120" i="1" a="1"/>
  <c r="K11120" i="1" s="1"/>
  <c r="K11121" i="1" a="1"/>
  <c r="K11121" i="1" s="1"/>
  <c r="K11122" i="1" a="1"/>
  <c r="K11122" i="1" s="1"/>
  <c r="K11123" i="1" a="1"/>
  <c r="K11123" i="1" s="1"/>
  <c r="K11124" i="1" a="1"/>
  <c r="K11124" i="1" s="1"/>
  <c r="K11125" i="1" a="1"/>
  <c r="K11125" i="1" s="1"/>
  <c r="K11126" i="1" a="1"/>
  <c r="K11126" i="1" s="1"/>
  <c r="K11127" i="1" a="1"/>
  <c r="K11127" i="1" s="1"/>
  <c r="K11128" i="1" a="1"/>
  <c r="K11128" i="1" s="1"/>
  <c r="K11129" i="1" a="1"/>
  <c r="K11129" i="1" s="1"/>
  <c r="K11130" i="1" a="1"/>
  <c r="K11130" i="1" s="1"/>
  <c r="K11131" i="1" a="1"/>
  <c r="K11131" i="1" s="1"/>
  <c r="K11132" i="1" a="1"/>
  <c r="K11132" i="1" s="1"/>
  <c r="K11133" i="1" a="1"/>
  <c r="K11133" i="1" s="1"/>
  <c r="K11134" i="1" a="1"/>
  <c r="K11134" i="1" s="1"/>
  <c r="K11135" i="1" a="1"/>
  <c r="K11135" i="1" s="1"/>
  <c r="K11136" i="1" a="1"/>
  <c r="K11136" i="1" s="1"/>
  <c r="K11137" i="1" a="1"/>
  <c r="K11137" i="1" s="1"/>
  <c r="K11138" i="1" a="1"/>
  <c r="K11138" i="1" s="1"/>
  <c r="K11139" i="1" a="1"/>
  <c r="K11139" i="1" s="1"/>
  <c r="K11140" i="1" a="1"/>
  <c r="K11140" i="1" s="1"/>
  <c r="K11141" i="1" a="1"/>
  <c r="K11141" i="1" s="1"/>
  <c r="K11142" i="1" a="1"/>
  <c r="K11142" i="1" s="1"/>
  <c r="K11143" i="1" a="1"/>
  <c r="K11143" i="1" s="1"/>
  <c r="K11144" i="1" a="1"/>
  <c r="K11144" i="1" s="1"/>
  <c r="K11145" i="1" a="1"/>
  <c r="K11145" i="1" s="1"/>
  <c r="K11146" i="1" a="1"/>
  <c r="K11146" i="1" s="1"/>
  <c r="K11147" i="1" a="1"/>
  <c r="K11147" i="1" s="1"/>
  <c r="K11148" i="1" a="1"/>
  <c r="K11148" i="1" s="1"/>
  <c r="K11149" i="1" a="1"/>
  <c r="K11149" i="1" s="1"/>
  <c r="K11150" i="1" a="1"/>
  <c r="K11150" i="1" s="1"/>
  <c r="K11151" i="1" a="1"/>
  <c r="K11151" i="1" s="1"/>
  <c r="K11152" i="1" a="1"/>
  <c r="K11152" i="1" s="1"/>
  <c r="K11153" i="1" a="1"/>
  <c r="K11153" i="1" s="1"/>
  <c r="K11154" i="1" a="1"/>
  <c r="K11154" i="1" s="1"/>
  <c r="K11155" i="1" a="1"/>
  <c r="K11155" i="1" s="1"/>
  <c r="K11156" i="1" a="1"/>
  <c r="K11156" i="1" s="1"/>
  <c r="K11157" i="1" a="1"/>
  <c r="K11157" i="1" s="1"/>
  <c r="K11158" i="1" a="1"/>
  <c r="K11158" i="1" s="1"/>
  <c r="K11159" i="1" a="1"/>
  <c r="K11159" i="1" s="1"/>
  <c r="K11160" i="1" a="1"/>
  <c r="K11160" i="1" s="1"/>
  <c r="K11161" i="1" a="1"/>
  <c r="K11161" i="1" s="1"/>
  <c r="K11162" i="1" a="1"/>
  <c r="K11162" i="1" s="1"/>
  <c r="K11163" i="1" a="1"/>
  <c r="K11163" i="1" s="1"/>
  <c r="K11164" i="1" a="1"/>
  <c r="K11164" i="1" s="1"/>
  <c r="K11165" i="1" a="1"/>
  <c r="K11165" i="1" s="1"/>
  <c r="K11166" i="1" a="1"/>
  <c r="K11166" i="1" s="1"/>
  <c r="K11167" i="1" a="1"/>
  <c r="K11167" i="1" s="1"/>
  <c r="K11168" i="1" a="1"/>
  <c r="K11168" i="1" s="1"/>
  <c r="K11169" i="1" a="1"/>
  <c r="K11169" i="1" s="1"/>
  <c r="K11170" i="1" a="1"/>
  <c r="K11170" i="1" s="1"/>
  <c r="K11171" i="1" a="1"/>
  <c r="K11171" i="1" s="1"/>
  <c r="K11172" i="1" a="1"/>
  <c r="K11172" i="1" s="1"/>
  <c r="K11173" i="1" a="1"/>
  <c r="K11173" i="1" s="1"/>
  <c r="K11174" i="1" a="1"/>
  <c r="K11174" i="1" s="1"/>
  <c r="K11175" i="1" a="1"/>
  <c r="K11175" i="1" s="1"/>
  <c r="K11176" i="1" a="1"/>
  <c r="K11176" i="1" s="1"/>
  <c r="K11177" i="1" a="1"/>
  <c r="K11177" i="1" s="1"/>
  <c r="K11178" i="1" a="1"/>
  <c r="K11178" i="1" s="1"/>
  <c r="K11179" i="1" a="1"/>
  <c r="K11179" i="1" s="1"/>
  <c r="K11180" i="1" a="1"/>
  <c r="K11180" i="1" s="1"/>
  <c r="K11181" i="1" a="1"/>
  <c r="K11181" i="1" s="1"/>
  <c r="K11182" i="1" a="1"/>
  <c r="K11182" i="1" s="1"/>
  <c r="K11183" i="1" a="1"/>
  <c r="K11183" i="1" s="1"/>
  <c r="K11184" i="1" a="1"/>
  <c r="K11184" i="1" s="1"/>
  <c r="K11185" i="1" a="1"/>
  <c r="K11185" i="1" s="1"/>
  <c r="K11186" i="1" a="1"/>
  <c r="K11186" i="1" s="1"/>
  <c r="K11187" i="1" a="1"/>
  <c r="K11187" i="1" s="1"/>
  <c r="K11188" i="1" a="1"/>
  <c r="K11188" i="1" s="1"/>
  <c r="K11189" i="1" a="1"/>
  <c r="K11189" i="1" s="1"/>
  <c r="K11190" i="1" a="1"/>
  <c r="K11190" i="1" s="1"/>
  <c r="K11191" i="1" a="1"/>
  <c r="K11191" i="1" s="1"/>
  <c r="K11192" i="1" a="1"/>
  <c r="K11192" i="1" s="1"/>
  <c r="K11193" i="1" a="1"/>
  <c r="K11193" i="1" s="1"/>
  <c r="K11194" i="1" a="1"/>
  <c r="K11194" i="1" s="1"/>
  <c r="K11195" i="1" a="1"/>
  <c r="K11195" i="1" s="1"/>
  <c r="K11196" i="1" a="1"/>
  <c r="K11196" i="1" s="1"/>
  <c r="K11197" i="1" a="1"/>
  <c r="K11197" i="1" s="1"/>
  <c r="K11198" i="1" a="1"/>
  <c r="K11198" i="1" s="1"/>
  <c r="K11199" i="1" a="1"/>
  <c r="K11199" i="1" s="1"/>
  <c r="K11200" i="1" a="1"/>
  <c r="K11200" i="1" s="1"/>
  <c r="K11201" i="1" a="1"/>
  <c r="K11201" i="1" s="1"/>
  <c r="K11202" i="1" a="1"/>
  <c r="K11202" i="1" s="1"/>
  <c r="K11203" i="1" a="1"/>
  <c r="K11203" i="1" s="1"/>
  <c r="K11204" i="1" a="1"/>
  <c r="K11204" i="1" s="1"/>
  <c r="K11205" i="1" a="1"/>
  <c r="K11205" i="1" s="1"/>
  <c r="K11206" i="1" a="1"/>
  <c r="K11206" i="1" s="1"/>
  <c r="K11207" i="1" a="1"/>
  <c r="K11207" i="1" s="1"/>
  <c r="K11208" i="1" a="1"/>
  <c r="K11208" i="1" s="1"/>
  <c r="K11209" i="1" a="1"/>
  <c r="K11209" i="1" s="1"/>
  <c r="K11210" i="1" a="1"/>
  <c r="K11210" i="1" s="1"/>
  <c r="K11211" i="1" a="1"/>
  <c r="K11211" i="1" s="1"/>
  <c r="K11212" i="1" a="1"/>
  <c r="K11212" i="1" s="1"/>
  <c r="K11213" i="1" a="1"/>
  <c r="K11213" i="1" s="1"/>
  <c r="K11214" i="1" a="1"/>
  <c r="K11214" i="1" s="1"/>
  <c r="K11215" i="1" a="1"/>
  <c r="K11215" i="1" s="1"/>
  <c r="K11216" i="1" a="1"/>
  <c r="K11216" i="1" s="1"/>
  <c r="K11217" i="1" a="1"/>
  <c r="K11217" i="1" s="1"/>
  <c r="K11218" i="1" a="1"/>
  <c r="K11218" i="1" s="1"/>
  <c r="K11219" i="1" a="1"/>
  <c r="K11219" i="1" s="1"/>
  <c r="K11220" i="1" a="1"/>
  <c r="K11220" i="1" s="1"/>
  <c r="K11221" i="1" a="1"/>
  <c r="K11221" i="1" s="1"/>
  <c r="K11222" i="1" a="1"/>
  <c r="K11222" i="1" s="1"/>
  <c r="K11223" i="1" a="1"/>
  <c r="K11223" i="1" s="1"/>
  <c r="K11224" i="1" a="1"/>
  <c r="K11224" i="1" s="1"/>
  <c r="K11225" i="1" a="1"/>
  <c r="K11225" i="1" s="1"/>
  <c r="K11226" i="1" a="1"/>
  <c r="K11226" i="1" s="1"/>
  <c r="K11227" i="1" a="1"/>
  <c r="K11227" i="1" s="1"/>
  <c r="K11228" i="1" a="1"/>
  <c r="K11228" i="1" s="1"/>
  <c r="K11229" i="1" a="1"/>
  <c r="K11229" i="1" s="1"/>
  <c r="K11230" i="1" a="1"/>
  <c r="K11230" i="1" s="1"/>
  <c r="K11231" i="1" a="1"/>
  <c r="K11231" i="1" s="1"/>
  <c r="K11232" i="1" a="1"/>
  <c r="K11232" i="1" s="1"/>
  <c r="K11233" i="1" a="1"/>
  <c r="K11233" i="1" s="1"/>
  <c r="K11234" i="1" a="1"/>
  <c r="K11234" i="1" s="1"/>
  <c r="K11235" i="1" a="1"/>
  <c r="K11235" i="1" s="1"/>
  <c r="K11236" i="1" a="1"/>
  <c r="K11236" i="1" s="1"/>
  <c r="K11237" i="1" a="1"/>
  <c r="K11237" i="1" s="1"/>
  <c r="K11238" i="1" a="1"/>
  <c r="K11238" i="1" s="1"/>
  <c r="K11239" i="1" a="1"/>
  <c r="K11239" i="1" s="1"/>
  <c r="K11240" i="1" a="1"/>
  <c r="K11240" i="1" s="1"/>
  <c r="K11241" i="1" a="1"/>
  <c r="K11241" i="1" s="1"/>
  <c r="K11242" i="1" a="1"/>
  <c r="K11242" i="1" s="1"/>
  <c r="K11243" i="1" a="1"/>
  <c r="K11243" i="1" s="1"/>
  <c r="K11244" i="1" a="1"/>
  <c r="K11244" i="1" s="1"/>
  <c r="K11245" i="1" a="1"/>
  <c r="K11245" i="1" s="1"/>
  <c r="K11246" i="1" a="1"/>
  <c r="K11246" i="1" s="1"/>
  <c r="K11247" i="1" a="1"/>
  <c r="K11247" i="1" s="1"/>
  <c r="K11248" i="1" a="1"/>
  <c r="K11248" i="1" s="1"/>
  <c r="K11249" i="1" a="1"/>
  <c r="K11249" i="1" s="1"/>
  <c r="K11250" i="1" a="1"/>
  <c r="K11250" i="1" s="1"/>
  <c r="K11251" i="1" a="1"/>
  <c r="K11251" i="1" s="1"/>
  <c r="K11252" i="1" a="1"/>
  <c r="K11252" i="1" s="1"/>
  <c r="K11253" i="1" a="1"/>
  <c r="K11253" i="1" s="1"/>
  <c r="K11254" i="1" a="1"/>
  <c r="K11254" i="1" s="1"/>
  <c r="K11255" i="1" a="1"/>
  <c r="K11255" i="1" s="1"/>
  <c r="K11256" i="1" a="1"/>
  <c r="K11256" i="1" s="1"/>
  <c r="K11257" i="1" a="1"/>
  <c r="K11257" i="1" s="1"/>
  <c r="K11258" i="1" a="1"/>
  <c r="K11258" i="1" s="1"/>
  <c r="K11259" i="1" a="1"/>
  <c r="K11259" i="1" s="1"/>
  <c r="K11260" i="1" a="1"/>
  <c r="K11260" i="1" s="1"/>
  <c r="K11261" i="1" a="1"/>
  <c r="K11261" i="1" s="1"/>
  <c r="K11262" i="1" a="1"/>
  <c r="K11262" i="1" s="1"/>
  <c r="K11263" i="1" a="1"/>
  <c r="K11263" i="1" s="1"/>
  <c r="K11264" i="1" a="1"/>
  <c r="K11264" i="1" s="1"/>
  <c r="K11265" i="1" a="1"/>
  <c r="K11265" i="1" s="1"/>
  <c r="K11266" i="1" a="1"/>
  <c r="K11266" i="1" s="1"/>
  <c r="K11267" i="1" a="1"/>
  <c r="K11267" i="1" s="1"/>
  <c r="K11268" i="1" a="1"/>
  <c r="K11268" i="1" s="1"/>
  <c r="K11269" i="1" a="1"/>
  <c r="K11269" i="1" s="1"/>
  <c r="K11270" i="1" a="1"/>
  <c r="K11270" i="1" s="1"/>
  <c r="K11271" i="1" a="1"/>
  <c r="K11271" i="1" s="1"/>
  <c r="K11272" i="1" a="1"/>
  <c r="K11272" i="1" s="1"/>
  <c r="K11273" i="1" a="1"/>
  <c r="K11273" i="1" s="1"/>
  <c r="K11274" i="1" a="1"/>
  <c r="K11274" i="1" s="1"/>
  <c r="K11275" i="1" a="1"/>
  <c r="K11275" i="1" s="1"/>
  <c r="K11276" i="1" a="1"/>
  <c r="K11276" i="1" s="1"/>
  <c r="K11277" i="1" a="1"/>
  <c r="K11277" i="1" s="1"/>
  <c r="K11278" i="1" a="1"/>
  <c r="K11278" i="1" s="1"/>
  <c r="K11279" i="1" a="1"/>
  <c r="K11279" i="1" s="1"/>
  <c r="K11280" i="1" a="1"/>
  <c r="K11280" i="1" s="1"/>
  <c r="K11281" i="1" a="1"/>
  <c r="K11281" i="1" s="1"/>
  <c r="K11282" i="1" a="1"/>
  <c r="K11282" i="1" s="1"/>
  <c r="K11283" i="1" a="1"/>
  <c r="K11283" i="1" s="1"/>
  <c r="K11284" i="1" a="1"/>
  <c r="K11284" i="1" s="1"/>
  <c r="K11285" i="1" a="1"/>
  <c r="K11285" i="1" s="1"/>
  <c r="K11286" i="1" a="1"/>
  <c r="K11286" i="1" s="1"/>
  <c r="K11287" i="1" a="1"/>
  <c r="K11287" i="1" s="1"/>
  <c r="K11288" i="1" a="1"/>
  <c r="K11288" i="1" s="1"/>
  <c r="K11289" i="1" a="1"/>
  <c r="K11289" i="1" s="1"/>
  <c r="K11290" i="1" a="1"/>
  <c r="K11290" i="1" s="1"/>
  <c r="K11291" i="1" a="1"/>
  <c r="K11291" i="1" s="1"/>
  <c r="K11292" i="1" a="1"/>
  <c r="K11292" i="1" s="1"/>
  <c r="K11293" i="1" a="1"/>
  <c r="K11293" i="1" s="1"/>
  <c r="K11294" i="1" a="1"/>
  <c r="K11294" i="1" s="1"/>
  <c r="K11295" i="1" a="1"/>
  <c r="K11295" i="1" s="1"/>
  <c r="K11296" i="1" a="1"/>
  <c r="K11296" i="1" s="1"/>
  <c r="K11297" i="1" a="1"/>
  <c r="K11297" i="1" s="1"/>
  <c r="K11298" i="1" a="1"/>
  <c r="K11298" i="1" s="1"/>
  <c r="K11299" i="1" a="1"/>
  <c r="K11299" i="1" s="1"/>
  <c r="K11300" i="1" a="1"/>
  <c r="K11300" i="1" s="1"/>
  <c r="K11301" i="1" a="1"/>
  <c r="K11301" i="1" s="1"/>
  <c r="K11302" i="1" a="1"/>
  <c r="K11302" i="1" s="1"/>
  <c r="K11303" i="1" a="1"/>
  <c r="K11303" i="1" s="1"/>
  <c r="K11304" i="1" a="1"/>
  <c r="K11304" i="1" s="1"/>
  <c r="K11305" i="1" a="1"/>
  <c r="K11305" i="1" s="1"/>
  <c r="K11306" i="1" a="1"/>
  <c r="K11306" i="1" s="1"/>
  <c r="K11307" i="1" a="1"/>
  <c r="K11307" i="1" s="1"/>
  <c r="K11308" i="1" a="1"/>
  <c r="K11308" i="1" s="1"/>
  <c r="K11309" i="1" a="1"/>
  <c r="K11309" i="1" s="1"/>
  <c r="K11310" i="1" a="1"/>
  <c r="K11310" i="1" s="1"/>
  <c r="K11311" i="1" a="1"/>
  <c r="K11311" i="1" s="1"/>
  <c r="K11312" i="1" a="1"/>
  <c r="K11312" i="1" s="1"/>
  <c r="K11313" i="1" a="1"/>
  <c r="K11313" i="1" s="1"/>
  <c r="K11314" i="1" a="1"/>
  <c r="K11314" i="1" s="1"/>
  <c r="K11315" i="1" a="1"/>
  <c r="K11315" i="1" s="1"/>
  <c r="K11316" i="1" a="1"/>
  <c r="K11316" i="1" s="1"/>
  <c r="K11317" i="1" a="1"/>
  <c r="K11317" i="1" s="1"/>
  <c r="K11318" i="1" a="1"/>
  <c r="K11318" i="1" s="1"/>
  <c r="K11319" i="1" a="1"/>
  <c r="K11319" i="1" s="1"/>
  <c r="K11320" i="1" a="1"/>
  <c r="K11320" i="1" s="1"/>
  <c r="K11321" i="1" a="1"/>
  <c r="K11321" i="1" s="1"/>
  <c r="K11322" i="1" a="1"/>
  <c r="K11322" i="1" s="1"/>
  <c r="K11323" i="1" a="1"/>
  <c r="K11323" i="1" s="1"/>
  <c r="K11324" i="1" a="1"/>
  <c r="K11324" i="1" s="1"/>
  <c r="K11325" i="1" a="1"/>
  <c r="K11325" i="1" s="1"/>
  <c r="K11326" i="1" a="1"/>
  <c r="K11326" i="1" s="1"/>
  <c r="K11327" i="1" a="1"/>
  <c r="K11327" i="1" s="1"/>
  <c r="K11328" i="1" a="1"/>
  <c r="K11328" i="1" s="1"/>
  <c r="K11329" i="1" a="1"/>
  <c r="K11329" i="1" s="1"/>
  <c r="K11330" i="1" a="1"/>
  <c r="K11330" i="1" s="1"/>
  <c r="K11331" i="1" a="1"/>
  <c r="K11331" i="1" s="1"/>
  <c r="K11332" i="1" a="1"/>
  <c r="K11332" i="1" s="1"/>
  <c r="K11333" i="1" a="1"/>
  <c r="K11333" i="1" s="1"/>
  <c r="K11334" i="1" a="1"/>
  <c r="K11334" i="1" s="1"/>
  <c r="K11335" i="1" a="1"/>
  <c r="K11335" i="1" s="1"/>
  <c r="K11336" i="1" a="1"/>
  <c r="K11336" i="1" s="1"/>
  <c r="K11337" i="1" a="1"/>
  <c r="K11337" i="1" s="1"/>
  <c r="K11338" i="1" a="1"/>
  <c r="K11338" i="1" s="1"/>
  <c r="K11339" i="1" a="1"/>
  <c r="K11339" i="1" s="1"/>
  <c r="K11340" i="1" a="1"/>
  <c r="K11340" i="1" s="1"/>
  <c r="K11341" i="1" a="1"/>
  <c r="K11341" i="1" s="1"/>
  <c r="K11342" i="1" a="1"/>
  <c r="K11342" i="1" s="1"/>
  <c r="K11343" i="1" a="1"/>
  <c r="K11343" i="1" s="1"/>
  <c r="K11344" i="1" a="1"/>
  <c r="K11344" i="1" s="1"/>
  <c r="K11345" i="1" a="1"/>
  <c r="K11345" i="1" s="1"/>
  <c r="K11346" i="1" a="1"/>
  <c r="K11346" i="1" s="1"/>
  <c r="K11347" i="1" a="1"/>
  <c r="K11347" i="1" s="1"/>
  <c r="K11348" i="1" a="1"/>
  <c r="K11348" i="1" s="1"/>
  <c r="K11349" i="1" a="1"/>
  <c r="K11349" i="1" s="1"/>
  <c r="K11350" i="1" a="1"/>
  <c r="K11350" i="1" s="1"/>
  <c r="K11351" i="1" a="1"/>
  <c r="K11351" i="1" s="1"/>
  <c r="K11352" i="1" a="1"/>
  <c r="K11352" i="1" s="1"/>
  <c r="K11353" i="1" a="1"/>
  <c r="K11353" i="1" s="1"/>
  <c r="K11354" i="1" a="1"/>
  <c r="K11354" i="1" s="1"/>
  <c r="K11355" i="1" a="1"/>
  <c r="K11355" i="1" s="1"/>
  <c r="K11356" i="1" a="1"/>
  <c r="K11356" i="1" s="1"/>
  <c r="K11357" i="1" a="1"/>
  <c r="K11357" i="1" s="1"/>
  <c r="K11358" i="1" a="1"/>
  <c r="K11358" i="1" s="1"/>
  <c r="K11359" i="1" a="1"/>
  <c r="K11359" i="1" s="1"/>
  <c r="K11360" i="1" a="1"/>
  <c r="K11360" i="1" s="1"/>
  <c r="K11361" i="1" a="1"/>
  <c r="K11361" i="1" s="1"/>
  <c r="K11362" i="1" a="1"/>
  <c r="K11362" i="1" s="1"/>
  <c r="K11363" i="1" a="1"/>
  <c r="K11363" i="1" s="1"/>
  <c r="K11364" i="1" a="1"/>
  <c r="K11364" i="1" s="1"/>
  <c r="K11365" i="1" a="1"/>
  <c r="K11365" i="1" s="1"/>
  <c r="K11366" i="1" a="1"/>
  <c r="K11366" i="1" s="1"/>
  <c r="K11367" i="1" a="1"/>
  <c r="K11367" i="1" s="1"/>
  <c r="K11368" i="1" a="1"/>
  <c r="K11368" i="1" s="1"/>
  <c r="K11369" i="1" a="1"/>
  <c r="K11369" i="1" s="1"/>
  <c r="K11370" i="1" a="1"/>
  <c r="K11370" i="1" s="1"/>
  <c r="K11371" i="1" a="1"/>
  <c r="K11371" i="1" s="1"/>
  <c r="K11372" i="1" a="1"/>
  <c r="K11372" i="1" s="1"/>
  <c r="K11373" i="1" a="1"/>
  <c r="K11373" i="1" s="1"/>
  <c r="K11374" i="1" a="1"/>
  <c r="K11374" i="1" s="1"/>
  <c r="K11375" i="1" a="1"/>
  <c r="K11375" i="1" s="1"/>
  <c r="K11376" i="1" a="1"/>
  <c r="K11376" i="1" s="1"/>
  <c r="K11377" i="1" a="1"/>
  <c r="K11377" i="1" s="1"/>
  <c r="K11378" i="1" a="1"/>
  <c r="K11378" i="1" s="1"/>
  <c r="K11379" i="1" a="1"/>
  <c r="K11379" i="1" s="1"/>
  <c r="K11380" i="1" a="1"/>
  <c r="K11380" i="1" s="1"/>
  <c r="K11381" i="1" a="1"/>
  <c r="K11381" i="1" s="1"/>
  <c r="K11382" i="1" a="1"/>
  <c r="K11382" i="1" s="1"/>
  <c r="K11383" i="1" a="1"/>
  <c r="K11383" i="1" s="1"/>
  <c r="K11384" i="1" a="1"/>
  <c r="K11384" i="1" s="1"/>
  <c r="K11385" i="1" a="1"/>
  <c r="K11385" i="1" s="1"/>
  <c r="K11386" i="1" a="1"/>
  <c r="K11386" i="1" s="1"/>
  <c r="K11387" i="1" a="1"/>
  <c r="K11387" i="1" s="1"/>
  <c r="K11388" i="1" a="1"/>
  <c r="K11388" i="1" s="1"/>
  <c r="K11389" i="1" a="1"/>
  <c r="K11389" i="1" s="1"/>
  <c r="K11390" i="1" a="1"/>
  <c r="K11390" i="1" s="1"/>
  <c r="K11391" i="1" a="1"/>
  <c r="K11391" i="1" s="1"/>
  <c r="K11392" i="1" a="1"/>
  <c r="K11392" i="1" s="1"/>
  <c r="K11393" i="1" a="1"/>
  <c r="K11393" i="1" s="1"/>
  <c r="K11394" i="1" a="1"/>
  <c r="K11394" i="1" s="1"/>
  <c r="K11395" i="1" a="1"/>
  <c r="K11395" i="1" s="1"/>
  <c r="K11396" i="1" a="1"/>
  <c r="K11396" i="1" s="1"/>
  <c r="K11397" i="1" a="1"/>
  <c r="K11397" i="1" s="1"/>
  <c r="K11398" i="1" a="1"/>
  <c r="K11398" i="1" s="1"/>
  <c r="K11399" i="1" a="1"/>
  <c r="K11399" i="1" s="1"/>
  <c r="K11400" i="1" a="1"/>
  <c r="K11400" i="1" s="1"/>
  <c r="K11401" i="1" a="1"/>
  <c r="K11401" i="1" s="1"/>
  <c r="K11402" i="1" a="1"/>
  <c r="K11402" i="1" s="1"/>
  <c r="K11403" i="1" a="1"/>
  <c r="K11403" i="1" s="1"/>
  <c r="K11404" i="1" a="1"/>
  <c r="K11404" i="1" s="1"/>
  <c r="K11405" i="1" a="1"/>
  <c r="K11405" i="1" s="1"/>
  <c r="K11406" i="1" a="1"/>
  <c r="K11406" i="1" s="1"/>
  <c r="K11407" i="1" a="1"/>
  <c r="K11407" i="1" s="1"/>
  <c r="K11408" i="1" a="1"/>
  <c r="K11408" i="1" s="1"/>
  <c r="K11409" i="1" a="1"/>
  <c r="K11409" i="1" s="1"/>
  <c r="K11410" i="1" a="1"/>
  <c r="K11410" i="1" s="1"/>
  <c r="K11411" i="1" a="1"/>
  <c r="K11411" i="1" s="1"/>
  <c r="K11412" i="1" a="1"/>
  <c r="K11412" i="1" s="1"/>
  <c r="K11413" i="1" a="1"/>
  <c r="K11413" i="1" s="1"/>
  <c r="K11414" i="1" a="1"/>
  <c r="K11414" i="1" s="1"/>
  <c r="K11415" i="1" a="1"/>
  <c r="K11415" i="1" s="1"/>
  <c r="K11416" i="1" a="1"/>
  <c r="K11416" i="1" s="1"/>
  <c r="K11417" i="1" a="1"/>
  <c r="K11417" i="1" s="1"/>
  <c r="K11418" i="1" a="1"/>
  <c r="K11418" i="1" s="1"/>
  <c r="K11419" i="1" a="1"/>
  <c r="K11419" i="1" s="1"/>
  <c r="K11420" i="1" a="1"/>
  <c r="K11420" i="1" s="1"/>
  <c r="K11421" i="1" a="1"/>
  <c r="K11421" i="1" s="1"/>
  <c r="K11422" i="1" a="1"/>
  <c r="K11422" i="1" s="1"/>
  <c r="K11423" i="1" a="1"/>
  <c r="K11423" i="1" s="1"/>
  <c r="K11424" i="1" a="1"/>
  <c r="K11424" i="1" s="1"/>
  <c r="K11425" i="1" a="1"/>
  <c r="K11425" i="1" s="1"/>
  <c r="K11426" i="1" a="1"/>
  <c r="K11426" i="1" s="1"/>
  <c r="K11427" i="1" a="1"/>
  <c r="K11427" i="1" s="1"/>
  <c r="K11428" i="1" a="1"/>
  <c r="K11428" i="1" s="1"/>
  <c r="K11429" i="1" a="1"/>
  <c r="K11429" i="1" s="1"/>
  <c r="K11430" i="1" a="1"/>
  <c r="K11430" i="1" s="1"/>
  <c r="K11431" i="1" a="1"/>
  <c r="K11431" i="1" s="1"/>
  <c r="K11432" i="1" a="1"/>
  <c r="K11432" i="1" s="1"/>
  <c r="K11433" i="1" a="1"/>
  <c r="K11433" i="1" s="1"/>
  <c r="K11434" i="1" a="1"/>
  <c r="K11434" i="1" s="1"/>
  <c r="K11435" i="1" a="1"/>
  <c r="K11435" i="1" s="1"/>
  <c r="K11436" i="1" a="1"/>
  <c r="K11436" i="1" s="1"/>
  <c r="K11437" i="1" a="1"/>
  <c r="K11437" i="1" s="1"/>
  <c r="K11438" i="1" a="1"/>
  <c r="K11438" i="1" s="1"/>
  <c r="K11439" i="1" a="1"/>
  <c r="K11439" i="1" s="1"/>
  <c r="K11440" i="1" a="1"/>
  <c r="K11440" i="1" s="1"/>
  <c r="K11441" i="1" a="1"/>
  <c r="K11441" i="1" s="1"/>
  <c r="K11442" i="1" a="1"/>
  <c r="K11442" i="1" s="1"/>
  <c r="K11443" i="1" a="1"/>
  <c r="K11443" i="1" s="1"/>
  <c r="K11444" i="1" a="1"/>
  <c r="K11444" i="1" s="1"/>
  <c r="K11445" i="1" a="1"/>
  <c r="K11445" i="1" s="1"/>
  <c r="K11446" i="1" a="1"/>
  <c r="K11446" i="1" s="1"/>
  <c r="K11447" i="1" a="1"/>
  <c r="K11447" i="1" s="1"/>
  <c r="K11448" i="1" a="1"/>
  <c r="K11448" i="1" s="1"/>
  <c r="K11449" i="1" a="1"/>
  <c r="K11449" i="1" s="1"/>
  <c r="K11450" i="1" a="1"/>
  <c r="K11450" i="1" s="1"/>
  <c r="K11451" i="1" a="1"/>
  <c r="K11451" i="1" s="1"/>
  <c r="K11452" i="1" a="1"/>
  <c r="K11452" i="1" s="1"/>
  <c r="K11453" i="1" a="1"/>
  <c r="K11453" i="1" s="1"/>
  <c r="K11454" i="1" a="1"/>
  <c r="K11454" i="1" s="1"/>
  <c r="K11455" i="1" a="1"/>
  <c r="K11455" i="1" s="1"/>
  <c r="K11456" i="1" a="1"/>
  <c r="K11456" i="1" s="1"/>
  <c r="K11457" i="1" a="1"/>
  <c r="K11457" i="1" s="1"/>
  <c r="K11458" i="1" a="1"/>
  <c r="K11458" i="1" s="1"/>
  <c r="K11459" i="1" a="1"/>
  <c r="K11459" i="1" s="1"/>
  <c r="K11460" i="1" a="1"/>
  <c r="K11460" i="1" s="1"/>
  <c r="K11461" i="1" a="1"/>
  <c r="K11461" i="1" s="1"/>
  <c r="K11462" i="1" a="1"/>
  <c r="K11462" i="1" s="1"/>
  <c r="K11463" i="1" a="1"/>
  <c r="K11463" i="1" s="1"/>
  <c r="K11464" i="1" a="1"/>
  <c r="K11464" i="1" s="1"/>
  <c r="K11465" i="1" a="1"/>
  <c r="K11465" i="1" s="1"/>
  <c r="K11466" i="1" a="1"/>
  <c r="K11466" i="1" s="1"/>
  <c r="K11467" i="1" a="1"/>
  <c r="K11467" i="1" s="1"/>
  <c r="K11468" i="1" a="1"/>
  <c r="K11468" i="1" s="1"/>
  <c r="K11469" i="1" a="1"/>
  <c r="K11469" i="1" s="1"/>
  <c r="K11470" i="1" a="1"/>
  <c r="K11470" i="1" s="1"/>
  <c r="K11471" i="1" a="1"/>
  <c r="K11471" i="1" s="1"/>
  <c r="K11472" i="1" a="1"/>
  <c r="K11472" i="1" s="1"/>
  <c r="K11473" i="1" a="1"/>
  <c r="K11473" i="1" s="1"/>
  <c r="K11474" i="1" a="1"/>
  <c r="K11474" i="1" s="1"/>
  <c r="K11475" i="1" a="1"/>
  <c r="K11475" i="1" s="1"/>
  <c r="K11476" i="1" a="1"/>
  <c r="K11476" i="1" s="1"/>
  <c r="K11477" i="1" a="1"/>
  <c r="K11477" i="1" s="1"/>
  <c r="K11478" i="1" a="1"/>
  <c r="K11478" i="1" s="1"/>
  <c r="K11479" i="1" a="1"/>
  <c r="K11479" i="1" s="1"/>
  <c r="K11480" i="1" a="1"/>
  <c r="K11480" i="1" s="1"/>
  <c r="K11481" i="1" a="1"/>
  <c r="K11481" i="1" s="1"/>
  <c r="K11482" i="1" a="1"/>
  <c r="K11482" i="1" s="1"/>
  <c r="K11483" i="1" a="1"/>
  <c r="K11483" i="1" s="1"/>
  <c r="K11484" i="1" a="1"/>
  <c r="K11484" i="1" s="1"/>
  <c r="K11485" i="1" a="1"/>
  <c r="K11485" i="1" s="1"/>
  <c r="K11486" i="1" a="1"/>
  <c r="K11486" i="1" s="1"/>
  <c r="K11487" i="1" a="1"/>
  <c r="K11487" i="1" s="1"/>
  <c r="K11488" i="1" a="1"/>
  <c r="K11488" i="1" s="1"/>
  <c r="K11489" i="1" a="1"/>
  <c r="K11489" i="1" s="1"/>
  <c r="K11490" i="1" a="1"/>
  <c r="K11490" i="1" s="1"/>
  <c r="K11491" i="1" a="1"/>
  <c r="K11491" i="1" s="1"/>
  <c r="K11492" i="1" a="1"/>
  <c r="K11492" i="1" s="1"/>
  <c r="K11493" i="1" a="1"/>
  <c r="K11493" i="1" s="1"/>
  <c r="K11494" i="1" a="1"/>
  <c r="K11494" i="1" s="1"/>
  <c r="K11495" i="1" a="1"/>
  <c r="K11495" i="1" s="1"/>
  <c r="K11496" i="1" a="1"/>
  <c r="K11496" i="1" s="1"/>
  <c r="K11497" i="1" a="1"/>
  <c r="K11497" i="1" s="1"/>
  <c r="K11498" i="1" a="1"/>
  <c r="K11498" i="1" s="1"/>
  <c r="K11499" i="1" a="1"/>
  <c r="K11499" i="1" s="1"/>
  <c r="K11500" i="1" a="1"/>
  <c r="K11500" i="1" s="1"/>
  <c r="K11501" i="1" a="1"/>
  <c r="K11501" i="1" s="1"/>
  <c r="K11502" i="1" a="1"/>
  <c r="K11502" i="1" s="1"/>
  <c r="K11503" i="1" a="1"/>
  <c r="K11503" i="1" s="1"/>
  <c r="K11504" i="1" a="1"/>
  <c r="K11504" i="1" s="1"/>
  <c r="K11505" i="1" a="1"/>
  <c r="K11505" i="1" s="1"/>
  <c r="K11506" i="1" a="1"/>
  <c r="K11506" i="1" s="1"/>
  <c r="K11507" i="1" a="1"/>
  <c r="K11507" i="1" s="1"/>
  <c r="K11508" i="1" a="1"/>
  <c r="K11508" i="1" s="1"/>
  <c r="K11509" i="1" a="1"/>
  <c r="K11509" i="1" s="1"/>
  <c r="K11510" i="1" a="1"/>
  <c r="K11510" i="1" s="1"/>
  <c r="K11511" i="1" a="1"/>
  <c r="K11511" i="1" s="1"/>
  <c r="K11512" i="1" a="1"/>
  <c r="K11512" i="1" s="1"/>
  <c r="K11513" i="1" a="1"/>
  <c r="K11513" i="1" s="1"/>
  <c r="K11514" i="1" a="1"/>
  <c r="K11514" i="1" s="1"/>
  <c r="K11515" i="1" a="1"/>
  <c r="K11515" i="1" s="1"/>
  <c r="K11516" i="1" a="1"/>
  <c r="K11516" i="1" s="1"/>
  <c r="K11517" i="1" a="1"/>
  <c r="K11517" i="1" s="1"/>
  <c r="K11518" i="1" a="1"/>
  <c r="K11518" i="1" s="1"/>
  <c r="K11519" i="1" a="1"/>
  <c r="K11519" i="1" s="1"/>
  <c r="K11520" i="1" a="1"/>
  <c r="K11520" i="1" s="1"/>
  <c r="K11521" i="1" a="1"/>
  <c r="K11521" i="1" s="1"/>
  <c r="K11522" i="1" a="1"/>
  <c r="K11522" i="1" s="1"/>
  <c r="K11523" i="1" a="1"/>
  <c r="K11523" i="1" s="1"/>
  <c r="K11524" i="1" a="1"/>
  <c r="K11524" i="1" s="1"/>
  <c r="K11525" i="1" a="1"/>
  <c r="K11525" i="1" s="1"/>
  <c r="K11526" i="1" a="1"/>
  <c r="K11526" i="1" s="1"/>
  <c r="K11527" i="1" a="1"/>
  <c r="K11527" i="1" s="1"/>
  <c r="K11528" i="1" a="1"/>
  <c r="K11528" i="1" s="1"/>
  <c r="K11529" i="1" a="1"/>
  <c r="K11529" i="1" s="1"/>
  <c r="K11530" i="1" a="1"/>
  <c r="K11530" i="1" s="1"/>
  <c r="K11531" i="1" a="1"/>
  <c r="K11531" i="1" s="1"/>
  <c r="K11532" i="1" a="1"/>
  <c r="K11532" i="1" s="1"/>
  <c r="K11533" i="1" a="1"/>
  <c r="K11533" i="1" s="1"/>
  <c r="K11534" i="1" a="1"/>
  <c r="K11534" i="1" s="1"/>
  <c r="K11535" i="1" a="1"/>
  <c r="K11535" i="1" s="1"/>
  <c r="K11536" i="1" a="1"/>
  <c r="K11536" i="1" s="1"/>
  <c r="K11537" i="1" a="1"/>
  <c r="K11537" i="1" s="1"/>
  <c r="K11538" i="1" a="1"/>
  <c r="K11538" i="1" s="1"/>
  <c r="K11539" i="1" a="1"/>
  <c r="K11539" i="1" s="1"/>
  <c r="K11540" i="1" a="1"/>
  <c r="K11540" i="1" s="1"/>
  <c r="K11541" i="1" a="1"/>
  <c r="K11541" i="1" s="1"/>
  <c r="K11542" i="1" a="1"/>
  <c r="K11542" i="1" s="1"/>
  <c r="K11543" i="1" a="1"/>
  <c r="K11543" i="1" s="1"/>
  <c r="K11544" i="1" a="1"/>
  <c r="K11544" i="1" s="1"/>
  <c r="K11545" i="1" a="1"/>
  <c r="K11545" i="1" s="1"/>
  <c r="K11546" i="1" a="1"/>
  <c r="K11546" i="1" s="1"/>
  <c r="K11547" i="1" a="1"/>
  <c r="K11547" i="1" s="1"/>
  <c r="K11548" i="1" a="1"/>
  <c r="K11548" i="1" s="1"/>
  <c r="K11549" i="1" a="1"/>
  <c r="K11549" i="1" s="1"/>
  <c r="K11550" i="1" a="1"/>
  <c r="K11550" i="1" s="1"/>
  <c r="K11551" i="1" a="1"/>
  <c r="K11551" i="1" s="1"/>
  <c r="K11552" i="1" a="1"/>
  <c r="K11552" i="1" s="1"/>
  <c r="K11553" i="1" a="1"/>
  <c r="K11553" i="1" s="1"/>
  <c r="K11554" i="1" a="1"/>
  <c r="K11554" i="1" s="1"/>
  <c r="K11555" i="1" a="1"/>
  <c r="K11555" i="1" s="1"/>
  <c r="K11556" i="1" a="1"/>
  <c r="K11556" i="1" s="1"/>
  <c r="K11557" i="1" a="1"/>
  <c r="K11557" i="1" s="1"/>
  <c r="K11558" i="1" a="1"/>
  <c r="K11558" i="1" s="1"/>
  <c r="K11559" i="1" a="1"/>
  <c r="K11559" i="1" s="1"/>
  <c r="K11560" i="1" a="1"/>
  <c r="K11560" i="1" s="1"/>
  <c r="K11561" i="1" a="1"/>
  <c r="K11561" i="1" s="1"/>
  <c r="K11562" i="1" a="1"/>
  <c r="K11562" i="1" s="1"/>
  <c r="K11563" i="1" a="1"/>
  <c r="K11563" i="1" s="1"/>
  <c r="K11564" i="1" a="1"/>
  <c r="K11564" i="1" s="1"/>
  <c r="K11565" i="1" a="1"/>
  <c r="K11565" i="1" s="1"/>
  <c r="K11566" i="1" a="1"/>
  <c r="K11566" i="1" s="1"/>
  <c r="K11567" i="1" a="1"/>
  <c r="K11567" i="1" s="1"/>
  <c r="K11568" i="1" a="1"/>
  <c r="K11568" i="1" s="1"/>
  <c r="K11569" i="1" a="1"/>
  <c r="K11569" i="1" s="1"/>
  <c r="K11570" i="1" a="1"/>
  <c r="K11570" i="1" s="1"/>
  <c r="K11571" i="1" a="1"/>
  <c r="K11571" i="1" s="1"/>
  <c r="K11572" i="1" a="1"/>
  <c r="K11572" i="1" s="1"/>
  <c r="K11573" i="1" a="1"/>
  <c r="K11573" i="1" s="1"/>
  <c r="K11574" i="1" a="1"/>
  <c r="K11574" i="1" s="1"/>
  <c r="K11575" i="1" a="1"/>
  <c r="K11575" i="1" s="1"/>
  <c r="K11576" i="1" a="1"/>
  <c r="K11576" i="1" s="1"/>
  <c r="K11577" i="1" a="1"/>
  <c r="K11577" i="1" s="1"/>
  <c r="K11578" i="1" a="1"/>
  <c r="K11578" i="1" s="1"/>
  <c r="K11579" i="1" a="1"/>
  <c r="K11579" i="1" s="1"/>
  <c r="K11580" i="1" a="1"/>
  <c r="K11580" i="1" s="1"/>
  <c r="K11581" i="1" a="1"/>
  <c r="K11581" i="1" s="1"/>
  <c r="K11582" i="1" a="1"/>
  <c r="K11582" i="1" s="1"/>
  <c r="K11583" i="1" a="1"/>
  <c r="K11583" i="1" s="1"/>
  <c r="K11584" i="1" a="1"/>
  <c r="K11584" i="1" s="1"/>
  <c r="K11585" i="1" a="1"/>
  <c r="K11585" i="1" s="1"/>
  <c r="K11586" i="1" a="1"/>
  <c r="K11586" i="1" s="1"/>
  <c r="K11587" i="1" a="1"/>
  <c r="K11587" i="1" s="1"/>
  <c r="K11588" i="1" a="1"/>
  <c r="K11588" i="1" s="1"/>
  <c r="K11589" i="1" a="1"/>
  <c r="K11589" i="1" s="1"/>
  <c r="K11590" i="1" a="1"/>
  <c r="K11590" i="1" s="1"/>
  <c r="K11591" i="1" a="1"/>
  <c r="K11591" i="1" s="1"/>
  <c r="K11592" i="1" a="1"/>
  <c r="K11592" i="1" s="1"/>
  <c r="K11593" i="1" a="1"/>
  <c r="K11593" i="1" s="1"/>
  <c r="K11594" i="1" a="1"/>
  <c r="K11594" i="1" s="1"/>
  <c r="K11595" i="1" a="1"/>
  <c r="K11595" i="1" s="1"/>
  <c r="K11596" i="1" a="1"/>
  <c r="K11596" i="1" s="1"/>
  <c r="K11597" i="1" a="1"/>
  <c r="K11597" i="1" s="1"/>
  <c r="K11598" i="1" a="1"/>
  <c r="K11598" i="1" s="1"/>
  <c r="K11599" i="1" a="1"/>
  <c r="K11599" i="1" s="1"/>
  <c r="K11600" i="1" a="1"/>
  <c r="K11600" i="1" s="1"/>
  <c r="K11601" i="1" a="1"/>
  <c r="K11601" i="1" s="1"/>
  <c r="K11602" i="1" a="1"/>
  <c r="K11602" i="1" s="1"/>
  <c r="K11603" i="1" a="1"/>
  <c r="K11603" i="1" s="1"/>
  <c r="K11604" i="1" a="1"/>
  <c r="K11604" i="1" s="1"/>
  <c r="K11605" i="1" a="1"/>
  <c r="K11605" i="1" s="1"/>
  <c r="K11606" i="1" a="1"/>
  <c r="K11606" i="1" s="1"/>
  <c r="K11607" i="1" a="1"/>
  <c r="K11607" i="1" s="1"/>
  <c r="K11608" i="1" a="1"/>
  <c r="K11608" i="1" s="1"/>
  <c r="K11609" i="1" a="1"/>
  <c r="K11609" i="1" s="1"/>
  <c r="K11610" i="1" a="1"/>
  <c r="K11610" i="1" s="1"/>
  <c r="K11611" i="1" a="1"/>
  <c r="K11611" i="1" s="1"/>
  <c r="K11612" i="1" a="1"/>
  <c r="K11612" i="1" s="1"/>
  <c r="K11613" i="1" a="1"/>
  <c r="K11613" i="1" s="1"/>
  <c r="K11614" i="1" a="1"/>
  <c r="K11614" i="1" s="1"/>
  <c r="K11615" i="1" a="1"/>
  <c r="K11615" i="1" s="1"/>
  <c r="K11616" i="1" a="1"/>
  <c r="K11616" i="1" s="1"/>
  <c r="K11617" i="1" a="1"/>
  <c r="K11617" i="1" s="1"/>
  <c r="K11618" i="1" a="1"/>
  <c r="K11618" i="1" s="1"/>
  <c r="K11619" i="1" a="1"/>
  <c r="K11619" i="1" s="1"/>
  <c r="K11620" i="1" a="1"/>
  <c r="K11620" i="1" s="1"/>
  <c r="K11621" i="1" a="1"/>
  <c r="K11621" i="1" s="1"/>
  <c r="K11622" i="1" a="1"/>
  <c r="K11622" i="1" s="1"/>
  <c r="K11623" i="1" a="1"/>
  <c r="K11623" i="1" s="1"/>
  <c r="K11624" i="1" a="1"/>
  <c r="K11624" i="1" s="1"/>
  <c r="K11625" i="1" a="1"/>
  <c r="K11625" i="1" s="1"/>
  <c r="K11626" i="1" a="1"/>
  <c r="K11626" i="1" s="1"/>
  <c r="K11627" i="1" a="1"/>
  <c r="K11627" i="1" s="1"/>
  <c r="K11628" i="1" a="1"/>
  <c r="K11628" i="1" s="1"/>
  <c r="K11629" i="1" a="1"/>
  <c r="K11629" i="1" s="1"/>
  <c r="K11630" i="1" a="1"/>
  <c r="K11630" i="1" s="1"/>
  <c r="K11631" i="1" a="1"/>
  <c r="K11631" i="1" s="1"/>
  <c r="K11632" i="1" a="1"/>
  <c r="K11632" i="1" s="1"/>
  <c r="K11633" i="1" a="1"/>
  <c r="K11633" i="1" s="1"/>
  <c r="K11634" i="1" a="1"/>
  <c r="K11634" i="1" s="1"/>
  <c r="K11635" i="1" a="1"/>
  <c r="K11635" i="1" s="1"/>
  <c r="K11636" i="1" a="1"/>
  <c r="K11636" i="1" s="1"/>
  <c r="K11637" i="1" a="1"/>
  <c r="K11637" i="1" s="1"/>
  <c r="K11638" i="1" a="1"/>
  <c r="K11638" i="1" s="1"/>
  <c r="K11639" i="1" a="1"/>
  <c r="K11639" i="1" s="1"/>
  <c r="K11640" i="1" a="1"/>
  <c r="K11640" i="1" s="1"/>
  <c r="K11641" i="1" a="1"/>
  <c r="K11641" i="1" s="1"/>
  <c r="K11642" i="1" a="1"/>
  <c r="K11642" i="1" s="1"/>
  <c r="K11643" i="1" a="1"/>
  <c r="K11643" i="1" s="1"/>
  <c r="K11644" i="1" a="1"/>
  <c r="K11644" i="1" s="1"/>
  <c r="K11645" i="1" a="1"/>
  <c r="K11645" i="1" s="1"/>
  <c r="K11646" i="1" a="1"/>
  <c r="K11646" i="1" s="1"/>
  <c r="K11647" i="1" a="1"/>
  <c r="K11647" i="1" s="1"/>
  <c r="K11648" i="1" a="1"/>
  <c r="K11648" i="1" s="1"/>
  <c r="K11649" i="1" a="1"/>
  <c r="K11649" i="1" s="1"/>
  <c r="K11650" i="1" a="1"/>
  <c r="K11650" i="1" s="1"/>
  <c r="K11651" i="1" a="1"/>
  <c r="K11651" i="1" s="1"/>
  <c r="K11652" i="1" a="1"/>
  <c r="K11652" i="1" s="1"/>
  <c r="K11653" i="1" a="1"/>
  <c r="K11653" i="1" s="1"/>
  <c r="K11654" i="1" a="1"/>
  <c r="K11654" i="1" s="1"/>
  <c r="K11655" i="1" a="1"/>
  <c r="K11655" i="1" s="1"/>
  <c r="K11656" i="1" a="1"/>
  <c r="K11656" i="1" s="1"/>
  <c r="K11657" i="1" a="1"/>
  <c r="K11657" i="1" s="1"/>
  <c r="K11658" i="1" a="1"/>
  <c r="K11658" i="1" s="1"/>
  <c r="K11659" i="1" a="1"/>
  <c r="K11659" i="1" s="1"/>
  <c r="K11660" i="1" a="1"/>
  <c r="K11660" i="1" s="1"/>
  <c r="K11661" i="1" a="1"/>
  <c r="K11661" i="1" s="1"/>
  <c r="K11662" i="1" a="1"/>
  <c r="K11662" i="1" s="1"/>
  <c r="K11663" i="1" a="1"/>
  <c r="K11663" i="1" s="1"/>
  <c r="K11664" i="1" a="1"/>
  <c r="K11664" i="1" s="1"/>
  <c r="K11665" i="1" a="1"/>
  <c r="K11665" i="1" s="1"/>
  <c r="K11666" i="1" a="1"/>
  <c r="K11666" i="1" s="1"/>
  <c r="K11667" i="1" a="1"/>
  <c r="K11667" i="1" s="1"/>
  <c r="K11668" i="1" a="1"/>
  <c r="K11668" i="1" s="1"/>
  <c r="K11669" i="1" a="1"/>
  <c r="K11669" i="1" s="1"/>
  <c r="K11670" i="1" a="1"/>
  <c r="K11670" i="1" s="1"/>
  <c r="K11671" i="1" a="1"/>
  <c r="K11671" i="1" s="1"/>
  <c r="K11672" i="1" a="1"/>
  <c r="K11672" i="1" s="1"/>
  <c r="K11673" i="1" a="1"/>
  <c r="K11673" i="1" s="1"/>
  <c r="K11674" i="1" a="1"/>
  <c r="K11674" i="1" s="1"/>
  <c r="K11675" i="1" a="1"/>
  <c r="K11675" i="1" s="1"/>
  <c r="K11676" i="1" a="1"/>
  <c r="K11676" i="1" s="1"/>
  <c r="K11677" i="1" a="1"/>
  <c r="K11677" i="1" s="1"/>
  <c r="K11678" i="1" a="1"/>
  <c r="K11678" i="1" s="1"/>
  <c r="K11679" i="1" a="1"/>
  <c r="K11679" i="1" s="1"/>
  <c r="K11680" i="1" a="1"/>
  <c r="K11680" i="1" s="1"/>
  <c r="K11681" i="1" a="1"/>
  <c r="K11681" i="1" s="1"/>
  <c r="K11682" i="1" a="1"/>
  <c r="K11682" i="1" s="1"/>
  <c r="K11683" i="1" a="1"/>
  <c r="K11683" i="1" s="1"/>
  <c r="K11684" i="1" a="1"/>
  <c r="K11684" i="1" s="1"/>
  <c r="K11685" i="1" a="1"/>
  <c r="K11685" i="1" s="1"/>
  <c r="K11686" i="1" a="1"/>
  <c r="K11686" i="1" s="1"/>
  <c r="K11687" i="1" a="1"/>
  <c r="K11687" i="1" s="1"/>
  <c r="K11688" i="1" a="1"/>
  <c r="K11688" i="1" s="1"/>
  <c r="K11689" i="1" a="1"/>
  <c r="K11689" i="1" s="1"/>
  <c r="K11690" i="1" a="1"/>
  <c r="K11690" i="1" s="1"/>
  <c r="K11691" i="1" a="1"/>
  <c r="K11691" i="1" s="1"/>
  <c r="K11692" i="1" a="1"/>
  <c r="K11692" i="1" s="1"/>
  <c r="K11693" i="1" a="1"/>
  <c r="K11693" i="1" s="1"/>
  <c r="K11694" i="1" a="1"/>
  <c r="K11694" i="1" s="1"/>
  <c r="K11695" i="1" a="1"/>
  <c r="K11695" i="1" s="1"/>
  <c r="K11696" i="1" a="1"/>
  <c r="K11696" i="1" s="1"/>
  <c r="K11697" i="1" a="1"/>
  <c r="K11697" i="1" s="1"/>
  <c r="K11698" i="1" a="1"/>
  <c r="K11698" i="1" s="1"/>
  <c r="K11699" i="1" a="1"/>
  <c r="K11699" i="1" s="1"/>
  <c r="K11700" i="1" a="1"/>
  <c r="K11700" i="1" s="1"/>
  <c r="K11701" i="1" a="1"/>
  <c r="K11701" i="1" s="1"/>
  <c r="K11702" i="1" a="1"/>
  <c r="K11702" i="1" s="1"/>
  <c r="K11703" i="1" a="1"/>
  <c r="K11703" i="1" s="1"/>
  <c r="K11704" i="1" a="1"/>
  <c r="K11704" i="1" s="1"/>
  <c r="K11705" i="1" a="1"/>
  <c r="K11705" i="1" s="1"/>
  <c r="K11706" i="1" a="1"/>
  <c r="K11706" i="1" s="1"/>
  <c r="K11707" i="1" a="1"/>
  <c r="K11707" i="1" s="1"/>
  <c r="K11708" i="1" a="1"/>
  <c r="K11708" i="1" s="1"/>
  <c r="K11709" i="1" a="1"/>
  <c r="K11709" i="1" s="1"/>
  <c r="K11710" i="1" a="1"/>
  <c r="K11710" i="1" s="1"/>
  <c r="K11711" i="1" a="1"/>
  <c r="K11711" i="1" s="1"/>
  <c r="K11712" i="1" a="1"/>
  <c r="K11712" i="1" s="1"/>
  <c r="K11713" i="1" a="1"/>
  <c r="K11713" i="1" s="1"/>
  <c r="K11714" i="1" a="1"/>
  <c r="K11714" i="1" s="1"/>
  <c r="K11715" i="1" a="1"/>
  <c r="K11715" i="1" s="1"/>
  <c r="K11716" i="1" a="1"/>
  <c r="K11716" i="1" s="1"/>
  <c r="K11717" i="1" a="1"/>
  <c r="K11717" i="1" s="1"/>
  <c r="K11718" i="1" a="1"/>
  <c r="K11718" i="1" s="1"/>
  <c r="K11719" i="1" a="1"/>
  <c r="K11719" i="1" s="1"/>
  <c r="K11720" i="1" a="1"/>
  <c r="K11720" i="1" s="1"/>
  <c r="K11721" i="1" a="1"/>
  <c r="K11721" i="1" s="1"/>
  <c r="K11722" i="1" a="1"/>
  <c r="K11722" i="1" s="1"/>
  <c r="K11723" i="1" a="1"/>
  <c r="K11723" i="1" s="1"/>
  <c r="K11724" i="1" a="1"/>
  <c r="K11724" i="1" s="1"/>
  <c r="K11725" i="1" a="1"/>
  <c r="K11725" i="1" s="1"/>
  <c r="K11726" i="1" a="1"/>
  <c r="K11726" i="1" s="1"/>
  <c r="K11727" i="1" a="1"/>
  <c r="K11727" i="1" s="1"/>
  <c r="K11728" i="1" a="1"/>
  <c r="K11728" i="1" s="1"/>
  <c r="K11729" i="1" a="1"/>
  <c r="K11729" i="1" s="1"/>
  <c r="K11730" i="1" a="1"/>
  <c r="K11730" i="1" s="1"/>
  <c r="K11731" i="1" a="1"/>
  <c r="K11731" i="1" s="1"/>
  <c r="K11732" i="1" a="1"/>
  <c r="K11732" i="1" s="1"/>
  <c r="K11733" i="1" a="1"/>
  <c r="K11733" i="1" s="1"/>
  <c r="K11734" i="1" a="1"/>
  <c r="K11734" i="1" s="1"/>
  <c r="K11735" i="1" a="1"/>
  <c r="K11735" i="1" s="1"/>
  <c r="K11736" i="1" a="1"/>
  <c r="K11736" i="1" s="1"/>
  <c r="K11737" i="1" a="1"/>
  <c r="K11737" i="1" s="1"/>
  <c r="K11738" i="1" a="1"/>
  <c r="K11738" i="1" s="1"/>
  <c r="K11739" i="1" a="1"/>
  <c r="K11739" i="1" s="1"/>
  <c r="K11740" i="1" a="1"/>
  <c r="K11740" i="1" s="1"/>
  <c r="K11741" i="1" a="1"/>
  <c r="K11741" i="1" s="1"/>
  <c r="K11742" i="1" a="1"/>
  <c r="K11742" i="1" s="1"/>
  <c r="K11743" i="1" a="1"/>
  <c r="K11743" i="1" s="1"/>
  <c r="K11744" i="1" a="1"/>
  <c r="K11744" i="1" s="1"/>
  <c r="K11745" i="1" a="1"/>
  <c r="K11745" i="1" s="1"/>
  <c r="K11746" i="1" a="1"/>
  <c r="K11746" i="1" s="1"/>
  <c r="K11747" i="1" a="1"/>
  <c r="K11747" i="1" s="1"/>
  <c r="K11748" i="1" a="1"/>
  <c r="K11748" i="1" s="1"/>
  <c r="K11749" i="1" a="1"/>
  <c r="K11749" i="1" s="1"/>
  <c r="K11750" i="1" a="1"/>
  <c r="K11750" i="1" s="1"/>
  <c r="K11751" i="1" a="1"/>
  <c r="K11751" i="1" s="1"/>
  <c r="K11752" i="1" a="1"/>
  <c r="K11752" i="1" s="1"/>
  <c r="K11753" i="1" a="1"/>
  <c r="K11753" i="1" s="1"/>
  <c r="K11754" i="1" a="1"/>
  <c r="K11754" i="1" s="1"/>
  <c r="K11755" i="1" a="1"/>
  <c r="K11755" i="1" s="1"/>
  <c r="K11756" i="1" a="1"/>
  <c r="K11756" i="1" s="1"/>
  <c r="K11757" i="1" a="1"/>
  <c r="K11757" i="1" s="1"/>
  <c r="K11758" i="1" a="1"/>
  <c r="K11758" i="1" s="1"/>
  <c r="K11759" i="1" a="1"/>
  <c r="K11759" i="1" s="1"/>
  <c r="K11760" i="1" a="1"/>
  <c r="K11760" i="1" s="1"/>
  <c r="K11761" i="1" a="1"/>
  <c r="K11761" i="1" s="1"/>
  <c r="K11762" i="1" a="1"/>
  <c r="K11762" i="1" s="1"/>
  <c r="K11763" i="1" a="1"/>
  <c r="K11763" i="1" s="1"/>
  <c r="K11764" i="1" a="1"/>
  <c r="K11764" i="1" s="1"/>
  <c r="K11765" i="1" a="1"/>
  <c r="K11765" i="1" s="1"/>
  <c r="K11766" i="1" a="1"/>
  <c r="K11766" i="1" s="1"/>
  <c r="K11767" i="1" a="1"/>
  <c r="K11767" i="1" s="1"/>
  <c r="K11768" i="1" a="1"/>
  <c r="K11768" i="1" s="1"/>
  <c r="K11769" i="1" a="1"/>
  <c r="K11769" i="1" s="1"/>
  <c r="K11770" i="1" a="1"/>
  <c r="K11770" i="1" s="1"/>
  <c r="K11771" i="1" a="1"/>
  <c r="K11771" i="1" s="1"/>
  <c r="K11772" i="1" a="1"/>
  <c r="K11772" i="1" s="1"/>
  <c r="K11773" i="1" a="1"/>
  <c r="K11773" i="1" s="1"/>
  <c r="K11774" i="1" a="1"/>
  <c r="K11774" i="1" s="1"/>
  <c r="K11775" i="1" a="1"/>
  <c r="K11775" i="1" s="1"/>
  <c r="K11776" i="1" a="1"/>
  <c r="K11776" i="1" s="1"/>
  <c r="K11777" i="1" a="1"/>
  <c r="K11777" i="1" s="1"/>
  <c r="K11778" i="1" a="1"/>
  <c r="K11778" i="1" s="1"/>
  <c r="K11779" i="1" a="1"/>
  <c r="K11779" i="1" s="1"/>
  <c r="K11780" i="1" a="1"/>
  <c r="K11780" i="1" s="1"/>
  <c r="K11781" i="1" a="1"/>
  <c r="K11781" i="1" s="1"/>
  <c r="K11782" i="1" a="1"/>
  <c r="K11782" i="1" s="1"/>
  <c r="K11783" i="1" a="1"/>
  <c r="K11783" i="1" s="1"/>
  <c r="K11784" i="1" a="1"/>
  <c r="K11784" i="1" s="1"/>
  <c r="K11785" i="1" a="1"/>
  <c r="K11785" i="1" s="1"/>
  <c r="K11786" i="1" a="1"/>
  <c r="K11786" i="1" s="1"/>
  <c r="K11787" i="1" a="1"/>
  <c r="K11787" i="1" s="1"/>
  <c r="K11788" i="1" a="1"/>
  <c r="K11788" i="1" s="1"/>
  <c r="K11789" i="1" a="1"/>
  <c r="K11789" i="1" s="1"/>
  <c r="K11790" i="1" a="1"/>
  <c r="K11790" i="1" s="1"/>
  <c r="K11791" i="1" a="1"/>
  <c r="K11791" i="1" s="1"/>
  <c r="K11792" i="1" a="1"/>
  <c r="K11792" i="1" s="1"/>
  <c r="K11793" i="1" a="1"/>
  <c r="K11793" i="1" s="1"/>
  <c r="K11794" i="1" a="1"/>
  <c r="K11794" i="1" s="1"/>
  <c r="K11795" i="1" a="1"/>
  <c r="K11795" i="1" s="1"/>
  <c r="K11796" i="1" a="1"/>
  <c r="K11796" i="1" s="1"/>
  <c r="K11797" i="1" a="1"/>
  <c r="K11797" i="1" s="1"/>
  <c r="K11798" i="1" a="1"/>
  <c r="K11798" i="1" s="1"/>
  <c r="K11799" i="1" a="1"/>
  <c r="K11799" i="1" s="1"/>
  <c r="K11800" i="1" a="1"/>
  <c r="K11800" i="1" s="1"/>
  <c r="K11801" i="1" a="1"/>
  <c r="K11801" i="1" s="1"/>
  <c r="K11802" i="1" a="1"/>
  <c r="K11802" i="1" s="1"/>
  <c r="K11803" i="1" a="1"/>
  <c r="K11803" i="1" s="1"/>
  <c r="K11804" i="1" a="1"/>
  <c r="K11804" i="1" s="1"/>
  <c r="K11805" i="1" a="1"/>
  <c r="K11805" i="1" s="1"/>
  <c r="K11806" i="1" a="1"/>
  <c r="K11806" i="1" s="1"/>
  <c r="K11807" i="1" a="1"/>
  <c r="K11807" i="1" s="1"/>
  <c r="K11808" i="1" a="1"/>
  <c r="K11808" i="1" s="1"/>
  <c r="K11809" i="1" a="1"/>
  <c r="K11809" i="1" s="1"/>
  <c r="K11810" i="1" a="1"/>
  <c r="K11810" i="1" s="1"/>
  <c r="K11811" i="1" a="1"/>
  <c r="K11811" i="1" s="1"/>
  <c r="K11812" i="1" a="1"/>
  <c r="K11812" i="1" s="1"/>
  <c r="K11813" i="1" a="1"/>
  <c r="K11813" i="1" s="1"/>
  <c r="K11814" i="1" a="1"/>
  <c r="K11814" i="1" s="1"/>
  <c r="K11815" i="1" a="1"/>
  <c r="K11815" i="1" s="1"/>
  <c r="K11816" i="1" a="1"/>
  <c r="K11816" i="1" s="1"/>
  <c r="K11817" i="1" a="1"/>
  <c r="K11817" i="1" s="1"/>
  <c r="K11818" i="1" a="1"/>
  <c r="K11818" i="1" s="1"/>
  <c r="K11819" i="1" a="1"/>
  <c r="K11819" i="1" s="1"/>
  <c r="K11820" i="1" a="1"/>
  <c r="K11820" i="1" s="1"/>
  <c r="K11821" i="1" a="1"/>
  <c r="K11821" i="1" s="1"/>
  <c r="K11822" i="1" a="1"/>
  <c r="K11822" i="1" s="1"/>
  <c r="K11823" i="1" a="1"/>
  <c r="K11823" i="1" s="1"/>
  <c r="K11824" i="1" a="1"/>
  <c r="K11824" i="1" s="1"/>
  <c r="K11825" i="1" a="1"/>
  <c r="K11825" i="1" s="1"/>
  <c r="K11826" i="1" a="1"/>
  <c r="K11826" i="1" s="1"/>
  <c r="K11827" i="1" a="1"/>
  <c r="K11827" i="1" s="1"/>
  <c r="K11828" i="1" a="1"/>
  <c r="K11828" i="1" s="1"/>
  <c r="K11829" i="1" a="1"/>
  <c r="K11829" i="1" s="1"/>
  <c r="K11830" i="1" a="1"/>
  <c r="K11830" i="1" s="1"/>
  <c r="K11831" i="1" a="1"/>
  <c r="K11831" i="1" s="1"/>
  <c r="K11832" i="1" a="1"/>
  <c r="K11832" i="1" s="1"/>
  <c r="K11833" i="1" a="1"/>
  <c r="K11833" i="1" s="1"/>
  <c r="K11834" i="1" a="1"/>
  <c r="K11834" i="1" s="1"/>
  <c r="K11835" i="1" a="1"/>
  <c r="K11835" i="1" s="1"/>
  <c r="K11836" i="1" a="1"/>
  <c r="K11836" i="1" s="1"/>
  <c r="K11837" i="1" a="1"/>
  <c r="K11837" i="1" s="1"/>
  <c r="K11838" i="1" a="1"/>
  <c r="K11838" i="1" s="1"/>
  <c r="K11839" i="1" a="1"/>
  <c r="K11839" i="1" s="1"/>
  <c r="K11840" i="1" a="1"/>
  <c r="K11840" i="1" s="1"/>
  <c r="K11841" i="1" a="1"/>
  <c r="K11841" i="1" s="1"/>
  <c r="K11842" i="1" a="1"/>
  <c r="K11842" i="1" s="1"/>
  <c r="K11843" i="1" a="1"/>
  <c r="K11843" i="1" s="1"/>
  <c r="K11844" i="1" a="1"/>
  <c r="K11844" i="1" s="1"/>
  <c r="K11845" i="1" a="1"/>
  <c r="K11845" i="1" s="1"/>
  <c r="K11846" i="1" a="1"/>
  <c r="K11846" i="1" s="1"/>
  <c r="K11847" i="1" a="1"/>
  <c r="K11847" i="1" s="1"/>
  <c r="K11848" i="1" a="1"/>
  <c r="K11848" i="1" s="1"/>
  <c r="K11849" i="1" a="1"/>
  <c r="K11849" i="1" s="1"/>
  <c r="K11850" i="1" a="1"/>
  <c r="K11850" i="1" s="1"/>
  <c r="K11851" i="1" a="1"/>
  <c r="K11851" i="1" s="1"/>
  <c r="K11852" i="1" a="1"/>
  <c r="K11852" i="1" s="1"/>
  <c r="K11853" i="1" a="1"/>
  <c r="K11853" i="1" s="1"/>
  <c r="K11854" i="1" a="1"/>
  <c r="K11854" i="1" s="1"/>
  <c r="K11855" i="1" a="1"/>
  <c r="K11855" i="1" s="1"/>
  <c r="K11856" i="1" a="1"/>
  <c r="K11856" i="1" s="1"/>
  <c r="K11857" i="1" a="1"/>
  <c r="K11857" i="1" s="1"/>
  <c r="K11858" i="1" a="1"/>
  <c r="K11858" i="1" s="1"/>
  <c r="K11859" i="1" a="1"/>
  <c r="K11859" i="1" s="1"/>
  <c r="K11860" i="1" a="1"/>
  <c r="K11860" i="1" s="1"/>
  <c r="K11861" i="1" a="1"/>
  <c r="K11861" i="1" s="1"/>
  <c r="K11862" i="1" a="1"/>
  <c r="K11862" i="1" s="1"/>
  <c r="K11863" i="1" a="1"/>
  <c r="K11863" i="1" s="1"/>
  <c r="K11864" i="1" a="1"/>
  <c r="K11864" i="1" s="1"/>
  <c r="K11865" i="1" a="1"/>
  <c r="K11865" i="1" s="1"/>
  <c r="K11866" i="1" a="1"/>
  <c r="K11866" i="1" s="1"/>
  <c r="K11867" i="1" a="1"/>
  <c r="K11867" i="1" s="1"/>
  <c r="K11868" i="1" a="1"/>
  <c r="K11868" i="1" s="1"/>
  <c r="K11869" i="1" a="1"/>
  <c r="K11869" i="1" s="1"/>
  <c r="K11870" i="1" a="1"/>
  <c r="K11870" i="1" s="1"/>
  <c r="K11871" i="1" a="1"/>
  <c r="K11871" i="1" s="1"/>
  <c r="K11872" i="1" a="1"/>
  <c r="K11872" i="1" s="1"/>
  <c r="K11873" i="1" a="1"/>
  <c r="K11873" i="1" s="1"/>
  <c r="K11874" i="1" a="1"/>
  <c r="K11874" i="1" s="1"/>
  <c r="K11875" i="1" a="1"/>
  <c r="K11875" i="1" s="1"/>
  <c r="K11876" i="1" a="1"/>
  <c r="K11876" i="1" s="1"/>
  <c r="K11877" i="1" a="1"/>
  <c r="K11877" i="1" s="1"/>
  <c r="K11878" i="1" a="1"/>
  <c r="K11878" i="1" s="1"/>
  <c r="K11879" i="1" a="1"/>
  <c r="K11879" i="1" s="1"/>
  <c r="K11880" i="1" a="1"/>
  <c r="K11880" i="1" s="1"/>
  <c r="K11881" i="1" a="1"/>
  <c r="K11881" i="1" s="1"/>
  <c r="K11882" i="1" a="1"/>
  <c r="K11882" i="1" s="1"/>
  <c r="K11883" i="1" a="1"/>
  <c r="K11883" i="1" s="1"/>
  <c r="K11884" i="1" a="1"/>
  <c r="K11884" i="1" s="1"/>
  <c r="K11885" i="1" a="1"/>
  <c r="K11885" i="1" s="1"/>
  <c r="K11886" i="1" a="1"/>
  <c r="K11886" i="1" s="1"/>
  <c r="K11887" i="1" a="1"/>
  <c r="K11887" i="1" s="1"/>
  <c r="K11888" i="1" a="1"/>
  <c r="K11888" i="1" s="1"/>
  <c r="K11889" i="1" a="1"/>
  <c r="K11889" i="1" s="1"/>
  <c r="K11890" i="1" a="1"/>
  <c r="K11890" i="1" s="1"/>
  <c r="K11891" i="1" a="1"/>
  <c r="K11891" i="1" s="1"/>
  <c r="K11892" i="1" a="1"/>
  <c r="K11892" i="1" s="1"/>
  <c r="K11893" i="1" a="1"/>
  <c r="K11893" i="1" s="1"/>
  <c r="K11894" i="1" a="1"/>
  <c r="K11894" i="1" s="1"/>
  <c r="K11895" i="1" a="1"/>
  <c r="K11895" i="1" s="1"/>
  <c r="K11896" i="1" a="1"/>
  <c r="K11896" i="1" s="1"/>
  <c r="K11897" i="1" a="1"/>
  <c r="K11897" i="1" s="1"/>
  <c r="K11898" i="1" a="1"/>
  <c r="K11898" i="1" s="1"/>
  <c r="K11899" i="1" a="1"/>
  <c r="K11899" i="1" s="1"/>
  <c r="K11900" i="1" a="1"/>
  <c r="K11900" i="1" s="1"/>
  <c r="K11901" i="1" a="1"/>
  <c r="K11901" i="1" s="1"/>
  <c r="K11902" i="1" a="1"/>
  <c r="K11902" i="1" s="1"/>
  <c r="K11903" i="1" a="1"/>
  <c r="K11903" i="1" s="1"/>
  <c r="K11904" i="1" a="1"/>
  <c r="K11904" i="1" s="1"/>
  <c r="K11905" i="1" a="1"/>
  <c r="K11905" i="1" s="1"/>
  <c r="K11906" i="1" a="1"/>
  <c r="K11906" i="1" s="1"/>
  <c r="K11907" i="1" a="1"/>
  <c r="K11907" i="1" s="1"/>
  <c r="K11908" i="1" a="1"/>
  <c r="K11908" i="1" s="1"/>
  <c r="K11909" i="1" a="1"/>
  <c r="K11909" i="1" s="1"/>
  <c r="K11910" i="1" a="1"/>
  <c r="K11910" i="1" s="1"/>
  <c r="K11911" i="1" a="1"/>
  <c r="K11911" i="1" s="1"/>
  <c r="K11912" i="1" a="1"/>
  <c r="K11912" i="1" s="1"/>
  <c r="K11913" i="1" a="1"/>
  <c r="K11913" i="1" s="1"/>
  <c r="K11914" i="1" a="1"/>
  <c r="K11914" i="1" s="1"/>
  <c r="K11915" i="1" a="1"/>
  <c r="K11915" i="1" s="1"/>
  <c r="K11916" i="1" a="1"/>
  <c r="K11916" i="1" s="1"/>
  <c r="K11917" i="1" a="1"/>
  <c r="K11917" i="1" s="1"/>
  <c r="K11918" i="1" a="1"/>
  <c r="K11918" i="1" s="1"/>
  <c r="K11919" i="1" a="1"/>
  <c r="K11919" i="1" s="1"/>
  <c r="K11920" i="1" a="1"/>
  <c r="K11920" i="1" s="1"/>
  <c r="K11921" i="1" a="1"/>
  <c r="K11921" i="1" s="1"/>
  <c r="K11922" i="1" a="1"/>
  <c r="K11922" i="1" s="1"/>
  <c r="K11923" i="1" a="1"/>
  <c r="K11923" i="1" s="1"/>
  <c r="K11924" i="1" a="1"/>
  <c r="K11924" i="1" s="1"/>
  <c r="K11925" i="1" a="1"/>
  <c r="K11925" i="1" s="1"/>
  <c r="K11926" i="1" a="1"/>
  <c r="K11926" i="1" s="1"/>
  <c r="K11927" i="1" a="1"/>
  <c r="K11927" i="1" s="1"/>
  <c r="K11928" i="1" a="1"/>
  <c r="K11928" i="1" s="1"/>
  <c r="K11929" i="1" a="1"/>
  <c r="K11929" i="1" s="1"/>
  <c r="K11930" i="1" a="1"/>
  <c r="K11930" i="1" s="1"/>
  <c r="K11931" i="1" a="1"/>
  <c r="K11931" i="1" s="1"/>
  <c r="K11932" i="1" a="1"/>
  <c r="K11932" i="1" s="1"/>
  <c r="K11933" i="1" a="1"/>
  <c r="K11933" i="1" s="1"/>
  <c r="K11934" i="1" a="1"/>
  <c r="K11934" i="1" s="1"/>
  <c r="K11935" i="1" a="1"/>
  <c r="K11935" i="1" s="1"/>
  <c r="K11936" i="1" a="1"/>
  <c r="K11936" i="1" s="1"/>
  <c r="K11937" i="1" a="1"/>
  <c r="K11937" i="1" s="1"/>
  <c r="K11938" i="1" a="1"/>
  <c r="K11938" i="1" s="1"/>
  <c r="K11939" i="1" a="1"/>
  <c r="K11939" i="1" s="1"/>
  <c r="K11940" i="1" a="1"/>
  <c r="K11940" i="1" s="1"/>
  <c r="K11941" i="1" a="1"/>
  <c r="K11941" i="1" s="1"/>
  <c r="K11942" i="1" a="1"/>
  <c r="K11942" i="1" s="1"/>
  <c r="K11943" i="1" a="1"/>
  <c r="K11943" i="1" s="1"/>
  <c r="K11944" i="1" a="1"/>
  <c r="K11944" i="1" s="1"/>
  <c r="K11945" i="1" a="1"/>
  <c r="K11945" i="1" s="1"/>
  <c r="K11946" i="1" a="1"/>
  <c r="K11946" i="1" s="1"/>
  <c r="K11947" i="1" a="1"/>
  <c r="K11947" i="1" s="1"/>
  <c r="K11948" i="1" a="1"/>
  <c r="K11948" i="1" s="1"/>
  <c r="K11949" i="1" a="1"/>
  <c r="K11949" i="1" s="1"/>
  <c r="K11950" i="1" a="1"/>
  <c r="K11950" i="1" s="1"/>
  <c r="K11951" i="1" a="1"/>
  <c r="K11951" i="1" s="1"/>
  <c r="K11952" i="1" a="1"/>
  <c r="K11952" i="1" s="1"/>
  <c r="K11953" i="1" a="1"/>
  <c r="K11953" i="1" s="1"/>
  <c r="K11954" i="1" a="1"/>
  <c r="K11954" i="1" s="1"/>
  <c r="K11955" i="1" a="1"/>
  <c r="K11955" i="1" s="1"/>
  <c r="K11956" i="1" a="1"/>
  <c r="K11956" i="1" s="1"/>
  <c r="K11957" i="1" a="1"/>
  <c r="K11957" i="1" s="1"/>
  <c r="K11958" i="1" a="1"/>
  <c r="K11958" i="1" s="1"/>
  <c r="K11959" i="1" a="1"/>
  <c r="K11959" i="1" s="1"/>
  <c r="K11960" i="1" a="1"/>
  <c r="K11960" i="1" s="1"/>
  <c r="K11961" i="1" a="1"/>
  <c r="K11961" i="1" s="1"/>
  <c r="K11962" i="1" a="1"/>
  <c r="K11962" i="1" s="1"/>
  <c r="K11963" i="1" a="1"/>
  <c r="K11963" i="1" s="1"/>
  <c r="K11964" i="1" a="1"/>
  <c r="K11964" i="1" s="1"/>
  <c r="K11965" i="1" a="1"/>
  <c r="K11965" i="1" s="1"/>
  <c r="K11966" i="1" a="1"/>
  <c r="K11966" i="1" s="1"/>
  <c r="K11967" i="1" a="1"/>
  <c r="K11967" i="1" s="1"/>
  <c r="K11968" i="1" a="1"/>
  <c r="K11968" i="1" s="1"/>
  <c r="K11969" i="1" a="1"/>
  <c r="K11969" i="1" s="1"/>
  <c r="K11970" i="1" a="1"/>
  <c r="K11970" i="1" s="1"/>
  <c r="K11971" i="1" a="1"/>
  <c r="K11971" i="1" s="1"/>
  <c r="K11972" i="1" a="1"/>
  <c r="K11972" i="1" s="1"/>
  <c r="K11973" i="1" a="1"/>
  <c r="K11973" i="1" s="1"/>
  <c r="K11974" i="1" a="1"/>
  <c r="K11974" i="1" s="1"/>
  <c r="K11975" i="1" a="1"/>
  <c r="K11975" i="1" s="1"/>
  <c r="K11976" i="1" a="1"/>
  <c r="K11976" i="1" s="1"/>
  <c r="K11977" i="1" a="1"/>
  <c r="K11977" i="1" s="1"/>
  <c r="K11978" i="1" a="1"/>
  <c r="K11978" i="1" s="1"/>
  <c r="K11979" i="1" a="1"/>
  <c r="K11979" i="1" s="1"/>
  <c r="K11980" i="1" a="1"/>
  <c r="K11980" i="1" s="1"/>
  <c r="K11981" i="1" a="1"/>
  <c r="K11981" i="1" s="1"/>
  <c r="K11982" i="1" a="1"/>
  <c r="K11982" i="1" s="1"/>
  <c r="K11983" i="1" a="1"/>
  <c r="K11983" i="1" s="1"/>
  <c r="K11984" i="1" a="1"/>
  <c r="K11984" i="1" s="1"/>
  <c r="K11985" i="1" a="1"/>
  <c r="K11985" i="1" s="1"/>
  <c r="K11986" i="1" a="1"/>
  <c r="K11986" i="1" s="1"/>
  <c r="K11987" i="1" a="1"/>
  <c r="K11987" i="1" s="1"/>
  <c r="K11988" i="1" a="1"/>
  <c r="K11988" i="1" s="1"/>
  <c r="K11989" i="1" a="1"/>
  <c r="K11989" i="1" s="1"/>
  <c r="K11990" i="1" a="1"/>
  <c r="K11990" i="1" s="1"/>
  <c r="K11991" i="1" a="1"/>
  <c r="K11991" i="1" s="1"/>
  <c r="K11992" i="1" a="1"/>
  <c r="K11992" i="1" s="1"/>
  <c r="K11993" i="1" a="1"/>
  <c r="K11993" i="1" s="1"/>
  <c r="K11994" i="1" a="1"/>
  <c r="K11994" i="1" s="1"/>
  <c r="K11995" i="1" a="1"/>
  <c r="K11995" i="1" s="1"/>
  <c r="K11996" i="1" a="1"/>
  <c r="K11996" i="1" s="1"/>
  <c r="K11997" i="1" a="1"/>
  <c r="K11997" i="1" s="1"/>
  <c r="K11998" i="1" a="1"/>
  <c r="K11998" i="1" s="1"/>
  <c r="K11999" i="1" a="1"/>
  <c r="K11999" i="1" s="1"/>
  <c r="K12000" i="1" a="1"/>
  <c r="K12000" i="1" s="1"/>
  <c r="K12001" i="1" a="1"/>
  <c r="K12001" i="1" s="1"/>
  <c r="K12002" i="1" a="1"/>
  <c r="K12002" i="1" s="1"/>
  <c r="K12003" i="1" a="1"/>
  <c r="K12003" i="1" s="1"/>
  <c r="K12004" i="1" a="1"/>
  <c r="K12004" i="1" s="1"/>
  <c r="K12005" i="1" a="1"/>
  <c r="K12005" i="1" s="1"/>
  <c r="K12006" i="1" a="1"/>
  <c r="K12006" i="1" s="1"/>
  <c r="K12007" i="1" a="1"/>
  <c r="K12007" i="1" s="1"/>
  <c r="K12008" i="1" a="1"/>
  <c r="K12008" i="1" s="1"/>
  <c r="K12009" i="1" a="1"/>
  <c r="K12009" i="1" s="1"/>
  <c r="K12010" i="1" a="1"/>
  <c r="K12010" i="1" s="1"/>
  <c r="K12011" i="1" a="1"/>
  <c r="K12011" i="1" s="1"/>
  <c r="K12012" i="1" a="1"/>
  <c r="K12012" i="1" s="1"/>
  <c r="K12013" i="1" a="1"/>
  <c r="K12013" i="1" s="1"/>
  <c r="K12014" i="1" a="1"/>
  <c r="K12014" i="1" s="1"/>
  <c r="K12015" i="1" a="1"/>
  <c r="K12015" i="1" s="1"/>
  <c r="K12016" i="1" a="1"/>
  <c r="K12016" i="1" s="1"/>
  <c r="K12017" i="1" a="1"/>
  <c r="K12017" i="1" s="1"/>
  <c r="K12018" i="1" a="1"/>
  <c r="K12018" i="1" s="1"/>
  <c r="K12019" i="1" a="1"/>
  <c r="K12019" i="1" s="1"/>
  <c r="K12020" i="1" a="1"/>
  <c r="K12020" i="1" s="1"/>
  <c r="K12021" i="1" a="1"/>
  <c r="K12021" i="1" s="1"/>
  <c r="K12022" i="1" a="1"/>
  <c r="K12022" i="1" s="1"/>
  <c r="K12023" i="1" a="1"/>
  <c r="K12023" i="1" s="1"/>
  <c r="K12024" i="1" a="1"/>
  <c r="K12024" i="1" s="1"/>
  <c r="K12025" i="1" a="1"/>
  <c r="K12025" i="1" s="1"/>
  <c r="K12026" i="1" a="1"/>
  <c r="K12026" i="1" s="1"/>
  <c r="K12027" i="1" a="1"/>
  <c r="K12027" i="1" s="1"/>
  <c r="K12028" i="1" a="1"/>
  <c r="K12028" i="1" s="1"/>
  <c r="K12029" i="1" a="1"/>
  <c r="K12029" i="1" s="1"/>
  <c r="K12030" i="1" a="1"/>
  <c r="K12030" i="1" s="1"/>
  <c r="K12031" i="1" a="1"/>
  <c r="K12031" i="1" s="1"/>
  <c r="K12032" i="1" a="1"/>
  <c r="K12032" i="1" s="1"/>
  <c r="K12033" i="1" a="1"/>
  <c r="K12033" i="1" s="1"/>
  <c r="K12034" i="1" a="1"/>
  <c r="K12034" i="1" s="1"/>
  <c r="K12035" i="1" a="1"/>
  <c r="K12035" i="1" s="1"/>
  <c r="K12036" i="1" a="1"/>
  <c r="K12036" i="1" s="1"/>
  <c r="K12037" i="1" a="1"/>
  <c r="K12037" i="1" s="1"/>
  <c r="K12038" i="1" a="1"/>
  <c r="K12038" i="1" s="1"/>
  <c r="K12039" i="1" a="1"/>
  <c r="K12039" i="1" s="1"/>
  <c r="K12040" i="1" a="1"/>
  <c r="K12040" i="1" s="1"/>
  <c r="K12041" i="1" a="1"/>
  <c r="K12041" i="1" s="1"/>
  <c r="K12042" i="1" a="1"/>
  <c r="K12042" i="1" s="1"/>
  <c r="K12043" i="1" a="1"/>
  <c r="K12043" i="1" s="1"/>
  <c r="K12044" i="1" a="1"/>
  <c r="K12044" i="1" s="1"/>
  <c r="K12045" i="1" a="1"/>
  <c r="K12045" i="1" s="1"/>
  <c r="K12046" i="1" a="1"/>
  <c r="K12046" i="1" s="1"/>
  <c r="K12047" i="1" a="1"/>
  <c r="K12047" i="1" s="1"/>
  <c r="K12048" i="1" a="1"/>
  <c r="K12048" i="1" s="1"/>
  <c r="K12049" i="1" a="1"/>
  <c r="K12049" i="1" s="1"/>
  <c r="K12050" i="1" a="1"/>
  <c r="K12050" i="1" s="1"/>
  <c r="K12051" i="1" a="1"/>
  <c r="K12051" i="1" s="1"/>
  <c r="K12052" i="1" a="1"/>
  <c r="K12052" i="1" s="1"/>
  <c r="K12053" i="1" a="1"/>
  <c r="K12053" i="1" s="1"/>
  <c r="K12054" i="1" a="1"/>
  <c r="K12054" i="1" s="1"/>
  <c r="K12055" i="1" a="1"/>
  <c r="K12055" i="1" s="1"/>
  <c r="K12056" i="1" a="1"/>
  <c r="K12056" i="1" s="1"/>
  <c r="K12057" i="1" a="1"/>
  <c r="K12057" i="1" s="1"/>
  <c r="K12058" i="1" a="1"/>
  <c r="K12058" i="1" s="1"/>
  <c r="K12059" i="1" a="1"/>
  <c r="K12059" i="1" s="1"/>
  <c r="K12060" i="1" a="1"/>
  <c r="K12060" i="1" s="1"/>
  <c r="K12061" i="1" a="1"/>
  <c r="K12061" i="1" s="1"/>
  <c r="K12062" i="1" a="1"/>
  <c r="K12062" i="1" s="1"/>
  <c r="K12063" i="1" a="1"/>
  <c r="K12063" i="1" s="1"/>
  <c r="K12064" i="1" a="1"/>
  <c r="K12064" i="1" s="1"/>
  <c r="K12065" i="1" a="1"/>
  <c r="K12065" i="1" s="1"/>
  <c r="K12066" i="1" a="1"/>
  <c r="K12066" i="1" s="1"/>
  <c r="K12067" i="1" a="1"/>
  <c r="K12067" i="1" s="1"/>
  <c r="K12068" i="1" a="1"/>
  <c r="K12068" i="1" s="1"/>
  <c r="K12069" i="1" a="1"/>
  <c r="K12069" i="1" s="1"/>
  <c r="K12070" i="1" a="1"/>
  <c r="K12070" i="1" s="1"/>
  <c r="K12071" i="1" a="1"/>
  <c r="K12071" i="1" s="1"/>
  <c r="K12072" i="1" a="1"/>
  <c r="K12072" i="1" s="1"/>
  <c r="K12073" i="1" a="1"/>
  <c r="K12073" i="1" s="1"/>
  <c r="K12074" i="1" a="1"/>
  <c r="K12074" i="1" s="1"/>
  <c r="K12075" i="1" a="1"/>
  <c r="K12075" i="1" s="1"/>
  <c r="K12076" i="1" a="1"/>
  <c r="K12076" i="1" s="1"/>
  <c r="K12077" i="1" a="1"/>
  <c r="K12077" i="1" s="1"/>
  <c r="K12078" i="1" a="1"/>
  <c r="K12078" i="1" s="1"/>
  <c r="K12079" i="1" a="1"/>
  <c r="K12079" i="1" s="1"/>
  <c r="K12080" i="1" a="1"/>
  <c r="K12080" i="1" s="1"/>
  <c r="K12081" i="1" a="1"/>
  <c r="K12081" i="1" s="1"/>
  <c r="K12082" i="1" a="1"/>
  <c r="K12082" i="1" s="1"/>
  <c r="K12083" i="1" a="1"/>
  <c r="K12083" i="1" s="1"/>
  <c r="K12084" i="1" a="1"/>
  <c r="K12084" i="1" s="1"/>
  <c r="K12085" i="1" a="1"/>
  <c r="K12085" i="1" s="1"/>
  <c r="K12086" i="1" a="1"/>
  <c r="K12086" i="1" s="1"/>
  <c r="K12087" i="1" a="1"/>
  <c r="K12087" i="1" s="1"/>
  <c r="K12088" i="1" a="1"/>
  <c r="K12088" i="1" s="1"/>
  <c r="K12089" i="1" a="1"/>
  <c r="K12089" i="1" s="1"/>
  <c r="K12090" i="1" a="1"/>
  <c r="K12090" i="1" s="1"/>
  <c r="K12091" i="1" a="1"/>
  <c r="K12091" i="1" s="1"/>
  <c r="K12092" i="1" a="1"/>
  <c r="K12092" i="1" s="1"/>
  <c r="K12093" i="1" a="1"/>
  <c r="K12093" i="1" s="1"/>
  <c r="K12094" i="1" a="1"/>
  <c r="K12094" i="1" s="1"/>
  <c r="K12095" i="1" a="1"/>
  <c r="K12095" i="1" s="1"/>
  <c r="K12096" i="1" a="1"/>
  <c r="K12096" i="1" s="1"/>
  <c r="K12097" i="1" a="1"/>
  <c r="K12097" i="1" s="1"/>
  <c r="K12098" i="1" a="1"/>
  <c r="K12098" i="1" s="1"/>
  <c r="K12099" i="1" a="1"/>
  <c r="K12099" i="1" s="1"/>
  <c r="K12100" i="1" a="1"/>
  <c r="K12100" i="1" s="1"/>
  <c r="K12101" i="1" a="1"/>
  <c r="K12101" i="1" s="1"/>
  <c r="K12102" i="1" a="1"/>
  <c r="K12102" i="1" s="1"/>
  <c r="K12103" i="1" a="1"/>
  <c r="K12103" i="1" s="1"/>
  <c r="K12104" i="1" a="1"/>
  <c r="K12104" i="1" s="1"/>
  <c r="K12105" i="1" a="1"/>
  <c r="K12105" i="1" s="1"/>
  <c r="K12106" i="1" a="1"/>
  <c r="K12106" i="1" s="1"/>
  <c r="K12107" i="1" a="1"/>
  <c r="K12107" i="1" s="1"/>
  <c r="K12108" i="1" a="1"/>
  <c r="K12108" i="1" s="1"/>
  <c r="K12109" i="1" a="1"/>
  <c r="K12109" i="1" s="1"/>
  <c r="K12110" i="1" a="1"/>
  <c r="K12110" i="1" s="1"/>
  <c r="K12111" i="1" a="1"/>
  <c r="K12111" i="1" s="1"/>
  <c r="K12112" i="1" a="1"/>
  <c r="K12112" i="1" s="1"/>
  <c r="K12113" i="1" a="1"/>
  <c r="K12113" i="1" s="1"/>
  <c r="K12114" i="1" a="1"/>
  <c r="K12114" i="1" s="1"/>
  <c r="K12115" i="1" a="1"/>
  <c r="K12115" i="1" s="1"/>
  <c r="K12116" i="1" a="1"/>
  <c r="K12116" i="1" s="1"/>
  <c r="K12117" i="1" a="1"/>
  <c r="K12117" i="1" s="1"/>
  <c r="K12118" i="1" a="1"/>
  <c r="K12118" i="1" s="1"/>
  <c r="K12119" i="1" a="1"/>
  <c r="K12119" i="1" s="1"/>
  <c r="K12120" i="1" a="1"/>
  <c r="K12120" i="1" s="1"/>
  <c r="K12121" i="1" a="1"/>
  <c r="K12121" i="1" s="1"/>
  <c r="K12122" i="1" a="1"/>
  <c r="K12122" i="1" s="1"/>
  <c r="K12123" i="1" a="1"/>
  <c r="K12123" i="1" s="1"/>
  <c r="K12124" i="1" a="1"/>
  <c r="K12124" i="1" s="1"/>
  <c r="K12125" i="1" a="1"/>
  <c r="K12125" i="1" s="1"/>
  <c r="K12126" i="1" a="1"/>
  <c r="K12126" i="1" s="1"/>
  <c r="K12127" i="1" a="1"/>
  <c r="K12127" i="1" s="1"/>
  <c r="K12128" i="1" a="1"/>
  <c r="K12128" i="1" s="1"/>
  <c r="K12129" i="1" a="1"/>
  <c r="K12129" i="1" s="1"/>
  <c r="K12130" i="1" a="1"/>
  <c r="K12130" i="1" s="1"/>
  <c r="K12131" i="1" a="1"/>
  <c r="K12131" i="1" s="1"/>
  <c r="K12132" i="1" a="1"/>
  <c r="K12132" i="1" s="1"/>
  <c r="K12133" i="1" a="1"/>
  <c r="K12133" i="1" s="1"/>
  <c r="K12134" i="1" a="1"/>
  <c r="K12134" i="1" s="1"/>
  <c r="K12135" i="1" a="1"/>
  <c r="K12135" i="1" s="1"/>
  <c r="K12136" i="1" a="1"/>
  <c r="K12136" i="1" s="1"/>
  <c r="K12137" i="1" a="1"/>
  <c r="K12137" i="1" s="1"/>
  <c r="K12138" i="1" a="1"/>
  <c r="K12138" i="1" s="1"/>
  <c r="K12139" i="1" a="1"/>
  <c r="K12139" i="1" s="1"/>
  <c r="K12140" i="1" a="1"/>
  <c r="K12140" i="1" s="1"/>
  <c r="K12141" i="1" a="1"/>
  <c r="K12141" i="1" s="1"/>
  <c r="K12142" i="1" a="1"/>
  <c r="K12142" i="1" s="1"/>
  <c r="K12143" i="1" a="1"/>
  <c r="K12143" i="1" s="1"/>
  <c r="K12144" i="1" a="1"/>
  <c r="K12144" i="1" s="1"/>
  <c r="K12145" i="1" a="1"/>
  <c r="K12145" i="1" s="1"/>
  <c r="K12146" i="1" a="1"/>
  <c r="K12146" i="1" s="1"/>
  <c r="K12147" i="1" a="1"/>
  <c r="K12147" i="1" s="1"/>
  <c r="K12148" i="1" a="1"/>
  <c r="K12148" i="1" s="1"/>
  <c r="K12149" i="1" a="1"/>
  <c r="K12149" i="1" s="1"/>
  <c r="K12150" i="1" a="1"/>
  <c r="K12150" i="1" s="1"/>
  <c r="K12151" i="1" a="1"/>
  <c r="K12151" i="1" s="1"/>
  <c r="K12152" i="1" a="1"/>
  <c r="K12152" i="1" s="1"/>
  <c r="K12153" i="1" a="1"/>
  <c r="K12153" i="1" s="1"/>
  <c r="K12154" i="1" a="1"/>
  <c r="K12154" i="1" s="1"/>
  <c r="K12155" i="1" a="1"/>
  <c r="K12155" i="1" s="1"/>
  <c r="K12156" i="1" a="1"/>
  <c r="K12156" i="1" s="1"/>
  <c r="K12157" i="1" a="1"/>
  <c r="K12157" i="1" s="1"/>
  <c r="K12158" i="1" a="1"/>
  <c r="K12158" i="1" s="1"/>
  <c r="K12159" i="1" a="1"/>
  <c r="K12159" i="1" s="1"/>
  <c r="K12160" i="1" a="1"/>
  <c r="K12160" i="1" s="1"/>
  <c r="K12161" i="1" a="1"/>
  <c r="K12161" i="1" s="1"/>
  <c r="K12162" i="1" a="1"/>
  <c r="K12162" i="1" s="1"/>
  <c r="K12163" i="1" a="1"/>
  <c r="K12163" i="1" s="1"/>
  <c r="K12164" i="1" a="1"/>
  <c r="K12164" i="1" s="1"/>
  <c r="K12165" i="1" a="1"/>
  <c r="K12165" i="1" s="1"/>
  <c r="K12166" i="1" a="1"/>
  <c r="K12166" i="1" s="1"/>
  <c r="K12167" i="1" a="1"/>
  <c r="K12167" i="1" s="1"/>
  <c r="K12168" i="1" a="1"/>
  <c r="K12168" i="1" s="1"/>
  <c r="K12169" i="1" a="1"/>
  <c r="K12169" i="1" s="1"/>
  <c r="K12170" i="1" a="1"/>
  <c r="K12170" i="1" s="1"/>
  <c r="K12171" i="1" a="1"/>
  <c r="K12171" i="1" s="1"/>
  <c r="K12172" i="1" a="1"/>
  <c r="K12172" i="1" s="1"/>
  <c r="K12173" i="1" a="1"/>
  <c r="K12173" i="1" s="1"/>
  <c r="K12174" i="1" a="1"/>
  <c r="K12174" i="1" s="1"/>
  <c r="K12175" i="1" a="1"/>
  <c r="K12175" i="1" s="1"/>
  <c r="K12176" i="1" a="1"/>
  <c r="K12176" i="1" s="1"/>
  <c r="K12177" i="1" a="1"/>
  <c r="K12177" i="1" s="1"/>
  <c r="K12178" i="1" a="1"/>
  <c r="K12178" i="1" s="1"/>
  <c r="K12179" i="1" a="1"/>
  <c r="K12179" i="1" s="1"/>
  <c r="K12180" i="1" a="1"/>
  <c r="K12180" i="1" s="1"/>
  <c r="K12181" i="1" a="1"/>
  <c r="K12181" i="1" s="1"/>
  <c r="K12182" i="1" a="1"/>
  <c r="K12182" i="1" s="1"/>
  <c r="K12183" i="1" a="1"/>
  <c r="K12183" i="1" s="1"/>
  <c r="K12184" i="1" a="1"/>
  <c r="K12184" i="1" s="1"/>
  <c r="K12185" i="1" a="1"/>
  <c r="K12185" i="1" s="1"/>
  <c r="K12186" i="1" a="1"/>
  <c r="K12186" i="1" s="1"/>
  <c r="K12187" i="1" a="1"/>
  <c r="K12187" i="1" s="1"/>
  <c r="K12188" i="1" a="1"/>
  <c r="K12188" i="1" s="1"/>
  <c r="K12189" i="1" a="1"/>
  <c r="K12189" i="1" s="1"/>
  <c r="K12190" i="1" a="1"/>
  <c r="K12190" i="1" s="1"/>
  <c r="K12191" i="1" a="1"/>
  <c r="K12191" i="1" s="1"/>
  <c r="K12192" i="1" a="1"/>
  <c r="K12192" i="1" s="1"/>
  <c r="K12193" i="1" a="1"/>
  <c r="K12193" i="1" s="1"/>
  <c r="K12194" i="1" a="1"/>
  <c r="K12194" i="1" s="1"/>
  <c r="K12195" i="1" a="1"/>
  <c r="K12195" i="1" s="1"/>
  <c r="K12196" i="1" a="1"/>
  <c r="K12196" i="1" s="1"/>
  <c r="K12197" i="1" a="1"/>
  <c r="K12197" i="1" s="1"/>
  <c r="K12198" i="1" a="1"/>
  <c r="K12198" i="1" s="1"/>
  <c r="K12199" i="1" a="1"/>
  <c r="K12199" i="1" s="1"/>
  <c r="K12200" i="1" a="1"/>
  <c r="K12200" i="1" s="1"/>
  <c r="K12201" i="1" a="1"/>
  <c r="K12201" i="1" s="1"/>
  <c r="K12202" i="1" a="1"/>
  <c r="K12202" i="1" s="1"/>
  <c r="K12203" i="1" a="1"/>
  <c r="K12203" i="1" s="1"/>
  <c r="K12204" i="1" a="1"/>
  <c r="K12204" i="1" s="1"/>
  <c r="K12205" i="1" a="1"/>
  <c r="K12205" i="1" s="1"/>
  <c r="K12206" i="1" a="1"/>
  <c r="K12206" i="1" s="1"/>
  <c r="K12207" i="1" a="1"/>
  <c r="K12207" i="1" s="1"/>
  <c r="K12208" i="1" a="1"/>
  <c r="K12208" i="1" s="1"/>
  <c r="K12209" i="1" a="1"/>
  <c r="K12209" i="1" s="1"/>
  <c r="K12210" i="1" a="1"/>
  <c r="K12210" i="1" s="1"/>
  <c r="K12211" i="1" a="1"/>
  <c r="K12211" i="1" s="1"/>
  <c r="K12212" i="1" a="1"/>
  <c r="K12212" i="1" s="1"/>
  <c r="K12213" i="1" a="1"/>
  <c r="K12213" i="1" s="1"/>
  <c r="K12214" i="1" a="1"/>
  <c r="K12214" i="1" s="1"/>
  <c r="K12215" i="1" a="1"/>
  <c r="K12215" i="1" s="1"/>
  <c r="K12216" i="1" a="1"/>
  <c r="K12216" i="1" s="1"/>
  <c r="K12217" i="1" a="1"/>
  <c r="K12217" i="1" s="1"/>
  <c r="K12218" i="1" a="1"/>
  <c r="K12218" i="1" s="1"/>
  <c r="K12219" i="1" a="1"/>
  <c r="K12219" i="1" s="1"/>
  <c r="K12220" i="1" a="1"/>
  <c r="K12220" i="1" s="1"/>
  <c r="K12221" i="1" a="1"/>
  <c r="K12221" i="1" s="1"/>
  <c r="K12222" i="1" a="1"/>
  <c r="K12222" i="1" s="1"/>
  <c r="K12223" i="1" a="1"/>
  <c r="K12223" i="1" s="1"/>
  <c r="K12224" i="1" a="1"/>
  <c r="K12224" i="1" s="1"/>
  <c r="K12225" i="1" a="1"/>
  <c r="K12225" i="1" s="1"/>
  <c r="K12226" i="1" a="1"/>
  <c r="K12226" i="1" s="1"/>
  <c r="K12227" i="1" a="1"/>
  <c r="K12227" i="1" s="1"/>
  <c r="K12228" i="1" a="1"/>
  <c r="K12228" i="1" s="1"/>
  <c r="K12229" i="1" a="1"/>
  <c r="K12229" i="1" s="1"/>
  <c r="K12230" i="1" a="1"/>
  <c r="K12230" i="1" s="1"/>
  <c r="K12231" i="1" a="1"/>
  <c r="K12231" i="1" s="1"/>
  <c r="K12232" i="1" a="1"/>
  <c r="K12232" i="1" s="1"/>
  <c r="K12233" i="1" a="1"/>
  <c r="K12233" i="1" s="1"/>
  <c r="K12234" i="1" a="1"/>
  <c r="K12234" i="1" s="1"/>
  <c r="K12235" i="1" a="1"/>
  <c r="K12235" i="1" s="1"/>
  <c r="K12236" i="1" a="1"/>
  <c r="K12236" i="1" s="1"/>
  <c r="K12237" i="1" a="1"/>
  <c r="K12237" i="1" s="1"/>
  <c r="K12238" i="1" a="1"/>
  <c r="K12238" i="1" s="1"/>
  <c r="K12239" i="1" a="1"/>
  <c r="K12239" i="1" s="1"/>
  <c r="K12240" i="1" a="1"/>
  <c r="K12240" i="1" s="1"/>
  <c r="K12241" i="1" a="1"/>
  <c r="K12241" i="1" s="1"/>
  <c r="K12242" i="1" a="1"/>
  <c r="K12242" i="1" s="1"/>
  <c r="K12243" i="1" a="1"/>
  <c r="K12243" i="1" s="1"/>
  <c r="K12244" i="1" a="1"/>
  <c r="K12244" i="1" s="1"/>
  <c r="K12245" i="1" a="1"/>
  <c r="K12245" i="1" s="1"/>
  <c r="K12246" i="1" a="1"/>
  <c r="K12246" i="1" s="1"/>
  <c r="K12247" i="1" a="1"/>
  <c r="K12247" i="1" s="1"/>
  <c r="K12248" i="1" a="1"/>
  <c r="K12248" i="1" s="1"/>
  <c r="K12249" i="1" a="1"/>
  <c r="K12249" i="1" s="1"/>
  <c r="K12250" i="1" a="1"/>
  <c r="K12250" i="1" s="1"/>
  <c r="K12251" i="1" a="1"/>
  <c r="K12251" i="1" s="1"/>
  <c r="K12252" i="1" a="1"/>
  <c r="K12252" i="1" s="1"/>
  <c r="K12253" i="1" a="1"/>
  <c r="K12253" i="1" s="1"/>
  <c r="K12254" i="1" a="1"/>
  <c r="K12254" i="1" s="1"/>
  <c r="K12255" i="1" a="1"/>
  <c r="K12255" i="1" s="1"/>
  <c r="K12256" i="1" a="1"/>
  <c r="K12256" i="1" s="1"/>
  <c r="K12257" i="1" a="1"/>
  <c r="K12257" i="1" s="1"/>
  <c r="K12258" i="1" a="1"/>
  <c r="K12258" i="1" s="1"/>
  <c r="K12259" i="1" a="1"/>
  <c r="K12259" i="1" s="1"/>
  <c r="K12260" i="1" a="1"/>
  <c r="K12260" i="1" s="1"/>
  <c r="K12261" i="1" a="1"/>
  <c r="K12261" i="1" s="1"/>
  <c r="K12262" i="1" a="1"/>
  <c r="K12262" i="1" s="1"/>
  <c r="K12263" i="1" a="1"/>
  <c r="K12263" i="1" s="1"/>
  <c r="K12264" i="1" a="1"/>
  <c r="K12264" i="1" s="1"/>
  <c r="K12265" i="1" a="1"/>
  <c r="K12265" i="1" s="1"/>
  <c r="K12266" i="1" a="1"/>
  <c r="K12266" i="1" s="1"/>
  <c r="K12267" i="1" a="1"/>
  <c r="K12267" i="1" s="1"/>
  <c r="K12268" i="1" a="1"/>
  <c r="K12268" i="1" s="1"/>
  <c r="K12269" i="1" a="1"/>
  <c r="K12269" i="1" s="1"/>
  <c r="K12270" i="1" a="1"/>
  <c r="K12270" i="1" s="1"/>
  <c r="K12271" i="1" a="1"/>
  <c r="K12271" i="1" s="1"/>
  <c r="K12272" i="1" a="1"/>
  <c r="K12272" i="1" s="1"/>
  <c r="K12273" i="1" a="1"/>
  <c r="K12273" i="1" s="1"/>
  <c r="K12274" i="1" a="1"/>
  <c r="K12274" i="1" s="1"/>
  <c r="K12275" i="1" a="1"/>
  <c r="K12275" i="1" s="1"/>
  <c r="K12276" i="1" a="1"/>
  <c r="K12276" i="1" s="1"/>
  <c r="K12277" i="1" a="1"/>
  <c r="K12277" i="1" s="1"/>
  <c r="K12278" i="1" a="1"/>
  <c r="K12278" i="1" s="1"/>
  <c r="K12279" i="1" a="1"/>
  <c r="K12279" i="1" s="1"/>
  <c r="K12280" i="1" a="1"/>
  <c r="K12280" i="1" s="1"/>
  <c r="K12281" i="1" a="1"/>
  <c r="K12281" i="1" s="1"/>
  <c r="K12282" i="1" a="1"/>
  <c r="K12282" i="1" s="1"/>
  <c r="K12283" i="1" a="1"/>
  <c r="K12283" i="1" s="1"/>
  <c r="K12284" i="1" a="1"/>
  <c r="K12284" i="1" s="1"/>
  <c r="K12285" i="1" a="1"/>
  <c r="K12285" i="1" s="1"/>
  <c r="K12286" i="1" a="1"/>
  <c r="K12286" i="1" s="1"/>
  <c r="K12287" i="1" a="1"/>
  <c r="K12287" i="1" s="1"/>
  <c r="K12288" i="1" a="1"/>
  <c r="K12288" i="1" s="1"/>
  <c r="K12289" i="1" a="1"/>
  <c r="K12289" i="1" s="1"/>
  <c r="K12290" i="1" a="1"/>
  <c r="K12290" i="1" s="1"/>
  <c r="K12291" i="1" a="1"/>
  <c r="K12291" i="1" s="1"/>
  <c r="K12292" i="1" a="1"/>
  <c r="K12292" i="1" s="1"/>
  <c r="K12293" i="1" a="1"/>
  <c r="K12293" i="1" s="1"/>
  <c r="K12294" i="1" a="1"/>
  <c r="K12294" i="1" s="1"/>
  <c r="K12295" i="1" a="1"/>
  <c r="K12295" i="1" s="1"/>
  <c r="K12296" i="1" a="1"/>
  <c r="K12296" i="1" s="1"/>
  <c r="K12297" i="1" a="1"/>
  <c r="K12297" i="1" s="1"/>
  <c r="K12298" i="1" a="1"/>
  <c r="K12298" i="1" s="1"/>
  <c r="K12299" i="1" a="1"/>
  <c r="K12299" i="1" s="1"/>
  <c r="K12300" i="1" a="1"/>
  <c r="K12300" i="1" s="1"/>
  <c r="K12301" i="1" a="1"/>
  <c r="K12301" i="1" s="1"/>
  <c r="K12302" i="1" a="1"/>
  <c r="K12302" i="1" s="1"/>
  <c r="K12303" i="1" a="1"/>
  <c r="K12303" i="1" s="1"/>
  <c r="K12304" i="1" a="1"/>
  <c r="K12304" i="1" s="1"/>
  <c r="K12305" i="1" a="1"/>
  <c r="K12305" i="1" s="1"/>
  <c r="K12306" i="1" a="1"/>
  <c r="K12306" i="1" s="1"/>
  <c r="K12307" i="1" a="1"/>
  <c r="K12307" i="1" s="1"/>
  <c r="K12308" i="1" a="1"/>
  <c r="K12308" i="1" s="1"/>
  <c r="K12309" i="1" a="1"/>
  <c r="K12309" i="1" s="1"/>
  <c r="K12310" i="1" a="1"/>
  <c r="K12310" i="1" s="1"/>
  <c r="K12311" i="1" a="1"/>
  <c r="K12311" i="1" s="1"/>
  <c r="K12312" i="1" a="1"/>
  <c r="K12312" i="1" s="1"/>
  <c r="K12313" i="1" a="1"/>
  <c r="K12313" i="1" s="1"/>
  <c r="K12314" i="1" a="1"/>
  <c r="K12314" i="1" s="1"/>
  <c r="K12315" i="1" a="1"/>
  <c r="K12315" i="1" s="1"/>
  <c r="K12316" i="1" a="1"/>
  <c r="K12316" i="1" s="1"/>
  <c r="K12317" i="1" a="1"/>
  <c r="K12317" i="1" s="1"/>
  <c r="K12318" i="1" a="1"/>
  <c r="K12318" i="1" s="1"/>
  <c r="K12319" i="1" a="1"/>
  <c r="K12319" i="1" s="1"/>
  <c r="K12320" i="1" a="1"/>
  <c r="K12320" i="1" s="1"/>
  <c r="K12321" i="1" a="1"/>
  <c r="K12321" i="1" s="1"/>
  <c r="K12322" i="1" a="1"/>
  <c r="K12322" i="1" s="1"/>
  <c r="K12323" i="1" a="1"/>
  <c r="K12323" i="1" s="1"/>
  <c r="K12324" i="1" a="1"/>
  <c r="K12324" i="1" s="1"/>
  <c r="K12325" i="1" a="1"/>
  <c r="K12325" i="1" s="1"/>
  <c r="K12326" i="1" a="1"/>
  <c r="K12326" i="1" s="1"/>
  <c r="K12327" i="1" a="1"/>
  <c r="K12327" i="1" s="1"/>
  <c r="K12328" i="1" a="1"/>
  <c r="K12328" i="1" s="1"/>
  <c r="K12329" i="1" a="1"/>
  <c r="K12329" i="1" s="1"/>
  <c r="K12330" i="1" a="1"/>
  <c r="K12330" i="1" s="1"/>
  <c r="K12331" i="1" a="1"/>
  <c r="K12331" i="1" s="1"/>
  <c r="K12332" i="1" a="1"/>
  <c r="K12332" i="1" s="1"/>
  <c r="K12333" i="1" a="1"/>
  <c r="K12333" i="1" s="1"/>
  <c r="K12334" i="1" a="1"/>
  <c r="K12334" i="1" s="1"/>
  <c r="K12335" i="1" a="1"/>
  <c r="K12335" i="1" s="1"/>
  <c r="K12336" i="1" a="1"/>
  <c r="K12336" i="1" s="1"/>
  <c r="K12337" i="1" a="1"/>
  <c r="K12337" i="1" s="1"/>
  <c r="K12338" i="1" a="1"/>
  <c r="K12338" i="1" s="1"/>
  <c r="K12339" i="1" a="1"/>
  <c r="K12339" i="1" s="1"/>
  <c r="K12340" i="1" a="1"/>
  <c r="K12340" i="1" s="1"/>
  <c r="K12341" i="1" a="1"/>
  <c r="K12341" i="1" s="1"/>
  <c r="K12342" i="1" a="1"/>
  <c r="K12342" i="1" s="1"/>
  <c r="K12343" i="1" a="1"/>
  <c r="K12343" i="1" s="1"/>
  <c r="K12344" i="1" a="1"/>
  <c r="K12344" i="1" s="1"/>
  <c r="K12345" i="1" a="1"/>
  <c r="K12345" i="1" s="1"/>
  <c r="K12346" i="1" a="1"/>
  <c r="K12346" i="1" s="1"/>
  <c r="K12347" i="1" a="1"/>
  <c r="K12347" i="1" s="1"/>
  <c r="K12348" i="1" a="1"/>
  <c r="K12348" i="1" s="1"/>
  <c r="K12349" i="1" a="1"/>
  <c r="K12349" i="1" s="1"/>
  <c r="K12350" i="1" a="1"/>
  <c r="K12350" i="1" s="1"/>
  <c r="K12351" i="1" a="1"/>
  <c r="K12351" i="1" s="1"/>
  <c r="K12352" i="1" a="1"/>
  <c r="K12352" i="1" s="1"/>
  <c r="K12353" i="1" a="1"/>
  <c r="K12353" i="1" s="1"/>
  <c r="K12354" i="1" a="1"/>
  <c r="K12354" i="1" s="1"/>
  <c r="K12355" i="1" a="1"/>
  <c r="K12355" i="1" s="1"/>
  <c r="K12356" i="1" a="1"/>
  <c r="K12356" i="1" s="1"/>
  <c r="K12357" i="1" a="1"/>
  <c r="K12357" i="1" s="1"/>
  <c r="K12358" i="1" a="1"/>
  <c r="K12358" i="1" s="1"/>
  <c r="K12359" i="1" a="1"/>
  <c r="K12359" i="1" s="1"/>
  <c r="K12360" i="1" a="1"/>
  <c r="K12360" i="1" s="1"/>
  <c r="K12361" i="1" a="1"/>
  <c r="K12361" i="1" s="1"/>
  <c r="K12362" i="1" a="1"/>
  <c r="K12362" i="1" s="1"/>
  <c r="K12363" i="1" a="1"/>
  <c r="K12363" i="1" s="1"/>
  <c r="K12364" i="1" a="1"/>
  <c r="K12364" i="1" s="1"/>
  <c r="K12365" i="1" a="1"/>
  <c r="K12365" i="1" s="1"/>
  <c r="K12366" i="1" a="1"/>
  <c r="K12366" i="1" s="1"/>
  <c r="K12367" i="1" a="1"/>
  <c r="K12367" i="1" s="1"/>
  <c r="K12368" i="1" a="1"/>
  <c r="K12368" i="1" s="1"/>
  <c r="K12369" i="1" a="1"/>
  <c r="K12369" i="1" s="1"/>
  <c r="K12370" i="1" a="1"/>
  <c r="K12370" i="1" s="1"/>
  <c r="K12371" i="1" a="1"/>
  <c r="K12371" i="1" s="1"/>
  <c r="K12372" i="1" a="1"/>
  <c r="K12372" i="1" s="1"/>
  <c r="K12373" i="1" a="1"/>
  <c r="K12373" i="1" s="1"/>
  <c r="K12374" i="1" a="1"/>
  <c r="K12374" i="1" s="1"/>
  <c r="K12375" i="1" a="1"/>
  <c r="K12375" i="1" s="1"/>
  <c r="K12376" i="1" a="1"/>
  <c r="K12376" i="1" s="1"/>
  <c r="K12377" i="1" a="1"/>
  <c r="K12377" i="1" s="1"/>
  <c r="K12378" i="1" a="1"/>
  <c r="K12378" i="1" s="1"/>
  <c r="K12379" i="1" a="1"/>
  <c r="K12379" i="1" s="1"/>
  <c r="K12380" i="1" a="1"/>
  <c r="K12380" i="1" s="1"/>
  <c r="K12381" i="1" a="1"/>
  <c r="K12381" i="1" s="1"/>
  <c r="K12382" i="1" a="1"/>
  <c r="K12382" i="1" s="1"/>
  <c r="K12383" i="1" a="1"/>
  <c r="K12383" i="1" s="1"/>
  <c r="K12384" i="1" a="1"/>
  <c r="K12384" i="1" s="1"/>
  <c r="K12385" i="1" a="1"/>
  <c r="K12385" i="1" s="1"/>
  <c r="K12386" i="1" a="1"/>
  <c r="K12386" i="1" s="1"/>
  <c r="K12387" i="1" a="1"/>
  <c r="K12387" i="1" s="1"/>
  <c r="K12388" i="1" a="1"/>
  <c r="K12388" i="1" s="1"/>
  <c r="K12389" i="1" a="1"/>
  <c r="K12389" i="1" s="1"/>
  <c r="K12390" i="1" a="1"/>
  <c r="K12390" i="1" s="1"/>
  <c r="K12391" i="1" a="1"/>
  <c r="K12391" i="1" s="1"/>
  <c r="K12392" i="1" a="1"/>
  <c r="K12392" i="1" s="1"/>
  <c r="K12393" i="1" a="1"/>
  <c r="K12393" i="1" s="1"/>
  <c r="K12394" i="1" a="1"/>
  <c r="K12394" i="1" s="1"/>
  <c r="K12395" i="1" a="1"/>
  <c r="K12395" i="1" s="1"/>
  <c r="K12396" i="1" a="1"/>
  <c r="K12396" i="1" s="1"/>
  <c r="K12397" i="1" a="1"/>
  <c r="K12397" i="1" s="1"/>
  <c r="K12398" i="1" a="1"/>
  <c r="K12398" i="1" s="1"/>
  <c r="K12399" i="1" a="1"/>
  <c r="K12399" i="1" s="1"/>
  <c r="K12400" i="1" a="1"/>
  <c r="K12400" i="1" s="1"/>
  <c r="K12401" i="1" a="1"/>
  <c r="K12401" i="1" s="1"/>
  <c r="K12402" i="1" a="1"/>
  <c r="K12402" i="1" s="1"/>
  <c r="K12403" i="1" a="1"/>
  <c r="K12403" i="1" s="1"/>
  <c r="K12404" i="1" a="1"/>
  <c r="K12404" i="1" s="1"/>
  <c r="K12405" i="1" a="1"/>
  <c r="K12405" i="1" s="1"/>
  <c r="K12406" i="1" a="1"/>
  <c r="K12406" i="1" s="1"/>
  <c r="K12407" i="1" a="1"/>
  <c r="K12407" i="1" s="1"/>
  <c r="K12408" i="1" a="1"/>
  <c r="K12408" i="1" s="1"/>
  <c r="K12409" i="1" a="1"/>
  <c r="K12409" i="1" s="1"/>
  <c r="K12410" i="1" a="1"/>
  <c r="K12410" i="1" s="1"/>
  <c r="K12411" i="1" a="1"/>
  <c r="K12411" i="1" s="1"/>
  <c r="K12412" i="1" a="1"/>
  <c r="K12412" i="1" s="1"/>
  <c r="K12413" i="1" a="1"/>
  <c r="K12413" i="1" s="1"/>
  <c r="K12414" i="1" a="1"/>
  <c r="K12414" i="1" s="1"/>
  <c r="K12415" i="1" a="1"/>
  <c r="K12415" i="1" s="1"/>
  <c r="K12416" i="1" a="1"/>
  <c r="K12416" i="1" s="1"/>
  <c r="K12417" i="1" a="1"/>
  <c r="K12417" i="1" s="1"/>
  <c r="K12418" i="1" a="1"/>
  <c r="K12418" i="1" s="1"/>
  <c r="K12419" i="1" a="1"/>
  <c r="K12419" i="1" s="1"/>
  <c r="K12420" i="1" a="1"/>
  <c r="K12420" i="1" s="1"/>
  <c r="K12421" i="1" a="1"/>
  <c r="K12421" i="1" s="1"/>
  <c r="K12422" i="1" a="1"/>
  <c r="K12422" i="1" s="1"/>
  <c r="K12423" i="1" a="1"/>
  <c r="K12423" i="1" s="1"/>
  <c r="K12424" i="1" a="1"/>
  <c r="K12424" i="1" s="1"/>
  <c r="K12425" i="1" a="1"/>
  <c r="K12425" i="1" s="1"/>
  <c r="K12426" i="1" a="1"/>
  <c r="K12426" i="1" s="1"/>
  <c r="K12427" i="1" a="1"/>
  <c r="K12427" i="1" s="1"/>
  <c r="K12428" i="1" a="1"/>
  <c r="K12428" i="1" s="1"/>
  <c r="K12429" i="1" a="1"/>
  <c r="K12429" i="1" s="1"/>
  <c r="K12430" i="1" a="1"/>
  <c r="K12430" i="1" s="1"/>
  <c r="K12431" i="1" a="1"/>
  <c r="K12431" i="1" s="1"/>
  <c r="K12432" i="1" a="1"/>
  <c r="K12432" i="1" s="1"/>
  <c r="K12433" i="1" a="1"/>
  <c r="K12433" i="1" s="1"/>
  <c r="K12434" i="1" a="1"/>
  <c r="K12434" i="1" s="1"/>
  <c r="K12435" i="1" a="1"/>
  <c r="K12435" i="1" s="1"/>
  <c r="K12436" i="1" a="1"/>
  <c r="K12436" i="1" s="1"/>
  <c r="K12437" i="1" a="1"/>
  <c r="K12437" i="1" s="1"/>
  <c r="K12438" i="1" a="1"/>
  <c r="K12438" i="1" s="1"/>
  <c r="K12439" i="1" a="1"/>
  <c r="K12439" i="1" s="1"/>
  <c r="K12440" i="1" a="1"/>
  <c r="K12440" i="1" s="1"/>
  <c r="K12441" i="1" a="1"/>
  <c r="K12441" i="1" s="1"/>
  <c r="K12442" i="1" a="1"/>
  <c r="K12442" i="1" s="1"/>
  <c r="K12443" i="1" a="1"/>
  <c r="K12443" i="1" s="1"/>
  <c r="K12444" i="1" a="1"/>
  <c r="K12444" i="1" s="1"/>
  <c r="K12445" i="1" a="1"/>
  <c r="K12445" i="1" s="1"/>
  <c r="K12446" i="1" a="1"/>
  <c r="K12446" i="1" s="1"/>
  <c r="K12447" i="1" a="1"/>
  <c r="K12447" i="1" s="1"/>
  <c r="K12448" i="1" a="1"/>
  <c r="K12448" i="1" s="1"/>
  <c r="K12449" i="1" a="1"/>
  <c r="K12449" i="1" s="1"/>
  <c r="K12450" i="1" a="1"/>
  <c r="K12450" i="1" s="1"/>
  <c r="K12451" i="1" a="1"/>
  <c r="K12451" i="1" s="1"/>
  <c r="K12452" i="1" a="1"/>
  <c r="K12452" i="1" s="1"/>
  <c r="K12453" i="1" a="1"/>
  <c r="K12453" i="1" s="1"/>
  <c r="K12454" i="1" a="1"/>
  <c r="K12454" i="1" s="1"/>
  <c r="K12455" i="1" a="1"/>
  <c r="K12455" i="1" s="1"/>
  <c r="K12456" i="1" a="1"/>
  <c r="K12456" i="1" s="1"/>
  <c r="K12457" i="1" a="1"/>
  <c r="K12457" i="1" s="1"/>
  <c r="K12458" i="1" a="1"/>
  <c r="K12458" i="1" s="1"/>
  <c r="K12459" i="1" a="1"/>
  <c r="K12459" i="1" s="1"/>
  <c r="K12460" i="1" a="1"/>
  <c r="K12460" i="1" s="1"/>
  <c r="K12461" i="1" a="1"/>
  <c r="K12461" i="1" s="1"/>
  <c r="K12462" i="1" a="1"/>
  <c r="K12462" i="1" s="1"/>
  <c r="K12463" i="1" a="1"/>
  <c r="K12463" i="1" s="1"/>
  <c r="K12464" i="1" a="1"/>
  <c r="K12464" i="1" s="1"/>
  <c r="K12465" i="1" a="1"/>
  <c r="K12465" i="1" s="1"/>
  <c r="K12466" i="1" a="1"/>
  <c r="K12466" i="1" s="1"/>
  <c r="K12467" i="1" a="1"/>
  <c r="K12467" i="1" s="1"/>
  <c r="K12468" i="1" a="1"/>
  <c r="K12468" i="1" s="1"/>
  <c r="K12469" i="1" a="1"/>
  <c r="K12469" i="1" s="1"/>
  <c r="K12470" i="1" a="1"/>
  <c r="K12470" i="1" s="1"/>
  <c r="K12471" i="1" a="1"/>
  <c r="K12471" i="1" s="1"/>
  <c r="K12472" i="1" a="1"/>
  <c r="K12472" i="1" s="1"/>
  <c r="K12473" i="1" a="1"/>
  <c r="K12473" i="1" s="1"/>
  <c r="K12474" i="1" a="1"/>
  <c r="K12474" i="1" s="1"/>
  <c r="K12475" i="1" a="1"/>
  <c r="K12475" i="1" s="1"/>
  <c r="K12476" i="1" a="1"/>
  <c r="K12476" i="1" s="1"/>
  <c r="K12477" i="1" a="1"/>
  <c r="K12477" i="1" s="1"/>
  <c r="K12478" i="1" a="1"/>
  <c r="K12478" i="1" s="1"/>
  <c r="K12479" i="1" a="1"/>
  <c r="K12479" i="1" s="1"/>
  <c r="K12480" i="1" a="1"/>
  <c r="K12480" i="1" s="1"/>
  <c r="K12481" i="1" a="1"/>
  <c r="K12481" i="1" s="1"/>
  <c r="K12482" i="1" a="1"/>
  <c r="K12482" i="1" s="1"/>
  <c r="K12483" i="1" a="1"/>
  <c r="K12483" i="1" s="1"/>
  <c r="K12484" i="1" a="1"/>
  <c r="K12484" i="1" s="1"/>
  <c r="K12485" i="1" a="1"/>
  <c r="K12485" i="1" s="1"/>
  <c r="K12486" i="1" a="1"/>
  <c r="K12486" i="1" s="1"/>
  <c r="K12487" i="1" a="1"/>
  <c r="K12487" i="1" s="1"/>
  <c r="K12488" i="1" a="1"/>
  <c r="K12488" i="1" s="1"/>
  <c r="K12489" i="1" a="1"/>
  <c r="K12489" i="1" s="1"/>
  <c r="K12490" i="1" a="1"/>
  <c r="K12490" i="1" s="1"/>
  <c r="K12491" i="1" a="1"/>
  <c r="K12491" i="1" s="1"/>
  <c r="K12492" i="1" a="1"/>
  <c r="K12492" i="1" s="1"/>
  <c r="K12493" i="1" a="1"/>
  <c r="K12493" i="1" s="1"/>
  <c r="K12494" i="1" a="1"/>
  <c r="K12494" i="1" s="1"/>
  <c r="K12495" i="1" a="1"/>
  <c r="K12495" i="1" s="1"/>
  <c r="K12496" i="1" a="1"/>
  <c r="K12496" i="1" s="1"/>
  <c r="K12497" i="1" a="1"/>
  <c r="K12497" i="1" s="1"/>
  <c r="K12498" i="1" a="1"/>
  <c r="K12498" i="1" s="1"/>
  <c r="K12499" i="1" a="1"/>
  <c r="K12499" i="1" s="1"/>
  <c r="K12500" i="1" a="1"/>
  <c r="K12500" i="1" s="1"/>
  <c r="K12501" i="1" a="1"/>
  <c r="K12501" i="1" s="1"/>
  <c r="K12502" i="1" a="1"/>
  <c r="K12502" i="1" s="1"/>
  <c r="K12503" i="1" a="1"/>
  <c r="K12503" i="1" s="1"/>
  <c r="K12504" i="1" a="1"/>
  <c r="K12504" i="1" s="1"/>
  <c r="K12505" i="1" a="1"/>
  <c r="K12505" i="1" s="1"/>
  <c r="K12506" i="1" a="1"/>
  <c r="K12506" i="1" s="1"/>
  <c r="K12507" i="1" a="1"/>
  <c r="K12507" i="1" s="1"/>
  <c r="K12508" i="1" a="1"/>
  <c r="K12508" i="1" s="1"/>
  <c r="K12509" i="1" a="1"/>
  <c r="K12509" i="1" s="1"/>
  <c r="K12510" i="1" a="1"/>
  <c r="K12510" i="1" s="1"/>
  <c r="K12511" i="1" a="1"/>
  <c r="K12511" i="1" s="1"/>
  <c r="K12512" i="1" a="1"/>
  <c r="K12512" i="1" s="1"/>
  <c r="K12513" i="1" a="1"/>
  <c r="K12513" i="1" s="1"/>
  <c r="K12514" i="1" a="1"/>
  <c r="K12514" i="1" s="1"/>
  <c r="K12515" i="1" a="1"/>
  <c r="K12515" i="1" s="1"/>
  <c r="K12516" i="1" a="1"/>
  <c r="K12516" i="1" s="1"/>
  <c r="K12517" i="1" a="1"/>
  <c r="K12517" i="1" s="1"/>
  <c r="K12518" i="1" a="1"/>
  <c r="K12518" i="1" s="1"/>
  <c r="K12519" i="1" a="1"/>
  <c r="K12519" i="1" s="1"/>
  <c r="K12520" i="1" a="1"/>
  <c r="K12520" i="1" s="1"/>
  <c r="K12521" i="1" a="1"/>
  <c r="K12521" i="1" s="1"/>
  <c r="K12522" i="1" a="1"/>
  <c r="K12522" i="1" s="1"/>
  <c r="K12523" i="1" a="1"/>
  <c r="K12523" i="1" s="1"/>
  <c r="K12524" i="1" a="1"/>
  <c r="K12524" i="1" s="1"/>
  <c r="K12525" i="1" a="1"/>
  <c r="K12525" i="1" s="1"/>
  <c r="K12526" i="1" a="1"/>
  <c r="K12526" i="1" s="1"/>
  <c r="K12527" i="1" a="1"/>
  <c r="K12527" i="1" s="1"/>
  <c r="K12528" i="1" a="1"/>
  <c r="K12528" i="1" s="1"/>
  <c r="K12529" i="1" a="1"/>
  <c r="K12529" i="1" s="1"/>
  <c r="K12530" i="1" a="1"/>
  <c r="K12530" i="1" s="1"/>
  <c r="K12531" i="1" a="1"/>
  <c r="K12531" i="1" s="1"/>
  <c r="K12532" i="1" a="1"/>
  <c r="K12532" i="1" s="1"/>
  <c r="K12533" i="1" a="1"/>
  <c r="K12533" i="1" s="1"/>
  <c r="K12534" i="1" a="1"/>
  <c r="K12534" i="1" s="1"/>
  <c r="K12535" i="1" a="1"/>
  <c r="K12535" i="1" s="1"/>
  <c r="K12536" i="1" a="1"/>
  <c r="K12536" i="1" s="1"/>
  <c r="K12537" i="1" a="1"/>
  <c r="K12537" i="1" s="1"/>
  <c r="K12538" i="1" a="1"/>
  <c r="K12538" i="1" s="1"/>
  <c r="K12539" i="1" a="1"/>
  <c r="K12539" i="1" s="1"/>
  <c r="K12540" i="1" a="1"/>
  <c r="K12540" i="1" s="1"/>
  <c r="K12541" i="1" a="1"/>
  <c r="K12541" i="1" s="1"/>
  <c r="K12542" i="1" a="1"/>
  <c r="K12542" i="1" s="1"/>
  <c r="K12543" i="1" a="1"/>
  <c r="K12543" i="1" s="1"/>
  <c r="K12544" i="1" a="1"/>
  <c r="K12544" i="1" s="1"/>
  <c r="K12545" i="1" a="1"/>
  <c r="K12545" i="1" s="1"/>
  <c r="K12546" i="1" a="1"/>
  <c r="K12546" i="1" s="1"/>
  <c r="K12547" i="1" a="1"/>
  <c r="K12547" i="1" s="1"/>
  <c r="K12548" i="1" a="1"/>
  <c r="K12548" i="1" s="1"/>
  <c r="K12549" i="1" a="1"/>
  <c r="K12549" i="1" s="1"/>
  <c r="K12550" i="1" a="1"/>
  <c r="K12550" i="1" s="1"/>
  <c r="K12551" i="1" a="1"/>
  <c r="K12551" i="1" s="1"/>
  <c r="K12552" i="1" a="1"/>
  <c r="K12552" i="1" s="1"/>
  <c r="K12553" i="1" a="1"/>
  <c r="K12553" i="1" s="1"/>
  <c r="K12554" i="1" a="1"/>
  <c r="K12554" i="1" s="1"/>
  <c r="K12555" i="1" a="1"/>
  <c r="K12555" i="1" s="1"/>
  <c r="K12556" i="1" a="1"/>
  <c r="K12556" i="1" s="1"/>
  <c r="K12557" i="1" a="1"/>
  <c r="K12557" i="1" s="1"/>
  <c r="K12558" i="1" a="1"/>
  <c r="K12558" i="1" s="1"/>
  <c r="K12559" i="1" a="1"/>
  <c r="K12559" i="1" s="1"/>
  <c r="K12560" i="1" a="1"/>
  <c r="K12560" i="1" s="1"/>
  <c r="K12561" i="1" a="1"/>
  <c r="K12561" i="1" s="1"/>
  <c r="K12562" i="1" a="1"/>
  <c r="K12562" i="1" s="1"/>
  <c r="K12563" i="1" a="1"/>
  <c r="K12563" i="1" s="1"/>
  <c r="K12564" i="1" a="1"/>
  <c r="K12564" i="1" s="1"/>
  <c r="K12565" i="1" a="1"/>
  <c r="K12565" i="1" s="1"/>
  <c r="K12566" i="1" a="1"/>
  <c r="K12566" i="1" s="1"/>
  <c r="K12567" i="1" a="1"/>
  <c r="K12567" i="1" s="1"/>
  <c r="K12568" i="1" a="1"/>
  <c r="K12568" i="1" s="1"/>
  <c r="K12569" i="1" a="1"/>
  <c r="K12569" i="1" s="1"/>
  <c r="K12570" i="1" a="1"/>
  <c r="K12570" i="1" s="1"/>
  <c r="K12571" i="1" a="1"/>
  <c r="K12571" i="1" s="1"/>
  <c r="K12572" i="1" a="1"/>
  <c r="K12572" i="1" s="1"/>
  <c r="K12573" i="1" a="1"/>
  <c r="K12573" i="1" s="1"/>
  <c r="K12574" i="1" a="1"/>
  <c r="K12574" i="1" s="1"/>
  <c r="K12575" i="1" a="1"/>
  <c r="K12575" i="1" s="1"/>
  <c r="K12576" i="1" a="1"/>
  <c r="K12576" i="1" s="1"/>
  <c r="K12577" i="1" a="1"/>
  <c r="K12577" i="1" s="1"/>
  <c r="K12578" i="1" a="1"/>
  <c r="K12578" i="1" s="1"/>
  <c r="K12579" i="1" a="1"/>
  <c r="K12579" i="1" s="1"/>
  <c r="K12580" i="1" a="1"/>
  <c r="K12580" i="1" s="1"/>
  <c r="K12581" i="1" a="1"/>
  <c r="K12581" i="1" s="1"/>
  <c r="K12582" i="1" a="1"/>
  <c r="K12582" i="1" s="1"/>
  <c r="K12583" i="1" a="1"/>
  <c r="K12583" i="1" s="1"/>
  <c r="K12584" i="1" a="1"/>
  <c r="K12584" i="1" s="1"/>
  <c r="K12585" i="1" a="1"/>
  <c r="K12585" i="1" s="1"/>
  <c r="K12586" i="1" a="1"/>
  <c r="K12586" i="1" s="1"/>
  <c r="K12587" i="1" a="1"/>
  <c r="K12587" i="1" s="1"/>
  <c r="K12588" i="1" a="1"/>
  <c r="K12588" i="1" s="1"/>
  <c r="K12589" i="1" a="1"/>
  <c r="K12589" i="1" s="1"/>
  <c r="K12590" i="1" a="1"/>
  <c r="K12590" i="1" s="1"/>
  <c r="K12591" i="1" a="1"/>
  <c r="K12591" i="1" s="1"/>
  <c r="K12592" i="1" a="1"/>
  <c r="K12592" i="1" s="1"/>
  <c r="K12593" i="1" a="1"/>
  <c r="K12593" i="1" s="1"/>
  <c r="K12594" i="1" a="1"/>
  <c r="K12594" i="1" s="1"/>
  <c r="K12595" i="1" a="1"/>
  <c r="K12595" i="1" s="1"/>
  <c r="K12596" i="1" a="1"/>
  <c r="K12596" i="1" s="1"/>
  <c r="K12597" i="1" a="1"/>
  <c r="K12597" i="1" s="1"/>
  <c r="K12598" i="1" a="1"/>
  <c r="K12598" i="1" s="1"/>
  <c r="K12599" i="1" a="1"/>
  <c r="K12599" i="1" s="1"/>
  <c r="K12600" i="1" a="1"/>
  <c r="K12600" i="1" s="1"/>
  <c r="K12601" i="1" a="1"/>
  <c r="K12601" i="1" s="1"/>
  <c r="K12602" i="1" a="1"/>
  <c r="K12602" i="1" s="1"/>
  <c r="K12603" i="1" a="1"/>
  <c r="K12603" i="1" s="1"/>
  <c r="K12604" i="1" a="1"/>
  <c r="K12604" i="1" s="1"/>
  <c r="K12605" i="1" a="1"/>
  <c r="K12605" i="1" s="1"/>
  <c r="K12606" i="1" a="1"/>
  <c r="K12606" i="1" s="1"/>
  <c r="K12607" i="1" a="1"/>
  <c r="K12607" i="1" s="1"/>
  <c r="K12608" i="1" a="1"/>
  <c r="K12608" i="1" s="1"/>
  <c r="K12609" i="1" a="1"/>
  <c r="K12609" i="1" s="1"/>
  <c r="K12610" i="1" a="1"/>
  <c r="K12610" i="1" s="1"/>
  <c r="K12611" i="1" a="1"/>
  <c r="K12611" i="1" s="1"/>
  <c r="K12612" i="1" a="1"/>
  <c r="K12612" i="1" s="1"/>
  <c r="K12613" i="1" a="1"/>
  <c r="K12613" i="1" s="1"/>
  <c r="K12614" i="1" a="1"/>
  <c r="K12614" i="1" s="1"/>
  <c r="K12615" i="1" a="1"/>
  <c r="K12615" i="1" s="1"/>
  <c r="K12616" i="1" a="1"/>
  <c r="K12616" i="1" s="1"/>
  <c r="K12617" i="1" a="1"/>
  <c r="K12617" i="1" s="1"/>
  <c r="K12618" i="1" a="1"/>
  <c r="K12618" i="1" s="1"/>
  <c r="K12619" i="1" a="1"/>
  <c r="K12619" i="1" s="1"/>
  <c r="K12620" i="1" a="1"/>
  <c r="K12620" i="1" s="1"/>
  <c r="K12621" i="1" a="1"/>
  <c r="K12621" i="1" s="1"/>
  <c r="K12622" i="1" a="1"/>
  <c r="K12622" i="1" s="1"/>
  <c r="K12623" i="1" a="1"/>
  <c r="K12623" i="1" s="1"/>
  <c r="K12624" i="1" a="1"/>
  <c r="K12624" i="1" s="1"/>
  <c r="K12625" i="1" a="1"/>
  <c r="K12625" i="1" s="1"/>
  <c r="K12626" i="1" a="1"/>
  <c r="K12626" i="1" s="1"/>
  <c r="K12627" i="1" a="1"/>
  <c r="K12627" i="1" s="1"/>
  <c r="K12628" i="1" a="1"/>
  <c r="K12628" i="1" s="1"/>
  <c r="K12629" i="1" a="1"/>
  <c r="K12629" i="1" s="1"/>
  <c r="K12630" i="1" a="1"/>
  <c r="K12630" i="1" s="1"/>
  <c r="K12631" i="1" a="1"/>
  <c r="K12631" i="1" s="1"/>
  <c r="K12632" i="1" a="1"/>
  <c r="K12632" i="1" s="1"/>
  <c r="K12633" i="1" a="1"/>
  <c r="K12633" i="1" s="1"/>
  <c r="K12634" i="1" a="1"/>
  <c r="K12634" i="1" s="1"/>
  <c r="K12635" i="1" a="1"/>
  <c r="K12635" i="1" s="1"/>
  <c r="K12636" i="1" a="1"/>
  <c r="K12636" i="1" s="1"/>
  <c r="K12637" i="1" a="1"/>
  <c r="K12637" i="1" s="1"/>
  <c r="K12638" i="1" a="1"/>
  <c r="K12638" i="1" s="1"/>
  <c r="K12639" i="1" a="1"/>
  <c r="K12639" i="1" s="1"/>
  <c r="K12640" i="1" a="1"/>
  <c r="K12640" i="1" s="1"/>
  <c r="K12641" i="1" a="1"/>
  <c r="K12641" i="1" s="1"/>
  <c r="K12642" i="1" a="1"/>
  <c r="K12642" i="1" s="1"/>
  <c r="K12643" i="1" a="1"/>
  <c r="K12643" i="1" s="1"/>
  <c r="K12644" i="1" a="1"/>
  <c r="K12644" i="1" s="1"/>
  <c r="K12645" i="1" a="1"/>
  <c r="K12645" i="1" s="1"/>
  <c r="K12646" i="1" a="1"/>
  <c r="K12646" i="1" s="1"/>
  <c r="K12647" i="1" a="1"/>
  <c r="K12647" i="1" s="1"/>
  <c r="K12648" i="1" a="1"/>
  <c r="K12648" i="1" s="1"/>
  <c r="K12649" i="1" a="1"/>
  <c r="K12649" i="1" s="1"/>
  <c r="K12650" i="1" a="1"/>
  <c r="K12650" i="1" s="1"/>
  <c r="K12651" i="1" a="1"/>
  <c r="K12651" i="1" s="1"/>
  <c r="K12652" i="1" a="1"/>
  <c r="K12652" i="1" s="1"/>
  <c r="K12653" i="1" a="1"/>
  <c r="K12653" i="1" s="1"/>
  <c r="K12654" i="1" a="1"/>
  <c r="K12654" i="1" s="1"/>
  <c r="K12655" i="1" a="1"/>
  <c r="K12655" i="1" s="1"/>
  <c r="K12656" i="1" a="1"/>
  <c r="K12656" i="1" s="1"/>
  <c r="K12657" i="1" a="1"/>
  <c r="K12657" i="1" s="1"/>
  <c r="K12658" i="1" a="1"/>
  <c r="K12658" i="1" s="1"/>
  <c r="K12659" i="1" a="1"/>
  <c r="K12659" i="1" s="1"/>
  <c r="K12660" i="1" a="1"/>
  <c r="K12660" i="1" s="1"/>
  <c r="K12661" i="1" a="1"/>
  <c r="K12661" i="1" s="1"/>
  <c r="K12662" i="1" a="1"/>
  <c r="K12662" i="1" s="1"/>
  <c r="K12663" i="1" a="1"/>
  <c r="K12663" i="1" s="1"/>
  <c r="K12664" i="1" a="1"/>
  <c r="K12664" i="1" s="1"/>
  <c r="K12665" i="1" a="1"/>
  <c r="K12665" i="1" s="1"/>
  <c r="K12666" i="1" a="1"/>
  <c r="K12666" i="1" s="1"/>
  <c r="K12667" i="1" a="1"/>
  <c r="K12667" i="1" s="1"/>
  <c r="K12668" i="1" a="1"/>
  <c r="K12668" i="1" s="1"/>
  <c r="K12669" i="1" a="1"/>
  <c r="K12669" i="1" s="1"/>
  <c r="K12670" i="1" a="1"/>
  <c r="K12670" i="1" s="1"/>
  <c r="K12671" i="1" a="1"/>
  <c r="K12671" i="1" s="1"/>
  <c r="K12672" i="1" a="1"/>
  <c r="K12672" i="1" s="1"/>
  <c r="K12673" i="1" a="1"/>
  <c r="K12673" i="1" s="1"/>
  <c r="K12674" i="1" a="1"/>
  <c r="K12674" i="1" s="1"/>
  <c r="K12675" i="1" a="1"/>
  <c r="K12675" i="1" s="1"/>
  <c r="K12676" i="1" a="1"/>
  <c r="K12676" i="1" s="1"/>
  <c r="K12677" i="1" a="1"/>
  <c r="K12677" i="1" s="1"/>
  <c r="K12678" i="1" a="1"/>
  <c r="K12678" i="1" s="1"/>
  <c r="K12679" i="1" a="1"/>
  <c r="K12679" i="1" s="1"/>
  <c r="K12680" i="1" a="1"/>
  <c r="K12680" i="1" s="1"/>
  <c r="K12681" i="1" a="1"/>
  <c r="K12681" i="1" s="1"/>
  <c r="K12682" i="1" a="1"/>
  <c r="K12682" i="1" s="1"/>
  <c r="K12683" i="1" a="1"/>
  <c r="K12683" i="1" s="1"/>
  <c r="K12684" i="1" a="1"/>
  <c r="K12684" i="1" s="1"/>
  <c r="K12685" i="1" a="1"/>
  <c r="K12685" i="1" s="1"/>
  <c r="K12686" i="1" a="1"/>
  <c r="K12686" i="1" s="1"/>
  <c r="K12687" i="1" a="1"/>
  <c r="K12687" i="1" s="1"/>
  <c r="K12688" i="1" a="1"/>
  <c r="K12688" i="1" s="1"/>
  <c r="K12689" i="1" a="1"/>
  <c r="K12689" i="1" s="1"/>
  <c r="K12690" i="1" a="1"/>
  <c r="K12690" i="1" s="1"/>
  <c r="K12691" i="1" a="1"/>
  <c r="K12691" i="1" s="1"/>
  <c r="K12692" i="1" a="1"/>
  <c r="K12692" i="1" s="1"/>
  <c r="K12693" i="1" a="1"/>
  <c r="K12693" i="1" s="1"/>
  <c r="K12694" i="1" a="1"/>
  <c r="K12694" i="1" s="1"/>
  <c r="K12695" i="1" a="1"/>
  <c r="K12695" i="1" s="1"/>
  <c r="K12696" i="1" a="1"/>
  <c r="K12696" i="1" s="1"/>
  <c r="K12697" i="1" a="1"/>
  <c r="K12697" i="1" s="1"/>
  <c r="K12698" i="1" a="1"/>
  <c r="K12698" i="1" s="1"/>
  <c r="K12699" i="1" a="1"/>
  <c r="K12699" i="1" s="1"/>
  <c r="K12700" i="1" a="1"/>
  <c r="K12700" i="1" s="1"/>
  <c r="K12701" i="1" a="1"/>
  <c r="K12701" i="1" s="1"/>
  <c r="K12702" i="1" a="1"/>
  <c r="K12702" i="1" s="1"/>
  <c r="K12703" i="1" a="1"/>
  <c r="K12703" i="1" s="1"/>
  <c r="K12704" i="1" a="1"/>
  <c r="K12704" i="1" s="1"/>
  <c r="K12705" i="1" a="1"/>
  <c r="K12705" i="1" s="1"/>
  <c r="K12706" i="1" a="1"/>
  <c r="K12706" i="1" s="1"/>
  <c r="K12707" i="1" a="1"/>
  <c r="K12707" i="1" s="1"/>
  <c r="K12708" i="1" a="1"/>
  <c r="K12708" i="1" s="1"/>
  <c r="K12709" i="1" a="1"/>
  <c r="K12709" i="1" s="1"/>
  <c r="K12710" i="1" a="1"/>
  <c r="K12710" i="1" s="1"/>
  <c r="K12711" i="1" a="1"/>
  <c r="K12711" i="1" s="1"/>
  <c r="K12712" i="1" a="1"/>
  <c r="K12712" i="1" s="1"/>
  <c r="K12713" i="1" a="1"/>
  <c r="K12713" i="1" s="1"/>
  <c r="K12714" i="1" a="1"/>
  <c r="K12714" i="1" s="1"/>
  <c r="K12715" i="1" a="1"/>
  <c r="K12715" i="1" s="1"/>
  <c r="K12716" i="1" a="1"/>
  <c r="K12716" i="1" s="1"/>
  <c r="K12717" i="1" a="1"/>
  <c r="K12717" i="1" s="1"/>
  <c r="K12718" i="1" a="1"/>
  <c r="K12718" i="1" s="1"/>
  <c r="K12719" i="1" a="1"/>
  <c r="K12719" i="1" s="1"/>
  <c r="K12720" i="1" a="1"/>
  <c r="K12720" i="1" s="1"/>
  <c r="K12721" i="1" a="1"/>
  <c r="K12721" i="1" s="1"/>
  <c r="K12722" i="1" a="1"/>
  <c r="K12722" i="1" s="1"/>
  <c r="K12723" i="1" a="1"/>
  <c r="K12723" i="1" s="1"/>
  <c r="K12724" i="1" a="1"/>
  <c r="K12724" i="1" s="1"/>
  <c r="K12725" i="1" a="1"/>
  <c r="K12725" i="1" s="1"/>
  <c r="K12726" i="1" a="1"/>
  <c r="K12726" i="1" s="1"/>
  <c r="K12727" i="1" a="1"/>
  <c r="K12727" i="1" s="1"/>
  <c r="K12728" i="1" a="1"/>
  <c r="K12728" i="1" s="1"/>
  <c r="K12729" i="1" a="1"/>
  <c r="K12729" i="1" s="1"/>
  <c r="K12730" i="1" a="1"/>
  <c r="K12730" i="1" s="1"/>
  <c r="K12731" i="1" a="1"/>
  <c r="K12731" i="1" s="1"/>
  <c r="K12732" i="1" a="1"/>
  <c r="K12732" i="1" s="1"/>
  <c r="K12733" i="1" a="1"/>
  <c r="K12733" i="1" s="1"/>
  <c r="K12734" i="1" a="1"/>
  <c r="K12734" i="1" s="1"/>
  <c r="K12735" i="1" a="1"/>
  <c r="K12735" i="1" s="1"/>
  <c r="K12736" i="1" a="1"/>
  <c r="K12736" i="1" s="1"/>
  <c r="K12737" i="1" a="1"/>
  <c r="K12737" i="1" s="1"/>
  <c r="K12738" i="1" a="1"/>
  <c r="K12738" i="1" s="1"/>
  <c r="K12739" i="1" a="1"/>
  <c r="K12739" i="1" s="1"/>
  <c r="K12740" i="1" a="1"/>
  <c r="K12740" i="1" s="1"/>
  <c r="K12741" i="1" a="1"/>
  <c r="K12741" i="1" s="1"/>
  <c r="K12742" i="1" a="1"/>
  <c r="K12742" i="1" s="1"/>
  <c r="K12743" i="1" a="1"/>
  <c r="K12743" i="1" s="1"/>
  <c r="K12744" i="1" a="1"/>
  <c r="K12744" i="1" s="1"/>
  <c r="K12745" i="1" a="1"/>
  <c r="K12745" i="1" s="1"/>
  <c r="K12746" i="1" a="1"/>
  <c r="K12746" i="1" s="1"/>
  <c r="K12747" i="1" a="1"/>
  <c r="K12747" i="1" s="1"/>
  <c r="K12748" i="1" a="1"/>
  <c r="K12748" i="1" s="1"/>
  <c r="K12749" i="1" a="1"/>
  <c r="K12749" i="1" s="1"/>
  <c r="K12750" i="1" a="1"/>
  <c r="K12750" i="1" s="1"/>
  <c r="K12751" i="1" a="1"/>
  <c r="K12751" i="1" s="1"/>
  <c r="K12752" i="1" a="1"/>
  <c r="K12752" i="1" s="1"/>
  <c r="K12753" i="1" a="1"/>
  <c r="K12753" i="1" s="1"/>
  <c r="K12754" i="1" a="1"/>
  <c r="K12754" i="1" s="1"/>
  <c r="K12755" i="1" a="1"/>
  <c r="K12755" i="1" s="1"/>
  <c r="K12756" i="1" a="1"/>
  <c r="K12756" i="1" s="1"/>
  <c r="K12757" i="1" a="1"/>
  <c r="K12757" i="1" s="1"/>
  <c r="K12758" i="1" a="1"/>
  <c r="K12758" i="1" s="1"/>
  <c r="K12759" i="1" a="1"/>
  <c r="K12759" i="1" s="1"/>
  <c r="K12760" i="1" a="1"/>
  <c r="K12760" i="1" s="1"/>
  <c r="K12761" i="1" a="1"/>
  <c r="K12761" i="1" s="1"/>
  <c r="K12762" i="1" a="1"/>
  <c r="K12762" i="1" s="1"/>
  <c r="K12763" i="1" a="1"/>
  <c r="K12763" i="1" s="1"/>
  <c r="K12764" i="1" a="1"/>
  <c r="K12764" i="1" s="1"/>
  <c r="K12765" i="1" a="1"/>
  <c r="K12765" i="1" s="1"/>
  <c r="K12766" i="1" a="1"/>
  <c r="K12766" i="1" s="1"/>
  <c r="K12767" i="1" a="1"/>
  <c r="K12767" i="1" s="1"/>
  <c r="K12768" i="1" a="1"/>
  <c r="K12768" i="1" s="1"/>
  <c r="K12769" i="1" a="1"/>
  <c r="K12769" i="1" s="1"/>
  <c r="K12770" i="1" a="1"/>
  <c r="K12770" i="1" s="1"/>
  <c r="K12771" i="1" a="1"/>
  <c r="K12771" i="1" s="1"/>
  <c r="K12772" i="1" a="1"/>
  <c r="K12772" i="1" s="1"/>
  <c r="K12773" i="1" a="1"/>
  <c r="K12773" i="1" s="1"/>
  <c r="K12774" i="1" a="1"/>
  <c r="K12774" i="1" s="1"/>
  <c r="K12775" i="1" a="1"/>
  <c r="K12775" i="1" s="1"/>
  <c r="K12776" i="1" a="1"/>
  <c r="K12776" i="1" s="1"/>
  <c r="K12777" i="1" a="1"/>
  <c r="K12777" i="1" s="1"/>
  <c r="K12778" i="1" a="1"/>
  <c r="K12778" i="1" s="1"/>
  <c r="K12779" i="1" a="1"/>
  <c r="K12779" i="1" s="1"/>
  <c r="K12780" i="1" a="1"/>
  <c r="K12780" i="1" s="1"/>
  <c r="K12781" i="1" a="1"/>
  <c r="K12781" i="1" s="1"/>
  <c r="K12782" i="1" a="1"/>
  <c r="K12782" i="1" s="1"/>
  <c r="K12783" i="1" a="1"/>
  <c r="K12783" i="1" s="1"/>
  <c r="K12784" i="1" a="1"/>
  <c r="K12784" i="1" s="1"/>
  <c r="K12785" i="1" a="1"/>
  <c r="K12785" i="1" s="1"/>
  <c r="K12786" i="1" a="1"/>
  <c r="K12786" i="1" s="1"/>
  <c r="K12787" i="1" a="1"/>
  <c r="K12787" i="1" s="1"/>
  <c r="K12788" i="1" a="1"/>
  <c r="K12788" i="1" s="1"/>
  <c r="K12789" i="1" a="1"/>
  <c r="K12789" i="1" s="1"/>
  <c r="K12790" i="1" a="1"/>
  <c r="K12790" i="1" s="1"/>
  <c r="K12791" i="1" a="1"/>
  <c r="K12791" i="1" s="1"/>
  <c r="K12792" i="1" a="1"/>
  <c r="K12792" i="1" s="1"/>
  <c r="K12793" i="1" a="1"/>
  <c r="K12793" i="1" s="1"/>
  <c r="K12794" i="1" a="1"/>
  <c r="K12794" i="1" s="1"/>
  <c r="K12795" i="1" a="1"/>
  <c r="K12795" i="1" s="1"/>
  <c r="K12796" i="1" a="1"/>
  <c r="K12796" i="1" s="1"/>
  <c r="K12797" i="1" a="1"/>
  <c r="K12797" i="1" s="1"/>
  <c r="K12798" i="1" a="1"/>
  <c r="K12798" i="1" s="1"/>
  <c r="K12799" i="1" a="1"/>
  <c r="K12799" i="1" s="1"/>
  <c r="K12800" i="1" a="1"/>
  <c r="K12800" i="1" s="1"/>
  <c r="K12801" i="1" a="1"/>
  <c r="K12801" i="1" s="1"/>
  <c r="K12802" i="1" a="1"/>
  <c r="K12802" i="1" s="1"/>
  <c r="K12803" i="1" a="1"/>
  <c r="K12803" i="1" s="1"/>
  <c r="K12804" i="1" a="1"/>
  <c r="K12804" i="1" s="1"/>
  <c r="K12805" i="1" a="1"/>
  <c r="K12805" i="1" s="1"/>
  <c r="K12806" i="1" a="1"/>
  <c r="K12806" i="1" s="1"/>
  <c r="K12807" i="1" a="1"/>
  <c r="K12807" i="1" s="1"/>
  <c r="K12808" i="1" a="1"/>
  <c r="K12808" i="1" s="1"/>
  <c r="K12809" i="1" a="1"/>
  <c r="K12809" i="1" s="1"/>
  <c r="K12810" i="1" a="1"/>
  <c r="K12810" i="1" s="1"/>
  <c r="K12811" i="1" a="1"/>
  <c r="K12811" i="1" s="1"/>
  <c r="K12812" i="1" a="1"/>
  <c r="K12812" i="1" s="1"/>
  <c r="K12813" i="1" a="1"/>
  <c r="K12813" i="1" s="1"/>
  <c r="K12814" i="1" a="1"/>
  <c r="K12814" i="1" s="1"/>
  <c r="K12815" i="1" a="1"/>
  <c r="K12815" i="1" s="1"/>
  <c r="K12816" i="1" a="1"/>
  <c r="K12816" i="1" s="1"/>
  <c r="K12817" i="1" a="1"/>
  <c r="K12817" i="1" s="1"/>
  <c r="K12818" i="1" a="1"/>
  <c r="K12818" i="1" s="1"/>
  <c r="K12819" i="1" a="1"/>
  <c r="K12819" i="1" s="1"/>
  <c r="K12820" i="1" a="1"/>
  <c r="K12820" i="1" s="1"/>
  <c r="K12821" i="1" a="1"/>
  <c r="K12821" i="1" s="1"/>
  <c r="K12822" i="1" a="1"/>
  <c r="K12822" i="1" s="1"/>
  <c r="K12823" i="1" a="1"/>
  <c r="K12823" i="1" s="1"/>
  <c r="K12824" i="1" a="1"/>
  <c r="K12824" i="1" s="1"/>
  <c r="K12825" i="1" a="1"/>
  <c r="K12825" i="1" s="1"/>
  <c r="K12826" i="1" a="1"/>
  <c r="K12826" i="1" s="1"/>
  <c r="K12827" i="1" a="1"/>
  <c r="K12827" i="1" s="1"/>
  <c r="K12828" i="1" a="1"/>
  <c r="K12828" i="1" s="1"/>
  <c r="K12829" i="1" a="1"/>
  <c r="K12829" i="1" s="1"/>
  <c r="K12830" i="1" a="1"/>
  <c r="K12830" i="1" s="1"/>
  <c r="K12831" i="1" a="1"/>
  <c r="K12831" i="1" s="1"/>
  <c r="K12832" i="1" a="1"/>
  <c r="K12832" i="1" s="1"/>
  <c r="K12833" i="1" a="1"/>
  <c r="K12833" i="1" s="1"/>
  <c r="K12834" i="1" a="1"/>
  <c r="K12834" i="1" s="1"/>
  <c r="K12835" i="1" a="1"/>
  <c r="K12835" i="1" s="1"/>
  <c r="K12836" i="1" a="1"/>
  <c r="K12836" i="1" s="1"/>
  <c r="K12837" i="1" a="1"/>
  <c r="K12837" i="1" s="1"/>
  <c r="K12838" i="1" a="1"/>
  <c r="K12838" i="1" s="1"/>
  <c r="K12839" i="1" a="1"/>
  <c r="K12839" i="1" s="1"/>
  <c r="K12840" i="1" a="1"/>
  <c r="K12840" i="1" s="1"/>
  <c r="K12841" i="1" a="1"/>
  <c r="K12841" i="1" s="1"/>
  <c r="K12842" i="1" a="1"/>
  <c r="K12842" i="1" s="1"/>
  <c r="K12843" i="1" a="1"/>
  <c r="K12843" i="1" s="1"/>
  <c r="K12844" i="1" a="1"/>
  <c r="K12844" i="1" s="1"/>
  <c r="K12845" i="1" a="1"/>
  <c r="K12845" i="1" s="1"/>
  <c r="K12846" i="1" a="1"/>
  <c r="K12846" i="1" s="1"/>
  <c r="K12847" i="1" a="1"/>
  <c r="K12847" i="1" s="1"/>
  <c r="K12848" i="1" a="1"/>
  <c r="K12848" i="1" s="1"/>
  <c r="K12849" i="1" a="1"/>
  <c r="K12849" i="1" s="1"/>
  <c r="K12850" i="1" a="1"/>
  <c r="K12850" i="1" s="1"/>
  <c r="K12851" i="1" a="1"/>
  <c r="K12851" i="1" s="1"/>
  <c r="K12852" i="1" a="1"/>
  <c r="K12852" i="1" s="1"/>
  <c r="K12853" i="1" a="1"/>
  <c r="K12853" i="1" s="1"/>
  <c r="K12854" i="1" a="1"/>
  <c r="K12854" i="1" s="1"/>
  <c r="K12855" i="1" a="1"/>
  <c r="K12855" i="1" s="1"/>
  <c r="K12856" i="1" a="1"/>
  <c r="K12856" i="1" s="1"/>
  <c r="K12857" i="1" a="1"/>
  <c r="K12857" i="1" s="1"/>
  <c r="K12858" i="1" a="1"/>
  <c r="K12858" i="1" s="1"/>
  <c r="K12859" i="1" a="1"/>
  <c r="K12859" i="1" s="1"/>
  <c r="K12860" i="1" a="1"/>
  <c r="K12860" i="1" s="1"/>
  <c r="K12861" i="1" a="1"/>
  <c r="K12861" i="1" s="1"/>
  <c r="K12862" i="1" a="1"/>
  <c r="K12862" i="1" s="1"/>
  <c r="K12863" i="1" a="1"/>
  <c r="K12863" i="1" s="1"/>
  <c r="K12864" i="1" a="1"/>
  <c r="K12864" i="1" s="1"/>
  <c r="K12865" i="1" a="1"/>
  <c r="K12865" i="1" s="1"/>
  <c r="K12866" i="1" a="1"/>
  <c r="K12866" i="1" s="1"/>
  <c r="K12867" i="1" a="1"/>
  <c r="K12867" i="1" s="1"/>
  <c r="K12868" i="1" a="1"/>
  <c r="K12868" i="1" s="1"/>
  <c r="K12869" i="1" a="1"/>
  <c r="K12869" i="1" s="1"/>
  <c r="K12870" i="1" a="1"/>
  <c r="K12870" i="1" s="1"/>
  <c r="K12871" i="1" a="1"/>
  <c r="K12871" i="1" s="1"/>
  <c r="K12872" i="1" a="1"/>
  <c r="K12872" i="1" s="1"/>
  <c r="K12873" i="1" a="1"/>
  <c r="K12873" i="1" s="1"/>
  <c r="K12874" i="1" a="1"/>
  <c r="K12874" i="1" s="1"/>
  <c r="K12875" i="1" a="1"/>
  <c r="K12875" i="1" s="1"/>
  <c r="K12876" i="1" a="1"/>
  <c r="K12876" i="1" s="1"/>
  <c r="K12877" i="1" a="1"/>
  <c r="K12877" i="1" s="1"/>
  <c r="K12878" i="1" a="1"/>
  <c r="K12878" i="1" s="1"/>
  <c r="K12879" i="1" a="1"/>
  <c r="K12879" i="1" s="1"/>
  <c r="K12880" i="1" a="1"/>
  <c r="K12880" i="1" s="1"/>
  <c r="K12881" i="1" a="1"/>
  <c r="K12881" i="1" s="1"/>
  <c r="K12882" i="1" a="1"/>
  <c r="K12882" i="1" s="1"/>
  <c r="K12883" i="1" a="1"/>
  <c r="K12883" i="1" s="1"/>
  <c r="K12884" i="1" a="1"/>
  <c r="K12884" i="1" s="1"/>
  <c r="K12885" i="1" a="1"/>
  <c r="K12885" i="1" s="1"/>
  <c r="K12886" i="1" a="1"/>
  <c r="K12886" i="1" s="1"/>
  <c r="K12887" i="1" a="1"/>
  <c r="K12887" i="1" s="1"/>
  <c r="K12888" i="1" a="1"/>
  <c r="K12888" i="1" s="1"/>
  <c r="K12889" i="1" a="1"/>
  <c r="K12889" i="1" s="1"/>
  <c r="K12890" i="1" a="1"/>
  <c r="K12890" i="1" s="1"/>
  <c r="K12891" i="1" a="1"/>
  <c r="K12891" i="1" s="1"/>
  <c r="K12892" i="1" a="1"/>
  <c r="K12892" i="1" s="1"/>
  <c r="K12893" i="1" a="1"/>
  <c r="K12893" i="1" s="1"/>
  <c r="K12894" i="1" a="1"/>
  <c r="K12894" i="1" s="1"/>
  <c r="K12895" i="1" a="1"/>
  <c r="K12895" i="1" s="1"/>
  <c r="K12896" i="1" a="1"/>
  <c r="K12896" i="1" s="1"/>
  <c r="K12897" i="1" a="1"/>
  <c r="K12897" i="1" s="1"/>
  <c r="K12898" i="1" a="1"/>
  <c r="K12898" i="1" s="1"/>
  <c r="K12899" i="1" a="1"/>
  <c r="K12899" i="1" s="1"/>
  <c r="K12900" i="1" a="1"/>
  <c r="K12900" i="1" s="1"/>
  <c r="K12901" i="1" a="1"/>
  <c r="K12901" i="1" s="1"/>
  <c r="K12902" i="1" a="1"/>
  <c r="K12902" i="1" s="1"/>
  <c r="K12903" i="1" a="1"/>
  <c r="K12903" i="1" s="1"/>
  <c r="K12904" i="1" a="1"/>
  <c r="K12904" i="1" s="1"/>
  <c r="K12905" i="1" a="1"/>
  <c r="K12905" i="1" s="1"/>
  <c r="K12906" i="1" a="1"/>
  <c r="K12906" i="1" s="1"/>
  <c r="K12907" i="1" a="1"/>
  <c r="K12907" i="1" s="1"/>
  <c r="K12908" i="1" a="1"/>
  <c r="K12908" i="1" s="1"/>
  <c r="K12909" i="1" a="1"/>
  <c r="K12909" i="1" s="1"/>
  <c r="K12910" i="1" a="1"/>
  <c r="K12910" i="1" s="1"/>
  <c r="K12911" i="1" a="1"/>
  <c r="K12911" i="1" s="1"/>
  <c r="K12912" i="1" a="1"/>
  <c r="K12912" i="1" s="1"/>
  <c r="K12913" i="1" a="1"/>
  <c r="K12913" i="1" s="1"/>
  <c r="K12914" i="1" a="1"/>
  <c r="K12914" i="1" s="1"/>
  <c r="K12915" i="1" a="1"/>
  <c r="K12915" i="1" s="1"/>
  <c r="K12916" i="1" a="1"/>
  <c r="K12916" i="1" s="1"/>
  <c r="K12917" i="1" a="1"/>
  <c r="K12917" i="1" s="1"/>
  <c r="K12918" i="1" a="1"/>
  <c r="K12918" i="1" s="1"/>
  <c r="K12919" i="1" a="1"/>
  <c r="K12919" i="1" s="1"/>
  <c r="K12920" i="1" a="1"/>
  <c r="K12920" i="1" s="1"/>
  <c r="K12921" i="1" a="1"/>
  <c r="K12921" i="1" s="1"/>
  <c r="K12922" i="1" a="1"/>
  <c r="K12922" i="1" s="1"/>
  <c r="K12923" i="1" a="1"/>
  <c r="K12923" i="1" s="1"/>
  <c r="K12924" i="1" a="1"/>
  <c r="K12924" i="1" s="1"/>
  <c r="K12925" i="1" a="1"/>
  <c r="K12925" i="1" s="1"/>
  <c r="K12926" i="1" a="1"/>
  <c r="K12926" i="1" s="1"/>
  <c r="K12927" i="1" a="1"/>
  <c r="K12927" i="1" s="1"/>
  <c r="K12928" i="1" a="1"/>
  <c r="K12928" i="1" s="1"/>
  <c r="K12929" i="1" a="1"/>
  <c r="K12929" i="1" s="1"/>
  <c r="K12930" i="1" a="1"/>
  <c r="K12930" i="1" s="1"/>
  <c r="K12931" i="1" a="1"/>
  <c r="K12931" i="1" s="1"/>
  <c r="K12932" i="1" a="1"/>
  <c r="K12932" i="1" s="1"/>
  <c r="K12933" i="1" a="1"/>
  <c r="K12933" i="1" s="1"/>
  <c r="K12934" i="1" a="1"/>
  <c r="K12934" i="1" s="1"/>
  <c r="K12935" i="1" a="1"/>
  <c r="K12935" i="1" s="1"/>
  <c r="K12936" i="1" a="1"/>
  <c r="K12936" i="1" s="1"/>
  <c r="K12937" i="1" a="1"/>
  <c r="K12937" i="1" s="1"/>
  <c r="K12938" i="1" a="1"/>
  <c r="K12938" i="1" s="1"/>
  <c r="K12939" i="1" a="1"/>
  <c r="K12939" i="1" s="1"/>
  <c r="K12940" i="1" a="1"/>
  <c r="K12940" i="1" s="1"/>
  <c r="K12941" i="1" a="1"/>
  <c r="K12941" i="1" s="1"/>
  <c r="K12942" i="1" a="1"/>
  <c r="K12942" i="1" s="1"/>
  <c r="K12943" i="1" a="1"/>
  <c r="K12943" i="1" s="1"/>
  <c r="K12944" i="1" a="1"/>
  <c r="K12944" i="1" s="1"/>
  <c r="K12945" i="1" a="1"/>
  <c r="K12945" i="1" s="1"/>
  <c r="K12946" i="1" a="1"/>
  <c r="K12946" i="1" s="1"/>
  <c r="K12947" i="1" a="1"/>
  <c r="K12947" i="1" s="1"/>
  <c r="K12948" i="1" a="1"/>
  <c r="K12948" i="1" s="1"/>
  <c r="K12949" i="1" a="1"/>
  <c r="K12949" i="1" s="1"/>
  <c r="K12950" i="1" a="1"/>
  <c r="K12950" i="1" s="1"/>
  <c r="K12951" i="1" a="1"/>
  <c r="K12951" i="1" s="1"/>
  <c r="K12952" i="1" a="1"/>
  <c r="K12952" i="1" s="1"/>
  <c r="K12953" i="1" a="1"/>
  <c r="K12953" i="1" s="1"/>
  <c r="K12954" i="1" a="1"/>
  <c r="K12954" i="1" s="1"/>
  <c r="K12955" i="1" a="1"/>
  <c r="K12955" i="1" s="1"/>
  <c r="K12956" i="1" a="1"/>
  <c r="K12956" i="1" s="1"/>
  <c r="K12957" i="1" a="1"/>
  <c r="K12957" i="1" s="1"/>
  <c r="K12958" i="1" a="1"/>
  <c r="K12958" i="1" s="1"/>
  <c r="K12959" i="1" a="1"/>
  <c r="K12959" i="1" s="1"/>
  <c r="K12960" i="1" a="1"/>
  <c r="K12960" i="1" s="1"/>
  <c r="K12961" i="1" a="1"/>
  <c r="K12961" i="1" s="1"/>
  <c r="K12962" i="1" a="1"/>
  <c r="K12962" i="1" s="1"/>
  <c r="K12963" i="1" a="1"/>
  <c r="K12963" i="1" s="1"/>
  <c r="K12964" i="1" a="1"/>
  <c r="K12964" i="1" s="1"/>
  <c r="K12965" i="1" a="1"/>
  <c r="K12965" i="1" s="1"/>
  <c r="K12966" i="1" a="1"/>
  <c r="K12966" i="1" s="1"/>
  <c r="K12967" i="1" a="1"/>
  <c r="K12967" i="1" s="1"/>
  <c r="K12968" i="1" a="1"/>
  <c r="K12968" i="1" s="1"/>
  <c r="K12969" i="1" a="1"/>
  <c r="K12969" i="1" s="1"/>
  <c r="K12970" i="1" a="1"/>
  <c r="K12970" i="1" s="1"/>
  <c r="K12971" i="1" a="1"/>
  <c r="K12971" i="1" s="1"/>
  <c r="K12972" i="1" a="1"/>
  <c r="K12972" i="1" s="1"/>
  <c r="K12973" i="1" a="1"/>
  <c r="K12973" i="1" s="1"/>
  <c r="K12974" i="1" a="1"/>
  <c r="K12974" i="1" s="1"/>
  <c r="K12975" i="1" a="1"/>
  <c r="K12975" i="1" s="1"/>
  <c r="K12976" i="1" a="1"/>
  <c r="K12976" i="1" s="1"/>
  <c r="K12977" i="1" a="1"/>
  <c r="K12977" i="1" s="1"/>
  <c r="K12978" i="1" a="1"/>
  <c r="K12978" i="1" s="1"/>
  <c r="K12979" i="1" a="1"/>
  <c r="K12979" i="1" s="1"/>
  <c r="K12980" i="1" a="1"/>
  <c r="K12980" i="1" s="1"/>
  <c r="K12981" i="1" a="1"/>
  <c r="K12981" i="1" s="1"/>
  <c r="K12982" i="1" a="1"/>
  <c r="K12982" i="1" s="1"/>
  <c r="K12983" i="1" a="1"/>
  <c r="K12983" i="1" s="1"/>
  <c r="K12984" i="1" a="1"/>
  <c r="K12984" i="1" s="1"/>
  <c r="K12985" i="1" a="1"/>
  <c r="K12985" i="1" s="1"/>
  <c r="K12986" i="1" a="1"/>
  <c r="K12986" i="1" s="1"/>
  <c r="K12987" i="1" a="1"/>
  <c r="K12987" i="1" s="1"/>
  <c r="K12988" i="1" a="1"/>
  <c r="K12988" i="1" s="1"/>
  <c r="K12989" i="1" a="1"/>
  <c r="K12989" i="1" s="1"/>
  <c r="K12990" i="1" a="1"/>
  <c r="K12990" i="1" s="1"/>
  <c r="K12991" i="1" a="1"/>
  <c r="K12991" i="1" s="1"/>
  <c r="K12992" i="1" a="1"/>
  <c r="K12992" i="1" s="1"/>
  <c r="K12993" i="1" a="1"/>
  <c r="K12993" i="1" s="1"/>
  <c r="K12994" i="1" a="1"/>
  <c r="K12994" i="1" s="1"/>
  <c r="K12995" i="1" a="1"/>
  <c r="K12995" i="1" s="1"/>
  <c r="K12996" i="1" a="1"/>
  <c r="K12996" i="1" s="1"/>
  <c r="K12997" i="1" a="1"/>
  <c r="K12997" i="1" s="1"/>
  <c r="K12998" i="1" a="1"/>
  <c r="K12998" i="1" s="1"/>
  <c r="K12999" i="1" a="1"/>
  <c r="K12999" i="1" s="1"/>
  <c r="K13000" i="1" a="1"/>
  <c r="K13000" i="1" s="1"/>
  <c r="K13001" i="1" a="1"/>
  <c r="K13001" i="1" s="1"/>
  <c r="K13002" i="1" a="1"/>
  <c r="K13002" i="1" s="1"/>
  <c r="K13003" i="1" a="1"/>
  <c r="K13003" i="1" s="1"/>
  <c r="K13004" i="1" a="1"/>
  <c r="K13004" i="1" s="1"/>
  <c r="K13005" i="1" a="1"/>
  <c r="K13005" i="1" s="1"/>
  <c r="K13006" i="1" a="1"/>
  <c r="K13006" i="1" s="1"/>
  <c r="K13007" i="1" a="1"/>
  <c r="K13007" i="1" s="1"/>
  <c r="K13008" i="1" a="1"/>
  <c r="K13008" i="1" s="1"/>
  <c r="K13009" i="1" a="1"/>
  <c r="K13009" i="1" s="1"/>
  <c r="K13010" i="1" a="1"/>
  <c r="K13010" i="1" s="1"/>
  <c r="K13011" i="1" a="1"/>
  <c r="K13011" i="1" s="1"/>
  <c r="K13012" i="1" a="1"/>
  <c r="K13012" i="1" s="1"/>
  <c r="K13013" i="1" a="1"/>
  <c r="K13013" i="1" s="1"/>
  <c r="K13014" i="1" a="1"/>
  <c r="K13014" i="1" s="1"/>
  <c r="K13015" i="1" a="1"/>
  <c r="K13015" i="1" s="1"/>
  <c r="K13016" i="1" a="1"/>
  <c r="K13016" i="1" s="1"/>
  <c r="K13017" i="1" a="1"/>
  <c r="K13017" i="1" s="1"/>
  <c r="K13018" i="1" a="1"/>
  <c r="K13018" i="1" s="1"/>
  <c r="K13019" i="1" a="1"/>
  <c r="K13019" i="1" s="1"/>
  <c r="K13020" i="1" a="1"/>
  <c r="K13020" i="1" s="1"/>
  <c r="K13021" i="1" a="1"/>
  <c r="K13021" i="1" s="1"/>
  <c r="K13022" i="1" a="1"/>
  <c r="K13022" i="1" s="1"/>
  <c r="K13023" i="1" a="1"/>
  <c r="K13023" i="1" s="1"/>
  <c r="K13024" i="1" a="1"/>
  <c r="K13024" i="1" s="1"/>
  <c r="K13025" i="1" a="1"/>
  <c r="K13025" i="1" s="1"/>
  <c r="K13026" i="1" a="1"/>
  <c r="K13026" i="1" s="1"/>
  <c r="K13027" i="1" a="1"/>
  <c r="K13027" i="1" s="1"/>
  <c r="K13028" i="1" a="1"/>
  <c r="K13028" i="1" s="1"/>
  <c r="K13029" i="1" a="1"/>
  <c r="K13029" i="1" s="1"/>
  <c r="K13030" i="1" a="1"/>
  <c r="K13030" i="1" s="1"/>
  <c r="K13031" i="1" a="1"/>
  <c r="K13031" i="1" s="1"/>
  <c r="K13032" i="1" a="1"/>
  <c r="K13032" i="1" s="1"/>
  <c r="K13033" i="1" a="1"/>
  <c r="K13033" i="1" s="1"/>
  <c r="K13034" i="1" a="1"/>
  <c r="K13034" i="1" s="1"/>
  <c r="K13035" i="1" a="1"/>
  <c r="K13035" i="1" s="1"/>
  <c r="K13036" i="1" a="1"/>
  <c r="K13036" i="1" s="1"/>
  <c r="K13037" i="1" a="1"/>
  <c r="K13037" i="1" s="1"/>
  <c r="K13038" i="1" a="1"/>
  <c r="K13038" i="1" s="1"/>
  <c r="K13039" i="1" a="1"/>
  <c r="K13039" i="1" s="1"/>
  <c r="K13040" i="1" a="1"/>
  <c r="K13040" i="1" s="1"/>
  <c r="K13041" i="1" a="1"/>
  <c r="K13041" i="1" s="1"/>
  <c r="K13042" i="1" a="1"/>
  <c r="K13042" i="1" s="1"/>
  <c r="K13043" i="1" a="1"/>
  <c r="K13043" i="1" s="1"/>
  <c r="K13044" i="1" a="1"/>
  <c r="K13044" i="1" s="1"/>
  <c r="K13045" i="1" a="1"/>
  <c r="K13045" i="1" s="1"/>
  <c r="K13046" i="1" a="1"/>
  <c r="K13046" i="1" s="1"/>
  <c r="K13047" i="1" a="1"/>
  <c r="K13047" i="1" s="1"/>
  <c r="K13048" i="1" a="1"/>
  <c r="K13048" i="1" s="1"/>
  <c r="K13049" i="1" a="1"/>
  <c r="K13049" i="1" s="1"/>
  <c r="K13050" i="1" a="1"/>
  <c r="K13050" i="1" s="1"/>
  <c r="K13051" i="1" a="1"/>
  <c r="K13051" i="1" s="1"/>
  <c r="K13052" i="1" a="1"/>
  <c r="K13052" i="1" s="1"/>
  <c r="K13053" i="1" a="1"/>
  <c r="K13053" i="1" s="1"/>
  <c r="K13054" i="1" a="1"/>
  <c r="K13054" i="1" s="1"/>
  <c r="K13055" i="1" a="1"/>
  <c r="K13055" i="1" s="1"/>
  <c r="K13056" i="1" a="1"/>
  <c r="K13056" i="1" s="1"/>
  <c r="K13057" i="1" a="1"/>
  <c r="K13057" i="1" s="1"/>
  <c r="K13058" i="1" a="1"/>
  <c r="K13058" i="1" s="1"/>
  <c r="K13059" i="1" a="1"/>
  <c r="K13059" i="1" s="1"/>
  <c r="K13060" i="1" a="1"/>
  <c r="K13060" i="1" s="1"/>
  <c r="K13061" i="1" a="1"/>
  <c r="K13061" i="1" s="1"/>
  <c r="K13062" i="1" a="1"/>
  <c r="K13062" i="1" s="1"/>
  <c r="K13063" i="1" a="1"/>
  <c r="K13063" i="1" s="1"/>
  <c r="K13064" i="1" a="1"/>
  <c r="K13064" i="1" s="1"/>
  <c r="K13065" i="1" a="1"/>
  <c r="K13065" i="1" s="1"/>
  <c r="K13066" i="1" a="1"/>
  <c r="K13066" i="1" s="1"/>
  <c r="K13067" i="1" a="1"/>
  <c r="K13067" i="1" s="1"/>
  <c r="K13068" i="1" a="1"/>
  <c r="K13068" i="1" s="1"/>
  <c r="K13069" i="1" a="1"/>
  <c r="K13069" i="1" s="1"/>
  <c r="K13070" i="1" a="1"/>
  <c r="K13070" i="1" s="1"/>
  <c r="K13071" i="1" a="1"/>
  <c r="K13071" i="1" s="1"/>
  <c r="K13072" i="1" a="1"/>
  <c r="K13072" i="1" s="1"/>
  <c r="K13073" i="1" a="1"/>
  <c r="K13073" i="1" s="1"/>
  <c r="K13074" i="1" a="1"/>
  <c r="K13074" i="1" s="1"/>
  <c r="K13075" i="1" a="1"/>
  <c r="K13075" i="1" s="1"/>
  <c r="K13076" i="1" a="1"/>
  <c r="K13076" i="1" s="1"/>
  <c r="K13077" i="1" a="1"/>
  <c r="K13077" i="1" s="1"/>
  <c r="K13078" i="1" a="1"/>
  <c r="K13078" i="1" s="1"/>
  <c r="K13079" i="1" a="1"/>
  <c r="K13079" i="1" s="1"/>
  <c r="K13080" i="1" a="1"/>
  <c r="K13080" i="1" s="1"/>
  <c r="K13081" i="1" a="1"/>
  <c r="K13081" i="1" s="1"/>
  <c r="K13082" i="1" a="1"/>
  <c r="K13082" i="1" s="1"/>
  <c r="K13083" i="1" a="1"/>
  <c r="K13083" i="1" s="1"/>
  <c r="K13084" i="1" a="1"/>
  <c r="K13084" i="1" s="1"/>
  <c r="K13085" i="1" a="1"/>
  <c r="K13085" i="1" s="1"/>
  <c r="K13086" i="1" a="1"/>
  <c r="K13086" i="1" s="1"/>
  <c r="K13087" i="1" a="1"/>
  <c r="K13087" i="1" s="1"/>
  <c r="K13088" i="1" a="1"/>
  <c r="K13088" i="1" s="1"/>
  <c r="K13089" i="1" a="1"/>
  <c r="K13089" i="1" s="1"/>
  <c r="K13090" i="1" a="1"/>
  <c r="K13090" i="1" s="1"/>
  <c r="K13091" i="1" a="1"/>
  <c r="K13091" i="1" s="1"/>
  <c r="K13092" i="1" a="1"/>
  <c r="K13092" i="1" s="1"/>
  <c r="K13093" i="1" a="1"/>
  <c r="K13093" i="1" s="1"/>
  <c r="K13094" i="1" a="1"/>
  <c r="K13094" i="1" s="1"/>
  <c r="K13095" i="1" a="1"/>
  <c r="K13095" i="1" s="1"/>
  <c r="K13096" i="1" a="1"/>
  <c r="K13096" i="1" s="1"/>
  <c r="K13097" i="1" a="1"/>
  <c r="K13097" i="1" s="1"/>
  <c r="K13098" i="1" a="1"/>
  <c r="K13098" i="1" s="1"/>
  <c r="K13099" i="1" a="1"/>
  <c r="K13099" i="1" s="1"/>
  <c r="K13100" i="1" a="1"/>
  <c r="K13100" i="1" s="1"/>
  <c r="K13101" i="1" a="1"/>
  <c r="K13101" i="1" s="1"/>
  <c r="K13102" i="1" a="1"/>
  <c r="K13102" i="1" s="1"/>
  <c r="K13103" i="1" a="1"/>
  <c r="K13103" i="1" s="1"/>
  <c r="K13104" i="1" a="1"/>
  <c r="K13104" i="1" s="1"/>
  <c r="K13105" i="1" a="1"/>
  <c r="K13105" i="1" s="1"/>
  <c r="K13106" i="1" a="1"/>
  <c r="K13106" i="1" s="1"/>
  <c r="K13107" i="1" a="1"/>
  <c r="K13107" i="1" s="1"/>
  <c r="K13108" i="1" a="1"/>
  <c r="K13108" i="1" s="1"/>
  <c r="K13109" i="1" a="1"/>
  <c r="K13109" i="1" s="1"/>
  <c r="K13110" i="1" a="1"/>
  <c r="K13110" i="1" s="1"/>
  <c r="K13111" i="1" a="1"/>
  <c r="K13111" i="1" s="1"/>
  <c r="K13112" i="1" a="1"/>
  <c r="K13112" i="1" s="1"/>
  <c r="K13113" i="1" a="1"/>
  <c r="K13113" i="1" s="1"/>
  <c r="K13114" i="1" a="1"/>
  <c r="K13114" i="1" s="1"/>
  <c r="K13115" i="1" a="1"/>
  <c r="K13115" i="1" s="1"/>
  <c r="K13116" i="1" a="1"/>
  <c r="K13116" i="1" s="1"/>
  <c r="K13117" i="1" a="1"/>
  <c r="K13117" i="1" s="1"/>
  <c r="K13118" i="1" a="1"/>
  <c r="K13118" i="1" s="1"/>
  <c r="K13119" i="1" a="1"/>
  <c r="K13119" i="1" s="1"/>
  <c r="K13120" i="1" a="1"/>
  <c r="K13120" i="1" s="1"/>
  <c r="K13121" i="1" a="1"/>
  <c r="K13121" i="1" s="1"/>
  <c r="K13122" i="1" a="1"/>
  <c r="K13122" i="1" s="1"/>
  <c r="K13123" i="1" a="1"/>
  <c r="K13123" i="1" s="1"/>
  <c r="K13124" i="1" a="1"/>
  <c r="K13124" i="1" s="1"/>
  <c r="K13125" i="1" a="1"/>
  <c r="K13125" i="1" s="1"/>
  <c r="K13126" i="1" a="1"/>
  <c r="K13126" i="1" s="1"/>
  <c r="K13127" i="1" a="1"/>
  <c r="K13127" i="1" s="1"/>
  <c r="K13128" i="1" a="1"/>
  <c r="K13128" i="1" s="1"/>
  <c r="K13129" i="1" a="1"/>
  <c r="K13129" i="1" s="1"/>
  <c r="K13130" i="1" a="1"/>
  <c r="K13130" i="1" s="1"/>
  <c r="K13131" i="1" a="1"/>
  <c r="K13131" i="1" s="1"/>
  <c r="K13132" i="1" a="1"/>
  <c r="K13132" i="1" s="1"/>
  <c r="K13133" i="1" a="1"/>
  <c r="K13133" i="1" s="1"/>
  <c r="K13134" i="1" a="1"/>
  <c r="K13134" i="1" s="1"/>
  <c r="K13135" i="1" a="1"/>
  <c r="K13135" i="1" s="1"/>
  <c r="K13136" i="1" a="1"/>
  <c r="K13136" i="1" s="1"/>
  <c r="K13137" i="1" a="1"/>
  <c r="K13137" i="1" s="1"/>
  <c r="K13138" i="1" a="1"/>
  <c r="K13138" i="1" s="1"/>
  <c r="K13139" i="1" a="1"/>
  <c r="K13139" i="1" s="1"/>
  <c r="K13140" i="1" a="1"/>
  <c r="K13140" i="1" s="1"/>
  <c r="K13141" i="1" a="1"/>
  <c r="K13141" i="1" s="1"/>
  <c r="K13142" i="1" a="1"/>
  <c r="K13142" i="1" s="1"/>
  <c r="K13143" i="1" a="1"/>
  <c r="K13143" i="1" s="1"/>
  <c r="K13144" i="1" a="1"/>
  <c r="K13144" i="1" s="1"/>
  <c r="K13145" i="1" a="1"/>
  <c r="K13145" i="1" s="1"/>
  <c r="K13146" i="1" a="1"/>
  <c r="K13146" i="1" s="1"/>
  <c r="K13147" i="1" a="1"/>
  <c r="K13147" i="1" s="1"/>
  <c r="K13148" i="1" a="1"/>
  <c r="K13148" i="1" s="1"/>
  <c r="K13149" i="1" a="1"/>
  <c r="K13149" i="1" s="1"/>
  <c r="K13150" i="1" a="1"/>
  <c r="K13150" i="1" s="1"/>
  <c r="K13151" i="1" a="1"/>
  <c r="K13151" i="1" s="1"/>
  <c r="K13152" i="1" a="1"/>
  <c r="K13152" i="1" s="1"/>
  <c r="K13153" i="1" a="1"/>
  <c r="K13153" i="1" s="1"/>
  <c r="K13154" i="1" a="1"/>
  <c r="K13154" i="1" s="1"/>
  <c r="K13155" i="1" a="1"/>
  <c r="K13155" i="1" s="1"/>
  <c r="K13156" i="1" a="1"/>
  <c r="K13156" i="1" s="1"/>
  <c r="K13157" i="1" a="1"/>
  <c r="K13157" i="1" s="1"/>
  <c r="K13158" i="1" a="1"/>
  <c r="K13158" i="1" s="1"/>
  <c r="K13159" i="1" a="1"/>
  <c r="K13159" i="1" s="1"/>
  <c r="K13160" i="1" a="1"/>
  <c r="K13160" i="1" s="1"/>
  <c r="K13161" i="1" a="1"/>
  <c r="K13161" i="1" s="1"/>
  <c r="K13162" i="1" a="1"/>
  <c r="K13162" i="1" s="1"/>
  <c r="K13163" i="1" a="1"/>
  <c r="K13163" i="1" s="1"/>
  <c r="K13164" i="1" a="1"/>
  <c r="K13164" i="1" s="1"/>
  <c r="K13165" i="1" a="1"/>
  <c r="K13165" i="1" s="1"/>
  <c r="K13166" i="1" a="1"/>
  <c r="K13166" i="1" s="1"/>
  <c r="K13167" i="1" a="1"/>
  <c r="K13167" i="1" s="1"/>
  <c r="K13168" i="1" a="1"/>
  <c r="K13168" i="1" s="1"/>
  <c r="K13169" i="1" a="1"/>
  <c r="K13169" i="1" s="1"/>
  <c r="K13170" i="1" a="1"/>
  <c r="K13170" i="1" s="1"/>
  <c r="K13171" i="1" a="1"/>
  <c r="K13171" i="1" s="1"/>
  <c r="K13172" i="1" a="1"/>
  <c r="K13172" i="1" s="1"/>
  <c r="K13173" i="1" a="1"/>
  <c r="K13173" i="1" s="1"/>
  <c r="K13174" i="1" a="1"/>
  <c r="K13174" i="1" s="1"/>
  <c r="K13175" i="1" a="1"/>
  <c r="K13175" i="1" s="1"/>
  <c r="K13176" i="1" a="1"/>
  <c r="K13176" i="1" s="1"/>
  <c r="K13177" i="1" a="1"/>
  <c r="K13177" i="1" s="1"/>
  <c r="K13178" i="1" a="1"/>
  <c r="K13178" i="1" s="1"/>
  <c r="K13179" i="1" a="1"/>
  <c r="K13179" i="1" s="1"/>
  <c r="K13180" i="1" a="1"/>
  <c r="K13180" i="1" s="1"/>
  <c r="K13181" i="1" a="1"/>
  <c r="K13181" i="1" s="1"/>
  <c r="K13182" i="1" a="1"/>
  <c r="K13182" i="1" s="1"/>
  <c r="K13183" i="1" a="1"/>
  <c r="K13183" i="1" s="1"/>
  <c r="K13184" i="1" a="1"/>
  <c r="K13184" i="1" s="1"/>
  <c r="K13185" i="1" a="1"/>
  <c r="K13185" i="1" s="1"/>
  <c r="K13186" i="1" a="1"/>
  <c r="K13186" i="1" s="1"/>
  <c r="K13187" i="1" a="1"/>
  <c r="K13187" i="1" s="1"/>
  <c r="K13188" i="1" a="1"/>
  <c r="K13188" i="1" s="1"/>
  <c r="K13189" i="1" a="1"/>
  <c r="K13189" i="1" s="1"/>
  <c r="K13190" i="1" a="1"/>
  <c r="K13190" i="1" s="1"/>
  <c r="K13191" i="1" a="1"/>
  <c r="K13191" i="1" s="1"/>
  <c r="K13192" i="1" a="1"/>
  <c r="K13192" i="1" s="1"/>
  <c r="K13193" i="1" a="1"/>
  <c r="K13193" i="1" s="1"/>
  <c r="K13194" i="1" a="1"/>
  <c r="K13194" i="1" s="1"/>
  <c r="K13195" i="1" a="1"/>
  <c r="K13195" i="1" s="1"/>
  <c r="K13196" i="1" a="1"/>
  <c r="K13196" i="1" s="1"/>
  <c r="K13197" i="1" a="1"/>
  <c r="K13197" i="1" s="1"/>
  <c r="K13198" i="1" a="1"/>
  <c r="K13198" i="1" s="1"/>
  <c r="K13199" i="1" a="1"/>
  <c r="K13199" i="1" s="1"/>
  <c r="K13200" i="1" a="1"/>
  <c r="K13200" i="1" s="1"/>
  <c r="K13201" i="1" a="1"/>
  <c r="K13201" i="1" s="1"/>
  <c r="K13202" i="1" a="1"/>
  <c r="K13202" i="1" s="1"/>
  <c r="K13203" i="1" a="1"/>
  <c r="K13203" i="1" s="1"/>
  <c r="K13204" i="1" a="1"/>
  <c r="K13204" i="1" s="1"/>
  <c r="K13205" i="1" a="1"/>
  <c r="K13205" i="1" s="1"/>
  <c r="K13206" i="1" a="1"/>
  <c r="K13206" i="1" s="1"/>
  <c r="K13207" i="1" a="1"/>
  <c r="K13207" i="1" s="1"/>
  <c r="K13208" i="1" a="1"/>
  <c r="K13208" i="1" s="1"/>
  <c r="K13209" i="1" a="1"/>
  <c r="K13209" i="1" s="1"/>
  <c r="K13210" i="1" a="1"/>
  <c r="K13210" i="1" s="1"/>
  <c r="K13211" i="1" a="1"/>
  <c r="K13211" i="1" s="1"/>
  <c r="K13212" i="1" a="1"/>
  <c r="K13212" i="1" s="1"/>
  <c r="K13213" i="1" a="1"/>
  <c r="K13213" i="1" s="1"/>
  <c r="K13214" i="1" a="1"/>
  <c r="K13214" i="1" s="1"/>
  <c r="K13215" i="1" a="1"/>
  <c r="K13215" i="1" s="1"/>
  <c r="K13216" i="1" a="1"/>
  <c r="K13216" i="1" s="1"/>
  <c r="K13217" i="1" a="1"/>
  <c r="K13217" i="1" s="1"/>
  <c r="K13218" i="1" a="1"/>
  <c r="K13218" i="1" s="1"/>
  <c r="K13219" i="1" a="1"/>
  <c r="K13219" i="1" s="1"/>
  <c r="K13220" i="1" a="1"/>
  <c r="K13220" i="1" s="1"/>
  <c r="K13221" i="1" a="1"/>
  <c r="K13221" i="1" s="1"/>
  <c r="K13222" i="1" a="1"/>
  <c r="K13222" i="1" s="1"/>
  <c r="K13223" i="1" a="1"/>
  <c r="K13223" i="1" s="1"/>
  <c r="K13224" i="1" a="1"/>
  <c r="K13224" i="1" s="1"/>
  <c r="K13225" i="1" a="1"/>
  <c r="K13225" i="1" s="1"/>
  <c r="K13226" i="1" a="1"/>
  <c r="K13226" i="1" s="1"/>
  <c r="K13227" i="1" a="1"/>
  <c r="K13227" i="1" s="1"/>
  <c r="K13228" i="1" a="1"/>
  <c r="K13228" i="1" s="1"/>
  <c r="K13229" i="1" a="1"/>
  <c r="K13229" i="1" s="1"/>
  <c r="K13230" i="1" a="1"/>
  <c r="K13230" i="1" s="1"/>
  <c r="K13231" i="1" a="1"/>
  <c r="K13231" i="1" s="1"/>
  <c r="K13232" i="1" a="1"/>
  <c r="K13232" i="1" s="1"/>
  <c r="K13233" i="1" a="1"/>
  <c r="K13233" i="1" s="1"/>
  <c r="K13234" i="1" a="1"/>
  <c r="K13234" i="1" s="1"/>
  <c r="K13235" i="1" a="1"/>
  <c r="K13235" i="1" s="1"/>
  <c r="K13236" i="1" a="1"/>
  <c r="K13236" i="1" s="1"/>
  <c r="K13237" i="1" a="1"/>
  <c r="K13237" i="1" s="1"/>
  <c r="K13238" i="1" a="1"/>
  <c r="K13238" i="1" s="1"/>
  <c r="K13239" i="1" a="1"/>
  <c r="K13239" i="1" s="1"/>
  <c r="K13240" i="1" a="1"/>
  <c r="K13240" i="1" s="1"/>
  <c r="K13241" i="1" a="1"/>
  <c r="K13241" i="1" s="1"/>
  <c r="K13242" i="1" a="1"/>
  <c r="K13242" i="1" s="1"/>
  <c r="K13243" i="1" a="1"/>
  <c r="K13243" i="1" s="1"/>
  <c r="K13244" i="1" a="1"/>
  <c r="K13244" i="1" s="1"/>
  <c r="K13245" i="1" a="1"/>
  <c r="K13245" i="1" s="1"/>
  <c r="K13246" i="1" a="1"/>
  <c r="K13246" i="1" s="1"/>
  <c r="K13247" i="1" a="1"/>
  <c r="K13247" i="1" s="1"/>
  <c r="K13248" i="1" a="1"/>
  <c r="K13248" i="1" s="1"/>
  <c r="K13249" i="1" a="1"/>
  <c r="K13249" i="1" s="1"/>
  <c r="K13250" i="1" a="1"/>
  <c r="K13250" i="1" s="1"/>
  <c r="K13251" i="1" a="1"/>
  <c r="K13251" i="1" s="1"/>
  <c r="K13252" i="1" a="1"/>
  <c r="K13252" i="1" s="1"/>
  <c r="K13253" i="1" a="1"/>
  <c r="K13253" i="1" s="1"/>
  <c r="K13254" i="1" a="1"/>
  <c r="K13254" i="1" s="1"/>
  <c r="K13255" i="1" a="1"/>
  <c r="K13255" i="1" s="1"/>
  <c r="K13256" i="1" a="1"/>
  <c r="K13256" i="1" s="1"/>
  <c r="K13257" i="1" a="1"/>
  <c r="K13257" i="1" s="1"/>
  <c r="K13258" i="1" a="1"/>
  <c r="K13258" i="1" s="1"/>
  <c r="K13259" i="1" a="1"/>
  <c r="K13259" i="1" s="1"/>
  <c r="K13260" i="1" a="1"/>
  <c r="K13260" i="1" s="1"/>
  <c r="K13261" i="1" a="1"/>
  <c r="K13261" i="1" s="1"/>
  <c r="K13262" i="1" a="1"/>
  <c r="K13262" i="1" s="1"/>
  <c r="K13263" i="1" a="1"/>
  <c r="K13263" i="1" s="1"/>
  <c r="K13264" i="1" a="1"/>
  <c r="K13264" i="1" s="1"/>
  <c r="K13265" i="1" a="1"/>
  <c r="K13265" i="1" s="1"/>
  <c r="K13266" i="1" a="1"/>
  <c r="K13266" i="1" s="1"/>
  <c r="K13267" i="1" a="1"/>
  <c r="K13267" i="1" s="1"/>
  <c r="K13268" i="1" a="1"/>
  <c r="K13268" i="1" s="1"/>
  <c r="K13269" i="1" a="1"/>
  <c r="K13269" i="1" s="1"/>
  <c r="K13270" i="1" a="1"/>
  <c r="K13270" i="1" s="1"/>
  <c r="K13271" i="1" a="1"/>
  <c r="K13271" i="1" s="1"/>
  <c r="K13272" i="1" a="1"/>
  <c r="K13272" i="1" s="1"/>
  <c r="K13273" i="1" a="1"/>
  <c r="K13273" i="1" s="1"/>
  <c r="K13274" i="1" a="1"/>
  <c r="K13274" i="1" s="1"/>
  <c r="K13275" i="1" a="1"/>
  <c r="K13275" i="1" s="1"/>
  <c r="K13276" i="1" a="1"/>
  <c r="K13276" i="1" s="1"/>
  <c r="K13277" i="1" a="1"/>
  <c r="K13277" i="1" s="1"/>
  <c r="K13278" i="1" a="1"/>
  <c r="K13278" i="1" s="1"/>
  <c r="K13279" i="1" a="1"/>
  <c r="K13279" i="1" s="1"/>
  <c r="K13280" i="1" a="1"/>
  <c r="K13280" i="1" s="1"/>
  <c r="K13281" i="1" a="1"/>
  <c r="K13281" i="1" s="1"/>
  <c r="K13282" i="1" a="1"/>
  <c r="K13282" i="1" s="1"/>
  <c r="K13283" i="1" a="1"/>
  <c r="K13283" i="1" s="1"/>
  <c r="K13284" i="1" a="1"/>
  <c r="K13284" i="1" s="1"/>
  <c r="K13285" i="1" a="1"/>
  <c r="K13285" i="1" s="1"/>
  <c r="K13286" i="1" a="1"/>
  <c r="K13286" i="1" s="1"/>
  <c r="K13287" i="1" a="1"/>
  <c r="K13287" i="1" s="1"/>
  <c r="K13288" i="1" a="1"/>
  <c r="K13288" i="1" s="1"/>
  <c r="K13289" i="1" a="1"/>
  <c r="K13289" i="1" s="1"/>
  <c r="K13290" i="1" a="1"/>
  <c r="K13290" i="1" s="1"/>
  <c r="K13291" i="1" a="1"/>
  <c r="K13291" i="1" s="1"/>
  <c r="K13292" i="1" a="1"/>
  <c r="K13292" i="1" s="1"/>
  <c r="K13293" i="1" a="1"/>
  <c r="K13293" i="1" s="1"/>
  <c r="K13294" i="1" a="1"/>
  <c r="K13294" i="1" s="1"/>
  <c r="K13295" i="1" a="1"/>
  <c r="K13295" i="1" s="1"/>
  <c r="K13296" i="1" a="1"/>
  <c r="K13296" i="1" s="1"/>
  <c r="K13297" i="1" a="1"/>
  <c r="K13297" i="1" s="1"/>
  <c r="K13298" i="1" a="1"/>
  <c r="K13298" i="1" s="1"/>
  <c r="K13299" i="1" a="1"/>
  <c r="K13299" i="1" s="1"/>
  <c r="K13300" i="1" a="1"/>
  <c r="K13300" i="1" s="1"/>
  <c r="K13301" i="1" a="1"/>
  <c r="K13301" i="1" s="1"/>
  <c r="K13302" i="1" a="1"/>
  <c r="K13302" i="1" s="1"/>
  <c r="K13303" i="1" a="1"/>
  <c r="K13303" i="1" s="1"/>
  <c r="K13304" i="1" a="1"/>
  <c r="K13304" i="1" s="1"/>
  <c r="K13305" i="1" a="1"/>
  <c r="K13305" i="1" s="1"/>
  <c r="K13306" i="1" a="1"/>
  <c r="K13306" i="1" s="1"/>
  <c r="K13307" i="1" a="1"/>
  <c r="K13307" i="1" s="1"/>
  <c r="K13308" i="1" a="1"/>
  <c r="K13308" i="1" s="1"/>
  <c r="K13309" i="1" a="1"/>
  <c r="K13309" i="1" s="1"/>
  <c r="K13310" i="1" a="1"/>
  <c r="K13310" i="1" s="1"/>
  <c r="K13311" i="1" a="1"/>
  <c r="K13311" i="1" s="1"/>
  <c r="K13312" i="1" a="1"/>
  <c r="K13312" i="1" s="1"/>
  <c r="K13313" i="1" a="1"/>
  <c r="K13313" i="1" s="1"/>
  <c r="K13314" i="1" a="1"/>
  <c r="K13314" i="1" s="1"/>
  <c r="K13315" i="1" a="1"/>
  <c r="K13315" i="1" s="1"/>
  <c r="K13316" i="1" a="1"/>
  <c r="K13316" i="1" s="1"/>
  <c r="K13317" i="1" a="1"/>
  <c r="K13317" i="1" s="1"/>
  <c r="K13318" i="1" a="1"/>
  <c r="K13318" i="1" s="1"/>
  <c r="K13319" i="1" a="1"/>
  <c r="K13319" i="1" s="1"/>
  <c r="K13320" i="1" a="1"/>
  <c r="K13320" i="1" s="1"/>
  <c r="K13321" i="1" a="1"/>
  <c r="K13321" i="1" s="1"/>
  <c r="K13322" i="1" a="1"/>
  <c r="K13322" i="1" s="1"/>
  <c r="K13323" i="1" a="1"/>
  <c r="K13323" i="1" s="1"/>
  <c r="K13324" i="1" a="1"/>
  <c r="K13324" i="1" s="1"/>
  <c r="K13325" i="1" a="1"/>
  <c r="K13325" i="1" s="1"/>
  <c r="K13326" i="1" a="1"/>
  <c r="K13326" i="1" s="1"/>
  <c r="K13327" i="1" a="1"/>
  <c r="K13327" i="1" s="1"/>
  <c r="K13328" i="1" a="1"/>
  <c r="K13328" i="1" s="1"/>
  <c r="K13329" i="1" a="1"/>
  <c r="K13329" i="1" s="1"/>
  <c r="K13330" i="1" a="1"/>
  <c r="K13330" i="1" s="1"/>
  <c r="K13331" i="1" a="1"/>
  <c r="K13331" i="1" s="1"/>
  <c r="K13332" i="1" a="1"/>
  <c r="K13332" i="1" s="1"/>
  <c r="K13333" i="1" a="1"/>
  <c r="K13333" i="1" s="1"/>
  <c r="K13334" i="1" a="1"/>
  <c r="K13334" i="1" s="1"/>
  <c r="K13335" i="1" a="1"/>
  <c r="K13335" i="1" s="1"/>
  <c r="K13336" i="1" a="1"/>
  <c r="K13336" i="1" s="1"/>
  <c r="K13337" i="1" a="1"/>
  <c r="K13337" i="1" s="1"/>
  <c r="K13338" i="1" a="1"/>
  <c r="K13338" i="1" s="1"/>
  <c r="K13339" i="1" a="1"/>
  <c r="K13339" i="1" s="1"/>
  <c r="K13340" i="1" a="1"/>
  <c r="K13340" i="1" s="1"/>
  <c r="K13341" i="1" a="1"/>
  <c r="K13341" i="1" s="1"/>
  <c r="K13342" i="1" a="1"/>
  <c r="K13342" i="1" s="1"/>
  <c r="K13343" i="1" a="1"/>
  <c r="K13343" i="1" s="1"/>
  <c r="K13344" i="1" a="1"/>
  <c r="K13344" i="1" s="1"/>
  <c r="K13345" i="1" a="1"/>
  <c r="K13345" i="1" s="1"/>
  <c r="K13346" i="1" a="1"/>
  <c r="K13346" i="1" s="1"/>
  <c r="K13347" i="1" a="1"/>
  <c r="K13347" i="1" s="1"/>
  <c r="K13348" i="1" a="1"/>
  <c r="K13348" i="1" s="1"/>
  <c r="K13349" i="1" a="1"/>
  <c r="K13349" i="1" s="1"/>
  <c r="K13350" i="1" a="1"/>
  <c r="K13350" i="1" s="1"/>
  <c r="K13351" i="1" a="1"/>
  <c r="K13351" i="1" s="1"/>
  <c r="K13352" i="1" a="1"/>
  <c r="K13352" i="1" s="1"/>
  <c r="K13353" i="1" a="1"/>
  <c r="K13353" i="1" s="1"/>
  <c r="K13354" i="1" a="1"/>
  <c r="K13354" i="1" s="1"/>
  <c r="K13355" i="1" a="1"/>
  <c r="K13355" i="1" s="1"/>
  <c r="K13356" i="1" a="1"/>
  <c r="K13356" i="1" s="1"/>
  <c r="K13357" i="1" a="1"/>
  <c r="K13357" i="1" s="1"/>
  <c r="K13358" i="1" a="1"/>
  <c r="K13358" i="1" s="1"/>
  <c r="K13359" i="1" a="1"/>
  <c r="K13359" i="1" s="1"/>
  <c r="K13360" i="1" a="1"/>
  <c r="K13360" i="1" s="1"/>
  <c r="K13361" i="1" a="1"/>
  <c r="K13361" i="1" s="1"/>
  <c r="K13362" i="1" a="1"/>
  <c r="K13362" i="1" s="1"/>
  <c r="K13363" i="1" a="1"/>
  <c r="K13363" i="1" s="1"/>
  <c r="K13364" i="1" a="1"/>
  <c r="K13364" i="1" s="1"/>
  <c r="K13365" i="1" a="1"/>
  <c r="K13365" i="1" s="1"/>
  <c r="K13366" i="1" a="1"/>
  <c r="K13366" i="1" s="1"/>
  <c r="K13367" i="1" a="1"/>
  <c r="K13367" i="1" s="1"/>
  <c r="K13368" i="1" a="1"/>
  <c r="K13368" i="1" s="1"/>
  <c r="K13369" i="1" a="1"/>
  <c r="K13369" i="1" s="1"/>
  <c r="K13370" i="1" a="1"/>
  <c r="K13370" i="1" s="1"/>
  <c r="K13371" i="1" a="1"/>
  <c r="K13371" i="1" s="1"/>
  <c r="K13372" i="1" a="1"/>
  <c r="K13372" i="1" s="1"/>
  <c r="K13373" i="1" a="1"/>
  <c r="K13373" i="1" s="1"/>
  <c r="K13374" i="1" a="1"/>
  <c r="K13374" i="1" s="1"/>
  <c r="K13375" i="1" a="1"/>
  <c r="K13375" i="1" s="1"/>
  <c r="K13376" i="1" a="1"/>
  <c r="K13376" i="1" s="1"/>
  <c r="K13377" i="1" a="1"/>
  <c r="K13377" i="1" s="1"/>
  <c r="K13378" i="1" a="1"/>
  <c r="K13378" i="1" s="1"/>
  <c r="K13379" i="1" a="1"/>
  <c r="K13379" i="1" s="1"/>
  <c r="K13380" i="1" a="1"/>
  <c r="K13380" i="1" s="1"/>
  <c r="K13381" i="1" a="1"/>
  <c r="K13381" i="1" s="1"/>
  <c r="K13382" i="1" a="1"/>
  <c r="K13382" i="1" s="1"/>
  <c r="K13383" i="1" a="1"/>
  <c r="K13383" i="1" s="1"/>
  <c r="K13384" i="1" a="1"/>
  <c r="K13384" i="1" s="1"/>
  <c r="K13385" i="1" a="1"/>
  <c r="K13385" i="1" s="1"/>
  <c r="K13386" i="1" a="1"/>
  <c r="K13386" i="1" s="1"/>
  <c r="K13387" i="1" a="1"/>
  <c r="K13387" i="1" s="1"/>
  <c r="K13388" i="1" a="1"/>
  <c r="K13388" i="1" s="1"/>
  <c r="K13389" i="1" a="1"/>
  <c r="K13389" i="1" s="1"/>
  <c r="K13390" i="1" a="1"/>
  <c r="K13390" i="1" s="1"/>
  <c r="K13391" i="1" a="1"/>
  <c r="K13391" i="1" s="1"/>
  <c r="K13392" i="1" a="1"/>
  <c r="K13392" i="1" s="1"/>
  <c r="K13393" i="1" a="1"/>
  <c r="K13393" i="1" s="1"/>
  <c r="K13394" i="1" a="1"/>
  <c r="K13394" i="1" s="1"/>
  <c r="K13395" i="1" a="1"/>
  <c r="K13395" i="1" s="1"/>
  <c r="K13396" i="1" a="1"/>
  <c r="K13396" i="1" s="1"/>
  <c r="K13397" i="1" a="1"/>
  <c r="K13397" i="1" s="1"/>
  <c r="K13398" i="1" a="1"/>
  <c r="K13398" i="1" s="1"/>
  <c r="K13399" i="1" a="1"/>
  <c r="K13399" i="1" s="1"/>
  <c r="K13400" i="1" a="1"/>
  <c r="K13400" i="1" s="1"/>
  <c r="K13401" i="1" a="1"/>
  <c r="K13401" i="1" s="1"/>
  <c r="K13402" i="1" a="1"/>
  <c r="K13402" i="1" s="1"/>
  <c r="K13403" i="1" a="1"/>
  <c r="K13403" i="1" s="1"/>
  <c r="K13404" i="1" a="1"/>
  <c r="K13404" i="1" s="1"/>
  <c r="K13405" i="1" a="1"/>
  <c r="K13405" i="1" s="1"/>
  <c r="K13406" i="1" a="1"/>
  <c r="K13406" i="1" s="1"/>
  <c r="K13407" i="1" a="1"/>
  <c r="K13407" i="1" s="1"/>
  <c r="K13408" i="1" a="1"/>
  <c r="K13408" i="1" s="1"/>
  <c r="K13409" i="1" a="1"/>
  <c r="K13409" i="1" s="1"/>
  <c r="K13410" i="1" a="1"/>
  <c r="K13410" i="1" s="1"/>
  <c r="K13411" i="1" a="1"/>
  <c r="K13411" i="1" s="1"/>
  <c r="K13412" i="1" a="1"/>
  <c r="K13412" i="1" s="1"/>
  <c r="K13413" i="1" a="1"/>
  <c r="K13413" i="1" s="1"/>
  <c r="K13414" i="1" a="1"/>
  <c r="K13414" i="1" s="1"/>
  <c r="K13415" i="1" a="1"/>
  <c r="K13415" i="1" s="1"/>
  <c r="K13416" i="1" a="1"/>
  <c r="K13416" i="1" s="1"/>
  <c r="K13417" i="1" a="1"/>
  <c r="K13417" i="1" s="1"/>
  <c r="K13418" i="1" a="1"/>
  <c r="K13418" i="1" s="1"/>
  <c r="K13419" i="1" a="1"/>
  <c r="K13419" i="1" s="1"/>
  <c r="K13420" i="1" a="1"/>
  <c r="K13420" i="1" s="1"/>
  <c r="K13421" i="1" a="1"/>
  <c r="K13421" i="1" s="1"/>
  <c r="K13422" i="1" a="1"/>
  <c r="K13422" i="1" s="1"/>
  <c r="K13423" i="1" a="1"/>
  <c r="K13423" i="1" s="1"/>
  <c r="K13424" i="1" a="1"/>
  <c r="K13424" i="1" s="1"/>
  <c r="K13425" i="1" a="1"/>
  <c r="K13425" i="1" s="1"/>
  <c r="K13426" i="1" a="1"/>
  <c r="K13426" i="1" s="1"/>
  <c r="K13427" i="1" a="1"/>
  <c r="K13427" i="1" s="1"/>
  <c r="K13428" i="1" a="1"/>
  <c r="K13428" i="1" s="1"/>
  <c r="K13429" i="1" a="1"/>
  <c r="K13429" i="1" s="1"/>
  <c r="K13430" i="1" a="1"/>
  <c r="K13430" i="1" s="1"/>
  <c r="K13431" i="1" a="1"/>
  <c r="K13431" i="1" s="1"/>
  <c r="K13432" i="1" a="1"/>
  <c r="K13432" i="1" s="1"/>
  <c r="K13433" i="1" a="1"/>
  <c r="K13433" i="1" s="1"/>
  <c r="K13434" i="1" a="1"/>
  <c r="K13434" i="1" s="1"/>
  <c r="K13435" i="1" a="1"/>
  <c r="K13435" i="1" s="1"/>
  <c r="K13436" i="1" a="1"/>
  <c r="K13436" i="1" s="1"/>
  <c r="K13437" i="1" a="1"/>
  <c r="K13437" i="1" s="1"/>
  <c r="K13438" i="1" a="1"/>
  <c r="K13438" i="1" s="1"/>
  <c r="K13439" i="1" a="1"/>
  <c r="K13439" i="1" s="1"/>
  <c r="K13440" i="1" a="1"/>
  <c r="K13440" i="1" s="1"/>
  <c r="K13441" i="1" a="1"/>
  <c r="K13441" i="1" s="1"/>
  <c r="K13442" i="1" a="1"/>
  <c r="K13442" i="1" s="1"/>
  <c r="K13443" i="1" a="1"/>
  <c r="K13443" i="1" s="1"/>
  <c r="K13444" i="1" a="1"/>
  <c r="K13444" i="1" s="1"/>
  <c r="K13445" i="1" a="1"/>
  <c r="K13445" i="1" s="1"/>
  <c r="K13446" i="1" a="1"/>
  <c r="K13446" i="1" s="1"/>
  <c r="K13447" i="1" a="1"/>
  <c r="K13447" i="1" s="1"/>
  <c r="K13448" i="1" a="1"/>
  <c r="K13448" i="1" s="1"/>
  <c r="K13449" i="1" a="1"/>
  <c r="K13449" i="1" s="1"/>
  <c r="K13450" i="1" a="1"/>
  <c r="K13450" i="1" s="1"/>
  <c r="K13451" i="1" a="1"/>
  <c r="K13451" i="1" s="1"/>
  <c r="K13452" i="1" a="1"/>
  <c r="K13452" i="1" s="1"/>
  <c r="K13453" i="1" a="1"/>
  <c r="K13453" i="1" s="1"/>
  <c r="K13454" i="1" a="1"/>
  <c r="K13454" i="1" s="1"/>
  <c r="K13455" i="1" a="1"/>
  <c r="K13455" i="1" s="1"/>
  <c r="K13456" i="1" a="1"/>
  <c r="K13456" i="1" s="1"/>
  <c r="K13457" i="1" a="1"/>
  <c r="K13457" i="1" s="1"/>
  <c r="K13458" i="1" a="1"/>
  <c r="K13458" i="1" s="1"/>
  <c r="K13459" i="1" a="1"/>
  <c r="K13459" i="1" s="1"/>
  <c r="K13460" i="1" a="1"/>
  <c r="K13460" i="1" s="1"/>
  <c r="K13461" i="1" a="1"/>
  <c r="K13461" i="1" s="1"/>
  <c r="K13462" i="1" a="1"/>
  <c r="K13462" i="1" s="1"/>
  <c r="K13463" i="1" a="1"/>
  <c r="K13463" i="1" s="1"/>
  <c r="K13464" i="1" a="1"/>
  <c r="K13464" i="1" s="1"/>
  <c r="K13465" i="1" a="1"/>
  <c r="K13465" i="1" s="1"/>
  <c r="K13466" i="1" a="1"/>
  <c r="K13466" i="1" s="1"/>
  <c r="K13467" i="1" a="1"/>
  <c r="K13467" i="1" s="1"/>
  <c r="K13468" i="1" a="1"/>
  <c r="K13468" i="1" s="1"/>
  <c r="K13469" i="1" a="1"/>
  <c r="K13469" i="1" s="1"/>
  <c r="K13470" i="1" a="1"/>
  <c r="K13470" i="1" s="1"/>
  <c r="K13471" i="1" a="1"/>
  <c r="K13471" i="1" s="1"/>
  <c r="K13472" i="1" a="1"/>
  <c r="K13472" i="1" s="1"/>
  <c r="K13473" i="1" a="1"/>
  <c r="K13473" i="1" s="1"/>
  <c r="K13474" i="1" a="1"/>
  <c r="K13474" i="1" s="1"/>
  <c r="K13475" i="1" a="1"/>
  <c r="K13475" i="1" s="1"/>
  <c r="K13476" i="1" a="1"/>
  <c r="K13476" i="1" s="1"/>
  <c r="K13477" i="1" a="1"/>
  <c r="K13477" i="1" s="1"/>
  <c r="K13478" i="1" a="1"/>
  <c r="K13478" i="1" s="1"/>
  <c r="K13479" i="1" a="1"/>
  <c r="K13479" i="1" s="1"/>
  <c r="K13480" i="1" a="1"/>
  <c r="K13480" i="1" s="1"/>
  <c r="K13481" i="1" a="1"/>
  <c r="K13481" i="1" s="1"/>
  <c r="K13482" i="1" a="1"/>
  <c r="K13482" i="1" s="1"/>
  <c r="K13483" i="1" a="1"/>
  <c r="K13483" i="1" s="1"/>
  <c r="K13484" i="1" a="1"/>
  <c r="K13484" i="1" s="1"/>
  <c r="K13485" i="1" a="1"/>
  <c r="K13485" i="1" s="1"/>
  <c r="K13486" i="1" a="1"/>
  <c r="K13486" i="1" s="1"/>
  <c r="K13487" i="1" a="1"/>
  <c r="K13487" i="1" s="1"/>
  <c r="K13488" i="1" a="1"/>
  <c r="K13488" i="1" s="1"/>
  <c r="K13489" i="1" a="1"/>
  <c r="K13489" i="1" s="1"/>
  <c r="K13490" i="1" a="1"/>
  <c r="K13490" i="1" s="1"/>
  <c r="K13491" i="1" a="1"/>
  <c r="K13491" i="1" s="1"/>
  <c r="K13492" i="1" a="1"/>
  <c r="K13492" i="1" s="1"/>
  <c r="K13493" i="1" a="1"/>
  <c r="K13493" i="1" s="1"/>
  <c r="K13494" i="1" a="1"/>
  <c r="K13494" i="1" s="1"/>
  <c r="K13495" i="1" a="1"/>
  <c r="K13495" i="1" s="1"/>
  <c r="K13496" i="1" a="1"/>
  <c r="K13496" i="1" s="1"/>
  <c r="K13497" i="1" a="1"/>
  <c r="K13497" i="1" s="1"/>
  <c r="K13498" i="1" a="1"/>
  <c r="K13498" i="1" s="1"/>
  <c r="K13499" i="1" a="1"/>
  <c r="K13499" i="1" s="1"/>
  <c r="K13500" i="1" a="1"/>
  <c r="K13500" i="1" s="1"/>
  <c r="K13501" i="1" a="1"/>
  <c r="K13501" i="1" s="1"/>
  <c r="K13502" i="1" a="1"/>
  <c r="K13502" i="1" s="1"/>
  <c r="K13503" i="1" a="1"/>
  <c r="K13503" i="1" s="1"/>
  <c r="K13504" i="1" a="1"/>
  <c r="K13504" i="1" s="1"/>
  <c r="K13505" i="1" a="1"/>
  <c r="K13505" i="1" s="1"/>
  <c r="K13506" i="1" a="1"/>
  <c r="K13506" i="1" s="1"/>
  <c r="K13507" i="1" a="1"/>
  <c r="K13507" i="1" s="1"/>
  <c r="K13508" i="1" a="1"/>
  <c r="K13508" i="1" s="1"/>
  <c r="K13509" i="1" a="1"/>
  <c r="K13509" i="1" s="1"/>
  <c r="K13510" i="1" a="1"/>
  <c r="K13510" i="1" s="1"/>
  <c r="K13511" i="1" a="1"/>
  <c r="K13511" i="1" s="1"/>
  <c r="K13512" i="1" a="1"/>
  <c r="K13512" i="1" s="1"/>
  <c r="K13513" i="1" a="1"/>
  <c r="K13513" i="1" s="1"/>
  <c r="K13514" i="1" a="1"/>
  <c r="K13514" i="1" s="1"/>
  <c r="K13515" i="1" a="1"/>
  <c r="K13515" i="1" s="1"/>
  <c r="K13516" i="1" a="1"/>
  <c r="K13516" i="1" s="1"/>
  <c r="K13517" i="1" a="1"/>
  <c r="K13517" i="1" s="1"/>
  <c r="K13518" i="1" a="1"/>
  <c r="K13518" i="1" s="1"/>
  <c r="K13519" i="1" a="1"/>
  <c r="K13519" i="1" s="1"/>
  <c r="K13520" i="1" a="1"/>
  <c r="K13520" i="1" s="1"/>
  <c r="K13521" i="1" a="1"/>
  <c r="K13521" i="1" s="1"/>
  <c r="K13522" i="1" a="1"/>
  <c r="K13522" i="1" s="1"/>
  <c r="K13523" i="1" a="1"/>
  <c r="K13523" i="1" s="1"/>
  <c r="K13524" i="1" a="1"/>
  <c r="K13524" i="1" s="1"/>
  <c r="K13525" i="1" a="1"/>
  <c r="K13525" i="1" s="1"/>
  <c r="K13526" i="1" a="1"/>
  <c r="K13526" i="1" s="1"/>
  <c r="K13527" i="1" a="1"/>
  <c r="K13527" i="1" s="1"/>
  <c r="K13528" i="1" a="1"/>
  <c r="K13528" i="1" s="1"/>
  <c r="K13529" i="1" a="1"/>
  <c r="K13529" i="1" s="1"/>
  <c r="K13530" i="1" a="1"/>
  <c r="K13530" i="1" s="1"/>
  <c r="K13531" i="1" a="1"/>
  <c r="K13531" i="1" s="1"/>
  <c r="K13532" i="1" a="1"/>
  <c r="K13532" i="1" s="1"/>
  <c r="K13533" i="1" a="1"/>
  <c r="K13533" i="1" s="1"/>
  <c r="K13534" i="1" a="1"/>
  <c r="K13534" i="1" s="1"/>
  <c r="K13535" i="1" a="1"/>
  <c r="K13535" i="1" s="1"/>
  <c r="K13536" i="1" a="1"/>
  <c r="K13536" i="1" s="1"/>
  <c r="K13537" i="1" a="1"/>
  <c r="K13537" i="1" s="1"/>
  <c r="K13538" i="1" a="1"/>
  <c r="K13538" i="1" s="1"/>
  <c r="K13539" i="1" a="1"/>
  <c r="K13539" i="1" s="1"/>
  <c r="K13540" i="1" a="1"/>
  <c r="K13540" i="1" s="1"/>
  <c r="K13541" i="1" a="1"/>
  <c r="K13541" i="1" s="1"/>
  <c r="K13542" i="1" a="1"/>
  <c r="K13542" i="1" s="1"/>
  <c r="K13543" i="1" a="1"/>
  <c r="K13543" i="1" s="1"/>
  <c r="K13544" i="1" a="1"/>
  <c r="K13544" i="1" s="1"/>
  <c r="K13545" i="1" a="1"/>
  <c r="K13545" i="1" s="1"/>
  <c r="K13546" i="1" a="1"/>
  <c r="K13546" i="1" s="1"/>
  <c r="K13547" i="1" a="1"/>
  <c r="K13547" i="1" s="1"/>
  <c r="K13548" i="1" a="1"/>
  <c r="K13548" i="1" s="1"/>
  <c r="K13549" i="1" a="1"/>
  <c r="K13549" i="1" s="1"/>
  <c r="K13550" i="1" a="1"/>
  <c r="K13550" i="1" s="1"/>
  <c r="K13551" i="1" a="1"/>
  <c r="K13551" i="1" s="1"/>
  <c r="K13552" i="1" a="1"/>
  <c r="K13552" i="1" s="1"/>
  <c r="K13553" i="1" a="1"/>
  <c r="K13553" i="1" s="1"/>
  <c r="K13554" i="1" a="1"/>
  <c r="K13554" i="1" s="1"/>
  <c r="K13555" i="1" a="1"/>
  <c r="K13555" i="1" s="1"/>
  <c r="K13556" i="1" a="1"/>
  <c r="K13556" i="1" s="1"/>
  <c r="K13557" i="1" a="1"/>
  <c r="K13557" i="1" s="1"/>
  <c r="K13558" i="1" a="1"/>
  <c r="K13558" i="1" s="1"/>
  <c r="K13559" i="1" a="1"/>
  <c r="K13559" i="1" s="1"/>
  <c r="K13560" i="1" a="1"/>
  <c r="K13560" i="1" s="1"/>
  <c r="K13561" i="1" a="1"/>
  <c r="K13561" i="1" s="1"/>
  <c r="K13562" i="1" a="1"/>
  <c r="K13562" i="1" s="1"/>
  <c r="K13563" i="1" a="1"/>
  <c r="K13563" i="1" s="1"/>
  <c r="K13564" i="1" a="1"/>
  <c r="K13564" i="1" s="1"/>
  <c r="K13565" i="1" a="1"/>
  <c r="K13565" i="1" s="1"/>
  <c r="K13566" i="1" a="1"/>
  <c r="K13566" i="1" s="1"/>
  <c r="K13567" i="1" a="1"/>
  <c r="K13567" i="1" s="1"/>
  <c r="K13568" i="1" a="1"/>
  <c r="K13568" i="1" s="1"/>
  <c r="K13569" i="1" a="1"/>
  <c r="K13569" i="1" s="1"/>
  <c r="K13570" i="1" a="1"/>
  <c r="K13570" i="1" s="1"/>
  <c r="K13571" i="1" a="1"/>
  <c r="K13571" i="1" s="1"/>
  <c r="K13572" i="1" a="1"/>
  <c r="K13572" i="1" s="1"/>
  <c r="K13573" i="1" a="1"/>
  <c r="K13573" i="1" s="1"/>
  <c r="K13574" i="1" a="1"/>
  <c r="K13574" i="1" s="1"/>
  <c r="K13575" i="1" a="1"/>
  <c r="K13575" i="1" s="1"/>
  <c r="K13576" i="1" a="1"/>
  <c r="K13576" i="1" s="1"/>
  <c r="K13577" i="1" a="1"/>
  <c r="K13577" i="1" s="1"/>
  <c r="K13578" i="1" a="1"/>
  <c r="K13578" i="1" s="1"/>
  <c r="K13579" i="1" a="1"/>
  <c r="K13579" i="1" s="1"/>
  <c r="K13580" i="1" a="1"/>
  <c r="K13580" i="1" s="1"/>
  <c r="K13581" i="1" a="1"/>
  <c r="K13581" i="1" s="1"/>
  <c r="K13582" i="1" a="1"/>
  <c r="K13582" i="1" s="1"/>
  <c r="K13583" i="1" a="1"/>
  <c r="K13583" i="1" s="1"/>
  <c r="K13584" i="1" a="1"/>
  <c r="K13584" i="1" s="1"/>
  <c r="K13585" i="1" a="1"/>
  <c r="K13585" i="1" s="1"/>
  <c r="K13586" i="1" a="1"/>
  <c r="K13586" i="1" s="1"/>
  <c r="K13587" i="1" a="1"/>
  <c r="K13587" i="1" s="1"/>
  <c r="K13588" i="1" a="1"/>
  <c r="K13588" i="1" s="1"/>
  <c r="K13589" i="1" a="1"/>
  <c r="K13589" i="1" s="1"/>
  <c r="K13590" i="1" a="1"/>
  <c r="K13590" i="1" s="1"/>
  <c r="K13591" i="1" a="1"/>
  <c r="K13591" i="1" s="1"/>
  <c r="K13592" i="1" a="1"/>
  <c r="K13592" i="1" s="1"/>
  <c r="K13593" i="1" a="1"/>
  <c r="K13593" i="1" s="1"/>
  <c r="K13594" i="1" a="1"/>
  <c r="K13594" i="1" s="1"/>
  <c r="K13595" i="1" a="1"/>
  <c r="K13595" i="1" s="1"/>
  <c r="K13596" i="1" a="1"/>
  <c r="K13596" i="1" s="1"/>
  <c r="K13597" i="1" a="1"/>
  <c r="K13597" i="1" s="1"/>
  <c r="K13598" i="1" a="1"/>
  <c r="K13598" i="1" s="1"/>
  <c r="K13599" i="1" a="1"/>
  <c r="K13599" i="1" s="1"/>
  <c r="K13600" i="1" a="1"/>
  <c r="K13600" i="1" s="1"/>
  <c r="K13601" i="1" a="1"/>
  <c r="K13601" i="1" s="1"/>
  <c r="K13602" i="1" a="1"/>
  <c r="K13602" i="1" s="1"/>
  <c r="K13603" i="1" a="1"/>
  <c r="K13603" i="1" s="1"/>
  <c r="K13604" i="1" a="1"/>
  <c r="K13604" i="1" s="1"/>
  <c r="K13605" i="1" a="1"/>
  <c r="K13605" i="1" s="1"/>
  <c r="K13606" i="1" a="1"/>
  <c r="K13606" i="1" s="1"/>
  <c r="K13607" i="1" a="1"/>
  <c r="K13607" i="1" s="1"/>
  <c r="K13608" i="1" a="1"/>
  <c r="K13608" i="1" s="1"/>
  <c r="K13609" i="1" a="1"/>
  <c r="K13609" i="1" s="1"/>
  <c r="K13610" i="1" a="1"/>
  <c r="K13610" i="1" s="1"/>
  <c r="K13611" i="1" a="1"/>
  <c r="K13611" i="1" s="1"/>
  <c r="K13612" i="1" a="1"/>
  <c r="K13612" i="1" s="1"/>
  <c r="K13613" i="1" a="1"/>
  <c r="K13613" i="1" s="1"/>
  <c r="K13614" i="1" a="1"/>
  <c r="K13614" i="1" s="1"/>
  <c r="K13615" i="1" a="1"/>
  <c r="K13615" i="1" s="1"/>
  <c r="K13616" i="1" a="1"/>
  <c r="K13616" i="1" s="1"/>
  <c r="K13617" i="1" a="1"/>
  <c r="K13617" i="1" s="1"/>
  <c r="K13618" i="1" a="1"/>
  <c r="K13618" i="1" s="1"/>
  <c r="K13619" i="1" a="1"/>
  <c r="K13619" i="1" s="1"/>
  <c r="K13620" i="1" a="1"/>
  <c r="K13620" i="1" s="1"/>
  <c r="K13621" i="1" a="1"/>
  <c r="K13621" i="1" s="1"/>
  <c r="K13622" i="1" a="1"/>
  <c r="K13622" i="1" s="1"/>
  <c r="K13623" i="1" a="1"/>
  <c r="K13623" i="1" s="1"/>
  <c r="K13624" i="1" a="1"/>
  <c r="K13624" i="1" s="1"/>
  <c r="K13625" i="1" a="1"/>
  <c r="K13625" i="1" s="1"/>
  <c r="K13626" i="1" a="1"/>
  <c r="K13626" i="1" s="1"/>
  <c r="K13627" i="1" a="1"/>
  <c r="K13627" i="1" s="1"/>
  <c r="K13628" i="1" a="1"/>
  <c r="K13628" i="1" s="1"/>
  <c r="K13629" i="1" a="1"/>
  <c r="K13629" i="1" s="1"/>
  <c r="K13630" i="1" a="1"/>
  <c r="K13630" i="1" s="1"/>
  <c r="K13631" i="1" a="1"/>
  <c r="K13631" i="1" s="1"/>
  <c r="K13632" i="1" a="1"/>
  <c r="K13632" i="1" s="1"/>
  <c r="K13633" i="1" a="1"/>
  <c r="K13633" i="1" s="1"/>
  <c r="K13634" i="1" a="1"/>
  <c r="K13634" i="1" s="1"/>
  <c r="K13635" i="1" a="1"/>
  <c r="K13635" i="1" s="1"/>
  <c r="K13636" i="1" a="1"/>
  <c r="K13636" i="1" s="1"/>
  <c r="K13637" i="1" a="1"/>
  <c r="K13637" i="1" s="1"/>
  <c r="K13638" i="1" a="1"/>
  <c r="K13638" i="1" s="1"/>
  <c r="K13639" i="1" a="1"/>
  <c r="K13639" i="1" s="1"/>
  <c r="K13640" i="1" a="1"/>
  <c r="K13640" i="1" s="1"/>
  <c r="K13641" i="1" a="1"/>
  <c r="K13641" i="1" s="1"/>
  <c r="K13642" i="1" a="1"/>
  <c r="K13642" i="1" s="1"/>
  <c r="K13643" i="1" a="1"/>
  <c r="K13643" i="1" s="1"/>
  <c r="K13644" i="1" a="1"/>
  <c r="K13644" i="1" s="1"/>
  <c r="K13645" i="1" a="1"/>
  <c r="K13645" i="1" s="1"/>
  <c r="K13646" i="1" a="1"/>
  <c r="K13646" i="1" s="1"/>
  <c r="K13647" i="1" a="1"/>
  <c r="K13647" i="1" s="1"/>
  <c r="K13648" i="1" a="1"/>
  <c r="K13648" i="1" s="1"/>
  <c r="K13649" i="1" a="1"/>
  <c r="K13649" i="1" s="1"/>
  <c r="K13650" i="1" a="1"/>
  <c r="K13650" i="1" s="1"/>
  <c r="K13651" i="1" a="1"/>
  <c r="K13651" i="1" s="1"/>
  <c r="K13652" i="1" a="1"/>
  <c r="K13652" i="1" s="1"/>
  <c r="K13653" i="1" a="1"/>
  <c r="K13653" i="1" s="1"/>
  <c r="K13654" i="1" a="1"/>
  <c r="K13654" i="1" s="1"/>
  <c r="K13655" i="1" a="1"/>
  <c r="K13655" i="1" s="1"/>
  <c r="K13656" i="1" a="1"/>
  <c r="K13656" i="1" s="1"/>
  <c r="K13657" i="1" a="1"/>
  <c r="K13657" i="1" s="1"/>
  <c r="K13658" i="1" a="1"/>
  <c r="K13658" i="1" s="1"/>
  <c r="K13659" i="1" a="1"/>
  <c r="K13659" i="1" s="1"/>
  <c r="K13660" i="1" a="1"/>
  <c r="K13660" i="1" s="1"/>
  <c r="K13661" i="1" a="1"/>
  <c r="K13661" i="1" s="1"/>
  <c r="K13662" i="1" a="1"/>
  <c r="K13662" i="1" s="1"/>
  <c r="K13663" i="1" a="1"/>
  <c r="K13663" i="1" s="1"/>
  <c r="K13664" i="1" a="1"/>
  <c r="K13664" i="1" s="1"/>
  <c r="K13665" i="1" a="1"/>
  <c r="K13665" i="1" s="1"/>
  <c r="K13666" i="1" a="1"/>
  <c r="K13666" i="1" s="1"/>
  <c r="K13667" i="1" a="1"/>
  <c r="K13667" i="1" s="1"/>
  <c r="K13668" i="1" a="1"/>
  <c r="K13668" i="1" s="1"/>
  <c r="K13669" i="1" a="1"/>
  <c r="K13669" i="1" s="1"/>
  <c r="K13670" i="1" a="1"/>
  <c r="K13670" i="1" s="1"/>
  <c r="K13671" i="1" a="1"/>
  <c r="K13671" i="1" s="1"/>
  <c r="K13672" i="1" a="1"/>
  <c r="K13672" i="1" s="1"/>
  <c r="K13673" i="1" a="1"/>
  <c r="K13673" i="1" s="1"/>
  <c r="K13674" i="1" a="1"/>
  <c r="K13674" i="1" s="1"/>
  <c r="K13675" i="1" a="1"/>
  <c r="K13675" i="1" s="1"/>
  <c r="K13676" i="1" a="1"/>
  <c r="K13676" i="1" s="1"/>
  <c r="K13677" i="1" a="1"/>
  <c r="K13677" i="1" s="1"/>
  <c r="K13678" i="1" a="1"/>
  <c r="K13678" i="1" s="1"/>
  <c r="K13679" i="1" a="1"/>
  <c r="K13679" i="1" s="1"/>
  <c r="K13680" i="1" a="1"/>
  <c r="K13680" i="1" s="1"/>
  <c r="K13681" i="1" a="1"/>
  <c r="K13681" i="1" s="1"/>
  <c r="K13682" i="1" a="1"/>
  <c r="K13682" i="1" s="1"/>
  <c r="K13683" i="1" a="1"/>
  <c r="K13683" i="1" s="1"/>
  <c r="K13684" i="1" a="1"/>
  <c r="K13684" i="1" s="1"/>
  <c r="K13685" i="1" a="1"/>
  <c r="K13685" i="1" s="1"/>
  <c r="K13686" i="1" a="1"/>
  <c r="K13686" i="1" s="1"/>
  <c r="K13687" i="1" a="1"/>
  <c r="K13687" i="1" s="1"/>
  <c r="K13688" i="1" a="1"/>
  <c r="K13688" i="1" s="1"/>
  <c r="K13689" i="1" a="1"/>
  <c r="K13689" i="1" s="1"/>
  <c r="K13690" i="1" a="1"/>
  <c r="K13690" i="1" s="1"/>
  <c r="K13691" i="1" a="1"/>
  <c r="K13691" i="1" s="1"/>
  <c r="K13692" i="1" a="1"/>
  <c r="K13692" i="1" s="1"/>
  <c r="K13693" i="1" a="1"/>
  <c r="K13693" i="1" s="1"/>
  <c r="K13694" i="1" a="1"/>
  <c r="K13694" i="1" s="1"/>
  <c r="K13695" i="1" a="1"/>
  <c r="K13695" i="1" s="1"/>
  <c r="K13696" i="1" a="1"/>
  <c r="K13696" i="1" s="1"/>
  <c r="K13697" i="1" a="1"/>
  <c r="K13697" i="1" s="1"/>
  <c r="K13698" i="1" a="1"/>
  <c r="K13698" i="1" s="1"/>
  <c r="K13699" i="1" a="1"/>
  <c r="K13699" i="1" s="1"/>
  <c r="K13700" i="1" a="1"/>
  <c r="K13700" i="1" s="1"/>
  <c r="K13701" i="1" a="1"/>
  <c r="K13701" i="1" s="1"/>
  <c r="K13702" i="1" a="1"/>
  <c r="K13702" i="1" s="1"/>
  <c r="K13703" i="1" a="1"/>
  <c r="K13703" i="1" s="1"/>
  <c r="K13704" i="1" a="1"/>
  <c r="K13704" i="1" s="1"/>
  <c r="K13705" i="1" a="1"/>
  <c r="K13705" i="1" s="1"/>
  <c r="K13706" i="1" a="1"/>
  <c r="K13706" i="1" s="1"/>
  <c r="K13707" i="1" a="1"/>
  <c r="K13707" i="1" s="1"/>
  <c r="K13708" i="1" a="1"/>
  <c r="K13708" i="1" s="1"/>
  <c r="K13709" i="1" a="1"/>
  <c r="K13709" i="1" s="1"/>
  <c r="K13710" i="1" a="1"/>
  <c r="K13710" i="1" s="1"/>
  <c r="K13711" i="1" a="1"/>
  <c r="K13711" i="1" s="1"/>
  <c r="K13712" i="1" a="1"/>
  <c r="K13712" i="1" s="1"/>
  <c r="K13713" i="1" a="1"/>
  <c r="K13713" i="1" s="1"/>
  <c r="K13714" i="1" a="1"/>
  <c r="K13714" i="1" s="1"/>
  <c r="K13715" i="1" a="1"/>
  <c r="K13715" i="1" s="1"/>
  <c r="K13716" i="1" a="1"/>
  <c r="K13716" i="1" s="1"/>
  <c r="K13717" i="1" a="1"/>
  <c r="K13717" i="1" s="1"/>
  <c r="K13718" i="1" a="1"/>
  <c r="K13718" i="1" s="1"/>
  <c r="K13719" i="1" a="1"/>
  <c r="K13719" i="1" s="1"/>
  <c r="K13720" i="1" a="1"/>
  <c r="K13720" i="1" s="1"/>
  <c r="K13721" i="1" a="1"/>
  <c r="K13721" i="1" s="1"/>
  <c r="K13722" i="1" a="1"/>
  <c r="K13722" i="1" s="1"/>
  <c r="K13723" i="1" a="1"/>
  <c r="K13723" i="1" s="1"/>
  <c r="K13724" i="1" a="1"/>
  <c r="K13724" i="1" s="1"/>
  <c r="K13725" i="1" a="1"/>
  <c r="K13725" i="1" s="1"/>
  <c r="K13726" i="1" a="1"/>
  <c r="K13726" i="1" s="1"/>
  <c r="K13727" i="1" a="1"/>
  <c r="K13727" i="1" s="1"/>
  <c r="K13728" i="1" a="1"/>
  <c r="K13728" i="1" s="1"/>
  <c r="K13729" i="1" a="1"/>
  <c r="K13729" i="1" s="1"/>
  <c r="K13730" i="1" a="1"/>
  <c r="K13730" i="1" s="1"/>
  <c r="K13731" i="1" a="1"/>
  <c r="K13731" i="1" s="1"/>
  <c r="K13732" i="1" a="1"/>
  <c r="K13732" i="1" s="1"/>
  <c r="K13733" i="1" a="1"/>
  <c r="K13733" i="1" s="1"/>
  <c r="K13734" i="1" a="1"/>
  <c r="K13734" i="1" s="1"/>
  <c r="K13735" i="1" a="1"/>
  <c r="K13735" i="1" s="1"/>
  <c r="K13736" i="1" a="1"/>
  <c r="K13736" i="1" s="1"/>
  <c r="K13737" i="1" a="1"/>
  <c r="K13737" i="1" s="1"/>
  <c r="K13738" i="1" a="1"/>
  <c r="K13738" i="1" s="1"/>
  <c r="K13739" i="1" a="1"/>
  <c r="K13739" i="1" s="1"/>
  <c r="K13740" i="1" a="1"/>
  <c r="K13740" i="1" s="1"/>
  <c r="K13741" i="1" a="1"/>
  <c r="K13741" i="1" s="1"/>
  <c r="K13742" i="1" a="1"/>
  <c r="K13742" i="1" s="1"/>
  <c r="K13743" i="1" a="1"/>
  <c r="K13743" i="1" s="1"/>
  <c r="K13744" i="1" a="1"/>
  <c r="K13744" i="1" s="1"/>
  <c r="K13745" i="1" a="1"/>
  <c r="K13745" i="1" s="1"/>
  <c r="K13746" i="1" a="1"/>
  <c r="K13746" i="1" s="1"/>
  <c r="K13747" i="1" a="1"/>
  <c r="K13747" i="1" s="1"/>
  <c r="K13748" i="1" a="1"/>
  <c r="K13748" i="1" s="1"/>
  <c r="K13749" i="1" a="1"/>
  <c r="K13749" i="1" s="1"/>
  <c r="K13750" i="1" a="1"/>
  <c r="K13750" i="1" s="1"/>
  <c r="K13751" i="1" a="1"/>
  <c r="K13751" i="1" s="1"/>
  <c r="K13752" i="1" a="1"/>
  <c r="K13752" i="1" s="1"/>
  <c r="K13753" i="1" a="1"/>
  <c r="K13753" i="1" s="1"/>
  <c r="K13754" i="1" a="1"/>
  <c r="K13754" i="1" s="1"/>
  <c r="K13755" i="1" a="1"/>
  <c r="K13755" i="1" s="1"/>
  <c r="K13756" i="1" a="1"/>
  <c r="K13756" i="1" s="1"/>
  <c r="K13757" i="1" a="1"/>
  <c r="K13757" i="1" s="1"/>
  <c r="K13758" i="1" a="1"/>
  <c r="K13758" i="1" s="1"/>
  <c r="K13759" i="1" a="1"/>
  <c r="K13759" i="1" s="1"/>
  <c r="K13760" i="1" a="1"/>
  <c r="K13760" i="1" s="1"/>
  <c r="K13761" i="1" a="1"/>
  <c r="K13761" i="1" s="1"/>
  <c r="K13762" i="1" a="1"/>
  <c r="K13762" i="1" s="1"/>
  <c r="K13763" i="1" a="1"/>
  <c r="K13763" i="1" s="1"/>
  <c r="K13764" i="1" a="1"/>
  <c r="K13764" i="1" s="1"/>
  <c r="K13765" i="1" a="1"/>
  <c r="K13765" i="1" s="1"/>
  <c r="K13766" i="1" a="1"/>
  <c r="K13766" i="1" s="1"/>
  <c r="K13767" i="1" a="1"/>
  <c r="K13767" i="1" s="1"/>
  <c r="K13768" i="1" a="1"/>
  <c r="K13768" i="1" s="1"/>
  <c r="K13769" i="1" a="1"/>
  <c r="K13769" i="1" s="1"/>
  <c r="K13770" i="1" a="1"/>
  <c r="K13770" i="1" s="1"/>
  <c r="K13771" i="1" a="1"/>
  <c r="K13771" i="1" s="1"/>
  <c r="K13772" i="1" a="1"/>
  <c r="K13772" i="1" s="1"/>
  <c r="K13773" i="1" a="1"/>
  <c r="K13773" i="1" s="1"/>
  <c r="K13774" i="1" a="1"/>
  <c r="K13774" i="1" s="1"/>
  <c r="K13775" i="1" a="1"/>
  <c r="K13775" i="1" s="1"/>
  <c r="K13776" i="1" a="1"/>
  <c r="K13776" i="1" s="1"/>
  <c r="K13777" i="1" a="1"/>
  <c r="K13777" i="1" s="1"/>
  <c r="K13778" i="1" a="1"/>
  <c r="K13778" i="1" s="1"/>
  <c r="K13779" i="1" a="1"/>
  <c r="K13779" i="1" s="1"/>
  <c r="K13780" i="1" a="1"/>
  <c r="K13780" i="1" s="1"/>
  <c r="K13781" i="1" a="1"/>
  <c r="K13781" i="1" s="1"/>
  <c r="K13782" i="1" a="1"/>
  <c r="K13782" i="1" s="1"/>
  <c r="K13783" i="1" a="1"/>
  <c r="K13783" i="1" s="1"/>
  <c r="K13784" i="1" a="1"/>
  <c r="K13784" i="1" s="1"/>
  <c r="K13785" i="1" a="1"/>
  <c r="K13785" i="1" s="1"/>
  <c r="K13786" i="1" a="1"/>
  <c r="K13786" i="1" s="1"/>
  <c r="K13787" i="1" a="1"/>
  <c r="K13787" i="1" s="1"/>
  <c r="K13788" i="1" a="1"/>
  <c r="K13788" i="1" s="1"/>
  <c r="K13789" i="1" a="1"/>
  <c r="K13789" i="1" s="1"/>
  <c r="K13790" i="1" a="1"/>
  <c r="K13790" i="1" s="1"/>
  <c r="K13791" i="1" a="1"/>
  <c r="K13791" i="1" s="1"/>
  <c r="K13792" i="1" a="1"/>
  <c r="K13792" i="1" s="1"/>
  <c r="K13793" i="1" a="1"/>
  <c r="K13793" i="1" s="1"/>
  <c r="K13794" i="1" a="1"/>
  <c r="K13794" i="1" s="1"/>
  <c r="K13795" i="1" a="1"/>
  <c r="K13795" i="1" s="1"/>
  <c r="K13796" i="1" a="1"/>
  <c r="K13796" i="1" s="1"/>
  <c r="K13797" i="1" a="1"/>
  <c r="K13797" i="1" s="1"/>
  <c r="K13798" i="1" a="1"/>
  <c r="K13798" i="1" s="1"/>
  <c r="K13799" i="1" a="1"/>
  <c r="K13799" i="1" s="1"/>
  <c r="K13800" i="1" a="1"/>
  <c r="K13800" i="1" s="1"/>
  <c r="K13801" i="1" a="1"/>
  <c r="K13801" i="1" s="1"/>
  <c r="K13802" i="1" a="1"/>
  <c r="K13802" i="1" s="1"/>
  <c r="K13803" i="1" a="1"/>
  <c r="K13803" i="1" s="1"/>
  <c r="K13804" i="1" a="1"/>
  <c r="K13804" i="1" s="1"/>
  <c r="K13805" i="1" a="1"/>
  <c r="K13805" i="1" s="1"/>
  <c r="K13806" i="1" a="1"/>
  <c r="K13806" i="1" s="1"/>
  <c r="K13807" i="1" a="1"/>
  <c r="K13807" i="1" s="1"/>
  <c r="K13808" i="1" a="1"/>
  <c r="K13808" i="1" s="1"/>
  <c r="K13809" i="1" a="1"/>
  <c r="K13809" i="1" s="1"/>
  <c r="K13810" i="1" a="1"/>
  <c r="K13810" i="1" s="1"/>
  <c r="K13811" i="1" a="1"/>
  <c r="K13811" i="1" s="1"/>
  <c r="K13812" i="1" a="1"/>
  <c r="K13812" i="1" s="1"/>
  <c r="K13813" i="1" a="1"/>
  <c r="K13813" i="1" s="1"/>
  <c r="K13814" i="1" a="1"/>
  <c r="K13814" i="1" s="1"/>
  <c r="K13815" i="1" a="1"/>
  <c r="K13815" i="1" s="1"/>
  <c r="K13816" i="1" a="1"/>
  <c r="K13816" i="1" s="1"/>
  <c r="K13817" i="1" a="1"/>
  <c r="K13817" i="1" s="1"/>
  <c r="K13818" i="1" a="1"/>
  <c r="K13818" i="1" s="1"/>
  <c r="K13819" i="1" a="1"/>
  <c r="K13819" i="1" s="1"/>
  <c r="K13820" i="1" a="1"/>
  <c r="K13820" i="1" s="1"/>
  <c r="K13821" i="1" a="1"/>
  <c r="K13821" i="1" s="1"/>
  <c r="K13822" i="1" a="1"/>
  <c r="K13822" i="1" s="1"/>
  <c r="K13823" i="1" a="1"/>
  <c r="K13823" i="1" s="1"/>
  <c r="K13824" i="1" a="1"/>
  <c r="K13824" i="1" s="1"/>
  <c r="K13825" i="1" a="1"/>
  <c r="K13825" i="1" s="1"/>
  <c r="K13826" i="1" a="1"/>
  <c r="K13826" i="1" s="1"/>
  <c r="K13827" i="1" a="1"/>
  <c r="K13827" i="1" s="1"/>
  <c r="K13828" i="1" a="1"/>
  <c r="K13828" i="1" s="1"/>
  <c r="K13829" i="1" a="1"/>
  <c r="K13829" i="1" s="1"/>
  <c r="K13830" i="1" a="1"/>
  <c r="K13830" i="1" s="1"/>
  <c r="K13831" i="1" a="1"/>
  <c r="K13831" i="1" s="1"/>
  <c r="K13832" i="1" a="1"/>
  <c r="K13832" i="1" s="1"/>
  <c r="K13833" i="1" a="1"/>
  <c r="K13833" i="1" s="1"/>
  <c r="K13834" i="1" a="1"/>
  <c r="K13834" i="1" s="1"/>
  <c r="K13835" i="1" a="1"/>
  <c r="K13835" i="1" s="1"/>
  <c r="K13836" i="1" a="1"/>
  <c r="K13836" i="1" s="1"/>
  <c r="K13837" i="1" a="1"/>
  <c r="K13837" i="1" s="1"/>
  <c r="K13838" i="1" a="1"/>
  <c r="K13838" i="1" s="1"/>
  <c r="K13839" i="1" a="1"/>
  <c r="K13839" i="1" s="1"/>
  <c r="K13840" i="1" a="1"/>
  <c r="K13840" i="1" s="1"/>
  <c r="K13841" i="1" a="1"/>
  <c r="K13841" i="1" s="1"/>
  <c r="K13842" i="1" a="1"/>
  <c r="K13842" i="1" s="1"/>
  <c r="K13843" i="1" a="1"/>
  <c r="K13843" i="1" s="1"/>
  <c r="K13844" i="1" a="1"/>
  <c r="K13844" i="1" s="1"/>
  <c r="K13845" i="1" a="1"/>
  <c r="K13845" i="1" s="1"/>
  <c r="K13846" i="1" a="1"/>
  <c r="K13846" i="1" s="1"/>
  <c r="K13847" i="1" a="1"/>
  <c r="K13847" i="1" s="1"/>
  <c r="K13848" i="1" a="1"/>
  <c r="K13848" i="1" s="1"/>
  <c r="K13849" i="1" a="1"/>
  <c r="K13849" i="1" s="1"/>
  <c r="K13850" i="1" a="1"/>
  <c r="K13850" i="1" s="1"/>
  <c r="K13851" i="1" a="1"/>
  <c r="K13851" i="1" s="1"/>
  <c r="K13852" i="1" a="1"/>
  <c r="K13852" i="1" s="1"/>
  <c r="K13853" i="1" a="1"/>
  <c r="K13853" i="1" s="1"/>
  <c r="K13854" i="1" a="1"/>
  <c r="K13854" i="1" s="1"/>
  <c r="K13855" i="1" a="1"/>
  <c r="K13855" i="1" s="1"/>
  <c r="K13856" i="1" a="1"/>
  <c r="K13856" i="1" s="1"/>
  <c r="K13857" i="1" a="1"/>
  <c r="K13857" i="1" s="1"/>
  <c r="K13858" i="1" a="1"/>
  <c r="K13858" i="1" s="1"/>
  <c r="K13859" i="1" a="1"/>
  <c r="K13859" i="1" s="1"/>
  <c r="K13860" i="1" a="1"/>
  <c r="K13860" i="1" s="1"/>
  <c r="K13861" i="1" a="1"/>
  <c r="K13861" i="1" s="1"/>
  <c r="K13862" i="1" a="1"/>
  <c r="K13862" i="1" s="1"/>
  <c r="K13863" i="1" a="1"/>
  <c r="K13863" i="1" s="1"/>
  <c r="K13864" i="1" a="1"/>
  <c r="K13864" i="1" s="1"/>
  <c r="K13865" i="1" a="1"/>
  <c r="K13865" i="1" s="1"/>
  <c r="K13866" i="1" a="1"/>
  <c r="K13866" i="1" s="1"/>
  <c r="K13867" i="1" a="1"/>
  <c r="K13867" i="1" s="1"/>
  <c r="K13868" i="1" a="1"/>
  <c r="K13868" i="1" s="1"/>
  <c r="K13869" i="1" a="1"/>
  <c r="K13869" i="1" s="1"/>
  <c r="K13870" i="1" a="1"/>
  <c r="K13870" i="1" s="1"/>
  <c r="K13871" i="1" a="1"/>
  <c r="K13871" i="1" s="1"/>
  <c r="K13872" i="1" a="1"/>
  <c r="K13872" i="1" s="1"/>
  <c r="K13873" i="1" a="1"/>
  <c r="K13873" i="1" s="1"/>
  <c r="K13874" i="1" a="1"/>
  <c r="K13874" i="1" s="1"/>
  <c r="K13875" i="1" a="1"/>
  <c r="K13875" i="1" s="1"/>
  <c r="K13876" i="1" a="1"/>
  <c r="K13876" i="1" s="1"/>
  <c r="K13877" i="1" a="1"/>
  <c r="K13877" i="1" s="1"/>
  <c r="K13878" i="1" a="1"/>
  <c r="K13878" i="1" s="1"/>
  <c r="K13879" i="1" a="1"/>
  <c r="K13879" i="1" s="1"/>
  <c r="K13880" i="1" a="1"/>
  <c r="K13880" i="1" s="1"/>
  <c r="K13881" i="1" a="1"/>
  <c r="K13881" i="1" s="1"/>
  <c r="K13882" i="1" a="1"/>
  <c r="K13882" i="1" s="1"/>
  <c r="K13883" i="1" a="1"/>
  <c r="K13883" i="1" s="1"/>
  <c r="K13884" i="1" a="1"/>
  <c r="K13884" i="1" s="1"/>
  <c r="K13885" i="1" a="1"/>
  <c r="K13885" i="1" s="1"/>
  <c r="K13886" i="1" a="1"/>
  <c r="K13886" i="1" s="1"/>
  <c r="K13887" i="1" a="1"/>
  <c r="K13887" i="1" s="1"/>
  <c r="K13888" i="1" a="1"/>
  <c r="K13888" i="1" s="1"/>
  <c r="K13889" i="1" a="1"/>
  <c r="K13889" i="1" s="1"/>
  <c r="K13890" i="1" a="1"/>
  <c r="K13890" i="1" s="1"/>
  <c r="K13891" i="1" a="1"/>
  <c r="K13891" i="1" s="1"/>
  <c r="K13892" i="1" a="1"/>
  <c r="K13892" i="1" s="1"/>
  <c r="K13893" i="1" a="1"/>
  <c r="K13893" i="1" s="1"/>
  <c r="K13894" i="1" a="1"/>
  <c r="K13894" i="1" s="1"/>
  <c r="K13895" i="1" a="1"/>
  <c r="K13895" i="1" s="1"/>
  <c r="K13896" i="1" a="1"/>
  <c r="K13896" i="1" s="1"/>
  <c r="K13897" i="1" a="1"/>
  <c r="K13897" i="1" s="1"/>
  <c r="K13898" i="1" a="1"/>
  <c r="K13898" i="1" s="1"/>
  <c r="K13899" i="1" a="1"/>
  <c r="K13899" i="1" s="1"/>
  <c r="K13900" i="1" a="1"/>
  <c r="K13900" i="1" s="1"/>
  <c r="K13901" i="1" a="1"/>
  <c r="K13901" i="1" s="1"/>
  <c r="K13902" i="1" a="1"/>
  <c r="K13902" i="1" s="1"/>
  <c r="K13903" i="1" a="1"/>
  <c r="K13903" i="1" s="1"/>
  <c r="K13904" i="1" a="1"/>
  <c r="K13904" i="1" s="1"/>
  <c r="K13905" i="1" a="1"/>
  <c r="K13905" i="1" s="1"/>
  <c r="K13906" i="1" a="1"/>
  <c r="K13906" i="1" s="1"/>
  <c r="K13907" i="1" a="1"/>
  <c r="K13907" i="1" s="1"/>
  <c r="K13908" i="1" a="1"/>
  <c r="K13908" i="1" s="1"/>
  <c r="K13909" i="1" a="1"/>
  <c r="K13909" i="1" s="1"/>
  <c r="K13910" i="1" a="1"/>
  <c r="K13910" i="1" s="1"/>
  <c r="K13911" i="1" a="1"/>
  <c r="K13911" i="1" s="1"/>
  <c r="K13912" i="1" a="1"/>
  <c r="K13912" i="1" s="1"/>
  <c r="K13913" i="1" a="1"/>
  <c r="K13913" i="1" s="1"/>
  <c r="K13914" i="1" a="1"/>
  <c r="K13914" i="1" s="1"/>
  <c r="K13915" i="1" a="1"/>
  <c r="K13915" i="1" s="1"/>
  <c r="K13916" i="1" a="1"/>
  <c r="K13916" i="1" s="1"/>
  <c r="K13917" i="1" a="1"/>
  <c r="K13917" i="1" s="1"/>
  <c r="K13918" i="1" a="1"/>
  <c r="K13918" i="1" s="1"/>
  <c r="K13919" i="1" a="1"/>
  <c r="K13919" i="1" s="1"/>
  <c r="K13920" i="1" a="1"/>
  <c r="K13920" i="1" s="1"/>
  <c r="K13921" i="1" a="1"/>
  <c r="K13921" i="1" s="1"/>
  <c r="K13922" i="1" a="1"/>
  <c r="K13922" i="1" s="1"/>
  <c r="K13923" i="1" a="1"/>
  <c r="K13923" i="1" s="1"/>
  <c r="K13924" i="1" a="1"/>
  <c r="K13924" i="1" s="1"/>
  <c r="K13925" i="1" a="1"/>
  <c r="K13925" i="1" s="1"/>
  <c r="K13926" i="1" a="1"/>
  <c r="K13926" i="1" s="1"/>
  <c r="K13927" i="1" a="1"/>
  <c r="K13927" i="1" s="1"/>
  <c r="K13928" i="1" a="1"/>
  <c r="K13928" i="1" s="1"/>
  <c r="K13929" i="1" a="1"/>
  <c r="K13929" i="1" s="1"/>
  <c r="K13930" i="1" a="1"/>
  <c r="K13930" i="1" s="1"/>
  <c r="K13931" i="1" a="1"/>
  <c r="K13931" i="1" s="1"/>
  <c r="K13932" i="1" a="1"/>
  <c r="K13932" i="1" s="1"/>
  <c r="K13933" i="1" a="1"/>
  <c r="K13933" i="1" s="1"/>
  <c r="K13934" i="1" a="1"/>
  <c r="K13934" i="1" s="1"/>
  <c r="K13935" i="1" a="1"/>
  <c r="K13935" i="1" s="1"/>
  <c r="K13936" i="1" a="1"/>
  <c r="K13936" i="1" s="1"/>
  <c r="K13937" i="1" a="1"/>
  <c r="K13937" i="1" s="1"/>
  <c r="K13938" i="1" a="1"/>
  <c r="K13938" i="1" s="1"/>
  <c r="K13939" i="1" a="1"/>
  <c r="K13939" i="1" s="1"/>
  <c r="K13940" i="1" a="1"/>
  <c r="K13940" i="1" s="1"/>
  <c r="K13941" i="1" a="1"/>
  <c r="K13941" i="1" s="1"/>
  <c r="K13942" i="1" a="1"/>
  <c r="K13942" i="1" s="1"/>
  <c r="K13943" i="1" a="1"/>
  <c r="K13943" i="1" s="1"/>
  <c r="K13944" i="1" a="1"/>
  <c r="K13944" i="1" s="1"/>
  <c r="K13945" i="1" a="1"/>
  <c r="K13945" i="1" s="1"/>
  <c r="K13946" i="1" a="1"/>
  <c r="K13946" i="1" s="1"/>
  <c r="K13947" i="1" a="1"/>
  <c r="K13947" i="1" s="1"/>
  <c r="K13948" i="1" a="1"/>
  <c r="K13948" i="1" s="1"/>
  <c r="K13949" i="1" a="1"/>
  <c r="K13949" i="1" s="1"/>
  <c r="K13950" i="1" a="1"/>
  <c r="K13950" i="1" s="1"/>
  <c r="K13951" i="1" a="1"/>
  <c r="K13951" i="1" s="1"/>
  <c r="K13952" i="1" a="1"/>
  <c r="K13952" i="1" s="1"/>
  <c r="K13953" i="1" a="1"/>
  <c r="K13953" i="1" s="1"/>
  <c r="K13954" i="1" a="1"/>
  <c r="K13954" i="1" s="1"/>
  <c r="K13955" i="1" a="1"/>
  <c r="K13955" i="1" s="1"/>
  <c r="K13956" i="1" a="1"/>
  <c r="K13956" i="1" s="1"/>
  <c r="K13957" i="1" a="1"/>
  <c r="K13957" i="1" s="1"/>
  <c r="K13958" i="1" a="1"/>
  <c r="K13958" i="1" s="1"/>
  <c r="K13959" i="1" a="1"/>
  <c r="K13959" i="1" s="1"/>
  <c r="K13960" i="1" a="1"/>
  <c r="K13960" i="1" s="1"/>
  <c r="K13961" i="1" a="1"/>
  <c r="K13961" i="1" s="1"/>
  <c r="K13962" i="1" a="1"/>
  <c r="K13962" i="1" s="1"/>
  <c r="K13963" i="1" a="1"/>
  <c r="K13963" i="1" s="1"/>
  <c r="K13964" i="1" a="1"/>
  <c r="K13964" i="1" s="1"/>
  <c r="K13965" i="1" a="1"/>
  <c r="K13965" i="1" s="1"/>
  <c r="K13966" i="1" a="1"/>
  <c r="K13966" i="1" s="1"/>
  <c r="K13967" i="1" a="1"/>
  <c r="K13967" i="1" s="1"/>
  <c r="K13968" i="1" a="1"/>
  <c r="K13968" i="1" s="1"/>
  <c r="K13969" i="1" a="1"/>
  <c r="K13969" i="1" s="1"/>
  <c r="K13970" i="1" a="1"/>
  <c r="K13970" i="1" s="1"/>
  <c r="K13971" i="1" a="1"/>
  <c r="K13971" i="1" s="1"/>
  <c r="K13972" i="1" a="1"/>
  <c r="K13972" i="1" s="1"/>
  <c r="K13973" i="1" a="1"/>
  <c r="K13973" i="1" s="1"/>
  <c r="K13974" i="1" a="1"/>
  <c r="K13974" i="1" s="1"/>
  <c r="K13975" i="1" a="1"/>
  <c r="K13975" i="1" s="1"/>
  <c r="K13976" i="1" a="1"/>
  <c r="K13976" i="1" s="1"/>
  <c r="K13977" i="1" a="1"/>
  <c r="K13977" i="1" s="1"/>
  <c r="K13978" i="1" a="1"/>
  <c r="K13978" i="1" s="1"/>
  <c r="K13979" i="1" a="1"/>
  <c r="K13979" i="1" s="1"/>
  <c r="K13980" i="1" a="1"/>
  <c r="K13980" i="1" s="1"/>
  <c r="K13981" i="1" a="1"/>
  <c r="K13981" i="1" s="1"/>
  <c r="K13982" i="1" a="1"/>
  <c r="K13982" i="1" s="1"/>
  <c r="K13983" i="1" a="1"/>
  <c r="K13983" i="1" s="1"/>
  <c r="K13984" i="1" a="1"/>
  <c r="K13984" i="1" s="1"/>
  <c r="K13985" i="1" a="1"/>
  <c r="K13985" i="1" s="1"/>
  <c r="K13986" i="1" a="1"/>
  <c r="K13986" i="1" s="1"/>
  <c r="K13987" i="1" a="1"/>
  <c r="K13987" i="1" s="1"/>
  <c r="K13988" i="1" a="1"/>
  <c r="K13988" i="1" s="1"/>
  <c r="K13989" i="1" a="1"/>
  <c r="K13989" i="1" s="1"/>
  <c r="K13990" i="1" a="1"/>
  <c r="K13990" i="1" s="1"/>
  <c r="K13991" i="1" a="1"/>
  <c r="K13991" i="1" s="1"/>
  <c r="K13992" i="1" a="1"/>
  <c r="K13992" i="1" s="1"/>
  <c r="K13993" i="1" a="1"/>
  <c r="K13993" i="1" s="1"/>
  <c r="K13994" i="1" a="1"/>
  <c r="K13994" i="1" s="1"/>
  <c r="K13995" i="1" a="1"/>
  <c r="K13995" i="1" s="1"/>
  <c r="K13996" i="1" a="1"/>
  <c r="K13996" i="1" s="1"/>
  <c r="K13997" i="1" a="1"/>
  <c r="K13997" i="1" s="1"/>
  <c r="K13998" i="1" a="1"/>
  <c r="K13998" i="1" s="1"/>
  <c r="K13999" i="1" a="1"/>
  <c r="K13999" i="1" s="1"/>
  <c r="K14000" i="1" a="1"/>
  <c r="K14000" i="1" s="1"/>
  <c r="K14001" i="1" a="1"/>
  <c r="K14001" i="1" s="1"/>
  <c r="K14002" i="1" a="1"/>
  <c r="K14002" i="1" s="1"/>
  <c r="K14003" i="1" a="1"/>
  <c r="K14003" i="1" s="1"/>
  <c r="K14004" i="1" a="1"/>
  <c r="K14004" i="1" s="1"/>
  <c r="K14005" i="1" a="1"/>
  <c r="K14005" i="1" s="1"/>
  <c r="K14006" i="1" a="1"/>
  <c r="K14006" i="1" s="1"/>
  <c r="K14007" i="1" a="1"/>
  <c r="K14007" i="1" s="1"/>
  <c r="K14008" i="1" a="1"/>
  <c r="K14008" i="1" s="1"/>
  <c r="K14009" i="1" a="1"/>
  <c r="K14009" i="1" s="1"/>
  <c r="K14010" i="1" a="1"/>
  <c r="K14010" i="1" s="1"/>
  <c r="K14011" i="1" a="1"/>
  <c r="K14011" i="1" s="1"/>
  <c r="K14012" i="1" a="1"/>
  <c r="K14012" i="1" s="1"/>
  <c r="K14013" i="1" a="1"/>
  <c r="K14013" i="1" s="1"/>
  <c r="K14014" i="1" a="1"/>
  <c r="K14014" i="1" s="1"/>
  <c r="K14015" i="1" a="1"/>
  <c r="K14015" i="1" s="1"/>
  <c r="K14016" i="1" a="1"/>
  <c r="K14016" i="1" s="1"/>
  <c r="K14017" i="1" a="1"/>
  <c r="K14017" i="1" s="1"/>
  <c r="K14018" i="1" a="1"/>
  <c r="K14018" i="1" s="1"/>
  <c r="K14019" i="1" a="1"/>
  <c r="K14019" i="1" s="1"/>
  <c r="K14020" i="1" a="1"/>
  <c r="K14020" i="1" s="1"/>
  <c r="K14021" i="1" a="1"/>
  <c r="K14021" i="1" s="1"/>
  <c r="K14022" i="1" a="1"/>
  <c r="K14022" i="1" s="1"/>
  <c r="K14023" i="1" a="1"/>
  <c r="K14023" i="1" s="1"/>
  <c r="K14024" i="1" a="1"/>
  <c r="K14024" i="1" s="1"/>
  <c r="K14025" i="1" a="1"/>
  <c r="K14025" i="1" s="1"/>
  <c r="K14026" i="1" a="1"/>
  <c r="K14026" i="1" s="1"/>
  <c r="K14027" i="1" a="1"/>
  <c r="K14027" i="1" s="1"/>
  <c r="K14028" i="1" a="1"/>
  <c r="K14028" i="1" s="1"/>
  <c r="K14029" i="1" a="1"/>
  <c r="K14029" i="1" s="1"/>
  <c r="K14030" i="1" a="1"/>
  <c r="K14030" i="1" s="1"/>
  <c r="K14031" i="1" a="1"/>
  <c r="K14031" i="1" s="1"/>
  <c r="K14032" i="1" a="1"/>
  <c r="K14032" i="1" s="1"/>
  <c r="K14033" i="1" a="1"/>
  <c r="K14033" i="1" s="1"/>
  <c r="K14034" i="1" a="1"/>
  <c r="K14034" i="1" s="1"/>
  <c r="K14035" i="1" a="1"/>
  <c r="K14035" i="1" s="1"/>
  <c r="K14036" i="1" a="1"/>
  <c r="K14036" i="1" s="1"/>
  <c r="K14037" i="1" a="1"/>
  <c r="K14037" i="1" s="1"/>
  <c r="K14038" i="1" a="1"/>
  <c r="K14038" i="1" s="1"/>
  <c r="K14039" i="1" a="1"/>
  <c r="K14039" i="1" s="1"/>
  <c r="K14040" i="1" a="1"/>
  <c r="K14040" i="1" s="1"/>
  <c r="K14041" i="1" a="1"/>
  <c r="K14041" i="1" s="1"/>
  <c r="K14042" i="1" a="1"/>
  <c r="K14042" i="1" s="1"/>
  <c r="K14043" i="1" a="1"/>
  <c r="K14043" i="1" s="1"/>
  <c r="K14044" i="1" a="1"/>
  <c r="K14044" i="1" s="1"/>
  <c r="K14045" i="1" a="1"/>
  <c r="K14045" i="1" s="1"/>
  <c r="K14046" i="1" a="1"/>
  <c r="K14046" i="1" s="1"/>
  <c r="K14047" i="1" a="1"/>
  <c r="K14047" i="1" s="1"/>
  <c r="K14048" i="1" a="1"/>
  <c r="K14048" i="1" s="1"/>
  <c r="K14049" i="1" a="1"/>
  <c r="K14049" i="1" s="1"/>
  <c r="K14050" i="1" a="1"/>
  <c r="K14050" i="1" s="1"/>
  <c r="K14051" i="1" a="1"/>
  <c r="K14051" i="1" s="1"/>
  <c r="K14052" i="1" a="1"/>
  <c r="K14052" i="1" s="1"/>
  <c r="K14053" i="1" a="1"/>
  <c r="K14053" i="1" s="1"/>
  <c r="K14054" i="1" a="1"/>
  <c r="K14054" i="1" s="1"/>
  <c r="K14055" i="1" a="1"/>
  <c r="K14055" i="1" s="1"/>
  <c r="K14056" i="1" a="1"/>
  <c r="K14056" i="1" s="1"/>
  <c r="K14057" i="1" a="1"/>
  <c r="K14057" i="1" s="1"/>
  <c r="K14058" i="1" a="1"/>
  <c r="K14058" i="1" s="1"/>
  <c r="K14059" i="1" a="1"/>
  <c r="K14059" i="1" s="1"/>
  <c r="K14060" i="1" a="1"/>
  <c r="K14060" i="1" s="1"/>
  <c r="K14061" i="1" a="1"/>
  <c r="K14061" i="1" s="1"/>
  <c r="K14062" i="1" a="1"/>
  <c r="K14062" i="1" s="1"/>
  <c r="K14063" i="1" a="1"/>
  <c r="K14063" i="1" s="1"/>
  <c r="K14064" i="1" a="1"/>
  <c r="K14064" i="1" s="1"/>
  <c r="K14065" i="1" a="1"/>
  <c r="K14065" i="1" s="1"/>
  <c r="K14066" i="1" a="1"/>
  <c r="K14066" i="1" s="1"/>
  <c r="K14067" i="1" a="1"/>
  <c r="K14067" i="1" s="1"/>
  <c r="K14068" i="1" a="1"/>
  <c r="K14068" i="1" s="1"/>
  <c r="K14069" i="1" a="1"/>
  <c r="K14069" i="1" s="1"/>
  <c r="K14070" i="1" a="1"/>
  <c r="K14070" i="1" s="1"/>
  <c r="K14071" i="1" a="1"/>
  <c r="K14071" i="1" s="1"/>
  <c r="K14072" i="1" a="1"/>
  <c r="K14072" i="1" s="1"/>
  <c r="K14073" i="1" a="1"/>
  <c r="K14073" i="1" s="1"/>
  <c r="K14074" i="1" a="1"/>
  <c r="K14074" i="1" s="1"/>
  <c r="K14075" i="1" a="1"/>
  <c r="K14075" i="1" s="1"/>
  <c r="K14076" i="1" a="1"/>
  <c r="K14076" i="1" s="1"/>
  <c r="K14077" i="1" a="1"/>
  <c r="K14077" i="1" s="1"/>
  <c r="K14078" i="1" a="1"/>
  <c r="K14078" i="1" s="1"/>
  <c r="K14079" i="1" a="1"/>
  <c r="K14079" i="1" s="1"/>
  <c r="K14080" i="1" a="1"/>
  <c r="K14080" i="1" s="1"/>
  <c r="K14081" i="1" a="1"/>
  <c r="K14081" i="1" s="1"/>
  <c r="K14082" i="1" a="1"/>
  <c r="K14082" i="1" s="1"/>
  <c r="K14083" i="1" a="1"/>
  <c r="K14083" i="1" s="1"/>
  <c r="K14084" i="1" a="1"/>
  <c r="K14084" i="1" s="1"/>
  <c r="K14085" i="1" a="1"/>
  <c r="K14085" i="1" s="1"/>
  <c r="K14086" i="1" a="1"/>
  <c r="K14086" i="1" s="1"/>
  <c r="K14087" i="1" a="1"/>
  <c r="K14087" i="1" s="1"/>
  <c r="K14088" i="1" a="1"/>
  <c r="K14088" i="1" s="1"/>
  <c r="K14089" i="1" a="1"/>
  <c r="K14089" i="1" s="1"/>
  <c r="K14090" i="1" a="1"/>
  <c r="K14090" i="1" s="1"/>
  <c r="K14091" i="1" a="1"/>
  <c r="K14091" i="1" s="1"/>
  <c r="K14092" i="1" a="1"/>
  <c r="K14092" i="1" s="1"/>
  <c r="K14093" i="1" a="1"/>
  <c r="K14093" i="1" s="1"/>
  <c r="K14094" i="1" a="1"/>
  <c r="K14094" i="1" s="1"/>
  <c r="K14095" i="1" a="1"/>
  <c r="K14095" i="1" s="1"/>
  <c r="K14096" i="1" a="1"/>
  <c r="K14096" i="1" s="1"/>
  <c r="K14097" i="1" a="1"/>
  <c r="K14097" i="1" s="1"/>
  <c r="K14098" i="1" a="1"/>
  <c r="K14098" i="1" s="1"/>
  <c r="K14099" i="1" a="1"/>
  <c r="K14099" i="1" s="1"/>
  <c r="K14100" i="1" a="1"/>
  <c r="K14100" i="1" s="1"/>
  <c r="K14101" i="1" a="1"/>
  <c r="K14101" i="1" s="1"/>
  <c r="K14102" i="1" a="1"/>
  <c r="K14102" i="1" s="1"/>
  <c r="K14103" i="1" a="1"/>
  <c r="K14103" i="1" s="1"/>
  <c r="K14104" i="1" a="1"/>
  <c r="K14104" i="1" s="1"/>
  <c r="K14105" i="1" a="1"/>
  <c r="K14105" i="1" s="1"/>
  <c r="K14106" i="1" a="1"/>
  <c r="K14106" i="1" s="1"/>
  <c r="K14107" i="1" a="1"/>
  <c r="K14107" i="1" s="1"/>
  <c r="K14108" i="1" a="1"/>
  <c r="K14108" i="1" s="1"/>
  <c r="K14109" i="1" a="1"/>
  <c r="K14109" i="1" s="1"/>
  <c r="K14110" i="1" a="1"/>
  <c r="K14110" i="1" s="1"/>
  <c r="K14111" i="1" a="1"/>
  <c r="K14111" i="1" s="1"/>
  <c r="K14112" i="1" a="1"/>
  <c r="K14112" i="1" s="1"/>
  <c r="K14113" i="1" a="1"/>
  <c r="K14113" i="1" s="1"/>
  <c r="K14114" i="1" a="1"/>
  <c r="K14114" i="1" s="1"/>
  <c r="K14115" i="1" a="1"/>
  <c r="K14115" i="1" s="1"/>
  <c r="K14116" i="1" a="1"/>
  <c r="K14116" i="1" s="1"/>
  <c r="K14117" i="1" a="1"/>
  <c r="K14117" i="1" s="1"/>
  <c r="K14118" i="1" a="1"/>
  <c r="K14118" i="1" s="1"/>
  <c r="K14119" i="1" a="1"/>
  <c r="K14119" i="1" s="1"/>
  <c r="K14120" i="1" a="1"/>
  <c r="K14120" i="1" s="1"/>
  <c r="K14121" i="1" a="1"/>
  <c r="K14121" i="1" s="1"/>
  <c r="K14122" i="1" a="1"/>
  <c r="K14122" i="1" s="1"/>
  <c r="K14123" i="1" a="1"/>
  <c r="K14123" i="1" s="1"/>
  <c r="K14124" i="1" a="1"/>
  <c r="K14124" i="1" s="1"/>
  <c r="K14125" i="1" a="1"/>
  <c r="K14125" i="1" s="1"/>
  <c r="K14126" i="1" a="1"/>
  <c r="K14126" i="1" s="1"/>
  <c r="K14127" i="1" a="1"/>
  <c r="K14127" i="1" s="1"/>
  <c r="K14128" i="1" a="1"/>
  <c r="K14128" i="1" s="1"/>
  <c r="K14129" i="1" a="1"/>
  <c r="K14129" i="1" s="1"/>
  <c r="K14130" i="1" a="1"/>
  <c r="K14130" i="1" s="1"/>
  <c r="K14131" i="1" a="1"/>
  <c r="K14131" i="1" s="1"/>
  <c r="K14132" i="1" a="1"/>
  <c r="K14132" i="1" s="1"/>
  <c r="K14133" i="1" a="1"/>
  <c r="K14133" i="1" s="1"/>
  <c r="K14134" i="1" a="1"/>
  <c r="K14134" i="1" s="1"/>
  <c r="K14135" i="1" a="1"/>
  <c r="K14135" i="1" s="1"/>
  <c r="K14136" i="1" a="1"/>
  <c r="K14136" i="1" s="1"/>
  <c r="K14137" i="1" a="1"/>
  <c r="K14137" i="1" s="1"/>
  <c r="K14138" i="1" a="1"/>
  <c r="K14138" i="1" s="1"/>
  <c r="K14139" i="1" a="1"/>
  <c r="K14139" i="1" s="1"/>
  <c r="K14140" i="1" a="1"/>
  <c r="K14140" i="1" s="1"/>
  <c r="K14141" i="1" a="1"/>
  <c r="K14141" i="1" s="1"/>
  <c r="K14142" i="1" a="1"/>
  <c r="K14142" i="1" s="1"/>
  <c r="K14143" i="1" a="1"/>
  <c r="K14143" i="1" s="1"/>
  <c r="K14144" i="1" a="1"/>
  <c r="K14144" i="1" s="1"/>
  <c r="K14145" i="1" a="1"/>
  <c r="K14145" i="1" s="1"/>
  <c r="K14146" i="1" a="1"/>
  <c r="K14146" i="1" s="1"/>
  <c r="K14147" i="1" a="1"/>
  <c r="K14147" i="1" s="1"/>
  <c r="K14148" i="1" a="1"/>
  <c r="K14148" i="1" s="1"/>
  <c r="K14149" i="1" a="1"/>
  <c r="K14149" i="1" s="1"/>
  <c r="K14150" i="1" a="1"/>
  <c r="K14150" i="1" s="1"/>
  <c r="K14151" i="1" a="1"/>
  <c r="K14151" i="1" s="1"/>
  <c r="K14152" i="1" a="1"/>
  <c r="K14152" i="1" s="1"/>
  <c r="K14153" i="1" a="1"/>
  <c r="K14153" i="1" s="1"/>
  <c r="K14154" i="1" a="1"/>
  <c r="K14154" i="1" s="1"/>
  <c r="K14155" i="1" a="1"/>
  <c r="K14155" i="1" s="1"/>
  <c r="K14156" i="1" a="1"/>
  <c r="K14156" i="1" s="1"/>
  <c r="K14157" i="1" a="1"/>
  <c r="K14157" i="1" s="1"/>
  <c r="K14158" i="1" a="1"/>
  <c r="K14158" i="1" s="1"/>
  <c r="K14159" i="1" a="1"/>
  <c r="K14159" i="1" s="1"/>
  <c r="K14160" i="1" a="1"/>
  <c r="K14160" i="1" s="1"/>
  <c r="K14161" i="1" a="1"/>
  <c r="K14161" i="1" s="1"/>
  <c r="K14162" i="1" a="1"/>
  <c r="K14162" i="1" s="1"/>
  <c r="K14163" i="1" a="1"/>
  <c r="K14163" i="1" s="1"/>
  <c r="K14164" i="1" a="1"/>
  <c r="K14164" i="1" s="1"/>
  <c r="K14165" i="1" a="1"/>
  <c r="K14165" i="1" s="1"/>
  <c r="K14166" i="1" a="1"/>
  <c r="K14166" i="1" s="1"/>
  <c r="K14167" i="1" a="1"/>
  <c r="K14167" i="1" s="1"/>
  <c r="K14168" i="1" a="1"/>
  <c r="K14168" i="1" s="1"/>
  <c r="K14169" i="1" a="1"/>
  <c r="K14169" i="1" s="1"/>
  <c r="K14170" i="1" a="1"/>
  <c r="K14170" i="1" s="1"/>
  <c r="K14171" i="1" a="1"/>
  <c r="K14171" i="1" s="1"/>
  <c r="K14172" i="1" a="1"/>
  <c r="K14172" i="1" s="1"/>
  <c r="K14173" i="1" a="1"/>
  <c r="K14173" i="1" s="1"/>
  <c r="K14174" i="1" a="1"/>
  <c r="K14174" i="1" s="1"/>
  <c r="K14175" i="1" a="1"/>
  <c r="K14175" i="1" s="1"/>
  <c r="K14176" i="1" a="1"/>
  <c r="K14176" i="1" s="1"/>
  <c r="K14177" i="1" a="1"/>
  <c r="K14177" i="1" s="1"/>
  <c r="K14178" i="1" a="1"/>
  <c r="K14178" i="1" s="1"/>
  <c r="K14179" i="1" a="1"/>
  <c r="K14179" i="1" s="1"/>
  <c r="K14180" i="1" a="1"/>
  <c r="K14180" i="1" s="1"/>
  <c r="K14181" i="1" a="1"/>
  <c r="K14181" i="1" s="1"/>
  <c r="K14182" i="1" a="1"/>
  <c r="K14182" i="1" s="1"/>
  <c r="K14183" i="1" a="1"/>
  <c r="K14183" i="1" s="1"/>
  <c r="K14184" i="1" a="1"/>
  <c r="K14184" i="1" s="1"/>
  <c r="K14185" i="1" a="1"/>
  <c r="K14185" i="1" s="1"/>
  <c r="K14186" i="1" a="1"/>
  <c r="K14186" i="1" s="1"/>
  <c r="K14187" i="1" a="1"/>
  <c r="K14187" i="1" s="1"/>
  <c r="K14188" i="1" a="1"/>
  <c r="K14188" i="1" s="1"/>
  <c r="K14189" i="1" a="1"/>
  <c r="K14189" i="1" s="1"/>
  <c r="K14190" i="1" a="1"/>
  <c r="K14190" i="1" s="1"/>
  <c r="K14191" i="1" a="1"/>
  <c r="K14191" i="1" s="1"/>
  <c r="K14192" i="1" a="1"/>
  <c r="K14192" i="1" s="1"/>
  <c r="K14193" i="1" a="1"/>
  <c r="K14193" i="1" s="1"/>
  <c r="K14194" i="1" a="1"/>
  <c r="K14194" i="1" s="1"/>
  <c r="K14195" i="1" a="1"/>
  <c r="K14195" i="1" s="1"/>
  <c r="K14196" i="1" a="1"/>
  <c r="K14196" i="1" s="1"/>
  <c r="K14197" i="1" a="1"/>
  <c r="K14197" i="1" s="1"/>
  <c r="K14198" i="1" a="1"/>
  <c r="K14198" i="1" s="1"/>
  <c r="K14199" i="1" a="1"/>
  <c r="K14199" i="1" s="1"/>
  <c r="K14200" i="1" a="1"/>
  <c r="K14200" i="1" s="1"/>
  <c r="K14201" i="1" a="1"/>
  <c r="K14201" i="1" s="1"/>
  <c r="K14202" i="1" a="1"/>
  <c r="K14202" i="1" s="1"/>
  <c r="K14203" i="1" a="1"/>
  <c r="K14203" i="1" s="1"/>
  <c r="K14204" i="1" a="1"/>
  <c r="K14204" i="1" s="1"/>
  <c r="K14205" i="1" a="1"/>
  <c r="K14205" i="1" s="1"/>
  <c r="K14206" i="1" a="1"/>
  <c r="K14206" i="1" s="1"/>
  <c r="K14207" i="1" a="1"/>
  <c r="K14207" i="1" s="1"/>
  <c r="K14208" i="1" a="1"/>
  <c r="K14208" i="1" s="1"/>
  <c r="K14209" i="1" a="1"/>
  <c r="K14209" i="1" s="1"/>
  <c r="K14210" i="1" a="1"/>
  <c r="K14210" i="1" s="1"/>
  <c r="K14211" i="1" a="1"/>
  <c r="K14211" i="1" s="1"/>
  <c r="K14212" i="1" a="1"/>
  <c r="K14212" i="1" s="1"/>
  <c r="K14213" i="1" a="1"/>
  <c r="K14213" i="1" s="1"/>
  <c r="K14214" i="1" a="1"/>
  <c r="K14214" i="1" s="1"/>
  <c r="K14215" i="1" a="1"/>
  <c r="K14215" i="1" s="1"/>
  <c r="K14216" i="1" a="1"/>
  <c r="K14216" i="1" s="1"/>
  <c r="K14217" i="1" a="1"/>
  <c r="K14217" i="1" s="1"/>
  <c r="K14218" i="1" a="1"/>
  <c r="K14218" i="1" s="1"/>
  <c r="K14219" i="1" a="1"/>
  <c r="K14219" i="1" s="1"/>
  <c r="K14220" i="1" a="1"/>
  <c r="K14220" i="1" s="1"/>
  <c r="K14221" i="1" a="1"/>
  <c r="K14221" i="1" s="1"/>
  <c r="K14222" i="1" a="1"/>
  <c r="K14222" i="1" s="1"/>
  <c r="K14223" i="1" a="1"/>
  <c r="K14223" i="1" s="1"/>
  <c r="K14224" i="1" a="1"/>
  <c r="K14224" i="1" s="1"/>
  <c r="K14225" i="1" a="1"/>
  <c r="K14225" i="1" s="1"/>
  <c r="K14226" i="1" a="1"/>
  <c r="K14226" i="1" s="1"/>
  <c r="K14227" i="1" a="1"/>
  <c r="K14227" i="1" s="1"/>
  <c r="K14228" i="1" a="1"/>
  <c r="K14228" i="1" s="1"/>
  <c r="K14229" i="1" a="1"/>
  <c r="K14229" i="1" s="1"/>
  <c r="K14230" i="1" a="1"/>
  <c r="K14230" i="1" s="1"/>
  <c r="K14231" i="1" a="1"/>
  <c r="K14231" i="1" s="1"/>
  <c r="K14232" i="1" a="1"/>
  <c r="K14232" i="1" s="1"/>
  <c r="K14233" i="1" a="1"/>
  <c r="K14233" i="1" s="1"/>
  <c r="K14234" i="1" a="1"/>
  <c r="K14234" i="1" s="1"/>
  <c r="K14235" i="1" a="1"/>
  <c r="K14235" i="1" s="1"/>
  <c r="K14236" i="1" a="1"/>
  <c r="K14236" i="1" s="1"/>
  <c r="K14237" i="1" a="1"/>
  <c r="K14237" i="1" s="1"/>
  <c r="K14238" i="1" a="1"/>
  <c r="K14238" i="1" s="1"/>
  <c r="K14239" i="1" a="1"/>
  <c r="K14239" i="1" s="1"/>
  <c r="K14240" i="1" a="1"/>
  <c r="K14240" i="1" s="1"/>
  <c r="K14241" i="1" a="1"/>
  <c r="K14241" i="1" s="1"/>
  <c r="K14242" i="1" a="1"/>
  <c r="K14242" i="1" s="1"/>
  <c r="K14243" i="1" a="1"/>
  <c r="K14243" i="1" s="1"/>
  <c r="K14244" i="1" a="1"/>
  <c r="K14244" i="1" s="1"/>
  <c r="K14245" i="1" a="1"/>
  <c r="K14245" i="1" s="1"/>
  <c r="K14246" i="1" a="1"/>
  <c r="K14246" i="1" s="1"/>
  <c r="K14247" i="1" a="1"/>
  <c r="K14247" i="1" s="1"/>
  <c r="K14248" i="1" a="1"/>
  <c r="K14248" i="1" s="1"/>
  <c r="K14249" i="1" a="1"/>
  <c r="K14249" i="1" s="1"/>
  <c r="K14250" i="1" a="1"/>
  <c r="K14250" i="1" s="1"/>
  <c r="K14251" i="1" a="1"/>
  <c r="K14251" i="1" s="1"/>
  <c r="K14252" i="1" a="1"/>
  <c r="K14252" i="1" s="1"/>
  <c r="K14253" i="1" a="1"/>
  <c r="K14253" i="1" s="1"/>
  <c r="K14254" i="1" a="1"/>
  <c r="K14254" i="1" s="1"/>
  <c r="K14255" i="1" a="1"/>
  <c r="K14255" i="1" s="1"/>
  <c r="K14256" i="1" a="1"/>
  <c r="K14256" i="1" s="1"/>
  <c r="K14257" i="1" a="1"/>
  <c r="K14257" i="1" s="1"/>
  <c r="K14258" i="1" a="1"/>
  <c r="K14258" i="1" s="1"/>
  <c r="K14259" i="1" a="1"/>
  <c r="K14259" i="1" s="1"/>
  <c r="K14260" i="1" a="1"/>
  <c r="K14260" i="1" s="1"/>
  <c r="K14261" i="1" a="1"/>
  <c r="K14261" i="1" s="1"/>
  <c r="K14262" i="1" a="1"/>
  <c r="K14262" i="1" s="1"/>
  <c r="K14263" i="1" a="1"/>
  <c r="K14263" i="1" s="1"/>
  <c r="K14264" i="1" a="1"/>
  <c r="K14264" i="1" s="1"/>
  <c r="K14265" i="1" a="1"/>
  <c r="K14265" i="1" s="1"/>
  <c r="K14266" i="1" a="1"/>
  <c r="K14266" i="1" s="1"/>
  <c r="K14267" i="1" a="1"/>
  <c r="K14267" i="1" s="1"/>
  <c r="K14268" i="1" a="1"/>
  <c r="K14268" i="1" s="1"/>
  <c r="K14269" i="1" a="1"/>
  <c r="K14269" i="1" s="1"/>
  <c r="K14270" i="1" a="1"/>
  <c r="K14270" i="1" s="1"/>
  <c r="K14271" i="1" a="1"/>
  <c r="K14271" i="1" s="1"/>
  <c r="K14272" i="1" a="1"/>
  <c r="K14272" i="1" s="1"/>
  <c r="K14273" i="1" a="1"/>
  <c r="K14273" i="1" s="1"/>
  <c r="K14274" i="1" a="1"/>
  <c r="K14274" i="1" s="1"/>
  <c r="K14275" i="1" a="1"/>
  <c r="K14275" i="1" s="1"/>
  <c r="K14276" i="1" a="1"/>
  <c r="K14276" i="1" s="1"/>
  <c r="K14277" i="1" a="1"/>
  <c r="K14277" i="1" s="1"/>
  <c r="K14278" i="1" a="1"/>
  <c r="K14278" i="1" s="1"/>
  <c r="K14279" i="1" a="1"/>
  <c r="K14279" i="1" s="1"/>
  <c r="K14280" i="1" a="1"/>
  <c r="K14280" i="1" s="1"/>
  <c r="K14281" i="1" a="1"/>
  <c r="K14281" i="1" s="1"/>
  <c r="K14282" i="1" a="1"/>
  <c r="K14282" i="1" s="1"/>
  <c r="K14283" i="1" a="1"/>
  <c r="K14283" i="1" s="1"/>
  <c r="K14284" i="1" a="1"/>
  <c r="K14284" i="1" s="1"/>
  <c r="K14285" i="1" a="1"/>
  <c r="K14285" i="1" s="1"/>
  <c r="K14286" i="1" a="1"/>
  <c r="K14286" i="1" s="1"/>
  <c r="K14287" i="1" a="1"/>
  <c r="K14287" i="1" s="1"/>
  <c r="K14288" i="1" a="1"/>
  <c r="K14288" i="1" s="1"/>
  <c r="K14289" i="1" a="1"/>
  <c r="K14289" i="1" s="1"/>
  <c r="K14290" i="1" a="1"/>
  <c r="K14290" i="1" s="1"/>
  <c r="K14291" i="1" a="1"/>
  <c r="K14291" i="1" s="1"/>
  <c r="K14292" i="1" a="1"/>
  <c r="K14292" i="1" s="1"/>
  <c r="K14293" i="1" a="1"/>
  <c r="K14293" i="1" s="1"/>
  <c r="K14294" i="1" a="1"/>
  <c r="K14294" i="1" s="1"/>
  <c r="K14295" i="1" a="1"/>
  <c r="K14295" i="1" s="1"/>
  <c r="K14296" i="1" a="1"/>
  <c r="K14296" i="1" s="1"/>
  <c r="K14297" i="1" a="1"/>
  <c r="K14297" i="1" s="1"/>
  <c r="K14298" i="1" a="1"/>
  <c r="K14298" i="1" s="1"/>
  <c r="K14299" i="1" a="1"/>
  <c r="K14299" i="1" s="1"/>
  <c r="K14300" i="1" a="1"/>
  <c r="K14300" i="1" s="1"/>
  <c r="K14301" i="1" a="1"/>
  <c r="K14301" i="1" s="1"/>
  <c r="K14302" i="1" a="1"/>
  <c r="K14302" i="1" s="1"/>
  <c r="K14303" i="1" a="1"/>
  <c r="K14303" i="1" s="1"/>
  <c r="K14304" i="1" a="1"/>
  <c r="K14304" i="1" s="1"/>
  <c r="K14305" i="1" a="1"/>
  <c r="K14305" i="1" s="1"/>
  <c r="K14306" i="1" a="1"/>
  <c r="K14306" i="1" s="1"/>
  <c r="K14307" i="1" a="1"/>
  <c r="K14307" i="1" s="1"/>
  <c r="K14308" i="1" a="1"/>
  <c r="K14308" i="1" s="1"/>
  <c r="K14309" i="1" a="1"/>
  <c r="K14309" i="1" s="1"/>
  <c r="K14310" i="1" a="1"/>
  <c r="K14310" i="1" s="1"/>
  <c r="K14311" i="1" a="1"/>
  <c r="K14311" i="1" s="1"/>
  <c r="K14312" i="1" a="1"/>
  <c r="K14312" i="1" s="1"/>
  <c r="K14313" i="1" a="1"/>
  <c r="K14313" i="1" s="1"/>
  <c r="K14314" i="1" a="1"/>
  <c r="K14314" i="1" s="1"/>
  <c r="K14315" i="1" a="1"/>
  <c r="K14315" i="1" s="1"/>
  <c r="K14316" i="1" a="1"/>
  <c r="K14316" i="1" s="1"/>
  <c r="K14317" i="1" a="1"/>
  <c r="K14317" i="1" s="1"/>
  <c r="K14318" i="1" a="1"/>
  <c r="K14318" i="1" s="1"/>
  <c r="K14319" i="1" a="1"/>
  <c r="K14319" i="1" s="1"/>
  <c r="K14320" i="1" a="1"/>
  <c r="K14320" i="1" s="1"/>
  <c r="K14321" i="1" a="1"/>
  <c r="K14321" i="1" s="1"/>
  <c r="K14322" i="1" a="1"/>
  <c r="K14322" i="1" s="1"/>
  <c r="K14323" i="1" a="1"/>
  <c r="K14323" i="1" s="1"/>
  <c r="K14324" i="1" a="1"/>
  <c r="K14324" i="1" s="1"/>
  <c r="K14325" i="1" a="1"/>
  <c r="K14325" i="1" s="1"/>
  <c r="K14326" i="1" a="1"/>
  <c r="K14326" i="1" s="1"/>
  <c r="K14327" i="1" a="1"/>
  <c r="K14327" i="1" s="1"/>
  <c r="K14328" i="1" a="1"/>
  <c r="K14328" i="1" s="1"/>
  <c r="K14329" i="1" a="1"/>
  <c r="K14329" i="1" s="1"/>
  <c r="K14330" i="1" a="1"/>
  <c r="K14330" i="1" s="1"/>
  <c r="K14331" i="1" a="1"/>
  <c r="K14331" i="1" s="1"/>
  <c r="K14332" i="1" a="1"/>
  <c r="K14332" i="1" s="1"/>
  <c r="K14333" i="1" a="1"/>
  <c r="K14333" i="1" s="1"/>
  <c r="K14334" i="1" a="1"/>
  <c r="K14334" i="1" s="1"/>
  <c r="K14335" i="1" a="1"/>
  <c r="K14335" i="1" s="1"/>
  <c r="K14336" i="1" a="1"/>
  <c r="K14336" i="1" s="1"/>
  <c r="K14337" i="1" a="1"/>
  <c r="K14337" i="1" s="1"/>
  <c r="K14338" i="1" a="1"/>
  <c r="K14338" i="1" s="1"/>
  <c r="K14339" i="1" a="1"/>
  <c r="K14339" i="1" s="1"/>
  <c r="K14340" i="1" a="1"/>
  <c r="K14340" i="1" s="1"/>
  <c r="K14341" i="1" a="1"/>
  <c r="K14341" i="1" s="1"/>
  <c r="K14342" i="1" a="1"/>
  <c r="K14342" i="1" s="1"/>
  <c r="K14343" i="1" a="1"/>
  <c r="K14343" i="1" s="1"/>
  <c r="K14344" i="1" a="1"/>
  <c r="K14344" i="1" s="1"/>
  <c r="K14345" i="1" a="1"/>
  <c r="K14345" i="1" s="1"/>
  <c r="K14346" i="1" a="1"/>
  <c r="K14346" i="1" s="1"/>
  <c r="K14347" i="1" a="1"/>
  <c r="K14347" i="1" s="1"/>
  <c r="K14348" i="1" a="1"/>
  <c r="K14348" i="1" s="1"/>
  <c r="K14349" i="1" a="1"/>
  <c r="K14349" i="1" s="1"/>
  <c r="K14350" i="1" a="1"/>
  <c r="K14350" i="1" s="1"/>
  <c r="K14351" i="1" a="1"/>
  <c r="K14351" i="1" s="1"/>
  <c r="K14352" i="1" a="1"/>
  <c r="K14352" i="1" s="1"/>
  <c r="K14353" i="1" a="1"/>
  <c r="K14353" i="1" s="1"/>
  <c r="K14354" i="1" a="1"/>
  <c r="K14354" i="1" s="1"/>
  <c r="K14355" i="1" a="1"/>
  <c r="K14355" i="1" s="1"/>
  <c r="K14356" i="1" a="1"/>
  <c r="K14356" i="1" s="1"/>
  <c r="K14357" i="1" a="1"/>
  <c r="K14357" i="1" s="1"/>
  <c r="K14358" i="1" a="1"/>
  <c r="K14358" i="1" s="1"/>
  <c r="K14359" i="1" a="1"/>
  <c r="K14359" i="1" s="1"/>
  <c r="K14360" i="1" a="1"/>
  <c r="K14360" i="1" s="1"/>
  <c r="K14361" i="1" a="1"/>
  <c r="K14361" i="1" s="1"/>
  <c r="K14362" i="1" a="1"/>
  <c r="K14362" i="1" s="1"/>
  <c r="K14363" i="1" a="1"/>
  <c r="K14363" i="1" s="1"/>
  <c r="K14364" i="1" a="1"/>
  <c r="K14364" i="1" s="1"/>
  <c r="K14365" i="1" a="1"/>
  <c r="K14365" i="1" s="1"/>
  <c r="K14366" i="1" a="1"/>
  <c r="K14366" i="1" s="1"/>
  <c r="K14367" i="1" a="1"/>
  <c r="K14367" i="1" s="1"/>
  <c r="K14368" i="1" a="1"/>
  <c r="K14368" i="1" s="1"/>
  <c r="K14369" i="1" a="1"/>
  <c r="K14369" i="1" s="1"/>
  <c r="K14370" i="1" a="1"/>
  <c r="K14370" i="1" s="1"/>
  <c r="K14371" i="1" a="1"/>
  <c r="K14371" i="1" s="1"/>
  <c r="K14372" i="1" a="1"/>
  <c r="K14372" i="1" s="1"/>
  <c r="K14373" i="1" a="1"/>
  <c r="K14373" i="1" s="1"/>
  <c r="K14374" i="1" a="1"/>
  <c r="K14374" i="1" s="1"/>
  <c r="K14375" i="1" a="1"/>
  <c r="K14375" i="1" s="1"/>
  <c r="K14376" i="1" a="1"/>
  <c r="K14376" i="1" s="1"/>
  <c r="K14377" i="1" a="1"/>
  <c r="K14377" i="1" s="1"/>
  <c r="K14378" i="1" a="1"/>
  <c r="K14378" i="1" s="1"/>
  <c r="K14379" i="1" a="1"/>
  <c r="K14379" i="1" s="1"/>
  <c r="K14380" i="1" a="1"/>
  <c r="K14380" i="1" s="1"/>
  <c r="K14381" i="1" a="1"/>
  <c r="K14381" i="1" s="1"/>
  <c r="K14382" i="1" a="1"/>
  <c r="K14382" i="1" s="1"/>
  <c r="K14383" i="1" a="1"/>
  <c r="K14383" i="1" s="1"/>
  <c r="K14384" i="1" a="1"/>
  <c r="K14384" i="1" s="1"/>
  <c r="K14385" i="1" a="1"/>
  <c r="K14385" i="1" s="1"/>
  <c r="K14386" i="1" a="1"/>
  <c r="K14386" i="1" s="1"/>
  <c r="K14387" i="1" a="1"/>
  <c r="K14387" i="1" s="1"/>
  <c r="K14388" i="1" a="1"/>
  <c r="K14388" i="1" s="1"/>
  <c r="K14389" i="1" a="1"/>
  <c r="K14389" i="1" s="1"/>
  <c r="K14390" i="1" a="1"/>
  <c r="K14390" i="1" s="1"/>
  <c r="K14391" i="1" a="1"/>
  <c r="K14391" i="1" s="1"/>
  <c r="K14392" i="1" a="1"/>
  <c r="K14392" i="1" s="1"/>
  <c r="K14393" i="1" a="1"/>
  <c r="K14393" i="1" s="1"/>
  <c r="K14394" i="1" a="1"/>
  <c r="K14394" i="1" s="1"/>
  <c r="K14395" i="1" a="1"/>
  <c r="K14395" i="1" s="1"/>
  <c r="K14396" i="1" a="1"/>
  <c r="K14396" i="1" s="1"/>
  <c r="K14397" i="1" a="1"/>
  <c r="K14397" i="1" s="1"/>
  <c r="K14398" i="1" a="1"/>
  <c r="K14398" i="1" s="1"/>
  <c r="K14399" i="1" a="1"/>
  <c r="K14399" i="1" s="1"/>
  <c r="K14400" i="1" a="1"/>
  <c r="K14400" i="1" s="1"/>
  <c r="K14401" i="1" a="1"/>
  <c r="K14401" i="1" s="1"/>
  <c r="K14402" i="1" a="1"/>
  <c r="K14402" i="1" s="1"/>
  <c r="K14403" i="1" a="1"/>
  <c r="K14403" i="1" s="1"/>
  <c r="K14404" i="1" a="1"/>
  <c r="K14404" i="1" s="1"/>
  <c r="K14405" i="1" a="1"/>
  <c r="K14405" i="1" s="1"/>
  <c r="K14406" i="1" a="1"/>
  <c r="K14406" i="1" s="1"/>
  <c r="K14407" i="1" a="1"/>
  <c r="K14407" i="1" s="1"/>
  <c r="K14408" i="1" a="1"/>
  <c r="K14408" i="1" s="1"/>
  <c r="K14409" i="1" a="1"/>
  <c r="K14409" i="1" s="1"/>
  <c r="K14410" i="1" a="1"/>
  <c r="K14410" i="1" s="1"/>
  <c r="K14411" i="1" a="1"/>
  <c r="K14411" i="1" s="1"/>
  <c r="K14412" i="1" a="1"/>
  <c r="K14412" i="1" s="1"/>
  <c r="K14413" i="1" a="1"/>
  <c r="K14413" i="1" s="1"/>
  <c r="K14414" i="1" a="1"/>
  <c r="K14414" i="1" s="1"/>
  <c r="K14415" i="1" a="1"/>
  <c r="K14415" i="1" s="1"/>
  <c r="K14416" i="1" a="1"/>
  <c r="K14416" i="1" s="1"/>
  <c r="K14417" i="1" a="1"/>
  <c r="K14417" i="1" s="1"/>
  <c r="K14418" i="1" a="1"/>
  <c r="K14418" i="1" s="1"/>
  <c r="K14419" i="1" a="1"/>
  <c r="K14419" i="1" s="1"/>
  <c r="K14420" i="1" a="1"/>
  <c r="K14420" i="1" s="1"/>
  <c r="K14421" i="1" a="1"/>
  <c r="K14421" i="1" s="1"/>
  <c r="K14422" i="1" a="1"/>
  <c r="K14422" i="1" s="1"/>
  <c r="K14423" i="1" a="1"/>
  <c r="K14423" i="1" s="1"/>
  <c r="K14424" i="1" a="1"/>
  <c r="K14424" i="1" s="1"/>
  <c r="K14425" i="1" a="1"/>
  <c r="K14425" i="1" s="1"/>
  <c r="K14426" i="1" a="1"/>
  <c r="K14426" i="1" s="1"/>
  <c r="K14427" i="1" a="1"/>
  <c r="K14427" i="1" s="1"/>
  <c r="K14428" i="1" a="1"/>
  <c r="K14428" i="1" s="1"/>
  <c r="K14429" i="1" a="1"/>
  <c r="K14429" i="1" s="1"/>
  <c r="K14430" i="1" a="1"/>
  <c r="K14430" i="1" s="1"/>
  <c r="K14431" i="1" a="1"/>
  <c r="K14431" i="1" s="1"/>
  <c r="K14432" i="1" a="1"/>
  <c r="K14432" i="1" s="1"/>
  <c r="K14433" i="1" a="1"/>
  <c r="K14433" i="1" s="1"/>
  <c r="K14434" i="1" a="1"/>
  <c r="K14434" i="1" s="1"/>
  <c r="K14435" i="1" a="1"/>
  <c r="K14435" i="1" s="1"/>
  <c r="K14436" i="1" a="1"/>
  <c r="K14436" i="1" s="1"/>
  <c r="K14437" i="1" a="1"/>
  <c r="K14437" i="1" s="1"/>
  <c r="K14438" i="1" a="1"/>
  <c r="K14438" i="1" s="1"/>
  <c r="K14439" i="1" a="1"/>
  <c r="K14439" i="1" s="1"/>
  <c r="K14440" i="1" a="1"/>
  <c r="K14440" i="1" s="1"/>
  <c r="K14441" i="1" a="1"/>
  <c r="K14441" i="1" s="1"/>
  <c r="K14442" i="1" a="1"/>
  <c r="K14442" i="1" s="1"/>
  <c r="K14443" i="1" a="1"/>
  <c r="K14443" i="1" s="1"/>
  <c r="K14444" i="1" a="1"/>
  <c r="K14444" i="1" s="1"/>
  <c r="K14445" i="1" a="1"/>
  <c r="K14445" i="1" s="1"/>
  <c r="K14446" i="1" a="1"/>
  <c r="K14446" i="1" s="1"/>
  <c r="K14447" i="1" a="1"/>
  <c r="K14447" i="1" s="1"/>
  <c r="K14448" i="1" a="1"/>
  <c r="K14448" i="1" s="1"/>
  <c r="K14449" i="1" a="1"/>
  <c r="K14449" i="1" s="1"/>
  <c r="K14450" i="1" a="1"/>
  <c r="K14450" i="1" s="1"/>
  <c r="K14451" i="1" a="1"/>
  <c r="K14451" i="1" s="1"/>
  <c r="K14452" i="1" a="1"/>
  <c r="K14452" i="1" s="1"/>
  <c r="K14453" i="1" a="1"/>
  <c r="K14453" i="1" s="1"/>
  <c r="K14454" i="1" a="1"/>
  <c r="K14454" i="1" s="1"/>
  <c r="K14455" i="1" a="1"/>
  <c r="K14455" i="1" s="1"/>
  <c r="K14456" i="1" a="1"/>
  <c r="K14456" i="1" s="1"/>
  <c r="K14457" i="1" a="1"/>
  <c r="K14457" i="1" s="1"/>
  <c r="K14458" i="1" a="1"/>
  <c r="K14458" i="1" s="1"/>
  <c r="K14459" i="1" a="1"/>
  <c r="K14459" i="1" s="1"/>
  <c r="K14460" i="1" a="1"/>
  <c r="K14460" i="1" s="1"/>
  <c r="K14461" i="1" a="1"/>
  <c r="K14461" i="1" s="1"/>
  <c r="K14462" i="1" a="1"/>
  <c r="K14462" i="1" s="1"/>
  <c r="K14463" i="1" a="1"/>
  <c r="K14463" i="1" s="1"/>
  <c r="K14464" i="1" a="1"/>
  <c r="K14464" i="1" s="1"/>
  <c r="K14465" i="1" a="1"/>
  <c r="K14465" i="1" s="1"/>
  <c r="K14466" i="1" a="1"/>
  <c r="K14466" i="1" s="1"/>
  <c r="K14467" i="1" a="1"/>
  <c r="K14467" i="1" s="1"/>
  <c r="K14468" i="1" a="1"/>
  <c r="K14468" i="1" s="1"/>
  <c r="K14469" i="1" a="1"/>
  <c r="K14469" i="1" s="1"/>
  <c r="K14470" i="1" a="1"/>
  <c r="K14470" i="1" s="1"/>
  <c r="K14471" i="1" a="1"/>
  <c r="K14471" i="1" s="1"/>
  <c r="K14472" i="1" a="1"/>
  <c r="K14472" i="1" s="1"/>
  <c r="K14473" i="1" a="1"/>
  <c r="K14473" i="1" s="1"/>
  <c r="K14474" i="1" a="1"/>
  <c r="K14474" i="1" s="1"/>
  <c r="K14475" i="1" a="1"/>
  <c r="K14475" i="1" s="1"/>
  <c r="K14476" i="1" a="1"/>
  <c r="K14476" i="1" s="1"/>
  <c r="K14477" i="1" a="1"/>
  <c r="K14477" i="1" s="1"/>
  <c r="K14478" i="1" a="1"/>
  <c r="K14478" i="1" s="1"/>
  <c r="K14479" i="1" a="1"/>
  <c r="K14479" i="1" s="1"/>
  <c r="K14480" i="1" a="1"/>
  <c r="K14480" i="1" s="1"/>
  <c r="K14481" i="1" a="1"/>
  <c r="K14481" i="1" s="1"/>
  <c r="K14482" i="1" a="1"/>
  <c r="K14482" i="1" s="1"/>
  <c r="K14483" i="1" a="1"/>
  <c r="K14483" i="1" s="1"/>
  <c r="K14484" i="1" a="1"/>
  <c r="K14484" i="1" s="1"/>
  <c r="K14485" i="1" a="1"/>
  <c r="K14485" i="1" s="1"/>
  <c r="K14486" i="1" a="1"/>
  <c r="K14486" i="1" s="1"/>
  <c r="K14487" i="1" a="1"/>
  <c r="K14487" i="1" s="1"/>
  <c r="K14488" i="1" a="1"/>
  <c r="K14488" i="1" s="1"/>
  <c r="K14489" i="1" a="1"/>
  <c r="K14489" i="1" s="1"/>
  <c r="K14490" i="1" a="1"/>
  <c r="K14490" i="1" s="1"/>
  <c r="K14491" i="1" a="1"/>
  <c r="K14491" i="1" s="1"/>
  <c r="K14492" i="1" a="1"/>
  <c r="K14492" i="1" s="1"/>
  <c r="K14493" i="1" a="1"/>
  <c r="K14493" i="1" s="1"/>
  <c r="K14494" i="1" a="1"/>
  <c r="K14494" i="1" s="1"/>
  <c r="K14495" i="1" a="1"/>
  <c r="K14495" i="1" s="1"/>
  <c r="K14496" i="1" a="1"/>
  <c r="K14496" i="1" s="1"/>
  <c r="K14497" i="1" a="1"/>
  <c r="K14497" i="1" s="1"/>
  <c r="K14498" i="1" a="1"/>
  <c r="K14498" i="1" s="1"/>
  <c r="K14499" i="1" a="1"/>
  <c r="K14499" i="1" s="1"/>
  <c r="K14500" i="1" a="1"/>
  <c r="K14500" i="1" s="1"/>
  <c r="K14501" i="1" a="1"/>
  <c r="K14501" i="1" s="1"/>
  <c r="K14502" i="1" a="1"/>
  <c r="K14502" i="1" s="1"/>
  <c r="K14503" i="1" a="1"/>
  <c r="K14503" i="1" s="1"/>
  <c r="K14504" i="1" a="1"/>
  <c r="K14504" i="1" s="1"/>
  <c r="K14505" i="1" a="1"/>
  <c r="K14505" i="1" s="1"/>
  <c r="K14506" i="1" a="1"/>
  <c r="K14506" i="1" s="1"/>
  <c r="K14507" i="1" a="1"/>
  <c r="K14507" i="1" s="1"/>
  <c r="K14508" i="1" a="1"/>
  <c r="K14508" i="1" s="1"/>
  <c r="K14509" i="1" a="1"/>
  <c r="K14509" i="1" s="1"/>
  <c r="K14510" i="1" a="1"/>
  <c r="K14510" i="1" s="1"/>
  <c r="K14511" i="1" a="1"/>
  <c r="K14511" i="1" s="1"/>
  <c r="K14512" i="1" a="1"/>
  <c r="K14512" i="1" s="1"/>
  <c r="K14513" i="1" a="1"/>
  <c r="K14513" i="1" s="1"/>
  <c r="K14514" i="1" a="1"/>
  <c r="K14514" i="1" s="1"/>
  <c r="K14515" i="1" a="1"/>
  <c r="K14515" i="1" s="1"/>
  <c r="K14516" i="1" a="1"/>
  <c r="K14516" i="1" s="1"/>
  <c r="K14517" i="1" a="1"/>
  <c r="K14517" i="1" s="1"/>
  <c r="K14518" i="1" a="1"/>
  <c r="K14518" i="1" s="1"/>
  <c r="K14519" i="1" a="1"/>
  <c r="K14519" i="1" s="1"/>
  <c r="K14520" i="1" a="1"/>
  <c r="K14520" i="1" s="1"/>
  <c r="K14521" i="1" a="1"/>
  <c r="K14521" i="1" s="1"/>
  <c r="K14522" i="1" a="1"/>
  <c r="K14522" i="1" s="1"/>
  <c r="K14523" i="1" a="1"/>
  <c r="K14523" i="1" s="1"/>
  <c r="K14524" i="1" a="1"/>
  <c r="K14524" i="1" s="1"/>
  <c r="K14525" i="1" a="1"/>
  <c r="K14525" i="1" s="1"/>
  <c r="K14526" i="1" a="1"/>
  <c r="K14526" i="1" s="1"/>
  <c r="K14527" i="1" a="1"/>
  <c r="K14527" i="1" s="1"/>
  <c r="K14528" i="1" a="1"/>
  <c r="K14528" i="1" s="1"/>
  <c r="K14529" i="1" a="1"/>
  <c r="K14529" i="1" s="1"/>
  <c r="K14530" i="1" a="1"/>
  <c r="K14530" i="1" s="1"/>
  <c r="K14531" i="1" a="1"/>
  <c r="K14531" i="1" s="1"/>
  <c r="K14532" i="1" a="1"/>
  <c r="K14532" i="1" s="1"/>
  <c r="K14533" i="1" a="1"/>
  <c r="K14533" i="1" s="1"/>
  <c r="K14534" i="1" a="1"/>
  <c r="K14534" i="1" s="1"/>
  <c r="K14535" i="1" a="1"/>
  <c r="K14535" i="1" s="1"/>
  <c r="K14536" i="1" a="1"/>
  <c r="K14536" i="1" s="1"/>
  <c r="K14537" i="1" a="1"/>
  <c r="K14537" i="1" s="1"/>
  <c r="K14538" i="1" a="1"/>
  <c r="K14538" i="1" s="1"/>
  <c r="K14539" i="1" a="1"/>
  <c r="K14539" i="1" s="1"/>
  <c r="K14540" i="1" a="1"/>
  <c r="K14540" i="1" s="1"/>
  <c r="K14541" i="1" a="1"/>
  <c r="K14541" i="1" s="1"/>
  <c r="K14542" i="1" a="1"/>
  <c r="K14542" i="1" s="1"/>
  <c r="K14543" i="1" a="1"/>
  <c r="K14543" i="1" s="1"/>
  <c r="K14544" i="1" a="1"/>
  <c r="K14544" i="1" s="1"/>
  <c r="K14545" i="1" a="1"/>
  <c r="K14545" i="1" s="1"/>
  <c r="K14546" i="1" a="1"/>
  <c r="K14546" i="1" s="1"/>
  <c r="K14547" i="1" a="1"/>
  <c r="K14547" i="1" s="1"/>
  <c r="K14548" i="1" a="1"/>
  <c r="K14548" i="1" s="1"/>
  <c r="K14549" i="1" a="1"/>
  <c r="K14549" i="1" s="1"/>
  <c r="K14550" i="1" a="1"/>
  <c r="K14550" i="1" s="1"/>
  <c r="K14551" i="1" a="1"/>
  <c r="K14551" i="1" s="1"/>
  <c r="K14552" i="1" a="1"/>
  <c r="K14552" i="1" s="1"/>
  <c r="K14553" i="1" a="1"/>
  <c r="K14553" i="1" s="1"/>
  <c r="K14554" i="1" a="1"/>
  <c r="K14554" i="1" s="1"/>
  <c r="K14555" i="1" a="1"/>
  <c r="K14555" i="1" s="1"/>
  <c r="K14556" i="1" a="1"/>
  <c r="K14556" i="1" s="1"/>
  <c r="K14557" i="1" a="1"/>
  <c r="K14557" i="1" s="1"/>
  <c r="K14558" i="1" a="1"/>
  <c r="K14558" i="1" s="1"/>
  <c r="K14559" i="1" a="1"/>
  <c r="K14559" i="1" s="1"/>
  <c r="K14560" i="1" a="1"/>
  <c r="K14560" i="1" s="1"/>
  <c r="K14561" i="1" a="1"/>
  <c r="K14561" i="1" s="1"/>
  <c r="K14562" i="1" a="1"/>
  <c r="K14562" i="1" s="1"/>
  <c r="K14563" i="1" a="1"/>
  <c r="K14563" i="1" s="1"/>
  <c r="K14564" i="1" a="1"/>
  <c r="K14564" i="1" s="1"/>
  <c r="K14565" i="1" a="1"/>
  <c r="K14565" i="1" s="1"/>
  <c r="K14566" i="1" a="1"/>
  <c r="K14566" i="1" s="1"/>
  <c r="K14567" i="1" a="1"/>
  <c r="K14567" i="1" s="1"/>
  <c r="K14568" i="1" a="1"/>
  <c r="K14568" i="1" s="1"/>
  <c r="K14569" i="1" a="1"/>
  <c r="K14569" i="1" s="1"/>
  <c r="K14570" i="1" a="1"/>
  <c r="K14570" i="1" s="1"/>
  <c r="K14571" i="1" a="1"/>
  <c r="K14571" i="1" s="1"/>
  <c r="K14572" i="1" a="1"/>
  <c r="K14572" i="1" s="1"/>
  <c r="K14573" i="1" a="1"/>
  <c r="K14573" i="1" s="1"/>
  <c r="K14574" i="1" a="1"/>
  <c r="K14574" i="1" s="1"/>
  <c r="K14575" i="1" a="1"/>
  <c r="K14575" i="1" s="1"/>
  <c r="K14576" i="1" a="1"/>
  <c r="K14576" i="1" s="1"/>
  <c r="K14577" i="1" a="1"/>
  <c r="K14577" i="1" s="1"/>
  <c r="K14578" i="1" a="1"/>
  <c r="K14578" i="1" s="1"/>
  <c r="K14579" i="1" a="1"/>
  <c r="K14579" i="1" s="1"/>
  <c r="K14580" i="1" a="1"/>
  <c r="K14580" i="1" s="1"/>
  <c r="K14581" i="1" a="1"/>
  <c r="K14581" i="1" s="1"/>
  <c r="K14582" i="1" a="1"/>
  <c r="K14582" i="1" s="1"/>
  <c r="K14583" i="1" a="1"/>
  <c r="K14583" i="1" s="1"/>
  <c r="K14584" i="1" a="1"/>
  <c r="K14584" i="1" s="1"/>
  <c r="K14585" i="1" a="1"/>
  <c r="K14585" i="1" s="1"/>
  <c r="K14586" i="1" a="1"/>
  <c r="K14586" i="1" s="1"/>
  <c r="K14587" i="1" a="1"/>
  <c r="K14587" i="1" s="1"/>
  <c r="K14588" i="1" a="1"/>
  <c r="K14588" i="1" s="1"/>
  <c r="K14589" i="1" a="1"/>
  <c r="K14589" i="1" s="1"/>
  <c r="K14590" i="1" a="1"/>
  <c r="K14590" i="1" s="1"/>
  <c r="K14591" i="1" a="1"/>
  <c r="K14591" i="1" s="1"/>
  <c r="K14592" i="1" a="1"/>
  <c r="K14592" i="1" s="1"/>
  <c r="K14593" i="1" a="1"/>
  <c r="K14593" i="1" s="1"/>
  <c r="K14594" i="1" a="1"/>
  <c r="K14594" i="1" s="1"/>
  <c r="K14595" i="1" a="1"/>
  <c r="K14595" i="1" s="1"/>
  <c r="K14596" i="1" a="1"/>
  <c r="K14596" i="1" s="1"/>
  <c r="K14597" i="1" a="1"/>
  <c r="K14597" i="1" s="1"/>
  <c r="K14598" i="1" a="1"/>
  <c r="K14598" i="1" s="1"/>
  <c r="K14599" i="1" a="1"/>
  <c r="K14599" i="1" s="1"/>
  <c r="K14600" i="1" a="1"/>
  <c r="K14600" i="1" s="1"/>
  <c r="K14601" i="1" a="1"/>
  <c r="K14601" i="1" s="1"/>
  <c r="K14602" i="1" a="1"/>
  <c r="K14602" i="1" s="1"/>
  <c r="K14603" i="1" a="1"/>
  <c r="K14603" i="1" s="1"/>
  <c r="K14604" i="1" a="1"/>
  <c r="K14604" i="1" s="1"/>
  <c r="K14605" i="1" a="1"/>
  <c r="K14605" i="1" s="1"/>
  <c r="K14606" i="1" a="1"/>
  <c r="K14606" i="1" s="1"/>
  <c r="K14607" i="1" a="1"/>
  <c r="K14607" i="1" s="1"/>
  <c r="K14608" i="1" a="1"/>
  <c r="K14608" i="1" s="1"/>
  <c r="K14609" i="1" a="1"/>
  <c r="K14609" i="1" s="1"/>
  <c r="K14610" i="1" a="1"/>
  <c r="K14610" i="1" s="1"/>
  <c r="K14611" i="1" a="1"/>
  <c r="K14611" i="1" s="1"/>
  <c r="K14612" i="1" a="1"/>
  <c r="K14612" i="1" s="1"/>
  <c r="K14613" i="1" a="1"/>
  <c r="K14613" i="1" s="1"/>
  <c r="K14614" i="1" a="1"/>
  <c r="K14614" i="1" s="1"/>
  <c r="K14615" i="1" a="1"/>
  <c r="K14615" i="1" s="1"/>
  <c r="K14616" i="1" a="1"/>
  <c r="K14616" i="1" s="1"/>
  <c r="K14617" i="1" a="1"/>
  <c r="K14617" i="1" s="1"/>
  <c r="K14618" i="1" a="1"/>
  <c r="K14618" i="1" s="1"/>
  <c r="K14619" i="1" a="1"/>
  <c r="K14619" i="1" s="1"/>
  <c r="K14620" i="1" a="1"/>
  <c r="K14620" i="1" s="1"/>
  <c r="K14621" i="1" a="1"/>
  <c r="K14621" i="1" s="1"/>
  <c r="K14622" i="1" a="1"/>
  <c r="K14622" i="1" s="1"/>
  <c r="K14623" i="1" a="1"/>
  <c r="K14623" i="1" s="1"/>
  <c r="K14624" i="1" a="1"/>
  <c r="K14624" i="1" s="1"/>
  <c r="K14625" i="1" a="1"/>
  <c r="K14625" i="1" s="1"/>
  <c r="K14626" i="1" a="1"/>
  <c r="K14626" i="1" s="1"/>
  <c r="K14627" i="1" a="1"/>
  <c r="K14627" i="1" s="1"/>
  <c r="K14628" i="1" a="1"/>
  <c r="K14628" i="1" s="1"/>
  <c r="K14629" i="1" a="1"/>
  <c r="K14629" i="1" s="1"/>
  <c r="K14630" i="1" a="1"/>
  <c r="K14630" i="1" s="1"/>
  <c r="K14631" i="1" a="1"/>
  <c r="K14631" i="1" s="1"/>
  <c r="K14632" i="1" a="1"/>
  <c r="K14632" i="1" s="1"/>
  <c r="K14633" i="1" a="1"/>
  <c r="K14633" i="1" s="1"/>
  <c r="K14634" i="1" a="1"/>
  <c r="K14634" i="1" s="1"/>
  <c r="K14635" i="1" a="1"/>
  <c r="K14635" i="1" s="1"/>
  <c r="K14636" i="1" a="1"/>
  <c r="K14636" i="1" s="1"/>
  <c r="K14637" i="1" a="1"/>
  <c r="K14637" i="1" s="1"/>
  <c r="K14638" i="1" a="1"/>
  <c r="K14638" i="1" s="1"/>
  <c r="K14639" i="1" a="1"/>
  <c r="K14639" i="1" s="1"/>
  <c r="K14640" i="1" a="1"/>
  <c r="K14640" i="1" s="1"/>
  <c r="K14641" i="1" a="1"/>
  <c r="K14641" i="1" s="1"/>
  <c r="K14642" i="1" a="1"/>
  <c r="K14642" i="1" s="1"/>
  <c r="K14643" i="1" a="1"/>
  <c r="K14643" i="1" s="1"/>
  <c r="K14644" i="1" a="1"/>
  <c r="K14644" i="1" s="1"/>
  <c r="K14645" i="1" a="1"/>
  <c r="K14645" i="1" s="1"/>
  <c r="K14646" i="1" a="1"/>
  <c r="K14646" i="1" s="1"/>
  <c r="K14647" i="1" a="1"/>
  <c r="K14647" i="1" s="1"/>
  <c r="K14648" i="1" a="1"/>
  <c r="K14648" i="1" s="1"/>
  <c r="K14649" i="1" a="1"/>
  <c r="K14649" i="1" s="1"/>
  <c r="K14650" i="1" a="1"/>
  <c r="K14650" i="1" s="1"/>
  <c r="K14651" i="1" a="1"/>
  <c r="K14651" i="1" s="1"/>
  <c r="K14652" i="1" a="1"/>
  <c r="K14652" i="1" s="1"/>
  <c r="K14653" i="1" a="1"/>
  <c r="K14653" i="1" s="1"/>
  <c r="K14654" i="1" a="1"/>
  <c r="K14654" i="1" s="1"/>
  <c r="K14655" i="1" a="1"/>
  <c r="K14655" i="1" s="1"/>
  <c r="K14656" i="1" a="1"/>
  <c r="K14656" i="1" s="1"/>
  <c r="K14657" i="1" a="1"/>
  <c r="K14657" i="1" s="1"/>
  <c r="K14658" i="1" a="1"/>
  <c r="K14658" i="1" s="1"/>
  <c r="K14659" i="1" a="1"/>
  <c r="K14659" i="1" s="1"/>
  <c r="K14660" i="1" a="1"/>
  <c r="K14660" i="1" s="1"/>
  <c r="K14661" i="1" a="1"/>
  <c r="K14661" i="1" s="1"/>
  <c r="K14662" i="1" a="1"/>
  <c r="K14662" i="1" s="1"/>
  <c r="K14663" i="1" a="1"/>
  <c r="K14663" i="1" s="1"/>
  <c r="K14664" i="1" a="1"/>
  <c r="K14664" i="1" s="1"/>
  <c r="K14665" i="1" a="1"/>
  <c r="K14665" i="1" s="1"/>
  <c r="K14666" i="1" a="1"/>
  <c r="K14666" i="1" s="1"/>
  <c r="K14667" i="1" a="1"/>
  <c r="K14667" i="1" s="1"/>
  <c r="K14668" i="1" a="1"/>
  <c r="K14668" i="1" s="1"/>
  <c r="K14669" i="1" a="1"/>
  <c r="K14669" i="1" s="1"/>
  <c r="K14670" i="1" a="1"/>
  <c r="K14670" i="1" s="1"/>
  <c r="K14671" i="1" a="1"/>
  <c r="K14671" i="1" s="1"/>
  <c r="K14672" i="1" a="1"/>
  <c r="K14672" i="1" s="1"/>
  <c r="K14673" i="1" a="1"/>
  <c r="K14673" i="1" s="1"/>
  <c r="K14674" i="1" a="1"/>
  <c r="K14674" i="1" s="1"/>
  <c r="K14675" i="1" a="1"/>
  <c r="K14675" i="1" s="1"/>
  <c r="K14676" i="1" a="1"/>
  <c r="K14676" i="1" s="1"/>
  <c r="K14677" i="1" a="1"/>
  <c r="K14677" i="1" s="1"/>
  <c r="K14678" i="1" a="1"/>
  <c r="K14678" i="1" s="1"/>
  <c r="K14679" i="1" a="1"/>
  <c r="K14679" i="1" s="1"/>
  <c r="K14680" i="1" a="1"/>
  <c r="K14680" i="1" s="1"/>
  <c r="K14681" i="1" a="1"/>
  <c r="K14681" i="1" s="1"/>
  <c r="K14682" i="1" a="1"/>
  <c r="K14682" i="1" s="1"/>
  <c r="K14683" i="1" a="1"/>
  <c r="K14683" i="1" s="1"/>
  <c r="K14684" i="1" a="1"/>
  <c r="K14684" i="1" s="1"/>
  <c r="K14685" i="1" a="1"/>
  <c r="K14685" i="1" s="1"/>
  <c r="K14686" i="1" a="1"/>
  <c r="K14686" i="1" s="1"/>
  <c r="K14687" i="1" a="1"/>
  <c r="K14687" i="1" s="1"/>
  <c r="K14688" i="1" a="1"/>
  <c r="K14688" i="1" s="1"/>
  <c r="K14689" i="1" a="1"/>
  <c r="K14689" i="1" s="1"/>
  <c r="K14690" i="1" a="1"/>
  <c r="K14690" i="1" s="1"/>
  <c r="K14691" i="1" a="1"/>
  <c r="K14691" i="1" s="1"/>
  <c r="K14692" i="1" a="1"/>
  <c r="K14692" i="1" s="1"/>
  <c r="K14693" i="1" a="1"/>
  <c r="K14693" i="1" s="1"/>
  <c r="K14694" i="1" a="1"/>
  <c r="K14694" i="1" s="1"/>
  <c r="K14695" i="1" a="1"/>
  <c r="K14695" i="1" s="1"/>
  <c r="K14696" i="1" a="1"/>
  <c r="K14696" i="1" s="1"/>
  <c r="K14697" i="1" a="1"/>
  <c r="K14697" i="1" s="1"/>
  <c r="K14698" i="1" a="1"/>
  <c r="K14698" i="1" s="1"/>
  <c r="K14699" i="1" a="1"/>
  <c r="K14699" i="1" s="1"/>
  <c r="K14700" i="1" a="1"/>
  <c r="K14700" i="1" s="1"/>
  <c r="K14701" i="1" a="1"/>
  <c r="K14701" i="1" s="1"/>
  <c r="K14702" i="1" a="1"/>
  <c r="K14702" i="1" s="1"/>
  <c r="K14703" i="1" a="1"/>
  <c r="K14703" i="1" s="1"/>
  <c r="K14704" i="1" a="1"/>
  <c r="K14704" i="1" s="1"/>
  <c r="K14705" i="1" a="1"/>
  <c r="K14705" i="1" s="1"/>
  <c r="K14706" i="1" a="1"/>
  <c r="K14706" i="1" s="1"/>
  <c r="K14707" i="1" a="1"/>
  <c r="K14707" i="1" s="1"/>
  <c r="K14708" i="1" a="1"/>
  <c r="K14708" i="1" s="1"/>
  <c r="K14709" i="1" a="1"/>
  <c r="K14709" i="1" s="1"/>
  <c r="K14710" i="1" a="1"/>
  <c r="K14710" i="1" s="1"/>
  <c r="K14711" i="1" a="1"/>
  <c r="K14711" i="1" s="1"/>
  <c r="K14712" i="1" a="1"/>
  <c r="K14712" i="1" s="1"/>
  <c r="K14713" i="1" a="1"/>
  <c r="K14713" i="1" s="1"/>
  <c r="K14714" i="1" a="1"/>
  <c r="K14714" i="1" s="1"/>
  <c r="K14715" i="1" a="1"/>
  <c r="K14715" i="1" s="1"/>
  <c r="K14716" i="1" a="1"/>
  <c r="K14716" i="1" s="1"/>
  <c r="K14717" i="1" a="1"/>
  <c r="K14717" i="1" s="1"/>
  <c r="K14718" i="1" a="1"/>
  <c r="K14718" i="1" s="1"/>
  <c r="K14719" i="1" a="1"/>
  <c r="K14719" i="1" s="1"/>
  <c r="K14720" i="1" a="1"/>
  <c r="K14720" i="1" s="1"/>
  <c r="K14721" i="1" a="1"/>
  <c r="K14721" i="1" s="1"/>
  <c r="K14722" i="1" a="1"/>
  <c r="K14722" i="1" s="1"/>
  <c r="K14723" i="1" a="1"/>
  <c r="K14723" i="1" s="1"/>
  <c r="K14724" i="1" a="1"/>
  <c r="K14724" i="1" s="1"/>
  <c r="K14725" i="1" a="1"/>
  <c r="K14725" i="1" s="1"/>
  <c r="K14726" i="1" a="1"/>
  <c r="K14726" i="1" s="1"/>
  <c r="K14727" i="1" a="1"/>
  <c r="K14727" i="1" s="1"/>
  <c r="K14728" i="1" a="1"/>
  <c r="K14728" i="1" s="1"/>
  <c r="K14729" i="1" a="1"/>
  <c r="K14729" i="1" s="1"/>
  <c r="K14730" i="1" a="1"/>
  <c r="K14730" i="1" s="1"/>
  <c r="K14731" i="1" a="1"/>
  <c r="K14731" i="1" s="1"/>
  <c r="K14732" i="1" a="1"/>
  <c r="K14732" i="1" s="1"/>
  <c r="K14733" i="1" a="1"/>
  <c r="K14733" i="1" s="1"/>
  <c r="K14734" i="1" a="1"/>
  <c r="K14734" i="1" s="1"/>
  <c r="K14735" i="1" a="1"/>
  <c r="K14735" i="1" s="1"/>
  <c r="K14736" i="1" a="1"/>
  <c r="K14736" i="1" s="1"/>
  <c r="K14737" i="1" a="1"/>
  <c r="K14737" i="1" s="1"/>
  <c r="K14738" i="1" a="1"/>
  <c r="K14738" i="1" s="1"/>
  <c r="K14739" i="1" a="1"/>
  <c r="K14739" i="1" s="1"/>
  <c r="K14740" i="1" a="1"/>
  <c r="K14740" i="1" s="1"/>
  <c r="K14741" i="1" a="1"/>
  <c r="K14741" i="1" s="1"/>
  <c r="K14742" i="1" a="1"/>
  <c r="K14742" i="1" s="1"/>
  <c r="K14743" i="1" a="1"/>
  <c r="K14743" i="1" s="1"/>
  <c r="K14744" i="1" a="1"/>
  <c r="K14744" i="1" s="1"/>
  <c r="K14745" i="1" a="1"/>
  <c r="K14745" i="1" s="1"/>
  <c r="K14746" i="1" a="1"/>
  <c r="K14746" i="1" s="1"/>
  <c r="K14747" i="1" a="1"/>
  <c r="K14747" i="1" s="1"/>
  <c r="K14748" i="1" a="1"/>
  <c r="K14748" i="1" s="1"/>
  <c r="K14749" i="1" a="1"/>
  <c r="K14749" i="1" s="1"/>
  <c r="K14750" i="1" a="1"/>
  <c r="K14750" i="1" s="1"/>
  <c r="K14751" i="1" a="1"/>
  <c r="K14751" i="1" s="1"/>
  <c r="K14752" i="1" a="1"/>
  <c r="K14752" i="1" s="1"/>
  <c r="K14753" i="1" a="1"/>
  <c r="K14753" i="1" s="1"/>
  <c r="K14754" i="1" a="1"/>
  <c r="K14754" i="1" s="1"/>
  <c r="K14755" i="1" a="1"/>
  <c r="K14755" i="1" s="1"/>
  <c r="K14756" i="1" a="1"/>
  <c r="K14756" i="1" s="1"/>
  <c r="K14757" i="1" a="1"/>
  <c r="K14757" i="1" s="1"/>
  <c r="K14758" i="1" a="1"/>
  <c r="K14758" i="1" s="1"/>
  <c r="K14759" i="1" a="1"/>
  <c r="K14759" i="1" s="1"/>
  <c r="K14760" i="1" a="1"/>
  <c r="K14760" i="1" s="1"/>
  <c r="K14761" i="1" a="1"/>
  <c r="K14761" i="1" s="1"/>
  <c r="K14762" i="1" a="1"/>
  <c r="K14762" i="1" s="1"/>
  <c r="K14763" i="1" a="1"/>
  <c r="K14763" i="1" s="1"/>
  <c r="K14764" i="1" a="1"/>
  <c r="K14764" i="1" s="1"/>
  <c r="K14765" i="1" a="1"/>
  <c r="K14765" i="1" s="1"/>
  <c r="K14766" i="1" a="1"/>
  <c r="K14766" i="1" s="1"/>
  <c r="K14767" i="1" a="1"/>
  <c r="K14767" i="1" s="1"/>
  <c r="K14768" i="1" a="1"/>
  <c r="K14768" i="1" s="1"/>
  <c r="K14769" i="1" a="1"/>
  <c r="K14769" i="1" s="1"/>
  <c r="K14770" i="1" a="1"/>
  <c r="K14770" i="1" s="1"/>
  <c r="K14771" i="1" a="1"/>
  <c r="K14771" i="1" s="1"/>
  <c r="K14772" i="1" a="1"/>
  <c r="K14772" i="1" s="1"/>
  <c r="K14773" i="1" a="1"/>
  <c r="K14773" i="1" s="1"/>
  <c r="K14774" i="1" a="1"/>
  <c r="K14774" i="1" s="1"/>
  <c r="K14775" i="1" a="1"/>
  <c r="K14775" i="1" s="1"/>
  <c r="K14776" i="1" a="1"/>
  <c r="K14776" i="1" s="1"/>
  <c r="K14777" i="1" a="1"/>
  <c r="K14777" i="1" s="1"/>
  <c r="K14778" i="1" a="1"/>
  <c r="K14778" i="1" s="1"/>
  <c r="K14779" i="1" a="1"/>
  <c r="K14779" i="1" s="1"/>
  <c r="K14780" i="1" a="1"/>
  <c r="K14780" i="1" s="1"/>
  <c r="K14781" i="1" a="1"/>
  <c r="K14781" i="1" s="1"/>
  <c r="K14782" i="1" a="1"/>
  <c r="K14782" i="1" s="1"/>
  <c r="K14783" i="1" a="1"/>
  <c r="K14783" i="1" s="1"/>
  <c r="K14784" i="1" a="1"/>
  <c r="K14784" i="1" s="1"/>
  <c r="K14785" i="1" a="1"/>
  <c r="K14785" i="1" s="1"/>
  <c r="K14786" i="1" a="1"/>
  <c r="K14786" i="1" s="1"/>
  <c r="K14787" i="1" a="1"/>
  <c r="K14787" i="1" s="1"/>
  <c r="K14788" i="1" a="1"/>
  <c r="K14788" i="1" s="1"/>
  <c r="K14789" i="1" a="1"/>
  <c r="K14789" i="1" s="1"/>
  <c r="K14790" i="1" a="1"/>
  <c r="K14790" i="1" s="1"/>
  <c r="K14791" i="1" a="1"/>
  <c r="K14791" i="1" s="1"/>
  <c r="K14792" i="1" a="1"/>
  <c r="K14792" i="1" s="1"/>
  <c r="K14793" i="1" a="1"/>
  <c r="K14793" i="1" s="1"/>
  <c r="K14794" i="1" a="1"/>
  <c r="K14794" i="1" s="1"/>
  <c r="K14795" i="1" a="1"/>
  <c r="K14795" i="1" s="1"/>
  <c r="K14796" i="1" a="1"/>
  <c r="K14796" i="1" s="1"/>
  <c r="K14797" i="1" a="1"/>
  <c r="K14797" i="1" s="1"/>
  <c r="K14798" i="1" a="1"/>
  <c r="K14798" i="1" s="1"/>
  <c r="K14799" i="1" a="1"/>
  <c r="K14799" i="1" s="1"/>
  <c r="K14800" i="1" a="1"/>
  <c r="K14800" i="1" s="1"/>
  <c r="K14801" i="1" a="1"/>
  <c r="K14801" i="1" s="1"/>
  <c r="K14802" i="1" a="1"/>
  <c r="K14802" i="1" s="1"/>
  <c r="K14803" i="1" a="1"/>
  <c r="K14803" i="1" s="1"/>
  <c r="K14804" i="1" a="1"/>
  <c r="K14804" i="1" s="1"/>
  <c r="K14805" i="1" a="1"/>
  <c r="K14805" i="1" s="1"/>
  <c r="K14806" i="1" a="1"/>
  <c r="K14806" i="1" s="1"/>
  <c r="K14807" i="1" a="1"/>
  <c r="K14807" i="1" s="1"/>
  <c r="K14808" i="1" a="1"/>
  <c r="K14808" i="1" s="1"/>
  <c r="K14809" i="1" a="1"/>
  <c r="K14809" i="1" s="1"/>
  <c r="K14810" i="1" a="1"/>
  <c r="K14810" i="1" s="1"/>
  <c r="K14811" i="1" a="1"/>
  <c r="K14811" i="1" s="1"/>
  <c r="K14812" i="1" a="1"/>
  <c r="K14812" i="1" s="1"/>
  <c r="K14813" i="1" a="1"/>
  <c r="K14813" i="1" s="1"/>
  <c r="K14814" i="1" a="1"/>
  <c r="K14814" i="1" s="1"/>
  <c r="K14815" i="1" a="1"/>
  <c r="K14815" i="1" s="1"/>
  <c r="K14816" i="1" a="1"/>
  <c r="K14816" i="1" s="1"/>
  <c r="K14817" i="1" a="1"/>
  <c r="K14817" i="1" s="1"/>
  <c r="K14818" i="1" a="1"/>
  <c r="K14818" i="1" s="1"/>
  <c r="K14819" i="1" a="1"/>
  <c r="K14819" i="1" s="1"/>
  <c r="K14820" i="1" a="1"/>
  <c r="K14820" i="1" s="1"/>
  <c r="K14821" i="1" a="1"/>
  <c r="K14821" i="1" s="1"/>
  <c r="K14822" i="1" a="1"/>
  <c r="K14822" i="1" s="1"/>
  <c r="K14823" i="1" a="1"/>
  <c r="K14823" i="1" s="1"/>
  <c r="K14824" i="1" a="1"/>
  <c r="K14824" i="1" s="1"/>
  <c r="K14825" i="1" a="1"/>
  <c r="K14825" i="1" s="1"/>
  <c r="K14826" i="1" a="1"/>
  <c r="K14826" i="1" s="1"/>
  <c r="K14827" i="1" a="1"/>
  <c r="K14827" i="1" s="1"/>
  <c r="K14828" i="1" a="1"/>
  <c r="K14828" i="1" s="1"/>
  <c r="K14829" i="1" a="1"/>
  <c r="K14829" i="1" s="1"/>
  <c r="K14830" i="1" a="1"/>
  <c r="K14830" i="1" s="1"/>
  <c r="K14831" i="1" a="1"/>
  <c r="K14831" i="1" s="1"/>
  <c r="K14832" i="1" a="1"/>
  <c r="K14832" i="1" s="1"/>
  <c r="K14833" i="1" a="1"/>
  <c r="K14833" i="1" s="1"/>
  <c r="K14834" i="1" a="1"/>
  <c r="K14834" i="1" s="1"/>
  <c r="K14835" i="1" a="1"/>
  <c r="K14835" i="1" s="1"/>
  <c r="K14836" i="1" a="1"/>
  <c r="K14836" i="1" s="1"/>
  <c r="K14837" i="1" a="1"/>
  <c r="K14837" i="1" s="1"/>
  <c r="K14838" i="1" a="1"/>
  <c r="K14838" i="1" s="1"/>
  <c r="K14839" i="1" a="1"/>
  <c r="K14839" i="1" s="1"/>
  <c r="K14840" i="1" a="1"/>
  <c r="K14840" i="1" s="1"/>
  <c r="K14841" i="1" a="1"/>
  <c r="K14841" i="1" s="1"/>
  <c r="K14842" i="1" a="1"/>
  <c r="K14842" i="1" s="1"/>
  <c r="K14843" i="1" a="1"/>
  <c r="K14843" i="1" s="1"/>
  <c r="K14844" i="1" a="1"/>
  <c r="K14844" i="1" s="1"/>
  <c r="K14845" i="1" a="1"/>
  <c r="K14845" i="1" s="1"/>
  <c r="K14846" i="1" a="1"/>
  <c r="K14846" i="1" s="1"/>
  <c r="K14847" i="1" a="1"/>
  <c r="K14847" i="1" s="1"/>
  <c r="K14848" i="1" a="1"/>
  <c r="K14848" i="1" s="1"/>
  <c r="K14849" i="1" a="1"/>
  <c r="K14849" i="1" s="1"/>
  <c r="K14850" i="1" a="1"/>
  <c r="K14850" i="1" s="1"/>
  <c r="K14851" i="1" a="1"/>
  <c r="K14851" i="1" s="1"/>
  <c r="K14852" i="1" a="1"/>
  <c r="K14852" i="1" s="1"/>
  <c r="K14853" i="1" a="1"/>
  <c r="K14853" i="1" s="1"/>
  <c r="K14854" i="1" a="1"/>
  <c r="K14854" i="1" s="1"/>
  <c r="K14855" i="1" a="1"/>
  <c r="K14855" i="1" s="1"/>
  <c r="K14856" i="1" a="1"/>
  <c r="K14856" i="1" s="1"/>
  <c r="K14857" i="1" a="1"/>
  <c r="K14857" i="1" s="1"/>
  <c r="K14858" i="1" a="1"/>
  <c r="K14858" i="1" s="1"/>
  <c r="K14859" i="1" a="1"/>
  <c r="K14859" i="1" s="1"/>
  <c r="K14860" i="1" a="1"/>
  <c r="K14860" i="1" s="1"/>
  <c r="K14861" i="1" a="1"/>
  <c r="K14861" i="1" s="1"/>
  <c r="K14862" i="1" a="1"/>
  <c r="K14862" i="1" s="1"/>
  <c r="K14863" i="1" a="1"/>
  <c r="K14863" i="1" s="1"/>
  <c r="K14864" i="1" a="1"/>
  <c r="K14864" i="1" s="1"/>
  <c r="K14865" i="1" a="1"/>
  <c r="K14865" i="1" s="1"/>
  <c r="K14866" i="1" a="1"/>
  <c r="K14866" i="1" s="1"/>
  <c r="K14867" i="1" a="1"/>
  <c r="K14867" i="1" s="1"/>
  <c r="K14868" i="1" a="1"/>
  <c r="K14868" i="1" s="1"/>
  <c r="K14869" i="1" a="1"/>
  <c r="K14869" i="1" s="1"/>
  <c r="K14870" i="1" a="1"/>
  <c r="K14870" i="1" s="1"/>
  <c r="K14871" i="1" a="1"/>
  <c r="K14871" i="1" s="1"/>
  <c r="K14872" i="1" a="1"/>
  <c r="K14872" i="1" s="1"/>
  <c r="K14873" i="1" a="1"/>
  <c r="K14873" i="1" s="1"/>
  <c r="K14874" i="1" a="1"/>
  <c r="K14874" i="1" s="1"/>
  <c r="K14875" i="1" a="1"/>
  <c r="K14875" i="1" s="1"/>
  <c r="K14876" i="1" a="1"/>
  <c r="K14876" i="1" s="1"/>
  <c r="K14877" i="1" a="1"/>
  <c r="K14877" i="1" s="1"/>
  <c r="K14878" i="1" a="1"/>
  <c r="K14878" i="1" s="1"/>
  <c r="K14879" i="1" a="1"/>
  <c r="K14879" i="1" s="1"/>
  <c r="K14880" i="1" a="1"/>
  <c r="K14880" i="1" s="1"/>
  <c r="K14881" i="1" a="1"/>
  <c r="K14881" i="1" s="1"/>
  <c r="K14882" i="1" a="1"/>
  <c r="K14882" i="1" s="1"/>
  <c r="K14883" i="1" a="1"/>
  <c r="K14883" i="1" s="1"/>
  <c r="K14884" i="1" a="1"/>
  <c r="K14884" i="1" s="1"/>
  <c r="K14885" i="1" a="1"/>
  <c r="K14885" i="1" s="1"/>
  <c r="K14886" i="1" a="1"/>
  <c r="K14886" i="1" s="1"/>
  <c r="K14887" i="1" a="1"/>
  <c r="K14887" i="1" s="1"/>
  <c r="K14888" i="1" a="1"/>
  <c r="K14888" i="1" s="1"/>
  <c r="K14889" i="1" a="1"/>
  <c r="K14889" i="1" s="1"/>
  <c r="K14890" i="1" a="1"/>
  <c r="K14890" i="1" s="1"/>
  <c r="K14891" i="1" a="1"/>
  <c r="K14891" i="1" s="1"/>
  <c r="K14892" i="1" a="1"/>
  <c r="K14892" i="1" s="1"/>
  <c r="K14893" i="1" a="1"/>
  <c r="K14893" i="1" s="1"/>
  <c r="K14894" i="1" a="1"/>
  <c r="K14894" i="1" s="1"/>
  <c r="K14895" i="1" a="1"/>
  <c r="K14895" i="1" s="1"/>
  <c r="K14896" i="1" a="1"/>
  <c r="K14896" i="1" s="1"/>
  <c r="K14897" i="1" a="1"/>
  <c r="K14897" i="1" s="1"/>
  <c r="K14898" i="1" a="1"/>
  <c r="K14898" i="1" s="1"/>
  <c r="K14899" i="1" a="1"/>
  <c r="K14899" i="1" s="1"/>
  <c r="K14900" i="1" a="1"/>
  <c r="K14900" i="1" s="1"/>
  <c r="K14901" i="1" a="1"/>
  <c r="K14901" i="1" s="1"/>
  <c r="K14902" i="1" a="1"/>
  <c r="K14902" i="1" s="1"/>
  <c r="K14903" i="1" a="1"/>
  <c r="K14903" i="1" s="1"/>
  <c r="K14904" i="1" a="1"/>
  <c r="K14904" i="1" s="1"/>
  <c r="K14905" i="1" a="1"/>
  <c r="K14905" i="1" s="1"/>
  <c r="K14906" i="1" a="1"/>
  <c r="K14906" i="1" s="1"/>
  <c r="K14907" i="1" a="1"/>
  <c r="K14907" i="1" s="1"/>
  <c r="K14908" i="1" a="1"/>
  <c r="K14908" i="1" s="1"/>
  <c r="K14909" i="1" a="1"/>
  <c r="K14909" i="1" s="1"/>
  <c r="K14910" i="1" a="1"/>
  <c r="K14910" i="1" s="1"/>
  <c r="K14911" i="1" a="1"/>
  <c r="K14911" i="1" s="1"/>
  <c r="K14912" i="1" a="1"/>
  <c r="K14912" i="1" s="1"/>
  <c r="K14913" i="1" a="1"/>
  <c r="K14913" i="1" s="1"/>
  <c r="K14914" i="1" a="1"/>
  <c r="K14914" i="1" s="1"/>
  <c r="K14915" i="1" a="1"/>
  <c r="K14915" i="1" s="1"/>
  <c r="K14916" i="1" a="1"/>
  <c r="K14916" i="1" s="1"/>
  <c r="K14917" i="1" a="1"/>
  <c r="K14917" i="1" s="1"/>
  <c r="K14918" i="1" a="1"/>
  <c r="K14918" i="1" s="1"/>
  <c r="K14919" i="1" a="1"/>
  <c r="K14919" i="1" s="1"/>
  <c r="K14920" i="1" a="1"/>
  <c r="K14920" i="1" s="1"/>
  <c r="K14921" i="1" a="1"/>
  <c r="K14921" i="1" s="1"/>
  <c r="K14922" i="1" a="1"/>
  <c r="K14922" i="1" s="1"/>
  <c r="K14923" i="1" a="1"/>
  <c r="K14923" i="1" s="1"/>
  <c r="K14924" i="1" a="1"/>
  <c r="K14924" i="1" s="1"/>
  <c r="K14925" i="1" a="1"/>
  <c r="K14925" i="1" s="1"/>
  <c r="K14926" i="1" a="1"/>
  <c r="K14926" i="1" s="1"/>
  <c r="K14927" i="1" a="1"/>
  <c r="K14927" i="1" s="1"/>
  <c r="K14928" i="1" a="1"/>
  <c r="K14928" i="1" s="1"/>
  <c r="K14929" i="1" a="1"/>
  <c r="K14929" i="1" s="1"/>
  <c r="K14930" i="1" a="1"/>
  <c r="K14930" i="1" s="1"/>
  <c r="K14931" i="1" a="1"/>
  <c r="K14931" i="1" s="1"/>
  <c r="K14932" i="1" a="1"/>
  <c r="K14932" i="1" s="1"/>
  <c r="K14933" i="1" a="1"/>
  <c r="K14933" i="1" s="1"/>
  <c r="K14934" i="1" a="1"/>
  <c r="K14934" i="1" s="1"/>
  <c r="K14935" i="1" a="1"/>
  <c r="K14935" i="1" s="1"/>
  <c r="K14936" i="1" a="1"/>
  <c r="K14936" i="1" s="1"/>
  <c r="K14937" i="1" a="1"/>
  <c r="K14937" i="1" s="1"/>
  <c r="K14938" i="1" a="1"/>
  <c r="K14938" i="1" s="1"/>
  <c r="K14939" i="1" a="1"/>
  <c r="K14939" i="1" s="1"/>
  <c r="K14940" i="1" a="1"/>
  <c r="K14940" i="1" s="1"/>
  <c r="K14941" i="1" a="1"/>
  <c r="K14941" i="1" s="1"/>
  <c r="K14942" i="1" a="1"/>
  <c r="K14942" i="1" s="1"/>
  <c r="K14943" i="1" a="1"/>
  <c r="K14943" i="1" s="1"/>
  <c r="K14944" i="1" a="1"/>
  <c r="K14944" i="1" s="1"/>
  <c r="K14945" i="1" a="1"/>
  <c r="K14945" i="1" s="1"/>
  <c r="K14946" i="1" a="1"/>
  <c r="K14946" i="1" s="1"/>
  <c r="K14947" i="1" a="1"/>
  <c r="K14947" i="1" s="1"/>
  <c r="K14948" i="1" a="1"/>
  <c r="K14948" i="1" s="1"/>
  <c r="K14949" i="1" a="1"/>
  <c r="K14949" i="1" s="1"/>
  <c r="K14950" i="1" a="1"/>
  <c r="K14950" i="1" s="1"/>
  <c r="K14951" i="1" a="1"/>
  <c r="K14951" i="1" s="1"/>
  <c r="K14952" i="1" a="1"/>
  <c r="K14952" i="1" s="1"/>
  <c r="K14953" i="1" a="1"/>
  <c r="K14953" i="1" s="1"/>
  <c r="K14954" i="1" a="1"/>
  <c r="K14954" i="1" s="1"/>
  <c r="K14955" i="1" a="1"/>
  <c r="K14955" i="1" s="1"/>
  <c r="K14956" i="1" a="1"/>
  <c r="K14956" i="1" s="1"/>
  <c r="K14957" i="1" a="1"/>
  <c r="K14957" i="1" s="1"/>
  <c r="K14958" i="1" a="1"/>
  <c r="K14958" i="1" s="1"/>
  <c r="K14959" i="1" a="1"/>
  <c r="K14959" i="1" s="1"/>
  <c r="K14960" i="1" a="1"/>
  <c r="K14960" i="1" s="1"/>
  <c r="K14961" i="1" a="1"/>
  <c r="K14961" i="1" s="1"/>
  <c r="K14962" i="1" a="1"/>
  <c r="K14962" i="1" s="1"/>
  <c r="K14963" i="1" a="1"/>
  <c r="K14963" i="1" s="1"/>
  <c r="K14964" i="1" a="1"/>
  <c r="K14964" i="1" s="1"/>
  <c r="K14965" i="1" a="1"/>
  <c r="K14965" i="1" s="1"/>
  <c r="K14966" i="1" a="1"/>
  <c r="K14966" i="1" s="1"/>
  <c r="K14967" i="1" a="1"/>
  <c r="K14967" i="1" s="1"/>
  <c r="K14968" i="1" a="1"/>
  <c r="K14968" i="1" s="1"/>
  <c r="K14969" i="1" a="1"/>
  <c r="K14969" i="1" s="1"/>
  <c r="K14970" i="1" a="1"/>
  <c r="K14970" i="1" s="1"/>
  <c r="K14971" i="1" a="1"/>
  <c r="K14971" i="1" s="1"/>
  <c r="K14972" i="1" a="1"/>
  <c r="K14972" i="1" s="1"/>
  <c r="K14973" i="1" a="1"/>
  <c r="K14973" i="1" s="1"/>
  <c r="K14974" i="1" a="1"/>
  <c r="K14974" i="1" s="1"/>
  <c r="K14975" i="1" a="1"/>
  <c r="K14975" i="1" s="1"/>
  <c r="K14976" i="1" a="1"/>
  <c r="K14976" i="1" s="1"/>
  <c r="K14977" i="1" a="1"/>
  <c r="K14977" i="1" s="1"/>
  <c r="K14978" i="1" a="1"/>
  <c r="K14978" i="1" s="1"/>
  <c r="K14979" i="1" a="1"/>
  <c r="K14979" i="1" s="1"/>
  <c r="K14980" i="1" a="1"/>
  <c r="K14980" i="1" s="1"/>
  <c r="K14981" i="1" a="1"/>
  <c r="K14981" i="1" s="1"/>
  <c r="K14982" i="1" a="1"/>
  <c r="K14982" i="1" s="1"/>
  <c r="K14983" i="1" a="1"/>
  <c r="K14983" i="1" s="1"/>
  <c r="K14984" i="1" a="1"/>
  <c r="K14984" i="1" s="1"/>
  <c r="K14985" i="1" a="1"/>
  <c r="K14985" i="1" s="1"/>
  <c r="K14986" i="1" a="1"/>
  <c r="K14986" i="1" s="1"/>
  <c r="K14987" i="1" a="1"/>
  <c r="K14987" i="1" s="1"/>
  <c r="K14988" i="1" a="1"/>
  <c r="K14988" i="1" s="1"/>
  <c r="K14989" i="1" a="1"/>
  <c r="K14989" i="1" s="1"/>
  <c r="K14990" i="1" a="1"/>
  <c r="K14990" i="1" s="1"/>
  <c r="K14991" i="1" a="1"/>
  <c r="K14991" i="1" s="1"/>
  <c r="K14992" i="1" a="1"/>
  <c r="K14992" i="1" s="1"/>
  <c r="K14993" i="1" a="1"/>
  <c r="K14993" i="1" s="1"/>
  <c r="K14994" i="1" a="1"/>
  <c r="K14994" i="1" s="1"/>
  <c r="K14995" i="1" a="1"/>
  <c r="K14995" i="1" s="1"/>
  <c r="K14996" i="1" a="1"/>
  <c r="K14996" i="1" s="1"/>
  <c r="K14997" i="1" a="1"/>
  <c r="K14997" i="1" s="1"/>
  <c r="K14998" i="1" a="1"/>
  <c r="K14998" i="1" s="1"/>
  <c r="K14999" i="1" a="1"/>
  <c r="K14999" i="1" s="1"/>
  <c r="K15000" i="1" a="1"/>
  <c r="K15000" i="1" s="1"/>
  <c r="K15001" i="1" a="1"/>
  <c r="K15001" i="1" s="1"/>
  <c r="K15002" i="1" a="1"/>
  <c r="K15002" i="1" s="1"/>
  <c r="K15003" i="1" a="1"/>
  <c r="K15003" i="1" s="1"/>
  <c r="K15004" i="1" a="1"/>
  <c r="K15004" i="1" s="1"/>
  <c r="K15005" i="1" a="1"/>
  <c r="K15005" i="1" s="1"/>
  <c r="K15006" i="1" a="1"/>
  <c r="K15006" i="1" s="1"/>
  <c r="K15007" i="1" a="1"/>
  <c r="K15007" i="1" s="1"/>
  <c r="K15008" i="1" a="1"/>
  <c r="K15008" i="1" s="1"/>
  <c r="K15009" i="1" a="1"/>
  <c r="K15009" i="1" s="1"/>
  <c r="K15010" i="1" a="1"/>
  <c r="K15010" i="1" s="1"/>
  <c r="K15011" i="1" a="1"/>
  <c r="K15011" i="1" s="1"/>
  <c r="K15012" i="1" a="1"/>
  <c r="K15012" i="1" s="1"/>
  <c r="K15013" i="1" a="1"/>
  <c r="K15013" i="1" s="1"/>
  <c r="K15014" i="1" a="1"/>
  <c r="K15014" i="1" s="1"/>
  <c r="K15015" i="1" a="1"/>
  <c r="K15015" i="1" s="1"/>
  <c r="K15016" i="1" a="1"/>
  <c r="K15016" i="1" s="1"/>
  <c r="K15017" i="1" a="1"/>
  <c r="K15017" i="1" s="1"/>
  <c r="K15018" i="1" a="1"/>
  <c r="K15018" i="1" s="1"/>
  <c r="K15019" i="1" a="1"/>
  <c r="K15019" i="1" s="1"/>
  <c r="K15020" i="1" a="1"/>
  <c r="K15020" i="1" s="1"/>
  <c r="K15021" i="1" a="1"/>
  <c r="K15021" i="1" s="1"/>
  <c r="K15022" i="1" a="1"/>
  <c r="K15022" i="1" s="1"/>
  <c r="K15023" i="1" a="1"/>
  <c r="K15023" i="1" s="1"/>
  <c r="K15024" i="1" a="1"/>
  <c r="K15024" i="1" s="1"/>
  <c r="K15025" i="1" a="1"/>
  <c r="K15025" i="1" s="1"/>
  <c r="K15026" i="1" a="1"/>
  <c r="K15026" i="1" s="1"/>
  <c r="K15027" i="1" a="1"/>
  <c r="K15027" i="1" s="1"/>
  <c r="K15028" i="1" a="1"/>
  <c r="K15028" i="1" s="1"/>
  <c r="K15029" i="1" a="1"/>
  <c r="K15029" i="1" s="1"/>
  <c r="K15030" i="1" a="1"/>
  <c r="K15030" i="1" s="1"/>
  <c r="K15031" i="1" a="1"/>
  <c r="K15031" i="1" s="1"/>
  <c r="K15032" i="1" a="1"/>
  <c r="K15032" i="1" s="1"/>
  <c r="K15033" i="1" a="1"/>
  <c r="K15033" i="1" s="1"/>
  <c r="K15034" i="1" a="1"/>
  <c r="K15034" i="1" s="1"/>
  <c r="K15035" i="1" a="1"/>
  <c r="K15035" i="1" s="1"/>
  <c r="K15036" i="1" a="1"/>
  <c r="K15036" i="1" s="1"/>
  <c r="K15037" i="1" a="1"/>
  <c r="K15037" i="1" s="1"/>
  <c r="K15038" i="1" a="1"/>
  <c r="K15038" i="1" s="1"/>
  <c r="K15039" i="1" a="1"/>
  <c r="K15039" i="1" s="1"/>
  <c r="K15040" i="1" a="1"/>
  <c r="K15040" i="1" s="1"/>
  <c r="K15041" i="1" a="1"/>
  <c r="K15041" i="1" s="1"/>
  <c r="K15042" i="1" a="1"/>
  <c r="K15042" i="1" s="1"/>
  <c r="K15043" i="1" a="1"/>
  <c r="K15043" i="1" s="1"/>
  <c r="K15044" i="1" a="1"/>
  <c r="K15044" i="1" s="1"/>
  <c r="K15045" i="1" a="1"/>
  <c r="K15045" i="1" s="1"/>
  <c r="K15046" i="1" a="1"/>
  <c r="K15046" i="1" s="1"/>
  <c r="K15047" i="1" a="1"/>
  <c r="K15047" i="1" s="1"/>
  <c r="K15048" i="1" a="1"/>
  <c r="K15048" i="1" s="1"/>
  <c r="K15049" i="1" a="1"/>
  <c r="K15049" i="1" s="1"/>
  <c r="K15050" i="1" a="1"/>
  <c r="K15050" i="1" s="1"/>
  <c r="K15051" i="1" a="1"/>
  <c r="K15051" i="1" s="1"/>
  <c r="K15052" i="1" a="1"/>
  <c r="K15052" i="1" s="1"/>
  <c r="K15053" i="1" a="1"/>
  <c r="K15053" i="1" s="1"/>
  <c r="K15054" i="1" a="1"/>
  <c r="K15054" i="1" s="1"/>
  <c r="K15055" i="1" a="1"/>
  <c r="K15055" i="1" s="1"/>
  <c r="K15056" i="1" a="1"/>
  <c r="K15056" i="1" s="1"/>
  <c r="K15057" i="1" a="1"/>
  <c r="K15057" i="1" s="1"/>
  <c r="K15058" i="1" a="1"/>
  <c r="K15058" i="1" s="1"/>
  <c r="K15059" i="1" a="1"/>
  <c r="K15059" i="1" s="1"/>
  <c r="K15060" i="1" a="1"/>
  <c r="K15060" i="1" s="1"/>
  <c r="K15061" i="1" a="1"/>
  <c r="K15061" i="1" s="1"/>
  <c r="K15062" i="1" a="1"/>
  <c r="K15062" i="1" s="1"/>
  <c r="K15063" i="1" a="1"/>
  <c r="K15063" i="1" s="1"/>
  <c r="K15064" i="1" a="1"/>
  <c r="K15064" i="1" s="1"/>
  <c r="K15065" i="1" a="1"/>
  <c r="K15065" i="1" s="1"/>
  <c r="K15066" i="1" a="1"/>
  <c r="K15066" i="1" s="1"/>
  <c r="K15067" i="1" a="1"/>
  <c r="K15067" i="1" s="1"/>
  <c r="K15068" i="1" a="1"/>
  <c r="K15068" i="1" s="1"/>
  <c r="K15069" i="1" a="1"/>
  <c r="K15069" i="1" s="1"/>
  <c r="K15070" i="1" a="1"/>
  <c r="K15070" i="1" s="1"/>
  <c r="K15071" i="1" a="1"/>
  <c r="K15071" i="1" s="1"/>
  <c r="K15072" i="1" a="1"/>
  <c r="K15072" i="1" s="1"/>
  <c r="K15073" i="1" a="1"/>
  <c r="K15073" i="1" s="1"/>
  <c r="K15074" i="1" a="1"/>
  <c r="K15074" i="1" s="1"/>
  <c r="K15075" i="1" a="1"/>
  <c r="K15075" i="1" s="1"/>
  <c r="K15076" i="1" a="1"/>
  <c r="K15076" i="1" s="1"/>
  <c r="K15077" i="1" a="1"/>
  <c r="K15077" i="1" s="1"/>
  <c r="K15078" i="1" a="1"/>
  <c r="K15078" i="1" s="1"/>
  <c r="K15079" i="1" a="1"/>
  <c r="K15079" i="1" s="1"/>
  <c r="K15080" i="1" a="1"/>
  <c r="K15080" i="1" s="1"/>
  <c r="K15081" i="1" a="1"/>
  <c r="K15081" i="1" s="1"/>
  <c r="K15082" i="1" a="1"/>
  <c r="K15082" i="1" s="1"/>
  <c r="K15083" i="1" a="1"/>
  <c r="K15083" i="1" s="1"/>
  <c r="K15084" i="1" a="1"/>
  <c r="K15084" i="1" s="1"/>
  <c r="K15085" i="1" a="1"/>
  <c r="K15085" i="1" s="1"/>
  <c r="K15086" i="1" a="1"/>
  <c r="K15086" i="1" s="1"/>
  <c r="K15087" i="1" a="1"/>
  <c r="K15087" i="1" s="1"/>
  <c r="K15088" i="1" a="1"/>
  <c r="K15088" i="1" s="1"/>
  <c r="K15089" i="1" a="1"/>
  <c r="K15089" i="1" s="1"/>
  <c r="K15090" i="1" a="1"/>
  <c r="K15090" i="1" s="1"/>
  <c r="K15091" i="1" a="1"/>
  <c r="K15091" i="1" s="1"/>
  <c r="K15092" i="1" a="1"/>
  <c r="K15092" i="1" s="1"/>
  <c r="K15093" i="1" a="1"/>
  <c r="K15093" i="1" s="1"/>
  <c r="K15094" i="1" a="1"/>
  <c r="K15094" i="1" s="1"/>
  <c r="K15095" i="1" a="1"/>
  <c r="K15095" i="1" s="1"/>
  <c r="K15096" i="1" a="1"/>
  <c r="K15096" i="1" s="1"/>
  <c r="K15097" i="1" a="1"/>
  <c r="K15097" i="1" s="1"/>
  <c r="K15098" i="1" a="1"/>
  <c r="K15098" i="1" s="1"/>
  <c r="K15099" i="1" a="1"/>
  <c r="K15099" i="1" s="1"/>
  <c r="K15100" i="1" a="1"/>
  <c r="K15100" i="1" s="1"/>
  <c r="K15101" i="1" a="1"/>
  <c r="K15101" i="1" s="1"/>
  <c r="K15102" i="1" a="1"/>
  <c r="K15102" i="1" s="1"/>
  <c r="K15103" i="1" a="1"/>
  <c r="K15103" i="1" s="1"/>
  <c r="K15104" i="1" a="1"/>
  <c r="K15104" i="1" s="1"/>
  <c r="K15105" i="1" a="1"/>
  <c r="K15105" i="1" s="1"/>
  <c r="K15106" i="1" a="1"/>
  <c r="K15106" i="1" s="1"/>
  <c r="K15107" i="1" a="1"/>
  <c r="K15107" i="1" s="1"/>
  <c r="K15108" i="1" a="1"/>
  <c r="K15108" i="1" s="1"/>
  <c r="K15109" i="1" a="1"/>
  <c r="K15109" i="1" s="1"/>
  <c r="K15110" i="1" a="1"/>
  <c r="K15110" i="1" s="1"/>
  <c r="K15111" i="1" a="1"/>
  <c r="K15111" i="1" s="1"/>
  <c r="K15112" i="1" a="1"/>
  <c r="K15112" i="1" s="1"/>
  <c r="K15113" i="1" a="1"/>
  <c r="K15113" i="1" s="1"/>
  <c r="K15114" i="1" a="1"/>
  <c r="K15114" i="1" s="1"/>
  <c r="K15115" i="1" a="1"/>
  <c r="K15115" i="1" s="1"/>
  <c r="K15116" i="1" a="1"/>
  <c r="K15116" i="1" s="1"/>
  <c r="K15117" i="1" a="1"/>
  <c r="K15117" i="1" s="1"/>
  <c r="K15118" i="1" a="1"/>
  <c r="K15118" i="1" s="1"/>
  <c r="K15119" i="1" a="1"/>
  <c r="K15119" i="1" s="1"/>
  <c r="K15120" i="1" a="1"/>
  <c r="K15120" i="1" s="1"/>
  <c r="K15121" i="1" a="1"/>
  <c r="K15121" i="1" s="1"/>
  <c r="K15122" i="1" a="1"/>
  <c r="K15122" i="1" s="1"/>
  <c r="K15123" i="1" a="1"/>
  <c r="K15123" i="1" s="1"/>
  <c r="K15124" i="1" a="1"/>
  <c r="K15124" i="1" s="1"/>
  <c r="K15125" i="1" a="1"/>
  <c r="K15125" i="1" s="1"/>
  <c r="K15126" i="1" a="1"/>
  <c r="K15126" i="1" s="1"/>
  <c r="K15127" i="1" a="1"/>
  <c r="K15127" i="1" s="1"/>
  <c r="K15128" i="1" a="1"/>
  <c r="K15128" i="1" s="1"/>
  <c r="K15129" i="1" a="1"/>
  <c r="K15129" i="1" s="1"/>
  <c r="K15130" i="1" a="1"/>
  <c r="K15130" i="1" s="1"/>
  <c r="K15131" i="1" a="1"/>
  <c r="K15131" i="1" s="1"/>
  <c r="K15132" i="1" a="1"/>
  <c r="K15132" i="1" s="1"/>
  <c r="K15133" i="1" a="1"/>
  <c r="K15133" i="1" s="1"/>
  <c r="K15134" i="1" a="1"/>
  <c r="K15134" i="1" s="1"/>
  <c r="K15135" i="1" a="1"/>
  <c r="K15135" i="1" s="1"/>
  <c r="K15136" i="1" a="1"/>
  <c r="K15136" i="1" s="1"/>
  <c r="K15137" i="1" a="1"/>
  <c r="K15137" i="1" s="1"/>
  <c r="K15138" i="1" a="1"/>
  <c r="K15138" i="1" s="1"/>
  <c r="K15139" i="1" a="1"/>
  <c r="K15139" i="1" s="1"/>
  <c r="K15140" i="1" a="1"/>
  <c r="K15140" i="1" s="1"/>
  <c r="K15141" i="1" a="1"/>
  <c r="K15141" i="1" s="1"/>
  <c r="K15142" i="1" a="1"/>
  <c r="K15142" i="1" s="1"/>
  <c r="K15143" i="1" a="1"/>
  <c r="K15143" i="1" s="1"/>
  <c r="K15144" i="1" a="1"/>
  <c r="K15144" i="1" s="1"/>
  <c r="K15145" i="1" a="1"/>
  <c r="K15145" i="1" s="1"/>
  <c r="K15146" i="1" a="1"/>
  <c r="K15146" i="1" s="1"/>
  <c r="K15147" i="1" a="1"/>
  <c r="K15147" i="1" s="1"/>
  <c r="K15148" i="1" a="1"/>
  <c r="K15148" i="1" s="1"/>
  <c r="K15149" i="1" a="1"/>
  <c r="K15149" i="1" s="1"/>
  <c r="K15150" i="1" a="1"/>
  <c r="K15150" i="1" s="1"/>
  <c r="K15151" i="1" a="1"/>
  <c r="K15151" i="1" s="1"/>
  <c r="K15152" i="1" a="1"/>
  <c r="K15152" i="1" s="1"/>
  <c r="K15153" i="1" a="1"/>
  <c r="K15153" i="1" s="1"/>
  <c r="K15154" i="1" a="1"/>
  <c r="K15154" i="1" s="1"/>
  <c r="K15155" i="1" a="1"/>
  <c r="K15155" i="1" s="1"/>
  <c r="K15156" i="1" a="1"/>
  <c r="K15156" i="1" s="1"/>
  <c r="K15157" i="1" a="1"/>
  <c r="K15157" i="1" s="1"/>
  <c r="K15158" i="1" a="1"/>
  <c r="K15158" i="1" s="1"/>
  <c r="K15159" i="1" a="1"/>
  <c r="K15159" i="1" s="1"/>
  <c r="K15160" i="1" a="1"/>
  <c r="K15160" i="1" s="1"/>
  <c r="K15161" i="1" a="1"/>
  <c r="K15161" i="1" s="1"/>
  <c r="K15162" i="1" a="1"/>
  <c r="K15162" i="1" s="1"/>
  <c r="K15163" i="1" a="1"/>
  <c r="K15163" i="1" s="1"/>
  <c r="K15164" i="1" a="1"/>
  <c r="K15164" i="1" s="1"/>
  <c r="K15165" i="1" a="1"/>
  <c r="K15165" i="1" s="1"/>
  <c r="K15166" i="1" a="1"/>
  <c r="K15166" i="1" s="1"/>
  <c r="K15167" i="1" a="1"/>
  <c r="K15167" i="1" s="1"/>
  <c r="K15168" i="1" a="1"/>
  <c r="K15168" i="1" s="1"/>
  <c r="K15169" i="1" a="1"/>
  <c r="K15169" i="1" s="1"/>
  <c r="K15170" i="1" a="1"/>
  <c r="K15170" i="1" s="1"/>
  <c r="K15171" i="1" a="1"/>
  <c r="K15171" i="1" s="1"/>
  <c r="K15172" i="1" a="1"/>
  <c r="K15172" i="1" s="1"/>
  <c r="K15173" i="1" a="1"/>
  <c r="K15173" i="1" s="1"/>
  <c r="K15174" i="1" a="1"/>
  <c r="K15174" i="1" s="1"/>
  <c r="K15175" i="1" a="1"/>
  <c r="K15175" i="1" s="1"/>
  <c r="K15176" i="1" a="1"/>
  <c r="K15176" i="1" s="1"/>
  <c r="K15177" i="1" a="1"/>
  <c r="K15177" i="1" s="1"/>
  <c r="K15178" i="1" a="1"/>
  <c r="K15178" i="1" s="1"/>
  <c r="K15179" i="1" a="1"/>
  <c r="K15179" i="1" s="1"/>
  <c r="K15180" i="1" a="1"/>
  <c r="K15180" i="1" s="1"/>
  <c r="K15181" i="1" a="1"/>
  <c r="K15181" i="1" s="1"/>
  <c r="K15182" i="1" a="1"/>
  <c r="K15182" i="1" s="1"/>
  <c r="K15183" i="1" a="1"/>
  <c r="K15183" i="1" s="1"/>
  <c r="K15184" i="1" a="1"/>
  <c r="K15184" i="1" s="1"/>
  <c r="K15185" i="1" a="1"/>
  <c r="K15185" i="1" s="1"/>
  <c r="K15186" i="1" a="1"/>
  <c r="K15186" i="1" s="1"/>
  <c r="K15187" i="1" a="1"/>
  <c r="K15187" i="1" s="1"/>
  <c r="K15188" i="1" a="1"/>
  <c r="K15188" i="1" s="1"/>
  <c r="K15189" i="1" a="1"/>
  <c r="K15189" i="1" s="1"/>
  <c r="K15190" i="1" a="1"/>
  <c r="K15190" i="1" s="1"/>
  <c r="K15191" i="1" a="1"/>
  <c r="K15191" i="1" s="1"/>
  <c r="K15192" i="1" a="1"/>
  <c r="K15192" i="1" s="1"/>
  <c r="K15193" i="1" a="1"/>
  <c r="K15193" i="1" s="1"/>
  <c r="K15194" i="1" a="1"/>
  <c r="K15194" i="1" s="1"/>
  <c r="K15195" i="1" a="1"/>
  <c r="K15195" i="1" s="1"/>
  <c r="K15196" i="1" a="1"/>
  <c r="K15196" i="1" s="1"/>
  <c r="K15197" i="1" a="1"/>
  <c r="K15197" i="1" s="1"/>
  <c r="K15198" i="1" a="1"/>
  <c r="K15198" i="1" s="1"/>
  <c r="K15199" i="1" a="1"/>
  <c r="K15199" i="1" s="1"/>
  <c r="K15200" i="1" a="1"/>
  <c r="K15200" i="1" s="1"/>
  <c r="K15201" i="1" a="1"/>
  <c r="K15201" i="1" s="1"/>
  <c r="K15202" i="1" a="1"/>
  <c r="K15202" i="1" s="1"/>
  <c r="K15203" i="1" a="1"/>
  <c r="K15203" i="1" s="1"/>
  <c r="K15204" i="1" a="1"/>
  <c r="K15204" i="1" s="1"/>
  <c r="K15205" i="1" a="1"/>
  <c r="K15205" i="1" s="1"/>
  <c r="K15206" i="1" a="1"/>
  <c r="K15206" i="1" s="1"/>
  <c r="K15207" i="1" a="1"/>
  <c r="K15207" i="1" s="1"/>
  <c r="K15208" i="1" a="1"/>
  <c r="K15208" i="1" s="1"/>
  <c r="K15209" i="1" a="1"/>
  <c r="K15209" i="1" s="1"/>
  <c r="K15210" i="1" a="1"/>
  <c r="K15210" i="1" s="1"/>
  <c r="K15211" i="1" a="1"/>
  <c r="K15211" i="1" s="1"/>
  <c r="K15212" i="1" a="1"/>
  <c r="K15212" i="1" s="1"/>
  <c r="K15213" i="1" a="1"/>
  <c r="K15213" i="1" s="1"/>
  <c r="K15214" i="1" a="1"/>
  <c r="K15214" i="1" s="1"/>
  <c r="K15215" i="1" a="1"/>
  <c r="K15215" i="1" s="1"/>
  <c r="K15216" i="1" a="1"/>
  <c r="K15216" i="1" s="1"/>
  <c r="K15217" i="1" a="1"/>
  <c r="K15217" i="1" s="1"/>
  <c r="K15218" i="1" a="1"/>
  <c r="K15218" i="1" s="1"/>
  <c r="K15219" i="1" a="1"/>
  <c r="K15219" i="1" s="1"/>
  <c r="K15220" i="1" a="1"/>
  <c r="K15220" i="1" s="1"/>
  <c r="K15221" i="1" a="1"/>
  <c r="K15221" i="1" s="1"/>
  <c r="K15222" i="1" a="1"/>
  <c r="K15222" i="1" s="1"/>
  <c r="K15223" i="1" a="1"/>
  <c r="K15223" i="1" s="1"/>
  <c r="K15224" i="1" a="1"/>
  <c r="K15224" i="1" s="1"/>
  <c r="K15225" i="1" a="1"/>
  <c r="K15225" i="1" s="1"/>
  <c r="K15226" i="1" a="1"/>
  <c r="K15226" i="1" s="1"/>
  <c r="K15227" i="1" a="1"/>
  <c r="K15227" i="1" s="1"/>
  <c r="K15228" i="1" a="1"/>
  <c r="K15228" i="1" s="1"/>
  <c r="K15229" i="1" a="1"/>
  <c r="K15229" i="1" s="1"/>
  <c r="K15230" i="1" a="1"/>
  <c r="K15230" i="1" s="1"/>
  <c r="K15231" i="1" a="1"/>
  <c r="K15231" i="1" s="1"/>
  <c r="K15232" i="1" a="1"/>
  <c r="K15232" i="1" s="1"/>
  <c r="K15233" i="1" a="1"/>
  <c r="K15233" i="1" s="1"/>
  <c r="K15234" i="1" a="1"/>
  <c r="K15234" i="1" s="1"/>
  <c r="K15235" i="1" a="1"/>
  <c r="K15235" i="1" s="1"/>
  <c r="K15236" i="1" a="1"/>
  <c r="K15236" i="1" s="1"/>
  <c r="K15237" i="1" a="1"/>
  <c r="K15237" i="1" s="1"/>
  <c r="K15238" i="1" a="1"/>
  <c r="K15238" i="1" s="1"/>
  <c r="K15239" i="1" a="1"/>
  <c r="K15239" i="1" s="1"/>
  <c r="K15240" i="1" a="1"/>
  <c r="K15240" i="1" s="1"/>
  <c r="K15241" i="1" a="1"/>
  <c r="K15241" i="1" s="1"/>
  <c r="K15242" i="1" a="1"/>
  <c r="K15242" i="1" s="1"/>
  <c r="K15243" i="1" a="1"/>
  <c r="K15243" i="1" s="1"/>
  <c r="K15244" i="1" a="1"/>
  <c r="K15244" i="1" s="1"/>
  <c r="K15245" i="1" a="1"/>
  <c r="K15245" i="1" s="1"/>
  <c r="K15246" i="1" a="1"/>
  <c r="K15246" i="1" s="1"/>
  <c r="K15247" i="1" a="1"/>
  <c r="K15247" i="1" s="1"/>
  <c r="K15248" i="1" a="1"/>
  <c r="K15248" i="1" s="1"/>
  <c r="K15249" i="1" a="1"/>
  <c r="K15249" i="1" s="1"/>
  <c r="K15250" i="1" a="1"/>
  <c r="K15250" i="1" s="1"/>
  <c r="K15251" i="1" a="1"/>
  <c r="K15251" i="1" s="1"/>
  <c r="K15252" i="1" a="1"/>
  <c r="K15252" i="1" s="1"/>
  <c r="K15253" i="1" a="1"/>
  <c r="K15253" i="1" s="1"/>
  <c r="K15254" i="1" a="1"/>
  <c r="K15254" i="1" s="1"/>
  <c r="K15255" i="1" a="1"/>
  <c r="K15255" i="1" s="1"/>
  <c r="K15256" i="1" a="1"/>
  <c r="K15256" i="1" s="1"/>
  <c r="K15257" i="1" a="1"/>
  <c r="K15257" i="1" s="1"/>
  <c r="K15258" i="1" a="1"/>
  <c r="K15258" i="1" s="1"/>
  <c r="K15259" i="1" a="1"/>
  <c r="K15259" i="1" s="1"/>
  <c r="K15260" i="1" a="1"/>
  <c r="K15260" i="1" s="1"/>
  <c r="K15261" i="1" a="1"/>
  <c r="K15261" i="1" s="1"/>
  <c r="K15262" i="1" a="1"/>
  <c r="K15262" i="1" s="1"/>
  <c r="K15263" i="1" a="1"/>
  <c r="K15263" i="1" s="1"/>
  <c r="K15264" i="1" a="1"/>
  <c r="K15264" i="1" s="1"/>
  <c r="K15265" i="1" a="1"/>
  <c r="K15265" i="1" s="1"/>
  <c r="K15266" i="1" a="1"/>
  <c r="K15266" i="1" s="1"/>
  <c r="K15267" i="1" a="1"/>
  <c r="K15267" i="1" s="1"/>
  <c r="K15268" i="1" a="1"/>
  <c r="K15268" i="1" s="1"/>
  <c r="K15269" i="1" a="1"/>
  <c r="K15269" i="1" s="1"/>
  <c r="K15270" i="1" a="1"/>
  <c r="K15270" i="1" s="1"/>
  <c r="K15271" i="1" a="1"/>
  <c r="K15271" i="1" s="1"/>
  <c r="K15272" i="1" a="1"/>
  <c r="K15272" i="1" s="1"/>
  <c r="K15273" i="1" a="1"/>
  <c r="K15273" i="1" s="1"/>
  <c r="K15274" i="1" a="1"/>
  <c r="K15274" i="1" s="1"/>
  <c r="K15275" i="1" a="1"/>
  <c r="K15275" i="1" s="1"/>
  <c r="K15276" i="1" a="1"/>
  <c r="K15276" i="1" s="1"/>
  <c r="K15277" i="1" a="1"/>
  <c r="K15277" i="1" s="1"/>
  <c r="K15278" i="1" a="1"/>
  <c r="K15278" i="1" s="1"/>
  <c r="K15279" i="1" a="1"/>
  <c r="K15279" i="1" s="1"/>
  <c r="K15280" i="1" a="1"/>
  <c r="K15280" i="1" s="1"/>
  <c r="K15281" i="1" a="1"/>
  <c r="K15281" i="1" s="1"/>
  <c r="K15282" i="1" a="1"/>
  <c r="K15282" i="1" s="1"/>
  <c r="K15283" i="1" a="1"/>
  <c r="K15283" i="1" s="1"/>
  <c r="K15284" i="1" a="1"/>
  <c r="K15284" i="1" s="1"/>
  <c r="K15285" i="1" a="1"/>
  <c r="K15285" i="1" s="1"/>
  <c r="K15286" i="1" a="1"/>
  <c r="K15286" i="1" s="1"/>
  <c r="K15287" i="1" a="1"/>
  <c r="K15287" i="1" s="1"/>
  <c r="K15288" i="1" a="1"/>
  <c r="K15288" i="1" s="1"/>
  <c r="K15289" i="1" a="1"/>
  <c r="K15289" i="1" s="1"/>
  <c r="K15290" i="1" a="1"/>
  <c r="K15290" i="1" s="1"/>
  <c r="K15291" i="1" a="1"/>
  <c r="K15291" i="1" s="1"/>
  <c r="K15292" i="1" a="1"/>
  <c r="K15292" i="1" s="1"/>
  <c r="K15293" i="1" a="1"/>
  <c r="K15293" i="1" s="1"/>
  <c r="K15294" i="1" a="1"/>
  <c r="K15294" i="1" s="1"/>
  <c r="K15295" i="1" a="1"/>
  <c r="K15295" i="1" s="1"/>
  <c r="K15296" i="1" a="1"/>
  <c r="K15296" i="1" s="1"/>
  <c r="K15297" i="1" a="1"/>
  <c r="K15297" i="1" s="1"/>
  <c r="K15298" i="1" a="1"/>
  <c r="K15298" i="1" s="1"/>
  <c r="K15299" i="1" a="1"/>
  <c r="K15299" i="1" s="1"/>
  <c r="K15300" i="1" a="1"/>
  <c r="K15300" i="1" s="1"/>
  <c r="K15301" i="1" a="1"/>
  <c r="K15301" i="1" s="1"/>
  <c r="K15302" i="1" a="1"/>
  <c r="K15302" i="1" s="1"/>
  <c r="K15303" i="1" a="1"/>
  <c r="K15303" i="1" s="1"/>
  <c r="K15304" i="1" a="1"/>
  <c r="K15304" i="1" s="1"/>
  <c r="K15305" i="1" a="1"/>
  <c r="K15305" i="1" s="1"/>
  <c r="K15306" i="1" a="1"/>
  <c r="K15306" i="1" s="1"/>
  <c r="K15307" i="1" a="1"/>
  <c r="K15307" i="1" s="1"/>
  <c r="K15308" i="1" a="1"/>
  <c r="K15308" i="1" s="1"/>
  <c r="K15309" i="1" a="1"/>
  <c r="K15309" i="1" s="1"/>
  <c r="K15310" i="1" a="1"/>
  <c r="K15310" i="1" s="1"/>
  <c r="K15311" i="1" a="1"/>
  <c r="K15311" i="1" s="1"/>
  <c r="K15312" i="1" a="1"/>
  <c r="K15312" i="1" s="1"/>
  <c r="K15313" i="1" a="1"/>
  <c r="K15313" i="1" s="1"/>
  <c r="K15314" i="1" a="1"/>
  <c r="K15314" i="1" s="1"/>
  <c r="K15315" i="1" a="1"/>
  <c r="K15315" i="1" s="1"/>
  <c r="K15316" i="1" a="1"/>
  <c r="K15316" i="1" s="1"/>
  <c r="K15317" i="1" a="1"/>
  <c r="K15317" i="1" s="1"/>
  <c r="K15318" i="1" a="1"/>
  <c r="K15318" i="1" s="1"/>
  <c r="K15319" i="1" a="1"/>
  <c r="K15319" i="1" s="1"/>
  <c r="K15320" i="1" a="1"/>
  <c r="K15320" i="1" s="1"/>
  <c r="K15321" i="1" a="1"/>
  <c r="K15321" i="1" s="1"/>
  <c r="K15322" i="1" a="1"/>
  <c r="K15322" i="1" s="1"/>
  <c r="K15323" i="1" a="1"/>
  <c r="K15323" i="1" s="1"/>
  <c r="K15324" i="1" a="1"/>
  <c r="K15324" i="1" s="1"/>
  <c r="K15325" i="1" a="1"/>
  <c r="K15325" i="1" s="1"/>
  <c r="K15326" i="1" a="1"/>
  <c r="K15326" i="1" s="1"/>
  <c r="K15327" i="1" a="1"/>
  <c r="K15327" i="1" s="1"/>
  <c r="K15328" i="1" a="1"/>
  <c r="K15328" i="1" s="1"/>
  <c r="K15329" i="1" a="1"/>
  <c r="K15329" i="1" s="1"/>
  <c r="K15330" i="1" a="1"/>
  <c r="K15330" i="1" s="1"/>
  <c r="K15331" i="1" a="1"/>
  <c r="K15331" i="1" s="1"/>
  <c r="K15332" i="1" a="1"/>
  <c r="K15332" i="1" s="1"/>
  <c r="K15333" i="1" a="1"/>
  <c r="K15333" i="1" s="1"/>
  <c r="K15334" i="1" a="1"/>
  <c r="K15334" i="1" s="1"/>
  <c r="K15335" i="1" a="1"/>
  <c r="K15335" i="1" s="1"/>
  <c r="K15336" i="1" a="1"/>
  <c r="K15336" i="1" s="1"/>
  <c r="K15337" i="1" a="1"/>
  <c r="K15337" i="1" s="1"/>
  <c r="K15338" i="1" a="1"/>
  <c r="K15338" i="1" s="1"/>
  <c r="K15339" i="1" a="1"/>
  <c r="K15339" i="1" s="1"/>
  <c r="K15340" i="1" a="1"/>
  <c r="K15340" i="1" s="1"/>
  <c r="K15341" i="1" a="1"/>
  <c r="K15341" i="1" s="1"/>
  <c r="K15342" i="1" a="1"/>
  <c r="K15342" i="1" s="1"/>
  <c r="K15343" i="1" a="1"/>
  <c r="K15343" i="1" s="1"/>
  <c r="K15344" i="1" a="1"/>
  <c r="K15344" i="1" s="1"/>
  <c r="K15345" i="1" a="1"/>
  <c r="K15345" i="1" s="1"/>
  <c r="K15346" i="1" a="1"/>
  <c r="K15346" i="1" s="1"/>
  <c r="K15347" i="1" a="1"/>
  <c r="K15347" i="1" s="1"/>
  <c r="K15348" i="1" a="1"/>
  <c r="K15348" i="1" s="1"/>
  <c r="K15349" i="1" a="1"/>
  <c r="K15349" i="1" s="1"/>
  <c r="K15350" i="1" a="1"/>
  <c r="K15350" i="1" s="1"/>
  <c r="K15351" i="1" a="1"/>
  <c r="K15351" i="1" s="1"/>
  <c r="K15352" i="1" a="1"/>
  <c r="K15352" i="1" s="1"/>
  <c r="K15353" i="1" a="1"/>
  <c r="K15353" i="1" s="1"/>
  <c r="K15354" i="1" a="1"/>
  <c r="K15354" i="1" s="1"/>
  <c r="K15355" i="1" a="1"/>
  <c r="K15355" i="1" s="1"/>
  <c r="K15356" i="1" a="1"/>
  <c r="K15356" i="1" s="1"/>
  <c r="K15357" i="1" a="1"/>
  <c r="K15357" i="1" s="1"/>
  <c r="K15358" i="1" a="1"/>
  <c r="K15358" i="1" s="1"/>
  <c r="K15359" i="1" a="1"/>
  <c r="K15359" i="1" s="1"/>
  <c r="K15360" i="1" a="1"/>
  <c r="K15360" i="1" s="1"/>
  <c r="K15361" i="1" a="1"/>
  <c r="K15361" i="1" s="1"/>
  <c r="K15362" i="1" a="1"/>
  <c r="K15362" i="1" s="1"/>
  <c r="K15363" i="1" a="1"/>
  <c r="K15363" i="1" s="1"/>
  <c r="K15364" i="1" a="1"/>
  <c r="K15364" i="1" s="1"/>
  <c r="K15365" i="1" a="1"/>
  <c r="K15365" i="1" s="1"/>
  <c r="K15366" i="1" a="1"/>
  <c r="K15366" i="1" s="1"/>
  <c r="K15367" i="1" a="1"/>
  <c r="K15367" i="1" s="1"/>
  <c r="K15368" i="1" a="1"/>
  <c r="K15368" i="1" s="1"/>
  <c r="K15369" i="1" a="1"/>
  <c r="K15369" i="1" s="1"/>
  <c r="K15370" i="1" a="1"/>
  <c r="K15370" i="1" s="1"/>
  <c r="K15371" i="1" a="1"/>
  <c r="K15371" i="1" s="1"/>
  <c r="K15372" i="1" a="1"/>
  <c r="K15372" i="1" s="1"/>
  <c r="K15373" i="1" a="1"/>
  <c r="K15373" i="1" s="1"/>
  <c r="K15374" i="1" a="1"/>
  <c r="K15374" i="1" s="1"/>
  <c r="K15375" i="1" a="1"/>
  <c r="K15375" i="1" s="1"/>
  <c r="K15376" i="1" a="1"/>
  <c r="K15376" i="1" s="1"/>
  <c r="K15377" i="1" a="1"/>
  <c r="K15377" i="1" s="1"/>
  <c r="K15378" i="1" a="1"/>
  <c r="K15378" i="1" s="1"/>
  <c r="K15379" i="1" a="1"/>
  <c r="K15379" i="1" s="1"/>
  <c r="K15380" i="1" a="1"/>
  <c r="K15380" i="1" s="1"/>
  <c r="K15381" i="1" a="1"/>
  <c r="K15381" i="1" s="1"/>
  <c r="K15382" i="1" a="1"/>
  <c r="K15382" i="1" s="1"/>
  <c r="K15383" i="1" a="1"/>
  <c r="K15383" i="1" s="1"/>
  <c r="K15384" i="1" a="1"/>
  <c r="K15384" i="1" s="1"/>
  <c r="K15385" i="1" a="1"/>
  <c r="K15385" i="1" s="1"/>
  <c r="K15386" i="1" a="1"/>
  <c r="K15386" i="1" s="1"/>
  <c r="K15387" i="1" a="1"/>
  <c r="K15387" i="1" s="1"/>
  <c r="K15388" i="1" a="1"/>
  <c r="K15388" i="1" s="1"/>
  <c r="K15389" i="1" a="1"/>
  <c r="K15389" i="1" s="1"/>
  <c r="K15390" i="1" a="1"/>
  <c r="K15390" i="1" s="1"/>
  <c r="K15391" i="1" a="1"/>
  <c r="K15391" i="1" s="1"/>
  <c r="K15392" i="1" a="1"/>
  <c r="K15392" i="1" s="1"/>
  <c r="K15393" i="1" a="1"/>
  <c r="K15393" i="1" s="1"/>
  <c r="K15394" i="1" a="1"/>
  <c r="K15394" i="1" s="1"/>
  <c r="K15395" i="1" a="1"/>
  <c r="K15395" i="1" s="1"/>
  <c r="K15396" i="1" a="1"/>
  <c r="K15396" i="1" s="1"/>
  <c r="K15397" i="1" a="1"/>
  <c r="K15397" i="1" s="1"/>
  <c r="K15398" i="1" a="1"/>
  <c r="K15398" i="1" s="1"/>
  <c r="K15399" i="1" a="1"/>
  <c r="K15399" i="1" s="1"/>
  <c r="K15400" i="1" a="1"/>
  <c r="K15400" i="1" s="1"/>
  <c r="K15401" i="1" a="1"/>
  <c r="K15401" i="1" s="1"/>
  <c r="K15402" i="1" a="1"/>
  <c r="K15402" i="1" s="1"/>
  <c r="K15403" i="1" a="1"/>
  <c r="K15403" i="1" s="1"/>
  <c r="K15404" i="1" a="1"/>
  <c r="K15404" i="1" s="1"/>
  <c r="K15405" i="1" a="1"/>
  <c r="K15405" i="1" s="1"/>
  <c r="K15406" i="1" a="1"/>
  <c r="K15406" i="1" s="1"/>
  <c r="K15407" i="1" a="1"/>
  <c r="K15407" i="1" s="1"/>
  <c r="K15408" i="1" a="1"/>
  <c r="K15408" i="1" s="1"/>
  <c r="K15409" i="1" a="1"/>
  <c r="K15409" i="1" s="1"/>
  <c r="K15410" i="1" a="1"/>
  <c r="K15410" i="1" s="1"/>
  <c r="K15411" i="1" a="1"/>
  <c r="K15411" i="1" s="1"/>
  <c r="K15412" i="1" a="1"/>
  <c r="K15412" i="1" s="1"/>
  <c r="K15413" i="1" a="1"/>
  <c r="K15413" i="1" s="1"/>
  <c r="K15414" i="1" a="1"/>
  <c r="K15414" i="1" s="1"/>
  <c r="K15415" i="1" a="1"/>
  <c r="K15415" i="1" s="1"/>
  <c r="K15416" i="1" a="1"/>
  <c r="K15416" i="1" s="1"/>
  <c r="K15417" i="1" a="1"/>
  <c r="K15417" i="1" s="1"/>
  <c r="K15418" i="1" a="1"/>
  <c r="K15418" i="1" s="1"/>
  <c r="K15419" i="1" a="1"/>
  <c r="K15419" i="1" s="1"/>
  <c r="K15420" i="1" a="1"/>
  <c r="K15420" i="1" s="1"/>
  <c r="K15421" i="1" a="1"/>
  <c r="K15421" i="1" s="1"/>
  <c r="K15422" i="1" a="1"/>
  <c r="K15422" i="1" s="1"/>
  <c r="K15423" i="1" a="1"/>
  <c r="K15423" i="1" s="1"/>
  <c r="K15424" i="1" a="1"/>
  <c r="K15424" i="1" s="1"/>
  <c r="K15425" i="1" a="1"/>
  <c r="K15425" i="1" s="1"/>
  <c r="K15426" i="1" a="1"/>
  <c r="K15426" i="1" s="1"/>
  <c r="K15427" i="1" a="1"/>
  <c r="K15427" i="1" s="1"/>
  <c r="K15428" i="1" a="1"/>
  <c r="K15428" i="1" s="1"/>
  <c r="K15429" i="1" a="1"/>
  <c r="K15429" i="1" s="1"/>
  <c r="K15430" i="1" a="1"/>
  <c r="K15430" i="1" s="1"/>
  <c r="K15431" i="1" a="1"/>
  <c r="K15431" i="1" s="1"/>
  <c r="K15432" i="1" a="1"/>
  <c r="K15432" i="1" s="1"/>
  <c r="K15433" i="1" a="1"/>
  <c r="K15433" i="1" s="1"/>
  <c r="K15434" i="1" a="1"/>
  <c r="K15434" i="1" s="1"/>
  <c r="K15435" i="1" a="1"/>
  <c r="K15435" i="1" s="1"/>
  <c r="K15436" i="1" a="1"/>
  <c r="K15436" i="1" s="1"/>
  <c r="K15437" i="1" a="1"/>
  <c r="K15437" i="1" s="1"/>
  <c r="K15438" i="1" a="1"/>
  <c r="K15438" i="1" s="1"/>
  <c r="K15439" i="1" a="1"/>
  <c r="K15439" i="1" s="1"/>
  <c r="K15440" i="1" a="1"/>
  <c r="K15440" i="1" s="1"/>
  <c r="K15441" i="1" a="1"/>
  <c r="K15441" i="1" s="1"/>
  <c r="K15442" i="1" a="1"/>
  <c r="K15442" i="1" s="1"/>
  <c r="K15443" i="1" a="1"/>
  <c r="K15443" i="1" s="1"/>
  <c r="K15444" i="1" a="1"/>
  <c r="K15444" i="1" s="1"/>
  <c r="K15445" i="1" a="1"/>
  <c r="K15445" i="1" s="1"/>
  <c r="K15446" i="1" a="1"/>
  <c r="K15446" i="1" s="1"/>
  <c r="K15447" i="1" a="1"/>
  <c r="K15447" i="1" s="1"/>
  <c r="K15448" i="1" a="1"/>
  <c r="K15448" i="1" s="1"/>
  <c r="K15449" i="1" a="1"/>
  <c r="K15449" i="1" s="1"/>
  <c r="K15450" i="1" a="1"/>
  <c r="K15450" i="1" s="1"/>
  <c r="K15451" i="1" a="1"/>
  <c r="K15451" i="1" s="1"/>
  <c r="K15452" i="1" a="1"/>
  <c r="K15452" i="1" s="1"/>
  <c r="K15453" i="1" a="1"/>
  <c r="K15453" i="1" s="1"/>
  <c r="K15454" i="1" a="1"/>
  <c r="K15454" i="1" s="1"/>
  <c r="K15455" i="1" a="1"/>
  <c r="K15455" i="1" s="1"/>
  <c r="K15456" i="1" a="1"/>
  <c r="K15456" i="1" s="1"/>
  <c r="K15457" i="1" a="1"/>
  <c r="K15457" i="1" s="1"/>
  <c r="K15458" i="1" a="1"/>
  <c r="K15458" i="1" s="1"/>
  <c r="K15459" i="1" a="1"/>
  <c r="K15459" i="1" s="1"/>
  <c r="K15460" i="1" a="1"/>
  <c r="K15460" i="1" s="1"/>
  <c r="K15461" i="1" a="1"/>
  <c r="K15461" i="1" s="1"/>
  <c r="K15462" i="1" a="1"/>
  <c r="K15462" i="1" s="1"/>
  <c r="K15463" i="1" a="1"/>
  <c r="K15463" i="1" s="1"/>
  <c r="K15464" i="1" a="1"/>
  <c r="K15464" i="1" s="1"/>
  <c r="K15465" i="1" a="1"/>
  <c r="K15465" i="1" s="1"/>
  <c r="K15466" i="1" a="1"/>
  <c r="K15466" i="1" s="1"/>
  <c r="K15467" i="1" a="1"/>
  <c r="K15467" i="1" s="1"/>
  <c r="K15468" i="1" a="1"/>
  <c r="K15468" i="1" s="1"/>
  <c r="K15469" i="1" a="1"/>
  <c r="K15469" i="1" s="1"/>
  <c r="K15470" i="1" a="1"/>
  <c r="K15470" i="1" s="1"/>
  <c r="K15471" i="1" a="1"/>
  <c r="K15471" i="1" s="1"/>
  <c r="K15472" i="1" a="1"/>
  <c r="K15472" i="1" s="1"/>
  <c r="K15473" i="1" a="1"/>
  <c r="K15473" i="1" s="1"/>
  <c r="K15474" i="1" a="1"/>
  <c r="K15474" i="1" s="1"/>
  <c r="K15475" i="1" a="1"/>
  <c r="K15475" i="1" s="1"/>
  <c r="K15476" i="1" a="1"/>
  <c r="K15476" i="1" s="1"/>
  <c r="K15477" i="1" a="1"/>
  <c r="K15477" i="1" s="1"/>
  <c r="K15478" i="1" a="1"/>
  <c r="K15478" i="1" s="1"/>
  <c r="K15479" i="1" a="1"/>
  <c r="K15479" i="1" s="1"/>
  <c r="K15480" i="1" a="1"/>
  <c r="K15480" i="1" s="1"/>
  <c r="K15481" i="1" a="1"/>
  <c r="K15481" i="1" s="1"/>
  <c r="K15482" i="1" a="1"/>
  <c r="K15482" i="1" s="1"/>
  <c r="K15483" i="1" a="1"/>
  <c r="K15483" i="1" s="1"/>
  <c r="K15484" i="1" a="1"/>
  <c r="K15484" i="1" s="1"/>
  <c r="K15485" i="1" a="1"/>
  <c r="K15485" i="1" s="1"/>
  <c r="K15486" i="1" a="1"/>
  <c r="K15486" i="1" s="1"/>
  <c r="K15487" i="1" a="1"/>
  <c r="K15487" i="1" s="1"/>
  <c r="K15488" i="1" a="1"/>
  <c r="K15488" i="1" s="1"/>
  <c r="K15489" i="1" a="1"/>
  <c r="K15489" i="1" s="1"/>
  <c r="K15490" i="1" a="1"/>
  <c r="K15490" i="1" s="1"/>
  <c r="K15491" i="1" a="1"/>
  <c r="K15491" i="1" s="1"/>
  <c r="K15492" i="1" a="1"/>
  <c r="K15492" i="1" s="1"/>
  <c r="K15493" i="1" a="1"/>
  <c r="K15493" i="1" s="1"/>
  <c r="K15494" i="1" a="1"/>
  <c r="K15494" i="1" s="1"/>
  <c r="K15495" i="1" a="1"/>
  <c r="K15495" i="1" s="1"/>
  <c r="K15496" i="1" a="1"/>
  <c r="K15496" i="1" s="1"/>
  <c r="K15497" i="1" a="1"/>
  <c r="K15497" i="1" s="1"/>
  <c r="K15498" i="1" a="1"/>
  <c r="K15498" i="1" s="1"/>
  <c r="K15499" i="1" a="1"/>
  <c r="K15499" i="1" s="1"/>
  <c r="K15500" i="1" a="1"/>
  <c r="K15500" i="1" s="1"/>
  <c r="K15501" i="1" a="1"/>
  <c r="K15501" i="1" s="1"/>
  <c r="K15502" i="1" a="1"/>
  <c r="K15502" i="1" s="1"/>
  <c r="K15503" i="1" a="1"/>
  <c r="K15503" i="1" s="1"/>
  <c r="K15504" i="1" a="1"/>
  <c r="K15504" i="1" s="1"/>
  <c r="K15505" i="1" a="1"/>
  <c r="K15505" i="1" s="1"/>
  <c r="K15506" i="1" a="1"/>
  <c r="K15506" i="1" s="1"/>
  <c r="K15507" i="1" a="1"/>
  <c r="K15507" i="1" s="1"/>
  <c r="K15508" i="1" a="1"/>
  <c r="K15508" i="1" s="1"/>
  <c r="K15509" i="1" a="1"/>
  <c r="K15509" i="1" s="1"/>
  <c r="K15510" i="1" a="1"/>
  <c r="K15510" i="1" s="1"/>
  <c r="K15511" i="1" a="1"/>
  <c r="K15511" i="1" s="1"/>
  <c r="K15512" i="1" a="1"/>
  <c r="K15512" i="1" s="1"/>
  <c r="K15513" i="1" a="1"/>
  <c r="K15513" i="1" s="1"/>
  <c r="K15514" i="1" a="1"/>
  <c r="K15514" i="1" s="1"/>
  <c r="K15515" i="1" a="1"/>
  <c r="K15515" i="1" s="1"/>
  <c r="K15516" i="1" a="1"/>
  <c r="K15516" i="1" s="1"/>
  <c r="K15517" i="1" a="1"/>
  <c r="K15517" i="1" s="1"/>
  <c r="K15518" i="1" a="1"/>
  <c r="K15518" i="1" s="1"/>
  <c r="K15519" i="1" a="1"/>
  <c r="K15519" i="1" s="1"/>
  <c r="K15520" i="1" a="1"/>
  <c r="K15520" i="1" s="1"/>
  <c r="K15521" i="1" a="1"/>
  <c r="K15521" i="1" s="1"/>
  <c r="K15522" i="1" a="1"/>
  <c r="K15522" i="1" s="1"/>
  <c r="K15523" i="1" a="1"/>
  <c r="K15523" i="1" s="1"/>
  <c r="K15524" i="1" a="1"/>
  <c r="K15524" i="1" s="1"/>
  <c r="K15525" i="1" a="1"/>
  <c r="K15525" i="1" s="1"/>
  <c r="K15526" i="1" a="1"/>
  <c r="K15526" i="1" s="1"/>
  <c r="K15527" i="1" a="1"/>
  <c r="K15527" i="1" s="1"/>
  <c r="K15528" i="1" a="1"/>
  <c r="K15528" i="1" s="1"/>
  <c r="K15529" i="1" a="1"/>
  <c r="K15529" i="1" s="1"/>
  <c r="K15530" i="1" a="1"/>
  <c r="K15530" i="1" s="1"/>
  <c r="K15531" i="1" a="1"/>
  <c r="K15531" i="1" s="1"/>
  <c r="K15532" i="1" a="1"/>
  <c r="K15532" i="1" s="1"/>
  <c r="K15533" i="1" a="1"/>
  <c r="K15533" i="1" s="1"/>
  <c r="K15534" i="1" a="1"/>
  <c r="K15534" i="1" s="1"/>
  <c r="K15535" i="1" a="1"/>
  <c r="K15535" i="1" s="1"/>
  <c r="K15536" i="1" a="1"/>
  <c r="K15536" i="1" s="1"/>
  <c r="K15537" i="1" a="1"/>
  <c r="K15537" i="1" s="1"/>
  <c r="K15538" i="1" a="1"/>
  <c r="K15538" i="1" s="1"/>
  <c r="K15539" i="1" a="1"/>
  <c r="K15539" i="1" s="1"/>
  <c r="K15540" i="1" a="1"/>
  <c r="K15540" i="1" s="1"/>
  <c r="K15541" i="1" a="1"/>
  <c r="K15541" i="1" s="1"/>
  <c r="K15542" i="1" a="1"/>
  <c r="K15542" i="1" s="1"/>
  <c r="K15543" i="1" a="1"/>
  <c r="K15543" i="1" s="1"/>
  <c r="K15544" i="1" a="1"/>
  <c r="K15544" i="1" s="1"/>
  <c r="K15545" i="1" a="1"/>
  <c r="K15545" i="1" s="1"/>
  <c r="K15546" i="1" a="1"/>
  <c r="K15546" i="1" s="1"/>
  <c r="K15547" i="1" a="1"/>
  <c r="K15547" i="1" s="1"/>
  <c r="K15548" i="1" a="1"/>
  <c r="K15548" i="1" s="1"/>
  <c r="K15549" i="1" a="1"/>
  <c r="K15549" i="1" s="1"/>
  <c r="K15550" i="1" a="1"/>
  <c r="K15550" i="1" s="1"/>
  <c r="K15551" i="1" a="1"/>
  <c r="K15551" i="1" s="1"/>
  <c r="K15552" i="1" a="1"/>
  <c r="K15552" i="1" s="1"/>
  <c r="K15553" i="1" a="1"/>
  <c r="K15553" i="1" s="1"/>
  <c r="K15554" i="1" a="1"/>
  <c r="K15554" i="1" s="1"/>
  <c r="K15555" i="1" a="1"/>
  <c r="K15555" i="1" s="1"/>
  <c r="K15556" i="1" a="1"/>
  <c r="K15556" i="1" s="1"/>
  <c r="K15557" i="1" a="1"/>
  <c r="K15557" i="1" s="1"/>
  <c r="K15558" i="1" a="1"/>
  <c r="K15558" i="1" s="1"/>
  <c r="K15559" i="1" a="1"/>
  <c r="K15559" i="1" s="1"/>
  <c r="K15560" i="1" a="1"/>
  <c r="K15560" i="1" s="1"/>
  <c r="K15561" i="1" a="1"/>
  <c r="K15561" i="1" s="1"/>
  <c r="K15562" i="1" a="1"/>
  <c r="K15562" i="1" s="1"/>
  <c r="K15563" i="1" a="1"/>
  <c r="K15563" i="1" s="1"/>
  <c r="K15564" i="1" a="1"/>
  <c r="K15564" i="1" s="1"/>
  <c r="K15565" i="1" a="1"/>
  <c r="K15565" i="1" s="1"/>
  <c r="K15566" i="1" a="1"/>
  <c r="K15566" i="1" s="1"/>
  <c r="K15567" i="1" a="1"/>
  <c r="K15567" i="1" s="1"/>
  <c r="K15568" i="1" a="1"/>
  <c r="K15568" i="1" s="1"/>
  <c r="K15569" i="1" a="1"/>
  <c r="K15569" i="1" s="1"/>
  <c r="K15570" i="1" a="1"/>
  <c r="K15570" i="1" s="1"/>
  <c r="K15571" i="1" a="1"/>
  <c r="K15571" i="1" s="1"/>
  <c r="K15572" i="1" a="1"/>
  <c r="K15572" i="1" s="1"/>
  <c r="K15573" i="1" a="1"/>
  <c r="K15573" i="1" s="1"/>
  <c r="K15574" i="1" a="1"/>
  <c r="K15574" i="1" s="1"/>
  <c r="K15575" i="1" a="1"/>
  <c r="K15575" i="1" s="1"/>
  <c r="K15576" i="1" a="1"/>
  <c r="K15576" i="1" s="1"/>
  <c r="K15577" i="1" a="1"/>
  <c r="K15577" i="1" s="1"/>
  <c r="K15578" i="1" a="1"/>
  <c r="K15578" i="1" s="1"/>
  <c r="K15579" i="1" a="1"/>
  <c r="K15579" i="1" s="1"/>
  <c r="K15580" i="1" a="1"/>
  <c r="K15580" i="1" s="1"/>
  <c r="K15581" i="1" a="1"/>
  <c r="K15581" i="1" s="1"/>
  <c r="K15582" i="1" a="1"/>
  <c r="K15582" i="1" s="1"/>
  <c r="K15583" i="1" a="1"/>
  <c r="K15583" i="1" s="1"/>
  <c r="K15584" i="1" a="1"/>
  <c r="K15584" i="1" s="1"/>
  <c r="K15585" i="1" a="1"/>
  <c r="K15585" i="1" s="1"/>
  <c r="K15586" i="1" a="1"/>
  <c r="K15586" i="1" s="1"/>
  <c r="K15587" i="1" a="1"/>
  <c r="K15587" i="1" s="1"/>
  <c r="K15588" i="1" a="1"/>
  <c r="K15588" i="1" s="1"/>
  <c r="K15589" i="1" a="1"/>
  <c r="K15589" i="1" s="1"/>
  <c r="K15590" i="1" a="1"/>
  <c r="K15590" i="1" s="1"/>
  <c r="K15591" i="1" a="1"/>
  <c r="K15591" i="1" s="1"/>
  <c r="K15592" i="1" a="1"/>
  <c r="K15592" i="1" s="1"/>
  <c r="K15593" i="1" a="1"/>
  <c r="K15593" i="1" s="1"/>
  <c r="K15594" i="1" a="1"/>
  <c r="K15594" i="1" s="1"/>
  <c r="K15595" i="1" a="1"/>
  <c r="K15595" i="1" s="1"/>
  <c r="K15596" i="1" a="1"/>
  <c r="K15596" i="1" s="1"/>
  <c r="K15597" i="1" a="1"/>
  <c r="K15597" i="1" s="1"/>
  <c r="K15598" i="1" a="1"/>
  <c r="K15598" i="1" s="1"/>
  <c r="K15599" i="1" a="1"/>
  <c r="K15599" i="1" s="1"/>
  <c r="K15600" i="1" a="1"/>
  <c r="K15600" i="1" s="1"/>
  <c r="K15601" i="1" a="1"/>
  <c r="K15601" i="1" s="1"/>
  <c r="K15602" i="1" a="1"/>
  <c r="K15602" i="1" s="1"/>
  <c r="K15603" i="1" a="1"/>
  <c r="K15603" i="1" s="1"/>
  <c r="K15604" i="1" a="1"/>
  <c r="K15604" i="1" s="1"/>
  <c r="K15605" i="1" a="1"/>
  <c r="K15605" i="1" s="1"/>
  <c r="K15606" i="1" a="1"/>
  <c r="K15606" i="1" s="1"/>
  <c r="K15607" i="1" a="1"/>
  <c r="K15607" i="1" s="1"/>
  <c r="K15608" i="1" a="1"/>
  <c r="K15608" i="1" s="1"/>
  <c r="K15609" i="1" a="1"/>
  <c r="K15609" i="1" s="1"/>
  <c r="K15610" i="1" a="1"/>
  <c r="K15610" i="1" s="1"/>
  <c r="K15611" i="1" a="1"/>
  <c r="K15611" i="1" s="1"/>
  <c r="K15612" i="1" a="1"/>
  <c r="K15612" i="1" s="1"/>
  <c r="K15613" i="1" a="1"/>
  <c r="K15613" i="1" s="1"/>
  <c r="K15614" i="1" a="1"/>
  <c r="K15614" i="1" s="1"/>
  <c r="K15615" i="1" a="1"/>
  <c r="K15615" i="1" s="1"/>
  <c r="K15616" i="1" a="1"/>
  <c r="K15616" i="1" s="1"/>
  <c r="K15617" i="1" a="1"/>
  <c r="K15617" i="1" s="1"/>
  <c r="K15618" i="1" a="1"/>
  <c r="K15618" i="1" s="1"/>
  <c r="K15619" i="1" a="1"/>
  <c r="K15619" i="1" s="1"/>
  <c r="K15620" i="1" a="1"/>
  <c r="K15620" i="1" s="1"/>
  <c r="K15621" i="1" a="1"/>
  <c r="K15621" i="1" s="1"/>
  <c r="K15622" i="1" a="1"/>
  <c r="K15622" i="1" s="1"/>
  <c r="K15623" i="1" a="1"/>
  <c r="K15623" i="1" s="1"/>
  <c r="K15624" i="1" a="1"/>
  <c r="K15624" i="1" s="1"/>
  <c r="K15625" i="1" a="1"/>
  <c r="K15625" i="1" s="1"/>
  <c r="K15626" i="1" a="1"/>
  <c r="K15626" i="1" s="1"/>
  <c r="K15627" i="1" a="1"/>
  <c r="K15627" i="1" s="1"/>
  <c r="K15628" i="1" a="1"/>
  <c r="K15628" i="1" s="1"/>
  <c r="K15629" i="1" a="1"/>
  <c r="K15629" i="1" s="1"/>
  <c r="K15630" i="1" a="1"/>
  <c r="K15630" i="1" s="1"/>
  <c r="K15631" i="1" a="1"/>
  <c r="K15631" i="1" s="1"/>
  <c r="K15632" i="1" a="1"/>
  <c r="K15632" i="1" s="1"/>
  <c r="K15633" i="1" a="1"/>
  <c r="K15633" i="1" s="1"/>
  <c r="K15634" i="1" a="1"/>
  <c r="K15634" i="1" s="1"/>
  <c r="K15635" i="1" a="1"/>
  <c r="K15635" i="1" s="1"/>
  <c r="K15636" i="1" a="1"/>
  <c r="K15636" i="1" s="1"/>
  <c r="K15637" i="1" a="1"/>
  <c r="K15637" i="1" s="1"/>
  <c r="K15638" i="1" a="1"/>
  <c r="K15638" i="1" s="1"/>
  <c r="K15639" i="1" a="1"/>
  <c r="K15639" i="1" s="1"/>
  <c r="K15640" i="1" a="1"/>
  <c r="K15640" i="1" s="1"/>
  <c r="K15641" i="1" a="1"/>
  <c r="K15641" i="1" s="1"/>
  <c r="K15642" i="1" a="1"/>
  <c r="K15642" i="1" s="1"/>
  <c r="K15643" i="1" a="1"/>
  <c r="K15643" i="1" s="1"/>
  <c r="K15644" i="1" a="1"/>
  <c r="K15644" i="1" s="1"/>
  <c r="K15645" i="1" a="1"/>
  <c r="K15645" i="1" s="1"/>
  <c r="K15646" i="1" a="1"/>
  <c r="K15646" i="1" s="1"/>
  <c r="K15647" i="1" a="1"/>
  <c r="K15647" i="1" s="1"/>
  <c r="K15648" i="1" a="1"/>
  <c r="K15648" i="1" s="1"/>
  <c r="K15649" i="1" a="1"/>
  <c r="K15649" i="1" s="1"/>
  <c r="K15650" i="1" a="1"/>
  <c r="K15650" i="1" s="1"/>
  <c r="K15651" i="1" a="1"/>
  <c r="K15651" i="1" s="1"/>
  <c r="K15652" i="1" a="1"/>
  <c r="K15652" i="1" s="1"/>
  <c r="K15653" i="1" a="1"/>
  <c r="K15653" i="1" s="1"/>
  <c r="K15654" i="1" a="1"/>
  <c r="K15654" i="1" s="1"/>
  <c r="K15655" i="1" a="1"/>
  <c r="K15655" i="1" s="1"/>
  <c r="K15656" i="1" a="1"/>
  <c r="K15656" i="1" s="1"/>
  <c r="K15657" i="1" a="1"/>
  <c r="K15657" i="1" s="1"/>
  <c r="K15658" i="1" a="1"/>
  <c r="K15658" i="1" s="1"/>
  <c r="K15659" i="1" a="1"/>
  <c r="K15659" i="1" s="1"/>
  <c r="K15660" i="1" a="1"/>
  <c r="K15660" i="1" s="1"/>
  <c r="K15661" i="1" a="1"/>
  <c r="K15661" i="1" s="1"/>
  <c r="K15662" i="1" a="1"/>
  <c r="K15662" i="1" s="1"/>
  <c r="K15663" i="1" a="1"/>
  <c r="K15663" i="1" s="1"/>
  <c r="K15664" i="1" a="1"/>
  <c r="K15664" i="1" s="1"/>
  <c r="K15665" i="1" a="1"/>
  <c r="K15665" i="1" s="1"/>
  <c r="K15666" i="1" a="1"/>
  <c r="K15666" i="1" s="1"/>
  <c r="K15667" i="1" a="1"/>
  <c r="K15667" i="1" s="1"/>
  <c r="K15668" i="1" a="1"/>
  <c r="K15668" i="1" s="1"/>
  <c r="K15669" i="1" a="1"/>
  <c r="K15669" i="1" s="1"/>
  <c r="K15670" i="1" a="1"/>
  <c r="K15670" i="1" s="1"/>
  <c r="K15671" i="1" a="1"/>
  <c r="K15671" i="1" s="1"/>
  <c r="K15672" i="1" a="1"/>
  <c r="K15672" i="1" s="1"/>
  <c r="K15673" i="1" a="1"/>
  <c r="K15673" i="1" s="1"/>
  <c r="K15674" i="1" a="1"/>
  <c r="K15674" i="1" s="1"/>
  <c r="K15675" i="1" a="1"/>
  <c r="K15675" i="1" s="1"/>
  <c r="K15676" i="1" a="1"/>
  <c r="K15676" i="1" s="1"/>
  <c r="K15677" i="1" a="1"/>
  <c r="K15677" i="1" s="1"/>
  <c r="K15678" i="1" a="1"/>
  <c r="K15678" i="1" s="1"/>
  <c r="K15679" i="1" a="1"/>
  <c r="K15679" i="1" s="1"/>
  <c r="K15680" i="1" a="1"/>
  <c r="K15680" i="1" s="1"/>
  <c r="K15681" i="1" a="1"/>
  <c r="K15681" i="1" s="1"/>
  <c r="K15682" i="1" a="1"/>
  <c r="K15682" i="1" s="1"/>
  <c r="K15683" i="1" a="1"/>
  <c r="K15683" i="1" s="1"/>
  <c r="K15684" i="1" a="1"/>
  <c r="K15684" i="1" s="1"/>
  <c r="K15685" i="1" a="1"/>
  <c r="K15685" i="1" s="1"/>
  <c r="K15686" i="1" a="1"/>
  <c r="K15686" i="1" s="1"/>
  <c r="K15687" i="1" a="1"/>
  <c r="K15687" i="1" s="1"/>
  <c r="K15688" i="1" a="1"/>
  <c r="K15688" i="1" s="1"/>
  <c r="K15689" i="1" a="1"/>
  <c r="K15689" i="1" s="1"/>
  <c r="K15690" i="1" a="1"/>
  <c r="K15690" i="1" s="1"/>
  <c r="K15691" i="1" a="1"/>
  <c r="K15691" i="1" s="1"/>
  <c r="K15692" i="1" a="1"/>
  <c r="K15692" i="1" s="1"/>
  <c r="K15693" i="1" a="1"/>
  <c r="K15693" i="1" s="1"/>
  <c r="K15694" i="1" a="1"/>
  <c r="K15694" i="1" s="1"/>
  <c r="K15695" i="1" a="1"/>
  <c r="K15695" i="1" s="1"/>
  <c r="K15696" i="1" a="1"/>
  <c r="K15696" i="1" s="1"/>
  <c r="K15697" i="1" a="1"/>
  <c r="K15697" i="1" s="1"/>
  <c r="K15698" i="1" a="1"/>
  <c r="K15698" i="1" s="1"/>
  <c r="K15699" i="1" a="1"/>
  <c r="K15699" i="1" s="1"/>
  <c r="K15700" i="1" a="1"/>
  <c r="K15700" i="1" s="1"/>
  <c r="K15701" i="1" a="1"/>
  <c r="K15701" i="1" s="1"/>
  <c r="K15702" i="1" a="1"/>
  <c r="K15702" i="1" s="1"/>
  <c r="K15703" i="1" a="1"/>
  <c r="K15703" i="1" s="1"/>
  <c r="K15704" i="1" a="1"/>
  <c r="K15704" i="1" s="1"/>
  <c r="K15705" i="1" a="1"/>
  <c r="K15705" i="1" s="1"/>
  <c r="K15706" i="1" a="1"/>
  <c r="K15706" i="1" s="1"/>
  <c r="K15707" i="1" a="1"/>
  <c r="K15707" i="1" s="1"/>
  <c r="K15708" i="1" a="1"/>
  <c r="K15708" i="1" s="1"/>
  <c r="K15709" i="1" a="1"/>
  <c r="K15709" i="1" s="1"/>
  <c r="K15710" i="1" a="1"/>
  <c r="K15710" i="1" s="1"/>
  <c r="K15711" i="1" a="1"/>
  <c r="K15711" i="1" s="1"/>
  <c r="K15712" i="1" a="1"/>
  <c r="K15712" i="1" s="1"/>
  <c r="K15713" i="1" a="1"/>
  <c r="K15713" i="1" s="1"/>
  <c r="K15714" i="1" a="1"/>
  <c r="K15714" i="1" s="1"/>
  <c r="K15715" i="1" a="1"/>
  <c r="K15715" i="1" s="1"/>
  <c r="K15716" i="1" a="1"/>
  <c r="K15716" i="1" s="1"/>
  <c r="K15717" i="1" a="1"/>
  <c r="K15717" i="1" s="1"/>
  <c r="K15718" i="1" a="1"/>
  <c r="K15718" i="1" s="1"/>
  <c r="K15719" i="1" a="1"/>
  <c r="K15719" i="1" s="1"/>
  <c r="K15720" i="1" a="1"/>
  <c r="K15720" i="1" s="1"/>
  <c r="K15721" i="1" a="1"/>
  <c r="K15721" i="1" s="1"/>
  <c r="K15722" i="1" a="1"/>
  <c r="K15722" i="1" s="1"/>
  <c r="K15723" i="1" a="1"/>
  <c r="K15723" i="1" s="1"/>
  <c r="K15724" i="1" a="1"/>
  <c r="K15724" i="1" s="1"/>
  <c r="K15725" i="1" a="1"/>
  <c r="K15725" i="1" s="1"/>
  <c r="K15726" i="1" a="1"/>
  <c r="K15726" i="1" s="1"/>
  <c r="K15727" i="1" a="1"/>
  <c r="K15727" i="1" s="1"/>
  <c r="K15728" i="1" a="1"/>
  <c r="K15728" i="1" s="1"/>
  <c r="K15729" i="1" a="1"/>
  <c r="K15729" i="1" s="1"/>
  <c r="K15730" i="1" a="1"/>
  <c r="K15730" i="1" s="1"/>
  <c r="K15731" i="1" a="1"/>
  <c r="K15731" i="1" s="1"/>
  <c r="K15732" i="1" a="1"/>
  <c r="K15732" i="1" s="1"/>
  <c r="K15733" i="1" a="1"/>
  <c r="K15733" i="1" s="1"/>
  <c r="K15734" i="1" a="1"/>
  <c r="K15734" i="1" s="1"/>
  <c r="K15735" i="1" a="1"/>
  <c r="K15735" i="1" s="1"/>
  <c r="K15736" i="1" a="1"/>
  <c r="K15736" i="1" s="1"/>
  <c r="K15737" i="1" a="1"/>
  <c r="K15737" i="1" s="1"/>
  <c r="K15738" i="1" a="1"/>
  <c r="K15738" i="1" s="1"/>
  <c r="K15739" i="1" a="1"/>
  <c r="K15739" i="1" s="1"/>
  <c r="K15740" i="1" a="1"/>
  <c r="K15740" i="1" s="1"/>
  <c r="K15741" i="1" a="1"/>
  <c r="K15741" i="1" s="1"/>
  <c r="K15742" i="1" a="1"/>
  <c r="K15742" i="1" s="1"/>
  <c r="K15743" i="1" a="1"/>
  <c r="K15743" i="1" s="1"/>
  <c r="K15744" i="1" a="1"/>
  <c r="K15744" i="1" s="1"/>
  <c r="K15745" i="1" a="1"/>
  <c r="K15745" i="1" s="1"/>
  <c r="K15746" i="1" a="1"/>
  <c r="K15746" i="1" s="1"/>
  <c r="K15747" i="1" a="1"/>
  <c r="K15747" i="1" s="1"/>
  <c r="K15748" i="1" a="1"/>
  <c r="K15748" i="1" s="1"/>
  <c r="K15749" i="1" a="1"/>
  <c r="K15749" i="1" s="1"/>
  <c r="K15750" i="1" a="1"/>
  <c r="K15750" i="1" s="1"/>
  <c r="K15751" i="1" a="1"/>
  <c r="K15751" i="1" s="1"/>
  <c r="K15752" i="1" a="1"/>
  <c r="K15752" i="1" s="1"/>
  <c r="K15753" i="1" a="1"/>
  <c r="K15753" i="1" s="1"/>
  <c r="K15754" i="1" a="1"/>
  <c r="K15754" i="1" s="1"/>
  <c r="K15755" i="1" a="1"/>
  <c r="K15755" i="1" s="1"/>
  <c r="K15756" i="1" a="1"/>
  <c r="K15756" i="1" s="1"/>
  <c r="K15757" i="1" a="1"/>
  <c r="K15757" i="1" s="1"/>
  <c r="K15758" i="1" a="1"/>
  <c r="K15758" i="1" s="1"/>
  <c r="K15759" i="1" a="1"/>
  <c r="K15759" i="1" s="1"/>
  <c r="K15760" i="1" a="1"/>
  <c r="K15760" i="1" s="1"/>
  <c r="K15761" i="1" a="1"/>
  <c r="K15761" i="1" s="1"/>
  <c r="K15762" i="1" a="1"/>
  <c r="K15762" i="1" s="1"/>
  <c r="K15763" i="1" a="1"/>
  <c r="K15763" i="1" s="1"/>
  <c r="K15764" i="1" a="1"/>
  <c r="K15764" i="1" s="1"/>
  <c r="K15765" i="1" a="1"/>
  <c r="K15765" i="1" s="1"/>
  <c r="K15766" i="1" a="1"/>
  <c r="K15766" i="1" s="1"/>
  <c r="K15767" i="1" a="1"/>
  <c r="K15767" i="1" s="1"/>
  <c r="K15768" i="1" a="1"/>
  <c r="K15768" i="1" s="1"/>
  <c r="K15769" i="1" a="1"/>
  <c r="K15769" i="1" s="1"/>
  <c r="K15770" i="1" a="1"/>
  <c r="K15770" i="1" s="1"/>
  <c r="K15771" i="1" a="1"/>
  <c r="K15771" i="1" s="1"/>
  <c r="K15772" i="1" a="1"/>
  <c r="K15772" i="1" s="1"/>
  <c r="K15773" i="1" a="1"/>
  <c r="K15773" i="1" s="1"/>
  <c r="K15774" i="1" a="1"/>
  <c r="K15774" i="1" s="1"/>
  <c r="K15775" i="1" a="1"/>
  <c r="K15775" i="1" s="1"/>
  <c r="K15776" i="1" a="1"/>
  <c r="K15776" i="1" s="1"/>
  <c r="K15777" i="1" a="1"/>
  <c r="K15777" i="1" s="1"/>
  <c r="K15778" i="1" a="1"/>
  <c r="K15778" i="1" s="1"/>
  <c r="K15779" i="1" a="1"/>
  <c r="K15779" i="1" s="1"/>
  <c r="K15780" i="1" a="1"/>
  <c r="K15780" i="1" s="1"/>
  <c r="K15781" i="1" a="1"/>
  <c r="K15781" i="1" s="1"/>
  <c r="K15782" i="1" a="1"/>
  <c r="K15782" i="1" s="1"/>
  <c r="K15783" i="1" a="1"/>
  <c r="K15783" i="1" s="1"/>
  <c r="K15784" i="1" a="1"/>
  <c r="K15784" i="1" s="1"/>
  <c r="K15785" i="1" a="1"/>
  <c r="K15785" i="1" s="1"/>
  <c r="K15786" i="1" a="1"/>
  <c r="K15786" i="1" s="1"/>
  <c r="K15787" i="1" a="1"/>
  <c r="K15787" i="1" s="1"/>
  <c r="K15788" i="1" a="1"/>
  <c r="K15788" i="1" s="1"/>
  <c r="K15789" i="1" a="1"/>
  <c r="K15789" i="1" s="1"/>
  <c r="K15790" i="1" a="1"/>
  <c r="K15790" i="1" s="1"/>
  <c r="K15791" i="1" a="1"/>
  <c r="K15791" i="1" s="1"/>
  <c r="K15792" i="1" a="1"/>
  <c r="K15792" i="1" s="1"/>
  <c r="K15793" i="1" a="1"/>
  <c r="K15793" i="1" s="1"/>
  <c r="K15794" i="1" a="1"/>
  <c r="K15794" i="1" s="1"/>
  <c r="K15795" i="1" a="1"/>
  <c r="K15795" i="1" s="1"/>
  <c r="K15796" i="1" a="1"/>
  <c r="K15796" i="1" s="1"/>
  <c r="K15797" i="1" a="1"/>
  <c r="K15797" i="1" s="1"/>
  <c r="K15798" i="1" a="1"/>
  <c r="K15798" i="1" s="1"/>
  <c r="K15799" i="1" a="1"/>
  <c r="K15799" i="1" s="1"/>
  <c r="K15800" i="1" a="1"/>
  <c r="K15800" i="1" s="1"/>
  <c r="K15801" i="1" a="1"/>
  <c r="K15801" i="1" s="1"/>
  <c r="K15802" i="1" a="1"/>
  <c r="K15802" i="1" s="1"/>
  <c r="K15803" i="1" a="1"/>
  <c r="K15803" i="1" s="1"/>
  <c r="K15804" i="1" a="1"/>
  <c r="K15804" i="1" s="1"/>
  <c r="K15805" i="1" a="1"/>
  <c r="K15805" i="1" s="1"/>
  <c r="K15806" i="1" a="1"/>
  <c r="K15806" i="1" s="1"/>
  <c r="K15807" i="1" a="1"/>
  <c r="K15807" i="1" s="1"/>
  <c r="K15808" i="1" a="1"/>
  <c r="K15808" i="1" s="1"/>
  <c r="K15809" i="1" a="1"/>
  <c r="K15809" i="1" s="1"/>
  <c r="K15810" i="1" a="1"/>
  <c r="K15810" i="1" s="1"/>
  <c r="K15811" i="1" a="1"/>
  <c r="K15811" i="1" s="1"/>
  <c r="K15812" i="1" a="1"/>
  <c r="K15812" i="1" s="1"/>
  <c r="K15813" i="1" a="1"/>
  <c r="K15813" i="1" s="1"/>
  <c r="K15814" i="1" a="1"/>
  <c r="K15814" i="1" s="1"/>
  <c r="K15815" i="1" a="1"/>
  <c r="K15815" i="1" s="1"/>
  <c r="K15816" i="1" a="1"/>
  <c r="K15816" i="1" s="1"/>
  <c r="K15817" i="1" a="1"/>
  <c r="K15817" i="1" s="1"/>
  <c r="K15818" i="1" a="1"/>
  <c r="K15818" i="1" s="1"/>
  <c r="K15819" i="1" a="1"/>
  <c r="K15819" i="1" s="1"/>
  <c r="K15820" i="1" a="1"/>
  <c r="K15820" i="1" s="1"/>
  <c r="K15821" i="1" a="1"/>
  <c r="K15821" i="1" s="1"/>
  <c r="K15822" i="1" a="1"/>
  <c r="K15822" i="1" s="1"/>
  <c r="K15823" i="1" a="1"/>
  <c r="K15823" i="1" s="1"/>
  <c r="K15824" i="1" a="1"/>
  <c r="K15824" i="1" s="1"/>
  <c r="K15825" i="1" a="1"/>
  <c r="K15825" i="1" s="1"/>
  <c r="K15826" i="1" a="1"/>
  <c r="K15826" i="1" s="1"/>
  <c r="K15827" i="1" a="1"/>
  <c r="K15827" i="1" s="1"/>
  <c r="K15828" i="1" a="1"/>
  <c r="K15828" i="1" s="1"/>
  <c r="K15829" i="1" a="1"/>
  <c r="K15829" i="1" s="1"/>
  <c r="K15830" i="1" a="1"/>
  <c r="K15830" i="1" s="1"/>
  <c r="K15831" i="1" a="1"/>
  <c r="K15831" i="1" s="1"/>
  <c r="K15832" i="1" a="1"/>
  <c r="K15832" i="1" s="1"/>
  <c r="K15833" i="1" a="1"/>
  <c r="K15833" i="1" s="1"/>
  <c r="K15834" i="1" a="1"/>
  <c r="K15834" i="1" s="1"/>
  <c r="K15835" i="1" a="1"/>
  <c r="K15835" i="1" s="1"/>
  <c r="K15836" i="1" a="1"/>
  <c r="K15836" i="1" s="1"/>
  <c r="K15837" i="1" a="1"/>
  <c r="K15837" i="1" s="1"/>
  <c r="K15838" i="1" a="1"/>
  <c r="K15838" i="1" s="1"/>
  <c r="K15839" i="1" a="1"/>
  <c r="K15839" i="1" s="1"/>
  <c r="K15840" i="1" a="1"/>
  <c r="K15840" i="1" s="1"/>
  <c r="K15841" i="1" a="1"/>
  <c r="K15841" i="1" s="1"/>
  <c r="K15842" i="1" a="1"/>
  <c r="K15842" i="1" s="1"/>
  <c r="K15843" i="1" a="1"/>
  <c r="K15843" i="1" s="1"/>
  <c r="K15844" i="1" a="1"/>
  <c r="K15844" i="1" s="1"/>
  <c r="K15845" i="1" a="1"/>
  <c r="K15845" i="1" s="1"/>
  <c r="K15846" i="1" a="1"/>
  <c r="K15846" i="1" s="1"/>
  <c r="K15847" i="1" a="1"/>
  <c r="K15847" i="1" s="1"/>
  <c r="K15848" i="1" a="1"/>
  <c r="K15848" i="1" s="1"/>
  <c r="K15849" i="1" a="1"/>
  <c r="K15849" i="1" s="1"/>
  <c r="K15850" i="1" a="1"/>
  <c r="K15850" i="1" s="1"/>
  <c r="K15851" i="1" a="1"/>
  <c r="K15851" i="1" s="1"/>
  <c r="K15852" i="1" a="1"/>
  <c r="K15852" i="1" s="1"/>
  <c r="K15853" i="1" a="1"/>
  <c r="K15853" i="1" s="1"/>
  <c r="K15854" i="1" a="1"/>
  <c r="K15854" i="1" s="1"/>
  <c r="K15855" i="1" a="1"/>
  <c r="K15855" i="1" s="1"/>
  <c r="K15856" i="1" a="1"/>
  <c r="K15856" i="1" s="1"/>
  <c r="K15857" i="1" a="1"/>
  <c r="K15857" i="1" s="1"/>
  <c r="K15858" i="1" a="1"/>
  <c r="K15858" i="1" s="1"/>
  <c r="K15859" i="1" a="1"/>
  <c r="K15859" i="1" s="1"/>
  <c r="K15860" i="1" a="1"/>
  <c r="K15860" i="1" s="1"/>
  <c r="K15861" i="1" a="1"/>
  <c r="K15861" i="1" s="1"/>
  <c r="K15862" i="1" a="1"/>
  <c r="K15862" i="1" s="1"/>
  <c r="K15863" i="1" a="1"/>
  <c r="K15863" i="1" s="1"/>
  <c r="K15864" i="1" a="1"/>
  <c r="K15864" i="1" s="1"/>
  <c r="K15865" i="1" a="1"/>
  <c r="K15865" i="1" s="1"/>
  <c r="K15866" i="1" a="1"/>
  <c r="K15866" i="1" s="1"/>
  <c r="K15867" i="1" a="1"/>
  <c r="K15867" i="1" s="1"/>
  <c r="K15868" i="1" a="1"/>
  <c r="K15868" i="1" s="1"/>
  <c r="K15869" i="1" a="1"/>
  <c r="K15869" i="1" s="1"/>
  <c r="K15870" i="1" a="1"/>
  <c r="K15870" i="1" s="1"/>
  <c r="K15871" i="1" a="1"/>
  <c r="K15871" i="1" s="1"/>
  <c r="K15872" i="1" a="1"/>
  <c r="K15872" i="1" s="1"/>
  <c r="K15873" i="1" a="1"/>
  <c r="K15873" i="1" s="1"/>
  <c r="K15874" i="1" a="1"/>
  <c r="K15874" i="1" s="1"/>
  <c r="K15875" i="1" a="1"/>
  <c r="K15875" i="1" s="1"/>
  <c r="K15876" i="1" a="1"/>
  <c r="K15876" i="1" s="1"/>
  <c r="K15877" i="1" a="1"/>
  <c r="K15877" i="1" s="1"/>
  <c r="K15878" i="1" a="1"/>
  <c r="K15878" i="1" s="1"/>
  <c r="K15879" i="1" a="1"/>
  <c r="K15879" i="1" s="1"/>
  <c r="K15880" i="1" a="1"/>
  <c r="K15880" i="1" s="1"/>
  <c r="K15881" i="1" a="1"/>
  <c r="K15881" i="1" s="1"/>
  <c r="K15882" i="1" a="1"/>
  <c r="K15882" i="1" s="1"/>
  <c r="K15883" i="1" a="1"/>
  <c r="K15883" i="1" s="1"/>
  <c r="K15884" i="1" a="1"/>
  <c r="K15884" i="1" s="1"/>
  <c r="K15885" i="1" a="1"/>
  <c r="K15885" i="1" s="1"/>
  <c r="K15886" i="1" a="1"/>
  <c r="K15886" i="1" s="1"/>
  <c r="K15887" i="1" a="1"/>
  <c r="K15887" i="1" s="1"/>
  <c r="K15888" i="1" a="1"/>
  <c r="K15888" i="1" s="1"/>
  <c r="K15889" i="1" a="1"/>
  <c r="K15889" i="1" s="1"/>
  <c r="K15890" i="1" a="1"/>
  <c r="K15890" i="1" s="1"/>
  <c r="K15891" i="1" a="1"/>
  <c r="K15891" i="1" s="1"/>
  <c r="K15892" i="1" a="1"/>
  <c r="K15892" i="1" s="1"/>
  <c r="K15893" i="1" a="1"/>
  <c r="K15893" i="1" s="1"/>
  <c r="K15894" i="1" a="1"/>
  <c r="K15894" i="1" s="1"/>
  <c r="K15895" i="1" a="1"/>
  <c r="K15895" i="1" s="1"/>
  <c r="K15896" i="1" a="1"/>
  <c r="K15896" i="1" s="1"/>
  <c r="K15897" i="1" a="1"/>
  <c r="K15897" i="1" s="1"/>
  <c r="K15898" i="1" a="1"/>
  <c r="K15898" i="1" s="1"/>
  <c r="K15899" i="1" a="1"/>
  <c r="K15899" i="1" s="1"/>
  <c r="K15900" i="1" a="1"/>
  <c r="K15900" i="1" s="1"/>
  <c r="K15901" i="1" a="1"/>
  <c r="K15901" i="1" s="1"/>
  <c r="K15902" i="1" a="1"/>
  <c r="K15902" i="1" s="1"/>
  <c r="K15903" i="1" a="1"/>
  <c r="K15903" i="1" s="1"/>
  <c r="K15904" i="1" a="1"/>
  <c r="K15904" i="1" s="1"/>
  <c r="K15905" i="1" a="1"/>
  <c r="K15905" i="1" s="1"/>
  <c r="K15906" i="1" a="1"/>
  <c r="K15906" i="1" s="1"/>
  <c r="K15907" i="1" a="1"/>
  <c r="K15907" i="1" s="1"/>
  <c r="K15908" i="1" a="1"/>
  <c r="K15908" i="1" s="1"/>
  <c r="K15909" i="1" a="1"/>
  <c r="K15909" i="1" s="1"/>
  <c r="K15910" i="1" a="1"/>
  <c r="K15910" i="1" s="1"/>
  <c r="K15911" i="1" a="1"/>
  <c r="K15911" i="1" s="1"/>
  <c r="K15912" i="1" a="1"/>
  <c r="K15912" i="1" s="1"/>
  <c r="K15913" i="1" a="1"/>
  <c r="K15913" i="1" s="1"/>
  <c r="K15914" i="1" a="1"/>
  <c r="K15914" i="1" s="1"/>
  <c r="K15915" i="1" a="1"/>
  <c r="K15915" i="1" s="1"/>
  <c r="K15916" i="1" a="1"/>
  <c r="K15916" i="1" s="1"/>
  <c r="K15917" i="1" a="1"/>
  <c r="K15917" i="1" s="1"/>
  <c r="K15918" i="1" a="1"/>
  <c r="K15918" i="1" s="1"/>
  <c r="K15919" i="1" a="1"/>
  <c r="K15919" i="1" s="1"/>
  <c r="K15920" i="1" a="1"/>
  <c r="K15920" i="1" s="1"/>
  <c r="K15921" i="1" a="1"/>
  <c r="K15921" i="1" s="1"/>
  <c r="K15922" i="1" a="1"/>
  <c r="K15922" i="1" s="1"/>
  <c r="K15923" i="1" a="1"/>
  <c r="K15923" i="1" s="1"/>
  <c r="K15924" i="1" a="1"/>
  <c r="K15924" i="1" s="1"/>
  <c r="K15925" i="1" a="1"/>
  <c r="K15925" i="1" s="1"/>
  <c r="K15926" i="1" a="1"/>
  <c r="K15926" i="1" s="1"/>
  <c r="K15927" i="1" a="1"/>
  <c r="K15927" i="1" s="1"/>
  <c r="K15928" i="1" a="1"/>
  <c r="K15928" i="1" s="1"/>
  <c r="K15929" i="1" a="1"/>
  <c r="K15929" i="1" s="1"/>
  <c r="K15930" i="1" a="1"/>
  <c r="K15930" i="1" s="1"/>
  <c r="K15931" i="1" a="1"/>
  <c r="K15931" i="1" s="1"/>
  <c r="K15932" i="1" a="1"/>
  <c r="K15932" i="1" s="1"/>
  <c r="K15933" i="1" a="1"/>
  <c r="K15933" i="1" s="1"/>
  <c r="K15934" i="1" a="1"/>
  <c r="K15934" i="1" s="1"/>
  <c r="K15935" i="1" a="1"/>
  <c r="K15935" i="1" s="1"/>
  <c r="K15936" i="1" a="1"/>
  <c r="K15936" i="1" s="1"/>
  <c r="K15937" i="1" a="1"/>
  <c r="K15937" i="1" s="1"/>
  <c r="K15938" i="1" a="1"/>
  <c r="K15938" i="1" s="1"/>
  <c r="K15939" i="1" a="1"/>
  <c r="K15939" i="1" s="1"/>
  <c r="K15940" i="1" a="1"/>
  <c r="K15940" i="1" s="1"/>
  <c r="K15941" i="1" a="1"/>
  <c r="K15941" i="1" s="1"/>
  <c r="K15942" i="1" a="1"/>
  <c r="K15942" i="1" s="1"/>
  <c r="K15943" i="1" a="1"/>
  <c r="K15943" i="1" s="1"/>
  <c r="K15944" i="1" a="1"/>
  <c r="K15944" i="1" s="1"/>
  <c r="K15945" i="1" a="1"/>
  <c r="K15945" i="1" s="1"/>
  <c r="K15946" i="1" a="1"/>
  <c r="K15946" i="1" s="1"/>
  <c r="K15947" i="1" a="1"/>
  <c r="K15947" i="1" s="1"/>
  <c r="K15948" i="1" a="1"/>
  <c r="K15948" i="1" s="1"/>
  <c r="K15949" i="1" a="1"/>
  <c r="K15949" i="1" s="1"/>
  <c r="K15950" i="1" a="1"/>
  <c r="K15950" i="1" s="1"/>
  <c r="K15951" i="1" a="1"/>
  <c r="K15951" i="1" s="1"/>
  <c r="K15952" i="1" a="1"/>
  <c r="K15952" i="1" s="1"/>
  <c r="K15953" i="1" a="1"/>
  <c r="K15953" i="1" s="1"/>
  <c r="K15954" i="1" a="1"/>
  <c r="K15954" i="1" s="1"/>
  <c r="K15955" i="1" a="1"/>
  <c r="K15955" i="1" s="1"/>
  <c r="K15956" i="1" a="1"/>
  <c r="K15956" i="1" s="1"/>
  <c r="K15957" i="1" a="1"/>
  <c r="K15957" i="1" s="1"/>
  <c r="K15958" i="1" a="1"/>
  <c r="K15958" i="1" s="1"/>
  <c r="K15959" i="1" a="1"/>
  <c r="K15959" i="1" s="1"/>
  <c r="K15960" i="1" a="1"/>
  <c r="K15960" i="1" s="1"/>
  <c r="K15961" i="1" a="1"/>
  <c r="K15961" i="1" s="1"/>
  <c r="K15962" i="1" a="1"/>
  <c r="K15962" i="1" s="1"/>
  <c r="K15963" i="1" a="1"/>
  <c r="K15963" i="1" s="1"/>
  <c r="K15964" i="1" a="1"/>
  <c r="K15964" i="1" s="1"/>
  <c r="K15965" i="1" a="1"/>
  <c r="K15965" i="1" s="1"/>
  <c r="K15966" i="1" a="1"/>
  <c r="K15966" i="1" s="1"/>
  <c r="K15967" i="1" a="1"/>
  <c r="K15967" i="1" s="1"/>
  <c r="K15968" i="1" a="1"/>
  <c r="K15968" i="1" s="1"/>
  <c r="K15969" i="1" a="1"/>
  <c r="K15969" i="1" s="1"/>
  <c r="K15970" i="1" a="1"/>
  <c r="K15970" i="1" s="1"/>
  <c r="K15971" i="1" a="1"/>
  <c r="K15971" i="1" s="1"/>
  <c r="K15972" i="1" a="1"/>
  <c r="K15972" i="1" s="1"/>
  <c r="K15973" i="1" a="1"/>
  <c r="K15973" i="1" s="1"/>
  <c r="K15974" i="1" a="1"/>
  <c r="K15974" i="1" s="1"/>
  <c r="K15975" i="1" a="1"/>
  <c r="K15975" i="1" s="1"/>
  <c r="K15976" i="1" a="1"/>
  <c r="K15976" i="1" s="1"/>
  <c r="K15977" i="1" a="1"/>
  <c r="K15977" i="1" s="1"/>
  <c r="K15978" i="1" a="1"/>
  <c r="K15978" i="1" s="1"/>
  <c r="K15979" i="1" a="1"/>
  <c r="K15979" i="1" s="1"/>
  <c r="K15980" i="1" a="1"/>
  <c r="K15980" i="1" s="1"/>
  <c r="K15981" i="1" a="1"/>
  <c r="K15981" i="1" s="1"/>
  <c r="K15982" i="1" a="1"/>
  <c r="K15982" i="1" s="1"/>
  <c r="K15983" i="1" a="1"/>
  <c r="K15983" i="1" s="1"/>
  <c r="K15984" i="1" a="1"/>
  <c r="K15984" i="1" s="1"/>
  <c r="K15985" i="1" a="1"/>
  <c r="K15985" i="1" s="1"/>
  <c r="K15986" i="1" a="1"/>
  <c r="K15986" i="1" s="1"/>
  <c r="K15987" i="1" a="1"/>
  <c r="K15987" i="1" s="1"/>
  <c r="K15988" i="1" a="1"/>
  <c r="K15988" i="1" s="1"/>
  <c r="K15989" i="1" a="1"/>
  <c r="K15989" i="1" s="1"/>
  <c r="K15990" i="1" a="1"/>
  <c r="K15990" i="1" s="1"/>
  <c r="K15991" i="1" a="1"/>
  <c r="K15991" i="1" s="1"/>
  <c r="K15992" i="1" a="1"/>
  <c r="K15992" i="1" s="1"/>
  <c r="K15993" i="1" a="1"/>
  <c r="K15993" i="1" s="1"/>
  <c r="K15994" i="1" a="1"/>
  <c r="K15994" i="1" s="1"/>
  <c r="K15995" i="1" a="1"/>
  <c r="K15995" i="1" s="1"/>
  <c r="K15996" i="1" a="1"/>
  <c r="K15996" i="1" s="1"/>
  <c r="K15997" i="1" a="1"/>
  <c r="K15997" i="1" s="1"/>
  <c r="K15998" i="1" a="1"/>
  <c r="K15998" i="1" s="1"/>
  <c r="K15999" i="1" a="1"/>
  <c r="K15999" i="1" s="1"/>
  <c r="K16000" i="1" a="1"/>
  <c r="K16000" i="1" s="1"/>
  <c r="K16001" i="1" a="1"/>
  <c r="K16001" i="1" s="1"/>
  <c r="K16002" i="1" a="1"/>
  <c r="K16002" i="1" s="1"/>
  <c r="K16003" i="1" a="1"/>
  <c r="K16003" i="1" s="1"/>
  <c r="K16004" i="1" a="1"/>
  <c r="K16004" i="1" s="1"/>
  <c r="K16005" i="1" a="1"/>
  <c r="K16005" i="1" s="1"/>
  <c r="K16006" i="1" a="1"/>
  <c r="K16006" i="1" s="1"/>
  <c r="K16007" i="1" a="1"/>
  <c r="K16007" i="1" s="1"/>
  <c r="K16008" i="1" a="1"/>
  <c r="K16008" i="1" s="1"/>
  <c r="K16009" i="1" a="1"/>
  <c r="K16009" i="1" s="1"/>
  <c r="K16010" i="1" a="1"/>
  <c r="K16010" i="1" s="1"/>
  <c r="K16011" i="1" a="1"/>
  <c r="K16011" i="1" s="1"/>
  <c r="K16012" i="1" a="1"/>
  <c r="K16012" i="1" s="1"/>
  <c r="K16013" i="1" a="1"/>
  <c r="K16013" i="1" s="1"/>
  <c r="K16014" i="1" a="1"/>
  <c r="K16014" i="1" s="1"/>
  <c r="K16015" i="1" a="1"/>
  <c r="K16015" i="1" s="1"/>
  <c r="K16016" i="1" a="1"/>
  <c r="K16016" i="1" s="1"/>
  <c r="K16017" i="1" a="1"/>
  <c r="K16017" i="1" s="1"/>
  <c r="K16018" i="1" a="1"/>
  <c r="K16018" i="1" s="1"/>
  <c r="K16019" i="1" a="1"/>
  <c r="K16019" i="1" s="1"/>
  <c r="K16020" i="1" a="1"/>
  <c r="K16020" i="1" s="1"/>
  <c r="K16021" i="1" a="1"/>
  <c r="K16021" i="1" s="1"/>
  <c r="K16022" i="1" a="1"/>
  <c r="K16022" i="1" s="1"/>
  <c r="K16023" i="1" a="1"/>
  <c r="K16023" i="1" s="1"/>
  <c r="K16024" i="1" a="1"/>
  <c r="K16024" i="1" s="1"/>
  <c r="K16025" i="1" a="1"/>
  <c r="K16025" i="1" s="1"/>
  <c r="K16026" i="1" a="1"/>
  <c r="K16026" i="1" s="1"/>
  <c r="K16027" i="1" a="1"/>
  <c r="K16027" i="1" s="1"/>
  <c r="K16028" i="1" a="1"/>
  <c r="K16028" i="1" s="1"/>
  <c r="K16029" i="1" a="1"/>
  <c r="K16029" i="1" s="1"/>
  <c r="K16030" i="1" a="1"/>
  <c r="K16030" i="1" s="1"/>
  <c r="K16031" i="1" a="1"/>
  <c r="K16031" i="1" s="1"/>
  <c r="K16032" i="1" a="1"/>
  <c r="K16032" i="1" s="1"/>
  <c r="K16033" i="1" a="1"/>
  <c r="K16033" i="1" s="1"/>
  <c r="K16034" i="1" a="1"/>
  <c r="K16034" i="1" s="1"/>
  <c r="K16035" i="1" a="1"/>
  <c r="K16035" i="1" s="1"/>
  <c r="K16036" i="1" a="1"/>
  <c r="K16036" i="1" s="1"/>
  <c r="K16037" i="1" a="1"/>
  <c r="K16037" i="1" s="1"/>
  <c r="K16038" i="1" a="1"/>
  <c r="K16038" i="1" s="1"/>
  <c r="K16039" i="1" a="1"/>
  <c r="K16039" i="1" s="1"/>
  <c r="K16040" i="1" a="1"/>
  <c r="K16040" i="1" s="1"/>
  <c r="K16041" i="1" a="1"/>
  <c r="K16041" i="1" s="1"/>
  <c r="K16042" i="1" a="1"/>
  <c r="K16042" i="1" s="1"/>
  <c r="K16043" i="1" a="1"/>
  <c r="K16043" i="1" s="1"/>
  <c r="K16044" i="1" a="1"/>
  <c r="K16044" i="1" s="1"/>
  <c r="K16045" i="1" a="1"/>
  <c r="K16045" i="1" s="1"/>
  <c r="K16046" i="1" a="1"/>
  <c r="K16046" i="1" s="1"/>
  <c r="K16047" i="1" a="1"/>
  <c r="K16047" i="1" s="1"/>
  <c r="K16048" i="1" a="1"/>
  <c r="K16048" i="1" s="1"/>
  <c r="K16049" i="1" a="1"/>
  <c r="K16049" i="1" s="1"/>
  <c r="K16050" i="1" a="1"/>
  <c r="K16050" i="1" s="1"/>
  <c r="K16051" i="1" a="1"/>
  <c r="K16051" i="1" s="1"/>
  <c r="K16052" i="1" a="1"/>
  <c r="K16052" i="1" s="1"/>
  <c r="K16053" i="1" a="1"/>
  <c r="K16053" i="1" s="1"/>
  <c r="K16054" i="1" a="1"/>
  <c r="K16054" i="1" s="1"/>
  <c r="K16055" i="1" a="1"/>
  <c r="K16055" i="1" s="1"/>
  <c r="K16056" i="1" a="1"/>
  <c r="K16056" i="1" s="1"/>
  <c r="K16057" i="1" a="1"/>
  <c r="K16057" i="1" s="1"/>
  <c r="K16058" i="1" a="1"/>
  <c r="K16058" i="1" s="1"/>
  <c r="K16059" i="1" a="1"/>
  <c r="K16059" i="1" s="1"/>
  <c r="K16060" i="1" a="1"/>
  <c r="K16060" i="1" s="1"/>
  <c r="K16061" i="1" a="1"/>
  <c r="K16061" i="1" s="1"/>
  <c r="K16062" i="1" a="1"/>
  <c r="K16062" i="1" s="1"/>
  <c r="K16063" i="1" a="1"/>
  <c r="K16063" i="1" s="1"/>
  <c r="K16064" i="1" a="1"/>
  <c r="K16064" i="1" s="1"/>
  <c r="K16065" i="1" a="1"/>
  <c r="K16065" i="1" s="1"/>
  <c r="K16066" i="1" a="1"/>
  <c r="K16066" i="1" s="1"/>
  <c r="K16067" i="1" a="1"/>
  <c r="K16067" i="1" s="1"/>
  <c r="K16068" i="1" a="1"/>
  <c r="K16068" i="1" s="1"/>
  <c r="K16069" i="1" a="1"/>
  <c r="K16069" i="1" s="1"/>
  <c r="K16070" i="1" a="1"/>
  <c r="K16070" i="1" s="1"/>
  <c r="K16071" i="1" a="1"/>
  <c r="K16071" i="1" s="1"/>
  <c r="K16072" i="1" a="1"/>
  <c r="K16072" i="1" s="1"/>
  <c r="K16073" i="1" a="1"/>
  <c r="K16073" i="1" s="1"/>
  <c r="K16074" i="1" a="1"/>
  <c r="K16074" i="1" s="1"/>
  <c r="K16075" i="1" a="1"/>
  <c r="K16075" i="1" s="1"/>
  <c r="K16076" i="1" a="1"/>
  <c r="K16076" i="1" s="1"/>
  <c r="K16077" i="1" a="1"/>
  <c r="K16077" i="1" s="1"/>
  <c r="K16078" i="1" a="1"/>
  <c r="K16078" i="1" s="1"/>
  <c r="K16079" i="1" a="1"/>
  <c r="K16079" i="1" s="1"/>
  <c r="K16080" i="1" a="1"/>
  <c r="K16080" i="1" s="1"/>
  <c r="K16081" i="1" a="1"/>
  <c r="K16081" i="1" s="1"/>
  <c r="K16082" i="1" a="1"/>
  <c r="K16082" i="1" s="1"/>
  <c r="K16083" i="1" a="1"/>
  <c r="K16083" i="1" s="1"/>
  <c r="K16084" i="1" a="1"/>
  <c r="K16084" i="1" s="1"/>
  <c r="K16085" i="1" a="1"/>
  <c r="K16085" i="1" s="1"/>
  <c r="K16086" i="1" a="1"/>
  <c r="K16086" i="1" s="1"/>
  <c r="K16087" i="1" a="1"/>
  <c r="K16087" i="1" s="1"/>
  <c r="K16088" i="1" a="1"/>
  <c r="K16088" i="1" s="1"/>
  <c r="K16089" i="1" a="1"/>
  <c r="K16089" i="1" s="1"/>
  <c r="K16090" i="1" a="1"/>
  <c r="K16090" i="1" s="1"/>
  <c r="K16091" i="1" a="1"/>
  <c r="K16091" i="1" s="1"/>
  <c r="K16092" i="1" a="1"/>
  <c r="K16092" i="1" s="1"/>
  <c r="K16093" i="1" a="1"/>
  <c r="K16093" i="1" s="1"/>
  <c r="K16094" i="1" a="1"/>
  <c r="K16094" i="1" s="1"/>
  <c r="K16095" i="1" a="1"/>
  <c r="K16095" i="1" s="1"/>
  <c r="K16096" i="1" a="1"/>
  <c r="K16096" i="1" s="1"/>
  <c r="K16097" i="1" a="1"/>
  <c r="K16097" i="1" s="1"/>
  <c r="K16098" i="1" a="1"/>
  <c r="K16098" i="1" s="1"/>
  <c r="K16099" i="1" a="1"/>
  <c r="K16099" i="1" s="1"/>
  <c r="K16100" i="1" a="1"/>
  <c r="K16100" i="1" s="1"/>
  <c r="K16101" i="1" a="1"/>
  <c r="K16101" i="1" s="1"/>
  <c r="K16102" i="1" a="1"/>
  <c r="K16102" i="1" s="1"/>
  <c r="K16103" i="1" a="1"/>
  <c r="K16103" i="1" s="1"/>
  <c r="K16104" i="1" a="1"/>
  <c r="K16104" i="1" s="1"/>
  <c r="K16105" i="1" a="1"/>
  <c r="K16105" i="1" s="1"/>
  <c r="K16106" i="1" a="1"/>
  <c r="K16106" i="1" s="1"/>
  <c r="K16107" i="1" a="1"/>
  <c r="K16107" i="1" s="1"/>
  <c r="K16108" i="1" a="1"/>
  <c r="K16108" i="1" s="1"/>
  <c r="K16109" i="1" a="1"/>
  <c r="K16109" i="1" s="1"/>
  <c r="K16110" i="1" a="1"/>
  <c r="K16110" i="1" s="1"/>
  <c r="K16111" i="1" a="1"/>
  <c r="K16111" i="1" s="1"/>
  <c r="K16112" i="1" a="1"/>
  <c r="K16112" i="1" s="1"/>
  <c r="K16113" i="1" a="1"/>
  <c r="K16113" i="1" s="1"/>
  <c r="K16114" i="1" a="1"/>
  <c r="K16114" i="1" s="1"/>
  <c r="K16115" i="1" a="1"/>
  <c r="K16115" i="1" s="1"/>
  <c r="K16116" i="1" a="1"/>
  <c r="K16116" i="1" s="1"/>
  <c r="K16117" i="1" a="1"/>
  <c r="K16117" i="1" s="1"/>
  <c r="K16118" i="1" a="1"/>
  <c r="K16118" i="1" s="1"/>
  <c r="K16119" i="1" a="1"/>
  <c r="K16119" i="1" s="1"/>
  <c r="K16120" i="1" a="1"/>
  <c r="K16120" i="1" s="1"/>
  <c r="K16121" i="1" a="1"/>
  <c r="K16121" i="1" s="1"/>
  <c r="K16122" i="1" a="1"/>
  <c r="K16122" i="1" s="1"/>
  <c r="K16123" i="1" a="1"/>
  <c r="K16123" i="1" s="1"/>
  <c r="K16124" i="1" a="1"/>
  <c r="K16124" i="1" s="1"/>
  <c r="K16125" i="1" a="1"/>
  <c r="K16125" i="1" s="1"/>
  <c r="K16126" i="1" a="1"/>
  <c r="K16126" i="1" s="1"/>
  <c r="K16127" i="1" a="1"/>
  <c r="K16127" i="1" s="1"/>
  <c r="K16128" i="1" a="1"/>
  <c r="K16128" i="1" s="1"/>
  <c r="K16129" i="1" a="1"/>
  <c r="K16129" i="1" s="1"/>
  <c r="K16130" i="1" a="1"/>
  <c r="K16130" i="1" s="1"/>
  <c r="K16131" i="1" a="1"/>
  <c r="K16131" i="1" s="1"/>
  <c r="K16132" i="1" a="1"/>
  <c r="K16132" i="1" s="1"/>
  <c r="K16133" i="1" a="1"/>
  <c r="K16133" i="1" s="1"/>
  <c r="K16134" i="1" a="1"/>
  <c r="K16134" i="1" s="1"/>
  <c r="K16135" i="1" a="1"/>
  <c r="K16135" i="1" s="1"/>
  <c r="K16136" i="1" a="1"/>
  <c r="K16136" i="1" s="1"/>
  <c r="K16137" i="1" a="1"/>
  <c r="K16137" i="1" s="1"/>
  <c r="K16138" i="1" a="1"/>
  <c r="K16138" i="1" s="1"/>
  <c r="K16139" i="1" a="1"/>
  <c r="K16139" i="1" s="1"/>
  <c r="K16140" i="1" a="1"/>
  <c r="K16140" i="1" s="1"/>
  <c r="K16141" i="1" a="1"/>
  <c r="K16141" i="1" s="1"/>
  <c r="K16142" i="1" a="1"/>
  <c r="K16142" i="1" s="1"/>
  <c r="K16143" i="1" a="1"/>
  <c r="K16143" i="1" s="1"/>
  <c r="K16144" i="1" a="1"/>
  <c r="K16144" i="1" s="1"/>
  <c r="K16145" i="1" a="1"/>
  <c r="K16145" i="1" s="1"/>
  <c r="K16146" i="1" a="1"/>
  <c r="K16146" i="1" s="1"/>
  <c r="K16147" i="1" a="1"/>
  <c r="K16147" i="1" s="1"/>
  <c r="K16148" i="1" a="1"/>
  <c r="K16148" i="1" s="1"/>
  <c r="K16149" i="1" a="1"/>
  <c r="K16149" i="1" s="1"/>
  <c r="K16150" i="1" a="1"/>
  <c r="K16150" i="1" s="1"/>
  <c r="K16151" i="1" a="1"/>
  <c r="K16151" i="1" s="1"/>
  <c r="K16152" i="1" a="1"/>
  <c r="K16152" i="1" s="1"/>
  <c r="K16153" i="1" a="1"/>
  <c r="K16153" i="1" s="1"/>
  <c r="K16154" i="1" a="1"/>
  <c r="K16154" i="1" s="1"/>
  <c r="K16155" i="1" a="1"/>
  <c r="K16155" i="1" s="1"/>
  <c r="K16156" i="1" a="1"/>
  <c r="K16156" i="1" s="1"/>
  <c r="K16157" i="1" a="1"/>
  <c r="K16157" i="1" s="1"/>
  <c r="K16158" i="1" a="1"/>
  <c r="K16158" i="1" s="1"/>
  <c r="K16159" i="1" a="1"/>
  <c r="K16159" i="1" s="1"/>
  <c r="K16160" i="1" a="1"/>
  <c r="K16160" i="1" s="1"/>
  <c r="K16161" i="1" a="1"/>
  <c r="K16161" i="1" s="1"/>
  <c r="K16162" i="1" a="1"/>
  <c r="K16162" i="1" s="1"/>
  <c r="K16163" i="1" a="1"/>
  <c r="K16163" i="1" s="1"/>
  <c r="K16164" i="1" a="1"/>
  <c r="K16164" i="1" s="1"/>
  <c r="K16165" i="1" a="1"/>
  <c r="K16165" i="1" s="1"/>
  <c r="K16166" i="1" a="1"/>
  <c r="K16166" i="1" s="1"/>
  <c r="K16167" i="1" a="1"/>
  <c r="K16167" i="1" s="1"/>
  <c r="K16168" i="1" a="1"/>
  <c r="K16168" i="1" s="1"/>
  <c r="K16169" i="1" a="1"/>
  <c r="K16169" i="1" s="1"/>
  <c r="K16170" i="1" a="1"/>
  <c r="K16170" i="1" s="1"/>
  <c r="K16171" i="1" a="1"/>
  <c r="K16171" i="1" s="1"/>
  <c r="K16172" i="1" a="1"/>
  <c r="K16172" i="1" s="1"/>
  <c r="K16173" i="1" a="1"/>
  <c r="K16173" i="1" s="1"/>
  <c r="K16174" i="1" a="1"/>
  <c r="K16174" i="1" s="1"/>
  <c r="K16175" i="1" a="1"/>
  <c r="K16175" i="1" s="1"/>
  <c r="K16176" i="1" a="1"/>
  <c r="K16176" i="1" s="1"/>
  <c r="K16177" i="1" a="1"/>
  <c r="K16177" i="1" s="1"/>
  <c r="K16178" i="1" a="1"/>
  <c r="K16178" i="1" s="1"/>
  <c r="K16179" i="1" a="1"/>
  <c r="K16179" i="1" s="1"/>
  <c r="K16180" i="1" a="1"/>
  <c r="K16180" i="1" s="1"/>
  <c r="K16181" i="1" a="1"/>
  <c r="K16181" i="1" s="1"/>
  <c r="K16182" i="1" a="1"/>
  <c r="K16182" i="1" s="1"/>
  <c r="K16183" i="1" a="1"/>
  <c r="K16183" i="1" s="1"/>
  <c r="K16184" i="1" a="1"/>
  <c r="K16184" i="1" s="1"/>
  <c r="K16185" i="1" a="1"/>
  <c r="K16185" i="1" s="1"/>
  <c r="K16186" i="1" a="1"/>
  <c r="K16186" i="1" s="1"/>
  <c r="K16187" i="1" a="1"/>
  <c r="K16187" i="1" s="1"/>
  <c r="K16188" i="1" a="1"/>
  <c r="K16188" i="1" s="1"/>
  <c r="K16189" i="1" a="1"/>
  <c r="K16189" i="1" s="1"/>
  <c r="K16190" i="1" a="1"/>
  <c r="K16190" i="1" s="1"/>
  <c r="K16191" i="1" a="1"/>
  <c r="K16191" i="1" s="1"/>
  <c r="K16192" i="1" a="1"/>
  <c r="K16192" i="1" s="1"/>
  <c r="K16193" i="1" a="1"/>
  <c r="K16193" i="1" s="1"/>
  <c r="K16194" i="1" a="1"/>
  <c r="K16194" i="1" s="1"/>
  <c r="K16195" i="1" a="1"/>
  <c r="K16195" i="1" s="1"/>
  <c r="K16196" i="1" a="1"/>
  <c r="K16196" i="1" s="1"/>
  <c r="K16197" i="1" a="1"/>
  <c r="K16197" i="1" s="1"/>
  <c r="K16198" i="1" a="1"/>
  <c r="K16198" i="1" s="1"/>
  <c r="K16199" i="1" a="1"/>
  <c r="K16199" i="1" s="1"/>
  <c r="K16200" i="1" a="1"/>
  <c r="K16200" i="1" s="1"/>
  <c r="K16201" i="1" a="1"/>
  <c r="K16201" i="1" s="1"/>
  <c r="K16202" i="1" a="1"/>
  <c r="K16202" i="1" s="1"/>
  <c r="K16203" i="1" a="1"/>
  <c r="K16203" i="1" s="1"/>
  <c r="K16204" i="1" a="1"/>
  <c r="K16204" i="1" s="1"/>
  <c r="K16205" i="1" a="1"/>
  <c r="K16205" i="1" s="1"/>
  <c r="K16206" i="1" a="1"/>
  <c r="K16206" i="1" s="1"/>
  <c r="K16207" i="1" a="1"/>
  <c r="K16207" i="1" s="1"/>
  <c r="K16208" i="1" a="1"/>
  <c r="K16208" i="1" s="1"/>
  <c r="K16209" i="1" a="1"/>
  <c r="K16209" i="1" s="1"/>
  <c r="K16210" i="1" a="1"/>
  <c r="K16210" i="1" s="1"/>
  <c r="K16211" i="1" a="1"/>
  <c r="K16211" i="1" s="1"/>
  <c r="K16212" i="1" a="1"/>
  <c r="K16212" i="1" s="1"/>
  <c r="K16213" i="1" a="1"/>
  <c r="K16213" i="1" s="1"/>
  <c r="K16214" i="1" a="1"/>
  <c r="K16214" i="1" s="1"/>
  <c r="K16215" i="1" a="1"/>
  <c r="K16215" i="1" s="1"/>
  <c r="K16216" i="1" a="1"/>
  <c r="K16216" i="1" s="1"/>
  <c r="K16217" i="1" a="1"/>
  <c r="K16217" i="1" s="1"/>
  <c r="K16218" i="1" a="1"/>
  <c r="K16218" i="1" s="1"/>
  <c r="K16219" i="1" a="1"/>
  <c r="K16219" i="1" s="1"/>
  <c r="K16220" i="1" a="1"/>
  <c r="K16220" i="1" s="1"/>
  <c r="K16221" i="1" a="1"/>
  <c r="K16221" i="1" s="1"/>
  <c r="K16222" i="1" a="1"/>
  <c r="K16222" i="1" s="1"/>
  <c r="K16223" i="1" a="1"/>
  <c r="K16223" i="1" s="1"/>
  <c r="K16224" i="1" a="1"/>
  <c r="K16224" i="1" s="1"/>
  <c r="K16225" i="1" a="1"/>
  <c r="K16225" i="1" s="1"/>
  <c r="K16226" i="1" a="1"/>
  <c r="K16226" i="1" s="1"/>
  <c r="K16227" i="1" a="1"/>
  <c r="K16227" i="1" s="1"/>
  <c r="K16228" i="1" a="1"/>
  <c r="K16228" i="1" s="1"/>
  <c r="K16229" i="1" a="1"/>
  <c r="K16229" i="1" s="1"/>
  <c r="K16230" i="1" a="1"/>
  <c r="K16230" i="1" s="1"/>
  <c r="K16231" i="1" a="1"/>
  <c r="K16231" i="1" s="1"/>
  <c r="K16232" i="1" a="1"/>
  <c r="K16232" i="1" s="1"/>
  <c r="K16233" i="1" a="1"/>
  <c r="K16233" i="1" s="1"/>
  <c r="K16234" i="1" a="1"/>
  <c r="K16234" i="1" s="1"/>
  <c r="K16235" i="1" a="1"/>
  <c r="K16235" i="1" s="1"/>
  <c r="K16236" i="1" a="1"/>
  <c r="K16236" i="1" s="1"/>
  <c r="K16237" i="1" a="1"/>
  <c r="K16237" i="1" s="1"/>
  <c r="K16238" i="1" a="1"/>
  <c r="K16238" i="1" s="1"/>
  <c r="K16239" i="1" a="1"/>
  <c r="K16239" i="1" s="1"/>
  <c r="K16240" i="1" a="1"/>
  <c r="K16240" i="1" s="1"/>
  <c r="K16241" i="1" a="1"/>
  <c r="K16241" i="1" s="1"/>
  <c r="K16242" i="1" a="1"/>
  <c r="K16242" i="1" s="1"/>
  <c r="K16243" i="1" a="1"/>
  <c r="K16243" i="1" s="1"/>
  <c r="K16244" i="1" a="1"/>
  <c r="K16244" i="1" s="1"/>
  <c r="K16245" i="1" a="1"/>
  <c r="K16245" i="1" s="1"/>
  <c r="K16246" i="1" a="1"/>
  <c r="K16246" i="1" s="1"/>
  <c r="K16247" i="1" a="1"/>
  <c r="K16247" i="1" s="1"/>
  <c r="K16248" i="1" a="1"/>
  <c r="K16248" i="1" s="1"/>
  <c r="K16249" i="1" a="1"/>
  <c r="K16249" i="1" s="1"/>
  <c r="K16250" i="1" a="1"/>
  <c r="K16250" i="1" s="1"/>
  <c r="K16251" i="1" a="1"/>
  <c r="K16251" i="1" s="1"/>
  <c r="K16252" i="1" a="1"/>
  <c r="K16252" i="1" s="1"/>
  <c r="K16253" i="1" a="1"/>
  <c r="K16253" i="1" s="1"/>
  <c r="K16254" i="1" a="1"/>
  <c r="K16254" i="1" s="1"/>
  <c r="K16255" i="1" a="1"/>
  <c r="K16255" i="1" s="1"/>
  <c r="K16256" i="1" a="1"/>
  <c r="K16256" i="1" s="1"/>
  <c r="K16257" i="1" a="1"/>
  <c r="K16257" i="1" s="1"/>
  <c r="K16258" i="1" a="1"/>
  <c r="K16258" i="1" s="1"/>
  <c r="K16259" i="1" a="1"/>
  <c r="K16259" i="1" s="1"/>
  <c r="K16260" i="1" a="1"/>
  <c r="K16260" i="1" s="1"/>
  <c r="K16261" i="1" a="1"/>
  <c r="K16261" i="1" s="1"/>
  <c r="K16262" i="1" a="1"/>
  <c r="K16262" i="1" s="1"/>
  <c r="K16263" i="1" a="1"/>
  <c r="K16263" i="1" s="1"/>
  <c r="K16264" i="1" a="1"/>
  <c r="K16264" i="1" s="1"/>
  <c r="K16265" i="1" a="1"/>
  <c r="K16265" i="1" s="1"/>
  <c r="K16266" i="1" a="1"/>
  <c r="K16266" i="1" s="1"/>
  <c r="K16267" i="1" a="1"/>
  <c r="K16267" i="1" s="1"/>
  <c r="K16268" i="1" a="1"/>
  <c r="K16268" i="1" s="1"/>
  <c r="K16269" i="1" a="1"/>
  <c r="K16269" i="1" s="1"/>
  <c r="K16270" i="1" a="1"/>
  <c r="K16270" i="1" s="1"/>
  <c r="K16271" i="1" a="1"/>
  <c r="K16271" i="1" s="1"/>
  <c r="K16272" i="1" a="1"/>
  <c r="K16272" i="1" s="1"/>
  <c r="K16273" i="1" a="1"/>
  <c r="K16273" i="1" s="1"/>
  <c r="K16274" i="1" a="1"/>
  <c r="K16274" i="1" s="1"/>
  <c r="K16275" i="1" a="1"/>
  <c r="K16275" i="1" s="1"/>
  <c r="K16276" i="1" a="1"/>
  <c r="K16276" i="1" s="1"/>
  <c r="K16277" i="1" a="1"/>
  <c r="K16277" i="1" s="1"/>
  <c r="K16278" i="1" a="1"/>
  <c r="K16278" i="1" s="1"/>
  <c r="K16279" i="1" a="1"/>
  <c r="K16279" i="1" s="1"/>
  <c r="K16280" i="1" a="1"/>
  <c r="K16280" i="1" s="1"/>
  <c r="K16281" i="1" a="1"/>
  <c r="K16281" i="1" s="1"/>
  <c r="K16282" i="1" a="1"/>
  <c r="K16282" i="1" s="1"/>
  <c r="K16283" i="1" a="1"/>
  <c r="K16283" i="1" s="1"/>
  <c r="K16284" i="1" a="1"/>
  <c r="K16284" i="1" s="1"/>
  <c r="K16285" i="1" a="1"/>
  <c r="K16285" i="1" s="1"/>
  <c r="K16286" i="1" a="1"/>
  <c r="K16286" i="1" s="1"/>
  <c r="K16287" i="1" a="1"/>
  <c r="K16287" i="1" s="1"/>
  <c r="K16288" i="1" a="1"/>
  <c r="K16288" i="1" s="1"/>
  <c r="K16289" i="1" a="1"/>
  <c r="K16289" i="1" s="1"/>
  <c r="K16290" i="1" a="1"/>
  <c r="K16290" i="1" s="1"/>
  <c r="K16291" i="1" a="1"/>
  <c r="K16291" i="1" s="1"/>
  <c r="K16292" i="1" a="1"/>
  <c r="K16292" i="1" s="1"/>
  <c r="K16293" i="1" a="1"/>
  <c r="K16293" i="1" s="1"/>
  <c r="K16294" i="1" a="1"/>
  <c r="K16294" i="1" s="1"/>
  <c r="K16295" i="1" a="1"/>
  <c r="K16295" i="1" s="1"/>
  <c r="K16296" i="1" a="1"/>
  <c r="K16296" i="1" s="1"/>
  <c r="K16297" i="1" a="1"/>
  <c r="K16297" i="1" s="1"/>
  <c r="K16298" i="1" a="1"/>
  <c r="K16298" i="1" s="1"/>
  <c r="K16299" i="1" a="1"/>
  <c r="K16299" i="1" s="1"/>
  <c r="K16300" i="1" a="1"/>
  <c r="K16300" i="1" s="1"/>
  <c r="K16301" i="1" a="1"/>
  <c r="K16301" i="1" s="1"/>
  <c r="K16302" i="1" a="1"/>
  <c r="K16302" i="1" s="1"/>
  <c r="K16303" i="1" a="1"/>
  <c r="K16303" i="1" s="1"/>
  <c r="K16304" i="1" a="1"/>
  <c r="K16304" i="1" s="1"/>
  <c r="K16305" i="1" a="1"/>
  <c r="K16305" i="1" s="1"/>
  <c r="K16306" i="1" a="1"/>
  <c r="K16306" i="1" s="1"/>
  <c r="K16307" i="1" a="1"/>
  <c r="K16307" i="1" s="1"/>
  <c r="K16308" i="1" a="1"/>
  <c r="K16308" i="1" s="1"/>
  <c r="K16309" i="1" a="1"/>
  <c r="K16309" i="1" s="1"/>
  <c r="K16310" i="1" a="1"/>
  <c r="K16310" i="1" s="1"/>
  <c r="K16311" i="1" a="1"/>
  <c r="K16311" i="1" s="1"/>
  <c r="K16312" i="1" a="1"/>
  <c r="K16312" i="1" s="1"/>
  <c r="K16313" i="1" a="1"/>
  <c r="K16313" i="1" s="1"/>
  <c r="K16314" i="1" a="1"/>
  <c r="K16314" i="1" s="1"/>
  <c r="K16315" i="1" a="1"/>
  <c r="K16315" i="1" s="1"/>
  <c r="K16316" i="1" a="1"/>
  <c r="K16316" i="1" s="1"/>
  <c r="K16317" i="1" a="1"/>
  <c r="K16317" i="1" s="1"/>
  <c r="K16318" i="1" a="1"/>
  <c r="K16318" i="1" s="1"/>
  <c r="K16319" i="1" a="1"/>
  <c r="K16319" i="1" s="1"/>
  <c r="K16320" i="1" a="1"/>
  <c r="K16320" i="1" s="1"/>
  <c r="K16321" i="1" a="1"/>
  <c r="K16321" i="1" s="1"/>
  <c r="K16322" i="1" a="1"/>
  <c r="K16322" i="1" s="1"/>
  <c r="K16323" i="1" a="1"/>
  <c r="K16323" i="1" s="1"/>
  <c r="K16324" i="1" a="1"/>
  <c r="K16324" i="1" s="1"/>
  <c r="K16325" i="1" a="1"/>
  <c r="K16325" i="1" s="1"/>
  <c r="K16326" i="1" a="1"/>
  <c r="K16326" i="1" s="1"/>
  <c r="K16327" i="1" a="1"/>
  <c r="K16327" i="1" s="1"/>
  <c r="K16328" i="1" a="1"/>
  <c r="K16328" i="1" s="1"/>
  <c r="K16329" i="1" a="1"/>
  <c r="K16329" i="1" s="1"/>
  <c r="K16330" i="1" a="1"/>
  <c r="K16330" i="1" s="1"/>
  <c r="K16331" i="1" a="1"/>
  <c r="K16331" i="1" s="1"/>
  <c r="K16332" i="1" a="1"/>
  <c r="K16332" i="1" s="1"/>
  <c r="K16333" i="1" a="1"/>
  <c r="K16333" i="1" s="1"/>
  <c r="K16334" i="1" a="1"/>
  <c r="K16334" i="1" s="1"/>
  <c r="K16335" i="1" a="1"/>
  <c r="K16335" i="1" s="1"/>
  <c r="K16336" i="1" a="1"/>
  <c r="K16336" i="1" s="1"/>
  <c r="K16337" i="1" a="1"/>
  <c r="K16337" i="1" s="1"/>
  <c r="K16338" i="1" a="1"/>
  <c r="K16338" i="1" s="1"/>
  <c r="K16339" i="1" a="1"/>
  <c r="K16339" i="1" s="1"/>
  <c r="K16340" i="1" a="1"/>
  <c r="K16340" i="1" s="1"/>
  <c r="K16341" i="1" a="1"/>
  <c r="K16341" i="1" s="1"/>
  <c r="K16342" i="1" a="1"/>
  <c r="K16342" i="1" s="1"/>
  <c r="K16343" i="1" a="1"/>
  <c r="K16343" i="1" s="1"/>
  <c r="K16344" i="1" a="1"/>
  <c r="K16344" i="1" s="1"/>
  <c r="K16345" i="1" a="1"/>
  <c r="K16345" i="1" s="1"/>
  <c r="K16346" i="1" a="1"/>
  <c r="K16346" i="1" s="1"/>
  <c r="K16347" i="1" a="1"/>
  <c r="K16347" i="1" s="1"/>
  <c r="K16348" i="1" a="1"/>
  <c r="K16348" i="1" s="1"/>
  <c r="K16349" i="1" a="1"/>
  <c r="K16349" i="1" s="1"/>
  <c r="K16350" i="1" a="1"/>
  <c r="K16350" i="1" s="1"/>
  <c r="K16351" i="1" a="1"/>
  <c r="K16351" i="1" s="1"/>
  <c r="K16352" i="1" a="1"/>
  <c r="K16352" i="1" s="1"/>
  <c r="K16353" i="1" a="1"/>
  <c r="K16353" i="1" s="1"/>
  <c r="K16354" i="1" a="1"/>
  <c r="K16354" i="1" s="1"/>
  <c r="K16355" i="1" a="1"/>
  <c r="K16355" i="1" s="1"/>
  <c r="K16356" i="1" a="1"/>
  <c r="K16356" i="1" s="1"/>
  <c r="K16357" i="1" a="1"/>
  <c r="K16357" i="1" s="1"/>
  <c r="K16358" i="1" a="1"/>
  <c r="K16358" i="1" s="1"/>
  <c r="K16359" i="1" a="1"/>
  <c r="K16359" i="1" s="1"/>
  <c r="K16360" i="1" a="1"/>
  <c r="K16360" i="1" s="1"/>
  <c r="K16361" i="1" a="1"/>
  <c r="K16361" i="1" s="1"/>
  <c r="K16362" i="1" a="1"/>
  <c r="K16362" i="1" s="1"/>
  <c r="K16363" i="1" a="1"/>
  <c r="K16363" i="1" s="1"/>
  <c r="K16364" i="1" a="1"/>
  <c r="K16364" i="1" s="1"/>
  <c r="K16365" i="1" a="1"/>
  <c r="K16365" i="1" s="1"/>
  <c r="K16366" i="1" a="1"/>
  <c r="K16366" i="1" s="1"/>
  <c r="K16367" i="1" a="1"/>
  <c r="K16367" i="1" s="1"/>
  <c r="K16368" i="1" a="1"/>
  <c r="K16368" i="1" s="1"/>
  <c r="K16369" i="1" a="1"/>
  <c r="K16369" i="1" s="1"/>
  <c r="K16370" i="1" a="1"/>
  <c r="K16370" i="1" s="1"/>
  <c r="K16371" i="1" a="1"/>
  <c r="K16371" i="1" s="1"/>
  <c r="K16372" i="1" a="1"/>
  <c r="K16372" i="1" s="1"/>
  <c r="K16373" i="1" a="1"/>
  <c r="K16373" i="1" s="1"/>
  <c r="K16374" i="1" a="1"/>
  <c r="K16374" i="1" s="1"/>
  <c r="K16375" i="1" a="1"/>
  <c r="K16375" i="1" s="1"/>
  <c r="K16376" i="1" a="1"/>
  <c r="K16376" i="1" s="1"/>
  <c r="K16377" i="1" a="1"/>
  <c r="K16377" i="1" s="1"/>
  <c r="K16378" i="1" a="1"/>
  <c r="K16378" i="1" s="1"/>
  <c r="K16379" i="1" a="1"/>
  <c r="K16379" i="1" s="1"/>
  <c r="K16380" i="1" a="1"/>
  <c r="K16380" i="1" s="1"/>
  <c r="K16381" i="1" a="1"/>
  <c r="K16381" i="1" s="1"/>
  <c r="K16382" i="1" a="1"/>
  <c r="K16382" i="1" s="1"/>
  <c r="K16383" i="1" a="1"/>
  <c r="K16383" i="1" s="1"/>
  <c r="K16384" i="1" a="1"/>
  <c r="K16384" i="1" s="1"/>
  <c r="K16385" i="1" a="1"/>
  <c r="K16385" i="1" s="1"/>
  <c r="K16386" i="1" a="1"/>
  <c r="K16386" i="1" s="1"/>
  <c r="K16387" i="1" a="1"/>
  <c r="K16387" i="1" s="1"/>
  <c r="K16388" i="1" a="1"/>
  <c r="K16388" i="1" s="1"/>
  <c r="K16389" i="1" a="1"/>
  <c r="K16389" i="1" s="1"/>
  <c r="K16390" i="1" a="1"/>
  <c r="K16390" i="1" s="1"/>
  <c r="K16391" i="1" a="1"/>
  <c r="K16391" i="1" s="1"/>
  <c r="K16392" i="1" a="1"/>
  <c r="K16392" i="1" s="1"/>
  <c r="K16393" i="1" a="1"/>
  <c r="K16393" i="1" s="1"/>
  <c r="K16394" i="1" a="1"/>
  <c r="K16394" i="1" s="1"/>
  <c r="K16395" i="1" a="1"/>
  <c r="K16395" i="1" s="1"/>
  <c r="K16396" i="1" a="1"/>
  <c r="K16396" i="1" s="1"/>
  <c r="K16397" i="1" a="1"/>
  <c r="K16397" i="1" s="1"/>
  <c r="K16398" i="1" a="1"/>
  <c r="K16398" i="1" s="1"/>
  <c r="K16399" i="1" a="1"/>
  <c r="K16399" i="1" s="1"/>
  <c r="K16400" i="1" a="1"/>
  <c r="K16400" i="1" s="1"/>
  <c r="K16401" i="1" a="1"/>
  <c r="K16401" i="1" s="1"/>
  <c r="K16402" i="1" a="1"/>
  <c r="K16402" i="1" s="1"/>
  <c r="K16403" i="1" a="1"/>
  <c r="K16403" i="1" s="1"/>
  <c r="K16404" i="1" a="1"/>
  <c r="K16404" i="1" s="1"/>
  <c r="K16405" i="1" a="1"/>
  <c r="K16405" i="1" s="1"/>
  <c r="K16406" i="1" a="1"/>
  <c r="K16406" i="1" s="1"/>
  <c r="K16407" i="1" a="1"/>
  <c r="K16407" i="1" s="1"/>
  <c r="K16408" i="1" a="1"/>
  <c r="K16408" i="1" s="1"/>
  <c r="K16409" i="1" a="1"/>
  <c r="K16409" i="1" s="1"/>
  <c r="K16410" i="1" a="1"/>
  <c r="K16410" i="1" s="1"/>
  <c r="K16411" i="1" a="1"/>
  <c r="K16411" i="1" s="1"/>
  <c r="K16412" i="1" a="1"/>
  <c r="K16412" i="1" s="1"/>
  <c r="K16413" i="1" a="1"/>
  <c r="K16413" i="1" s="1"/>
  <c r="K16414" i="1" a="1"/>
  <c r="K16414" i="1" s="1"/>
  <c r="K16415" i="1" a="1"/>
  <c r="K16415" i="1" s="1"/>
  <c r="K16416" i="1" a="1"/>
  <c r="K16416" i="1" s="1"/>
  <c r="K16417" i="1" a="1"/>
  <c r="K16417" i="1" s="1"/>
  <c r="K16418" i="1" a="1"/>
  <c r="K16418" i="1" s="1"/>
  <c r="K16419" i="1" a="1"/>
  <c r="K16419" i="1" s="1"/>
  <c r="K16420" i="1" a="1"/>
  <c r="K16420" i="1" s="1"/>
  <c r="K16421" i="1" a="1"/>
  <c r="K16421" i="1" s="1"/>
  <c r="K16422" i="1" a="1"/>
  <c r="K16422" i="1" s="1"/>
  <c r="K16423" i="1" a="1"/>
  <c r="K16423" i="1" s="1"/>
  <c r="K16424" i="1" a="1"/>
  <c r="K16424" i="1" s="1"/>
  <c r="K16425" i="1" a="1"/>
  <c r="K16425" i="1" s="1"/>
  <c r="K16426" i="1" a="1"/>
  <c r="K16426" i="1" s="1"/>
  <c r="K16427" i="1" a="1"/>
  <c r="K16427" i="1" s="1"/>
  <c r="K16428" i="1" a="1"/>
  <c r="K16428" i="1" s="1"/>
  <c r="K16429" i="1" a="1"/>
  <c r="K16429" i="1" s="1"/>
  <c r="K16430" i="1" a="1"/>
  <c r="K16430" i="1" s="1"/>
  <c r="K16431" i="1" a="1"/>
  <c r="K16431" i="1" s="1"/>
  <c r="K16432" i="1" a="1"/>
  <c r="K16432" i="1" s="1"/>
  <c r="K16433" i="1" a="1"/>
  <c r="K16433" i="1" s="1"/>
  <c r="K16434" i="1" a="1"/>
  <c r="K16434" i="1" s="1"/>
  <c r="K16435" i="1" a="1"/>
  <c r="K16435" i="1" s="1"/>
  <c r="K16436" i="1" a="1"/>
  <c r="K16436" i="1" s="1"/>
  <c r="K16437" i="1" a="1"/>
  <c r="K16437" i="1" s="1"/>
  <c r="K16438" i="1" a="1"/>
  <c r="K16438" i="1" s="1"/>
  <c r="K16439" i="1" a="1"/>
  <c r="K16439" i="1" s="1"/>
  <c r="K16440" i="1" a="1"/>
  <c r="K16440" i="1" s="1"/>
  <c r="K16441" i="1" a="1"/>
  <c r="K16441" i="1" s="1"/>
  <c r="K16442" i="1" a="1"/>
  <c r="K16442" i="1" s="1"/>
  <c r="K16443" i="1" a="1"/>
  <c r="K16443" i="1" s="1"/>
  <c r="K16444" i="1" a="1"/>
  <c r="K16444" i="1" s="1"/>
  <c r="K16445" i="1" a="1"/>
  <c r="K16445" i="1" s="1"/>
  <c r="K16446" i="1" a="1"/>
  <c r="K16446" i="1" s="1"/>
  <c r="K16447" i="1" a="1"/>
  <c r="K16447" i="1" s="1"/>
  <c r="K16448" i="1" a="1"/>
  <c r="K16448" i="1" s="1"/>
  <c r="K16449" i="1" a="1"/>
  <c r="K16449" i="1" s="1"/>
  <c r="K16450" i="1" a="1"/>
  <c r="K16450" i="1" s="1"/>
  <c r="K16451" i="1" a="1"/>
  <c r="K16451" i="1" s="1"/>
  <c r="K16452" i="1" a="1"/>
  <c r="K16452" i="1" s="1"/>
  <c r="K16453" i="1" a="1"/>
  <c r="K16453" i="1" s="1"/>
  <c r="K16454" i="1" a="1"/>
  <c r="K16454" i="1" s="1"/>
  <c r="K16455" i="1" a="1"/>
  <c r="K16455" i="1" s="1"/>
  <c r="K16456" i="1" a="1"/>
  <c r="K16456" i="1" s="1"/>
  <c r="K16457" i="1" a="1"/>
  <c r="K16457" i="1" s="1"/>
  <c r="K16458" i="1" a="1"/>
  <c r="K16458" i="1" s="1"/>
  <c r="K16459" i="1" a="1"/>
  <c r="K16459" i="1" s="1"/>
  <c r="K16460" i="1" a="1"/>
  <c r="K16460" i="1" s="1"/>
  <c r="K16461" i="1" a="1"/>
  <c r="K16461" i="1" s="1"/>
  <c r="K16462" i="1" a="1"/>
  <c r="K16462" i="1" s="1"/>
  <c r="K16463" i="1" a="1"/>
  <c r="K16463" i="1" s="1"/>
  <c r="K16464" i="1" a="1"/>
  <c r="K16464" i="1" s="1"/>
  <c r="K16465" i="1" a="1"/>
  <c r="K16465" i="1" s="1"/>
  <c r="K16466" i="1" a="1"/>
  <c r="K16466" i="1" s="1"/>
  <c r="K16467" i="1" a="1"/>
  <c r="K16467" i="1" s="1"/>
  <c r="K16468" i="1" a="1"/>
  <c r="K16468" i="1" s="1"/>
  <c r="K16469" i="1" a="1"/>
  <c r="K16469" i="1" s="1"/>
  <c r="K16470" i="1" a="1"/>
  <c r="K16470" i="1" s="1"/>
  <c r="K16471" i="1" a="1"/>
  <c r="K16471" i="1" s="1"/>
  <c r="K16472" i="1" a="1"/>
  <c r="K16472" i="1" s="1"/>
  <c r="K16473" i="1" a="1"/>
  <c r="K16473" i="1" s="1"/>
  <c r="K16474" i="1" a="1"/>
  <c r="K16474" i="1" s="1"/>
  <c r="K16475" i="1" a="1"/>
  <c r="K16475" i="1" s="1"/>
  <c r="K16476" i="1" a="1"/>
  <c r="K16476" i="1" s="1"/>
  <c r="K16477" i="1" a="1"/>
  <c r="K16477" i="1" s="1"/>
  <c r="K16478" i="1" a="1"/>
  <c r="K16478" i="1" s="1"/>
  <c r="K16479" i="1" a="1"/>
  <c r="K16479" i="1" s="1"/>
  <c r="K16480" i="1" a="1"/>
  <c r="K16480" i="1" s="1"/>
  <c r="K16481" i="1" a="1"/>
  <c r="K16481" i="1" s="1"/>
  <c r="K16482" i="1" a="1"/>
  <c r="K16482" i="1" s="1"/>
  <c r="K16483" i="1" a="1"/>
  <c r="K16483" i="1" s="1"/>
  <c r="K16484" i="1" a="1"/>
  <c r="K16484" i="1" s="1"/>
  <c r="K16485" i="1" a="1"/>
  <c r="K16485" i="1" s="1"/>
  <c r="K16486" i="1" a="1"/>
  <c r="K16486" i="1" s="1"/>
  <c r="K16487" i="1" a="1"/>
  <c r="K16487" i="1" s="1"/>
  <c r="K16488" i="1" a="1"/>
  <c r="K16488" i="1" s="1"/>
  <c r="K16489" i="1" a="1"/>
  <c r="K16489" i="1" s="1"/>
  <c r="K16490" i="1" a="1"/>
  <c r="K16490" i="1" s="1"/>
  <c r="K16491" i="1" a="1"/>
  <c r="K16491" i="1" s="1"/>
  <c r="K16492" i="1" a="1"/>
  <c r="K16492" i="1" s="1"/>
  <c r="K16493" i="1" a="1"/>
  <c r="K16493" i="1" s="1"/>
  <c r="K16494" i="1" a="1"/>
  <c r="K16494" i="1" s="1"/>
  <c r="K16495" i="1" a="1"/>
  <c r="K16495" i="1" s="1"/>
  <c r="K16496" i="1" a="1"/>
  <c r="K16496" i="1" s="1"/>
  <c r="K16497" i="1" a="1"/>
  <c r="K16497" i="1" s="1"/>
  <c r="K16498" i="1" a="1"/>
  <c r="K16498" i="1" s="1"/>
  <c r="K16499" i="1" a="1"/>
  <c r="K16499" i="1" s="1"/>
  <c r="K16500" i="1" a="1"/>
  <c r="K16500" i="1" s="1"/>
  <c r="K16501" i="1" a="1"/>
  <c r="K16501" i="1" s="1"/>
  <c r="K16502" i="1" a="1"/>
  <c r="K16502" i="1" s="1"/>
  <c r="K16503" i="1" a="1"/>
  <c r="K16503" i="1" s="1"/>
  <c r="K16504" i="1" a="1"/>
  <c r="K16504" i="1" s="1"/>
  <c r="K16505" i="1" a="1"/>
  <c r="K16505" i="1" s="1"/>
  <c r="K16506" i="1" a="1"/>
  <c r="K16506" i="1" s="1"/>
  <c r="K16507" i="1" a="1"/>
  <c r="K16507" i="1" s="1"/>
  <c r="K16508" i="1" a="1"/>
  <c r="K16508" i="1" s="1"/>
  <c r="K16509" i="1" a="1"/>
  <c r="K16509" i="1" s="1"/>
  <c r="K16510" i="1" a="1"/>
  <c r="K16510" i="1" s="1"/>
  <c r="K16511" i="1" a="1"/>
  <c r="K16511" i="1" s="1"/>
  <c r="K16512" i="1" a="1"/>
  <c r="K16512" i="1" s="1"/>
  <c r="K16513" i="1" a="1"/>
  <c r="K16513" i="1" s="1"/>
  <c r="K16514" i="1" a="1"/>
  <c r="K16514" i="1" s="1"/>
  <c r="K16515" i="1" a="1"/>
  <c r="K16515" i="1" s="1"/>
  <c r="K16516" i="1" a="1"/>
  <c r="K16516" i="1" s="1"/>
  <c r="K16517" i="1" a="1"/>
  <c r="K16517" i="1" s="1"/>
  <c r="K16518" i="1" a="1"/>
  <c r="K16518" i="1" s="1"/>
  <c r="K16519" i="1" a="1"/>
  <c r="K16519" i="1" s="1"/>
  <c r="K16520" i="1" a="1"/>
  <c r="K16520" i="1" s="1"/>
  <c r="K16521" i="1" a="1"/>
  <c r="K16521" i="1" s="1"/>
  <c r="K16522" i="1" a="1"/>
  <c r="K16522" i="1" s="1"/>
  <c r="K16523" i="1" a="1"/>
  <c r="K16523" i="1" s="1"/>
  <c r="K16524" i="1" a="1"/>
  <c r="K16524" i="1" s="1"/>
  <c r="K16525" i="1" a="1"/>
  <c r="K16525" i="1" s="1"/>
  <c r="K16526" i="1" a="1"/>
  <c r="K16526" i="1" s="1"/>
  <c r="K16527" i="1" a="1"/>
  <c r="K16527" i="1" s="1"/>
  <c r="K16528" i="1" a="1"/>
  <c r="K16528" i="1" s="1"/>
  <c r="K16529" i="1" a="1"/>
  <c r="K16529" i="1" s="1"/>
  <c r="K16530" i="1" a="1"/>
  <c r="K16530" i="1" s="1"/>
  <c r="K16531" i="1" a="1"/>
  <c r="K16531" i="1" s="1"/>
  <c r="K16532" i="1" a="1"/>
  <c r="K16532" i="1" s="1"/>
  <c r="K16533" i="1" a="1"/>
  <c r="K16533" i="1" s="1"/>
  <c r="K16534" i="1" a="1"/>
  <c r="K16534" i="1" s="1"/>
  <c r="K16535" i="1" a="1"/>
  <c r="K16535" i="1" s="1"/>
  <c r="K16536" i="1" a="1"/>
  <c r="K16536" i="1" s="1"/>
  <c r="K16537" i="1" a="1"/>
  <c r="K16537" i="1" s="1"/>
  <c r="K16538" i="1" a="1"/>
  <c r="K16538" i="1" s="1"/>
  <c r="K16539" i="1" a="1"/>
  <c r="K16539" i="1" s="1"/>
  <c r="K16540" i="1" a="1"/>
  <c r="K16540" i="1" s="1"/>
  <c r="K16541" i="1" a="1"/>
  <c r="K16541" i="1" s="1"/>
  <c r="K16542" i="1" a="1"/>
  <c r="K16542" i="1" s="1"/>
  <c r="K16543" i="1" a="1"/>
  <c r="K16543" i="1" s="1"/>
  <c r="K16544" i="1" a="1"/>
  <c r="K16544" i="1" s="1"/>
  <c r="K16545" i="1" a="1"/>
  <c r="K16545" i="1" s="1"/>
  <c r="K16546" i="1" a="1"/>
  <c r="K16546" i="1" s="1"/>
  <c r="K16547" i="1" a="1"/>
  <c r="K16547" i="1" s="1"/>
  <c r="K16548" i="1" a="1"/>
  <c r="K16548" i="1" s="1"/>
  <c r="K16549" i="1" a="1"/>
  <c r="K16549" i="1" s="1"/>
  <c r="K16550" i="1" a="1"/>
  <c r="K16550" i="1" s="1"/>
  <c r="K16551" i="1" a="1"/>
  <c r="K16551" i="1" s="1"/>
  <c r="K16552" i="1" a="1"/>
  <c r="K16552" i="1" s="1"/>
  <c r="K16553" i="1" a="1"/>
  <c r="K16553" i="1" s="1"/>
  <c r="K16554" i="1" a="1"/>
  <c r="K16554" i="1" s="1"/>
  <c r="K16555" i="1" a="1"/>
  <c r="K16555" i="1" s="1"/>
  <c r="K16556" i="1" a="1"/>
  <c r="K16556" i="1" s="1"/>
  <c r="K16557" i="1" a="1"/>
  <c r="K16557" i="1" s="1"/>
  <c r="K16558" i="1" a="1"/>
  <c r="K16558" i="1" s="1"/>
  <c r="K16559" i="1" a="1"/>
  <c r="K16559" i="1" s="1"/>
  <c r="K16560" i="1" a="1"/>
  <c r="K16560" i="1" s="1"/>
  <c r="K16561" i="1" a="1"/>
  <c r="K16561" i="1" s="1"/>
  <c r="K16562" i="1" a="1"/>
  <c r="K16562" i="1" s="1"/>
  <c r="K16563" i="1" a="1"/>
  <c r="K16563" i="1" s="1"/>
  <c r="K16564" i="1" a="1"/>
  <c r="K16564" i="1" s="1"/>
  <c r="K16565" i="1" a="1"/>
  <c r="K16565" i="1" s="1"/>
  <c r="K16566" i="1" a="1"/>
  <c r="K16566" i="1" s="1"/>
  <c r="K16567" i="1" a="1"/>
  <c r="K16567" i="1" s="1"/>
  <c r="K16568" i="1" a="1"/>
  <c r="K16568" i="1" s="1"/>
  <c r="K16569" i="1" a="1"/>
  <c r="K16569" i="1" s="1"/>
  <c r="K16570" i="1" a="1"/>
  <c r="K16570" i="1" s="1"/>
  <c r="K16571" i="1" a="1"/>
  <c r="K16571" i="1" s="1"/>
  <c r="K16572" i="1" a="1"/>
  <c r="K16572" i="1" s="1"/>
  <c r="K16573" i="1" a="1"/>
  <c r="K16573" i="1" s="1"/>
  <c r="K16574" i="1" a="1"/>
  <c r="K16574" i="1" s="1"/>
  <c r="K16575" i="1" a="1"/>
  <c r="K16575" i="1" s="1"/>
  <c r="K16576" i="1" a="1"/>
  <c r="K16576" i="1" s="1"/>
  <c r="K16577" i="1" a="1"/>
  <c r="K16577" i="1" s="1"/>
  <c r="K16578" i="1" a="1"/>
  <c r="K16578" i="1" s="1"/>
  <c r="K16579" i="1" a="1"/>
  <c r="K16579" i="1" s="1"/>
  <c r="K16580" i="1" a="1"/>
  <c r="K16580" i="1" s="1"/>
  <c r="K16581" i="1" a="1"/>
  <c r="K16581" i="1" s="1"/>
  <c r="K16582" i="1" a="1"/>
  <c r="K16582" i="1" s="1"/>
  <c r="K16583" i="1" a="1"/>
  <c r="K16583" i="1" s="1"/>
  <c r="K16584" i="1" a="1"/>
  <c r="K16584" i="1" s="1"/>
  <c r="K16585" i="1" a="1"/>
  <c r="K16585" i="1" s="1"/>
  <c r="K16586" i="1" a="1"/>
  <c r="K16586" i="1" s="1"/>
  <c r="K16587" i="1" a="1"/>
  <c r="K16587" i="1" s="1"/>
  <c r="K16588" i="1" a="1"/>
  <c r="K16588" i="1" s="1"/>
  <c r="K16589" i="1" a="1"/>
  <c r="K16589" i="1" s="1"/>
  <c r="K16590" i="1" a="1"/>
  <c r="K16590" i="1" s="1"/>
  <c r="K16591" i="1" a="1"/>
  <c r="K16591" i="1" s="1"/>
  <c r="K16592" i="1" a="1"/>
  <c r="K16592" i="1" s="1"/>
  <c r="K16593" i="1" a="1"/>
  <c r="K16593" i="1" s="1"/>
  <c r="K16594" i="1" a="1"/>
  <c r="K16594" i="1" s="1"/>
  <c r="K16595" i="1" a="1"/>
  <c r="K16595" i="1" s="1"/>
  <c r="K16596" i="1" a="1"/>
  <c r="K16596" i="1" s="1"/>
  <c r="K16597" i="1" a="1"/>
  <c r="K16597" i="1" s="1"/>
  <c r="K16598" i="1" a="1"/>
  <c r="K16598" i="1" s="1"/>
  <c r="K16599" i="1" a="1"/>
  <c r="K16599" i="1" s="1"/>
  <c r="K16600" i="1" a="1"/>
  <c r="K16600" i="1" s="1"/>
  <c r="K16601" i="1" a="1"/>
  <c r="K16601" i="1" s="1"/>
  <c r="K16602" i="1" a="1"/>
  <c r="K16602" i="1" s="1"/>
  <c r="K16603" i="1" a="1"/>
  <c r="K16603" i="1" s="1"/>
  <c r="K16604" i="1" a="1"/>
  <c r="K16604" i="1" s="1"/>
  <c r="K16605" i="1" a="1"/>
  <c r="K16605" i="1" s="1"/>
  <c r="K16606" i="1" a="1"/>
  <c r="K16606" i="1" s="1"/>
  <c r="K16607" i="1" a="1"/>
  <c r="K16607" i="1" s="1"/>
  <c r="K16608" i="1" a="1"/>
  <c r="K16608" i="1" s="1"/>
  <c r="K16609" i="1" a="1"/>
  <c r="K16609" i="1" s="1"/>
  <c r="K16610" i="1" a="1"/>
  <c r="K16610" i="1" s="1"/>
  <c r="K16611" i="1" a="1"/>
  <c r="K16611" i="1" s="1"/>
  <c r="K16612" i="1" a="1"/>
  <c r="K16612" i="1" s="1"/>
  <c r="K16613" i="1" a="1"/>
  <c r="K16613" i="1" s="1"/>
  <c r="K16614" i="1" a="1"/>
  <c r="K16614" i="1" s="1"/>
  <c r="K16615" i="1" a="1"/>
  <c r="K16615" i="1" s="1"/>
  <c r="K16616" i="1" a="1"/>
  <c r="K16616" i="1" s="1"/>
  <c r="K16617" i="1" a="1"/>
  <c r="K16617" i="1" s="1"/>
  <c r="K16618" i="1" a="1"/>
  <c r="K16618" i="1" s="1"/>
  <c r="K16619" i="1" a="1"/>
  <c r="K16619" i="1" s="1"/>
  <c r="K16620" i="1" a="1"/>
  <c r="K16620" i="1" s="1"/>
  <c r="K16621" i="1" a="1"/>
  <c r="K16621" i="1" s="1"/>
  <c r="K16622" i="1" a="1"/>
  <c r="K16622" i="1" s="1"/>
  <c r="K16623" i="1" a="1"/>
  <c r="K16623" i="1" s="1"/>
  <c r="K16624" i="1" a="1"/>
  <c r="K16624" i="1" s="1"/>
  <c r="K16625" i="1" a="1"/>
  <c r="K16625" i="1" s="1"/>
  <c r="K16626" i="1" a="1"/>
  <c r="K16626" i="1" s="1"/>
  <c r="K16627" i="1" a="1"/>
  <c r="K16627" i="1" s="1"/>
  <c r="K16628" i="1" a="1"/>
  <c r="K16628" i="1" s="1"/>
  <c r="K16629" i="1" a="1"/>
  <c r="K16629" i="1" s="1"/>
  <c r="K16630" i="1" a="1"/>
  <c r="K16630" i="1" s="1"/>
  <c r="K16631" i="1" a="1"/>
  <c r="K16631" i="1" s="1"/>
  <c r="K16632" i="1" a="1"/>
  <c r="K16632" i="1" s="1"/>
  <c r="K16633" i="1" a="1"/>
  <c r="K16633" i="1" s="1"/>
  <c r="K16634" i="1" a="1"/>
  <c r="K16634" i="1" s="1"/>
  <c r="K16635" i="1" a="1"/>
  <c r="K16635" i="1" s="1"/>
  <c r="K16636" i="1" a="1"/>
  <c r="K16636" i="1" s="1"/>
  <c r="K16637" i="1" a="1"/>
  <c r="K16637" i="1" s="1"/>
  <c r="K16638" i="1" a="1"/>
  <c r="K16638" i="1" s="1"/>
  <c r="K16639" i="1" a="1"/>
  <c r="K16639" i="1" s="1"/>
  <c r="K16640" i="1" a="1"/>
  <c r="K16640" i="1" s="1"/>
  <c r="K16641" i="1" a="1"/>
  <c r="K16641" i="1" s="1"/>
  <c r="K16642" i="1" a="1"/>
  <c r="K16642" i="1" s="1"/>
  <c r="K16643" i="1" a="1"/>
  <c r="K16643" i="1" s="1"/>
  <c r="K16644" i="1" a="1"/>
  <c r="K16644" i="1" s="1"/>
  <c r="K16645" i="1" a="1"/>
  <c r="K16645" i="1" s="1"/>
  <c r="K16646" i="1" a="1"/>
  <c r="K16646" i="1" s="1"/>
  <c r="K16647" i="1" a="1"/>
  <c r="K16647" i="1" s="1"/>
  <c r="K16648" i="1" a="1"/>
  <c r="K16648" i="1" s="1"/>
  <c r="K16649" i="1" a="1"/>
  <c r="K16649" i="1" s="1"/>
  <c r="K16650" i="1" a="1"/>
  <c r="K16650" i="1" s="1"/>
  <c r="K16651" i="1" a="1"/>
  <c r="K16651" i="1" s="1"/>
  <c r="K16652" i="1" a="1"/>
  <c r="K16652" i="1" s="1"/>
  <c r="K16653" i="1" a="1"/>
  <c r="K16653" i="1" s="1"/>
  <c r="K16654" i="1" a="1"/>
  <c r="K16654" i="1" s="1"/>
  <c r="K16655" i="1" a="1"/>
  <c r="K16655" i="1" s="1"/>
  <c r="K16656" i="1" a="1"/>
  <c r="K16656" i="1" s="1"/>
  <c r="K16657" i="1" a="1"/>
  <c r="K16657" i="1" s="1"/>
  <c r="K16658" i="1" a="1"/>
  <c r="K16658" i="1" s="1"/>
  <c r="K16659" i="1" a="1"/>
  <c r="K16659" i="1" s="1"/>
  <c r="K16660" i="1" a="1"/>
  <c r="K16660" i="1" s="1"/>
  <c r="K16661" i="1" a="1"/>
  <c r="K16661" i="1" s="1"/>
  <c r="K16662" i="1" a="1"/>
  <c r="K16662" i="1" s="1"/>
  <c r="K16663" i="1" a="1"/>
  <c r="K16663" i="1" s="1"/>
  <c r="K16664" i="1" a="1"/>
  <c r="K16664" i="1" s="1"/>
  <c r="K16665" i="1" a="1"/>
  <c r="K16665" i="1" s="1"/>
  <c r="K16666" i="1" a="1"/>
  <c r="K16666" i="1" s="1"/>
  <c r="K16667" i="1" a="1"/>
  <c r="K16667" i="1" s="1"/>
  <c r="K16668" i="1" a="1"/>
  <c r="K16668" i="1" s="1"/>
  <c r="K16669" i="1" a="1"/>
  <c r="K16669" i="1" s="1"/>
  <c r="K16670" i="1" a="1"/>
  <c r="K16670" i="1" s="1"/>
  <c r="K16671" i="1" a="1"/>
  <c r="K16671" i="1" s="1"/>
  <c r="K16672" i="1" a="1"/>
  <c r="K16672" i="1" s="1"/>
  <c r="K16673" i="1" a="1"/>
  <c r="K16673" i="1" s="1"/>
  <c r="K16674" i="1" a="1"/>
  <c r="K16674" i="1" s="1"/>
  <c r="K16675" i="1" a="1"/>
  <c r="K16675" i="1" s="1"/>
  <c r="K16676" i="1" a="1"/>
  <c r="K16676" i="1" s="1"/>
  <c r="K16677" i="1" a="1"/>
  <c r="K16677" i="1" s="1"/>
  <c r="K16678" i="1" a="1"/>
  <c r="K16678" i="1" s="1"/>
  <c r="K16679" i="1" a="1"/>
  <c r="K16679" i="1" s="1"/>
  <c r="K16680" i="1" a="1"/>
  <c r="K16680" i="1" s="1"/>
  <c r="K16681" i="1" a="1"/>
  <c r="K16681" i="1" s="1"/>
  <c r="K16682" i="1" a="1"/>
  <c r="K16682" i="1" s="1"/>
  <c r="K16683" i="1" a="1"/>
  <c r="K16683" i="1" s="1"/>
  <c r="K16684" i="1" a="1"/>
  <c r="K16684" i="1" s="1"/>
  <c r="K16685" i="1" a="1"/>
  <c r="K16685" i="1" s="1"/>
  <c r="K16686" i="1" a="1"/>
  <c r="K16686" i="1" s="1"/>
  <c r="K16687" i="1" a="1"/>
  <c r="K16687" i="1" s="1"/>
  <c r="K16688" i="1" a="1"/>
  <c r="K16688" i="1" s="1"/>
  <c r="K16689" i="1" a="1"/>
  <c r="K16689" i="1" s="1"/>
  <c r="K16690" i="1" a="1"/>
  <c r="K16690" i="1" s="1"/>
  <c r="K16691" i="1" a="1"/>
  <c r="K16691" i="1" s="1"/>
  <c r="K16692" i="1" a="1"/>
  <c r="K16692" i="1" s="1"/>
  <c r="K16693" i="1" a="1"/>
  <c r="K16693" i="1" s="1"/>
  <c r="K16694" i="1" a="1"/>
  <c r="K16694" i="1" s="1"/>
  <c r="K16695" i="1" a="1"/>
  <c r="K16695" i="1" s="1"/>
  <c r="K16696" i="1" a="1"/>
  <c r="K16696" i="1" s="1"/>
  <c r="K16697" i="1" a="1"/>
  <c r="K16697" i="1" s="1"/>
  <c r="K16698" i="1" a="1"/>
  <c r="K16698" i="1" s="1"/>
  <c r="K16699" i="1" a="1"/>
  <c r="K16699" i="1" s="1"/>
  <c r="K16700" i="1" a="1"/>
  <c r="K16700" i="1" s="1"/>
  <c r="K16701" i="1" a="1"/>
  <c r="K16701" i="1" s="1"/>
  <c r="K16702" i="1" a="1"/>
  <c r="K16702" i="1" s="1"/>
  <c r="K16703" i="1" a="1"/>
  <c r="K16703" i="1" s="1"/>
  <c r="K16704" i="1" a="1"/>
  <c r="K16704" i="1" s="1"/>
  <c r="K16705" i="1" a="1"/>
  <c r="K16705" i="1" s="1"/>
  <c r="K16706" i="1" a="1"/>
  <c r="K16706" i="1" s="1"/>
  <c r="K16707" i="1" a="1"/>
  <c r="K16707" i="1" s="1"/>
  <c r="K16708" i="1" a="1"/>
  <c r="K16708" i="1" s="1"/>
  <c r="K16709" i="1" a="1"/>
  <c r="K16709" i="1" s="1"/>
  <c r="K16710" i="1" a="1"/>
  <c r="K16710" i="1" s="1"/>
  <c r="K16711" i="1" a="1"/>
  <c r="K16711" i="1" s="1"/>
  <c r="K16712" i="1" a="1"/>
  <c r="K16712" i="1" s="1"/>
  <c r="K16713" i="1" a="1"/>
  <c r="K16713" i="1" s="1"/>
  <c r="K16714" i="1" a="1"/>
  <c r="K16714" i="1" s="1"/>
  <c r="K16715" i="1" a="1"/>
  <c r="K16715" i="1" s="1"/>
  <c r="K16716" i="1" a="1"/>
  <c r="K16716" i="1" s="1"/>
  <c r="K16717" i="1" a="1"/>
  <c r="K16717" i="1" s="1"/>
  <c r="K16718" i="1" a="1"/>
  <c r="K16718" i="1" s="1"/>
  <c r="K16719" i="1" a="1"/>
  <c r="K16719" i="1" s="1"/>
  <c r="K16720" i="1" a="1"/>
  <c r="K16720" i="1" s="1"/>
  <c r="K16721" i="1" a="1"/>
  <c r="K16721" i="1" s="1"/>
  <c r="K16722" i="1" a="1"/>
  <c r="K16722" i="1" s="1"/>
  <c r="K16723" i="1" a="1"/>
  <c r="K16723" i="1" s="1"/>
  <c r="K16724" i="1" a="1"/>
  <c r="K16724" i="1" s="1"/>
  <c r="K16725" i="1" a="1"/>
  <c r="K16725" i="1" s="1"/>
  <c r="K16726" i="1" a="1"/>
  <c r="K16726" i="1" s="1"/>
  <c r="K16727" i="1" a="1"/>
  <c r="K16727" i="1" s="1"/>
  <c r="K16728" i="1" a="1"/>
  <c r="K16728" i="1" s="1"/>
  <c r="K16729" i="1" a="1"/>
  <c r="K16729" i="1" s="1"/>
  <c r="K16730" i="1" a="1"/>
  <c r="K16730" i="1" s="1"/>
  <c r="K16731" i="1" a="1"/>
  <c r="K16731" i="1" s="1"/>
  <c r="K16732" i="1" a="1"/>
  <c r="K16732" i="1" s="1"/>
  <c r="K16733" i="1" a="1"/>
  <c r="K16733" i="1" s="1"/>
  <c r="K16734" i="1" a="1"/>
  <c r="K16734" i="1" s="1"/>
  <c r="K16735" i="1" a="1"/>
  <c r="K16735" i="1" s="1"/>
  <c r="K16736" i="1" a="1"/>
  <c r="K16736" i="1" s="1"/>
  <c r="K16737" i="1" a="1"/>
  <c r="K16737" i="1" s="1"/>
  <c r="K16738" i="1" a="1"/>
  <c r="K16738" i="1" s="1"/>
  <c r="K16739" i="1" a="1"/>
  <c r="K16739" i="1" s="1"/>
  <c r="K16740" i="1" a="1"/>
  <c r="K16740" i="1" s="1"/>
  <c r="K16741" i="1" a="1"/>
  <c r="K16741" i="1" s="1"/>
  <c r="K16742" i="1" a="1"/>
  <c r="K16742" i="1" s="1"/>
  <c r="K16743" i="1" a="1"/>
  <c r="K16743" i="1" s="1"/>
  <c r="K16744" i="1" a="1"/>
  <c r="K16744" i="1" s="1"/>
  <c r="K16745" i="1" a="1"/>
  <c r="K16745" i="1" s="1"/>
  <c r="K16746" i="1" a="1"/>
  <c r="K16746" i="1" s="1"/>
  <c r="K16747" i="1" a="1"/>
  <c r="K16747" i="1" s="1"/>
  <c r="K16748" i="1" a="1"/>
  <c r="K16748" i="1" s="1"/>
  <c r="K16749" i="1" a="1"/>
  <c r="K16749" i="1" s="1"/>
  <c r="K16750" i="1" a="1"/>
  <c r="K16750" i="1" s="1"/>
  <c r="K16751" i="1" a="1"/>
  <c r="K16751" i="1" s="1"/>
  <c r="K16752" i="1" a="1"/>
  <c r="K16752" i="1" s="1"/>
  <c r="K16753" i="1" a="1"/>
  <c r="K16753" i="1" s="1"/>
  <c r="K16754" i="1" a="1"/>
  <c r="K16754" i="1" s="1"/>
  <c r="K16755" i="1" a="1"/>
  <c r="K16755" i="1" s="1"/>
  <c r="K16756" i="1" a="1"/>
  <c r="K16756" i="1" s="1"/>
  <c r="K16757" i="1" a="1"/>
  <c r="K16757" i="1" s="1"/>
  <c r="K16758" i="1" a="1"/>
  <c r="K16758" i="1" s="1"/>
  <c r="K16759" i="1" a="1"/>
  <c r="K16759" i="1" s="1"/>
  <c r="K16760" i="1" a="1"/>
  <c r="K16760" i="1" s="1"/>
  <c r="K16761" i="1" a="1"/>
  <c r="K16761" i="1" s="1"/>
  <c r="K16762" i="1" a="1"/>
  <c r="K16762" i="1" s="1"/>
  <c r="K16763" i="1" a="1"/>
  <c r="K16763" i="1" s="1"/>
  <c r="K16764" i="1" a="1"/>
  <c r="K16764" i="1" s="1"/>
  <c r="K16765" i="1" a="1"/>
  <c r="K16765" i="1" s="1"/>
  <c r="K16766" i="1" a="1"/>
  <c r="K16766" i="1" s="1"/>
  <c r="K16767" i="1" a="1"/>
  <c r="K16767" i="1" s="1"/>
  <c r="K16768" i="1" a="1"/>
  <c r="K16768" i="1" s="1"/>
  <c r="K16769" i="1" a="1"/>
  <c r="K16769" i="1" s="1"/>
  <c r="K16770" i="1" a="1"/>
  <c r="K16770" i="1" s="1"/>
  <c r="K16771" i="1" a="1"/>
  <c r="K16771" i="1" s="1"/>
  <c r="K16772" i="1" a="1"/>
  <c r="K16772" i="1" s="1"/>
  <c r="K16773" i="1" a="1"/>
  <c r="K16773" i="1" s="1"/>
  <c r="K16774" i="1" a="1"/>
  <c r="K16774" i="1" s="1"/>
  <c r="K16775" i="1" a="1"/>
  <c r="K16775" i="1" s="1"/>
  <c r="K16776" i="1" a="1"/>
  <c r="K16776" i="1" s="1"/>
  <c r="K16777" i="1" a="1"/>
  <c r="K16777" i="1" s="1"/>
  <c r="K16778" i="1" a="1"/>
  <c r="K16778" i="1" s="1"/>
  <c r="K16779" i="1" a="1"/>
  <c r="K16779" i="1" s="1"/>
  <c r="K16780" i="1" a="1"/>
  <c r="K16780" i="1" s="1"/>
  <c r="K16781" i="1" a="1"/>
  <c r="K16781" i="1" s="1"/>
  <c r="K16782" i="1" a="1"/>
  <c r="K16782" i="1" s="1"/>
  <c r="K16783" i="1" a="1"/>
  <c r="K16783" i="1" s="1"/>
  <c r="K16784" i="1" a="1"/>
  <c r="K16784" i="1" s="1"/>
  <c r="K16785" i="1" a="1"/>
  <c r="K16785" i="1" s="1"/>
  <c r="K16786" i="1" a="1"/>
  <c r="K16786" i="1" s="1"/>
  <c r="K16787" i="1" a="1"/>
  <c r="K16787" i="1" s="1"/>
  <c r="K16788" i="1" a="1"/>
  <c r="K16788" i="1" s="1"/>
  <c r="K16789" i="1" a="1"/>
  <c r="K16789" i="1" s="1"/>
  <c r="K16790" i="1" a="1"/>
  <c r="K16790" i="1" s="1"/>
  <c r="K16791" i="1" a="1"/>
  <c r="K16791" i="1" s="1"/>
  <c r="K16792" i="1" a="1"/>
  <c r="K16792" i="1" s="1"/>
  <c r="K16793" i="1" a="1"/>
  <c r="K16793" i="1" s="1"/>
  <c r="K16794" i="1" a="1"/>
  <c r="K16794" i="1" s="1"/>
  <c r="K16795" i="1" a="1"/>
  <c r="K16795" i="1" s="1"/>
  <c r="K16796" i="1" a="1"/>
  <c r="K16796" i="1" s="1"/>
  <c r="K16797" i="1" a="1"/>
  <c r="K16797" i="1" s="1"/>
  <c r="K16798" i="1" a="1"/>
  <c r="K16798" i="1" s="1"/>
  <c r="K16799" i="1" a="1"/>
  <c r="K16799" i="1" s="1"/>
  <c r="K16800" i="1" a="1"/>
  <c r="K16800" i="1" s="1"/>
  <c r="K16801" i="1" a="1"/>
  <c r="K16801" i="1" s="1"/>
  <c r="K16802" i="1" a="1"/>
  <c r="K16802" i="1" s="1"/>
  <c r="K16803" i="1" a="1"/>
  <c r="K16803" i="1" s="1"/>
  <c r="K16804" i="1" a="1"/>
  <c r="K16804" i="1" s="1"/>
  <c r="K16805" i="1" a="1"/>
  <c r="K16805" i="1" s="1"/>
  <c r="K16806" i="1" a="1"/>
  <c r="K16806" i="1" s="1"/>
  <c r="K16807" i="1" a="1"/>
  <c r="K16807" i="1" s="1"/>
  <c r="K16808" i="1" a="1"/>
  <c r="K16808" i="1" s="1"/>
  <c r="K16809" i="1" a="1"/>
  <c r="K16809" i="1" s="1"/>
  <c r="K16810" i="1" a="1"/>
  <c r="K16810" i="1" s="1"/>
  <c r="K16811" i="1" a="1"/>
  <c r="K16811" i="1" s="1"/>
  <c r="K16812" i="1" a="1"/>
  <c r="K16812" i="1" s="1"/>
  <c r="K16813" i="1" a="1"/>
  <c r="K16813" i="1" s="1"/>
  <c r="K16814" i="1" a="1"/>
  <c r="K16814" i="1" s="1"/>
  <c r="K16815" i="1" a="1"/>
  <c r="K16815" i="1" s="1"/>
  <c r="K16816" i="1" a="1"/>
  <c r="K16816" i="1" s="1"/>
  <c r="K16817" i="1" a="1"/>
  <c r="K16817" i="1" s="1"/>
  <c r="K16818" i="1" a="1"/>
  <c r="K16818" i="1" s="1"/>
  <c r="K16819" i="1" a="1"/>
  <c r="K16819" i="1" s="1"/>
  <c r="K16820" i="1" a="1"/>
  <c r="K16820" i="1" s="1"/>
  <c r="K16821" i="1" a="1"/>
  <c r="K16821" i="1" s="1"/>
  <c r="K16822" i="1" a="1"/>
  <c r="K16822" i="1" s="1"/>
  <c r="K16823" i="1" a="1"/>
  <c r="K16823" i="1" s="1"/>
  <c r="K16824" i="1" a="1"/>
  <c r="K16824" i="1" s="1"/>
  <c r="K16825" i="1" a="1"/>
  <c r="K16825" i="1" s="1"/>
  <c r="K16826" i="1" a="1"/>
  <c r="K16826" i="1" s="1"/>
  <c r="K16827" i="1" a="1"/>
  <c r="K16827" i="1" s="1"/>
  <c r="K16828" i="1" a="1"/>
  <c r="K16828" i="1" s="1"/>
  <c r="K16829" i="1" a="1"/>
  <c r="K16829" i="1" s="1"/>
  <c r="K16830" i="1" a="1"/>
  <c r="K16830" i="1" s="1"/>
  <c r="K16831" i="1" a="1"/>
  <c r="K16831" i="1" s="1"/>
  <c r="K16832" i="1" a="1"/>
  <c r="K16832" i="1" s="1"/>
  <c r="K16833" i="1" a="1"/>
  <c r="K16833" i="1" s="1"/>
  <c r="K16834" i="1" a="1"/>
  <c r="K16834" i="1" s="1"/>
  <c r="K16835" i="1" a="1"/>
  <c r="K16835" i="1" s="1"/>
  <c r="K16836" i="1" a="1"/>
  <c r="K16836" i="1" s="1"/>
  <c r="K16837" i="1" a="1"/>
  <c r="K16837" i="1" s="1"/>
  <c r="K16838" i="1" a="1"/>
  <c r="K16838" i="1" s="1"/>
  <c r="K16839" i="1" a="1"/>
  <c r="K16839" i="1" s="1"/>
  <c r="K16840" i="1" a="1"/>
  <c r="K16840" i="1" s="1"/>
  <c r="K16841" i="1" a="1"/>
  <c r="K16841" i="1" s="1"/>
  <c r="K16842" i="1" a="1"/>
  <c r="K16842" i="1" s="1"/>
  <c r="K16843" i="1" a="1"/>
  <c r="K16843" i="1" s="1"/>
  <c r="K16844" i="1" a="1"/>
  <c r="K16844" i="1" s="1"/>
  <c r="K16845" i="1" a="1"/>
  <c r="K16845" i="1" s="1"/>
  <c r="K16846" i="1" a="1"/>
  <c r="K16846" i="1" s="1"/>
  <c r="K16847" i="1" a="1"/>
  <c r="K16847" i="1" s="1"/>
  <c r="K16848" i="1" a="1"/>
  <c r="K16848" i="1" s="1"/>
  <c r="K16849" i="1" a="1"/>
  <c r="K16849" i="1" s="1"/>
  <c r="K16850" i="1" a="1"/>
  <c r="K16850" i="1" s="1"/>
  <c r="K16851" i="1" a="1"/>
  <c r="K16851" i="1" s="1"/>
  <c r="K16852" i="1" a="1"/>
  <c r="K16852" i="1" s="1"/>
  <c r="K16853" i="1" a="1"/>
  <c r="K16853" i="1" s="1"/>
  <c r="K16854" i="1" a="1"/>
  <c r="K16854" i="1" s="1"/>
  <c r="K16855" i="1" a="1"/>
  <c r="K16855" i="1" s="1"/>
  <c r="K16856" i="1" a="1"/>
  <c r="K16856" i="1" s="1"/>
  <c r="K16857" i="1" a="1"/>
  <c r="K16857" i="1" s="1"/>
  <c r="K16858" i="1" a="1"/>
  <c r="K16858" i="1" s="1"/>
  <c r="K16859" i="1" a="1"/>
  <c r="K16859" i="1" s="1"/>
  <c r="K16860" i="1" a="1"/>
  <c r="K16860" i="1" s="1"/>
  <c r="K16861" i="1" a="1"/>
  <c r="K16861" i="1" s="1"/>
  <c r="K16862" i="1" a="1"/>
  <c r="K16862" i="1" s="1"/>
  <c r="K16863" i="1" a="1"/>
  <c r="K16863" i="1" s="1"/>
  <c r="K16864" i="1" a="1"/>
  <c r="K16864" i="1" s="1"/>
  <c r="K16865" i="1" a="1"/>
  <c r="K16865" i="1" s="1"/>
  <c r="K16866" i="1" a="1"/>
  <c r="K16866" i="1" s="1"/>
  <c r="K16867" i="1" a="1"/>
  <c r="K16867" i="1" s="1"/>
  <c r="K16868" i="1" a="1"/>
  <c r="K16868" i="1" s="1"/>
  <c r="K16869" i="1" a="1"/>
  <c r="K16869" i="1" s="1"/>
  <c r="K16870" i="1" a="1"/>
  <c r="K16870" i="1" s="1"/>
  <c r="K16871" i="1" a="1"/>
  <c r="K16871" i="1" s="1"/>
  <c r="K16872" i="1" a="1"/>
  <c r="K16872" i="1" s="1"/>
  <c r="K16873" i="1" a="1"/>
  <c r="K16873" i="1" s="1"/>
  <c r="K16874" i="1" a="1"/>
  <c r="K16874" i="1" s="1"/>
  <c r="K16875" i="1" a="1"/>
  <c r="K16875" i="1" s="1"/>
  <c r="K16876" i="1" a="1"/>
  <c r="K16876" i="1" s="1"/>
  <c r="K16877" i="1" a="1"/>
  <c r="K16877" i="1" s="1"/>
  <c r="K16878" i="1" a="1"/>
  <c r="K16878" i="1" s="1"/>
  <c r="K16879" i="1" a="1"/>
  <c r="K16879" i="1" s="1"/>
  <c r="K16880" i="1" a="1"/>
  <c r="K16880" i="1" s="1"/>
  <c r="K16881" i="1" a="1"/>
  <c r="K16881" i="1" s="1"/>
  <c r="K16882" i="1" a="1"/>
  <c r="K16882" i="1" s="1"/>
  <c r="K16883" i="1" a="1"/>
  <c r="K16883" i="1" s="1"/>
  <c r="K16884" i="1" a="1"/>
  <c r="K16884" i="1" s="1"/>
  <c r="K16885" i="1" a="1"/>
  <c r="K16885" i="1" s="1"/>
  <c r="K16886" i="1" a="1"/>
  <c r="K16886" i="1" s="1"/>
  <c r="K16887" i="1" a="1"/>
  <c r="K16887" i="1" s="1"/>
  <c r="K16888" i="1" a="1"/>
  <c r="K16888" i="1" s="1"/>
  <c r="K16889" i="1" a="1"/>
  <c r="K16889" i="1" s="1"/>
  <c r="K16890" i="1" a="1"/>
  <c r="K16890" i="1" s="1"/>
  <c r="K16891" i="1" a="1"/>
  <c r="K16891" i="1" s="1"/>
  <c r="K16892" i="1" a="1"/>
  <c r="K16892" i="1" s="1"/>
  <c r="K16893" i="1" a="1"/>
  <c r="K16893" i="1" s="1"/>
  <c r="K16894" i="1" a="1"/>
  <c r="K16894" i="1" s="1"/>
  <c r="K16895" i="1" a="1"/>
  <c r="K16895" i="1" s="1"/>
  <c r="K16896" i="1" a="1"/>
  <c r="K16896" i="1" s="1"/>
  <c r="K16897" i="1" a="1"/>
  <c r="K16897" i="1" s="1"/>
  <c r="K16898" i="1" a="1"/>
  <c r="K16898" i="1" s="1"/>
  <c r="K16899" i="1" a="1"/>
  <c r="K16899" i="1" s="1"/>
  <c r="K16900" i="1" a="1"/>
  <c r="K16900" i="1" s="1"/>
  <c r="K16901" i="1" a="1"/>
  <c r="K16901" i="1" s="1"/>
  <c r="K16902" i="1" a="1"/>
  <c r="K16902" i="1" s="1"/>
  <c r="K16903" i="1" a="1"/>
  <c r="K16903" i="1" s="1"/>
  <c r="K16904" i="1" a="1"/>
  <c r="K16904" i="1" s="1"/>
  <c r="K16905" i="1" a="1"/>
  <c r="K16905" i="1" s="1"/>
  <c r="K16906" i="1" a="1"/>
  <c r="K16906" i="1" s="1"/>
  <c r="K16907" i="1" a="1"/>
  <c r="K16907" i="1" s="1"/>
  <c r="K16908" i="1" a="1"/>
  <c r="K16908" i="1" s="1"/>
  <c r="K16909" i="1" a="1"/>
  <c r="K16909" i="1" s="1"/>
  <c r="K16910" i="1" a="1"/>
  <c r="K16910" i="1" s="1"/>
  <c r="K16911" i="1" a="1"/>
  <c r="K16911" i="1" s="1"/>
  <c r="K16912" i="1" a="1"/>
  <c r="K16912" i="1" s="1"/>
  <c r="K16913" i="1" a="1"/>
  <c r="K16913" i="1" s="1"/>
  <c r="K16914" i="1" a="1"/>
  <c r="K16914" i="1" s="1"/>
  <c r="K16915" i="1" a="1"/>
  <c r="K16915" i="1" s="1"/>
  <c r="K16916" i="1" a="1"/>
  <c r="K16916" i="1" s="1"/>
  <c r="K16917" i="1" a="1"/>
  <c r="K16917" i="1" s="1"/>
  <c r="K16918" i="1" a="1"/>
  <c r="K16918" i="1" s="1"/>
  <c r="K16919" i="1" a="1"/>
  <c r="K16919" i="1" s="1"/>
  <c r="K16920" i="1" a="1"/>
  <c r="K16920" i="1" s="1"/>
  <c r="K16921" i="1" a="1"/>
  <c r="K16921" i="1" s="1"/>
  <c r="K16922" i="1" a="1"/>
  <c r="K16922" i="1" s="1"/>
  <c r="K16923" i="1" a="1"/>
  <c r="K16923" i="1" s="1"/>
  <c r="K16924" i="1" a="1"/>
  <c r="K16924" i="1" s="1"/>
  <c r="K16925" i="1" a="1"/>
  <c r="K16925" i="1" s="1"/>
  <c r="K16926" i="1" a="1"/>
  <c r="K16926" i="1" s="1"/>
  <c r="K16927" i="1" a="1"/>
  <c r="K16927" i="1" s="1"/>
  <c r="K16928" i="1" a="1"/>
  <c r="K16928" i="1" s="1"/>
  <c r="K16929" i="1" a="1"/>
  <c r="K16929" i="1" s="1"/>
  <c r="K16930" i="1" a="1"/>
  <c r="K16930" i="1" s="1"/>
  <c r="K16931" i="1" a="1"/>
  <c r="K16931" i="1" s="1"/>
  <c r="K16932" i="1" a="1"/>
  <c r="K16932" i="1" s="1"/>
  <c r="K16933" i="1" a="1"/>
  <c r="K16933" i="1" s="1"/>
  <c r="K16934" i="1" a="1"/>
  <c r="K16934" i="1" s="1"/>
  <c r="K16935" i="1" a="1"/>
  <c r="K16935" i="1" s="1"/>
  <c r="K16936" i="1" a="1"/>
  <c r="K16936" i="1" s="1"/>
  <c r="K16937" i="1" a="1"/>
  <c r="K16937" i="1" s="1"/>
  <c r="K16938" i="1" a="1"/>
  <c r="K16938" i="1" s="1"/>
  <c r="K16939" i="1" a="1"/>
  <c r="K16939" i="1" s="1"/>
  <c r="K16940" i="1" a="1"/>
  <c r="K16940" i="1" s="1"/>
  <c r="K16941" i="1" a="1"/>
  <c r="K16941" i="1" s="1"/>
  <c r="K16942" i="1" a="1"/>
  <c r="K16942" i="1" s="1"/>
  <c r="K16943" i="1" a="1"/>
  <c r="K16943" i="1" s="1"/>
  <c r="K16944" i="1" a="1"/>
  <c r="K16944" i="1" s="1"/>
  <c r="K16945" i="1" a="1"/>
  <c r="K16945" i="1" s="1"/>
  <c r="K16946" i="1" a="1"/>
  <c r="K16946" i="1" s="1"/>
  <c r="K16947" i="1" a="1"/>
  <c r="K16947" i="1" s="1"/>
  <c r="K16948" i="1" a="1"/>
  <c r="K16948" i="1" s="1"/>
  <c r="K16949" i="1" a="1"/>
  <c r="K16949" i="1" s="1"/>
  <c r="K16950" i="1" a="1"/>
  <c r="K16950" i="1" s="1"/>
  <c r="K16951" i="1" a="1"/>
  <c r="K16951" i="1" s="1"/>
  <c r="K16952" i="1" a="1"/>
  <c r="K16952" i="1" s="1"/>
  <c r="K16953" i="1" a="1"/>
  <c r="K16953" i="1" s="1"/>
  <c r="K16954" i="1" a="1"/>
  <c r="K16954" i="1" s="1"/>
  <c r="K16955" i="1" a="1"/>
  <c r="K16955" i="1" s="1"/>
  <c r="K16956" i="1" a="1"/>
  <c r="K16956" i="1" s="1"/>
  <c r="K16957" i="1" a="1"/>
  <c r="K16957" i="1" s="1"/>
  <c r="K16958" i="1" a="1"/>
  <c r="K16958" i="1" s="1"/>
  <c r="K16959" i="1" a="1"/>
  <c r="K16959" i="1" s="1"/>
  <c r="K16960" i="1" a="1"/>
  <c r="K16960" i="1" s="1"/>
  <c r="K16961" i="1" a="1"/>
  <c r="K16961" i="1" s="1"/>
  <c r="K16962" i="1" a="1"/>
  <c r="K16962" i="1" s="1"/>
  <c r="K16963" i="1" a="1"/>
  <c r="K16963" i="1" s="1"/>
  <c r="K16964" i="1" a="1"/>
  <c r="K16964" i="1" s="1"/>
  <c r="K16965" i="1" a="1"/>
  <c r="K16965" i="1" s="1"/>
  <c r="K16966" i="1" a="1"/>
  <c r="K16966" i="1" s="1"/>
  <c r="K16967" i="1" a="1"/>
  <c r="K16967" i="1" s="1"/>
  <c r="K16968" i="1" a="1"/>
  <c r="K16968" i="1" s="1"/>
  <c r="K16969" i="1" a="1"/>
  <c r="K16969" i="1" s="1"/>
  <c r="K16970" i="1" a="1"/>
  <c r="K16970" i="1" s="1"/>
  <c r="K16971" i="1" a="1"/>
  <c r="K16971" i="1" s="1"/>
  <c r="K16972" i="1" a="1"/>
  <c r="K16972" i="1" s="1"/>
  <c r="K16973" i="1" a="1"/>
  <c r="K16973" i="1" s="1"/>
  <c r="K16974" i="1" a="1"/>
  <c r="K16974" i="1" s="1"/>
  <c r="K16975" i="1" a="1"/>
  <c r="K16975" i="1" s="1"/>
  <c r="K16976" i="1" a="1"/>
  <c r="K16976" i="1" s="1"/>
  <c r="K16977" i="1" a="1"/>
  <c r="K16977" i="1" s="1"/>
  <c r="K16978" i="1" a="1"/>
  <c r="K16978" i="1" s="1"/>
  <c r="K16979" i="1" a="1"/>
  <c r="K16979" i="1" s="1"/>
  <c r="K16980" i="1" a="1"/>
  <c r="K16980" i="1" s="1"/>
  <c r="K16981" i="1" a="1"/>
  <c r="K16981" i="1" s="1"/>
  <c r="K16982" i="1" a="1"/>
  <c r="K16982" i="1" s="1"/>
  <c r="K16983" i="1" a="1"/>
  <c r="K16983" i="1" s="1"/>
  <c r="K16984" i="1" a="1"/>
  <c r="K16984" i="1" s="1"/>
  <c r="K16985" i="1" a="1"/>
  <c r="K16985" i="1" s="1"/>
  <c r="K16986" i="1" a="1"/>
  <c r="K16986" i="1" s="1"/>
  <c r="K16987" i="1" a="1"/>
  <c r="K16987" i="1" s="1"/>
  <c r="K16988" i="1" a="1"/>
  <c r="K16988" i="1" s="1"/>
  <c r="K16989" i="1" a="1"/>
  <c r="K16989" i="1" s="1"/>
  <c r="K16990" i="1" a="1"/>
  <c r="K16990" i="1" s="1"/>
  <c r="K16991" i="1" a="1"/>
  <c r="K16991" i="1" s="1"/>
  <c r="K16992" i="1" a="1"/>
  <c r="K16992" i="1" s="1"/>
  <c r="K16993" i="1" a="1"/>
  <c r="K16993" i="1" s="1"/>
  <c r="K16994" i="1" a="1"/>
  <c r="K16994" i="1" s="1"/>
  <c r="K16995" i="1" a="1"/>
  <c r="K16995" i="1" s="1"/>
  <c r="K16996" i="1" a="1"/>
  <c r="K16996" i="1" s="1"/>
  <c r="K16997" i="1" a="1"/>
  <c r="K16997" i="1" s="1"/>
  <c r="K16998" i="1" a="1"/>
  <c r="K16998" i="1" s="1"/>
  <c r="K16999" i="1" a="1"/>
  <c r="K16999" i="1" s="1"/>
  <c r="K17000" i="1" a="1"/>
  <c r="K17000" i="1" s="1"/>
  <c r="K17001" i="1" a="1"/>
  <c r="K17001" i="1" s="1"/>
  <c r="K17002" i="1" a="1"/>
  <c r="K17002" i="1" s="1"/>
  <c r="K17003" i="1" a="1"/>
  <c r="K17003" i="1" s="1"/>
  <c r="K17004" i="1" a="1"/>
  <c r="K17004" i="1" s="1"/>
  <c r="K17005" i="1" a="1"/>
  <c r="K17005" i="1" s="1"/>
  <c r="K17006" i="1" a="1"/>
  <c r="K17006" i="1" s="1"/>
  <c r="K17007" i="1" a="1"/>
  <c r="K17007" i="1" s="1"/>
  <c r="K17008" i="1" a="1"/>
  <c r="K17008" i="1" s="1"/>
  <c r="K17009" i="1" a="1"/>
  <c r="K17009" i="1" s="1"/>
  <c r="K17010" i="1" a="1"/>
  <c r="K17010" i="1" s="1"/>
  <c r="K17011" i="1" a="1"/>
  <c r="K17011" i="1" s="1"/>
  <c r="K17012" i="1" a="1"/>
  <c r="K17012" i="1" s="1"/>
  <c r="K17013" i="1" a="1"/>
  <c r="K17013" i="1" s="1"/>
  <c r="K17014" i="1" a="1"/>
  <c r="K17014" i="1" s="1"/>
  <c r="K17015" i="1" a="1"/>
  <c r="K17015" i="1" s="1"/>
  <c r="K17016" i="1" a="1"/>
  <c r="K17016" i="1" s="1"/>
  <c r="K17017" i="1" a="1"/>
  <c r="K17017" i="1" s="1"/>
  <c r="K17018" i="1" a="1"/>
  <c r="K17018" i="1" s="1"/>
  <c r="K17019" i="1" a="1"/>
  <c r="K17019" i="1" s="1"/>
  <c r="K17020" i="1" a="1"/>
  <c r="K17020" i="1" s="1"/>
  <c r="K17021" i="1" a="1"/>
  <c r="K17021" i="1" s="1"/>
  <c r="K17022" i="1" a="1"/>
  <c r="K17022" i="1" s="1"/>
  <c r="K17023" i="1" a="1"/>
  <c r="K17023" i="1" s="1"/>
  <c r="K17024" i="1" a="1"/>
  <c r="K17024" i="1" s="1"/>
  <c r="K17025" i="1" a="1"/>
  <c r="K17025" i="1" s="1"/>
  <c r="K17026" i="1" a="1"/>
  <c r="K17026" i="1" s="1"/>
  <c r="K17027" i="1" a="1"/>
  <c r="K17027" i="1" s="1"/>
  <c r="K17028" i="1" a="1"/>
  <c r="K17028" i="1" s="1"/>
  <c r="K17029" i="1" a="1"/>
  <c r="K17029" i="1" s="1"/>
  <c r="K17030" i="1" a="1"/>
  <c r="K17030" i="1" s="1"/>
  <c r="K17031" i="1" a="1"/>
  <c r="K17031" i="1" s="1"/>
  <c r="K17032" i="1" a="1"/>
  <c r="K17032" i="1" s="1"/>
  <c r="K17033" i="1" a="1"/>
  <c r="K17033" i="1" s="1"/>
  <c r="K17034" i="1" a="1"/>
  <c r="K17034" i="1" s="1"/>
  <c r="K17035" i="1" a="1"/>
  <c r="K17035" i="1" s="1"/>
  <c r="K17036" i="1" a="1"/>
  <c r="K17036" i="1" s="1"/>
  <c r="K17037" i="1" a="1"/>
  <c r="K17037" i="1" s="1"/>
  <c r="K17038" i="1" a="1"/>
  <c r="K17038" i="1" s="1"/>
  <c r="K17039" i="1" a="1"/>
  <c r="K17039" i="1" s="1"/>
  <c r="K17040" i="1" a="1"/>
  <c r="K17040" i="1" s="1"/>
  <c r="K17041" i="1" a="1"/>
  <c r="K17041" i="1" s="1"/>
  <c r="K17042" i="1" a="1"/>
  <c r="K17042" i="1" s="1"/>
  <c r="K17043" i="1" a="1"/>
  <c r="K17043" i="1" s="1"/>
  <c r="K17044" i="1" a="1"/>
  <c r="K17044" i="1" s="1"/>
  <c r="K17045" i="1" a="1"/>
  <c r="K17045" i="1" s="1"/>
  <c r="K17046" i="1" a="1"/>
  <c r="K17046" i="1" s="1"/>
  <c r="K17047" i="1" a="1"/>
  <c r="K17047" i="1" s="1"/>
  <c r="K17048" i="1" a="1"/>
  <c r="K17048" i="1" s="1"/>
  <c r="K17049" i="1" a="1"/>
  <c r="K17049" i="1" s="1"/>
  <c r="K17050" i="1" a="1"/>
  <c r="K17050" i="1" s="1"/>
  <c r="K17051" i="1" a="1"/>
  <c r="K17051" i="1" s="1"/>
  <c r="K17052" i="1" a="1"/>
  <c r="K17052" i="1" s="1"/>
  <c r="K17053" i="1" a="1"/>
  <c r="K17053" i="1" s="1"/>
  <c r="K17054" i="1" a="1"/>
  <c r="K17054" i="1" s="1"/>
  <c r="K17055" i="1" a="1"/>
  <c r="K17055" i="1" s="1"/>
  <c r="K17056" i="1" a="1"/>
  <c r="K17056" i="1" s="1"/>
  <c r="K17057" i="1" a="1"/>
  <c r="K17057" i="1" s="1"/>
  <c r="K17058" i="1" a="1"/>
  <c r="K17058" i="1" s="1"/>
  <c r="K17059" i="1" a="1"/>
  <c r="K17059" i="1" s="1"/>
  <c r="K17060" i="1" a="1"/>
  <c r="K17060" i="1" s="1"/>
  <c r="K17061" i="1" a="1"/>
  <c r="K17061" i="1" s="1"/>
  <c r="K17062" i="1" a="1"/>
  <c r="K17062" i="1" s="1"/>
  <c r="K17063" i="1" a="1"/>
  <c r="K17063" i="1" s="1"/>
  <c r="K17064" i="1" a="1"/>
  <c r="K17064" i="1" s="1"/>
  <c r="K17065" i="1" a="1"/>
  <c r="K17065" i="1" s="1"/>
  <c r="K17066" i="1" a="1"/>
  <c r="K17066" i="1" s="1"/>
  <c r="K17067" i="1" a="1"/>
  <c r="K17067" i="1" s="1"/>
  <c r="K17068" i="1" a="1"/>
  <c r="K17068" i="1" s="1"/>
  <c r="K17069" i="1" a="1"/>
  <c r="K17069" i="1" s="1"/>
  <c r="K17070" i="1" a="1"/>
  <c r="K17070" i="1" s="1"/>
  <c r="K17071" i="1" a="1"/>
  <c r="K17071" i="1" s="1"/>
  <c r="K17072" i="1" a="1"/>
  <c r="K17072" i="1" s="1"/>
  <c r="K17073" i="1" a="1"/>
  <c r="K17073" i="1" s="1"/>
  <c r="K17074" i="1" a="1"/>
  <c r="K17074" i="1" s="1"/>
  <c r="K17075" i="1" a="1"/>
  <c r="K17075" i="1" s="1"/>
  <c r="K17076" i="1" a="1"/>
  <c r="K17076" i="1" s="1"/>
  <c r="K17077" i="1" a="1"/>
  <c r="K17077" i="1" s="1"/>
  <c r="K17078" i="1" a="1"/>
  <c r="K17078" i="1" s="1"/>
  <c r="K17079" i="1" a="1"/>
  <c r="K17079" i="1" s="1"/>
  <c r="K17080" i="1" a="1"/>
  <c r="K17080" i="1" s="1"/>
  <c r="K17081" i="1" a="1"/>
  <c r="K17081" i="1" s="1"/>
  <c r="K17082" i="1" a="1"/>
  <c r="K17082" i="1" s="1"/>
  <c r="K17083" i="1" a="1"/>
  <c r="K17083" i="1" s="1"/>
  <c r="K17084" i="1" a="1"/>
  <c r="K17084" i="1" s="1"/>
  <c r="K17085" i="1" a="1"/>
  <c r="K17085" i="1" s="1"/>
  <c r="K17086" i="1" a="1"/>
  <c r="K17086" i="1" s="1"/>
  <c r="K17087" i="1" a="1"/>
  <c r="K17087" i="1" s="1"/>
  <c r="K17088" i="1" a="1"/>
  <c r="K17088" i="1" s="1"/>
  <c r="K17089" i="1" a="1"/>
  <c r="K17089" i="1" s="1"/>
  <c r="K17090" i="1" a="1"/>
  <c r="K17090" i="1" s="1"/>
  <c r="K17091" i="1" a="1"/>
  <c r="K17091" i="1" s="1"/>
  <c r="K17092" i="1" a="1"/>
  <c r="K17092" i="1" s="1"/>
  <c r="K17093" i="1" a="1"/>
  <c r="K17093" i="1" s="1"/>
  <c r="K17094" i="1" a="1"/>
  <c r="K17094" i="1" s="1"/>
  <c r="K17095" i="1" a="1"/>
  <c r="K17095" i="1" s="1"/>
  <c r="K17096" i="1" a="1"/>
  <c r="K17096" i="1" s="1"/>
  <c r="K17097" i="1" a="1"/>
  <c r="K17097" i="1" s="1"/>
  <c r="K17098" i="1" a="1"/>
  <c r="K17098" i="1" s="1"/>
  <c r="K17099" i="1" a="1"/>
  <c r="K17099" i="1" s="1"/>
  <c r="K17100" i="1" a="1"/>
  <c r="K17100" i="1" s="1"/>
  <c r="K17101" i="1" a="1"/>
  <c r="K17101" i="1" s="1"/>
  <c r="K17102" i="1" a="1"/>
  <c r="K17102" i="1" s="1"/>
  <c r="K17103" i="1" a="1"/>
  <c r="K17103" i="1" s="1"/>
  <c r="K17104" i="1" a="1"/>
  <c r="K17104" i="1" s="1"/>
  <c r="K17105" i="1" a="1"/>
  <c r="K17105" i="1" s="1"/>
  <c r="K17106" i="1" a="1"/>
  <c r="K17106" i="1" s="1"/>
  <c r="K17107" i="1" a="1"/>
  <c r="K17107" i="1" s="1"/>
  <c r="K17108" i="1" a="1"/>
  <c r="K17108" i="1" s="1"/>
  <c r="K17109" i="1" a="1"/>
  <c r="K17109" i="1" s="1"/>
  <c r="K17110" i="1" a="1"/>
  <c r="K17110" i="1" s="1"/>
  <c r="K17111" i="1" a="1"/>
  <c r="K17111" i="1" s="1"/>
  <c r="K17112" i="1" a="1"/>
  <c r="K17112" i="1" s="1"/>
  <c r="K17113" i="1" a="1"/>
  <c r="K17113" i="1" s="1"/>
  <c r="K17114" i="1" a="1"/>
  <c r="K17114" i="1" s="1"/>
  <c r="K17115" i="1" a="1"/>
  <c r="K17115" i="1" s="1"/>
  <c r="K17116" i="1" a="1"/>
  <c r="K17116" i="1" s="1"/>
  <c r="K17117" i="1" a="1"/>
  <c r="K17117" i="1" s="1"/>
  <c r="K17118" i="1" a="1"/>
  <c r="K17118" i="1" s="1"/>
  <c r="K17119" i="1" a="1"/>
  <c r="K17119" i="1" s="1"/>
  <c r="K17120" i="1" a="1"/>
  <c r="K17120" i="1" s="1"/>
  <c r="K17121" i="1" a="1"/>
  <c r="K17121" i="1" s="1"/>
  <c r="K17122" i="1" a="1"/>
  <c r="K17122" i="1" s="1"/>
  <c r="K17123" i="1" a="1"/>
  <c r="K17123" i="1" s="1"/>
  <c r="K17124" i="1" a="1"/>
  <c r="K17124" i="1" s="1"/>
  <c r="K17125" i="1" a="1"/>
  <c r="K17125" i="1" s="1"/>
  <c r="K17126" i="1" a="1"/>
  <c r="K17126" i="1" s="1"/>
  <c r="K17127" i="1" a="1"/>
  <c r="K17127" i="1" s="1"/>
  <c r="K17128" i="1" a="1"/>
  <c r="K17128" i="1" s="1"/>
  <c r="K17129" i="1" a="1"/>
  <c r="K17129" i="1" s="1"/>
  <c r="K17130" i="1" a="1"/>
  <c r="K17130" i="1" s="1"/>
  <c r="K17131" i="1" a="1"/>
  <c r="K17131" i="1" s="1"/>
  <c r="K17132" i="1" a="1"/>
  <c r="K17132" i="1" s="1"/>
  <c r="K17133" i="1" a="1"/>
  <c r="K17133" i="1" s="1"/>
  <c r="K17134" i="1" a="1"/>
  <c r="K17134" i="1" s="1"/>
  <c r="K17135" i="1" a="1"/>
  <c r="K17135" i="1" s="1"/>
  <c r="K17136" i="1" a="1"/>
  <c r="K17136" i="1" s="1"/>
  <c r="K17137" i="1" a="1"/>
  <c r="K17137" i="1" s="1"/>
  <c r="K17138" i="1" a="1"/>
  <c r="K17138" i="1" s="1"/>
  <c r="K17139" i="1" a="1"/>
  <c r="K17139" i="1" s="1"/>
  <c r="K17140" i="1" a="1"/>
  <c r="K17140" i="1" s="1"/>
  <c r="K17141" i="1" a="1"/>
  <c r="K17141" i="1" s="1"/>
  <c r="K17142" i="1" a="1"/>
  <c r="K17142" i="1" s="1"/>
  <c r="K17143" i="1" a="1"/>
  <c r="K17143" i="1" s="1"/>
  <c r="K17144" i="1" a="1"/>
  <c r="K17144" i="1" s="1"/>
  <c r="K17145" i="1" a="1"/>
  <c r="K17145" i="1" s="1"/>
  <c r="K17146" i="1" a="1"/>
  <c r="K17146" i="1" s="1"/>
  <c r="K17147" i="1" a="1"/>
  <c r="K17147" i="1" s="1"/>
  <c r="K17148" i="1" a="1"/>
  <c r="K17148" i="1" s="1"/>
  <c r="K17149" i="1" a="1"/>
  <c r="K17149" i="1" s="1"/>
  <c r="K17150" i="1" a="1"/>
  <c r="K17150" i="1" s="1"/>
  <c r="K17151" i="1" a="1"/>
  <c r="K17151" i="1" s="1"/>
  <c r="K17152" i="1" a="1"/>
  <c r="K17152" i="1" s="1"/>
  <c r="K17153" i="1" a="1"/>
  <c r="K17153" i="1" s="1"/>
  <c r="K17154" i="1" a="1"/>
  <c r="K17154" i="1" s="1"/>
  <c r="K17155" i="1" a="1"/>
  <c r="K17155" i="1" s="1"/>
  <c r="K17156" i="1" a="1"/>
  <c r="K17156" i="1" s="1"/>
  <c r="K17157" i="1" a="1"/>
  <c r="K17157" i="1" s="1"/>
  <c r="K17158" i="1" a="1"/>
  <c r="K17158" i="1" s="1"/>
  <c r="K17159" i="1" a="1"/>
  <c r="K17159" i="1" s="1"/>
  <c r="K17160" i="1" a="1"/>
  <c r="K17160" i="1" s="1"/>
  <c r="K17161" i="1" a="1"/>
  <c r="K17161" i="1" s="1"/>
  <c r="K17162" i="1" a="1"/>
  <c r="K17162" i="1" s="1"/>
  <c r="K17163" i="1" a="1"/>
  <c r="K17163" i="1" s="1"/>
  <c r="K17164" i="1" a="1"/>
  <c r="K17164" i="1" s="1"/>
  <c r="K17165" i="1" a="1"/>
  <c r="K17165" i="1" s="1"/>
  <c r="K17166" i="1" a="1"/>
  <c r="K17166" i="1" s="1"/>
  <c r="K17167" i="1" a="1"/>
  <c r="K17167" i="1" s="1"/>
  <c r="K17168" i="1" a="1"/>
  <c r="K17168" i="1" s="1"/>
  <c r="K17169" i="1" a="1"/>
  <c r="K17169" i="1" s="1"/>
  <c r="K17170" i="1" a="1"/>
  <c r="K17170" i="1" s="1"/>
  <c r="K17171" i="1" a="1"/>
  <c r="K17171" i="1" s="1"/>
  <c r="K17172" i="1" a="1"/>
  <c r="K17172" i="1" s="1"/>
  <c r="K17173" i="1" a="1"/>
  <c r="K17173" i="1" s="1"/>
  <c r="K17174" i="1" a="1"/>
  <c r="K17174" i="1" s="1"/>
  <c r="K17175" i="1" a="1"/>
  <c r="K17175" i="1" s="1"/>
  <c r="K17176" i="1" a="1"/>
  <c r="K17176" i="1" s="1"/>
  <c r="K17177" i="1" a="1"/>
  <c r="K17177" i="1" s="1"/>
  <c r="K17178" i="1" a="1"/>
  <c r="K17178" i="1" s="1"/>
  <c r="K17179" i="1" a="1"/>
  <c r="K17179" i="1" s="1"/>
  <c r="K17180" i="1" a="1"/>
  <c r="K17180" i="1" s="1"/>
  <c r="K17181" i="1" a="1"/>
  <c r="K17181" i="1" s="1"/>
  <c r="K17182" i="1" a="1"/>
  <c r="K17182" i="1" s="1"/>
  <c r="K17183" i="1" a="1"/>
  <c r="K17183" i="1" s="1"/>
  <c r="K17184" i="1" a="1"/>
  <c r="K17184" i="1" s="1"/>
  <c r="K17185" i="1" a="1"/>
  <c r="K17185" i="1" s="1"/>
  <c r="K17186" i="1" a="1"/>
  <c r="K17186" i="1" s="1"/>
  <c r="K17187" i="1" a="1"/>
  <c r="K17187" i="1" s="1"/>
  <c r="K17188" i="1" a="1"/>
  <c r="K17188" i="1" s="1"/>
  <c r="K17189" i="1" a="1"/>
  <c r="K17189" i="1" s="1"/>
  <c r="K17190" i="1" a="1"/>
  <c r="K17190" i="1" s="1"/>
  <c r="K17191" i="1" a="1"/>
  <c r="K17191" i="1" s="1"/>
  <c r="K17192" i="1" a="1"/>
  <c r="K17192" i="1" s="1"/>
  <c r="K17193" i="1" a="1"/>
  <c r="K17193" i="1" s="1"/>
  <c r="K17194" i="1" a="1"/>
  <c r="K17194" i="1" s="1"/>
  <c r="K17195" i="1" a="1"/>
  <c r="K17195" i="1" s="1"/>
  <c r="K17196" i="1" a="1"/>
  <c r="K17196" i="1" s="1"/>
  <c r="K17197" i="1" a="1"/>
  <c r="K17197" i="1" s="1"/>
  <c r="K17198" i="1" a="1"/>
  <c r="K17198" i="1" s="1"/>
  <c r="K17199" i="1" a="1"/>
  <c r="K17199" i="1" s="1"/>
  <c r="K17200" i="1" a="1"/>
  <c r="K17200" i="1" s="1"/>
  <c r="K17201" i="1" a="1"/>
  <c r="K17201" i="1" s="1"/>
  <c r="K17202" i="1" a="1"/>
  <c r="K17202" i="1" s="1"/>
  <c r="K17203" i="1" a="1"/>
  <c r="K17203" i="1" s="1"/>
  <c r="K17204" i="1" a="1"/>
  <c r="K17204" i="1" s="1"/>
  <c r="K17205" i="1" a="1"/>
  <c r="K17205" i="1" s="1"/>
  <c r="K17206" i="1" a="1"/>
  <c r="K17206" i="1" s="1"/>
  <c r="K17207" i="1" a="1"/>
  <c r="K17207" i="1" s="1"/>
  <c r="K17208" i="1" a="1"/>
  <c r="K17208" i="1" s="1"/>
  <c r="K17209" i="1" a="1"/>
  <c r="K17209" i="1" s="1"/>
  <c r="K17210" i="1" a="1"/>
  <c r="K17210" i="1" s="1"/>
  <c r="K17211" i="1" a="1"/>
  <c r="K17211" i="1" s="1"/>
  <c r="K17212" i="1" a="1"/>
  <c r="K17212" i="1" s="1"/>
  <c r="K17213" i="1" a="1"/>
  <c r="K17213" i="1" s="1"/>
  <c r="K17214" i="1" a="1"/>
  <c r="K17214" i="1" s="1"/>
  <c r="K17215" i="1" a="1"/>
  <c r="K17215" i="1" s="1"/>
  <c r="K17216" i="1" a="1"/>
  <c r="K17216" i="1" s="1"/>
  <c r="K17217" i="1" a="1"/>
  <c r="K17217" i="1" s="1"/>
  <c r="K17218" i="1" a="1"/>
  <c r="K17218" i="1" s="1"/>
  <c r="K17219" i="1" a="1"/>
  <c r="K17219" i="1" s="1"/>
  <c r="K17220" i="1" a="1"/>
  <c r="K17220" i="1" s="1"/>
  <c r="K17221" i="1" a="1"/>
  <c r="K17221" i="1" s="1"/>
  <c r="K17222" i="1" a="1"/>
  <c r="K17222" i="1" s="1"/>
  <c r="K17223" i="1" a="1"/>
  <c r="K17223" i="1" s="1"/>
  <c r="K17224" i="1" a="1"/>
  <c r="K17224" i="1" s="1"/>
  <c r="K17225" i="1" a="1"/>
  <c r="K17225" i="1" s="1"/>
  <c r="K17226" i="1" a="1"/>
  <c r="K17226" i="1" s="1"/>
  <c r="K17227" i="1" a="1"/>
  <c r="K17227" i="1" s="1"/>
  <c r="K17228" i="1" a="1"/>
  <c r="K17228" i="1" s="1"/>
  <c r="K17229" i="1" a="1"/>
  <c r="K17229" i="1" s="1"/>
  <c r="K17230" i="1" a="1"/>
  <c r="K17230" i="1" s="1"/>
  <c r="K17231" i="1" a="1"/>
  <c r="K17231" i="1" s="1"/>
  <c r="K17232" i="1" a="1"/>
  <c r="K17232" i="1" s="1"/>
  <c r="K17233" i="1" a="1"/>
  <c r="K17233" i="1" s="1"/>
  <c r="K17234" i="1" a="1"/>
  <c r="K17234" i="1" s="1"/>
  <c r="K17235" i="1" a="1"/>
  <c r="K17235" i="1" s="1"/>
  <c r="K17236" i="1" a="1"/>
  <c r="K17236" i="1" s="1"/>
  <c r="K17237" i="1" a="1"/>
  <c r="K17237" i="1" s="1"/>
  <c r="K17238" i="1" a="1"/>
  <c r="K17238" i="1" s="1"/>
  <c r="K17239" i="1" a="1"/>
  <c r="K17239" i="1" s="1"/>
  <c r="K17240" i="1" a="1"/>
  <c r="K17240" i="1" s="1"/>
  <c r="K17241" i="1" a="1"/>
  <c r="K17241" i="1" s="1"/>
  <c r="K17242" i="1" a="1"/>
  <c r="K17242" i="1" s="1"/>
  <c r="K17243" i="1" a="1"/>
  <c r="K17243" i="1" s="1"/>
  <c r="K17244" i="1" a="1"/>
  <c r="K17244" i="1" s="1"/>
  <c r="K17245" i="1" a="1"/>
  <c r="K17245" i="1" s="1"/>
  <c r="K17246" i="1" a="1"/>
  <c r="K17246" i="1" s="1"/>
  <c r="K17247" i="1" a="1"/>
  <c r="K17247" i="1" s="1"/>
  <c r="K17248" i="1" a="1"/>
  <c r="K17248" i="1" s="1"/>
  <c r="K17249" i="1" a="1"/>
  <c r="K17249" i="1" s="1"/>
  <c r="K17250" i="1" a="1"/>
  <c r="K17250" i="1" s="1"/>
  <c r="K17251" i="1" a="1"/>
  <c r="K17251" i="1" s="1"/>
  <c r="K17252" i="1" a="1"/>
  <c r="K17252" i="1" s="1"/>
  <c r="K17253" i="1" a="1"/>
  <c r="K17253" i="1" s="1"/>
  <c r="K17254" i="1" a="1"/>
  <c r="K17254" i="1" s="1"/>
  <c r="K17255" i="1" a="1"/>
  <c r="K17255" i="1" s="1"/>
  <c r="K17256" i="1" a="1"/>
  <c r="K17256" i="1" s="1"/>
  <c r="K17257" i="1" a="1"/>
  <c r="K17257" i="1" s="1"/>
  <c r="K17258" i="1" a="1"/>
  <c r="K17258" i="1" s="1"/>
  <c r="K17259" i="1" a="1"/>
  <c r="K17259" i="1" s="1"/>
  <c r="K17260" i="1" a="1"/>
  <c r="K17260" i="1" s="1"/>
  <c r="K17261" i="1" a="1"/>
  <c r="K17261" i="1" s="1"/>
  <c r="K17262" i="1" a="1"/>
  <c r="K17262" i="1" s="1"/>
  <c r="K17263" i="1" a="1"/>
  <c r="K17263" i="1" s="1"/>
  <c r="K17264" i="1" a="1"/>
  <c r="K17264" i="1" s="1"/>
  <c r="K17265" i="1" a="1"/>
  <c r="K17265" i="1" s="1"/>
  <c r="K17266" i="1" a="1"/>
  <c r="K17266" i="1" s="1"/>
  <c r="K17267" i="1" a="1"/>
  <c r="K17267" i="1" s="1"/>
  <c r="K17268" i="1" a="1"/>
  <c r="K17268" i="1" s="1"/>
  <c r="K17269" i="1" a="1"/>
  <c r="K17269" i="1" s="1"/>
  <c r="K17270" i="1" a="1"/>
  <c r="K17270" i="1" s="1"/>
  <c r="K17271" i="1" a="1"/>
  <c r="K17271" i="1" s="1"/>
  <c r="K17272" i="1" a="1"/>
  <c r="K17272" i="1" s="1"/>
  <c r="K17273" i="1" a="1"/>
  <c r="K17273" i="1" s="1"/>
  <c r="K17274" i="1" a="1"/>
  <c r="K17274" i="1" s="1"/>
  <c r="K17275" i="1" a="1"/>
  <c r="K17275" i="1" s="1"/>
  <c r="K17276" i="1" a="1"/>
  <c r="K17276" i="1" s="1"/>
  <c r="K17277" i="1" a="1"/>
  <c r="K17277" i="1" s="1"/>
  <c r="K17278" i="1" a="1"/>
  <c r="K17278" i="1" s="1"/>
  <c r="K17279" i="1" a="1"/>
  <c r="K17279" i="1" s="1"/>
  <c r="K17280" i="1" a="1"/>
  <c r="K17280" i="1" s="1"/>
  <c r="K17281" i="1" a="1"/>
  <c r="K17281" i="1" s="1"/>
  <c r="K17282" i="1" a="1"/>
  <c r="K17282" i="1" s="1"/>
  <c r="K17283" i="1" a="1"/>
  <c r="K17283" i="1" s="1"/>
  <c r="K17284" i="1" a="1"/>
  <c r="K17284" i="1" s="1"/>
  <c r="K17285" i="1" a="1"/>
  <c r="K17285" i="1" s="1"/>
  <c r="K17286" i="1" a="1"/>
  <c r="K17286" i="1" s="1"/>
  <c r="K17287" i="1" a="1"/>
  <c r="K17287" i="1" s="1"/>
  <c r="K17288" i="1" a="1"/>
  <c r="K17288" i="1" s="1"/>
  <c r="K17289" i="1" a="1"/>
  <c r="K17289" i="1" s="1"/>
  <c r="K17290" i="1" a="1"/>
  <c r="K17290" i="1" s="1"/>
  <c r="K17291" i="1" a="1"/>
  <c r="K17291" i="1" s="1"/>
  <c r="K17292" i="1" a="1"/>
  <c r="K17292" i="1" s="1"/>
  <c r="K17293" i="1" a="1"/>
  <c r="K17293" i="1" s="1"/>
  <c r="K17294" i="1" a="1"/>
  <c r="K17294" i="1" s="1"/>
  <c r="K17295" i="1" a="1"/>
  <c r="K17295" i="1" s="1"/>
  <c r="K17296" i="1" a="1"/>
  <c r="K17296" i="1" s="1"/>
  <c r="K17297" i="1" a="1"/>
  <c r="K17297" i="1" s="1"/>
  <c r="K17298" i="1" a="1"/>
  <c r="K17298" i="1" s="1"/>
  <c r="K17299" i="1" a="1"/>
  <c r="K17299" i="1" s="1"/>
  <c r="K17300" i="1" a="1"/>
  <c r="K17300" i="1" s="1"/>
  <c r="K17301" i="1" a="1"/>
  <c r="K17301" i="1" s="1"/>
  <c r="K17302" i="1" a="1"/>
  <c r="K17302" i="1" s="1"/>
  <c r="K17303" i="1" a="1"/>
  <c r="K17303" i="1" s="1"/>
  <c r="K17304" i="1" a="1"/>
  <c r="K17304" i="1" s="1"/>
  <c r="K17305" i="1" a="1"/>
  <c r="K17305" i="1" s="1"/>
  <c r="K17306" i="1" a="1"/>
  <c r="K17306" i="1" s="1"/>
  <c r="K17307" i="1" a="1"/>
  <c r="K17307" i="1" s="1"/>
  <c r="K17308" i="1" a="1"/>
  <c r="K17308" i="1" s="1"/>
  <c r="K17309" i="1" a="1"/>
  <c r="K17309" i="1" s="1"/>
  <c r="K17310" i="1" a="1"/>
  <c r="K17310" i="1" s="1"/>
  <c r="K17311" i="1" a="1"/>
  <c r="K17311" i="1" s="1"/>
  <c r="K17312" i="1" a="1"/>
  <c r="K17312" i="1" s="1"/>
  <c r="K17313" i="1" a="1"/>
  <c r="K17313" i="1" s="1"/>
  <c r="K17314" i="1" a="1"/>
  <c r="K17314" i="1" s="1"/>
  <c r="K17315" i="1" a="1"/>
  <c r="K17315" i="1" s="1"/>
  <c r="K17316" i="1" a="1"/>
  <c r="K17316" i="1" s="1"/>
  <c r="K17317" i="1" a="1"/>
  <c r="K17317" i="1" s="1"/>
  <c r="K17318" i="1" a="1"/>
  <c r="K17318" i="1" s="1"/>
  <c r="K17319" i="1" a="1"/>
  <c r="K17319" i="1" s="1"/>
  <c r="K17320" i="1" a="1"/>
  <c r="K17320" i="1" s="1"/>
  <c r="K17321" i="1" a="1"/>
  <c r="K17321" i="1" s="1"/>
  <c r="K17322" i="1" a="1"/>
  <c r="K17322" i="1" s="1"/>
  <c r="K17323" i="1" a="1"/>
  <c r="K17323" i="1" s="1"/>
  <c r="K17324" i="1" a="1"/>
  <c r="K17324" i="1" s="1"/>
  <c r="K17325" i="1" a="1"/>
  <c r="K17325" i="1" s="1"/>
  <c r="K17326" i="1" a="1"/>
  <c r="K17326" i="1" s="1"/>
  <c r="K17327" i="1" a="1"/>
  <c r="K17327" i="1" s="1"/>
  <c r="K17328" i="1" a="1"/>
  <c r="K17328" i="1" s="1"/>
  <c r="K17329" i="1" a="1"/>
  <c r="K17329" i="1" s="1"/>
  <c r="K17330" i="1" a="1"/>
  <c r="K17330" i="1" s="1"/>
  <c r="K17331" i="1" a="1"/>
  <c r="K17331" i="1" s="1"/>
  <c r="K17332" i="1" a="1"/>
  <c r="K17332" i="1" s="1"/>
  <c r="K17333" i="1" a="1"/>
  <c r="K17333" i="1" s="1"/>
  <c r="K17334" i="1" a="1"/>
  <c r="K17334" i="1" s="1"/>
  <c r="K17335" i="1" a="1"/>
  <c r="K17335" i="1" s="1"/>
  <c r="K17336" i="1" a="1"/>
  <c r="K17336" i="1" s="1"/>
  <c r="K17337" i="1" a="1"/>
  <c r="K17337" i="1" s="1"/>
  <c r="K17338" i="1" a="1"/>
  <c r="K17338" i="1" s="1"/>
  <c r="K17339" i="1" a="1"/>
  <c r="K17339" i="1" s="1"/>
  <c r="K17340" i="1" a="1"/>
  <c r="K17340" i="1" s="1"/>
  <c r="K17341" i="1" a="1"/>
  <c r="K17341" i="1" s="1"/>
  <c r="K17342" i="1" a="1"/>
  <c r="K17342" i="1" s="1"/>
  <c r="K17343" i="1" a="1"/>
  <c r="K17343" i="1" s="1"/>
  <c r="K17344" i="1" a="1"/>
  <c r="K17344" i="1" s="1"/>
  <c r="K17345" i="1" a="1"/>
  <c r="K17345" i="1" s="1"/>
  <c r="K17346" i="1" a="1"/>
  <c r="K17346" i="1" s="1"/>
  <c r="K17347" i="1" a="1"/>
  <c r="K17347" i="1" s="1"/>
  <c r="K17348" i="1" a="1"/>
  <c r="K17348" i="1" s="1"/>
  <c r="K17349" i="1" a="1"/>
  <c r="K17349" i="1" s="1"/>
  <c r="K17350" i="1" a="1"/>
  <c r="K17350" i="1" s="1"/>
  <c r="K17351" i="1" a="1"/>
  <c r="K17351" i="1" s="1"/>
  <c r="K17352" i="1" a="1"/>
  <c r="K17352" i="1" s="1"/>
  <c r="K17353" i="1" a="1"/>
  <c r="K17353" i="1" s="1"/>
  <c r="K17354" i="1" a="1"/>
  <c r="K17354" i="1" s="1"/>
  <c r="K17355" i="1" a="1"/>
  <c r="K17355" i="1" s="1"/>
  <c r="K17356" i="1" a="1"/>
  <c r="K17356" i="1" s="1"/>
  <c r="K17357" i="1" a="1"/>
  <c r="K17357" i="1" s="1"/>
  <c r="K17358" i="1" a="1"/>
  <c r="K17358" i="1" s="1"/>
  <c r="K17359" i="1" a="1"/>
  <c r="K17359" i="1" s="1"/>
  <c r="K17360" i="1" a="1"/>
  <c r="K17360" i="1" s="1"/>
  <c r="K17361" i="1" a="1"/>
  <c r="K17361" i="1" s="1"/>
  <c r="K17362" i="1" a="1"/>
  <c r="K17362" i="1" s="1"/>
  <c r="K17363" i="1" a="1"/>
  <c r="K17363" i="1" s="1"/>
  <c r="K17364" i="1" a="1"/>
  <c r="K17364" i="1" s="1"/>
  <c r="K17365" i="1" a="1"/>
  <c r="K17365" i="1" s="1"/>
  <c r="K17366" i="1" a="1"/>
  <c r="K17366" i="1" s="1"/>
  <c r="K17367" i="1" a="1"/>
  <c r="K17367" i="1" s="1"/>
  <c r="K17368" i="1" a="1"/>
  <c r="K17368" i="1" s="1"/>
  <c r="K17369" i="1" a="1"/>
  <c r="K17369" i="1" s="1"/>
  <c r="K17370" i="1" a="1"/>
  <c r="K17370" i="1" s="1"/>
  <c r="K17371" i="1" a="1"/>
  <c r="K17371" i="1" s="1"/>
  <c r="K17372" i="1" a="1"/>
  <c r="K17372" i="1" s="1"/>
  <c r="K17373" i="1" a="1"/>
  <c r="K17373" i="1" s="1"/>
  <c r="K17374" i="1" a="1"/>
  <c r="K17374" i="1" s="1"/>
  <c r="K17375" i="1" a="1"/>
  <c r="K17375" i="1" s="1"/>
  <c r="K17376" i="1" a="1"/>
  <c r="K17376" i="1" s="1"/>
  <c r="K17377" i="1" a="1"/>
  <c r="K17377" i="1" s="1"/>
  <c r="K17378" i="1" a="1"/>
  <c r="K17378" i="1" s="1"/>
  <c r="K17379" i="1" a="1"/>
  <c r="K17379" i="1" s="1"/>
  <c r="K17380" i="1" a="1"/>
  <c r="K17380" i="1" s="1"/>
  <c r="K17381" i="1" a="1"/>
  <c r="K17381" i="1" s="1"/>
  <c r="K17382" i="1" a="1"/>
  <c r="K17382" i="1" s="1"/>
  <c r="K17383" i="1" a="1"/>
  <c r="K17383" i="1" s="1"/>
  <c r="K17384" i="1" a="1"/>
  <c r="K17384" i="1" s="1"/>
  <c r="K17385" i="1" a="1"/>
  <c r="K17385" i="1" s="1"/>
  <c r="K17386" i="1" a="1"/>
  <c r="K17386" i="1" s="1"/>
  <c r="K17387" i="1" a="1"/>
  <c r="K17387" i="1" s="1"/>
  <c r="K17388" i="1" a="1"/>
  <c r="K17388" i="1" s="1"/>
  <c r="K17389" i="1" a="1"/>
  <c r="K17389" i="1" s="1"/>
  <c r="K17390" i="1" a="1"/>
  <c r="K17390" i="1" s="1"/>
  <c r="K17391" i="1" a="1"/>
  <c r="K17391" i="1" s="1"/>
  <c r="K17392" i="1" a="1"/>
  <c r="K17392" i="1" s="1"/>
  <c r="K17393" i="1" a="1"/>
  <c r="K17393" i="1" s="1"/>
  <c r="K17394" i="1" a="1"/>
  <c r="K17394" i="1" s="1"/>
  <c r="K17395" i="1" a="1"/>
  <c r="K17395" i="1" s="1"/>
  <c r="K17396" i="1" a="1"/>
  <c r="K17396" i="1" s="1"/>
  <c r="K17397" i="1" a="1"/>
  <c r="K17397" i="1" s="1"/>
  <c r="K17398" i="1" a="1"/>
  <c r="K17398" i="1" s="1"/>
  <c r="K17399" i="1" a="1"/>
  <c r="K17399" i="1" s="1"/>
  <c r="K17400" i="1" a="1"/>
  <c r="K17400" i="1" s="1"/>
  <c r="K17401" i="1" a="1"/>
  <c r="K17401" i="1" s="1"/>
  <c r="K17402" i="1" a="1"/>
  <c r="K17402" i="1" s="1"/>
  <c r="K17403" i="1" a="1"/>
  <c r="K17403" i="1" s="1"/>
  <c r="K17404" i="1" a="1"/>
  <c r="K17404" i="1" s="1"/>
  <c r="K17405" i="1" a="1"/>
  <c r="K17405" i="1" s="1"/>
  <c r="K17406" i="1" a="1"/>
  <c r="K17406" i="1" s="1"/>
  <c r="K17407" i="1" a="1"/>
  <c r="K17407" i="1" s="1"/>
  <c r="K17408" i="1" a="1"/>
  <c r="K17408" i="1" s="1"/>
  <c r="K17409" i="1" a="1"/>
  <c r="K17409" i="1" s="1"/>
  <c r="K17410" i="1" a="1"/>
  <c r="K17410" i="1" s="1"/>
  <c r="K17411" i="1" a="1"/>
  <c r="K17411" i="1" s="1"/>
  <c r="K17412" i="1" a="1"/>
  <c r="K17412" i="1" s="1"/>
  <c r="K17413" i="1" a="1"/>
  <c r="K17413" i="1" s="1"/>
  <c r="K17414" i="1" a="1"/>
  <c r="K17414" i="1" s="1"/>
  <c r="K17415" i="1" a="1"/>
  <c r="K17415" i="1" s="1"/>
  <c r="K17416" i="1" a="1"/>
  <c r="K17416" i="1" s="1"/>
  <c r="K17417" i="1" a="1"/>
  <c r="K17417" i="1" s="1"/>
  <c r="K17418" i="1" a="1"/>
  <c r="K17418" i="1" s="1"/>
  <c r="K17419" i="1" a="1"/>
  <c r="K17419" i="1" s="1"/>
  <c r="K17420" i="1" a="1"/>
  <c r="K17420" i="1" s="1"/>
  <c r="K17421" i="1" a="1"/>
  <c r="K17421" i="1" s="1"/>
  <c r="K17422" i="1" a="1"/>
  <c r="K17422" i="1" s="1"/>
  <c r="K17423" i="1" a="1"/>
  <c r="K17423" i="1" s="1"/>
  <c r="K17424" i="1" a="1"/>
  <c r="K17424" i="1" s="1"/>
  <c r="K17425" i="1" a="1"/>
  <c r="K17425" i="1" s="1"/>
  <c r="K17426" i="1" a="1"/>
  <c r="K17426" i="1" s="1"/>
  <c r="K17427" i="1" a="1"/>
  <c r="K17427" i="1" s="1"/>
  <c r="K17428" i="1" a="1"/>
  <c r="K17428" i="1" s="1"/>
  <c r="K17429" i="1" a="1"/>
  <c r="K17429" i="1" s="1"/>
  <c r="K17430" i="1" a="1"/>
  <c r="K17430" i="1" s="1"/>
  <c r="K17431" i="1" a="1"/>
  <c r="K17431" i="1" s="1"/>
  <c r="K17432" i="1" a="1"/>
  <c r="K17432" i="1" s="1"/>
  <c r="K17433" i="1" a="1"/>
  <c r="K17433" i="1" s="1"/>
  <c r="K17434" i="1" a="1"/>
  <c r="K17434" i="1" s="1"/>
  <c r="K17435" i="1" a="1"/>
  <c r="K17435" i="1" s="1"/>
  <c r="K17436" i="1" a="1"/>
  <c r="K17436" i="1" s="1"/>
  <c r="K17437" i="1" a="1"/>
  <c r="K17437" i="1" s="1"/>
  <c r="K17438" i="1" a="1"/>
  <c r="K17438" i="1" s="1"/>
  <c r="K17439" i="1" a="1"/>
  <c r="K17439" i="1" s="1"/>
  <c r="K17440" i="1" a="1"/>
  <c r="K17440" i="1" s="1"/>
  <c r="K17441" i="1" a="1"/>
  <c r="K17441" i="1" s="1"/>
  <c r="K17442" i="1" a="1"/>
  <c r="K17442" i="1" s="1"/>
  <c r="K17443" i="1" a="1"/>
  <c r="K17443" i="1" s="1"/>
  <c r="K17444" i="1" a="1"/>
  <c r="K17444" i="1" s="1"/>
  <c r="K17445" i="1" a="1"/>
  <c r="K17445" i="1" s="1"/>
  <c r="K17446" i="1" a="1"/>
  <c r="K17446" i="1" s="1"/>
  <c r="K17447" i="1" a="1"/>
  <c r="K17447" i="1" s="1"/>
  <c r="K17448" i="1" a="1"/>
  <c r="K17448" i="1" s="1"/>
  <c r="K17449" i="1" a="1"/>
  <c r="K17449" i="1" s="1"/>
  <c r="K17450" i="1" a="1"/>
  <c r="K17450" i="1" s="1"/>
  <c r="K17451" i="1" a="1"/>
  <c r="K17451" i="1" s="1"/>
  <c r="K17452" i="1" a="1"/>
  <c r="K17452" i="1" s="1"/>
  <c r="K17453" i="1" a="1"/>
  <c r="K17453" i="1" s="1"/>
  <c r="K17454" i="1" a="1"/>
  <c r="K17454" i="1" s="1"/>
  <c r="K17455" i="1" a="1"/>
  <c r="K17455" i="1" s="1"/>
  <c r="K17456" i="1" a="1"/>
  <c r="K17456" i="1" s="1"/>
  <c r="K17457" i="1" a="1"/>
  <c r="K17457" i="1" s="1"/>
  <c r="K17458" i="1" a="1"/>
  <c r="K17458" i="1" s="1"/>
  <c r="K17459" i="1" a="1"/>
  <c r="K17459" i="1" s="1"/>
  <c r="K17460" i="1" a="1"/>
  <c r="K17460" i="1" s="1"/>
  <c r="K17461" i="1" a="1"/>
  <c r="K17461" i="1" s="1"/>
  <c r="K17462" i="1" a="1"/>
  <c r="K17462" i="1" s="1"/>
  <c r="K17463" i="1" a="1"/>
  <c r="K17463" i="1" s="1"/>
  <c r="K17464" i="1" a="1"/>
  <c r="K17464" i="1" s="1"/>
  <c r="K17465" i="1" a="1"/>
  <c r="K17465" i="1" s="1"/>
  <c r="K17466" i="1" a="1"/>
  <c r="K17466" i="1" s="1"/>
  <c r="K17467" i="1" a="1"/>
  <c r="K17467" i="1" s="1"/>
  <c r="K17468" i="1" a="1"/>
  <c r="K17468" i="1" s="1"/>
  <c r="K17469" i="1" a="1"/>
  <c r="K17469" i="1" s="1"/>
  <c r="K17470" i="1" a="1"/>
  <c r="K17470" i="1" s="1"/>
  <c r="K17471" i="1" a="1"/>
  <c r="K17471" i="1" s="1"/>
  <c r="K17472" i="1" a="1"/>
  <c r="K17472" i="1" s="1"/>
  <c r="K17473" i="1" a="1"/>
  <c r="K17473" i="1" s="1"/>
  <c r="K17474" i="1" a="1"/>
  <c r="K17474" i="1" s="1"/>
  <c r="K17475" i="1" a="1"/>
  <c r="K17475" i="1" s="1"/>
  <c r="K17476" i="1" a="1"/>
  <c r="K17476" i="1" s="1"/>
  <c r="K17477" i="1" a="1"/>
  <c r="K17477" i="1" s="1"/>
  <c r="K17478" i="1" a="1"/>
  <c r="K17478" i="1" s="1"/>
  <c r="K17479" i="1" a="1"/>
  <c r="K17479" i="1" s="1"/>
  <c r="K17480" i="1" a="1"/>
  <c r="K17480" i="1" s="1"/>
  <c r="K17481" i="1" a="1"/>
  <c r="K17481" i="1" s="1"/>
  <c r="K17482" i="1" a="1"/>
  <c r="K17482" i="1" s="1"/>
  <c r="K17483" i="1" a="1"/>
  <c r="K17483" i="1" s="1"/>
  <c r="K17484" i="1" a="1"/>
  <c r="K17484" i="1" s="1"/>
  <c r="K17485" i="1" a="1"/>
  <c r="K17485" i="1" s="1"/>
  <c r="K17486" i="1" a="1"/>
  <c r="K17486" i="1" s="1"/>
  <c r="K17487" i="1" a="1"/>
  <c r="K17487" i="1" s="1"/>
  <c r="K17488" i="1" a="1"/>
  <c r="K17488" i="1" s="1"/>
  <c r="K17489" i="1" a="1"/>
  <c r="K17489" i="1" s="1"/>
  <c r="K17490" i="1" a="1"/>
  <c r="K17490" i="1" s="1"/>
  <c r="K17491" i="1" a="1"/>
  <c r="K17491" i="1" s="1"/>
  <c r="K17492" i="1" a="1"/>
  <c r="K17492" i="1" s="1"/>
  <c r="K17493" i="1" a="1"/>
  <c r="K17493" i="1" s="1"/>
  <c r="K17494" i="1" a="1"/>
  <c r="K17494" i="1" s="1"/>
  <c r="K17495" i="1" a="1"/>
  <c r="K17495" i="1" s="1"/>
  <c r="K17496" i="1" a="1"/>
  <c r="K17496" i="1" s="1"/>
  <c r="K17497" i="1" a="1"/>
  <c r="K17497" i="1" s="1"/>
  <c r="K17498" i="1" a="1"/>
  <c r="K17498" i="1" s="1"/>
  <c r="K17499" i="1" a="1"/>
  <c r="K17499" i="1" s="1"/>
  <c r="K17500" i="1" a="1"/>
  <c r="K17500" i="1" s="1"/>
  <c r="K17501" i="1" a="1"/>
  <c r="K17501" i="1" s="1"/>
  <c r="K17502" i="1" a="1"/>
  <c r="K17502" i="1" s="1"/>
  <c r="K17503" i="1" a="1"/>
  <c r="K17503" i="1" s="1"/>
  <c r="K17504" i="1" a="1"/>
  <c r="K17504" i="1" s="1"/>
  <c r="K17505" i="1" a="1"/>
  <c r="K17505" i="1" s="1"/>
  <c r="K17506" i="1" a="1"/>
  <c r="K17506" i="1" s="1"/>
  <c r="K17507" i="1" a="1"/>
  <c r="K17507" i="1" s="1"/>
  <c r="K17508" i="1" a="1"/>
  <c r="K17508" i="1" s="1"/>
  <c r="K17509" i="1" a="1"/>
  <c r="K17509" i="1" s="1"/>
  <c r="K17510" i="1" a="1"/>
  <c r="K17510" i="1" s="1"/>
  <c r="K17511" i="1" a="1"/>
  <c r="K17511" i="1" s="1"/>
  <c r="K17512" i="1" a="1"/>
  <c r="K17512" i="1" s="1"/>
  <c r="K17513" i="1" a="1"/>
  <c r="K17513" i="1" s="1"/>
  <c r="K17514" i="1" a="1"/>
  <c r="K17514" i="1" s="1"/>
  <c r="K17515" i="1" a="1"/>
  <c r="K17515" i="1" s="1"/>
  <c r="K17516" i="1" a="1"/>
  <c r="K17516" i="1" s="1"/>
  <c r="K17517" i="1" a="1"/>
  <c r="K17517" i="1" s="1"/>
  <c r="K17518" i="1" a="1"/>
  <c r="K17518" i="1" s="1"/>
  <c r="K17519" i="1" a="1"/>
  <c r="K17519" i="1" s="1"/>
  <c r="K17520" i="1" a="1"/>
  <c r="K17520" i="1" s="1"/>
  <c r="K17521" i="1" a="1"/>
  <c r="K17521" i="1" s="1"/>
  <c r="K17522" i="1" a="1"/>
  <c r="K17522" i="1" s="1"/>
  <c r="K17523" i="1" a="1"/>
  <c r="K17523" i="1" s="1"/>
  <c r="K17524" i="1" a="1"/>
  <c r="K17524" i="1" s="1"/>
  <c r="K17525" i="1" a="1"/>
  <c r="K17525" i="1" s="1"/>
  <c r="K17526" i="1" a="1"/>
  <c r="K17526" i="1" s="1"/>
  <c r="K17527" i="1" a="1"/>
  <c r="K17527" i="1" s="1"/>
  <c r="K17528" i="1" a="1"/>
  <c r="K17528" i="1" s="1"/>
  <c r="K17529" i="1" a="1"/>
  <c r="K17529" i="1" s="1"/>
  <c r="K17530" i="1" a="1"/>
  <c r="K17530" i="1" s="1"/>
  <c r="K17531" i="1" a="1"/>
  <c r="K17531" i="1" s="1"/>
  <c r="K17532" i="1" a="1"/>
  <c r="K17532" i="1" s="1"/>
  <c r="K17533" i="1" a="1"/>
  <c r="K17533" i="1" s="1"/>
  <c r="K17534" i="1" a="1"/>
  <c r="K17534" i="1" s="1"/>
  <c r="K17535" i="1" a="1"/>
  <c r="K17535" i="1" s="1"/>
  <c r="K17536" i="1" a="1"/>
  <c r="K17536" i="1" s="1"/>
  <c r="K17537" i="1" a="1"/>
  <c r="K17537" i="1" s="1"/>
  <c r="K17538" i="1" a="1"/>
  <c r="K17538" i="1" s="1"/>
  <c r="K17539" i="1" a="1"/>
  <c r="K17539" i="1" s="1"/>
  <c r="K17540" i="1" a="1"/>
  <c r="K17540" i="1" s="1"/>
  <c r="K17541" i="1" a="1"/>
  <c r="K17541" i="1" s="1"/>
  <c r="K17542" i="1" a="1"/>
  <c r="K17542" i="1" s="1"/>
  <c r="K17543" i="1" a="1"/>
  <c r="K17543" i="1" s="1"/>
  <c r="K17544" i="1" a="1"/>
  <c r="K17544" i="1" s="1"/>
  <c r="K17545" i="1" a="1"/>
  <c r="K17545" i="1" s="1"/>
  <c r="K17546" i="1" a="1"/>
  <c r="K17546" i="1" s="1"/>
  <c r="K17547" i="1" a="1"/>
  <c r="K17547" i="1" s="1"/>
  <c r="K17548" i="1" a="1"/>
  <c r="K17548" i="1" s="1"/>
  <c r="K17549" i="1" a="1"/>
  <c r="K17549" i="1" s="1"/>
  <c r="K17550" i="1" a="1"/>
  <c r="K17550" i="1" s="1"/>
  <c r="K17551" i="1" a="1"/>
  <c r="K17551" i="1" s="1"/>
  <c r="K17552" i="1" a="1"/>
  <c r="K17552" i="1" s="1"/>
  <c r="K17553" i="1" a="1"/>
  <c r="K17553" i="1" s="1"/>
  <c r="K17554" i="1" a="1"/>
  <c r="K17554" i="1" s="1"/>
  <c r="K17555" i="1" a="1"/>
  <c r="K17555" i="1" s="1"/>
  <c r="K17556" i="1" a="1"/>
  <c r="K17556" i="1" s="1"/>
  <c r="K17557" i="1" a="1"/>
  <c r="K17557" i="1" s="1"/>
  <c r="K17558" i="1" a="1"/>
  <c r="K17558" i="1" s="1"/>
  <c r="K17559" i="1" a="1"/>
  <c r="K17559" i="1" s="1"/>
  <c r="K17560" i="1" a="1"/>
  <c r="K17560" i="1" s="1"/>
  <c r="K17561" i="1" a="1"/>
  <c r="K17561" i="1" s="1"/>
  <c r="K17562" i="1" a="1"/>
  <c r="K17562" i="1" s="1"/>
  <c r="K17563" i="1" a="1"/>
  <c r="K17563" i="1" s="1"/>
  <c r="K17564" i="1" a="1"/>
  <c r="K17564" i="1" s="1"/>
  <c r="K17565" i="1" a="1"/>
  <c r="K17565" i="1" s="1"/>
  <c r="K17566" i="1" a="1"/>
  <c r="K17566" i="1" s="1"/>
  <c r="K17567" i="1" a="1"/>
  <c r="K17567" i="1" s="1"/>
  <c r="K17568" i="1" a="1"/>
  <c r="K17568" i="1" s="1"/>
  <c r="K17569" i="1" a="1"/>
  <c r="K17569" i="1" s="1"/>
  <c r="K17570" i="1" a="1"/>
  <c r="K17570" i="1" s="1"/>
  <c r="K17571" i="1" a="1"/>
  <c r="K17571" i="1" s="1"/>
  <c r="K17572" i="1" a="1"/>
  <c r="K17572" i="1" s="1"/>
  <c r="K17573" i="1" a="1"/>
  <c r="K17573" i="1" s="1"/>
  <c r="K17574" i="1" a="1"/>
  <c r="K17574" i="1" s="1"/>
  <c r="K17575" i="1" a="1"/>
  <c r="K17575" i="1" s="1"/>
  <c r="K17576" i="1" a="1"/>
  <c r="K17576" i="1" s="1"/>
  <c r="K17577" i="1" a="1"/>
  <c r="K17577" i="1" s="1"/>
  <c r="K17578" i="1" a="1"/>
  <c r="K17578" i="1" s="1"/>
  <c r="K17579" i="1" a="1"/>
  <c r="K17579" i="1" s="1"/>
  <c r="K17580" i="1" a="1"/>
  <c r="K17580" i="1" s="1"/>
  <c r="K17581" i="1" a="1"/>
  <c r="K17581" i="1" s="1"/>
  <c r="K17582" i="1" a="1"/>
  <c r="K17582" i="1" s="1"/>
  <c r="K17583" i="1" a="1"/>
  <c r="K17583" i="1" s="1"/>
  <c r="K17584" i="1" a="1"/>
  <c r="K17584" i="1" s="1"/>
  <c r="K17585" i="1" a="1"/>
  <c r="K17585" i="1" s="1"/>
  <c r="K17586" i="1" a="1"/>
  <c r="K17586" i="1" s="1"/>
  <c r="K17587" i="1" a="1"/>
  <c r="K17587" i="1" s="1"/>
  <c r="K17588" i="1" a="1"/>
  <c r="K17588" i="1" s="1"/>
  <c r="K17589" i="1" a="1"/>
  <c r="K17589" i="1" s="1"/>
  <c r="K17590" i="1" a="1"/>
  <c r="K17590" i="1" s="1"/>
  <c r="K17591" i="1" a="1"/>
  <c r="K17591" i="1" s="1"/>
  <c r="K17592" i="1" a="1"/>
  <c r="K17592" i="1" s="1"/>
  <c r="K17593" i="1" a="1"/>
  <c r="K17593" i="1" s="1"/>
  <c r="K17594" i="1" a="1"/>
  <c r="K17594" i="1" s="1"/>
  <c r="K17595" i="1" a="1"/>
  <c r="K17595" i="1" s="1"/>
  <c r="K17596" i="1" a="1"/>
  <c r="K17596" i="1" s="1"/>
  <c r="K17597" i="1" a="1"/>
  <c r="K17597" i="1" s="1"/>
  <c r="K17598" i="1" a="1"/>
  <c r="K17598" i="1" s="1"/>
  <c r="K17599" i="1" a="1"/>
  <c r="K17599" i="1" s="1"/>
  <c r="K17600" i="1" a="1"/>
  <c r="K17600" i="1" s="1"/>
  <c r="K17601" i="1" a="1"/>
  <c r="K17601" i="1" s="1"/>
  <c r="K17602" i="1" a="1"/>
  <c r="K17602" i="1" s="1"/>
  <c r="K17603" i="1" a="1"/>
  <c r="K17603" i="1" s="1"/>
  <c r="K17604" i="1" a="1"/>
  <c r="K17604" i="1" s="1"/>
  <c r="K17605" i="1" a="1"/>
  <c r="K17605" i="1" s="1"/>
  <c r="K17606" i="1" a="1"/>
  <c r="K17606" i="1" s="1"/>
  <c r="K17607" i="1" a="1"/>
  <c r="K17607" i="1" s="1"/>
  <c r="K17608" i="1" a="1"/>
  <c r="K17608" i="1" s="1"/>
  <c r="K17609" i="1" a="1"/>
  <c r="K17609" i="1" s="1"/>
  <c r="K17610" i="1" a="1"/>
  <c r="K17610" i="1" s="1"/>
  <c r="K17611" i="1" a="1"/>
  <c r="K17611" i="1" s="1"/>
  <c r="K17612" i="1" a="1"/>
  <c r="K17612" i="1" s="1"/>
  <c r="K17613" i="1" a="1"/>
  <c r="K17613" i="1" s="1"/>
  <c r="K17614" i="1" a="1"/>
  <c r="K17614" i="1" s="1"/>
  <c r="K17615" i="1" a="1"/>
  <c r="K17615" i="1" s="1"/>
  <c r="K17616" i="1" a="1"/>
  <c r="K17616" i="1" s="1"/>
  <c r="K17617" i="1" a="1"/>
  <c r="K17617" i="1" s="1"/>
  <c r="K17618" i="1" a="1"/>
  <c r="K17618" i="1" s="1"/>
  <c r="K17619" i="1" a="1"/>
  <c r="K17619" i="1" s="1"/>
  <c r="K17620" i="1" a="1"/>
  <c r="K17620" i="1" s="1"/>
  <c r="K17621" i="1" a="1"/>
  <c r="K17621" i="1" s="1"/>
  <c r="K17622" i="1" a="1"/>
  <c r="K17622" i="1" s="1"/>
  <c r="K17623" i="1" a="1"/>
  <c r="K17623" i="1" s="1"/>
  <c r="K17624" i="1" a="1"/>
  <c r="K17624" i="1" s="1"/>
  <c r="K17625" i="1" a="1"/>
  <c r="K17625" i="1" s="1"/>
  <c r="K17626" i="1" a="1"/>
  <c r="K17626" i="1" s="1"/>
  <c r="K17627" i="1" a="1"/>
  <c r="K17627" i="1" s="1"/>
  <c r="K17628" i="1" a="1"/>
  <c r="K17628" i="1" s="1"/>
  <c r="K17629" i="1" a="1"/>
  <c r="K17629" i="1" s="1"/>
  <c r="K17630" i="1" a="1"/>
  <c r="K17630" i="1" s="1"/>
  <c r="K17631" i="1" a="1"/>
  <c r="K17631" i="1" s="1"/>
  <c r="K17632" i="1" a="1"/>
  <c r="K17632" i="1" s="1"/>
  <c r="K17633" i="1" a="1"/>
  <c r="K17633" i="1" s="1"/>
  <c r="K17634" i="1" a="1"/>
  <c r="K17634" i="1" s="1"/>
  <c r="K17635" i="1" a="1"/>
  <c r="K17635" i="1" s="1"/>
  <c r="K17636" i="1" a="1"/>
  <c r="K17636" i="1" s="1"/>
  <c r="K17637" i="1" a="1"/>
  <c r="K17637" i="1" s="1"/>
  <c r="K17638" i="1" a="1"/>
  <c r="K17638" i="1" s="1"/>
  <c r="K17639" i="1" a="1"/>
  <c r="K17639" i="1" s="1"/>
  <c r="K17640" i="1" a="1"/>
  <c r="K17640" i="1" s="1"/>
  <c r="K17641" i="1" a="1"/>
  <c r="K17641" i="1" s="1"/>
  <c r="K17642" i="1" a="1"/>
  <c r="K17642" i="1" s="1"/>
  <c r="K17643" i="1" a="1"/>
  <c r="K17643" i="1" s="1"/>
  <c r="K17644" i="1" a="1"/>
  <c r="K17644" i="1" s="1"/>
  <c r="K17645" i="1" a="1"/>
  <c r="K17645" i="1" s="1"/>
  <c r="K17646" i="1" a="1"/>
  <c r="K17646" i="1" s="1"/>
  <c r="K17647" i="1" a="1"/>
  <c r="K17647" i="1" s="1"/>
  <c r="K17648" i="1" a="1"/>
  <c r="K17648" i="1" s="1"/>
  <c r="K17649" i="1" a="1"/>
  <c r="K17649" i="1" s="1"/>
  <c r="K17650" i="1" a="1"/>
  <c r="K17650" i="1" s="1"/>
  <c r="K17651" i="1" a="1"/>
  <c r="K17651" i="1" s="1"/>
  <c r="K17652" i="1" a="1"/>
  <c r="K17652" i="1" s="1"/>
  <c r="K17653" i="1" a="1"/>
  <c r="K17653" i="1" s="1"/>
  <c r="K17654" i="1" a="1"/>
  <c r="K17654" i="1" s="1"/>
  <c r="K17655" i="1" a="1"/>
  <c r="K17655" i="1" s="1"/>
  <c r="K17656" i="1" a="1"/>
  <c r="K17656" i="1" s="1"/>
  <c r="K17657" i="1" a="1"/>
  <c r="K17657" i="1" s="1"/>
  <c r="K17658" i="1" a="1"/>
  <c r="K17658" i="1" s="1"/>
  <c r="K17659" i="1" a="1"/>
  <c r="K17659" i="1" s="1"/>
  <c r="K17660" i="1" a="1"/>
  <c r="K17660" i="1" s="1"/>
  <c r="K17661" i="1" a="1"/>
  <c r="K17661" i="1" s="1"/>
  <c r="K17662" i="1" a="1"/>
  <c r="K17662" i="1" s="1"/>
  <c r="K17663" i="1" a="1"/>
  <c r="K17663" i="1" s="1"/>
  <c r="K17664" i="1" a="1"/>
  <c r="K17664" i="1" s="1"/>
  <c r="K17665" i="1" a="1"/>
  <c r="K17665" i="1" s="1"/>
  <c r="K17666" i="1" a="1"/>
  <c r="K17666" i="1" s="1"/>
  <c r="K17667" i="1" a="1"/>
  <c r="K17667" i="1" s="1"/>
  <c r="K17668" i="1" a="1"/>
  <c r="K17668" i="1" s="1"/>
  <c r="K17669" i="1" a="1"/>
  <c r="K17669" i="1" s="1"/>
  <c r="K17670" i="1" a="1"/>
  <c r="K17670" i="1" s="1"/>
  <c r="K17671" i="1" a="1"/>
  <c r="K17671" i="1" s="1"/>
  <c r="K17672" i="1" a="1"/>
  <c r="K17672" i="1" s="1"/>
  <c r="K17673" i="1" a="1"/>
  <c r="K17673" i="1" s="1"/>
  <c r="K17674" i="1" a="1"/>
  <c r="K17674" i="1" s="1"/>
  <c r="K17675" i="1" a="1"/>
  <c r="K17675" i="1" s="1"/>
  <c r="K17676" i="1" a="1"/>
  <c r="K17676" i="1" s="1"/>
  <c r="K17677" i="1" a="1"/>
  <c r="K17677" i="1" s="1"/>
  <c r="K17678" i="1" a="1"/>
  <c r="K17678" i="1" s="1"/>
  <c r="K17679" i="1" a="1"/>
  <c r="K17679" i="1" s="1"/>
  <c r="K17680" i="1" a="1"/>
  <c r="K17680" i="1" s="1"/>
  <c r="K17681" i="1" a="1"/>
  <c r="K17681" i="1" s="1"/>
  <c r="K17682" i="1" a="1"/>
  <c r="K17682" i="1" s="1"/>
  <c r="K17683" i="1" a="1"/>
  <c r="K17683" i="1" s="1"/>
  <c r="K17684" i="1" a="1"/>
  <c r="K17684" i="1" s="1"/>
  <c r="K17685" i="1" a="1"/>
  <c r="K17685" i="1" s="1"/>
  <c r="K17686" i="1" a="1"/>
  <c r="K17686" i="1" s="1"/>
  <c r="K17687" i="1" a="1"/>
  <c r="K17687" i="1" s="1"/>
  <c r="K17688" i="1" a="1"/>
  <c r="K17688" i="1" s="1"/>
  <c r="K17689" i="1" a="1"/>
  <c r="K17689" i="1" s="1"/>
  <c r="K17690" i="1" a="1"/>
  <c r="K17690" i="1" s="1"/>
  <c r="K17691" i="1" a="1"/>
  <c r="K17691" i="1" s="1"/>
  <c r="K17692" i="1" a="1"/>
  <c r="K17692" i="1" s="1"/>
  <c r="K17693" i="1" a="1"/>
  <c r="K17693" i="1" s="1"/>
  <c r="K17694" i="1" a="1"/>
  <c r="K17694" i="1" s="1"/>
  <c r="K17695" i="1" a="1"/>
  <c r="K17695" i="1" s="1"/>
  <c r="K17696" i="1" a="1"/>
  <c r="K17696" i="1" s="1"/>
  <c r="K17697" i="1" a="1"/>
  <c r="K17697" i="1" s="1"/>
  <c r="K17698" i="1" a="1"/>
  <c r="K17698" i="1" s="1"/>
  <c r="K17699" i="1" a="1"/>
  <c r="K17699" i="1" s="1"/>
  <c r="K17700" i="1" a="1"/>
  <c r="K17700" i="1" s="1"/>
  <c r="K17701" i="1" a="1"/>
  <c r="K17701" i="1" s="1"/>
  <c r="K17702" i="1" a="1"/>
  <c r="K17702" i="1" s="1"/>
  <c r="K17703" i="1" a="1"/>
  <c r="K17703" i="1" s="1"/>
  <c r="K17704" i="1" a="1"/>
  <c r="K17704" i="1" s="1"/>
  <c r="K17705" i="1" a="1"/>
  <c r="K17705" i="1" s="1"/>
  <c r="K17706" i="1" a="1"/>
  <c r="K17706" i="1" s="1"/>
  <c r="K17707" i="1" a="1"/>
  <c r="K17707" i="1" s="1"/>
  <c r="K17708" i="1" a="1"/>
  <c r="K17708" i="1" s="1"/>
  <c r="K17709" i="1" a="1"/>
  <c r="K17709" i="1" s="1"/>
  <c r="K17710" i="1" a="1"/>
  <c r="K17710" i="1" s="1"/>
  <c r="K17711" i="1" a="1"/>
  <c r="K17711" i="1" s="1"/>
  <c r="K17712" i="1" a="1"/>
  <c r="K17712" i="1" s="1"/>
  <c r="K17713" i="1" a="1"/>
  <c r="K17713" i="1" s="1"/>
  <c r="K17714" i="1" a="1"/>
  <c r="K17714" i="1" s="1"/>
  <c r="K17715" i="1" a="1"/>
  <c r="K17715" i="1" s="1"/>
  <c r="K17716" i="1" a="1"/>
  <c r="K17716" i="1" s="1"/>
  <c r="K17717" i="1" a="1"/>
  <c r="K17717" i="1" s="1"/>
  <c r="K17718" i="1" a="1"/>
  <c r="K17718" i="1" s="1"/>
  <c r="K17719" i="1" a="1"/>
  <c r="K17719" i="1" s="1"/>
  <c r="K17720" i="1" a="1"/>
  <c r="K17720" i="1" s="1"/>
  <c r="K17721" i="1" a="1"/>
  <c r="K17721" i="1" s="1"/>
  <c r="K17722" i="1" a="1"/>
  <c r="K17722" i="1" s="1"/>
  <c r="K17723" i="1" a="1"/>
  <c r="K17723" i="1" s="1"/>
  <c r="K17724" i="1" a="1"/>
  <c r="K17724" i="1" s="1"/>
  <c r="K17725" i="1" a="1"/>
  <c r="K17725" i="1" s="1"/>
  <c r="K17726" i="1" a="1"/>
  <c r="K17726" i="1" s="1"/>
  <c r="K17727" i="1" a="1"/>
  <c r="K17727" i="1" s="1"/>
  <c r="K17728" i="1" a="1"/>
  <c r="K17728" i="1" s="1"/>
  <c r="K17729" i="1" a="1"/>
  <c r="K17729" i="1" s="1"/>
  <c r="K17730" i="1" a="1"/>
  <c r="K17730" i="1" s="1"/>
  <c r="K17731" i="1" a="1"/>
  <c r="K17731" i="1" s="1"/>
  <c r="K17732" i="1" a="1"/>
  <c r="K17732" i="1" s="1"/>
  <c r="K17733" i="1" a="1"/>
  <c r="K17733" i="1" s="1"/>
  <c r="K17734" i="1" a="1"/>
  <c r="K17734" i="1" s="1"/>
  <c r="K17735" i="1" a="1"/>
  <c r="K17735" i="1" s="1"/>
  <c r="K17736" i="1" a="1"/>
  <c r="K17736" i="1" s="1"/>
  <c r="K17737" i="1" a="1"/>
  <c r="K17737" i="1" s="1"/>
  <c r="K17738" i="1" a="1"/>
  <c r="K17738" i="1" s="1"/>
  <c r="K17739" i="1" a="1"/>
  <c r="K17739" i="1" s="1"/>
  <c r="K17740" i="1" a="1"/>
  <c r="K17740" i="1" s="1"/>
  <c r="K17741" i="1" a="1"/>
  <c r="K17741" i="1" s="1"/>
  <c r="K17742" i="1" a="1"/>
  <c r="K17742" i="1" s="1"/>
  <c r="K17743" i="1" a="1"/>
  <c r="K17743" i="1" s="1"/>
  <c r="K17744" i="1" a="1"/>
  <c r="K17744" i="1" s="1"/>
  <c r="K17745" i="1" a="1"/>
  <c r="K17745" i="1" s="1"/>
  <c r="K17746" i="1" a="1"/>
  <c r="K17746" i="1" s="1"/>
  <c r="K17747" i="1" a="1"/>
  <c r="K17747" i="1" s="1"/>
  <c r="K17748" i="1" a="1"/>
  <c r="K17748" i="1" s="1"/>
  <c r="K17749" i="1" a="1"/>
  <c r="K17749" i="1" s="1"/>
  <c r="K17750" i="1" a="1"/>
  <c r="K17750" i="1" s="1"/>
  <c r="K17751" i="1" a="1"/>
  <c r="K17751" i="1" s="1"/>
  <c r="K17752" i="1" a="1"/>
  <c r="K17752" i="1" s="1"/>
  <c r="K17753" i="1" a="1"/>
  <c r="K17753" i="1" s="1"/>
  <c r="K17754" i="1" a="1"/>
  <c r="K17754" i="1" s="1"/>
  <c r="K17755" i="1" a="1"/>
  <c r="K17755" i="1" s="1"/>
  <c r="K17756" i="1" a="1"/>
  <c r="K17756" i="1" s="1"/>
  <c r="K17757" i="1" a="1"/>
  <c r="K17757" i="1" s="1"/>
  <c r="K17758" i="1" a="1"/>
  <c r="K17758" i="1" s="1"/>
  <c r="K17759" i="1" a="1"/>
  <c r="K17759" i="1" s="1"/>
  <c r="K17760" i="1" a="1"/>
  <c r="K17760" i="1" s="1"/>
  <c r="K17761" i="1" a="1"/>
  <c r="K17761" i="1" s="1"/>
  <c r="K17762" i="1" a="1"/>
  <c r="K17762" i="1" s="1"/>
  <c r="K17763" i="1" a="1"/>
  <c r="K17763" i="1" s="1"/>
  <c r="K17764" i="1" a="1"/>
  <c r="K17764" i="1" s="1"/>
  <c r="K17765" i="1" a="1"/>
  <c r="K17765" i="1" s="1"/>
  <c r="K17766" i="1" a="1"/>
  <c r="K17766" i="1" s="1"/>
  <c r="K17767" i="1" a="1"/>
  <c r="K17767" i="1" s="1"/>
  <c r="K17768" i="1" a="1"/>
  <c r="K17768" i="1" s="1"/>
  <c r="K17769" i="1" a="1"/>
  <c r="K17769" i="1" s="1"/>
  <c r="K17770" i="1" a="1"/>
  <c r="K17770" i="1" s="1"/>
  <c r="K17771" i="1" a="1"/>
  <c r="K17771" i="1" s="1"/>
  <c r="K17772" i="1" a="1"/>
  <c r="K17772" i="1" s="1"/>
  <c r="K17773" i="1" a="1"/>
  <c r="K17773" i="1" s="1"/>
  <c r="K17774" i="1" a="1"/>
  <c r="K17774" i="1" s="1"/>
  <c r="K17775" i="1" a="1"/>
  <c r="K17775" i="1" s="1"/>
  <c r="K17776" i="1" a="1"/>
  <c r="K17776" i="1" s="1"/>
  <c r="K17777" i="1" a="1"/>
  <c r="K17777" i="1" s="1"/>
  <c r="K17778" i="1" a="1"/>
  <c r="K17778" i="1" s="1"/>
  <c r="K17779" i="1" a="1"/>
  <c r="K17779" i="1" s="1"/>
  <c r="K17780" i="1" a="1"/>
  <c r="K17780" i="1" s="1"/>
  <c r="K17781" i="1" a="1"/>
  <c r="K17781" i="1" s="1"/>
  <c r="K17782" i="1" a="1"/>
  <c r="K17782" i="1" s="1"/>
  <c r="K17783" i="1" a="1"/>
  <c r="K17783" i="1" s="1"/>
  <c r="K17784" i="1" a="1"/>
  <c r="K17784" i="1" s="1"/>
  <c r="K17785" i="1" a="1"/>
  <c r="K17785" i="1" s="1"/>
  <c r="K17786" i="1" a="1"/>
  <c r="K17786" i="1" s="1"/>
  <c r="K17787" i="1" a="1"/>
  <c r="K17787" i="1" s="1"/>
  <c r="K17788" i="1" a="1"/>
  <c r="K17788" i="1" s="1"/>
  <c r="K17789" i="1" a="1"/>
  <c r="K17789" i="1" s="1"/>
  <c r="K17790" i="1" a="1"/>
  <c r="K17790" i="1" s="1"/>
  <c r="K17791" i="1" a="1"/>
  <c r="K17791" i="1" s="1"/>
  <c r="K17792" i="1" a="1"/>
  <c r="K17792" i="1" s="1"/>
  <c r="K17793" i="1" a="1"/>
  <c r="K17793" i="1" s="1"/>
  <c r="K17794" i="1" a="1"/>
  <c r="K17794" i="1" s="1"/>
  <c r="K17795" i="1" a="1"/>
  <c r="K17795" i="1" s="1"/>
  <c r="K17796" i="1" a="1"/>
  <c r="K17796" i="1" s="1"/>
  <c r="K17797" i="1" a="1"/>
  <c r="K17797" i="1" s="1"/>
  <c r="K17798" i="1" a="1"/>
  <c r="K17798" i="1" s="1"/>
  <c r="K17799" i="1" a="1"/>
  <c r="K17799" i="1" s="1"/>
  <c r="K17800" i="1" a="1"/>
  <c r="K17800" i="1" s="1"/>
  <c r="K17801" i="1" a="1"/>
  <c r="K17801" i="1" s="1"/>
  <c r="K17802" i="1" a="1"/>
  <c r="K17802" i="1" s="1"/>
  <c r="K17803" i="1" a="1"/>
  <c r="K17803" i="1" s="1"/>
  <c r="K17804" i="1" a="1"/>
  <c r="K17804" i="1" s="1"/>
  <c r="K17805" i="1" a="1"/>
  <c r="K17805" i="1" s="1"/>
  <c r="K17806" i="1" a="1"/>
  <c r="K17806" i="1" s="1"/>
  <c r="K17807" i="1" a="1"/>
  <c r="K17807" i="1" s="1"/>
  <c r="K17808" i="1" a="1"/>
  <c r="K17808" i="1" s="1"/>
  <c r="K17809" i="1" a="1"/>
  <c r="K17809" i="1" s="1"/>
  <c r="K17810" i="1" a="1"/>
  <c r="K17810" i="1" s="1"/>
  <c r="K17811" i="1" a="1"/>
  <c r="K17811" i="1" s="1"/>
  <c r="K17812" i="1" a="1"/>
  <c r="K17812" i="1" s="1"/>
  <c r="K17813" i="1" a="1"/>
  <c r="K17813" i="1" s="1"/>
  <c r="K17814" i="1" a="1"/>
  <c r="K17814" i="1" s="1"/>
  <c r="K17815" i="1" a="1"/>
  <c r="K17815" i="1" s="1"/>
  <c r="K17816" i="1" a="1"/>
  <c r="K17816" i="1" s="1"/>
  <c r="K17817" i="1" a="1"/>
  <c r="K17817" i="1" s="1"/>
  <c r="K17818" i="1" a="1"/>
  <c r="K17818" i="1" s="1"/>
  <c r="K17819" i="1" a="1"/>
  <c r="K17819" i="1" s="1"/>
  <c r="K17820" i="1" a="1"/>
  <c r="K17820" i="1" s="1"/>
  <c r="K17821" i="1" a="1"/>
  <c r="K17821" i="1" s="1"/>
  <c r="K17822" i="1" a="1"/>
  <c r="K17822" i="1" s="1"/>
  <c r="K17823" i="1" a="1"/>
  <c r="K17823" i="1" s="1"/>
  <c r="K17824" i="1" a="1"/>
  <c r="K17824" i="1" s="1"/>
  <c r="K17825" i="1" a="1"/>
  <c r="K17825" i="1" s="1"/>
  <c r="K17826" i="1" a="1"/>
  <c r="K17826" i="1" s="1"/>
  <c r="K17827" i="1" a="1"/>
  <c r="K17827" i="1" s="1"/>
  <c r="K17828" i="1" a="1"/>
  <c r="K17828" i="1" s="1"/>
  <c r="K17829" i="1" a="1"/>
  <c r="K17829" i="1" s="1"/>
  <c r="K17830" i="1" a="1"/>
  <c r="K17830" i="1" s="1"/>
  <c r="K17831" i="1" a="1"/>
  <c r="K17831" i="1" s="1"/>
  <c r="K17832" i="1" a="1"/>
  <c r="K17832" i="1" s="1"/>
  <c r="K17833" i="1" a="1"/>
  <c r="K17833" i="1" s="1"/>
  <c r="K17834" i="1" a="1"/>
  <c r="K17834" i="1" s="1"/>
  <c r="K17835" i="1" a="1"/>
  <c r="K17835" i="1" s="1"/>
  <c r="K17836" i="1" a="1"/>
  <c r="K17836" i="1" s="1"/>
  <c r="K17837" i="1" a="1"/>
  <c r="K17837" i="1" s="1"/>
  <c r="K17838" i="1" a="1"/>
  <c r="K17838" i="1" s="1"/>
  <c r="K17839" i="1" a="1"/>
  <c r="K17839" i="1" s="1"/>
  <c r="K17840" i="1" a="1"/>
  <c r="K17840" i="1" s="1"/>
  <c r="K17841" i="1" a="1"/>
  <c r="K17841" i="1" s="1"/>
  <c r="K17842" i="1" a="1"/>
  <c r="K17842" i="1" s="1"/>
  <c r="K17843" i="1" a="1"/>
  <c r="K17843" i="1" s="1"/>
  <c r="K17844" i="1" a="1"/>
  <c r="K17844" i="1" s="1"/>
  <c r="K17845" i="1" a="1"/>
  <c r="K17845" i="1" s="1"/>
  <c r="K17846" i="1" a="1"/>
  <c r="K17846" i="1" s="1"/>
  <c r="K17847" i="1" a="1"/>
  <c r="K17847" i="1" s="1"/>
  <c r="K17848" i="1" a="1"/>
  <c r="K17848" i="1" s="1"/>
  <c r="K17849" i="1" a="1"/>
  <c r="K17849" i="1" s="1"/>
  <c r="K17850" i="1" a="1"/>
  <c r="K17850" i="1" s="1"/>
  <c r="K17851" i="1" a="1"/>
  <c r="K17851" i="1" s="1"/>
  <c r="K17852" i="1" a="1"/>
  <c r="K17852" i="1" s="1"/>
  <c r="K17853" i="1" a="1"/>
  <c r="K17853" i="1" s="1"/>
  <c r="K17854" i="1" a="1"/>
  <c r="K17854" i="1" s="1"/>
  <c r="K17855" i="1" a="1"/>
  <c r="K17855" i="1" s="1"/>
  <c r="K17856" i="1" a="1"/>
  <c r="K17856" i="1" s="1"/>
  <c r="K17857" i="1" a="1"/>
  <c r="K17857" i="1" s="1"/>
  <c r="K17858" i="1" a="1"/>
  <c r="K17858" i="1" s="1"/>
  <c r="K17859" i="1" a="1"/>
  <c r="K17859" i="1" s="1"/>
  <c r="K17860" i="1" a="1"/>
  <c r="K17860" i="1" s="1"/>
  <c r="K17861" i="1" a="1"/>
  <c r="K17861" i="1" s="1"/>
  <c r="K17862" i="1" a="1"/>
  <c r="K17862" i="1" s="1"/>
  <c r="K17863" i="1" a="1"/>
  <c r="K17863" i="1" s="1"/>
  <c r="K17864" i="1" a="1"/>
  <c r="K17864" i="1" s="1"/>
  <c r="K17865" i="1" a="1"/>
  <c r="K17865" i="1" s="1"/>
  <c r="K17866" i="1" a="1"/>
  <c r="K17866" i="1" s="1"/>
  <c r="K17867" i="1" a="1"/>
  <c r="K17867" i="1" s="1"/>
  <c r="K17868" i="1" a="1"/>
  <c r="K17868" i="1" s="1"/>
  <c r="K17869" i="1" a="1"/>
  <c r="K17869" i="1" s="1"/>
  <c r="K17870" i="1" a="1"/>
  <c r="K17870" i="1" s="1"/>
  <c r="K17871" i="1" a="1"/>
  <c r="K17871" i="1" s="1"/>
  <c r="K17872" i="1" a="1"/>
  <c r="K17872" i="1" s="1"/>
  <c r="K17873" i="1" a="1"/>
  <c r="K17873" i="1" s="1"/>
  <c r="K17874" i="1" a="1"/>
  <c r="K17874" i="1" s="1"/>
  <c r="K17875" i="1" a="1"/>
  <c r="K17875" i="1" s="1"/>
  <c r="K17876" i="1" a="1"/>
  <c r="K17876" i="1" s="1"/>
  <c r="K17877" i="1" a="1"/>
  <c r="K17877" i="1" s="1"/>
  <c r="K17878" i="1" a="1"/>
  <c r="K17878" i="1" s="1"/>
  <c r="K17879" i="1" a="1"/>
  <c r="K17879" i="1" s="1"/>
  <c r="K17880" i="1" a="1"/>
  <c r="K17880" i="1" s="1"/>
  <c r="K17881" i="1" a="1"/>
  <c r="K17881" i="1" s="1"/>
  <c r="K17882" i="1" a="1"/>
  <c r="K17882" i="1" s="1"/>
  <c r="K17883" i="1" a="1"/>
  <c r="K17883" i="1" s="1"/>
  <c r="K17884" i="1" a="1"/>
  <c r="K17884" i="1" s="1"/>
  <c r="K17885" i="1" a="1"/>
  <c r="K17885" i="1" s="1"/>
  <c r="K17886" i="1" a="1"/>
  <c r="K17886" i="1" s="1"/>
  <c r="K17887" i="1" a="1"/>
  <c r="K17887" i="1" s="1"/>
  <c r="K17888" i="1" a="1"/>
  <c r="K17888" i="1" s="1"/>
  <c r="K17889" i="1" a="1"/>
  <c r="K17889" i="1" s="1"/>
  <c r="K17890" i="1" a="1"/>
  <c r="K17890" i="1" s="1"/>
  <c r="K17891" i="1" a="1"/>
  <c r="K17891" i="1" s="1"/>
  <c r="K17892" i="1" a="1"/>
  <c r="K17892" i="1" s="1"/>
  <c r="K17893" i="1" a="1"/>
  <c r="K17893" i="1" s="1"/>
  <c r="K17894" i="1" a="1"/>
  <c r="K17894" i="1" s="1"/>
  <c r="K17895" i="1" a="1"/>
  <c r="K17895" i="1" s="1"/>
  <c r="K17896" i="1" a="1"/>
  <c r="K17896" i="1" s="1"/>
  <c r="K17897" i="1" a="1"/>
  <c r="K17897" i="1" s="1"/>
  <c r="K17898" i="1" a="1"/>
  <c r="K17898" i="1" s="1"/>
  <c r="K17899" i="1" a="1"/>
  <c r="K17899" i="1" s="1"/>
  <c r="K17900" i="1" a="1"/>
  <c r="K17900" i="1" s="1"/>
  <c r="K17901" i="1" a="1"/>
  <c r="K17901" i="1" s="1"/>
  <c r="K17902" i="1" a="1"/>
  <c r="K17902" i="1" s="1"/>
  <c r="K17903" i="1" a="1"/>
  <c r="K17903" i="1" s="1"/>
  <c r="K17904" i="1" a="1"/>
  <c r="K17904" i="1" s="1"/>
  <c r="K17905" i="1" a="1"/>
  <c r="K17905" i="1" s="1"/>
  <c r="K17906" i="1" a="1"/>
  <c r="K17906" i="1" s="1"/>
  <c r="K17907" i="1" a="1"/>
  <c r="K17907" i="1" s="1"/>
  <c r="K17908" i="1" a="1"/>
  <c r="K17908" i="1" s="1"/>
  <c r="K17909" i="1" a="1"/>
  <c r="K17909" i="1" s="1"/>
  <c r="K17910" i="1" a="1"/>
  <c r="K17910" i="1" s="1"/>
  <c r="K17911" i="1" a="1"/>
  <c r="K17911" i="1" s="1"/>
  <c r="K17912" i="1" a="1"/>
  <c r="K17912" i="1" s="1"/>
  <c r="K17913" i="1" a="1"/>
  <c r="K17913" i="1" s="1"/>
  <c r="K17914" i="1" a="1"/>
  <c r="K17914" i="1" s="1"/>
  <c r="K17915" i="1" a="1"/>
  <c r="K17915" i="1" s="1"/>
  <c r="K17916" i="1" a="1"/>
  <c r="K17916" i="1" s="1"/>
  <c r="K17917" i="1" a="1"/>
  <c r="K17917" i="1" s="1"/>
  <c r="K17918" i="1" a="1"/>
  <c r="K17918" i="1" s="1"/>
  <c r="K17919" i="1" a="1"/>
  <c r="K17919" i="1" s="1"/>
  <c r="K17920" i="1" a="1"/>
  <c r="K17920" i="1" s="1"/>
  <c r="K17921" i="1" a="1"/>
  <c r="K17921" i="1" s="1"/>
  <c r="K17922" i="1" a="1"/>
  <c r="K17922" i="1" s="1"/>
  <c r="K17923" i="1" a="1"/>
  <c r="K17923" i="1" s="1"/>
  <c r="K17924" i="1" a="1"/>
  <c r="K17924" i="1" s="1"/>
  <c r="K17925" i="1" a="1"/>
  <c r="K17925" i="1" s="1"/>
  <c r="K17926" i="1" a="1"/>
  <c r="K17926" i="1" s="1"/>
  <c r="K17927" i="1" a="1"/>
  <c r="K17927" i="1" s="1"/>
  <c r="K17928" i="1" a="1"/>
  <c r="K17928" i="1" s="1"/>
  <c r="K17929" i="1" a="1"/>
  <c r="K17929" i="1" s="1"/>
  <c r="K17930" i="1" a="1"/>
  <c r="K17930" i="1" s="1"/>
  <c r="K17931" i="1" a="1"/>
  <c r="K17931" i="1" s="1"/>
  <c r="K17932" i="1" a="1"/>
  <c r="K17932" i="1" s="1"/>
  <c r="K17933" i="1" a="1"/>
  <c r="K17933" i="1" s="1"/>
  <c r="K17934" i="1" a="1"/>
  <c r="K17934" i="1" s="1"/>
  <c r="K17935" i="1" a="1"/>
  <c r="K17935" i="1" s="1"/>
  <c r="K17936" i="1" a="1"/>
  <c r="K17936" i="1" s="1"/>
  <c r="K17937" i="1" a="1"/>
  <c r="K17937" i="1" s="1"/>
  <c r="K17938" i="1" a="1"/>
  <c r="K17938" i="1" s="1"/>
  <c r="K17939" i="1" a="1"/>
  <c r="K17939" i="1" s="1"/>
  <c r="K17940" i="1" a="1"/>
  <c r="K17940" i="1" s="1"/>
  <c r="K17941" i="1" a="1"/>
  <c r="K17941" i="1" s="1"/>
  <c r="K17942" i="1" a="1"/>
  <c r="K17942" i="1" s="1"/>
  <c r="K17943" i="1" a="1"/>
  <c r="K17943" i="1" s="1"/>
  <c r="K17944" i="1" a="1"/>
  <c r="K17944" i="1" s="1"/>
  <c r="K17945" i="1" a="1"/>
  <c r="K17945" i="1" s="1"/>
  <c r="K17946" i="1" a="1"/>
  <c r="K17946" i="1" s="1"/>
  <c r="K17947" i="1" a="1"/>
  <c r="K17947" i="1" s="1"/>
  <c r="K17948" i="1" a="1"/>
  <c r="K17948" i="1" s="1"/>
  <c r="K17949" i="1" a="1"/>
  <c r="K17949" i="1" s="1"/>
  <c r="K17950" i="1" a="1"/>
  <c r="K17950" i="1" s="1"/>
  <c r="K17951" i="1" a="1"/>
  <c r="K17951" i="1" s="1"/>
  <c r="K17952" i="1" a="1"/>
  <c r="K17952" i="1" s="1"/>
  <c r="K17953" i="1" a="1"/>
  <c r="K17953" i="1" s="1"/>
  <c r="K17954" i="1" a="1"/>
  <c r="K17954" i="1" s="1"/>
  <c r="K17955" i="1" a="1"/>
  <c r="K17955" i="1" s="1"/>
  <c r="K17956" i="1" a="1"/>
  <c r="K17956" i="1" s="1"/>
  <c r="K17957" i="1" a="1"/>
  <c r="K17957" i="1" s="1"/>
  <c r="K17958" i="1" a="1"/>
  <c r="K17958" i="1" s="1"/>
  <c r="K17959" i="1" a="1"/>
  <c r="K17959" i="1" s="1"/>
  <c r="K17960" i="1" a="1"/>
  <c r="K17960" i="1" s="1"/>
  <c r="K17961" i="1" a="1"/>
  <c r="K17961" i="1" s="1"/>
  <c r="K17962" i="1" a="1"/>
  <c r="K17962" i="1" s="1"/>
  <c r="K17963" i="1" a="1"/>
  <c r="K17963" i="1" s="1"/>
  <c r="K17964" i="1" a="1"/>
  <c r="K17964" i="1" s="1"/>
  <c r="K17965" i="1" a="1"/>
  <c r="K17965" i="1" s="1"/>
  <c r="K17966" i="1" a="1"/>
  <c r="K17966" i="1" s="1"/>
  <c r="K17967" i="1" a="1"/>
  <c r="K17967" i="1" s="1"/>
  <c r="K17968" i="1" a="1"/>
  <c r="K17968" i="1" s="1"/>
  <c r="K17969" i="1" a="1"/>
  <c r="K17969" i="1" s="1"/>
  <c r="K17970" i="1" a="1"/>
  <c r="K17970" i="1" s="1"/>
  <c r="K17971" i="1" a="1"/>
  <c r="K17971" i="1" s="1"/>
  <c r="K17972" i="1" a="1"/>
  <c r="K17972" i="1" s="1"/>
  <c r="K17973" i="1" a="1"/>
  <c r="K17973" i="1" s="1"/>
  <c r="K17974" i="1" a="1"/>
  <c r="K17974" i="1" s="1"/>
  <c r="K17975" i="1" a="1"/>
  <c r="K17975" i="1" s="1"/>
  <c r="K17976" i="1" a="1"/>
  <c r="K17976" i="1" s="1"/>
  <c r="K17977" i="1" a="1"/>
  <c r="K17977" i="1" s="1"/>
  <c r="K17978" i="1" a="1"/>
  <c r="K17978" i="1" s="1"/>
  <c r="K17979" i="1" a="1"/>
  <c r="K17979" i="1" s="1"/>
  <c r="K17980" i="1" a="1"/>
  <c r="K17980" i="1" s="1"/>
  <c r="K17981" i="1" a="1"/>
  <c r="K17981" i="1" s="1"/>
  <c r="K17982" i="1" a="1"/>
  <c r="K17982" i="1" s="1"/>
  <c r="K17983" i="1" a="1"/>
  <c r="K17983" i="1" s="1"/>
  <c r="K17984" i="1" a="1"/>
  <c r="K17984" i="1" s="1"/>
  <c r="K17985" i="1" a="1"/>
  <c r="K17985" i="1" s="1"/>
  <c r="K17986" i="1" a="1"/>
  <c r="K17986" i="1" s="1"/>
  <c r="K17987" i="1" a="1"/>
  <c r="K17987" i="1" s="1"/>
  <c r="K17988" i="1" a="1"/>
  <c r="K17988" i="1" s="1"/>
  <c r="K17989" i="1" a="1"/>
  <c r="K17989" i="1" s="1"/>
  <c r="K17990" i="1" a="1"/>
  <c r="K17990" i="1" s="1"/>
  <c r="K17991" i="1" a="1"/>
  <c r="K17991" i="1" s="1"/>
  <c r="K17992" i="1" a="1"/>
  <c r="K17992" i="1" s="1"/>
  <c r="K17993" i="1" a="1"/>
  <c r="K17993" i="1" s="1"/>
  <c r="K17994" i="1" a="1"/>
  <c r="K17994" i="1" s="1"/>
  <c r="K17995" i="1" a="1"/>
  <c r="K17995" i="1" s="1"/>
  <c r="K17996" i="1" a="1"/>
  <c r="K17996" i="1" s="1"/>
  <c r="K17997" i="1" a="1"/>
  <c r="K17997" i="1" s="1"/>
  <c r="K17998" i="1" a="1"/>
  <c r="K17998" i="1" s="1"/>
  <c r="K17999" i="1" a="1"/>
  <c r="K17999" i="1" s="1"/>
  <c r="K18000" i="1" a="1"/>
  <c r="K18000" i="1" s="1"/>
  <c r="K18001" i="1" a="1"/>
  <c r="K18001" i="1" s="1"/>
  <c r="K18002" i="1" a="1"/>
  <c r="K18002" i="1" s="1"/>
  <c r="K18003" i="1" a="1"/>
  <c r="K18003" i="1" s="1"/>
  <c r="K18004" i="1" a="1"/>
  <c r="K18004" i="1" s="1"/>
  <c r="K18005" i="1" a="1"/>
  <c r="K18005" i="1" s="1"/>
  <c r="K18006" i="1" a="1"/>
  <c r="K18006" i="1" s="1"/>
  <c r="K18007" i="1" a="1"/>
  <c r="K18007" i="1" s="1"/>
  <c r="K18008" i="1" a="1"/>
  <c r="K18008" i="1" s="1"/>
  <c r="K18009" i="1" a="1"/>
  <c r="K18009" i="1" s="1"/>
  <c r="K18010" i="1" a="1"/>
  <c r="K18010" i="1" s="1"/>
  <c r="K18011" i="1" a="1"/>
  <c r="K18011" i="1" s="1"/>
  <c r="K18012" i="1" a="1"/>
  <c r="K18012" i="1" s="1"/>
  <c r="K18013" i="1" a="1"/>
  <c r="K18013" i="1" s="1"/>
  <c r="K18014" i="1" a="1"/>
  <c r="K18014" i="1" s="1"/>
  <c r="K18015" i="1" a="1"/>
  <c r="K18015" i="1" s="1"/>
  <c r="K18016" i="1" a="1"/>
  <c r="K18016" i="1" s="1"/>
  <c r="K18017" i="1" a="1"/>
  <c r="K18017" i="1" s="1"/>
  <c r="K18018" i="1" a="1"/>
  <c r="K18018" i="1" s="1"/>
  <c r="K18019" i="1" a="1"/>
  <c r="K18019" i="1" s="1"/>
  <c r="K18020" i="1" a="1"/>
  <c r="K18020" i="1" s="1"/>
  <c r="K18021" i="1" a="1"/>
  <c r="K18021" i="1" s="1"/>
  <c r="K18022" i="1" a="1"/>
  <c r="K18022" i="1" s="1"/>
  <c r="K18023" i="1" a="1"/>
  <c r="K18023" i="1" s="1"/>
  <c r="K18024" i="1" a="1"/>
  <c r="K18024" i="1" s="1"/>
  <c r="K18025" i="1" a="1"/>
  <c r="K18025" i="1" s="1"/>
  <c r="K18026" i="1" a="1"/>
  <c r="K18026" i="1" s="1"/>
  <c r="K18027" i="1" a="1"/>
  <c r="K18027" i="1" s="1"/>
  <c r="K18028" i="1" a="1"/>
  <c r="K18028" i="1" s="1"/>
  <c r="K18029" i="1" a="1"/>
  <c r="K18029" i="1" s="1"/>
  <c r="K18030" i="1" a="1"/>
  <c r="K18030" i="1" s="1"/>
  <c r="K18031" i="1" a="1"/>
  <c r="K18031" i="1" s="1"/>
  <c r="K18032" i="1" a="1"/>
  <c r="K18032" i="1" s="1"/>
  <c r="K18033" i="1" a="1"/>
  <c r="K18033" i="1" s="1"/>
  <c r="K18034" i="1" a="1"/>
  <c r="K18034" i="1" s="1"/>
  <c r="K18035" i="1" a="1"/>
  <c r="K18035" i="1" s="1"/>
  <c r="K18036" i="1" a="1"/>
  <c r="K18036" i="1" s="1"/>
  <c r="K18037" i="1" a="1"/>
  <c r="K18037" i="1" s="1"/>
  <c r="K18038" i="1" a="1"/>
  <c r="K18038" i="1" s="1"/>
  <c r="K18039" i="1" a="1"/>
  <c r="K18039" i="1" s="1"/>
  <c r="K18040" i="1" a="1"/>
  <c r="K18040" i="1" s="1"/>
  <c r="K18041" i="1" a="1"/>
  <c r="K18041" i="1" s="1"/>
  <c r="K18042" i="1" a="1"/>
  <c r="K18042" i="1" s="1"/>
  <c r="K18043" i="1" a="1"/>
  <c r="K18043" i="1" s="1"/>
  <c r="K18044" i="1" a="1"/>
  <c r="K18044" i="1" s="1"/>
  <c r="K18045" i="1" a="1"/>
  <c r="K18045" i="1" s="1"/>
  <c r="K18046" i="1" a="1"/>
  <c r="K18046" i="1" s="1"/>
  <c r="K18047" i="1" a="1"/>
  <c r="K18047" i="1" s="1"/>
  <c r="K18048" i="1" a="1"/>
  <c r="K18048" i="1" s="1"/>
  <c r="K18049" i="1" a="1"/>
  <c r="K18049" i="1" s="1"/>
  <c r="K18050" i="1" a="1"/>
  <c r="K18050" i="1" s="1"/>
  <c r="K18051" i="1" a="1"/>
  <c r="K18051" i="1" s="1"/>
  <c r="K18052" i="1" a="1"/>
  <c r="K18052" i="1" s="1"/>
  <c r="K18053" i="1" a="1"/>
  <c r="K18053" i="1" s="1"/>
  <c r="K18054" i="1" a="1"/>
  <c r="K18054" i="1" s="1"/>
  <c r="K18055" i="1" a="1"/>
  <c r="K18055" i="1" s="1"/>
  <c r="K18056" i="1" a="1"/>
  <c r="K18056" i="1" s="1"/>
  <c r="K18057" i="1" a="1"/>
  <c r="K18057" i="1" s="1"/>
  <c r="K18058" i="1" a="1"/>
  <c r="K18058" i="1" s="1"/>
  <c r="K18059" i="1" a="1"/>
  <c r="K18059" i="1" s="1"/>
  <c r="K18060" i="1" a="1"/>
  <c r="K18060" i="1" s="1"/>
  <c r="K18061" i="1" a="1"/>
  <c r="K18061" i="1" s="1"/>
  <c r="K18062" i="1" a="1"/>
  <c r="K18062" i="1" s="1"/>
  <c r="K18063" i="1" a="1"/>
  <c r="K18063" i="1" s="1"/>
  <c r="K18064" i="1" a="1"/>
  <c r="K18064" i="1" s="1"/>
  <c r="K18065" i="1" a="1"/>
  <c r="K18065" i="1" s="1"/>
  <c r="K18066" i="1" a="1"/>
  <c r="K18066" i="1" s="1"/>
  <c r="K18067" i="1" a="1"/>
  <c r="K18067" i="1" s="1"/>
  <c r="K18068" i="1" a="1"/>
  <c r="K18068" i="1" s="1"/>
  <c r="K18069" i="1" a="1"/>
  <c r="K18069" i="1" s="1"/>
  <c r="K18070" i="1" a="1"/>
  <c r="K18070" i="1" s="1"/>
  <c r="K18071" i="1" a="1"/>
  <c r="K18071" i="1" s="1"/>
  <c r="K18072" i="1" a="1"/>
  <c r="K18072" i="1" s="1"/>
  <c r="K18073" i="1" a="1"/>
  <c r="K18073" i="1" s="1"/>
  <c r="K18074" i="1" a="1"/>
  <c r="K18074" i="1" s="1"/>
  <c r="K18075" i="1" a="1"/>
  <c r="K18075" i="1" s="1"/>
  <c r="K18076" i="1" a="1"/>
  <c r="K18076" i="1" s="1"/>
  <c r="K18077" i="1" a="1"/>
  <c r="K18077" i="1" s="1"/>
  <c r="K18078" i="1" a="1"/>
  <c r="K18078" i="1" s="1"/>
  <c r="K18079" i="1" a="1"/>
  <c r="K18079" i="1" s="1"/>
  <c r="K18080" i="1" a="1"/>
  <c r="K18080" i="1" s="1"/>
  <c r="K18081" i="1" a="1"/>
  <c r="K18081" i="1" s="1"/>
  <c r="K18082" i="1" a="1"/>
  <c r="K18082" i="1" s="1"/>
  <c r="K18083" i="1" a="1"/>
  <c r="K18083" i="1" s="1"/>
  <c r="K18084" i="1" a="1"/>
  <c r="K18084" i="1" s="1"/>
  <c r="K18085" i="1" a="1"/>
  <c r="K18085" i="1" s="1"/>
  <c r="K18086" i="1" a="1"/>
  <c r="K18086" i="1" s="1"/>
  <c r="K18087" i="1" a="1"/>
  <c r="K18087" i="1" s="1"/>
  <c r="K18088" i="1" a="1"/>
  <c r="K18088" i="1" s="1"/>
  <c r="K18089" i="1" a="1"/>
  <c r="K18089" i="1" s="1"/>
  <c r="K18090" i="1" a="1"/>
  <c r="K18090" i="1" s="1"/>
  <c r="K18091" i="1" a="1"/>
  <c r="K18091" i="1" s="1"/>
  <c r="K18092" i="1" a="1"/>
  <c r="K18092" i="1" s="1"/>
  <c r="K18093" i="1" a="1"/>
  <c r="K18093" i="1" s="1"/>
  <c r="K18094" i="1" a="1"/>
  <c r="K18094" i="1" s="1"/>
  <c r="K18095" i="1" a="1"/>
  <c r="K18095" i="1" s="1"/>
  <c r="K18096" i="1" a="1"/>
  <c r="K18096" i="1" s="1"/>
  <c r="K18097" i="1" a="1"/>
  <c r="K18097" i="1" s="1"/>
  <c r="K18098" i="1" a="1"/>
  <c r="K18098" i="1" s="1"/>
  <c r="K18099" i="1" a="1"/>
  <c r="K18099" i="1" s="1"/>
  <c r="K18100" i="1" a="1"/>
  <c r="K18100" i="1" s="1"/>
  <c r="K18101" i="1" a="1"/>
  <c r="K18101" i="1" s="1"/>
  <c r="K18102" i="1" a="1"/>
  <c r="K18102" i="1" s="1"/>
  <c r="K18103" i="1" a="1"/>
  <c r="K18103" i="1" s="1"/>
  <c r="K18104" i="1" a="1"/>
  <c r="K18104" i="1" s="1"/>
  <c r="K18105" i="1" a="1"/>
  <c r="K18105" i="1" s="1"/>
  <c r="K18106" i="1" a="1"/>
  <c r="K18106" i="1" s="1"/>
  <c r="K18107" i="1" a="1"/>
  <c r="K18107" i="1" s="1"/>
  <c r="K18108" i="1" a="1"/>
  <c r="K18108" i="1" s="1"/>
  <c r="K18109" i="1" a="1"/>
  <c r="K18109" i="1" s="1"/>
  <c r="K18110" i="1" a="1"/>
  <c r="K18110" i="1" s="1"/>
  <c r="K18111" i="1" a="1"/>
  <c r="K18111" i="1" s="1"/>
  <c r="K18112" i="1" a="1"/>
  <c r="K18112" i="1" s="1"/>
  <c r="K18113" i="1" a="1"/>
  <c r="K18113" i="1" s="1"/>
  <c r="K18114" i="1" a="1"/>
  <c r="K18114" i="1" s="1"/>
  <c r="K18115" i="1" a="1"/>
  <c r="K18115" i="1" s="1"/>
  <c r="K18116" i="1" a="1"/>
  <c r="K18116" i="1" s="1"/>
  <c r="K18117" i="1" a="1"/>
  <c r="K18117" i="1" s="1"/>
  <c r="K18118" i="1" a="1"/>
  <c r="K18118" i="1" s="1"/>
  <c r="K18119" i="1" a="1"/>
  <c r="K18119" i="1" s="1"/>
  <c r="K18120" i="1" a="1"/>
  <c r="K18120" i="1" s="1"/>
  <c r="K18121" i="1" a="1"/>
  <c r="K18121" i="1" s="1"/>
  <c r="K18122" i="1" a="1"/>
  <c r="K18122" i="1" s="1"/>
  <c r="K18123" i="1" a="1"/>
  <c r="K18123" i="1" s="1"/>
  <c r="K18124" i="1" a="1"/>
  <c r="K18124" i="1" s="1"/>
  <c r="K18125" i="1" a="1"/>
  <c r="K18125" i="1" s="1"/>
  <c r="K18126" i="1" a="1"/>
  <c r="K18126" i="1" s="1"/>
  <c r="K18127" i="1" a="1"/>
  <c r="K18127" i="1" s="1"/>
  <c r="K18128" i="1" a="1"/>
  <c r="K18128" i="1" s="1"/>
  <c r="K18129" i="1" a="1"/>
  <c r="K18129" i="1" s="1"/>
  <c r="K18130" i="1" a="1"/>
  <c r="K18130" i="1" s="1"/>
  <c r="K18131" i="1" a="1"/>
  <c r="K18131" i="1" s="1"/>
  <c r="K18132" i="1" a="1"/>
  <c r="K18132" i="1" s="1"/>
  <c r="K18133" i="1" a="1"/>
  <c r="K18133" i="1" s="1"/>
  <c r="K18134" i="1" a="1"/>
  <c r="K18134" i="1" s="1"/>
  <c r="K18135" i="1" a="1"/>
  <c r="K18135" i="1" s="1"/>
  <c r="K18136" i="1" a="1"/>
  <c r="K18136" i="1" s="1"/>
  <c r="K18137" i="1" a="1"/>
  <c r="K18137" i="1" s="1"/>
  <c r="K18138" i="1" a="1"/>
  <c r="K18138" i="1" s="1"/>
  <c r="K18139" i="1" a="1"/>
  <c r="K18139" i="1" s="1"/>
  <c r="K18140" i="1" a="1"/>
  <c r="K18140" i="1" s="1"/>
  <c r="K18141" i="1" a="1"/>
  <c r="K18141" i="1" s="1"/>
  <c r="K18142" i="1" a="1"/>
  <c r="K18142" i="1" s="1"/>
  <c r="K18143" i="1" a="1"/>
  <c r="K18143" i="1" s="1"/>
  <c r="K18144" i="1" a="1"/>
  <c r="K18144" i="1" s="1"/>
  <c r="K18145" i="1" a="1"/>
  <c r="K18145" i="1" s="1"/>
  <c r="K18146" i="1" a="1"/>
  <c r="K18146" i="1" s="1"/>
  <c r="K18147" i="1" a="1"/>
  <c r="K18147" i="1" s="1"/>
  <c r="K18148" i="1" a="1"/>
  <c r="K18148" i="1" s="1"/>
  <c r="K18149" i="1" a="1"/>
  <c r="K18149" i="1" s="1"/>
  <c r="K18150" i="1" a="1"/>
  <c r="K18150" i="1" s="1"/>
  <c r="K18151" i="1" a="1"/>
  <c r="K18151" i="1" s="1"/>
  <c r="K18152" i="1" a="1"/>
  <c r="K18152" i="1" s="1"/>
  <c r="K18153" i="1" a="1"/>
  <c r="K18153" i="1" s="1"/>
  <c r="K18154" i="1" a="1"/>
  <c r="K18154" i="1" s="1"/>
  <c r="K18155" i="1" a="1"/>
  <c r="K18155" i="1" s="1"/>
  <c r="K18156" i="1" a="1"/>
  <c r="K18156" i="1" s="1"/>
  <c r="K18157" i="1" a="1"/>
  <c r="K18157" i="1" s="1"/>
  <c r="K18158" i="1" a="1"/>
  <c r="K18158" i="1" s="1"/>
  <c r="K18159" i="1" a="1"/>
  <c r="K18159" i="1" s="1"/>
  <c r="K18160" i="1" a="1"/>
  <c r="K18160" i="1" s="1"/>
  <c r="K18161" i="1" a="1"/>
  <c r="K18161" i="1" s="1"/>
  <c r="K18162" i="1" a="1"/>
  <c r="K18162" i="1" s="1"/>
  <c r="K18163" i="1" a="1"/>
  <c r="K18163" i="1" s="1"/>
  <c r="K18164" i="1" a="1"/>
  <c r="K18164" i="1" s="1"/>
  <c r="K18165" i="1" a="1"/>
  <c r="K18165" i="1" s="1"/>
  <c r="K18166" i="1" a="1"/>
  <c r="K18166" i="1" s="1"/>
  <c r="K18167" i="1" a="1"/>
  <c r="K18167" i="1" s="1"/>
  <c r="K18168" i="1" a="1"/>
  <c r="K18168" i="1" s="1"/>
  <c r="K18169" i="1" a="1"/>
  <c r="K18169" i="1" s="1"/>
  <c r="K18170" i="1" a="1"/>
  <c r="K18170" i="1" s="1"/>
  <c r="K18171" i="1" a="1"/>
  <c r="K18171" i="1" s="1"/>
  <c r="K18172" i="1" a="1"/>
  <c r="K18172" i="1" s="1"/>
  <c r="K18173" i="1" a="1"/>
  <c r="K18173" i="1" s="1"/>
  <c r="K18174" i="1" a="1"/>
  <c r="K18174" i="1" s="1"/>
  <c r="K18175" i="1" a="1"/>
  <c r="K18175" i="1" s="1"/>
  <c r="K18176" i="1" a="1"/>
  <c r="K18176" i="1" s="1"/>
  <c r="K18177" i="1" a="1"/>
  <c r="K18177" i="1" s="1"/>
  <c r="K18178" i="1" a="1"/>
  <c r="K18178" i="1" s="1"/>
  <c r="K18179" i="1" a="1"/>
  <c r="K18179" i="1" s="1"/>
  <c r="K18180" i="1" a="1"/>
  <c r="K18180" i="1" s="1"/>
  <c r="K18181" i="1" a="1"/>
  <c r="K18181" i="1" s="1"/>
  <c r="K18182" i="1" a="1"/>
  <c r="K18182" i="1" s="1"/>
  <c r="K18183" i="1" a="1"/>
  <c r="K18183" i="1" s="1"/>
  <c r="K18184" i="1" a="1"/>
  <c r="K18184" i="1" s="1"/>
  <c r="K18185" i="1" a="1"/>
  <c r="K18185" i="1" s="1"/>
  <c r="K18186" i="1" a="1"/>
  <c r="K18186" i="1" s="1"/>
  <c r="K18187" i="1" a="1"/>
  <c r="K18187" i="1" s="1"/>
  <c r="K18188" i="1" a="1"/>
  <c r="K18188" i="1" s="1"/>
  <c r="K18189" i="1" a="1"/>
  <c r="K18189" i="1" s="1"/>
  <c r="K18190" i="1" a="1"/>
  <c r="K18190" i="1" s="1"/>
  <c r="K18191" i="1" a="1"/>
  <c r="K18191" i="1" s="1"/>
  <c r="K18192" i="1" a="1"/>
  <c r="K18192" i="1" s="1"/>
  <c r="K18193" i="1" a="1"/>
  <c r="K18193" i="1" s="1"/>
  <c r="K18194" i="1" a="1"/>
  <c r="K18194" i="1" s="1"/>
  <c r="K18195" i="1" a="1"/>
  <c r="K18195" i="1" s="1"/>
  <c r="K18196" i="1" a="1"/>
  <c r="K18196" i="1" s="1"/>
  <c r="K18197" i="1" a="1"/>
  <c r="K18197" i="1" s="1"/>
  <c r="K18198" i="1" a="1"/>
  <c r="K18198" i="1" s="1"/>
  <c r="K18199" i="1" a="1"/>
  <c r="K18199" i="1" s="1"/>
  <c r="K18200" i="1" a="1"/>
  <c r="K18200" i="1" s="1"/>
  <c r="K18201" i="1" a="1"/>
  <c r="K18201" i="1" s="1"/>
  <c r="K18202" i="1" a="1"/>
  <c r="K18202" i="1" s="1"/>
  <c r="K18203" i="1" a="1"/>
  <c r="K18203" i="1" s="1"/>
  <c r="K18204" i="1" a="1"/>
  <c r="K18204" i="1" s="1"/>
  <c r="K18205" i="1" a="1"/>
  <c r="K18205" i="1" s="1"/>
  <c r="K18206" i="1" a="1"/>
  <c r="K18206" i="1" s="1"/>
  <c r="K18207" i="1" a="1"/>
  <c r="K18207" i="1" s="1"/>
  <c r="K18208" i="1" a="1"/>
  <c r="K18208" i="1" s="1"/>
  <c r="K18209" i="1" a="1"/>
  <c r="K18209" i="1" s="1"/>
  <c r="K18210" i="1" a="1"/>
  <c r="K18210" i="1" s="1"/>
  <c r="K18211" i="1" a="1"/>
  <c r="K18211" i="1" s="1"/>
  <c r="K18212" i="1" a="1"/>
  <c r="K18212" i="1" s="1"/>
  <c r="K18213" i="1" a="1"/>
  <c r="K18213" i="1" s="1"/>
  <c r="K18214" i="1" a="1"/>
  <c r="K18214" i="1" s="1"/>
  <c r="K18215" i="1" a="1"/>
  <c r="K18215" i="1" s="1"/>
  <c r="K18216" i="1" a="1"/>
  <c r="K18216" i="1" s="1"/>
  <c r="K18217" i="1" a="1"/>
  <c r="K18217" i="1" s="1"/>
  <c r="K18218" i="1" a="1"/>
  <c r="K18218" i="1" s="1"/>
  <c r="K18219" i="1" a="1"/>
  <c r="K18219" i="1" s="1"/>
  <c r="K18220" i="1" a="1"/>
  <c r="K18220" i="1" s="1"/>
  <c r="K18221" i="1" a="1"/>
  <c r="K18221" i="1" s="1"/>
  <c r="K18222" i="1" a="1"/>
  <c r="K18222" i="1" s="1"/>
  <c r="K18223" i="1" a="1"/>
  <c r="K18223" i="1" s="1"/>
  <c r="K18224" i="1" a="1"/>
  <c r="K18224" i="1" s="1"/>
  <c r="K18225" i="1" a="1"/>
  <c r="K18225" i="1" s="1"/>
  <c r="K18226" i="1" a="1"/>
  <c r="K18226" i="1" s="1"/>
  <c r="K18227" i="1" a="1"/>
  <c r="K18227" i="1" s="1"/>
  <c r="K18228" i="1" a="1"/>
  <c r="K18228" i="1" s="1"/>
  <c r="K18229" i="1" a="1"/>
  <c r="K18229" i="1" s="1"/>
  <c r="K18230" i="1" a="1"/>
  <c r="K18230" i="1" s="1"/>
  <c r="K18231" i="1" a="1"/>
  <c r="K18231" i="1" s="1"/>
  <c r="K18232" i="1" a="1"/>
  <c r="K18232" i="1" s="1"/>
  <c r="K18233" i="1" a="1"/>
  <c r="K18233" i="1" s="1"/>
  <c r="K18234" i="1" a="1"/>
  <c r="K18234" i="1" s="1"/>
  <c r="K18235" i="1" a="1"/>
  <c r="K18235" i="1" s="1"/>
  <c r="K18236" i="1" a="1"/>
  <c r="K18236" i="1" s="1"/>
  <c r="K18237" i="1" a="1"/>
  <c r="K18237" i="1" s="1"/>
  <c r="K18238" i="1" a="1"/>
  <c r="K18238" i="1" s="1"/>
  <c r="K18239" i="1" a="1"/>
  <c r="K18239" i="1" s="1"/>
  <c r="K18240" i="1" a="1"/>
  <c r="K18240" i="1" s="1"/>
  <c r="K18241" i="1" a="1"/>
  <c r="K18241" i="1" s="1"/>
  <c r="K18242" i="1" a="1"/>
  <c r="K18242" i="1" s="1"/>
  <c r="K18243" i="1" a="1"/>
  <c r="K18243" i="1" s="1"/>
  <c r="K18244" i="1" a="1"/>
  <c r="K18244" i="1" s="1"/>
  <c r="K18245" i="1" a="1"/>
  <c r="K18245" i="1" s="1"/>
  <c r="K18246" i="1" a="1"/>
  <c r="K18246" i="1" s="1"/>
  <c r="K18247" i="1" a="1"/>
  <c r="K18247" i="1" s="1"/>
  <c r="K18248" i="1" a="1"/>
  <c r="K18248" i="1" s="1"/>
  <c r="K18249" i="1" a="1"/>
  <c r="K18249" i="1" s="1"/>
  <c r="K18250" i="1" a="1"/>
  <c r="K18250" i="1" s="1"/>
  <c r="K18251" i="1" a="1"/>
  <c r="K18251" i="1" s="1"/>
  <c r="K18252" i="1" a="1"/>
  <c r="K18252" i="1" s="1"/>
  <c r="K18253" i="1" a="1"/>
  <c r="K18253" i="1" s="1"/>
  <c r="K18254" i="1" a="1"/>
  <c r="K18254" i="1" s="1"/>
  <c r="K18255" i="1" a="1"/>
  <c r="K18255" i="1" s="1"/>
  <c r="K18256" i="1" a="1"/>
  <c r="K18256" i="1" s="1"/>
  <c r="K18257" i="1" a="1"/>
  <c r="K18257" i="1" s="1"/>
  <c r="K18258" i="1" a="1"/>
  <c r="K18258" i="1" s="1"/>
  <c r="K18259" i="1" a="1"/>
  <c r="K18259" i="1" s="1"/>
  <c r="K18260" i="1" a="1"/>
  <c r="K18260" i="1" s="1"/>
  <c r="K18261" i="1" a="1"/>
  <c r="K18261" i="1" s="1"/>
  <c r="K18262" i="1" a="1"/>
  <c r="K18262" i="1" s="1"/>
  <c r="K18263" i="1" a="1"/>
  <c r="K18263" i="1" s="1"/>
  <c r="K18264" i="1" a="1"/>
  <c r="K18264" i="1" s="1"/>
  <c r="K18265" i="1" a="1"/>
  <c r="K18265" i="1" s="1"/>
  <c r="K18266" i="1" a="1"/>
  <c r="K18266" i="1" s="1"/>
  <c r="K18267" i="1" a="1"/>
  <c r="K18267" i="1" s="1"/>
  <c r="K18268" i="1" a="1"/>
  <c r="K18268" i="1" s="1"/>
  <c r="K18269" i="1" a="1"/>
  <c r="K18269" i="1" s="1"/>
  <c r="K18270" i="1" a="1"/>
  <c r="K18270" i="1" s="1"/>
  <c r="K18271" i="1" a="1"/>
  <c r="K18271" i="1" s="1"/>
  <c r="K18272" i="1" a="1"/>
  <c r="K18272" i="1" s="1"/>
  <c r="K18273" i="1" a="1"/>
  <c r="K18273" i="1" s="1"/>
  <c r="K18274" i="1" a="1"/>
  <c r="K18274" i="1" s="1"/>
  <c r="K18275" i="1" a="1"/>
  <c r="K18275" i="1" s="1"/>
  <c r="K18276" i="1" a="1"/>
  <c r="K18276" i="1" s="1"/>
  <c r="K18277" i="1" a="1"/>
  <c r="K18277" i="1" s="1"/>
  <c r="K18278" i="1" a="1"/>
  <c r="K18278" i="1" s="1"/>
  <c r="K18279" i="1" a="1"/>
  <c r="K18279" i="1" s="1"/>
  <c r="K18280" i="1" a="1"/>
  <c r="K18280" i="1" s="1"/>
  <c r="K18281" i="1" a="1"/>
  <c r="K18281" i="1" s="1"/>
  <c r="K18282" i="1" a="1"/>
  <c r="K18282" i="1" s="1"/>
  <c r="K18283" i="1" a="1"/>
  <c r="K18283" i="1" s="1"/>
  <c r="K18284" i="1" a="1"/>
  <c r="K18284" i="1" s="1"/>
  <c r="K18285" i="1" a="1"/>
  <c r="K18285" i="1" s="1"/>
  <c r="K18286" i="1" a="1"/>
  <c r="K18286" i="1" s="1"/>
  <c r="K18287" i="1" a="1"/>
  <c r="K18287" i="1" s="1"/>
  <c r="K18288" i="1" a="1"/>
  <c r="K18288" i="1" s="1"/>
  <c r="K18289" i="1" a="1"/>
  <c r="K18289" i="1" s="1"/>
  <c r="K18290" i="1" a="1"/>
  <c r="K18290" i="1" s="1"/>
  <c r="K18291" i="1" a="1"/>
  <c r="K18291" i="1" s="1"/>
  <c r="K18292" i="1" a="1"/>
  <c r="K18292" i="1" s="1"/>
  <c r="K18293" i="1" a="1"/>
  <c r="K18293" i="1" s="1"/>
  <c r="K18294" i="1" a="1"/>
  <c r="K18294" i="1" s="1"/>
  <c r="K18295" i="1" a="1"/>
  <c r="K18295" i="1" s="1"/>
  <c r="K18296" i="1" a="1"/>
  <c r="K18296" i="1" s="1"/>
  <c r="K18297" i="1" a="1"/>
  <c r="K18297" i="1" s="1"/>
  <c r="K18298" i="1" a="1"/>
  <c r="K18298" i="1" s="1"/>
  <c r="K18299" i="1" a="1"/>
  <c r="K18299" i="1" s="1"/>
  <c r="K18300" i="1" a="1"/>
  <c r="K18300" i="1" s="1"/>
  <c r="K18301" i="1" a="1"/>
  <c r="K18301" i="1" s="1"/>
  <c r="K18302" i="1" a="1"/>
  <c r="K18302" i="1" s="1"/>
  <c r="K18303" i="1" a="1"/>
  <c r="K18303" i="1" s="1"/>
  <c r="K18304" i="1" a="1"/>
  <c r="K18304" i="1" s="1"/>
  <c r="K18305" i="1" a="1"/>
  <c r="K18305" i="1" s="1"/>
  <c r="K18306" i="1" a="1"/>
  <c r="K18306" i="1" s="1"/>
  <c r="K18307" i="1" a="1"/>
  <c r="K18307" i="1" s="1"/>
  <c r="K18308" i="1" a="1"/>
  <c r="K18308" i="1" s="1"/>
  <c r="K18309" i="1" a="1"/>
  <c r="K18309" i="1" s="1"/>
  <c r="K18310" i="1" a="1"/>
  <c r="K18310" i="1" s="1"/>
  <c r="K18311" i="1" a="1"/>
  <c r="K18311" i="1" s="1"/>
  <c r="K18312" i="1" a="1"/>
  <c r="K18312" i="1" s="1"/>
  <c r="K18313" i="1" a="1"/>
  <c r="K18313" i="1" s="1"/>
  <c r="K18314" i="1" a="1"/>
  <c r="K18314" i="1" s="1"/>
  <c r="K18315" i="1" a="1"/>
  <c r="K18315" i="1" s="1"/>
  <c r="K18316" i="1" a="1"/>
  <c r="K18316" i="1" s="1"/>
  <c r="K18317" i="1" a="1"/>
  <c r="K18317" i="1" s="1"/>
  <c r="K18318" i="1" a="1"/>
  <c r="K18318" i="1" s="1"/>
  <c r="K18319" i="1" a="1"/>
  <c r="K18319" i="1" s="1"/>
  <c r="K18320" i="1" a="1"/>
  <c r="K18320" i="1" s="1"/>
  <c r="K18321" i="1" a="1"/>
  <c r="K18321" i="1" s="1"/>
  <c r="K18322" i="1" a="1"/>
  <c r="K18322" i="1" s="1"/>
  <c r="K18323" i="1" a="1"/>
  <c r="K18323" i="1" s="1"/>
  <c r="K18324" i="1" a="1"/>
  <c r="K18324" i="1" s="1"/>
  <c r="K18325" i="1" a="1"/>
  <c r="K18325" i="1" s="1"/>
  <c r="K18326" i="1" a="1"/>
  <c r="K18326" i="1" s="1"/>
  <c r="K18327" i="1" a="1"/>
  <c r="K18327" i="1" s="1"/>
  <c r="K18328" i="1" a="1"/>
  <c r="K18328" i="1" s="1"/>
  <c r="K18329" i="1" a="1"/>
  <c r="K18329" i="1" s="1"/>
  <c r="K18330" i="1" a="1"/>
  <c r="K18330" i="1" s="1"/>
  <c r="K18331" i="1" a="1"/>
  <c r="K18331" i="1" s="1"/>
  <c r="K18332" i="1" a="1"/>
  <c r="K18332" i="1" s="1"/>
  <c r="K18333" i="1" a="1"/>
  <c r="K18333" i="1" s="1"/>
  <c r="K18334" i="1" a="1"/>
  <c r="K18334" i="1" s="1"/>
  <c r="K18335" i="1" a="1"/>
  <c r="K18335" i="1" s="1"/>
  <c r="K18336" i="1" a="1"/>
  <c r="K18336" i="1" s="1"/>
  <c r="K18337" i="1" a="1"/>
  <c r="K18337" i="1" s="1"/>
  <c r="K18338" i="1" a="1"/>
  <c r="K18338" i="1" s="1"/>
  <c r="K18339" i="1" a="1"/>
  <c r="K18339" i="1" s="1"/>
  <c r="K18340" i="1" a="1"/>
  <c r="K18340" i="1" s="1"/>
  <c r="K18341" i="1" a="1"/>
  <c r="K18341" i="1" s="1"/>
  <c r="K18342" i="1" a="1"/>
  <c r="K18342" i="1" s="1"/>
  <c r="K18343" i="1" a="1"/>
  <c r="K18343" i="1" s="1"/>
  <c r="K18344" i="1" a="1"/>
  <c r="K18344" i="1" s="1"/>
  <c r="K18345" i="1" a="1"/>
  <c r="K18345" i="1" s="1"/>
  <c r="K18346" i="1" a="1"/>
  <c r="K18346" i="1" s="1"/>
  <c r="K18347" i="1" a="1"/>
  <c r="K18347" i="1" s="1"/>
  <c r="K18348" i="1" a="1"/>
  <c r="K18348" i="1" s="1"/>
  <c r="K18349" i="1" a="1"/>
  <c r="K18349" i="1" s="1"/>
  <c r="K18350" i="1" a="1"/>
  <c r="K18350" i="1" s="1"/>
  <c r="K18351" i="1" a="1"/>
  <c r="K18351" i="1" s="1"/>
  <c r="K18352" i="1" a="1"/>
  <c r="K18352" i="1" s="1"/>
  <c r="K18353" i="1" a="1"/>
  <c r="K18353" i="1" s="1"/>
  <c r="K18354" i="1" a="1"/>
  <c r="K18354" i="1" s="1"/>
  <c r="K18355" i="1" a="1"/>
  <c r="K18355" i="1" s="1"/>
  <c r="K18356" i="1" a="1"/>
  <c r="K18356" i="1" s="1"/>
  <c r="K18357" i="1" a="1"/>
  <c r="K18357" i="1" s="1"/>
  <c r="K18358" i="1" a="1"/>
  <c r="K18358" i="1" s="1"/>
  <c r="K18359" i="1" a="1"/>
  <c r="K18359" i="1" s="1"/>
  <c r="K18360" i="1" a="1"/>
  <c r="K18360" i="1" s="1"/>
  <c r="K18361" i="1" a="1"/>
  <c r="K18361" i="1" s="1"/>
  <c r="K18362" i="1" a="1"/>
  <c r="K18362" i="1" s="1"/>
  <c r="K18363" i="1" a="1"/>
  <c r="K18363" i="1" s="1"/>
  <c r="K18364" i="1" a="1"/>
  <c r="K18364" i="1" s="1"/>
  <c r="K18365" i="1" a="1"/>
  <c r="K18365" i="1" s="1"/>
  <c r="K18366" i="1" a="1"/>
  <c r="K18366" i="1" s="1"/>
  <c r="K18367" i="1" a="1"/>
  <c r="K18367" i="1" s="1"/>
  <c r="K18368" i="1" a="1"/>
  <c r="K18368" i="1" s="1"/>
  <c r="K18369" i="1" a="1"/>
  <c r="K18369" i="1" s="1"/>
  <c r="K18370" i="1" a="1"/>
  <c r="K18370" i="1" s="1"/>
  <c r="K18371" i="1" a="1"/>
  <c r="K18371" i="1" s="1"/>
  <c r="K18372" i="1" a="1"/>
  <c r="K18372" i="1" s="1"/>
  <c r="K18373" i="1" a="1"/>
  <c r="K18373" i="1" s="1"/>
  <c r="K18374" i="1" a="1"/>
  <c r="K18374" i="1" s="1"/>
  <c r="K18375" i="1" a="1"/>
  <c r="K18375" i="1" s="1"/>
  <c r="K18376" i="1" a="1"/>
  <c r="K18376" i="1" s="1"/>
  <c r="K18377" i="1" a="1"/>
  <c r="K18377" i="1" s="1"/>
  <c r="K18378" i="1" a="1"/>
  <c r="K18378" i="1" s="1"/>
  <c r="K18379" i="1" a="1"/>
  <c r="K18379" i="1" s="1"/>
  <c r="K18380" i="1" a="1"/>
  <c r="K18380" i="1" s="1"/>
  <c r="K18381" i="1" a="1"/>
  <c r="K18381" i="1" s="1"/>
  <c r="K18382" i="1" a="1"/>
  <c r="K18382" i="1" s="1"/>
  <c r="K18383" i="1" a="1"/>
  <c r="K18383" i="1" s="1"/>
  <c r="K18384" i="1" a="1"/>
  <c r="K18384" i="1" s="1"/>
  <c r="K18385" i="1" a="1"/>
  <c r="K18385" i="1" s="1"/>
  <c r="K18386" i="1" a="1"/>
  <c r="K18386" i="1" s="1"/>
  <c r="K18387" i="1" a="1"/>
  <c r="K18387" i="1" s="1"/>
  <c r="K18388" i="1" a="1"/>
  <c r="K18388" i="1" s="1"/>
  <c r="K18389" i="1" a="1"/>
  <c r="K18389" i="1" s="1"/>
  <c r="K18390" i="1" a="1"/>
  <c r="K18390" i="1" s="1"/>
  <c r="K18391" i="1" a="1"/>
  <c r="K18391" i="1" s="1"/>
  <c r="K18392" i="1" a="1"/>
  <c r="K18392" i="1" s="1"/>
  <c r="K18393" i="1" a="1"/>
  <c r="K18393" i="1" s="1"/>
  <c r="K18394" i="1" a="1"/>
  <c r="K18394" i="1" s="1"/>
  <c r="K18395" i="1" a="1"/>
  <c r="K18395" i="1" s="1"/>
  <c r="K18396" i="1" a="1"/>
  <c r="K18396" i="1" s="1"/>
  <c r="K18397" i="1" a="1"/>
  <c r="K18397" i="1" s="1"/>
  <c r="K18398" i="1" a="1"/>
  <c r="K18398" i="1" s="1"/>
  <c r="K18399" i="1" a="1"/>
  <c r="K18399" i="1" s="1"/>
  <c r="K18400" i="1" a="1"/>
  <c r="K18400" i="1" s="1"/>
  <c r="K18401" i="1" a="1"/>
  <c r="K18401" i="1" s="1"/>
  <c r="K18402" i="1" a="1"/>
  <c r="K18402" i="1" s="1"/>
  <c r="K18403" i="1" a="1"/>
  <c r="K18403" i="1" s="1"/>
  <c r="K18404" i="1" a="1"/>
  <c r="K18404" i="1" s="1"/>
  <c r="K18405" i="1" a="1"/>
  <c r="K18405" i="1" s="1"/>
  <c r="K18406" i="1" a="1"/>
  <c r="K18406" i="1" s="1"/>
  <c r="K18407" i="1" a="1"/>
  <c r="K18407" i="1" s="1"/>
  <c r="K18408" i="1" a="1"/>
  <c r="K18408" i="1" s="1"/>
  <c r="K18409" i="1" a="1"/>
  <c r="K18409" i="1" s="1"/>
  <c r="K18410" i="1" a="1"/>
  <c r="K18410" i="1" s="1"/>
  <c r="K18411" i="1" a="1"/>
  <c r="K18411" i="1" s="1"/>
  <c r="K18412" i="1" a="1"/>
  <c r="K18412" i="1" s="1"/>
  <c r="K18413" i="1" a="1"/>
  <c r="K18413" i="1" s="1"/>
  <c r="K18414" i="1" a="1"/>
  <c r="K18414" i="1" s="1"/>
  <c r="K18415" i="1" a="1"/>
  <c r="K18415" i="1" s="1"/>
  <c r="K18416" i="1" a="1"/>
  <c r="K18416" i="1" s="1"/>
  <c r="K18417" i="1" a="1"/>
  <c r="K18417" i="1" s="1"/>
  <c r="K18418" i="1" a="1"/>
  <c r="K18418" i="1" s="1"/>
  <c r="K18419" i="1" a="1"/>
  <c r="K18419" i="1" s="1"/>
  <c r="K18420" i="1" a="1"/>
  <c r="K18420" i="1" s="1"/>
  <c r="K18421" i="1" a="1"/>
  <c r="K18421" i="1" s="1"/>
  <c r="K18422" i="1" a="1"/>
  <c r="K18422" i="1" s="1"/>
  <c r="K18423" i="1" a="1"/>
  <c r="K18423" i="1" s="1"/>
  <c r="K18424" i="1" a="1"/>
  <c r="K18424" i="1" s="1"/>
  <c r="K18425" i="1" a="1"/>
  <c r="K18425" i="1" s="1"/>
  <c r="K18426" i="1" a="1"/>
  <c r="K18426" i="1" s="1"/>
  <c r="K18427" i="1" a="1"/>
  <c r="K18427" i="1" s="1"/>
  <c r="K18428" i="1" a="1"/>
  <c r="K18428" i="1" s="1"/>
  <c r="K18429" i="1" a="1"/>
  <c r="K18429" i="1" s="1"/>
  <c r="K18430" i="1" a="1"/>
  <c r="K18430" i="1" s="1"/>
  <c r="K18431" i="1" a="1"/>
  <c r="K18431" i="1" s="1"/>
  <c r="K18432" i="1" a="1"/>
  <c r="K18432" i="1" s="1"/>
  <c r="K18433" i="1" a="1"/>
  <c r="K18433" i="1" s="1"/>
  <c r="K18434" i="1" a="1"/>
  <c r="K18434" i="1" s="1"/>
  <c r="K18435" i="1" a="1"/>
  <c r="K18435" i="1" s="1"/>
  <c r="K18436" i="1" a="1"/>
  <c r="K18436" i="1" s="1"/>
  <c r="K18437" i="1" a="1"/>
  <c r="K18437" i="1" s="1"/>
  <c r="K18438" i="1" a="1"/>
  <c r="K18438" i="1" s="1"/>
  <c r="K18439" i="1" a="1"/>
  <c r="K18439" i="1" s="1"/>
  <c r="K18440" i="1" a="1"/>
  <c r="K18440" i="1" s="1"/>
  <c r="K18441" i="1" a="1"/>
  <c r="K18441" i="1" s="1"/>
  <c r="K18442" i="1" a="1"/>
  <c r="K18442" i="1" s="1"/>
  <c r="K18443" i="1" a="1"/>
  <c r="K18443" i="1" s="1"/>
  <c r="K18444" i="1" a="1"/>
  <c r="K18444" i="1" s="1"/>
  <c r="K18445" i="1" a="1"/>
  <c r="K18445" i="1" s="1"/>
  <c r="K18446" i="1" a="1"/>
  <c r="K18446" i="1" s="1"/>
  <c r="K18447" i="1" a="1"/>
  <c r="K18447" i="1" s="1"/>
  <c r="K18448" i="1" a="1"/>
  <c r="K18448" i="1" s="1"/>
  <c r="K18449" i="1" a="1"/>
  <c r="K18449" i="1" s="1"/>
  <c r="K18450" i="1" a="1"/>
  <c r="K18450" i="1" s="1"/>
  <c r="K18451" i="1" a="1"/>
  <c r="K18451" i="1" s="1"/>
  <c r="K18452" i="1" a="1"/>
  <c r="K18452" i="1" s="1"/>
  <c r="K18453" i="1" a="1"/>
  <c r="K18453" i="1" s="1"/>
  <c r="K18454" i="1" a="1"/>
  <c r="K18454" i="1" s="1"/>
  <c r="K18455" i="1" a="1"/>
  <c r="K18455" i="1" s="1"/>
  <c r="K18456" i="1" a="1"/>
  <c r="K18456" i="1" s="1"/>
  <c r="K18457" i="1" a="1"/>
  <c r="K18457" i="1" s="1"/>
  <c r="K18458" i="1" a="1"/>
  <c r="K18458" i="1" s="1"/>
  <c r="K18459" i="1" a="1"/>
  <c r="K18459" i="1" s="1"/>
  <c r="K18460" i="1" a="1"/>
  <c r="K18460" i="1" s="1"/>
  <c r="K18461" i="1" a="1"/>
  <c r="K18461" i="1" s="1"/>
  <c r="K18462" i="1" a="1"/>
  <c r="K18462" i="1" s="1"/>
  <c r="K18463" i="1" a="1"/>
  <c r="K18463" i="1" s="1"/>
  <c r="K18464" i="1" a="1"/>
  <c r="K18464" i="1" s="1"/>
  <c r="K18465" i="1" a="1"/>
  <c r="K18465" i="1" s="1"/>
  <c r="K18466" i="1" a="1"/>
  <c r="K18466" i="1" s="1"/>
  <c r="K18467" i="1" a="1"/>
  <c r="K18467" i="1" s="1"/>
  <c r="K18468" i="1" a="1"/>
  <c r="K18468" i="1" s="1"/>
  <c r="K18469" i="1" a="1"/>
  <c r="K18469" i="1" s="1"/>
  <c r="K18470" i="1" a="1"/>
  <c r="K18470" i="1" s="1"/>
  <c r="K18471" i="1" a="1"/>
  <c r="K18471" i="1" s="1"/>
  <c r="K18472" i="1" a="1"/>
  <c r="K18472" i="1" s="1"/>
  <c r="K18473" i="1" a="1"/>
  <c r="K18473" i="1" s="1"/>
  <c r="K18474" i="1" a="1"/>
  <c r="K18474" i="1" s="1"/>
  <c r="K18475" i="1" a="1"/>
  <c r="K18475" i="1" s="1"/>
  <c r="K18476" i="1" a="1"/>
  <c r="K18476" i="1" s="1"/>
  <c r="K18477" i="1" a="1"/>
  <c r="K18477" i="1" s="1"/>
  <c r="K18478" i="1" a="1"/>
  <c r="K18478" i="1" s="1"/>
  <c r="K18479" i="1" a="1"/>
  <c r="K18479" i="1" s="1"/>
  <c r="K18480" i="1" a="1"/>
  <c r="K18480" i="1" s="1"/>
  <c r="K18481" i="1" a="1"/>
  <c r="K18481" i="1" s="1"/>
  <c r="K18482" i="1" a="1"/>
  <c r="K18482" i="1" s="1"/>
  <c r="K18483" i="1" a="1"/>
  <c r="K18483" i="1" s="1"/>
  <c r="K18484" i="1" a="1"/>
  <c r="K18484" i="1" s="1"/>
  <c r="K18485" i="1" a="1"/>
  <c r="K18485" i="1" s="1"/>
  <c r="K18486" i="1" a="1"/>
  <c r="K18486" i="1" s="1"/>
  <c r="K18487" i="1" a="1"/>
  <c r="K18487" i="1" s="1"/>
  <c r="K18488" i="1" a="1"/>
  <c r="K18488" i="1" s="1"/>
  <c r="K18489" i="1" a="1"/>
  <c r="K18489" i="1" s="1"/>
  <c r="K18490" i="1" a="1"/>
  <c r="K18490" i="1" s="1"/>
  <c r="K18491" i="1" a="1"/>
  <c r="K18491" i="1" s="1"/>
  <c r="K18492" i="1" a="1"/>
  <c r="K18492" i="1" s="1"/>
  <c r="K18493" i="1" a="1"/>
  <c r="K18493" i="1" s="1"/>
  <c r="K18494" i="1" a="1"/>
  <c r="K18494" i="1" s="1"/>
  <c r="K18495" i="1" a="1"/>
  <c r="K18495" i="1" s="1"/>
  <c r="K18496" i="1" a="1"/>
  <c r="K18496" i="1" s="1"/>
  <c r="K18497" i="1" a="1"/>
  <c r="K18497" i="1" s="1"/>
  <c r="K18498" i="1" a="1"/>
  <c r="K18498" i="1" s="1"/>
  <c r="K18499" i="1" a="1"/>
  <c r="K18499" i="1" s="1"/>
  <c r="K18500" i="1" a="1"/>
  <c r="K18500" i="1" s="1"/>
  <c r="K18501" i="1" a="1"/>
  <c r="K18501" i="1" s="1"/>
  <c r="K18502" i="1" a="1"/>
  <c r="K18502" i="1" s="1"/>
  <c r="K18503" i="1" a="1"/>
  <c r="K18503" i="1" s="1"/>
  <c r="K18504" i="1" a="1"/>
  <c r="K18504" i="1" s="1"/>
  <c r="K18505" i="1" a="1"/>
  <c r="K18505" i="1" s="1"/>
  <c r="K18506" i="1" a="1"/>
  <c r="K18506" i="1" s="1"/>
  <c r="K18507" i="1" a="1"/>
  <c r="K18507" i="1" s="1"/>
  <c r="K18508" i="1" a="1"/>
  <c r="K18508" i="1" s="1"/>
  <c r="K18509" i="1" a="1"/>
  <c r="K18509" i="1" s="1"/>
  <c r="K18510" i="1" a="1"/>
  <c r="K18510" i="1" s="1"/>
  <c r="K18511" i="1" a="1"/>
  <c r="K18511" i="1" s="1"/>
  <c r="K18512" i="1" a="1"/>
  <c r="K18512" i="1" s="1"/>
  <c r="K18513" i="1" a="1"/>
  <c r="K18513" i="1" s="1"/>
  <c r="K18514" i="1" a="1"/>
  <c r="K18514" i="1" s="1"/>
  <c r="K18515" i="1" a="1"/>
  <c r="K18515" i="1" s="1"/>
  <c r="K18516" i="1" a="1"/>
  <c r="K18516" i="1" s="1"/>
  <c r="K18517" i="1" a="1"/>
  <c r="K18517" i="1" s="1"/>
  <c r="K18518" i="1" a="1"/>
  <c r="K18518" i="1" s="1"/>
  <c r="K18519" i="1" a="1"/>
  <c r="K18519" i="1" s="1"/>
  <c r="K18520" i="1" a="1"/>
  <c r="K18520" i="1" s="1"/>
  <c r="K18521" i="1" a="1"/>
  <c r="K18521" i="1" s="1"/>
  <c r="K18522" i="1" a="1"/>
  <c r="K18522" i="1" s="1"/>
  <c r="K18523" i="1" a="1"/>
  <c r="K18523" i="1" s="1"/>
  <c r="K18524" i="1" a="1"/>
  <c r="K18524" i="1" s="1"/>
  <c r="K18525" i="1" a="1"/>
  <c r="K18525" i="1" s="1"/>
  <c r="K18526" i="1" a="1"/>
  <c r="K18526" i="1" s="1"/>
  <c r="K18527" i="1" a="1"/>
  <c r="K18527" i="1" s="1"/>
  <c r="K18528" i="1" a="1"/>
  <c r="K18528" i="1" s="1"/>
  <c r="K18529" i="1" a="1"/>
  <c r="K18529" i="1" s="1"/>
  <c r="K18530" i="1" a="1"/>
  <c r="K18530" i="1" s="1"/>
  <c r="K18531" i="1" a="1"/>
  <c r="K18531" i="1" s="1"/>
  <c r="K18532" i="1" a="1"/>
  <c r="K18532" i="1" s="1"/>
  <c r="K18533" i="1" a="1"/>
  <c r="K18533" i="1" s="1"/>
  <c r="K18534" i="1" a="1"/>
  <c r="K18534" i="1" s="1"/>
  <c r="K18535" i="1" a="1"/>
  <c r="K18535" i="1" s="1"/>
  <c r="K18536" i="1" a="1"/>
  <c r="K18536" i="1" s="1"/>
  <c r="K18537" i="1" a="1"/>
  <c r="K18537" i="1" s="1"/>
  <c r="K18538" i="1" a="1"/>
  <c r="K18538" i="1" s="1"/>
  <c r="K18539" i="1" a="1"/>
  <c r="K18539" i="1" s="1"/>
  <c r="K18540" i="1" a="1"/>
  <c r="K18540" i="1" s="1"/>
  <c r="K18541" i="1" a="1"/>
  <c r="K18541" i="1" s="1"/>
  <c r="K18542" i="1" a="1"/>
  <c r="K18542" i="1" s="1"/>
  <c r="K18543" i="1" a="1"/>
  <c r="K18543" i="1" s="1"/>
  <c r="K18544" i="1" a="1"/>
  <c r="K18544" i="1" s="1"/>
  <c r="K18545" i="1" a="1"/>
  <c r="K18545" i="1" s="1"/>
  <c r="K18546" i="1" a="1"/>
  <c r="K18546" i="1" s="1"/>
  <c r="K18547" i="1" a="1"/>
  <c r="K18547" i="1" s="1"/>
  <c r="K18548" i="1" a="1"/>
  <c r="K18548" i="1" s="1"/>
  <c r="K18549" i="1" a="1"/>
  <c r="K18549" i="1" s="1"/>
  <c r="K18550" i="1" a="1"/>
  <c r="K18550" i="1" s="1"/>
  <c r="K18551" i="1" a="1"/>
  <c r="K18551" i="1" s="1"/>
  <c r="K18552" i="1" a="1"/>
  <c r="K18552" i="1" s="1"/>
  <c r="K18553" i="1" a="1"/>
  <c r="K18553" i="1" s="1"/>
  <c r="K18554" i="1" a="1"/>
  <c r="K18554" i="1" s="1"/>
  <c r="K18555" i="1" a="1"/>
  <c r="K18555" i="1" s="1"/>
  <c r="K18556" i="1" a="1"/>
  <c r="K18556" i="1" s="1"/>
  <c r="K18557" i="1" a="1"/>
  <c r="K18557" i="1" s="1"/>
  <c r="K18558" i="1" a="1"/>
  <c r="K18558" i="1" s="1"/>
  <c r="K18559" i="1" a="1"/>
  <c r="K18559" i="1" s="1"/>
  <c r="K18560" i="1" a="1"/>
  <c r="K18560" i="1" s="1"/>
  <c r="K18561" i="1" a="1"/>
  <c r="K18561" i="1" s="1"/>
  <c r="K18562" i="1" a="1"/>
  <c r="K18562" i="1" s="1"/>
  <c r="K18563" i="1" a="1"/>
  <c r="K18563" i="1" s="1"/>
  <c r="K18564" i="1" a="1"/>
  <c r="K18564" i="1" s="1"/>
  <c r="K18565" i="1" a="1"/>
  <c r="K18565" i="1" s="1"/>
  <c r="K18566" i="1" a="1"/>
  <c r="K18566" i="1" s="1"/>
  <c r="K18567" i="1" a="1"/>
  <c r="K18567" i="1" s="1"/>
  <c r="K18568" i="1" a="1"/>
  <c r="K18568" i="1" s="1"/>
  <c r="K18569" i="1" a="1"/>
  <c r="K18569" i="1" s="1"/>
  <c r="K18570" i="1" a="1"/>
  <c r="K18570" i="1" s="1"/>
  <c r="K18571" i="1" a="1"/>
  <c r="K18571" i="1" s="1"/>
  <c r="K18572" i="1" a="1"/>
  <c r="K18572" i="1" s="1"/>
  <c r="K18573" i="1" a="1"/>
  <c r="K18573" i="1" s="1"/>
  <c r="K18574" i="1" a="1"/>
  <c r="K18574" i="1" s="1"/>
  <c r="K18575" i="1" a="1"/>
  <c r="K18575" i="1" s="1"/>
  <c r="K18576" i="1" a="1"/>
  <c r="K18576" i="1" s="1"/>
  <c r="K18577" i="1" a="1"/>
  <c r="K18577" i="1" s="1"/>
  <c r="K18578" i="1" a="1"/>
  <c r="K18578" i="1" s="1"/>
  <c r="K18579" i="1" a="1"/>
  <c r="K18579" i="1" s="1"/>
  <c r="K18580" i="1" a="1"/>
  <c r="K18580" i="1" s="1"/>
  <c r="K18581" i="1" a="1"/>
  <c r="K18581" i="1" s="1"/>
  <c r="K18582" i="1" a="1"/>
  <c r="K18582" i="1" s="1"/>
  <c r="K18583" i="1" a="1"/>
  <c r="K18583" i="1" s="1"/>
  <c r="K18584" i="1" a="1"/>
  <c r="K18584" i="1" s="1"/>
  <c r="K18585" i="1" a="1"/>
  <c r="K18585" i="1" s="1"/>
  <c r="K18586" i="1" a="1"/>
  <c r="K18586" i="1" s="1"/>
  <c r="K18587" i="1" a="1"/>
  <c r="K18587" i="1" s="1"/>
  <c r="K18588" i="1" a="1"/>
  <c r="K18588" i="1" s="1"/>
  <c r="K18589" i="1" a="1"/>
  <c r="K18589" i="1" s="1"/>
  <c r="K18590" i="1" a="1"/>
  <c r="K18590" i="1" s="1"/>
  <c r="K18591" i="1" a="1"/>
  <c r="K18591" i="1" s="1"/>
  <c r="K18592" i="1" a="1"/>
  <c r="K18592" i="1" s="1"/>
  <c r="K18593" i="1" a="1"/>
  <c r="K18593" i="1" s="1"/>
  <c r="K18594" i="1" a="1"/>
  <c r="K18594" i="1" s="1"/>
  <c r="K18595" i="1" a="1"/>
  <c r="K18595" i="1" s="1"/>
  <c r="K18596" i="1" a="1"/>
  <c r="K18596" i="1" s="1"/>
  <c r="K18597" i="1" a="1"/>
  <c r="K18597" i="1" s="1"/>
  <c r="K18598" i="1" a="1"/>
  <c r="K18598" i="1" s="1"/>
  <c r="K18599" i="1" a="1"/>
  <c r="K18599" i="1" s="1"/>
  <c r="K18600" i="1" a="1"/>
  <c r="K18600" i="1" s="1"/>
  <c r="K18601" i="1" a="1"/>
  <c r="K18601" i="1" s="1"/>
  <c r="K18602" i="1" a="1"/>
  <c r="K18602" i="1" s="1"/>
  <c r="K18603" i="1" a="1"/>
  <c r="K18603" i="1" s="1"/>
  <c r="K18604" i="1" a="1"/>
  <c r="K18604" i="1" s="1"/>
  <c r="K18605" i="1" a="1"/>
  <c r="K18605" i="1" s="1"/>
  <c r="K18606" i="1" a="1"/>
  <c r="K18606" i="1" s="1"/>
  <c r="K18607" i="1" a="1"/>
  <c r="K18607" i="1" s="1"/>
  <c r="K18608" i="1" a="1"/>
  <c r="K18608" i="1" s="1"/>
  <c r="K18609" i="1" a="1"/>
  <c r="K18609" i="1" s="1"/>
  <c r="K18610" i="1" a="1"/>
  <c r="K18610" i="1" s="1"/>
  <c r="K18611" i="1" a="1"/>
  <c r="K18611" i="1" s="1"/>
  <c r="K18612" i="1" a="1"/>
  <c r="K18612" i="1" s="1"/>
  <c r="K18613" i="1" a="1"/>
  <c r="K18613" i="1" s="1"/>
  <c r="K18614" i="1" a="1"/>
  <c r="K18614" i="1" s="1"/>
  <c r="K18615" i="1" a="1"/>
  <c r="K18615" i="1" s="1"/>
  <c r="K18616" i="1" a="1"/>
  <c r="K18616" i="1" s="1"/>
  <c r="K18617" i="1" a="1"/>
  <c r="K18617" i="1" s="1"/>
  <c r="K18618" i="1" a="1"/>
  <c r="K18618" i="1" s="1"/>
  <c r="K18619" i="1" a="1"/>
  <c r="K18619" i="1" s="1"/>
  <c r="K18620" i="1" a="1"/>
  <c r="K18620" i="1" s="1"/>
  <c r="K18621" i="1" a="1"/>
  <c r="K18621" i="1" s="1"/>
  <c r="K18622" i="1" a="1"/>
  <c r="K18622" i="1" s="1"/>
  <c r="K18623" i="1" a="1"/>
  <c r="K18623" i="1" s="1"/>
  <c r="K18624" i="1" a="1"/>
  <c r="K18624" i="1" s="1"/>
  <c r="K18625" i="1" a="1"/>
  <c r="K18625" i="1" s="1"/>
  <c r="K18626" i="1" a="1"/>
  <c r="K18626" i="1" s="1"/>
  <c r="K18627" i="1" a="1"/>
  <c r="K18627" i="1" s="1"/>
  <c r="K18628" i="1" a="1"/>
  <c r="K18628" i="1" s="1"/>
  <c r="K18629" i="1" a="1"/>
  <c r="K18629" i="1" s="1"/>
  <c r="K18630" i="1" a="1"/>
  <c r="K18630" i="1" s="1"/>
  <c r="K18631" i="1" a="1"/>
  <c r="K18631" i="1" s="1"/>
  <c r="K18632" i="1" a="1"/>
  <c r="K18632" i="1" s="1"/>
  <c r="K18633" i="1" a="1"/>
  <c r="K18633" i="1" s="1"/>
  <c r="K18634" i="1" a="1"/>
  <c r="K18634" i="1" s="1"/>
  <c r="K18635" i="1" a="1"/>
  <c r="K18635" i="1" s="1"/>
  <c r="K18636" i="1" a="1"/>
  <c r="K18636" i="1" s="1"/>
  <c r="K18637" i="1" a="1"/>
  <c r="K18637" i="1" s="1"/>
  <c r="K18638" i="1" a="1"/>
  <c r="K18638" i="1" s="1"/>
  <c r="K18639" i="1" a="1"/>
  <c r="K18639" i="1" s="1"/>
  <c r="K18640" i="1" a="1"/>
  <c r="K18640" i="1" s="1"/>
  <c r="K18641" i="1" a="1"/>
  <c r="K18641" i="1" s="1"/>
  <c r="K18642" i="1" a="1"/>
  <c r="K18642" i="1" s="1"/>
  <c r="K18643" i="1" a="1"/>
  <c r="K18643" i="1" s="1"/>
  <c r="K18644" i="1" a="1"/>
  <c r="K18644" i="1" s="1"/>
  <c r="K18645" i="1" a="1"/>
  <c r="K18645" i="1" s="1"/>
  <c r="K18646" i="1" a="1"/>
  <c r="K18646" i="1" s="1"/>
  <c r="K18647" i="1" a="1"/>
  <c r="K18647" i="1" s="1"/>
  <c r="K18648" i="1" a="1"/>
  <c r="K18648" i="1" s="1"/>
  <c r="K18649" i="1" a="1"/>
  <c r="K18649" i="1" s="1"/>
  <c r="K18650" i="1" a="1"/>
  <c r="K18650" i="1" s="1"/>
  <c r="K18651" i="1" a="1"/>
  <c r="K18651" i="1" s="1"/>
  <c r="K18652" i="1" a="1"/>
  <c r="K18652" i="1" s="1"/>
  <c r="K18653" i="1" a="1"/>
  <c r="K18653" i="1" s="1"/>
  <c r="K18654" i="1" a="1"/>
  <c r="K18654" i="1" s="1"/>
  <c r="K18655" i="1" a="1"/>
  <c r="K18655" i="1" s="1"/>
  <c r="K18656" i="1" a="1"/>
  <c r="K18656" i="1" s="1"/>
  <c r="K18657" i="1" a="1"/>
  <c r="K18657" i="1" s="1"/>
  <c r="K18658" i="1" a="1"/>
  <c r="K18658" i="1" s="1"/>
  <c r="K18659" i="1" a="1"/>
  <c r="K18659" i="1" s="1"/>
  <c r="K18660" i="1" a="1"/>
  <c r="K18660" i="1" s="1"/>
  <c r="K18661" i="1" a="1"/>
  <c r="K18661" i="1" s="1"/>
  <c r="K18662" i="1" a="1"/>
  <c r="K18662" i="1" s="1"/>
  <c r="K18663" i="1" a="1"/>
  <c r="K18663" i="1" s="1"/>
  <c r="K18664" i="1" a="1"/>
  <c r="K18664" i="1" s="1"/>
  <c r="K18665" i="1" a="1"/>
  <c r="K18665" i="1" s="1"/>
  <c r="K18666" i="1" a="1"/>
  <c r="K18666" i="1" s="1"/>
  <c r="K18667" i="1" a="1"/>
  <c r="K18667" i="1" s="1"/>
  <c r="K18668" i="1" a="1"/>
  <c r="K18668" i="1" s="1"/>
  <c r="K18669" i="1" a="1"/>
  <c r="K18669" i="1" s="1"/>
  <c r="K18670" i="1" a="1"/>
  <c r="K18670" i="1" s="1"/>
  <c r="K18671" i="1" a="1"/>
  <c r="K18671" i="1" s="1"/>
  <c r="K18672" i="1" a="1"/>
  <c r="K18672" i="1" s="1"/>
  <c r="K18673" i="1" a="1"/>
  <c r="K18673" i="1" s="1"/>
  <c r="K18674" i="1" a="1"/>
  <c r="K18674" i="1" s="1"/>
  <c r="K18675" i="1" a="1"/>
  <c r="K18675" i="1" s="1"/>
  <c r="K18676" i="1" a="1"/>
  <c r="K18676" i="1" s="1"/>
  <c r="K18677" i="1" a="1"/>
  <c r="K18677" i="1" s="1"/>
  <c r="K18678" i="1" a="1"/>
  <c r="K18678" i="1" s="1"/>
  <c r="K18679" i="1" a="1"/>
  <c r="K18679" i="1" s="1"/>
  <c r="K18680" i="1" a="1"/>
  <c r="K18680" i="1" s="1"/>
  <c r="K18681" i="1" a="1"/>
  <c r="K18681" i="1" s="1"/>
  <c r="K18682" i="1" a="1"/>
  <c r="K18682" i="1" s="1"/>
  <c r="K18683" i="1" a="1"/>
  <c r="K18683" i="1" s="1"/>
  <c r="K18684" i="1" a="1"/>
  <c r="K18684" i="1" s="1"/>
  <c r="K18685" i="1" a="1"/>
  <c r="K18685" i="1" s="1"/>
  <c r="K18686" i="1" a="1"/>
  <c r="K18686" i="1" s="1"/>
  <c r="K18687" i="1" a="1"/>
  <c r="K18687" i="1" s="1"/>
  <c r="K18688" i="1" a="1"/>
  <c r="K18688" i="1" s="1"/>
  <c r="K18689" i="1" a="1"/>
  <c r="K18689" i="1" s="1"/>
  <c r="K18690" i="1" a="1"/>
  <c r="K18690" i="1" s="1"/>
  <c r="K18691" i="1" a="1"/>
  <c r="K18691" i="1" s="1"/>
  <c r="K18692" i="1" a="1"/>
  <c r="K18692" i="1" s="1"/>
  <c r="K18693" i="1" a="1"/>
  <c r="K18693" i="1" s="1"/>
  <c r="K18694" i="1" a="1"/>
  <c r="K18694" i="1" s="1"/>
  <c r="K18695" i="1" a="1"/>
  <c r="K18695" i="1" s="1"/>
  <c r="K18696" i="1" a="1"/>
  <c r="K18696" i="1" s="1"/>
  <c r="K18697" i="1" a="1"/>
  <c r="K18697" i="1" s="1"/>
  <c r="K18698" i="1" a="1"/>
  <c r="K18698" i="1" s="1"/>
  <c r="K18699" i="1" a="1"/>
  <c r="K18699" i="1" s="1"/>
  <c r="K18700" i="1" a="1"/>
  <c r="K18700" i="1" s="1"/>
  <c r="K18701" i="1" a="1"/>
  <c r="K18701" i="1" s="1"/>
  <c r="K18702" i="1" a="1"/>
  <c r="K18702" i="1" s="1"/>
  <c r="K18703" i="1" a="1"/>
  <c r="K18703" i="1" s="1"/>
  <c r="K18704" i="1" a="1"/>
  <c r="K18704" i="1" s="1"/>
  <c r="K18705" i="1" a="1"/>
  <c r="K18705" i="1" s="1"/>
  <c r="K18706" i="1" a="1"/>
  <c r="K18706" i="1" s="1"/>
  <c r="K18707" i="1" a="1"/>
  <c r="K18707" i="1" s="1"/>
  <c r="K18708" i="1" a="1"/>
  <c r="K18708" i="1" s="1"/>
  <c r="K18709" i="1" a="1"/>
  <c r="K18709" i="1" s="1"/>
  <c r="K18710" i="1" a="1"/>
  <c r="K18710" i="1" s="1"/>
  <c r="K18711" i="1" a="1"/>
  <c r="K18711" i="1" s="1"/>
  <c r="K18712" i="1" a="1"/>
  <c r="K18712" i="1" s="1"/>
  <c r="K18713" i="1" a="1"/>
  <c r="K18713" i="1" s="1"/>
  <c r="K18714" i="1" a="1"/>
  <c r="K18714" i="1" s="1"/>
  <c r="K18715" i="1" a="1"/>
  <c r="K18715" i="1" s="1"/>
  <c r="K18716" i="1" a="1"/>
  <c r="K18716" i="1" s="1"/>
  <c r="K18717" i="1" a="1"/>
  <c r="K18717" i="1" s="1"/>
  <c r="K18718" i="1" a="1"/>
  <c r="K18718" i="1" s="1"/>
  <c r="K18719" i="1" a="1"/>
  <c r="K18719" i="1" s="1"/>
  <c r="K18720" i="1" a="1"/>
  <c r="K18720" i="1" s="1"/>
  <c r="K18721" i="1" a="1"/>
  <c r="K18721" i="1" s="1"/>
  <c r="K18722" i="1" a="1"/>
  <c r="K18722" i="1" s="1"/>
  <c r="K18723" i="1" a="1"/>
  <c r="K18723" i="1" s="1"/>
  <c r="K18724" i="1" a="1"/>
  <c r="K18724" i="1" s="1"/>
  <c r="K18725" i="1" a="1"/>
  <c r="K18725" i="1" s="1"/>
  <c r="K18726" i="1" a="1"/>
  <c r="K18726" i="1" s="1"/>
  <c r="K18727" i="1" a="1"/>
  <c r="K18727" i="1" s="1"/>
  <c r="K18728" i="1" a="1"/>
  <c r="K18728" i="1" s="1"/>
  <c r="K18729" i="1" a="1"/>
  <c r="K18729" i="1" s="1"/>
  <c r="K18730" i="1" a="1"/>
  <c r="K18730" i="1" s="1"/>
  <c r="K18731" i="1" a="1"/>
  <c r="K18731" i="1" s="1"/>
  <c r="K18732" i="1" a="1"/>
  <c r="K18732" i="1" s="1"/>
  <c r="K18733" i="1" a="1"/>
  <c r="K18733" i="1" s="1"/>
  <c r="K18734" i="1" a="1"/>
  <c r="K18734" i="1" s="1"/>
  <c r="K18735" i="1" a="1"/>
  <c r="K18735" i="1" s="1"/>
  <c r="K18736" i="1" a="1"/>
  <c r="K18736" i="1" s="1"/>
  <c r="K18737" i="1" a="1"/>
  <c r="K18737" i="1" s="1"/>
  <c r="K18738" i="1" a="1"/>
  <c r="K18738" i="1" s="1"/>
  <c r="K18739" i="1" a="1"/>
  <c r="K18739" i="1" s="1"/>
  <c r="K18740" i="1" a="1"/>
  <c r="K18740" i="1" s="1"/>
  <c r="K18741" i="1" a="1"/>
  <c r="K18741" i="1" s="1"/>
  <c r="K18742" i="1" a="1"/>
  <c r="K18742" i="1" s="1"/>
  <c r="K18743" i="1" a="1"/>
  <c r="K18743" i="1" s="1"/>
  <c r="K18744" i="1" a="1"/>
  <c r="K18744" i="1" s="1"/>
  <c r="K18745" i="1" a="1"/>
  <c r="K18745" i="1" s="1"/>
  <c r="K18746" i="1" a="1"/>
  <c r="K18746" i="1" s="1"/>
  <c r="K18747" i="1" a="1"/>
  <c r="K18747" i="1" s="1"/>
  <c r="K18748" i="1" a="1"/>
  <c r="K18748" i="1" s="1"/>
  <c r="K18749" i="1" a="1"/>
  <c r="K18749" i="1" s="1"/>
  <c r="K18750" i="1" a="1"/>
  <c r="K18750" i="1" s="1"/>
  <c r="K18751" i="1" a="1"/>
  <c r="K18751" i="1" s="1"/>
  <c r="K18752" i="1" a="1"/>
  <c r="K18752" i="1" s="1"/>
  <c r="K18753" i="1" a="1"/>
  <c r="K18753" i="1" s="1"/>
  <c r="K18754" i="1" a="1"/>
  <c r="K18754" i="1" s="1"/>
  <c r="K18755" i="1" a="1"/>
  <c r="K18755" i="1" s="1"/>
  <c r="K18756" i="1" a="1"/>
  <c r="K18756" i="1" s="1"/>
  <c r="K18757" i="1" a="1"/>
  <c r="K18757" i="1" s="1"/>
  <c r="K18758" i="1" a="1"/>
  <c r="K18758" i="1" s="1"/>
  <c r="K18759" i="1" a="1"/>
  <c r="K18759" i="1" s="1"/>
  <c r="K18760" i="1" a="1"/>
  <c r="K18760" i="1" s="1"/>
  <c r="K18761" i="1" a="1"/>
  <c r="K18761" i="1" s="1"/>
  <c r="K18762" i="1" a="1"/>
  <c r="K18762" i="1" s="1"/>
  <c r="K18763" i="1" a="1"/>
  <c r="K18763" i="1" s="1"/>
  <c r="K18764" i="1" a="1"/>
  <c r="K18764" i="1" s="1"/>
  <c r="K18765" i="1" a="1"/>
  <c r="K18765" i="1" s="1"/>
  <c r="K18766" i="1" a="1"/>
  <c r="K18766" i="1" s="1"/>
  <c r="K18767" i="1" a="1"/>
  <c r="K18767" i="1" s="1"/>
  <c r="K18768" i="1" a="1"/>
  <c r="K18768" i="1" s="1"/>
  <c r="K18769" i="1" a="1"/>
  <c r="K18769" i="1" s="1"/>
  <c r="K18770" i="1" a="1"/>
  <c r="K18770" i="1" s="1"/>
  <c r="K18771" i="1" a="1"/>
  <c r="K18771" i="1" s="1"/>
  <c r="K18772" i="1" a="1"/>
  <c r="K18772" i="1" s="1"/>
  <c r="K18773" i="1" a="1"/>
  <c r="K18773" i="1" s="1"/>
  <c r="K18774" i="1" a="1"/>
  <c r="K18774" i="1" s="1"/>
  <c r="K18775" i="1" a="1"/>
  <c r="K18775" i="1" s="1"/>
  <c r="K18776" i="1" a="1"/>
  <c r="K18776" i="1" s="1"/>
  <c r="K18777" i="1" a="1"/>
  <c r="K18777" i="1" s="1"/>
  <c r="K18778" i="1" a="1"/>
  <c r="K18778" i="1" s="1"/>
  <c r="K18779" i="1" a="1"/>
  <c r="K18779" i="1" s="1"/>
  <c r="K18780" i="1" a="1"/>
  <c r="K18780" i="1" s="1"/>
  <c r="K18781" i="1" a="1"/>
  <c r="K18781" i="1" s="1"/>
  <c r="K18782" i="1" a="1"/>
  <c r="K18782" i="1" s="1"/>
  <c r="K18783" i="1" a="1"/>
  <c r="K18783" i="1" s="1"/>
  <c r="K18784" i="1" a="1"/>
  <c r="K18784" i="1" s="1"/>
  <c r="K18785" i="1" a="1"/>
  <c r="K18785" i="1" s="1"/>
  <c r="K18786" i="1" a="1"/>
  <c r="K18786" i="1" s="1"/>
  <c r="K18787" i="1" a="1"/>
  <c r="K18787" i="1" s="1"/>
  <c r="K18788" i="1" a="1"/>
  <c r="K18788" i="1" s="1"/>
  <c r="K18789" i="1" a="1"/>
  <c r="K18789" i="1" s="1"/>
  <c r="K18790" i="1" a="1"/>
  <c r="K18790" i="1" s="1"/>
  <c r="K18791" i="1" a="1"/>
  <c r="K18791" i="1" s="1"/>
  <c r="K18792" i="1" a="1"/>
  <c r="K18792" i="1" s="1"/>
  <c r="K18793" i="1" a="1"/>
  <c r="K18793" i="1" s="1"/>
  <c r="K18794" i="1" a="1"/>
  <c r="K18794" i="1" s="1"/>
  <c r="K18795" i="1" a="1"/>
  <c r="K18795" i="1" s="1"/>
  <c r="K18796" i="1" a="1"/>
  <c r="K18796" i="1" s="1"/>
  <c r="K18797" i="1" a="1"/>
  <c r="K18797" i="1" s="1"/>
  <c r="K18798" i="1" a="1"/>
  <c r="K18798" i="1" s="1"/>
  <c r="K18799" i="1" a="1"/>
  <c r="K18799" i="1" s="1"/>
  <c r="K18800" i="1" a="1"/>
  <c r="K18800" i="1" s="1"/>
  <c r="K18801" i="1" a="1"/>
  <c r="K18801" i="1" s="1"/>
  <c r="K18802" i="1" a="1"/>
  <c r="K18802" i="1" s="1"/>
  <c r="K18803" i="1" a="1"/>
  <c r="K18803" i="1" s="1"/>
  <c r="K18804" i="1" a="1"/>
  <c r="K18804" i="1" s="1"/>
  <c r="K18805" i="1" a="1"/>
  <c r="K18805" i="1" s="1"/>
  <c r="K18806" i="1" a="1"/>
  <c r="K18806" i="1" s="1"/>
  <c r="K18807" i="1" a="1"/>
  <c r="K18807" i="1" s="1"/>
  <c r="K18808" i="1" a="1"/>
  <c r="K18808" i="1" s="1"/>
  <c r="K18809" i="1" a="1"/>
  <c r="K18809" i="1" s="1"/>
  <c r="K18810" i="1" a="1"/>
  <c r="K18810" i="1" s="1"/>
  <c r="K18811" i="1" a="1"/>
  <c r="K18811" i="1" s="1"/>
  <c r="K18812" i="1" a="1"/>
  <c r="K18812" i="1" s="1"/>
  <c r="K18813" i="1" a="1"/>
  <c r="K18813" i="1" s="1"/>
  <c r="K18814" i="1" a="1"/>
  <c r="K18814" i="1" s="1"/>
  <c r="K18815" i="1" a="1"/>
  <c r="K18815" i="1" s="1"/>
  <c r="K18816" i="1" a="1"/>
  <c r="K18816" i="1" s="1"/>
  <c r="K18817" i="1" a="1"/>
  <c r="K18817" i="1" s="1"/>
  <c r="K18818" i="1" a="1"/>
  <c r="K18818" i="1" s="1"/>
  <c r="K18819" i="1" a="1"/>
  <c r="K18819" i="1" s="1"/>
  <c r="K18820" i="1" a="1"/>
  <c r="K18820" i="1" s="1"/>
  <c r="K18821" i="1" a="1"/>
  <c r="K18821" i="1" s="1"/>
  <c r="K18822" i="1" a="1"/>
  <c r="K18822" i="1" s="1"/>
  <c r="K18823" i="1" a="1"/>
  <c r="K18823" i="1" s="1"/>
  <c r="K18824" i="1" a="1"/>
  <c r="K18824" i="1" s="1"/>
  <c r="K18825" i="1" a="1"/>
  <c r="K18825" i="1" s="1"/>
  <c r="K18826" i="1" a="1"/>
  <c r="K18826" i="1" s="1"/>
  <c r="K18827" i="1" a="1"/>
  <c r="K18827" i="1" s="1"/>
  <c r="K18828" i="1" a="1"/>
  <c r="K18828" i="1" s="1"/>
  <c r="K18829" i="1" a="1"/>
  <c r="K18829" i="1" s="1"/>
  <c r="K18830" i="1" a="1"/>
  <c r="K18830" i="1" s="1"/>
  <c r="K18831" i="1" a="1"/>
  <c r="K18831" i="1" s="1"/>
  <c r="K18832" i="1" a="1"/>
  <c r="K18832" i="1" s="1"/>
  <c r="K18833" i="1" a="1"/>
  <c r="K18833" i="1" s="1"/>
  <c r="K18834" i="1" a="1"/>
  <c r="K18834" i="1" s="1"/>
  <c r="K18835" i="1" a="1"/>
  <c r="K18835" i="1" s="1"/>
  <c r="K18836" i="1" a="1"/>
  <c r="K18836" i="1" s="1"/>
  <c r="K18837" i="1" a="1"/>
  <c r="K18837" i="1" s="1"/>
  <c r="K18838" i="1" a="1"/>
  <c r="K18838" i="1" s="1"/>
  <c r="K18839" i="1" a="1"/>
  <c r="K18839" i="1" s="1"/>
  <c r="K18840" i="1" a="1"/>
  <c r="K18840" i="1" s="1"/>
  <c r="K18841" i="1" a="1"/>
  <c r="K18841" i="1" s="1"/>
  <c r="K18842" i="1" a="1"/>
  <c r="K18842" i="1" s="1"/>
  <c r="K18843" i="1" a="1"/>
  <c r="K18843" i="1" s="1"/>
  <c r="K18844" i="1" a="1"/>
  <c r="K18844" i="1" s="1"/>
  <c r="K18845" i="1" a="1"/>
  <c r="K18845" i="1" s="1"/>
  <c r="K18846" i="1" a="1"/>
  <c r="K18846" i="1" s="1"/>
  <c r="K18847" i="1" a="1"/>
  <c r="K18847" i="1" s="1"/>
  <c r="K18848" i="1" a="1"/>
  <c r="K18848" i="1" s="1"/>
  <c r="K18849" i="1" a="1"/>
  <c r="K18849" i="1" s="1"/>
  <c r="K18850" i="1" a="1"/>
  <c r="K18850" i="1" s="1"/>
  <c r="K18851" i="1" a="1"/>
  <c r="K18851" i="1" s="1"/>
  <c r="K18852" i="1" a="1"/>
  <c r="K18852" i="1" s="1"/>
  <c r="K18853" i="1" a="1"/>
  <c r="K18853" i="1" s="1"/>
  <c r="K18854" i="1" a="1"/>
  <c r="K18854" i="1" s="1"/>
  <c r="K18855" i="1" a="1"/>
  <c r="K18855" i="1" s="1"/>
  <c r="K18856" i="1" a="1"/>
  <c r="K18856" i="1" s="1"/>
  <c r="K18857" i="1" a="1"/>
  <c r="K18857" i="1" s="1"/>
  <c r="K18858" i="1" a="1"/>
  <c r="K18858" i="1" s="1"/>
  <c r="K18859" i="1" a="1"/>
  <c r="K18859" i="1" s="1"/>
  <c r="K18860" i="1" a="1"/>
  <c r="K18860" i="1" s="1"/>
  <c r="K18861" i="1" a="1"/>
  <c r="K18861" i="1" s="1"/>
  <c r="K18862" i="1" a="1"/>
  <c r="K18862" i="1" s="1"/>
  <c r="K18863" i="1" a="1"/>
  <c r="K18863" i="1" s="1"/>
  <c r="K18864" i="1" a="1"/>
  <c r="K18864" i="1" s="1"/>
  <c r="K18865" i="1" a="1"/>
  <c r="K18865" i="1" s="1"/>
  <c r="K18866" i="1" a="1"/>
  <c r="K18866" i="1" s="1"/>
  <c r="K18867" i="1" a="1"/>
  <c r="K18867" i="1" s="1"/>
  <c r="K18868" i="1" a="1"/>
  <c r="K18868" i="1" s="1"/>
  <c r="K18869" i="1" a="1"/>
  <c r="K18869" i="1" s="1"/>
  <c r="K18870" i="1" a="1"/>
  <c r="K18870" i="1" s="1"/>
  <c r="K18871" i="1" a="1"/>
  <c r="K18871" i="1" s="1"/>
  <c r="K18872" i="1" a="1"/>
  <c r="K18872" i="1" s="1"/>
  <c r="K18873" i="1" a="1"/>
  <c r="K18873" i="1" s="1"/>
  <c r="K18874" i="1" a="1"/>
  <c r="K18874" i="1" s="1"/>
  <c r="K18875" i="1" a="1"/>
  <c r="K18875" i="1" s="1"/>
  <c r="K18876" i="1" a="1"/>
  <c r="K18876" i="1" s="1"/>
  <c r="K18877" i="1" a="1"/>
  <c r="K18877" i="1" s="1"/>
  <c r="K18878" i="1" a="1"/>
  <c r="K18878" i="1" s="1"/>
  <c r="K18879" i="1" a="1"/>
  <c r="K18879" i="1" s="1"/>
  <c r="K18880" i="1" a="1"/>
  <c r="K18880" i="1" s="1"/>
  <c r="K18881" i="1" a="1"/>
  <c r="K18881" i="1" s="1"/>
  <c r="K18882" i="1" a="1"/>
  <c r="K18882" i="1" s="1"/>
  <c r="K18883" i="1" a="1"/>
  <c r="K18883" i="1" s="1"/>
  <c r="K18884" i="1" a="1"/>
  <c r="K18884" i="1" s="1"/>
  <c r="K18885" i="1" a="1"/>
  <c r="K18885" i="1" s="1"/>
  <c r="K18886" i="1" a="1"/>
  <c r="K18886" i="1" s="1"/>
  <c r="K18887" i="1" a="1"/>
  <c r="K18887" i="1" s="1"/>
  <c r="K18888" i="1" a="1"/>
  <c r="K18888" i="1" s="1"/>
  <c r="K18889" i="1" a="1"/>
  <c r="K18889" i="1" s="1"/>
  <c r="K18890" i="1" a="1"/>
  <c r="K18890" i="1" s="1"/>
  <c r="K18891" i="1" a="1"/>
  <c r="K18891" i="1" s="1"/>
  <c r="K18892" i="1" a="1"/>
  <c r="K18892" i="1" s="1"/>
  <c r="K18893" i="1" a="1"/>
  <c r="K18893" i="1" s="1"/>
  <c r="K18894" i="1" a="1"/>
  <c r="K18894" i="1" s="1"/>
  <c r="K18895" i="1" a="1"/>
  <c r="K18895" i="1" s="1"/>
  <c r="K18896" i="1" a="1"/>
  <c r="K18896" i="1" s="1"/>
  <c r="K18897" i="1" a="1"/>
  <c r="K18897" i="1" s="1"/>
  <c r="K18898" i="1" a="1"/>
  <c r="K18898" i="1" s="1"/>
  <c r="K18899" i="1" a="1"/>
  <c r="K18899" i="1" s="1"/>
  <c r="K18900" i="1" a="1"/>
  <c r="K18900" i="1" s="1"/>
  <c r="K18901" i="1" a="1"/>
  <c r="K18901" i="1" s="1"/>
  <c r="K18902" i="1" a="1"/>
  <c r="K18902" i="1" s="1"/>
  <c r="K18903" i="1" a="1"/>
  <c r="K18903" i="1" s="1"/>
  <c r="K18904" i="1" a="1"/>
  <c r="K18904" i="1" s="1"/>
  <c r="K18905" i="1" a="1"/>
  <c r="K18905" i="1" s="1"/>
  <c r="K18906" i="1" a="1"/>
  <c r="K18906" i="1" s="1"/>
  <c r="K18907" i="1" a="1"/>
  <c r="K18907" i="1" s="1"/>
  <c r="K18908" i="1" a="1"/>
  <c r="K18908" i="1" s="1"/>
  <c r="K18909" i="1" a="1"/>
  <c r="K18909" i="1" s="1"/>
  <c r="K18910" i="1" a="1"/>
  <c r="K18910" i="1" s="1"/>
  <c r="K18911" i="1" a="1"/>
  <c r="K18911" i="1" s="1"/>
  <c r="K18912" i="1" a="1"/>
  <c r="K18912" i="1" s="1"/>
  <c r="K18913" i="1" a="1"/>
  <c r="K18913" i="1" s="1"/>
  <c r="K18914" i="1" a="1"/>
  <c r="K18914" i="1" s="1"/>
  <c r="K18915" i="1" a="1"/>
  <c r="K18915" i="1" s="1"/>
  <c r="K18916" i="1" a="1"/>
  <c r="K18916" i="1" s="1"/>
  <c r="K18917" i="1" a="1"/>
  <c r="K18917" i="1" s="1"/>
  <c r="K18918" i="1" a="1"/>
  <c r="K18918" i="1" s="1"/>
  <c r="K18919" i="1" a="1"/>
  <c r="K18919" i="1" s="1"/>
  <c r="K18920" i="1" a="1"/>
  <c r="K18920" i="1" s="1"/>
  <c r="K18921" i="1" a="1"/>
  <c r="K18921" i="1" s="1"/>
  <c r="K18922" i="1" a="1"/>
  <c r="K18922" i="1" s="1"/>
  <c r="K18923" i="1" a="1"/>
  <c r="K18923" i="1" s="1"/>
  <c r="K18924" i="1" a="1"/>
  <c r="K18924" i="1" s="1"/>
  <c r="K18925" i="1" a="1"/>
  <c r="K18925" i="1" s="1"/>
  <c r="K18926" i="1" a="1"/>
  <c r="K18926" i="1" s="1"/>
  <c r="K18927" i="1" a="1"/>
  <c r="K18927" i="1" s="1"/>
  <c r="K18928" i="1" a="1"/>
  <c r="K18928" i="1" s="1"/>
  <c r="K18929" i="1" a="1"/>
  <c r="K18929" i="1" s="1"/>
  <c r="K18930" i="1" a="1"/>
  <c r="K18930" i="1" s="1"/>
  <c r="K18931" i="1" a="1"/>
  <c r="K18931" i="1" s="1"/>
  <c r="K18932" i="1" a="1"/>
  <c r="K18932" i="1" s="1"/>
  <c r="K18933" i="1" a="1"/>
  <c r="K18933" i="1" s="1"/>
  <c r="K18934" i="1" a="1"/>
  <c r="K18934" i="1" s="1"/>
  <c r="K18935" i="1" a="1"/>
  <c r="K18935" i="1" s="1"/>
  <c r="K18936" i="1" a="1"/>
  <c r="K18936" i="1" s="1"/>
  <c r="K18937" i="1" a="1"/>
  <c r="K18937" i="1" s="1"/>
  <c r="K18938" i="1" a="1"/>
  <c r="K18938" i="1" s="1"/>
  <c r="K18939" i="1" a="1"/>
  <c r="K18939" i="1" s="1"/>
  <c r="K18940" i="1" a="1"/>
  <c r="K18940" i="1" s="1"/>
  <c r="K18941" i="1" a="1"/>
  <c r="K18941" i="1" s="1"/>
  <c r="K18942" i="1" a="1"/>
  <c r="K18942" i="1" s="1"/>
  <c r="K18943" i="1" a="1"/>
  <c r="K18943" i="1" s="1"/>
  <c r="K18944" i="1" a="1"/>
  <c r="K18944" i="1" s="1"/>
  <c r="K18945" i="1" a="1"/>
  <c r="K18945" i="1" s="1"/>
  <c r="K18946" i="1" a="1"/>
  <c r="K18946" i="1" s="1"/>
  <c r="K18947" i="1" a="1"/>
  <c r="K18947" i="1" s="1"/>
  <c r="K18948" i="1" a="1"/>
  <c r="K18948" i="1" s="1"/>
  <c r="K18949" i="1" a="1"/>
  <c r="K18949" i="1" s="1"/>
  <c r="K18950" i="1" a="1"/>
  <c r="K18950" i="1" s="1"/>
  <c r="K18951" i="1" a="1"/>
  <c r="K18951" i="1" s="1"/>
  <c r="K18952" i="1" a="1"/>
  <c r="K18952" i="1" s="1"/>
  <c r="K18953" i="1" a="1"/>
  <c r="K18953" i="1" s="1"/>
  <c r="K18954" i="1" a="1"/>
  <c r="K18954" i="1" s="1"/>
  <c r="K18955" i="1" a="1"/>
  <c r="K18955" i="1" s="1"/>
  <c r="K18956" i="1" a="1"/>
  <c r="K18956" i="1" s="1"/>
  <c r="K18957" i="1" a="1"/>
  <c r="K18957" i="1" s="1"/>
  <c r="K18958" i="1" a="1"/>
  <c r="K18958" i="1" s="1"/>
  <c r="K18959" i="1" a="1"/>
  <c r="K18959" i="1" s="1"/>
  <c r="K18960" i="1" a="1"/>
  <c r="K18960" i="1" s="1"/>
  <c r="K18961" i="1" a="1"/>
  <c r="K18961" i="1" s="1"/>
  <c r="K18962" i="1" a="1"/>
  <c r="K18962" i="1" s="1"/>
  <c r="K18963" i="1" a="1"/>
  <c r="K18963" i="1" s="1"/>
  <c r="K18964" i="1" a="1"/>
  <c r="K18964" i="1" s="1"/>
  <c r="K18965" i="1" a="1"/>
  <c r="K18965" i="1" s="1"/>
  <c r="K18966" i="1" a="1"/>
  <c r="K18966" i="1" s="1"/>
  <c r="K18967" i="1" a="1"/>
  <c r="K18967" i="1" s="1"/>
  <c r="K18968" i="1" a="1"/>
  <c r="K18968" i="1" s="1"/>
  <c r="K18969" i="1" a="1"/>
  <c r="K18969" i="1" s="1"/>
  <c r="K18970" i="1" a="1"/>
  <c r="K18970" i="1" s="1"/>
  <c r="K18971" i="1" a="1"/>
  <c r="K18971" i="1" s="1"/>
  <c r="K18972" i="1" a="1"/>
  <c r="K18972" i="1" s="1"/>
  <c r="K18973" i="1" a="1"/>
  <c r="K18973" i="1" s="1"/>
  <c r="K18974" i="1" a="1"/>
  <c r="K18974" i="1" s="1"/>
  <c r="K18975" i="1" a="1"/>
  <c r="K18975" i="1" s="1"/>
  <c r="K18976" i="1" a="1"/>
  <c r="K18976" i="1" s="1"/>
  <c r="K18977" i="1" a="1"/>
  <c r="K18977" i="1" s="1"/>
  <c r="K18978" i="1" a="1"/>
  <c r="K18978" i="1" s="1"/>
  <c r="K18979" i="1" a="1"/>
  <c r="K18979" i="1" s="1"/>
  <c r="K18980" i="1" a="1"/>
  <c r="K18980" i="1" s="1"/>
  <c r="K18981" i="1" a="1"/>
  <c r="K18981" i="1" s="1"/>
  <c r="K18982" i="1" a="1"/>
  <c r="K18982" i="1" s="1"/>
  <c r="K18983" i="1" a="1"/>
  <c r="K18983" i="1" s="1"/>
  <c r="K18984" i="1" a="1"/>
  <c r="K18984" i="1" s="1"/>
  <c r="K18985" i="1" a="1"/>
  <c r="K18985" i="1" s="1"/>
  <c r="K18986" i="1" a="1"/>
  <c r="K18986" i="1" s="1"/>
  <c r="K18987" i="1" a="1"/>
  <c r="K18987" i="1" s="1"/>
  <c r="K18988" i="1" a="1"/>
  <c r="K18988" i="1" s="1"/>
  <c r="K18989" i="1" a="1"/>
  <c r="K18989" i="1" s="1"/>
  <c r="K18990" i="1" a="1"/>
  <c r="K18990" i="1" s="1"/>
  <c r="K18991" i="1" a="1"/>
  <c r="K18991" i="1" s="1"/>
  <c r="K18992" i="1" a="1"/>
  <c r="K18992" i="1" s="1"/>
  <c r="K18993" i="1" a="1"/>
  <c r="K18993" i="1" s="1"/>
  <c r="K18994" i="1" a="1"/>
  <c r="K18994" i="1" s="1"/>
  <c r="K18995" i="1" a="1"/>
  <c r="K18995" i="1" s="1"/>
  <c r="K18996" i="1" a="1"/>
  <c r="K18996" i="1" s="1"/>
  <c r="K18997" i="1" a="1"/>
  <c r="K18997" i="1" s="1"/>
  <c r="K18998" i="1" a="1"/>
  <c r="K18998" i="1" s="1"/>
  <c r="K18999" i="1" a="1"/>
  <c r="K18999" i="1" s="1"/>
  <c r="K19000" i="1" a="1"/>
  <c r="K19000" i="1" s="1"/>
  <c r="K19001" i="1" a="1"/>
  <c r="K19001" i="1" s="1"/>
  <c r="K19002" i="1" a="1"/>
  <c r="K19002" i="1" s="1"/>
  <c r="K19003" i="1" a="1"/>
  <c r="K19003" i="1" s="1"/>
  <c r="K19004" i="1" a="1"/>
  <c r="K19004" i="1" s="1"/>
  <c r="K19005" i="1" a="1"/>
  <c r="K19005" i="1" s="1"/>
  <c r="K19006" i="1" a="1"/>
  <c r="K19006" i="1" s="1"/>
  <c r="K19007" i="1" a="1"/>
  <c r="K19007" i="1" s="1"/>
  <c r="K19008" i="1" a="1"/>
  <c r="K19008" i="1" s="1"/>
  <c r="K19009" i="1" a="1"/>
  <c r="K19009" i="1" s="1"/>
  <c r="K19010" i="1" a="1"/>
  <c r="K19010" i="1" s="1"/>
  <c r="K19011" i="1" a="1"/>
  <c r="K19011" i="1" s="1"/>
  <c r="K19012" i="1" a="1"/>
  <c r="K19012" i="1" s="1"/>
  <c r="K19013" i="1" a="1"/>
  <c r="K19013" i="1" s="1"/>
  <c r="K19014" i="1" a="1"/>
  <c r="K19014" i="1" s="1"/>
  <c r="K19015" i="1" a="1"/>
  <c r="K19015" i="1" s="1"/>
  <c r="K19016" i="1" a="1"/>
  <c r="K19016" i="1" s="1"/>
  <c r="K19017" i="1" a="1"/>
  <c r="K19017" i="1" s="1"/>
  <c r="K19018" i="1" a="1"/>
  <c r="K19018" i="1" s="1"/>
  <c r="K19019" i="1" a="1"/>
  <c r="K19019" i="1" s="1"/>
  <c r="K19020" i="1" a="1"/>
  <c r="K19020" i="1" s="1"/>
  <c r="K19021" i="1" a="1"/>
  <c r="K19021" i="1" s="1"/>
  <c r="K19022" i="1" a="1"/>
  <c r="K19022" i="1" s="1"/>
  <c r="K19023" i="1" a="1"/>
  <c r="K19023" i="1" s="1"/>
  <c r="K19024" i="1" a="1"/>
  <c r="K19024" i="1" s="1"/>
  <c r="K19025" i="1" a="1"/>
  <c r="K19025" i="1" s="1"/>
  <c r="K19026" i="1" a="1"/>
  <c r="K19026" i="1" s="1"/>
  <c r="K19027" i="1" a="1"/>
  <c r="K19027" i="1" s="1"/>
  <c r="K19028" i="1" a="1"/>
  <c r="K19028" i="1" s="1"/>
  <c r="K19029" i="1" a="1"/>
  <c r="K19029" i="1" s="1"/>
  <c r="K19030" i="1" a="1"/>
  <c r="K19030" i="1" s="1"/>
  <c r="K19031" i="1" a="1"/>
  <c r="K19031" i="1" s="1"/>
  <c r="K19032" i="1" a="1"/>
  <c r="K19032" i="1" s="1"/>
  <c r="K19033" i="1" a="1"/>
  <c r="K19033" i="1" s="1"/>
  <c r="K19034" i="1" a="1"/>
  <c r="K19034" i="1" s="1"/>
  <c r="K19035" i="1" a="1"/>
  <c r="K19035" i="1" s="1"/>
  <c r="K19036" i="1" a="1"/>
  <c r="K19036" i="1" s="1"/>
  <c r="K19037" i="1" a="1"/>
  <c r="K19037" i="1" s="1"/>
  <c r="K19038" i="1" a="1"/>
  <c r="K19038" i="1" s="1"/>
  <c r="K19039" i="1" a="1"/>
  <c r="K19039" i="1" s="1"/>
  <c r="K19040" i="1" a="1"/>
  <c r="K19040" i="1" s="1"/>
  <c r="K19041" i="1" a="1"/>
  <c r="K19041" i="1" s="1"/>
  <c r="K19042" i="1" a="1"/>
  <c r="K19042" i="1" s="1"/>
  <c r="K19043" i="1" a="1"/>
  <c r="K19043" i="1" s="1"/>
  <c r="K19044" i="1" a="1"/>
  <c r="K19044" i="1" s="1"/>
  <c r="K19045" i="1" a="1"/>
  <c r="K19045" i="1" s="1"/>
  <c r="K19046" i="1" a="1"/>
  <c r="K19046" i="1" s="1"/>
  <c r="K19047" i="1" a="1"/>
  <c r="K19047" i="1" s="1"/>
  <c r="K19048" i="1" a="1"/>
  <c r="K19048" i="1" s="1"/>
  <c r="K19049" i="1" a="1"/>
  <c r="K19049" i="1" s="1"/>
  <c r="K19050" i="1" a="1"/>
  <c r="K19050" i="1" s="1"/>
  <c r="K19051" i="1" a="1"/>
  <c r="K19051" i="1" s="1"/>
  <c r="K19052" i="1" a="1"/>
  <c r="K19052" i="1" s="1"/>
  <c r="K19053" i="1" a="1"/>
  <c r="K19053" i="1" s="1"/>
  <c r="K19054" i="1" a="1"/>
  <c r="K19054" i="1" s="1"/>
  <c r="K19055" i="1" a="1"/>
  <c r="K19055" i="1" s="1"/>
  <c r="K19056" i="1" a="1"/>
  <c r="K19056" i="1" s="1"/>
  <c r="K19057" i="1" a="1"/>
  <c r="K19057" i="1" s="1"/>
  <c r="K19058" i="1" a="1"/>
  <c r="K19058" i="1" s="1"/>
  <c r="K19059" i="1" a="1"/>
  <c r="K19059" i="1" s="1"/>
  <c r="K19060" i="1" a="1"/>
  <c r="K19060" i="1" s="1"/>
  <c r="K19061" i="1" a="1"/>
  <c r="K19061" i="1" s="1"/>
  <c r="K19062" i="1" a="1"/>
  <c r="K19062" i="1" s="1"/>
  <c r="K19063" i="1" a="1"/>
  <c r="K19063" i="1" s="1"/>
  <c r="K19064" i="1" a="1"/>
  <c r="K19064" i="1" s="1"/>
  <c r="K19065" i="1" a="1"/>
  <c r="K19065" i="1" s="1"/>
  <c r="K19066" i="1" a="1"/>
  <c r="K19066" i="1" s="1"/>
  <c r="K19067" i="1" a="1"/>
  <c r="K19067" i="1" s="1"/>
  <c r="K19068" i="1" a="1"/>
  <c r="K19068" i="1" s="1"/>
  <c r="K19069" i="1" a="1"/>
  <c r="K19069" i="1" s="1"/>
  <c r="K19070" i="1" a="1"/>
  <c r="K19070" i="1" s="1"/>
  <c r="K19071" i="1" a="1"/>
  <c r="K19071" i="1" s="1"/>
  <c r="K19072" i="1" a="1"/>
  <c r="K19072" i="1" s="1"/>
  <c r="K19073" i="1" a="1"/>
  <c r="K19073" i="1" s="1"/>
  <c r="K19074" i="1" a="1"/>
  <c r="K19074" i="1" s="1"/>
  <c r="K19075" i="1" a="1"/>
  <c r="K19075" i="1" s="1"/>
  <c r="K19076" i="1" a="1"/>
  <c r="K19076" i="1" s="1"/>
  <c r="K19077" i="1" a="1"/>
  <c r="K19077" i="1" s="1"/>
  <c r="K19078" i="1" a="1"/>
  <c r="K19078" i="1" s="1"/>
  <c r="K19079" i="1" a="1"/>
  <c r="K19079" i="1" s="1"/>
  <c r="K19080" i="1" a="1"/>
  <c r="K19080" i="1" s="1"/>
  <c r="K19081" i="1" a="1"/>
  <c r="K19081" i="1" s="1"/>
  <c r="K19082" i="1" a="1"/>
  <c r="K19082" i="1" s="1"/>
  <c r="K19083" i="1" a="1"/>
  <c r="K19083" i="1" s="1"/>
  <c r="K19084" i="1" a="1"/>
  <c r="K19084" i="1" s="1"/>
  <c r="K19085" i="1" a="1"/>
  <c r="K19085" i="1" s="1"/>
  <c r="K19086" i="1" a="1"/>
  <c r="K19086" i="1" s="1"/>
  <c r="K19087" i="1" a="1"/>
  <c r="K19087" i="1" s="1"/>
  <c r="K19088" i="1" a="1"/>
  <c r="K19088" i="1" s="1"/>
  <c r="K19089" i="1" a="1"/>
  <c r="K19089" i="1" s="1"/>
  <c r="K19090" i="1" a="1"/>
  <c r="K19090" i="1" s="1"/>
  <c r="K19091" i="1" a="1"/>
  <c r="K19091" i="1" s="1"/>
  <c r="K19092" i="1" a="1"/>
  <c r="K19092" i="1" s="1"/>
  <c r="K19093" i="1" a="1"/>
  <c r="K19093" i="1" s="1"/>
  <c r="K19094" i="1" a="1"/>
  <c r="K19094" i="1" s="1"/>
  <c r="K19095" i="1" a="1"/>
  <c r="K19095" i="1" s="1"/>
  <c r="K19096" i="1" a="1"/>
  <c r="K19096" i="1" s="1"/>
  <c r="K19097" i="1" a="1"/>
  <c r="K19097" i="1" s="1"/>
  <c r="K19098" i="1" a="1"/>
  <c r="K19098" i="1" s="1"/>
  <c r="K19099" i="1" a="1"/>
  <c r="K19099" i="1" s="1"/>
  <c r="K19100" i="1" a="1"/>
  <c r="K19100" i="1" s="1"/>
  <c r="K19101" i="1" a="1"/>
  <c r="K19101" i="1" s="1"/>
  <c r="K19102" i="1" a="1"/>
  <c r="K19102" i="1" s="1"/>
  <c r="K19103" i="1" a="1"/>
  <c r="K19103" i="1" s="1"/>
  <c r="K19104" i="1" a="1"/>
  <c r="K19104" i="1" s="1"/>
  <c r="K19105" i="1" a="1"/>
  <c r="K19105" i="1" s="1"/>
  <c r="K19106" i="1" a="1"/>
  <c r="K19106" i="1" s="1"/>
  <c r="K19107" i="1" a="1"/>
  <c r="K19107" i="1" s="1"/>
  <c r="K19108" i="1" a="1"/>
  <c r="K19108" i="1" s="1"/>
  <c r="K19109" i="1" a="1"/>
  <c r="K19109" i="1" s="1"/>
  <c r="K19110" i="1" a="1"/>
  <c r="K19110" i="1" s="1"/>
  <c r="K19111" i="1" a="1"/>
  <c r="K19111" i="1" s="1"/>
  <c r="K19112" i="1" a="1"/>
  <c r="K19112" i="1" s="1"/>
  <c r="K19113" i="1" a="1"/>
  <c r="K19113" i="1" s="1"/>
  <c r="K19114" i="1" a="1"/>
  <c r="K19114" i="1" s="1"/>
  <c r="K19115" i="1" a="1"/>
  <c r="K19115" i="1" s="1"/>
  <c r="K19116" i="1" a="1"/>
  <c r="K19116" i="1" s="1"/>
  <c r="K19117" i="1" a="1"/>
  <c r="K19117" i="1" s="1"/>
  <c r="K19118" i="1" a="1"/>
  <c r="K19118" i="1" s="1"/>
  <c r="K19119" i="1" a="1"/>
  <c r="K19119" i="1" s="1"/>
  <c r="K19120" i="1" a="1"/>
  <c r="K19120" i="1" s="1"/>
  <c r="K19121" i="1" a="1"/>
  <c r="K19121" i="1" s="1"/>
  <c r="K19122" i="1" a="1"/>
  <c r="K19122" i="1" s="1"/>
  <c r="K19123" i="1" a="1"/>
  <c r="K19123" i="1" s="1"/>
  <c r="K19124" i="1" a="1"/>
  <c r="K19124" i="1" s="1"/>
  <c r="K19125" i="1" a="1"/>
  <c r="K19125" i="1" s="1"/>
  <c r="K19126" i="1" a="1"/>
  <c r="K19126" i="1" s="1"/>
  <c r="K19127" i="1" a="1"/>
  <c r="K19127" i="1" s="1"/>
  <c r="K19128" i="1" a="1"/>
  <c r="K19128" i="1" s="1"/>
  <c r="K19129" i="1" a="1"/>
  <c r="K19129" i="1" s="1"/>
  <c r="K19130" i="1" a="1"/>
  <c r="K19130" i="1" s="1"/>
  <c r="K19131" i="1" a="1"/>
  <c r="K19131" i="1" s="1"/>
  <c r="K19132" i="1" a="1"/>
  <c r="K19132" i="1" s="1"/>
  <c r="K19133" i="1" a="1"/>
  <c r="K19133" i="1" s="1"/>
  <c r="K19134" i="1" a="1"/>
  <c r="K19134" i="1" s="1"/>
  <c r="K19135" i="1" a="1"/>
  <c r="K19135" i="1" s="1"/>
  <c r="K19136" i="1" a="1"/>
  <c r="K19136" i="1" s="1"/>
  <c r="K19137" i="1" a="1"/>
  <c r="K19137" i="1" s="1"/>
  <c r="K19138" i="1" a="1"/>
  <c r="K19138" i="1" s="1"/>
  <c r="K19139" i="1" a="1"/>
  <c r="K19139" i="1" s="1"/>
  <c r="K19140" i="1" a="1"/>
  <c r="K19140" i="1" s="1"/>
  <c r="K19141" i="1" a="1"/>
  <c r="K19141" i="1" s="1"/>
  <c r="K19142" i="1" a="1"/>
  <c r="K19142" i="1" s="1"/>
  <c r="K19143" i="1" a="1"/>
  <c r="K19143" i="1" s="1"/>
  <c r="K19144" i="1" a="1"/>
  <c r="K19144" i="1" s="1"/>
  <c r="K19145" i="1" a="1"/>
  <c r="K19145" i="1" s="1"/>
  <c r="K19146" i="1" a="1"/>
  <c r="K19146" i="1" s="1"/>
  <c r="K19147" i="1" a="1"/>
  <c r="K19147" i="1" s="1"/>
  <c r="K19148" i="1" a="1"/>
  <c r="K19148" i="1" s="1"/>
  <c r="K19149" i="1" a="1"/>
  <c r="K19149" i="1" s="1"/>
  <c r="K19150" i="1" a="1"/>
  <c r="K19150" i="1" s="1"/>
  <c r="K19151" i="1" a="1"/>
  <c r="K19151" i="1" s="1"/>
  <c r="K19152" i="1" a="1"/>
  <c r="K19152" i="1" s="1"/>
  <c r="K19153" i="1" a="1"/>
  <c r="K19153" i="1" s="1"/>
  <c r="K19154" i="1" a="1"/>
  <c r="K19154" i="1" s="1"/>
  <c r="K19155" i="1" a="1"/>
  <c r="K19155" i="1" s="1"/>
  <c r="K19156" i="1" a="1"/>
  <c r="K19156" i="1" s="1"/>
  <c r="K19157" i="1" a="1"/>
  <c r="K19157" i="1" s="1"/>
  <c r="K19158" i="1" a="1"/>
  <c r="K19158" i="1" s="1"/>
  <c r="K19159" i="1" a="1"/>
  <c r="K19159" i="1" s="1"/>
  <c r="K19160" i="1" a="1"/>
  <c r="K19160" i="1" s="1"/>
  <c r="K19161" i="1" a="1"/>
  <c r="K19161" i="1" s="1"/>
  <c r="K19162" i="1" a="1"/>
  <c r="K19162" i="1" s="1"/>
  <c r="K19163" i="1" a="1"/>
  <c r="K19163" i="1" s="1"/>
  <c r="K19164" i="1" a="1"/>
  <c r="K19164" i="1" s="1"/>
  <c r="K19165" i="1" a="1"/>
  <c r="K19165" i="1" s="1"/>
  <c r="K19166" i="1" a="1"/>
  <c r="K19166" i="1" s="1"/>
  <c r="K19167" i="1" a="1"/>
  <c r="K19167" i="1" s="1"/>
  <c r="K19168" i="1" a="1"/>
  <c r="K19168" i="1" s="1"/>
  <c r="K19169" i="1" a="1"/>
  <c r="K19169" i="1" s="1"/>
  <c r="K19170" i="1" a="1"/>
  <c r="K19170" i="1" s="1"/>
  <c r="K19171" i="1" a="1"/>
  <c r="K19171" i="1" s="1"/>
  <c r="K19172" i="1" a="1"/>
  <c r="K19172" i="1" s="1"/>
  <c r="K19173" i="1" a="1"/>
  <c r="K19173" i="1" s="1"/>
  <c r="K19174" i="1" a="1"/>
  <c r="K19174" i="1" s="1"/>
  <c r="K19175" i="1" a="1"/>
  <c r="K19175" i="1" s="1"/>
  <c r="K19176" i="1" a="1"/>
  <c r="K19176" i="1" s="1"/>
  <c r="K19177" i="1" a="1"/>
  <c r="K19177" i="1" s="1"/>
  <c r="K19178" i="1" a="1"/>
  <c r="K19178" i="1" s="1"/>
  <c r="K19179" i="1" a="1"/>
  <c r="K19179" i="1" s="1"/>
  <c r="K19180" i="1" a="1"/>
  <c r="K19180" i="1" s="1"/>
  <c r="K19181" i="1" a="1"/>
  <c r="K19181" i="1" s="1"/>
  <c r="K19182" i="1" a="1"/>
  <c r="K19182" i="1" s="1"/>
  <c r="K19183" i="1" a="1"/>
  <c r="K19183" i="1" s="1"/>
  <c r="K19184" i="1" a="1"/>
  <c r="K19184" i="1" s="1"/>
  <c r="K19185" i="1" a="1"/>
  <c r="K19185" i="1" s="1"/>
  <c r="K19186" i="1" a="1"/>
  <c r="K19186" i="1" s="1"/>
  <c r="K19187" i="1" a="1"/>
  <c r="K19187" i="1" s="1"/>
  <c r="K19188" i="1" a="1"/>
  <c r="K19188" i="1" s="1"/>
  <c r="K19189" i="1" a="1"/>
  <c r="K19189" i="1" s="1"/>
  <c r="K19190" i="1" a="1"/>
  <c r="K19190" i="1" s="1"/>
  <c r="K19191" i="1" a="1"/>
  <c r="K19191" i="1" s="1"/>
  <c r="K19192" i="1" a="1"/>
  <c r="K19192" i="1" s="1"/>
  <c r="K19193" i="1" a="1"/>
  <c r="K19193" i="1" s="1"/>
  <c r="K19194" i="1" a="1"/>
  <c r="K19194" i="1" s="1"/>
  <c r="K19195" i="1" a="1"/>
  <c r="K19195" i="1" s="1"/>
  <c r="K19196" i="1" a="1"/>
  <c r="K19196" i="1" s="1"/>
  <c r="K19197" i="1" a="1"/>
  <c r="K19197" i="1" s="1"/>
  <c r="K19198" i="1" a="1"/>
  <c r="K19198" i="1" s="1"/>
  <c r="K19199" i="1" a="1"/>
  <c r="K19199" i="1" s="1"/>
  <c r="K19200" i="1" a="1"/>
  <c r="K19200" i="1" s="1"/>
  <c r="K19201" i="1" a="1"/>
  <c r="K19201" i="1" s="1"/>
  <c r="K19202" i="1" a="1"/>
  <c r="K19202" i="1" s="1"/>
  <c r="K19203" i="1" a="1"/>
  <c r="K19203" i="1" s="1"/>
  <c r="K19204" i="1" a="1"/>
  <c r="K19204" i="1" s="1"/>
  <c r="K19205" i="1" a="1"/>
  <c r="K19205" i="1" s="1"/>
  <c r="K19206" i="1" a="1"/>
  <c r="K19206" i="1" s="1"/>
  <c r="K19207" i="1" a="1"/>
  <c r="K19207" i="1" s="1"/>
  <c r="K19208" i="1" a="1"/>
  <c r="K19208" i="1" s="1"/>
  <c r="K19209" i="1" a="1"/>
  <c r="K19209" i="1" s="1"/>
  <c r="K19210" i="1" a="1"/>
  <c r="K19210" i="1" s="1"/>
  <c r="K19211" i="1" a="1"/>
  <c r="K19211" i="1" s="1"/>
  <c r="K19212" i="1" a="1"/>
  <c r="K19212" i="1" s="1"/>
  <c r="K19213" i="1" a="1"/>
  <c r="K19213" i="1" s="1"/>
  <c r="K19214" i="1" a="1"/>
  <c r="K19214" i="1" s="1"/>
  <c r="K19215" i="1" a="1"/>
  <c r="K19215" i="1" s="1"/>
  <c r="K19216" i="1" a="1"/>
  <c r="K19216" i="1" s="1"/>
  <c r="K19217" i="1" a="1"/>
  <c r="K19217" i="1" s="1"/>
  <c r="K19218" i="1" a="1"/>
  <c r="K19218" i="1" s="1"/>
  <c r="K19219" i="1" a="1"/>
  <c r="K19219" i="1" s="1"/>
  <c r="K19220" i="1" a="1"/>
  <c r="K19220" i="1" s="1"/>
  <c r="K19221" i="1" a="1"/>
  <c r="K19221" i="1" s="1"/>
  <c r="K19222" i="1" a="1"/>
  <c r="K19222" i="1" s="1"/>
  <c r="K19223" i="1" a="1"/>
  <c r="K19223" i="1" s="1"/>
  <c r="K19224" i="1" a="1"/>
  <c r="K19224" i="1" s="1"/>
  <c r="K19225" i="1" a="1"/>
  <c r="K19225" i="1" s="1"/>
  <c r="K19226" i="1" a="1"/>
  <c r="K19226" i="1" s="1"/>
  <c r="K19227" i="1" a="1"/>
  <c r="K19227" i="1" s="1"/>
  <c r="K19228" i="1" a="1"/>
  <c r="K19228" i="1" s="1"/>
  <c r="K19229" i="1" a="1"/>
  <c r="K19229" i="1" s="1"/>
  <c r="K19230" i="1" a="1"/>
  <c r="K19230" i="1" s="1"/>
  <c r="K19231" i="1" a="1"/>
  <c r="K19231" i="1" s="1"/>
  <c r="K19232" i="1" a="1"/>
  <c r="K19232" i="1" s="1"/>
  <c r="K19233" i="1" a="1"/>
  <c r="K19233" i="1" s="1"/>
  <c r="K19234" i="1" a="1"/>
  <c r="K19234" i="1" s="1"/>
  <c r="K19235" i="1" a="1"/>
  <c r="K19235" i="1" s="1"/>
  <c r="K19236" i="1" a="1"/>
  <c r="K19236" i="1" s="1"/>
  <c r="K19237" i="1" a="1"/>
  <c r="K19237" i="1" s="1"/>
  <c r="K19238" i="1" a="1"/>
  <c r="K19238" i="1" s="1"/>
  <c r="K19239" i="1" a="1"/>
  <c r="K19239" i="1" s="1"/>
  <c r="K19240" i="1" a="1"/>
  <c r="K19240" i="1" s="1"/>
  <c r="K19241" i="1" a="1"/>
  <c r="K19241" i="1" s="1"/>
  <c r="K19242" i="1" a="1"/>
  <c r="K19242" i="1" s="1"/>
  <c r="K19243" i="1" a="1"/>
  <c r="K19243" i="1" s="1"/>
  <c r="K19244" i="1" a="1"/>
  <c r="K19244" i="1" s="1"/>
  <c r="K19245" i="1" a="1"/>
  <c r="K19245" i="1" s="1"/>
  <c r="K19246" i="1" a="1"/>
  <c r="K19246" i="1" s="1"/>
  <c r="K19247" i="1" a="1"/>
  <c r="K19247" i="1" s="1"/>
  <c r="K19248" i="1" a="1"/>
  <c r="K19248" i="1" s="1"/>
  <c r="K19249" i="1" a="1"/>
  <c r="K19249" i="1" s="1"/>
  <c r="K19250" i="1" a="1"/>
  <c r="K19250" i="1" s="1"/>
  <c r="K19251" i="1" a="1"/>
  <c r="K19251" i="1" s="1"/>
  <c r="K19252" i="1" a="1"/>
  <c r="K19252" i="1" s="1"/>
  <c r="K19253" i="1" a="1"/>
  <c r="K19253" i="1" s="1"/>
  <c r="K19254" i="1" a="1"/>
  <c r="K19254" i="1" s="1"/>
  <c r="K19255" i="1" a="1"/>
  <c r="K19255" i="1" s="1"/>
  <c r="K19256" i="1" a="1"/>
  <c r="K19256" i="1" s="1"/>
  <c r="K19257" i="1" a="1"/>
  <c r="K19257" i="1" s="1"/>
  <c r="K19258" i="1" a="1"/>
  <c r="K19258" i="1" s="1"/>
  <c r="K19259" i="1" a="1"/>
  <c r="K19259" i="1" s="1"/>
  <c r="K19260" i="1" a="1"/>
  <c r="K19260" i="1" s="1"/>
  <c r="K19261" i="1" a="1"/>
  <c r="K19261" i="1" s="1"/>
  <c r="K19262" i="1" a="1"/>
  <c r="K19262" i="1" s="1"/>
  <c r="K19263" i="1" a="1"/>
  <c r="K19263" i="1" s="1"/>
  <c r="K19264" i="1" a="1"/>
  <c r="K19264" i="1" s="1"/>
  <c r="K19265" i="1" a="1"/>
  <c r="K19265" i="1" s="1"/>
  <c r="K19266" i="1" a="1"/>
  <c r="K19266" i="1" s="1"/>
  <c r="K19267" i="1" a="1"/>
  <c r="K19267" i="1" s="1"/>
  <c r="K19268" i="1" a="1"/>
  <c r="K19268" i="1" s="1"/>
  <c r="K19269" i="1" a="1"/>
  <c r="K19269" i="1" s="1"/>
  <c r="K19270" i="1" a="1"/>
  <c r="K19270" i="1" s="1"/>
  <c r="K19271" i="1" a="1"/>
  <c r="K19271" i="1" s="1"/>
  <c r="K19272" i="1" a="1"/>
  <c r="K19272" i="1" s="1"/>
  <c r="K19273" i="1" a="1"/>
  <c r="K19273" i="1" s="1"/>
  <c r="K19274" i="1" a="1"/>
  <c r="K19274" i="1" s="1"/>
  <c r="K19275" i="1" a="1"/>
  <c r="K19275" i="1" s="1"/>
  <c r="K19276" i="1" a="1"/>
  <c r="K19276" i="1" s="1"/>
  <c r="K19277" i="1" a="1"/>
  <c r="K19277" i="1" s="1"/>
  <c r="K19278" i="1" a="1"/>
  <c r="K19278" i="1" s="1"/>
  <c r="K19279" i="1" a="1"/>
  <c r="K19279" i="1" s="1"/>
  <c r="K19280" i="1" a="1"/>
  <c r="K19280" i="1" s="1"/>
  <c r="K19281" i="1" a="1"/>
  <c r="K19281" i="1" s="1"/>
  <c r="K19282" i="1" a="1"/>
  <c r="K19282" i="1" s="1"/>
  <c r="K19283" i="1" a="1"/>
  <c r="K19283" i="1" s="1"/>
  <c r="K19284" i="1" a="1"/>
  <c r="K19284" i="1" s="1"/>
  <c r="K19285" i="1" a="1"/>
  <c r="K19285" i="1" s="1"/>
  <c r="K19286" i="1" a="1"/>
  <c r="K19286" i="1" s="1"/>
  <c r="K19287" i="1" a="1"/>
  <c r="K19287" i="1" s="1"/>
  <c r="K19288" i="1" a="1"/>
  <c r="K19288" i="1" s="1"/>
  <c r="K19289" i="1" a="1"/>
  <c r="K19289" i="1" s="1"/>
  <c r="K19290" i="1" a="1"/>
  <c r="K19290" i="1" s="1"/>
  <c r="K19291" i="1" a="1"/>
  <c r="K19291" i="1" s="1"/>
  <c r="K19292" i="1" a="1"/>
  <c r="K19292" i="1" s="1"/>
  <c r="K19293" i="1" a="1"/>
  <c r="K19293" i="1" s="1"/>
  <c r="K19294" i="1" a="1"/>
  <c r="K19294" i="1" s="1"/>
  <c r="K19295" i="1" a="1"/>
  <c r="K19295" i="1" s="1"/>
  <c r="K19296" i="1" a="1"/>
  <c r="K19296" i="1" s="1"/>
  <c r="K19297" i="1" a="1"/>
  <c r="K19297" i="1" s="1"/>
  <c r="K19298" i="1" a="1"/>
  <c r="K19298" i="1" s="1"/>
  <c r="K19299" i="1" a="1"/>
  <c r="K19299" i="1" s="1"/>
  <c r="K19300" i="1" a="1"/>
  <c r="K19300" i="1" s="1"/>
  <c r="K19301" i="1" a="1"/>
  <c r="K19301" i="1" s="1"/>
  <c r="K19302" i="1" a="1"/>
  <c r="K19302" i="1" s="1"/>
  <c r="K19303" i="1" a="1"/>
  <c r="K19303" i="1" s="1"/>
  <c r="K19304" i="1" a="1"/>
  <c r="K19304" i="1" s="1"/>
  <c r="K19305" i="1" a="1"/>
  <c r="K19305" i="1" s="1"/>
  <c r="K19306" i="1" a="1"/>
  <c r="K19306" i="1" s="1"/>
  <c r="K19307" i="1" a="1"/>
  <c r="K19307" i="1" s="1"/>
  <c r="K19308" i="1" a="1"/>
  <c r="K19308" i="1" s="1"/>
  <c r="K19309" i="1" a="1"/>
  <c r="K19309" i="1" s="1"/>
  <c r="K19310" i="1" a="1"/>
  <c r="K19310" i="1" s="1"/>
  <c r="K19311" i="1" a="1"/>
  <c r="K19311" i="1" s="1"/>
  <c r="K19312" i="1" a="1"/>
  <c r="K19312" i="1" s="1"/>
  <c r="K19313" i="1" a="1"/>
  <c r="K19313" i="1" s="1"/>
  <c r="K19314" i="1" a="1"/>
  <c r="K19314" i="1" s="1"/>
  <c r="K19315" i="1" a="1"/>
  <c r="K19315" i="1" s="1"/>
  <c r="K19316" i="1" a="1"/>
  <c r="K19316" i="1" s="1"/>
  <c r="K19317" i="1" a="1"/>
  <c r="K19317" i="1" s="1"/>
  <c r="K19318" i="1" a="1"/>
  <c r="K19318" i="1" s="1"/>
  <c r="K19319" i="1" a="1"/>
  <c r="K19319" i="1" s="1"/>
  <c r="K19320" i="1" a="1"/>
  <c r="K19320" i="1" s="1"/>
  <c r="K19321" i="1" a="1"/>
  <c r="K19321" i="1" s="1"/>
  <c r="K19322" i="1" a="1"/>
  <c r="K19322" i="1" s="1"/>
  <c r="K19323" i="1" a="1"/>
  <c r="K19323" i="1" s="1"/>
  <c r="K19324" i="1" a="1"/>
  <c r="K19324" i="1" s="1"/>
  <c r="K19325" i="1" a="1"/>
  <c r="K19325" i="1" s="1"/>
  <c r="K19326" i="1" a="1"/>
  <c r="K19326" i="1" s="1"/>
  <c r="K19327" i="1" a="1"/>
  <c r="K19327" i="1" s="1"/>
  <c r="K19328" i="1" a="1"/>
  <c r="K19328" i="1" s="1"/>
  <c r="K19329" i="1" a="1"/>
  <c r="K19329" i="1" s="1"/>
  <c r="K19330" i="1" a="1"/>
  <c r="K19330" i="1" s="1"/>
  <c r="I19330" i="1"/>
  <c r="I19327" i="1"/>
  <c r="I19324" i="1"/>
  <c r="I19308" i="1"/>
  <c r="I19304" i="1"/>
  <c r="I19284" i="1"/>
  <c r="I19276" i="1"/>
  <c r="I19270" i="1"/>
  <c r="I19253" i="1"/>
  <c r="I19249" i="1"/>
  <c r="I19246" i="1"/>
  <c r="I19239" i="1"/>
  <c r="I19215" i="1"/>
  <c r="I19212" i="1"/>
  <c r="I19208" i="1"/>
  <c r="I19199" i="1"/>
  <c r="I19196" i="1"/>
  <c r="I19107" i="1"/>
  <c r="I19072" i="1"/>
  <c r="I19067" i="1"/>
  <c r="I19053" i="1"/>
  <c r="I19048" i="1"/>
  <c r="I19043" i="1"/>
  <c r="I19038" i="1"/>
  <c r="I19033" i="1"/>
  <c r="I19028" i="1"/>
  <c r="I19023" i="1"/>
  <c r="I19018" i="1"/>
  <c r="I19013" i="1"/>
  <c r="I19008" i="1"/>
  <c r="I19004" i="1"/>
  <c r="I19000" i="1"/>
  <c r="I18996" i="1"/>
  <c r="I18992" i="1"/>
  <c r="I18988" i="1"/>
  <c r="I18983" i="1"/>
  <c r="I18979" i="1"/>
  <c r="I18974" i="1"/>
  <c r="I18970" i="1"/>
  <c r="I18962" i="1"/>
  <c r="I18958" i="1"/>
  <c r="I18955" i="1"/>
  <c r="I18952" i="1"/>
  <c r="I18593" i="1"/>
  <c r="I18300" i="1"/>
  <c r="I17661" i="1"/>
  <c r="I17611" i="1"/>
  <c r="I17607" i="1"/>
  <c r="I17601" i="1"/>
  <c r="I17515" i="1"/>
  <c r="I17512" i="1"/>
  <c r="I17508" i="1"/>
  <c r="I17505" i="1"/>
  <c r="I17501" i="1"/>
  <c r="I17498" i="1"/>
  <c r="I17493" i="1"/>
  <c r="I17490" i="1"/>
  <c r="I17487" i="1"/>
  <c r="I17484" i="1"/>
  <c r="I17481" i="1"/>
  <c r="I17478" i="1"/>
  <c r="I17475" i="1"/>
  <c r="I17472" i="1"/>
  <c r="I17469" i="1"/>
  <c r="I17466" i="1"/>
  <c r="I17463" i="1"/>
  <c r="I17460" i="1"/>
  <c r="I17457" i="1"/>
  <c r="I17454" i="1"/>
  <c r="I17451" i="1"/>
  <c r="I17448" i="1"/>
  <c r="I17445" i="1"/>
  <c r="I17442" i="1"/>
  <c r="I17439" i="1"/>
  <c r="I17436" i="1"/>
  <c r="I17433" i="1"/>
  <c r="I17429" i="1"/>
  <c r="I17418" i="1"/>
  <c r="I17415" i="1"/>
  <c r="I17412" i="1"/>
  <c r="I17409" i="1"/>
  <c r="I17406" i="1"/>
  <c r="I17403" i="1"/>
  <c r="I17400" i="1"/>
  <c r="I17396" i="1"/>
  <c r="I17393" i="1"/>
  <c r="I17390" i="1"/>
  <c r="I17387" i="1"/>
  <c r="I17384" i="1"/>
  <c r="I17381" i="1"/>
  <c r="I17378" i="1"/>
  <c r="I17375" i="1"/>
  <c r="I17372" i="1"/>
  <c r="I17368" i="1"/>
  <c r="I17364" i="1"/>
  <c r="I17360" i="1"/>
  <c r="I17357" i="1"/>
  <c r="I17354" i="1"/>
  <c r="I17350" i="1"/>
  <c r="I17347" i="1"/>
  <c r="I13530" i="1"/>
  <c r="I13527" i="1"/>
  <c r="I13524" i="1"/>
  <c r="I13521" i="1"/>
  <c r="I13518" i="1"/>
  <c r="I13515" i="1"/>
  <c r="I13463" i="1"/>
  <c r="I13446" i="1"/>
  <c r="I13430" i="1"/>
  <c r="I13425" i="1"/>
  <c r="I13420" i="1"/>
  <c r="I13415" i="1"/>
  <c r="I13410" i="1"/>
  <c r="I13405" i="1"/>
  <c r="I13400" i="1"/>
  <c r="I13395" i="1"/>
  <c r="I13390" i="1"/>
  <c r="I13385" i="1"/>
  <c r="I13380" i="1"/>
  <c r="I13375" i="1"/>
  <c r="I13372" i="1"/>
  <c r="I13365" i="1"/>
  <c r="I13362" i="1"/>
  <c r="I13359" i="1"/>
  <c r="I13355" i="1"/>
  <c r="I13331" i="1"/>
  <c r="I13327" i="1"/>
  <c r="I13324" i="1"/>
  <c r="I13321" i="1"/>
  <c r="I13022" i="1"/>
  <c r="I13019" i="1"/>
  <c r="I13016" i="1"/>
  <c r="I13013" i="1"/>
  <c r="I13010" i="1"/>
  <c r="I13004" i="1"/>
  <c r="I13001" i="1"/>
  <c r="I12998" i="1"/>
  <c r="I12171" i="1"/>
  <c r="I12168" i="1"/>
  <c r="I12165" i="1"/>
  <c r="I12162" i="1"/>
  <c r="I12159" i="1"/>
  <c r="I12156" i="1"/>
  <c r="I12153" i="1"/>
  <c r="I12150" i="1"/>
  <c r="I12141" i="1"/>
  <c r="I12138" i="1"/>
  <c r="I11677" i="1"/>
  <c r="I11674" i="1"/>
  <c r="I11581" i="1"/>
  <c r="I11549" i="1"/>
  <c r="I11462" i="1"/>
  <c r="I10185" i="1"/>
  <c r="I10182" i="1"/>
  <c r="I10178" i="1"/>
  <c r="I10174" i="1"/>
  <c r="I10170" i="1"/>
  <c r="I10166" i="1"/>
  <c r="I10163" i="1"/>
  <c r="I10159" i="1"/>
  <c r="I10156" i="1"/>
  <c r="I10153" i="1"/>
  <c r="I10150" i="1"/>
  <c r="I10147" i="1"/>
  <c r="I10144" i="1"/>
  <c r="I10141" i="1"/>
  <c r="I10138" i="1"/>
  <c r="I10135" i="1"/>
  <c r="I10132" i="1"/>
  <c r="I10129" i="1"/>
  <c r="I10124" i="1"/>
  <c r="I10120" i="1"/>
  <c r="I10116" i="1"/>
  <c r="I10113" i="1"/>
  <c r="I10095" i="1"/>
  <c r="I10088" i="1"/>
  <c r="I10085" i="1"/>
  <c r="I10081" i="1"/>
  <c r="I10078" i="1"/>
  <c r="I9155" i="1"/>
  <c r="I9152" i="1"/>
  <c r="I9148" i="1"/>
  <c r="I9145" i="1"/>
  <c r="I9139" i="1"/>
  <c r="I8948" i="1"/>
  <c r="I8941" i="1"/>
  <c r="I8925" i="1"/>
  <c r="I8922" i="1"/>
  <c r="I8877" i="1"/>
  <c r="I8848" i="1"/>
  <c r="I8845" i="1"/>
  <c r="I8786" i="1"/>
  <c r="I8343" i="1"/>
  <c r="I8261" i="1"/>
  <c r="I8240" i="1"/>
  <c r="I8234" i="1"/>
  <c r="I8231" i="1"/>
  <c r="I8228" i="1"/>
  <c r="I8185" i="1"/>
  <c r="I8182" i="1"/>
  <c r="I8179" i="1"/>
  <c r="I8175" i="1"/>
  <c r="I8172" i="1"/>
  <c r="I8169" i="1"/>
  <c r="I8164" i="1"/>
  <c r="I8161" i="1"/>
  <c r="I8158" i="1"/>
  <c r="I8155" i="1"/>
  <c r="I8152" i="1"/>
  <c r="I8146" i="1"/>
  <c r="I8113" i="1"/>
  <c r="I8076" i="1"/>
  <c r="I8016" i="1"/>
  <c r="I7993" i="1"/>
  <c r="I7990" i="1"/>
  <c r="I7229" i="1"/>
  <c r="I7226" i="1"/>
  <c r="I7223" i="1"/>
  <c r="I7219" i="1"/>
  <c r="I7215" i="1"/>
  <c r="I7211" i="1"/>
  <c r="I7208" i="1"/>
  <c r="I7205" i="1"/>
  <c r="I7202" i="1"/>
  <c r="I7197" i="1"/>
  <c r="I7194" i="1"/>
  <c r="I7191" i="1"/>
  <c r="I6494" i="1"/>
  <c r="I6397" i="1"/>
  <c r="I6389" i="1"/>
  <c r="I6385" i="1"/>
  <c r="I6376" i="1"/>
  <c r="I6370" i="1"/>
  <c r="I6356" i="1"/>
  <c r="I6324" i="1"/>
  <c r="I6321" i="1"/>
  <c r="I6316" i="1"/>
  <c r="I6312" i="1"/>
  <c r="I6309" i="1"/>
  <c r="I6306" i="1"/>
  <c r="I6299" i="1"/>
  <c r="I6296" i="1"/>
  <c r="I6292" i="1"/>
  <c r="I6288" i="1"/>
  <c r="I6285" i="1"/>
  <c r="I6282" i="1"/>
  <c r="I6279" i="1"/>
  <c r="I6276" i="1"/>
  <c r="I6273" i="1"/>
  <c r="I6270" i="1"/>
  <c r="I6267" i="1"/>
  <c r="I6264" i="1"/>
  <c r="I6261" i="1"/>
  <c r="I6258" i="1"/>
  <c r="I6254" i="1"/>
  <c r="I6251" i="1"/>
  <c r="I6248" i="1"/>
  <c r="I6245" i="1"/>
  <c r="I6234" i="1"/>
  <c r="I6231" i="1"/>
  <c r="I6228" i="1"/>
  <c r="I6199" i="1"/>
  <c r="I6196" i="1"/>
  <c r="I6145" i="1"/>
  <c r="I6142" i="1"/>
  <c r="I6139" i="1"/>
  <c r="I6127" i="1"/>
  <c r="I6112" i="1"/>
  <c r="I6109" i="1"/>
  <c r="I6106" i="1"/>
  <c r="I6103" i="1"/>
  <c r="I6100" i="1"/>
  <c r="I6096" i="1"/>
  <c r="I6091" i="1"/>
  <c r="I6079" i="1"/>
  <c r="I6070" i="1"/>
  <c r="I6067" i="1"/>
  <c r="I6062" i="1"/>
  <c r="I6048" i="1"/>
  <c r="I6044" i="1"/>
  <c r="I6008" i="1"/>
  <c r="I6000" i="1"/>
  <c r="I5985" i="1"/>
  <c r="I5978" i="1"/>
  <c r="I5971" i="1"/>
  <c r="I5944" i="1"/>
  <c r="I5921" i="1"/>
  <c r="I5917" i="1"/>
  <c r="I5913" i="1"/>
  <c r="I3627" i="1"/>
  <c r="I3624" i="1"/>
  <c r="I3621" i="1"/>
  <c r="I3618" i="1"/>
  <c r="I3615" i="1"/>
  <c r="I3606" i="1"/>
  <c r="I3601" i="1"/>
  <c r="I3598" i="1"/>
  <c r="I3595" i="1"/>
  <c r="I3592" i="1"/>
  <c r="I3589" i="1"/>
  <c r="I3586" i="1"/>
  <c r="I3583" i="1"/>
  <c r="I3580" i="1"/>
  <c r="I3577" i="1"/>
  <c r="I3574" i="1"/>
  <c r="I3570" i="1"/>
  <c r="I3566" i="1"/>
  <c r="I3561" i="1"/>
  <c r="I3558" i="1"/>
  <c r="I3552" i="1"/>
  <c r="I3547" i="1"/>
  <c r="I3544" i="1"/>
  <c r="I3541" i="1"/>
  <c r="I3535" i="1"/>
  <c r="I3523" i="1"/>
  <c r="I3469" i="1"/>
  <c r="I3466" i="1"/>
  <c r="I3463" i="1"/>
  <c r="I3460" i="1"/>
  <c r="I3455" i="1"/>
  <c r="I3452" i="1"/>
  <c r="I3449" i="1"/>
  <c r="I3446" i="1"/>
  <c r="I3443" i="1"/>
  <c r="I3413" i="1"/>
  <c r="I2377" i="1"/>
  <c r="I2373" i="1"/>
  <c r="I2369" i="1"/>
  <c r="I2366" i="1"/>
  <c r="I2353" i="1"/>
  <c r="I2349" i="1"/>
  <c r="I2153" i="1"/>
  <c r="I2119" i="1"/>
  <c r="I2061" i="1"/>
  <c r="I1910" i="1"/>
  <c r="I1875" i="1"/>
  <c r="I1754" i="1"/>
  <c r="I1660" i="1"/>
  <c r="I1385" i="1"/>
  <c r="I1332" i="1"/>
  <c r="I1310" i="1"/>
  <c r="I1173" i="1"/>
  <c r="I1162" i="1"/>
  <c r="I1155" i="1"/>
  <c r="I1136" i="1"/>
  <c r="I1133" i="1"/>
  <c r="I759" i="1"/>
  <c r="I755" i="1"/>
  <c r="I664" i="1"/>
  <c r="I661" i="1"/>
  <c r="I657" i="1"/>
  <c r="I649" i="1"/>
  <c r="I410" i="1"/>
  <c r="I406" i="1"/>
  <c r="I389" i="1"/>
  <c r="I166" i="1"/>
  <c r="I158" i="1"/>
  <c r="I153" i="1"/>
  <c r="I106" i="1"/>
  <c r="I102" i="1"/>
  <c r="I98" i="1"/>
  <c r="I64" i="1"/>
  <c r="I57" i="1"/>
  <c r="I52" i="1"/>
  <c r="I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<sst xmlns="http://schemas.openxmlformats.org/spreadsheetml/2006/main" count="81383" uniqueCount="6973">
  <si>
    <t>128 DICHONDRA LAWN</t>
  </si>
  <si>
    <t>Invoice</t>
  </si>
  <si>
    <t>86225</t>
  </si>
  <si>
    <t>LITTLE AUSTRIA</t>
  </si>
  <si>
    <t>86273</t>
  </si>
  <si>
    <t>86329</t>
  </si>
  <si>
    <t>CENTRAL NURSERY DEPOT</t>
  </si>
  <si>
    <t>86376</t>
  </si>
  <si>
    <t>86451</t>
  </si>
  <si>
    <t>NINFA GARDEN CENTRE</t>
  </si>
  <si>
    <t>87097</t>
  </si>
  <si>
    <t>87400</t>
  </si>
  <si>
    <t>FOUR SEASONS</t>
  </si>
  <si>
    <t>89923</t>
  </si>
  <si>
    <t>JOY GARDENS</t>
  </si>
  <si>
    <t>89959</t>
  </si>
  <si>
    <t>GARDENSHOP PARKTOWN</t>
  </si>
  <si>
    <t>90028</t>
  </si>
  <si>
    <t>90040</t>
  </si>
  <si>
    <t>90511</t>
  </si>
  <si>
    <t>PRINCESS GROOT BOME</t>
  </si>
  <si>
    <t>Total for 128 DICHONDRA LAWN</t>
  </si>
  <si>
    <t>128 LM LAWN</t>
  </si>
  <si>
    <t>86176</t>
  </si>
  <si>
    <t>86223</t>
  </si>
  <si>
    <t>HABITITNAK/KEENGRO</t>
  </si>
  <si>
    <t>86333</t>
  </si>
  <si>
    <t>NYLIES KWEKERY</t>
  </si>
  <si>
    <t>86303</t>
  </si>
  <si>
    <t>86352</t>
  </si>
  <si>
    <t>86378</t>
  </si>
  <si>
    <t>THREE LEAVES NURSERY</t>
  </si>
  <si>
    <t>86397</t>
  </si>
  <si>
    <t>86438</t>
  </si>
  <si>
    <t>86497</t>
  </si>
  <si>
    <t>DIE BLOMWINKELTJIE</t>
  </si>
  <si>
    <t>86587</t>
  </si>
  <si>
    <t>86589</t>
  </si>
  <si>
    <t>OLIVE GARDENS</t>
  </si>
  <si>
    <t>86662</t>
  </si>
  <si>
    <t>86922</t>
  </si>
  <si>
    <t>CLARKS GARDEN CENTRE</t>
  </si>
  <si>
    <t>86959</t>
  </si>
  <si>
    <t>THYME SQUARE</t>
  </si>
  <si>
    <t>87019</t>
  </si>
  <si>
    <t xml:space="preserve"> LM GRASS </t>
  </si>
  <si>
    <t>87058</t>
  </si>
  <si>
    <t>87185</t>
  </si>
  <si>
    <t>128 LM LAWN SPECIAL</t>
  </si>
  <si>
    <t>87255</t>
  </si>
  <si>
    <t>LIFESTYLE HOME GARDEN</t>
  </si>
  <si>
    <t>87314</t>
  </si>
  <si>
    <t>87687</t>
  </si>
  <si>
    <t>89234</t>
  </si>
  <si>
    <t>89517</t>
  </si>
  <si>
    <t>89540</t>
  </si>
  <si>
    <t>89634</t>
  </si>
  <si>
    <t>89732</t>
  </si>
  <si>
    <t>IKASI KAI ONE NURSERY</t>
  </si>
  <si>
    <t>89751</t>
  </si>
  <si>
    <t>89756</t>
  </si>
  <si>
    <t>ECKARDS GARDEN PAVILION</t>
  </si>
  <si>
    <t>89801</t>
  </si>
  <si>
    <t>89836</t>
  </si>
  <si>
    <t>PLANT FACTORY</t>
  </si>
  <si>
    <t>89943</t>
  </si>
  <si>
    <t>128 MENTHA PENNYROYAL</t>
  </si>
  <si>
    <t>90109</t>
  </si>
  <si>
    <t>90252</t>
  </si>
  <si>
    <t>Total for 128 LM LAWN</t>
  </si>
  <si>
    <t>128 WONDER LAWN</t>
  </si>
  <si>
    <t>90084</t>
  </si>
  <si>
    <t>90444</t>
  </si>
  <si>
    <t>CASH SALE</t>
  </si>
  <si>
    <t>90490</t>
  </si>
  <si>
    <t>Total for 128 WONDER LAWN</t>
  </si>
  <si>
    <t>AT LAWN PLUG SEEDLINGS 128</t>
  </si>
  <si>
    <t>89548</t>
  </si>
  <si>
    <t>BUILDERS WAREHOUSE:RIVONIA</t>
  </si>
  <si>
    <t>89621</t>
  </si>
  <si>
    <t>89974</t>
  </si>
  <si>
    <t>90030</t>
  </si>
  <si>
    <t>90193</t>
  </si>
  <si>
    <t>Total for AT LAWN PLUG SEEDLINGS 128</t>
  </si>
  <si>
    <t>COLOUR PLUGS 128</t>
  </si>
  <si>
    <t>86132</t>
  </si>
  <si>
    <t>86392</t>
  </si>
  <si>
    <t>86852</t>
  </si>
  <si>
    <t>LIFE GREEN GROUP</t>
  </si>
  <si>
    <t>SEDUM PACHYLLUM PLUGS 128 PACKS</t>
  </si>
  <si>
    <t>SEDUM RUBROTINCTUM PLUGS 128 PACKS</t>
  </si>
  <si>
    <t>87010</t>
  </si>
  <si>
    <t>AMANDLA FARM</t>
  </si>
  <si>
    <t>87175</t>
  </si>
  <si>
    <t>BROCCOLI 128</t>
  </si>
  <si>
    <t>CAULIFLOWER 128</t>
  </si>
  <si>
    <t>87867</t>
  </si>
  <si>
    <t>NOKUKHANYA TRADING</t>
  </si>
  <si>
    <t>CABBAGE PLUGS 128</t>
  </si>
  <si>
    <t>TOMATO YELLWOW PEAR</t>
  </si>
  <si>
    <t>TOMATO COCKTAIL MIX</t>
  </si>
  <si>
    <t>EGG FRUIT BLACK BEAUTY</t>
  </si>
  <si>
    <t>EGG FRUIT ORANGE TORPEDO</t>
  </si>
  <si>
    <t>EGG FRUIT PURPLE STRIPE</t>
  </si>
  <si>
    <t>BEETROOT DETROIT RED</t>
  </si>
  <si>
    <t>BUTTERNUT</t>
  </si>
  <si>
    <t>SQUASH</t>
  </si>
  <si>
    <t>CARROT</t>
  </si>
  <si>
    <t>TOMATO HEINZ</t>
  </si>
  <si>
    <t>GREEN PEPPER</t>
  </si>
  <si>
    <t>PHASES UNLIMITED</t>
  </si>
  <si>
    <t>GREEN PEPPER CALI. WONDER</t>
  </si>
  <si>
    <t>RED PEPPER SANTORINI</t>
  </si>
  <si>
    <t>GEMSQUASH</t>
  </si>
  <si>
    <t>89077</t>
  </si>
  <si>
    <t>TOMATO FLORADADE 128</t>
  </si>
  <si>
    <t>89178</t>
  </si>
  <si>
    <t>SHARONDALE GARDEN CENTRE</t>
  </si>
  <si>
    <t>89290</t>
  </si>
  <si>
    <t>89664</t>
  </si>
  <si>
    <t>RIVERSIDE MICA</t>
  </si>
  <si>
    <t>L/M GRASS 128</t>
  </si>
  <si>
    <t>SPINACH FORDHOOK</t>
  </si>
  <si>
    <t>CHINESE CABBAGE</t>
  </si>
  <si>
    <t>ONION TEXAS GRANO 128 PLUGS</t>
  </si>
  <si>
    <t>SPINACH FORDHOOK 128</t>
  </si>
  <si>
    <t>CHINESE CABBAGE 128</t>
  </si>
  <si>
    <t>Total for COLOUR PLUGS 128</t>
  </si>
  <si>
    <t>AT HYPOESTES POT 12CM</t>
  </si>
  <si>
    <t>90247</t>
  </si>
  <si>
    <t>90305</t>
  </si>
  <si>
    <t>Total for AT HYPOESTES POT 12CM</t>
  </si>
  <si>
    <t>AT IMPATIENS POT 12CM</t>
  </si>
  <si>
    <t>89905</t>
  </si>
  <si>
    <t>89955</t>
  </si>
  <si>
    <t>BUILDERS WAREHOUSE:KEMPTON PARK</t>
  </si>
  <si>
    <t>Total for AT IMPATIENS POT 12CM</t>
  </si>
  <si>
    <t>AT PETUNIA HYBRIDS POT 12CM</t>
  </si>
  <si>
    <t>89612</t>
  </si>
  <si>
    <t>NATURA GARDEN CENTRE</t>
  </si>
  <si>
    <t>89644</t>
  </si>
  <si>
    <t>BUILDERS WAREHOUSE:CENTURION</t>
  </si>
  <si>
    <t>89645</t>
  </si>
  <si>
    <t>BUILDERS WAREHOUSE:ZAMBEZI</t>
  </si>
  <si>
    <t>89661</t>
  </si>
  <si>
    <t>BUILDERS WAREHOUSE:LAMBTON</t>
  </si>
  <si>
    <t>89682</t>
  </si>
  <si>
    <t>BUILDERS WAREHOUSE:ERASMUS PARK</t>
  </si>
  <si>
    <t>89714</t>
  </si>
  <si>
    <t>BUILDERS WAREHOUSE:KLERKSDORP</t>
  </si>
  <si>
    <t>89715</t>
  </si>
  <si>
    <t>BUILDERS WAREHOUSE:FLORIDA GLEN</t>
  </si>
  <si>
    <t>89734</t>
  </si>
  <si>
    <t>89764</t>
  </si>
  <si>
    <t>BUILDERS WAREHOUSE:NEWMARKET</t>
  </si>
  <si>
    <t>89772</t>
  </si>
  <si>
    <t>BUILDERS WAREHOUSE:SILVERLAKES</t>
  </si>
  <si>
    <t>89773</t>
  </si>
  <si>
    <t>BUILDERS WAREHOUSE:LYNNWOOD</t>
  </si>
  <si>
    <t>90214</t>
  </si>
  <si>
    <t>BUILDERS WAREHOUSE:NORWOOD</t>
  </si>
  <si>
    <t>90200</t>
  </si>
  <si>
    <t>BUILDERS WAREHOUSE:RUSTENBURG</t>
  </si>
  <si>
    <t>90201</t>
  </si>
  <si>
    <t>90204</t>
  </si>
  <si>
    <t>BUILDERS WAREHOUSE:BRYANSTON</t>
  </si>
  <si>
    <t>90225</t>
  </si>
  <si>
    <t>90230</t>
  </si>
  <si>
    <t>BUILDERS WAREHOUSE:BEDFORDVIEW</t>
  </si>
  <si>
    <t>90239</t>
  </si>
  <si>
    <t>PRETTY GARDENS</t>
  </si>
  <si>
    <t>90259</t>
  </si>
  <si>
    <t>90281</t>
  </si>
  <si>
    <t>90304</t>
  </si>
  <si>
    <t>90324</t>
  </si>
  <si>
    <t>90359</t>
  </si>
  <si>
    <t>FLORICULTURE WHOLESALE GROWERS</t>
  </si>
  <si>
    <t>PETUNIA HYBRIDS POT 12CM</t>
  </si>
  <si>
    <t>90361</t>
  </si>
  <si>
    <t>90364</t>
  </si>
  <si>
    <t>BUILDERS WAREHOUSE:ROBINDALE</t>
  </si>
  <si>
    <t>90366</t>
  </si>
  <si>
    <t>90393</t>
  </si>
  <si>
    <t>90397</t>
  </si>
  <si>
    <t>90398</t>
  </si>
  <si>
    <t>90400</t>
  </si>
  <si>
    <t>BUILDERS WAREHOUSE:CEDAR SQUARE</t>
  </si>
  <si>
    <t>90405</t>
  </si>
  <si>
    <t>90423</t>
  </si>
  <si>
    <t>BUILDERS WAREHOUSE:CRAIGHALL PARK</t>
  </si>
  <si>
    <t>90416</t>
  </si>
  <si>
    <t>90424</t>
  </si>
  <si>
    <t>BUILDERS WAREHOUSE:GREENSTONE</t>
  </si>
  <si>
    <t>90426</t>
  </si>
  <si>
    <t>90439</t>
  </si>
  <si>
    <t>BUILDERS WAREHOUSE:EDENVALE</t>
  </si>
  <si>
    <t>90460</t>
  </si>
  <si>
    <t>BUILDERS WAREHOUSE:NELSPRUIT</t>
  </si>
  <si>
    <t>90453</t>
  </si>
  <si>
    <t>90462</t>
  </si>
  <si>
    <t>90465</t>
  </si>
  <si>
    <t>90485</t>
  </si>
  <si>
    <t>90558</t>
  </si>
  <si>
    <t>90559</t>
  </si>
  <si>
    <t>90605</t>
  </si>
  <si>
    <t>Total for AT PETUNIA HYBRIDS POT 12CM</t>
  </si>
  <si>
    <t>AT PORTULACA POT 12CM</t>
  </si>
  <si>
    <t>PORTULACA POT 12CM</t>
  </si>
  <si>
    <t>90496</t>
  </si>
  <si>
    <t>AT PORTULACA POT 12CM (SPECIAL)</t>
  </si>
  <si>
    <t>90513</t>
  </si>
  <si>
    <t>Total for AT PORTULACA POT 12CM</t>
  </si>
  <si>
    <t>AT SALVIA POT 12CM</t>
  </si>
  <si>
    <t>90205</t>
  </si>
  <si>
    <t>BUILDERS WAREHOUSE:GEZINA NEW</t>
  </si>
  <si>
    <t>90293</t>
  </si>
  <si>
    <t>AT SALVIA POT 12CM (Special)</t>
  </si>
  <si>
    <t>90371</t>
  </si>
  <si>
    <t>AT SALVIA POT 12CM (SPECIAL)</t>
  </si>
  <si>
    <t>Total for AT SALVIA POT 12CM</t>
  </si>
  <si>
    <t>AT SEASONAL COLOUR 12CM POT</t>
  </si>
  <si>
    <t>89294</t>
  </si>
  <si>
    <t>89295</t>
  </si>
  <si>
    <t>89296</t>
  </si>
  <si>
    <t>BUILDERS WAREHOUSE:BLOEMFONTEIN</t>
  </si>
  <si>
    <t>89297</t>
  </si>
  <si>
    <t>BUILDERS WAREHOUSE:BAOBAB</t>
  </si>
  <si>
    <t>89298</t>
  </si>
  <si>
    <t>BUILDERS WAREHOUSE:POLOKWANE</t>
  </si>
  <si>
    <t>89301</t>
  </si>
  <si>
    <t>89302</t>
  </si>
  <si>
    <t>89303</t>
  </si>
  <si>
    <t>BUILDERS WAREHOUSE:FOURWAYS</t>
  </si>
  <si>
    <t>89304</t>
  </si>
  <si>
    <t>BUILDERS WAREHOUSE:GLEN EAGLES</t>
  </si>
  <si>
    <t>89305</t>
  </si>
  <si>
    <t>BUILDERS WAREHOUSE:SUNWARD PARK</t>
  </si>
  <si>
    <t>89306</t>
  </si>
  <si>
    <t>BUILDERS WAREHOUSE:CARNIVAL MALL</t>
  </si>
  <si>
    <t>89307</t>
  </si>
  <si>
    <t>89308</t>
  </si>
  <si>
    <t>BUILDERS WAREHOUSE:NORTHMEAD</t>
  </si>
  <si>
    <t>89309</t>
  </si>
  <si>
    <t>BUILDERS WAREHOUSE:BOKSBURG (NEW)</t>
  </si>
  <si>
    <t>89310</t>
  </si>
  <si>
    <t>89316</t>
  </si>
  <si>
    <t>BUILDERS WAREHOUSE:VEREENIGING</t>
  </si>
  <si>
    <t>89317</t>
  </si>
  <si>
    <t>BUILDERS WAREHOUSE:STRUBENS VALLEY</t>
  </si>
  <si>
    <t>89318</t>
  </si>
  <si>
    <t>89319</t>
  </si>
  <si>
    <t>BUILDERS WAREHOUSE:BEDWORTH PARK</t>
  </si>
  <si>
    <t>89320</t>
  </si>
  <si>
    <t>89321</t>
  </si>
  <si>
    <t>BUILDERS WAREHOUSE:NOORDHEUWEL</t>
  </si>
  <si>
    <t>89322</t>
  </si>
  <si>
    <t>89325</t>
  </si>
  <si>
    <t>89340</t>
  </si>
  <si>
    <t>89347</t>
  </si>
  <si>
    <t>BUILDERS WAREHOUSE:MIDRAND</t>
  </si>
  <si>
    <t>89348</t>
  </si>
  <si>
    <t>BUILDERS WAREHOUSE:CHERRY LANE</t>
  </si>
  <si>
    <t>89349</t>
  </si>
  <si>
    <t>BUILDERS WAREHOUSE:SECUNDA</t>
  </si>
  <si>
    <t>89350</t>
  </si>
  <si>
    <t>89352</t>
  </si>
  <si>
    <t>BUILDERS WAREHOUSE:RASLOUW</t>
  </si>
  <si>
    <t>89355</t>
  </si>
  <si>
    <t>BUILDERS WAREHOUSE:NORTHRIDING</t>
  </si>
  <si>
    <t>89356</t>
  </si>
  <si>
    <t>89357</t>
  </si>
  <si>
    <t>89359</t>
  </si>
  <si>
    <t>89360</t>
  </si>
  <si>
    <t>BUILDERS WAREHOUSE:WOODLANDS</t>
  </si>
  <si>
    <t>89341</t>
  </si>
  <si>
    <t>89342</t>
  </si>
  <si>
    <t>BUILDERS WAREHOUSE:WONDER PARK</t>
  </si>
  <si>
    <t>89358</t>
  </si>
  <si>
    <t>89374</t>
  </si>
  <si>
    <t>BUILDERS WAREHOUSE:HARTEBEESPOORT</t>
  </si>
  <si>
    <t>89378</t>
  </si>
  <si>
    <t>89379</t>
  </si>
  <si>
    <t>BUILDERS WAREHOUSE:SOUTHGATE</t>
  </si>
  <si>
    <t>89380</t>
  </si>
  <si>
    <t>89381</t>
  </si>
  <si>
    <t>89382</t>
  </si>
  <si>
    <t>BUILDERS WAREHOUSE:MIDDELBURG</t>
  </si>
  <si>
    <t>89383</t>
  </si>
  <si>
    <t>BUILDERS WAREHOUSE:EMALALHENI</t>
  </si>
  <si>
    <t>89384</t>
  </si>
  <si>
    <t>BUILDERS WAREHOUSE:WONDERBOOM</t>
  </si>
  <si>
    <t>89385</t>
  </si>
  <si>
    <t>BUILDERS WAREHOUSE:POTCHEFSTROOM</t>
  </si>
  <si>
    <t>89386</t>
  </si>
  <si>
    <t>BUILDERS WAREHOUSE:CRESTA</t>
  </si>
  <si>
    <t>89389</t>
  </si>
  <si>
    <t>89391</t>
  </si>
  <si>
    <t>89393</t>
  </si>
  <si>
    <t>89394</t>
  </si>
  <si>
    <t>89397</t>
  </si>
  <si>
    <t>89399</t>
  </si>
  <si>
    <t>89403</t>
  </si>
  <si>
    <t>CRISANRA KWEKERY</t>
  </si>
  <si>
    <t>89406</t>
  </si>
  <si>
    <t>89433</t>
  </si>
  <si>
    <t>BUILDERS WAREHOUSE:NEWCASTLE</t>
  </si>
  <si>
    <t>89432</t>
  </si>
  <si>
    <t>BUILDERS WAREHOUSE:BETHLEHEM</t>
  </si>
  <si>
    <t>89451</t>
  </si>
  <si>
    <t>89395</t>
  </si>
  <si>
    <t>89441</t>
  </si>
  <si>
    <t>BUILDERS WAREHOUSE:MAFIKENG</t>
  </si>
  <si>
    <t>89414</t>
  </si>
  <si>
    <t>89415</t>
  </si>
  <si>
    <t>89417</t>
  </si>
  <si>
    <t>89423</t>
  </si>
  <si>
    <t>89425</t>
  </si>
  <si>
    <t>89426</t>
  </si>
  <si>
    <t>89476</t>
  </si>
  <si>
    <t>BUILDERS WAREHOUSE:THOHOYANDOU</t>
  </si>
  <si>
    <t>89436</t>
  </si>
  <si>
    <t>89437</t>
  </si>
  <si>
    <t>89438</t>
  </si>
  <si>
    <t>89439</t>
  </si>
  <si>
    <t>89440</t>
  </si>
  <si>
    <t>89443</t>
  </si>
  <si>
    <t>89445</t>
  </si>
  <si>
    <t>89454</t>
  </si>
  <si>
    <t>89455</t>
  </si>
  <si>
    <t>89456</t>
  </si>
  <si>
    <t>89459</t>
  </si>
  <si>
    <t>89462</t>
  </si>
  <si>
    <t>89466</t>
  </si>
  <si>
    <t>89467</t>
  </si>
  <si>
    <t>89469</t>
  </si>
  <si>
    <t>89470</t>
  </si>
  <si>
    <t>89471</t>
  </si>
  <si>
    <t>89472</t>
  </si>
  <si>
    <t>89473</t>
  </si>
  <si>
    <t>89468</t>
  </si>
  <si>
    <t>89478</t>
  </si>
  <si>
    <t>89479</t>
  </si>
  <si>
    <t>89482</t>
  </si>
  <si>
    <t>89484</t>
  </si>
  <si>
    <t>89485</t>
  </si>
  <si>
    <t>89500</t>
  </si>
  <si>
    <t>89502</t>
  </si>
  <si>
    <t>89503</t>
  </si>
  <si>
    <t>89504</t>
  </si>
  <si>
    <t>89505</t>
  </si>
  <si>
    <t>89507</t>
  </si>
  <si>
    <t>89508</t>
  </si>
  <si>
    <t>89509</t>
  </si>
  <si>
    <t>89442</t>
  </si>
  <si>
    <t>89499</t>
  </si>
  <si>
    <t>89520</t>
  </si>
  <si>
    <t xml:space="preserve">AT SEASONAL COLOUR 12CM POT  </t>
  </si>
  <si>
    <t>89527</t>
  </si>
  <si>
    <t>89529</t>
  </si>
  <si>
    <t>89530</t>
  </si>
  <si>
    <t>89531</t>
  </si>
  <si>
    <t>89532</t>
  </si>
  <si>
    <t>89533</t>
  </si>
  <si>
    <t>89534</t>
  </si>
  <si>
    <t>89536</t>
  </si>
  <si>
    <t>89551</t>
  </si>
  <si>
    <t>89553</t>
  </si>
  <si>
    <t>89555</t>
  </si>
  <si>
    <t>89560</t>
  </si>
  <si>
    <t>89586</t>
  </si>
  <si>
    <t>89589</t>
  </si>
  <si>
    <t>89593</t>
  </si>
  <si>
    <t>89594</t>
  </si>
  <si>
    <t>89599</t>
  </si>
  <si>
    <t>89601</t>
  </si>
  <si>
    <t>89602</t>
  </si>
  <si>
    <t>89603</t>
  </si>
  <si>
    <t>89605</t>
  </si>
  <si>
    <t>89632</t>
  </si>
  <si>
    <t>89535</t>
  </si>
  <si>
    <t>89614</t>
  </si>
  <si>
    <t>89615</t>
  </si>
  <si>
    <t>89619</t>
  </si>
  <si>
    <t>89638</t>
  </si>
  <si>
    <t>89640</t>
  </si>
  <si>
    <t>89655</t>
  </si>
  <si>
    <t>89695</t>
  </si>
  <si>
    <t>89696</t>
  </si>
  <si>
    <t>89720</t>
  </si>
  <si>
    <t>89759</t>
  </si>
  <si>
    <t>89820</t>
  </si>
  <si>
    <t>89826</t>
  </si>
  <si>
    <t>89827</t>
  </si>
  <si>
    <t>89832</t>
  </si>
  <si>
    <t>89898</t>
  </si>
  <si>
    <t>89920</t>
  </si>
  <si>
    <t>89924</t>
  </si>
  <si>
    <t>90052</t>
  </si>
  <si>
    <t>90057</t>
  </si>
  <si>
    <t>90062</t>
  </si>
  <si>
    <t>90077</t>
  </si>
  <si>
    <t>90093</t>
  </si>
  <si>
    <t>90094</t>
  </si>
  <si>
    <t>90116</t>
  </si>
  <si>
    <t>90126</t>
  </si>
  <si>
    <t>90152</t>
  </si>
  <si>
    <t>90185</t>
  </si>
  <si>
    <t>90224</t>
  </si>
  <si>
    <t>90226</t>
  </si>
  <si>
    <t>90231</t>
  </si>
  <si>
    <t>90242</t>
  </si>
  <si>
    <t>90326</t>
  </si>
  <si>
    <t>90328</t>
  </si>
  <si>
    <t>90362</t>
  </si>
  <si>
    <t>90363</t>
  </si>
  <si>
    <t>90367</t>
  </si>
  <si>
    <t>90369</t>
  </si>
  <si>
    <t>90375</t>
  </si>
  <si>
    <t>AT SEASONAL COLOUR 12CM POT (SPECIAL)</t>
  </si>
  <si>
    <t>90384</t>
  </si>
  <si>
    <t>90388</t>
  </si>
  <si>
    <t>90399</t>
  </si>
  <si>
    <t>90402</t>
  </si>
  <si>
    <t>90430</t>
  </si>
  <si>
    <t>90438</t>
  </si>
  <si>
    <t>90440</t>
  </si>
  <si>
    <t>90441</t>
  </si>
  <si>
    <t>90442</t>
  </si>
  <si>
    <t>90443</t>
  </si>
  <si>
    <t>90445</t>
  </si>
  <si>
    <t>90446</t>
  </si>
  <si>
    <t>90451</t>
  </si>
  <si>
    <t>90454</t>
  </si>
  <si>
    <t>90480</t>
  </si>
  <si>
    <t>90463</t>
  </si>
  <si>
    <t>90464</t>
  </si>
  <si>
    <t>90466</t>
  </si>
  <si>
    <t>90469</t>
  </si>
  <si>
    <t>90470</t>
  </si>
  <si>
    <t>90468</t>
  </si>
  <si>
    <t>90488</t>
  </si>
  <si>
    <t>90484</t>
  </si>
  <si>
    <t>90494</t>
  </si>
  <si>
    <t>90499</t>
  </si>
  <si>
    <t>90500</t>
  </si>
  <si>
    <t>90501</t>
  </si>
  <si>
    <t>90503</t>
  </si>
  <si>
    <t>90504</t>
  </si>
  <si>
    <t>90512</t>
  </si>
  <si>
    <t>90518</t>
  </si>
  <si>
    <t>90519</t>
  </si>
  <si>
    <t>90545</t>
  </si>
  <si>
    <t>90546</t>
  </si>
  <si>
    <t>90533</t>
  </si>
  <si>
    <t>90534</t>
  </si>
  <si>
    <t>90537</t>
  </si>
  <si>
    <t>90548</t>
  </si>
  <si>
    <t>90560</t>
  </si>
  <si>
    <t>90568</t>
  </si>
  <si>
    <t>90569</t>
  </si>
  <si>
    <t>90580</t>
  </si>
  <si>
    <t>90586</t>
  </si>
  <si>
    <t>90589</t>
  </si>
  <si>
    <t>Total for AT SEASONAL COLOUR 12CM POT</t>
  </si>
  <si>
    <t>AT VEGETABLE POT 12CM</t>
  </si>
  <si>
    <t>90196</t>
  </si>
  <si>
    <t>90199</t>
  </si>
  <si>
    <t>90202</t>
  </si>
  <si>
    <t>90203</t>
  </si>
  <si>
    <t>90210</t>
  </si>
  <si>
    <t>90228</t>
  </si>
  <si>
    <t>90229</t>
  </si>
  <si>
    <t>90241</t>
  </si>
  <si>
    <t>90243</t>
  </si>
  <si>
    <t>Total for AT VEGETABLE POT 12CM</t>
  </si>
  <si>
    <t>CHILLI BIRDS EYE SCORCHER 12CM</t>
  </si>
  <si>
    <t>86366</t>
  </si>
  <si>
    <t>SWEET PEPPER KAVANGO YELLOW 12CM SPECIAL</t>
  </si>
  <si>
    <t>SWEET PEPPER SANTORINI RED 12CM SPECIAL</t>
  </si>
  <si>
    <t>Total for CHILLI BIRDS EYE SCORCHER 12CM</t>
  </si>
  <si>
    <t>AT CELOSIA 12CM POT</t>
  </si>
  <si>
    <t>86221</t>
  </si>
  <si>
    <t>86266</t>
  </si>
  <si>
    <t>86271</t>
  </si>
  <si>
    <t>86353</t>
  </si>
  <si>
    <t>FH CHAMBERLAIN TRADING (PTY) LTD:STRUBENSVALLEY</t>
  </si>
  <si>
    <t>86387</t>
  </si>
  <si>
    <t>86419</t>
  </si>
  <si>
    <t>86432</t>
  </si>
  <si>
    <t>86467</t>
  </si>
  <si>
    <t>86637</t>
  </si>
  <si>
    <t>FH CHAMBERLAIN TRADING (PTY) LTD:SILVER LAKES</t>
  </si>
  <si>
    <t>PLANT SUCCULENT ASS 9CM</t>
  </si>
  <si>
    <t>86676</t>
  </si>
  <si>
    <t>86680</t>
  </si>
  <si>
    <t>86723</t>
  </si>
  <si>
    <t>86728</t>
  </si>
  <si>
    <t>86729</t>
  </si>
  <si>
    <t>HYPOESTES 12CM POT</t>
  </si>
  <si>
    <t>86733</t>
  </si>
  <si>
    <t>86789</t>
  </si>
  <si>
    <t>86794</t>
  </si>
  <si>
    <t>VINCA 12CM POT</t>
  </si>
  <si>
    <t>86813</t>
  </si>
  <si>
    <t>86816</t>
  </si>
  <si>
    <t>86818</t>
  </si>
  <si>
    <t>86820</t>
  </si>
  <si>
    <t>86878</t>
  </si>
  <si>
    <t>86897</t>
  </si>
  <si>
    <t>86917</t>
  </si>
  <si>
    <t>86933</t>
  </si>
  <si>
    <t>86987</t>
  </si>
  <si>
    <t>87028</t>
  </si>
  <si>
    <t>87038</t>
  </si>
  <si>
    <t>87042</t>
  </si>
  <si>
    <t>87043</t>
  </si>
  <si>
    <t>87046</t>
  </si>
  <si>
    <t>87048</t>
  </si>
  <si>
    <t>87059</t>
  </si>
  <si>
    <t>87083</t>
  </si>
  <si>
    <t>87087</t>
  </si>
  <si>
    <t>87088</t>
  </si>
  <si>
    <t>87089</t>
  </si>
  <si>
    <t>87091</t>
  </si>
  <si>
    <t>87094</t>
  </si>
  <si>
    <t>87115</t>
  </si>
  <si>
    <t>87106</t>
  </si>
  <si>
    <t>87110</t>
  </si>
  <si>
    <t>87120</t>
  </si>
  <si>
    <t>87127</t>
  </si>
  <si>
    <t>87159</t>
  </si>
  <si>
    <t>87162</t>
  </si>
  <si>
    <t>87139</t>
  </si>
  <si>
    <t>87142</t>
  </si>
  <si>
    <t>87146</t>
  </si>
  <si>
    <t>87149</t>
  </si>
  <si>
    <t>87150</t>
  </si>
  <si>
    <t>87173</t>
  </si>
  <si>
    <t>87184</t>
  </si>
  <si>
    <t xml:space="preserve"> 12CM POT</t>
  </si>
  <si>
    <t>87189</t>
  </si>
  <si>
    <t>87206</t>
  </si>
  <si>
    <t>87207</t>
  </si>
  <si>
    <t>87215</t>
  </si>
  <si>
    <t>FH CHAMBERLAIN TRADING (PTY) LTD:RIVIERA</t>
  </si>
  <si>
    <t>87239</t>
  </si>
  <si>
    <t>87248</t>
  </si>
  <si>
    <t>87278</t>
  </si>
  <si>
    <t>87280</t>
  </si>
  <si>
    <t>87331</t>
  </si>
  <si>
    <t>87334</t>
  </si>
  <si>
    <t>87339</t>
  </si>
  <si>
    <t>87348</t>
  </si>
  <si>
    <t>87353</t>
  </si>
  <si>
    <t>87384</t>
  </si>
  <si>
    <t>87386</t>
  </si>
  <si>
    <t>87412</t>
  </si>
  <si>
    <t>87392</t>
  </si>
  <si>
    <t>87395</t>
  </si>
  <si>
    <t>87406</t>
  </si>
  <si>
    <t>87410</t>
  </si>
  <si>
    <t>87418</t>
  </si>
  <si>
    <t>87419</t>
  </si>
  <si>
    <t>87426</t>
  </si>
  <si>
    <t>SUCCULENT 9CM POT</t>
  </si>
  <si>
    <t>87427</t>
  </si>
  <si>
    <t>87457</t>
  </si>
  <si>
    <t>87469</t>
  </si>
  <si>
    <t>87471</t>
  </si>
  <si>
    <t>87485</t>
  </si>
  <si>
    <t>87487</t>
  </si>
  <si>
    <t>87507</t>
  </si>
  <si>
    <t>87490</t>
  </si>
  <si>
    <t>87492</t>
  </si>
  <si>
    <t>87494</t>
  </si>
  <si>
    <t>87496</t>
  </si>
  <si>
    <t>87497</t>
  </si>
  <si>
    <t>87513</t>
  </si>
  <si>
    <t>87516</t>
  </si>
  <si>
    <t>87518</t>
  </si>
  <si>
    <t>87523</t>
  </si>
  <si>
    <t>87525</t>
  </si>
  <si>
    <t>87531</t>
  </si>
  <si>
    <t>87532</t>
  </si>
  <si>
    <t>87143</t>
  </si>
  <si>
    <t>87539</t>
  </si>
  <si>
    <t>87540</t>
  </si>
  <si>
    <t>87541</t>
  </si>
  <si>
    <t>87562</t>
  </si>
  <si>
    <t>87557</t>
  </si>
  <si>
    <t>87569</t>
  </si>
  <si>
    <t>87580</t>
  </si>
  <si>
    <t>87582</t>
  </si>
  <si>
    <t>87584</t>
  </si>
  <si>
    <t>87586</t>
  </si>
  <si>
    <t>87589</t>
  </si>
  <si>
    <t>87609</t>
  </si>
  <si>
    <t>87623</t>
  </si>
  <si>
    <t>87625</t>
  </si>
  <si>
    <t>87651</t>
  </si>
  <si>
    <t>87631</t>
  </si>
  <si>
    <t>87637</t>
  </si>
  <si>
    <t>87642</t>
  </si>
  <si>
    <t>87659</t>
  </si>
  <si>
    <t>87668</t>
  </si>
  <si>
    <t>87670</t>
  </si>
  <si>
    <t>87685</t>
  </si>
  <si>
    <t xml:space="preserve">9CM SUCCULENT ASSORTED </t>
  </si>
  <si>
    <t>87686</t>
  </si>
  <si>
    <t>87689</t>
  </si>
  <si>
    <t>87701</t>
  </si>
  <si>
    <t>87705</t>
  </si>
  <si>
    <t>87707</t>
  </si>
  <si>
    <t>87713</t>
  </si>
  <si>
    <t>87714</t>
  </si>
  <si>
    <t>87722</t>
  </si>
  <si>
    <t>87732</t>
  </si>
  <si>
    <t>87744</t>
  </si>
  <si>
    <t>87754</t>
  </si>
  <si>
    <t>87757</t>
  </si>
  <si>
    <t>87759</t>
  </si>
  <si>
    <t>87760</t>
  </si>
  <si>
    <t>87761</t>
  </si>
  <si>
    <t>87787</t>
  </si>
  <si>
    <t>87793</t>
  </si>
  <si>
    <t>87796</t>
  </si>
  <si>
    <t>BELLIS 12CM POT</t>
  </si>
  <si>
    <t>87799</t>
  </si>
  <si>
    <t>87837</t>
  </si>
  <si>
    <t>87843</t>
  </si>
  <si>
    <t>87845</t>
  </si>
  <si>
    <t>87848</t>
  </si>
  <si>
    <t>87857</t>
  </si>
  <si>
    <t>87860</t>
  </si>
  <si>
    <t>87876</t>
  </si>
  <si>
    <t>87880</t>
  </si>
  <si>
    <t>87894</t>
  </si>
  <si>
    <t>87895</t>
  </si>
  <si>
    <t>87898</t>
  </si>
  <si>
    <t>87916</t>
  </si>
  <si>
    <t>87923</t>
  </si>
  <si>
    <t>87938</t>
  </si>
  <si>
    <t>87949</t>
  </si>
  <si>
    <t>87831</t>
  </si>
  <si>
    <t>87959</t>
  </si>
  <si>
    <t>87962</t>
  </si>
  <si>
    <t>87975</t>
  </si>
  <si>
    <t>87978</t>
  </si>
  <si>
    <t>87981</t>
  </si>
  <si>
    <t>88004</t>
  </si>
  <si>
    <t>88032</t>
  </si>
  <si>
    <t>88036</t>
  </si>
  <si>
    <t>88069</t>
  </si>
  <si>
    <t>88071</t>
  </si>
  <si>
    <t>88081</t>
  </si>
  <si>
    <t>88121</t>
  </si>
  <si>
    <t>COLEUS 12CM POT</t>
  </si>
  <si>
    <t>88125</t>
  </si>
  <si>
    <t>88130</t>
  </si>
  <si>
    <t>88152</t>
  </si>
  <si>
    <t>88153</t>
  </si>
  <si>
    <t>88158</t>
  </si>
  <si>
    <t>88168</t>
  </si>
  <si>
    <t>88191</t>
  </si>
  <si>
    <t>88200</t>
  </si>
  <si>
    <t>88165</t>
  </si>
  <si>
    <t>88214</t>
  </si>
  <si>
    <t>88226</t>
  </si>
  <si>
    <t>88231</t>
  </si>
  <si>
    <t>88239</t>
  </si>
  <si>
    <t>88243</t>
  </si>
  <si>
    <t>88245</t>
  </si>
  <si>
    <t>88261</t>
  </si>
  <si>
    <t>88262</t>
  </si>
  <si>
    <t>88272</t>
  </si>
  <si>
    <t>88268</t>
  </si>
  <si>
    <t>88277</t>
  </si>
  <si>
    <t>88279</t>
  </si>
  <si>
    <t>88310</t>
  </si>
  <si>
    <t>88323</t>
  </si>
  <si>
    <t>88326</t>
  </si>
  <si>
    <t>88328</t>
  </si>
  <si>
    <t>88320</t>
  </si>
  <si>
    <t>88116</t>
  </si>
  <si>
    <t>88338</t>
  </si>
  <si>
    <t>88341</t>
  </si>
  <si>
    <t>AT COLEUS 12CM POT</t>
  </si>
  <si>
    <t>88343</t>
  </si>
  <si>
    <t>88344</t>
  </si>
  <si>
    <t>88386</t>
  </si>
  <si>
    <t>88387</t>
  </si>
  <si>
    <t>88406</t>
  </si>
  <si>
    <t>88412</t>
  </si>
  <si>
    <t>88421</t>
  </si>
  <si>
    <t>88423</t>
  </si>
  <si>
    <t>88425</t>
  </si>
  <si>
    <t>88466</t>
  </si>
  <si>
    <t>88486</t>
  </si>
  <si>
    <t>88548</t>
  </si>
  <si>
    <t>88615</t>
  </si>
  <si>
    <t>88673</t>
  </si>
  <si>
    <t>88740</t>
  </si>
  <si>
    <t>88779</t>
  </si>
  <si>
    <t>88821</t>
  </si>
  <si>
    <t>88822</t>
  </si>
  <si>
    <t>MARIGOLD  12CM POT</t>
  </si>
  <si>
    <t>88908</t>
  </si>
  <si>
    <t>88931</t>
  </si>
  <si>
    <t>88986</t>
  </si>
  <si>
    <t>LOBELIA 12CM POT</t>
  </si>
  <si>
    <t>89024</t>
  </si>
  <si>
    <t>89063</t>
  </si>
  <si>
    <t>89069</t>
  </si>
  <si>
    <t>89071</t>
  </si>
  <si>
    <t>89083</t>
  </si>
  <si>
    <t>89092</t>
  </si>
  <si>
    <t>89099</t>
  </si>
  <si>
    <t>89115</t>
  </si>
  <si>
    <t>89124</t>
  </si>
  <si>
    <t>89125</t>
  </si>
  <si>
    <t>89127</t>
  </si>
  <si>
    <t>89148</t>
  </si>
  <si>
    <t>89150</t>
  </si>
  <si>
    <t>BEGONIA 12CM POT</t>
  </si>
  <si>
    <t>89167</t>
  </si>
  <si>
    <t>89200</t>
  </si>
  <si>
    <t>89215</t>
  </si>
  <si>
    <t>89223</t>
  </si>
  <si>
    <t>IMPATIENS 12CM</t>
  </si>
  <si>
    <t>89245</t>
  </si>
  <si>
    <t>FH CHAMBERLAIN TRADING (PTY) LTD:WATERKLOOF GLEN</t>
  </si>
  <si>
    <t>89684</t>
  </si>
  <si>
    <t>89810</t>
  </si>
  <si>
    <t>90130</t>
  </si>
  <si>
    <t>Total for AT CELOSIA 12CM POT</t>
  </si>
  <si>
    <t>AT VINCA POT 12CM</t>
  </si>
  <si>
    <t>90295</t>
  </si>
  <si>
    <t>COLP VINCA ASSORTED 12CM</t>
  </si>
  <si>
    <t>90335</t>
  </si>
  <si>
    <t>AT VINCA POT 12CM (SPECIAL)</t>
  </si>
  <si>
    <t>90355</t>
  </si>
  <si>
    <t>IRON POINT SUPPLIERS PTY LTD T/A CONCRETE GALLERIA</t>
  </si>
  <si>
    <t>VINCA POT 12CM (SPECIAL)</t>
  </si>
  <si>
    <t>Total for AT VINCA POT 12CM</t>
  </si>
  <si>
    <t>BEGONIA ASSORTED 12CM 26211190</t>
  </si>
  <si>
    <t>90403</t>
  </si>
  <si>
    <t>STODELS NURSERIES:BRYANSTON</t>
  </si>
  <si>
    <t>STO1279 BEGONIA ASSORTED 12CM 26211190</t>
  </si>
  <si>
    <t>90404</t>
  </si>
  <si>
    <t>STODELS NURSERIES:FERNDALE</t>
  </si>
  <si>
    <t>Total for BEGONIA ASSORTED 12CM 26211190</t>
  </si>
  <si>
    <t>BELLIS HABANERA WHITE 12CM</t>
  </si>
  <si>
    <t>87855</t>
  </si>
  <si>
    <t>26926445 - ANNUAL BELLIS HABANERA WHITE 12CM</t>
  </si>
  <si>
    <t>Total for BELLIS HABANERA WHITE 12CM</t>
  </si>
  <si>
    <t>COLOUR MAGIC 12CM</t>
  </si>
  <si>
    <t>86149</t>
  </si>
  <si>
    <t>86300</t>
  </si>
  <si>
    <t>86490</t>
  </si>
  <si>
    <t>BRAKPAN GARDEN CENTRE</t>
  </si>
  <si>
    <t>VINCA 12CM</t>
  </si>
  <si>
    <t>86517</t>
  </si>
  <si>
    <t>SPAR NORTH RAND DC:QUEENSWOOD</t>
  </si>
  <si>
    <t>87130</t>
  </si>
  <si>
    <t>BELLIS 12CM</t>
  </si>
  <si>
    <t>87152</t>
  </si>
  <si>
    <t>87176</t>
  </si>
  <si>
    <t>87178</t>
  </si>
  <si>
    <t>87210</t>
  </si>
  <si>
    <t>RANDWATER</t>
  </si>
  <si>
    <t>87382</t>
  </si>
  <si>
    <t>BUCO SSC:VANDERBIJLPARK</t>
  </si>
  <si>
    <t>87259</t>
  </si>
  <si>
    <t>87264</t>
  </si>
  <si>
    <t>TINKY'S GARDENS</t>
  </si>
  <si>
    <t>VILOA 12CM</t>
  </si>
  <si>
    <t>87263</t>
  </si>
  <si>
    <t>87271</t>
  </si>
  <si>
    <t>87299</t>
  </si>
  <si>
    <t>87307</t>
  </si>
  <si>
    <t>87399</t>
  </si>
  <si>
    <t>87402</t>
  </si>
  <si>
    <t>87103</t>
  </si>
  <si>
    <t>87502</t>
  </si>
  <si>
    <t>PRIMROSE 12CM</t>
  </si>
  <si>
    <t>87515</t>
  </si>
  <si>
    <t>87522</t>
  </si>
  <si>
    <t>87524</t>
  </si>
  <si>
    <t>WOODLANDS NURSERY</t>
  </si>
  <si>
    <t>87537</t>
  </si>
  <si>
    <t>87560</t>
  </si>
  <si>
    <t>FARMERS MARKET</t>
  </si>
  <si>
    <t>VILOLA12CM</t>
  </si>
  <si>
    <t>CALENDULA 12CM</t>
  </si>
  <si>
    <t>87591</t>
  </si>
  <si>
    <t>87598</t>
  </si>
  <si>
    <t>MONTROSE NURSERY</t>
  </si>
  <si>
    <t>87617</t>
  </si>
  <si>
    <t>87675</t>
  </si>
  <si>
    <t>87715</t>
  </si>
  <si>
    <t>BUCO SSC:BRITS</t>
  </si>
  <si>
    <t>COLOUR MAGIC 12CM ASS</t>
  </si>
  <si>
    <t>87718</t>
  </si>
  <si>
    <t>87752</t>
  </si>
  <si>
    <t>87833</t>
  </si>
  <si>
    <t>87878</t>
  </si>
  <si>
    <t>87972</t>
  </si>
  <si>
    <t>IMPALA FLORA</t>
  </si>
  <si>
    <t>Cali 12CM</t>
  </si>
  <si>
    <t>87992</t>
  </si>
  <si>
    <t>87997</t>
  </si>
  <si>
    <t>87996</t>
  </si>
  <si>
    <t>88019</t>
  </si>
  <si>
    <t>88026</t>
  </si>
  <si>
    <t>SYLVIA PASS GARDEN CENTRE</t>
  </si>
  <si>
    <t>88055</t>
  </si>
  <si>
    <t>88052</t>
  </si>
  <si>
    <t>88060</t>
  </si>
  <si>
    <t>88085</t>
  </si>
  <si>
    <t>88127</t>
  </si>
  <si>
    <t>THE INTERIOR SHOP</t>
  </si>
  <si>
    <t>88139</t>
  </si>
  <si>
    <t>88233</t>
  </si>
  <si>
    <t>88244</t>
  </si>
  <si>
    <t>88246</t>
  </si>
  <si>
    <t>88247</t>
  </si>
  <si>
    <t>88248</t>
  </si>
  <si>
    <t>88316</t>
  </si>
  <si>
    <t>CALENDULA SPECIAL 12CM</t>
  </si>
  <si>
    <t>88315</t>
  </si>
  <si>
    <t>88171</t>
  </si>
  <si>
    <t>88371</t>
  </si>
  <si>
    <t>RAINBOW GARDEN AND HOME CENTRE</t>
  </si>
  <si>
    <t>88397</t>
  </si>
  <si>
    <t>88460</t>
  </si>
  <si>
    <t>ROSES FOR U t/a URTH</t>
  </si>
  <si>
    <t>88485</t>
  </si>
  <si>
    <t>88539</t>
  </si>
  <si>
    <t>88546</t>
  </si>
  <si>
    <t>88547</t>
  </si>
  <si>
    <t>SALVIA 12CM</t>
  </si>
  <si>
    <t>88574</t>
  </si>
  <si>
    <t>88589</t>
  </si>
  <si>
    <t>88695</t>
  </si>
  <si>
    <t>88937</t>
  </si>
  <si>
    <t>88974</t>
  </si>
  <si>
    <t>AFRISAND SUPPLIES</t>
  </si>
  <si>
    <t>MARIGOLD 12CM</t>
  </si>
  <si>
    <t>89019</t>
  </si>
  <si>
    <t>89062</t>
  </si>
  <si>
    <t>89263</t>
  </si>
  <si>
    <t>89284</t>
  </si>
  <si>
    <t>AGYRANTHEMUM 12CM</t>
  </si>
  <si>
    <t>89412</t>
  </si>
  <si>
    <t>89667</t>
  </si>
  <si>
    <t>89675</t>
  </si>
  <si>
    <t>90157</t>
  </si>
  <si>
    <t>LOTS OF POTS CENTURION</t>
  </si>
  <si>
    <t>90176</t>
  </si>
  <si>
    <t xml:space="preserve">PATIO POTS 12CM </t>
  </si>
  <si>
    <t>PATIO POT 12CM</t>
  </si>
  <si>
    <t>90269</t>
  </si>
  <si>
    <t>HYPOESTES CONFETTI COMPACT PINK 12CM</t>
  </si>
  <si>
    <t>VINCA VICTORY ASSORTED 12CM</t>
  </si>
  <si>
    <t>90352</t>
  </si>
  <si>
    <t>SALVIA 12CM (SPECIAL)</t>
  </si>
  <si>
    <t>90358</t>
  </si>
  <si>
    <t>90387</t>
  </si>
  <si>
    <t>90523</t>
  </si>
  <si>
    <t>90507</t>
  </si>
  <si>
    <t>COLOUR MAGIC 12CM (SPECIAL)</t>
  </si>
  <si>
    <t>90544</t>
  </si>
  <si>
    <t>90542</t>
  </si>
  <si>
    <t>90593</t>
  </si>
  <si>
    <t>AGRI 2 MARKET</t>
  </si>
  <si>
    <t>Total for COLOUR MAGIC 12CM</t>
  </si>
  <si>
    <t>HYPOESTES CONFETTI COMPACT 12 CM 26377223</t>
  </si>
  <si>
    <t>STO1278 HYPOESTES CONFETTI COMPACT 12 CM 26377223</t>
  </si>
  <si>
    <t>Total for HYPOESTES CONFETTI COMPACT 12 CM 26377223</t>
  </si>
  <si>
    <t>PETUNIA 12CM</t>
  </si>
  <si>
    <t>86066</t>
  </si>
  <si>
    <t>86114</t>
  </si>
  <si>
    <t>86152</t>
  </si>
  <si>
    <t>86153</t>
  </si>
  <si>
    <t>86214</t>
  </si>
  <si>
    <t>86215</t>
  </si>
  <si>
    <t>86216</t>
  </si>
  <si>
    <t>86218</t>
  </si>
  <si>
    <t>86239</t>
  </si>
  <si>
    <t>86243</t>
  </si>
  <si>
    <t>86244</t>
  </si>
  <si>
    <t>86246</t>
  </si>
  <si>
    <t>86248</t>
  </si>
  <si>
    <t>86265</t>
  </si>
  <si>
    <t>86272</t>
  </si>
  <si>
    <t>86274</t>
  </si>
  <si>
    <t>86280</t>
  </si>
  <si>
    <t>86283</t>
  </si>
  <si>
    <t>86284</t>
  </si>
  <si>
    <t>86285</t>
  </si>
  <si>
    <t>86292</t>
  </si>
  <si>
    <t>86294</t>
  </si>
  <si>
    <t>86301</t>
  </si>
  <si>
    <t>86308</t>
  </si>
  <si>
    <t>86322</t>
  </si>
  <si>
    <t>86349</t>
  </si>
  <si>
    <t>86359</t>
  </si>
  <si>
    <t>86363</t>
  </si>
  <si>
    <t>86364</t>
  </si>
  <si>
    <t>PETUNIA SUNNY SKY BLUE 12CM</t>
  </si>
  <si>
    <t>PETUNIA SUPERBISSIMA WINE 12CM</t>
  </si>
  <si>
    <t>85978</t>
  </si>
  <si>
    <t>86368</t>
  </si>
  <si>
    <t>86371</t>
  </si>
  <si>
    <t>86380</t>
  </si>
  <si>
    <t>86390</t>
  </si>
  <si>
    <t>86395</t>
  </si>
  <si>
    <t>86410</t>
  </si>
  <si>
    <t>86411</t>
  </si>
  <si>
    <t>86423</t>
  </si>
  <si>
    <t>86448</t>
  </si>
  <si>
    <t>86429</t>
  </si>
  <si>
    <t>86472</t>
  </si>
  <si>
    <t>86476</t>
  </si>
  <si>
    <t>86501</t>
  </si>
  <si>
    <t>86502</t>
  </si>
  <si>
    <t>86506</t>
  </si>
  <si>
    <t>86513</t>
  </si>
  <si>
    <t>86522</t>
  </si>
  <si>
    <t>86524</t>
  </si>
  <si>
    <t>86546</t>
  </si>
  <si>
    <t>86699</t>
  </si>
  <si>
    <t>86710</t>
  </si>
  <si>
    <t>86727</t>
  </si>
  <si>
    <t>86731</t>
  </si>
  <si>
    <t>86737</t>
  </si>
  <si>
    <t>86738</t>
  </si>
  <si>
    <t>86743</t>
  </si>
  <si>
    <t>86747</t>
  </si>
  <si>
    <t>86751</t>
  </si>
  <si>
    <t>86771</t>
  </si>
  <si>
    <t>86788</t>
  </si>
  <si>
    <t>86790</t>
  </si>
  <si>
    <t>86796</t>
  </si>
  <si>
    <t>86803</t>
  </si>
  <si>
    <t>86804</t>
  </si>
  <si>
    <t>86835</t>
  </si>
  <si>
    <t>86838</t>
  </si>
  <si>
    <t>86856</t>
  </si>
  <si>
    <t>86868</t>
  </si>
  <si>
    <t>86896</t>
  </si>
  <si>
    <t>86900</t>
  </si>
  <si>
    <t>86907</t>
  </si>
  <si>
    <t>86921</t>
  </si>
  <si>
    <t xml:space="preserve"> 12CM</t>
  </si>
  <si>
    <t>86926</t>
  </si>
  <si>
    <t>86937</t>
  </si>
  <si>
    <t>86935</t>
  </si>
  <si>
    <t>86960</t>
  </si>
  <si>
    <t>86962</t>
  </si>
  <si>
    <t>86967</t>
  </si>
  <si>
    <t>86988</t>
  </si>
  <si>
    <t>86995</t>
  </si>
  <si>
    <t>86998</t>
  </si>
  <si>
    <t>LOTS OF POTS PTA</t>
  </si>
  <si>
    <t>87015</t>
  </si>
  <si>
    <t>87017</t>
  </si>
  <si>
    <t>87027</t>
  </si>
  <si>
    <t>87022</t>
  </si>
  <si>
    <t>87039</t>
  </si>
  <si>
    <t>COTYLEDON ELSAE 9CM</t>
  </si>
  <si>
    <t>CRASSULA LEMON&amp;LIME 9CM</t>
  </si>
  <si>
    <t>PEPEROMIA COLUMELLA 9CM</t>
  </si>
  <si>
    <t>87074</t>
  </si>
  <si>
    <t>87052</t>
  </si>
  <si>
    <t>87082</t>
  </si>
  <si>
    <t>87084</t>
  </si>
  <si>
    <t>87105</t>
  </si>
  <si>
    <t>87140</t>
  </si>
  <si>
    <t>87171</t>
  </si>
  <si>
    <t>87172</t>
  </si>
  <si>
    <t>87209</t>
  </si>
  <si>
    <t>87214</t>
  </si>
  <si>
    <t>87218</t>
  </si>
  <si>
    <t>87317</t>
  </si>
  <si>
    <t>BLOOM NURSERY</t>
  </si>
  <si>
    <t>87282</t>
  </si>
  <si>
    <t>87283</t>
  </si>
  <si>
    <t>87300</t>
  </si>
  <si>
    <t>87302</t>
  </si>
  <si>
    <t>87301</t>
  </si>
  <si>
    <t>87305</t>
  </si>
  <si>
    <t>87319</t>
  </si>
  <si>
    <t>87325</t>
  </si>
  <si>
    <t>87333</t>
  </si>
  <si>
    <t>87341</t>
  </si>
  <si>
    <t>87352</t>
  </si>
  <si>
    <t>87368</t>
  </si>
  <si>
    <t>87373</t>
  </si>
  <si>
    <t>BUCO SSC:POTCHEFSTROOM</t>
  </si>
  <si>
    <t>87416</t>
  </si>
  <si>
    <t>87417</t>
  </si>
  <si>
    <t>87445</t>
  </si>
  <si>
    <t>87542</t>
  </si>
  <si>
    <t>87585</t>
  </si>
  <si>
    <t>87605</t>
  </si>
  <si>
    <t>87630</t>
  </si>
  <si>
    <t>87653</t>
  </si>
  <si>
    <t>87660</t>
  </si>
  <si>
    <t>87691</t>
  </si>
  <si>
    <t>87692</t>
  </si>
  <si>
    <t>87743</t>
  </si>
  <si>
    <t>87745</t>
  </si>
  <si>
    <t>87767</t>
  </si>
  <si>
    <t>87768</t>
  </si>
  <si>
    <t>87777</t>
  </si>
  <si>
    <t>87778</t>
  </si>
  <si>
    <t>87786</t>
  </si>
  <si>
    <t>ECHEVERIA ELEGANS 9CM</t>
  </si>
  <si>
    <t>87788</t>
  </si>
  <si>
    <t>87794</t>
  </si>
  <si>
    <t>87812</t>
  </si>
  <si>
    <t>87842</t>
  </si>
  <si>
    <t>87846</t>
  </si>
  <si>
    <t>87891</t>
  </si>
  <si>
    <t>87893</t>
  </si>
  <si>
    <t>87917</t>
  </si>
  <si>
    <t>87924</t>
  </si>
  <si>
    <t>87943</t>
  </si>
  <si>
    <t>87940</t>
  </si>
  <si>
    <t>87947</t>
  </si>
  <si>
    <t>87957</t>
  </si>
  <si>
    <t>87958</t>
  </si>
  <si>
    <t>87998</t>
  </si>
  <si>
    <t>87974</t>
  </si>
  <si>
    <t>87977</t>
  </si>
  <si>
    <t>87983</t>
  </si>
  <si>
    <t>87989</t>
  </si>
  <si>
    <t>88001</t>
  </si>
  <si>
    <t>88002</t>
  </si>
  <si>
    <t>88005</t>
  </si>
  <si>
    <t>88013</t>
  </si>
  <si>
    <t>88015</t>
  </si>
  <si>
    <t>88016</t>
  </si>
  <si>
    <t>88017</t>
  </si>
  <si>
    <t>88029</t>
  </si>
  <si>
    <t>88028</t>
  </si>
  <si>
    <t>88033</t>
  </si>
  <si>
    <t>88038</t>
  </si>
  <si>
    <t>POT 12CM</t>
  </si>
  <si>
    <t>88063</t>
  </si>
  <si>
    <t>88077</t>
  </si>
  <si>
    <t>88095</t>
  </si>
  <si>
    <t>88094</t>
  </si>
  <si>
    <t>88106</t>
  </si>
  <si>
    <t>88108</t>
  </si>
  <si>
    <t>88117</t>
  </si>
  <si>
    <t>88123</t>
  </si>
  <si>
    <t>88124</t>
  </si>
  <si>
    <t>88151</t>
  </si>
  <si>
    <t>88154</t>
  </si>
  <si>
    <t>88164</t>
  </si>
  <si>
    <t>88167</t>
  </si>
  <si>
    <t>88209</t>
  </si>
  <si>
    <t>88198</t>
  </si>
  <si>
    <t>88170</t>
  </si>
  <si>
    <t>88202</t>
  </si>
  <si>
    <t>88190</t>
  </si>
  <si>
    <t>88212</t>
  </si>
  <si>
    <t>88215</t>
  </si>
  <si>
    <t>88221</t>
  </si>
  <si>
    <t>88227</t>
  </si>
  <si>
    <t>BREATHE NATURAL HEALTH</t>
  </si>
  <si>
    <t>88230</t>
  </si>
  <si>
    <t>88237</t>
  </si>
  <si>
    <t>88240</t>
  </si>
  <si>
    <t>88222</t>
  </si>
  <si>
    <t>88255</t>
  </si>
  <si>
    <t>88270</t>
  </si>
  <si>
    <t>88263</t>
  </si>
  <si>
    <t>88264</t>
  </si>
  <si>
    <t>88273</t>
  </si>
  <si>
    <t>88276</t>
  </si>
  <si>
    <t>88278</t>
  </si>
  <si>
    <t>87960</t>
  </si>
  <si>
    <t>88267</t>
  </si>
  <si>
    <t>88304</t>
  </si>
  <si>
    <t>88319</t>
  </si>
  <si>
    <t>88333</t>
  </si>
  <si>
    <t>88347</t>
  </si>
  <si>
    <t>88351</t>
  </si>
  <si>
    <t>88334</t>
  </si>
  <si>
    <t>88382</t>
  </si>
  <si>
    <t>88388</t>
  </si>
  <si>
    <t>88407</t>
  </si>
  <si>
    <t>88410</t>
  </si>
  <si>
    <t>88434</t>
  </si>
  <si>
    <t>88436</t>
  </si>
  <si>
    <t>88433</t>
  </si>
  <si>
    <t>88446</t>
  </si>
  <si>
    <t>88474</t>
  </si>
  <si>
    <t>88479</t>
  </si>
  <si>
    <t>88483</t>
  </si>
  <si>
    <t>88502</t>
  </si>
  <si>
    <t>88506</t>
  </si>
  <si>
    <t>88507</t>
  </si>
  <si>
    <t>88527</t>
  </si>
  <si>
    <t>88533</t>
  </si>
  <si>
    <t>88541</t>
  </si>
  <si>
    <t>88553</t>
  </si>
  <si>
    <t>88555</t>
  </si>
  <si>
    <t>88557</t>
  </si>
  <si>
    <t>88566</t>
  </si>
  <si>
    <t>88568</t>
  </si>
  <si>
    <t>88608</t>
  </si>
  <si>
    <t>88581</t>
  </si>
  <si>
    <t>88587</t>
  </si>
  <si>
    <t>88588</t>
  </si>
  <si>
    <t>88590</t>
  </si>
  <si>
    <t>88630</t>
  </si>
  <si>
    <t>88610</t>
  </si>
  <si>
    <t>88618</t>
  </si>
  <si>
    <t>88626</t>
  </si>
  <si>
    <t>88628</t>
  </si>
  <si>
    <t>88638</t>
  </si>
  <si>
    <t>88646</t>
  </si>
  <si>
    <t>88649</t>
  </si>
  <si>
    <t>88650</t>
  </si>
  <si>
    <t>88651</t>
  </si>
  <si>
    <t>88652</t>
  </si>
  <si>
    <t>88669</t>
  </si>
  <si>
    <t>88675</t>
  </si>
  <si>
    <t>88709</t>
  </si>
  <si>
    <t>88712</t>
  </si>
  <si>
    <t>88714</t>
  </si>
  <si>
    <t>88730</t>
  </si>
  <si>
    <t>88742</t>
  </si>
  <si>
    <t>88820</t>
  </si>
  <si>
    <t>88877</t>
  </si>
  <si>
    <t>88884</t>
  </si>
  <si>
    <t>88896</t>
  </si>
  <si>
    <t>88934</t>
  </si>
  <si>
    <t>88954</t>
  </si>
  <si>
    <t>88958</t>
  </si>
  <si>
    <t>88962</t>
  </si>
  <si>
    <t>88964</t>
  </si>
  <si>
    <t>88966</t>
  </si>
  <si>
    <t>88975</t>
  </si>
  <si>
    <t>88979</t>
  </si>
  <si>
    <t>88985</t>
  </si>
  <si>
    <t>89009</t>
  </si>
  <si>
    <t>89015</t>
  </si>
  <si>
    <t>89042</t>
  </si>
  <si>
    <t>89043</t>
  </si>
  <si>
    <t>89048</t>
  </si>
  <si>
    <t>89051</t>
  </si>
  <si>
    <t>89054</t>
  </si>
  <si>
    <t>89055</t>
  </si>
  <si>
    <t>89068</t>
  </si>
  <si>
    <t>89095</t>
  </si>
  <si>
    <t>89116</t>
  </si>
  <si>
    <t>LOBILA 12CM</t>
  </si>
  <si>
    <t>89128</t>
  </si>
  <si>
    <t>89134</t>
  </si>
  <si>
    <t>89135</t>
  </si>
  <si>
    <t>89139</t>
  </si>
  <si>
    <t>89145</t>
  </si>
  <si>
    <t>89181</t>
  </si>
  <si>
    <t>89190</t>
  </si>
  <si>
    <t>89192</t>
  </si>
  <si>
    <t>89198</t>
  </si>
  <si>
    <t>89202</t>
  </si>
  <si>
    <t>89216</t>
  </si>
  <si>
    <t>89228</t>
  </si>
  <si>
    <t>89257</t>
  </si>
  <si>
    <t>89265</t>
  </si>
  <si>
    <t>89266</t>
  </si>
  <si>
    <t>89267</t>
  </si>
  <si>
    <t>89276</t>
  </si>
  <si>
    <t>89315</t>
  </si>
  <si>
    <t>89292</t>
  </si>
  <si>
    <t>89314</t>
  </si>
  <si>
    <t>89610</t>
  </si>
  <si>
    <t>89643</t>
  </si>
  <si>
    <t>89654</t>
  </si>
  <si>
    <t>89657</t>
  </si>
  <si>
    <t xml:space="preserve">PETUNIA 12CM </t>
  </si>
  <si>
    <t>89659</t>
  </si>
  <si>
    <t>89674</t>
  </si>
  <si>
    <t>89730</t>
  </si>
  <si>
    <t>89752</t>
  </si>
  <si>
    <t>89805</t>
  </si>
  <si>
    <t>89861</t>
  </si>
  <si>
    <t>89862</t>
  </si>
  <si>
    <t>89879</t>
  </si>
  <si>
    <t>89880</t>
  </si>
  <si>
    <t>89914</t>
  </si>
  <si>
    <t>90159</t>
  </si>
  <si>
    <t>90161</t>
  </si>
  <si>
    <t>90162</t>
  </si>
  <si>
    <t>90163</t>
  </si>
  <si>
    <t>90179</t>
  </si>
  <si>
    <t>90180</t>
  </si>
  <si>
    <t>90182</t>
  </si>
  <si>
    <t>90197</t>
  </si>
  <si>
    <t>90194</t>
  </si>
  <si>
    <t>90233</t>
  </si>
  <si>
    <t>90251</t>
  </si>
  <si>
    <t>90276</t>
  </si>
  <si>
    <t>90263</t>
  </si>
  <si>
    <t>90291</t>
  </si>
  <si>
    <t>90347</t>
  </si>
  <si>
    <t>90365</t>
  </si>
  <si>
    <t>90390</t>
  </si>
  <si>
    <t>90392</t>
  </si>
  <si>
    <t>90510</t>
  </si>
  <si>
    <t>90592</t>
  </si>
  <si>
    <t>Total for PETUNIA 12CM</t>
  </si>
  <si>
    <t>PETUNIA EYELASH PURPLE 12CM</t>
  </si>
  <si>
    <t>86309</t>
  </si>
  <si>
    <t>26078397 - ANNUAL PETUNIA 12CM</t>
  </si>
  <si>
    <t>Total for PETUNIA EYELASH PURPLE 12CM</t>
  </si>
  <si>
    <t>87558</t>
  </si>
  <si>
    <t>87564</t>
  </si>
  <si>
    <t>87568</t>
  </si>
  <si>
    <t>87571</t>
  </si>
  <si>
    <t>87572</t>
  </si>
  <si>
    <t>87574</t>
  </si>
  <si>
    <t>87575</t>
  </si>
  <si>
    <t>87581</t>
  </si>
  <si>
    <t>87740</t>
  </si>
  <si>
    <t>87792</t>
  </si>
  <si>
    <t>88059</t>
  </si>
  <si>
    <t>TRENDY GARDENS</t>
  </si>
  <si>
    <t>88252</t>
  </si>
  <si>
    <t>GREEN PALM MINI GARDENS</t>
  </si>
  <si>
    <t>Total for PRIMROSE 12CM</t>
  </si>
  <si>
    <t>VINCA VICTORY GRAPE 12CM</t>
  </si>
  <si>
    <t>26932613 - ANNUAL VINCA VICTORY GRAPE 12CM</t>
  </si>
  <si>
    <t>90066</t>
  </si>
  <si>
    <t>26932613 - VINCA ASSORTED 12CM</t>
  </si>
  <si>
    <t>90067</t>
  </si>
  <si>
    <t>90282</t>
  </si>
  <si>
    <t>90283</t>
  </si>
  <si>
    <t>Total for VINCA VICTORY GRAPE 12CM</t>
  </si>
  <si>
    <t>FLOWER POT 12CM</t>
  </si>
  <si>
    <t>87984</t>
  </si>
  <si>
    <t>737186350246 - FLOWER POT 12CM</t>
  </si>
  <si>
    <t>88129</t>
  </si>
  <si>
    <t>88249</t>
  </si>
  <si>
    <t>88342</t>
  </si>
  <si>
    <t>88981</t>
  </si>
  <si>
    <t>89146</t>
  </si>
  <si>
    <t>89620</t>
  </si>
  <si>
    <t>89901</t>
  </si>
  <si>
    <t>90377</t>
  </si>
  <si>
    <t>Total for FLOWER POT 12CM</t>
  </si>
  <si>
    <t>G/MASTER HERB BASIL 12CM</t>
  </si>
  <si>
    <t>86124</t>
  </si>
  <si>
    <t>86127</t>
  </si>
  <si>
    <t>86129</t>
  </si>
  <si>
    <t>86156</t>
  </si>
  <si>
    <t>86242</t>
  </si>
  <si>
    <t>86288</t>
  </si>
  <si>
    <t>87247</t>
  </si>
  <si>
    <t>87249</t>
  </si>
  <si>
    <t>87273</t>
  </si>
  <si>
    <t>88064</t>
  </si>
  <si>
    <t>88067</t>
  </si>
  <si>
    <t>88377</t>
  </si>
  <si>
    <t>88380</t>
  </si>
  <si>
    <t>88384</t>
  </si>
  <si>
    <t>88385</t>
  </si>
  <si>
    <t>88396</t>
  </si>
  <si>
    <t>88438</t>
  </si>
  <si>
    <t>88710</t>
  </si>
  <si>
    <t>88848</t>
  </si>
  <si>
    <t>88849</t>
  </si>
  <si>
    <t>88853</t>
  </si>
  <si>
    <t>88886</t>
  </si>
  <si>
    <t>88887</t>
  </si>
  <si>
    <t>88888</t>
  </si>
  <si>
    <t>88889</t>
  </si>
  <si>
    <t>88903</t>
  </si>
  <si>
    <t>88904</t>
  </si>
  <si>
    <t>88924</t>
  </si>
  <si>
    <t>88927</t>
  </si>
  <si>
    <t>88929</t>
  </si>
  <si>
    <t>88932</t>
  </si>
  <si>
    <t>88935</t>
  </si>
  <si>
    <t>89004</t>
  </si>
  <si>
    <t>89005</t>
  </si>
  <si>
    <t>88368</t>
  </si>
  <si>
    <t>89052</t>
  </si>
  <si>
    <t>89076</t>
  </si>
  <si>
    <t>89080</t>
  </si>
  <si>
    <t>89085</t>
  </si>
  <si>
    <t>89097</t>
  </si>
  <si>
    <t>89396</t>
  </si>
  <si>
    <t>89526</t>
  </si>
  <si>
    <t>89528</t>
  </si>
  <si>
    <t>89554</t>
  </si>
  <si>
    <t>89566</t>
  </si>
  <si>
    <t>89561</t>
  </si>
  <si>
    <t>89562</t>
  </si>
  <si>
    <t>89656</t>
  </si>
  <si>
    <t>89698</t>
  </si>
  <si>
    <t>89676</t>
  </si>
  <si>
    <t>89683</t>
  </si>
  <si>
    <t>89688</t>
  </si>
  <si>
    <t>89760</t>
  </si>
  <si>
    <t>89771</t>
  </si>
  <si>
    <t>89802</t>
  </si>
  <si>
    <t>89804</t>
  </si>
  <si>
    <t>89824</t>
  </si>
  <si>
    <t>89858</t>
  </si>
  <si>
    <t>89853</t>
  </si>
  <si>
    <t>89887</t>
  </si>
  <si>
    <t>89889</t>
  </si>
  <si>
    <t>89892</t>
  </si>
  <si>
    <t>89900</t>
  </si>
  <si>
    <t>89942</t>
  </si>
  <si>
    <t>89952</t>
  </si>
  <si>
    <t>89966</t>
  </si>
  <si>
    <t>89985</t>
  </si>
  <si>
    <t>89986</t>
  </si>
  <si>
    <t>90015</t>
  </si>
  <si>
    <t>90016</t>
  </si>
  <si>
    <t>90021</t>
  </si>
  <si>
    <t>90034</t>
  </si>
  <si>
    <t>90056</t>
  </si>
  <si>
    <t>90060</t>
  </si>
  <si>
    <t>90262</t>
  </si>
  <si>
    <t>90264</t>
  </si>
  <si>
    <t>90284</t>
  </si>
  <si>
    <t>90289</t>
  </si>
  <si>
    <t>90327</t>
  </si>
  <si>
    <t>Total for G/MASTER HERB BASIL 12CM</t>
  </si>
  <si>
    <t>G/MASTER HERB CHIVES 12CM</t>
  </si>
  <si>
    <t>87232</t>
  </si>
  <si>
    <t>88521</t>
  </si>
  <si>
    <t>Total for G/MASTER HERB CHIVES 12CM</t>
  </si>
  <si>
    <t>G/MASTER HERB CORIANDER 12CM</t>
  </si>
  <si>
    <t>86945</t>
  </si>
  <si>
    <t>86983</t>
  </si>
  <si>
    <t>86994</t>
  </si>
  <si>
    <t>87610</t>
  </si>
  <si>
    <t>87638</t>
  </si>
  <si>
    <t>87922</t>
  </si>
  <si>
    <t>87961</t>
  </si>
  <si>
    <t>88031</t>
  </si>
  <si>
    <t>88115</t>
  </si>
  <si>
    <t>89066</t>
  </si>
  <si>
    <t>89082</t>
  </si>
  <si>
    <t>89567</t>
  </si>
  <si>
    <t>90368</t>
  </si>
  <si>
    <t>Total for G/MASTER HERB CORIANDER 12CM</t>
  </si>
  <si>
    <t>G/MASTER HERB MINT 12CM</t>
  </si>
  <si>
    <t>86055</t>
  </si>
  <si>
    <t>86059</t>
  </si>
  <si>
    <t>86063</t>
  </si>
  <si>
    <t>86080</t>
  </si>
  <si>
    <t>86082</t>
  </si>
  <si>
    <t>86087</t>
  </si>
  <si>
    <t>86089</t>
  </si>
  <si>
    <t>86095</t>
  </si>
  <si>
    <t>86084</t>
  </si>
  <si>
    <t>86125</t>
  </si>
  <si>
    <t>86128</t>
  </si>
  <si>
    <t>86139</t>
  </si>
  <si>
    <t>86151</t>
  </si>
  <si>
    <t>86408</t>
  </si>
  <si>
    <t>86417</t>
  </si>
  <si>
    <t>86420</t>
  </si>
  <si>
    <t>86421</t>
  </si>
  <si>
    <t>86427</t>
  </si>
  <si>
    <t>86433</t>
  </si>
  <si>
    <t>86442</t>
  </si>
  <si>
    <t>86444</t>
  </si>
  <si>
    <t>86470</t>
  </si>
  <si>
    <t>86488</t>
  </si>
  <si>
    <t>86507</t>
  </si>
  <si>
    <t>86536</t>
  </si>
  <si>
    <t>86562</t>
  </si>
  <si>
    <t>86567</t>
  </si>
  <si>
    <t>86575</t>
  </si>
  <si>
    <t>86586</t>
  </si>
  <si>
    <t>86600</t>
  </si>
  <si>
    <t>86601</t>
  </si>
  <si>
    <t>86602</t>
  </si>
  <si>
    <t>86605</t>
  </si>
  <si>
    <t>86611</t>
  </si>
  <si>
    <t>86615</t>
  </si>
  <si>
    <t>86616</t>
  </si>
  <si>
    <t>86633</t>
  </si>
  <si>
    <t>86638</t>
  </si>
  <si>
    <t>86809</t>
  </si>
  <si>
    <t>86810</t>
  </si>
  <si>
    <t>86812</t>
  </si>
  <si>
    <t>86836</t>
  </si>
  <si>
    <t>86843</t>
  </si>
  <si>
    <t>86929</t>
  </si>
  <si>
    <t>86931</t>
  </si>
  <si>
    <t>86942</t>
  </si>
  <si>
    <t>86961</t>
  </si>
  <si>
    <t>86999</t>
  </si>
  <si>
    <t>87032</t>
  </si>
  <si>
    <t>87050</t>
  </si>
  <si>
    <t>87093</t>
  </si>
  <si>
    <t>87227</t>
  </si>
  <si>
    <t>87230</t>
  </si>
  <si>
    <t>87231</t>
  </si>
  <si>
    <t>87246</t>
  </si>
  <si>
    <t>87250</t>
  </si>
  <si>
    <t>87277</t>
  </si>
  <si>
    <t>87281</t>
  </si>
  <si>
    <t>87320</t>
  </si>
  <si>
    <t>87328</t>
  </si>
  <si>
    <t>87330</t>
  </si>
  <si>
    <t>87344</t>
  </si>
  <si>
    <t>87345</t>
  </si>
  <si>
    <t>87346</t>
  </si>
  <si>
    <t>87385</t>
  </si>
  <si>
    <t>87387</t>
  </si>
  <si>
    <t>87390</t>
  </si>
  <si>
    <t>87391</t>
  </si>
  <si>
    <t>87393</t>
  </si>
  <si>
    <t>87453</t>
  </si>
  <si>
    <t>87456</t>
  </si>
  <si>
    <t>87544</t>
  </si>
  <si>
    <t>87545</t>
  </si>
  <si>
    <t>87563</t>
  </si>
  <si>
    <t>87733</t>
  </si>
  <si>
    <t>88274</t>
  </si>
  <si>
    <t>88327</t>
  </si>
  <si>
    <t>88476</t>
  </si>
  <si>
    <t>88519</t>
  </si>
  <si>
    <t>88687</t>
  </si>
  <si>
    <t>88664</t>
  </si>
  <si>
    <t>88672</t>
  </si>
  <si>
    <t>88677</t>
  </si>
  <si>
    <t>88680</t>
  </si>
  <si>
    <t>88715</t>
  </si>
  <si>
    <t>88724</t>
  </si>
  <si>
    <t>88727</t>
  </si>
  <si>
    <t>88745</t>
  </si>
  <si>
    <t>88746</t>
  </si>
  <si>
    <t>88748</t>
  </si>
  <si>
    <t>88752</t>
  </si>
  <si>
    <t>88754</t>
  </si>
  <si>
    <t>88756</t>
  </si>
  <si>
    <t>88794</t>
  </si>
  <si>
    <t>88795</t>
  </si>
  <si>
    <t>88796</t>
  </si>
  <si>
    <t>88797</t>
  </si>
  <si>
    <t>88806</t>
  </si>
  <si>
    <t>88811</t>
  </si>
  <si>
    <t>88818</t>
  </si>
  <si>
    <t>88837</t>
  </si>
  <si>
    <t>88843</t>
  </si>
  <si>
    <t>89224</t>
  </si>
  <si>
    <t>G/MASTER HERB MINT 12CM  647261</t>
  </si>
  <si>
    <t>89210</t>
  </si>
  <si>
    <t>89211</t>
  </si>
  <si>
    <t>89249</t>
  </si>
  <si>
    <t>89235</t>
  </si>
  <si>
    <t>89237</t>
  </si>
  <si>
    <t>89239</t>
  </si>
  <si>
    <t>89240</t>
  </si>
  <si>
    <t>89241</t>
  </si>
  <si>
    <t>89312</t>
  </si>
  <si>
    <t>89329</t>
  </si>
  <si>
    <t>89343</t>
  </si>
  <si>
    <t>89421</t>
  </si>
  <si>
    <t>89427</t>
  </si>
  <si>
    <t>89448</t>
  </si>
  <si>
    <t>89450</t>
  </si>
  <si>
    <t>89458</t>
  </si>
  <si>
    <t>89464</t>
  </si>
  <si>
    <t>89774</t>
  </si>
  <si>
    <t>89919</t>
  </si>
  <si>
    <t>89972</t>
  </si>
  <si>
    <t>89987</t>
  </si>
  <si>
    <t>89991</t>
  </si>
  <si>
    <t>90004</t>
  </si>
  <si>
    <t>90019</t>
  </si>
  <si>
    <t>90053</t>
  </si>
  <si>
    <t>90054</t>
  </si>
  <si>
    <t>90055</t>
  </si>
  <si>
    <t>90078</t>
  </si>
  <si>
    <t>90085</t>
  </si>
  <si>
    <t>90140</t>
  </si>
  <si>
    <t>90303</t>
  </si>
  <si>
    <t>90401</t>
  </si>
  <si>
    <t>90429</t>
  </si>
  <si>
    <t>90561</t>
  </si>
  <si>
    <t>90570</t>
  </si>
  <si>
    <t>Total for G/MASTER HERB MINT 12CM</t>
  </si>
  <si>
    <t>G/MASTER HERB ORIGANO 12CM</t>
  </si>
  <si>
    <t>86144</t>
  </si>
  <si>
    <t>86686</t>
  </si>
  <si>
    <t>86712</t>
  </si>
  <si>
    <t>86904</t>
  </si>
  <si>
    <t>87298</t>
  </si>
  <si>
    <t>88083</t>
  </si>
  <si>
    <t>88578</t>
  </si>
  <si>
    <t>88584</t>
  </si>
  <si>
    <t>89144</t>
  </si>
  <si>
    <t>89201</t>
  </si>
  <si>
    <t>90382</t>
  </si>
  <si>
    <t>90427</t>
  </si>
  <si>
    <t>90461</t>
  </si>
  <si>
    <t>90516</t>
  </si>
  <si>
    <t>90514</t>
  </si>
  <si>
    <t>Total for G/MASTER HERB ORIGANO 12CM</t>
  </si>
  <si>
    <t>G/MASTER HERB PARSLEY 12CM</t>
  </si>
  <si>
    <t>86462</t>
  </si>
  <si>
    <t>86471</t>
  </si>
  <si>
    <t>86498</t>
  </si>
  <si>
    <t>86503</t>
  </si>
  <si>
    <t>86548</t>
  </si>
  <si>
    <t>86572</t>
  </si>
  <si>
    <t>86603</t>
  </si>
  <si>
    <t>86634</t>
  </si>
  <si>
    <t>86641</t>
  </si>
  <si>
    <t>86643</t>
  </si>
  <si>
    <t>86777</t>
  </si>
  <si>
    <t>86779</t>
  </si>
  <si>
    <t>86781</t>
  </si>
  <si>
    <t>87661</t>
  </si>
  <si>
    <t xml:space="preserve">G/MASTER HERB PARSLEY 12CM </t>
  </si>
  <si>
    <t>87762</t>
  </si>
  <si>
    <t>87797</t>
  </si>
  <si>
    <t>88253</t>
  </si>
  <si>
    <t>88429</t>
  </si>
  <si>
    <t>88481</t>
  </si>
  <si>
    <t>88487</t>
  </si>
  <si>
    <t>88503</t>
  </si>
  <si>
    <t>88930</t>
  </si>
  <si>
    <t>90131</t>
  </si>
  <si>
    <t>90232</t>
  </si>
  <si>
    <t>Total for G/MASTER HERB PARSLEY 12CM</t>
  </si>
  <si>
    <t>G/MASTER HERB ROCKET 12CM</t>
  </si>
  <si>
    <t>86383</t>
  </si>
  <si>
    <t>87472</t>
  </si>
  <si>
    <t>87500</t>
  </si>
  <si>
    <t>87517</t>
  </si>
  <si>
    <t>88706</t>
  </si>
  <si>
    <t>Total for G/MASTER HERB ROCKET 12CM</t>
  </si>
  <si>
    <t>G/MASTER HERB ROSEMARY 12CM</t>
  </si>
  <si>
    <t>86158</t>
  </si>
  <si>
    <t>86161</t>
  </si>
  <si>
    <t>86164</t>
  </si>
  <si>
    <t>86168</t>
  </si>
  <si>
    <t>86279</t>
  </si>
  <si>
    <t>86584</t>
  </si>
  <si>
    <t>86609</t>
  </si>
  <si>
    <t>86642</t>
  </si>
  <si>
    <t>86654</t>
  </si>
  <si>
    <t>86660</t>
  </si>
  <si>
    <t>87190</t>
  </si>
  <si>
    <t>87279</t>
  </si>
  <si>
    <t>87826</t>
  </si>
  <si>
    <t>89175</t>
  </si>
  <si>
    <t>89238</t>
  </si>
  <si>
    <t>90458</t>
  </si>
  <si>
    <t>90517</t>
  </si>
  <si>
    <t>90600</t>
  </si>
  <si>
    <t>Total for G/MASTER HERB ROSEMARY 12CM</t>
  </si>
  <si>
    <t>G/MASTER HERB SAGE 12CM</t>
  </si>
  <si>
    <t>86375</t>
  </si>
  <si>
    <t>89807</t>
  </si>
  <si>
    <t>89808</t>
  </si>
  <si>
    <t>89821</t>
  </si>
  <si>
    <t>89823</t>
  </si>
  <si>
    <t>89830</t>
  </si>
  <si>
    <t>90290</t>
  </si>
  <si>
    <t>90300</t>
  </si>
  <si>
    <t xml:space="preserve">G/MASTER HERB SAGE 12CM </t>
  </si>
  <si>
    <t>Total for G/MASTER HERB SAGE 12CM</t>
  </si>
  <si>
    <t>G/MASTER HERB STRAWBERRY 12CM</t>
  </si>
  <si>
    <t>89794</t>
  </si>
  <si>
    <t>Total for G/MASTER HERB STRAWBERRY 12CM</t>
  </si>
  <si>
    <t>G/MASTER HERB THYME 12CM</t>
  </si>
  <si>
    <t>86173</t>
  </si>
  <si>
    <t>86193</t>
  </si>
  <si>
    <t>86201</t>
  </si>
  <si>
    <t>86204</t>
  </si>
  <si>
    <t>86556</t>
  </si>
  <si>
    <t>86673</t>
  </si>
  <si>
    <t>86766</t>
  </si>
  <si>
    <t>86807</t>
  </si>
  <si>
    <t>87049</t>
  </si>
  <si>
    <t>87343</t>
  </si>
  <si>
    <t>87350</t>
  </si>
  <si>
    <t>87804</t>
  </si>
  <si>
    <t>87805</t>
  </si>
  <si>
    <t>87811</t>
  </si>
  <si>
    <t>88982</t>
  </si>
  <si>
    <t>89121</t>
  </si>
  <si>
    <t>89123</t>
  </si>
  <si>
    <t>89957</t>
  </si>
  <si>
    <t>90086</t>
  </si>
  <si>
    <t>90532</t>
  </si>
  <si>
    <t>90574</t>
  </si>
  <si>
    <t>90604</t>
  </si>
  <si>
    <t>Total for G/MASTER HERB THYME 12CM</t>
  </si>
  <si>
    <t>GAURA ASS 26362038</t>
  </si>
  <si>
    <t>90044</t>
  </si>
  <si>
    <t>90207</t>
  </si>
  <si>
    <t>GAURA ASS 12CM 26362038 (MALANSEUNS SHOW SPECIAL)</t>
  </si>
  <si>
    <t>Total for GAURA ASS 26362038</t>
  </si>
  <si>
    <t>AT COLOURGRASS 12CM</t>
  </si>
  <si>
    <t>AT COLOURGRASS 12CM POT</t>
  </si>
  <si>
    <t>AT COLOURGRASS SPECIAL 12CM POT</t>
  </si>
  <si>
    <t>86418</t>
  </si>
  <si>
    <t>88757</t>
  </si>
  <si>
    <t>89093</t>
  </si>
  <si>
    <t>ALYSSUM 12CM POT</t>
  </si>
  <si>
    <t>89168</t>
  </si>
  <si>
    <t>89213</t>
  </si>
  <si>
    <t>89390</t>
  </si>
  <si>
    <t>Total for AT COLOURGRASS 12CM</t>
  </si>
  <si>
    <t>CAREX COLOURGRASS RED ROOSTER 12CM</t>
  </si>
  <si>
    <t>86197</t>
  </si>
  <si>
    <t>26431529 - ANNUAL CAREX COLOURGRASS RED ROOSTER 12CM</t>
  </si>
  <si>
    <t>Total for CAREX COLOURGRASS RED ROOSTER 12CM</t>
  </si>
  <si>
    <t>JUNCUS 12CM</t>
  </si>
  <si>
    <t>86732</t>
  </si>
  <si>
    <t>JUNCUS GRASS 12CM</t>
  </si>
  <si>
    <t>86787</t>
  </si>
  <si>
    <t>Total for JUNCUS 12CM</t>
  </si>
  <si>
    <t>PLANT COLOUR GRASS 12CM  ASSORTED ATN</t>
  </si>
  <si>
    <t>86752</t>
  </si>
  <si>
    <t>FH CHAMBERLAIN TRADING (PTY) LTD:KYALAMI</t>
  </si>
  <si>
    <t>COLOUR GRASS 12CM ASSORTED ATN</t>
  </si>
  <si>
    <t>89046</t>
  </si>
  <si>
    <t>Total for PLANT COLOUR GRASS 12CM  ASSORTED ATN</t>
  </si>
  <si>
    <t>HERB 12CM</t>
  </si>
  <si>
    <t>86029</t>
  </si>
  <si>
    <t>86052</t>
  </si>
  <si>
    <t>86053</t>
  </si>
  <si>
    <t>86056</t>
  </si>
  <si>
    <t>86062</t>
  </si>
  <si>
    <t>86065</t>
  </si>
  <si>
    <t>86067</t>
  </si>
  <si>
    <t>86099</t>
  </si>
  <si>
    <t>86078</t>
  </si>
  <si>
    <t>86079</t>
  </si>
  <si>
    <t>86081</t>
  </si>
  <si>
    <t>86088</t>
  </si>
  <si>
    <t>86122</t>
  </si>
  <si>
    <t>86093</t>
  </si>
  <si>
    <t>86137</t>
  </si>
  <si>
    <t>86126</t>
  </si>
  <si>
    <t>86145</t>
  </si>
  <si>
    <t>86148</t>
  </si>
  <si>
    <t>86150</t>
  </si>
  <si>
    <t>86183</t>
  </si>
  <si>
    <t>86186</t>
  </si>
  <si>
    <t>86187</t>
  </si>
  <si>
    <t>86159</t>
  </si>
  <si>
    <t>86160</t>
  </si>
  <si>
    <t>86163</t>
  </si>
  <si>
    <t>86165</t>
  </si>
  <si>
    <t>86167</t>
  </si>
  <si>
    <t>86169</t>
  </si>
  <si>
    <t>86170</t>
  </si>
  <si>
    <t>86171</t>
  </si>
  <si>
    <t>86175</t>
  </si>
  <si>
    <t>86179</t>
  </si>
  <si>
    <t>86198</t>
  </si>
  <si>
    <t>86200</t>
  </si>
  <si>
    <t>86203</t>
  </si>
  <si>
    <t>86205</t>
  </si>
  <si>
    <t>86207</t>
  </si>
  <si>
    <t>86219</t>
  </si>
  <si>
    <t>86220</t>
  </si>
  <si>
    <t>86231</t>
  </si>
  <si>
    <t>86232</t>
  </si>
  <si>
    <t>86236</t>
  </si>
  <si>
    <t>86237</t>
  </si>
  <si>
    <t>86238</t>
  </si>
  <si>
    <t>86240</t>
  </si>
  <si>
    <t>86245</t>
  </si>
  <si>
    <t>86251</t>
  </si>
  <si>
    <t>86252</t>
  </si>
  <si>
    <t>86234</t>
  </si>
  <si>
    <t>CHILLI POT 12CM SPECIAL</t>
  </si>
  <si>
    <t>86241</t>
  </si>
  <si>
    <t>86249</t>
  </si>
  <si>
    <t>86264</t>
  </si>
  <si>
    <t>86269</t>
  </si>
  <si>
    <t>86270</t>
  </si>
  <si>
    <t>86278</t>
  </si>
  <si>
    <t>85525</t>
  </si>
  <si>
    <t>86281</t>
  </si>
  <si>
    <t>86299</t>
  </si>
  <si>
    <t>86324</t>
  </si>
  <si>
    <t>86330</t>
  </si>
  <si>
    <t>86320</t>
  </si>
  <si>
    <t>FH CHAMBERLAIN TRADING (PTY) LTD:CENTURION</t>
  </si>
  <si>
    <t>86355</t>
  </si>
  <si>
    <t>86365</t>
  </si>
  <si>
    <t>85384</t>
  </si>
  <si>
    <t>86373</t>
  </si>
  <si>
    <t>86379</t>
  </si>
  <si>
    <t>86398</t>
  </si>
  <si>
    <t>86405</t>
  </si>
  <si>
    <t>86381</t>
  </si>
  <si>
    <t>86382</t>
  </si>
  <si>
    <t>86384</t>
  </si>
  <si>
    <t>86389</t>
  </si>
  <si>
    <t>86391</t>
  </si>
  <si>
    <t>86393</t>
  </si>
  <si>
    <t>86310</t>
  </si>
  <si>
    <t>86422</t>
  </si>
  <si>
    <t>86430</t>
  </si>
  <si>
    <t>86434</t>
  </si>
  <si>
    <t>86435</t>
  </si>
  <si>
    <t>86436</t>
  </si>
  <si>
    <t>86437</t>
  </si>
  <si>
    <t>86445</t>
  </si>
  <si>
    <t>86457</t>
  </si>
  <si>
    <t>86458</t>
  </si>
  <si>
    <t>86621</t>
  </si>
  <si>
    <t>MONTANA GARDEN PAVILION</t>
  </si>
  <si>
    <t>86431</t>
  </si>
  <si>
    <t>86443</t>
  </si>
  <si>
    <t>86459</t>
  </si>
  <si>
    <t>86460</t>
  </si>
  <si>
    <t>86466</t>
  </si>
  <si>
    <t>86473</t>
  </si>
  <si>
    <t>86478</t>
  </si>
  <si>
    <t>86480</t>
  </si>
  <si>
    <t>HILLCREST NURSERY</t>
  </si>
  <si>
    <t>86428</t>
  </si>
  <si>
    <t>86484</t>
  </si>
  <si>
    <t>86485</t>
  </si>
  <si>
    <t>86491</t>
  </si>
  <si>
    <t>86494</t>
  </si>
  <si>
    <t>86495</t>
  </si>
  <si>
    <t>86500</t>
  </si>
  <si>
    <t>CHILLI SPECIAL 12CM</t>
  </si>
  <si>
    <t>86504</t>
  </si>
  <si>
    <t>86509</t>
  </si>
  <si>
    <t>86510</t>
  </si>
  <si>
    <t>86516</t>
  </si>
  <si>
    <t>86520</t>
  </si>
  <si>
    <t>86521</t>
  </si>
  <si>
    <t>86523</t>
  </si>
  <si>
    <t>86525</t>
  </si>
  <si>
    <t>86526</t>
  </si>
  <si>
    <t>86529</t>
  </si>
  <si>
    <t>86530</t>
  </si>
  <si>
    <t>86533</t>
  </si>
  <si>
    <t>86537</t>
  </si>
  <si>
    <t>86543</t>
  </si>
  <si>
    <t>86535</t>
  </si>
  <si>
    <t>86564</t>
  </si>
  <si>
    <t>86545</t>
  </si>
  <si>
    <t>86552</t>
  </si>
  <si>
    <t>86568</t>
  </si>
  <si>
    <t>86582</t>
  </si>
  <si>
    <t>86577</t>
  </si>
  <si>
    <t>FH CHAMBERLAIN TRADING (PTY) LTD:MONTANA</t>
  </si>
  <si>
    <t>86597</t>
  </si>
  <si>
    <t>BUILDERS WAREHOUSE:MOKOPANE</t>
  </si>
  <si>
    <t>86585</t>
  </si>
  <si>
    <t>86593</t>
  </si>
  <si>
    <t>86596</t>
  </si>
  <si>
    <t>86627</t>
  </si>
  <si>
    <t>86604</t>
  </si>
  <si>
    <t>86606</t>
  </si>
  <si>
    <t>86607</t>
  </si>
  <si>
    <t>86617</t>
  </si>
  <si>
    <t>86619</t>
  </si>
  <si>
    <t>86620</t>
  </si>
  <si>
    <t>86648</t>
  </si>
  <si>
    <t>86652</t>
  </si>
  <si>
    <t>86655</t>
  </si>
  <si>
    <t>86667</t>
  </si>
  <si>
    <t>86694</t>
  </si>
  <si>
    <t>86678</t>
  </si>
  <si>
    <t>86679</t>
  </si>
  <si>
    <t>86683</t>
  </si>
  <si>
    <t>86688</t>
  </si>
  <si>
    <t>86705</t>
  </si>
  <si>
    <t>86706</t>
  </si>
  <si>
    <t>86707</t>
  </si>
  <si>
    <t>86711</t>
  </si>
  <si>
    <t>86720</t>
  </si>
  <si>
    <t>PICK ME LANDSCAPING&amp;NURSERY</t>
  </si>
  <si>
    <t>86724</t>
  </si>
  <si>
    <t>86726</t>
  </si>
  <si>
    <t>86739</t>
  </si>
  <si>
    <t>86740</t>
  </si>
  <si>
    <t>MINT 12CM</t>
  </si>
  <si>
    <t>86741</t>
  </si>
  <si>
    <t>86744</t>
  </si>
  <si>
    <t>86746</t>
  </si>
  <si>
    <t>86748</t>
  </si>
  <si>
    <t>86756</t>
  </si>
  <si>
    <t>86757</t>
  </si>
  <si>
    <t>86783</t>
  </si>
  <si>
    <t>86780</t>
  </si>
  <si>
    <t>86791</t>
  </si>
  <si>
    <t>86792</t>
  </si>
  <si>
    <t>86793</t>
  </si>
  <si>
    <t>86795</t>
  </si>
  <si>
    <t>86799</t>
  </si>
  <si>
    <t>86800</t>
  </si>
  <si>
    <t>86832</t>
  </si>
  <si>
    <t>86806</t>
  </si>
  <si>
    <t>86811</t>
  </si>
  <si>
    <t>86821</t>
  </si>
  <si>
    <t>86822</t>
  </si>
  <si>
    <t>86659</t>
  </si>
  <si>
    <t>86855</t>
  </si>
  <si>
    <t>86842</t>
  </si>
  <si>
    <t>86851</t>
  </si>
  <si>
    <t>86865</t>
  </si>
  <si>
    <t>86867</t>
  </si>
  <si>
    <t>86872</t>
  </si>
  <si>
    <t>86876</t>
  </si>
  <si>
    <t>86877</t>
  </si>
  <si>
    <t>86880</t>
  </si>
  <si>
    <t>86899</t>
  </si>
  <si>
    <t>86909</t>
  </si>
  <si>
    <t>86915</t>
  </si>
  <si>
    <t>86919</t>
  </si>
  <si>
    <t>86920</t>
  </si>
  <si>
    <t>86924</t>
  </si>
  <si>
    <t>86925</t>
  </si>
  <si>
    <t>86934</t>
  </si>
  <si>
    <t>86947</t>
  </si>
  <si>
    <t>86930</t>
  </si>
  <si>
    <t>86949</t>
  </si>
  <si>
    <t>86951</t>
  </si>
  <si>
    <t>86954</t>
  </si>
  <si>
    <t>86980</t>
  </si>
  <si>
    <t>86963</t>
  </si>
  <si>
    <t>86981</t>
  </si>
  <si>
    <t>86982</t>
  </si>
  <si>
    <t>86984</t>
  </si>
  <si>
    <t>86991</t>
  </si>
  <si>
    <t>86992</t>
  </si>
  <si>
    <t>87008</t>
  </si>
  <si>
    <t>87009</t>
  </si>
  <si>
    <t>87002</t>
  </si>
  <si>
    <t>87003</t>
  </si>
  <si>
    <t>87011</t>
  </si>
  <si>
    <t>87023</t>
  </si>
  <si>
    <t>87035</t>
  </si>
  <si>
    <t>87036</t>
  </si>
  <si>
    <t>87065</t>
  </si>
  <si>
    <t>87041</t>
  </si>
  <si>
    <t>87045</t>
  </si>
  <si>
    <t>87047</t>
  </si>
  <si>
    <t>87054</t>
  </si>
  <si>
    <t>87056</t>
  </si>
  <si>
    <t>87081</t>
  </si>
  <si>
    <t xml:space="preserve">HERB 12CM </t>
  </si>
  <si>
    <t>87092</t>
  </si>
  <si>
    <t>87108</t>
  </si>
  <si>
    <t>87109</t>
  </si>
  <si>
    <t>87160</t>
  </si>
  <si>
    <t>87144</t>
  </si>
  <si>
    <t>87145</t>
  </si>
  <si>
    <t>87147</t>
  </si>
  <si>
    <t>87154</t>
  </si>
  <si>
    <t>87179</t>
  </si>
  <si>
    <t>87170</t>
  </si>
  <si>
    <t>87205</t>
  </si>
  <si>
    <t>87187</t>
  </si>
  <si>
    <t>87191</t>
  </si>
  <si>
    <t>87192</t>
  </si>
  <si>
    <t>87211</t>
  </si>
  <si>
    <t>87222</t>
  </si>
  <si>
    <t>87225</t>
  </si>
  <si>
    <t>CARL'S GARDEN</t>
  </si>
  <si>
    <t>87216</t>
  </si>
  <si>
    <t>87226</t>
  </si>
  <si>
    <t xml:space="preserve">HERB 12CM  </t>
  </si>
  <si>
    <t>87251</t>
  </si>
  <si>
    <t>87252</t>
  </si>
  <si>
    <t>87270</t>
  </si>
  <si>
    <t>87290</t>
  </si>
  <si>
    <t>87293</t>
  </si>
  <si>
    <t>87316</t>
  </si>
  <si>
    <t>87318</t>
  </si>
  <si>
    <t>87274</t>
  </si>
  <si>
    <t>87275</t>
  </si>
  <si>
    <t>87285</t>
  </si>
  <si>
    <t>87295</t>
  </si>
  <si>
    <t>87306</t>
  </si>
  <si>
    <t>87308</t>
  </si>
  <si>
    <t>87327</t>
  </si>
  <si>
    <t>87332</t>
  </si>
  <si>
    <t>87335</t>
  </si>
  <si>
    <t>87361</t>
  </si>
  <si>
    <t>87362</t>
  </si>
  <si>
    <t>87363</t>
  </si>
  <si>
    <t>87347</t>
  </si>
  <si>
    <t>87355</t>
  </si>
  <si>
    <t>87367</t>
  </si>
  <si>
    <t>87371</t>
  </si>
  <si>
    <t>HERB CATNIP 12CM</t>
  </si>
  <si>
    <t>87405</t>
  </si>
  <si>
    <t>87441</t>
  </si>
  <si>
    <t>87422</t>
  </si>
  <si>
    <t>87428</t>
  </si>
  <si>
    <t>87446</t>
  </si>
  <si>
    <t>87454</t>
  </si>
  <si>
    <t>87467</t>
  </si>
  <si>
    <t>87468</t>
  </si>
  <si>
    <t>87473</t>
  </si>
  <si>
    <t>87479</t>
  </si>
  <si>
    <t>87486</t>
  </si>
  <si>
    <t>87493</t>
  </si>
  <si>
    <t>87495</t>
  </si>
  <si>
    <t>87534</t>
  </si>
  <si>
    <t>87309</t>
  </si>
  <si>
    <t>87547</t>
  </si>
  <si>
    <t>SCHAFFLERS GARDEN NURSERY</t>
  </si>
  <si>
    <t>87555</t>
  </si>
  <si>
    <t>87578</t>
  </si>
  <si>
    <t>87587</t>
  </si>
  <si>
    <t>87588</t>
  </si>
  <si>
    <t>87595</t>
  </si>
  <si>
    <t>87583</t>
  </si>
  <si>
    <t>87627</t>
  </si>
  <si>
    <t>87621</t>
  </si>
  <si>
    <t>87652</t>
  </si>
  <si>
    <t>87641</t>
  </si>
  <si>
    <t>87664</t>
  </si>
  <si>
    <t>87662</t>
  </si>
  <si>
    <t>87665</t>
  </si>
  <si>
    <t>ADV MM MOSTERT</t>
  </si>
  <si>
    <t>87673</t>
  </si>
  <si>
    <t>87676</t>
  </si>
  <si>
    <t>87681</t>
  </si>
  <si>
    <t>87684</t>
  </si>
  <si>
    <t>87695</t>
  </si>
  <si>
    <t>YEBO YES PLANTS</t>
  </si>
  <si>
    <t>87690</t>
  </si>
  <si>
    <t>87693</t>
  </si>
  <si>
    <t>87706</t>
  </si>
  <si>
    <t>87716</t>
  </si>
  <si>
    <t>87717</t>
  </si>
  <si>
    <t>87719</t>
  </si>
  <si>
    <t>87720</t>
  </si>
  <si>
    <t>THABO BOSIU FARMING AND ARIC SERVICE C.C</t>
  </si>
  <si>
    <t>ROSEMARRY HERB 12CM</t>
  </si>
  <si>
    <t>87728</t>
  </si>
  <si>
    <t>87721</t>
  </si>
  <si>
    <t>87723</t>
  </si>
  <si>
    <t>87724</t>
  </si>
  <si>
    <t>87730</t>
  </si>
  <si>
    <t>87731</t>
  </si>
  <si>
    <t>87782</t>
  </si>
  <si>
    <t>87791</t>
  </si>
  <si>
    <t>87795</t>
  </si>
  <si>
    <t>87803</t>
  </si>
  <si>
    <t>87806</t>
  </si>
  <si>
    <t>87809</t>
  </si>
  <si>
    <t>87815</t>
  </si>
  <si>
    <t>87834</t>
  </si>
  <si>
    <t>87835</t>
  </si>
  <si>
    <t>87861</t>
  </si>
  <si>
    <t>87877</t>
  </si>
  <si>
    <t>87881</t>
  </si>
  <si>
    <t>87882</t>
  </si>
  <si>
    <t>87889</t>
  </si>
  <si>
    <t>87896</t>
  </si>
  <si>
    <t>87912</t>
  </si>
  <si>
    <t>87913</t>
  </si>
  <si>
    <t>87914</t>
  </si>
  <si>
    <t>87936</t>
  </si>
  <si>
    <t>87937</t>
  </si>
  <si>
    <t>87918</t>
  </si>
  <si>
    <t>87921</t>
  </si>
  <si>
    <t>87932</t>
  </si>
  <si>
    <t>87948</t>
  </si>
  <si>
    <t>87950</t>
  </si>
  <si>
    <t>87747</t>
  </si>
  <si>
    <t>87971</t>
  </si>
  <si>
    <t>87995</t>
  </si>
  <si>
    <t>87999</t>
  </si>
  <si>
    <t>88000</t>
  </si>
  <si>
    <t>87976</t>
  </si>
  <si>
    <t>87979</t>
  </si>
  <si>
    <t>87980</t>
  </si>
  <si>
    <t>87985</t>
  </si>
  <si>
    <t>87990</t>
  </si>
  <si>
    <t>88048</t>
  </si>
  <si>
    <t>ROSEMARY 12CM</t>
  </si>
  <si>
    <t>88022</t>
  </si>
  <si>
    <t>88030</t>
  </si>
  <si>
    <t>88042</t>
  </si>
  <si>
    <t>88084</t>
  </si>
  <si>
    <t>BASIL 12CM</t>
  </si>
  <si>
    <t>88086</t>
  </si>
  <si>
    <t>88098</t>
  </si>
  <si>
    <t>88100</t>
  </si>
  <si>
    <t>88101</t>
  </si>
  <si>
    <t>88104</t>
  </si>
  <si>
    <t>88107</t>
  </si>
  <si>
    <t>88109</t>
  </si>
  <si>
    <t>88132</t>
  </si>
  <si>
    <t>88120</t>
  </si>
  <si>
    <t>88145</t>
  </si>
  <si>
    <t>88155</t>
  </si>
  <si>
    <t>88162</t>
  </si>
  <si>
    <t>88163</t>
  </si>
  <si>
    <t>88210</t>
  </si>
  <si>
    <t>88197</t>
  </si>
  <si>
    <t>88213</t>
  </si>
  <si>
    <t>88216</t>
  </si>
  <si>
    <t>88238</t>
  </si>
  <si>
    <t>88259</t>
  </si>
  <si>
    <t>88257</t>
  </si>
  <si>
    <t>88289</t>
  </si>
  <si>
    <t>88297</t>
  </si>
  <si>
    <t>88298</t>
  </si>
  <si>
    <t>88241</t>
  </si>
  <si>
    <t>88269</t>
  </si>
  <si>
    <t>88265</t>
  </si>
  <si>
    <t>88301</t>
  </si>
  <si>
    <t>88311</t>
  </si>
  <si>
    <t>88313</t>
  </si>
  <si>
    <t>MAJESTIC NURSERY</t>
  </si>
  <si>
    <t>88169</t>
  </si>
  <si>
    <t>88306</t>
  </si>
  <si>
    <t>88321</t>
  </si>
  <si>
    <t>88329</t>
  </si>
  <si>
    <t>88331</t>
  </si>
  <si>
    <t>88336</t>
  </si>
  <si>
    <t>88337</t>
  </si>
  <si>
    <t>88339</t>
  </si>
  <si>
    <t>88374</t>
  </si>
  <si>
    <t>88335</t>
  </si>
  <si>
    <t>88367</t>
  </si>
  <si>
    <t>88400</t>
  </si>
  <si>
    <t>88379</t>
  </si>
  <si>
    <t>88381</t>
  </si>
  <si>
    <t>88389</t>
  </si>
  <si>
    <t>88390</t>
  </si>
  <si>
    <t>88419</t>
  </si>
  <si>
    <t>88383</t>
  </si>
  <si>
    <t>88405</t>
  </si>
  <si>
    <t>88411</t>
  </si>
  <si>
    <t>88420</t>
  </si>
  <si>
    <t>88422</t>
  </si>
  <si>
    <t>88424</t>
  </si>
  <si>
    <t>88439</t>
  </si>
  <si>
    <t>88441</t>
  </si>
  <si>
    <t>88443</t>
  </si>
  <si>
    <t>88448</t>
  </si>
  <si>
    <t>88453</t>
  </si>
  <si>
    <t>88461</t>
  </si>
  <si>
    <t>88473</t>
  </si>
  <si>
    <t>88495</t>
  </si>
  <si>
    <t>88526</t>
  </si>
  <si>
    <t>88470</t>
  </si>
  <si>
    <t>88518</t>
  </si>
  <si>
    <t>88529</t>
  </si>
  <si>
    <t>88532</t>
  </si>
  <si>
    <t>88545</t>
  </si>
  <si>
    <t>88549</t>
  </si>
  <si>
    <t>88551</t>
  </si>
  <si>
    <t>88552</t>
  </si>
  <si>
    <t>88558</t>
  </si>
  <si>
    <t>88605</t>
  </si>
  <si>
    <t>88580</t>
  </si>
  <si>
    <t>88582</t>
  </si>
  <si>
    <t>88583</t>
  </si>
  <si>
    <t>88591</t>
  </si>
  <si>
    <t>88592</t>
  </si>
  <si>
    <t>88595</t>
  </si>
  <si>
    <t>88631</t>
  </si>
  <si>
    <t>88611</t>
  </si>
  <si>
    <t>88616</t>
  </si>
  <si>
    <t>88594</t>
  </si>
  <si>
    <t>88635</t>
  </si>
  <si>
    <t>88636</t>
  </si>
  <si>
    <t>88633</t>
  </si>
  <si>
    <t>88641</t>
  </si>
  <si>
    <t>88643</t>
  </si>
  <si>
    <t>88645</t>
  </si>
  <si>
    <t>88647</t>
  </si>
  <si>
    <t>88654</t>
  </si>
  <si>
    <t>88656</t>
  </si>
  <si>
    <t>88667</t>
  </si>
  <si>
    <t>88668</t>
  </si>
  <si>
    <t>88674</t>
  </si>
  <si>
    <t>88678</t>
  </si>
  <si>
    <t>88690</t>
  </si>
  <si>
    <t>88694</t>
  </si>
  <si>
    <t>88697</t>
  </si>
  <si>
    <t>88681</t>
  </si>
  <si>
    <t>ROSEMERY  12CM</t>
  </si>
  <si>
    <t>88707</t>
  </si>
  <si>
    <t>88711</t>
  </si>
  <si>
    <t>88713</t>
  </si>
  <si>
    <t>88825</t>
  </si>
  <si>
    <t>88726</t>
  </si>
  <si>
    <t>88728</t>
  </si>
  <si>
    <t>88729</t>
  </si>
  <si>
    <t>88731</t>
  </si>
  <si>
    <t>88732</t>
  </si>
  <si>
    <t>88737</t>
  </si>
  <si>
    <t>88743</t>
  </si>
  <si>
    <t>88744</t>
  </si>
  <si>
    <t>88769</t>
  </si>
  <si>
    <t>88747</t>
  </si>
  <si>
    <t>88749</t>
  </si>
  <si>
    <t>88753</t>
  </si>
  <si>
    <t>88755</t>
  </si>
  <si>
    <t>88776</t>
  </si>
  <si>
    <t>88778</t>
  </si>
  <si>
    <t>88780</t>
  </si>
  <si>
    <t>88789</t>
  </si>
  <si>
    <t>88791</t>
  </si>
  <si>
    <t>88792</t>
  </si>
  <si>
    <t>88800</t>
  </si>
  <si>
    <t>88807</t>
  </si>
  <si>
    <t>88809</t>
  </si>
  <si>
    <t>88810</t>
  </si>
  <si>
    <t>88812</t>
  </si>
  <si>
    <t>88813</t>
  </si>
  <si>
    <t>88817</t>
  </si>
  <si>
    <t>88824</t>
  </si>
  <si>
    <t>88828</t>
  </si>
  <si>
    <t>88835</t>
  </si>
  <si>
    <t>88882</t>
  </si>
  <si>
    <t>88840</t>
  </si>
  <si>
    <t>88846</t>
  </si>
  <si>
    <t>BACK TO EDEN NURSERY</t>
  </si>
  <si>
    <t>LAVENDER 12CM</t>
  </si>
  <si>
    <t>88871</t>
  </si>
  <si>
    <t>88852</t>
  </si>
  <si>
    <t>88885</t>
  </si>
  <si>
    <t>88891</t>
  </si>
  <si>
    <t>88897</t>
  </si>
  <si>
    <t>88902</t>
  </si>
  <si>
    <t>88905</t>
  </si>
  <si>
    <t>88907</t>
  </si>
  <si>
    <t>88912</t>
  </si>
  <si>
    <t>88920</t>
  </si>
  <si>
    <t>88923</t>
  </si>
  <si>
    <t>88926</t>
  </si>
  <si>
    <t>88933</t>
  </si>
  <si>
    <t>88936</t>
  </si>
  <si>
    <t>88955</t>
  </si>
  <si>
    <t>88963</t>
  </si>
  <si>
    <t>88965</t>
  </si>
  <si>
    <t>88972</t>
  </si>
  <si>
    <t>88989</t>
  </si>
  <si>
    <t>88983</t>
  </si>
  <si>
    <t>88987</t>
  </si>
  <si>
    <t>88998</t>
  </si>
  <si>
    <t>88999</t>
  </si>
  <si>
    <t>89000</t>
  </si>
  <si>
    <t>88995</t>
  </si>
  <si>
    <t>SWEET THORN LANDSCAPES</t>
  </si>
  <si>
    <t>89032</t>
  </si>
  <si>
    <t>89033</t>
  </si>
  <si>
    <t>89037</t>
  </si>
  <si>
    <t>89038</t>
  </si>
  <si>
    <t>89008</t>
  </si>
  <si>
    <t>89011</t>
  </si>
  <si>
    <t>89012</t>
  </si>
  <si>
    <t>89013</t>
  </si>
  <si>
    <t>89022</t>
  </si>
  <si>
    <t>89049</t>
  </si>
  <si>
    <t>89053</t>
  </si>
  <si>
    <t>89064</t>
  </si>
  <si>
    <t>89065</t>
  </si>
  <si>
    <t>89067</t>
  </si>
  <si>
    <t>89073</t>
  </si>
  <si>
    <t>89078</t>
  </si>
  <si>
    <t>89110</t>
  </si>
  <si>
    <t>89081</t>
  </si>
  <si>
    <t>89084</t>
  </si>
  <si>
    <t>89086</t>
  </si>
  <si>
    <t>89088</t>
  </si>
  <si>
    <t>89100</t>
  </si>
  <si>
    <t>89102</t>
  </si>
  <si>
    <t>89117</t>
  </si>
  <si>
    <t>89118</t>
  </si>
  <si>
    <t>89126</t>
  </si>
  <si>
    <t>89156</t>
  </si>
  <si>
    <t>89173</t>
  </si>
  <si>
    <t>89174</t>
  </si>
  <si>
    <t>89199</t>
  </si>
  <si>
    <t>89222</t>
  </si>
  <si>
    <t>89209</t>
  </si>
  <si>
    <t>89212</t>
  </si>
  <si>
    <t>89214</t>
  </si>
  <si>
    <t>89217</t>
  </si>
  <si>
    <t>89218</t>
  </si>
  <si>
    <t>89233</t>
  </si>
  <si>
    <t>89252</t>
  </si>
  <si>
    <t>89253</t>
  </si>
  <si>
    <t>89254</t>
  </si>
  <si>
    <t>89244</t>
  </si>
  <si>
    <t>89264</t>
  </si>
  <si>
    <t>89256</t>
  </si>
  <si>
    <t>89289</t>
  </si>
  <si>
    <t>89293</t>
  </si>
  <si>
    <t>89299</t>
  </si>
  <si>
    <t>NYAKHELE PROJECTS</t>
  </si>
  <si>
    <t>89405</t>
  </si>
  <si>
    <t>89331</t>
  </si>
  <si>
    <t>89337</t>
  </si>
  <si>
    <t>89338</t>
  </si>
  <si>
    <t>89353</t>
  </si>
  <si>
    <t>89336</t>
  </si>
  <si>
    <t>89408</t>
  </si>
  <si>
    <t>89392</t>
  </si>
  <si>
    <t>89416</t>
  </si>
  <si>
    <t>89430</t>
  </si>
  <si>
    <t>89446</t>
  </si>
  <si>
    <t>89447</t>
  </si>
  <si>
    <t>89452</t>
  </si>
  <si>
    <t>89460</t>
  </si>
  <si>
    <t>89444</t>
  </si>
  <si>
    <t>89483</t>
  </si>
  <si>
    <t>89487</t>
  </si>
  <si>
    <t>89488</t>
  </si>
  <si>
    <t>89518</t>
  </si>
  <si>
    <t>89497</t>
  </si>
  <si>
    <t>89498</t>
  </si>
  <si>
    <t>89511</t>
  </si>
  <si>
    <t>89522</t>
  </si>
  <si>
    <t>89523</t>
  </si>
  <si>
    <t>89524</t>
  </si>
  <si>
    <t>89525</t>
  </si>
  <si>
    <t>89539</t>
  </si>
  <si>
    <t>89583</t>
  </si>
  <si>
    <t>89550</t>
  </si>
  <si>
    <t>89552</t>
  </si>
  <si>
    <t>89569</t>
  </si>
  <si>
    <t>89570</t>
  </si>
  <si>
    <t>89572</t>
  </si>
  <si>
    <t>89549</t>
  </si>
  <si>
    <t>89611</t>
  </si>
  <si>
    <t>89596</t>
  </si>
  <si>
    <t>89598</t>
  </si>
  <si>
    <t>89607</t>
  </si>
  <si>
    <t>89606</t>
  </si>
  <si>
    <t>89613</t>
  </si>
  <si>
    <t>89618</t>
  </si>
  <si>
    <t>89637</t>
  </si>
  <si>
    <t>89639</t>
  </si>
  <si>
    <t>89662</t>
  </si>
  <si>
    <t>TURTIUM TEENIE MIX 12 CM</t>
  </si>
  <si>
    <t>89666</t>
  </si>
  <si>
    <t>89671</t>
  </si>
  <si>
    <t>89697</t>
  </si>
  <si>
    <t>89658</t>
  </si>
  <si>
    <t>89686</t>
  </si>
  <si>
    <t>89725</t>
  </si>
  <si>
    <t>89713</t>
  </si>
  <si>
    <t>89744</t>
  </si>
  <si>
    <t>89726</t>
  </si>
  <si>
    <t>89727</t>
  </si>
  <si>
    <t>89729</t>
  </si>
  <si>
    <t>89731</t>
  </si>
  <si>
    <t>89733</t>
  </si>
  <si>
    <t>89753</t>
  </si>
  <si>
    <t>89754</t>
  </si>
  <si>
    <t>89750</t>
  </si>
  <si>
    <t>89758</t>
  </si>
  <si>
    <t>89761</t>
  </si>
  <si>
    <t>89762</t>
  </si>
  <si>
    <t>89768</t>
  </si>
  <si>
    <t>89770</t>
  </si>
  <si>
    <t>89778</t>
  </si>
  <si>
    <t>89780</t>
  </si>
  <si>
    <t>89795</t>
  </si>
  <si>
    <t>89796</t>
  </si>
  <si>
    <t>89799</t>
  </si>
  <si>
    <t>89818</t>
  </si>
  <si>
    <t>89806</t>
  </si>
  <si>
    <t>89837</t>
  </si>
  <si>
    <t>89825</t>
  </si>
  <si>
    <t>89844</t>
  </si>
  <si>
    <t>89848</t>
  </si>
  <si>
    <t>89883</t>
  </si>
  <si>
    <t>89875</t>
  </si>
  <si>
    <t>89849</t>
  </si>
  <si>
    <t>89854</t>
  </si>
  <si>
    <t>89857</t>
  </si>
  <si>
    <t>89881</t>
  </si>
  <si>
    <t>89888</t>
  </si>
  <si>
    <t>89903</t>
  </si>
  <si>
    <t>89916</t>
  </si>
  <si>
    <t>89917</t>
  </si>
  <si>
    <t>89918</t>
  </si>
  <si>
    <t>89921</t>
  </si>
  <si>
    <t>89922</t>
  </si>
  <si>
    <t>89925</t>
  </si>
  <si>
    <t>89951</t>
  </si>
  <si>
    <t>SECUNDA NURSERY</t>
  </si>
  <si>
    <t>89953</t>
  </si>
  <si>
    <t>89937</t>
  </si>
  <si>
    <t>89940</t>
  </si>
  <si>
    <t>89941</t>
  </si>
  <si>
    <t>89944</t>
  </si>
  <si>
    <t>89946</t>
  </si>
  <si>
    <t>89954</t>
  </si>
  <si>
    <t>89958</t>
  </si>
  <si>
    <t>89975</t>
  </si>
  <si>
    <t>89977</t>
  </si>
  <si>
    <t>89965</t>
  </si>
  <si>
    <t>89967</t>
  </si>
  <si>
    <t>89970</t>
  </si>
  <si>
    <t>89973</t>
  </si>
  <si>
    <t>89982</t>
  </si>
  <si>
    <t>89902</t>
  </si>
  <si>
    <t>89988</t>
  </si>
  <si>
    <t>89989</t>
  </si>
  <si>
    <t>89992</t>
  </si>
  <si>
    <t>90003</t>
  </si>
  <si>
    <t>90005</t>
  </si>
  <si>
    <t>90007</t>
  </si>
  <si>
    <t>90011</t>
  </si>
  <si>
    <t>90014</t>
  </si>
  <si>
    <t>90018</t>
  </si>
  <si>
    <t>90020</t>
  </si>
  <si>
    <t>90032</t>
  </si>
  <si>
    <t>90037</t>
  </si>
  <si>
    <t>90038</t>
  </si>
  <si>
    <t>90042</t>
  </si>
  <si>
    <t>90045</t>
  </si>
  <si>
    <t>90029</t>
  </si>
  <si>
    <t>90039</t>
  </si>
  <si>
    <t>90073</t>
  </si>
  <si>
    <t>90050</t>
  </si>
  <si>
    <t>90059</t>
  </si>
  <si>
    <t>90061</t>
  </si>
  <si>
    <t>90090</t>
  </si>
  <si>
    <t>90112</t>
  </si>
  <si>
    <t>90113</t>
  </si>
  <si>
    <t>90092</t>
  </si>
  <si>
    <t>90096</t>
  </si>
  <si>
    <t>90104</t>
  </si>
  <si>
    <t>90122</t>
  </si>
  <si>
    <t>90125</t>
  </si>
  <si>
    <t>90127</t>
  </si>
  <si>
    <t>90137</t>
  </si>
  <si>
    <t>90158</t>
  </si>
  <si>
    <t>90178</t>
  </si>
  <si>
    <t>90160</t>
  </si>
  <si>
    <t>90164</t>
  </si>
  <si>
    <t>90183</t>
  </si>
  <si>
    <t>90184</t>
  </si>
  <si>
    <t>90189</t>
  </si>
  <si>
    <t>90191</t>
  </si>
  <si>
    <t>90217</t>
  </si>
  <si>
    <t>90209</t>
  </si>
  <si>
    <t>90220</t>
  </si>
  <si>
    <t>90227</t>
  </si>
  <si>
    <t>90240</t>
  </si>
  <si>
    <t>90244</t>
  </si>
  <si>
    <t>90256</t>
  </si>
  <si>
    <t>90278</t>
  </si>
  <si>
    <t>90258</t>
  </si>
  <si>
    <t>90265</t>
  </si>
  <si>
    <t>90271</t>
  </si>
  <si>
    <t>90280</t>
  </si>
  <si>
    <t>90285</t>
  </si>
  <si>
    <t>90287</t>
  </si>
  <si>
    <t>90292</t>
  </si>
  <si>
    <t>90302</t>
  </si>
  <si>
    <t>90306</t>
  </si>
  <si>
    <t>90315</t>
  </si>
  <si>
    <t>90321</t>
  </si>
  <si>
    <t>90342</t>
  </si>
  <si>
    <t>90329</t>
  </si>
  <si>
    <t>90332</t>
  </si>
  <si>
    <t>90360</t>
  </si>
  <si>
    <t>90348</t>
  </si>
  <si>
    <t>90350</t>
  </si>
  <si>
    <t>90357</t>
  </si>
  <si>
    <t>90383</t>
  </si>
  <si>
    <t>90385</t>
  </si>
  <si>
    <t>90386</t>
  </si>
  <si>
    <t>90391</t>
  </si>
  <si>
    <t>90395</t>
  </si>
  <si>
    <t>90406</t>
  </si>
  <si>
    <t>90407</t>
  </si>
  <si>
    <t>90420</t>
  </si>
  <si>
    <t>90437</t>
  </si>
  <si>
    <t>90449</t>
  </si>
  <si>
    <t>90459</t>
  </si>
  <si>
    <t>90472</t>
  </si>
  <si>
    <t>90473</t>
  </si>
  <si>
    <t>90474</t>
  </si>
  <si>
    <t>90475</t>
  </si>
  <si>
    <t>GARDEN BLEU</t>
  </si>
  <si>
    <t>HERB 12CM (SANA SHOW PRICES)</t>
  </si>
  <si>
    <t>90482</t>
  </si>
  <si>
    <t>90487</t>
  </si>
  <si>
    <t>90505</t>
  </si>
  <si>
    <t>90509</t>
  </si>
  <si>
    <t>90531</t>
  </si>
  <si>
    <t>90536</t>
  </si>
  <si>
    <t>90540</t>
  </si>
  <si>
    <t>90547</t>
  </si>
  <si>
    <t>90552</t>
  </si>
  <si>
    <t>90567</t>
  </si>
  <si>
    <t>90556</t>
  </si>
  <si>
    <t>GARDEN CREATIONS</t>
  </si>
  <si>
    <t>90571</t>
  </si>
  <si>
    <t>90572</t>
  </si>
  <si>
    <t>90573</t>
  </si>
  <si>
    <t>90576</t>
  </si>
  <si>
    <t>90579</t>
  </si>
  <si>
    <t>90599</t>
  </si>
  <si>
    <t>90602</t>
  </si>
  <si>
    <t>90606</t>
  </si>
  <si>
    <t>Total for HERB 12CM</t>
  </si>
  <si>
    <t>AT CHILLI ORNAMENTAL 12CM POT</t>
  </si>
  <si>
    <t>AT CHILLI ORNAMENTAL 12CM POT SPECIAL</t>
  </si>
  <si>
    <t>86515</t>
  </si>
  <si>
    <t>88895</t>
  </si>
  <si>
    <t>88909</t>
  </si>
  <si>
    <t>89087</t>
  </si>
  <si>
    <t>89288</t>
  </si>
  <si>
    <t>Total for AT CHILLI ORNAMENTAL 12CM POT</t>
  </si>
  <si>
    <t>CAPSICUM CHILLI ORNAMENTAL MAYA SALSA ORANGE 12CM</t>
  </si>
  <si>
    <t>26902463 - ANNUAL CAPSICUM CHILLI ORNAMENTAL MAYA SALSA ORANGE 12CM</t>
  </si>
  <si>
    <t>Total for CAPSICUM CHILLI ORNAMENTAL MAYA SALSA ORANGE 12CM</t>
  </si>
  <si>
    <t>CAPSICUM CHILLI ORNAMENTAL MAYA SALSA PURPLE 12CM</t>
  </si>
  <si>
    <t>26902463 - ANNUAL CAPSICUM CHILLI ORNAMENTAL MAYA SALSA	PURPLE 12CM</t>
  </si>
  <si>
    <t>Total for CAPSICUM CHILLI ORNAMENTAL MAYA SALSA PURPLE 12CM</t>
  </si>
  <si>
    <t>CAPSICUM CHILLI ORNAMENTAL MAYA SALSA RED 12CM</t>
  </si>
  <si>
    <t>26902463 - ANNUAL CAPSICUM CHILLI ORNAMENTAL MAYA SALSA RED 12CM</t>
  </si>
  <si>
    <t>Total for CAPSICUM CHILLI ORNAMENTAL MAYA SALSA RED 12CM</t>
  </si>
  <si>
    <t>CAPSICUM CHILLI ORNAMENTAL MAYA SALSA YELLOW 12CM</t>
  </si>
  <si>
    <t>26902463 - ANNUAL CAPSICUM CHILLI ORNAMENTAL MAYA SALSA YELLOW 12CM</t>
  </si>
  <si>
    <t>Total for CAPSICUM CHILLI ORNAMENTAL MAYA SALSA YELLOW 12CM</t>
  </si>
  <si>
    <t>ORNAMENTAL CHILLI 12CM</t>
  </si>
  <si>
    <t>86213</t>
  </si>
  <si>
    <t>GREENSIDE KWEKERY</t>
  </si>
  <si>
    <t>ORNAMENTAL CHILLI 12CM SPECIAL</t>
  </si>
  <si>
    <t>86532</t>
  </si>
  <si>
    <t>Total for ORNAMENTAL CHILLI 12CM</t>
  </si>
  <si>
    <t>MINT APPLE 12CM</t>
  </si>
  <si>
    <t>87321</t>
  </si>
  <si>
    <t>26896380 - ANNUAL MINT APPLE 12CM</t>
  </si>
  <si>
    <t>Total for MINT APPLE 12CM</t>
  </si>
  <si>
    <t>MINT GARDEN 12CM</t>
  </si>
  <si>
    <t>26896380 - ANNUAL MINT GARDEN 12CM</t>
  </si>
  <si>
    <t>Total for MINT GARDEN 12CM</t>
  </si>
  <si>
    <t>OREGANO GREEN 12CM</t>
  </si>
  <si>
    <t>26901442 - ANNUAL OREGANO GREEN 12CM</t>
  </si>
  <si>
    <t>Total for OREGANO GREEN 12CM</t>
  </si>
  <si>
    <t>AT CALCEOLARIA 12CM</t>
  </si>
  <si>
    <t>86566</t>
  </si>
  <si>
    <t>86583</t>
  </si>
  <si>
    <t>87188</t>
  </si>
  <si>
    <t>CYCLAMEN 12CM</t>
  </si>
  <si>
    <t>88698</t>
  </si>
  <si>
    <t>88705</t>
  </si>
  <si>
    <t>88773</t>
  </si>
  <si>
    <t>88777</t>
  </si>
  <si>
    <t>88801</t>
  </si>
  <si>
    <t>88827</t>
  </si>
  <si>
    <t>88831</t>
  </si>
  <si>
    <t>89369</t>
  </si>
  <si>
    <t>89327</t>
  </si>
  <si>
    <t>89328</t>
  </si>
  <si>
    <t>89573</t>
  </si>
  <si>
    <t>90101</t>
  </si>
  <si>
    <t>90149</t>
  </si>
  <si>
    <t>90286</t>
  </si>
  <si>
    <t>Total for AT CALCEOLARIA 12CM</t>
  </si>
  <si>
    <t>AT CINERARIA 12CM</t>
  </si>
  <si>
    <t>87491</t>
  </si>
  <si>
    <t>87510</t>
  </si>
  <si>
    <t>87527</t>
  </si>
  <si>
    <t>Total for AT CINERARIA 12CM</t>
  </si>
  <si>
    <t>PATIO ASSORTED 12CM</t>
  </si>
  <si>
    <t>90508</t>
  </si>
  <si>
    <t>Total for PATIO ASSORTED 12CM</t>
  </si>
  <si>
    <t>ALOE FEROX MIX 12CM</t>
  </si>
  <si>
    <t>86725</t>
  </si>
  <si>
    <t>Total for ALOE FEROX MIX 12CM</t>
  </si>
  <si>
    <t>26546728 PELARGONIUM ASSORTED 15CM</t>
  </si>
  <si>
    <t>88140</t>
  </si>
  <si>
    <t>STODELS NURSERIES:MENLOPARK</t>
  </si>
  <si>
    <t>Total for 26546728 PELARGONIUM ASSORTED 15CM</t>
  </si>
  <si>
    <t>26883069 PETUNIA CARPET SKY BLUE</t>
  </si>
  <si>
    <t>87885</t>
  </si>
  <si>
    <t>90418</t>
  </si>
  <si>
    <t>26883069 ANNUAL ASSORTED 15CM</t>
  </si>
  <si>
    <t>Total for 26883069 PETUNIA CARPET SKY BLUE</t>
  </si>
  <si>
    <t>26883069 PETUNIA LIMBO GP</t>
  </si>
  <si>
    <t>88911</t>
  </si>
  <si>
    <t>26883069 PETUNIA ANNUAL ASSORTED CL</t>
  </si>
  <si>
    <t>90097</t>
  </si>
  <si>
    <t>26883069 PETUNIA ANNUAL ASSORTED 15CM</t>
  </si>
  <si>
    <t>90099</t>
  </si>
  <si>
    <t>90419</t>
  </si>
  <si>
    <t>Total for 26883069 PETUNIA LIMBO GP</t>
  </si>
  <si>
    <t>26884240 BEGONIA GREEN LEAF RED</t>
  </si>
  <si>
    <t xml:space="preserve">26884240 BEGONIA </t>
  </si>
  <si>
    <t>Total for 26884240 BEGONIA GREEN LEAF RED</t>
  </si>
  <si>
    <t>26919799 PELARGONIUM ASSORTED 15CM CL</t>
  </si>
  <si>
    <t>88235</t>
  </si>
  <si>
    <t>26919799
PELARGONIUM ASSORTED 15CM CL</t>
  </si>
  <si>
    <t>Total for 26919799 PELARGONIUM ASSORTED 15CM CL</t>
  </si>
  <si>
    <t>26883069 PETUNIA DREAMS MIDNIGHT</t>
  </si>
  <si>
    <t>Total for 26883069 PETUNIA DREAMS MIDNIGHT</t>
  </si>
  <si>
    <t>26883069 PETUNIA FALCON BURGUNDY</t>
  </si>
  <si>
    <t>Total for 26883069 PETUNIA FALCON BURGUNDY</t>
  </si>
  <si>
    <t>26883069 PETUNIA HULAHOOP ROSE</t>
  </si>
  <si>
    <t>Total for 26883069 PETUNIA HULAHOOP ROSE</t>
  </si>
  <si>
    <t>26883069 PETUNIA STRIK PINK VEIN</t>
  </si>
  <si>
    <t>Total for 26883069 PETUNIA STRIK PINK VEIN</t>
  </si>
  <si>
    <t>26883069-PETUNIA SRIKE RED</t>
  </si>
  <si>
    <t>87756</t>
  </si>
  <si>
    <t>Total for 26883069-PETUNIA SRIKE RED</t>
  </si>
  <si>
    <t>26883069-PETUNIA STRIKE SKY BLUE</t>
  </si>
  <si>
    <t>Total for 26883069-PETUNIA STRIKE SKY BLUE</t>
  </si>
  <si>
    <t>26888385-DAINTHUS CORONET CHERRY RED</t>
  </si>
  <si>
    <t>26180052-DAINTHUS CORONET CHERRY RED</t>
  </si>
  <si>
    <t>Total for 26888385-DAINTHUS CORONET CHERRY RED</t>
  </si>
  <si>
    <t>ALYSSUM CLEAR CRYSTAL PURPLE SHADES 15CM</t>
  </si>
  <si>
    <t>86253</t>
  </si>
  <si>
    <t>26882215 - ANNUAL ALYSSUM CLEAR CRYSTAL PURPLE SHADES 15CM</t>
  </si>
  <si>
    <t>Total for ALYSSUM CLEAR CRYSTAL PURPLE SHADES 15CM</t>
  </si>
  <si>
    <t>ALYSSUM CLEAR CRYSTAL WHITE 15CM</t>
  </si>
  <si>
    <t>Total for ALYSSUM CLEAR CRYSTAL WHITE 15CM</t>
  </si>
  <si>
    <t>ALYSSUM WONDERLAND WHITE</t>
  </si>
  <si>
    <t>89516</t>
  </si>
  <si>
    <t>26882215 - ALYSSUM ASSORTED 15CM</t>
  </si>
  <si>
    <t>Total for ALYSSUM WONDERLAND WHITE</t>
  </si>
  <si>
    <t>ANTIRRHINUM MADAME BUTTERFLY MIX 15CM</t>
  </si>
  <si>
    <t>88573</t>
  </si>
  <si>
    <t>26922508 - ANTIRRHINUM   MIX 15CM</t>
  </si>
  <si>
    <t>Total for ANTIRRHINUM MADAME BUTTERFLY MIX 15CM</t>
  </si>
  <si>
    <t>AT ANTIRRHINUM 15CM POT</t>
  </si>
  <si>
    <t>88061</t>
  </si>
  <si>
    <t>AT ANTHIRRHINUM 15CM POT</t>
  </si>
  <si>
    <t>88463</t>
  </si>
  <si>
    <t>88571</t>
  </si>
  <si>
    <t>Total for AT ANTIRRHINUM 15CM POT</t>
  </si>
  <si>
    <t>AT DIANTHUS 15CM POT</t>
  </si>
  <si>
    <t>86468</t>
  </si>
  <si>
    <t>86486</t>
  </si>
  <si>
    <t>86861</t>
  </si>
  <si>
    <t>87697</t>
  </si>
  <si>
    <t/>
  </si>
  <si>
    <t>88290</t>
  </si>
  <si>
    <t>89411</t>
  </si>
  <si>
    <t>Total for AT DIANTHUS 15CM POT</t>
  </si>
  <si>
    <t>BEGONIA DRAGON WING RED 15CM</t>
  </si>
  <si>
    <t>26884240 - PERENNIAL BEGONIA DRAGON WING RED 15CM</t>
  </si>
  <si>
    <t>Total for BEGONIA DRAGON WING RED 15CM</t>
  </si>
  <si>
    <t>BELLIS HABANERA WHITE WITH RED TIPS</t>
  </si>
  <si>
    <t>26911182-BELLIS HABANERA WHITE WITH RED TIPS</t>
  </si>
  <si>
    <t>Total for BELLIS HABANERA WHITE WITH RED TIPS</t>
  </si>
  <si>
    <t>CELOSIA SOL LIZARD LEAF 15CM</t>
  </si>
  <si>
    <t>26467634 - CELOSIA  ASS 15CM</t>
  </si>
  <si>
    <t>Total for CELOSIA SOL LIZARD LEAF 15CM</t>
  </si>
  <si>
    <t>CHILLI BIRDS EYE SCORCHER 15CM</t>
  </si>
  <si>
    <t>CHILLI 15CM</t>
  </si>
  <si>
    <t>Total for CHILLI BIRDS EYE SCORCHER 15CM</t>
  </si>
  <si>
    <t>COLOUR MAGIC 15CM</t>
  </si>
  <si>
    <t>86051</t>
  </si>
  <si>
    <t>SPECIAL - WHITE PETUNIA 15CM</t>
  </si>
  <si>
    <t>86054</t>
  </si>
  <si>
    <t>86073</t>
  </si>
  <si>
    <t>86060</t>
  </si>
  <si>
    <t>86061</t>
  </si>
  <si>
    <t>86068</t>
  </si>
  <si>
    <t>86076</t>
  </si>
  <si>
    <t>86074</t>
  </si>
  <si>
    <t>86070</t>
  </si>
  <si>
    <t>86105</t>
  </si>
  <si>
    <t>86108</t>
  </si>
  <si>
    <t>86083</t>
  </si>
  <si>
    <t>86090</t>
  </si>
  <si>
    <t>86096</t>
  </si>
  <si>
    <t>86097</t>
  </si>
  <si>
    <t>85809</t>
  </si>
  <si>
    <t>85820</t>
  </si>
  <si>
    <t>86110</t>
  </si>
  <si>
    <t>86111</t>
  </si>
  <si>
    <t>86112</t>
  </si>
  <si>
    <t>86116</t>
  </si>
  <si>
    <t>86117</t>
  </si>
  <si>
    <t>86138</t>
  </si>
  <si>
    <t>86142</t>
  </si>
  <si>
    <t>86143</t>
  </si>
  <si>
    <t>86146</t>
  </si>
  <si>
    <t>RUSTENBURG KWEKERY</t>
  </si>
  <si>
    <t>86147</t>
  </si>
  <si>
    <t>86155</t>
  </si>
  <si>
    <t>86188</t>
  </si>
  <si>
    <t>86162</t>
  </si>
  <si>
    <t>86166</t>
  </si>
  <si>
    <t>86191</t>
  </si>
  <si>
    <t>86206</t>
  </si>
  <si>
    <t>86209</t>
  </si>
  <si>
    <t>COLOUR MAGIC ALYSSUM 15CM</t>
  </si>
  <si>
    <t>COLOUR MAGIC DIGITALIS DALMATIAN 15CM</t>
  </si>
  <si>
    <t>COLOUR MAGIC VINCA  15CM</t>
  </si>
  <si>
    <t>86212</t>
  </si>
  <si>
    <t>86217</t>
  </si>
  <si>
    <t>86222</t>
  </si>
  <si>
    <t>AGYRANTHEMUM 15CM</t>
  </si>
  <si>
    <t>86226</t>
  </si>
  <si>
    <t>86261</t>
  </si>
  <si>
    <t>86262</t>
  </si>
  <si>
    <t>86276</t>
  </si>
  <si>
    <t>86277</t>
  </si>
  <si>
    <t>86289</t>
  </si>
  <si>
    <t>COLOUR MAGIC HYPOSTIS 15CM</t>
  </si>
  <si>
    <t>86290</t>
  </si>
  <si>
    <t>86291</t>
  </si>
  <si>
    <t>86286</t>
  </si>
  <si>
    <t>86287</t>
  </si>
  <si>
    <t>ALYSSUM 15CM</t>
  </si>
  <si>
    <t>PETUNIA 15CM</t>
  </si>
  <si>
    <t>VINCA 15CM</t>
  </si>
  <si>
    <t>86340</t>
  </si>
  <si>
    <t>86341</t>
  </si>
  <si>
    <t>86293</t>
  </si>
  <si>
    <t>86295</t>
  </si>
  <si>
    <t>86296</t>
  </si>
  <si>
    <t>86297</t>
  </si>
  <si>
    <t>86298</t>
  </si>
  <si>
    <t>86305</t>
  </si>
  <si>
    <t>86335</t>
  </si>
  <si>
    <t>86337</t>
  </si>
  <si>
    <t>86338</t>
  </si>
  <si>
    <t>86339</t>
  </si>
  <si>
    <t>86345</t>
  </si>
  <si>
    <t>86346</t>
  </si>
  <si>
    <t>86317</t>
  </si>
  <si>
    <t>86318</t>
  </si>
  <si>
    <t>86323</t>
  </si>
  <si>
    <t>86325</t>
  </si>
  <si>
    <t>86327</t>
  </si>
  <si>
    <t>86351</t>
  </si>
  <si>
    <t>86354</t>
  </si>
  <si>
    <t>86360</t>
  </si>
  <si>
    <t>86361</t>
  </si>
  <si>
    <t>86367</t>
  </si>
  <si>
    <t>85906</t>
  </si>
  <si>
    <t>85383</t>
  </si>
  <si>
    <t>86374</t>
  </si>
  <si>
    <t>SPAR SOUTH RAND DC:SPAR THE PALMS</t>
  </si>
  <si>
    <t>86409</t>
  </si>
  <si>
    <t>BUCO SSC:WONDERBOOM</t>
  </si>
  <si>
    <t>86399</t>
  </si>
  <si>
    <t>86403</t>
  </si>
  <si>
    <t>86386</t>
  </si>
  <si>
    <t>86388</t>
  </si>
  <si>
    <t>86414</t>
  </si>
  <si>
    <t>86415</t>
  </si>
  <si>
    <t>86412</t>
  </si>
  <si>
    <t>86413</t>
  </si>
  <si>
    <t>86416</t>
  </si>
  <si>
    <t>LAVANDULA MARGARET ROBERTS  15CM</t>
  </si>
  <si>
    <t>86370</t>
  </si>
  <si>
    <t>86426</t>
  </si>
  <si>
    <t>86446</t>
  </si>
  <si>
    <t>86447</t>
  </si>
  <si>
    <t>86440</t>
  </si>
  <si>
    <t>86454</t>
  </si>
  <si>
    <t>86464</t>
  </si>
  <si>
    <t>86469</t>
  </si>
  <si>
    <t>86461</t>
  </si>
  <si>
    <t>86475</t>
  </si>
  <si>
    <t>86487</t>
  </si>
  <si>
    <t>86528</t>
  </si>
  <si>
    <t>86531</t>
  </si>
  <si>
    <t>86538</t>
  </si>
  <si>
    <t>86541</t>
  </si>
  <si>
    <t>86550</t>
  </si>
  <si>
    <t>86565</t>
  </si>
  <si>
    <t>86554</t>
  </si>
  <si>
    <t>86549</t>
  </si>
  <si>
    <t>86594</t>
  </si>
  <si>
    <t>86623</t>
  </si>
  <si>
    <t>86625</t>
  </si>
  <si>
    <t>86599</t>
  </si>
  <si>
    <t>86613</t>
  </si>
  <si>
    <t>86639</t>
  </si>
  <si>
    <t>86644</t>
  </si>
  <si>
    <t>86647</t>
  </si>
  <si>
    <t>86650</t>
  </si>
  <si>
    <t>86657</t>
  </si>
  <si>
    <t>86665</t>
  </si>
  <si>
    <t>86670</t>
  </si>
  <si>
    <t>86671</t>
  </si>
  <si>
    <t>COLOUR MAGIC 15CM IMPATIENS SPECIAL</t>
  </si>
  <si>
    <t>86674</t>
  </si>
  <si>
    <t>86681</t>
  </si>
  <si>
    <t>86684</t>
  </si>
  <si>
    <t>86697</t>
  </si>
  <si>
    <t>86701</t>
  </si>
  <si>
    <t>86703</t>
  </si>
  <si>
    <t>86675</t>
  </si>
  <si>
    <t>PETUNIA ASS 15CM</t>
  </si>
  <si>
    <t>IMPATIENS 15CM</t>
  </si>
  <si>
    <t>86709</t>
  </si>
  <si>
    <t>86713</t>
  </si>
  <si>
    <t>86714</t>
  </si>
  <si>
    <t>86716</t>
  </si>
  <si>
    <t>86722</t>
  </si>
  <si>
    <t>86763</t>
  </si>
  <si>
    <t>86764</t>
  </si>
  <si>
    <t>86745</t>
  </si>
  <si>
    <t>86753</t>
  </si>
  <si>
    <t>86758</t>
  </si>
  <si>
    <t>86759</t>
  </si>
  <si>
    <t>86774</t>
  </si>
  <si>
    <t>86767</t>
  </si>
  <si>
    <t>86768</t>
  </si>
  <si>
    <t>86772</t>
  </si>
  <si>
    <t>86784</t>
  </si>
  <si>
    <t>86786</t>
  </si>
  <si>
    <t>86755</t>
  </si>
  <si>
    <t>IMPATIENS SPECIAL 15CM</t>
  </si>
  <si>
    <t>86776</t>
  </si>
  <si>
    <t>86797</t>
  </si>
  <si>
    <t>86798</t>
  </si>
  <si>
    <t>86801</t>
  </si>
  <si>
    <t>EYE OF AFRICA HOA</t>
  </si>
  <si>
    <t>86805</t>
  </si>
  <si>
    <t>86828</t>
  </si>
  <si>
    <t>86808</t>
  </si>
  <si>
    <t>86837</t>
  </si>
  <si>
    <t>86840</t>
  </si>
  <si>
    <t>86862</t>
  </si>
  <si>
    <t>86848</t>
  </si>
  <si>
    <t>86849</t>
  </si>
  <si>
    <t>35827/86857</t>
  </si>
  <si>
    <t>86860</t>
  </si>
  <si>
    <t>86892</t>
  </si>
  <si>
    <t>86870</t>
  </si>
  <si>
    <t>86871</t>
  </si>
  <si>
    <t>86873</t>
  </si>
  <si>
    <t>86885</t>
  </si>
  <si>
    <t>86754</t>
  </si>
  <si>
    <t>86901</t>
  </si>
  <si>
    <t>86914</t>
  </si>
  <si>
    <t>86908</t>
  </si>
  <si>
    <t>86912</t>
  </si>
  <si>
    <t>86916</t>
  </si>
  <si>
    <t>86918</t>
  </si>
  <si>
    <t>86923</t>
  </si>
  <si>
    <t>86936</t>
  </si>
  <si>
    <t>86939</t>
  </si>
  <si>
    <t>86941</t>
  </si>
  <si>
    <t>86978</t>
  </si>
  <si>
    <t>86952</t>
  </si>
  <si>
    <t>86955</t>
  </si>
  <si>
    <t>86971</t>
  </si>
  <si>
    <t>86976</t>
  </si>
  <si>
    <t>86979</t>
  </si>
  <si>
    <t>86966</t>
  </si>
  <si>
    <t>86989</t>
  </si>
  <si>
    <t>86986</t>
  </si>
  <si>
    <t>86990</t>
  </si>
  <si>
    <t>86993</t>
  </si>
  <si>
    <t>87000</t>
  </si>
  <si>
    <t>87001</t>
  </si>
  <si>
    <t>87004</t>
  </si>
  <si>
    <t>87012</t>
  </si>
  <si>
    <t>87018</t>
  </si>
  <si>
    <t>87020</t>
  </si>
  <si>
    <t>87024</t>
  </si>
  <si>
    <t>87033</t>
  </si>
  <si>
    <t>87034</t>
  </si>
  <si>
    <t>87037</t>
  </si>
  <si>
    <t>CRASSULA SPATHULATA 15CM</t>
  </si>
  <si>
    <t>SEDUM REFLEXUM 15CM</t>
  </si>
  <si>
    <t>87040</t>
  </si>
  <si>
    <t>87071</t>
  </si>
  <si>
    <t>87068</t>
  </si>
  <si>
    <t>87069</t>
  </si>
  <si>
    <t>87070</t>
  </si>
  <si>
    <t>87075</t>
  </si>
  <si>
    <t>87077</t>
  </si>
  <si>
    <t>87079</t>
  </si>
  <si>
    <t>87044</t>
  </si>
  <si>
    <t>87051</t>
  </si>
  <si>
    <t>87061</t>
  </si>
  <si>
    <t>87062</t>
  </si>
  <si>
    <t>87064</t>
  </si>
  <si>
    <t>87085</t>
  </si>
  <si>
    <t>ALYSSUM ASS 15CM</t>
  </si>
  <si>
    <t>DIANTHUS ASS 15CM</t>
  </si>
  <si>
    <t>GAZANIA ASS 15CM</t>
  </si>
  <si>
    <t>PANSY ASS 15CM</t>
  </si>
  <si>
    <t>PETNIA ASS 15CM</t>
  </si>
  <si>
    <t>VIOLA ASS 15CM</t>
  </si>
  <si>
    <t>87099</t>
  </si>
  <si>
    <t>87100</t>
  </si>
  <si>
    <t>87090</t>
  </si>
  <si>
    <t>87095</t>
  </si>
  <si>
    <t>87101</t>
  </si>
  <si>
    <t>87116</t>
  </si>
  <si>
    <t>87102</t>
  </si>
  <si>
    <t>87121</t>
  </si>
  <si>
    <t>87122</t>
  </si>
  <si>
    <t>87123</t>
  </si>
  <si>
    <t>87132</t>
  </si>
  <si>
    <t>87128</t>
  </si>
  <si>
    <t>87136</t>
  </si>
  <si>
    <t>87137</t>
  </si>
  <si>
    <t>87157</t>
  </si>
  <si>
    <t>87163</t>
  </si>
  <si>
    <t>87141</t>
  </si>
  <si>
    <t>87148</t>
  </si>
  <si>
    <t>DIANTHUS 15CM</t>
  </si>
  <si>
    <t>VIOLA 15CM</t>
  </si>
  <si>
    <t>87174</t>
  </si>
  <si>
    <t>87183</t>
  </si>
  <si>
    <t>87181</t>
  </si>
  <si>
    <t>PETUNIA SPECIAL 15CM</t>
  </si>
  <si>
    <t>87198</t>
  </si>
  <si>
    <t>87199</t>
  </si>
  <si>
    <t>87204</t>
  </si>
  <si>
    <t>87193</t>
  </si>
  <si>
    <t>87213</t>
  </si>
  <si>
    <t>87243</t>
  </si>
  <si>
    <t>87244</t>
  </si>
  <si>
    <t>87221</t>
  </si>
  <si>
    <t>87240</t>
  </si>
  <si>
    <t>GYPSOPHILA 15CM</t>
  </si>
  <si>
    <t>87245</t>
  </si>
  <si>
    <t>87228</t>
  </si>
  <si>
    <t>87237</t>
  </si>
  <si>
    <t>87229</t>
  </si>
  <si>
    <t>GAZANIA 15CM</t>
  </si>
  <si>
    <t>PANSY 15CM</t>
  </si>
  <si>
    <t>87258</t>
  </si>
  <si>
    <t>87257</t>
  </si>
  <si>
    <t>87261</t>
  </si>
  <si>
    <t>87266</t>
  </si>
  <si>
    <t>87269</t>
  </si>
  <si>
    <t>87272</t>
  </si>
  <si>
    <t>SUCCULENT 15CM</t>
  </si>
  <si>
    <t>87292</t>
  </si>
  <si>
    <t>87284</t>
  </si>
  <si>
    <t>87287</t>
  </si>
  <si>
    <t>87276</t>
  </si>
  <si>
    <t>87322</t>
  </si>
  <si>
    <t>87323</t>
  </si>
  <si>
    <t>87326</t>
  </si>
  <si>
    <t>87360</t>
  </si>
  <si>
    <t>87359</t>
  </si>
  <si>
    <t>87364</t>
  </si>
  <si>
    <t>87340</t>
  </si>
  <si>
    <t>87351</t>
  </si>
  <si>
    <t>87354</t>
  </si>
  <si>
    <t>87356</t>
  </si>
  <si>
    <t>87370</t>
  </si>
  <si>
    <t>COLOUR MAGIC PANSY 15CM</t>
  </si>
  <si>
    <t>87408</t>
  </si>
  <si>
    <t>87411</t>
  </si>
  <si>
    <t>87413</t>
  </si>
  <si>
    <t>87415</t>
  </si>
  <si>
    <t>87396</t>
  </si>
  <si>
    <t>87403</t>
  </si>
  <si>
    <t>87433</t>
  </si>
  <si>
    <t>87442</t>
  </si>
  <si>
    <t>87421</t>
  </si>
  <si>
    <t>87423</t>
  </si>
  <si>
    <t>87431</t>
  </si>
  <si>
    <t>87447</t>
  </si>
  <si>
    <t>87449</t>
  </si>
  <si>
    <t>PETUNIA SPECIAL15CM</t>
  </si>
  <si>
    <t>87375</t>
  </si>
  <si>
    <t>87443</t>
  </si>
  <si>
    <t>87455</t>
  </si>
  <si>
    <t>87461</t>
  </si>
  <si>
    <t>87464</t>
  </si>
  <si>
    <t>87470</t>
  </si>
  <si>
    <t>87475</t>
  </si>
  <si>
    <t>LOTS OF POTS BOKSBURG</t>
  </si>
  <si>
    <t>87478</t>
  </si>
  <si>
    <t>87508</t>
  </si>
  <si>
    <t>87498</t>
  </si>
  <si>
    <t>87511</t>
  </si>
  <si>
    <t>87521</t>
  </si>
  <si>
    <t>87535</t>
  </si>
  <si>
    <t>87528</t>
  </si>
  <si>
    <t>87529</t>
  </si>
  <si>
    <t>87530</t>
  </si>
  <si>
    <t>87536</t>
  </si>
  <si>
    <t>87196</t>
  </si>
  <si>
    <t>87550</t>
  </si>
  <si>
    <t>COLOUR MAGIC FOXGLOVE 15CM</t>
  </si>
  <si>
    <t>87567</t>
  </si>
  <si>
    <t>87570</t>
  </si>
  <si>
    <t>87579</t>
  </si>
  <si>
    <t>87600</t>
  </si>
  <si>
    <t>87601</t>
  </si>
  <si>
    <t>87602</t>
  </si>
  <si>
    <t>87618</t>
  </si>
  <si>
    <t>CALENDULA 15CM</t>
  </si>
  <si>
    <t>87619</t>
  </si>
  <si>
    <t>87606</t>
  </si>
  <si>
    <t>87611</t>
  </si>
  <si>
    <t>87620</t>
  </si>
  <si>
    <t>87624</t>
  </si>
  <si>
    <t>87626</t>
  </si>
  <si>
    <t>FREE STOCK 15CM</t>
  </si>
  <si>
    <t>87628</t>
  </si>
  <si>
    <t>87632</t>
  </si>
  <si>
    <t>87636</t>
  </si>
  <si>
    <t>87640</t>
  </si>
  <si>
    <t>87647</t>
  </si>
  <si>
    <t>87655</t>
  </si>
  <si>
    <t>87666</t>
  </si>
  <si>
    <t>87669</t>
  </si>
  <si>
    <t>87672</t>
  </si>
  <si>
    <t>87677</t>
  </si>
  <si>
    <t>87678</t>
  </si>
  <si>
    <t>87680</t>
  </si>
  <si>
    <t>87683</t>
  </si>
  <si>
    <t>87696</t>
  </si>
  <si>
    <t>87712</t>
  </si>
  <si>
    <t>87708</t>
  </si>
  <si>
    <t xml:space="preserve">PRIMULA MALACOIDES 15CM </t>
  </si>
  <si>
    <t xml:space="preserve">PRIMROSE 15CM </t>
  </si>
  <si>
    <t xml:space="preserve">BELLIS 15CM </t>
  </si>
  <si>
    <t xml:space="preserve">VIOLA 15CM </t>
  </si>
  <si>
    <t>87735</t>
  </si>
  <si>
    <t>87741</t>
  </si>
  <si>
    <t>87742</t>
  </si>
  <si>
    <t>87750</t>
  </si>
  <si>
    <t>87755</t>
  </si>
  <si>
    <t>87771</t>
  </si>
  <si>
    <t>87772</t>
  </si>
  <si>
    <t>87758</t>
  </si>
  <si>
    <t>87763</t>
  </si>
  <si>
    <t>87765</t>
  </si>
  <si>
    <t>87784</t>
  </si>
  <si>
    <t>87779</t>
  </si>
  <si>
    <t>87781</t>
  </si>
  <si>
    <t>CORPUSCULARIA 15CM</t>
  </si>
  <si>
    <t>COTYLEDON 15CM</t>
  </si>
  <si>
    <t>GRAPTOSEDUM VERA HIGGINS 15CM</t>
  </si>
  <si>
    <t>87789</t>
  </si>
  <si>
    <t>87801</t>
  </si>
  <si>
    <t>87802</t>
  </si>
  <si>
    <t>87828</t>
  </si>
  <si>
    <t>87810</t>
  </si>
  <si>
    <t>87819</t>
  </si>
  <si>
    <t>87821</t>
  </si>
  <si>
    <t>87822</t>
  </si>
  <si>
    <t>87808</t>
  </si>
  <si>
    <t>87813</t>
  </si>
  <si>
    <t>87836</t>
  </si>
  <si>
    <t>87838</t>
  </si>
  <si>
    <t>87841</t>
  </si>
  <si>
    <t>87844</t>
  </si>
  <si>
    <t>87847</t>
  </si>
  <si>
    <t>87850</t>
  </si>
  <si>
    <t>87852</t>
  </si>
  <si>
    <t>87853</t>
  </si>
  <si>
    <t>87869</t>
  </si>
  <si>
    <t>87859</t>
  </si>
  <si>
    <t>87874</t>
  </si>
  <si>
    <t>87887</t>
  </si>
  <si>
    <t>87910</t>
  </si>
  <si>
    <t>87911</t>
  </si>
  <si>
    <t>87900</t>
  </si>
  <si>
    <t>87907</t>
  </si>
  <si>
    <t>87897</t>
  </si>
  <si>
    <t>87915</t>
  </si>
  <si>
    <t>SUNKIST GARDEN PAVILION</t>
  </si>
  <si>
    <t>COLOUR MAGIC  15CM SANA PRICE</t>
  </si>
  <si>
    <t>87928</t>
  </si>
  <si>
    <t>87930</t>
  </si>
  <si>
    <t>87920</t>
  </si>
  <si>
    <t>87929</t>
  </si>
  <si>
    <t>87939</t>
  </si>
  <si>
    <t>87941</t>
  </si>
  <si>
    <t>87952</t>
  </si>
  <si>
    <t>87829</t>
  </si>
  <si>
    <t>87830</t>
  </si>
  <si>
    <t>87973</t>
  </si>
  <si>
    <t>87986</t>
  </si>
  <si>
    <t>87991</t>
  </si>
  <si>
    <t>88007</t>
  </si>
  <si>
    <t>88010</t>
  </si>
  <si>
    <t>LIKHUTSA NURSERY</t>
  </si>
  <si>
    <t>PETUNIA BLACKBERRY 15CM</t>
  </si>
  <si>
    <t>88050</t>
  </si>
  <si>
    <t>88051</t>
  </si>
  <si>
    <t>88039</t>
  </si>
  <si>
    <t>MONKEY FOUNTAIN NURSERY</t>
  </si>
  <si>
    <t>88041</t>
  </si>
  <si>
    <t>88058</t>
  </si>
  <si>
    <t>88062</t>
  </si>
  <si>
    <t>88056</t>
  </si>
  <si>
    <t>88087</t>
  </si>
  <si>
    <t>88090</t>
  </si>
  <si>
    <t>88091</t>
  </si>
  <si>
    <t>88074</t>
  </si>
  <si>
    <t>88020</t>
  </si>
  <si>
    <t>88079</t>
  </si>
  <si>
    <t>88105</t>
  </si>
  <si>
    <t>88110</t>
  </si>
  <si>
    <t>88112</t>
  </si>
  <si>
    <t>88137</t>
  </si>
  <si>
    <t>88148</t>
  </si>
  <si>
    <t>88149</t>
  </si>
  <si>
    <t>88119</t>
  </si>
  <si>
    <t>88131</t>
  </si>
  <si>
    <t>88133</t>
  </si>
  <si>
    <t>88134</t>
  </si>
  <si>
    <t>88143</t>
  </si>
  <si>
    <t>88147</t>
  </si>
  <si>
    <t>88142</t>
  </si>
  <si>
    <t>BROOKSLINK TRADING &amp; PROJECTS</t>
  </si>
  <si>
    <t>88173</t>
  </si>
  <si>
    <t>88176</t>
  </si>
  <si>
    <t>88179</t>
  </si>
  <si>
    <t>88186</t>
  </si>
  <si>
    <t>88187</t>
  </si>
  <si>
    <t>88156</t>
  </si>
  <si>
    <t>88188</t>
  </si>
  <si>
    <t>88206</t>
  </si>
  <si>
    <t>88189</t>
  </si>
  <si>
    <t>88192</t>
  </si>
  <si>
    <t>88193</t>
  </si>
  <si>
    <t>88196</t>
  </si>
  <si>
    <t>88201</t>
  </si>
  <si>
    <t>88204</t>
  </si>
  <si>
    <t>88217</t>
  </si>
  <si>
    <t>88223</t>
  </si>
  <si>
    <t>88225</t>
  </si>
  <si>
    <t>88228</t>
  </si>
  <si>
    <t>88250</t>
  </si>
  <si>
    <t>PLANTATION FARMS GEDULD</t>
  </si>
  <si>
    <t>88251</t>
  </si>
  <si>
    <t>REBEL FOOD</t>
  </si>
  <si>
    <t>88242</t>
  </si>
  <si>
    <t>88258</t>
  </si>
  <si>
    <t>88254</t>
  </si>
  <si>
    <t>88271</t>
  </si>
  <si>
    <t>88287</t>
  </si>
  <si>
    <t>88292</t>
  </si>
  <si>
    <t>88280</t>
  </si>
  <si>
    <t>88283</t>
  </si>
  <si>
    <t>88318</t>
  </si>
  <si>
    <t>88303</t>
  </si>
  <si>
    <t>88322</t>
  </si>
  <si>
    <t>88325</t>
  </si>
  <si>
    <t>88355</t>
  </si>
  <si>
    <t>FUSCHIA 15CM</t>
  </si>
  <si>
    <t>88358</t>
  </si>
  <si>
    <t>88359</t>
  </si>
  <si>
    <t>88360</t>
  </si>
  <si>
    <t>88361</t>
  </si>
  <si>
    <t>88349</t>
  </si>
  <si>
    <t>88352</t>
  </si>
  <si>
    <t>88375</t>
  </si>
  <si>
    <t>88365</t>
  </si>
  <si>
    <t>88372</t>
  </si>
  <si>
    <t>88395</t>
  </si>
  <si>
    <t>88401</t>
  </si>
  <si>
    <t>88402</t>
  </si>
  <si>
    <t>88403</t>
  </si>
  <si>
    <t>88392</t>
  </si>
  <si>
    <t>88393</t>
  </si>
  <si>
    <t>88416</t>
  </si>
  <si>
    <t>88284</t>
  </si>
  <si>
    <t>88378</t>
  </si>
  <si>
    <t>88409</t>
  </si>
  <si>
    <t>88417</t>
  </si>
  <si>
    <t>88435</t>
  </si>
  <si>
    <t>88437</t>
  </si>
  <si>
    <t>88430</t>
  </si>
  <si>
    <t>88451</t>
  </si>
  <si>
    <t>88465</t>
  </si>
  <si>
    <t>88440</t>
  </si>
  <si>
    <t>88442</t>
  </si>
  <si>
    <t>88450</t>
  </si>
  <si>
    <t>88455</t>
  </si>
  <si>
    <t>88456</t>
  </si>
  <si>
    <t>88462</t>
  </si>
  <si>
    <t>88464</t>
  </si>
  <si>
    <t>88468</t>
  </si>
  <si>
    <t>88457</t>
  </si>
  <si>
    <t>88458</t>
  </si>
  <si>
    <t>88494</t>
  </si>
  <si>
    <t>88497</t>
  </si>
  <si>
    <t>88499</t>
  </si>
  <si>
    <t>88500</t>
  </si>
  <si>
    <t>88501</t>
  </si>
  <si>
    <t>88480</t>
  </si>
  <si>
    <t>88523</t>
  </si>
  <si>
    <t>88524</t>
  </si>
  <si>
    <t>88520</t>
  </si>
  <si>
    <t>88517</t>
  </si>
  <si>
    <t>88522</t>
  </si>
  <si>
    <t>88504</t>
  </si>
  <si>
    <t>88528</t>
  </si>
  <si>
    <t>88531</t>
  </si>
  <si>
    <t>88542</t>
  </si>
  <si>
    <t>88530</t>
  </si>
  <si>
    <t>ANTIRHINUM 15CM</t>
  </si>
  <si>
    <t>CELOSIA 15CM</t>
  </si>
  <si>
    <t>HERB LAVANDULA 15CM</t>
  </si>
  <si>
    <t>FUSCHIA  15CM</t>
  </si>
  <si>
    <t>88550</t>
  </si>
  <si>
    <t>88554</t>
  </si>
  <si>
    <t>88556</t>
  </si>
  <si>
    <t>88564</t>
  </si>
  <si>
    <t>88567</t>
  </si>
  <si>
    <t>88569</t>
  </si>
  <si>
    <t>88576</t>
  </si>
  <si>
    <t>88559</t>
  </si>
  <si>
    <t>88599</t>
  </si>
  <si>
    <t>88601</t>
  </si>
  <si>
    <t>88606</t>
  </si>
  <si>
    <t>88607</t>
  </si>
  <si>
    <t>88579</t>
  </si>
  <si>
    <t>88586</t>
  </si>
  <si>
    <t>88593</t>
  </si>
  <si>
    <t>88602</t>
  </si>
  <si>
    <t>SEFAKO MAKGATHO HEALTH SCIENCE UNIVERSITY</t>
  </si>
  <si>
    <t>88617</t>
  </si>
  <si>
    <t>88619</t>
  </si>
  <si>
    <t>88620</t>
  </si>
  <si>
    <t>88623</t>
  </si>
  <si>
    <t>88624</t>
  </si>
  <si>
    <t>88625</t>
  </si>
  <si>
    <t>88634</t>
  </si>
  <si>
    <t>88660</t>
  </si>
  <si>
    <t>88637</t>
  </si>
  <si>
    <t>88639</t>
  </si>
  <si>
    <t>88648</t>
  </si>
  <si>
    <t>88659</t>
  </si>
  <si>
    <t>88661</t>
  </si>
  <si>
    <t>88662</t>
  </si>
  <si>
    <t>88685</t>
  </si>
  <si>
    <t>88686</t>
  </si>
  <si>
    <t>88663</t>
  </si>
  <si>
    <t>88665</t>
  </si>
  <si>
    <t>88670</t>
  </si>
  <si>
    <t>88671</t>
  </si>
  <si>
    <t>88676</t>
  </si>
  <si>
    <t>88691</t>
  </si>
  <si>
    <t>88699</t>
  </si>
  <si>
    <t>88702</t>
  </si>
  <si>
    <t xml:space="preserve"> DIANTHUS COLOUR MAGIC 15CM</t>
  </si>
  <si>
    <t>ANTHIRRHINUM COLOUR MAGIC 15CM</t>
  </si>
  <si>
    <t>GAZANIA COLOUR MAGIC 15CM</t>
  </si>
  <si>
    <t>88693</t>
  </si>
  <si>
    <t>88700</t>
  </si>
  <si>
    <t>88717</t>
  </si>
  <si>
    <t>88720</t>
  </si>
  <si>
    <t>88722</t>
  </si>
  <si>
    <t>88734</t>
  </si>
  <si>
    <t>88735</t>
  </si>
  <si>
    <t>88736</t>
  </si>
  <si>
    <t>88738</t>
  </si>
  <si>
    <t>88762</t>
  </si>
  <si>
    <t>88764</t>
  </si>
  <si>
    <t>88770</t>
  </si>
  <si>
    <t>88750</t>
  </si>
  <si>
    <t>88763</t>
  </si>
  <si>
    <t>88774</t>
  </si>
  <si>
    <t>LIQUOR CITY</t>
  </si>
  <si>
    <t>88783</t>
  </si>
  <si>
    <t>88784</t>
  </si>
  <si>
    <t>88787</t>
  </si>
  <si>
    <t>88781</t>
  </si>
  <si>
    <t xml:space="preserve">COLOUR MAGIC 15CM  </t>
  </si>
  <si>
    <t>88901</t>
  </si>
  <si>
    <t>COLOUR MAGIC SPECIAL 15CM</t>
  </si>
  <si>
    <t>88790</t>
  </si>
  <si>
    <t>88793</t>
  </si>
  <si>
    <t>88803</t>
  </si>
  <si>
    <t>COLOUR MAGIC 15CM  43611</t>
  </si>
  <si>
    <t>88826</t>
  </si>
  <si>
    <t>88808</t>
  </si>
  <si>
    <t>88815</t>
  </si>
  <si>
    <t>88830</t>
  </si>
  <si>
    <t>88856</t>
  </si>
  <si>
    <t>88857</t>
  </si>
  <si>
    <t>88858</t>
  </si>
  <si>
    <t>88861</t>
  </si>
  <si>
    <t>88863</t>
  </si>
  <si>
    <t>88864</t>
  </si>
  <si>
    <t>88867</t>
  </si>
  <si>
    <t>88839</t>
  </si>
  <si>
    <t>88841</t>
  </si>
  <si>
    <t>88842</t>
  </si>
  <si>
    <t>88859</t>
  </si>
  <si>
    <t>88869</t>
  </si>
  <si>
    <t>88874</t>
  </si>
  <si>
    <t>88875</t>
  </si>
  <si>
    <t>88876</t>
  </si>
  <si>
    <t>88879</t>
  </si>
  <si>
    <t>88881</t>
  </si>
  <si>
    <t>88900</t>
  </si>
  <si>
    <t>88883</t>
  </si>
  <si>
    <t>88890</t>
  </si>
  <si>
    <t>88893</t>
  </si>
  <si>
    <t>88898</t>
  </si>
  <si>
    <t>GRAPTOSEDUM VERA HIGGINGS 14CM</t>
  </si>
  <si>
    <t>PORTULACARIA AFRA LUTEA 14CM</t>
  </si>
  <si>
    <t>COLP GAZANIA ASSORTED 15CM</t>
  </si>
  <si>
    <t>COLP PETUNIA ASSORTED 15CM</t>
  </si>
  <si>
    <t>88906</t>
  </si>
  <si>
    <t>88913</t>
  </si>
  <si>
    <t>88919</t>
  </si>
  <si>
    <t>88921</t>
  </si>
  <si>
    <t>88922</t>
  </si>
  <si>
    <t>88942</t>
  </si>
  <si>
    <t>88915</t>
  </si>
  <si>
    <t>88949</t>
  </si>
  <si>
    <t>88953</t>
  </si>
  <si>
    <t>88928</t>
  </si>
  <si>
    <t>88957</t>
  </si>
  <si>
    <t>88960</t>
  </si>
  <si>
    <t>BIDENS15CM</t>
  </si>
  <si>
    <t>88971</t>
  </si>
  <si>
    <t>88976</t>
  </si>
  <si>
    <t>88988</t>
  </si>
  <si>
    <t>88996</t>
  </si>
  <si>
    <t>MADEIRA 15CM</t>
  </si>
  <si>
    <t>89001</t>
  </si>
  <si>
    <t>89002</t>
  </si>
  <si>
    <t>88992</t>
  </si>
  <si>
    <t>89031</t>
  </si>
  <si>
    <t>89007</t>
  </si>
  <si>
    <t>89016</t>
  </si>
  <si>
    <t>89020</t>
  </si>
  <si>
    <t>89025</t>
  </si>
  <si>
    <t>89026</t>
  </si>
  <si>
    <t>89029</t>
  </si>
  <si>
    <t>89036</t>
  </si>
  <si>
    <t>89041</t>
  </si>
  <si>
    <t>89057</t>
  </si>
  <si>
    <t>COLP ZINNIA ASSORTED 15CM</t>
  </si>
  <si>
    <t>89061</t>
  </si>
  <si>
    <t>89074</t>
  </si>
  <si>
    <t>89079</t>
  </si>
  <si>
    <t>89107</t>
  </si>
  <si>
    <t>89113</t>
  </si>
  <si>
    <t>89104</t>
  </si>
  <si>
    <t>89106</t>
  </si>
  <si>
    <t>89108</t>
  </si>
  <si>
    <t>89153</t>
  </si>
  <si>
    <t>89122</t>
  </si>
  <si>
    <t>89133</t>
  </si>
  <si>
    <t>89136</t>
  </si>
  <si>
    <t>89155</t>
  </si>
  <si>
    <t>89157</t>
  </si>
  <si>
    <t>89158</t>
  </si>
  <si>
    <t>89161</t>
  </si>
  <si>
    <t>89140</t>
  </si>
  <si>
    <t>89141</t>
  </si>
  <si>
    <t>89164</t>
  </si>
  <si>
    <t>VERBENA 15CM</t>
  </si>
  <si>
    <t>CALIBRACHOA 15CM</t>
  </si>
  <si>
    <t>89165</t>
  </si>
  <si>
    <t>89166</t>
  </si>
  <si>
    <t>89179</t>
  </si>
  <si>
    <t>89183</t>
  </si>
  <si>
    <t>89170</t>
  </si>
  <si>
    <t>89172</t>
  </si>
  <si>
    <t>89187</t>
  </si>
  <si>
    <t>89197</t>
  </si>
  <si>
    <t>89189</t>
  </si>
  <si>
    <t>89195</t>
  </si>
  <si>
    <t>89207</t>
  </si>
  <si>
    <t>89219</t>
  </si>
  <si>
    <t>89220</t>
  </si>
  <si>
    <t>89229</t>
  </si>
  <si>
    <t>89236</t>
  </si>
  <si>
    <t>89278</t>
  </si>
  <si>
    <t>89268</t>
  </si>
  <si>
    <t>89285</t>
  </si>
  <si>
    <t>89286</t>
  </si>
  <si>
    <t>89287</t>
  </si>
  <si>
    <t>89311</t>
  </si>
  <si>
    <t>89365</t>
  </si>
  <si>
    <t>89370</t>
  </si>
  <si>
    <t>89371</t>
  </si>
  <si>
    <t>89407</t>
  </si>
  <si>
    <t>89330</t>
  </si>
  <si>
    <t>89333</t>
  </si>
  <si>
    <t>89335</t>
  </si>
  <si>
    <t>89373</t>
  </si>
  <si>
    <t>89375</t>
  </si>
  <si>
    <t>89376</t>
  </si>
  <si>
    <t>89410</t>
  </si>
  <si>
    <t>89401</t>
  </si>
  <si>
    <t>89409</t>
  </si>
  <si>
    <t>WE THINK GREEN-AFRICA</t>
  </si>
  <si>
    <t>89434</t>
  </si>
  <si>
    <t>89435</t>
  </si>
  <si>
    <t>89424</t>
  </si>
  <si>
    <t>89428</t>
  </si>
  <si>
    <t>89474</t>
  </si>
  <si>
    <t>89475</t>
  </si>
  <si>
    <t>89477</t>
  </si>
  <si>
    <t>89422</t>
  </si>
  <si>
    <t>89481</t>
  </si>
  <si>
    <t>89490</t>
  </si>
  <si>
    <t>89496</t>
  </si>
  <si>
    <t>89413</t>
  </si>
  <si>
    <t>89521</t>
  </si>
  <si>
    <t>89538</t>
  </si>
  <si>
    <t>SUCCULANT 15CM</t>
  </si>
  <si>
    <t>LAVENDER 15CM</t>
  </si>
  <si>
    <t>89544</t>
  </si>
  <si>
    <t>89546</t>
  </si>
  <si>
    <t>89576</t>
  </si>
  <si>
    <t>89577</t>
  </si>
  <si>
    <t>89578</t>
  </si>
  <si>
    <t>89584</t>
  </si>
  <si>
    <t>89563</t>
  </si>
  <si>
    <t>89571</t>
  </si>
  <si>
    <t>89587</t>
  </si>
  <si>
    <t>89590</t>
  </si>
  <si>
    <t>89591</t>
  </si>
  <si>
    <t>89604</t>
  </si>
  <si>
    <t>89608</t>
  </si>
  <si>
    <t>89624</t>
  </si>
  <si>
    <t>89628</t>
  </si>
  <si>
    <t>89629</t>
  </si>
  <si>
    <t>89631</t>
  </si>
  <si>
    <t>89597</t>
  </si>
  <si>
    <t>89600</t>
  </si>
  <si>
    <t>89616</t>
  </si>
  <si>
    <t>89617</t>
  </si>
  <si>
    <t>89633</t>
  </si>
  <si>
    <t>COLP GYPSOPHILA 15CM</t>
  </si>
  <si>
    <t>89636</t>
  </si>
  <si>
    <t>89648</t>
  </si>
  <si>
    <t>89650</t>
  </si>
  <si>
    <t>89652</t>
  </si>
  <si>
    <t>89641</t>
  </si>
  <si>
    <t>89669</t>
  </si>
  <si>
    <t>89670</t>
  </si>
  <si>
    <t xml:space="preserve">COLP </t>
  </si>
  <si>
    <t>COLP MARIGOLD ASSORTED 15CM</t>
  </si>
  <si>
    <t>COLP PORTULACA ASSORTED 15CM</t>
  </si>
  <si>
    <t>89660</t>
  </si>
  <si>
    <t>89672</t>
  </si>
  <si>
    <t>89673</t>
  </si>
  <si>
    <t>89680</t>
  </si>
  <si>
    <t>89681</t>
  </si>
  <si>
    <t>89699</t>
  </si>
  <si>
    <t xml:space="preserve">COLOUR MAGIC 15CM </t>
  </si>
  <si>
    <t>89700</t>
  </si>
  <si>
    <t>89701</t>
  </si>
  <si>
    <t>89705</t>
  </si>
  <si>
    <t>89706</t>
  </si>
  <si>
    <t>89710</t>
  </si>
  <si>
    <t>89685</t>
  </si>
  <si>
    <t>89689</t>
  </si>
  <si>
    <t>89690</t>
  </si>
  <si>
    <t>89693</t>
  </si>
  <si>
    <t>89723</t>
  </si>
  <si>
    <t>89724</t>
  </si>
  <si>
    <t>89783</t>
  </si>
  <si>
    <t>89722</t>
  </si>
  <si>
    <t>89545</t>
  </si>
  <si>
    <t>89746</t>
  </si>
  <si>
    <t>89728</t>
  </si>
  <si>
    <t>89763</t>
  </si>
  <si>
    <t>GYPSOPHILA15CM</t>
  </si>
  <si>
    <t>MARIGOLD 15CM</t>
  </si>
  <si>
    <t>89766</t>
  </si>
  <si>
    <t>89784</t>
  </si>
  <si>
    <t>89790</t>
  </si>
  <si>
    <t>89792</t>
  </si>
  <si>
    <t>89769</t>
  </si>
  <si>
    <t>89775</t>
  </si>
  <si>
    <t>89776</t>
  </si>
  <si>
    <t>89777</t>
  </si>
  <si>
    <t>89782</t>
  </si>
  <si>
    <t>89819</t>
  </si>
  <si>
    <t>89866</t>
  </si>
  <si>
    <t>89840</t>
  </si>
  <si>
    <t>89803</t>
  </si>
  <si>
    <t>89809</t>
  </si>
  <si>
    <t>89822</t>
  </si>
  <si>
    <t>89829</t>
  </si>
  <si>
    <t>89833</t>
  </si>
  <si>
    <t>89835</t>
  </si>
  <si>
    <t>89846</t>
  </si>
  <si>
    <t>89838</t>
  </si>
  <si>
    <t>89868</t>
  </si>
  <si>
    <t>89869</t>
  </si>
  <si>
    <t>89870</t>
  </si>
  <si>
    <t>89876</t>
  </si>
  <si>
    <t>89877</t>
  </si>
  <si>
    <t>89850</t>
  </si>
  <si>
    <t>89851</t>
  </si>
  <si>
    <t>89855</t>
  </si>
  <si>
    <t>89859</t>
  </si>
  <si>
    <t>89860</t>
  </si>
  <si>
    <t>89864</t>
  </si>
  <si>
    <t>89882</t>
  </si>
  <si>
    <t>89884</t>
  </si>
  <si>
    <t>89886</t>
  </si>
  <si>
    <t>89890</t>
  </si>
  <si>
    <t>89891</t>
  </si>
  <si>
    <t>89893</t>
  </si>
  <si>
    <t>COLP DIANTHUS ASSORTED15CM</t>
  </si>
  <si>
    <t>COLP VINCA ASSORTED 15CM</t>
  </si>
  <si>
    <t>89894</t>
  </si>
  <si>
    <t>GERANIUM 15CM</t>
  </si>
  <si>
    <t>89912</t>
  </si>
  <si>
    <t>89915</t>
  </si>
  <si>
    <t>89950</t>
  </si>
  <si>
    <t>89947</t>
  </si>
  <si>
    <t>89948</t>
  </si>
  <si>
    <t>89964</t>
  </si>
  <si>
    <t>89962</t>
  </si>
  <si>
    <t>89968</t>
  </si>
  <si>
    <t>89969</t>
  </si>
  <si>
    <t>89971</t>
  </si>
  <si>
    <t>89981</t>
  </si>
  <si>
    <t>89993</t>
  </si>
  <si>
    <t>89994</t>
  </si>
  <si>
    <t>89998</t>
  </si>
  <si>
    <t>89984</t>
  </si>
  <si>
    <t>89990</t>
  </si>
  <si>
    <t>90010</t>
  </si>
  <si>
    <t>90013</t>
  </si>
  <si>
    <t>90026</t>
  </si>
  <si>
    <t>COLP BEGONIA ASSORTED 15CM</t>
  </si>
  <si>
    <t>COLP GYPSOPHILA ASSORTED 15CM</t>
  </si>
  <si>
    <t>COLP SALVIA ASSORTED 15CM</t>
  </si>
  <si>
    <t>90031</t>
  </si>
  <si>
    <t>90033</t>
  </si>
  <si>
    <t>90035</t>
  </si>
  <si>
    <t>90043</t>
  </si>
  <si>
    <t>90068</t>
  </si>
  <si>
    <t>90046</t>
  </si>
  <si>
    <t>90074</t>
  </si>
  <si>
    <t>90075</t>
  </si>
  <si>
    <t>90051</t>
  </si>
  <si>
    <t>90058</t>
  </si>
  <si>
    <t>90065</t>
  </si>
  <si>
    <t>90091</t>
  </si>
  <si>
    <t>90082</t>
  </si>
  <si>
    <t>90089</t>
  </si>
  <si>
    <t>90110</t>
  </si>
  <si>
    <t>PACHYPHYTUM 12CM</t>
  </si>
  <si>
    <t>90114</t>
  </si>
  <si>
    <t>90095</t>
  </si>
  <si>
    <t>90107</t>
  </si>
  <si>
    <t>PETUNIA CARPET PINK 15CM (SPECIAL)</t>
  </si>
  <si>
    <t>VINCA VICTORY MIX 15CM (SPECIAL)</t>
  </si>
  <si>
    <t>VINCA VICTORY PURPLE 15CM (SPECIAL)</t>
  </si>
  <si>
    <t>VINCA VICTORY STRAWBERRY PUNCH 15CM (SPECIAL)</t>
  </si>
  <si>
    <t>90119</t>
  </si>
  <si>
    <t>90120</t>
  </si>
  <si>
    <t>90132</t>
  </si>
  <si>
    <t>COLOUR MAGIC 15CM (SPECIAL)</t>
  </si>
  <si>
    <t>90142</t>
  </si>
  <si>
    <t>90143</t>
  </si>
  <si>
    <t>90145</t>
  </si>
  <si>
    <t>90153</t>
  </si>
  <si>
    <t>PETUNIA 15CM (SPECIAL)</t>
  </si>
  <si>
    <t>VINCA 15CM (SPECIAL)</t>
  </si>
  <si>
    <t>90154</t>
  </si>
  <si>
    <t>90123</t>
  </si>
  <si>
    <t>90124</t>
  </si>
  <si>
    <t>90129</t>
  </si>
  <si>
    <t>90148</t>
  </si>
  <si>
    <t>90150</t>
  </si>
  <si>
    <t>COLP PETUNIA ASSORTED15CM (SPECIAL)</t>
  </si>
  <si>
    <t>COLP ALYSSUM ASSORTED 15CM</t>
  </si>
  <si>
    <t>90151</t>
  </si>
  <si>
    <t>90156</t>
  </si>
  <si>
    <t>COLOUR MAGIC 15CM (MALANSEUNS SHOW SPECIAL)</t>
  </si>
  <si>
    <t>90181</t>
  </si>
  <si>
    <t>90186</t>
  </si>
  <si>
    <t>90213</t>
  </si>
  <si>
    <t>90208</t>
  </si>
  <si>
    <t>90198</t>
  </si>
  <si>
    <t>90237</t>
  </si>
  <si>
    <t>SALVIA  15CM</t>
  </si>
  <si>
    <t>90250</t>
  </si>
  <si>
    <t>90253</t>
  </si>
  <si>
    <t>90266</t>
  </si>
  <si>
    <t>90257</t>
  </si>
  <si>
    <t>90296</t>
  </si>
  <si>
    <t>90298</t>
  </si>
  <si>
    <t>90301</t>
  </si>
  <si>
    <t>90307</t>
  </si>
  <si>
    <t>90314</t>
  </si>
  <si>
    <t>90316</t>
  </si>
  <si>
    <t>BACOPA 15CM</t>
  </si>
  <si>
    <t>90341</t>
  </si>
  <si>
    <t>90323</t>
  </si>
  <si>
    <t>90331</t>
  </si>
  <si>
    <t>90333</t>
  </si>
  <si>
    <t>90346</t>
  </si>
  <si>
    <t xml:space="preserve"> MIMMULUS 15CM</t>
  </si>
  <si>
    <t>90378</t>
  </si>
  <si>
    <t>90379</t>
  </si>
  <si>
    <t>90380</t>
  </si>
  <si>
    <t>90381</t>
  </si>
  <si>
    <t>90411</t>
  </si>
  <si>
    <t>90412</t>
  </si>
  <si>
    <t>90415</t>
  </si>
  <si>
    <t>90396</t>
  </si>
  <si>
    <t>90421</t>
  </si>
  <si>
    <t>COLP DAHLIA ASSORTED 15CM</t>
  </si>
  <si>
    <t>COLP DIANTHUS ASSORTED 15CM</t>
  </si>
  <si>
    <t>COLP MIMULUS 15CM</t>
  </si>
  <si>
    <t>90431</t>
  </si>
  <si>
    <t>90432</t>
  </si>
  <si>
    <t>90448</t>
  </si>
  <si>
    <t>90455</t>
  </si>
  <si>
    <t>GOMPHRENA 15CM</t>
  </si>
  <si>
    <t>90456</t>
  </si>
  <si>
    <t>90457</t>
  </si>
  <si>
    <t>SNAPS 15CM</t>
  </si>
  <si>
    <t>90477</t>
  </si>
  <si>
    <t>90471</t>
  </si>
  <si>
    <t>90486</t>
  </si>
  <si>
    <t>90492</t>
  </si>
  <si>
    <t>COLP ANTIRRHINUM ASS 15CM</t>
  </si>
  <si>
    <t>90497</t>
  </si>
  <si>
    <t>PANDA</t>
  </si>
  <si>
    <t>90527</t>
  </si>
  <si>
    <t>90521</t>
  </si>
  <si>
    <t>90526</t>
  </si>
  <si>
    <t>90530</t>
  </si>
  <si>
    <t>90535</t>
  </si>
  <si>
    <t>90550</t>
  </si>
  <si>
    <t>90566</t>
  </si>
  <si>
    <t>90562</t>
  </si>
  <si>
    <t>90583</t>
  </si>
  <si>
    <t>90585</t>
  </si>
  <si>
    <t>90575</t>
  </si>
  <si>
    <t>90577</t>
  </si>
  <si>
    <t>90578</t>
  </si>
  <si>
    <t>MALANSEUNS Head Office:THE WILDS</t>
  </si>
  <si>
    <t>90598</t>
  </si>
  <si>
    <t>90597</t>
  </si>
  <si>
    <t>90588</t>
  </si>
  <si>
    <t>90617</t>
  </si>
  <si>
    <t>90618</t>
  </si>
  <si>
    <t>90620</t>
  </si>
  <si>
    <t>90601</t>
  </si>
  <si>
    <t>90607</t>
  </si>
  <si>
    <t>90609</t>
  </si>
  <si>
    <t>90611</t>
  </si>
  <si>
    <t>90613</t>
  </si>
  <si>
    <t>90614</t>
  </si>
  <si>
    <t>Total for COLOUR MAGIC 15CM</t>
  </si>
  <si>
    <t>86255</t>
  </si>
  <si>
    <t>86336</t>
  </si>
  <si>
    <t>86343</t>
  </si>
  <si>
    <t>86944</t>
  </si>
  <si>
    <t>86974</t>
  </si>
  <si>
    <t>87851</t>
  </si>
  <si>
    <t>88138</t>
  </si>
  <si>
    <t>88144</t>
  </si>
  <si>
    <t>88175</t>
  </si>
  <si>
    <t>Total for COLOUR MAGIC ALYSSUM 15CM</t>
  </si>
  <si>
    <t>COLOUR MAGIC CALENDULA 15CM</t>
  </si>
  <si>
    <t>87901</t>
  </si>
  <si>
    <t>Total for COLOUR MAGIC CALENDULA 15CM</t>
  </si>
  <si>
    <t>COLOUR MAGIC CELOSIA 15CM</t>
  </si>
  <si>
    <t>90255</t>
  </si>
  <si>
    <t>Total for COLOUR MAGIC CELOSIA 15CM</t>
  </si>
  <si>
    <t>COLOUR MAGIC DIANTHUS 15CM</t>
  </si>
  <si>
    <t>86100</t>
  </si>
  <si>
    <t>86101</t>
  </si>
  <si>
    <t>86120</t>
  </si>
  <si>
    <t>86180</t>
  </si>
  <si>
    <t>86228</t>
  </si>
  <si>
    <t>86334</t>
  </si>
  <si>
    <t>87404</t>
  </si>
  <si>
    <t>87769</t>
  </si>
  <si>
    <t>88088</t>
  </si>
  <si>
    <t>88943</t>
  </si>
  <si>
    <t>88944</t>
  </si>
  <si>
    <t>88990</t>
  </si>
  <si>
    <t>89913</t>
  </si>
  <si>
    <t>90308</t>
  </si>
  <si>
    <t>Total for COLOUR MAGIC DIANTHUS 15CM</t>
  </si>
  <si>
    <t>COLOUR MAGIC GAZANIA 15CM</t>
  </si>
  <si>
    <t>86098</t>
  </si>
  <si>
    <t>86135</t>
  </si>
  <si>
    <t>86133</t>
  </si>
  <si>
    <t>86624</t>
  </si>
  <si>
    <t>87007</t>
  </si>
  <si>
    <t>87066</t>
  </si>
  <si>
    <t>87291</t>
  </si>
  <si>
    <t>87358</t>
  </si>
  <si>
    <t>87645</t>
  </si>
  <si>
    <t>87648</t>
  </si>
  <si>
    <t>88575</t>
  </si>
  <si>
    <t xml:space="preserve"> GAZANIA 15CM</t>
  </si>
  <si>
    <t>Total for COLOUR MAGIC GAZANIA 15CM</t>
  </si>
  <si>
    <t>COLOUR MAGIC GYPSOPHILLA 15CM</t>
  </si>
  <si>
    <t>90111</t>
  </si>
  <si>
    <t>90596</t>
  </si>
  <si>
    <t>Total for COLOUR MAGIC GYPSOPHILLA 15CM</t>
  </si>
  <si>
    <t>COLOUR MAGIC IMPATIENS 15CM</t>
  </si>
  <si>
    <t>86580</t>
  </si>
  <si>
    <t>88141</t>
  </si>
  <si>
    <t>Total for COLOUR MAGIC IMPATIENS 15CM</t>
  </si>
  <si>
    <t>COLOUR MAGIC MARIGOLD 15CM</t>
  </si>
  <si>
    <t>88373</t>
  </si>
  <si>
    <t xml:space="preserve"> MARIGOLD 15CM</t>
  </si>
  <si>
    <t>Total for COLOUR MAGIC MARIGOLD 15CM</t>
  </si>
  <si>
    <t>87005</t>
  </si>
  <si>
    <t>Total for COLOUR MAGIC PANSY 15CM</t>
  </si>
  <si>
    <t>COLOUR MAGIC PETUNIA 15CM</t>
  </si>
  <si>
    <t>86402</t>
  </si>
  <si>
    <t>86449</t>
  </si>
  <si>
    <t>86518</t>
  </si>
  <si>
    <t>87482</t>
  </si>
  <si>
    <t xml:space="preserve"> PETUNIA SPECIAL 15CM</t>
  </si>
  <si>
    <t>87866</t>
  </si>
  <si>
    <t>COLOUR MAGIC PETUNIA SPECIAL 15CM</t>
  </si>
  <si>
    <t>87902</t>
  </si>
  <si>
    <t>87993</t>
  </si>
  <si>
    <t>88049</t>
  </si>
  <si>
    <t>88034</t>
  </si>
  <si>
    <t>88364</t>
  </si>
  <si>
    <t xml:space="preserve"> PETUNIA 15CM</t>
  </si>
  <si>
    <t>90322</t>
  </si>
  <si>
    <t>Total for COLOUR MAGIC PETUNIA 15CM</t>
  </si>
  <si>
    <t>COLOUR MAGIC PORTULACA 15CM</t>
  </si>
  <si>
    <t>Total for COLOUR MAGIC PORTULACA 15CM</t>
  </si>
  <si>
    <t>COLOUR MAGIC PRIMROSE 15CM</t>
  </si>
  <si>
    <t>87481</t>
  </si>
  <si>
    <t>87616</t>
  </si>
  <si>
    <t>87748</t>
  </si>
  <si>
    <t>87749</t>
  </si>
  <si>
    <t>86938</t>
  </si>
  <si>
    <t>Total for COLOUR MAGIC PRIMROSE 15CM</t>
  </si>
  <si>
    <t>COLOUR MAGIC PRIMULA MALACOIDES 15CM</t>
  </si>
  <si>
    <t>Total for COLOUR MAGIC PRIMULA MALACOIDES 15CM</t>
  </si>
  <si>
    <t>COLOUR MAGIC PRIMULA OBCONICA 15CM</t>
  </si>
  <si>
    <t>Total for COLOUR MAGIC PRIMULA OBCONICA 15CM</t>
  </si>
  <si>
    <t>COLOUR MAGIC SALVIA 15CM</t>
  </si>
  <si>
    <t>86254</t>
  </si>
  <si>
    <t>Total for COLOUR MAGIC SALVIA 15CM</t>
  </si>
  <si>
    <t>COLOUR MAGIC VINCA 15CM</t>
  </si>
  <si>
    <t>COLP VINCA  ASSORTED 15CM</t>
  </si>
  <si>
    <t>Total for COLOUR MAGIC VINCA 15CM</t>
  </si>
  <si>
    <t>COLOUR MAGIC VIOLA 15CM</t>
  </si>
  <si>
    <t>Total for COLOUR MAGIC VIOLA 15CM</t>
  </si>
  <si>
    <t>COLOUR MAGIC ZINNIA 15CM</t>
  </si>
  <si>
    <t>Total for COLOUR MAGIC ZINNIA 15CM</t>
  </si>
  <si>
    <t>DIANTHUS DIAMOND CARMINE ROSE 15CM</t>
  </si>
  <si>
    <t>26180052 - DIANTHUS ASSORTED 15CM</t>
  </si>
  <si>
    <t>Total for DIANTHUS DIAMOND CARMINE ROSE 15CM</t>
  </si>
  <si>
    <t>DIANTHUS DIAMOND CRIMSON PICOTEE 15CM</t>
  </si>
  <si>
    <t> 26180052 - PERENNIAL DIANTHUS DIAMOND CRIMSON PICOTEE 15CM</t>
  </si>
  <si>
    <t>Total for DIANTHUS DIAMOND CRIMSON PICOTEE 15CM</t>
  </si>
  <si>
    <t>DIANTHUS DIANA PARFAIT MIX</t>
  </si>
  <si>
    <t>26180052-DIANTHUS DIANA PARFAIT MIX</t>
  </si>
  <si>
    <t>Total for DIANTHUS DIANA PARFAIT MIX</t>
  </si>
  <si>
    <t>DIGITALIS DALMATIAN ROSE 15CM</t>
  </si>
  <si>
    <t>26358215 - ANNUAL DIGITALIS DALMATIAN ROSE 15CM</t>
  </si>
  <si>
    <t>Total for DIGITALIS DALMATIAN ROSE 15CM</t>
  </si>
  <si>
    <t>FLOWER POT 15CM</t>
  </si>
  <si>
    <t>86658</t>
  </si>
  <si>
    <t>737186350253 - FLOWER POT 15CM</t>
  </si>
  <si>
    <t>88823</t>
  </si>
  <si>
    <t>90187</t>
  </si>
  <si>
    <t>Total for FLOWER POT 15CM</t>
  </si>
  <si>
    <t>GAZANIA GAZOO ASSORTED 15CM</t>
  </si>
  <si>
    <t>86058</t>
  </si>
  <si>
    <t>26546728 - PERENNIAL GAZANIA GAZOO ASSORTED 15CM</t>
  </si>
  <si>
    <t>87968</t>
  </si>
  <si>
    <t>87969</t>
  </si>
  <si>
    <t>87970</t>
  </si>
  <si>
    <t>88160</t>
  </si>
  <si>
    <t>88161</t>
  </si>
  <si>
    <t>Total for GAZANIA GAZOO ASSORTED 15CM</t>
  </si>
  <si>
    <t>IMPATIENS IMARA MIX 15CM</t>
  </si>
  <si>
    <t>26881317 - ANNUAL IMPATIENS IMARA MIX 15CM</t>
  </si>
  <si>
    <t>Total for IMPATIENS IMARA MIX 15CM</t>
  </si>
  <si>
    <t>IMPATIENS IMARA PINK 15CM</t>
  </si>
  <si>
    <t>26881317 - ANNUAL IMPATIENS IMARA PINK 15CM</t>
  </si>
  <si>
    <t>Total for IMPATIENS IMARA PINK 15CM</t>
  </si>
  <si>
    <t>86785</t>
  </si>
  <si>
    <t>87726</t>
  </si>
  <si>
    <t>88600</t>
  </si>
  <si>
    <t>88684</t>
  </si>
  <si>
    <t>88759</t>
  </si>
  <si>
    <t>88761</t>
  </si>
  <si>
    <t>88832</t>
  </si>
  <si>
    <t>89162</t>
  </si>
  <si>
    <t>89221</t>
  </si>
  <si>
    <t>89463</t>
  </si>
  <si>
    <t>89627</t>
  </si>
  <si>
    <t>89793</t>
  </si>
  <si>
    <t>Total for LAVENDER 15CM</t>
  </si>
  <si>
    <t>LAVENDER ANGUSTIFOLIA SPEAR BLUE 15CM</t>
  </si>
  <si>
    <t>26374697 - HERB LAVANDULA ANGUSTIFOLIA 15CM</t>
  </si>
  <si>
    <t>Total for LAVENDER ANGUSTIFOLIA SPEAR BLUE 15CM</t>
  </si>
  <si>
    <t>LAVENDER MARGARET ROBERTS 15CM</t>
  </si>
  <si>
    <t>26880648 - PERENNIAL LAVENDER MARGARET ROBERTS 15CM</t>
  </si>
  <si>
    <t>86312</t>
  </si>
  <si>
    <t>86313</t>
  </si>
  <si>
    <t>86314</t>
  </si>
  <si>
    <t>87111</t>
  </si>
  <si>
    <t>87854</t>
  </si>
  <si>
    <t>88128</t>
  </si>
  <si>
    <t>88307</t>
  </si>
  <si>
    <t>88309</t>
  </si>
  <si>
    <t>88308</t>
  </si>
  <si>
    <t>88561</t>
  </si>
  <si>
    <t>88562</t>
  </si>
  <si>
    <t>89225</t>
  </si>
  <si>
    <t>89226</t>
  </si>
  <si>
    <t>89227</t>
  </si>
  <si>
    <t>26880648 - HERB LAVANDULA MARGARET ROBERTS 15CM</t>
  </si>
  <si>
    <t>26880648 - PERENNIAL LAVENDER MARGARET ROBERTS 15CM (MALANSEUNS SHOW SPECIAL)</t>
  </si>
  <si>
    <t>Total for LAVENDER MARGARET ROBERTS 15CM</t>
  </si>
  <si>
    <t>MARIGOLD DISCOVERY ORANGE 15CM</t>
  </si>
  <si>
    <t>26903835 - ANNUAL MARIGOLD DISCOVERY ORANGE 15CM</t>
  </si>
  <si>
    <t>Total for MARIGOLD DISCOVERY ORANGE 15CM</t>
  </si>
  <si>
    <t>MARIGOLD DISCOVERY YELLOW 15CM</t>
  </si>
  <si>
    <t>26903835 - ANNUAL MARIGOLD DISCOVERY YELLOW 15CM</t>
  </si>
  <si>
    <t>Total for MARIGOLD DISCOVERY YELLOW 15CM</t>
  </si>
  <si>
    <t>PETUNIA ASSORTED 15CM</t>
  </si>
  <si>
    <t>26883069 - PETUNIA ASSORTED 15CM</t>
  </si>
  <si>
    <t>26883069 -PETUNIA ASSORTED 15CM</t>
  </si>
  <si>
    <t>26883069 - PERENNIAL PETUNIA ASSORTED 15CM</t>
  </si>
  <si>
    <t>Total for PETUNIA ASSORTED 15CM</t>
  </si>
  <si>
    <t>PETUNIA CARPET BLUE LACE 15CM</t>
  </si>
  <si>
    <t>26883069 - ANNUAL PETUNIA CARPET BLUE LACE 15CM</t>
  </si>
  <si>
    <t>Total for PETUNIA CARPET BLUE LACE 15CM</t>
  </si>
  <si>
    <t>PETUNIA CARPET PLUM 15CM</t>
  </si>
  <si>
    <t>26883069 - ANNUAL PETUNIA CARPET PLUM 15CM</t>
  </si>
  <si>
    <t>Total for PETUNIA CARPET PLUM 15CM</t>
  </si>
  <si>
    <t>PETUNIA CELEBRITY PINK</t>
  </si>
  <si>
    <t>26883069-PETUNIA CELEBRITY PINK</t>
  </si>
  <si>
    <t>Total for PETUNIA CELEBRITY PINK</t>
  </si>
  <si>
    <t>PETUNIA DREAMS WHITE 15CM</t>
  </si>
  <si>
    <t>86519</t>
  </si>
  <si>
    <t>26883069 - ANNUAL PETUNIA DREAMS WHITE 15CM</t>
  </si>
  <si>
    <t>Total for PETUNIA DREAMS WHITE 15CM</t>
  </si>
  <si>
    <t>PETUNIA MISTRAL BLUE</t>
  </si>
  <si>
    <t>26883069-PETUNIA MISTRAL BLUE</t>
  </si>
  <si>
    <t>Total for PETUNIA MISTRAL BLUE</t>
  </si>
  <si>
    <t>PETUNIA PICOBELLA MIXED 15CM</t>
  </si>
  <si>
    <t>26883069 - ANNUAL PETUNIA PICOBELLA MIXED 15CM</t>
  </si>
  <si>
    <t>Total for PETUNIA PICOBELLA MIXED 15CM</t>
  </si>
  <si>
    <t>PETUNIA SPOTTY ASSORTED 15CM</t>
  </si>
  <si>
    <t>26883069 - ANNUAL PETUNIA SPOTTY ASSORTED 15CM</t>
  </si>
  <si>
    <t>Total for PETUNIA SPOTTY ASSORTED 15CM</t>
  </si>
  <si>
    <t>PETUNIA STRIKE RED STAR 15CM</t>
  </si>
  <si>
    <t>26883069 - ANNUAL PETUNIA STRIKE RED STAR 15CM</t>
  </si>
  <si>
    <t>Total for PETUNIA STRIKE RED STAR 15CM</t>
  </si>
  <si>
    <t>PETUNIA SUPERBISSIMA ALBA 15CM</t>
  </si>
  <si>
    <t>26883069 - ANNUAL PETUNIA SUPERBISSIMA ALBA 15CM</t>
  </si>
  <si>
    <t>Total for PETUNIA SUPERBISSIMA ALBA 15CM</t>
  </si>
  <si>
    <t>PORTULACA STOPWATCH YELLOW 15CM</t>
  </si>
  <si>
    <t>26900391 - ANNUAL PORTULACA STOPWATCH YELLOW 15CM</t>
  </si>
  <si>
    <t>Total for PORTULACA STOPWATCH YELLOW 15CM</t>
  </si>
  <si>
    <t>PORTULACA SUNSEEKER ORANGE 15CM</t>
  </si>
  <si>
    <t>26900407 - ANNUAL PORTULACA SUNSEEKER ORANGE 15CM</t>
  </si>
  <si>
    <t>Total for PORTULACA SUNSEEKER ORANGE 15CM</t>
  </si>
  <si>
    <t>PORTULACA SUNSEEKER WHITE 15CM</t>
  </si>
  <si>
    <t>26900407 - ANNUAL PORTULACA SUNSEEKER WHITE 15CM</t>
  </si>
  <si>
    <t>Total for PORTULACA SUNSEEKER WHITE 15CM</t>
  </si>
  <si>
    <t>SALVIA VISTA WHITE 15CM</t>
  </si>
  <si>
    <t>26880631 - ANNUAL SALVIA VISTA WHITE 15CM</t>
  </si>
  <si>
    <t>Total for SALVIA VISTA WHITE 15CM</t>
  </si>
  <si>
    <t>STO ALYSSUM CLEAR CRYSTAL WHITE 15CM</t>
  </si>
  <si>
    <t>26882215 - ANNUAL ALYSSUM CLEAR CRYSTAL WHITE 15CM</t>
  </si>
  <si>
    <t>Total for STO ALYSSUM CLEAR CRYSTAL WHITE 15CM</t>
  </si>
  <si>
    <t>VINCA PACIFICA PUNCH 15CM</t>
  </si>
  <si>
    <t>26881324 - VINCA PACIFICA PUNCH 15CM</t>
  </si>
  <si>
    <t>Total for VINCA PACIFICA PUNCH 15CM</t>
  </si>
  <si>
    <t>VINCA VICTORY BRIGHT EYE 15CM</t>
  </si>
  <si>
    <t>26881324 - ANNUAL VINCA VICTORY BRIGHT EYE 15CM</t>
  </si>
  <si>
    <t>Total for VINCA VICTORY BRIGHT EYE 15CM</t>
  </si>
  <si>
    <t>VINCA VICTORY GRAPE 15CM</t>
  </si>
  <si>
    <t>26881324 - ANNUAL VINCA VICTORY GRAPE 15CM</t>
  </si>
  <si>
    <t>Total for VINCA VICTORY GRAPE 15CM</t>
  </si>
  <si>
    <t>GERANIUM BUSH 15CM</t>
  </si>
  <si>
    <t>GERANIUM  15CM</t>
  </si>
  <si>
    <t>88302</t>
  </si>
  <si>
    <t>Total for GERANIUM BUSH 15CM</t>
  </si>
  <si>
    <t>GERANIUM SIREN ASS 26919799</t>
  </si>
  <si>
    <t>Total for GERANIUM SIREN ASS 26919799</t>
  </si>
  <si>
    <t>GERANIUM ZONALE 15CM</t>
  </si>
  <si>
    <t>Total for GERANIUM ZONALE 15CM</t>
  </si>
  <si>
    <t>GERANIUM ZONALE MULTIBLOOM PINK 15CM</t>
  </si>
  <si>
    <t>26919799 - ANNUAL GERANIUM ASS 15CM</t>
  </si>
  <si>
    <t>26919799 - ANNUAL GERANIUM ASS  15CM</t>
  </si>
  <si>
    <t>Total for GERANIUM ZONALE MULTIBLOOM PINK 15CM</t>
  </si>
  <si>
    <t>IVY GERANIUM 15CM</t>
  </si>
  <si>
    <t>87025</t>
  </si>
  <si>
    <t>Total for IVY GERANIUM 15CM</t>
  </si>
  <si>
    <t>AGRANTHEMUM MADEIRA ASSORTED 26910857</t>
  </si>
  <si>
    <t>STO15200 AGRANTHEMUM MADEIRA ASSORTED 26910857 (MALANSEUNS SHOW SPECIAL)</t>
  </si>
  <si>
    <t>Total for AGRANTHEMUM MADEIRA ASSORTED 26910857</t>
  </si>
  <si>
    <t>ANGELONIA 15CM</t>
  </si>
  <si>
    <t>86505</t>
  </si>
  <si>
    <t>90245</t>
  </si>
  <si>
    <t>90246</t>
  </si>
  <si>
    <t>90288</t>
  </si>
  <si>
    <t>Total for ANGELONIA 15CM</t>
  </si>
  <si>
    <t>AT ALTERNANTHERA 15CM POT</t>
  </si>
  <si>
    <t>89334</t>
  </si>
  <si>
    <t>Total for AT ALTERNANTHERA 15CM POT</t>
  </si>
  <si>
    <t>AT ANGELONIA ASSORTED 15CM</t>
  </si>
  <si>
    <t>Total for AT ANGELONIA ASSORTED 15CM</t>
  </si>
  <si>
    <t>AT BEGONIA NON STOP 15CM</t>
  </si>
  <si>
    <t>86834</t>
  </si>
  <si>
    <t>Total for AT BEGONIA NON STOP 15CM</t>
  </si>
  <si>
    <t>BACOPA MEGACOPA ASSORTED 26952574</t>
  </si>
  <si>
    <t>90206</t>
  </si>
  <si>
    <t>BACOPA MEGACOPA ASSORTED 26952574 (MALANSEUNS SHOW SPECIAL)</t>
  </si>
  <si>
    <t>STO15201 BACOPA MEGACOPA ASSORTED 26952574 (MALANSEUNS SHOW SPECIAL)</t>
  </si>
  <si>
    <t>Total for BACOPA MEGACOPA ASSORTED 26952574</t>
  </si>
  <si>
    <t>BEGONIA BIG 15CM</t>
  </si>
  <si>
    <t>BEGONIA 15CM</t>
  </si>
  <si>
    <t>BEGONIA SENSATION 15CM (SPECIAL)</t>
  </si>
  <si>
    <t>89230</t>
  </si>
  <si>
    <t>Total for BEGONIA BIG 15CM</t>
  </si>
  <si>
    <t>COLEUS 15CM</t>
  </si>
  <si>
    <t>88725</t>
  </si>
  <si>
    <t>88978</t>
  </si>
  <si>
    <t>88984</t>
  </si>
  <si>
    <t>89283</t>
  </si>
  <si>
    <t>89420</t>
  </si>
  <si>
    <t>89465</t>
  </si>
  <si>
    <t>Total for COLEUS 15CM</t>
  </si>
  <si>
    <t>COLOUR POT PERENNIAL 15CM ASS</t>
  </si>
  <si>
    <t>86057</t>
  </si>
  <si>
    <t>EUCALYPTUS 15CM ASS</t>
  </si>
  <si>
    <t>86085</t>
  </si>
  <si>
    <t>86177</t>
  </si>
  <si>
    <t>86316</t>
  </si>
  <si>
    <t>86319</t>
  </si>
  <si>
    <t>86321</t>
  </si>
  <si>
    <t>COLEUS 15CM ASS</t>
  </si>
  <si>
    <t>COLOUR POT PERENNIAL ECHINACEA</t>
  </si>
  <si>
    <t>86553</t>
  </si>
  <si>
    <t>PLANT COLEUS POT ASS  15CM ASS</t>
  </si>
  <si>
    <t>86598</t>
  </si>
  <si>
    <t>86590</t>
  </si>
  <si>
    <t>86682</t>
  </si>
  <si>
    <t>86687</t>
  </si>
  <si>
    <t>86719</t>
  </si>
  <si>
    <t>PERENNIAL 15CM</t>
  </si>
  <si>
    <t>87656</t>
  </si>
  <si>
    <t>88003</t>
  </si>
  <si>
    <t>88006</t>
  </si>
  <si>
    <t>88027</t>
  </si>
  <si>
    <t>88065</t>
  </si>
  <si>
    <t>88082</t>
  </si>
  <si>
    <t>88146</t>
  </si>
  <si>
    <t>88195</t>
  </si>
  <si>
    <t>88205</t>
  </si>
  <si>
    <t>88218</t>
  </si>
  <si>
    <t>RANUNCULUS15CM</t>
  </si>
  <si>
    <t>88275</t>
  </si>
  <si>
    <t>88394</t>
  </si>
  <si>
    <t>88467</t>
  </si>
  <si>
    <t>88543</t>
  </si>
  <si>
    <t>MIDRANGE 15CM ASS</t>
  </si>
  <si>
    <t>88266</t>
  </si>
  <si>
    <t>BEGONIA SPECIAL 15CM</t>
  </si>
  <si>
    <t>COLOUR POT PERENNIAL 15CM ASS  349088</t>
  </si>
  <si>
    <t>88836</t>
  </si>
  <si>
    <t>88845</t>
  </si>
  <si>
    <t>88910</t>
  </si>
  <si>
    <t>88918</t>
  </si>
  <si>
    <t>89014</t>
  </si>
  <si>
    <t>89050</t>
  </si>
  <si>
    <t>89109</t>
  </si>
  <si>
    <t>89094</t>
  </si>
  <si>
    <t>COLOUR POT PERENNIAL 15CM ASS  439088</t>
  </si>
  <si>
    <t>89171</t>
  </si>
  <si>
    <t>GAURA 15CM</t>
  </si>
  <si>
    <t>89377</t>
  </si>
  <si>
    <t>89344</t>
  </si>
  <si>
    <t>89449</t>
  </si>
  <si>
    <t>MADEIRA 15CM ASS</t>
  </si>
  <si>
    <t>89623</t>
  </si>
  <si>
    <t>89812</t>
  </si>
  <si>
    <t>PURPLE PRINCE 14CM</t>
  </si>
  <si>
    <t>89896</t>
  </si>
  <si>
    <t>BECOPA 15CM ASS</t>
  </si>
  <si>
    <t>BIDENS 15CM ASS</t>
  </si>
  <si>
    <t>BEGONIA COPA CABANA 15CM ASS</t>
  </si>
  <si>
    <t>90000</t>
  </si>
  <si>
    <t>90002</t>
  </si>
  <si>
    <t>90017</t>
  </si>
  <si>
    <t>90069</t>
  </si>
  <si>
    <t>90100</t>
  </si>
  <si>
    <t>90102</t>
  </si>
  <si>
    <t>90155</t>
  </si>
  <si>
    <t>ECHINACEA ASSORTED 15CM (SPECIAL)</t>
  </si>
  <si>
    <t>VERBENA ASSORTED 15CM (SPECIAL)</t>
  </si>
  <si>
    <t>COLOUR POT PERENNIAL 15CM ASS (SPECIAL)</t>
  </si>
  <si>
    <t>90167</t>
  </si>
  <si>
    <t>ECHINACEA PURPUREA DARK ROSE 15CM (SPECIAL)</t>
  </si>
  <si>
    <t>90171</t>
  </si>
  <si>
    <t>BACOPA MEGACOPA 15CM ASS (SPECIAL)</t>
  </si>
  <si>
    <t>BACOPA MEGACOPA BLUE 15CM ASS</t>
  </si>
  <si>
    <t>90174</t>
  </si>
  <si>
    <t>COLOUR POT PERENNIAL 15CM ASS (MALANSEUNS SHOW SPECIAL)</t>
  </si>
  <si>
    <t>90236</t>
  </si>
  <si>
    <t>PORTULACA 15CM ASS</t>
  </si>
  <si>
    <t>90254</t>
  </si>
  <si>
    <t>90356</t>
  </si>
  <si>
    <t xml:space="preserve">MIDRANGE 15CM </t>
  </si>
  <si>
    <t>BRACHYSCOME 15CM ASS</t>
  </si>
  <si>
    <t>ENCHINACEA 15CM ASS</t>
  </si>
  <si>
    <t>ANGELONIA 15CM ASS</t>
  </si>
  <si>
    <t>90525</t>
  </si>
  <si>
    <t>Total for COLOUR POT PERENNIAL 15CM ASS</t>
  </si>
  <si>
    <t>ECHINACEA POLLYNATION ORANGE 15CM</t>
  </si>
  <si>
    <t>26903811 - PERENNIAL ECHINACEA ASSORTED 15CM (MALANSEUNS SHOW SPECIAL)</t>
  </si>
  <si>
    <t>Total for ECHINACEA POLLYNATION ORANGE 15CM</t>
  </si>
  <si>
    <t>PENTAS 15CM</t>
  </si>
  <si>
    <t>Total for PENTAS 15CM</t>
  </si>
  <si>
    <t>26881294 PETUNIA AMAZONIAS PLUM COCKATOO</t>
  </si>
  <si>
    <t>26881294 PETUNIA PERENNIAL ASSORTED 15CM</t>
  </si>
  <si>
    <t>26881294 PETUNIA PERENNIAL ASSORTED</t>
  </si>
  <si>
    <t>Total for 26881294 PETUNIA AMAZONIAS PLUM COCKATOO</t>
  </si>
  <si>
    <t>PETUNIA AMORE HEART &amp; SOUL - PURPLE &amp; YELLOW 15CM</t>
  </si>
  <si>
    <t>26881294 - PERENNIAL PETUNIA AMORE HEART &amp; SOUL - PURPLE &amp; YELLOW 15CM</t>
  </si>
  <si>
    <t>Total for PETUNIA AMORE HEART &amp; SOUL - PURPLE &amp; YELLOW 15CM</t>
  </si>
  <si>
    <t>PETUNIA AMORE PINK HEART - PINK &amp; WHITE 15CM</t>
  </si>
  <si>
    <t>26881294 - ANNUAL PETUNIA AMORE PINK HEART - PINK &amp; WHITE 15CM</t>
  </si>
  <si>
    <t>Total for PETUNIA AMORE PINK HEART - PINK &amp; WHITE 15CM</t>
  </si>
  <si>
    <t>PETUNIA AMORE QUEEN OF HEARTS - PINK &amp; YELLOW 15CM</t>
  </si>
  <si>
    <t>26881294 - PERENNIAL PETUNIA AMORE QUEEN OF HEARTS - PINK &amp; YELLOW 15CM</t>
  </si>
  <si>
    <t>Total for PETUNIA AMORE QUEEN OF HEARTS - PINK &amp; YELLOW 15CM</t>
  </si>
  <si>
    <t>PETUNIA CAPELLA HELLOW YELLOW 15CM</t>
  </si>
  <si>
    <t>26881294 - ANNUAL PETUNIA CAPELLA HELLOW YELLOW 15CM</t>
  </si>
  <si>
    <t>Total for PETUNIA CAPELLA HELLOW YELLOW 15CM</t>
  </si>
  <si>
    <t>PETUNIA CAPELLA PURPLE GEM 15CM</t>
  </si>
  <si>
    <t>26881294 - ANNUAL PETUNIA CAPELLA RIM FUCHSIA 15CM</t>
  </si>
  <si>
    <t>26881294 - ANNUAL PETUNIA CAPELLA PURPLE GEM 15CM</t>
  </si>
  <si>
    <t>Total for PETUNIA CAPELLA PURPLE GEM 15CM</t>
  </si>
  <si>
    <t>PETUNIA CASCADIA ARIZONA SKY 15CM</t>
  </si>
  <si>
    <t>26883069 - ANNUAL PETUNIA CASCADIA ARIZONA SKY 15CM</t>
  </si>
  <si>
    <t>Total for PETUNIA CASCADIA ARIZONA SKY 15CM</t>
  </si>
  <si>
    <t>PETUNIA CIRCUS SKY 15CM</t>
  </si>
  <si>
    <t>Total for PETUNIA CIRCUS SKY 15CM</t>
  </si>
  <si>
    <t>PETUNIA CIRCUS SKY MAGENTA WITH WHITE SPOTS 15CM</t>
  </si>
  <si>
    <t>26881294 - PERENNIAL PETUNIA CIRCUS SKY MAGENTA WITH WHITE SPOTS 15CM</t>
  </si>
  <si>
    <t>Total for PETUNIA CIRCUS SKY MAGENTA WITH WHITE SPOTS 15CM</t>
  </si>
  <si>
    <t>PETUNIA HYBRID 15CM</t>
  </si>
  <si>
    <t>86211</t>
  </si>
  <si>
    <t>85790</t>
  </si>
  <si>
    <t>86456</t>
  </si>
  <si>
    <t>86489</t>
  </si>
  <si>
    <t>86508</t>
  </si>
  <si>
    <t>86540</t>
  </si>
  <si>
    <t>86669</t>
  </si>
  <si>
    <t>86695</t>
  </si>
  <si>
    <t>86749</t>
  </si>
  <si>
    <t>86750</t>
  </si>
  <si>
    <t>86815</t>
  </si>
  <si>
    <t>86893</t>
  </si>
  <si>
    <t>86903</t>
  </si>
  <si>
    <t>87013</t>
  </si>
  <si>
    <t>87126</t>
  </si>
  <si>
    <t>87134</t>
  </si>
  <si>
    <t>87177</t>
  </si>
  <si>
    <t>87180</t>
  </si>
  <si>
    <t>87194</t>
  </si>
  <si>
    <t>87369</t>
  </si>
  <si>
    <t>87603</t>
  </si>
  <si>
    <t>PETUNIA HYBRID SPECIAL 15CM</t>
  </si>
  <si>
    <t>87633</t>
  </si>
  <si>
    <t>87738</t>
  </si>
  <si>
    <t>87790</t>
  </si>
  <si>
    <t>87871</t>
  </si>
  <si>
    <t>88640</t>
  </si>
  <si>
    <t>88642</t>
  </si>
  <si>
    <t>88716</t>
  </si>
  <si>
    <t>88708</t>
  </si>
  <si>
    <t>88739</t>
  </si>
  <si>
    <t>88771</t>
  </si>
  <si>
    <t>88802</t>
  </si>
  <si>
    <t>88833</t>
  </si>
  <si>
    <t>88844</t>
  </si>
  <si>
    <t>88870</t>
  </si>
  <si>
    <t>88872</t>
  </si>
  <si>
    <t>88873</t>
  </si>
  <si>
    <t>PETUNIA HYBRID ASSORTED 15CM</t>
  </si>
  <si>
    <t>88952</t>
  </si>
  <si>
    <t>89143</t>
  </si>
  <si>
    <t>89149</t>
  </si>
  <si>
    <t>PETUNIA HYBRID 15CM  552297</t>
  </si>
  <si>
    <t>89184</t>
  </si>
  <si>
    <t>89203</t>
  </si>
  <si>
    <t>89260</t>
  </si>
  <si>
    <t>89364</t>
  </si>
  <si>
    <t>89367</t>
  </si>
  <si>
    <t>89387</t>
  </si>
  <si>
    <t>89400</t>
  </si>
  <si>
    <t>89418</t>
  </si>
  <si>
    <t>89453</t>
  </si>
  <si>
    <t>89625</t>
  </si>
  <si>
    <t xml:space="preserve">PETUNIA HYBRID 15CM  </t>
  </si>
  <si>
    <t>89897</t>
  </si>
  <si>
    <t>PETUNIA BABY DOLL PINK AND WHITE 15CM (SPECIAL)</t>
  </si>
  <si>
    <t>90076</t>
  </si>
  <si>
    <t>PETUNIA CHERRY SKY RED WITH WHITE SPOTS 15CM (SPECIAL)</t>
  </si>
  <si>
    <t>90172</t>
  </si>
  <si>
    <t>PETUNIA HYBRID 15CM (MALANSEUNS SHOW SPECIAL)</t>
  </si>
  <si>
    <t>90173</t>
  </si>
  <si>
    <t>90376</t>
  </si>
  <si>
    <t>90584</t>
  </si>
  <si>
    <t>Total for PETUNIA HYBRID 15CM</t>
  </si>
  <si>
    <t>PETUNIA SPLASH DANCE MAGENTA MAMBO 15CM</t>
  </si>
  <si>
    <t>26881294 - ANNUAL PETUNIA SPLASH DANCE MAGENTA MAMBO 15CM</t>
  </si>
  <si>
    <t>Total for PETUNIA SPLASH DANCE MAGENTA MAMBO 15CM</t>
  </si>
  <si>
    <t>ARGYRANTHEMUM 15CM</t>
  </si>
  <si>
    <t>Total for ARGYRANTHEMUM 15CM</t>
  </si>
  <si>
    <t>AT ARGYRANTHEMUM ASSORTED 15CM</t>
  </si>
  <si>
    <t>Total for AT ARGYRANTHEMUM ASSORTED 15CM</t>
  </si>
  <si>
    <t>AT CARNATIONS 15CM</t>
  </si>
  <si>
    <t>87654</t>
  </si>
  <si>
    <t>88260</t>
  </si>
  <si>
    <t>Total for AT CARNATIONS 15CM</t>
  </si>
  <si>
    <t>86136</t>
  </si>
  <si>
    <t>87080</t>
  </si>
  <si>
    <t>CALIBRACHOA 15CM - R10.00 DISCOUNT!</t>
  </si>
  <si>
    <t>87956</t>
  </si>
  <si>
    <t>87966</t>
  </si>
  <si>
    <t>88113</t>
  </si>
  <si>
    <t>88968</t>
  </si>
  <si>
    <t>Total for CALIBRACHOA 15CM</t>
  </si>
  <si>
    <t>CALIBRACHOA 15CM ASS</t>
  </si>
  <si>
    <t>Total for CALIBRACHOA 15CM ASS</t>
  </si>
  <si>
    <t>CALIBRACHOA CABARET GOOD NIGHT KISS 15CM</t>
  </si>
  <si>
    <t>87254</t>
  </si>
  <si>
    <t>26882598 - PERENNIAL CALIBRACHOA CABARET GOOD NIGHT KISS 15CM</t>
  </si>
  <si>
    <t>Total for CALIBRACHOA CABARET GOOD NIGHT KISS 15CM</t>
  </si>
  <si>
    <t>CALIBRACHOA CABARET MIDNIGHT KISS 15CM</t>
  </si>
  <si>
    <t>26882598 - PERENNIAL
CALIBRACHOA CABARET MIDNIGHT KISS 15CM</t>
  </si>
  <si>
    <t>Total for CALIBRACHOA CABARET MIDNIGHT KISS 15CM</t>
  </si>
  <si>
    <t>CALIBRACHOA CABARET WHITE 15CM</t>
  </si>
  <si>
    <t>26882598 - PERENNIAL CALIBRACHOA CABARET 15CM (MALANSEUNS SHOW SPECIAL)</t>
  </si>
  <si>
    <t>Total for CALIBRACHOA CABARET WHITE 15CM</t>
  </si>
  <si>
    <t>CALIBRACHOA COLIBRI MALIBU PINK 15CM</t>
  </si>
  <si>
    <t>26882598 - PERENNIAL CALIBRACHOA COLIBRI MALIBU PINK</t>
  </si>
  <si>
    <t>Total for CALIBRACHOA COLIBRI MALIBU PINK 15CM</t>
  </si>
  <si>
    <t>CALIBRACHOA COLIBRI PINK BLING 15CM</t>
  </si>
  <si>
    <t>26882598 - PERENNIAL CALIBRACHOA COLIBRI PINK BLING 15CM</t>
  </si>
  <si>
    <t>Total for CALIBRACHOA COLIBRI PINK BLING 15CM</t>
  </si>
  <si>
    <t>CALIBRACHOA EYECONIC CHERRY BLOSSOM 15CM</t>
  </si>
  <si>
    <t>26882598 - PERENNIAL CALIBRACHOA CALIBRACHOA EYECONIC CHERRY BLOSSOM 15CM</t>
  </si>
  <si>
    <t>Total for CALIBRACHOA EYECONIC CHERRY BLOSSOM 15CM</t>
  </si>
  <si>
    <t>CALIBRACHOA EYECONIC PURPLE 15CM</t>
  </si>
  <si>
    <t>26882598 - PERENNIAL CALIBRACHOA EYECONIC PURPLE 15CM</t>
  </si>
  <si>
    <t>Total for CALIBRACHOA EYECONIC PURPLE 15CM</t>
  </si>
  <si>
    <t>CARNATION 15CM</t>
  </si>
  <si>
    <t>CARNATION ASSORTED 15CM</t>
  </si>
  <si>
    <t>Total for CARNATION 15CM</t>
  </si>
  <si>
    <t>CARNATION OSCAR WHITE AND RED 15CM</t>
  </si>
  <si>
    <t>26189192 - PERENNIAL CARNATION OSCAR WHITE AND RED 15CM</t>
  </si>
  <si>
    <t>Total for CARNATION OSCAR WHITE AND RED 15CM</t>
  </si>
  <si>
    <t>FUCHSIA BELLA SOPHIA PINK &amp; WHITE 15CM</t>
  </si>
  <si>
    <t>26508481 - ANNUAL FUCHSIA BELLA SOPHIA PINK &amp; WHITE 15CM</t>
  </si>
  <si>
    <t>Total for FUCHSIA BELLA SOPHIA PINK &amp; WHITE 15CM</t>
  </si>
  <si>
    <t>86123</t>
  </si>
  <si>
    <t>86113</t>
  </si>
  <si>
    <t>86141</t>
  </si>
  <si>
    <t>GAURA  WHITE 15CM</t>
  </si>
  <si>
    <t>GAURA  PINK 15CM</t>
  </si>
  <si>
    <t>Total for GAURA 15CM</t>
  </si>
  <si>
    <t>GAURA BELLEZA PINK 15CM</t>
  </si>
  <si>
    <t>26631264 - GAURA ASSORTED 15CM (MALANSEUNS SHOW SPECIAL)</t>
  </si>
  <si>
    <t>Total for GAURA BELLEZA PINK 15CM</t>
  </si>
  <si>
    <t>GAURA SPARKLE WHITE 15CM</t>
  </si>
  <si>
    <t>26631264 - PERENNIAL GAURA SPARKLE WHITE 15CM</t>
  </si>
  <si>
    <t>Total for GAURA SPARKLE WHITE 15CM</t>
  </si>
  <si>
    <t>GERBERA 15CM</t>
  </si>
  <si>
    <t>86439</t>
  </si>
  <si>
    <t>86450</t>
  </si>
  <si>
    <t>Total for GERBERA 15CM</t>
  </si>
  <si>
    <t>OSTEOSPERMUM 15CM</t>
  </si>
  <si>
    <t>OSTEOSPERMUM 15CM POT ASS</t>
  </si>
  <si>
    <t>87234</t>
  </si>
  <si>
    <t>87407</t>
  </si>
  <si>
    <t>88621</t>
  </si>
  <si>
    <t>Total for OSTEOSPERMUM 15CM</t>
  </si>
  <si>
    <t>PREMIUM PERENNIAL 15CM</t>
  </si>
  <si>
    <t>88703</t>
  </si>
  <si>
    <t xml:space="preserve">PREMIUM PERENNIAL 15CM </t>
  </si>
  <si>
    <t>OSTEOS 15CM</t>
  </si>
  <si>
    <t>Total for PREMIUM PERENNIAL 15CM</t>
  </si>
  <si>
    <t>SIMPLY BEAUTIFUL RANGE 15CM</t>
  </si>
  <si>
    <t>FUCHSIA 14CM</t>
  </si>
  <si>
    <t>SIMPLY BEAUTIFUL RANGE 14CM</t>
  </si>
  <si>
    <t>86086</t>
  </si>
  <si>
    <t>87138</t>
  </si>
  <si>
    <t>87304</t>
  </si>
  <si>
    <t>87349</t>
  </si>
  <si>
    <t>87590</t>
  </si>
  <si>
    <t>87594</t>
  </si>
  <si>
    <t>87607</t>
  </si>
  <si>
    <t>87634</t>
  </si>
  <si>
    <t>88563</t>
  </si>
  <si>
    <t>FUCHIA  15CM</t>
  </si>
  <si>
    <t>88612</t>
  </si>
  <si>
    <t>88878</t>
  </si>
  <si>
    <t>89138</t>
  </si>
  <si>
    <t>SIMPLY BEAUTIFUL RANGE 15CM  150863</t>
  </si>
  <si>
    <t>89169</t>
  </si>
  <si>
    <t>89277</t>
  </si>
  <si>
    <t>89541</t>
  </si>
  <si>
    <t>FUCHSIA  15CM</t>
  </si>
  <si>
    <t>89813</t>
  </si>
  <si>
    <t>89814</t>
  </si>
  <si>
    <t>SIMPLY BEAUTIFUL RANGE 15CM ASSORTED</t>
  </si>
  <si>
    <t>1254</t>
  </si>
  <si>
    <t>89843</t>
  </si>
  <si>
    <t>90036</t>
  </si>
  <si>
    <t>90128</t>
  </si>
  <si>
    <t>90311</t>
  </si>
  <si>
    <t>90435</t>
  </si>
  <si>
    <t>90467</t>
  </si>
  <si>
    <t>OSTEO POT 15CM (SPECIAL)</t>
  </si>
  <si>
    <t>90502</t>
  </si>
  <si>
    <t>Total for SIMPLY BEAUTIFUL RANGE 15CM</t>
  </si>
  <si>
    <t>Total for VERBENA 15CM</t>
  </si>
  <si>
    <t>VERBENA CADETTE PINK 15CM</t>
  </si>
  <si>
    <t>26223650 - VERBENA ASSORTED 15CM (MALANSEUNS SHOW SPECIAL)</t>
  </si>
  <si>
    <t>Total for VERBENA CADETTE PINK 15CM</t>
  </si>
  <si>
    <t>RANUNCULAS 15CM</t>
  </si>
  <si>
    <t>88035</t>
  </si>
  <si>
    <t>RANUNCULAS 15CM SPECIAL</t>
  </si>
  <si>
    <t>RANUNCULAS SPECIAL 15CM</t>
  </si>
  <si>
    <t>88040</t>
  </si>
  <si>
    <t>88054</t>
  </si>
  <si>
    <t>88126</t>
  </si>
  <si>
    <t>87862</t>
  </si>
  <si>
    <t>88447</t>
  </si>
  <si>
    <t>Total for RANUNCULAS 15CM</t>
  </si>
  <si>
    <t>ECHEVERIA SET OLIVER 15CM</t>
  </si>
  <si>
    <t>GRAPTOSEDUM DARLEY SUNSHINE 15CM</t>
  </si>
  <si>
    <t>RUSCHIA LINEOLATA 15CM</t>
  </si>
  <si>
    <t>SEDUM PARCHYPHYLUM 15CM</t>
  </si>
  <si>
    <t>87899</t>
  </si>
  <si>
    <t>RUSCHIA LENEOLATA 15CM</t>
  </si>
  <si>
    <t>Total for SUCCULENT 15CM</t>
  </si>
  <si>
    <t>CAPSICUM CHILLI BHUT JOLOKIA RED 17CM</t>
  </si>
  <si>
    <t>26899619 - ANNUAL CAPSICUM CHILLI BHUT JOLOKIA RED 17CM</t>
  </si>
  <si>
    <t>Total for CAPSICUM CHILLI BHUT JOLOKIA RED 17CM</t>
  </si>
  <si>
    <t>CHILLI 17CM</t>
  </si>
  <si>
    <t>86115</t>
  </si>
  <si>
    <t>CHILLI SPECIAL 17CM</t>
  </si>
  <si>
    <t>CHILLI POT 17CM SPECIAL</t>
  </si>
  <si>
    <t>86311</t>
  </si>
  <si>
    <t>CAPSICUM CHILLI CAROLINA REAPER RED 17CM SPECIAL</t>
  </si>
  <si>
    <t>CAPSICUM CHILLI JALAPENO GREEN 17CM SPECIAL</t>
  </si>
  <si>
    <t>CAPSICUM CHILLI TRINIDAD SCORPION 17CM SPECIAL</t>
  </si>
  <si>
    <t>86455</t>
  </si>
  <si>
    <t>Total for CHILLI 17CM</t>
  </si>
  <si>
    <t>COLOUR MIX</t>
  </si>
  <si>
    <t>86192</t>
  </si>
  <si>
    <t>CHILLI 19CM</t>
  </si>
  <si>
    <t>19CM CHILLI ASS</t>
  </si>
  <si>
    <t>86608</t>
  </si>
  <si>
    <t>PLANT CHILLI POT 19CM ASS</t>
  </si>
  <si>
    <t>Total for COLOUR MIX</t>
  </si>
  <si>
    <t>COLOUR PERENNIAL 17CM</t>
  </si>
  <si>
    <t>86131</t>
  </si>
  <si>
    <t>86140</t>
  </si>
  <si>
    <t>86646</t>
  </si>
  <si>
    <t>88866</t>
  </si>
  <si>
    <t>88880</t>
  </si>
  <si>
    <t>89003</t>
  </si>
  <si>
    <t>DAHLIA DALAYA MAXI ASSORTED 17CM</t>
  </si>
  <si>
    <t>COLOUR PERENNIAL 17CM  170765</t>
  </si>
  <si>
    <t>89243</t>
  </si>
  <si>
    <t>89368</t>
  </si>
  <si>
    <t>CAROLINA REAPER 17CM</t>
  </si>
  <si>
    <t>PEACH REAPER 17CM</t>
  </si>
  <si>
    <t>89398</t>
  </si>
  <si>
    <t>89431</t>
  </si>
  <si>
    <t xml:space="preserve">COLOUR PERENNIAL 17CM </t>
  </si>
  <si>
    <t>89564</t>
  </si>
  <si>
    <t>89677</t>
  </si>
  <si>
    <t>89704</t>
  </si>
  <si>
    <t>89815</t>
  </si>
  <si>
    <t>89856</t>
  </si>
  <si>
    <t>90027</t>
  </si>
  <si>
    <t>90235</t>
  </si>
  <si>
    <t>CHILLI POT 19CM</t>
  </si>
  <si>
    <t>CHILLY REAPER 19CM</t>
  </si>
  <si>
    <t>Total for COLOUR PERENNIAL 17CM</t>
  </si>
  <si>
    <t>DIANTHUS 17CM</t>
  </si>
  <si>
    <t>Total for DIANTHUS 17CM</t>
  </si>
  <si>
    <t>ASPARAGUS GREEN 17CM</t>
  </si>
  <si>
    <t>26904306 - PERENNIAL ASPARAGUS GREEN 17CM</t>
  </si>
  <si>
    <t>Total for ASPARAGUS GREEN 17CM</t>
  </si>
  <si>
    <t>LAVENDER DENTATA ROYAL CROWN BLUE 17CM</t>
  </si>
  <si>
    <t>26378084 - PERENNIAL LAVENDER DENTATA ROYAL CROWN BLUE 17CM</t>
  </si>
  <si>
    <t>Total for LAVENDER DENTATA ROYAL CROWN BLUE 17CM</t>
  </si>
  <si>
    <t>LEMON GRASS CYMBOPOGON CITRATUS 17CM</t>
  </si>
  <si>
    <t>26406466 - ANNUALLEMON GRASS CYMBOPOGON CITRATUS 17CM</t>
  </si>
  <si>
    <t>Total for LEMON GRASS CYMBOPOGON CITRATUS 17CM</t>
  </si>
  <si>
    <t>PLANT TO PLATE 17CM</t>
  </si>
  <si>
    <t>86077</t>
  </si>
  <si>
    <t>86130</t>
  </si>
  <si>
    <t>86196</t>
  </si>
  <si>
    <t>PLANT TO PLATE 17CM CATNIP</t>
  </si>
  <si>
    <t>CHILLI POT SPECIAL</t>
  </si>
  <si>
    <t>TOMATO 17CM SPECIAL</t>
  </si>
  <si>
    <t>CATNIP 17CM</t>
  </si>
  <si>
    <t>86275</t>
  </si>
  <si>
    <t>86332</t>
  </si>
  <si>
    <t>NYL NURSERY</t>
  </si>
  <si>
    <t>86302</t>
  </si>
  <si>
    <t>SPINACH 17CM</t>
  </si>
  <si>
    <t>CUCUMBER 17CM</t>
  </si>
  <si>
    <t>86348</t>
  </si>
  <si>
    <t>86315</t>
  </si>
  <si>
    <t>86350</t>
  </si>
  <si>
    <t>SWEET PEPPER 17CM</t>
  </si>
  <si>
    <t>86463</t>
  </si>
  <si>
    <t>PEPPER  17CM</t>
  </si>
  <si>
    <t>86512</t>
  </si>
  <si>
    <t>PLANT CHILLI POT ASS 17CM</t>
  </si>
  <si>
    <t>86579</t>
  </si>
  <si>
    <t>86610</t>
  </si>
  <si>
    <t>86651</t>
  </si>
  <si>
    <t>THE VEG AUNTIE</t>
  </si>
  <si>
    <t>PLANT TO PLATE 17CM MINT</t>
  </si>
  <si>
    <t>PLANT TO PLATE 17CM ROSEMARY</t>
  </si>
  <si>
    <t>86668</t>
  </si>
  <si>
    <t>GERANIUM 17CM</t>
  </si>
  <si>
    <t>PEPPER 17CM</t>
  </si>
  <si>
    <t>MINT 17CM</t>
  </si>
  <si>
    <t>86826</t>
  </si>
  <si>
    <t>86844</t>
  </si>
  <si>
    <t>86875</t>
  </si>
  <si>
    <t>86874</t>
  </si>
  <si>
    <t>86932</t>
  </si>
  <si>
    <t>86940</t>
  </si>
  <si>
    <t>86969</t>
  </si>
  <si>
    <t>HECKERS GARDEN CENTRE (Pty) Ltd</t>
  </si>
  <si>
    <t>17CM CHILLI</t>
  </si>
  <si>
    <t>87262</t>
  </si>
  <si>
    <t>87267</t>
  </si>
  <si>
    <t>87458</t>
  </si>
  <si>
    <t>87942</t>
  </si>
  <si>
    <t>87982</t>
  </si>
  <si>
    <t>88037</t>
  </si>
  <si>
    <t>88076</t>
  </si>
  <si>
    <t>88181</t>
  </si>
  <si>
    <t>88182</t>
  </si>
  <si>
    <t>LAVENDER 17CM</t>
  </si>
  <si>
    <t>88572</t>
  </si>
  <si>
    <t>88622</t>
  </si>
  <si>
    <t>88723</t>
  </si>
  <si>
    <t>88916</t>
  </si>
  <si>
    <t>88947</t>
  </si>
  <si>
    <t>88967</t>
  </si>
  <si>
    <t>88970</t>
  </si>
  <si>
    <t>88973</t>
  </si>
  <si>
    <t>17CM</t>
  </si>
  <si>
    <t>89017</t>
  </si>
  <si>
    <t>89091</t>
  </si>
  <si>
    <t>DAHLIA 17CM</t>
  </si>
  <si>
    <t>89131</t>
  </si>
  <si>
    <t>PLANT TO PLATE 17CM  438425</t>
  </si>
  <si>
    <t>89232</t>
  </si>
  <si>
    <t>89361</t>
  </si>
  <si>
    <t>89457</t>
  </si>
  <si>
    <t xml:space="preserve">PLANT TO PLATE 17CM  </t>
  </si>
  <si>
    <t>89635</t>
  </si>
  <si>
    <t>PLANT CHILLI POT 17CM ASSORTED</t>
  </si>
  <si>
    <t>89907</t>
  </si>
  <si>
    <t>90088</t>
  </si>
  <si>
    <t>90115</t>
  </si>
  <si>
    <t>90221</t>
  </si>
  <si>
    <t>90267</t>
  </si>
  <si>
    <t>90353</t>
  </si>
  <si>
    <t>90373</t>
  </si>
  <si>
    <t>90434</t>
  </si>
  <si>
    <t>LEMON VERBENA 17CM</t>
  </si>
  <si>
    <t>STRAWBERRY 17CM (SANA SHOW PRICES)</t>
  </si>
  <si>
    <t>90476</t>
  </si>
  <si>
    <t>90491</t>
  </si>
  <si>
    <t>GERANIUM CITRONELLA 17CM</t>
  </si>
  <si>
    <t xml:space="preserve">PLANT TO PLATE 17CM </t>
  </si>
  <si>
    <t>90498</t>
  </si>
  <si>
    <t>27566</t>
  </si>
  <si>
    <t>Total for PLANT TO PLATE 17CM</t>
  </si>
  <si>
    <t>SPINACH SWISS CHARD MIX 17CM</t>
  </si>
  <si>
    <t>26881287 - ANNUAL SPINACH ASSORTED 17CM</t>
  </si>
  <si>
    <t>Total for SPINACH SWISS CHARD MIX 17CM</t>
  </si>
  <si>
    <t>Total for LAVENDER 17CM</t>
  </si>
  <si>
    <t>LAVENDER ALLARDII MEERLO VARIEGATED 17CM</t>
  </si>
  <si>
    <t>26378084 - HERB LAVANDULLA ALLARDII 17CM</t>
  </si>
  <si>
    <t>Total for LAVENDER ALLARDII MEERLO VARIEGATED 17CM</t>
  </si>
  <si>
    <t>STRAWBERRY 17CM</t>
  </si>
  <si>
    <t>86224</t>
  </si>
  <si>
    <t>88961</t>
  </si>
  <si>
    <t>Total for STRAWBERRY 17CM</t>
  </si>
  <si>
    <t>CAPSICUM CHILLI CAROLINA REAPER RED 19CM</t>
  </si>
  <si>
    <t>26899664 - ANNUAL CAPSICUM CHILLI CAROLINA REAPER RED 19CM</t>
  </si>
  <si>
    <t>86069</t>
  </si>
  <si>
    <t>26899664 - ANNUAL CAPSICUM CHILLI  19CM</t>
  </si>
  <si>
    <t>26899664 -  CHILLI SPECIAL 19CM</t>
  </si>
  <si>
    <t>CHILL 19CM</t>
  </si>
  <si>
    <t>90169</t>
  </si>
  <si>
    <t>Total for CAPSICUM CHILLI CAROLINA REAPER RED 19CM</t>
  </si>
  <si>
    <t>ALYSSUM GIGA WHITE 20CM</t>
  </si>
  <si>
    <t>26888361 - ANNUAL ALYSSUM 20CM</t>
  </si>
  <si>
    <t>Total for ALYSSUM GIGA WHITE 20CM</t>
  </si>
  <si>
    <t>BACOPA SCOPIA GULLIVER COMPACT BLUSH 20CM</t>
  </si>
  <si>
    <t>86195</t>
  </si>
  <si>
    <t>26907741 - PERENNIAL BACOPA SCOPIA GULLIVER COMPACT BLUSH 20CM</t>
  </si>
  <si>
    <t>Total for BACOPA SCOPIA GULLIVER COMPACT BLUSH 20CM</t>
  </si>
  <si>
    <t>BACOPA SCOPIA GULLIVER COMPACT PURPLE 20CM</t>
  </si>
  <si>
    <t>26907741 - PERENNIAL BACOPA SCOPIA GULLIVER COMPACT PURPLE 20CM</t>
  </si>
  <si>
    <t>Total for BACOPA SCOPIA GULLIVER COMPACT PURPLE 20CM</t>
  </si>
  <si>
    <t>BACOPA SCOPIA GULLIVER COMPACT WHITE 20CM</t>
  </si>
  <si>
    <t>26907741 - PERENNIAL BACOPA SCOPIA GULLIVER COMPACT WHITE 20CM</t>
  </si>
  <si>
    <t>Total for BACOPA SCOPIA GULLIVER COMPACT WHITE 20CM</t>
  </si>
  <si>
    <t>BEGONIA ERIS BRONZE LEAF MIX 20CM</t>
  </si>
  <si>
    <t>26881331 - PERENNIAL BEGONIA ERIS BRONZE LEAF MIX 20CM</t>
  </si>
  <si>
    <t>Total for BEGONIA ERIS BRONZE LEAF MIX 20CM</t>
  </si>
  <si>
    <t>BEGONIA SPRINT PLUS GREEN LEAF WHITE 20CM</t>
  </si>
  <si>
    <t>26881331 - PERENNIAL BEGONIA SPRINT PLUS GREEN LEAF WHITE 20CM</t>
  </si>
  <si>
    <t>Total for BEGONIA SPRINT PLUS GREEN LEAF WHITE 20CM</t>
  </si>
  <si>
    <t>CALIBRACHOA CHA CHA DIVA HOT ROSE 20CM</t>
  </si>
  <si>
    <t>26160597 - PERENNIAL CALIBRACHOA CHA CHA DIVA HOT ROSE 20CM</t>
  </si>
  <si>
    <t>Total for CALIBRACHOA CHA CHA DIVA HOT ROSE 20CM</t>
  </si>
  <si>
    <t>CALIBRACHOA COLIBRI MALIBU PINK 20CM</t>
  </si>
  <si>
    <t>26160597 - CALIBRACHOA COLIBRI MALIBU PINK 20CM</t>
  </si>
  <si>
    <t>Total for CALIBRACHOA COLIBRI MALIBU PINK 20CM</t>
  </si>
  <si>
    <t>CHLOROPHYTUM COMOSUM VARIEGATUM 20CM</t>
  </si>
  <si>
    <t>26926452 - PERENNIAL CHLOROPHYTUM COMOSUM VARIEGATUM 20CM</t>
  </si>
  <si>
    <t>Total for CHLOROPHYTUM COMOSUM VARIEGATUM 20CM</t>
  </si>
  <si>
    <t>GYPSOPHILA GYPSY DEEP ROSE 20CM</t>
  </si>
  <si>
    <t>26888378 - ANNUAL GYPSOPHILA GYPSY DEEP ROSE 20CM</t>
  </si>
  <si>
    <t>Total for GYPSOPHILA GYPSY DEEP ROSE 20CM</t>
  </si>
  <si>
    <t>GYPSOPHILA GYPSY WHITE 20CM</t>
  </si>
  <si>
    <t>87737</t>
  </si>
  <si>
    <t>26888378 - ANNUAL GYPSOPHILA GYPSY WHITE 20CM</t>
  </si>
  <si>
    <t>Total for GYPSOPHILA GYPSY WHITE 20CM</t>
  </si>
  <si>
    <t>LOTUS RED FLASH 20CM</t>
  </si>
  <si>
    <t>26915821 - PERENNIAL LOTUS RED FLASH 20CM</t>
  </si>
  <si>
    <t>Total for LOTUS RED FLASH 20CM</t>
  </si>
  <si>
    <t>PETUNIA AMORE HEART &amp; SOUL - PURPLE &amp; YELLOW 20CM</t>
  </si>
  <si>
    <t>26884653 - PERENNIAL PETUNIA AMORE HEART &amp; SOUL - PURPLE &amp; YELLOW 20CM</t>
  </si>
  <si>
    <t>Total for PETUNIA AMORE HEART &amp; SOUL - PURPLE &amp; YELLOW 20CM</t>
  </si>
  <si>
    <t>PETUNIA AMORE QUEEN OF HEARTS 20CM</t>
  </si>
  <si>
    <t>26884653 - PERENNIAL PETUNIA AMORE QUEEN OF HEARTS 20CMHB</t>
  </si>
  <si>
    <t>Total for PETUNIA AMORE QUEEN OF HEARTS 20CM</t>
  </si>
  <si>
    <t>PETUNIA BABY DOLL PINK &amp; WHITE 20CM</t>
  </si>
  <si>
    <t>26884653 - PERENNIAL PETUNIA BABY DOLL PINK &amp; WHITE 20CM</t>
  </si>
  <si>
    <t>Total for PETUNIA BABY DOLL PINK &amp; WHITE 20CM</t>
  </si>
  <si>
    <t>PETUNIA CAPELLA MAGENTA DIAMOND 20CM</t>
  </si>
  <si>
    <t>26884653 - PERENNIAL PETUNIA CAPELLA MAGENTA DIAMOND 20CM</t>
  </si>
  <si>
    <t>Total for PETUNIA CAPELLA MAGENTA DIAMOND 20CM</t>
  </si>
  <si>
    <t>PETUNIA CASCADIA ARIZONA SKY 20CM</t>
  </si>
  <si>
    <t>26884653 - PERENNIAL PETUNIA CASCADIA ARIZONA SKY 20CM</t>
  </si>
  <si>
    <t>26884653 - H BASKET PETUNIA ASSORTED 20CM</t>
  </si>
  <si>
    <t>Total for PETUNIA CASCADIA ARIZONA SKY 20CM</t>
  </si>
  <si>
    <t>PETUNIA CIRCUS SKY MAGENTA &amp; WHITE 20CM</t>
  </si>
  <si>
    <t>26884653 - PERENNIAL PETUNIA CIRCUS SKY MAGENTA &amp; WHITE 20CM</t>
  </si>
  <si>
    <t>Total for PETUNIA CIRCUS SKY MAGENTA &amp; WHITE 20CM</t>
  </si>
  <si>
    <t>PETUNIA FALCON RED AND WHITE 20CM</t>
  </si>
  <si>
    <t>26884653 - PERENNIAL PETUNIA FALCON RED AND WHITE 20CM</t>
  </si>
  <si>
    <t>Total for PETUNIA FALCON RED AND WHITE 20CM</t>
  </si>
  <si>
    <t>PETUNIA NIGHT SKY PURPLE &amp; WHITE 20CM</t>
  </si>
  <si>
    <t>26884653 - PERENNIAL PETUNIA NIGHT SKY PURPLE &amp; WHITE 20CMHB</t>
  </si>
  <si>
    <t>Total for PETUNIA NIGHT SKY PURPLE &amp; WHITE 20CM</t>
  </si>
  <si>
    <t>PETUNIA SPLASH DANCE MAGENTA MAMBO 20CM</t>
  </si>
  <si>
    <t>26884653 - PERENNIAL PETUNIA SPLASH DANCE MAGENTA MAMBO 20CM</t>
  </si>
  <si>
    <t>Total for PETUNIA SPLASH DANCE MAGENTA MAMBO 20CM</t>
  </si>
  <si>
    <t>PLANTED AERO BOWL 20CM</t>
  </si>
  <si>
    <t>86106</t>
  </si>
  <si>
    <t>86134</t>
  </si>
  <si>
    <t>CHILLI CAROLINA REAPER 19CM</t>
  </si>
  <si>
    <t>PLANTED AERO BOWL PETUNIA 20CM</t>
  </si>
  <si>
    <t>PLANTED AERO BOWL CHICKEN 20CM</t>
  </si>
  <si>
    <t>PLANTED AERO BOWL CALIBRACHOA 20CM</t>
  </si>
  <si>
    <t>86268</t>
  </si>
  <si>
    <t>86357</t>
  </si>
  <si>
    <t>86369</t>
  </si>
  <si>
    <t>86372</t>
  </si>
  <si>
    <t>86377</t>
  </si>
  <si>
    <t>86406</t>
  </si>
  <si>
    <t>PLANTED AERO BOWL ALYSSUIM 20CM</t>
  </si>
  <si>
    <t>PLANTED AERO BOWL COLEUS 20CM</t>
  </si>
  <si>
    <t>86514</t>
  </si>
  <si>
    <t>86539</t>
  </si>
  <si>
    <t>86544</t>
  </si>
  <si>
    <t>86581</t>
  </si>
  <si>
    <t>86592</t>
  </si>
  <si>
    <t>86612</t>
  </si>
  <si>
    <t>86614</t>
  </si>
  <si>
    <t>86653</t>
  </si>
  <si>
    <t>86736</t>
  </si>
  <si>
    <t>86778</t>
  </si>
  <si>
    <t>86854</t>
  </si>
  <si>
    <t>86858</t>
  </si>
  <si>
    <t>86869</t>
  </si>
  <si>
    <t>86911</t>
  </si>
  <si>
    <t>86977</t>
  </si>
  <si>
    <t>86956</t>
  </si>
  <si>
    <t>86972</t>
  </si>
  <si>
    <t>86973</t>
  </si>
  <si>
    <t>86968</t>
  </si>
  <si>
    <t>86985</t>
  </si>
  <si>
    <t>87014</t>
  </si>
  <si>
    <t>87063</t>
  </si>
  <si>
    <t>87117</t>
  </si>
  <si>
    <t>87129</t>
  </si>
  <si>
    <t>87161</t>
  </si>
  <si>
    <t>87169</t>
  </si>
  <si>
    <t xml:space="preserve">PLANTED AERO BOWL 20CM </t>
  </si>
  <si>
    <t>87208</t>
  </si>
  <si>
    <t>87217</t>
  </si>
  <si>
    <t>87256</t>
  </si>
  <si>
    <t>87265</t>
  </si>
  <si>
    <t>87303</t>
  </si>
  <si>
    <t>87311</t>
  </si>
  <si>
    <t>87378</t>
  </si>
  <si>
    <t>87398</t>
  </si>
  <si>
    <t>PLANTED AERO BOWL VIOLA 20CM</t>
  </si>
  <si>
    <t>PLANTED AERO BOWL PANSY 20CM</t>
  </si>
  <si>
    <t>87434</t>
  </si>
  <si>
    <t>87425</t>
  </si>
  <si>
    <t>87460</t>
  </si>
  <si>
    <t>87376</t>
  </si>
  <si>
    <t>87474</t>
  </si>
  <si>
    <t>87577</t>
  </si>
  <si>
    <t>87615</t>
  </si>
  <si>
    <t>87639</t>
  </si>
  <si>
    <t>87658</t>
  </si>
  <si>
    <t>87700</t>
  </si>
  <si>
    <t>87704</t>
  </si>
  <si>
    <t xml:space="preserve">PLANTED AERO BOWL 20CM  </t>
  </si>
  <si>
    <t>87751</t>
  </si>
  <si>
    <t>87783</t>
  </si>
  <si>
    <t>87785</t>
  </si>
  <si>
    <t>87168</t>
  </si>
  <si>
    <t>87858</t>
  </si>
  <si>
    <t>87886</t>
  </si>
  <si>
    <t>87883</t>
  </si>
  <si>
    <t>87904</t>
  </si>
  <si>
    <t>CAEZAR FRESH PRODUCTS</t>
  </si>
  <si>
    <t>87906</t>
  </si>
  <si>
    <t>87908</t>
  </si>
  <si>
    <t>87946</t>
  </si>
  <si>
    <t>87953</t>
  </si>
  <si>
    <t>GEELHOUT</t>
  </si>
  <si>
    <t>87994</t>
  </si>
  <si>
    <t>88012</t>
  </si>
  <si>
    <t>88018</t>
  </si>
  <si>
    <t>88068</t>
  </si>
  <si>
    <t>88208</t>
  </si>
  <si>
    <t>88207</t>
  </si>
  <si>
    <t>88256</t>
  </si>
  <si>
    <t>ALYSSUM PLANTED AERO BOWL 20CM</t>
  </si>
  <si>
    <t>CALIBRACHOA PLANTED AERO BOWL 20CM</t>
  </si>
  <si>
    <t>GYPSOPHILA PLANTED AERO BOWL 20CM</t>
  </si>
  <si>
    <t>88285</t>
  </si>
  <si>
    <t>88356</t>
  </si>
  <si>
    <t>PLANTED AERO BOWL ALYSSUM 20CM</t>
  </si>
  <si>
    <t>PLANTED AERO BOWL CALIBROCHOA 20CM</t>
  </si>
  <si>
    <t>88346</t>
  </si>
  <si>
    <t>88376</t>
  </si>
  <si>
    <t>88415</t>
  </si>
  <si>
    <t>88428</t>
  </si>
  <si>
    <t>88444</t>
  </si>
  <si>
    <t>88445</t>
  </si>
  <si>
    <t>PETUNIA PLANTED AERO BOWL 20CM</t>
  </si>
  <si>
    <t>88478</t>
  </si>
  <si>
    <t>PLANTED AERO BOWL CALENDULA  20CM</t>
  </si>
  <si>
    <t>PLANTED AERO BOWL GYPSOPHILA 20CM</t>
  </si>
  <si>
    <t>88653</t>
  </si>
  <si>
    <t>FUCHSIA PLANTED AERO BOWL 20CM</t>
  </si>
  <si>
    <t>HANGING BASKET PLANTED ASS 20CM</t>
  </si>
  <si>
    <t>88765</t>
  </si>
  <si>
    <t>88751</t>
  </si>
  <si>
    <t>88785</t>
  </si>
  <si>
    <t>PLANTED AERO BOWL SPECIAL 20CM</t>
  </si>
  <si>
    <t>CALIBRACHOA AERO BOWL 20CM</t>
  </si>
  <si>
    <t>PETUNIA AERO BOWL 20CM</t>
  </si>
  <si>
    <t>FUCHSIA AERO BOWL 20CM</t>
  </si>
  <si>
    <t>HANGING BASKET PLANTED ASSORTED 20CM</t>
  </si>
  <si>
    <t>PLANTED AERO BOWL  20CM</t>
  </si>
  <si>
    <t>88941</t>
  </si>
  <si>
    <t>88980</t>
  </si>
  <si>
    <t>89070</t>
  </si>
  <si>
    <t>89114</t>
  </si>
  <si>
    <t>89159</t>
  </si>
  <si>
    <t>PLANTED AERO BOWL 20CM  43597</t>
  </si>
  <si>
    <t>89204</t>
  </si>
  <si>
    <t>89231</t>
  </si>
  <si>
    <t>89362</t>
  </si>
  <si>
    <t>89332</t>
  </si>
  <si>
    <t>BEGONIA AERO BOWL 20CM</t>
  </si>
  <si>
    <t>FUCHIA AERO BOWL 20CM</t>
  </si>
  <si>
    <t>89506</t>
  </si>
  <si>
    <t>89510</t>
  </si>
  <si>
    <t>VERBENA AERO BOWL 20CM</t>
  </si>
  <si>
    <t>89668</t>
  </si>
  <si>
    <t>89755</t>
  </si>
  <si>
    <t>89816</t>
  </si>
  <si>
    <t>89841</t>
  </si>
  <si>
    <t>89871</t>
  </si>
  <si>
    <t>89852</t>
  </si>
  <si>
    <t>DELOSPERMA AERO BOWLS 20CM</t>
  </si>
  <si>
    <t>CHLOROPHYTUM AERO BOWL 20CM</t>
  </si>
  <si>
    <t>DELOSPERMA OCEAN SUNSET AERO BOWL 20CM</t>
  </si>
  <si>
    <t>89979</t>
  </si>
  <si>
    <t>90008</t>
  </si>
  <si>
    <t>PORTULACA AERO BOWL 20CM</t>
  </si>
  <si>
    <t>90079</t>
  </si>
  <si>
    <t>90118</t>
  </si>
  <si>
    <t>90121</t>
  </si>
  <si>
    <t>90144</t>
  </si>
  <si>
    <t>HANGING BASKET PLANTED ASSORTED 20CM (SPECIAL)</t>
  </si>
  <si>
    <t>PLANTED AERO BOWL 20CM (SPECIAL)</t>
  </si>
  <si>
    <t>90177</t>
  </si>
  <si>
    <t>CALIBRACHOA GABARET HOT ROSE 20CM (SPECIAL)</t>
  </si>
  <si>
    <t>PLANTED AERO BOWL 20CM (MALANSEUNS SHOW SPECIAL)</t>
  </si>
  <si>
    <t>90277</t>
  </si>
  <si>
    <t>90338</t>
  </si>
  <si>
    <t>90343</t>
  </si>
  <si>
    <t>90354</t>
  </si>
  <si>
    <t>90522</t>
  </si>
  <si>
    <t>90528</t>
  </si>
  <si>
    <t>90524</t>
  </si>
  <si>
    <t>WAY TO TRADE Pty Ltd</t>
  </si>
  <si>
    <t>90515</t>
  </si>
  <si>
    <t>1334</t>
  </si>
  <si>
    <t>90615</t>
  </si>
  <si>
    <t>Total for PLANTED AERO BOWL 20CM</t>
  </si>
  <si>
    <t>AT COLEUS 23CM POT</t>
  </si>
  <si>
    <t>AT COLEUS 25CM POT</t>
  </si>
  <si>
    <t>HELIANTHUS 23CM POT</t>
  </si>
  <si>
    <t>90408</t>
  </si>
  <si>
    <t>90478</t>
  </si>
  <si>
    <t>Total for AT COLEUS 23CM POT</t>
  </si>
  <si>
    <t>AT POTTED MIX 23CM</t>
  </si>
  <si>
    <t>HELIANTHUS TAVOR DOUBLE 23CM</t>
  </si>
  <si>
    <t>AT POTTED MIX 23CM (SPECIAL)</t>
  </si>
  <si>
    <t>HELIANTHUS 23CM</t>
  </si>
  <si>
    <t>90064</t>
  </si>
  <si>
    <t>PETUNIA BABY DOLL PINK AND WHITE 23CM (SPECIAL)</t>
  </si>
  <si>
    <t>90135</t>
  </si>
  <si>
    <t>PETUNIA BEAUTICAL BORDEAUX 23CM (SPECIAL)</t>
  </si>
  <si>
    <t>PETUNIA BEAUTICAL SUNRAY PINK 23CM (SPECIAL)</t>
  </si>
  <si>
    <t>PETUNIA CHERRY SKY 23CM (SPECIAL)</t>
  </si>
  <si>
    <t>90452</t>
  </si>
  <si>
    <t>90479</t>
  </si>
  <si>
    <t>AT POTTED MIX 23CM  850040172</t>
  </si>
  <si>
    <t>Total for AT POTTED MIX 23CM</t>
  </si>
  <si>
    <t>COLEUS FLOWER POWER 15CM POT ASS</t>
  </si>
  <si>
    <t>86573</t>
  </si>
  <si>
    <t>86782</t>
  </si>
  <si>
    <t>Total for COLEUS FLOWER POWER 15CM POT ASS</t>
  </si>
  <si>
    <t>COLOUR PLUGS 24</t>
  </si>
  <si>
    <t>COLOUR PLUGS 24 IMPATIENS SPECIAL</t>
  </si>
  <si>
    <t>86717</t>
  </si>
  <si>
    <t>86882</t>
  </si>
  <si>
    <t>86884</t>
  </si>
  <si>
    <t>87086</t>
  </si>
  <si>
    <t>87125</t>
  </si>
  <si>
    <t>87153</t>
  </si>
  <si>
    <t>WILLOW FEATHER FARMING</t>
  </si>
  <si>
    <t>87167</t>
  </si>
  <si>
    <t>87241</t>
  </si>
  <si>
    <t>87338</t>
  </si>
  <si>
    <t>EARTHQUEST MANAGEMENT CONSULTANTS</t>
  </si>
  <si>
    <t>87381</t>
  </si>
  <si>
    <t>87383</t>
  </si>
  <si>
    <t>87450</t>
  </si>
  <si>
    <t>87612</t>
  </si>
  <si>
    <t>87629</t>
  </si>
  <si>
    <t>87657</t>
  </si>
  <si>
    <t>87688</t>
  </si>
  <si>
    <t>SPINACH  PLUGS 24</t>
  </si>
  <si>
    <t>87817</t>
  </si>
  <si>
    <t>87890</t>
  </si>
  <si>
    <t>88072</t>
  </si>
  <si>
    <t>COLOUR PLUGS 24 LEEKS</t>
  </si>
  <si>
    <t>COLOUR PLUGS 24 SPINACH</t>
  </si>
  <si>
    <t>88449</t>
  </si>
  <si>
    <t>BEESERV CONSULTING</t>
  </si>
  <si>
    <t>88570</t>
  </si>
  <si>
    <t>88701</t>
  </si>
  <si>
    <t>89120</t>
  </si>
  <si>
    <t>89132</t>
  </si>
  <si>
    <t>89137</t>
  </si>
  <si>
    <t>ROBERT WATKINS LANDSCAPING</t>
  </si>
  <si>
    <t>89196</t>
  </si>
  <si>
    <t>89282</t>
  </si>
  <si>
    <t>89592</t>
  </si>
  <si>
    <t>URIAH GARDEN SERVICES</t>
  </si>
  <si>
    <t>89622</t>
  </si>
  <si>
    <t>89679</t>
  </si>
  <si>
    <t>89839</t>
  </si>
  <si>
    <t>89904</t>
  </si>
  <si>
    <t>Total for COLOUR PLUGS 24</t>
  </si>
  <si>
    <t>ALSTROMERIA 25CM</t>
  </si>
  <si>
    <t>Total for ALSTROMERIA 25CM</t>
  </si>
  <si>
    <t>COLOUR MAGIC 25CM</t>
  </si>
  <si>
    <t>COLOUR POT 25CM</t>
  </si>
  <si>
    <t>86094</t>
  </si>
  <si>
    <t>86178</t>
  </si>
  <si>
    <t>86307</t>
  </si>
  <si>
    <t>PETUNIA 25CM</t>
  </si>
  <si>
    <t>86326</t>
  </si>
  <si>
    <t>86356</t>
  </si>
  <si>
    <t>86394</t>
  </si>
  <si>
    <t>86477</t>
  </si>
  <si>
    <t>86496</t>
  </si>
  <si>
    <t>86555</t>
  </si>
  <si>
    <t>86635</t>
  </si>
  <si>
    <t>86819</t>
  </si>
  <si>
    <t>86839</t>
  </si>
  <si>
    <t>86879</t>
  </si>
  <si>
    <t>86957</t>
  </si>
  <si>
    <t>86970</t>
  </si>
  <si>
    <t>87053</t>
  </si>
  <si>
    <t>87197</t>
  </si>
  <si>
    <t>87219</t>
  </si>
  <si>
    <t>87337</t>
  </si>
  <si>
    <t>87374</t>
  </si>
  <si>
    <t>87380</t>
  </si>
  <si>
    <t>87435</t>
  </si>
  <si>
    <t>87592</t>
  </si>
  <si>
    <t>87593</t>
  </si>
  <si>
    <t>87604</t>
  </si>
  <si>
    <t>87764</t>
  </si>
  <si>
    <t>87839</t>
  </si>
  <si>
    <t>PETUNIA  25CM</t>
  </si>
  <si>
    <t>87868</t>
  </si>
  <si>
    <t>88021</t>
  </si>
  <si>
    <t>88053</t>
  </si>
  <si>
    <t>88159</t>
  </si>
  <si>
    <t>88172</t>
  </si>
  <si>
    <t>88203</t>
  </si>
  <si>
    <t>DIANTHUS  25CM</t>
  </si>
  <si>
    <t>88282</t>
  </si>
  <si>
    <t>88353</t>
  </si>
  <si>
    <t>88363</t>
  </si>
  <si>
    <t>88614</t>
  </si>
  <si>
    <t>88758</t>
  </si>
  <si>
    <t>88760</t>
  </si>
  <si>
    <t>PETUNIA POTS 25CM</t>
  </si>
  <si>
    <t>88850</t>
  </si>
  <si>
    <t>88851</t>
  </si>
  <si>
    <t>88977</t>
  </si>
  <si>
    <t>89018</t>
  </si>
  <si>
    <t>89045</t>
  </si>
  <si>
    <t>89075</t>
  </si>
  <si>
    <t>89089</t>
  </si>
  <si>
    <t>89098</t>
  </si>
  <si>
    <t>89176</t>
  </si>
  <si>
    <t>89345</t>
  </si>
  <si>
    <t>89694</t>
  </si>
  <si>
    <t>89779</t>
  </si>
  <si>
    <t>HELIANTHUS 23CM (SPECIAL)</t>
  </si>
  <si>
    <t>90012</t>
  </si>
  <si>
    <t>PETUNIA POT 25CM</t>
  </si>
  <si>
    <t>90195</t>
  </si>
  <si>
    <t>MALANSEUNS Head Office:AKASIA</t>
  </si>
  <si>
    <t>COLOUR MAGIC 25CM (MALANSEUNS SHOW SPECIAL)</t>
  </si>
  <si>
    <t>90190</t>
  </si>
  <si>
    <t>HELIANTHUS 25CM</t>
  </si>
  <si>
    <t>HELIANTHUS 25CM (SPECIAL)</t>
  </si>
  <si>
    <t>PETUNIA 25CM (SANA SHOW PRICES)</t>
  </si>
  <si>
    <t>90450</t>
  </si>
  <si>
    <t>COLOUR MAGIC 25CM (SANA SHOW PRICES)</t>
  </si>
  <si>
    <t>90483</t>
  </si>
  <si>
    <t>Total for COLOUR MAGIC 25CM</t>
  </si>
  <si>
    <t>PETUNIA AMORE HEART &amp; SOUL - PURPLE &amp; YELLOW 25CM</t>
  </si>
  <si>
    <t>86640</t>
  </si>
  <si>
    <t>26925738 - ANNUAL PETUNIA AMORE HEART &amp; SOUL - PURPLE &amp; YELLOW 25CM</t>
  </si>
  <si>
    <t>Total for PETUNIA AMORE HEART &amp; SOUL - PURPLE &amp; YELLOW 25CM</t>
  </si>
  <si>
    <t>PETUNIA CIRCUS SKY 26925738</t>
  </si>
  <si>
    <t>PETUNIA ASSORTED MIX 25CM  26925738 (MALANSEUNS SHOW SPECIAL)</t>
  </si>
  <si>
    <t>HELIANTHUS ASSORTED MIX 25CM  26925738 (MALANSEUNS SHOW SPECIAL)</t>
  </si>
  <si>
    <t>STO2524 PETUNIA ASSORTED MIX 25CM 26925738  (MALANSEUNS SHOW SPECIAL)</t>
  </si>
  <si>
    <t>Total for PETUNIA CIRCUS SKY 26925738</t>
  </si>
  <si>
    <t>PETUNIA NIGHT SKY 25CM</t>
  </si>
  <si>
    <t>Total for PETUNIA NIGHT SKY 25CM</t>
  </si>
  <si>
    <t>BEGONIA ERIS BRONZE LEAF ROSE 25CM</t>
  </si>
  <si>
    <t>26200651 - PERENNIAL BEGONIA ERIS BRONZE LEAF ROSE 25CM</t>
  </si>
  <si>
    <t>Total for BEGONIA ERIS BRONZE LEAF ROSE 25CM</t>
  </si>
  <si>
    <t>BEGONIA SPRINT PLUS GREEN LEAF RED 25CM</t>
  </si>
  <si>
    <t>26200651 - PERENNIAL BEGONIA SPRINT PLUS GREEN LEAF RED 25CM</t>
  </si>
  <si>
    <t>Total for BEGONIA SPRINT PLUS GREEN LEAF RED 25CM</t>
  </si>
  <si>
    <t>BEGONIA SPRINT PLUS GREEN LEAF ROSE 25CM</t>
  </si>
  <si>
    <t>26200651 - PERENNIAL BEGONIA SPRINT PLUS GREEN LEAF ROSE 25CM</t>
  </si>
  <si>
    <t>Total for BEGONIA SPRINT PLUS GREEN LEAF ROSE 25CM</t>
  </si>
  <si>
    <t>GYPSOPHILA GYPSY DEEP ROSE 25CMB</t>
  </si>
  <si>
    <t>26917054 - ANNUAL GYPSOPHILA GYPSY DEEP ROSE 25CM</t>
  </si>
  <si>
    <t>Total for GYPSOPHILA GYPSY DEEP ROSE 25CMB</t>
  </si>
  <si>
    <t>PETUNIA NIGHT SKY PURPLE &amp; WHITE 26246123</t>
  </si>
  <si>
    <t>Total for PETUNIA NIGHT SKY PURPLE &amp; WHITE 26246123</t>
  </si>
  <si>
    <t>PETUNIA SPLASH DANCE MAGENTA MAMBO 26246123</t>
  </si>
  <si>
    <t>Total for PETUNIA SPLASH DANCE MAGENTA MAMBO 26246123</t>
  </si>
  <si>
    <t>PLANT HANGING BASKET 25CM</t>
  </si>
  <si>
    <t>86385</t>
  </si>
  <si>
    <t>PLANT HANGING BASKET ALYSSUM 25CM</t>
  </si>
  <si>
    <t>PLANT HANGING BASKET PETUNIA 25CM</t>
  </si>
  <si>
    <t>86542</t>
  </si>
  <si>
    <t>86632</t>
  </si>
  <si>
    <t>87388</t>
  </si>
  <si>
    <t>87401</t>
  </si>
  <si>
    <t>87483</t>
  </si>
  <si>
    <t>87682</t>
  </si>
  <si>
    <t>88009</t>
  </si>
  <si>
    <t>PLANT HANGING BASKET CALIBRACHOA 25CM</t>
  </si>
  <si>
    <t>88816</t>
  </si>
  <si>
    <t xml:space="preserve">PLANT HANGING BASKET 25CM  </t>
  </si>
  <si>
    <t>89251</t>
  </si>
  <si>
    <t>89291</t>
  </si>
  <si>
    <t>89542</t>
  </si>
  <si>
    <t>HANGING BASKET PLANTED ASSORTED 25CM</t>
  </si>
  <si>
    <t>90080</t>
  </si>
  <si>
    <t>PETUNIA VALENTINES MIX HANGING BASKET 25CM (SPECIAL)</t>
  </si>
  <si>
    <t>PETUNIA EASY WAVE RED VELOUR HANGING BASKET 25CM (SPECIAL)</t>
  </si>
  <si>
    <t>SWEET LOVE PETUNIA CALIBRACHOA MIX HANGING BASKET 25CM (SPECIAL)</t>
  </si>
  <si>
    <t>VERBENA VALENTINES MIX HANGING BASKET 25CM (SPECIAL)</t>
  </si>
  <si>
    <t>PETUNIA HANGING BASKET 25CM</t>
  </si>
  <si>
    <t>PLANT HANGING BASKET 25CM (MALANSEUNS SHOW SPECIAL)</t>
  </si>
  <si>
    <t>90216</t>
  </si>
  <si>
    <t>PORTULACA HANGING BASKET 25CM</t>
  </si>
  <si>
    <t>90541</t>
  </si>
  <si>
    <t>90581</t>
  </si>
  <si>
    <t>Total for PLANT HANGING BASKET 25CM</t>
  </si>
  <si>
    <t>HELIANTHUS ASSORTED 26952611</t>
  </si>
  <si>
    <t>STO2523 HELIANTHUS ASSORTED 25CM 26952611 (MALANSEUNS SHOW SPECIAL)</t>
  </si>
  <si>
    <t>Total for HELIANTHUS ASSORTED 26952611</t>
  </si>
  <si>
    <t>25CM  DIGITALIS DALMATIAN WHITE  25CM POTS</t>
  </si>
  <si>
    <t>26934822 -25CM DIGITALIS DALMATIAN WHITE  25CM</t>
  </si>
  <si>
    <t>Total for 25CM  DIGITALIS DALMATIAN WHITE  25CM POTS</t>
  </si>
  <si>
    <t>26940175 MIXED COLOUR POT 32CM</t>
  </si>
  <si>
    <t>88369</t>
  </si>
  <si>
    <t>88370</t>
  </si>
  <si>
    <t>88391</t>
  </si>
  <si>
    <t>88452</t>
  </si>
  <si>
    <t>Total for 26940175 MIXED COLOUR POT 32CM</t>
  </si>
  <si>
    <t>26533384 ZINNIA PROFUSION WHITE</t>
  </si>
  <si>
    <t xml:space="preserve">26533384 ZINNIA PROFUSION </t>
  </si>
  <si>
    <t>Total for 26533384 ZINNIA PROFUSION WHITE</t>
  </si>
  <si>
    <t>26940175 BLUE LIGHTNING MIX</t>
  </si>
  <si>
    <t>26940175 BLUE LIGHTNING MIX (SPECIAL)</t>
  </si>
  <si>
    <t>Total for 26940175 BLUE LIGHTNING MIX</t>
  </si>
  <si>
    <t>26940175 SPLASHY STAR MIX</t>
  </si>
  <si>
    <t>26940175 SPLASHY STAR	MIX (SPECIAL)</t>
  </si>
  <si>
    <t>Total for 26940175 SPLASHY STAR MIX</t>
  </si>
  <si>
    <t>BLUE WAVES MIX 26940175</t>
  </si>
  <si>
    <t>Total for BLUE WAVES MIX 26940175</t>
  </si>
  <si>
    <t>COLOUR MAGIC 32CM</t>
  </si>
  <si>
    <t>COLOUR MAGIC PORTULACA 32CM</t>
  </si>
  <si>
    <t>86685</t>
  </si>
  <si>
    <t>86863</t>
  </si>
  <si>
    <t>86850</t>
  </si>
  <si>
    <t>87104</t>
  </si>
  <si>
    <t>87107</t>
  </si>
  <si>
    <t>87488</t>
  </si>
  <si>
    <t>87807</t>
  </si>
  <si>
    <t>87635</t>
  </si>
  <si>
    <t>87988</t>
  </si>
  <si>
    <t>MIX &amp; MINGLE  32CM</t>
  </si>
  <si>
    <t>88324</t>
  </si>
  <si>
    <t>88357</t>
  </si>
  <si>
    <t>88632</t>
  </si>
  <si>
    <t>ANTHIRRHINUM 32CM</t>
  </si>
  <si>
    <t>88704</t>
  </si>
  <si>
    <t>PETUNIA MIX 32CM</t>
  </si>
  <si>
    <t>MIX AND MINGLE 32CM</t>
  </si>
  <si>
    <t>MIX AND MINGLES 32CM</t>
  </si>
  <si>
    <t>89647</t>
  </si>
  <si>
    <t>VALENTINES MIX 32CM (SPECIAL)</t>
  </si>
  <si>
    <t>MIX POTS 32CM</t>
  </si>
  <si>
    <t>COLOUR MAGIC 32CM (SPECIAL)</t>
  </si>
  <si>
    <t>COLOUR MAGIC 32CM (MALANSEUNS SHOW SPECIAL)</t>
  </si>
  <si>
    <t>COLOUR MAGIC 32CM (SANA SHOW PRICES)</t>
  </si>
  <si>
    <t>90543</t>
  </si>
  <si>
    <t>HIGHVELD HORTICULTURE</t>
  </si>
  <si>
    <t>Total for COLOUR MAGIC 32CM</t>
  </si>
  <si>
    <t>PINK WISHES MIX 26940175</t>
  </si>
  <si>
    <t>Total for PINK WISHES MIX 26940175</t>
  </si>
  <si>
    <t>RASPBERRY RIPPLE MIX 26940175</t>
  </si>
  <si>
    <t>Total for RASPBERRY RIPPLE MIX 26940175</t>
  </si>
  <si>
    <t>SWEET AND SAVOURY MIX 26940175</t>
  </si>
  <si>
    <t>SWEET AND SAVOURY MIX 26940175 (SPECIAL)</t>
  </si>
  <si>
    <t>Total for SWEET AND SAVOURY MIX 26940175</t>
  </si>
  <si>
    <t>CHAMBERLAIN 4 PACK</t>
  </si>
  <si>
    <t>SEEDLINGS 4 PACK ASSORTED</t>
  </si>
  <si>
    <t>Total for CHAMBERLAIN 4 PACK</t>
  </si>
  <si>
    <t>PRIMULA PRIMROSE ACAULIS DANIA MIX 4 PACK</t>
  </si>
  <si>
    <t>26886299 - ANNUAL PRIMULA PRIMROSE ACAULIS DANIA MIX 4 PACK</t>
  </si>
  <si>
    <t>Total for PRIMULA PRIMROSE ACAULIS DANIA MIX 4 PACK</t>
  </si>
  <si>
    <t>PRIMULA PRIMROSE ACAULIS DANIA ROSE 4 PACK</t>
  </si>
  <si>
    <t>26886299 - ANNUAL PRIMULA PRIMROSE ACAULIS DANIA ROSE 4 PACK</t>
  </si>
  <si>
    <t>Total for PRIMULA PRIMROSE ACAULIS DANIA ROSE 4 PACK</t>
  </si>
  <si>
    <t>SEEDLING 4PK ASSORTED (deleted)</t>
  </si>
  <si>
    <t>PLANT SEEDLING TRAY 4PK ASSORTED ATN</t>
  </si>
  <si>
    <t>Total for SEEDLING 4PK ASSORTED (deleted)</t>
  </si>
  <si>
    <t>SEEDLING FLOWER 4 PACK</t>
  </si>
  <si>
    <t>737186350505 - SEEDLING FLOWER 4 PACK</t>
  </si>
  <si>
    <t>Total for SEEDLING FLOWER 4 PACK</t>
  </si>
  <si>
    <t>TOMATO CHERRY RED ROBIN F1</t>
  </si>
  <si>
    <t>26054049 - ANNUAL TOMATO CHERRY RED ROBIN F1</t>
  </si>
  <si>
    <t>Total for TOMATO CHERRY RED ROBIN F1</t>
  </si>
  <si>
    <t>PPAPOBLJE</t>
  </si>
  <si>
    <t>86425</t>
  </si>
  <si>
    <t>MALANSEUNS Head Office</t>
  </si>
  <si>
    <t>PANSY POWER BLUE JEANS</t>
  </si>
  <si>
    <t>86570</t>
  </si>
  <si>
    <t>86664</t>
  </si>
  <si>
    <t>Total for PPAPOBLJE</t>
  </si>
  <si>
    <t>PPAPOBLXD</t>
  </si>
  <si>
    <t>PANSY POWER BLOTCH MIXED</t>
  </si>
  <si>
    <t>Total for PPAPOBLXD</t>
  </si>
  <si>
    <t>PPAPODEBL</t>
  </si>
  <si>
    <t>PANSY POWER DEEP BLUE WITH BLOTCH</t>
  </si>
  <si>
    <t>Total for PPAPODEBL</t>
  </si>
  <si>
    <t>PPAPOFI</t>
  </si>
  <si>
    <t>PANSY POWER FIRE</t>
  </si>
  <si>
    <t>Total for PPAPOFI</t>
  </si>
  <si>
    <t>PPAPOPA</t>
  </si>
  <si>
    <t>PANSY POWER PATRICIA</t>
  </si>
  <si>
    <t>Total for PPAPOPA</t>
  </si>
  <si>
    <t>PPAPOPUBL</t>
  </si>
  <si>
    <t>PANSY POWER PURPLE WITH BLOTCH</t>
  </si>
  <si>
    <t>Total for PPAPOPUBL</t>
  </si>
  <si>
    <t>PPAPOWHBL</t>
  </si>
  <si>
    <t>PANSY POWER WHITE</t>
  </si>
  <si>
    <t>Total for PPAPOWHBL</t>
  </si>
  <si>
    <t>PPAPOYEBL</t>
  </si>
  <si>
    <t>PANSY POWER YELLOW WITH BLOTCH</t>
  </si>
  <si>
    <t>Total for PPAPOYEBL</t>
  </si>
  <si>
    <t>PPAPRLASH</t>
  </si>
  <si>
    <t>PANSY PREMIER LAVENDER SHADES</t>
  </si>
  <si>
    <t>Total for PPAPRLASH</t>
  </si>
  <si>
    <t>PPAPUOCBRMI</t>
  </si>
  <si>
    <t>PANSY PUNCH OCEAN BREEZE MIX</t>
  </si>
  <si>
    <t>Total for PPAPUOCBRMI</t>
  </si>
  <si>
    <t>PPAULPESHXD</t>
  </si>
  <si>
    <t>PANSY ULTIMA PEACH SHADES MIX</t>
  </si>
  <si>
    <t>Total for PPAULPESHXD</t>
  </si>
  <si>
    <t>COLOUR PLUGS 48</t>
  </si>
  <si>
    <t>86636</t>
  </si>
  <si>
    <t>89194</t>
  </si>
  <si>
    <t>128 LAWN</t>
  </si>
  <si>
    <t>89718</t>
  </si>
  <si>
    <t>89797</t>
  </si>
  <si>
    <t>89811</t>
  </si>
  <si>
    <t>L/M GRASS 128 PACK</t>
  </si>
  <si>
    <t>90166</t>
  </si>
  <si>
    <t>Total for COLOUR PLUGS 48</t>
  </si>
  <si>
    <t>COLOUR PLUGS 512</t>
  </si>
  <si>
    <t>88657</t>
  </si>
  <si>
    <t>WILDFLOWER WONDERS</t>
  </si>
  <si>
    <t>STATICE 512</t>
  </si>
  <si>
    <t>CELOSIA CHIEF 512</t>
  </si>
  <si>
    <t>GOMPHRENA 512</t>
  </si>
  <si>
    <t>89044</t>
  </si>
  <si>
    <t>ZINNIA OKLAHOMA WHITE</t>
  </si>
  <si>
    <t>ZINNIA OKLAHOMA CARMINE</t>
  </si>
  <si>
    <t>89242</t>
  </si>
  <si>
    <t>89575</t>
  </si>
  <si>
    <t>FLORISEEDS GROPLUG</t>
  </si>
  <si>
    <t>BEGONIA NON STOP ASSORTED</t>
  </si>
  <si>
    <t>BEGONIA SUPER COOL ASSORTED</t>
  </si>
  <si>
    <t>BEGONIA MEGA COOL ASSORTED</t>
  </si>
  <si>
    <t>89646</t>
  </si>
  <si>
    <t>CELOSIA CHIEF ROSE 512</t>
  </si>
  <si>
    <t>CELOSIA CHIEF GOLD 512</t>
  </si>
  <si>
    <t>CELOSIA PAMPAS PLUME  512</t>
  </si>
  <si>
    <t>89765</t>
  </si>
  <si>
    <t>MARIGOLD FIRESTONE ORANGE 512</t>
  </si>
  <si>
    <t>89845</t>
  </si>
  <si>
    <t>BEGONIA TUBEROUS PLUGS 512</t>
  </si>
  <si>
    <t>89878</t>
  </si>
  <si>
    <t>CELOSIA FLAMINGO FEATHERS 512</t>
  </si>
  <si>
    <t>Total for COLOUR PLUGS 512</t>
  </si>
  <si>
    <t>COLOUR PLUGS 595</t>
  </si>
  <si>
    <t>88300</t>
  </si>
  <si>
    <t>IMPATIENS WHITE 595</t>
  </si>
  <si>
    <t>IMPATIENS PURPLE 595</t>
  </si>
  <si>
    <t>IMPATIENS MIX 595</t>
  </si>
  <si>
    <t>LOBELIA MIX 595</t>
  </si>
  <si>
    <t>90048</t>
  </si>
  <si>
    <t>PANSY POWER BLUE JEANS PLUGS 595</t>
  </si>
  <si>
    <t>PANSY POWER BLOTCH MIXED PLUGS 595</t>
  </si>
  <si>
    <t>PANSY POWER DEEP BLUE WITH BLOTCH PLUGS 595</t>
  </si>
  <si>
    <t>PANSY POWER FIRE PLUGS 595</t>
  </si>
  <si>
    <t>PANSY POWER WHITE WITH BLOTCH PLUGS 595</t>
  </si>
  <si>
    <t>PANSY POWER YELLOW WITH BLOTCH PLUGS 595</t>
  </si>
  <si>
    <t>PANSY PREMIER LAVENDER SHADES PLUGS 595</t>
  </si>
  <si>
    <t>PANSY POWER PATRICIA PLUGS 595</t>
  </si>
  <si>
    <t>PANSY PRIMA PUNCH OCEAN BREEZE MIX PLUGS 595</t>
  </si>
  <si>
    <t>PANSY POWER PURPLE WITH BLOTCH PLUGS 595</t>
  </si>
  <si>
    <t>PANSY POWER RED WITH BLOTCH PLUGS 595</t>
  </si>
  <si>
    <t>PANSY INSPIRE PEACH SHADE MIX PLUGS 595</t>
  </si>
  <si>
    <t>90309</t>
  </si>
  <si>
    <t>PLANSY POWER YELLOW WITH BLOTCH PLUGS 595</t>
  </si>
  <si>
    <t>90310</t>
  </si>
  <si>
    <t>CIOLA ADMIRE CLEAR ORANGE PLUGS 595</t>
  </si>
  <si>
    <t>VIOLA ADMIRE LEMON SPLASH PLUGS 595</t>
  </si>
  <si>
    <t>VIOLA ADMIRE YELLOW JUMP UP PLUGS 595</t>
  </si>
  <si>
    <t>VIOLA PERFECTO BLUE AND WHITE PLUGS 595</t>
  </si>
  <si>
    <t>VIOLA ADMIRE ROSE BEACON PLUGS 595</t>
  </si>
  <si>
    <t>VIOLA PERFECTO CLEAR YELLOW PLUGS 595</t>
  </si>
  <si>
    <t>VIOLA SORBET XP PINK WING PLUGS 595</t>
  </si>
  <si>
    <t>VIOLA SORBET XP WHITE PLUGS 595</t>
  </si>
  <si>
    <t>90553</t>
  </si>
  <si>
    <t>PRIMULA ACAULIS DANEA BLUE</t>
  </si>
  <si>
    <t>PRIMULA ACAULIS DANIA GOLDEN SHADES</t>
  </si>
  <si>
    <t>PRIMULA ACAULIS DANEA ROSE BI-COLOUR</t>
  </si>
  <si>
    <t>PRIMULA ACAULIS DANEA SCARLET</t>
  </si>
  <si>
    <t>PRIMULA ACAULIS DANEA WHITE</t>
  </si>
  <si>
    <t>90554</t>
  </si>
  <si>
    <t>90555</t>
  </si>
  <si>
    <t>VIOLA ADMIRE CLEAR ORANGE</t>
  </si>
  <si>
    <t>VIOLA ADMIRE LEMON SPLASH</t>
  </si>
  <si>
    <t>VIOLA ADMIRE YELLOW JUMP UP</t>
  </si>
  <si>
    <t>VIOLA PERFECTO BLUE AND WHITE</t>
  </si>
  <si>
    <t>VIOLA ADMIRE ROSE BEACON</t>
  </si>
  <si>
    <t>VIOLA PERFECTO CLEAR YELLOW</t>
  </si>
  <si>
    <t>VIOLA SORBET XP PINK WING</t>
  </si>
  <si>
    <t>VIOLA SORBET XP WHITE</t>
  </si>
  <si>
    <t>Total for COLOUR PLUGS 595</t>
  </si>
  <si>
    <t>CAPSICUM CHILLI BIRD EYE SCORCHER 6 PACK</t>
  </si>
  <si>
    <t>26201108 - ANNUAL CAPSICUM CHILLI BIRD EYE SCORCHER</t>
  </si>
  <si>
    <t>Total for CAPSICUM CHILLI BIRD EYE SCORCHER 6 PACK</t>
  </si>
  <si>
    <t>CAPSICUM CHILLI JALAPENO GREEN</t>
  </si>
  <si>
    <t>26201108 - ANNUAL CAPSICUM CHILLI JALAPENO GREEN</t>
  </si>
  <si>
    <t>Total for CAPSICUM CHILLI JALAPENO GREEN</t>
  </si>
  <si>
    <t>CAPSICUM SWEET PEPPER CALIFORNIA WONDER GREEN 6 PACK</t>
  </si>
  <si>
    <t>26201108 - ANNUAL CAPSICUM SWEET PEPPER CALIFORNIA WONDER GREEN 6 PACK</t>
  </si>
  <si>
    <t>Total for CAPSICUM SWEET PEPPER CALIFORNIA WONDER GREEN 6 PACK</t>
  </si>
  <si>
    <t>CAPSICUM SWEET PEPPER KAVANGO YELLOW 6 PACK</t>
  </si>
  <si>
    <t>26201108 - ANNUAL CAPSICUM SWEET PEPPER KAVANGO YELLOW 6 PACK</t>
  </si>
  <si>
    <t>Total for CAPSICUM SWEET PEPPER KAVANGO YELLOW 6 PACK</t>
  </si>
  <si>
    <t>CAPSICUM SWEET PEPPER SANTORINI RED 6 PACK</t>
  </si>
  <si>
    <t>26201108 - ANNUAL CAPSICUM SWEET PEPPER SANTORINI RED 6 PACK</t>
  </si>
  <si>
    <t>Total for CAPSICUM SWEET PEPPER SANTORINI RED 6 PACK</t>
  </si>
  <si>
    <t>28884</t>
  </si>
  <si>
    <t>SEEDLINGS ASS</t>
  </si>
  <si>
    <t>86050</t>
  </si>
  <si>
    <t>86072</t>
  </si>
  <si>
    <t>86064</t>
  </si>
  <si>
    <t>86075</t>
  </si>
  <si>
    <t>86071</t>
  </si>
  <si>
    <t>SEEDLINGS ASS SPECIAL</t>
  </si>
  <si>
    <t>86102</t>
  </si>
  <si>
    <t>86103</t>
  </si>
  <si>
    <t>86104</t>
  </si>
  <si>
    <t>86107</t>
  </si>
  <si>
    <t>86230</t>
  </si>
  <si>
    <t>86091</t>
  </si>
  <si>
    <t>86109</t>
  </si>
  <si>
    <t>86118</t>
  </si>
  <si>
    <t>86121</t>
  </si>
  <si>
    <t>86092</t>
  </si>
  <si>
    <t>85652</t>
  </si>
  <si>
    <t>86154</t>
  </si>
  <si>
    <t>86157</t>
  </si>
  <si>
    <t>86174</t>
  </si>
  <si>
    <t>86181</t>
  </si>
  <si>
    <t>SEEDLINGS CHILLI SPECIAL</t>
  </si>
  <si>
    <t>86184</t>
  </si>
  <si>
    <t>86185</t>
  </si>
  <si>
    <t>86189</t>
  </si>
  <si>
    <t>86172</t>
  </si>
  <si>
    <t>86182</t>
  </si>
  <si>
    <t>LINKSFIELD NURSERY</t>
  </si>
  <si>
    <t>86190</t>
  </si>
  <si>
    <t>86194</t>
  </si>
  <si>
    <t>BUILDERS WAREHOUSE:SOWETO</t>
  </si>
  <si>
    <t>86199</t>
  </si>
  <si>
    <t>86202</t>
  </si>
  <si>
    <t>86208</t>
  </si>
  <si>
    <t>PLANTYARD</t>
  </si>
  <si>
    <t>86210</t>
  </si>
  <si>
    <t>TOMATO SEEDLINGS SPECIAL</t>
  </si>
  <si>
    <t>CHILLI SEEDLINGS SPECIAL</t>
  </si>
  <si>
    <t>SEEDLINGS SPECIAL</t>
  </si>
  <si>
    <t>SEEDLINGS TOMATO SPECIAL</t>
  </si>
  <si>
    <t>86227</t>
  </si>
  <si>
    <t>86229</t>
  </si>
  <si>
    <t>86233</t>
  </si>
  <si>
    <t>86256</t>
  </si>
  <si>
    <t>86257</t>
  </si>
  <si>
    <t>86258</t>
  </si>
  <si>
    <t>86259</t>
  </si>
  <si>
    <t>86260</t>
  </si>
  <si>
    <t>86263</t>
  </si>
  <si>
    <t>86247</t>
  </si>
  <si>
    <t>86250</t>
  </si>
  <si>
    <t>86235</t>
  </si>
  <si>
    <t>86267</t>
  </si>
  <si>
    <t>86282</t>
  </si>
  <si>
    <t>86304</t>
  </si>
  <si>
    <t>86306</t>
  </si>
  <si>
    <t>86331</t>
  </si>
  <si>
    <t>86342</t>
  </si>
  <si>
    <t>86344</t>
  </si>
  <si>
    <t>86347</t>
  </si>
  <si>
    <t>86328</t>
  </si>
  <si>
    <t>86358</t>
  </si>
  <si>
    <t>86362</t>
  </si>
  <si>
    <t>85765</t>
  </si>
  <si>
    <t>86400</t>
  </si>
  <si>
    <t>86401</t>
  </si>
  <si>
    <t>86404</t>
  </si>
  <si>
    <t>86407</t>
  </si>
  <si>
    <t>86396</t>
  </si>
  <si>
    <t>86424</t>
  </si>
  <si>
    <t>SEEDLINGS IMPATIENS SPECIAL</t>
  </si>
  <si>
    <t>86441</t>
  </si>
  <si>
    <t>86452</t>
  </si>
  <si>
    <t>86465</t>
  </si>
  <si>
    <t>SEEDLINGS IMPATEINS SPECIAL</t>
  </si>
  <si>
    <t>SEEDLINGS IMPATENS SPECIAL</t>
  </si>
  <si>
    <t>86481</t>
  </si>
  <si>
    <t>86482</t>
  </si>
  <si>
    <t>86483</t>
  </si>
  <si>
    <t>86474</t>
  </si>
  <si>
    <t>86479</t>
  </si>
  <si>
    <t>SEEDLINGS IMPATIENT SPECIAL</t>
  </si>
  <si>
    <t>86492</t>
  </si>
  <si>
    <t>86499</t>
  </si>
  <si>
    <t>86511</t>
  </si>
  <si>
    <t>86527</t>
  </si>
  <si>
    <t>CHILLI 6PK SPECIAL</t>
  </si>
  <si>
    <t>IMPATIENS 6PK SPECIAL</t>
  </si>
  <si>
    <t>86551</t>
  </si>
  <si>
    <t>86557</t>
  </si>
  <si>
    <t>86558</t>
  </si>
  <si>
    <t>86559</t>
  </si>
  <si>
    <t>86560</t>
  </si>
  <si>
    <t>86561</t>
  </si>
  <si>
    <t>86563</t>
  </si>
  <si>
    <t>86547</t>
  </si>
  <si>
    <t>86574</t>
  </si>
  <si>
    <t>86576</t>
  </si>
  <si>
    <t>86578</t>
  </si>
  <si>
    <t>86595</t>
  </si>
  <si>
    <t>86588</t>
  </si>
  <si>
    <t>86591</t>
  </si>
  <si>
    <t>86622</t>
  </si>
  <si>
    <t>86626</t>
  </si>
  <si>
    <t>86628</t>
  </si>
  <si>
    <t>86629</t>
  </si>
  <si>
    <t>86630</t>
  </si>
  <si>
    <t>86631</t>
  </si>
  <si>
    <t>86618</t>
  </si>
  <si>
    <t>86645</t>
  </si>
  <si>
    <t>86649</t>
  </si>
  <si>
    <t>SEEDLINGS ASS GARLIC</t>
  </si>
  <si>
    <t>SEEDLINGS ASS THYME</t>
  </si>
  <si>
    <t>86666</t>
  </si>
  <si>
    <t>86661</t>
  </si>
  <si>
    <t>86691</t>
  </si>
  <si>
    <t>86672</t>
  </si>
  <si>
    <t>86692</t>
  </si>
  <si>
    <t>86693</t>
  </si>
  <si>
    <t>86696</t>
  </si>
  <si>
    <t>86677</t>
  </si>
  <si>
    <t>86690</t>
  </si>
  <si>
    <t>SEEDLINGS ASS IMPATIENS</t>
  </si>
  <si>
    <t>SEEDLINGS ASS CHILLI</t>
  </si>
  <si>
    <t>86698</t>
  </si>
  <si>
    <t>86700</t>
  </si>
  <si>
    <t>86702</t>
  </si>
  <si>
    <t>86704</t>
  </si>
  <si>
    <t>86708</t>
  </si>
  <si>
    <t>86715</t>
  </si>
  <si>
    <t>SEEDLINGS IMPATIENS</t>
  </si>
  <si>
    <t>86718</t>
  </si>
  <si>
    <t>SEEDLINGS CHILLI</t>
  </si>
  <si>
    <t>86689</t>
  </si>
  <si>
    <t>IMPATIENS SEEDLING SPECIAL</t>
  </si>
  <si>
    <t>SEEDLINGS ASS IMPATIENS SPECIAL</t>
  </si>
  <si>
    <t>86734</t>
  </si>
  <si>
    <t>86742</t>
  </si>
  <si>
    <t>SEEDLINGS IMPATEINS</t>
  </si>
  <si>
    <t>86735</t>
  </si>
  <si>
    <t>86761</t>
  </si>
  <si>
    <t>86762</t>
  </si>
  <si>
    <t>86765</t>
  </si>
  <si>
    <t>86760</t>
  </si>
  <si>
    <t>86773</t>
  </si>
  <si>
    <t>86775</t>
  </si>
  <si>
    <t>86827</t>
  </si>
  <si>
    <t>86829</t>
  </si>
  <si>
    <t>86830</t>
  </si>
  <si>
    <t>86831</t>
  </si>
  <si>
    <t>86833</t>
  </si>
  <si>
    <t>86841</t>
  </si>
  <si>
    <t>86814</t>
  </si>
  <si>
    <t>86817</t>
  </si>
  <si>
    <t>86823</t>
  </si>
  <si>
    <t>86824</t>
  </si>
  <si>
    <t>86825</t>
  </si>
  <si>
    <t>86853</t>
  </si>
  <si>
    <t>86859</t>
  </si>
  <si>
    <t>86864</t>
  </si>
  <si>
    <t>86866</t>
  </si>
  <si>
    <t>86845</t>
  </si>
  <si>
    <t>86887</t>
  </si>
  <si>
    <t>86888</t>
  </si>
  <si>
    <t>86889</t>
  </si>
  <si>
    <t>86890</t>
  </si>
  <si>
    <t>86891</t>
  </si>
  <si>
    <t>86894</t>
  </si>
  <si>
    <t>86881</t>
  </si>
  <si>
    <t>86883</t>
  </si>
  <si>
    <t>86886</t>
  </si>
  <si>
    <t>86895</t>
  </si>
  <si>
    <t>86898</t>
  </si>
  <si>
    <t>86902</t>
  </si>
  <si>
    <t>86906</t>
  </si>
  <si>
    <t>86905</t>
  </si>
  <si>
    <t>86910</t>
  </si>
  <si>
    <t>86913</t>
  </si>
  <si>
    <t>86927</t>
  </si>
  <si>
    <t>86928</t>
  </si>
  <si>
    <t>86946</t>
  </si>
  <si>
    <t>86948</t>
  </si>
  <si>
    <t>86943</t>
  </si>
  <si>
    <t>86950</t>
  </si>
  <si>
    <t>86953</t>
  </si>
  <si>
    <t>86958</t>
  </si>
  <si>
    <t>86975</t>
  </si>
  <si>
    <t>86964</t>
  </si>
  <si>
    <t>86965</t>
  </si>
  <si>
    <t>6PACK CHILLI</t>
  </si>
  <si>
    <t>87006</t>
  </si>
  <si>
    <t>86996</t>
  </si>
  <si>
    <t>86997</t>
  </si>
  <si>
    <t>87016</t>
  </si>
  <si>
    <t>87021</t>
  </si>
  <si>
    <t>87026</t>
  </si>
  <si>
    <t>87029</t>
  </si>
  <si>
    <t>SKYE INNOVATION (Pty) Ltd</t>
  </si>
  <si>
    <t>87072</t>
  </si>
  <si>
    <t>87073</t>
  </si>
  <si>
    <t>87067</t>
  </si>
  <si>
    <t>87076</t>
  </si>
  <si>
    <t>87078</t>
  </si>
  <si>
    <t>87055</t>
  </si>
  <si>
    <t>87060</t>
  </si>
  <si>
    <t>87057</t>
  </si>
  <si>
    <t xml:space="preserve">SEEDLINGS ASS  </t>
  </si>
  <si>
    <t>87098</t>
  </si>
  <si>
    <t>87164</t>
  </si>
  <si>
    <t>87113</t>
  </si>
  <si>
    <t>87114</t>
  </si>
  <si>
    <t>87118</t>
  </si>
  <si>
    <t>87119</t>
  </si>
  <si>
    <t>87112</t>
  </si>
  <si>
    <t>87124</t>
  </si>
  <si>
    <t>SLOBAS LANDSCAPING</t>
  </si>
  <si>
    <t>87131</t>
  </si>
  <si>
    <t>87158</t>
  </si>
  <si>
    <t>87165</t>
  </si>
  <si>
    <t>87166</t>
  </si>
  <si>
    <t>87151</t>
  </si>
  <si>
    <t>87155</t>
  </si>
  <si>
    <t>87156</t>
  </si>
  <si>
    <t>87182</t>
  </si>
  <si>
    <t>87200</t>
  </si>
  <si>
    <t>87201</t>
  </si>
  <si>
    <t>87202</t>
  </si>
  <si>
    <t>87203</t>
  </si>
  <si>
    <t>87242</t>
  </si>
  <si>
    <t>87220</t>
  </si>
  <si>
    <t>87223</t>
  </si>
  <si>
    <t>87233</t>
  </si>
  <si>
    <t>87235</t>
  </si>
  <si>
    <t>87236</t>
  </si>
  <si>
    <t>87238</t>
  </si>
  <si>
    <t>87253</t>
  </si>
  <si>
    <t>87268</t>
  </si>
  <si>
    <t>87289</t>
  </si>
  <si>
    <t>87294</t>
  </si>
  <si>
    <t>87297</t>
  </si>
  <si>
    <t>87315</t>
  </si>
  <si>
    <t>87286</t>
  </si>
  <si>
    <t>87296</t>
  </si>
  <si>
    <t>87310</t>
  </si>
  <si>
    <t>87312</t>
  </si>
  <si>
    <t>HYDRO VEGGIE PTY LTD</t>
  </si>
  <si>
    <t>87313</t>
  </si>
  <si>
    <t>87324</t>
  </si>
  <si>
    <t>87329</t>
  </si>
  <si>
    <t>87357</t>
  </si>
  <si>
    <t>87365</t>
  </si>
  <si>
    <t>87366</t>
  </si>
  <si>
    <t>87342</t>
  </si>
  <si>
    <t>87377</t>
  </si>
  <si>
    <t>87379</t>
  </si>
  <si>
    <t>87389</t>
  </si>
  <si>
    <t xml:space="preserve">SEEDLINGS ASS </t>
  </si>
  <si>
    <t>87409</t>
  </si>
  <si>
    <t>87414</t>
  </si>
  <si>
    <t>87394</t>
  </si>
  <si>
    <t>87397</t>
  </si>
  <si>
    <t>87436</t>
  </si>
  <si>
    <t>87437</t>
  </si>
  <si>
    <t>87438</t>
  </si>
  <si>
    <t>87439</t>
  </si>
  <si>
    <t>87440</t>
  </si>
  <si>
    <t>87420</t>
  </si>
  <si>
    <t>87424</t>
  </si>
  <si>
    <t>87429</t>
  </si>
  <si>
    <t>87430</t>
  </si>
  <si>
    <t>87432</t>
  </si>
  <si>
    <t>87444</t>
  </si>
  <si>
    <t>87448</t>
  </si>
  <si>
    <t>87452</t>
  </si>
  <si>
    <t>87459</t>
  </si>
  <si>
    <t>87462</t>
  </si>
  <si>
    <t>87463</t>
  </si>
  <si>
    <t>87465</t>
  </si>
  <si>
    <t>THE GREENHOUSE GARDEN CAFE</t>
  </si>
  <si>
    <t>87466</t>
  </si>
  <si>
    <t>87477</t>
  </si>
  <si>
    <t>87480</t>
  </si>
  <si>
    <t>87484</t>
  </si>
  <si>
    <t>87476</t>
  </si>
  <si>
    <t>87503</t>
  </si>
  <si>
    <t>87504</t>
  </si>
  <si>
    <t>87505</t>
  </si>
  <si>
    <t>87506</t>
  </si>
  <si>
    <t>87509</t>
  </si>
  <si>
    <t>87499</t>
  </si>
  <si>
    <t>87501</t>
  </si>
  <si>
    <t>87512</t>
  </si>
  <si>
    <t>SCHAFFLERS LANDSCAPING</t>
  </si>
  <si>
    <t>87514</t>
  </si>
  <si>
    <t>87519</t>
  </si>
  <si>
    <t>87520</t>
  </si>
  <si>
    <t>86656</t>
  </si>
  <si>
    <t>87526</t>
  </si>
  <si>
    <t>87533</t>
  </si>
  <si>
    <t>87538</t>
  </si>
  <si>
    <t>87548</t>
  </si>
  <si>
    <t>87549</t>
  </si>
  <si>
    <t>87551</t>
  </si>
  <si>
    <t>87552</t>
  </si>
  <si>
    <t>87553</t>
  </si>
  <si>
    <t>87546</t>
  </si>
  <si>
    <t>87554</t>
  </si>
  <si>
    <t>87556</t>
  </si>
  <si>
    <t>87565</t>
  </si>
  <si>
    <t>87566</t>
  </si>
  <si>
    <t>VICTORY GARDENS</t>
  </si>
  <si>
    <t>87561</t>
  </si>
  <si>
    <t>SEEDLINGS SPINACH FORDHOOK GIANT</t>
  </si>
  <si>
    <t>87573</t>
  </si>
  <si>
    <t>87576</t>
  </si>
  <si>
    <t>87599</t>
  </si>
  <si>
    <t>87597</t>
  </si>
  <si>
    <t>87608</t>
  </si>
  <si>
    <t>87613</t>
  </si>
  <si>
    <t>87614</t>
  </si>
  <si>
    <t>87622</t>
  </si>
  <si>
    <t>87643</t>
  </si>
  <si>
    <t>87644</t>
  </si>
  <si>
    <t>87649</t>
  </si>
  <si>
    <t>87650</t>
  </si>
  <si>
    <t>87646</t>
  </si>
  <si>
    <t>87663</t>
  </si>
  <si>
    <t>87671</t>
  </si>
  <si>
    <t>87674</t>
  </si>
  <si>
    <t>87698</t>
  </si>
  <si>
    <t>87699</t>
  </si>
  <si>
    <t>87702</t>
  </si>
  <si>
    <t>87703</t>
  </si>
  <si>
    <t>30152</t>
  </si>
  <si>
    <t>BUILDERS WAREHOUSE</t>
  </si>
  <si>
    <t>87679</t>
  </si>
  <si>
    <t xml:space="preserve">SEEDLINGS ASS SPINACH MIX </t>
  </si>
  <si>
    <t>87635A</t>
  </si>
  <si>
    <t>87694</t>
  </si>
  <si>
    <t>87709</t>
  </si>
  <si>
    <t>87710</t>
  </si>
  <si>
    <t>87711</t>
  </si>
  <si>
    <t>87725</t>
  </si>
  <si>
    <t>87727</t>
  </si>
  <si>
    <t>87729</t>
  </si>
  <si>
    <t>87734</t>
  </si>
  <si>
    <t>87736</t>
  </si>
  <si>
    <t>87753</t>
  </si>
  <si>
    <t>87739</t>
  </si>
  <si>
    <t>87746</t>
  </si>
  <si>
    <t>87770</t>
  </si>
  <si>
    <t>87773</t>
  </si>
  <si>
    <t>87774</t>
  </si>
  <si>
    <t>87775</t>
  </si>
  <si>
    <t>87776</t>
  </si>
  <si>
    <t>87766</t>
  </si>
  <si>
    <t>87780</t>
  </si>
  <si>
    <t>87798</t>
  </si>
  <si>
    <t>87823</t>
  </si>
  <si>
    <t>87824</t>
  </si>
  <si>
    <t>87825</t>
  </si>
  <si>
    <t>87827</t>
  </si>
  <si>
    <t>87814</t>
  </si>
  <si>
    <t>87818</t>
  </si>
  <si>
    <t>87820</t>
  </si>
  <si>
    <t>87816</t>
  </si>
  <si>
    <t>87832</t>
  </si>
  <si>
    <t>SEEDLING PANSY</t>
  </si>
  <si>
    <t>87840</t>
  </si>
  <si>
    <t>87849</t>
  </si>
  <si>
    <t>87864</t>
  </si>
  <si>
    <t>87865</t>
  </si>
  <si>
    <t>PRIMULA MALACODIES SPECIAL ASS</t>
  </si>
  <si>
    <t>87870</t>
  </si>
  <si>
    <t>87872</t>
  </si>
  <si>
    <t>87856</t>
  </si>
  <si>
    <t>87863</t>
  </si>
  <si>
    <t>87875</t>
  </si>
  <si>
    <t>87909</t>
  </si>
  <si>
    <t>87888</t>
  </si>
  <si>
    <t>87905</t>
  </si>
  <si>
    <t>87892</t>
  </si>
  <si>
    <t>87903</t>
  </si>
  <si>
    <t>87919</t>
  </si>
  <si>
    <t>87926</t>
  </si>
  <si>
    <t>87927</t>
  </si>
  <si>
    <t>87931</t>
  </si>
  <si>
    <t>87933</t>
  </si>
  <si>
    <t>87934</t>
  </si>
  <si>
    <t>87935</t>
  </si>
  <si>
    <t>87925</t>
  </si>
  <si>
    <t>87944</t>
  </si>
  <si>
    <t>87945</t>
  </si>
  <si>
    <t>87951</t>
  </si>
  <si>
    <t>SEEDLINGS ASS - OLD PRICE</t>
  </si>
  <si>
    <t>SEEDLINGS ASS - SPECIAL</t>
  </si>
  <si>
    <t>87954</t>
  </si>
  <si>
    <t>87955</t>
  </si>
  <si>
    <t>87963</t>
  </si>
  <si>
    <t xml:space="preserve">GAZANIA SEEDLING </t>
  </si>
  <si>
    <t>87967</t>
  </si>
  <si>
    <t>87964</t>
  </si>
  <si>
    <t>87965</t>
  </si>
  <si>
    <t>87987</t>
  </si>
  <si>
    <t>88011</t>
  </si>
  <si>
    <t>88008</t>
  </si>
  <si>
    <t>88014</t>
  </si>
  <si>
    <t>88044</t>
  </si>
  <si>
    <t>88045</t>
  </si>
  <si>
    <t>88046</t>
  </si>
  <si>
    <t>88047</t>
  </si>
  <si>
    <t>88043</t>
  </si>
  <si>
    <t>88089</t>
  </si>
  <si>
    <t>88092</t>
  </si>
  <si>
    <t>88093</t>
  </si>
  <si>
    <t>88066</t>
  </si>
  <si>
    <t>88073</t>
  </si>
  <si>
    <t>WINTER SEEDLING SPECIAL</t>
  </si>
  <si>
    <t>88078</t>
  </si>
  <si>
    <t>88080</t>
  </si>
  <si>
    <t>88096</t>
  </si>
  <si>
    <t>88102</t>
  </si>
  <si>
    <t>88070</t>
  </si>
  <si>
    <t>88118</t>
  </si>
  <si>
    <t>STEVE BIKO PRIMARY</t>
  </si>
  <si>
    <t>SEEDLINGS PROMO</t>
  </si>
  <si>
    <t>88103</t>
  </si>
  <si>
    <t>88111</t>
  </si>
  <si>
    <t>88114</t>
  </si>
  <si>
    <t>88135</t>
  </si>
  <si>
    <t>88136</t>
  </si>
  <si>
    <t>88150</t>
  </si>
  <si>
    <t>SEEDLINGS PRIMROSE SPECIAL</t>
  </si>
  <si>
    <t>88122</t>
  </si>
  <si>
    <t>88174</t>
  </si>
  <si>
    <t>88177</t>
  </si>
  <si>
    <t>88178</t>
  </si>
  <si>
    <t>88184</t>
  </si>
  <si>
    <t>88185</t>
  </si>
  <si>
    <t>88211</t>
  </si>
  <si>
    <t>88157</t>
  </si>
  <si>
    <t>SEEDLINGS DIANTHUS</t>
  </si>
  <si>
    <t>SEEDLINGS ZINNA</t>
  </si>
  <si>
    <t>88180</t>
  </si>
  <si>
    <t>88183</t>
  </si>
  <si>
    <t>88194</t>
  </si>
  <si>
    <t>88199</t>
  </si>
  <si>
    <t>88220</t>
  </si>
  <si>
    <t>88166</t>
  </si>
  <si>
    <t>88224</t>
  </si>
  <si>
    <t>88229</t>
  </si>
  <si>
    <t>88234</t>
  </si>
  <si>
    <t>88236</t>
  </si>
  <si>
    <t>88288</t>
  </si>
  <si>
    <t>88291</t>
  </si>
  <si>
    <t>88293</t>
  </si>
  <si>
    <t>88294</t>
  </si>
  <si>
    <t>88295</t>
  </si>
  <si>
    <t>88296</t>
  </si>
  <si>
    <t>88299</t>
  </si>
  <si>
    <t>88281</t>
  </si>
  <si>
    <t>88317</t>
  </si>
  <si>
    <t>88305</t>
  </si>
  <si>
    <t>88330</t>
  </si>
  <si>
    <t>88332</t>
  </si>
  <si>
    <t>88354</t>
  </si>
  <si>
    <t>88340</t>
  </si>
  <si>
    <t>88345</t>
  </si>
  <si>
    <t>88348</t>
  </si>
  <si>
    <t>88350</t>
  </si>
  <si>
    <t>88362</t>
  </si>
  <si>
    <t>88366</t>
  </si>
  <si>
    <t>88398</t>
  </si>
  <si>
    <t>88399</t>
  </si>
  <si>
    <t>88404</t>
  </si>
  <si>
    <t>88408</t>
  </si>
  <si>
    <t>88413</t>
  </si>
  <si>
    <t>88414</t>
  </si>
  <si>
    <t>88418</t>
  </si>
  <si>
    <t>88426</t>
  </si>
  <si>
    <t>88427</t>
  </si>
  <si>
    <t>88431</t>
  </si>
  <si>
    <t>88432</t>
  </si>
  <si>
    <t>88459</t>
  </si>
  <si>
    <t>88469</t>
  </si>
  <si>
    <t>88454</t>
  </si>
  <si>
    <t>88471</t>
  </si>
  <si>
    <t>88475</t>
  </si>
  <si>
    <t>88491</t>
  </si>
  <si>
    <t>88492</t>
  </si>
  <si>
    <t>88493</t>
  </si>
  <si>
    <t>88496</t>
  </si>
  <si>
    <t>88498</t>
  </si>
  <si>
    <t>88472</t>
  </si>
  <si>
    <t>88477</t>
  </si>
  <si>
    <t>88482</t>
  </si>
  <si>
    <t>88484</t>
  </si>
  <si>
    <t>88488</t>
  </si>
  <si>
    <t>88489</t>
  </si>
  <si>
    <t>88490</t>
  </si>
  <si>
    <t>88505</t>
  </si>
  <si>
    <t>88509</t>
  </si>
  <si>
    <t>88510</t>
  </si>
  <si>
    <t>88515</t>
  </si>
  <si>
    <t>88525</t>
  </si>
  <si>
    <t>88508</t>
  </si>
  <si>
    <t>88511</t>
  </si>
  <si>
    <t>88512</t>
  </si>
  <si>
    <t>88513</t>
  </si>
  <si>
    <t>88514</t>
  </si>
  <si>
    <t>88534</t>
  </si>
  <si>
    <t>SEEDLINGS ASS  28884</t>
  </si>
  <si>
    <t>88535</t>
  </si>
  <si>
    <t>88536</t>
  </si>
  <si>
    <t>88537</t>
  </si>
  <si>
    <t>88538</t>
  </si>
  <si>
    <t>88540</t>
  </si>
  <si>
    <t>88544</t>
  </si>
  <si>
    <t>88565</t>
  </si>
  <si>
    <t>88598</t>
  </si>
  <si>
    <t>88604</t>
  </si>
  <si>
    <t>88609</t>
  </si>
  <si>
    <t>88596</t>
  </si>
  <si>
    <t>88597</t>
  </si>
  <si>
    <t>SEEDLINGS SPINACH</t>
  </si>
  <si>
    <t>88603</t>
  </si>
  <si>
    <t>88585</t>
  </si>
  <si>
    <t>88613</t>
  </si>
  <si>
    <t>88627</t>
  </si>
  <si>
    <t>88629</t>
  </si>
  <si>
    <t>88658</t>
  </si>
  <si>
    <t>88644</t>
  </si>
  <si>
    <t>88655</t>
  </si>
  <si>
    <t>88682</t>
  </si>
  <si>
    <t>88683</t>
  </si>
  <si>
    <t>88666</t>
  </si>
  <si>
    <t>88679</t>
  </si>
  <si>
    <t>88560</t>
  </si>
  <si>
    <t>88688</t>
  </si>
  <si>
    <t>88689</t>
  </si>
  <si>
    <t>88696</t>
  </si>
  <si>
    <t>88718</t>
  </si>
  <si>
    <t>88719</t>
  </si>
  <si>
    <t>88721</t>
  </si>
  <si>
    <t>88733</t>
  </si>
  <si>
    <t>88766</t>
  </si>
  <si>
    <t>88767</t>
  </si>
  <si>
    <t>88768</t>
  </si>
  <si>
    <t>88772</t>
  </si>
  <si>
    <t>88786</t>
  </si>
  <si>
    <t>88788</t>
  </si>
  <si>
    <t>88775</t>
  </si>
  <si>
    <t>88782</t>
  </si>
  <si>
    <t>88798</t>
  </si>
  <si>
    <t>88799</t>
  </si>
  <si>
    <t>88804</t>
  </si>
  <si>
    <t>88805</t>
  </si>
  <si>
    <t>88814</t>
  </si>
  <si>
    <t>88819</t>
  </si>
  <si>
    <t>88834</t>
  </si>
  <si>
    <t>88829</t>
  </si>
  <si>
    <t>88855</t>
  </si>
  <si>
    <t>88860</t>
  </si>
  <si>
    <t>88862</t>
  </si>
  <si>
    <t>88865</t>
  </si>
  <si>
    <t>88868</t>
  </si>
  <si>
    <t>88838</t>
  </si>
  <si>
    <t>88847</t>
  </si>
  <si>
    <t>88854</t>
  </si>
  <si>
    <t>88894</t>
  </si>
  <si>
    <t>SEEDLINGS 6/9 PCK GRN/WHT/BL/P @</t>
  </si>
  <si>
    <t>88899</t>
  </si>
  <si>
    <t>88914</t>
  </si>
  <si>
    <t>88945</t>
  </si>
  <si>
    <t>88917</t>
  </si>
  <si>
    <t>88925</t>
  </si>
  <si>
    <t>88946</t>
  </si>
  <si>
    <t>88948</t>
  </si>
  <si>
    <t>88950</t>
  </si>
  <si>
    <t>88951</t>
  </si>
  <si>
    <t>88938</t>
  </si>
  <si>
    <t>88939</t>
  </si>
  <si>
    <t>88940</t>
  </si>
  <si>
    <t>88969</t>
  </si>
  <si>
    <t>88997</t>
  </si>
  <si>
    <t>88991</t>
  </si>
  <si>
    <t>89034</t>
  </si>
  <si>
    <t>89035</t>
  </si>
  <si>
    <t>89039</t>
  </si>
  <si>
    <t>89040</t>
  </si>
  <si>
    <t>89006</t>
  </si>
  <si>
    <t>89010</t>
  </si>
  <si>
    <t>89021</t>
  </si>
  <si>
    <t>89023</t>
  </si>
  <si>
    <t>89027</t>
  </si>
  <si>
    <t>89028</t>
  </si>
  <si>
    <t>89030</t>
  </si>
  <si>
    <t>89047</t>
  </si>
  <si>
    <t>89056</t>
  </si>
  <si>
    <t>89058</t>
  </si>
  <si>
    <t>89059</t>
  </si>
  <si>
    <t>89060</t>
  </si>
  <si>
    <t>89072</t>
  </si>
  <si>
    <t>RST1038287</t>
  </si>
  <si>
    <t>89111</t>
  </si>
  <si>
    <t>89112</t>
  </si>
  <si>
    <t>89090</t>
  </si>
  <si>
    <t>89096</t>
  </si>
  <si>
    <t>89101</t>
  </si>
  <si>
    <t>89105</t>
  </si>
  <si>
    <t>89103</t>
  </si>
  <si>
    <t>89119</t>
  </si>
  <si>
    <t>89152</t>
  </si>
  <si>
    <t>89129</t>
  </si>
  <si>
    <t>89130</t>
  </si>
  <si>
    <t>89160</t>
  </si>
  <si>
    <t>89142</t>
  </si>
  <si>
    <t>89147</t>
  </si>
  <si>
    <t>89151</t>
  </si>
  <si>
    <t>89154</t>
  </si>
  <si>
    <t>89177</t>
  </si>
  <si>
    <t>89180</t>
  </si>
  <si>
    <t>89182</t>
  </si>
  <si>
    <t>89185</t>
  </si>
  <si>
    <t>89186</t>
  </si>
  <si>
    <t>89191</t>
  </si>
  <si>
    <t>89193</t>
  </si>
  <si>
    <t>89205</t>
  </si>
  <si>
    <t>89206</t>
  </si>
  <si>
    <t>89208</t>
  </si>
  <si>
    <t>89248</t>
  </si>
  <si>
    <t>89255</t>
  </si>
  <si>
    <t>89246</t>
  </si>
  <si>
    <t>89247</t>
  </si>
  <si>
    <t>PICK N PAY:MONTANA</t>
  </si>
  <si>
    <t>89250</t>
  </si>
  <si>
    <t>89258</t>
  </si>
  <si>
    <t>PICK N PAY:FAERIE GLEN</t>
  </si>
  <si>
    <t>89259</t>
  </si>
  <si>
    <t>PICK N PAY:CENTURION</t>
  </si>
  <si>
    <t>89261</t>
  </si>
  <si>
    <t>PICK N PAY:GREENSTONE</t>
  </si>
  <si>
    <t>89262</t>
  </si>
  <si>
    <t>PICK N PAY:BOKSBURG</t>
  </si>
  <si>
    <t>89269</t>
  </si>
  <si>
    <t>PICK N PAY:NORWOOD</t>
  </si>
  <si>
    <t>89270</t>
  </si>
  <si>
    <t>PICK N PAY:WOODMEAD</t>
  </si>
  <si>
    <t>89271</t>
  </si>
  <si>
    <t>PICK N PAY:STEELEDALE</t>
  </si>
  <si>
    <t>89272</t>
  </si>
  <si>
    <t>PICK N PAY:KLERKSDORP</t>
  </si>
  <si>
    <t>89273</t>
  </si>
  <si>
    <t>PICK N PAY:WONDERPARK</t>
  </si>
  <si>
    <t>89274</t>
  </si>
  <si>
    <t>PICK N PAY:NORTHGATE</t>
  </si>
  <si>
    <t>89275</t>
  </si>
  <si>
    <t>PICK N PAY:PRINCESS CROSSING</t>
  </si>
  <si>
    <t>89279</t>
  </si>
  <si>
    <t>89280</t>
  </si>
  <si>
    <t>89281</t>
  </si>
  <si>
    <t>89300</t>
  </si>
  <si>
    <t>PICK N PAY:BLOEMFONTEIN</t>
  </si>
  <si>
    <t>89313</t>
  </si>
  <si>
    <t>89363</t>
  </si>
  <si>
    <t>89324</t>
  </si>
  <si>
    <t>89326</t>
  </si>
  <si>
    <t>89372</t>
  </si>
  <si>
    <t>89404</t>
  </si>
  <si>
    <t>89339</t>
  </si>
  <si>
    <t>89346</t>
  </si>
  <si>
    <t>89351</t>
  </si>
  <si>
    <t>89354</t>
  </si>
  <si>
    <t>89388</t>
  </si>
  <si>
    <t>89366</t>
  </si>
  <si>
    <t>PICK N PAY:WITBANK</t>
  </si>
  <si>
    <t>89402</t>
  </si>
  <si>
    <t>89419</t>
  </si>
  <si>
    <t>89429</t>
  </si>
  <si>
    <t>89491</t>
  </si>
  <si>
    <t>89492</t>
  </si>
  <si>
    <t>89493</t>
  </si>
  <si>
    <t>89494</t>
  </si>
  <si>
    <t>89495</t>
  </si>
  <si>
    <t>89486</t>
  </si>
  <si>
    <t>89489</t>
  </si>
  <si>
    <t>89543</t>
  </si>
  <si>
    <t>89501</t>
  </si>
  <si>
    <t>89512</t>
  </si>
  <si>
    <t>89513</t>
  </si>
  <si>
    <t>89514</t>
  </si>
  <si>
    <t>89515</t>
  </si>
  <si>
    <t>89519</t>
  </si>
  <si>
    <t>89537</t>
  </si>
  <si>
    <t>89579</t>
  </si>
  <si>
    <t>89580</t>
  </si>
  <si>
    <t>89581</t>
  </si>
  <si>
    <t>89582</t>
  </si>
  <si>
    <t>89585</t>
  </si>
  <si>
    <t>89547</t>
  </si>
  <si>
    <t>89556</t>
  </si>
  <si>
    <t>89558</t>
  </si>
  <si>
    <t>89565</t>
  </si>
  <si>
    <t>89574</t>
  </si>
  <si>
    <t>89557</t>
  </si>
  <si>
    <t>89559</t>
  </si>
  <si>
    <t>89568</t>
  </si>
  <si>
    <t>89595</t>
  </si>
  <si>
    <t>89609</t>
  </si>
  <si>
    <t>89630</t>
  </si>
  <si>
    <t>89626</t>
  </si>
  <si>
    <t>89649</t>
  </si>
  <si>
    <t>89651</t>
  </si>
  <si>
    <t>89653</t>
  </si>
  <si>
    <t>89642</t>
  </si>
  <si>
    <t>89663</t>
  </si>
  <si>
    <t>89665</t>
  </si>
  <si>
    <t>89678</t>
  </si>
  <si>
    <t>89702</t>
  </si>
  <si>
    <t>89703</t>
  </si>
  <si>
    <t>89707</t>
  </si>
  <si>
    <t>89708</t>
  </si>
  <si>
    <t>89709</t>
  </si>
  <si>
    <t>89711</t>
  </si>
  <si>
    <t>89687</t>
  </si>
  <si>
    <t>89691</t>
  </si>
  <si>
    <t>89692</t>
  </si>
  <si>
    <t>89716</t>
  </si>
  <si>
    <t>89717</t>
  </si>
  <si>
    <t>89719</t>
  </si>
  <si>
    <t>89721</t>
  </si>
  <si>
    <t>89739</t>
  </si>
  <si>
    <t>89740</t>
  </si>
  <si>
    <t>89741</t>
  </si>
  <si>
    <t>89743</t>
  </si>
  <si>
    <t>89745</t>
  </si>
  <si>
    <t>89747</t>
  </si>
  <si>
    <t>89748</t>
  </si>
  <si>
    <t>89735</t>
  </si>
  <si>
    <t>89736</t>
  </si>
  <si>
    <t>89737</t>
  </si>
  <si>
    <t>89738</t>
  </si>
  <si>
    <t>89749</t>
  </si>
  <si>
    <t>89785</t>
  </si>
  <si>
    <t>89786</t>
  </si>
  <si>
    <t>89787</t>
  </si>
  <si>
    <t>89788</t>
  </si>
  <si>
    <t>89789</t>
  </si>
  <si>
    <t>89791</t>
  </si>
  <si>
    <t>89781</t>
  </si>
  <si>
    <t>89798</t>
  </si>
  <si>
    <t>89800</t>
  </si>
  <si>
    <t>89817</t>
  </si>
  <si>
    <t>89842</t>
  </si>
  <si>
    <t>89828</t>
  </si>
  <si>
    <t>89831</t>
  </si>
  <si>
    <t>89834</t>
  </si>
  <si>
    <t>89847</t>
  </si>
  <si>
    <t>89865</t>
  </si>
  <si>
    <t>89872</t>
  </si>
  <si>
    <t>89873</t>
  </si>
  <si>
    <t>89874</t>
  </si>
  <si>
    <t>89863</t>
  </si>
  <si>
    <t>89867</t>
  </si>
  <si>
    <t>89895</t>
  </si>
  <si>
    <t>89899</t>
  </si>
  <si>
    <t>89908</t>
  </si>
  <si>
    <t>89906</t>
  </si>
  <si>
    <t>89928</t>
  </si>
  <si>
    <t>89929</t>
  </si>
  <si>
    <t>89930</t>
  </si>
  <si>
    <t>89931</t>
  </si>
  <si>
    <t>89932</t>
  </si>
  <si>
    <t>89933</t>
  </si>
  <si>
    <t>89934</t>
  </si>
  <si>
    <t>89935</t>
  </si>
  <si>
    <t>89936</t>
  </si>
  <si>
    <t>89909</t>
  </si>
  <si>
    <t>89911</t>
  </si>
  <si>
    <t>89927</t>
  </si>
  <si>
    <t>89910</t>
  </si>
  <si>
    <t>89939</t>
  </si>
  <si>
    <t>89949</t>
  </si>
  <si>
    <t>89956</t>
  </si>
  <si>
    <t>89960</t>
  </si>
  <si>
    <t>89961</t>
  </si>
  <si>
    <t>89963</t>
  </si>
  <si>
    <t>89978</t>
  </si>
  <si>
    <t>89980</t>
  </si>
  <si>
    <t>89983</t>
  </si>
  <si>
    <t>89976</t>
  </si>
  <si>
    <t>89996</t>
  </si>
  <si>
    <t>89997</t>
  </si>
  <si>
    <t>89999</t>
  </si>
  <si>
    <t>90001</t>
  </si>
  <si>
    <t>90006</t>
  </si>
  <si>
    <t>90009</t>
  </si>
  <si>
    <t>90022</t>
  </si>
  <si>
    <t>90023</t>
  </si>
  <si>
    <t>90024</t>
  </si>
  <si>
    <t>90025</t>
  </si>
  <si>
    <t>90041</t>
  </si>
  <si>
    <t>90047</t>
  </si>
  <si>
    <t>90049</t>
  </si>
  <si>
    <t>SPINACH SEEDLINGS ASS</t>
  </si>
  <si>
    <t>90070</t>
  </si>
  <si>
    <t>90071</t>
  </si>
  <si>
    <t>90072</t>
  </si>
  <si>
    <t>90063</t>
  </si>
  <si>
    <t>90081</t>
  </si>
  <si>
    <t>90083</t>
  </si>
  <si>
    <t>BUILDERS WAREHOUSE:VOSLOORUS</t>
  </si>
  <si>
    <t>90087</t>
  </si>
  <si>
    <t>90098</t>
  </si>
  <si>
    <t>90103</t>
  </si>
  <si>
    <t>90105</t>
  </si>
  <si>
    <t>90106</t>
  </si>
  <si>
    <t>90117</t>
  </si>
  <si>
    <t>90133</t>
  </si>
  <si>
    <t>90138</t>
  </si>
  <si>
    <t>90139</t>
  </si>
  <si>
    <t>90141</t>
  </si>
  <si>
    <t>90146</t>
  </si>
  <si>
    <t>90134</t>
  </si>
  <si>
    <t>90136</t>
  </si>
  <si>
    <t>90147</t>
  </si>
  <si>
    <t>SEEDLINGS ASS (MALANSEUNS SHOW SPECIAL)</t>
  </si>
  <si>
    <t>90168</t>
  </si>
  <si>
    <t>90170</t>
  </si>
  <si>
    <t>90175</t>
  </si>
  <si>
    <t>90188</t>
  </si>
  <si>
    <t>90211</t>
  </si>
  <si>
    <t>90212</t>
  </si>
  <si>
    <t>90215</t>
  </si>
  <si>
    <t>90218</t>
  </si>
  <si>
    <t>90219</t>
  </si>
  <si>
    <t>90222</t>
  </si>
  <si>
    <t>90223</t>
  </si>
  <si>
    <t>90234</t>
  </si>
  <si>
    <t>90238</t>
  </si>
  <si>
    <t>90248</t>
  </si>
  <si>
    <t>90249</t>
  </si>
  <si>
    <t>90272</t>
  </si>
  <si>
    <t>90273</t>
  </si>
  <si>
    <t>90274</t>
  </si>
  <si>
    <t>90275</t>
  </si>
  <si>
    <t>90260</t>
  </si>
  <si>
    <t>90261</t>
  </si>
  <si>
    <t>90268</t>
  </si>
  <si>
    <t>90294</t>
  </si>
  <si>
    <t>90312</t>
  </si>
  <si>
    <t>90317</t>
  </si>
  <si>
    <t>90318</t>
  </si>
  <si>
    <t>90319</t>
  </si>
  <si>
    <t>90297</t>
  </si>
  <si>
    <t>90299</t>
  </si>
  <si>
    <t>90313</t>
  </si>
  <si>
    <t>90320</t>
  </si>
  <si>
    <t>90337</t>
  </si>
  <si>
    <t>90339</t>
  </si>
  <si>
    <t>90340</t>
  </si>
  <si>
    <t>90344</t>
  </si>
  <si>
    <t>90345</t>
  </si>
  <si>
    <t>90325</t>
  </si>
  <si>
    <t>NELSON'S NURSERY</t>
  </si>
  <si>
    <t>90330</t>
  </si>
  <si>
    <t>90334</t>
  </si>
  <si>
    <t>90336</t>
  </si>
  <si>
    <t>BUILDERS WAREHOUSE:HILLCREST</t>
  </si>
  <si>
    <t>90349</t>
  </si>
  <si>
    <t>90351</t>
  </si>
  <si>
    <t>90370</t>
  </si>
  <si>
    <t>90372</t>
  </si>
  <si>
    <t>90374</t>
  </si>
  <si>
    <t>90389</t>
  </si>
  <si>
    <t>90409</t>
  </si>
  <si>
    <t>90410</t>
  </si>
  <si>
    <t>90413</t>
  </si>
  <si>
    <t>90414</t>
  </si>
  <si>
    <t>90394</t>
  </si>
  <si>
    <t>90417</t>
  </si>
  <si>
    <t>90422</t>
  </si>
  <si>
    <t>90425</t>
  </si>
  <si>
    <t>90428</t>
  </si>
  <si>
    <t>90447</t>
  </si>
  <si>
    <t>90481</t>
  </si>
  <si>
    <t>90489</t>
  </si>
  <si>
    <t>90493</t>
  </si>
  <si>
    <t>90495</t>
  </si>
  <si>
    <t>90520</t>
  </si>
  <si>
    <t>90529</t>
  </si>
  <si>
    <t>90506</t>
  </si>
  <si>
    <t>90538</t>
  </si>
  <si>
    <t>90539</t>
  </si>
  <si>
    <t>90551</t>
  </si>
  <si>
    <t>90557</t>
  </si>
  <si>
    <t>90582</t>
  </si>
  <si>
    <t>90594</t>
  </si>
  <si>
    <t>90595</t>
  </si>
  <si>
    <t>90587</t>
  </si>
  <si>
    <t>90590</t>
  </si>
  <si>
    <t>90619</t>
  </si>
  <si>
    <t>90603</t>
  </si>
  <si>
    <t>90612</t>
  </si>
  <si>
    <t>90616</t>
  </si>
  <si>
    <t>Total for 28884</t>
  </si>
  <si>
    <t>BEGONIA VALANCE GREEN LEAF RED 6 PACK</t>
  </si>
  <si>
    <t>26096414 - ANNUAL BEGONIA VALANCE GREEN LEAF RED</t>
  </si>
  <si>
    <t>Total for BEGONIA VALANCE GREEN LEAF RED 6 PACK</t>
  </si>
  <si>
    <t>FOXGLOVE DWARF FOXY MIX 6 PACK</t>
  </si>
  <si>
    <t>26886374 - PERENNIAL FOXGLOVE DWARF FOXY MIX 6 PACK</t>
  </si>
  <si>
    <t>Total for FOXGLOVE DWARF FOXY MIX 6 PACK</t>
  </si>
  <si>
    <t>IMPATIENS IMARA MIX 6 PACK</t>
  </si>
  <si>
    <t>23005211 - ANNUAL IMPATIENS IMARA MIX</t>
  </si>
  <si>
    <t>Total for IMPATIENS IMARA MIX 6 PACK</t>
  </si>
  <si>
    <t>IMPATIENS IMARA ORANGE STAR 6 PACK</t>
  </si>
  <si>
    <t>23005211 - ANNUAL IMPATIENS IMARA ORANGE STAR</t>
  </si>
  <si>
    <t>Total for IMPATIENS IMARA ORANGE STAR 6 PACK</t>
  </si>
  <si>
    <t>IMPATIENS IMARA PURPLE 6 PACK</t>
  </si>
  <si>
    <t>23005211 - ANNUAL IMPATIENS IMARA PURPLE</t>
  </si>
  <si>
    <t>Total for IMPATIENS IMARA PURPLE 6 PACK</t>
  </si>
  <si>
    <t>IMPATIENS IMARA RED 6 PACK</t>
  </si>
  <si>
    <t>23005211 - ANNUAL IMPATIENS IMARA RED</t>
  </si>
  <si>
    <t>Total for IMPATIENS IMARA RED 6 PACK</t>
  </si>
  <si>
    <t>IMPATIENS IMARA ROSE 6 PACK</t>
  </si>
  <si>
    <t>23005211 - ANNUAL IMPATIENS IMARA ROSE</t>
  </si>
  <si>
    <t>Total for IMPATIENS IMARA ROSE 6 PACK</t>
  </si>
  <si>
    <t>IMPATIENS IMARA SALMON SHADES 6 PACK</t>
  </si>
  <si>
    <t>23005211 - ANNUAL IMPATIENS IMARA SALMON SHADES</t>
  </si>
  <si>
    <t>Total for IMPATIENS IMARA SALMON SHADES 6 PACK</t>
  </si>
  <si>
    <t>IMPATIENS IMARA WHITE 6 PACK</t>
  </si>
  <si>
    <t>86119</t>
  </si>
  <si>
    <t>23005211 - ANNUAL IMPATIENS IMARA WHITE</t>
  </si>
  <si>
    <t>Total for IMPATIENS IMARA WHITE 6 PACK</t>
  </si>
  <si>
    <t>LOBELIA PALACE MARINE BLUE 6 PACK</t>
  </si>
  <si>
    <t>26886275 - ANNUAL LOBELIA PALACE MARINE BLUE</t>
  </si>
  <si>
    <t>Total for LOBELIA PALACE MARINE BLUE 6 PACK</t>
  </si>
  <si>
    <t>LOBELIA RIVIERA SKY BLUE 6 PACK</t>
  </si>
  <si>
    <t>26886275 - ANNUAL LOBELIA RIVIERA SKY BLUE</t>
  </si>
  <si>
    <t>Total for LOBELIA RIVIERA SKY BLUE 6 PACK</t>
  </si>
  <si>
    <t>MARIGOLD SAFARI TANGERINE 6 PACK</t>
  </si>
  <si>
    <t>26157849 - ANNUAL MARIGOLD SAFARI TANGERINE</t>
  </si>
  <si>
    <t>Total for MARIGOLD SAFARI TANGERINE 6 PACK</t>
  </si>
  <si>
    <t>MARIGOLD SAFARI YELLOW 6 PACK</t>
  </si>
  <si>
    <t>26157849 - ANNUAL MARIGOLD SAFARI YELLOW</t>
  </si>
  <si>
    <t>Total for MARIGOLD SAFARI YELLOW 6 PACK</t>
  </si>
  <si>
    <t>PANSY PREMIERE BLUEBERRY THRILL 6 PACK</t>
  </si>
  <si>
    <t>26054056 - ANNUAL PANSY PREMIERE BLUEBERRY THRILL 6 PACK</t>
  </si>
  <si>
    <t>Total for PANSY PREMIERE BLUEBERRY THRILL 6 PACK</t>
  </si>
  <si>
    <t>PETUNIA DREAMS BURGUNDY</t>
  </si>
  <si>
    <t>26135250 - ANNUAL PETUNIA DREAMS BURGUNDY</t>
  </si>
  <si>
    <t>Total for PETUNIA DREAMS BURGUNDY</t>
  </si>
  <si>
    <t>PETUNIA DREAMS MIX</t>
  </si>
  <si>
    <t>26135250 - ANNUAL PETUNIA DREAMS MIX</t>
  </si>
  <si>
    <t>Total for PETUNIA DREAMS MIX</t>
  </si>
  <si>
    <t>PETUNIA DREAMS WHITE 6 PACK</t>
  </si>
  <si>
    <t>26135250 - ANNUAL PETUNIA DREAMS WHITE 6 PACK</t>
  </si>
  <si>
    <t>Total for PETUNIA DREAMS WHITE 6 PACK</t>
  </si>
  <si>
    <t>PETUNIA EYELASH SALMON</t>
  </si>
  <si>
    <t>26135250 - ANNUAL PETUNIA EYELASH SALMON</t>
  </si>
  <si>
    <t>Total for PETUNIA EYELASH SALMON</t>
  </si>
  <si>
    <t>PETUNIA MISTRAL ROSE PICOTEE 6 PACK</t>
  </si>
  <si>
    <t>26135250 - ANNUAL PETUNIA MISTRAL ROSE PICOTEE 6 PACK</t>
  </si>
  <si>
    <t>Total for PETUNIA MISTRAL ROSE PICOTEE 6 PACK</t>
  </si>
  <si>
    <t>PETUNIA PICOBELLA MIX 6 PACK</t>
  </si>
  <si>
    <t>26135250 - ANNUAL PETUNIA PICOBELLA MIX</t>
  </si>
  <si>
    <t>Total for PETUNIA PICOBELLA MIX 6 PACK</t>
  </si>
  <si>
    <t>PETUNIA STRIKE PLUM VEIN 6 PACK</t>
  </si>
  <si>
    <t>26135250 - ANNUAL PETUNIA STRIKE PLUM VEIN 6 PACK</t>
  </si>
  <si>
    <t>Total for PETUNIA STRIKE PLUM VEIN 6 PACK</t>
  </si>
  <si>
    <t>SALVIA FIRE BREATHER RED</t>
  </si>
  <si>
    <t>26886305 - PERENNIAL SALVIA FIRE BREATHER RED</t>
  </si>
  <si>
    <t>Total for SALVIA FIRE BREATHER RED</t>
  </si>
  <si>
    <t>SALVIA VISTA PURPLE</t>
  </si>
  <si>
    <t>26886305 - PERENNIAL SALVIA VISTA PURPLE</t>
  </si>
  <si>
    <t>Total for SALVIA VISTA PURPLE</t>
  </si>
  <si>
    <t>SEEDLING FLOWER 6 PACK</t>
  </si>
  <si>
    <t>737186350208 - SEEDLING FLOWER 6 PACK</t>
  </si>
  <si>
    <t>Total for SEEDLING FLOWER 6 PACK</t>
  </si>
  <si>
    <t>STO IMPATIENS IMARA PURPLE 6 PACK</t>
  </si>
  <si>
    <t>23005211 - ANNUAL IMPATIENS IMARA PINK</t>
  </si>
  <si>
    <t>Total for STO IMPATIENS IMARA PURPLE 6 PACK</t>
  </si>
  <si>
    <t>VINCA VICTORY CRANBERRY</t>
  </si>
  <si>
    <t>26513232 - ANNUAL VINCA VICTORY CRANBERRY</t>
  </si>
  <si>
    <t>Total for VINCA VICTORY CRANBERRY</t>
  </si>
  <si>
    <t>VIOLA GRANDISSIMO CLEAR PURPLE 6 PACK</t>
  </si>
  <si>
    <t>26331287 - ANNUAL VIOLA GRANDISSIMO CLEAR PURPLE 6 PACK</t>
  </si>
  <si>
    <t>Total for VIOLA GRANDISSIMO CLEAR PURPLE 6 PACK</t>
  </si>
  <si>
    <t>VIOLA GRANDISSIMO YELLOW JUMP UP 6 PACK</t>
  </si>
  <si>
    <t>26331287 - ANNUAL VIOLA GRANDISSIMO YELLOW JUMP UP 6 PACK</t>
  </si>
  <si>
    <t>Total for VIOLA GRANDISSIMO YELLOW JUMP UP 6 PACK</t>
  </si>
  <si>
    <t>VIOLA SORBET WHITE 6 PACK</t>
  </si>
  <si>
    <t>26331287 - ANNUAL VIOLA SORBET WHITE 6 PACK</t>
  </si>
  <si>
    <t>Total for VIOLA SORBET WHITE 6 PACK</t>
  </si>
  <si>
    <t>ZINNIA PROFUSION CHERRY BICOLOUR</t>
  </si>
  <si>
    <t>26533384 - ANNUAL ZINNIA PROFUSION CHERRY BICOLOUR</t>
  </si>
  <si>
    <t>Total for ZINNIA PROFUSION CHERRY BICOLOUR</t>
  </si>
  <si>
    <t>ZINNIA PROFUSION DOUBLE WHITE</t>
  </si>
  <si>
    <t>26533384 - ANNUAL ZINNIA PROFUSION DOUBLE WHITE</t>
  </si>
  <si>
    <t>Total for ZINNIA PROFUSION DOUBLE WHITE</t>
  </si>
  <si>
    <t>ZINNIA PROFUSION RED AND YELLOW BICOLOUR 6 PACK</t>
  </si>
  <si>
    <t>26533384 - ANNUAL ZINNIA PROFUSION RED AND YELLOW BICOLOUR 6 PACK</t>
  </si>
  <si>
    <t>Total for ZINNIA PROFUSION RED AND YELLOW BICOLOUR 6 PACK</t>
  </si>
  <si>
    <t>CATNIP GREEN 6 PACK</t>
  </si>
  <si>
    <t>26892290 - ANNUAL CATNIP GREEN</t>
  </si>
  <si>
    <t>Total for CATNIP GREEN 6 PACK</t>
  </si>
  <si>
    <t>CHIVES MEDIUM LEAVED GREEN 6 PACK</t>
  </si>
  <si>
    <t>26881164 - ANNUALCHIVES MEDIUM LEAVED GREEN</t>
  </si>
  <si>
    <t>Total for CHIVES MEDIUM LEAVED GREEN 6 PACK</t>
  </si>
  <si>
    <t>FENNEL SWEET FLORENCE GREEN 6 PACK</t>
  </si>
  <si>
    <t>26881096 - ANNUAL FENNEL SWEET FLORENCE GREEN</t>
  </si>
  <si>
    <t>Total for FENNEL SWEET FLORENCE GREEN 6 PACK</t>
  </si>
  <si>
    <t>GARLIC EGYPTIAN PINK 6 PACK</t>
  </si>
  <si>
    <t>23005235 - ANNUAL GARLIC EGYPTIAN PINK 4 PACK</t>
  </si>
  <si>
    <t>Total for GARLIC EGYPTIAN PINK 6 PACK</t>
  </si>
  <si>
    <t>PARSLEY CHAMPION MOSS CURLED GREEN 6 PACK</t>
  </si>
  <si>
    <t>26415734 - ANNUAL PARSLEY CHAMPION MOSS CURLED GREEN</t>
  </si>
  <si>
    <t>Total for PARSLEY CHAMPION MOSS CURLED GREEN 6 PACK</t>
  </si>
  <si>
    <t>PARSLEY PLAIN FLAT LEAF GREEN 6 PACK</t>
  </si>
  <si>
    <t>26415734 - ANNUAL PARSLEY PLAIN FLAT LEAF GREEN</t>
  </si>
  <si>
    <t>Total for PARSLEY PLAIN FLAT LEAF GREEN 6 PACK</t>
  </si>
  <si>
    <t>ROCKET SALAD 6 PACK</t>
  </si>
  <si>
    <t>26139753 - ANNUALROCKET SALAD</t>
  </si>
  <si>
    <t>Total for ROCKET SALAD 6 PACK</t>
  </si>
  <si>
    <t>SEEDLING HERB 6 PACK</t>
  </si>
  <si>
    <t>88099</t>
  </si>
  <si>
    <t>737186350666 - SEEDLING HERB 6 PACK</t>
  </si>
  <si>
    <t>Total for SEEDLING HERB 6 PACK</t>
  </si>
  <si>
    <t>THYME 6 PACK</t>
  </si>
  <si>
    <t>26881188 - ANNUAL THYME 6 PACK</t>
  </si>
  <si>
    <t>Total for THYME 6 PACK</t>
  </si>
  <si>
    <t>CARROT NATIVA 6 PACK</t>
  </si>
  <si>
    <t>26840093 - ANNUAL CARROT NATIVA</t>
  </si>
  <si>
    <t>Total for CARROT NATIVA 6 PACK</t>
  </si>
  <si>
    <t>LEEKS CARENTAN GREEN 6 PACK</t>
  </si>
  <si>
    <t>26840130 - ANNUAL LEEKS CARENTAN 6 PACK</t>
  </si>
  <si>
    <t>Total for LEEKS CARENTAN GREEN 6 PACK</t>
  </si>
  <si>
    <t>LETTUCE BUTTERHEAD ATTRACTION GREEN 6 PACK</t>
  </si>
  <si>
    <t>26214665 - ANNUAL LETTUCE BUTTERHEAD ATTRACTION GREEN</t>
  </si>
  <si>
    <t>Total for LETTUCE BUTTERHEAD ATTRACTION GREEN 6 PACK</t>
  </si>
  <si>
    <t>PAK CHOI 6 PACK</t>
  </si>
  <si>
    <t>26881249 - ANNUAL PAK CHOI 6 PACK</t>
  </si>
  <si>
    <t>Total for PAK CHOI 6 PACK</t>
  </si>
  <si>
    <t>SEEDLING VEGETABLE 6 PACK</t>
  </si>
  <si>
    <t>737186350659 - SEEDLING VEGETABLE 6 PACK</t>
  </si>
  <si>
    <t>Total for SEEDLING VEGETABLE 6 PACK</t>
  </si>
  <si>
    <t>SPINACH BABY MATADOR 6 PACK</t>
  </si>
  <si>
    <t>26840154 - ANNUALSPINACH BABY MATADOR</t>
  </si>
  <si>
    <t>Total for SPINACH BABY MATADOR 6 PACK</t>
  </si>
  <si>
    <t>SPINACH SWISS CHARD FORDHOOK GAINT GREEN 6 PACK</t>
  </si>
  <si>
    <t>26840154 - ANNUALSPINACH SWISS CHARD FORDHOOK GAINT GREEN</t>
  </si>
  <si>
    <t>26840154 - ANNUAL SPINACH SWISS CHARD FORDHOOK GAINT GREEN 6 PACK</t>
  </si>
  <si>
    <t>Total for SPINACH SWISS CHARD FORDHOOK GAINT GREEN 6 PACK</t>
  </si>
  <si>
    <t>TOMATO FLORADADE RED 6 PACK</t>
  </si>
  <si>
    <t>26054049 - ANNUAL TOMATO FLORADADE RED</t>
  </si>
  <si>
    <t>Total for TOMATO FLORADADE RED 6 PACK</t>
  </si>
  <si>
    <t>TOMATO ROMA RED 6 PACK</t>
  </si>
  <si>
    <t>26054049 - ANNUAL TOMATO ROMA RED</t>
  </si>
  <si>
    <t>SEEDLING 6 PK TAMATO 26054049 (MALANSEUNS SHOW SPECIAL)</t>
  </si>
  <si>
    <t>Total for TOMATO ROMA RED 6 PACK</t>
  </si>
  <si>
    <t>TOMATO YELLOW PEAR 6 PACK</t>
  </si>
  <si>
    <t>26054049 - ANNUAL TOMATO YELLOW PEAR</t>
  </si>
  <si>
    <t>Total for TOMATO YELLOW PEAR 6 PACK</t>
  </si>
  <si>
    <t>VEGETABLE SEEDLINGS 6 PACK</t>
  </si>
  <si>
    <t>VEGETABLE SEEDLINGS</t>
  </si>
  <si>
    <t>87288</t>
  </si>
  <si>
    <t>87667</t>
  </si>
  <si>
    <t>87884</t>
  </si>
  <si>
    <t>88075</t>
  </si>
  <si>
    <t>88314</t>
  </si>
  <si>
    <t>89945</t>
  </si>
  <si>
    <t>90270</t>
  </si>
  <si>
    <t>90433</t>
  </si>
  <si>
    <t>90563</t>
  </si>
  <si>
    <t>90564</t>
  </si>
  <si>
    <t>90565</t>
  </si>
  <si>
    <t>Total for VEGETABLE SEEDLINGS 6 PACK</t>
  </si>
  <si>
    <t>COLOUR MAGIC 9CM</t>
  </si>
  <si>
    <t>COLOUR POTS 9CM</t>
  </si>
  <si>
    <t>89461</t>
  </si>
  <si>
    <t>Total for COLOUR MAGIC 9CM</t>
  </si>
  <si>
    <t>ECHEVERIA SET OLIVER 9CM</t>
  </si>
  <si>
    <t>26930381 - PERENNIAL ECHEVARIA SET OLIVER 9CM</t>
  </si>
  <si>
    <t>Total for ECHEVERIA SET OLIVER 9CM</t>
  </si>
  <si>
    <t>SUCCULENT 9CM</t>
  </si>
  <si>
    <t>SUCCULENT 9CM ASSORTEND ATN</t>
  </si>
  <si>
    <t>87224</t>
  </si>
  <si>
    <t>88741</t>
  </si>
  <si>
    <t>88956</t>
  </si>
  <si>
    <t>SUCCULENT 9CM (SPECIAL)</t>
  </si>
  <si>
    <t>Total for SUCCULENT 9CM</t>
  </si>
  <si>
    <t>D&amp;H</t>
  </si>
  <si>
    <t>DELIVERY AND HANDLING - 10%</t>
  </si>
  <si>
    <t>DELIVERY AND HANDLING / 19%</t>
  </si>
  <si>
    <t>DELIVERY AND HANDLING - 17%</t>
  </si>
  <si>
    <t>DELIVERY AND HANDLING / 17%</t>
  </si>
  <si>
    <t>DELIVERY AND HANDLING / 10%</t>
  </si>
  <si>
    <t>DELIVERY AND HANDLING / 14%</t>
  </si>
  <si>
    <t>DELIVERY AND HANDLING / 8%</t>
  </si>
  <si>
    <t>DELIVERY AND HANDLING - 19%</t>
  </si>
  <si>
    <t>DELIVERY AND HANDLING / 15%</t>
  </si>
  <si>
    <t>DELIVERY AND HANDLING 19%</t>
  </si>
  <si>
    <t>DELIVERY AND HANDLING - 15%</t>
  </si>
  <si>
    <t>DELIVERY AND HANDLING 17%</t>
  </si>
  <si>
    <t>DELIVERY AND HANDLING - 14%</t>
  </si>
  <si>
    <t xml:space="preserve">DELIVERY AND HANDLING POTS - 17% </t>
  </si>
  <si>
    <t>DELIVERY AND HANDLING 14%</t>
  </si>
  <si>
    <t xml:space="preserve">DELIVERY AND HANDLING </t>
  </si>
  <si>
    <t>DELIVERY AND HANDLING / %10</t>
  </si>
  <si>
    <t>DELIVERY AND HANDLING / 16%</t>
  </si>
  <si>
    <t>DELIVERY AND HANDLING / 19</t>
  </si>
  <si>
    <t>DELIVERY AND HANDLING 10%</t>
  </si>
  <si>
    <t>DELIVERY AND HANDLING /  19%</t>
  </si>
  <si>
    <t>DELIVERY AND HANDLING / 17</t>
  </si>
  <si>
    <t>DELIVERY AND HANDLING / 08%</t>
  </si>
  <si>
    <t>DELIVERY AND HANDLING</t>
  </si>
  <si>
    <t>DELIVERY AND HANDLING / 19 %</t>
  </si>
  <si>
    <t>DELIVERY AND HANDLING /  08%</t>
  </si>
  <si>
    <t>DELIVERY AND HANDLING / 10</t>
  </si>
  <si>
    <t>DELIVERY AND HANDLING / 14</t>
  </si>
  <si>
    <t>DELIVERY AND HANDLING / 5%</t>
  </si>
  <si>
    <t>BOXES</t>
  </si>
  <si>
    <t>DELIVERY AND HANDLING  / 14%</t>
  </si>
  <si>
    <t>DELIVERY AND HANDLING  /  10%</t>
  </si>
  <si>
    <t>DELIVERY AND HANDLING  / 10%</t>
  </si>
  <si>
    <t>DELIVERY AND HANDLING  / 19%</t>
  </si>
  <si>
    <t>DELIVERY AND HANDLING / 05%</t>
  </si>
  <si>
    <t>89757</t>
  </si>
  <si>
    <t>DELIVERY AND HANDLING  / 15%</t>
  </si>
  <si>
    <t>DELIVERY AND HANDLING   / 10%</t>
  </si>
  <si>
    <t>90108</t>
  </si>
  <si>
    <t>RENTIA VERSTER LANDSCAPING</t>
  </si>
  <si>
    <t>DELIVERY AND HANDLING/ 17%</t>
  </si>
  <si>
    <t>Total for D&amp;H</t>
  </si>
  <si>
    <t>DISCOUNT</t>
  </si>
  <si>
    <t>DISCOUNT / 5%</t>
  </si>
  <si>
    <t>DISCOUNT / 10%</t>
  </si>
  <si>
    <t>DISCOUNT / 15%</t>
  </si>
  <si>
    <t>DISCOUNT / 15</t>
  </si>
  <si>
    <t>DISCOUNT - 5%</t>
  </si>
  <si>
    <t>DISCOUNT - 15%</t>
  </si>
  <si>
    <t>DISCOUNT / 05%</t>
  </si>
  <si>
    <t>DISCOUNT /10%</t>
  </si>
  <si>
    <t>DISCOUNT 5%</t>
  </si>
  <si>
    <t>DISCOUNT 15%</t>
  </si>
  <si>
    <t>DISCOUNT /15%</t>
  </si>
  <si>
    <t>DISCOUNT / 08%</t>
  </si>
  <si>
    <t>DISCOUNT / 05</t>
  </si>
  <si>
    <t>DISCOUNT  15%</t>
  </si>
  <si>
    <t>DISCOUNT / 10</t>
  </si>
  <si>
    <t>DISCOUNT/15%</t>
  </si>
  <si>
    <t>DISCOUNT / 50%</t>
  </si>
  <si>
    <t>DISCOUNT  / 15%</t>
  </si>
  <si>
    <t>DISCOUNT / 7%</t>
  </si>
  <si>
    <t>Total for DISCOUNT</t>
  </si>
  <si>
    <t>FLORA SELECT MINI PETUNIA 15CM</t>
  </si>
  <si>
    <t>FS MINI PETUNIA 15CM</t>
  </si>
  <si>
    <t>87195</t>
  </si>
  <si>
    <t>87212</t>
  </si>
  <si>
    <t>FLORA SELECT MINI PETUNIA 15CM  703610</t>
  </si>
  <si>
    <t xml:space="preserve">FLORA SELECT MINI PETUNIA 15CM  </t>
  </si>
  <si>
    <t>CALIBRACHOA ASSORTED 14CM</t>
  </si>
  <si>
    <t>CALIBRACHOA ASSORTED 15CM</t>
  </si>
  <si>
    <t>Total for FLORA SELECT MINI PETUNIA 15CM</t>
  </si>
  <si>
    <t>FLORA SELECT VERBENA 15CM</t>
  </si>
  <si>
    <t>Total for FLORA SELECT VERBENA 15CM</t>
  </si>
  <si>
    <t>FLORA SELECT COLEUS HANGING BASKET 20CM</t>
  </si>
  <si>
    <t>Total for FLORA SELECT COLEUS HANGING BASKET 20CM</t>
  </si>
  <si>
    <t>FLORA SELECT PETUNIA HANGING BASKET 25CM</t>
  </si>
  <si>
    <t>Total for FLORA SELECT PETUNIA HANGING BASKET 25CM</t>
  </si>
  <si>
    <t>GAZANIA ASSORTED 12CM</t>
  </si>
  <si>
    <t>26892054 - GAZANIA ASSORTED 12CM</t>
  </si>
  <si>
    <t>Total for GAZANIA ASSORTED 12CM</t>
  </si>
  <si>
    <t>GERANIUM IVY 14CM POT ASS</t>
  </si>
  <si>
    <t>GERANIUM 14CM POT ASS</t>
  </si>
  <si>
    <t>Total for GERANIUM IVY 14CM POT ASS</t>
  </si>
  <si>
    <t>COMPOST 15DM BAG</t>
  </si>
  <si>
    <t>86534</t>
  </si>
  <si>
    <t>SPAR SOUTH RAND DC:SPAR WALKERVILLE</t>
  </si>
  <si>
    <t>86846</t>
  </si>
  <si>
    <t>87135</t>
  </si>
  <si>
    <t>Total for COMPOST 15DM BAG</t>
  </si>
  <si>
    <t>POTTING SOIL 15DM BAG</t>
  </si>
  <si>
    <t>Total for POTTING SOIL 15DM BAG</t>
  </si>
  <si>
    <t>PPAPOREBL</t>
  </si>
  <si>
    <t>PANSY POWER RED WITH BLOTCH</t>
  </si>
  <si>
    <t>Total for PPAPOREBL</t>
  </si>
  <si>
    <t>PPRACDABL</t>
  </si>
  <si>
    <t>86569</t>
  </si>
  <si>
    <t>86770</t>
  </si>
  <si>
    <t>Total for PPRACDABL</t>
  </si>
  <si>
    <t>PPRACDAGOSH</t>
  </si>
  <si>
    <t>PRIMULA ACAULIS DANEA GOLDEN SHADE</t>
  </si>
  <si>
    <t>Total for PPRACDAGOSH</t>
  </si>
  <si>
    <t>PPRACDAPI</t>
  </si>
  <si>
    <t>Total for PPRACDAPI</t>
  </si>
  <si>
    <t>PPRACDASC</t>
  </si>
  <si>
    <t>Total for PPRACDASC</t>
  </si>
  <si>
    <t>PPRACDAWH</t>
  </si>
  <si>
    <t>Total for PPRACDAWH</t>
  </si>
  <si>
    <t>PVIGRCLOR</t>
  </si>
  <si>
    <t>86571</t>
  </si>
  <si>
    <t>VIOLA GRANDISSIMO CLEAR ORANGE</t>
  </si>
  <si>
    <t>86663</t>
  </si>
  <si>
    <t>86769</t>
  </si>
  <si>
    <t>Total for PVIGRCLOR</t>
  </si>
  <si>
    <t>PVIGRJOJUUP</t>
  </si>
  <si>
    <t>VIOLA GRANDISSIMO YELLOW JUMP UP</t>
  </si>
  <si>
    <t>Total for PVIGRJOJUUP</t>
  </si>
  <si>
    <t>PVIGRLESP</t>
  </si>
  <si>
    <t>VIOLA GRANDISSIMO LEMON SPLASH</t>
  </si>
  <si>
    <t>Total for PVIGRLESP</t>
  </si>
  <si>
    <t>PVIGRPEPEJUUP</t>
  </si>
  <si>
    <t>VIOLA GRANDISSIMO ROSE BEACON</t>
  </si>
  <si>
    <t>Total for PVIGRPEPEJUUP</t>
  </si>
  <si>
    <t>PVIGRREGO</t>
  </si>
  <si>
    <t>VIOLA GRANDISSIMO BERRY PIE</t>
  </si>
  <si>
    <t>Total for PVIGRREGO</t>
  </si>
  <si>
    <t>PVIPEJOJUUPWH</t>
  </si>
  <si>
    <t>VIOLA PERFETTO BLUE &amp; WHITE</t>
  </si>
  <si>
    <t>Total for PVIPEJOJUUPWH</t>
  </si>
  <si>
    <t>PVIPEYE</t>
  </si>
  <si>
    <t>VIOLA PERFETTO CLEAR YELLOW</t>
  </si>
  <si>
    <t>Total for PVIPEYE</t>
  </si>
  <si>
    <t>PVISOPIWIXP</t>
  </si>
  <si>
    <t>VIOLA SORBET PINK WING</t>
  </si>
  <si>
    <t>Total for PVISOPIWIXP</t>
  </si>
  <si>
    <t>PVISOWHXP</t>
  </si>
  <si>
    <t>VIOLA SORBET WHITE</t>
  </si>
  <si>
    <t>Total for PVISOWHXP</t>
  </si>
  <si>
    <t>Sales</t>
  </si>
  <si>
    <t>86802</t>
  </si>
  <si>
    <t>SANA SHOW</t>
  </si>
  <si>
    <t>001</t>
  </si>
  <si>
    <t>88023</t>
  </si>
  <si>
    <t>87879</t>
  </si>
  <si>
    <t>DIANTHUS IDEAL SELECT WHITE</t>
  </si>
  <si>
    <t>88024</t>
  </si>
  <si>
    <t>88025</t>
  </si>
  <si>
    <t>IKHOKA</t>
  </si>
  <si>
    <t>OVERCHARGE</t>
  </si>
  <si>
    <t>88516</t>
  </si>
  <si>
    <t>PRIMULA MALACOIDES PINK SHADES SEEDS</t>
  </si>
  <si>
    <t>89926</t>
  </si>
  <si>
    <t>90165</t>
  </si>
  <si>
    <t>90192</t>
  </si>
  <si>
    <t>PRIMULA MALACOIDES PINK SHADES</t>
  </si>
  <si>
    <t>90436</t>
  </si>
  <si>
    <t>Total for Sales</t>
  </si>
  <si>
    <t>SALVIA ASSORTED 12CM</t>
  </si>
  <si>
    <t>26223254 - ANNUAL SALVIA ASSORTED 12CM</t>
  </si>
  <si>
    <t>Total for SALVIA ASSORTED 12CM</t>
  </si>
  <si>
    <t>SPAR COLOUR MAGIC 12CM</t>
  </si>
  <si>
    <t>85803</t>
  </si>
  <si>
    <t>SPAR COLOUR MAGIC 12CM 737186350246</t>
  </si>
  <si>
    <t>86721</t>
  </si>
  <si>
    <t>86847</t>
  </si>
  <si>
    <t>PANSY MAGNUM 12CM 737186350246</t>
  </si>
  <si>
    <t>87031</t>
  </si>
  <si>
    <t>PETUNIA 12CM 737186350246</t>
  </si>
  <si>
    <t>87030</t>
  </si>
  <si>
    <t>87096</t>
  </si>
  <si>
    <t>SPAR PANSY 12CM 737186350246</t>
  </si>
  <si>
    <t>SPAR PETUNIA 12CM 737186350246</t>
  </si>
  <si>
    <t>87133</t>
  </si>
  <si>
    <t>87372</t>
  </si>
  <si>
    <t>SPAR VIOLA 12CM 737186350246</t>
  </si>
  <si>
    <t>87451</t>
  </si>
  <si>
    <t>87489</t>
  </si>
  <si>
    <t>87559</t>
  </si>
  <si>
    <t>SPAR CALEDULA 12CM 737186350246</t>
  </si>
  <si>
    <t>87596</t>
  </si>
  <si>
    <t>87800</t>
  </si>
  <si>
    <t>87873</t>
  </si>
  <si>
    <t>88219</t>
  </si>
  <si>
    <t>SPAR CALENDULA 12CM 737186350246</t>
  </si>
  <si>
    <t>88692</t>
  </si>
  <si>
    <t>SPARSALVIA 12CM 737186350246</t>
  </si>
  <si>
    <t>89188</t>
  </si>
  <si>
    <t>SPAR PETUNIA  12CM 737186350246</t>
  </si>
  <si>
    <t>SPAR SNAPS 12CM 737186350246</t>
  </si>
  <si>
    <t>SPAR ALYSSUM 12CM 737186350246</t>
  </si>
  <si>
    <t>SPAR LOBELIA 12CM 737186350246</t>
  </si>
  <si>
    <t>89323</t>
  </si>
  <si>
    <t>Total for SPAR COLOUR MAGIC 12CM</t>
  </si>
  <si>
    <t>SPAR COLOUR MAGIC 15CM</t>
  </si>
  <si>
    <t>86453</t>
  </si>
  <si>
    <t>SPAR COLOUR MAGIC 15CM 737186350253</t>
  </si>
  <si>
    <t>ALSSUM 15CM</t>
  </si>
  <si>
    <t>SPAR PETUNIA 15CM</t>
  </si>
  <si>
    <t>SPAR LAVENDER15CM</t>
  </si>
  <si>
    <t>87186</t>
  </si>
  <si>
    <t>SPAR GAZANIA 15CM</t>
  </si>
  <si>
    <t>SPAR VIOLA 15CM</t>
  </si>
  <si>
    <t>SPAR ALYSSUM 15CM</t>
  </si>
  <si>
    <t>SPAR DIANTHUS 15CM</t>
  </si>
  <si>
    <t>87260</t>
  </si>
  <si>
    <t>87336</t>
  </si>
  <si>
    <t>SPAR COLOUR MAGIC 15CM SPECIAL!</t>
  </si>
  <si>
    <t>SPAR PANSY 15CM</t>
  </si>
  <si>
    <t>SPAR FLOXGLOVE15CM</t>
  </si>
  <si>
    <t>SPAR GYPSOPHILA 15CM</t>
  </si>
  <si>
    <t>SPAR CALENDULA 15CM</t>
  </si>
  <si>
    <t>SPAR BACOPA 15CM</t>
  </si>
  <si>
    <t>SPAR PRIMROSE 15CM</t>
  </si>
  <si>
    <t>88097</t>
  </si>
  <si>
    <t>SPAR RANUNCULUS15CM</t>
  </si>
  <si>
    <t>SPAR BELLIS 15CM</t>
  </si>
  <si>
    <t>SPAR RANUNCULUS 15CM</t>
  </si>
  <si>
    <t>88312</t>
  </si>
  <si>
    <t>SPAR ALYSUM 15CM</t>
  </si>
  <si>
    <t>88959</t>
  </si>
  <si>
    <t>SPAR BIDERS 15CM</t>
  </si>
  <si>
    <t>SPAR CELOSIA 15CM</t>
  </si>
  <si>
    <t>SPAR MARIGOLD 15CM</t>
  </si>
  <si>
    <t>SPAR SALVIA 15CM</t>
  </si>
  <si>
    <t>SPAR VICANCA 15CM</t>
  </si>
  <si>
    <t>89480</t>
  </si>
  <si>
    <t>89588</t>
  </si>
  <si>
    <t>SPAR PETUNIA   15CM</t>
  </si>
  <si>
    <t>SPAR PORTULACA 15CM</t>
  </si>
  <si>
    <t>89712</t>
  </si>
  <si>
    <t>89885</t>
  </si>
  <si>
    <t>89938</t>
  </si>
  <si>
    <t>Total for SPAR COLOUR MAGIC 15CM</t>
  </si>
  <si>
    <t>SPAR COLOUR MAGIC 17CM</t>
  </si>
  <si>
    <t>SPAR DAIHLA 17CM 737186350307</t>
  </si>
  <si>
    <t>Total for SPAR COLOUR MAGIC 17CM</t>
  </si>
  <si>
    <t>SPAR COLOUR MAGIC 25CM</t>
  </si>
  <si>
    <t>SPAR COLOUR MAGIC 25CM 737186350260</t>
  </si>
  <si>
    <t>SPAR PRIMROSE 25CM 737186350260</t>
  </si>
  <si>
    <t>COLOUR MAGIC 25CM 737186350260</t>
  </si>
  <si>
    <t>Total for SPAR COLOUR MAGIC 25CM</t>
  </si>
  <si>
    <t>SPAR COLOUR MAGIC 32CM</t>
  </si>
  <si>
    <t>SPAR COLOUR MAGIC 32CM - 737186350345</t>
  </si>
  <si>
    <t>Total for SPAR COLOUR MAGIC 32CM</t>
  </si>
  <si>
    <t>SPAR COLOUR MAGIC 9CM</t>
  </si>
  <si>
    <t>SPAR COLOUR MAGIC 9CM 737186350239</t>
  </si>
  <si>
    <t>Total for SPAR COLOUR MAGIC 9CM</t>
  </si>
  <si>
    <t>SPAR HANGING BASKET 20CM</t>
  </si>
  <si>
    <t>SPAR HANGING BASKET 20CM 737186350338</t>
  </si>
  <si>
    <t xml:space="preserve"> HANGING BASKET 20CM 737186350338</t>
  </si>
  <si>
    <t>HANGING BASKET 20CM 737186350338</t>
  </si>
  <si>
    <t>Total for SPAR HANGING BASKET 20CM</t>
  </si>
  <si>
    <t>SPAR HANGING BASKET 25CM</t>
  </si>
  <si>
    <t>SPAR HANGING BASKET 25CM 737186350345</t>
  </si>
  <si>
    <t>SPAR 32CM 737186350345</t>
  </si>
  <si>
    <t xml:space="preserve"> HANGING BASKET 25CM 737186350345</t>
  </si>
  <si>
    <t>Total for SPAR HANGING BASKET 25CM</t>
  </si>
  <si>
    <t>SPAR PALM 15CM</t>
  </si>
  <si>
    <t>88286</t>
  </si>
  <si>
    <t>Total for SPAR PALM 15CM</t>
  </si>
  <si>
    <t>SPAR PALM 25CM</t>
  </si>
  <si>
    <t>Total for SPAR PALM 25CM</t>
  </si>
  <si>
    <t>SPAR MID RANGE 15CM</t>
  </si>
  <si>
    <t>SPAR MID RANGE 15CM 737186350284</t>
  </si>
  <si>
    <t>COLEUS 15CM 737186350284</t>
  </si>
  <si>
    <t>SPAR BEGONIA 15CM 737186350284</t>
  </si>
  <si>
    <t>MADERE 15CM 737186350284</t>
  </si>
  <si>
    <t>GAURA 15CM 737186350284</t>
  </si>
  <si>
    <t>MID RANGE 15CM 737186350284</t>
  </si>
  <si>
    <t>SPAR GAURA 15CM 737186350284</t>
  </si>
  <si>
    <t>SPAR ANGELONIA 15CM 737186350284</t>
  </si>
  <si>
    <t>Total for SPAR MID RANGE 15CM</t>
  </si>
  <si>
    <t>SPAR PATIO 12CM</t>
  </si>
  <si>
    <t>SPAR PATIO 12CM 737186350277</t>
  </si>
  <si>
    <t>PATIO 12CM 737186350277</t>
  </si>
  <si>
    <t>Total for SPAR PATIO 12CM</t>
  </si>
  <si>
    <t>SPAR PLANT TO PLATE 17CM</t>
  </si>
  <si>
    <t>SPAR PLANT TO PLATE 17CM 737186350222</t>
  </si>
  <si>
    <t>PLANT TO PLATE 17CM 737186350222</t>
  </si>
  <si>
    <t>SPAR DHALIA 17CM 737186350222</t>
  </si>
  <si>
    <t>Total for SPAR PLANT TO PLATE 17CM</t>
  </si>
  <si>
    <t>SPAR SIMPLY BEAUTIFUL 15CM</t>
  </si>
  <si>
    <t>SPAR SIMPLY BEAUTIFUL 15CM POT 737186350291</t>
  </si>
  <si>
    <t>SIMPLY BEAUTIFUL 15CM POT 737186350291</t>
  </si>
  <si>
    <t xml:space="preserve"> SIMPLY BEAUTIFUL 15CM POT 737186350291</t>
  </si>
  <si>
    <t>SPAR CALIBROCHOA 15CM POT 737186350291</t>
  </si>
  <si>
    <t>MADERIA SPECIAL 15CM POT 737186350291</t>
  </si>
  <si>
    <t>BIDEN SPECIAL 15CM POT 737186350291</t>
  </si>
  <si>
    <t>CALIBROCHOA 15CM POT 737186350291</t>
  </si>
  <si>
    <t>Total for SPAR SIMPLY BEAUTIFUL 15CM</t>
  </si>
  <si>
    <t>SPAR SEASONAL 12CM</t>
  </si>
  <si>
    <t>SPAR SEASONAL 12CM 737186350963</t>
  </si>
  <si>
    <t>Total for SPAR SEASONAL 12CM</t>
  </si>
  <si>
    <t>SPAR SEEDLINGS</t>
  </si>
  <si>
    <t>SPAR SEEDLINGS 737186350963</t>
  </si>
  <si>
    <t>SEEDLINGS 737186350208</t>
  </si>
  <si>
    <t>SPAR VIOLA 737186350208</t>
  </si>
  <si>
    <t>SPAR SEEDLINGS 737186350208</t>
  </si>
  <si>
    <t>SPAR SEEDLINGS VIOLA 737186350208</t>
  </si>
  <si>
    <t>SPAR SEEDLINGS PANSY 737186350208</t>
  </si>
  <si>
    <t>88892</t>
  </si>
  <si>
    <t>Total for SPAR SEEDLINGS</t>
  </si>
  <si>
    <t>SPAR VEGETABLE SEEDLINGS</t>
  </si>
  <si>
    <t>SPAR VEGETABLE SEEDLINGS 737186350659</t>
  </si>
  <si>
    <t>Total for SPAR VEGETABLE SEEDLINGS</t>
  </si>
  <si>
    <t>TABLE DEPOSIT</t>
  </si>
  <si>
    <t>86493</t>
  </si>
  <si>
    <t>HANGING STAND</t>
  </si>
  <si>
    <t>Total for TABLE DEPOSIT</t>
  </si>
  <si>
    <t>Transaction type</t>
  </si>
  <si>
    <t>Number</t>
  </si>
  <si>
    <t>Customer full name</t>
  </si>
  <si>
    <t>Memo/Description</t>
  </si>
  <si>
    <t>Quantity</t>
  </si>
  <si>
    <t>Sales price</t>
  </si>
  <si>
    <t>Amount</t>
  </si>
  <si>
    <t>Balance</t>
  </si>
  <si>
    <t>12CM COLOUR POT</t>
  </si>
  <si>
    <t>SEEDLINGS</t>
  </si>
  <si>
    <t>CELOSIA 12CM</t>
  </si>
  <si>
    <t>15CM COLOUR POTS</t>
  </si>
  <si>
    <t>AT HYPOESTES POT 12CM  850040155</t>
  </si>
  <si>
    <t>AT IMPATIENS POT 12CM  850040109</t>
  </si>
  <si>
    <t>12CM HERB</t>
  </si>
  <si>
    <t>PETUNIA HYBRIDS</t>
  </si>
  <si>
    <t>PLANT TO PLATE</t>
  </si>
  <si>
    <t>12CM PRIMROSE/OBCONICA</t>
  </si>
  <si>
    <t>PRIMROSE</t>
  </si>
  <si>
    <t>SIMPLY BEAUTIFUL</t>
  </si>
  <si>
    <t>VINCA VICTORY GRAPE</t>
  </si>
  <si>
    <t>MID RANGE</t>
  </si>
  <si>
    <t>CALIBRACHOA</t>
  </si>
  <si>
    <t>12CM HERB/VEG</t>
  </si>
  <si>
    <t>BASIL</t>
  </si>
  <si>
    <t>20CM AERO BOWL</t>
  </si>
  <si>
    <t>CHIVES</t>
  </si>
  <si>
    <t>14CM SUCCULENTS</t>
  </si>
  <si>
    <t>CORIANDER</t>
  </si>
  <si>
    <t>25CM HANGING BASKET</t>
  </si>
  <si>
    <t>MINT</t>
  </si>
  <si>
    <t>ARGYRANTHEMUM</t>
  </si>
  <si>
    <t>ORIGANO</t>
  </si>
  <si>
    <t>25CM COLOUR POT</t>
  </si>
  <si>
    <t>PARSLEY</t>
  </si>
  <si>
    <t>15CM RANUNCULUS</t>
  </si>
  <si>
    <t>ROCKET</t>
  </si>
  <si>
    <t>15CM ANGELONIA</t>
  </si>
  <si>
    <t>ROSEMARY</t>
  </si>
  <si>
    <t>12CM PATIO RANGE</t>
  </si>
  <si>
    <t>SAGE</t>
  </si>
  <si>
    <t>12CM ORNAMENTAL CHILLI</t>
  </si>
  <si>
    <t>THYME</t>
  </si>
  <si>
    <t>9CM SUCCULENTS</t>
  </si>
  <si>
    <t>12CM GRASS POTS</t>
  </si>
  <si>
    <t>COLOURGRASS</t>
  </si>
  <si>
    <t>DAHLIA POTS</t>
  </si>
  <si>
    <t>CAREX</t>
  </si>
  <si>
    <t>12CM PETUNIA HYBRIDS</t>
  </si>
  <si>
    <t>COLOUR GRASS</t>
  </si>
  <si>
    <t>32CM MIX AND MINGLE</t>
  </si>
  <si>
    <t>HERB L/STYLE</t>
  </si>
  <si>
    <t>CHILLI POT</t>
  </si>
  <si>
    <t>ORNAMENTAL CHILLI</t>
  </si>
  <si>
    <t>CHILLI ORNAMENTAL</t>
  </si>
  <si>
    <t>CALCEOLARIA</t>
  </si>
  <si>
    <t>LAWN PLUGS</t>
  </si>
  <si>
    <t>CINERARIA</t>
  </si>
  <si>
    <t>CYCLAMEN</t>
  </si>
  <si>
    <t>17CM GERANIUM</t>
  </si>
  <si>
    <t>PELARGONIUM</t>
  </si>
  <si>
    <t>ALYSSUM CLEAR CRYSTAL</t>
  </si>
  <si>
    <t>ANTIRRHINUM</t>
  </si>
  <si>
    <t>DIANTHUS</t>
  </si>
  <si>
    <t>CELOSIA DRACULA</t>
  </si>
  <si>
    <t>COLOUR MAGIC ALYSSUM</t>
  </si>
  <si>
    <t>COLOUR MAGIC BELLIS</t>
  </si>
  <si>
    <t>COLOUR MAGIC CALENDULA</t>
  </si>
  <si>
    <t>COLOUR MAGIC DIANTHUS</t>
  </si>
  <si>
    <t>COLOUR MAGIC GAZANIA</t>
  </si>
  <si>
    <t>COLOUR MAGIC GYPSOPHILLA</t>
  </si>
  <si>
    <t>COLOUR MAGIC IMPATIENS</t>
  </si>
  <si>
    <t>COLOUR MAGIC MARIGOLD</t>
  </si>
  <si>
    <t>COLOUR MAGIC PANSY</t>
  </si>
  <si>
    <t>COLOUR MAGIC PETUNIA</t>
  </si>
  <si>
    <t>COLOUR MAGIC PORTULACA</t>
  </si>
  <si>
    <t>COLOUR MAGIC PRIMROSE</t>
  </si>
  <si>
    <t>COLOUR MAGIC PRIMULA</t>
  </si>
  <si>
    <t>COLOUR MAGIC SALVIA</t>
  </si>
  <si>
    <t>COLOUR MAGIC VINCA</t>
  </si>
  <si>
    <t>COLOUR MAGIC VIOLA</t>
  </si>
  <si>
    <t>COLOUR MAGIC ZINNIA</t>
  </si>
  <si>
    <t>DIGITALIS DALMATIAN PEACH</t>
  </si>
  <si>
    <t>LAVENDER</t>
  </si>
  <si>
    <t>LAVENDER MARGARET ROBERTS</t>
  </si>
  <si>
    <t>GERANIUM ZONALE</t>
  </si>
  <si>
    <t>IVY GERANIUM</t>
  </si>
  <si>
    <t>ANGELONIA</t>
  </si>
  <si>
    <t>ALTERNANTHERA</t>
  </si>
  <si>
    <t>ANGELONIA ASSORTED</t>
  </si>
  <si>
    <t>15CM BEGONIA NON STOP</t>
  </si>
  <si>
    <t>BEGONIA NON STOP</t>
  </si>
  <si>
    <t>BEGONIA BIG</t>
  </si>
  <si>
    <t>COLEUS</t>
  </si>
  <si>
    <t>ECHINACEA</t>
  </si>
  <si>
    <t>ARGYRANTHEMUM ASSORTED</t>
  </si>
  <si>
    <t>CARNATION</t>
  </si>
  <si>
    <t>CALIBRACHOA ASS</t>
  </si>
  <si>
    <t>GAURA</t>
  </si>
  <si>
    <t>GERBERA</t>
  </si>
  <si>
    <t>NEMESIA</t>
  </si>
  <si>
    <t>OSTEOSPERMUM</t>
  </si>
  <si>
    <t>PREMIUM PERENNIAL</t>
  </si>
  <si>
    <t>VERBENA</t>
  </si>
  <si>
    <t>RANUNCULAS</t>
  </si>
  <si>
    <t>VYGIE</t>
  </si>
  <si>
    <t>19CM CHILLI POT</t>
  </si>
  <si>
    <t>COLOUR POTS 17CM</t>
  </si>
  <si>
    <t>LEMON GRASS</t>
  </si>
  <si>
    <t>PLANT TO PLATE L/STYLE</t>
  </si>
  <si>
    <t>SWISS CHARD MIX</t>
  </si>
  <si>
    <t>CAROLINA REAPER</t>
  </si>
  <si>
    <t>BACOPA SCOPIA</t>
  </si>
  <si>
    <t>FUCHSIA BELLA VERA</t>
  </si>
  <si>
    <t>AERO BOWL</t>
  </si>
  <si>
    <t>COLEUS 23CM</t>
  </si>
  <si>
    <t>COLEUS FLOWER POWER</t>
  </si>
  <si>
    <t>24 PACKS</t>
  </si>
  <si>
    <t>25CM ALSTROMERIA</t>
  </si>
  <si>
    <t>ALSTROMERIA</t>
  </si>
  <si>
    <t>25CM CHILLI</t>
  </si>
  <si>
    <t>CHILLI 25CM</t>
  </si>
  <si>
    <t>BEGONIA ERIS</t>
  </si>
  <si>
    <t>BEGONIA SPRINT PLUS</t>
  </si>
  <si>
    <t>HANGING BASKET</t>
  </si>
  <si>
    <t>ECHEVERIA SET OLIVER</t>
  </si>
  <si>
    <t>ADVERTISING</t>
  </si>
  <si>
    <t>BUILDERS REBATE</t>
  </si>
  <si>
    <t>FLORA SELECT MINI PETUNIA</t>
  </si>
  <si>
    <t>17CM BEGONIA</t>
  </si>
  <si>
    <t>FLORA SELECT BEGONIA</t>
  </si>
  <si>
    <t>FLOWERS - HAZEL</t>
  </si>
  <si>
    <t>FLOWERS</t>
  </si>
  <si>
    <t>15DM BAG COMPOST</t>
  </si>
  <si>
    <t>15DM BAG POTTING SOIL</t>
  </si>
  <si>
    <t>HEALTHY LIVING</t>
  </si>
  <si>
    <t>SHOW ITEMS</t>
  </si>
  <si>
    <t>SALES</t>
  </si>
  <si>
    <t>SPAR HERB 12CM</t>
  </si>
  <si>
    <t>SYSTEM</t>
  </si>
  <si>
    <t xml:space="preserve">AT PETUNIA HYBRIDS POT 12CM </t>
  </si>
  <si>
    <t xml:space="preserve">AT VEGETABLE POT 12CM </t>
  </si>
  <si>
    <t>CAPISCUM 12CM</t>
  </si>
  <si>
    <t>ZINNIA 12CM</t>
  </si>
  <si>
    <t>COLOUR MAGIC PANSY 12CM</t>
  </si>
  <si>
    <t>COLOUR MAGIC VINCA 12CM</t>
  </si>
  <si>
    <t>12CM CALIBRACHOA</t>
  </si>
  <si>
    <t>CALIBRACHOA 12CM</t>
  </si>
  <si>
    <t>PLANT CHILLI POT ASSORTED 17CM</t>
  </si>
  <si>
    <t>AT LAWN PLUG SEEDLINGS 128  850040203</t>
  </si>
  <si>
    <t>G/MASTER HERB STRAWBERRY 12CM  666044</t>
  </si>
  <si>
    <t>VEGGIE POT TOMATO 12CM</t>
  </si>
  <si>
    <t>26467634 -  CELOSIA  15CM</t>
  </si>
  <si>
    <t>JUNCAS  15CM</t>
  </si>
  <si>
    <t>COLOUR MAGIC BEGONIA 15CM</t>
  </si>
  <si>
    <t>DIGITALIS DALMATIAN 15CM</t>
  </si>
  <si>
    <t>HYPOSTES 15CM</t>
  </si>
  <si>
    <t>MIMULUS POTS 15CM</t>
  </si>
  <si>
    <t>PETUNIA COLOUR 15CM</t>
  </si>
  <si>
    <t>ZINNIA POTS 15CM</t>
  </si>
  <si>
    <t>COLP MARIGOLD ASSORTED 15CM SEAS</t>
  </si>
  <si>
    <t>COLP PETUNIA ASSORTED 15CM SEAS</t>
  </si>
  <si>
    <t>PETUNIA SPECIAL  15CM</t>
  </si>
  <si>
    <t>PRIMULA 15CM</t>
  </si>
  <si>
    <t>DIGITALIS  15CM</t>
  </si>
  <si>
    <t>CROSSANDRA 15CM</t>
  </si>
  <si>
    <t>COLOUR POT MADEIRA 15CM ASS  349088</t>
  </si>
  <si>
    <t>SUTERA 15CM  308899</t>
  </si>
  <si>
    <t>SUTERA 15CM</t>
  </si>
  <si>
    <t>FUCHSIA 15CM</t>
  </si>
  <si>
    <t>DAISY BUSH 15CM</t>
  </si>
  <si>
    <t>CACTUS 15CM</t>
  </si>
  <si>
    <t>PLANT CHILLI POT 19CM</t>
  </si>
  <si>
    <t>17CM SUCCULENT</t>
  </si>
  <si>
    <t>SUCCULENT 17CM</t>
  </si>
  <si>
    <t>17CM ARGYRANTHEMUM</t>
  </si>
  <si>
    <t>DAISEY 17CM</t>
  </si>
  <si>
    <t>CALANDULA ROYAL 17CM</t>
  </si>
  <si>
    <t>26881287 - HERB SPINACH ASSORTED 17CM</t>
  </si>
  <si>
    <t>26378084 - HERB LAVENDULA ALLARDII 17CM (MALANSEUNS SHOW SPECIAL)</t>
  </si>
  <si>
    <t>19CM POTS</t>
  </si>
  <si>
    <t>FUCHSIA</t>
  </si>
  <si>
    <t>COLOUR POT 25CM  472850</t>
  </si>
  <si>
    <t>HIBISCUS 25CM</t>
  </si>
  <si>
    <t>COLOUR PETUNIA 25CM</t>
  </si>
  <si>
    <t>HIBUSCUS 25CM</t>
  </si>
  <si>
    <t>SEEDLINGS 4 PACK ASSORTED  363483</t>
  </si>
  <si>
    <t>SEEDLINGS  WINTER SPECIAL</t>
  </si>
  <si>
    <t>SEEDLINGS PRIMULA</t>
  </si>
  <si>
    <t>WINTER SEEDLINGS</t>
  </si>
  <si>
    <t>SPINACH SEEDLING</t>
  </si>
  <si>
    <t>SEEDLINGS RIMULA</t>
  </si>
  <si>
    <t>FS MINI PETUNIA 15CM  703610</t>
  </si>
  <si>
    <t>FS MINI PETUNIA 15CM 703610</t>
  </si>
  <si>
    <t>Column1</t>
  </si>
  <si>
    <t>Line</t>
  </si>
  <si>
    <t>128 COLOUR PLUGS</t>
  </si>
  <si>
    <t xml:space="preserve">PATIO POT 12CM </t>
  </si>
  <si>
    <t>Row Labels</t>
  </si>
  <si>
    <t>Grand Total</t>
  </si>
  <si>
    <t>Date</t>
  </si>
  <si>
    <t>(All)</t>
  </si>
  <si>
    <t>Sum of Quantity</t>
  </si>
  <si>
    <t>Percentage</t>
  </si>
  <si>
    <t>90862</t>
  </si>
  <si>
    <t>90651</t>
  </si>
  <si>
    <t>90844</t>
  </si>
  <si>
    <t>90753</t>
  </si>
  <si>
    <t>90688</t>
  </si>
  <si>
    <t>AT BEGONIA POT 12CM</t>
  </si>
  <si>
    <t>90777</t>
  </si>
  <si>
    <t>90860</t>
  </si>
  <si>
    <t>Total for AT BEGONIA POT 12CM</t>
  </si>
  <si>
    <t>90718</t>
  </si>
  <si>
    <t>90608</t>
  </si>
  <si>
    <t>90624</t>
  </si>
  <si>
    <t>90625</t>
  </si>
  <si>
    <t>90664</t>
  </si>
  <si>
    <t>90744</t>
  </si>
  <si>
    <t>90767</t>
  </si>
  <si>
    <t>90780</t>
  </si>
  <si>
    <t>90788</t>
  </si>
  <si>
    <t>90789</t>
  </si>
  <si>
    <t>90790</t>
  </si>
  <si>
    <t>90781</t>
  </si>
  <si>
    <t>90801</t>
  </si>
  <si>
    <t>90803</t>
  </si>
  <si>
    <t>90818</t>
  </si>
  <si>
    <t>90879</t>
  </si>
  <si>
    <t>90881</t>
  </si>
  <si>
    <t>90883</t>
  </si>
  <si>
    <t>90886</t>
  </si>
  <si>
    <t>90900</t>
  </si>
  <si>
    <t>RTS1041396</t>
  </si>
  <si>
    <t>COLP SALVIA ASSORTED12CM SEAS</t>
  </si>
  <si>
    <t>90711</t>
  </si>
  <si>
    <t>90748</t>
  </si>
  <si>
    <t>90766</t>
  </si>
  <si>
    <t>BEGONIA 12CM BROWN LEAF BICOLOUR</t>
  </si>
  <si>
    <t>BEGONIA 12CM BROWN LEAF ROSE</t>
  </si>
  <si>
    <t>BEGONIA 12CM BROWN LEAF WHITE</t>
  </si>
  <si>
    <t>BEGONIA 12CM GREEN LEAF RED</t>
  </si>
  <si>
    <t>BEGONIA 12CM GREEN LEAF ROSE</t>
  </si>
  <si>
    <t>PETUNIA EAGLE RED 12CM</t>
  </si>
  <si>
    <t>MIMULUS MYSTIC MIX 12CM</t>
  </si>
  <si>
    <t>90786</t>
  </si>
  <si>
    <t>90858</t>
  </si>
  <si>
    <t>GAURA 12CM</t>
  </si>
  <si>
    <t>90633</t>
  </si>
  <si>
    <t>90635</t>
  </si>
  <si>
    <t>90654</t>
  </si>
  <si>
    <t>90655</t>
  </si>
  <si>
    <t>90661</t>
  </si>
  <si>
    <t>90679</t>
  </si>
  <si>
    <t>90702</t>
  </si>
  <si>
    <t>90719</t>
  </si>
  <si>
    <t>90720</t>
  </si>
  <si>
    <t>90779</t>
  </si>
  <si>
    <t>90826</t>
  </si>
  <si>
    <t>90827</t>
  </si>
  <si>
    <t>90864</t>
  </si>
  <si>
    <t>90701</t>
  </si>
  <si>
    <t>90638</t>
  </si>
  <si>
    <t>90697</t>
  </si>
  <si>
    <t>90707</t>
  </si>
  <si>
    <t>90708</t>
  </si>
  <si>
    <t>90715</t>
  </si>
  <si>
    <t>90741</t>
  </si>
  <si>
    <t>90742</t>
  </si>
  <si>
    <t>90896</t>
  </si>
  <si>
    <t>90897</t>
  </si>
  <si>
    <t>90804</t>
  </si>
  <si>
    <t>90662</t>
  </si>
  <si>
    <t>90665</t>
  </si>
  <si>
    <t>90667</t>
  </si>
  <si>
    <t>90675</t>
  </si>
  <si>
    <t>90694</t>
  </si>
  <si>
    <t>90739</t>
  </si>
  <si>
    <t>90770</t>
  </si>
  <si>
    <t>90776</t>
  </si>
  <si>
    <t>90833</t>
  </si>
  <si>
    <t>90634</t>
  </si>
  <si>
    <t>90851</t>
  </si>
  <si>
    <t>90866</t>
  </si>
  <si>
    <t>90740</t>
  </si>
  <si>
    <t>90787</t>
  </si>
  <si>
    <t>90792</t>
  </si>
  <si>
    <t>90764</t>
  </si>
  <si>
    <t>90591</t>
  </si>
  <si>
    <t>90637</t>
  </si>
  <si>
    <t>90640</t>
  </si>
  <si>
    <t>90645</t>
  </si>
  <si>
    <t>90666</t>
  </si>
  <si>
    <t>90668</t>
  </si>
  <si>
    <t>90671</t>
  </si>
  <si>
    <t>90673</t>
  </si>
  <si>
    <t>90674</t>
  </si>
  <si>
    <t>90690</t>
  </si>
  <si>
    <t>90692</t>
  </si>
  <si>
    <t>90712</t>
  </si>
  <si>
    <t>90670</t>
  </si>
  <si>
    <t>90699</t>
  </si>
  <si>
    <t>90705</t>
  </si>
  <si>
    <t>90730</t>
  </si>
  <si>
    <t>90696</t>
  </si>
  <si>
    <t>90750</t>
  </si>
  <si>
    <t>90704</t>
  </si>
  <si>
    <t>90738</t>
  </si>
  <si>
    <t>90755</t>
  </si>
  <si>
    <t>90758</t>
  </si>
  <si>
    <t>PLANT FOR PAWS</t>
  </si>
  <si>
    <t>PLANT HERB POT 12CM ASSORTED ATN</t>
  </si>
  <si>
    <t>90784</t>
  </si>
  <si>
    <t>90785</t>
  </si>
  <si>
    <t>90795</t>
  </si>
  <si>
    <t>90791</t>
  </si>
  <si>
    <t>90812</t>
  </si>
  <si>
    <t>90813</t>
  </si>
  <si>
    <t>90799</t>
  </si>
  <si>
    <t>90800</t>
  </si>
  <si>
    <t>90806</t>
  </si>
  <si>
    <t>90816</t>
  </si>
  <si>
    <t>90817</t>
  </si>
  <si>
    <t>90861</t>
  </si>
  <si>
    <t>HERB 12CM 220184</t>
  </si>
  <si>
    <t>90828</t>
  </si>
  <si>
    <t>90849</t>
  </si>
  <si>
    <t>MALANSEUNS Head Office:MENLYN</t>
  </si>
  <si>
    <t>PLANT FOR PAWS 12CM</t>
  </si>
  <si>
    <t>90853</t>
  </si>
  <si>
    <t>90854</t>
  </si>
  <si>
    <t>90859</t>
  </si>
  <si>
    <t>90874</t>
  </si>
  <si>
    <t>90880</t>
  </si>
  <si>
    <t>90903</t>
  </si>
  <si>
    <t>CAPSICUM CHILLI BIRD EYE ASCET 12CM POT</t>
  </si>
  <si>
    <t>90819</t>
  </si>
  <si>
    <t>CAPSICUM CHILLI ORNAMENTAL MIX 12CM</t>
  </si>
  <si>
    <t>CAPSICUM CHILLI EYE ASCENT 12CM</t>
  </si>
  <si>
    <t>90905</t>
  </si>
  <si>
    <t>90824</t>
  </si>
  <si>
    <t>90549</t>
  </si>
  <si>
    <t>90626</t>
  </si>
  <si>
    <t>90627</t>
  </si>
  <si>
    <t>90628</t>
  </si>
  <si>
    <t>90647</t>
  </si>
  <si>
    <t>90610</t>
  </si>
  <si>
    <t>COLP HERB LAVANDULA M ROBERTS 15CM SEAS</t>
  </si>
  <si>
    <t>90636</t>
  </si>
  <si>
    <t>90639</t>
  </si>
  <si>
    <t>90641</t>
  </si>
  <si>
    <t>90642</t>
  </si>
  <si>
    <t>90648</t>
  </si>
  <si>
    <t>90653</t>
  </si>
  <si>
    <t>90656</t>
  </si>
  <si>
    <t>90657</t>
  </si>
  <si>
    <t>90678</t>
  </si>
  <si>
    <t>90663</t>
  </si>
  <si>
    <t>90669</t>
  </si>
  <si>
    <t>90681</t>
  </si>
  <si>
    <t>90629</t>
  </si>
  <si>
    <t>COLP SALVIA ASSORTED 15CM SEAS</t>
  </si>
  <si>
    <t>90731</t>
  </si>
  <si>
    <t>90735</t>
  </si>
  <si>
    <t>90684</t>
  </si>
  <si>
    <t>90700</t>
  </si>
  <si>
    <t>90706</t>
  </si>
  <si>
    <t>90722</t>
  </si>
  <si>
    <t>90729</t>
  </si>
  <si>
    <t>90732</t>
  </si>
  <si>
    <t>90736</t>
  </si>
  <si>
    <t>90752</t>
  </si>
  <si>
    <t>90703</t>
  </si>
  <si>
    <t>90716</t>
  </si>
  <si>
    <t>90717</t>
  </si>
  <si>
    <t>90754</t>
  </si>
  <si>
    <t>90714</t>
  </si>
  <si>
    <t>90745</t>
  </si>
  <si>
    <t>90747</t>
  </si>
  <si>
    <t>90756</t>
  </si>
  <si>
    <t>90761</t>
  </si>
  <si>
    <t>90763</t>
  </si>
  <si>
    <t>PLANT COLOUR MAGIC POT 15CM ASSORTED ATN</t>
  </si>
  <si>
    <t>GAZANIA ZANY WHITE</t>
  </si>
  <si>
    <t>GAZANIA ZANY ROSE</t>
  </si>
  <si>
    <t>PETUNIA BOOM ROSEMARY</t>
  </si>
  <si>
    <t>90772</t>
  </si>
  <si>
    <t>90778</t>
  </si>
  <si>
    <t>90796</t>
  </si>
  <si>
    <t>90798</t>
  </si>
  <si>
    <t>90793</t>
  </si>
  <si>
    <t>90815</t>
  </si>
  <si>
    <t>90805</t>
  </si>
  <si>
    <t>90807</t>
  </si>
  <si>
    <t>90811</t>
  </si>
  <si>
    <t>90821</t>
  </si>
  <si>
    <t>90822</t>
  </si>
  <si>
    <t>90823</t>
  </si>
  <si>
    <t>90825</t>
  </si>
  <si>
    <t>90846</t>
  </si>
  <si>
    <t>COLOUR MAGIC 15CM 43611</t>
  </si>
  <si>
    <t>90829</t>
  </si>
  <si>
    <t>90837</t>
  </si>
  <si>
    <t>90842</t>
  </si>
  <si>
    <t>90820</t>
  </si>
  <si>
    <t>90850</t>
  </si>
  <si>
    <t>90852</t>
  </si>
  <si>
    <t>90857</t>
  </si>
  <si>
    <t>90870</t>
  </si>
  <si>
    <t>90871</t>
  </si>
  <si>
    <t>90873</t>
  </si>
  <si>
    <t>90875</t>
  </si>
  <si>
    <t>90865</t>
  </si>
  <si>
    <t>90868</t>
  </si>
  <si>
    <t>90891</t>
  </si>
  <si>
    <t>90892</t>
  </si>
  <si>
    <t>90834</t>
  </si>
  <si>
    <t>90876</t>
  </si>
  <si>
    <t>90878</t>
  </si>
  <si>
    <t>90882</t>
  </si>
  <si>
    <t>90884</t>
  </si>
  <si>
    <t>90889</t>
  </si>
  <si>
    <t>90877</t>
  </si>
  <si>
    <t>90898</t>
  </si>
  <si>
    <t>90902</t>
  </si>
  <si>
    <t>90728</t>
  </si>
  <si>
    <t>90893</t>
  </si>
  <si>
    <t>26883069 - PETUNIA ANNUAL ASSORTED 15CM</t>
  </si>
  <si>
    <t>90836</t>
  </si>
  <si>
    <t>ANGELONIA 15CM (SPECIAL)</t>
  </si>
  <si>
    <t>ARGYRANTHEMUM MADEIRA RED 26952567</t>
  </si>
  <si>
    <t>STO15243 ARGYRANTHEMUM MADEIRA RED ASSORTED 26952567</t>
  </si>
  <si>
    <t>Total for ARGYRANTHEMUM MADEIRA RED 26952567</t>
  </si>
  <si>
    <t>90682</t>
  </si>
  <si>
    <t>DURANTA GOLD 15CM</t>
  </si>
  <si>
    <t>90725</t>
  </si>
  <si>
    <t>ENCHINACEA PURPUREA</t>
  </si>
  <si>
    <t>DELPHINIUM SUMMER COLOUR</t>
  </si>
  <si>
    <t>COLOUR POT PERENNIAL 15CM ASS 349088</t>
  </si>
  <si>
    <t>COLEUS POT 15CM ASS</t>
  </si>
  <si>
    <t>90906</t>
  </si>
  <si>
    <t>PETUNIA HYBRID ASSORTED 15CM SEAS</t>
  </si>
  <si>
    <t>90685</t>
  </si>
  <si>
    <t>90765</t>
  </si>
  <si>
    <t>90769</t>
  </si>
  <si>
    <t>90845</t>
  </si>
  <si>
    <t>90869</t>
  </si>
  <si>
    <t>PETUNIA ORCHID FROST 15CM</t>
  </si>
  <si>
    <t>26881294 - PETUNIA PERENNIAL ASSORTED 15CM</t>
  </si>
  <si>
    <t>Total for PETUNIA ORCHID FROST 15CM</t>
  </si>
  <si>
    <t>26882598 -CALIBRACHOA CABARET 15CM</t>
  </si>
  <si>
    <t>90652</t>
  </si>
  <si>
    <t>90848</t>
  </si>
  <si>
    <t>90743</t>
  </si>
  <si>
    <t>90746</t>
  </si>
  <si>
    <t>SIMPLY BEAUTIFUL RANGE 15CM 150863</t>
  </si>
  <si>
    <t>VERBENA ASSORTED 15CM SEAS</t>
  </si>
  <si>
    <t>SEDUM PARCHYPHYLLUM</t>
  </si>
  <si>
    <t>SEDUM RUBVOTICTUM</t>
  </si>
  <si>
    <t>SEDUM RESLEXUM</t>
  </si>
  <si>
    <t>CAPSICUM TRINIDAD SCORPIAN MORUYA YELLOW</t>
  </si>
  <si>
    <t>CAPSICUM TRINIDAD SCORPIAN MORUYA RED</t>
  </si>
  <si>
    <t>CAPSICUM BIRD EYE</t>
  </si>
  <si>
    <t>CAPSICUM CHILLI HABANERO LIGHT YELLOW</t>
  </si>
  <si>
    <t>CAPSICUM CHILLI BHUT JOLOKLA RED</t>
  </si>
  <si>
    <t>CAPSICUM CHILLI BHUT JOLOKIA 17CM</t>
  </si>
  <si>
    <t>CAPSICUM CHILLI TRINIDAD MORUNGA RED 17CM</t>
  </si>
  <si>
    <t>CAPSICUM CHILLI TRINIDAD SCORPION YELLOW 17CM</t>
  </si>
  <si>
    <t>CAPSICUM CHILLI JALAPENO 17CM</t>
  </si>
  <si>
    <t>CAPSICUM CHILLI MILD BUTTON MIX 17CM</t>
  </si>
  <si>
    <t>CAPSICUM CHILLI CAROLINA REAPER 17CM</t>
  </si>
  <si>
    <t>CAPSICUM CHILLI HABANERO WHITE 17CM</t>
  </si>
  <si>
    <t>PLANT CHILLI POT 19CM ASSORTED ATN</t>
  </si>
  <si>
    <t>PLANT TO PLATE 17CM 438425</t>
  </si>
  <si>
    <t>90689</t>
  </si>
  <si>
    <t>90693</t>
  </si>
  <si>
    <t>90695</t>
  </si>
  <si>
    <t>90762</t>
  </si>
  <si>
    <t>PLANTED HANGING BASKET 20CM ASSORTED ATN</t>
  </si>
  <si>
    <t>PETUNIA HEART AND SOLE HANGING BASKET BOWL 20CM</t>
  </si>
  <si>
    <t>PETUNIA CASCADIA REMARKABLE HANGING BASKET BOWL 20CM</t>
  </si>
  <si>
    <t>PLANTED AERO BOWL 20CM 43597</t>
  </si>
  <si>
    <t>90831</t>
  </si>
  <si>
    <t>90832</t>
  </si>
  <si>
    <t>90841</t>
  </si>
  <si>
    <t>90855</t>
  </si>
  <si>
    <t>90890</t>
  </si>
  <si>
    <t>90888</t>
  </si>
  <si>
    <t>90899</t>
  </si>
  <si>
    <t>90809</t>
  </si>
  <si>
    <t>90810</t>
  </si>
  <si>
    <t>90631</t>
  </si>
  <si>
    <t>90775</t>
  </si>
  <si>
    <t>90726</t>
  </si>
  <si>
    <t>90863</t>
  </si>
  <si>
    <t>MIX AND MINGLE 32CM SEAS</t>
  </si>
  <si>
    <t>90630</t>
  </si>
  <si>
    <t>90658</t>
  </si>
  <si>
    <t>90686</t>
  </si>
  <si>
    <t>90621</t>
  </si>
  <si>
    <t>PLANTWISE.</t>
  </si>
  <si>
    <t>90623</t>
  </si>
  <si>
    <t>90632</t>
  </si>
  <si>
    <t>90649</t>
  </si>
  <si>
    <t>90643</t>
  </si>
  <si>
    <t>90644</t>
  </si>
  <si>
    <t>90646</t>
  </si>
  <si>
    <t>90650</t>
  </si>
  <si>
    <t>90660</t>
  </si>
  <si>
    <t>90659</t>
  </si>
  <si>
    <t>90677</t>
  </si>
  <si>
    <t>90672</t>
  </si>
  <si>
    <t>90676</t>
  </si>
  <si>
    <t>90680</t>
  </si>
  <si>
    <t>90687</t>
  </si>
  <si>
    <t>90691</t>
  </si>
  <si>
    <t>90723</t>
  </si>
  <si>
    <t>90724</t>
  </si>
  <si>
    <t>90733</t>
  </si>
  <si>
    <t>90734</t>
  </si>
  <si>
    <t>90683</t>
  </si>
  <si>
    <t>90710</t>
  </si>
  <si>
    <t>90727</t>
  </si>
  <si>
    <t>90713</t>
  </si>
  <si>
    <t>90749</t>
  </si>
  <si>
    <t>90751</t>
  </si>
  <si>
    <t>90721</t>
  </si>
  <si>
    <t>90737</t>
  </si>
  <si>
    <t>90757</t>
  </si>
  <si>
    <t>90759</t>
  </si>
  <si>
    <t>PLANT SEEDLING TRAY 6PK ASSORTED ATN</t>
  </si>
  <si>
    <t>90760</t>
  </si>
  <si>
    <t>FH CHAMBERLAIN TRADING (PTY) LTD:WALTLOO</t>
  </si>
  <si>
    <t>90768</t>
  </si>
  <si>
    <t>90773</t>
  </si>
  <si>
    <t>90774</t>
  </si>
  <si>
    <t>90782</t>
  </si>
  <si>
    <t>90783</t>
  </si>
  <si>
    <t>90797</t>
  </si>
  <si>
    <t>90814</t>
  </si>
  <si>
    <t>90802</t>
  </si>
  <si>
    <t>90808</t>
  </si>
  <si>
    <t>SEEDLINGS ASS 28884</t>
  </si>
  <si>
    <t>90835</t>
  </si>
  <si>
    <t>90838</t>
  </si>
  <si>
    <t>90839</t>
  </si>
  <si>
    <t>90840</t>
  </si>
  <si>
    <t>90843</t>
  </si>
  <si>
    <t>90830</t>
  </si>
  <si>
    <t>90847</t>
  </si>
  <si>
    <t>90856</t>
  </si>
  <si>
    <t>90872</t>
  </si>
  <si>
    <t>90867</t>
  </si>
  <si>
    <t>90887</t>
  </si>
  <si>
    <t>90895</t>
  </si>
  <si>
    <t>90901</t>
  </si>
  <si>
    <t>90904</t>
  </si>
  <si>
    <t>DISCOUNT/ 5%</t>
  </si>
  <si>
    <t>FLORA SELECT MINI PETUNIA 15CM 703610</t>
  </si>
  <si>
    <t>90622</t>
  </si>
  <si>
    <t>ANEMONE</t>
  </si>
  <si>
    <t>90709</t>
  </si>
  <si>
    <t>Years (Date)</t>
  </si>
  <si>
    <t>Months (Date)</t>
  </si>
  <si>
    <t>90915</t>
  </si>
  <si>
    <t>90917</t>
  </si>
  <si>
    <t>MATRICARIA VEGMO</t>
  </si>
  <si>
    <t>CRASPEDIA</t>
  </si>
  <si>
    <t>DELPHINIUM FOUNTAINS PURE WHITE</t>
  </si>
  <si>
    <t>DELPHINIUM BELLADONNA BELLAMOSUM</t>
  </si>
  <si>
    <t>PETUNIA DREAMS RED PICOTEE</t>
  </si>
  <si>
    <t>PETUNIA SUCCESS PINK MORN</t>
  </si>
  <si>
    <t>PETUNIA ZOE APPLE BLOSSOM</t>
  </si>
  <si>
    <t>BELLIS GALAXY MIX</t>
  </si>
  <si>
    <t>DELPHINIUM MAGIC FOUNTAINS SKY BLUE</t>
  </si>
  <si>
    <t>DELPHINIUM MAGIC FOUNTAINS DARK BLUE</t>
  </si>
  <si>
    <t>DELPHINIUM MAGIC FOUNTAINS LAVENDER WHITE BEE</t>
  </si>
  <si>
    <t>DELPHINIUM MAGIC FOUNTAINS CHERRY BLOSSOM WHITE BEE</t>
  </si>
  <si>
    <t>DELPHINIUM MAGIC FOUNTAINS LILAC PINK WHITE BEE</t>
  </si>
  <si>
    <t>LILAC CAMPANULA CAMPANA</t>
  </si>
  <si>
    <t>90698</t>
  </si>
  <si>
    <t>MD PROJECTS</t>
  </si>
  <si>
    <t>LETTUCE OP RED OAK</t>
  </si>
  <si>
    <t>LETTUCE OP GREEN OAK</t>
  </si>
  <si>
    <t>LETTUCE OP LOLLO ROSA</t>
  </si>
  <si>
    <t>LETTUCE OP LOLLO BIONDO</t>
  </si>
  <si>
    <t>90771</t>
  </si>
  <si>
    <t>DELPHINIUM CASABLANCA</t>
  </si>
  <si>
    <t>CAMPANULA CAMPANA</t>
  </si>
  <si>
    <t>90885</t>
  </si>
  <si>
    <t>DELPHINIUM MAGIC FOUNTAINS MIX 512</t>
  </si>
  <si>
    <t>90894</t>
  </si>
  <si>
    <t>LETTUCE OP RED OAK 512</t>
  </si>
  <si>
    <t>LETTUCE OP GREEN OAK 512</t>
  </si>
  <si>
    <t>LETTUCE OP LOLLO ROSA 512</t>
  </si>
  <si>
    <t>LETTUCE OP LOLLO BIONDO 512</t>
  </si>
  <si>
    <t>90916</t>
  </si>
  <si>
    <t>90918</t>
  </si>
  <si>
    <t>90090D</t>
  </si>
  <si>
    <t>DUPLACATE</t>
  </si>
  <si>
    <t>2026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</si>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</sst>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 \ #,##0.00"/>
    <numFmt numFmtId="165" formatCode="\R#,##0.00"/>
    <numFmt numFmtId="166" formatCode="\R\ #,##0.00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3" fillId="0" borderId="1"/>
    <xf numFmtId="0" fontId="3" fillId="0" borderId="0"/>
    <xf numFmtId="0" fontId="3" fillId="0" borderId="2"/>
    <xf numFmtId="0" fontId="2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1" xfId="1" applyFont="1" applyAlignment="1">
      <alignment horizontal="center" wrapText="1"/>
    </xf>
    <xf numFmtId="4" fontId="4" fillId="0" borderId="0" xfId="0" applyNumberFormat="1" applyFont="1" applyAlignment="1">
      <alignment wrapText="1"/>
    </xf>
    <xf numFmtId="4" fontId="5" fillId="0" borderId="2" xfId="0" applyNumberFormat="1" applyFont="1" applyBorder="1" applyAlignment="1">
      <alignment wrapText="1"/>
    </xf>
    <xf numFmtId="166" fontId="5" fillId="0" borderId="2" xfId="0" applyNumberFormat="1" applyFont="1" applyBorder="1" applyAlignment="1">
      <alignment wrapText="1"/>
    </xf>
    <xf numFmtId="165" fontId="5" fillId="0" borderId="2" xfId="0" applyNumberFormat="1" applyFont="1" applyBorder="1" applyAlignment="1">
      <alignment wrapText="1"/>
    </xf>
    <xf numFmtId="164" fontId="5" fillId="0" borderId="2" xfId="0" applyNumberFormat="1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0" borderId="0" xfId="4"/>
    <xf numFmtId="0" fontId="7" fillId="0" borderId="0" xfId="4" applyFont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7" fillId="0" borderId="0" xfId="4" applyFont="1" applyAlignment="1">
      <alignment horizontal="left"/>
    </xf>
    <xf numFmtId="0" fontId="2" fillId="0" borderId="0" xfId="4" applyAlignment="1">
      <alignment horizontal="left"/>
    </xf>
    <xf numFmtId="0" fontId="7" fillId="0" borderId="0" xfId="0" applyFont="1" applyAlignment="1">
      <alignment vertical="center" wrapText="1"/>
    </xf>
    <xf numFmtId="0" fontId="2" fillId="0" borderId="0" xfId="4" applyAlignment="1">
      <alignment horizontal="left" vertical="top"/>
    </xf>
    <xf numFmtId="0" fontId="0" fillId="0" borderId="0" xfId="0" pivotButton="1"/>
    <xf numFmtId="14" fontId="4" fillId="0" borderId="0" xfId="0" applyNumberFormat="1" applyFont="1" applyAlignment="1">
      <alignment wrapText="1"/>
    </xf>
    <xf numFmtId="14" fontId="6" fillId="0" borderId="1" xfId="1" applyNumberFormat="1" applyFont="1" applyAlignment="1">
      <alignment horizontal="center" wrapText="1"/>
    </xf>
    <xf numFmtId="14" fontId="0" fillId="0" borderId="0" xfId="0" applyNumberFormat="1" applyAlignment="1">
      <alignment wrapText="1"/>
    </xf>
    <xf numFmtId="10" fontId="0" fillId="0" borderId="0" xfId="0" applyNumberFormat="1"/>
    <xf numFmtId="0" fontId="1" fillId="0" borderId="0" xfId="4" applyFont="1" applyAlignment="1">
      <alignment horizontal="left" vertical="top"/>
    </xf>
    <xf numFmtId="1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/>
  </cellXfs>
  <cellStyles count="5">
    <cellStyle name="GroupedCellStyle" xfId="2" xr:uid="{00000000-0005-0000-0000-000007000000}"/>
    <cellStyle name="HeaderCellStyle" xfId="1" xr:uid="{00000000-0005-0000-0000-000006000000}"/>
    <cellStyle name="Normal" xfId="0" builtinId="0"/>
    <cellStyle name="Normal 2" xfId="4" xr:uid="{9BA45F9B-6B8D-40AA-B360-289297653A97}"/>
    <cellStyle name="TotalCellStyle" xfId="3" xr:uid="{00000000-0005-0000-0000-000008000000}"/>
  </cellStyles>
  <dxfs count="15">
    <dxf>
      <numFmt numFmtId="1" formatCode="0"/>
    </dxf>
    <dxf>
      <numFmt numFmtId="1" formatCode="0"/>
    </dxf>
    <dxf>
      <numFmt numFmtId="1" formatCode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yyyy/mm/dd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0.627908680559" createdVersion="8" refreshedVersion="8" minRefreshableVersion="3" recordCount="20631" xr:uid="{C34049E6-1F6D-4508-8818-4A6FE97D87D3}">
  <cacheSource type="worksheet">
    <worksheetSource name="Table1"/>
  </cacheSource>
  <cacheFields count="14">
    <cacheField name="Column1" numFmtId="0">
      <sharedItems containsBlank="1"/>
    </cacheField>
    <cacheField name="Date" numFmtId="0">
      <sharedItems containsNonDate="0" containsDate="1" containsString="0" containsBlank="1" minDate="2025-01-02T00:00:00" maxDate="2026-05-01T00:00:00" count="358">
        <m/>
        <d v="2025-01-13T00:00:00"/>
        <d v="2025-01-22T00:00:00"/>
        <d v="2025-01-28T00:00:00"/>
        <d v="2025-01-31T00:00:00"/>
        <d v="2025-02-07T00:00:00"/>
        <d v="2025-04-16T00:00:00"/>
        <d v="2025-05-23T00:00:00"/>
        <d v="2026-01-20T00:00:00"/>
        <d v="2026-01-22T00:00:00"/>
        <d v="2026-01-29T00:00:00"/>
        <d v="2026-01-30T00:00:00"/>
        <d v="2026-03-23T00:00:00"/>
        <d v="2025-01-14T00:00:00"/>
        <d v="2025-01-17T00:00:00"/>
        <d v="2025-01-23T00:00:00"/>
        <d v="2025-01-24T00:00:00"/>
        <d v="2025-01-29T00:00:00"/>
        <d v="2025-02-04T00:00:00"/>
        <d v="2025-02-12T00:00:00"/>
        <d v="2025-02-21T00:00:00"/>
        <d v="2025-03-01T00:00:00"/>
        <d v="2025-03-28T00:00:00"/>
        <d v="2025-04-02T00:00:00"/>
        <d v="2025-04-09T00:00:00"/>
        <d v="2025-05-05T00:00:00"/>
        <d v="2025-05-09T00:00:00"/>
        <d v="2025-05-14T00:00:00"/>
        <d v="2025-07-01T00:00:00"/>
        <d v="2025-11-18T00:00:00"/>
        <d v="2025-12-04T00:00:00"/>
        <d v="2025-12-08T00:00:00"/>
        <d v="2025-12-15T00:00:00"/>
        <d v="2025-12-30T00:00:00"/>
        <d v="2025-12-31T00:00:00"/>
        <d v="2026-01-08T00:00:00"/>
        <d v="2026-01-21T00:00:00"/>
        <d v="2026-02-05T00:00:00"/>
        <d v="2026-02-20T00:00:00"/>
        <d v="2026-03-13T00:00:00"/>
        <d v="2026-03-18T00:00:00"/>
        <d v="2025-12-09T00:00:00"/>
        <d v="2025-12-12T00:00:00"/>
        <d v="2026-01-23T00:00:00"/>
        <d v="2026-02-13T00:00:00"/>
        <d v="2025-01-09T00:00:00"/>
        <d v="2025-04-07T00:00:00"/>
        <d v="2025-05-02T00:00:00"/>
        <d v="2025-07-29T00:00:00"/>
        <d v="2025-10-31T00:00:00"/>
        <d v="2025-11-10T00:00:00"/>
        <d v="2025-11-21T00:00:00"/>
        <d v="2025-12-18T00:00:00"/>
        <d v="2026-02-27T00:00:00"/>
        <d v="2026-01-16T00:00:00"/>
        <d v="2025-12-17T00:00:00"/>
        <d v="2025-12-23T00:00:00"/>
        <d v="2025-12-24T00:00:00"/>
        <d v="2026-01-05T00:00:00"/>
        <d v="2026-01-06T00:00:00"/>
        <d v="2026-02-16T00:00:00"/>
        <d v="2026-02-17T00:00:00"/>
        <d v="2026-02-19T00:00:00"/>
        <d v="2026-02-24T00:00:00"/>
        <d v="2026-02-25T00:00:00"/>
        <d v="2026-03-03T00:00:00"/>
        <d v="2026-03-04T00:00:00"/>
        <d v="2026-03-05T00:00:00"/>
        <d v="2026-03-10T00:00:00"/>
        <d v="2026-03-11T00:00:00"/>
        <d v="2026-03-12T00:00:00"/>
        <d v="2026-03-16T00:00:00"/>
        <d v="2026-03-17T00:00:00"/>
        <d v="2026-03-19T00:00:00"/>
        <d v="2026-03-26T00:00:00"/>
        <d v="2026-03-31T00:00:00"/>
        <d v="2026-02-26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5T00:00:00"/>
        <d v="2025-12-10T00:00:00"/>
        <d v="2025-12-11T00:00:00"/>
        <d v="2025-12-19T00:00:00"/>
        <d v="2026-01-02T00:00:00"/>
        <d v="2026-01-10T00:00:00"/>
        <d v="2026-02-03T00:00:00"/>
        <d v="2026-02-04T00:00:00"/>
        <d v="2026-02-06T00:00:00"/>
        <d v="2026-02-09T00:00:00"/>
        <d v="2026-02-10T00:00:00"/>
        <d v="2026-02-11T00:00:00"/>
        <d v="2026-02-18T00:00:00"/>
        <d v="2026-03-06T00:00:00"/>
        <d v="2026-03-20T00:00:00"/>
        <d v="2026-03-24T00:00:00"/>
        <d v="2026-03-25T00:00:00"/>
        <d v="2026-03-27T00:00:00"/>
        <d v="2026-03-30T00:00:00"/>
        <d v="2025-02-06T00:00:00"/>
        <d v="2025-02-11T00:00:00"/>
        <d v="2025-02-26T00:00:00"/>
        <d v="2025-03-04T00:00:00"/>
        <d v="2025-03-05T00:00:00"/>
        <d v="2025-03-07T00:00:00"/>
        <d v="2025-03-14T00:00:00"/>
        <d v="2025-03-18T00:00:00"/>
        <d v="2025-03-24T00:00:00"/>
        <d v="2025-03-25T00:00:00"/>
        <d v="2025-03-26T00:00:00"/>
        <d v="2025-04-01T00:00:00"/>
        <d v="2025-04-04T00:00:00"/>
        <d v="2025-04-10T00:00:00"/>
        <d v="2025-04-11T00:00:00"/>
        <d v="2025-04-15T00:00:00"/>
        <d v="2025-04-17T00:00:00"/>
        <d v="2025-04-22T00:00:00"/>
        <d v="2025-04-23T00:00:00"/>
        <d v="2025-04-24T00:00:00"/>
        <d v="2025-04-25T00:00:00"/>
        <d v="2025-04-29T00:00:00"/>
        <d v="2025-04-30T00:00:00"/>
        <d v="2025-05-06T00:00:00"/>
        <d v="2025-05-07T00:00:00"/>
        <d v="2025-05-08T00:00:00"/>
        <d v="2025-05-13T00:00:00"/>
        <d v="2025-05-16T00:00:00"/>
        <d v="2025-05-20T00:00:00"/>
        <d v="2025-05-22T00:00:00"/>
        <d v="2025-05-26T00:00:00"/>
        <d v="2025-05-27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10T00:00:00"/>
        <d v="2025-06-11T00:00:00"/>
        <d v="2025-06-13T00:00:00"/>
        <d v="2025-06-18T00:00:00"/>
        <d v="2025-06-19T00:00:00"/>
        <d v="2025-06-20T00:00:00"/>
        <d v="2025-06-23T00:00:00"/>
        <d v="2025-06-24T00:00:00"/>
        <d v="2025-06-26T00:00:00"/>
        <d v="2025-06-27T00:00:00"/>
        <d v="2025-07-02T00:00:00"/>
        <d v="2025-07-03T00:00:00"/>
        <d v="2025-07-04T00:00:00"/>
        <d v="2025-07-08T00:00:00"/>
        <d v="2025-07-10T00:00:00"/>
        <d v="2025-07-11T00:00:00"/>
        <d v="2025-07-15T00:00:00"/>
        <d v="2025-07-17T00:00:00"/>
        <d v="2025-07-18T00:00:00"/>
        <d v="2025-07-21T00:00:00"/>
        <d v="2025-07-24T00:00:00"/>
        <d v="2025-07-25T00:00:00"/>
        <d v="2025-07-30T00:00:00"/>
        <d v="2025-07-31T00:00:00"/>
        <d v="2025-08-01T00:00:00"/>
        <d v="2025-08-05T00:00:00"/>
        <d v="2025-08-06T00:00:00"/>
        <d v="2025-08-07T00:00:00"/>
        <d v="2025-08-08T00:00:00"/>
        <d v="2025-08-12T00:00:00"/>
        <d v="2025-08-13T00:00:00"/>
        <d v="2025-08-15T00:00:00"/>
        <d v="2025-08-19T00:00:00"/>
        <d v="2025-08-22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9T00:00:00"/>
        <d v="2025-09-10T00:00:00"/>
        <d v="2025-09-11T00:00:00"/>
        <d v="2025-09-12T00:00:00"/>
        <d v="2025-09-16T00:00:00"/>
        <d v="2025-09-17T00:00:00"/>
        <d v="2025-09-24T00:00:00"/>
        <d v="2025-09-30T00:00:00"/>
        <d v="2025-10-03T00:00:00"/>
        <d v="2025-10-08T00:00:00"/>
        <d v="2025-10-10T00:00:00"/>
        <d v="2025-10-17T00:00:00"/>
        <d v="2025-10-21T00:00:00"/>
        <d v="2025-10-24T00:00:00"/>
        <d v="2025-10-28T00:00:00"/>
        <d v="2025-11-04T00:00:00"/>
        <d v="2025-11-05T00:00:00"/>
        <d v="2025-11-06T00:00:00"/>
        <d v="2025-11-07T00:00:00"/>
        <d v="2025-11-11T00:00:00"/>
        <d v="2025-11-13T00:00:00"/>
        <d v="2025-11-14T00:00:00"/>
        <d v="2026-02-12T00:00:00"/>
        <d v="2025-01-10T00:00:00"/>
        <d v="2025-05-12T00:00:00"/>
        <d v="2025-08-11T00:00:00"/>
        <d v="2025-08-14T00:00:00"/>
        <d v="2025-08-16T00:00:00"/>
        <d v="2025-08-18T00:00:00"/>
        <d v="2025-08-23T00:00:00"/>
        <d v="2025-09-08T00:00:00"/>
        <d v="2025-09-18T00:00:00"/>
        <d v="2025-09-19T00:00:00"/>
        <d v="2025-09-23T00:00:00"/>
        <d v="2025-10-22T00:00:00"/>
        <d v="2025-10-29T00:00:00"/>
        <d v="2025-11-19T00:00:00"/>
        <d v="2025-12-20T00:00:00"/>
        <d v="2025-01-03T00:00:00"/>
        <d v="2025-01-08T00:00:00"/>
        <d v="2025-01-21T00:00:00"/>
        <d v="2025-01-27T00:00:00"/>
        <d v="2025-01-30T00:00:00"/>
        <d v="2025-02-03T00:00:00"/>
        <d v="2025-02-05T00:00:00"/>
        <d v="2025-02-10T00:00:00"/>
        <d v="2025-02-13T00:00:00"/>
        <d v="2025-02-14T00:00:00"/>
        <d v="2025-03-06T00:00:00"/>
        <d v="2025-03-10T00:00:00"/>
        <d v="2025-03-11T00:00:00"/>
        <d v="2025-03-13T00:00:00"/>
        <d v="2025-03-17T00:00:00"/>
        <d v="2025-03-19T00:00:00"/>
        <d v="2025-03-27T00:00:00"/>
        <d v="2025-03-31T00:00:00"/>
        <d v="2025-04-03T00:00:00"/>
        <d v="2025-04-08T00:00:00"/>
        <d v="2025-04-14T00:00:00"/>
        <d v="2025-05-15T00:00:00"/>
        <d v="2025-05-21T00:00:00"/>
        <d v="2025-05-28T00:00:00"/>
        <d v="2025-06-25T00:00:00"/>
        <d v="2025-07-16T00:00:00"/>
        <d v="2025-07-22T00:00:00"/>
        <d v="2025-08-20T00:00:00"/>
        <d v="2025-08-21T00:00:00"/>
        <d v="2025-09-22T00:00:00"/>
        <d v="2025-09-25T00:00:00"/>
        <d v="2025-09-26T00:00:00"/>
        <d v="2025-10-02T00:00:00"/>
        <d v="2025-10-06T00:00:00"/>
        <d v="2025-10-11T00:00:00"/>
        <d v="2025-10-15T00:00:00"/>
        <d v="2025-10-16T00:00:00"/>
        <d v="2025-10-23T00:00:00"/>
        <d v="2025-10-30T00:00:00"/>
        <d v="2025-11-12T00:00:00"/>
        <d v="2025-11-20T00:00:00"/>
        <d v="2026-01-09T00:00:00"/>
        <d v="2026-01-13T00:00:00"/>
        <d v="2026-01-14T00:00:00"/>
        <d v="2026-01-19T00:00:00"/>
        <d v="2026-02-14T00:00:00"/>
        <d v="2026-02-23T00:00:00"/>
        <d v="2026-03-09T00:00:00"/>
        <d v="2025-06-12T00:00:00"/>
        <d v="2025-10-14T00:00:00"/>
        <d v="2025-11-03T00:00:00"/>
        <d v="2025-12-22T00:00:00"/>
        <d v="2026-01-12T00:00:00"/>
        <d v="2026-01-15T00:00:00"/>
        <d v="2026-01-27T00:00:00"/>
        <d v="2025-01-02T00:00:00"/>
        <d v="2025-01-07T00:00:00"/>
        <d v="2025-02-17T00:00:00"/>
        <d v="2025-02-19T00:00:00"/>
        <d v="2025-02-20T00:00:00"/>
        <d v="2025-02-25T00:00:00"/>
        <d v="2025-03-20T00:00:00"/>
        <d v="2025-09-20T00:00:00"/>
        <d v="2025-09-29T00:00:00"/>
        <d v="2025-10-07T00:00:00"/>
        <d v="2025-10-09T00:00:00"/>
        <d v="2025-11-17T00:00:00"/>
        <d v="2026-01-28T00:00:00"/>
        <d v="2025-02-18T00:00:00"/>
        <d v="2025-02-27T00:00:00"/>
        <d v="2025-02-28T00:00:00"/>
        <d v="2026-01-07T00:00:00"/>
        <d v="2025-01-15T00:00:00"/>
        <d v="2025-01-16T00:00:00"/>
        <d v="2025-03-12T00:00:00"/>
        <d v="2025-01-06T00:00:00"/>
        <d v="2025-02-01T00:00:00"/>
        <d v="2025-02-15T00:00:00"/>
        <d v="2025-02-24T00:00:00"/>
        <d v="2025-03-03T00:00:00"/>
        <d v="2025-05-19T00:00:00"/>
        <d v="2025-07-07T00:00:00"/>
        <d v="2025-07-09T00:00:00"/>
        <d v="2025-08-04T00:00:00"/>
        <d v="2025-08-30T00:00:00"/>
        <d v="2025-09-06T00:00:00"/>
        <d v="2025-09-15T00:00:00"/>
        <d v="2025-10-01T00:00:00"/>
        <d v="2025-10-13T00:00:00"/>
        <d v="2025-10-27T00:00:00"/>
        <d v="2025-12-29T00:00:00"/>
        <d v="2026-01-31T00:00:00"/>
        <d v="2026-02-02T00:00:00"/>
        <d v="2026-03-02T00:00:00"/>
        <d v="2025-08-25T00:00:00"/>
        <d v="2025-01-20T00:00:00"/>
        <d v="2025-06-09T00:00:00"/>
        <d v="2025-06-17T00:00:00"/>
        <d v="2025-07-14T00:00:00"/>
        <d v="2025-07-23T00:00:00"/>
        <d v="2025-07-28T00:00:00"/>
        <d v="2025-09-13T00:00:00"/>
        <d v="2025-10-18T00:00:00"/>
        <d v="2025-10-20T00:00:00"/>
        <d v="2025-11-29T00:00:00"/>
        <d v="2026-01-26T00:00:00"/>
        <d v="2025-05-24T00:00:00"/>
        <d v="2025-03-08T00:00:00"/>
        <d v="2025-06-30T00:00:00"/>
        <d v="2025-08-31T00:00:00"/>
        <d v="2025-10-25T00:00:00"/>
        <d v="2025-11-22T00:00:00"/>
        <d v="2026-03-07T00:00:00"/>
        <d v="2026-04-28T00:00:00"/>
        <d v="2026-04-02T00:00:00"/>
        <d v="2026-04-23T00:00:00"/>
        <d v="2026-04-11T00:00:00"/>
        <d v="2026-04-09T00:00:00"/>
        <d v="2026-04-17T00:00:00"/>
        <d v="2026-04-24T00:00:00"/>
        <d v="2026-04-13T00:00:00"/>
        <d v="2026-04-01T00:00:00"/>
        <d v="2026-04-08T00:00:00"/>
        <d v="2026-04-14T00:00:00"/>
        <d v="2026-04-16T00:00:00"/>
        <d v="2026-04-20T00:00:00"/>
        <d v="2026-04-21T00:00:00"/>
        <d v="2026-04-29T00:00:00"/>
        <d v="2026-04-30T00:00:00"/>
        <d v="2026-04-10T00:00:00"/>
        <d v="2026-04-15T00:00:00"/>
        <d v="2026-04-07T00:00:00"/>
        <d v="2026-04-22T00:00:00"/>
        <d v="2026-04-04T00:00:00"/>
      </sharedItems>
      <fieldGroup par="13"/>
    </cacheField>
    <cacheField name="Transaction type" numFmtId="0">
      <sharedItems containsBlank="1"/>
    </cacheField>
    <cacheField name="Number" numFmtId="0">
      <sharedItems containsBlank="1"/>
    </cacheField>
    <cacheField name="Customer full name" numFmtId="0">
      <sharedItems containsBlank="1"/>
    </cacheField>
    <cacheField name="Memo/Description" numFmtId="0">
      <sharedItems containsBlank="1"/>
    </cacheField>
    <cacheField name="Quantity" numFmtId="0">
      <sharedItems containsString="0" containsBlank="1" containsNumber="1" minValue="-280" maxValue="935008"/>
    </cacheField>
    <cacheField name="Sales price" numFmtId="0">
      <sharedItems containsString="0" containsBlank="1" containsNumber="1" minValue="-559.30999999999995" maxValue="12270.51"/>
    </cacheField>
    <cacheField name="Amount" numFmtId="0">
      <sharedItems containsString="0" containsBlank="1" containsNumber="1" minValue="-125045.16999999994" maxValue="22827633.14000003"/>
    </cacheField>
    <cacheField name="Balance" numFmtId="0">
      <sharedItems containsString="0" containsBlank="1" containsNumber="1" minValue="-125045.16999999994" maxValue="22827633.14000003"/>
    </cacheField>
    <cacheField name="Line" numFmtId="0">
      <sharedItems containsBlank="1" count="43">
        <s v=""/>
        <s v="LAWN PLUGS"/>
        <s v="128 COLOUR PLUGS"/>
        <m/>
        <s v="12CM COLOUR POT"/>
        <s v="12CM PETUNIA HYBRIDS"/>
        <s v="12CM HERB/VEG"/>
        <s v="9CM SUCCULENTS"/>
        <s v="12CM PRIMROSE/OBCONICA"/>
        <s v="12CM CALIBRACHOA"/>
        <s v="12CM PATIO RANGE"/>
        <s v="MID RANGE"/>
        <s v="12CM GRASS POTS"/>
        <s v="15CM COLOUR POTS"/>
        <s v="12CM ORNAMENTAL CHILLI"/>
        <s v="ARGYRANTHEMUM"/>
        <s v="14CM SUCCULENTS"/>
        <s v="SIMPLY BEAUTIFUL"/>
        <s v="CALIBRACHOA"/>
        <s v="15CM ANGELONIA"/>
        <s v="15CM BEGONIA NON STOP"/>
        <s v="15CM RANUNCULUS"/>
        <s v="PETUNIA HYBRIDS"/>
        <s v="PLANT TO PLATE"/>
        <s v="CHILLI POT"/>
        <s v="19CM CHILLI POT"/>
        <s v="DAHLIA POTS"/>
        <s v="17CM GERANIUM"/>
        <s v="20CM AERO BOWL"/>
        <s v="25CM COLOUR POT"/>
        <s v="25CM HANGING BASKET"/>
        <s v="24 PACKS"/>
        <s v="25CM ALSTROMERIA"/>
        <s v="32CM MIX AND MINGLE"/>
        <s v="SEEDLINGS"/>
        <s v="COLOUR PLUGS 48"/>
        <s v="D&amp;H"/>
        <s v="DISCOUNT"/>
        <s v="15DM BAG COMPOST"/>
        <s v="15DM BAG POTTING SOIL"/>
        <s v="SPAR PALM 25CM"/>
        <s v="PLANT FOR PAWS"/>
        <s v="SHOW ITEMS"/>
      </sharedItems>
    </cacheField>
    <cacheField name="Months (Date)" numFmtId="0" databaseField="0">
      <fieldGroup base="1">
        <rangePr groupBy="months" startDate="2025-01-02T00:00:00" endDate="2026-05-01T00:00:00"/>
        <groupItems count="14">
          <s v="&lt;2025/01/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/05/01"/>
        </groupItems>
      </fieldGroup>
    </cacheField>
    <cacheField name="Quarters (Date)" numFmtId="0" databaseField="0">
      <fieldGroup base="1">
        <rangePr groupBy="quarters" startDate="2025-01-02T00:00:00" endDate="2026-05-01T00:00:00"/>
        <groupItems count="6">
          <s v="&lt;2025/01/02"/>
          <s v="Qtr1"/>
          <s v="Qtr2"/>
          <s v="Qtr3"/>
          <s v="Qtr4"/>
          <s v="&gt;2026/05/01"/>
        </groupItems>
      </fieldGroup>
    </cacheField>
    <cacheField name="Years (Date)" numFmtId="0" databaseField="0">
      <fieldGroup base="1">
        <rangePr groupBy="years" startDate="2025-01-02T00:00:00" endDate="2026-05-01T00:00:00"/>
        <groupItems count="4">
          <s v="&lt;2025/01/02"/>
          <s v="2025"/>
          <s v="2026"/>
          <s v="&gt;2026/05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31">
  <r>
    <s v="128 DICHONDRA LAWN"/>
    <x v="0"/>
    <m/>
    <m/>
    <m/>
    <m/>
    <m/>
    <m/>
    <m/>
    <m/>
    <x v="0"/>
  </r>
  <r>
    <m/>
    <x v="1"/>
    <s v="Invoice"/>
    <s v="86225"/>
    <s v="LITTLE AUSTRIA"/>
    <s v="128 DICHONDRA LAWN"/>
    <n v="2"/>
    <n v="117.3"/>
    <n v="234.6"/>
    <n v="234.6"/>
    <x v="1"/>
  </r>
  <r>
    <m/>
    <x v="2"/>
    <s v="Invoice"/>
    <s v="86273"/>
    <s v="LITTLE AUSTRIA"/>
    <s v="128 DICHONDRA LAWN"/>
    <n v="2"/>
    <n v="117.3"/>
    <n v="234.6"/>
    <n v="469.2"/>
    <x v="1"/>
  </r>
  <r>
    <m/>
    <x v="3"/>
    <s v="Invoice"/>
    <s v="86329"/>
    <s v="CENTRAL NURSERY DEPOT"/>
    <s v="128 DICHONDRA LAWN"/>
    <n v="25"/>
    <n v="117.3"/>
    <n v="2932.5"/>
    <n v="3401.7"/>
    <x v="1"/>
  </r>
  <r>
    <m/>
    <x v="4"/>
    <s v="Invoice"/>
    <s v="86376"/>
    <s v="CENTRAL NURSERY DEPOT"/>
    <s v="128 DICHONDRA LAWN"/>
    <n v="25"/>
    <n v="117.3"/>
    <n v="2932.5"/>
    <n v="6334.2"/>
    <x v="1"/>
  </r>
  <r>
    <m/>
    <x v="5"/>
    <s v="Invoice"/>
    <s v="86451"/>
    <s v="NINFA GARDEN CENTRE"/>
    <s v="128 DICHONDRA LAWN"/>
    <n v="5"/>
    <n v="118.8"/>
    <n v="594"/>
    <n v="6928.2"/>
    <x v="1"/>
  </r>
  <r>
    <m/>
    <x v="6"/>
    <s v="Invoice"/>
    <s v="87097"/>
    <s v="LITTLE AUSTRIA"/>
    <s v="128 DICHONDRA LAWN"/>
    <n v="4"/>
    <n v="117.3"/>
    <n v="469.2"/>
    <n v="7397.4"/>
    <x v="1"/>
  </r>
  <r>
    <m/>
    <x v="7"/>
    <s v="Invoice"/>
    <s v="87400"/>
    <s v="FOUR SEASONS"/>
    <s v="128 DICHONDRA LAWN"/>
    <n v="3"/>
    <n v="117.3"/>
    <n v="351.9"/>
    <n v="7749.2999999999993"/>
    <x v="1"/>
  </r>
  <r>
    <m/>
    <x v="8"/>
    <s v="Invoice"/>
    <s v="89923"/>
    <s v="JOY GARDENS"/>
    <s v="128 DICHONDRA LAWN"/>
    <n v="5"/>
    <n v="124.3"/>
    <n v="621.5"/>
    <n v="8370.7999999999993"/>
    <x v="1"/>
  </r>
  <r>
    <m/>
    <x v="9"/>
    <s v="Invoice"/>
    <s v="89959"/>
    <s v="GARDENSHOP PARKTOWN"/>
    <s v="128 DICHONDRA LAWN"/>
    <n v="5"/>
    <n v="124.3"/>
    <n v="621.5"/>
    <n v="8992.2999999999993"/>
    <x v="1"/>
  </r>
  <r>
    <m/>
    <x v="10"/>
    <s v="Invoice"/>
    <s v="90028"/>
    <s v="CENTRAL NURSERY DEPOT"/>
    <s v="128 DICHONDRA LAWN"/>
    <n v="39"/>
    <n v="124.3"/>
    <n v="4847.7"/>
    <n v="13840"/>
    <x v="1"/>
  </r>
  <r>
    <m/>
    <x v="11"/>
    <s v="Invoice"/>
    <s v="90040"/>
    <s v="CENTRAL NURSERY DEPOT"/>
    <s v="128 DICHONDRA LAWN"/>
    <n v="5"/>
    <n v="124.3"/>
    <n v="621.5"/>
    <n v="14461.5"/>
    <x v="1"/>
  </r>
  <r>
    <m/>
    <x v="12"/>
    <s v="Invoice"/>
    <s v="90511"/>
    <s v="PRINCESS GROOT BOME"/>
    <s v="128 DICHONDRA LAWN"/>
    <n v="6"/>
    <n v="124.3"/>
    <n v="745.8"/>
    <n v="15207.3"/>
    <x v="1"/>
  </r>
  <r>
    <s v="Total for 128 DICHONDRA LAWN"/>
    <x v="0"/>
    <m/>
    <m/>
    <m/>
    <m/>
    <n v="126"/>
    <m/>
    <n v="15207.3"/>
    <m/>
    <x v="0"/>
  </r>
  <r>
    <s v="128 LM LAWN"/>
    <x v="0"/>
    <m/>
    <m/>
    <m/>
    <m/>
    <m/>
    <m/>
    <m/>
    <m/>
    <x v="0"/>
  </r>
  <r>
    <m/>
    <x v="13"/>
    <s v="Invoice"/>
    <s v="86176"/>
    <s v="NINFA GARDEN CENTRE"/>
    <s v="128 LM LAWN"/>
    <n v="4"/>
    <n v="117.3"/>
    <n v="469.2"/>
    <n v="469.2"/>
    <x v="1"/>
  </r>
  <r>
    <m/>
    <x v="14"/>
    <s v="Invoice"/>
    <s v="86223"/>
    <s v="HABITITNAK/KEENGRO"/>
    <s v="128 LM LAWN"/>
    <n v="5"/>
    <n v="117.3"/>
    <n v="586.5"/>
    <n v="1055.7"/>
    <x v="1"/>
  </r>
  <r>
    <m/>
    <x v="15"/>
    <s v="Invoice"/>
    <s v="86333"/>
    <s v="NYLIES KWEKERY"/>
    <s v="128 LM LAWN"/>
    <n v="10"/>
    <n v="117.3"/>
    <n v="1173"/>
    <n v="2228.6999999999998"/>
    <x v="1"/>
  </r>
  <r>
    <m/>
    <x v="16"/>
    <s v="Invoice"/>
    <s v="86303"/>
    <s v="GARDENSHOP PARKTOWN"/>
    <s v="128 LM LAWN"/>
    <n v="10"/>
    <n v="117.3"/>
    <n v="1173"/>
    <n v="3401.7"/>
    <x v="1"/>
  </r>
  <r>
    <m/>
    <x v="17"/>
    <s v="Invoice"/>
    <s v="86352"/>
    <s v="JOY GARDENS"/>
    <s v="128 LM LAWN"/>
    <n v="5"/>
    <n v="117.3"/>
    <n v="586.5"/>
    <n v="3988.2"/>
    <x v="1"/>
  </r>
  <r>
    <m/>
    <x v="4"/>
    <s v="Invoice"/>
    <s v="86378"/>
    <s v="THREE LEAVES NURSERY"/>
    <s v="128 LM LAWN"/>
    <n v="3"/>
    <n v="117.3"/>
    <n v="351.9"/>
    <n v="4340.0999999999995"/>
    <x v="1"/>
  </r>
  <r>
    <m/>
    <x v="18"/>
    <s v="Invoice"/>
    <s v="86397"/>
    <s v="GARDENSHOP PARKTOWN"/>
    <s v="128 LM LAWN"/>
    <n v="8"/>
    <n v="117.3"/>
    <n v="938.4"/>
    <n v="5278.4999999999991"/>
    <x v="1"/>
  </r>
  <r>
    <m/>
    <x v="5"/>
    <s v="Invoice"/>
    <s v="86438"/>
    <s v="JOY GARDENS"/>
    <s v="128 LM LAWN"/>
    <n v="5"/>
    <n v="117.3"/>
    <n v="586.5"/>
    <n v="5864.9999999999991"/>
    <x v="1"/>
  </r>
  <r>
    <m/>
    <x v="5"/>
    <s v="Invoice"/>
    <s v="86451"/>
    <s v="NINFA GARDEN CENTRE"/>
    <s v="128 LM LAWN"/>
    <n v="15"/>
    <n v="118.8"/>
    <n v="1782"/>
    <n v="7646.9999999999991"/>
    <x v="1"/>
  </r>
  <r>
    <m/>
    <x v="19"/>
    <s v="Invoice"/>
    <s v="86497"/>
    <s v="DIE BLOMWINKELTJIE"/>
    <s v="128 LM LAWN"/>
    <n v="5"/>
    <n v="117.3"/>
    <n v="586.5"/>
    <n v="8233.5"/>
    <x v="1"/>
  </r>
  <r>
    <m/>
    <x v="20"/>
    <s v="Invoice"/>
    <s v="86587"/>
    <s v="JOY GARDENS"/>
    <s v="128 LM LAWN"/>
    <n v="13"/>
    <n v="117.3"/>
    <n v="1524.9"/>
    <n v="9758.4"/>
    <x v="1"/>
  </r>
  <r>
    <m/>
    <x v="20"/>
    <s v="Invoice"/>
    <s v="86589"/>
    <s v="OLIVE GARDENS"/>
    <s v="128 LM LAWN"/>
    <n v="7"/>
    <n v="117.3"/>
    <n v="821.1"/>
    <n v="10579.5"/>
    <x v="1"/>
  </r>
  <r>
    <m/>
    <x v="21"/>
    <s v="Invoice"/>
    <s v="86662"/>
    <s v="GARDENSHOP PARKTOWN"/>
    <s v="128 LM LAWN"/>
    <n v="5"/>
    <n v="117.3"/>
    <n v="586.5"/>
    <n v="11166"/>
    <x v="1"/>
  </r>
  <r>
    <m/>
    <x v="22"/>
    <s v="Invoice"/>
    <s v="86922"/>
    <s v="CLARKS GARDEN CENTRE"/>
    <s v="128 LM LAWN"/>
    <n v="10"/>
    <n v="117.3"/>
    <n v="1173"/>
    <n v="12339"/>
    <x v="1"/>
  </r>
  <r>
    <m/>
    <x v="23"/>
    <s v="Invoice"/>
    <s v="86959"/>
    <s v="THYME SQUARE"/>
    <s v="128 LM LAWN"/>
    <n v="4"/>
    <n v="117.4"/>
    <n v="469.6"/>
    <n v="12808.6"/>
    <x v="1"/>
  </r>
  <r>
    <m/>
    <x v="24"/>
    <s v="Invoice"/>
    <s v="87019"/>
    <s v="NYLIES KWEKERY"/>
    <s v=" LM GRASS "/>
    <n v="5"/>
    <n v="318.8"/>
    <n v="1594"/>
    <n v="14402.6"/>
    <x v="1"/>
  </r>
  <r>
    <m/>
    <x v="6"/>
    <s v="Invoice"/>
    <s v="87058"/>
    <s v="GARDENSHOP PARKTOWN"/>
    <s v="128 LM LAWN"/>
    <n v="5"/>
    <n v="117.3"/>
    <n v="586.5"/>
    <n v="14989.1"/>
    <x v="1"/>
  </r>
  <r>
    <m/>
    <x v="25"/>
    <s v="Invoice"/>
    <s v="87185"/>
    <s v="THYME SQUARE"/>
    <s v="128 LM LAWN SPECIAL"/>
    <n v="6"/>
    <n v="69.95"/>
    <n v="419.7"/>
    <n v="15408.800000000001"/>
    <x v="1"/>
  </r>
  <r>
    <m/>
    <x v="26"/>
    <s v="Invoice"/>
    <s v="87255"/>
    <s v="LIFESTYLE HOME GARDEN"/>
    <s v="128 LM LAWN"/>
    <n v="15"/>
    <n v="69.95"/>
    <n v="1049.25"/>
    <n v="16458.050000000003"/>
    <x v="1"/>
  </r>
  <r>
    <m/>
    <x v="27"/>
    <s v="Invoice"/>
    <s v="87314"/>
    <s v="GARDENSHOP PARKTOWN"/>
    <s v="128 LM LAWN"/>
    <n v="25"/>
    <n v="69.95"/>
    <n v="1748.75"/>
    <n v="18206.800000000003"/>
    <x v="1"/>
  </r>
  <r>
    <m/>
    <x v="28"/>
    <s v="Invoice"/>
    <s v="87687"/>
    <s v="CENTRAL NURSERY DEPOT"/>
    <s v="128 LM LAWN"/>
    <n v="5"/>
    <n v="117.3"/>
    <n v="586.5"/>
    <n v="18793.300000000003"/>
    <x v="1"/>
  </r>
  <r>
    <m/>
    <x v="29"/>
    <s v="Invoice"/>
    <s v="89234"/>
    <s v="CLARKS GARDEN CENTRE"/>
    <s v="128 LM LAWN"/>
    <n v="10"/>
    <n v="124.3"/>
    <n v="1243"/>
    <n v="20036.300000000003"/>
    <x v="1"/>
  </r>
  <r>
    <m/>
    <x v="30"/>
    <s v="Invoice"/>
    <s v="89517"/>
    <s v="GARDENSHOP PARKTOWN"/>
    <s v="128 LM LAWN"/>
    <n v="30"/>
    <n v="124.3"/>
    <n v="3729"/>
    <n v="23765.300000000003"/>
    <x v="1"/>
  </r>
  <r>
    <m/>
    <x v="31"/>
    <s v="Invoice"/>
    <s v="89540"/>
    <s v="CENTRAL NURSERY DEPOT"/>
    <s v="128 LM LAWN"/>
    <n v="10"/>
    <n v="124.3"/>
    <n v="1243"/>
    <n v="25008.300000000003"/>
    <x v="1"/>
  </r>
  <r>
    <m/>
    <x v="32"/>
    <s v="Invoice"/>
    <s v="89634"/>
    <s v="GARDENSHOP PARKTOWN"/>
    <s v="128 LM LAWN"/>
    <n v="25"/>
    <n v="124.3"/>
    <n v="3107.5"/>
    <n v="28115.800000000003"/>
    <x v="1"/>
  </r>
  <r>
    <m/>
    <x v="33"/>
    <s v="Invoice"/>
    <s v="89732"/>
    <s v="IKASI KAI ONE NURSERY"/>
    <s v="128 LM LAWN"/>
    <n v="5"/>
    <n v="192"/>
    <n v="960"/>
    <n v="29075.800000000003"/>
    <x v="1"/>
  </r>
  <r>
    <m/>
    <x v="34"/>
    <s v="Invoice"/>
    <s v="89751"/>
    <s v="DIE BLOMWINKELTJIE"/>
    <s v="128 LM LAWN"/>
    <n v="6"/>
    <n v="124.3"/>
    <n v="745.8"/>
    <n v="29821.600000000002"/>
    <x v="1"/>
  </r>
  <r>
    <m/>
    <x v="34"/>
    <s v="Invoice"/>
    <s v="89756"/>
    <s v="ECKARDS GARDEN PAVILION"/>
    <s v="128 LM LAWN"/>
    <n v="4"/>
    <n v="124.3"/>
    <n v="497.2"/>
    <n v="30318.800000000003"/>
    <x v="1"/>
  </r>
  <r>
    <m/>
    <x v="35"/>
    <s v="Invoice"/>
    <s v="89801"/>
    <s v="NYLIES KWEKERY"/>
    <s v="128 LM LAWN"/>
    <n v="6"/>
    <n v="126.35"/>
    <n v="758.1"/>
    <n v="31076.9"/>
    <x v="1"/>
  </r>
  <r>
    <m/>
    <x v="35"/>
    <s v="Invoice"/>
    <s v="89836"/>
    <s v="PLANT FACTORY"/>
    <s v="128 LM LAWN"/>
    <n v="3"/>
    <n v="124.3"/>
    <n v="372.9"/>
    <n v="31449.800000000003"/>
    <x v="1"/>
  </r>
  <r>
    <m/>
    <x v="8"/>
    <s v="Invoice"/>
    <s v="89923"/>
    <s v="JOY GARDENS"/>
    <s v="128 LM LAWN"/>
    <n v="5"/>
    <n v="124.3"/>
    <n v="621.5"/>
    <n v="32071.300000000003"/>
    <x v="1"/>
  </r>
  <r>
    <m/>
    <x v="36"/>
    <s v="Invoice"/>
    <s v="89943"/>
    <s v="JOY GARDENS"/>
    <s v="128 LM LAWN"/>
    <n v="15"/>
    <n v="124.3"/>
    <n v="1864.5"/>
    <n v="33935.800000000003"/>
    <x v="1"/>
  </r>
  <r>
    <m/>
    <x v="9"/>
    <s v="Invoice"/>
    <s v="89959"/>
    <s v="GARDENSHOP PARKTOWN"/>
    <s v="128 MENTHA PENNYROYAL"/>
    <n v="5"/>
    <n v="124.3"/>
    <n v="621.5"/>
    <n v="34557.300000000003"/>
    <x v="1"/>
  </r>
  <r>
    <m/>
    <x v="37"/>
    <s v="Invoice"/>
    <s v="90109"/>
    <s v="LITTLE AUSTRIA"/>
    <s v="128 LM LAWN"/>
    <n v="4"/>
    <n v="124.3"/>
    <n v="497.2"/>
    <n v="35054.5"/>
    <x v="1"/>
  </r>
  <r>
    <m/>
    <x v="38"/>
    <s v="Invoice"/>
    <s v="90252"/>
    <s v="NYLIES KWEKERY"/>
    <s v="128 LM LAWN"/>
    <n v="10"/>
    <n v="126.35"/>
    <n v="1263.5"/>
    <n v="36318"/>
    <x v="1"/>
  </r>
  <r>
    <s v="Total for 128 LM LAWN"/>
    <x v="0"/>
    <m/>
    <m/>
    <m/>
    <m/>
    <n v="308"/>
    <m/>
    <n v="36318"/>
    <m/>
    <x v="0"/>
  </r>
  <r>
    <s v="128 WONDER LAWN"/>
    <x v="0"/>
    <m/>
    <m/>
    <m/>
    <m/>
    <m/>
    <m/>
    <m/>
    <m/>
    <x v="0"/>
  </r>
  <r>
    <m/>
    <x v="37"/>
    <s v="Invoice"/>
    <s v="90084"/>
    <s v="CENTRAL NURSERY DEPOT"/>
    <s v="128 WONDER LAWN"/>
    <n v="30"/>
    <n v="124.3"/>
    <n v="3729"/>
    <n v="3729"/>
    <x v="1"/>
  </r>
  <r>
    <m/>
    <x v="39"/>
    <s v="Invoice"/>
    <s v="90444"/>
    <s v="CASH SALE"/>
    <s v="128 WONDER LAWN"/>
    <n v="7"/>
    <n v="124.3"/>
    <n v="870.1"/>
    <n v="4599.1000000000004"/>
    <x v="1"/>
  </r>
  <r>
    <m/>
    <x v="40"/>
    <s v="Invoice"/>
    <s v="90490"/>
    <s v="GARDENSHOP PARKTOWN"/>
    <s v="128 WONDER LAWN"/>
    <n v="5"/>
    <n v="124.3"/>
    <n v="621.5"/>
    <n v="5220.6000000000004"/>
    <x v="1"/>
  </r>
  <r>
    <s v="Total for 128 WONDER LAWN"/>
    <x v="0"/>
    <m/>
    <m/>
    <m/>
    <m/>
    <n v="42"/>
    <m/>
    <n v="5220.6000000000004"/>
    <m/>
    <x v="0"/>
  </r>
  <r>
    <s v="AT LAWN PLUG SEEDLINGS 128"/>
    <x v="0"/>
    <m/>
    <m/>
    <m/>
    <m/>
    <m/>
    <m/>
    <m/>
    <m/>
    <x v="0"/>
  </r>
  <r>
    <m/>
    <x v="41"/>
    <s v="Invoice"/>
    <s v="89548"/>
    <s v="BUILDERS WAREHOUSE:RIVONIA"/>
    <s v="AT LAWN PLUG SEEDLINGS 128"/>
    <n v="5"/>
    <n v="126.35"/>
    <n v="631.75"/>
    <n v="631.75"/>
    <x v="1"/>
  </r>
  <r>
    <m/>
    <x v="42"/>
    <s v="Invoice"/>
    <s v="89621"/>
    <s v="CENTRAL NURSERY DEPOT"/>
    <s v="AT LAWN PLUG SEEDLINGS 128"/>
    <n v="5"/>
    <n v="124.3"/>
    <n v="621.5"/>
    <n v="1253.25"/>
    <x v="1"/>
  </r>
  <r>
    <m/>
    <x v="43"/>
    <s v="Invoice"/>
    <s v="89974"/>
    <s v="BUILDERS WAREHOUSE:RIVONIA"/>
    <s v="AT LAWN PLUG SEEDLINGS 128"/>
    <n v="5"/>
    <n v="126.35"/>
    <n v="631.75"/>
    <n v="1885"/>
    <x v="1"/>
  </r>
  <r>
    <m/>
    <x v="11"/>
    <s v="Invoice"/>
    <s v="90030"/>
    <s v="BUILDERS WAREHOUSE:RIVONIA"/>
    <s v="AT LAWN PLUG SEEDLINGS 128"/>
    <n v="2"/>
    <n v="126.35"/>
    <n v="252.7"/>
    <n v="2137.6999999999998"/>
    <x v="1"/>
  </r>
  <r>
    <m/>
    <x v="44"/>
    <s v="Invoice"/>
    <s v="90193"/>
    <s v="THYME SQUARE"/>
    <s v="AT LAWN PLUG SEEDLINGS 128"/>
    <n v="8"/>
    <n v="124.5"/>
    <n v="996"/>
    <n v="3133.7"/>
    <x v="1"/>
  </r>
  <r>
    <s v="Total for AT LAWN PLUG SEEDLINGS 128"/>
    <x v="0"/>
    <m/>
    <m/>
    <m/>
    <m/>
    <n v="25"/>
    <m/>
    <n v="3133.7"/>
    <m/>
    <x v="0"/>
  </r>
  <r>
    <s v="COLOUR PLUGS 128"/>
    <x v="0"/>
    <m/>
    <m/>
    <m/>
    <m/>
    <m/>
    <m/>
    <m/>
    <m/>
    <x v="0"/>
  </r>
  <r>
    <m/>
    <x v="45"/>
    <s v="Invoice"/>
    <s v="86132"/>
    <s v="LITTLE AUSTRIA"/>
    <s v="COLOUR PLUGS 128"/>
    <n v="4"/>
    <n v="117.3"/>
    <n v="469.2"/>
    <n v="469.2"/>
    <x v="2"/>
  </r>
  <r>
    <m/>
    <x v="18"/>
    <s v="Invoice"/>
    <s v="86392"/>
    <s v="CENTRAL NURSERY DEPOT"/>
    <s v="COLOUR PLUGS 128"/>
    <n v="22"/>
    <n v="117.3"/>
    <n v="2580.6"/>
    <n v="3049.7999999999997"/>
    <x v="2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46"/>
    <s v="Invoice"/>
    <s v="87010"/>
    <s v="AMANDLA FARM"/>
    <s v="COLOUR PLUGS 128"/>
    <n v="6"/>
    <n v="85"/>
    <n v="510"/>
    <n v="17386.8"/>
    <x v="2"/>
  </r>
  <r>
    <m/>
    <x v="47"/>
    <s v="Invoice"/>
    <s v="87175"/>
    <s v="AMANDLA FARM"/>
    <s v="BROCCOLI 128"/>
    <n v="4"/>
    <n v="85"/>
    <n v="340"/>
    <n v="17726.8"/>
    <x v="2"/>
  </r>
  <r>
    <m/>
    <x v="47"/>
    <s v="Invoice"/>
    <s v="87175"/>
    <s v="AMANDLA FARM"/>
    <s v="CAULIFLOWER 128"/>
    <n v="4"/>
    <n v="85"/>
    <n v="340"/>
    <n v="18066.8"/>
    <x v="2"/>
  </r>
  <r>
    <m/>
    <x v="48"/>
    <s v="Invoice"/>
    <s v="87867"/>
    <s v="NOKUKHANYA TRADING"/>
    <s v="CABBAGE PLUGS 128"/>
    <n v="78.056395699999996"/>
    <n v="102.49"/>
    <n v="8000"/>
    <n v="26066.799999999999"/>
    <x v="2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49"/>
    <s v="Invoice"/>
    <s v="89077"/>
    <s v="PLANT FACTORY"/>
    <s v="COLOUR PLUGS 128"/>
    <n v="5"/>
    <n v="124.3"/>
    <n v="621.5"/>
    <n v="29241.259999999995"/>
    <x v="2"/>
  </r>
  <r>
    <m/>
    <x v="0"/>
    <m/>
    <m/>
    <m/>
    <m/>
    <m/>
    <m/>
    <m/>
    <m/>
    <x v="3"/>
  </r>
  <r>
    <m/>
    <x v="50"/>
    <s v="Invoice"/>
    <s v="89178"/>
    <s v="SHARONDALE GARDEN CENTRE"/>
    <s v="COLOUR PLUGS 128"/>
    <n v="4"/>
    <n v="124.3"/>
    <n v="497.2"/>
    <n v="30427.079999999994"/>
    <x v="2"/>
  </r>
  <r>
    <m/>
    <x v="51"/>
    <s v="Invoice"/>
    <s v="89290"/>
    <s v="NYLIES KWEKERY"/>
    <s v="COLOUR PLUGS 128"/>
    <n v="10"/>
    <n v="123.15"/>
    <n v="1231.5"/>
    <n v="31658.579999999994"/>
    <x v="2"/>
  </r>
  <r>
    <m/>
    <x v="52"/>
    <s v="Invoice"/>
    <s v="89664"/>
    <s v="RIVERSIDE MICA"/>
    <s v="L/M GRASS 128"/>
    <n v="2"/>
    <n v="128.99"/>
    <n v="257.98"/>
    <n v="31916.559999999994"/>
    <x v="2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m/>
    <x v="0"/>
    <m/>
    <m/>
    <m/>
    <m/>
    <m/>
    <m/>
    <m/>
    <m/>
    <x v="3"/>
  </r>
  <r>
    <s v="Total for COLOUR PLUGS 128"/>
    <x v="0"/>
    <m/>
    <m/>
    <m/>
    <m/>
    <n v="10082.056395700001"/>
    <m/>
    <n v="14847.98"/>
    <m/>
    <x v="0"/>
  </r>
  <r>
    <s v="AT HYPOESTES POT 12CM"/>
    <x v="0"/>
    <m/>
    <m/>
    <m/>
    <m/>
    <m/>
    <m/>
    <m/>
    <m/>
    <x v="0"/>
  </r>
  <r>
    <m/>
    <x v="38"/>
    <s v="Invoice"/>
    <s v="90247"/>
    <s v="THYME SQUARE"/>
    <s v="AT HYPOESTES POT 12CM"/>
    <n v="10"/>
    <n v="11.95"/>
    <n v="119.5"/>
    <n v="119.5"/>
    <x v="4"/>
  </r>
  <r>
    <m/>
    <x v="53"/>
    <s v="Invoice"/>
    <s v="90305"/>
    <s v="THYME SQUARE"/>
    <s v="AT HYPOESTES POT 12CM"/>
    <n v="10"/>
    <n v="11.95"/>
    <n v="119.5"/>
    <n v="239"/>
    <x v="4"/>
  </r>
  <r>
    <s v="Total for AT HYPOESTES POT 12CM"/>
    <x v="0"/>
    <m/>
    <m/>
    <m/>
    <m/>
    <n v="20"/>
    <m/>
    <n v="239"/>
    <m/>
    <x v="0"/>
  </r>
  <r>
    <s v="AT IMPATIENS POT 12CM"/>
    <x v="0"/>
    <m/>
    <m/>
    <m/>
    <m/>
    <m/>
    <m/>
    <m/>
    <m/>
    <x v="0"/>
  </r>
  <r>
    <m/>
    <x v="54"/>
    <s v="Invoice"/>
    <s v="89905"/>
    <s v="THYME SQUARE"/>
    <s v="AT IMPATIENS POT 12CM"/>
    <n v="20"/>
    <n v="12.2"/>
    <n v="244"/>
    <n v="244"/>
    <x v="4"/>
  </r>
  <r>
    <m/>
    <x v="9"/>
    <s v="Invoice"/>
    <s v="89955"/>
    <s v="BUILDERS WAREHOUSE:KEMPTON PARK"/>
    <s v="AT IMPATIENS POT 12CM"/>
    <n v="50"/>
    <n v="12.2"/>
    <n v="610"/>
    <n v="854"/>
    <x v="4"/>
  </r>
  <r>
    <s v="Total for AT IMPATIENS POT 12CM"/>
    <x v="0"/>
    <m/>
    <m/>
    <m/>
    <m/>
    <n v="70"/>
    <m/>
    <n v="854"/>
    <m/>
    <x v="0"/>
  </r>
  <r>
    <s v="AT PETUNIA HYBRIDS POT 12CM"/>
    <x v="0"/>
    <m/>
    <m/>
    <m/>
    <m/>
    <m/>
    <m/>
    <m/>
    <m/>
    <x v="0"/>
  </r>
  <r>
    <m/>
    <x v="42"/>
    <s v="Invoice"/>
    <s v="89612"/>
    <s v="NATURA GARDEN CENTRE"/>
    <s v="AT PETUNIA HYBRIDS POT 12CM"/>
    <n v="30"/>
    <n v="26.95"/>
    <n v="808.5"/>
    <n v="808.5"/>
    <x v="5"/>
  </r>
  <r>
    <m/>
    <x v="55"/>
    <s v="Invoice"/>
    <s v="89644"/>
    <s v="BUILDERS WAREHOUSE:CENTURION"/>
    <s v="AT PETUNIA HYBRIDS POT 12CM"/>
    <n v="50"/>
    <n v="27.95"/>
    <n v="1397.5"/>
    <n v="2206"/>
    <x v="5"/>
  </r>
  <r>
    <m/>
    <x v="55"/>
    <s v="Invoice"/>
    <s v="89645"/>
    <s v="BUILDERS WAREHOUSE:ZAMBEZI"/>
    <s v="AT PETUNIA HYBRIDS POT 12CM"/>
    <n v="10"/>
    <n v="27.95"/>
    <n v="279.5"/>
    <n v="2485.5"/>
    <x v="5"/>
  </r>
  <r>
    <m/>
    <x v="52"/>
    <s v="Invoice"/>
    <s v="89661"/>
    <s v="BUILDERS WAREHOUSE:LAMBTON"/>
    <s v="AT PETUNIA HYBRIDS POT 12CM"/>
    <n v="10"/>
    <n v="27.95"/>
    <n v="279.5"/>
    <n v="2765"/>
    <x v="5"/>
  </r>
  <r>
    <m/>
    <x v="56"/>
    <s v="Invoice"/>
    <s v="89682"/>
    <s v="BUILDERS WAREHOUSE:ERASMUS PARK"/>
    <s v="AT PETUNIA HYBRIDS POT 12CM"/>
    <n v="50"/>
    <n v="27.95"/>
    <n v="1397.5"/>
    <n v="4162.5"/>
    <x v="5"/>
  </r>
  <r>
    <m/>
    <x v="57"/>
    <s v="Invoice"/>
    <s v="89714"/>
    <s v="BUILDERS WAREHOUSE:KLERKSDORP"/>
    <s v="AT PETUNIA HYBRIDS POT 12CM"/>
    <n v="20"/>
    <n v="27.95"/>
    <n v="559"/>
    <n v="4721.5"/>
    <x v="5"/>
  </r>
  <r>
    <m/>
    <x v="57"/>
    <s v="Invoice"/>
    <s v="89715"/>
    <s v="BUILDERS WAREHOUSE:FLORIDA GLEN"/>
    <s v="AT PETUNIA HYBRIDS POT 12CM"/>
    <n v="25"/>
    <n v="27.95"/>
    <n v="698.75"/>
    <n v="5420.25"/>
    <x v="5"/>
  </r>
  <r>
    <m/>
    <x v="33"/>
    <s v="Invoice"/>
    <s v="89734"/>
    <s v="BUILDERS WAREHOUSE:ZAMBEZI"/>
    <s v="AT PETUNIA HYBRIDS POT 12CM"/>
    <n v="50"/>
    <n v="27.95"/>
    <n v="1397.5"/>
    <n v="6817.75"/>
    <x v="5"/>
  </r>
  <r>
    <m/>
    <x v="34"/>
    <s v="Invoice"/>
    <s v="89756"/>
    <s v="ECKARDS GARDEN PAVILION"/>
    <s v="AT PETUNIA HYBRIDS POT 12CM"/>
    <n v="20"/>
    <n v="26.95"/>
    <n v="539"/>
    <n v="7356.75"/>
    <x v="5"/>
  </r>
  <r>
    <m/>
    <x v="58"/>
    <s v="Invoice"/>
    <s v="89764"/>
    <s v="BUILDERS WAREHOUSE:NEWMARKET"/>
    <s v="AT PETUNIA HYBRIDS POT 12CM"/>
    <n v="50"/>
    <n v="27.95"/>
    <n v="1397.5"/>
    <n v="8754.25"/>
    <x v="5"/>
  </r>
  <r>
    <m/>
    <x v="59"/>
    <s v="Invoice"/>
    <s v="89772"/>
    <s v="BUILDERS WAREHOUSE:SILVERLAKES"/>
    <s v="AT PETUNIA HYBRIDS POT 12CM"/>
    <n v="50"/>
    <n v="27.95"/>
    <n v="1397.5"/>
    <n v="10151.75"/>
    <x v="5"/>
  </r>
  <r>
    <m/>
    <x v="59"/>
    <s v="Invoice"/>
    <s v="89773"/>
    <s v="BUILDERS WAREHOUSE:LYNNWOOD"/>
    <s v="AT PETUNIA HYBRIDS POT 12CM"/>
    <n v="25"/>
    <n v="27.95"/>
    <n v="698.75"/>
    <n v="10850.5"/>
    <x v="5"/>
  </r>
  <r>
    <m/>
    <x v="60"/>
    <s v="Invoice"/>
    <s v="90214"/>
    <s v="BUILDERS WAREHOUSE:NORWOOD"/>
    <s v="AT PETUNIA HYBRIDS POT 12CM"/>
    <n v="75"/>
    <n v="27.95"/>
    <n v="2096.25"/>
    <n v="12946.75"/>
    <x v="5"/>
  </r>
  <r>
    <m/>
    <x v="61"/>
    <s v="Invoice"/>
    <s v="90200"/>
    <s v="BUILDERS WAREHOUSE:RUSTENBURG"/>
    <s v="AT PETUNIA HYBRIDS POT 12CM"/>
    <n v="50"/>
    <n v="27.95"/>
    <n v="1397.5"/>
    <n v="14344.25"/>
    <x v="5"/>
  </r>
  <r>
    <m/>
    <x v="61"/>
    <s v="Invoice"/>
    <s v="90201"/>
    <s v="BUILDERS WAREHOUSE:RIVONIA"/>
    <s v="AT PETUNIA HYBRIDS POT 12CM"/>
    <n v="40"/>
    <n v="27.95"/>
    <n v="1118"/>
    <n v="15462.25"/>
    <x v="5"/>
  </r>
  <r>
    <m/>
    <x v="61"/>
    <s v="Invoice"/>
    <s v="90204"/>
    <s v="BUILDERS WAREHOUSE:BRYANSTON"/>
    <s v="AT PETUNIA HYBRIDS POT 12CM"/>
    <n v="30"/>
    <n v="27.95"/>
    <n v="838.5"/>
    <n v="16300.75"/>
    <x v="5"/>
  </r>
  <r>
    <m/>
    <x v="62"/>
    <s v="Invoice"/>
    <s v="90225"/>
    <s v="BUILDERS WAREHOUSE:KLERKSDORP"/>
    <s v="AT PETUNIA HYBRIDS POT 12CM"/>
    <n v="50"/>
    <n v="27.95"/>
    <n v="1397.5"/>
    <n v="17698.25"/>
    <x v="5"/>
  </r>
  <r>
    <m/>
    <x v="62"/>
    <s v="Invoice"/>
    <s v="90230"/>
    <s v="BUILDERS WAREHOUSE:BEDFORDVIEW"/>
    <s v="AT PETUNIA HYBRIDS POT 12CM"/>
    <n v="40"/>
    <n v="27.95"/>
    <n v="1118"/>
    <n v="18816.25"/>
    <x v="5"/>
  </r>
  <r>
    <m/>
    <x v="38"/>
    <s v="Invoice"/>
    <s v="90239"/>
    <s v="PRETTY GARDENS"/>
    <s v="AT PETUNIA HYBRIDS POT 12CM"/>
    <n v="54"/>
    <n v="27.95"/>
    <n v="1509.3"/>
    <n v="20325.55"/>
    <x v="5"/>
  </r>
  <r>
    <m/>
    <x v="63"/>
    <s v="Invoice"/>
    <s v="90259"/>
    <s v="BUILDERS WAREHOUSE:RIVONIA"/>
    <s v="AT PETUNIA HYBRIDS POT 12CM"/>
    <n v="10"/>
    <n v="27.95"/>
    <n v="279.5"/>
    <n v="20605.05"/>
    <x v="5"/>
  </r>
  <r>
    <m/>
    <x v="64"/>
    <s v="Invoice"/>
    <s v="90281"/>
    <s v="LITTLE AUSTRIA"/>
    <s v="AT PETUNIA HYBRIDS POT 12CM"/>
    <n v="10"/>
    <n v="27.95"/>
    <n v="279.5"/>
    <n v="20884.55"/>
    <x v="5"/>
  </r>
  <r>
    <m/>
    <x v="53"/>
    <s v="Invoice"/>
    <s v="90304"/>
    <s v="BUILDERS WAREHOUSE:RIVONIA"/>
    <s v="AT PETUNIA HYBRIDS POT 12CM"/>
    <n v="10"/>
    <n v="27.95"/>
    <n v="279.5"/>
    <n v="21164.05"/>
    <x v="5"/>
  </r>
  <r>
    <m/>
    <x v="65"/>
    <s v="Invoice"/>
    <s v="90324"/>
    <s v="BUILDERS WAREHOUSE:RUSTENBURG"/>
    <s v="AT PETUNIA HYBRIDS POT 12CM"/>
    <n v="60"/>
    <n v="27.95"/>
    <n v="1677"/>
    <n v="22841.05"/>
    <x v="5"/>
  </r>
  <r>
    <m/>
    <x v="66"/>
    <s v="Invoice"/>
    <s v="90359"/>
    <s v="FLORICULTURE WHOLESALE GROWERS"/>
    <s v="PETUNIA HYBRIDS POT 12CM"/>
    <n v="40"/>
    <n v="27.95"/>
    <n v="1118"/>
    <n v="23959.05"/>
    <x v="5"/>
  </r>
  <r>
    <m/>
    <x v="67"/>
    <s v="Invoice"/>
    <s v="90361"/>
    <s v="BUILDERS WAREHOUSE:BEDFORDVIEW"/>
    <s v="AT PETUNIA HYBRIDS POT 12CM"/>
    <n v="60"/>
    <n v="27.95"/>
    <n v="1677"/>
    <n v="25636.05"/>
    <x v="5"/>
  </r>
  <r>
    <m/>
    <x v="67"/>
    <s v="Invoice"/>
    <s v="90364"/>
    <s v="BUILDERS WAREHOUSE:ROBINDALE"/>
    <s v="AT PETUNIA HYBRIDS POT 12CM"/>
    <n v="32"/>
    <n v="27.95"/>
    <n v="894.4"/>
    <n v="26530.45"/>
    <x v="5"/>
  </r>
  <r>
    <m/>
    <x v="67"/>
    <s v="Invoice"/>
    <s v="90366"/>
    <s v="BUILDERS WAREHOUSE:NORWOOD"/>
    <s v="AT PETUNIA HYBRIDS POT 12CM"/>
    <n v="60"/>
    <n v="27.95"/>
    <n v="1677"/>
    <n v="28207.45"/>
    <x v="5"/>
  </r>
  <r>
    <m/>
    <x v="68"/>
    <s v="Invoice"/>
    <s v="90393"/>
    <s v="BUILDERS WAREHOUSE:RUSTENBURG"/>
    <s v="AT PETUNIA HYBRIDS POT 12CM"/>
    <n v="50"/>
    <n v="27.95"/>
    <n v="1397.5"/>
    <n v="29604.95"/>
    <x v="5"/>
  </r>
  <r>
    <m/>
    <x v="68"/>
    <s v="Invoice"/>
    <s v="90397"/>
    <s v="BUILDERS WAREHOUSE:SILVERLAKES"/>
    <s v="AT PETUNIA HYBRIDS POT 12CM"/>
    <n v="60"/>
    <n v="27.95"/>
    <n v="1677"/>
    <n v="31281.95"/>
    <x v="5"/>
  </r>
  <r>
    <m/>
    <x v="68"/>
    <s v="Invoice"/>
    <s v="90398"/>
    <s v="BUILDERS WAREHOUSE:RIVONIA"/>
    <s v="AT PETUNIA HYBRIDS POT 12CM"/>
    <n v="20"/>
    <n v="27.95"/>
    <n v="559"/>
    <n v="31840.95"/>
    <x v="5"/>
  </r>
  <r>
    <m/>
    <x v="68"/>
    <s v="Invoice"/>
    <s v="90400"/>
    <s v="BUILDERS WAREHOUSE:CEDAR SQUARE"/>
    <s v="AT PETUNIA HYBRIDS POT 12CM"/>
    <n v="40"/>
    <n v="27.95"/>
    <n v="1118"/>
    <n v="32958.949999999997"/>
    <x v="5"/>
  </r>
  <r>
    <m/>
    <x v="68"/>
    <s v="Invoice"/>
    <s v="90405"/>
    <s v="BUILDERS WAREHOUSE:LYNNWOOD"/>
    <s v="AT PETUNIA HYBRIDS POT 12CM"/>
    <n v="60"/>
    <n v="27.95"/>
    <n v="1677"/>
    <n v="34635.949999999997"/>
    <x v="5"/>
  </r>
  <r>
    <m/>
    <x v="69"/>
    <s v="Invoice"/>
    <s v="90423"/>
    <s v="BUILDERS WAREHOUSE:CRAIGHALL PARK"/>
    <s v="AT PETUNIA HYBRIDS POT 12CM"/>
    <n v="25"/>
    <n v="27.95"/>
    <n v="698.75"/>
    <n v="35334.699999999997"/>
    <x v="5"/>
  </r>
  <r>
    <m/>
    <x v="70"/>
    <s v="Invoice"/>
    <s v="90416"/>
    <s v="BUILDERS WAREHOUSE:KLERKSDORP"/>
    <s v="AT PETUNIA HYBRIDS POT 12CM"/>
    <n v="15"/>
    <n v="27.95"/>
    <n v="419.25"/>
    <n v="35753.949999999997"/>
    <x v="5"/>
  </r>
  <r>
    <m/>
    <x v="70"/>
    <s v="Invoice"/>
    <s v="90424"/>
    <s v="BUILDERS WAREHOUSE:GREENSTONE"/>
    <s v="AT PETUNIA HYBRIDS POT 12CM"/>
    <n v="60"/>
    <n v="27.95"/>
    <n v="1677"/>
    <n v="37430.949999999997"/>
    <x v="5"/>
  </r>
  <r>
    <m/>
    <x v="70"/>
    <s v="Invoice"/>
    <s v="90426"/>
    <s v="BUILDERS WAREHOUSE:ROBINDALE"/>
    <s v="AT PETUNIA HYBRIDS POT 12CM"/>
    <n v="40"/>
    <n v="27.95"/>
    <n v="1118"/>
    <n v="38548.949999999997"/>
    <x v="5"/>
  </r>
  <r>
    <m/>
    <x v="39"/>
    <s v="Invoice"/>
    <s v="90439"/>
    <s v="BUILDERS WAREHOUSE:EDENVALE"/>
    <s v="AT PETUNIA HYBRIDS POT 12CM"/>
    <n v="60"/>
    <n v="27.95"/>
    <n v="1677"/>
    <n v="40225.949999999997"/>
    <x v="5"/>
  </r>
  <r>
    <m/>
    <x v="39"/>
    <s v="Invoice"/>
    <s v="90460"/>
    <s v="BUILDERS WAREHOUSE:NELSPRUIT"/>
    <s v="AT PETUNIA HYBRIDS POT 12CM"/>
    <n v="145"/>
    <n v="27.95"/>
    <n v="4052.75"/>
    <n v="44278.7"/>
    <x v="5"/>
  </r>
  <r>
    <m/>
    <x v="71"/>
    <s v="Invoice"/>
    <s v="90453"/>
    <s v="BUILDERS WAREHOUSE:KEMPTON PARK"/>
    <s v="AT PETUNIA HYBRIDS POT 12CM"/>
    <n v="60"/>
    <n v="27.95"/>
    <n v="1677"/>
    <n v="45955.7"/>
    <x v="5"/>
  </r>
  <r>
    <m/>
    <x v="72"/>
    <s v="Invoice"/>
    <s v="90462"/>
    <s v="BUILDERS WAREHOUSE:LYNNWOOD"/>
    <s v="AT PETUNIA HYBRIDS POT 12CM"/>
    <n v="40"/>
    <n v="27.95"/>
    <n v="1118"/>
    <n v="47073.7"/>
    <x v="5"/>
  </r>
  <r>
    <m/>
    <x v="72"/>
    <s v="Invoice"/>
    <s v="90465"/>
    <s v="BUILDERS WAREHOUSE:CENTURION"/>
    <s v="AT PETUNIA HYBRIDS POT 12CM"/>
    <n v="30"/>
    <n v="27.95"/>
    <n v="838.5"/>
    <n v="47912.2"/>
    <x v="5"/>
  </r>
  <r>
    <m/>
    <x v="73"/>
    <s v="Invoice"/>
    <s v="90485"/>
    <s v="BUILDERS WAREHOUSE:KLERKSDORP"/>
    <s v="AT PETUNIA HYBRIDS POT 12CM"/>
    <n v="30"/>
    <n v="27.95"/>
    <n v="838.5"/>
    <n v="48750.7"/>
    <x v="5"/>
  </r>
  <r>
    <m/>
    <x v="74"/>
    <s v="Invoice"/>
    <s v="90558"/>
    <s v="BUILDERS WAREHOUSE:BEDFORDVIEW"/>
    <s v="AT PETUNIA HYBRIDS POT 12CM"/>
    <n v="40"/>
    <n v="27.95"/>
    <n v="1118"/>
    <n v="49868.7"/>
    <x v="5"/>
  </r>
  <r>
    <m/>
    <x v="74"/>
    <s v="Invoice"/>
    <s v="90559"/>
    <s v="BUILDERS WAREHOUSE:GREENSTONE"/>
    <s v="AT PETUNIA HYBRIDS POT 12CM"/>
    <n v="25"/>
    <n v="27.95"/>
    <n v="698.75"/>
    <n v="50567.45"/>
    <x v="5"/>
  </r>
  <r>
    <m/>
    <x v="75"/>
    <s v="Invoice"/>
    <s v="90605"/>
    <s v="BUILDERS WAREHOUSE:CEDAR SQUARE"/>
    <s v="AT PETUNIA HYBRIDS POT 12CM"/>
    <n v="20"/>
    <n v="27.95"/>
    <n v="559"/>
    <n v="51126.45"/>
    <x v="5"/>
  </r>
  <r>
    <s v="Total for AT PETUNIA HYBRIDS POT 12CM"/>
    <x v="0"/>
    <m/>
    <m/>
    <m/>
    <m/>
    <n v="1831"/>
    <m/>
    <n v="51126.45"/>
    <m/>
    <x v="0"/>
  </r>
  <r>
    <s v="AT PORTULACA POT 12CM"/>
    <x v="0"/>
    <m/>
    <m/>
    <m/>
    <m/>
    <m/>
    <m/>
    <m/>
    <m/>
    <x v="0"/>
  </r>
  <r>
    <m/>
    <x v="66"/>
    <s v="Invoice"/>
    <s v="90359"/>
    <s v="FLORICULTURE WHOLESALE GROWERS"/>
    <s v="PORTULACA POT 12CM"/>
    <n v="20"/>
    <n v="21.2"/>
    <n v="424"/>
    <n v="424"/>
    <x v="4"/>
  </r>
  <r>
    <m/>
    <x v="73"/>
    <s v="Invoice"/>
    <s v="90496"/>
    <s v="LITTLE AUSTRIA"/>
    <s v="AT PORTULACA POT 12CM (SPECIAL)"/>
    <n v="30"/>
    <n v="8.9"/>
    <n v="267"/>
    <n v="691"/>
    <x v="4"/>
  </r>
  <r>
    <m/>
    <x v="12"/>
    <s v="Invoice"/>
    <s v="90513"/>
    <s v="BUILDERS WAREHOUSE:ZAMBEZI"/>
    <s v="AT PORTULACA POT 12CM"/>
    <n v="50"/>
    <n v="0"/>
    <n v="0"/>
    <n v="691"/>
    <x v="4"/>
  </r>
  <r>
    <s v="Total for AT PORTULACA POT 12CM"/>
    <x v="0"/>
    <m/>
    <m/>
    <m/>
    <m/>
    <n v="100"/>
    <m/>
    <n v="691"/>
    <m/>
    <x v="0"/>
  </r>
  <r>
    <s v="AT SALVIA POT 12CM"/>
    <x v="0"/>
    <m/>
    <m/>
    <m/>
    <m/>
    <m/>
    <m/>
    <m/>
    <m/>
    <x v="0"/>
  </r>
  <r>
    <m/>
    <x v="44"/>
    <s v="Invoice"/>
    <s v="90193"/>
    <s v="THYME SQUARE"/>
    <s v="AT SALVIA POT 12CM"/>
    <n v="20"/>
    <n v="11.95"/>
    <n v="239"/>
    <n v="239"/>
    <x v="4"/>
  </r>
  <r>
    <m/>
    <x v="61"/>
    <s v="Invoice"/>
    <s v="90205"/>
    <s v="BUILDERS WAREHOUSE:GEZINA NEW"/>
    <s v="AT SALVIA POT 12CM"/>
    <n v="25"/>
    <n v="12.2"/>
    <n v="305"/>
    <n v="544"/>
    <x v="4"/>
  </r>
  <r>
    <m/>
    <x v="38"/>
    <s v="Invoice"/>
    <s v="90247"/>
    <s v="THYME SQUARE"/>
    <s v="AT SALVIA POT 12CM"/>
    <n v="10"/>
    <n v="11.95"/>
    <n v="119.5"/>
    <n v="663.5"/>
    <x v="4"/>
  </r>
  <r>
    <m/>
    <x v="76"/>
    <s v="Invoice"/>
    <s v="90293"/>
    <s v="LITTLE AUSTRIA"/>
    <s v="AT SALVIA POT 12CM (Special)"/>
    <n v="40"/>
    <n v="8.99"/>
    <n v="359.6"/>
    <n v="1023.1"/>
    <x v="4"/>
  </r>
  <r>
    <m/>
    <x v="53"/>
    <s v="Invoice"/>
    <s v="90305"/>
    <s v="THYME SQUARE"/>
    <s v="AT SALVIA POT 12CM"/>
    <n v="10"/>
    <n v="11.95"/>
    <n v="119.5"/>
    <n v="1142.5999999999999"/>
    <x v="4"/>
  </r>
  <r>
    <m/>
    <x v="67"/>
    <s v="Invoice"/>
    <s v="90371"/>
    <s v="GARDENSHOP PARKTOWN"/>
    <s v="AT SALVIA POT 12CM (Special)"/>
    <n v="10"/>
    <n v="8.99"/>
    <n v="89.9"/>
    <n v="1232.5"/>
    <x v="4"/>
  </r>
  <r>
    <s v="Total for AT SALVIA POT 12CM"/>
    <x v="0"/>
    <m/>
    <m/>
    <m/>
    <m/>
    <n v="115"/>
    <m/>
    <n v="1232.5"/>
    <m/>
    <x v="0"/>
  </r>
  <r>
    <s v="AT SEASONAL COLOUR 12CM POT"/>
    <x v="0"/>
    <m/>
    <m/>
    <m/>
    <m/>
    <m/>
    <m/>
    <m/>
    <m/>
    <x v="0"/>
  </r>
  <r>
    <m/>
    <x v="51"/>
    <s v="Invoice"/>
    <s v="89294"/>
    <s v="BUILDERS WAREHOUSE:RIVONIA"/>
    <s v="AT SEASONAL COLOUR 12CM POT"/>
    <n v="300"/>
    <n v="7"/>
    <n v="2100"/>
    <n v="2100"/>
    <x v="4"/>
  </r>
  <r>
    <m/>
    <x v="51"/>
    <s v="Invoice"/>
    <s v="89295"/>
    <s v="BUILDERS WAREHOUSE:NELSPRUIT"/>
    <s v="AT SEASONAL COLOUR 12CM POT"/>
    <n v="300"/>
    <n v="7"/>
    <n v="2100"/>
    <n v="4200"/>
    <x v="4"/>
  </r>
  <r>
    <m/>
    <x v="51"/>
    <s v="Invoice"/>
    <s v="89296"/>
    <s v="BUILDERS WAREHOUSE:BLOEMFONTEIN"/>
    <s v="AT SEASONAL COLOUR 12CM POT"/>
    <n v="500"/>
    <n v="7"/>
    <n v="3500"/>
    <n v="7700"/>
    <x v="4"/>
  </r>
  <r>
    <m/>
    <x v="51"/>
    <s v="Invoice"/>
    <s v="89297"/>
    <s v="BUILDERS WAREHOUSE:BAOBAB"/>
    <s v="AT SEASONAL COLOUR 12CM POT"/>
    <n v="80"/>
    <n v="7"/>
    <n v="560"/>
    <n v="8260"/>
    <x v="4"/>
  </r>
  <r>
    <m/>
    <x v="51"/>
    <s v="Invoice"/>
    <s v="89298"/>
    <s v="BUILDERS WAREHOUSE:POLOKWANE"/>
    <s v="AT SEASONAL COLOUR 12CM POT"/>
    <n v="150"/>
    <n v="7"/>
    <n v="1050"/>
    <n v="9310"/>
    <x v="4"/>
  </r>
  <r>
    <m/>
    <x v="51"/>
    <s v="Invoice"/>
    <s v="89301"/>
    <s v="BUILDERS WAREHOUSE:RUSTENBURG"/>
    <s v="AT SEASONAL COLOUR 12CM POT"/>
    <n v="300"/>
    <n v="7"/>
    <n v="2100"/>
    <n v="11410"/>
    <x v="4"/>
  </r>
  <r>
    <m/>
    <x v="51"/>
    <s v="Invoice"/>
    <s v="89302"/>
    <s v="BUILDERS WAREHOUSE:CEDAR SQUARE"/>
    <s v="AT SEASONAL COLOUR 12CM POT"/>
    <n v="150"/>
    <n v="7"/>
    <n v="1050"/>
    <n v="12460"/>
    <x v="4"/>
  </r>
  <r>
    <m/>
    <x v="51"/>
    <s v="Invoice"/>
    <s v="89303"/>
    <s v="BUILDERS WAREHOUSE:FOURWAYS"/>
    <s v="AT SEASONAL COLOUR 12CM POT"/>
    <n v="100"/>
    <n v="7"/>
    <n v="700"/>
    <n v="13160"/>
    <x v="4"/>
  </r>
  <r>
    <m/>
    <x v="51"/>
    <s v="Invoice"/>
    <s v="89304"/>
    <s v="BUILDERS WAREHOUSE:GLEN EAGLES"/>
    <s v="AT SEASONAL COLOUR 12CM POT"/>
    <n v="200"/>
    <n v="7"/>
    <n v="1400"/>
    <n v="14560"/>
    <x v="4"/>
  </r>
  <r>
    <m/>
    <x v="51"/>
    <s v="Invoice"/>
    <s v="89305"/>
    <s v="BUILDERS WAREHOUSE:SUNWARD PARK"/>
    <s v="AT SEASONAL COLOUR 12CM POT"/>
    <n v="300"/>
    <n v="7"/>
    <n v="2100"/>
    <n v="16660"/>
    <x v="4"/>
  </r>
  <r>
    <m/>
    <x v="51"/>
    <s v="Invoice"/>
    <s v="89306"/>
    <s v="BUILDERS WAREHOUSE:CARNIVAL MALL"/>
    <s v="AT SEASONAL COLOUR 12CM POT"/>
    <n v="150"/>
    <n v="7"/>
    <n v="1050"/>
    <n v="17710"/>
    <x v="4"/>
  </r>
  <r>
    <m/>
    <x v="51"/>
    <s v="Invoice"/>
    <s v="89307"/>
    <s v="BUILDERS WAREHOUSE:NEWMARKET"/>
    <s v="AT SEASONAL COLOUR 12CM POT"/>
    <n v="200"/>
    <n v="7"/>
    <n v="1400"/>
    <n v="19110"/>
    <x v="4"/>
  </r>
  <r>
    <m/>
    <x v="51"/>
    <s v="Invoice"/>
    <s v="89308"/>
    <s v="BUILDERS WAREHOUSE:NORTHMEAD"/>
    <s v="AT SEASONAL COLOUR 12CM POT"/>
    <n v="150"/>
    <n v="7"/>
    <n v="1050"/>
    <n v="20160"/>
    <x v="4"/>
  </r>
  <r>
    <m/>
    <x v="51"/>
    <s v="Invoice"/>
    <s v="89309"/>
    <s v="BUILDERS WAREHOUSE:BOKSBURG (NEW)"/>
    <s v="AT SEASONAL COLOUR 12CM POT"/>
    <n v="200"/>
    <n v="7"/>
    <n v="1400"/>
    <n v="21560"/>
    <x v="4"/>
  </r>
  <r>
    <m/>
    <x v="51"/>
    <s v="Invoice"/>
    <s v="89310"/>
    <s v="BUILDERS WAREHOUSE:EDENVALE"/>
    <s v="AT SEASONAL COLOUR 12CM POT"/>
    <n v="200"/>
    <n v="7"/>
    <n v="1400"/>
    <n v="22960"/>
    <x v="4"/>
  </r>
  <r>
    <m/>
    <x v="77"/>
    <s v="Invoice"/>
    <s v="89316"/>
    <s v="BUILDERS WAREHOUSE:VEREENIGING"/>
    <s v="AT SEASONAL COLOUR 12CM POT"/>
    <n v="80"/>
    <n v="7"/>
    <n v="560"/>
    <n v="23520"/>
    <x v="4"/>
  </r>
  <r>
    <m/>
    <x v="77"/>
    <s v="Invoice"/>
    <s v="89317"/>
    <s v="BUILDERS WAREHOUSE:STRUBENS VALLEY"/>
    <s v="AT SEASONAL COLOUR 12CM POT"/>
    <n v="200"/>
    <n v="7"/>
    <n v="1400"/>
    <n v="24920"/>
    <x v="4"/>
  </r>
  <r>
    <m/>
    <x v="77"/>
    <s v="Invoice"/>
    <s v="89318"/>
    <s v="BUILDERS WAREHOUSE:ROBINDALE"/>
    <s v="AT SEASONAL COLOUR 12CM POT"/>
    <n v="200"/>
    <n v="7"/>
    <n v="1400"/>
    <n v="26320"/>
    <x v="4"/>
  </r>
  <r>
    <m/>
    <x v="77"/>
    <s v="Invoice"/>
    <s v="89319"/>
    <s v="BUILDERS WAREHOUSE:BEDWORTH PARK"/>
    <s v="AT SEASONAL COLOUR 12CM POT"/>
    <n v="80"/>
    <n v="7"/>
    <n v="560"/>
    <n v="26880"/>
    <x v="4"/>
  </r>
  <r>
    <m/>
    <x v="77"/>
    <s v="Invoice"/>
    <s v="89320"/>
    <s v="BUILDERS WAREHOUSE:KEMPTON PARK"/>
    <s v="AT SEASONAL COLOUR 12CM POT"/>
    <n v="200"/>
    <n v="7"/>
    <n v="1400"/>
    <n v="28280"/>
    <x v="4"/>
  </r>
  <r>
    <m/>
    <x v="77"/>
    <s v="Invoice"/>
    <s v="89321"/>
    <s v="BUILDERS WAREHOUSE:NOORDHEUWEL"/>
    <s v="AT SEASONAL COLOUR 12CM POT"/>
    <n v="150"/>
    <n v="7"/>
    <n v="1050"/>
    <n v="29330"/>
    <x v="4"/>
  </r>
  <r>
    <m/>
    <x v="77"/>
    <s v="Invoice"/>
    <s v="89322"/>
    <s v="BUILDERS WAREHOUSE:NORWOOD"/>
    <s v="AT SEASONAL COLOUR 12CM POT"/>
    <n v="200"/>
    <n v="7"/>
    <n v="1400"/>
    <n v="30730"/>
    <x v="4"/>
  </r>
  <r>
    <m/>
    <x v="77"/>
    <s v="Invoice"/>
    <s v="89325"/>
    <s v="BUILDERS WAREHOUSE:GREENSTONE"/>
    <s v="AT SEASONAL COLOUR 12CM POT"/>
    <n v="200"/>
    <n v="7"/>
    <n v="1400"/>
    <n v="32130"/>
    <x v="4"/>
  </r>
  <r>
    <m/>
    <x v="78"/>
    <s v="Invoice"/>
    <s v="89340"/>
    <s v="BUILDERS WAREHOUSE:GEZINA NEW"/>
    <s v="AT SEASONAL COLOUR 12CM POT"/>
    <n v="100"/>
    <n v="7"/>
    <n v="700"/>
    <n v="32830"/>
    <x v="4"/>
  </r>
  <r>
    <m/>
    <x v="78"/>
    <s v="Invoice"/>
    <s v="89347"/>
    <s v="BUILDERS WAREHOUSE:MIDRAND"/>
    <s v="AT SEASONAL COLOUR 12CM POT"/>
    <n v="100"/>
    <n v="7"/>
    <n v="700"/>
    <n v="33530"/>
    <x v="4"/>
  </r>
  <r>
    <m/>
    <x v="78"/>
    <s v="Invoice"/>
    <s v="89348"/>
    <s v="BUILDERS WAREHOUSE:CHERRY LANE"/>
    <s v="AT SEASONAL COLOUR 12CM POT"/>
    <n v="80"/>
    <n v="7"/>
    <n v="560"/>
    <n v="34090"/>
    <x v="4"/>
  </r>
  <r>
    <m/>
    <x v="78"/>
    <s v="Invoice"/>
    <s v="89349"/>
    <s v="BUILDERS WAREHOUSE:SECUNDA"/>
    <s v="AT SEASONAL COLOUR 12CM POT"/>
    <n v="150"/>
    <n v="7"/>
    <n v="1050"/>
    <n v="35140"/>
    <x v="4"/>
  </r>
  <r>
    <m/>
    <x v="78"/>
    <s v="Invoice"/>
    <s v="89350"/>
    <s v="BUILDERS WAREHOUSE:BRYANSTON"/>
    <s v="AT SEASONAL COLOUR 12CM POT"/>
    <n v="100"/>
    <n v="7"/>
    <n v="700"/>
    <n v="35840"/>
    <x v="4"/>
  </r>
  <r>
    <m/>
    <x v="78"/>
    <s v="Invoice"/>
    <s v="89352"/>
    <s v="BUILDERS WAREHOUSE:RASLOUW"/>
    <s v="AT SEASONAL COLOUR 12CM POT"/>
    <n v="150"/>
    <n v="7"/>
    <n v="1050"/>
    <n v="36890"/>
    <x v="4"/>
  </r>
  <r>
    <m/>
    <x v="78"/>
    <s v="Invoice"/>
    <s v="89355"/>
    <s v="BUILDERS WAREHOUSE:NORTHRIDING"/>
    <s v="AT SEASONAL COLOUR 12CM POT"/>
    <n v="150"/>
    <n v="7"/>
    <n v="1050"/>
    <n v="37940"/>
    <x v="4"/>
  </r>
  <r>
    <m/>
    <x v="78"/>
    <s v="Invoice"/>
    <s v="89356"/>
    <s v="BUILDERS WAREHOUSE:CENTURION"/>
    <s v="AT SEASONAL COLOUR 12CM POT"/>
    <n v="200"/>
    <n v="7"/>
    <n v="1400"/>
    <n v="39340"/>
    <x v="4"/>
  </r>
  <r>
    <m/>
    <x v="78"/>
    <s v="Invoice"/>
    <s v="89357"/>
    <s v="BUILDERS WAREHOUSE:SILVERLAKES"/>
    <s v="AT SEASONAL COLOUR 12CM POT"/>
    <n v="100"/>
    <n v="7"/>
    <n v="700"/>
    <n v="40040"/>
    <x v="4"/>
  </r>
  <r>
    <m/>
    <x v="78"/>
    <s v="Invoice"/>
    <s v="89359"/>
    <s v="BUILDERS WAREHOUSE:ERASMUS PARK"/>
    <s v="AT SEASONAL COLOUR 12CM POT"/>
    <n v="200"/>
    <n v="7"/>
    <n v="1400"/>
    <n v="41440"/>
    <x v="4"/>
  </r>
  <r>
    <m/>
    <x v="78"/>
    <s v="Invoice"/>
    <s v="89360"/>
    <s v="BUILDERS WAREHOUSE:WOODLANDS"/>
    <s v="AT SEASONAL COLOUR 12CM POT"/>
    <n v="200"/>
    <n v="7"/>
    <n v="1400"/>
    <n v="42840"/>
    <x v="4"/>
  </r>
  <r>
    <m/>
    <x v="79"/>
    <s v="Invoice"/>
    <s v="89341"/>
    <s v="BUILDERS WAREHOUSE:ZAMBEZI"/>
    <s v="AT SEASONAL COLOUR 12CM POT"/>
    <n v="200"/>
    <n v="7"/>
    <n v="1400"/>
    <n v="44240"/>
    <x v="4"/>
  </r>
  <r>
    <m/>
    <x v="79"/>
    <s v="Invoice"/>
    <s v="89342"/>
    <s v="BUILDERS WAREHOUSE:WONDER PARK"/>
    <s v="AT SEASONAL COLOUR 12CM POT"/>
    <n v="100"/>
    <n v="7"/>
    <n v="700"/>
    <n v="44940"/>
    <x v="4"/>
  </r>
  <r>
    <m/>
    <x v="79"/>
    <s v="Invoice"/>
    <s v="89358"/>
    <s v="BUILDERS WAREHOUSE:LYNNWOOD"/>
    <s v="AT SEASONAL COLOUR 12CM POT"/>
    <n v="200"/>
    <n v="7"/>
    <n v="1400"/>
    <n v="46340"/>
    <x v="4"/>
  </r>
  <r>
    <m/>
    <x v="79"/>
    <s v="Invoice"/>
    <s v="89374"/>
    <s v="BUILDERS WAREHOUSE:HARTEBEESPOORT"/>
    <s v="AT SEASONAL COLOUR 12CM POT"/>
    <n v="80"/>
    <n v="7"/>
    <n v="560"/>
    <n v="46900"/>
    <x v="4"/>
  </r>
  <r>
    <m/>
    <x v="79"/>
    <s v="Invoice"/>
    <s v="89378"/>
    <s v="BUILDERS WAREHOUSE:LAMBTON"/>
    <s v="AT SEASONAL COLOUR 12CM POT"/>
    <n v="150"/>
    <n v="7"/>
    <n v="1050"/>
    <n v="47950"/>
    <x v="4"/>
  </r>
  <r>
    <m/>
    <x v="79"/>
    <s v="Invoice"/>
    <s v="89379"/>
    <s v="BUILDERS WAREHOUSE:SOUTHGATE"/>
    <s v="AT SEASONAL COLOUR 12CM POT"/>
    <n v="100"/>
    <n v="7"/>
    <n v="700"/>
    <n v="48650"/>
    <x v="4"/>
  </r>
  <r>
    <m/>
    <x v="79"/>
    <s v="Invoice"/>
    <s v="89380"/>
    <s v="BUILDERS WAREHOUSE:CRAIGHALL PARK"/>
    <s v="AT SEASONAL COLOUR 12CM POT"/>
    <n v="150"/>
    <n v="7"/>
    <n v="1050"/>
    <n v="49700"/>
    <x v="4"/>
  </r>
  <r>
    <m/>
    <x v="79"/>
    <s v="Invoice"/>
    <s v="89381"/>
    <s v="BUILDERS WAREHOUSE:KLERKSDORP"/>
    <s v="AT SEASONAL COLOUR 12CM POT"/>
    <n v="150"/>
    <n v="7"/>
    <n v="1050"/>
    <n v="50750"/>
    <x v="4"/>
  </r>
  <r>
    <m/>
    <x v="79"/>
    <s v="Invoice"/>
    <s v="89382"/>
    <s v="BUILDERS WAREHOUSE:MIDDELBURG"/>
    <s v="AT SEASONAL COLOUR 12CM POT"/>
    <n v="150"/>
    <n v="7"/>
    <n v="1050"/>
    <n v="51800"/>
    <x v="4"/>
  </r>
  <r>
    <m/>
    <x v="79"/>
    <s v="Invoice"/>
    <s v="89383"/>
    <s v="BUILDERS WAREHOUSE:EMALALHENI"/>
    <s v="AT SEASONAL COLOUR 12CM POT"/>
    <n v="150"/>
    <n v="7"/>
    <n v="1050"/>
    <n v="52850"/>
    <x v="4"/>
  </r>
  <r>
    <m/>
    <x v="79"/>
    <s v="Invoice"/>
    <s v="89384"/>
    <s v="BUILDERS WAREHOUSE:WONDERBOOM"/>
    <s v="AT SEASONAL COLOUR 12CM POT"/>
    <n v="80"/>
    <n v="7"/>
    <n v="560"/>
    <n v="53410"/>
    <x v="4"/>
  </r>
  <r>
    <m/>
    <x v="79"/>
    <s v="Invoice"/>
    <s v="89385"/>
    <s v="BUILDERS WAREHOUSE:POTCHEFSTROOM"/>
    <s v="AT SEASONAL COLOUR 12CM POT"/>
    <n v="150"/>
    <n v="7"/>
    <n v="1050"/>
    <n v="54460"/>
    <x v="4"/>
  </r>
  <r>
    <m/>
    <x v="79"/>
    <s v="Invoice"/>
    <s v="89386"/>
    <s v="BUILDERS WAREHOUSE:CRESTA"/>
    <s v="AT SEASONAL COLOUR 12CM POT"/>
    <n v="80"/>
    <n v="7"/>
    <n v="560"/>
    <n v="55020"/>
    <x v="4"/>
  </r>
  <r>
    <m/>
    <x v="80"/>
    <s v="Invoice"/>
    <s v="89389"/>
    <s v="BUILDERS WAREHOUSE:ROBINDALE"/>
    <s v="AT SEASONAL COLOUR 12CM POT"/>
    <n v="150"/>
    <n v="7"/>
    <n v="1050"/>
    <n v="56070"/>
    <x v="4"/>
  </r>
  <r>
    <m/>
    <x v="80"/>
    <s v="Invoice"/>
    <s v="89391"/>
    <s v="BUILDERS WAREHOUSE:NORWOOD"/>
    <s v="AT SEASONAL COLOUR 12CM POT"/>
    <n v="70"/>
    <n v="7"/>
    <n v="490"/>
    <n v="56560"/>
    <x v="4"/>
  </r>
  <r>
    <m/>
    <x v="80"/>
    <s v="Invoice"/>
    <s v="89393"/>
    <s v="BUILDERS WAREHOUSE:STRUBENS VALLEY"/>
    <s v="AT SEASONAL COLOUR 12CM POT"/>
    <n v="50"/>
    <n v="7"/>
    <n v="350"/>
    <n v="56910"/>
    <x v="4"/>
  </r>
  <r>
    <m/>
    <x v="80"/>
    <s v="Invoice"/>
    <s v="89394"/>
    <s v="BUILDERS WAREHOUSE:GREENSTONE"/>
    <s v="AT SEASONAL COLOUR 12CM POT"/>
    <n v="200"/>
    <n v="7"/>
    <n v="1400"/>
    <n v="58310"/>
    <x v="4"/>
  </r>
  <r>
    <m/>
    <x v="80"/>
    <s v="Invoice"/>
    <s v="89397"/>
    <s v="BUILDERS WAREHOUSE:BEDFORDVIEW"/>
    <s v="AT SEASONAL COLOUR 12CM POT"/>
    <n v="80"/>
    <n v="7"/>
    <n v="560"/>
    <n v="58870"/>
    <x v="4"/>
  </r>
  <r>
    <m/>
    <x v="80"/>
    <s v="Invoice"/>
    <s v="89399"/>
    <s v="BUILDERS WAREHOUSE:FLORIDA GLEN"/>
    <s v="AT SEASONAL COLOUR 12CM POT"/>
    <n v="100"/>
    <n v="7"/>
    <n v="700"/>
    <n v="59570"/>
    <x v="4"/>
  </r>
  <r>
    <m/>
    <x v="80"/>
    <s v="Invoice"/>
    <s v="89403"/>
    <s v="CRISANRA KWEKERY"/>
    <s v="AT SEASONAL COLOUR 12CM POT"/>
    <n v="200"/>
    <n v="7"/>
    <n v="1400"/>
    <n v="60970"/>
    <x v="4"/>
  </r>
  <r>
    <m/>
    <x v="80"/>
    <s v="Invoice"/>
    <s v="89406"/>
    <s v="BUILDERS WAREHOUSE:STRUBENS VALLEY"/>
    <s v="AT SEASONAL COLOUR 12CM POT"/>
    <n v="50"/>
    <n v="7"/>
    <n v="350"/>
    <n v="61320"/>
    <x v="4"/>
  </r>
  <r>
    <m/>
    <x v="80"/>
    <s v="Invoice"/>
    <s v="89433"/>
    <s v="BUILDERS WAREHOUSE:NEWCASTLE"/>
    <s v="AT SEASONAL COLOUR 12CM POT"/>
    <n v="400"/>
    <n v="7"/>
    <n v="2800"/>
    <n v="64120"/>
    <x v="4"/>
  </r>
  <r>
    <m/>
    <x v="80"/>
    <s v="Invoice"/>
    <s v="89432"/>
    <s v="BUILDERS WAREHOUSE:BETHLEHEM"/>
    <s v="AT SEASONAL COLOUR 12CM POT"/>
    <n v="150"/>
    <n v="7"/>
    <n v="1050"/>
    <n v="65170"/>
    <x v="4"/>
  </r>
  <r>
    <m/>
    <x v="80"/>
    <s v="Invoice"/>
    <s v="89451"/>
    <s v="BUILDERS WAREHOUSE:POLOKWANE"/>
    <s v="AT SEASONAL COLOUR 12CM POT"/>
    <n v="155"/>
    <n v="7"/>
    <n v="1085"/>
    <n v="66255"/>
    <x v="4"/>
  </r>
  <r>
    <m/>
    <x v="81"/>
    <s v="Invoice"/>
    <s v="89395"/>
    <s v="BUILDERS WAREHOUSE:KEMPTON PARK"/>
    <s v="AT SEASONAL COLOUR 12CM POT"/>
    <n v="75"/>
    <n v="7"/>
    <n v="525"/>
    <n v="66780"/>
    <x v="4"/>
  </r>
  <r>
    <m/>
    <x v="81"/>
    <s v="Invoice"/>
    <s v="89441"/>
    <s v="BUILDERS WAREHOUSE:MAFIKENG"/>
    <s v="AT SEASONAL COLOUR 12CM POT"/>
    <n v="300"/>
    <n v="7"/>
    <n v="2100"/>
    <n v="68880"/>
    <x v="4"/>
  </r>
  <r>
    <m/>
    <x v="81"/>
    <s v="Invoice"/>
    <s v="89414"/>
    <s v="BUILDERS WAREHOUSE:ZAMBEZI"/>
    <s v="AT SEASONAL COLOUR 12CM POT"/>
    <n v="100"/>
    <n v="7"/>
    <n v="700"/>
    <n v="69580"/>
    <x v="4"/>
  </r>
  <r>
    <m/>
    <x v="81"/>
    <s v="Invoice"/>
    <s v="89415"/>
    <s v="BUILDERS WAREHOUSE:BOKSBURG (NEW)"/>
    <s v="AT SEASONAL COLOUR 12CM POT"/>
    <n v="100"/>
    <n v="7"/>
    <n v="700"/>
    <n v="70280"/>
    <x v="4"/>
  </r>
  <r>
    <m/>
    <x v="81"/>
    <s v="Invoice"/>
    <s v="89417"/>
    <s v="BUILDERS WAREHOUSE:CARNIVAL MALL"/>
    <s v="AT SEASONAL COLOUR 12CM POT"/>
    <n v="120"/>
    <n v="7"/>
    <n v="840"/>
    <n v="71120"/>
    <x v="4"/>
  </r>
  <r>
    <m/>
    <x v="81"/>
    <s v="Invoice"/>
    <s v="89423"/>
    <s v="BUILDERS WAREHOUSE:NORTHMEAD"/>
    <s v="AT SEASONAL COLOUR 12CM POT"/>
    <n v="100"/>
    <n v="7"/>
    <n v="700"/>
    <n v="71820"/>
    <x v="4"/>
  </r>
  <r>
    <m/>
    <x v="81"/>
    <s v="Invoice"/>
    <s v="89425"/>
    <s v="BUILDERS WAREHOUSE:EDENVALE"/>
    <s v="AT SEASONAL COLOUR 12CM POT"/>
    <n v="200"/>
    <n v="7"/>
    <n v="1400"/>
    <n v="73220"/>
    <x v="4"/>
  </r>
  <r>
    <m/>
    <x v="81"/>
    <s v="Invoice"/>
    <s v="89426"/>
    <s v="BUILDERS WAREHOUSE:NEWMARKET"/>
    <s v="AT SEASONAL COLOUR 12CM POT"/>
    <n v="160"/>
    <n v="7"/>
    <n v="1120"/>
    <n v="74340"/>
    <x v="4"/>
  </r>
  <r>
    <m/>
    <x v="81"/>
    <s v="Invoice"/>
    <s v="89476"/>
    <s v="BUILDERS WAREHOUSE:THOHOYANDOU"/>
    <s v="AT SEASONAL COLOUR 12CM POT"/>
    <n v="200"/>
    <n v="7"/>
    <n v="1400"/>
    <n v="75740"/>
    <x v="4"/>
  </r>
  <r>
    <m/>
    <x v="82"/>
    <s v="Invoice"/>
    <s v="89436"/>
    <s v="BUILDERS WAREHOUSE:STRUBENS VALLEY"/>
    <s v="AT SEASONAL COLOUR 12CM POT"/>
    <n v="100"/>
    <n v="7"/>
    <n v="700"/>
    <n v="76440"/>
    <x v="4"/>
  </r>
  <r>
    <m/>
    <x v="82"/>
    <s v="Invoice"/>
    <s v="89437"/>
    <s v="BUILDERS WAREHOUSE:NORTHRIDING"/>
    <s v="AT SEASONAL COLOUR 12CM POT"/>
    <n v="150"/>
    <n v="7"/>
    <n v="1050"/>
    <n v="77490"/>
    <x v="4"/>
  </r>
  <r>
    <m/>
    <x v="82"/>
    <s v="Invoice"/>
    <s v="89438"/>
    <s v="BUILDERS WAREHOUSE:NORWOOD"/>
    <s v="AT SEASONAL COLOUR 12CM POT"/>
    <n v="130"/>
    <n v="7"/>
    <n v="910"/>
    <n v="78400"/>
    <x v="4"/>
  </r>
  <r>
    <m/>
    <x v="82"/>
    <s v="Invoice"/>
    <s v="89439"/>
    <s v="BUILDERS WAREHOUSE:NOORDHEUWEL"/>
    <s v="AT SEASONAL COLOUR 12CM POT"/>
    <n v="150"/>
    <n v="7"/>
    <n v="1050"/>
    <n v="79450"/>
    <x v="4"/>
  </r>
  <r>
    <m/>
    <x v="82"/>
    <s v="Invoice"/>
    <s v="89440"/>
    <s v="BUILDERS WAREHOUSE:ROBINDALE"/>
    <s v="AT SEASONAL COLOUR 12CM POT"/>
    <n v="50"/>
    <n v="7"/>
    <n v="350"/>
    <n v="79800"/>
    <x v="4"/>
  </r>
  <r>
    <m/>
    <x v="83"/>
    <s v="Invoice"/>
    <s v="89443"/>
    <s v="BUILDERS WAREHOUSE:LYNNWOOD"/>
    <s v="AT SEASONAL COLOUR 12CM POT"/>
    <n v="250"/>
    <n v="7"/>
    <n v="1750"/>
    <n v="81550"/>
    <x v="4"/>
  </r>
  <r>
    <m/>
    <x v="83"/>
    <s v="Invoice"/>
    <s v="89445"/>
    <s v="BUILDERS WAREHOUSE:WONDER PARK"/>
    <s v="AT SEASONAL COLOUR 12CM POT"/>
    <n v="50"/>
    <n v="7"/>
    <n v="350"/>
    <n v="81900"/>
    <x v="4"/>
  </r>
  <r>
    <m/>
    <x v="83"/>
    <s v="Invoice"/>
    <s v="89454"/>
    <s v="BUILDERS WAREHOUSE:CEDAR SQUARE"/>
    <s v="AT SEASONAL COLOUR 12CM POT"/>
    <n v="150"/>
    <n v="7"/>
    <n v="1050"/>
    <n v="82950"/>
    <x v="4"/>
  </r>
  <r>
    <m/>
    <x v="83"/>
    <s v="Invoice"/>
    <s v="89455"/>
    <s v="BUILDERS WAREHOUSE:RUSTENBURG"/>
    <s v="AT SEASONAL COLOUR 12CM POT"/>
    <n v="300"/>
    <n v="7"/>
    <n v="2100"/>
    <n v="85050"/>
    <x v="4"/>
  </r>
  <r>
    <m/>
    <x v="83"/>
    <s v="Invoice"/>
    <s v="89456"/>
    <s v="BUILDERS WAREHOUSE:BRYANSTON"/>
    <s v="AT SEASONAL COLOUR 12CM POT"/>
    <n v="50"/>
    <n v="7"/>
    <n v="350"/>
    <n v="85400"/>
    <x v="4"/>
  </r>
  <r>
    <m/>
    <x v="83"/>
    <s v="Invoice"/>
    <s v="89459"/>
    <s v="BUILDERS WAREHOUSE:NEWMARKET"/>
    <s v="AT SEASONAL COLOUR 12CM POT"/>
    <n v="300"/>
    <n v="7"/>
    <n v="2100"/>
    <n v="87500"/>
    <x v="4"/>
  </r>
  <r>
    <m/>
    <x v="83"/>
    <s v="Invoice"/>
    <s v="89462"/>
    <s v="BUILDERS WAREHOUSE:RUSTENBURG"/>
    <s v="AT SEASONAL COLOUR 12CM POT"/>
    <n v="30"/>
    <n v="0"/>
    <n v="0"/>
    <n v="87500"/>
    <x v="4"/>
  </r>
  <r>
    <m/>
    <x v="83"/>
    <s v="Invoice"/>
    <s v="89466"/>
    <s v="BUILDERS WAREHOUSE:CHERRY LANE"/>
    <s v="AT SEASONAL COLOUR 12CM POT"/>
    <n v="80"/>
    <n v="7"/>
    <n v="560"/>
    <n v="88060"/>
    <x v="4"/>
  </r>
  <r>
    <m/>
    <x v="83"/>
    <s v="Invoice"/>
    <s v="89467"/>
    <s v="BUILDERS WAREHOUSE:ERASMUS PARK"/>
    <s v="AT SEASONAL COLOUR 12CM POT"/>
    <n v="100"/>
    <n v="7"/>
    <n v="700"/>
    <n v="88760"/>
    <x v="4"/>
  </r>
  <r>
    <m/>
    <x v="83"/>
    <s v="Invoice"/>
    <s v="89469"/>
    <s v="BUILDERS WAREHOUSE:GLEN EAGLES"/>
    <s v="AT SEASONAL COLOUR 12CM POT"/>
    <n v="200"/>
    <n v="7"/>
    <n v="1400"/>
    <n v="90160"/>
    <x v="4"/>
  </r>
  <r>
    <m/>
    <x v="83"/>
    <s v="Invoice"/>
    <s v="89470"/>
    <s v="BUILDERS WAREHOUSE:WONDERBOOM"/>
    <s v="AT SEASONAL COLOUR 12CM POT"/>
    <n v="80"/>
    <n v="7"/>
    <n v="560"/>
    <n v="90720"/>
    <x v="4"/>
  </r>
  <r>
    <m/>
    <x v="83"/>
    <s v="Invoice"/>
    <s v="89471"/>
    <s v="BUILDERS WAREHOUSE:WONDER PARK"/>
    <s v="AT SEASONAL COLOUR 12CM POT"/>
    <n v="100"/>
    <n v="7"/>
    <n v="700"/>
    <n v="91420"/>
    <x v="4"/>
  </r>
  <r>
    <m/>
    <x v="83"/>
    <s v="Invoice"/>
    <s v="89472"/>
    <s v="BUILDERS WAREHOUSE:CENTURION"/>
    <s v="AT SEASONAL COLOUR 12CM POT"/>
    <n v="200"/>
    <n v="7"/>
    <n v="1400"/>
    <n v="92820"/>
    <x v="4"/>
  </r>
  <r>
    <m/>
    <x v="83"/>
    <s v="Invoice"/>
    <s v="89473"/>
    <s v="BUILDERS WAREHOUSE:GEZINA NEW"/>
    <s v="AT SEASONAL COLOUR 12CM POT"/>
    <n v="100"/>
    <n v="7"/>
    <n v="700"/>
    <n v="93520"/>
    <x v="4"/>
  </r>
  <r>
    <m/>
    <x v="84"/>
    <s v="Invoice"/>
    <s v="89468"/>
    <s v="BUILDERS WAREHOUSE:WOODLANDS"/>
    <s v="AT SEASONAL COLOUR 12CM POT"/>
    <n v="200"/>
    <n v="7"/>
    <n v="1400"/>
    <n v="94920"/>
    <x v="4"/>
  </r>
  <r>
    <m/>
    <x v="84"/>
    <s v="Invoice"/>
    <s v="89478"/>
    <s v="BUILDERS WAREHOUSE:KLERKSDORP"/>
    <s v="AT SEASONAL COLOUR 12CM POT"/>
    <n v="30"/>
    <n v="7"/>
    <n v="210"/>
    <n v="95130"/>
    <x v="4"/>
  </r>
  <r>
    <m/>
    <x v="84"/>
    <s v="Invoice"/>
    <s v="89479"/>
    <s v="BUILDERS WAREHOUSE:SOUTHGATE"/>
    <s v="AT SEASONAL COLOUR 12CM POT"/>
    <n v="100"/>
    <n v="7"/>
    <n v="700"/>
    <n v="95830"/>
    <x v="4"/>
  </r>
  <r>
    <m/>
    <x v="84"/>
    <s v="Invoice"/>
    <s v="89482"/>
    <s v="BUILDERS WAREHOUSE:CRESTA"/>
    <s v="AT SEASONAL COLOUR 12CM POT"/>
    <n v="100"/>
    <n v="7"/>
    <n v="700"/>
    <n v="96530"/>
    <x v="4"/>
  </r>
  <r>
    <m/>
    <x v="84"/>
    <s v="Invoice"/>
    <s v="89484"/>
    <s v="BUILDERS WAREHOUSE:LAMBTON"/>
    <s v="AT SEASONAL COLOUR 12CM POT"/>
    <n v="150"/>
    <n v="7"/>
    <n v="1050"/>
    <n v="97580"/>
    <x v="4"/>
  </r>
  <r>
    <m/>
    <x v="84"/>
    <s v="Invoice"/>
    <s v="89485"/>
    <s v="BUILDERS WAREHOUSE:KLERKSDORP"/>
    <s v="AT SEASONAL COLOUR 12CM POT"/>
    <n v="50"/>
    <n v="7"/>
    <n v="350"/>
    <n v="97930"/>
    <x v="4"/>
  </r>
  <r>
    <m/>
    <x v="30"/>
    <s v="Invoice"/>
    <s v="89500"/>
    <s v="BUILDERS WAREHOUSE:KEMPTON PARK"/>
    <s v="AT SEASONAL COLOUR 12CM POT"/>
    <n v="150"/>
    <n v="7"/>
    <n v="1050"/>
    <n v="98980"/>
    <x v="4"/>
  </r>
  <r>
    <m/>
    <x v="30"/>
    <s v="Invoice"/>
    <s v="89502"/>
    <s v="BUILDERS WAREHOUSE:ROBINDALE"/>
    <s v="AT SEASONAL COLOUR 12CM POT"/>
    <n v="150"/>
    <n v="7"/>
    <n v="1050"/>
    <n v="100030"/>
    <x v="4"/>
  </r>
  <r>
    <m/>
    <x v="30"/>
    <s v="Invoice"/>
    <s v="89503"/>
    <s v="BUILDERS WAREHOUSE:NORWOOD"/>
    <s v="AT SEASONAL COLOUR 12CM POT"/>
    <n v="150"/>
    <n v="7"/>
    <n v="1050"/>
    <n v="101080"/>
    <x v="4"/>
  </r>
  <r>
    <m/>
    <x v="30"/>
    <s v="Invoice"/>
    <s v="89504"/>
    <s v="BUILDERS WAREHOUSE:GREENSTONE"/>
    <s v="AT SEASONAL COLOUR 12CM POT"/>
    <n v="250"/>
    <n v="7"/>
    <n v="1750"/>
    <n v="102830"/>
    <x v="4"/>
  </r>
  <r>
    <m/>
    <x v="30"/>
    <s v="Invoice"/>
    <s v="89505"/>
    <s v="BUILDERS WAREHOUSE:NORTHRIDING"/>
    <s v="AT SEASONAL COLOUR 12CM POT"/>
    <n v="300"/>
    <n v="7"/>
    <n v="2100"/>
    <n v="104930"/>
    <x v="4"/>
  </r>
  <r>
    <m/>
    <x v="30"/>
    <s v="Invoice"/>
    <s v="89507"/>
    <s v="BUILDERS WAREHOUSE:KEMPTON PARK"/>
    <s v="AT SEASONAL COLOUR 12CM POT"/>
    <n v="150"/>
    <n v="7"/>
    <n v="1050"/>
    <n v="105980"/>
    <x v="4"/>
  </r>
  <r>
    <m/>
    <x v="30"/>
    <s v="Invoice"/>
    <s v="89508"/>
    <s v="BUILDERS WAREHOUSE:MIDRAND"/>
    <s v="AT SEASONAL COLOUR 12CM POT"/>
    <n v="100"/>
    <n v="7"/>
    <n v="700"/>
    <n v="106680"/>
    <x v="4"/>
  </r>
  <r>
    <m/>
    <x v="30"/>
    <s v="Invoice"/>
    <s v="89509"/>
    <s v="BUILDERS WAREHOUSE:VEREENIGING"/>
    <s v="AT SEASONAL COLOUR 12CM POT"/>
    <n v="80"/>
    <n v="7"/>
    <n v="560"/>
    <n v="107240"/>
    <x v="4"/>
  </r>
  <r>
    <m/>
    <x v="85"/>
    <s v="Invoice"/>
    <s v="89442"/>
    <s v="BUILDERS WAREHOUSE:NORTHMEAD"/>
    <s v="AT SEASONAL COLOUR 12CM POT"/>
    <n v="150"/>
    <n v="7"/>
    <n v="1050"/>
    <n v="108290"/>
    <x v="4"/>
  </r>
  <r>
    <m/>
    <x v="85"/>
    <s v="Invoice"/>
    <s v="89499"/>
    <s v="BUILDERS WAREHOUSE:HARTEBEESPOORT"/>
    <s v="AT SEASONAL COLOUR 12CM POT"/>
    <n v="200"/>
    <n v="7"/>
    <n v="1400"/>
    <n v="109690"/>
    <x v="4"/>
  </r>
  <r>
    <m/>
    <x v="85"/>
    <s v="Invoice"/>
    <s v="89520"/>
    <s v="BUILDERS WAREHOUSE:BLOEMFONTEIN"/>
    <s v="AT SEASONAL COLOUR 12CM POT  "/>
    <n v="500"/>
    <n v="7"/>
    <n v="3500"/>
    <n v="113190"/>
    <x v="4"/>
  </r>
  <r>
    <m/>
    <x v="85"/>
    <s v="Invoice"/>
    <s v="89527"/>
    <s v="BUILDERS WAREHOUSE:EDENVALE"/>
    <s v="AT SEASONAL COLOUR 12CM POT"/>
    <n v="200"/>
    <n v="7"/>
    <n v="1400"/>
    <n v="114590"/>
    <x v="4"/>
  </r>
  <r>
    <m/>
    <x v="85"/>
    <s v="Invoice"/>
    <s v="89529"/>
    <s v="BUILDERS WAREHOUSE:CARNIVAL MALL"/>
    <s v="AT SEASONAL COLOUR 12CM POT"/>
    <n v="50"/>
    <n v="7"/>
    <n v="350"/>
    <n v="114940"/>
    <x v="4"/>
  </r>
  <r>
    <m/>
    <x v="85"/>
    <s v="Invoice"/>
    <s v="89530"/>
    <s v="BUILDERS WAREHOUSE:GLEN EAGLES"/>
    <s v="AT SEASONAL COLOUR 12CM POT"/>
    <n v="100"/>
    <n v="7"/>
    <n v="700"/>
    <n v="115640"/>
    <x v="4"/>
  </r>
  <r>
    <m/>
    <x v="85"/>
    <s v="Invoice"/>
    <s v="89531"/>
    <s v="BUILDERS WAREHOUSE:BOKSBURG (NEW)"/>
    <s v="AT SEASONAL COLOUR 12CM POT"/>
    <n v="140"/>
    <n v="7"/>
    <n v="980"/>
    <n v="116620"/>
    <x v="4"/>
  </r>
  <r>
    <m/>
    <x v="85"/>
    <s v="Invoice"/>
    <s v="89532"/>
    <s v="BUILDERS WAREHOUSE:BEDFORDVIEW"/>
    <s v="AT SEASONAL COLOUR 12CM POT"/>
    <n v="100"/>
    <n v="7"/>
    <n v="700"/>
    <n v="117320"/>
    <x v="4"/>
  </r>
  <r>
    <m/>
    <x v="85"/>
    <s v="Invoice"/>
    <s v="89533"/>
    <s v="BUILDERS WAREHOUSE:RIVONIA"/>
    <s v="AT SEASONAL COLOUR 12CM POT"/>
    <n v="300"/>
    <n v="7"/>
    <n v="2100"/>
    <n v="119420"/>
    <x v="4"/>
  </r>
  <r>
    <m/>
    <x v="85"/>
    <s v="Invoice"/>
    <s v="89534"/>
    <s v="BUILDERS WAREHOUSE:CARNIVAL MALL"/>
    <s v="AT SEASONAL COLOUR 12CM POT"/>
    <n v="50"/>
    <n v="7"/>
    <n v="350"/>
    <n v="119770"/>
    <x v="4"/>
  </r>
  <r>
    <m/>
    <x v="85"/>
    <s v="Invoice"/>
    <s v="89536"/>
    <s v="BUILDERS WAREHOUSE:SUNWARD PARK"/>
    <s v="AT SEASONAL COLOUR 12CM POT"/>
    <n v="200"/>
    <n v="7"/>
    <n v="1400"/>
    <n v="121170"/>
    <x v="4"/>
  </r>
  <r>
    <m/>
    <x v="41"/>
    <s v="Invoice"/>
    <s v="89551"/>
    <s v="BUILDERS WAREHOUSE:ERASMUS PARK"/>
    <s v="AT SEASONAL COLOUR 12CM POT"/>
    <n v="150"/>
    <n v="7"/>
    <n v="1050"/>
    <n v="122220"/>
    <x v="4"/>
  </r>
  <r>
    <m/>
    <x v="41"/>
    <s v="Invoice"/>
    <s v="89553"/>
    <s v="BUILDERS WAREHOUSE:WONDER PARK"/>
    <s v="AT SEASONAL COLOUR 12CM POT"/>
    <n v="150"/>
    <n v="7"/>
    <n v="1050"/>
    <n v="123270"/>
    <x v="4"/>
  </r>
  <r>
    <m/>
    <x v="41"/>
    <s v="Invoice"/>
    <s v="89555"/>
    <s v="BUILDERS WAREHOUSE:WOODLANDS"/>
    <s v="AT SEASONAL COLOUR 12CM POT"/>
    <n v="200"/>
    <n v="7"/>
    <n v="1400"/>
    <n v="124670"/>
    <x v="4"/>
  </r>
  <r>
    <m/>
    <x v="86"/>
    <s v="Invoice"/>
    <s v="89560"/>
    <s v="BUILDERS WAREHOUSE:NORTHRIDING"/>
    <s v="AT SEASONAL COLOUR 12CM POT"/>
    <n v="500"/>
    <n v="7"/>
    <n v="3500"/>
    <n v="128170"/>
    <x v="4"/>
  </r>
  <r>
    <m/>
    <x v="86"/>
    <s v="Invoice"/>
    <s v="89586"/>
    <s v="BUILDERS WAREHOUSE:SOUTHGATE"/>
    <s v="AT SEASONAL COLOUR 12CM POT"/>
    <n v="100"/>
    <n v="7"/>
    <n v="700"/>
    <n v="128870"/>
    <x v="4"/>
  </r>
  <r>
    <m/>
    <x v="86"/>
    <s v="Invoice"/>
    <s v="89589"/>
    <s v="BUILDERS WAREHOUSE:EMALALHENI"/>
    <s v="AT SEASONAL COLOUR 12CM POT"/>
    <n v="150"/>
    <n v="7"/>
    <n v="1050"/>
    <n v="129920"/>
    <x v="4"/>
  </r>
  <r>
    <m/>
    <x v="87"/>
    <s v="Invoice"/>
    <s v="89593"/>
    <s v="BUILDERS WAREHOUSE:POLOKWANE"/>
    <s v="AT SEASONAL COLOUR 12CM POT"/>
    <n v="150"/>
    <n v="7"/>
    <n v="1050"/>
    <n v="130970"/>
    <x v="4"/>
  </r>
  <r>
    <m/>
    <x v="87"/>
    <s v="Invoice"/>
    <s v="89594"/>
    <s v="BUILDERS WAREHOUSE:BAOBAB"/>
    <s v="AT SEASONAL COLOUR 12CM POT"/>
    <n v="80"/>
    <n v="7"/>
    <n v="560"/>
    <n v="131530"/>
    <x v="4"/>
  </r>
  <r>
    <m/>
    <x v="87"/>
    <s v="Invoice"/>
    <s v="89599"/>
    <s v="BUILDERS WAREHOUSE:FLORIDA GLEN"/>
    <s v="AT SEASONAL COLOUR 12CM POT"/>
    <n v="60"/>
    <n v="7"/>
    <n v="420"/>
    <n v="131950"/>
    <x v="4"/>
  </r>
  <r>
    <m/>
    <x v="87"/>
    <s v="Invoice"/>
    <s v="89601"/>
    <s v="BUILDERS WAREHOUSE:KEMPTON PARK"/>
    <s v="AT SEASONAL COLOUR 12CM POT"/>
    <n v="130"/>
    <n v="7"/>
    <n v="910"/>
    <n v="132860"/>
    <x v="4"/>
  </r>
  <r>
    <m/>
    <x v="87"/>
    <s v="Invoice"/>
    <s v="89602"/>
    <s v="BUILDERS WAREHOUSE:GREENSTONE"/>
    <s v="AT SEASONAL COLOUR 12CM POT"/>
    <n v="200"/>
    <n v="7"/>
    <n v="1400"/>
    <n v="134260"/>
    <x v="4"/>
  </r>
  <r>
    <m/>
    <x v="87"/>
    <s v="Invoice"/>
    <s v="89603"/>
    <s v="BUILDERS WAREHOUSE:NORWOOD"/>
    <s v="AT SEASONAL COLOUR 12CM POT"/>
    <n v="80"/>
    <n v="7"/>
    <n v="560"/>
    <n v="134820"/>
    <x v="4"/>
  </r>
  <r>
    <m/>
    <x v="87"/>
    <s v="Invoice"/>
    <s v="89605"/>
    <s v="BUILDERS WAREHOUSE:ROBINDALE"/>
    <s v="AT SEASONAL COLOUR 12CM POT"/>
    <n v="100"/>
    <n v="7"/>
    <n v="700"/>
    <n v="135520"/>
    <x v="4"/>
  </r>
  <r>
    <m/>
    <x v="87"/>
    <s v="Invoice"/>
    <s v="89632"/>
    <s v="BUILDERS WAREHOUSE:ROBINDALE"/>
    <s v="AT SEASONAL COLOUR 12CM POT"/>
    <n v="19"/>
    <n v="7"/>
    <n v="133"/>
    <n v="135653"/>
    <x v="4"/>
  </r>
  <r>
    <m/>
    <x v="42"/>
    <s v="Invoice"/>
    <s v="89535"/>
    <s v="BUILDERS WAREHOUSE:NEWMARKET"/>
    <s v="AT SEASONAL COLOUR 12CM POT"/>
    <n v="50"/>
    <n v="7"/>
    <n v="350"/>
    <n v="136003"/>
    <x v="4"/>
  </r>
  <r>
    <m/>
    <x v="42"/>
    <s v="Invoice"/>
    <s v="89614"/>
    <s v="BUILDERS WAREHOUSE:SUNWARD PARK"/>
    <s v="AT SEASONAL COLOUR 12CM POT"/>
    <n v="200"/>
    <n v="7"/>
    <n v="1400"/>
    <n v="137403"/>
    <x v="4"/>
  </r>
  <r>
    <m/>
    <x v="42"/>
    <s v="Invoice"/>
    <s v="89615"/>
    <s v="BUILDERS WAREHOUSE:NEWMARKET"/>
    <s v="AT SEASONAL COLOUR 12CM POT"/>
    <n v="300"/>
    <n v="7"/>
    <n v="2100"/>
    <n v="139503"/>
    <x v="4"/>
  </r>
  <r>
    <m/>
    <x v="42"/>
    <s v="Invoice"/>
    <s v="89619"/>
    <s v="BUILDERS WAREHOUSE:BRYANSTON"/>
    <s v="AT SEASONAL COLOUR 12CM POT"/>
    <n v="20"/>
    <n v="7"/>
    <n v="140"/>
    <n v="139643"/>
    <x v="4"/>
  </r>
  <r>
    <m/>
    <x v="55"/>
    <s v="Invoice"/>
    <s v="89638"/>
    <s v="BUILDERS WAREHOUSE:WOODLANDS"/>
    <s v="AT SEASONAL COLOUR 12CM POT"/>
    <n v="50"/>
    <n v="7"/>
    <n v="350"/>
    <n v="139993"/>
    <x v="4"/>
  </r>
  <r>
    <m/>
    <x v="55"/>
    <s v="Invoice"/>
    <s v="89640"/>
    <s v="BUILDERS WAREHOUSE:RASLOUW"/>
    <s v="AT SEASONAL COLOUR 12CM POT"/>
    <n v="150"/>
    <n v="7"/>
    <n v="1050"/>
    <n v="141043"/>
    <x v="4"/>
  </r>
  <r>
    <m/>
    <x v="52"/>
    <s v="Invoice"/>
    <s v="89655"/>
    <s v="BUILDERS WAREHOUSE:SOUTHGATE"/>
    <s v="AT SEASONAL COLOUR 12CM POT"/>
    <n v="50"/>
    <n v="12.2"/>
    <n v="610"/>
    <n v="141653"/>
    <x v="4"/>
  </r>
  <r>
    <m/>
    <x v="52"/>
    <s v="Invoice"/>
    <s v="89661"/>
    <s v="BUILDERS WAREHOUSE:LAMBTON"/>
    <s v="AT SEASONAL COLOUR 12CM POT"/>
    <n v="25"/>
    <n v="12.2"/>
    <n v="305"/>
    <n v="141958"/>
    <x v="4"/>
  </r>
  <r>
    <m/>
    <x v="88"/>
    <s v="Invoice"/>
    <s v="89695"/>
    <s v="BUILDERS WAREHOUSE:NORTHMEAD"/>
    <s v="AT SEASONAL COLOUR 12CM POT"/>
    <n v="60"/>
    <n v="12.2"/>
    <n v="732"/>
    <n v="142690"/>
    <x v="4"/>
  </r>
  <r>
    <m/>
    <x v="88"/>
    <s v="Invoice"/>
    <s v="89696"/>
    <s v="BUILDERS WAREHOUSE:BOKSBURG (NEW)"/>
    <s v="AT SEASONAL COLOUR 12CM POT"/>
    <n v="80"/>
    <n v="12.2"/>
    <n v="976"/>
    <n v="143666"/>
    <x v="4"/>
  </r>
  <r>
    <m/>
    <x v="57"/>
    <s v="Invoice"/>
    <s v="89715"/>
    <s v="BUILDERS WAREHOUSE:FLORIDA GLEN"/>
    <s v="AT SEASONAL COLOUR 12CM POT"/>
    <n v="25"/>
    <n v="12.2"/>
    <n v="305"/>
    <n v="143971"/>
    <x v="4"/>
  </r>
  <r>
    <m/>
    <x v="57"/>
    <s v="Invoice"/>
    <s v="89720"/>
    <s v="BUILDERS WAREHOUSE:SOUTHGATE"/>
    <s v="AT SEASONAL COLOUR 12CM POT"/>
    <n v="30"/>
    <n v="12.2"/>
    <n v="366"/>
    <n v="144337"/>
    <x v="4"/>
  </r>
  <r>
    <m/>
    <x v="89"/>
    <s v="Invoice"/>
    <s v="89759"/>
    <s v="BUILDERS WAREHOUSE:EDENVALE"/>
    <s v="AT SEASONAL COLOUR 12CM POT"/>
    <n v="50"/>
    <n v="12.2"/>
    <n v="610"/>
    <n v="144947"/>
    <x v="4"/>
  </r>
  <r>
    <m/>
    <x v="90"/>
    <s v="Invoice"/>
    <s v="89820"/>
    <s v="BUILDERS WAREHOUSE:BOKSBURG (NEW)"/>
    <s v="AT SEASONAL COLOUR 12CM POT"/>
    <n v="50"/>
    <n v="12.2"/>
    <n v="610"/>
    <n v="145557"/>
    <x v="4"/>
  </r>
  <r>
    <m/>
    <x v="90"/>
    <s v="Invoice"/>
    <s v="89826"/>
    <s v="BUILDERS WAREHOUSE:EDENVALE"/>
    <s v="AT SEASONAL COLOUR 12CM POT"/>
    <n v="60"/>
    <n v="12.2"/>
    <n v="732"/>
    <n v="146289"/>
    <x v="4"/>
  </r>
  <r>
    <m/>
    <x v="90"/>
    <s v="Invoice"/>
    <s v="89827"/>
    <s v="BUILDERS WAREHOUSE:NORTHMEAD"/>
    <s v="AT SEASONAL COLOUR 12CM POT"/>
    <n v="60"/>
    <n v="12.2"/>
    <n v="732"/>
    <n v="147021"/>
    <x v="4"/>
  </r>
  <r>
    <m/>
    <x v="90"/>
    <s v="Invoice"/>
    <s v="89832"/>
    <s v="THYME SQUARE"/>
    <s v="AT SEASONAL COLOUR 12CM POT"/>
    <n v="20"/>
    <n v="11.95"/>
    <n v="239"/>
    <n v="147260"/>
    <x v="4"/>
  </r>
  <r>
    <m/>
    <x v="54"/>
    <s v="Invoice"/>
    <s v="89898"/>
    <s v="BUILDERS WAREHOUSE:EDENVALE"/>
    <s v="AT SEASONAL COLOUR 12CM POT"/>
    <n v="50"/>
    <n v="12.2"/>
    <n v="610"/>
    <n v="147870"/>
    <x v="4"/>
  </r>
  <r>
    <m/>
    <x v="8"/>
    <s v="Invoice"/>
    <s v="89920"/>
    <s v="BUILDERS WAREHOUSE:GEZINA NEW"/>
    <s v="AT SEASONAL COLOUR 12CM POT"/>
    <n v="60"/>
    <n v="12.2"/>
    <n v="732"/>
    <n v="148602"/>
    <x v="4"/>
  </r>
  <r>
    <m/>
    <x v="8"/>
    <s v="Invoice"/>
    <s v="89924"/>
    <s v="BUILDERS WAREHOUSE:ZAMBEZI"/>
    <s v="AT SEASONAL COLOUR 12CM POT"/>
    <n v="30"/>
    <n v="12.2"/>
    <n v="366"/>
    <n v="148968"/>
    <x v="4"/>
  </r>
  <r>
    <m/>
    <x v="91"/>
    <s v="Invoice"/>
    <s v="90052"/>
    <s v="BUILDERS WAREHOUSE:GEZINA NEW"/>
    <s v="AT SEASONAL COLOUR 12CM POT"/>
    <n v="10"/>
    <n v="12.2"/>
    <n v="122"/>
    <n v="149090"/>
    <x v="4"/>
  </r>
  <r>
    <m/>
    <x v="91"/>
    <s v="Invoice"/>
    <s v="90057"/>
    <s v="BUILDERS WAREHOUSE:WONDER PARK"/>
    <s v="AT SEASONAL COLOUR 12CM POT"/>
    <n v="30"/>
    <n v="12.2"/>
    <n v="366"/>
    <n v="149456"/>
    <x v="4"/>
  </r>
  <r>
    <m/>
    <x v="92"/>
    <s v="Invoice"/>
    <s v="90062"/>
    <s v="BUILDERS WAREHOUSE:LAMBTON"/>
    <s v="AT SEASONAL COLOUR 12CM POT"/>
    <n v="26"/>
    <n v="12.2"/>
    <n v="317.2"/>
    <n v="149773.20000000001"/>
    <x v="4"/>
  </r>
  <r>
    <m/>
    <x v="92"/>
    <s v="Invoice"/>
    <s v="90077"/>
    <s v="BUILDERS WAREHOUSE:SOUTHGATE"/>
    <s v="AT SEASONAL COLOUR 12CM POT"/>
    <n v="20"/>
    <n v="12.2"/>
    <n v="244"/>
    <n v="150017.20000000001"/>
    <x v="4"/>
  </r>
  <r>
    <m/>
    <x v="93"/>
    <s v="Invoice"/>
    <s v="90093"/>
    <s v="BUILDERS WAREHOUSE:EDENVALE"/>
    <s v="AT SEASONAL COLOUR 12CM POT"/>
    <n v="60"/>
    <n v="12.2"/>
    <n v="732"/>
    <n v="150749.20000000001"/>
    <x v="4"/>
  </r>
  <r>
    <m/>
    <x v="93"/>
    <s v="Invoice"/>
    <s v="90094"/>
    <s v="BUILDERS WAREHOUSE:NORTHMEAD"/>
    <s v="AT SEASONAL COLOUR 12CM POT"/>
    <n v="60"/>
    <n v="12.2"/>
    <n v="732"/>
    <n v="151481.20000000001"/>
    <x v="4"/>
  </r>
  <r>
    <m/>
    <x v="94"/>
    <s v="Invoice"/>
    <s v="90116"/>
    <s v="BUILDERS WAREHOUSE:BOKSBURG (NEW)"/>
    <s v="AT SEASONAL COLOUR 12CM POT"/>
    <n v="150"/>
    <n v="12.2"/>
    <n v="1830"/>
    <n v="153311.20000000001"/>
    <x v="4"/>
  </r>
  <r>
    <m/>
    <x v="95"/>
    <s v="Invoice"/>
    <s v="90126"/>
    <s v="BUILDERS WAREHOUSE:CHERRY LANE"/>
    <s v="AT SEASONAL COLOUR 12CM POT"/>
    <n v="30"/>
    <n v="12.2"/>
    <n v="366"/>
    <n v="153677.20000000001"/>
    <x v="4"/>
  </r>
  <r>
    <m/>
    <x v="96"/>
    <s v="Invoice"/>
    <s v="90152"/>
    <s v="BUILDERS WAREHOUSE:CRAIGHALL PARK"/>
    <s v="AT SEASONAL COLOUR 12CM POT"/>
    <n v="25"/>
    <n v="12.2"/>
    <n v="305"/>
    <n v="153982.20000000001"/>
    <x v="4"/>
  </r>
  <r>
    <m/>
    <x v="44"/>
    <s v="Invoice"/>
    <s v="90185"/>
    <s v="BUILDERS WAREHOUSE:NORTHMEAD"/>
    <s v="AT SEASONAL COLOUR 12CM POT"/>
    <n v="60"/>
    <n v="12.2"/>
    <n v="732"/>
    <n v="154714.20000000001"/>
    <x v="4"/>
  </r>
  <r>
    <m/>
    <x v="61"/>
    <s v="Invoice"/>
    <s v="90205"/>
    <s v="BUILDERS WAREHOUSE:GEZINA NEW"/>
    <s v="AT SEASONAL COLOUR 12CM POT"/>
    <n v="50"/>
    <n v="12.2"/>
    <n v="610"/>
    <n v="155324.20000000001"/>
    <x v="4"/>
  </r>
  <r>
    <m/>
    <x v="97"/>
    <s v="Invoice"/>
    <s v="90224"/>
    <s v="BUILDERS WAREHOUSE:SOUTHGATE"/>
    <s v="AT SEASONAL COLOUR 12CM POT"/>
    <n v="25"/>
    <n v="12.2"/>
    <n v="305"/>
    <n v="155629.20000000001"/>
    <x v="4"/>
  </r>
  <r>
    <m/>
    <x v="62"/>
    <s v="Invoice"/>
    <s v="90226"/>
    <s v="BUILDERS WAREHOUSE:STRUBENS VALLEY"/>
    <s v="AT SEASONAL COLOUR 12CM POT"/>
    <n v="50"/>
    <n v="12.2"/>
    <n v="610"/>
    <n v="156239.20000000001"/>
    <x v="4"/>
  </r>
  <r>
    <m/>
    <x v="62"/>
    <s v="Invoice"/>
    <s v="90231"/>
    <s v="BUILDERS WAREHOUSE:FLORIDA GLEN"/>
    <s v="AT SEASONAL COLOUR 12CM POT"/>
    <n v="35"/>
    <n v="12.2"/>
    <n v="427"/>
    <n v="156666.20000000001"/>
    <x v="4"/>
  </r>
  <r>
    <m/>
    <x v="38"/>
    <s v="Invoice"/>
    <s v="90242"/>
    <s v="BUILDERS WAREHOUSE:RIVONIA"/>
    <s v="AT SEASONAL COLOUR 12CM POT"/>
    <n v="80"/>
    <n v="12.2"/>
    <n v="976"/>
    <n v="157642.20000000001"/>
    <x v="4"/>
  </r>
  <r>
    <m/>
    <x v="63"/>
    <s v="Invoice"/>
    <s v="90259"/>
    <s v="BUILDERS WAREHOUSE:RIVONIA"/>
    <s v="AT SEASONAL COLOUR 12CM POT"/>
    <n v="32"/>
    <n v="12.2"/>
    <n v="390.4"/>
    <n v="158032.6"/>
    <x v="4"/>
  </r>
  <r>
    <m/>
    <x v="53"/>
    <s v="Invoice"/>
    <s v="90304"/>
    <s v="BUILDERS WAREHOUSE:RIVONIA"/>
    <s v="AT SEASONAL COLOUR 12CM POT"/>
    <n v="80"/>
    <n v="8.9"/>
    <n v="712"/>
    <n v="158744.6"/>
    <x v="4"/>
  </r>
  <r>
    <m/>
    <x v="65"/>
    <s v="Invoice"/>
    <s v="90326"/>
    <s v="BUILDERS WAREHOUSE:RIVONIA"/>
    <s v="AT SEASONAL COLOUR 12CM POT"/>
    <n v="50"/>
    <n v="8.9"/>
    <n v="445"/>
    <n v="159189.6"/>
    <x v="4"/>
  </r>
  <r>
    <m/>
    <x v="65"/>
    <s v="Invoice"/>
    <s v="90328"/>
    <s v="BUILDERS WAREHOUSE:GLEN EAGLES"/>
    <s v="AT SEASONAL COLOUR 12CM POT"/>
    <n v="100"/>
    <n v="8.9"/>
    <n v="890"/>
    <n v="160079.6"/>
    <x v="4"/>
  </r>
  <r>
    <m/>
    <x v="67"/>
    <s v="Invoice"/>
    <s v="90362"/>
    <s v="BUILDERS WAREHOUSE:STRUBENS VALLEY"/>
    <s v="AT SEASONAL COLOUR 12CM POT"/>
    <n v="25"/>
    <n v="8.9"/>
    <n v="222.5"/>
    <n v="160302.1"/>
    <x v="4"/>
  </r>
  <r>
    <m/>
    <x v="67"/>
    <s v="Invoice"/>
    <s v="90363"/>
    <s v="BUILDERS WAREHOUSE:NORTHRIDING"/>
    <s v="AT SEASONAL COLOUR 12CM POT"/>
    <n v="50"/>
    <n v="8.9"/>
    <n v="445"/>
    <n v="160747.1"/>
    <x v="4"/>
  </r>
  <r>
    <m/>
    <x v="67"/>
    <s v="Invoice"/>
    <s v="90367"/>
    <s v="BUILDERS WAREHOUSE:FLORIDA GLEN"/>
    <s v="AT SEASONAL COLOUR 12CM POT"/>
    <n v="50"/>
    <n v="8.9"/>
    <n v="445"/>
    <n v="161192.1"/>
    <x v="4"/>
  </r>
  <r>
    <m/>
    <x v="67"/>
    <s v="Invoice"/>
    <s v="90369"/>
    <s v="BUILDERS WAREHOUSE:LAMBTON"/>
    <s v="AT SEASONAL COLOUR 12CM POT"/>
    <n v="40"/>
    <n v="8.9"/>
    <n v="356"/>
    <n v="161548.1"/>
    <x v="4"/>
  </r>
  <r>
    <m/>
    <x v="67"/>
    <s v="Invoice"/>
    <s v="90375"/>
    <s v="LITTLE AUSTRIA"/>
    <s v="AT SEASONAL COLOUR 12CM POT (SPECIAL)"/>
    <n v="90"/>
    <n v="8.9"/>
    <n v="801"/>
    <n v="162349.1"/>
    <x v="4"/>
  </r>
  <r>
    <m/>
    <x v="98"/>
    <s v="Invoice"/>
    <s v="90384"/>
    <s v="BUILDERS WAREHOUSE:RIVONIA"/>
    <s v="AT SEASONAL COLOUR 12CM POT"/>
    <n v="60"/>
    <n v="8.9"/>
    <n v="534"/>
    <n v="162883.1"/>
    <x v="4"/>
  </r>
  <r>
    <m/>
    <x v="68"/>
    <s v="Invoice"/>
    <s v="90388"/>
    <s v="BUILDERS WAREHOUSE:RIVONIA"/>
    <s v="AT SEASONAL COLOUR 12CM POT"/>
    <n v="15"/>
    <n v="0"/>
    <n v="0"/>
    <n v="162883.1"/>
    <x v="4"/>
  </r>
  <r>
    <m/>
    <x v="68"/>
    <s v="Invoice"/>
    <s v="90399"/>
    <s v="BUILDERS WAREHOUSE:FOURWAYS"/>
    <s v="AT SEASONAL COLOUR 12CM POT"/>
    <n v="30"/>
    <n v="8.9"/>
    <n v="267"/>
    <n v="163150.1"/>
    <x v="4"/>
  </r>
  <r>
    <m/>
    <x v="68"/>
    <s v="Invoice"/>
    <s v="90400"/>
    <s v="BUILDERS WAREHOUSE:CEDAR SQUARE"/>
    <s v="AT SEASONAL COLOUR 12CM POT"/>
    <n v="30"/>
    <n v="8.9"/>
    <n v="267"/>
    <n v="163417.1"/>
    <x v="4"/>
  </r>
  <r>
    <m/>
    <x v="68"/>
    <s v="Invoice"/>
    <s v="90402"/>
    <s v="BUILDERS WAREHOUSE:RASLOUW"/>
    <s v="AT SEASONAL COLOUR 12CM POT"/>
    <n v="50"/>
    <n v="8.9"/>
    <n v="445"/>
    <n v="163862.1"/>
    <x v="4"/>
  </r>
  <r>
    <m/>
    <x v="70"/>
    <s v="Invoice"/>
    <s v="90424"/>
    <s v="BUILDERS WAREHOUSE:GREENSTONE"/>
    <s v="AT SEASONAL COLOUR 12CM POT"/>
    <n v="50"/>
    <n v="8.9"/>
    <n v="445"/>
    <n v="164307.1"/>
    <x v="4"/>
  </r>
  <r>
    <m/>
    <x v="70"/>
    <s v="Invoice"/>
    <s v="90430"/>
    <s v="BUILDERS WAREHOUSE:STRUBENS VALLEY"/>
    <s v="AT SEASONAL COLOUR 12CM POT"/>
    <n v="40"/>
    <n v="8.9"/>
    <n v="356"/>
    <n v="164663.1"/>
    <x v="4"/>
  </r>
  <r>
    <m/>
    <x v="39"/>
    <s v="Invoice"/>
    <s v="90438"/>
    <s v="BUILDERS WAREHOUSE:BOKSBURG (NEW)"/>
    <s v="AT SEASONAL COLOUR 12CM POT"/>
    <n v="60"/>
    <n v="8.9"/>
    <n v="534"/>
    <n v="165197.1"/>
    <x v="4"/>
  </r>
  <r>
    <m/>
    <x v="39"/>
    <s v="Invoice"/>
    <s v="90439"/>
    <s v="BUILDERS WAREHOUSE:EDENVALE"/>
    <s v="AT SEASONAL COLOUR 12CM POT"/>
    <n v="120"/>
    <n v="8.9"/>
    <n v="1068"/>
    <n v="166265.1"/>
    <x v="4"/>
  </r>
  <r>
    <m/>
    <x v="39"/>
    <s v="Invoice"/>
    <s v="90440"/>
    <s v="BUILDERS WAREHOUSE:SUNWARD PARK"/>
    <s v="AT SEASONAL COLOUR 12CM POT"/>
    <n v="200"/>
    <n v="8.9"/>
    <n v="1780"/>
    <n v="168045.1"/>
    <x v="4"/>
  </r>
  <r>
    <m/>
    <x v="39"/>
    <s v="Invoice"/>
    <s v="90441"/>
    <s v="BUILDERS WAREHOUSE:BRYANSTON"/>
    <s v="AT SEASONAL COLOUR 12CM POT"/>
    <n v="10"/>
    <n v="8.9"/>
    <n v="89"/>
    <n v="168134.1"/>
    <x v="4"/>
  </r>
  <r>
    <m/>
    <x v="39"/>
    <s v="Invoice"/>
    <s v="90442"/>
    <s v="BUILDERS WAREHOUSE:GLEN EAGLES"/>
    <s v="AT SEASONAL COLOUR 12CM POT"/>
    <n v="50"/>
    <n v="8.9"/>
    <n v="445"/>
    <n v="168579.1"/>
    <x v="4"/>
  </r>
  <r>
    <m/>
    <x v="39"/>
    <s v="Invoice"/>
    <s v="90443"/>
    <s v="BUILDERS WAREHOUSE:RIVONIA"/>
    <s v="AT SEASONAL COLOUR 12CM POT"/>
    <n v="50"/>
    <n v="8.9"/>
    <n v="445"/>
    <n v="169024.1"/>
    <x v="4"/>
  </r>
  <r>
    <m/>
    <x v="39"/>
    <s v="Invoice"/>
    <s v="90445"/>
    <s v="BUILDERS WAREHOUSE:NEWMARKET"/>
    <s v="AT SEASONAL COLOUR 12CM POT"/>
    <n v="200"/>
    <n v="8.9"/>
    <n v="1780"/>
    <n v="170804.1"/>
    <x v="4"/>
  </r>
  <r>
    <m/>
    <x v="39"/>
    <s v="Invoice"/>
    <s v="90446"/>
    <s v="BUILDERS WAREHOUSE:CEDAR SQUARE"/>
    <s v="AT SEASONAL COLOUR 12CM POT"/>
    <n v="25"/>
    <n v="8.9"/>
    <n v="222.5"/>
    <n v="171026.6"/>
    <x v="4"/>
  </r>
  <r>
    <m/>
    <x v="71"/>
    <s v="Invoice"/>
    <s v="90451"/>
    <s v="BUILDERS WAREHOUSE:NORWOOD"/>
    <s v="AT SEASONAL COLOUR 12CM POT"/>
    <n v="80"/>
    <n v="8.9"/>
    <n v="712"/>
    <n v="171738.6"/>
    <x v="4"/>
  </r>
  <r>
    <m/>
    <x v="71"/>
    <s v="Invoice"/>
    <s v="90453"/>
    <s v="BUILDERS WAREHOUSE:KEMPTON PARK"/>
    <s v="AT SEASONAL COLOUR 12CM POT"/>
    <n v="60"/>
    <n v="8.9"/>
    <n v="534"/>
    <n v="172272.6"/>
    <x v="4"/>
  </r>
  <r>
    <m/>
    <x v="71"/>
    <s v="Invoice"/>
    <s v="90454"/>
    <s v="BUILDERS WAREHOUSE:GREENSTONE"/>
    <s v="AT SEASONAL COLOUR 12CM POT"/>
    <n v="50"/>
    <n v="8.9"/>
    <n v="445"/>
    <n v="172717.6"/>
    <x v="4"/>
  </r>
  <r>
    <m/>
    <x v="71"/>
    <s v="Invoice"/>
    <s v="90480"/>
    <s v="BUILDERS WAREHOUSE:BOKSBURG (NEW)"/>
    <s v="AT SEASONAL COLOUR 12CM POT"/>
    <n v="50"/>
    <n v="8.9"/>
    <n v="445"/>
    <n v="173162.6"/>
    <x v="4"/>
  </r>
  <r>
    <m/>
    <x v="72"/>
    <s v="Invoice"/>
    <s v="90462"/>
    <s v="BUILDERS WAREHOUSE:LYNNWOOD"/>
    <s v="AT SEASONAL COLOUR 12CM POT"/>
    <n v="80"/>
    <n v="8.9"/>
    <n v="712"/>
    <n v="173874.6"/>
    <x v="4"/>
  </r>
  <r>
    <m/>
    <x v="72"/>
    <s v="Invoice"/>
    <s v="90463"/>
    <s v="BUILDERS WAREHOUSE:ERASMUS PARK"/>
    <s v="AT SEASONAL COLOUR 12CM POT"/>
    <n v="100"/>
    <n v="8.9"/>
    <n v="890"/>
    <n v="174764.6"/>
    <x v="4"/>
  </r>
  <r>
    <m/>
    <x v="72"/>
    <s v="Invoice"/>
    <s v="90464"/>
    <s v="BUILDERS WAREHOUSE:WOODLANDS"/>
    <s v="AT SEASONAL COLOUR 12CM POT"/>
    <n v="100"/>
    <n v="8.9"/>
    <n v="890"/>
    <n v="175654.6"/>
    <x v="4"/>
  </r>
  <r>
    <m/>
    <x v="72"/>
    <s v="Invoice"/>
    <s v="90465"/>
    <s v="BUILDERS WAREHOUSE:CENTURION"/>
    <s v="AT SEASONAL COLOUR 12CM POT"/>
    <n v="100"/>
    <n v="8.9"/>
    <n v="890"/>
    <n v="176544.6"/>
    <x v="4"/>
  </r>
  <r>
    <m/>
    <x v="72"/>
    <s v="Invoice"/>
    <s v="90466"/>
    <s v="BUILDERS WAREHOUSE:RASLOUW"/>
    <s v="AT SEASONAL COLOUR 12CM POT"/>
    <n v="50"/>
    <n v="8.9"/>
    <n v="445"/>
    <n v="176989.6"/>
    <x v="4"/>
  </r>
  <r>
    <m/>
    <x v="72"/>
    <s v="Invoice"/>
    <s v="90469"/>
    <s v="BUILDERS WAREHOUSE:GLEN EAGLES"/>
    <s v="AT SEASONAL COLOUR 12CM POT"/>
    <n v="50"/>
    <n v="8.9"/>
    <n v="445"/>
    <n v="177434.6"/>
    <x v="4"/>
  </r>
  <r>
    <m/>
    <x v="72"/>
    <s v="Invoice"/>
    <s v="90470"/>
    <s v="BUILDERS WAREHOUSE:ZAMBEZI"/>
    <s v="AT SEASONAL COLOUR 12CM POT"/>
    <n v="50"/>
    <n v="8.9"/>
    <n v="445"/>
    <n v="177879.6"/>
    <x v="4"/>
  </r>
  <r>
    <m/>
    <x v="40"/>
    <s v="Invoice"/>
    <s v="90468"/>
    <s v="BUILDERS WAREHOUSE:RIVONIA"/>
    <s v="AT SEASONAL COLOUR 12CM POT"/>
    <n v="100"/>
    <n v="8.9"/>
    <n v="890"/>
    <n v="178769.6"/>
    <x v="4"/>
  </r>
  <r>
    <m/>
    <x v="40"/>
    <s v="Invoice"/>
    <s v="90488"/>
    <s v="BUILDERS WAREHOUSE:SOUTHGATE"/>
    <s v="AT SEASONAL COLOUR 12CM POT"/>
    <n v="100"/>
    <n v="8.9"/>
    <n v="890"/>
    <n v="179659.6"/>
    <x v="4"/>
  </r>
  <r>
    <m/>
    <x v="73"/>
    <s v="Invoice"/>
    <s v="90484"/>
    <s v="BUILDERS WAREHOUSE:MAFIKENG"/>
    <s v="AT SEASONAL COLOUR 12CM POT"/>
    <n v="100"/>
    <n v="8.9"/>
    <n v="890"/>
    <n v="180549.6"/>
    <x v="4"/>
  </r>
  <r>
    <m/>
    <x v="73"/>
    <s v="Invoice"/>
    <s v="90485"/>
    <s v="BUILDERS WAREHOUSE:KLERKSDORP"/>
    <s v="AT SEASONAL COLOUR 12CM POT"/>
    <n v="100"/>
    <n v="8.9"/>
    <n v="890"/>
    <n v="181439.6"/>
    <x v="4"/>
  </r>
  <r>
    <m/>
    <x v="73"/>
    <s v="Invoice"/>
    <s v="90494"/>
    <s v="BUILDERS WAREHOUSE:STRUBENS VALLEY"/>
    <s v="AT SEASONAL COLOUR 12CM POT"/>
    <n v="40"/>
    <n v="8.9"/>
    <n v="356"/>
    <n v="181795.6"/>
    <x v="4"/>
  </r>
  <r>
    <m/>
    <x v="99"/>
    <s v="Invoice"/>
    <s v="90499"/>
    <s v="BUILDERS WAREHOUSE:EDENVALE"/>
    <s v="AT SEASONAL COLOUR 12CM POT"/>
    <n v="100"/>
    <n v="8.9"/>
    <n v="890"/>
    <n v="182685.6"/>
    <x v="4"/>
  </r>
  <r>
    <m/>
    <x v="99"/>
    <s v="Invoice"/>
    <s v="90500"/>
    <s v="BUILDERS WAREHOUSE:NEWMARKET"/>
    <s v="AT SEASONAL COLOUR 12CM POT"/>
    <n v="45"/>
    <n v="8.9"/>
    <n v="400.5"/>
    <n v="183086.1"/>
    <x v="4"/>
  </r>
  <r>
    <m/>
    <x v="99"/>
    <s v="Invoice"/>
    <s v="90501"/>
    <s v="BUILDERS WAREHOUSE:CARNIVAL MALL"/>
    <s v="AT SEASONAL COLOUR 12CM POT"/>
    <n v="80"/>
    <n v="8.9"/>
    <n v="712"/>
    <n v="183798.1"/>
    <x v="4"/>
  </r>
  <r>
    <m/>
    <x v="99"/>
    <s v="Invoice"/>
    <s v="90503"/>
    <s v="BUILDERS WAREHOUSE:BRYANSTON"/>
    <s v="AT SEASONAL COLOUR 12CM POT"/>
    <n v="25"/>
    <n v="8.9"/>
    <n v="222.5"/>
    <n v="184020.6"/>
    <x v="4"/>
  </r>
  <r>
    <m/>
    <x v="99"/>
    <s v="Invoice"/>
    <s v="90504"/>
    <s v="BUILDERS WAREHOUSE:GLEN EAGLES"/>
    <s v="AT SEASONAL COLOUR 12CM POT"/>
    <n v="30"/>
    <n v="8.9"/>
    <n v="267"/>
    <n v="184287.6"/>
    <x v="4"/>
  </r>
  <r>
    <m/>
    <x v="12"/>
    <s v="Invoice"/>
    <s v="90512"/>
    <s v="BUILDERS WAREHOUSE:ZAMBEZI"/>
    <s v="AT SEASONAL COLOUR 12CM POT"/>
    <n v="50"/>
    <n v="8.9"/>
    <n v="445"/>
    <n v="184732.6"/>
    <x v="4"/>
  </r>
  <r>
    <m/>
    <x v="12"/>
    <s v="Invoice"/>
    <s v="90518"/>
    <s v="BUILDERS WAREHOUSE:KEMPTON PARK"/>
    <s v="AT SEASONAL COLOUR 12CM POT"/>
    <n v="30"/>
    <n v="8.9"/>
    <n v="267"/>
    <n v="184999.6"/>
    <x v="4"/>
  </r>
  <r>
    <m/>
    <x v="12"/>
    <s v="Invoice"/>
    <s v="90519"/>
    <s v="BUILDERS WAREHOUSE:RUSTENBURG"/>
    <s v="AT SEASONAL COLOUR 12CM POT"/>
    <n v="250"/>
    <n v="8.9"/>
    <n v="2225"/>
    <n v="187224.6"/>
    <x v="4"/>
  </r>
  <r>
    <m/>
    <x v="12"/>
    <s v="Invoice"/>
    <s v="90545"/>
    <s v="BUILDERS WAREHOUSE:STRUBENS VALLEY"/>
    <s v="AT SEASONAL COLOUR 12CM POT"/>
    <n v="150"/>
    <n v="8.9"/>
    <n v="1335"/>
    <n v="188559.6"/>
    <x v="4"/>
  </r>
  <r>
    <m/>
    <x v="12"/>
    <s v="Invoice"/>
    <s v="90546"/>
    <s v="BUILDERS WAREHOUSE:ROBINDALE"/>
    <s v="AT SEASONAL COLOUR 12CM POT"/>
    <n v="150"/>
    <n v="8.9"/>
    <n v="1335"/>
    <n v="189894.6"/>
    <x v="4"/>
  </r>
  <r>
    <m/>
    <x v="100"/>
    <s v="Invoice"/>
    <s v="90533"/>
    <s v="BUILDERS WAREHOUSE:CEDAR SQUARE"/>
    <s v="AT SEASONAL COLOUR 12CM POT"/>
    <n v="50"/>
    <n v="8.9"/>
    <n v="445"/>
    <n v="190339.6"/>
    <x v="4"/>
  </r>
  <r>
    <m/>
    <x v="100"/>
    <s v="Invoice"/>
    <s v="90534"/>
    <s v="BUILDERS WAREHOUSE:LYNNWOOD"/>
    <s v="AT SEASONAL COLOUR 12CM POT"/>
    <n v="150"/>
    <n v="8.9"/>
    <n v="1335"/>
    <n v="191674.6"/>
    <x v="4"/>
  </r>
  <r>
    <m/>
    <x v="100"/>
    <s v="Invoice"/>
    <s v="90537"/>
    <s v="BUILDERS WAREHOUSE:CHERRY LANE"/>
    <s v="AT SEASONAL COLOUR 12CM POT"/>
    <n v="80"/>
    <n v="8.9"/>
    <n v="712"/>
    <n v="192386.6"/>
    <x v="4"/>
  </r>
  <r>
    <m/>
    <x v="101"/>
    <s v="Invoice"/>
    <s v="90548"/>
    <s v="BUILDERS WAREHOUSE:LAMBTON"/>
    <s v="AT SEASONAL COLOUR 12CM POT"/>
    <n v="20"/>
    <n v="8.9"/>
    <n v="178"/>
    <n v="192564.6"/>
    <x v="4"/>
  </r>
  <r>
    <m/>
    <x v="74"/>
    <s v="Invoice"/>
    <s v="90558"/>
    <s v="BUILDERS WAREHOUSE:BEDFORDVIEW"/>
    <s v="AT SEASONAL COLOUR 12CM POT"/>
    <n v="84"/>
    <n v="8.9"/>
    <n v="747.6"/>
    <n v="193312.2"/>
    <x v="4"/>
  </r>
  <r>
    <m/>
    <x v="74"/>
    <s v="Invoice"/>
    <s v="90560"/>
    <s v="BUILDERS WAREHOUSE:FLORIDA GLEN"/>
    <s v="AT SEASONAL COLOUR 12CM POT"/>
    <n v="20"/>
    <n v="8.9"/>
    <n v="178"/>
    <n v="193490.2"/>
    <x v="4"/>
  </r>
  <r>
    <m/>
    <x v="102"/>
    <s v="Invoice"/>
    <s v="90568"/>
    <s v="BUILDERS WAREHOUSE:MAFIKENG"/>
    <s v="AT SEASONAL COLOUR 12CM POT"/>
    <n v="150"/>
    <n v="8.9"/>
    <n v="1335"/>
    <n v="194825.2"/>
    <x v="4"/>
  </r>
  <r>
    <m/>
    <x v="102"/>
    <s v="Invoice"/>
    <s v="90569"/>
    <s v="BUILDERS WAREHOUSE:NEWMARKET"/>
    <s v="AT SEASONAL COLOUR 12CM POT"/>
    <n v="60"/>
    <n v="8.9"/>
    <n v="534"/>
    <n v="195359.2"/>
    <x v="4"/>
  </r>
  <r>
    <m/>
    <x v="102"/>
    <s v="Invoice"/>
    <s v="90580"/>
    <s v="THYME SQUARE"/>
    <s v="AT SEASONAL COLOUR 12CM POT"/>
    <n v="10"/>
    <n v="11.95"/>
    <n v="119.5"/>
    <n v="195478.7"/>
    <x v="4"/>
  </r>
  <r>
    <m/>
    <x v="103"/>
    <s v="Invoice"/>
    <s v="90586"/>
    <s v="BUILDERS WAREHOUSE:ROBINDALE"/>
    <s v="AT SEASONAL COLOUR 12CM POT"/>
    <n v="75"/>
    <n v="8.9"/>
    <n v="667.5"/>
    <n v="196146.2"/>
    <x v="4"/>
  </r>
  <r>
    <m/>
    <x v="75"/>
    <s v="Invoice"/>
    <s v="90589"/>
    <s v="BUILDERS WAREHOUSE:RUSTENBURG"/>
    <s v="AT SEASONAL COLOUR 12CM POT"/>
    <n v="300"/>
    <n v="8.9"/>
    <n v="2670"/>
    <n v="198816.2"/>
    <x v="4"/>
  </r>
  <r>
    <s v="Total for AT SEASONAL COLOUR 12CM POT"/>
    <x v="0"/>
    <m/>
    <m/>
    <m/>
    <m/>
    <n v="26166"/>
    <m/>
    <n v="198816.2"/>
    <m/>
    <x v="0"/>
  </r>
  <r>
    <s v="AT VEGETABLE POT 12CM"/>
    <x v="0"/>
    <m/>
    <m/>
    <m/>
    <m/>
    <m/>
    <m/>
    <m/>
    <m/>
    <x v="0"/>
  </r>
  <r>
    <m/>
    <x v="44"/>
    <s v="Invoice"/>
    <s v="90193"/>
    <s v="THYME SQUARE"/>
    <s v="AT VEGETABLE POT 12CM"/>
    <n v="15"/>
    <n v="11.95"/>
    <n v="179.25"/>
    <n v="179.25"/>
    <x v="6"/>
  </r>
  <r>
    <m/>
    <x v="60"/>
    <s v="Invoice"/>
    <s v="90196"/>
    <s v="BUILDERS WAREHOUSE:BOKSBURG (NEW)"/>
    <s v="AT VEGETABLE POT 12CM"/>
    <n v="50"/>
    <n v="12.2"/>
    <n v="610"/>
    <n v="789.25"/>
    <x v="6"/>
  </r>
  <r>
    <m/>
    <x v="61"/>
    <s v="Invoice"/>
    <s v="90199"/>
    <s v="BUILDERS WAREHOUSE:WONDER PARK"/>
    <s v="AT VEGETABLE POT 12CM"/>
    <n v="20"/>
    <n v="12.2"/>
    <n v="244"/>
    <n v="1033.25"/>
    <x v="6"/>
  </r>
  <r>
    <m/>
    <x v="61"/>
    <s v="Invoice"/>
    <s v="90200"/>
    <s v="BUILDERS WAREHOUSE:RUSTENBURG"/>
    <s v="AT VEGETABLE POT 12CM"/>
    <n v="50"/>
    <n v="12.2"/>
    <n v="610"/>
    <n v="1643.25"/>
    <x v="6"/>
  </r>
  <r>
    <m/>
    <x v="61"/>
    <s v="Invoice"/>
    <s v="90202"/>
    <s v="BUILDERS WAREHOUSE:RASLOUW"/>
    <s v="AT VEGETABLE POT 12CM"/>
    <n v="30"/>
    <n v="12.2"/>
    <n v="366"/>
    <n v="2009.25"/>
    <x v="6"/>
  </r>
  <r>
    <m/>
    <x v="61"/>
    <s v="Invoice"/>
    <s v="90203"/>
    <s v="BUILDERS WAREHOUSE:CENTURION"/>
    <s v="AT VEGETABLE POT 12CM"/>
    <n v="40"/>
    <n v="12.2"/>
    <n v="488"/>
    <n v="2497.25"/>
    <x v="6"/>
  </r>
  <r>
    <m/>
    <x v="61"/>
    <s v="Invoice"/>
    <s v="90210"/>
    <s v="BUILDERS WAREHOUSE:LYNNWOOD"/>
    <s v="AT VEGETABLE POT 12CM"/>
    <n v="30"/>
    <n v="12.2"/>
    <n v="366"/>
    <n v="2863.25"/>
    <x v="6"/>
  </r>
  <r>
    <m/>
    <x v="97"/>
    <s v="Invoice"/>
    <s v="90224"/>
    <s v="BUILDERS WAREHOUSE:SOUTHGATE"/>
    <s v="AT VEGETABLE POT 12CM"/>
    <n v="15"/>
    <n v="12.2"/>
    <n v="183"/>
    <n v="3046.25"/>
    <x v="6"/>
  </r>
  <r>
    <m/>
    <x v="62"/>
    <s v="Invoice"/>
    <s v="90225"/>
    <s v="BUILDERS WAREHOUSE:KLERKSDORP"/>
    <s v="AT VEGETABLE POT 12CM"/>
    <n v="50"/>
    <n v="12.2"/>
    <n v="610"/>
    <n v="3656.25"/>
    <x v="6"/>
  </r>
  <r>
    <m/>
    <x v="62"/>
    <s v="Invoice"/>
    <s v="90228"/>
    <s v="BUILDERS WAREHOUSE:GREENSTONE"/>
    <s v="AT VEGETABLE POT 12CM"/>
    <n v="40"/>
    <n v="12.2"/>
    <n v="488"/>
    <n v="4144.25"/>
    <x v="6"/>
  </r>
  <r>
    <m/>
    <x v="62"/>
    <s v="Invoice"/>
    <s v="90229"/>
    <s v="BUILDERS WAREHOUSE:KEMPTON PARK"/>
    <s v="AT VEGETABLE POT 12CM"/>
    <n v="50"/>
    <n v="12.2"/>
    <n v="610"/>
    <n v="4754.25"/>
    <x v="6"/>
  </r>
  <r>
    <m/>
    <x v="62"/>
    <s v="Invoice"/>
    <s v="90230"/>
    <s v="BUILDERS WAREHOUSE:BEDFORDVIEW"/>
    <s v="AT VEGETABLE POT 12CM"/>
    <n v="40"/>
    <n v="12.2"/>
    <n v="488"/>
    <n v="5242.25"/>
    <x v="6"/>
  </r>
  <r>
    <m/>
    <x v="38"/>
    <s v="Invoice"/>
    <s v="90241"/>
    <s v="BUILDERS WAREHOUSE:NEWMARKET"/>
    <s v="AT VEGETABLE POT 12CM"/>
    <n v="50"/>
    <n v="12.2"/>
    <n v="610"/>
    <n v="5852.25"/>
    <x v="6"/>
  </r>
  <r>
    <m/>
    <x v="38"/>
    <s v="Invoice"/>
    <s v="90243"/>
    <s v="BUILDERS WAREHOUSE:EDENVALE"/>
    <s v="AT VEGETABLE POT 12CM"/>
    <n v="50"/>
    <n v="12.2"/>
    <n v="610"/>
    <n v="6462.25"/>
    <x v="6"/>
  </r>
  <r>
    <m/>
    <x v="102"/>
    <s v="Invoice"/>
    <s v="90580"/>
    <s v="THYME SQUARE"/>
    <s v="AT VEGETABLE POT 12CM"/>
    <n v="5"/>
    <n v="11.95"/>
    <n v="59.75"/>
    <n v="6522"/>
    <x v="6"/>
  </r>
  <r>
    <s v="Total for AT VEGETABLE POT 12CM"/>
    <x v="0"/>
    <m/>
    <m/>
    <m/>
    <m/>
    <n v="535"/>
    <m/>
    <n v="6522"/>
    <m/>
    <x v="0"/>
  </r>
  <r>
    <s v="CHILLI BIRDS EYE SCORCHER 12CM"/>
    <x v="0"/>
    <m/>
    <m/>
    <m/>
    <m/>
    <m/>
    <m/>
    <m/>
    <m/>
    <x v="0"/>
  </r>
  <r>
    <m/>
    <x v="4"/>
    <s v="Invoice"/>
    <s v="86366"/>
    <s v="FLORICULTURE WHOLESALE GROWERS"/>
    <s v="SWEET PEPPER KAVANGO YELLOW 12CM SPECIAL"/>
    <n v="10"/>
    <n v="12.99"/>
    <n v="129.9"/>
    <n v="129.9"/>
    <x v="6"/>
  </r>
  <r>
    <m/>
    <x v="4"/>
    <s v="Invoice"/>
    <s v="86366"/>
    <s v="FLORICULTURE WHOLESALE GROWERS"/>
    <s v="SWEET PEPPER SANTORINI RED 12CM SPECIAL"/>
    <n v="10"/>
    <n v="12.99"/>
    <n v="129.9"/>
    <n v="259.8"/>
    <x v="6"/>
  </r>
  <r>
    <s v="Total for CHILLI BIRDS EYE SCORCHER 12CM"/>
    <x v="0"/>
    <m/>
    <m/>
    <m/>
    <m/>
    <n v="20"/>
    <m/>
    <n v="259.8"/>
    <m/>
    <x v="0"/>
  </r>
  <r>
    <s v="AT CELOSIA 12CM POT"/>
    <x v="0"/>
    <m/>
    <m/>
    <m/>
    <m/>
    <m/>
    <m/>
    <m/>
    <m/>
    <x v="0"/>
  </r>
  <r>
    <m/>
    <x v="14"/>
    <s v="Invoice"/>
    <s v="86221"/>
    <s v="BUILDERS WAREHOUSE:NORTHMEAD"/>
    <s v="AT CELOSIA 12CM POT"/>
    <n v="100"/>
    <n v="12.2"/>
    <n v="1220"/>
    <n v="1220"/>
    <x v="4"/>
  </r>
  <r>
    <m/>
    <x v="2"/>
    <s v="Invoice"/>
    <s v="86266"/>
    <s v="BUILDERS WAREHOUSE:ZAMBEZI"/>
    <s v="AT CELOSIA 12CM POT"/>
    <n v="100"/>
    <n v="12.2"/>
    <n v="1220"/>
    <n v="2440"/>
    <x v="4"/>
  </r>
  <r>
    <m/>
    <x v="2"/>
    <s v="Invoice"/>
    <s v="86271"/>
    <s v="BUILDERS WAREHOUSE:CHERRY LANE"/>
    <s v="AT CELOSIA 12CM POT"/>
    <n v="50"/>
    <n v="12.2"/>
    <n v="610"/>
    <n v="3050"/>
    <x v="4"/>
  </r>
  <r>
    <m/>
    <x v="17"/>
    <s v="Invoice"/>
    <s v="86353"/>
    <s v="FH CHAMBERLAIN TRADING (PTY) LTD:STRUBENSVALLEY"/>
    <s v="AT CELOSIA 12CM POT"/>
    <n v="40"/>
    <n v="11.3"/>
    <n v="452"/>
    <n v="3502"/>
    <x v="4"/>
  </r>
  <r>
    <m/>
    <x v="18"/>
    <s v="Invoice"/>
    <s v="86387"/>
    <s v="BUILDERS WAREHOUSE:WONDERBOOM"/>
    <s v="AT CELOSIA 12CM POT"/>
    <n v="80"/>
    <n v="12.2"/>
    <n v="976"/>
    <n v="4478"/>
    <x v="4"/>
  </r>
  <r>
    <m/>
    <x v="104"/>
    <s v="Invoice"/>
    <s v="86419"/>
    <s v="BUILDERS WAREHOUSE:BEDWORTH PARK"/>
    <s v="AT CELOSIA 12CM POT"/>
    <n v="10"/>
    <n v="12.2"/>
    <n v="122"/>
    <n v="4600"/>
    <x v="4"/>
  </r>
  <r>
    <m/>
    <x v="5"/>
    <s v="Invoice"/>
    <s v="86432"/>
    <s v="BUILDERS WAREHOUSE:NORTHMEAD"/>
    <s v="AT CELOSIA 12CM POT"/>
    <n v="70"/>
    <n v="12.2"/>
    <n v="854"/>
    <n v="5454"/>
    <x v="4"/>
  </r>
  <r>
    <m/>
    <x v="105"/>
    <s v="Invoice"/>
    <s v="86467"/>
    <s v="BUILDERS WAREHOUSE:WONDER PARK"/>
    <s v="AT CELOSIA 12CM POT"/>
    <n v="20"/>
    <n v="31.85"/>
    <n v="637"/>
    <n v="6091"/>
    <x v="4"/>
  </r>
  <r>
    <m/>
    <x v="106"/>
    <s v="Invoice"/>
    <s v="86637"/>
    <s v="FH CHAMBERLAIN TRADING (PTY) LTD:SILVER LAKES"/>
    <s v="PLANT SUCCULENT ASS 9CM"/>
    <n v="36"/>
    <n v="11.3"/>
    <n v="406.8"/>
    <n v="6497.8"/>
    <x v="7"/>
  </r>
  <r>
    <m/>
    <x v="107"/>
    <s v="Invoice"/>
    <s v="86676"/>
    <s v="BUILDERS WAREHOUSE:WONDER PARK"/>
    <s v="AT CELOSIA 12CM POT"/>
    <n v="20"/>
    <n v="12.2"/>
    <n v="244"/>
    <n v="6741.8"/>
    <x v="4"/>
  </r>
  <r>
    <m/>
    <x v="107"/>
    <s v="Invoice"/>
    <s v="86680"/>
    <s v="BUILDERS WAREHOUSE:ZAMBEZI"/>
    <s v="AT CELOSIA 12CM POT"/>
    <n v="20"/>
    <n v="12.2"/>
    <n v="244"/>
    <n v="6985.8"/>
    <x v="4"/>
  </r>
  <r>
    <m/>
    <x v="108"/>
    <s v="Invoice"/>
    <s v="86723"/>
    <s v="BUILDERS WAREHOUSE:EDENVALE"/>
    <s v="AT CELOSIA 12CM POT"/>
    <n v="60"/>
    <n v="12.2"/>
    <n v="732"/>
    <n v="7717.8"/>
    <x v="4"/>
  </r>
  <r>
    <m/>
    <x v="109"/>
    <s v="Invoice"/>
    <s v="86728"/>
    <s v="BUILDERS WAREHOUSE:BOKSBURG (NEW)"/>
    <s v="AT CELOSIA 12CM POT"/>
    <n v="40"/>
    <n v="12.2"/>
    <n v="488"/>
    <n v="8205.7999999999993"/>
    <x v="4"/>
  </r>
  <r>
    <m/>
    <x v="109"/>
    <s v="Invoice"/>
    <s v="86729"/>
    <s v="THYME SQUARE"/>
    <s v="HYPOESTES 12CM POT"/>
    <n v="20"/>
    <n v="11.25"/>
    <n v="225"/>
    <n v="8430.7999999999993"/>
    <x v="4"/>
  </r>
  <r>
    <m/>
    <x v="109"/>
    <s v="Invoice"/>
    <s v="86733"/>
    <s v="BUILDERS WAREHOUSE:NORTHMEAD"/>
    <s v="AT CELOSIA 12CM POT"/>
    <n v="80"/>
    <n v="12.2"/>
    <n v="976"/>
    <n v="9406.7999999999993"/>
    <x v="4"/>
  </r>
  <r>
    <m/>
    <x v="110"/>
    <s v="Invoice"/>
    <s v="86789"/>
    <s v="BUILDERS WAREHOUSE:EDENVALE"/>
    <s v="AT CELOSIA 12CM POT"/>
    <n v="20"/>
    <n v="12.2"/>
    <n v="244"/>
    <n v="9650.7999999999993"/>
    <x v="4"/>
  </r>
  <r>
    <m/>
    <x v="110"/>
    <s v="Invoice"/>
    <s v="86794"/>
    <s v="THYME SQUARE"/>
    <s v="VINCA 12CM POT"/>
    <n v="10"/>
    <n v="11.25"/>
    <n v="112.5"/>
    <n v="9763.2999999999993"/>
    <x v="4"/>
  </r>
  <r>
    <m/>
    <x v="111"/>
    <s v="Invoice"/>
    <s v="86813"/>
    <s v="BUILDERS WAREHOUSE:ZAMBEZI"/>
    <s v="AT CELOSIA 12CM POT"/>
    <n v="60"/>
    <n v="12.2"/>
    <n v="732"/>
    <n v="10495.3"/>
    <x v="4"/>
  </r>
  <r>
    <m/>
    <x v="111"/>
    <s v="Invoice"/>
    <s v="86816"/>
    <s v="BUILDERS WAREHOUSE:WONDERBOOM"/>
    <s v="AT CELOSIA 12CM POT"/>
    <n v="100"/>
    <n v="12.2"/>
    <n v="1220"/>
    <n v="11715.3"/>
    <x v="4"/>
  </r>
  <r>
    <m/>
    <x v="111"/>
    <s v="Invoice"/>
    <s v="86818"/>
    <s v="BUILDERS WAREHOUSE:CHERRY LANE"/>
    <s v="AT CELOSIA 12CM POT"/>
    <n v="120"/>
    <n v="12.2"/>
    <n v="1464"/>
    <n v="13179.3"/>
    <x v="4"/>
  </r>
  <r>
    <m/>
    <x v="112"/>
    <s v="Invoice"/>
    <s v="86820"/>
    <s v="BUILDERS WAREHOUSE:BOKSBURG (NEW)"/>
    <s v="AT CELOSIA 12CM POT"/>
    <n v="120"/>
    <n v="12.2"/>
    <n v="1464"/>
    <n v="14643.3"/>
    <x v="4"/>
  </r>
  <r>
    <m/>
    <x v="113"/>
    <s v="Invoice"/>
    <s v="86878"/>
    <s v="BUILDERS WAREHOUSE:SOUTHGATE"/>
    <s v="AT CELOSIA 12CM POT"/>
    <n v="100"/>
    <n v="12.2"/>
    <n v="1220"/>
    <n v="15863.3"/>
    <x v="4"/>
  </r>
  <r>
    <m/>
    <x v="114"/>
    <s v="Invoice"/>
    <s v="86897"/>
    <s v="BUILDERS WAREHOUSE:ROBINDALE"/>
    <s v="AT CELOSIA 12CM POT"/>
    <n v="50"/>
    <n v="12.2"/>
    <n v="610"/>
    <n v="16473.3"/>
    <x v="4"/>
  </r>
  <r>
    <m/>
    <x v="22"/>
    <s v="Invoice"/>
    <s v="86917"/>
    <s v="BUILDERS WAREHOUSE:EDENVALE"/>
    <s v="AT CELOSIA 12CM POT"/>
    <n v="40"/>
    <n v="12.2"/>
    <n v="488"/>
    <n v="16961.3"/>
    <x v="4"/>
  </r>
  <r>
    <m/>
    <x v="115"/>
    <s v="Invoice"/>
    <s v="86933"/>
    <s v="BUILDERS WAREHOUSE:WONDER PARK"/>
    <s v="AT CELOSIA 12CM POT"/>
    <n v="20"/>
    <n v="12.2"/>
    <n v="244"/>
    <n v="17205.3"/>
    <x v="4"/>
  </r>
  <r>
    <m/>
    <x v="116"/>
    <s v="Invoice"/>
    <s v="86987"/>
    <s v="BUILDERS WAREHOUSE:NORTHMEAD"/>
    <s v="AT CELOSIA 12CM POT"/>
    <n v="60"/>
    <n v="12.2"/>
    <n v="732"/>
    <n v="17937.3"/>
    <x v="4"/>
  </r>
  <r>
    <m/>
    <x v="117"/>
    <s v="Invoice"/>
    <s v="87028"/>
    <s v="BUILDERS WAREHOUSE:ROBINDALE"/>
    <s v="AT CELOSIA 12CM POT"/>
    <n v="75"/>
    <n v="12.2"/>
    <n v="915"/>
    <n v="18852.3"/>
    <x v="4"/>
  </r>
  <r>
    <m/>
    <x v="118"/>
    <s v="Invoice"/>
    <s v="87038"/>
    <s v="BUILDERS WAREHOUSE:BOKSBURG (NEW)"/>
    <s v="AT CELOSIA 12CM POT"/>
    <n v="30"/>
    <n v="12.2"/>
    <n v="366"/>
    <n v="19218.3"/>
    <x v="4"/>
  </r>
  <r>
    <m/>
    <x v="119"/>
    <s v="Invoice"/>
    <s v="87042"/>
    <s v="BUILDERS WAREHOUSE:WONDER PARK"/>
    <s v="AT CELOSIA 12CM POT"/>
    <n v="20"/>
    <n v="12.2"/>
    <n v="244"/>
    <n v="19462.3"/>
    <x v="4"/>
  </r>
  <r>
    <m/>
    <x v="119"/>
    <s v="Invoice"/>
    <s v="87043"/>
    <s v="BUILDERS WAREHOUSE:ERASMUS PARK"/>
    <s v="AT CELOSIA 12CM POT"/>
    <n v="50"/>
    <n v="12.2"/>
    <n v="610"/>
    <n v="20072.3"/>
    <x v="4"/>
  </r>
  <r>
    <m/>
    <x v="119"/>
    <s v="Invoice"/>
    <s v="87046"/>
    <s v="BUILDERS WAREHOUSE:GEZINA NEW"/>
    <s v="AT CELOSIA 12CM POT"/>
    <n v="100"/>
    <n v="12.2"/>
    <n v="1220"/>
    <n v="21292.3"/>
    <x v="4"/>
  </r>
  <r>
    <m/>
    <x v="119"/>
    <s v="Invoice"/>
    <s v="87048"/>
    <s v="BUILDERS WAREHOUSE:WOODLANDS"/>
    <s v="AT CELOSIA 12CM POT"/>
    <n v="25"/>
    <n v="12.2"/>
    <n v="305"/>
    <n v="21597.3"/>
    <x v="4"/>
  </r>
  <r>
    <m/>
    <x v="119"/>
    <s v="Invoice"/>
    <s v="87059"/>
    <s v="BUILDERS WAREHOUSE:RASLOUW"/>
    <s v="AT CELOSIA 12CM POT"/>
    <n v="25"/>
    <n v="12.2"/>
    <n v="305"/>
    <n v="21902.3"/>
    <x v="4"/>
  </r>
  <r>
    <m/>
    <x v="6"/>
    <s v="Invoice"/>
    <s v="87083"/>
    <s v="BUILDERS WAREHOUSE:ZAMBEZI"/>
    <s v="AT CELOSIA 12CM POT"/>
    <n v="40"/>
    <n v="12.2"/>
    <n v="488"/>
    <n v="22390.3"/>
    <x v="4"/>
  </r>
  <r>
    <m/>
    <x v="120"/>
    <s v="Invoice"/>
    <s v="87087"/>
    <s v="BUILDERS WAREHOUSE:NEWMARKET"/>
    <s v="AT CELOSIA 12CM POT"/>
    <n v="100"/>
    <n v="12.2"/>
    <n v="1220"/>
    <n v="23610.3"/>
    <x v="4"/>
  </r>
  <r>
    <m/>
    <x v="120"/>
    <s v="Invoice"/>
    <s v="87088"/>
    <s v="BUILDERS WAREHOUSE:SUNWARD PARK"/>
    <s v="AT CELOSIA 12CM POT"/>
    <n v="100"/>
    <n v="12.2"/>
    <n v="1220"/>
    <n v="24830.3"/>
    <x v="4"/>
  </r>
  <r>
    <m/>
    <x v="120"/>
    <s v="Invoice"/>
    <s v="87089"/>
    <s v="BUILDERS WAREHOUSE:BOKSBURG (NEW)"/>
    <s v="AT CELOSIA 12CM POT"/>
    <n v="60"/>
    <n v="12.2"/>
    <n v="732"/>
    <n v="25562.3"/>
    <x v="4"/>
  </r>
  <r>
    <m/>
    <x v="120"/>
    <s v="Invoice"/>
    <s v="87091"/>
    <s v="BUILDERS WAREHOUSE:EDENVALE"/>
    <s v="AT CELOSIA 12CM POT"/>
    <n v="80"/>
    <n v="12.2"/>
    <n v="976"/>
    <n v="26538.3"/>
    <x v="4"/>
  </r>
  <r>
    <m/>
    <x v="120"/>
    <s v="Invoice"/>
    <s v="87094"/>
    <s v="BUILDERS WAREHOUSE:NORTHMEAD"/>
    <s v="AT CELOSIA 12CM POT"/>
    <n v="40"/>
    <n v="12.2"/>
    <n v="488"/>
    <n v="27026.3"/>
    <x v="4"/>
  </r>
  <r>
    <m/>
    <x v="121"/>
    <s v="Invoice"/>
    <s v="87115"/>
    <s v="BUILDERS WAREHOUSE:ROBINDALE"/>
    <s v="AT CELOSIA 12CM POT"/>
    <n v="45"/>
    <n v="12.2"/>
    <n v="549"/>
    <n v="27575.3"/>
    <x v="4"/>
  </r>
  <r>
    <m/>
    <x v="122"/>
    <s v="Invoice"/>
    <s v="87106"/>
    <s v="BUILDERS WAREHOUSE:ZAMBEZI"/>
    <s v="AT CELOSIA 12CM POT"/>
    <n v="20"/>
    <n v="12.2"/>
    <n v="244"/>
    <n v="27819.3"/>
    <x v="4"/>
  </r>
  <r>
    <m/>
    <x v="122"/>
    <s v="Invoice"/>
    <s v="87110"/>
    <s v="BUILDERS WAREHOUSE:CHERRY LANE"/>
    <s v="AT CELOSIA 12CM POT"/>
    <n v="55"/>
    <n v="12.2"/>
    <n v="671"/>
    <n v="28490.3"/>
    <x v="4"/>
  </r>
  <r>
    <m/>
    <x v="123"/>
    <s v="Invoice"/>
    <s v="87120"/>
    <s v="BUILDERS WAREHOUSE:KLERKSDORP"/>
    <s v="AT CELOSIA 12CM POT"/>
    <n v="100"/>
    <n v="12.2"/>
    <n v="1220"/>
    <n v="29710.3"/>
    <x v="4"/>
  </r>
  <r>
    <m/>
    <x v="124"/>
    <s v="Invoice"/>
    <s v="87127"/>
    <s v="BUILDERS WAREHOUSE:NEWMARKET"/>
    <s v="AT CELOSIA 12CM POT"/>
    <n v="50"/>
    <n v="12.2"/>
    <n v="610"/>
    <n v="30320.3"/>
    <x v="4"/>
  </r>
  <r>
    <m/>
    <x v="125"/>
    <s v="Invoice"/>
    <s v="87159"/>
    <s v="BUILDERS WAREHOUSE:ROBINDALE"/>
    <s v="AT CELOSIA 12CM POT"/>
    <n v="100"/>
    <n v="12.2"/>
    <n v="1220"/>
    <n v="31540.3"/>
    <x v="4"/>
  </r>
  <r>
    <m/>
    <x v="125"/>
    <s v="Invoice"/>
    <s v="87162"/>
    <s v="BUILDERS WAREHOUSE:KEMPTON PARK"/>
    <s v="AT CELOSIA 12CM POT"/>
    <n v="25"/>
    <n v="12.2"/>
    <n v="305"/>
    <n v="31845.3"/>
    <x v="4"/>
  </r>
  <r>
    <m/>
    <x v="126"/>
    <s v="Invoice"/>
    <s v="87139"/>
    <s v="BUILDERS WAREHOUSE:WOODLANDS"/>
    <s v="AT CELOSIA 12CM POT"/>
    <n v="50"/>
    <n v="12.2"/>
    <n v="610"/>
    <n v="32455.3"/>
    <x v="4"/>
  </r>
  <r>
    <m/>
    <x v="126"/>
    <s v="Invoice"/>
    <s v="87142"/>
    <s v="BUILDERS WAREHOUSE:GEZINA NEW"/>
    <s v="AT CELOSIA 12CM POT"/>
    <n v="20"/>
    <n v="12.2"/>
    <n v="244"/>
    <n v="32699.3"/>
    <x v="4"/>
  </r>
  <r>
    <m/>
    <x v="126"/>
    <s v="Invoice"/>
    <s v="87146"/>
    <s v="BUILDERS WAREHOUSE:ZAMBEZI"/>
    <s v="AT CELOSIA 12CM POT"/>
    <n v="15"/>
    <n v="12.2"/>
    <n v="183"/>
    <n v="32882.300000000003"/>
    <x v="4"/>
  </r>
  <r>
    <m/>
    <x v="126"/>
    <s v="Invoice"/>
    <s v="87149"/>
    <s v="BUILDERS WAREHOUSE:RASLOUW"/>
    <s v="AT CELOSIA 12CM POT"/>
    <n v="30"/>
    <n v="12.2"/>
    <n v="366"/>
    <n v="33248.300000000003"/>
    <x v="4"/>
  </r>
  <r>
    <m/>
    <x v="126"/>
    <s v="Invoice"/>
    <s v="87150"/>
    <s v="BUILDERS WAREHOUSE:CENTURION"/>
    <s v="AT CELOSIA 12CM POT"/>
    <n v="100"/>
    <n v="12.2"/>
    <n v="1220"/>
    <n v="34468.300000000003"/>
    <x v="4"/>
  </r>
  <r>
    <m/>
    <x v="47"/>
    <s v="Invoice"/>
    <s v="87173"/>
    <s v="BUILDERS WAREHOUSE:KLERKSDORP"/>
    <s v="AT CELOSIA 12CM POT"/>
    <n v="80"/>
    <n v="12.2"/>
    <n v="976"/>
    <n v="35444.300000000003"/>
    <x v="4"/>
  </r>
  <r>
    <m/>
    <x v="25"/>
    <s v="Invoice"/>
    <s v="87184"/>
    <s v="BUILDERS WAREHOUSE:RUSTENBURG"/>
    <s v="AT CELOSIA 12CM POT"/>
    <n v="60"/>
    <n v="12.2"/>
    <n v="732"/>
    <n v="36176.300000000003"/>
    <x v="4"/>
  </r>
  <r>
    <m/>
    <x v="25"/>
    <s v="Invoice"/>
    <s v="87185"/>
    <s v="THYME SQUARE"/>
    <s v=" 12CM POT"/>
    <n v="20"/>
    <n v="11.25"/>
    <n v="225"/>
    <n v="36401.300000000003"/>
    <x v="4"/>
  </r>
  <r>
    <m/>
    <x v="127"/>
    <s v="Invoice"/>
    <s v="87189"/>
    <s v="BUILDERS WAREHOUSE:ERASMUS PARK"/>
    <s v="AT CELOSIA 12CM POT"/>
    <n v="75"/>
    <n v="12.2"/>
    <n v="915"/>
    <n v="37316.300000000003"/>
    <x v="4"/>
  </r>
  <r>
    <m/>
    <x v="127"/>
    <s v="Invoice"/>
    <s v="87206"/>
    <s v="BUILDERS WAREHOUSE:CENTURION"/>
    <s v="AT CELOSIA 12CM POT"/>
    <n v="50"/>
    <n v="12.2"/>
    <n v="610"/>
    <n v="37926.300000000003"/>
    <x v="4"/>
  </r>
  <r>
    <m/>
    <x v="127"/>
    <s v="Invoice"/>
    <s v="87207"/>
    <s v="BUILDERS WAREHOUSE:CHERRY LANE"/>
    <s v="AT CELOSIA 12CM POT"/>
    <n v="10"/>
    <n v="12.2"/>
    <n v="122"/>
    <n v="38048.300000000003"/>
    <x v="4"/>
  </r>
  <r>
    <m/>
    <x v="128"/>
    <s v="Invoice"/>
    <s v="87215"/>
    <s v="FH CHAMBERLAIN TRADING (PTY) LTD:RIVIERA"/>
    <s v="AT CELOSIA 12CM POT"/>
    <n v="30"/>
    <n v="12.2"/>
    <n v="366"/>
    <n v="38414.300000000003"/>
    <x v="4"/>
  </r>
  <r>
    <m/>
    <x v="129"/>
    <s v="Invoice"/>
    <s v="87239"/>
    <s v="BUILDERS WAREHOUSE:GREENSTONE"/>
    <s v="AT CELOSIA 12CM POT"/>
    <n v="50"/>
    <n v="21.3"/>
    <n v="1065"/>
    <n v="39479.300000000003"/>
    <x v="4"/>
  </r>
  <r>
    <m/>
    <x v="26"/>
    <s v="Invoice"/>
    <s v="87248"/>
    <s v="BUILDERS WAREHOUSE:CARNIVAL MALL"/>
    <s v="AT CELOSIA 12CM POT"/>
    <n v="42"/>
    <n v="12.2"/>
    <n v="512.4"/>
    <n v="39991.700000000004"/>
    <x v="4"/>
  </r>
  <r>
    <m/>
    <x v="130"/>
    <s v="Invoice"/>
    <s v="87278"/>
    <s v="BUILDERS WAREHOUSE:GEZINA NEW"/>
    <s v="AT CELOSIA 12CM POT"/>
    <n v="30"/>
    <n v="12.2"/>
    <n v="366"/>
    <n v="40357.700000000004"/>
    <x v="4"/>
  </r>
  <r>
    <m/>
    <x v="27"/>
    <s v="Invoice"/>
    <s v="87280"/>
    <s v="BUILDERS WAREHOUSE:LYNNWOOD"/>
    <s v="AT CELOSIA 12CM POT"/>
    <n v="50"/>
    <n v="12.2"/>
    <n v="610"/>
    <n v="40967.700000000004"/>
    <x v="4"/>
  </r>
  <r>
    <m/>
    <x v="131"/>
    <s v="Invoice"/>
    <s v="87331"/>
    <s v="BUILDERS WAREHOUSE:EDENVALE"/>
    <s v="AT CELOSIA 12CM POT"/>
    <n v="30"/>
    <n v="12.2"/>
    <n v="366"/>
    <n v="41333.700000000004"/>
    <x v="4"/>
  </r>
  <r>
    <m/>
    <x v="131"/>
    <s v="Invoice"/>
    <s v="87334"/>
    <s v="BUILDERS WAREHOUSE:SUNWARD PARK"/>
    <s v="AT CELOSIA 12CM POT"/>
    <n v="50"/>
    <n v="12.2"/>
    <n v="610"/>
    <n v="41943.700000000004"/>
    <x v="4"/>
  </r>
  <r>
    <m/>
    <x v="132"/>
    <s v="Invoice"/>
    <s v="87339"/>
    <s v="BUILDERS WAREHOUSE:SILVERLAKES"/>
    <s v="AT CELOSIA 12CM POT"/>
    <n v="40"/>
    <n v="12.2"/>
    <n v="488"/>
    <n v="42431.700000000004"/>
    <x v="4"/>
  </r>
  <r>
    <m/>
    <x v="132"/>
    <s v="Invoice"/>
    <s v="87348"/>
    <s v="BUILDERS WAREHOUSE:ZAMBEZI"/>
    <s v="AT CELOSIA 12CM POT"/>
    <n v="60"/>
    <n v="12.2"/>
    <n v="732"/>
    <n v="43163.700000000004"/>
    <x v="4"/>
  </r>
  <r>
    <m/>
    <x v="132"/>
    <s v="Invoice"/>
    <s v="87353"/>
    <s v="BUILDERS WAREHOUSE:CENTURION"/>
    <s v="AT CELOSIA 12CM POT"/>
    <n v="53"/>
    <n v="12.2"/>
    <n v="646.6"/>
    <n v="43810.3"/>
    <x v="4"/>
  </r>
  <r>
    <m/>
    <x v="133"/>
    <s v="Invoice"/>
    <s v="87384"/>
    <s v="BUILDERS WAREHOUSE:BEDFORDVIEW"/>
    <s v="AT CELOSIA 12CM POT"/>
    <n v="80"/>
    <n v="12.2"/>
    <n v="976"/>
    <n v="44786.3"/>
    <x v="4"/>
  </r>
  <r>
    <m/>
    <x v="133"/>
    <s v="Invoice"/>
    <s v="87386"/>
    <s v="BUILDERS WAREHOUSE:KEMPTON PARK"/>
    <s v="AT CELOSIA 12CM POT"/>
    <n v="30"/>
    <n v="12.2"/>
    <n v="366"/>
    <n v="45152.3"/>
    <x v="4"/>
  </r>
  <r>
    <m/>
    <x v="133"/>
    <s v="Invoice"/>
    <s v="87412"/>
    <s v="BUILDERS WAREHOUSE:NEWCASTLE"/>
    <s v="AT CELOSIA 12CM POT"/>
    <n v="50"/>
    <n v="12.2"/>
    <n v="610"/>
    <n v="45762.3"/>
    <x v="4"/>
  </r>
  <r>
    <m/>
    <x v="7"/>
    <s v="Invoice"/>
    <s v="87392"/>
    <s v="BUILDERS WAREHOUSE:NORTHMEAD"/>
    <s v="AT CELOSIA 12CM POT"/>
    <n v="60"/>
    <n v="12.2"/>
    <n v="732"/>
    <n v="46494.3"/>
    <x v="4"/>
  </r>
  <r>
    <m/>
    <x v="7"/>
    <s v="Invoice"/>
    <s v="87395"/>
    <s v="BUILDERS WAREHOUSE:EDENVALE"/>
    <s v="AT CELOSIA 12CM POT"/>
    <n v="100"/>
    <n v="12.2"/>
    <n v="1220"/>
    <n v="47714.3"/>
    <x v="4"/>
  </r>
  <r>
    <m/>
    <x v="7"/>
    <s v="Invoice"/>
    <s v="87406"/>
    <s v="BUILDERS WAREHOUSE:BLOEMFONTEIN"/>
    <s v="AT CELOSIA 12CM POT"/>
    <n v="85"/>
    <n v="12.2"/>
    <n v="1037"/>
    <n v="48751.3"/>
    <x v="4"/>
  </r>
  <r>
    <m/>
    <x v="134"/>
    <s v="Invoice"/>
    <s v="87410"/>
    <s v="BUILDERS WAREHOUSE:HARTEBEESPOORT"/>
    <s v="AT CELOSIA 12CM POT"/>
    <n v="25"/>
    <n v="12.2"/>
    <n v="305"/>
    <n v="49056.3"/>
    <x v="4"/>
  </r>
  <r>
    <m/>
    <x v="135"/>
    <s v="Invoice"/>
    <s v="87418"/>
    <s v="BUILDERS WAREHOUSE:LYNNWOOD"/>
    <s v="AT CELOSIA 12CM POT"/>
    <n v="60"/>
    <n v="12.2"/>
    <n v="732"/>
    <n v="49788.3"/>
    <x v="4"/>
  </r>
  <r>
    <m/>
    <x v="135"/>
    <s v="Invoice"/>
    <s v="87419"/>
    <s v="BUILDERS WAREHOUSE:CENTURION"/>
    <s v="AT CELOSIA 12CM POT"/>
    <n v="50"/>
    <n v="12.2"/>
    <n v="610"/>
    <n v="50398.3"/>
    <x v="4"/>
  </r>
  <r>
    <m/>
    <x v="135"/>
    <s v="Invoice"/>
    <s v="87426"/>
    <s v="FH CHAMBERLAIN TRADING (PTY) LTD:RIVIERA"/>
    <s v="SUCCULENT 9CM POT"/>
    <n v="40"/>
    <n v="12.2"/>
    <n v="488"/>
    <n v="50886.3"/>
    <x v="7"/>
  </r>
  <r>
    <m/>
    <x v="135"/>
    <s v="Invoice"/>
    <s v="87427"/>
    <s v="BUILDERS WAREHOUSE:RUSTENBURG"/>
    <s v="AT CELOSIA 12CM POT"/>
    <n v="30"/>
    <n v="12.2"/>
    <n v="366"/>
    <n v="51252.3"/>
    <x v="4"/>
  </r>
  <r>
    <m/>
    <x v="136"/>
    <s v="Invoice"/>
    <s v="87457"/>
    <s v="BUILDERS WAREHOUSE:ROBINDALE"/>
    <s v="AT CELOSIA 12CM POT"/>
    <n v="150"/>
    <n v="12.2"/>
    <n v="1830"/>
    <n v="53082.3"/>
    <x v="4"/>
  </r>
  <r>
    <m/>
    <x v="137"/>
    <s v="Invoice"/>
    <s v="87469"/>
    <s v="BUILDERS WAREHOUSE:SUNWARD PARK"/>
    <s v="AT CELOSIA 12CM POT"/>
    <n v="50"/>
    <n v="12.2"/>
    <n v="610"/>
    <n v="53692.3"/>
    <x v="4"/>
  </r>
  <r>
    <m/>
    <x v="137"/>
    <s v="Invoice"/>
    <s v="87471"/>
    <s v="BUILDERS WAREHOUSE:BOKSBURG (NEW)"/>
    <s v="AT CELOSIA 12CM POT"/>
    <n v="50"/>
    <n v="12.2"/>
    <n v="610"/>
    <n v="54302.3"/>
    <x v="4"/>
  </r>
  <r>
    <m/>
    <x v="137"/>
    <s v="Invoice"/>
    <s v="87485"/>
    <s v="BUILDERS WAREHOUSE:CARNIVAL MALL"/>
    <s v="AT CELOSIA 12CM POT"/>
    <n v="36"/>
    <n v="12.2"/>
    <n v="439.2"/>
    <n v="54741.5"/>
    <x v="4"/>
  </r>
  <r>
    <m/>
    <x v="137"/>
    <s v="Invoice"/>
    <s v="87487"/>
    <s v="BUILDERS WAREHOUSE:BLOEMFONTEIN"/>
    <s v="AT CELOSIA 12CM POT"/>
    <n v="50"/>
    <n v="12.2"/>
    <n v="610"/>
    <n v="55351.5"/>
    <x v="4"/>
  </r>
  <r>
    <m/>
    <x v="138"/>
    <s v="Invoice"/>
    <s v="87507"/>
    <s v="BUILDERS WAREHOUSE:STRUBENS VALLEY"/>
    <s v="AT CELOSIA 12CM POT"/>
    <n v="60"/>
    <n v="12.2"/>
    <n v="732"/>
    <n v="56083.5"/>
    <x v="4"/>
  </r>
  <r>
    <m/>
    <x v="139"/>
    <s v="Invoice"/>
    <s v="87490"/>
    <s v="BUILDERS WAREHOUSE:WONDER PARK"/>
    <s v="AT CELOSIA 12CM POT"/>
    <n v="32"/>
    <n v="12.2"/>
    <n v="390.4"/>
    <n v="56473.9"/>
    <x v="4"/>
  </r>
  <r>
    <m/>
    <x v="139"/>
    <s v="Invoice"/>
    <s v="87492"/>
    <s v="BUILDERS WAREHOUSE:ERASMUS PARK"/>
    <s v="AT CELOSIA 12CM POT"/>
    <n v="80"/>
    <n v="12.2"/>
    <n v="976"/>
    <n v="57449.9"/>
    <x v="4"/>
  </r>
  <r>
    <m/>
    <x v="139"/>
    <s v="Invoice"/>
    <s v="87494"/>
    <s v="BUILDERS WAREHOUSE:LYNNWOOD"/>
    <s v="AT CELOSIA 12CM POT"/>
    <n v="25"/>
    <n v="12.2"/>
    <n v="305"/>
    <n v="57754.9"/>
    <x v="4"/>
  </r>
  <r>
    <m/>
    <x v="139"/>
    <s v="Invoice"/>
    <s v="87496"/>
    <s v="BUILDERS WAREHOUSE:RASLOUW"/>
    <s v="AT CELOSIA 12CM POT"/>
    <n v="40"/>
    <n v="12.2"/>
    <n v="488"/>
    <n v="58242.9"/>
    <x v="4"/>
  </r>
  <r>
    <m/>
    <x v="139"/>
    <s v="Invoice"/>
    <s v="87497"/>
    <s v="BUILDERS WAREHOUSE:ZAMBEZI"/>
    <s v="AT CELOSIA 12CM POT"/>
    <n v="50"/>
    <n v="12.2"/>
    <n v="610"/>
    <n v="58852.9"/>
    <x v="4"/>
  </r>
  <r>
    <m/>
    <x v="140"/>
    <s v="Invoice"/>
    <s v="87513"/>
    <s v="BUILDERS WAREHOUSE:KLERKSDORP"/>
    <s v="AT CELOSIA 12CM POT"/>
    <n v="60"/>
    <n v="12.2"/>
    <n v="732"/>
    <n v="59584.9"/>
    <x v="4"/>
  </r>
  <r>
    <m/>
    <x v="141"/>
    <s v="Invoice"/>
    <s v="87516"/>
    <s v="BUILDERS WAREHOUSE:KEMPTON PARK"/>
    <s v="AT CELOSIA 12CM POT"/>
    <n v="50"/>
    <n v="12.2"/>
    <n v="610"/>
    <n v="60194.9"/>
    <x v="4"/>
  </r>
  <r>
    <m/>
    <x v="141"/>
    <s v="Invoice"/>
    <s v="87518"/>
    <s v="BUILDERS WAREHOUSE:GREENSTONE"/>
    <s v="AT CELOSIA 12CM POT"/>
    <n v="50"/>
    <n v="12.2"/>
    <n v="610"/>
    <n v="60804.9"/>
    <x v="4"/>
  </r>
  <r>
    <m/>
    <x v="141"/>
    <s v="Invoice"/>
    <s v="87523"/>
    <s v="BUILDERS WAREHOUSE:NORWOOD"/>
    <s v="AT CELOSIA 12CM POT"/>
    <n v="50"/>
    <n v="12.2"/>
    <n v="610"/>
    <n v="61414.9"/>
    <x v="4"/>
  </r>
  <r>
    <m/>
    <x v="142"/>
    <s v="Invoice"/>
    <s v="87525"/>
    <s v="BUILDERS WAREHOUSE:EDENVALE"/>
    <s v="AT CELOSIA 12CM POT"/>
    <n v="50"/>
    <n v="12.2"/>
    <n v="610"/>
    <n v="62024.9"/>
    <x v="4"/>
  </r>
  <r>
    <m/>
    <x v="142"/>
    <s v="Invoice"/>
    <s v="87531"/>
    <s v="BUILDERS WAREHOUSE:BOKSBURG (NEW)"/>
    <s v="AT CELOSIA 12CM POT"/>
    <n v="30"/>
    <n v="12.2"/>
    <n v="366"/>
    <n v="62390.9"/>
    <x v="4"/>
  </r>
  <r>
    <m/>
    <x v="142"/>
    <s v="Invoice"/>
    <s v="87532"/>
    <s v="BUILDERS WAREHOUSE:NORTHMEAD"/>
    <s v="AT CELOSIA 12CM POT"/>
    <n v="16"/>
    <n v="12.2"/>
    <n v="195.2"/>
    <n v="62586.1"/>
    <x v="4"/>
  </r>
  <r>
    <m/>
    <x v="143"/>
    <s v="Invoice"/>
    <s v="87143"/>
    <s v="BUILDERS WAREHOUSE:ZAMBEZI"/>
    <s v="AT CELOSIA 12CM POT"/>
    <n v="30"/>
    <n v="12.2"/>
    <n v="366"/>
    <n v="62952.1"/>
    <x v="4"/>
  </r>
  <r>
    <m/>
    <x v="143"/>
    <s v="Invoice"/>
    <s v="87539"/>
    <s v="BUILDERS WAREHOUSE:WOODLANDS"/>
    <s v="AT CELOSIA 12CM POT"/>
    <n v="50"/>
    <n v="12.2"/>
    <n v="610"/>
    <n v="63562.1"/>
    <x v="4"/>
  </r>
  <r>
    <m/>
    <x v="143"/>
    <s v="Invoice"/>
    <s v="87540"/>
    <s v="BUILDERS WAREHOUSE:ERASMUS PARK"/>
    <s v="AT CELOSIA 12CM POT"/>
    <n v="50"/>
    <n v="12.2"/>
    <n v="610"/>
    <n v="64172.1"/>
    <x v="4"/>
  </r>
  <r>
    <m/>
    <x v="143"/>
    <s v="Invoice"/>
    <s v="87541"/>
    <s v="BUILDERS WAREHOUSE:CHERRY LANE"/>
    <s v="AT CELOSIA 12CM POT"/>
    <n v="50"/>
    <n v="12.2"/>
    <n v="610"/>
    <n v="64782.1"/>
    <x v="4"/>
  </r>
  <r>
    <m/>
    <x v="143"/>
    <s v="Invoice"/>
    <s v="87562"/>
    <s v="BUILDERS WAREHOUSE:RUSTENBURG"/>
    <s v="AT CELOSIA 12CM POT"/>
    <n v="150"/>
    <n v="12.2"/>
    <n v="1830"/>
    <n v="66612.100000000006"/>
    <x v="4"/>
  </r>
  <r>
    <m/>
    <x v="144"/>
    <s v="Invoice"/>
    <s v="87557"/>
    <s v="FH CHAMBERLAIN TRADING (PTY) LTD:RIVIERA"/>
    <s v="AT CELOSIA 12CM POT"/>
    <n v="40"/>
    <n v="12.2"/>
    <n v="488"/>
    <n v="67100.100000000006"/>
    <x v="4"/>
  </r>
  <r>
    <m/>
    <x v="145"/>
    <s v="Invoice"/>
    <s v="87569"/>
    <s v="BUILDERS WAREHOUSE:SUNWARD PARK"/>
    <s v="AT CELOSIA 12CM POT"/>
    <n v="300"/>
    <n v="12.2"/>
    <n v="3660"/>
    <n v="70760.100000000006"/>
    <x v="4"/>
  </r>
  <r>
    <m/>
    <x v="146"/>
    <s v="Invoice"/>
    <s v="87580"/>
    <s v="BUILDERS WAREHOUSE:GEZINA NEW"/>
    <s v="AT CELOSIA 12CM POT"/>
    <n v="20"/>
    <n v="12.2"/>
    <n v="244"/>
    <n v="71004.100000000006"/>
    <x v="4"/>
  </r>
  <r>
    <m/>
    <x v="146"/>
    <s v="Invoice"/>
    <s v="87582"/>
    <s v="BUILDERS WAREHOUSE:CENTURION"/>
    <s v="AT CELOSIA 12CM POT"/>
    <n v="25"/>
    <n v="12.2"/>
    <n v="305"/>
    <n v="71309.100000000006"/>
    <x v="4"/>
  </r>
  <r>
    <m/>
    <x v="146"/>
    <s v="Invoice"/>
    <s v="87584"/>
    <s v="BUILDERS WAREHOUSE:LYNNWOOD"/>
    <s v="AT CELOSIA 12CM POT"/>
    <n v="55"/>
    <n v="12.2"/>
    <n v="671"/>
    <n v="71980.100000000006"/>
    <x v="4"/>
  </r>
  <r>
    <m/>
    <x v="146"/>
    <s v="Invoice"/>
    <s v="87586"/>
    <s v="BUILDERS WAREHOUSE:RASLOUW"/>
    <s v="AT CELOSIA 12CM POT"/>
    <n v="40"/>
    <n v="12.2"/>
    <n v="488"/>
    <n v="72468.100000000006"/>
    <x v="4"/>
  </r>
  <r>
    <m/>
    <x v="146"/>
    <s v="Invoice"/>
    <s v="87589"/>
    <s v="BUILDERS WAREHOUSE:KLERKSDORP"/>
    <s v="AT CELOSIA 12CM POT"/>
    <n v="30"/>
    <n v="12.2"/>
    <n v="366"/>
    <n v="72834.100000000006"/>
    <x v="4"/>
  </r>
  <r>
    <m/>
    <x v="147"/>
    <s v="Invoice"/>
    <s v="87609"/>
    <s v="BUILDERS WAREHOUSE:KEMPTON PARK"/>
    <s v="AT CELOSIA 12CM POT"/>
    <n v="15"/>
    <n v="12.2"/>
    <n v="183"/>
    <n v="73017.100000000006"/>
    <x v="4"/>
  </r>
  <r>
    <m/>
    <x v="148"/>
    <s v="Invoice"/>
    <s v="87623"/>
    <s v="BUILDERS WAREHOUSE:NORTHMEAD"/>
    <s v="AT CELOSIA 12CM POT"/>
    <n v="20"/>
    <n v="12.2"/>
    <n v="244"/>
    <n v="73261.100000000006"/>
    <x v="4"/>
  </r>
  <r>
    <m/>
    <x v="148"/>
    <s v="Invoice"/>
    <s v="87625"/>
    <s v="BUILDERS WAREHOUSE:CARNIVAL MALL"/>
    <s v="AT CELOSIA 12CM POT"/>
    <n v="25"/>
    <n v="12.2"/>
    <n v="305"/>
    <n v="73566.100000000006"/>
    <x v="4"/>
  </r>
  <r>
    <m/>
    <x v="149"/>
    <s v="Invoice"/>
    <s v="87651"/>
    <s v="BUILDERS WAREHOUSE:ROBINDALE"/>
    <s v="AT CELOSIA 12CM POT"/>
    <n v="30"/>
    <n v="12.2"/>
    <n v="366"/>
    <n v="73932.100000000006"/>
    <x v="4"/>
  </r>
  <r>
    <m/>
    <x v="150"/>
    <s v="Invoice"/>
    <s v="87631"/>
    <s v="BUILDERS WAREHOUSE:RUSTENBURG"/>
    <s v="AT CELOSIA 12CM POT"/>
    <n v="40"/>
    <n v="12.2"/>
    <n v="488"/>
    <n v="74420.100000000006"/>
    <x v="4"/>
  </r>
  <r>
    <m/>
    <x v="150"/>
    <s v="Invoice"/>
    <s v="87637"/>
    <s v="BUILDERS WAREHOUSE:GLEN EAGLES"/>
    <s v="AT CELOSIA 12CM POT"/>
    <n v="20"/>
    <n v="12.2"/>
    <n v="244"/>
    <n v="74664.100000000006"/>
    <x v="4"/>
  </r>
  <r>
    <m/>
    <x v="150"/>
    <s v="Invoice"/>
    <s v="87642"/>
    <s v="BUILDERS WAREHOUSE:SILVERLAKES"/>
    <s v="AT CELOSIA 12CM POT"/>
    <n v="50"/>
    <n v="12.2"/>
    <n v="610"/>
    <n v="75274.100000000006"/>
    <x v="4"/>
  </r>
  <r>
    <m/>
    <x v="151"/>
    <s v="Invoice"/>
    <s v="87659"/>
    <s v="BUILDERS WAREHOUSE:GREENSTONE"/>
    <s v="AT CELOSIA 12CM POT"/>
    <n v="25"/>
    <n v="12.2"/>
    <n v="305"/>
    <n v="75579.100000000006"/>
    <x v="4"/>
  </r>
  <r>
    <m/>
    <x v="152"/>
    <s v="Invoice"/>
    <s v="87668"/>
    <s v="BUILDERS WAREHOUSE:NORTHMEAD"/>
    <s v="AT CELOSIA 12CM POT"/>
    <n v="24"/>
    <n v="12.2"/>
    <n v="292.8"/>
    <n v="75871.900000000009"/>
    <x v="4"/>
  </r>
  <r>
    <m/>
    <x v="152"/>
    <s v="Invoice"/>
    <s v="87670"/>
    <s v="BUILDERS WAREHOUSE:EDENVALE"/>
    <s v="AT CELOSIA 12CM POT"/>
    <n v="20"/>
    <n v="12.2"/>
    <n v="244"/>
    <n v="76115.900000000009"/>
    <x v="4"/>
  </r>
  <r>
    <m/>
    <x v="28"/>
    <s v="Invoice"/>
    <s v="87685"/>
    <s v="FH CHAMBERLAIN TRADING (PTY) LTD:RIVIERA"/>
    <s v="9CM SUCCULENT ASSORTED "/>
    <n v="20"/>
    <n v="12.2"/>
    <n v="244"/>
    <n v="76359.900000000009"/>
    <x v="7"/>
  </r>
  <r>
    <m/>
    <x v="28"/>
    <s v="Invoice"/>
    <s v="87686"/>
    <s v="BUILDERS WAREHOUSE:CHERRY LANE"/>
    <s v="AT CELOSIA 12CM POT"/>
    <n v="14"/>
    <n v="12.2"/>
    <n v="170.8"/>
    <n v="76530.700000000012"/>
    <x v="4"/>
  </r>
  <r>
    <m/>
    <x v="153"/>
    <s v="Invoice"/>
    <s v="87689"/>
    <s v="BUILDERS WAREHOUSE:KLERKSDORP"/>
    <s v="AT CELOSIA 12CM POT"/>
    <n v="50"/>
    <n v="12.2"/>
    <n v="610"/>
    <n v="77140.700000000012"/>
    <x v="4"/>
  </r>
  <r>
    <m/>
    <x v="154"/>
    <s v="Invoice"/>
    <s v="87701"/>
    <s v="BUILDERS WAREHOUSE:ROBINDALE"/>
    <s v="AT CELOSIA 12CM POT"/>
    <n v="50"/>
    <n v="12.2"/>
    <n v="610"/>
    <n v="77750.700000000012"/>
    <x v="4"/>
  </r>
  <r>
    <m/>
    <x v="154"/>
    <s v="Invoice"/>
    <s v="87705"/>
    <s v="BUILDERS WAREHOUSE:KEMPTON PARK"/>
    <s v="AT CELOSIA 12CM POT"/>
    <n v="15"/>
    <n v="12.2"/>
    <n v="183"/>
    <n v="77933.700000000012"/>
    <x v="4"/>
  </r>
  <r>
    <m/>
    <x v="154"/>
    <s v="Invoice"/>
    <s v="87707"/>
    <s v="BUILDERS WAREHOUSE:GREENSTONE"/>
    <s v="AT CELOSIA 12CM POT"/>
    <n v="50"/>
    <n v="12.2"/>
    <n v="610"/>
    <n v="78543.700000000012"/>
    <x v="4"/>
  </r>
  <r>
    <m/>
    <x v="155"/>
    <s v="Invoice"/>
    <s v="87713"/>
    <s v="BUILDERS WAREHOUSE:NEWMARKET"/>
    <s v="AT CELOSIA 12CM POT"/>
    <n v="100"/>
    <n v="12.2"/>
    <n v="1220"/>
    <n v="79763.700000000012"/>
    <x v="4"/>
  </r>
  <r>
    <m/>
    <x v="155"/>
    <s v="Invoice"/>
    <s v="87714"/>
    <s v="BUILDERS WAREHOUSE:NORTHMEAD"/>
    <s v="AT CELOSIA 12CM POT"/>
    <n v="50"/>
    <n v="12.2"/>
    <n v="610"/>
    <n v="80373.700000000012"/>
    <x v="4"/>
  </r>
  <r>
    <m/>
    <x v="156"/>
    <s v="Invoice"/>
    <s v="87722"/>
    <s v="BUILDERS WAREHOUSE:ERASMUS PARK"/>
    <s v="AT CELOSIA 12CM POT"/>
    <n v="30"/>
    <n v="12.2"/>
    <n v="366"/>
    <n v="80739.700000000012"/>
    <x v="4"/>
  </r>
  <r>
    <m/>
    <x v="157"/>
    <s v="Invoice"/>
    <s v="87732"/>
    <s v="BUILDERS WAREHOUSE:BEDFORDVIEW"/>
    <s v="AT CELOSIA 12CM POT"/>
    <n v="20"/>
    <n v="12.2"/>
    <n v="244"/>
    <n v="80983.700000000012"/>
    <x v="4"/>
  </r>
  <r>
    <m/>
    <x v="158"/>
    <s v="Invoice"/>
    <s v="87744"/>
    <s v="BUILDERS WAREHOUSE:NEWMARKET"/>
    <s v="AT CELOSIA 12CM POT"/>
    <n v="80"/>
    <n v="12.2"/>
    <n v="976"/>
    <n v="81959.700000000012"/>
    <x v="4"/>
  </r>
  <r>
    <m/>
    <x v="158"/>
    <s v="Invoice"/>
    <s v="87754"/>
    <s v="BUILDERS WAREHOUSE:BLOEMFONTEIN"/>
    <s v="AT CELOSIA 12CM POT"/>
    <n v="50"/>
    <n v="12.2"/>
    <n v="610"/>
    <n v="82569.700000000012"/>
    <x v="4"/>
  </r>
  <r>
    <m/>
    <x v="159"/>
    <s v="Invoice"/>
    <s v="87757"/>
    <s v="BUILDERS WAREHOUSE:RASLOUW"/>
    <s v="AT CELOSIA 12CM POT"/>
    <n v="20"/>
    <n v="12.2"/>
    <n v="244"/>
    <n v="82813.700000000012"/>
    <x v="4"/>
  </r>
  <r>
    <m/>
    <x v="159"/>
    <s v="Invoice"/>
    <s v="87759"/>
    <s v="BUILDERS WAREHOUSE:SILVERLAKES"/>
    <s v="AT CELOSIA 12CM POT"/>
    <n v="20"/>
    <n v="12.2"/>
    <n v="244"/>
    <n v="83057.700000000012"/>
    <x v="4"/>
  </r>
  <r>
    <m/>
    <x v="159"/>
    <s v="Invoice"/>
    <s v="87760"/>
    <s v="BUILDERS WAREHOUSE:LYNNWOOD"/>
    <s v="AT CELOSIA 12CM POT"/>
    <n v="20"/>
    <n v="12.2"/>
    <n v="244"/>
    <n v="83301.700000000012"/>
    <x v="4"/>
  </r>
  <r>
    <m/>
    <x v="159"/>
    <s v="Invoice"/>
    <s v="87761"/>
    <s v="BUILDERS WAREHOUSE:RUSTENBURG"/>
    <s v="AT CELOSIA 12CM POT"/>
    <n v="40"/>
    <n v="12.2"/>
    <n v="488"/>
    <n v="83789.700000000012"/>
    <x v="4"/>
  </r>
  <r>
    <m/>
    <x v="160"/>
    <s v="Invoice"/>
    <s v="87787"/>
    <s v="BUILDERS WAREHOUSE:GREENSTONE"/>
    <s v="AT CELOSIA 12CM POT"/>
    <n v="25"/>
    <n v="12.2"/>
    <n v="305"/>
    <n v="84094.700000000012"/>
    <x v="4"/>
  </r>
  <r>
    <m/>
    <x v="160"/>
    <s v="Invoice"/>
    <s v="87793"/>
    <s v="BUILDERS WAREHOUSE:NEWCASTLE"/>
    <s v="AT CELOSIA 12CM POT"/>
    <n v="25"/>
    <n v="12.2"/>
    <n v="305"/>
    <n v="84399.700000000012"/>
    <x v="4"/>
  </r>
  <r>
    <m/>
    <x v="161"/>
    <s v="Invoice"/>
    <s v="87796"/>
    <s v="THYME SQUARE"/>
    <s v="BELLIS 12CM POT"/>
    <n v="10"/>
    <n v="11.25"/>
    <n v="112.5"/>
    <n v="84512.200000000012"/>
    <x v="4"/>
  </r>
  <r>
    <m/>
    <x v="162"/>
    <s v="Invoice"/>
    <s v="87799"/>
    <s v="BUILDERS WAREHOUSE:HARTEBEESPOORT"/>
    <s v="AT CELOSIA 12CM POT"/>
    <n v="50"/>
    <n v="12.2"/>
    <n v="610"/>
    <n v="85122.200000000012"/>
    <x v="4"/>
  </r>
  <r>
    <m/>
    <x v="163"/>
    <s v="Invoice"/>
    <s v="87837"/>
    <s v="BUILDERS WAREHOUSE:KEMPTON PARK"/>
    <s v="AT CELOSIA 12CM POT"/>
    <n v="30"/>
    <n v="12.2"/>
    <n v="366"/>
    <n v="85488.200000000012"/>
    <x v="4"/>
  </r>
  <r>
    <m/>
    <x v="164"/>
    <s v="Invoice"/>
    <s v="87843"/>
    <s v="BUILDERS WAREHOUSE:EDENVALE"/>
    <s v="AT CELOSIA 12CM POT"/>
    <n v="30"/>
    <n v="12.2"/>
    <n v="366"/>
    <n v="85854.200000000012"/>
    <x v="4"/>
  </r>
  <r>
    <m/>
    <x v="164"/>
    <s v="Invoice"/>
    <s v="87845"/>
    <s v="BUILDERS WAREHOUSE:SUNWARD PARK"/>
    <s v="AT CELOSIA 12CM POT"/>
    <n v="40"/>
    <n v="12.2"/>
    <n v="488"/>
    <n v="86342.200000000012"/>
    <x v="4"/>
  </r>
  <r>
    <m/>
    <x v="164"/>
    <s v="Invoice"/>
    <s v="87848"/>
    <s v="BUILDERS WAREHOUSE:NEWMARKET"/>
    <s v="AT CELOSIA 12CM POT"/>
    <n v="25"/>
    <n v="12.2"/>
    <n v="305"/>
    <n v="86647.200000000012"/>
    <x v="4"/>
  </r>
  <r>
    <m/>
    <x v="48"/>
    <s v="Invoice"/>
    <s v="87857"/>
    <s v="BUILDERS WAREHOUSE:CHERRY LANE"/>
    <s v="AT CELOSIA 12CM POT"/>
    <n v="25"/>
    <n v="12.2"/>
    <n v="305"/>
    <n v="86952.200000000012"/>
    <x v="4"/>
  </r>
  <r>
    <m/>
    <x v="48"/>
    <s v="Invoice"/>
    <s v="87860"/>
    <s v="BUILDERS WAREHOUSE:RUSTENBURG"/>
    <s v="AT CELOSIA 12CM POT"/>
    <n v="75"/>
    <n v="12.2"/>
    <n v="915"/>
    <n v="87867.200000000012"/>
    <x v="4"/>
  </r>
  <r>
    <m/>
    <x v="165"/>
    <s v="Invoice"/>
    <s v="87876"/>
    <s v="FH CHAMBERLAIN TRADING (PTY) LTD:RIVIERA"/>
    <s v="AT CELOSIA 12CM POT"/>
    <n v="50"/>
    <n v="12.2"/>
    <n v="610"/>
    <n v="88477.200000000012"/>
    <x v="4"/>
  </r>
  <r>
    <m/>
    <x v="166"/>
    <s v="Invoice"/>
    <s v="87880"/>
    <s v="BUILDERS WAREHOUSE:GREENSTONE"/>
    <s v="AT CELOSIA 12CM POT"/>
    <n v="30"/>
    <n v="12.2"/>
    <n v="366"/>
    <n v="88843.200000000012"/>
    <x v="4"/>
  </r>
  <r>
    <m/>
    <x v="167"/>
    <s v="Invoice"/>
    <s v="87894"/>
    <s v="THYME SQUARE"/>
    <s v=" 12CM POT"/>
    <n v="30"/>
    <n v="11.25"/>
    <n v="337.5"/>
    <n v="89180.700000000012"/>
    <x v="4"/>
  </r>
  <r>
    <m/>
    <x v="167"/>
    <s v="Invoice"/>
    <s v="87895"/>
    <s v="BUILDERS WAREHOUSE:NEWMARKET"/>
    <s v="AT CELOSIA 12CM POT"/>
    <n v="30"/>
    <n v="12.2"/>
    <n v="366"/>
    <n v="89546.700000000012"/>
    <x v="4"/>
  </r>
  <r>
    <m/>
    <x v="167"/>
    <s v="Invoice"/>
    <s v="87898"/>
    <s v="BUILDERS WAREHOUSE:EDENVALE"/>
    <s v="AT CELOSIA 12CM POT"/>
    <n v="16"/>
    <n v="41.5"/>
    <n v="664"/>
    <n v="90210.700000000012"/>
    <x v="4"/>
  </r>
  <r>
    <m/>
    <x v="168"/>
    <s v="Invoice"/>
    <s v="87916"/>
    <s v="BUILDERS WAREHOUSE:ERASMUS PARK"/>
    <s v="AT CELOSIA 12CM POT"/>
    <n v="50"/>
    <n v="12.8"/>
    <n v="640"/>
    <n v="90850.700000000012"/>
    <x v="4"/>
  </r>
  <r>
    <m/>
    <x v="168"/>
    <s v="Invoice"/>
    <s v="87923"/>
    <s v="BUILDERS WAREHOUSE:CHERRY LANE"/>
    <s v="AT CELOSIA 12CM POT"/>
    <n v="15"/>
    <n v="12.8"/>
    <n v="192"/>
    <n v="91042.700000000012"/>
    <x v="4"/>
  </r>
  <r>
    <m/>
    <x v="169"/>
    <s v="Invoice"/>
    <s v="87938"/>
    <s v="BUILDERS WAREHOUSE:KLERKSDORP"/>
    <s v="AT CELOSIA 12CM POT"/>
    <n v="100"/>
    <n v="12.8"/>
    <n v="1280"/>
    <n v="92322.700000000012"/>
    <x v="4"/>
  </r>
  <r>
    <m/>
    <x v="170"/>
    <s v="Invoice"/>
    <s v="87949"/>
    <s v="BUILDERS WAREHOUSE:KEMPTON PARK"/>
    <s v="AT CELOSIA 12CM POT"/>
    <n v="50"/>
    <n v="12.8"/>
    <n v="640"/>
    <n v="92962.700000000012"/>
    <x v="4"/>
  </r>
  <r>
    <m/>
    <x v="171"/>
    <s v="Invoice"/>
    <s v="87831"/>
    <s v="BUILDERS WAREHOUSE:SUNWARD PARK"/>
    <s v="AT CELOSIA 12CM POT"/>
    <n v="50"/>
    <n v="12.8"/>
    <n v="640"/>
    <n v="93602.700000000012"/>
    <x v="4"/>
  </r>
  <r>
    <m/>
    <x v="171"/>
    <s v="Invoice"/>
    <s v="87959"/>
    <s v="BUILDERS WAREHOUSE:CARNIVAL MALL"/>
    <s v="AT CELOSIA 12CM POT"/>
    <n v="50"/>
    <n v="12.8"/>
    <n v="640"/>
    <n v="94242.700000000012"/>
    <x v="4"/>
  </r>
  <r>
    <m/>
    <x v="171"/>
    <s v="Invoice"/>
    <s v="87962"/>
    <s v="BUILDERS WAREHOUSE:EDENVALE"/>
    <s v="AT CELOSIA 12CM POT"/>
    <n v="50"/>
    <n v="12.8"/>
    <n v="640"/>
    <n v="94882.700000000012"/>
    <x v="4"/>
  </r>
  <r>
    <m/>
    <x v="172"/>
    <s v="Invoice"/>
    <s v="87975"/>
    <s v="BUILDERS WAREHOUSE:LYNNWOOD"/>
    <s v="AT CELOSIA 12CM POT"/>
    <n v="50"/>
    <n v="12.8"/>
    <n v="640"/>
    <n v="95522.700000000012"/>
    <x v="4"/>
  </r>
  <r>
    <m/>
    <x v="172"/>
    <s v="Invoice"/>
    <s v="87978"/>
    <s v="BUILDERS WAREHOUSE:GEZINA NEW"/>
    <s v="AT CELOSIA 12CM POT"/>
    <n v="30"/>
    <n v="12.8"/>
    <n v="384"/>
    <n v="95906.700000000012"/>
    <x v="4"/>
  </r>
  <r>
    <m/>
    <x v="172"/>
    <s v="Invoice"/>
    <s v="87981"/>
    <s v="BUILDERS WAREHOUSE:WONDER PARK"/>
    <s v="AT CELOSIA 12CM POT"/>
    <n v="30"/>
    <n v="12.8"/>
    <n v="384"/>
    <n v="96290.700000000012"/>
    <x v="4"/>
  </r>
  <r>
    <m/>
    <x v="173"/>
    <s v="Invoice"/>
    <s v="88004"/>
    <s v="BUILDERS WAREHOUSE:CENTURION"/>
    <s v="AT CELOSIA 12CM POT"/>
    <n v="100"/>
    <n v="12.8"/>
    <n v="1280"/>
    <n v="97570.700000000012"/>
    <x v="4"/>
  </r>
  <r>
    <m/>
    <x v="174"/>
    <s v="Invoice"/>
    <s v="88032"/>
    <s v="BUILDERS WAREHOUSE:NEWMARKET"/>
    <s v="AT CELOSIA 12CM POT"/>
    <n v="50"/>
    <n v="12.8"/>
    <n v="640"/>
    <n v="98210.700000000012"/>
    <x v="4"/>
  </r>
  <r>
    <m/>
    <x v="174"/>
    <s v="Invoice"/>
    <s v="88036"/>
    <s v="BUILDERS WAREHOUSE:NORTHMEAD"/>
    <s v="AT CELOSIA 12CM POT"/>
    <n v="18"/>
    <n v="12.8"/>
    <n v="230.4"/>
    <n v="98441.1"/>
    <x v="4"/>
  </r>
  <r>
    <m/>
    <x v="175"/>
    <s v="Invoice"/>
    <s v="88069"/>
    <s v="BUILDERS WAREHOUSE:ERASMUS PARK"/>
    <s v="AT CELOSIA 12CM POT"/>
    <n v="50"/>
    <n v="12.8"/>
    <n v="640"/>
    <n v="99081.1"/>
    <x v="4"/>
  </r>
  <r>
    <m/>
    <x v="175"/>
    <s v="Invoice"/>
    <s v="88071"/>
    <s v="BUILDERS WAREHOUSE:ZAMBEZI"/>
    <s v="AT CELOSIA 12CM POT"/>
    <n v="80"/>
    <n v="12.8"/>
    <n v="1024"/>
    <n v="100105.1"/>
    <x v="4"/>
  </r>
  <r>
    <m/>
    <x v="175"/>
    <s v="Invoice"/>
    <s v="88081"/>
    <s v="BUILDERS WAREHOUSE:SILVERLAKES"/>
    <s v="AT CELOSIA 12CM POT"/>
    <n v="50"/>
    <n v="12.8"/>
    <n v="640"/>
    <n v="100745.1"/>
    <x v="4"/>
  </r>
  <r>
    <m/>
    <x v="176"/>
    <s v="Invoice"/>
    <s v="88121"/>
    <s v="THYME SQUARE"/>
    <s v="COLEUS 12CM POT"/>
    <n v="10"/>
    <n v="11.95"/>
    <n v="119.5"/>
    <n v="100864.6"/>
    <x v="4"/>
  </r>
  <r>
    <m/>
    <x v="176"/>
    <s v="Invoice"/>
    <s v="88125"/>
    <s v="BUILDERS WAREHOUSE:NORTHMEAD"/>
    <s v="AT CELOSIA 12CM POT"/>
    <n v="20"/>
    <n v="12.8"/>
    <n v="256"/>
    <n v="101120.6"/>
    <x v="4"/>
  </r>
  <r>
    <m/>
    <x v="176"/>
    <s v="Invoice"/>
    <s v="88130"/>
    <s v="BUILDERS WAREHOUSE:NEWMARKET"/>
    <s v="AT CELOSIA 12CM POT"/>
    <n v="50"/>
    <n v="12.8"/>
    <n v="640"/>
    <n v="101760.6"/>
    <x v="4"/>
  </r>
  <r>
    <m/>
    <x v="177"/>
    <s v="Invoice"/>
    <s v="88152"/>
    <s v="BUILDERS WAREHOUSE:ERASMUS PARK"/>
    <s v="AT CELOSIA 12CM POT"/>
    <n v="50"/>
    <n v="12.8"/>
    <n v="640"/>
    <n v="102400.6"/>
    <x v="4"/>
  </r>
  <r>
    <m/>
    <x v="177"/>
    <s v="Invoice"/>
    <s v="88153"/>
    <s v="BUILDERS WAREHOUSE:GEZINA NEW"/>
    <s v="AT CELOSIA 12CM POT"/>
    <n v="30"/>
    <n v="12.8"/>
    <n v="384"/>
    <n v="102784.6"/>
    <x v="4"/>
  </r>
  <r>
    <m/>
    <x v="177"/>
    <s v="Invoice"/>
    <s v="88158"/>
    <s v="BUILDERS WAREHOUSE:RUSTENBURG"/>
    <s v="AT CELOSIA 12CM POT"/>
    <n v="100"/>
    <n v="12.8"/>
    <n v="1280"/>
    <n v="104064.6"/>
    <x v="4"/>
  </r>
  <r>
    <m/>
    <x v="177"/>
    <s v="Invoice"/>
    <s v="88168"/>
    <s v="BUILDERS WAREHOUSE:CHERRY LANE"/>
    <s v="AT CELOSIA 12CM POT"/>
    <n v="20"/>
    <n v="12.8"/>
    <n v="256"/>
    <n v="104320.6"/>
    <x v="4"/>
  </r>
  <r>
    <m/>
    <x v="178"/>
    <s v="Invoice"/>
    <s v="88191"/>
    <s v="BUILDERS WAREHOUSE:RASLOUW"/>
    <s v="AT CELOSIA 12CM POT"/>
    <n v="50"/>
    <n v="12.8"/>
    <n v="640"/>
    <n v="104960.6"/>
    <x v="4"/>
  </r>
  <r>
    <m/>
    <x v="178"/>
    <s v="Invoice"/>
    <s v="88200"/>
    <s v="BUILDERS WAREHOUSE:KLERKSDORP"/>
    <s v="AT CELOSIA 12CM POT"/>
    <n v="75"/>
    <n v="12.8"/>
    <n v="960"/>
    <n v="105920.6"/>
    <x v="4"/>
  </r>
  <r>
    <m/>
    <x v="179"/>
    <s v="Invoice"/>
    <s v="88165"/>
    <s v="BUILDERS WAREHOUSE:ZAMBEZI"/>
    <s v="AT CELOSIA 12CM POT"/>
    <n v="50"/>
    <n v="12.8"/>
    <n v="640"/>
    <n v="106560.6"/>
    <x v="4"/>
  </r>
  <r>
    <m/>
    <x v="179"/>
    <s v="Invoice"/>
    <s v="88214"/>
    <s v="BUILDERS WAREHOUSE:GREENSTONE"/>
    <s v="AT CELOSIA 12CM POT"/>
    <n v="100"/>
    <n v="12.8"/>
    <n v="1280"/>
    <n v="107840.6"/>
    <x v="4"/>
  </r>
  <r>
    <m/>
    <x v="179"/>
    <s v="Invoice"/>
    <s v="88226"/>
    <s v="BUILDERS WAREHOUSE:ROBINDALE"/>
    <s v="AT CELOSIA 12CM POT"/>
    <n v="75"/>
    <n v="12.8"/>
    <n v="960"/>
    <n v="108800.6"/>
    <x v="4"/>
  </r>
  <r>
    <m/>
    <x v="180"/>
    <s v="Invoice"/>
    <s v="88231"/>
    <s v="BUILDERS WAREHOUSE:SUNWARD PARK"/>
    <s v="AT CELOSIA 12CM POT"/>
    <n v="50"/>
    <n v="12.8"/>
    <n v="640"/>
    <n v="109440.6"/>
    <x v="4"/>
  </r>
  <r>
    <m/>
    <x v="180"/>
    <s v="Invoice"/>
    <s v="88239"/>
    <s v="BUILDERS WAREHOUSE:NORTHMEAD"/>
    <s v="AT CELOSIA 12CM POT"/>
    <n v="60"/>
    <n v="12.8"/>
    <n v="768"/>
    <n v="110208.6"/>
    <x v="4"/>
  </r>
  <r>
    <m/>
    <x v="180"/>
    <s v="Invoice"/>
    <s v="88243"/>
    <s v="BUILDERS WAREHOUSE:NEWMARKET"/>
    <s v="AT CELOSIA 12CM POT"/>
    <n v="40"/>
    <n v="12.8"/>
    <n v="512"/>
    <n v="110720.6"/>
    <x v="4"/>
  </r>
  <r>
    <m/>
    <x v="180"/>
    <s v="Invoice"/>
    <s v="88245"/>
    <s v="BUILDERS WAREHOUSE:CARNIVAL MALL"/>
    <s v="AT CELOSIA 12CM POT"/>
    <n v="75"/>
    <n v="12.8"/>
    <n v="960"/>
    <n v="111680.6"/>
    <x v="4"/>
  </r>
  <r>
    <m/>
    <x v="180"/>
    <s v="Invoice"/>
    <s v="88261"/>
    <s v="BUILDERS WAREHOUSE:BLOEMFONTEIN"/>
    <s v="AT CELOSIA 12CM POT"/>
    <n v="50"/>
    <n v="12.8"/>
    <n v="640"/>
    <n v="112320.6"/>
    <x v="4"/>
  </r>
  <r>
    <m/>
    <x v="180"/>
    <s v="Invoice"/>
    <s v="88262"/>
    <s v="BUILDERS WAREHOUSE:BETHLEHEM"/>
    <s v="AT CELOSIA 12CM POT"/>
    <n v="100"/>
    <n v="12.8"/>
    <n v="1280"/>
    <n v="113600.6"/>
    <x v="4"/>
  </r>
  <r>
    <m/>
    <x v="181"/>
    <s v="Invoice"/>
    <s v="88272"/>
    <s v="BUILDERS WAREHOUSE:LYNNWOOD"/>
    <s v="AT CELOSIA 12CM POT"/>
    <n v="52"/>
    <n v="12.8"/>
    <n v="665.6"/>
    <n v="114266.20000000001"/>
    <x v="4"/>
  </r>
  <r>
    <m/>
    <x v="182"/>
    <s v="Invoice"/>
    <s v="88268"/>
    <s v="BUILDERS WAREHOUSE:ERASMUS PARK"/>
    <s v="AT CELOSIA 12CM POT"/>
    <n v="35"/>
    <n v="12.8"/>
    <n v="448"/>
    <n v="114714.20000000001"/>
    <x v="4"/>
  </r>
  <r>
    <m/>
    <x v="182"/>
    <s v="Invoice"/>
    <s v="88277"/>
    <s v="BUILDERS WAREHOUSE:SILVERLAKES"/>
    <s v="AT CELOSIA 12CM POT"/>
    <n v="42"/>
    <n v="12.8"/>
    <n v="537.6"/>
    <n v="115251.80000000002"/>
    <x v="4"/>
  </r>
  <r>
    <m/>
    <x v="182"/>
    <s v="Invoice"/>
    <s v="88279"/>
    <s v="BUILDERS WAREHOUSE:CENTURION"/>
    <s v="AT CELOSIA 12CM POT"/>
    <n v="80"/>
    <n v="12.8"/>
    <n v="1024"/>
    <n v="116275.80000000002"/>
    <x v="4"/>
  </r>
  <r>
    <m/>
    <x v="183"/>
    <s v="Invoice"/>
    <s v="88310"/>
    <s v="BUILDERS WAREHOUSE:KLERKSDORP"/>
    <s v="AT CELOSIA 12CM POT"/>
    <n v="80"/>
    <n v="12.8"/>
    <n v="1024"/>
    <n v="117299.80000000002"/>
    <x v="4"/>
  </r>
  <r>
    <m/>
    <x v="184"/>
    <s v="Invoice"/>
    <s v="88323"/>
    <s v="BUILDERS WAREHOUSE:SUNWARD PARK"/>
    <s v="AT CELOSIA 12CM POT"/>
    <n v="80"/>
    <n v="12.8"/>
    <n v="1024"/>
    <n v="118323.80000000002"/>
    <x v="4"/>
  </r>
  <r>
    <m/>
    <x v="184"/>
    <s v="Invoice"/>
    <s v="88326"/>
    <s v="BUILDERS WAREHOUSE:ROBINDALE"/>
    <s v="AT CELOSIA 12CM POT"/>
    <n v="64"/>
    <n v="12.8"/>
    <n v="819.2"/>
    <n v="119143.00000000001"/>
    <x v="4"/>
  </r>
  <r>
    <m/>
    <x v="184"/>
    <s v="Invoice"/>
    <s v="88328"/>
    <s v="BUILDERS WAREHOUSE:KEMPTON PARK"/>
    <s v="AT CELOSIA 12CM POT"/>
    <n v="50"/>
    <n v="12.8"/>
    <n v="640"/>
    <n v="119783.00000000001"/>
    <x v="4"/>
  </r>
  <r>
    <m/>
    <x v="185"/>
    <s v="Invoice"/>
    <s v="88320"/>
    <s v="BUILDERS WAREHOUSE:BEDFORDVIEW"/>
    <s v="AT CELOSIA 12CM POT"/>
    <n v="50"/>
    <n v="12.8"/>
    <n v="640"/>
    <n v="120423.00000000001"/>
    <x v="4"/>
  </r>
  <r>
    <m/>
    <x v="185"/>
    <s v="Invoice"/>
    <s v="88116"/>
    <s v="BUILDERS WAREHOUSE:BOKSBURG (NEW)"/>
    <s v="AT CELOSIA 12CM POT"/>
    <n v="60"/>
    <n v="12.8"/>
    <n v="768"/>
    <n v="121191.00000000001"/>
    <x v="4"/>
  </r>
  <r>
    <m/>
    <x v="185"/>
    <s v="Invoice"/>
    <s v="88338"/>
    <s v="BUILDERS WAREHOUSE:NEWMARKET"/>
    <s v="AT CELOSIA 12CM POT"/>
    <n v="150"/>
    <n v="12.8"/>
    <n v="1920"/>
    <n v="123111.00000000001"/>
    <x v="4"/>
  </r>
  <r>
    <m/>
    <x v="185"/>
    <s v="Invoice"/>
    <s v="88341"/>
    <s v="THYME SQUARE"/>
    <s v="AT COLEUS 12CM POT"/>
    <n v="50"/>
    <n v="11.95"/>
    <n v="597.5"/>
    <n v="123708.50000000001"/>
    <x v="4"/>
  </r>
  <r>
    <m/>
    <x v="185"/>
    <s v="Invoice"/>
    <s v="88343"/>
    <s v="BUILDERS WAREHOUSE:NORTHMEAD"/>
    <s v="AT CELOSIA 12CM POT"/>
    <n v="100"/>
    <n v="12.8"/>
    <n v="1280"/>
    <n v="124988.50000000001"/>
    <x v="4"/>
  </r>
  <r>
    <m/>
    <x v="185"/>
    <s v="Invoice"/>
    <s v="88344"/>
    <s v="BUILDERS WAREHOUSE:NEWMARKET"/>
    <s v="AT CELOSIA 12CM POT"/>
    <n v="82"/>
    <n v="12.8"/>
    <n v="1049.5999999999999"/>
    <n v="126038.10000000002"/>
    <x v="4"/>
  </r>
  <r>
    <m/>
    <x v="186"/>
    <s v="Invoice"/>
    <s v="88386"/>
    <s v="BUILDERS WAREHOUSE:ZAMBEZI"/>
    <s v="AT CELOSIA 12CM POT"/>
    <n v="150"/>
    <n v="12.8"/>
    <n v="1920"/>
    <n v="127958.10000000002"/>
    <x v="4"/>
  </r>
  <r>
    <m/>
    <x v="186"/>
    <s v="Invoice"/>
    <s v="88387"/>
    <s v="BUILDERS WAREHOUSE:CENTURION"/>
    <s v="AT CELOSIA 12CM POT"/>
    <n v="64"/>
    <n v="12.8"/>
    <n v="819.2"/>
    <n v="128777.30000000002"/>
    <x v="4"/>
  </r>
  <r>
    <m/>
    <x v="187"/>
    <s v="Invoice"/>
    <s v="88406"/>
    <s v="BUILDERS WAREHOUSE:KLERKSDORP"/>
    <s v="AT CELOSIA 12CM POT"/>
    <n v="80"/>
    <n v="12.8"/>
    <n v="1024"/>
    <n v="129801.30000000002"/>
    <x v="4"/>
  </r>
  <r>
    <m/>
    <x v="187"/>
    <s v="Invoice"/>
    <s v="88412"/>
    <s v="FH CHAMBERLAIN TRADING (PTY) LTD:RIVIERA"/>
    <s v="AT CELOSIA 12CM POT"/>
    <n v="20"/>
    <n v="12.2"/>
    <n v="244"/>
    <n v="130045.30000000002"/>
    <x v="4"/>
  </r>
  <r>
    <m/>
    <x v="188"/>
    <s v="Invoice"/>
    <s v="88421"/>
    <s v="BUILDERS WAREHOUSE:ROBINDALE"/>
    <s v="AT CELOSIA 12CM POT"/>
    <n v="40"/>
    <n v="12.8"/>
    <n v="512"/>
    <n v="130557.30000000002"/>
    <x v="4"/>
  </r>
  <r>
    <m/>
    <x v="188"/>
    <s v="Invoice"/>
    <s v="88423"/>
    <s v="BUILDERS WAREHOUSE:GREENSTONE"/>
    <s v="AT CELOSIA 12CM POT"/>
    <n v="50"/>
    <n v="12.8"/>
    <n v="640"/>
    <n v="131197.30000000002"/>
    <x v="4"/>
  </r>
  <r>
    <m/>
    <x v="188"/>
    <s v="Invoice"/>
    <s v="88425"/>
    <s v="BUILDERS WAREHOUSE:KEMPTON PARK"/>
    <s v="AT CELOSIA 12CM POT"/>
    <n v="120"/>
    <n v="12.8"/>
    <n v="1536"/>
    <n v="132733.30000000002"/>
    <x v="4"/>
  </r>
  <r>
    <m/>
    <x v="189"/>
    <s v="Invoice"/>
    <s v="88466"/>
    <s v="BUILDERS WAREHOUSE:BLOEMFONTEIN"/>
    <s v="AT CELOSIA 12CM POT"/>
    <n v="50"/>
    <n v="12.8"/>
    <n v="640"/>
    <n v="133373.30000000002"/>
    <x v="4"/>
  </r>
  <r>
    <m/>
    <x v="190"/>
    <s v="Invoice"/>
    <s v="88486"/>
    <s v="BUILDERS WAREHOUSE:CHERRY LANE"/>
    <s v="AT CELOSIA 12CM POT"/>
    <n v="60"/>
    <n v="12.8"/>
    <n v="768"/>
    <n v="134141.30000000002"/>
    <x v="4"/>
  </r>
  <r>
    <m/>
    <x v="191"/>
    <s v="Invoice"/>
    <s v="88548"/>
    <s v="BUILDERS WAREHOUSE:NORTHMEAD"/>
    <s v="AT CELOSIA 12CM POT"/>
    <n v="70"/>
    <n v="12.8"/>
    <n v="896"/>
    <n v="135037.30000000002"/>
    <x v="4"/>
  </r>
  <r>
    <m/>
    <x v="192"/>
    <s v="Invoice"/>
    <s v="88615"/>
    <s v="BUILDERS WAREHOUSE:KLERKSDORP"/>
    <s v="AT CELOSIA 12CM POT"/>
    <n v="20"/>
    <n v="12.8"/>
    <n v="256"/>
    <n v="135293.30000000002"/>
    <x v="4"/>
  </r>
  <r>
    <m/>
    <x v="193"/>
    <s v="Invoice"/>
    <s v="88673"/>
    <s v="BUILDERS WAREHOUSE:CHERRY LANE"/>
    <s v="AT CELOSIA 12CM POT"/>
    <n v="30"/>
    <n v="12.8"/>
    <n v="384"/>
    <n v="135677.30000000002"/>
    <x v="4"/>
  </r>
  <r>
    <m/>
    <x v="194"/>
    <s v="Invoice"/>
    <s v="88740"/>
    <s v="BUILDERS WAREHOUSE:NORTHMEAD"/>
    <s v="AT CELOSIA 12CM POT"/>
    <n v="60"/>
    <n v="12.8"/>
    <n v="768"/>
    <n v="136445.30000000002"/>
    <x v="4"/>
  </r>
  <r>
    <m/>
    <x v="195"/>
    <s v="Invoice"/>
    <s v="88779"/>
    <s v="FH CHAMBERLAIN TRADING (PTY) LTD:RIVIERA"/>
    <s v="AT CELOSIA 12CM POT"/>
    <n v="20"/>
    <n v="12.2"/>
    <n v="244"/>
    <n v="136689.30000000002"/>
    <x v="4"/>
  </r>
  <r>
    <m/>
    <x v="196"/>
    <s v="Invoice"/>
    <s v="88821"/>
    <s v="BUILDERS WAREHOUSE:NORTHMEAD"/>
    <s v="AT CELOSIA 12CM POT"/>
    <n v="20"/>
    <n v="12.8"/>
    <n v="256"/>
    <n v="136945.30000000002"/>
    <x v="4"/>
  </r>
  <r>
    <m/>
    <x v="196"/>
    <s v="Invoice"/>
    <s v="88822"/>
    <s v="THYME SQUARE"/>
    <s v="MARIGOLD  12CM POT"/>
    <n v="30"/>
    <n v="11.9"/>
    <n v="357"/>
    <n v="137302.30000000002"/>
    <x v="4"/>
  </r>
  <r>
    <m/>
    <x v="197"/>
    <s v="Invoice"/>
    <s v="88908"/>
    <s v="BUILDERS WAREHOUSE:NORTHMEAD"/>
    <s v="AT CELOSIA 12CM POT"/>
    <n v="80"/>
    <n v="12.8"/>
    <n v="1024"/>
    <n v="138326.30000000002"/>
    <x v="4"/>
  </r>
  <r>
    <m/>
    <x v="198"/>
    <s v="Invoice"/>
    <s v="88931"/>
    <s v="BUILDERS WAREHOUSE:ZAMBEZI"/>
    <s v="AT CELOSIA 12CM POT"/>
    <n v="30"/>
    <n v="12.8"/>
    <n v="384"/>
    <n v="138710.30000000002"/>
    <x v="4"/>
  </r>
  <r>
    <m/>
    <x v="199"/>
    <s v="Invoice"/>
    <s v="88986"/>
    <s v="THYME SQUARE"/>
    <s v="LOBELIA 12CM POT"/>
    <n v="10"/>
    <n v="11.95"/>
    <n v="119.5"/>
    <n v="138829.80000000002"/>
    <x v="4"/>
  </r>
  <r>
    <m/>
    <x v="200"/>
    <s v="Invoice"/>
    <s v="89024"/>
    <s v="BUILDERS WAREHOUSE:CHERRY LANE"/>
    <s v="AT CELOSIA 12CM POT"/>
    <n v="25"/>
    <n v="12.8"/>
    <n v="320"/>
    <n v="139149.80000000002"/>
    <x v="4"/>
  </r>
  <r>
    <m/>
    <x v="49"/>
    <s v="Invoice"/>
    <s v="89063"/>
    <s v="BUILDERS WAREHOUSE:CARNIVAL MALL"/>
    <s v="AT CELOSIA 12CM POT"/>
    <n v="25"/>
    <n v="12.8"/>
    <n v="320"/>
    <n v="139469.80000000002"/>
    <x v="4"/>
  </r>
  <r>
    <m/>
    <x v="49"/>
    <s v="Invoice"/>
    <s v="89069"/>
    <s v="BUILDERS WAREHOUSE:EDENVALE"/>
    <s v="AT CELOSIA 12CM POT"/>
    <n v="60"/>
    <n v="12.8"/>
    <n v="768"/>
    <n v="140237.80000000002"/>
    <x v="4"/>
  </r>
  <r>
    <m/>
    <x v="49"/>
    <s v="Invoice"/>
    <s v="89071"/>
    <s v="BUILDERS WAREHOUSE:NORTHMEAD"/>
    <s v="AT CELOSIA 12CM POT"/>
    <n v="50"/>
    <n v="12.8"/>
    <n v="640"/>
    <n v="140877.80000000002"/>
    <x v="4"/>
  </r>
  <r>
    <m/>
    <x v="201"/>
    <s v="Invoice"/>
    <s v="89083"/>
    <s v="BUILDERS WAREHOUSE:GEZINA NEW"/>
    <s v="AT CELOSIA 12CM POT"/>
    <n v="50"/>
    <n v="12.8"/>
    <n v="640"/>
    <n v="141517.80000000002"/>
    <x v="4"/>
  </r>
  <r>
    <m/>
    <x v="201"/>
    <s v="Invoice"/>
    <s v="89092"/>
    <s v="BUILDERS WAREHOUSE:CHERRY LANE"/>
    <s v="AT CELOSIA 12CM POT"/>
    <n v="50"/>
    <n v="12.8"/>
    <n v="640"/>
    <n v="142157.80000000002"/>
    <x v="4"/>
  </r>
  <r>
    <m/>
    <x v="201"/>
    <s v="Invoice"/>
    <s v="89099"/>
    <s v="BUILDERS WAREHOUSE:WOODLANDS"/>
    <s v="AT CELOSIA 12CM POT"/>
    <n v="50"/>
    <n v="12.8"/>
    <n v="640"/>
    <n v="142797.80000000002"/>
    <x v="4"/>
  </r>
  <r>
    <m/>
    <x v="202"/>
    <s v="Invoice"/>
    <s v="89115"/>
    <s v="FH CHAMBERLAIN TRADING (PTY) LTD:RIVIERA"/>
    <s v="AT CELOSIA 12CM POT"/>
    <n v="40"/>
    <n v="12.2"/>
    <n v="488"/>
    <n v="143285.80000000002"/>
    <x v="4"/>
  </r>
  <r>
    <m/>
    <x v="203"/>
    <s v="Invoice"/>
    <s v="89124"/>
    <s v="BUILDERS WAREHOUSE:BEDFORDVIEW"/>
    <s v="AT CELOSIA 12CM POT"/>
    <n v="50"/>
    <n v="12.8"/>
    <n v="640"/>
    <n v="143925.80000000002"/>
    <x v="4"/>
  </r>
  <r>
    <m/>
    <x v="203"/>
    <s v="Invoice"/>
    <s v="89125"/>
    <s v="BUILDERS WAREHOUSE:GREENSTONE"/>
    <s v="AT CELOSIA 12CM POT"/>
    <n v="60"/>
    <n v="12.8"/>
    <n v="768"/>
    <n v="144693.80000000002"/>
    <x v="4"/>
  </r>
  <r>
    <m/>
    <x v="203"/>
    <s v="Invoice"/>
    <s v="89127"/>
    <s v="BUILDERS WAREHOUSE:HARTEBEESPOORT"/>
    <s v="AT CELOSIA 12CM POT"/>
    <n v="40"/>
    <n v="12.8"/>
    <n v="512"/>
    <n v="145205.80000000002"/>
    <x v="4"/>
  </r>
  <r>
    <m/>
    <x v="204"/>
    <s v="Invoice"/>
    <s v="89148"/>
    <s v="BUILDERS WAREHOUSE:NORTHMEAD"/>
    <s v="AT CELOSIA 12CM POT"/>
    <n v="40"/>
    <n v="12.8"/>
    <n v="512"/>
    <n v="145717.80000000002"/>
    <x v="4"/>
  </r>
  <r>
    <m/>
    <x v="204"/>
    <s v="Invoice"/>
    <s v="89150"/>
    <s v="THYME SQUARE"/>
    <s v="BEGONIA 12CM POT"/>
    <n v="5"/>
    <n v="11.95"/>
    <n v="59.75"/>
    <n v="145777.55000000002"/>
    <x v="4"/>
  </r>
  <r>
    <m/>
    <x v="205"/>
    <s v="Invoice"/>
    <s v="89167"/>
    <s v="BUILDERS WAREHOUSE:ZAMBEZI"/>
    <s v="AT CELOSIA 12CM POT"/>
    <n v="20"/>
    <n v="12.8"/>
    <n v="256"/>
    <n v="146033.55000000002"/>
    <x v="4"/>
  </r>
  <r>
    <m/>
    <x v="206"/>
    <s v="Invoice"/>
    <s v="89200"/>
    <s v="BUILDERS WAREHOUSE:GREENSTONE"/>
    <s v="AT CELOSIA 12CM POT"/>
    <n v="60"/>
    <n v="12.8"/>
    <n v="768"/>
    <n v="146801.55000000002"/>
    <x v="4"/>
  </r>
  <r>
    <m/>
    <x v="207"/>
    <s v="Invoice"/>
    <s v="89215"/>
    <s v="BUILDERS WAREHOUSE:EDENVALE"/>
    <s v="AT CELOSIA 12CM POT"/>
    <n v="40"/>
    <n v="12.8"/>
    <n v="512"/>
    <n v="147313.55000000002"/>
    <x v="4"/>
  </r>
  <r>
    <m/>
    <x v="207"/>
    <s v="Invoice"/>
    <s v="89223"/>
    <s v="THYME SQUARE"/>
    <s v="IMPATIENS 12CM"/>
    <n v="15"/>
    <n v="11.95"/>
    <n v="179.25"/>
    <n v="147492.80000000002"/>
    <x v="4"/>
  </r>
  <r>
    <m/>
    <x v="29"/>
    <s v="Invoice"/>
    <s v="89245"/>
    <s v="FH CHAMBERLAIN TRADING (PTY) LTD:WATERKLOOF GLEN"/>
    <s v="AT CELOSIA 12CM POT"/>
    <n v="40"/>
    <n v="12.2"/>
    <n v="488"/>
    <n v="147980.80000000002"/>
    <x v="4"/>
  </r>
  <r>
    <m/>
    <x v="56"/>
    <s v="Invoice"/>
    <s v="89684"/>
    <s v="FH CHAMBERLAIN TRADING (PTY) LTD:RIVIERA"/>
    <s v="AT CELOSIA 12CM POT"/>
    <n v="10"/>
    <n v="12.2"/>
    <n v="122"/>
    <n v="148102.80000000002"/>
    <x v="4"/>
  </r>
  <r>
    <m/>
    <x v="35"/>
    <s v="Invoice"/>
    <s v="89810"/>
    <s v="FH CHAMBERLAIN TRADING (PTY) LTD:RIVIERA"/>
    <s v="AT CELOSIA 12CM POT"/>
    <n v="20"/>
    <n v="12.2"/>
    <n v="244"/>
    <n v="148346.80000000002"/>
    <x v="4"/>
  </r>
  <r>
    <m/>
    <x v="208"/>
    <s v="Invoice"/>
    <s v="90130"/>
    <s v="FH CHAMBERLAIN TRADING (PTY) LTD:STRUBENSVALLEY"/>
    <s v="AT CELOSIA 12CM POT"/>
    <n v="20"/>
    <n v="12.2"/>
    <n v="244"/>
    <n v="148590.80000000002"/>
    <x v="4"/>
  </r>
  <r>
    <s v="Total for AT CELOSIA 12CM POT"/>
    <x v="0"/>
    <m/>
    <m/>
    <m/>
    <m/>
    <n v="11876"/>
    <m/>
    <n v="148590.80000000002"/>
    <m/>
    <x v="0"/>
  </r>
  <r>
    <s v="AT VINCA POT 12CM"/>
    <x v="0"/>
    <m/>
    <m/>
    <m/>
    <m/>
    <m/>
    <m/>
    <m/>
    <m/>
    <x v="0"/>
  </r>
  <r>
    <m/>
    <x v="61"/>
    <s v="Invoice"/>
    <s v="90205"/>
    <s v="BUILDERS WAREHOUSE:GEZINA NEW"/>
    <s v="AT VINCA POT 12CM"/>
    <n v="25"/>
    <n v="12.2"/>
    <n v="305"/>
    <n v="305"/>
    <x v="4"/>
  </r>
  <r>
    <m/>
    <x v="76"/>
    <s v="Invoice"/>
    <s v="90295"/>
    <s v="RIVERSIDE MICA"/>
    <s v="COLP VINCA ASSORTED 12CM"/>
    <n v="8"/>
    <n v="8.99"/>
    <n v="71.92"/>
    <n v="376.92"/>
    <x v="4"/>
  </r>
  <r>
    <m/>
    <x v="76"/>
    <s v="Invoice"/>
    <s v="90295"/>
    <s v="RIVERSIDE MICA"/>
    <s v="COLP VINCA ASSORTED 12CM"/>
    <n v="10"/>
    <n v="8.99"/>
    <n v="89.9"/>
    <n v="466.82000000000005"/>
    <x v="4"/>
  </r>
  <r>
    <m/>
    <x v="65"/>
    <s v="Invoice"/>
    <s v="90335"/>
    <s v="ECKARDS GARDEN PAVILION"/>
    <s v="AT VINCA POT 12CM (SPECIAL)"/>
    <n v="50"/>
    <n v="8.99"/>
    <n v="449.5"/>
    <n v="916.32"/>
    <x v="4"/>
  </r>
  <r>
    <m/>
    <x v="66"/>
    <s v="Invoice"/>
    <s v="90355"/>
    <s v="IRON POINT SUPPLIERS PTY LTD T/A CONCRETE GALLERIA"/>
    <s v="AT VINCA POT 12CM"/>
    <n v="20"/>
    <n v="8.99"/>
    <n v="179.8"/>
    <n v="1096.1200000000001"/>
    <x v="4"/>
  </r>
  <r>
    <m/>
    <x v="66"/>
    <s v="Invoice"/>
    <s v="90359"/>
    <s v="FLORICULTURE WHOLESALE GROWERS"/>
    <s v="VINCA POT 12CM (SPECIAL)"/>
    <n v="20"/>
    <n v="8.99"/>
    <n v="179.8"/>
    <n v="1275.92"/>
    <x v="4"/>
  </r>
  <r>
    <s v="Total for AT VINCA POT 12CM"/>
    <x v="0"/>
    <m/>
    <m/>
    <m/>
    <m/>
    <n v="133"/>
    <m/>
    <n v="1275.92"/>
    <m/>
    <x v="0"/>
  </r>
  <r>
    <s v="BEGONIA ASSORTED 12CM 26211190"/>
    <x v="0"/>
    <m/>
    <m/>
    <m/>
    <m/>
    <m/>
    <m/>
    <m/>
    <m/>
    <x v="0"/>
  </r>
  <r>
    <m/>
    <x v="68"/>
    <s v="Invoice"/>
    <s v="90403"/>
    <s v="STODELS NURSERIES:BRYANSTON"/>
    <s v="STO1279 BEGONIA ASSORTED 12CM 26211190"/>
    <n v="200"/>
    <n v="9.5"/>
    <n v="1900"/>
    <n v="1900"/>
    <x v="4"/>
  </r>
  <r>
    <m/>
    <x v="68"/>
    <s v="Invoice"/>
    <s v="90404"/>
    <s v="STODELS NURSERIES:FERNDALE"/>
    <s v="STO1279 BEGONIA ASSORTED 12CM 26211190"/>
    <n v="100"/>
    <n v="9.5"/>
    <n v="950"/>
    <n v="2850"/>
    <x v="4"/>
  </r>
  <r>
    <s v="Total for BEGONIA ASSORTED 12CM 26211190"/>
    <x v="0"/>
    <m/>
    <m/>
    <m/>
    <m/>
    <n v="300"/>
    <m/>
    <n v="2850"/>
    <m/>
    <x v="0"/>
  </r>
  <r>
    <s v="BELLIS HABANERA WHITE 12CM"/>
    <x v="0"/>
    <m/>
    <m/>
    <m/>
    <m/>
    <m/>
    <m/>
    <m/>
    <m/>
    <x v="0"/>
  </r>
  <r>
    <m/>
    <x v="48"/>
    <s v="Invoice"/>
    <s v="87855"/>
    <s v="STODELS NURSERIES:BRYANSTON"/>
    <s v="26926445 - ANNUAL BELLIS HABANERA WHITE 12CM"/>
    <n v="20"/>
    <n v="11.2"/>
    <n v="224"/>
    <n v="224"/>
    <x v="4"/>
  </r>
  <r>
    <s v="Total for BELLIS HABANERA WHITE 12CM"/>
    <x v="0"/>
    <m/>
    <m/>
    <m/>
    <m/>
    <n v="20"/>
    <m/>
    <n v="224"/>
    <m/>
    <x v="0"/>
  </r>
  <r>
    <s v="COLOUR MAGIC 12CM"/>
    <x v="0"/>
    <m/>
    <m/>
    <m/>
    <m/>
    <m/>
    <m/>
    <m/>
    <m/>
    <x v="0"/>
  </r>
  <r>
    <m/>
    <x v="209"/>
    <s v="Invoice"/>
    <s v="86149"/>
    <s v="THYME SQUARE"/>
    <s v="COLOUR MAGIC 12CM"/>
    <n v="30"/>
    <n v="11.25"/>
    <n v="337.5"/>
    <n v="337.5"/>
    <x v="4"/>
  </r>
  <r>
    <m/>
    <x v="16"/>
    <s v="Invoice"/>
    <s v="86300"/>
    <s v="THYME SQUARE"/>
    <s v="COLOUR MAGIC 12CM"/>
    <n v="10"/>
    <n v="11.25"/>
    <n v="112.5"/>
    <n v="450"/>
    <x v="4"/>
  </r>
  <r>
    <m/>
    <x v="19"/>
    <s v="Invoice"/>
    <s v="86490"/>
    <s v="BRAKPAN GARDEN CENTRE"/>
    <s v="VINCA 12CM"/>
    <n v="15"/>
    <n v="11.2"/>
    <n v="168"/>
    <n v="618"/>
    <x v="4"/>
  </r>
  <r>
    <m/>
    <x v="19"/>
    <s v="Invoice"/>
    <s v="86517"/>
    <s v="SPAR NORTH RAND DC:QUEENSWOOD"/>
    <s v="VINCA 12CM"/>
    <n v="25"/>
    <n v="10.95"/>
    <n v="273.75"/>
    <n v="891.75"/>
    <x v="4"/>
  </r>
  <r>
    <m/>
    <x v="124"/>
    <s v="Invoice"/>
    <s v="87130"/>
    <s v="THYME SQUARE"/>
    <s v="BELLIS 12CM"/>
    <n v="20"/>
    <n v="11.25"/>
    <n v="225"/>
    <n v="1116.75"/>
    <x v="4"/>
  </r>
  <r>
    <m/>
    <x v="126"/>
    <s v="Invoice"/>
    <s v="87152"/>
    <s v="BUILDERS WAREHOUSE:RIVONIA"/>
    <s v="COLOUR MAGIC 12CM"/>
    <n v="40"/>
    <n v="0"/>
    <n v="0"/>
    <n v="1116.75"/>
    <x v="4"/>
  </r>
  <r>
    <m/>
    <x v="126"/>
    <s v="Invoice"/>
    <s v="87176"/>
    <s v="PLANT FACTORY"/>
    <s v="COLOUR MAGIC 12CM"/>
    <n v="75"/>
    <n v="12.2"/>
    <n v="915"/>
    <n v="2031.75"/>
    <x v="4"/>
  </r>
  <r>
    <m/>
    <x v="126"/>
    <s v="Invoice"/>
    <s v="87178"/>
    <s v="PRETTY GARDENS"/>
    <s v="COLOUR MAGIC 12CM"/>
    <n v="25"/>
    <n v="12.2"/>
    <n v="305"/>
    <n v="2336.75"/>
    <x v="4"/>
  </r>
  <r>
    <m/>
    <x v="127"/>
    <s v="Invoice"/>
    <s v="87210"/>
    <s v="RANDWATER"/>
    <s v="COLOUR MAGIC 12CM"/>
    <n v="1"/>
    <n v="11.2"/>
    <n v="11.2"/>
    <n v="2347.9499999999998"/>
    <x v="4"/>
  </r>
  <r>
    <m/>
    <x v="129"/>
    <s v="Invoice"/>
    <s v="87382"/>
    <s v="BUCO SSC:VANDERBIJLPARK"/>
    <s v="COLOUR MAGIC 12CM"/>
    <n v="14"/>
    <n v="12.4"/>
    <n v="173.6"/>
    <n v="2521.5499999999997"/>
    <x v="4"/>
  </r>
  <r>
    <m/>
    <x v="26"/>
    <s v="Invoice"/>
    <s v="87259"/>
    <s v="NINFA GARDEN CENTRE"/>
    <s v="COLOUR MAGIC 12CM"/>
    <n v="140"/>
    <n v="11.2"/>
    <n v="1568"/>
    <n v="4089.5499999999997"/>
    <x v="4"/>
  </r>
  <r>
    <m/>
    <x v="26"/>
    <s v="Invoice"/>
    <s v="87264"/>
    <s v="TINKY'S GARDENS"/>
    <s v="VILOA 12CM"/>
    <n v="12"/>
    <n v="11.2"/>
    <n v="134.4"/>
    <n v="4223.95"/>
    <x v="4"/>
  </r>
  <r>
    <m/>
    <x v="26"/>
    <s v="Invoice"/>
    <s v="87263"/>
    <s v="PRETTY GARDENS"/>
    <s v="COLOUR MAGIC 12CM"/>
    <n v="50"/>
    <n v="0"/>
    <n v="0"/>
    <n v="4223.95"/>
    <x v="4"/>
  </r>
  <r>
    <m/>
    <x v="210"/>
    <s v="Invoice"/>
    <s v="87271"/>
    <s v="CASH SALE"/>
    <s v="COLOUR MAGIC 12CM"/>
    <n v="24"/>
    <n v="11.2"/>
    <n v="268.8"/>
    <n v="4492.75"/>
    <x v="4"/>
  </r>
  <r>
    <m/>
    <x v="27"/>
    <s v="Invoice"/>
    <s v="87299"/>
    <s v="FLORICULTURE WHOLESALE GROWERS"/>
    <s v="BELLIS 12CM"/>
    <n v="40"/>
    <n v="11.2"/>
    <n v="448"/>
    <n v="4940.75"/>
    <x v="4"/>
  </r>
  <r>
    <m/>
    <x v="27"/>
    <s v="Invoice"/>
    <s v="87307"/>
    <s v="BUILDERS WAREHOUSE:ROBINDALE"/>
    <s v="COLOUR MAGIC 12CM"/>
    <n v="3"/>
    <n v="0"/>
    <n v="0"/>
    <n v="4940.75"/>
    <x v="4"/>
  </r>
  <r>
    <m/>
    <x v="7"/>
    <s v="Invoice"/>
    <s v="87399"/>
    <s v="THYME SQUARE"/>
    <s v="COLOUR MAGIC 12CM"/>
    <n v="20"/>
    <n v="11.25"/>
    <n v="225"/>
    <n v="5165.75"/>
    <x v="4"/>
  </r>
  <r>
    <m/>
    <x v="7"/>
    <s v="Invoice"/>
    <s v="87402"/>
    <s v="PLANT FACTORY"/>
    <s v="COLOUR MAGIC 12CM"/>
    <n v="25"/>
    <n v="11.2"/>
    <n v="280"/>
    <n v="5445.75"/>
    <x v="4"/>
  </r>
  <r>
    <m/>
    <x v="137"/>
    <s v="Invoice"/>
    <s v="87103"/>
    <s v="BRAKPAN GARDEN CENTRE"/>
    <s v="COLOUR MAGIC 12CM"/>
    <n v="15"/>
    <n v="11.2"/>
    <n v="168"/>
    <n v="5613.75"/>
    <x v="4"/>
  </r>
  <r>
    <m/>
    <x v="139"/>
    <s v="Invoice"/>
    <s v="87502"/>
    <s v="ECKARDS GARDEN PAVILION"/>
    <s v="PRIMROSE 12CM"/>
    <n v="40"/>
    <n v="11.2"/>
    <n v="448"/>
    <n v="6061.75"/>
    <x v="8"/>
  </r>
  <r>
    <m/>
    <x v="140"/>
    <s v="Invoice"/>
    <s v="87515"/>
    <s v="GARDENSHOP PARKTOWN"/>
    <s v="COLOUR MAGIC 12CM"/>
    <n v="20"/>
    <n v="11.2"/>
    <n v="224"/>
    <n v="6285.75"/>
    <x v="4"/>
  </r>
  <r>
    <m/>
    <x v="140"/>
    <s v="Invoice"/>
    <s v="87522"/>
    <s v="BRAKPAN GARDEN CENTRE"/>
    <s v="COLOUR MAGIC 12CM"/>
    <n v="28"/>
    <n v="11.2"/>
    <n v="313.60000000000002"/>
    <n v="6599.35"/>
    <x v="4"/>
  </r>
  <r>
    <m/>
    <x v="141"/>
    <s v="Invoice"/>
    <s v="87524"/>
    <s v="WOODLANDS NURSERY"/>
    <s v="COLOUR MAGIC 12CM"/>
    <n v="8"/>
    <n v="11.2"/>
    <n v="89.6"/>
    <n v="6688.9500000000007"/>
    <x v="4"/>
  </r>
  <r>
    <m/>
    <x v="142"/>
    <s v="Invoice"/>
    <s v="87537"/>
    <s v="THYME SQUARE"/>
    <s v="COLOUR MAGIC 12CM"/>
    <n v="10"/>
    <n v="11.25"/>
    <n v="112.5"/>
    <n v="6801.4500000000007"/>
    <x v="4"/>
  </r>
  <r>
    <m/>
    <x v="143"/>
    <s v="Invoice"/>
    <s v="87560"/>
    <s v="FARMERS MARKET"/>
    <s v="VILOLA12CM"/>
    <n v="12"/>
    <n v="11.99"/>
    <n v="143.88"/>
    <n v="6945.3300000000008"/>
    <x v="4"/>
  </r>
  <r>
    <m/>
    <x v="143"/>
    <s v="Invoice"/>
    <s v="87560"/>
    <s v="FARMERS MARKET"/>
    <s v="CALENDULA 12CM"/>
    <n v="13"/>
    <n v="11.99"/>
    <n v="155.87"/>
    <n v="7101.2000000000007"/>
    <x v="4"/>
  </r>
  <r>
    <m/>
    <x v="146"/>
    <s v="Invoice"/>
    <s v="87591"/>
    <s v="LIFESTYLE HOME GARDEN"/>
    <s v="COLOUR MAGIC 12CM"/>
    <n v="60"/>
    <n v="11.2"/>
    <n v="672"/>
    <n v="7773.2000000000007"/>
    <x v="4"/>
  </r>
  <r>
    <m/>
    <x v="146"/>
    <s v="Invoice"/>
    <s v="87598"/>
    <s v="MONTROSE NURSERY"/>
    <s v="COLOUR MAGIC 12CM"/>
    <n v="22"/>
    <n v="11.2"/>
    <n v="246.4"/>
    <n v="8019.6"/>
    <x v="4"/>
  </r>
  <r>
    <m/>
    <x v="146"/>
    <s v="Invoice"/>
    <s v="87617"/>
    <s v="PRETTY GARDENS"/>
    <s v="CALENDULA 12CM"/>
    <n v="25"/>
    <n v="12.5"/>
    <n v="312.5"/>
    <n v="8332.1"/>
    <x v="4"/>
  </r>
  <r>
    <m/>
    <x v="152"/>
    <s v="Invoice"/>
    <s v="87675"/>
    <s v="THYME SQUARE"/>
    <s v="COLOUR MAGIC 12CM"/>
    <n v="20"/>
    <n v="11.2"/>
    <n v="224"/>
    <n v="8556.1"/>
    <x v="4"/>
  </r>
  <r>
    <m/>
    <x v="155"/>
    <s v="Invoice"/>
    <s v="87715"/>
    <s v="BUCO SSC:BRITS"/>
    <s v="COLOUR MAGIC 12CM ASS"/>
    <n v="30"/>
    <n v="12.4"/>
    <n v="372"/>
    <n v="8928.1"/>
    <x v="4"/>
  </r>
  <r>
    <m/>
    <x v="155"/>
    <s v="Invoice"/>
    <s v="87718"/>
    <s v="SPAR NORTH RAND DC:QUEENSWOOD"/>
    <s v="COLOUR MAGIC 12CM"/>
    <n v="25"/>
    <n v="11.99"/>
    <n v="299.75"/>
    <n v="9227.85"/>
    <x v="4"/>
  </r>
  <r>
    <m/>
    <x v="158"/>
    <s v="Invoice"/>
    <s v="87752"/>
    <s v="PLANT FACTORY"/>
    <s v="COLOUR MAGIC 12CM"/>
    <n v="25"/>
    <n v="12.5"/>
    <n v="312.5"/>
    <n v="9540.35"/>
    <x v="4"/>
  </r>
  <r>
    <m/>
    <x v="163"/>
    <s v="Invoice"/>
    <s v="87833"/>
    <s v="GARDENSHOP PARKTOWN"/>
    <s v="BELLIS 12CM"/>
    <n v="60"/>
    <n v="11.2"/>
    <n v="672"/>
    <n v="10212.35"/>
    <x v="4"/>
  </r>
  <r>
    <m/>
    <x v="165"/>
    <s v="Invoice"/>
    <s v="87878"/>
    <s v="TINKY'S GARDENS"/>
    <s v="COLOUR MAGIC 12CM"/>
    <n v="15"/>
    <n v="11.2"/>
    <n v="168"/>
    <n v="10380.35"/>
    <x v="4"/>
  </r>
  <r>
    <m/>
    <x v="171"/>
    <s v="Invoice"/>
    <s v="87972"/>
    <s v="IMPALA FLORA"/>
    <s v="Cali 12CM"/>
    <n v="120"/>
    <n v="12.5"/>
    <n v="1500"/>
    <n v="11880.35"/>
    <x v="9"/>
  </r>
  <r>
    <m/>
    <x v="211"/>
    <s v="Invoice"/>
    <s v="87992"/>
    <s v="IMPALA FLORA"/>
    <s v="COLOUR MAGIC 12CM"/>
    <n v="150"/>
    <n v="11.2"/>
    <n v="1680"/>
    <n v="13560.35"/>
    <x v="4"/>
  </r>
  <r>
    <m/>
    <x v="211"/>
    <s v="Invoice"/>
    <s v="87997"/>
    <s v="BUILDERS WAREHOUSE:NORTHMEAD"/>
    <s v="COLOUR MAGIC 12CM"/>
    <n v="50"/>
    <n v="12.8"/>
    <n v="640"/>
    <n v="14200.35"/>
    <x v="4"/>
  </r>
  <r>
    <m/>
    <x v="172"/>
    <s v="Invoice"/>
    <s v="87996"/>
    <s v="TINKY'S GARDENS"/>
    <s v="COLOUR MAGIC 12CM"/>
    <n v="30"/>
    <n v="11.9"/>
    <n v="357"/>
    <n v="14557.35"/>
    <x v="4"/>
  </r>
  <r>
    <m/>
    <x v="212"/>
    <s v="Invoice"/>
    <s v="88019"/>
    <s v="NINFA GARDEN CENTRE"/>
    <s v="COLOUR MAGIC 12CM"/>
    <n v="130"/>
    <n v="10"/>
    <n v="1300"/>
    <n v="15857.35"/>
    <x v="4"/>
  </r>
  <r>
    <m/>
    <x v="212"/>
    <s v="Invoice"/>
    <s v="88026"/>
    <s v="SYLVIA PASS GARDEN CENTRE"/>
    <s v="COLOUR MAGIC 12CM"/>
    <n v="30"/>
    <n v="11.9"/>
    <n v="357"/>
    <n v="16214.35"/>
    <x v="4"/>
  </r>
  <r>
    <m/>
    <x v="174"/>
    <s v="Invoice"/>
    <s v="88055"/>
    <s v="PRETTY GARDENS"/>
    <s v="COLOUR MAGIC 12CM"/>
    <n v="99"/>
    <n v="12.99"/>
    <n v="1286.01"/>
    <n v="17500.36"/>
    <x v="4"/>
  </r>
  <r>
    <m/>
    <x v="213"/>
    <s v="Invoice"/>
    <s v="88052"/>
    <s v="BUILDERS WAREHOUSE:LYNNWOOD"/>
    <s v="COLOUR MAGIC 12CM"/>
    <n v="41"/>
    <n v="0"/>
    <n v="0"/>
    <n v="17500.36"/>
    <x v="4"/>
  </r>
  <r>
    <m/>
    <x v="214"/>
    <s v="Invoice"/>
    <s v="88060"/>
    <s v="BUILDERS WAREHOUSE:HARTEBEESPOORT"/>
    <s v="COLOUR MAGIC 12CM"/>
    <n v="50"/>
    <n v="0"/>
    <n v="0"/>
    <n v="17500.36"/>
    <x v="4"/>
  </r>
  <r>
    <m/>
    <x v="214"/>
    <s v="Invoice"/>
    <s v="88085"/>
    <s v="IMPALA FLORA"/>
    <s v="COLOUR MAGIC 12CM"/>
    <n v="120"/>
    <n v="11.2"/>
    <n v="1344"/>
    <n v="18844.36"/>
    <x v="4"/>
  </r>
  <r>
    <m/>
    <x v="176"/>
    <s v="Invoice"/>
    <s v="88127"/>
    <s v="THE INTERIOR SHOP"/>
    <s v="COLOUR MAGIC 12CM"/>
    <n v="45"/>
    <n v="11.9"/>
    <n v="535.5"/>
    <n v="19379.86"/>
    <x v="4"/>
  </r>
  <r>
    <m/>
    <x v="215"/>
    <s v="Invoice"/>
    <s v="88139"/>
    <s v="BUILDERS WAREHOUSE:RASLOUW"/>
    <s v="COLOUR MAGIC 12CM"/>
    <n v="75"/>
    <n v="0"/>
    <n v="0"/>
    <n v="19379.86"/>
    <x v="4"/>
  </r>
  <r>
    <m/>
    <x v="180"/>
    <s v="Invoice"/>
    <s v="88233"/>
    <s v="BUILDERS WAREHOUSE:MIDRAND"/>
    <s v="COLOUR MAGIC 12CM"/>
    <n v="25"/>
    <n v="0"/>
    <n v="0"/>
    <n v="19379.86"/>
    <x v="4"/>
  </r>
  <r>
    <m/>
    <x v="180"/>
    <s v="Invoice"/>
    <s v="88244"/>
    <s v="BUILDERS WAREHOUSE:NEWMARKET"/>
    <s v="COLOUR MAGIC 12CM"/>
    <n v="75"/>
    <n v="0"/>
    <n v="0"/>
    <n v="19379.86"/>
    <x v="4"/>
  </r>
  <r>
    <m/>
    <x v="180"/>
    <s v="Invoice"/>
    <s v="88246"/>
    <s v="BUILDERS WAREHOUSE:ZAMBEZI"/>
    <s v="COLOUR MAGIC 12CM"/>
    <n v="25"/>
    <n v="0"/>
    <n v="0"/>
    <n v="19379.86"/>
    <x v="4"/>
  </r>
  <r>
    <m/>
    <x v="180"/>
    <s v="Invoice"/>
    <s v="88247"/>
    <s v="BUILDERS WAREHOUSE:EDENVALE"/>
    <s v="COLOUR MAGIC 12CM"/>
    <n v="25"/>
    <n v="0"/>
    <n v="0"/>
    <n v="19379.86"/>
    <x v="4"/>
  </r>
  <r>
    <m/>
    <x v="182"/>
    <s v="Invoice"/>
    <s v="88248"/>
    <s v="BUILDERS WAREHOUSE:RIVONIA"/>
    <s v="COLOUR MAGIC 12CM"/>
    <n v="50"/>
    <n v="0"/>
    <n v="0"/>
    <n v="19379.86"/>
    <x v="4"/>
  </r>
  <r>
    <m/>
    <x v="182"/>
    <s v="Invoice"/>
    <s v="88316"/>
    <s v="CASH SALE"/>
    <s v="CALENDULA SPECIAL 12CM"/>
    <n v="10"/>
    <n v="10"/>
    <n v="100"/>
    <n v="19479.86"/>
    <x v="4"/>
  </r>
  <r>
    <m/>
    <x v="183"/>
    <s v="Invoice"/>
    <s v="88315"/>
    <s v="ECKARDS GARDEN PAVILION"/>
    <s v="COLOUR MAGIC 12CM"/>
    <n v="30"/>
    <n v="11.9"/>
    <n v="357"/>
    <n v="19836.86"/>
    <x v="4"/>
  </r>
  <r>
    <m/>
    <x v="183"/>
    <s v="Invoice"/>
    <s v="88171"/>
    <s v="CASH SALE"/>
    <s v="COLOUR MAGIC 12CM"/>
    <n v="10"/>
    <n v="10"/>
    <n v="100"/>
    <n v="19936.86"/>
    <x v="4"/>
  </r>
  <r>
    <m/>
    <x v="216"/>
    <s v="Invoice"/>
    <s v="88371"/>
    <s v="RAINBOW GARDEN AND HOME CENTRE"/>
    <s v="COLOUR MAGIC 12CM"/>
    <n v="40"/>
    <n v="11.9"/>
    <n v="476"/>
    <n v="20412.86"/>
    <x v="4"/>
  </r>
  <r>
    <m/>
    <x v="216"/>
    <s v="Invoice"/>
    <s v="88397"/>
    <s v="RAINBOW GARDEN AND HOME CENTRE"/>
    <s v="COLOUR MAGIC 12CM"/>
    <n v="10"/>
    <n v="11.9"/>
    <n v="119"/>
    <n v="20531.86"/>
    <x v="4"/>
  </r>
  <r>
    <m/>
    <x v="189"/>
    <s v="Invoice"/>
    <s v="88460"/>
    <s v="ROSES FOR U t/a URTH"/>
    <s v="COLOUR MAGIC 12CM"/>
    <n v="10"/>
    <n v="12.5"/>
    <n v="125"/>
    <n v="20656.86"/>
    <x v="4"/>
  </r>
  <r>
    <m/>
    <x v="190"/>
    <s v="Invoice"/>
    <s v="88485"/>
    <s v="BUILDERS WAREHOUSE:RIVONIA"/>
    <s v="COLOUR MAGIC 12CM"/>
    <n v="50"/>
    <n v="0"/>
    <n v="0"/>
    <n v="20656.86"/>
    <x v="4"/>
  </r>
  <r>
    <m/>
    <x v="191"/>
    <s v="Invoice"/>
    <s v="88539"/>
    <s v="CASH SALE"/>
    <s v="COLOUR MAGIC 12CM"/>
    <n v="30"/>
    <n v="10"/>
    <n v="300"/>
    <n v="20956.86"/>
    <x v="4"/>
  </r>
  <r>
    <m/>
    <x v="217"/>
    <s v="Invoice"/>
    <s v="88546"/>
    <s v="BUILDERS WAREHOUSE:ROBINDALE"/>
    <s v="COLOUR MAGIC 12CM"/>
    <n v="60"/>
    <n v="0"/>
    <n v="0"/>
    <n v="20956.86"/>
    <x v="4"/>
  </r>
  <r>
    <m/>
    <x v="217"/>
    <s v="Invoice"/>
    <s v="88547"/>
    <s v="IRON POINT SUPPLIERS PTY LTD T/A CONCRETE GALLERIA"/>
    <s v="SALVIA 12CM"/>
    <n v="10"/>
    <n v="10"/>
    <n v="100"/>
    <n v="21056.86"/>
    <x v="4"/>
  </r>
  <r>
    <m/>
    <x v="218"/>
    <s v="Invoice"/>
    <s v="88574"/>
    <s v="PLANT FACTORY"/>
    <s v="COLOUR MAGIC 12CM"/>
    <n v="20"/>
    <n v="11.9"/>
    <n v="238"/>
    <n v="21294.86"/>
    <x v="4"/>
  </r>
  <r>
    <m/>
    <x v="219"/>
    <s v="Invoice"/>
    <s v="88589"/>
    <s v="BUILDERS WAREHOUSE:WONDER PARK"/>
    <s v="COLOUR MAGIC 12CM"/>
    <n v="25"/>
    <n v="0"/>
    <n v="0"/>
    <n v="21294.86"/>
    <x v="4"/>
  </r>
  <r>
    <m/>
    <x v="193"/>
    <s v="Invoice"/>
    <s v="88695"/>
    <s v="IRON POINT SUPPLIERS PTY LTD T/A CONCRETE GALLERIA"/>
    <s v="COLOUR MAGIC 12CM"/>
    <n v="8"/>
    <n v="10"/>
    <n v="80"/>
    <n v="21374.86"/>
    <x v="4"/>
  </r>
  <r>
    <m/>
    <x v="198"/>
    <s v="Invoice"/>
    <s v="88937"/>
    <s v="BUILDERS WAREHOUSE:LYNNWOOD"/>
    <s v="COLOUR MAGIC 12CM"/>
    <n v="50"/>
    <n v="0"/>
    <n v="0"/>
    <n v="21374.86"/>
    <x v="4"/>
  </r>
  <r>
    <m/>
    <x v="220"/>
    <s v="Invoice"/>
    <s v="88974"/>
    <s v="AFRISAND SUPPLIES"/>
    <s v="MARIGOLD 12CM"/>
    <n v="5"/>
    <n v="10"/>
    <n v="50"/>
    <n v="21424.86"/>
    <x v="4"/>
  </r>
  <r>
    <m/>
    <x v="200"/>
    <s v="Invoice"/>
    <s v="89019"/>
    <s v="MONTROSE NURSERY"/>
    <s v="COLOUR MAGIC 12CM"/>
    <n v="10"/>
    <n v="11.9"/>
    <n v="119"/>
    <n v="21543.86"/>
    <x v="4"/>
  </r>
  <r>
    <m/>
    <x v="221"/>
    <s v="Invoice"/>
    <s v="89062"/>
    <s v="IRON POINT SUPPLIERS PTY LTD T/A CONCRETE GALLERIA"/>
    <s v="COLOUR MAGIC 12CM"/>
    <n v="50"/>
    <n v="10"/>
    <n v="500"/>
    <n v="22043.86"/>
    <x v="4"/>
  </r>
  <r>
    <m/>
    <x v="29"/>
    <s v="Invoice"/>
    <s v="89263"/>
    <s v="IRON POINT SUPPLIERS PTY LTD T/A CONCRETE GALLERIA"/>
    <s v="COLOUR MAGIC 12CM"/>
    <n v="25"/>
    <n v="10"/>
    <n v="250"/>
    <n v="22293.86"/>
    <x v="4"/>
  </r>
  <r>
    <m/>
    <x v="222"/>
    <s v="Invoice"/>
    <s v="89284"/>
    <s v="AFRISAND SUPPLIES"/>
    <s v="AGYRANTHEMUM 12CM"/>
    <n v="25"/>
    <n v="10.99"/>
    <n v="274.75"/>
    <n v="22568.61"/>
    <x v="4"/>
  </r>
  <r>
    <m/>
    <x v="81"/>
    <s v="Invoice"/>
    <s v="89412"/>
    <s v="CASH SALE"/>
    <s v="COLOUR MAGIC 12CM"/>
    <n v="6"/>
    <n v="12.5"/>
    <n v="75"/>
    <n v="22643.61"/>
    <x v="4"/>
  </r>
  <r>
    <m/>
    <x v="52"/>
    <s v="Invoice"/>
    <s v="89667"/>
    <s v="BRAKPAN GARDEN CENTRE"/>
    <s v="COLOUR MAGIC 12CM"/>
    <n v="16"/>
    <n v="11.9"/>
    <n v="190.4"/>
    <n v="22834.010000000002"/>
    <x v="4"/>
  </r>
  <r>
    <m/>
    <x v="223"/>
    <s v="Invoice"/>
    <s v="89675"/>
    <s v="THYME SQUARE"/>
    <s v="COLOUR MAGIC 12CM"/>
    <n v="10"/>
    <n v="11.95"/>
    <n v="119.5"/>
    <n v="22953.510000000002"/>
    <x v="4"/>
  </r>
  <r>
    <m/>
    <x v="35"/>
    <s v="Invoice"/>
    <s v="89836"/>
    <s v="PLANT FACTORY"/>
    <s v="COLOUR MAGIC 12CM"/>
    <n v="25"/>
    <n v="11.9"/>
    <n v="297.5"/>
    <n v="23251.010000000002"/>
    <x v="4"/>
  </r>
  <r>
    <m/>
    <x v="96"/>
    <s v="Invoice"/>
    <s v="90157"/>
    <s v="LOTS OF POTS CENTURION"/>
    <s v="COLOUR MAGIC 12CM"/>
    <n v="48"/>
    <n v="11.9"/>
    <n v="571.20000000000005"/>
    <n v="23822.210000000003"/>
    <x v="4"/>
  </r>
  <r>
    <m/>
    <x v="208"/>
    <s v="Invoice"/>
    <s v="90176"/>
    <s v="GARDENSHOP PARKTOWN"/>
    <s v="PATIO POTS 12CM "/>
    <n v="10"/>
    <n v="20.3"/>
    <n v="203"/>
    <n v="24025.210000000003"/>
    <x v="10"/>
  </r>
  <r>
    <m/>
    <x v="44"/>
    <s v="Invoice"/>
    <s v="90193"/>
    <s v="THYME SQUARE"/>
    <s v="AT VINCA POT 12CM"/>
    <n v="10"/>
    <n v="11.95"/>
    <n v="119.5"/>
    <n v="24144.710000000003"/>
    <x v="4"/>
  </r>
  <r>
    <m/>
    <x v="44"/>
    <s v="Invoice"/>
    <s v="90193"/>
    <s v="THYME SQUARE"/>
    <s v="PATIO POT 12CM"/>
    <n v="20"/>
    <n v="16.95"/>
    <n v="339"/>
    <n v="24483.710000000003"/>
    <x v="10"/>
  </r>
  <r>
    <m/>
    <x v="63"/>
    <s v="Invoice"/>
    <s v="90269"/>
    <s v="LOTS OF POTS CENTURION"/>
    <s v="HYPOESTES CONFETTI COMPACT PINK 12CM"/>
    <n v="5"/>
    <n v="11.9"/>
    <n v="59.5"/>
    <n v="24543.210000000003"/>
    <x v="4"/>
  </r>
  <r>
    <m/>
    <x v="63"/>
    <s v="Invoice"/>
    <s v="90269"/>
    <s v="LOTS OF POTS CENTURION"/>
    <s v="VINCA VICTORY ASSORTED 12CM"/>
    <n v="10"/>
    <n v="11.9"/>
    <n v="119"/>
    <n v="24662.210000000003"/>
    <x v="4"/>
  </r>
  <r>
    <m/>
    <x v="66"/>
    <s v="Invoice"/>
    <s v="90352"/>
    <s v="TINKY'S GARDENS"/>
    <s v="SALVIA 12CM (SPECIAL)"/>
    <n v="12"/>
    <n v="8.99"/>
    <n v="107.88"/>
    <n v="24770.090000000004"/>
    <x v="4"/>
  </r>
  <r>
    <m/>
    <x v="66"/>
    <s v="Invoice"/>
    <s v="90358"/>
    <s v="LOTS OF POTS CENTURION"/>
    <s v="COLOUR MAGIC 12CM"/>
    <n v="30"/>
    <n v="12.2"/>
    <n v="366"/>
    <n v="25136.090000000004"/>
    <x v="4"/>
  </r>
  <r>
    <m/>
    <x v="98"/>
    <s v="Invoice"/>
    <s v="90387"/>
    <s v="THYME SQUARE"/>
    <s v="COLOUR MAGIC 12CM"/>
    <n v="20"/>
    <n v="11.95"/>
    <n v="239"/>
    <n v="25375.090000000004"/>
    <x v="4"/>
  </r>
  <r>
    <m/>
    <x v="73"/>
    <s v="Invoice"/>
    <s v="90523"/>
    <s v="NYLIES KWEKERY"/>
    <s v="COLOUR MAGIC 12CM"/>
    <n v="25"/>
    <n v="21.8"/>
    <n v="545"/>
    <n v="25920.090000000004"/>
    <x v="4"/>
  </r>
  <r>
    <m/>
    <x v="99"/>
    <s v="Invoice"/>
    <s v="90507"/>
    <s v="IRON POINT SUPPLIERS PTY LTD T/A CONCRETE GALLERIA"/>
    <s v="COLOUR MAGIC 12CM (SPECIAL)"/>
    <n v="15"/>
    <n v="10"/>
    <n v="150"/>
    <n v="26070.090000000004"/>
    <x v="4"/>
  </r>
  <r>
    <m/>
    <x v="99"/>
    <s v="Invoice"/>
    <s v="90544"/>
    <s v="SPAR NORTH RAND DC:QUEENSWOOD"/>
    <s v="COLOUR MAGIC 12CM"/>
    <n v="26"/>
    <n v="10"/>
    <n v="260"/>
    <n v="26330.090000000004"/>
    <x v="4"/>
  </r>
  <r>
    <m/>
    <x v="100"/>
    <s v="Invoice"/>
    <s v="90542"/>
    <s v="BUILDERS WAREHOUSE:CHERRY LANE"/>
    <s v="COLOUR MAGIC 12CM"/>
    <n v="60"/>
    <n v="0"/>
    <n v="0"/>
    <n v="26330.090000000004"/>
    <x v="4"/>
  </r>
  <r>
    <m/>
    <x v="103"/>
    <s v="Invoice"/>
    <s v="90593"/>
    <s v="AGRI 2 MARKET"/>
    <s v="COLOUR MAGIC 12CM"/>
    <n v="70"/>
    <n v="0"/>
    <n v="0"/>
    <n v="26330.090000000004"/>
    <x v="4"/>
  </r>
  <r>
    <s v="Total for COLOUR MAGIC 12CM"/>
    <x v="0"/>
    <m/>
    <m/>
    <m/>
    <m/>
    <n v="3033"/>
    <m/>
    <n v="26330.090000000004"/>
    <m/>
    <x v="0"/>
  </r>
  <r>
    <s v="HYPOESTES CONFETTI COMPACT 12 CM 26377223"/>
    <x v="0"/>
    <m/>
    <m/>
    <m/>
    <m/>
    <m/>
    <m/>
    <m/>
    <m/>
    <x v="0"/>
  </r>
  <r>
    <m/>
    <x v="68"/>
    <s v="Invoice"/>
    <s v="90403"/>
    <s v="STODELS NURSERIES:BRYANSTON"/>
    <s v="STO1278 HYPOESTES CONFETTI COMPACT 12 CM 26377223"/>
    <n v="200"/>
    <n v="9.5"/>
    <n v="1900"/>
    <n v="1900"/>
    <x v="4"/>
  </r>
  <r>
    <m/>
    <x v="68"/>
    <s v="Invoice"/>
    <s v="90404"/>
    <s v="STODELS NURSERIES:FERNDALE"/>
    <s v="STO1278 HYPOESTES CONFETTI COMPACT 12 CM 26377223"/>
    <n v="100"/>
    <n v="9.5"/>
    <n v="950"/>
    <n v="2850"/>
    <x v="4"/>
  </r>
  <r>
    <s v="Total for HYPOESTES CONFETTI COMPACT 12 CM 26377223"/>
    <x v="0"/>
    <m/>
    <m/>
    <m/>
    <m/>
    <n v="300"/>
    <m/>
    <n v="2850"/>
    <m/>
    <x v="0"/>
  </r>
  <r>
    <s v="PETUNIA 12CM"/>
    <x v="0"/>
    <m/>
    <m/>
    <m/>
    <m/>
    <m/>
    <m/>
    <m/>
    <m/>
    <x v="0"/>
  </r>
  <r>
    <m/>
    <x v="224"/>
    <s v="Invoice"/>
    <s v="86066"/>
    <s v="BUILDERS WAREHOUSE:BOKSBURG (NEW)"/>
    <s v="PETUNIA 12CM"/>
    <n v="80"/>
    <n v="12.2"/>
    <n v="976"/>
    <n v="976"/>
    <x v="4"/>
  </r>
  <r>
    <m/>
    <x v="225"/>
    <s v="Invoice"/>
    <s v="86114"/>
    <s v="BUILDERS WAREHOUSE:WONDERBOOM"/>
    <s v="PETUNIA 12CM"/>
    <n v="20"/>
    <n v="12.2"/>
    <n v="244"/>
    <n v="1220"/>
    <x v="4"/>
  </r>
  <r>
    <m/>
    <x v="209"/>
    <s v="Invoice"/>
    <s v="86152"/>
    <s v="AGRI 2 MARKET"/>
    <s v="PETUNIA 12CM"/>
    <n v="19"/>
    <n v="9.15"/>
    <n v="173.85"/>
    <n v="1393.85"/>
    <x v="4"/>
  </r>
  <r>
    <m/>
    <x v="209"/>
    <s v="Invoice"/>
    <s v="86153"/>
    <s v="AGRI 2 MARKET"/>
    <s v="PETUNIA 12CM"/>
    <n v="30"/>
    <n v="9.15"/>
    <n v="274.5"/>
    <n v="1668.35"/>
    <x v="4"/>
  </r>
  <r>
    <m/>
    <x v="14"/>
    <s v="Invoice"/>
    <s v="86214"/>
    <s v="BUILDERS WAREHOUSE:BOKSBURG (NEW)"/>
    <s v="PETUNIA 12CM"/>
    <n v="20"/>
    <n v="12.2"/>
    <n v="244"/>
    <n v="1912.35"/>
    <x v="4"/>
  </r>
  <r>
    <m/>
    <x v="14"/>
    <s v="Invoice"/>
    <s v="86215"/>
    <s v="BUILDERS WAREHOUSE:NEWMARKET"/>
    <s v="PETUNIA 12CM"/>
    <n v="50"/>
    <n v="12.2"/>
    <n v="610"/>
    <n v="2522.35"/>
    <x v="4"/>
  </r>
  <r>
    <m/>
    <x v="14"/>
    <s v="Invoice"/>
    <s v="86216"/>
    <s v="BUILDERS WAREHOUSE:EDENVALE"/>
    <s v="PETUNIA 12CM"/>
    <n v="70"/>
    <n v="12.2"/>
    <n v="854"/>
    <n v="3376.35"/>
    <x v="4"/>
  </r>
  <r>
    <m/>
    <x v="14"/>
    <s v="Invoice"/>
    <s v="86218"/>
    <s v="BUILDERS WAREHOUSE:SUNWARD PARK"/>
    <s v="PETUNIA 12CM"/>
    <n v="60"/>
    <n v="12.2"/>
    <n v="732"/>
    <n v="4108.3500000000004"/>
    <x v="4"/>
  </r>
  <r>
    <m/>
    <x v="226"/>
    <s v="Invoice"/>
    <s v="86239"/>
    <s v="BUILDERS WAREHOUSE:CENTURION"/>
    <s v="PETUNIA 12CM"/>
    <n v="60"/>
    <n v="12.2"/>
    <n v="732"/>
    <n v="4840.3500000000004"/>
    <x v="4"/>
  </r>
  <r>
    <m/>
    <x v="226"/>
    <s v="Invoice"/>
    <s v="86243"/>
    <s v="BUILDERS WAREHOUSE:RASLOUW"/>
    <s v="PETUNIA 12CM"/>
    <n v="60"/>
    <n v="12.2"/>
    <n v="732"/>
    <n v="5572.35"/>
    <x v="4"/>
  </r>
  <r>
    <m/>
    <x v="226"/>
    <s v="Invoice"/>
    <s v="86244"/>
    <s v="BUILDERS WAREHOUSE:LYNNWOOD"/>
    <s v="PETUNIA 12CM"/>
    <n v="60"/>
    <n v="12.2"/>
    <n v="732"/>
    <n v="6304.35"/>
    <x v="4"/>
  </r>
  <r>
    <m/>
    <x v="226"/>
    <s v="Invoice"/>
    <s v="86246"/>
    <s v="BUILDERS WAREHOUSE:CRESTA"/>
    <s v="PETUNIA 12CM"/>
    <n v="25"/>
    <n v="12.2"/>
    <n v="305"/>
    <n v="6609.35"/>
    <x v="4"/>
  </r>
  <r>
    <m/>
    <x v="226"/>
    <s v="Invoice"/>
    <s v="86248"/>
    <s v="BUILDERS WAREHOUSE:GLEN EAGLES"/>
    <s v="PETUNIA 12CM"/>
    <n v="50"/>
    <n v="12.2"/>
    <n v="610"/>
    <n v="7219.35"/>
    <x v="4"/>
  </r>
  <r>
    <m/>
    <x v="2"/>
    <s v="Invoice"/>
    <s v="86265"/>
    <s v="BUILDERS WAREHOUSE:CRAIGHALL PARK"/>
    <s v="PETUNIA 12CM"/>
    <n v="25"/>
    <n v="12.2"/>
    <n v="305"/>
    <n v="7524.35"/>
    <x v="4"/>
  </r>
  <r>
    <m/>
    <x v="2"/>
    <s v="Invoice"/>
    <s v="86272"/>
    <s v="BUILDERS WAREHOUSE:KLERKSDORP"/>
    <s v="PETUNIA 12CM"/>
    <n v="60"/>
    <n v="12.2"/>
    <n v="732"/>
    <n v="8256.35"/>
    <x v="4"/>
  </r>
  <r>
    <m/>
    <x v="2"/>
    <s v="Invoice"/>
    <s v="86274"/>
    <s v="BUILDERS WAREHOUSE:LAMBTON"/>
    <s v="PETUNIA 12CM"/>
    <n v="15"/>
    <n v="12.2"/>
    <n v="183"/>
    <n v="8439.35"/>
    <x v="4"/>
  </r>
  <r>
    <m/>
    <x v="15"/>
    <s v="Invoice"/>
    <s v="86280"/>
    <s v="BUILDERS WAREHOUSE:GREENSTONE"/>
    <s v="PETUNIA 12CM"/>
    <n v="60"/>
    <n v="12.2"/>
    <n v="732"/>
    <n v="9171.35"/>
    <x v="4"/>
  </r>
  <r>
    <m/>
    <x v="15"/>
    <s v="Invoice"/>
    <s v="86283"/>
    <s v="BUILDERS WAREHOUSE:FLORIDA GLEN"/>
    <s v="PETUNIA 12CM"/>
    <n v="25"/>
    <n v="12.2"/>
    <n v="305"/>
    <n v="9476.35"/>
    <x v="4"/>
  </r>
  <r>
    <m/>
    <x v="15"/>
    <s v="Invoice"/>
    <s v="86284"/>
    <s v="BUILDERS WAREHOUSE:BEDFORDVIEW"/>
    <s v="PETUNIA 12CM"/>
    <n v="60"/>
    <n v="12.2"/>
    <n v="732"/>
    <n v="10208.35"/>
    <x v="4"/>
  </r>
  <r>
    <m/>
    <x v="15"/>
    <s v="Invoice"/>
    <s v="86285"/>
    <s v="BUILDERS WAREHOUSE:KEMPTON PARK"/>
    <s v="PETUNIA 12CM"/>
    <n v="60"/>
    <n v="12.2"/>
    <n v="732"/>
    <n v="10940.35"/>
    <x v="4"/>
  </r>
  <r>
    <m/>
    <x v="16"/>
    <s v="Invoice"/>
    <s v="86292"/>
    <s v="BUILDERS WAREHOUSE:BOKSBURG (NEW)"/>
    <s v="PETUNIA 12CM"/>
    <n v="100"/>
    <n v="12.2"/>
    <n v="1220"/>
    <n v="12160.35"/>
    <x v="4"/>
  </r>
  <r>
    <m/>
    <x v="16"/>
    <s v="Invoice"/>
    <s v="86294"/>
    <s v="BUILDERS WAREHOUSE:SUNWARD PARK"/>
    <s v="PETUNIA 12CM"/>
    <n v="50"/>
    <n v="12.2"/>
    <n v="610"/>
    <n v="12770.35"/>
    <x v="4"/>
  </r>
  <r>
    <m/>
    <x v="16"/>
    <s v="Invoice"/>
    <s v="86301"/>
    <s v="BUILDERS WAREHOUSE:NEWMARKET"/>
    <s v="PETUNIA 12CM"/>
    <n v="50"/>
    <n v="12.2"/>
    <n v="610"/>
    <n v="13380.35"/>
    <x v="4"/>
  </r>
  <r>
    <m/>
    <x v="227"/>
    <s v="Invoice"/>
    <s v="86308"/>
    <s v="BUILDERS WAREHOUSE:RUSTENBURG"/>
    <s v="PETUNIA 12CM"/>
    <n v="55"/>
    <n v="12.2"/>
    <n v="671"/>
    <n v="14051.35"/>
    <x v="4"/>
  </r>
  <r>
    <m/>
    <x v="17"/>
    <s v="Invoice"/>
    <s v="86322"/>
    <s v="BUILDERS WAREHOUSE:CENTURION"/>
    <s v="PETUNIA 12CM"/>
    <n v="20"/>
    <n v="12.2"/>
    <n v="244"/>
    <n v="14295.35"/>
    <x v="4"/>
  </r>
  <r>
    <m/>
    <x v="17"/>
    <s v="Invoice"/>
    <s v="86349"/>
    <s v="BUILDERS WAREHOUSE:KLERKSDORP"/>
    <s v="PETUNIA 12CM"/>
    <n v="60"/>
    <n v="12.2"/>
    <n v="732"/>
    <n v="15027.35"/>
    <x v="4"/>
  </r>
  <r>
    <m/>
    <x v="228"/>
    <s v="Invoice"/>
    <s v="86359"/>
    <s v="BUILDERS WAREHOUSE:GREENSTONE"/>
    <s v="PETUNIA 12CM"/>
    <n v="30"/>
    <n v="12.2"/>
    <n v="366"/>
    <n v="15393.35"/>
    <x v="4"/>
  </r>
  <r>
    <m/>
    <x v="228"/>
    <s v="Invoice"/>
    <s v="86363"/>
    <s v="BUILDERS WAREHOUSE:ROBINDALE"/>
    <s v="PETUNIA 12CM"/>
    <n v="50"/>
    <n v="12.2"/>
    <n v="610"/>
    <n v="16003.35"/>
    <x v="4"/>
  </r>
  <r>
    <m/>
    <x v="228"/>
    <s v="Invoice"/>
    <s v="86364"/>
    <s v="BUILDERS WAREHOUSE:KEMPTON PARK"/>
    <s v="PETUNIA 12CM"/>
    <n v="50"/>
    <n v="12.2"/>
    <n v="610"/>
    <n v="16613.349999999999"/>
    <x v="4"/>
  </r>
  <r>
    <m/>
    <x v="4"/>
    <s v="Invoice"/>
    <s v="86366"/>
    <s v="FLORICULTURE WHOLESALE GROWERS"/>
    <s v="PETUNIA SUNNY SKY BLUE 12CM"/>
    <n v="20"/>
    <n v="11.2"/>
    <n v="224"/>
    <n v="16837.349999999999"/>
    <x v="4"/>
  </r>
  <r>
    <m/>
    <x v="4"/>
    <s v="Invoice"/>
    <s v="86366"/>
    <s v="FLORICULTURE WHOLESALE GROWERS"/>
    <s v="PETUNIA SUPERBISSIMA WINE 12CM"/>
    <n v="20"/>
    <n v="11.2"/>
    <n v="224"/>
    <n v="17061.349999999999"/>
    <x v="4"/>
  </r>
  <r>
    <m/>
    <x v="4"/>
    <s v="Invoice"/>
    <s v="85978"/>
    <s v="BUILDERS WAREHOUSE:BOKSBURG (NEW)"/>
    <s v="PETUNIA 12CM"/>
    <n v="80"/>
    <n v="12.2"/>
    <n v="976"/>
    <n v="18037.349999999999"/>
    <x v="4"/>
  </r>
  <r>
    <m/>
    <x v="4"/>
    <s v="Invoice"/>
    <s v="86368"/>
    <s v="BUILDERS WAREHOUSE:NEWMARKET"/>
    <s v="PETUNIA 12CM"/>
    <n v="30"/>
    <n v="12.2"/>
    <n v="366"/>
    <n v="18403.349999999999"/>
    <x v="4"/>
  </r>
  <r>
    <m/>
    <x v="4"/>
    <s v="Invoice"/>
    <s v="86371"/>
    <s v="BUILDERS WAREHOUSE:SUNWARD PARK"/>
    <s v="PETUNIA 12CM"/>
    <n v="50"/>
    <n v="12.2"/>
    <n v="610"/>
    <n v="19013.349999999999"/>
    <x v="4"/>
  </r>
  <r>
    <m/>
    <x v="229"/>
    <s v="Invoice"/>
    <s v="86380"/>
    <s v="BUILDERS WAREHOUSE:HARTEBEESPOORT"/>
    <s v="PETUNIA 12CM"/>
    <n v="50"/>
    <n v="12.2"/>
    <n v="610"/>
    <n v="19623.349999999999"/>
    <x v="4"/>
  </r>
  <r>
    <m/>
    <x v="18"/>
    <s v="Invoice"/>
    <s v="86390"/>
    <s v="BUILDERS WAREHOUSE:SILVERLAKES"/>
    <s v="PETUNIA 12CM"/>
    <n v="50"/>
    <n v="12.2"/>
    <n v="610"/>
    <n v="20233.349999999999"/>
    <x v="4"/>
  </r>
  <r>
    <m/>
    <x v="18"/>
    <s v="Invoice"/>
    <s v="86395"/>
    <s v="BUILDERS WAREHOUSE:RASLOUW"/>
    <s v="PETUNIA 12CM"/>
    <n v="40"/>
    <n v="12.2"/>
    <n v="488"/>
    <n v="20721.349999999999"/>
    <x v="4"/>
  </r>
  <r>
    <m/>
    <x v="230"/>
    <s v="Invoice"/>
    <s v="86410"/>
    <s v="BUILDERS WAREHOUSE:LAMBTON"/>
    <s v="PETUNIA 12CM"/>
    <n v="20"/>
    <n v="12.2"/>
    <n v="244"/>
    <n v="20965.349999999999"/>
    <x v="4"/>
  </r>
  <r>
    <m/>
    <x v="230"/>
    <s v="Invoice"/>
    <s v="86411"/>
    <s v="BUILDERS WAREHOUSE:SOUTHGATE"/>
    <s v="PETUNIA 12CM"/>
    <n v="30"/>
    <n v="12.2"/>
    <n v="366"/>
    <n v="21331.35"/>
    <x v="4"/>
  </r>
  <r>
    <m/>
    <x v="104"/>
    <s v="Invoice"/>
    <s v="86423"/>
    <s v="BUILDERS WAREHOUSE:FLORIDA GLEN"/>
    <s v="PETUNIA 12CM"/>
    <n v="20"/>
    <n v="12.2"/>
    <n v="244"/>
    <n v="21575.35"/>
    <x v="4"/>
  </r>
  <r>
    <m/>
    <x v="231"/>
    <s v="Invoice"/>
    <s v="86448"/>
    <s v="BUILDERS WAREHOUSE:RUSTENBURG"/>
    <s v="PETUNIA 12CM"/>
    <n v="50"/>
    <n v="12.2"/>
    <n v="610"/>
    <n v="22185.35"/>
    <x v="4"/>
  </r>
  <r>
    <m/>
    <x v="231"/>
    <s v="Invoice"/>
    <s v="86429"/>
    <s v="BUILDERS WAREHOUSE:ROBINDALE"/>
    <s v="PETUNIA 12CM"/>
    <n v="25"/>
    <n v="12.2"/>
    <n v="305"/>
    <n v="22490.35"/>
    <x v="4"/>
  </r>
  <r>
    <m/>
    <x v="105"/>
    <s v="Invoice"/>
    <s v="86472"/>
    <s v="BUILDERS WAREHOUSE:LYNNWOOD"/>
    <s v="PETUNIA 12CM"/>
    <n v="25"/>
    <n v="12.2"/>
    <n v="305"/>
    <n v="22795.35"/>
    <x v="4"/>
  </r>
  <r>
    <m/>
    <x v="105"/>
    <s v="Invoice"/>
    <s v="86476"/>
    <s v="BUILDERS WAREHOUSE:GLEN EAGLES"/>
    <s v="PETUNIA 12CM"/>
    <n v="15"/>
    <n v="12.2"/>
    <n v="183"/>
    <n v="22978.35"/>
    <x v="4"/>
  </r>
  <r>
    <m/>
    <x v="19"/>
    <s v="Invoice"/>
    <s v="86501"/>
    <s v="BUILDERS WAREHOUSE:GREENSTONE"/>
    <s v="PETUNIA 12CM"/>
    <n v="50"/>
    <n v="12.2"/>
    <n v="610"/>
    <n v="23588.35"/>
    <x v="4"/>
  </r>
  <r>
    <m/>
    <x v="19"/>
    <s v="Invoice"/>
    <s v="86502"/>
    <s v="AGRI 2 MARKET"/>
    <s v="PETUNIA 12CM"/>
    <n v="100"/>
    <n v="9.15"/>
    <n v="915"/>
    <n v="24503.35"/>
    <x v="4"/>
  </r>
  <r>
    <m/>
    <x v="232"/>
    <s v="Invoice"/>
    <s v="86506"/>
    <s v="BUILDERS WAREHOUSE:KEMPTON PARK"/>
    <s v="PETUNIA 12CM"/>
    <n v="30"/>
    <n v="12.2"/>
    <n v="366"/>
    <n v="24869.35"/>
    <x v="4"/>
  </r>
  <r>
    <m/>
    <x v="232"/>
    <s v="Invoice"/>
    <s v="86513"/>
    <s v="BUILDERS WAREHOUSE:FLORIDA GLEN"/>
    <s v="PETUNIA 12CM"/>
    <n v="10"/>
    <n v="12.2"/>
    <n v="122"/>
    <n v="24991.35"/>
    <x v="4"/>
  </r>
  <r>
    <m/>
    <x v="233"/>
    <s v="Invoice"/>
    <s v="86522"/>
    <s v="BUILDERS WAREHOUSE:SUNWARD PARK"/>
    <s v="PETUNIA 12CM"/>
    <n v="50"/>
    <n v="12.2"/>
    <n v="610"/>
    <n v="25601.35"/>
    <x v="4"/>
  </r>
  <r>
    <m/>
    <x v="233"/>
    <s v="Invoice"/>
    <s v="86524"/>
    <s v="BUILDERS WAREHOUSE:NEWMARKET"/>
    <s v="PETUNIA 12CM"/>
    <n v="25"/>
    <n v="12.2"/>
    <n v="305"/>
    <n v="25906.35"/>
    <x v="4"/>
  </r>
  <r>
    <m/>
    <x v="108"/>
    <s v="Invoice"/>
    <s v="86546"/>
    <s v="BUILDERS WAREHOUSE:LAMBTON"/>
    <s v="PETUNIA 12CM"/>
    <n v="16"/>
    <n v="12.2"/>
    <n v="195.2"/>
    <n v="26101.55"/>
    <x v="4"/>
  </r>
  <r>
    <m/>
    <x v="108"/>
    <s v="Invoice"/>
    <s v="86699"/>
    <s v="BUILDERS WAREHOUSE:KLERKSDORP"/>
    <s v="PETUNIA 12CM"/>
    <n v="50"/>
    <n v="12.2"/>
    <n v="610"/>
    <n v="26711.55"/>
    <x v="4"/>
  </r>
  <r>
    <m/>
    <x v="234"/>
    <s v="Invoice"/>
    <s v="86710"/>
    <s v="BUILDERS WAREHOUSE:GREENSTONE"/>
    <s v="PETUNIA 12CM"/>
    <n v="50"/>
    <n v="12.2"/>
    <n v="610"/>
    <n v="27321.55"/>
    <x v="4"/>
  </r>
  <r>
    <m/>
    <x v="109"/>
    <s v="Invoice"/>
    <s v="86727"/>
    <s v="BUILDERS WAREHOUSE:NEWMARKET"/>
    <s v="PETUNIA 12CM"/>
    <n v="50"/>
    <n v="12.2"/>
    <n v="610"/>
    <n v="27931.55"/>
    <x v="4"/>
  </r>
  <r>
    <m/>
    <x v="109"/>
    <s v="Invoice"/>
    <s v="86731"/>
    <s v="BUILDERS WAREHOUSE:GLEN EAGLES"/>
    <s v="PETUNIA 12CM"/>
    <n v="30"/>
    <n v="12.2"/>
    <n v="366"/>
    <n v="28297.55"/>
    <x v="4"/>
  </r>
  <r>
    <m/>
    <x v="235"/>
    <s v="Invoice"/>
    <s v="86737"/>
    <s v="BUILDERS WAREHOUSE:LYNNWOOD"/>
    <s v="PETUNIA 12CM"/>
    <n v="60"/>
    <n v="12.2"/>
    <n v="732"/>
    <n v="29029.55"/>
    <x v="4"/>
  </r>
  <r>
    <m/>
    <x v="235"/>
    <s v="Invoice"/>
    <s v="86738"/>
    <s v="BUILDERS WAREHOUSE:SILVERLAKES"/>
    <s v="PETUNIA 12CM"/>
    <n v="50"/>
    <n v="12.2"/>
    <n v="610"/>
    <n v="29639.55"/>
    <x v="4"/>
  </r>
  <r>
    <m/>
    <x v="235"/>
    <s v="Invoice"/>
    <s v="86743"/>
    <s v="AGRI 2 MARKET"/>
    <s v="PETUNIA 12CM"/>
    <n v="336"/>
    <n v="9.15"/>
    <n v="3074.4"/>
    <n v="32713.95"/>
    <x v="4"/>
  </r>
  <r>
    <m/>
    <x v="236"/>
    <s v="Invoice"/>
    <s v="86747"/>
    <s v="BUILDERS WAREHOUSE:CENTURION"/>
    <s v="PETUNIA 12CM"/>
    <n v="50"/>
    <n v="12.2"/>
    <n v="610"/>
    <n v="33323.949999999997"/>
    <x v="4"/>
  </r>
  <r>
    <m/>
    <x v="236"/>
    <s v="Invoice"/>
    <s v="86751"/>
    <s v="BUILDERS WAREHOUSE:RASLOUW"/>
    <s v="PETUNIA 12CM"/>
    <n v="50"/>
    <n v="12.2"/>
    <n v="610"/>
    <n v="33933.949999999997"/>
    <x v="4"/>
  </r>
  <r>
    <m/>
    <x v="237"/>
    <s v="Invoice"/>
    <s v="86771"/>
    <s v="BUILDERS WAREHOUSE:SOUTHGATE"/>
    <s v="PETUNIA 12CM"/>
    <n v="25"/>
    <n v="12.2"/>
    <n v="305"/>
    <n v="34238.949999999997"/>
    <x v="4"/>
  </r>
  <r>
    <m/>
    <x v="110"/>
    <s v="Invoice"/>
    <s v="86788"/>
    <s v="BUILDERS WAREHOUSE:NEWMARKET"/>
    <s v="PETUNIA 12CM"/>
    <n v="100"/>
    <n v="12.2"/>
    <n v="1220"/>
    <n v="35458.949999999997"/>
    <x v="4"/>
  </r>
  <r>
    <m/>
    <x v="110"/>
    <s v="Invoice"/>
    <s v="86790"/>
    <s v="BUILDERS WAREHOUSE:MIDRAND"/>
    <s v="PETUNIA 12CM"/>
    <n v="50"/>
    <n v="12.2"/>
    <n v="610"/>
    <n v="36068.949999999997"/>
    <x v="4"/>
  </r>
  <r>
    <m/>
    <x v="110"/>
    <s v="Invoice"/>
    <s v="86796"/>
    <s v="BUILDERS WAREHOUSE:ROBINDALE"/>
    <s v="PETUNIA 12CM"/>
    <n v="100"/>
    <n v="12.2"/>
    <n v="1220"/>
    <n v="37288.949999999997"/>
    <x v="4"/>
  </r>
  <r>
    <m/>
    <x v="238"/>
    <s v="Invoice"/>
    <s v="86803"/>
    <s v="BUILDERS WAREHOUSE:HARTEBEESPOORT"/>
    <s v="PETUNIA 12CM"/>
    <n v="50"/>
    <n v="12.2"/>
    <n v="610"/>
    <n v="37898.949999999997"/>
    <x v="4"/>
  </r>
  <r>
    <m/>
    <x v="238"/>
    <s v="Invoice"/>
    <s v="86804"/>
    <s v="BUILDERS WAREHOUSE:RUSTENBURG"/>
    <s v="PETUNIA 12CM"/>
    <n v="40"/>
    <n v="12.2"/>
    <n v="488"/>
    <n v="38386.949999999997"/>
    <x v="4"/>
  </r>
  <r>
    <m/>
    <x v="111"/>
    <s v="Invoice"/>
    <s v="86835"/>
    <s v="AGRI 2 MARKET"/>
    <s v="PETUNIA 12CM"/>
    <n v="100"/>
    <n v="9.15"/>
    <n v="915"/>
    <n v="39301.949999999997"/>
    <x v="4"/>
  </r>
  <r>
    <m/>
    <x v="239"/>
    <s v="Invoice"/>
    <s v="86838"/>
    <s v="BUILDERS WAREHOUSE:KLERKSDORP"/>
    <s v="PETUNIA 12CM"/>
    <n v="30"/>
    <n v="12.2"/>
    <n v="366"/>
    <n v="39667.949999999997"/>
    <x v="4"/>
  </r>
  <r>
    <m/>
    <x v="239"/>
    <s v="Invoice"/>
    <s v="86856"/>
    <s v="BUILDERS WAREHOUSE:NEWCASTLE"/>
    <s v="PETUNIA 12CM"/>
    <n v="50"/>
    <n v="12.2"/>
    <n v="610"/>
    <n v="40277.949999999997"/>
    <x v="4"/>
  </r>
  <r>
    <m/>
    <x v="114"/>
    <s v="Invoice"/>
    <s v="86868"/>
    <s v="BUILDERS WAREHOUSE:CRAIGHALL PARK"/>
    <s v="PETUNIA 12CM"/>
    <n v="25"/>
    <n v="12.2"/>
    <n v="305"/>
    <n v="40582.949999999997"/>
    <x v="4"/>
  </r>
  <r>
    <m/>
    <x v="114"/>
    <s v="Invoice"/>
    <s v="86896"/>
    <s v="BUILDERS WAREHOUSE:LAMBTON"/>
    <s v="PETUNIA 12CM"/>
    <n v="20"/>
    <n v="12.2"/>
    <n v="244"/>
    <n v="40826.949999999997"/>
    <x v="4"/>
  </r>
  <r>
    <m/>
    <x v="114"/>
    <s v="Invoice"/>
    <s v="86900"/>
    <s v="BUILDERS WAREHOUSE:KLERKSDORP"/>
    <s v="PETUNIA 12CM"/>
    <n v="70"/>
    <n v="12.2"/>
    <n v="854"/>
    <n v="41680.949999999997"/>
    <x v="4"/>
  </r>
  <r>
    <m/>
    <x v="240"/>
    <s v="Invoice"/>
    <s v="86907"/>
    <s v="BUILDERS WAREHOUSE:KEMPTON PARK"/>
    <s v="PETUNIA 12CM"/>
    <n v="50"/>
    <n v="12.2"/>
    <n v="610"/>
    <n v="42290.95"/>
    <x v="4"/>
  </r>
  <r>
    <m/>
    <x v="22"/>
    <s v="Invoice"/>
    <s v="86921"/>
    <s v="THYME SQUARE"/>
    <s v=" 12CM"/>
    <n v="21"/>
    <n v="11.25"/>
    <n v="236.25"/>
    <n v="42527.199999999997"/>
    <x v="4"/>
  </r>
  <r>
    <m/>
    <x v="241"/>
    <s v="Invoice"/>
    <s v="86926"/>
    <s v="BUILDERS WAREHOUSE:RUSTENBURG"/>
    <s v="PETUNIA 12CM"/>
    <n v="100"/>
    <n v="12.2"/>
    <n v="1220"/>
    <n v="43747.199999999997"/>
    <x v="4"/>
  </r>
  <r>
    <m/>
    <x v="241"/>
    <s v="Invoice"/>
    <s v="86937"/>
    <s v="AGRI 2 MARKET"/>
    <s v="PETUNIA 12CM"/>
    <n v="100"/>
    <n v="9.15"/>
    <n v="915"/>
    <n v="44662.2"/>
    <x v="4"/>
  </r>
  <r>
    <m/>
    <x v="115"/>
    <s v="Invoice"/>
    <s v="86935"/>
    <s v="BUILDERS WAREHOUSE:CENTURION"/>
    <s v="PETUNIA 12CM"/>
    <n v="75"/>
    <n v="12.2"/>
    <n v="915"/>
    <n v="45577.2"/>
    <x v="4"/>
  </r>
  <r>
    <m/>
    <x v="242"/>
    <s v="Invoice"/>
    <s v="86960"/>
    <s v="BUILDERS WAREHOUSE:BEDFORDVIEW"/>
    <s v="PETUNIA 12CM"/>
    <n v="50"/>
    <n v="12.2"/>
    <n v="610"/>
    <n v="46187.199999999997"/>
    <x v="4"/>
  </r>
  <r>
    <m/>
    <x v="242"/>
    <s v="Invoice"/>
    <s v="86962"/>
    <s v="BUILDERS WAREHOUSE:GREENSTONE"/>
    <s v="PETUNIA 12CM"/>
    <n v="50"/>
    <n v="12.2"/>
    <n v="610"/>
    <n v="46797.2"/>
    <x v="4"/>
  </r>
  <r>
    <m/>
    <x v="242"/>
    <s v="Invoice"/>
    <s v="86967"/>
    <s v="BUILDERS WAREHOUSE:NORWOOD"/>
    <s v="PETUNIA 12CM"/>
    <n v="100"/>
    <n v="12.2"/>
    <n v="1220"/>
    <n v="48017.2"/>
    <x v="4"/>
  </r>
  <r>
    <m/>
    <x v="242"/>
    <s v="Invoice"/>
    <s v="86988"/>
    <s v="BUILDERS WAREHOUSE:FLORIDA GLEN"/>
    <s v="PETUNIA 12CM"/>
    <n v="15"/>
    <n v="12.2"/>
    <n v="183"/>
    <n v="48200.2"/>
    <x v="4"/>
  </r>
  <r>
    <m/>
    <x v="243"/>
    <s v="Invoice"/>
    <s v="86995"/>
    <s v="BUILDERS WAREHOUSE:GLEN EAGLES"/>
    <s v="PETUNIA 12CM"/>
    <n v="35"/>
    <n v="12.2"/>
    <n v="427"/>
    <n v="48627.199999999997"/>
    <x v="4"/>
  </r>
  <r>
    <m/>
    <x v="24"/>
    <s v="Invoice"/>
    <s v="86998"/>
    <s v="LOTS OF POTS PTA"/>
    <s v="PETUNIA 12CM"/>
    <n v="30"/>
    <n v="11.2"/>
    <n v="336"/>
    <n v="48963.199999999997"/>
    <x v="4"/>
  </r>
  <r>
    <m/>
    <x v="24"/>
    <s v="Invoice"/>
    <s v="87015"/>
    <s v="BUILDERS WAREHOUSE:CRAIGHALL PARK"/>
    <s v="PETUNIA 12CM"/>
    <n v="15"/>
    <n v="12.2"/>
    <n v="183"/>
    <n v="49146.2"/>
    <x v="4"/>
  </r>
  <r>
    <m/>
    <x v="24"/>
    <s v="Invoice"/>
    <s v="87017"/>
    <s v="BUILDERS WAREHOUSE:CEDAR SQUARE"/>
    <s v="PETUNIA 12CM"/>
    <n v="50"/>
    <n v="0"/>
    <n v="0"/>
    <n v="49146.2"/>
    <x v="4"/>
  </r>
  <r>
    <m/>
    <x v="24"/>
    <s v="Invoice"/>
    <s v="87027"/>
    <s v="AGRI 2 MARKET"/>
    <s v="PETUNIA 12CM"/>
    <n v="70"/>
    <n v="9.15"/>
    <n v="640.5"/>
    <n v="49786.7"/>
    <x v="4"/>
  </r>
  <r>
    <m/>
    <x v="117"/>
    <s v="Invoice"/>
    <s v="87022"/>
    <s v="BUILDERS WAREHOUSE:KEMPTON PARK"/>
    <s v="PETUNIA 12CM"/>
    <n v="30"/>
    <n v="12.2"/>
    <n v="366"/>
    <n v="50152.7"/>
    <x v="4"/>
  </r>
  <r>
    <m/>
    <x v="117"/>
    <s v="Invoice"/>
    <s v="87028"/>
    <s v="BUILDERS WAREHOUSE:ROBINDALE"/>
    <s v="PETUNIA 12CM"/>
    <n v="75"/>
    <n v="12.2"/>
    <n v="915"/>
    <n v="51067.7"/>
    <x v="4"/>
  </r>
  <r>
    <m/>
    <x v="118"/>
    <s v="Invoice"/>
    <s v="87039"/>
    <s v="RIVERSIDE MICA"/>
    <s v="COTYLEDON ELSAE 9CM"/>
    <n v="2"/>
    <n v="11.5"/>
    <n v="23"/>
    <n v="51090.7"/>
    <x v="7"/>
  </r>
  <r>
    <m/>
    <x v="118"/>
    <s v="Invoice"/>
    <s v="87039"/>
    <s v="RIVERSIDE MICA"/>
    <s v="CRASSULA LEMON&amp;LIME 9CM"/>
    <n v="2"/>
    <n v="11.5"/>
    <n v="23"/>
    <n v="51113.7"/>
    <x v="7"/>
  </r>
  <r>
    <m/>
    <x v="118"/>
    <s v="Invoice"/>
    <s v="87039"/>
    <s v="RIVERSIDE MICA"/>
    <s v="PEPEROMIA COLUMELLA 9CM"/>
    <n v="2"/>
    <n v="11.5"/>
    <n v="23"/>
    <n v="51136.7"/>
    <x v="7"/>
  </r>
  <r>
    <m/>
    <x v="244"/>
    <s v="Invoice"/>
    <s v="87074"/>
    <s v="BUILDERS WAREHOUSE:KEMPTON PARK"/>
    <s v="PETUNIA 12CM"/>
    <n v="25"/>
    <n v="12.2"/>
    <n v="305"/>
    <n v="51441.7"/>
    <x v="4"/>
  </r>
  <r>
    <m/>
    <x v="119"/>
    <s v="Invoice"/>
    <s v="87048"/>
    <s v="BUILDERS WAREHOUSE:WOODLANDS"/>
    <s v="PETUNIA 12CM"/>
    <n v="25"/>
    <n v="12.2"/>
    <n v="305"/>
    <n v="51746.7"/>
    <x v="4"/>
  </r>
  <r>
    <m/>
    <x v="119"/>
    <s v="Invoice"/>
    <s v="87052"/>
    <s v="BUILDERS WAREHOUSE:GLEN EAGLES"/>
    <s v="PETUNIA 12CM"/>
    <n v="15"/>
    <n v="12.2"/>
    <n v="183"/>
    <n v="51929.7"/>
    <x v="4"/>
  </r>
  <r>
    <m/>
    <x v="6"/>
    <s v="Invoice"/>
    <s v="87082"/>
    <s v="BUILDERS WAREHOUSE:KLERKSDORP"/>
    <s v="PETUNIA 12CM"/>
    <n v="50"/>
    <n v="12.2"/>
    <n v="610"/>
    <n v="52539.7"/>
    <x v="4"/>
  </r>
  <r>
    <m/>
    <x v="6"/>
    <s v="Invoice"/>
    <s v="87084"/>
    <s v="BUILDERS WAREHOUSE:MIDDELBURG"/>
    <s v="PETUNIA 12CM"/>
    <n v="12"/>
    <n v="12.2"/>
    <n v="146.4"/>
    <n v="52686.1"/>
    <x v="4"/>
  </r>
  <r>
    <m/>
    <x v="121"/>
    <s v="Invoice"/>
    <s v="87115"/>
    <s v="BUILDERS WAREHOUSE:ROBINDALE"/>
    <s v="PETUNIA 12CM"/>
    <n v="25"/>
    <n v="12.2"/>
    <n v="305"/>
    <n v="52991.1"/>
    <x v="4"/>
  </r>
  <r>
    <m/>
    <x v="122"/>
    <s v="Invoice"/>
    <s v="87105"/>
    <s v="BUILDERS WAREHOUSE:CEDAR SQUARE"/>
    <s v="PETUNIA 12CM"/>
    <n v="25"/>
    <n v="12.2"/>
    <n v="305"/>
    <n v="53296.1"/>
    <x v="4"/>
  </r>
  <r>
    <m/>
    <x v="126"/>
    <s v="Invoice"/>
    <s v="87140"/>
    <s v="BUILDERS WAREHOUSE:GLEN EAGLES"/>
    <s v="PETUNIA 12CM"/>
    <n v="40"/>
    <n v="12.2"/>
    <n v="488"/>
    <n v="53784.1"/>
    <x v="4"/>
  </r>
  <r>
    <m/>
    <x v="47"/>
    <s v="Invoice"/>
    <s v="87171"/>
    <s v="BUILDERS WAREHOUSE:CRAIGHALL PARK"/>
    <s v="PETUNIA 12CM"/>
    <n v="15"/>
    <n v="12.2"/>
    <n v="183"/>
    <n v="53967.1"/>
    <x v="4"/>
  </r>
  <r>
    <m/>
    <x v="47"/>
    <s v="Invoice"/>
    <s v="87172"/>
    <s v="BUILDERS WAREHOUSE:LAMBTON"/>
    <s v="PETUNIA 12CM"/>
    <n v="30"/>
    <n v="12.2"/>
    <n v="366"/>
    <n v="54333.1"/>
    <x v="4"/>
  </r>
  <r>
    <m/>
    <x v="127"/>
    <s v="Invoice"/>
    <s v="87209"/>
    <s v="BUILDERS WAREHOUSE:FOURWAYS"/>
    <s v="PETUNIA 12CM"/>
    <n v="50"/>
    <n v="0"/>
    <n v="0"/>
    <n v="54333.1"/>
    <x v="4"/>
  </r>
  <r>
    <m/>
    <x v="127"/>
    <s v="Invoice"/>
    <s v="87214"/>
    <s v="AGRI 2 MARKET"/>
    <s v="PETUNIA 12CM"/>
    <n v="100"/>
    <n v="9.15"/>
    <n v="915"/>
    <n v="55248.1"/>
    <x v="4"/>
  </r>
  <r>
    <m/>
    <x v="128"/>
    <s v="Invoice"/>
    <s v="87218"/>
    <s v="BUILDERS WAREHOUSE:SOUTHGATE"/>
    <s v="PETUNIA 12CM"/>
    <n v="25"/>
    <n v="12.2"/>
    <n v="305"/>
    <n v="55553.1"/>
    <x v="4"/>
  </r>
  <r>
    <m/>
    <x v="210"/>
    <s v="Invoice"/>
    <s v="87317"/>
    <s v="BLOOM NURSERY"/>
    <s v="PETUNIA 12CM"/>
    <n v="24"/>
    <n v="12.3"/>
    <n v="295.2"/>
    <n v="55848.299999999996"/>
    <x v="4"/>
  </r>
  <r>
    <m/>
    <x v="130"/>
    <s v="Invoice"/>
    <s v="87282"/>
    <s v="BUILDERS WAREHOUSE:GLEN EAGLES"/>
    <s v="PETUNIA 12CM"/>
    <n v="20"/>
    <n v="12.2"/>
    <n v="244"/>
    <n v="56092.299999999996"/>
    <x v="4"/>
  </r>
  <r>
    <m/>
    <x v="130"/>
    <s v="Invoice"/>
    <s v="87283"/>
    <s v="BUILDERS WAREHOUSE:BRYANSTON"/>
    <s v="PETUNIA 12CM"/>
    <n v="20"/>
    <n v="12.2"/>
    <n v="244"/>
    <n v="56336.299999999996"/>
    <x v="4"/>
  </r>
  <r>
    <m/>
    <x v="27"/>
    <s v="Invoice"/>
    <s v="87300"/>
    <s v="BUILDERS WAREHOUSE:KLERKSDORP"/>
    <s v="PETUNIA 12CM"/>
    <n v="50"/>
    <n v="12.2"/>
    <n v="610"/>
    <n v="56946.299999999996"/>
    <x v="4"/>
  </r>
  <r>
    <m/>
    <x v="27"/>
    <s v="Invoice"/>
    <s v="87302"/>
    <s v="BUILDERS WAREHOUSE:SOUTHGATE"/>
    <s v="PETUNIA 12CM"/>
    <n v="25"/>
    <n v="12.2"/>
    <n v="305"/>
    <n v="57251.299999999996"/>
    <x v="4"/>
  </r>
  <r>
    <m/>
    <x v="27"/>
    <s v="Invoice"/>
    <s v="87301"/>
    <s v="BUILDERS WAREHOUSE:CRAIGHALL PARK"/>
    <s v="PETUNIA 12CM"/>
    <n v="16"/>
    <n v="12.2"/>
    <n v="195.2"/>
    <n v="57446.499999999993"/>
    <x v="4"/>
  </r>
  <r>
    <m/>
    <x v="27"/>
    <s v="Invoice"/>
    <s v="87305"/>
    <s v="BUILDERS WAREHOUSE:LAMBTON"/>
    <s v="PETUNIA 12CM"/>
    <n v="16"/>
    <n v="12.2"/>
    <n v="195.2"/>
    <n v="57641.69999999999"/>
    <x v="4"/>
  </r>
  <r>
    <m/>
    <x v="245"/>
    <s v="Invoice"/>
    <s v="87319"/>
    <s v="BUILDERS WAREHOUSE:GREENSTONE"/>
    <s v="PETUNIA 12CM"/>
    <n v="60"/>
    <n v="12.2"/>
    <n v="732"/>
    <n v="58373.69999999999"/>
    <x v="4"/>
  </r>
  <r>
    <m/>
    <x v="245"/>
    <s v="Invoice"/>
    <s v="87325"/>
    <s v="BUILDERS WAREHOUSE:NORWOOD"/>
    <s v="PETUNIA 12CM"/>
    <n v="50"/>
    <n v="12.2"/>
    <n v="610"/>
    <n v="58983.69999999999"/>
    <x v="4"/>
  </r>
  <r>
    <m/>
    <x v="131"/>
    <s v="Invoice"/>
    <s v="87333"/>
    <s v="BUILDERS WAREHOUSE:NEWMARKET"/>
    <s v="PETUNIA 12CM"/>
    <n v="25"/>
    <n v="12.2"/>
    <n v="305"/>
    <n v="59288.69999999999"/>
    <x v="4"/>
  </r>
  <r>
    <m/>
    <x v="132"/>
    <s v="Invoice"/>
    <s v="87339"/>
    <s v="BUILDERS WAREHOUSE:SILVERLAKES"/>
    <s v="PETUNIA 12CM"/>
    <n v="50"/>
    <n v="12.2"/>
    <n v="610"/>
    <n v="59898.69999999999"/>
    <x v="4"/>
  </r>
  <r>
    <m/>
    <x v="132"/>
    <s v="Invoice"/>
    <s v="87341"/>
    <s v="BUILDERS WAREHOUSE:WOODLANDS"/>
    <s v="PETUNIA 12CM"/>
    <n v="50"/>
    <n v="12.2"/>
    <n v="610"/>
    <n v="60508.69999999999"/>
    <x v="4"/>
  </r>
  <r>
    <m/>
    <x v="132"/>
    <s v="Invoice"/>
    <s v="87352"/>
    <s v="BUILDERS WAREHOUSE:BRYANSTON"/>
    <s v="PETUNIA 12CM"/>
    <n v="20"/>
    <n v="12.2"/>
    <n v="244"/>
    <n v="60752.69999999999"/>
    <x v="4"/>
  </r>
  <r>
    <m/>
    <x v="132"/>
    <s v="Invoice"/>
    <s v="87353"/>
    <s v="BUILDERS WAREHOUSE:CENTURION"/>
    <s v="PETUNIA 12CM"/>
    <n v="50"/>
    <n v="12.2"/>
    <n v="610"/>
    <n v="61362.69999999999"/>
    <x v="4"/>
  </r>
  <r>
    <m/>
    <x v="246"/>
    <s v="Invoice"/>
    <s v="87368"/>
    <s v="BUILDERS WAREHOUSE:CRAIGHALL PARK"/>
    <s v="PETUNIA 12CM"/>
    <n v="30"/>
    <n v="12.2"/>
    <n v="366"/>
    <n v="61728.69999999999"/>
    <x v="4"/>
  </r>
  <r>
    <m/>
    <x v="246"/>
    <s v="Invoice"/>
    <s v="87373"/>
    <s v="BUCO SSC:POTCHEFSTROOM"/>
    <s v="PETUNIA 12CM"/>
    <n v="25"/>
    <n v="12.4"/>
    <n v="310"/>
    <n v="62038.69999999999"/>
    <x v="4"/>
  </r>
  <r>
    <m/>
    <x v="134"/>
    <s v="Invoice"/>
    <s v="87416"/>
    <s v="AGRI 2 MARKET"/>
    <s v="PETUNIA 12CM"/>
    <n v="200"/>
    <n v="9.15"/>
    <n v="1830"/>
    <n v="63868.69999999999"/>
    <x v="4"/>
  </r>
  <r>
    <m/>
    <x v="134"/>
    <s v="Invoice"/>
    <s v="87417"/>
    <s v="AGRI 2 MARKET"/>
    <s v="PETUNIA 12CM"/>
    <n v="50"/>
    <n v="9.15"/>
    <n v="457.5"/>
    <n v="64326.19999999999"/>
    <x v="4"/>
  </r>
  <r>
    <m/>
    <x v="247"/>
    <s v="Invoice"/>
    <s v="87445"/>
    <s v="BUILDERS WAREHOUSE:LAMBTON"/>
    <s v="PETUNIA 12CM"/>
    <n v="15"/>
    <n v="12.2"/>
    <n v="183"/>
    <n v="64509.19999999999"/>
    <x v="4"/>
  </r>
  <r>
    <m/>
    <x v="141"/>
    <s v="Invoice"/>
    <s v="87523"/>
    <s v="BUILDERS WAREHOUSE:NORWOOD"/>
    <s v="PETUNIA 12CM"/>
    <n v="50"/>
    <n v="12.2"/>
    <n v="610"/>
    <n v="65119.19999999999"/>
    <x v="4"/>
  </r>
  <r>
    <m/>
    <x v="143"/>
    <s v="Invoice"/>
    <s v="87542"/>
    <s v="BUILDERS WAREHOUSE:GLEN EAGLES"/>
    <s v="PETUNIA 12CM"/>
    <n v="20"/>
    <n v="12.2"/>
    <n v="244"/>
    <n v="65363.19999999999"/>
    <x v="4"/>
  </r>
  <r>
    <m/>
    <x v="146"/>
    <s v="Invoice"/>
    <s v="87584"/>
    <s v="BUILDERS WAREHOUSE:LYNNWOOD"/>
    <s v="PETUNIA 12CM"/>
    <n v="30"/>
    <n v="12.2"/>
    <n v="366"/>
    <n v="65729.199999999983"/>
    <x v="4"/>
  </r>
  <r>
    <m/>
    <x v="146"/>
    <s v="Invoice"/>
    <s v="87585"/>
    <s v="BUILDERS WAREHOUSE:NEWMARKET"/>
    <s v="PETUNIA 12CM"/>
    <n v="35"/>
    <n v="12.2"/>
    <n v="427"/>
    <n v="66156.199999999983"/>
    <x v="4"/>
  </r>
  <r>
    <m/>
    <x v="146"/>
    <s v="Invoice"/>
    <s v="87605"/>
    <s v="AGRI 2 MARKET"/>
    <s v="PETUNIA 12CM"/>
    <n v="110"/>
    <n v="9.15"/>
    <n v="1006.5"/>
    <n v="67162.699999999983"/>
    <x v="4"/>
  </r>
  <r>
    <m/>
    <x v="148"/>
    <s v="Invoice"/>
    <s v="87630"/>
    <s v="THYME SQUARE"/>
    <s v="PETUNIA 12CM"/>
    <n v="5"/>
    <n v="11.2"/>
    <n v="56"/>
    <n v="67218.699999999983"/>
    <x v="4"/>
  </r>
  <r>
    <m/>
    <x v="248"/>
    <s v="Invoice"/>
    <s v="87653"/>
    <s v="BUILDERS WAREHOUSE:SOUTHGATE"/>
    <s v="PETUNIA 12CM"/>
    <n v="30"/>
    <n v="12.2"/>
    <n v="366"/>
    <n v="67584.699999999983"/>
    <x v="4"/>
  </r>
  <r>
    <m/>
    <x v="151"/>
    <s v="Invoice"/>
    <s v="87660"/>
    <s v="BUILDERS WAREHOUSE:FLORIDA GLEN"/>
    <s v="PETUNIA 12CM"/>
    <n v="25"/>
    <n v="12.2"/>
    <n v="305"/>
    <n v="67889.699999999983"/>
    <x v="4"/>
  </r>
  <r>
    <m/>
    <x v="153"/>
    <s v="Invoice"/>
    <s v="87691"/>
    <s v="BUILDERS WAREHOUSE:LAMBTON"/>
    <s v="PETUNIA 12CM"/>
    <n v="20"/>
    <n v="12.2"/>
    <n v="244"/>
    <n v="68133.699999999983"/>
    <x v="4"/>
  </r>
  <r>
    <m/>
    <x v="153"/>
    <s v="Invoice"/>
    <s v="87692"/>
    <s v="TINKY'S GARDENS"/>
    <s v="PETUNIA 12CM"/>
    <n v="10"/>
    <n v="11.2"/>
    <n v="112"/>
    <n v="68245.699999999983"/>
    <x v="4"/>
  </r>
  <r>
    <m/>
    <x v="158"/>
    <s v="Invoice"/>
    <s v="87743"/>
    <s v="BUILDERS WAREHOUSE:RIVONIA"/>
    <s v="PETUNIA 12CM"/>
    <n v="50"/>
    <n v="12.2"/>
    <n v="610"/>
    <n v="68855.699999999983"/>
    <x v="4"/>
  </r>
  <r>
    <m/>
    <x v="158"/>
    <s v="Invoice"/>
    <s v="87744"/>
    <s v="BUILDERS WAREHOUSE:NEWMARKET"/>
    <s v="PETUNIA 12CM"/>
    <n v="80"/>
    <n v="12.2"/>
    <n v="976"/>
    <n v="69831.699999999983"/>
    <x v="4"/>
  </r>
  <r>
    <m/>
    <x v="158"/>
    <s v="Invoice"/>
    <s v="87745"/>
    <s v="BUILDERS WAREHOUSE:GLEN EAGLES"/>
    <s v="PETUNIA 12CM"/>
    <n v="25"/>
    <n v="12.2"/>
    <n v="305"/>
    <n v="70136.699999999983"/>
    <x v="4"/>
  </r>
  <r>
    <m/>
    <x v="159"/>
    <s v="Invoice"/>
    <s v="87759"/>
    <s v="BUILDERS WAREHOUSE:SILVERLAKES"/>
    <s v="PETUNIA 12CM"/>
    <n v="32"/>
    <n v="12.2"/>
    <n v="390.4"/>
    <n v="70527.099999999977"/>
    <x v="4"/>
  </r>
  <r>
    <m/>
    <x v="159"/>
    <s v="Invoice"/>
    <s v="87760"/>
    <s v="BUILDERS WAREHOUSE:LYNNWOOD"/>
    <s v="PETUNIA 12CM"/>
    <n v="52"/>
    <n v="12.2"/>
    <n v="634.4"/>
    <n v="71161.499999999971"/>
    <x v="4"/>
  </r>
  <r>
    <m/>
    <x v="159"/>
    <s v="Invoice"/>
    <s v="87761"/>
    <s v="BUILDERS WAREHOUSE:RUSTENBURG"/>
    <s v="PETUNIA 12CM"/>
    <n v="100"/>
    <n v="12.2"/>
    <n v="1220"/>
    <n v="72381.499999999971"/>
    <x v="4"/>
  </r>
  <r>
    <m/>
    <x v="159"/>
    <s v="Invoice"/>
    <s v="87767"/>
    <s v="AGRI 2 MARKET"/>
    <s v="PETUNIA 12CM"/>
    <n v="140"/>
    <n v="9.15"/>
    <n v="1281"/>
    <n v="73662.499999999971"/>
    <x v="4"/>
  </r>
  <r>
    <m/>
    <x v="159"/>
    <s v="Invoice"/>
    <s v="87768"/>
    <s v="AGRI 2 MARKET"/>
    <s v="PETUNIA 12CM"/>
    <n v="60"/>
    <n v="9.15"/>
    <n v="549"/>
    <n v="74211.499999999971"/>
    <x v="4"/>
  </r>
  <r>
    <m/>
    <x v="249"/>
    <s v="Invoice"/>
    <s v="87777"/>
    <s v="BUILDERS WAREHOUSE:KLERKSDORP"/>
    <s v="PETUNIA 12CM"/>
    <n v="48"/>
    <n v="12.2"/>
    <n v="585.6"/>
    <n v="74797.099999999977"/>
    <x v="4"/>
  </r>
  <r>
    <m/>
    <x v="249"/>
    <s v="Invoice"/>
    <s v="87778"/>
    <s v="BUILDERS WAREHOUSE:SOUTHGATE"/>
    <s v="PETUNIA 12CM"/>
    <n v="25"/>
    <n v="12.2"/>
    <n v="305"/>
    <n v="75102.099999999977"/>
    <x v="4"/>
  </r>
  <r>
    <m/>
    <x v="160"/>
    <s v="Invoice"/>
    <s v="87786"/>
    <s v="RIVERSIDE MICA"/>
    <s v="ECHEVERIA ELEGANS 9CM"/>
    <n v="8"/>
    <n v="11.5"/>
    <n v="92"/>
    <n v="75194.099999999977"/>
    <x v="7"/>
  </r>
  <r>
    <m/>
    <x v="160"/>
    <s v="Invoice"/>
    <s v="87788"/>
    <s v="BUILDERS WAREHOUSE:NORWOOD"/>
    <s v="PETUNIA 12CM"/>
    <n v="40"/>
    <n v="12.2"/>
    <n v="488"/>
    <n v="75682.099999999977"/>
    <x v="4"/>
  </r>
  <r>
    <m/>
    <x v="161"/>
    <s v="Invoice"/>
    <s v="87794"/>
    <s v="BUILDERS WAREHOUSE:BRYANSTON"/>
    <s v="PETUNIA 12CM"/>
    <n v="20"/>
    <n v="12.2"/>
    <n v="244"/>
    <n v="75926.099999999977"/>
    <x v="4"/>
  </r>
  <r>
    <m/>
    <x v="162"/>
    <s v="Invoice"/>
    <s v="87799"/>
    <s v="BUILDERS WAREHOUSE:HARTEBEESPOORT"/>
    <s v="PETUNIA 12CM"/>
    <n v="40"/>
    <n v="12.2"/>
    <n v="488"/>
    <n v="76414.099999999977"/>
    <x v="4"/>
  </r>
  <r>
    <m/>
    <x v="250"/>
    <s v="Invoice"/>
    <s v="87812"/>
    <s v="BUILDERS WAREHOUSE:GLEN EAGLES"/>
    <s v="PETUNIA 12CM"/>
    <n v="150"/>
    <n v="12.2"/>
    <n v="1830"/>
    <n v="78244.099999999977"/>
    <x v="4"/>
  </r>
  <r>
    <m/>
    <x v="163"/>
    <s v="Invoice"/>
    <s v="87842"/>
    <s v="BUILDERS WAREHOUSE:FLORIDA GLEN"/>
    <s v="PETUNIA 12CM"/>
    <n v="20"/>
    <n v="12.2"/>
    <n v="244"/>
    <n v="78488.099999999977"/>
    <x v="4"/>
  </r>
  <r>
    <m/>
    <x v="164"/>
    <s v="Invoice"/>
    <s v="87846"/>
    <s v="BUILDERS WAREHOUSE:RIVONIA"/>
    <s v="PETUNIA 12CM"/>
    <n v="30"/>
    <n v="12.2"/>
    <n v="366"/>
    <n v="78854.099999999977"/>
    <x v="4"/>
  </r>
  <r>
    <m/>
    <x v="164"/>
    <s v="Invoice"/>
    <s v="87848"/>
    <s v="BUILDERS WAREHOUSE:NEWMARKET"/>
    <s v="PETUNIA 12CM"/>
    <n v="48"/>
    <n v="12.2"/>
    <n v="585.6"/>
    <n v="79439.699999999983"/>
    <x v="4"/>
  </r>
  <r>
    <m/>
    <x v="48"/>
    <s v="Invoice"/>
    <s v="87860"/>
    <s v="BUILDERS WAREHOUSE:RUSTENBURG"/>
    <s v="PETUNIA 12CM"/>
    <n v="80"/>
    <n v="12.2"/>
    <n v="976"/>
    <n v="80415.699999999983"/>
    <x v="4"/>
  </r>
  <r>
    <m/>
    <x v="167"/>
    <s v="Invoice"/>
    <s v="87891"/>
    <s v="BUILDERS WAREHOUSE:RIVONIA"/>
    <s v="PETUNIA 12CM"/>
    <n v="20"/>
    <n v="12.2"/>
    <n v="244"/>
    <n v="80659.699999999983"/>
    <x v="4"/>
  </r>
  <r>
    <m/>
    <x v="167"/>
    <s v="Invoice"/>
    <s v="87893"/>
    <s v="BUILDERS WAREHOUSE:CEDAR SQUARE"/>
    <s v="PETUNIA 12CM"/>
    <n v="20"/>
    <n v="12.2"/>
    <n v="244"/>
    <n v="80903.699999999983"/>
    <x v="4"/>
  </r>
  <r>
    <m/>
    <x v="168"/>
    <s v="Invoice"/>
    <s v="87917"/>
    <s v="BUILDERS WAREHOUSE:WOODLANDS"/>
    <s v="PETUNIA 12CM"/>
    <n v="40"/>
    <n v="12.8"/>
    <n v="512"/>
    <n v="81415.699999999983"/>
    <x v="4"/>
  </r>
  <r>
    <m/>
    <x v="168"/>
    <s v="Invoice"/>
    <s v="87924"/>
    <s v="BUILDERS WAREHOUSE:ZAMBEZI"/>
    <s v="PETUNIA 12CM"/>
    <n v="70"/>
    <n v="12.8"/>
    <n v="896"/>
    <n v="82311.699999999983"/>
    <x v="4"/>
  </r>
  <r>
    <m/>
    <x v="169"/>
    <s v="Invoice"/>
    <s v="87938"/>
    <s v="BUILDERS WAREHOUSE:KLERKSDORP"/>
    <s v="PETUNIA 12CM"/>
    <n v="64"/>
    <n v="12.8"/>
    <n v="819.2"/>
    <n v="83130.89999999998"/>
    <x v="4"/>
  </r>
  <r>
    <m/>
    <x v="169"/>
    <s v="Invoice"/>
    <s v="87943"/>
    <s v="BUILDERS WAREHOUSE:CRAIGHALL PARK"/>
    <s v="PETUNIA 12CM"/>
    <n v="25"/>
    <n v="12.8"/>
    <n v="320"/>
    <n v="83450.89999999998"/>
    <x v="4"/>
  </r>
  <r>
    <m/>
    <x v="170"/>
    <s v="Invoice"/>
    <s v="87940"/>
    <s v="AGRI 2 MARKET"/>
    <s v="PETUNIA 12CM"/>
    <n v="230"/>
    <n v="11.9"/>
    <n v="2737"/>
    <n v="86187.89999999998"/>
    <x v="4"/>
  </r>
  <r>
    <m/>
    <x v="170"/>
    <s v="Invoice"/>
    <s v="87947"/>
    <s v="BUILDERS WAREHOUSE:BEDFORDVIEW"/>
    <s v="PETUNIA 12CM"/>
    <n v="48"/>
    <n v="12.8"/>
    <n v="614.4"/>
    <n v="86802.299999999974"/>
    <x v="4"/>
  </r>
  <r>
    <m/>
    <x v="171"/>
    <s v="Invoice"/>
    <s v="87957"/>
    <s v="BUILDERS WAREHOUSE:BOKSBURG (NEW)"/>
    <s v="PETUNIA 12CM"/>
    <n v="80"/>
    <n v="12.8"/>
    <n v="1024"/>
    <n v="87826.299999999974"/>
    <x v="4"/>
  </r>
  <r>
    <m/>
    <x v="171"/>
    <s v="Invoice"/>
    <s v="87958"/>
    <s v="BUILDERS WAREHOUSE:RIVONIA"/>
    <s v="PETUNIA 12CM"/>
    <n v="20"/>
    <n v="12.8"/>
    <n v="256"/>
    <n v="88082.299999999974"/>
    <x v="4"/>
  </r>
  <r>
    <m/>
    <x v="171"/>
    <s v="Invoice"/>
    <s v="87962"/>
    <s v="BUILDERS WAREHOUSE:EDENVALE"/>
    <s v="PETUNIA 12CM"/>
    <n v="60"/>
    <n v="12.8"/>
    <n v="768"/>
    <n v="88850.299999999974"/>
    <x v="4"/>
  </r>
  <r>
    <m/>
    <x v="211"/>
    <s v="Invoice"/>
    <s v="87998"/>
    <s v="BUILDERS WAREHOUSE:GREENSTONE"/>
    <s v="PETUNIA 12CM"/>
    <n v="70"/>
    <n v="12.8"/>
    <n v="896"/>
    <n v="89746.299999999974"/>
    <x v="4"/>
  </r>
  <r>
    <m/>
    <x v="172"/>
    <s v="Invoice"/>
    <s v="87974"/>
    <s v="BUILDERS WAREHOUSE:RUSTENBURG"/>
    <s v="PETUNIA 12CM"/>
    <n v="96"/>
    <n v="12.8"/>
    <n v="1228.8"/>
    <n v="90975.099999999977"/>
    <x v="4"/>
  </r>
  <r>
    <m/>
    <x v="172"/>
    <s v="Invoice"/>
    <s v="87975"/>
    <s v="BUILDERS WAREHOUSE:LYNNWOOD"/>
    <s v="PETUNIA 12CM"/>
    <n v="80"/>
    <n v="12.8"/>
    <n v="1024"/>
    <n v="91999.099999999977"/>
    <x v="4"/>
  </r>
  <r>
    <m/>
    <x v="172"/>
    <s v="Invoice"/>
    <s v="87977"/>
    <s v="BUILDERS WAREHOUSE:WOODLANDS"/>
    <s v="PETUNIA 12CM"/>
    <n v="15"/>
    <n v="12.8"/>
    <n v="192"/>
    <n v="92191.099999999977"/>
    <x v="4"/>
  </r>
  <r>
    <m/>
    <x v="172"/>
    <s v="Invoice"/>
    <s v="87983"/>
    <s v="BUILDERS WAREHOUSE:CHERRY LANE"/>
    <s v="PETUNIA 12CM"/>
    <n v="30"/>
    <n v="11.3"/>
    <n v="339"/>
    <n v="92530.099999999977"/>
    <x v="4"/>
  </r>
  <r>
    <m/>
    <x v="172"/>
    <s v="Invoice"/>
    <s v="87989"/>
    <s v="BUILDERS WAREHOUSE:BRYANSTON"/>
    <s v="PETUNIA 12CM"/>
    <n v="25"/>
    <n v="12.8"/>
    <n v="320"/>
    <n v="92850.099999999977"/>
    <x v="4"/>
  </r>
  <r>
    <m/>
    <x v="173"/>
    <s v="Invoice"/>
    <s v="88001"/>
    <s v="BUILDERS WAREHOUSE:SOUTHGATE"/>
    <s v="PETUNIA 12CM"/>
    <n v="30"/>
    <n v="12.8"/>
    <n v="384"/>
    <n v="93234.099999999977"/>
    <x v="4"/>
  </r>
  <r>
    <m/>
    <x v="173"/>
    <s v="Invoice"/>
    <s v="88002"/>
    <s v="BUILDERS WAREHOUSE:KLERKSDORP"/>
    <s v="PETUNIA 12CM"/>
    <n v="80"/>
    <n v="12.8"/>
    <n v="1024"/>
    <n v="94258.099999999977"/>
    <x v="4"/>
  </r>
  <r>
    <m/>
    <x v="173"/>
    <s v="Invoice"/>
    <s v="88004"/>
    <s v="BUILDERS WAREHOUSE:CENTURION"/>
    <s v="PETUNIA 12CM"/>
    <n v="64"/>
    <n v="12.8"/>
    <n v="819.2"/>
    <n v="95077.299999999974"/>
    <x v="4"/>
  </r>
  <r>
    <m/>
    <x v="173"/>
    <s v="Invoice"/>
    <s v="88005"/>
    <s v="BUILDERS WAREHOUSE:ZAMBEZI"/>
    <s v="PETUNIA 12CM"/>
    <n v="60"/>
    <n v="12.8"/>
    <n v="768"/>
    <n v="95845.299999999974"/>
    <x v="4"/>
  </r>
  <r>
    <m/>
    <x v="212"/>
    <s v="Invoice"/>
    <s v="88013"/>
    <s v="BUILDERS WAREHOUSE:NORWOOD"/>
    <s v="PETUNIA 12CM"/>
    <n v="50"/>
    <n v="12.8"/>
    <n v="640"/>
    <n v="96485.299999999974"/>
    <x v="4"/>
  </r>
  <r>
    <m/>
    <x v="212"/>
    <s v="Invoice"/>
    <s v="88015"/>
    <s v="BUILDERS WAREHOUSE:ROBINDALE"/>
    <s v="PETUNIA 12CM"/>
    <n v="96"/>
    <n v="12.8"/>
    <n v="1228.8"/>
    <n v="97714.099999999977"/>
    <x v="4"/>
  </r>
  <r>
    <m/>
    <x v="212"/>
    <s v="Invoice"/>
    <s v="88016"/>
    <s v="BUILDERS WAREHOUSE:STRUBENS VALLEY"/>
    <s v="PETUNIA 12CM"/>
    <n v="50"/>
    <n v="12.8"/>
    <n v="640"/>
    <n v="98354.099999999977"/>
    <x v="4"/>
  </r>
  <r>
    <m/>
    <x v="212"/>
    <s v="Invoice"/>
    <s v="88017"/>
    <s v="BUILDERS WAREHOUSE:GREENSTONE"/>
    <s v="PETUNIA 12CM"/>
    <n v="80"/>
    <n v="12.8"/>
    <n v="1024"/>
    <n v="99378.099999999977"/>
    <x v="4"/>
  </r>
  <r>
    <m/>
    <x v="212"/>
    <s v="Invoice"/>
    <s v="88029"/>
    <s v="BUILDERS WAREHOUSE:CARNIVAL MALL"/>
    <s v="PETUNIA 12CM"/>
    <n v="48"/>
    <n v="12.8"/>
    <n v="614.4"/>
    <n v="99992.499999999971"/>
    <x v="4"/>
  </r>
  <r>
    <m/>
    <x v="174"/>
    <s v="Invoice"/>
    <s v="88028"/>
    <s v="BUILDERS WAREHOUSE:EDENVALE"/>
    <s v="PETUNIA 12CM"/>
    <n v="40"/>
    <n v="12.8"/>
    <n v="512"/>
    <n v="100504.49999999997"/>
    <x v="4"/>
  </r>
  <r>
    <m/>
    <x v="174"/>
    <s v="Invoice"/>
    <s v="88033"/>
    <s v="BUILDERS WAREHOUSE:BOKSBURG (NEW)"/>
    <s v="PETUNIA 12CM"/>
    <n v="30"/>
    <n v="12.8"/>
    <n v="384"/>
    <n v="100888.49999999997"/>
    <x v="4"/>
  </r>
  <r>
    <m/>
    <x v="174"/>
    <s v="Invoice"/>
    <s v="88038"/>
    <s v="THYME SQUARE"/>
    <s v="POT 12CM"/>
    <n v="45"/>
    <n v="11.95"/>
    <n v="537.75"/>
    <n v="101426.24999999997"/>
    <x v="4"/>
  </r>
  <r>
    <m/>
    <x v="175"/>
    <s v="Invoice"/>
    <s v="88063"/>
    <s v="BUILDERS WAREHOUSE:RASLOUW"/>
    <s v="PETUNIA 12CM"/>
    <n v="70"/>
    <n v="12.8"/>
    <n v="896"/>
    <n v="102322.24999999997"/>
    <x v="4"/>
  </r>
  <r>
    <m/>
    <x v="175"/>
    <s v="Invoice"/>
    <s v="88077"/>
    <s v="BUILDERS WAREHOUSE:RIVONIA"/>
    <s v="PETUNIA 12CM"/>
    <n v="40"/>
    <n v="12.8"/>
    <n v="512"/>
    <n v="102834.24999999997"/>
    <x v="4"/>
  </r>
  <r>
    <m/>
    <x v="175"/>
    <s v="Invoice"/>
    <s v="88081"/>
    <s v="BUILDERS WAREHOUSE:SILVERLAKES"/>
    <s v="PETUNIA 12CM"/>
    <n v="64"/>
    <n v="12.8"/>
    <n v="819.2"/>
    <n v="103653.44999999997"/>
    <x v="4"/>
  </r>
  <r>
    <m/>
    <x v="175"/>
    <s v="Invoice"/>
    <s v="88095"/>
    <s v="AGRI 2 MARKET"/>
    <s v="PETUNIA 12CM"/>
    <n v="90"/>
    <n v="9.75"/>
    <n v="877.5"/>
    <n v="104530.94999999997"/>
    <x v="4"/>
  </r>
  <r>
    <m/>
    <x v="251"/>
    <s v="Invoice"/>
    <s v="88094"/>
    <s v="BUILDERS WAREHOUSE:KLERKSDORP"/>
    <s v="PETUNIA 12CM"/>
    <n v="32"/>
    <n v="12.8"/>
    <n v="409.6"/>
    <n v="104940.54999999997"/>
    <x v="4"/>
  </r>
  <r>
    <m/>
    <x v="252"/>
    <s v="Invoice"/>
    <s v="88106"/>
    <s v="BUILDERS WAREHOUSE:STRUBENS VALLEY"/>
    <s v="PETUNIA 12CM"/>
    <n v="50"/>
    <n v="12.8"/>
    <n v="640"/>
    <n v="105580.54999999997"/>
    <x v="4"/>
  </r>
  <r>
    <m/>
    <x v="252"/>
    <s v="Invoice"/>
    <s v="88108"/>
    <s v="BUILDERS WAREHOUSE:GREENSTONE"/>
    <s v="PETUNIA 12CM"/>
    <n v="60"/>
    <n v="12.8"/>
    <n v="768"/>
    <n v="106348.54999999997"/>
    <x v="4"/>
  </r>
  <r>
    <m/>
    <x v="176"/>
    <s v="Invoice"/>
    <s v="88117"/>
    <s v="BUILDERS WAREHOUSE:EDENVALE"/>
    <s v="PETUNIA 12CM"/>
    <n v="70"/>
    <n v="12.8"/>
    <n v="896"/>
    <n v="107244.54999999997"/>
    <x v="4"/>
  </r>
  <r>
    <m/>
    <x v="176"/>
    <s v="Invoice"/>
    <s v="88123"/>
    <s v="BUILDERS WAREHOUSE:RIVONIA"/>
    <s v="PETUNIA 12CM"/>
    <n v="10"/>
    <n v="12.8"/>
    <n v="128"/>
    <n v="107372.54999999997"/>
    <x v="4"/>
  </r>
  <r>
    <m/>
    <x v="176"/>
    <s v="Invoice"/>
    <s v="88124"/>
    <s v="BUILDERS WAREHOUSE:BOKSBURG (NEW)"/>
    <s v="PETUNIA 12CM"/>
    <n v="60"/>
    <n v="12.8"/>
    <n v="768"/>
    <n v="108140.54999999997"/>
    <x v="4"/>
  </r>
  <r>
    <m/>
    <x v="177"/>
    <s v="Invoice"/>
    <s v="88151"/>
    <s v="BUILDERS WAREHOUSE:RIVONIA"/>
    <s v="PETUNIA 12CM"/>
    <n v="40"/>
    <n v="12.8"/>
    <n v="512"/>
    <n v="108652.54999999997"/>
    <x v="4"/>
  </r>
  <r>
    <m/>
    <x v="177"/>
    <s v="Invoice"/>
    <s v="88154"/>
    <s v="BUILDERS WAREHOUSE:WOODLANDS"/>
    <s v="PETUNIA 12CM"/>
    <n v="130"/>
    <n v="12.8"/>
    <n v="1664"/>
    <n v="110316.54999999997"/>
    <x v="4"/>
  </r>
  <r>
    <m/>
    <x v="177"/>
    <s v="Invoice"/>
    <s v="88158"/>
    <s v="BUILDERS WAREHOUSE:RUSTENBURG"/>
    <s v="PETUNIA 12CM"/>
    <n v="200"/>
    <n v="12.8"/>
    <n v="2560"/>
    <n v="112876.54999999997"/>
    <x v="4"/>
  </r>
  <r>
    <m/>
    <x v="177"/>
    <s v="Invoice"/>
    <s v="88164"/>
    <s v="BUILDERS WAREHOUSE:GLEN EAGLES"/>
    <s v="PETUNIA 12CM"/>
    <n v="30"/>
    <n v="12.8"/>
    <n v="384"/>
    <n v="113260.54999999997"/>
    <x v="4"/>
  </r>
  <r>
    <m/>
    <x v="177"/>
    <s v="Invoice"/>
    <s v="88167"/>
    <s v="BUILDERS WAREHOUSE:KEMPTON PARK"/>
    <s v="PETUNIA 12CM"/>
    <n v="90"/>
    <n v="12.8"/>
    <n v="1152"/>
    <n v="114412.54999999997"/>
    <x v="4"/>
  </r>
  <r>
    <m/>
    <x v="177"/>
    <s v="Invoice"/>
    <s v="88168"/>
    <s v="BUILDERS WAREHOUSE:CHERRY LANE"/>
    <s v="PETUNIA 12CM"/>
    <n v="30"/>
    <n v="12.8"/>
    <n v="384"/>
    <n v="114796.54999999997"/>
    <x v="4"/>
  </r>
  <r>
    <m/>
    <x v="177"/>
    <s v="Invoice"/>
    <s v="88209"/>
    <s v="BUILDERS WAREHOUSE:SECUNDA"/>
    <s v="PETUNIA 12CM"/>
    <n v="125"/>
    <n v="12.8"/>
    <n v="1600"/>
    <n v="116396.54999999997"/>
    <x v="4"/>
  </r>
  <r>
    <m/>
    <x v="178"/>
    <s v="Invoice"/>
    <s v="88198"/>
    <s v="BUILDERS WAREHOUSE:SOUTHGATE"/>
    <s v="PETUNIA 12CM"/>
    <n v="40"/>
    <n v="12.8"/>
    <n v="512"/>
    <n v="116908.54999999997"/>
    <x v="4"/>
  </r>
  <r>
    <m/>
    <x v="178"/>
    <s v="Invoice"/>
    <s v="88170"/>
    <s v="BUILDERS WAREHOUSE:LAMBTON"/>
    <s v="PETUNIA 12CM"/>
    <n v="50"/>
    <n v="0"/>
    <n v="0"/>
    <n v="116908.54999999997"/>
    <x v="4"/>
  </r>
  <r>
    <m/>
    <x v="178"/>
    <s v="Invoice"/>
    <s v="88200"/>
    <s v="BUILDERS WAREHOUSE:KLERKSDORP"/>
    <s v="PETUNIA 12CM"/>
    <n v="50"/>
    <n v="12.8"/>
    <n v="640"/>
    <n v="117548.54999999997"/>
    <x v="4"/>
  </r>
  <r>
    <m/>
    <x v="178"/>
    <s v="Invoice"/>
    <s v="88202"/>
    <s v="BUILDERS WAREHOUSE:LAMBTON"/>
    <s v="PETUNIA 12CM"/>
    <n v="25"/>
    <n v="12.8"/>
    <n v="320"/>
    <n v="117868.54999999997"/>
    <x v="4"/>
  </r>
  <r>
    <m/>
    <x v="179"/>
    <s v="Invoice"/>
    <s v="88190"/>
    <s v="BUILDERS WAREHOUSE:CRAIGHALL PARK"/>
    <s v="PETUNIA 12CM"/>
    <n v="20"/>
    <n v="12.8"/>
    <n v="256"/>
    <n v="118124.54999999997"/>
    <x v="4"/>
  </r>
  <r>
    <m/>
    <x v="179"/>
    <s v="Invoice"/>
    <s v="88212"/>
    <s v="BUILDERS WAREHOUSE:NORWOOD"/>
    <s v="PETUNIA 12CM"/>
    <n v="50"/>
    <n v="12.8"/>
    <n v="640"/>
    <n v="118764.54999999997"/>
    <x v="4"/>
  </r>
  <r>
    <m/>
    <x v="179"/>
    <s v="Invoice"/>
    <s v="88214"/>
    <s v="BUILDERS WAREHOUSE:GREENSTONE"/>
    <s v="PETUNIA 12CM"/>
    <n v="25"/>
    <n v="12.8"/>
    <n v="320"/>
    <n v="119084.54999999997"/>
    <x v="4"/>
  </r>
  <r>
    <m/>
    <x v="179"/>
    <s v="Invoice"/>
    <s v="88215"/>
    <s v="BUILDERS WAREHOUSE:FLORIDA GLEN"/>
    <s v="PETUNIA 12CM"/>
    <n v="30"/>
    <n v="12.8"/>
    <n v="384"/>
    <n v="119468.54999999997"/>
    <x v="4"/>
  </r>
  <r>
    <m/>
    <x v="179"/>
    <s v="Invoice"/>
    <s v="88221"/>
    <s v="AGRI 2 MARKET"/>
    <s v="PETUNIA 12CM"/>
    <n v="45"/>
    <n v="9.75"/>
    <n v="438.75"/>
    <n v="119907.29999999997"/>
    <x v="4"/>
  </r>
  <r>
    <m/>
    <x v="179"/>
    <s v="Invoice"/>
    <s v="88226"/>
    <s v="BUILDERS WAREHOUSE:ROBINDALE"/>
    <s v="PETUNIA 12CM"/>
    <n v="40"/>
    <n v="12.8"/>
    <n v="512"/>
    <n v="120419.29999999997"/>
    <x v="4"/>
  </r>
  <r>
    <m/>
    <x v="179"/>
    <s v="Invoice"/>
    <s v="88227"/>
    <s v="BREATHE NATURAL HEALTH"/>
    <s v="PETUNIA 12CM"/>
    <n v="40"/>
    <n v="11.9"/>
    <n v="476"/>
    <n v="120895.29999999997"/>
    <x v="4"/>
  </r>
  <r>
    <m/>
    <x v="180"/>
    <s v="Invoice"/>
    <s v="88230"/>
    <s v="BUILDERS WAREHOUSE:EDENVALE"/>
    <s v="PETUNIA 12CM"/>
    <n v="100"/>
    <n v="12.8"/>
    <n v="1280"/>
    <n v="122175.29999999997"/>
    <x v="4"/>
  </r>
  <r>
    <m/>
    <x v="180"/>
    <s v="Invoice"/>
    <s v="88237"/>
    <s v="BUILDERS WAREHOUSE:BOKSBURG (NEW)"/>
    <s v="PETUNIA 12CM"/>
    <n v="30"/>
    <n v="12.8"/>
    <n v="384"/>
    <n v="122559.29999999997"/>
    <x v="4"/>
  </r>
  <r>
    <m/>
    <x v="180"/>
    <s v="Invoice"/>
    <s v="88240"/>
    <s v="BUILDERS WAREHOUSE:GLEN EAGLES"/>
    <s v="PETUNIA 12CM"/>
    <n v="70"/>
    <n v="12.8"/>
    <n v="896"/>
    <n v="123455.29999999997"/>
    <x v="4"/>
  </r>
  <r>
    <m/>
    <x v="181"/>
    <s v="Invoice"/>
    <s v="88222"/>
    <s v="BUILDERS WAREHOUSE:NOORDHEUWEL"/>
    <s v="PETUNIA 12CM"/>
    <n v="50"/>
    <n v="0"/>
    <n v="0"/>
    <n v="123455.29999999997"/>
    <x v="4"/>
  </r>
  <r>
    <m/>
    <x v="181"/>
    <s v="Invoice"/>
    <s v="88255"/>
    <s v="BUILDERS WAREHOUSE:EDENVALE"/>
    <s v="PETUNIA 12CM"/>
    <n v="60"/>
    <n v="12.8"/>
    <n v="768"/>
    <n v="124223.29999999997"/>
    <x v="4"/>
  </r>
  <r>
    <m/>
    <x v="181"/>
    <s v="Invoice"/>
    <s v="88270"/>
    <s v="BUILDERS WAREHOUSE:GEZINA NEW"/>
    <s v="PETUNIA 12CM"/>
    <n v="60"/>
    <n v="12.8"/>
    <n v="768"/>
    <n v="124991.29999999997"/>
    <x v="4"/>
  </r>
  <r>
    <m/>
    <x v="182"/>
    <s v="Invoice"/>
    <s v="88263"/>
    <s v="BUILDERS WAREHOUSE:RIVONIA"/>
    <s v="PETUNIA 12CM"/>
    <n v="30"/>
    <n v="12.8"/>
    <n v="384"/>
    <n v="125375.29999999997"/>
    <x v="4"/>
  </r>
  <r>
    <m/>
    <x v="182"/>
    <s v="Invoice"/>
    <s v="88264"/>
    <s v="BUILDERS WAREHOUSE:RASLOUW"/>
    <s v="PETUNIA 12CM"/>
    <n v="50"/>
    <n v="12.8"/>
    <n v="640"/>
    <n v="126015.29999999997"/>
    <x v="4"/>
  </r>
  <r>
    <m/>
    <x v="182"/>
    <s v="Invoice"/>
    <s v="88268"/>
    <s v="BUILDERS WAREHOUSE:ERASMUS PARK"/>
    <s v="PETUNIA 12CM"/>
    <n v="50"/>
    <n v="12.8"/>
    <n v="640"/>
    <n v="126655.29999999997"/>
    <x v="4"/>
  </r>
  <r>
    <m/>
    <x v="182"/>
    <s v="Invoice"/>
    <s v="88273"/>
    <s v="BUILDERS WAREHOUSE:ZAMBEZI"/>
    <s v="PETUNIA 12CM"/>
    <n v="120"/>
    <n v="12.8"/>
    <n v="1536"/>
    <n v="128191.29999999997"/>
    <x v="4"/>
  </r>
  <r>
    <m/>
    <x v="182"/>
    <s v="Invoice"/>
    <s v="88276"/>
    <s v="BUILDERS WAREHOUSE:CHERRY LANE"/>
    <s v="PETUNIA 12CM"/>
    <n v="40"/>
    <n v="12.8"/>
    <n v="512"/>
    <n v="128703.29999999997"/>
    <x v="4"/>
  </r>
  <r>
    <m/>
    <x v="182"/>
    <s v="Invoice"/>
    <s v="88277"/>
    <s v="BUILDERS WAREHOUSE:SILVERLAKES"/>
    <s v="PETUNIA 12CM"/>
    <n v="50"/>
    <n v="12.8"/>
    <n v="640"/>
    <n v="129343.29999999997"/>
    <x v="4"/>
  </r>
  <r>
    <m/>
    <x v="182"/>
    <s v="Invoice"/>
    <s v="88278"/>
    <s v="BUILDERS WAREHOUSE:WOODLANDS"/>
    <s v="PETUNIA 12CM"/>
    <n v="50"/>
    <n v="12.8"/>
    <n v="640"/>
    <n v="129983.29999999997"/>
    <x v="4"/>
  </r>
  <r>
    <m/>
    <x v="182"/>
    <s v="Invoice"/>
    <s v="88279"/>
    <s v="BUILDERS WAREHOUSE:CENTURION"/>
    <s v="PETUNIA 12CM"/>
    <n v="100"/>
    <n v="12.8"/>
    <n v="1280"/>
    <n v="131263.29999999999"/>
    <x v="4"/>
  </r>
  <r>
    <m/>
    <x v="182"/>
    <s v="Invoice"/>
    <s v="87960"/>
    <s v="BUILDERS WAREHOUSE:SECUNDA"/>
    <s v="PETUNIA 12CM"/>
    <n v="75"/>
    <n v="12.8"/>
    <n v="960"/>
    <n v="132223.29999999999"/>
    <x v="4"/>
  </r>
  <r>
    <m/>
    <x v="183"/>
    <s v="Invoice"/>
    <s v="88267"/>
    <s v="BUILDERS WAREHOUSE:WONDER PARK"/>
    <s v="PETUNIA 12CM"/>
    <n v="50"/>
    <n v="12.8"/>
    <n v="640"/>
    <n v="132863.29999999999"/>
    <x v="4"/>
  </r>
  <r>
    <m/>
    <x v="183"/>
    <s v="Invoice"/>
    <s v="88304"/>
    <s v="BUILDERS WAREHOUSE:SOUTHGATE"/>
    <s v="PETUNIA 12CM"/>
    <n v="25"/>
    <n v="12.8"/>
    <n v="320"/>
    <n v="133183.29999999999"/>
    <x v="4"/>
  </r>
  <r>
    <m/>
    <x v="185"/>
    <s v="Invoice"/>
    <s v="88319"/>
    <s v="BUILDERS WAREHOUSE:FLORIDA GLEN"/>
    <s v="PETUNIA 12CM"/>
    <n v="25"/>
    <n v="12.8"/>
    <n v="320"/>
    <n v="133503.29999999999"/>
    <x v="4"/>
  </r>
  <r>
    <m/>
    <x v="185"/>
    <s v="Invoice"/>
    <s v="88333"/>
    <s v="AGRI 2 MARKET"/>
    <s v="PETUNIA 12CM"/>
    <n v="150"/>
    <n v="9.75"/>
    <n v="1462.5"/>
    <n v="134965.79999999999"/>
    <x v="4"/>
  </r>
  <r>
    <m/>
    <x v="185"/>
    <s v="Invoice"/>
    <s v="88344"/>
    <s v="BUILDERS WAREHOUSE:NEWMARKET"/>
    <s v="PETUNIA 12CM"/>
    <n v="100"/>
    <n v="12.8"/>
    <n v="1280"/>
    <n v="136245.79999999999"/>
    <x v="4"/>
  </r>
  <r>
    <m/>
    <x v="185"/>
    <s v="Invoice"/>
    <s v="88347"/>
    <s v="BUILDERS WAREHOUSE:GLEN EAGLES"/>
    <s v="PETUNIA 12CM"/>
    <n v="40"/>
    <n v="12.8"/>
    <n v="512"/>
    <n v="136757.79999999999"/>
    <x v="4"/>
  </r>
  <r>
    <m/>
    <x v="185"/>
    <s v="Invoice"/>
    <s v="88351"/>
    <s v="BUILDERS WAREHOUSE:GREENSTONE"/>
    <s v="PETUNIA 12CM"/>
    <n v="50"/>
    <n v="12.8"/>
    <n v="640"/>
    <n v="137397.79999999999"/>
    <x v="4"/>
  </r>
  <r>
    <m/>
    <x v="216"/>
    <s v="Invoice"/>
    <s v="88334"/>
    <s v="BUILDERS WAREHOUSE:RIVONIA"/>
    <s v="PETUNIA 12CM"/>
    <n v="70"/>
    <n v="12.8"/>
    <n v="896"/>
    <n v="138293.79999999999"/>
    <x v="4"/>
  </r>
  <r>
    <m/>
    <x v="186"/>
    <s v="Invoice"/>
    <s v="88382"/>
    <s v="BUILDERS WAREHOUSE:WOODLANDS"/>
    <s v="PETUNIA 12CM"/>
    <n v="50"/>
    <n v="12.8"/>
    <n v="640"/>
    <n v="138933.79999999999"/>
    <x v="4"/>
  </r>
  <r>
    <m/>
    <x v="187"/>
    <s v="Invoice"/>
    <s v="88388"/>
    <s v="BUILDERS WAREHOUSE:GLEN EAGLES"/>
    <s v="PETUNIA 12CM"/>
    <n v="100"/>
    <n v="12.8"/>
    <n v="1280"/>
    <n v="140213.79999999999"/>
    <x v="4"/>
  </r>
  <r>
    <m/>
    <x v="187"/>
    <s v="Invoice"/>
    <s v="88406"/>
    <s v="BUILDERS WAREHOUSE:KLERKSDORP"/>
    <s v="PETUNIA 12CM"/>
    <n v="50"/>
    <n v="12.8"/>
    <n v="640"/>
    <n v="140853.79999999999"/>
    <x v="4"/>
  </r>
  <r>
    <m/>
    <x v="187"/>
    <s v="Invoice"/>
    <s v="88407"/>
    <s v="BUILDERS WAREHOUSE:LAMBTON"/>
    <s v="PETUNIA 12CM"/>
    <n v="20"/>
    <n v="12.8"/>
    <n v="256"/>
    <n v="141109.79999999999"/>
    <x v="4"/>
  </r>
  <r>
    <m/>
    <x v="187"/>
    <s v="Invoice"/>
    <s v="88410"/>
    <s v="BUILDERS WAREHOUSE:SOUTHGATE"/>
    <s v="PETUNIA 12CM"/>
    <n v="35"/>
    <n v="12.8"/>
    <n v="448"/>
    <n v="141557.79999999999"/>
    <x v="4"/>
  </r>
  <r>
    <m/>
    <x v="187"/>
    <s v="Invoice"/>
    <s v="88434"/>
    <s v="BUILDERS WAREHOUSE:SECUNDA"/>
    <s v="PETUNIA 12CM"/>
    <n v="125"/>
    <n v="12.8"/>
    <n v="1600"/>
    <n v="143157.79999999999"/>
    <x v="4"/>
  </r>
  <r>
    <m/>
    <x v="187"/>
    <s v="Invoice"/>
    <s v="88436"/>
    <s v="BUILDERS WAREHOUSE:RIVONIA"/>
    <s v="PETUNIA 12CM"/>
    <n v="60"/>
    <n v="12.8"/>
    <n v="768"/>
    <n v="143925.79999999999"/>
    <x v="4"/>
  </r>
  <r>
    <m/>
    <x v="188"/>
    <s v="Invoice"/>
    <s v="88421"/>
    <s v="BUILDERS WAREHOUSE:ROBINDALE"/>
    <s v="PETUNIA 12CM"/>
    <n v="70"/>
    <n v="12.8"/>
    <n v="896"/>
    <n v="144821.79999999999"/>
    <x v="4"/>
  </r>
  <r>
    <m/>
    <x v="188"/>
    <s v="Invoice"/>
    <s v="88423"/>
    <s v="BUILDERS WAREHOUSE:GREENSTONE"/>
    <s v="PETUNIA 12CM"/>
    <n v="50"/>
    <n v="12.8"/>
    <n v="640"/>
    <n v="145461.79999999999"/>
    <x v="4"/>
  </r>
  <r>
    <m/>
    <x v="188"/>
    <s v="Invoice"/>
    <s v="88425"/>
    <s v="BUILDERS WAREHOUSE:KEMPTON PARK"/>
    <s v="PETUNIA 12CM"/>
    <n v="50"/>
    <n v="12.8"/>
    <n v="640"/>
    <n v="146101.79999999999"/>
    <x v="4"/>
  </r>
  <r>
    <m/>
    <x v="188"/>
    <s v="Invoice"/>
    <s v="88433"/>
    <s v="BUILDERS WAREHOUSE:FLORIDA GLEN"/>
    <s v="PETUNIA 12CM"/>
    <n v="10"/>
    <n v="12.8"/>
    <n v="128"/>
    <n v="146229.79999999999"/>
    <x v="4"/>
  </r>
  <r>
    <m/>
    <x v="189"/>
    <s v="Invoice"/>
    <s v="88446"/>
    <s v="BUILDERS WAREHOUSE:NEWMARKET"/>
    <s v="PETUNIA 12CM"/>
    <n v="50"/>
    <n v="12.8"/>
    <n v="640"/>
    <n v="146869.79999999999"/>
    <x v="4"/>
  </r>
  <r>
    <m/>
    <x v="190"/>
    <s v="Invoice"/>
    <s v="88474"/>
    <s v="BUILDERS WAREHOUSE:RIVONIA"/>
    <s v="PETUNIA 12CM"/>
    <n v="32"/>
    <n v="12.8"/>
    <n v="409.6"/>
    <n v="147279.4"/>
    <x v="4"/>
  </r>
  <r>
    <m/>
    <x v="190"/>
    <s v="Invoice"/>
    <s v="88479"/>
    <s v="BUILDERS WAREHOUSE:WOODLANDS"/>
    <s v="PETUNIA 12CM"/>
    <n v="50"/>
    <n v="12.8"/>
    <n v="640"/>
    <n v="147919.4"/>
    <x v="4"/>
  </r>
  <r>
    <m/>
    <x v="190"/>
    <s v="Invoice"/>
    <s v="88483"/>
    <s v="BUILDERS WAREHOUSE:GLEN EAGLES"/>
    <s v="PETUNIA 12CM"/>
    <n v="25"/>
    <n v="12.8"/>
    <n v="320"/>
    <n v="148239.4"/>
    <x v="4"/>
  </r>
  <r>
    <m/>
    <x v="191"/>
    <s v="Invoice"/>
    <s v="88502"/>
    <s v="BUILDERS WAREHOUSE:RASLOUW"/>
    <s v="PETUNIA 12CM"/>
    <n v="60"/>
    <n v="12.8"/>
    <n v="768"/>
    <n v="149007.4"/>
    <x v="4"/>
  </r>
  <r>
    <m/>
    <x v="191"/>
    <s v="Invoice"/>
    <s v="88506"/>
    <s v="BUILDERS WAREHOUSE:LAMBTON"/>
    <s v="PETUNIA 12CM"/>
    <n v="25"/>
    <n v="12.8"/>
    <n v="320"/>
    <n v="149327.4"/>
    <x v="4"/>
  </r>
  <r>
    <m/>
    <x v="191"/>
    <s v="Invoice"/>
    <s v="88507"/>
    <s v="BUILDERS WAREHOUSE:SOUTHGATE"/>
    <s v="PETUNIA 12CM"/>
    <n v="10"/>
    <n v="12.8"/>
    <n v="128"/>
    <n v="149455.4"/>
    <x v="4"/>
  </r>
  <r>
    <m/>
    <x v="217"/>
    <s v="Invoice"/>
    <s v="88527"/>
    <s v="BUILDERS WAREHOUSE:BEDFORDVIEW"/>
    <s v="PETUNIA 12CM"/>
    <n v="50"/>
    <n v="12.8"/>
    <n v="640"/>
    <n v="150095.4"/>
    <x v="4"/>
  </r>
  <r>
    <m/>
    <x v="217"/>
    <s v="Invoice"/>
    <s v="88533"/>
    <s v="BUILDERS WAREHOUSE:GREENSTONE"/>
    <s v="PETUNIA 12CM"/>
    <n v="50"/>
    <n v="12.8"/>
    <n v="640"/>
    <n v="150735.4"/>
    <x v="4"/>
  </r>
  <r>
    <m/>
    <x v="217"/>
    <s v="Invoice"/>
    <s v="88541"/>
    <s v="AGRI 2 MARKET"/>
    <s v="PETUNIA 12CM"/>
    <n v="150"/>
    <n v="9.75"/>
    <n v="1462.5"/>
    <n v="152197.9"/>
    <x v="4"/>
  </r>
  <r>
    <m/>
    <x v="218"/>
    <s v="Invoice"/>
    <s v="88553"/>
    <s v="BUILDERS WAREHOUSE:SUNWARD PARK"/>
    <s v="PETUNIA 12CM"/>
    <n v="100"/>
    <n v="12.8"/>
    <n v="1280"/>
    <n v="153477.9"/>
    <x v="4"/>
  </r>
  <r>
    <m/>
    <x v="218"/>
    <s v="Invoice"/>
    <s v="88555"/>
    <s v="BUILDERS WAREHOUSE:CARNIVAL MALL"/>
    <s v="PETUNIA 12CM"/>
    <n v="100"/>
    <n v="12.8"/>
    <n v="1280"/>
    <n v="154757.9"/>
    <x v="4"/>
  </r>
  <r>
    <m/>
    <x v="218"/>
    <s v="Invoice"/>
    <s v="88557"/>
    <s v="BUILDERS WAREHOUSE:NEWMARKET"/>
    <s v="PETUNIA 12CM"/>
    <n v="100"/>
    <n v="12.8"/>
    <n v="1280"/>
    <n v="156037.9"/>
    <x v="4"/>
  </r>
  <r>
    <m/>
    <x v="218"/>
    <s v="Invoice"/>
    <s v="88566"/>
    <s v="BUILDERS WAREHOUSE:GLEN EAGLES"/>
    <s v="PETUNIA 12CM"/>
    <n v="25"/>
    <n v="12.8"/>
    <n v="320"/>
    <n v="156357.9"/>
    <x v="4"/>
  </r>
  <r>
    <m/>
    <x v="218"/>
    <s v="Invoice"/>
    <s v="88568"/>
    <s v="THYME SQUARE"/>
    <s v="PETUNIA 12CM"/>
    <n v="15"/>
    <n v="11.95"/>
    <n v="179.25"/>
    <n v="156537.15"/>
    <x v="4"/>
  </r>
  <r>
    <m/>
    <x v="253"/>
    <s v="Invoice"/>
    <s v="88608"/>
    <s v="BUILDERS WAREHOUSE:ROBINDALE"/>
    <s v="PETUNIA 12CM"/>
    <n v="50"/>
    <n v="12.8"/>
    <n v="640"/>
    <n v="157177.15"/>
    <x v="4"/>
  </r>
  <r>
    <m/>
    <x v="219"/>
    <s v="Invoice"/>
    <s v="88581"/>
    <s v="BUILDERS WAREHOUSE:SILVERLAKES"/>
    <s v="PETUNIA 12CM"/>
    <n v="50"/>
    <n v="12.8"/>
    <n v="640"/>
    <n v="157817.15"/>
    <x v="4"/>
  </r>
  <r>
    <m/>
    <x v="219"/>
    <s v="Invoice"/>
    <s v="88587"/>
    <s v="BUILDERS WAREHOUSE:RUSTENBURG"/>
    <s v="PETUNIA 12CM"/>
    <n v="150"/>
    <n v="12.8"/>
    <n v="1920"/>
    <n v="159737.15"/>
    <x v="4"/>
  </r>
  <r>
    <m/>
    <x v="219"/>
    <s v="Invoice"/>
    <s v="88588"/>
    <s v="BUILDERS WAREHOUSE:GLEN EAGLES"/>
    <s v="PETUNIA 12CM"/>
    <n v="30"/>
    <n v="12.8"/>
    <n v="384"/>
    <n v="160121.15"/>
    <x v="4"/>
  </r>
  <r>
    <m/>
    <x v="219"/>
    <s v="Invoice"/>
    <s v="88590"/>
    <s v="BUILDERS WAREHOUSE:ERASMUS PARK"/>
    <s v="PETUNIA 12CM"/>
    <n v="50"/>
    <n v="12.8"/>
    <n v="640"/>
    <n v="160761.15"/>
    <x v="4"/>
  </r>
  <r>
    <m/>
    <x v="219"/>
    <s v="Invoice"/>
    <s v="88630"/>
    <s v="BUILDERS WAREHOUSE:RUSTENBURG"/>
    <s v="PETUNIA 12CM"/>
    <n v="50"/>
    <n v="0"/>
    <n v="0"/>
    <n v="160761.15"/>
    <x v="4"/>
  </r>
  <r>
    <m/>
    <x v="192"/>
    <s v="Invoice"/>
    <s v="88610"/>
    <s v="BUILDERS WAREHOUSE:CENTURION"/>
    <s v="PETUNIA 12CM"/>
    <n v="100"/>
    <n v="12.8"/>
    <n v="1280"/>
    <n v="162041.15"/>
    <x v="4"/>
  </r>
  <r>
    <m/>
    <x v="192"/>
    <s v="Invoice"/>
    <s v="88615"/>
    <s v="BUILDERS WAREHOUSE:KLERKSDORP"/>
    <s v="PETUNIA 12CM"/>
    <n v="50"/>
    <n v="12.8"/>
    <n v="640"/>
    <n v="162681.15"/>
    <x v="4"/>
  </r>
  <r>
    <m/>
    <x v="254"/>
    <s v="Invoice"/>
    <s v="88618"/>
    <s v="BUILDERS WAREHOUSE:GREENSTONE"/>
    <s v="PETUNIA 12CM"/>
    <n v="50"/>
    <n v="12.8"/>
    <n v="640"/>
    <n v="163321.15"/>
    <x v="4"/>
  </r>
  <r>
    <m/>
    <x v="254"/>
    <s v="Invoice"/>
    <s v="88626"/>
    <s v="BUILDERS WAREHOUSE:BEDFORDVIEW"/>
    <s v="PETUNIA 12CM"/>
    <n v="25"/>
    <n v="12.8"/>
    <n v="320"/>
    <n v="163641.15"/>
    <x v="4"/>
  </r>
  <r>
    <m/>
    <x v="254"/>
    <s v="Invoice"/>
    <s v="88628"/>
    <s v="LITTLE AUSTRIA"/>
    <s v="PETUNIA 12CM"/>
    <n v="20"/>
    <n v="11.9"/>
    <n v="238"/>
    <n v="163879.15"/>
    <x v="4"/>
  </r>
  <r>
    <m/>
    <x v="255"/>
    <s v="Invoice"/>
    <s v="88638"/>
    <s v="BUILDERS WAREHOUSE:NEWMARKET"/>
    <s v="PETUNIA 12CM"/>
    <n v="100"/>
    <n v="12.8"/>
    <n v="1280"/>
    <n v="165159.15"/>
    <x v="4"/>
  </r>
  <r>
    <m/>
    <x v="255"/>
    <s v="Invoice"/>
    <s v="88646"/>
    <s v="BUILDERS WAREHOUSE:FLORIDA GLEN"/>
    <s v="PETUNIA 12CM"/>
    <n v="15"/>
    <n v="12.8"/>
    <n v="192"/>
    <n v="165351.15"/>
    <x v="4"/>
  </r>
  <r>
    <m/>
    <x v="255"/>
    <s v="Invoice"/>
    <s v="88649"/>
    <s v="SYLVIA PASS GARDEN CENTRE"/>
    <s v="PETUNIA 12CM"/>
    <n v="10"/>
    <n v="11.9"/>
    <n v="119"/>
    <n v="165470.15"/>
    <x v="4"/>
  </r>
  <r>
    <m/>
    <x v="255"/>
    <s v="Invoice"/>
    <s v="88650"/>
    <s v="THYME SQUARE"/>
    <s v="PETUNIA 12CM"/>
    <n v="10"/>
    <n v="11.95"/>
    <n v="119.5"/>
    <n v="165589.65"/>
    <x v="4"/>
  </r>
  <r>
    <m/>
    <x v="255"/>
    <s v="Invoice"/>
    <s v="88651"/>
    <s v="AGRI 2 MARKET"/>
    <s v="PETUNIA 12CM"/>
    <n v="100"/>
    <n v="9.75"/>
    <n v="975"/>
    <n v="166564.65"/>
    <x v="4"/>
  </r>
  <r>
    <m/>
    <x v="255"/>
    <s v="Invoice"/>
    <s v="88652"/>
    <s v="BUILDERS WAREHOUSE:CARNIVAL MALL"/>
    <s v="PETUNIA 12CM"/>
    <n v="50"/>
    <n v="0"/>
    <n v="0"/>
    <n v="166564.65"/>
    <x v="4"/>
  </r>
  <r>
    <m/>
    <x v="193"/>
    <s v="Invoice"/>
    <s v="88669"/>
    <s v="BUILDERS WAREHOUSE:WOODLANDS"/>
    <s v="PETUNIA 12CM"/>
    <n v="75"/>
    <n v="12.8"/>
    <n v="960"/>
    <n v="167524.65"/>
    <x v="4"/>
  </r>
  <r>
    <m/>
    <x v="193"/>
    <s v="Invoice"/>
    <s v="88675"/>
    <s v="BUILDERS WAREHOUSE:SILVERLAKES"/>
    <s v="PETUNIA 12CM"/>
    <n v="50"/>
    <n v="12.8"/>
    <n v="640"/>
    <n v="168164.65"/>
    <x v="4"/>
  </r>
  <r>
    <m/>
    <x v="256"/>
    <s v="Invoice"/>
    <s v="88709"/>
    <s v="BUILDERS WAREHOUSE:GREENSTONE"/>
    <s v="PETUNIA 12CM"/>
    <n v="40"/>
    <n v="12.8"/>
    <n v="512"/>
    <n v="168676.65"/>
    <x v="4"/>
  </r>
  <r>
    <m/>
    <x v="256"/>
    <s v="Invoice"/>
    <s v="88712"/>
    <s v="BUILDERS WAREHOUSE:ROBINDALE"/>
    <s v="PETUNIA 12CM"/>
    <n v="20"/>
    <n v="12.8"/>
    <n v="256"/>
    <n v="168932.65"/>
    <x v="4"/>
  </r>
  <r>
    <m/>
    <x v="256"/>
    <s v="Invoice"/>
    <s v="88714"/>
    <s v="BUILDERS WAREHOUSE:KLERKSDORP"/>
    <s v="PETUNIA 12CM"/>
    <n v="45"/>
    <n v="12.8"/>
    <n v="576"/>
    <n v="169508.65"/>
    <x v="4"/>
  </r>
  <r>
    <m/>
    <x v="194"/>
    <s v="Invoice"/>
    <s v="88730"/>
    <s v="BUILDERS WAREHOUSE:NEWMARKET"/>
    <s v="PETUNIA 12CM"/>
    <n v="20"/>
    <n v="12.8"/>
    <n v="256"/>
    <n v="169764.65"/>
    <x v="4"/>
  </r>
  <r>
    <m/>
    <x v="257"/>
    <s v="Invoice"/>
    <s v="88742"/>
    <s v="BUILDERS WAREHOUSE:NORTHMEAD"/>
    <s v="PETUNIA 12CM"/>
    <n v="10"/>
    <n v="0"/>
    <n v="0"/>
    <n v="169764.65"/>
    <x v="4"/>
  </r>
  <r>
    <m/>
    <x v="258"/>
    <s v="Invoice"/>
    <s v="88820"/>
    <s v="BUILDERS WAREHOUSE:GLEN EAGLES"/>
    <s v="PETUNIA 12CM"/>
    <n v="40"/>
    <n v="12.8"/>
    <n v="512"/>
    <n v="170276.65"/>
    <x v="4"/>
  </r>
  <r>
    <m/>
    <x v="259"/>
    <s v="Invoice"/>
    <s v="88877"/>
    <s v="BUILDERS WAREHOUSE:LAMBTON"/>
    <s v="PETUNIA 12CM"/>
    <n v="25"/>
    <n v="12.8"/>
    <n v="320"/>
    <n v="170596.65"/>
    <x v="4"/>
  </r>
  <r>
    <m/>
    <x v="260"/>
    <s v="Invoice"/>
    <s v="88884"/>
    <s v="BUILDERS WAREHOUSE:FLORIDA GLEN"/>
    <s v="PETUNIA 12CM"/>
    <n v="30"/>
    <n v="12.8"/>
    <n v="384"/>
    <n v="170980.65"/>
    <x v="4"/>
  </r>
  <r>
    <m/>
    <x v="260"/>
    <s v="Invoice"/>
    <s v="88896"/>
    <s v="AGRI 2 MARKET"/>
    <s v="PETUNIA 12CM"/>
    <n v="100"/>
    <n v="9.75"/>
    <n v="975"/>
    <n v="171955.65"/>
    <x v="4"/>
  </r>
  <r>
    <m/>
    <x v="198"/>
    <s v="Invoice"/>
    <s v="88934"/>
    <s v="BUILDERS WAREHOUSE:GLEN EAGLES"/>
    <s v="PETUNIA 12CM"/>
    <n v="20"/>
    <n v="12.8"/>
    <n v="256"/>
    <n v="172211.65"/>
    <x v="4"/>
  </r>
  <r>
    <m/>
    <x v="220"/>
    <s v="Invoice"/>
    <s v="88954"/>
    <s v="BUILDERS WAREHOUSE:SOUTHGATE"/>
    <s v="PETUNIA 12CM"/>
    <n v="30"/>
    <n v="12.8"/>
    <n v="384"/>
    <n v="172595.65"/>
    <x v="4"/>
  </r>
  <r>
    <m/>
    <x v="220"/>
    <s v="Invoice"/>
    <s v="88958"/>
    <s v="BUILDERS WAREHOUSE:KLERKSDORP"/>
    <s v="PETUNIA 12CM"/>
    <n v="60"/>
    <n v="12.8"/>
    <n v="768"/>
    <n v="173363.65"/>
    <x v="4"/>
  </r>
  <r>
    <m/>
    <x v="220"/>
    <s v="Invoice"/>
    <s v="88962"/>
    <s v="BUILDERS WAREHOUSE:FLORIDA GLEN"/>
    <s v="PETUNIA 12CM"/>
    <n v="25"/>
    <n v="12.8"/>
    <n v="320"/>
    <n v="173683.65"/>
    <x v="4"/>
  </r>
  <r>
    <m/>
    <x v="220"/>
    <s v="Invoice"/>
    <s v="88974"/>
    <s v="AFRISAND SUPPLIES"/>
    <s v="PETUNIA 12CM"/>
    <n v="20"/>
    <n v="10"/>
    <n v="200"/>
    <n v="173883.65"/>
    <x v="4"/>
  </r>
  <r>
    <m/>
    <x v="261"/>
    <s v="Invoice"/>
    <s v="88964"/>
    <s v="BUILDERS WAREHOUSE:GREENSTONE"/>
    <s v="PETUNIA 12CM"/>
    <n v="50"/>
    <n v="12.8"/>
    <n v="640"/>
    <n v="174523.65"/>
    <x v="4"/>
  </r>
  <r>
    <m/>
    <x v="261"/>
    <s v="Invoice"/>
    <s v="88966"/>
    <s v="BUILDERS WAREHOUSE:KEMPTON PARK"/>
    <s v="PETUNIA 12CM"/>
    <n v="20"/>
    <n v="12.8"/>
    <n v="256"/>
    <n v="174779.65"/>
    <x v="4"/>
  </r>
  <r>
    <m/>
    <x v="199"/>
    <s v="Invoice"/>
    <s v="88975"/>
    <s v="BUILDERS WAREHOUSE:CARNIVAL MALL"/>
    <s v="PETUNIA 12CM"/>
    <n v="50"/>
    <n v="12.8"/>
    <n v="640"/>
    <n v="175419.65"/>
    <x v="4"/>
  </r>
  <r>
    <m/>
    <x v="199"/>
    <s v="Invoice"/>
    <s v="88979"/>
    <s v="BUILDERS WAREHOUSE:SUNWARD PARK"/>
    <s v="PETUNIA 12CM"/>
    <n v="100"/>
    <n v="12.8"/>
    <n v="1280"/>
    <n v="176699.65"/>
    <x v="4"/>
  </r>
  <r>
    <m/>
    <x v="199"/>
    <s v="Invoice"/>
    <s v="88985"/>
    <s v="BUILDERS WAREHOUSE:GLEN EAGLES"/>
    <s v="PETUNIA 12CM"/>
    <n v="10"/>
    <n v="12.8"/>
    <n v="128"/>
    <n v="176827.65"/>
    <x v="4"/>
  </r>
  <r>
    <m/>
    <x v="200"/>
    <s v="Invoice"/>
    <s v="89009"/>
    <s v="BUILDERS WAREHOUSE:ERASMUS PARK"/>
    <s v="PETUNIA 12CM"/>
    <n v="30"/>
    <n v="12.8"/>
    <n v="384"/>
    <n v="177211.65"/>
    <x v="4"/>
  </r>
  <r>
    <m/>
    <x v="200"/>
    <s v="Invoice"/>
    <s v="89015"/>
    <s v="BUILDERS WAREHOUSE:SILVERLAKES"/>
    <s v="PETUNIA 12CM"/>
    <n v="50"/>
    <n v="12.8"/>
    <n v="640"/>
    <n v="177851.65"/>
    <x v="4"/>
  </r>
  <r>
    <m/>
    <x v="221"/>
    <s v="Invoice"/>
    <s v="89042"/>
    <s v="BUILDERS WAREHOUSE:SOUTHGATE"/>
    <s v="PETUNIA 12CM"/>
    <n v="50"/>
    <n v="12.8"/>
    <n v="640"/>
    <n v="178491.65"/>
    <x v="4"/>
  </r>
  <r>
    <m/>
    <x v="221"/>
    <s v="Invoice"/>
    <s v="89043"/>
    <s v="BUILDERS WAREHOUSE:KLERKSDORP"/>
    <s v="PETUNIA 12CM"/>
    <n v="50"/>
    <n v="12.8"/>
    <n v="640"/>
    <n v="179131.65"/>
    <x v="4"/>
  </r>
  <r>
    <m/>
    <x v="221"/>
    <s v="Invoice"/>
    <s v="89048"/>
    <s v="BUILDERS WAREHOUSE:LAMBTON"/>
    <s v="PETUNIA 12CM"/>
    <n v="15"/>
    <n v="12.8"/>
    <n v="192"/>
    <n v="179323.65"/>
    <x v="4"/>
  </r>
  <r>
    <m/>
    <x v="262"/>
    <s v="Invoice"/>
    <s v="89051"/>
    <s v="BUILDERS WAREHOUSE:ROBINDALE"/>
    <s v="PETUNIA 12CM"/>
    <n v="50"/>
    <n v="12.8"/>
    <n v="640"/>
    <n v="179963.65"/>
    <x v="4"/>
  </r>
  <r>
    <m/>
    <x v="262"/>
    <s v="Invoice"/>
    <s v="89054"/>
    <s v="BUILDERS WAREHOUSE:GREENSTONE"/>
    <s v="PETUNIA 12CM"/>
    <n v="60"/>
    <n v="12.8"/>
    <n v="768"/>
    <n v="180731.65"/>
    <x v="4"/>
  </r>
  <r>
    <m/>
    <x v="262"/>
    <s v="Invoice"/>
    <s v="89055"/>
    <s v="BUILDERS WAREHOUSE:KEMPTON PARK"/>
    <s v="PETUNIA 12CM"/>
    <n v="50"/>
    <n v="12.8"/>
    <n v="640"/>
    <n v="181371.65"/>
    <x v="4"/>
  </r>
  <r>
    <m/>
    <x v="49"/>
    <s v="Invoice"/>
    <s v="89068"/>
    <s v="BUILDERS WAREHOUSE:NEWMARKET"/>
    <s v="PETUNIA 12CM"/>
    <n v="50"/>
    <n v="12.8"/>
    <n v="640"/>
    <n v="182011.65"/>
    <x v="4"/>
  </r>
  <r>
    <m/>
    <x v="201"/>
    <s v="Invoice"/>
    <s v="89095"/>
    <s v="BUILDERS WAREHOUSE:GLEN EAGLES"/>
    <s v="PETUNIA 12CM"/>
    <n v="25"/>
    <n v="12.8"/>
    <n v="320"/>
    <n v="182331.65"/>
    <x v="4"/>
  </r>
  <r>
    <m/>
    <x v="201"/>
    <s v="Invoice"/>
    <s v="89116"/>
    <s v="SPAR NORTH RAND DC:QUEENSWOOD"/>
    <s v="LOBILA 12CM"/>
    <n v="25"/>
    <n v="10"/>
    <n v="250"/>
    <n v="182581.65"/>
    <x v="4"/>
  </r>
  <r>
    <m/>
    <x v="203"/>
    <s v="Invoice"/>
    <s v="89124"/>
    <s v="BUILDERS WAREHOUSE:BEDFORDVIEW"/>
    <s v="PETUNIA 12CM"/>
    <n v="50"/>
    <n v="12.8"/>
    <n v="640"/>
    <n v="183221.65"/>
    <x v="4"/>
  </r>
  <r>
    <m/>
    <x v="203"/>
    <s v="Invoice"/>
    <s v="89128"/>
    <s v="BUILDERS WAREHOUSE:FLORIDA GLEN"/>
    <s v="PETUNIA 12CM"/>
    <n v="40"/>
    <n v="12.8"/>
    <n v="512"/>
    <n v="183733.65"/>
    <x v="4"/>
  </r>
  <r>
    <m/>
    <x v="203"/>
    <s v="Invoice"/>
    <s v="89134"/>
    <s v="AGRI 2 MARKET"/>
    <s v="PETUNIA 12CM"/>
    <n v="38"/>
    <n v="9.75"/>
    <n v="370.5"/>
    <n v="184104.15"/>
    <x v="4"/>
  </r>
  <r>
    <m/>
    <x v="203"/>
    <s v="Invoice"/>
    <s v="89135"/>
    <s v="AGRI 2 MARKET"/>
    <s v="PETUNIA 12CM"/>
    <n v="130"/>
    <n v="9.75"/>
    <n v="1267.5"/>
    <n v="185371.65"/>
    <x v="4"/>
  </r>
  <r>
    <m/>
    <x v="204"/>
    <s v="Invoice"/>
    <s v="89139"/>
    <s v="BUILDERS WAREHOUSE:NEWMARKET"/>
    <s v="PETUNIA 12CM"/>
    <n v="100"/>
    <n v="12.8"/>
    <n v="1280"/>
    <n v="186651.65"/>
    <x v="4"/>
  </r>
  <r>
    <m/>
    <x v="204"/>
    <s v="Invoice"/>
    <s v="89145"/>
    <s v="BUILDERS WAREHOUSE:GLEN EAGLES"/>
    <s v="PETUNIA 12CM"/>
    <n v="25"/>
    <n v="12.8"/>
    <n v="320"/>
    <n v="186971.65"/>
    <x v="4"/>
  </r>
  <r>
    <m/>
    <x v="50"/>
    <s v="Invoice"/>
    <s v="89181"/>
    <s v="BUILDERS WAREHOUSE:NORWOOD"/>
    <s v="PETUNIA 12CM"/>
    <n v="50"/>
    <n v="12.8"/>
    <n v="640"/>
    <n v="187611.65"/>
    <x v="4"/>
  </r>
  <r>
    <m/>
    <x v="263"/>
    <s v="Invoice"/>
    <s v="89190"/>
    <s v="BUILDERS WAREHOUSE:KLERKSDORP"/>
    <s v="PETUNIA 12CM"/>
    <n v="60"/>
    <n v="12.8"/>
    <n v="768"/>
    <n v="188379.65"/>
    <x v="4"/>
  </r>
  <r>
    <m/>
    <x v="263"/>
    <s v="Invoice"/>
    <s v="89192"/>
    <s v="BUILDERS WAREHOUSE:SOUTHGATE"/>
    <s v="PETUNIA 12CM"/>
    <n v="25"/>
    <n v="12.8"/>
    <n v="320"/>
    <n v="188699.65"/>
    <x v="4"/>
  </r>
  <r>
    <m/>
    <x v="206"/>
    <s v="Invoice"/>
    <s v="89198"/>
    <s v="BUILDERS WAREHOUSE:ROBINDALE"/>
    <s v="PETUNIA 12CM"/>
    <n v="30"/>
    <n v="12.8"/>
    <n v="384"/>
    <n v="189083.65"/>
    <x v="4"/>
  </r>
  <r>
    <m/>
    <x v="206"/>
    <s v="Invoice"/>
    <s v="89200"/>
    <s v="BUILDERS WAREHOUSE:GREENSTONE"/>
    <s v="PETUNIA 12CM"/>
    <n v="30"/>
    <n v="12.8"/>
    <n v="384"/>
    <n v="189467.65"/>
    <x v="4"/>
  </r>
  <r>
    <m/>
    <x v="206"/>
    <s v="Invoice"/>
    <s v="89202"/>
    <s v="BUILDERS WAREHOUSE:FLORIDA GLEN"/>
    <s v="PETUNIA 12CM"/>
    <n v="10"/>
    <n v="12.8"/>
    <n v="128"/>
    <n v="189595.65"/>
    <x v="4"/>
  </r>
  <r>
    <m/>
    <x v="207"/>
    <s v="Invoice"/>
    <s v="89216"/>
    <s v="BUILDERS WAREHOUSE:NEWMARKET"/>
    <s v="PETUNIA 12CM"/>
    <n v="50"/>
    <n v="12.8"/>
    <n v="640"/>
    <n v="190235.65"/>
    <x v="4"/>
  </r>
  <r>
    <m/>
    <x v="29"/>
    <s v="Invoice"/>
    <s v="89228"/>
    <s v="BUILDERS WAREHOUSE:RUSTENBURG"/>
    <s v="PETUNIA 12CM"/>
    <n v="20"/>
    <n v="12.8"/>
    <n v="256"/>
    <n v="190491.65"/>
    <x v="4"/>
  </r>
  <r>
    <m/>
    <x v="222"/>
    <s v="Invoice"/>
    <s v="89257"/>
    <s v="BUILDERS WAREHOUSE:LAMBTON"/>
    <s v="PETUNIA 12CM"/>
    <n v="25"/>
    <n v="12.8"/>
    <n v="320"/>
    <n v="190811.65"/>
    <x v="4"/>
  </r>
  <r>
    <m/>
    <x v="264"/>
    <s v="Invoice"/>
    <s v="89265"/>
    <s v="BUILDERS WAREHOUSE:NORWOOD"/>
    <s v="PETUNIA 12CM"/>
    <n v="25"/>
    <n v="12.8"/>
    <n v="320"/>
    <n v="191131.65"/>
    <x v="4"/>
  </r>
  <r>
    <m/>
    <x v="264"/>
    <s v="Invoice"/>
    <s v="89266"/>
    <s v="BUILDERS WAREHOUSE:GREENSTONE"/>
    <s v="PETUNIA 12CM"/>
    <n v="60"/>
    <n v="12.8"/>
    <n v="768"/>
    <n v="191899.65"/>
    <x v="4"/>
  </r>
  <r>
    <m/>
    <x v="264"/>
    <s v="Invoice"/>
    <s v="89267"/>
    <s v="BUILDERS WAREHOUSE:KEMPTON PARK"/>
    <s v="PETUNIA 12CM"/>
    <n v="60"/>
    <n v="12.8"/>
    <n v="768"/>
    <n v="192667.65"/>
    <x v="4"/>
  </r>
  <r>
    <m/>
    <x v="264"/>
    <s v="Invoice"/>
    <s v="89276"/>
    <s v="BUILDERS WAREHOUSE:SOUTHGATE"/>
    <s v="PETUNIA 12CM"/>
    <n v="25"/>
    <n v="12.8"/>
    <n v="320"/>
    <n v="192987.65"/>
    <x v="4"/>
  </r>
  <r>
    <m/>
    <x v="264"/>
    <s v="Invoice"/>
    <s v="89315"/>
    <s v="BUILDERS WAREHOUSE:NELSPRUIT"/>
    <s v="PETUNIA 12CM"/>
    <n v="50"/>
    <n v="12.8"/>
    <n v="640"/>
    <n v="193627.65"/>
    <x v="4"/>
  </r>
  <r>
    <m/>
    <x v="51"/>
    <s v="Invoice"/>
    <s v="89292"/>
    <s v="BUILDERS WAREHOUSE:SUNWARD PARK"/>
    <s v="PETUNIA 12CM"/>
    <n v="50"/>
    <n v="12.8"/>
    <n v="640"/>
    <n v="194267.65"/>
    <x v="4"/>
  </r>
  <r>
    <m/>
    <x v="51"/>
    <s v="Invoice"/>
    <s v="89314"/>
    <s v="AGRI 2 MARKET"/>
    <s v="PETUNIA 12CM"/>
    <n v="180"/>
    <n v="9.75"/>
    <n v="1755"/>
    <n v="196022.65"/>
    <x v="4"/>
  </r>
  <r>
    <m/>
    <x v="87"/>
    <s v="Invoice"/>
    <s v="89610"/>
    <s v="AGRI 2 MARKET"/>
    <s v="PETUNIA 12CM"/>
    <n v="53"/>
    <n v="9.75"/>
    <n v="516.75"/>
    <n v="196539.4"/>
    <x v="4"/>
  </r>
  <r>
    <m/>
    <x v="42"/>
    <s v="Invoice"/>
    <s v="89612"/>
    <s v="NATURA GARDEN CENTRE"/>
    <s v="PETUNIA 12CM"/>
    <n v="15"/>
    <n v="11.9"/>
    <n v="178.5"/>
    <n v="196717.9"/>
    <x v="4"/>
  </r>
  <r>
    <m/>
    <x v="55"/>
    <s v="Invoice"/>
    <s v="89643"/>
    <s v="BUILDERS WAREHOUSE:RUSTENBURG"/>
    <s v="PETUNIA 12CM"/>
    <n v="60"/>
    <n v="12.8"/>
    <n v="768"/>
    <n v="197485.9"/>
    <x v="4"/>
  </r>
  <r>
    <m/>
    <x v="52"/>
    <s v="Invoice"/>
    <s v="89654"/>
    <s v="BUILDERS WAREHOUSE:GREENSTONE"/>
    <s v="PETUNIA 12CM"/>
    <n v="60"/>
    <n v="12.8"/>
    <n v="768"/>
    <n v="198253.9"/>
    <x v="4"/>
  </r>
  <r>
    <m/>
    <x v="52"/>
    <s v="Invoice"/>
    <s v="89657"/>
    <s v="BUILDERS WAREHOUSE:KEMPTON PARK"/>
    <s v="PETUNIA 12CM "/>
    <n v="60"/>
    <n v="12.8"/>
    <n v="768"/>
    <n v="199021.9"/>
    <x v="4"/>
  </r>
  <r>
    <m/>
    <x v="52"/>
    <s v="Invoice"/>
    <s v="89659"/>
    <s v="BUILDERS WAREHOUSE:KLERKSDORP"/>
    <s v="PETUNIA 12CM"/>
    <n v="50"/>
    <n v="12.8"/>
    <n v="640"/>
    <n v="199661.9"/>
    <x v="4"/>
  </r>
  <r>
    <m/>
    <x v="88"/>
    <s v="Invoice"/>
    <s v="89674"/>
    <s v="BUILDERS WAREHOUSE:SUNWARD PARK"/>
    <s v="PETUNIA 12CM"/>
    <n v="100"/>
    <n v="12.8"/>
    <n v="1280"/>
    <n v="200941.9"/>
    <x v="4"/>
  </r>
  <r>
    <m/>
    <x v="223"/>
    <s v="Invoice"/>
    <s v="89675"/>
    <s v="THYME SQUARE"/>
    <s v="PETUNIA 12CM"/>
    <n v="10"/>
    <n v="11.95"/>
    <n v="119.5"/>
    <n v="201061.4"/>
    <x v="4"/>
  </r>
  <r>
    <m/>
    <x v="57"/>
    <s v="Invoice"/>
    <s v="89714"/>
    <s v="BUILDERS WAREHOUSE:KLERKSDORP"/>
    <s v="PETUNIA 12CM"/>
    <n v="45"/>
    <n v="12.8"/>
    <n v="576"/>
    <n v="201637.4"/>
    <x v="4"/>
  </r>
  <r>
    <m/>
    <x v="33"/>
    <s v="Invoice"/>
    <s v="89730"/>
    <s v="BUILDERS WAREHOUSE:RASLOUW"/>
    <s v="PETUNIA 12CM "/>
    <n v="50"/>
    <n v="12.8"/>
    <n v="640"/>
    <n v="202277.4"/>
    <x v="4"/>
  </r>
  <r>
    <m/>
    <x v="34"/>
    <s v="Invoice"/>
    <s v="89752"/>
    <s v="BUILDERS WAREHOUSE:KLERKSDORP"/>
    <s v="PETUNIA 12CM"/>
    <n v="50"/>
    <n v="12.8"/>
    <n v="640"/>
    <n v="202917.4"/>
    <x v="4"/>
  </r>
  <r>
    <m/>
    <x v="59"/>
    <s v="Invoice"/>
    <s v="89772"/>
    <s v="BUILDERS WAREHOUSE:SILVERLAKES"/>
    <s v="PETUNIA 12CM"/>
    <n v="50"/>
    <n v="12.8"/>
    <n v="640"/>
    <n v="203557.4"/>
    <x v="4"/>
  </r>
  <r>
    <m/>
    <x v="265"/>
    <s v="Invoice"/>
    <s v="89805"/>
    <s v="BUILDERS WAREHOUSE:GREENSTONE"/>
    <s v="PETUNIA 12CM"/>
    <n v="60"/>
    <n v="12.8"/>
    <n v="768"/>
    <n v="204325.4"/>
    <x v="4"/>
  </r>
  <r>
    <m/>
    <x v="266"/>
    <s v="Invoice"/>
    <s v="89861"/>
    <s v="BUILDERS WAREHOUSE:RUSTENBURG"/>
    <s v="PETUNIA 12CM"/>
    <n v="60"/>
    <n v="12.8"/>
    <n v="768"/>
    <n v="205093.4"/>
    <x v="4"/>
  </r>
  <r>
    <m/>
    <x v="267"/>
    <s v="Invoice"/>
    <s v="89862"/>
    <s v="BUILDERS WAREHOUSE:CENTURION"/>
    <s v="PETUNIA 12CM"/>
    <n v="50"/>
    <n v="12.8"/>
    <n v="640"/>
    <n v="205733.4"/>
    <x v="4"/>
  </r>
  <r>
    <m/>
    <x v="267"/>
    <s v="Invoice"/>
    <s v="89879"/>
    <s v="BUILDERS WAREHOUSE:CRAIGHALL PARK"/>
    <s v="PETUNIA 12CM"/>
    <n v="50"/>
    <n v="12.8"/>
    <n v="640"/>
    <n v="206373.4"/>
    <x v="4"/>
  </r>
  <r>
    <m/>
    <x v="267"/>
    <s v="Invoice"/>
    <s v="89880"/>
    <s v="BUILDERS WAREHOUSE:FLORIDA GLEN"/>
    <s v="PETUNIA 12CM"/>
    <n v="25"/>
    <n v="12.8"/>
    <n v="320"/>
    <n v="206693.4"/>
    <x v="4"/>
  </r>
  <r>
    <m/>
    <x v="268"/>
    <s v="Invoice"/>
    <s v="89914"/>
    <s v="AGRI 2 MARKET"/>
    <s v="PETUNIA 12CM"/>
    <n v="50"/>
    <n v="18"/>
    <n v="900"/>
    <n v="207593.4"/>
    <x v="4"/>
  </r>
  <r>
    <m/>
    <x v="208"/>
    <s v="Invoice"/>
    <s v="90159"/>
    <s v="BUILDERS WAREHOUSE:NORWOOD"/>
    <s v="PETUNIA 12CM"/>
    <n v="60"/>
    <n v="12.8"/>
    <n v="768"/>
    <n v="208361.4"/>
    <x v="4"/>
  </r>
  <r>
    <m/>
    <x v="208"/>
    <s v="Invoice"/>
    <s v="90161"/>
    <s v="BUILDERS WAREHOUSE:KEMPTON PARK"/>
    <s v="PETUNIA 12CM "/>
    <n v="60"/>
    <n v="12.8"/>
    <n v="768"/>
    <n v="209129.4"/>
    <x v="4"/>
  </r>
  <r>
    <m/>
    <x v="208"/>
    <s v="Invoice"/>
    <s v="90162"/>
    <s v="BUILDERS WAREHOUSE:GREENSTONE"/>
    <s v="PETUNIA 12CM"/>
    <n v="60"/>
    <n v="12.8"/>
    <n v="768"/>
    <n v="209897.4"/>
    <x v="4"/>
  </r>
  <r>
    <m/>
    <x v="208"/>
    <s v="Invoice"/>
    <s v="90163"/>
    <s v="BUILDERS WAREHOUSE:KLERKSDORP"/>
    <s v="PETUNIA 12CM"/>
    <n v="60"/>
    <n v="12.8"/>
    <n v="768"/>
    <n v="210665.4"/>
    <x v="4"/>
  </r>
  <r>
    <m/>
    <x v="44"/>
    <s v="Invoice"/>
    <s v="90179"/>
    <s v="BUILDERS WAREHOUSE:SUNWARD PARK"/>
    <s v="PETUNIA 12CM"/>
    <n v="100"/>
    <n v="12.8"/>
    <n v="1280"/>
    <n v="211945.4"/>
    <x v="4"/>
  </r>
  <r>
    <m/>
    <x v="44"/>
    <s v="Invoice"/>
    <s v="90180"/>
    <s v="BUILDERS WAREHOUSE:NEWMARKET"/>
    <s v="PETUNIA 12CM"/>
    <n v="60"/>
    <n v="12.8"/>
    <n v="768"/>
    <n v="212713.4"/>
    <x v="4"/>
  </r>
  <r>
    <m/>
    <x v="44"/>
    <s v="Invoice"/>
    <s v="90182"/>
    <s v="BUILDERS WAREHOUSE:CARNIVAL MALL"/>
    <s v="PETUNIA 12CM"/>
    <n v="50"/>
    <n v="12.8"/>
    <n v="640"/>
    <n v="213353.4"/>
    <x v="4"/>
  </r>
  <r>
    <m/>
    <x v="44"/>
    <s v="Invoice"/>
    <s v="90193"/>
    <s v="THYME SQUARE"/>
    <s v="PETUNIA 12CM"/>
    <n v="10"/>
    <n v="11.95"/>
    <n v="119.5"/>
    <n v="213472.9"/>
    <x v="4"/>
  </r>
  <r>
    <m/>
    <x v="44"/>
    <s v="Invoice"/>
    <s v="90197"/>
    <s v="BUILDERS WAREHOUSE:BETHLEHEM"/>
    <s v="PETUNIA 12CM"/>
    <n v="150"/>
    <n v="12.8"/>
    <n v="1920"/>
    <n v="215392.9"/>
    <x v="4"/>
  </r>
  <r>
    <m/>
    <x v="269"/>
    <s v="Invoice"/>
    <s v="90194"/>
    <s v="AGRI 2 MARKET"/>
    <s v="PETUNIA 12CM"/>
    <n v="50"/>
    <n v="26.25"/>
    <n v="1312.5"/>
    <n v="216705.4"/>
    <x v="4"/>
  </r>
  <r>
    <m/>
    <x v="61"/>
    <s v="Invoice"/>
    <s v="90200"/>
    <s v="BUILDERS WAREHOUSE:RUSTENBURG"/>
    <s v="PETUNIA 12CM"/>
    <n v="60"/>
    <n v="12.8"/>
    <n v="768"/>
    <n v="217473.4"/>
    <x v="4"/>
  </r>
  <r>
    <m/>
    <x v="62"/>
    <s v="Invoice"/>
    <s v="90233"/>
    <s v="BUILDERS WAREHOUSE:BEDFORDVIEW"/>
    <s v="PETUNIA 12CM"/>
    <n v="50"/>
    <n v="12.8"/>
    <n v="640"/>
    <n v="218113.4"/>
    <x v="4"/>
  </r>
  <r>
    <m/>
    <x v="38"/>
    <s v="Invoice"/>
    <s v="90243"/>
    <s v="BUILDERS WAREHOUSE:EDENVALE"/>
    <s v="PETUNIA 12CM"/>
    <n v="80"/>
    <n v="12.8"/>
    <n v="1024"/>
    <n v="219137.4"/>
    <x v="4"/>
  </r>
  <r>
    <m/>
    <x v="270"/>
    <s v="Invoice"/>
    <s v="90251"/>
    <s v="BUILDERS WAREHOUSE:WOODLANDS"/>
    <s v="PETUNIA 12CM"/>
    <n v="60"/>
    <n v="12.8"/>
    <n v="768"/>
    <n v="219905.4"/>
    <x v="4"/>
  </r>
  <r>
    <m/>
    <x v="270"/>
    <s v="Invoice"/>
    <s v="90276"/>
    <s v="BUILDERS WAREHOUSE:KEMPTON PARK"/>
    <s v="PETUNIA 12CM"/>
    <n v="30"/>
    <n v="12.8"/>
    <n v="384"/>
    <n v="220289.4"/>
    <x v="4"/>
  </r>
  <r>
    <m/>
    <x v="63"/>
    <s v="Invoice"/>
    <s v="90263"/>
    <s v="BUILDERS WAREHOUSE:SILVERLAKES"/>
    <s v="PETUNIA 12CM"/>
    <n v="50"/>
    <n v="12.8"/>
    <n v="640"/>
    <n v="220929.4"/>
    <x v="4"/>
  </r>
  <r>
    <m/>
    <x v="63"/>
    <s v="Invoice"/>
    <s v="90269"/>
    <s v="LOTS OF POTS CENTURION"/>
    <s v="PETUNIA 12CM"/>
    <n v="5"/>
    <n v="11.9"/>
    <n v="59.5"/>
    <n v="220988.9"/>
    <x v="4"/>
  </r>
  <r>
    <m/>
    <x v="76"/>
    <s v="Invoice"/>
    <s v="90291"/>
    <s v="BUILDERS WAREHOUSE:GREENSTONE"/>
    <s v="PETUNIA 12CM"/>
    <n v="35"/>
    <n v="12.8"/>
    <n v="448"/>
    <n v="221436.9"/>
    <x v="4"/>
  </r>
  <r>
    <m/>
    <x v="66"/>
    <s v="Invoice"/>
    <s v="90355"/>
    <s v="IRON POINT SUPPLIERS PTY LTD T/A CONCRETE GALLERIA"/>
    <s v="PETUNIA 12CM"/>
    <n v="30"/>
    <n v="11.9"/>
    <n v="357"/>
    <n v="221793.9"/>
    <x v="4"/>
  </r>
  <r>
    <m/>
    <x v="67"/>
    <s v="Invoice"/>
    <s v="90347"/>
    <s v="BUILDERS WAREHOUSE:KLERKSDORP"/>
    <s v="PETUNIA 12CM"/>
    <n v="40"/>
    <n v="12.8"/>
    <n v="512"/>
    <n v="222305.9"/>
    <x v="4"/>
  </r>
  <r>
    <m/>
    <x v="67"/>
    <s v="Invoice"/>
    <s v="90365"/>
    <s v="BUILDERS WAREHOUSE:GREENSTONE"/>
    <s v="PETUNIA 12CM"/>
    <n v="10"/>
    <n v="12.8"/>
    <n v="128"/>
    <n v="222433.9"/>
    <x v="4"/>
  </r>
  <r>
    <m/>
    <x v="98"/>
    <s v="Invoice"/>
    <s v="90390"/>
    <s v="BUILDERS WAREHOUSE:BETHLEHEM"/>
    <s v="PETUNIA 12CM"/>
    <n v="100"/>
    <n v="12.8"/>
    <n v="1280"/>
    <n v="223713.9"/>
    <x v="4"/>
  </r>
  <r>
    <m/>
    <x v="271"/>
    <s v="Invoice"/>
    <s v="90392"/>
    <s v="AGRI 2 MARKET"/>
    <s v="PETUNIA 12CM"/>
    <n v="100"/>
    <n v="9.75"/>
    <n v="975"/>
    <n v="224688.9"/>
    <x v="4"/>
  </r>
  <r>
    <m/>
    <x v="99"/>
    <s v="Invoice"/>
    <s v="90510"/>
    <s v="THYME SQUARE"/>
    <s v="PETUNIA 12CM"/>
    <n v="14"/>
    <n v="11.95"/>
    <n v="167.3"/>
    <n v="224856.19999999998"/>
    <x v="4"/>
  </r>
  <r>
    <m/>
    <x v="103"/>
    <s v="Invoice"/>
    <s v="90592"/>
    <s v="AGRI 2 MARKET"/>
    <s v="PETUNIA 12CM"/>
    <n v="80"/>
    <n v="17.2"/>
    <n v="1376"/>
    <n v="226232.19999999998"/>
    <x v="4"/>
  </r>
  <r>
    <s v="Total for PETUNIA 12CM"/>
    <x v="0"/>
    <m/>
    <m/>
    <m/>
    <m/>
    <n v="18873"/>
    <m/>
    <n v="226232.19999999998"/>
    <m/>
    <x v="0"/>
  </r>
  <r>
    <s v="PETUNIA EYELASH PURPLE 12CM"/>
    <x v="0"/>
    <m/>
    <m/>
    <m/>
    <m/>
    <m/>
    <m/>
    <m/>
    <m/>
    <x v="0"/>
  </r>
  <r>
    <m/>
    <x v="3"/>
    <s v="Invoice"/>
    <s v="86309"/>
    <s v="STODELS NURSERIES:FERNDALE"/>
    <s v="26078397 - ANNUAL PETUNIA 12CM"/>
    <n v="34"/>
    <n v="9.99"/>
    <n v="339.66"/>
    <n v="339.66"/>
    <x v="4"/>
  </r>
  <r>
    <s v="Total for PETUNIA EYELASH PURPLE 12CM"/>
    <x v="0"/>
    <m/>
    <m/>
    <m/>
    <m/>
    <n v="34"/>
    <m/>
    <n v="339.66"/>
    <m/>
    <x v="0"/>
  </r>
  <r>
    <s v="PRIMROSE 12CM"/>
    <x v="0"/>
    <m/>
    <m/>
    <m/>
    <m/>
    <m/>
    <m/>
    <m/>
    <m/>
    <x v="0"/>
  </r>
  <r>
    <m/>
    <x v="144"/>
    <s v="Invoice"/>
    <s v="87558"/>
    <s v="BUILDERS WAREHOUSE:CRAIGHALL PARK"/>
    <s v="PRIMROSE 12CM"/>
    <n v="20"/>
    <n v="21.3"/>
    <n v="426"/>
    <n v="426"/>
    <x v="8"/>
  </r>
  <r>
    <m/>
    <x v="272"/>
    <s v="Invoice"/>
    <s v="87564"/>
    <s v="BUILDERS WAREHOUSE:NORTHRIDING"/>
    <s v="PRIMROSE 12CM"/>
    <n v="50"/>
    <n v="21.3"/>
    <n v="1065"/>
    <n v="1491"/>
    <x v="8"/>
  </r>
  <r>
    <m/>
    <x v="145"/>
    <s v="Invoice"/>
    <s v="87568"/>
    <s v="BUILDERS WAREHOUSE:FOURWAYS"/>
    <s v="PRIMROSE 12CM"/>
    <n v="30"/>
    <n v="21.3"/>
    <n v="639"/>
    <n v="2130"/>
    <x v="8"/>
  </r>
  <r>
    <m/>
    <x v="145"/>
    <s v="Invoice"/>
    <s v="87571"/>
    <s v="BUILDERS WAREHOUSE:CEDAR SQUARE"/>
    <s v="PRIMROSE 12CM"/>
    <n v="40"/>
    <n v="21.3"/>
    <n v="852"/>
    <n v="2982"/>
    <x v="8"/>
  </r>
  <r>
    <m/>
    <x v="145"/>
    <s v="Invoice"/>
    <s v="87572"/>
    <s v="BUILDERS WAREHOUSE:RIVONIA"/>
    <s v="PRIMROSE 12CM"/>
    <n v="40"/>
    <n v="21.3"/>
    <n v="852"/>
    <n v="3834"/>
    <x v="8"/>
  </r>
  <r>
    <m/>
    <x v="145"/>
    <s v="Invoice"/>
    <s v="87574"/>
    <s v="BUILDERS WAREHOUSE:LAMBTON"/>
    <s v="PRIMROSE 12CM"/>
    <n v="25"/>
    <n v="21.3"/>
    <n v="532.5"/>
    <n v="4366.5"/>
    <x v="8"/>
  </r>
  <r>
    <m/>
    <x v="145"/>
    <s v="Invoice"/>
    <s v="87575"/>
    <s v="THYME SQUARE"/>
    <s v="PRIMROSE 12CM"/>
    <n v="20"/>
    <n v="11.25"/>
    <n v="225"/>
    <n v="4591.5"/>
    <x v="8"/>
  </r>
  <r>
    <m/>
    <x v="146"/>
    <s v="Invoice"/>
    <s v="87581"/>
    <s v="BUILDERS WAREHOUSE:WOODLANDS"/>
    <s v="PRIMROSE 12CM"/>
    <n v="35"/>
    <n v="21.3"/>
    <n v="745.5"/>
    <n v="5337"/>
    <x v="8"/>
  </r>
  <r>
    <m/>
    <x v="146"/>
    <s v="Invoice"/>
    <s v="87584"/>
    <s v="BUILDERS WAREHOUSE:LYNNWOOD"/>
    <s v="PRIMROSE 12CM"/>
    <n v="50"/>
    <n v="21.3"/>
    <n v="1065"/>
    <n v="6402"/>
    <x v="8"/>
  </r>
  <r>
    <m/>
    <x v="146"/>
    <s v="Invoice"/>
    <s v="87617"/>
    <s v="PRETTY GARDENS"/>
    <s v="PRIMROSE 12CM"/>
    <n v="50"/>
    <n v="16.95"/>
    <n v="847.5"/>
    <n v="7249.5"/>
    <x v="8"/>
  </r>
  <r>
    <m/>
    <x v="158"/>
    <s v="Invoice"/>
    <s v="87740"/>
    <s v="BUILDERS WAREHOUSE:CEDAR SQUARE"/>
    <s v="PRIMROSE 12CM"/>
    <n v="20"/>
    <n v="21.3"/>
    <n v="426"/>
    <n v="7675.5"/>
    <x v="8"/>
  </r>
  <r>
    <m/>
    <x v="158"/>
    <s v="Invoice"/>
    <s v="87743"/>
    <s v="BUILDERS WAREHOUSE:RIVONIA"/>
    <s v="PRIMROSE 12CM"/>
    <n v="32"/>
    <n v="21.3"/>
    <n v="681.6"/>
    <n v="8357.1"/>
    <x v="8"/>
  </r>
  <r>
    <m/>
    <x v="161"/>
    <s v="Invoice"/>
    <s v="87792"/>
    <s v="BUILDERS WAREHOUSE:RIVONIA"/>
    <s v="PRIMROSE 12CM"/>
    <n v="32"/>
    <n v="21.3"/>
    <n v="681.6"/>
    <n v="9038.7000000000007"/>
    <x v="8"/>
  </r>
  <r>
    <m/>
    <x v="169"/>
    <s v="Invoice"/>
    <s v="87938"/>
    <s v="BUILDERS WAREHOUSE:KLERKSDORP"/>
    <s v="PRIMROSE 12CM"/>
    <n v="40"/>
    <n v="22.4"/>
    <n v="896"/>
    <n v="9934.7000000000007"/>
    <x v="8"/>
  </r>
  <r>
    <m/>
    <x v="170"/>
    <s v="Invoice"/>
    <s v="87947"/>
    <s v="BUILDERS WAREHOUSE:BEDFORDVIEW"/>
    <s v="PRIMROSE 12CM"/>
    <n v="32"/>
    <n v="22.4"/>
    <n v="716.8"/>
    <n v="10651.5"/>
    <x v="8"/>
  </r>
  <r>
    <m/>
    <x v="174"/>
    <s v="Invoice"/>
    <s v="88059"/>
    <s v="TRENDY GARDENS"/>
    <s v="PRIMROSE 12CM"/>
    <n v="50"/>
    <n v="10"/>
    <n v="500"/>
    <n v="11151.5"/>
    <x v="8"/>
  </r>
  <r>
    <m/>
    <x v="179"/>
    <s v="Invoice"/>
    <s v="88252"/>
    <s v="GREEN PALM MINI GARDENS"/>
    <s v="PRIMROSE 12CM"/>
    <n v="10"/>
    <n v="21.2"/>
    <n v="212"/>
    <n v="11363.5"/>
    <x v="8"/>
  </r>
  <r>
    <s v="Total for PRIMROSE 12CM"/>
    <x v="0"/>
    <m/>
    <m/>
    <m/>
    <m/>
    <n v="576"/>
    <m/>
    <n v="11363.5"/>
    <m/>
    <x v="0"/>
  </r>
  <r>
    <s v="VINCA VICTORY GRAPE 12CM"/>
    <x v="0"/>
    <m/>
    <m/>
    <m/>
    <m/>
    <m/>
    <m/>
    <m/>
    <m/>
    <x v="0"/>
  </r>
  <r>
    <m/>
    <x v="3"/>
    <s v="Invoice"/>
    <s v="86309"/>
    <s v="STODELS NURSERIES:FERNDALE"/>
    <s v="26932613 - ANNUAL VINCA VICTORY GRAPE 12CM"/>
    <n v="20"/>
    <n v="9.99"/>
    <n v="199.8"/>
    <n v="199.8"/>
    <x v="4"/>
  </r>
  <r>
    <m/>
    <x v="91"/>
    <s v="Invoice"/>
    <s v="90066"/>
    <s v="STODELS NURSERIES:FERNDALE"/>
    <s v="26932613 - VINCA ASSORTED 12CM"/>
    <n v="120"/>
    <n v="11.89"/>
    <n v="1426.8"/>
    <n v="1626.6"/>
    <x v="4"/>
  </r>
  <r>
    <m/>
    <x v="91"/>
    <s v="Invoice"/>
    <s v="90067"/>
    <s v="STODELS NURSERIES:BRYANSTON"/>
    <s v="26932613 - VINCA ASSORTED 12CM"/>
    <n v="180"/>
    <n v="11.89"/>
    <n v="2140.1999999999998"/>
    <n v="3766.7999999999997"/>
    <x v="4"/>
  </r>
  <r>
    <m/>
    <x v="64"/>
    <s v="Invoice"/>
    <s v="90282"/>
    <s v="STODELS NURSERIES:BRYANSTON"/>
    <s v="26932613 - ANNUAL VINCA VICTORY GRAPE 12CM"/>
    <n v="300"/>
    <n v="10.52"/>
    <n v="3156"/>
    <n v="6922.7999999999993"/>
    <x v="4"/>
  </r>
  <r>
    <m/>
    <x v="64"/>
    <s v="Invoice"/>
    <s v="90283"/>
    <s v="STODELS NURSERIES:FERNDALE"/>
    <s v="26932613 - ANNUAL VINCA VICTORY GRAPE 12CM"/>
    <n v="200"/>
    <n v="10.52"/>
    <n v="2104"/>
    <n v="9026.7999999999993"/>
    <x v="4"/>
  </r>
  <r>
    <s v="Total for VINCA VICTORY GRAPE 12CM"/>
    <x v="0"/>
    <m/>
    <m/>
    <m/>
    <m/>
    <n v="820"/>
    <m/>
    <n v="9026.7999999999993"/>
    <m/>
    <x v="0"/>
  </r>
  <r>
    <s v="FLOWER POT 12CM"/>
    <x v="0"/>
    <m/>
    <m/>
    <m/>
    <m/>
    <m/>
    <m/>
    <m/>
    <m/>
    <x v="0"/>
  </r>
  <r>
    <m/>
    <x v="172"/>
    <s v="Invoice"/>
    <s v="87984"/>
    <s v="BUCO SSC:BRITS"/>
    <s v="737186350246 - FLOWER POT 12CM"/>
    <n v="6"/>
    <n v="12.4"/>
    <n v="74.400000000000006"/>
    <n v="74.400000000000006"/>
    <x v="4"/>
  </r>
  <r>
    <m/>
    <x v="176"/>
    <s v="Invoice"/>
    <s v="88129"/>
    <s v="BUCO SSC:BRITS"/>
    <s v="737186350246 - FLOWER POT 12CM"/>
    <n v="22"/>
    <n v="12.99"/>
    <n v="285.77999999999997"/>
    <n v="360.17999999999995"/>
    <x v="4"/>
  </r>
  <r>
    <m/>
    <x v="180"/>
    <s v="Invoice"/>
    <s v="88249"/>
    <s v="BUCO SSC:VANDERBIJLPARK"/>
    <s v="737186350246 - FLOWER POT 12CM"/>
    <n v="39"/>
    <n v="12.4"/>
    <n v="483.6"/>
    <n v="843.78"/>
    <x v="4"/>
  </r>
  <r>
    <m/>
    <x v="185"/>
    <s v="Invoice"/>
    <s v="88342"/>
    <s v="BUCO SSC:BRITS"/>
    <s v="737186350246 - FLOWER POT 12CM"/>
    <n v="12"/>
    <n v="12.99"/>
    <n v="155.88"/>
    <n v="999.66"/>
    <x v="4"/>
  </r>
  <r>
    <m/>
    <x v="199"/>
    <s v="Invoice"/>
    <s v="88981"/>
    <s v="BUCO SSC:BRITS"/>
    <s v="737186350246 - FLOWER POT 12CM"/>
    <n v="12"/>
    <n v="12.99"/>
    <n v="155.88"/>
    <n v="1155.54"/>
    <x v="4"/>
  </r>
  <r>
    <m/>
    <x v="204"/>
    <s v="Invoice"/>
    <s v="89146"/>
    <s v="BUCO SSC:BRITS"/>
    <s v="737186350246 - FLOWER POT 12CM"/>
    <n v="6"/>
    <n v="12.99"/>
    <n v="77.94"/>
    <n v="1233.48"/>
    <x v="4"/>
  </r>
  <r>
    <m/>
    <x v="42"/>
    <s v="Invoice"/>
    <s v="89620"/>
    <s v="BUCO SSC:BRITS"/>
    <s v="737186350246 - FLOWER POT 12CM"/>
    <n v="6"/>
    <n v="12.99"/>
    <n v="77.94"/>
    <n v="1311.42"/>
    <x v="4"/>
  </r>
  <r>
    <m/>
    <x v="54"/>
    <s v="Invoice"/>
    <s v="89901"/>
    <s v="BUCO SSC:BRITS"/>
    <s v="737186350246 - FLOWER POT 12CM"/>
    <n v="6"/>
    <n v="12.99"/>
    <n v="77.94"/>
    <n v="1389.3600000000001"/>
    <x v="4"/>
  </r>
  <r>
    <m/>
    <x v="98"/>
    <s v="Invoice"/>
    <s v="90377"/>
    <s v="BUCO SSC:BRITS"/>
    <s v="737186350246 - FLOWER POT 12CM"/>
    <n v="13"/>
    <n v="12.99"/>
    <n v="168.87"/>
    <n v="1558.23"/>
    <x v="4"/>
  </r>
  <r>
    <s v="Total for FLOWER POT 12CM"/>
    <x v="0"/>
    <m/>
    <m/>
    <m/>
    <m/>
    <n v="122"/>
    <m/>
    <n v="1558.23"/>
    <m/>
    <x v="0"/>
  </r>
  <r>
    <s v="G/MASTER HERB BASIL 12CM"/>
    <x v="0"/>
    <m/>
    <m/>
    <m/>
    <m/>
    <m/>
    <m/>
    <m/>
    <m/>
    <x v="0"/>
  </r>
  <r>
    <m/>
    <x v="45"/>
    <s v="Invoice"/>
    <s v="86124"/>
    <s v="BUILDERS WAREHOUSE:GREENSTONE"/>
    <s v="G/MASTER HERB BASIL 12CM"/>
    <n v="16"/>
    <n v="25.25"/>
    <n v="404"/>
    <n v="404"/>
    <x v="6"/>
  </r>
  <r>
    <m/>
    <x v="45"/>
    <s v="Invoice"/>
    <s v="86127"/>
    <s v="BUILDERS WAREHOUSE:KEMPTON PARK"/>
    <s v="G/MASTER HERB BASIL 12CM"/>
    <n v="16"/>
    <n v="25.25"/>
    <n v="404"/>
    <n v="808"/>
    <x v="6"/>
  </r>
  <r>
    <m/>
    <x v="45"/>
    <s v="Invoice"/>
    <s v="86129"/>
    <s v="BUILDERS WAREHOUSE:NORWOOD"/>
    <s v="G/MASTER HERB BASIL 12CM"/>
    <n v="3"/>
    <n v="25.25"/>
    <n v="75.75"/>
    <n v="883.75"/>
    <x v="6"/>
  </r>
  <r>
    <m/>
    <x v="1"/>
    <s v="Invoice"/>
    <s v="86156"/>
    <s v="BUILDERS WAREHOUSE:RUSTENBURG"/>
    <s v="G/MASTER HERB BASIL 12CM"/>
    <n v="30"/>
    <n v="25.25"/>
    <n v="757.5"/>
    <n v="1641.25"/>
    <x v="6"/>
  </r>
  <r>
    <m/>
    <x v="226"/>
    <s v="Invoice"/>
    <s v="86242"/>
    <s v="BUILDERS WAREHOUSE:ERASMUS PARK"/>
    <s v="G/MASTER HERB BASIL 12CM"/>
    <n v="16"/>
    <n v="25.25"/>
    <n v="404"/>
    <n v="2045.25"/>
    <x v="6"/>
  </r>
  <r>
    <m/>
    <x v="226"/>
    <s v="Invoice"/>
    <s v="86244"/>
    <s v="BUILDERS WAREHOUSE:LYNNWOOD"/>
    <s v="G/MASTER HERB BASIL 12CM"/>
    <n v="16"/>
    <n v="25.25"/>
    <n v="404"/>
    <n v="2449.25"/>
    <x v="6"/>
  </r>
  <r>
    <m/>
    <x v="15"/>
    <s v="Invoice"/>
    <s v="86280"/>
    <s v="BUILDERS WAREHOUSE:GREENSTONE"/>
    <s v="G/MASTER HERB BASIL 12CM"/>
    <n v="16"/>
    <n v="25.25"/>
    <n v="404"/>
    <n v="2853.25"/>
    <x v="6"/>
  </r>
  <r>
    <m/>
    <x v="15"/>
    <s v="Invoice"/>
    <s v="86284"/>
    <s v="BUILDERS WAREHOUSE:BEDFORDVIEW"/>
    <s v="G/MASTER HERB BASIL 12CM"/>
    <n v="20"/>
    <n v="25.25"/>
    <n v="505"/>
    <n v="3358.25"/>
    <x v="6"/>
  </r>
  <r>
    <m/>
    <x v="15"/>
    <s v="Invoice"/>
    <s v="86285"/>
    <s v="BUILDERS WAREHOUSE:KEMPTON PARK"/>
    <s v="G/MASTER HERB BASIL 12CM"/>
    <n v="16"/>
    <n v="25.25"/>
    <n v="404"/>
    <n v="3762.25"/>
    <x v="6"/>
  </r>
  <r>
    <m/>
    <x v="15"/>
    <s v="Invoice"/>
    <s v="86288"/>
    <s v="BUILDERS WAREHOUSE:NORWOOD"/>
    <s v="G/MASTER HERB BASIL 12CM"/>
    <n v="11"/>
    <n v="25.25"/>
    <n v="277.75"/>
    <n v="4040"/>
    <x v="6"/>
  </r>
  <r>
    <m/>
    <x v="233"/>
    <s v="Invoice"/>
    <s v="86522"/>
    <s v="BUILDERS WAREHOUSE:SUNWARD PARK"/>
    <s v="G/MASTER HERB BASIL 12CM"/>
    <n v="20"/>
    <n v="25.25"/>
    <n v="505"/>
    <n v="4545"/>
    <x v="6"/>
  </r>
  <r>
    <m/>
    <x v="233"/>
    <s v="Invoice"/>
    <s v="86524"/>
    <s v="BUILDERS WAREHOUSE:NEWMARKET"/>
    <s v="G/MASTER HERB BASIL 12CM"/>
    <n v="20"/>
    <n v="25.25"/>
    <n v="505"/>
    <n v="5050"/>
    <x v="6"/>
  </r>
  <r>
    <m/>
    <x v="26"/>
    <s v="Invoice"/>
    <s v="87247"/>
    <s v="BUILDERS WAREHOUSE:NORTHMEAD"/>
    <s v="G/MASTER HERB BASIL 12CM"/>
    <n v="8"/>
    <n v="25.25"/>
    <n v="202"/>
    <n v="5252"/>
    <x v="6"/>
  </r>
  <r>
    <m/>
    <x v="26"/>
    <s v="Invoice"/>
    <s v="87249"/>
    <s v="BUILDERS WAREHOUSE:EDENVALE"/>
    <s v="G/MASTER HERB BASIL 12CM"/>
    <n v="10"/>
    <n v="25.25"/>
    <n v="252.5"/>
    <n v="5504.5"/>
    <x v="6"/>
  </r>
  <r>
    <m/>
    <x v="130"/>
    <s v="Invoice"/>
    <s v="87273"/>
    <s v="BUILDERS WAREHOUSE:RUSTENBURG"/>
    <s v="G/MASTER HERB BASIL 12CM"/>
    <n v="15"/>
    <n v="25.25"/>
    <n v="378.75"/>
    <n v="5883.25"/>
    <x v="6"/>
  </r>
  <r>
    <m/>
    <x v="172"/>
    <s v="Invoice"/>
    <s v="87975"/>
    <s v="BUILDERS WAREHOUSE:LYNNWOOD"/>
    <s v="G/MASTER HERB BASIL 12CM"/>
    <n v="15"/>
    <n v="25.25"/>
    <n v="378.75"/>
    <n v="6262"/>
    <x v="6"/>
  </r>
  <r>
    <m/>
    <x v="175"/>
    <s v="Invoice"/>
    <s v="88064"/>
    <s v="BUILDERS WAREHOUSE:RUSTENBURG"/>
    <s v="G/MASTER HERB BASIL 12CM"/>
    <n v="20"/>
    <n v="25.25"/>
    <n v="505"/>
    <n v="6767"/>
    <x v="6"/>
  </r>
  <r>
    <m/>
    <x v="175"/>
    <s v="Invoice"/>
    <s v="88067"/>
    <s v="BUILDERS WAREHOUSE:LYNNWOOD"/>
    <s v="G/MASTER HERB BASIL 12CM"/>
    <n v="20"/>
    <n v="25.25"/>
    <n v="505"/>
    <n v="7272"/>
    <x v="6"/>
  </r>
  <r>
    <m/>
    <x v="175"/>
    <s v="Invoice"/>
    <s v="88081"/>
    <s v="BUILDERS WAREHOUSE:SILVERLAKES"/>
    <s v="G/MASTER HERB BASIL 12CM"/>
    <n v="15"/>
    <n v="25.25"/>
    <n v="378.75"/>
    <n v="7650.75"/>
    <x v="6"/>
  </r>
  <r>
    <m/>
    <x v="180"/>
    <s v="Invoice"/>
    <s v="88243"/>
    <s v="BUILDERS WAREHOUSE:NEWMARKET"/>
    <s v="G/MASTER HERB BASIL 12CM"/>
    <n v="20"/>
    <n v="25.25"/>
    <n v="505"/>
    <n v="8155.75"/>
    <x v="6"/>
  </r>
  <r>
    <m/>
    <x v="184"/>
    <s v="Invoice"/>
    <s v="88328"/>
    <s v="BUILDERS WAREHOUSE:KEMPTON PARK"/>
    <s v="G/MASTER HERB BASIL 12CM"/>
    <n v="10"/>
    <n v="25.25"/>
    <n v="252.5"/>
    <n v="8408.25"/>
    <x v="6"/>
  </r>
  <r>
    <m/>
    <x v="185"/>
    <s v="Invoice"/>
    <s v="88320"/>
    <s v="BUILDERS WAREHOUSE:BEDFORDVIEW"/>
    <s v="G/MASTER HERB BASIL 12CM"/>
    <n v="20"/>
    <n v="25.25"/>
    <n v="505"/>
    <n v="8913.25"/>
    <x v="6"/>
  </r>
  <r>
    <m/>
    <x v="185"/>
    <s v="Invoice"/>
    <s v="88344"/>
    <s v="BUILDERS WAREHOUSE:NEWMARKET"/>
    <s v="G/MASTER HERB BASIL 12CM"/>
    <n v="20"/>
    <n v="25.25"/>
    <n v="505"/>
    <n v="9418.25"/>
    <x v="6"/>
  </r>
  <r>
    <m/>
    <x v="185"/>
    <s v="Invoice"/>
    <s v="88351"/>
    <s v="BUILDERS WAREHOUSE:GREENSTONE"/>
    <s v="G/MASTER HERB BASIL 12CM"/>
    <n v="10"/>
    <n v="25.25"/>
    <n v="252.5"/>
    <n v="9670.75"/>
    <x v="6"/>
  </r>
  <r>
    <m/>
    <x v="186"/>
    <s v="Invoice"/>
    <s v="88377"/>
    <s v="BUILDERS WAREHOUSE:RASLOUW"/>
    <s v="G/MASTER HERB BASIL 12CM"/>
    <n v="20"/>
    <n v="25.25"/>
    <n v="505"/>
    <n v="10175.75"/>
    <x v="6"/>
  </r>
  <r>
    <m/>
    <x v="186"/>
    <s v="Invoice"/>
    <s v="88380"/>
    <s v="BUILDERS WAREHOUSE:ERASMUS PARK"/>
    <s v="G/MASTER HERB BASIL 12CM"/>
    <n v="20"/>
    <n v="25.25"/>
    <n v="505"/>
    <n v="10680.75"/>
    <x v="6"/>
  </r>
  <r>
    <m/>
    <x v="186"/>
    <s v="Invoice"/>
    <s v="88382"/>
    <s v="BUILDERS WAREHOUSE:WOODLANDS"/>
    <s v="G/MASTER HERB BASIL 12CM"/>
    <n v="40"/>
    <n v="25.25"/>
    <n v="1010"/>
    <n v="11690.75"/>
    <x v="6"/>
  </r>
  <r>
    <m/>
    <x v="186"/>
    <s v="Invoice"/>
    <s v="88384"/>
    <s v="BUILDERS WAREHOUSE:SILVERLAKES"/>
    <s v="G/MASTER HERB BASIL 12CM"/>
    <n v="40"/>
    <n v="25.25"/>
    <n v="1010"/>
    <n v="12700.75"/>
    <x v="6"/>
  </r>
  <r>
    <m/>
    <x v="186"/>
    <s v="Invoice"/>
    <s v="88385"/>
    <s v="BUILDERS WAREHOUSE:LYNNWOOD"/>
    <s v="G/MASTER HERB BASIL 12CM"/>
    <n v="30"/>
    <n v="25.25"/>
    <n v="757.5"/>
    <n v="13458.25"/>
    <x v="6"/>
  </r>
  <r>
    <m/>
    <x v="186"/>
    <s v="Invoice"/>
    <s v="88387"/>
    <s v="BUILDERS WAREHOUSE:CENTURION"/>
    <s v="G/MASTER HERB BASIL 12CM"/>
    <n v="40"/>
    <n v="25.25"/>
    <n v="1010"/>
    <n v="14468.25"/>
    <x v="6"/>
  </r>
  <r>
    <m/>
    <x v="186"/>
    <s v="Invoice"/>
    <s v="88396"/>
    <s v="BUILDERS WAREHOUSE:RUSTENBURG"/>
    <s v="G/MASTER HERB BASIL 12CM"/>
    <n v="40"/>
    <n v="25.25"/>
    <n v="1010"/>
    <n v="15478.25"/>
    <x v="6"/>
  </r>
  <r>
    <m/>
    <x v="187"/>
    <s v="Invoice"/>
    <s v="88438"/>
    <s v="BUILDERS WAREHOUSE:SUNWARD PARK"/>
    <s v="G/MASTER HERB BASIL 12CM"/>
    <n v="15"/>
    <n v="25.25"/>
    <n v="378.75"/>
    <n v="15857"/>
    <x v="6"/>
  </r>
  <r>
    <m/>
    <x v="188"/>
    <s v="Invoice"/>
    <s v="88423"/>
    <s v="BUILDERS WAREHOUSE:GREENSTONE"/>
    <s v="G/MASTER HERB BASIL 12CM"/>
    <n v="25"/>
    <n v="25.25"/>
    <n v="631.25"/>
    <n v="16488.25"/>
    <x v="6"/>
  </r>
  <r>
    <m/>
    <x v="256"/>
    <s v="Invoice"/>
    <s v="88710"/>
    <s v="BUILDERS WAREHOUSE:NORWOOD"/>
    <s v="G/MASTER HERB BASIL 12CM"/>
    <n v="12"/>
    <n v="25.25"/>
    <n v="303"/>
    <n v="16791.25"/>
    <x v="6"/>
  </r>
  <r>
    <m/>
    <x v="273"/>
    <s v="Invoice"/>
    <s v="88848"/>
    <s v="BUILDERS WAREHOUSE:SILVERLAKES"/>
    <s v="G/MASTER HERB BASIL 12CM"/>
    <n v="7"/>
    <n v="25.25"/>
    <n v="176.75"/>
    <n v="16968"/>
    <x v="6"/>
  </r>
  <r>
    <m/>
    <x v="273"/>
    <s v="Invoice"/>
    <s v="88849"/>
    <s v="BUILDERS WAREHOUSE:RUSTENBURG"/>
    <s v="G/MASTER HERB BASIL 12CM"/>
    <n v="30"/>
    <n v="25.25"/>
    <n v="757.5"/>
    <n v="17725.5"/>
    <x v="6"/>
  </r>
  <r>
    <m/>
    <x v="273"/>
    <s v="Invoice"/>
    <s v="88853"/>
    <s v="BUILDERS WAREHOUSE:LYNNWOOD"/>
    <s v="G/MASTER HERB BASIL 12CM"/>
    <n v="20"/>
    <n v="25.25"/>
    <n v="505"/>
    <n v="18230.5"/>
    <x v="6"/>
  </r>
  <r>
    <m/>
    <x v="260"/>
    <s v="Invoice"/>
    <s v="88886"/>
    <s v="BUILDERS WAREHOUSE:ROBINDALE"/>
    <s v="G/MASTER HERB BASIL 12CM"/>
    <n v="20"/>
    <n v="25.25"/>
    <n v="505"/>
    <n v="18735.5"/>
    <x v="6"/>
  </r>
  <r>
    <m/>
    <x v="260"/>
    <s v="Invoice"/>
    <s v="88887"/>
    <s v="BUILDERS WAREHOUSE:NORWOOD"/>
    <s v="G/MASTER HERB BASIL 12CM"/>
    <n v="30"/>
    <n v="25.25"/>
    <n v="757.5"/>
    <n v="19493"/>
    <x v="6"/>
  </r>
  <r>
    <m/>
    <x v="260"/>
    <s v="Invoice"/>
    <s v="88888"/>
    <s v="BUILDERS WAREHOUSE:GREENSTONE"/>
    <s v="G/MASTER HERB BASIL 12CM"/>
    <n v="30"/>
    <n v="25.25"/>
    <n v="757.5"/>
    <n v="20250.5"/>
    <x v="6"/>
  </r>
  <r>
    <m/>
    <x v="260"/>
    <s v="Invoice"/>
    <s v="88889"/>
    <s v="BUILDERS WAREHOUSE:KEMPTON PARK"/>
    <s v="G/MASTER HERB BASIL 12CM"/>
    <n v="30"/>
    <n v="25.25"/>
    <n v="757.5"/>
    <n v="21008"/>
    <x v="6"/>
  </r>
  <r>
    <m/>
    <x v="197"/>
    <s v="Invoice"/>
    <s v="88903"/>
    <s v="BUILDERS WAREHOUSE:NEWMARKET"/>
    <s v="G/MASTER HERB BASIL 12CM"/>
    <n v="40"/>
    <n v="25.25"/>
    <n v="1010"/>
    <n v="22018"/>
    <x v="6"/>
  </r>
  <r>
    <m/>
    <x v="197"/>
    <s v="Invoice"/>
    <s v="88904"/>
    <s v="BUILDERS WAREHOUSE:CARNIVAL MALL"/>
    <s v="G/MASTER HERB BASIL 12CM"/>
    <n v="20"/>
    <n v="25.25"/>
    <n v="505"/>
    <n v="22523"/>
    <x v="6"/>
  </r>
  <r>
    <m/>
    <x v="197"/>
    <s v="Invoice"/>
    <s v="88908"/>
    <s v="BUILDERS WAREHOUSE:NORTHMEAD"/>
    <s v="G/MASTER HERB BASIL 12CM"/>
    <n v="20"/>
    <n v="25.25"/>
    <n v="505"/>
    <n v="23028"/>
    <x v="6"/>
  </r>
  <r>
    <m/>
    <x v="198"/>
    <s v="Invoice"/>
    <s v="88924"/>
    <s v="BUILDERS WAREHOUSE:RASLOUW"/>
    <s v="G/MASTER HERB BASIL 12CM"/>
    <n v="20"/>
    <n v="25.25"/>
    <n v="505"/>
    <n v="23533"/>
    <x v="6"/>
  </r>
  <r>
    <m/>
    <x v="198"/>
    <s v="Invoice"/>
    <s v="88927"/>
    <s v="BUILDERS WAREHOUSE:ERASMUS PARK"/>
    <s v="G/MASTER HERB BASIL 12CM"/>
    <n v="35"/>
    <n v="25.25"/>
    <n v="883.75"/>
    <n v="24416.75"/>
    <x v="6"/>
  </r>
  <r>
    <m/>
    <x v="198"/>
    <s v="Invoice"/>
    <s v="88929"/>
    <s v="BUILDERS WAREHOUSE:WOODLANDS"/>
    <s v="G/MASTER HERB BASIL 12CM"/>
    <n v="30"/>
    <n v="25.25"/>
    <n v="757.5"/>
    <n v="25174.25"/>
    <x v="6"/>
  </r>
  <r>
    <m/>
    <x v="198"/>
    <s v="Invoice"/>
    <s v="88932"/>
    <s v="BUILDERS WAREHOUSE:RUSTENBURG"/>
    <s v="G/MASTER HERB BASIL 12CM"/>
    <n v="20"/>
    <n v="25.25"/>
    <n v="505"/>
    <n v="25679.25"/>
    <x v="6"/>
  </r>
  <r>
    <m/>
    <x v="198"/>
    <s v="Invoice"/>
    <s v="88935"/>
    <s v="BUILDERS WAREHOUSE:CENTURION"/>
    <s v="G/MASTER HERB BASIL 12CM"/>
    <n v="40"/>
    <n v="25.25"/>
    <n v="1010"/>
    <n v="26689.25"/>
    <x v="6"/>
  </r>
  <r>
    <m/>
    <x v="220"/>
    <s v="Invoice"/>
    <s v="88958"/>
    <s v="BUILDERS WAREHOUSE:KLERKSDORP"/>
    <s v="G/MASTER HERB BASIL 12CM"/>
    <n v="30"/>
    <n v="25.25"/>
    <n v="757.5"/>
    <n v="27446.75"/>
    <x v="6"/>
  </r>
  <r>
    <m/>
    <x v="261"/>
    <s v="Invoice"/>
    <s v="88964"/>
    <s v="BUILDERS WAREHOUSE:GREENSTONE"/>
    <s v="G/MASTER HERB BASIL 12CM"/>
    <n v="15"/>
    <n v="25.25"/>
    <n v="378.75"/>
    <n v="27825.5"/>
    <x v="6"/>
  </r>
  <r>
    <m/>
    <x v="199"/>
    <s v="Invoice"/>
    <s v="88979"/>
    <s v="BUILDERS WAREHOUSE:SUNWARD PARK"/>
    <s v="G/MASTER HERB BASIL 12CM"/>
    <n v="30"/>
    <n v="25.25"/>
    <n v="757.5"/>
    <n v="28583"/>
    <x v="6"/>
  </r>
  <r>
    <m/>
    <x v="200"/>
    <s v="Invoice"/>
    <s v="89004"/>
    <s v="BUILDERS WAREHOUSE:ZAMBEZI"/>
    <s v="G/MASTER HERB BASIL 12CM"/>
    <n v="20"/>
    <n v="25.25"/>
    <n v="505"/>
    <n v="29088"/>
    <x v="6"/>
  </r>
  <r>
    <m/>
    <x v="200"/>
    <s v="Invoice"/>
    <s v="89005"/>
    <s v="BUILDERS WAREHOUSE:RASLOUW"/>
    <s v="G/MASTER HERB BASIL 12CM"/>
    <n v="20"/>
    <n v="25.25"/>
    <n v="505"/>
    <n v="29593"/>
    <x v="6"/>
  </r>
  <r>
    <m/>
    <x v="200"/>
    <s v="Invoice"/>
    <s v="89009"/>
    <s v="BUILDERS WAREHOUSE:ERASMUS PARK"/>
    <s v="G/MASTER HERB BASIL 12CM"/>
    <n v="20"/>
    <n v="25.25"/>
    <n v="505"/>
    <n v="30098"/>
    <x v="6"/>
  </r>
  <r>
    <m/>
    <x v="200"/>
    <s v="Invoice"/>
    <s v="89015"/>
    <s v="BUILDERS WAREHOUSE:SILVERLAKES"/>
    <s v="G/MASTER HERB BASIL 12CM"/>
    <n v="20"/>
    <n v="25.25"/>
    <n v="505"/>
    <n v="30603"/>
    <x v="6"/>
  </r>
  <r>
    <m/>
    <x v="200"/>
    <s v="Invoice"/>
    <s v="89024"/>
    <s v="BUILDERS WAREHOUSE:CHERRY LANE"/>
    <s v="G/MASTER HERB BASIL 12CM"/>
    <n v="20"/>
    <n v="25.25"/>
    <n v="505"/>
    <n v="31108"/>
    <x v="6"/>
  </r>
  <r>
    <m/>
    <x v="262"/>
    <s v="Invoice"/>
    <s v="88368"/>
    <s v="BUILDERS WAREHOUSE:EMALALHENI"/>
    <s v="G/MASTER HERB BASIL 12CM"/>
    <n v="15"/>
    <n v="25.25"/>
    <n v="378.75"/>
    <n v="31486.75"/>
    <x v="6"/>
  </r>
  <r>
    <m/>
    <x v="262"/>
    <s v="Invoice"/>
    <s v="89051"/>
    <s v="BUILDERS WAREHOUSE:ROBINDALE"/>
    <s v="G/MASTER HERB BASIL 12CM"/>
    <n v="25"/>
    <n v="25.25"/>
    <n v="631.25"/>
    <n v="32118"/>
    <x v="6"/>
  </r>
  <r>
    <m/>
    <x v="262"/>
    <s v="Invoice"/>
    <s v="89052"/>
    <s v="BUILDERS WAREHOUSE:NORWOOD"/>
    <s v="G/MASTER HERB BASIL 12CM"/>
    <n v="25"/>
    <n v="25.25"/>
    <n v="631.25"/>
    <n v="32749.25"/>
    <x v="6"/>
  </r>
  <r>
    <m/>
    <x v="262"/>
    <s v="Invoice"/>
    <s v="89054"/>
    <s v="BUILDERS WAREHOUSE:GREENSTONE"/>
    <s v="G/MASTER HERB BASIL 12CM"/>
    <n v="25"/>
    <n v="25.25"/>
    <n v="631.25"/>
    <n v="33380.5"/>
    <x v="6"/>
  </r>
  <r>
    <m/>
    <x v="262"/>
    <s v="Invoice"/>
    <s v="89055"/>
    <s v="BUILDERS WAREHOUSE:KEMPTON PARK"/>
    <s v="G/MASTER HERB BASIL 12CM"/>
    <n v="20"/>
    <n v="25.25"/>
    <n v="505"/>
    <n v="33885.5"/>
    <x v="6"/>
  </r>
  <r>
    <m/>
    <x v="49"/>
    <s v="Invoice"/>
    <s v="89068"/>
    <s v="BUILDERS WAREHOUSE:NEWMARKET"/>
    <s v="G/MASTER HERB BASIL 12CM"/>
    <n v="25"/>
    <n v="25.25"/>
    <n v="631.25"/>
    <n v="34516.75"/>
    <x v="6"/>
  </r>
  <r>
    <m/>
    <x v="274"/>
    <s v="Invoice"/>
    <s v="89076"/>
    <s v="BUILDERS WAREHOUSE:BOKSBURG (NEW)"/>
    <s v="G/MASTER HERB BASIL 12CM"/>
    <n v="10"/>
    <n v="25.25"/>
    <n v="252.5"/>
    <n v="34769.25"/>
    <x v="6"/>
  </r>
  <r>
    <m/>
    <x v="201"/>
    <s v="Invoice"/>
    <s v="89080"/>
    <s v="BUILDERS WAREHOUSE:RASLOUW"/>
    <s v="G/MASTER HERB BASIL 12CM"/>
    <n v="12"/>
    <n v="25.25"/>
    <n v="303"/>
    <n v="35072.25"/>
    <x v="6"/>
  </r>
  <r>
    <m/>
    <x v="201"/>
    <s v="Invoice"/>
    <s v="89085"/>
    <s v="BUILDERS WAREHOUSE:LYNNWOOD"/>
    <s v="G/MASTER HERB BASIL 12CM"/>
    <n v="30"/>
    <n v="25.25"/>
    <n v="757.5"/>
    <n v="35829.75"/>
    <x v="6"/>
  </r>
  <r>
    <m/>
    <x v="201"/>
    <s v="Invoice"/>
    <s v="89097"/>
    <s v="BUILDERS WAREHOUSE:SILVERLAKES"/>
    <s v="G/MASTER HERB BASIL 12CM"/>
    <n v="20"/>
    <n v="25.25"/>
    <n v="505"/>
    <n v="36334.75"/>
    <x v="6"/>
  </r>
  <r>
    <m/>
    <x v="201"/>
    <s v="Invoice"/>
    <s v="89099"/>
    <s v="BUILDERS WAREHOUSE:WOODLANDS"/>
    <s v="G/MASTER HERB BASIL 12CM"/>
    <n v="25"/>
    <n v="25.25"/>
    <n v="631.25"/>
    <n v="36966"/>
    <x v="6"/>
  </r>
  <r>
    <m/>
    <x v="80"/>
    <s v="Invoice"/>
    <s v="89396"/>
    <s v="BUILDERS WAREHOUSE:BEDFORDVIEW"/>
    <s v="G/MASTER HERB BASIL 12CM"/>
    <n v="25"/>
    <n v="25.25"/>
    <n v="631.25"/>
    <n v="37597.25"/>
    <x v="6"/>
  </r>
  <r>
    <m/>
    <x v="30"/>
    <s v="Invoice"/>
    <s v="89500"/>
    <s v="BUILDERS WAREHOUSE:KEMPTON PARK"/>
    <s v="G/MASTER HERB BASIL 12CM"/>
    <n v="15"/>
    <n v="25.25"/>
    <n v="378.75"/>
    <n v="37976"/>
    <x v="6"/>
  </r>
  <r>
    <m/>
    <x v="30"/>
    <s v="Invoice"/>
    <s v="89502"/>
    <s v="BUILDERS WAREHOUSE:ROBINDALE"/>
    <s v="G/MASTER HERB BASIL 12CM"/>
    <n v="14"/>
    <n v="25.25"/>
    <n v="353.5"/>
    <n v="38329.5"/>
    <x v="6"/>
  </r>
  <r>
    <m/>
    <x v="30"/>
    <s v="Invoice"/>
    <s v="89503"/>
    <s v="BUILDERS WAREHOUSE:NORWOOD"/>
    <s v="G/MASTER HERB BASIL 12CM"/>
    <n v="15"/>
    <n v="25.25"/>
    <n v="378.75"/>
    <n v="38708.25"/>
    <x v="6"/>
  </r>
  <r>
    <m/>
    <x v="30"/>
    <s v="Invoice"/>
    <s v="89504"/>
    <s v="BUILDERS WAREHOUSE:GREENSTONE"/>
    <s v="G/MASTER HERB BASIL 12CM"/>
    <n v="10"/>
    <n v="25.25"/>
    <n v="252.5"/>
    <n v="38960.75"/>
    <x v="6"/>
  </r>
  <r>
    <m/>
    <x v="85"/>
    <s v="Invoice"/>
    <s v="89526"/>
    <s v="BUILDERS WAREHOUSE:SUNWARD PARK"/>
    <s v="G/MASTER HERB BASIL 12CM"/>
    <n v="20"/>
    <n v="25.25"/>
    <n v="505"/>
    <n v="39465.75"/>
    <x v="6"/>
  </r>
  <r>
    <m/>
    <x v="85"/>
    <s v="Invoice"/>
    <s v="89528"/>
    <s v="BUILDERS WAREHOUSE:NEWMARKET"/>
    <s v="G/MASTER HERB BASIL 12CM"/>
    <n v="20"/>
    <n v="25.25"/>
    <n v="505"/>
    <n v="39970.75"/>
    <x v="6"/>
  </r>
  <r>
    <m/>
    <x v="41"/>
    <s v="Invoice"/>
    <s v="89551"/>
    <s v="BUILDERS WAREHOUSE:ERASMUS PARK"/>
    <s v="G/MASTER HERB BASIL 12CM"/>
    <n v="25"/>
    <n v="25.25"/>
    <n v="631.25"/>
    <n v="40602"/>
    <x v="6"/>
  </r>
  <r>
    <m/>
    <x v="41"/>
    <s v="Invoice"/>
    <s v="89554"/>
    <s v="BUILDERS WAREHOUSE:LYNNWOOD"/>
    <s v="G/MASTER HERB BASIL 12CM"/>
    <n v="25"/>
    <n v="25.25"/>
    <n v="631.25"/>
    <n v="41233.25"/>
    <x v="6"/>
  </r>
  <r>
    <m/>
    <x v="41"/>
    <s v="Invoice"/>
    <s v="89555"/>
    <s v="BUILDERS WAREHOUSE:WOODLANDS"/>
    <s v="G/MASTER HERB BASIL 12CM"/>
    <n v="20"/>
    <n v="25.25"/>
    <n v="505"/>
    <n v="41738.25"/>
    <x v="6"/>
  </r>
  <r>
    <m/>
    <x v="41"/>
    <s v="Invoice"/>
    <s v="89566"/>
    <s v="BUILDERS WAREHOUSE:CENTURION"/>
    <s v="G/MASTER HERB BASIL 12CM"/>
    <n v="25"/>
    <n v="25.25"/>
    <n v="631.25"/>
    <n v="42369.5"/>
    <x v="6"/>
  </r>
  <r>
    <m/>
    <x v="86"/>
    <s v="Invoice"/>
    <s v="89561"/>
    <s v="BUILDERS WAREHOUSE:ZAMBEZI"/>
    <s v="G/MASTER HERB BASIL 12CM"/>
    <n v="25"/>
    <n v="25.25"/>
    <n v="631.25"/>
    <n v="43000.75"/>
    <x v="6"/>
  </r>
  <r>
    <m/>
    <x v="86"/>
    <s v="Invoice"/>
    <s v="89562"/>
    <s v="BUILDERS WAREHOUSE:CHERRY LANE"/>
    <s v="G/MASTER HERB BASIL 12CM"/>
    <n v="10"/>
    <n v="25.25"/>
    <n v="252.5"/>
    <n v="43253.25"/>
    <x v="6"/>
  </r>
  <r>
    <m/>
    <x v="87"/>
    <s v="Invoice"/>
    <s v="89601"/>
    <s v="BUILDERS WAREHOUSE:KEMPTON PARK"/>
    <s v="G/MASTER HERB BASIL 12CM"/>
    <n v="20"/>
    <n v="25.25"/>
    <n v="505"/>
    <n v="43758.25"/>
    <x v="6"/>
  </r>
  <r>
    <m/>
    <x v="87"/>
    <s v="Invoice"/>
    <s v="89602"/>
    <s v="BUILDERS WAREHOUSE:GREENSTONE"/>
    <s v="G/MASTER HERB BASIL 12CM"/>
    <n v="25"/>
    <n v="25.25"/>
    <n v="631.25"/>
    <n v="44389.5"/>
    <x v="6"/>
  </r>
  <r>
    <m/>
    <x v="87"/>
    <s v="Invoice"/>
    <s v="89603"/>
    <s v="BUILDERS WAREHOUSE:NORWOOD"/>
    <s v="G/MASTER HERB BASIL 12CM"/>
    <n v="10"/>
    <n v="25.25"/>
    <n v="252.5"/>
    <n v="44642"/>
    <x v="6"/>
  </r>
  <r>
    <m/>
    <x v="55"/>
    <s v="Invoice"/>
    <s v="89643"/>
    <s v="BUILDERS WAREHOUSE:RUSTENBURG"/>
    <s v="G/MASTER HERB BASIL 12CM"/>
    <n v="20"/>
    <n v="25.25"/>
    <n v="505"/>
    <n v="45147"/>
    <x v="6"/>
  </r>
  <r>
    <m/>
    <x v="52"/>
    <s v="Invoice"/>
    <s v="89656"/>
    <s v="BUILDERS WAREHOUSE:ROBINDALE"/>
    <s v="G/MASTER HERB BASIL 12CM"/>
    <n v="21"/>
    <n v="25.25"/>
    <n v="530.25"/>
    <n v="45677.25"/>
    <x v="6"/>
  </r>
  <r>
    <m/>
    <x v="52"/>
    <s v="Invoice"/>
    <s v="89657"/>
    <s v="BUILDERS WAREHOUSE:KEMPTON PARK"/>
    <s v="G/MASTER HERB BASIL 12CM"/>
    <n v="20"/>
    <n v="25.25"/>
    <n v="505"/>
    <n v="46182.25"/>
    <x v="6"/>
  </r>
  <r>
    <m/>
    <x v="88"/>
    <s v="Invoice"/>
    <s v="89698"/>
    <s v="BUILDERS WAREHOUSE:NEWMARKET"/>
    <s v="G/MASTER HERB BASIL 12CM"/>
    <n v="20"/>
    <n v="25.25"/>
    <n v="505"/>
    <n v="46687.25"/>
    <x v="6"/>
  </r>
  <r>
    <m/>
    <x v="275"/>
    <s v="Invoice"/>
    <s v="89676"/>
    <s v="BUILDERS WAREHOUSE:CARNIVAL MALL"/>
    <s v="G/MASTER HERB BASIL 12CM"/>
    <n v="15"/>
    <n v="25.25"/>
    <n v="378.75"/>
    <n v="47066"/>
    <x v="6"/>
  </r>
  <r>
    <m/>
    <x v="56"/>
    <s v="Invoice"/>
    <s v="89682"/>
    <s v="BUILDERS WAREHOUSE:ERASMUS PARK"/>
    <s v="G/MASTER HERB BASIL 12CM"/>
    <n v="15"/>
    <n v="25.25"/>
    <n v="378.75"/>
    <n v="47444.75"/>
    <x v="6"/>
  </r>
  <r>
    <m/>
    <x v="56"/>
    <s v="Invoice"/>
    <s v="89683"/>
    <s v="BUILDERS WAREHOUSE:RUSTENBURG"/>
    <s v="G/MASTER HERB BASIL 12CM"/>
    <n v="30"/>
    <n v="25.25"/>
    <n v="757.5"/>
    <n v="48202.25"/>
    <x v="6"/>
  </r>
  <r>
    <m/>
    <x v="56"/>
    <s v="Invoice"/>
    <s v="89688"/>
    <s v="BUILDERS WAREHOUSE:LYNNWOOD"/>
    <s v="G/MASTER HERB BASIL 12CM"/>
    <n v="15"/>
    <n v="25.25"/>
    <n v="378.75"/>
    <n v="48581"/>
    <x v="6"/>
  </r>
  <r>
    <m/>
    <x v="57"/>
    <s v="Invoice"/>
    <s v="89714"/>
    <s v="BUILDERS WAREHOUSE:KLERKSDORP"/>
    <s v="G/MASTER HERB BASIL 12CM"/>
    <n v="20"/>
    <n v="25.25"/>
    <n v="505"/>
    <n v="49086"/>
    <x v="6"/>
  </r>
  <r>
    <m/>
    <x v="89"/>
    <s v="Invoice"/>
    <s v="89760"/>
    <s v="BUILDERS WAREHOUSE:SUNWARD PARK"/>
    <s v="G/MASTER HERB BASIL 12CM"/>
    <n v="10"/>
    <n v="25.25"/>
    <n v="252.5"/>
    <n v="49338.5"/>
    <x v="6"/>
  </r>
  <r>
    <m/>
    <x v="58"/>
    <s v="Invoice"/>
    <s v="89764"/>
    <s v="BUILDERS WAREHOUSE:NEWMARKET"/>
    <s v="G/MASTER HERB BASIL 12CM"/>
    <n v="10"/>
    <n v="25.25"/>
    <n v="252.5"/>
    <n v="49591"/>
    <x v="6"/>
  </r>
  <r>
    <m/>
    <x v="59"/>
    <s v="Invoice"/>
    <s v="89771"/>
    <s v="BUILDERS WAREHOUSE:WOODLANDS"/>
    <s v="G/MASTER HERB BASIL 12CM"/>
    <n v="20"/>
    <n v="25.25"/>
    <n v="505"/>
    <n v="50096"/>
    <x v="6"/>
  </r>
  <r>
    <m/>
    <x v="59"/>
    <s v="Invoice"/>
    <s v="89772"/>
    <s v="BUILDERS WAREHOUSE:SILVERLAKES"/>
    <s v="G/MASTER HERB BASIL 12CM"/>
    <n v="12"/>
    <n v="25.25"/>
    <n v="303"/>
    <n v="50399"/>
    <x v="6"/>
  </r>
  <r>
    <m/>
    <x v="59"/>
    <s v="Invoice"/>
    <s v="89773"/>
    <s v="BUILDERS WAREHOUSE:LYNNWOOD"/>
    <s v="G/MASTER HERB BASIL 12CM"/>
    <n v="15"/>
    <n v="25.25"/>
    <n v="378.75"/>
    <n v="50777.75"/>
    <x v="6"/>
  </r>
  <r>
    <m/>
    <x v="35"/>
    <s v="Invoice"/>
    <s v="89802"/>
    <s v="BUILDERS WAREHOUSE:ROBINDALE"/>
    <s v="G/MASTER HERB BASIL 12CM"/>
    <n v="25"/>
    <n v="25.25"/>
    <n v="631.25"/>
    <n v="51409"/>
    <x v="6"/>
  </r>
  <r>
    <m/>
    <x v="265"/>
    <s v="Invoice"/>
    <s v="89804"/>
    <s v="BUILDERS WAREHOUSE:NORWOOD"/>
    <s v="G/MASTER HERB BASIL 12CM"/>
    <n v="20"/>
    <n v="25.25"/>
    <n v="505"/>
    <n v="51914"/>
    <x v="6"/>
  </r>
  <r>
    <m/>
    <x v="276"/>
    <s v="Invoice"/>
    <s v="89824"/>
    <s v="BUILDERS WAREHOUSE:MIDRAND"/>
    <s v="G/MASTER HERB BASIL 12CM"/>
    <n v="40"/>
    <n v="25.25"/>
    <n v="1010"/>
    <n v="52924"/>
    <x v="6"/>
  </r>
  <r>
    <m/>
    <x v="266"/>
    <s v="Invoice"/>
    <s v="89858"/>
    <s v="BUILDERS WAREHOUSE:ZAMBEZI"/>
    <s v="G/MASTER HERB BASIL 12CM"/>
    <n v="30"/>
    <n v="25.25"/>
    <n v="757.5"/>
    <n v="53681.5"/>
    <x v="6"/>
  </r>
  <r>
    <m/>
    <x v="266"/>
    <s v="Invoice"/>
    <s v="89861"/>
    <s v="BUILDERS WAREHOUSE:RUSTENBURG"/>
    <s v="G/MASTER HERB BASIL 12CM"/>
    <n v="25"/>
    <n v="25.25"/>
    <n v="631.25"/>
    <n v="54312.75"/>
    <x v="6"/>
  </r>
  <r>
    <m/>
    <x v="267"/>
    <s v="Invoice"/>
    <s v="89853"/>
    <s v="BUILDERS WAREHOUSE:RASLOUW"/>
    <s v="G/MASTER HERB BASIL 12CM"/>
    <n v="30"/>
    <n v="25.25"/>
    <n v="757.5"/>
    <n v="55070.25"/>
    <x v="6"/>
  </r>
  <r>
    <m/>
    <x v="267"/>
    <s v="Invoice"/>
    <s v="89862"/>
    <s v="BUILDERS WAREHOUSE:CENTURION"/>
    <s v="G/MASTER HERB BASIL 12CM"/>
    <n v="30"/>
    <n v="25.25"/>
    <n v="757.5"/>
    <n v="55827.75"/>
    <x v="6"/>
  </r>
  <r>
    <m/>
    <x v="277"/>
    <s v="Invoice"/>
    <s v="89887"/>
    <s v="BUILDERS WAREHOUSE:NORWOOD"/>
    <s v="G/MASTER HERB BASIL 12CM"/>
    <n v="25"/>
    <n v="25.25"/>
    <n v="631.25"/>
    <n v="56459"/>
    <x v="6"/>
  </r>
  <r>
    <m/>
    <x v="277"/>
    <s v="Invoice"/>
    <s v="89889"/>
    <s v="BUILDERS WAREHOUSE:GREENSTONE"/>
    <s v="G/MASTER HERB BASIL 12CM"/>
    <n v="30"/>
    <n v="25.25"/>
    <n v="757.5"/>
    <n v="57216.5"/>
    <x v="6"/>
  </r>
  <r>
    <m/>
    <x v="277"/>
    <s v="Invoice"/>
    <s v="89892"/>
    <s v="BUILDERS WAREHOUSE:VEREENIGING"/>
    <s v="G/MASTER HERB BASIL 12CM"/>
    <n v="20"/>
    <n v="25.25"/>
    <n v="505"/>
    <n v="57721.5"/>
    <x v="6"/>
  </r>
  <r>
    <m/>
    <x v="54"/>
    <s v="Invoice"/>
    <s v="89900"/>
    <s v="BUILDERS WAREHOUSE:NEWMARKET"/>
    <s v="G/MASTER HERB BASIL 12CM"/>
    <n v="25"/>
    <n v="25.25"/>
    <n v="631.25"/>
    <n v="58352.75"/>
    <x v="6"/>
  </r>
  <r>
    <m/>
    <x v="8"/>
    <s v="Invoice"/>
    <s v="89924"/>
    <s v="BUILDERS WAREHOUSE:ZAMBEZI"/>
    <s v="G/MASTER HERB BASIL 12CM"/>
    <n v="15"/>
    <n v="25.25"/>
    <n v="378.75"/>
    <n v="58731.5"/>
    <x v="6"/>
  </r>
  <r>
    <m/>
    <x v="36"/>
    <s v="Invoice"/>
    <s v="89942"/>
    <s v="BUILDERS WAREHOUSE:KLERKSDORP"/>
    <s v="G/MASTER HERB BASIL 12CM"/>
    <n v="15"/>
    <n v="25.25"/>
    <n v="378.75"/>
    <n v="59110.25"/>
    <x v="6"/>
  </r>
  <r>
    <m/>
    <x v="36"/>
    <s v="Invoice"/>
    <s v="89952"/>
    <s v="MONTROSE NURSERY"/>
    <s v="G/MASTER HERB BASIL 12CM"/>
    <n v="6"/>
    <n v="22.99"/>
    <n v="137.94"/>
    <n v="59248.19"/>
    <x v="6"/>
  </r>
  <r>
    <m/>
    <x v="9"/>
    <s v="Invoice"/>
    <s v="89955"/>
    <s v="BUILDERS WAREHOUSE:KEMPTON PARK"/>
    <s v="G/MASTER HERB BASIL 12CM"/>
    <n v="25"/>
    <n v="25.25"/>
    <n v="631.25"/>
    <n v="59879.44"/>
    <x v="6"/>
  </r>
  <r>
    <m/>
    <x v="43"/>
    <s v="Invoice"/>
    <s v="89966"/>
    <s v="BUILDERS WAREHOUSE:SUNWARD PARK"/>
    <s v="G/MASTER HERB BASIL 12CM"/>
    <n v="15"/>
    <n v="25.25"/>
    <n v="378.75"/>
    <n v="60258.19"/>
    <x v="6"/>
  </r>
  <r>
    <m/>
    <x v="278"/>
    <s v="Invoice"/>
    <s v="89985"/>
    <s v="BUILDERS WAREHOUSE:WOODLANDS"/>
    <s v="G/MASTER HERB BASIL 12CM"/>
    <n v="20"/>
    <n v="25.25"/>
    <n v="505"/>
    <n v="60763.19"/>
    <x v="6"/>
  </r>
  <r>
    <m/>
    <x v="278"/>
    <s v="Invoice"/>
    <s v="89986"/>
    <s v="BUILDERS WAREHOUSE:LYNNWOOD"/>
    <s v="G/MASTER HERB BASIL 12CM"/>
    <n v="15"/>
    <n v="25.25"/>
    <n v="378.75"/>
    <n v="61141.94"/>
    <x v="6"/>
  </r>
  <r>
    <m/>
    <x v="10"/>
    <s v="Invoice"/>
    <s v="90015"/>
    <s v="BUILDERS WAREHOUSE:ROBINDALE"/>
    <s v="G/MASTER HERB BASIL 12CM"/>
    <n v="20"/>
    <n v="25.25"/>
    <n v="505"/>
    <n v="61646.94"/>
    <x v="6"/>
  </r>
  <r>
    <m/>
    <x v="10"/>
    <s v="Invoice"/>
    <s v="90016"/>
    <s v="BUILDERS WAREHOUSE:BEDFORDVIEW"/>
    <s v="G/MASTER HERB BASIL 12CM"/>
    <n v="15"/>
    <n v="25.25"/>
    <n v="378.75"/>
    <n v="62025.69"/>
    <x v="6"/>
  </r>
  <r>
    <m/>
    <x v="10"/>
    <s v="Invoice"/>
    <s v="90021"/>
    <s v="BUILDERS WAREHOUSE:GREENSTONE"/>
    <s v="G/MASTER HERB BASIL 12CM"/>
    <n v="20"/>
    <n v="25.25"/>
    <n v="505"/>
    <n v="62530.69"/>
    <x v="6"/>
  </r>
  <r>
    <m/>
    <x v="11"/>
    <s v="Invoice"/>
    <s v="90034"/>
    <s v="BUILDERS WAREHOUSE:NEWMARKET"/>
    <s v="G/MASTER HERB BASIL 12CM"/>
    <n v="20"/>
    <n v="25.25"/>
    <n v="505"/>
    <n v="63035.69"/>
    <x v="6"/>
  </r>
  <r>
    <m/>
    <x v="91"/>
    <s v="Invoice"/>
    <s v="90056"/>
    <s v="BUILDERS WAREHOUSE:SILVERLAKES"/>
    <s v="G/MASTER HERB BASIL 12CM"/>
    <n v="20"/>
    <n v="25.25"/>
    <n v="505"/>
    <n v="63540.69"/>
    <x v="6"/>
  </r>
  <r>
    <m/>
    <x v="91"/>
    <s v="Invoice"/>
    <s v="90060"/>
    <s v="BUILDERS WAREHOUSE:ZAMBEZI"/>
    <s v="G/MASTER HERB BASIL 12CM"/>
    <n v="10"/>
    <n v="25.25"/>
    <n v="252.5"/>
    <n v="63793.19"/>
    <x v="6"/>
  </r>
  <r>
    <m/>
    <x v="95"/>
    <s v="Invoice"/>
    <s v="90126"/>
    <s v="BUILDERS WAREHOUSE:CHERRY LANE"/>
    <s v="G/MASTER HERB BASIL 12CM"/>
    <n v="10"/>
    <n v="25.25"/>
    <n v="252.5"/>
    <n v="64045.69"/>
    <x v="6"/>
  </r>
  <r>
    <m/>
    <x v="208"/>
    <s v="Invoice"/>
    <s v="90161"/>
    <s v="BUILDERS WAREHOUSE:KEMPTON PARK"/>
    <s v="G/MASTER HERB BASIL 12CM"/>
    <n v="20"/>
    <n v="25.25"/>
    <n v="505"/>
    <n v="64550.69"/>
    <x v="6"/>
  </r>
  <r>
    <m/>
    <x v="44"/>
    <s v="Invoice"/>
    <s v="90179"/>
    <s v="BUILDERS WAREHOUSE:SUNWARD PARK"/>
    <s v="G/MASTER HERB BASIL 12CM"/>
    <n v="15"/>
    <n v="25.25"/>
    <n v="378.75"/>
    <n v="64929.440000000002"/>
    <x v="6"/>
  </r>
  <r>
    <m/>
    <x v="270"/>
    <s v="Invoice"/>
    <s v="90251"/>
    <s v="BUILDERS WAREHOUSE:WOODLANDS"/>
    <s v="G/MASTER HERB BASIL 12CM"/>
    <n v="16"/>
    <n v="25.25"/>
    <n v="404"/>
    <n v="65333.440000000002"/>
    <x v="6"/>
  </r>
  <r>
    <m/>
    <x v="63"/>
    <s v="Invoice"/>
    <s v="90262"/>
    <s v="BUILDERS WAREHOUSE:ERASMUS PARK"/>
    <s v="G/MASTER HERB BASIL 12CM"/>
    <n v="20"/>
    <n v="25.25"/>
    <n v="505"/>
    <n v="65838.44"/>
    <x v="6"/>
  </r>
  <r>
    <m/>
    <x v="63"/>
    <s v="Invoice"/>
    <s v="90263"/>
    <s v="BUILDERS WAREHOUSE:SILVERLAKES"/>
    <s v="G/MASTER HERB BASIL 12CM"/>
    <n v="15"/>
    <n v="25.25"/>
    <n v="378.75"/>
    <n v="66217.19"/>
    <x v="6"/>
  </r>
  <r>
    <m/>
    <x v="63"/>
    <s v="Invoice"/>
    <s v="90264"/>
    <s v="BUILDERS WAREHOUSE:CENTURION"/>
    <s v="G/MASTER HERB BASIL 12CM"/>
    <n v="20"/>
    <n v="25.25"/>
    <n v="505"/>
    <n v="66722.19"/>
    <x v="6"/>
  </r>
  <r>
    <m/>
    <x v="76"/>
    <s v="Invoice"/>
    <s v="90284"/>
    <s v="BUILDERS WAREHOUSE:KLERKSDORP"/>
    <s v="G/MASTER HERB BASIL 12CM"/>
    <n v="15"/>
    <n v="25.25"/>
    <n v="378.75"/>
    <n v="67100.94"/>
    <x v="6"/>
  </r>
  <r>
    <m/>
    <x v="76"/>
    <s v="Invoice"/>
    <s v="90289"/>
    <s v="BUILDERS WAREHOUSE:ROBINDALE"/>
    <s v="G/MASTER HERB BASIL 12CM"/>
    <n v="20"/>
    <n v="25.25"/>
    <n v="505"/>
    <n v="67605.94"/>
    <x v="6"/>
  </r>
  <r>
    <m/>
    <x v="65"/>
    <s v="Invoice"/>
    <s v="90327"/>
    <s v="BUILDERS WAREHOUSE:ERASMUS PARK"/>
    <s v="G/MASTER HERB BASIL 12CM"/>
    <n v="15"/>
    <n v="25.25"/>
    <n v="378.75"/>
    <n v="67984.69"/>
    <x v="6"/>
  </r>
  <r>
    <m/>
    <x v="67"/>
    <s v="Invoice"/>
    <s v="90365"/>
    <s v="BUILDERS WAREHOUSE:GREENSTONE"/>
    <s v="G/MASTER HERB BASIL 12CM"/>
    <n v="20"/>
    <n v="25.25"/>
    <n v="505"/>
    <n v="68489.69"/>
    <x v="6"/>
  </r>
  <r>
    <m/>
    <x v="39"/>
    <s v="Invoice"/>
    <s v="90439"/>
    <s v="BUILDERS WAREHOUSE:EDENVALE"/>
    <s v="G/MASTER HERB BASIL 12CM"/>
    <n v="25"/>
    <n v="25.25"/>
    <n v="631.25"/>
    <n v="69120.94"/>
    <x v="6"/>
  </r>
  <r>
    <m/>
    <x v="39"/>
    <s v="Invoice"/>
    <s v="90445"/>
    <s v="BUILDERS WAREHOUSE:NEWMARKET"/>
    <s v="G/MASTER HERB BASIL 12CM"/>
    <n v="25"/>
    <n v="25.25"/>
    <n v="631.25"/>
    <n v="69752.19"/>
    <x v="6"/>
  </r>
  <r>
    <s v="Total for G/MASTER HERB BASIL 12CM"/>
    <x v="0"/>
    <m/>
    <m/>
    <m/>
    <m/>
    <n v="2763"/>
    <m/>
    <n v="69752.19"/>
    <m/>
    <x v="0"/>
  </r>
  <r>
    <s v="G/MASTER HERB CHIVES 12CM"/>
    <x v="0"/>
    <m/>
    <m/>
    <m/>
    <m/>
    <m/>
    <m/>
    <m/>
    <m/>
    <x v="0"/>
  </r>
  <r>
    <m/>
    <x v="129"/>
    <s v="Invoice"/>
    <s v="87232"/>
    <s v="BUILDERS WAREHOUSE:ROBINDALE"/>
    <s v="G/MASTER HERB CHIVES 12CM"/>
    <n v="20"/>
    <n v="25.25"/>
    <n v="505"/>
    <n v="505"/>
    <x v="6"/>
  </r>
  <r>
    <m/>
    <x v="185"/>
    <s v="Invoice"/>
    <s v="88344"/>
    <s v="BUILDERS WAREHOUSE:NEWMARKET"/>
    <s v="G/MASTER HERB CHIVES 12CM"/>
    <n v="20"/>
    <n v="25.25"/>
    <n v="505"/>
    <n v="1010"/>
    <x v="6"/>
  </r>
  <r>
    <m/>
    <x v="186"/>
    <s v="Invoice"/>
    <s v="88396"/>
    <s v="BUILDERS WAREHOUSE:RUSTENBURG"/>
    <s v="G/MASTER HERB CHIVES 12CM"/>
    <n v="15"/>
    <n v="25.25"/>
    <n v="378.75"/>
    <n v="1388.75"/>
    <x v="6"/>
  </r>
  <r>
    <m/>
    <x v="188"/>
    <s v="Invoice"/>
    <s v="88425"/>
    <s v="BUILDERS WAREHOUSE:KEMPTON PARK"/>
    <s v="G/MASTER HERB CHIVES 12CM"/>
    <n v="15"/>
    <n v="25.25"/>
    <n v="378.75"/>
    <n v="1767.5"/>
    <x v="6"/>
  </r>
  <r>
    <m/>
    <x v="191"/>
    <s v="Invoice"/>
    <s v="88521"/>
    <s v="BUILDERS WAREHOUSE:MIDDELBURG"/>
    <s v="G/MASTER HERB CHIVES 12CM"/>
    <n v="5"/>
    <n v="25.25"/>
    <n v="126.25"/>
    <n v="1893.75"/>
    <x v="6"/>
  </r>
  <r>
    <m/>
    <x v="217"/>
    <s v="Invoice"/>
    <s v="88527"/>
    <s v="BUILDERS WAREHOUSE:BEDFORDVIEW"/>
    <s v="G/MASTER HERB CHIVES 12CM"/>
    <n v="15"/>
    <n v="25.25"/>
    <n v="378.75"/>
    <n v="2272.5"/>
    <x v="6"/>
  </r>
  <r>
    <m/>
    <x v="218"/>
    <s v="Invoice"/>
    <s v="88553"/>
    <s v="BUILDERS WAREHOUSE:SUNWARD PARK"/>
    <s v="G/MASTER HERB CHIVES 12CM"/>
    <n v="5"/>
    <n v="25.25"/>
    <n v="126.25"/>
    <n v="2398.75"/>
    <x v="6"/>
  </r>
  <r>
    <m/>
    <x v="218"/>
    <s v="Invoice"/>
    <s v="88557"/>
    <s v="BUILDERS WAREHOUSE:NEWMARKET"/>
    <s v="G/MASTER HERB CHIVES 12CM"/>
    <n v="15"/>
    <n v="25.25"/>
    <n v="378.75"/>
    <n v="2777.5"/>
    <x v="6"/>
  </r>
  <r>
    <m/>
    <x v="273"/>
    <s v="Invoice"/>
    <s v="88849"/>
    <s v="BUILDERS WAREHOUSE:RUSTENBURG"/>
    <s v="G/MASTER HERB CHIVES 12CM"/>
    <n v="6"/>
    <n v="25.25"/>
    <n v="151.5"/>
    <n v="2929"/>
    <x v="6"/>
  </r>
  <r>
    <m/>
    <x v="85"/>
    <s v="Invoice"/>
    <s v="89499"/>
    <s v="BUILDERS WAREHOUSE:HARTEBEESPOORT"/>
    <s v="G/MASTER HERB CHIVES 12CM"/>
    <n v="10"/>
    <n v="25.25"/>
    <n v="252.5"/>
    <n v="3181.5"/>
    <x v="6"/>
  </r>
  <r>
    <m/>
    <x v="85"/>
    <s v="Invoice"/>
    <s v="89526"/>
    <s v="BUILDERS WAREHOUSE:SUNWARD PARK"/>
    <s v="G/MASTER HERB CHIVES 12CM"/>
    <n v="10"/>
    <n v="25.25"/>
    <n v="252.5"/>
    <n v="3434"/>
    <x v="6"/>
  </r>
  <r>
    <m/>
    <x v="41"/>
    <s v="Invoice"/>
    <s v="89551"/>
    <s v="BUILDERS WAREHOUSE:ERASMUS PARK"/>
    <s v="G/MASTER HERB CHIVES 12CM"/>
    <n v="20"/>
    <n v="25.25"/>
    <n v="505"/>
    <n v="3939"/>
    <x v="6"/>
  </r>
  <r>
    <m/>
    <x v="41"/>
    <s v="Invoice"/>
    <s v="89555"/>
    <s v="BUILDERS WAREHOUSE:WOODLANDS"/>
    <s v="G/MASTER HERB CHIVES 12CM"/>
    <n v="20"/>
    <n v="25.25"/>
    <n v="505"/>
    <n v="4444"/>
    <x v="6"/>
  </r>
  <r>
    <m/>
    <x v="86"/>
    <s v="Invoice"/>
    <s v="89561"/>
    <s v="BUILDERS WAREHOUSE:ZAMBEZI"/>
    <s v="G/MASTER HERB CHIVES 12CM"/>
    <n v="10"/>
    <n v="25.25"/>
    <n v="252.5"/>
    <n v="4696.5"/>
    <x v="6"/>
  </r>
  <r>
    <m/>
    <x v="86"/>
    <s v="Invoice"/>
    <s v="89562"/>
    <s v="BUILDERS WAREHOUSE:CHERRY LANE"/>
    <s v="G/MASTER HERB CHIVES 12CM"/>
    <n v="10"/>
    <n v="25.25"/>
    <n v="252.5"/>
    <n v="4949"/>
    <x v="6"/>
  </r>
  <r>
    <m/>
    <x v="275"/>
    <s v="Invoice"/>
    <s v="89676"/>
    <s v="BUILDERS WAREHOUSE:CARNIVAL MALL"/>
    <s v="G/MASTER HERB CHIVES 12CM"/>
    <n v="10"/>
    <n v="25.25"/>
    <n v="252.5"/>
    <n v="5201.5"/>
    <x v="6"/>
  </r>
  <r>
    <m/>
    <x v="57"/>
    <s v="Invoice"/>
    <s v="89714"/>
    <s v="BUILDERS WAREHOUSE:KLERKSDORP"/>
    <s v="G/MASTER HERB CHIVES 12CM"/>
    <n v="10"/>
    <n v="25.25"/>
    <n v="252.5"/>
    <n v="5454"/>
    <x v="6"/>
  </r>
  <r>
    <m/>
    <x v="58"/>
    <s v="Invoice"/>
    <s v="89764"/>
    <s v="BUILDERS WAREHOUSE:NEWMARKET"/>
    <s v="G/MASTER HERB CHIVES 12CM"/>
    <n v="10"/>
    <n v="25.25"/>
    <n v="252.5"/>
    <n v="5706.5"/>
    <x v="6"/>
  </r>
  <r>
    <m/>
    <x v="59"/>
    <s v="Invoice"/>
    <s v="89772"/>
    <s v="BUILDERS WAREHOUSE:SILVERLAKES"/>
    <s v="G/MASTER HERB CHIVES 12CM"/>
    <n v="15"/>
    <n v="25.25"/>
    <n v="378.75"/>
    <n v="6085.25"/>
    <x v="6"/>
  </r>
  <r>
    <m/>
    <x v="68"/>
    <s v="Invoice"/>
    <s v="90393"/>
    <s v="BUILDERS WAREHOUSE:RUSTENBURG"/>
    <s v="G/MASTER HERB CHIVES 12CM"/>
    <n v="30"/>
    <n v="25.25"/>
    <n v="757.5"/>
    <n v="6842.75"/>
    <x v="6"/>
  </r>
  <r>
    <s v="Total for G/MASTER HERB CHIVES 12CM"/>
    <x v="0"/>
    <m/>
    <m/>
    <m/>
    <m/>
    <n v="271"/>
    <m/>
    <n v="6842.75"/>
    <m/>
    <x v="0"/>
  </r>
  <r>
    <s v="G/MASTER HERB CORIANDER 12CM"/>
    <x v="0"/>
    <m/>
    <m/>
    <m/>
    <m/>
    <m/>
    <m/>
    <m/>
    <m/>
    <x v="0"/>
  </r>
  <r>
    <m/>
    <x v="18"/>
    <s v="Invoice"/>
    <s v="86395"/>
    <s v="BUILDERS WAREHOUSE:RASLOUW"/>
    <s v="G/MASTER HERB CORIANDER 12CM"/>
    <n v="10"/>
    <n v="25.25"/>
    <n v="252.5"/>
    <n v="252.5"/>
    <x v="6"/>
  </r>
  <r>
    <m/>
    <x v="241"/>
    <s v="Invoice"/>
    <s v="86945"/>
    <s v="BUILDERS WAREHOUSE:NORWOOD"/>
    <s v="G/MASTER HERB CORIANDER 12CM"/>
    <n v="10"/>
    <n v="25.25"/>
    <n v="252.5"/>
    <n v="505"/>
    <x v="6"/>
  </r>
  <r>
    <m/>
    <x v="116"/>
    <s v="Invoice"/>
    <s v="86983"/>
    <s v="BUILDERS WAREHOUSE:SUNWARD PARK"/>
    <s v="G/MASTER HERB CORIANDER 12CM"/>
    <n v="20"/>
    <n v="25.25"/>
    <n v="505"/>
    <n v="1010"/>
    <x v="6"/>
  </r>
  <r>
    <m/>
    <x v="243"/>
    <s v="Invoice"/>
    <s v="86994"/>
    <s v="BUILDERS WAREHOUSE:LYNNWOOD"/>
    <s v="G/MASTER HERB CORIANDER 12CM"/>
    <n v="4"/>
    <n v="25.25"/>
    <n v="101"/>
    <n v="1111"/>
    <x v="6"/>
  </r>
  <r>
    <m/>
    <x v="6"/>
    <s v="Invoice"/>
    <s v="87082"/>
    <s v="BUILDERS WAREHOUSE:KLERKSDORP"/>
    <s v="G/MASTER HERB CORIANDER 12CM"/>
    <n v="4"/>
    <n v="25.25"/>
    <n v="101"/>
    <n v="1212"/>
    <x v="6"/>
  </r>
  <r>
    <m/>
    <x v="146"/>
    <s v="Invoice"/>
    <s v="87581"/>
    <s v="BUILDERS WAREHOUSE:WOODLANDS"/>
    <s v="G/MASTER HERB CORIANDER 12CM"/>
    <n v="15"/>
    <n v="25.25"/>
    <n v="378.75"/>
    <n v="1590.75"/>
    <x v="6"/>
  </r>
  <r>
    <m/>
    <x v="146"/>
    <s v="Invoice"/>
    <s v="87584"/>
    <s v="BUILDERS WAREHOUSE:LYNNWOOD"/>
    <s v="G/MASTER HERB CORIANDER 12CM"/>
    <n v="25"/>
    <n v="25.25"/>
    <n v="631.25"/>
    <n v="2222"/>
    <x v="6"/>
  </r>
  <r>
    <m/>
    <x v="146"/>
    <s v="Invoice"/>
    <s v="87585"/>
    <s v="BUILDERS WAREHOUSE:NEWMARKET"/>
    <s v="G/MASTER HERB CORIANDER 12CM"/>
    <n v="15"/>
    <n v="25.25"/>
    <n v="378.75"/>
    <n v="2600.75"/>
    <x v="6"/>
  </r>
  <r>
    <m/>
    <x v="146"/>
    <s v="Invoice"/>
    <s v="87586"/>
    <s v="BUILDERS WAREHOUSE:RASLOUW"/>
    <s v="G/MASTER HERB CORIANDER 12CM"/>
    <n v="10"/>
    <n v="25.25"/>
    <n v="252.5"/>
    <n v="2853.25"/>
    <x v="6"/>
  </r>
  <r>
    <m/>
    <x v="146"/>
    <s v="Invoice"/>
    <s v="87589"/>
    <s v="BUILDERS WAREHOUSE:KLERKSDORP"/>
    <s v="G/MASTER HERB CORIANDER 12CM"/>
    <n v="10"/>
    <n v="25.25"/>
    <n v="252.5"/>
    <n v="3105.75"/>
    <x v="6"/>
  </r>
  <r>
    <m/>
    <x v="147"/>
    <s v="Invoice"/>
    <s v="87610"/>
    <s v="BUILDERS WAREHOUSE:GREENSTONE"/>
    <s v="G/MASTER HERB CORIANDER 12CM"/>
    <n v="20"/>
    <n v="25.25"/>
    <n v="505"/>
    <n v="3610.75"/>
    <x v="6"/>
  </r>
  <r>
    <m/>
    <x v="148"/>
    <s v="Invoice"/>
    <s v="87625"/>
    <s v="BUILDERS WAREHOUSE:CARNIVAL MALL"/>
    <s v="G/MASTER HERB CORIANDER 12CM"/>
    <n v="5"/>
    <n v="25.25"/>
    <n v="126.25"/>
    <n v="3737"/>
    <x v="6"/>
  </r>
  <r>
    <m/>
    <x v="149"/>
    <s v="Invoice"/>
    <s v="87651"/>
    <s v="BUILDERS WAREHOUSE:ROBINDALE"/>
    <s v="G/MASTER HERB CORIANDER 12CM"/>
    <n v="15"/>
    <n v="25.25"/>
    <n v="378.75"/>
    <n v="4115.75"/>
    <x v="6"/>
  </r>
  <r>
    <m/>
    <x v="150"/>
    <s v="Invoice"/>
    <s v="87631"/>
    <s v="BUILDERS WAREHOUSE:RUSTENBURG"/>
    <s v="G/MASTER HERB CORIANDER 12CM"/>
    <n v="20"/>
    <n v="25.25"/>
    <n v="505"/>
    <n v="4620.75"/>
    <x v="6"/>
  </r>
  <r>
    <m/>
    <x v="150"/>
    <s v="Invoice"/>
    <s v="87638"/>
    <s v="BUILDERS WAREHOUSE:HARTEBEESPOORT"/>
    <s v="G/MASTER HERB CORIANDER 12CM"/>
    <n v="6"/>
    <n v="25.25"/>
    <n v="151.5"/>
    <n v="4772.25"/>
    <x v="6"/>
  </r>
  <r>
    <m/>
    <x v="150"/>
    <s v="Invoice"/>
    <s v="87642"/>
    <s v="BUILDERS WAREHOUSE:SILVERLAKES"/>
    <s v="G/MASTER HERB CORIANDER 12CM"/>
    <n v="10"/>
    <n v="25.25"/>
    <n v="252.5"/>
    <n v="5024.75"/>
    <x v="6"/>
  </r>
  <r>
    <m/>
    <x v="168"/>
    <s v="Invoice"/>
    <s v="87916"/>
    <s v="BUILDERS WAREHOUSE:ERASMUS PARK"/>
    <s v="G/MASTER HERB CORIANDER 12CM"/>
    <n v="15"/>
    <n v="25.25"/>
    <n v="378.75"/>
    <n v="5403.5"/>
    <x v="6"/>
  </r>
  <r>
    <m/>
    <x v="168"/>
    <s v="Invoice"/>
    <s v="87922"/>
    <s v="BUILDERS WAREHOUSE:CENTURION"/>
    <s v="G/MASTER HERB CORIANDER 12CM"/>
    <n v="15"/>
    <n v="25.25"/>
    <n v="378.75"/>
    <n v="5782.25"/>
    <x v="6"/>
  </r>
  <r>
    <m/>
    <x v="169"/>
    <s v="Invoice"/>
    <s v="87938"/>
    <s v="BUILDERS WAREHOUSE:KLERKSDORP"/>
    <s v="G/MASTER HERB CORIANDER 12CM"/>
    <n v="15"/>
    <n v="25.25"/>
    <n v="378.75"/>
    <n v="6161"/>
    <x v="6"/>
  </r>
  <r>
    <m/>
    <x v="170"/>
    <s v="Invoice"/>
    <s v="87947"/>
    <s v="BUILDERS WAREHOUSE:BEDFORDVIEW"/>
    <s v="G/MASTER HERB CORIANDER 12CM"/>
    <n v="15"/>
    <n v="25.25"/>
    <n v="378.75"/>
    <n v="6539.75"/>
    <x v="6"/>
  </r>
  <r>
    <m/>
    <x v="170"/>
    <s v="Invoice"/>
    <s v="87949"/>
    <s v="BUILDERS WAREHOUSE:KEMPTON PARK"/>
    <s v="G/MASTER HERB CORIANDER 12CM"/>
    <n v="15"/>
    <n v="25.25"/>
    <n v="378.75"/>
    <n v="6918.5"/>
    <x v="6"/>
  </r>
  <r>
    <m/>
    <x v="171"/>
    <s v="Invoice"/>
    <s v="87959"/>
    <s v="BUILDERS WAREHOUSE:CARNIVAL MALL"/>
    <s v="G/MASTER HERB CORIANDER 12CM"/>
    <n v="15"/>
    <n v="25.25"/>
    <n v="378.75"/>
    <n v="7297.25"/>
    <x v="6"/>
  </r>
  <r>
    <m/>
    <x v="171"/>
    <s v="Invoice"/>
    <s v="87961"/>
    <s v="BUILDERS WAREHOUSE:NEWMARKET"/>
    <s v="G/MASTER HERB CORIANDER 12CM"/>
    <n v="15"/>
    <n v="25.25"/>
    <n v="378.75"/>
    <n v="7676"/>
    <x v="6"/>
  </r>
  <r>
    <m/>
    <x v="172"/>
    <s v="Invoice"/>
    <s v="87974"/>
    <s v="BUILDERS WAREHOUSE:RUSTENBURG"/>
    <s v="G/MASTER HERB CORIANDER 12CM"/>
    <n v="20"/>
    <n v="25.25"/>
    <n v="505"/>
    <n v="8181"/>
    <x v="6"/>
  </r>
  <r>
    <m/>
    <x v="172"/>
    <s v="Invoice"/>
    <s v="87975"/>
    <s v="BUILDERS WAREHOUSE:LYNNWOOD"/>
    <s v="G/MASTER HERB CORIANDER 12CM"/>
    <n v="15"/>
    <n v="25.25"/>
    <n v="378.75"/>
    <n v="8559.75"/>
    <x v="6"/>
  </r>
  <r>
    <m/>
    <x v="172"/>
    <s v="Invoice"/>
    <s v="87977"/>
    <s v="BUILDERS WAREHOUSE:WOODLANDS"/>
    <s v="G/MASTER HERB CORIANDER 12CM"/>
    <n v="15"/>
    <n v="25.25"/>
    <n v="378.75"/>
    <n v="8938.5"/>
    <x v="6"/>
  </r>
  <r>
    <m/>
    <x v="212"/>
    <s v="Invoice"/>
    <s v="88017"/>
    <s v="BUILDERS WAREHOUSE:GREENSTONE"/>
    <s v="G/MASTER HERB CORIANDER 12CM"/>
    <n v="20"/>
    <n v="25.25"/>
    <n v="505"/>
    <n v="9443.5"/>
    <x v="6"/>
  </r>
  <r>
    <m/>
    <x v="174"/>
    <s v="Invoice"/>
    <s v="88031"/>
    <s v="BUILDERS WAREHOUSE:SUNWARD PARK"/>
    <s v="G/MASTER HERB CORIANDER 12CM"/>
    <n v="20"/>
    <n v="25.25"/>
    <n v="505"/>
    <n v="9948.5"/>
    <x v="6"/>
  </r>
  <r>
    <m/>
    <x v="252"/>
    <s v="Invoice"/>
    <s v="88115"/>
    <s v="BUILDERS WAREHOUSE:NORWOOD"/>
    <s v="G/MASTER HERB CORIANDER 12CM"/>
    <n v="15"/>
    <n v="25.25"/>
    <n v="378.75"/>
    <n v="10327.25"/>
    <x v="6"/>
  </r>
  <r>
    <m/>
    <x v="176"/>
    <s v="Invoice"/>
    <s v="88130"/>
    <s v="BUILDERS WAREHOUSE:NEWMARKET"/>
    <s v="G/MASTER HERB CORIANDER 12CM"/>
    <n v="5"/>
    <n v="25.25"/>
    <n v="126.25"/>
    <n v="10453.5"/>
    <x v="6"/>
  </r>
  <r>
    <m/>
    <x v="185"/>
    <s v="Invoice"/>
    <s v="88320"/>
    <s v="BUILDERS WAREHOUSE:BEDFORDVIEW"/>
    <s v="G/MASTER HERB CORIANDER 12CM"/>
    <n v="20"/>
    <n v="25.25"/>
    <n v="505"/>
    <n v="10958.5"/>
    <x v="6"/>
  </r>
  <r>
    <m/>
    <x v="262"/>
    <s v="Invoice"/>
    <s v="88368"/>
    <s v="BUILDERS WAREHOUSE:EMALALHENI"/>
    <s v="G/MASTER HERB CORIANDER 12CM"/>
    <n v="15"/>
    <n v="25.25"/>
    <n v="378.75"/>
    <n v="11337.25"/>
    <x v="6"/>
  </r>
  <r>
    <m/>
    <x v="262"/>
    <s v="Invoice"/>
    <s v="89051"/>
    <s v="BUILDERS WAREHOUSE:ROBINDALE"/>
    <s v="G/MASTER HERB CORIANDER 12CM"/>
    <n v="25"/>
    <n v="25.25"/>
    <n v="631.25"/>
    <n v="11968.5"/>
    <x v="6"/>
  </r>
  <r>
    <m/>
    <x v="262"/>
    <s v="Invoice"/>
    <s v="89052"/>
    <s v="BUILDERS WAREHOUSE:NORWOOD"/>
    <s v="G/MASTER HERB CORIANDER 12CM"/>
    <n v="25"/>
    <n v="25.25"/>
    <n v="631.25"/>
    <n v="12599.75"/>
    <x v="6"/>
  </r>
  <r>
    <m/>
    <x v="49"/>
    <s v="Invoice"/>
    <s v="89063"/>
    <s v="BUILDERS WAREHOUSE:CARNIVAL MALL"/>
    <s v="G/MASTER HERB CORIANDER 12CM"/>
    <n v="20"/>
    <n v="25.25"/>
    <n v="505"/>
    <n v="13104.75"/>
    <x v="6"/>
  </r>
  <r>
    <m/>
    <x v="49"/>
    <s v="Invoice"/>
    <s v="89066"/>
    <s v="BUILDERS WAREHOUSE:SUNWARD PARK"/>
    <s v="G/MASTER HERB CORIANDER 12CM"/>
    <n v="25"/>
    <n v="25.25"/>
    <n v="631.25"/>
    <n v="13736"/>
    <x v="6"/>
  </r>
  <r>
    <m/>
    <x v="201"/>
    <s v="Invoice"/>
    <s v="89082"/>
    <s v="BUILDERS WAREHOUSE:ERASMUS PARK"/>
    <s v="G/MASTER HERB CORIANDER 12CM"/>
    <n v="15"/>
    <n v="25.25"/>
    <n v="378.75"/>
    <n v="14114.75"/>
    <x v="6"/>
  </r>
  <r>
    <m/>
    <x v="201"/>
    <s v="Invoice"/>
    <s v="89085"/>
    <s v="BUILDERS WAREHOUSE:LYNNWOOD"/>
    <s v="G/MASTER HERB CORIANDER 12CM"/>
    <n v="20"/>
    <n v="25.25"/>
    <n v="505"/>
    <n v="14619.75"/>
    <x v="6"/>
  </r>
  <r>
    <m/>
    <x v="201"/>
    <s v="Invoice"/>
    <s v="89097"/>
    <s v="BUILDERS WAREHOUSE:SILVERLAKES"/>
    <s v="G/MASTER HERB CORIANDER 12CM"/>
    <n v="20"/>
    <n v="25.25"/>
    <n v="505"/>
    <n v="15124.75"/>
    <x v="6"/>
  </r>
  <r>
    <m/>
    <x v="201"/>
    <s v="Invoice"/>
    <s v="89099"/>
    <s v="BUILDERS WAREHOUSE:WOODLANDS"/>
    <s v="G/MASTER HERB CORIANDER 12CM"/>
    <n v="16"/>
    <n v="25.25"/>
    <n v="404"/>
    <n v="15528.75"/>
    <x v="6"/>
  </r>
  <r>
    <m/>
    <x v="30"/>
    <s v="Invoice"/>
    <s v="89500"/>
    <s v="BUILDERS WAREHOUSE:KEMPTON PARK"/>
    <s v="G/MASTER HERB CORIANDER 12CM"/>
    <n v="20"/>
    <n v="25.25"/>
    <n v="505"/>
    <n v="16033.75"/>
    <x v="6"/>
  </r>
  <r>
    <m/>
    <x v="30"/>
    <s v="Invoice"/>
    <s v="89502"/>
    <s v="BUILDERS WAREHOUSE:ROBINDALE"/>
    <s v="G/MASTER HERB CORIANDER 12CM"/>
    <n v="14"/>
    <n v="25.25"/>
    <n v="353.5"/>
    <n v="16387.25"/>
    <x v="6"/>
  </r>
  <r>
    <m/>
    <x v="30"/>
    <s v="Invoice"/>
    <s v="89503"/>
    <s v="BUILDERS WAREHOUSE:NORWOOD"/>
    <s v="G/MASTER HERB CORIANDER 12CM"/>
    <n v="15"/>
    <n v="25.25"/>
    <n v="378.75"/>
    <n v="16766"/>
    <x v="6"/>
  </r>
  <r>
    <m/>
    <x v="85"/>
    <s v="Invoice"/>
    <s v="89499"/>
    <s v="BUILDERS WAREHOUSE:HARTEBEESPOORT"/>
    <s v="G/MASTER HERB CORIANDER 12CM"/>
    <n v="10"/>
    <n v="25.25"/>
    <n v="252.5"/>
    <n v="17018.5"/>
    <x v="6"/>
  </r>
  <r>
    <m/>
    <x v="85"/>
    <s v="Invoice"/>
    <s v="89526"/>
    <s v="BUILDERS WAREHOUSE:SUNWARD PARK"/>
    <s v="G/MASTER HERB CORIANDER 12CM"/>
    <n v="15"/>
    <n v="25.25"/>
    <n v="378.75"/>
    <n v="17397.25"/>
    <x v="6"/>
  </r>
  <r>
    <m/>
    <x v="85"/>
    <s v="Invoice"/>
    <s v="89528"/>
    <s v="BUILDERS WAREHOUSE:NEWMARKET"/>
    <s v="G/MASTER HERB CORIANDER 12CM"/>
    <n v="20"/>
    <n v="25.25"/>
    <n v="505"/>
    <n v="17902.25"/>
    <x v="6"/>
  </r>
  <r>
    <m/>
    <x v="41"/>
    <s v="Invoice"/>
    <s v="89554"/>
    <s v="BUILDERS WAREHOUSE:LYNNWOOD"/>
    <s v="G/MASTER HERB CORIANDER 12CM"/>
    <n v="25"/>
    <n v="25.25"/>
    <n v="631.25"/>
    <n v="18533.5"/>
    <x v="6"/>
  </r>
  <r>
    <m/>
    <x v="41"/>
    <s v="Invoice"/>
    <s v="89567"/>
    <s v="BUILDERS WAREHOUSE:SILVERLAKES"/>
    <s v="G/MASTER HERB CORIANDER 12CM"/>
    <n v="16"/>
    <n v="25.25"/>
    <n v="404"/>
    <n v="18937.5"/>
    <x v="6"/>
  </r>
  <r>
    <m/>
    <x v="67"/>
    <s v="Invoice"/>
    <s v="90365"/>
    <s v="BUILDERS WAREHOUSE:GREENSTONE"/>
    <s v="G/MASTER HERB CORIANDER 12CM"/>
    <n v="20"/>
    <n v="25.25"/>
    <n v="505"/>
    <n v="19442.5"/>
    <x v="6"/>
  </r>
  <r>
    <m/>
    <x v="67"/>
    <s v="Invoice"/>
    <s v="90366"/>
    <s v="BUILDERS WAREHOUSE:NORWOOD"/>
    <s v="G/MASTER HERB CORIANDER 12CM"/>
    <n v="10"/>
    <n v="25.25"/>
    <n v="252.5"/>
    <n v="19695"/>
    <x v="6"/>
  </r>
  <r>
    <m/>
    <x v="67"/>
    <s v="Invoice"/>
    <s v="90368"/>
    <s v="BUILDERS WAREHOUSE:KEMPTON PARK"/>
    <s v="G/MASTER HERB CORIANDER 12CM"/>
    <n v="20"/>
    <n v="25.25"/>
    <n v="505"/>
    <n v="20200"/>
    <x v="6"/>
  </r>
  <r>
    <s v="Total for G/MASTER HERB CORIANDER 12CM"/>
    <x v="0"/>
    <m/>
    <m/>
    <m/>
    <m/>
    <n v="800"/>
    <m/>
    <n v="20200"/>
    <m/>
    <x v="0"/>
  </r>
  <r>
    <s v="G/MASTER HERB MINT 12CM"/>
    <x v="0"/>
    <m/>
    <m/>
    <m/>
    <m/>
    <m/>
    <m/>
    <m/>
    <m/>
    <x v="0"/>
  </r>
  <r>
    <m/>
    <x v="279"/>
    <s v="Invoice"/>
    <s v="86055"/>
    <s v="BUILDERS WAREHOUSE:KLERKSDORP"/>
    <s v="G/MASTER HERB MINT 12CM"/>
    <n v="25"/>
    <n v="25.25"/>
    <n v="631.25"/>
    <n v="631.25"/>
    <x v="6"/>
  </r>
  <r>
    <m/>
    <x v="224"/>
    <s v="Invoice"/>
    <s v="86059"/>
    <s v="BUILDERS WAREHOUSE:SUNWARD PARK"/>
    <s v="G/MASTER HERB MINT 12CM"/>
    <n v="20"/>
    <n v="25.25"/>
    <n v="505"/>
    <n v="1136.25"/>
    <x v="6"/>
  </r>
  <r>
    <m/>
    <x v="224"/>
    <s v="Invoice"/>
    <s v="86063"/>
    <s v="BUILDERS WAREHOUSE:NEWMARKET"/>
    <s v="G/MASTER HERB MINT 12CM"/>
    <n v="30"/>
    <n v="25.25"/>
    <n v="757.5"/>
    <n v="1893.75"/>
    <x v="6"/>
  </r>
  <r>
    <m/>
    <x v="224"/>
    <s v="Invoice"/>
    <s v="86066"/>
    <s v="BUILDERS WAREHOUSE:BOKSBURG (NEW)"/>
    <s v="G/MASTER HERB MINT 12CM"/>
    <n v="15"/>
    <n v="25.25"/>
    <n v="378.75"/>
    <n v="2272.5"/>
    <x v="6"/>
  </r>
  <r>
    <m/>
    <x v="280"/>
    <s v="Invoice"/>
    <s v="86080"/>
    <s v="BUILDERS WAREHOUSE:ZAMBEZI"/>
    <s v="G/MASTER HERB MINT 12CM"/>
    <n v="20"/>
    <n v="25.25"/>
    <n v="505"/>
    <n v="2777.5"/>
    <x v="6"/>
  </r>
  <r>
    <m/>
    <x v="280"/>
    <s v="Invoice"/>
    <s v="86082"/>
    <s v="BUILDERS WAREHOUSE:MIDRAND"/>
    <s v="G/MASTER HERB MINT 12CM"/>
    <n v="15"/>
    <n v="25.25"/>
    <n v="378.75"/>
    <n v="3156.25"/>
    <x v="6"/>
  </r>
  <r>
    <m/>
    <x v="280"/>
    <s v="Invoice"/>
    <s v="86087"/>
    <s v="BUILDERS WAREHOUSE:SILVERLAKES"/>
    <s v="G/MASTER HERB MINT 12CM"/>
    <n v="20"/>
    <n v="25.25"/>
    <n v="505"/>
    <n v="3661.25"/>
    <x v="6"/>
  </r>
  <r>
    <m/>
    <x v="280"/>
    <s v="Invoice"/>
    <s v="86089"/>
    <s v="BUILDERS WAREHOUSE:LYNNWOOD"/>
    <s v="G/MASTER HERB MINT 12CM"/>
    <n v="20"/>
    <n v="25.25"/>
    <n v="505"/>
    <n v="4166.25"/>
    <x v="6"/>
  </r>
  <r>
    <m/>
    <x v="280"/>
    <s v="Invoice"/>
    <s v="86095"/>
    <s v="BUILDERS WAREHOUSE:WOODLANDS"/>
    <s v="G/MASTER HERB MINT 12CM"/>
    <n v="15"/>
    <n v="25.25"/>
    <n v="378.75"/>
    <n v="4545"/>
    <x v="6"/>
  </r>
  <r>
    <m/>
    <x v="225"/>
    <s v="Invoice"/>
    <s v="86084"/>
    <s v="BUILDERS WAREHOUSE:WONDER PARK"/>
    <s v="G/MASTER HERB MINT 12CM"/>
    <n v="15"/>
    <n v="25.25"/>
    <n v="378.75"/>
    <n v="4923.75"/>
    <x v="6"/>
  </r>
  <r>
    <m/>
    <x v="45"/>
    <s v="Invoice"/>
    <s v="86124"/>
    <s v="BUILDERS WAREHOUSE:GREENSTONE"/>
    <s v="G/MASTER HERB MINT 12CM"/>
    <n v="30"/>
    <n v="25.25"/>
    <n v="757.5"/>
    <n v="5681.25"/>
    <x v="6"/>
  </r>
  <r>
    <m/>
    <x v="45"/>
    <s v="Invoice"/>
    <s v="86125"/>
    <s v="BUILDERS WAREHOUSE:ROBINDALE"/>
    <s v="G/MASTER HERB MINT 12CM"/>
    <n v="30"/>
    <n v="25.25"/>
    <n v="757.5"/>
    <n v="6438.75"/>
    <x v="6"/>
  </r>
  <r>
    <m/>
    <x v="45"/>
    <s v="Invoice"/>
    <s v="86127"/>
    <s v="BUILDERS WAREHOUSE:KEMPTON PARK"/>
    <s v="G/MASTER HERB MINT 12CM"/>
    <n v="20"/>
    <n v="25.25"/>
    <n v="505"/>
    <n v="6943.75"/>
    <x v="6"/>
  </r>
  <r>
    <m/>
    <x v="45"/>
    <s v="Invoice"/>
    <s v="86128"/>
    <s v="BUILDERS WAREHOUSE:BEDFORDVIEW"/>
    <s v="G/MASTER HERB MINT 12CM"/>
    <n v="16"/>
    <n v="25.25"/>
    <n v="404"/>
    <n v="7347.75"/>
    <x v="6"/>
  </r>
  <r>
    <m/>
    <x v="45"/>
    <s v="Invoice"/>
    <s v="86129"/>
    <s v="BUILDERS WAREHOUSE:NORWOOD"/>
    <s v="G/MASTER HERB MINT 12CM"/>
    <n v="20"/>
    <n v="25.25"/>
    <n v="505"/>
    <n v="7852.75"/>
    <x v="6"/>
  </r>
  <r>
    <m/>
    <x v="209"/>
    <s v="Invoice"/>
    <s v="86139"/>
    <s v="BUILDERS WAREHOUSE:CARNIVAL MALL"/>
    <s v="G/MASTER HERB MINT 12CM"/>
    <n v="10"/>
    <n v="25.25"/>
    <n v="252.5"/>
    <n v="8105.25"/>
    <x v="6"/>
  </r>
  <r>
    <m/>
    <x v="209"/>
    <s v="Invoice"/>
    <s v="86151"/>
    <s v="BUILDERS WAREHOUSE:EDENVALE"/>
    <s v="G/MASTER HERB MINT 12CM"/>
    <n v="15"/>
    <n v="25.25"/>
    <n v="378.75"/>
    <n v="8484"/>
    <x v="6"/>
  </r>
  <r>
    <m/>
    <x v="2"/>
    <s v="Invoice"/>
    <s v="86266"/>
    <s v="BUILDERS WAREHOUSE:ZAMBEZI"/>
    <s v="G/MASTER HERB MINT 12CM"/>
    <n v="15"/>
    <n v="25.25"/>
    <n v="378.75"/>
    <n v="8862.75"/>
    <x v="6"/>
  </r>
  <r>
    <m/>
    <x v="2"/>
    <s v="Invoice"/>
    <s v="86272"/>
    <s v="BUILDERS WAREHOUSE:KLERKSDORP"/>
    <s v="G/MASTER HERB MINT 12CM"/>
    <n v="10"/>
    <n v="25.25"/>
    <n v="252.5"/>
    <n v="9115.25"/>
    <x v="6"/>
  </r>
  <r>
    <m/>
    <x v="15"/>
    <s v="Invoice"/>
    <s v="86284"/>
    <s v="BUILDERS WAREHOUSE:BEDFORDVIEW"/>
    <s v="G/MASTER HERB MINT 12CM"/>
    <n v="20"/>
    <n v="25.25"/>
    <n v="505"/>
    <n v="9620.25"/>
    <x v="6"/>
  </r>
  <r>
    <m/>
    <x v="15"/>
    <s v="Invoice"/>
    <s v="86288"/>
    <s v="BUILDERS WAREHOUSE:NORWOOD"/>
    <s v="G/MASTER HERB MINT 12CM"/>
    <n v="16"/>
    <n v="25.25"/>
    <n v="404"/>
    <n v="10024.25"/>
    <x v="6"/>
  </r>
  <r>
    <m/>
    <x v="16"/>
    <s v="Invoice"/>
    <s v="86301"/>
    <s v="BUILDERS WAREHOUSE:NEWMARKET"/>
    <s v="G/MASTER HERB MINT 12CM"/>
    <n v="20"/>
    <n v="25.25"/>
    <n v="505"/>
    <n v="10529.25"/>
    <x v="6"/>
  </r>
  <r>
    <m/>
    <x v="228"/>
    <s v="Invoice"/>
    <s v="86359"/>
    <s v="BUILDERS WAREHOUSE:GREENSTONE"/>
    <s v="G/MASTER HERB MINT 12CM"/>
    <n v="16"/>
    <n v="25.25"/>
    <n v="404"/>
    <n v="10933.25"/>
    <x v="6"/>
  </r>
  <r>
    <m/>
    <x v="228"/>
    <s v="Invoice"/>
    <s v="86363"/>
    <s v="BUILDERS WAREHOUSE:ROBINDALE"/>
    <s v="G/MASTER HERB MINT 12CM"/>
    <n v="15"/>
    <n v="25.25"/>
    <n v="378.75"/>
    <n v="11312"/>
    <x v="6"/>
  </r>
  <r>
    <m/>
    <x v="229"/>
    <s v="Invoice"/>
    <s v="86408"/>
    <s v="BUILDERS WAREHOUSE:NORWOOD"/>
    <s v="G/MASTER HERB MINT 12CM"/>
    <n v="20"/>
    <n v="25.25"/>
    <n v="505"/>
    <n v="11817"/>
    <x v="6"/>
  </r>
  <r>
    <m/>
    <x v="104"/>
    <s v="Invoice"/>
    <s v="86417"/>
    <s v="BUILDERS WAREHOUSE:KEMPTON PARK"/>
    <s v="G/MASTER HERB MINT 12CM"/>
    <n v="20"/>
    <n v="25.25"/>
    <n v="505"/>
    <n v="12322"/>
    <x v="6"/>
  </r>
  <r>
    <m/>
    <x v="104"/>
    <s v="Invoice"/>
    <s v="86420"/>
    <s v="BUILDERS WAREHOUSE:STRUBENS VALLEY"/>
    <s v="G/MASTER HERB MINT 12CM"/>
    <n v="28"/>
    <n v="25.25"/>
    <n v="707"/>
    <n v="13029"/>
    <x v="6"/>
  </r>
  <r>
    <m/>
    <x v="104"/>
    <s v="Invoice"/>
    <s v="86421"/>
    <s v="BUILDERS WAREHOUSE:VEREENIGING"/>
    <s v="G/MASTER HERB MINT 12CM"/>
    <n v="10"/>
    <n v="25.25"/>
    <n v="252.5"/>
    <n v="13281.5"/>
    <x v="6"/>
  </r>
  <r>
    <m/>
    <x v="5"/>
    <s v="Invoice"/>
    <s v="86427"/>
    <s v="BUILDERS WAREHOUSE:NEWMARKET"/>
    <s v="G/MASTER HERB MINT 12CM"/>
    <n v="40"/>
    <n v="25.25"/>
    <n v="1010"/>
    <n v="14291.5"/>
    <x v="6"/>
  </r>
  <r>
    <m/>
    <x v="5"/>
    <s v="Invoice"/>
    <s v="86433"/>
    <s v="BUILDERS WAREHOUSE:CARNIVAL MALL"/>
    <s v="G/MASTER HERB MINT 12CM"/>
    <n v="12"/>
    <n v="25.25"/>
    <n v="303"/>
    <n v="14594.5"/>
    <x v="6"/>
  </r>
  <r>
    <m/>
    <x v="5"/>
    <s v="Invoice"/>
    <s v="86442"/>
    <s v="BUILDERS WAREHOUSE:CEDAR SQUARE"/>
    <s v="G/MASTER HERB MINT 12CM"/>
    <n v="20"/>
    <n v="25.25"/>
    <n v="505"/>
    <n v="15099.5"/>
    <x v="6"/>
  </r>
  <r>
    <m/>
    <x v="5"/>
    <s v="Invoice"/>
    <s v="86444"/>
    <s v="BUILDERS WAREHOUSE:SUNWARD PARK"/>
    <s v="G/MASTER HERB MINT 12CM"/>
    <n v="20"/>
    <n v="25.25"/>
    <n v="505"/>
    <n v="15604.5"/>
    <x v="6"/>
  </r>
  <r>
    <m/>
    <x v="231"/>
    <s v="Invoice"/>
    <s v="86448"/>
    <s v="BUILDERS WAREHOUSE:RUSTENBURG"/>
    <s v="G/MASTER HERB MINT 12CM"/>
    <n v="30"/>
    <n v="25.25"/>
    <n v="757.5"/>
    <n v="16362"/>
    <x v="6"/>
  </r>
  <r>
    <m/>
    <x v="105"/>
    <s v="Invoice"/>
    <s v="86470"/>
    <s v="BUILDERS WAREHOUSE:CENTURION"/>
    <s v="G/MASTER HERB MINT 12CM"/>
    <n v="16"/>
    <n v="25.25"/>
    <n v="404"/>
    <n v="16766"/>
    <x v="6"/>
  </r>
  <r>
    <m/>
    <x v="19"/>
    <s v="Invoice"/>
    <s v="86488"/>
    <s v="BUILDERS WAREHOUSE:KLERKSDORP"/>
    <s v="G/MASTER HERB MINT 12CM"/>
    <n v="16"/>
    <n v="25.25"/>
    <n v="404"/>
    <n v="17170"/>
    <x v="6"/>
  </r>
  <r>
    <m/>
    <x v="19"/>
    <s v="Invoice"/>
    <s v="86501"/>
    <s v="BUILDERS WAREHOUSE:GREENSTONE"/>
    <s v="G/MASTER HERB MINT 12CM"/>
    <n v="10"/>
    <n v="25.25"/>
    <n v="252.5"/>
    <n v="17422.5"/>
    <x v="6"/>
  </r>
  <r>
    <m/>
    <x v="232"/>
    <s v="Invoice"/>
    <s v="86507"/>
    <s v="BUILDERS WAREHOUSE:BEDWORTH PARK"/>
    <s v="G/MASTER HERB MINT 12CM"/>
    <n v="7"/>
    <n v="25.25"/>
    <n v="176.75"/>
    <n v="17599.25"/>
    <x v="6"/>
  </r>
  <r>
    <m/>
    <x v="281"/>
    <s v="Invoice"/>
    <s v="86536"/>
    <s v="BUILDERS WAREHOUSE:RUSTENBURG"/>
    <s v="G/MASTER HERB MINT 12CM"/>
    <n v="16"/>
    <n v="25.25"/>
    <n v="404"/>
    <n v="18003.25"/>
    <x v="6"/>
  </r>
  <r>
    <m/>
    <x v="281"/>
    <s v="Invoice"/>
    <s v="86562"/>
    <s v="BUILDERS WAREHOUSE:NORWOOD"/>
    <s v="G/MASTER HERB MINT 12CM"/>
    <n v="10"/>
    <n v="25.25"/>
    <n v="252.5"/>
    <n v="18255.75"/>
    <x v="6"/>
  </r>
  <r>
    <m/>
    <x v="282"/>
    <s v="Invoice"/>
    <s v="86567"/>
    <s v="BUILDERS WAREHOUSE:MIDDELBURG"/>
    <s v="G/MASTER HERB MINT 12CM"/>
    <n v="5"/>
    <n v="25.25"/>
    <n v="126.25"/>
    <n v="18382"/>
    <x v="6"/>
  </r>
  <r>
    <m/>
    <x v="283"/>
    <s v="Invoice"/>
    <s v="86575"/>
    <s v="BUILDERS WAREHOUSE:ERASMUS PARK"/>
    <s v="G/MASTER HERB MINT 12CM"/>
    <n v="30"/>
    <n v="25.25"/>
    <n v="757.5"/>
    <n v="19139.5"/>
    <x v="6"/>
  </r>
  <r>
    <m/>
    <x v="20"/>
    <s v="Invoice"/>
    <s v="86586"/>
    <s v="BUILDERS WAREHOUSE:POTCHEFSTROOM"/>
    <s v="G/MASTER HERB MINT 12CM"/>
    <n v="10"/>
    <n v="25.25"/>
    <n v="252.5"/>
    <n v="19392"/>
    <x v="6"/>
  </r>
  <r>
    <m/>
    <x v="284"/>
    <s v="Invoice"/>
    <s v="86600"/>
    <s v="BUILDERS WAREHOUSE:CEDAR SQUARE"/>
    <s v="G/MASTER HERB MINT 12CM"/>
    <n v="7"/>
    <n v="25.25"/>
    <n v="176.75"/>
    <n v="19568.75"/>
    <x v="6"/>
  </r>
  <r>
    <m/>
    <x v="284"/>
    <s v="Invoice"/>
    <s v="86601"/>
    <s v="BUILDERS WAREHOUSE:WOODLANDS"/>
    <s v="G/MASTER HERB MINT 12CM"/>
    <n v="10"/>
    <n v="25.25"/>
    <n v="252.5"/>
    <n v="19821.25"/>
    <x v="6"/>
  </r>
  <r>
    <m/>
    <x v="284"/>
    <s v="Invoice"/>
    <s v="86602"/>
    <s v="BUILDERS WAREHOUSE:ZAMBEZI"/>
    <s v="G/MASTER HERB MINT 12CM"/>
    <n v="20"/>
    <n v="25.25"/>
    <n v="505"/>
    <n v="20326.25"/>
    <x v="6"/>
  </r>
  <r>
    <m/>
    <x v="284"/>
    <s v="Invoice"/>
    <s v="86605"/>
    <s v="BUILDERS WAREHOUSE:WONDER PARK"/>
    <s v="G/MASTER HERB MINT 12CM"/>
    <n v="10"/>
    <n v="25.25"/>
    <n v="252.5"/>
    <n v="20578.75"/>
    <x v="6"/>
  </r>
  <r>
    <m/>
    <x v="284"/>
    <s v="Invoice"/>
    <s v="86611"/>
    <s v="BUILDERS WAREHOUSE:CENTURION"/>
    <s v="G/MASTER HERB MINT 12CM"/>
    <n v="14"/>
    <n v="25.25"/>
    <n v="353.5"/>
    <n v="20932.25"/>
    <x v="6"/>
  </r>
  <r>
    <m/>
    <x v="284"/>
    <s v="Invoice"/>
    <s v="86615"/>
    <s v="BUILDERS WAREHOUSE:FOURWAYS"/>
    <s v="G/MASTER HERB MINT 12CM"/>
    <n v="14"/>
    <n v="25.25"/>
    <n v="353.5"/>
    <n v="21285.75"/>
    <x v="6"/>
  </r>
  <r>
    <m/>
    <x v="284"/>
    <s v="Invoice"/>
    <s v="86616"/>
    <s v="BUILDERS WAREHOUSE:ERASMUS PARK"/>
    <s v="G/MASTER HERB MINT 12CM"/>
    <n v="10"/>
    <n v="25.25"/>
    <n v="252.5"/>
    <n v="21538.25"/>
    <x v="6"/>
  </r>
  <r>
    <m/>
    <x v="106"/>
    <s v="Invoice"/>
    <s v="86633"/>
    <s v="BUILDERS WAREHOUSE:CRAIGHALL PARK"/>
    <s v="G/MASTER HERB MINT 12CM"/>
    <n v="14"/>
    <n v="25.25"/>
    <n v="353.5"/>
    <n v="21891.75"/>
    <x v="6"/>
  </r>
  <r>
    <m/>
    <x v="106"/>
    <s v="Invoice"/>
    <s v="86638"/>
    <s v="BUILDERS WAREHOUSE:SOUTHGATE"/>
    <s v="G/MASTER HERB MINT 12CM"/>
    <n v="14"/>
    <n v="25.25"/>
    <n v="353.5"/>
    <n v="22245.25"/>
    <x v="6"/>
  </r>
  <r>
    <m/>
    <x v="110"/>
    <s v="Invoice"/>
    <s v="86790"/>
    <s v="BUILDERS WAREHOUSE:MIDRAND"/>
    <s v="G/MASTER HERB MINT 12CM"/>
    <n v="14"/>
    <n v="25.25"/>
    <n v="353.5"/>
    <n v="22598.75"/>
    <x v="6"/>
  </r>
  <r>
    <m/>
    <x v="238"/>
    <s v="Invoice"/>
    <s v="86804"/>
    <s v="BUILDERS WAREHOUSE:RUSTENBURG"/>
    <s v="G/MASTER HERB MINT 12CM"/>
    <n v="20"/>
    <n v="25.25"/>
    <n v="505"/>
    <n v="23103.75"/>
    <x v="6"/>
  </r>
  <r>
    <m/>
    <x v="111"/>
    <s v="Invoice"/>
    <s v="86809"/>
    <s v="BUILDERS WAREHOUSE:FOURWAYS"/>
    <s v="G/MASTER HERB MINT 12CM"/>
    <n v="14"/>
    <n v="25.25"/>
    <n v="353.5"/>
    <n v="23457.25"/>
    <x v="6"/>
  </r>
  <r>
    <m/>
    <x v="111"/>
    <s v="Invoice"/>
    <s v="86810"/>
    <s v="BUILDERS WAREHOUSE:WONDER PARK"/>
    <s v="G/MASTER HERB MINT 12CM"/>
    <n v="10"/>
    <n v="25.25"/>
    <n v="252.5"/>
    <n v="23709.75"/>
    <x v="6"/>
  </r>
  <r>
    <m/>
    <x v="111"/>
    <s v="Invoice"/>
    <s v="86812"/>
    <s v="BUILDERS WAREHOUSE:WOODLANDS"/>
    <s v="G/MASTER HERB MINT 12CM"/>
    <n v="10"/>
    <n v="25.25"/>
    <n v="252.5"/>
    <n v="23962.25"/>
    <x v="6"/>
  </r>
  <r>
    <m/>
    <x v="111"/>
    <s v="Invoice"/>
    <s v="86818"/>
    <s v="BUILDERS WAREHOUSE:CHERRY LANE"/>
    <s v="G/MASTER HERB MINT 12CM"/>
    <n v="20"/>
    <n v="25.25"/>
    <n v="505"/>
    <n v="24467.25"/>
    <x v="6"/>
  </r>
  <r>
    <m/>
    <x v="239"/>
    <s v="Invoice"/>
    <s v="86836"/>
    <s v="BUILDERS WAREHOUSE:MIDDELBURG"/>
    <s v="G/MASTER HERB MINT 12CM"/>
    <n v="5"/>
    <n v="25.25"/>
    <n v="126.25"/>
    <n v="24593.5"/>
    <x v="6"/>
  </r>
  <r>
    <m/>
    <x v="239"/>
    <s v="Invoice"/>
    <s v="86838"/>
    <s v="BUILDERS WAREHOUSE:KLERKSDORP"/>
    <s v="G/MASTER HERB MINT 12CM"/>
    <n v="20"/>
    <n v="25.25"/>
    <n v="505"/>
    <n v="25098.5"/>
    <x v="6"/>
  </r>
  <r>
    <m/>
    <x v="285"/>
    <s v="Invoice"/>
    <s v="86843"/>
    <s v="BUILDERS WAREHOUSE:SUNWARD PARK"/>
    <s v="G/MASTER HERB MINT 12CM"/>
    <n v="10"/>
    <n v="25.25"/>
    <n v="252.5"/>
    <n v="25351"/>
    <x v="6"/>
  </r>
  <r>
    <m/>
    <x v="114"/>
    <s v="Invoice"/>
    <s v="86897"/>
    <s v="BUILDERS WAREHOUSE:ROBINDALE"/>
    <s v="G/MASTER HERB MINT 12CM"/>
    <n v="20"/>
    <n v="25.25"/>
    <n v="505"/>
    <n v="25856"/>
    <x v="6"/>
  </r>
  <r>
    <m/>
    <x v="240"/>
    <s v="Invoice"/>
    <s v="86907"/>
    <s v="BUILDERS WAREHOUSE:KEMPTON PARK"/>
    <s v="G/MASTER HERB MINT 12CM"/>
    <n v="10"/>
    <n v="25.25"/>
    <n v="252.5"/>
    <n v="26108.5"/>
    <x v="6"/>
  </r>
  <r>
    <m/>
    <x v="22"/>
    <s v="Invoice"/>
    <s v="86917"/>
    <s v="BUILDERS WAREHOUSE:EDENVALE"/>
    <s v="G/MASTER HERB MINT 12CM"/>
    <n v="14"/>
    <n v="25.25"/>
    <n v="353.5"/>
    <n v="26462"/>
    <x v="6"/>
  </r>
  <r>
    <m/>
    <x v="241"/>
    <s v="Invoice"/>
    <s v="86945"/>
    <s v="BUILDERS WAREHOUSE:NORWOOD"/>
    <s v="G/MASTER HERB MINT 12CM"/>
    <n v="20"/>
    <n v="25.25"/>
    <n v="505"/>
    <n v="26967"/>
    <x v="6"/>
  </r>
  <r>
    <m/>
    <x v="115"/>
    <s v="Invoice"/>
    <s v="86929"/>
    <s v="BUILDERS WAREHOUSE:LYNNWOOD"/>
    <s v="G/MASTER HERB MINT 12CM"/>
    <n v="10"/>
    <n v="25.25"/>
    <n v="252.5"/>
    <n v="27219.5"/>
    <x v="6"/>
  </r>
  <r>
    <m/>
    <x v="115"/>
    <s v="Invoice"/>
    <s v="86931"/>
    <s v="BUILDERS WAREHOUSE:WOODLANDS"/>
    <s v="G/MASTER HERB MINT 12CM"/>
    <n v="10"/>
    <n v="25.25"/>
    <n v="252.5"/>
    <n v="27472"/>
    <x v="6"/>
  </r>
  <r>
    <m/>
    <x v="115"/>
    <s v="Invoice"/>
    <s v="86935"/>
    <s v="BUILDERS WAREHOUSE:CENTURION"/>
    <s v="G/MASTER HERB MINT 12CM"/>
    <n v="20"/>
    <n v="25.25"/>
    <n v="505"/>
    <n v="27977"/>
    <x v="6"/>
  </r>
  <r>
    <m/>
    <x v="115"/>
    <s v="Invoice"/>
    <s v="86942"/>
    <s v="BUILDERS WAREHOUSE:RASLOUW"/>
    <s v="G/MASTER HERB MINT 12CM"/>
    <n v="10"/>
    <n v="25.25"/>
    <n v="252.5"/>
    <n v="28229.5"/>
    <x v="6"/>
  </r>
  <r>
    <m/>
    <x v="242"/>
    <s v="Invoice"/>
    <s v="86960"/>
    <s v="BUILDERS WAREHOUSE:BEDFORDVIEW"/>
    <s v="G/MASTER HERB MINT 12CM"/>
    <n v="20"/>
    <n v="25.25"/>
    <n v="505"/>
    <n v="28734.5"/>
    <x v="6"/>
  </r>
  <r>
    <m/>
    <x v="242"/>
    <s v="Invoice"/>
    <s v="86961"/>
    <s v="BUILDERS WAREHOUSE:KEMPTON PARK"/>
    <s v="G/MASTER HERB MINT 12CM"/>
    <n v="20"/>
    <n v="25.25"/>
    <n v="505"/>
    <n v="29239.5"/>
    <x v="6"/>
  </r>
  <r>
    <m/>
    <x v="242"/>
    <s v="Invoice"/>
    <s v="86962"/>
    <s v="BUILDERS WAREHOUSE:GREENSTONE"/>
    <s v="G/MASTER HERB MINT 12CM"/>
    <n v="20"/>
    <n v="25.25"/>
    <n v="505"/>
    <n v="29744.5"/>
    <x v="6"/>
  </r>
  <r>
    <m/>
    <x v="242"/>
    <s v="Invoice"/>
    <s v="86967"/>
    <s v="BUILDERS WAREHOUSE:NORWOOD"/>
    <s v="G/MASTER HERB MINT 12CM"/>
    <n v="10"/>
    <n v="25.25"/>
    <n v="252.5"/>
    <n v="29997"/>
    <x v="6"/>
  </r>
  <r>
    <m/>
    <x v="243"/>
    <s v="Invoice"/>
    <s v="86999"/>
    <s v="BUILDERS WAREHOUSE:ERASMUS PARK"/>
    <s v="G/MASTER HERB MINT 12CM"/>
    <n v="10"/>
    <n v="25.25"/>
    <n v="252.5"/>
    <n v="30249.5"/>
    <x v="6"/>
  </r>
  <r>
    <m/>
    <x v="118"/>
    <s v="Invoice"/>
    <s v="87032"/>
    <s v="BUILDERS WAREHOUSE:NEWMARKET"/>
    <s v="G/MASTER HERB MINT 12CM"/>
    <n v="20"/>
    <n v="25.25"/>
    <n v="505"/>
    <n v="30754.5"/>
    <x v="6"/>
  </r>
  <r>
    <m/>
    <x v="119"/>
    <s v="Invoice"/>
    <s v="87050"/>
    <s v="BUILDERS WAREHOUSE:RUSTENBURG"/>
    <s v="G/MASTER HERB MINT 12CM"/>
    <n v="20"/>
    <n v="25.25"/>
    <n v="505"/>
    <n v="31259.5"/>
    <x v="6"/>
  </r>
  <r>
    <m/>
    <x v="6"/>
    <s v="Invoice"/>
    <s v="87082"/>
    <s v="BUILDERS WAREHOUSE:KLERKSDORP"/>
    <s v="G/MASTER HERB MINT 12CM"/>
    <n v="12"/>
    <n v="25.25"/>
    <n v="303"/>
    <n v="31562.5"/>
    <x v="6"/>
  </r>
  <r>
    <m/>
    <x v="120"/>
    <s v="Invoice"/>
    <s v="87087"/>
    <s v="BUILDERS WAREHOUSE:NEWMARKET"/>
    <s v="G/MASTER HERB MINT 12CM"/>
    <n v="6"/>
    <n v="25.25"/>
    <n v="151.5"/>
    <n v="31714"/>
    <x v="6"/>
  </r>
  <r>
    <m/>
    <x v="120"/>
    <s v="Invoice"/>
    <s v="87088"/>
    <s v="BUILDERS WAREHOUSE:SUNWARD PARK"/>
    <s v="G/MASTER HERB MINT 12CM"/>
    <n v="20"/>
    <n v="25.25"/>
    <n v="505"/>
    <n v="32219"/>
    <x v="6"/>
  </r>
  <r>
    <m/>
    <x v="120"/>
    <s v="Invoice"/>
    <s v="87093"/>
    <s v="BUILDERS WAREHOUSE:CARNIVAL MALL"/>
    <s v="G/MASTER HERB MINT 12CM"/>
    <n v="10"/>
    <n v="25.25"/>
    <n v="252.5"/>
    <n v="32471.5"/>
    <x v="6"/>
  </r>
  <r>
    <m/>
    <x v="122"/>
    <s v="Invoice"/>
    <s v="87110"/>
    <s v="BUILDERS WAREHOUSE:CHERRY LANE"/>
    <s v="G/MASTER HERB MINT 12CM"/>
    <n v="10"/>
    <n v="25.25"/>
    <n v="252.5"/>
    <n v="32724"/>
    <x v="6"/>
  </r>
  <r>
    <m/>
    <x v="126"/>
    <s v="Invoice"/>
    <s v="87139"/>
    <s v="BUILDERS WAREHOUSE:WOODLANDS"/>
    <s v="G/MASTER HERB MINT 12CM"/>
    <n v="10"/>
    <n v="25.25"/>
    <n v="252.5"/>
    <n v="32976.5"/>
    <x v="6"/>
  </r>
  <r>
    <m/>
    <x v="126"/>
    <s v="Invoice"/>
    <s v="87149"/>
    <s v="BUILDERS WAREHOUSE:RASLOUW"/>
    <s v="G/MASTER HERB MINT 12CM"/>
    <n v="12"/>
    <n v="25.25"/>
    <n v="303"/>
    <n v="33279.5"/>
    <x v="6"/>
  </r>
  <r>
    <m/>
    <x v="126"/>
    <s v="Invoice"/>
    <s v="87150"/>
    <s v="BUILDERS WAREHOUSE:CENTURION"/>
    <s v="G/MASTER HERB MINT 12CM"/>
    <n v="20"/>
    <n v="25.25"/>
    <n v="505"/>
    <n v="33784.5"/>
    <x v="6"/>
  </r>
  <r>
    <m/>
    <x v="47"/>
    <s v="Invoice"/>
    <s v="87173"/>
    <s v="BUILDERS WAREHOUSE:KLERKSDORP"/>
    <s v="G/MASTER HERB MINT 12CM"/>
    <n v="6"/>
    <n v="25.25"/>
    <n v="151.5"/>
    <n v="33936"/>
    <x v="6"/>
  </r>
  <r>
    <m/>
    <x v="25"/>
    <s v="Invoice"/>
    <s v="87184"/>
    <s v="BUILDERS WAREHOUSE:RUSTENBURG"/>
    <s v="G/MASTER HERB MINT 12CM"/>
    <n v="20"/>
    <n v="25.25"/>
    <n v="505"/>
    <n v="34441"/>
    <x v="6"/>
  </r>
  <r>
    <m/>
    <x v="127"/>
    <s v="Invoice"/>
    <s v="87189"/>
    <s v="BUILDERS WAREHOUSE:ERASMUS PARK"/>
    <s v="G/MASTER HERB MINT 12CM"/>
    <n v="20"/>
    <n v="25.25"/>
    <n v="505"/>
    <n v="34946"/>
    <x v="6"/>
  </r>
  <r>
    <m/>
    <x v="127"/>
    <s v="Invoice"/>
    <s v="87206"/>
    <s v="BUILDERS WAREHOUSE:CENTURION"/>
    <s v="G/MASTER HERB MINT 12CM"/>
    <n v="20"/>
    <n v="25.25"/>
    <n v="505"/>
    <n v="35451"/>
    <x v="6"/>
  </r>
  <r>
    <m/>
    <x v="128"/>
    <s v="Invoice"/>
    <s v="87218"/>
    <s v="BUILDERS WAREHOUSE:SOUTHGATE"/>
    <s v="G/MASTER HERB MINT 12CM"/>
    <n v="20"/>
    <n v="25.25"/>
    <n v="505"/>
    <n v="35956"/>
    <x v="6"/>
  </r>
  <r>
    <m/>
    <x v="129"/>
    <s v="Invoice"/>
    <s v="87227"/>
    <s v="BUILDERS WAREHOUSE:NORWOOD"/>
    <s v="G/MASTER HERB MINT 12CM"/>
    <n v="20"/>
    <n v="25.25"/>
    <n v="505"/>
    <n v="36461"/>
    <x v="6"/>
  </r>
  <r>
    <m/>
    <x v="129"/>
    <s v="Invoice"/>
    <s v="87230"/>
    <s v="BUILDERS WAREHOUSE:KEMPTON PARK"/>
    <s v="G/MASTER HERB MINT 12CM"/>
    <n v="20"/>
    <n v="25.25"/>
    <n v="505"/>
    <n v="36966"/>
    <x v="6"/>
  </r>
  <r>
    <m/>
    <x v="129"/>
    <s v="Invoice"/>
    <s v="87231"/>
    <s v="BUILDERS WAREHOUSE:FLORIDA GLEN"/>
    <s v="G/MASTER HERB MINT 12CM"/>
    <n v="14"/>
    <n v="25.25"/>
    <n v="353.5"/>
    <n v="37319.5"/>
    <x v="6"/>
  </r>
  <r>
    <m/>
    <x v="129"/>
    <s v="Invoice"/>
    <s v="87232"/>
    <s v="BUILDERS WAREHOUSE:ROBINDALE"/>
    <s v="G/MASTER HERB MINT 12CM"/>
    <n v="20"/>
    <n v="25.25"/>
    <n v="505"/>
    <n v="37824.5"/>
    <x v="6"/>
  </r>
  <r>
    <m/>
    <x v="26"/>
    <s v="Invoice"/>
    <s v="87246"/>
    <s v="BUILDERS WAREHOUSE:SUNWARD PARK"/>
    <s v="G/MASTER HERB MINT 12CM"/>
    <n v="10"/>
    <n v="25.25"/>
    <n v="252.5"/>
    <n v="38077"/>
    <x v="6"/>
  </r>
  <r>
    <m/>
    <x v="26"/>
    <s v="Invoice"/>
    <s v="87247"/>
    <s v="BUILDERS WAREHOUSE:NORTHMEAD"/>
    <s v="G/MASTER HERB MINT 12CM"/>
    <n v="8"/>
    <n v="25.25"/>
    <n v="202"/>
    <n v="38279"/>
    <x v="6"/>
  </r>
  <r>
    <m/>
    <x v="26"/>
    <s v="Invoice"/>
    <s v="87250"/>
    <s v="BUILDERS WAREHOUSE:NEWMARKET"/>
    <s v="G/MASTER HERB MINT 12CM"/>
    <n v="20"/>
    <n v="25.25"/>
    <n v="505"/>
    <n v="38784"/>
    <x v="6"/>
  </r>
  <r>
    <m/>
    <x v="130"/>
    <s v="Invoice"/>
    <s v="87273"/>
    <s v="BUILDERS WAREHOUSE:RUSTENBURG"/>
    <s v="G/MASTER HERB MINT 12CM"/>
    <n v="20"/>
    <n v="25.25"/>
    <n v="505"/>
    <n v="39289"/>
    <x v="6"/>
  </r>
  <r>
    <m/>
    <x v="130"/>
    <s v="Invoice"/>
    <s v="87277"/>
    <s v="BUILDERS WAREHOUSE:FOURWAYS"/>
    <s v="G/MASTER HERB MINT 12CM"/>
    <n v="14"/>
    <n v="25.25"/>
    <n v="353.5"/>
    <n v="39642.5"/>
    <x v="6"/>
  </r>
  <r>
    <m/>
    <x v="27"/>
    <s v="Invoice"/>
    <s v="87280"/>
    <s v="BUILDERS WAREHOUSE:LYNNWOOD"/>
    <s v="G/MASTER HERB MINT 12CM"/>
    <n v="10"/>
    <n v="25.25"/>
    <n v="252.5"/>
    <n v="39895"/>
    <x v="6"/>
  </r>
  <r>
    <m/>
    <x v="27"/>
    <s v="Invoice"/>
    <s v="87281"/>
    <s v="BUILDERS WAREHOUSE:CENTURION"/>
    <s v="G/MASTER HERB MINT 12CM"/>
    <n v="5"/>
    <n v="25.25"/>
    <n v="126.25"/>
    <n v="40021.25"/>
    <x v="6"/>
  </r>
  <r>
    <m/>
    <x v="27"/>
    <s v="Invoice"/>
    <s v="87300"/>
    <s v="BUILDERS WAREHOUSE:KLERKSDORP"/>
    <s v="G/MASTER HERB MINT 12CM"/>
    <n v="12"/>
    <n v="25.25"/>
    <n v="303"/>
    <n v="40324.25"/>
    <x v="6"/>
  </r>
  <r>
    <m/>
    <x v="245"/>
    <s v="Invoice"/>
    <s v="87319"/>
    <s v="BUILDERS WAREHOUSE:GREENSTONE"/>
    <s v="G/MASTER HERB MINT 12CM"/>
    <n v="25"/>
    <n v="25.25"/>
    <n v="631.25"/>
    <n v="40955.5"/>
    <x v="6"/>
  </r>
  <r>
    <m/>
    <x v="245"/>
    <s v="Invoice"/>
    <s v="87320"/>
    <s v="BUILDERS WAREHOUSE:ROBINDALE"/>
    <s v="G/MASTER HERB MINT 12CM"/>
    <n v="10"/>
    <n v="25.25"/>
    <n v="252.5"/>
    <n v="41208"/>
    <x v="6"/>
  </r>
  <r>
    <m/>
    <x v="245"/>
    <s v="Invoice"/>
    <s v="87325"/>
    <s v="BUILDERS WAREHOUSE:NORWOOD"/>
    <s v="G/MASTER HERB MINT 12CM"/>
    <n v="12"/>
    <n v="25.25"/>
    <n v="303"/>
    <n v="41511"/>
    <x v="6"/>
  </r>
  <r>
    <m/>
    <x v="131"/>
    <s v="Invoice"/>
    <s v="87328"/>
    <s v="BUILDERS WAREHOUSE:MIDRAND"/>
    <s v="G/MASTER HERB MINT 12CM"/>
    <n v="30"/>
    <n v="25.25"/>
    <n v="757.5"/>
    <n v="42268.5"/>
    <x v="6"/>
  </r>
  <r>
    <m/>
    <x v="131"/>
    <s v="Invoice"/>
    <s v="87330"/>
    <s v="BUILDERS WAREHOUSE:CARNIVAL MALL"/>
    <s v="G/MASTER HERB MINT 12CM"/>
    <n v="10"/>
    <n v="25.25"/>
    <n v="252.5"/>
    <n v="42521"/>
    <x v="6"/>
  </r>
  <r>
    <m/>
    <x v="132"/>
    <s v="Invoice"/>
    <s v="87339"/>
    <s v="BUILDERS WAREHOUSE:SILVERLAKES"/>
    <s v="G/MASTER HERB MINT 12CM"/>
    <n v="20"/>
    <n v="25.25"/>
    <n v="505"/>
    <n v="43026"/>
    <x v="6"/>
  </r>
  <r>
    <m/>
    <x v="132"/>
    <s v="Invoice"/>
    <s v="87341"/>
    <s v="BUILDERS WAREHOUSE:WOODLANDS"/>
    <s v="G/MASTER HERB MINT 12CM"/>
    <n v="12"/>
    <n v="25.25"/>
    <n v="303"/>
    <n v="43329"/>
    <x v="6"/>
  </r>
  <r>
    <m/>
    <x v="132"/>
    <s v="Invoice"/>
    <s v="87344"/>
    <s v="BUILDERS WAREHOUSE:WONDER PARK"/>
    <s v="G/MASTER HERB MINT 12CM"/>
    <n v="16"/>
    <n v="25.25"/>
    <n v="404"/>
    <n v="43733"/>
    <x v="6"/>
  </r>
  <r>
    <m/>
    <x v="132"/>
    <s v="Invoice"/>
    <s v="87345"/>
    <s v="BUILDERS WAREHOUSE:ERASMUS PARK"/>
    <s v="G/MASTER HERB MINT 12CM"/>
    <n v="20"/>
    <n v="25.25"/>
    <n v="505"/>
    <n v="44238"/>
    <x v="6"/>
  </r>
  <r>
    <m/>
    <x v="132"/>
    <s v="Invoice"/>
    <s v="87346"/>
    <s v="BUILDERS WAREHOUSE:RASLOUW"/>
    <s v="G/MASTER HERB MINT 12CM"/>
    <n v="10"/>
    <n v="25.25"/>
    <n v="252.5"/>
    <n v="44490.5"/>
    <x v="6"/>
  </r>
  <r>
    <m/>
    <x v="132"/>
    <s v="Invoice"/>
    <s v="87353"/>
    <s v="BUILDERS WAREHOUSE:CENTURION"/>
    <s v="G/MASTER HERB MINT 12CM"/>
    <n v="20"/>
    <n v="25.25"/>
    <n v="505"/>
    <n v="44995.5"/>
    <x v="6"/>
  </r>
  <r>
    <m/>
    <x v="133"/>
    <s v="Invoice"/>
    <s v="87384"/>
    <s v="BUILDERS WAREHOUSE:BEDFORDVIEW"/>
    <s v="G/MASTER HERB MINT 12CM"/>
    <n v="12"/>
    <n v="25.25"/>
    <n v="303"/>
    <n v="45298.5"/>
    <x v="6"/>
  </r>
  <r>
    <m/>
    <x v="133"/>
    <s v="Invoice"/>
    <s v="87385"/>
    <s v="BUILDERS WAREHOUSE:NORWOOD"/>
    <s v="G/MASTER HERB MINT 12CM"/>
    <n v="10"/>
    <n v="25.25"/>
    <n v="252.5"/>
    <n v="45551"/>
    <x v="6"/>
  </r>
  <r>
    <m/>
    <x v="133"/>
    <s v="Invoice"/>
    <s v="87387"/>
    <s v="BUILDERS WAREHOUSE:FLORIDA GLEN"/>
    <s v="G/MASTER HERB MINT 12CM"/>
    <n v="10"/>
    <n v="25.25"/>
    <n v="252.5"/>
    <n v="45803.5"/>
    <x v="6"/>
  </r>
  <r>
    <m/>
    <x v="7"/>
    <s v="Invoice"/>
    <s v="87390"/>
    <s v="BUILDERS WAREHOUSE:BOKSBURG (NEW)"/>
    <s v="G/MASTER HERB MINT 12CM"/>
    <n v="14"/>
    <n v="25.25"/>
    <n v="353.5"/>
    <n v="46157"/>
    <x v="6"/>
  </r>
  <r>
    <m/>
    <x v="7"/>
    <s v="Invoice"/>
    <s v="87391"/>
    <s v="BUILDERS WAREHOUSE:NEWMARKET"/>
    <s v="G/MASTER HERB MINT 12CM"/>
    <n v="10"/>
    <n v="25.25"/>
    <n v="252.5"/>
    <n v="46409.5"/>
    <x v="6"/>
  </r>
  <r>
    <m/>
    <x v="7"/>
    <s v="Invoice"/>
    <s v="87393"/>
    <s v="BUILDERS WAREHOUSE:SUNWARD PARK"/>
    <s v="G/MASTER HERB MINT 12CM"/>
    <n v="10"/>
    <n v="25.25"/>
    <n v="252.5"/>
    <n v="46662"/>
    <x v="6"/>
  </r>
  <r>
    <m/>
    <x v="136"/>
    <s v="Invoice"/>
    <s v="87453"/>
    <s v="BUILDERS WAREHOUSE:NORWOOD"/>
    <s v="G/MASTER HERB MINT 12CM"/>
    <n v="15"/>
    <n v="25.25"/>
    <n v="378.75"/>
    <n v="47040.75"/>
    <x v="6"/>
  </r>
  <r>
    <m/>
    <x v="136"/>
    <s v="Invoice"/>
    <s v="87456"/>
    <s v="BUILDERS WAREHOUSE:GREENSTONE"/>
    <s v="G/MASTER HERB MINT 12CM"/>
    <n v="25"/>
    <n v="25.25"/>
    <n v="631.25"/>
    <n v="47672"/>
    <x v="6"/>
  </r>
  <r>
    <m/>
    <x v="136"/>
    <s v="Invoice"/>
    <s v="87457"/>
    <s v="BUILDERS WAREHOUSE:ROBINDALE"/>
    <s v="G/MASTER HERB MINT 12CM"/>
    <n v="20"/>
    <n v="25.25"/>
    <n v="505"/>
    <n v="48177"/>
    <x v="6"/>
  </r>
  <r>
    <m/>
    <x v="141"/>
    <s v="Invoice"/>
    <s v="87516"/>
    <s v="BUILDERS WAREHOUSE:KEMPTON PARK"/>
    <s v="G/MASTER HERB MINT 12CM"/>
    <n v="10"/>
    <n v="25.25"/>
    <n v="252.5"/>
    <n v="48429.5"/>
    <x v="6"/>
  </r>
  <r>
    <m/>
    <x v="143"/>
    <s v="Invoice"/>
    <s v="87539"/>
    <s v="BUILDERS WAREHOUSE:WOODLANDS"/>
    <s v="G/MASTER HERB MINT 12CM"/>
    <n v="10"/>
    <n v="25.25"/>
    <n v="252.5"/>
    <n v="48682"/>
    <x v="6"/>
  </r>
  <r>
    <m/>
    <x v="143"/>
    <s v="Invoice"/>
    <s v="87544"/>
    <s v="BUILDERS WAREHOUSE:CENTURION"/>
    <s v="G/MASTER HERB MINT 12CM"/>
    <n v="10"/>
    <n v="25.25"/>
    <n v="252.5"/>
    <n v="48934.5"/>
    <x v="6"/>
  </r>
  <r>
    <m/>
    <x v="143"/>
    <s v="Invoice"/>
    <s v="87545"/>
    <s v="BUILDERS WAREHOUSE:RUSTENBURG"/>
    <s v="G/MASTER HERB MINT 12CM"/>
    <n v="25"/>
    <n v="25.25"/>
    <n v="631.25"/>
    <n v="49565.75"/>
    <x v="6"/>
  </r>
  <r>
    <m/>
    <x v="272"/>
    <s v="Invoice"/>
    <s v="87563"/>
    <s v="BUILDERS WAREHOUSE:NORWOOD"/>
    <s v="G/MASTER HERB MINT 12CM"/>
    <n v="10"/>
    <n v="25.25"/>
    <n v="252.5"/>
    <n v="49818.25"/>
    <x v="6"/>
  </r>
  <r>
    <m/>
    <x v="146"/>
    <s v="Invoice"/>
    <s v="87581"/>
    <s v="BUILDERS WAREHOUSE:WOODLANDS"/>
    <s v="G/MASTER HERB MINT 12CM"/>
    <n v="10"/>
    <n v="25.25"/>
    <n v="252.5"/>
    <n v="50070.75"/>
    <x v="6"/>
  </r>
  <r>
    <m/>
    <x v="146"/>
    <s v="Invoice"/>
    <s v="87584"/>
    <s v="BUILDERS WAREHOUSE:LYNNWOOD"/>
    <s v="G/MASTER HERB MINT 12CM"/>
    <n v="15"/>
    <n v="25.25"/>
    <n v="378.75"/>
    <n v="50449.5"/>
    <x v="6"/>
  </r>
  <r>
    <m/>
    <x v="146"/>
    <s v="Invoice"/>
    <s v="87585"/>
    <s v="BUILDERS WAREHOUSE:NEWMARKET"/>
    <s v="G/MASTER HERB MINT 12CM"/>
    <n v="10"/>
    <n v="25.25"/>
    <n v="252.5"/>
    <n v="50702"/>
    <x v="6"/>
  </r>
  <r>
    <m/>
    <x v="149"/>
    <s v="Invoice"/>
    <s v="87651"/>
    <s v="BUILDERS WAREHOUSE:ROBINDALE"/>
    <s v="G/MASTER HERB MINT 12CM"/>
    <n v="15"/>
    <n v="25.25"/>
    <n v="378.75"/>
    <n v="51080.75"/>
    <x v="6"/>
  </r>
  <r>
    <m/>
    <x v="150"/>
    <s v="Invoice"/>
    <s v="87642"/>
    <s v="BUILDERS WAREHOUSE:SILVERLAKES"/>
    <s v="G/MASTER HERB MINT 12CM"/>
    <n v="5"/>
    <n v="25.25"/>
    <n v="126.25"/>
    <n v="51207"/>
    <x v="6"/>
  </r>
  <r>
    <m/>
    <x v="156"/>
    <s v="Invoice"/>
    <s v="87722"/>
    <s v="BUILDERS WAREHOUSE:ERASMUS PARK"/>
    <s v="G/MASTER HERB MINT 12CM"/>
    <n v="12"/>
    <n v="25.25"/>
    <n v="303"/>
    <n v="51510"/>
    <x v="6"/>
  </r>
  <r>
    <m/>
    <x v="157"/>
    <s v="Invoice"/>
    <s v="87733"/>
    <s v="BUILDERS WAREHOUSE:NORWOOD"/>
    <s v="G/MASTER HERB MINT 12CM"/>
    <n v="10"/>
    <n v="25.25"/>
    <n v="252.5"/>
    <n v="51762.5"/>
    <x v="6"/>
  </r>
  <r>
    <m/>
    <x v="159"/>
    <s v="Invoice"/>
    <s v="87761"/>
    <s v="BUILDERS WAREHOUSE:RUSTENBURG"/>
    <s v="G/MASTER HERB MINT 12CM"/>
    <n v="15"/>
    <n v="25.25"/>
    <n v="378.75"/>
    <n v="52141.25"/>
    <x v="6"/>
  </r>
  <r>
    <m/>
    <x v="178"/>
    <s v="Invoice"/>
    <s v="88200"/>
    <s v="BUILDERS WAREHOUSE:KLERKSDORP"/>
    <s v="G/MASTER HERB MINT 12CM"/>
    <n v="20"/>
    <n v="25.25"/>
    <n v="505"/>
    <n v="52646.25"/>
    <x v="6"/>
  </r>
  <r>
    <m/>
    <x v="182"/>
    <s v="Invoice"/>
    <s v="88274"/>
    <s v="BUILDERS WAREHOUSE:RUSTENBURG"/>
    <s v="G/MASTER HERB MINT 12CM"/>
    <n v="20"/>
    <n v="25.25"/>
    <n v="505"/>
    <n v="53151.25"/>
    <x v="6"/>
  </r>
  <r>
    <m/>
    <x v="183"/>
    <s v="Invoice"/>
    <s v="88310"/>
    <s v="BUILDERS WAREHOUSE:KLERKSDORP"/>
    <s v="G/MASTER HERB MINT 12CM"/>
    <n v="10"/>
    <n v="25.25"/>
    <n v="252.5"/>
    <n v="53403.75"/>
    <x v="6"/>
  </r>
  <r>
    <m/>
    <x v="184"/>
    <s v="Invoice"/>
    <s v="88328"/>
    <s v="BUILDERS WAREHOUSE:KEMPTON PARK"/>
    <s v="G/MASTER HERB MINT 12CM"/>
    <n v="12"/>
    <n v="25.25"/>
    <n v="303"/>
    <n v="53706.75"/>
    <x v="6"/>
  </r>
  <r>
    <m/>
    <x v="185"/>
    <s v="Invoice"/>
    <s v="88327"/>
    <s v="BUILDERS WAREHOUSE:NORWOOD"/>
    <s v="G/MASTER HERB MINT 12CM"/>
    <n v="20"/>
    <n v="25.25"/>
    <n v="505"/>
    <n v="54211.75"/>
    <x v="6"/>
  </r>
  <r>
    <m/>
    <x v="185"/>
    <s v="Invoice"/>
    <s v="88344"/>
    <s v="BUILDERS WAREHOUSE:NEWMARKET"/>
    <s v="G/MASTER HERB MINT 12CM"/>
    <n v="30"/>
    <n v="25.25"/>
    <n v="757.5"/>
    <n v="54969.25"/>
    <x v="6"/>
  </r>
  <r>
    <m/>
    <x v="186"/>
    <s v="Invoice"/>
    <s v="88377"/>
    <s v="BUILDERS WAREHOUSE:RASLOUW"/>
    <s v="G/MASTER HERB MINT 12CM"/>
    <n v="20"/>
    <n v="25.25"/>
    <n v="505"/>
    <n v="55474.25"/>
    <x v="6"/>
  </r>
  <r>
    <m/>
    <x v="186"/>
    <s v="Invoice"/>
    <s v="88380"/>
    <s v="BUILDERS WAREHOUSE:ERASMUS PARK"/>
    <s v="G/MASTER HERB MINT 12CM"/>
    <n v="25"/>
    <n v="25.25"/>
    <n v="631.25"/>
    <n v="56105.5"/>
    <x v="6"/>
  </r>
  <r>
    <m/>
    <x v="186"/>
    <s v="Invoice"/>
    <s v="88382"/>
    <s v="BUILDERS WAREHOUSE:WOODLANDS"/>
    <s v="G/MASTER HERB MINT 12CM"/>
    <n v="25"/>
    <n v="25.25"/>
    <n v="631.25"/>
    <n v="56736.75"/>
    <x v="6"/>
  </r>
  <r>
    <m/>
    <x v="186"/>
    <s v="Invoice"/>
    <s v="88384"/>
    <s v="BUILDERS WAREHOUSE:SILVERLAKES"/>
    <s v="G/MASTER HERB MINT 12CM"/>
    <n v="20"/>
    <n v="25.25"/>
    <n v="505"/>
    <n v="57241.75"/>
    <x v="6"/>
  </r>
  <r>
    <m/>
    <x v="186"/>
    <s v="Invoice"/>
    <s v="88385"/>
    <s v="BUILDERS WAREHOUSE:LYNNWOOD"/>
    <s v="G/MASTER HERB MINT 12CM"/>
    <n v="20"/>
    <n v="25.25"/>
    <n v="505"/>
    <n v="57746.75"/>
    <x v="6"/>
  </r>
  <r>
    <m/>
    <x v="186"/>
    <s v="Invoice"/>
    <s v="88387"/>
    <s v="BUILDERS WAREHOUSE:CENTURION"/>
    <s v="G/MASTER HERB MINT 12CM"/>
    <n v="25"/>
    <n v="25.25"/>
    <n v="631.25"/>
    <n v="58378"/>
    <x v="6"/>
  </r>
  <r>
    <m/>
    <x v="186"/>
    <s v="Invoice"/>
    <s v="88396"/>
    <s v="BUILDERS WAREHOUSE:RUSTENBURG"/>
    <s v="G/MASTER HERB MINT 12CM"/>
    <n v="25"/>
    <n v="25.25"/>
    <n v="631.25"/>
    <n v="59009.25"/>
    <x v="6"/>
  </r>
  <r>
    <m/>
    <x v="188"/>
    <s v="Invoice"/>
    <s v="88425"/>
    <s v="BUILDERS WAREHOUSE:KEMPTON PARK"/>
    <s v="G/MASTER HERB MINT 12CM"/>
    <n v="20"/>
    <n v="25.25"/>
    <n v="505"/>
    <n v="59514.25"/>
    <x v="6"/>
  </r>
  <r>
    <m/>
    <x v="190"/>
    <s v="Invoice"/>
    <s v="88476"/>
    <s v="BUILDERS WAREHOUSE:ERASMUS PARK"/>
    <s v="G/MASTER HERB MINT 12CM"/>
    <n v="15"/>
    <n v="25.25"/>
    <n v="378.75"/>
    <n v="59893"/>
    <x v="6"/>
  </r>
  <r>
    <m/>
    <x v="190"/>
    <s v="Invoice"/>
    <s v="88479"/>
    <s v="BUILDERS WAREHOUSE:WOODLANDS"/>
    <s v="G/MASTER HERB MINT 12CM"/>
    <n v="20"/>
    <n v="25.25"/>
    <n v="505"/>
    <n v="60398"/>
    <x v="6"/>
  </r>
  <r>
    <m/>
    <x v="286"/>
    <s v="Invoice"/>
    <s v="88519"/>
    <s v="BUILDERS WAREHOUSE:KLERKSDORP"/>
    <s v="G/MASTER HERB MINT 12CM"/>
    <n v="16"/>
    <n v="25.25"/>
    <n v="404"/>
    <n v="60802"/>
    <x v="6"/>
  </r>
  <r>
    <m/>
    <x v="287"/>
    <s v="Invoice"/>
    <s v="88687"/>
    <s v="BUILDERS WAREHOUSE:KEMPTON PARK"/>
    <s v="G/MASTER HERB MINT 12CM"/>
    <n v="25"/>
    <n v="25.25"/>
    <n v="631.25"/>
    <n v="61433.25"/>
    <x v="6"/>
  </r>
  <r>
    <m/>
    <x v="193"/>
    <s v="Invoice"/>
    <s v="88664"/>
    <s v="BUILDERS WAREHOUSE:RASLOUW"/>
    <s v="G/MASTER HERB MINT 12CM"/>
    <n v="25"/>
    <n v="25.25"/>
    <n v="631.25"/>
    <n v="62064.5"/>
    <x v="6"/>
  </r>
  <r>
    <m/>
    <x v="193"/>
    <s v="Invoice"/>
    <s v="88669"/>
    <s v="BUILDERS WAREHOUSE:WOODLANDS"/>
    <s v="G/MASTER HERB MINT 12CM"/>
    <n v="25"/>
    <n v="25.25"/>
    <n v="631.25"/>
    <n v="62695.75"/>
    <x v="6"/>
  </r>
  <r>
    <m/>
    <x v="193"/>
    <s v="Invoice"/>
    <s v="88672"/>
    <s v="BUILDERS WAREHOUSE:LYNNWOOD"/>
    <s v="G/MASTER HERB MINT 12CM"/>
    <n v="25"/>
    <n v="25.25"/>
    <n v="631.25"/>
    <n v="63327"/>
    <x v="6"/>
  </r>
  <r>
    <m/>
    <x v="193"/>
    <s v="Invoice"/>
    <s v="88675"/>
    <s v="BUILDERS WAREHOUSE:SILVERLAKES"/>
    <s v="G/MASTER HERB MINT 12CM"/>
    <n v="20"/>
    <n v="25.25"/>
    <n v="505"/>
    <n v="63832"/>
    <x v="6"/>
  </r>
  <r>
    <m/>
    <x v="193"/>
    <s v="Invoice"/>
    <s v="88677"/>
    <s v="BUILDERS WAREHOUSE:CENTURION"/>
    <s v="G/MASTER HERB MINT 12CM"/>
    <n v="25"/>
    <n v="25.25"/>
    <n v="631.25"/>
    <n v="64463.25"/>
    <x v="6"/>
  </r>
  <r>
    <m/>
    <x v="193"/>
    <s v="Invoice"/>
    <s v="88680"/>
    <s v="BUILDERS WAREHOUSE:ERASMUS PARK"/>
    <s v="G/MASTER HERB MINT 12CM"/>
    <n v="25"/>
    <n v="25.25"/>
    <n v="631.25"/>
    <n v="65094.5"/>
    <x v="6"/>
  </r>
  <r>
    <m/>
    <x v="256"/>
    <s v="Invoice"/>
    <s v="88709"/>
    <s v="BUILDERS WAREHOUSE:GREENSTONE"/>
    <s v="G/MASTER HERB MINT 12CM"/>
    <n v="25"/>
    <n v="25.25"/>
    <n v="631.25"/>
    <n v="65725.75"/>
    <x v="6"/>
  </r>
  <r>
    <m/>
    <x v="256"/>
    <s v="Invoice"/>
    <s v="88710"/>
    <s v="BUILDERS WAREHOUSE:NORWOOD"/>
    <s v="G/MASTER HERB MINT 12CM"/>
    <n v="25"/>
    <n v="25.25"/>
    <n v="631.25"/>
    <n v="66357"/>
    <x v="6"/>
  </r>
  <r>
    <m/>
    <x v="256"/>
    <s v="Invoice"/>
    <s v="88714"/>
    <s v="BUILDERS WAREHOUSE:KLERKSDORP"/>
    <s v="G/MASTER HERB MINT 12CM"/>
    <n v="25"/>
    <n v="25.25"/>
    <n v="631.25"/>
    <n v="66988.25"/>
    <x v="6"/>
  </r>
  <r>
    <m/>
    <x v="256"/>
    <s v="Invoice"/>
    <s v="88715"/>
    <s v="BUILDERS WAREHOUSE:HARTEBEESPOORT"/>
    <s v="G/MASTER HERB MINT 12CM"/>
    <n v="20"/>
    <n v="25.25"/>
    <n v="505"/>
    <n v="67493.25"/>
    <x v="6"/>
  </r>
  <r>
    <m/>
    <x v="194"/>
    <s v="Invoice"/>
    <s v="88724"/>
    <s v="BUILDERS WAREHOUSE:CARNIVAL MALL"/>
    <s v="G/MASTER HERB MINT 12CM"/>
    <n v="25"/>
    <n v="25.25"/>
    <n v="631.25"/>
    <n v="68124.5"/>
    <x v="6"/>
  </r>
  <r>
    <m/>
    <x v="194"/>
    <s v="Invoice"/>
    <s v="88727"/>
    <s v="BUILDERS WAREHOUSE:SUNWARD PARK"/>
    <s v="G/MASTER HERB MINT 12CM"/>
    <n v="30"/>
    <n v="25.25"/>
    <n v="757.5"/>
    <n v="68882"/>
    <x v="6"/>
  </r>
  <r>
    <m/>
    <x v="194"/>
    <s v="Invoice"/>
    <s v="88730"/>
    <s v="BUILDERS WAREHOUSE:NEWMARKET"/>
    <s v="G/MASTER HERB MINT 12CM"/>
    <n v="25"/>
    <n v="25.25"/>
    <n v="631.25"/>
    <n v="69513.25"/>
    <x v="6"/>
  </r>
  <r>
    <m/>
    <x v="288"/>
    <s v="Invoice"/>
    <s v="88745"/>
    <s v="BUILDERS WAREHOUSE:SILVERLAKES"/>
    <s v="G/MASTER HERB MINT 12CM"/>
    <n v="10"/>
    <n v="25.25"/>
    <n v="252.5"/>
    <n v="69765.75"/>
    <x v="6"/>
  </r>
  <r>
    <m/>
    <x v="288"/>
    <s v="Invoice"/>
    <s v="88746"/>
    <s v="BUILDERS WAREHOUSE:LYNNWOOD"/>
    <s v="G/MASTER HERB MINT 12CM"/>
    <n v="20"/>
    <n v="25.25"/>
    <n v="505"/>
    <n v="70270.75"/>
    <x v="6"/>
  </r>
  <r>
    <m/>
    <x v="288"/>
    <s v="Invoice"/>
    <s v="88748"/>
    <s v="BUILDERS WAREHOUSE:WOODLANDS"/>
    <s v="G/MASTER HERB MINT 12CM"/>
    <n v="20"/>
    <n v="25.25"/>
    <n v="505"/>
    <n v="70775.75"/>
    <x v="6"/>
  </r>
  <r>
    <m/>
    <x v="288"/>
    <s v="Invoice"/>
    <s v="88752"/>
    <s v="BUILDERS WAREHOUSE:CENTURION"/>
    <s v="G/MASTER HERB MINT 12CM"/>
    <n v="25"/>
    <n v="25.25"/>
    <n v="631.25"/>
    <n v="71407"/>
    <x v="6"/>
  </r>
  <r>
    <m/>
    <x v="288"/>
    <s v="Invoice"/>
    <s v="88754"/>
    <s v="BUILDERS WAREHOUSE:RASLOUW"/>
    <s v="G/MASTER HERB MINT 12CM"/>
    <n v="12"/>
    <n v="25.25"/>
    <n v="303"/>
    <n v="71710"/>
    <x v="6"/>
  </r>
  <r>
    <m/>
    <x v="195"/>
    <s v="Invoice"/>
    <s v="88756"/>
    <s v="BUILDERS WAREHOUSE:CHERRY LANE"/>
    <s v="G/MASTER HERB MINT 12CM"/>
    <n v="10"/>
    <n v="25.25"/>
    <n v="252.5"/>
    <n v="71962.5"/>
    <x v="6"/>
  </r>
  <r>
    <m/>
    <x v="289"/>
    <s v="Invoice"/>
    <s v="88794"/>
    <s v="BUILDERS WAREHOUSE:KEMPTON PARK"/>
    <s v="G/MASTER HERB MINT 12CM"/>
    <n v="15"/>
    <n v="25.25"/>
    <n v="378.75"/>
    <n v="72341.25"/>
    <x v="6"/>
  </r>
  <r>
    <m/>
    <x v="289"/>
    <s v="Invoice"/>
    <s v="88795"/>
    <s v="BUILDERS WAREHOUSE:BEDFORDVIEW"/>
    <s v="G/MASTER HERB MINT 12CM"/>
    <n v="20"/>
    <n v="25.25"/>
    <n v="505"/>
    <n v="72846.25"/>
    <x v="6"/>
  </r>
  <r>
    <m/>
    <x v="289"/>
    <s v="Invoice"/>
    <s v="88796"/>
    <s v="BUILDERS WAREHOUSE:ROBINDALE"/>
    <s v="G/MASTER HERB MINT 12CM"/>
    <n v="25"/>
    <n v="25.25"/>
    <n v="631.25"/>
    <n v="73477.5"/>
    <x v="6"/>
  </r>
  <r>
    <m/>
    <x v="289"/>
    <s v="Invoice"/>
    <s v="88797"/>
    <s v="BUILDERS WAREHOUSE:GREENSTONE"/>
    <s v="G/MASTER HERB MINT 12CM"/>
    <n v="20"/>
    <n v="25.25"/>
    <n v="505"/>
    <n v="73982.5"/>
    <x v="6"/>
  </r>
  <r>
    <m/>
    <x v="196"/>
    <s v="Invoice"/>
    <s v="88806"/>
    <s v="BUILDERS WAREHOUSE:NEWMARKET"/>
    <s v="G/MASTER HERB MINT 12CM"/>
    <n v="16"/>
    <n v="25.25"/>
    <n v="404"/>
    <n v="74386.5"/>
    <x v="6"/>
  </r>
  <r>
    <m/>
    <x v="196"/>
    <s v="Invoice"/>
    <s v="88811"/>
    <s v="BUILDERS WAREHOUSE:SUNWARD PARK"/>
    <s v="G/MASTER HERB MINT 12CM"/>
    <n v="10"/>
    <n v="25.25"/>
    <n v="252.5"/>
    <n v="74639"/>
    <x v="6"/>
  </r>
  <r>
    <m/>
    <x v="196"/>
    <s v="Invoice"/>
    <s v="88818"/>
    <s v="BUILDERS WAREHOUSE:EMALALHENI"/>
    <s v="G/MASTER HERB MINT 12CM"/>
    <n v="10"/>
    <n v="25.25"/>
    <n v="252.5"/>
    <n v="74891.5"/>
    <x v="6"/>
  </r>
  <r>
    <m/>
    <x v="273"/>
    <s v="Invoice"/>
    <s v="88837"/>
    <s v="BUILDERS WAREHOUSE:ZAMBEZI"/>
    <s v="G/MASTER HERB MINT 12CM"/>
    <n v="30"/>
    <n v="25.25"/>
    <n v="757.5"/>
    <n v="75649"/>
    <x v="6"/>
  </r>
  <r>
    <m/>
    <x v="273"/>
    <s v="Invoice"/>
    <s v="88843"/>
    <s v="BUILDERS WAREHOUSE:WOODLANDS"/>
    <s v="G/MASTER HERB MINT 12CM"/>
    <n v="14"/>
    <n v="25.25"/>
    <n v="353.5"/>
    <n v="76002.5"/>
    <x v="6"/>
  </r>
  <r>
    <m/>
    <x v="273"/>
    <s v="Invoice"/>
    <s v="88848"/>
    <s v="BUILDERS WAREHOUSE:SILVERLAKES"/>
    <s v="G/MASTER HERB MINT 12CM"/>
    <n v="20"/>
    <n v="25.25"/>
    <n v="505"/>
    <n v="76507.5"/>
    <x v="6"/>
  </r>
  <r>
    <m/>
    <x v="273"/>
    <s v="Invoice"/>
    <s v="88849"/>
    <s v="BUILDERS WAREHOUSE:RUSTENBURG"/>
    <s v="G/MASTER HERB MINT 12CM"/>
    <n v="25"/>
    <n v="25.25"/>
    <n v="631.25"/>
    <n v="77138.75"/>
    <x v="6"/>
  </r>
  <r>
    <m/>
    <x v="273"/>
    <s v="Invoice"/>
    <s v="88853"/>
    <s v="BUILDERS WAREHOUSE:LYNNWOOD"/>
    <s v="G/MASTER HERB MINT 12CM"/>
    <n v="20"/>
    <n v="25.25"/>
    <n v="505"/>
    <n v="77643.75"/>
    <x v="6"/>
  </r>
  <r>
    <m/>
    <x v="260"/>
    <s v="Invoice"/>
    <s v="88888"/>
    <s v="BUILDERS WAREHOUSE:GREENSTONE"/>
    <s v="G/MASTER HERB MINT 12CM"/>
    <n v="20"/>
    <n v="25.25"/>
    <n v="505"/>
    <n v="78148.75"/>
    <x v="6"/>
  </r>
  <r>
    <m/>
    <x v="197"/>
    <s v="Invoice"/>
    <s v="88908"/>
    <s v="BUILDERS WAREHOUSE:NORTHMEAD"/>
    <s v="G/MASTER HERB MINT 12CM"/>
    <n v="10"/>
    <n v="25.25"/>
    <n v="252.5"/>
    <n v="78401.25"/>
    <x v="6"/>
  </r>
  <r>
    <m/>
    <x v="263"/>
    <s v="Invoice"/>
    <s v="89190"/>
    <s v="BUILDERS WAREHOUSE:KLERKSDORP"/>
    <s v="G/MASTER HERB MINT 12CM"/>
    <n v="25"/>
    <n v="25.25"/>
    <n v="631.25"/>
    <n v="79032.5"/>
    <x v="6"/>
  </r>
  <r>
    <m/>
    <x v="206"/>
    <s v="Invoice"/>
    <s v="89198"/>
    <s v="BUILDERS WAREHOUSE:ROBINDALE"/>
    <s v="G/MASTER HERB MINT 12CM"/>
    <n v="14"/>
    <n v="25.25"/>
    <n v="353.5"/>
    <n v="79386"/>
    <x v="6"/>
  </r>
  <r>
    <m/>
    <x v="206"/>
    <s v="Invoice"/>
    <s v="89224"/>
    <s v="BUILDERS WAREHOUSE:EMALALHENI"/>
    <s v="G/MASTER HERB MINT 12CM  647261"/>
    <n v="15"/>
    <n v="25.25"/>
    <n v="378.75"/>
    <n v="79764.75"/>
    <x v="6"/>
  </r>
  <r>
    <m/>
    <x v="207"/>
    <s v="Invoice"/>
    <s v="89210"/>
    <s v="BUILDERS WAREHOUSE:SUNWARD PARK"/>
    <s v="G/MASTER HERB MINT 12CM"/>
    <n v="25"/>
    <n v="25.25"/>
    <n v="631.25"/>
    <n v="80396"/>
    <x v="6"/>
  </r>
  <r>
    <m/>
    <x v="207"/>
    <s v="Invoice"/>
    <s v="89211"/>
    <s v="BUILDERS WAREHOUSE:CARNIVAL MALL"/>
    <s v="G/MASTER HERB MINT 12CM"/>
    <n v="15"/>
    <n v="25.25"/>
    <n v="378.75"/>
    <n v="80774.75"/>
    <x v="6"/>
  </r>
  <r>
    <m/>
    <x v="207"/>
    <s v="Invoice"/>
    <s v="89216"/>
    <s v="BUILDERS WAREHOUSE:NEWMARKET"/>
    <s v="G/MASTER HERB MINT 12CM"/>
    <n v="35"/>
    <n v="25.25"/>
    <n v="883.75"/>
    <n v="81658.5"/>
    <x v="6"/>
  </r>
  <r>
    <m/>
    <x v="290"/>
    <s v="Invoice"/>
    <s v="89249"/>
    <s v="BUILDERS WAREHOUSE:NORWOOD"/>
    <s v="G/MASTER HERB MINT 12CM"/>
    <n v="25"/>
    <n v="25.25"/>
    <n v="631.25"/>
    <n v="82289.75"/>
    <x v="6"/>
  </r>
  <r>
    <m/>
    <x v="29"/>
    <s v="Invoice"/>
    <s v="89228"/>
    <s v="BUILDERS WAREHOUSE:RUSTENBURG"/>
    <s v="G/MASTER HERB MINT 12CM"/>
    <n v="30"/>
    <n v="25.25"/>
    <n v="757.5"/>
    <n v="83047.25"/>
    <x v="6"/>
  </r>
  <r>
    <m/>
    <x v="29"/>
    <s v="Invoice"/>
    <s v="89235"/>
    <s v="BUILDERS WAREHOUSE:RASLOUW"/>
    <s v="G/MASTER HERB MINT 12CM"/>
    <n v="15"/>
    <n v="25.25"/>
    <n v="378.75"/>
    <n v="83426"/>
    <x v="6"/>
  </r>
  <r>
    <m/>
    <x v="29"/>
    <s v="Invoice"/>
    <s v="89237"/>
    <s v="BUILDERS WAREHOUSE:ERASMUS PARK"/>
    <s v="G/MASTER HERB MINT 12CM"/>
    <n v="25"/>
    <n v="25.25"/>
    <n v="631.25"/>
    <n v="84057.25"/>
    <x v="6"/>
  </r>
  <r>
    <m/>
    <x v="29"/>
    <s v="Invoice"/>
    <s v="89239"/>
    <s v="BUILDERS WAREHOUSE:SILVERLAKES"/>
    <s v="G/MASTER HERB MINT 12CM"/>
    <n v="15"/>
    <n v="25.25"/>
    <n v="378.75"/>
    <n v="84436"/>
    <x v="6"/>
  </r>
  <r>
    <m/>
    <x v="29"/>
    <s v="Invoice"/>
    <s v="89240"/>
    <s v="BUILDERS WAREHOUSE:LYNNWOOD"/>
    <s v="G/MASTER HERB MINT 12CM"/>
    <n v="15"/>
    <n v="25.25"/>
    <n v="378.75"/>
    <n v="84814.75"/>
    <x v="6"/>
  </r>
  <r>
    <m/>
    <x v="29"/>
    <s v="Invoice"/>
    <s v="89241"/>
    <s v="BUILDERS WAREHOUSE:CENTURION"/>
    <s v="G/MASTER HERB MINT 12CM"/>
    <n v="25"/>
    <n v="25.25"/>
    <n v="631.25"/>
    <n v="85446"/>
    <x v="6"/>
  </r>
  <r>
    <m/>
    <x v="264"/>
    <s v="Invoice"/>
    <s v="89267"/>
    <s v="BUILDERS WAREHOUSE:KEMPTON PARK"/>
    <s v="G/MASTER HERB MINT 12CM"/>
    <n v="25"/>
    <n v="25.25"/>
    <n v="631.25"/>
    <n v="86077.25"/>
    <x v="6"/>
  </r>
  <r>
    <m/>
    <x v="51"/>
    <s v="Invoice"/>
    <s v="89312"/>
    <s v="BUILDERS WAREHOUSE:NEWMARKET"/>
    <s v="G/MASTER HERB MINT 12CM"/>
    <n v="15"/>
    <n v="25.25"/>
    <n v="378.75"/>
    <n v="86456"/>
    <x v="6"/>
  </r>
  <r>
    <m/>
    <x v="78"/>
    <s v="Invoice"/>
    <s v="89329"/>
    <s v="BUILDERS WAREHOUSE:CENTURION"/>
    <s v="G/MASTER HERB MINT 12CM"/>
    <n v="15"/>
    <n v="25.25"/>
    <n v="378.75"/>
    <n v="86834.75"/>
    <x v="6"/>
  </r>
  <r>
    <m/>
    <x v="78"/>
    <s v="Invoice"/>
    <s v="89343"/>
    <s v="BUILDERS WAREHOUSE:ERASMUS PARK"/>
    <s v="G/MASTER HERB MINT 12CM"/>
    <n v="10"/>
    <n v="25.25"/>
    <n v="252.5"/>
    <n v="87087.25"/>
    <x v="6"/>
  </r>
  <r>
    <m/>
    <x v="80"/>
    <s v="Invoice"/>
    <s v="89391"/>
    <s v="BUILDERS WAREHOUSE:NORWOOD"/>
    <s v="G/MASTER HERB MINT 12CM"/>
    <n v="10"/>
    <n v="25.25"/>
    <n v="252.5"/>
    <n v="87339.75"/>
    <x v="6"/>
  </r>
  <r>
    <m/>
    <x v="80"/>
    <s v="Invoice"/>
    <s v="89394"/>
    <s v="BUILDERS WAREHOUSE:GREENSTONE"/>
    <s v="G/MASTER HERB MINT 12CM"/>
    <n v="20"/>
    <n v="25.25"/>
    <n v="505"/>
    <n v="87844.75"/>
    <x v="6"/>
  </r>
  <r>
    <m/>
    <x v="80"/>
    <s v="Invoice"/>
    <s v="89396"/>
    <s v="BUILDERS WAREHOUSE:BEDFORDVIEW"/>
    <s v="G/MASTER HERB MINT 12CM"/>
    <n v="25"/>
    <n v="25.25"/>
    <n v="631.25"/>
    <n v="88476"/>
    <x v="6"/>
  </r>
  <r>
    <m/>
    <x v="81"/>
    <s v="Invoice"/>
    <s v="89421"/>
    <s v="BUILDERS WAREHOUSE:CEDAR SQUARE"/>
    <s v="G/MASTER HERB MINT 12CM"/>
    <n v="20"/>
    <n v="25.25"/>
    <n v="505"/>
    <n v="88981"/>
    <x v="6"/>
  </r>
  <r>
    <m/>
    <x v="81"/>
    <s v="Invoice"/>
    <s v="89427"/>
    <s v="BUILDERS WAREHOUSE:CEDAR SQUARE"/>
    <s v="G/MASTER HERB MINT 12CM"/>
    <n v="20"/>
    <n v="25.25"/>
    <n v="505"/>
    <n v="89486"/>
    <x v="6"/>
  </r>
  <r>
    <m/>
    <x v="83"/>
    <s v="Invoice"/>
    <s v="89448"/>
    <s v="BUILDERS WAREHOUSE:ERASMUS PARK"/>
    <s v="G/MASTER HERB MINT 12CM"/>
    <n v="15"/>
    <n v="25.25"/>
    <n v="378.75"/>
    <n v="89864.75"/>
    <x v="6"/>
  </r>
  <r>
    <m/>
    <x v="83"/>
    <s v="Invoice"/>
    <s v="89450"/>
    <s v="BUILDERS WAREHOUSE:LYNNWOOD"/>
    <s v="G/MASTER HERB MINT 12CM"/>
    <n v="10"/>
    <n v="25.25"/>
    <n v="252.5"/>
    <n v="90117.25"/>
    <x v="6"/>
  </r>
  <r>
    <m/>
    <x v="83"/>
    <s v="Invoice"/>
    <s v="89458"/>
    <s v="BUILDERS WAREHOUSE:ZAMBEZI"/>
    <s v="G/MASTER HERB MINT 12CM"/>
    <n v="30"/>
    <n v="25.25"/>
    <n v="757.5"/>
    <n v="90874.75"/>
    <x v="6"/>
  </r>
  <r>
    <m/>
    <x v="83"/>
    <s v="Invoice"/>
    <s v="89464"/>
    <s v="BUILDERS WAREHOUSE:RUSTENBURG"/>
    <s v="G/MASTER HERB MINT 12CM"/>
    <n v="30"/>
    <n v="25.25"/>
    <n v="757.5"/>
    <n v="91632.25"/>
    <x v="6"/>
  </r>
  <r>
    <m/>
    <x v="84"/>
    <s v="Invoice"/>
    <s v="89478"/>
    <s v="BUILDERS WAREHOUSE:KLERKSDORP"/>
    <s v="G/MASTER HERB MINT 12CM"/>
    <n v="10"/>
    <n v="25.25"/>
    <n v="252.5"/>
    <n v="91884.75"/>
    <x v="6"/>
  </r>
  <r>
    <m/>
    <x v="30"/>
    <s v="Invoice"/>
    <s v="89500"/>
    <s v="BUILDERS WAREHOUSE:KEMPTON PARK"/>
    <s v="G/MASTER HERB MINT 12CM"/>
    <n v="10"/>
    <n v="25.25"/>
    <n v="252.5"/>
    <n v="92137.25"/>
    <x v="6"/>
  </r>
  <r>
    <m/>
    <x v="30"/>
    <s v="Invoice"/>
    <s v="89503"/>
    <s v="BUILDERS WAREHOUSE:NORWOOD"/>
    <s v="G/MASTER HERB MINT 12CM"/>
    <n v="15"/>
    <n v="25.25"/>
    <n v="378.75"/>
    <n v="92516"/>
    <x v="6"/>
  </r>
  <r>
    <m/>
    <x v="30"/>
    <s v="Invoice"/>
    <s v="89504"/>
    <s v="BUILDERS WAREHOUSE:GREENSTONE"/>
    <s v="G/MASTER HERB MINT 12CM"/>
    <n v="20"/>
    <n v="25.25"/>
    <n v="505"/>
    <n v="93021"/>
    <x v="6"/>
  </r>
  <r>
    <m/>
    <x v="85"/>
    <s v="Invoice"/>
    <s v="89499"/>
    <s v="BUILDERS WAREHOUSE:HARTEBEESPOORT"/>
    <s v="G/MASTER HERB MINT 12CM"/>
    <n v="20"/>
    <n v="25.25"/>
    <n v="505"/>
    <n v="93526"/>
    <x v="6"/>
  </r>
  <r>
    <m/>
    <x v="85"/>
    <s v="Invoice"/>
    <s v="89526"/>
    <s v="BUILDERS WAREHOUSE:SUNWARD PARK"/>
    <s v="G/MASTER HERB MINT 12CM"/>
    <n v="10"/>
    <n v="25.25"/>
    <n v="252.5"/>
    <n v="93778.5"/>
    <x v="6"/>
  </r>
  <r>
    <m/>
    <x v="41"/>
    <s v="Invoice"/>
    <s v="89554"/>
    <s v="BUILDERS WAREHOUSE:LYNNWOOD"/>
    <s v="G/MASTER HERB MINT 12CM"/>
    <n v="15"/>
    <n v="25.25"/>
    <n v="378.75"/>
    <n v="94157.25"/>
    <x v="6"/>
  </r>
  <r>
    <m/>
    <x v="41"/>
    <s v="Invoice"/>
    <s v="89567"/>
    <s v="BUILDERS WAREHOUSE:SILVERLAKES"/>
    <s v="G/MASTER HERB MINT 12CM"/>
    <n v="10"/>
    <n v="25.25"/>
    <n v="252.5"/>
    <n v="94409.75"/>
    <x v="6"/>
  </r>
  <r>
    <m/>
    <x v="86"/>
    <s v="Invoice"/>
    <s v="89562"/>
    <s v="BUILDERS WAREHOUSE:CHERRY LANE"/>
    <s v="G/MASTER HERB MINT 12CM"/>
    <n v="10"/>
    <n v="25.25"/>
    <n v="252.5"/>
    <n v="94662.25"/>
    <x v="6"/>
  </r>
  <r>
    <m/>
    <x v="88"/>
    <s v="Invoice"/>
    <s v="89698"/>
    <s v="BUILDERS WAREHOUSE:NEWMARKET"/>
    <s v="G/MASTER HERB MINT 12CM"/>
    <n v="20"/>
    <n v="25.25"/>
    <n v="505"/>
    <n v="95167.25"/>
    <x v="6"/>
  </r>
  <r>
    <m/>
    <x v="56"/>
    <s v="Invoice"/>
    <s v="89683"/>
    <s v="BUILDERS WAREHOUSE:RUSTENBURG"/>
    <s v="G/MASTER HERB MINT 12CM"/>
    <n v="20"/>
    <n v="25.25"/>
    <n v="505"/>
    <n v="95672.25"/>
    <x v="6"/>
  </r>
  <r>
    <m/>
    <x v="57"/>
    <s v="Invoice"/>
    <s v="89714"/>
    <s v="BUILDERS WAREHOUSE:KLERKSDORP"/>
    <s v="G/MASTER HERB MINT 12CM"/>
    <n v="15"/>
    <n v="25.25"/>
    <n v="378.75"/>
    <n v="96051"/>
    <x v="6"/>
  </r>
  <r>
    <m/>
    <x v="89"/>
    <s v="Invoice"/>
    <s v="89760"/>
    <s v="BUILDERS WAREHOUSE:SUNWARD PARK"/>
    <s v="G/MASTER HERB MINT 12CM"/>
    <n v="20"/>
    <n v="25.25"/>
    <n v="505"/>
    <n v="96556"/>
    <x v="6"/>
  </r>
  <r>
    <m/>
    <x v="58"/>
    <s v="Invoice"/>
    <s v="89764"/>
    <s v="BUILDERS WAREHOUSE:NEWMARKET"/>
    <s v="G/MASTER HERB MINT 12CM"/>
    <n v="20"/>
    <n v="25.25"/>
    <n v="505"/>
    <n v="97061"/>
    <x v="6"/>
  </r>
  <r>
    <m/>
    <x v="59"/>
    <s v="Invoice"/>
    <s v="89771"/>
    <s v="BUILDERS WAREHOUSE:WOODLANDS"/>
    <s v="G/MASTER HERB MINT 12CM"/>
    <n v="30"/>
    <n v="25.25"/>
    <n v="757.5"/>
    <n v="97818.5"/>
    <x v="6"/>
  </r>
  <r>
    <m/>
    <x v="59"/>
    <s v="Invoice"/>
    <s v="89772"/>
    <s v="BUILDERS WAREHOUSE:SILVERLAKES"/>
    <s v="G/MASTER HERB MINT 12CM"/>
    <n v="25"/>
    <n v="25.25"/>
    <n v="631.25"/>
    <n v="98449.75"/>
    <x v="6"/>
  </r>
  <r>
    <m/>
    <x v="59"/>
    <s v="Invoice"/>
    <s v="89773"/>
    <s v="BUILDERS WAREHOUSE:LYNNWOOD"/>
    <s v="G/MASTER HERB MINT 12CM"/>
    <n v="30"/>
    <n v="25.25"/>
    <n v="757.5"/>
    <n v="99207.25"/>
    <x v="6"/>
  </r>
  <r>
    <m/>
    <x v="59"/>
    <s v="Invoice"/>
    <s v="89774"/>
    <s v="BUILDERS WAREHOUSE:ERASMUS PARK"/>
    <s v="G/MASTER HERB MINT 12CM"/>
    <n v="30"/>
    <n v="25.25"/>
    <n v="757.5"/>
    <n v="99964.75"/>
    <x v="6"/>
  </r>
  <r>
    <m/>
    <x v="35"/>
    <s v="Invoice"/>
    <s v="89802"/>
    <s v="BUILDERS WAREHOUSE:ROBINDALE"/>
    <s v="G/MASTER HERB MINT 12CM"/>
    <n v="20"/>
    <n v="25.25"/>
    <n v="505"/>
    <n v="100469.75"/>
    <x v="6"/>
  </r>
  <r>
    <m/>
    <x v="276"/>
    <s v="Invoice"/>
    <s v="89824"/>
    <s v="BUILDERS WAREHOUSE:MIDRAND"/>
    <s v="G/MASTER HERB MINT 12CM"/>
    <n v="20"/>
    <n v="25.25"/>
    <n v="505"/>
    <n v="100974.75"/>
    <x v="6"/>
  </r>
  <r>
    <m/>
    <x v="267"/>
    <s v="Invoice"/>
    <s v="89862"/>
    <s v="BUILDERS WAREHOUSE:CENTURION"/>
    <s v="G/MASTER HERB MINT 12CM"/>
    <n v="20"/>
    <n v="25.25"/>
    <n v="505"/>
    <n v="101479.75"/>
    <x v="6"/>
  </r>
  <r>
    <m/>
    <x v="277"/>
    <s v="Invoice"/>
    <s v="89892"/>
    <s v="BUILDERS WAREHOUSE:VEREENIGING"/>
    <s v="G/MASTER HERB MINT 12CM"/>
    <n v="20"/>
    <n v="25.25"/>
    <n v="505"/>
    <n v="101984.75"/>
    <x v="6"/>
  </r>
  <r>
    <m/>
    <x v="8"/>
    <s v="Invoice"/>
    <s v="89919"/>
    <s v="BUILDERS WAREHOUSE:RUSTENBURG"/>
    <s v="G/MASTER HERB MINT 12CM"/>
    <n v="50"/>
    <n v="25.25"/>
    <n v="1262.5"/>
    <n v="103247.25"/>
    <x v="6"/>
  </r>
  <r>
    <m/>
    <x v="36"/>
    <s v="Invoice"/>
    <s v="89942"/>
    <s v="BUILDERS WAREHOUSE:KLERKSDORP"/>
    <s v="G/MASTER HERB MINT 12CM"/>
    <n v="15"/>
    <n v="25.25"/>
    <n v="378.75"/>
    <n v="103626"/>
    <x v="6"/>
  </r>
  <r>
    <m/>
    <x v="9"/>
    <s v="Invoice"/>
    <s v="89955"/>
    <s v="BUILDERS WAREHOUSE:KEMPTON PARK"/>
    <s v="G/MASTER HERB MINT 12CM"/>
    <n v="25"/>
    <n v="25.25"/>
    <n v="631.25"/>
    <n v="104257.25"/>
    <x v="6"/>
  </r>
  <r>
    <m/>
    <x v="43"/>
    <s v="Invoice"/>
    <s v="89966"/>
    <s v="BUILDERS WAREHOUSE:SUNWARD PARK"/>
    <s v="G/MASTER HERB MINT 12CM"/>
    <n v="25"/>
    <n v="25.25"/>
    <n v="631.25"/>
    <n v="104888.5"/>
    <x v="6"/>
  </r>
  <r>
    <m/>
    <x v="43"/>
    <s v="Invoice"/>
    <s v="89972"/>
    <s v="BUILDERS WAREHOUSE:CARNIVAL MALL"/>
    <s v="G/MASTER HERB MINT 12CM"/>
    <n v="15"/>
    <n v="25.25"/>
    <n v="378.75"/>
    <n v="105267.25"/>
    <x v="6"/>
  </r>
  <r>
    <m/>
    <x v="278"/>
    <s v="Invoice"/>
    <s v="89985"/>
    <s v="BUILDERS WAREHOUSE:WOODLANDS"/>
    <s v="G/MASTER HERB MINT 12CM"/>
    <n v="15"/>
    <n v="25.25"/>
    <n v="378.75"/>
    <n v="105646"/>
    <x v="6"/>
  </r>
  <r>
    <m/>
    <x v="278"/>
    <s v="Invoice"/>
    <s v="89987"/>
    <s v="BUILDERS WAREHOUSE:ERASMUS PARK"/>
    <s v="G/MASTER HERB MINT 12CM"/>
    <n v="20"/>
    <n v="25.25"/>
    <n v="505"/>
    <n v="106151"/>
    <x v="6"/>
  </r>
  <r>
    <m/>
    <x v="278"/>
    <s v="Invoice"/>
    <s v="89991"/>
    <s v="BUILDERS WAREHOUSE:CHERRY LANE"/>
    <s v="G/MASTER HERB MINT 12CM"/>
    <n v="10"/>
    <n v="25.25"/>
    <n v="252.5"/>
    <n v="106403.5"/>
    <x v="6"/>
  </r>
  <r>
    <m/>
    <x v="291"/>
    <s v="Invoice"/>
    <s v="90004"/>
    <s v="BUILDERS WAREHOUSE:KLERKSDORP"/>
    <s v="G/MASTER HERB MINT 12CM"/>
    <n v="10"/>
    <n v="25.25"/>
    <n v="252.5"/>
    <n v="106656"/>
    <x v="6"/>
  </r>
  <r>
    <m/>
    <x v="10"/>
    <s v="Invoice"/>
    <s v="90015"/>
    <s v="BUILDERS WAREHOUSE:ROBINDALE"/>
    <s v="G/MASTER HERB MINT 12CM"/>
    <n v="20"/>
    <n v="25.25"/>
    <n v="505"/>
    <n v="107161"/>
    <x v="6"/>
  </r>
  <r>
    <m/>
    <x v="10"/>
    <s v="Invoice"/>
    <s v="90016"/>
    <s v="BUILDERS WAREHOUSE:BEDFORDVIEW"/>
    <s v="G/MASTER HERB MINT 12CM"/>
    <n v="15"/>
    <n v="25.25"/>
    <n v="378.75"/>
    <n v="107539.75"/>
    <x v="6"/>
  </r>
  <r>
    <m/>
    <x v="10"/>
    <s v="Invoice"/>
    <s v="90019"/>
    <s v="BUILDERS WAREHOUSE:KEMPTON PARK"/>
    <s v="G/MASTER HERB MINT 12CM"/>
    <n v="25"/>
    <n v="25.25"/>
    <n v="631.25"/>
    <n v="108171"/>
    <x v="6"/>
  </r>
  <r>
    <m/>
    <x v="10"/>
    <s v="Invoice"/>
    <s v="90021"/>
    <s v="BUILDERS WAREHOUSE:GREENSTONE"/>
    <s v="G/MASTER HERB MINT 12CM"/>
    <n v="30"/>
    <n v="25.25"/>
    <n v="757.5"/>
    <n v="108928.5"/>
    <x v="6"/>
  </r>
  <r>
    <m/>
    <x v="11"/>
    <s v="Invoice"/>
    <s v="90034"/>
    <s v="BUILDERS WAREHOUSE:NEWMARKET"/>
    <s v="G/MASTER HERB MINT 12CM"/>
    <n v="25"/>
    <n v="25.25"/>
    <n v="631.25"/>
    <n v="109559.75"/>
    <x v="6"/>
  </r>
  <r>
    <m/>
    <x v="91"/>
    <s v="Invoice"/>
    <s v="90053"/>
    <s v="BUILDERS WAREHOUSE:CENTURION"/>
    <s v="G/MASTER HERB MINT 12CM"/>
    <n v="25"/>
    <n v="25.25"/>
    <n v="631.25"/>
    <n v="110191"/>
    <x v="6"/>
  </r>
  <r>
    <m/>
    <x v="91"/>
    <s v="Invoice"/>
    <s v="90054"/>
    <s v="BUILDERS WAREHOUSE:RASLOUW"/>
    <s v="G/MASTER HERB MINT 12CM"/>
    <n v="25"/>
    <n v="25.25"/>
    <n v="631.25"/>
    <n v="110822.25"/>
    <x v="6"/>
  </r>
  <r>
    <m/>
    <x v="91"/>
    <s v="Invoice"/>
    <s v="90055"/>
    <s v="BUILDERS WAREHOUSE:WOODLANDS"/>
    <s v="G/MASTER HERB MINT 12CM"/>
    <n v="15"/>
    <n v="25.25"/>
    <n v="378.75"/>
    <n v="111201"/>
    <x v="6"/>
  </r>
  <r>
    <m/>
    <x v="91"/>
    <s v="Invoice"/>
    <s v="90056"/>
    <s v="BUILDERS WAREHOUSE:SILVERLAKES"/>
    <s v="G/MASTER HERB MINT 12CM"/>
    <n v="20"/>
    <n v="25.25"/>
    <n v="505"/>
    <n v="111706"/>
    <x v="6"/>
  </r>
  <r>
    <m/>
    <x v="91"/>
    <s v="Invoice"/>
    <s v="90060"/>
    <s v="BUILDERS WAREHOUSE:ZAMBEZI"/>
    <s v="G/MASTER HERB MINT 12CM"/>
    <n v="10"/>
    <n v="25.25"/>
    <n v="252.5"/>
    <n v="111958.5"/>
    <x v="6"/>
  </r>
  <r>
    <m/>
    <x v="92"/>
    <s v="Invoice"/>
    <s v="90078"/>
    <s v="BUILDERS WAREHOUSE:HARTEBEESPOORT"/>
    <s v="G/MASTER HERB MINT 12CM"/>
    <n v="15"/>
    <n v="25.25"/>
    <n v="378.75"/>
    <n v="112337.25"/>
    <x v="6"/>
  </r>
  <r>
    <m/>
    <x v="37"/>
    <s v="Invoice"/>
    <s v="90085"/>
    <s v="BUILDERS WAREHOUSE:GREENSTONE"/>
    <s v="G/MASTER HERB MINT 12CM"/>
    <n v="15"/>
    <n v="25.25"/>
    <n v="378.75"/>
    <n v="112716"/>
    <x v="6"/>
  </r>
  <r>
    <m/>
    <x v="95"/>
    <s v="Invoice"/>
    <s v="90126"/>
    <s v="BUILDERS WAREHOUSE:CHERRY LANE"/>
    <s v="G/MASTER HERB MINT 12CM"/>
    <n v="10"/>
    <n v="25.25"/>
    <n v="252.5"/>
    <n v="112968.5"/>
    <x v="6"/>
  </r>
  <r>
    <m/>
    <x v="95"/>
    <s v="Invoice"/>
    <s v="90140"/>
    <s v="BUILDERS WAREHOUSE:LYNNWOOD"/>
    <s v="G/MASTER HERB MINT 12CM"/>
    <n v="8"/>
    <n v="25.25"/>
    <n v="202"/>
    <n v="113170.5"/>
    <x v="6"/>
  </r>
  <r>
    <m/>
    <x v="53"/>
    <s v="Invoice"/>
    <s v="90303"/>
    <s v="BUILDERS WAREHOUSE:NEWMARKET"/>
    <s v="G/MASTER HERB MINT 12CM"/>
    <n v="20"/>
    <n v="25.25"/>
    <n v="505"/>
    <n v="113675.5"/>
    <x v="6"/>
  </r>
  <r>
    <m/>
    <x v="65"/>
    <s v="Invoice"/>
    <s v="90324"/>
    <s v="BUILDERS WAREHOUSE:RUSTENBURG"/>
    <s v="G/MASTER HERB MINT 12CM"/>
    <n v="25"/>
    <n v="25.25"/>
    <n v="631.25"/>
    <n v="114306.75"/>
    <x v="6"/>
  </r>
  <r>
    <m/>
    <x v="65"/>
    <s v="Invoice"/>
    <s v="90327"/>
    <s v="BUILDERS WAREHOUSE:ERASMUS PARK"/>
    <s v="G/MASTER HERB MINT 12CM"/>
    <n v="20"/>
    <n v="25.25"/>
    <n v="505"/>
    <n v="114811.75"/>
    <x v="6"/>
  </r>
  <r>
    <m/>
    <x v="68"/>
    <s v="Invoice"/>
    <s v="90393"/>
    <s v="BUILDERS WAREHOUSE:RUSTENBURG"/>
    <s v="G/MASTER HERB MINT 12CM"/>
    <n v="20"/>
    <n v="25.25"/>
    <n v="505"/>
    <n v="115316.75"/>
    <x v="6"/>
  </r>
  <r>
    <m/>
    <x v="68"/>
    <s v="Invoice"/>
    <s v="90401"/>
    <s v="BUILDERS WAREHOUSE:RASLOUW"/>
    <s v="G/MASTER HERB MINT 12CM"/>
    <n v="10"/>
    <n v="25.25"/>
    <n v="252.5"/>
    <n v="115569.25"/>
    <x v="6"/>
  </r>
  <r>
    <m/>
    <x v="70"/>
    <s v="Invoice"/>
    <s v="90416"/>
    <s v="BUILDERS WAREHOUSE:KLERKSDORP"/>
    <s v="G/MASTER HERB MINT 12CM"/>
    <n v="15"/>
    <n v="25.25"/>
    <n v="378.75"/>
    <n v="115948"/>
    <x v="6"/>
  </r>
  <r>
    <m/>
    <x v="70"/>
    <s v="Invoice"/>
    <s v="90424"/>
    <s v="BUILDERS WAREHOUSE:GREENSTONE"/>
    <s v="G/MASTER HERB MINT 12CM"/>
    <n v="15"/>
    <n v="25.25"/>
    <n v="378.75"/>
    <n v="116326.75"/>
    <x v="6"/>
  </r>
  <r>
    <m/>
    <x v="70"/>
    <s v="Invoice"/>
    <s v="90429"/>
    <s v="BUILDERS WAREHOUSE:KEMPTON PARK"/>
    <s v="G/MASTER HERB MINT 12CM"/>
    <n v="25"/>
    <n v="25.25"/>
    <n v="631.25"/>
    <n v="116958"/>
    <x v="6"/>
  </r>
  <r>
    <m/>
    <x v="39"/>
    <s v="Invoice"/>
    <s v="90439"/>
    <s v="BUILDERS WAREHOUSE:EDENVALE"/>
    <s v="G/MASTER HERB MINT 12CM"/>
    <n v="25"/>
    <n v="25.25"/>
    <n v="631.25"/>
    <n v="117589.25"/>
    <x v="6"/>
  </r>
  <r>
    <m/>
    <x v="39"/>
    <s v="Invoice"/>
    <s v="90445"/>
    <s v="BUILDERS WAREHOUSE:NEWMARKET"/>
    <s v="G/MASTER HERB MINT 12CM"/>
    <n v="25"/>
    <n v="25.25"/>
    <n v="631.25"/>
    <n v="118220.5"/>
    <x v="6"/>
  </r>
  <r>
    <m/>
    <x v="71"/>
    <s v="Invoice"/>
    <s v="90451"/>
    <s v="BUILDERS WAREHOUSE:NORWOOD"/>
    <s v="G/MASTER HERB MINT 12CM"/>
    <n v="20"/>
    <n v="25.25"/>
    <n v="505"/>
    <n v="118725.5"/>
    <x v="6"/>
  </r>
  <r>
    <m/>
    <x v="71"/>
    <s v="Invoice"/>
    <s v="90480"/>
    <s v="BUILDERS WAREHOUSE:BOKSBURG (NEW)"/>
    <s v="G/MASTER HERB MINT 12CM"/>
    <n v="15"/>
    <n v="25.25"/>
    <n v="378.75"/>
    <n v="119104.25"/>
    <x v="6"/>
  </r>
  <r>
    <m/>
    <x v="72"/>
    <s v="Invoice"/>
    <s v="90462"/>
    <s v="BUILDERS WAREHOUSE:LYNNWOOD"/>
    <s v="G/MASTER HERB MINT 12CM"/>
    <n v="20"/>
    <n v="25.25"/>
    <n v="505"/>
    <n v="119609.25"/>
    <x v="6"/>
  </r>
  <r>
    <m/>
    <x v="74"/>
    <s v="Invoice"/>
    <s v="90558"/>
    <s v="BUILDERS WAREHOUSE:BEDFORDVIEW"/>
    <s v="G/MASTER HERB MINT 12CM"/>
    <n v="25"/>
    <n v="25.25"/>
    <n v="631.25"/>
    <n v="120240.5"/>
    <x v="6"/>
  </r>
  <r>
    <m/>
    <x v="74"/>
    <s v="Invoice"/>
    <s v="90559"/>
    <s v="BUILDERS WAREHOUSE:GREENSTONE"/>
    <s v="G/MASTER HERB MINT 12CM"/>
    <n v="25"/>
    <n v="25.25"/>
    <n v="631.25"/>
    <n v="120871.75"/>
    <x v="6"/>
  </r>
  <r>
    <m/>
    <x v="74"/>
    <s v="Invoice"/>
    <s v="90561"/>
    <s v="BUILDERS WAREHOUSE:ROBINDALE"/>
    <s v="G/MASTER HERB MINT 12CM"/>
    <n v="25"/>
    <n v="25.25"/>
    <n v="631.25"/>
    <n v="121503"/>
    <x v="6"/>
  </r>
  <r>
    <m/>
    <x v="102"/>
    <s v="Invoice"/>
    <s v="90569"/>
    <s v="BUILDERS WAREHOUSE:NEWMARKET"/>
    <s v="G/MASTER HERB MINT 12CM"/>
    <n v="15"/>
    <n v="25.25"/>
    <n v="378.75"/>
    <n v="121881.75"/>
    <x v="6"/>
  </r>
  <r>
    <m/>
    <x v="102"/>
    <s v="Invoice"/>
    <s v="90570"/>
    <s v="BUILDERS WAREHOUSE:SUNWARD PARK"/>
    <s v="G/MASTER HERB MINT 12CM"/>
    <n v="10"/>
    <n v="25.25"/>
    <n v="252.5"/>
    <n v="122134.25"/>
    <x v="6"/>
  </r>
  <r>
    <s v="Total for G/MASTER HERB MINT 12CM"/>
    <x v="0"/>
    <m/>
    <m/>
    <m/>
    <m/>
    <n v="4837"/>
    <m/>
    <n v="122134.25"/>
    <m/>
    <x v="0"/>
  </r>
  <r>
    <s v="G/MASTER HERB ORIGANO 12CM"/>
    <x v="0"/>
    <m/>
    <m/>
    <m/>
    <m/>
    <m/>
    <m/>
    <m/>
    <m/>
    <x v="0"/>
  </r>
  <r>
    <m/>
    <x v="280"/>
    <s v="Invoice"/>
    <s v="86087"/>
    <s v="BUILDERS WAREHOUSE:SILVERLAKES"/>
    <s v="G/MASTER HERB ORIGANO 12CM"/>
    <n v="10"/>
    <n v="25.25"/>
    <n v="252.5"/>
    <n v="252.5"/>
    <x v="6"/>
  </r>
  <r>
    <m/>
    <x v="280"/>
    <s v="Invoice"/>
    <s v="86089"/>
    <s v="BUILDERS WAREHOUSE:LYNNWOOD"/>
    <s v="G/MASTER HERB ORIGANO 12CM"/>
    <n v="20"/>
    <n v="25.25"/>
    <n v="505"/>
    <n v="757.5"/>
    <x v="6"/>
  </r>
  <r>
    <m/>
    <x v="280"/>
    <s v="Invoice"/>
    <s v="86095"/>
    <s v="BUILDERS WAREHOUSE:WOODLANDS"/>
    <s v="G/MASTER HERB ORIGANO 12CM"/>
    <n v="5"/>
    <n v="25.25"/>
    <n v="126.25"/>
    <n v="883.75"/>
    <x v="6"/>
  </r>
  <r>
    <m/>
    <x v="45"/>
    <s v="Invoice"/>
    <s v="86125"/>
    <s v="BUILDERS WAREHOUSE:ROBINDALE"/>
    <s v="G/MASTER HERB ORIGANO 12CM"/>
    <n v="16"/>
    <n v="25.25"/>
    <n v="404"/>
    <n v="1287.75"/>
    <x v="6"/>
  </r>
  <r>
    <m/>
    <x v="45"/>
    <s v="Invoice"/>
    <s v="86129"/>
    <s v="BUILDERS WAREHOUSE:NORWOOD"/>
    <s v="G/MASTER HERB ORIGANO 12CM"/>
    <n v="16"/>
    <n v="25.25"/>
    <n v="404"/>
    <n v="1691.75"/>
    <x v="6"/>
  </r>
  <r>
    <m/>
    <x v="209"/>
    <s v="Invoice"/>
    <s v="86139"/>
    <s v="BUILDERS WAREHOUSE:CARNIVAL MALL"/>
    <s v="G/MASTER HERB ORIGANO 12CM"/>
    <n v="10"/>
    <n v="25.25"/>
    <n v="252.5"/>
    <n v="1944.25"/>
    <x v="6"/>
  </r>
  <r>
    <m/>
    <x v="209"/>
    <s v="Invoice"/>
    <s v="86144"/>
    <s v="BUILDERS WAREHOUSE:NEWMARKET"/>
    <s v="G/MASTER HERB ORIGANO 12CM"/>
    <n v="7"/>
    <n v="25.25"/>
    <n v="176.75"/>
    <n v="2121"/>
    <x v="6"/>
  </r>
  <r>
    <m/>
    <x v="209"/>
    <s v="Invoice"/>
    <s v="86151"/>
    <s v="BUILDERS WAREHOUSE:EDENVALE"/>
    <s v="G/MASTER HERB ORIGANO 12CM"/>
    <n v="15"/>
    <n v="25.25"/>
    <n v="378.75"/>
    <n v="2499.75"/>
    <x v="6"/>
  </r>
  <r>
    <m/>
    <x v="2"/>
    <s v="Invoice"/>
    <s v="86266"/>
    <s v="BUILDERS WAREHOUSE:ZAMBEZI"/>
    <s v="G/MASTER HERB ORIGANO 12CM"/>
    <n v="15"/>
    <n v="25.25"/>
    <n v="378.75"/>
    <n v="2878.5"/>
    <x v="6"/>
  </r>
  <r>
    <m/>
    <x v="2"/>
    <s v="Invoice"/>
    <s v="86272"/>
    <s v="BUILDERS WAREHOUSE:KLERKSDORP"/>
    <s v="G/MASTER HERB ORIGANO 12CM"/>
    <n v="10"/>
    <n v="25.25"/>
    <n v="252.5"/>
    <n v="3131"/>
    <x v="6"/>
  </r>
  <r>
    <m/>
    <x v="227"/>
    <s v="Invoice"/>
    <s v="86308"/>
    <s v="BUILDERS WAREHOUSE:RUSTENBURG"/>
    <s v="G/MASTER HERB ORIGANO 12CM"/>
    <n v="16"/>
    <n v="25.25"/>
    <n v="404"/>
    <n v="3535"/>
    <x v="6"/>
  </r>
  <r>
    <m/>
    <x v="233"/>
    <s v="Invoice"/>
    <s v="86522"/>
    <s v="BUILDERS WAREHOUSE:SUNWARD PARK"/>
    <s v="G/MASTER HERB ORIGANO 12CM"/>
    <n v="16"/>
    <n v="25.25"/>
    <n v="404"/>
    <n v="3939"/>
    <x v="6"/>
  </r>
  <r>
    <m/>
    <x v="233"/>
    <s v="Invoice"/>
    <s v="86524"/>
    <s v="BUILDERS WAREHOUSE:NEWMARKET"/>
    <s v="G/MASTER HERB ORIGANO 12CM"/>
    <n v="16"/>
    <n v="25.25"/>
    <n v="404"/>
    <n v="4343"/>
    <x v="6"/>
  </r>
  <r>
    <m/>
    <x v="281"/>
    <s v="Invoice"/>
    <s v="86536"/>
    <s v="BUILDERS WAREHOUSE:RUSTENBURG"/>
    <s v="G/MASTER HERB ORIGANO 12CM"/>
    <n v="7"/>
    <n v="25.25"/>
    <n v="176.75"/>
    <n v="4519.75"/>
    <x v="6"/>
  </r>
  <r>
    <m/>
    <x v="107"/>
    <s v="Invoice"/>
    <s v="86686"/>
    <s v="BUILDERS WAREHOUSE:RASLOUW"/>
    <s v="G/MASTER HERB ORIGANO 12CM"/>
    <n v="10"/>
    <n v="25.25"/>
    <n v="252.5"/>
    <n v="4772.25"/>
    <x v="6"/>
  </r>
  <r>
    <m/>
    <x v="108"/>
    <s v="Invoice"/>
    <s v="86699"/>
    <s v="BUILDERS WAREHOUSE:KLERKSDORP"/>
    <s v="G/MASTER HERB ORIGANO 12CM"/>
    <n v="10"/>
    <n v="25.25"/>
    <n v="252.5"/>
    <n v="5024.75"/>
    <x v="6"/>
  </r>
  <r>
    <m/>
    <x v="234"/>
    <s v="Invoice"/>
    <s v="86710"/>
    <s v="BUILDERS WAREHOUSE:GREENSTONE"/>
    <s v="G/MASTER HERB ORIGANO 12CM"/>
    <n v="10"/>
    <n v="25.25"/>
    <n v="252.5"/>
    <n v="5277.25"/>
    <x v="6"/>
  </r>
  <r>
    <m/>
    <x v="234"/>
    <s v="Invoice"/>
    <s v="86712"/>
    <s v="BUILDERS WAREHOUSE:NORWOOD"/>
    <s v="G/MASTER HERB ORIGANO 12CM"/>
    <n v="10"/>
    <n v="25.25"/>
    <n v="252.5"/>
    <n v="5529.75"/>
    <x v="6"/>
  </r>
  <r>
    <m/>
    <x v="238"/>
    <s v="Invoice"/>
    <s v="86803"/>
    <s v="BUILDERS WAREHOUSE:HARTEBEESPOORT"/>
    <s v="G/MASTER HERB ORIGANO 12CM"/>
    <n v="12"/>
    <n v="25.25"/>
    <n v="303"/>
    <n v="5832.75"/>
    <x v="6"/>
  </r>
  <r>
    <m/>
    <x v="238"/>
    <s v="Invoice"/>
    <s v="86804"/>
    <s v="BUILDERS WAREHOUSE:RUSTENBURG"/>
    <s v="G/MASTER HERB ORIGANO 12CM"/>
    <n v="16"/>
    <n v="25.25"/>
    <n v="404"/>
    <n v="6236.75"/>
    <x v="6"/>
  </r>
  <r>
    <m/>
    <x v="114"/>
    <s v="Invoice"/>
    <s v="86897"/>
    <s v="BUILDERS WAREHOUSE:ROBINDALE"/>
    <s v="G/MASTER HERB ORIGANO 12CM"/>
    <n v="10"/>
    <n v="25.25"/>
    <n v="252.5"/>
    <n v="6489.25"/>
    <x v="6"/>
  </r>
  <r>
    <m/>
    <x v="240"/>
    <s v="Invoice"/>
    <s v="86904"/>
    <s v="BUILDERS WAREHOUSE:GREENSTONE"/>
    <s v="G/MASTER HERB ORIGANO 12CM"/>
    <n v="5"/>
    <n v="25.25"/>
    <n v="126.25"/>
    <n v="6615.5"/>
    <x v="6"/>
  </r>
  <r>
    <m/>
    <x v="126"/>
    <s v="Invoice"/>
    <s v="87139"/>
    <s v="BUILDERS WAREHOUSE:WOODLANDS"/>
    <s v="G/MASTER HERB ORIGANO 12CM"/>
    <n v="10"/>
    <n v="25.25"/>
    <n v="252.5"/>
    <n v="6868"/>
    <x v="6"/>
  </r>
  <r>
    <m/>
    <x v="126"/>
    <s v="Invoice"/>
    <s v="87149"/>
    <s v="BUILDERS WAREHOUSE:RASLOUW"/>
    <s v="G/MASTER HERB ORIGANO 12CM"/>
    <n v="12"/>
    <n v="25.25"/>
    <n v="303"/>
    <n v="7171"/>
    <x v="6"/>
  </r>
  <r>
    <m/>
    <x v="126"/>
    <s v="Invoice"/>
    <s v="87150"/>
    <s v="BUILDERS WAREHOUSE:CENTURION"/>
    <s v="G/MASTER HERB ORIGANO 12CM"/>
    <n v="20"/>
    <n v="25.25"/>
    <n v="505"/>
    <n v="7676"/>
    <x v="6"/>
  </r>
  <r>
    <m/>
    <x v="47"/>
    <s v="Invoice"/>
    <s v="87173"/>
    <s v="BUILDERS WAREHOUSE:KLERKSDORP"/>
    <s v="G/MASTER HERB ORIGANO 12CM"/>
    <n v="10"/>
    <n v="25.25"/>
    <n v="252.5"/>
    <n v="7928.5"/>
    <x v="6"/>
  </r>
  <r>
    <m/>
    <x v="25"/>
    <s v="Invoice"/>
    <s v="87184"/>
    <s v="BUILDERS WAREHOUSE:RUSTENBURG"/>
    <s v="G/MASTER HERB ORIGANO 12CM"/>
    <n v="15"/>
    <n v="25.25"/>
    <n v="378.75"/>
    <n v="8307.25"/>
    <x v="6"/>
  </r>
  <r>
    <m/>
    <x v="127"/>
    <s v="Invoice"/>
    <s v="87189"/>
    <s v="BUILDERS WAREHOUSE:ERASMUS PARK"/>
    <s v="G/MASTER HERB ORIGANO 12CM"/>
    <n v="20"/>
    <n v="25.25"/>
    <n v="505"/>
    <n v="8812.25"/>
    <x v="6"/>
  </r>
  <r>
    <m/>
    <x v="129"/>
    <s v="Invoice"/>
    <s v="87227"/>
    <s v="BUILDERS WAREHOUSE:NORWOOD"/>
    <s v="G/MASTER HERB ORIGANO 12CM"/>
    <n v="20"/>
    <n v="25.25"/>
    <n v="505"/>
    <n v="9317.25"/>
    <x v="6"/>
  </r>
  <r>
    <m/>
    <x v="129"/>
    <s v="Invoice"/>
    <s v="87230"/>
    <s v="BUILDERS WAREHOUSE:KEMPTON PARK"/>
    <s v="G/MASTER HERB ORIGANO 12CM"/>
    <n v="20"/>
    <n v="25.25"/>
    <n v="505"/>
    <n v="9822.25"/>
    <x v="6"/>
  </r>
  <r>
    <m/>
    <x v="129"/>
    <s v="Invoice"/>
    <s v="87232"/>
    <s v="BUILDERS WAREHOUSE:ROBINDALE"/>
    <s v="G/MASTER HERB ORIGANO 12CM"/>
    <n v="20"/>
    <n v="25.25"/>
    <n v="505"/>
    <n v="10327.25"/>
    <x v="6"/>
  </r>
  <r>
    <m/>
    <x v="26"/>
    <s v="Invoice"/>
    <s v="87246"/>
    <s v="BUILDERS WAREHOUSE:SUNWARD PARK"/>
    <s v="G/MASTER HERB ORIGANO 12CM"/>
    <n v="20"/>
    <n v="25.25"/>
    <n v="505"/>
    <n v="10832.25"/>
    <x v="6"/>
  </r>
  <r>
    <m/>
    <x v="26"/>
    <s v="Invoice"/>
    <s v="87247"/>
    <s v="BUILDERS WAREHOUSE:NORTHMEAD"/>
    <s v="G/MASTER HERB ORIGANO 12CM"/>
    <n v="8"/>
    <n v="25.25"/>
    <n v="202"/>
    <n v="11034.25"/>
    <x v="6"/>
  </r>
  <r>
    <m/>
    <x v="26"/>
    <s v="Invoice"/>
    <s v="87248"/>
    <s v="BUILDERS WAREHOUSE:CARNIVAL MALL"/>
    <s v="G/MASTER HERB ORIGANO 12CM"/>
    <n v="10"/>
    <n v="25.25"/>
    <n v="252.5"/>
    <n v="11286.75"/>
    <x v="6"/>
  </r>
  <r>
    <m/>
    <x v="26"/>
    <s v="Invoice"/>
    <s v="87249"/>
    <s v="BUILDERS WAREHOUSE:EDENVALE"/>
    <s v="G/MASTER HERB ORIGANO 12CM"/>
    <n v="10"/>
    <n v="25.25"/>
    <n v="252.5"/>
    <n v="11539.25"/>
    <x v="6"/>
  </r>
  <r>
    <m/>
    <x v="26"/>
    <s v="Invoice"/>
    <s v="87250"/>
    <s v="BUILDERS WAREHOUSE:NEWMARKET"/>
    <s v="G/MASTER HERB ORIGANO 12CM"/>
    <n v="20"/>
    <n v="25.25"/>
    <n v="505"/>
    <n v="12044.25"/>
    <x v="6"/>
  </r>
  <r>
    <m/>
    <x v="210"/>
    <s v="Invoice"/>
    <s v="87298"/>
    <s v="BUILDERS WAREHOUSE:BOKSBURG (NEW)"/>
    <s v="G/MASTER HERB ORIGANO 12CM"/>
    <n v="10"/>
    <n v="25.25"/>
    <n v="252.5"/>
    <n v="12296.75"/>
    <x v="6"/>
  </r>
  <r>
    <m/>
    <x v="130"/>
    <s v="Invoice"/>
    <s v="87273"/>
    <s v="BUILDERS WAREHOUSE:RUSTENBURG"/>
    <s v="G/MASTER HERB ORIGANO 12CM"/>
    <n v="10"/>
    <n v="25.25"/>
    <n v="252.5"/>
    <n v="12549.25"/>
    <x v="6"/>
  </r>
  <r>
    <m/>
    <x v="245"/>
    <s v="Invoice"/>
    <s v="87319"/>
    <s v="BUILDERS WAREHOUSE:GREENSTONE"/>
    <s v="G/MASTER HERB ORIGANO 12CM"/>
    <n v="20"/>
    <n v="25.25"/>
    <n v="505"/>
    <n v="13054.25"/>
    <x v="6"/>
  </r>
  <r>
    <m/>
    <x v="245"/>
    <s v="Invoice"/>
    <s v="87320"/>
    <s v="BUILDERS WAREHOUSE:ROBINDALE"/>
    <s v="G/MASTER HERB ORIGANO 12CM"/>
    <n v="10"/>
    <n v="25.25"/>
    <n v="252.5"/>
    <n v="13306.75"/>
    <x v="6"/>
  </r>
  <r>
    <m/>
    <x v="245"/>
    <s v="Invoice"/>
    <s v="87325"/>
    <s v="BUILDERS WAREHOUSE:NORWOOD"/>
    <s v="G/MASTER HERB ORIGANO 12CM"/>
    <n v="6"/>
    <n v="25.25"/>
    <n v="151.5"/>
    <n v="13458.25"/>
    <x v="6"/>
  </r>
  <r>
    <m/>
    <x v="131"/>
    <s v="Invoice"/>
    <s v="87328"/>
    <s v="BUILDERS WAREHOUSE:MIDRAND"/>
    <s v="G/MASTER HERB ORIGANO 12CM"/>
    <n v="20"/>
    <n v="25.25"/>
    <n v="505"/>
    <n v="13963.25"/>
    <x v="6"/>
  </r>
  <r>
    <m/>
    <x v="132"/>
    <s v="Invoice"/>
    <s v="87339"/>
    <s v="BUILDERS WAREHOUSE:SILVERLAKES"/>
    <s v="G/MASTER HERB ORIGANO 12CM"/>
    <n v="20"/>
    <n v="25.25"/>
    <n v="505"/>
    <n v="14468.25"/>
    <x v="6"/>
  </r>
  <r>
    <m/>
    <x v="132"/>
    <s v="Invoice"/>
    <s v="87341"/>
    <s v="BUILDERS WAREHOUSE:WOODLANDS"/>
    <s v="G/MASTER HERB ORIGANO 12CM"/>
    <n v="12"/>
    <n v="25.25"/>
    <n v="303"/>
    <n v="14771.25"/>
    <x v="6"/>
  </r>
  <r>
    <m/>
    <x v="132"/>
    <s v="Invoice"/>
    <s v="87344"/>
    <s v="BUILDERS WAREHOUSE:WONDER PARK"/>
    <s v="G/MASTER HERB ORIGANO 12CM"/>
    <n v="8"/>
    <n v="25.25"/>
    <n v="202"/>
    <n v="14973.25"/>
    <x v="6"/>
  </r>
  <r>
    <m/>
    <x v="132"/>
    <s v="Invoice"/>
    <s v="87345"/>
    <s v="BUILDERS WAREHOUSE:ERASMUS PARK"/>
    <s v="G/MASTER HERB ORIGANO 12CM"/>
    <n v="10"/>
    <n v="25.25"/>
    <n v="252.5"/>
    <n v="15225.75"/>
    <x v="6"/>
  </r>
  <r>
    <m/>
    <x v="132"/>
    <s v="Invoice"/>
    <s v="87346"/>
    <s v="BUILDERS WAREHOUSE:RASLOUW"/>
    <s v="G/MASTER HERB ORIGANO 12CM"/>
    <n v="10"/>
    <n v="25.25"/>
    <n v="252.5"/>
    <n v="15478.25"/>
    <x v="6"/>
  </r>
  <r>
    <m/>
    <x v="132"/>
    <s v="Invoice"/>
    <s v="87353"/>
    <s v="BUILDERS WAREHOUSE:CENTURION"/>
    <s v="G/MASTER HERB ORIGANO 12CM"/>
    <n v="10"/>
    <n v="25.25"/>
    <n v="252.5"/>
    <n v="15730.75"/>
    <x v="6"/>
  </r>
  <r>
    <m/>
    <x v="133"/>
    <s v="Invoice"/>
    <s v="87384"/>
    <s v="BUILDERS WAREHOUSE:BEDFORDVIEW"/>
    <s v="G/MASTER HERB ORIGANO 12CM"/>
    <n v="12"/>
    <n v="25.25"/>
    <n v="303"/>
    <n v="16033.75"/>
    <x v="6"/>
  </r>
  <r>
    <m/>
    <x v="175"/>
    <s v="Invoice"/>
    <s v="88063"/>
    <s v="BUILDERS WAREHOUSE:RASLOUW"/>
    <s v="G/MASTER HERB ORIGANO 12CM"/>
    <n v="12"/>
    <n v="25.25"/>
    <n v="303"/>
    <n v="16336.75"/>
    <x v="6"/>
  </r>
  <r>
    <m/>
    <x v="175"/>
    <s v="Invoice"/>
    <s v="88067"/>
    <s v="BUILDERS WAREHOUSE:LYNNWOOD"/>
    <s v="G/MASTER HERB ORIGANO 12CM"/>
    <n v="20"/>
    <n v="25.25"/>
    <n v="505"/>
    <n v="16841.75"/>
    <x v="6"/>
  </r>
  <r>
    <m/>
    <x v="175"/>
    <s v="Invoice"/>
    <s v="88069"/>
    <s v="BUILDERS WAREHOUSE:ERASMUS PARK"/>
    <s v="G/MASTER HERB ORIGANO 12CM"/>
    <n v="20"/>
    <n v="25.25"/>
    <n v="505"/>
    <n v="17346.75"/>
    <x v="6"/>
  </r>
  <r>
    <m/>
    <x v="175"/>
    <s v="Invoice"/>
    <s v="88081"/>
    <s v="BUILDERS WAREHOUSE:SILVERLAKES"/>
    <s v="G/MASTER HERB ORIGANO 12CM"/>
    <n v="15"/>
    <n v="25.25"/>
    <n v="378.75"/>
    <n v="17725.5"/>
    <x v="6"/>
  </r>
  <r>
    <m/>
    <x v="175"/>
    <s v="Invoice"/>
    <s v="88083"/>
    <s v="BUILDERS WAREHOUSE:CENTURION"/>
    <s v="G/MASTER HERB ORIGANO 12CM"/>
    <n v="20"/>
    <n v="25.25"/>
    <n v="505"/>
    <n v="18230.5"/>
    <x v="6"/>
  </r>
  <r>
    <m/>
    <x v="251"/>
    <s v="Invoice"/>
    <s v="88094"/>
    <s v="BUILDERS WAREHOUSE:KLERKSDORP"/>
    <s v="G/MASTER HERB ORIGANO 12CM"/>
    <n v="20"/>
    <n v="25.25"/>
    <n v="505"/>
    <n v="18735.5"/>
    <x v="6"/>
  </r>
  <r>
    <m/>
    <x v="252"/>
    <s v="Invoice"/>
    <s v="88108"/>
    <s v="BUILDERS WAREHOUSE:GREENSTONE"/>
    <s v="G/MASTER HERB ORIGANO 12CM"/>
    <n v="20"/>
    <n v="25.25"/>
    <n v="505"/>
    <n v="19240.5"/>
    <x v="6"/>
  </r>
  <r>
    <m/>
    <x v="252"/>
    <s v="Invoice"/>
    <s v="88115"/>
    <s v="BUILDERS WAREHOUSE:NORWOOD"/>
    <s v="G/MASTER HERB ORIGANO 12CM"/>
    <n v="15"/>
    <n v="25.25"/>
    <n v="378.75"/>
    <n v="19619.25"/>
    <x v="6"/>
  </r>
  <r>
    <m/>
    <x v="219"/>
    <s v="Invoice"/>
    <s v="88578"/>
    <s v="BUILDERS WAREHOUSE:WOODLANDS"/>
    <s v="G/MASTER HERB ORIGANO 12CM"/>
    <n v="20"/>
    <n v="25.25"/>
    <n v="505"/>
    <n v="20124.25"/>
    <x v="6"/>
  </r>
  <r>
    <m/>
    <x v="219"/>
    <s v="Invoice"/>
    <s v="88581"/>
    <s v="BUILDERS WAREHOUSE:SILVERLAKES"/>
    <s v="G/MASTER HERB ORIGANO 12CM"/>
    <n v="15"/>
    <n v="25.25"/>
    <n v="378.75"/>
    <n v="20503"/>
    <x v="6"/>
  </r>
  <r>
    <m/>
    <x v="219"/>
    <s v="Invoice"/>
    <s v="88584"/>
    <s v="BUILDERS WAREHOUSE:LYNNWOOD"/>
    <s v="G/MASTER HERB ORIGANO 12CM"/>
    <n v="20"/>
    <n v="25.25"/>
    <n v="505"/>
    <n v="21008"/>
    <x v="6"/>
  </r>
  <r>
    <m/>
    <x v="219"/>
    <s v="Invoice"/>
    <s v="88587"/>
    <s v="BUILDERS WAREHOUSE:RUSTENBURG"/>
    <s v="G/MASTER HERB ORIGANO 12CM"/>
    <n v="30"/>
    <n v="25.25"/>
    <n v="757.5"/>
    <n v="21765.5"/>
    <x v="6"/>
  </r>
  <r>
    <m/>
    <x v="219"/>
    <s v="Invoice"/>
    <s v="88590"/>
    <s v="BUILDERS WAREHOUSE:ERASMUS PARK"/>
    <s v="G/MASTER HERB ORIGANO 12CM"/>
    <n v="20"/>
    <n v="25.25"/>
    <n v="505"/>
    <n v="22270.5"/>
    <x v="6"/>
  </r>
  <r>
    <m/>
    <x v="192"/>
    <s v="Invoice"/>
    <s v="88610"/>
    <s v="BUILDERS WAREHOUSE:CENTURION"/>
    <s v="G/MASTER HERB ORIGANO 12CM"/>
    <n v="20"/>
    <n v="25.25"/>
    <n v="505"/>
    <n v="22775.5"/>
    <x v="6"/>
  </r>
  <r>
    <m/>
    <x v="194"/>
    <s v="Invoice"/>
    <s v="88724"/>
    <s v="BUILDERS WAREHOUSE:CARNIVAL MALL"/>
    <s v="G/MASTER HERB ORIGANO 12CM"/>
    <n v="19"/>
    <n v="25.25"/>
    <n v="479.75"/>
    <n v="23255.25"/>
    <x v="6"/>
  </r>
  <r>
    <m/>
    <x v="200"/>
    <s v="Invoice"/>
    <s v="89009"/>
    <s v="BUILDERS WAREHOUSE:ERASMUS PARK"/>
    <s v="G/MASTER HERB ORIGANO 12CM"/>
    <n v="20"/>
    <n v="25.25"/>
    <n v="505"/>
    <n v="23760.25"/>
    <x v="6"/>
  </r>
  <r>
    <m/>
    <x v="200"/>
    <s v="Invoice"/>
    <s v="89015"/>
    <s v="BUILDERS WAREHOUSE:SILVERLAKES"/>
    <s v="G/MASTER HERB ORIGANO 12CM"/>
    <n v="20"/>
    <n v="25.25"/>
    <n v="505"/>
    <n v="24265.25"/>
    <x v="6"/>
  </r>
  <r>
    <m/>
    <x v="200"/>
    <s v="Invoice"/>
    <s v="89024"/>
    <s v="BUILDERS WAREHOUSE:CHERRY LANE"/>
    <s v="G/MASTER HERB ORIGANO 12CM"/>
    <n v="6"/>
    <n v="25.25"/>
    <n v="151.5"/>
    <n v="24416.75"/>
    <x v="6"/>
  </r>
  <r>
    <m/>
    <x v="274"/>
    <s v="Invoice"/>
    <s v="89076"/>
    <s v="BUILDERS WAREHOUSE:BOKSBURG (NEW)"/>
    <s v="G/MASTER HERB ORIGANO 12CM"/>
    <n v="10"/>
    <n v="25.25"/>
    <n v="252.5"/>
    <n v="24669.25"/>
    <x v="6"/>
  </r>
  <r>
    <m/>
    <x v="204"/>
    <s v="Invoice"/>
    <s v="89144"/>
    <s v="BUILDERS WAREHOUSE:SUNWARD PARK"/>
    <s v="G/MASTER HERB ORIGANO 12CM"/>
    <n v="12"/>
    <n v="25.25"/>
    <n v="303"/>
    <n v="24972.25"/>
    <x v="6"/>
  </r>
  <r>
    <m/>
    <x v="263"/>
    <s v="Invoice"/>
    <s v="89190"/>
    <s v="BUILDERS WAREHOUSE:KLERKSDORP"/>
    <s v="G/MASTER HERB ORIGANO 12CM"/>
    <n v="15"/>
    <n v="25.25"/>
    <n v="378.75"/>
    <n v="25351"/>
    <x v="6"/>
  </r>
  <r>
    <m/>
    <x v="206"/>
    <s v="Invoice"/>
    <s v="89201"/>
    <s v="BUILDERS WAREHOUSE:KEMPTON PARK"/>
    <s v="G/MASTER HERB ORIGANO 12CM"/>
    <n v="25"/>
    <n v="25.25"/>
    <n v="631.25"/>
    <n v="25982.25"/>
    <x v="6"/>
  </r>
  <r>
    <m/>
    <x v="80"/>
    <s v="Invoice"/>
    <s v="89396"/>
    <s v="BUILDERS WAREHOUSE:BEDFORDVIEW"/>
    <s v="G/MASTER HERB ORIGANO 12CM"/>
    <n v="15"/>
    <n v="25.25"/>
    <n v="378.75"/>
    <n v="26361"/>
    <x v="6"/>
  </r>
  <r>
    <m/>
    <x v="67"/>
    <s v="Invoice"/>
    <s v="90365"/>
    <s v="BUILDERS WAREHOUSE:GREENSTONE"/>
    <s v="G/MASTER HERB ORIGANO 12CM"/>
    <n v="15"/>
    <n v="25.25"/>
    <n v="378.75"/>
    <n v="26739.75"/>
    <x v="6"/>
  </r>
  <r>
    <m/>
    <x v="67"/>
    <s v="Invoice"/>
    <s v="90366"/>
    <s v="BUILDERS WAREHOUSE:NORWOOD"/>
    <s v="G/MASTER HERB ORIGANO 12CM"/>
    <n v="25"/>
    <n v="25.25"/>
    <n v="631.25"/>
    <n v="27371"/>
    <x v="6"/>
  </r>
  <r>
    <m/>
    <x v="67"/>
    <s v="Invoice"/>
    <s v="90368"/>
    <s v="BUILDERS WAREHOUSE:KEMPTON PARK"/>
    <s v="G/MASTER HERB ORIGANO 12CM"/>
    <n v="15"/>
    <n v="25.25"/>
    <n v="378.75"/>
    <n v="27749.75"/>
    <x v="6"/>
  </r>
  <r>
    <m/>
    <x v="98"/>
    <s v="Invoice"/>
    <s v="90382"/>
    <s v="BUILDERS WAREHOUSE:SUNWARD PARK"/>
    <s v="G/MASTER HERB ORIGANO 12CM"/>
    <n v="15"/>
    <n v="25.25"/>
    <n v="378.75"/>
    <n v="28128.5"/>
    <x v="6"/>
  </r>
  <r>
    <m/>
    <x v="68"/>
    <s v="Invoice"/>
    <s v="90393"/>
    <s v="BUILDERS WAREHOUSE:RUSTENBURG"/>
    <s v="G/MASTER HERB ORIGANO 12CM"/>
    <n v="20"/>
    <n v="25.25"/>
    <n v="505"/>
    <n v="28633.5"/>
    <x v="6"/>
  </r>
  <r>
    <m/>
    <x v="70"/>
    <s v="Invoice"/>
    <s v="90416"/>
    <s v="BUILDERS WAREHOUSE:KLERKSDORP"/>
    <s v="G/MASTER HERB ORIGANO 12CM"/>
    <n v="15"/>
    <n v="25.25"/>
    <n v="378.75"/>
    <n v="29012.25"/>
    <x v="6"/>
  </r>
  <r>
    <m/>
    <x v="70"/>
    <s v="Invoice"/>
    <s v="90426"/>
    <s v="BUILDERS WAREHOUSE:ROBINDALE"/>
    <s v="G/MASTER HERB ORIGANO 12CM"/>
    <n v="20"/>
    <n v="25.25"/>
    <n v="505"/>
    <n v="29517.25"/>
    <x v="6"/>
  </r>
  <r>
    <m/>
    <x v="70"/>
    <s v="Invoice"/>
    <s v="90427"/>
    <s v="BUILDERS WAREHOUSE:ROBINDALE"/>
    <s v="G/MASTER HERB ORIGANO 12CM"/>
    <n v="24"/>
    <n v="25.25"/>
    <n v="606"/>
    <n v="30123.25"/>
    <x v="6"/>
  </r>
  <r>
    <m/>
    <x v="70"/>
    <s v="Invoice"/>
    <s v="90429"/>
    <s v="BUILDERS WAREHOUSE:KEMPTON PARK"/>
    <s v="G/MASTER HERB ORIGANO 12CM"/>
    <n v="15"/>
    <n v="25.25"/>
    <n v="378.75"/>
    <n v="30502"/>
    <x v="6"/>
  </r>
  <r>
    <m/>
    <x v="39"/>
    <s v="Invoice"/>
    <s v="90439"/>
    <s v="BUILDERS WAREHOUSE:EDENVALE"/>
    <s v="G/MASTER HERB ORIGANO 12CM"/>
    <n v="25"/>
    <n v="25.25"/>
    <n v="631.25"/>
    <n v="31133.25"/>
    <x v="6"/>
  </r>
  <r>
    <m/>
    <x v="71"/>
    <s v="Invoice"/>
    <s v="90480"/>
    <s v="BUILDERS WAREHOUSE:BOKSBURG (NEW)"/>
    <s v="G/MASTER HERB ORIGANO 12CM"/>
    <n v="25"/>
    <n v="25.25"/>
    <n v="631.25"/>
    <n v="31764.5"/>
    <x v="6"/>
  </r>
  <r>
    <m/>
    <x v="72"/>
    <s v="Invoice"/>
    <s v="90461"/>
    <s v="BUILDERS WAREHOUSE:SILVERLAKES"/>
    <s v="G/MASTER HERB ORIGANO 12CM"/>
    <n v="24"/>
    <n v="25.25"/>
    <n v="606"/>
    <n v="32370.5"/>
    <x v="6"/>
  </r>
  <r>
    <m/>
    <x v="72"/>
    <s v="Invoice"/>
    <s v="90464"/>
    <s v="BUILDERS WAREHOUSE:WOODLANDS"/>
    <s v="G/MASTER HERB ORIGANO 12CM"/>
    <n v="20"/>
    <n v="25.25"/>
    <n v="505"/>
    <n v="32875.5"/>
    <x v="6"/>
  </r>
  <r>
    <m/>
    <x v="72"/>
    <s v="Invoice"/>
    <s v="90465"/>
    <s v="BUILDERS WAREHOUSE:CENTURION"/>
    <s v="G/MASTER HERB ORIGANO 12CM"/>
    <n v="25"/>
    <n v="25.25"/>
    <n v="631.25"/>
    <n v="33506.75"/>
    <x v="6"/>
  </r>
  <r>
    <m/>
    <x v="73"/>
    <s v="Invoice"/>
    <s v="90484"/>
    <s v="BUILDERS WAREHOUSE:MAFIKENG"/>
    <s v="G/MASTER HERB ORIGANO 12CM"/>
    <n v="25"/>
    <n v="25.25"/>
    <n v="631.25"/>
    <n v="34138"/>
    <x v="6"/>
  </r>
  <r>
    <m/>
    <x v="99"/>
    <s v="Invoice"/>
    <s v="90501"/>
    <s v="BUILDERS WAREHOUSE:CARNIVAL MALL"/>
    <s v="G/MASTER HERB ORIGANO 12CM"/>
    <n v="12"/>
    <n v="25.25"/>
    <n v="303"/>
    <n v="34441"/>
    <x v="6"/>
  </r>
  <r>
    <m/>
    <x v="12"/>
    <s v="Invoice"/>
    <s v="90516"/>
    <s v="BUILDERS WAREHOUSE:GREENSTONE"/>
    <s v="G/MASTER HERB ORIGANO 12CM"/>
    <n v="15"/>
    <n v="25.25"/>
    <n v="378.75"/>
    <n v="34819.75"/>
    <x v="6"/>
  </r>
  <r>
    <m/>
    <x v="12"/>
    <s v="Invoice"/>
    <s v="90519"/>
    <s v="BUILDERS WAREHOUSE:RUSTENBURG"/>
    <s v="G/MASTER HERB ORIGANO 12CM"/>
    <n v="15"/>
    <n v="25.25"/>
    <n v="378.75"/>
    <n v="35198.5"/>
    <x v="6"/>
  </r>
  <r>
    <m/>
    <x v="100"/>
    <s v="Invoice"/>
    <s v="90514"/>
    <s v="BUILDERS WAREHOUSE:HARTEBEESPOORT"/>
    <s v="G/MASTER HERB ORIGANO 12CM"/>
    <n v="10"/>
    <n v="25.25"/>
    <n v="252.5"/>
    <n v="35451"/>
    <x v="6"/>
  </r>
  <r>
    <m/>
    <x v="74"/>
    <s v="Invoice"/>
    <s v="90558"/>
    <s v="BUILDERS WAREHOUSE:BEDFORDVIEW"/>
    <s v="G/MASTER HERB ORIGANO 12CM"/>
    <n v="15"/>
    <n v="25.25"/>
    <n v="378.75"/>
    <n v="35829.75"/>
    <x v="6"/>
  </r>
  <r>
    <s v="Total for G/MASTER HERB ORIGANO 12CM"/>
    <x v="0"/>
    <m/>
    <m/>
    <m/>
    <m/>
    <n v="1419"/>
    <m/>
    <n v="35829.75"/>
    <m/>
    <x v="0"/>
  </r>
  <r>
    <s v="G/MASTER HERB PARSLEY 12CM"/>
    <x v="0"/>
    <m/>
    <m/>
    <m/>
    <m/>
    <m/>
    <m/>
    <m/>
    <m/>
    <x v="0"/>
  </r>
  <r>
    <m/>
    <x v="226"/>
    <s v="Invoice"/>
    <s v="86239"/>
    <s v="BUILDERS WAREHOUSE:CENTURION"/>
    <s v="G/MASTER HERB PARSLEY 12CM"/>
    <n v="16"/>
    <n v="25.25"/>
    <n v="404"/>
    <n v="404"/>
    <x v="6"/>
  </r>
  <r>
    <m/>
    <x v="226"/>
    <s v="Invoice"/>
    <s v="86243"/>
    <s v="BUILDERS WAREHOUSE:RASLOUW"/>
    <s v="G/MASTER HERB PARSLEY 12CM"/>
    <n v="16"/>
    <n v="25.25"/>
    <n v="404"/>
    <n v="808"/>
    <x v="6"/>
  </r>
  <r>
    <m/>
    <x v="2"/>
    <s v="Invoice"/>
    <s v="86272"/>
    <s v="BUILDERS WAREHOUSE:KLERKSDORP"/>
    <s v="G/MASTER HERB PARSLEY 12CM"/>
    <n v="10"/>
    <n v="25.25"/>
    <n v="252.5"/>
    <n v="1060.5"/>
    <x v="6"/>
  </r>
  <r>
    <m/>
    <x v="15"/>
    <s v="Invoice"/>
    <s v="86280"/>
    <s v="BUILDERS WAREHOUSE:GREENSTONE"/>
    <s v="G/MASTER HERB PARSLEY 12CM"/>
    <n v="16"/>
    <n v="25.25"/>
    <n v="404"/>
    <n v="1464.5"/>
    <x v="6"/>
  </r>
  <r>
    <m/>
    <x v="15"/>
    <s v="Invoice"/>
    <s v="86284"/>
    <s v="BUILDERS WAREHOUSE:BEDFORDVIEW"/>
    <s v="G/MASTER HERB PARSLEY 12CM"/>
    <n v="20"/>
    <n v="25.25"/>
    <n v="505"/>
    <n v="1969.5"/>
    <x v="6"/>
  </r>
  <r>
    <m/>
    <x v="15"/>
    <s v="Invoice"/>
    <s v="86285"/>
    <s v="BUILDERS WAREHOUSE:KEMPTON PARK"/>
    <s v="G/MASTER HERB PARSLEY 12CM"/>
    <n v="16"/>
    <n v="25.25"/>
    <n v="404"/>
    <n v="2373.5"/>
    <x v="6"/>
  </r>
  <r>
    <m/>
    <x v="104"/>
    <s v="Invoice"/>
    <s v="86417"/>
    <s v="BUILDERS WAREHOUSE:KEMPTON PARK"/>
    <s v="G/MASTER HERB PARSLEY 12CM"/>
    <n v="10"/>
    <n v="25.25"/>
    <n v="252.5"/>
    <n v="2626"/>
    <x v="6"/>
  </r>
  <r>
    <m/>
    <x v="5"/>
    <s v="Invoice"/>
    <s v="86427"/>
    <s v="BUILDERS WAREHOUSE:NEWMARKET"/>
    <s v="G/MASTER HERB PARSLEY 12CM"/>
    <n v="30"/>
    <n v="25.25"/>
    <n v="757.5"/>
    <n v="3383.5"/>
    <x v="6"/>
  </r>
  <r>
    <m/>
    <x v="5"/>
    <s v="Invoice"/>
    <s v="86444"/>
    <s v="BUILDERS WAREHOUSE:SUNWARD PARK"/>
    <s v="G/MASTER HERB PARSLEY 12CM"/>
    <n v="32"/>
    <n v="25.25"/>
    <n v="808"/>
    <n v="4191.5"/>
    <x v="6"/>
  </r>
  <r>
    <m/>
    <x v="231"/>
    <s v="Invoice"/>
    <s v="86448"/>
    <s v="BUILDERS WAREHOUSE:RUSTENBURG"/>
    <s v="G/MASTER HERB PARSLEY 12CM"/>
    <n v="32"/>
    <n v="25.25"/>
    <n v="808"/>
    <n v="4999.5"/>
    <x v="6"/>
  </r>
  <r>
    <m/>
    <x v="105"/>
    <s v="Invoice"/>
    <s v="86462"/>
    <s v="BUILDERS WAREHOUSE:RASLOUW"/>
    <s v="G/MASTER HERB PARSLEY 12CM"/>
    <n v="16"/>
    <n v="25.25"/>
    <n v="404"/>
    <n v="5403.5"/>
    <x v="6"/>
  </r>
  <r>
    <m/>
    <x v="105"/>
    <s v="Invoice"/>
    <s v="86470"/>
    <s v="BUILDERS WAREHOUSE:CENTURION"/>
    <s v="G/MASTER HERB PARSLEY 12CM"/>
    <n v="32"/>
    <n v="25.25"/>
    <n v="808"/>
    <n v="6211.5"/>
    <x v="6"/>
  </r>
  <r>
    <m/>
    <x v="105"/>
    <s v="Invoice"/>
    <s v="86471"/>
    <s v="BUILDERS WAREHOUSE:WOODLANDS"/>
    <s v="G/MASTER HERB PARSLEY 12CM"/>
    <n v="20"/>
    <n v="25.25"/>
    <n v="505"/>
    <n v="6716.5"/>
    <x v="6"/>
  </r>
  <r>
    <m/>
    <x v="19"/>
    <s v="Invoice"/>
    <s v="86488"/>
    <s v="BUILDERS WAREHOUSE:KLERKSDORP"/>
    <s v="G/MASTER HERB PARSLEY 12CM"/>
    <n v="16"/>
    <n v="25.25"/>
    <n v="404"/>
    <n v="7120.5"/>
    <x v="6"/>
  </r>
  <r>
    <m/>
    <x v="19"/>
    <s v="Invoice"/>
    <s v="86498"/>
    <s v="JOY GARDENS"/>
    <s v="G/MASTER HERB PARSLEY 12CM"/>
    <n v="5"/>
    <n v="21.8"/>
    <n v="109"/>
    <n v="7229.5"/>
    <x v="6"/>
  </r>
  <r>
    <m/>
    <x v="232"/>
    <s v="Invoice"/>
    <s v="86503"/>
    <s v="BUILDERS WAREHOUSE:BEDFORDVIEW"/>
    <s v="G/MASTER HERB PARSLEY 12CM"/>
    <n v="10"/>
    <n v="25.25"/>
    <n v="252.5"/>
    <n v="7482"/>
    <x v="6"/>
  </r>
  <r>
    <m/>
    <x v="232"/>
    <s v="Invoice"/>
    <s v="86507"/>
    <s v="BUILDERS WAREHOUSE:BEDWORTH PARK"/>
    <s v="G/MASTER HERB PARSLEY 12CM"/>
    <n v="7"/>
    <n v="25.25"/>
    <n v="176.75"/>
    <n v="7658.75"/>
    <x v="6"/>
  </r>
  <r>
    <m/>
    <x v="233"/>
    <s v="Invoice"/>
    <s v="86524"/>
    <s v="BUILDERS WAREHOUSE:NEWMARKET"/>
    <s v="G/MASTER HERB PARSLEY 12CM"/>
    <n v="16"/>
    <n v="25.25"/>
    <n v="404"/>
    <n v="8062.75"/>
    <x v="6"/>
  </r>
  <r>
    <m/>
    <x v="281"/>
    <s v="Invoice"/>
    <s v="86536"/>
    <s v="BUILDERS WAREHOUSE:RUSTENBURG"/>
    <s v="G/MASTER HERB PARSLEY 12CM"/>
    <n v="15"/>
    <n v="25.25"/>
    <n v="378.75"/>
    <n v="8441.5"/>
    <x v="6"/>
  </r>
  <r>
    <m/>
    <x v="281"/>
    <s v="Invoice"/>
    <s v="86562"/>
    <s v="BUILDERS WAREHOUSE:NORWOOD"/>
    <s v="G/MASTER HERB PARSLEY 12CM"/>
    <n v="20"/>
    <n v="25.25"/>
    <n v="505"/>
    <n v="8946.5"/>
    <x v="6"/>
  </r>
  <r>
    <m/>
    <x v="292"/>
    <s v="Invoice"/>
    <s v="86548"/>
    <s v="BUILDERS WAREHOUSE:LYNNWOOD"/>
    <s v="G/MASTER HERB PARSLEY 12CM"/>
    <n v="10"/>
    <n v="25.25"/>
    <n v="252.5"/>
    <n v="9199"/>
    <x v="6"/>
  </r>
  <r>
    <m/>
    <x v="282"/>
    <s v="Invoice"/>
    <s v="86567"/>
    <s v="BUILDERS WAREHOUSE:MIDDELBURG"/>
    <s v="G/MASTER HERB PARSLEY 12CM"/>
    <n v="5"/>
    <n v="25.25"/>
    <n v="126.25"/>
    <n v="9325.25"/>
    <x v="6"/>
  </r>
  <r>
    <m/>
    <x v="283"/>
    <s v="Invoice"/>
    <s v="86572"/>
    <s v="BUILDERS WAREHOUSE:KEMPTON PARK"/>
    <s v="G/MASTER HERB PARSLEY 12CM"/>
    <n v="10"/>
    <n v="25.25"/>
    <n v="252.5"/>
    <n v="9577.75"/>
    <x v="6"/>
  </r>
  <r>
    <m/>
    <x v="20"/>
    <s v="Invoice"/>
    <s v="86586"/>
    <s v="BUILDERS WAREHOUSE:POTCHEFSTROOM"/>
    <s v="G/MASTER HERB PARSLEY 12CM"/>
    <n v="10"/>
    <n v="25.25"/>
    <n v="252.5"/>
    <n v="9830.25"/>
    <x v="6"/>
  </r>
  <r>
    <m/>
    <x v="284"/>
    <s v="Invoice"/>
    <s v="86601"/>
    <s v="BUILDERS WAREHOUSE:WOODLANDS"/>
    <s v="G/MASTER HERB PARSLEY 12CM"/>
    <n v="10"/>
    <n v="25.25"/>
    <n v="252.5"/>
    <n v="10082.75"/>
    <x v="6"/>
  </r>
  <r>
    <m/>
    <x v="284"/>
    <s v="Invoice"/>
    <s v="86603"/>
    <s v="BUILDERS WAREHOUSE:LYNNWOOD"/>
    <s v="G/MASTER HERB PARSLEY 12CM"/>
    <n v="16"/>
    <n v="25.25"/>
    <n v="404"/>
    <n v="10486.75"/>
    <x v="6"/>
  </r>
  <r>
    <m/>
    <x v="284"/>
    <s v="Invoice"/>
    <s v="86616"/>
    <s v="BUILDERS WAREHOUSE:ERASMUS PARK"/>
    <s v="G/MASTER HERB PARSLEY 12CM"/>
    <n v="16"/>
    <n v="25.25"/>
    <n v="404"/>
    <n v="10890.75"/>
    <x v="6"/>
  </r>
  <r>
    <m/>
    <x v="106"/>
    <s v="Invoice"/>
    <s v="86634"/>
    <s v="BUILDERS WAREHOUSE:KLERKSDORP"/>
    <s v="G/MASTER HERB PARSLEY 12CM"/>
    <n v="10"/>
    <n v="25.25"/>
    <n v="252.5"/>
    <n v="11143.25"/>
    <x v="6"/>
  </r>
  <r>
    <m/>
    <x v="293"/>
    <s v="Invoice"/>
    <s v="86641"/>
    <s v="BUILDERS WAREHOUSE:NORTHRIDING"/>
    <s v="G/MASTER HERB PARSLEY 12CM"/>
    <n v="10"/>
    <n v="25.25"/>
    <n v="252.5"/>
    <n v="11395.75"/>
    <x v="6"/>
  </r>
  <r>
    <m/>
    <x v="293"/>
    <s v="Invoice"/>
    <s v="86643"/>
    <s v="BUILDERS WAREHOUSE:GREENSTONE"/>
    <s v="G/MASTER HERB PARSLEY 12CM"/>
    <n v="10"/>
    <n v="25.25"/>
    <n v="252.5"/>
    <n v="11648.25"/>
    <x v="6"/>
  </r>
  <r>
    <m/>
    <x v="107"/>
    <s v="Invoice"/>
    <s v="86686"/>
    <s v="BUILDERS WAREHOUSE:RASLOUW"/>
    <s v="G/MASTER HERB PARSLEY 12CM"/>
    <n v="10"/>
    <n v="25.25"/>
    <n v="252.5"/>
    <n v="11900.75"/>
    <x v="6"/>
  </r>
  <r>
    <m/>
    <x v="235"/>
    <s v="Invoice"/>
    <s v="86738"/>
    <s v="BUILDERS WAREHOUSE:SILVERLAKES"/>
    <s v="G/MASTER HERB PARSLEY 12CM"/>
    <n v="12"/>
    <n v="25.25"/>
    <n v="303"/>
    <n v="12203.75"/>
    <x v="6"/>
  </r>
  <r>
    <m/>
    <x v="237"/>
    <s v="Invoice"/>
    <s v="86777"/>
    <s v="BUILDERS WAREHOUSE:GREENSTONE"/>
    <s v="G/MASTER HERB PARSLEY 12CM"/>
    <n v="20"/>
    <n v="25.25"/>
    <n v="505"/>
    <n v="12708.75"/>
    <x v="6"/>
  </r>
  <r>
    <m/>
    <x v="237"/>
    <s v="Invoice"/>
    <s v="86779"/>
    <s v="BUILDERS WAREHOUSE:KEMPTON PARK"/>
    <s v="G/MASTER HERB PARSLEY 12CM"/>
    <n v="20"/>
    <n v="25.25"/>
    <n v="505"/>
    <n v="13213.75"/>
    <x v="6"/>
  </r>
  <r>
    <m/>
    <x v="237"/>
    <s v="Invoice"/>
    <s v="86781"/>
    <s v="BUILDERS WAREHOUSE:NORWOOD"/>
    <s v="G/MASTER HERB PARSLEY 12CM"/>
    <n v="20"/>
    <n v="25.25"/>
    <n v="505"/>
    <n v="13718.75"/>
    <x v="6"/>
  </r>
  <r>
    <m/>
    <x v="110"/>
    <s v="Invoice"/>
    <s v="86790"/>
    <s v="BUILDERS WAREHOUSE:MIDRAND"/>
    <s v="G/MASTER HERB PARSLEY 12CM"/>
    <n v="14"/>
    <n v="25.25"/>
    <n v="353.5"/>
    <n v="14072.25"/>
    <x v="6"/>
  </r>
  <r>
    <m/>
    <x v="238"/>
    <s v="Invoice"/>
    <s v="86804"/>
    <s v="BUILDERS WAREHOUSE:RUSTENBURG"/>
    <s v="G/MASTER HERB PARSLEY 12CM"/>
    <n v="16"/>
    <n v="25.25"/>
    <n v="404"/>
    <n v="14476.25"/>
    <x v="6"/>
  </r>
  <r>
    <m/>
    <x v="239"/>
    <s v="Invoice"/>
    <s v="86836"/>
    <s v="BUILDERS WAREHOUSE:MIDDELBURG"/>
    <s v="G/MASTER HERB PARSLEY 12CM"/>
    <n v="5"/>
    <n v="25.25"/>
    <n v="126.25"/>
    <n v="14602.5"/>
    <x v="6"/>
  </r>
  <r>
    <m/>
    <x v="114"/>
    <s v="Invoice"/>
    <s v="86897"/>
    <s v="BUILDERS WAREHOUSE:ROBINDALE"/>
    <s v="G/MASTER HERB PARSLEY 12CM"/>
    <n v="20"/>
    <n v="25.25"/>
    <n v="505"/>
    <n v="15107.5"/>
    <x v="6"/>
  </r>
  <r>
    <m/>
    <x v="6"/>
    <s v="Invoice"/>
    <s v="87082"/>
    <s v="BUILDERS WAREHOUSE:KLERKSDORP"/>
    <s v="G/MASTER HERB PARSLEY 12CM"/>
    <n v="12"/>
    <n v="25.25"/>
    <n v="303"/>
    <n v="15410.5"/>
    <x v="6"/>
  </r>
  <r>
    <m/>
    <x v="120"/>
    <s v="Invoice"/>
    <s v="87088"/>
    <s v="BUILDERS WAREHOUSE:SUNWARD PARK"/>
    <s v="G/MASTER HERB PARSLEY 12CM"/>
    <n v="12"/>
    <n v="25.25"/>
    <n v="303"/>
    <n v="15713.5"/>
    <x v="6"/>
  </r>
  <r>
    <m/>
    <x v="120"/>
    <s v="Invoice"/>
    <s v="87093"/>
    <s v="BUILDERS WAREHOUSE:CARNIVAL MALL"/>
    <s v="G/MASTER HERB PARSLEY 12CM"/>
    <n v="6"/>
    <n v="25.25"/>
    <n v="151.5"/>
    <n v="15865"/>
    <x v="6"/>
  </r>
  <r>
    <m/>
    <x v="120"/>
    <s v="Invoice"/>
    <s v="87094"/>
    <s v="BUILDERS WAREHOUSE:NORTHMEAD"/>
    <s v="G/MASTER HERB PARSLEY 12CM"/>
    <n v="10"/>
    <n v="25.25"/>
    <n v="252.5"/>
    <n v="16117.5"/>
    <x v="6"/>
  </r>
  <r>
    <m/>
    <x v="132"/>
    <s v="Invoice"/>
    <s v="87339"/>
    <s v="BUILDERS WAREHOUSE:SILVERLAKES"/>
    <s v="G/MASTER HERB PARSLEY 12CM"/>
    <n v="20"/>
    <n v="25.25"/>
    <n v="505"/>
    <n v="16622.5"/>
    <x v="6"/>
  </r>
  <r>
    <m/>
    <x v="132"/>
    <s v="Invoice"/>
    <s v="87341"/>
    <s v="BUILDERS WAREHOUSE:WOODLANDS"/>
    <s v="G/MASTER HERB PARSLEY 12CM"/>
    <n v="12"/>
    <n v="25.25"/>
    <n v="303"/>
    <n v="16925.5"/>
    <x v="6"/>
  </r>
  <r>
    <m/>
    <x v="132"/>
    <s v="Invoice"/>
    <s v="87345"/>
    <s v="BUILDERS WAREHOUSE:ERASMUS PARK"/>
    <s v="G/MASTER HERB PARSLEY 12CM"/>
    <n v="10"/>
    <n v="25.25"/>
    <n v="252.5"/>
    <n v="17178"/>
    <x v="6"/>
  </r>
  <r>
    <m/>
    <x v="132"/>
    <s v="Invoice"/>
    <s v="87346"/>
    <s v="BUILDERS WAREHOUSE:RASLOUW"/>
    <s v="G/MASTER HERB PARSLEY 12CM"/>
    <n v="10"/>
    <n v="25.25"/>
    <n v="252.5"/>
    <n v="17430.5"/>
    <x v="6"/>
  </r>
  <r>
    <m/>
    <x v="132"/>
    <s v="Invoice"/>
    <s v="87353"/>
    <s v="BUILDERS WAREHOUSE:CENTURION"/>
    <s v="G/MASTER HERB PARSLEY 12CM"/>
    <n v="10"/>
    <n v="25.25"/>
    <n v="252.5"/>
    <n v="17683"/>
    <x v="6"/>
  </r>
  <r>
    <m/>
    <x v="133"/>
    <s v="Invoice"/>
    <s v="87384"/>
    <s v="BUILDERS WAREHOUSE:BEDFORDVIEW"/>
    <s v="G/MASTER HERB PARSLEY 12CM"/>
    <n v="12"/>
    <n v="25.25"/>
    <n v="303"/>
    <n v="17986"/>
    <x v="6"/>
  </r>
  <r>
    <m/>
    <x v="133"/>
    <s v="Invoice"/>
    <s v="87385"/>
    <s v="BUILDERS WAREHOUSE:NORWOOD"/>
    <s v="G/MASTER HERB PARSLEY 12CM"/>
    <n v="20"/>
    <n v="25.25"/>
    <n v="505"/>
    <n v="18491"/>
    <x v="6"/>
  </r>
  <r>
    <m/>
    <x v="7"/>
    <s v="Invoice"/>
    <s v="87391"/>
    <s v="BUILDERS WAREHOUSE:NEWMARKET"/>
    <s v="G/MASTER HERB PARSLEY 12CM"/>
    <n v="12"/>
    <n v="25.25"/>
    <n v="303"/>
    <n v="18794"/>
    <x v="6"/>
  </r>
  <r>
    <m/>
    <x v="7"/>
    <s v="Invoice"/>
    <s v="87393"/>
    <s v="BUILDERS WAREHOUSE:SUNWARD PARK"/>
    <s v="G/MASTER HERB PARSLEY 12CM"/>
    <n v="15"/>
    <n v="25.25"/>
    <n v="378.75"/>
    <n v="19172.75"/>
    <x v="6"/>
  </r>
  <r>
    <m/>
    <x v="135"/>
    <s v="Invoice"/>
    <s v="87418"/>
    <s v="BUILDERS WAREHOUSE:LYNNWOOD"/>
    <s v="G/MASTER HERB PARSLEY 12CM"/>
    <n v="12"/>
    <n v="25.25"/>
    <n v="303"/>
    <n v="19475.75"/>
    <x v="6"/>
  </r>
  <r>
    <m/>
    <x v="135"/>
    <s v="Invoice"/>
    <s v="87427"/>
    <s v="BUILDERS WAREHOUSE:RUSTENBURG"/>
    <s v="G/MASTER HERB PARSLEY 12CM"/>
    <n v="25"/>
    <n v="25.25"/>
    <n v="631.25"/>
    <n v="20107"/>
    <x v="6"/>
  </r>
  <r>
    <m/>
    <x v="143"/>
    <s v="Invoice"/>
    <s v="87539"/>
    <s v="BUILDERS WAREHOUSE:WOODLANDS"/>
    <s v="G/MASTER HERB PARSLEY 12CM"/>
    <n v="25"/>
    <n v="25.25"/>
    <n v="631.25"/>
    <n v="20738.25"/>
    <x v="6"/>
  </r>
  <r>
    <m/>
    <x v="143"/>
    <s v="Invoice"/>
    <s v="87540"/>
    <s v="BUILDERS WAREHOUSE:ERASMUS PARK"/>
    <s v="G/MASTER HERB PARSLEY 12CM"/>
    <n v="15"/>
    <n v="25.25"/>
    <n v="378.75"/>
    <n v="21117"/>
    <x v="6"/>
  </r>
  <r>
    <m/>
    <x v="143"/>
    <s v="Invoice"/>
    <s v="87544"/>
    <s v="BUILDERS WAREHOUSE:CENTURION"/>
    <s v="G/MASTER HERB PARSLEY 12CM"/>
    <n v="15"/>
    <n v="25.25"/>
    <n v="378.75"/>
    <n v="21495.75"/>
    <x v="6"/>
  </r>
  <r>
    <m/>
    <x v="272"/>
    <s v="Invoice"/>
    <s v="87563"/>
    <s v="BUILDERS WAREHOUSE:NORWOOD"/>
    <s v="G/MASTER HERB PARSLEY 12CM"/>
    <n v="15"/>
    <n v="25.25"/>
    <n v="378.75"/>
    <n v="21874.5"/>
    <x v="6"/>
  </r>
  <r>
    <m/>
    <x v="146"/>
    <s v="Invoice"/>
    <s v="87584"/>
    <s v="BUILDERS WAREHOUSE:LYNNWOOD"/>
    <s v="G/MASTER HERB PARSLEY 12CM"/>
    <n v="25"/>
    <n v="25.25"/>
    <n v="631.25"/>
    <n v="22505.75"/>
    <x v="6"/>
  </r>
  <r>
    <m/>
    <x v="146"/>
    <s v="Invoice"/>
    <s v="87585"/>
    <s v="BUILDERS WAREHOUSE:NEWMARKET"/>
    <s v="G/MASTER HERB PARSLEY 12CM"/>
    <n v="15"/>
    <n v="25.25"/>
    <n v="378.75"/>
    <n v="22884.5"/>
    <x v="6"/>
  </r>
  <r>
    <m/>
    <x v="146"/>
    <s v="Invoice"/>
    <s v="87586"/>
    <s v="BUILDERS WAREHOUSE:RASLOUW"/>
    <s v="G/MASTER HERB PARSLEY 12CM"/>
    <n v="10"/>
    <n v="25.25"/>
    <n v="252.5"/>
    <n v="23137"/>
    <x v="6"/>
  </r>
  <r>
    <m/>
    <x v="146"/>
    <s v="Invoice"/>
    <s v="87589"/>
    <s v="BUILDERS WAREHOUSE:KLERKSDORP"/>
    <s v="G/MASTER HERB PARSLEY 12CM"/>
    <n v="10"/>
    <n v="25.25"/>
    <n v="252.5"/>
    <n v="23389.5"/>
    <x v="6"/>
  </r>
  <r>
    <m/>
    <x v="147"/>
    <s v="Invoice"/>
    <s v="87610"/>
    <s v="BUILDERS WAREHOUSE:GREENSTONE"/>
    <s v="G/MASTER HERB PARSLEY 12CM"/>
    <n v="20"/>
    <n v="25.25"/>
    <n v="505"/>
    <n v="23894.5"/>
    <x v="6"/>
  </r>
  <r>
    <m/>
    <x v="149"/>
    <s v="Invoice"/>
    <s v="87651"/>
    <s v="BUILDERS WAREHOUSE:ROBINDALE"/>
    <s v="G/MASTER HERB PARSLEY 12CM"/>
    <n v="15"/>
    <n v="25.25"/>
    <n v="378.75"/>
    <n v="24273.25"/>
    <x v="6"/>
  </r>
  <r>
    <m/>
    <x v="150"/>
    <s v="Invoice"/>
    <s v="87631"/>
    <s v="BUILDERS WAREHOUSE:RUSTENBURG"/>
    <s v="G/MASTER HERB PARSLEY 12CM"/>
    <n v="30"/>
    <n v="25.25"/>
    <n v="757.5"/>
    <n v="25030.75"/>
    <x v="6"/>
  </r>
  <r>
    <m/>
    <x v="150"/>
    <s v="Invoice"/>
    <s v="87638"/>
    <s v="BUILDERS WAREHOUSE:HARTEBEESPOORT"/>
    <s v="G/MASTER HERB PARSLEY 12CM"/>
    <n v="12"/>
    <n v="25.25"/>
    <n v="303"/>
    <n v="25333.75"/>
    <x v="6"/>
  </r>
  <r>
    <m/>
    <x v="151"/>
    <s v="Invoice"/>
    <s v="87661"/>
    <s v="BUILDERS WAREHOUSE:KEMPTON PARK"/>
    <s v="G/MASTER HERB PARSLEY 12CM "/>
    <n v="10"/>
    <n v="25.25"/>
    <n v="252.5"/>
    <n v="25586.25"/>
    <x v="6"/>
  </r>
  <r>
    <m/>
    <x v="154"/>
    <s v="Invoice"/>
    <s v="87701"/>
    <s v="BUILDERS WAREHOUSE:ROBINDALE"/>
    <s v="G/MASTER HERB PARSLEY 12CM"/>
    <n v="13"/>
    <n v="25.25"/>
    <n v="328.25"/>
    <n v="25914.5"/>
    <x v="6"/>
  </r>
  <r>
    <m/>
    <x v="157"/>
    <s v="Invoice"/>
    <s v="87733"/>
    <s v="BUILDERS WAREHOUSE:NORWOOD"/>
    <s v="G/MASTER HERB PARSLEY 12CM"/>
    <n v="4"/>
    <n v="25.25"/>
    <n v="101"/>
    <n v="26015.5"/>
    <x v="6"/>
  </r>
  <r>
    <m/>
    <x v="159"/>
    <s v="Invoice"/>
    <s v="87759"/>
    <s v="BUILDERS WAREHOUSE:SILVERLAKES"/>
    <s v="G/MASTER HERB PARSLEY 12CM"/>
    <n v="10"/>
    <n v="25.25"/>
    <n v="252.5"/>
    <n v="26268"/>
    <x v="6"/>
  </r>
  <r>
    <m/>
    <x v="159"/>
    <s v="Invoice"/>
    <s v="87760"/>
    <s v="BUILDERS WAREHOUSE:LYNNWOOD"/>
    <s v="G/MASTER HERB PARSLEY 12CM"/>
    <n v="10"/>
    <n v="25.25"/>
    <n v="252.5"/>
    <n v="26520.5"/>
    <x v="6"/>
  </r>
  <r>
    <m/>
    <x v="159"/>
    <s v="Invoice"/>
    <s v="87762"/>
    <s v="BUILDERS WAREHOUSE:CENTURION"/>
    <s v="G/MASTER HERB PARSLEY 12CM"/>
    <n v="10"/>
    <n v="25.25"/>
    <n v="252.5"/>
    <n v="26773"/>
    <x v="6"/>
  </r>
  <r>
    <m/>
    <x v="160"/>
    <s v="Invoice"/>
    <s v="87787"/>
    <s v="BUILDERS WAREHOUSE:GREENSTONE"/>
    <s v="G/MASTER HERB PARSLEY 12CM"/>
    <n v="15"/>
    <n v="25.25"/>
    <n v="378.75"/>
    <n v="27151.75"/>
    <x v="6"/>
  </r>
  <r>
    <m/>
    <x v="160"/>
    <s v="Invoice"/>
    <s v="87788"/>
    <s v="BUILDERS WAREHOUSE:NORWOOD"/>
    <s v="G/MASTER HERB PARSLEY 12CM"/>
    <n v="15"/>
    <n v="25.25"/>
    <n v="378.75"/>
    <n v="27530.5"/>
    <x v="6"/>
  </r>
  <r>
    <m/>
    <x v="161"/>
    <s v="Invoice"/>
    <s v="87797"/>
    <s v="BUILDERS WAREHOUSE:NEWMARKET"/>
    <s v="G/MASTER HERB PARSLEY 12CM"/>
    <n v="15"/>
    <n v="25.25"/>
    <n v="378.75"/>
    <n v="27909.25"/>
    <x v="6"/>
  </r>
  <r>
    <m/>
    <x v="180"/>
    <s v="Invoice"/>
    <s v="88231"/>
    <s v="BUILDERS WAREHOUSE:SUNWARD PARK"/>
    <s v="G/MASTER HERB PARSLEY 12CM"/>
    <n v="20"/>
    <n v="25.25"/>
    <n v="505"/>
    <n v="28414.25"/>
    <x v="6"/>
  </r>
  <r>
    <m/>
    <x v="180"/>
    <s v="Invoice"/>
    <s v="88243"/>
    <s v="BUILDERS WAREHOUSE:NEWMARKET"/>
    <s v="G/MASTER HERB PARSLEY 12CM"/>
    <n v="20"/>
    <n v="25.25"/>
    <n v="505"/>
    <n v="28919.25"/>
    <x v="6"/>
  </r>
  <r>
    <m/>
    <x v="180"/>
    <s v="Invoice"/>
    <s v="88245"/>
    <s v="BUILDERS WAREHOUSE:CARNIVAL MALL"/>
    <s v="G/MASTER HERB PARSLEY 12CM"/>
    <n v="14"/>
    <n v="25.25"/>
    <n v="353.5"/>
    <n v="29272.75"/>
    <x v="6"/>
  </r>
  <r>
    <m/>
    <x v="181"/>
    <s v="Invoice"/>
    <s v="88253"/>
    <s v="BUILDERS WAREHOUSE:HARTEBEESPOORT"/>
    <s v="G/MASTER HERB PARSLEY 12CM"/>
    <n v="10"/>
    <n v="25.25"/>
    <n v="252.5"/>
    <n v="29525.25"/>
    <x v="6"/>
  </r>
  <r>
    <m/>
    <x v="185"/>
    <s v="Invoice"/>
    <s v="88344"/>
    <s v="BUILDERS WAREHOUSE:NEWMARKET"/>
    <s v="G/MASTER HERB PARSLEY 12CM"/>
    <n v="12"/>
    <n v="25.25"/>
    <n v="303"/>
    <n v="29828.25"/>
    <x v="6"/>
  </r>
  <r>
    <m/>
    <x v="188"/>
    <s v="Invoice"/>
    <s v="88423"/>
    <s v="BUILDERS WAREHOUSE:GREENSTONE"/>
    <s v="G/MASTER HERB PARSLEY 12CM"/>
    <n v="25"/>
    <n v="25.25"/>
    <n v="631.25"/>
    <n v="30459.5"/>
    <x v="6"/>
  </r>
  <r>
    <m/>
    <x v="188"/>
    <s v="Invoice"/>
    <s v="88429"/>
    <s v="BUILDERS WAREHOUSE:NORWOOD"/>
    <s v="G/MASTER HERB PARSLEY 12CM"/>
    <n v="20"/>
    <n v="25.25"/>
    <n v="505"/>
    <n v="30964.5"/>
    <x v="6"/>
  </r>
  <r>
    <m/>
    <x v="190"/>
    <s v="Invoice"/>
    <s v="88476"/>
    <s v="BUILDERS WAREHOUSE:ERASMUS PARK"/>
    <s v="G/MASTER HERB PARSLEY 12CM"/>
    <n v="20"/>
    <n v="25.25"/>
    <n v="505"/>
    <n v="31469.5"/>
    <x v="6"/>
  </r>
  <r>
    <m/>
    <x v="190"/>
    <s v="Invoice"/>
    <s v="88479"/>
    <s v="BUILDERS WAREHOUSE:WOODLANDS"/>
    <s v="G/MASTER HERB PARSLEY 12CM"/>
    <n v="20"/>
    <n v="25.25"/>
    <n v="505"/>
    <n v="31974.5"/>
    <x v="6"/>
  </r>
  <r>
    <m/>
    <x v="190"/>
    <s v="Invoice"/>
    <s v="88481"/>
    <s v="BUILDERS WAREHOUSE:LYNNWOOD"/>
    <s v="G/MASTER HERB PARSLEY 12CM"/>
    <n v="20"/>
    <n v="25.25"/>
    <n v="505"/>
    <n v="32479.5"/>
    <x v="6"/>
  </r>
  <r>
    <m/>
    <x v="190"/>
    <s v="Invoice"/>
    <s v="88487"/>
    <s v="BUILDERS WAREHOUSE:SILVERLAKES"/>
    <s v="G/MASTER HERB PARSLEY 12CM"/>
    <n v="20"/>
    <n v="25.25"/>
    <n v="505"/>
    <n v="32984.5"/>
    <x v="6"/>
  </r>
  <r>
    <m/>
    <x v="191"/>
    <s v="Invoice"/>
    <s v="88502"/>
    <s v="BUILDERS WAREHOUSE:RASLOUW"/>
    <s v="G/MASTER HERB PARSLEY 12CM"/>
    <n v="20"/>
    <n v="25.25"/>
    <n v="505"/>
    <n v="33489.5"/>
    <x v="6"/>
  </r>
  <r>
    <m/>
    <x v="191"/>
    <s v="Invoice"/>
    <s v="88503"/>
    <s v="BUILDERS WAREHOUSE:CENTURION"/>
    <s v="G/MASTER HERB PARSLEY 12CM"/>
    <n v="20"/>
    <n v="25.25"/>
    <n v="505"/>
    <n v="33994.5"/>
    <x v="6"/>
  </r>
  <r>
    <m/>
    <x v="191"/>
    <s v="Invoice"/>
    <s v="88521"/>
    <s v="BUILDERS WAREHOUSE:MIDDELBURG"/>
    <s v="G/MASTER HERB PARSLEY 12CM"/>
    <n v="5"/>
    <n v="25.25"/>
    <n v="126.25"/>
    <n v="34120.75"/>
    <x v="6"/>
  </r>
  <r>
    <m/>
    <x v="286"/>
    <s v="Invoice"/>
    <s v="88519"/>
    <s v="BUILDERS WAREHOUSE:KLERKSDORP"/>
    <s v="G/MASTER HERB PARSLEY 12CM"/>
    <n v="20"/>
    <n v="25.25"/>
    <n v="505"/>
    <n v="34625.75"/>
    <x v="6"/>
  </r>
  <r>
    <m/>
    <x v="196"/>
    <s v="Invoice"/>
    <s v="88806"/>
    <s v="BUILDERS WAREHOUSE:NEWMARKET"/>
    <s v="G/MASTER HERB PARSLEY 12CM"/>
    <n v="14"/>
    <n v="25.25"/>
    <n v="353.5"/>
    <n v="34979.25"/>
    <x v="6"/>
  </r>
  <r>
    <m/>
    <x v="260"/>
    <s v="Invoice"/>
    <s v="88886"/>
    <s v="BUILDERS WAREHOUSE:ROBINDALE"/>
    <s v="G/MASTER HERB PARSLEY 12CM"/>
    <n v="20"/>
    <n v="25.25"/>
    <n v="505"/>
    <n v="35484.25"/>
    <x v="6"/>
  </r>
  <r>
    <m/>
    <x v="260"/>
    <s v="Invoice"/>
    <s v="88887"/>
    <s v="BUILDERS WAREHOUSE:NORWOOD"/>
    <s v="G/MASTER HERB PARSLEY 12CM"/>
    <n v="30"/>
    <n v="25.25"/>
    <n v="757.5"/>
    <n v="36241.75"/>
    <x v="6"/>
  </r>
  <r>
    <m/>
    <x v="260"/>
    <s v="Invoice"/>
    <s v="88888"/>
    <s v="BUILDERS WAREHOUSE:GREENSTONE"/>
    <s v="G/MASTER HERB PARSLEY 12CM"/>
    <n v="30"/>
    <n v="25.25"/>
    <n v="757.5"/>
    <n v="36999.25"/>
    <x v="6"/>
  </r>
  <r>
    <m/>
    <x v="260"/>
    <s v="Invoice"/>
    <s v="88889"/>
    <s v="BUILDERS WAREHOUSE:KEMPTON PARK"/>
    <s v="G/MASTER HERB PARSLEY 12CM"/>
    <n v="20"/>
    <n v="25.25"/>
    <n v="505"/>
    <n v="37504.25"/>
    <x v="6"/>
  </r>
  <r>
    <m/>
    <x v="197"/>
    <s v="Invoice"/>
    <s v="88903"/>
    <s v="BUILDERS WAREHOUSE:NEWMARKET"/>
    <s v="G/MASTER HERB PARSLEY 12CM"/>
    <n v="40"/>
    <n v="25.25"/>
    <n v="1010"/>
    <n v="38514.25"/>
    <x v="6"/>
  </r>
  <r>
    <m/>
    <x v="197"/>
    <s v="Invoice"/>
    <s v="88904"/>
    <s v="BUILDERS WAREHOUSE:CARNIVAL MALL"/>
    <s v="G/MASTER HERB PARSLEY 12CM"/>
    <n v="30"/>
    <n v="25.25"/>
    <n v="757.5"/>
    <n v="39271.75"/>
    <x v="6"/>
  </r>
  <r>
    <m/>
    <x v="197"/>
    <s v="Invoice"/>
    <s v="88908"/>
    <s v="BUILDERS WAREHOUSE:NORTHMEAD"/>
    <s v="G/MASTER HERB PARSLEY 12CM"/>
    <n v="10"/>
    <n v="25.25"/>
    <n v="252.5"/>
    <n v="39524.25"/>
    <x v="6"/>
  </r>
  <r>
    <m/>
    <x v="198"/>
    <s v="Invoice"/>
    <s v="88924"/>
    <s v="BUILDERS WAREHOUSE:RASLOUW"/>
    <s v="G/MASTER HERB PARSLEY 12CM"/>
    <n v="30"/>
    <n v="25.25"/>
    <n v="757.5"/>
    <n v="40281.75"/>
    <x v="6"/>
  </r>
  <r>
    <m/>
    <x v="198"/>
    <s v="Invoice"/>
    <s v="88927"/>
    <s v="BUILDERS WAREHOUSE:ERASMUS PARK"/>
    <s v="G/MASTER HERB PARSLEY 12CM"/>
    <n v="40"/>
    <n v="25.25"/>
    <n v="1010"/>
    <n v="41291.75"/>
    <x v="6"/>
  </r>
  <r>
    <m/>
    <x v="198"/>
    <s v="Invoice"/>
    <s v="88929"/>
    <s v="BUILDERS WAREHOUSE:WOODLANDS"/>
    <s v="G/MASTER HERB PARSLEY 12CM"/>
    <n v="30"/>
    <n v="25.25"/>
    <n v="757.5"/>
    <n v="42049.25"/>
    <x v="6"/>
  </r>
  <r>
    <m/>
    <x v="198"/>
    <s v="Invoice"/>
    <s v="88930"/>
    <s v="BUILDERS WAREHOUSE:LYNNWOOD"/>
    <s v="G/MASTER HERB PARSLEY 12CM"/>
    <n v="10"/>
    <n v="25.25"/>
    <n v="252.5"/>
    <n v="42301.75"/>
    <x v="6"/>
  </r>
  <r>
    <m/>
    <x v="198"/>
    <s v="Invoice"/>
    <s v="88932"/>
    <s v="BUILDERS WAREHOUSE:RUSTENBURG"/>
    <s v="G/MASTER HERB PARSLEY 12CM"/>
    <n v="20"/>
    <n v="25.25"/>
    <n v="505"/>
    <n v="42806.75"/>
    <x v="6"/>
  </r>
  <r>
    <m/>
    <x v="198"/>
    <s v="Invoice"/>
    <s v="88935"/>
    <s v="BUILDERS WAREHOUSE:CENTURION"/>
    <s v="G/MASTER HERB PARSLEY 12CM"/>
    <n v="40"/>
    <n v="25.25"/>
    <n v="1010"/>
    <n v="43816.75"/>
    <x v="6"/>
  </r>
  <r>
    <m/>
    <x v="220"/>
    <s v="Invoice"/>
    <s v="88958"/>
    <s v="BUILDERS WAREHOUSE:KLERKSDORP"/>
    <s v="G/MASTER HERB PARSLEY 12CM"/>
    <n v="15"/>
    <n v="25.25"/>
    <n v="378.75"/>
    <n v="44195.5"/>
    <x v="6"/>
  </r>
  <r>
    <m/>
    <x v="261"/>
    <s v="Invoice"/>
    <s v="88964"/>
    <s v="BUILDERS WAREHOUSE:GREENSTONE"/>
    <s v="G/MASTER HERB PARSLEY 12CM"/>
    <n v="10"/>
    <n v="25.25"/>
    <n v="252.5"/>
    <n v="44448"/>
    <x v="6"/>
  </r>
  <r>
    <m/>
    <x v="201"/>
    <s v="Invoice"/>
    <s v="89085"/>
    <s v="BUILDERS WAREHOUSE:LYNNWOOD"/>
    <s v="G/MASTER HERB PARSLEY 12CM"/>
    <n v="30"/>
    <n v="25.25"/>
    <n v="757.5"/>
    <n v="45205.5"/>
    <x v="6"/>
  </r>
  <r>
    <m/>
    <x v="41"/>
    <s v="Invoice"/>
    <s v="89567"/>
    <s v="BUILDERS WAREHOUSE:SILVERLAKES"/>
    <s v="G/MASTER HERB PARSLEY 12CM"/>
    <n v="25"/>
    <n v="25.25"/>
    <n v="631.25"/>
    <n v="45836.75"/>
    <x v="6"/>
  </r>
  <r>
    <m/>
    <x v="95"/>
    <s v="Invoice"/>
    <s v="90126"/>
    <s v="BUILDERS WAREHOUSE:CHERRY LANE"/>
    <s v="G/MASTER HERB PARSLEY 12CM"/>
    <n v="10"/>
    <n v="25.25"/>
    <n v="252.5"/>
    <n v="46089.25"/>
    <x v="6"/>
  </r>
  <r>
    <m/>
    <x v="95"/>
    <s v="Invoice"/>
    <s v="90131"/>
    <s v="BUILDERS WAREHOUSE:ERASMUS PARK"/>
    <s v="G/MASTER HERB PARSLEY 12CM"/>
    <n v="25"/>
    <n v="25.25"/>
    <n v="631.25"/>
    <n v="46720.5"/>
    <x v="6"/>
  </r>
  <r>
    <m/>
    <x v="95"/>
    <s v="Invoice"/>
    <s v="90140"/>
    <s v="BUILDERS WAREHOUSE:LYNNWOOD"/>
    <s v="G/MASTER HERB PARSLEY 12CM"/>
    <n v="20"/>
    <n v="25.25"/>
    <n v="505"/>
    <n v="47225.5"/>
    <x v="6"/>
  </r>
  <r>
    <m/>
    <x v="208"/>
    <s v="Invoice"/>
    <s v="90163"/>
    <s v="BUILDERS WAREHOUSE:KLERKSDORP"/>
    <s v="G/MASTER HERB PARSLEY 12CM"/>
    <n v="20"/>
    <n v="25.25"/>
    <n v="505"/>
    <n v="47730.5"/>
    <x v="6"/>
  </r>
  <r>
    <m/>
    <x v="62"/>
    <s v="Invoice"/>
    <s v="90228"/>
    <s v="BUILDERS WAREHOUSE:GREENSTONE"/>
    <s v="G/MASTER HERB PARSLEY 12CM"/>
    <n v="25"/>
    <n v="25.25"/>
    <n v="631.25"/>
    <n v="48361.75"/>
    <x v="6"/>
  </r>
  <r>
    <m/>
    <x v="62"/>
    <s v="Invoice"/>
    <s v="90232"/>
    <s v="BUILDERS WAREHOUSE:ROBINDALE"/>
    <s v="G/MASTER HERB PARSLEY 12CM"/>
    <n v="15"/>
    <n v="25.25"/>
    <n v="378.75"/>
    <n v="48740.5"/>
    <x v="6"/>
  </r>
  <r>
    <m/>
    <x v="270"/>
    <s v="Invoice"/>
    <s v="90251"/>
    <s v="BUILDERS WAREHOUSE:WOODLANDS"/>
    <s v="G/MASTER HERB PARSLEY 12CM"/>
    <n v="25"/>
    <n v="25.25"/>
    <n v="631.25"/>
    <n v="49371.75"/>
    <x v="6"/>
  </r>
  <r>
    <m/>
    <x v="63"/>
    <s v="Invoice"/>
    <s v="90262"/>
    <s v="BUILDERS WAREHOUSE:ERASMUS PARK"/>
    <s v="G/MASTER HERB PARSLEY 12CM"/>
    <n v="10"/>
    <n v="25.25"/>
    <n v="252.5"/>
    <n v="49624.25"/>
    <x v="6"/>
  </r>
  <r>
    <m/>
    <x v="63"/>
    <s v="Invoice"/>
    <s v="90263"/>
    <s v="BUILDERS WAREHOUSE:SILVERLAKES"/>
    <s v="G/MASTER HERB PARSLEY 12CM"/>
    <n v="20"/>
    <n v="25.25"/>
    <n v="505"/>
    <n v="50129.25"/>
    <x v="6"/>
  </r>
  <r>
    <m/>
    <x v="53"/>
    <s v="Invoice"/>
    <s v="90303"/>
    <s v="BUILDERS WAREHOUSE:NEWMARKET"/>
    <s v="G/MASTER HERB PARSLEY 12CM"/>
    <n v="20"/>
    <n v="25.25"/>
    <n v="505"/>
    <n v="50634.25"/>
    <x v="6"/>
  </r>
  <r>
    <m/>
    <x v="65"/>
    <s v="Invoice"/>
    <s v="90324"/>
    <s v="BUILDERS WAREHOUSE:RUSTENBURG"/>
    <s v="G/MASTER HERB PARSLEY 12CM "/>
    <n v="10"/>
    <n v="25.25"/>
    <n v="252.5"/>
    <n v="50886.75"/>
    <x v="6"/>
  </r>
  <r>
    <s v="Total for G/MASTER HERB PARSLEY 12CM"/>
    <x v="0"/>
    <m/>
    <m/>
    <m/>
    <m/>
    <n v="2016"/>
    <m/>
    <n v="50886.75"/>
    <m/>
    <x v="0"/>
  </r>
  <r>
    <s v="G/MASTER HERB ROCKET 12CM"/>
    <x v="0"/>
    <m/>
    <m/>
    <m/>
    <m/>
    <m/>
    <m/>
    <m/>
    <m/>
    <x v="0"/>
  </r>
  <r>
    <m/>
    <x v="229"/>
    <s v="Invoice"/>
    <s v="86380"/>
    <s v="BUILDERS WAREHOUSE:HARTEBEESPOORT"/>
    <s v="G/MASTER HERB ROCKET 12CM"/>
    <n v="10"/>
    <n v="25.25"/>
    <n v="252.5"/>
    <n v="252.5"/>
    <x v="6"/>
  </r>
  <r>
    <m/>
    <x v="229"/>
    <s v="Invoice"/>
    <s v="86408"/>
    <s v="BUILDERS WAREHOUSE:NORWOOD"/>
    <s v="G/MASTER HERB ROCKET 12CM"/>
    <n v="10"/>
    <n v="25.25"/>
    <n v="252.5"/>
    <n v="505"/>
    <x v="6"/>
  </r>
  <r>
    <m/>
    <x v="18"/>
    <s v="Invoice"/>
    <s v="86383"/>
    <s v="BUILDERS WAREHOUSE:LYNNWOOD"/>
    <s v="G/MASTER HERB ROCKET 12CM"/>
    <n v="16"/>
    <n v="25.25"/>
    <n v="404"/>
    <n v="909"/>
    <x v="6"/>
  </r>
  <r>
    <m/>
    <x v="18"/>
    <s v="Invoice"/>
    <s v="86390"/>
    <s v="BUILDERS WAREHOUSE:SILVERLAKES"/>
    <s v="G/MASTER HERB ROCKET 12CM"/>
    <n v="16"/>
    <n v="25.25"/>
    <n v="404"/>
    <n v="1313"/>
    <x v="6"/>
  </r>
  <r>
    <m/>
    <x v="18"/>
    <s v="Invoice"/>
    <s v="86395"/>
    <s v="BUILDERS WAREHOUSE:RASLOUW"/>
    <s v="G/MASTER HERB ROCKET 12CM"/>
    <n v="16"/>
    <n v="25.25"/>
    <n v="404"/>
    <n v="1717"/>
    <x v="6"/>
  </r>
  <r>
    <m/>
    <x v="104"/>
    <s v="Invoice"/>
    <s v="86417"/>
    <s v="BUILDERS WAREHOUSE:KEMPTON PARK"/>
    <s v="G/MASTER HERB ROCKET 12CM"/>
    <n v="9"/>
    <n v="25.25"/>
    <n v="227.25"/>
    <n v="1944.25"/>
    <x v="6"/>
  </r>
  <r>
    <m/>
    <x v="136"/>
    <s v="Invoice"/>
    <s v="87453"/>
    <s v="BUILDERS WAREHOUSE:NORWOOD"/>
    <s v="G/MASTER HERB ROCKET 12CM"/>
    <n v="10"/>
    <n v="25.25"/>
    <n v="252.5"/>
    <n v="2196.75"/>
    <x v="6"/>
  </r>
  <r>
    <m/>
    <x v="136"/>
    <s v="Invoice"/>
    <s v="87457"/>
    <s v="BUILDERS WAREHOUSE:ROBINDALE"/>
    <s v="G/MASTER HERB ROCKET 12CM"/>
    <n v="20"/>
    <n v="25.25"/>
    <n v="505"/>
    <n v="2701.75"/>
    <x v="6"/>
  </r>
  <r>
    <m/>
    <x v="137"/>
    <s v="Invoice"/>
    <s v="87472"/>
    <s v="BUILDERS WAREHOUSE:NEWMARKET"/>
    <s v="G/MASTER HERB ROCKET 12CM"/>
    <n v="10"/>
    <n v="25.25"/>
    <n v="252.5"/>
    <n v="2954.25"/>
    <x v="6"/>
  </r>
  <r>
    <m/>
    <x v="139"/>
    <s v="Invoice"/>
    <s v="87492"/>
    <s v="BUILDERS WAREHOUSE:ERASMUS PARK"/>
    <s v="G/MASTER HERB ROCKET 12CM"/>
    <n v="10"/>
    <n v="25.25"/>
    <n v="252.5"/>
    <n v="3206.75"/>
    <x v="6"/>
  </r>
  <r>
    <m/>
    <x v="139"/>
    <s v="Invoice"/>
    <s v="87500"/>
    <s v="BUILDERS WAREHOUSE:CENTURION"/>
    <s v="G/MASTER HERB ROCKET 12CM"/>
    <n v="12"/>
    <n v="25.25"/>
    <n v="303"/>
    <n v="3509.75"/>
    <x v="6"/>
  </r>
  <r>
    <m/>
    <x v="140"/>
    <s v="Invoice"/>
    <s v="87513"/>
    <s v="BUILDERS WAREHOUSE:KLERKSDORP"/>
    <s v="G/MASTER HERB ROCKET 12CM"/>
    <n v="15"/>
    <n v="25.25"/>
    <n v="378.75"/>
    <n v="3888.5"/>
    <x v="6"/>
  </r>
  <r>
    <m/>
    <x v="141"/>
    <s v="Invoice"/>
    <s v="87516"/>
    <s v="BUILDERS WAREHOUSE:KEMPTON PARK"/>
    <s v="G/MASTER HERB ROCKET 12CM"/>
    <n v="14"/>
    <n v="25.25"/>
    <n v="353.5"/>
    <n v="4242"/>
    <x v="6"/>
  </r>
  <r>
    <m/>
    <x v="141"/>
    <s v="Invoice"/>
    <s v="87517"/>
    <s v="BUILDERS WAREHOUSE:BEDFORDVIEW"/>
    <s v="G/MASTER HERB ROCKET 12CM"/>
    <n v="14"/>
    <n v="25.25"/>
    <n v="353.5"/>
    <n v="4595.5"/>
    <x v="6"/>
  </r>
  <r>
    <m/>
    <x v="141"/>
    <s v="Invoice"/>
    <s v="87523"/>
    <s v="BUILDERS WAREHOUSE:NORWOOD"/>
    <s v="G/MASTER HERB ROCKET 12CM"/>
    <n v="10"/>
    <n v="25.25"/>
    <n v="252.5"/>
    <n v="4848"/>
    <x v="6"/>
  </r>
  <r>
    <m/>
    <x v="143"/>
    <s v="Invoice"/>
    <s v="87545"/>
    <s v="BUILDERS WAREHOUSE:RUSTENBURG"/>
    <s v="G/MASTER HERB ROCKET 12CM"/>
    <n v="20"/>
    <n v="25.25"/>
    <n v="505"/>
    <n v="5353"/>
    <x v="6"/>
  </r>
  <r>
    <m/>
    <x v="146"/>
    <s v="Invoice"/>
    <s v="87581"/>
    <s v="BUILDERS WAREHOUSE:WOODLANDS"/>
    <s v="G/MASTER HERB ROCKET 12CM"/>
    <n v="14"/>
    <n v="25.25"/>
    <n v="353.5"/>
    <n v="5706.5"/>
    <x v="6"/>
  </r>
  <r>
    <m/>
    <x v="146"/>
    <s v="Invoice"/>
    <s v="87584"/>
    <s v="BUILDERS WAREHOUSE:LYNNWOOD"/>
    <s v="G/MASTER HERB ROCKET 12CM"/>
    <n v="10"/>
    <n v="25.25"/>
    <n v="252.5"/>
    <n v="5959"/>
    <x v="6"/>
  </r>
  <r>
    <m/>
    <x v="148"/>
    <s v="Invoice"/>
    <s v="87625"/>
    <s v="BUILDERS WAREHOUSE:CARNIVAL MALL"/>
    <s v="G/MASTER HERB ROCKET 12CM"/>
    <n v="5"/>
    <n v="25.25"/>
    <n v="126.25"/>
    <n v="6085.25"/>
    <x v="6"/>
  </r>
  <r>
    <m/>
    <x v="219"/>
    <s v="Invoice"/>
    <s v="88578"/>
    <s v="BUILDERS WAREHOUSE:WOODLANDS"/>
    <s v="G/MASTER HERB ROCKET 12CM"/>
    <n v="20"/>
    <n v="25.25"/>
    <n v="505"/>
    <n v="6590.25"/>
    <x v="6"/>
  </r>
  <r>
    <m/>
    <x v="219"/>
    <s v="Invoice"/>
    <s v="88581"/>
    <s v="BUILDERS WAREHOUSE:SILVERLAKES"/>
    <s v="G/MASTER HERB ROCKET 12CM"/>
    <n v="15"/>
    <n v="25.25"/>
    <n v="378.75"/>
    <n v="6969"/>
    <x v="6"/>
  </r>
  <r>
    <m/>
    <x v="219"/>
    <s v="Invoice"/>
    <s v="88584"/>
    <s v="BUILDERS WAREHOUSE:LYNNWOOD"/>
    <s v="G/MASTER HERB ROCKET 12CM"/>
    <n v="15"/>
    <n v="25.25"/>
    <n v="378.75"/>
    <n v="7347.75"/>
    <x v="6"/>
  </r>
  <r>
    <m/>
    <x v="219"/>
    <s v="Invoice"/>
    <s v="88587"/>
    <s v="BUILDERS WAREHOUSE:RUSTENBURG"/>
    <s v="G/MASTER HERB ROCKET 12CM"/>
    <n v="15"/>
    <n v="25.25"/>
    <n v="378.75"/>
    <n v="7726.5"/>
    <x v="6"/>
  </r>
  <r>
    <m/>
    <x v="219"/>
    <s v="Invoice"/>
    <s v="88590"/>
    <s v="BUILDERS WAREHOUSE:ERASMUS PARK"/>
    <s v="G/MASTER HERB ROCKET 12CM"/>
    <n v="20"/>
    <n v="25.25"/>
    <n v="505"/>
    <n v="8231.5"/>
    <x v="6"/>
  </r>
  <r>
    <m/>
    <x v="192"/>
    <s v="Invoice"/>
    <s v="88615"/>
    <s v="BUILDERS WAREHOUSE:KLERKSDORP"/>
    <s v="G/MASTER HERB ROCKET 12CM"/>
    <n v="20"/>
    <n v="25.25"/>
    <n v="505"/>
    <n v="8736.5"/>
    <x v="6"/>
  </r>
  <r>
    <m/>
    <x v="254"/>
    <s v="Invoice"/>
    <s v="88626"/>
    <s v="BUILDERS WAREHOUSE:BEDFORDVIEW"/>
    <s v="G/MASTER HERB ROCKET 12CM"/>
    <n v="20"/>
    <n v="25.25"/>
    <n v="505"/>
    <n v="9241.5"/>
    <x v="6"/>
  </r>
  <r>
    <m/>
    <x v="255"/>
    <s v="Invoice"/>
    <s v="88638"/>
    <s v="BUILDERS WAREHOUSE:NEWMARKET"/>
    <s v="G/MASTER HERB ROCKET 12CM"/>
    <n v="25"/>
    <n v="25.25"/>
    <n v="631.25"/>
    <n v="9872.75"/>
    <x v="6"/>
  </r>
  <r>
    <m/>
    <x v="256"/>
    <s v="Invoice"/>
    <s v="88706"/>
    <s v="BUILDERS WAREHOUSE:KEMPTON PARK"/>
    <s v="G/MASTER HERB ROCKET 12CM"/>
    <n v="10"/>
    <n v="25.25"/>
    <n v="252.5"/>
    <n v="10125.25"/>
    <x v="6"/>
  </r>
  <r>
    <m/>
    <x v="256"/>
    <s v="Invoice"/>
    <s v="88709"/>
    <s v="BUILDERS WAREHOUSE:GREENSTONE"/>
    <s v="G/MASTER HERB ROCKET 12CM"/>
    <n v="20"/>
    <n v="25.25"/>
    <n v="505"/>
    <n v="10630.25"/>
    <x v="6"/>
  </r>
  <r>
    <m/>
    <x v="194"/>
    <s v="Invoice"/>
    <s v="88727"/>
    <s v="BUILDERS WAREHOUSE:SUNWARD PARK"/>
    <s v="G/MASTER HERB ROCKET 12CM"/>
    <n v="10"/>
    <n v="25.25"/>
    <n v="252.5"/>
    <n v="10882.75"/>
    <x v="6"/>
  </r>
  <r>
    <m/>
    <x v="196"/>
    <s v="Invoice"/>
    <s v="88818"/>
    <s v="BUILDERS WAREHOUSE:EMALALHENI"/>
    <s v="G/MASTER HERB ROCKET 12CM"/>
    <n v="5"/>
    <n v="25.25"/>
    <n v="126.25"/>
    <n v="11009"/>
    <x v="6"/>
  </r>
  <r>
    <m/>
    <x v="260"/>
    <s v="Invoice"/>
    <s v="88887"/>
    <s v="BUILDERS WAREHOUSE:NORWOOD"/>
    <s v="G/MASTER HERB ROCKET 12CM"/>
    <n v="6"/>
    <n v="25.25"/>
    <n v="151.5"/>
    <n v="11160.5"/>
    <x v="6"/>
  </r>
  <r>
    <m/>
    <x v="260"/>
    <s v="Invoice"/>
    <s v="88889"/>
    <s v="BUILDERS WAREHOUSE:KEMPTON PARK"/>
    <s v="G/MASTER HERB ROCKET 12CM"/>
    <n v="10"/>
    <n v="25.25"/>
    <n v="252.5"/>
    <n v="11413"/>
    <x v="6"/>
  </r>
  <r>
    <s v="Total for G/MASTER HERB ROCKET 12CM"/>
    <x v="0"/>
    <m/>
    <m/>
    <m/>
    <m/>
    <n v="452"/>
    <m/>
    <n v="11413"/>
    <m/>
    <x v="0"/>
  </r>
  <r>
    <s v="G/MASTER HERB ROSEMARY 12CM"/>
    <x v="0"/>
    <m/>
    <m/>
    <m/>
    <m/>
    <m/>
    <m/>
    <m/>
    <m/>
    <x v="0"/>
  </r>
  <r>
    <m/>
    <x v="1"/>
    <s v="Invoice"/>
    <s v="86156"/>
    <s v="BUILDERS WAREHOUSE:RUSTENBURG"/>
    <s v="G/MASTER HERB ROSEMARY 12CM"/>
    <n v="30"/>
    <n v="25.25"/>
    <n v="757.5"/>
    <n v="757.5"/>
    <x v="6"/>
  </r>
  <r>
    <m/>
    <x v="13"/>
    <s v="Invoice"/>
    <s v="86158"/>
    <s v="BUILDERS WAREHOUSE:WOODLANDS"/>
    <s v="G/MASTER HERB ROSEMARY 12CM"/>
    <n v="30"/>
    <n v="25.25"/>
    <n v="757.5"/>
    <n v="1515"/>
    <x v="6"/>
  </r>
  <r>
    <m/>
    <x v="13"/>
    <s v="Invoice"/>
    <s v="86161"/>
    <s v="BUILDERS WAREHOUSE:ERASMUS PARK"/>
    <s v="G/MASTER HERB ROSEMARY 12CM"/>
    <n v="30"/>
    <n v="25.25"/>
    <n v="757.5"/>
    <n v="2272.5"/>
    <x v="6"/>
  </r>
  <r>
    <m/>
    <x v="13"/>
    <s v="Invoice"/>
    <s v="86164"/>
    <s v="BUILDERS WAREHOUSE:ZAMBEZI"/>
    <s v="G/MASTER HERB ROSEMARY 12CM"/>
    <n v="15"/>
    <n v="25.25"/>
    <n v="378.75"/>
    <n v="2651.25"/>
    <x v="6"/>
  </r>
  <r>
    <m/>
    <x v="13"/>
    <s v="Invoice"/>
    <s v="86168"/>
    <s v="BUILDERS WAREHOUSE:CENTURION"/>
    <s v="G/MASTER HERB ROSEMARY 12CM"/>
    <n v="6"/>
    <n v="25.25"/>
    <n v="151.5"/>
    <n v="2802.75"/>
    <x v="6"/>
  </r>
  <r>
    <m/>
    <x v="14"/>
    <s v="Invoice"/>
    <s v="86215"/>
    <s v="BUILDERS WAREHOUSE:NEWMARKET"/>
    <s v="G/MASTER HERB ROSEMARY 12CM"/>
    <n v="30"/>
    <n v="25.25"/>
    <n v="757.5"/>
    <n v="3560.25"/>
    <x v="6"/>
  </r>
  <r>
    <m/>
    <x v="226"/>
    <s v="Invoice"/>
    <s v="86279"/>
    <s v="BUILDERS WAREHOUSE:BETHLEHEM"/>
    <s v="G/MASTER HERB ROSEMARY 12CM"/>
    <n v="25"/>
    <n v="25.25"/>
    <n v="631.25"/>
    <n v="4191.5"/>
    <x v="6"/>
  </r>
  <r>
    <m/>
    <x v="15"/>
    <s v="Invoice"/>
    <s v="86284"/>
    <s v="BUILDERS WAREHOUSE:BEDFORDVIEW"/>
    <s v="G/MASTER HERB ROSEMARY 12CM"/>
    <n v="10"/>
    <n v="25.25"/>
    <n v="252.5"/>
    <n v="4444"/>
    <x v="6"/>
  </r>
  <r>
    <m/>
    <x v="15"/>
    <s v="Invoice"/>
    <s v="86285"/>
    <s v="BUILDERS WAREHOUSE:KEMPTON PARK"/>
    <s v="G/MASTER HERB ROSEMARY 12CM"/>
    <n v="16"/>
    <n v="25.25"/>
    <n v="404"/>
    <n v="4848"/>
    <x v="6"/>
  </r>
  <r>
    <m/>
    <x v="15"/>
    <s v="Invoice"/>
    <s v="86288"/>
    <s v="BUILDERS WAREHOUSE:NORWOOD"/>
    <s v="G/MASTER HERB ROSEMARY 12CM"/>
    <n v="4"/>
    <n v="25.25"/>
    <n v="101"/>
    <n v="4949"/>
    <x v="6"/>
  </r>
  <r>
    <m/>
    <x v="283"/>
    <s v="Invoice"/>
    <s v="86572"/>
    <s v="BUILDERS WAREHOUSE:KEMPTON PARK"/>
    <s v="G/MASTER HERB ROSEMARY 12CM"/>
    <n v="8"/>
    <n v="25.25"/>
    <n v="202"/>
    <n v="5151"/>
    <x v="6"/>
  </r>
  <r>
    <m/>
    <x v="283"/>
    <s v="Invoice"/>
    <s v="86575"/>
    <s v="BUILDERS WAREHOUSE:ERASMUS PARK"/>
    <s v="G/MASTER HERB ROSEMARY 12CM"/>
    <n v="10"/>
    <n v="25.25"/>
    <n v="252.5"/>
    <n v="5403.5"/>
    <x v="6"/>
  </r>
  <r>
    <m/>
    <x v="20"/>
    <s v="Invoice"/>
    <s v="86584"/>
    <s v="BUILDERS WAREHOUSE:BOKSBURG (NEW)"/>
    <s v="G/MASTER HERB ROSEMARY 12CM"/>
    <n v="20"/>
    <n v="25.25"/>
    <n v="505"/>
    <n v="5908.5"/>
    <x v="6"/>
  </r>
  <r>
    <m/>
    <x v="20"/>
    <s v="Invoice"/>
    <s v="86586"/>
    <s v="BUILDERS WAREHOUSE:POTCHEFSTROOM"/>
    <s v="G/MASTER HERB ROSEMARY 12CM"/>
    <n v="10"/>
    <n v="25.25"/>
    <n v="252.5"/>
    <n v="6161"/>
    <x v="6"/>
  </r>
  <r>
    <m/>
    <x v="284"/>
    <s v="Invoice"/>
    <s v="86600"/>
    <s v="BUILDERS WAREHOUSE:CEDAR SQUARE"/>
    <s v="G/MASTER HERB ROSEMARY 12CM"/>
    <n v="14"/>
    <n v="25.25"/>
    <n v="353.5"/>
    <n v="6514.5"/>
    <x v="6"/>
  </r>
  <r>
    <m/>
    <x v="284"/>
    <s v="Invoice"/>
    <s v="86601"/>
    <s v="BUILDERS WAREHOUSE:WOODLANDS"/>
    <s v="G/MASTER HERB ROSEMARY 12CM"/>
    <n v="20"/>
    <n v="25.25"/>
    <n v="505"/>
    <n v="7019.5"/>
    <x v="6"/>
  </r>
  <r>
    <m/>
    <x v="284"/>
    <s v="Invoice"/>
    <s v="86602"/>
    <s v="BUILDERS WAREHOUSE:ZAMBEZI"/>
    <s v="G/MASTER HERB ROSEMARY 12CM"/>
    <n v="10"/>
    <n v="25.25"/>
    <n v="252.5"/>
    <n v="7272"/>
    <x v="6"/>
  </r>
  <r>
    <m/>
    <x v="284"/>
    <s v="Invoice"/>
    <s v="86603"/>
    <s v="BUILDERS WAREHOUSE:LYNNWOOD"/>
    <s v="G/MASTER HERB ROSEMARY 12CM"/>
    <n v="20"/>
    <n v="25.25"/>
    <n v="505"/>
    <n v="7777"/>
    <x v="6"/>
  </r>
  <r>
    <m/>
    <x v="284"/>
    <s v="Invoice"/>
    <s v="86605"/>
    <s v="BUILDERS WAREHOUSE:WONDER PARK"/>
    <s v="G/MASTER HERB ROSEMARY 12CM"/>
    <n v="10"/>
    <n v="25.25"/>
    <n v="252.5"/>
    <n v="8029.5"/>
    <x v="6"/>
  </r>
  <r>
    <m/>
    <x v="284"/>
    <s v="Invoice"/>
    <s v="86611"/>
    <s v="BUILDERS WAREHOUSE:CENTURION"/>
    <s v="G/MASTER HERB ROSEMARY 12CM"/>
    <n v="25"/>
    <n v="25.25"/>
    <n v="631.25"/>
    <n v="8660.75"/>
    <x v="6"/>
  </r>
  <r>
    <m/>
    <x v="284"/>
    <s v="Invoice"/>
    <s v="86615"/>
    <s v="BUILDERS WAREHOUSE:FOURWAYS"/>
    <s v="G/MASTER HERB ROSEMARY 12CM"/>
    <n v="14"/>
    <n v="25.25"/>
    <n v="353.5"/>
    <n v="9014.25"/>
    <x v="6"/>
  </r>
  <r>
    <m/>
    <x v="284"/>
    <s v="Invoice"/>
    <s v="86616"/>
    <s v="BUILDERS WAREHOUSE:ERASMUS PARK"/>
    <s v="G/MASTER HERB ROSEMARY 12CM"/>
    <n v="12"/>
    <n v="25.25"/>
    <n v="303"/>
    <n v="9317.25"/>
    <x v="6"/>
  </r>
  <r>
    <m/>
    <x v="106"/>
    <s v="Invoice"/>
    <s v="86609"/>
    <s v="BUILDERS WAREHOUSE:GEZINA NEW"/>
    <s v="G/MASTER HERB ROSEMARY 12CM"/>
    <n v="10"/>
    <n v="25.25"/>
    <n v="252.5"/>
    <n v="9569.75"/>
    <x v="6"/>
  </r>
  <r>
    <m/>
    <x v="106"/>
    <s v="Invoice"/>
    <s v="86633"/>
    <s v="BUILDERS WAREHOUSE:CRAIGHALL PARK"/>
    <s v="G/MASTER HERB ROSEMARY 12CM"/>
    <n v="14"/>
    <n v="25.25"/>
    <n v="353.5"/>
    <n v="9923.25"/>
    <x v="6"/>
  </r>
  <r>
    <m/>
    <x v="106"/>
    <s v="Invoice"/>
    <s v="86634"/>
    <s v="BUILDERS WAREHOUSE:KLERKSDORP"/>
    <s v="G/MASTER HERB ROSEMARY 12CM"/>
    <n v="20"/>
    <n v="25.25"/>
    <n v="505"/>
    <n v="10428.25"/>
    <x v="6"/>
  </r>
  <r>
    <m/>
    <x v="106"/>
    <s v="Invoice"/>
    <s v="86638"/>
    <s v="BUILDERS WAREHOUSE:SOUTHGATE"/>
    <s v="G/MASTER HERB ROSEMARY 12CM"/>
    <n v="14"/>
    <n v="25.25"/>
    <n v="353.5"/>
    <n v="10781.75"/>
    <x v="6"/>
  </r>
  <r>
    <m/>
    <x v="293"/>
    <s v="Invoice"/>
    <s v="86641"/>
    <s v="BUILDERS WAREHOUSE:NORTHRIDING"/>
    <s v="G/MASTER HERB ROSEMARY 12CM"/>
    <n v="30"/>
    <n v="25.25"/>
    <n v="757.5"/>
    <n v="11539.25"/>
    <x v="6"/>
  </r>
  <r>
    <m/>
    <x v="293"/>
    <s v="Invoice"/>
    <s v="86642"/>
    <s v="BUILDERS WAREHOUSE:NOORDHEUWEL"/>
    <s v="G/MASTER HERB ROSEMARY 12CM"/>
    <n v="10"/>
    <n v="25.25"/>
    <n v="252.5"/>
    <n v="11791.75"/>
    <x v="6"/>
  </r>
  <r>
    <m/>
    <x v="293"/>
    <s v="Invoice"/>
    <s v="86643"/>
    <s v="BUILDERS WAREHOUSE:GREENSTONE"/>
    <s v="G/MASTER HERB ROSEMARY 12CM"/>
    <n v="20"/>
    <n v="25.25"/>
    <n v="505"/>
    <n v="12296.75"/>
    <x v="6"/>
  </r>
  <r>
    <m/>
    <x v="294"/>
    <s v="Invoice"/>
    <s v="86654"/>
    <s v="BUILDERS WAREHOUSE:NEWMARKET"/>
    <s v="G/MASTER HERB ROSEMARY 12CM"/>
    <n v="20"/>
    <n v="25.25"/>
    <n v="505"/>
    <n v="12801.75"/>
    <x v="6"/>
  </r>
  <r>
    <m/>
    <x v="294"/>
    <s v="Invoice"/>
    <s v="86660"/>
    <s v="BUILDERS WAREHOUSE:SUNWARD PARK"/>
    <s v="G/MASTER HERB ROSEMARY 12CM"/>
    <n v="20"/>
    <n v="25.25"/>
    <n v="505"/>
    <n v="13306.75"/>
    <x v="6"/>
  </r>
  <r>
    <m/>
    <x v="110"/>
    <s v="Invoice"/>
    <s v="86788"/>
    <s v="BUILDERS WAREHOUSE:NEWMARKET"/>
    <s v="G/MASTER HERB ROSEMARY 12CM"/>
    <n v="10"/>
    <n v="25.25"/>
    <n v="252.5"/>
    <n v="13559.25"/>
    <x v="6"/>
  </r>
  <r>
    <m/>
    <x v="127"/>
    <s v="Invoice"/>
    <s v="87190"/>
    <s v="BUILDERS WAREHOUSE:FOURWAYS"/>
    <s v="G/MASTER HERB ROSEMARY 12CM"/>
    <n v="14"/>
    <n v="25.25"/>
    <n v="353.5"/>
    <n v="13912.75"/>
    <x v="6"/>
  </r>
  <r>
    <m/>
    <x v="130"/>
    <s v="Invoice"/>
    <s v="87277"/>
    <s v="BUILDERS WAREHOUSE:FOURWAYS"/>
    <s v="G/MASTER HERB ROSEMARY 12CM"/>
    <n v="14"/>
    <n v="25.25"/>
    <n v="353.5"/>
    <n v="14266.25"/>
    <x v="6"/>
  </r>
  <r>
    <m/>
    <x v="130"/>
    <s v="Invoice"/>
    <s v="87279"/>
    <s v="BUILDERS WAREHOUSE:CEDAR SQUARE"/>
    <s v="G/MASTER HERB ROSEMARY 12CM"/>
    <n v="10"/>
    <n v="25.25"/>
    <n v="252.5"/>
    <n v="14518.75"/>
    <x v="6"/>
  </r>
  <r>
    <m/>
    <x v="27"/>
    <s v="Invoice"/>
    <s v="87300"/>
    <s v="BUILDERS WAREHOUSE:KLERKSDORP"/>
    <s v="G/MASTER HERB ROSEMARY 12CM"/>
    <n v="12"/>
    <n v="25.25"/>
    <n v="303"/>
    <n v="14821.75"/>
    <x v="6"/>
  </r>
  <r>
    <m/>
    <x v="27"/>
    <s v="Invoice"/>
    <s v="87302"/>
    <s v="BUILDERS WAREHOUSE:SOUTHGATE"/>
    <s v="G/MASTER HERB ROSEMARY 12CM"/>
    <n v="14"/>
    <n v="25.25"/>
    <n v="353.5"/>
    <n v="15175.25"/>
    <x v="6"/>
  </r>
  <r>
    <m/>
    <x v="245"/>
    <s v="Invoice"/>
    <s v="87319"/>
    <s v="BUILDERS WAREHOUSE:GREENSTONE"/>
    <s v="G/MASTER HERB ROSEMARY 12CM"/>
    <n v="25"/>
    <n v="25.25"/>
    <n v="631.25"/>
    <n v="15806.5"/>
    <x v="6"/>
  </r>
  <r>
    <m/>
    <x v="245"/>
    <s v="Invoice"/>
    <s v="87320"/>
    <s v="BUILDERS WAREHOUSE:ROBINDALE"/>
    <s v="G/MASTER HERB ROSEMARY 12CM"/>
    <n v="25"/>
    <n v="25.25"/>
    <n v="631.25"/>
    <n v="16437.75"/>
    <x v="6"/>
  </r>
  <r>
    <m/>
    <x v="245"/>
    <s v="Invoice"/>
    <s v="87325"/>
    <s v="BUILDERS WAREHOUSE:NORWOOD"/>
    <s v="G/MASTER HERB ROSEMARY 12CM"/>
    <n v="25"/>
    <n v="25.25"/>
    <n v="631.25"/>
    <n v="17069"/>
    <x v="6"/>
  </r>
  <r>
    <m/>
    <x v="131"/>
    <s v="Invoice"/>
    <s v="87328"/>
    <s v="BUILDERS WAREHOUSE:MIDRAND"/>
    <s v="G/MASTER HERB ROSEMARY 12CM"/>
    <n v="20"/>
    <n v="25.25"/>
    <n v="505"/>
    <n v="17574"/>
    <x v="6"/>
  </r>
  <r>
    <m/>
    <x v="131"/>
    <s v="Invoice"/>
    <s v="87333"/>
    <s v="BUILDERS WAREHOUSE:NEWMARKET"/>
    <s v="G/MASTER HERB ROSEMARY 12CM"/>
    <n v="25"/>
    <n v="25.25"/>
    <n v="631.25"/>
    <n v="18205.25"/>
    <x v="6"/>
  </r>
  <r>
    <m/>
    <x v="131"/>
    <s v="Invoice"/>
    <s v="87334"/>
    <s v="BUILDERS WAREHOUSE:SUNWARD PARK"/>
    <s v="G/MASTER HERB ROSEMARY 12CM"/>
    <n v="20"/>
    <n v="25.25"/>
    <n v="505"/>
    <n v="18710.25"/>
    <x v="6"/>
  </r>
  <r>
    <m/>
    <x v="132"/>
    <s v="Invoice"/>
    <s v="87339"/>
    <s v="BUILDERS WAREHOUSE:SILVERLAKES"/>
    <s v="G/MASTER HERB ROSEMARY 12CM"/>
    <n v="20"/>
    <n v="25.25"/>
    <n v="505"/>
    <n v="19215.25"/>
    <x v="6"/>
  </r>
  <r>
    <m/>
    <x v="132"/>
    <s v="Invoice"/>
    <s v="87344"/>
    <s v="BUILDERS WAREHOUSE:WONDER PARK"/>
    <s v="G/MASTER HERB ROSEMARY 12CM"/>
    <n v="16"/>
    <n v="25.25"/>
    <n v="404"/>
    <n v="19619.25"/>
    <x v="6"/>
  </r>
  <r>
    <m/>
    <x v="132"/>
    <s v="Invoice"/>
    <s v="87346"/>
    <s v="BUILDERS WAREHOUSE:RASLOUW"/>
    <s v="G/MASTER HERB ROSEMARY 12CM"/>
    <n v="15"/>
    <n v="25.25"/>
    <n v="378.75"/>
    <n v="19998"/>
    <x v="6"/>
  </r>
  <r>
    <m/>
    <x v="132"/>
    <s v="Invoice"/>
    <s v="87353"/>
    <s v="BUILDERS WAREHOUSE:CENTURION"/>
    <s v="G/MASTER HERB ROSEMARY 12CM"/>
    <n v="20"/>
    <n v="25.25"/>
    <n v="505"/>
    <n v="20503"/>
    <x v="6"/>
  </r>
  <r>
    <m/>
    <x v="133"/>
    <s v="Invoice"/>
    <s v="87384"/>
    <s v="BUILDERS WAREHOUSE:BEDFORDVIEW"/>
    <s v="G/MASTER HERB ROSEMARY 12CM"/>
    <n v="20"/>
    <n v="25.25"/>
    <n v="505"/>
    <n v="21008"/>
    <x v="6"/>
  </r>
  <r>
    <m/>
    <x v="133"/>
    <s v="Invoice"/>
    <s v="87386"/>
    <s v="BUILDERS WAREHOUSE:KEMPTON PARK"/>
    <s v="G/MASTER HERB ROSEMARY 12CM"/>
    <n v="20"/>
    <n v="25.25"/>
    <n v="505"/>
    <n v="21513"/>
    <x v="6"/>
  </r>
  <r>
    <m/>
    <x v="133"/>
    <s v="Invoice"/>
    <s v="87387"/>
    <s v="BUILDERS WAREHOUSE:FLORIDA GLEN"/>
    <s v="G/MASTER HERB ROSEMARY 12CM"/>
    <n v="5"/>
    <n v="25.25"/>
    <n v="126.25"/>
    <n v="21639.25"/>
    <x v="6"/>
  </r>
  <r>
    <m/>
    <x v="134"/>
    <s v="Invoice"/>
    <s v="87410"/>
    <s v="BUILDERS WAREHOUSE:HARTEBEESPOORT"/>
    <s v="G/MASTER HERB ROSEMARY 12CM"/>
    <n v="10"/>
    <n v="25.25"/>
    <n v="252.5"/>
    <n v="21891.75"/>
    <x v="6"/>
  </r>
  <r>
    <m/>
    <x v="135"/>
    <s v="Invoice"/>
    <s v="87418"/>
    <s v="BUILDERS WAREHOUSE:LYNNWOOD"/>
    <s v="G/MASTER HERB ROSEMARY 12CM"/>
    <n v="20"/>
    <n v="25.25"/>
    <n v="505"/>
    <n v="22396.75"/>
    <x v="6"/>
  </r>
  <r>
    <m/>
    <x v="135"/>
    <s v="Invoice"/>
    <s v="87418"/>
    <s v="BUILDERS WAREHOUSE:LYNNWOOD"/>
    <s v="G/MASTER HERB ROSEMARY 12CM"/>
    <n v="12"/>
    <n v="25.25"/>
    <n v="303"/>
    <n v="22699.75"/>
    <x v="6"/>
  </r>
  <r>
    <m/>
    <x v="135"/>
    <s v="Invoice"/>
    <s v="87419"/>
    <s v="BUILDERS WAREHOUSE:CENTURION"/>
    <s v="G/MASTER HERB ROSEMARY 12CM"/>
    <n v="10"/>
    <n v="25.25"/>
    <n v="252.5"/>
    <n v="22952.25"/>
    <x v="6"/>
  </r>
  <r>
    <m/>
    <x v="135"/>
    <s v="Invoice"/>
    <s v="87427"/>
    <s v="BUILDERS WAREHOUSE:RUSTENBURG"/>
    <s v="G/MASTER HERB ROSEMARY 12CM"/>
    <n v="25"/>
    <n v="25.25"/>
    <n v="631.25"/>
    <n v="23583.5"/>
    <x v="6"/>
  </r>
  <r>
    <m/>
    <x v="136"/>
    <s v="Invoice"/>
    <s v="87453"/>
    <s v="BUILDERS WAREHOUSE:NORWOOD"/>
    <s v="G/MASTER HERB ROSEMARY 12CM"/>
    <n v="15"/>
    <n v="25.25"/>
    <n v="378.75"/>
    <n v="23962.25"/>
    <x v="6"/>
  </r>
  <r>
    <m/>
    <x v="136"/>
    <s v="Invoice"/>
    <s v="87457"/>
    <s v="BUILDERS WAREHOUSE:ROBINDALE"/>
    <s v="G/MASTER HERB ROSEMARY 12CM"/>
    <n v="20"/>
    <n v="25.25"/>
    <n v="505"/>
    <n v="24467.25"/>
    <x v="6"/>
  </r>
  <r>
    <m/>
    <x v="162"/>
    <s v="Invoice"/>
    <s v="87826"/>
    <s v="BUILDERS WAREHOUSE:ROBINDALE"/>
    <s v="G/MASTER HERB ROSEMARY 12CM"/>
    <n v="6"/>
    <n v="25.25"/>
    <n v="151.5"/>
    <n v="24618.75"/>
    <x v="6"/>
  </r>
  <r>
    <m/>
    <x v="178"/>
    <s v="Invoice"/>
    <s v="88200"/>
    <s v="BUILDERS WAREHOUSE:KLERKSDORP"/>
    <s v="G/MASTER HERB ROSEMARY 12CM"/>
    <n v="20"/>
    <n v="25.25"/>
    <n v="505"/>
    <n v="25123.75"/>
    <x v="6"/>
  </r>
  <r>
    <m/>
    <x v="180"/>
    <s v="Invoice"/>
    <s v="88231"/>
    <s v="BUILDERS WAREHOUSE:SUNWARD PARK"/>
    <s v="G/MASTER HERB ROSEMARY 12CM"/>
    <n v="40"/>
    <n v="25.25"/>
    <n v="1010"/>
    <n v="26133.75"/>
    <x v="6"/>
  </r>
  <r>
    <m/>
    <x v="180"/>
    <s v="Invoice"/>
    <s v="88243"/>
    <s v="BUILDERS WAREHOUSE:NEWMARKET"/>
    <s v="G/MASTER HERB ROSEMARY 12CM"/>
    <n v="40"/>
    <n v="25.25"/>
    <n v="1010"/>
    <n v="27143.75"/>
    <x v="6"/>
  </r>
  <r>
    <m/>
    <x v="181"/>
    <s v="Invoice"/>
    <s v="88253"/>
    <s v="BUILDERS WAREHOUSE:HARTEBEESPOORT"/>
    <s v="G/MASTER HERB ROSEMARY 12CM"/>
    <n v="15"/>
    <n v="25.25"/>
    <n v="378.75"/>
    <n v="27522.5"/>
    <x v="6"/>
  </r>
  <r>
    <m/>
    <x v="181"/>
    <s v="Invoice"/>
    <s v="88272"/>
    <s v="BUILDERS WAREHOUSE:LYNNWOOD"/>
    <s v="G/MASTER HERB ROSEMARY 12CM"/>
    <n v="20"/>
    <n v="25.25"/>
    <n v="505"/>
    <n v="28027.5"/>
    <x v="6"/>
  </r>
  <r>
    <m/>
    <x v="182"/>
    <s v="Invoice"/>
    <s v="88274"/>
    <s v="BUILDERS WAREHOUSE:RUSTENBURG"/>
    <s v="G/MASTER HERB ROSEMARY 12CM"/>
    <n v="60"/>
    <n v="25.25"/>
    <n v="1515"/>
    <n v="29542.5"/>
    <x v="6"/>
  </r>
  <r>
    <m/>
    <x v="287"/>
    <s v="Invoice"/>
    <s v="88687"/>
    <s v="BUILDERS WAREHOUSE:KEMPTON PARK"/>
    <s v="G/MASTER HERB ROSEMARY 12CM"/>
    <n v="25"/>
    <n v="25.25"/>
    <n v="631.25"/>
    <n v="30173.75"/>
    <x v="6"/>
  </r>
  <r>
    <m/>
    <x v="193"/>
    <s v="Invoice"/>
    <s v="88664"/>
    <s v="BUILDERS WAREHOUSE:RASLOUW"/>
    <s v="G/MASTER HERB ROSEMARY 12CM"/>
    <n v="25"/>
    <n v="25.25"/>
    <n v="631.25"/>
    <n v="30805"/>
    <x v="6"/>
  </r>
  <r>
    <m/>
    <x v="193"/>
    <s v="Invoice"/>
    <s v="88669"/>
    <s v="BUILDERS WAREHOUSE:WOODLANDS"/>
    <s v="G/MASTER HERB ROSEMARY 12CM"/>
    <n v="25"/>
    <n v="25.25"/>
    <n v="631.25"/>
    <n v="31436.25"/>
    <x v="6"/>
  </r>
  <r>
    <m/>
    <x v="193"/>
    <s v="Invoice"/>
    <s v="88672"/>
    <s v="BUILDERS WAREHOUSE:LYNNWOOD"/>
    <s v="G/MASTER HERB ROSEMARY 12CM"/>
    <n v="25"/>
    <n v="25.25"/>
    <n v="631.25"/>
    <n v="32067.5"/>
    <x v="6"/>
  </r>
  <r>
    <m/>
    <x v="193"/>
    <s v="Invoice"/>
    <s v="88675"/>
    <s v="BUILDERS WAREHOUSE:SILVERLAKES"/>
    <s v="G/MASTER HERB ROSEMARY 12CM"/>
    <n v="20"/>
    <n v="25.25"/>
    <n v="505"/>
    <n v="32572.5"/>
    <x v="6"/>
  </r>
  <r>
    <m/>
    <x v="193"/>
    <s v="Invoice"/>
    <s v="88677"/>
    <s v="BUILDERS WAREHOUSE:CENTURION"/>
    <s v="G/MASTER HERB ROSEMARY 12CM"/>
    <n v="25"/>
    <n v="25.25"/>
    <n v="631.25"/>
    <n v="33203.75"/>
    <x v="6"/>
  </r>
  <r>
    <m/>
    <x v="193"/>
    <s v="Invoice"/>
    <s v="88680"/>
    <s v="BUILDERS WAREHOUSE:ERASMUS PARK"/>
    <s v="G/MASTER HERB ROSEMARY 12CM"/>
    <n v="25"/>
    <n v="25.25"/>
    <n v="631.25"/>
    <n v="33835"/>
    <x v="6"/>
  </r>
  <r>
    <m/>
    <x v="256"/>
    <s v="Invoice"/>
    <s v="88706"/>
    <s v="BUILDERS WAREHOUSE:KEMPTON PARK"/>
    <s v="G/MASTER HERB ROSEMARY 12CM"/>
    <n v="10"/>
    <n v="25.25"/>
    <n v="252.5"/>
    <n v="34087.5"/>
    <x v="6"/>
  </r>
  <r>
    <m/>
    <x v="256"/>
    <s v="Invoice"/>
    <s v="88709"/>
    <s v="BUILDERS WAREHOUSE:GREENSTONE"/>
    <s v="G/MASTER HERB ROSEMARY 12CM"/>
    <n v="25"/>
    <n v="25.25"/>
    <n v="631.25"/>
    <n v="34718.75"/>
    <x v="6"/>
  </r>
  <r>
    <m/>
    <x v="256"/>
    <s v="Invoice"/>
    <s v="88714"/>
    <s v="BUILDERS WAREHOUSE:KLERKSDORP"/>
    <s v="G/MASTER HERB ROSEMARY 12CM"/>
    <n v="25"/>
    <n v="25.25"/>
    <n v="631.25"/>
    <n v="35350"/>
    <x v="6"/>
  </r>
  <r>
    <m/>
    <x v="256"/>
    <s v="Invoice"/>
    <s v="88715"/>
    <s v="BUILDERS WAREHOUSE:HARTEBEESPOORT"/>
    <s v="G/MASTER HERB ROSEMARY 12CM"/>
    <n v="10"/>
    <n v="25.25"/>
    <n v="252.5"/>
    <n v="35602.5"/>
    <x v="6"/>
  </r>
  <r>
    <m/>
    <x v="194"/>
    <s v="Invoice"/>
    <s v="88724"/>
    <s v="BUILDERS WAREHOUSE:CARNIVAL MALL"/>
    <s v="G/MASTER HERB ROSEMARY 12CM"/>
    <n v="15"/>
    <n v="25.25"/>
    <n v="378.75"/>
    <n v="35981.25"/>
    <x v="6"/>
  </r>
  <r>
    <m/>
    <x v="194"/>
    <s v="Invoice"/>
    <s v="88727"/>
    <s v="BUILDERS WAREHOUSE:SUNWARD PARK"/>
    <s v="G/MASTER HERB ROSEMARY 12CM"/>
    <n v="25"/>
    <n v="25.25"/>
    <n v="631.25"/>
    <n v="36612.5"/>
    <x v="6"/>
  </r>
  <r>
    <m/>
    <x v="288"/>
    <s v="Invoice"/>
    <s v="88745"/>
    <s v="BUILDERS WAREHOUSE:SILVERLAKES"/>
    <s v="G/MASTER HERB ROSEMARY 12CM"/>
    <n v="10"/>
    <n v="25.25"/>
    <n v="252.5"/>
    <n v="36865"/>
    <x v="6"/>
  </r>
  <r>
    <m/>
    <x v="288"/>
    <s v="Invoice"/>
    <s v="88746"/>
    <s v="BUILDERS WAREHOUSE:LYNNWOOD"/>
    <s v="G/MASTER HERB ROSEMARY 12CM"/>
    <n v="20"/>
    <n v="25.25"/>
    <n v="505"/>
    <n v="37370"/>
    <x v="6"/>
  </r>
  <r>
    <m/>
    <x v="288"/>
    <s v="Invoice"/>
    <s v="88748"/>
    <s v="BUILDERS WAREHOUSE:WOODLANDS"/>
    <s v="G/MASTER HERB ROSEMARY 12CM"/>
    <n v="20"/>
    <n v="25.25"/>
    <n v="505"/>
    <n v="37875"/>
    <x v="6"/>
  </r>
  <r>
    <m/>
    <x v="288"/>
    <s v="Invoice"/>
    <s v="88752"/>
    <s v="BUILDERS WAREHOUSE:CENTURION"/>
    <s v="G/MASTER HERB ROSEMARY 12CM"/>
    <n v="25"/>
    <n v="25.25"/>
    <n v="631.25"/>
    <n v="38506.25"/>
    <x v="6"/>
  </r>
  <r>
    <m/>
    <x v="288"/>
    <s v="Invoice"/>
    <s v="88754"/>
    <s v="BUILDERS WAREHOUSE:RASLOUW"/>
    <s v="G/MASTER HERB ROSEMARY 12CM"/>
    <n v="12"/>
    <n v="25.25"/>
    <n v="303"/>
    <n v="38809.25"/>
    <x v="6"/>
  </r>
  <r>
    <m/>
    <x v="195"/>
    <s v="Invoice"/>
    <s v="88756"/>
    <s v="BUILDERS WAREHOUSE:CHERRY LANE"/>
    <s v="G/MASTER HERB ROSEMARY 12CM"/>
    <n v="10"/>
    <n v="25.25"/>
    <n v="252.5"/>
    <n v="39061.75"/>
    <x v="6"/>
  </r>
  <r>
    <m/>
    <x v="289"/>
    <s v="Invoice"/>
    <s v="88794"/>
    <s v="BUILDERS WAREHOUSE:KEMPTON PARK"/>
    <s v="G/MASTER HERB ROSEMARY 12CM"/>
    <n v="10"/>
    <n v="25.25"/>
    <n v="252.5"/>
    <n v="39314.25"/>
    <x v="6"/>
  </r>
  <r>
    <m/>
    <x v="289"/>
    <s v="Invoice"/>
    <s v="88795"/>
    <s v="BUILDERS WAREHOUSE:BEDFORDVIEW"/>
    <s v="G/MASTER HERB ROSEMARY 12CM"/>
    <n v="30"/>
    <n v="25.25"/>
    <n v="757.5"/>
    <n v="40071.75"/>
    <x v="6"/>
  </r>
  <r>
    <m/>
    <x v="289"/>
    <s v="Invoice"/>
    <s v="88796"/>
    <s v="BUILDERS WAREHOUSE:ROBINDALE"/>
    <s v="G/MASTER HERB ROSEMARY 12CM"/>
    <n v="19"/>
    <n v="25.25"/>
    <n v="479.75"/>
    <n v="40551.5"/>
    <x v="6"/>
  </r>
  <r>
    <m/>
    <x v="289"/>
    <s v="Invoice"/>
    <s v="88797"/>
    <s v="BUILDERS WAREHOUSE:GREENSTONE"/>
    <s v="G/MASTER HERB ROSEMARY 12CM"/>
    <n v="30"/>
    <n v="25.25"/>
    <n v="757.5"/>
    <n v="41309"/>
    <x v="6"/>
  </r>
  <r>
    <m/>
    <x v="196"/>
    <s v="Invoice"/>
    <s v="88806"/>
    <s v="BUILDERS WAREHOUSE:NEWMARKET"/>
    <s v="G/MASTER HERB ROSEMARY 12CM"/>
    <n v="6"/>
    <n v="25.25"/>
    <n v="151.5"/>
    <n v="41460.5"/>
    <x v="6"/>
  </r>
  <r>
    <m/>
    <x v="196"/>
    <s v="Invoice"/>
    <s v="88818"/>
    <s v="BUILDERS WAREHOUSE:EMALALHENI"/>
    <s v="G/MASTER HERB ROSEMARY 12CM"/>
    <n v="15"/>
    <n v="25.25"/>
    <n v="378.75"/>
    <n v="41839.25"/>
    <x v="6"/>
  </r>
  <r>
    <m/>
    <x v="273"/>
    <s v="Invoice"/>
    <s v="88837"/>
    <s v="BUILDERS WAREHOUSE:ZAMBEZI"/>
    <s v="G/MASTER HERB ROSEMARY 12CM"/>
    <n v="15"/>
    <n v="25.25"/>
    <n v="378.75"/>
    <n v="42218"/>
    <x v="6"/>
  </r>
  <r>
    <m/>
    <x v="273"/>
    <s v="Invoice"/>
    <s v="88848"/>
    <s v="BUILDERS WAREHOUSE:SILVERLAKES"/>
    <s v="G/MASTER HERB ROSEMARY 12CM"/>
    <n v="20"/>
    <n v="25.25"/>
    <n v="505"/>
    <n v="42723"/>
    <x v="6"/>
  </r>
  <r>
    <m/>
    <x v="273"/>
    <s v="Invoice"/>
    <s v="88853"/>
    <s v="BUILDERS WAREHOUSE:LYNNWOOD"/>
    <s v="G/MASTER HERB ROSEMARY 12CM"/>
    <n v="5"/>
    <n v="25.25"/>
    <n v="126.25"/>
    <n v="42849.25"/>
    <x v="6"/>
  </r>
  <r>
    <m/>
    <x v="204"/>
    <s v="Invoice"/>
    <s v="89139"/>
    <s v="BUILDERS WAREHOUSE:NEWMARKET"/>
    <s v="G/MASTER HERB ROSEMARY 12CM"/>
    <n v="10"/>
    <n v="25.25"/>
    <n v="252.5"/>
    <n v="43101.75"/>
    <x v="6"/>
  </r>
  <r>
    <m/>
    <x v="205"/>
    <s v="Invoice"/>
    <s v="89175"/>
    <s v="BUILDERS WAREHOUSE:CENTURION"/>
    <s v="G/MASTER HERB ROSEMARY 12CM"/>
    <n v="40"/>
    <n v="25.25"/>
    <n v="1010"/>
    <n v="44111.75"/>
    <x v="6"/>
  </r>
  <r>
    <m/>
    <x v="263"/>
    <s v="Invoice"/>
    <s v="89190"/>
    <s v="BUILDERS WAREHOUSE:KLERKSDORP"/>
    <s v="G/MASTER HERB ROSEMARY 12CM"/>
    <n v="25"/>
    <n v="25.25"/>
    <n v="631.25"/>
    <n v="44743"/>
    <x v="6"/>
  </r>
  <r>
    <m/>
    <x v="206"/>
    <s v="Invoice"/>
    <s v="89198"/>
    <s v="BUILDERS WAREHOUSE:ROBINDALE"/>
    <s v="G/MASTER HERB ROSEMARY 12CM"/>
    <n v="14"/>
    <n v="25.25"/>
    <n v="353.5"/>
    <n v="45096.5"/>
    <x v="6"/>
  </r>
  <r>
    <m/>
    <x v="206"/>
    <s v="Invoice"/>
    <s v="89200"/>
    <s v="BUILDERS WAREHOUSE:GREENSTONE"/>
    <s v="G/MASTER HERB ROSEMARY 12CM"/>
    <n v="50"/>
    <n v="25.25"/>
    <n v="1262.5"/>
    <n v="46359"/>
    <x v="6"/>
  </r>
  <r>
    <m/>
    <x v="206"/>
    <s v="Invoice"/>
    <s v="89201"/>
    <s v="BUILDERS WAREHOUSE:KEMPTON PARK"/>
    <s v="G/MASTER HERB ROSEMARY 12CM"/>
    <n v="25"/>
    <n v="25.25"/>
    <n v="631.25"/>
    <n v="46990.25"/>
    <x v="6"/>
  </r>
  <r>
    <m/>
    <x v="207"/>
    <s v="Invoice"/>
    <s v="89210"/>
    <s v="BUILDERS WAREHOUSE:SUNWARD PARK"/>
    <s v="G/MASTER HERB ROSEMARY 12CM"/>
    <n v="16"/>
    <n v="25.25"/>
    <n v="404"/>
    <n v="47394.25"/>
    <x v="6"/>
  </r>
  <r>
    <m/>
    <x v="207"/>
    <s v="Invoice"/>
    <s v="89216"/>
    <s v="BUILDERS WAREHOUSE:NEWMARKET"/>
    <s v="G/MASTER HERB ROSEMARY 12CM"/>
    <n v="35"/>
    <n v="25.25"/>
    <n v="883.75"/>
    <n v="48278"/>
    <x v="6"/>
  </r>
  <r>
    <m/>
    <x v="29"/>
    <s v="Invoice"/>
    <s v="89228"/>
    <s v="BUILDERS WAREHOUSE:RUSTENBURG"/>
    <s v="G/MASTER HERB ROSEMARY 12CM"/>
    <n v="30"/>
    <n v="25.25"/>
    <n v="757.5"/>
    <n v="49035.5"/>
    <x v="6"/>
  </r>
  <r>
    <m/>
    <x v="29"/>
    <s v="Invoice"/>
    <s v="89238"/>
    <s v="BUILDERS WAREHOUSE:WOODLANDS"/>
    <s v="G/MASTER HERB ROSEMARY 12CM"/>
    <n v="25"/>
    <n v="25.25"/>
    <n v="631.25"/>
    <n v="49666.75"/>
    <x v="6"/>
  </r>
  <r>
    <m/>
    <x v="29"/>
    <s v="Invoice"/>
    <s v="89239"/>
    <s v="BUILDERS WAREHOUSE:SILVERLAKES"/>
    <s v="G/MASTER HERB ROSEMARY 12CM"/>
    <n v="20"/>
    <n v="25.25"/>
    <n v="505"/>
    <n v="50171.75"/>
    <x v="6"/>
  </r>
  <r>
    <m/>
    <x v="29"/>
    <s v="Invoice"/>
    <s v="89240"/>
    <s v="BUILDERS WAREHOUSE:LYNNWOOD"/>
    <s v="G/MASTER HERB ROSEMARY 12CM"/>
    <n v="15"/>
    <n v="25.25"/>
    <n v="378.75"/>
    <n v="50550.5"/>
    <x v="6"/>
  </r>
  <r>
    <m/>
    <x v="80"/>
    <s v="Invoice"/>
    <s v="89396"/>
    <s v="BUILDERS WAREHOUSE:BEDFORDVIEW"/>
    <s v="G/MASTER HERB ROSEMARY 12CM"/>
    <n v="25"/>
    <n v="25.25"/>
    <n v="631.25"/>
    <n v="51181.75"/>
    <x v="6"/>
  </r>
  <r>
    <m/>
    <x v="43"/>
    <s v="Invoice"/>
    <s v="89966"/>
    <s v="BUILDERS WAREHOUSE:SUNWARD PARK"/>
    <s v="G/MASTER HERB ROSEMARY 12CM"/>
    <n v="10"/>
    <n v="25.25"/>
    <n v="252.5"/>
    <n v="51434.25"/>
    <x v="6"/>
  </r>
  <r>
    <m/>
    <x v="43"/>
    <s v="Invoice"/>
    <s v="89972"/>
    <s v="BUILDERS WAREHOUSE:CARNIVAL MALL"/>
    <s v="G/MASTER HERB ROSEMARY 12CM"/>
    <n v="20"/>
    <n v="25.25"/>
    <n v="505"/>
    <n v="51939.25"/>
    <x v="6"/>
  </r>
  <r>
    <m/>
    <x v="95"/>
    <s v="Invoice"/>
    <s v="90126"/>
    <s v="BUILDERS WAREHOUSE:CHERRY LANE"/>
    <s v="G/MASTER HERB ROSEMARY 12CM"/>
    <n v="10"/>
    <n v="25.25"/>
    <n v="252.5"/>
    <n v="52191.75"/>
    <x v="6"/>
  </r>
  <r>
    <m/>
    <x v="95"/>
    <s v="Invoice"/>
    <s v="90131"/>
    <s v="BUILDERS WAREHOUSE:ERASMUS PARK"/>
    <s v="G/MASTER HERB ROSEMARY 12CM"/>
    <n v="25"/>
    <n v="25.25"/>
    <n v="631.25"/>
    <n v="52823"/>
    <x v="6"/>
  </r>
  <r>
    <m/>
    <x v="208"/>
    <s v="Invoice"/>
    <s v="90159"/>
    <s v="BUILDERS WAREHOUSE:NORWOOD"/>
    <s v="G/MASTER HERB ROSEMARY 12CM"/>
    <n v="25"/>
    <n v="25.25"/>
    <n v="631.25"/>
    <n v="53454.25"/>
    <x v="6"/>
  </r>
  <r>
    <m/>
    <x v="208"/>
    <s v="Invoice"/>
    <s v="90161"/>
    <s v="BUILDERS WAREHOUSE:KEMPTON PARK"/>
    <s v="G/MASTER HERB ROSEMARY 12CM"/>
    <n v="25"/>
    <n v="25.25"/>
    <n v="631.25"/>
    <n v="54085.5"/>
    <x v="6"/>
  </r>
  <r>
    <m/>
    <x v="208"/>
    <s v="Invoice"/>
    <s v="90162"/>
    <s v="BUILDERS WAREHOUSE:GREENSTONE"/>
    <s v="G/MASTER HERB ROSEMARY 12CM"/>
    <n v="25"/>
    <n v="25.25"/>
    <n v="631.25"/>
    <n v="54716.75"/>
    <x v="6"/>
  </r>
  <r>
    <m/>
    <x v="208"/>
    <s v="Invoice"/>
    <s v="90163"/>
    <s v="BUILDERS WAREHOUSE:KLERKSDORP"/>
    <s v="G/MASTER HERB ROSEMARY 12CM"/>
    <n v="20"/>
    <n v="25.25"/>
    <n v="505"/>
    <n v="55221.75"/>
    <x v="6"/>
  </r>
  <r>
    <m/>
    <x v="44"/>
    <s v="Invoice"/>
    <s v="90179"/>
    <s v="BUILDERS WAREHOUSE:SUNWARD PARK"/>
    <s v="G/MASTER HERB ROSEMARY 12CM"/>
    <n v="30"/>
    <n v="25.25"/>
    <n v="757.5"/>
    <n v="55979.25"/>
    <x v="6"/>
  </r>
  <r>
    <m/>
    <x v="44"/>
    <s v="Invoice"/>
    <s v="90180"/>
    <s v="BUILDERS WAREHOUSE:NEWMARKET"/>
    <s v="G/MASTER HERB ROSEMARY 12CM"/>
    <n v="30"/>
    <n v="25.25"/>
    <n v="757.5"/>
    <n v="56736.75"/>
    <x v="6"/>
  </r>
  <r>
    <m/>
    <x v="44"/>
    <s v="Invoice"/>
    <s v="90182"/>
    <s v="BUILDERS WAREHOUSE:CARNIVAL MALL"/>
    <s v="G/MASTER HERB ROSEMARY 12CM"/>
    <n v="20"/>
    <n v="25.25"/>
    <n v="505"/>
    <n v="57241.75"/>
    <x v="6"/>
  </r>
  <r>
    <m/>
    <x v="62"/>
    <s v="Invoice"/>
    <s v="90228"/>
    <s v="BUILDERS WAREHOUSE:GREENSTONE"/>
    <s v="G/MASTER HERB ROSEMARY 12CM"/>
    <n v="25"/>
    <n v="25.25"/>
    <n v="631.25"/>
    <n v="57873"/>
    <x v="6"/>
  </r>
  <r>
    <m/>
    <x v="62"/>
    <s v="Invoice"/>
    <s v="90232"/>
    <s v="BUILDERS WAREHOUSE:ROBINDALE"/>
    <s v="G/MASTER HERB ROSEMARY 12CM"/>
    <n v="25"/>
    <n v="25.25"/>
    <n v="631.25"/>
    <n v="58504.25"/>
    <x v="6"/>
  </r>
  <r>
    <m/>
    <x v="270"/>
    <s v="Invoice"/>
    <s v="90251"/>
    <s v="BUILDERS WAREHOUSE:WOODLANDS"/>
    <s v="G/MASTER HERB ROSEMARY 12CM"/>
    <n v="30"/>
    <n v="25.25"/>
    <n v="757.5"/>
    <n v="59261.75"/>
    <x v="6"/>
  </r>
  <r>
    <m/>
    <x v="63"/>
    <s v="Invoice"/>
    <s v="90262"/>
    <s v="BUILDERS WAREHOUSE:ERASMUS PARK"/>
    <s v="G/MASTER HERB ROSEMARY 12CM"/>
    <n v="20"/>
    <n v="25.25"/>
    <n v="505"/>
    <n v="59766.75"/>
    <x v="6"/>
  </r>
  <r>
    <m/>
    <x v="63"/>
    <s v="Invoice"/>
    <s v="90263"/>
    <s v="BUILDERS WAREHOUSE:SILVERLAKES"/>
    <s v="G/MASTER HERB ROSEMARY 12CM"/>
    <n v="30"/>
    <n v="25.25"/>
    <n v="757.5"/>
    <n v="60524.25"/>
    <x v="6"/>
  </r>
  <r>
    <m/>
    <x v="63"/>
    <s v="Invoice"/>
    <s v="90264"/>
    <s v="BUILDERS WAREHOUSE:CENTURION"/>
    <s v="G/MASTER HERB ROSEMARY 12CM"/>
    <n v="30"/>
    <n v="25.25"/>
    <n v="757.5"/>
    <n v="61281.75"/>
    <x v="6"/>
  </r>
  <r>
    <m/>
    <x v="53"/>
    <s v="Invoice"/>
    <s v="90303"/>
    <s v="BUILDERS WAREHOUSE:NEWMARKET"/>
    <s v="G/MASTER HERB ROSEMARY 12CM"/>
    <n v="30"/>
    <n v="25.25"/>
    <n v="757.5"/>
    <n v="62039.25"/>
    <x v="6"/>
  </r>
  <r>
    <m/>
    <x v="65"/>
    <s v="Invoice"/>
    <s v="90324"/>
    <s v="BUILDERS WAREHOUSE:RUSTENBURG"/>
    <s v="G/MASTER HERB ROSEMARY 12CM"/>
    <n v="30"/>
    <n v="25.25"/>
    <n v="757.5"/>
    <n v="62796.75"/>
    <x v="6"/>
  </r>
  <r>
    <m/>
    <x v="67"/>
    <s v="Invoice"/>
    <s v="90365"/>
    <s v="BUILDERS WAREHOUSE:GREENSTONE"/>
    <s v="G/MASTER HERB ROSEMARY 12CM"/>
    <n v="20"/>
    <n v="25.25"/>
    <n v="505"/>
    <n v="63301.75"/>
    <x v="6"/>
  </r>
  <r>
    <m/>
    <x v="67"/>
    <s v="Invoice"/>
    <s v="90366"/>
    <s v="BUILDERS WAREHOUSE:NORWOOD"/>
    <s v="G/MASTER HERB ROSEMARY 12CM"/>
    <n v="25"/>
    <n v="25.25"/>
    <n v="631.25"/>
    <n v="63933"/>
    <x v="6"/>
  </r>
  <r>
    <m/>
    <x v="68"/>
    <s v="Invoice"/>
    <s v="90393"/>
    <s v="BUILDERS WAREHOUSE:RUSTENBURG"/>
    <s v="G/MASTER HERB ROSEMARY 12CM"/>
    <n v="20"/>
    <n v="25.25"/>
    <n v="505"/>
    <n v="64438"/>
    <x v="6"/>
  </r>
  <r>
    <m/>
    <x v="68"/>
    <s v="Invoice"/>
    <s v="90401"/>
    <s v="BUILDERS WAREHOUSE:RASLOUW"/>
    <s v="G/MASTER HERB ROSEMARY 12CM"/>
    <n v="30"/>
    <n v="25.25"/>
    <n v="757.5"/>
    <n v="65195.5"/>
    <x v="6"/>
  </r>
  <r>
    <m/>
    <x v="70"/>
    <s v="Invoice"/>
    <s v="90416"/>
    <s v="BUILDERS WAREHOUSE:KLERKSDORP"/>
    <s v="G/MASTER HERB ROSEMARY 12CM"/>
    <n v="20"/>
    <n v="25.25"/>
    <n v="505"/>
    <n v="65700.5"/>
    <x v="6"/>
  </r>
  <r>
    <m/>
    <x v="70"/>
    <s v="Invoice"/>
    <s v="90424"/>
    <s v="BUILDERS WAREHOUSE:GREENSTONE"/>
    <s v="G/MASTER HERB ROSEMARY 12CM"/>
    <n v="30"/>
    <n v="25.25"/>
    <n v="757.5"/>
    <n v="66458"/>
    <x v="6"/>
  </r>
  <r>
    <m/>
    <x v="39"/>
    <s v="Invoice"/>
    <s v="90439"/>
    <s v="BUILDERS WAREHOUSE:EDENVALE"/>
    <s v="G/MASTER HERB ROSEMARY 12CM"/>
    <n v="30"/>
    <n v="25.25"/>
    <n v="757.5"/>
    <n v="67215.5"/>
    <x v="6"/>
  </r>
  <r>
    <m/>
    <x v="39"/>
    <s v="Invoice"/>
    <s v="90445"/>
    <s v="BUILDERS WAREHOUSE:NEWMARKET"/>
    <s v="G/MASTER HERB ROSEMARY 12CM"/>
    <n v="30"/>
    <n v="25.25"/>
    <n v="757.5"/>
    <n v="67973"/>
    <x v="6"/>
  </r>
  <r>
    <m/>
    <x v="39"/>
    <s v="Invoice"/>
    <s v="90458"/>
    <s v="ROSES FOR U t/a URTH"/>
    <s v="G/MASTER HERB ROSEMARY 12CM"/>
    <n v="20"/>
    <n v="21.3"/>
    <n v="426"/>
    <n v="68399"/>
    <x v="6"/>
  </r>
  <r>
    <m/>
    <x v="71"/>
    <s v="Invoice"/>
    <s v="90480"/>
    <s v="BUILDERS WAREHOUSE:BOKSBURG (NEW)"/>
    <s v="G/MASTER HERB ROSEMARY 12CM"/>
    <n v="30"/>
    <n v="25.25"/>
    <n v="757.5"/>
    <n v="69156.5"/>
    <x v="6"/>
  </r>
  <r>
    <m/>
    <x v="72"/>
    <s v="Invoice"/>
    <s v="90462"/>
    <s v="BUILDERS WAREHOUSE:LYNNWOOD"/>
    <s v="G/MASTER HERB ROSEMARY 12CM"/>
    <n v="30"/>
    <n v="25.25"/>
    <n v="757.5"/>
    <n v="69914"/>
    <x v="6"/>
  </r>
  <r>
    <m/>
    <x v="72"/>
    <s v="Invoice"/>
    <s v="90463"/>
    <s v="BUILDERS WAREHOUSE:ERASMUS PARK"/>
    <s v="G/MASTER HERB ROSEMARY 12CM"/>
    <n v="30"/>
    <n v="25.25"/>
    <n v="757.5"/>
    <n v="70671.5"/>
    <x v="6"/>
  </r>
  <r>
    <m/>
    <x v="72"/>
    <s v="Invoice"/>
    <s v="90464"/>
    <s v="BUILDERS WAREHOUSE:WOODLANDS"/>
    <s v="G/MASTER HERB ROSEMARY 12CM"/>
    <n v="30"/>
    <n v="25.25"/>
    <n v="757.5"/>
    <n v="71429"/>
    <x v="6"/>
  </r>
  <r>
    <m/>
    <x v="72"/>
    <s v="Invoice"/>
    <s v="90465"/>
    <s v="BUILDERS WAREHOUSE:CENTURION"/>
    <s v="G/MASTER HERB ROSEMARY 12CM"/>
    <n v="30"/>
    <n v="25.25"/>
    <n v="757.5"/>
    <n v="72186.5"/>
    <x v="6"/>
  </r>
  <r>
    <m/>
    <x v="73"/>
    <s v="Invoice"/>
    <s v="90484"/>
    <s v="BUILDERS WAREHOUSE:MAFIKENG"/>
    <s v="G/MASTER HERB ROSEMARY 12CM"/>
    <n v="50"/>
    <n v="25.25"/>
    <n v="1262.5"/>
    <n v="73449"/>
    <x v="6"/>
  </r>
  <r>
    <m/>
    <x v="12"/>
    <s v="Invoice"/>
    <s v="90517"/>
    <s v="BUILDERS WAREHOUSE:NORWOOD"/>
    <s v="G/MASTER HERB ROSEMARY 12CM"/>
    <n v="20"/>
    <n v="25.25"/>
    <n v="505"/>
    <n v="73954"/>
    <x v="6"/>
  </r>
  <r>
    <m/>
    <x v="12"/>
    <s v="Invoice"/>
    <s v="90518"/>
    <s v="BUILDERS WAREHOUSE:KEMPTON PARK"/>
    <s v="G/MASTER HERB ROSEMARY 12CM"/>
    <n v="25"/>
    <n v="25.25"/>
    <n v="631.25"/>
    <n v="74585.25"/>
    <x v="6"/>
  </r>
  <r>
    <m/>
    <x v="12"/>
    <s v="Invoice"/>
    <s v="90519"/>
    <s v="BUILDERS WAREHOUSE:RUSTENBURG"/>
    <s v="G/MASTER HERB ROSEMARY 12CM"/>
    <n v="30"/>
    <n v="25.25"/>
    <n v="757.5"/>
    <n v="75342.75"/>
    <x v="6"/>
  </r>
  <r>
    <m/>
    <x v="100"/>
    <s v="Invoice"/>
    <s v="90514"/>
    <s v="BUILDERS WAREHOUSE:HARTEBEESPOORT"/>
    <s v="G/MASTER HERB ROSEMARY 12CM"/>
    <n v="20"/>
    <n v="25.25"/>
    <n v="505"/>
    <n v="75847.75"/>
    <x v="6"/>
  </r>
  <r>
    <m/>
    <x v="74"/>
    <s v="Invoice"/>
    <s v="90558"/>
    <s v="BUILDERS WAREHOUSE:BEDFORDVIEW"/>
    <s v="G/MASTER HERB ROSEMARY 12CM"/>
    <n v="30"/>
    <n v="25.25"/>
    <n v="757.5"/>
    <n v="76605.25"/>
    <x v="6"/>
  </r>
  <r>
    <m/>
    <x v="74"/>
    <s v="Invoice"/>
    <s v="90561"/>
    <s v="BUILDERS WAREHOUSE:ROBINDALE"/>
    <s v="G/MASTER HERB ROSEMARY 12CM"/>
    <n v="30"/>
    <n v="25.25"/>
    <n v="757.5"/>
    <n v="77362.75"/>
    <x v="6"/>
  </r>
  <r>
    <m/>
    <x v="102"/>
    <s v="Invoice"/>
    <s v="90569"/>
    <s v="BUILDERS WAREHOUSE:NEWMARKET"/>
    <s v="G/MASTER HERB ROSEMARY 12CM"/>
    <n v="15"/>
    <n v="25.25"/>
    <n v="378.75"/>
    <n v="77741.5"/>
    <x v="6"/>
  </r>
  <r>
    <m/>
    <x v="102"/>
    <s v="Invoice"/>
    <s v="90570"/>
    <s v="BUILDERS WAREHOUSE:SUNWARD PARK"/>
    <s v="G/MASTER HERB ROSEMARY 12CM"/>
    <n v="20"/>
    <n v="25.25"/>
    <n v="505"/>
    <n v="78246.5"/>
    <x v="6"/>
  </r>
  <r>
    <m/>
    <x v="75"/>
    <s v="Invoice"/>
    <s v="90589"/>
    <s v="BUILDERS WAREHOUSE:RUSTENBURG"/>
    <s v="G/MASTER HERB ROSEMARY 12CM"/>
    <n v="20"/>
    <n v="25.25"/>
    <n v="505"/>
    <n v="78751.5"/>
    <x v="6"/>
  </r>
  <r>
    <m/>
    <x v="75"/>
    <s v="Invoice"/>
    <s v="90600"/>
    <s v="BUILDERS WAREHOUSE:SILVERLAKES"/>
    <s v="G/MASTER HERB ROSEMARY 12CM"/>
    <n v="4"/>
    <n v="25.25"/>
    <n v="101"/>
    <n v="78852.5"/>
    <x v="6"/>
  </r>
  <r>
    <s v="Total for G/MASTER HERB ROSEMARY 12CM"/>
    <x v="0"/>
    <m/>
    <m/>
    <m/>
    <m/>
    <n v="3126"/>
    <m/>
    <n v="78852.5"/>
    <m/>
    <x v="0"/>
  </r>
  <r>
    <s v="G/MASTER HERB SAGE 12CM"/>
    <x v="0"/>
    <m/>
    <m/>
    <m/>
    <m/>
    <m/>
    <m/>
    <m/>
    <m/>
    <x v="0"/>
  </r>
  <r>
    <m/>
    <x v="1"/>
    <s v="Invoice"/>
    <s v="86156"/>
    <s v="BUILDERS WAREHOUSE:RUSTENBURG"/>
    <s v="G/MASTER HERB SAGE 12CM"/>
    <n v="20"/>
    <n v="25.25"/>
    <n v="505"/>
    <n v="505"/>
    <x v="6"/>
  </r>
  <r>
    <m/>
    <x v="13"/>
    <s v="Invoice"/>
    <s v="86164"/>
    <s v="BUILDERS WAREHOUSE:ZAMBEZI"/>
    <s v="G/MASTER HERB SAGE 12CM"/>
    <n v="15"/>
    <n v="25.25"/>
    <n v="378.75"/>
    <n v="883.75"/>
    <x v="6"/>
  </r>
  <r>
    <m/>
    <x v="229"/>
    <s v="Invoice"/>
    <s v="86408"/>
    <s v="BUILDERS WAREHOUSE:NORWOOD"/>
    <s v="G/MASTER HERB SAGE 12CM"/>
    <n v="10"/>
    <n v="25.25"/>
    <n v="252.5"/>
    <n v="1136.25"/>
    <x v="6"/>
  </r>
  <r>
    <m/>
    <x v="18"/>
    <s v="Invoice"/>
    <s v="86390"/>
    <s v="BUILDERS WAREHOUSE:SILVERLAKES"/>
    <s v="G/MASTER HERB SAGE 12CM"/>
    <n v="16"/>
    <n v="25.25"/>
    <n v="404"/>
    <n v="1540.25"/>
    <x v="6"/>
  </r>
  <r>
    <m/>
    <x v="230"/>
    <s v="Invoice"/>
    <s v="86375"/>
    <s v="BUILDERS WAREHOUSE:CRAIGHALL PARK"/>
    <s v="G/MASTER HERB SAGE 12CM"/>
    <n v="14"/>
    <n v="25.25"/>
    <n v="353.5"/>
    <n v="1893.75"/>
    <x v="6"/>
  </r>
  <r>
    <m/>
    <x v="230"/>
    <s v="Invoice"/>
    <s v="86411"/>
    <s v="BUILDERS WAREHOUSE:SOUTHGATE"/>
    <s v="G/MASTER HERB SAGE 12CM"/>
    <n v="14"/>
    <n v="25.25"/>
    <n v="353.5"/>
    <n v="2247.25"/>
    <x v="6"/>
  </r>
  <r>
    <m/>
    <x v="104"/>
    <s v="Invoice"/>
    <s v="86417"/>
    <s v="BUILDERS WAREHOUSE:KEMPTON PARK"/>
    <s v="G/MASTER HERB SAGE 12CM"/>
    <n v="16"/>
    <n v="25.25"/>
    <n v="404"/>
    <n v="2651.25"/>
    <x v="6"/>
  </r>
  <r>
    <m/>
    <x v="284"/>
    <s v="Invoice"/>
    <s v="86603"/>
    <s v="BUILDERS WAREHOUSE:LYNNWOOD"/>
    <s v="G/MASTER HERB SAGE 12CM"/>
    <n v="5"/>
    <n v="25.25"/>
    <n v="126.25"/>
    <n v="2777.5"/>
    <x v="6"/>
  </r>
  <r>
    <m/>
    <x v="143"/>
    <s v="Invoice"/>
    <s v="87539"/>
    <s v="BUILDERS WAREHOUSE:WOODLANDS"/>
    <s v="G/MASTER HERB SAGE 12CM"/>
    <n v="20"/>
    <n v="25.25"/>
    <n v="505"/>
    <n v="3282.5"/>
    <x v="6"/>
  </r>
  <r>
    <m/>
    <x v="143"/>
    <s v="Invoice"/>
    <s v="87540"/>
    <s v="BUILDERS WAREHOUSE:ERASMUS PARK"/>
    <s v="G/MASTER HERB SAGE 12CM"/>
    <n v="15"/>
    <n v="25.25"/>
    <n v="378.75"/>
    <n v="3661.25"/>
    <x v="6"/>
  </r>
  <r>
    <m/>
    <x v="274"/>
    <s v="Invoice"/>
    <s v="89076"/>
    <s v="BUILDERS WAREHOUSE:BOKSBURG (NEW)"/>
    <s v="G/MASTER HERB SAGE 12CM"/>
    <n v="10"/>
    <n v="25.25"/>
    <n v="252.5"/>
    <n v="3913.75"/>
    <x v="6"/>
  </r>
  <r>
    <m/>
    <x v="56"/>
    <s v="Invoice"/>
    <s v="89682"/>
    <s v="BUILDERS WAREHOUSE:ERASMUS PARK"/>
    <s v="G/MASTER HERB SAGE 12CM"/>
    <n v="25"/>
    <n v="25.25"/>
    <n v="631.25"/>
    <n v="4545"/>
    <x v="6"/>
  </r>
  <r>
    <m/>
    <x v="56"/>
    <s v="Invoice"/>
    <s v="89683"/>
    <s v="BUILDERS WAREHOUSE:RUSTENBURG"/>
    <s v="G/MASTER HERB SAGE 12CM"/>
    <n v="25"/>
    <n v="25.25"/>
    <n v="631.25"/>
    <n v="5176.25"/>
    <x v="6"/>
  </r>
  <r>
    <m/>
    <x v="56"/>
    <s v="Invoice"/>
    <s v="89688"/>
    <s v="BUILDERS WAREHOUSE:LYNNWOOD"/>
    <s v="G/MASTER HERB SAGE 12CM"/>
    <n v="15"/>
    <n v="25.25"/>
    <n v="378.75"/>
    <n v="5555"/>
    <x v="6"/>
  </r>
  <r>
    <m/>
    <x v="57"/>
    <s v="Invoice"/>
    <s v="89714"/>
    <s v="BUILDERS WAREHOUSE:KLERKSDORP"/>
    <s v="G/MASTER HERB SAGE 12CM"/>
    <n v="10"/>
    <n v="25.25"/>
    <n v="252.5"/>
    <n v="5807.5"/>
    <x v="6"/>
  </r>
  <r>
    <m/>
    <x v="89"/>
    <s v="Invoice"/>
    <s v="89760"/>
    <s v="BUILDERS WAREHOUSE:SUNWARD PARK"/>
    <s v="G/MASTER HERB SAGE 12CM"/>
    <n v="10"/>
    <n v="25.25"/>
    <n v="252.5"/>
    <n v="6060"/>
    <x v="6"/>
  </r>
  <r>
    <m/>
    <x v="58"/>
    <s v="Invoice"/>
    <s v="89764"/>
    <s v="BUILDERS WAREHOUSE:NEWMARKET"/>
    <s v="G/MASTER HERB SAGE 12CM"/>
    <n v="10"/>
    <n v="25.25"/>
    <n v="252.5"/>
    <n v="6312.5"/>
    <x v="6"/>
  </r>
  <r>
    <m/>
    <x v="59"/>
    <s v="Invoice"/>
    <s v="89771"/>
    <s v="BUILDERS WAREHOUSE:WOODLANDS"/>
    <s v="G/MASTER HERB SAGE 12CM"/>
    <n v="15"/>
    <n v="25.25"/>
    <n v="378.75"/>
    <n v="6691.25"/>
    <x v="6"/>
  </r>
  <r>
    <m/>
    <x v="59"/>
    <s v="Invoice"/>
    <s v="89772"/>
    <s v="BUILDERS WAREHOUSE:SILVERLAKES"/>
    <s v="G/MASTER HERB SAGE 12CM"/>
    <n v="15"/>
    <n v="25.25"/>
    <n v="378.75"/>
    <n v="7070"/>
    <x v="6"/>
  </r>
  <r>
    <m/>
    <x v="59"/>
    <s v="Invoice"/>
    <s v="89773"/>
    <s v="BUILDERS WAREHOUSE:LYNNWOOD"/>
    <s v="G/MASTER HERB SAGE 12CM"/>
    <n v="10"/>
    <n v="25.25"/>
    <n v="252.5"/>
    <n v="7322.5"/>
    <x v="6"/>
  </r>
  <r>
    <m/>
    <x v="35"/>
    <s v="Invoice"/>
    <s v="89802"/>
    <s v="BUILDERS WAREHOUSE:ROBINDALE"/>
    <s v="G/MASTER HERB SAGE 12CM"/>
    <n v="25"/>
    <n v="25.25"/>
    <n v="631.25"/>
    <n v="7953.75"/>
    <x v="6"/>
  </r>
  <r>
    <m/>
    <x v="35"/>
    <s v="Invoice"/>
    <s v="89807"/>
    <s v="BUILDERS WAREHOUSE:KEMPTON PARK"/>
    <s v="G/MASTER HERB SAGE 12CM"/>
    <n v="25"/>
    <n v="25.25"/>
    <n v="631.25"/>
    <n v="8585"/>
    <x v="6"/>
  </r>
  <r>
    <m/>
    <x v="35"/>
    <s v="Invoice"/>
    <s v="89808"/>
    <s v="BUILDERS WAREHOUSE:BEDFORDVIEW"/>
    <s v="G/MASTER HERB SAGE 12CM"/>
    <n v="15"/>
    <n v="25.25"/>
    <n v="378.75"/>
    <n v="8963.75"/>
    <x v="6"/>
  </r>
  <r>
    <m/>
    <x v="265"/>
    <s v="Invoice"/>
    <s v="89804"/>
    <s v="BUILDERS WAREHOUSE:NORWOOD"/>
    <s v="G/MASTER HERB SAGE 12CM"/>
    <n v="20"/>
    <n v="25.25"/>
    <n v="505"/>
    <n v="9468.75"/>
    <x v="6"/>
  </r>
  <r>
    <m/>
    <x v="265"/>
    <s v="Invoice"/>
    <s v="89805"/>
    <s v="BUILDERS WAREHOUSE:GREENSTONE"/>
    <s v="G/MASTER HERB SAGE 12CM"/>
    <n v="25"/>
    <n v="25.25"/>
    <n v="631.25"/>
    <n v="10100"/>
    <x v="6"/>
  </r>
  <r>
    <m/>
    <x v="265"/>
    <s v="Invoice"/>
    <s v="89821"/>
    <s v="BUILDERS WAREHOUSE:CARNIVAL MALL"/>
    <s v="G/MASTER HERB SAGE 12CM"/>
    <n v="12"/>
    <n v="25.25"/>
    <n v="303"/>
    <n v="10403"/>
    <x v="6"/>
  </r>
  <r>
    <m/>
    <x v="265"/>
    <s v="Invoice"/>
    <s v="89823"/>
    <s v="BUILDERS WAREHOUSE:SUNWARD PARK"/>
    <s v="G/MASTER HERB SAGE 12CM"/>
    <n v="10"/>
    <n v="25.25"/>
    <n v="252.5"/>
    <n v="10655.5"/>
    <x v="6"/>
  </r>
  <r>
    <m/>
    <x v="265"/>
    <s v="Invoice"/>
    <s v="89830"/>
    <s v="BUILDERS WAREHOUSE:NEWMARKET"/>
    <s v="G/MASTER HERB SAGE 12CM"/>
    <n v="15"/>
    <n v="25.25"/>
    <n v="378.75"/>
    <n v="11034.25"/>
    <x v="6"/>
  </r>
  <r>
    <m/>
    <x v="276"/>
    <s v="Invoice"/>
    <s v="89824"/>
    <s v="BUILDERS WAREHOUSE:MIDRAND"/>
    <s v="G/MASTER HERB SAGE 12CM"/>
    <n v="20"/>
    <n v="25.25"/>
    <n v="505"/>
    <n v="11539.25"/>
    <x v="6"/>
  </r>
  <r>
    <m/>
    <x v="266"/>
    <s v="Invoice"/>
    <s v="89861"/>
    <s v="BUILDERS WAREHOUSE:RUSTENBURG"/>
    <s v="G/MASTER HERB SAGE 12CM"/>
    <n v="15"/>
    <n v="25.25"/>
    <n v="378.75"/>
    <n v="11918"/>
    <x v="6"/>
  </r>
  <r>
    <m/>
    <x v="267"/>
    <s v="Invoice"/>
    <s v="89853"/>
    <s v="BUILDERS WAREHOUSE:RASLOUW"/>
    <s v="G/MASTER HERB SAGE 12CM"/>
    <n v="30"/>
    <n v="25.25"/>
    <n v="757.5"/>
    <n v="12675.5"/>
    <x v="6"/>
  </r>
  <r>
    <m/>
    <x v="267"/>
    <s v="Invoice"/>
    <s v="89862"/>
    <s v="BUILDERS WAREHOUSE:CENTURION"/>
    <s v="G/MASTER HERB SAGE 12CM"/>
    <n v="20"/>
    <n v="25.25"/>
    <n v="505"/>
    <n v="13180.5"/>
    <x v="6"/>
  </r>
  <r>
    <m/>
    <x v="277"/>
    <s v="Invoice"/>
    <s v="89892"/>
    <s v="BUILDERS WAREHOUSE:VEREENIGING"/>
    <s v="G/MASTER HERB SAGE 12CM"/>
    <n v="20"/>
    <n v="25.25"/>
    <n v="505"/>
    <n v="13685.5"/>
    <x v="6"/>
  </r>
  <r>
    <m/>
    <x v="10"/>
    <s v="Invoice"/>
    <s v="90015"/>
    <s v="BUILDERS WAREHOUSE:ROBINDALE"/>
    <s v="G/MASTER HERB SAGE 12CM"/>
    <n v="20"/>
    <n v="25.25"/>
    <n v="505"/>
    <n v="14190.5"/>
    <x v="6"/>
  </r>
  <r>
    <m/>
    <x v="61"/>
    <s v="Invoice"/>
    <s v="90210"/>
    <s v="BUILDERS WAREHOUSE:LYNNWOOD"/>
    <s v="G/MASTER HERB SAGE 12CM"/>
    <n v="15"/>
    <n v="25.25"/>
    <n v="378.75"/>
    <n v="14569.25"/>
    <x v="6"/>
  </r>
  <r>
    <m/>
    <x v="62"/>
    <s v="Invoice"/>
    <s v="90228"/>
    <s v="BUILDERS WAREHOUSE:GREENSTONE"/>
    <s v="G/MASTER HERB SAGE 12CM"/>
    <n v="20"/>
    <n v="25.25"/>
    <n v="505"/>
    <n v="15074.25"/>
    <x v="6"/>
  </r>
  <r>
    <m/>
    <x v="270"/>
    <s v="Invoice"/>
    <s v="90251"/>
    <s v="BUILDERS WAREHOUSE:WOODLANDS"/>
    <s v="G/MASTER HERB SAGE 12CM"/>
    <n v="25"/>
    <n v="25.25"/>
    <n v="631.25"/>
    <n v="15705.5"/>
    <x v="6"/>
  </r>
  <r>
    <m/>
    <x v="63"/>
    <s v="Invoice"/>
    <s v="90262"/>
    <s v="BUILDERS WAREHOUSE:ERASMUS PARK"/>
    <s v="G/MASTER HERB SAGE 12CM"/>
    <n v="15"/>
    <n v="25.25"/>
    <n v="378.75"/>
    <n v="16084.25"/>
    <x v="6"/>
  </r>
  <r>
    <m/>
    <x v="76"/>
    <s v="Invoice"/>
    <s v="90284"/>
    <s v="BUILDERS WAREHOUSE:KLERKSDORP"/>
    <s v="G/MASTER HERB SAGE 12CM"/>
    <n v="30"/>
    <n v="25.25"/>
    <n v="757.5"/>
    <n v="16841.75"/>
    <x v="6"/>
  </r>
  <r>
    <m/>
    <x v="76"/>
    <s v="Invoice"/>
    <s v="90290"/>
    <s v="BUILDERS WAREHOUSE:KEMPTON PARK"/>
    <s v="G/MASTER HERB SAGE 12CM"/>
    <n v="20"/>
    <n v="25.25"/>
    <n v="505"/>
    <n v="17346.75"/>
    <x v="6"/>
  </r>
  <r>
    <m/>
    <x v="53"/>
    <s v="Invoice"/>
    <s v="90300"/>
    <s v="BUILDERS WAREHOUSE:SUNWARD PARK"/>
    <s v="G/MASTER HERB SAGE 12CM"/>
    <n v="25"/>
    <n v="25.25"/>
    <n v="631.25"/>
    <n v="17978"/>
    <x v="6"/>
  </r>
  <r>
    <m/>
    <x v="53"/>
    <s v="Invoice"/>
    <s v="90303"/>
    <s v="BUILDERS WAREHOUSE:NEWMARKET"/>
    <s v="G/MASTER HERB SAGE 12CM"/>
    <n v="15"/>
    <n v="25.25"/>
    <n v="378.75"/>
    <n v="18356.75"/>
    <x v="6"/>
  </r>
  <r>
    <m/>
    <x v="65"/>
    <s v="Invoice"/>
    <s v="90324"/>
    <s v="BUILDERS WAREHOUSE:RUSTENBURG"/>
    <s v="G/MASTER HERB SAGE 12CM "/>
    <n v="25"/>
    <n v="25.25"/>
    <n v="631.25"/>
    <n v="18988"/>
    <x v="6"/>
  </r>
  <r>
    <m/>
    <x v="98"/>
    <s v="Invoice"/>
    <s v="90382"/>
    <s v="BUILDERS WAREHOUSE:SUNWARD PARK"/>
    <s v="G/MASTER HERB SAGE 12CM"/>
    <n v="15"/>
    <n v="25.25"/>
    <n v="378.75"/>
    <n v="19366.75"/>
    <x v="6"/>
  </r>
  <r>
    <m/>
    <x v="68"/>
    <s v="Invoice"/>
    <s v="90393"/>
    <s v="BUILDERS WAREHOUSE:RUSTENBURG"/>
    <s v="G/MASTER HERB SAGE 12CM"/>
    <n v="15"/>
    <n v="25.25"/>
    <n v="378.75"/>
    <n v="19745.5"/>
    <x v="6"/>
  </r>
  <r>
    <m/>
    <x v="39"/>
    <s v="Invoice"/>
    <s v="90439"/>
    <s v="BUILDERS WAREHOUSE:EDENVALE"/>
    <s v="G/MASTER HERB SAGE 12CM"/>
    <n v="25"/>
    <n v="25.25"/>
    <n v="631.25"/>
    <n v="20376.75"/>
    <x v="6"/>
  </r>
  <r>
    <m/>
    <x v="71"/>
    <s v="Invoice"/>
    <s v="90480"/>
    <s v="BUILDERS WAREHOUSE:BOKSBURG (NEW)"/>
    <s v="G/MASTER HERB SAGE 12CM"/>
    <n v="30"/>
    <n v="25.25"/>
    <n v="757.5"/>
    <n v="21134.25"/>
    <x v="6"/>
  </r>
  <r>
    <m/>
    <x v="72"/>
    <s v="Invoice"/>
    <s v="90462"/>
    <s v="BUILDERS WAREHOUSE:LYNNWOOD"/>
    <s v="G/MASTER HERB SAGE 12CM"/>
    <n v="20"/>
    <n v="25.25"/>
    <n v="505"/>
    <n v="21639.25"/>
    <x v="6"/>
  </r>
  <r>
    <m/>
    <x v="72"/>
    <s v="Invoice"/>
    <s v="90463"/>
    <s v="BUILDERS WAREHOUSE:ERASMUS PARK"/>
    <s v="G/MASTER HERB SAGE 12CM"/>
    <n v="10"/>
    <n v="25.25"/>
    <n v="252.5"/>
    <n v="21891.75"/>
    <x v="6"/>
  </r>
  <r>
    <m/>
    <x v="72"/>
    <s v="Invoice"/>
    <s v="90464"/>
    <s v="BUILDERS WAREHOUSE:WOODLANDS"/>
    <s v="G/MASTER HERB SAGE 12CM"/>
    <n v="10"/>
    <n v="25.25"/>
    <n v="252.5"/>
    <n v="22144.25"/>
    <x v="6"/>
  </r>
  <r>
    <m/>
    <x v="72"/>
    <s v="Invoice"/>
    <s v="90465"/>
    <s v="BUILDERS WAREHOUSE:CENTURION"/>
    <s v="G/MASTER HERB SAGE 12CM"/>
    <n v="25"/>
    <n v="25.25"/>
    <n v="631.25"/>
    <n v="22775.5"/>
    <x v="6"/>
  </r>
  <r>
    <m/>
    <x v="73"/>
    <s v="Invoice"/>
    <s v="90484"/>
    <s v="BUILDERS WAREHOUSE:MAFIKENG"/>
    <s v="G/MASTER HERB SAGE 12CM"/>
    <n v="25"/>
    <n v="25.25"/>
    <n v="631.25"/>
    <n v="23406.75"/>
    <x v="6"/>
  </r>
  <r>
    <m/>
    <x v="12"/>
    <s v="Invoice"/>
    <s v="90516"/>
    <s v="BUILDERS WAREHOUSE:GREENSTONE"/>
    <s v="G/MASTER HERB SAGE 12CM"/>
    <n v="25"/>
    <n v="25.25"/>
    <n v="631.25"/>
    <n v="24038"/>
    <x v="6"/>
  </r>
  <r>
    <m/>
    <x v="12"/>
    <s v="Invoice"/>
    <s v="90517"/>
    <s v="BUILDERS WAREHOUSE:NORWOOD"/>
    <s v="G/MASTER HERB SAGE 12CM"/>
    <n v="24"/>
    <n v="25.25"/>
    <n v="606"/>
    <n v="24644"/>
    <x v="6"/>
  </r>
  <r>
    <m/>
    <x v="74"/>
    <s v="Invoice"/>
    <s v="90558"/>
    <s v="BUILDERS WAREHOUSE:BEDFORDVIEW"/>
    <s v="G/MASTER HERB SAGE 12CM"/>
    <n v="20"/>
    <n v="25.25"/>
    <n v="505"/>
    <n v="25149"/>
    <x v="6"/>
  </r>
  <r>
    <m/>
    <x v="75"/>
    <s v="Invoice"/>
    <s v="90600"/>
    <s v="BUILDERS WAREHOUSE:SILVERLAKES"/>
    <s v="G/MASTER HERB SAGE 12CM"/>
    <n v="25"/>
    <n v="25.25"/>
    <n v="631.25"/>
    <n v="25780.25"/>
    <x v="6"/>
  </r>
  <r>
    <s v="Total for G/MASTER HERB SAGE 12CM"/>
    <x v="0"/>
    <m/>
    <m/>
    <m/>
    <m/>
    <n v="1021"/>
    <m/>
    <n v="25780.25"/>
    <m/>
    <x v="0"/>
  </r>
  <r>
    <s v="G/MASTER HERB STRAWBERRY 12CM"/>
    <x v="0"/>
    <m/>
    <m/>
    <m/>
    <m/>
    <m/>
    <m/>
    <m/>
    <m/>
    <x v="0"/>
  </r>
  <r>
    <m/>
    <x v="189"/>
    <s v="Invoice"/>
    <s v="88446"/>
    <s v="BUILDERS WAREHOUSE:NEWMARKET"/>
    <s v="G/MASTER HERB STRAWBERRY 12CM"/>
    <n v="40"/>
    <n v="25.25"/>
    <n v="1010"/>
    <n v="1010"/>
    <x v="4"/>
  </r>
  <r>
    <m/>
    <x v="286"/>
    <s v="Invoice"/>
    <s v="88519"/>
    <s v="BUILDERS WAREHOUSE:KLERKSDORP"/>
    <s v="G/MASTER HERB STRAWBERRY 12CM"/>
    <n v="4"/>
    <n v="25.25"/>
    <n v="101"/>
    <n v="1111"/>
    <x v="4"/>
  </r>
  <r>
    <m/>
    <x v="287"/>
    <s v="Invoice"/>
    <s v="88687"/>
    <s v="BUILDERS WAREHOUSE:KEMPTON PARK"/>
    <s v="G/MASTER HERB STRAWBERRY 12CM"/>
    <n v="25"/>
    <n v="25.25"/>
    <n v="631.25"/>
    <n v="1742.25"/>
    <x v="4"/>
  </r>
  <r>
    <m/>
    <x v="59"/>
    <s v="Invoice"/>
    <s v="89774"/>
    <s v="BUILDERS WAREHOUSE:ERASMUS PARK"/>
    <s v="G/MASTER HERB STRAWBERRY 12CM"/>
    <n v="20"/>
    <n v="25.25"/>
    <n v="505"/>
    <n v="2247.25"/>
    <x v="4"/>
  </r>
  <r>
    <m/>
    <x v="295"/>
    <s v="Invoice"/>
    <s v="89794"/>
    <s v="BUILDERS WAREHOUSE:KLERKSDORP"/>
    <s v="G/MASTER HERB STRAWBERRY 12CM"/>
    <n v="25"/>
    <n v="25.25"/>
    <n v="631.25"/>
    <n v="2878.5"/>
    <x v="4"/>
  </r>
  <r>
    <m/>
    <x v="35"/>
    <s v="Invoice"/>
    <s v="89802"/>
    <s v="BUILDERS WAREHOUSE:ROBINDALE"/>
    <s v="G/MASTER HERB STRAWBERRY 12CM"/>
    <n v="30"/>
    <n v="25.25"/>
    <n v="757.5"/>
    <n v="3636"/>
    <x v="4"/>
  </r>
  <r>
    <m/>
    <x v="35"/>
    <s v="Invoice"/>
    <s v="89807"/>
    <s v="BUILDERS WAREHOUSE:KEMPTON PARK"/>
    <s v="G/MASTER HERB STRAWBERRY 12CM"/>
    <n v="30"/>
    <n v="25.25"/>
    <n v="757.5"/>
    <n v="4393.5"/>
    <x v="4"/>
  </r>
  <r>
    <m/>
    <x v="35"/>
    <s v="Invoice"/>
    <s v="89808"/>
    <s v="BUILDERS WAREHOUSE:BEDFORDVIEW"/>
    <s v="G/MASTER HERB STRAWBERRY 12CM"/>
    <n v="25"/>
    <n v="25.25"/>
    <n v="631.25"/>
    <n v="5024.75"/>
    <x v="4"/>
  </r>
  <r>
    <m/>
    <x v="265"/>
    <s v="Invoice"/>
    <s v="89804"/>
    <s v="BUILDERS WAREHOUSE:NORWOOD"/>
    <s v="G/MASTER HERB STRAWBERRY 12CM"/>
    <n v="30"/>
    <n v="25.25"/>
    <n v="757.5"/>
    <n v="5782.25"/>
    <x v="4"/>
  </r>
  <r>
    <m/>
    <x v="265"/>
    <s v="Invoice"/>
    <s v="89805"/>
    <s v="BUILDERS WAREHOUSE:GREENSTONE"/>
    <s v="G/MASTER HERB STRAWBERRY 12CM"/>
    <n v="40"/>
    <n v="25.25"/>
    <n v="1010"/>
    <n v="6792.25"/>
    <x v="4"/>
  </r>
  <r>
    <m/>
    <x v="265"/>
    <s v="Invoice"/>
    <s v="89821"/>
    <s v="BUILDERS WAREHOUSE:CARNIVAL MALL"/>
    <s v="G/MASTER HERB STRAWBERRY 12CM"/>
    <n v="30"/>
    <n v="25.25"/>
    <n v="757.5"/>
    <n v="7549.75"/>
    <x v="4"/>
  </r>
  <r>
    <m/>
    <x v="265"/>
    <s v="Invoice"/>
    <s v="89823"/>
    <s v="BUILDERS WAREHOUSE:SUNWARD PARK"/>
    <s v="G/MASTER HERB STRAWBERRY 12CM"/>
    <n v="30"/>
    <n v="25.25"/>
    <n v="757.5"/>
    <n v="8307.25"/>
    <x v="4"/>
  </r>
  <r>
    <m/>
    <x v="265"/>
    <s v="Invoice"/>
    <s v="89830"/>
    <s v="BUILDERS WAREHOUSE:NEWMARKET"/>
    <s v="G/MASTER HERB STRAWBERRY 12CM"/>
    <n v="30"/>
    <n v="25.25"/>
    <n v="757.5"/>
    <n v="9064.75"/>
    <x v="4"/>
  </r>
  <r>
    <m/>
    <x v="266"/>
    <s v="Invoice"/>
    <s v="89858"/>
    <s v="BUILDERS WAREHOUSE:ZAMBEZI"/>
    <s v="G/MASTER HERB STRAWBERRY 12CM"/>
    <n v="15"/>
    <n v="25.25"/>
    <n v="378.75"/>
    <n v="9443.5"/>
    <x v="4"/>
  </r>
  <r>
    <m/>
    <x v="266"/>
    <s v="Invoice"/>
    <s v="89861"/>
    <s v="BUILDERS WAREHOUSE:RUSTENBURG"/>
    <s v="G/MASTER HERB STRAWBERRY 12CM"/>
    <n v="50"/>
    <n v="25.25"/>
    <n v="1262.5"/>
    <n v="10706"/>
    <x v="4"/>
  </r>
  <r>
    <m/>
    <x v="267"/>
    <s v="Invoice"/>
    <s v="89853"/>
    <s v="BUILDERS WAREHOUSE:RASLOUW"/>
    <s v="G/MASTER HERB STRAWBERRY 12CM"/>
    <n v="29"/>
    <n v="25.25"/>
    <n v="732.25"/>
    <n v="11438.25"/>
    <x v="4"/>
  </r>
  <r>
    <m/>
    <x v="54"/>
    <s v="Invoice"/>
    <s v="89900"/>
    <s v="BUILDERS WAREHOUSE:NEWMARKET"/>
    <s v="G/MASTER HERB STRAWBERRY 12CM"/>
    <n v="20"/>
    <n v="25.25"/>
    <n v="505"/>
    <n v="11943.25"/>
    <x v="4"/>
  </r>
  <r>
    <m/>
    <x v="8"/>
    <s v="Invoice"/>
    <s v="89919"/>
    <s v="BUILDERS WAREHOUSE:RUSTENBURG"/>
    <s v="G/MASTER HERB STRAWBERRY 12CM"/>
    <n v="15"/>
    <n v="25.25"/>
    <n v="378.75"/>
    <n v="12322"/>
    <x v="4"/>
  </r>
  <r>
    <m/>
    <x v="8"/>
    <s v="Invoice"/>
    <s v="89924"/>
    <s v="BUILDERS WAREHOUSE:ZAMBEZI"/>
    <s v="G/MASTER HERB STRAWBERRY 12CM"/>
    <n v="15"/>
    <n v="25.25"/>
    <n v="378.75"/>
    <n v="12700.75"/>
    <x v="4"/>
  </r>
  <r>
    <m/>
    <x v="36"/>
    <s v="Invoice"/>
    <s v="89942"/>
    <s v="BUILDERS WAREHOUSE:KLERKSDORP"/>
    <s v="G/MASTER HERB STRAWBERRY 12CM"/>
    <n v="10"/>
    <n v="25.25"/>
    <n v="252.5"/>
    <n v="12953.25"/>
    <x v="4"/>
  </r>
  <r>
    <m/>
    <x v="278"/>
    <s v="Invoice"/>
    <s v="89985"/>
    <s v="BUILDERS WAREHOUSE:WOODLANDS"/>
    <s v="G/MASTER HERB STRAWBERRY 12CM"/>
    <n v="20"/>
    <n v="25.25"/>
    <n v="505"/>
    <n v="13458.25"/>
    <x v="4"/>
  </r>
  <r>
    <m/>
    <x v="278"/>
    <s v="Invoice"/>
    <s v="89986"/>
    <s v="BUILDERS WAREHOUSE:LYNNWOOD"/>
    <s v="G/MASTER HERB STRAWBERRY 12CM"/>
    <n v="25"/>
    <n v="25.25"/>
    <n v="631.25"/>
    <n v="14089.5"/>
    <x v="4"/>
  </r>
  <r>
    <m/>
    <x v="278"/>
    <s v="Invoice"/>
    <s v="89987"/>
    <s v="BUILDERS WAREHOUSE:ERASMUS PARK"/>
    <s v="G/MASTER HERB STRAWBERRY 12CM"/>
    <n v="20"/>
    <n v="25.25"/>
    <n v="505"/>
    <n v="14594.5"/>
    <x v="4"/>
  </r>
  <r>
    <m/>
    <x v="278"/>
    <s v="Invoice"/>
    <s v="89991"/>
    <s v="BUILDERS WAREHOUSE:CHERRY LANE"/>
    <s v="G/MASTER HERB STRAWBERRY 12CM"/>
    <n v="10"/>
    <n v="25.25"/>
    <n v="252.5"/>
    <n v="14847"/>
    <x v="4"/>
  </r>
  <r>
    <m/>
    <x v="10"/>
    <s v="Invoice"/>
    <s v="90019"/>
    <s v="BUILDERS WAREHOUSE:KEMPTON PARK"/>
    <s v="G/MASTER HERB STRAWBERRY 12CM"/>
    <n v="15"/>
    <n v="25.25"/>
    <n v="378.75"/>
    <n v="15225.75"/>
    <x v="4"/>
  </r>
  <r>
    <m/>
    <x v="91"/>
    <s v="Invoice"/>
    <s v="90056"/>
    <s v="BUILDERS WAREHOUSE:SILVERLAKES"/>
    <s v="G/MASTER HERB STRAWBERRY 12CM"/>
    <n v="20"/>
    <n v="25.25"/>
    <n v="505"/>
    <n v="15730.75"/>
    <x v="4"/>
  </r>
  <r>
    <m/>
    <x v="68"/>
    <s v="Invoice"/>
    <s v="90393"/>
    <s v="BUILDERS WAREHOUSE:RUSTENBURG"/>
    <s v="G/MASTER HERB STRAWBERRY 12CM"/>
    <n v="20"/>
    <n v="25.25"/>
    <n v="505"/>
    <n v="16235.75"/>
    <x v="4"/>
  </r>
  <r>
    <m/>
    <x v="12"/>
    <s v="Invoice"/>
    <s v="90516"/>
    <s v="BUILDERS WAREHOUSE:GREENSTONE"/>
    <s v="G/MASTER HERB STRAWBERRY 12CM"/>
    <n v="15"/>
    <n v="25.25"/>
    <n v="378.75"/>
    <n v="16614.5"/>
    <x v="4"/>
  </r>
  <r>
    <m/>
    <x v="12"/>
    <s v="Invoice"/>
    <s v="90517"/>
    <s v="BUILDERS WAREHOUSE:NORWOOD"/>
    <s v="G/MASTER HERB STRAWBERRY 12CM"/>
    <n v="15"/>
    <n v="25.25"/>
    <n v="378.75"/>
    <n v="16993.25"/>
    <x v="4"/>
  </r>
  <r>
    <m/>
    <x v="12"/>
    <s v="Invoice"/>
    <s v="90519"/>
    <s v="BUILDERS WAREHOUSE:RUSTENBURG"/>
    <s v="G/MASTER HERB STRAWBERRY 12CM"/>
    <n v="25"/>
    <n v="25.25"/>
    <n v="631.25"/>
    <n v="17624.5"/>
    <x v="4"/>
  </r>
  <r>
    <m/>
    <x v="74"/>
    <s v="Invoice"/>
    <s v="90559"/>
    <s v="BUILDERS WAREHOUSE:GREENSTONE"/>
    <s v="G/MASTER HERB STRAWBERRY 12CM"/>
    <n v="10"/>
    <n v="25.25"/>
    <n v="252.5"/>
    <n v="17877"/>
    <x v="4"/>
  </r>
  <r>
    <m/>
    <x v="74"/>
    <s v="Invoice"/>
    <s v="90561"/>
    <s v="BUILDERS WAREHOUSE:ROBINDALE"/>
    <s v="G/MASTER HERB STRAWBERRY 12CM"/>
    <n v="20"/>
    <n v="25.25"/>
    <n v="505"/>
    <n v="18382"/>
    <x v="4"/>
  </r>
  <r>
    <s v="Total for G/MASTER HERB STRAWBERRY 12CM"/>
    <x v="0"/>
    <m/>
    <m/>
    <m/>
    <m/>
    <n v="728"/>
    <m/>
    <n v="18382"/>
    <m/>
    <x v="0"/>
  </r>
  <r>
    <s v="G/MASTER HERB THYME 12CM"/>
    <x v="0"/>
    <m/>
    <m/>
    <m/>
    <m/>
    <m/>
    <m/>
    <m/>
    <m/>
    <x v="0"/>
  </r>
  <r>
    <m/>
    <x v="1"/>
    <s v="Invoice"/>
    <s v="86156"/>
    <s v="BUILDERS WAREHOUSE:RUSTENBURG"/>
    <s v="G/MASTER HERB THYME 12CM"/>
    <n v="30"/>
    <n v="25.25"/>
    <n v="757.5"/>
    <n v="757.5"/>
    <x v="6"/>
  </r>
  <r>
    <m/>
    <x v="13"/>
    <s v="Invoice"/>
    <s v="86158"/>
    <s v="BUILDERS WAREHOUSE:WOODLANDS"/>
    <s v="G/MASTER HERB THYME 12CM"/>
    <n v="30"/>
    <n v="25.25"/>
    <n v="757.5"/>
    <n v="1515"/>
    <x v="6"/>
  </r>
  <r>
    <m/>
    <x v="13"/>
    <s v="Invoice"/>
    <s v="86161"/>
    <s v="BUILDERS WAREHOUSE:ERASMUS PARK"/>
    <s v="G/MASTER HERB THYME 12CM"/>
    <n v="30"/>
    <n v="25.25"/>
    <n v="757.5"/>
    <n v="2272.5"/>
    <x v="6"/>
  </r>
  <r>
    <m/>
    <x v="13"/>
    <s v="Invoice"/>
    <s v="86164"/>
    <s v="BUILDERS WAREHOUSE:ZAMBEZI"/>
    <s v="G/MASTER HERB THYME 12CM"/>
    <n v="15"/>
    <n v="25.25"/>
    <n v="378.75"/>
    <n v="2651.25"/>
    <x v="6"/>
  </r>
  <r>
    <m/>
    <x v="13"/>
    <s v="Invoice"/>
    <s v="86168"/>
    <s v="BUILDERS WAREHOUSE:CENTURION"/>
    <s v="G/MASTER HERB THYME 12CM"/>
    <n v="30"/>
    <n v="25.25"/>
    <n v="757.5"/>
    <n v="3408.75"/>
    <x v="6"/>
  </r>
  <r>
    <m/>
    <x v="13"/>
    <s v="Invoice"/>
    <s v="86173"/>
    <s v="BUILDERS WAREHOUSE:RASLOUW"/>
    <s v="G/MASTER HERB THYME 12CM"/>
    <n v="16"/>
    <n v="25.25"/>
    <n v="404"/>
    <n v="3812.75"/>
    <x v="6"/>
  </r>
  <r>
    <m/>
    <x v="296"/>
    <s v="Invoice"/>
    <s v="86193"/>
    <s v="BUILDERS WAREHOUSE:HARTEBEESPOORT"/>
    <s v="G/MASTER HERB THYME 12CM"/>
    <n v="16"/>
    <n v="25.25"/>
    <n v="404"/>
    <n v="4216.75"/>
    <x v="6"/>
  </r>
  <r>
    <m/>
    <x v="297"/>
    <s v="Invoice"/>
    <s v="86201"/>
    <s v="BUILDERS WAREHOUSE:KEMPTON PARK"/>
    <s v="G/MASTER HERB THYME 12CM"/>
    <n v="30"/>
    <n v="25.25"/>
    <n v="757.5"/>
    <n v="4974.25"/>
    <x v="6"/>
  </r>
  <r>
    <m/>
    <x v="297"/>
    <s v="Invoice"/>
    <s v="86204"/>
    <s v="BUILDERS WAREHOUSE:ROBINDALE"/>
    <s v="G/MASTER HERB THYME 12CM"/>
    <n v="16"/>
    <n v="25.25"/>
    <n v="404"/>
    <n v="5378.25"/>
    <x v="6"/>
  </r>
  <r>
    <m/>
    <x v="14"/>
    <s v="Invoice"/>
    <s v="86215"/>
    <s v="BUILDERS WAREHOUSE:NEWMARKET"/>
    <s v="G/MASTER HERB THYME 12CM"/>
    <n v="30"/>
    <n v="25.25"/>
    <n v="757.5"/>
    <n v="6135.75"/>
    <x v="6"/>
  </r>
  <r>
    <m/>
    <x v="228"/>
    <s v="Invoice"/>
    <s v="86359"/>
    <s v="BUILDERS WAREHOUSE:GREENSTONE"/>
    <s v="G/MASTER HERB THYME 12CM"/>
    <n v="20"/>
    <n v="25.25"/>
    <n v="505"/>
    <n v="6640.75"/>
    <x v="6"/>
  </r>
  <r>
    <m/>
    <x v="228"/>
    <s v="Invoice"/>
    <s v="86363"/>
    <s v="BUILDERS WAREHOUSE:ROBINDALE"/>
    <s v="G/MASTER HERB THYME 12CM"/>
    <n v="30"/>
    <n v="25.25"/>
    <n v="757.5"/>
    <n v="7398.25"/>
    <x v="6"/>
  </r>
  <r>
    <m/>
    <x v="228"/>
    <s v="Invoice"/>
    <s v="86364"/>
    <s v="BUILDERS WAREHOUSE:KEMPTON PARK"/>
    <s v="G/MASTER HERB THYME 12CM"/>
    <n v="20"/>
    <n v="25.25"/>
    <n v="505"/>
    <n v="7903.25"/>
    <x v="6"/>
  </r>
  <r>
    <m/>
    <x v="4"/>
    <s v="Invoice"/>
    <s v="86368"/>
    <s v="BUILDERS WAREHOUSE:NEWMARKET"/>
    <s v="G/MASTER HERB THYME 12CM"/>
    <n v="20"/>
    <n v="25.25"/>
    <n v="505"/>
    <n v="8408.25"/>
    <x v="6"/>
  </r>
  <r>
    <m/>
    <x v="4"/>
    <s v="Invoice"/>
    <s v="86371"/>
    <s v="BUILDERS WAREHOUSE:SUNWARD PARK"/>
    <s v="G/MASTER HERB THYME 12CM"/>
    <n v="20"/>
    <n v="25.25"/>
    <n v="505"/>
    <n v="8913.25"/>
    <x v="6"/>
  </r>
  <r>
    <m/>
    <x v="229"/>
    <s v="Invoice"/>
    <s v="86380"/>
    <s v="BUILDERS WAREHOUSE:HARTEBEESPOORT"/>
    <s v="G/MASTER HERB THYME 12CM"/>
    <n v="10"/>
    <n v="25.25"/>
    <n v="252.5"/>
    <n v="9165.75"/>
    <x v="6"/>
  </r>
  <r>
    <m/>
    <x v="229"/>
    <s v="Invoice"/>
    <s v="86408"/>
    <s v="BUILDERS WAREHOUSE:NORWOOD"/>
    <s v="G/MASTER HERB THYME 12CM"/>
    <n v="20"/>
    <n v="25.25"/>
    <n v="505"/>
    <n v="9670.75"/>
    <x v="6"/>
  </r>
  <r>
    <m/>
    <x v="18"/>
    <s v="Invoice"/>
    <s v="86383"/>
    <s v="BUILDERS WAREHOUSE:LYNNWOOD"/>
    <s v="G/MASTER HERB THYME 12CM"/>
    <n v="16"/>
    <n v="25.25"/>
    <n v="404"/>
    <n v="10074.75"/>
    <x v="6"/>
  </r>
  <r>
    <m/>
    <x v="18"/>
    <s v="Invoice"/>
    <s v="86390"/>
    <s v="BUILDERS WAREHOUSE:SILVERLAKES"/>
    <s v="G/MASTER HERB THYME 12CM"/>
    <n v="16"/>
    <n v="25.25"/>
    <n v="404"/>
    <n v="10478.75"/>
    <x v="6"/>
  </r>
  <r>
    <m/>
    <x v="281"/>
    <s v="Invoice"/>
    <s v="86536"/>
    <s v="BUILDERS WAREHOUSE:RUSTENBURG"/>
    <s v="G/MASTER HERB THYME 12CM"/>
    <n v="20"/>
    <n v="25.25"/>
    <n v="505"/>
    <n v="10983.75"/>
    <x v="6"/>
  </r>
  <r>
    <m/>
    <x v="281"/>
    <s v="Invoice"/>
    <s v="86562"/>
    <s v="BUILDERS WAREHOUSE:NORWOOD"/>
    <s v="G/MASTER HERB THYME 12CM"/>
    <n v="10"/>
    <n v="25.25"/>
    <n v="252.5"/>
    <n v="11236.25"/>
    <x v="6"/>
  </r>
  <r>
    <m/>
    <x v="292"/>
    <s v="Invoice"/>
    <s v="86548"/>
    <s v="BUILDERS WAREHOUSE:LYNNWOOD"/>
    <s v="G/MASTER HERB THYME 12CM"/>
    <n v="10"/>
    <n v="25.25"/>
    <n v="252.5"/>
    <n v="11488.75"/>
    <x v="6"/>
  </r>
  <r>
    <m/>
    <x v="292"/>
    <s v="Invoice"/>
    <s v="86556"/>
    <s v="BUILDERS WAREHOUSE:RASLOUW"/>
    <s v="G/MASTER HERB THYME 12CM"/>
    <n v="10"/>
    <n v="25.25"/>
    <n v="252.5"/>
    <n v="11741.25"/>
    <x v="6"/>
  </r>
  <r>
    <m/>
    <x v="284"/>
    <s v="Invoice"/>
    <s v="86601"/>
    <s v="BUILDERS WAREHOUSE:WOODLANDS"/>
    <s v="G/MASTER HERB THYME 12CM"/>
    <n v="10"/>
    <n v="25.25"/>
    <n v="252.5"/>
    <n v="11993.75"/>
    <x v="6"/>
  </r>
  <r>
    <m/>
    <x v="284"/>
    <s v="Invoice"/>
    <s v="86605"/>
    <s v="BUILDERS WAREHOUSE:WONDER PARK"/>
    <s v="G/MASTER HERB THYME 12CM"/>
    <n v="10"/>
    <n v="25.25"/>
    <n v="252.5"/>
    <n v="12246.25"/>
    <x v="6"/>
  </r>
  <r>
    <m/>
    <x v="284"/>
    <s v="Invoice"/>
    <s v="86616"/>
    <s v="BUILDERS WAREHOUSE:ERASMUS PARK"/>
    <s v="G/MASTER HERB THYME 12CM"/>
    <n v="10"/>
    <n v="25.25"/>
    <n v="252.5"/>
    <n v="12498.75"/>
    <x v="6"/>
  </r>
  <r>
    <m/>
    <x v="107"/>
    <s v="Invoice"/>
    <s v="86673"/>
    <s v="BUILDERS WAREHOUSE:WOODLANDS"/>
    <s v="G/MASTER HERB THYME 12CM"/>
    <n v="10"/>
    <n v="25.25"/>
    <n v="252.5"/>
    <n v="12751.25"/>
    <x v="6"/>
  </r>
  <r>
    <m/>
    <x v="107"/>
    <s v="Invoice"/>
    <s v="86686"/>
    <s v="BUILDERS WAREHOUSE:RASLOUW"/>
    <s v="G/MASTER HERB THYME 12CM"/>
    <n v="10"/>
    <n v="25.25"/>
    <n v="252.5"/>
    <n v="13003.75"/>
    <x v="6"/>
  </r>
  <r>
    <m/>
    <x v="108"/>
    <s v="Invoice"/>
    <s v="86699"/>
    <s v="BUILDERS WAREHOUSE:KLERKSDORP"/>
    <s v="G/MASTER HERB THYME 12CM"/>
    <n v="10"/>
    <n v="25.25"/>
    <n v="252.5"/>
    <n v="13256.25"/>
    <x v="6"/>
  </r>
  <r>
    <m/>
    <x v="234"/>
    <s v="Invoice"/>
    <s v="86710"/>
    <s v="BUILDERS WAREHOUSE:GREENSTONE"/>
    <s v="G/MASTER HERB THYME 12CM"/>
    <n v="20"/>
    <n v="25.25"/>
    <n v="505"/>
    <n v="13761.25"/>
    <x v="6"/>
  </r>
  <r>
    <m/>
    <x v="234"/>
    <s v="Invoice"/>
    <s v="86712"/>
    <s v="BUILDERS WAREHOUSE:NORWOOD"/>
    <s v="G/MASTER HERB THYME 12CM"/>
    <n v="10"/>
    <n v="25.25"/>
    <n v="252.5"/>
    <n v="14013.75"/>
    <x v="6"/>
  </r>
  <r>
    <m/>
    <x v="235"/>
    <s v="Invoice"/>
    <s v="86737"/>
    <s v="BUILDERS WAREHOUSE:LYNNWOOD"/>
    <s v="G/MASTER HERB THYME 12CM"/>
    <n v="15"/>
    <n v="25.25"/>
    <n v="378.75"/>
    <n v="14392.5"/>
    <x v="6"/>
  </r>
  <r>
    <m/>
    <x v="235"/>
    <s v="Invoice"/>
    <s v="86738"/>
    <s v="BUILDERS WAREHOUSE:SILVERLAKES"/>
    <s v="G/MASTER HERB THYME 12CM"/>
    <n v="20"/>
    <n v="25.25"/>
    <n v="505"/>
    <n v="14897.5"/>
    <x v="6"/>
  </r>
  <r>
    <m/>
    <x v="298"/>
    <s v="Invoice"/>
    <s v="86766"/>
    <s v="BUILDERS WAREHOUSE:KLERKSDORP"/>
    <s v="G/MASTER HERB THYME 12CM"/>
    <n v="12"/>
    <n v="25.25"/>
    <n v="303"/>
    <n v="15200.5"/>
    <x v="6"/>
  </r>
  <r>
    <m/>
    <x v="237"/>
    <s v="Invoice"/>
    <s v="86779"/>
    <s v="BUILDERS WAREHOUSE:KEMPTON PARK"/>
    <s v="G/MASTER HERB THYME 12CM"/>
    <n v="10"/>
    <n v="25.25"/>
    <n v="252.5"/>
    <n v="15453"/>
    <x v="6"/>
  </r>
  <r>
    <m/>
    <x v="237"/>
    <s v="Invoice"/>
    <s v="86781"/>
    <s v="BUILDERS WAREHOUSE:NORWOOD"/>
    <s v="G/MASTER HERB THYME 12CM"/>
    <n v="20"/>
    <n v="25.25"/>
    <n v="505"/>
    <n v="15958"/>
    <x v="6"/>
  </r>
  <r>
    <m/>
    <x v="110"/>
    <s v="Invoice"/>
    <s v="86788"/>
    <s v="BUILDERS WAREHOUSE:NEWMARKET"/>
    <s v="G/MASTER HERB THYME 12CM"/>
    <n v="30"/>
    <n v="25.25"/>
    <n v="757.5"/>
    <n v="16715.5"/>
    <x v="6"/>
  </r>
  <r>
    <m/>
    <x v="238"/>
    <s v="Invoice"/>
    <s v="86803"/>
    <s v="BUILDERS WAREHOUSE:HARTEBEESPOORT"/>
    <s v="G/MASTER HERB THYME 12CM"/>
    <n v="12"/>
    <n v="25.25"/>
    <n v="303"/>
    <n v="17018.5"/>
    <x v="6"/>
  </r>
  <r>
    <m/>
    <x v="238"/>
    <s v="Invoice"/>
    <s v="86804"/>
    <s v="BUILDERS WAREHOUSE:RUSTENBURG"/>
    <s v="G/MASTER HERB THYME 12CM"/>
    <n v="20"/>
    <n v="25.25"/>
    <n v="505"/>
    <n v="17523.5"/>
    <x v="6"/>
  </r>
  <r>
    <m/>
    <x v="111"/>
    <s v="Invoice"/>
    <s v="86807"/>
    <s v="BUILDERS WAREHOUSE:ERASMUS PARK"/>
    <s v="G/MASTER HERB THYME 12CM"/>
    <n v="9"/>
    <n v="25.25"/>
    <n v="227.25"/>
    <n v="17750.75"/>
    <x v="6"/>
  </r>
  <r>
    <m/>
    <x v="111"/>
    <s v="Invoice"/>
    <s v="86810"/>
    <s v="BUILDERS WAREHOUSE:WONDER PARK"/>
    <s v="G/MASTER HERB THYME 12CM"/>
    <n v="5"/>
    <n v="25.25"/>
    <n v="126.25"/>
    <n v="17877"/>
    <x v="6"/>
  </r>
  <r>
    <m/>
    <x v="114"/>
    <s v="Invoice"/>
    <s v="86897"/>
    <s v="BUILDERS WAREHOUSE:ROBINDALE"/>
    <s v="G/MASTER HERB THYME 12CM"/>
    <n v="20"/>
    <n v="25.25"/>
    <n v="505"/>
    <n v="18382"/>
    <x v="6"/>
  </r>
  <r>
    <m/>
    <x v="114"/>
    <s v="Invoice"/>
    <s v="86900"/>
    <s v="BUILDERS WAREHOUSE:KLERKSDORP"/>
    <s v="G/MASTER HERB THYME 12CM"/>
    <n v="12"/>
    <n v="25.25"/>
    <n v="303"/>
    <n v="18685"/>
    <x v="6"/>
  </r>
  <r>
    <m/>
    <x v="240"/>
    <s v="Invoice"/>
    <s v="86904"/>
    <s v="BUILDERS WAREHOUSE:GREENSTONE"/>
    <s v="G/MASTER HERB THYME 12CM"/>
    <n v="12"/>
    <n v="25.25"/>
    <n v="303"/>
    <n v="18988"/>
    <x v="6"/>
  </r>
  <r>
    <m/>
    <x v="240"/>
    <s v="Invoice"/>
    <s v="86907"/>
    <s v="BUILDERS WAREHOUSE:KEMPTON PARK"/>
    <s v="G/MASTER HERB THYME 12CM"/>
    <n v="10"/>
    <n v="25.25"/>
    <n v="252.5"/>
    <n v="19240.5"/>
    <x v="6"/>
  </r>
  <r>
    <m/>
    <x v="22"/>
    <s v="Invoice"/>
    <s v="86917"/>
    <s v="BUILDERS WAREHOUSE:EDENVALE"/>
    <s v="G/MASTER HERB THYME 12CM"/>
    <n v="14"/>
    <n v="25.25"/>
    <n v="353.5"/>
    <n v="19594"/>
    <x v="6"/>
  </r>
  <r>
    <m/>
    <x v="241"/>
    <s v="Invoice"/>
    <s v="86945"/>
    <s v="BUILDERS WAREHOUSE:NORWOOD"/>
    <s v="G/MASTER HERB THYME 12CM"/>
    <n v="10"/>
    <n v="25.25"/>
    <n v="252.5"/>
    <n v="19846.5"/>
    <x v="6"/>
  </r>
  <r>
    <m/>
    <x v="115"/>
    <s v="Invoice"/>
    <s v="86929"/>
    <s v="BUILDERS WAREHOUSE:LYNNWOOD"/>
    <s v="G/MASTER HERB THYME 12CM"/>
    <n v="10"/>
    <n v="25.25"/>
    <n v="252.5"/>
    <n v="20099"/>
    <x v="6"/>
  </r>
  <r>
    <m/>
    <x v="115"/>
    <s v="Invoice"/>
    <s v="86931"/>
    <s v="BUILDERS WAREHOUSE:WOODLANDS"/>
    <s v="G/MASTER HERB THYME 12CM"/>
    <n v="10"/>
    <n v="25.25"/>
    <n v="252.5"/>
    <n v="20351.5"/>
    <x v="6"/>
  </r>
  <r>
    <m/>
    <x v="115"/>
    <s v="Invoice"/>
    <s v="86935"/>
    <s v="BUILDERS WAREHOUSE:CENTURION"/>
    <s v="G/MASTER HERB THYME 12CM"/>
    <n v="20"/>
    <n v="25.25"/>
    <n v="505"/>
    <n v="20856.5"/>
    <x v="6"/>
  </r>
  <r>
    <m/>
    <x v="115"/>
    <s v="Invoice"/>
    <s v="86942"/>
    <s v="BUILDERS WAREHOUSE:RASLOUW"/>
    <s v="G/MASTER HERB THYME 12CM"/>
    <n v="10"/>
    <n v="25.25"/>
    <n v="252.5"/>
    <n v="21109"/>
    <x v="6"/>
  </r>
  <r>
    <m/>
    <x v="242"/>
    <s v="Invoice"/>
    <s v="86960"/>
    <s v="BUILDERS WAREHOUSE:BEDFORDVIEW"/>
    <s v="G/MASTER HERB THYME 12CM"/>
    <n v="20"/>
    <n v="25.25"/>
    <n v="505"/>
    <n v="21614"/>
    <x v="6"/>
  </r>
  <r>
    <m/>
    <x v="242"/>
    <s v="Invoice"/>
    <s v="86962"/>
    <s v="BUILDERS WAREHOUSE:GREENSTONE"/>
    <s v="G/MASTER HERB THYME 12CM"/>
    <n v="10"/>
    <n v="25.25"/>
    <n v="252.5"/>
    <n v="21866.5"/>
    <x v="6"/>
  </r>
  <r>
    <m/>
    <x v="116"/>
    <s v="Invoice"/>
    <s v="86983"/>
    <s v="BUILDERS WAREHOUSE:SUNWARD PARK"/>
    <s v="G/MASTER HERB THYME 12CM"/>
    <n v="10"/>
    <n v="25.25"/>
    <n v="252.5"/>
    <n v="22119"/>
    <x v="6"/>
  </r>
  <r>
    <m/>
    <x v="243"/>
    <s v="Invoice"/>
    <s v="86999"/>
    <s v="BUILDERS WAREHOUSE:ERASMUS PARK"/>
    <s v="G/MASTER HERB THYME 12CM"/>
    <n v="16"/>
    <n v="25.25"/>
    <n v="404"/>
    <n v="22523"/>
    <x v="6"/>
  </r>
  <r>
    <m/>
    <x v="118"/>
    <s v="Invoice"/>
    <s v="87032"/>
    <s v="BUILDERS WAREHOUSE:NEWMARKET"/>
    <s v="G/MASTER HERB THYME 12CM"/>
    <n v="10"/>
    <n v="25.25"/>
    <n v="252.5"/>
    <n v="22775.5"/>
    <x v="6"/>
  </r>
  <r>
    <m/>
    <x v="119"/>
    <s v="Invoice"/>
    <s v="87049"/>
    <s v="BUILDERS WAREHOUSE:LYNNWOOD"/>
    <s v="G/MASTER HERB THYME 12CM"/>
    <n v="20"/>
    <n v="25.25"/>
    <n v="505"/>
    <n v="23280.5"/>
    <x v="6"/>
  </r>
  <r>
    <m/>
    <x v="119"/>
    <s v="Invoice"/>
    <s v="87050"/>
    <s v="BUILDERS WAREHOUSE:RUSTENBURG"/>
    <s v="G/MASTER HERB THYME 12CM"/>
    <n v="20"/>
    <n v="25.25"/>
    <n v="505"/>
    <n v="23785.5"/>
    <x v="6"/>
  </r>
  <r>
    <m/>
    <x v="6"/>
    <s v="Invoice"/>
    <s v="87082"/>
    <s v="BUILDERS WAREHOUSE:KLERKSDORP"/>
    <s v="G/MASTER HERB THYME 12CM"/>
    <n v="12"/>
    <n v="25.25"/>
    <n v="303"/>
    <n v="24088.5"/>
    <x v="6"/>
  </r>
  <r>
    <m/>
    <x v="127"/>
    <s v="Invoice"/>
    <s v="87189"/>
    <s v="BUILDERS WAREHOUSE:ERASMUS PARK"/>
    <s v="G/MASTER HERB THYME 12CM"/>
    <n v="7"/>
    <n v="25.25"/>
    <n v="176.75"/>
    <n v="24265.25"/>
    <x v="6"/>
  </r>
  <r>
    <m/>
    <x v="131"/>
    <s v="Invoice"/>
    <s v="87330"/>
    <s v="BUILDERS WAREHOUSE:CARNIVAL MALL"/>
    <s v="G/MASTER HERB THYME 12CM"/>
    <n v="5"/>
    <n v="25.25"/>
    <n v="126.25"/>
    <n v="24391.5"/>
    <x v="6"/>
  </r>
  <r>
    <m/>
    <x v="132"/>
    <s v="Invoice"/>
    <s v="87343"/>
    <s v="BUILDERS WAREHOUSE:FOURWAYS"/>
    <s v="G/MASTER HERB THYME 12CM"/>
    <n v="14"/>
    <n v="25.25"/>
    <n v="353.5"/>
    <n v="24745"/>
    <x v="6"/>
  </r>
  <r>
    <m/>
    <x v="132"/>
    <s v="Invoice"/>
    <s v="87350"/>
    <s v="BUILDERS WAREHOUSE:GLEN EAGLES"/>
    <s v="G/MASTER HERB THYME 12CM"/>
    <n v="20"/>
    <n v="25.25"/>
    <n v="505"/>
    <n v="25250"/>
    <x v="6"/>
  </r>
  <r>
    <m/>
    <x v="133"/>
    <s v="Invoice"/>
    <s v="87385"/>
    <s v="BUILDERS WAREHOUSE:NORWOOD"/>
    <s v="G/MASTER HERB THYME 12CM"/>
    <n v="20"/>
    <n v="25.25"/>
    <n v="505"/>
    <n v="25755"/>
    <x v="6"/>
  </r>
  <r>
    <m/>
    <x v="133"/>
    <s v="Invoice"/>
    <s v="87386"/>
    <s v="BUILDERS WAREHOUSE:KEMPTON PARK"/>
    <s v="G/MASTER HERB THYME 12CM"/>
    <n v="14"/>
    <n v="25.25"/>
    <n v="353.5"/>
    <n v="26108.5"/>
    <x v="6"/>
  </r>
  <r>
    <m/>
    <x v="133"/>
    <s v="Invoice"/>
    <s v="87387"/>
    <s v="BUILDERS WAREHOUSE:FLORIDA GLEN"/>
    <s v="G/MASTER HERB THYME 12CM"/>
    <n v="5"/>
    <n v="25.25"/>
    <n v="126.25"/>
    <n v="26234.75"/>
    <x v="6"/>
  </r>
  <r>
    <m/>
    <x v="7"/>
    <s v="Invoice"/>
    <s v="87393"/>
    <s v="BUILDERS WAREHOUSE:SUNWARD PARK"/>
    <s v="G/MASTER HERB THYME 12CM"/>
    <n v="20"/>
    <n v="25.25"/>
    <n v="505"/>
    <n v="26739.75"/>
    <x v="6"/>
  </r>
  <r>
    <m/>
    <x v="135"/>
    <s v="Invoice"/>
    <s v="87418"/>
    <s v="BUILDERS WAREHOUSE:LYNNWOOD"/>
    <s v="G/MASTER HERB THYME 12CM"/>
    <n v="12"/>
    <n v="25.25"/>
    <n v="303"/>
    <n v="27042.75"/>
    <x v="6"/>
  </r>
  <r>
    <m/>
    <x v="136"/>
    <s v="Invoice"/>
    <s v="87453"/>
    <s v="BUILDERS WAREHOUSE:NORWOOD"/>
    <s v="G/MASTER HERB THYME 12CM"/>
    <n v="20"/>
    <n v="25.25"/>
    <n v="505"/>
    <n v="27547.75"/>
    <x v="6"/>
  </r>
  <r>
    <m/>
    <x v="136"/>
    <s v="Invoice"/>
    <s v="87456"/>
    <s v="BUILDERS WAREHOUSE:GREENSTONE"/>
    <s v="G/MASTER HERB THYME 12CM"/>
    <n v="30"/>
    <n v="25.25"/>
    <n v="757.5"/>
    <n v="28305.25"/>
    <x v="6"/>
  </r>
  <r>
    <m/>
    <x v="136"/>
    <s v="Invoice"/>
    <s v="87457"/>
    <s v="BUILDERS WAREHOUSE:ROBINDALE"/>
    <s v="G/MASTER HERB THYME 12CM"/>
    <n v="20"/>
    <n v="25.25"/>
    <n v="505"/>
    <n v="28810.25"/>
    <x v="6"/>
  </r>
  <r>
    <m/>
    <x v="137"/>
    <s v="Invoice"/>
    <s v="87472"/>
    <s v="BUILDERS WAREHOUSE:NEWMARKET"/>
    <s v="G/MASTER HERB THYME 12CM"/>
    <n v="10"/>
    <n v="25.25"/>
    <n v="252.5"/>
    <n v="29062.75"/>
    <x v="6"/>
  </r>
  <r>
    <m/>
    <x v="139"/>
    <s v="Invoice"/>
    <s v="87492"/>
    <s v="BUILDERS WAREHOUSE:ERASMUS PARK"/>
    <s v="G/MASTER HERB THYME 12CM"/>
    <n v="20"/>
    <n v="25.25"/>
    <n v="505"/>
    <n v="29567.75"/>
    <x v="6"/>
  </r>
  <r>
    <m/>
    <x v="139"/>
    <s v="Invoice"/>
    <s v="87500"/>
    <s v="BUILDERS WAREHOUSE:CENTURION"/>
    <s v="G/MASTER HERB THYME 12CM"/>
    <n v="25"/>
    <n v="25.25"/>
    <n v="631.25"/>
    <n v="30199"/>
    <x v="6"/>
  </r>
  <r>
    <m/>
    <x v="140"/>
    <s v="Invoice"/>
    <s v="87513"/>
    <s v="BUILDERS WAREHOUSE:KLERKSDORP"/>
    <s v="G/MASTER HERB THYME 12CM"/>
    <n v="20"/>
    <n v="25.25"/>
    <n v="505"/>
    <n v="30704"/>
    <x v="6"/>
  </r>
  <r>
    <m/>
    <x v="141"/>
    <s v="Invoice"/>
    <s v="87516"/>
    <s v="BUILDERS WAREHOUSE:KEMPTON PARK"/>
    <s v="G/MASTER HERB THYME 12CM"/>
    <n v="14"/>
    <n v="25.25"/>
    <n v="353.5"/>
    <n v="31057.5"/>
    <x v="6"/>
  </r>
  <r>
    <m/>
    <x v="141"/>
    <s v="Invoice"/>
    <s v="87517"/>
    <s v="BUILDERS WAREHOUSE:BEDFORDVIEW"/>
    <s v="G/MASTER HERB THYME 12CM"/>
    <n v="14"/>
    <n v="25.25"/>
    <n v="353.5"/>
    <n v="31411"/>
    <x v="6"/>
  </r>
  <r>
    <m/>
    <x v="143"/>
    <s v="Invoice"/>
    <s v="87539"/>
    <s v="BUILDERS WAREHOUSE:WOODLANDS"/>
    <s v="G/MASTER HERB THYME 12CM"/>
    <n v="20"/>
    <n v="25.25"/>
    <n v="505"/>
    <n v="31916"/>
    <x v="6"/>
  </r>
  <r>
    <m/>
    <x v="143"/>
    <s v="Invoice"/>
    <s v="87545"/>
    <s v="BUILDERS WAREHOUSE:RUSTENBURG"/>
    <s v="G/MASTER HERB THYME 12CM"/>
    <n v="25"/>
    <n v="25.25"/>
    <n v="631.25"/>
    <n v="32547.25"/>
    <x v="6"/>
  </r>
  <r>
    <m/>
    <x v="145"/>
    <s v="Invoice"/>
    <s v="87568"/>
    <s v="BUILDERS WAREHOUSE:FOURWAYS"/>
    <s v="G/MASTER HERB THYME 12CM"/>
    <n v="14"/>
    <n v="25.25"/>
    <n v="353.5"/>
    <n v="32900.75"/>
    <x v="6"/>
  </r>
  <r>
    <m/>
    <x v="146"/>
    <s v="Invoice"/>
    <s v="87584"/>
    <s v="BUILDERS WAREHOUSE:LYNNWOOD"/>
    <s v="G/MASTER HERB THYME 12CM"/>
    <n v="4"/>
    <n v="25.25"/>
    <n v="101"/>
    <n v="33001.75"/>
    <x v="6"/>
  </r>
  <r>
    <m/>
    <x v="160"/>
    <s v="Invoice"/>
    <s v="87788"/>
    <s v="BUILDERS WAREHOUSE:NORWOOD"/>
    <s v="G/MASTER HERB THYME 12CM"/>
    <n v="15"/>
    <n v="25.25"/>
    <n v="378.75"/>
    <n v="33380.5"/>
    <x v="6"/>
  </r>
  <r>
    <m/>
    <x v="161"/>
    <s v="Invoice"/>
    <s v="87797"/>
    <s v="BUILDERS WAREHOUSE:NEWMARKET"/>
    <s v="G/MASTER HERB THYME 12CM"/>
    <n v="20"/>
    <n v="25.25"/>
    <n v="505"/>
    <n v="33885.5"/>
    <x v="6"/>
  </r>
  <r>
    <m/>
    <x v="162"/>
    <s v="Invoice"/>
    <s v="87799"/>
    <s v="BUILDERS WAREHOUSE:HARTEBEESPOORT"/>
    <s v="G/MASTER HERB THYME 12CM"/>
    <n v="15"/>
    <n v="25.25"/>
    <n v="378.75"/>
    <n v="34264.25"/>
    <x v="6"/>
  </r>
  <r>
    <m/>
    <x v="162"/>
    <s v="Invoice"/>
    <s v="87826"/>
    <s v="BUILDERS WAREHOUSE:ROBINDALE"/>
    <s v="G/MASTER HERB THYME 12CM"/>
    <n v="20"/>
    <n v="25.25"/>
    <n v="505"/>
    <n v="34769.25"/>
    <x v="6"/>
  </r>
  <r>
    <m/>
    <x v="250"/>
    <s v="Invoice"/>
    <s v="87804"/>
    <s v="BUILDERS WAREHOUSE:WOODLANDS"/>
    <s v="G/MASTER HERB THYME 12CM"/>
    <n v="15"/>
    <n v="25.25"/>
    <n v="378.75"/>
    <n v="35148"/>
    <x v="6"/>
  </r>
  <r>
    <m/>
    <x v="250"/>
    <s v="Invoice"/>
    <s v="87805"/>
    <s v="BUILDERS WAREHOUSE:LYNNWOOD"/>
    <s v="G/MASTER HERB THYME 12CM"/>
    <n v="20"/>
    <n v="25.25"/>
    <n v="505"/>
    <n v="35653"/>
    <x v="6"/>
  </r>
  <r>
    <m/>
    <x v="250"/>
    <s v="Invoice"/>
    <s v="87811"/>
    <s v="BUILDERS WAREHOUSE:CENTURION"/>
    <s v="G/MASTER HERB THYME 12CM"/>
    <n v="15"/>
    <n v="25.25"/>
    <n v="378.75"/>
    <n v="36031.75"/>
    <x v="6"/>
  </r>
  <r>
    <m/>
    <x v="163"/>
    <s v="Invoice"/>
    <s v="87837"/>
    <s v="BUILDERS WAREHOUSE:KEMPTON PARK"/>
    <s v="G/MASTER HERB THYME 12CM"/>
    <n v="20"/>
    <n v="25.25"/>
    <n v="505"/>
    <n v="36536.75"/>
    <x v="6"/>
  </r>
  <r>
    <m/>
    <x v="164"/>
    <s v="Invoice"/>
    <s v="87845"/>
    <s v="BUILDERS WAREHOUSE:SUNWARD PARK"/>
    <s v="G/MASTER HERB THYME 12CM"/>
    <n v="5"/>
    <n v="25.25"/>
    <n v="126.25"/>
    <n v="36663"/>
    <x v="6"/>
  </r>
  <r>
    <m/>
    <x v="169"/>
    <s v="Invoice"/>
    <s v="87938"/>
    <s v="BUILDERS WAREHOUSE:KLERKSDORP"/>
    <s v="G/MASTER HERB THYME 12CM"/>
    <n v="15"/>
    <n v="25.25"/>
    <n v="378.75"/>
    <n v="37041.75"/>
    <x v="6"/>
  </r>
  <r>
    <m/>
    <x v="170"/>
    <s v="Invoice"/>
    <s v="87947"/>
    <s v="BUILDERS WAREHOUSE:BEDFORDVIEW"/>
    <s v="G/MASTER HERB THYME 12CM"/>
    <n v="10"/>
    <n v="25.25"/>
    <n v="252.5"/>
    <n v="37294.25"/>
    <x v="6"/>
  </r>
  <r>
    <m/>
    <x v="170"/>
    <s v="Invoice"/>
    <s v="87949"/>
    <s v="BUILDERS WAREHOUSE:KEMPTON PARK"/>
    <s v="G/MASTER HERB THYME 12CM"/>
    <n v="12"/>
    <n v="25.25"/>
    <n v="303"/>
    <n v="37597.25"/>
    <x v="6"/>
  </r>
  <r>
    <m/>
    <x v="171"/>
    <s v="Invoice"/>
    <s v="87959"/>
    <s v="BUILDERS WAREHOUSE:CARNIVAL MALL"/>
    <s v="G/MASTER HERB THYME 12CM"/>
    <n v="15"/>
    <n v="25.25"/>
    <n v="378.75"/>
    <n v="37976"/>
    <x v="6"/>
  </r>
  <r>
    <m/>
    <x v="171"/>
    <s v="Invoice"/>
    <s v="87961"/>
    <s v="BUILDERS WAREHOUSE:NEWMARKET"/>
    <s v="G/MASTER HERB THYME 12CM"/>
    <n v="15"/>
    <n v="25.25"/>
    <n v="378.75"/>
    <n v="38354.75"/>
    <x v="6"/>
  </r>
  <r>
    <m/>
    <x v="172"/>
    <s v="Invoice"/>
    <s v="87974"/>
    <s v="BUILDERS WAREHOUSE:RUSTENBURG"/>
    <s v="G/MASTER HERB THYME 12CM"/>
    <n v="20"/>
    <n v="25.25"/>
    <n v="505"/>
    <n v="38859.75"/>
    <x v="6"/>
  </r>
  <r>
    <m/>
    <x v="172"/>
    <s v="Invoice"/>
    <s v="87975"/>
    <s v="BUILDERS WAREHOUSE:LYNNWOOD"/>
    <s v="G/MASTER HERB THYME 12CM"/>
    <n v="15"/>
    <n v="25.25"/>
    <n v="378.75"/>
    <n v="39238.5"/>
    <x v="6"/>
  </r>
  <r>
    <m/>
    <x v="172"/>
    <s v="Invoice"/>
    <s v="87977"/>
    <s v="BUILDERS WAREHOUSE:WOODLANDS"/>
    <s v="G/MASTER HERB THYME 12CM"/>
    <n v="15"/>
    <n v="25.25"/>
    <n v="378.75"/>
    <n v="39617.25"/>
    <x v="6"/>
  </r>
  <r>
    <m/>
    <x v="173"/>
    <s v="Invoice"/>
    <s v="88004"/>
    <s v="BUILDERS WAREHOUSE:CENTURION"/>
    <s v="G/MASTER HERB THYME 12CM"/>
    <n v="20"/>
    <n v="25.25"/>
    <n v="505"/>
    <n v="40122.25"/>
    <x v="6"/>
  </r>
  <r>
    <m/>
    <x v="219"/>
    <s v="Invoice"/>
    <s v="88581"/>
    <s v="BUILDERS WAREHOUSE:SILVERLAKES"/>
    <s v="G/MASTER HERB THYME 12CM"/>
    <n v="16"/>
    <n v="25.25"/>
    <n v="404"/>
    <n v="40526.25"/>
    <x v="6"/>
  </r>
  <r>
    <m/>
    <x v="219"/>
    <s v="Invoice"/>
    <s v="88584"/>
    <s v="BUILDERS WAREHOUSE:LYNNWOOD"/>
    <s v="G/MASTER HERB THYME 12CM"/>
    <n v="30"/>
    <n v="25.25"/>
    <n v="757.5"/>
    <n v="41283.75"/>
    <x v="6"/>
  </r>
  <r>
    <m/>
    <x v="219"/>
    <s v="Invoice"/>
    <s v="88587"/>
    <s v="BUILDERS WAREHOUSE:RUSTENBURG"/>
    <s v="G/MASTER HERB THYME 12CM"/>
    <n v="25"/>
    <n v="25.25"/>
    <n v="631.25"/>
    <n v="41915"/>
    <x v="6"/>
  </r>
  <r>
    <m/>
    <x v="192"/>
    <s v="Invoice"/>
    <s v="88610"/>
    <s v="BUILDERS WAREHOUSE:CENTURION"/>
    <s v="G/MASTER HERB THYME 12CM"/>
    <n v="30"/>
    <n v="25.25"/>
    <n v="757.5"/>
    <n v="42672.5"/>
    <x v="6"/>
  </r>
  <r>
    <m/>
    <x v="256"/>
    <s v="Invoice"/>
    <s v="88709"/>
    <s v="BUILDERS WAREHOUSE:GREENSTONE"/>
    <s v="G/MASTER HERB THYME 12CM"/>
    <n v="25"/>
    <n v="25.25"/>
    <n v="631.25"/>
    <n v="43303.75"/>
    <x v="6"/>
  </r>
  <r>
    <m/>
    <x v="256"/>
    <s v="Invoice"/>
    <s v="88710"/>
    <s v="BUILDERS WAREHOUSE:NORWOOD"/>
    <s v="G/MASTER HERB THYME 12CM"/>
    <n v="25"/>
    <n v="25.25"/>
    <n v="631.25"/>
    <n v="43935"/>
    <x v="6"/>
  </r>
  <r>
    <m/>
    <x v="256"/>
    <s v="Invoice"/>
    <s v="88715"/>
    <s v="BUILDERS WAREHOUSE:HARTEBEESPOORT"/>
    <s v="G/MASTER HERB THYME 12CM"/>
    <n v="10"/>
    <n v="25.25"/>
    <n v="252.5"/>
    <n v="44187.5"/>
    <x v="6"/>
  </r>
  <r>
    <m/>
    <x v="195"/>
    <s v="Invoice"/>
    <s v="88756"/>
    <s v="BUILDERS WAREHOUSE:CHERRY LANE"/>
    <s v="G/MASTER HERB THYME 12CM"/>
    <n v="10"/>
    <n v="25.25"/>
    <n v="252.5"/>
    <n v="44440"/>
    <x v="6"/>
  </r>
  <r>
    <m/>
    <x v="196"/>
    <s v="Invoice"/>
    <s v="88806"/>
    <s v="BUILDERS WAREHOUSE:NEWMARKET"/>
    <s v="G/MASTER HERB THYME 12CM"/>
    <n v="4"/>
    <n v="25.25"/>
    <n v="101"/>
    <n v="44541"/>
    <x v="6"/>
  </r>
  <r>
    <m/>
    <x v="273"/>
    <s v="Invoice"/>
    <s v="88837"/>
    <s v="BUILDERS WAREHOUSE:ZAMBEZI"/>
    <s v="G/MASTER HERB THYME 12CM"/>
    <n v="15"/>
    <n v="25.25"/>
    <n v="378.75"/>
    <n v="44919.75"/>
    <x v="6"/>
  </r>
  <r>
    <m/>
    <x v="273"/>
    <s v="Invoice"/>
    <s v="88848"/>
    <s v="BUILDERS WAREHOUSE:SILVERLAKES"/>
    <s v="G/MASTER HERB THYME 12CM"/>
    <n v="5"/>
    <n v="25.25"/>
    <n v="126.25"/>
    <n v="45046"/>
    <x v="6"/>
  </r>
  <r>
    <m/>
    <x v="273"/>
    <s v="Invoice"/>
    <s v="88853"/>
    <s v="BUILDERS WAREHOUSE:LYNNWOOD"/>
    <s v="G/MASTER HERB THYME 12CM"/>
    <n v="20"/>
    <n v="25.25"/>
    <n v="505"/>
    <n v="45551"/>
    <x v="6"/>
  </r>
  <r>
    <m/>
    <x v="198"/>
    <s v="Invoice"/>
    <s v="88924"/>
    <s v="BUILDERS WAREHOUSE:RASLOUW"/>
    <s v="G/MASTER HERB THYME 12CM"/>
    <n v="20"/>
    <n v="25.25"/>
    <n v="505"/>
    <n v="46056"/>
    <x v="6"/>
  </r>
  <r>
    <m/>
    <x v="198"/>
    <s v="Invoice"/>
    <s v="88927"/>
    <s v="BUILDERS WAREHOUSE:ERASMUS PARK"/>
    <s v="G/MASTER HERB THYME 12CM"/>
    <n v="30"/>
    <n v="25.25"/>
    <n v="757.5"/>
    <n v="46813.5"/>
    <x v="6"/>
  </r>
  <r>
    <m/>
    <x v="198"/>
    <s v="Invoice"/>
    <s v="88929"/>
    <s v="BUILDERS WAREHOUSE:WOODLANDS"/>
    <s v="G/MASTER HERB THYME 12CM"/>
    <n v="30"/>
    <n v="25.25"/>
    <n v="757.5"/>
    <n v="47571"/>
    <x v="6"/>
  </r>
  <r>
    <m/>
    <x v="198"/>
    <s v="Invoice"/>
    <s v="88930"/>
    <s v="BUILDERS WAREHOUSE:LYNNWOOD"/>
    <s v="G/MASTER HERB THYME 12CM"/>
    <n v="10"/>
    <n v="25.25"/>
    <n v="252.5"/>
    <n v="47823.5"/>
    <x v="6"/>
  </r>
  <r>
    <m/>
    <x v="198"/>
    <s v="Invoice"/>
    <s v="88931"/>
    <s v="BUILDERS WAREHOUSE:ZAMBEZI"/>
    <s v="G/MASTER HERB THYME 12CM"/>
    <n v="15"/>
    <n v="25.25"/>
    <n v="378.75"/>
    <n v="48202.25"/>
    <x v="6"/>
  </r>
  <r>
    <m/>
    <x v="198"/>
    <s v="Invoice"/>
    <s v="88932"/>
    <s v="BUILDERS WAREHOUSE:RUSTENBURG"/>
    <s v="G/MASTER HERB THYME 12CM"/>
    <n v="30"/>
    <n v="25.25"/>
    <n v="757.5"/>
    <n v="48959.75"/>
    <x v="6"/>
  </r>
  <r>
    <m/>
    <x v="198"/>
    <s v="Invoice"/>
    <s v="88935"/>
    <s v="BUILDERS WAREHOUSE:CENTURION"/>
    <s v="G/MASTER HERB THYME 12CM"/>
    <n v="30"/>
    <n v="25.25"/>
    <n v="757.5"/>
    <n v="49717.25"/>
    <x v="6"/>
  </r>
  <r>
    <m/>
    <x v="220"/>
    <s v="Invoice"/>
    <s v="88958"/>
    <s v="BUILDERS WAREHOUSE:KLERKSDORP"/>
    <s v="G/MASTER HERB THYME 12CM"/>
    <n v="30"/>
    <n v="25.25"/>
    <n v="757.5"/>
    <n v="50474.75"/>
    <x v="6"/>
  </r>
  <r>
    <m/>
    <x v="261"/>
    <s v="Invoice"/>
    <s v="88964"/>
    <s v="BUILDERS WAREHOUSE:GREENSTONE"/>
    <s v="G/MASTER HERB THYME 12CM"/>
    <n v="25"/>
    <n v="25.25"/>
    <n v="631.25"/>
    <n v="51106"/>
    <x v="6"/>
  </r>
  <r>
    <m/>
    <x v="199"/>
    <s v="Invoice"/>
    <s v="88979"/>
    <s v="BUILDERS WAREHOUSE:SUNWARD PARK"/>
    <s v="G/MASTER HERB THYME 12CM"/>
    <n v="6"/>
    <n v="25.25"/>
    <n v="151.5"/>
    <n v="51257.5"/>
    <x v="6"/>
  </r>
  <r>
    <m/>
    <x v="199"/>
    <s v="Invoice"/>
    <s v="88982"/>
    <s v="BUILDERS WAREHOUSE:NEWMARKET"/>
    <s v="G/MASTER HERB THYME 12CM"/>
    <n v="30"/>
    <n v="25.25"/>
    <n v="757.5"/>
    <n v="52015"/>
    <x v="6"/>
  </r>
  <r>
    <m/>
    <x v="200"/>
    <s v="Invoice"/>
    <s v="89015"/>
    <s v="BUILDERS WAREHOUSE:SILVERLAKES"/>
    <s v="G/MASTER HERB THYME 12CM"/>
    <n v="20"/>
    <n v="25.25"/>
    <n v="505"/>
    <n v="52520"/>
    <x v="6"/>
  </r>
  <r>
    <m/>
    <x v="200"/>
    <s v="Invoice"/>
    <s v="89024"/>
    <s v="BUILDERS WAREHOUSE:CHERRY LANE"/>
    <s v="G/MASTER HERB THYME 12CM"/>
    <n v="10"/>
    <n v="25.25"/>
    <n v="252.5"/>
    <n v="52772.5"/>
    <x v="6"/>
  </r>
  <r>
    <m/>
    <x v="262"/>
    <s v="Invoice"/>
    <s v="88368"/>
    <s v="BUILDERS WAREHOUSE:EMALALHENI"/>
    <s v="G/MASTER HERB THYME 12CM"/>
    <n v="15"/>
    <n v="25.25"/>
    <n v="378.75"/>
    <n v="53151.25"/>
    <x v="6"/>
  </r>
  <r>
    <m/>
    <x v="262"/>
    <s v="Invoice"/>
    <s v="89051"/>
    <s v="BUILDERS WAREHOUSE:ROBINDALE"/>
    <s v="G/MASTER HERB THYME 12CM"/>
    <n v="25"/>
    <n v="25.25"/>
    <n v="631.25"/>
    <n v="53782.5"/>
    <x v="6"/>
  </r>
  <r>
    <m/>
    <x v="262"/>
    <s v="Invoice"/>
    <s v="89052"/>
    <s v="BUILDERS WAREHOUSE:NORWOOD"/>
    <s v="G/MASTER HERB THYME 12CM"/>
    <n v="25"/>
    <n v="25.25"/>
    <n v="631.25"/>
    <n v="54413.75"/>
    <x v="6"/>
  </r>
  <r>
    <m/>
    <x v="262"/>
    <s v="Invoice"/>
    <s v="89055"/>
    <s v="BUILDERS WAREHOUSE:KEMPTON PARK"/>
    <s v="G/MASTER HERB THYME 12CM"/>
    <n v="12"/>
    <n v="25.25"/>
    <n v="303"/>
    <n v="54716.75"/>
    <x v="6"/>
  </r>
  <r>
    <m/>
    <x v="49"/>
    <s v="Invoice"/>
    <s v="89063"/>
    <s v="BUILDERS WAREHOUSE:CARNIVAL MALL"/>
    <s v="G/MASTER HERB THYME 12CM"/>
    <n v="20"/>
    <n v="25.25"/>
    <n v="505"/>
    <n v="55221.75"/>
    <x v="6"/>
  </r>
  <r>
    <m/>
    <x v="49"/>
    <s v="Invoice"/>
    <s v="89066"/>
    <s v="BUILDERS WAREHOUSE:SUNWARD PARK"/>
    <s v="G/MASTER HERB THYME 12CM"/>
    <n v="25"/>
    <n v="25.25"/>
    <n v="631.25"/>
    <n v="55853"/>
    <x v="6"/>
  </r>
  <r>
    <m/>
    <x v="49"/>
    <s v="Invoice"/>
    <s v="89068"/>
    <s v="BUILDERS WAREHOUSE:NEWMARKET"/>
    <s v="G/MASTER HERB THYME 12CM"/>
    <n v="25"/>
    <n v="25.25"/>
    <n v="631.25"/>
    <n v="56484.25"/>
    <x v="6"/>
  </r>
  <r>
    <m/>
    <x v="201"/>
    <s v="Invoice"/>
    <s v="89080"/>
    <s v="BUILDERS WAREHOUSE:RASLOUW"/>
    <s v="G/MASTER HERB THYME 12CM"/>
    <n v="20"/>
    <n v="25.25"/>
    <n v="505"/>
    <n v="56989.25"/>
    <x v="6"/>
  </r>
  <r>
    <m/>
    <x v="201"/>
    <s v="Invoice"/>
    <s v="89082"/>
    <s v="BUILDERS WAREHOUSE:ERASMUS PARK"/>
    <s v="G/MASTER HERB THYME 12CM"/>
    <n v="15"/>
    <n v="25.25"/>
    <n v="378.75"/>
    <n v="57368"/>
    <x v="6"/>
  </r>
  <r>
    <m/>
    <x v="201"/>
    <s v="Invoice"/>
    <s v="89099"/>
    <s v="BUILDERS WAREHOUSE:WOODLANDS"/>
    <s v="G/MASTER HERB THYME 12CM"/>
    <n v="30"/>
    <n v="25.25"/>
    <n v="757.5"/>
    <n v="58125.5"/>
    <x v="6"/>
  </r>
  <r>
    <m/>
    <x v="203"/>
    <s v="Invoice"/>
    <s v="89121"/>
    <s v="BUILDERS WAREHOUSE:NORWOOD"/>
    <s v="G/MASTER HERB THYME 12CM"/>
    <n v="25"/>
    <n v="25.25"/>
    <n v="631.25"/>
    <n v="58756.75"/>
    <x v="6"/>
  </r>
  <r>
    <m/>
    <x v="203"/>
    <s v="Invoice"/>
    <s v="89123"/>
    <s v="BUILDERS WAREHOUSE:KEMPTON PARK"/>
    <s v="G/MASTER HERB THYME 12CM"/>
    <n v="25"/>
    <n v="25.25"/>
    <n v="631.25"/>
    <n v="59388"/>
    <x v="6"/>
  </r>
  <r>
    <m/>
    <x v="203"/>
    <s v="Invoice"/>
    <s v="89124"/>
    <s v="BUILDERS WAREHOUSE:BEDFORDVIEW"/>
    <s v="G/MASTER HERB THYME 12CM"/>
    <n v="20"/>
    <n v="25.25"/>
    <n v="505"/>
    <n v="59893"/>
    <x v="6"/>
  </r>
  <r>
    <m/>
    <x v="203"/>
    <s v="Invoice"/>
    <s v="89125"/>
    <s v="BUILDERS WAREHOUSE:GREENSTONE"/>
    <s v="G/MASTER HERB THYME 12CM"/>
    <n v="25"/>
    <n v="25.25"/>
    <n v="631.25"/>
    <n v="60524.25"/>
    <x v="6"/>
  </r>
  <r>
    <m/>
    <x v="206"/>
    <s v="Invoice"/>
    <s v="89200"/>
    <s v="BUILDERS WAREHOUSE:GREENSTONE"/>
    <s v="G/MASTER HERB THYME 12CM"/>
    <n v="25"/>
    <n v="25.25"/>
    <n v="631.25"/>
    <n v="61155.5"/>
    <x v="6"/>
  </r>
  <r>
    <m/>
    <x v="207"/>
    <s v="Invoice"/>
    <s v="89216"/>
    <s v="BUILDERS WAREHOUSE:NEWMARKET"/>
    <s v="G/MASTER HERB THYME 12CM"/>
    <n v="15"/>
    <n v="25.25"/>
    <n v="378.75"/>
    <n v="61534.25"/>
    <x v="6"/>
  </r>
  <r>
    <m/>
    <x v="29"/>
    <s v="Invoice"/>
    <s v="89228"/>
    <s v="BUILDERS WAREHOUSE:RUSTENBURG"/>
    <s v="G/MASTER HERB THYME 12CM"/>
    <n v="30"/>
    <n v="25.25"/>
    <n v="757.5"/>
    <n v="62291.75"/>
    <x v="6"/>
  </r>
  <r>
    <m/>
    <x v="29"/>
    <s v="Invoice"/>
    <s v="89235"/>
    <s v="BUILDERS WAREHOUSE:RASLOUW"/>
    <s v="G/MASTER HERB THYME 12CM"/>
    <n v="10"/>
    <n v="25.25"/>
    <n v="252.5"/>
    <n v="62544.25"/>
    <x v="6"/>
  </r>
  <r>
    <m/>
    <x v="29"/>
    <s v="Invoice"/>
    <s v="89238"/>
    <s v="BUILDERS WAREHOUSE:WOODLANDS"/>
    <s v="G/MASTER HERB THYME 12CM"/>
    <n v="10"/>
    <n v="25.25"/>
    <n v="252.5"/>
    <n v="62796.75"/>
    <x v="6"/>
  </r>
  <r>
    <m/>
    <x v="29"/>
    <s v="Invoice"/>
    <s v="89239"/>
    <s v="BUILDERS WAREHOUSE:SILVERLAKES"/>
    <s v="G/MASTER HERB THYME 12CM"/>
    <n v="10"/>
    <n v="25.25"/>
    <n v="252.5"/>
    <n v="63049.25"/>
    <x v="6"/>
  </r>
  <r>
    <m/>
    <x v="29"/>
    <s v="Invoice"/>
    <s v="89240"/>
    <s v="BUILDERS WAREHOUSE:LYNNWOOD"/>
    <s v="G/MASTER HERB THYME 12CM"/>
    <n v="25"/>
    <n v="25.25"/>
    <n v="631.25"/>
    <n v="63680.5"/>
    <x v="6"/>
  </r>
  <r>
    <m/>
    <x v="29"/>
    <s v="Invoice"/>
    <s v="89241"/>
    <s v="BUILDERS WAREHOUSE:CENTURION"/>
    <s v="G/MASTER HERB THYME 12CM"/>
    <n v="25"/>
    <n v="25.25"/>
    <n v="631.25"/>
    <n v="64311.75"/>
    <x v="6"/>
  </r>
  <r>
    <m/>
    <x v="264"/>
    <s v="Invoice"/>
    <s v="89267"/>
    <s v="BUILDERS WAREHOUSE:KEMPTON PARK"/>
    <s v="G/MASTER HERB THYME 12CM"/>
    <n v="25"/>
    <n v="25.25"/>
    <n v="631.25"/>
    <n v="64943"/>
    <x v="6"/>
  </r>
  <r>
    <m/>
    <x v="51"/>
    <s v="Invoice"/>
    <s v="89312"/>
    <s v="BUILDERS WAREHOUSE:NEWMARKET"/>
    <s v="G/MASTER HERB THYME 12CM"/>
    <n v="15"/>
    <n v="25.25"/>
    <n v="378.75"/>
    <n v="65321.75"/>
    <x v="6"/>
  </r>
  <r>
    <m/>
    <x v="80"/>
    <s v="Invoice"/>
    <s v="89396"/>
    <s v="BUILDERS WAREHOUSE:BEDFORDVIEW"/>
    <s v="G/MASTER HERB THYME 12CM"/>
    <n v="10"/>
    <n v="25.25"/>
    <n v="252.5"/>
    <n v="65574.25"/>
    <x v="6"/>
  </r>
  <r>
    <m/>
    <x v="81"/>
    <s v="Invoice"/>
    <s v="89426"/>
    <s v="BUILDERS WAREHOUSE:NEWMARKET"/>
    <s v="G/MASTER HERB THYME 12CM"/>
    <n v="10"/>
    <n v="25.25"/>
    <n v="252.5"/>
    <n v="65826.75"/>
    <x v="6"/>
  </r>
  <r>
    <m/>
    <x v="35"/>
    <s v="Invoice"/>
    <s v="89807"/>
    <s v="BUILDERS WAREHOUSE:KEMPTON PARK"/>
    <s v="G/MASTER HERB THYME 12CM"/>
    <n v="15"/>
    <n v="25.25"/>
    <n v="378.75"/>
    <n v="66205.5"/>
    <x v="6"/>
  </r>
  <r>
    <m/>
    <x v="35"/>
    <s v="Invoice"/>
    <s v="89808"/>
    <s v="BUILDERS WAREHOUSE:BEDFORDVIEW"/>
    <s v="G/MASTER HERB THYME 12CM"/>
    <n v="15"/>
    <n v="25.25"/>
    <n v="378.75"/>
    <n v="66584.25"/>
    <x v="6"/>
  </r>
  <r>
    <m/>
    <x v="265"/>
    <s v="Invoice"/>
    <s v="89805"/>
    <s v="BUILDERS WAREHOUSE:GREENSTONE"/>
    <s v="G/MASTER HERB THYME 12CM"/>
    <n v="30"/>
    <n v="25.25"/>
    <n v="757.5"/>
    <n v="67341.75"/>
    <x v="6"/>
  </r>
  <r>
    <m/>
    <x v="265"/>
    <s v="Invoice"/>
    <s v="89823"/>
    <s v="BUILDERS WAREHOUSE:SUNWARD PARK"/>
    <s v="G/MASTER HERB THYME 12CM"/>
    <n v="30"/>
    <n v="25.25"/>
    <n v="757.5"/>
    <n v="68099.25"/>
    <x v="6"/>
  </r>
  <r>
    <m/>
    <x v="265"/>
    <s v="Invoice"/>
    <s v="89830"/>
    <s v="BUILDERS WAREHOUSE:NEWMARKET"/>
    <s v="G/MASTER HERB THYME 12CM"/>
    <n v="30"/>
    <n v="25.25"/>
    <n v="757.5"/>
    <n v="68856.75"/>
    <x v="6"/>
  </r>
  <r>
    <m/>
    <x v="266"/>
    <s v="Invoice"/>
    <s v="89858"/>
    <s v="BUILDERS WAREHOUSE:ZAMBEZI"/>
    <s v="G/MASTER HERB THYME 12CM"/>
    <n v="15"/>
    <n v="25.25"/>
    <n v="378.75"/>
    <n v="69235.5"/>
    <x v="6"/>
  </r>
  <r>
    <m/>
    <x v="8"/>
    <s v="Invoice"/>
    <s v="89919"/>
    <s v="BUILDERS WAREHOUSE:RUSTENBURG"/>
    <s v="G/MASTER HERB THYME 12CM"/>
    <n v="30"/>
    <n v="25.25"/>
    <n v="757.5"/>
    <n v="69993"/>
    <x v="6"/>
  </r>
  <r>
    <m/>
    <x v="8"/>
    <s v="Invoice"/>
    <s v="89924"/>
    <s v="BUILDERS WAREHOUSE:ZAMBEZI"/>
    <s v="G/MASTER HERB THYME 12CM"/>
    <n v="10"/>
    <n v="25.25"/>
    <n v="252.5"/>
    <n v="70245.5"/>
    <x v="6"/>
  </r>
  <r>
    <m/>
    <x v="36"/>
    <s v="Invoice"/>
    <s v="89942"/>
    <s v="BUILDERS WAREHOUSE:KLERKSDORP"/>
    <s v="G/MASTER HERB THYME 12CM"/>
    <n v="15"/>
    <n v="25.25"/>
    <n v="378.75"/>
    <n v="70624.25"/>
    <x v="6"/>
  </r>
  <r>
    <m/>
    <x v="9"/>
    <s v="Invoice"/>
    <s v="89957"/>
    <s v="BUILDERS WAREHOUSE:ROBINDALE"/>
    <s v="G/MASTER HERB THYME 12CM"/>
    <n v="10"/>
    <n v="25.25"/>
    <n v="252.5"/>
    <n v="70876.75"/>
    <x v="6"/>
  </r>
  <r>
    <m/>
    <x v="43"/>
    <s v="Invoice"/>
    <s v="89966"/>
    <s v="BUILDERS WAREHOUSE:SUNWARD PARK"/>
    <s v="G/MASTER HERB THYME 12CM"/>
    <n v="15"/>
    <n v="25.25"/>
    <n v="378.75"/>
    <n v="71255.5"/>
    <x v="6"/>
  </r>
  <r>
    <m/>
    <x v="10"/>
    <s v="Invoice"/>
    <s v="90015"/>
    <s v="BUILDERS WAREHOUSE:ROBINDALE"/>
    <s v="G/MASTER HERB THYME 12CM"/>
    <n v="20"/>
    <n v="25.25"/>
    <n v="505"/>
    <n v="71760.5"/>
    <x v="6"/>
  </r>
  <r>
    <m/>
    <x v="10"/>
    <s v="Invoice"/>
    <s v="90016"/>
    <s v="BUILDERS WAREHOUSE:BEDFORDVIEW"/>
    <s v="G/MASTER HERB THYME 12CM"/>
    <n v="10"/>
    <n v="25.25"/>
    <n v="252.5"/>
    <n v="72013"/>
    <x v="6"/>
  </r>
  <r>
    <m/>
    <x v="10"/>
    <s v="Invoice"/>
    <s v="90019"/>
    <s v="BUILDERS WAREHOUSE:KEMPTON PARK"/>
    <s v="G/MASTER HERB THYME 12CM"/>
    <n v="15"/>
    <n v="25.25"/>
    <n v="378.75"/>
    <n v="72391.75"/>
    <x v="6"/>
  </r>
  <r>
    <m/>
    <x v="10"/>
    <s v="Invoice"/>
    <s v="90021"/>
    <s v="BUILDERS WAREHOUSE:GREENSTONE"/>
    <s v="G/MASTER HERB THYME 12CM"/>
    <n v="20"/>
    <n v="25.25"/>
    <n v="505"/>
    <n v="72896.75"/>
    <x v="6"/>
  </r>
  <r>
    <m/>
    <x v="91"/>
    <s v="Invoice"/>
    <s v="90053"/>
    <s v="BUILDERS WAREHOUSE:CENTURION"/>
    <s v="G/MASTER HERB THYME 12CM"/>
    <n v="25"/>
    <n v="25.25"/>
    <n v="631.25"/>
    <n v="73528"/>
    <x v="6"/>
  </r>
  <r>
    <m/>
    <x v="91"/>
    <s v="Invoice"/>
    <s v="90054"/>
    <s v="BUILDERS WAREHOUSE:RASLOUW"/>
    <s v="G/MASTER HERB THYME 12CM"/>
    <n v="25"/>
    <n v="25.25"/>
    <n v="631.25"/>
    <n v="74159.25"/>
    <x v="6"/>
  </r>
  <r>
    <m/>
    <x v="91"/>
    <s v="Invoice"/>
    <s v="90055"/>
    <s v="BUILDERS WAREHOUSE:WOODLANDS"/>
    <s v="G/MASTER HERB THYME 12CM"/>
    <n v="20"/>
    <n v="25.25"/>
    <n v="505"/>
    <n v="74664.25"/>
    <x v="6"/>
  </r>
  <r>
    <m/>
    <x v="91"/>
    <s v="Invoice"/>
    <s v="90056"/>
    <s v="BUILDERS WAREHOUSE:SILVERLAKES"/>
    <s v="G/MASTER HERB THYME 12CM"/>
    <n v="25"/>
    <n v="25.25"/>
    <n v="631.25"/>
    <n v="75295.5"/>
    <x v="6"/>
  </r>
  <r>
    <m/>
    <x v="91"/>
    <s v="Invoice"/>
    <s v="90060"/>
    <s v="BUILDERS WAREHOUSE:ZAMBEZI"/>
    <s v="G/MASTER HERB THYME 12CM"/>
    <n v="10"/>
    <n v="25.25"/>
    <n v="252.5"/>
    <n v="75548"/>
    <x v="6"/>
  </r>
  <r>
    <m/>
    <x v="37"/>
    <s v="Invoice"/>
    <s v="90085"/>
    <s v="BUILDERS WAREHOUSE:GREENSTONE"/>
    <s v="G/MASTER HERB THYME 12CM"/>
    <n v="15"/>
    <n v="25.25"/>
    <n v="378.75"/>
    <n v="75926.75"/>
    <x v="6"/>
  </r>
  <r>
    <m/>
    <x v="37"/>
    <s v="Invoice"/>
    <s v="90086"/>
    <s v="BUILDERS WAREHOUSE:KEMPTON PARK"/>
    <s v="G/MASTER HERB THYME 12CM"/>
    <n v="20"/>
    <n v="25.25"/>
    <n v="505"/>
    <n v="76431.75"/>
    <x v="6"/>
  </r>
  <r>
    <m/>
    <x v="95"/>
    <s v="Invoice"/>
    <s v="90126"/>
    <s v="BUILDERS WAREHOUSE:CHERRY LANE"/>
    <s v="G/MASTER HERB THYME 12CM"/>
    <n v="10"/>
    <n v="25.25"/>
    <n v="252.5"/>
    <n v="76684.25"/>
    <x v="6"/>
  </r>
  <r>
    <m/>
    <x v="95"/>
    <s v="Invoice"/>
    <s v="90140"/>
    <s v="BUILDERS WAREHOUSE:LYNNWOOD"/>
    <s v="G/MASTER HERB THYME 12CM"/>
    <n v="20"/>
    <n v="25.25"/>
    <n v="505"/>
    <n v="77189.25"/>
    <x v="6"/>
  </r>
  <r>
    <m/>
    <x v="68"/>
    <s v="Invoice"/>
    <s v="90393"/>
    <s v="BUILDERS WAREHOUSE:RUSTENBURG"/>
    <s v="G/MASTER HERB THYME 12CM"/>
    <n v="25"/>
    <n v="25.25"/>
    <n v="631.25"/>
    <n v="77820.5"/>
    <x v="6"/>
  </r>
  <r>
    <m/>
    <x v="70"/>
    <s v="Invoice"/>
    <s v="90424"/>
    <s v="BUILDERS WAREHOUSE:GREENSTONE"/>
    <s v="G/MASTER HERB THYME 12CM"/>
    <n v="30"/>
    <n v="25.25"/>
    <n v="757.5"/>
    <n v="78578"/>
    <x v="6"/>
  </r>
  <r>
    <m/>
    <x v="70"/>
    <s v="Invoice"/>
    <s v="90426"/>
    <s v="BUILDERS WAREHOUSE:ROBINDALE"/>
    <s v="G/MASTER HERB THYME 12CM"/>
    <n v="20"/>
    <n v="25.25"/>
    <n v="505"/>
    <n v="79083"/>
    <x v="6"/>
  </r>
  <r>
    <m/>
    <x v="70"/>
    <s v="Invoice"/>
    <s v="90429"/>
    <s v="BUILDERS WAREHOUSE:KEMPTON PARK"/>
    <s v="G/MASTER HERB THYME 12CM"/>
    <n v="15"/>
    <n v="25.25"/>
    <n v="378.75"/>
    <n v="79461.75"/>
    <x v="6"/>
  </r>
  <r>
    <m/>
    <x v="39"/>
    <s v="Invoice"/>
    <s v="90445"/>
    <s v="BUILDERS WAREHOUSE:NEWMARKET"/>
    <s v="G/MASTER HERB THYME 12CM"/>
    <n v="25"/>
    <n v="25.25"/>
    <n v="631.25"/>
    <n v="80093"/>
    <x v="6"/>
  </r>
  <r>
    <m/>
    <x v="99"/>
    <s v="Invoice"/>
    <s v="90501"/>
    <s v="BUILDERS WAREHOUSE:CARNIVAL MALL"/>
    <s v="G/MASTER HERB THYME 12CM"/>
    <n v="15"/>
    <n v="25.25"/>
    <n v="378.75"/>
    <n v="80471.75"/>
    <x v="6"/>
  </r>
  <r>
    <m/>
    <x v="12"/>
    <s v="Invoice"/>
    <s v="90516"/>
    <s v="BUILDERS WAREHOUSE:GREENSTONE"/>
    <s v="G/MASTER HERB THYME 12CM"/>
    <n v="15"/>
    <n v="25.25"/>
    <n v="378.75"/>
    <n v="80850.5"/>
    <x v="6"/>
  </r>
  <r>
    <m/>
    <x v="12"/>
    <s v="Invoice"/>
    <s v="90517"/>
    <s v="BUILDERS WAREHOUSE:NORWOOD"/>
    <s v="G/MASTER HERB THYME 12CM"/>
    <n v="25"/>
    <n v="25.25"/>
    <n v="631.25"/>
    <n v="81481.75"/>
    <x v="6"/>
  </r>
  <r>
    <m/>
    <x v="12"/>
    <s v="Invoice"/>
    <s v="90518"/>
    <s v="BUILDERS WAREHOUSE:KEMPTON PARK"/>
    <s v="G/MASTER HERB THYME 12CM"/>
    <n v="25"/>
    <n v="25.25"/>
    <n v="631.25"/>
    <n v="82113"/>
    <x v="6"/>
  </r>
  <r>
    <m/>
    <x v="12"/>
    <s v="Invoice"/>
    <s v="90519"/>
    <s v="BUILDERS WAREHOUSE:RUSTENBURG"/>
    <s v="G/MASTER HERB THYME 12CM"/>
    <n v="25"/>
    <n v="25.25"/>
    <n v="631.25"/>
    <n v="82744.25"/>
    <x v="6"/>
  </r>
  <r>
    <m/>
    <x v="100"/>
    <s v="Invoice"/>
    <s v="90514"/>
    <s v="BUILDERS WAREHOUSE:HARTEBEESPOORT"/>
    <s v="G/MASTER HERB THYME 12CM"/>
    <n v="15"/>
    <n v="25.25"/>
    <n v="378.75"/>
    <n v="83123"/>
    <x v="6"/>
  </r>
  <r>
    <m/>
    <x v="100"/>
    <s v="Invoice"/>
    <s v="90532"/>
    <s v="BUILDERS WAREHOUSE:ERASMUS PARK"/>
    <s v="G/MASTER HERB THYME 12CM"/>
    <n v="25"/>
    <n v="25.25"/>
    <n v="631.25"/>
    <n v="83754.25"/>
    <x v="6"/>
  </r>
  <r>
    <m/>
    <x v="100"/>
    <s v="Invoice"/>
    <s v="90534"/>
    <s v="BUILDERS WAREHOUSE:LYNNWOOD"/>
    <s v="G/MASTER HERB THYME 12CM"/>
    <n v="25"/>
    <n v="25.25"/>
    <n v="631.25"/>
    <n v="84385.5"/>
    <x v="6"/>
  </r>
  <r>
    <m/>
    <x v="74"/>
    <s v="Invoice"/>
    <s v="90558"/>
    <s v="BUILDERS WAREHOUSE:BEDFORDVIEW"/>
    <s v="G/MASTER HERB THYME 12CM"/>
    <n v="10"/>
    <n v="25.25"/>
    <n v="252.5"/>
    <n v="84638"/>
    <x v="6"/>
  </r>
  <r>
    <m/>
    <x v="74"/>
    <s v="Invoice"/>
    <s v="90559"/>
    <s v="BUILDERS WAREHOUSE:GREENSTONE"/>
    <s v="G/MASTER HERB THYME 12CM"/>
    <n v="25"/>
    <n v="25.25"/>
    <n v="631.25"/>
    <n v="85269.25"/>
    <x v="6"/>
  </r>
  <r>
    <m/>
    <x v="74"/>
    <s v="Invoice"/>
    <s v="90561"/>
    <s v="BUILDERS WAREHOUSE:ROBINDALE"/>
    <s v="G/MASTER HERB THYME 12CM"/>
    <n v="30"/>
    <n v="25.25"/>
    <n v="757.5"/>
    <n v="86026.75"/>
    <x v="6"/>
  </r>
  <r>
    <m/>
    <x v="102"/>
    <s v="Invoice"/>
    <s v="90574"/>
    <s v="BUILDERS WAREHOUSE:EDENVALE"/>
    <s v="G/MASTER HERB THYME 12CM"/>
    <n v="25"/>
    <n v="25.25"/>
    <n v="631.25"/>
    <n v="86658"/>
    <x v="6"/>
  </r>
  <r>
    <m/>
    <x v="75"/>
    <s v="Invoice"/>
    <s v="90589"/>
    <s v="BUILDERS WAREHOUSE:RUSTENBURG"/>
    <s v="G/MASTER HERB THYME 12CM"/>
    <n v="20"/>
    <n v="25.25"/>
    <n v="505"/>
    <n v="87163"/>
    <x v="6"/>
  </r>
  <r>
    <m/>
    <x v="75"/>
    <s v="Invoice"/>
    <s v="90600"/>
    <s v="BUILDERS WAREHOUSE:SILVERLAKES"/>
    <s v="G/MASTER HERB THYME 12CM"/>
    <n v="25"/>
    <n v="25.25"/>
    <n v="631.25"/>
    <n v="87794.25"/>
    <x v="6"/>
  </r>
  <r>
    <m/>
    <x v="75"/>
    <s v="Invoice"/>
    <s v="90604"/>
    <s v="BUILDERS WAREHOUSE:WOODLANDS"/>
    <s v="G/MASTER HERB THYME 12CM"/>
    <n v="25"/>
    <n v="25.25"/>
    <n v="631.25"/>
    <n v="88425.5"/>
    <x v="6"/>
  </r>
  <r>
    <s v="Total for G/MASTER HERB THYME 12CM"/>
    <x v="0"/>
    <m/>
    <m/>
    <m/>
    <m/>
    <n v="3502"/>
    <m/>
    <n v="88425.5"/>
    <m/>
    <x v="0"/>
  </r>
  <r>
    <s v="GAURA ASS 26362038"/>
    <x v="0"/>
    <m/>
    <m/>
    <m/>
    <m/>
    <m/>
    <m/>
    <m/>
    <m/>
    <x v="0"/>
  </r>
  <r>
    <m/>
    <x v="11"/>
    <s v="Invoice"/>
    <s v="90044"/>
    <s v="STODELS NURSERIES:FERNDALE"/>
    <s v="GAURA ASS 26362038"/>
    <n v="120"/>
    <n v="25.23"/>
    <n v="3027.6"/>
    <n v="3027.6"/>
    <x v="11"/>
  </r>
  <r>
    <m/>
    <x v="61"/>
    <s v="Invoice"/>
    <s v="90207"/>
    <s v="STODELS NURSERIES:BRYANSTON"/>
    <s v="GAURA ASS 12CM 26362038 (MALANSEUNS SHOW SPECIAL)"/>
    <n v="20"/>
    <n v="25.23"/>
    <n v="504.6"/>
    <n v="3532.2"/>
    <x v="11"/>
  </r>
  <r>
    <s v="Total for GAURA ASS 26362038"/>
    <x v="0"/>
    <m/>
    <m/>
    <m/>
    <m/>
    <n v="140"/>
    <m/>
    <n v="3532.2"/>
    <m/>
    <x v="0"/>
  </r>
  <r>
    <s v="AT COLOURGRASS 12CM"/>
    <x v="0"/>
    <m/>
    <m/>
    <m/>
    <m/>
    <m/>
    <m/>
    <m/>
    <m/>
    <x v="0"/>
  </r>
  <r>
    <m/>
    <x v="226"/>
    <s v="Invoice"/>
    <s v="86248"/>
    <s v="BUILDERS WAREHOUSE:GLEN EAGLES"/>
    <s v="AT COLOURGRASS 12CM POT"/>
    <n v="25"/>
    <n v="12.2"/>
    <n v="305"/>
    <n v="305"/>
    <x v="12"/>
  </r>
  <r>
    <m/>
    <x v="16"/>
    <s v="Invoice"/>
    <s v="86300"/>
    <s v="THYME SQUARE"/>
    <s v="AT COLOURGRASS SPECIAL 12CM POT"/>
    <n v="15"/>
    <n v="6"/>
    <n v="90"/>
    <n v="395"/>
    <x v="12"/>
  </r>
  <r>
    <m/>
    <x v="104"/>
    <s v="Invoice"/>
    <s v="86418"/>
    <s v="BUILDERS WAREHOUSE:NOORDHEUWEL"/>
    <s v="AT COLOURGRASS 12CM POT"/>
    <n v="20"/>
    <n v="12.2"/>
    <n v="244"/>
    <n v="639"/>
    <x v="12"/>
  </r>
  <r>
    <m/>
    <x v="109"/>
    <s v="Invoice"/>
    <s v="86729"/>
    <s v="THYME SQUARE"/>
    <s v="AT COLOURGRASS 12CM POT"/>
    <n v="20"/>
    <n v="6.75"/>
    <n v="135"/>
    <n v="774"/>
    <x v="12"/>
  </r>
  <r>
    <m/>
    <x v="185"/>
    <s v="Invoice"/>
    <s v="88341"/>
    <s v="THYME SQUARE"/>
    <s v="AT COLOURGRASS 12CM POT"/>
    <n v="2"/>
    <n v="6.95"/>
    <n v="13.9"/>
    <n v="787.9"/>
    <x v="12"/>
  </r>
  <r>
    <m/>
    <x v="288"/>
    <s v="Invoice"/>
    <s v="88757"/>
    <s v="BUILDERS WAREHOUSE:RIVONIA"/>
    <s v="AT COLOURGRASS 12CM POT"/>
    <n v="30"/>
    <n v="12.8"/>
    <n v="384"/>
    <n v="1171.9000000000001"/>
    <x v="12"/>
  </r>
  <r>
    <m/>
    <x v="199"/>
    <s v="Invoice"/>
    <s v="88985"/>
    <s v="BUILDERS WAREHOUSE:GLEN EAGLES"/>
    <s v="AT COLOURGRASS 12CM POT"/>
    <n v="25"/>
    <n v="12.8"/>
    <n v="320"/>
    <n v="1491.9"/>
    <x v="12"/>
  </r>
  <r>
    <m/>
    <x v="201"/>
    <s v="Invoice"/>
    <s v="89093"/>
    <s v="BUILDERS WAREHOUSE:WOODLANDS"/>
    <s v="ALYSSUM 12CM POT"/>
    <n v="24"/>
    <n v="0"/>
    <n v="0"/>
    <n v="1491.9"/>
    <x v="4"/>
  </r>
  <r>
    <m/>
    <x v="205"/>
    <s v="Invoice"/>
    <s v="89168"/>
    <s v="BUILDERS WAREHOUSE:RIVONIA"/>
    <s v="AT COLOURGRASS 12CM POT"/>
    <n v="15"/>
    <n v="12.8"/>
    <n v="192"/>
    <n v="1683.9"/>
    <x v="12"/>
  </r>
  <r>
    <m/>
    <x v="207"/>
    <s v="Invoice"/>
    <s v="89213"/>
    <s v="BUILDERS WAREHOUSE:RIVONIA"/>
    <s v="AT COLOURGRASS 12CM POT"/>
    <n v="25"/>
    <n v="12.8"/>
    <n v="320"/>
    <n v="2003.9"/>
    <x v="12"/>
  </r>
  <r>
    <m/>
    <x v="80"/>
    <s v="Invoice"/>
    <s v="89390"/>
    <s v="BUILDERS WAREHOUSE:NOORDHEUWEL"/>
    <s v="AT COLOURGRASS 12CM POT"/>
    <n v="25"/>
    <n v="12.8"/>
    <n v="320"/>
    <n v="2323.9"/>
    <x v="12"/>
  </r>
  <r>
    <s v="Total for AT COLOURGRASS 12CM"/>
    <x v="0"/>
    <m/>
    <m/>
    <m/>
    <m/>
    <n v="226"/>
    <m/>
    <n v="2323.9"/>
    <m/>
    <x v="0"/>
  </r>
  <r>
    <s v="CAREX COLOURGRASS RED ROOSTER 12CM"/>
    <x v="0"/>
    <m/>
    <m/>
    <m/>
    <m/>
    <m/>
    <m/>
    <m/>
    <m/>
    <x v="0"/>
  </r>
  <r>
    <m/>
    <x v="297"/>
    <s v="Invoice"/>
    <s v="86197"/>
    <s v="STODELS NURSERIES:BRYANSTON"/>
    <s v="26431529 - ANNUAL CAREX COLOURGRASS RED ROOSTER 12CM"/>
    <n v="20"/>
    <n v="29.99"/>
    <n v="599.79999999999995"/>
    <n v="599.79999999999995"/>
    <x v="12"/>
  </r>
  <r>
    <s v="Total for CAREX COLOURGRASS RED ROOSTER 12CM"/>
    <x v="0"/>
    <m/>
    <m/>
    <m/>
    <m/>
    <n v="20"/>
    <m/>
    <n v="599.79999999999995"/>
    <m/>
    <x v="0"/>
  </r>
  <r>
    <s v="JUNCUS 12CM"/>
    <x v="0"/>
    <m/>
    <m/>
    <m/>
    <m/>
    <m/>
    <m/>
    <m/>
    <m/>
    <x v="0"/>
  </r>
  <r>
    <m/>
    <x v="109"/>
    <s v="Invoice"/>
    <s v="86732"/>
    <s v="BRAKPAN GARDEN CENTRE"/>
    <s v="JUNCUS GRASS 12CM"/>
    <n v="10"/>
    <n v="12.3"/>
    <n v="123"/>
    <n v="123"/>
    <x v="4"/>
  </r>
  <r>
    <m/>
    <x v="298"/>
    <s v="Invoice"/>
    <s v="86787"/>
    <s v="SPAR NORTH RAND DC:QUEENSWOOD"/>
    <s v="JUNCUS GRASS 12CM"/>
    <n v="25"/>
    <n v="11.95"/>
    <n v="298.75"/>
    <n v="421.75"/>
    <x v="4"/>
  </r>
  <r>
    <s v="Total for JUNCUS 12CM"/>
    <x v="0"/>
    <m/>
    <m/>
    <m/>
    <m/>
    <n v="35"/>
    <m/>
    <n v="421.75"/>
    <m/>
    <x v="0"/>
  </r>
  <r>
    <s v="PLANT COLOUR GRASS 12CM  ASSORTED ATN"/>
    <x v="0"/>
    <m/>
    <m/>
    <m/>
    <m/>
    <m/>
    <m/>
    <m/>
    <m/>
    <x v="0"/>
  </r>
  <r>
    <m/>
    <x v="236"/>
    <s v="Invoice"/>
    <s v="86752"/>
    <s v="FH CHAMBERLAIN TRADING (PTY) LTD:KYALAMI"/>
    <s v="COLOUR GRASS 12CM ASSORTED ATN"/>
    <n v="10"/>
    <n v="12.2"/>
    <n v="122"/>
    <n v="122"/>
    <x v="12"/>
  </r>
  <r>
    <m/>
    <x v="221"/>
    <s v="Invoice"/>
    <s v="89046"/>
    <s v="FH CHAMBERLAIN TRADING (PTY) LTD:KYALAMI"/>
    <s v="COLOUR GRASS 12CM ASSORTED ATN"/>
    <n v="10"/>
    <n v="12.2"/>
    <n v="122"/>
    <n v="244"/>
    <x v="12"/>
  </r>
  <r>
    <s v="Total for PLANT COLOUR GRASS 12CM  ASSORTED ATN"/>
    <x v="0"/>
    <m/>
    <m/>
    <m/>
    <m/>
    <n v="20"/>
    <m/>
    <n v="244"/>
    <m/>
    <x v="0"/>
  </r>
  <r>
    <s v="HERB 12CM"/>
    <x v="0"/>
    <m/>
    <m/>
    <m/>
    <m/>
    <m/>
    <m/>
    <m/>
    <m/>
    <x v="0"/>
  </r>
  <r>
    <m/>
    <x v="279"/>
    <s v="Invoice"/>
    <s v="86029"/>
    <s v="BUILDERS WAREHOUSE:GEZINA NEW"/>
    <s v="HERB 12CM"/>
    <n v="40"/>
    <n v="20.3"/>
    <n v="812"/>
    <n v="812"/>
    <x v="6"/>
  </r>
  <r>
    <m/>
    <x v="279"/>
    <s v="Invoice"/>
    <s v="86052"/>
    <s v="BUILDERS WAREHOUSE:SOUTHGATE"/>
    <s v="HERB 12CM"/>
    <n v="20"/>
    <n v="20.3"/>
    <n v="406"/>
    <n v="1218"/>
    <x v="6"/>
  </r>
  <r>
    <m/>
    <x v="279"/>
    <s v="Invoice"/>
    <s v="86053"/>
    <s v="BUILDERS WAREHOUSE:CRESTA"/>
    <s v="HERB 12CM"/>
    <n v="28"/>
    <n v="20.3"/>
    <n v="568.4"/>
    <n v="1786.4"/>
    <x v="6"/>
  </r>
  <r>
    <m/>
    <x v="279"/>
    <s v="Invoice"/>
    <s v="86056"/>
    <s v="FH CHAMBERLAIN TRADING (PTY) LTD:WATERKLOOF GLEN"/>
    <s v="HERB 12CM"/>
    <n v="70"/>
    <n v="18.850000000000001"/>
    <n v="1319.5"/>
    <n v="3105.9"/>
    <x v="6"/>
  </r>
  <r>
    <m/>
    <x v="224"/>
    <s v="Invoice"/>
    <s v="86062"/>
    <s v="BUILDERS WAREHOUSE:NOORDHEUWEL"/>
    <s v="HERB 12CM"/>
    <n v="34"/>
    <n v="20.3"/>
    <n v="690.2"/>
    <n v="3796.1000000000004"/>
    <x v="6"/>
  </r>
  <r>
    <m/>
    <x v="224"/>
    <s v="Invoice"/>
    <s v="86063"/>
    <s v="BUILDERS WAREHOUSE:NEWMARKET"/>
    <s v="HERB 12CM"/>
    <n v="15"/>
    <n v="20.3"/>
    <n v="304.5"/>
    <n v="4100.6000000000004"/>
    <x v="6"/>
  </r>
  <r>
    <m/>
    <x v="224"/>
    <s v="Invoice"/>
    <s v="86065"/>
    <s v="BUILDERS WAREHOUSE:STRUBENS VALLEY"/>
    <s v="HERB 12CM"/>
    <n v="25"/>
    <n v="20.3"/>
    <n v="507.5"/>
    <n v="4608.1000000000004"/>
    <x v="6"/>
  </r>
  <r>
    <m/>
    <x v="224"/>
    <s v="Invoice"/>
    <s v="86066"/>
    <s v="BUILDERS WAREHOUSE:BOKSBURG (NEW)"/>
    <s v="HERB 12CM"/>
    <n v="40"/>
    <n v="20.3"/>
    <n v="812"/>
    <n v="5420.1"/>
    <x v="6"/>
  </r>
  <r>
    <m/>
    <x v="224"/>
    <s v="Invoice"/>
    <s v="86067"/>
    <s v="BUILDERS WAREHOUSE:FLORIDA GLEN"/>
    <s v="HERB 12CM"/>
    <n v="14"/>
    <n v="20.3"/>
    <n v="284.2"/>
    <n v="5704.3"/>
    <x v="6"/>
  </r>
  <r>
    <m/>
    <x v="299"/>
    <s v="Invoice"/>
    <s v="86099"/>
    <s v="IMPALA FLORA"/>
    <s v="HERB 12CM"/>
    <n v="30"/>
    <n v="20.5"/>
    <n v="615"/>
    <n v="6319.3"/>
    <x v="6"/>
  </r>
  <r>
    <m/>
    <x v="280"/>
    <s v="Invoice"/>
    <s v="86078"/>
    <s v="BUILDERS WAREHOUSE:FOURWAYS"/>
    <s v="HERB 12CM"/>
    <n v="28"/>
    <n v="20.3"/>
    <n v="568.4"/>
    <n v="6887.7"/>
    <x v="6"/>
  </r>
  <r>
    <m/>
    <x v="280"/>
    <s v="Invoice"/>
    <s v="86079"/>
    <s v="FH CHAMBERLAIN TRADING (PTY) LTD:KYALAMI"/>
    <s v="HERB 12CM"/>
    <n v="40"/>
    <n v="18.850000000000001"/>
    <n v="754"/>
    <n v="7641.7"/>
    <x v="6"/>
  </r>
  <r>
    <m/>
    <x v="280"/>
    <s v="Invoice"/>
    <s v="86080"/>
    <s v="BUILDERS WAREHOUSE:ZAMBEZI"/>
    <s v="HERB 12CM"/>
    <n v="40"/>
    <n v="20.3"/>
    <n v="812"/>
    <n v="8453.7000000000007"/>
    <x v="6"/>
  </r>
  <r>
    <m/>
    <x v="280"/>
    <s v="Invoice"/>
    <s v="86081"/>
    <s v="BUILDERS WAREHOUSE:CEDAR SQUARE"/>
    <s v="HERB 12CM"/>
    <n v="14"/>
    <n v="20.3"/>
    <n v="284.2"/>
    <n v="8737.9000000000015"/>
    <x v="6"/>
  </r>
  <r>
    <m/>
    <x v="280"/>
    <s v="Invoice"/>
    <s v="86088"/>
    <s v="BUILDERS WAREHOUSE:GLEN EAGLES"/>
    <s v="HERB 12CM"/>
    <n v="32"/>
    <n v="20.3"/>
    <n v="649.6"/>
    <n v="9387.5000000000018"/>
    <x v="6"/>
  </r>
  <r>
    <m/>
    <x v="280"/>
    <s v="Invoice"/>
    <s v="86122"/>
    <s v="BUILDERS WAREHOUSE:NELSPRUIT"/>
    <s v="HERB 12CM"/>
    <n v="25"/>
    <n v="20.3"/>
    <n v="507.5"/>
    <n v="9895.0000000000018"/>
    <x v="6"/>
  </r>
  <r>
    <m/>
    <x v="225"/>
    <s v="Invoice"/>
    <s v="86093"/>
    <s v="ECKARDS GARDEN PAVILION"/>
    <s v="HERB 12CM"/>
    <n v="35"/>
    <n v="21.8"/>
    <n v="763"/>
    <n v="10658.000000000002"/>
    <x v="6"/>
  </r>
  <r>
    <m/>
    <x v="225"/>
    <s v="Invoice"/>
    <s v="86137"/>
    <s v="BUILDERS WAREHOUSE:BLOEMFONTEIN"/>
    <s v="HERB 12CM"/>
    <n v="20"/>
    <n v="20.3"/>
    <n v="406"/>
    <n v="11064.000000000002"/>
    <x v="6"/>
  </r>
  <r>
    <m/>
    <x v="45"/>
    <s v="Invoice"/>
    <s v="86126"/>
    <s v="BUILDERS WAREHOUSE:STRUBENS VALLEY"/>
    <s v="HERB 12CM"/>
    <n v="49"/>
    <n v="20.3"/>
    <n v="994.7"/>
    <n v="12058.700000000003"/>
    <x v="6"/>
  </r>
  <r>
    <m/>
    <x v="209"/>
    <s v="Invoice"/>
    <s v="86145"/>
    <s v="BUILDERS WAREHOUSE:RIVONIA"/>
    <s v="HERB 12CM"/>
    <n v="40"/>
    <n v="20.3"/>
    <n v="812"/>
    <n v="12870.700000000003"/>
    <x v="6"/>
  </r>
  <r>
    <m/>
    <x v="209"/>
    <s v="Invoice"/>
    <s v="86148"/>
    <s v="LIFESTYLE HOME GARDEN"/>
    <s v="HERB 12CM"/>
    <n v="45"/>
    <n v="18.989999999999998"/>
    <n v="854.55"/>
    <n v="13725.250000000002"/>
    <x v="6"/>
  </r>
  <r>
    <m/>
    <x v="209"/>
    <s v="Invoice"/>
    <s v="86149"/>
    <s v="THYME SQUARE"/>
    <s v="HERB 12CM"/>
    <n v="10"/>
    <n v="21.8"/>
    <n v="218"/>
    <n v="13943.250000000002"/>
    <x v="6"/>
  </r>
  <r>
    <m/>
    <x v="209"/>
    <s v="Invoice"/>
    <s v="86150"/>
    <s v="BUILDERS WAREHOUSE:NORTHMEAD"/>
    <s v="HERB 12CM"/>
    <n v="30"/>
    <n v="20.3"/>
    <n v="609"/>
    <n v="14552.250000000002"/>
    <x v="6"/>
  </r>
  <r>
    <m/>
    <x v="209"/>
    <s v="Invoice"/>
    <s v="86151"/>
    <s v="BUILDERS WAREHOUSE:EDENVALE"/>
    <s v="HERB 12CM"/>
    <n v="80"/>
    <n v="20.3"/>
    <n v="1624"/>
    <n v="16176.250000000002"/>
    <x v="6"/>
  </r>
  <r>
    <m/>
    <x v="1"/>
    <s v="Invoice"/>
    <s v="86183"/>
    <s v="IMPALA FLORA"/>
    <s v="HERB 12CM"/>
    <n v="30"/>
    <n v="20.5"/>
    <n v="615"/>
    <n v="16791.25"/>
    <x v="6"/>
  </r>
  <r>
    <m/>
    <x v="1"/>
    <s v="Invoice"/>
    <s v="86186"/>
    <s v="BUILDERS WAREHOUSE:STRUBENS VALLEY"/>
    <s v="HERB 12CM"/>
    <n v="30"/>
    <n v="20.3"/>
    <n v="609"/>
    <n v="17400.25"/>
    <x v="6"/>
  </r>
  <r>
    <m/>
    <x v="1"/>
    <s v="Invoice"/>
    <s v="86187"/>
    <s v="BUILDERS WAREHOUSE:NOORDHEUWEL"/>
    <s v="HERB 12CM"/>
    <n v="20"/>
    <n v="20.3"/>
    <n v="406"/>
    <n v="17806.25"/>
    <x v="6"/>
  </r>
  <r>
    <m/>
    <x v="13"/>
    <s v="Invoice"/>
    <s v="86159"/>
    <s v="BUILDERS WAREHOUSE:WONDER PARK"/>
    <s v="HERB 12CM"/>
    <n v="60"/>
    <n v="20.3"/>
    <n v="1218"/>
    <n v="19024.25"/>
    <x v="6"/>
  </r>
  <r>
    <m/>
    <x v="13"/>
    <s v="Invoice"/>
    <s v="86160"/>
    <s v="BUILDERS WAREHOUSE:FOURWAYS"/>
    <s v="HERB 12CM"/>
    <n v="49"/>
    <n v="20.3"/>
    <n v="994.7"/>
    <n v="20018.95"/>
    <x v="6"/>
  </r>
  <r>
    <m/>
    <x v="13"/>
    <s v="Invoice"/>
    <s v="86161"/>
    <s v="BUILDERS WAREHOUSE:ERASMUS PARK"/>
    <s v="HERB 12CM"/>
    <n v="16"/>
    <n v="20.3"/>
    <n v="324.8"/>
    <n v="20343.75"/>
    <x v="6"/>
  </r>
  <r>
    <m/>
    <x v="13"/>
    <s v="Invoice"/>
    <s v="86163"/>
    <s v="BUILDERS WAREHOUSE:GLEN EAGLES"/>
    <s v="HERB 12CM"/>
    <n v="70"/>
    <n v="20.3"/>
    <n v="1421"/>
    <n v="21764.75"/>
    <x v="6"/>
  </r>
  <r>
    <m/>
    <x v="13"/>
    <s v="Invoice"/>
    <s v="86164"/>
    <s v="BUILDERS WAREHOUSE:ZAMBEZI"/>
    <s v="HERB 12CM"/>
    <n v="15"/>
    <n v="20.3"/>
    <n v="304.5"/>
    <n v="22069.25"/>
    <x v="6"/>
  </r>
  <r>
    <m/>
    <x v="13"/>
    <s v="Invoice"/>
    <s v="86165"/>
    <s v="FH CHAMBERLAIN TRADING (PTY) LTD:KYALAMI"/>
    <s v="HERB 12CM"/>
    <n v="20"/>
    <n v="18.850000000000001"/>
    <n v="377"/>
    <n v="22446.25"/>
    <x v="6"/>
  </r>
  <r>
    <m/>
    <x v="13"/>
    <s v="Invoice"/>
    <s v="86167"/>
    <s v="BUILDERS WAREHOUSE:GEZINA NEW"/>
    <s v="HERB 12CM"/>
    <n v="80"/>
    <n v="20.3"/>
    <n v="1624"/>
    <n v="24070.25"/>
    <x v="6"/>
  </r>
  <r>
    <m/>
    <x v="13"/>
    <s v="Invoice"/>
    <s v="86169"/>
    <s v="BUILDERS WAREHOUSE:RIVONIA"/>
    <s v="HERB 12CM"/>
    <n v="20"/>
    <n v="20.3"/>
    <n v="406"/>
    <n v="24476.25"/>
    <x v="6"/>
  </r>
  <r>
    <m/>
    <x v="13"/>
    <s v="Invoice"/>
    <s v="86170"/>
    <s v="BUILDERS WAREHOUSE:BRYANSTON"/>
    <s v="HERB 12CM"/>
    <n v="14"/>
    <n v="20.3"/>
    <n v="284.2"/>
    <n v="24760.45"/>
    <x v="6"/>
  </r>
  <r>
    <m/>
    <x v="13"/>
    <s v="Invoice"/>
    <s v="86171"/>
    <s v="BUILDERS WAREHOUSE:CEDAR SQUARE"/>
    <s v="HERB 12CM"/>
    <n v="49"/>
    <n v="20.3"/>
    <n v="994.7"/>
    <n v="25755.15"/>
    <x v="6"/>
  </r>
  <r>
    <m/>
    <x v="13"/>
    <s v="Invoice"/>
    <s v="86175"/>
    <s v="FH CHAMBERLAIN TRADING (PTY) LTD:STRUBENSVALLEY"/>
    <s v="HERB 12CM"/>
    <n v="70"/>
    <n v="18.850000000000001"/>
    <n v="1319.5"/>
    <n v="27074.65"/>
    <x v="6"/>
  </r>
  <r>
    <m/>
    <x v="13"/>
    <s v="Invoice"/>
    <s v="86176"/>
    <s v="NINFA GARDEN CENTRE"/>
    <s v="HERB 12CM"/>
    <n v="20"/>
    <n v="21.8"/>
    <n v="436"/>
    <n v="27510.65"/>
    <x v="6"/>
  </r>
  <r>
    <m/>
    <x v="13"/>
    <s v="Invoice"/>
    <s v="86179"/>
    <s v="ECKARDS GARDEN PAVILION"/>
    <s v="HERB 12CM"/>
    <n v="40"/>
    <n v="21.8"/>
    <n v="872"/>
    <n v="28382.65"/>
    <x v="6"/>
  </r>
  <r>
    <m/>
    <x v="13"/>
    <s v="Invoice"/>
    <s v="86198"/>
    <s v="BUILDERS WAREHOUSE:MIDDELBURG"/>
    <s v="HERB 12CM"/>
    <n v="20"/>
    <n v="20.3"/>
    <n v="406"/>
    <n v="28788.65"/>
    <x v="6"/>
  </r>
  <r>
    <m/>
    <x v="296"/>
    <s v="Invoice"/>
    <s v="86193"/>
    <s v="BUILDERS WAREHOUSE:HARTEBEESPOORT"/>
    <s v="HERB 12CM"/>
    <n v="50"/>
    <n v="20.3"/>
    <n v="1015"/>
    <n v="29803.65"/>
    <x v="6"/>
  </r>
  <r>
    <m/>
    <x v="297"/>
    <s v="Invoice"/>
    <s v="86200"/>
    <s v="BUILDERS WAREHOUSE:NORTHRIDING"/>
    <s v="HERB 12CM"/>
    <n v="56"/>
    <n v="20.3"/>
    <n v="1136.8"/>
    <n v="30940.45"/>
    <x v="6"/>
  </r>
  <r>
    <m/>
    <x v="297"/>
    <s v="Invoice"/>
    <s v="86201"/>
    <s v="BUILDERS WAREHOUSE:KEMPTON PARK"/>
    <s v="HERB 12CM"/>
    <n v="50"/>
    <n v="20.3"/>
    <n v="1015"/>
    <n v="31955.45"/>
    <x v="6"/>
  </r>
  <r>
    <m/>
    <x v="297"/>
    <s v="Invoice"/>
    <s v="86203"/>
    <s v="BUILDERS WAREHOUSE:STRUBENS VALLEY"/>
    <s v="HERB 12CM"/>
    <n v="28"/>
    <n v="20.3"/>
    <n v="568.4"/>
    <n v="32523.850000000002"/>
    <x v="6"/>
  </r>
  <r>
    <m/>
    <x v="297"/>
    <s v="Invoice"/>
    <s v="86204"/>
    <s v="BUILDERS WAREHOUSE:ROBINDALE"/>
    <s v="HERB 12CM"/>
    <n v="30"/>
    <n v="20.3"/>
    <n v="609"/>
    <n v="33132.850000000006"/>
    <x v="6"/>
  </r>
  <r>
    <m/>
    <x v="297"/>
    <s v="Invoice"/>
    <s v="86205"/>
    <s v="BUILDERS WAREHOUSE:FLORIDA GLEN"/>
    <s v="HERB 12CM"/>
    <n v="14"/>
    <n v="20.3"/>
    <n v="284.2"/>
    <n v="33417.050000000003"/>
    <x v="6"/>
  </r>
  <r>
    <m/>
    <x v="297"/>
    <s v="Invoice"/>
    <s v="86207"/>
    <s v="FH CHAMBERLAIN TRADING (PTY) LTD:WATERKLOOF GLEN"/>
    <s v="HERB 12CM"/>
    <n v="40"/>
    <n v="18.850000000000001"/>
    <n v="754"/>
    <n v="34171.050000000003"/>
    <x v="6"/>
  </r>
  <r>
    <m/>
    <x v="14"/>
    <s v="Invoice"/>
    <s v="86214"/>
    <s v="BUILDERS WAREHOUSE:BOKSBURG (NEW)"/>
    <s v="HERB 12CM"/>
    <n v="30"/>
    <n v="20.3"/>
    <n v="609"/>
    <n v="34780.050000000003"/>
    <x v="6"/>
  </r>
  <r>
    <m/>
    <x v="14"/>
    <s v="Invoice"/>
    <s v="86216"/>
    <s v="BUILDERS WAREHOUSE:EDENVALE"/>
    <s v="HERB 12CM"/>
    <n v="20"/>
    <n v="20.3"/>
    <n v="406"/>
    <n v="35186.050000000003"/>
    <x v="6"/>
  </r>
  <r>
    <m/>
    <x v="14"/>
    <s v="Invoice"/>
    <s v="86219"/>
    <s v="THYME SQUARE"/>
    <s v="HERB 12CM"/>
    <n v="35"/>
    <n v="21.8"/>
    <n v="763"/>
    <n v="35949.050000000003"/>
    <x v="6"/>
  </r>
  <r>
    <m/>
    <x v="14"/>
    <s v="Invoice"/>
    <s v="86220"/>
    <s v="BUILDERS WAREHOUSE:RIVONIA"/>
    <s v="HERB 12CM"/>
    <n v="42"/>
    <n v="20.3"/>
    <n v="852.6"/>
    <n v="36801.65"/>
    <x v="6"/>
  </r>
  <r>
    <m/>
    <x v="14"/>
    <s v="Invoice"/>
    <s v="86231"/>
    <s v="BUILDERS WAREHOUSE:NELSPRUIT"/>
    <s v="HERB 12CM"/>
    <n v="60"/>
    <n v="20.3"/>
    <n v="1218"/>
    <n v="38019.65"/>
    <x v="6"/>
  </r>
  <r>
    <m/>
    <x v="14"/>
    <s v="Invoice"/>
    <s v="86232"/>
    <s v="BUILDERS WAREHOUSE:BLOEMFONTEIN"/>
    <s v="HERB 12CM"/>
    <n v="35"/>
    <n v="20.3"/>
    <n v="710.5"/>
    <n v="38730.15"/>
    <x v="6"/>
  </r>
  <r>
    <m/>
    <x v="226"/>
    <s v="Invoice"/>
    <s v="86236"/>
    <s v="BUILDERS WAREHOUSE:GEZINA NEW"/>
    <s v="HERB 12CM"/>
    <n v="40"/>
    <n v="20.3"/>
    <n v="812"/>
    <n v="39542.15"/>
    <x v="6"/>
  </r>
  <r>
    <m/>
    <x v="226"/>
    <s v="Invoice"/>
    <s v="86237"/>
    <s v="BUILDERS WAREHOUSE:FOURWAYS"/>
    <s v="HERB 12CM"/>
    <n v="14"/>
    <n v="20.3"/>
    <n v="284.2"/>
    <n v="39826.35"/>
    <x v="6"/>
  </r>
  <r>
    <m/>
    <x v="226"/>
    <s v="Invoice"/>
    <s v="86238"/>
    <s v="BUILDERS WAREHOUSE:RIVONIA"/>
    <s v="HERB 12CM"/>
    <n v="20"/>
    <n v="20.3"/>
    <n v="406"/>
    <n v="40232.35"/>
    <x v="6"/>
  </r>
  <r>
    <m/>
    <x v="226"/>
    <s v="Invoice"/>
    <s v="86240"/>
    <s v="BUILDERS WAREHOUSE:CEDAR SQUARE"/>
    <s v="HERB 12CM"/>
    <n v="28"/>
    <n v="20.3"/>
    <n v="568.4"/>
    <n v="40800.75"/>
    <x v="6"/>
  </r>
  <r>
    <m/>
    <x v="226"/>
    <s v="Invoice"/>
    <s v="86245"/>
    <s v="BUILDERS WAREHOUSE:BRYANSTON"/>
    <s v="HERB 12CM"/>
    <n v="14"/>
    <n v="20.3"/>
    <n v="284.2"/>
    <n v="41084.949999999997"/>
    <x v="6"/>
  </r>
  <r>
    <m/>
    <x v="226"/>
    <s v="Invoice"/>
    <s v="86248"/>
    <s v="BUILDERS WAREHOUSE:GLEN EAGLES"/>
    <s v="HERB 12CM"/>
    <n v="28"/>
    <n v="20.3"/>
    <n v="568.4"/>
    <n v="41653.35"/>
    <x v="6"/>
  </r>
  <r>
    <m/>
    <x v="226"/>
    <s v="Invoice"/>
    <s v="86251"/>
    <s v="ECKARDS GARDEN PAVILION"/>
    <s v="HERB 12CM"/>
    <n v="27"/>
    <n v="21.8"/>
    <n v="588.6"/>
    <n v="42241.95"/>
    <x v="6"/>
  </r>
  <r>
    <m/>
    <x v="226"/>
    <s v="Invoice"/>
    <s v="86252"/>
    <s v="LIFESTYLE HOME GARDEN"/>
    <s v="HERB 12CM"/>
    <n v="100"/>
    <n v="18.989999999999998"/>
    <n v="1899"/>
    <n v="44140.95"/>
    <x v="6"/>
  </r>
  <r>
    <m/>
    <x v="2"/>
    <s v="Invoice"/>
    <s v="86234"/>
    <s v="GARDENSHOP PARKTOWN"/>
    <s v="HERB 12CM"/>
    <n v="60"/>
    <n v="21.8"/>
    <n v="1308"/>
    <n v="45448.95"/>
    <x v="6"/>
  </r>
  <r>
    <m/>
    <x v="2"/>
    <s v="Invoice"/>
    <s v="86234"/>
    <s v="GARDENSHOP PARKTOWN"/>
    <s v="CHILLI POT 12CM SPECIAL"/>
    <n v="98"/>
    <n v="12.99"/>
    <n v="1273.02"/>
    <n v="46721.969999999994"/>
    <x v="4"/>
  </r>
  <r>
    <m/>
    <x v="2"/>
    <s v="Invoice"/>
    <s v="86241"/>
    <s v="FH CHAMBERLAIN TRADING (PTY) LTD:KYALAMI"/>
    <s v="HERB 12CM"/>
    <n v="20"/>
    <n v="18.850000000000001"/>
    <n v="377"/>
    <n v="47098.969999999994"/>
    <x v="6"/>
  </r>
  <r>
    <m/>
    <x v="2"/>
    <s v="Invoice"/>
    <s v="86249"/>
    <s v="CENTRAL NURSERY DEPOT"/>
    <s v="HERB 12CM"/>
    <n v="40"/>
    <n v="21.8"/>
    <n v="872"/>
    <n v="47970.969999999994"/>
    <x v="6"/>
  </r>
  <r>
    <m/>
    <x v="2"/>
    <s v="Invoice"/>
    <s v="86264"/>
    <s v="BUILDERS WAREHOUSE:SOUTHGATE"/>
    <s v="HERB 12CM"/>
    <n v="28"/>
    <n v="20.3"/>
    <n v="568.4"/>
    <n v="48539.369999999995"/>
    <x v="6"/>
  </r>
  <r>
    <m/>
    <x v="2"/>
    <s v="Invoice"/>
    <s v="86265"/>
    <s v="BUILDERS WAREHOUSE:CRAIGHALL PARK"/>
    <s v="HERB 12CM"/>
    <n v="35"/>
    <n v="20.3"/>
    <n v="710.5"/>
    <n v="49249.869999999995"/>
    <x v="6"/>
  </r>
  <r>
    <m/>
    <x v="2"/>
    <s v="Invoice"/>
    <s v="86269"/>
    <s v="FH CHAMBERLAIN TRADING (PTY) LTD:WATERKLOOF GLEN"/>
    <s v="HERB 12CM"/>
    <n v="45"/>
    <n v="18.850000000000001"/>
    <n v="848.25"/>
    <n v="50098.119999999995"/>
    <x v="6"/>
  </r>
  <r>
    <m/>
    <x v="2"/>
    <s v="Invoice"/>
    <s v="86270"/>
    <s v="FH CHAMBERLAIN TRADING (PTY) LTD:RIVIERA"/>
    <s v="HERB 12CM"/>
    <n v="20"/>
    <n v="18.850000000000001"/>
    <n v="377"/>
    <n v="50475.119999999995"/>
    <x v="6"/>
  </r>
  <r>
    <m/>
    <x v="2"/>
    <s v="Invoice"/>
    <s v="86274"/>
    <s v="BUILDERS WAREHOUSE:LAMBTON"/>
    <s v="HERB 12CM"/>
    <n v="6"/>
    <n v="20.3"/>
    <n v="121.8"/>
    <n v="50596.92"/>
    <x v="6"/>
  </r>
  <r>
    <m/>
    <x v="2"/>
    <s v="Invoice"/>
    <s v="86278"/>
    <s v="MONTROSE NURSERY"/>
    <s v="HERB 12CM"/>
    <n v="24"/>
    <n v="21.8"/>
    <n v="523.20000000000005"/>
    <n v="51120.119999999995"/>
    <x v="6"/>
  </r>
  <r>
    <m/>
    <x v="15"/>
    <s v="Invoice"/>
    <s v="85525"/>
    <s v="BUILDERS WAREHOUSE:NOORDHEUWEL"/>
    <s v="HERB 12CM"/>
    <n v="28"/>
    <n v="20.3"/>
    <n v="568.4"/>
    <n v="51688.52"/>
    <x v="6"/>
  </r>
  <r>
    <m/>
    <x v="15"/>
    <s v="Invoice"/>
    <s v="86281"/>
    <s v="BUILDERS WAREHOUSE:NORTHRIDING"/>
    <s v="HERB 12CM"/>
    <n v="49"/>
    <n v="20.3"/>
    <n v="994.7"/>
    <n v="52683.219999999994"/>
    <x v="6"/>
  </r>
  <r>
    <m/>
    <x v="15"/>
    <s v="Invoice"/>
    <s v="86283"/>
    <s v="BUILDERS WAREHOUSE:FLORIDA GLEN"/>
    <s v="HERB 12CM"/>
    <n v="14"/>
    <n v="20.34"/>
    <n v="284.76"/>
    <n v="52967.979999999996"/>
    <x v="6"/>
  </r>
  <r>
    <m/>
    <x v="16"/>
    <s v="Invoice"/>
    <s v="86292"/>
    <s v="BUILDERS WAREHOUSE:BOKSBURG (NEW)"/>
    <s v="HERB 12CM"/>
    <n v="40"/>
    <n v="20.3"/>
    <n v="812"/>
    <n v="53779.979999999996"/>
    <x v="6"/>
  </r>
  <r>
    <m/>
    <x v="16"/>
    <s v="Invoice"/>
    <s v="86300"/>
    <s v="THYME SQUARE"/>
    <s v="HERB 12CM"/>
    <n v="25"/>
    <n v="21.8"/>
    <n v="545"/>
    <n v="54324.979999999996"/>
    <x v="6"/>
  </r>
  <r>
    <m/>
    <x v="16"/>
    <s v="Invoice"/>
    <s v="86299"/>
    <s v="BUILDERS WAREHOUSE:NORTHMEAD"/>
    <s v="HERB 12CM"/>
    <n v="60"/>
    <n v="20.3"/>
    <n v="1218"/>
    <n v="55542.979999999996"/>
    <x v="6"/>
  </r>
  <r>
    <m/>
    <x v="3"/>
    <s v="Invoice"/>
    <s v="86324"/>
    <s v="BUILDERS WAREHOUSE:FOURWAYS"/>
    <s v="HERB 12CM"/>
    <n v="21"/>
    <n v="20.3"/>
    <n v="426.3"/>
    <n v="55969.279999999999"/>
    <x v="6"/>
  </r>
  <r>
    <m/>
    <x v="3"/>
    <s v="Invoice"/>
    <s v="86329"/>
    <s v="CENTRAL NURSERY DEPOT"/>
    <s v="HERB 12CM"/>
    <n v="30"/>
    <n v="21.8"/>
    <n v="654"/>
    <n v="56623.28"/>
    <x v="6"/>
  </r>
  <r>
    <m/>
    <x v="3"/>
    <s v="Invoice"/>
    <s v="86330"/>
    <s v="BUILDERS WAREHOUSE:GLEN EAGLES"/>
    <s v="HERB 12CM"/>
    <n v="14"/>
    <n v="20.3"/>
    <n v="284.2"/>
    <n v="56907.479999999996"/>
    <x v="6"/>
  </r>
  <r>
    <m/>
    <x v="17"/>
    <s v="Invoice"/>
    <s v="86320"/>
    <s v="FH CHAMBERLAIN TRADING (PTY) LTD:CENTURION"/>
    <s v="HERB 12CM"/>
    <n v="32"/>
    <n v="18.850000000000001"/>
    <n v="603.20000000000005"/>
    <n v="57510.679999999993"/>
    <x v="6"/>
  </r>
  <r>
    <m/>
    <x v="17"/>
    <s v="Invoice"/>
    <s v="86355"/>
    <s v="FH CHAMBERLAIN TRADING (PTY) LTD:KYALAMI"/>
    <s v="HERB 12CM"/>
    <n v="30"/>
    <n v="18.850000000000001"/>
    <n v="565.5"/>
    <n v="58076.179999999993"/>
    <x v="6"/>
  </r>
  <r>
    <m/>
    <x v="228"/>
    <s v="Invoice"/>
    <s v="86359"/>
    <s v="BUILDERS WAREHOUSE:GREENSTONE"/>
    <s v="HERB 12CM"/>
    <n v="20"/>
    <n v="20.3"/>
    <n v="406"/>
    <n v="58482.179999999993"/>
    <x v="6"/>
  </r>
  <r>
    <m/>
    <x v="228"/>
    <s v="Invoice"/>
    <s v="86363"/>
    <s v="BUILDERS WAREHOUSE:ROBINDALE"/>
    <s v="HERB 12CM"/>
    <n v="30"/>
    <n v="20.3"/>
    <n v="609"/>
    <n v="59091.179999999993"/>
    <x v="6"/>
  </r>
  <r>
    <m/>
    <x v="228"/>
    <s v="Invoice"/>
    <s v="86364"/>
    <s v="BUILDERS WAREHOUSE:KEMPTON PARK"/>
    <s v="HERB 12CM"/>
    <n v="30"/>
    <n v="20.3"/>
    <n v="609"/>
    <n v="59700.179999999993"/>
    <x v="6"/>
  </r>
  <r>
    <m/>
    <x v="228"/>
    <s v="Invoice"/>
    <s v="86365"/>
    <s v="BUILDERS WAREHOUSE:STRUBENS VALLEY"/>
    <s v="HERB 12CM"/>
    <n v="28"/>
    <n v="20.3"/>
    <n v="568.4"/>
    <n v="60268.579999999994"/>
    <x v="6"/>
  </r>
  <r>
    <m/>
    <x v="4"/>
    <s v="Invoice"/>
    <s v="85384"/>
    <s v="BUILDERS WAREHOUSE:GLEN EAGLES"/>
    <s v="HERB 12CM"/>
    <n v="14"/>
    <n v="20.3"/>
    <n v="284.2"/>
    <n v="60552.779999999992"/>
    <x v="6"/>
  </r>
  <r>
    <m/>
    <x v="4"/>
    <s v="Invoice"/>
    <s v="86373"/>
    <s v="BUILDERS WAREHOUSE:CARNIVAL MALL"/>
    <s v="HERB 12CM"/>
    <n v="20"/>
    <n v="20.3"/>
    <n v="406"/>
    <n v="60958.779999999992"/>
    <x v="6"/>
  </r>
  <r>
    <m/>
    <x v="300"/>
    <s v="Invoice"/>
    <s v="86379"/>
    <s v="THYME SQUARE"/>
    <s v="HERB 12CM"/>
    <n v="5"/>
    <n v="21.8"/>
    <n v="109"/>
    <n v="61067.779999999992"/>
    <x v="6"/>
  </r>
  <r>
    <m/>
    <x v="229"/>
    <s v="Invoice"/>
    <s v="86380"/>
    <s v="BUILDERS WAREHOUSE:HARTEBEESPOORT"/>
    <s v="HERB 12CM"/>
    <n v="32"/>
    <n v="20.3"/>
    <n v="649.6"/>
    <n v="61717.37999999999"/>
    <x v="6"/>
  </r>
  <r>
    <m/>
    <x v="229"/>
    <s v="Invoice"/>
    <s v="86398"/>
    <s v="IMPALA FLORA"/>
    <s v="HERB 12CM"/>
    <n v="77"/>
    <n v="20.5"/>
    <n v="1578.5"/>
    <n v="63295.87999999999"/>
    <x v="6"/>
  </r>
  <r>
    <m/>
    <x v="229"/>
    <s v="Invoice"/>
    <s v="86405"/>
    <s v="BUILDERS WAREHOUSE:STRUBENS VALLEY"/>
    <s v="HERB 12CM"/>
    <n v="20"/>
    <n v="20.3"/>
    <n v="406"/>
    <n v="63701.87999999999"/>
    <x v="6"/>
  </r>
  <r>
    <m/>
    <x v="18"/>
    <s v="Invoice"/>
    <s v="86381"/>
    <s v="BUILDERS WAREHOUSE:RIVONIA"/>
    <s v="HERB 12CM"/>
    <n v="40"/>
    <n v="20.3"/>
    <n v="812"/>
    <n v="64513.87999999999"/>
    <x v="6"/>
  </r>
  <r>
    <m/>
    <x v="18"/>
    <s v="Invoice"/>
    <s v="86382"/>
    <s v="BUILDERS WAREHOUSE:ZAMBEZI"/>
    <s v="HERB 12CM"/>
    <n v="40"/>
    <n v="20.3"/>
    <n v="812"/>
    <n v="65325.87999999999"/>
    <x v="6"/>
  </r>
  <r>
    <m/>
    <x v="18"/>
    <s v="Invoice"/>
    <s v="86383"/>
    <s v="BUILDERS WAREHOUSE:LYNNWOOD"/>
    <s v="HERB 12CM"/>
    <n v="32"/>
    <n v="20.3"/>
    <n v="649.6"/>
    <n v="65975.48"/>
    <x v="6"/>
  </r>
  <r>
    <m/>
    <x v="18"/>
    <s v="Invoice"/>
    <s v="86384"/>
    <s v="BUILDERS WAREHOUSE:FOURWAYS"/>
    <s v="HERB 12CM"/>
    <n v="20"/>
    <n v="20.3"/>
    <n v="406"/>
    <n v="66381.48"/>
    <x v="6"/>
  </r>
  <r>
    <m/>
    <x v="18"/>
    <s v="Invoice"/>
    <s v="86389"/>
    <s v="LIFESTYLE HOME GARDEN"/>
    <s v="HERB 12CM"/>
    <n v="70"/>
    <n v="18.989999999999998"/>
    <n v="1329.3"/>
    <n v="67710.78"/>
    <x v="6"/>
  </r>
  <r>
    <m/>
    <x v="18"/>
    <s v="Invoice"/>
    <s v="86391"/>
    <s v="BUILDERS WAREHOUSE:BRYANSTON"/>
    <s v="HERB 12CM"/>
    <n v="20"/>
    <n v="20.3"/>
    <n v="406"/>
    <n v="68116.78"/>
    <x v="6"/>
  </r>
  <r>
    <m/>
    <x v="18"/>
    <s v="Invoice"/>
    <s v="86393"/>
    <s v="ECKARDS GARDEN PAVILION"/>
    <s v="HERB 12CM"/>
    <n v="75"/>
    <n v="21.8"/>
    <n v="1635"/>
    <n v="69751.78"/>
    <x v="6"/>
  </r>
  <r>
    <m/>
    <x v="18"/>
    <s v="Invoice"/>
    <s v="86395"/>
    <s v="BUILDERS WAREHOUSE:RASLOUW"/>
    <s v="HERB 12CM"/>
    <n v="20"/>
    <n v="20.3"/>
    <n v="406"/>
    <n v="70157.78"/>
    <x v="6"/>
  </r>
  <r>
    <m/>
    <x v="230"/>
    <s v="Invoice"/>
    <s v="86375"/>
    <s v="BUILDERS WAREHOUSE:CRAIGHALL PARK"/>
    <s v="HERB 12CM"/>
    <n v="14"/>
    <n v="20.3"/>
    <n v="284.2"/>
    <n v="70441.98"/>
    <x v="6"/>
  </r>
  <r>
    <m/>
    <x v="230"/>
    <s v="Invoice"/>
    <s v="86411"/>
    <s v="BUILDERS WAREHOUSE:SOUTHGATE"/>
    <s v="HERB 12CM"/>
    <n v="14"/>
    <n v="20.3"/>
    <n v="284.2"/>
    <n v="70726.179999999993"/>
    <x v="6"/>
  </r>
  <r>
    <m/>
    <x v="104"/>
    <s v="Invoice"/>
    <s v="86310"/>
    <s v="FH CHAMBERLAIN TRADING (PTY) LTD:KYALAMI"/>
    <s v="HERB 12CM"/>
    <n v="10"/>
    <n v="18.850000000000001"/>
    <n v="188.5"/>
    <n v="70914.679999999993"/>
    <x v="6"/>
  </r>
  <r>
    <m/>
    <x v="104"/>
    <s v="Invoice"/>
    <s v="86418"/>
    <s v="BUILDERS WAREHOUSE:NOORDHEUWEL"/>
    <s v="HERB 12CM"/>
    <n v="42"/>
    <n v="20.3"/>
    <n v="852.6"/>
    <n v="71767.28"/>
    <x v="6"/>
  </r>
  <r>
    <m/>
    <x v="104"/>
    <s v="Invoice"/>
    <s v="86420"/>
    <s v="BUILDERS WAREHOUSE:STRUBENS VALLEY"/>
    <s v="HERB 12CM"/>
    <n v="14"/>
    <n v="20.3"/>
    <n v="284.2"/>
    <n v="72051.48"/>
    <x v="6"/>
  </r>
  <r>
    <m/>
    <x v="104"/>
    <s v="Invoice"/>
    <s v="86422"/>
    <s v="LITTLE AUSTRIA"/>
    <s v="HERB 12CM"/>
    <n v="15"/>
    <n v="21.8"/>
    <n v="327"/>
    <n v="72378.48"/>
    <x v="6"/>
  </r>
  <r>
    <m/>
    <x v="5"/>
    <s v="Invoice"/>
    <s v="86427"/>
    <s v="BUILDERS WAREHOUSE:NEWMARKET"/>
    <s v="HERB 12CM"/>
    <n v="30"/>
    <n v="20.3"/>
    <n v="609"/>
    <n v="72987.48"/>
    <x v="6"/>
  </r>
  <r>
    <m/>
    <x v="5"/>
    <s v="Invoice"/>
    <s v="86430"/>
    <s v="BUILDERS WAREHOUSE:FOURWAYS"/>
    <s v="HERB 12CM"/>
    <n v="14"/>
    <n v="20.3"/>
    <n v="284.2"/>
    <n v="73271.679999999993"/>
    <x v="6"/>
  </r>
  <r>
    <m/>
    <x v="5"/>
    <s v="Invoice"/>
    <s v="86432"/>
    <s v="BUILDERS WAREHOUSE:NORTHMEAD"/>
    <s v="HERB 12CM"/>
    <n v="36"/>
    <n v="20.3"/>
    <n v="730.8"/>
    <n v="74002.48"/>
    <x v="6"/>
  </r>
  <r>
    <m/>
    <x v="5"/>
    <s v="Invoice"/>
    <s v="86434"/>
    <s v="BUILDERS WAREHOUSE:BOKSBURG (NEW)"/>
    <s v="HERB 12CM"/>
    <n v="20"/>
    <n v="20.3"/>
    <n v="406"/>
    <n v="74408.479999999996"/>
    <x v="6"/>
  </r>
  <r>
    <m/>
    <x v="5"/>
    <s v="Invoice"/>
    <s v="86435"/>
    <s v="BUILDERS WAREHOUSE:EDENVALE"/>
    <s v="HERB 12CM"/>
    <n v="50"/>
    <n v="20.3"/>
    <n v="1015"/>
    <n v="75423.48"/>
    <x v="6"/>
  </r>
  <r>
    <m/>
    <x v="5"/>
    <s v="Invoice"/>
    <s v="86436"/>
    <s v="BUILDERS WAREHOUSE:RIVONIA"/>
    <s v="HERB 12CM"/>
    <n v="14"/>
    <n v="20.3"/>
    <n v="284.2"/>
    <n v="75707.679999999993"/>
    <x v="6"/>
  </r>
  <r>
    <m/>
    <x v="5"/>
    <s v="Invoice"/>
    <s v="86437"/>
    <s v="THYME SQUARE"/>
    <s v="HERB 12CM"/>
    <n v="10"/>
    <n v="21.8"/>
    <n v="218"/>
    <n v="75925.679999999993"/>
    <x v="6"/>
  </r>
  <r>
    <m/>
    <x v="5"/>
    <s v="Invoice"/>
    <s v="86445"/>
    <s v="BUILDERS WAREHOUSE:GLEN EAGLES"/>
    <s v="HERB 12CM"/>
    <n v="20"/>
    <n v="20.3"/>
    <n v="406"/>
    <n v="76331.679999999993"/>
    <x v="6"/>
  </r>
  <r>
    <m/>
    <x v="5"/>
    <s v="Invoice"/>
    <s v="86457"/>
    <s v="BUILDERS WAREHOUSE:NELSPRUIT"/>
    <s v="HERB 12CM"/>
    <n v="45"/>
    <n v="20.3"/>
    <n v="913.5"/>
    <n v="77245.179999999993"/>
    <x v="6"/>
  </r>
  <r>
    <m/>
    <x v="5"/>
    <s v="Invoice"/>
    <s v="86458"/>
    <s v="BUILDERS WAREHOUSE:BLOEMFONTEIN"/>
    <s v="HERB 12CM"/>
    <n v="40"/>
    <n v="20.3"/>
    <n v="812"/>
    <n v="78057.179999999993"/>
    <x v="6"/>
  </r>
  <r>
    <m/>
    <x v="5"/>
    <s v="Invoice"/>
    <s v="86621"/>
    <s v="MONTANA GARDEN PAVILION"/>
    <s v="HERB 12CM"/>
    <n v="35"/>
    <n v="21.8"/>
    <n v="763"/>
    <n v="78820.179999999993"/>
    <x v="6"/>
  </r>
  <r>
    <m/>
    <x v="231"/>
    <s v="Invoice"/>
    <s v="86431"/>
    <s v="BUILDERS WAREHOUSE:STRUBENS VALLEY"/>
    <s v="HERB 12CM"/>
    <n v="28"/>
    <n v="20.3"/>
    <n v="568.4"/>
    <n v="79388.579999999987"/>
    <x v="6"/>
  </r>
  <r>
    <m/>
    <x v="231"/>
    <s v="Invoice"/>
    <s v="86443"/>
    <s v="BUILDERS WAREHOUSE:NOORDHEUWEL"/>
    <s v="HERB 12CM"/>
    <n v="28"/>
    <n v="20.3"/>
    <n v="568.4"/>
    <n v="79956.979999999981"/>
    <x v="6"/>
  </r>
  <r>
    <m/>
    <x v="105"/>
    <s v="Invoice"/>
    <s v="86459"/>
    <s v="BUILDERS WAREHOUSE:BRYANSTON"/>
    <s v="HERB 12CM"/>
    <n v="14"/>
    <n v="20.3"/>
    <n v="284.2"/>
    <n v="80241.179999999978"/>
    <x v="6"/>
  </r>
  <r>
    <m/>
    <x v="105"/>
    <s v="Invoice"/>
    <s v="86460"/>
    <s v="BUILDERS WAREHOUSE:FOURWAYS"/>
    <s v="HERB 12CM"/>
    <n v="14"/>
    <n v="20.3"/>
    <n v="284.2"/>
    <n v="80525.379999999976"/>
    <x v="6"/>
  </r>
  <r>
    <m/>
    <x v="105"/>
    <s v="Invoice"/>
    <s v="86466"/>
    <s v="BUILDERS WAREHOUSE:RIVONIA"/>
    <s v="HERB 12CM"/>
    <n v="28"/>
    <n v="20.3"/>
    <n v="568.4"/>
    <n v="81093.77999999997"/>
    <x v="6"/>
  </r>
  <r>
    <m/>
    <x v="105"/>
    <s v="Invoice"/>
    <s v="86473"/>
    <s v="BUILDERS WAREHOUSE:CEDAR SQUARE"/>
    <s v="HERB 12CM"/>
    <n v="28"/>
    <n v="20.3"/>
    <n v="568.4"/>
    <n v="81662.179999999964"/>
    <x v="6"/>
  </r>
  <r>
    <m/>
    <x v="105"/>
    <s v="Invoice"/>
    <s v="86476"/>
    <s v="BUILDERS WAREHOUSE:GLEN EAGLES"/>
    <s v="HERB 12CM"/>
    <n v="28"/>
    <n v="20.3"/>
    <n v="568.4"/>
    <n v="82230.579999999958"/>
    <x v="6"/>
  </r>
  <r>
    <m/>
    <x v="105"/>
    <s v="Invoice"/>
    <s v="86478"/>
    <s v="CENTRAL NURSERY DEPOT"/>
    <s v="HERB 12CM"/>
    <n v="10"/>
    <n v="21.8"/>
    <n v="218"/>
    <n v="82448.579999999958"/>
    <x v="6"/>
  </r>
  <r>
    <m/>
    <x v="105"/>
    <s v="Invoice"/>
    <s v="86480"/>
    <s v="HILLCREST NURSERY"/>
    <s v="HERB 12CM"/>
    <n v="49"/>
    <n v="21.8"/>
    <n v="1068.2"/>
    <n v="83516.779999999955"/>
    <x v="6"/>
  </r>
  <r>
    <m/>
    <x v="105"/>
    <s v="Invoice"/>
    <s v="86428"/>
    <s v="LIFESTYLE HOME GARDEN"/>
    <s v="HERB 12CM"/>
    <n v="60"/>
    <n v="18.989999999999998"/>
    <n v="1139.4000000000001"/>
    <n v="84656.179999999949"/>
    <x v="6"/>
  </r>
  <r>
    <m/>
    <x v="19"/>
    <s v="Invoice"/>
    <s v="86484"/>
    <s v="BUILDERS WAREHOUSE:CRAIGHALL PARK"/>
    <s v="HERB 12CM"/>
    <n v="15"/>
    <n v="20.3"/>
    <n v="304.5"/>
    <n v="84960.679999999949"/>
    <x v="6"/>
  </r>
  <r>
    <m/>
    <x v="19"/>
    <s v="Invoice"/>
    <s v="86485"/>
    <s v="BUILDERS WAREHOUSE:SOUTHGATE"/>
    <s v="HERB 12CM"/>
    <n v="21"/>
    <n v="20.3"/>
    <n v="426.3"/>
    <n v="85386.979999999952"/>
    <x v="6"/>
  </r>
  <r>
    <m/>
    <x v="19"/>
    <s v="Invoice"/>
    <s v="86488"/>
    <s v="BUILDERS WAREHOUSE:KLERKSDORP"/>
    <s v="HERB 12CM"/>
    <n v="12"/>
    <n v="20.3"/>
    <n v="243.6"/>
    <n v="85630.579999999958"/>
    <x v="6"/>
  </r>
  <r>
    <m/>
    <x v="19"/>
    <s v="Invoice"/>
    <s v="86491"/>
    <s v="BUILDERS WAREHOUSE:LAMBTON"/>
    <s v="HERB 12CM"/>
    <n v="26"/>
    <n v="20.3"/>
    <n v="527.79999999999995"/>
    <n v="86158.379999999961"/>
    <x v="6"/>
  </r>
  <r>
    <m/>
    <x v="19"/>
    <s v="Invoice"/>
    <s v="86494"/>
    <s v="FH CHAMBERLAIN TRADING (PTY) LTD:RIVIERA"/>
    <s v="HERB 12CM"/>
    <n v="40"/>
    <n v="18.850000000000001"/>
    <n v="754"/>
    <n v="86912.379999999961"/>
    <x v="6"/>
  </r>
  <r>
    <m/>
    <x v="19"/>
    <s v="Invoice"/>
    <s v="86495"/>
    <s v="FH CHAMBERLAIN TRADING (PTY) LTD:WATERKLOOF GLEN"/>
    <s v="HERB 12CM"/>
    <n v="75"/>
    <n v="18.850000000000001"/>
    <n v="1413.75"/>
    <n v="88326.129999999961"/>
    <x v="6"/>
  </r>
  <r>
    <m/>
    <x v="19"/>
    <s v="Invoice"/>
    <s v="86500"/>
    <s v="GARDENSHOP PARKTOWN"/>
    <s v="CHILLI SPECIAL 12CM"/>
    <n v="20"/>
    <n v="12.99"/>
    <n v="259.8"/>
    <n v="88585.929999999964"/>
    <x v="4"/>
  </r>
  <r>
    <m/>
    <x v="19"/>
    <s v="Invoice"/>
    <s v="86500"/>
    <s v="GARDENSHOP PARKTOWN"/>
    <s v="HERB 12CM"/>
    <n v="20"/>
    <n v="21.8"/>
    <n v="436"/>
    <n v="89021.929999999964"/>
    <x v="6"/>
  </r>
  <r>
    <m/>
    <x v="19"/>
    <s v="Invoice"/>
    <s v="86501"/>
    <s v="BUILDERS WAREHOUSE:GREENSTONE"/>
    <s v="HERB 12CM"/>
    <n v="15"/>
    <n v="20.3"/>
    <n v="304.5"/>
    <n v="89326.429999999964"/>
    <x v="6"/>
  </r>
  <r>
    <m/>
    <x v="232"/>
    <s v="Invoice"/>
    <s v="86503"/>
    <s v="BUILDERS WAREHOUSE:BEDFORDVIEW"/>
    <s v="HERB 12CM"/>
    <n v="20"/>
    <n v="20.3"/>
    <n v="406"/>
    <n v="89732.429999999964"/>
    <x v="6"/>
  </r>
  <r>
    <m/>
    <x v="232"/>
    <s v="Invoice"/>
    <s v="86504"/>
    <s v="BUILDERS WAREHOUSE:NOORDHEUWEL"/>
    <s v="HERB 12CM"/>
    <n v="14"/>
    <n v="20.3"/>
    <n v="284.2"/>
    <n v="90016.629999999961"/>
    <x v="6"/>
  </r>
  <r>
    <m/>
    <x v="232"/>
    <s v="Invoice"/>
    <s v="86509"/>
    <s v="BUILDERS WAREHOUSE:MIDDELBURG"/>
    <s v="HERB 12CM"/>
    <n v="21"/>
    <n v="20.3"/>
    <n v="426.3"/>
    <n v="90442.929999999964"/>
    <x v="6"/>
  </r>
  <r>
    <m/>
    <x v="232"/>
    <s v="Invoice"/>
    <s v="86510"/>
    <s v="BUILDERS WAREHOUSE:NORTHRIDING"/>
    <s v="HERB 12CM"/>
    <n v="28"/>
    <n v="20.3"/>
    <n v="568.4"/>
    <n v="91011.329999999958"/>
    <x v="6"/>
  </r>
  <r>
    <m/>
    <x v="232"/>
    <s v="Invoice"/>
    <s v="86516"/>
    <s v="FH CHAMBERLAIN TRADING (PTY) LTD:KYALAMI"/>
    <s v="HERB 12CM"/>
    <n v="10"/>
    <n v="18.850000000000001"/>
    <n v="188.5"/>
    <n v="91199.829999999958"/>
    <x v="6"/>
  </r>
  <r>
    <m/>
    <x v="233"/>
    <s v="Invoice"/>
    <s v="86520"/>
    <s v="BUILDERS WAREHOUSE:BOKSBURG (NEW)"/>
    <s v="HERB 12CM"/>
    <n v="40"/>
    <n v="20.3"/>
    <n v="812"/>
    <n v="92011.829999999958"/>
    <x v="6"/>
  </r>
  <r>
    <m/>
    <x v="233"/>
    <s v="Invoice"/>
    <s v="86521"/>
    <s v="BUILDERS WAREHOUSE:RIVONIA"/>
    <s v="HERB 12CM"/>
    <n v="56"/>
    <n v="20.3"/>
    <n v="1136.8"/>
    <n v="93148.629999999961"/>
    <x v="6"/>
  </r>
  <r>
    <m/>
    <x v="233"/>
    <s v="Invoice"/>
    <s v="86523"/>
    <s v="BUILDERS WAREHOUSE:FOURWAYS"/>
    <s v="HERB 12CM"/>
    <n v="42"/>
    <n v="20.3"/>
    <n v="852.6"/>
    <n v="94001.229999999967"/>
    <x v="6"/>
  </r>
  <r>
    <m/>
    <x v="233"/>
    <s v="Invoice"/>
    <s v="86525"/>
    <s v="BUILDERS WAREHOUSE:EDENVALE"/>
    <s v="HERB 12CM"/>
    <n v="40"/>
    <n v="20.3"/>
    <n v="812"/>
    <n v="94813.229999999967"/>
    <x v="6"/>
  </r>
  <r>
    <m/>
    <x v="233"/>
    <s v="Invoice"/>
    <s v="86526"/>
    <s v="THYME SQUARE"/>
    <s v="HERB 12CM"/>
    <n v="15"/>
    <n v="21.8"/>
    <n v="327"/>
    <n v="95140.229999999967"/>
    <x v="6"/>
  </r>
  <r>
    <m/>
    <x v="233"/>
    <s v="Invoice"/>
    <s v="86529"/>
    <s v="BUILDERS WAREHOUSE:GLEN EAGLES"/>
    <s v="HERB 12CM"/>
    <n v="14"/>
    <n v="20.3"/>
    <n v="284.2"/>
    <n v="95424.429999999964"/>
    <x v="6"/>
  </r>
  <r>
    <m/>
    <x v="233"/>
    <s v="Invoice"/>
    <s v="86530"/>
    <s v="BUILDERS WAREHOUSE:BRYANSTON"/>
    <s v="HERB 12CM"/>
    <n v="28"/>
    <n v="20.3"/>
    <n v="568.4"/>
    <n v="95992.829999999958"/>
    <x v="6"/>
  </r>
  <r>
    <m/>
    <x v="233"/>
    <s v="Invoice"/>
    <s v="86533"/>
    <s v="LIFESTYLE HOME GARDEN"/>
    <s v="HERB 12CM"/>
    <n v="60"/>
    <n v="18.989999999999998"/>
    <n v="1139.4000000000001"/>
    <n v="97132.229999999952"/>
    <x v="6"/>
  </r>
  <r>
    <m/>
    <x v="233"/>
    <s v="Invoice"/>
    <s v="86537"/>
    <s v="IMPALA FLORA"/>
    <s v="HERB 12CM"/>
    <n v="30"/>
    <n v="20.5"/>
    <n v="615"/>
    <n v="97747.229999999952"/>
    <x v="6"/>
  </r>
  <r>
    <m/>
    <x v="233"/>
    <s v="Invoice"/>
    <s v="86543"/>
    <s v="BUILDERS WAREHOUSE:BLOEMFONTEIN"/>
    <s v="HERB 12CM"/>
    <n v="30"/>
    <n v="20.3"/>
    <n v="609"/>
    <n v="98356.229999999952"/>
    <x v="6"/>
  </r>
  <r>
    <m/>
    <x v="301"/>
    <s v="Invoice"/>
    <s v="86535"/>
    <s v="MONTROSE NURSERY"/>
    <s v="HERB 12CM"/>
    <n v="12"/>
    <n v="21.8"/>
    <n v="261.60000000000002"/>
    <n v="98617.829999999958"/>
    <x v="6"/>
  </r>
  <r>
    <m/>
    <x v="281"/>
    <s v="Invoice"/>
    <s v="86564"/>
    <s v="BUILDERS WAREHOUSE:STRUBENS VALLEY"/>
    <s v="HERB 12CM"/>
    <n v="84"/>
    <n v="20.3"/>
    <n v="1705.2"/>
    <n v="100323.02999999996"/>
    <x v="6"/>
  </r>
  <r>
    <m/>
    <x v="292"/>
    <s v="Invoice"/>
    <s v="86545"/>
    <s v="BUILDERS WAREHOUSE:ZAMBEZI"/>
    <s v="HERB 12CM"/>
    <n v="45"/>
    <n v="20.3"/>
    <n v="913.5"/>
    <n v="101236.52999999996"/>
    <x v="6"/>
  </r>
  <r>
    <m/>
    <x v="292"/>
    <s v="Invoice"/>
    <s v="86552"/>
    <s v="BUILDERS WAREHOUSE:GLEN EAGLES"/>
    <s v="HERB 12CM"/>
    <n v="14"/>
    <n v="20.3"/>
    <n v="284.2"/>
    <n v="101520.72999999995"/>
    <x v="6"/>
  </r>
  <r>
    <m/>
    <x v="282"/>
    <s v="Invoice"/>
    <s v="86568"/>
    <s v="FH CHAMBERLAIN TRADING (PTY) LTD:STRUBENSVALLEY"/>
    <s v="HERB 12CM"/>
    <n v="45"/>
    <n v="18.850000000000001"/>
    <n v="848.25"/>
    <n v="102368.97999999995"/>
    <x v="6"/>
  </r>
  <r>
    <m/>
    <x v="282"/>
    <s v="Invoice"/>
    <s v="86582"/>
    <s v="BUILDERS WAREHOUSE:NEWCASTLE"/>
    <s v="HERB 12CM"/>
    <n v="90"/>
    <n v="20.3"/>
    <n v="1827"/>
    <n v="104195.97999999995"/>
    <x v="6"/>
  </r>
  <r>
    <m/>
    <x v="283"/>
    <s v="Invoice"/>
    <s v="86577"/>
    <s v="FH CHAMBERLAIN TRADING (PTY) LTD:MONTANA"/>
    <s v="HERB 12CM"/>
    <n v="65"/>
    <n v="18.850000000000001"/>
    <n v="1225.25"/>
    <n v="105421.22999999995"/>
    <x v="6"/>
  </r>
  <r>
    <m/>
    <x v="283"/>
    <s v="Invoice"/>
    <s v="86597"/>
    <s v="BUILDERS WAREHOUSE:MOKOPANE"/>
    <s v="HERB 12CM"/>
    <n v="50"/>
    <n v="20.3"/>
    <n v="1015"/>
    <n v="106436.22999999995"/>
    <x v="6"/>
  </r>
  <r>
    <m/>
    <x v="20"/>
    <s v="Invoice"/>
    <s v="86584"/>
    <s v="BUILDERS WAREHOUSE:BOKSBURG (NEW)"/>
    <s v="HERB 12CM"/>
    <n v="30"/>
    <n v="20.3"/>
    <n v="609"/>
    <n v="107045.22999999995"/>
    <x v="6"/>
  </r>
  <r>
    <m/>
    <x v="20"/>
    <s v="Invoice"/>
    <s v="86585"/>
    <s v="BUILDERS WAREHOUSE:RIVONIA"/>
    <s v="HERB 12CM"/>
    <n v="28"/>
    <n v="20.3"/>
    <n v="568.4"/>
    <n v="107613.62999999995"/>
    <x v="6"/>
  </r>
  <r>
    <m/>
    <x v="20"/>
    <s v="Invoice"/>
    <s v="86593"/>
    <s v="BUILDERS WAREHOUSE:NELSPRUIT"/>
    <s v="HERB 12CM"/>
    <n v="100"/>
    <n v="20.3"/>
    <n v="2030"/>
    <n v="109643.62999999995"/>
    <x v="6"/>
  </r>
  <r>
    <m/>
    <x v="20"/>
    <s v="Invoice"/>
    <s v="86596"/>
    <s v="BUILDERS WAREHOUSE:THOHOYANDOU"/>
    <s v="HERB 12CM"/>
    <n v="50"/>
    <n v="20.3"/>
    <n v="1015"/>
    <n v="110658.62999999995"/>
    <x v="6"/>
  </r>
  <r>
    <m/>
    <x v="302"/>
    <s v="Invoice"/>
    <s v="86627"/>
    <s v="IMPALA FLORA"/>
    <s v="HERB 12CM"/>
    <n v="50"/>
    <n v="20.5"/>
    <n v="1025"/>
    <n v="111683.62999999995"/>
    <x v="6"/>
  </r>
  <r>
    <m/>
    <x v="284"/>
    <s v="Invoice"/>
    <s v="86600"/>
    <s v="BUILDERS WAREHOUSE:CEDAR SQUARE"/>
    <s v="HERB 12CM"/>
    <n v="14"/>
    <n v="20.3"/>
    <n v="284.2"/>
    <n v="111967.82999999994"/>
    <x v="6"/>
  </r>
  <r>
    <m/>
    <x v="284"/>
    <s v="Invoice"/>
    <s v="86604"/>
    <s v="BUILDERS WAREHOUSE:GLEN EAGLES"/>
    <s v="HERB 12CM"/>
    <n v="35"/>
    <n v="20.3"/>
    <n v="710.5"/>
    <n v="112678.32999999994"/>
    <x v="6"/>
  </r>
  <r>
    <m/>
    <x v="284"/>
    <s v="Invoice"/>
    <s v="86606"/>
    <s v="BUILDERS WAREHOUSE:RIVONIA"/>
    <s v="HERB 12CM"/>
    <n v="14"/>
    <n v="20.3"/>
    <n v="284.2"/>
    <n v="112962.52999999994"/>
    <x v="6"/>
  </r>
  <r>
    <m/>
    <x v="284"/>
    <s v="Invoice"/>
    <s v="86607"/>
    <s v="FH CHAMBERLAIN TRADING (PTY) LTD:KYALAMI"/>
    <s v="HERB 12CM"/>
    <n v="10"/>
    <n v="18.850000000000001"/>
    <n v="188.5"/>
    <n v="113151.02999999994"/>
    <x v="6"/>
  </r>
  <r>
    <m/>
    <x v="284"/>
    <s v="Invoice"/>
    <s v="86617"/>
    <s v="BUILDERS WAREHOUSE:BRYANSTON"/>
    <s v="HERB 12CM"/>
    <n v="14"/>
    <n v="20.3"/>
    <n v="284.2"/>
    <n v="113435.22999999994"/>
    <x v="6"/>
  </r>
  <r>
    <m/>
    <x v="284"/>
    <s v="Invoice"/>
    <s v="86619"/>
    <s v="LIFESTYLE HOME GARDEN"/>
    <s v="HERB 12CM"/>
    <n v="60"/>
    <n v="18.989999999999998"/>
    <n v="1139.4000000000001"/>
    <n v="114574.62999999993"/>
    <x v="6"/>
  </r>
  <r>
    <m/>
    <x v="284"/>
    <s v="Invoice"/>
    <s v="86620"/>
    <s v="MONTROSE NURSERY"/>
    <s v="HERB 12CM"/>
    <n v="6"/>
    <n v="21.8"/>
    <n v="130.80000000000001"/>
    <n v="114705.42999999993"/>
    <x v="6"/>
  </r>
  <r>
    <m/>
    <x v="293"/>
    <s v="Invoice"/>
    <s v="86641"/>
    <s v="BUILDERS WAREHOUSE:NORTHRIDING"/>
    <s v="HERB 12CM"/>
    <n v="10"/>
    <n v="20.3"/>
    <n v="203"/>
    <n v="114908.42999999993"/>
    <x v="6"/>
  </r>
  <r>
    <m/>
    <x v="293"/>
    <s v="Invoice"/>
    <s v="86648"/>
    <s v="BUILDERS WAREHOUSE:FLORIDA GLEN"/>
    <s v="HERB 12CM"/>
    <n v="28"/>
    <n v="20.3"/>
    <n v="568.4"/>
    <n v="115476.82999999993"/>
    <x v="6"/>
  </r>
  <r>
    <m/>
    <x v="294"/>
    <s v="Invoice"/>
    <s v="86652"/>
    <s v="BUILDERS WAREHOUSE:EDENVALE"/>
    <s v="HERB 12CM"/>
    <n v="10"/>
    <n v="20.3"/>
    <n v="203"/>
    <n v="115679.82999999993"/>
    <x v="6"/>
  </r>
  <r>
    <m/>
    <x v="294"/>
    <s v="Invoice"/>
    <s v="86655"/>
    <s v="BUILDERS WAREHOUSE:BOKSBURG (NEW)"/>
    <s v="HERB 12CM"/>
    <n v="20"/>
    <n v="20.3"/>
    <n v="406"/>
    <n v="116085.82999999993"/>
    <x v="6"/>
  </r>
  <r>
    <m/>
    <x v="294"/>
    <s v="Invoice"/>
    <s v="86667"/>
    <s v="IMPALA FLORA"/>
    <s v="HERB 12CM"/>
    <n v="20"/>
    <n v="18.149999999999999"/>
    <n v="363"/>
    <n v="116448.82999999993"/>
    <x v="6"/>
  </r>
  <r>
    <m/>
    <x v="21"/>
    <s v="Invoice"/>
    <s v="86662"/>
    <s v="GARDENSHOP PARKTOWN"/>
    <s v="HERB 12CM"/>
    <n v="20"/>
    <n v="21.8"/>
    <n v="436"/>
    <n v="116884.82999999993"/>
    <x v="6"/>
  </r>
  <r>
    <m/>
    <x v="303"/>
    <s v="Invoice"/>
    <s v="86694"/>
    <s v="BUILDERS WAREHOUSE:STRUBENS VALLEY"/>
    <s v="HERB 12CM"/>
    <n v="42"/>
    <n v="20.3"/>
    <n v="852.6"/>
    <n v="117737.42999999993"/>
    <x v="6"/>
  </r>
  <r>
    <m/>
    <x v="107"/>
    <s v="Invoice"/>
    <s v="86678"/>
    <s v="BUILDERS WAREHOUSE:CEDAR SQUARE"/>
    <s v="HERB 12CM"/>
    <n v="14"/>
    <n v="20.3"/>
    <n v="284.2"/>
    <n v="118021.62999999993"/>
    <x v="6"/>
  </r>
  <r>
    <m/>
    <x v="107"/>
    <s v="Invoice"/>
    <s v="86679"/>
    <s v="BUILDERS WAREHOUSE:GLEN EAGLES"/>
    <s v="HERB 12CM"/>
    <n v="35"/>
    <n v="20.3"/>
    <n v="710.5"/>
    <n v="118732.12999999993"/>
    <x v="6"/>
  </r>
  <r>
    <m/>
    <x v="107"/>
    <s v="Invoice"/>
    <s v="86683"/>
    <s v="LIFESTYLE HOME GARDEN"/>
    <s v="HERB 12CM"/>
    <n v="70"/>
    <n v="18.989999999999998"/>
    <n v="1329.3"/>
    <n v="120061.42999999993"/>
    <x v="6"/>
  </r>
  <r>
    <m/>
    <x v="107"/>
    <s v="Invoice"/>
    <s v="86688"/>
    <s v="ECKARDS GARDEN PAVILION"/>
    <s v="HERB 12CM"/>
    <n v="29"/>
    <n v="21.8"/>
    <n v="632.20000000000005"/>
    <n v="120693.62999999993"/>
    <x v="6"/>
  </r>
  <r>
    <m/>
    <x v="108"/>
    <s v="Invoice"/>
    <s v="86705"/>
    <s v="GARDENSHOP PARKTOWN"/>
    <s v="HERB 12CM"/>
    <n v="20"/>
    <n v="21.8"/>
    <n v="436"/>
    <n v="121129.62999999993"/>
    <x v="6"/>
  </r>
  <r>
    <m/>
    <x v="234"/>
    <s v="Invoice"/>
    <s v="86706"/>
    <s v="BUILDERS WAREHOUSE:NOORDHEUWEL"/>
    <s v="HERB 12CM"/>
    <n v="24"/>
    <n v="20.3"/>
    <n v="487.2"/>
    <n v="121616.82999999993"/>
    <x v="6"/>
  </r>
  <r>
    <m/>
    <x v="234"/>
    <s v="Invoice"/>
    <s v="86707"/>
    <s v="BUILDERS WAREHOUSE:NORTHRIDING"/>
    <s v="HERB 12CM"/>
    <n v="14"/>
    <n v="20.3"/>
    <n v="284.2"/>
    <n v="121901.02999999993"/>
    <x v="6"/>
  </r>
  <r>
    <m/>
    <x v="234"/>
    <s v="Invoice"/>
    <s v="86711"/>
    <s v="BUILDERS WAREHOUSE:STRUBENS VALLEY"/>
    <s v="HERB 12CM"/>
    <n v="21"/>
    <n v="20.3"/>
    <n v="426.3"/>
    <n v="122327.32999999993"/>
    <x v="6"/>
  </r>
  <r>
    <m/>
    <x v="234"/>
    <s v="Invoice"/>
    <s v="86720"/>
    <s v="PICK ME LANDSCAPING&amp;NURSERY"/>
    <s v="HERB 12CM"/>
    <n v="30"/>
    <n v="21.8"/>
    <n v="654"/>
    <n v="122981.32999999993"/>
    <x v="6"/>
  </r>
  <r>
    <m/>
    <x v="234"/>
    <s v="Invoice"/>
    <s v="86724"/>
    <s v="BUILDERS WAREHOUSE:RIVONIA"/>
    <s v="HERB 12CM"/>
    <n v="35"/>
    <n v="20.3"/>
    <n v="710.5"/>
    <n v="123691.82999999993"/>
    <x v="6"/>
  </r>
  <r>
    <m/>
    <x v="109"/>
    <s v="Invoice"/>
    <s v="86726"/>
    <s v="BUILDERS WAREHOUSE:FOURWAYS"/>
    <s v="HERB 12CM"/>
    <n v="14"/>
    <n v="20.3"/>
    <n v="284.2"/>
    <n v="123976.02999999993"/>
    <x v="6"/>
  </r>
  <r>
    <m/>
    <x v="109"/>
    <s v="Invoice"/>
    <s v="86728"/>
    <s v="BUILDERS WAREHOUSE:BOKSBURG (NEW)"/>
    <s v="HERB 12CM"/>
    <n v="15"/>
    <n v="20.3"/>
    <n v="304.5"/>
    <n v="124280.52999999993"/>
    <x v="6"/>
  </r>
  <r>
    <m/>
    <x v="109"/>
    <s v="Invoice"/>
    <s v="86729"/>
    <s v="THYME SQUARE"/>
    <s v="HERB 12CM"/>
    <n v="20"/>
    <n v="21.8"/>
    <n v="436"/>
    <n v="124716.52999999993"/>
    <x v="6"/>
  </r>
  <r>
    <m/>
    <x v="109"/>
    <s v="Invoice"/>
    <s v="86733"/>
    <s v="BUILDERS WAREHOUSE:NORTHMEAD"/>
    <s v="HERB 12CM"/>
    <n v="10"/>
    <n v="20.3"/>
    <n v="203"/>
    <n v="124919.52999999993"/>
    <x v="6"/>
  </r>
  <r>
    <m/>
    <x v="109"/>
    <s v="Invoice"/>
    <s v="86739"/>
    <s v="IMPALA FLORA"/>
    <s v="HERB 12CM"/>
    <n v="30"/>
    <n v="20.5"/>
    <n v="615"/>
    <n v="125534.52999999993"/>
    <x v="6"/>
  </r>
  <r>
    <m/>
    <x v="109"/>
    <s v="Invoice"/>
    <s v="86740"/>
    <s v="MONTANA GARDEN PAVILION"/>
    <s v="MINT 12CM"/>
    <n v="20"/>
    <n v="21.8"/>
    <n v="436"/>
    <n v="125970.52999999993"/>
    <x v="6"/>
  </r>
  <r>
    <m/>
    <x v="109"/>
    <s v="Invoice"/>
    <s v="86741"/>
    <s v="BUILDERS WAREHOUSE:NELSPRUIT"/>
    <s v="HERB 12CM"/>
    <n v="20"/>
    <n v="20.3"/>
    <n v="406"/>
    <n v="126376.52999999993"/>
    <x v="6"/>
  </r>
  <r>
    <m/>
    <x v="235"/>
    <s v="Invoice"/>
    <s v="86737"/>
    <s v="BUILDERS WAREHOUSE:LYNNWOOD"/>
    <s v="HERB 12CM"/>
    <n v="20"/>
    <n v="20.3"/>
    <n v="406"/>
    <n v="126782.52999999993"/>
    <x v="6"/>
  </r>
  <r>
    <m/>
    <x v="235"/>
    <s v="Invoice"/>
    <s v="86744"/>
    <s v="GREEN PALM MINI GARDENS"/>
    <s v="HERB 12CM"/>
    <n v="4"/>
    <n v="21.8"/>
    <n v="87.2"/>
    <n v="126869.72999999992"/>
    <x v="6"/>
  </r>
  <r>
    <m/>
    <x v="236"/>
    <s v="Invoice"/>
    <s v="86746"/>
    <s v="BUILDERS WAREHOUSE:RIVONIA"/>
    <s v="HERB 12CM"/>
    <n v="35"/>
    <n v="20.3"/>
    <n v="710.5"/>
    <n v="127580.22999999992"/>
    <x v="6"/>
  </r>
  <r>
    <m/>
    <x v="236"/>
    <s v="Invoice"/>
    <s v="86748"/>
    <s v="BUILDERS WAREHOUSE:FOURWAYS"/>
    <s v="HERB 12CM"/>
    <n v="14"/>
    <n v="20.3"/>
    <n v="284.2"/>
    <n v="127864.42999999992"/>
    <x v="6"/>
  </r>
  <r>
    <m/>
    <x v="236"/>
    <s v="Invoice"/>
    <s v="86752"/>
    <s v="FH CHAMBERLAIN TRADING (PTY) LTD:KYALAMI"/>
    <s v="HERB 12CM"/>
    <n v="60"/>
    <n v="20.3"/>
    <n v="1218"/>
    <n v="129082.42999999992"/>
    <x v="6"/>
  </r>
  <r>
    <m/>
    <x v="236"/>
    <s v="Invoice"/>
    <s v="86756"/>
    <s v="BUILDERS WAREHOUSE:BRYANSTON"/>
    <s v="HERB 12CM"/>
    <n v="14"/>
    <n v="20.3"/>
    <n v="284.2"/>
    <n v="129366.62999999992"/>
    <x v="6"/>
  </r>
  <r>
    <m/>
    <x v="236"/>
    <s v="Invoice"/>
    <s v="86757"/>
    <s v="BUILDERS WAREHOUSE:GLEN EAGLES"/>
    <s v="HERB 12CM"/>
    <n v="19"/>
    <n v="20.3"/>
    <n v="385.7"/>
    <n v="129752.32999999991"/>
    <x v="6"/>
  </r>
  <r>
    <m/>
    <x v="298"/>
    <s v="Invoice"/>
    <s v="86783"/>
    <s v="BUILDERS WAREHOUSE:BLOEMFONTEIN"/>
    <s v="HERB 12CM"/>
    <n v="25"/>
    <n v="20.3"/>
    <n v="507.5"/>
    <n v="130259.82999999991"/>
    <x v="6"/>
  </r>
  <r>
    <m/>
    <x v="237"/>
    <s v="Invoice"/>
    <s v="86780"/>
    <s v="BUILDERS WAREHOUSE:FLORIDA GLEN"/>
    <s v="HERB 12CM"/>
    <n v="15"/>
    <n v="20.3"/>
    <n v="304.5"/>
    <n v="130564.32999999991"/>
    <x v="6"/>
  </r>
  <r>
    <m/>
    <x v="110"/>
    <s v="Invoice"/>
    <s v="86791"/>
    <s v="BUILDERS WAREHOUSE:NORTHMEAD"/>
    <s v="HERB 12CM"/>
    <n v="44"/>
    <n v="20.3"/>
    <n v="893.2"/>
    <n v="131457.52999999991"/>
    <x v="6"/>
  </r>
  <r>
    <m/>
    <x v="110"/>
    <s v="Invoice"/>
    <s v="86792"/>
    <s v="BUILDERS WAREHOUSE:FOURWAYS"/>
    <s v="HERB 12CM"/>
    <n v="21"/>
    <n v="20.3"/>
    <n v="426.3"/>
    <n v="131883.8299999999"/>
    <x v="6"/>
  </r>
  <r>
    <m/>
    <x v="110"/>
    <s v="Invoice"/>
    <s v="86793"/>
    <s v="BUILDERS WAREHOUSE:BOKSBURG (NEW)"/>
    <s v="HERB 12CM"/>
    <n v="40"/>
    <n v="20.3"/>
    <n v="812"/>
    <n v="132695.8299999999"/>
    <x v="6"/>
  </r>
  <r>
    <m/>
    <x v="110"/>
    <s v="Invoice"/>
    <s v="86794"/>
    <s v="THYME SQUARE"/>
    <s v="HERB 12CM"/>
    <n v="35"/>
    <n v="21.8"/>
    <n v="763"/>
    <n v="133458.8299999999"/>
    <x v="6"/>
  </r>
  <r>
    <m/>
    <x v="110"/>
    <s v="Invoice"/>
    <s v="86795"/>
    <s v="BUILDERS WAREHOUSE:RIVONIA"/>
    <s v="HERB 12CM"/>
    <n v="14"/>
    <n v="20.3"/>
    <n v="284.2"/>
    <n v="133743.02999999991"/>
    <x v="6"/>
  </r>
  <r>
    <m/>
    <x v="110"/>
    <s v="Invoice"/>
    <s v="86799"/>
    <s v="LIFESTYLE HOME GARDEN"/>
    <s v="HERB 12CM"/>
    <n v="80"/>
    <n v="18.989999999999998"/>
    <n v="1519.2"/>
    <n v="135262.22999999992"/>
    <x v="6"/>
  </r>
  <r>
    <m/>
    <x v="110"/>
    <s v="Invoice"/>
    <s v="86800"/>
    <s v="IMPALA FLORA"/>
    <s v="HERB 12CM"/>
    <n v="30"/>
    <n v="20.5"/>
    <n v="615"/>
    <n v="135877.22999999992"/>
    <x v="6"/>
  </r>
  <r>
    <m/>
    <x v="238"/>
    <s v="Invoice"/>
    <s v="86804"/>
    <s v="BUILDERS WAREHOUSE:RUSTENBURG"/>
    <s v="HERB 12CM"/>
    <n v="25"/>
    <n v="20.3"/>
    <n v="507.5"/>
    <n v="136384.72999999992"/>
    <x v="6"/>
  </r>
  <r>
    <m/>
    <x v="238"/>
    <s v="Invoice"/>
    <s v="86832"/>
    <s v="BUILDERS WAREHOUSE:STRUBENS VALLEY"/>
    <s v="HERB 12CM"/>
    <n v="42"/>
    <n v="20.3"/>
    <n v="852.6"/>
    <n v="137237.32999999993"/>
    <x v="6"/>
  </r>
  <r>
    <m/>
    <x v="111"/>
    <s v="Invoice"/>
    <s v="86806"/>
    <s v="BUILDERS WAREHOUSE:CEDAR SQUARE"/>
    <s v="HERB 12CM"/>
    <n v="28"/>
    <n v="20.3"/>
    <n v="568.4"/>
    <n v="137805.72999999992"/>
    <x v="6"/>
  </r>
  <r>
    <m/>
    <x v="111"/>
    <s v="Invoice"/>
    <s v="86807"/>
    <s v="BUILDERS WAREHOUSE:ERASMUS PARK"/>
    <s v="HERB 12CM"/>
    <n v="16"/>
    <n v="20.3"/>
    <n v="324.8"/>
    <n v="138130.52999999991"/>
    <x v="6"/>
  </r>
  <r>
    <m/>
    <x v="111"/>
    <s v="Invoice"/>
    <s v="86809"/>
    <s v="BUILDERS WAREHOUSE:FOURWAYS"/>
    <s v="HERB 12CM"/>
    <n v="14"/>
    <n v="20.3"/>
    <n v="284.2"/>
    <n v="138414.72999999992"/>
    <x v="6"/>
  </r>
  <r>
    <m/>
    <x v="111"/>
    <s v="Invoice"/>
    <s v="86811"/>
    <s v="BUILDERS WAREHOUSE:RIVONIA"/>
    <s v="HERB 12CM"/>
    <n v="42"/>
    <n v="20.3"/>
    <n v="852.6"/>
    <n v="139267.32999999993"/>
    <x v="6"/>
  </r>
  <r>
    <m/>
    <x v="111"/>
    <s v="Invoice"/>
    <s v="86812"/>
    <s v="BUILDERS WAREHOUSE:WOODLANDS"/>
    <s v="HERB 12CM"/>
    <n v="25"/>
    <n v="20.3"/>
    <n v="507.5"/>
    <n v="139774.82999999993"/>
    <x v="6"/>
  </r>
  <r>
    <m/>
    <x v="111"/>
    <s v="Invoice"/>
    <s v="86821"/>
    <s v="BUILDERS WAREHOUSE:GLEN EAGLES"/>
    <s v="HERB 12CM"/>
    <n v="14"/>
    <n v="20.3"/>
    <n v="284.2"/>
    <n v="140059.02999999994"/>
    <x v="6"/>
  </r>
  <r>
    <m/>
    <x v="111"/>
    <s v="Invoice"/>
    <s v="86822"/>
    <s v="ECKARDS GARDEN PAVILION"/>
    <s v="HERB 12CM"/>
    <n v="22"/>
    <n v="21.8"/>
    <n v="479.6"/>
    <n v="140538.62999999995"/>
    <x v="6"/>
  </r>
  <r>
    <m/>
    <x v="239"/>
    <s v="Invoice"/>
    <s v="86659"/>
    <s v="BUILDERS WAREHOUSE:GEZINA NEW"/>
    <s v="HERB 12CM"/>
    <n v="30"/>
    <n v="20.3"/>
    <n v="609"/>
    <n v="141147.62999999995"/>
    <x v="6"/>
  </r>
  <r>
    <m/>
    <x v="239"/>
    <s v="Invoice"/>
    <s v="86836"/>
    <s v="BUILDERS WAREHOUSE:MIDDELBURG"/>
    <s v="HERB 12CM"/>
    <n v="5"/>
    <n v="20.3"/>
    <n v="101.5"/>
    <n v="141249.12999999995"/>
    <x v="6"/>
  </r>
  <r>
    <m/>
    <x v="239"/>
    <s v="Invoice"/>
    <s v="86855"/>
    <s v="BUILDERS WAREHOUSE:NELSPRUIT"/>
    <s v="HERB 12CM"/>
    <n v="50"/>
    <n v="20.3"/>
    <n v="1015"/>
    <n v="142264.12999999995"/>
    <x v="6"/>
  </r>
  <r>
    <m/>
    <x v="239"/>
    <s v="Invoice"/>
    <s v="86856"/>
    <s v="BUILDERS WAREHOUSE:NEWCASTLE"/>
    <s v="HERB 12CM"/>
    <n v="49"/>
    <n v="20.3"/>
    <n v="994.7"/>
    <n v="143258.82999999996"/>
    <x v="6"/>
  </r>
  <r>
    <m/>
    <x v="285"/>
    <s v="Invoice"/>
    <s v="86842"/>
    <s v="BUILDERS WAREHOUSE:NORTHRIDING"/>
    <s v="HERB 12CM"/>
    <n v="35"/>
    <n v="20.3"/>
    <n v="710.5"/>
    <n v="143969.32999999996"/>
    <x v="6"/>
  </r>
  <r>
    <m/>
    <x v="285"/>
    <s v="Invoice"/>
    <s v="86851"/>
    <s v="THYME SQUARE"/>
    <s v="HERB 12CM"/>
    <n v="15"/>
    <n v="21.8"/>
    <n v="327"/>
    <n v="144296.32999999996"/>
    <x v="6"/>
  </r>
  <r>
    <m/>
    <x v="285"/>
    <s v="Invoice"/>
    <s v="86865"/>
    <s v="BUILDERS WAREHOUSE:THOHOYANDOU"/>
    <s v="HERB 12CM"/>
    <n v="25"/>
    <n v="20.3"/>
    <n v="507.5"/>
    <n v="144803.82999999996"/>
    <x v="6"/>
  </r>
  <r>
    <m/>
    <x v="285"/>
    <s v="Invoice"/>
    <s v="86867"/>
    <s v="BUILDERS WAREHOUSE:BLOEMFONTEIN"/>
    <s v="HERB 12CM"/>
    <n v="30"/>
    <n v="20.3"/>
    <n v="609"/>
    <n v="145412.82999999996"/>
    <x v="6"/>
  </r>
  <r>
    <m/>
    <x v="112"/>
    <s v="Invoice"/>
    <s v="86820"/>
    <s v="BUILDERS WAREHOUSE:BOKSBURG (NEW)"/>
    <s v="HERB 12CM"/>
    <n v="22"/>
    <n v="20.3"/>
    <n v="446.6"/>
    <n v="145859.42999999996"/>
    <x v="6"/>
  </r>
  <r>
    <m/>
    <x v="113"/>
    <s v="Invoice"/>
    <s v="86872"/>
    <s v="BUILDERS WAREHOUSE:RIVONIA"/>
    <s v="HERB 12CM"/>
    <n v="28"/>
    <n v="20.3"/>
    <n v="568.4"/>
    <n v="146427.82999999996"/>
    <x v="6"/>
  </r>
  <r>
    <m/>
    <x v="113"/>
    <s v="Invoice"/>
    <s v="86876"/>
    <s v="BUILDERS WAREHOUSE:GLEN EAGLES"/>
    <s v="HERB 12CM"/>
    <n v="35"/>
    <n v="20.3"/>
    <n v="710.5"/>
    <n v="147138.32999999996"/>
    <x v="6"/>
  </r>
  <r>
    <m/>
    <x v="113"/>
    <s v="Invoice"/>
    <s v="86877"/>
    <s v="BUILDERS WAREHOUSE:BRYANSTON"/>
    <s v="HERB 12CM"/>
    <n v="14"/>
    <n v="20.3"/>
    <n v="284.2"/>
    <n v="147422.52999999997"/>
    <x v="6"/>
  </r>
  <r>
    <m/>
    <x v="113"/>
    <s v="Invoice"/>
    <s v="86880"/>
    <s v="CENTRAL NURSERY DEPOT"/>
    <s v="HERB 12CM"/>
    <n v="30"/>
    <n v="21.8"/>
    <n v="654"/>
    <n v="148076.52999999997"/>
    <x v="6"/>
  </r>
  <r>
    <m/>
    <x v="114"/>
    <s v="Invoice"/>
    <s v="86897"/>
    <s v="BUILDERS WAREHOUSE:ROBINDALE"/>
    <s v="HERB 12CM"/>
    <n v="30"/>
    <n v="20.3"/>
    <n v="609"/>
    <n v="148685.52999999997"/>
    <x v="6"/>
  </r>
  <r>
    <m/>
    <x v="114"/>
    <s v="Invoice"/>
    <s v="86899"/>
    <s v="GARDENSHOP PARKTOWN"/>
    <s v="HERB 12CM"/>
    <n v="10"/>
    <n v="21.8"/>
    <n v="218"/>
    <n v="148903.52999999997"/>
    <x v="6"/>
  </r>
  <r>
    <m/>
    <x v="240"/>
    <s v="Invoice"/>
    <s v="86909"/>
    <s v="BUILDERS WAREHOUSE:STRUBENS VALLEY"/>
    <s v="HERB 12CM"/>
    <n v="14"/>
    <n v="20.3"/>
    <n v="284.2"/>
    <n v="149187.72999999998"/>
    <x v="6"/>
  </r>
  <r>
    <m/>
    <x v="22"/>
    <s v="Invoice"/>
    <s v="86915"/>
    <s v="BUILDERS WAREHOUSE:NORTHMEAD"/>
    <s v="HERB 12CM"/>
    <n v="14"/>
    <n v="20.3"/>
    <n v="284.2"/>
    <n v="149471.93"/>
    <x v="6"/>
  </r>
  <r>
    <m/>
    <x v="22"/>
    <s v="Invoice"/>
    <s v="86919"/>
    <s v="BUILDERS WAREHOUSE:RIVONIA"/>
    <s v="HERB 12CM"/>
    <n v="28"/>
    <n v="20.3"/>
    <n v="568.4"/>
    <n v="150040.32999999999"/>
    <x v="6"/>
  </r>
  <r>
    <m/>
    <x v="22"/>
    <s v="Invoice"/>
    <s v="86920"/>
    <s v="BUILDERS WAREHOUSE:NEWMARKET"/>
    <s v="HERB 12CM"/>
    <n v="10"/>
    <n v="20.3"/>
    <n v="203"/>
    <n v="150243.32999999999"/>
    <x v="6"/>
  </r>
  <r>
    <m/>
    <x v="22"/>
    <s v="Invoice"/>
    <s v="86921"/>
    <s v="THYME SQUARE"/>
    <s v="HERB 12CM"/>
    <n v="5"/>
    <n v="21.8"/>
    <n v="109"/>
    <n v="150352.32999999999"/>
    <x v="6"/>
  </r>
  <r>
    <m/>
    <x v="22"/>
    <s v="Invoice"/>
    <s v="86924"/>
    <s v="BUILDERS WAREHOUSE:GLEN EAGLES"/>
    <s v="HERB 12CM"/>
    <n v="14"/>
    <n v="20.3"/>
    <n v="284.2"/>
    <n v="150636.53"/>
    <x v="6"/>
  </r>
  <r>
    <m/>
    <x v="22"/>
    <s v="Invoice"/>
    <s v="86925"/>
    <s v="LIFESTYLE HOME GARDEN"/>
    <s v="HERB 12CM"/>
    <n v="60"/>
    <n v="18.989999999999998"/>
    <n v="1139.4000000000001"/>
    <n v="151775.93"/>
    <x v="6"/>
  </r>
  <r>
    <m/>
    <x v="241"/>
    <s v="Invoice"/>
    <s v="86934"/>
    <s v="BUILDERS WAREHOUSE:FOURWAYS"/>
    <s v="HERB 12CM"/>
    <n v="42"/>
    <n v="20.3"/>
    <n v="852.6"/>
    <n v="152628.53"/>
    <x v="6"/>
  </r>
  <r>
    <m/>
    <x v="241"/>
    <s v="Invoice"/>
    <s v="86947"/>
    <s v="BUILDERS WAREHOUSE:STRUBENS VALLEY"/>
    <s v="HERB 12CM"/>
    <n v="50"/>
    <n v="20.3"/>
    <n v="1015"/>
    <n v="153643.53"/>
    <x v="6"/>
  </r>
  <r>
    <m/>
    <x v="115"/>
    <s v="Invoice"/>
    <s v="86933"/>
    <s v="BUILDERS WAREHOUSE:WONDER PARK"/>
    <s v="HERB 12CM"/>
    <n v="20"/>
    <n v="20.3"/>
    <n v="406"/>
    <n v="154049.53"/>
    <x v="6"/>
  </r>
  <r>
    <m/>
    <x v="115"/>
    <s v="Invoice"/>
    <s v="86930"/>
    <s v="BUILDERS WAREHOUSE:RIVONIA"/>
    <s v="HERB 12CM"/>
    <n v="28"/>
    <n v="20.3"/>
    <n v="568.4"/>
    <n v="154617.93"/>
    <x v="6"/>
  </r>
  <r>
    <m/>
    <x v="115"/>
    <s v="Invoice"/>
    <s v="86942"/>
    <s v="BUILDERS WAREHOUSE:RASLOUW"/>
    <s v="HERB 12CM"/>
    <n v="10"/>
    <n v="20.3"/>
    <n v="203"/>
    <n v="154820.93"/>
    <x v="6"/>
  </r>
  <r>
    <m/>
    <x v="115"/>
    <s v="Invoice"/>
    <s v="86949"/>
    <s v="LIFESTYLE HOME GARDEN"/>
    <s v="HERB 12CM"/>
    <n v="54"/>
    <n v="18.989999999999998"/>
    <n v="1025.46"/>
    <n v="155846.38999999998"/>
    <x v="6"/>
  </r>
  <r>
    <m/>
    <x v="23"/>
    <s v="Invoice"/>
    <s v="86951"/>
    <s v="FH CHAMBERLAIN TRADING (PTY) LTD:RIVIERA"/>
    <s v="HERB 12CM"/>
    <n v="40"/>
    <n v="20.3"/>
    <n v="812"/>
    <n v="156658.38999999998"/>
    <x v="6"/>
  </r>
  <r>
    <m/>
    <x v="23"/>
    <s v="Invoice"/>
    <s v="86954"/>
    <s v="GARDENSHOP PARKTOWN"/>
    <s v="HERB 12CM"/>
    <n v="10"/>
    <n v="21.8"/>
    <n v="218"/>
    <n v="156876.38999999998"/>
    <x v="6"/>
  </r>
  <r>
    <m/>
    <x v="23"/>
    <s v="Invoice"/>
    <s v="86980"/>
    <s v="BUILDERS WAREHOUSE:BLOEMFONTEIN"/>
    <s v="HERB 12CM"/>
    <n v="60"/>
    <n v="20.3"/>
    <n v="1218"/>
    <n v="158094.38999999998"/>
    <x v="6"/>
  </r>
  <r>
    <m/>
    <x v="242"/>
    <s v="Invoice"/>
    <s v="86963"/>
    <s v="BUILDERS WAREHOUSE:NORTHRIDING"/>
    <s v="HERB 12CM"/>
    <n v="14"/>
    <n v="20.3"/>
    <n v="284.2"/>
    <n v="158378.59"/>
    <x v="6"/>
  </r>
  <r>
    <m/>
    <x v="116"/>
    <s v="Invoice"/>
    <s v="86981"/>
    <s v="BUILDERS WAREHOUSE:RIVONIA"/>
    <s v="HERB 12CM"/>
    <n v="56"/>
    <n v="20.3"/>
    <n v="1136.8"/>
    <n v="159515.38999999998"/>
    <x v="6"/>
  </r>
  <r>
    <m/>
    <x v="116"/>
    <s v="Invoice"/>
    <s v="86982"/>
    <s v="BUILDERS WAREHOUSE:CEDAR SQUARE"/>
    <s v="HERB 12CM"/>
    <n v="28"/>
    <n v="20.3"/>
    <n v="568.4"/>
    <n v="160083.78999999998"/>
    <x v="6"/>
  </r>
  <r>
    <m/>
    <x v="116"/>
    <s v="Invoice"/>
    <s v="86983"/>
    <s v="BUILDERS WAREHOUSE:SUNWARD PARK"/>
    <s v="HERB 12CM"/>
    <n v="20"/>
    <n v="20.3"/>
    <n v="406"/>
    <n v="160489.78999999998"/>
    <x v="6"/>
  </r>
  <r>
    <m/>
    <x v="116"/>
    <s v="Invoice"/>
    <s v="86984"/>
    <s v="THYME SQUARE"/>
    <s v="HERB 12CM"/>
    <n v="15"/>
    <n v="21.8"/>
    <n v="327"/>
    <n v="160816.78999999998"/>
    <x v="6"/>
  </r>
  <r>
    <m/>
    <x v="116"/>
    <s v="Invoice"/>
    <s v="86991"/>
    <s v="IMPALA FLORA"/>
    <s v="HERB 12CM"/>
    <n v="35"/>
    <n v="20.5"/>
    <n v="717.5"/>
    <n v="161534.28999999998"/>
    <x v="6"/>
  </r>
  <r>
    <m/>
    <x v="116"/>
    <s v="Invoice"/>
    <s v="86992"/>
    <s v="BUILDERS WAREHOUSE:EMALALHENI"/>
    <s v="HERB 12CM"/>
    <n v="25"/>
    <n v="20.3"/>
    <n v="507.5"/>
    <n v="162041.78999999998"/>
    <x v="6"/>
  </r>
  <r>
    <m/>
    <x v="46"/>
    <s v="Invoice"/>
    <s v="87008"/>
    <s v="BUILDERS WAREHOUSE:STRUBENS VALLEY"/>
    <s v="HERB 12CM"/>
    <n v="50"/>
    <n v="20.3"/>
    <n v="1015"/>
    <n v="163056.78999999998"/>
    <x v="6"/>
  </r>
  <r>
    <m/>
    <x v="46"/>
    <s v="Invoice"/>
    <s v="87009"/>
    <s v="BUILDERS WAREHOUSE:NOORDHEUWEL"/>
    <s v="HERB 12CM"/>
    <n v="25"/>
    <n v="20.3"/>
    <n v="507.5"/>
    <n v="163564.28999999998"/>
    <x v="6"/>
  </r>
  <r>
    <m/>
    <x v="243"/>
    <s v="Invoice"/>
    <s v="86994"/>
    <s v="BUILDERS WAREHOUSE:LYNNWOOD"/>
    <s v="HERB 12CM"/>
    <n v="13"/>
    <n v="20.3"/>
    <n v="263.89999999999998"/>
    <n v="163828.18999999997"/>
    <x v="6"/>
  </r>
  <r>
    <m/>
    <x v="243"/>
    <s v="Invoice"/>
    <s v="86995"/>
    <s v="BUILDERS WAREHOUSE:GLEN EAGLES"/>
    <s v="HERB 12CM"/>
    <n v="14"/>
    <n v="20.3"/>
    <n v="284.2"/>
    <n v="164112.38999999998"/>
    <x v="6"/>
  </r>
  <r>
    <m/>
    <x v="243"/>
    <s v="Invoice"/>
    <s v="86999"/>
    <s v="BUILDERS WAREHOUSE:ERASMUS PARK"/>
    <s v="HERB 12CM"/>
    <n v="24"/>
    <n v="20.3"/>
    <n v="487.2"/>
    <n v="164599.59"/>
    <x v="6"/>
  </r>
  <r>
    <m/>
    <x v="243"/>
    <s v="Invoice"/>
    <s v="87002"/>
    <s v="BUILDERS WAREHOUSE:ZAMBEZI"/>
    <s v="HERB 12CM"/>
    <n v="10"/>
    <n v="20.3"/>
    <n v="203"/>
    <n v="164802.59"/>
    <x v="6"/>
  </r>
  <r>
    <m/>
    <x v="243"/>
    <s v="Invoice"/>
    <s v="87003"/>
    <s v="BUILDERS WAREHOUSE:WONDER PARK"/>
    <s v="HERB 12CM"/>
    <n v="10"/>
    <n v="20.3"/>
    <n v="203"/>
    <n v="165005.59"/>
    <x v="6"/>
  </r>
  <r>
    <m/>
    <x v="24"/>
    <s v="Invoice"/>
    <s v="87011"/>
    <s v="BUILDERS WAREHOUSE:RIVONIA"/>
    <s v="HERB 12CM"/>
    <n v="1"/>
    <n v="20.3"/>
    <n v="20.3"/>
    <n v="165025.88999999998"/>
    <x v="6"/>
  </r>
  <r>
    <m/>
    <x v="24"/>
    <s v="Invoice"/>
    <s v="87015"/>
    <s v="BUILDERS WAREHOUSE:CRAIGHALL PARK"/>
    <s v="HERB 12CM"/>
    <n v="20"/>
    <n v="20.3"/>
    <n v="406"/>
    <n v="165431.88999999998"/>
    <x v="6"/>
  </r>
  <r>
    <m/>
    <x v="117"/>
    <s v="Invoice"/>
    <s v="87022"/>
    <s v="BUILDERS WAREHOUSE:KEMPTON PARK"/>
    <s v="HERB 12CM"/>
    <n v="32"/>
    <n v="20.3"/>
    <n v="649.6"/>
    <n v="166081.49"/>
    <x v="6"/>
  </r>
  <r>
    <m/>
    <x v="117"/>
    <s v="Invoice"/>
    <s v="87023"/>
    <s v="BUILDERS WAREHOUSE:GREENSTONE"/>
    <s v="HERB 12CM"/>
    <n v="40"/>
    <n v="20.3"/>
    <n v="812"/>
    <n v="166893.49"/>
    <x v="6"/>
  </r>
  <r>
    <m/>
    <x v="118"/>
    <s v="Invoice"/>
    <s v="87035"/>
    <s v="THYME SQUARE"/>
    <s v="HERB 12CM"/>
    <n v="10"/>
    <n v="21.8"/>
    <n v="218"/>
    <n v="167111.49"/>
    <x v="6"/>
  </r>
  <r>
    <m/>
    <x v="118"/>
    <s v="Invoice"/>
    <s v="87036"/>
    <s v="BUILDERS WAREHOUSE:EDENVALE"/>
    <s v="HERB 12CM"/>
    <n v="55"/>
    <n v="20.3"/>
    <n v="1116.5"/>
    <n v="168227.99"/>
    <x v="6"/>
  </r>
  <r>
    <m/>
    <x v="118"/>
    <s v="Invoice"/>
    <s v="87038"/>
    <s v="BUILDERS WAREHOUSE:BOKSBURG (NEW)"/>
    <s v="HERB 12CM"/>
    <n v="40"/>
    <n v="20.3"/>
    <n v="812"/>
    <n v="169039.99"/>
    <x v="6"/>
  </r>
  <r>
    <m/>
    <x v="118"/>
    <s v="Invoice"/>
    <s v="87065"/>
    <s v="IMPALA FLORA"/>
    <s v="HERB 12CM"/>
    <n v="21"/>
    <n v="20.25"/>
    <n v="425.25"/>
    <n v="169465.24"/>
    <x v="6"/>
  </r>
  <r>
    <m/>
    <x v="119"/>
    <s v="Invoice"/>
    <s v="87041"/>
    <s v="BUILDERS WAREHOUSE:RIVONIA"/>
    <s v="HERB 12CM"/>
    <n v="35"/>
    <n v="20.3"/>
    <n v="710.5"/>
    <n v="170175.74"/>
    <x v="6"/>
  </r>
  <r>
    <m/>
    <x v="119"/>
    <s v="Invoice"/>
    <s v="87045"/>
    <s v="BUILDERS WAREHOUSE:FOURWAYS"/>
    <s v="HERB 12CM"/>
    <n v="14"/>
    <n v="20.3"/>
    <n v="284.2"/>
    <n v="170459.94"/>
    <x v="6"/>
  </r>
  <r>
    <m/>
    <x v="119"/>
    <s v="Invoice"/>
    <s v="87046"/>
    <s v="BUILDERS WAREHOUSE:GEZINA NEW"/>
    <s v="HERB 12CM"/>
    <n v="20"/>
    <n v="20.3"/>
    <n v="406"/>
    <n v="170865.94"/>
    <x v="6"/>
  </r>
  <r>
    <m/>
    <x v="119"/>
    <s v="Invoice"/>
    <s v="87047"/>
    <s v="BUILDERS WAREHOUSE:CEDAR SQUARE"/>
    <s v="HERB 12CM"/>
    <n v="14"/>
    <n v="20.3"/>
    <n v="284.2"/>
    <n v="171150.14"/>
    <x v="6"/>
  </r>
  <r>
    <m/>
    <x v="119"/>
    <s v="Invoice"/>
    <s v="87049"/>
    <s v="BUILDERS WAREHOUSE:LYNNWOOD"/>
    <s v="HERB 12CM"/>
    <n v="20"/>
    <n v="20.3"/>
    <n v="406"/>
    <n v="171556.14"/>
    <x v="6"/>
  </r>
  <r>
    <m/>
    <x v="119"/>
    <s v="Invoice"/>
    <s v="87054"/>
    <s v="LIFESTYLE HOME GARDEN"/>
    <s v="HERB 12CM"/>
    <n v="50"/>
    <n v="18.989999999999998"/>
    <n v="949.5"/>
    <n v="172505.64"/>
    <x v="6"/>
  </r>
  <r>
    <m/>
    <x v="119"/>
    <s v="Invoice"/>
    <s v="87056"/>
    <s v="ECKARDS GARDEN PAVILION"/>
    <s v="HERB 12CM"/>
    <n v="40"/>
    <n v="21.8"/>
    <n v="872"/>
    <n v="173377.64"/>
    <x v="6"/>
  </r>
  <r>
    <m/>
    <x v="6"/>
    <s v="Invoice"/>
    <s v="87081"/>
    <s v="FH CHAMBERLAIN TRADING (PTY) LTD:KYALAMI"/>
    <s v="HERB 12CM "/>
    <n v="30"/>
    <n v="20.3"/>
    <n v="609"/>
    <n v="173986.64"/>
    <x v="6"/>
  </r>
  <r>
    <m/>
    <x v="6"/>
    <s v="Invoice"/>
    <s v="87082"/>
    <s v="BUILDERS WAREHOUSE:KLERKSDORP"/>
    <s v="HERB 12CM"/>
    <n v="14"/>
    <n v="20.3"/>
    <n v="284.2"/>
    <n v="174270.84000000003"/>
    <x v="6"/>
  </r>
  <r>
    <m/>
    <x v="120"/>
    <s v="Invoice"/>
    <s v="87089"/>
    <s v="BUILDERS WAREHOUSE:BOKSBURG (NEW)"/>
    <s v="HERB 12CM"/>
    <n v="10"/>
    <n v="20.3"/>
    <n v="203"/>
    <n v="174473.84000000003"/>
    <x v="6"/>
  </r>
  <r>
    <m/>
    <x v="120"/>
    <s v="Invoice"/>
    <s v="87092"/>
    <s v="BUILDERS WAREHOUSE:NORTHRIDING"/>
    <s v="HERB 12CM"/>
    <n v="28"/>
    <n v="20.3"/>
    <n v="568.4"/>
    <n v="175042.24000000002"/>
    <x v="6"/>
  </r>
  <r>
    <m/>
    <x v="120"/>
    <s v="Invoice"/>
    <s v="87093"/>
    <s v="BUILDERS WAREHOUSE:CARNIVAL MALL"/>
    <s v="HERB 12CM"/>
    <n v="10"/>
    <n v="20.3"/>
    <n v="203"/>
    <n v="175245.24000000002"/>
    <x v="6"/>
  </r>
  <r>
    <m/>
    <x v="120"/>
    <s v="Invoice"/>
    <s v="87094"/>
    <s v="BUILDERS WAREHOUSE:NORTHMEAD"/>
    <s v="HERB 12CM"/>
    <n v="10"/>
    <n v="20.3"/>
    <n v="203"/>
    <n v="175448.24000000002"/>
    <x v="6"/>
  </r>
  <r>
    <m/>
    <x v="122"/>
    <s v="Invoice"/>
    <s v="87108"/>
    <s v="LIFESTYLE HOME GARDEN"/>
    <s v="HERB 12CM"/>
    <n v="100"/>
    <n v="18.989999999999998"/>
    <n v="1899"/>
    <n v="177347.24000000002"/>
    <x v="6"/>
  </r>
  <r>
    <m/>
    <x v="122"/>
    <s v="Invoice"/>
    <s v="87109"/>
    <s v="BUILDERS WAREHOUSE:GLEN EAGLES"/>
    <s v="HERB 12CM"/>
    <n v="28"/>
    <n v="20.3"/>
    <n v="568.4"/>
    <n v="177915.64"/>
    <x v="6"/>
  </r>
  <r>
    <m/>
    <x v="125"/>
    <s v="Invoice"/>
    <s v="87160"/>
    <s v="BUILDERS WAREHOUSE:STRUBENS VALLEY"/>
    <s v="HERB 12CM"/>
    <n v="20"/>
    <n v="20.3"/>
    <n v="406"/>
    <n v="178321.64"/>
    <x v="6"/>
  </r>
  <r>
    <m/>
    <x v="126"/>
    <s v="Invoice"/>
    <s v="87140"/>
    <s v="BUILDERS WAREHOUSE:GLEN EAGLES"/>
    <s v="HERB 12CM"/>
    <n v="28"/>
    <n v="20.3"/>
    <n v="568.4"/>
    <n v="178890.04"/>
    <x v="6"/>
  </r>
  <r>
    <m/>
    <x v="126"/>
    <s v="Invoice"/>
    <s v="87144"/>
    <s v="BUILDERS WAREHOUSE:RIVONIA"/>
    <s v="HERB 12CM"/>
    <n v="28"/>
    <n v="20.3"/>
    <n v="568.4"/>
    <n v="179458.44"/>
    <x v="6"/>
  </r>
  <r>
    <m/>
    <x v="126"/>
    <s v="Invoice"/>
    <s v="87145"/>
    <s v="BUILDERS WAREHOUSE:FOURWAYS"/>
    <s v="HERB 12CM"/>
    <n v="28"/>
    <n v="20.3"/>
    <n v="568.4"/>
    <n v="180026.84"/>
    <x v="6"/>
  </r>
  <r>
    <m/>
    <x v="126"/>
    <s v="Invoice"/>
    <s v="87147"/>
    <s v="FH CHAMBERLAIN TRADING (PTY) LTD:KYALAMI"/>
    <s v="HERB 12CM"/>
    <n v="30"/>
    <n v="20.3"/>
    <n v="609"/>
    <n v="180635.84"/>
    <x v="6"/>
  </r>
  <r>
    <m/>
    <x v="126"/>
    <s v="Invoice"/>
    <s v="87149"/>
    <s v="BUILDERS WAREHOUSE:RASLOUW"/>
    <s v="HERB 12CM"/>
    <n v="15"/>
    <n v="20.3"/>
    <n v="304.5"/>
    <n v="180940.34"/>
    <x v="6"/>
  </r>
  <r>
    <m/>
    <x v="126"/>
    <s v="Invoice"/>
    <s v="87150"/>
    <s v="BUILDERS WAREHOUSE:CENTURION"/>
    <s v="HERB 12CM"/>
    <n v="15"/>
    <n v="20.3"/>
    <n v="304.5"/>
    <n v="181244.84"/>
    <x v="6"/>
  </r>
  <r>
    <m/>
    <x v="126"/>
    <s v="Invoice"/>
    <s v="87154"/>
    <s v="LIFESTYLE HOME GARDEN"/>
    <s v="HERB 12CM"/>
    <n v="60"/>
    <n v="21.9"/>
    <n v="1314"/>
    <n v="182558.84"/>
    <x v="6"/>
  </r>
  <r>
    <m/>
    <x v="126"/>
    <s v="Invoice"/>
    <s v="87179"/>
    <s v="BUILDERS WAREHOUSE:BLOEMFONTEIN"/>
    <s v="HERB 12CM"/>
    <n v="20"/>
    <n v="20.3"/>
    <n v="406"/>
    <n v="182964.84"/>
    <x v="6"/>
  </r>
  <r>
    <m/>
    <x v="47"/>
    <s v="Invoice"/>
    <s v="87170"/>
    <s v="BUILDERS WAREHOUSE:NORTHRIDING"/>
    <s v="HERB 12CM"/>
    <n v="14"/>
    <n v="20.3"/>
    <n v="284.2"/>
    <n v="183249.04"/>
    <x v="6"/>
  </r>
  <r>
    <m/>
    <x v="25"/>
    <s v="Invoice"/>
    <s v="87185"/>
    <s v="THYME SQUARE"/>
    <s v="HERB 12CM"/>
    <n v="5"/>
    <n v="21.8"/>
    <n v="109"/>
    <n v="183358.04"/>
    <x v="6"/>
  </r>
  <r>
    <m/>
    <x v="25"/>
    <s v="Invoice"/>
    <s v="87205"/>
    <s v="BUILDERS WAREHOUSE:STRUBENS VALLEY"/>
    <s v="HERB 12CM"/>
    <n v="20"/>
    <n v="20.3"/>
    <n v="406"/>
    <n v="183764.04"/>
    <x v="6"/>
  </r>
  <r>
    <m/>
    <x v="127"/>
    <s v="Invoice"/>
    <s v="87187"/>
    <s v="BUILDERS WAREHOUSE:CEDAR SQUARE"/>
    <s v="HERB 12CM"/>
    <n v="14"/>
    <n v="20.3"/>
    <n v="284.2"/>
    <n v="184048.24000000002"/>
    <x v="6"/>
  </r>
  <r>
    <m/>
    <x v="127"/>
    <s v="Invoice"/>
    <s v="87191"/>
    <s v="BUILDERS WAREHOUSE:WONDER PARK"/>
    <s v="HERB 12CM"/>
    <n v="20"/>
    <n v="20.3"/>
    <n v="406"/>
    <n v="184454.24000000002"/>
    <x v="6"/>
  </r>
  <r>
    <m/>
    <x v="127"/>
    <s v="Invoice"/>
    <s v="87192"/>
    <s v="BUILDERS WAREHOUSE:RIVONIA"/>
    <s v="HERB 12CM"/>
    <n v="28"/>
    <n v="20.3"/>
    <n v="568.4"/>
    <n v="185022.64"/>
    <x v="6"/>
  </r>
  <r>
    <m/>
    <x v="127"/>
    <s v="Invoice"/>
    <s v="87211"/>
    <s v="ECKARDS GARDEN PAVILION"/>
    <s v="HERB 12CM"/>
    <n v="53"/>
    <n v="21.8"/>
    <n v="1155.4000000000001"/>
    <n v="186178.04"/>
    <x v="6"/>
  </r>
  <r>
    <m/>
    <x v="127"/>
    <s v="Invoice"/>
    <s v="87222"/>
    <s v="BUILDERS WAREHOUSE:SECUNDA"/>
    <s v="HERB 12CM"/>
    <n v="30"/>
    <n v="20.3"/>
    <n v="609"/>
    <n v="186787.04"/>
    <x v="6"/>
  </r>
  <r>
    <m/>
    <x v="127"/>
    <s v="Invoice"/>
    <s v="87225"/>
    <s v="CARL'S GARDEN"/>
    <s v="HERB 12CM"/>
    <n v="2"/>
    <n v="21.8"/>
    <n v="43.6"/>
    <n v="186830.64"/>
    <x v="6"/>
  </r>
  <r>
    <m/>
    <x v="128"/>
    <s v="Invoice"/>
    <s v="87215"/>
    <s v="FH CHAMBERLAIN TRADING (PTY) LTD:RIVIERA"/>
    <s v="HERB 12CM"/>
    <n v="20"/>
    <n v="20.3"/>
    <n v="406"/>
    <n v="187236.64"/>
    <x v="6"/>
  </r>
  <r>
    <m/>
    <x v="128"/>
    <s v="Invoice"/>
    <s v="87216"/>
    <s v="FH CHAMBERLAIN TRADING (PTY) LTD:KYALAMI"/>
    <s v="HERB 12CM"/>
    <n v="20"/>
    <n v="20.3"/>
    <n v="406"/>
    <n v="187642.64"/>
    <x v="6"/>
  </r>
  <r>
    <m/>
    <x v="128"/>
    <s v="Invoice"/>
    <s v="87218"/>
    <s v="BUILDERS WAREHOUSE:SOUTHGATE"/>
    <s v="HERB 12CM"/>
    <n v="5"/>
    <n v="20.3"/>
    <n v="101.5"/>
    <n v="187744.14"/>
    <x v="6"/>
  </r>
  <r>
    <m/>
    <x v="129"/>
    <s v="Invoice"/>
    <s v="87226"/>
    <s v="BUILDERS WAREHOUSE:NOORDHEUWEL"/>
    <s v="HERB 12CM  "/>
    <n v="28"/>
    <n v="20.3"/>
    <n v="568.4"/>
    <n v="188312.54"/>
    <x v="6"/>
  </r>
  <r>
    <m/>
    <x v="26"/>
    <s v="Invoice"/>
    <s v="87251"/>
    <s v="BUILDERS WAREHOUSE:RIVONIA"/>
    <s v="HERB 12CM"/>
    <n v="28"/>
    <n v="20.3"/>
    <n v="568.4"/>
    <n v="188880.94"/>
    <x v="6"/>
  </r>
  <r>
    <m/>
    <x v="26"/>
    <s v="Invoice"/>
    <s v="87252"/>
    <s v="THYME SQUARE"/>
    <s v="HERB 12CM"/>
    <n v="15"/>
    <n v="21.8"/>
    <n v="327"/>
    <n v="189207.94"/>
    <x v="6"/>
  </r>
  <r>
    <m/>
    <x v="26"/>
    <s v="Invoice"/>
    <s v="87255"/>
    <s v="LIFESTYLE HOME GARDEN"/>
    <s v="HERB 12CM"/>
    <n v="25"/>
    <n v="18.989999999999998"/>
    <n v="474.75"/>
    <n v="189682.69"/>
    <x v="6"/>
  </r>
  <r>
    <m/>
    <x v="26"/>
    <s v="Invoice"/>
    <s v="87270"/>
    <s v="BUILDERS WAREHOUSE:MAFIKENG"/>
    <s v="HERB 12CM"/>
    <n v="50"/>
    <n v="20.3"/>
    <n v="1015"/>
    <n v="190697.69"/>
    <x v="6"/>
  </r>
  <r>
    <m/>
    <x v="210"/>
    <s v="Invoice"/>
    <s v="87290"/>
    <s v="IMPALA FLORA"/>
    <s v="HERB 12CM"/>
    <n v="50"/>
    <n v="20.5"/>
    <n v="1025"/>
    <n v="191722.69"/>
    <x v="6"/>
  </r>
  <r>
    <m/>
    <x v="210"/>
    <s v="Invoice"/>
    <s v="87293"/>
    <s v="BUILDERS WAREHOUSE:STRUBENS VALLEY"/>
    <s v="HERB 12CM"/>
    <n v="42"/>
    <n v="20.3"/>
    <n v="852.6"/>
    <n v="192575.29"/>
    <x v="6"/>
  </r>
  <r>
    <m/>
    <x v="210"/>
    <s v="Invoice"/>
    <s v="87316"/>
    <s v="MONTANA GARDEN PAVILION"/>
    <s v="HERB 12CM"/>
    <n v="25"/>
    <n v="21.8"/>
    <n v="545"/>
    <n v="193120.29"/>
    <x v="6"/>
  </r>
  <r>
    <m/>
    <x v="210"/>
    <s v="Invoice"/>
    <s v="87318"/>
    <s v="BUILDERS WAREHOUSE:NELSPRUIT"/>
    <s v="HERB 12CM"/>
    <n v="50"/>
    <n v="20.3"/>
    <n v="1015"/>
    <n v="194135.29"/>
    <x v="6"/>
  </r>
  <r>
    <m/>
    <x v="130"/>
    <s v="Invoice"/>
    <s v="87273"/>
    <s v="BUILDERS WAREHOUSE:RUSTENBURG"/>
    <s v="HERB 12CM"/>
    <n v="24"/>
    <n v="20.3"/>
    <n v="487.2"/>
    <n v="194622.49000000002"/>
    <x v="6"/>
  </r>
  <r>
    <m/>
    <x v="130"/>
    <s v="Invoice"/>
    <s v="87274"/>
    <s v="BUILDERS WAREHOUSE:RIVONIA"/>
    <s v="HERB 12CM"/>
    <n v="20"/>
    <n v="20.3"/>
    <n v="406"/>
    <n v="195028.49000000002"/>
    <x v="6"/>
  </r>
  <r>
    <m/>
    <x v="130"/>
    <s v="Invoice"/>
    <s v="87275"/>
    <s v="BUILDERS WAREHOUSE:ZAMBEZI"/>
    <s v="HERB 12CM"/>
    <n v="40"/>
    <n v="20.3"/>
    <n v="812"/>
    <n v="195840.49000000002"/>
    <x v="6"/>
  </r>
  <r>
    <m/>
    <x v="130"/>
    <s v="Invoice"/>
    <s v="87278"/>
    <s v="BUILDERS WAREHOUSE:GEZINA NEW"/>
    <s v="HERB 12CM"/>
    <n v="20"/>
    <n v="20.3"/>
    <n v="406"/>
    <n v="196246.49000000002"/>
    <x v="6"/>
  </r>
  <r>
    <m/>
    <x v="130"/>
    <s v="Invoice"/>
    <s v="87282"/>
    <s v="BUILDERS WAREHOUSE:GLEN EAGLES"/>
    <s v="HERB 12CM"/>
    <n v="28"/>
    <n v="20.3"/>
    <n v="568.4"/>
    <n v="196814.89"/>
    <x v="6"/>
  </r>
  <r>
    <m/>
    <x v="130"/>
    <s v="Invoice"/>
    <s v="87285"/>
    <s v="HILLCREST NURSERY"/>
    <s v="HERB 12CM"/>
    <n v="42"/>
    <n v="21.8"/>
    <n v="915.6"/>
    <n v="197730.49000000002"/>
    <x v="6"/>
  </r>
  <r>
    <m/>
    <x v="130"/>
    <s v="Invoice"/>
    <s v="87295"/>
    <s v="ECKARDS GARDEN PAVILION"/>
    <s v="HERB 12CM"/>
    <n v="15"/>
    <n v="21.8"/>
    <n v="327"/>
    <n v="198057.49000000002"/>
    <x v="6"/>
  </r>
  <r>
    <m/>
    <x v="27"/>
    <s v="Invoice"/>
    <s v="87301"/>
    <s v="BUILDERS WAREHOUSE:CRAIGHALL PARK"/>
    <s v="HERB 12CM"/>
    <n v="25"/>
    <n v="20.3"/>
    <n v="507.5"/>
    <n v="198564.99000000002"/>
    <x v="6"/>
  </r>
  <r>
    <m/>
    <x v="27"/>
    <s v="Invoice"/>
    <s v="87305"/>
    <s v="BUILDERS WAREHOUSE:LAMBTON"/>
    <s v="HERB 12CM"/>
    <n v="6"/>
    <n v="20.3"/>
    <n v="121.8"/>
    <n v="198686.79"/>
    <x v="6"/>
  </r>
  <r>
    <m/>
    <x v="27"/>
    <s v="Invoice"/>
    <s v="87306"/>
    <s v="FH CHAMBERLAIN TRADING (PTY) LTD:WATERKLOOF GLEN"/>
    <s v="HERB 12CM"/>
    <n v="40"/>
    <n v="20.3"/>
    <n v="812"/>
    <n v="199498.79"/>
    <x v="6"/>
  </r>
  <r>
    <m/>
    <x v="27"/>
    <s v="Invoice"/>
    <s v="87308"/>
    <s v="FH CHAMBERLAIN TRADING (PTY) LTD:KYALAMI"/>
    <s v="HERB 12CM"/>
    <n v="20"/>
    <n v="20.3"/>
    <n v="406"/>
    <n v="199904.79"/>
    <x v="6"/>
  </r>
  <r>
    <m/>
    <x v="245"/>
    <s v="Invoice"/>
    <s v="87319"/>
    <s v="BUILDERS WAREHOUSE:GREENSTONE"/>
    <s v="HERB 12CM"/>
    <n v="20"/>
    <n v="20.3"/>
    <n v="406"/>
    <n v="200310.79"/>
    <x v="6"/>
  </r>
  <r>
    <m/>
    <x v="131"/>
    <s v="Invoice"/>
    <s v="87327"/>
    <s v="BUILDERS WAREHOUSE:RIVONIA"/>
    <s v="HERB 12CM"/>
    <n v="25"/>
    <n v="20.3"/>
    <n v="507.5"/>
    <n v="200818.29"/>
    <x v="6"/>
  </r>
  <r>
    <m/>
    <x v="131"/>
    <s v="Invoice"/>
    <s v="87332"/>
    <s v="BUILDERS WAREHOUSE:GLEN EAGLES"/>
    <s v="HERB 12CM"/>
    <n v="35"/>
    <n v="20.3"/>
    <n v="710.5"/>
    <n v="201528.79"/>
    <x v="6"/>
  </r>
  <r>
    <m/>
    <x v="131"/>
    <s v="Invoice"/>
    <s v="87335"/>
    <s v="BUILDERS WAREHOUSE:NORTHMEAD"/>
    <s v="HERB 12CM"/>
    <n v="36"/>
    <n v="20.3"/>
    <n v="730.8"/>
    <n v="202259.59"/>
    <x v="6"/>
  </r>
  <r>
    <m/>
    <x v="304"/>
    <s v="Invoice"/>
    <s v="87361"/>
    <s v="BUCO SSC:BRITS"/>
    <s v="HERB 12CM"/>
    <n v="12"/>
    <n v="12.4"/>
    <n v="148.80000000000001"/>
    <n v="202408.38999999998"/>
    <x v="6"/>
  </r>
  <r>
    <m/>
    <x v="304"/>
    <s v="Invoice"/>
    <s v="87362"/>
    <s v="BUILDERS WAREHOUSE:ROBINDALE"/>
    <s v="HERB 12CM"/>
    <n v="40"/>
    <n v="12.2"/>
    <n v="488"/>
    <n v="202896.38999999998"/>
    <x v="6"/>
  </r>
  <r>
    <m/>
    <x v="304"/>
    <s v="Invoice"/>
    <s v="87363"/>
    <s v="BUILDERS WAREHOUSE:STRUBENS VALLEY"/>
    <s v="HERB 12CM"/>
    <n v="28"/>
    <n v="20.3"/>
    <n v="568.4"/>
    <n v="203464.78999999998"/>
    <x v="6"/>
  </r>
  <r>
    <m/>
    <x v="132"/>
    <s v="Invoice"/>
    <s v="87347"/>
    <s v="BUILDERS WAREHOUSE:RIVONIA"/>
    <s v="HERB 12CM"/>
    <n v="20"/>
    <n v="20.3"/>
    <n v="406"/>
    <n v="203870.78999999998"/>
    <x v="6"/>
  </r>
  <r>
    <m/>
    <x v="132"/>
    <s v="Invoice"/>
    <s v="87348"/>
    <s v="BUILDERS WAREHOUSE:ZAMBEZI"/>
    <s v="HERB 12CM"/>
    <n v="24"/>
    <n v="20.3"/>
    <n v="487.2"/>
    <n v="204357.99"/>
    <x v="6"/>
  </r>
  <r>
    <m/>
    <x v="132"/>
    <s v="Invoice"/>
    <s v="87355"/>
    <s v="FH CHAMBERLAIN TRADING (PTY) LTD:WATERKLOOF GLEN"/>
    <s v="HERB 12CM"/>
    <n v="25"/>
    <n v="20.3"/>
    <n v="507.5"/>
    <n v="204865.49"/>
    <x v="6"/>
  </r>
  <r>
    <m/>
    <x v="132"/>
    <s v="Invoice"/>
    <s v="87367"/>
    <s v="LIFESTYLE HOME GARDEN"/>
    <s v="HERB 12CM"/>
    <n v="100"/>
    <n v="18.989999999999998"/>
    <n v="1899"/>
    <n v="206764.49"/>
    <x v="6"/>
  </r>
  <r>
    <m/>
    <x v="246"/>
    <s v="Invoice"/>
    <s v="87368"/>
    <s v="BUILDERS WAREHOUSE:CRAIGHALL PARK"/>
    <s v="HERB 12CM"/>
    <n v="25"/>
    <n v="20.3"/>
    <n v="507.5"/>
    <n v="207271.99"/>
    <x v="6"/>
  </r>
  <r>
    <m/>
    <x v="246"/>
    <s v="Invoice"/>
    <s v="87373"/>
    <s v="BUCO SSC:POTCHEFSTROOM"/>
    <s v="HERB 12CM"/>
    <n v="25"/>
    <n v="23.2"/>
    <n v="580"/>
    <n v="207851.99"/>
    <x v="6"/>
  </r>
  <r>
    <m/>
    <x v="133"/>
    <s v="Invoice"/>
    <s v="87371"/>
    <s v="RIVERSIDE MICA"/>
    <s v="HERB CATNIP 12CM"/>
    <n v="5"/>
    <n v="22.06"/>
    <n v="110.3"/>
    <n v="207962.28999999998"/>
    <x v="4"/>
  </r>
  <r>
    <m/>
    <x v="133"/>
    <s v="Invoice"/>
    <s v="87412"/>
    <s v="BUILDERS WAREHOUSE:NEWCASTLE"/>
    <s v="HERB 12CM"/>
    <n v="95"/>
    <n v="20.3"/>
    <n v="1928.5"/>
    <n v="209890.78999999998"/>
    <x v="6"/>
  </r>
  <r>
    <m/>
    <x v="7"/>
    <s v="Invoice"/>
    <s v="87395"/>
    <s v="BUILDERS WAREHOUSE:EDENVALE"/>
    <s v="HERB 12CM"/>
    <n v="30"/>
    <n v="20.3"/>
    <n v="609"/>
    <n v="210499.78999999998"/>
    <x v="6"/>
  </r>
  <r>
    <m/>
    <x v="7"/>
    <s v="Invoice"/>
    <s v="87399"/>
    <s v="THYME SQUARE"/>
    <s v="HERB 12CM"/>
    <n v="25"/>
    <n v="21.8"/>
    <n v="545"/>
    <n v="211044.78999999998"/>
    <x v="6"/>
  </r>
  <r>
    <m/>
    <x v="7"/>
    <s v="Invoice"/>
    <s v="87405"/>
    <s v="IMPALA FLORA"/>
    <s v="HERB 12CM"/>
    <n v="30"/>
    <n v="20.5"/>
    <n v="615"/>
    <n v="211659.78999999998"/>
    <x v="6"/>
  </r>
  <r>
    <m/>
    <x v="7"/>
    <s v="Invoice"/>
    <s v="87406"/>
    <s v="BUILDERS WAREHOUSE:BLOEMFONTEIN"/>
    <s v="HERB 12CM"/>
    <n v="40"/>
    <n v="20.3"/>
    <n v="812"/>
    <n v="212471.78999999998"/>
    <x v="6"/>
  </r>
  <r>
    <m/>
    <x v="134"/>
    <s v="Invoice"/>
    <s v="87441"/>
    <s v="BUILDERS WAREHOUSE:NOORDHEUWEL"/>
    <s v="HERB 12CM"/>
    <n v="25"/>
    <n v="20.3"/>
    <n v="507.5"/>
    <n v="212979.28999999998"/>
    <x v="6"/>
  </r>
  <r>
    <m/>
    <x v="135"/>
    <s v="Invoice"/>
    <s v="87422"/>
    <s v="BUILDERS WAREHOUSE:GLEN EAGLES"/>
    <s v="HERB 12CM"/>
    <n v="28"/>
    <n v="20.3"/>
    <n v="568.4"/>
    <n v="213547.68999999997"/>
    <x v="6"/>
  </r>
  <r>
    <m/>
    <x v="135"/>
    <s v="Invoice"/>
    <s v="87426"/>
    <s v="FH CHAMBERLAIN TRADING (PTY) LTD:RIVIERA"/>
    <s v="HERB 12CM"/>
    <n v="35"/>
    <n v="20.3"/>
    <n v="710.5"/>
    <n v="214258.18999999997"/>
    <x v="6"/>
  </r>
  <r>
    <m/>
    <x v="135"/>
    <s v="Invoice"/>
    <s v="87428"/>
    <s v="FH CHAMBERLAIN TRADING (PTY) LTD:KYALAMI"/>
    <s v="HERB 12CM"/>
    <n v="40"/>
    <n v="20.3"/>
    <n v="812"/>
    <n v="215070.18999999997"/>
    <x v="6"/>
  </r>
  <r>
    <m/>
    <x v="247"/>
    <s v="Invoice"/>
    <s v="87446"/>
    <s v="BUILDERS WAREHOUSE:CRAIGHALL PARK"/>
    <s v="HERB 12CM"/>
    <n v="10"/>
    <n v="20.3"/>
    <n v="203"/>
    <n v="215273.18999999997"/>
    <x v="6"/>
  </r>
  <r>
    <m/>
    <x v="136"/>
    <s v="Invoice"/>
    <s v="87454"/>
    <s v="BUILDERS WAREHOUSE:NORTHRIDING"/>
    <s v="HERB 12CM"/>
    <n v="14"/>
    <n v="20.3"/>
    <n v="284.2"/>
    <n v="215557.38999999998"/>
    <x v="6"/>
  </r>
  <r>
    <m/>
    <x v="136"/>
    <s v="Invoice"/>
    <s v="87456"/>
    <s v="BUILDERS WAREHOUSE:GREENSTONE"/>
    <s v="HERB 12CM"/>
    <n v="10"/>
    <n v="20.3"/>
    <n v="203"/>
    <n v="215760.38999999998"/>
    <x v="6"/>
  </r>
  <r>
    <m/>
    <x v="137"/>
    <s v="Invoice"/>
    <s v="87467"/>
    <s v="BUILDERS WAREHOUSE:RIVONIA"/>
    <s v="HERB 12CM"/>
    <n v="56"/>
    <n v="20.3"/>
    <n v="1136.8"/>
    <n v="216897.18999999997"/>
    <x v="6"/>
  </r>
  <r>
    <m/>
    <x v="137"/>
    <s v="Invoice"/>
    <s v="87468"/>
    <s v="BUILDERS WAREHOUSE:FOURWAYS"/>
    <s v="HERB 12CM"/>
    <n v="42"/>
    <n v="20.3"/>
    <n v="852.6"/>
    <n v="217749.78999999998"/>
    <x v="6"/>
  </r>
  <r>
    <m/>
    <x v="137"/>
    <s v="Invoice"/>
    <s v="87471"/>
    <s v="BUILDERS WAREHOUSE:BOKSBURG (NEW)"/>
    <s v="HERB 12CM"/>
    <n v="100"/>
    <n v="20.3"/>
    <n v="2030"/>
    <n v="219779.78999999998"/>
    <x v="6"/>
  </r>
  <r>
    <m/>
    <x v="137"/>
    <s v="Invoice"/>
    <s v="87473"/>
    <s v="BUILDERS WAREHOUSE:NORTHMEAD"/>
    <s v="HERB 12CM"/>
    <n v="18"/>
    <n v="20.3"/>
    <n v="365.4"/>
    <n v="220145.18999999997"/>
    <x v="6"/>
  </r>
  <r>
    <m/>
    <x v="137"/>
    <s v="Invoice"/>
    <s v="87479"/>
    <s v="MONTANA GARDEN PAVILION"/>
    <s v="HERB 12CM"/>
    <n v="25"/>
    <n v="21.8"/>
    <n v="545"/>
    <n v="220690.18999999997"/>
    <x v="6"/>
  </r>
  <r>
    <m/>
    <x v="137"/>
    <s v="Invoice"/>
    <s v="87486"/>
    <s v="BUILDERS WAREHOUSE:NELSPRUIT"/>
    <s v="HERB 12CM"/>
    <n v="50"/>
    <n v="20.3"/>
    <n v="1015"/>
    <n v="221705.18999999997"/>
    <x v="6"/>
  </r>
  <r>
    <m/>
    <x v="138"/>
    <s v="Invoice"/>
    <s v="87507"/>
    <s v="BUILDERS WAREHOUSE:STRUBENS VALLEY"/>
    <s v="HERB 12CM"/>
    <n v="20"/>
    <n v="20.3"/>
    <n v="406"/>
    <n v="222111.18999999997"/>
    <x v="6"/>
  </r>
  <r>
    <m/>
    <x v="139"/>
    <s v="Invoice"/>
    <s v="87493"/>
    <s v="BUILDERS WAREHOUSE:GEZINA NEW"/>
    <s v="HERB 12CM"/>
    <n v="30"/>
    <n v="20.3"/>
    <n v="609"/>
    <n v="222720.18999999997"/>
    <x v="6"/>
  </r>
  <r>
    <m/>
    <x v="139"/>
    <s v="Invoice"/>
    <s v="87495"/>
    <s v="BUILDERS WAREHOUSE:RIVONIA"/>
    <s v="HERB 12CM"/>
    <n v="14"/>
    <n v="20.3"/>
    <n v="284.2"/>
    <n v="223004.38999999998"/>
    <x v="6"/>
  </r>
  <r>
    <m/>
    <x v="140"/>
    <s v="Invoice"/>
    <s v="87515"/>
    <s v="GARDENSHOP PARKTOWN"/>
    <s v="HERB 12CM"/>
    <n v="57"/>
    <n v="21.8"/>
    <n v="1242.5999999999999"/>
    <n v="224246.99"/>
    <x v="6"/>
  </r>
  <r>
    <m/>
    <x v="142"/>
    <s v="Invoice"/>
    <s v="87534"/>
    <s v="BUILDERS WAREHOUSE:FOURWAYS"/>
    <s v="HERB 12CM"/>
    <n v="14"/>
    <n v="20.3"/>
    <n v="284.2"/>
    <n v="224531.19"/>
    <x v="6"/>
  </r>
  <r>
    <m/>
    <x v="142"/>
    <s v="Invoice"/>
    <s v="87309"/>
    <s v="IMPALA FLORA"/>
    <s v="HERB 12CM"/>
    <n v="40"/>
    <n v="20.5"/>
    <n v="820"/>
    <n v="225351.19"/>
    <x v="6"/>
  </r>
  <r>
    <m/>
    <x v="143"/>
    <s v="Invoice"/>
    <s v="87541"/>
    <s v="BUILDERS WAREHOUSE:CHERRY LANE"/>
    <s v="HERB 12CM"/>
    <n v="20"/>
    <n v="20.3"/>
    <n v="406"/>
    <n v="225757.19"/>
    <x v="6"/>
  </r>
  <r>
    <m/>
    <x v="143"/>
    <s v="Invoice"/>
    <s v="87542"/>
    <s v="BUILDERS WAREHOUSE:GLEN EAGLES"/>
    <s v="HERB 12CM"/>
    <n v="42"/>
    <n v="20.3"/>
    <n v="852.6"/>
    <n v="226609.79"/>
    <x v="6"/>
  </r>
  <r>
    <m/>
    <x v="143"/>
    <s v="Invoice"/>
    <s v="87547"/>
    <s v="SCHAFFLERS GARDEN NURSERY"/>
    <s v="HERB 12CM"/>
    <n v="70"/>
    <n v="21.8"/>
    <n v="1526"/>
    <n v="228135.79"/>
    <x v="6"/>
  </r>
  <r>
    <m/>
    <x v="143"/>
    <s v="Invoice"/>
    <s v="87555"/>
    <s v="ECKARDS GARDEN PAVILION"/>
    <s v="HERB 12CM"/>
    <n v="30"/>
    <n v="21.8"/>
    <n v="654"/>
    <n v="228789.79"/>
    <x v="6"/>
  </r>
  <r>
    <m/>
    <x v="144"/>
    <s v="Invoice"/>
    <s v="87557"/>
    <s v="FH CHAMBERLAIN TRADING (PTY) LTD:RIVIERA"/>
    <s v="HERB 12CM"/>
    <n v="30"/>
    <n v="20.3"/>
    <n v="609"/>
    <n v="229398.79"/>
    <x v="6"/>
  </r>
  <r>
    <m/>
    <x v="272"/>
    <s v="Invoice"/>
    <s v="87564"/>
    <s v="BUILDERS WAREHOUSE:NORTHRIDING"/>
    <s v="HERB 12CM"/>
    <n v="15"/>
    <n v="20.3"/>
    <n v="304.5"/>
    <n v="229703.29"/>
    <x v="6"/>
  </r>
  <r>
    <m/>
    <x v="145"/>
    <s v="Invoice"/>
    <s v="87568"/>
    <s v="BUILDERS WAREHOUSE:FOURWAYS"/>
    <s v="HERB 12CM"/>
    <n v="14"/>
    <n v="20.3"/>
    <n v="284.2"/>
    <n v="229987.49000000002"/>
    <x v="6"/>
  </r>
  <r>
    <m/>
    <x v="145"/>
    <s v="Invoice"/>
    <s v="87575"/>
    <s v="THYME SQUARE"/>
    <s v="HERB 12CM"/>
    <n v="25"/>
    <n v="21.8"/>
    <n v="545"/>
    <n v="230532.49000000002"/>
    <x v="6"/>
  </r>
  <r>
    <m/>
    <x v="145"/>
    <s v="Invoice"/>
    <s v="87578"/>
    <s v="IMPALA FLORA"/>
    <s v="HERB 12CM"/>
    <n v="40"/>
    <n v="20.5"/>
    <n v="820"/>
    <n v="231352.49000000002"/>
    <x v="6"/>
  </r>
  <r>
    <m/>
    <x v="146"/>
    <s v="Invoice"/>
    <s v="87587"/>
    <s v="BUILDERS WAREHOUSE:ZAMBEZI"/>
    <s v="HERB 12CM"/>
    <n v="45"/>
    <n v="20.3"/>
    <n v="913.5"/>
    <n v="232265.99000000002"/>
    <x v="6"/>
  </r>
  <r>
    <m/>
    <x v="146"/>
    <s v="Invoice"/>
    <s v="87588"/>
    <s v="BUILDERS WAREHOUSE:WONDER PARK"/>
    <s v="HERB 12CM"/>
    <n v="16"/>
    <n v="20.3"/>
    <n v="324.8"/>
    <n v="232590.79"/>
    <x v="6"/>
  </r>
  <r>
    <m/>
    <x v="146"/>
    <s v="Invoice"/>
    <s v="87595"/>
    <s v="FH CHAMBERLAIN TRADING (PTY) LTD:KYALAMI"/>
    <s v="HERB 12CM"/>
    <n v="20"/>
    <n v="20.3"/>
    <n v="406"/>
    <n v="232996.79"/>
    <x v="6"/>
  </r>
  <r>
    <m/>
    <x v="147"/>
    <s v="Invoice"/>
    <s v="87583"/>
    <s v="BUILDERS WAREHOUSE:MIDDELBURG"/>
    <s v="HERB 12CM"/>
    <n v="6"/>
    <n v="20.3"/>
    <n v="121.8"/>
    <n v="233118.59"/>
    <x v="6"/>
  </r>
  <r>
    <m/>
    <x v="147"/>
    <s v="Invoice"/>
    <s v="87627"/>
    <s v="BUILDERS WAREHOUSE:EMALALHENI"/>
    <s v="HERB 12CM"/>
    <n v="32"/>
    <n v="20.3"/>
    <n v="649.6"/>
    <n v="233768.19"/>
    <x v="6"/>
  </r>
  <r>
    <m/>
    <x v="148"/>
    <s v="Invoice"/>
    <s v="87621"/>
    <s v="BUILDERS WAREHOUSE:BOKSBURG (NEW)"/>
    <s v="HERB 12CM"/>
    <n v="12"/>
    <n v="20.3"/>
    <n v="243.6"/>
    <n v="234011.79"/>
    <x v="6"/>
  </r>
  <r>
    <m/>
    <x v="148"/>
    <s v="Invoice"/>
    <s v="87623"/>
    <s v="BUILDERS WAREHOUSE:NORTHMEAD"/>
    <s v="HERB 12CM"/>
    <n v="24"/>
    <n v="20.3"/>
    <n v="487.2"/>
    <n v="234498.99000000002"/>
    <x v="6"/>
  </r>
  <r>
    <m/>
    <x v="148"/>
    <s v="Invoice"/>
    <s v="87630"/>
    <s v="THYME SQUARE"/>
    <s v="HERB 12CM"/>
    <n v="5"/>
    <n v="21.8"/>
    <n v="109"/>
    <n v="234607.99000000002"/>
    <x v="6"/>
  </r>
  <r>
    <m/>
    <x v="149"/>
    <s v="Invoice"/>
    <s v="87652"/>
    <s v="BUILDERS WAREHOUSE:NOORDHEUWEL"/>
    <s v="HERB 12CM"/>
    <n v="45"/>
    <n v="20.3"/>
    <n v="913.5"/>
    <n v="235521.49000000002"/>
    <x v="6"/>
  </r>
  <r>
    <m/>
    <x v="150"/>
    <s v="Invoice"/>
    <s v="87637"/>
    <s v="BUILDERS WAREHOUSE:GLEN EAGLES"/>
    <s v="HERB 12CM"/>
    <n v="50"/>
    <n v="20.3"/>
    <n v="1015"/>
    <n v="236536.49000000002"/>
    <x v="6"/>
  </r>
  <r>
    <m/>
    <x v="150"/>
    <s v="Invoice"/>
    <s v="87641"/>
    <s v="BUILDERS WAREHOUSE:RIVONIA"/>
    <s v="HERB 12CM"/>
    <n v="28"/>
    <n v="20.3"/>
    <n v="568.4"/>
    <n v="237104.89"/>
    <x v="6"/>
  </r>
  <r>
    <m/>
    <x v="248"/>
    <s v="Invoice"/>
    <s v="87664"/>
    <s v="BUILDERS WAREHOUSE:MAFIKENG"/>
    <s v="HERB 12CM"/>
    <n v="70"/>
    <n v="20.3"/>
    <n v="1421"/>
    <n v="238525.89"/>
    <x v="6"/>
  </r>
  <r>
    <m/>
    <x v="151"/>
    <s v="Invoice"/>
    <s v="87661"/>
    <s v="BUILDERS WAREHOUSE:KEMPTON PARK"/>
    <s v="HERB 12CM"/>
    <n v="30"/>
    <n v="20.3"/>
    <n v="609"/>
    <n v="239134.89"/>
    <x v="6"/>
  </r>
  <r>
    <m/>
    <x v="151"/>
    <s v="Invoice"/>
    <s v="87662"/>
    <s v="BUILDERS WAREHOUSE:STRUBENS VALLEY"/>
    <s v="HERB 12CM"/>
    <n v="35"/>
    <n v="20.3"/>
    <n v="710.5"/>
    <n v="239845.39"/>
    <x v="6"/>
  </r>
  <r>
    <m/>
    <x v="151"/>
    <s v="Invoice"/>
    <s v="87665"/>
    <s v="ADV MM MOSTERT"/>
    <s v="HERB 12CM"/>
    <n v="2"/>
    <n v="21.8"/>
    <n v="43.6"/>
    <n v="239888.99000000002"/>
    <x v="6"/>
  </r>
  <r>
    <m/>
    <x v="152"/>
    <s v="Invoice"/>
    <s v="87670"/>
    <s v="BUILDERS WAREHOUSE:EDENVALE"/>
    <s v="HERB 12CM"/>
    <n v="60"/>
    <n v="20.3"/>
    <n v="1218"/>
    <n v="241106.99000000002"/>
    <x v="6"/>
  </r>
  <r>
    <m/>
    <x v="152"/>
    <s v="Invoice"/>
    <s v="87673"/>
    <s v="LIFESTYLE HOME GARDEN"/>
    <s v="HERB 12CM"/>
    <n v="60"/>
    <n v="15"/>
    <n v="900"/>
    <n v="242006.99000000002"/>
    <x v="6"/>
  </r>
  <r>
    <m/>
    <x v="152"/>
    <s v="Invoice"/>
    <s v="87676"/>
    <s v="IMPALA FLORA"/>
    <s v="HERB 12CM"/>
    <n v="15"/>
    <n v="20.5"/>
    <n v="307.5"/>
    <n v="242314.49000000002"/>
    <x v="6"/>
  </r>
  <r>
    <m/>
    <x v="28"/>
    <s v="Invoice"/>
    <s v="87681"/>
    <s v="BUILDERS WAREHOUSE:FOURWAYS"/>
    <s v="HERB 12CM"/>
    <n v="21"/>
    <n v="20.3"/>
    <n v="426.3"/>
    <n v="242740.79"/>
    <x v="6"/>
  </r>
  <r>
    <m/>
    <x v="28"/>
    <s v="Invoice"/>
    <s v="87684"/>
    <s v="BUILDERS WAREHOUSE:ZAMBEZI"/>
    <s v="HERB 12CM"/>
    <n v="12"/>
    <n v="20.3"/>
    <n v="243.6"/>
    <n v="242984.39"/>
    <x v="6"/>
  </r>
  <r>
    <m/>
    <x v="28"/>
    <s v="Invoice"/>
    <s v="87686"/>
    <s v="BUILDERS WAREHOUSE:CHERRY LANE"/>
    <s v="HERB 12CM"/>
    <n v="5"/>
    <n v="20.3"/>
    <n v="101.5"/>
    <n v="243085.89"/>
    <x v="6"/>
  </r>
  <r>
    <m/>
    <x v="28"/>
    <s v="Invoice"/>
    <s v="87695"/>
    <s v="YEBO YES PLANTS"/>
    <s v="HERB 12CM"/>
    <n v="5"/>
    <n v="21.8"/>
    <n v="109"/>
    <n v="243194.89"/>
    <x v="6"/>
  </r>
  <r>
    <m/>
    <x v="153"/>
    <s v="Invoice"/>
    <s v="87690"/>
    <s v="BUILDERS WAREHOUSE:CRAIGHALL PARK"/>
    <s v="HERB 12CM"/>
    <n v="21"/>
    <n v="20.3"/>
    <n v="426.3"/>
    <n v="243621.19"/>
    <x v="6"/>
  </r>
  <r>
    <m/>
    <x v="153"/>
    <s v="Invoice"/>
    <s v="87693"/>
    <s v="BUILDERS WAREHOUSE:NELSPRUIT"/>
    <s v="HERB 12CM"/>
    <n v="25"/>
    <n v="20.3"/>
    <n v="507.5"/>
    <n v="244128.69"/>
    <x v="6"/>
  </r>
  <r>
    <m/>
    <x v="154"/>
    <s v="Invoice"/>
    <s v="87706"/>
    <s v="BUILDERS WAREHOUSE:NORTHRIDING"/>
    <s v="HERB 12CM"/>
    <n v="14"/>
    <n v="20.3"/>
    <n v="284.2"/>
    <n v="244412.89"/>
    <x v="6"/>
  </r>
  <r>
    <m/>
    <x v="155"/>
    <s v="Invoice"/>
    <s v="87716"/>
    <s v="BUILDERS WAREHOUSE:RIVONIA"/>
    <s v="HERB 12CM"/>
    <n v="20"/>
    <n v="20.3"/>
    <n v="406"/>
    <n v="244818.89"/>
    <x v="6"/>
  </r>
  <r>
    <m/>
    <x v="155"/>
    <s v="Invoice"/>
    <s v="87717"/>
    <s v="BUILDERS WAREHOUSE:BRYANSTON"/>
    <s v="HERB 12CM"/>
    <n v="30"/>
    <n v="20.3"/>
    <n v="609"/>
    <n v="245427.89"/>
    <x v="6"/>
  </r>
  <r>
    <m/>
    <x v="155"/>
    <s v="Invoice"/>
    <s v="87719"/>
    <s v="IMPALA FLORA"/>
    <s v="HERB 12CM"/>
    <n v="30"/>
    <n v="20.5"/>
    <n v="615"/>
    <n v="246042.89"/>
    <x v="6"/>
  </r>
  <r>
    <m/>
    <x v="305"/>
    <s v="Invoice"/>
    <s v="87720"/>
    <s v="THABO BOSIU FARMING AND ARIC SERVICE C.C"/>
    <s v="ROSEMARRY HERB 12CM"/>
    <n v="50"/>
    <n v="21.8"/>
    <n v="1090"/>
    <n v="247132.89"/>
    <x v="6"/>
  </r>
  <r>
    <m/>
    <x v="305"/>
    <s v="Invoice"/>
    <s v="87728"/>
    <s v="BUILDERS WAREHOUSE:NOORDHEUWEL"/>
    <s v="HERB 12CM"/>
    <n v="25"/>
    <n v="20.3"/>
    <n v="507.5"/>
    <n v="247640.39"/>
    <x v="6"/>
  </r>
  <r>
    <m/>
    <x v="156"/>
    <s v="Invoice"/>
    <s v="87721"/>
    <s v="BUILDERS WAREHOUSE:GEZINA NEW"/>
    <s v="HERB 12CM"/>
    <n v="60"/>
    <n v="20.3"/>
    <n v="1218"/>
    <n v="248858.39"/>
    <x v="6"/>
  </r>
  <r>
    <m/>
    <x v="156"/>
    <s v="Invoice"/>
    <s v="87723"/>
    <s v="BUILDERS WAREHOUSE:WONDER PARK"/>
    <s v="HERB 12CM"/>
    <n v="30"/>
    <n v="20.3"/>
    <n v="609"/>
    <n v="249467.39"/>
    <x v="6"/>
  </r>
  <r>
    <m/>
    <x v="156"/>
    <s v="Invoice"/>
    <s v="87724"/>
    <s v="BUILDERS WAREHOUSE:ZAMBEZI"/>
    <s v="HERB 12CM"/>
    <n v="18"/>
    <n v="20.3"/>
    <n v="365.4"/>
    <n v="249832.79"/>
    <x v="6"/>
  </r>
  <r>
    <m/>
    <x v="306"/>
    <s v="Invoice"/>
    <s v="87730"/>
    <s v="ECKARDS GARDEN PAVILION"/>
    <s v="HERB 12CM"/>
    <n v="40"/>
    <n v="21.8"/>
    <n v="872"/>
    <n v="250704.79"/>
    <x v="6"/>
  </r>
  <r>
    <m/>
    <x v="306"/>
    <s v="Invoice"/>
    <s v="87731"/>
    <s v="FH CHAMBERLAIN TRADING (PTY) LTD:KYALAMI"/>
    <s v="HERB 12CM"/>
    <n v="20"/>
    <n v="20.3"/>
    <n v="406"/>
    <n v="251110.79"/>
    <x v="6"/>
  </r>
  <r>
    <m/>
    <x v="157"/>
    <s v="Invoice"/>
    <s v="87733"/>
    <s v="BUILDERS WAREHOUSE:NORWOOD"/>
    <s v="HERB 12CM"/>
    <n v="10"/>
    <n v="20.3"/>
    <n v="203"/>
    <n v="251313.79"/>
    <x v="6"/>
  </r>
  <r>
    <m/>
    <x v="159"/>
    <s v="Invoice"/>
    <s v="87761"/>
    <s v="BUILDERS WAREHOUSE:RUSTENBURG"/>
    <s v="HERB 12CM"/>
    <n v="30"/>
    <n v="20.3"/>
    <n v="609"/>
    <n v="251922.79"/>
    <x v="6"/>
  </r>
  <r>
    <m/>
    <x v="249"/>
    <s v="Invoice"/>
    <s v="87777"/>
    <s v="BUILDERS WAREHOUSE:KLERKSDORP"/>
    <s v="HERB 12CM"/>
    <n v="10"/>
    <n v="20.3"/>
    <n v="203"/>
    <n v="252125.79"/>
    <x v="6"/>
  </r>
  <r>
    <m/>
    <x v="249"/>
    <s v="Invoice"/>
    <s v="87778"/>
    <s v="BUILDERS WAREHOUSE:SOUTHGATE"/>
    <s v="HERB 12CM"/>
    <n v="10"/>
    <n v="20.3"/>
    <n v="203"/>
    <n v="252328.79"/>
    <x v="6"/>
  </r>
  <r>
    <m/>
    <x v="249"/>
    <s v="Invoice"/>
    <s v="87782"/>
    <s v="BUILDERS WAREHOUSE:LAMBTON"/>
    <s v="HERB 12CM"/>
    <n v="10"/>
    <n v="20.3"/>
    <n v="203"/>
    <n v="252531.79"/>
    <x v="6"/>
  </r>
  <r>
    <m/>
    <x v="160"/>
    <s v="Invoice"/>
    <s v="87787"/>
    <s v="BUILDERS WAREHOUSE:GREENSTONE"/>
    <s v="HERB 12CM"/>
    <n v="10"/>
    <n v="20.3"/>
    <n v="203"/>
    <n v="252734.79"/>
    <x v="6"/>
  </r>
  <r>
    <m/>
    <x v="160"/>
    <s v="Invoice"/>
    <s v="87788"/>
    <s v="BUILDERS WAREHOUSE:NORWOOD"/>
    <s v="HERB 12CM"/>
    <n v="15"/>
    <n v="20.3"/>
    <n v="304.5"/>
    <n v="253039.29"/>
    <x v="6"/>
  </r>
  <r>
    <m/>
    <x v="161"/>
    <s v="Invoice"/>
    <s v="87791"/>
    <s v="BUILDERS WAREHOUSE:CEDAR SQUARE"/>
    <s v="HERB 12CM"/>
    <n v="15"/>
    <n v="20.3"/>
    <n v="304.5"/>
    <n v="253343.79"/>
    <x v="6"/>
  </r>
  <r>
    <m/>
    <x v="161"/>
    <s v="Invoice"/>
    <s v="87792"/>
    <s v="BUILDERS WAREHOUSE:RIVONIA"/>
    <s v="HERB 12CM"/>
    <n v="20"/>
    <n v="20.3"/>
    <n v="406"/>
    <n v="253749.79"/>
    <x v="6"/>
  </r>
  <r>
    <m/>
    <x v="161"/>
    <s v="Invoice"/>
    <s v="87794"/>
    <s v="BUILDERS WAREHOUSE:BRYANSTON"/>
    <s v="HERB 12CM"/>
    <n v="10"/>
    <n v="20.3"/>
    <n v="203"/>
    <n v="253952.79"/>
    <x v="6"/>
  </r>
  <r>
    <m/>
    <x v="161"/>
    <s v="Invoice"/>
    <s v="87795"/>
    <s v="LIFESTYLE HOME GARDEN"/>
    <s v="HERB 12CM"/>
    <n v="90"/>
    <n v="15"/>
    <n v="1350"/>
    <n v="255302.79"/>
    <x v="6"/>
  </r>
  <r>
    <m/>
    <x v="161"/>
    <s v="Invoice"/>
    <s v="87796"/>
    <s v="THYME SQUARE"/>
    <s v="HERB 12CM"/>
    <n v="5"/>
    <n v="21.8"/>
    <n v="109"/>
    <n v="255411.79"/>
    <x v="6"/>
  </r>
  <r>
    <m/>
    <x v="161"/>
    <s v="Invoice"/>
    <s v="87797"/>
    <s v="BUILDERS WAREHOUSE:NEWMARKET"/>
    <s v="HERB 12CM"/>
    <n v="15"/>
    <n v="20.3"/>
    <n v="304.5"/>
    <n v="255716.29"/>
    <x v="6"/>
  </r>
  <r>
    <m/>
    <x v="161"/>
    <s v="Invoice"/>
    <s v="87803"/>
    <s v="BUILDERS WAREHOUSE:NELSPRUIT"/>
    <s v="HERB 12CM"/>
    <n v="30"/>
    <n v="20.3"/>
    <n v="609"/>
    <n v="256325.29"/>
    <x v="6"/>
  </r>
  <r>
    <m/>
    <x v="162"/>
    <s v="Invoice"/>
    <s v="87826"/>
    <s v="BUILDERS WAREHOUSE:ROBINDALE"/>
    <s v="HERB 12CM"/>
    <n v="20"/>
    <n v="20.3"/>
    <n v="406"/>
    <n v="256731.29"/>
    <x v="6"/>
  </r>
  <r>
    <m/>
    <x v="250"/>
    <s v="Invoice"/>
    <s v="87806"/>
    <s v="BUILDERS WAREHOUSE:FOURWAYS"/>
    <s v="HERB 12CM"/>
    <n v="14"/>
    <n v="20.3"/>
    <n v="284.2"/>
    <n v="257015.49000000002"/>
    <x v="6"/>
  </r>
  <r>
    <m/>
    <x v="250"/>
    <s v="Invoice"/>
    <s v="87809"/>
    <s v="FH CHAMBERLAIN TRADING (PTY) LTD:KYALAMI"/>
    <s v="HERB 12CM"/>
    <n v="20"/>
    <n v="20.3"/>
    <n v="406"/>
    <n v="257421.49000000002"/>
    <x v="6"/>
  </r>
  <r>
    <m/>
    <x v="250"/>
    <s v="Invoice"/>
    <s v="87812"/>
    <s v="BUILDERS WAREHOUSE:GLEN EAGLES"/>
    <s v="HERB 12CM"/>
    <n v="20"/>
    <n v="20.3"/>
    <n v="406"/>
    <n v="257827.49000000002"/>
    <x v="6"/>
  </r>
  <r>
    <m/>
    <x v="250"/>
    <s v="Invoice"/>
    <s v="87815"/>
    <s v="ECKARDS GARDEN PAVILION"/>
    <s v="HERB 12CM"/>
    <n v="20"/>
    <n v="21.8"/>
    <n v="436"/>
    <n v="258263.49000000002"/>
    <x v="6"/>
  </r>
  <r>
    <m/>
    <x v="163"/>
    <s v="Invoice"/>
    <s v="87834"/>
    <s v="BUILDERS WAREHOUSE:STRUBENS VALLEY"/>
    <s v="HERB 12CM"/>
    <n v="14"/>
    <n v="20.3"/>
    <n v="284.2"/>
    <n v="258547.69000000003"/>
    <x v="6"/>
  </r>
  <r>
    <m/>
    <x v="163"/>
    <s v="Invoice"/>
    <s v="87835"/>
    <s v="BUILDERS WAREHOUSE:NOORDHEUWEL"/>
    <s v="HERB 12CM"/>
    <n v="14"/>
    <n v="20.3"/>
    <n v="284.2"/>
    <n v="258831.89000000004"/>
    <x v="6"/>
  </r>
  <r>
    <m/>
    <x v="48"/>
    <s v="Invoice"/>
    <s v="87861"/>
    <s v="BUILDERS WAREHOUSE:ZAMBEZI"/>
    <s v="HERB 12CM"/>
    <n v="16"/>
    <n v="20.3"/>
    <n v="324.8"/>
    <n v="259156.69000000003"/>
    <x v="6"/>
  </r>
  <r>
    <m/>
    <x v="165"/>
    <s v="Invoice"/>
    <s v="87877"/>
    <s v="FH CHAMBERLAIN TRADING (PTY) LTD:KYALAMI"/>
    <s v="HERB 12CM"/>
    <n v="20"/>
    <n v="20.3"/>
    <n v="406"/>
    <n v="259562.69000000003"/>
    <x v="6"/>
  </r>
  <r>
    <m/>
    <x v="166"/>
    <s v="Invoice"/>
    <s v="87881"/>
    <s v="BUILDERS WAREHOUSE:NORWOOD"/>
    <s v="HERB 12CM"/>
    <n v="5"/>
    <n v="20.3"/>
    <n v="101.5"/>
    <n v="259664.19000000003"/>
    <x v="6"/>
  </r>
  <r>
    <m/>
    <x v="166"/>
    <s v="Invoice"/>
    <s v="87882"/>
    <s v="BUILDERS WAREHOUSE:ROBINDALE"/>
    <s v="HERB 12CM"/>
    <n v="20"/>
    <n v="20.3"/>
    <n v="406"/>
    <n v="260070.19000000003"/>
    <x v="6"/>
  </r>
  <r>
    <m/>
    <x v="166"/>
    <s v="Invoice"/>
    <s v="87889"/>
    <s v="THABO BOSIU FARMING AND ARIC SERVICE C.C"/>
    <s v="HERB 12CM"/>
    <n v="50"/>
    <n v="21.8"/>
    <n v="1090"/>
    <n v="261160.19000000003"/>
    <x v="6"/>
  </r>
  <r>
    <m/>
    <x v="167"/>
    <s v="Invoice"/>
    <s v="87891"/>
    <s v="BUILDERS WAREHOUSE:RIVONIA"/>
    <s v="HERB 12CM"/>
    <n v="20"/>
    <n v="20.3"/>
    <n v="406"/>
    <n v="261566.19000000003"/>
    <x v="6"/>
  </r>
  <r>
    <m/>
    <x v="167"/>
    <s v="Invoice"/>
    <s v="87893"/>
    <s v="BUILDERS WAREHOUSE:CEDAR SQUARE"/>
    <s v="HERB 12CM"/>
    <n v="10"/>
    <n v="20.3"/>
    <n v="203"/>
    <n v="261769.19000000003"/>
    <x v="6"/>
  </r>
  <r>
    <m/>
    <x v="167"/>
    <s v="Invoice"/>
    <s v="87896"/>
    <s v="BUILDERS WAREHOUSE:BRYANSTON"/>
    <s v="HERB 12CM"/>
    <n v="10"/>
    <n v="20.3"/>
    <n v="203"/>
    <n v="261972.19000000003"/>
    <x v="6"/>
  </r>
  <r>
    <m/>
    <x v="167"/>
    <s v="Invoice"/>
    <s v="87898"/>
    <s v="BUILDERS WAREHOUSE:EDENVALE"/>
    <s v="HERB 12CM"/>
    <n v="20"/>
    <n v="20.3"/>
    <n v="406"/>
    <n v="262378.19000000006"/>
    <x v="6"/>
  </r>
  <r>
    <m/>
    <x v="167"/>
    <s v="Invoice"/>
    <s v="87912"/>
    <s v="MONTANA GARDEN PAVILION"/>
    <s v="HERB 12CM"/>
    <n v="10"/>
    <n v="21.8"/>
    <n v="218"/>
    <n v="262596.19000000006"/>
    <x v="6"/>
  </r>
  <r>
    <m/>
    <x v="167"/>
    <s v="Invoice"/>
    <s v="87913"/>
    <s v="BUILDERS WAREHOUSE:NELSPRUIT"/>
    <s v="HERB 12CM"/>
    <n v="15"/>
    <n v="21.3"/>
    <n v="319.5"/>
    <n v="262915.69000000006"/>
    <x v="6"/>
  </r>
  <r>
    <m/>
    <x v="167"/>
    <s v="Invoice"/>
    <s v="87914"/>
    <s v="BUILDERS WAREHOUSE:NEWCASTLE"/>
    <s v="HERB 12CM"/>
    <n v="50"/>
    <n v="21.3"/>
    <n v="1065"/>
    <n v="263980.69000000006"/>
    <x v="6"/>
  </r>
  <r>
    <m/>
    <x v="307"/>
    <s v="Invoice"/>
    <s v="87936"/>
    <s v="BUILDERS WAREHOUSE:STRUBENS VALLEY"/>
    <s v="HERB 12CM"/>
    <n v="14"/>
    <n v="21.3"/>
    <n v="298.2"/>
    <n v="264278.89000000007"/>
    <x v="6"/>
  </r>
  <r>
    <m/>
    <x v="307"/>
    <s v="Invoice"/>
    <s v="87937"/>
    <s v="BUILDERS WAREHOUSE:NOORDHEUWEL"/>
    <s v="HERB 12CM"/>
    <n v="14"/>
    <n v="21.3"/>
    <n v="298.2"/>
    <n v="264577.09000000008"/>
    <x v="6"/>
  </r>
  <r>
    <m/>
    <x v="168"/>
    <s v="Invoice"/>
    <s v="87918"/>
    <s v="BUILDERS WAREHOUSE:FOURWAYS"/>
    <s v="HERB 12CM"/>
    <n v="30"/>
    <n v="21.3"/>
    <n v="639"/>
    <n v="265216.09000000008"/>
    <x v="6"/>
  </r>
  <r>
    <m/>
    <x v="168"/>
    <s v="Invoice"/>
    <s v="87921"/>
    <s v="BUILDERS WAREHOUSE:BRYANSTON"/>
    <s v="HERB 12CM"/>
    <n v="20"/>
    <n v="21.3"/>
    <n v="426"/>
    <n v="265642.09000000008"/>
    <x v="6"/>
  </r>
  <r>
    <m/>
    <x v="168"/>
    <s v="Invoice"/>
    <s v="87924"/>
    <s v="BUILDERS WAREHOUSE:ZAMBEZI"/>
    <s v="HERB 12CM"/>
    <n v="20"/>
    <n v="21.3"/>
    <n v="426"/>
    <n v="266068.09000000008"/>
    <x v="6"/>
  </r>
  <r>
    <m/>
    <x v="168"/>
    <s v="Invoice"/>
    <s v="87932"/>
    <s v="CENTRAL NURSERY DEPOT"/>
    <s v="HERB 12CM"/>
    <n v="40"/>
    <n v="22.99"/>
    <n v="919.6"/>
    <n v="266987.69000000006"/>
    <x v="6"/>
  </r>
  <r>
    <m/>
    <x v="169"/>
    <s v="Invoice"/>
    <s v="87943"/>
    <s v="BUILDERS WAREHOUSE:CRAIGHALL PARK"/>
    <s v="HERB 12CM"/>
    <n v="28"/>
    <n v="21.3"/>
    <n v="596.4"/>
    <n v="267584.09000000008"/>
    <x v="6"/>
  </r>
  <r>
    <m/>
    <x v="170"/>
    <s v="Invoice"/>
    <s v="87948"/>
    <s v="BUILDERS WAREHOUSE:NORTHRIDING"/>
    <s v="HERB 12CM"/>
    <n v="20"/>
    <n v="21.3"/>
    <n v="426"/>
    <n v="268010.09000000008"/>
    <x v="6"/>
  </r>
  <r>
    <m/>
    <x v="170"/>
    <s v="Invoice"/>
    <s v="87950"/>
    <s v="BUILDERS WAREHOUSE:FLORIDA GLEN"/>
    <s v="HERB 12CM"/>
    <n v="10"/>
    <n v="21.3"/>
    <n v="213"/>
    <n v="268223.09000000008"/>
    <x v="6"/>
  </r>
  <r>
    <m/>
    <x v="171"/>
    <s v="Invoice"/>
    <s v="87747"/>
    <s v="BUILDERS WAREHOUSE:FOURWAYS"/>
    <s v="HERB 12CM"/>
    <n v="10"/>
    <n v="21.3"/>
    <n v="213"/>
    <n v="268436.09000000008"/>
    <x v="6"/>
  </r>
  <r>
    <m/>
    <x v="171"/>
    <s v="Invoice"/>
    <s v="87958"/>
    <s v="BUILDERS WAREHOUSE:RIVONIA"/>
    <s v="HERB 12CM"/>
    <n v="28"/>
    <n v="21.3"/>
    <n v="596.4"/>
    <n v="269032.49000000011"/>
    <x v="6"/>
  </r>
  <r>
    <m/>
    <x v="171"/>
    <s v="Invoice"/>
    <s v="87962"/>
    <s v="BUILDERS WAREHOUSE:EDENVALE"/>
    <s v="HERB 12CM"/>
    <n v="20"/>
    <n v="21.3"/>
    <n v="426"/>
    <n v="269458.49000000011"/>
    <x v="6"/>
  </r>
  <r>
    <m/>
    <x v="171"/>
    <s v="Invoice"/>
    <s v="87971"/>
    <s v="CLARKS GARDEN CENTRE"/>
    <s v="HERB 12CM"/>
    <n v="2"/>
    <n v="68.900000000000006"/>
    <n v="137.80000000000001"/>
    <n v="269596.2900000001"/>
    <x v="6"/>
  </r>
  <r>
    <m/>
    <x v="171"/>
    <s v="Invoice"/>
    <s v="87972"/>
    <s v="IMPALA FLORA"/>
    <s v="HERB 12CM"/>
    <n v="50"/>
    <n v="20.5"/>
    <n v="1025"/>
    <n v="270621.2900000001"/>
    <x v="6"/>
  </r>
  <r>
    <m/>
    <x v="211"/>
    <s v="Invoice"/>
    <s v="87995"/>
    <s v="SCHAFFLERS GARDEN NURSERY"/>
    <s v="HERB 12CM"/>
    <n v="30"/>
    <n v="22.99"/>
    <n v="689.7"/>
    <n v="271310.99000000011"/>
    <x v="6"/>
  </r>
  <r>
    <m/>
    <x v="211"/>
    <s v="Invoice"/>
    <s v="87997"/>
    <s v="BUILDERS WAREHOUSE:NORTHMEAD"/>
    <s v="HERB 12CM"/>
    <n v="20"/>
    <n v="21.3"/>
    <n v="426"/>
    <n v="271736.99000000011"/>
    <x v="6"/>
  </r>
  <r>
    <m/>
    <x v="211"/>
    <s v="Invoice"/>
    <s v="87999"/>
    <s v="BUILDERS WAREHOUSE:STRUBENS VALLEY"/>
    <s v="HERB 12CM"/>
    <n v="42"/>
    <n v="21.3"/>
    <n v="894.6"/>
    <n v="272631.59000000008"/>
    <x v="6"/>
  </r>
  <r>
    <m/>
    <x v="211"/>
    <s v="Invoice"/>
    <s v="88000"/>
    <s v="BUILDERS WAREHOUSE:NOORDHEUWEL"/>
    <s v="HERB 12CM"/>
    <n v="24"/>
    <n v="21.3"/>
    <n v="511.2"/>
    <n v="273142.7900000001"/>
    <x v="6"/>
  </r>
  <r>
    <m/>
    <x v="172"/>
    <s v="Invoice"/>
    <s v="87976"/>
    <s v="FH CHAMBERLAIN TRADING (PTY) LTD:WATERKLOOF GLEN"/>
    <s v="HERB 12CM"/>
    <n v="40"/>
    <n v="20.3"/>
    <n v="812"/>
    <n v="273954.7900000001"/>
    <x v="6"/>
  </r>
  <r>
    <m/>
    <x v="172"/>
    <s v="Invoice"/>
    <s v="87979"/>
    <s v="BUILDERS WAREHOUSE:CEDAR SQUARE"/>
    <s v="HERB 12CM"/>
    <n v="25"/>
    <n v="21.3"/>
    <n v="532.5"/>
    <n v="274487.2900000001"/>
    <x v="6"/>
  </r>
  <r>
    <m/>
    <x v="172"/>
    <s v="Invoice"/>
    <s v="87980"/>
    <s v="BUILDERS WAREHOUSE:FOURWAYS"/>
    <s v="HERB 12CM"/>
    <n v="30"/>
    <n v="21.3"/>
    <n v="639"/>
    <n v="275126.2900000001"/>
    <x v="6"/>
  </r>
  <r>
    <m/>
    <x v="172"/>
    <s v="Invoice"/>
    <s v="87985"/>
    <s v="BUILDERS WAREHOUSE:GLEN EAGLES"/>
    <s v="HERB 12CM"/>
    <n v="25"/>
    <n v="21.3"/>
    <n v="532.5"/>
    <n v="275658.7900000001"/>
    <x v="6"/>
  </r>
  <r>
    <m/>
    <x v="172"/>
    <s v="Invoice"/>
    <s v="87989"/>
    <s v="BUILDERS WAREHOUSE:BRYANSTON"/>
    <s v="HERB 12CM"/>
    <n v="10"/>
    <n v="21.3"/>
    <n v="213"/>
    <n v="275871.7900000001"/>
    <x v="6"/>
  </r>
  <r>
    <m/>
    <x v="172"/>
    <s v="Invoice"/>
    <s v="87990"/>
    <s v="MONTROSE NURSERY"/>
    <s v="HERB 12CM"/>
    <n v="6"/>
    <n v="21.8"/>
    <n v="130.80000000000001"/>
    <n v="276002.59000000008"/>
    <x v="6"/>
  </r>
  <r>
    <m/>
    <x v="173"/>
    <s v="Invoice"/>
    <s v="88005"/>
    <s v="BUILDERS WAREHOUSE:ZAMBEZI"/>
    <s v="HERB 12CM"/>
    <n v="10"/>
    <n v="21.3"/>
    <n v="213"/>
    <n v="276215.59000000008"/>
    <x v="6"/>
  </r>
  <r>
    <m/>
    <x v="212"/>
    <s v="Invoice"/>
    <s v="88048"/>
    <s v="MONTANA GARDEN PAVILION"/>
    <s v="ROSEMARY 12CM"/>
    <n v="25"/>
    <n v="21.5"/>
    <n v="537.5"/>
    <n v="276753.09000000008"/>
    <x v="6"/>
  </r>
  <r>
    <m/>
    <x v="174"/>
    <s v="Invoice"/>
    <s v="88022"/>
    <s v="BUILDERS WAREHOUSE:NORTHRIDING"/>
    <s v="HERB 12CM"/>
    <n v="14"/>
    <n v="21.3"/>
    <n v="298.2"/>
    <n v="277051.2900000001"/>
    <x v="6"/>
  </r>
  <r>
    <m/>
    <x v="174"/>
    <s v="Invoice"/>
    <s v="88030"/>
    <s v="BUILDERS WAREHOUSE:RIVONIA"/>
    <s v="HERB 12CM"/>
    <n v="14"/>
    <n v="17.5"/>
    <n v="245"/>
    <n v="277296.2900000001"/>
    <x v="6"/>
  </r>
  <r>
    <m/>
    <x v="174"/>
    <s v="Invoice"/>
    <s v="88033"/>
    <s v="BUILDERS WAREHOUSE:BOKSBURG (NEW)"/>
    <s v="HERB 12CM"/>
    <n v="20"/>
    <n v="21.3"/>
    <n v="426"/>
    <n v="277722.2900000001"/>
    <x v="6"/>
  </r>
  <r>
    <m/>
    <x v="174"/>
    <s v="Invoice"/>
    <s v="88038"/>
    <s v="THYME SQUARE"/>
    <s v="HERB 12CM"/>
    <n v="8"/>
    <n v="22.9"/>
    <n v="183.2"/>
    <n v="277905.49000000011"/>
    <x v="6"/>
  </r>
  <r>
    <m/>
    <x v="174"/>
    <s v="Invoice"/>
    <s v="88042"/>
    <s v="FH CHAMBERLAIN TRADING (PTY) LTD:KYALAMI"/>
    <s v="HERB 12CM"/>
    <n v="20"/>
    <n v="20.3"/>
    <n v="406"/>
    <n v="278311.49000000011"/>
    <x v="6"/>
  </r>
  <r>
    <m/>
    <x v="214"/>
    <s v="Invoice"/>
    <s v="88084"/>
    <s v="LITTLE AUSTRIA"/>
    <s v="BASIL 12CM"/>
    <n v="20"/>
    <n v="22.99"/>
    <n v="459.8"/>
    <n v="278771.2900000001"/>
    <x v="6"/>
  </r>
  <r>
    <m/>
    <x v="214"/>
    <s v="Invoice"/>
    <s v="88086"/>
    <s v="IMPALA FLORA"/>
    <s v="HERB 12CM"/>
    <n v="20"/>
    <n v="21.8"/>
    <n v="436"/>
    <n v="279207.2900000001"/>
    <x v="6"/>
  </r>
  <r>
    <m/>
    <x v="251"/>
    <s v="Invoice"/>
    <s v="88098"/>
    <s v="BUILDERS WAREHOUSE:CRAIGHALL PARK"/>
    <s v="HERB 12CM"/>
    <n v="10"/>
    <n v="21.3"/>
    <n v="213"/>
    <n v="279420.2900000001"/>
    <x v="6"/>
  </r>
  <r>
    <m/>
    <x v="251"/>
    <s v="Invoice"/>
    <s v="88100"/>
    <s v="BUILDERS WAREHOUSE:SOUTHGATE"/>
    <s v="HERB 12CM"/>
    <n v="15"/>
    <n v="21.3"/>
    <n v="319.5"/>
    <n v="279739.7900000001"/>
    <x v="6"/>
  </r>
  <r>
    <m/>
    <x v="251"/>
    <s v="Invoice"/>
    <s v="88101"/>
    <s v="MONTROSE NURSERY"/>
    <s v="HERB 12CM"/>
    <n v="24"/>
    <n v="20.5"/>
    <n v="492"/>
    <n v="280231.7900000001"/>
    <x v="6"/>
  </r>
  <r>
    <m/>
    <x v="252"/>
    <s v="Invoice"/>
    <s v="88104"/>
    <s v="BUILDERS WAREHOUSE:FLORIDA GLEN"/>
    <s v="HERB 12CM"/>
    <n v="10"/>
    <n v="21.3"/>
    <n v="213"/>
    <n v="280444.7900000001"/>
    <x v="6"/>
  </r>
  <r>
    <m/>
    <x v="252"/>
    <s v="Invoice"/>
    <s v="88106"/>
    <s v="BUILDERS WAREHOUSE:STRUBENS VALLEY"/>
    <s v="HERB 12CM"/>
    <n v="10"/>
    <n v="21.3"/>
    <n v="213"/>
    <n v="280657.7900000001"/>
    <x v="6"/>
  </r>
  <r>
    <m/>
    <x v="252"/>
    <s v="Invoice"/>
    <s v="88107"/>
    <s v="BUILDERS WAREHOUSE:NOORDHEUWEL"/>
    <s v="HERB 12CM"/>
    <n v="15"/>
    <n v="21.3"/>
    <n v="319.5"/>
    <n v="280977.2900000001"/>
    <x v="6"/>
  </r>
  <r>
    <m/>
    <x v="252"/>
    <s v="Invoice"/>
    <s v="88109"/>
    <s v="BUILDERS WAREHOUSE:NORTHRIDING"/>
    <s v="HERB 12CM"/>
    <n v="10"/>
    <n v="21.3"/>
    <n v="213"/>
    <n v="281190.2900000001"/>
    <x v="6"/>
  </r>
  <r>
    <m/>
    <x v="252"/>
    <s v="Invoice"/>
    <s v="88132"/>
    <s v="BUILDERS WAREHOUSE:NEWCASTLE"/>
    <s v="HERB 12CM"/>
    <n v="25"/>
    <n v="21.3"/>
    <n v="532.5"/>
    <n v="281722.7900000001"/>
    <x v="6"/>
  </r>
  <r>
    <m/>
    <x v="176"/>
    <s v="Invoice"/>
    <s v="88120"/>
    <s v="BUILDERS WAREHOUSE:CEDAR SQUARE"/>
    <s v="HERB 12CM"/>
    <n v="10"/>
    <n v="21.3"/>
    <n v="213"/>
    <n v="281935.7900000001"/>
    <x v="6"/>
  </r>
  <r>
    <m/>
    <x v="176"/>
    <s v="Invoice"/>
    <s v="88121"/>
    <s v="THYME SQUARE"/>
    <s v="HERB 12CM"/>
    <n v="5"/>
    <n v="22.9"/>
    <n v="114.5"/>
    <n v="282050.2900000001"/>
    <x v="6"/>
  </r>
  <r>
    <m/>
    <x v="176"/>
    <s v="Invoice"/>
    <s v="88123"/>
    <s v="BUILDERS WAREHOUSE:RIVONIA"/>
    <s v="HERB 12CM"/>
    <n v="20"/>
    <n v="21.3"/>
    <n v="426"/>
    <n v="282476.2900000001"/>
    <x v="6"/>
  </r>
  <r>
    <m/>
    <x v="176"/>
    <s v="Invoice"/>
    <s v="88145"/>
    <s v="BUILDERS WAREHOUSE:BLOEMFONTEIN"/>
    <s v="HERB 12CM"/>
    <n v="30"/>
    <n v="21.3"/>
    <n v="639"/>
    <n v="283115.2900000001"/>
    <x v="6"/>
  </r>
  <r>
    <m/>
    <x v="177"/>
    <s v="Invoice"/>
    <s v="88151"/>
    <s v="BUILDERS WAREHOUSE:RIVONIA"/>
    <s v="HERB 12CM"/>
    <n v="98"/>
    <n v="17.5"/>
    <n v="1715"/>
    <n v="284830.2900000001"/>
    <x v="6"/>
  </r>
  <r>
    <m/>
    <x v="177"/>
    <s v="Invoice"/>
    <s v="88153"/>
    <s v="BUILDERS WAREHOUSE:GEZINA NEW"/>
    <s v="HERB 12CM"/>
    <n v="40"/>
    <n v="21.3"/>
    <n v="852"/>
    <n v="285682.2900000001"/>
    <x v="6"/>
  </r>
  <r>
    <m/>
    <x v="177"/>
    <s v="Invoice"/>
    <s v="88155"/>
    <s v="BUILDERS WAREHOUSE:FOURWAYS"/>
    <s v="HERB 12CM"/>
    <n v="14"/>
    <n v="21.3"/>
    <n v="298.2"/>
    <n v="285980.49000000011"/>
    <x v="6"/>
  </r>
  <r>
    <m/>
    <x v="177"/>
    <s v="Invoice"/>
    <s v="88162"/>
    <s v="LIFESTYLE HOME GARDEN"/>
    <s v="HERB 12CM"/>
    <n v="20"/>
    <n v="15"/>
    <n v="300"/>
    <n v="286280.49000000011"/>
    <x v="6"/>
  </r>
  <r>
    <m/>
    <x v="177"/>
    <s v="Invoice"/>
    <s v="88163"/>
    <s v="BUILDERS WAREHOUSE:BRYANSTON"/>
    <s v="HERB 12CM"/>
    <n v="20"/>
    <n v="21.3"/>
    <n v="426"/>
    <n v="286706.49000000011"/>
    <x v="6"/>
  </r>
  <r>
    <m/>
    <x v="177"/>
    <s v="Invoice"/>
    <s v="88210"/>
    <s v="BUILDERS WAREHOUSE:NELSPRUIT"/>
    <s v="HERB 12CM"/>
    <n v="50"/>
    <n v="21.3"/>
    <n v="1065"/>
    <n v="287771.49000000011"/>
    <x v="6"/>
  </r>
  <r>
    <m/>
    <x v="178"/>
    <s v="Invoice"/>
    <s v="88197"/>
    <s v="FH CHAMBERLAIN TRADING (PTY) LTD:KYALAMI"/>
    <s v="HERB 12CM"/>
    <n v="30"/>
    <n v="20.3"/>
    <n v="609"/>
    <n v="288380.49000000011"/>
    <x v="6"/>
  </r>
  <r>
    <m/>
    <x v="178"/>
    <s v="Invoice"/>
    <s v="88202"/>
    <s v="BUILDERS WAREHOUSE:LAMBTON"/>
    <s v="HERB 12CM"/>
    <n v="7"/>
    <n v="21.3"/>
    <n v="149.1"/>
    <n v="288529.59000000008"/>
    <x v="6"/>
  </r>
  <r>
    <m/>
    <x v="179"/>
    <s v="Invoice"/>
    <s v="88165"/>
    <s v="BUILDERS WAREHOUSE:ZAMBEZI"/>
    <s v="HERB 12CM"/>
    <n v="20"/>
    <n v="21.3"/>
    <n v="426"/>
    <n v="288955.59000000008"/>
    <x v="6"/>
  </r>
  <r>
    <m/>
    <x v="179"/>
    <s v="Invoice"/>
    <s v="88213"/>
    <s v="BUILDERS WAREHOUSE:STRUBENS VALLEY"/>
    <s v="HERB 12CM"/>
    <n v="28"/>
    <n v="21.3"/>
    <n v="596.4"/>
    <n v="289551.99000000011"/>
    <x v="6"/>
  </r>
  <r>
    <m/>
    <x v="179"/>
    <s v="Invoice"/>
    <s v="88215"/>
    <s v="BUILDERS WAREHOUSE:FLORIDA GLEN"/>
    <s v="HERB 12CM"/>
    <n v="28"/>
    <n v="21.3"/>
    <n v="596.4"/>
    <n v="290148.39000000013"/>
    <x v="6"/>
  </r>
  <r>
    <m/>
    <x v="179"/>
    <s v="Invoice"/>
    <s v="88216"/>
    <s v="BUILDERS WAREHOUSE:NOORDHEUWEL"/>
    <s v="HERB 12CM"/>
    <n v="28"/>
    <n v="21.3"/>
    <n v="596.4"/>
    <n v="290744.79000000015"/>
    <x v="6"/>
  </r>
  <r>
    <m/>
    <x v="180"/>
    <s v="Invoice"/>
    <s v="88230"/>
    <s v="BUILDERS WAREHOUSE:EDENVALE"/>
    <s v="HERB 12CM"/>
    <n v="40"/>
    <n v="21.3"/>
    <n v="852"/>
    <n v="291596.79000000015"/>
    <x v="6"/>
  </r>
  <r>
    <m/>
    <x v="180"/>
    <s v="Invoice"/>
    <s v="88237"/>
    <s v="BUILDERS WAREHOUSE:BOKSBURG (NEW)"/>
    <s v="HERB 12CM"/>
    <n v="30"/>
    <n v="21.3"/>
    <n v="639"/>
    <n v="292235.79000000015"/>
    <x v="6"/>
  </r>
  <r>
    <m/>
    <x v="180"/>
    <s v="Invoice"/>
    <s v="88238"/>
    <s v="BUILDERS WAREHOUSE:CEDAR SQUARE"/>
    <s v="HERB 12CM"/>
    <n v="14"/>
    <n v="21.3"/>
    <n v="298.2"/>
    <n v="292533.99000000017"/>
    <x v="6"/>
  </r>
  <r>
    <m/>
    <x v="180"/>
    <s v="Invoice"/>
    <s v="88240"/>
    <s v="BUILDERS WAREHOUSE:GLEN EAGLES"/>
    <s v="HERB 12CM"/>
    <n v="14"/>
    <n v="21.3"/>
    <n v="298.2"/>
    <n v="292832.19000000018"/>
    <x v="6"/>
  </r>
  <r>
    <m/>
    <x v="180"/>
    <s v="Invoice"/>
    <s v="88259"/>
    <s v="IMPALA FLORA"/>
    <s v="HERB 12CM"/>
    <n v="65"/>
    <n v="20.5"/>
    <n v="1332.5"/>
    <n v="294164.69000000018"/>
    <x v="6"/>
  </r>
  <r>
    <m/>
    <x v="308"/>
    <s v="Invoice"/>
    <s v="88257"/>
    <s v="MONTROSE NURSERY"/>
    <s v="HERB 12CM"/>
    <n v="24"/>
    <n v="21.8"/>
    <n v="523.20000000000005"/>
    <n v="294687.89000000019"/>
    <x v="6"/>
  </r>
  <r>
    <m/>
    <x v="181"/>
    <s v="Invoice"/>
    <s v="88255"/>
    <s v="BUILDERS WAREHOUSE:EDENVALE"/>
    <s v="HERB 12CM"/>
    <n v="16"/>
    <n v="21.3"/>
    <n v="340.8"/>
    <n v="295028.69000000018"/>
    <x v="6"/>
  </r>
  <r>
    <m/>
    <x v="181"/>
    <s v="Invoice"/>
    <s v="88289"/>
    <s v="IMPALA FLORA"/>
    <s v="HERB 12CM"/>
    <n v="66"/>
    <n v="20.5"/>
    <n v="1353"/>
    <n v="296381.69000000018"/>
    <x v="6"/>
  </r>
  <r>
    <m/>
    <x v="181"/>
    <s v="Invoice"/>
    <s v="88297"/>
    <s v="BUILDERS WAREHOUSE:NOORDHEUWEL"/>
    <s v="HERB 12CM"/>
    <n v="38"/>
    <n v="21.3"/>
    <n v="809.4"/>
    <n v="297191.0900000002"/>
    <x v="6"/>
  </r>
  <r>
    <m/>
    <x v="181"/>
    <s v="Invoice"/>
    <s v="88298"/>
    <s v="BUILDERS WAREHOUSE:STRUBENS VALLEY"/>
    <s v="HERB 12CM"/>
    <n v="50"/>
    <n v="21.3"/>
    <n v="1065"/>
    <n v="298256.0900000002"/>
    <x v="6"/>
  </r>
  <r>
    <m/>
    <x v="182"/>
    <s v="Invoice"/>
    <s v="88241"/>
    <s v="BUILDERS WAREHOUSE:RIVONIA"/>
    <s v="HERB 12CM"/>
    <n v="28"/>
    <n v="21.3"/>
    <n v="596.4"/>
    <n v="298852.49000000022"/>
    <x v="6"/>
  </r>
  <r>
    <m/>
    <x v="182"/>
    <s v="Invoice"/>
    <s v="88269"/>
    <s v="BUILDERS WAREHOUSE:FOURWAYS"/>
    <s v="HERB 12CM"/>
    <n v="28"/>
    <n v="21.3"/>
    <n v="596.4"/>
    <n v="299448.89000000025"/>
    <x v="6"/>
  </r>
  <r>
    <m/>
    <x v="182"/>
    <s v="Invoice"/>
    <s v="88273"/>
    <s v="BUILDERS WAREHOUSE:ZAMBEZI"/>
    <s v="HERB 12CM"/>
    <n v="20"/>
    <n v="21.3"/>
    <n v="426"/>
    <n v="299874.89000000025"/>
    <x v="6"/>
  </r>
  <r>
    <m/>
    <x v="182"/>
    <s v="Invoice"/>
    <s v="88276"/>
    <s v="BUILDERS WAREHOUSE:CHERRY LANE"/>
    <s v="HERB 12CM"/>
    <n v="20"/>
    <n v="21.3"/>
    <n v="426"/>
    <n v="300300.89000000025"/>
    <x v="6"/>
  </r>
  <r>
    <m/>
    <x v="182"/>
    <s v="Invoice"/>
    <s v="87960"/>
    <s v="BUILDERS WAREHOUSE:SECUNDA"/>
    <s v="HERB 12CM"/>
    <n v="25"/>
    <n v="21.3"/>
    <n v="532.5"/>
    <n v="300833.39000000025"/>
    <x v="6"/>
  </r>
  <r>
    <m/>
    <x v="183"/>
    <s v="Invoice"/>
    <s v="88267"/>
    <s v="BUILDERS WAREHOUSE:WONDER PARK"/>
    <s v="HERB 12CM"/>
    <n v="40"/>
    <n v="21.3"/>
    <n v="852"/>
    <n v="301685.39000000025"/>
    <x v="6"/>
  </r>
  <r>
    <m/>
    <x v="183"/>
    <s v="Invoice"/>
    <s v="88265"/>
    <s v="BUILDERS WAREHOUSE:GLEN EAGLES"/>
    <s v="HERB 12CM"/>
    <n v="28"/>
    <n v="21.3"/>
    <n v="596.4"/>
    <n v="302281.79000000027"/>
    <x v="6"/>
  </r>
  <r>
    <m/>
    <x v="183"/>
    <s v="Invoice"/>
    <s v="88301"/>
    <s v="BUILDERS WAREHOUSE:MAFIKENG"/>
    <s v="HERB 12CM"/>
    <n v="50"/>
    <n v="21.3"/>
    <n v="1065"/>
    <n v="303346.79000000027"/>
    <x v="6"/>
  </r>
  <r>
    <m/>
    <x v="183"/>
    <s v="Invoice"/>
    <s v="88304"/>
    <s v="BUILDERS WAREHOUSE:SOUTHGATE"/>
    <s v="HERB 12CM"/>
    <n v="14"/>
    <n v="21.3"/>
    <n v="298.2"/>
    <n v="303644.99000000028"/>
    <x v="6"/>
  </r>
  <r>
    <m/>
    <x v="183"/>
    <s v="Invoice"/>
    <s v="88311"/>
    <s v="BUILDERS WAREHOUSE:CRAIGHALL PARK"/>
    <s v="HERB 12CM"/>
    <n v="14"/>
    <n v="21.3"/>
    <n v="298.2"/>
    <n v="303943.19000000029"/>
    <x v="6"/>
  </r>
  <r>
    <m/>
    <x v="183"/>
    <s v="Invoice"/>
    <s v="88313"/>
    <s v="MAJESTIC NURSERY"/>
    <s v="HERB 12CM"/>
    <n v="20"/>
    <n v="22.99"/>
    <n v="459.8"/>
    <n v="304402.99000000028"/>
    <x v="6"/>
  </r>
  <r>
    <m/>
    <x v="183"/>
    <s v="Invoice"/>
    <s v="88169"/>
    <s v="BUILDERS WAREHOUSE:NEWCASTLE"/>
    <s v="HERB 12CM"/>
    <n v="20"/>
    <n v="21.3"/>
    <n v="426"/>
    <n v="304828.99000000028"/>
    <x v="6"/>
  </r>
  <r>
    <m/>
    <x v="184"/>
    <s v="Invoice"/>
    <s v="88306"/>
    <s v="FH CHAMBERLAIN TRADING (PTY) LTD:KYALAMI"/>
    <s v="HERB 12CM"/>
    <n v="30"/>
    <n v="20.3"/>
    <n v="609"/>
    <n v="305437.99000000028"/>
    <x v="6"/>
  </r>
  <r>
    <m/>
    <x v="184"/>
    <s v="Invoice"/>
    <s v="88321"/>
    <s v="BUILDERS WAREHOUSE:STRUBENS VALLEY"/>
    <s v="HERB 12CM"/>
    <n v="20"/>
    <n v="21.3"/>
    <n v="426"/>
    <n v="305863.99000000028"/>
    <x v="6"/>
  </r>
  <r>
    <m/>
    <x v="184"/>
    <s v="Invoice"/>
    <s v="88329"/>
    <s v="BUILDERS WAREHOUSE:NORTHRIDING"/>
    <s v="HERB 12CM"/>
    <n v="43"/>
    <n v="21.3"/>
    <n v="915.9"/>
    <n v="306779.89000000031"/>
    <x v="6"/>
  </r>
  <r>
    <m/>
    <x v="184"/>
    <s v="Invoice"/>
    <s v="88331"/>
    <s v="LITTLE AUSTRIA"/>
    <s v="HERB 12CM"/>
    <n v="10"/>
    <n v="22.99"/>
    <n v="229.9"/>
    <n v="307009.79000000033"/>
    <x v="6"/>
  </r>
  <r>
    <m/>
    <x v="185"/>
    <s v="Invoice"/>
    <s v="88336"/>
    <s v="BUILDERS WAREHOUSE:FOURWAYS"/>
    <s v="HERB 12CM"/>
    <n v="50"/>
    <n v="21.3"/>
    <n v="1065"/>
    <n v="308074.79000000033"/>
    <x v="6"/>
  </r>
  <r>
    <m/>
    <x v="185"/>
    <s v="Invoice"/>
    <s v="88337"/>
    <s v="BUILDERS WAREHOUSE:EDENVALE"/>
    <s v="HERB 12CM"/>
    <n v="20"/>
    <n v="21.3"/>
    <n v="426"/>
    <n v="308500.79000000033"/>
    <x v="6"/>
  </r>
  <r>
    <m/>
    <x v="185"/>
    <s v="Invoice"/>
    <s v="88339"/>
    <s v="BUILDERS WAREHOUSE:EMALALHENI"/>
    <s v="HERB 12CM"/>
    <n v="30"/>
    <n v="21.3"/>
    <n v="639"/>
    <n v="309139.79000000033"/>
    <x v="6"/>
  </r>
  <r>
    <m/>
    <x v="185"/>
    <s v="Invoice"/>
    <s v="88341"/>
    <s v="THYME SQUARE"/>
    <s v="HERB 12CM"/>
    <n v="22"/>
    <n v="22.9"/>
    <n v="503.8"/>
    <n v="309643.59000000032"/>
    <x v="6"/>
  </r>
  <r>
    <m/>
    <x v="185"/>
    <s v="Invoice"/>
    <s v="88343"/>
    <s v="BUILDERS WAREHOUSE:NORTHMEAD"/>
    <s v="HERB 12CM"/>
    <n v="40"/>
    <n v="21.3"/>
    <n v="852"/>
    <n v="310495.59000000032"/>
    <x v="6"/>
  </r>
  <r>
    <m/>
    <x v="185"/>
    <s v="Invoice"/>
    <s v="88344"/>
    <s v="BUILDERS WAREHOUSE:NEWMARKET"/>
    <s v="HERB 12CM"/>
    <n v="20"/>
    <n v="21.3"/>
    <n v="426"/>
    <n v="310921.59000000032"/>
    <x v="6"/>
  </r>
  <r>
    <m/>
    <x v="185"/>
    <s v="Invoice"/>
    <s v="88347"/>
    <s v="BUILDERS WAREHOUSE:GLEN EAGLES"/>
    <s v="HERB 12CM"/>
    <n v="42"/>
    <n v="21.3"/>
    <n v="894.6"/>
    <n v="311816.19000000029"/>
    <x v="6"/>
  </r>
  <r>
    <m/>
    <x v="309"/>
    <s v="Invoice"/>
    <s v="88374"/>
    <s v="IMPALA FLORA"/>
    <s v="HERB 12CM"/>
    <n v="40"/>
    <n v="11.2"/>
    <n v="448"/>
    <n v="312264.19000000029"/>
    <x v="6"/>
  </r>
  <r>
    <m/>
    <x v="216"/>
    <s v="Invoice"/>
    <s v="88334"/>
    <s v="BUILDERS WAREHOUSE:RIVONIA"/>
    <s v="HERB 12CM"/>
    <n v="49"/>
    <n v="21.3"/>
    <n v="1043.7"/>
    <n v="313307.89000000031"/>
    <x v="6"/>
  </r>
  <r>
    <m/>
    <x v="216"/>
    <s v="Invoice"/>
    <s v="88335"/>
    <s v="BUILDERS WAREHOUSE:CEDAR SQUARE"/>
    <s v="HERB 12CM"/>
    <n v="28"/>
    <n v="21.3"/>
    <n v="596.4"/>
    <n v="313904.29000000033"/>
    <x v="6"/>
  </r>
  <r>
    <m/>
    <x v="216"/>
    <s v="Invoice"/>
    <s v="88367"/>
    <s v="BUILDERS WAREHOUSE:BOKSBURG (NEW)"/>
    <s v="HERB 12CM"/>
    <n v="100"/>
    <n v="21.3"/>
    <n v="2130"/>
    <n v="316034.29000000033"/>
    <x v="6"/>
  </r>
  <r>
    <m/>
    <x v="216"/>
    <s v="Invoice"/>
    <s v="88400"/>
    <s v="BUILDERS WAREHOUSE:NORWOOD"/>
    <s v="HERB 12CM"/>
    <n v="60"/>
    <n v="21.3"/>
    <n v="1278"/>
    <n v="317312.29000000033"/>
    <x v="6"/>
  </r>
  <r>
    <m/>
    <x v="186"/>
    <s v="Invoice"/>
    <s v="88379"/>
    <s v="BUILDERS WAREHOUSE:RIVONIA"/>
    <s v="HERB 12CM"/>
    <n v="98"/>
    <n v="21.3"/>
    <n v="2087.4"/>
    <n v="319399.69000000035"/>
    <x v="6"/>
  </r>
  <r>
    <m/>
    <x v="186"/>
    <s v="Invoice"/>
    <s v="88381"/>
    <s v="BUILDERS WAREHOUSE:GEZINA NEW"/>
    <s v="HERB 12CM"/>
    <n v="32"/>
    <n v="21.3"/>
    <n v="681.6"/>
    <n v="320081.29000000033"/>
    <x v="6"/>
  </r>
  <r>
    <m/>
    <x v="186"/>
    <s v="Invoice"/>
    <s v="88386"/>
    <s v="BUILDERS WAREHOUSE:ZAMBEZI"/>
    <s v="HERB 12CM"/>
    <n v="64"/>
    <n v="21.3"/>
    <n v="1363.2"/>
    <n v="321444.49000000034"/>
    <x v="6"/>
  </r>
  <r>
    <m/>
    <x v="186"/>
    <s v="Invoice"/>
    <s v="88389"/>
    <s v="BUILDERS WAREHOUSE:WONDER PARK"/>
    <s v="HERB 12CM"/>
    <n v="20"/>
    <n v="21.3"/>
    <n v="426"/>
    <n v="321870.49000000034"/>
    <x v="6"/>
  </r>
  <r>
    <m/>
    <x v="186"/>
    <s v="Invoice"/>
    <s v="88390"/>
    <s v="BUILDERS WAREHOUSE:BRYANSTON"/>
    <s v="HERB 12CM"/>
    <n v="35"/>
    <n v="21.3"/>
    <n v="745.5"/>
    <n v="322615.99000000034"/>
    <x v="6"/>
  </r>
  <r>
    <m/>
    <x v="186"/>
    <s v="Invoice"/>
    <s v="88419"/>
    <s v="BUILDERS WAREHOUSE:NELSPRUIT"/>
    <s v="HERB 12CM"/>
    <n v="41"/>
    <n v="21.3"/>
    <n v="873.3"/>
    <n v="323489.29000000033"/>
    <x v="6"/>
  </r>
  <r>
    <m/>
    <x v="187"/>
    <s v="Invoice"/>
    <s v="88383"/>
    <s v="BUILDERS WAREHOUSE:FOURWAYS"/>
    <s v="HERB 12CM"/>
    <n v="28"/>
    <n v="21.3"/>
    <n v="596.4"/>
    <n v="324085.69000000035"/>
    <x v="6"/>
  </r>
  <r>
    <m/>
    <x v="187"/>
    <s v="Invoice"/>
    <s v="88388"/>
    <s v="BUILDERS WAREHOUSE:GLEN EAGLES"/>
    <s v="HERB 12CM"/>
    <n v="42"/>
    <n v="21.3"/>
    <n v="894.6"/>
    <n v="324980.29000000033"/>
    <x v="6"/>
  </r>
  <r>
    <m/>
    <x v="187"/>
    <s v="Invoice"/>
    <s v="88405"/>
    <s v="BUILDERS WAREHOUSE:CRAIGHALL PARK"/>
    <s v="HERB 12CM"/>
    <n v="42"/>
    <n v="21.3"/>
    <n v="894.6"/>
    <n v="325874.89000000031"/>
    <x v="6"/>
  </r>
  <r>
    <m/>
    <x v="187"/>
    <s v="Invoice"/>
    <s v="88411"/>
    <s v="FH CHAMBERLAIN TRADING (PTY) LTD:KYALAMI"/>
    <s v="HERB 12CM"/>
    <n v="20"/>
    <n v="20.3"/>
    <n v="406"/>
    <n v="326280.89000000031"/>
    <x v="6"/>
  </r>
  <r>
    <m/>
    <x v="187"/>
    <s v="Invoice"/>
    <s v="88434"/>
    <s v="BUILDERS WAREHOUSE:SECUNDA"/>
    <s v="HERB 12CM"/>
    <n v="40"/>
    <n v="21.3"/>
    <n v="852"/>
    <n v="327132.89000000031"/>
    <x v="6"/>
  </r>
  <r>
    <m/>
    <x v="187"/>
    <s v="Invoice"/>
    <s v="88436"/>
    <s v="BUILDERS WAREHOUSE:RIVONIA"/>
    <s v="HERB 12CM"/>
    <n v="42"/>
    <n v="21.3"/>
    <n v="894.6"/>
    <n v="328027.49000000028"/>
    <x v="6"/>
  </r>
  <r>
    <m/>
    <x v="188"/>
    <s v="Invoice"/>
    <s v="88420"/>
    <s v="BUILDERS WAREHOUSE:STRUBENS VALLEY"/>
    <s v="HERB 12CM"/>
    <n v="40"/>
    <n v="21.3"/>
    <n v="852"/>
    <n v="328879.49000000028"/>
    <x v="6"/>
  </r>
  <r>
    <m/>
    <x v="188"/>
    <s v="Invoice"/>
    <s v="88422"/>
    <s v="BUILDERS WAREHOUSE:NOORDHEUWEL"/>
    <s v="HERB 12CM"/>
    <n v="28"/>
    <n v="21.3"/>
    <n v="596.4"/>
    <n v="329475.89000000031"/>
    <x v="6"/>
  </r>
  <r>
    <m/>
    <x v="188"/>
    <s v="Invoice"/>
    <s v="88424"/>
    <s v="BUILDERS WAREHOUSE:NORTHRIDING"/>
    <s v="HERB 12CM"/>
    <n v="40"/>
    <n v="21.3"/>
    <n v="852"/>
    <n v="330327.89000000031"/>
    <x v="6"/>
  </r>
  <r>
    <m/>
    <x v="188"/>
    <s v="Invoice"/>
    <s v="88425"/>
    <s v="BUILDERS WAREHOUSE:KEMPTON PARK"/>
    <s v="HERB 12CM"/>
    <n v="20"/>
    <n v="21.3"/>
    <n v="426"/>
    <n v="330753.89000000031"/>
    <x v="6"/>
  </r>
  <r>
    <m/>
    <x v="189"/>
    <s v="Invoice"/>
    <s v="88439"/>
    <s v="BUILDERS WAREHOUSE:FOURWAYS"/>
    <s v="HERB 12CM"/>
    <n v="36"/>
    <n v="21.3"/>
    <n v="766.8"/>
    <n v="331520.69000000029"/>
    <x v="6"/>
  </r>
  <r>
    <m/>
    <x v="189"/>
    <s v="Invoice"/>
    <s v="88441"/>
    <s v="BUILDERS WAREHOUSE:CEDAR SQUARE"/>
    <s v="HERB 12CM"/>
    <n v="42"/>
    <n v="21.3"/>
    <n v="894.6"/>
    <n v="332415.29000000027"/>
    <x v="6"/>
  </r>
  <r>
    <m/>
    <x v="189"/>
    <s v="Invoice"/>
    <s v="88443"/>
    <s v="BUILDERS WAREHOUSE:GLEN EAGLES"/>
    <s v="HERB 12CM"/>
    <n v="42"/>
    <n v="21.3"/>
    <n v="894.6"/>
    <n v="333309.89000000025"/>
    <x v="6"/>
  </r>
  <r>
    <m/>
    <x v="189"/>
    <s v="Invoice"/>
    <s v="88448"/>
    <s v="BUILDERS WAREHOUSE:BRYANSTON"/>
    <s v="HERB 12CM"/>
    <n v="20"/>
    <n v="21.3"/>
    <n v="426"/>
    <n v="333735.89000000025"/>
    <x v="6"/>
  </r>
  <r>
    <m/>
    <x v="189"/>
    <s v="Invoice"/>
    <s v="88453"/>
    <s v="THYME SQUARE"/>
    <s v="HERB 12CM"/>
    <n v="17"/>
    <n v="22.9"/>
    <n v="389.3"/>
    <n v="334125.19000000024"/>
    <x v="6"/>
  </r>
  <r>
    <m/>
    <x v="189"/>
    <s v="Invoice"/>
    <s v="88461"/>
    <s v="IMPALA FLORA"/>
    <s v="HERB 12CM"/>
    <n v="20"/>
    <n v="21.7"/>
    <n v="434"/>
    <n v="334559.19000000024"/>
    <x v="6"/>
  </r>
  <r>
    <m/>
    <x v="189"/>
    <s v="Invoice"/>
    <s v="88466"/>
    <s v="BUILDERS WAREHOUSE:BLOEMFONTEIN"/>
    <s v="HERB 12CM"/>
    <n v="100"/>
    <n v="21.3"/>
    <n v="2130"/>
    <n v="336689.19000000024"/>
    <x v="6"/>
  </r>
  <r>
    <m/>
    <x v="310"/>
    <s v="Invoice"/>
    <s v="88473"/>
    <s v="BUILDERS WAREHOUSE:STRUBENS VALLEY"/>
    <s v="HERB 12CM"/>
    <n v="28"/>
    <n v="21.3"/>
    <n v="596.4"/>
    <n v="337285.59000000026"/>
    <x v="6"/>
  </r>
  <r>
    <m/>
    <x v="310"/>
    <s v="Invoice"/>
    <s v="88495"/>
    <s v="SCHAFFLERS GARDEN NURSERY"/>
    <s v="HERB 12CM"/>
    <n v="80"/>
    <n v="22.99"/>
    <n v="1839.2"/>
    <n v="339124.79000000027"/>
    <x v="6"/>
  </r>
  <r>
    <m/>
    <x v="190"/>
    <s v="Invoice"/>
    <s v="88474"/>
    <s v="BUILDERS WAREHOUSE:RIVONIA"/>
    <s v="HERB 12CM"/>
    <n v="56"/>
    <n v="21.3"/>
    <n v="1192.8"/>
    <n v="340317.59000000026"/>
    <x v="6"/>
  </r>
  <r>
    <m/>
    <x v="190"/>
    <s v="Invoice"/>
    <s v="88526"/>
    <s v="IMPALA FLORA"/>
    <s v="HERB 12CM"/>
    <n v="25"/>
    <n v="20.5"/>
    <n v="512.5"/>
    <n v="340830.09000000026"/>
    <x v="6"/>
  </r>
  <r>
    <m/>
    <x v="191"/>
    <s v="Invoice"/>
    <s v="88470"/>
    <s v="BUILDERS WAREHOUSE:ZAMBEZI"/>
    <s v="HERB 12CM"/>
    <n v="40"/>
    <n v="21.3"/>
    <n v="852"/>
    <n v="341682.09000000026"/>
    <x v="6"/>
  </r>
  <r>
    <m/>
    <x v="191"/>
    <s v="Invoice"/>
    <s v="88518"/>
    <s v="BUILDERS WAREHOUSE:CRAIGHALL PARK"/>
    <s v="HERB 12CM"/>
    <n v="20"/>
    <n v="21.3"/>
    <n v="426"/>
    <n v="342108.09000000026"/>
    <x v="6"/>
  </r>
  <r>
    <m/>
    <x v="191"/>
    <s v="Invoice"/>
    <s v="88521"/>
    <s v="BUILDERS WAREHOUSE:MIDDELBURG"/>
    <s v="HERB 12CM"/>
    <n v="10"/>
    <n v="21.3"/>
    <n v="213"/>
    <n v="342321.09000000026"/>
    <x v="6"/>
  </r>
  <r>
    <m/>
    <x v="217"/>
    <s v="Invoice"/>
    <s v="88529"/>
    <s v="BUILDERS WAREHOUSE:NORTHRIDING"/>
    <s v="HERB 12CM"/>
    <n v="52"/>
    <n v="21.3"/>
    <n v="1107.5999999999999"/>
    <n v="343428.69000000024"/>
    <x v="6"/>
  </r>
  <r>
    <m/>
    <x v="217"/>
    <s v="Invoice"/>
    <s v="88532"/>
    <s v="BUILDERS WAREHOUSE:STRUBENS VALLEY"/>
    <s v="HERB 12CM"/>
    <n v="20"/>
    <n v="21.3"/>
    <n v="426"/>
    <n v="343854.69000000024"/>
    <x v="6"/>
  </r>
  <r>
    <m/>
    <x v="217"/>
    <s v="Invoice"/>
    <s v="88545"/>
    <s v="GARDENSHOP PARKTOWN"/>
    <s v="HERB 12CM"/>
    <n v="30"/>
    <n v="22.99"/>
    <n v="689.7"/>
    <n v="344544.39000000025"/>
    <x v="6"/>
  </r>
  <r>
    <m/>
    <x v="218"/>
    <s v="Invoice"/>
    <s v="88549"/>
    <s v="BUILDERS WAREHOUSE:EDENVALE"/>
    <s v="HERB 12CM"/>
    <n v="16"/>
    <n v="21.3"/>
    <n v="340.8"/>
    <n v="344885.19000000024"/>
    <x v="6"/>
  </r>
  <r>
    <m/>
    <x v="218"/>
    <s v="Invoice"/>
    <s v="88551"/>
    <s v="BUILDERS WAREHOUSE:FOURWAYS"/>
    <s v="HERB 12CM"/>
    <n v="28"/>
    <n v="21.3"/>
    <n v="596.4"/>
    <n v="345481.59000000026"/>
    <x v="6"/>
  </r>
  <r>
    <m/>
    <x v="218"/>
    <s v="Invoice"/>
    <s v="88552"/>
    <s v="BUILDERS WAREHOUSE:BOKSBURG (NEW)"/>
    <s v="HERB 12CM"/>
    <n v="10"/>
    <n v="21.3"/>
    <n v="213"/>
    <n v="345694.59000000026"/>
    <x v="6"/>
  </r>
  <r>
    <m/>
    <x v="218"/>
    <s v="Invoice"/>
    <s v="88558"/>
    <s v="BUILDERS WAREHOUSE:HARTEBEESPOORT"/>
    <s v="HERB 12CM"/>
    <n v="10"/>
    <n v="21.3"/>
    <n v="213"/>
    <n v="345907.59000000026"/>
    <x v="6"/>
  </r>
  <r>
    <m/>
    <x v="253"/>
    <s v="Invoice"/>
    <s v="88605"/>
    <s v="BUILDERS WAREHOUSE:NOORDHEUWEL"/>
    <s v="HERB 12CM"/>
    <n v="40"/>
    <n v="21.3"/>
    <n v="852"/>
    <n v="346759.59000000026"/>
    <x v="6"/>
  </r>
  <r>
    <m/>
    <x v="219"/>
    <s v="Invoice"/>
    <s v="88580"/>
    <s v="BUILDERS WAREHOUSE:FOURWAYS"/>
    <s v="HERB 12CM"/>
    <n v="30"/>
    <n v="21.3"/>
    <n v="639"/>
    <n v="347398.59000000026"/>
    <x v="6"/>
  </r>
  <r>
    <m/>
    <x v="219"/>
    <s v="Invoice"/>
    <s v="88582"/>
    <s v="BUILDERS WAREHOUSE:CEDAR SQUARE"/>
    <s v="HERB 12CM"/>
    <n v="20"/>
    <n v="21.3"/>
    <n v="426"/>
    <n v="347824.59000000026"/>
    <x v="6"/>
  </r>
  <r>
    <m/>
    <x v="219"/>
    <s v="Invoice"/>
    <s v="88583"/>
    <s v="BUILDERS WAREHOUSE:GEZINA NEW"/>
    <s v="HERB 12CM"/>
    <n v="30"/>
    <n v="21.3"/>
    <n v="639"/>
    <n v="348463.59000000026"/>
    <x v="6"/>
  </r>
  <r>
    <m/>
    <x v="219"/>
    <s v="Invoice"/>
    <s v="88591"/>
    <s v="BUILDERS WAREHOUSE:BRYANSTON"/>
    <s v="HERB 12CM"/>
    <n v="10"/>
    <n v="21.3"/>
    <n v="213"/>
    <n v="348676.59000000026"/>
    <x v="6"/>
  </r>
  <r>
    <m/>
    <x v="219"/>
    <s v="Invoice"/>
    <s v="88592"/>
    <s v="BUILDERS WAREHOUSE:RIVONIA"/>
    <s v="HERB 12CM"/>
    <n v="40"/>
    <n v="21.3"/>
    <n v="852"/>
    <n v="349528.59000000026"/>
    <x v="6"/>
  </r>
  <r>
    <m/>
    <x v="219"/>
    <s v="Invoice"/>
    <s v="88595"/>
    <s v="ECKARDS GARDEN PAVILION"/>
    <s v="HERB 12CM"/>
    <n v="50"/>
    <n v="22.99"/>
    <n v="1149.5"/>
    <n v="350678.09000000026"/>
    <x v="6"/>
  </r>
  <r>
    <m/>
    <x v="219"/>
    <s v="Invoice"/>
    <s v="88631"/>
    <s v="BUILDERS WAREHOUSE:SECUNDA"/>
    <s v="HERB 12CM"/>
    <n v="50"/>
    <n v="21.3"/>
    <n v="1065"/>
    <n v="351743.09000000026"/>
    <x v="6"/>
  </r>
  <r>
    <m/>
    <x v="192"/>
    <s v="Invoice"/>
    <s v="88611"/>
    <s v="BUILDERS WAREHOUSE:CRAIGHALL PARK"/>
    <s v="HERB 12CM"/>
    <n v="15"/>
    <n v="21.3"/>
    <n v="319.5"/>
    <n v="352062.59000000026"/>
    <x v="6"/>
  </r>
  <r>
    <m/>
    <x v="192"/>
    <s v="Invoice"/>
    <s v="88616"/>
    <s v="BUILDERS WAREHOUSE:SOUTHGATE"/>
    <s v="HERB 12CM"/>
    <n v="10"/>
    <n v="21.3"/>
    <n v="213"/>
    <n v="352275.59000000026"/>
    <x v="6"/>
  </r>
  <r>
    <m/>
    <x v="254"/>
    <s v="Invoice"/>
    <s v="88594"/>
    <s v="BUILDERS WAREHOUSE:ZAMBEZI"/>
    <s v="HERB 12CM"/>
    <n v="20"/>
    <n v="21.3"/>
    <n v="426"/>
    <n v="352701.59000000026"/>
    <x v="6"/>
  </r>
  <r>
    <m/>
    <x v="255"/>
    <s v="Invoice"/>
    <s v="88635"/>
    <s v="BUILDERS WAREHOUSE:EDENVALE"/>
    <s v="HERB 12CM"/>
    <n v="40"/>
    <n v="21.3"/>
    <n v="852"/>
    <n v="353553.59000000026"/>
    <x v="6"/>
  </r>
  <r>
    <m/>
    <x v="255"/>
    <s v="Invoice"/>
    <s v="88636"/>
    <s v="BUILDERS WAREHOUSE:STRUBENS VALLEY"/>
    <s v="HERB 12CM"/>
    <n v="20"/>
    <n v="21.3"/>
    <n v="426"/>
    <n v="353979.59000000026"/>
    <x v="6"/>
  </r>
  <r>
    <m/>
    <x v="255"/>
    <s v="Invoice"/>
    <s v="88633"/>
    <s v="BUILDERS WAREHOUSE:NOORDHEUWEL"/>
    <s v="HERB 12CM"/>
    <n v="28"/>
    <n v="21.3"/>
    <n v="596.4"/>
    <n v="354575.99000000028"/>
    <x v="6"/>
  </r>
  <r>
    <m/>
    <x v="255"/>
    <s v="Invoice"/>
    <s v="88641"/>
    <s v="BUILDERS WAREHOUSE:BOKSBURG (NEW)"/>
    <s v="HERB 12CM"/>
    <n v="40"/>
    <n v="21.3"/>
    <n v="852"/>
    <n v="355427.99000000028"/>
    <x v="6"/>
  </r>
  <r>
    <m/>
    <x v="255"/>
    <s v="Invoice"/>
    <s v="88643"/>
    <s v="BUILDERS WAREHOUSE:RIVONIA"/>
    <s v="HERB 12CM"/>
    <n v="14"/>
    <n v="21.3"/>
    <n v="298.2"/>
    <n v="355726.19000000029"/>
    <x v="6"/>
  </r>
  <r>
    <m/>
    <x v="255"/>
    <s v="Invoice"/>
    <s v="88645"/>
    <s v="BUILDERS WAREHOUSE:NORTHRIDING"/>
    <s v="HERB 12CM"/>
    <n v="14"/>
    <n v="21.3"/>
    <n v="298.2"/>
    <n v="356024.39000000031"/>
    <x v="6"/>
  </r>
  <r>
    <m/>
    <x v="255"/>
    <s v="Invoice"/>
    <s v="88647"/>
    <s v="FH CHAMBERLAIN TRADING (PTY) LTD:KYALAMI"/>
    <s v="HERB 12CM"/>
    <n v="30"/>
    <n v="20.3"/>
    <n v="609"/>
    <n v="356633.39000000031"/>
    <x v="6"/>
  </r>
  <r>
    <m/>
    <x v="255"/>
    <s v="Invoice"/>
    <s v="88650"/>
    <s v="THYME SQUARE"/>
    <s v="HERB 12CM"/>
    <n v="10"/>
    <n v="22.9"/>
    <n v="229"/>
    <n v="356862.39000000031"/>
    <x v="6"/>
  </r>
  <r>
    <m/>
    <x v="255"/>
    <s v="Invoice"/>
    <s v="88654"/>
    <s v="IMPALA FLORA"/>
    <s v="HERB 12CM"/>
    <n v="55"/>
    <n v="22.99"/>
    <n v="1264.45"/>
    <n v="358126.84000000032"/>
    <x v="6"/>
  </r>
  <r>
    <m/>
    <x v="255"/>
    <s v="Invoice"/>
    <s v="88656"/>
    <s v="BUILDERS WAREHOUSE:NELSPRUIT"/>
    <s v="HERB 12CM"/>
    <n v="78"/>
    <n v="21.3"/>
    <n v="1661.4"/>
    <n v="359788.24000000034"/>
    <x v="6"/>
  </r>
  <r>
    <m/>
    <x v="193"/>
    <s v="Invoice"/>
    <s v="88667"/>
    <s v="BUILDERS WAREHOUSE:RIVONIA"/>
    <s v="HERB 12CM"/>
    <n v="40"/>
    <n v="21.3"/>
    <n v="852"/>
    <n v="360640.24000000034"/>
    <x v="6"/>
  </r>
  <r>
    <m/>
    <x v="193"/>
    <s v="Invoice"/>
    <s v="88668"/>
    <s v="BUILDERS WAREHOUSE:FOURWAYS"/>
    <s v="HERB 12CM"/>
    <n v="28"/>
    <n v="21.3"/>
    <n v="596.4"/>
    <n v="361236.64000000036"/>
    <x v="6"/>
  </r>
  <r>
    <m/>
    <x v="193"/>
    <s v="Invoice"/>
    <s v="88674"/>
    <s v="BUILDERS WAREHOUSE:GLEN EAGLES"/>
    <s v="HERB 12CM"/>
    <n v="50"/>
    <n v="21.3"/>
    <n v="1065"/>
    <n v="362301.64000000036"/>
    <x v="6"/>
  </r>
  <r>
    <m/>
    <x v="193"/>
    <s v="Invoice"/>
    <s v="88678"/>
    <s v="BUILDERS WAREHOUSE:BRYANSTON"/>
    <s v="HERB 12CM"/>
    <n v="20"/>
    <n v="21.3"/>
    <n v="426"/>
    <n v="362727.64000000036"/>
    <x v="6"/>
  </r>
  <r>
    <m/>
    <x v="193"/>
    <s v="Invoice"/>
    <s v="88690"/>
    <s v="BUILDERS WAREHOUSE:MAFIKENG"/>
    <s v="HERB 12CM"/>
    <n v="75"/>
    <n v="21.3"/>
    <n v="1597.5"/>
    <n v="364325.14000000036"/>
    <x v="6"/>
  </r>
  <r>
    <m/>
    <x v="311"/>
    <s v="Invoice"/>
    <s v="88694"/>
    <s v="BUILDERS WAREHOUSE:CRAIGHALL PARK"/>
    <s v="HERB 12CM"/>
    <n v="28"/>
    <n v="21.3"/>
    <n v="596.4"/>
    <n v="364921.54000000039"/>
    <x v="6"/>
  </r>
  <r>
    <m/>
    <x v="311"/>
    <s v="Invoice"/>
    <s v="88697"/>
    <s v="ECKARDS GARDEN PAVILION"/>
    <s v="HERB 12CM"/>
    <n v="20"/>
    <n v="22.99"/>
    <n v="459.8"/>
    <n v="365381.34000000037"/>
    <x v="6"/>
  </r>
  <r>
    <m/>
    <x v="256"/>
    <s v="Invoice"/>
    <s v="88681"/>
    <s v="THABO BOSIU FARMING AND ARIC SERVICE C.C"/>
    <s v="ROSEMERY  12CM"/>
    <n v="50"/>
    <n v="22.99"/>
    <n v="1149.5"/>
    <n v="366530.84000000037"/>
    <x v="4"/>
  </r>
  <r>
    <m/>
    <x v="256"/>
    <s v="Invoice"/>
    <s v="88707"/>
    <s v="BUILDERS WAREHOUSE:NORTHRIDING"/>
    <s v="HERB 12CM"/>
    <n v="42"/>
    <n v="21.3"/>
    <n v="894.6"/>
    <n v="367425.44000000035"/>
    <x v="6"/>
  </r>
  <r>
    <m/>
    <x v="256"/>
    <s v="Invoice"/>
    <s v="88711"/>
    <s v="BUILDERS WAREHOUSE:NOORDHEUWEL"/>
    <s v="HERB 12CM"/>
    <n v="20"/>
    <n v="21.3"/>
    <n v="426"/>
    <n v="367851.44000000035"/>
    <x v="6"/>
  </r>
  <r>
    <m/>
    <x v="256"/>
    <s v="Invoice"/>
    <s v="88713"/>
    <s v="BUILDERS WAREHOUSE:STRUBENS VALLEY"/>
    <s v="HERB 12CM"/>
    <n v="20"/>
    <n v="21.3"/>
    <n v="426"/>
    <n v="368277.44000000035"/>
    <x v="6"/>
  </r>
  <r>
    <m/>
    <x v="256"/>
    <s v="Invoice"/>
    <s v="88825"/>
    <s v="BUILDERS WAREHOUSE:NEWCASTLE"/>
    <s v="HERB 12CM"/>
    <n v="75"/>
    <n v="21.3"/>
    <n v="1597.5"/>
    <n v="369874.94000000035"/>
    <x v="6"/>
  </r>
  <r>
    <m/>
    <x v="194"/>
    <s v="Invoice"/>
    <s v="88726"/>
    <s v="BUILDERS WAREHOUSE:FOURWAYS"/>
    <s v="HERB 12CM"/>
    <n v="28"/>
    <n v="21.3"/>
    <n v="596.4"/>
    <n v="370471.34000000037"/>
    <x v="6"/>
  </r>
  <r>
    <m/>
    <x v="194"/>
    <s v="Invoice"/>
    <s v="88728"/>
    <s v="BUILDERS WAREHOUSE:CEDAR SQUARE"/>
    <s v="HERB 12CM"/>
    <n v="14"/>
    <n v="21.3"/>
    <n v="298.2"/>
    <n v="370769.54000000039"/>
    <x v="6"/>
  </r>
  <r>
    <m/>
    <x v="194"/>
    <s v="Invoice"/>
    <s v="88729"/>
    <s v="BUILDERS WAREHOUSE:EDENVALE"/>
    <s v="HERB 12CM"/>
    <n v="20"/>
    <n v="21.3"/>
    <n v="426"/>
    <n v="371195.54000000039"/>
    <x v="6"/>
  </r>
  <r>
    <m/>
    <x v="194"/>
    <s v="Invoice"/>
    <s v="88731"/>
    <s v="THYME SQUARE"/>
    <s v="HERB 12CM"/>
    <n v="5"/>
    <n v="22.9"/>
    <n v="114.5"/>
    <n v="371310.04000000039"/>
    <x v="6"/>
  </r>
  <r>
    <m/>
    <x v="194"/>
    <s v="Invoice"/>
    <s v="88732"/>
    <s v="FH CHAMBERLAIN TRADING (PTY) LTD:STRUBENSVALLEY"/>
    <s v="HERB 12CM"/>
    <n v="50"/>
    <n v="20.3"/>
    <n v="1015"/>
    <n v="372325.04000000039"/>
    <x v="6"/>
  </r>
  <r>
    <m/>
    <x v="194"/>
    <s v="Invoice"/>
    <s v="88737"/>
    <s v="BUILDERS WAREHOUSE:RIVONIA"/>
    <s v="HERB 12CM"/>
    <n v="50"/>
    <n v="21.3"/>
    <n v="1065"/>
    <n v="373390.04000000039"/>
    <x v="6"/>
  </r>
  <r>
    <m/>
    <x v="194"/>
    <s v="Invoice"/>
    <s v="88743"/>
    <s v="BUILDERS WAREHOUSE:EMALALHENI"/>
    <s v="HERB 12CM"/>
    <n v="30"/>
    <n v="21.3"/>
    <n v="639"/>
    <n v="374029.04000000039"/>
    <x v="6"/>
  </r>
  <r>
    <m/>
    <x v="194"/>
    <s v="Invoice"/>
    <s v="88744"/>
    <s v="IMPALA FLORA"/>
    <s v="HERB 12CM"/>
    <n v="40"/>
    <n v="22.99"/>
    <n v="919.6"/>
    <n v="374948.64000000036"/>
    <x v="6"/>
  </r>
  <r>
    <m/>
    <x v="257"/>
    <s v="Invoice"/>
    <s v="88769"/>
    <s v="BUILDERS WAREHOUSE:NOORDHEUWEL"/>
    <s v="HERB 12CM"/>
    <n v="14"/>
    <n v="21.3"/>
    <n v="298.2"/>
    <n v="375246.84000000037"/>
    <x v="6"/>
  </r>
  <r>
    <m/>
    <x v="288"/>
    <s v="Invoice"/>
    <s v="88747"/>
    <s v="BUILDERS WAREHOUSE:GEZINA NEW"/>
    <s v="HERB 12CM"/>
    <n v="30"/>
    <n v="21.3"/>
    <n v="639"/>
    <n v="375885.84000000037"/>
    <x v="6"/>
  </r>
  <r>
    <m/>
    <x v="288"/>
    <s v="Invoice"/>
    <s v="88749"/>
    <s v="BUILDERS WAREHOUSE:FOURWAYS"/>
    <s v="HERB 12CM"/>
    <n v="35"/>
    <n v="21.3"/>
    <n v="745.5"/>
    <n v="376631.34000000037"/>
    <x v="6"/>
  </r>
  <r>
    <m/>
    <x v="288"/>
    <s v="Invoice"/>
    <s v="88753"/>
    <s v="ECKARDS GARDEN PAVILION"/>
    <s v="HERB 12CM"/>
    <n v="30"/>
    <n v="22.99"/>
    <n v="689.7"/>
    <n v="377321.04000000039"/>
    <x v="6"/>
  </r>
  <r>
    <m/>
    <x v="288"/>
    <s v="Invoice"/>
    <s v="88755"/>
    <s v="BUILDERS WAREHOUSE:GLEN EAGLES"/>
    <s v="HERB 12CM"/>
    <n v="70"/>
    <n v="21.3"/>
    <n v="1491"/>
    <n v="378812.04000000039"/>
    <x v="6"/>
  </r>
  <r>
    <m/>
    <x v="288"/>
    <s v="Invoice"/>
    <s v="88757"/>
    <s v="BUILDERS WAREHOUSE:RIVONIA"/>
    <s v="HERB 12CM"/>
    <n v="28"/>
    <n v="21.3"/>
    <n v="596.4"/>
    <n v="379408.44000000041"/>
    <x v="6"/>
  </r>
  <r>
    <m/>
    <x v="195"/>
    <s v="Invoice"/>
    <s v="88756"/>
    <s v="BUILDERS WAREHOUSE:CHERRY LANE"/>
    <s v="HERB 12CM"/>
    <n v="10"/>
    <n v="21.3"/>
    <n v="213"/>
    <n v="379621.44000000041"/>
    <x v="6"/>
  </r>
  <r>
    <m/>
    <x v="195"/>
    <s v="Invoice"/>
    <s v="88776"/>
    <s v="BUILDERS WAREHOUSE:CRAIGHALL PARK"/>
    <s v="HERB 12CM"/>
    <n v="28"/>
    <n v="21.3"/>
    <n v="596.4"/>
    <n v="380217.84000000043"/>
    <x v="6"/>
  </r>
  <r>
    <m/>
    <x v="195"/>
    <s v="Invoice"/>
    <s v="88778"/>
    <s v="BUILDERS WAREHOUSE:SOUTHGATE"/>
    <s v="HERB 12CM"/>
    <n v="35"/>
    <n v="21.3"/>
    <n v="745.5"/>
    <n v="380963.34000000043"/>
    <x v="6"/>
  </r>
  <r>
    <m/>
    <x v="195"/>
    <s v="Invoice"/>
    <s v="88780"/>
    <s v="BUILDERS WAREHOUSE:LAMBTON"/>
    <s v="HERB 12CM"/>
    <n v="10"/>
    <n v="21.3"/>
    <n v="213"/>
    <n v="381176.34000000043"/>
    <x v="6"/>
  </r>
  <r>
    <m/>
    <x v="195"/>
    <s v="Invoice"/>
    <s v="88789"/>
    <s v="BUILDERS WAREHOUSE:SECUNDA"/>
    <s v="HERB 12CM "/>
    <n v="60"/>
    <n v="21.3"/>
    <n v="1278"/>
    <n v="382454.34000000043"/>
    <x v="6"/>
  </r>
  <r>
    <m/>
    <x v="289"/>
    <s v="Invoice"/>
    <s v="88791"/>
    <s v="BUILDERS WAREHOUSE:STRUBENS VALLEY"/>
    <s v="HERB 12CM"/>
    <n v="20"/>
    <n v="21.3"/>
    <n v="426"/>
    <n v="382880.34000000043"/>
    <x v="6"/>
  </r>
  <r>
    <m/>
    <x v="289"/>
    <s v="Invoice"/>
    <s v="88792"/>
    <s v="BUILDERS WAREHOUSE:NOORDHEUWEL"/>
    <s v="HERB 12CM"/>
    <n v="42"/>
    <n v="21.3"/>
    <n v="894.6"/>
    <n v="383774.94000000041"/>
    <x v="6"/>
  </r>
  <r>
    <m/>
    <x v="289"/>
    <s v="Invoice"/>
    <s v="88794"/>
    <s v="BUILDERS WAREHOUSE:KEMPTON PARK"/>
    <s v="HERB 12CM"/>
    <n v="20"/>
    <n v="21.3"/>
    <n v="426"/>
    <n v="384200.94000000041"/>
    <x v="6"/>
  </r>
  <r>
    <m/>
    <x v="289"/>
    <s v="Invoice"/>
    <s v="88795"/>
    <s v="BUILDERS WAREHOUSE:BEDFORDVIEW"/>
    <s v="HERB 12CM"/>
    <n v="20"/>
    <n v="21.3"/>
    <n v="426"/>
    <n v="384626.94000000041"/>
    <x v="6"/>
  </r>
  <r>
    <m/>
    <x v="289"/>
    <s v="Invoice"/>
    <s v="88797"/>
    <s v="BUILDERS WAREHOUSE:GREENSTONE"/>
    <s v="HERB 12CM"/>
    <n v="20"/>
    <n v="21.3"/>
    <n v="426"/>
    <n v="385052.94000000041"/>
    <x v="6"/>
  </r>
  <r>
    <m/>
    <x v="289"/>
    <s v="Invoice"/>
    <s v="88800"/>
    <s v="ADV MM MOSTERT"/>
    <s v="HERB 12CM"/>
    <n v="2"/>
    <n v="22.5"/>
    <n v="45"/>
    <n v="385097.94000000041"/>
    <x v="6"/>
  </r>
  <r>
    <m/>
    <x v="196"/>
    <s v="Invoice"/>
    <s v="88807"/>
    <s v="BUILDERS WAREHOUSE:RIVONIA"/>
    <s v="HERB 12CM"/>
    <n v="20"/>
    <n v="21.3"/>
    <n v="426"/>
    <n v="385523.94000000041"/>
    <x v="6"/>
  </r>
  <r>
    <m/>
    <x v="196"/>
    <s v="Invoice"/>
    <s v="88809"/>
    <s v="BUILDERS WAREHOUSE:CARNIVAL MALL"/>
    <s v="HERB 12CM"/>
    <n v="20"/>
    <n v="21.3"/>
    <n v="426"/>
    <n v="385949.94000000041"/>
    <x v="6"/>
  </r>
  <r>
    <m/>
    <x v="196"/>
    <s v="Invoice"/>
    <s v="88810"/>
    <s v="BUILDERS WAREHOUSE:FOURWAYS"/>
    <s v="HERB 12CM"/>
    <n v="10"/>
    <n v="21.3"/>
    <n v="213"/>
    <n v="386162.94000000041"/>
    <x v="6"/>
  </r>
  <r>
    <m/>
    <x v="196"/>
    <s v="Invoice"/>
    <s v="88812"/>
    <s v="BUILDERS WAREHOUSE:CEDAR SQUARE"/>
    <s v="HERB 12CM"/>
    <n v="10"/>
    <n v="21.3"/>
    <n v="213"/>
    <n v="386375.94000000041"/>
    <x v="6"/>
  </r>
  <r>
    <m/>
    <x v="196"/>
    <s v="Invoice"/>
    <s v="88813"/>
    <s v="BUILDERS WAREHOUSE:EDENVALE"/>
    <s v="HERB 12CM"/>
    <n v="30"/>
    <n v="21.3"/>
    <n v="639"/>
    <n v="387014.94000000041"/>
    <x v="6"/>
  </r>
  <r>
    <m/>
    <x v="196"/>
    <s v="Invoice"/>
    <s v="88817"/>
    <s v="BUILDERS WAREHOUSE:MIDDELBURG"/>
    <s v="HERB 12CM"/>
    <n v="5"/>
    <n v="21.3"/>
    <n v="106.5"/>
    <n v="387121.44000000041"/>
    <x v="6"/>
  </r>
  <r>
    <m/>
    <x v="196"/>
    <s v="Invoice"/>
    <s v="88821"/>
    <s v="BUILDERS WAREHOUSE:NORTHMEAD"/>
    <s v="HERB 12CM"/>
    <n v="20"/>
    <n v="21.3"/>
    <n v="426"/>
    <n v="387547.44000000041"/>
    <x v="6"/>
  </r>
  <r>
    <m/>
    <x v="196"/>
    <s v="Invoice"/>
    <s v="88822"/>
    <s v="THYME SQUARE"/>
    <s v="HERB 12CM"/>
    <n v="15"/>
    <n v="22.9"/>
    <n v="343.5"/>
    <n v="387890.94000000041"/>
    <x v="6"/>
  </r>
  <r>
    <m/>
    <x v="196"/>
    <s v="Invoice"/>
    <s v="88824"/>
    <s v="BUILDERS WAREHOUSE:CEDAR SQUARE"/>
    <s v="HERB 12CM"/>
    <n v="10"/>
    <n v="21.3"/>
    <n v="213"/>
    <n v="388103.94000000041"/>
    <x v="6"/>
  </r>
  <r>
    <m/>
    <x v="196"/>
    <s v="Invoice"/>
    <s v="88828"/>
    <s v="MONTANA GARDEN PAVILION"/>
    <s v="HERB 12CM"/>
    <n v="20"/>
    <n v="22.99"/>
    <n v="459.8"/>
    <n v="388563.7400000004"/>
    <x v="6"/>
  </r>
  <r>
    <m/>
    <x v="196"/>
    <s v="Invoice"/>
    <s v="88835"/>
    <s v="BUILDERS WAREHOUSE:NELSPRUIT"/>
    <s v="HERB 12CM"/>
    <n v="61"/>
    <n v="21.3"/>
    <n v="1299.3"/>
    <n v="389863.04000000039"/>
    <x v="6"/>
  </r>
  <r>
    <m/>
    <x v="312"/>
    <s v="Invoice"/>
    <s v="88882"/>
    <s v="BUILDERS WAREHOUSE:STRUBENS VALLEY"/>
    <s v="HERB 12CM"/>
    <n v="20"/>
    <n v="21.3"/>
    <n v="426"/>
    <n v="390289.04000000039"/>
    <x v="6"/>
  </r>
  <r>
    <m/>
    <x v="273"/>
    <s v="Invoice"/>
    <s v="88840"/>
    <s v="BUILDERS WAREHOUSE:WONDER PARK"/>
    <s v="HERB 12CM"/>
    <n v="40"/>
    <n v="21.3"/>
    <n v="852"/>
    <n v="391141.04000000039"/>
    <x v="6"/>
  </r>
  <r>
    <m/>
    <x v="273"/>
    <s v="Invoice"/>
    <s v="88846"/>
    <s v="BACK TO EDEN NURSERY"/>
    <s v="LAVENDER 12CM"/>
    <n v="13"/>
    <n v="11.99"/>
    <n v="155.87"/>
    <n v="391296.91000000038"/>
    <x v="13"/>
  </r>
  <r>
    <m/>
    <x v="273"/>
    <s v="Invoice"/>
    <s v="88848"/>
    <s v="BUILDERS WAREHOUSE:SILVERLAKES"/>
    <s v="HERB 12CM"/>
    <n v="15"/>
    <n v="21.3"/>
    <n v="319.5"/>
    <n v="391616.41000000038"/>
    <x v="6"/>
  </r>
  <r>
    <m/>
    <x v="273"/>
    <s v="Invoice"/>
    <s v="88849"/>
    <s v="BUILDERS WAREHOUSE:RUSTENBURG"/>
    <s v="HERB 12CM"/>
    <n v="25"/>
    <n v="21.3"/>
    <n v="532.5"/>
    <n v="392148.91000000038"/>
    <x v="6"/>
  </r>
  <r>
    <m/>
    <x v="273"/>
    <s v="Invoice"/>
    <s v="88871"/>
    <s v="MONTROSE NURSERY"/>
    <s v="HERB 12CM"/>
    <n v="12"/>
    <n v="22.99"/>
    <n v="275.88"/>
    <n v="392424.79000000039"/>
    <x v="6"/>
  </r>
  <r>
    <m/>
    <x v="259"/>
    <s v="Invoice"/>
    <s v="88852"/>
    <s v="BUILDERS WAREHOUSE:BRYANSTON"/>
    <s v="HERB 12CM"/>
    <n v="40"/>
    <n v="21.3"/>
    <n v="852"/>
    <n v="393276.79000000039"/>
    <x v="6"/>
  </r>
  <r>
    <m/>
    <x v="260"/>
    <s v="Invoice"/>
    <s v="88884"/>
    <s v="BUILDERS WAREHOUSE:FLORIDA GLEN"/>
    <s v="HERB 12CM"/>
    <n v="20"/>
    <n v="21.3"/>
    <n v="426"/>
    <n v="393702.79000000039"/>
    <x v="6"/>
  </r>
  <r>
    <m/>
    <x v="260"/>
    <s v="Invoice"/>
    <s v="88885"/>
    <s v="BUILDERS WAREHOUSE:NOORDHEUWEL"/>
    <s v="HERB 12CM"/>
    <n v="21"/>
    <n v="21.3"/>
    <n v="447.3"/>
    <n v="394150.09000000037"/>
    <x v="6"/>
  </r>
  <r>
    <m/>
    <x v="260"/>
    <s v="Invoice"/>
    <s v="88891"/>
    <s v="BUILDERS WAREHOUSE:NORTHRIDING"/>
    <s v="HERB 12CM"/>
    <n v="20"/>
    <n v="21.3"/>
    <n v="426"/>
    <n v="394576.09000000037"/>
    <x v="6"/>
  </r>
  <r>
    <m/>
    <x v="260"/>
    <s v="Invoice"/>
    <s v="88897"/>
    <s v="SCHAFFLERS GARDEN NURSERY"/>
    <s v="HERB 12CM"/>
    <n v="50"/>
    <n v="22.99"/>
    <n v="1149.5"/>
    <n v="395725.59000000037"/>
    <x v="6"/>
  </r>
  <r>
    <m/>
    <x v="197"/>
    <s v="Invoice"/>
    <s v="88902"/>
    <s v="BUILDERS WAREHOUSE:EDENVALE"/>
    <s v="HERB 12CM"/>
    <n v="20"/>
    <n v="21.3"/>
    <n v="426"/>
    <n v="396151.59000000037"/>
    <x v="6"/>
  </r>
  <r>
    <m/>
    <x v="197"/>
    <s v="Invoice"/>
    <s v="88903"/>
    <s v="BUILDERS WAREHOUSE:NEWMARKET"/>
    <s v="HERB 12CM"/>
    <n v="15"/>
    <n v="21.3"/>
    <n v="319.5"/>
    <n v="396471.09000000037"/>
    <x v="6"/>
  </r>
  <r>
    <m/>
    <x v="197"/>
    <s v="Invoice"/>
    <s v="88905"/>
    <s v="BUILDERS WAREHOUSE:FOURWAYS"/>
    <s v="HERB 12CM"/>
    <n v="35"/>
    <n v="21.3"/>
    <n v="745.5"/>
    <n v="397216.59000000037"/>
    <x v="6"/>
  </r>
  <r>
    <m/>
    <x v="197"/>
    <s v="Invoice"/>
    <s v="88907"/>
    <s v="BUILDERS WAREHOUSE:RIVONIA"/>
    <s v="HERB 12CM"/>
    <n v="42"/>
    <n v="21.3"/>
    <n v="894.6"/>
    <n v="398111.19000000035"/>
    <x v="6"/>
  </r>
  <r>
    <m/>
    <x v="197"/>
    <s v="Invoice"/>
    <s v="88912"/>
    <s v="THYME SQUARE"/>
    <s v="HERB 12CM"/>
    <n v="30"/>
    <n v="22.9"/>
    <n v="687"/>
    <n v="398798.19000000035"/>
    <x v="6"/>
  </r>
  <r>
    <m/>
    <x v="197"/>
    <s v="Invoice"/>
    <s v="88920"/>
    <s v="BUILDERS WAREHOUSE:MAFIKENG"/>
    <s v="HERB 12CM"/>
    <n v="100"/>
    <n v="21.3"/>
    <n v="2130"/>
    <n v="400928.19000000035"/>
    <x v="6"/>
  </r>
  <r>
    <m/>
    <x v="198"/>
    <s v="Invoice"/>
    <s v="88923"/>
    <s v="BUILDERS WAREHOUSE:RIVONIA"/>
    <s v="HERB 12CM"/>
    <n v="20"/>
    <n v="21.3"/>
    <n v="426"/>
    <n v="401354.19000000035"/>
    <x v="6"/>
  </r>
  <r>
    <m/>
    <x v="198"/>
    <s v="Invoice"/>
    <s v="88926"/>
    <s v="BUILDERS WAREHOUSE:FOURWAYS"/>
    <s v="HERB 12CM"/>
    <n v="21"/>
    <n v="21.3"/>
    <n v="447.3"/>
    <n v="401801.49000000034"/>
    <x v="6"/>
  </r>
  <r>
    <m/>
    <x v="198"/>
    <s v="Invoice"/>
    <s v="88933"/>
    <s v="BUILDERS WAREHOUSE:BRYANSTON"/>
    <s v="HERB 12CM"/>
    <n v="28"/>
    <n v="21.3"/>
    <n v="596.4"/>
    <n v="402397.89000000036"/>
    <x v="6"/>
  </r>
  <r>
    <m/>
    <x v="198"/>
    <s v="Invoice"/>
    <s v="88934"/>
    <s v="BUILDERS WAREHOUSE:GLEN EAGLES"/>
    <s v="HERB 12CM"/>
    <n v="49"/>
    <n v="21.3"/>
    <n v="1043.7"/>
    <n v="403441.59000000037"/>
    <x v="6"/>
  </r>
  <r>
    <m/>
    <x v="198"/>
    <s v="Invoice"/>
    <s v="88936"/>
    <s v="LIFESTYLE HOME GARDEN"/>
    <s v="HERB 12CM"/>
    <n v="100"/>
    <n v="15"/>
    <n v="1500"/>
    <n v="404941.59000000037"/>
    <x v="6"/>
  </r>
  <r>
    <m/>
    <x v="220"/>
    <s v="Invoice"/>
    <s v="88954"/>
    <s v="BUILDERS WAREHOUSE:SOUTHGATE"/>
    <s v="HERB 12CM"/>
    <n v="20"/>
    <n v="21.3"/>
    <n v="426"/>
    <n v="405367.59000000037"/>
    <x v="6"/>
  </r>
  <r>
    <m/>
    <x v="220"/>
    <s v="Invoice"/>
    <s v="88955"/>
    <s v="BUILDERS WAREHOUSE:CRAIGHALL PARK"/>
    <s v="HERB 12CM"/>
    <n v="28"/>
    <n v="21.3"/>
    <n v="596.4"/>
    <n v="405963.9900000004"/>
    <x v="6"/>
  </r>
  <r>
    <m/>
    <x v="261"/>
    <s v="Invoice"/>
    <s v="88963"/>
    <s v="BUILDERS WAREHOUSE:NOORDHEUWEL"/>
    <s v="HERB 12CM"/>
    <n v="35"/>
    <n v="21.3"/>
    <n v="745.5"/>
    <n v="406709.4900000004"/>
    <x v="6"/>
  </r>
  <r>
    <m/>
    <x v="261"/>
    <s v="Invoice"/>
    <s v="88965"/>
    <s v="BUILDERS WAREHOUSE:NORTHRIDING"/>
    <s v="HERB 12CM"/>
    <n v="28"/>
    <n v="21.3"/>
    <n v="596.4"/>
    <n v="407305.89000000042"/>
    <x v="6"/>
  </r>
  <r>
    <m/>
    <x v="261"/>
    <s v="Invoice"/>
    <s v="88972"/>
    <s v="BUILDERS WAREHOUSE:STRUBENS VALLEY"/>
    <s v="HERB 12CM"/>
    <n v="42"/>
    <n v="21.3"/>
    <n v="894.6"/>
    <n v="408200.4900000004"/>
    <x v="6"/>
  </r>
  <r>
    <m/>
    <x v="261"/>
    <s v="Invoice"/>
    <s v="88989"/>
    <s v="BUILDERS WAREHOUSE:NEWCASTLE"/>
    <s v="HERB 12CM"/>
    <n v="100"/>
    <n v="21.3"/>
    <n v="2130"/>
    <n v="410330.4900000004"/>
    <x v="6"/>
  </r>
  <r>
    <m/>
    <x v="199"/>
    <s v="Invoice"/>
    <s v="88983"/>
    <s v="BUILDERS WAREHOUSE:CEDAR SQUARE"/>
    <s v="HERB 12CM"/>
    <n v="10"/>
    <n v="21.3"/>
    <n v="213"/>
    <n v="410543.4900000004"/>
    <x v="6"/>
  </r>
  <r>
    <m/>
    <x v="199"/>
    <s v="Invoice"/>
    <s v="88986"/>
    <s v="THYME SQUARE"/>
    <s v="HERB 12CM"/>
    <n v="5"/>
    <n v="22.9"/>
    <n v="114.5"/>
    <n v="410657.9900000004"/>
    <x v="6"/>
  </r>
  <r>
    <m/>
    <x v="199"/>
    <s v="Invoice"/>
    <s v="88987"/>
    <s v="BUILDERS WAREHOUSE:NORTHMEAD"/>
    <s v="HERB 12CM"/>
    <n v="40"/>
    <n v="21.3"/>
    <n v="852"/>
    <n v="411509.9900000004"/>
    <x v="6"/>
  </r>
  <r>
    <m/>
    <x v="199"/>
    <s v="Invoice"/>
    <s v="88998"/>
    <s v="CASH SALE"/>
    <s v="HERB 12CM"/>
    <n v="20"/>
    <n v="22.99"/>
    <n v="459.8"/>
    <n v="411969.79000000039"/>
    <x v="6"/>
  </r>
  <r>
    <m/>
    <x v="199"/>
    <s v="Invoice"/>
    <s v="88999"/>
    <s v="IMPALA FLORA"/>
    <s v="HERB 12CM"/>
    <n v="20"/>
    <n v="22.99"/>
    <n v="459.8"/>
    <n v="412429.59000000037"/>
    <x v="6"/>
  </r>
  <r>
    <m/>
    <x v="199"/>
    <s v="Invoice"/>
    <s v="89000"/>
    <s v="BUILDERS WAREHOUSE:NELSPRUIT"/>
    <s v="HERB 12CM"/>
    <n v="73"/>
    <n v="21.3"/>
    <n v="1554.9"/>
    <n v="413984.4900000004"/>
    <x v="6"/>
  </r>
  <r>
    <m/>
    <x v="313"/>
    <s v="Invoice"/>
    <s v="88995"/>
    <s v="SWEET THORN LANDSCAPES"/>
    <s v="HERB 12CM"/>
    <n v="1"/>
    <n v="22.99"/>
    <n v="22.99"/>
    <n v="414007.48000000039"/>
    <x v="6"/>
  </r>
  <r>
    <m/>
    <x v="313"/>
    <s v="Invoice"/>
    <s v="89032"/>
    <s v="HABITITNAK/KEENGRO"/>
    <s v="HERB 12CM"/>
    <n v="15"/>
    <n v="22.99"/>
    <n v="344.85"/>
    <n v="414352.33000000037"/>
    <x v="6"/>
  </r>
  <r>
    <m/>
    <x v="313"/>
    <s v="Invoice"/>
    <s v="89033"/>
    <s v="IMPALA FLORA"/>
    <s v="HERB 12CM"/>
    <n v="30"/>
    <n v="20.5"/>
    <n v="615"/>
    <n v="414967.33000000037"/>
    <x v="6"/>
  </r>
  <r>
    <m/>
    <x v="313"/>
    <s v="Invoice"/>
    <s v="89037"/>
    <s v="BUILDERS WAREHOUSE:NOORDHEUWEL"/>
    <s v="HERB 12CM"/>
    <n v="26"/>
    <n v="21.3"/>
    <n v="553.79999999999995"/>
    <n v="415521.13000000035"/>
    <x v="6"/>
  </r>
  <r>
    <m/>
    <x v="313"/>
    <s v="Invoice"/>
    <s v="89038"/>
    <s v="BUILDERS WAREHOUSE:STRUBENS VALLEY"/>
    <s v="HERB 12CM"/>
    <n v="28"/>
    <n v="21.3"/>
    <n v="596.4"/>
    <n v="416117.53000000038"/>
    <x v="6"/>
  </r>
  <r>
    <m/>
    <x v="200"/>
    <s v="Invoice"/>
    <s v="89004"/>
    <s v="BUILDERS WAREHOUSE:ZAMBEZI"/>
    <s v="HERB 12CM"/>
    <n v="20"/>
    <n v="21.3"/>
    <n v="426"/>
    <n v="416543.53000000038"/>
    <x v="6"/>
  </r>
  <r>
    <m/>
    <x v="200"/>
    <s v="Invoice"/>
    <s v="89008"/>
    <s v="BUILDERS WAREHOUSE:FOURWAYS"/>
    <s v="HERB 12CM"/>
    <n v="33"/>
    <n v="21.3"/>
    <n v="702.9"/>
    <n v="417246.4300000004"/>
    <x v="6"/>
  </r>
  <r>
    <m/>
    <x v="200"/>
    <s v="Invoice"/>
    <s v="89011"/>
    <s v="BUILDERS WAREHOUSE:GEZINA NEW"/>
    <s v="HERB 12CM"/>
    <n v="50"/>
    <n v="21.3"/>
    <n v="1065"/>
    <n v="418311.4300000004"/>
    <x v="6"/>
  </r>
  <r>
    <m/>
    <x v="200"/>
    <s v="Invoice"/>
    <s v="89012"/>
    <s v="BUILDERS WAREHOUSE:RIVONIA"/>
    <s v="HERB 12CM"/>
    <n v="70"/>
    <n v="21.3"/>
    <n v="1491"/>
    <n v="419802.4300000004"/>
    <x v="6"/>
  </r>
  <r>
    <m/>
    <x v="200"/>
    <s v="Invoice"/>
    <s v="89013"/>
    <s v="BUILDERS WAREHOUSE:BRYANSTON"/>
    <s v="HERB 12CM"/>
    <n v="28"/>
    <n v="21.3"/>
    <n v="596.4"/>
    <n v="420398.83000000042"/>
    <x v="6"/>
  </r>
  <r>
    <m/>
    <x v="200"/>
    <s v="Invoice"/>
    <s v="89022"/>
    <s v="ECKARDS GARDEN PAVILION"/>
    <s v="HERB 12CM"/>
    <n v="30"/>
    <n v="22.99"/>
    <n v="689.7"/>
    <n v="421088.53000000044"/>
    <x v="6"/>
  </r>
  <r>
    <m/>
    <x v="200"/>
    <s v="Invoice"/>
    <s v="89024"/>
    <s v="BUILDERS WAREHOUSE:CHERRY LANE"/>
    <s v="HERB 12CM"/>
    <n v="20"/>
    <n v="21.3"/>
    <n v="426"/>
    <n v="421514.53000000044"/>
    <x v="6"/>
  </r>
  <r>
    <m/>
    <x v="200"/>
    <s v="Invoice"/>
    <s v="89049"/>
    <s v="BUILDERS WAREHOUSE:SECUNDA"/>
    <s v="HERB 12CM"/>
    <n v="50"/>
    <n v="21.3"/>
    <n v="1065"/>
    <n v="422579.53000000044"/>
    <x v="6"/>
  </r>
  <r>
    <m/>
    <x v="221"/>
    <s v="Invoice"/>
    <s v="89042"/>
    <s v="BUILDERS WAREHOUSE:SOUTHGATE"/>
    <s v="HERB 12CM"/>
    <n v="10"/>
    <n v="21.3"/>
    <n v="213"/>
    <n v="422792.53000000044"/>
    <x v="6"/>
  </r>
  <r>
    <m/>
    <x v="221"/>
    <s v="Invoice"/>
    <s v="89046"/>
    <s v="FH CHAMBERLAIN TRADING (PTY) LTD:KYALAMI"/>
    <s v="HERB 12CM"/>
    <n v="60"/>
    <n v="20.3"/>
    <n v="1218"/>
    <n v="424010.53000000044"/>
    <x v="6"/>
  </r>
  <r>
    <m/>
    <x v="221"/>
    <s v="Invoice"/>
    <s v="89048"/>
    <s v="BUILDERS WAREHOUSE:LAMBTON"/>
    <s v="HERB 12CM"/>
    <n v="15"/>
    <n v="21.3"/>
    <n v="319.5"/>
    <n v="424330.03000000044"/>
    <x v="6"/>
  </r>
  <r>
    <m/>
    <x v="262"/>
    <s v="Invoice"/>
    <s v="89053"/>
    <s v="BUILDERS WAREHOUSE:NORTHRIDING"/>
    <s v="HERB 12CM"/>
    <n v="49"/>
    <n v="21.3"/>
    <n v="1043.7"/>
    <n v="425373.73000000045"/>
    <x v="6"/>
  </r>
  <r>
    <m/>
    <x v="49"/>
    <s v="Invoice"/>
    <s v="89064"/>
    <s v="BUILDERS WAREHOUSE:RIVONIA"/>
    <s v="HERB 12CM"/>
    <n v="42"/>
    <n v="21.3"/>
    <n v="894.6"/>
    <n v="426268.33000000042"/>
    <x v="6"/>
  </r>
  <r>
    <m/>
    <x v="49"/>
    <s v="Invoice"/>
    <s v="89065"/>
    <s v="BUILDERS WAREHOUSE:BOKSBURG (NEW)"/>
    <s v="HERB 12CM"/>
    <n v="50"/>
    <n v="21.3"/>
    <n v="1065"/>
    <n v="427333.33000000042"/>
    <x v="6"/>
  </r>
  <r>
    <m/>
    <x v="49"/>
    <s v="Invoice"/>
    <s v="89067"/>
    <s v="BUILDERS WAREHOUSE:FOURWAYS"/>
    <s v="HERB 12CM"/>
    <n v="19"/>
    <n v="21.3"/>
    <n v="404.7"/>
    <n v="427738.03000000044"/>
    <x v="6"/>
  </r>
  <r>
    <m/>
    <x v="49"/>
    <s v="Invoice"/>
    <s v="89069"/>
    <s v="BUILDERS WAREHOUSE:EDENVALE"/>
    <s v="HERB 12CM"/>
    <n v="40"/>
    <n v="21.3"/>
    <n v="852"/>
    <n v="428590.03000000044"/>
    <x v="6"/>
  </r>
  <r>
    <m/>
    <x v="49"/>
    <s v="Invoice"/>
    <s v="89071"/>
    <s v="BUILDERS WAREHOUSE:NORTHMEAD"/>
    <s v="HERB 12CM"/>
    <n v="20"/>
    <n v="21.3"/>
    <n v="426"/>
    <n v="429016.03000000044"/>
    <x v="6"/>
  </r>
  <r>
    <m/>
    <x v="49"/>
    <s v="Invoice"/>
    <s v="89073"/>
    <s v="THYME SQUARE"/>
    <s v="HERB 12CM"/>
    <n v="20"/>
    <n v="22.9"/>
    <n v="458"/>
    <n v="429474.03000000044"/>
    <x v="6"/>
  </r>
  <r>
    <m/>
    <x v="49"/>
    <s v="Invoice"/>
    <s v="89078"/>
    <s v="BUILDERS WAREHOUSE:NEWCASTLE"/>
    <s v="HERB 12CM"/>
    <n v="33"/>
    <n v="21.3"/>
    <n v="702.9"/>
    <n v="430176.93000000046"/>
    <x v="6"/>
  </r>
  <r>
    <m/>
    <x v="274"/>
    <s v="Invoice"/>
    <s v="89110"/>
    <s v="BUILDERS WAREHOUSE:STRUBENS VALLEY"/>
    <s v="HERB 12CM"/>
    <n v="14"/>
    <n v="21.3"/>
    <n v="298.2"/>
    <n v="430475.13000000047"/>
    <x v="6"/>
  </r>
  <r>
    <m/>
    <x v="201"/>
    <s v="Invoice"/>
    <s v="89081"/>
    <s v="BUILDERS WAREHOUSE:RIVONIA"/>
    <s v="HERB 12CM"/>
    <n v="28"/>
    <n v="21.3"/>
    <n v="596.4"/>
    <n v="431071.53000000049"/>
    <x v="6"/>
  </r>
  <r>
    <m/>
    <x v="201"/>
    <s v="Invoice"/>
    <s v="89084"/>
    <s v="BUILDERS WAREHOUSE:FOURWAYS"/>
    <s v="HERB 12CM"/>
    <n v="28"/>
    <n v="21.3"/>
    <n v="596.4"/>
    <n v="431667.93000000052"/>
    <x v="6"/>
  </r>
  <r>
    <m/>
    <x v="201"/>
    <s v="Invoice"/>
    <s v="89086"/>
    <s v="BUILDERS WAREHOUSE:BRYANSTON"/>
    <s v="HERB 12CM"/>
    <n v="25"/>
    <n v="21.3"/>
    <n v="532.5"/>
    <n v="432200.43000000052"/>
    <x v="6"/>
  </r>
  <r>
    <m/>
    <x v="201"/>
    <s v="Invoice"/>
    <s v="89088"/>
    <s v="BUILDERS WAREHOUSE:CEDAR SQUARE"/>
    <s v="HERB 12CM"/>
    <n v="42"/>
    <n v="21.3"/>
    <n v="894.6"/>
    <n v="433095.03000000049"/>
    <x v="6"/>
  </r>
  <r>
    <m/>
    <x v="201"/>
    <s v="Invoice"/>
    <s v="89093"/>
    <s v="BUILDERS WAREHOUSE:WOODLANDS"/>
    <s v="HERB 12CM"/>
    <n v="25"/>
    <n v="0"/>
    <n v="0"/>
    <n v="433095.03000000049"/>
    <x v="6"/>
  </r>
  <r>
    <m/>
    <x v="201"/>
    <s v="Invoice"/>
    <s v="89095"/>
    <s v="BUILDERS WAREHOUSE:GLEN EAGLES"/>
    <s v="HERB 12CM"/>
    <n v="70"/>
    <n v="21.3"/>
    <n v="1491"/>
    <n v="434586.03000000049"/>
    <x v="6"/>
  </r>
  <r>
    <m/>
    <x v="201"/>
    <s v="Invoice"/>
    <s v="89100"/>
    <s v="ECKARDS GARDEN PAVILION"/>
    <s v="HERB 12CM"/>
    <n v="45"/>
    <n v="22.99"/>
    <n v="1034.55"/>
    <n v="435620.58000000048"/>
    <x v="6"/>
  </r>
  <r>
    <m/>
    <x v="201"/>
    <s v="Invoice"/>
    <s v="89102"/>
    <s v="LIFESTYLE HOME GARDEN"/>
    <s v="HERB 12CM"/>
    <n v="80"/>
    <n v="20.5"/>
    <n v="1640"/>
    <n v="437260.58000000048"/>
    <x v="6"/>
  </r>
  <r>
    <m/>
    <x v="202"/>
    <s v="Invoice"/>
    <s v="89115"/>
    <s v="FH CHAMBERLAIN TRADING (PTY) LTD:RIVIERA"/>
    <s v="HERB 12CM"/>
    <n v="20"/>
    <n v="20.3"/>
    <n v="406"/>
    <n v="437666.58000000048"/>
    <x v="6"/>
  </r>
  <r>
    <m/>
    <x v="202"/>
    <s v="Invoice"/>
    <s v="89117"/>
    <s v="BUILDERS WAREHOUSE:SOUTHGATE"/>
    <s v="HERB 12CM"/>
    <n v="20"/>
    <n v="21.3"/>
    <n v="426"/>
    <n v="438092.58000000048"/>
    <x v="6"/>
  </r>
  <r>
    <m/>
    <x v="202"/>
    <s v="Invoice"/>
    <s v="89118"/>
    <s v="GARDENSHOP PARKTOWN"/>
    <s v="HERB 12CM"/>
    <n v="30"/>
    <n v="22.99"/>
    <n v="689.7"/>
    <n v="438782.28000000049"/>
    <x v="6"/>
  </r>
  <r>
    <m/>
    <x v="203"/>
    <s v="Invoice"/>
    <s v="89126"/>
    <s v="BUILDERS WAREHOUSE:STRUBENS VALLEY"/>
    <s v="HERB 12CM"/>
    <n v="20"/>
    <n v="21.3"/>
    <n v="426"/>
    <n v="439208.28000000049"/>
    <x v="6"/>
  </r>
  <r>
    <m/>
    <x v="203"/>
    <s v="Invoice"/>
    <s v="89127"/>
    <s v="BUILDERS WAREHOUSE:HARTEBEESPOORT"/>
    <s v="HERB 12CM"/>
    <n v="40"/>
    <n v="21.3"/>
    <n v="852"/>
    <n v="440060.28000000049"/>
    <x v="6"/>
  </r>
  <r>
    <m/>
    <x v="203"/>
    <s v="Invoice"/>
    <s v="89156"/>
    <s v="BUILDERS WAREHOUSE:NELSPRUIT"/>
    <s v="HERB 12CM"/>
    <n v="25"/>
    <n v="21.3"/>
    <n v="532.5"/>
    <n v="440592.78000000049"/>
    <x v="6"/>
  </r>
  <r>
    <m/>
    <x v="204"/>
    <s v="Invoice"/>
    <s v="89150"/>
    <s v="THYME SQUARE"/>
    <s v="HERB 12CM"/>
    <n v="5"/>
    <n v="22.9"/>
    <n v="114.5"/>
    <n v="440707.28000000049"/>
    <x v="6"/>
  </r>
  <r>
    <m/>
    <x v="205"/>
    <s v="Invoice"/>
    <s v="89168"/>
    <s v="BUILDERS WAREHOUSE:RIVONIA"/>
    <s v="HERB 12CM"/>
    <n v="20"/>
    <n v="21.3"/>
    <n v="426"/>
    <n v="441133.28000000049"/>
    <x v="6"/>
  </r>
  <r>
    <m/>
    <x v="205"/>
    <s v="Invoice"/>
    <s v="89173"/>
    <s v="BUILDERS WAREHOUSE:BRYANSTON"/>
    <s v="HERB 12CM"/>
    <n v="20"/>
    <n v="21.3"/>
    <n v="426"/>
    <n v="441559.28000000049"/>
    <x v="6"/>
  </r>
  <r>
    <m/>
    <x v="205"/>
    <s v="Invoice"/>
    <s v="89174"/>
    <s v="BUILDERS WAREHOUSE:WONDER PARK"/>
    <s v="HERB 12CM"/>
    <n v="20"/>
    <n v="21.3"/>
    <n v="426"/>
    <n v="441985.28000000049"/>
    <x v="6"/>
  </r>
  <r>
    <m/>
    <x v="263"/>
    <s v="Invoice"/>
    <s v="89192"/>
    <s v="BUILDERS WAREHOUSE:SOUTHGATE"/>
    <s v="HERB 12CM"/>
    <n v="10"/>
    <n v="21.3"/>
    <n v="213"/>
    <n v="442198.28000000049"/>
    <x v="6"/>
  </r>
  <r>
    <m/>
    <x v="206"/>
    <s v="Invoice"/>
    <s v="89199"/>
    <s v="BUILDERS WAREHOUSE:NORTHRIDING"/>
    <s v="HERB 12CM"/>
    <n v="20"/>
    <n v="21.3"/>
    <n v="426"/>
    <n v="442624.28000000049"/>
    <x v="6"/>
  </r>
  <r>
    <m/>
    <x v="206"/>
    <s v="Invoice"/>
    <s v="89222"/>
    <s v="BUILDERS WAREHOUSE:NEWCASTLE"/>
    <s v="HERB 12CM"/>
    <n v="25"/>
    <n v="21.3"/>
    <n v="532.5"/>
    <n v="443156.78000000049"/>
    <x v="6"/>
  </r>
  <r>
    <m/>
    <x v="207"/>
    <s v="Invoice"/>
    <s v="89209"/>
    <s v="BUILDERS WAREHOUSE:BOKSBURG (NEW)"/>
    <s v="HERB 12CM"/>
    <n v="20"/>
    <n v="21.3"/>
    <n v="426"/>
    <n v="443582.78000000049"/>
    <x v="6"/>
  </r>
  <r>
    <m/>
    <x v="207"/>
    <s v="Invoice"/>
    <s v="89212"/>
    <s v="BUILDERS WAREHOUSE:FOURWAYS"/>
    <s v="HERB 12CM"/>
    <n v="56"/>
    <n v="21.3"/>
    <n v="1192.8"/>
    <n v="444775.58000000048"/>
    <x v="6"/>
  </r>
  <r>
    <m/>
    <x v="207"/>
    <s v="Invoice"/>
    <s v="89213"/>
    <s v="BUILDERS WAREHOUSE:RIVONIA"/>
    <s v="HERB 12CM"/>
    <n v="42"/>
    <n v="21.3"/>
    <n v="894.6"/>
    <n v="445670.18000000046"/>
    <x v="6"/>
  </r>
  <r>
    <m/>
    <x v="207"/>
    <s v="Invoice"/>
    <s v="89214"/>
    <s v="BUILDERS WAREHOUSE:CEDAR SQUARE"/>
    <s v="HERB 12CM"/>
    <n v="20"/>
    <n v="21.3"/>
    <n v="426"/>
    <n v="446096.18000000046"/>
    <x v="6"/>
  </r>
  <r>
    <m/>
    <x v="207"/>
    <s v="Invoice"/>
    <s v="89215"/>
    <s v="BUILDERS WAREHOUSE:EDENVALE"/>
    <s v="HERB 12CM"/>
    <n v="40"/>
    <n v="21.3"/>
    <n v="852"/>
    <n v="446948.18000000046"/>
    <x v="6"/>
  </r>
  <r>
    <m/>
    <x v="207"/>
    <s v="Invoice"/>
    <s v="89217"/>
    <s v="BUILDERS WAREHOUSE:GLEN EAGLES"/>
    <s v="HERB 12CM"/>
    <n v="28"/>
    <n v="21.3"/>
    <n v="596.4"/>
    <n v="447544.58000000048"/>
    <x v="6"/>
  </r>
  <r>
    <m/>
    <x v="207"/>
    <s v="Invoice"/>
    <s v="89218"/>
    <s v="BUILDERS WAREHOUSE:NORTHMEAD"/>
    <s v="HERB 12CM"/>
    <n v="30"/>
    <n v="21.3"/>
    <n v="639"/>
    <n v="448183.58000000048"/>
    <x v="6"/>
  </r>
  <r>
    <m/>
    <x v="207"/>
    <s v="Invoice"/>
    <s v="89223"/>
    <s v="THYME SQUARE"/>
    <s v="HERB 12CM"/>
    <n v="10"/>
    <n v="22.9"/>
    <n v="229"/>
    <n v="448412.58000000048"/>
    <x v="6"/>
  </r>
  <r>
    <m/>
    <x v="207"/>
    <s v="Invoice"/>
    <s v="89233"/>
    <s v="BUILDERS WAREHOUSE:BLOEMFONTEIN"/>
    <s v="HERB 12CM"/>
    <n v="100"/>
    <n v="21.3"/>
    <n v="2130"/>
    <n v="450542.58000000048"/>
    <x v="6"/>
  </r>
  <r>
    <m/>
    <x v="290"/>
    <s v="Invoice"/>
    <s v="89252"/>
    <s v="BUILDERS WAREHOUSE:NOORDHEUWEL"/>
    <s v="HERB 12CM"/>
    <n v="14"/>
    <n v="21.3"/>
    <n v="298.2"/>
    <n v="450840.78000000049"/>
    <x v="6"/>
  </r>
  <r>
    <m/>
    <x v="290"/>
    <s v="Invoice"/>
    <s v="89253"/>
    <s v="BUILDERS WAREHOUSE:ROBINDALE"/>
    <s v="HERB 12CM"/>
    <n v="25"/>
    <n v="21.3"/>
    <n v="532.5"/>
    <n v="451373.28000000049"/>
    <x v="6"/>
  </r>
  <r>
    <m/>
    <x v="290"/>
    <s v="Invoice"/>
    <s v="89254"/>
    <s v="BUILDERS WAREHOUSE:VEREENIGING"/>
    <s v="HERB 12CM"/>
    <n v="16"/>
    <n v="21.3"/>
    <n v="340.8"/>
    <n v="451714.08000000048"/>
    <x v="6"/>
  </r>
  <r>
    <m/>
    <x v="29"/>
    <s v="Invoice"/>
    <s v="89244"/>
    <s v="BUILDERS WAREHOUSE:BRYANSTON"/>
    <s v="HERB 12CM"/>
    <n v="14"/>
    <n v="21.3"/>
    <n v="298.2"/>
    <n v="452012.28000000049"/>
    <x v="6"/>
  </r>
  <r>
    <m/>
    <x v="29"/>
    <s v="Invoice"/>
    <s v="89245"/>
    <s v="FH CHAMBERLAIN TRADING (PTY) LTD:WATERKLOOF GLEN"/>
    <s v="HERB 12CM"/>
    <n v="35"/>
    <n v="20.3"/>
    <n v="710.5"/>
    <n v="452722.78000000049"/>
    <x v="6"/>
  </r>
  <r>
    <m/>
    <x v="29"/>
    <s v="Invoice"/>
    <s v="89264"/>
    <s v="BUILDERS WAREHOUSE:MAFIKENG"/>
    <s v="HERB 12CM"/>
    <n v="100"/>
    <n v="21.3"/>
    <n v="2130"/>
    <n v="454852.78000000049"/>
    <x v="6"/>
  </r>
  <r>
    <m/>
    <x v="222"/>
    <s v="Invoice"/>
    <s v="89256"/>
    <s v="BUILDERS WAREHOUSE:CRAIGHALL PARK"/>
    <s v="HERB 12CM"/>
    <n v="20"/>
    <n v="21.3"/>
    <n v="426"/>
    <n v="455278.78000000049"/>
    <x v="6"/>
  </r>
  <r>
    <m/>
    <x v="222"/>
    <s v="Invoice"/>
    <s v="89257"/>
    <s v="BUILDERS WAREHOUSE:LAMBTON"/>
    <s v="HERB 12CM"/>
    <n v="10"/>
    <n v="21.3"/>
    <n v="213"/>
    <n v="455491.78000000049"/>
    <x v="6"/>
  </r>
  <r>
    <m/>
    <x v="51"/>
    <s v="Invoice"/>
    <s v="89289"/>
    <s v="BUILDERS WAREHOUSE:RIVONIA"/>
    <s v="HERB 12CM"/>
    <n v="28"/>
    <n v="21.3"/>
    <n v="596.4"/>
    <n v="456088.18000000052"/>
    <x v="6"/>
  </r>
  <r>
    <m/>
    <x v="51"/>
    <s v="Invoice"/>
    <s v="89293"/>
    <s v="BUILDERS WAREHOUSE:FOURWAYS"/>
    <s v="HERB 12CM"/>
    <n v="21"/>
    <n v="21.3"/>
    <n v="447.3"/>
    <n v="456535.48000000051"/>
    <x v="6"/>
  </r>
  <r>
    <m/>
    <x v="51"/>
    <s v="Invoice"/>
    <s v="89299"/>
    <s v="NYAKHELE PROJECTS"/>
    <s v="HERB 12CM"/>
    <n v="100"/>
    <n v="22.99"/>
    <n v="2299"/>
    <n v="458834.48000000051"/>
    <x v="6"/>
  </r>
  <r>
    <m/>
    <x v="77"/>
    <s v="Invoice"/>
    <s v="89405"/>
    <s v="BUILDERS WAREHOUSE:NOORDHEUWEL"/>
    <s v="HERB 12CM"/>
    <n v="35"/>
    <n v="21.3"/>
    <n v="745.5"/>
    <n v="459579.98000000051"/>
    <x v="6"/>
  </r>
  <r>
    <m/>
    <x v="78"/>
    <s v="Invoice"/>
    <s v="89331"/>
    <s v="BUILDERS WAREHOUSE:RIVONIA"/>
    <s v="HERB 12CM"/>
    <n v="40"/>
    <n v="21.3"/>
    <n v="852"/>
    <n v="460431.98000000051"/>
    <x v="6"/>
  </r>
  <r>
    <m/>
    <x v="78"/>
    <s v="Invoice"/>
    <s v="89337"/>
    <s v="LIFESTYLE HOME GARDEN"/>
    <s v="HERB 12CM"/>
    <n v="20"/>
    <n v="20.5"/>
    <n v="410"/>
    <n v="460841.98000000051"/>
    <x v="6"/>
  </r>
  <r>
    <m/>
    <x v="78"/>
    <s v="Invoice"/>
    <s v="89338"/>
    <s v="FH CHAMBERLAIN TRADING (PTY) LTD:KYALAMI"/>
    <s v="HERB 12CM"/>
    <n v="40"/>
    <n v="20.3"/>
    <n v="812"/>
    <n v="461653.98000000051"/>
    <x v="6"/>
  </r>
  <r>
    <m/>
    <x v="78"/>
    <s v="Invoice"/>
    <s v="89353"/>
    <s v="ECKARDS GARDEN PAVILION"/>
    <s v="HERB 12CM"/>
    <n v="12"/>
    <n v="22.99"/>
    <n v="275.88"/>
    <n v="461929.86000000051"/>
    <x v="6"/>
  </r>
  <r>
    <m/>
    <x v="79"/>
    <s v="Invoice"/>
    <s v="89336"/>
    <s v="BUILDERS WAREHOUSE:WONDER PARK"/>
    <s v="HERB 12CM"/>
    <n v="15"/>
    <n v="21.3"/>
    <n v="319.5"/>
    <n v="462249.36000000051"/>
    <x v="6"/>
  </r>
  <r>
    <m/>
    <x v="79"/>
    <s v="Invoice"/>
    <s v="89408"/>
    <s v="BUILDERS WAREHOUSE:EMALALHENI"/>
    <s v="HERB 12CM"/>
    <n v="30"/>
    <n v="21.3"/>
    <n v="639"/>
    <n v="462888.36000000051"/>
    <x v="6"/>
  </r>
  <r>
    <m/>
    <x v="80"/>
    <s v="Invoice"/>
    <s v="89390"/>
    <s v="BUILDERS WAREHOUSE:NOORDHEUWEL"/>
    <s v="HERB 12CM"/>
    <n v="38"/>
    <n v="21.3"/>
    <n v="809.4"/>
    <n v="463697.76000000053"/>
    <x v="6"/>
  </r>
  <r>
    <m/>
    <x v="80"/>
    <s v="Invoice"/>
    <s v="89392"/>
    <s v="BUILDERS WAREHOUSE:NORTHRIDING"/>
    <s v="HERB 12CM"/>
    <n v="40"/>
    <n v="21.3"/>
    <n v="852"/>
    <n v="464549.76000000053"/>
    <x v="6"/>
  </r>
  <r>
    <m/>
    <x v="80"/>
    <s v="Invoice"/>
    <s v="89394"/>
    <s v="BUILDERS WAREHOUSE:GREENSTONE"/>
    <s v="HERB 12CM"/>
    <n v="15"/>
    <n v="21.3"/>
    <n v="319.5"/>
    <n v="464869.26000000053"/>
    <x v="6"/>
  </r>
  <r>
    <m/>
    <x v="81"/>
    <s v="Invoice"/>
    <s v="89415"/>
    <s v="BUILDERS WAREHOUSE:BOKSBURG (NEW)"/>
    <s v="HERB 12CM"/>
    <n v="30"/>
    <n v="21.3"/>
    <n v="639"/>
    <n v="465508.26000000053"/>
    <x v="6"/>
  </r>
  <r>
    <m/>
    <x v="81"/>
    <s v="Invoice"/>
    <s v="89416"/>
    <s v="BUILDERS WAREHOUSE:FOURWAYS"/>
    <s v="HERB 12CM"/>
    <n v="28"/>
    <n v="21.3"/>
    <n v="596.4"/>
    <n v="466104.66000000056"/>
    <x v="6"/>
  </r>
  <r>
    <m/>
    <x v="81"/>
    <s v="Invoice"/>
    <s v="89423"/>
    <s v="BUILDERS WAREHOUSE:NORTHMEAD"/>
    <s v="HERB 12CM"/>
    <n v="30"/>
    <n v="21.3"/>
    <n v="639"/>
    <n v="466743.66000000056"/>
    <x v="6"/>
  </r>
  <r>
    <m/>
    <x v="81"/>
    <s v="Invoice"/>
    <s v="89425"/>
    <s v="BUILDERS WAREHOUSE:EDENVALE"/>
    <s v="HERB 12CM"/>
    <n v="20"/>
    <n v="21.3"/>
    <n v="426"/>
    <n v="467169.66000000056"/>
    <x v="6"/>
  </r>
  <r>
    <m/>
    <x v="81"/>
    <s v="Invoice"/>
    <s v="89430"/>
    <s v="THYME SQUARE"/>
    <s v="HERB 12CM"/>
    <n v="5"/>
    <n v="22.9"/>
    <n v="114.5"/>
    <n v="467284.16000000056"/>
    <x v="6"/>
  </r>
  <r>
    <m/>
    <x v="83"/>
    <s v="Invoice"/>
    <s v="89446"/>
    <s v="BUILDERS WAREHOUSE:GEZINA NEW"/>
    <s v="HERB 12CM"/>
    <n v="50"/>
    <n v="21.3"/>
    <n v="1065"/>
    <n v="468349.16000000056"/>
    <x v="6"/>
  </r>
  <r>
    <m/>
    <x v="83"/>
    <s v="Invoice"/>
    <s v="89447"/>
    <s v="BUILDERS WAREHOUSE:FOURWAYS"/>
    <s v="HERB 12CM"/>
    <n v="20"/>
    <n v="21.3"/>
    <n v="426"/>
    <n v="468775.16000000056"/>
    <x v="6"/>
  </r>
  <r>
    <m/>
    <x v="83"/>
    <s v="Invoice"/>
    <s v="89452"/>
    <s v="BUILDERS WAREHOUSE:GLEN EAGLES"/>
    <s v="HERB 12CM"/>
    <n v="40"/>
    <n v="21.3"/>
    <n v="852"/>
    <n v="469627.16000000056"/>
    <x v="6"/>
  </r>
  <r>
    <m/>
    <x v="83"/>
    <s v="Invoice"/>
    <s v="89456"/>
    <s v="BUILDERS WAREHOUSE:BRYANSTON"/>
    <s v="HERB 12CM"/>
    <n v="20"/>
    <n v="21.3"/>
    <n v="426"/>
    <n v="470053.16000000056"/>
    <x v="6"/>
  </r>
  <r>
    <m/>
    <x v="83"/>
    <s v="Invoice"/>
    <s v="89458"/>
    <s v="BUILDERS WAREHOUSE:ZAMBEZI"/>
    <s v="HERB 12CM"/>
    <n v="20"/>
    <n v="21.3"/>
    <n v="426"/>
    <n v="470479.16000000056"/>
    <x v="6"/>
  </r>
  <r>
    <m/>
    <x v="83"/>
    <s v="Invoice"/>
    <s v="89460"/>
    <s v="LIFESTYLE HOME GARDEN"/>
    <s v="HERB 12CM"/>
    <n v="40"/>
    <n v="20.5"/>
    <n v="820"/>
    <n v="471299.16000000056"/>
    <x v="6"/>
  </r>
  <r>
    <m/>
    <x v="84"/>
    <s v="Invoice"/>
    <s v="89444"/>
    <s v="MONTANA GARDEN PAVILION"/>
    <s v="HERB 12CM"/>
    <n v="24"/>
    <n v="22.99"/>
    <n v="551.76"/>
    <n v="471850.92000000057"/>
    <x v="6"/>
  </r>
  <r>
    <m/>
    <x v="84"/>
    <s v="Invoice"/>
    <s v="89483"/>
    <s v="BUILDERS WAREHOUSE:CRAIGHALL PARK"/>
    <s v="HERB 12CM"/>
    <n v="30"/>
    <n v="21.3"/>
    <n v="639"/>
    <n v="472489.92000000057"/>
    <x v="6"/>
  </r>
  <r>
    <m/>
    <x v="84"/>
    <s v="Invoice"/>
    <s v="89487"/>
    <s v="FH CHAMBERLAIN TRADING (PTY) LTD:KYALAMI"/>
    <s v="HERB 12CM"/>
    <n v="40"/>
    <n v="20.3"/>
    <n v="812"/>
    <n v="473301.92000000057"/>
    <x v="6"/>
  </r>
  <r>
    <m/>
    <x v="84"/>
    <s v="Invoice"/>
    <s v="89488"/>
    <s v="MONTROSE NURSERY"/>
    <s v="HERB 12CM"/>
    <n v="6"/>
    <n v="22.99"/>
    <n v="137.94"/>
    <n v="473439.86000000057"/>
    <x v="6"/>
  </r>
  <r>
    <m/>
    <x v="84"/>
    <s v="Invoice"/>
    <s v="89518"/>
    <s v="BUILDERS WAREHOUSE:NELSPRUIT"/>
    <s v="HERB 12CM"/>
    <n v="55"/>
    <n v="21.3"/>
    <n v="1171.5"/>
    <n v="474611.36000000057"/>
    <x v="6"/>
  </r>
  <r>
    <m/>
    <x v="30"/>
    <s v="Invoice"/>
    <s v="89497"/>
    <s v="BUILDERS WAREHOUSE:NOORDHEUWEL"/>
    <s v="HERB 12CM"/>
    <n v="28"/>
    <n v="21.3"/>
    <n v="596.4"/>
    <n v="475207.76000000059"/>
    <x v="6"/>
  </r>
  <r>
    <m/>
    <x v="30"/>
    <s v="Invoice"/>
    <s v="89498"/>
    <s v="BUILDERS WAREHOUSE:STRUBENS VALLEY"/>
    <s v="HERB 12CM"/>
    <n v="50"/>
    <n v="21.3"/>
    <n v="1065"/>
    <n v="476272.76000000059"/>
    <x v="6"/>
  </r>
  <r>
    <m/>
    <x v="30"/>
    <s v="Invoice"/>
    <s v="89504"/>
    <s v="BUILDERS WAREHOUSE:GREENSTONE"/>
    <s v="HERB 12CM"/>
    <n v="45"/>
    <n v="21.3"/>
    <n v="958.5"/>
    <n v="477231.26000000059"/>
    <x v="6"/>
  </r>
  <r>
    <m/>
    <x v="30"/>
    <s v="Invoice"/>
    <s v="89511"/>
    <s v="GARDENSHOP PARKTOWN"/>
    <s v="HERB 12CM"/>
    <n v="20"/>
    <n v="22.99"/>
    <n v="459.8"/>
    <n v="477691.06000000058"/>
    <x v="6"/>
  </r>
  <r>
    <m/>
    <x v="85"/>
    <s v="Invoice"/>
    <s v="89499"/>
    <s v="BUILDERS WAREHOUSE:HARTEBEESPOORT"/>
    <s v="HERB 12CM"/>
    <n v="50"/>
    <n v="21.3"/>
    <n v="1065"/>
    <n v="478756.06000000058"/>
    <x v="6"/>
  </r>
  <r>
    <m/>
    <x v="85"/>
    <s v="Invoice"/>
    <s v="89522"/>
    <s v="BUILDERS WAREHOUSE:BOKSBURG (NEW)"/>
    <s v="HERB 12CM"/>
    <n v="30"/>
    <n v="21.3"/>
    <n v="639"/>
    <n v="479395.06000000058"/>
    <x v="6"/>
  </r>
  <r>
    <m/>
    <x v="85"/>
    <s v="Invoice"/>
    <s v="89523"/>
    <s v="BUILDERS WAREHOUSE:NORTHMEAD"/>
    <s v="HERB 12CM"/>
    <n v="20"/>
    <n v="21.3"/>
    <n v="426"/>
    <n v="479821.06000000058"/>
    <x v="6"/>
  </r>
  <r>
    <m/>
    <x v="85"/>
    <s v="Invoice"/>
    <s v="89524"/>
    <s v="BUILDERS WAREHOUSE:RIVONIA"/>
    <s v="HERB 12CM"/>
    <n v="60"/>
    <n v="21.3"/>
    <n v="1278"/>
    <n v="481099.06000000058"/>
    <x v="6"/>
  </r>
  <r>
    <m/>
    <x v="85"/>
    <s v="Invoice"/>
    <s v="89525"/>
    <s v="BUILDERS WAREHOUSE:FOURWAYS"/>
    <s v="HERB 12CM"/>
    <n v="14"/>
    <n v="21.3"/>
    <n v="298.2"/>
    <n v="481397.26000000059"/>
    <x v="6"/>
  </r>
  <r>
    <m/>
    <x v="85"/>
    <s v="Invoice"/>
    <s v="89527"/>
    <s v="BUILDERS WAREHOUSE:EDENVALE"/>
    <s v="HERB 12CM"/>
    <n v="40"/>
    <n v="21.3"/>
    <n v="852"/>
    <n v="482249.26000000059"/>
    <x v="6"/>
  </r>
  <r>
    <m/>
    <x v="85"/>
    <s v="Invoice"/>
    <s v="89528"/>
    <s v="BUILDERS WAREHOUSE:NEWMARKET"/>
    <s v="HERB 12CM"/>
    <n v="24"/>
    <n v="21.3"/>
    <n v="511.2"/>
    <n v="482760.4600000006"/>
    <x v="6"/>
  </r>
  <r>
    <m/>
    <x v="85"/>
    <s v="Invoice"/>
    <s v="89530"/>
    <s v="BUILDERS WAREHOUSE:GLEN EAGLES"/>
    <s v="HERB 12CM"/>
    <n v="32"/>
    <n v="21.3"/>
    <n v="681.6"/>
    <n v="483442.06000000058"/>
    <x v="6"/>
  </r>
  <r>
    <m/>
    <x v="85"/>
    <s v="Invoice"/>
    <s v="89539"/>
    <s v="THYME SQUARE"/>
    <s v="HERB 12CM"/>
    <n v="40"/>
    <n v="22.9"/>
    <n v="916"/>
    <n v="484358.06000000058"/>
    <x v="6"/>
  </r>
  <r>
    <m/>
    <x v="31"/>
    <s v="Invoice"/>
    <s v="89583"/>
    <s v="BUILDERS WAREHOUSE:NOORDHEUWEL"/>
    <s v="HERB 12CM  "/>
    <n v="35"/>
    <n v="21.3"/>
    <n v="745.5"/>
    <n v="485103.56000000058"/>
    <x v="6"/>
  </r>
  <r>
    <m/>
    <x v="41"/>
    <s v="Invoice"/>
    <s v="89550"/>
    <s v="BUILDERS WAREHOUSE:CEDAR SQUARE"/>
    <s v="HERB 12CM"/>
    <n v="10"/>
    <n v="21.3"/>
    <n v="213"/>
    <n v="485316.56000000058"/>
    <x v="6"/>
  </r>
  <r>
    <m/>
    <x v="41"/>
    <s v="Invoice"/>
    <s v="89551"/>
    <s v="BUILDERS WAREHOUSE:ERASMUS PARK"/>
    <s v="HERB 12CM"/>
    <n v="25"/>
    <n v="21.3"/>
    <n v="532.5"/>
    <n v="485849.06000000058"/>
    <x v="6"/>
  </r>
  <r>
    <m/>
    <x v="41"/>
    <s v="Invoice"/>
    <s v="89552"/>
    <s v="BUILDERS WAREHOUSE:FOURWAYS"/>
    <s v="HERB 12CM"/>
    <n v="42"/>
    <n v="21.3"/>
    <n v="894.6"/>
    <n v="486743.66000000056"/>
    <x v="6"/>
  </r>
  <r>
    <m/>
    <x v="41"/>
    <s v="Invoice"/>
    <s v="89553"/>
    <s v="BUILDERS WAREHOUSE:WONDER PARK"/>
    <s v="HERB 12CM"/>
    <n v="20"/>
    <n v="21.3"/>
    <n v="426"/>
    <n v="487169.66000000056"/>
    <x v="6"/>
  </r>
  <r>
    <m/>
    <x v="41"/>
    <s v="Invoice"/>
    <s v="89567"/>
    <s v="BUILDERS WAREHOUSE:SILVERLAKES"/>
    <s v="HERB 12CM"/>
    <n v="25"/>
    <n v="21.3"/>
    <n v="532.5"/>
    <n v="487702.16000000056"/>
    <x v="6"/>
  </r>
  <r>
    <m/>
    <x v="41"/>
    <s v="Invoice"/>
    <s v="89569"/>
    <s v="LIFESTYLE HOME GARDEN"/>
    <s v="HERB 12CM"/>
    <n v="20"/>
    <n v="20.5"/>
    <n v="410"/>
    <n v="488112.16000000056"/>
    <x v="6"/>
  </r>
  <r>
    <m/>
    <x v="41"/>
    <s v="Invoice"/>
    <s v="89570"/>
    <s v="FH CHAMBERLAIN TRADING (PTY) LTD:KYALAMI"/>
    <s v="HERB 12CM"/>
    <n v="20"/>
    <n v="20.3"/>
    <n v="406"/>
    <n v="488518.16000000056"/>
    <x v="6"/>
  </r>
  <r>
    <m/>
    <x v="41"/>
    <s v="Invoice"/>
    <s v="89572"/>
    <s v="MONTROSE NURSERY"/>
    <s v="HERB 12CM"/>
    <n v="6"/>
    <n v="22.99"/>
    <n v="137.94"/>
    <n v="488656.10000000056"/>
    <x v="6"/>
  </r>
  <r>
    <m/>
    <x v="86"/>
    <s v="Invoice"/>
    <s v="89549"/>
    <s v="BUILDERS WAREHOUSE:GEZINA NEW"/>
    <s v="HERB 12CM"/>
    <n v="40"/>
    <n v="21.3"/>
    <n v="852"/>
    <n v="489508.10000000056"/>
    <x v="6"/>
  </r>
  <r>
    <m/>
    <x v="86"/>
    <s v="Invoice"/>
    <s v="89561"/>
    <s v="BUILDERS WAREHOUSE:ZAMBEZI"/>
    <s v="HERB 12CM"/>
    <n v="20"/>
    <n v="21.3"/>
    <n v="426"/>
    <n v="489934.10000000056"/>
    <x v="6"/>
  </r>
  <r>
    <m/>
    <x v="86"/>
    <s v="Invoice"/>
    <s v="89586"/>
    <s v="BUILDERS WAREHOUSE:SOUTHGATE"/>
    <s v="HERB 12CM"/>
    <n v="15"/>
    <n v="21.3"/>
    <n v="319.5"/>
    <n v="490253.60000000056"/>
    <x v="6"/>
  </r>
  <r>
    <m/>
    <x v="86"/>
    <s v="Invoice"/>
    <s v="89589"/>
    <s v="BUILDERS WAREHOUSE:EMALALHENI"/>
    <s v="HERB 12CM"/>
    <n v="35"/>
    <n v="21.3"/>
    <n v="745.5"/>
    <n v="490999.10000000056"/>
    <x v="6"/>
  </r>
  <r>
    <m/>
    <x v="86"/>
    <s v="Invoice"/>
    <s v="89611"/>
    <s v="BUILDERS WAREHOUSE:MIDDELBURG"/>
    <s v="HERB 12CM"/>
    <n v="30"/>
    <n v="21.3"/>
    <n v="639"/>
    <n v="491638.10000000056"/>
    <x v="6"/>
  </r>
  <r>
    <m/>
    <x v="87"/>
    <s v="Invoice"/>
    <s v="89596"/>
    <s v="BUILDERS WAREHOUSE:NOORDHEUWEL"/>
    <s v="HERB 12CM"/>
    <n v="14"/>
    <n v="21.3"/>
    <n v="298.2"/>
    <n v="491936.30000000057"/>
    <x v="6"/>
  </r>
  <r>
    <m/>
    <x v="87"/>
    <s v="Invoice"/>
    <s v="89598"/>
    <s v="BUILDERS WAREHOUSE:STRUBENS VALLEY"/>
    <s v="HERB 12CM"/>
    <n v="30"/>
    <n v="21.3"/>
    <n v="639"/>
    <n v="492575.30000000057"/>
    <x v="6"/>
  </r>
  <r>
    <m/>
    <x v="87"/>
    <s v="Invoice"/>
    <s v="89607"/>
    <s v="FH CHAMBERLAIN TRADING (PTY) LTD:WATERKLOOF GLEN"/>
    <s v="HERB 12CM"/>
    <n v="40"/>
    <n v="20.3"/>
    <n v="812"/>
    <n v="493387.30000000057"/>
    <x v="6"/>
  </r>
  <r>
    <m/>
    <x v="42"/>
    <s v="Invoice"/>
    <s v="89606"/>
    <s v="FH CHAMBERLAIN TRADING (PTY) LTD:STRUBENSVALLEY"/>
    <s v="HERB 12CM"/>
    <n v="30"/>
    <n v="20.3"/>
    <n v="609"/>
    <n v="493996.30000000057"/>
    <x v="6"/>
  </r>
  <r>
    <m/>
    <x v="42"/>
    <s v="Invoice"/>
    <s v="89612"/>
    <s v="NATURA GARDEN CENTRE"/>
    <s v="HERB 12CM"/>
    <n v="65"/>
    <n v="22.99"/>
    <n v="1494.35"/>
    <n v="495490.65000000055"/>
    <x v="6"/>
  </r>
  <r>
    <m/>
    <x v="42"/>
    <s v="Invoice"/>
    <s v="89613"/>
    <s v="BUILDERS WAREHOUSE:RIVONIA"/>
    <s v="HERB 12CM"/>
    <n v="42"/>
    <n v="21.3"/>
    <n v="894.6"/>
    <n v="496385.25000000052"/>
    <x v="6"/>
  </r>
  <r>
    <m/>
    <x v="42"/>
    <s v="Invoice"/>
    <s v="89618"/>
    <s v="BUILDERS WAREHOUSE:BOKSBURG (NEW)"/>
    <s v="HERB 12CM"/>
    <n v="30"/>
    <n v="21.3"/>
    <n v="639"/>
    <n v="497024.25000000052"/>
    <x v="6"/>
  </r>
  <r>
    <m/>
    <x v="55"/>
    <s v="Invoice"/>
    <s v="89637"/>
    <s v="BUILDERS WAREHOUSE:GLEN EAGLES"/>
    <s v="HERB 12CM"/>
    <n v="48"/>
    <n v="21.3"/>
    <n v="1022.4"/>
    <n v="498046.65000000055"/>
    <x v="6"/>
  </r>
  <r>
    <m/>
    <x v="52"/>
    <s v="Invoice"/>
    <s v="89639"/>
    <s v="BUILDERS WAREHOUSE:RIVONIA"/>
    <s v="HERB 12CM"/>
    <n v="28"/>
    <n v="21.3"/>
    <n v="596.4"/>
    <n v="498643.05000000057"/>
    <x v="6"/>
  </r>
  <r>
    <m/>
    <x v="52"/>
    <s v="Invoice"/>
    <s v="89661"/>
    <s v="BUILDERS WAREHOUSE:LAMBTON"/>
    <s v="HERB 12CM"/>
    <n v="5"/>
    <n v="21.3"/>
    <n v="106.5"/>
    <n v="498749.55000000057"/>
    <x v="6"/>
  </r>
  <r>
    <m/>
    <x v="52"/>
    <s v="Invoice"/>
    <s v="89662"/>
    <s v="ECKARDS GARDEN PAVILION"/>
    <s v="HERB 12CM"/>
    <n v="35"/>
    <n v="22.99"/>
    <n v="804.65"/>
    <n v="499554.20000000059"/>
    <x v="6"/>
  </r>
  <r>
    <m/>
    <x v="52"/>
    <s v="Invoice"/>
    <s v="89664"/>
    <s v="RIVERSIDE MICA"/>
    <s v="TURTIUM TEENIE MIX 12 CM"/>
    <n v="4"/>
    <n v="22.65"/>
    <n v="90.6"/>
    <n v="499644.80000000057"/>
    <x v="10"/>
  </r>
  <r>
    <m/>
    <x v="52"/>
    <s v="Invoice"/>
    <s v="89666"/>
    <s v="GARDENSHOP PARKTOWN"/>
    <s v="HERB 12CM"/>
    <n v="10"/>
    <n v="22.99"/>
    <n v="229.9"/>
    <n v="499874.70000000059"/>
    <x v="6"/>
  </r>
  <r>
    <m/>
    <x v="88"/>
    <s v="Invoice"/>
    <s v="89671"/>
    <s v="BUILDERS WAREHOUSE:STRUBENS VALLEY"/>
    <s v="HERB 12CM"/>
    <n v="30"/>
    <n v="21.3"/>
    <n v="639"/>
    <n v="500513.70000000059"/>
    <x v="6"/>
  </r>
  <r>
    <m/>
    <x v="88"/>
    <s v="Invoice"/>
    <s v="89697"/>
    <s v="BUILDERS WAREHOUSE:CEDAR SQUARE"/>
    <s v="HERB 12CM"/>
    <n v="10"/>
    <n v="21.3"/>
    <n v="213"/>
    <n v="500726.70000000059"/>
    <x v="6"/>
  </r>
  <r>
    <m/>
    <x v="223"/>
    <s v="Invoice"/>
    <s v="89675"/>
    <s v="THYME SQUARE"/>
    <s v="HERB 12CM"/>
    <n v="5"/>
    <n v="22.9"/>
    <n v="114.5"/>
    <n v="500841.20000000059"/>
    <x v="6"/>
  </r>
  <r>
    <m/>
    <x v="56"/>
    <s v="Invoice"/>
    <s v="89658"/>
    <s v="FH CHAMBERLAIN TRADING (PTY) LTD:KYALAMI"/>
    <s v="HERB 12CM"/>
    <n v="15"/>
    <n v="20.3"/>
    <n v="304.5"/>
    <n v="501145.70000000059"/>
    <x v="6"/>
  </r>
  <r>
    <m/>
    <x v="56"/>
    <s v="Invoice"/>
    <s v="89682"/>
    <s v="BUILDERS WAREHOUSE:ERASMUS PARK"/>
    <s v="HERB 12CM"/>
    <n v="15"/>
    <n v="21.3"/>
    <n v="319.5"/>
    <n v="501465.20000000059"/>
    <x v="6"/>
  </r>
  <r>
    <m/>
    <x v="56"/>
    <s v="Invoice"/>
    <s v="89684"/>
    <s v="FH CHAMBERLAIN TRADING (PTY) LTD:RIVIERA"/>
    <s v="HERB 12CM"/>
    <n v="20"/>
    <n v="20.3"/>
    <n v="406"/>
    <n v="501871.20000000059"/>
    <x v="6"/>
  </r>
  <r>
    <m/>
    <x v="56"/>
    <s v="Invoice"/>
    <s v="89686"/>
    <s v="BUILDERS WAREHOUSE:GEZINA NEW"/>
    <s v="HERB 12CM"/>
    <n v="50"/>
    <n v="21.3"/>
    <n v="1065"/>
    <n v="502936.20000000059"/>
    <x v="6"/>
  </r>
  <r>
    <m/>
    <x v="56"/>
    <s v="Invoice"/>
    <s v="89725"/>
    <s v="BUILDERS WAREHOUSE:SECUNDA"/>
    <s v="HERB 12CM"/>
    <n v="100"/>
    <n v="21.3"/>
    <n v="2130"/>
    <n v="505066.20000000059"/>
    <x v="6"/>
  </r>
  <r>
    <m/>
    <x v="57"/>
    <s v="Invoice"/>
    <s v="89713"/>
    <s v="BUILDERS WAREHOUSE:LAMBTON"/>
    <s v="HERB 12CM"/>
    <n v="10"/>
    <n v="21.3"/>
    <n v="213"/>
    <n v="505279.20000000059"/>
    <x v="6"/>
  </r>
  <r>
    <m/>
    <x v="57"/>
    <s v="Invoice"/>
    <s v="89720"/>
    <s v="BUILDERS WAREHOUSE:SOUTHGATE"/>
    <s v="HERB 12CM"/>
    <n v="10"/>
    <n v="21.3"/>
    <n v="213"/>
    <n v="505492.20000000059"/>
    <x v="6"/>
  </r>
  <r>
    <m/>
    <x v="314"/>
    <s v="Invoice"/>
    <s v="89744"/>
    <s v="BUILDERS WAREHOUSE:NOORDHEUWEL"/>
    <s v="HERB 12CM"/>
    <n v="30"/>
    <n v="21.3"/>
    <n v="639"/>
    <n v="506131.20000000059"/>
    <x v="6"/>
  </r>
  <r>
    <m/>
    <x v="33"/>
    <s v="Invoice"/>
    <s v="89726"/>
    <s v="BUILDERS WAREHOUSE:GLEN EAGLES"/>
    <s v="HERB 12CM"/>
    <n v="30"/>
    <n v="21.3"/>
    <n v="639"/>
    <n v="506770.20000000059"/>
    <x v="6"/>
  </r>
  <r>
    <m/>
    <x v="33"/>
    <s v="Invoice"/>
    <s v="89727"/>
    <s v="BUILDERS WAREHOUSE:NORTHRIDING"/>
    <s v="HERB 12CM"/>
    <n v="35"/>
    <n v="21.3"/>
    <n v="745.5"/>
    <n v="507515.70000000059"/>
    <x v="6"/>
  </r>
  <r>
    <m/>
    <x v="33"/>
    <s v="Invoice"/>
    <s v="89729"/>
    <s v="BUILDERS WAREHOUSE:FOURWAYS"/>
    <s v="HERB 12CM"/>
    <n v="45"/>
    <n v="21.3"/>
    <n v="958.5"/>
    <n v="508474.20000000059"/>
    <x v="6"/>
  </r>
  <r>
    <m/>
    <x v="33"/>
    <s v="Invoice"/>
    <s v="89731"/>
    <s v="BUILDERS WAREHOUSE:RIVONIA"/>
    <s v="HERB 12CM"/>
    <n v="70"/>
    <n v="21.3"/>
    <n v="1491"/>
    <n v="509965.20000000059"/>
    <x v="6"/>
  </r>
  <r>
    <m/>
    <x v="33"/>
    <s v="Invoice"/>
    <s v="89733"/>
    <s v="BUILDERS WAREHOUSE:WONDER PARK"/>
    <s v="HERB 12CM"/>
    <n v="30"/>
    <n v="21.3"/>
    <n v="639"/>
    <n v="510604.20000000059"/>
    <x v="6"/>
  </r>
  <r>
    <m/>
    <x v="33"/>
    <s v="Invoice"/>
    <s v="89734"/>
    <s v="BUILDERS WAREHOUSE:ZAMBEZI"/>
    <s v="HERB 12CM"/>
    <n v="40"/>
    <n v="21.3"/>
    <n v="852"/>
    <n v="511456.20000000059"/>
    <x v="6"/>
  </r>
  <r>
    <m/>
    <x v="34"/>
    <s v="Invoice"/>
    <s v="89753"/>
    <s v="BUILDERS WAREHOUSE:CRAIGHALL PARK"/>
    <s v="HERB 12CM"/>
    <n v="35"/>
    <n v="21.3"/>
    <n v="745.5"/>
    <n v="512201.70000000059"/>
    <x v="6"/>
  </r>
  <r>
    <m/>
    <x v="34"/>
    <s v="Invoice"/>
    <s v="89754"/>
    <s v="MONTROSE NURSERY"/>
    <s v="HERB 12CM"/>
    <n v="24"/>
    <n v="22.99"/>
    <n v="551.76"/>
    <n v="512753.4600000006"/>
    <x v="6"/>
  </r>
  <r>
    <m/>
    <x v="89"/>
    <s v="Invoice"/>
    <s v="89750"/>
    <s v="GARDENSHOP PARKTOWN"/>
    <s v="HERB 12CM"/>
    <n v="40"/>
    <n v="22.99"/>
    <n v="919.6"/>
    <n v="513673.06000000058"/>
    <x v="6"/>
  </r>
  <r>
    <m/>
    <x v="89"/>
    <s v="Invoice"/>
    <s v="89758"/>
    <s v="BUILDERS WAREHOUSE:NOORDHEUWEL"/>
    <s v="HERB 12CM"/>
    <n v="14"/>
    <n v="21.3"/>
    <n v="298.2"/>
    <n v="513971.26000000059"/>
    <x v="6"/>
  </r>
  <r>
    <m/>
    <x v="89"/>
    <s v="Invoice"/>
    <s v="89759"/>
    <s v="BUILDERS WAREHOUSE:EDENVALE"/>
    <s v="HERB 12CM"/>
    <n v="60"/>
    <n v="21.3"/>
    <n v="1278"/>
    <n v="515249.26000000059"/>
    <x v="6"/>
  </r>
  <r>
    <m/>
    <x v="89"/>
    <s v="Invoice"/>
    <s v="89761"/>
    <s v="BUILDERS WAREHOUSE:STRUBENS VALLEY"/>
    <s v="HERB 12CM"/>
    <n v="30"/>
    <n v="21.3"/>
    <n v="639"/>
    <n v="515888.26000000059"/>
    <x v="6"/>
  </r>
  <r>
    <m/>
    <x v="89"/>
    <s v="Invoice"/>
    <s v="89762"/>
    <s v="FH CHAMBERLAIN TRADING (PTY) LTD:KYALAMI"/>
    <s v="HERB 12CM"/>
    <n v="15"/>
    <n v="20.3"/>
    <n v="304.5"/>
    <n v="516192.76000000059"/>
    <x v="6"/>
  </r>
  <r>
    <m/>
    <x v="58"/>
    <s v="Invoice"/>
    <s v="89764"/>
    <s v="BUILDERS WAREHOUSE:NEWMARKET"/>
    <s v="HERB 12CM"/>
    <n v="20"/>
    <n v="21.3"/>
    <n v="426"/>
    <n v="516618.76000000059"/>
    <x v="6"/>
  </r>
  <r>
    <m/>
    <x v="59"/>
    <s v="Invoice"/>
    <s v="89768"/>
    <s v="BUILDERS WAREHOUSE:WONDER PARK"/>
    <s v="HERB 12CM"/>
    <n v="20"/>
    <n v="21.3"/>
    <n v="426"/>
    <n v="517044.76000000059"/>
    <x v="6"/>
  </r>
  <r>
    <m/>
    <x v="59"/>
    <s v="Invoice"/>
    <s v="89770"/>
    <s v="BUILDERS WAREHOUSE:FOURWAYS"/>
    <s v="HERB 12CM"/>
    <n v="25"/>
    <n v="21.3"/>
    <n v="532.5"/>
    <n v="517577.26000000059"/>
    <x v="6"/>
  </r>
  <r>
    <m/>
    <x v="59"/>
    <s v="Invoice"/>
    <s v="89771"/>
    <s v="BUILDERS WAREHOUSE:WOODLANDS"/>
    <s v="HERB 12CM"/>
    <n v="25"/>
    <n v="21.3"/>
    <n v="532.5"/>
    <n v="518109.76000000059"/>
    <x v="6"/>
  </r>
  <r>
    <m/>
    <x v="59"/>
    <s v="Invoice"/>
    <s v="89772"/>
    <s v="BUILDERS WAREHOUSE:SILVERLAKES"/>
    <s v="HERB 12CM"/>
    <n v="25"/>
    <n v="21.3"/>
    <n v="532.5"/>
    <n v="518642.26000000059"/>
    <x v="6"/>
  </r>
  <r>
    <m/>
    <x v="59"/>
    <s v="Invoice"/>
    <s v="89778"/>
    <s v="LIFESTYLE HOME GARDEN"/>
    <s v="HERB 12CM"/>
    <n v="125"/>
    <n v="20.5"/>
    <n v="2562.5"/>
    <n v="521204.76000000059"/>
    <x v="6"/>
  </r>
  <r>
    <m/>
    <x v="59"/>
    <s v="Invoice"/>
    <s v="89780"/>
    <s v="ECKARDS GARDEN PAVILION"/>
    <s v="HERB 12CM"/>
    <n v="32"/>
    <n v="22.99"/>
    <n v="735.68"/>
    <n v="521940.44000000058"/>
    <x v="6"/>
  </r>
  <r>
    <m/>
    <x v="295"/>
    <s v="Invoice"/>
    <s v="89795"/>
    <s v="BUILDERS WAREHOUSE:LAMBTON"/>
    <s v="HERB 12CM"/>
    <n v="10"/>
    <n v="21.3"/>
    <n v="213"/>
    <n v="522153.44000000058"/>
    <x v="6"/>
  </r>
  <r>
    <m/>
    <x v="295"/>
    <s v="Invoice"/>
    <s v="89796"/>
    <s v="BUILDERS WAREHOUSE:SOUTHGATE"/>
    <s v="HERB 12CM"/>
    <n v="25"/>
    <n v="21.3"/>
    <n v="532.5"/>
    <n v="522685.94000000058"/>
    <x v="6"/>
  </r>
  <r>
    <m/>
    <x v="295"/>
    <s v="Invoice"/>
    <s v="89799"/>
    <s v="GARDENSHOP PARKTOWN"/>
    <s v="HERB 12CM"/>
    <n v="30"/>
    <n v="22.99"/>
    <n v="689.7"/>
    <n v="523375.6400000006"/>
    <x v="6"/>
  </r>
  <r>
    <m/>
    <x v="295"/>
    <s v="Invoice"/>
    <s v="89818"/>
    <s v="BUILDERS WAREHOUSE:NEWCASTLE"/>
    <s v="HERB 12CM"/>
    <n v="80"/>
    <n v="21.3"/>
    <n v="1704"/>
    <n v="525079.6400000006"/>
    <x v="6"/>
  </r>
  <r>
    <m/>
    <x v="35"/>
    <s v="Invoice"/>
    <s v="89806"/>
    <s v="BUILDERS WAREHOUSE:NORTHRIDING"/>
    <s v="HERB 12CM"/>
    <n v="35"/>
    <n v="21.3"/>
    <n v="745.5"/>
    <n v="525825.1400000006"/>
    <x v="6"/>
  </r>
  <r>
    <m/>
    <x v="35"/>
    <s v="Invoice"/>
    <s v="89810"/>
    <s v="FH CHAMBERLAIN TRADING (PTY) LTD:RIVIERA"/>
    <s v="HERB 12CM"/>
    <n v="10"/>
    <n v="20.3"/>
    <n v="203"/>
    <n v="526028.1400000006"/>
    <x v="6"/>
  </r>
  <r>
    <m/>
    <x v="35"/>
    <s v="Invoice"/>
    <s v="89837"/>
    <s v="BUILDERS WAREHOUSE:BLOEMFONTEIN"/>
    <s v="HERB 12CM"/>
    <n v="50"/>
    <n v="21.3"/>
    <n v="1065"/>
    <n v="527093.1400000006"/>
    <x v="6"/>
  </r>
  <r>
    <m/>
    <x v="265"/>
    <s v="Invoice"/>
    <s v="89825"/>
    <s v="BUILDERS WAREHOUSE:CEDAR SQUARE"/>
    <s v="HERB 12CM"/>
    <n v="40"/>
    <n v="21.3"/>
    <n v="852"/>
    <n v="527945.1400000006"/>
    <x v="6"/>
  </r>
  <r>
    <m/>
    <x v="265"/>
    <s v="Invoice"/>
    <s v="89844"/>
    <s v="MONTANA GARDEN PAVILION"/>
    <s v="HERB 12CM"/>
    <n v="25"/>
    <n v="22.99"/>
    <n v="574.75"/>
    <n v="528519.8900000006"/>
    <x v="6"/>
  </r>
  <r>
    <m/>
    <x v="265"/>
    <s v="Invoice"/>
    <s v="89848"/>
    <s v="BUILDERS WAREHOUSE:NELSPRUIT"/>
    <s v="HERB 12CM"/>
    <n v="50"/>
    <n v="21.3"/>
    <n v="1065"/>
    <n v="529584.8900000006"/>
    <x v="6"/>
  </r>
  <r>
    <m/>
    <x v="90"/>
    <s v="Invoice"/>
    <s v="89820"/>
    <s v="BUILDERS WAREHOUSE:BOKSBURG (NEW)"/>
    <s v="HERB 12CM"/>
    <n v="80"/>
    <n v="21.3"/>
    <n v="1704"/>
    <n v="531288.8900000006"/>
    <x v="6"/>
  </r>
  <r>
    <m/>
    <x v="90"/>
    <s v="Invoice"/>
    <s v="89826"/>
    <s v="BUILDERS WAREHOUSE:EDENVALE"/>
    <s v="HERB 12CM"/>
    <n v="40"/>
    <n v="21.3"/>
    <n v="852"/>
    <n v="532140.8900000006"/>
    <x v="6"/>
  </r>
  <r>
    <m/>
    <x v="90"/>
    <s v="Invoice"/>
    <s v="89827"/>
    <s v="BUILDERS WAREHOUSE:NORTHMEAD"/>
    <s v="HERB 12CM"/>
    <n v="80"/>
    <n v="21.3"/>
    <n v="1704"/>
    <n v="533844.8900000006"/>
    <x v="6"/>
  </r>
  <r>
    <m/>
    <x v="90"/>
    <s v="Invoice"/>
    <s v="89832"/>
    <s v="THYME SQUARE"/>
    <s v="HERB 12CM"/>
    <n v="32"/>
    <n v="22.99"/>
    <n v="735.68"/>
    <n v="534580.57000000065"/>
    <x v="6"/>
  </r>
  <r>
    <m/>
    <x v="90"/>
    <s v="Invoice"/>
    <s v="89883"/>
    <s v="BUILDERS WAREHOUSE:HARTEBEESPOORT"/>
    <s v="HERB 12CM"/>
    <n v="60"/>
    <n v="21.3"/>
    <n v="1278"/>
    <n v="535858.57000000065"/>
    <x v="6"/>
  </r>
  <r>
    <m/>
    <x v="276"/>
    <s v="Invoice"/>
    <s v="89875"/>
    <s v="BUILDERS WAREHOUSE:NORWOOD"/>
    <s v="HERB 12CM"/>
    <n v="20"/>
    <n v="21.3"/>
    <n v="426"/>
    <n v="536284.57000000065"/>
    <x v="6"/>
  </r>
  <r>
    <m/>
    <x v="266"/>
    <s v="Invoice"/>
    <s v="89849"/>
    <s v="BUILDERS WAREHOUSE:RIVONIA"/>
    <s v="HERB 12CM "/>
    <n v="45"/>
    <n v="21.3"/>
    <n v="958.5"/>
    <n v="537243.07000000065"/>
    <x v="6"/>
  </r>
  <r>
    <m/>
    <x v="266"/>
    <s v="Invoice"/>
    <s v="89854"/>
    <s v="BUILDERS WAREHOUSE:GLEN EAGLES"/>
    <s v="HERB 12CM"/>
    <n v="20"/>
    <n v="21.3"/>
    <n v="426"/>
    <n v="537669.07000000065"/>
    <x v="6"/>
  </r>
  <r>
    <m/>
    <x v="266"/>
    <s v="Invoice"/>
    <s v="89857"/>
    <s v="BUILDERS WAREHOUSE:GEZINA NEW"/>
    <s v="HERB 12CM"/>
    <n v="60"/>
    <n v="21.3"/>
    <n v="1278"/>
    <n v="538947.07000000065"/>
    <x v="6"/>
  </r>
  <r>
    <m/>
    <x v="266"/>
    <s v="Invoice"/>
    <s v="89858"/>
    <s v="BUILDERS WAREHOUSE:ZAMBEZI"/>
    <s v="HERB 12CM"/>
    <n v="40"/>
    <n v="21.3"/>
    <n v="852"/>
    <n v="539799.07000000065"/>
    <x v="6"/>
  </r>
  <r>
    <m/>
    <x v="267"/>
    <s v="Invoice"/>
    <s v="89862"/>
    <s v="BUILDERS WAREHOUSE:CENTURION"/>
    <s v="HERB 12CM"/>
    <n v="25"/>
    <n v="21.3"/>
    <n v="532.5"/>
    <n v="540331.57000000065"/>
    <x v="6"/>
  </r>
  <r>
    <m/>
    <x v="267"/>
    <s v="Invoice"/>
    <s v="89881"/>
    <s v="FH CHAMBERLAIN TRADING (PTY) LTD:KYALAMI"/>
    <s v="HERB 12CM"/>
    <n v="15"/>
    <n v="20.3"/>
    <n v="304.5"/>
    <n v="540636.07000000065"/>
    <x v="6"/>
  </r>
  <r>
    <m/>
    <x v="277"/>
    <s v="Invoice"/>
    <s v="89888"/>
    <s v="BUILDERS WAREHOUSE:KEMPTON PARK"/>
    <s v="HERB 12CM"/>
    <n v="25"/>
    <n v="21.3"/>
    <n v="532.5"/>
    <n v="541168.57000000065"/>
    <x v="6"/>
  </r>
  <r>
    <m/>
    <x v="277"/>
    <s v="Invoice"/>
    <s v="89889"/>
    <s v="BUILDERS WAREHOUSE:GREENSTONE"/>
    <s v="HERB 12CM"/>
    <n v="50"/>
    <n v="21.3"/>
    <n v="1065"/>
    <n v="542233.57000000065"/>
    <x v="6"/>
  </r>
  <r>
    <m/>
    <x v="54"/>
    <s v="Invoice"/>
    <s v="89903"/>
    <s v="BUILDERS WAREHOUSE:NORTHMEAD"/>
    <s v="HERB 12CM"/>
    <n v="10"/>
    <n v="21.3"/>
    <n v="213"/>
    <n v="542446.57000000065"/>
    <x v="6"/>
  </r>
  <r>
    <m/>
    <x v="54"/>
    <s v="Invoice"/>
    <s v="89905"/>
    <s v="THYME SQUARE"/>
    <s v="HERB 12CM"/>
    <n v="15"/>
    <n v="22.9"/>
    <n v="343.5"/>
    <n v="542790.07000000065"/>
    <x v="6"/>
  </r>
  <r>
    <m/>
    <x v="8"/>
    <s v="Invoice"/>
    <s v="89916"/>
    <s v="BUILDERS WAREHOUSE:GLEN EAGLES"/>
    <s v="HERB 12CM"/>
    <n v="56"/>
    <n v="21.3"/>
    <n v="1192.8"/>
    <n v="543982.87000000069"/>
    <x v="6"/>
  </r>
  <r>
    <m/>
    <x v="8"/>
    <s v="Invoice"/>
    <s v="89917"/>
    <s v="BUILDERS WAREHOUSE:CEDAR SQUARE"/>
    <s v="HERB 12CM"/>
    <n v="14"/>
    <n v="21.3"/>
    <n v="298.2"/>
    <n v="544281.07000000065"/>
    <x v="6"/>
  </r>
  <r>
    <m/>
    <x v="8"/>
    <s v="Invoice"/>
    <s v="89918"/>
    <s v="BUILDERS WAREHOUSE:FOURWAYS"/>
    <s v="HERB 12CM"/>
    <n v="56"/>
    <n v="21.3"/>
    <n v="1192.8"/>
    <n v="545473.87000000069"/>
    <x v="6"/>
  </r>
  <r>
    <m/>
    <x v="8"/>
    <s v="Invoice"/>
    <s v="89921"/>
    <s v="BUILDERS WAREHOUSE:BRYANSTON"/>
    <s v="HERB 12CM"/>
    <n v="40"/>
    <n v="21.3"/>
    <n v="852"/>
    <n v="546325.87000000069"/>
    <x v="6"/>
  </r>
  <r>
    <m/>
    <x v="8"/>
    <s v="Invoice"/>
    <s v="89922"/>
    <s v="BUILDERS WAREHOUSE:RIVONIA"/>
    <s v="HERB 12CM"/>
    <n v="68"/>
    <n v="21.3"/>
    <n v="1448.4"/>
    <n v="547774.27000000072"/>
    <x v="6"/>
  </r>
  <r>
    <m/>
    <x v="8"/>
    <s v="Invoice"/>
    <s v="89924"/>
    <s v="BUILDERS WAREHOUSE:ZAMBEZI"/>
    <s v="HERB 12CM"/>
    <n v="30"/>
    <n v="21.3"/>
    <n v="639"/>
    <n v="548413.27000000072"/>
    <x v="6"/>
  </r>
  <r>
    <m/>
    <x v="8"/>
    <s v="Invoice"/>
    <s v="89925"/>
    <s v="LIFESTYLE HOME GARDEN"/>
    <s v="HERB 12CM"/>
    <n v="100"/>
    <n v="20.5"/>
    <n v="2050"/>
    <n v="550463.27000000072"/>
    <x v="6"/>
  </r>
  <r>
    <m/>
    <x v="8"/>
    <s v="Invoice"/>
    <s v="89951"/>
    <s v="SECUNDA NURSERY"/>
    <s v="HERB 12CM"/>
    <n v="25"/>
    <n v="11.4"/>
    <n v="285"/>
    <n v="550748.27000000072"/>
    <x v="6"/>
  </r>
  <r>
    <m/>
    <x v="8"/>
    <s v="Invoice"/>
    <s v="89953"/>
    <s v="BUILDERS WAREHOUSE:SECUNDA"/>
    <s v="HERB 12CM"/>
    <n v="75"/>
    <n v="21.3"/>
    <n v="1597.5"/>
    <n v="552345.77000000072"/>
    <x v="6"/>
  </r>
  <r>
    <m/>
    <x v="36"/>
    <s v="Invoice"/>
    <s v="89937"/>
    <s v="BUILDERS WAREHOUSE:LAMBTON"/>
    <s v="HERB 12CM"/>
    <n v="22"/>
    <n v="21.3"/>
    <n v="468.6"/>
    <n v="552814.37000000069"/>
    <x v="6"/>
  </r>
  <r>
    <m/>
    <x v="36"/>
    <s v="Invoice"/>
    <s v="89940"/>
    <s v="BUILDERS WAREHOUSE:SOUTHGATE"/>
    <s v="HERB 12CM"/>
    <n v="20"/>
    <n v="21.3"/>
    <n v="426"/>
    <n v="553240.37000000069"/>
    <x v="6"/>
  </r>
  <r>
    <m/>
    <x v="36"/>
    <s v="Invoice"/>
    <s v="89941"/>
    <s v="BUILDERS WAREHOUSE:CRAIGHALL PARK"/>
    <s v="HERB 12CM"/>
    <n v="20"/>
    <n v="21.3"/>
    <n v="426"/>
    <n v="553666.37000000069"/>
    <x v="6"/>
  </r>
  <r>
    <m/>
    <x v="36"/>
    <s v="Invoice"/>
    <s v="89944"/>
    <s v="FLORICULTURE WHOLESALE GROWERS"/>
    <s v="HERB 12CM"/>
    <n v="20"/>
    <n v="22.99"/>
    <n v="459.8"/>
    <n v="554126.17000000074"/>
    <x v="6"/>
  </r>
  <r>
    <m/>
    <x v="36"/>
    <s v="Invoice"/>
    <s v="89946"/>
    <s v="ECKARDS GARDEN PAVILION"/>
    <s v="HERB 12CM"/>
    <n v="80"/>
    <n v="22.99"/>
    <n v="1839.2"/>
    <n v="555965.37000000069"/>
    <x v="6"/>
  </r>
  <r>
    <m/>
    <x v="9"/>
    <s v="Invoice"/>
    <s v="89954"/>
    <s v="BUILDERS WAREHOUSE:STRUBENS VALLEY"/>
    <s v="HERB 12CM  "/>
    <n v="56"/>
    <n v="21.3"/>
    <n v="1192.8"/>
    <n v="557158.17000000074"/>
    <x v="6"/>
  </r>
  <r>
    <m/>
    <x v="9"/>
    <s v="Invoice"/>
    <s v="89958"/>
    <s v="BUILDERS WAREHOUSE:NOORDHEUWEL"/>
    <s v="HERB 12CM"/>
    <n v="49"/>
    <n v="21.3"/>
    <n v="1043.7"/>
    <n v="558201.87000000069"/>
    <x v="6"/>
  </r>
  <r>
    <m/>
    <x v="9"/>
    <s v="Invoice"/>
    <s v="89975"/>
    <s v="BUILDERS WAREHOUSE:NEWCASTLE"/>
    <s v="HERB 12CM"/>
    <n v="25"/>
    <n v="21.3"/>
    <n v="532.5"/>
    <n v="558734.37000000069"/>
    <x v="6"/>
  </r>
  <r>
    <m/>
    <x v="9"/>
    <s v="Invoice"/>
    <s v="89977"/>
    <s v="THYME SQUARE"/>
    <s v="HERB 12CM"/>
    <n v="5"/>
    <n v="22.9"/>
    <n v="114.5"/>
    <n v="558848.87000000069"/>
    <x v="6"/>
  </r>
  <r>
    <m/>
    <x v="43"/>
    <s v="Invoice"/>
    <s v="89965"/>
    <s v="BUILDERS WAREHOUSE:BRYANSTON"/>
    <s v="HERB 12CM"/>
    <n v="14"/>
    <n v="21.3"/>
    <n v="298.2"/>
    <n v="559147.07000000065"/>
    <x v="6"/>
  </r>
  <r>
    <m/>
    <x v="43"/>
    <s v="Invoice"/>
    <s v="89967"/>
    <s v="BUILDERS WAREHOUSE:EDENVALE"/>
    <s v="HERB 12CM"/>
    <n v="60"/>
    <n v="21.3"/>
    <n v="1278"/>
    <n v="560425.07000000065"/>
    <x v="6"/>
  </r>
  <r>
    <m/>
    <x v="43"/>
    <s v="Invoice"/>
    <s v="89970"/>
    <s v="BUILDERS WAREHOUSE:EMALALHENI"/>
    <s v="HERB 12CM"/>
    <n v="30"/>
    <n v="21.3"/>
    <n v="639"/>
    <n v="561064.07000000065"/>
    <x v="6"/>
  </r>
  <r>
    <m/>
    <x v="43"/>
    <s v="Invoice"/>
    <s v="89973"/>
    <s v="BUILDERS WAREHOUSE:FOURWAYS"/>
    <s v="HERB 12CM"/>
    <n v="20"/>
    <n v="21.3"/>
    <n v="426"/>
    <n v="561490.07000000065"/>
    <x v="6"/>
  </r>
  <r>
    <m/>
    <x v="43"/>
    <s v="Invoice"/>
    <s v="89974"/>
    <s v="BUILDERS WAREHOUSE:RIVONIA"/>
    <s v="HERB 12CM"/>
    <n v="40"/>
    <n v="21.3"/>
    <n v="852"/>
    <n v="562342.07000000065"/>
    <x v="6"/>
  </r>
  <r>
    <m/>
    <x v="43"/>
    <s v="Invoice"/>
    <s v="89982"/>
    <s v="BUILDERS WAREHOUSE:NELSPRUIT"/>
    <s v="HERB 12CM"/>
    <n v="119"/>
    <n v="21.3"/>
    <n v="2534.6999999999998"/>
    <n v="564876.7700000006"/>
    <x v="6"/>
  </r>
  <r>
    <m/>
    <x v="278"/>
    <s v="Invoice"/>
    <s v="89902"/>
    <s v="BUILDERS WAREHOUSE:FOURWAYS"/>
    <s v="HERB 12CM"/>
    <n v="28"/>
    <n v="21.3"/>
    <n v="596.4"/>
    <n v="565473.17000000062"/>
    <x v="6"/>
  </r>
  <r>
    <m/>
    <x v="278"/>
    <s v="Invoice"/>
    <s v="89988"/>
    <s v="BUILDERS WAREHOUSE:RIVONIA"/>
    <s v="HERB 12CM"/>
    <n v="30"/>
    <n v="21.3"/>
    <n v="639"/>
    <n v="566112.17000000062"/>
    <x v="6"/>
  </r>
  <r>
    <m/>
    <x v="278"/>
    <s v="Invoice"/>
    <s v="89989"/>
    <s v="BUILDERS WAREHOUSE:WONDER PARK"/>
    <s v="HERB 12CM"/>
    <n v="60"/>
    <n v="21.3"/>
    <n v="1278"/>
    <n v="567390.17000000062"/>
    <x v="6"/>
  </r>
  <r>
    <m/>
    <x v="278"/>
    <s v="Invoice"/>
    <s v="89991"/>
    <s v="BUILDERS WAREHOUSE:CHERRY LANE"/>
    <s v="HERB 12CM"/>
    <n v="10"/>
    <n v="21.3"/>
    <n v="213"/>
    <n v="567603.17000000062"/>
    <x v="6"/>
  </r>
  <r>
    <m/>
    <x v="291"/>
    <s v="Invoice"/>
    <s v="89992"/>
    <s v="LIFESTYLE HOME GARDEN"/>
    <s v="HERB 12CM"/>
    <n v="200"/>
    <n v="20.5"/>
    <n v="4100"/>
    <n v="571703.17000000062"/>
    <x v="6"/>
  </r>
  <r>
    <m/>
    <x v="291"/>
    <s v="Invoice"/>
    <s v="90003"/>
    <s v="BUILDERS WAREHOUSE:SOUTHGATE"/>
    <s v="HERB 12CM"/>
    <n v="10"/>
    <n v="21.3"/>
    <n v="213"/>
    <n v="571916.17000000062"/>
    <x v="6"/>
  </r>
  <r>
    <m/>
    <x v="291"/>
    <s v="Invoice"/>
    <s v="90005"/>
    <s v="BUILDERS WAREHOUSE:CRAIGHALL PARK"/>
    <s v="HERB 12CM"/>
    <n v="10"/>
    <n v="21.3"/>
    <n v="213"/>
    <n v="572129.17000000062"/>
    <x v="6"/>
  </r>
  <r>
    <m/>
    <x v="291"/>
    <s v="Invoice"/>
    <s v="90007"/>
    <s v="FH CHAMBERLAIN TRADING (PTY) LTD:KYALAMI"/>
    <s v="HERB 12CM"/>
    <n v="30"/>
    <n v="20.3"/>
    <n v="609"/>
    <n v="572738.17000000062"/>
    <x v="6"/>
  </r>
  <r>
    <m/>
    <x v="291"/>
    <s v="Invoice"/>
    <s v="90011"/>
    <s v="MONTROSE NURSERY"/>
    <s v="HERB 12CM"/>
    <n v="6"/>
    <n v="22.99"/>
    <n v="137.94"/>
    <n v="572876.11000000057"/>
    <x v="6"/>
  </r>
  <r>
    <m/>
    <x v="10"/>
    <s v="Invoice"/>
    <s v="90014"/>
    <s v="BUILDERS WAREHOUSE:STRUBENS VALLEY"/>
    <s v="HERB 12CM"/>
    <n v="20"/>
    <n v="21.3"/>
    <n v="426"/>
    <n v="573302.11000000057"/>
    <x v="6"/>
  </r>
  <r>
    <m/>
    <x v="10"/>
    <s v="Invoice"/>
    <s v="90018"/>
    <s v="BUILDERS WAREHOUSE:NOORDHEUWEL"/>
    <s v="HERB 12CM"/>
    <n v="14"/>
    <n v="21.3"/>
    <n v="298.2"/>
    <n v="573600.31000000052"/>
    <x v="6"/>
  </r>
  <r>
    <m/>
    <x v="10"/>
    <s v="Invoice"/>
    <s v="90020"/>
    <s v="BUILDERS WAREHOUSE:NORTHRIDING"/>
    <s v="HERB 12CM"/>
    <n v="40"/>
    <n v="21.3"/>
    <n v="852"/>
    <n v="574452.31000000052"/>
    <x v="6"/>
  </r>
  <r>
    <m/>
    <x v="11"/>
    <s v="Invoice"/>
    <s v="90030"/>
    <s v="BUILDERS WAREHOUSE:RIVONIA"/>
    <s v="HERB 12CM"/>
    <n v="25"/>
    <n v="21.3"/>
    <n v="532.5"/>
    <n v="574984.81000000052"/>
    <x v="6"/>
  </r>
  <r>
    <m/>
    <x v="11"/>
    <s v="Invoice"/>
    <s v="90032"/>
    <s v="BUILDERS WAREHOUSE:BOKSBURG (NEW)"/>
    <s v="HERB 12CM"/>
    <n v="15"/>
    <n v="21.3"/>
    <n v="319.5"/>
    <n v="575304.31000000052"/>
    <x v="6"/>
  </r>
  <r>
    <m/>
    <x v="11"/>
    <s v="Invoice"/>
    <s v="90037"/>
    <s v="FH CHAMBERLAIN TRADING (PTY) LTD:STRUBENSVALLEY"/>
    <s v="HERB 12CM"/>
    <n v="40"/>
    <n v="20.3"/>
    <n v="812"/>
    <n v="576116.31000000052"/>
    <x v="6"/>
  </r>
  <r>
    <m/>
    <x v="11"/>
    <s v="Invoice"/>
    <s v="90038"/>
    <s v="NATURA GARDEN CENTRE"/>
    <s v="HERB 12CM"/>
    <n v="60"/>
    <n v="22.99"/>
    <n v="1379.4"/>
    <n v="577495.71000000054"/>
    <x v="6"/>
  </r>
  <r>
    <m/>
    <x v="11"/>
    <s v="Invoice"/>
    <s v="90042"/>
    <s v="ECKARDS GARDEN PAVILION"/>
    <s v="HERB 12CM"/>
    <n v="40"/>
    <n v="22.99"/>
    <n v="919.6"/>
    <n v="578415.31000000052"/>
    <x v="6"/>
  </r>
  <r>
    <m/>
    <x v="315"/>
    <s v="Invoice"/>
    <s v="90045"/>
    <s v="THYME SQUARE"/>
    <s v="HERB 12CM"/>
    <n v="30"/>
    <n v="22.9"/>
    <n v="687"/>
    <n v="579102.31000000052"/>
    <x v="6"/>
  </r>
  <r>
    <m/>
    <x v="316"/>
    <s v="Invoice"/>
    <s v="90029"/>
    <s v="BUILDERS WAREHOUSE:BRYANSTON"/>
    <s v="HERB 12CM"/>
    <n v="15"/>
    <n v="21.3"/>
    <n v="319.5"/>
    <n v="579421.81000000052"/>
    <x v="6"/>
  </r>
  <r>
    <m/>
    <x v="316"/>
    <s v="Invoice"/>
    <s v="90039"/>
    <s v="BUILDERS WAREHOUSE:NORTHMEAD"/>
    <s v="HERB 12CM"/>
    <n v="15"/>
    <n v="21.3"/>
    <n v="319.5"/>
    <n v="579741.31000000052"/>
    <x v="6"/>
  </r>
  <r>
    <m/>
    <x v="316"/>
    <s v="Invoice"/>
    <s v="90073"/>
    <s v="BUILDERS WAREHOUSE:STRUBENS VALLEY"/>
    <s v="HERB 12CM"/>
    <n v="20"/>
    <n v="21.3"/>
    <n v="426"/>
    <n v="580167.31000000052"/>
    <x v="6"/>
  </r>
  <r>
    <m/>
    <x v="91"/>
    <s v="Invoice"/>
    <s v="90050"/>
    <s v="BUILDERS WAREHOUSE:FOURWAYS"/>
    <s v="HERB 12CM"/>
    <n v="35"/>
    <n v="21.3"/>
    <n v="745.5"/>
    <n v="580912.81000000052"/>
    <x v="6"/>
  </r>
  <r>
    <m/>
    <x v="91"/>
    <s v="Invoice"/>
    <s v="90059"/>
    <s v="BUILDERS WAREHOUSE:BRYANSTON"/>
    <s v="HERB 12CM"/>
    <n v="10"/>
    <n v="21.3"/>
    <n v="213"/>
    <n v="581125.81000000052"/>
    <x v="6"/>
  </r>
  <r>
    <m/>
    <x v="91"/>
    <s v="Invoice"/>
    <s v="90060"/>
    <s v="BUILDERS WAREHOUSE:ZAMBEZI"/>
    <s v="HERB 12CM"/>
    <n v="10"/>
    <n v="21.3"/>
    <n v="213"/>
    <n v="581338.81000000052"/>
    <x v="6"/>
  </r>
  <r>
    <m/>
    <x v="91"/>
    <s v="Invoice"/>
    <s v="90061"/>
    <s v="ECKARDS GARDEN PAVILION"/>
    <s v="HERB 12CM"/>
    <n v="37"/>
    <n v="22.99"/>
    <n v="850.63"/>
    <n v="582189.44000000053"/>
    <x v="6"/>
  </r>
  <r>
    <m/>
    <x v="37"/>
    <s v="Invoice"/>
    <s v="90090"/>
    <s v="BUILDERS WAREHOUSE:NOORDHEUWEL"/>
    <s v="HERB 12CM"/>
    <n v="28"/>
    <n v="21.3"/>
    <n v="596.4"/>
    <n v="582785.84000000055"/>
    <x v="6"/>
  </r>
  <r>
    <m/>
    <x v="37"/>
    <s v="Invoice"/>
    <s v="90112"/>
    <s v="PLANT FACTORY"/>
    <s v="HERB 12CM"/>
    <n v="6"/>
    <n v="22.99"/>
    <n v="137.94"/>
    <n v="582923.78000000049"/>
    <x v="6"/>
  </r>
  <r>
    <m/>
    <x v="37"/>
    <s v="Invoice"/>
    <s v="90113"/>
    <s v="BUILDERS WAREHOUSE:BLOEMFONTEIN"/>
    <s v="HERB 12CM "/>
    <n v="60"/>
    <n v="21.3"/>
    <n v="1278"/>
    <n v="584201.78000000049"/>
    <x v="6"/>
  </r>
  <r>
    <m/>
    <x v="93"/>
    <s v="Invoice"/>
    <s v="90092"/>
    <s v="BUILDERS WAREHOUSE:RIVONIA"/>
    <s v="HERB 12CM"/>
    <n v="80"/>
    <n v="21.3"/>
    <n v="1704"/>
    <n v="585905.78000000049"/>
    <x v="6"/>
  </r>
  <r>
    <m/>
    <x v="93"/>
    <s v="Invoice"/>
    <s v="90096"/>
    <s v="BUILDERS WAREHOUSE:GLEN EAGLES"/>
    <s v="HERB 12CM"/>
    <n v="54"/>
    <n v="21.3"/>
    <n v="1150.2"/>
    <n v="587055.98000000045"/>
    <x v="6"/>
  </r>
  <r>
    <m/>
    <x v="93"/>
    <s v="Invoice"/>
    <s v="90104"/>
    <s v="THYME SQUARE"/>
    <s v="HERB 12CM"/>
    <n v="5"/>
    <n v="22.9"/>
    <n v="114.5"/>
    <n v="587170.48000000045"/>
    <x v="6"/>
  </r>
  <r>
    <m/>
    <x v="95"/>
    <s v="Invoice"/>
    <s v="90122"/>
    <s v="BUILDERS WAREHOUSE:FOURWAYS"/>
    <s v="HERB 12CM"/>
    <n v="20"/>
    <n v="21.3"/>
    <n v="426"/>
    <n v="587596.48000000045"/>
    <x v="6"/>
  </r>
  <r>
    <m/>
    <x v="95"/>
    <s v="Invoice"/>
    <s v="90125"/>
    <s v="BUILDERS WAREHOUSE:CEDAR SQUARE"/>
    <s v="HERB 12CM"/>
    <n v="15"/>
    <n v="21.3"/>
    <n v="319.5"/>
    <n v="587915.98000000045"/>
    <x v="6"/>
  </r>
  <r>
    <m/>
    <x v="95"/>
    <s v="Invoice"/>
    <s v="90126"/>
    <s v="BUILDERS WAREHOUSE:CHERRY LANE"/>
    <s v="HERB 12CM"/>
    <n v="10"/>
    <n v="21.3"/>
    <n v="213"/>
    <n v="588128.98000000045"/>
    <x v="6"/>
  </r>
  <r>
    <m/>
    <x v="95"/>
    <s v="Invoice"/>
    <s v="90127"/>
    <s v="LIFESTYLE HOME GARDEN"/>
    <s v="HERB 12CM"/>
    <n v="40"/>
    <n v="20.5"/>
    <n v="820"/>
    <n v="588948.98000000045"/>
    <x v="6"/>
  </r>
  <r>
    <m/>
    <x v="95"/>
    <s v="Invoice"/>
    <s v="90137"/>
    <s v="ECKARDS GARDEN PAVILION"/>
    <s v="HERB 12CM"/>
    <n v="10"/>
    <n v="22.99"/>
    <n v="229.9"/>
    <n v="589178.88000000047"/>
    <x v="6"/>
  </r>
  <r>
    <m/>
    <x v="95"/>
    <s v="Invoice"/>
    <s v="90158"/>
    <s v="BUILDERS WAREHOUSE:SECUNDA"/>
    <s v="HERB 12CM"/>
    <n v="50"/>
    <n v="21.3"/>
    <n v="1065"/>
    <n v="590243.88000000047"/>
    <x v="6"/>
  </r>
  <r>
    <m/>
    <x v="96"/>
    <s v="Invoice"/>
    <s v="90152"/>
    <s v="BUILDERS WAREHOUSE:CRAIGHALL PARK"/>
    <s v="HERB 12CM"/>
    <n v="30"/>
    <n v="21.3"/>
    <n v="639"/>
    <n v="590882.88000000047"/>
    <x v="6"/>
  </r>
  <r>
    <m/>
    <x v="96"/>
    <s v="Invoice"/>
    <s v="90178"/>
    <s v="BUILDERS WAREHOUSE:NELSPRUIT"/>
    <s v="HERB 12CM"/>
    <n v="25"/>
    <n v="21.3"/>
    <n v="532.5"/>
    <n v="591415.38000000047"/>
    <x v="6"/>
  </r>
  <r>
    <m/>
    <x v="208"/>
    <s v="Invoice"/>
    <s v="90160"/>
    <s v="BUILDERS WAREHOUSE:NORTHRIDING"/>
    <s v="HERB 12CM"/>
    <n v="30"/>
    <n v="21.3"/>
    <n v="639"/>
    <n v="592054.38000000047"/>
    <x v="6"/>
  </r>
  <r>
    <m/>
    <x v="208"/>
    <s v="Invoice"/>
    <s v="90164"/>
    <s v="FH CHAMBERLAIN TRADING (PTY) LTD:KYALAMI"/>
    <s v="HERB 12CM"/>
    <n v="30"/>
    <n v="20.3"/>
    <n v="609"/>
    <n v="592663.38000000047"/>
    <x v="6"/>
  </r>
  <r>
    <m/>
    <x v="44"/>
    <s v="Invoice"/>
    <s v="90183"/>
    <s v="BUILDERS WAREHOUSE:RIVONIA"/>
    <s v="HERB 12CM"/>
    <n v="20"/>
    <n v="21.3"/>
    <n v="426"/>
    <n v="593089.38000000047"/>
    <x v="6"/>
  </r>
  <r>
    <m/>
    <x v="44"/>
    <s v="Invoice"/>
    <s v="90184"/>
    <s v="BUILDERS WAREHOUSE:FOURWAYS"/>
    <s v="HERB 12CM"/>
    <n v="20"/>
    <n v="21.3"/>
    <n v="426"/>
    <n v="593515.38000000047"/>
    <x v="6"/>
  </r>
  <r>
    <m/>
    <x v="44"/>
    <s v="Invoice"/>
    <s v="90185"/>
    <s v="BUILDERS WAREHOUSE:NORTHMEAD"/>
    <s v="HERB 12CM"/>
    <n v="40"/>
    <n v="21.3"/>
    <n v="852"/>
    <n v="594367.38000000047"/>
    <x v="6"/>
  </r>
  <r>
    <m/>
    <x v="44"/>
    <s v="Invoice"/>
    <s v="90189"/>
    <s v="BUILDERS WAREHOUSE:EDENVALE"/>
    <s v="HERB 12CM"/>
    <n v="20"/>
    <n v="21.3"/>
    <n v="426"/>
    <n v="594793.38000000047"/>
    <x v="6"/>
  </r>
  <r>
    <m/>
    <x v="44"/>
    <s v="Invoice"/>
    <s v="90191"/>
    <s v="BUILDERS WAREHOUSE:GLEN EAGLES"/>
    <s v="HERB 12CM"/>
    <n v="20"/>
    <n v="21.3"/>
    <n v="426"/>
    <n v="595219.38000000047"/>
    <x v="6"/>
  </r>
  <r>
    <m/>
    <x v="44"/>
    <s v="Invoice"/>
    <s v="90193"/>
    <s v="THYME SQUARE"/>
    <s v="HERB 12CM"/>
    <n v="10"/>
    <n v="22.9"/>
    <n v="229"/>
    <n v="595448.38000000047"/>
    <x v="6"/>
  </r>
  <r>
    <m/>
    <x v="60"/>
    <s v="Invoice"/>
    <s v="90196"/>
    <s v="BUILDERS WAREHOUSE:BOKSBURG (NEW)"/>
    <s v="HERB 12CM"/>
    <n v="40"/>
    <n v="21.3"/>
    <n v="852"/>
    <n v="596300.38000000047"/>
    <x v="6"/>
  </r>
  <r>
    <m/>
    <x v="60"/>
    <s v="Invoice"/>
    <s v="90217"/>
    <s v="BUILDERS WAREHOUSE:STRUBENS VALLEY"/>
    <s v="HERB 12CM"/>
    <n v="14"/>
    <n v="21.3"/>
    <n v="298.2"/>
    <n v="596598.58000000042"/>
    <x v="6"/>
  </r>
  <r>
    <m/>
    <x v="61"/>
    <s v="Invoice"/>
    <s v="90199"/>
    <s v="BUILDERS WAREHOUSE:WONDER PARK"/>
    <s v="HERB 12CM"/>
    <n v="80"/>
    <n v="21.3"/>
    <n v="1704"/>
    <n v="598302.58000000042"/>
    <x v="6"/>
  </r>
  <r>
    <m/>
    <x v="61"/>
    <s v="Invoice"/>
    <s v="90201"/>
    <s v="BUILDERS WAREHOUSE:RIVONIA"/>
    <s v="HERB 12CM"/>
    <n v="34"/>
    <n v="21.3"/>
    <n v="724.2"/>
    <n v="599026.78000000038"/>
    <x v="6"/>
  </r>
  <r>
    <m/>
    <x v="61"/>
    <s v="Invoice"/>
    <s v="90205"/>
    <s v="BUILDERS WAREHOUSE:GEZINA NEW"/>
    <s v="HERB 12CM"/>
    <n v="30"/>
    <n v="21.3"/>
    <n v="639"/>
    <n v="599665.78000000038"/>
    <x v="6"/>
  </r>
  <r>
    <m/>
    <x v="61"/>
    <s v="Invoice"/>
    <s v="90209"/>
    <s v="LIFESTYLE HOME GARDEN"/>
    <s v="HERB 12CM"/>
    <n v="50"/>
    <n v="20.25"/>
    <n v="1012.5"/>
    <n v="600678.28000000038"/>
    <x v="6"/>
  </r>
  <r>
    <m/>
    <x v="97"/>
    <s v="Invoice"/>
    <s v="90220"/>
    <s v="ECKARDS GARDEN PAVILION"/>
    <s v="HERB 12CM"/>
    <n v="16"/>
    <n v="22.99"/>
    <n v="367.84"/>
    <n v="601046.12000000034"/>
    <x v="6"/>
  </r>
  <r>
    <m/>
    <x v="97"/>
    <s v="Invoice"/>
    <s v="90224"/>
    <s v="BUILDERS WAREHOUSE:SOUTHGATE"/>
    <s v="HERB 12CM"/>
    <n v="10"/>
    <n v="21.3"/>
    <n v="213"/>
    <n v="601259.12000000034"/>
    <x v="6"/>
  </r>
  <r>
    <m/>
    <x v="62"/>
    <s v="Invoice"/>
    <s v="90226"/>
    <s v="BUILDERS WAREHOUSE:STRUBENS VALLEY"/>
    <s v="HERB 12CM"/>
    <n v="54"/>
    <n v="21.3"/>
    <n v="1150.2"/>
    <n v="602409.3200000003"/>
    <x v="6"/>
  </r>
  <r>
    <m/>
    <x v="62"/>
    <s v="Invoice"/>
    <s v="90227"/>
    <s v="BUILDERS WAREHOUSE:NOORDHEUWEL"/>
    <s v="HERB 12CM"/>
    <n v="28"/>
    <n v="21.3"/>
    <n v="596.4"/>
    <n v="603005.72000000032"/>
    <x v="6"/>
  </r>
  <r>
    <m/>
    <x v="38"/>
    <s v="Invoice"/>
    <s v="90240"/>
    <s v="BUILDERS WAREHOUSE:CEDAR SQUARE"/>
    <s v="HERB 12CM"/>
    <n v="20"/>
    <n v="21.3"/>
    <n v="426"/>
    <n v="603431.72000000032"/>
    <x v="6"/>
  </r>
  <r>
    <m/>
    <x v="38"/>
    <s v="Invoice"/>
    <s v="90242"/>
    <s v="BUILDERS WAREHOUSE:RIVONIA"/>
    <s v="HERB 12CM"/>
    <n v="40"/>
    <n v="21.3"/>
    <n v="852"/>
    <n v="604283.72000000032"/>
    <x v="6"/>
  </r>
  <r>
    <m/>
    <x v="38"/>
    <s v="Invoice"/>
    <s v="90244"/>
    <s v="BUILDERS WAREHOUSE:FOURWAYS"/>
    <s v="HERB 12CM"/>
    <n v="28"/>
    <n v="21.3"/>
    <n v="596.4"/>
    <n v="604880.12000000034"/>
    <x v="6"/>
  </r>
  <r>
    <m/>
    <x v="38"/>
    <s v="Invoice"/>
    <s v="90247"/>
    <s v="THYME SQUARE"/>
    <s v="HERB 12CM"/>
    <n v="20"/>
    <n v="22.9"/>
    <n v="458"/>
    <n v="605338.12000000034"/>
    <x v="6"/>
  </r>
  <r>
    <m/>
    <x v="38"/>
    <s v="Invoice"/>
    <s v="90256"/>
    <s v="BUILDERS WAREHOUSE:BLOEMFONTEIN"/>
    <s v="HERB 12CM"/>
    <n v="90"/>
    <n v="21.3"/>
    <n v="1917"/>
    <n v="607255.12000000034"/>
    <x v="6"/>
  </r>
  <r>
    <m/>
    <x v="270"/>
    <s v="Invoice"/>
    <s v="90278"/>
    <s v="BUILDERS WAREHOUSE:STRUBENS VALLEY"/>
    <s v="HERB 12CM"/>
    <n v="40"/>
    <n v="21.3"/>
    <n v="852"/>
    <n v="608107.12000000034"/>
    <x v="6"/>
  </r>
  <r>
    <m/>
    <x v="63"/>
    <s v="Invoice"/>
    <s v="90258"/>
    <s v="BUILDERS WAREHOUSE:BRYANSTON"/>
    <s v="HERB 12CM"/>
    <n v="42"/>
    <n v="21.3"/>
    <n v="894.6"/>
    <n v="609001.72000000032"/>
    <x v="6"/>
  </r>
  <r>
    <m/>
    <x v="63"/>
    <s v="Invoice"/>
    <s v="90265"/>
    <s v="LIFESTYLE HOME GARDEN"/>
    <s v="HERB 12CM"/>
    <n v="40"/>
    <n v="20.5"/>
    <n v="820"/>
    <n v="609821.72000000032"/>
    <x v="6"/>
  </r>
  <r>
    <m/>
    <x v="63"/>
    <s v="Invoice"/>
    <s v="90271"/>
    <s v="ECKARDS GARDEN PAVILION"/>
    <s v="HERB 12CM"/>
    <n v="45"/>
    <n v="22.99"/>
    <n v="1034.55"/>
    <n v="610856.27000000037"/>
    <x v="6"/>
  </r>
  <r>
    <m/>
    <x v="64"/>
    <s v="Invoice"/>
    <s v="90280"/>
    <s v="FH CHAMBERLAIN TRADING (PTY) LTD:KYALAMI"/>
    <s v="HERB 12CM"/>
    <n v="10"/>
    <n v="20.3"/>
    <n v="203"/>
    <n v="611059.27000000037"/>
    <x v="6"/>
  </r>
  <r>
    <m/>
    <x v="64"/>
    <s v="Invoice"/>
    <s v="90285"/>
    <s v="BUILDERS WAREHOUSE:CRAIGHALL PARK"/>
    <s v="HERB 12CM"/>
    <n v="30"/>
    <n v="21.3"/>
    <n v="639"/>
    <n v="611698.27000000037"/>
    <x v="6"/>
  </r>
  <r>
    <m/>
    <x v="64"/>
    <s v="Invoice"/>
    <s v="90287"/>
    <s v="FH CHAMBERLAIN TRADING (PTY) LTD:RIVIERA"/>
    <s v="HERB 12CM"/>
    <n v="20"/>
    <n v="20.3"/>
    <n v="406"/>
    <n v="612104.27000000037"/>
    <x v="6"/>
  </r>
  <r>
    <m/>
    <x v="76"/>
    <s v="Invoice"/>
    <s v="90292"/>
    <s v="BUILDERS WAREHOUSE:NORTHRIDING"/>
    <s v="HERB 12CM"/>
    <n v="28"/>
    <n v="21.3"/>
    <n v="596.4"/>
    <n v="612700.67000000039"/>
    <x v="6"/>
  </r>
  <r>
    <m/>
    <x v="53"/>
    <s v="Invoice"/>
    <s v="90302"/>
    <s v="BUILDERS WAREHOUSE:FOURWAYS"/>
    <s v="HERB 12CM"/>
    <n v="42"/>
    <n v="21.3"/>
    <n v="894.6"/>
    <n v="613595.27000000037"/>
    <x v="6"/>
  </r>
  <r>
    <m/>
    <x v="53"/>
    <s v="Invoice"/>
    <s v="90304"/>
    <s v="BUILDERS WAREHOUSE:RIVONIA"/>
    <s v="HERB 12CM"/>
    <n v="48"/>
    <n v="21.3"/>
    <n v="1022.4"/>
    <n v="614617.67000000039"/>
    <x v="6"/>
  </r>
  <r>
    <m/>
    <x v="53"/>
    <s v="Invoice"/>
    <s v="90305"/>
    <s v="THYME SQUARE"/>
    <s v="HERB 12CM"/>
    <n v="15"/>
    <n v="22.9"/>
    <n v="343.5"/>
    <n v="614961.17000000039"/>
    <x v="6"/>
  </r>
  <r>
    <m/>
    <x v="53"/>
    <s v="Invoice"/>
    <s v="90306"/>
    <s v="BUILDERS WAREHOUSE:NORTHMEAD"/>
    <s v="HERB 12CM"/>
    <n v="15"/>
    <n v="21.3"/>
    <n v="319.5"/>
    <n v="615280.67000000039"/>
    <x v="6"/>
  </r>
  <r>
    <m/>
    <x v="53"/>
    <s v="Invoice"/>
    <s v="90315"/>
    <s v="BUILDERS WAREHOUSE:NELSPRUIT"/>
    <s v="HERB 12CM  "/>
    <n v="14"/>
    <n v="21.3"/>
    <n v="298.2"/>
    <n v="615578.87000000034"/>
    <x v="6"/>
  </r>
  <r>
    <m/>
    <x v="53"/>
    <s v="Invoice"/>
    <s v="90321"/>
    <s v="YEBO YES PLANTS"/>
    <s v="HERB 12CM"/>
    <n v="10"/>
    <n v="22.99"/>
    <n v="229.9"/>
    <n v="615808.77000000037"/>
    <x v="6"/>
  </r>
  <r>
    <m/>
    <x v="317"/>
    <s v="Invoice"/>
    <s v="90342"/>
    <s v="BUILDERS WAREHOUSE:NOORDHEUWEL"/>
    <s v="HERB 12CM"/>
    <n v="40"/>
    <n v="21.3"/>
    <n v="852"/>
    <n v="616660.77000000037"/>
    <x v="6"/>
  </r>
  <r>
    <m/>
    <x v="65"/>
    <s v="Invoice"/>
    <s v="90326"/>
    <s v="BUILDERS WAREHOUSE:RIVONIA"/>
    <s v="HERB 12CM"/>
    <n v="48"/>
    <n v="21.3"/>
    <n v="1022.4"/>
    <n v="617683.17000000039"/>
    <x v="6"/>
  </r>
  <r>
    <m/>
    <x v="65"/>
    <s v="Invoice"/>
    <s v="90329"/>
    <s v="BUILDERS WAREHOUSE:FOURWAYS"/>
    <s v="HERB 12CM"/>
    <n v="20"/>
    <n v="21.3"/>
    <n v="426"/>
    <n v="618109.17000000039"/>
    <x v="6"/>
  </r>
  <r>
    <m/>
    <x v="65"/>
    <s v="Invoice"/>
    <s v="90332"/>
    <s v="LIFESTYLE HOME GARDEN"/>
    <s v="HERB 12CM"/>
    <n v="40"/>
    <n v="20.5"/>
    <n v="820"/>
    <n v="618929.17000000039"/>
    <x v="6"/>
  </r>
  <r>
    <m/>
    <x v="65"/>
    <s v="Invoice"/>
    <s v="90335"/>
    <s v="ECKARDS GARDEN PAVILION"/>
    <s v="HERB 12CM"/>
    <n v="43"/>
    <n v="22.99"/>
    <n v="988.57"/>
    <n v="619917.74000000034"/>
    <x v="6"/>
  </r>
  <r>
    <m/>
    <x v="65"/>
    <s v="Invoice"/>
    <s v="90360"/>
    <s v="BUILDERS WAREHOUSE:SECUNDA"/>
    <s v="HERB 12CM"/>
    <n v="10"/>
    <n v="21.3"/>
    <n v="213"/>
    <n v="620130.74000000034"/>
    <x v="6"/>
  </r>
  <r>
    <m/>
    <x v="66"/>
    <s v="Invoice"/>
    <s v="90348"/>
    <s v="FH CHAMBERLAIN TRADING (PTY) LTD:KYALAMI"/>
    <s v="HERB 12CM"/>
    <n v="20"/>
    <n v="21.4"/>
    <n v="428"/>
    <n v="620558.74000000034"/>
    <x v="6"/>
  </r>
  <r>
    <m/>
    <x v="66"/>
    <s v="Invoice"/>
    <s v="90350"/>
    <s v="BUILDERS WAREHOUSE:SOUTHGATE"/>
    <s v="HERB 12CM"/>
    <n v="10"/>
    <n v="21.3"/>
    <n v="213"/>
    <n v="620771.74000000034"/>
    <x v="6"/>
  </r>
  <r>
    <m/>
    <x v="66"/>
    <s v="Invoice"/>
    <s v="90357"/>
    <s v="FH CHAMBERLAIN TRADING (PTY) LTD:WATERKLOOF GLEN"/>
    <s v="HERB 12CM"/>
    <n v="30"/>
    <n v="21.4"/>
    <n v="642"/>
    <n v="621413.74000000034"/>
    <x v="6"/>
  </r>
  <r>
    <m/>
    <x v="67"/>
    <s v="Invoice"/>
    <s v="90362"/>
    <s v="BUILDERS WAREHOUSE:STRUBENS VALLEY"/>
    <s v="HERB 12CM"/>
    <n v="20"/>
    <n v="21.3"/>
    <n v="426"/>
    <n v="621839.74000000034"/>
    <x v="6"/>
  </r>
  <r>
    <m/>
    <x v="67"/>
    <s v="Invoice"/>
    <s v="90371"/>
    <s v="GARDENSHOP PARKTOWN"/>
    <s v="HERB 12CM"/>
    <n v="60"/>
    <n v="22.99"/>
    <n v="1379.4"/>
    <n v="623219.14000000036"/>
    <x v="6"/>
  </r>
  <r>
    <m/>
    <x v="98"/>
    <s v="Invoice"/>
    <s v="90383"/>
    <s v="BUILDERS WAREHOUSE:BRYANSTON"/>
    <s v="HERB 12CM"/>
    <n v="15"/>
    <n v="21.3"/>
    <n v="319.5"/>
    <n v="623538.64000000036"/>
    <x v="6"/>
  </r>
  <r>
    <m/>
    <x v="98"/>
    <s v="Invoice"/>
    <s v="90384"/>
    <s v="BUILDERS WAREHOUSE:RIVONIA"/>
    <s v="HERB 12CM"/>
    <n v="20"/>
    <n v="21.3"/>
    <n v="426"/>
    <n v="623964.64000000036"/>
    <x v="6"/>
  </r>
  <r>
    <m/>
    <x v="98"/>
    <s v="Invoice"/>
    <s v="90385"/>
    <s v="LIFESTYLE HOME GARDEN"/>
    <s v="HERB 12CM"/>
    <n v="40"/>
    <n v="20.5"/>
    <n v="820"/>
    <n v="624784.64000000036"/>
    <x v="6"/>
  </r>
  <r>
    <m/>
    <x v="98"/>
    <s v="Invoice"/>
    <s v="90386"/>
    <s v="FH CHAMBERLAIN TRADING (PTY) LTD:MONTANA"/>
    <s v="HERB 12CM"/>
    <n v="200"/>
    <n v="21.4"/>
    <n v="4280"/>
    <n v="629064.64000000036"/>
    <x v="6"/>
  </r>
  <r>
    <m/>
    <x v="98"/>
    <s v="Invoice"/>
    <s v="90387"/>
    <s v="THYME SQUARE"/>
    <s v="HERB 12CM"/>
    <n v="15"/>
    <n v="22.9"/>
    <n v="343.5"/>
    <n v="629408.14000000036"/>
    <x v="6"/>
  </r>
  <r>
    <m/>
    <x v="98"/>
    <s v="Invoice"/>
    <s v="90391"/>
    <s v="BUILDERS WAREHOUSE:EMALALHENI"/>
    <s v="HERB 12CM"/>
    <n v="50"/>
    <n v="21.3"/>
    <n v="1065"/>
    <n v="630473.14000000036"/>
    <x v="6"/>
  </r>
  <r>
    <m/>
    <x v="68"/>
    <s v="Invoice"/>
    <s v="90395"/>
    <s v="BUILDERS WAREHOUSE:ZAMBEZI"/>
    <s v="HERB 12CM"/>
    <n v="50"/>
    <n v="21.3"/>
    <n v="1065"/>
    <n v="631538.14000000036"/>
    <x v="6"/>
  </r>
  <r>
    <m/>
    <x v="68"/>
    <s v="Invoice"/>
    <s v="90398"/>
    <s v="BUILDERS WAREHOUSE:RIVONIA"/>
    <s v="HERB 12CM"/>
    <n v="40"/>
    <n v="21.3"/>
    <n v="852"/>
    <n v="632390.14000000036"/>
    <x v="6"/>
  </r>
  <r>
    <m/>
    <x v="68"/>
    <s v="Invoice"/>
    <s v="90399"/>
    <s v="BUILDERS WAREHOUSE:FOURWAYS"/>
    <s v="HERB 12CM"/>
    <n v="14"/>
    <n v="21.3"/>
    <n v="298.2"/>
    <n v="632688.34000000032"/>
    <x v="6"/>
  </r>
  <r>
    <m/>
    <x v="68"/>
    <s v="Invoice"/>
    <s v="90400"/>
    <s v="BUILDERS WAREHOUSE:CEDAR SQUARE"/>
    <s v="HERB 12CM"/>
    <n v="20"/>
    <n v="21.3"/>
    <n v="426"/>
    <n v="633114.34000000032"/>
    <x v="6"/>
  </r>
  <r>
    <m/>
    <x v="68"/>
    <s v="Invoice"/>
    <s v="90406"/>
    <s v="FH CHAMBERLAIN TRADING (PTY) LTD:RIVIERA"/>
    <s v="HERB 12CM"/>
    <n v="90"/>
    <n v="21.4"/>
    <n v="1926"/>
    <n v="635040.34000000032"/>
    <x v="6"/>
  </r>
  <r>
    <m/>
    <x v="68"/>
    <s v="Invoice"/>
    <s v="90407"/>
    <s v="FH CHAMBERLAIN TRADING (PTY) LTD:KYALAMI"/>
    <s v="HERB 12CM"/>
    <n v="20"/>
    <n v="21.4"/>
    <n v="428"/>
    <n v="635468.34000000032"/>
    <x v="6"/>
  </r>
  <r>
    <m/>
    <x v="69"/>
    <s v="Invoice"/>
    <s v="90420"/>
    <s v="MONTROSE NURSERY"/>
    <s v="HERB 12CM"/>
    <n v="18"/>
    <n v="22.99"/>
    <n v="413.82"/>
    <n v="635882.16000000027"/>
    <x v="6"/>
  </r>
  <r>
    <m/>
    <x v="69"/>
    <s v="Invoice"/>
    <s v="90423"/>
    <s v="BUILDERS WAREHOUSE:CRAIGHALL PARK"/>
    <s v="HERB 12CM"/>
    <n v="20"/>
    <n v="21.3"/>
    <n v="426"/>
    <n v="636308.16000000027"/>
    <x v="6"/>
  </r>
  <r>
    <m/>
    <x v="69"/>
    <s v="Invoice"/>
    <s v="90437"/>
    <s v="BUILDERS WAREHOUSE:NEWCASTLE"/>
    <s v="HERB 12CM"/>
    <n v="75"/>
    <n v="21.3"/>
    <n v="1597.5"/>
    <n v="637905.66000000027"/>
    <x v="6"/>
  </r>
  <r>
    <m/>
    <x v="70"/>
    <s v="Invoice"/>
    <s v="90430"/>
    <s v="BUILDERS WAREHOUSE:STRUBENS VALLEY"/>
    <s v="HERB 12CM"/>
    <n v="28"/>
    <n v="21.3"/>
    <n v="596.4"/>
    <n v="638502.06000000029"/>
    <x v="6"/>
  </r>
  <r>
    <m/>
    <x v="39"/>
    <s v="Invoice"/>
    <s v="90443"/>
    <s v="BUILDERS WAREHOUSE:RIVONIA"/>
    <s v="HERB 12CM"/>
    <n v="11"/>
    <n v="21.3"/>
    <n v="234.3"/>
    <n v="638736.36000000034"/>
    <x v="6"/>
  </r>
  <r>
    <m/>
    <x v="39"/>
    <s v="Invoice"/>
    <s v="90449"/>
    <s v="CASH SALE"/>
    <s v="HERB 12CM"/>
    <n v="8"/>
    <n v="22.99"/>
    <n v="183.92"/>
    <n v="638920.28000000038"/>
    <x v="6"/>
  </r>
  <r>
    <m/>
    <x v="39"/>
    <s v="Invoice"/>
    <s v="90459"/>
    <s v="BUILDERS WAREHOUSE:BLOEMFONTEIN"/>
    <s v="HERB 12CM"/>
    <n v="20"/>
    <n v="21.3"/>
    <n v="426"/>
    <n v="639346.28000000038"/>
    <x v="6"/>
  </r>
  <r>
    <m/>
    <x v="39"/>
    <s v="Invoice"/>
    <s v="90460"/>
    <s v="BUILDERS WAREHOUSE:NELSPRUIT"/>
    <s v="HERB 12CM"/>
    <n v="70"/>
    <n v="21.3"/>
    <n v="1491"/>
    <n v="640837.28000000038"/>
    <x v="6"/>
  </r>
  <r>
    <m/>
    <x v="72"/>
    <s v="Invoice"/>
    <s v="90469"/>
    <s v="BUILDERS WAREHOUSE:GLEN EAGLES"/>
    <s v="HERB 12CM"/>
    <n v="35"/>
    <n v="21.3"/>
    <n v="745.5"/>
    <n v="641582.78000000038"/>
    <x v="6"/>
  </r>
  <r>
    <m/>
    <x v="72"/>
    <s v="Invoice"/>
    <s v="90472"/>
    <s v="LIFESTYLE HOME GARDEN"/>
    <s v="HERB 12CM"/>
    <n v="100"/>
    <n v="20.5"/>
    <n v="2050"/>
    <n v="643632.78000000038"/>
    <x v="6"/>
  </r>
  <r>
    <m/>
    <x v="72"/>
    <s v="Invoice"/>
    <s v="90473"/>
    <s v="FH CHAMBERLAIN TRADING (PTY) LTD:KYALAMI"/>
    <s v="HERB 12CM"/>
    <n v="40"/>
    <n v="21.4"/>
    <n v="856"/>
    <n v="644488.78000000038"/>
    <x v="6"/>
  </r>
  <r>
    <m/>
    <x v="72"/>
    <s v="Invoice"/>
    <s v="90474"/>
    <s v="BUILDERS WAREHOUSE:FOURWAYS"/>
    <s v="HERB 12CM"/>
    <n v="34"/>
    <n v="21.3"/>
    <n v="724.2"/>
    <n v="645212.98000000033"/>
    <x v="6"/>
  </r>
  <r>
    <m/>
    <x v="72"/>
    <s v="Invoice"/>
    <s v="90475"/>
    <s v="GARDEN BLEU"/>
    <s v="HERB 12CM (SANA SHOW PRICES)"/>
    <n v="30"/>
    <n v="23"/>
    <n v="690"/>
    <n v="645902.98000000033"/>
    <x v="6"/>
  </r>
  <r>
    <m/>
    <x v="40"/>
    <s v="Invoice"/>
    <s v="90482"/>
    <s v="FH CHAMBERLAIN TRADING (PTY) LTD:WATERKLOOF GLEN"/>
    <s v="HERB 12CM"/>
    <n v="30"/>
    <n v="21.4"/>
    <n v="642"/>
    <n v="646544.98000000033"/>
    <x v="6"/>
  </r>
  <r>
    <m/>
    <x v="40"/>
    <s v="Invoice"/>
    <s v="90487"/>
    <s v="FH CHAMBERLAIN TRADING (PTY) LTD:STRUBENSVALLEY"/>
    <s v="HERB 12CM"/>
    <n v="15"/>
    <n v="21.4"/>
    <n v="321"/>
    <n v="646865.98000000033"/>
    <x v="6"/>
  </r>
  <r>
    <m/>
    <x v="40"/>
    <s v="Invoice"/>
    <s v="90488"/>
    <s v="BUILDERS WAREHOUSE:SOUTHGATE"/>
    <s v="HERB 12CM"/>
    <n v="30"/>
    <n v="21.3"/>
    <n v="639"/>
    <n v="647504.98000000033"/>
    <x v="6"/>
  </r>
  <r>
    <m/>
    <x v="40"/>
    <s v="Invoice"/>
    <s v="90490"/>
    <s v="GARDENSHOP PARKTOWN"/>
    <s v="HERB 12CM"/>
    <n v="10"/>
    <n v="22.99"/>
    <n v="229.9"/>
    <n v="647734.88000000035"/>
    <x v="6"/>
  </r>
  <r>
    <m/>
    <x v="73"/>
    <s v="Invoice"/>
    <s v="90484"/>
    <s v="BUILDERS WAREHOUSE:MAFIKENG"/>
    <s v="HERB 12CM"/>
    <n v="40"/>
    <n v="21.3"/>
    <n v="852"/>
    <n v="648586.88000000035"/>
    <x v="6"/>
  </r>
  <r>
    <m/>
    <x v="99"/>
    <s v="Invoice"/>
    <s v="90503"/>
    <s v="BUILDERS WAREHOUSE:BRYANSTON"/>
    <s v="HERB 12CM"/>
    <n v="20"/>
    <n v="21.3"/>
    <n v="426"/>
    <n v="649012.88000000035"/>
    <x v="6"/>
  </r>
  <r>
    <m/>
    <x v="99"/>
    <s v="Invoice"/>
    <s v="90505"/>
    <s v="BUILDERS WAREHOUSE:MIDDELBURG"/>
    <s v="HERB 12CM"/>
    <n v="25"/>
    <n v="21.3"/>
    <n v="532.5"/>
    <n v="649545.38000000035"/>
    <x v="6"/>
  </r>
  <r>
    <m/>
    <x v="99"/>
    <s v="Invoice"/>
    <s v="90509"/>
    <s v="ECKARDS GARDEN PAVILION"/>
    <s v="HERB 12CM"/>
    <n v="108"/>
    <n v="22.99"/>
    <n v="2482.92"/>
    <n v="652028.3000000004"/>
    <x v="6"/>
  </r>
  <r>
    <m/>
    <x v="99"/>
    <s v="Invoice"/>
    <s v="90510"/>
    <s v="THYME SQUARE"/>
    <s v="HERB 12CM"/>
    <n v="10"/>
    <n v="22.9"/>
    <n v="229"/>
    <n v="652257.3000000004"/>
    <x v="6"/>
  </r>
  <r>
    <m/>
    <x v="100"/>
    <s v="Invoice"/>
    <s v="90531"/>
    <s v="BUILDERS WAREHOUSE:NORTHRIDING"/>
    <s v="HERB 12CM"/>
    <n v="42"/>
    <n v="21.3"/>
    <n v="894.6"/>
    <n v="653151.90000000037"/>
    <x v="6"/>
  </r>
  <r>
    <m/>
    <x v="100"/>
    <s v="Invoice"/>
    <s v="90533"/>
    <s v="BUILDERS WAREHOUSE:CEDAR SQUARE"/>
    <s v="HERB 12CM"/>
    <n v="10"/>
    <n v="21.3"/>
    <n v="213"/>
    <n v="653364.90000000037"/>
    <x v="6"/>
  </r>
  <r>
    <m/>
    <x v="100"/>
    <s v="Invoice"/>
    <s v="90536"/>
    <s v="BUILDERS WAREHOUSE:GLEN EAGLES"/>
    <s v="HERB 12CM"/>
    <n v="42"/>
    <n v="21.3"/>
    <n v="894.6"/>
    <n v="654259.50000000035"/>
    <x v="6"/>
  </r>
  <r>
    <m/>
    <x v="100"/>
    <s v="Invoice"/>
    <s v="90537"/>
    <s v="BUILDERS WAREHOUSE:CHERRY LANE"/>
    <s v="HERB 12CM"/>
    <n v="40"/>
    <n v="21.3"/>
    <n v="852"/>
    <n v="655111.50000000035"/>
    <x v="6"/>
  </r>
  <r>
    <m/>
    <x v="100"/>
    <s v="Invoice"/>
    <s v="90540"/>
    <s v="ECKARDS GARDEN PAVILION"/>
    <s v="HERB 12CM"/>
    <n v="36"/>
    <n v="22.99"/>
    <n v="827.64"/>
    <n v="655939.14000000036"/>
    <x v="6"/>
  </r>
  <r>
    <m/>
    <x v="101"/>
    <s v="Invoice"/>
    <s v="90547"/>
    <s v="BUILDERS WAREHOUSE:CRAIGHALL PARK"/>
    <s v="HERB 12CM"/>
    <n v="30"/>
    <n v="21.3"/>
    <n v="639"/>
    <n v="656578.14000000036"/>
    <x v="6"/>
  </r>
  <r>
    <m/>
    <x v="101"/>
    <s v="Invoice"/>
    <s v="90552"/>
    <s v="BUILDERS WAREHOUSE:SOUTHGATE"/>
    <s v="HERB 12CM"/>
    <n v="15"/>
    <n v="21.3"/>
    <n v="319.5"/>
    <n v="656897.64000000036"/>
    <x v="6"/>
  </r>
  <r>
    <m/>
    <x v="101"/>
    <s v="Invoice"/>
    <s v="90567"/>
    <s v="BUILDERS WAREHOUSE:NEWCASTLE"/>
    <s v="HERB 12CM"/>
    <n v="75"/>
    <n v="21.3"/>
    <n v="1597.5"/>
    <n v="658495.14000000036"/>
    <x v="6"/>
  </r>
  <r>
    <m/>
    <x v="74"/>
    <s v="Invoice"/>
    <s v="90556"/>
    <s v="GARDEN CREATIONS"/>
    <s v="HERB 12CM"/>
    <n v="6"/>
    <n v="22.99"/>
    <n v="137.94"/>
    <n v="658633.08000000031"/>
    <x v="6"/>
  </r>
  <r>
    <m/>
    <x v="102"/>
    <s v="Invoice"/>
    <s v="90571"/>
    <s v="BUILDERS WAREHOUSE:RIVONIA"/>
    <s v="HERB 12CM"/>
    <n v="68"/>
    <n v="21.3"/>
    <n v="1448.4"/>
    <n v="660081.48000000033"/>
    <x v="6"/>
  </r>
  <r>
    <m/>
    <x v="102"/>
    <s v="Invoice"/>
    <s v="90572"/>
    <s v="BUILDERS WAREHOUSE:BRYANSTON"/>
    <s v="HERB 12CM"/>
    <n v="10"/>
    <n v="21.3"/>
    <n v="213"/>
    <n v="660294.48000000033"/>
    <x v="6"/>
  </r>
  <r>
    <m/>
    <x v="102"/>
    <s v="Invoice"/>
    <s v="90573"/>
    <s v="BUILDERS WAREHOUSE:GLEN EAGLES"/>
    <s v="HERB 12CM"/>
    <n v="30"/>
    <n v="21.3"/>
    <n v="639"/>
    <n v="660933.48000000033"/>
    <x v="6"/>
  </r>
  <r>
    <m/>
    <x v="102"/>
    <s v="Invoice"/>
    <s v="90576"/>
    <s v="BUILDERS WAREHOUSE:FOURWAYS"/>
    <s v="HERB 12CM"/>
    <n v="20"/>
    <n v="21.3"/>
    <n v="426"/>
    <n v="661359.48000000033"/>
    <x v="6"/>
  </r>
  <r>
    <m/>
    <x v="102"/>
    <s v="Invoice"/>
    <s v="90579"/>
    <s v="LIFESTYLE HOME GARDEN"/>
    <s v="HERB 12CM"/>
    <n v="100"/>
    <n v="20.5"/>
    <n v="2050"/>
    <n v="663409.48000000033"/>
    <x v="6"/>
  </r>
  <r>
    <m/>
    <x v="102"/>
    <s v="Invoice"/>
    <s v="90580"/>
    <s v="THYME SQUARE"/>
    <s v="HERB 12CM"/>
    <n v="10"/>
    <n v="22.9"/>
    <n v="229"/>
    <n v="663638.48000000033"/>
    <x v="6"/>
  </r>
  <r>
    <m/>
    <x v="102"/>
    <s v="Invoice"/>
    <s v="90599"/>
    <s v="BUILDERS WAREHOUSE:BLOEMFONTEIN"/>
    <s v="HERB 12CM"/>
    <n v="20"/>
    <n v="21.3"/>
    <n v="426"/>
    <n v="664064.48000000033"/>
    <x v="6"/>
  </r>
  <r>
    <m/>
    <x v="103"/>
    <s v="Invoice"/>
    <s v="90593"/>
    <s v="AGRI 2 MARKET"/>
    <s v="HERB 12CM"/>
    <n v="20"/>
    <n v="0"/>
    <n v="0"/>
    <n v="664064.48000000033"/>
    <x v="6"/>
  </r>
  <r>
    <m/>
    <x v="75"/>
    <s v="Invoice"/>
    <s v="90602"/>
    <s v="BUILDERS WAREHOUSE:FOURWAYS"/>
    <s v="HERB 12CM"/>
    <n v="30"/>
    <n v="21.3"/>
    <n v="639"/>
    <n v="664703.48000000033"/>
    <x v="6"/>
  </r>
  <r>
    <m/>
    <x v="75"/>
    <s v="Invoice"/>
    <s v="90605"/>
    <s v="BUILDERS WAREHOUSE:CEDAR SQUARE"/>
    <s v="HERB 12CM"/>
    <n v="20"/>
    <n v="21.3"/>
    <n v="426"/>
    <n v="665129.48000000033"/>
    <x v="6"/>
  </r>
  <r>
    <m/>
    <x v="75"/>
    <s v="Invoice"/>
    <s v="90606"/>
    <s v="BUILDERS WAREHOUSE:RIVONIA"/>
    <s v="HERB 12CM"/>
    <n v="30"/>
    <n v="21.3"/>
    <n v="639"/>
    <n v="665768.48000000033"/>
    <x v="6"/>
  </r>
  <r>
    <s v="Total for HERB 12CM"/>
    <x v="0"/>
    <m/>
    <m/>
    <m/>
    <m/>
    <n v="31988"/>
    <m/>
    <n v="665768.48000000033"/>
    <m/>
    <x v="0"/>
  </r>
  <r>
    <s v="AT CHILLI ORNAMENTAL 12CM POT"/>
    <x v="0"/>
    <m/>
    <m/>
    <m/>
    <m/>
    <m/>
    <m/>
    <m/>
    <m/>
    <x v="0"/>
  </r>
  <r>
    <m/>
    <x v="224"/>
    <s v="Invoice"/>
    <s v="86066"/>
    <s v="BUILDERS WAREHOUSE:BOKSBURG (NEW)"/>
    <s v="AT CHILLI ORNAMENTAL 12CM POT"/>
    <n v="30"/>
    <n v="23.99"/>
    <n v="719.7"/>
    <n v="719.7"/>
    <x v="14"/>
  </r>
  <r>
    <m/>
    <x v="225"/>
    <s v="Invoice"/>
    <s v="86084"/>
    <s v="BUILDERS WAREHOUSE:WONDER PARK"/>
    <s v="AT CHILLI ORNAMENTAL 12CM POT"/>
    <n v="20"/>
    <n v="23.99"/>
    <n v="479.8"/>
    <n v="1199.5"/>
    <x v="14"/>
  </r>
  <r>
    <m/>
    <x v="209"/>
    <s v="Invoice"/>
    <s v="86144"/>
    <s v="BUILDERS WAREHOUSE:NEWMARKET"/>
    <s v="AT CHILLI ORNAMENTAL 12CM POT"/>
    <n v="60"/>
    <n v="23.99"/>
    <n v="1439.4"/>
    <n v="2638.9"/>
    <x v="14"/>
  </r>
  <r>
    <m/>
    <x v="209"/>
    <s v="Invoice"/>
    <s v="86150"/>
    <s v="BUILDERS WAREHOUSE:NORTHMEAD"/>
    <s v="AT CHILLI ORNAMENTAL 12CM POT"/>
    <n v="20"/>
    <n v="23.99"/>
    <n v="479.8"/>
    <n v="3118.7000000000003"/>
    <x v="14"/>
  </r>
  <r>
    <m/>
    <x v="13"/>
    <s v="Invoice"/>
    <s v="86167"/>
    <s v="BUILDERS WAREHOUSE:GEZINA NEW"/>
    <s v="AT CHILLI ORNAMENTAL 12CM POT"/>
    <n v="10"/>
    <n v="23.99"/>
    <n v="239.9"/>
    <n v="3358.6000000000004"/>
    <x v="14"/>
  </r>
  <r>
    <m/>
    <x v="2"/>
    <s v="Invoice"/>
    <s v="86272"/>
    <s v="BUILDERS WAREHOUSE:KLERKSDORP"/>
    <s v="AT CHILLI ORNAMENTAL 12CM POT"/>
    <n v="40"/>
    <n v="23.99"/>
    <n v="959.6"/>
    <n v="4318.2000000000007"/>
    <x v="14"/>
  </r>
  <r>
    <m/>
    <x v="2"/>
    <s v="Invoice"/>
    <s v="86273"/>
    <s v="LITTLE AUSTRIA"/>
    <s v="AT CHILLI ORNAMENTAL 12CM POT"/>
    <n v="200"/>
    <n v="12.99"/>
    <n v="2598"/>
    <n v="6916.2000000000007"/>
    <x v="14"/>
  </r>
  <r>
    <m/>
    <x v="16"/>
    <s v="Invoice"/>
    <s v="86292"/>
    <s v="BUILDERS WAREHOUSE:BOKSBURG (NEW)"/>
    <s v="AT CHILLI ORNAMENTAL 12CM POT"/>
    <n v="20"/>
    <n v="23.99"/>
    <n v="479.8"/>
    <n v="7396.0000000000009"/>
    <x v="14"/>
  </r>
  <r>
    <m/>
    <x v="19"/>
    <s v="Invoice"/>
    <s v="86488"/>
    <s v="BUILDERS WAREHOUSE:KLERKSDORP"/>
    <s v="AT CHILLI ORNAMENTAL 12CM POT SPECIAL"/>
    <n v="40"/>
    <n v="23.99"/>
    <n v="959.6"/>
    <n v="8355.6"/>
    <x v="14"/>
  </r>
  <r>
    <m/>
    <x v="232"/>
    <s v="Invoice"/>
    <s v="86515"/>
    <s v="BUILDERS WAREHOUSE:NORTHRIDING"/>
    <s v="AT CHILLI ORNAMENTAL 12CM POT"/>
    <n v="30"/>
    <n v="0"/>
    <n v="0"/>
    <n v="8355.6"/>
    <x v="14"/>
  </r>
  <r>
    <m/>
    <x v="233"/>
    <s v="Invoice"/>
    <s v="86524"/>
    <s v="BUILDERS WAREHOUSE:NEWMARKET"/>
    <s v="AT CHILLI ORNAMENTAL 12CM POT"/>
    <n v="30"/>
    <n v="23.99"/>
    <n v="719.7"/>
    <n v="9075.3000000000011"/>
    <x v="14"/>
  </r>
  <r>
    <m/>
    <x v="194"/>
    <s v="Invoice"/>
    <s v="88731"/>
    <s v="THYME SQUARE"/>
    <s v="AT CHILLI ORNAMENTAL 12CM POT"/>
    <n v="10"/>
    <n v="22.9"/>
    <n v="229"/>
    <n v="9304.3000000000011"/>
    <x v="14"/>
  </r>
  <r>
    <m/>
    <x v="260"/>
    <s v="Invoice"/>
    <s v="88895"/>
    <s v="LITTLE AUSTRIA"/>
    <s v="AT CHILLI ORNAMENTAL 12CM POT"/>
    <n v="10"/>
    <n v="25.5"/>
    <n v="255"/>
    <n v="9559.3000000000011"/>
    <x v="14"/>
  </r>
  <r>
    <m/>
    <x v="197"/>
    <s v="Invoice"/>
    <s v="88905"/>
    <s v="BUILDERS WAREHOUSE:FOURWAYS"/>
    <s v="AT CHILLI ORNAMENTAL 12CM POT"/>
    <n v="25"/>
    <n v="25.2"/>
    <n v="630"/>
    <n v="10189.300000000001"/>
    <x v="14"/>
  </r>
  <r>
    <m/>
    <x v="197"/>
    <s v="Invoice"/>
    <s v="88909"/>
    <s v="BUILDERS WAREHOUSE:GLEN EAGLES"/>
    <s v="AT CHILLI ORNAMENTAL 12CM POT"/>
    <n v="50"/>
    <n v="25.2"/>
    <n v="1260"/>
    <n v="11449.300000000001"/>
    <x v="14"/>
  </r>
  <r>
    <m/>
    <x v="199"/>
    <s v="Invoice"/>
    <s v="88986"/>
    <s v="THYME SQUARE"/>
    <s v="AT CHILLI ORNAMENTAL 12CM POT"/>
    <n v="5"/>
    <n v="25.5"/>
    <n v="127.5"/>
    <n v="11576.800000000001"/>
    <x v="14"/>
  </r>
  <r>
    <m/>
    <x v="200"/>
    <s v="Invoice"/>
    <s v="89024"/>
    <s v="BUILDERS WAREHOUSE:CHERRY LANE"/>
    <s v="AT CHILLI ORNAMENTAL 12CM POT"/>
    <n v="30"/>
    <n v="25.2"/>
    <n v="756"/>
    <n v="12332.800000000001"/>
    <x v="14"/>
  </r>
  <r>
    <m/>
    <x v="201"/>
    <s v="Invoice"/>
    <s v="89081"/>
    <s v="BUILDERS WAREHOUSE:RIVONIA"/>
    <s v="AT CHILLI ORNAMENTAL 12CM POT"/>
    <n v="25"/>
    <n v="25.2"/>
    <n v="630"/>
    <n v="12962.800000000001"/>
    <x v="14"/>
  </r>
  <r>
    <m/>
    <x v="201"/>
    <s v="Invoice"/>
    <s v="89083"/>
    <s v="BUILDERS WAREHOUSE:GEZINA NEW"/>
    <s v="AT CHILLI ORNAMENTAL 12CM POT"/>
    <n v="20"/>
    <n v="25.2"/>
    <n v="504"/>
    <n v="13466.800000000001"/>
    <x v="14"/>
  </r>
  <r>
    <m/>
    <x v="201"/>
    <s v="Invoice"/>
    <s v="89084"/>
    <s v="BUILDERS WAREHOUSE:FOURWAYS"/>
    <s v="AT CHILLI ORNAMENTAL 12CM POT"/>
    <n v="15"/>
    <n v="25.2"/>
    <n v="378"/>
    <n v="13844.800000000001"/>
    <x v="14"/>
  </r>
  <r>
    <m/>
    <x v="201"/>
    <s v="Invoice"/>
    <s v="89087"/>
    <s v="BUILDERS WAREHOUSE:ZAMBEZI"/>
    <s v="AT CHILLI ORNAMENTAL 12CM POT"/>
    <n v="60"/>
    <n v="25.2"/>
    <n v="1512"/>
    <n v="15356.800000000001"/>
    <x v="14"/>
  </r>
  <r>
    <m/>
    <x v="204"/>
    <s v="Invoice"/>
    <s v="89145"/>
    <s v="BUILDERS WAREHOUSE:GLEN EAGLES"/>
    <s v="AT CHILLI ORNAMENTAL 12CM POT"/>
    <n v="25"/>
    <n v="25.2"/>
    <n v="630"/>
    <n v="15986.800000000001"/>
    <x v="14"/>
  </r>
  <r>
    <m/>
    <x v="205"/>
    <s v="Invoice"/>
    <s v="89168"/>
    <s v="BUILDERS WAREHOUSE:RIVONIA"/>
    <s v="AT CHILLI ORNAMENTAL 12CM POT"/>
    <n v="20"/>
    <n v="25.2"/>
    <n v="504"/>
    <n v="16490.800000000003"/>
    <x v="14"/>
  </r>
  <r>
    <m/>
    <x v="205"/>
    <s v="Invoice"/>
    <s v="89174"/>
    <s v="BUILDERS WAREHOUSE:WONDER PARK"/>
    <s v="AT CHILLI ORNAMENTAL 12CM POT"/>
    <n v="20"/>
    <n v="25.2"/>
    <n v="504"/>
    <n v="16994.800000000003"/>
    <x v="14"/>
  </r>
  <r>
    <m/>
    <x v="207"/>
    <s v="Invoice"/>
    <s v="89212"/>
    <s v="BUILDERS WAREHOUSE:FOURWAYS"/>
    <s v="AT CHILLI ORNAMENTAL 12CM POT"/>
    <n v="25"/>
    <n v="25.2"/>
    <n v="630"/>
    <n v="17624.800000000003"/>
    <x v="14"/>
  </r>
  <r>
    <m/>
    <x v="51"/>
    <s v="Invoice"/>
    <s v="89288"/>
    <s v="BUILDERS WAREHOUSE:EDENVALE"/>
    <s v="AT CHILLI ORNAMENTAL 12CM POT"/>
    <n v="60"/>
    <n v="25.2"/>
    <n v="1512"/>
    <n v="19136.800000000003"/>
    <x v="14"/>
  </r>
  <r>
    <m/>
    <x v="78"/>
    <s v="Invoice"/>
    <s v="89331"/>
    <s v="BUILDERS WAREHOUSE:RIVONIA"/>
    <s v="AT CHILLI ORNAMENTAL 12CM POT"/>
    <n v="25"/>
    <n v="25.2"/>
    <n v="630"/>
    <n v="19766.800000000003"/>
    <x v="14"/>
  </r>
  <r>
    <m/>
    <x v="30"/>
    <s v="Invoice"/>
    <s v="89511"/>
    <s v="GARDENSHOP PARKTOWN"/>
    <s v="AT CHILLI ORNAMENTAL 12CM POT"/>
    <n v="20"/>
    <n v="25.5"/>
    <n v="510"/>
    <n v="20276.800000000003"/>
    <x v="14"/>
  </r>
  <r>
    <s v="Total for AT CHILLI ORNAMENTAL 12CM POT"/>
    <x v="0"/>
    <m/>
    <m/>
    <m/>
    <m/>
    <n v="945"/>
    <m/>
    <n v="20276.800000000003"/>
    <m/>
    <x v="0"/>
  </r>
  <r>
    <s v="CAPSICUM CHILLI ORNAMENTAL MAYA SALSA ORANGE 12CM"/>
    <x v="0"/>
    <m/>
    <m/>
    <m/>
    <m/>
    <m/>
    <m/>
    <m/>
    <m/>
    <x v="0"/>
  </r>
  <r>
    <m/>
    <x v="297"/>
    <s v="Invoice"/>
    <s v="86197"/>
    <s v="STODELS NURSERIES:BRYANSTON"/>
    <s v="26902463 - ANNUAL CAPSICUM CHILLI ORNAMENTAL MAYA SALSA ORANGE 12CM"/>
    <n v="2"/>
    <n v="12.99"/>
    <n v="25.98"/>
    <n v="25.98"/>
    <x v="14"/>
  </r>
  <r>
    <s v="Total for CAPSICUM CHILLI ORNAMENTAL MAYA SALSA ORANGE 12CM"/>
    <x v="0"/>
    <m/>
    <m/>
    <m/>
    <m/>
    <n v="2"/>
    <m/>
    <n v="25.98"/>
    <m/>
    <x v="0"/>
  </r>
  <r>
    <s v="CAPSICUM CHILLI ORNAMENTAL MAYA SALSA PURPLE 12CM"/>
    <x v="0"/>
    <m/>
    <m/>
    <m/>
    <m/>
    <m/>
    <m/>
    <m/>
    <m/>
    <x v="0"/>
  </r>
  <r>
    <m/>
    <x v="297"/>
    <s v="Invoice"/>
    <s v="86197"/>
    <s v="STODELS NURSERIES:BRYANSTON"/>
    <s v="26902463 - ANNUAL CAPSICUM CHILLI ORNAMENTAL MAYA SALSA_x0009_PURPLE 12CM"/>
    <n v="2"/>
    <n v="12.99"/>
    <n v="25.98"/>
    <n v="25.98"/>
    <x v="14"/>
  </r>
  <r>
    <s v="Total for CAPSICUM CHILLI ORNAMENTAL MAYA SALSA PURPLE 12CM"/>
    <x v="0"/>
    <m/>
    <m/>
    <m/>
    <m/>
    <n v="2"/>
    <m/>
    <n v="25.98"/>
    <m/>
    <x v="0"/>
  </r>
  <r>
    <s v="CAPSICUM CHILLI ORNAMENTAL MAYA SALSA RED 12CM"/>
    <x v="0"/>
    <m/>
    <m/>
    <m/>
    <m/>
    <m/>
    <m/>
    <m/>
    <m/>
    <x v="0"/>
  </r>
  <r>
    <m/>
    <x v="297"/>
    <s v="Invoice"/>
    <s v="86197"/>
    <s v="STODELS NURSERIES:BRYANSTON"/>
    <s v="26902463 - ANNUAL CAPSICUM CHILLI ORNAMENTAL MAYA SALSA RED 12CM"/>
    <n v="1"/>
    <n v="12.99"/>
    <n v="12.99"/>
    <n v="12.99"/>
    <x v="14"/>
  </r>
  <r>
    <s v="Total for CAPSICUM CHILLI ORNAMENTAL MAYA SALSA RED 12CM"/>
    <x v="0"/>
    <m/>
    <m/>
    <m/>
    <m/>
    <n v="1"/>
    <m/>
    <n v="12.99"/>
    <m/>
    <x v="0"/>
  </r>
  <r>
    <s v="CAPSICUM CHILLI ORNAMENTAL MAYA SALSA YELLOW 12CM"/>
    <x v="0"/>
    <m/>
    <m/>
    <m/>
    <m/>
    <m/>
    <m/>
    <m/>
    <m/>
    <x v="0"/>
  </r>
  <r>
    <m/>
    <x v="297"/>
    <s v="Invoice"/>
    <s v="86197"/>
    <s v="STODELS NURSERIES:BRYANSTON"/>
    <s v="26902463 - ANNUAL CAPSICUM CHILLI ORNAMENTAL MAYA SALSA YELLOW 12CM"/>
    <n v="1"/>
    <n v="12.99"/>
    <n v="12.99"/>
    <n v="12.99"/>
    <x v="14"/>
  </r>
  <r>
    <s v="Total for CAPSICUM CHILLI ORNAMENTAL MAYA SALSA YELLOW 12CM"/>
    <x v="0"/>
    <m/>
    <m/>
    <m/>
    <m/>
    <n v="1"/>
    <m/>
    <n v="12.99"/>
    <m/>
    <x v="0"/>
  </r>
  <r>
    <s v="ORNAMENTAL CHILLI 12CM"/>
    <x v="0"/>
    <m/>
    <m/>
    <m/>
    <m/>
    <m/>
    <m/>
    <m/>
    <m/>
    <x v="0"/>
  </r>
  <r>
    <m/>
    <x v="13"/>
    <s v="Invoice"/>
    <s v="86176"/>
    <s v="NINFA GARDEN CENTRE"/>
    <s v="ORNAMENTAL CHILLI 12CM"/>
    <n v="10"/>
    <n v="12.99"/>
    <n v="129.9"/>
    <n v="129.9"/>
    <x v="14"/>
  </r>
  <r>
    <m/>
    <x v="14"/>
    <s v="Invoice"/>
    <s v="86213"/>
    <s v="GREENSIDE KWEKERY"/>
    <s v="ORNAMENTAL CHILLI 12CM SPECIAL"/>
    <n v="40"/>
    <n v="12.99"/>
    <n v="519.6"/>
    <n v="649.5"/>
    <x v="14"/>
  </r>
  <r>
    <m/>
    <x v="233"/>
    <s v="Invoice"/>
    <s v="86532"/>
    <s v="BUILDERS WAREHOUSE:SUNWARD PARK"/>
    <s v="ORNAMENTAL CHILLI 12CM"/>
    <n v="20"/>
    <n v="0"/>
    <n v="0"/>
    <n v="649.5"/>
    <x v="14"/>
  </r>
  <r>
    <s v="Total for ORNAMENTAL CHILLI 12CM"/>
    <x v="0"/>
    <m/>
    <m/>
    <m/>
    <m/>
    <n v="70"/>
    <m/>
    <n v="649.5"/>
    <m/>
    <x v="0"/>
  </r>
  <r>
    <s v="MINT APPLE 12CM"/>
    <x v="0"/>
    <m/>
    <m/>
    <m/>
    <m/>
    <m/>
    <m/>
    <m/>
    <m/>
    <x v="0"/>
  </r>
  <r>
    <m/>
    <x v="245"/>
    <s v="Invoice"/>
    <s v="87321"/>
    <s v="STODELS NURSERIES:BRYANSTON"/>
    <s v="26896380 - ANNUAL MINT APPLE 12CM"/>
    <n v="4"/>
    <n v="21.8"/>
    <n v="87.2"/>
    <n v="87.2"/>
    <x v="6"/>
  </r>
  <r>
    <s v="Total for MINT APPLE 12CM"/>
    <x v="0"/>
    <m/>
    <m/>
    <m/>
    <m/>
    <n v="4"/>
    <m/>
    <n v="87.2"/>
    <m/>
    <x v="0"/>
  </r>
  <r>
    <s v="MINT GARDEN 12CM"/>
    <x v="0"/>
    <m/>
    <m/>
    <m/>
    <m/>
    <m/>
    <m/>
    <m/>
    <m/>
    <x v="0"/>
  </r>
  <r>
    <m/>
    <x v="245"/>
    <s v="Invoice"/>
    <s v="87321"/>
    <s v="STODELS NURSERIES:BRYANSTON"/>
    <s v="26896380 - ANNUAL MINT GARDEN 12CM"/>
    <n v="6"/>
    <n v="21.8"/>
    <n v="130.80000000000001"/>
    <n v="130.80000000000001"/>
    <x v="6"/>
  </r>
  <r>
    <s v="Total for MINT GARDEN 12CM"/>
    <x v="0"/>
    <m/>
    <m/>
    <m/>
    <m/>
    <n v="6"/>
    <m/>
    <n v="130.80000000000001"/>
    <m/>
    <x v="0"/>
  </r>
  <r>
    <s v="OREGANO GREEN 12CM"/>
    <x v="0"/>
    <m/>
    <m/>
    <m/>
    <m/>
    <m/>
    <m/>
    <m/>
    <m/>
    <x v="0"/>
  </r>
  <r>
    <m/>
    <x v="245"/>
    <s v="Invoice"/>
    <s v="87321"/>
    <s v="STODELS NURSERIES:BRYANSTON"/>
    <s v="26901442 - ANNUAL OREGANO GREEN 12CM"/>
    <n v="12"/>
    <n v="21.8"/>
    <n v="261.60000000000002"/>
    <n v="261.60000000000002"/>
    <x v="4"/>
  </r>
  <r>
    <s v="Total for OREGANO GREEN 12CM"/>
    <x v="0"/>
    <m/>
    <m/>
    <m/>
    <m/>
    <n v="12"/>
    <m/>
    <n v="261.60000000000002"/>
    <m/>
    <x v="0"/>
  </r>
  <r>
    <s v="AT CALCEOLARIA 12CM"/>
    <x v="0"/>
    <m/>
    <m/>
    <m/>
    <m/>
    <m/>
    <m/>
    <m/>
    <m/>
    <x v="0"/>
  </r>
  <r>
    <m/>
    <x v="224"/>
    <s v="Invoice"/>
    <s v="86065"/>
    <s v="BUILDERS WAREHOUSE:STRUBENS VALLEY"/>
    <s v="AT CALCEOLARIA 12CM"/>
    <n v="25"/>
    <n v="21.3"/>
    <n v="532.5"/>
    <n v="532.5"/>
    <x v="10"/>
  </r>
  <r>
    <m/>
    <x v="45"/>
    <s v="Invoice"/>
    <s v="86129"/>
    <s v="BUILDERS WAREHOUSE:NORWOOD"/>
    <s v="AT CALCEOLARIA 12CM"/>
    <n v="40"/>
    <n v="21.3"/>
    <n v="852"/>
    <n v="1384.5"/>
    <x v="10"/>
  </r>
  <r>
    <m/>
    <x v="14"/>
    <s v="Invoice"/>
    <s v="86216"/>
    <s v="BUILDERS WAREHOUSE:EDENVALE"/>
    <s v="AT CALCEOLARIA 12CM"/>
    <n v="25"/>
    <n v="21.3"/>
    <n v="532.5"/>
    <n v="1917"/>
    <x v="10"/>
  </r>
  <r>
    <m/>
    <x v="233"/>
    <s v="Invoice"/>
    <s v="86526"/>
    <s v="THYME SQUARE"/>
    <s v="AT CALCEOLARIA 12CM"/>
    <n v="15"/>
    <n v="21.6"/>
    <n v="324"/>
    <n v="2241"/>
    <x v="10"/>
  </r>
  <r>
    <m/>
    <x v="292"/>
    <s v="Invoice"/>
    <s v="86545"/>
    <s v="BUILDERS WAREHOUSE:ZAMBEZI"/>
    <s v="AT CALCEOLARIA 12CM"/>
    <n v="40"/>
    <n v="21.3"/>
    <n v="852"/>
    <n v="3093"/>
    <x v="10"/>
  </r>
  <r>
    <m/>
    <x v="292"/>
    <s v="Invoice"/>
    <s v="86552"/>
    <s v="BUILDERS WAREHOUSE:GLEN EAGLES"/>
    <s v="AT CALCEOLARIA 12CM"/>
    <n v="50"/>
    <n v="21.3"/>
    <n v="1065"/>
    <n v="4158"/>
    <x v="10"/>
  </r>
  <r>
    <m/>
    <x v="282"/>
    <s v="Invoice"/>
    <s v="86566"/>
    <s v="BUILDERS WAREHOUSE:LAMBTON"/>
    <s v="AT CALCEOLARIA 12CM"/>
    <n v="10"/>
    <n v="21.3"/>
    <n v="213"/>
    <n v="4371"/>
    <x v="10"/>
  </r>
  <r>
    <m/>
    <x v="282"/>
    <s v="Invoice"/>
    <s v="86582"/>
    <s v="BUILDERS WAREHOUSE:NEWCASTLE"/>
    <s v="AT CALCEOLARIA 12CM"/>
    <n v="75"/>
    <n v="21.3"/>
    <n v="1597.5"/>
    <n v="5968.5"/>
    <x v="10"/>
  </r>
  <r>
    <m/>
    <x v="283"/>
    <s v="Invoice"/>
    <s v="86572"/>
    <s v="BUILDERS WAREHOUSE:KEMPTON PARK"/>
    <s v="AT CALCEOLARIA 12CM"/>
    <n v="60"/>
    <n v="21.3"/>
    <n v="1278"/>
    <n v="7246.5"/>
    <x v="10"/>
  </r>
  <r>
    <m/>
    <x v="283"/>
    <s v="Invoice"/>
    <s v="86575"/>
    <s v="BUILDERS WAREHOUSE:ERASMUS PARK"/>
    <s v="AT CALCEOLARIA 12CM"/>
    <n v="50"/>
    <n v="21.3"/>
    <n v="1065"/>
    <n v="8311.5"/>
    <x v="10"/>
  </r>
  <r>
    <m/>
    <x v="20"/>
    <s v="Invoice"/>
    <s v="86583"/>
    <s v="BUILDERS WAREHOUSE:CARNIVAL MALL"/>
    <s v="AT CALCEOLARIA 12CM"/>
    <n v="50"/>
    <n v="21.3"/>
    <n v="1065"/>
    <n v="9376.5"/>
    <x v="10"/>
  </r>
  <r>
    <m/>
    <x v="20"/>
    <s v="Invoice"/>
    <s v="86584"/>
    <s v="BUILDERS WAREHOUSE:BOKSBURG (NEW)"/>
    <s v="AT CALCEOLARIA 12CM"/>
    <n v="40"/>
    <n v="21.3"/>
    <n v="852"/>
    <n v="10228.5"/>
    <x v="10"/>
  </r>
  <r>
    <m/>
    <x v="284"/>
    <s v="Invoice"/>
    <s v="86603"/>
    <s v="BUILDERS WAREHOUSE:LYNNWOOD"/>
    <s v="AT CALCEOLARIA 12CM"/>
    <n v="20"/>
    <n v="21.3"/>
    <n v="426"/>
    <n v="10654.5"/>
    <x v="10"/>
  </r>
  <r>
    <m/>
    <x v="236"/>
    <s v="Invoice"/>
    <s v="86752"/>
    <s v="FH CHAMBERLAIN TRADING (PTY) LTD:KYALAMI"/>
    <s v="AT CALCEOLARIA 12CM"/>
    <n v="10"/>
    <n v="19.3"/>
    <n v="193"/>
    <n v="10847.5"/>
    <x v="10"/>
  </r>
  <r>
    <m/>
    <x v="120"/>
    <s v="Invoice"/>
    <s v="87093"/>
    <s v="BUILDERS WAREHOUSE:CARNIVAL MALL"/>
    <s v="AT CALCEOLARIA 12CM"/>
    <n v="50"/>
    <n v="21.3"/>
    <n v="1065"/>
    <n v="11912.5"/>
    <x v="10"/>
  </r>
  <r>
    <m/>
    <x v="128"/>
    <s v="Invoice"/>
    <s v="87188"/>
    <s v="BUILDERS WAREHOUSE:HARTEBEESPOORT"/>
    <s v="AT CALCEOLARIA 12CM"/>
    <n v="50"/>
    <n v="21.3"/>
    <n v="1065"/>
    <n v="12977.5"/>
    <x v="10"/>
  </r>
  <r>
    <m/>
    <x v="174"/>
    <s v="Invoice"/>
    <s v="88038"/>
    <s v="THYME SQUARE"/>
    <s v="CYCLAMEN 12CM"/>
    <n v="10"/>
    <n v="22.9"/>
    <n v="229"/>
    <n v="13206.5"/>
    <x v="10"/>
  </r>
  <r>
    <m/>
    <x v="193"/>
    <s v="Invoice"/>
    <s v="88698"/>
    <s v="ROSES FOR U t/a URTH"/>
    <s v="AT CALCEOLARIA 12CM"/>
    <n v="25"/>
    <n v="20.3"/>
    <n v="507.5"/>
    <n v="13714"/>
    <x v="10"/>
  </r>
  <r>
    <m/>
    <x v="193"/>
    <s v="Invoice"/>
    <s v="88705"/>
    <s v="PRETTY GARDENS"/>
    <s v="AT CALCEOLARIA 12CM"/>
    <n v="25"/>
    <n v="20.3"/>
    <n v="507.5"/>
    <n v="14221.5"/>
    <x v="10"/>
  </r>
  <r>
    <m/>
    <x v="194"/>
    <s v="Invoice"/>
    <s v="88727"/>
    <s v="BUILDERS WAREHOUSE:SUNWARD PARK"/>
    <s v="AT CALCEOLARIA 12CM"/>
    <n v="60"/>
    <n v="22.4"/>
    <n v="1344"/>
    <n v="15565.5"/>
    <x v="10"/>
  </r>
  <r>
    <m/>
    <x v="194"/>
    <s v="Invoice"/>
    <s v="88730"/>
    <s v="BUILDERS WAREHOUSE:NEWMARKET"/>
    <s v="AT CALCEOLARIA 12CM"/>
    <n v="100"/>
    <n v="22.4"/>
    <n v="2240"/>
    <n v="17805.5"/>
    <x v="10"/>
  </r>
  <r>
    <m/>
    <x v="194"/>
    <s v="Invoice"/>
    <s v="88731"/>
    <s v="THYME SQUARE"/>
    <s v="AT CALCEOLARIA 12CM"/>
    <n v="10"/>
    <n v="22.9"/>
    <n v="229"/>
    <n v="18034.5"/>
    <x v="10"/>
  </r>
  <r>
    <m/>
    <x v="257"/>
    <s v="Invoice"/>
    <s v="88773"/>
    <s v="BUILDERS WAREHOUSE:GREENSTONE"/>
    <s v="AT CALCEOLARIA 12CM"/>
    <n v="50"/>
    <n v="22.4"/>
    <n v="1120"/>
    <n v="19154.5"/>
    <x v="10"/>
  </r>
  <r>
    <m/>
    <x v="288"/>
    <s v="Invoice"/>
    <s v="88745"/>
    <s v="BUILDERS WAREHOUSE:SILVERLAKES"/>
    <s v="AT CALCEOLARIA 12CM"/>
    <n v="50"/>
    <n v="22.4"/>
    <n v="1120"/>
    <n v="20274.5"/>
    <x v="10"/>
  </r>
  <r>
    <m/>
    <x v="288"/>
    <s v="Invoice"/>
    <s v="88746"/>
    <s v="BUILDERS WAREHOUSE:LYNNWOOD"/>
    <s v="AT CALCEOLARIA 12CM"/>
    <n v="50"/>
    <n v="22.4"/>
    <n v="1120"/>
    <n v="21394.5"/>
    <x v="10"/>
  </r>
  <r>
    <m/>
    <x v="288"/>
    <s v="Invoice"/>
    <s v="88748"/>
    <s v="BUILDERS WAREHOUSE:WOODLANDS"/>
    <s v="AT CALCEOLARIA 12CM"/>
    <n v="50"/>
    <n v="22.4"/>
    <n v="1120"/>
    <n v="22514.5"/>
    <x v="10"/>
  </r>
  <r>
    <m/>
    <x v="288"/>
    <s v="Invoice"/>
    <s v="88752"/>
    <s v="BUILDERS WAREHOUSE:CENTURION"/>
    <s v="AT CALCEOLARIA 12CM"/>
    <n v="50"/>
    <n v="22.4"/>
    <n v="1120"/>
    <n v="23634.5"/>
    <x v="10"/>
  </r>
  <r>
    <m/>
    <x v="288"/>
    <s v="Invoice"/>
    <s v="88754"/>
    <s v="BUILDERS WAREHOUSE:RASLOUW"/>
    <s v="AT CALCEOLARIA 12CM"/>
    <n v="50"/>
    <n v="22.4"/>
    <n v="1120"/>
    <n v="24754.5"/>
    <x v="10"/>
  </r>
  <r>
    <m/>
    <x v="195"/>
    <s v="Invoice"/>
    <s v="88780"/>
    <s v="BUILDERS WAREHOUSE:LAMBTON"/>
    <s v="AT CALCEOLARIA 12CM"/>
    <n v="10"/>
    <n v="22.4"/>
    <n v="224"/>
    <n v="24978.5"/>
    <x v="10"/>
  </r>
  <r>
    <m/>
    <x v="289"/>
    <s v="Invoice"/>
    <s v="88777"/>
    <s v="BUILDERS WAREHOUSE:KLERKSDORP"/>
    <s v="AT CALCEOLARIA 12CM"/>
    <n v="60"/>
    <n v="22.4"/>
    <n v="1344"/>
    <n v="26322.5"/>
    <x v="10"/>
  </r>
  <r>
    <m/>
    <x v="289"/>
    <s v="Invoice"/>
    <s v="88794"/>
    <s v="BUILDERS WAREHOUSE:KEMPTON PARK"/>
    <s v="AT CALCEOLARIA 12CM"/>
    <n v="60"/>
    <n v="22.4"/>
    <n v="1344"/>
    <n v="27666.5"/>
    <x v="10"/>
  </r>
  <r>
    <m/>
    <x v="289"/>
    <s v="Invoice"/>
    <s v="88795"/>
    <s v="BUILDERS WAREHOUSE:BEDFORDVIEW"/>
    <s v="AT CALCEOLARIA 12CM"/>
    <n v="50"/>
    <n v="22.4"/>
    <n v="1120"/>
    <n v="28786.5"/>
    <x v="10"/>
  </r>
  <r>
    <m/>
    <x v="289"/>
    <s v="Invoice"/>
    <s v="88801"/>
    <s v="LITTLE AUSTRIA"/>
    <s v="AT CALCEOLARIA 12CM"/>
    <n v="10"/>
    <n v="20.3"/>
    <n v="203"/>
    <n v="28989.5"/>
    <x v="10"/>
  </r>
  <r>
    <m/>
    <x v="289"/>
    <s v="Invoice"/>
    <s v="88827"/>
    <s v="ROSES FOR U t/a URTH"/>
    <s v="AT CALCEOLARIA 12CM"/>
    <n v="25"/>
    <n v="20.3"/>
    <n v="507.5"/>
    <n v="29497"/>
    <x v="10"/>
  </r>
  <r>
    <m/>
    <x v="196"/>
    <s v="Invoice"/>
    <s v="88822"/>
    <s v="THYME SQUARE"/>
    <s v="AT CALCEOLARIA 12CM"/>
    <n v="5"/>
    <n v="22.9"/>
    <n v="114.5"/>
    <n v="29611.5"/>
    <x v="10"/>
  </r>
  <r>
    <m/>
    <x v="196"/>
    <s v="Invoice"/>
    <s v="88831"/>
    <s v="PRETTY GARDENS"/>
    <s v="AT CALCEOLARIA 12CM"/>
    <n v="25"/>
    <n v="20.3"/>
    <n v="507.5"/>
    <n v="30119"/>
    <x v="10"/>
  </r>
  <r>
    <m/>
    <x v="273"/>
    <s v="Invoice"/>
    <s v="88849"/>
    <s v="BUILDERS WAREHOUSE:RUSTENBURG"/>
    <s v="AT CALCEOLARIA 12CM"/>
    <n v="45"/>
    <n v="22.4"/>
    <n v="1008"/>
    <n v="31127"/>
    <x v="10"/>
  </r>
  <r>
    <m/>
    <x v="221"/>
    <s v="Invoice"/>
    <s v="89046"/>
    <s v="FH CHAMBERLAIN TRADING (PTY) LTD:KYALAMI"/>
    <s v="AT CALCEOLARIA 12CM"/>
    <n v="10"/>
    <n v="19.3"/>
    <n v="193"/>
    <n v="31320"/>
    <x v="10"/>
  </r>
  <r>
    <m/>
    <x v="204"/>
    <s v="Invoice"/>
    <s v="89139"/>
    <s v="BUILDERS WAREHOUSE:NEWMARKET"/>
    <s v="AT CALCEOLARIA 12CM"/>
    <n v="50"/>
    <n v="22.4"/>
    <n v="1120"/>
    <n v="32440"/>
    <x v="10"/>
  </r>
  <r>
    <m/>
    <x v="51"/>
    <s v="Invoice"/>
    <s v="89369"/>
    <s v="BUILDERS WAREHOUSE:BLOEMFONTEIN"/>
    <s v="AT CALCEOLARIA 12CM"/>
    <n v="50"/>
    <n v="22.4"/>
    <n v="1120"/>
    <n v="33560"/>
    <x v="10"/>
  </r>
  <r>
    <m/>
    <x v="78"/>
    <s v="Invoice"/>
    <s v="89327"/>
    <s v="BUILDERS WAREHOUSE:RASLOUW"/>
    <s v="AT CALCEOLARIA 12CM"/>
    <n v="20"/>
    <n v="22.4"/>
    <n v="448"/>
    <n v="34008"/>
    <x v="10"/>
  </r>
  <r>
    <m/>
    <x v="78"/>
    <s v="Invoice"/>
    <s v="89328"/>
    <s v="BUILDERS WAREHOUSE:WOODLANDS"/>
    <s v="AT CALCEOLARIA 12CM"/>
    <n v="60"/>
    <n v="22.4"/>
    <n v="1344"/>
    <n v="35352"/>
    <x v="10"/>
  </r>
  <r>
    <m/>
    <x v="78"/>
    <s v="Invoice"/>
    <s v="89329"/>
    <s v="BUILDERS WAREHOUSE:CENTURION"/>
    <s v="AT CALCEOLARIA 12CM"/>
    <n v="60"/>
    <n v="22.4"/>
    <n v="1344"/>
    <n v="36696"/>
    <x v="10"/>
  </r>
  <r>
    <m/>
    <x v="41"/>
    <s v="Invoice"/>
    <s v="89566"/>
    <s v="BUILDERS WAREHOUSE:CENTURION"/>
    <s v="AT CALCEOLARIA 12CM"/>
    <n v="30"/>
    <n v="22.4"/>
    <n v="672"/>
    <n v="37368"/>
    <x v="10"/>
  </r>
  <r>
    <m/>
    <x v="41"/>
    <s v="Invoice"/>
    <s v="89570"/>
    <s v="FH CHAMBERLAIN TRADING (PTY) LTD:KYALAMI"/>
    <s v="AT CALCEOLARIA 12CM"/>
    <n v="6"/>
    <n v="19.3"/>
    <n v="115.8"/>
    <n v="37483.800000000003"/>
    <x v="10"/>
  </r>
  <r>
    <m/>
    <x v="41"/>
    <s v="Invoice"/>
    <s v="89573"/>
    <s v="ECKARDS GARDEN PAVILION"/>
    <s v="AT CALCEOLARIA 12CM"/>
    <n v="20"/>
    <n v="20.3"/>
    <n v="406"/>
    <n v="37889.800000000003"/>
    <x v="10"/>
  </r>
  <r>
    <m/>
    <x v="56"/>
    <s v="Invoice"/>
    <s v="89658"/>
    <s v="FH CHAMBERLAIN TRADING (PTY) LTD:KYALAMI"/>
    <s v="AT CALCEOLARIA 12CM"/>
    <n v="10"/>
    <n v="19.3"/>
    <n v="193"/>
    <n v="38082.800000000003"/>
    <x v="10"/>
  </r>
  <r>
    <m/>
    <x v="93"/>
    <s v="Invoice"/>
    <s v="90101"/>
    <s v="FH CHAMBERLAIN TRADING (PTY) LTD:CENTURION"/>
    <s v="AT CALCEOLARIA 12CM"/>
    <n v="20"/>
    <n v="19.3"/>
    <n v="386"/>
    <n v="38468.800000000003"/>
    <x v="10"/>
  </r>
  <r>
    <m/>
    <x v="96"/>
    <s v="Invoice"/>
    <s v="90149"/>
    <s v="FH CHAMBERLAIN TRADING (PTY) LTD:CENTURION"/>
    <s v="AT CALCEOLARIA 12CM"/>
    <n v="24"/>
    <n v="19.3"/>
    <n v="463.2"/>
    <n v="38932"/>
    <x v="10"/>
  </r>
  <r>
    <m/>
    <x v="208"/>
    <s v="Invoice"/>
    <s v="90164"/>
    <s v="FH CHAMBERLAIN TRADING (PTY) LTD:KYALAMI"/>
    <s v="AT CALCEOLARIA 12CM"/>
    <n v="10"/>
    <n v="19.3"/>
    <n v="193"/>
    <n v="39125"/>
    <x v="10"/>
  </r>
  <r>
    <m/>
    <x v="64"/>
    <s v="Invoice"/>
    <s v="90286"/>
    <s v="FH CHAMBERLAIN TRADING (PTY) LTD:CENTURION"/>
    <s v="AT CALCEOLARIA 12CM"/>
    <n v="25"/>
    <n v="19.3"/>
    <n v="482.5"/>
    <n v="39607.5"/>
    <x v="10"/>
  </r>
  <r>
    <m/>
    <x v="40"/>
    <s v="Invoice"/>
    <s v="90487"/>
    <s v="FH CHAMBERLAIN TRADING (PTY) LTD:STRUBENSVALLEY"/>
    <s v="AT CALCEOLARIA 12CM"/>
    <n v="20"/>
    <n v="19.989999999999998"/>
    <n v="399.8"/>
    <n v="40007.300000000003"/>
    <x v="10"/>
  </r>
  <r>
    <s v="Total for AT CALCEOLARIA 12CM"/>
    <x v="0"/>
    <m/>
    <m/>
    <m/>
    <m/>
    <n v="1845"/>
    <m/>
    <n v="40007.300000000003"/>
    <m/>
    <x v="0"/>
  </r>
  <r>
    <s v="AT CINERARIA 12CM"/>
    <x v="0"/>
    <m/>
    <m/>
    <m/>
    <m/>
    <m/>
    <m/>
    <m/>
    <m/>
    <x v="0"/>
  </r>
  <r>
    <m/>
    <x v="137"/>
    <s v="Invoice"/>
    <s v="87467"/>
    <s v="BUILDERS WAREHOUSE:RIVONIA"/>
    <s v="AT CINERARIA 12CM"/>
    <n v="40"/>
    <n v="21.3"/>
    <n v="852"/>
    <n v="852"/>
    <x v="10"/>
  </r>
  <r>
    <m/>
    <x v="137"/>
    <s v="Invoice"/>
    <s v="87471"/>
    <s v="BUILDERS WAREHOUSE:BOKSBURG (NEW)"/>
    <s v="AT CINERARIA 12CM"/>
    <n v="20"/>
    <n v="21.3"/>
    <n v="426"/>
    <n v="1278"/>
    <x v="10"/>
  </r>
  <r>
    <m/>
    <x v="139"/>
    <s v="Invoice"/>
    <s v="87491"/>
    <s v="BUILDERS WAREHOUSE:FOURWAYS"/>
    <s v="AT CINERARIA 12CM"/>
    <n v="20"/>
    <n v="21.3"/>
    <n v="426"/>
    <n v="1704"/>
    <x v="10"/>
  </r>
  <r>
    <m/>
    <x v="139"/>
    <s v="Invoice"/>
    <s v="87502"/>
    <s v="ECKARDS GARDEN PAVILION"/>
    <s v="AT CINERARIA 12CM"/>
    <n v="50"/>
    <n v="19.2"/>
    <n v="960"/>
    <n v="2664"/>
    <x v="10"/>
  </r>
  <r>
    <m/>
    <x v="139"/>
    <s v="Invoice"/>
    <s v="87510"/>
    <s v="BUILDERS WAREHOUSE:RIVONIA"/>
    <s v="AT CINERARIA 12CM"/>
    <n v="5"/>
    <n v="21.3"/>
    <n v="106.5"/>
    <n v="2770.5"/>
    <x v="10"/>
  </r>
  <r>
    <m/>
    <x v="140"/>
    <s v="Invoice"/>
    <s v="87513"/>
    <s v="BUILDERS WAREHOUSE:KLERKSDORP"/>
    <s v="AT CINERARIA 12CM"/>
    <n v="50"/>
    <n v="21.3"/>
    <n v="1065"/>
    <n v="3835.5"/>
    <x v="10"/>
  </r>
  <r>
    <m/>
    <x v="141"/>
    <s v="Invoice"/>
    <s v="87516"/>
    <s v="BUILDERS WAREHOUSE:KEMPTON PARK"/>
    <s v="AT CINERARIA 12CM"/>
    <n v="30"/>
    <n v="21.3"/>
    <n v="639"/>
    <n v="4474.5"/>
    <x v="10"/>
  </r>
  <r>
    <m/>
    <x v="141"/>
    <s v="Invoice"/>
    <s v="87517"/>
    <s v="BUILDERS WAREHOUSE:BEDFORDVIEW"/>
    <s v="AT CINERARIA 12CM"/>
    <n v="50"/>
    <n v="21.3"/>
    <n v="1065"/>
    <n v="5539.5"/>
    <x v="10"/>
  </r>
  <r>
    <m/>
    <x v="141"/>
    <s v="Invoice"/>
    <s v="87518"/>
    <s v="BUILDERS WAREHOUSE:GREENSTONE"/>
    <s v="AT CINERARIA 12CM"/>
    <n v="30"/>
    <n v="21.3"/>
    <n v="639"/>
    <n v="6178.5"/>
    <x v="10"/>
  </r>
  <r>
    <m/>
    <x v="142"/>
    <s v="Invoice"/>
    <s v="87527"/>
    <s v="BUILDERS WAREHOUSE:CEDAR SQUARE"/>
    <s v="AT CINERARIA 12CM"/>
    <n v="16"/>
    <n v="21.3"/>
    <n v="340.8"/>
    <n v="6519.3"/>
    <x v="10"/>
  </r>
  <r>
    <s v="Total for AT CINERARIA 12CM"/>
    <x v="0"/>
    <m/>
    <m/>
    <m/>
    <m/>
    <n v="311"/>
    <m/>
    <n v="6519.3"/>
    <m/>
    <x v="0"/>
  </r>
  <r>
    <s v="PATIO ASSORTED 12CM"/>
    <x v="0"/>
    <m/>
    <m/>
    <m/>
    <m/>
    <m/>
    <m/>
    <m/>
    <m/>
    <x v="0"/>
  </r>
  <r>
    <m/>
    <x v="76"/>
    <s v="Invoice"/>
    <s v="90293"/>
    <s v="LITTLE AUSTRIA"/>
    <s v="PATIO ASSORTED 12CM"/>
    <n v="25"/>
    <n v="21.2"/>
    <n v="530"/>
    <n v="530"/>
    <x v="4"/>
  </r>
  <r>
    <m/>
    <x v="98"/>
    <s v="Invoice"/>
    <s v="90387"/>
    <s v="THYME SQUARE"/>
    <s v="PATIO ASSORTED 12CM"/>
    <n v="5"/>
    <n v="16.95"/>
    <n v="84.75"/>
    <n v="614.75"/>
    <x v="4"/>
  </r>
  <r>
    <m/>
    <x v="99"/>
    <s v="Invoice"/>
    <s v="90508"/>
    <s v="LOTS OF POTS CENTURION"/>
    <s v="PATIO ASSORTED 12CM"/>
    <n v="6"/>
    <n v="20.3"/>
    <n v="121.8"/>
    <n v="736.55"/>
    <x v="4"/>
  </r>
  <r>
    <m/>
    <x v="99"/>
    <s v="Invoice"/>
    <s v="90510"/>
    <s v="THYME SQUARE"/>
    <s v="PATIO ASSORTED 12CM"/>
    <n v="5"/>
    <n v="16.95"/>
    <n v="84.75"/>
    <n v="821.3"/>
    <x v="4"/>
  </r>
  <r>
    <s v="Total for PATIO ASSORTED 12CM"/>
    <x v="0"/>
    <m/>
    <m/>
    <m/>
    <m/>
    <n v="41"/>
    <m/>
    <n v="821.3"/>
    <m/>
    <x v="0"/>
  </r>
  <r>
    <s v="ALOE FEROX MIX 12CM"/>
    <x v="0"/>
    <m/>
    <m/>
    <m/>
    <m/>
    <m/>
    <m/>
    <m/>
    <m/>
    <x v="0"/>
  </r>
  <r>
    <m/>
    <x v="234"/>
    <s v="Invoice"/>
    <s v="86725"/>
    <s v="BUILDERS WAREHOUSE:SUNWARD PARK"/>
    <s v="ALOE FEROX MIX 12CM"/>
    <n v="100"/>
    <n v="12.2"/>
    <n v="1220"/>
    <n v="1220"/>
    <x v="4"/>
  </r>
  <r>
    <s v="Total for ALOE FEROX MIX 12CM"/>
    <x v="0"/>
    <m/>
    <m/>
    <m/>
    <m/>
    <n v="100"/>
    <m/>
    <n v="1220"/>
    <m/>
    <x v="0"/>
  </r>
  <r>
    <s v="26546728 PELARGONIUM ASSORTED 15CM"/>
    <x v="0"/>
    <m/>
    <m/>
    <m/>
    <m/>
    <m/>
    <m/>
    <m/>
    <m/>
    <x v="0"/>
  </r>
  <r>
    <m/>
    <x v="318"/>
    <s v="Invoice"/>
    <s v="88140"/>
    <s v="STODELS NURSERIES:MENLOPARK"/>
    <s v="26546728 PELARGONIUM ASSORTED 15CM"/>
    <n v="90"/>
    <n v="25.21"/>
    <n v="2268.9"/>
    <n v="2268.9"/>
    <x v="13"/>
  </r>
  <r>
    <s v="Total for 26546728 PELARGONIUM ASSORTED 15CM"/>
    <x v="0"/>
    <m/>
    <m/>
    <m/>
    <m/>
    <n v="90"/>
    <m/>
    <n v="2268.9"/>
    <m/>
    <x v="0"/>
  </r>
  <r>
    <s v="26883069 PETUNIA CARPET SKY BLUE"/>
    <x v="0"/>
    <m/>
    <m/>
    <m/>
    <m/>
    <m/>
    <m/>
    <m/>
    <m/>
    <x v="0"/>
  </r>
  <r>
    <m/>
    <x v="48"/>
    <s v="Invoice"/>
    <s v="87855"/>
    <s v="STODELS NURSERIES:BRYANSTON"/>
    <s v="26883069 PETUNIA CARPET SKY BLUE"/>
    <n v="10"/>
    <n v="19.989999999999998"/>
    <n v="199.9"/>
    <n v="199.9"/>
    <x v="13"/>
  </r>
  <r>
    <m/>
    <x v="166"/>
    <s v="Invoice"/>
    <s v="87885"/>
    <s v="STODELS NURSERIES:MENLOPARK"/>
    <s v="26883069 PETUNIA CARPET SKY BLUE"/>
    <n v="30"/>
    <n v="16.38"/>
    <n v="491.4"/>
    <n v="691.3"/>
    <x v="13"/>
  </r>
  <r>
    <m/>
    <x v="69"/>
    <s v="Invoice"/>
    <s v="90418"/>
    <s v="STODELS NURSERIES:FERNDALE"/>
    <s v="26883069 ANNUAL ASSORTED 15CM"/>
    <n v="80"/>
    <n v="19.829999999999998"/>
    <n v="1586.4"/>
    <n v="2277.6999999999998"/>
    <x v="13"/>
  </r>
  <r>
    <s v="Total for 26883069 PETUNIA CARPET SKY BLUE"/>
    <x v="0"/>
    <m/>
    <m/>
    <m/>
    <m/>
    <n v="120"/>
    <m/>
    <n v="2277.6999999999998"/>
    <m/>
    <x v="0"/>
  </r>
  <r>
    <s v="26883069 PETUNIA LIMBO GP"/>
    <x v="0"/>
    <m/>
    <m/>
    <m/>
    <m/>
    <m/>
    <m/>
    <m/>
    <m/>
    <x v="0"/>
  </r>
  <r>
    <m/>
    <x v="197"/>
    <s v="Invoice"/>
    <s v="88911"/>
    <s v="STODELS NURSERIES:BRYANSTON"/>
    <s v="26883069 PETUNIA ANNUAL ASSORTED CL"/>
    <n v="30"/>
    <n v="24.8"/>
    <n v="744"/>
    <n v="744"/>
    <x v="13"/>
  </r>
  <r>
    <m/>
    <x v="93"/>
    <s v="Invoice"/>
    <s v="90097"/>
    <s v="STODELS NURSERIES:BRYANSTON"/>
    <s v="26883069 PETUNIA ANNUAL ASSORTED 15CM"/>
    <n v="100"/>
    <n v="23.2"/>
    <n v="2320"/>
    <n v="3064"/>
    <x v="13"/>
  </r>
  <r>
    <m/>
    <x v="93"/>
    <s v="Invoice"/>
    <s v="90099"/>
    <s v="STODELS NURSERIES:FERNDALE"/>
    <s v="26883069 PETUNIA ANNUAL ASSORTED 15CM"/>
    <n v="60"/>
    <n v="23.2"/>
    <n v="1392"/>
    <n v="4456"/>
    <x v="13"/>
  </r>
  <r>
    <m/>
    <x v="69"/>
    <s v="Invoice"/>
    <s v="90419"/>
    <s v="STODELS NURSERIES:BRYANSTON"/>
    <s v="26883069 PETUNIA ANNUAL ASSORTED 15CM"/>
    <n v="120"/>
    <n v="19.829999999999998"/>
    <n v="2379.6"/>
    <n v="6835.6"/>
    <x v="13"/>
  </r>
  <r>
    <s v="Total for 26883069 PETUNIA LIMBO GP"/>
    <x v="0"/>
    <m/>
    <m/>
    <m/>
    <m/>
    <n v="310"/>
    <m/>
    <n v="6835.6"/>
    <m/>
    <x v="0"/>
  </r>
  <r>
    <s v="26884240 BEGONIA GREEN LEAF RED"/>
    <x v="0"/>
    <m/>
    <m/>
    <m/>
    <m/>
    <m/>
    <m/>
    <m/>
    <m/>
    <x v="0"/>
  </r>
  <r>
    <m/>
    <x v="197"/>
    <s v="Invoice"/>
    <s v="88911"/>
    <s v="STODELS NURSERIES:BRYANSTON"/>
    <s v="26884240 BEGONIA "/>
    <n v="82"/>
    <n v="24.8"/>
    <n v="2033.6"/>
    <n v="2033.6"/>
    <x v="13"/>
  </r>
  <r>
    <s v="Total for 26884240 BEGONIA GREEN LEAF RED"/>
    <x v="0"/>
    <m/>
    <m/>
    <m/>
    <m/>
    <n v="82"/>
    <m/>
    <n v="2033.6"/>
    <m/>
    <x v="0"/>
  </r>
  <r>
    <s v="26919799 PELARGONIUM ASSORTED 15CM CL"/>
    <x v="0"/>
    <m/>
    <m/>
    <m/>
    <m/>
    <m/>
    <m/>
    <m/>
    <m/>
    <x v="0"/>
  </r>
  <r>
    <m/>
    <x v="180"/>
    <s v="Invoice"/>
    <s v="88235"/>
    <s v="STODELS NURSERIES:MENLOPARK"/>
    <s v="26919799_x000a_PELARGONIUM ASSORTED 15CM CL"/>
    <n v="150"/>
    <n v="25.21"/>
    <n v="3781.5"/>
    <n v="3781.5"/>
    <x v="13"/>
  </r>
  <r>
    <m/>
    <x v="93"/>
    <s v="Invoice"/>
    <s v="90097"/>
    <s v="STODELS NURSERIES:BRYANSTON"/>
    <s v="26919799_x000a_PELARGONIUM ASSORTED 15CM CL"/>
    <n v="60"/>
    <n v="29.43"/>
    <n v="1765.8"/>
    <n v="5547.3"/>
    <x v="13"/>
  </r>
  <r>
    <m/>
    <x v="93"/>
    <s v="Invoice"/>
    <s v="90099"/>
    <s v="STODELS NURSERIES:FERNDALE"/>
    <s v="26919799_x000a_PELARGONIUM ASSORTED 15CM CL"/>
    <n v="30"/>
    <n v="29.43"/>
    <n v="882.9"/>
    <n v="6430.2"/>
    <x v="13"/>
  </r>
  <r>
    <s v="Total for 26919799 PELARGONIUM ASSORTED 15CM CL"/>
    <x v="0"/>
    <m/>
    <m/>
    <m/>
    <m/>
    <n v="240"/>
    <m/>
    <n v="6430.2"/>
    <m/>
    <x v="0"/>
  </r>
  <r>
    <s v="26883069 PETUNIA DREAMS MIDNIGHT"/>
    <x v="0"/>
    <m/>
    <m/>
    <m/>
    <m/>
    <m/>
    <m/>
    <m/>
    <m/>
    <x v="0"/>
  </r>
  <r>
    <m/>
    <x v="48"/>
    <s v="Invoice"/>
    <s v="87855"/>
    <s v="STODELS NURSERIES:BRYANSTON"/>
    <s v="26883069 PETUNIA DREAMS MIDNIGHT"/>
    <n v="10"/>
    <n v="19.989999999999998"/>
    <n v="199.9"/>
    <n v="199.9"/>
    <x v="13"/>
  </r>
  <r>
    <m/>
    <x v="166"/>
    <s v="Invoice"/>
    <s v="87885"/>
    <s v="STODELS NURSERIES:MENLOPARK"/>
    <s v="26883069 PETUNIA DREAMS MIDNIGHT"/>
    <n v="30"/>
    <n v="16.38"/>
    <n v="491.4"/>
    <n v="691.3"/>
    <x v="13"/>
  </r>
  <r>
    <s v="Total for 26883069 PETUNIA DREAMS MIDNIGHT"/>
    <x v="0"/>
    <m/>
    <m/>
    <m/>
    <m/>
    <n v="40"/>
    <m/>
    <n v="691.3"/>
    <m/>
    <x v="0"/>
  </r>
  <r>
    <s v="26883069 PETUNIA FALCON BURGUNDY"/>
    <x v="0"/>
    <m/>
    <m/>
    <m/>
    <m/>
    <m/>
    <m/>
    <m/>
    <m/>
    <x v="0"/>
  </r>
  <r>
    <m/>
    <x v="48"/>
    <s v="Invoice"/>
    <s v="87855"/>
    <s v="STODELS NURSERIES:BRYANSTON"/>
    <s v="26883069 PETUNIA FALCON BURGUNDY"/>
    <n v="10"/>
    <n v="19.989999999999998"/>
    <n v="199.9"/>
    <n v="199.9"/>
    <x v="13"/>
  </r>
  <r>
    <m/>
    <x v="166"/>
    <s v="Invoice"/>
    <s v="87885"/>
    <s v="STODELS NURSERIES:MENLOPARK"/>
    <s v="26883069 PETUNIA FALCON BURGUNDY"/>
    <n v="30"/>
    <n v="16.38"/>
    <n v="491.4"/>
    <n v="691.3"/>
    <x v="13"/>
  </r>
  <r>
    <s v="Total for 26883069 PETUNIA FALCON BURGUNDY"/>
    <x v="0"/>
    <m/>
    <m/>
    <m/>
    <m/>
    <n v="40"/>
    <m/>
    <n v="691.3"/>
    <m/>
    <x v="0"/>
  </r>
  <r>
    <s v="26883069 PETUNIA HULAHOOP ROSE"/>
    <x v="0"/>
    <m/>
    <m/>
    <m/>
    <m/>
    <m/>
    <m/>
    <m/>
    <m/>
    <x v="0"/>
  </r>
  <r>
    <m/>
    <x v="48"/>
    <s v="Invoice"/>
    <s v="87855"/>
    <s v="STODELS NURSERIES:BRYANSTON"/>
    <s v="26883069 PETUNIA HULAHOOP ROSE"/>
    <n v="10"/>
    <n v="19.989999999999998"/>
    <n v="199.9"/>
    <n v="199.9"/>
    <x v="13"/>
  </r>
  <r>
    <s v="Total for 26883069 PETUNIA HULAHOOP ROSE"/>
    <x v="0"/>
    <m/>
    <m/>
    <m/>
    <m/>
    <n v="10"/>
    <m/>
    <n v="199.9"/>
    <m/>
    <x v="0"/>
  </r>
  <r>
    <s v="26883069 PETUNIA STRIK PINK VEIN"/>
    <x v="0"/>
    <m/>
    <m/>
    <m/>
    <m/>
    <m/>
    <m/>
    <m/>
    <m/>
    <x v="0"/>
  </r>
  <r>
    <m/>
    <x v="166"/>
    <s v="Invoice"/>
    <s v="87885"/>
    <s v="STODELS NURSERIES:MENLOPARK"/>
    <s v="26883069 PETUNIA STRIK PINK VEIN"/>
    <n v="30"/>
    <n v="16.38"/>
    <n v="491.4"/>
    <n v="491.4"/>
    <x v="13"/>
  </r>
  <r>
    <s v="Total for 26883069 PETUNIA STRIK PINK VEIN"/>
    <x v="0"/>
    <m/>
    <m/>
    <m/>
    <m/>
    <n v="30"/>
    <m/>
    <n v="491.4"/>
    <m/>
    <x v="0"/>
  </r>
  <r>
    <s v="26883069-PETUNIA SRIKE RED"/>
    <x v="0"/>
    <m/>
    <m/>
    <m/>
    <m/>
    <m/>
    <m/>
    <m/>
    <m/>
    <x v="0"/>
  </r>
  <r>
    <m/>
    <x v="159"/>
    <s v="Invoice"/>
    <s v="87756"/>
    <s v="STODELS NURSERIES:FERNDALE"/>
    <s v="26883069-PETUNIA SRIKE RED"/>
    <n v="9"/>
    <n v="19.989999999999998"/>
    <n v="179.91"/>
    <n v="179.91"/>
    <x v="13"/>
  </r>
  <r>
    <s v="Total for 26883069-PETUNIA SRIKE RED"/>
    <x v="0"/>
    <m/>
    <m/>
    <m/>
    <m/>
    <n v="9"/>
    <m/>
    <n v="179.91"/>
    <m/>
    <x v="0"/>
  </r>
  <r>
    <s v="26883069-PETUNIA STRIKE SKY BLUE"/>
    <x v="0"/>
    <m/>
    <m/>
    <m/>
    <m/>
    <m/>
    <m/>
    <m/>
    <m/>
    <x v="0"/>
  </r>
  <r>
    <m/>
    <x v="159"/>
    <s v="Invoice"/>
    <s v="87756"/>
    <s v="STODELS NURSERIES:FERNDALE"/>
    <s v="26883069-PETUNIA STRIKE SKY BLUE"/>
    <n v="9"/>
    <n v="19.989999999999998"/>
    <n v="179.91"/>
    <n v="179.91"/>
    <x v="13"/>
  </r>
  <r>
    <s v="Total for 26883069-PETUNIA STRIKE SKY BLUE"/>
    <x v="0"/>
    <m/>
    <m/>
    <m/>
    <m/>
    <n v="9"/>
    <m/>
    <n v="179.91"/>
    <m/>
    <x v="0"/>
  </r>
  <r>
    <s v="26888385-DAINTHUS CORONET CHERRY RED"/>
    <x v="0"/>
    <m/>
    <m/>
    <m/>
    <m/>
    <m/>
    <m/>
    <m/>
    <m/>
    <x v="0"/>
  </r>
  <r>
    <m/>
    <x v="159"/>
    <s v="Invoice"/>
    <s v="87756"/>
    <s v="STODELS NURSERIES:FERNDALE"/>
    <s v="26180052-DAINTHUS CORONET CHERRY RED"/>
    <n v="9"/>
    <n v="19.989999999999998"/>
    <n v="179.91"/>
    <n v="179.91"/>
    <x v="13"/>
  </r>
  <r>
    <s v="Total for 26888385-DAINTHUS CORONET CHERRY RED"/>
    <x v="0"/>
    <m/>
    <m/>
    <m/>
    <m/>
    <n v="9"/>
    <m/>
    <n v="179.91"/>
    <m/>
    <x v="0"/>
  </r>
  <r>
    <s v="ALYSSUM CLEAR CRYSTAL PURPLE SHADES 15CM"/>
    <x v="0"/>
    <m/>
    <m/>
    <m/>
    <m/>
    <m/>
    <m/>
    <m/>
    <m/>
    <x v="0"/>
  </r>
  <r>
    <m/>
    <x v="2"/>
    <s v="Invoice"/>
    <s v="86253"/>
    <s v="STODELS NURSERIES:FERNDALE"/>
    <s v="26882215 - ANNUAL ALYSSUM CLEAR CRYSTAL PURPLE SHADES 15CM"/>
    <n v="12"/>
    <n v="19.989999999999998"/>
    <n v="239.88"/>
    <n v="239.88"/>
    <x v="13"/>
  </r>
  <r>
    <s v="Total for ALYSSUM CLEAR CRYSTAL PURPLE SHADES 15CM"/>
    <x v="0"/>
    <m/>
    <m/>
    <m/>
    <m/>
    <n v="12"/>
    <m/>
    <n v="239.88"/>
    <m/>
    <x v="0"/>
  </r>
  <r>
    <s v="ALYSSUM CLEAR CRYSTAL WHITE 15CM"/>
    <x v="0"/>
    <m/>
    <m/>
    <m/>
    <m/>
    <m/>
    <m/>
    <m/>
    <m/>
    <x v="0"/>
  </r>
  <r>
    <m/>
    <x v="5"/>
    <s v="Invoice"/>
    <s v="86445"/>
    <s v="BUILDERS WAREHOUSE:GLEN EAGLES"/>
    <s v="ALYSSUM CLEAR CRYSTAL WHITE 15CM"/>
    <n v="100"/>
    <n v="21.3"/>
    <n v="2130"/>
    <n v="2130"/>
    <x v="13"/>
  </r>
  <r>
    <s v="Total for ALYSSUM CLEAR CRYSTAL WHITE 15CM"/>
    <x v="0"/>
    <m/>
    <m/>
    <m/>
    <m/>
    <n v="100"/>
    <m/>
    <n v="2130"/>
    <m/>
    <x v="0"/>
  </r>
  <r>
    <s v="ALYSSUM WONDERLAND WHITE"/>
    <x v="0"/>
    <m/>
    <m/>
    <m/>
    <m/>
    <m/>
    <m/>
    <m/>
    <m/>
    <x v="0"/>
  </r>
  <r>
    <m/>
    <x v="85"/>
    <s v="Invoice"/>
    <s v="89516"/>
    <s v="STODELS NURSERIES:BRYANSTON"/>
    <s v="26882215 - ALYSSUM ASSORTED 15CM"/>
    <n v="5"/>
    <n v="21.2"/>
    <n v="106"/>
    <n v="106"/>
    <x v="13"/>
  </r>
  <r>
    <s v="Total for ALYSSUM WONDERLAND WHITE"/>
    <x v="0"/>
    <m/>
    <m/>
    <m/>
    <m/>
    <n v="5"/>
    <m/>
    <n v="106"/>
    <m/>
    <x v="0"/>
  </r>
  <r>
    <s v="ANTIRRHINUM MADAME BUTTERFLY MIX 15CM"/>
    <x v="0"/>
    <m/>
    <m/>
    <m/>
    <m/>
    <m/>
    <m/>
    <m/>
    <m/>
    <x v="0"/>
  </r>
  <r>
    <m/>
    <x v="253"/>
    <s v="Invoice"/>
    <s v="88573"/>
    <s v="STODELS NURSERIES:FERNDALE"/>
    <s v="26922508 - ANTIRRHINUM   MIX 15CM"/>
    <n v="12"/>
    <n v="23.2"/>
    <n v="278.39999999999998"/>
    <n v="278.39999999999998"/>
    <x v="13"/>
  </r>
  <r>
    <s v="Total for ANTIRRHINUM MADAME BUTTERFLY MIX 15CM"/>
    <x v="0"/>
    <m/>
    <m/>
    <m/>
    <m/>
    <n v="12"/>
    <m/>
    <n v="278.39999999999998"/>
    <m/>
    <x v="0"/>
  </r>
  <r>
    <s v="AT ANTIRRHINUM 15CM POT"/>
    <x v="0"/>
    <m/>
    <m/>
    <m/>
    <m/>
    <m/>
    <m/>
    <m/>
    <m/>
    <x v="0"/>
  </r>
  <r>
    <m/>
    <x v="174"/>
    <s v="Invoice"/>
    <s v="88061"/>
    <s v="ROSES FOR U t/a URTH"/>
    <s v="AT ANTHIRRHINUM 15CM POT"/>
    <n v="10"/>
    <n v="21.2"/>
    <n v="212"/>
    <n v="212"/>
    <x v="13"/>
  </r>
  <r>
    <m/>
    <x v="189"/>
    <s v="Invoice"/>
    <s v="88463"/>
    <s v="ROSES FOR U t/a URTH"/>
    <s v="AT ANTHIRRHINUM 15CM POT"/>
    <n v="16"/>
    <n v="21.2"/>
    <n v="339.2"/>
    <n v="551.20000000000005"/>
    <x v="13"/>
  </r>
  <r>
    <m/>
    <x v="218"/>
    <s v="Invoice"/>
    <s v="88571"/>
    <s v="GREENSIDE KWEKERY"/>
    <s v="AT ANTHIRRHINUM 15CM POT"/>
    <n v="16"/>
    <n v="21.2"/>
    <n v="339.2"/>
    <n v="890.40000000000009"/>
    <x v="13"/>
  </r>
  <r>
    <s v="Total for AT ANTIRRHINUM 15CM POT"/>
    <x v="0"/>
    <m/>
    <m/>
    <m/>
    <m/>
    <n v="42"/>
    <m/>
    <n v="890.40000000000009"/>
    <m/>
    <x v="0"/>
  </r>
  <r>
    <s v="AT DIANTHUS 15CM POT"/>
    <x v="0"/>
    <m/>
    <m/>
    <m/>
    <m/>
    <m/>
    <m/>
    <m/>
    <m/>
    <x v="0"/>
  </r>
  <r>
    <m/>
    <x v="231"/>
    <s v="Invoice"/>
    <s v="86468"/>
    <s v="HABITITNAK/KEENGRO"/>
    <s v="AT DIANTHUS 15CM POT"/>
    <n v="32"/>
    <n v="19.989999999999998"/>
    <n v="639.67999999999995"/>
    <n v="639.67999999999995"/>
    <x v="13"/>
  </r>
  <r>
    <m/>
    <x v="19"/>
    <s v="Invoice"/>
    <s v="86486"/>
    <s v="HABITITNAK/KEENGRO"/>
    <s v="AT DIANTHUS 15CM POT"/>
    <n v="16"/>
    <n v="19.989999999999998"/>
    <n v="319.83999999999997"/>
    <n v="959.52"/>
    <x v="13"/>
  </r>
  <r>
    <m/>
    <x v="285"/>
    <s v="Invoice"/>
    <s v="86861"/>
    <s v="ROSES FOR U t/a URTH"/>
    <s v="AT DIANTHUS 15CM POT"/>
    <n v="16"/>
    <n v="19.989999999999998"/>
    <n v="319.83999999999997"/>
    <n v="1279.3599999999999"/>
    <x v="13"/>
  </r>
  <r>
    <m/>
    <x v="28"/>
    <s v="Invoice"/>
    <s v="87697"/>
    <s v="HABITITNAK/KEENGRO"/>
    <s v="AT DIANTHUS 15CM POT"/>
    <n v="32"/>
    <n v="19.989999999999998"/>
    <n v="639.67999999999995"/>
    <n v="1919.04"/>
    <x v="13"/>
  </r>
  <r>
    <m/>
    <x v="174"/>
    <s v="Invoice"/>
    <s v=""/>
    <s v="PLANT FACTORY"/>
    <s v="AT DIANTHUS 15CM POT"/>
    <n v="16"/>
    <n v="21.2"/>
    <n v="339.2"/>
    <n v="2258.2399999999998"/>
    <x v="13"/>
  </r>
  <r>
    <m/>
    <x v="181"/>
    <s v="Invoice"/>
    <s v="88290"/>
    <s v="HABITITNAK/KEENGRO"/>
    <s v="AT DIANTHUS 15CM POT"/>
    <n v="16"/>
    <n v="17"/>
    <n v="272"/>
    <n v="2530.2399999999998"/>
    <x v="13"/>
  </r>
  <r>
    <m/>
    <x v="81"/>
    <s v="Invoice"/>
    <s v="89411"/>
    <s v="ROSES FOR U t/a URTH"/>
    <s v="AT DIANTHUS 15CM POT"/>
    <n v="20"/>
    <n v="21.2"/>
    <n v="424"/>
    <n v="2954.24"/>
    <x v="13"/>
  </r>
  <r>
    <s v="Total for AT DIANTHUS 15CM POT"/>
    <x v="0"/>
    <m/>
    <m/>
    <m/>
    <m/>
    <n v="148"/>
    <m/>
    <n v="2954.24"/>
    <m/>
    <x v="0"/>
  </r>
  <r>
    <s v="BEGONIA DRAGON WING RED 15CM"/>
    <x v="0"/>
    <m/>
    <m/>
    <m/>
    <m/>
    <m/>
    <m/>
    <m/>
    <m/>
    <x v="0"/>
  </r>
  <r>
    <m/>
    <x v="297"/>
    <s v="Invoice"/>
    <s v="86197"/>
    <s v="STODELS NURSERIES:BRYANSTON"/>
    <s v="26884240 - PERENNIAL BEGONIA DRAGON WING RED 15CM"/>
    <n v="4"/>
    <n v="19.989999999999998"/>
    <n v="79.959999999999994"/>
    <n v="79.959999999999994"/>
    <x v="13"/>
  </r>
  <r>
    <s v="Total for BEGONIA DRAGON WING RED 15CM"/>
    <x v="0"/>
    <m/>
    <m/>
    <m/>
    <m/>
    <n v="4"/>
    <m/>
    <n v="79.959999999999994"/>
    <m/>
    <x v="0"/>
  </r>
  <r>
    <s v="BELLIS HABANERA WHITE WITH RED TIPS"/>
    <x v="0"/>
    <m/>
    <m/>
    <m/>
    <m/>
    <m/>
    <m/>
    <m/>
    <m/>
    <x v="0"/>
  </r>
  <r>
    <m/>
    <x v="159"/>
    <s v="Invoice"/>
    <s v="87756"/>
    <s v="STODELS NURSERIES:FERNDALE"/>
    <s v="26911182-BELLIS HABANERA WHITE WITH RED TIPS"/>
    <n v="9"/>
    <n v="19.989999999999998"/>
    <n v="179.91"/>
    <n v="179.91"/>
    <x v="13"/>
  </r>
  <r>
    <s v="Total for BELLIS HABANERA WHITE WITH RED TIPS"/>
    <x v="0"/>
    <m/>
    <m/>
    <m/>
    <m/>
    <n v="9"/>
    <m/>
    <n v="179.91"/>
    <m/>
    <x v="0"/>
  </r>
  <r>
    <s v="CELOSIA SOL LIZARD LEAF 15CM"/>
    <x v="0"/>
    <m/>
    <m/>
    <m/>
    <m/>
    <m/>
    <m/>
    <m/>
    <m/>
    <x v="0"/>
  </r>
  <r>
    <m/>
    <x v="253"/>
    <s v="Invoice"/>
    <s v="88573"/>
    <s v="STODELS NURSERIES:FERNDALE"/>
    <s v="26467634 - CELOSIA  ASS 15CM"/>
    <n v="12"/>
    <n v="23.2"/>
    <n v="278.39999999999998"/>
    <n v="278.39999999999998"/>
    <x v="13"/>
  </r>
  <r>
    <s v="Total for CELOSIA SOL LIZARD LEAF 15CM"/>
    <x v="0"/>
    <m/>
    <m/>
    <m/>
    <m/>
    <n v="12"/>
    <m/>
    <n v="278.39999999999998"/>
    <m/>
    <x v="0"/>
  </r>
  <r>
    <s v="CHILLI BIRDS EYE SCORCHER 15CM"/>
    <x v="0"/>
    <m/>
    <m/>
    <m/>
    <m/>
    <m/>
    <m/>
    <m/>
    <m/>
    <x v="0"/>
  </r>
  <r>
    <m/>
    <x v="19"/>
    <s v="Invoice"/>
    <s v="86517"/>
    <s v="SPAR NORTH RAND DC:QUEENSWOOD"/>
    <s v="CHILLI 15CM"/>
    <n v="10"/>
    <n v="18.649999999999999"/>
    <n v="186.5"/>
    <n v="186.5"/>
    <x v="13"/>
  </r>
  <r>
    <s v="Total for CHILLI BIRDS EYE SCORCHER 15CM"/>
    <x v="0"/>
    <m/>
    <m/>
    <m/>
    <m/>
    <n v="10"/>
    <m/>
    <n v="186.5"/>
    <m/>
    <x v="0"/>
  </r>
  <r>
    <s v="COLOUR MAGIC 15CM"/>
    <x v="0"/>
    <m/>
    <m/>
    <m/>
    <m/>
    <m/>
    <m/>
    <m/>
    <m/>
    <x v="0"/>
  </r>
  <r>
    <m/>
    <x v="279"/>
    <s v="Invoice"/>
    <s v="86051"/>
    <s v="GARDENSHOP PARKTOWN"/>
    <s v="COLOUR MAGIC 15CM"/>
    <n v="138"/>
    <n v="19.989999999999998"/>
    <n v="2758.62"/>
    <n v="2758.62"/>
    <x v="13"/>
  </r>
  <r>
    <m/>
    <x v="279"/>
    <s v="Invoice"/>
    <s v="86051"/>
    <s v="GARDENSHOP PARKTOWN"/>
    <s v="SPECIAL - WHITE PETUNIA 15CM"/>
    <n v="32"/>
    <n v="14.99"/>
    <n v="479.68"/>
    <n v="3238.2999999999997"/>
    <x v="13"/>
  </r>
  <r>
    <m/>
    <x v="279"/>
    <s v="Invoice"/>
    <s v="86052"/>
    <s v="BUILDERS WAREHOUSE:SOUTHGATE"/>
    <s v="COLOUR MAGIC 15CM"/>
    <n v="20"/>
    <n v="21.3"/>
    <n v="426"/>
    <n v="3664.2999999999997"/>
    <x v="13"/>
  </r>
  <r>
    <m/>
    <x v="279"/>
    <s v="Invoice"/>
    <s v="86053"/>
    <s v="BUILDERS WAREHOUSE:CRESTA"/>
    <s v="COLOUR MAGIC 15CM"/>
    <n v="26"/>
    <n v="21.3"/>
    <n v="553.79999999999995"/>
    <n v="4218.0999999999995"/>
    <x v="13"/>
  </r>
  <r>
    <m/>
    <x v="279"/>
    <s v="Invoice"/>
    <s v="86054"/>
    <s v="FH CHAMBERLAIN TRADING (PTY) LTD:CENTURION"/>
    <s v="COLOUR MAGIC 15CM"/>
    <n v="80"/>
    <n v="19.75"/>
    <n v="1580"/>
    <n v="5798.0999999999995"/>
    <x v="13"/>
  </r>
  <r>
    <m/>
    <x v="279"/>
    <s v="Invoice"/>
    <s v="86055"/>
    <s v="BUILDERS WAREHOUSE:KLERKSDORP"/>
    <s v="COLOUR MAGIC 15CM"/>
    <n v="112"/>
    <n v="21.3"/>
    <n v="2385.6"/>
    <n v="8183.6999999999989"/>
    <x v="13"/>
  </r>
  <r>
    <m/>
    <x v="279"/>
    <s v="Invoice"/>
    <s v="86056"/>
    <s v="FH CHAMBERLAIN TRADING (PTY) LTD:WATERKLOOF GLEN"/>
    <s v="COLOUR MAGIC 15CM"/>
    <n v="105"/>
    <n v="19.75"/>
    <n v="2073.75"/>
    <n v="10257.449999999999"/>
    <x v="13"/>
  </r>
  <r>
    <m/>
    <x v="279"/>
    <s v="Invoice"/>
    <s v="86073"/>
    <s v="BUILDERS WAREHOUSE:POLOKWANE"/>
    <s v="COLOUR MAGIC 15CM"/>
    <n v="50"/>
    <n v="21.3"/>
    <n v="1065"/>
    <n v="11322.449999999999"/>
    <x v="13"/>
  </r>
  <r>
    <m/>
    <x v="224"/>
    <s v="Invoice"/>
    <s v="86059"/>
    <s v="BUILDERS WAREHOUSE:SUNWARD PARK"/>
    <s v="COLOUR MAGIC 15CM"/>
    <n v="100"/>
    <n v="21.3"/>
    <n v="2130"/>
    <n v="13452.449999999999"/>
    <x v="13"/>
  </r>
  <r>
    <m/>
    <x v="224"/>
    <s v="Invoice"/>
    <s v="86060"/>
    <s v="BUILDERS WAREHOUSE:KEMPTON PARK"/>
    <s v="COLOUR MAGIC 15CM"/>
    <n v="50"/>
    <n v="21.3"/>
    <n v="1065"/>
    <n v="14517.449999999999"/>
    <x v="13"/>
  </r>
  <r>
    <m/>
    <x v="224"/>
    <s v="Invoice"/>
    <s v="86061"/>
    <s v="FH CHAMBERLAIN TRADING (PTY) LTD:STRUBENSVALLEY"/>
    <s v="COLOUR MAGIC 15CM"/>
    <n v="80"/>
    <n v="19.75"/>
    <n v="1580"/>
    <n v="16097.449999999999"/>
    <x v="13"/>
  </r>
  <r>
    <m/>
    <x v="224"/>
    <s v="Invoice"/>
    <s v="86062"/>
    <s v="BUILDERS WAREHOUSE:NOORDHEUWEL"/>
    <s v="COLOUR MAGIC 15CM"/>
    <n v="120"/>
    <n v="21.3"/>
    <n v="2556"/>
    <n v="18653.449999999997"/>
    <x v="13"/>
  </r>
  <r>
    <m/>
    <x v="224"/>
    <s v="Invoice"/>
    <s v="86063"/>
    <s v="BUILDERS WAREHOUSE:NEWMARKET"/>
    <s v="COLOUR MAGIC 15CM"/>
    <n v="150"/>
    <n v="21.3"/>
    <n v="3195"/>
    <n v="21848.449999999997"/>
    <x v="13"/>
  </r>
  <r>
    <m/>
    <x v="224"/>
    <s v="Invoice"/>
    <s v="86065"/>
    <s v="BUILDERS WAREHOUSE:STRUBENS VALLEY"/>
    <s v="COLOUR MAGIC 15CM"/>
    <n v="32"/>
    <n v="21.3"/>
    <n v="681.6"/>
    <n v="22530.049999999996"/>
    <x v="13"/>
  </r>
  <r>
    <m/>
    <x v="224"/>
    <s v="Invoice"/>
    <s v="86066"/>
    <s v="BUILDERS WAREHOUSE:BOKSBURG (NEW)"/>
    <s v="COLOUR MAGIC 15CM"/>
    <n v="100"/>
    <n v="21.3"/>
    <n v="2130"/>
    <n v="24660.049999999996"/>
    <x v="13"/>
  </r>
  <r>
    <m/>
    <x v="224"/>
    <s v="Invoice"/>
    <s v="86068"/>
    <s v="THYME SQUARE"/>
    <s v="COLOUR MAGIC 15CM"/>
    <n v="50"/>
    <n v="19.989999999999998"/>
    <n v="999.5"/>
    <n v="25659.549999999996"/>
    <x v="13"/>
  </r>
  <r>
    <m/>
    <x v="224"/>
    <s v="Invoice"/>
    <s v="86076"/>
    <s v="BUILDERS WAREHOUSE:THOHOYANDOU"/>
    <s v="COLOUR MAGIC 15CM"/>
    <n v="60"/>
    <n v="21.3"/>
    <n v="1278"/>
    <n v="26937.549999999996"/>
    <x v="13"/>
  </r>
  <r>
    <m/>
    <x v="224"/>
    <s v="Invoice"/>
    <s v="86074"/>
    <s v="BUILDERS WAREHOUSE:SECUNDA"/>
    <s v="COLOUR MAGIC 15CM"/>
    <n v="160"/>
    <n v="21.3"/>
    <n v="3408"/>
    <n v="30345.549999999996"/>
    <x v="13"/>
  </r>
  <r>
    <m/>
    <x v="299"/>
    <s v="Invoice"/>
    <s v="86070"/>
    <s v="BUILDERS WAREHOUSE:BOKSBURG (NEW)"/>
    <s v="COLOUR MAGIC 15CM"/>
    <n v="20"/>
    <n v="21.3"/>
    <n v="426"/>
    <n v="30771.549999999996"/>
    <x v="13"/>
  </r>
  <r>
    <m/>
    <x v="299"/>
    <s v="Invoice"/>
    <s v="86105"/>
    <s v="BUILDERS WAREHOUSE:NORWOOD"/>
    <s v="COLOUR MAGIC 15CM"/>
    <n v="64"/>
    <n v="21.3"/>
    <n v="1363.2"/>
    <n v="32134.749999999996"/>
    <x v="13"/>
  </r>
  <r>
    <m/>
    <x v="299"/>
    <s v="Invoice"/>
    <s v="86108"/>
    <s v="BUILDERS WAREHOUSE:STRUBENS VALLEY"/>
    <s v="COLOUR MAGIC 15CM"/>
    <n v="20"/>
    <n v="21.3"/>
    <n v="426"/>
    <n v="32560.749999999996"/>
    <x v="13"/>
  </r>
  <r>
    <m/>
    <x v="280"/>
    <s v="Invoice"/>
    <s v="86079"/>
    <s v="FH CHAMBERLAIN TRADING (PTY) LTD:KYALAMI"/>
    <s v="COLOUR MAGIC 15CM"/>
    <n v="80"/>
    <n v="19.75"/>
    <n v="1580"/>
    <n v="34140.75"/>
    <x v="13"/>
  </r>
  <r>
    <m/>
    <x v="280"/>
    <s v="Invoice"/>
    <s v="86080"/>
    <s v="BUILDERS WAREHOUSE:ZAMBEZI"/>
    <s v="COLOUR MAGIC 15CM"/>
    <n v="120"/>
    <n v="21.3"/>
    <n v="2556"/>
    <n v="36696.75"/>
    <x v="13"/>
  </r>
  <r>
    <m/>
    <x v="280"/>
    <s v="Invoice"/>
    <s v="86082"/>
    <s v="BUILDERS WAREHOUSE:MIDRAND"/>
    <s v="COLOUR MAGIC 15CM"/>
    <n v="64"/>
    <n v="21.3"/>
    <n v="1363.2"/>
    <n v="38059.949999999997"/>
    <x v="13"/>
  </r>
  <r>
    <m/>
    <x v="280"/>
    <s v="Invoice"/>
    <s v="86083"/>
    <s v="BUILDERS WAREHOUSE:RIVONIA"/>
    <s v="COLOUR MAGIC 15CM"/>
    <n v="46"/>
    <n v="21.3"/>
    <n v="979.8"/>
    <n v="39039.75"/>
    <x v="13"/>
  </r>
  <r>
    <m/>
    <x v="280"/>
    <s v="Invoice"/>
    <s v="86088"/>
    <s v="BUILDERS WAREHOUSE:GLEN EAGLES"/>
    <s v="COLOUR MAGIC 15CM"/>
    <n v="140"/>
    <n v="21.3"/>
    <n v="2982"/>
    <n v="42021.75"/>
    <x v="13"/>
  </r>
  <r>
    <m/>
    <x v="280"/>
    <s v="Invoice"/>
    <s v="86089"/>
    <s v="BUILDERS WAREHOUSE:LYNNWOOD"/>
    <s v="COLOUR MAGIC 15CM"/>
    <n v="64"/>
    <n v="21.3"/>
    <n v="1363.2"/>
    <n v="43384.95"/>
    <x v="13"/>
  </r>
  <r>
    <m/>
    <x v="280"/>
    <s v="Invoice"/>
    <s v="86090"/>
    <s v="CENTRAL NURSERY DEPOT"/>
    <s v="COLOUR MAGIC 15CM"/>
    <n v="64"/>
    <n v="19.989999999999998"/>
    <n v="1279.3599999999999"/>
    <n v="44664.31"/>
    <x v="13"/>
  </r>
  <r>
    <m/>
    <x v="280"/>
    <s v="Invoice"/>
    <s v="86095"/>
    <s v="BUILDERS WAREHOUSE:WOODLANDS"/>
    <s v="COLOUR MAGIC 15CM"/>
    <n v="18"/>
    <n v="21.3"/>
    <n v="383.4"/>
    <n v="45047.71"/>
    <x v="13"/>
  </r>
  <r>
    <m/>
    <x v="280"/>
    <s v="Invoice"/>
    <s v="86096"/>
    <s v="BUILDERS WAREHOUSE:BRYANSTON"/>
    <s v="COLOUR MAGIC 15CM"/>
    <n v="16"/>
    <n v="21.3"/>
    <n v="340.8"/>
    <n v="45388.51"/>
    <x v="13"/>
  </r>
  <r>
    <m/>
    <x v="280"/>
    <s v="Invoice"/>
    <s v="86122"/>
    <s v="BUILDERS WAREHOUSE:NELSPRUIT"/>
    <s v="COLOUR MAGIC 15CM"/>
    <n v="380"/>
    <n v="21.3"/>
    <n v="8094"/>
    <n v="53482.51"/>
    <x v="13"/>
  </r>
  <r>
    <m/>
    <x v="225"/>
    <s v="Invoice"/>
    <s v="86097"/>
    <s v="FH CHAMBERLAIN TRADING (PTY) LTD:SILVER LAKES"/>
    <s v="COLOUR MAGIC 15CM"/>
    <n v="60"/>
    <n v="19.75"/>
    <n v="1185"/>
    <n v="54667.51"/>
    <x v="13"/>
  </r>
  <r>
    <m/>
    <x v="225"/>
    <s v="Invoice"/>
    <s v="85809"/>
    <s v="FH CHAMBERLAIN TRADING (PTY) LTD:MONTANA"/>
    <s v="COLOUR MAGIC 15CM"/>
    <n v="120"/>
    <n v="19.75"/>
    <n v="2370"/>
    <n v="57037.51"/>
    <x v="13"/>
  </r>
  <r>
    <m/>
    <x v="225"/>
    <s v="Invoice"/>
    <s v="85820"/>
    <s v="BUILDERS WAREHOUSE:LAMBTON"/>
    <s v="COLOUR MAGIC 15CM"/>
    <n v="105"/>
    <n v="21.3"/>
    <n v="2236.5"/>
    <n v="59274.01"/>
    <x v="13"/>
  </r>
  <r>
    <m/>
    <x v="225"/>
    <s v="Invoice"/>
    <s v="86110"/>
    <s v="BUILDERS WAREHOUSE:EDENVALE"/>
    <s v="COLOUR MAGIC 15CM"/>
    <n v="100"/>
    <n v="21.3"/>
    <n v="2130"/>
    <n v="61404.01"/>
    <x v="13"/>
  </r>
  <r>
    <m/>
    <x v="225"/>
    <s v="Invoice"/>
    <s v="86111"/>
    <s v="BUILDERS WAREHOUSE:SOUTHGATE"/>
    <s v="COLOUR MAGIC 15CM"/>
    <n v="16"/>
    <n v="21.3"/>
    <n v="340.8"/>
    <n v="61744.810000000005"/>
    <x v="13"/>
  </r>
  <r>
    <m/>
    <x v="225"/>
    <s v="Invoice"/>
    <s v="86112"/>
    <s v="BUILDERS WAREHOUSE:CHERRY LANE"/>
    <s v="COLOUR MAGIC 15CM"/>
    <n v="20"/>
    <n v="21.3"/>
    <n v="426"/>
    <n v="62170.810000000005"/>
    <x v="13"/>
  </r>
  <r>
    <m/>
    <x v="225"/>
    <s v="Invoice"/>
    <s v="86116"/>
    <s v="BRAKPAN GARDEN CENTRE"/>
    <s v="COLOUR MAGIC 15CM"/>
    <n v="23"/>
    <n v="19.989999999999998"/>
    <n v="459.77"/>
    <n v="62630.58"/>
    <x v="13"/>
  </r>
  <r>
    <m/>
    <x v="225"/>
    <s v="Invoice"/>
    <s v="86117"/>
    <s v="SYLVIA PASS GARDEN CENTRE"/>
    <s v="COLOUR MAGIC 15CM"/>
    <n v="50"/>
    <n v="19.989999999999998"/>
    <n v="999.5"/>
    <n v="63630.080000000002"/>
    <x v="13"/>
  </r>
  <r>
    <m/>
    <x v="225"/>
    <s v="Invoice"/>
    <s v="86137"/>
    <s v="BUILDERS WAREHOUSE:BLOEMFONTEIN"/>
    <s v="COLOUR MAGIC 15CM"/>
    <n v="310"/>
    <n v="21.3"/>
    <n v="6603"/>
    <n v="70233.08"/>
    <x v="13"/>
  </r>
  <r>
    <m/>
    <x v="45"/>
    <s v="Invoice"/>
    <s v="86124"/>
    <s v="BUILDERS WAREHOUSE:GREENSTONE"/>
    <s v="COLOUR MAGIC 15CM"/>
    <n v="144"/>
    <n v="21.3"/>
    <n v="3067.2"/>
    <n v="73300.28"/>
    <x v="13"/>
  </r>
  <r>
    <m/>
    <x v="45"/>
    <s v="Invoice"/>
    <s v="86125"/>
    <s v="BUILDERS WAREHOUSE:ROBINDALE"/>
    <s v="COLOUR MAGIC 15CM"/>
    <n v="96"/>
    <n v="21.3"/>
    <n v="2044.8"/>
    <n v="75345.08"/>
    <x v="13"/>
  </r>
  <r>
    <m/>
    <x v="45"/>
    <s v="Invoice"/>
    <s v="86126"/>
    <s v="BUILDERS WAREHOUSE:STRUBENS VALLEY"/>
    <s v="COLOUR MAGIC 15CM"/>
    <n v="100"/>
    <n v="21.3"/>
    <n v="2130"/>
    <n v="77475.08"/>
    <x v="13"/>
  </r>
  <r>
    <m/>
    <x v="45"/>
    <s v="Invoice"/>
    <s v="86127"/>
    <s v="BUILDERS WAREHOUSE:KEMPTON PARK"/>
    <s v="COLOUR MAGIC 15CM"/>
    <n v="230"/>
    <n v="21.3"/>
    <n v="4899"/>
    <n v="82374.080000000002"/>
    <x v="13"/>
  </r>
  <r>
    <m/>
    <x v="45"/>
    <s v="Invoice"/>
    <s v="86128"/>
    <s v="BUILDERS WAREHOUSE:BEDFORDVIEW"/>
    <s v="COLOUR MAGIC 15CM"/>
    <n v="48"/>
    <n v="21.3"/>
    <n v="1022.4"/>
    <n v="83396.479999999996"/>
    <x v="13"/>
  </r>
  <r>
    <m/>
    <x v="45"/>
    <s v="Invoice"/>
    <s v="86129"/>
    <s v="BUILDERS WAREHOUSE:NORWOOD"/>
    <s v="COLOUR MAGIC 15CM"/>
    <n v="40"/>
    <n v="21.3"/>
    <n v="852"/>
    <n v="84248.48"/>
    <x v="13"/>
  </r>
  <r>
    <m/>
    <x v="45"/>
    <s v="Invoice"/>
    <s v="86132"/>
    <s v="LITTLE AUSTRIA"/>
    <s v="COLOUR MAGIC 15CM"/>
    <n v="42"/>
    <n v="19.989999999999998"/>
    <n v="839.58"/>
    <n v="85088.06"/>
    <x v="13"/>
  </r>
  <r>
    <m/>
    <x v="45"/>
    <s v="Invoice"/>
    <s v="86138"/>
    <s v="CASH SALE"/>
    <s v="COLOUR MAGIC 15CM"/>
    <n v="4"/>
    <n v="19.989999999999998"/>
    <n v="79.959999999999994"/>
    <n v="85168.02"/>
    <x v="13"/>
  </r>
  <r>
    <m/>
    <x v="209"/>
    <s v="Invoice"/>
    <s v="86139"/>
    <s v="BUILDERS WAREHOUSE:CARNIVAL MALL"/>
    <s v="COLOUR MAGIC 15CM"/>
    <n v="104"/>
    <n v="21.3"/>
    <n v="2215.1999999999998"/>
    <n v="87383.22"/>
    <x v="13"/>
  </r>
  <r>
    <m/>
    <x v="209"/>
    <s v="Invoice"/>
    <s v="86142"/>
    <s v="BUILDERS WAREHOUSE:BOKSBURG (NEW)"/>
    <s v="COLOUR MAGIC 15CM"/>
    <n v="60"/>
    <n v="21.3"/>
    <n v="1278"/>
    <n v="88661.22"/>
    <x v="13"/>
  </r>
  <r>
    <m/>
    <x v="209"/>
    <s v="Invoice"/>
    <s v="86143"/>
    <s v="BUILDERS WAREHOUSE:MAFIKENG"/>
    <s v="COLOUR MAGIC 15CM"/>
    <n v="300"/>
    <n v="21.3"/>
    <n v="6390"/>
    <n v="95051.22"/>
    <x v="13"/>
  </r>
  <r>
    <m/>
    <x v="209"/>
    <s v="Invoice"/>
    <s v="86144"/>
    <s v="BUILDERS WAREHOUSE:NEWMARKET"/>
    <s v="COLOUR MAGIC 15CM"/>
    <n v="104"/>
    <n v="21.3"/>
    <n v="2215.1999999999998"/>
    <n v="97266.42"/>
    <x v="13"/>
  </r>
  <r>
    <m/>
    <x v="209"/>
    <s v="Invoice"/>
    <s v="86145"/>
    <s v="BUILDERS WAREHOUSE:RIVONIA"/>
    <s v="COLOUR MAGIC 15CM"/>
    <n v="90"/>
    <n v="21.3"/>
    <n v="1917"/>
    <n v="99183.42"/>
    <x v="13"/>
  </r>
  <r>
    <m/>
    <x v="209"/>
    <s v="Invoice"/>
    <s v="86146"/>
    <s v="RUSTENBURG KWEKERY"/>
    <s v="COLOUR MAGIC 15CM"/>
    <n v="37"/>
    <n v="19.989999999999998"/>
    <n v="739.63"/>
    <n v="99923.05"/>
    <x v="13"/>
  </r>
  <r>
    <m/>
    <x v="209"/>
    <s v="Invoice"/>
    <s v="86147"/>
    <s v="BUILDERS WAREHOUSE:GLEN EAGLES"/>
    <s v="COLOUR MAGIC 15CM"/>
    <n v="120"/>
    <n v="21.3"/>
    <n v="2556"/>
    <n v="102479.05"/>
    <x v="13"/>
  </r>
  <r>
    <m/>
    <x v="209"/>
    <s v="Invoice"/>
    <s v="86148"/>
    <s v="LIFESTYLE HOME GARDEN"/>
    <s v="COLOUR MAGIC 15CM"/>
    <n v="200"/>
    <n v="18.989999999999998"/>
    <n v="3798"/>
    <n v="106277.05"/>
    <x v="13"/>
  </r>
  <r>
    <m/>
    <x v="209"/>
    <s v="Invoice"/>
    <s v="86149"/>
    <s v="THYME SQUARE"/>
    <s v="COLOUR MAGIC 15CM"/>
    <n v="42"/>
    <n v="19.989999999999998"/>
    <n v="839.58"/>
    <n v="107116.63"/>
    <x v="13"/>
  </r>
  <r>
    <m/>
    <x v="209"/>
    <s v="Invoice"/>
    <s v="86152"/>
    <s v="AGRI 2 MARKET"/>
    <s v="COLOUR MAGIC 15CM"/>
    <n v="240"/>
    <n v="16.149999999999999"/>
    <n v="3876"/>
    <n v="110992.63"/>
    <x v="13"/>
  </r>
  <r>
    <m/>
    <x v="209"/>
    <s v="Invoice"/>
    <s v="86153"/>
    <s v="AGRI 2 MARKET"/>
    <s v="COLOUR MAGIC 15CM"/>
    <n v="310"/>
    <n v="16.149999999999999"/>
    <n v="5006.5"/>
    <n v="115999.13"/>
    <x v="13"/>
  </r>
  <r>
    <m/>
    <x v="209"/>
    <s v="Invoice"/>
    <s v="86155"/>
    <s v="BUILDERS WAREHOUSE:NEWCASTLE"/>
    <s v="COLOUR MAGIC 15CM"/>
    <n v="176"/>
    <n v="21.3"/>
    <n v="3748.8"/>
    <n v="119747.93000000001"/>
    <x v="13"/>
  </r>
  <r>
    <m/>
    <x v="1"/>
    <s v="Invoice"/>
    <s v="86156"/>
    <s v="BUILDERS WAREHOUSE:RUSTENBURG"/>
    <s v="COLOUR MAGIC 15CM"/>
    <n v="240"/>
    <n v="21.3"/>
    <n v="5112"/>
    <n v="124859.93000000001"/>
    <x v="13"/>
  </r>
  <r>
    <m/>
    <x v="1"/>
    <s v="Invoice"/>
    <s v="86186"/>
    <s v="BUILDERS WAREHOUSE:STRUBENS VALLEY"/>
    <s v="COLOUR MAGIC 15CM"/>
    <n v="40"/>
    <n v="21.3"/>
    <n v="852"/>
    <n v="125711.93000000001"/>
    <x v="13"/>
  </r>
  <r>
    <m/>
    <x v="1"/>
    <s v="Invoice"/>
    <s v="86187"/>
    <s v="BUILDERS WAREHOUSE:NOORDHEUWEL"/>
    <s v="COLOUR MAGIC 15CM"/>
    <n v="40"/>
    <n v="21.3"/>
    <n v="852"/>
    <n v="126563.93000000001"/>
    <x v="13"/>
  </r>
  <r>
    <m/>
    <x v="1"/>
    <s v="Invoice"/>
    <s v="86188"/>
    <s v="BUILDERS WAREHOUSE:ROBINDALE"/>
    <s v="COLOUR MAGIC 15CM"/>
    <n v="72"/>
    <n v="21.3"/>
    <n v="1533.6"/>
    <n v="128097.53000000001"/>
    <x v="13"/>
  </r>
  <r>
    <m/>
    <x v="1"/>
    <s v="Invoice"/>
    <s v="86225"/>
    <s v="LITTLE AUSTRIA"/>
    <s v="COLOUR MAGIC 15CM"/>
    <n v="16"/>
    <n v="19.989999999999998"/>
    <n v="319.83999999999997"/>
    <n v="128417.37000000001"/>
    <x v="13"/>
  </r>
  <r>
    <m/>
    <x v="13"/>
    <s v="Invoice"/>
    <s v="86158"/>
    <s v="BUILDERS WAREHOUSE:WOODLANDS"/>
    <s v="COLOUR MAGIC 15CM"/>
    <n v="64"/>
    <n v="21.3"/>
    <n v="1363.2"/>
    <n v="129780.57"/>
    <x v="13"/>
  </r>
  <r>
    <m/>
    <x v="13"/>
    <s v="Invoice"/>
    <s v="86160"/>
    <s v="BUILDERS WAREHOUSE:FOURWAYS"/>
    <s v="COLOUR MAGIC 15CM"/>
    <n v="40"/>
    <n v="21.3"/>
    <n v="852"/>
    <n v="130632.57"/>
    <x v="13"/>
  </r>
  <r>
    <m/>
    <x v="13"/>
    <s v="Invoice"/>
    <s v="86161"/>
    <s v="BUILDERS WAREHOUSE:ERASMUS PARK"/>
    <s v="COLOUR MAGIC 15CM"/>
    <n v="204"/>
    <n v="21.3"/>
    <n v="4345.2"/>
    <n v="134977.77000000002"/>
    <x v="13"/>
  </r>
  <r>
    <m/>
    <x v="13"/>
    <s v="Invoice"/>
    <s v="86162"/>
    <s v="BUILDERS WAREHOUSE:LYNNWOOD"/>
    <s v="COLOUR MAGIC 15CM"/>
    <n v="48"/>
    <n v="21.3"/>
    <n v="1022.4"/>
    <n v="136000.17000000001"/>
    <x v="13"/>
  </r>
  <r>
    <m/>
    <x v="13"/>
    <s v="Invoice"/>
    <s v="86164"/>
    <s v="BUILDERS WAREHOUSE:ZAMBEZI"/>
    <s v="COLOUR MAGIC 15CM"/>
    <n v="80"/>
    <n v="21.3"/>
    <n v="1704"/>
    <n v="137704.17000000001"/>
    <x v="13"/>
  </r>
  <r>
    <m/>
    <x v="13"/>
    <s v="Invoice"/>
    <s v="86165"/>
    <s v="FH CHAMBERLAIN TRADING (PTY) LTD:KYALAMI"/>
    <s v="COLOUR MAGIC 15CM"/>
    <n v="30"/>
    <n v="19.75"/>
    <n v="592.5"/>
    <n v="138296.67000000001"/>
    <x v="13"/>
  </r>
  <r>
    <m/>
    <x v="13"/>
    <s v="Invoice"/>
    <s v="86166"/>
    <s v="FH CHAMBERLAIN TRADING (PTY) LTD:SILVER LAKES"/>
    <s v="COLOUR MAGIC 15CM"/>
    <n v="42"/>
    <n v="19.75"/>
    <n v="829.5"/>
    <n v="139126.17000000001"/>
    <x v="13"/>
  </r>
  <r>
    <m/>
    <x v="13"/>
    <s v="Invoice"/>
    <s v="86168"/>
    <s v="BUILDERS WAREHOUSE:CENTURION"/>
    <s v="COLOUR MAGIC 15CM"/>
    <n v="180"/>
    <n v="21.3"/>
    <n v="3834"/>
    <n v="142960.17000000001"/>
    <x v="13"/>
  </r>
  <r>
    <m/>
    <x v="13"/>
    <s v="Invoice"/>
    <s v="86169"/>
    <s v="BUILDERS WAREHOUSE:RIVONIA"/>
    <s v="COLOUR MAGIC 15CM"/>
    <n v="50"/>
    <n v="21.3"/>
    <n v="1065"/>
    <n v="144025.17000000001"/>
    <x v="13"/>
  </r>
  <r>
    <m/>
    <x v="13"/>
    <s v="Invoice"/>
    <s v="86171"/>
    <s v="BUILDERS WAREHOUSE:CEDAR SQUARE"/>
    <s v="COLOUR MAGIC 15CM"/>
    <n v="40"/>
    <n v="21.3"/>
    <n v="852"/>
    <n v="144877.17000000001"/>
    <x v="13"/>
  </r>
  <r>
    <m/>
    <x v="13"/>
    <s v="Invoice"/>
    <s v="86173"/>
    <s v="BUILDERS WAREHOUSE:RASLOUW"/>
    <s v="COLOUR MAGIC 15CM"/>
    <n v="64"/>
    <n v="21.3"/>
    <n v="1363.2"/>
    <n v="146240.37000000002"/>
    <x v="13"/>
  </r>
  <r>
    <m/>
    <x v="13"/>
    <s v="Invoice"/>
    <s v="86198"/>
    <s v="BUILDERS WAREHOUSE:MIDDELBURG"/>
    <s v="COLOUR MAGIC 15CM"/>
    <n v="32"/>
    <n v="21.3"/>
    <n v="681.6"/>
    <n v="146921.97000000003"/>
    <x v="13"/>
  </r>
  <r>
    <m/>
    <x v="296"/>
    <s v="Invoice"/>
    <s v="86191"/>
    <s v="LOTS OF POTS CENTURION"/>
    <s v="COLOUR MAGIC 15CM"/>
    <n v="10"/>
    <n v="19.989999999999998"/>
    <n v="199.9"/>
    <n v="147121.87000000002"/>
    <x v="13"/>
  </r>
  <r>
    <m/>
    <x v="296"/>
    <s v="Invoice"/>
    <s v="86193"/>
    <s v="BUILDERS WAREHOUSE:HARTEBEESPOORT"/>
    <s v="COLOUR MAGIC 15CM"/>
    <n v="120"/>
    <n v="21.3"/>
    <n v="2556"/>
    <n v="149677.87000000002"/>
    <x v="13"/>
  </r>
  <r>
    <m/>
    <x v="297"/>
    <s v="Invoice"/>
    <s v="86200"/>
    <s v="BUILDERS WAREHOUSE:NORTHRIDING"/>
    <s v="COLOUR MAGIC 15CM"/>
    <n v="72"/>
    <n v="21.3"/>
    <n v="1533.6"/>
    <n v="151211.47000000003"/>
    <x v="13"/>
  </r>
  <r>
    <m/>
    <x v="297"/>
    <s v="Invoice"/>
    <s v="86201"/>
    <s v="BUILDERS WAREHOUSE:KEMPTON PARK"/>
    <s v="COLOUR MAGIC 15CM"/>
    <n v="64"/>
    <n v="21.3"/>
    <n v="1363.2"/>
    <n v="152574.67000000004"/>
    <x v="13"/>
  </r>
  <r>
    <m/>
    <x v="297"/>
    <s v="Invoice"/>
    <s v="86203"/>
    <s v="BUILDERS WAREHOUSE:STRUBENS VALLEY"/>
    <s v="COLOUR MAGIC 15CM"/>
    <n v="32"/>
    <n v="21.3"/>
    <n v="681.6"/>
    <n v="153256.27000000005"/>
    <x v="13"/>
  </r>
  <r>
    <m/>
    <x v="297"/>
    <s v="Invoice"/>
    <s v="86204"/>
    <s v="BUILDERS WAREHOUSE:ROBINDALE"/>
    <s v="COLOUR MAGIC 15CM"/>
    <n v="104"/>
    <n v="21.3"/>
    <n v="2215.1999999999998"/>
    <n v="155471.47000000006"/>
    <x v="13"/>
  </r>
  <r>
    <m/>
    <x v="297"/>
    <s v="Invoice"/>
    <s v="86206"/>
    <s v="BUILDERS WAREHOUSE:KLERKSDORP"/>
    <s v="COLOUR MAGIC 15CM"/>
    <n v="150"/>
    <n v="21.3"/>
    <n v="3195"/>
    <n v="158666.47000000006"/>
    <x v="13"/>
  </r>
  <r>
    <m/>
    <x v="297"/>
    <s v="Invoice"/>
    <s v="86207"/>
    <s v="FH CHAMBERLAIN TRADING (PTY) LTD:WATERKLOOF GLEN"/>
    <s v="COLOUR MAGIC 15CM"/>
    <n v="65"/>
    <n v="19.75"/>
    <n v="1283.75"/>
    <n v="159950.22000000006"/>
    <x v="13"/>
  </r>
  <r>
    <m/>
    <x v="297"/>
    <s v="Invoice"/>
    <s v="86209"/>
    <s v="RIVERSIDE MICA"/>
    <s v="COLOUR MAGIC ALYSSUM 15CM"/>
    <n v="4"/>
    <n v="20.9"/>
    <n v="83.6"/>
    <n v="160033.82000000007"/>
    <x v="13"/>
  </r>
  <r>
    <m/>
    <x v="297"/>
    <s v="Invoice"/>
    <s v="86209"/>
    <s v="RIVERSIDE MICA"/>
    <s v="COLOUR MAGIC DIGITALIS DALMATIAN 15CM"/>
    <n v="4"/>
    <n v="20.9"/>
    <n v="83.6"/>
    <n v="160117.42000000007"/>
    <x v="13"/>
  </r>
  <r>
    <m/>
    <x v="297"/>
    <s v="Invoice"/>
    <s v="86209"/>
    <s v="RIVERSIDE MICA"/>
    <s v="COLOUR MAGIC VINCA  15CM"/>
    <n v="6"/>
    <n v="20.9"/>
    <n v="125.4"/>
    <n v="160242.82000000007"/>
    <x v="13"/>
  </r>
  <r>
    <m/>
    <x v="14"/>
    <s v="Invoice"/>
    <s v="86212"/>
    <s v="PRETTY GARDENS"/>
    <s v="COLOUR MAGIC 15CM"/>
    <n v="40"/>
    <n v="19.989999999999998"/>
    <n v="799.6"/>
    <n v="161042.42000000007"/>
    <x v="13"/>
  </r>
  <r>
    <m/>
    <x v="14"/>
    <s v="Invoice"/>
    <s v="86213"/>
    <s v="GREENSIDE KWEKERY"/>
    <s v="COLOUR MAGIC 15CM"/>
    <n v="60"/>
    <n v="19.989999999999998"/>
    <n v="1199.4000000000001"/>
    <n v="162241.82000000007"/>
    <x v="13"/>
  </r>
  <r>
    <m/>
    <x v="14"/>
    <s v="Invoice"/>
    <s v="86214"/>
    <s v="BUILDERS WAREHOUSE:BOKSBURG (NEW)"/>
    <s v="COLOUR MAGIC 15CM"/>
    <n v="80"/>
    <n v="21.3"/>
    <n v="1704"/>
    <n v="163945.82000000007"/>
    <x v="13"/>
  </r>
  <r>
    <m/>
    <x v="14"/>
    <s v="Invoice"/>
    <s v="86215"/>
    <s v="BUILDERS WAREHOUSE:NEWMARKET"/>
    <s v="COLOUR MAGIC 15CM"/>
    <n v="32"/>
    <n v="21.3"/>
    <n v="681.6"/>
    <n v="164627.42000000007"/>
    <x v="13"/>
  </r>
  <r>
    <m/>
    <x v="14"/>
    <s v="Invoice"/>
    <s v="86216"/>
    <s v="BUILDERS WAREHOUSE:EDENVALE"/>
    <s v="COLOUR MAGIC 15CM"/>
    <n v="100"/>
    <n v="21.3"/>
    <n v="2130"/>
    <n v="166757.42000000007"/>
    <x v="13"/>
  </r>
  <r>
    <m/>
    <x v="14"/>
    <s v="Invoice"/>
    <s v="86217"/>
    <s v="BUILDERS WAREHOUSE:CARNIVAL MALL"/>
    <s v="COLOUR MAGIC 15CM"/>
    <n v="32"/>
    <n v="21.3"/>
    <n v="681.6"/>
    <n v="167439.02000000008"/>
    <x v="13"/>
  </r>
  <r>
    <m/>
    <x v="14"/>
    <s v="Invoice"/>
    <s v="86218"/>
    <s v="BUILDERS WAREHOUSE:SUNWARD PARK"/>
    <s v="COLOUR MAGIC 15CM"/>
    <n v="16"/>
    <n v="21.3"/>
    <n v="340.8"/>
    <n v="167779.82000000007"/>
    <x v="13"/>
  </r>
  <r>
    <m/>
    <x v="14"/>
    <s v="Invoice"/>
    <s v="86219"/>
    <s v="THYME SQUARE"/>
    <s v="COLOUR MAGIC 15CM"/>
    <n v="40"/>
    <n v="19.989999999999998"/>
    <n v="799.6"/>
    <n v="168579.42000000007"/>
    <x v="13"/>
  </r>
  <r>
    <m/>
    <x v="14"/>
    <s v="Invoice"/>
    <s v="86220"/>
    <s v="BUILDERS WAREHOUSE:RIVONIA"/>
    <s v="COLOUR MAGIC 15CM"/>
    <n v="32"/>
    <n v="21.3"/>
    <n v="681.6"/>
    <n v="169261.02000000008"/>
    <x v="13"/>
  </r>
  <r>
    <m/>
    <x v="14"/>
    <s v="Invoice"/>
    <s v="86222"/>
    <s v="TINKY'S GARDENS"/>
    <s v="IMPATIENS 12CM"/>
    <n v="8"/>
    <n v="19.989999999999998"/>
    <n v="159.91999999999999"/>
    <n v="169420.94000000009"/>
    <x v="4"/>
  </r>
  <r>
    <m/>
    <x v="14"/>
    <s v="Invoice"/>
    <s v="86231"/>
    <s v="BUILDERS WAREHOUSE:NELSPRUIT"/>
    <s v="AGYRANTHEMUM 15CM"/>
    <n v="30"/>
    <n v="41.5"/>
    <n v="1245"/>
    <n v="170665.94000000009"/>
    <x v="15"/>
  </r>
  <r>
    <m/>
    <x v="14"/>
    <s v="Invoice"/>
    <s v="86231"/>
    <s v="BUILDERS WAREHOUSE:NELSPRUIT"/>
    <s v="COLOUR MAGIC 15CM"/>
    <n v="152"/>
    <n v="21.3"/>
    <n v="3237.6"/>
    <n v="173903.5400000001"/>
    <x v="13"/>
  </r>
  <r>
    <m/>
    <x v="14"/>
    <s v="Invoice"/>
    <s v="86232"/>
    <s v="BUILDERS WAREHOUSE:BLOEMFONTEIN"/>
    <s v="COLOUR MAGIC 15CM"/>
    <n v="182"/>
    <n v="21.3"/>
    <n v="3876.6"/>
    <n v="177780.1400000001"/>
    <x v="13"/>
  </r>
  <r>
    <m/>
    <x v="319"/>
    <s v="Invoice"/>
    <s v="86226"/>
    <s v="LITTLE AUSTRIA"/>
    <s v="COLOUR MAGIC 15CM"/>
    <n v="16"/>
    <n v="19.989999999999998"/>
    <n v="319.83999999999997"/>
    <n v="178099.9800000001"/>
    <x v="13"/>
  </r>
  <r>
    <m/>
    <x v="319"/>
    <s v="Invoice"/>
    <s v="86261"/>
    <s v="BUILDERS WAREHOUSE:STRUBENS VALLEY"/>
    <s v="COLOUR MAGIC 15CM"/>
    <n v="72"/>
    <n v="21.3"/>
    <n v="1533.6"/>
    <n v="179633.5800000001"/>
    <x v="13"/>
  </r>
  <r>
    <m/>
    <x v="319"/>
    <s v="Invoice"/>
    <s v="86262"/>
    <s v="BUILDERS WAREHOUSE:NOORDHEUWEL"/>
    <s v="COLOUR MAGIC 15CM"/>
    <n v="20"/>
    <n v="21.3"/>
    <n v="426"/>
    <n v="180059.5800000001"/>
    <x v="13"/>
  </r>
  <r>
    <m/>
    <x v="226"/>
    <s v="Invoice"/>
    <s v="86237"/>
    <s v="BUILDERS WAREHOUSE:FOURWAYS"/>
    <s v="COLOUR MAGIC 15CM"/>
    <n v="20"/>
    <n v="21.3"/>
    <n v="426"/>
    <n v="180485.5800000001"/>
    <x v="13"/>
  </r>
  <r>
    <m/>
    <x v="226"/>
    <s v="Invoice"/>
    <s v="86238"/>
    <s v="BUILDERS WAREHOUSE:RIVONIA"/>
    <s v="COLOUR MAGIC 15CM"/>
    <n v="30"/>
    <n v="21.3"/>
    <n v="639"/>
    <n v="181124.5800000001"/>
    <x v="13"/>
  </r>
  <r>
    <m/>
    <x v="226"/>
    <s v="Invoice"/>
    <s v="86243"/>
    <s v="BUILDERS WAREHOUSE:RASLOUW"/>
    <s v="COLOUR MAGIC 15CM"/>
    <n v="32"/>
    <n v="21.3"/>
    <n v="681.6"/>
    <n v="181806.18000000011"/>
    <x v="13"/>
  </r>
  <r>
    <m/>
    <x v="226"/>
    <s v="Invoice"/>
    <s v="86244"/>
    <s v="BUILDERS WAREHOUSE:LYNNWOOD"/>
    <s v="COLOUR MAGIC 15CM"/>
    <n v="54"/>
    <n v="21.3"/>
    <n v="1150.2"/>
    <n v="182956.38000000012"/>
    <x v="13"/>
  </r>
  <r>
    <m/>
    <x v="226"/>
    <s v="Invoice"/>
    <s v="86245"/>
    <s v="BUILDERS WAREHOUSE:BRYANSTON"/>
    <s v="COLOUR MAGIC 15CM"/>
    <n v="10"/>
    <n v="21.3"/>
    <n v="213"/>
    <n v="183169.38000000012"/>
    <x v="13"/>
  </r>
  <r>
    <m/>
    <x v="226"/>
    <s v="Invoice"/>
    <s v="86252"/>
    <s v="LIFESTYLE HOME GARDEN"/>
    <s v="COLOUR MAGIC 15CM"/>
    <n v="150"/>
    <n v="18.989999999999998"/>
    <n v="2848.5"/>
    <n v="186017.88000000012"/>
    <x v="13"/>
  </r>
  <r>
    <m/>
    <x v="226"/>
    <s v="Invoice"/>
    <s v="86279"/>
    <s v="BUILDERS WAREHOUSE:BETHLEHEM"/>
    <s v="COLOUR MAGIC 15CM"/>
    <n v="184"/>
    <n v="21.3"/>
    <n v="3919.2"/>
    <n v="189937.08000000013"/>
    <x v="13"/>
  </r>
  <r>
    <m/>
    <x v="2"/>
    <s v="Invoice"/>
    <s v="86234"/>
    <s v="GARDENSHOP PARKTOWN"/>
    <s v="COLOUR MAGIC 15CM"/>
    <n v="250"/>
    <n v="19.989999999999998"/>
    <n v="4997.5"/>
    <n v="194934.58000000013"/>
    <x v="13"/>
  </r>
  <r>
    <m/>
    <x v="2"/>
    <s v="Invoice"/>
    <s v="86241"/>
    <s v="FH CHAMBERLAIN TRADING (PTY) LTD:KYALAMI"/>
    <s v="COLOUR MAGIC 15CM"/>
    <n v="30"/>
    <n v="19.75"/>
    <n v="592.5"/>
    <n v="195527.08000000013"/>
    <x v="13"/>
  </r>
  <r>
    <m/>
    <x v="2"/>
    <s v="Invoice"/>
    <s v="86249"/>
    <s v="CENTRAL NURSERY DEPOT"/>
    <s v="COLOUR MAGIC 15CM"/>
    <n v="50"/>
    <n v="19.989999999999998"/>
    <n v="999.5"/>
    <n v="196526.58000000013"/>
    <x v="13"/>
  </r>
  <r>
    <m/>
    <x v="2"/>
    <s v="Invoice"/>
    <s v="86264"/>
    <s v="BUILDERS WAREHOUSE:SOUTHGATE"/>
    <s v="COLOUR MAGIC 15CM"/>
    <n v="30"/>
    <n v="21.3"/>
    <n v="639"/>
    <n v="197165.58000000013"/>
    <x v="13"/>
  </r>
  <r>
    <m/>
    <x v="2"/>
    <s v="Invoice"/>
    <s v="86265"/>
    <s v="BUILDERS WAREHOUSE:CRAIGHALL PARK"/>
    <s v="COLOUR MAGIC 15CM"/>
    <n v="15"/>
    <n v="21.3"/>
    <n v="319.5"/>
    <n v="197485.08000000013"/>
    <x v="13"/>
  </r>
  <r>
    <m/>
    <x v="2"/>
    <s v="Invoice"/>
    <s v="86266"/>
    <s v="BUILDERS WAREHOUSE:ZAMBEZI"/>
    <s v="COLOUR MAGIC 15CM"/>
    <n v="40"/>
    <n v="21.3"/>
    <n v="852"/>
    <n v="198337.08000000013"/>
    <x v="13"/>
  </r>
  <r>
    <m/>
    <x v="2"/>
    <s v="Invoice"/>
    <s v="86269"/>
    <s v="FH CHAMBERLAIN TRADING (PTY) LTD:WATERKLOOF GLEN"/>
    <s v="COLOUR MAGIC 15CM"/>
    <n v="40"/>
    <n v="19.75"/>
    <n v="790"/>
    <n v="199127.08000000013"/>
    <x v="13"/>
  </r>
  <r>
    <m/>
    <x v="2"/>
    <s v="Invoice"/>
    <s v="86270"/>
    <s v="FH CHAMBERLAIN TRADING (PTY) LTD:RIVIERA"/>
    <s v="COLOUR MAGIC 15CM"/>
    <n v="20"/>
    <n v="19.75"/>
    <n v="395"/>
    <n v="199522.08000000013"/>
    <x v="13"/>
  </r>
  <r>
    <m/>
    <x v="2"/>
    <s v="Invoice"/>
    <s v="86272"/>
    <s v="BUILDERS WAREHOUSE:KLERKSDORP"/>
    <s v="COLOUR MAGIC 15CM"/>
    <n v="26"/>
    <n v="21.3"/>
    <n v="553.79999999999995"/>
    <n v="200075.88000000012"/>
    <x v="13"/>
  </r>
  <r>
    <m/>
    <x v="2"/>
    <s v="Invoice"/>
    <s v="86274"/>
    <s v="BUILDERS WAREHOUSE:LAMBTON"/>
    <s v="COLOUR MAGIC 15CM"/>
    <n v="20"/>
    <n v="21.3"/>
    <n v="426"/>
    <n v="200501.88000000012"/>
    <x v="13"/>
  </r>
  <r>
    <m/>
    <x v="2"/>
    <s v="Invoice"/>
    <s v="86276"/>
    <s v="BUILDERS WAREHOUSE:MIDRAND"/>
    <s v="COLOUR MAGIC 15CM"/>
    <n v="80"/>
    <n v="21.3"/>
    <n v="1704"/>
    <n v="202205.88000000012"/>
    <x v="13"/>
  </r>
  <r>
    <m/>
    <x v="2"/>
    <s v="Invoice"/>
    <s v="86277"/>
    <s v="TINKY'S GARDENS"/>
    <s v="COLOUR MAGIC 15CM"/>
    <n v="10"/>
    <n v="19.989999999999998"/>
    <n v="199.9"/>
    <n v="202405.78000000012"/>
    <x v="13"/>
  </r>
  <r>
    <m/>
    <x v="2"/>
    <s v="Invoice"/>
    <s v="86289"/>
    <s v="SPAR NORTH RAND DC:QUEENSWOOD"/>
    <s v="COLOUR MAGIC HYPOSTIS 15CM"/>
    <n v="16"/>
    <n v="18.649999999999999"/>
    <n v="298.39999999999998"/>
    <n v="202704.18000000011"/>
    <x v="13"/>
  </r>
  <r>
    <m/>
    <x v="2"/>
    <s v="Invoice"/>
    <s v="86290"/>
    <s v="SECUNDA NURSERY"/>
    <s v="COLOUR MAGIC 15CM"/>
    <n v="20"/>
    <n v="19.989999999999998"/>
    <n v="399.8"/>
    <n v="203103.9800000001"/>
    <x v="13"/>
  </r>
  <r>
    <m/>
    <x v="2"/>
    <s v="Invoice"/>
    <s v="86291"/>
    <s v="BUILDERS WAREHOUSE:SECUNDA"/>
    <s v="COLOUR MAGIC 15CM"/>
    <n v="120"/>
    <n v="21.3"/>
    <n v="2556"/>
    <n v="205659.9800000001"/>
    <x v="13"/>
  </r>
  <r>
    <m/>
    <x v="15"/>
    <s v="Invoice"/>
    <s v="86280"/>
    <s v="BUILDERS WAREHOUSE:GREENSTONE"/>
    <s v="COLOUR MAGIC 15CM"/>
    <n v="54"/>
    <n v="21.3"/>
    <n v="1150.2"/>
    <n v="206810.18000000011"/>
    <x v="13"/>
  </r>
  <r>
    <m/>
    <x v="15"/>
    <s v="Invoice"/>
    <s v="86284"/>
    <s v="BUILDERS WAREHOUSE:BEDFORDVIEW"/>
    <s v="COLOUR MAGIC 15CM"/>
    <n v="20"/>
    <n v="21.3"/>
    <n v="426"/>
    <n v="207236.18000000011"/>
    <x v="13"/>
  </r>
  <r>
    <m/>
    <x v="15"/>
    <s v="Invoice"/>
    <s v="86285"/>
    <s v="BUILDERS WAREHOUSE:KEMPTON PARK"/>
    <s v="COLOUR MAGIC 15CM"/>
    <n v="48"/>
    <n v="21.3"/>
    <n v="1022.4"/>
    <n v="208258.5800000001"/>
    <x v="13"/>
  </r>
  <r>
    <m/>
    <x v="15"/>
    <s v="Invoice"/>
    <s v="86286"/>
    <s v="LITTLE AUSTRIA"/>
    <s v="COLOUR MAGIC 15CM"/>
    <n v="8"/>
    <n v="19.989999999999998"/>
    <n v="159.91999999999999"/>
    <n v="208418.50000000012"/>
    <x v="13"/>
  </r>
  <r>
    <m/>
    <x v="15"/>
    <s v="Invoice"/>
    <s v="86287"/>
    <s v="RIVERSIDE MICA"/>
    <s v="ALYSSUM 15CM"/>
    <n v="4"/>
    <n v="20.9"/>
    <n v="83.6"/>
    <n v="208502.10000000012"/>
    <x v="13"/>
  </r>
  <r>
    <m/>
    <x v="15"/>
    <s v="Invoice"/>
    <s v="86287"/>
    <s v="RIVERSIDE MICA"/>
    <s v="PETUNIA 15CM"/>
    <n v="8"/>
    <n v="20.9"/>
    <n v="167.2"/>
    <n v="208669.30000000013"/>
    <x v="13"/>
  </r>
  <r>
    <m/>
    <x v="15"/>
    <s v="Invoice"/>
    <s v="86287"/>
    <s v="RIVERSIDE MICA"/>
    <s v="VINCA 15CM"/>
    <n v="8"/>
    <n v="20.9"/>
    <n v="167.2"/>
    <n v="208836.50000000015"/>
    <x v="13"/>
  </r>
  <r>
    <m/>
    <x v="15"/>
    <s v="Invoice"/>
    <s v="86340"/>
    <s v="BUILDERS WAREHOUSE:MOKOPANE"/>
    <s v="COLOUR MAGIC 15CM"/>
    <n v="32"/>
    <n v="21.3"/>
    <n v="681.6"/>
    <n v="209518.10000000015"/>
    <x v="13"/>
  </r>
  <r>
    <m/>
    <x v="15"/>
    <s v="Invoice"/>
    <s v="86341"/>
    <s v="BUILDERS WAREHOUSE:POLOKWANE"/>
    <s v="COLOUR MAGIC 15CM"/>
    <n v="64"/>
    <n v="21.3"/>
    <n v="1363.2"/>
    <n v="210881.30000000016"/>
    <x v="13"/>
  </r>
  <r>
    <m/>
    <x v="16"/>
    <s v="Invoice"/>
    <s v="86292"/>
    <s v="BUILDERS WAREHOUSE:BOKSBURG (NEW)"/>
    <s v="COLOUR MAGIC 15CM"/>
    <n v="110"/>
    <n v="21.3"/>
    <n v="2343"/>
    <n v="213224.30000000016"/>
    <x v="13"/>
  </r>
  <r>
    <m/>
    <x v="16"/>
    <s v="Invoice"/>
    <s v="86293"/>
    <s v="BUILDERS WAREHOUSE:MIDDELBURG"/>
    <s v="COLOUR MAGIC 15CM"/>
    <n v="15"/>
    <n v="21.3"/>
    <n v="319.5"/>
    <n v="213543.80000000016"/>
    <x v="13"/>
  </r>
  <r>
    <m/>
    <x v="16"/>
    <s v="Invoice"/>
    <s v="86294"/>
    <s v="BUILDERS WAREHOUSE:SUNWARD PARK"/>
    <s v="COLOUR MAGIC 15CM"/>
    <n v="40"/>
    <n v="21.3"/>
    <n v="852"/>
    <n v="214395.80000000016"/>
    <x v="13"/>
  </r>
  <r>
    <m/>
    <x v="16"/>
    <s v="Invoice"/>
    <s v="86295"/>
    <s v="BUILDERS WAREHOUSE:EDENVALE"/>
    <s v="COLOUR MAGIC 15CM"/>
    <n v="80"/>
    <n v="21.3"/>
    <n v="1704"/>
    <n v="216099.80000000016"/>
    <x v="13"/>
  </r>
  <r>
    <m/>
    <x v="16"/>
    <s v="Invoice"/>
    <s v="86296"/>
    <s v="BUILDERS WAREHOUSE:RIVONIA"/>
    <s v="COLOUR MAGIC 15CM"/>
    <n v="36"/>
    <n v="21.3"/>
    <n v="766.8"/>
    <n v="216866.60000000015"/>
    <x v="13"/>
  </r>
  <r>
    <m/>
    <x v="16"/>
    <s v="Invoice"/>
    <s v="86297"/>
    <s v="BUILDERS WAREHOUSE:FOURWAYS"/>
    <s v="COLOUR MAGIC 15CM"/>
    <n v="40"/>
    <n v="21.3"/>
    <n v="852"/>
    <n v="217718.60000000015"/>
    <x v="13"/>
  </r>
  <r>
    <m/>
    <x v="16"/>
    <s v="Invoice"/>
    <s v="86298"/>
    <s v="BUILDERS WAREHOUSE:GLEN EAGLES"/>
    <s v="COLOUR MAGIC 15CM"/>
    <n v="40"/>
    <n v="21.3"/>
    <n v="852"/>
    <n v="218570.60000000015"/>
    <x v="13"/>
  </r>
  <r>
    <m/>
    <x v="16"/>
    <s v="Invoice"/>
    <s v="86301"/>
    <s v="BUILDERS WAREHOUSE:NEWMARKET"/>
    <s v="COLOUR MAGIC 15CM"/>
    <n v="104"/>
    <n v="21.3"/>
    <n v="2215.1999999999998"/>
    <n v="220785.80000000016"/>
    <x v="13"/>
  </r>
  <r>
    <m/>
    <x v="16"/>
    <s v="Invoice"/>
    <s v="86303"/>
    <s v="GARDENSHOP PARKTOWN"/>
    <s v="COLOUR MAGIC 15CM"/>
    <n v="186"/>
    <n v="19.989999999999998"/>
    <n v="3718.14"/>
    <n v="224503.94000000018"/>
    <x v="13"/>
  </r>
  <r>
    <m/>
    <x v="16"/>
    <s v="Invoice"/>
    <s v="86305"/>
    <s v="AGRI 2 MARKET"/>
    <s v="COLOUR MAGIC 15CM"/>
    <n v="40"/>
    <n v="16.149999999999999"/>
    <n v="646"/>
    <n v="225149.94000000018"/>
    <x v="13"/>
  </r>
  <r>
    <m/>
    <x v="16"/>
    <s v="Invoice"/>
    <s v="86300"/>
    <s v="THYME SQUARE"/>
    <s v="COLOUR MAGIC 15CM"/>
    <n v="20"/>
    <n v="19.989999999999998"/>
    <n v="399.8"/>
    <n v="225549.74000000017"/>
    <x v="13"/>
  </r>
  <r>
    <m/>
    <x v="16"/>
    <s v="Invoice"/>
    <s v="86335"/>
    <s v="PRETTY GARDENS"/>
    <s v="COLOUR MAGIC 15CM"/>
    <n v="16"/>
    <n v="19.989999999999998"/>
    <n v="319.83999999999997"/>
    <n v="225869.58000000016"/>
    <x v="13"/>
  </r>
  <r>
    <m/>
    <x v="16"/>
    <s v="Invoice"/>
    <s v="86337"/>
    <s v="BUILDERS WAREHOUSE:NEWCASTLE"/>
    <s v="COLOUR MAGIC 15CM"/>
    <n v="48"/>
    <n v="21.3"/>
    <n v="1022.4"/>
    <n v="226891.98000000016"/>
    <x v="13"/>
  </r>
  <r>
    <m/>
    <x v="16"/>
    <s v="Invoice"/>
    <s v="86338"/>
    <s v="BUILDERS WAREHOUSE:BLOEMFONTEIN"/>
    <s v="COLOUR MAGIC 15CM"/>
    <n v="51"/>
    <n v="21.3"/>
    <n v="1086.3"/>
    <n v="227978.28000000014"/>
    <x v="13"/>
  </r>
  <r>
    <m/>
    <x v="16"/>
    <s v="Invoice"/>
    <s v="86339"/>
    <s v="BUILDERS WAREHOUSE:THOHOYANDOU"/>
    <s v="COLOUR MAGIC 15CM"/>
    <n v="150"/>
    <n v="21.3"/>
    <n v="3195"/>
    <n v="231173.28000000014"/>
    <x v="13"/>
  </r>
  <r>
    <m/>
    <x v="227"/>
    <s v="Invoice"/>
    <s v="86308"/>
    <s v="BUILDERS WAREHOUSE:RUSTENBURG"/>
    <s v="COLOUR MAGIC 15CM"/>
    <n v="140"/>
    <n v="21.3"/>
    <n v="2982"/>
    <n v="234155.28000000014"/>
    <x v="13"/>
  </r>
  <r>
    <m/>
    <x v="227"/>
    <s v="Invoice"/>
    <s v="86345"/>
    <s v="BUILDERS WAREHOUSE:NORWOOD"/>
    <s v="COLOUR MAGIC 15CM"/>
    <n v="32"/>
    <n v="21.3"/>
    <n v="681.6"/>
    <n v="234836.88000000015"/>
    <x v="13"/>
  </r>
  <r>
    <m/>
    <x v="227"/>
    <s v="Invoice"/>
    <s v="86346"/>
    <s v="BUILDERS WAREHOUSE:NOORDHEUWEL"/>
    <s v="COLOUR MAGIC 15CM"/>
    <n v="48"/>
    <n v="21.3"/>
    <n v="1022.4"/>
    <n v="235859.28000000014"/>
    <x v="13"/>
  </r>
  <r>
    <m/>
    <x v="3"/>
    <s v="Invoice"/>
    <s v="86317"/>
    <s v="BUILDERS WAREHOUSE:CEDAR SQUARE"/>
    <s v="COLOUR MAGIC 15CM"/>
    <n v="16"/>
    <n v="21.3"/>
    <n v="340.8"/>
    <n v="236200.08000000013"/>
    <x v="13"/>
  </r>
  <r>
    <m/>
    <x v="3"/>
    <s v="Invoice"/>
    <s v="86318"/>
    <s v="BUILDERS WAREHOUSE:ERASMUS PARK"/>
    <s v="COLOUR MAGIC 15CM"/>
    <n v="40"/>
    <n v="21.3"/>
    <n v="852"/>
    <n v="237052.08000000013"/>
    <x v="13"/>
  </r>
  <r>
    <m/>
    <x v="3"/>
    <s v="Invoice"/>
    <s v="86323"/>
    <s v="BUILDERS WAREHOUSE:BRYANSTON"/>
    <s v="COLOUR MAGIC 15CM"/>
    <n v="10"/>
    <n v="21.3"/>
    <n v="213"/>
    <n v="237265.08000000013"/>
    <x v="13"/>
  </r>
  <r>
    <m/>
    <x v="3"/>
    <s v="Invoice"/>
    <s v="86324"/>
    <s v="BUILDERS WAREHOUSE:FOURWAYS"/>
    <s v="COLOUR MAGIC 15CM"/>
    <n v="10"/>
    <n v="21.3"/>
    <n v="213"/>
    <n v="237478.08000000013"/>
    <x v="13"/>
  </r>
  <r>
    <m/>
    <x v="3"/>
    <s v="Invoice"/>
    <s v="86325"/>
    <s v="LIFESTYLE HOME GARDEN"/>
    <s v="COLOUR MAGIC 15CM"/>
    <n v="80"/>
    <n v="18.989999999999998"/>
    <n v="1519.2"/>
    <n v="238997.28000000014"/>
    <x v="13"/>
  </r>
  <r>
    <m/>
    <x v="3"/>
    <s v="Invoice"/>
    <s v="86327"/>
    <s v="BUILDERS WAREHOUSE:ZAMBEZI"/>
    <s v="COLOUR MAGIC 15CM"/>
    <n v="80"/>
    <n v="21.3"/>
    <n v="1704"/>
    <n v="240701.28000000014"/>
    <x v="13"/>
  </r>
  <r>
    <m/>
    <x v="3"/>
    <s v="Invoice"/>
    <s v="86330"/>
    <s v="BUILDERS WAREHOUSE:GLEN EAGLES"/>
    <s v="COLOUR MAGIC 15CM"/>
    <n v="26"/>
    <n v="21.3"/>
    <n v="553.79999999999995"/>
    <n v="241255.08000000013"/>
    <x v="13"/>
  </r>
  <r>
    <m/>
    <x v="17"/>
    <s v="Invoice"/>
    <s v="86349"/>
    <s v="BUILDERS WAREHOUSE:KLERKSDORP"/>
    <s v="COLOUR MAGIC 15CM"/>
    <n v="32"/>
    <n v="21.3"/>
    <n v="681.6"/>
    <n v="241936.68000000014"/>
    <x v="13"/>
  </r>
  <r>
    <m/>
    <x v="17"/>
    <s v="Invoice"/>
    <s v="86351"/>
    <s v="BUILDERS WAREHOUSE:CRAIGHALL PARK"/>
    <s v="COLOUR MAGIC 15CM"/>
    <n v="20"/>
    <n v="21.3"/>
    <n v="426"/>
    <n v="242362.68000000014"/>
    <x v="13"/>
  </r>
  <r>
    <m/>
    <x v="17"/>
    <s v="Invoice"/>
    <s v="86354"/>
    <s v="BRAKPAN GARDEN CENTRE"/>
    <s v="COLOUR MAGIC 15CM"/>
    <n v="40"/>
    <n v="19.989999999999998"/>
    <n v="799.6"/>
    <n v="243162.28000000014"/>
    <x v="13"/>
  </r>
  <r>
    <m/>
    <x v="17"/>
    <s v="Invoice"/>
    <s v="86355"/>
    <s v="FH CHAMBERLAIN TRADING (PTY) LTD:KYALAMI"/>
    <s v="COLOUR MAGIC 15CM"/>
    <n v="150"/>
    <n v="19.75"/>
    <n v="2962.5"/>
    <n v="246124.78000000014"/>
    <x v="13"/>
  </r>
  <r>
    <m/>
    <x v="228"/>
    <s v="Invoice"/>
    <s v="86359"/>
    <s v="BUILDERS WAREHOUSE:GREENSTONE"/>
    <s v="COLOUR MAGIC 15CM"/>
    <n v="80"/>
    <n v="21.3"/>
    <n v="1704"/>
    <n v="247828.78000000014"/>
    <x v="13"/>
  </r>
  <r>
    <m/>
    <x v="228"/>
    <s v="Invoice"/>
    <s v="86360"/>
    <s v="BUILDERS WAREHOUSE:NORTHRIDING"/>
    <s v="COLOUR MAGIC 15CM"/>
    <n v="10"/>
    <n v="21.3"/>
    <n v="213"/>
    <n v="248041.78000000014"/>
    <x v="13"/>
  </r>
  <r>
    <m/>
    <x v="228"/>
    <s v="Invoice"/>
    <s v="86361"/>
    <s v="BUILDERS WAREHOUSE:NOORDHEUWEL"/>
    <s v="COLOUR MAGIC 15CM"/>
    <n v="52"/>
    <n v="21.3"/>
    <n v="1107.5999999999999"/>
    <n v="249149.38000000015"/>
    <x v="13"/>
  </r>
  <r>
    <m/>
    <x v="228"/>
    <s v="Invoice"/>
    <s v="86364"/>
    <s v="BUILDERS WAREHOUSE:KEMPTON PARK"/>
    <s v="COLOUR MAGIC 15CM"/>
    <n v="32"/>
    <n v="21.3"/>
    <n v="681.6"/>
    <n v="249830.98000000016"/>
    <x v="13"/>
  </r>
  <r>
    <m/>
    <x v="228"/>
    <s v="Invoice"/>
    <s v="86365"/>
    <s v="BUILDERS WAREHOUSE:STRUBENS VALLEY"/>
    <s v="COLOUR MAGIC 15CM"/>
    <n v="120"/>
    <n v="21.3"/>
    <n v="2556"/>
    <n v="252386.98000000016"/>
    <x v="13"/>
  </r>
  <r>
    <m/>
    <x v="228"/>
    <s v="Invoice"/>
    <s v="86367"/>
    <s v="BUILDERS WAREHOUSE:MAFIKENG"/>
    <s v="COLOUR MAGIC 15CM"/>
    <n v="280"/>
    <n v="21.3"/>
    <n v="5964"/>
    <n v="258350.98000000016"/>
    <x v="13"/>
  </r>
  <r>
    <m/>
    <x v="228"/>
    <s v="Invoice"/>
    <s v="85906"/>
    <s v="LITTLE AUSTRIA"/>
    <s v="COLOUR MAGIC 15CM"/>
    <n v="16"/>
    <n v="19.989999999999998"/>
    <n v="319.83999999999997"/>
    <n v="258670.82000000015"/>
    <x v="13"/>
  </r>
  <r>
    <m/>
    <x v="4"/>
    <s v="Invoice"/>
    <s v="85383"/>
    <s v="BUILDERS WAREHOUSE:RIVONIA"/>
    <s v="COLOUR MAGIC 15CM"/>
    <n v="40"/>
    <n v="21.3"/>
    <n v="852"/>
    <n v="259522.82000000015"/>
    <x v="13"/>
  </r>
  <r>
    <m/>
    <x v="4"/>
    <s v="Invoice"/>
    <s v="85384"/>
    <s v="BUILDERS WAREHOUSE:GLEN EAGLES"/>
    <s v="COLOUR MAGIC 15CM"/>
    <n v="65"/>
    <n v="21.3"/>
    <n v="1384.5"/>
    <n v="260907.32000000015"/>
    <x v="13"/>
  </r>
  <r>
    <m/>
    <x v="4"/>
    <s v="Invoice"/>
    <s v="85978"/>
    <s v="BUILDERS WAREHOUSE:BOKSBURG (NEW)"/>
    <s v="COLOUR MAGIC 15CM"/>
    <n v="80"/>
    <n v="21.3"/>
    <n v="1704"/>
    <n v="262611.32000000018"/>
    <x v="13"/>
  </r>
  <r>
    <m/>
    <x v="4"/>
    <s v="Invoice"/>
    <s v="86368"/>
    <s v="BUILDERS WAREHOUSE:NEWMARKET"/>
    <s v="COLOUR MAGIC 15CM"/>
    <n v="60"/>
    <n v="21.3"/>
    <n v="1278"/>
    <n v="263889.32000000018"/>
    <x v="13"/>
  </r>
  <r>
    <m/>
    <x v="4"/>
    <s v="Invoice"/>
    <s v="86371"/>
    <s v="BUILDERS WAREHOUSE:SUNWARD PARK"/>
    <s v="COLOUR MAGIC 15CM"/>
    <n v="120"/>
    <n v="21.3"/>
    <n v="2556"/>
    <n v="266445.32000000018"/>
    <x v="13"/>
  </r>
  <r>
    <m/>
    <x v="4"/>
    <s v="Invoice"/>
    <s v="86374"/>
    <s v="SPAR SOUTH RAND DC:SPAR THE PALMS"/>
    <s v="COLOUR MAGIC 15CM"/>
    <n v="16"/>
    <n v="22.99"/>
    <n v="367.84"/>
    <n v="266813.16000000021"/>
    <x v="13"/>
  </r>
  <r>
    <m/>
    <x v="4"/>
    <s v="Invoice"/>
    <s v="86409"/>
    <s v="BUCO SSC:WONDERBOOM"/>
    <s v="COLOUR MAGIC 15CM"/>
    <n v="16"/>
    <n v="21.99"/>
    <n v="351.84"/>
    <n v="267165.00000000023"/>
    <x v="13"/>
  </r>
  <r>
    <m/>
    <x v="300"/>
    <s v="Invoice"/>
    <s v="86379"/>
    <s v="THYME SQUARE"/>
    <s v="COLOUR MAGIC 15CM"/>
    <n v="47"/>
    <n v="19.989999999999998"/>
    <n v="939.53"/>
    <n v="268104.53000000026"/>
    <x v="13"/>
  </r>
  <r>
    <m/>
    <x v="229"/>
    <s v="Invoice"/>
    <s v="86399"/>
    <s v="LITTLE AUSTRIA"/>
    <s v="COLOUR MAGIC 15CM"/>
    <n v="8"/>
    <n v="19.989999999999998"/>
    <n v="159.91999999999999"/>
    <n v="268264.45000000024"/>
    <x v="13"/>
  </r>
  <r>
    <m/>
    <x v="229"/>
    <s v="Invoice"/>
    <s v="86403"/>
    <s v="HABITITNAK/KEENGRO"/>
    <s v="COLOUR MAGIC 15CM"/>
    <n v="16"/>
    <n v="19.989999999999998"/>
    <n v="319.83999999999997"/>
    <n v="268584.29000000027"/>
    <x v="13"/>
  </r>
  <r>
    <m/>
    <x v="229"/>
    <s v="Invoice"/>
    <s v="86405"/>
    <s v="BUILDERS WAREHOUSE:STRUBENS VALLEY"/>
    <s v="COLOUR MAGIC 15CM"/>
    <n v="32"/>
    <n v="21.3"/>
    <n v="681.6"/>
    <n v="269265.89000000025"/>
    <x v="13"/>
  </r>
  <r>
    <m/>
    <x v="229"/>
    <s v="Invoice"/>
    <s v="86408"/>
    <s v="BUILDERS WAREHOUSE:NORWOOD"/>
    <s v="COLOUR MAGIC 15CM"/>
    <n v="16"/>
    <n v="21.3"/>
    <n v="340.8"/>
    <n v="269606.69000000024"/>
    <x v="13"/>
  </r>
  <r>
    <m/>
    <x v="18"/>
    <s v="Invoice"/>
    <s v="86381"/>
    <s v="BUILDERS WAREHOUSE:RIVONIA"/>
    <s v="COLOUR MAGIC 15CM"/>
    <n v="80"/>
    <n v="21.3"/>
    <n v="1704"/>
    <n v="271310.69000000024"/>
    <x v="13"/>
  </r>
  <r>
    <m/>
    <x v="18"/>
    <s v="Invoice"/>
    <s v="86382"/>
    <s v="BUILDERS WAREHOUSE:ZAMBEZI"/>
    <s v="COLOUR MAGIC 15CM"/>
    <n v="160"/>
    <n v="21.3"/>
    <n v="3408"/>
    <n v="274718.69000000024"/>
    <x v="13"/>
  </r>
  <r>
    <m/>
    <x v="18"/>
    <s v="Invoice"/>
    <s v="86383"/>
    <s v="BUILDERS WAREHOUSE:LYNNWOOD"/>
    <s v="COLOUR MAGIC 15CM"/>
    <n v="32"/>
    <n v="21.3"/>
    <n v="681.6"/>
    <n v="275400.29000000021"/>
    <x v="13"/>
  </r>
  <r>
    <m/>
    <x v="18"/>
    <s v="Invoice"/>
    <s v="86386"/>
    <s v="BUILDERS WAREHOUSE:CENTURION"/>
    <s v="COLOUR MAGIC 15CM"/>
    <n v="48"/>
    <n v="21.3"/>
    <n v="1022.4"/>
    <n v="276422.69000000024"/>
    <x v="13"/>
  </r>
  <r>
    <m/>
    <x v="18"/>
    <s v="Invoice"/>
    <s v="86387"/>
    <s v="BUILDERS WAREHOUSE:WONDERBOOM"/>
    <s v="COLOUR MAGIC 15CM"/>
    <n v="40"/>
    <n v="21.3"/>
    <n v="852"/>
    <n v="277274.69000000024"/>
    <x v="13"/>
  </r>
  <r>
    <m/>
    <x v="18"/>
    <s v="Invoice"/>
    <s v="86388"/>
    <s v="BUILDERS WAREHOUSE:MIDRAND"/>
    <s v="COLOUR MAGIC 15CM"/>
    <n v="120"/>
    <n v="21.3"/>
    <n v="2556"/>
    <n v="279830.69000000024"/>
    <x v="13"/>
  </r>
  <r>
    <m/>
    <x v="18"/>
    <s v="Invoice"/>
    <s v="86390"/>
    <s v="BUILDERS WAREHOUSE:SILVERLAKES"/>
    <s v="COLOUR MAGIC 15CM"/>
    <n v="32"/>
    <n v="21.3"/>
    <n v="681.6"/>
    <n v="280512.29000000021"/>
    <x v="13"/>
  </r>
  <r>
    <m/>
    <x v="18"/>
    <s v="Invoice"/>
    <s v="86391"/>
    <s v="BUILDERS WAREHOUSE:BRYANSTON"/>
    <s v="COLOUR MAGIC 15CM"/>
    <n v="48"/>
    <n v="21.3"/>
    <n v="1022.4"/>
    <n v="281534.69000000024"/>
    <x v="13"/>
  </r>
  <r>
    <m/>
    <x v="18"/>
    <s v="Invoice"/>
    <s v="86397"/>
    <s v="GARDENSHOP PARKTOWN"/>
    <s v="COLOUR MAGIC 15CM"/>
    <n v="128"/>
    <n v="19.989999999999998"/>
    <n v="2558.7199999999998"/>
    <n v="284093.41000000021"/>
    <x v="13"/>
  </r>
  <r>
    <m/>
    <x v="18"/>
    <s v="Invoice"/>
    <s v="86414"/>
    <s v="SECUNDA NURSERY"/>
    <s v="COLOUR MAGIC 15CM"/>
    <n v="16"/>
    <n v="19.989999999999998"/>
    <n v="319.83999999999997"/>
    <n v="284413.25000000023"/>
    <x v="13"/>
  </r>
  <r>
    <m/>
    <x v="18"/>
    <s v="Invoice"/>
    <s v="86415"/>
    <s v="BUILDERS WAREHOUSE:SECUNDA"/>
    <s v="COLOUR MAGIC 15CM"/>
    <n v="80"/>
    <n v="21.3"/>
    <n v="1704"/>
    <n v="286117.25000000023"/>
    <x v="13"/>
  </r>
  <r>
    <m/>
    <x v="230"/>
    <s v="Invoice"/>
    <s v="86375"/>
    <s v="BUILDERS WAREHOUSE:CRAIGHALL PARK"/>
    <s v="COLOUR MAGIC 15CM"/>
    <n v="20"/>
    <n v="21.3"/>
    <n v="426"/>
    <n v="286543.25000000023"/>
    <x v="13"/>
  </r>
  <r>
    <m/>
    <x v="230"/>
    <s v="Invoice"/>
    <s v="86410"/>
    <s v="BUILDERS WAREHOUSE:LAMBTON"/>
    <s v="COLOUR MAGIC 15CM"/>
    <n v="20"/>
    <n v="21.3"/>
    <n v="426"/>
    <n v="286969.25000000023"/>
    <x v="13"/>
  </r>
  <r>
    <m/>
    <x v="230"/>
    <s v="Invoice"/>
    <s v="86411"/>
    <s v="BUILDERS WAREHOUSE:SOUTHGATE"/>
    <s v="COLOUR MAGIC 15CM"/>
    <n v="20"/>
    <n v="21.3"/>
    <n v="426"/>
    <n v="287395.25000000023"/>
    <x v="13"/>
  </r>
  <r>
    <m/>
    <x v="230"/>
    <s v="Invoice"/>
    <s v="86412"/>
    <s v="FH CHAMBERLAIN TRADING (PTY) LTD:MONTANA"/>
    <s v="COLOUR MAGIC 15CM"/>
    <n v="90"/>
    <n v="19.75"/>
    <n v="1777.5"/>
    <n v="289172.75000000023"/>
    <x v="13"/>
  </r>
  <r>
    <m/>
    <x v="230"/>
    <s v="Invoice"/>
    <s v="86413"/>
    <s v="FH CHAMBERLAIN TRADING (PTY) LTD:SILVER LAKES"/>
    <s v="COLOUR MAGIC 15CM"/>
    <n v="60"/>
    <n v="19.75"/>
    <n v="1185"/>
    <n v="290357.75000000023"/>
    <x v="13"/>
  </r>
  <r>
    <m/>
    <x v="230"/>
    <s v="Invoice"/>
    <s v="86416"/>
    <s v="STODELS NURSERIES:MENLOPARK"/>
    <s v="LAVANDULA MARGARET ROBERTS  15CM"/>
    <n v="50"/>
    <n v="16.989999999999998"/>
    <n v="849.5"/>
    <n v="291207.25000000023"/>
    <x v="13"/>
  </r>
  <r>
    <m/>
    <x v="104"/>
    <s v="Invoice"/>
    <s v="86417"/>
    <s v="BUILDERS WAREHOUSE:KEMPTON PARK"/>
    <s v="COLOUR MAGIC 15CM"/>
    <n v="64"/>
    <n v="21.3"/>
    <n v="1363.2"/>
    <n v="292570.45000000024"/>
    <x v="13"/>
  </r>
  <r>
    <m/>
    <x v="104"/>
    <s v="Invoice"/>
    <s v="86370"/>
    <s v="BUILDERS WAREHOUSE:GREENSTONE"/>
    <s v="COLOUR MAGIC 15CM"/>
    <n v="32"/>
    <n v="21.3"/>
    <n v="681.6"/>
    <n v="293252.05000000022"/>
    <x v="13"/>
  </r>
  <r>
    <m/>
    <x v="104"/>
    <s v="Invoice"/>
    <s v="86310"/>
    <s v="FH CHAMBERLAIN TRADING (PTY) LTD:KYALAMI"/>
    <s v="COLOUR MAGIC 15CM"/>
    <n v="40"/>
    <n v="19.75"/>
    <n v="790"/>
    <n v="294042.05000000022"/>
    <x v="13"/>
  </r>
  <r>
    <m/>
    <x v="104"/>
    <s v="Invoice"/>
    <s v="86418"/>
    <s v="BUILDERS WAREHOUSE:NOORDHEUWEL"/>
    <s v="COLOUR MAGIC 15CM"/>
    <n v="50"/>
    <n v="21.3"/>
    <n v="1065"/>
    <n v="295107.05000000022"/>
    <x v="13"/>
  </r>
  <r>
    <m/>
    <x v="104"/>
    <s v="Invoice"/>
    <s v="86421"/>
    <s v="BUILDERS WAREHOUSE:VEREENIGING"/>
    <s v="COLOUR MAGIC 15CM"/>
    <n v="80"/>
    <n v="21.3"/>
    <n v="1704"/>
    <n v="296811.05000000022"/>
    <x v="13"/>
  </r>
  <r>
    <m/>
    <x v="104"/>
    <s v="Invoice"/>
    <s v="86423"/>
    <s v="BUILDERS WAREHOUSE:FLORIDA GLEN"/>
    <s v="COLOUR MAGIC 15CM"/>
    <n v="20"/>
    <n v="21.3"/>
    <n v="426"/>
    <n v="297237.05000000022"/>
    <x v="13"/>
  </r>
  <r>
    <m/>
    <x v="104"/>
    <s v="Invoice"/>
    <s v="86426"/>
    <s v="RIVERSIDE MICA"/>
    <s v="COLOUR MAGIC 15CM"/>
    <n v="8"/>
    <n v="20.9"/>
    <n v="167.2"/>
    <n v="297404.25000000023"/>
    <x v="13"/>
  </r>
  <r>
    <m/>
    <x v="104"/>
    <s v="Invoice"/>
    <s v="86446"/>
    <s v="BUILDERS WAREHOUSE:CHERRY LANE"/>
    <s v="COLOUR MAGIC 15CM"/>
    <n v="60"/>
    <n v="21.3"/>
    <n v="1278"/>
    <n v="298682.25000000023"/>
    <x v="13"/>
  </r>
  <r>
    <m/>
    <x v="104"/>
    <s v="Invoice"/>
    <s v="86447"/>
    <s v="BUILDERS WAREHOUSE:NEWCASTLE"/>
    <s v="COLOUR MAGIC 15CM"/>
    <n v="128"/>
    <n v="21.3"/>
    <n v="2726.4"/>
    <n v="301408.65000000026"/>
    <x v="13"/>
  </r>
  <r>
    <m/>
    <x v="5"/>
    <s v="Invoice"/>
    <s v="86427"/>
    <s v="BUILDERS WAREHOUSE:NEWMARKET"/>
    <s v="COLOUR MAGIC 15CM"/>
    <n v="92"/>
    <n v="21.3"/>
    <n v="1959.6"/>
    <n v="303368.25000000023"/>
    <x v="13"/>
  </r>
  <r>
    <m/>
    <x v="5"/>
    <s v="Invoice"/>
    <s v="86434"/>
    <s v="BUILDERS WAREHOUSE:BOKSBURG (NEW)"/>
    <s v="COLOUR MAGIC 15CM"/>
    <n v="40"/>
    <n v="21.3"/>
    <n v="852"/>
    <n v="304220.25000000023"/>
    <x v="13"/>
  </r>
  <r>
    <m/>
    <x v="5"/>
    <s v="Invoice"/>
    <s v="86436"/>
    <s v="BUILDERS WAREHOUSE:RIVONIA"/>
    <s v="COLOUR MAGIC 15CM"/>
    <n v="31"/>
    <n v="21.3"/>
    <n v="660.3"/>
    <n v="304880.55000000022"/>
    <x v="13"/>
  </r>
  <r>
    <m/>
    <x v="5"/>
    <s v="Invoice"/>
    <s v="86437"/>
    <s v="THYME SQUARE"/>
    <s v="COLOUR MAGIC 15CM"/>
    <n v="10"/>
    <n v="31.25"/>
    <n v="312.5"/>
    <n v="305193.05000000022"/>
    <x v="13"/>
  </r>
  <r>
    <m/>
    <x v="5"/>
    <s v="Invoice"/>
    <s v="86440"/>
    <s v="BUILDERS WAREHOUSE:MIDDELBURG"/>
    <s v="COLOUR MAGIC 15CM"/>
    <n v="28"/>
    <n v="21.3"/>
    <n v="596.4"/>
    <n v="305789.45000000024"/>
    <x v="13"/>
  </r>
  <r>
    <m/>
    <x v="5"/>
    <s v="Invoice"/>
    <s v="86442"/>
    <s v="BUILDERS WAREHOUSE:CEDAR SQUARE"/>
    <s v="COLOUR MAGIC 15CM"/>
    <n v="50"/>
    <n v="21.3"/>
    <n v="1065"/>
    <n v="306854.45000000024"/>
    <x v="13"/>
  </r>
  <r>
    <m/>
    <x v="5"/>
    <s v="Invoice"/>
    <s v="86444"/>
    <s v="BUILDERS WAREHOUSE:SUNWARD PARK"/>
    <s v="COLOUR MAGIC 15CM"/>
    <n v="32"/>
    <n v="21.3"/>
    <n v="681.6"/>
    <n v="307536.05000000022"/>
    <x v="13"/>
  </r>
  <r>
    <m/>
    <x v="5"/>
    <s v="Invoice"/>
    <s v="86454"/>
    <s v="PLANT FACTORY"/>
    <s v="COLOUR MAGIC 15CM"/>
    <n v="16"/>
    <n v="19.989999999999998"/>
    <n v="319.83999999999997"/>
    <n v="307855.89000000025"/>
    <x v="13"/>
  </r>
  <r>
    <m/>
    <x v="5"/>
    <s v="Invoice"/>
    <s v="86457"/>
    <s v="BUILDERS WAREHOUSE:NELSPRUIT"/>
    <s v="COLOUR MAGIC 15CM"/>
    <n v="96"/>
    <n v="21.3"/>
    <n v="2044.8"/>
    <n v="309900.69000000024"/>
    <x v="13"/>
  </r>
  <r>
    <m/>
    <x v="5"/>
    <s v="Invoice"/>
    <s v="86458"/>
    <s v="BUILDERS WAREHOUSE:BLOEMFONTEIN"/>
    <s v="COLOUR MAGIC 15CM"/>
    <n v="128"/>
    <n v="21.3"/>
    <n v="2726.4"/>
    <n v="312627.09000000026"/>
    <x v="13"/>
  </r>
  <r>
    <m/>
    <x v="5"/>
    <s v="Invoice"/>
    <s v="86621"/>
    <s v="MONTANA GARDEN PAVILION"/>
    <s v="COLOUR MAGIC 15CM"/>
    <n v="32"/>
    <n v="19.989999999999998"/>
    <n v="639.67999999999995"/>
    <n v="313266.77000000025"/>
    <x v="13"/>
  </r>
  <r>
    <m/>
    <x v="231"/>
    <s v="Invoice"/>
    <s v="86448"/>
    <s v="BUILDERS WAREHOUSE:RUSTENBURG"/>
    <s v="COLOUR MAGIC 15CM"/>
    <n v="96"/>
    <n v="21.3"/>
    <n v="2044.8"/>
    <n v="315311.57000000024"/>
    <x v="13"/>
  </r>
  <r>
    <m/>
    <x v="231"/>
    <s v="Invoice"/>
    <s v="86464"/>
    <s v="CRISANRA KWEKERY"/>
    <s v="COLOUR MAGIC 15CM"/>
    <n v="36"/>
    <n v="19.989999999999998"/>
    <n v="719.64"/>
    <n v="316031.21000000025"/>
    <x v="13"/>
  </r>
  <r>
    <m/>
    <x v="231"/>
    <s v="Invoice"/>
    <s v="86469"/>
    <s v="IMPALA FLORA"/>
    <s v="COLOUR MAGIC 15CM"/>
    <n v="32"/>
    <n v="18.989999999999998"/>
    <n v="607.67999999999995"/>
    <n v="316638.89000000025"/>
    <x v="13"/>
  </r>
  <r>
    <m/>
    <x v="231"/>
    <s v="Invoice"/>
    <s v="86429"/>
    <s v="BUILDERS WAREHOUSE:ROBINDALE"/>
    <s v="COLOUR MAGIC 15CM"/>
    <n v="80"/>
    <n v="21.3"/>
    <n v="1704"/>
    <n v="318342.89000000025"/>
    <x v="13"/>
  </r>
  <r>
    <m/>
    <x v="231"/>
    <s v="Invoice"/>
    <s v="86431"/>
    <s v="BUILDERS WAREHOUSE:STRUBENS VALLEY"/>
    <s v="COLOUR MAGIC 15CM"/>
    <n v="100"/>
    <n v="21.3"/>
    <n v="2130"/>
    <n v="320472.89000000025"/>
    <x v="13"/>
  </r>
  <r>
    <m/>
    <x v="231"/>
    <s v="Invoice"/>
    <s v="86443"/>
    <s v="BUILDERS WAREHOUSE:NOORDHEUWEL"/>
    <s v="COLOUR MAGIC 15CM"/>
    <n v="30"/>
    <n v="21.3"/>
    <n v="639"/>
    <n v="321111.89000000025"/>
    <x v="13"/>
  </r>
  <r>
    <m/>
    <x v="105"/>
    <s v="Invoice"/>
    <s v="86460"/>
    <s v="BUILDERS WAREHOUSE:FOURWAYS"/>
    <s v="COLOUR MAGIC 15CM"/>
    <n v="40"/>
    <n v="21.3"/>
    <n v="852"/>
    <n v="321963.89000000025"/>
    <x v="13"/>
  </r>
  <r>
    <m/>
    <x v="105"/>
    <s v="Invoice"/>
    <s v="86461"/>
    <s v="BUILDERS WAREHOUSE:GEZINA NEW"/>
    <s v="COLOUR MAGIC 15CM"/>
    <n v="20"/>
    <n v="21.3"/>
    <n v="426"/>
    <n v="322389.89000000025"/>
    <x v="13"/>
  </r>
  <r>
    <m/>
    <x v="105"/>
    <s v="Invoice"/>
    <s v="86466"/>
    <s v="BUILDERS WAREHOUSE:RIVONIA"/>
    <s v="COLOUR MAGIC 15CM"/>
    <n v="30"/>
    <n v="21.3"/>
    <n v="639"/>
    <n v="323028.89000000025"/>
    <x v="13"/>
  </r>
  <r>
    <m/>
    <x v="105"/>
    <s v="Invoice"/>
    <s v="86470"/>
    <s v="BUILDERS WAREHOUSE:CENTURION"/>
    <s v="COLOUR MAGIC 15CM"/>
    <n v="56"/>
    <n v="21.3"/>
    <n v="1192.8"/>
    <n v="324221.69000000024"/>
    <x v="13"/>
  </r>
  <r>
    <m/>
    <x v="105"/>
    <s v="Invoice"/>
    <s v="86471"/>
    <s v="BUILDERS WAREHOUSE:WOODLANDS"/>
    <s v="COLOUR MAGIC 15CM"/>
    <n v="80"/>
    <n v="21.3"/>
    <n v="1704"/>
    <n v="325925.69000000024"/>
    <x v="13"/>
  </r>
  <r>
    <m/>
    <x v="105"/>
    <s v="Invoice"/>
    <s v="86472"/>
    <s v="BUILDERS WAREHOUSE:LYNNWOOD"/>
    <s v="COLOUR MAGIC 15CM"/>
    <n v="32"/>
    <n v="21.3"/>
    <n v="681.6"/>
    <n v="326607.29000000021"/>
    <x v="13"/>
  </r>
  <r>
    <m/>
    <x v="105"/>
    <s v="Invoice"/>
    <s v="86473"/>
    <s v="BUILDERS WAREHOUSE:CEDAR SQUARE"/>
    <s v="COLOUR MAGIC 15CM"/>
    <n v="24"/>
    <n v="21.3"/>
    <n v="511.2"/>
    <n v="327118.49000000022"/>
    <x v="13"/>
  </r>
  <r>
    <m/>
    <x v="105"/>
    <s v="Invoice"/>
    <s v="86475"/>
    <s v="BUILDERS WAREHOUSE:GEZINA NEW"/>
    <s v="COLOUR MAGIC 15CM"/>
    <n v="20"/>
    <n v="21.3"/>
    <n v="426"/>
    <n v="327544.49000000022"/>
    <x v="13"/>
  </r>
  <r>
    <m/>
    <x v="105"/>
    <s v="Invoice"/>
    <s v="86476"/>
    <s v="BUILDERS WAREHOUSE:GLEN EAGLES"/>
    <s v="COLOUR MAGIC 15CM"/>
    <n v="10"/>
    <n v="21.3"/>
    <n v="213"/>
    <n v="327757.49000000022"/>
    <x v="13"/>
  </r>
  <r>
    <m/>
    <x v="105"/>
    <s v="Invoice"/>
    <s v="86478"/>
    <s v="CENTRAL NURSERY DEPOT"/>
    <s v="COLOUR MAGIC 15CM"/>
    <n v="20"/>
    <n v="19.989999999999998"/>
    <n v="399.8"/>
    <n v="328157.29000000021"/>
    <x v="13"/>
  </r>
  <r>
    <m/>
    <x v="105"/>
    <s v="Invoice"/>
    <s v="86428"/>
    <s v="LIFESTYLE HOME GARDEN"/>
    <s v="COLOUR MAGIC 15CM"/>
    <n v="100"/>
    <n v="18.989999999999998"/>
    <n v="1899"/>
    <n v="330056.29000000021"/>
    <x v="13"/>
  </r>
  <r>
    <m/>
    <x v="19"/>
    <s v="Invoice"/>
    <s v="86484"/>
    <s v="BUILDERS WAREHOUSE:CRAIGHALL PARK"/>
    <s v="COLOUR MAGIC 15CM"/>
    <n v="30"/>
    <n v="21.3"/>
    <n v="639"/>
    <n v="330695.29000000021"/>
    <x v="13"/>
  </r>
  <r>
    <m/>
    <x v="19"/>
    <s v="Invoice"/>
    <s v="86485"/>
    <s v="BUILDERS WAREHOUSE:SOUTHGATE"/>
    <s v="COLOUR MAGIC 15CM"/>
    <n v="40"/>
    <n v="21.3"/>
    <n v="852"/>
    <n v="331547.29000000021"/>
    <x v="13"/>
  </r>
  <r>
    <m/>
    <x v="19"/>
    <s v="Invoice"/>
    <s v="86487"/>
    <s v="RAINBOW GARDEN AND HOME CENTRE"/>
    <s v="COLOUR MAGIC 15CM"/>
    <n v="176"/>
    <n v="19.989999999999998"/>
    <n v="3518.24"/>
    <n v="335065.5300000002"/>
    <x v="13"/>
  </r>
  <r>
    <m/>
    <x v="19"/>
    <s v="Invoice"/>
    <s v="86488"/>
    <s v="BUILDERS WAREHOUSE:KLERKSDORP"/>
    <s v="COLOUR MAGIC 15CM"/>
    <n v="32"/>
    <n v="21.3"/>
    <n v="681.6"/>
    <n v="335747.13000000018"/>
    <x v="13"/>
  </r>
  <r>
    <m/>
    <x v="19"/>
    <s v="Invoice"/>
    <s v="86490"/>
    <s v="BRAKPAN GARDEN CENTRE"/>
    <s v="COLOUR MAGIC 15CM"/>
    <n v="30"/>
    <n v="19.989999999999998"/>
    <n v="599.70000000000005"/>
    <n v="336346.83000000019"/>
    <x v="13"/>
  </r>
  <r>
    <m/>
    <x v="19"/>
    <s v="Invoice"/>
    <s v="86491"/>
    <s v="BUILDERS WAREHOUSE:LAMBTON"/>
    <s v="COLOUR MAGIC 15CM"/>
    <n v="20"/>
    <n v="21.3"/>
    <n v="426"/>
    <n v="336772.83000000019"/>
    <x v="13"/>
  </r>
  <r>
    <m/>
    <x v="19"/>
    <s v="Invoice"/>
    <s v="86495"/>
    <s v="FH CHAMBERLAIN TRADING (PTY) LTD:WATERKLOOF GLEN"/>
    <s v="COLOUR MAGIC 15CM"/>
    <n v="80"/>
    <n v="19.75"/>
    <n v="1580"/>
    <n v="338352.83000000019"/>
    <x v="13"/>
  </r>
  <r>
    <m/>
    <x v="19"/>
    <s v="Invoice"/>
    <s v="86501"/>
    <s v="BUILDERS WAREHOUSE:GREENSTONE"/>
    <s v="COLOUR MAGIC 15CM"/>
    <n v="90"/>
    <n v="21.3"/>
    <n v="1917"/>
    <n v="340269.83000000019"/>
    <x v="13"/>
  </r>
  <r>
    <m/>
    <x v="19"/>
    <s v="Invoice"/>
    <s v="86502"/>
    <s v="AGRI 2 MARKET"/>
    <s v="COLOUR MAGIC 15CM"/>
    <n v="90"/>
    <n v="16.149999999999999"/>
    <n v="1453.5"/>
    <n v="341723.33000000019"/>
    <x v="13"/>
  </r>
  <r>
    <m/>
    <x v="19"/>
    <s v="Invoice"/>
    <s v="86517"/>
    <s v="SPAR NORTH RAND DC:QUEENSWOOD"/>
    <s v="COLOUR MAGIC 15CM"/>
    <n v="16"/>
    <n v="18.649999999999999"/>
    <n v="298.39999999999998"/>
    <n v="342021.73000000021"/>
    <x v="13"/>
  </r>
  <r>
    <m/>
    <x v="232"/>
    <s v="Invoice"/>
    <s v="86506"/>
    <s v="BUILDERS WAREHOUSE:KEMPTON PARK"/>
    <s v="COLOUR MAGIC 15CM"/>
    <n v="50"/>
    <n v="21.3"/>
    <n v="1065"/>
    <n v="343086.73000000021"/>
    <x v="13"/>
  </r>
  <r>
    <m/>
    <x v="232"/>
    <s v="Invoice"/>
    <s v="86509"/>
    <s v="BUILDERS WAREHOUSE:MIDDELBURG"/>
    <s v="COLOUR MAGIC 15CM"/>
    <n v="24"/>
    <n v="21.3"/>
    <n v="511.2"/>
    <n v="343597.93000000023"/>
    <x v="13"/>
  </r>
  <r>
    <m/>
    <x v="232"/>
    <s v="Invoice"/>
    <s v="86510"/>
    <s v="BUILDERS WAREHOUSE:NORTHRIDING"/>
    <s v="COLOUR MAGIC 15CM"/>
    <n v="15"/>
    <n v="21.3"/>
    <n v="319.5"/>
    <n v="343917.43000000023"/>
    <x v="13"/>
  </r>
  <r>
    <m/>
    <x v="232"/>
    <s v="Invoice"/>
    <s v="86516"/>
    <s v="FH CHAMBERLAIN TRADING (PTY) LTD:KYALAMI"/>
    <s v="COLOUR MAGIC 15CM"/>
    <n v="40"/>
    <n v="19.75"/>
    <n v="790"/>
    <n v="344707.43000000023"/>
    <x v="13"/>
  </r>
  <r>
    <m/>
    <x v="233"/>
    <s v="Invoice"/>
    <s v="86522"/>
    <s v="BUILDERS WAREHOUSE:SUNWARD PARK"/>
    <s v="COLOUR MAGIC 15CM"/>
    <n v="120"/>
    <n v="21.3"/>
    <n v="2556"/>
    <n v="347263.43000000023"/>
    <x v="13"/>
  </r>
  <r>
    <m/>
    <x v="233"/>
    <s v="Invoice"/>
    <s v="86524"/>
    <s v="BUILDERS WAREHOUSE:NEWMARKET"/>
    <s v="COLOUR MAGIC 15CM"/>
    <n v="32"/>
    <n v="21.3"/>
    <n v="681.6"/>
    <n v="347945.0300000002"/>
    <x v="13"/>
  </r>
  <r>
    <m/>
    <x v="233"/>
    <s v="Invoice"/>
    <s v="86525"/>
    <s v="BUILDERS WAREHOUSE:EDENVALE"/>
    <s v="COLOUR MAGIC 15CM"/>
    <n v="90"/>
    <n v="21.3"/>
    <n v="1917"/>
    <n v="349862.0300000002"/>
    <x v="13"/>
  </r>
  <r>
    <m/>
    <x v="233"/>
    <s v="Invoice"/>
    <s v="86526"/>
    <s v="THYME SQUARE"/>
    <s v="COLOUR MAGIC 15CM"/>
    <n v="56"/>
    <n v="19.989999999999998"/>
    <n v="1119.44"/>
    <n v="350981.4700000002"/>
    <x v="13"/>
  </r>
  <r>
    <m/>
    <x v="233"/>
    <s v="Invoice"/>
    <s v="86528"/>
    <s v="BUILDERS WAREHOUSE:NORTHMEAD"/>
    <s v="COLOUR MAGIC 15CM"/>
    <n v="40"/>
    <n v="21.3"/>
    <n v="852"/>
    <n v="351833.4700000002"/>
    <x v="13"/>
  </r>
  <r>
    <m/>
    <x v="233"/>
    <s v="Invoice"/>
    <s v="86529"/>
    <s v="BUILDERS WAREHOUSE:GLEN EAGLES"/>
    <s v="COLOUR MAGIC 15CM"/>
    <n v="47"/>
    <n v="21.3"/>
    <n v="1001.1"/>
    <n v="352834.57000000018"/>
    <x v="13"/>
  </r>
  <r>
    <m/>
    <x v="233"/>
    <s v="Invoice"/>
    <s v="86531"/>
    <s v="BUILDERS WAREHOUSE:NEWMARKET"/>
    <s v="COLOUR MAGIC 15CM"/>
    <n v="32"/>
    <n v="0"/>
    <n v="0"/>
    <n v="352834.57000000018"/>
    <x v="13"/>
  </r>
  <r>
    <m/>
    <x v="233"/>
    <s v="Invoice"/>
    <s v="86533"/>
    <s v="LIFESTYLE HOME GARDEN"/>
    <s v="COLOUR MAGIC 15CM"/>
    <n v="100"/>
    <n v="18.989999999999998"/>
    <n v="1899"/>
    <n v="354733.57000000018"/>
    <x v="13"/>
  </r>
  <r>
    <m/>
    <x v="233"/>
    <s v="Invoice"/>
    <s v="86537"/>
    <s v="IMPALA FLORA"/>
    <s v="COLOUR MAGIC 15CM"/>
    <n v="32"/>
    <n v="18.989999999999998"/>
    <n v="607.67999999999995"/>
    <n v="355341.25000000017"/>
    <x v="13"/>
  </r>
  <r>
    <m/>
    <x v="233"/>
    <s v="Invoice"/>
    <s v="86538"/>
    <s v="PRETTY GARDENS"/>
    <s v="COLOUR MAGIC 15CM"/>
    <n v="57"/>
    <n v="19.989999999999998"/>
    <n v="1139.43"/>
    <n v="356480.68000000017"/>
    <x v="13"/>
  </r>
  <r>
    <m/>
    <x v="233"/>
    <s v="Invoice"/>
    <s v="86541"/>
    <s v="BUILDERS WAREHOUSE:BETHLEHEM"/>
    <s v="COLOUR MAGIC 15CM"/>
    <n v="300"/>
    <n v="21.3"/>
    <n v="6390"/>
    <n v="362870.68000000017"/>
    <x v="13"/>
  </r>
  <r>
    <m/>
    <x v="233"/>
    <s v="Invoice"/>
    <s v="86543"/>
    <s v="BUILDERS WAREHOUSE:BLOEMFONTEIN"/>
    <s v="COLOUR MAGIC 15CM"/>
    <n v="156"/>
    <n v="21.3"/>
    <n v="3322.8"/>
    <n v="366193.48000000016"/>
    <x v="13"/>
  </r>
  <r>
    <m/>
    <x v="281"/>
    <s v="Invoice"/>
    <s v="86536"/>
    <s v="BUILDERS WAREHOUSE:RUSTENBURG"/>
    <s v="COLOUR MAGIC 15CM"/>
    <n v="50"/>
    <n v="21.3"/>
    <n v="1065"/>
    <n v="367258.48000000016"/>
    <x v="13"/>
  </r>
  <r>
    <m/>
    <x v="281"/>
    <s v="Invoice"/>
    <s v="86550"/>
    <s v="IMPALA FLORA"/>
    <s v="COLOUR MAGIC 15CM"/>
    <n v="16"/>
    <n v="19.989999999999998"/>
    <n v="319.83999999999997"/>
    <n v="367578.32000000018"/>
    <x v="13"/>
  </r>
  <r>
    <m/>
    <x v="281"/>
    <s v="Invoice"/>
    <s v="86565"/>
    <s v="BUILDERS WAREHOUSE:NOORDHEUWEL"/>
    <s v="COLOUR MAGIC 15CM"/>
    <n v="40"/>
    <n v="21.3"/>
    <n v="852"/>
    <n v="368430.32000000018"/>
    <x v="13"/>
  </r>
  <r>
    <m/>
    <x v="292"/>
    <s v="Invoice"/>
    <s v="86545"/>
    <s v="BUILDERS WAREHOUSE:ZAMBEZI"/>
    <s v="COLOUR MAGIC 15CM"/>
    <n v="60"/>
    <n v="21.3"/>
    <n v="1278"/>
    <n v="369708.32000000018"/>
    <x v="13"/>
  </r>
  <r>
    <m/>
    <x v="292"/>
    <s v="Invoice"/>
    <s v="86548"/>
    <s v="BUILDERS WAREHOUSE:LYNNWOOD"/>
    <s v="COLOUR MAGIC 15CM"/>
    <n v="20"/>
    <n v="21.3"/>
    <n v="426"/>
    <n v="370134.32000000018"/>
    <x v="13"/>
  </r>
  <r>
    <m/>
    <x v="292"/>
    <s v="Invoice"/>
    <s v="86554"/>
    <s v="BUILDERS WAREHOUSE:CENTURION"/>
    <s v="COLOUR MAGIC 15CM"/>
    <n v="50"/>
    <n v="21.3"/>
    <n v="1065"/>
    <n v="371199.32000000018"/>
    <x v="13"/>
  </r>
  <r>
    <m/>
    <x v="292"/>
    <s v="Invoice"/>
    <s v="86549"/>
    <s v="FH CHAMBERLAIN TRADING (PTY) LTD:KYALAMI"/>
    <s v="COLOUR MAGIC 15CM"/>
    <n v="20"/>
    <n v="19.75"/>
    <n v="395"/>
    <n v="371594.32000000018"/>
    <x v="13"/>
  </r>
  <r>
    <m/>
    <x v="292"/>
    <s v="Invoice"/>
    <s v="86556"/>
    <s v="BUILDERS WAREHOUSE:RASLOUW"/>
    <s v="COLOUR MAGIC 15CM"/>
    <n v="40"/>
    <n v="21.3"/>
    <n v="852"/>
    <n v="372446.32000000018"/>
    <x v="13"/>
  </r>
  <r>
    <m/>
    <x v="282"/>
    <s v="Invoice"/>
    <s v="86582"/>
    <s v="BUILDERS WAREHOUSE:NEWCASTLE"/>
    <s v="COLOUR MAGIC 15CM"/>
    <n v="40"/>
    <n v="21.3"/>
    <n v="852"/>
    <n v="373298.32000000018"/>
    <x v="13"/>
  </r>
  <r>
    <m/>
    <x v="283"/>
    <s v="Invoice"/>
    <s v="86572"/>
    <s v="BUILDERS WAREHOUSE:KEMPTON PARK"/>
    <s v="COLOUR MAGIC 15CM"/>
    <n v="16"/>
    <n v="21.3"/>
    <n v="340.8"/>
    <n v="373639.12000000017"/>
    <x v="13"/>
  </r>
  <r>
    <m/>
    <x v="283"/>
    <s v="Invoice"/>
    <s v="86575"/>
    <s v="BUILDERS WAREHOUSE:ERASMUS PARK"/>
    <s v="COLOUR MAGIC 15CM"/>
    <n v="80"/>
    <n v="21.3"/>
    <n v="1704"/>
    <n v="375343.12000000017"/>
    <x v="13"/>
  </r>
  <r>
    <m/>
    <x v="283"/>
    <s v="Invoice"/>
    <s v="86577"/>
    <s v="FH CHAMBERLAIN TRADING (PTY) LTD:MONTANA"/>
    <s v="COLOUR MAGIC 15CM"/>
    <n v="40"/>
    <n v="19.75"/>
    <n v="790"/>
    <n v="376133.12000000017"/>
    <x v="13"/>
  </r>
  <r>
    <m/>
    <x v="20"/>
    <s v="Invoice"/>
    <s v="86583"/>
    <s v="BUILDERS WAREHOUSE:CARNIVAL MALL"/>
    <s v="COLOUR MAGIC 15CM"/>
    <n v="32"/>
    <n v="21.3"/>
    <n v="681.6"/>
    <n v="376814.72000000015"/>
    <x v="13"/>
  </r>
  <r>
    <m/>
    <x v="20"/>
    <s v="Invoice"/>
    <s v="86585"/>
    <s v="BUILDERS WAREHOUSE:RIVONIA"/>
    <s v="COLOUR MAGIC 15CM"/>
    <n v="35"/>
    <n v="21.3"/>
    <n v="745.5"/>
    <n v="377560.22000000015"/>
    <x v="13"/>
  </r>
  <r>
    <m/>
    <x v="20"/>
    <s v="Invoice"/>
    <s v="86593"/>
    <s v="BUILDERS WAREHOUSE:NELSPRUIT"/>
    <s v="COLOUR MAGIC 15CM"/>
    <n v="126"/>
    <n v="21.3"/>
    <n v="2683.8"/>
    <n v="380244.02000000014"/>
    <x v="13"/>
  </r>
  <r>
    <m/>
    <x v="20"/>
    <s v="Invoice"/>
    <s v="86596"/>
    <s v="BUILDERS WAREHOUSE:THOHOYANDOU"/>
    <s v="COLOUR MAGIC 15CM"/>
    <n v="80"/>
    <n v="21.3"/>
    <n v="1704"/>
    <n v="381948.02000000014"/>
    <x v="13"/>
  </r>
  <r>
    <m/>
    <x v="302"/>
    <s v="Invoice"/>
    <s v="86594"/>
    <s v="LITTLE AUSTRIA"/>
    <s v="COLOUR MAGIC 15CM"/>
    <n v="16"/>
    <n v="19.989999999999998"/>
    <n v="319.83999999999997"/>
    <n v="382267.86000000016"/>
    <x v="13"/>
  </r>
  <r>
    <m/>
    <x v="302"/>
    <s v="Invoice"/>
    <s v="86623"/>
    <s v="SHARONDALE GARDEN CENTRE"/>
    <s v="COLOUR MAGIC 15CM"/>
    <n v="16"/>
    <n v="19.989999999999998"/>
    <n v="319.83999999999997"/>
    <n v="382587.70000000019"/>
    <x v="13"/>
  </r>
  <r>
    <m/>
    <x v="302"/>
    <s v="Invoice"/>
    <s v="86625"/>
    <s v="LITTLE AUSTRIA"/>
    <s v="COLOUR MAGIC 15CM"/>
    <n v="20"/>
    <n v="19.989999999999998"/>
    <n v="399.8"/>
    <n v="382987.50000000017"/>
    <x v="13"/>
  </r>
  <r>
    <m/>
    <x v="302"/>
    <s v="Invoice"/>
    <s v="86627"/>
    <s v="IMPALA FLORA"/>
    <s v="COLOUR MAGIC 15CM"/>
    <n v="32"/>
    <n v="18.989999999999998"/>
    <n v="607.67999999999995"/>
    <n v="383595.18000000017"/>
    <x v="13"/>
  </r>
  <r>
    <m/>
    <x v="284"/>
    <s v="Invoice"/>
    <s v="86599"/>
    <s v="BUILDERS WAREHOUSE:MIDRAND"/>
    <s v="COLOUR MAGIC 15CM"/>
    <n v="120"/>
    <n v="21.3"/>
    <n v="2556"/>
    <n v="386151.18000000017"/>
    <x v="13"/>
  </r>
  <r>
    <m/>
    <x v="284"/>
    <s v="Invoice"/>
    <s v="86600"/>
    <s v="BUILDERS WAREHOUSE:CEDAR SQUARE"/>
    <s v="COLOUR MAGIC 15CM"/>
    <n v="20"/>
    <n v="21.3"/>
    <n v="426"/>
    <n v="386577.18000000017"/>
    <x v="13"/>
  </r>
  <r>
    <m/>
    <x v="284"/>
    <s v="Invoice"/>
    <s v="86601"/>
    <s v="BUILDERS WAREHOUSE:WOODLANDS"/>
    <s v="COLOUR MAGIC 15CM"/>
    <n v="64"/>
    <n v="21.3"/>
    <n v="1363.2"/>
    <n v="387940.38000000018"/>
    <x v="13"/>
  </r>
  <r>
    <m/>
    <x v="284"/>
    <s v="Invoice"/>
    <s v="86602"/>
    <s v="BUILDERS WAREHOUSE:ZAMBEZI"/>
    <s v="COLOUR MAGIC 15CM"/>
    <n v="30"/>
    <n v="21.3"/>
    <n v="639"/>
    <n v="388579.38000000018"/>
    <x v="13"/>
  </r>
  <r>
    <m/>
    <x v="284"/>
    <s v="Invoice"/>
    <s v="86603"/>
    <s v="BUILDERS WAREHOUSE:LYNNWOOD"/>
    <s v="COLOUR MAGIC 15CM"/>
    <n v="64"/>
    <n v="21.3"/>
    <n v="1363.2"/>
    <n v="389942.58000000019"/>
    <x v="13"/>
  </r>
  <r>
    <m/>
    <x v="284"/>
    <s v="Invoice"/>
    <s v="86604"/>
    <s v="BUILDERS WAREHOUSE:GLEN EAGLES"/>
    <s v="COLOUR MAGIC 15CM"/>
    <n v="20"/>
    <n v="21.3"/>
    <n v="426"/>
    <n v="390368.58000000019"/>
    <x v="13"/>
  </r>
  <r>
    <m/>
    <x v="284"/>
    <s v="Invoice"/>
    <s v="86606"/>
    <s v="BUILDERS WAREHOUSE:RIVONIA"/>
    <s v="COLOUR MAGIC 15CM"/>
    <n v="16"/>
    <n v="21.3"/>
    <n v="340.8"/>
    <n v="390709.38000000018"/>
    <x v="13"/>
  </r>
  <r>
    <m/>
    <x v="284"/>
    <s v="Invoice"/>
    <s v="86607"/>
    <s v="FH CHAMBERLAIN TRADING (PTY) LTD:KYALAMI"/>
    <s v="COLOUR MAGIC 15CM"/>
    <n v="20"/>
    <n v="19.75"/>
    <n v="395"/>
    <n v="391104.38000000018"/>
    <x v="13"/>
  </r>
  <r>
    <m/>
    <x v="284"/>
    <s v="Invoice"/>
    <s v="86613"/>
    <s v="BUILDERS WAREHOUSE:WONDERBOOM"/>
    <s v="COLOUR MAGIC 15CM"/>
    <n v="40"/>
    <n v="21.3"/>
    <n v="852"/>
    <n v="391956.38000000018"/>
    <x v="13"/>
  </r>
  <r>
    <m/>
    <x v="284"/>
    <s v="Invoice"/>
    <s v="86616"/>
    <s v="BUILDERS WAREHOUSE:ERASMUS PARK"/>
    <s v="COLOUR MAGIC 15CM"/>
    <n v="150"/>
    <n v="21.3"/>
    <n v="3195"/>
    <n v="395151.38000000018"/>
    <x v="13"/>
  </r>
  <r>
    <m/>
    <x v="284"/>
    <s v="Invoice"/>
    <s v="86639"/>
    <s v="BUILDERS WAREHOUSE:SECUNDA"/>
    <s v="COLOUR MAGIC 15CM"/>
    <n v="64"/>
    <n v="21.3"/>
    <n v="1363.2"/>
    <n v="396514.58000000019"/>
    <x v="13"/>
  </r>
  <r>
    <m/>
    <x v="106"/>
    <s v="Invoice"/>
    <s v="86633"/>
    <s v="BUILDERS WAREHOUSE:CRAIGHALL PARK"/>
    <s v="COLOUR MAGIC 15CM"/>
    <n v="15"/>
    <n v="21.3"/>
    <n v="319.5"/>
    <n v="396834.08000000019"/>
    <x v="13"/>
  </r>
  <r>
    <m/>
    <x v="106"/>
    <s v="Invoice"/>
    <s v="86634"/>
    <s v="BUILDERS WAREHOUSE:KLERKSDORP"/>
    <s v="COLOUR MAGIC 15CM"/>
    <n v="32"/>
    <n v="21.3"/>
    <n v="681.6"/>
    <n v="397515.68000000017"/>
    <x v="13"/>
  </r>
  <r>
    <m/>
    <x v="106"/>
    <s v="Invoice"/>
    <s v="86637"/>
    <s v="FH CHAMBERLAIN TRADING (PTY) LTD:SILVER LAKES"/>
    <s v="COLOUR MAGIC 15CM"/>
    <n v="74"/>
    <n v="19.75"/>
    <n v="1461.5"/>
    <n v="398977.18000000017"/>
    <x v="13"/>
  </r>
  <r>
    <m/>
    <x v="106"/>
    <s v="Invoice"/>
    <s v="86638"/>
    <s v="BUILDERS WAREHOUSE:SOUTHGATE"/>
    <s v="COLOUR MAGIC 15CM"/>
    <n v="20"/>
    <n v="21.3"/>
    <n v="426"/>
    <n v="399403.18000000017"/>
    <x v="13"/>
  </r>
  <r>
    <m/>
    <x v="293"/>
    <s v="Invoice"/>
    <s v="86642"/>
    <s v="BUILDERS WAREHOUSE:NOORDHEUWEL"/>
    <s v="COLOUR MAGIC 15CM"/>
    <n v="40"/>
    <n v="21.3"/>
    <n v="852"/>
    <n v="400255.18000000017"/>
    <x v="13"/>
  </r>
  <r>
    <m/>
    <x v="293"/>
    <s v="Invoice"/>
    <s v="86644"/>
    <s v="BUILDERS WAREHOUSE:BEDFORDVIEW"/>
    <s v="COLOUR MAGIC 15CM"/>
    <n v="32"/>
    <n v="21.3"/>
    <n v="681.6"/>
    <n v="400936.78000000014"/>
    <x v="13"/>
  </r>
  <r>
    <m/>
    <x v="293"/>
    <s v="Invoice"/>
    <s v="86647"/>
    <s v="LITTLE AUSTRIA"/>
    <s v="COLOUR MAGIC 15CM"/>
    <n v="14"/>
    <n v="19.989999999999998"/>
    <n v="279.86"/>
    <n v="401216.64000000013"/>
    <x v="13"/>
  </r>
  <r>
    <m/>
    <x v="293"/>
    <s v="Invoice"/>
    <s v="86650"/>
    <s v="RIVERSIDE MICA"/>
    <s v="COLOUR MAGIC 15CM"/>
    <n v="8"/>
    <n v="20.9"/>
    <n v="167.2"/>
    <n v="401383.84000000014"/>
    <x v="13"/>
  </r>
  <r>
    <m/>
    <x v="294"/>
    <s v="Invoice"/>
    <s v="86654"/>
    <s v="BUILDERS WAREHOUSE:NEWMARKET"/>
    <s v="COLOUR MAGIC 15CM"/>
    <n v="70"/>
    <n v="21.3"/>
    <n v="1491"/>
    <n v="402874.84000000014"/>
    <x v="13"/>
  </r>
  <r>
    <m/>
    <x v="294"/>
    <s v="Invoice"/>
    <s v="86657"/>
    <s v="BUILDERS WAREHOUSE:RIVONIA"/>
    <s v="COLOUR MAGIC 15CM"/>
    <n v="32"/>
    <n v="21.3"/>
    <n v="681.6"/>
    <n v="403556.44000000012"/>
    <x v="13"/>
  </r>
  <r>
    <m/>
    <x v="294"/>
    <s v="Invoice"/>
    <s v="86665"/>
    <s v="GREEN PALM MINI GARDENS"/>
    <s v="COLOUR MAGIC 15CM"/>
    <n v="20"/>
    <n v="19.989999999999998"/>
    <n v="399.8"/>
    <n v="403956.24000000011"/>
    <x v="13"/>
  </r>
  <r>
    <m/>
    <x v="294"/>
    <s v="Invoice"/>
    <s v="86667"/>
    <s v="IMPALA FLORA"/>
    <s v="COLOUR MAGIC 15CM"/>
    <n v="25"/>
    <n v="16.75"/>
    <n v="418.75"/>
    <n v="404374.99000000011"/>
    <x v="13"/>
  </r>
  <r>
    <m/>
    <x v="294"/>
    <s v="Invoice"/>
    <s v="86670"/>
    <s v="BUILDERS WAREHOUSE:BLOEMFONTEIN"/>
    <s v="COLOUR MAGIC 15CM"/>
    <n v="270"/>
    <n v="21.3"/>
    <n v="5751"/>
    <n v="410125.99000000011"/>
    <x v="13"/>
  </r>
  <r>
    <m/>
    <x v="294"/>
    <s v="Invoice"/>
    <s v="86671"/>
    <s v="BUILDERS WAREHOUSE:MAFIKENG"/>
    <s v="COLOUR MAGIC 15CM"/>
    <n v="80"/>
    <n v="21.3"/>
    <n v="1704"/>
    <n v="411829.99000000011"/>
    <x v="13"/>
  </r>
  <r>
    <m/>
    <x v="21"/>
    <s v="Invoice"/>
    <s v="86662"/>
    <s v="GARDENSHOP PARKTOWN"/>
    <s v="COLOUR MAGIC 15CM IMPATIENS SPECIAL"/>
    <n v="90"/>
    <n v="15.99"/>
    <n v="1439.1"/>
    <n v="413269.09000000008"/>
    <x v="13"/>
  </r>
  <r>
    <m/>
    <x v="107"/>
    <s v="Invoice"/>
    <s v="86674"/>
    <s v="BUILDERS WAREHOUSE:FOURWAYS"/>
    <s v="COLOUR MAGIC 15CM"/>
    <n v="20"/>
    <n v="21.3"/>
    <n v="426"/>
    <n v="413695.09000000008"/>
    <x v="13"/>
  </r>
  <r>
    <m/>
    <x v="107"/>
    <s v="Invoice"/>
    <s v="86678"/>
    <s v="BUILDERS WAREHOUSE:CEDAR SQUARE"/>
    <s v="COLOUR MAGIC 15CM"/>
    <n v="40"/>
    <n v="21.3"/>
    <n v="852"/>
    <n v="414547.09000000008"/>
    <x v="13"/>
  </r>
  <r>
    <m/>
    <x v="107"/>
    <s v="Invoice"/>
    <s v="86680"/>
    <s v="BUILDERS WAREHOUSE:ZAMBEZI"/>
    <s v="COLOUR MAGIC 15CM"/>
    <n v="30"/>
    <n v="21.3"/>
    <n v="639"/>
    <n v="415186.09000000008"/>
    <x v="13"/>
  </r>
  <r>
    <m/>
    <x v="107"/>
    <s v="Invoice"/>
    <s v="86679"/>
    <s v="BUILDERS WAREHOUSE:GLEN EAGLES"/>
    <s v="COLOUR MAGIC 15CM"/>
    <n v="60"/>
    <n v="21.3"/>
    <n v="1278"/>
    <n v="416464.09000000008"/>
    <x v="13"/>
  </r>
  <r>
    <m/>
    <x v="107"/>
    <s v="Invoice"/>
    <s v="86681"/>
    <s v="BUILDERS WAREHOUSE:BRYANSTON"/>
    <s v="COLOUR MAGIC 15CM"/>
    <n v="20"/>
    <n v="21.3"/>
    <n v="426"/>
    <n v="416890.09000000008"/>
    <x v="13"/>
  </r>
  <r>
    <m/>
    <x v="107"/>
    <s v="Invoice"/>
    <s v="86684"/>
    <s v="BUILDERS WAREHOUSE:RUSTENBURG"/>
    <s v="COLOUR MAGIC 15CM"/>
    <n v="32"/>
    <n v="21.3"/>
    <n v="681.6"/>
    <n v="417571.69000000006"/>
    <x v="13"/>
  </r>
  <r>
    <m/>
    <x v="108"/>
    <s v="Invoice"/>
    <s v="86546"/>
    <s v="BUILDERS WAREHOUSE:LAMBTON"/>
    <s v="COLOUR MAGIC 15CM"/>
    <n v="20"/>
    <n v="21.3"/>
    <n v="426"/>
    <n v="417997.69000000006"/>
    <x v="13"/>
  </r>
  <r>
    <m/>
    <x v="108"/>
    <s v="Invoice"/>
    <s v="86697"/>
    <s v="FH CHAMBERLAIN TRADING (PTY) LTD:SILVER LAKES"/>
    <s v="COLOUR MAGIC 15CM"/>
    <n v="60"/>
    <n v="21.3"/>
    <n v="1278"/>
    <n v="419275.69000000006"/>
    <x v="13"/>
  </r>
  <r>
    <m/>
    <x v="108"/>
    <s v="Invoice"/>
    <s v="86699"/>
    <s v="BUILDERS WAREHOUSE:KLERKSDORP"/>
    <s v="COLOUR MAGIC 15CM"/>
    <n v="56"/>
    <n v="21.3"/>
    <n v="1192.8"/>
    <n v="420468.49000000005"/>
    <x v="13"/>
  </r>
  <r>
    <m/>
    <x v="108"/>
    <s v="Invoice"/>
    <s v="86701"/>
    <s v="LOTS OF POTS CENTURION"/>
    <s v="COLOUR MAGIC 15CM"/>
    <n v="36"/>
    <n v="19.989999999999998"/>
    <n v="719.64"/>
    <n v="421188.13000000006"/>
    <x v="13"/>
  </r>
  <r>
    <m/>
    <x v="108"/>
    <s v="Invoice"/>
    <s v="86703"/>
    <s v="FH CHAMBERLAIN TRADING (PTY) LTD:MONTANA"/>
    <s v="COLOUR MAGIC 15CM"/>
    <n v="130"/>
    <n v="21.3"/>
    <n v="2769"/>
    <n v="423957.13000000006"/>
    <x v="13"/>
  </r>
  <r>
    <m/>
    <x v="234"/>
    <s v="Invoice"/>
    <s v="86675"/>
    <s v="RIVERSIDE MICA"/>
    <s v="PETUNIA ASS 15CM"/>
    <n v="8"/>
    <n v="20.9"/>
    <n v="167.2"/>
    <n v="424124.33000000007"/>
    <x v="13"/>
  </r>
  <r>
    <m/>
    <x v="234"/>
    <s v="Invoice"/>
    <s v="86675"/>
    <s v="RIVERSIDE MICA"/>
    <s v="IMPATIENS 15CM"/>
    <n v="3"/>
    <n v="20.9"/>
    <n v="62.7"/>
    <n v="424187.03000000009"/>
    <x v="13"/>
  </r>
  <r>
    <m/>
    <x v="234"/>
    <s v="Invoice"/>
    <s v="86707"/>
    <s v="BUILDERS WAREHOUSE:NORTHRIDING"/>
    <s v="COLOUR MAGIC 15CM"/>
    <n v="32"/>
    <n v="21.3"/>
    <n v="681.6"/>
    <n v="424868.63000000006"/>
    <x v="13"/>
  </r>
  <r>
    <m/>
    <x v="234"/>
    <s v="Invoice"/>
    <s v="86709"/>
    <s v="BUILDERS WAREHOUSE:KEMPTON PARK"/>
    <s v="COLOUR MAGIC 15CM"/>
    <n v="88"/>
    <n v="21.3"/>
    <n v="1874.4"/>
    <n v="426743.03000000009"/>
    <x v="13"/>
  </r>
  <r>
    <m/>
    <x v="234"/>
    <s v="Invoice"/>
    <s v="86710"/>
    <s v="BUILDERS WAREHOUSE:GREENSTONE"/>
    <s v="COLOUR MAGIC 15CM"/>
    <n v="80"/>
    <n v="21.3"/>
    <n v="1704"/>
    <n v="428447.03000000009"/>
    <x v="13"/>
  </r>
  <r>
    <m/>
    <x v="234"/>
    <s v="Invoice"/>
    <s v="86711"/>
    <s v="BUILDERS WAREHOUSE:STRUBENS VALLEY"/>
    <s v="COLOUR MAGIC 15CM"/>
    <n v="40"/>
    <n v="21.3"/>
    <n v="852"/>
    <n v="429299.03000000009"/>
    <x v="13"/>
  </r>
  <r>
    <m/>
    <x v="234"/>
    <s v="Invoice"/>
    <s v="86712"/>
    <s v="BUILDERS WAREHOUSE:NORWOOD"/>
    <s v="COLOUR MAGIC 15CM"/>
    <n v="32"/>
    <n v="21.3"/>
    <n v="681.6"/>
    <n v="429980.63000000006"/>
    <x v="13"/>
  </r>
  <r>
    <m/>
    <x v="234"/>
    <s v="Invoice"/>
    <s v="86713"/>
    <s v="BUILDERS WAREHOUSE:VEREENIGING"/>
    <s v="COLOUR MAGIC 15CM"/>
    <n v="80"/>
    <n v="21.3"/>
    <n v="1704"/>
    <n v="431684.63000000006"/>
    <x v="13"/>
  </r>
  <r>
    <m/>
    <x v="234"/>
    <s v="Invoice"/>
    <s v="86714"/>
    <s v="LITTLE AUSTRIA"/>
    <s v="COLOUR MAGIC 15CM"/>
    <n v="32"/>
    <n v="19.989999999999998"/>
    <n v="639.67999999999995"/>
    <n v="432324.31000000006"/>
    <x v="13"/>
  </r>
  <r>
    <m/>
    <x v="234"/>
    <s v="Invoice"/>
    <s v="86716"/>
    <s v="FH CHAMBERLAIN TRADING (PTY) LTD:CENTURION"/>
    <s v="COLOUR MAGIC 15CM"/>
    <n v="70"/>
    <n v="21.3"/>
    <n v="1491"/>
    <n v="433815.31000000006"/>
    <x v="13"/>
  </r>
  <r>
    <m/>
    <x v="234"/>
    <s v="Invoice"/>
    <s v="86720"/>
    <s v="PICK ME LANDSCAPING&amp;NURSERY"/>
    <s v="COLOUR MAGIC 15CM"/>
    <n v="60"/>
    <n v="19.989999999999998"/>
    <n v="1199.4000000000001"/>
    <n v="435014.71000000008"/>
    <x v="13"/>
  </r>
  <r>
    <m/>
    <x v="234"/>
    <s v="Invoice"/>
    <s v="86722"/>
    <s v="BUILDERS WAREHOUSE:NEWCASTLE"/>
    <s v="COLOUR MAGIC 15CM"/>
    <n v="96"/>
    <n v="21.3"/>
    <n v="2044.8"/>
    <n v="437059.51000000007"/>
    <x v="13"/>
  </r>
  <r>
    <m/>
    <x v="234"/>
    <s v="Invoice"/>
    <s v="86724"/>
    <s v="BUILDERS WAREHOUSE:RIVONIA"/>
    <s v="COLOUR MAGIC 15CM"/>
    <n v="40"/>
    <n v="21.3"/>
    <n v="852"/>
    <n v="437911.51000000007"/>
    <x v="13"/>
  </r>
  <r>
    <m/>
    <x v="234"/>
    <s v="Invoice"/>
    <s v="86725"/>
    <s v="BUILDERS WAREHOUSE:SUNWARD PARK"/>
    <s v="COLOUR MAGIC 15CM"/>
    <n v="40"/>
    <n v="21.3"/>
    <n v="852"/>
    <n v="438763.51000000007"/>
    <x v="13"/>
  </r>
  <r>
    <m/>
    <x v="109"/>
    <s v="Invoice"/>
    <s v="86727"/>
    <s v="BUILDERS WAREHOUSE:NEWMARKET"/>
    <s v="COLOUR MAGIC 15CM"/>
    <n v="120"/>
    <n v="21.3"/>
    <n v="2556"/>
    <n v="441319.51000000007"/>
    <x v="13"/>
  </r>
  <r>
    <m/>
    <x v="109"/>
    <s v="Invoice"/>
    <s v="86728"/>
    <s v="BUILDERS WAREHOUSE:BOKSBURG (NEW)"/>
    <s v="COLOUR MAGIC 15CM"/>
    <n v="120"/>
    <n v="21.3"/>
    <n v="2556"/>
    <n v="443875.51000000007"/>
    <x v="13"/>
  </r>
  <r>
    <m/>
    <x v="109"/>
    <s v="Invoice"/>
    <s v="86729"/>
    <s v="THYME SQUARE"/>
    <s v="COLOUR MAGIC 15CM"/>
    <n v="98"/>
    <n v="19.989999999999998"/>
    <n v="1959.02"/>
    <n v="445834.53000000009"/>
    <x v="13"/>
  </r>
  <r>
    <m/>
    <x v="109"/>
    <s v="Invoice"/>
    <s v="86732"/>
    <s v="BRAKPAN GARDEN CENTRE"/>
    <s v="COLOUR MAGIC 15CM"/>
    <n v="30"/>
    <n v="19.989999999999998"/>
    <n v="599.70000000000005"/>
    <n v="446434.2300000001"/>
    <x v="13"/>
  </r>
  <r>
    <m/>
    <x v="109"/>
    <s v="Invoice"/>
    <s v="86740"/>
    <s v="MONTANA GARDEN PAVILION"/>
    <s v="COLOUR MAGIC 15CM"/>
    <n v="16"/>
    <n v="19.989999999999998"/>
    <n v="319.83999999999997"/>
    <n v="446754.07000000012"/>
    <x v="13"/>
  </r>
  <r>
    <m/>
    <x v="109"/>
    <s v="Invoice"/>
    <s v="86741"/>
    <s v="BUILDERS WAREHOUSE:NELSPRUIT"/>
    <s v="COLOUR MAGIC 15CM"/>
    <n v="88"/>
    <n v="21.3"/>
    <n v="1874.4"/>
    <n v="448628.47000000015"/>
    <x v="13"/>
  </r>
  <r>
    <m/>
    <x v="235"/>
    <s v="Invoice"/>
    <s v="86737"/>
    <s v="BUILDERS WAREHOUSE:LYNNWOOD"/>
    <s v="COLOUR MAGIC 15CM"/>
    <n v="80"/>
    <n v="21.3"/>
    <n v="1704"/>
    <n v="450332.47000000015"/>
    <x v="13"/>
  </r>
  <r>
    <m/>
    <x v="235"/>
    <s v="Invoice"/>
    <s v="86738"/>
    <s v="BUILDERS WAREHOUSE:SILVERLAKES"/>
    <s v="COLOUR MAGIC 15CM"/>
    <n v="40"/>
    <n v="21.3"/>
    <n v="852"/>
    <n v="451184.47000000015"/>
    <x v="13"/>
  </r>
  <r>
    <m/>
    <x v="235"/>
    <s v="Invoice"/>
    <s v="86743"/>
    <s v="AGRI 2 MARKET"/>
    <s v="COLOUR MAGIC 15CM"/>
    <n v="480"/>
    <n v="16.149999999999999"/>
    <n v="7752"/>
    <n v="458936.47000000015"/>
    <x v="13"/>
  </r>
  <r>
    <m/>
    <x v="235"/>
    <s v="Invoice"/>
    <s v="86763"/>
    <s v="BUILDERS WAREHOUSE:NOORDHEUWEL"/>
    <s v="COLOUR MAGIC 15CM"/>
    <n v="40"/>
    <n v="21.3"/>
    <n v="852"/>
    <n v="459788.47000000015"/>
    <x v="13"/>
  </r>
  <r>
    <m/>
    <x v="235"/>
    <s v="Invoice"/>
    <s v="86764"/>
    <s v="BUILDERS WAREHOUSE:STRUBENS VALLEY"/>
    <s v="COLOUR MAGIC 15CM"/>
    <n v="40"/>
    <n v="21.3"/>
    <n v="852"/>
    <n v="460640.47000000015"/>
    <x v="13"/>
  </r>
  <r>
    <m/>
    <x v="236"/>
    <s v="Invoice"/>
    <s v="86745"/>
    <s v="BUILDERS WAREHOUSE:ZAMBEZI"/>
    <s v="COLOUR MAGIC 15CM"/>
    <n v="40"/>
    <n v="21.3"/>
    <n v="852"/>
    <n v="461492.47000000015"/>
    <x v="13"/>
  </r>
  <r>
    <m/>
    <x v="236"/>
    <s v="Invoice"/>
    <s v="86746"/>
    <s v="BUILDERS WAREHOUSE:RIVONIA"/>
    <s v="COLOUR MAGIC 15CM"/>
    <n v="40"/>
    <n v="21.3"/>
    <n v="852"/>
    <n v="462344.47000000015"/>
    <x v="13"/>
  </r>
  <r>
    <m/>
    <x v="236"/>
    <s v="Invoice"/>
    <s v="86747"/>
    <s v="BUILDERS WAREHOUSE:CENTURION"/>
    <s v="COLOUR MAGIC 15CM"/>
    <n v="40"/>
    <n v="21.3"/>
    <n v="852"/>
    <n v="463196.47000000015"/>
    <x v="13"/>
  </r>
  <r>
    <m/>
    <x v="236"/>
    <s v="Invoice"/>
    <s v="86752"/>
    <s v="FH CHAMBERLAIN TRADING (PTY) LTD:KYALAMI"/>
    <s v="COLOUR MAGIC 15CM"/>
    <n v="100"/>
    <n v="21.3"/>
    <n v="2130"/>
    <n v="465326.47000000015"/>
    <x v="13"/>
  </r>
  <r>
    <m/>
    <x v="236"/>
    <s v="Invoice"/>
    <s v="86753"/>
    <s v="FH CHAMBERLAIN TRADING (PTY) LTD:RIVIERA"/>
    <s v="COLOUR MAGIC 15CM"/>
    <n v="30"/>
    <n v="21.3"/>
    <n v="639"/>
    <n v="465965.47000000015"/>
    <x v="13"/>
  </r>
  <r>
    <m/>
    <x v="236"/>
    <s v="Invoice"/>
    <s v="86757"/>
    <s v="BUILDERS WAREHOUSE:GLEN EAGLES"/>
    <s v="COLOUR MAGIC 15CM"/>
    <n v="80"/>
    <n v="21.3"/>
    <n v="1704"/>
    <n v="467669.47000000015"/>
    <x v="13"/>
  </r>
  <r>
    <m/>
    <x v="236"/>
    <s v="Invoice"/>
    <s v="86758"/>
    <s v="FH CHAMBERLAIN TRADING (PTY) LTD:WATERKLOOF GLEN"/>
    <s v="COLOUR MAGIC 15CM"/>
    <n v="30"/>
    <n v="21.3"/>
    <n v="639"/>
    <n v="468308.47000000015"/>
    <x v="13"/>
  </r>
  <r>
    <m/>
    <x v="236"/>
    <s v="Invoice"/>
    <s v="86759"/>
    <s v="GARDENSHOP PARKTOWN"/>
    <s v="COLOUR MAGIC 15CM"/>
    <n v="48"/>
    <n v="19.989999999999998"/>
    <n v="959.52"/>
    <n v="469267.99000000017"/>
    <x v="13"/>
  </r>
  <r>
    <m/>
    <x v="236"/>
    <s v="Invoice"/>
    <s v="86774"/>
    <s v="BUILDERS WAREHOUSE:SECUNDA"/>
    <s v="COLOUR MAGIC 15CM"/>
    <n v="80"/>
    <n v="21.3"/>
    <n v="1704"/>
    <n v="470971.99000000017"/>
    <x v="13"/>
  </r>
  <r>
    <m/>
    <x v="298"/>
    <s v="Invoice"/>
    <s v="86767"/>
    <s v="BUILDERS WAREHOUSE:CRAIGHALL PARK"/>
    <s v="COLOUR MAGIC 15CM"/>
    <n v="45"/>
    <n v="21.3"/>
    <n v="958.5"/>
    <n v="471930.49000000017"/>
    <x v="13"/>
  </r>
  <r>
    <m/>
    <x v="298"/>
    <s v="Invoice"/>
    <s v="86768"/>
    <s v="PRETTY GARDENS"/>
    <s v="COLOUR MAGIC 15CM"/>
    <n v="90"/>
    <n v="19.989999999999998"/>
    <n v="1799.1"/>
    <n v="473729.59000000014"/>
    <x v="13"/>
  </r>
  <r>
    <m/>
    <x v="298"/>
    <s v="Invoice"/>
    <s v="86772"/>
    <s v="BUILDERS WAREHOUSE:LAMBTON"/>
    <s v="COLOUR MAGIC 15CM"/>
    <n v="45"/>
    <n v="21.3"/>
    <n v="958.5"/>
    <n v="474688.09000000014"/>
    <x v="13"/>
  </r>
  <r>
    <m/>
    <x v="298"/>
    <s v="Invoice"/>
    <s v="86783"/>
    <s v="BUILDERS WAREHOUSE:BLOEMFONTEIN"/>
    <s v="COLOUR MAGIC 15CM"/>
    <n v="304"/>
    <n v="21.3"/>
    <n v="6475.2"/>
    <n v="481163.29000000015"/>
    <x v="13"/>
  </r>
  <r>
    <m/>
    <x v="298"/>
    <s v="Invoice"/>
    <s v="86784"/>
    <s v="PRETTY GARDENS"/>
    <s v="COLOUR MAGIC 15CM"/>
    <n v="64"/>
    <n v="19.989999999999998"/>
    <n v="1279.3599999999999"/>
    <n v="482442.65000000014"/>
    <x v="13"/>
  </r>
  <r>
    <m/>
    <x v="298"/>
    <s v="Invoice"/>
    <s v="86786"/>
    <s v="PLANT FACTORY"/>
    <s v="COLOUR MAGIC 15CM"/>
    <n v="16"/>
    <n v="19.989999999999998"/>
    <n v="319.83999999999997"/>
    <n v="482762.49000000017"/>
    <x v="13"/>
  </r>
  <r>
    <m/>
    <x v="237"/>
    <s v="Invoice"/>
    <s v="86755"/>
    <s v="RIVERSIDE MICA"/>
    <s v="PETUNIA 15CM"/>
    <n v="9"/>
    <n v="20.9"/>
    <n v="188.1"/>
    <n v="482950.59000000014"/>
    <x v="13"/>
  </r>
  <r>
    <m/>
    <x v="237"/>
    <s v="Invoice"/>
    <s v="86755"/>
    <s v="RIVERSIDE MICA"/>
    <s v="IMPATIENS SPECIAL 15CM"/>
    <n v="4"/>
    <n v="15.99"/>
    <n v="63.96"/>
    <n v="483014.55000000016"/>
    <x v="13"/>
  </r>
  <r>
    <m/>
    <x v="237"/>
    <s v="Invoice"/>
    <s v="86771"/>
    <s v="BUILDERS WAREHOUSE:SOUTHGATE"/>
    <s v="COLOUR MAGIC 15CM"/>
    <n v="45"/>
    <n v="21.3"/>
    <n v="958.5"/>
    <n v="483973.05000000016"/>
    <x v="13"/>
  </r>
  <r>
    <m/>
    <x v="237"/>
    <s v="Invoice"/>
    <s v="86776"/>
    <s v="BUILDERS WAREHOUSE:NORTHRIDING"/>
    <s v="COLOUR MAGIC 15CM"/>
    <n v="40"/>
    <n v="21.3"/>
    <n v="852"/>
    <n v="484825.05000000016"/>
    <x v="13"/>
  </r>
  <r>
    <m/>
    <x v="237"/>
    <s v="Invoice"/>
    <s v="86777"/>
    <s v="BUILDERS WAREHOUSE:GREENSTONE"/>
    <s v="COLOUR MAGIC 15CM"/>
    <n v="40"/>
    <n v="21.3"/>
    <n v="852"/>
    <n v="485677.05000000016"/>
    <x v="13"/>
  </r>
  <r>
    <m/>
    <x v="237"/>
    <s v="Invoice"/>
    <s v="86779"/>
    <s v="BUILDERS WAREHOUSE:KEMPTON PARK"/>
    <s v="COLOUR MAGIC 15CM"/>
    <n v="69"/>
    <n v="21.3"/>
    <n v="1469.7"/>
    <n v="487146.75000000017"/>
    <x v="13"/>
  </r>
  <r>
    <m/>
    <x v="237"/>
    <s v="Invoice"/>
    <s v="86781"/>
    <s v="BUILDERS WAREHOUSE:NORWOOD"/>
    <s v="COLOUR MAGIC 15CM"/>
    <n v="40"/>
    <n v="21.3"/>
    <n v="852"/>
    <n v="487998.75000000017"/>
    <x v="13"/>
  </r>
  <r>
    <m/>
    <x v="110"/>
    <s v="Invoice"/>
    <s v="86788"/>
    <s v="BUILDERS WAREHOUSE:NEWMARKET"/>
    <s v="COLOUR MAGIC 15CM"/>
    <n v="46"/>
    <n v="21.3"/>
    <n v="979.8"/>
    <n v="488978.55000000016"/>
    <x v="13"/>
  </r>
  <r>
    <m/>
    <x v="110"/>
    <s v="Invoice"/>
    <s v="86789"/>
    <s v="BUILDERS WAREHOUSE:EDENVALE"/>
    <s v="COLOUR MAGIC 15CM"/>
    <n v="30"/>
    <n v="21.3"/>
    <n v="639"/>
    <n v="489617.55000000016"/>
    <x v="13"/>
  </r>
  <r>
    <m/>
    <x v="110"/>
    <s v="Invoice"/>
    <s v="86790"/>
    <s v="BUILDERS WAREHOUSE:MIDRAND"/>
    <s v="COLOUR MAGIC 15CM"/>
    <n v="100"/>
    <n v="21.3"/>
    <n v="2130"/>
    <n v="491747.55000000016"/>
    <x v="13"/>
  </r>
  <r>
    <m/>
    <x v="110"/>
    <s v="Invoice"/>
    <s v="86792"/>
    <s v="BUILDERS WAREHOUSE:FOURWAYS"/>
    <s v="COLOUR MAGIC 15CM"/>
    <n v="15"/>
    <n v="21.3"/>
    <n v="319.5"/>
    <n v="492067.05000000016"/>
    <x v="13"/>
  </r>
  <r>
    <m/>
    <x v="110"/>
    <s v="Invoice"/>
    <s v="86793"/>
    <s v="BUILDERS WAREHOUSE:BOKSBURG (NEW)"/>
    <s v="COLOUR MAGIC 15CM"/>
    <n v="20"/>
    <n v="21.3"/>
    <n v="426"/>
    <n v="492493.05000000016"/>
    <x v="13"/>
  </r>
  <r>
    <m/>
    <x v="110"/>
    <s v="Invoice"/>
    <s v="86794"/>
    <s v="THYME SQUARE"/>
    <s v="COLOUR MAGIC 15CM"/>
    <n v="40"/>
    <n v="19.989999999999998"/>
    <n v="799.6"/>
    <n v="493292.65000000014"/>
    <x v="13"/>
  </r>
  <r>
    <m/>
    <x v="110"/>
    <s v="Invoice"/>
    <s v="86795"/>
    <s v="BUILDERS WAREHOUSE:RIVONIA"/>
    <s v="COLOUR MAGIC 15CM"/>
    <n v="40"/>
    <n v="21.3"/>
    <n v="852"/>
    <n v="494144.65000000014"/>
    <x v="13"/>
  </r>
  <r>
    <m/>
    <x v="110"/>
    <s v="Invoice"/>
    <s v="86796"/>
    <s v="BUILDERS WAREHOUSE:ROBINDALE"/>
    <s v="COLOUR MAGIC 15CM"/>
    <n v="64"/>
    <n v="21.3"/>
    <n v="1363.2"/>
    <n v="495507.85000000015"/>
    <x v="13"/>
  </r>
  <r>
    <m/>
    <x v="110"/>
    <s v="Invoice"/>
    <s v="86797"/>
    <s v="BUILDERS WAREHOUSE:MIDDELBURG"/>
    <s v="COLOUR MAGIC 15CM"/>
    <n v="24"/>
    <n v="21.3"/>
    <n v="511.2"/>
    <n v="496019.05000000016"/>
    <x v="13"/>
  </r>
  <r>
    <m/>
    <x v="110"/>
    <s v="Invoice"/>
    <s v="86798"/>
    <s v="FH CHAMBERLAIN TRADING (PTY) LTD:MONTANA"/>
    <s v="COLOUR MAGIC 15CM"/>
    <n v="200"/>
    <n v="21.3"/>
    <n v="4260"/>
    <n v="500279.05000000016"/>
    <x v="13"/>
  </r>
  <r>
    <m/>
    <x v="110"/>
    <s v="Invoice"/>
    <s v="86799"/>
    <s v="LIFESTYLE HOME GARDEN"/>
    <s v="COLOUR MAGIC 15CM"/>
    <n v="150"/>
    <n v="18.989999999999998"/>
    <n v="2848.5"/>
    <n v="503127.55000000016"/>
    <x v="13"/>
  </r>
  <r>
    <m/>
    <x v="110"/>
    <s v="Invoice"/>
    <s v="86800"/>
    <s v="IMPALA FLORA"/>
    <s v="COLOUR MAGIC 15CM"/>
    <n v="56"/>
    <n v="18.989999999999998"/>
    <n v="1063.44"/>
    <n v="504190.99000000017"/>
    <x v="13"/>
  </r>
  <r>
    <m/>
    <x v="110"/>
    <s v="Invoice"/>
    <s v="86801"/>
    <s v="EYE OF AFRICA HOA"/>
    <s v="COLOUR MAGIC 15CM"/>
    <n v="250"/>
    <n v="19.989999999999998"/>
    <n v="4997.5"/>
    <n v="509188.49000000017"/>
    <x v="13"/>
  </r>
  <r>
    <m/>
    <x v="110"/>
    <s v="Invoice"/>
    <s v="86805"/>
    <s v="BUILDERS WAREHOUSE:BETHLEHEM"/>
    <s v="COLOUR MAGIC 15CM"/>
    <n v="348"/>
    <n v="21.3"/>
    <n v="7412.4"/>
    <n v="516600.89000000019"/>
    <x v="13"/>
  </r>
  <r>
    <m/>
    <x v="238"/>
    <s v="Invoice"/>
    <s v="86804"/>
    <s v="BUILDERS WAREHOUSE:RUSTENBURG"/>
    <s v="COLOUR MAGIC 15CM"/>
    <n v="120"/>
    <n v="21.3"/>
    <n v="2556"/>
    <n v="519156.89000000019"/>
    <x v="13"/>
  </r>
  <r>
    <m/>
    <x v="238"/>
    <s v="Invoice"/>
    <s v="86828"/>
    <s v="LITTLE AUSTRIA"/>
    <s v="COLOUR MAGIC 15CM"/>
    <n v="16"/>
    <n v="15.99"/>
    <n v="255.84"/>
    <n v="519412.73000000021"/>
    <x v="13"/>
  </r>
  <r>
    <m/>
    <x v="238"/>
    <s v="Invoice"/>
    <s v="86832"/>
    <s v="BUILDERS WAREHOUSE:STRUBENS VALLEY"/>
    <s v="COLOUR MAGIC 15CM"/>
    <n v="40"/>
    <n v="21.3"/>
    <n v="852"/>
    <n v="520264.73000000021"/>
    <x v="13"/>
  </r>
  <r>
    <m/>
    <x v="111"/>
    <s v="Invoice"/>
    <s v="86806"/>
    <s v="BUILDERS WAREHOUSE:CEDAR SQUARE"/>
    <s v="COLOUR MAGIC 15CM"/>
    <n v="32"/>
    <n v="21.3"/>
    <n v="681.6"/>
    <n v="520946.33000000019"/>
    <x v="13"/>
  </r>
  <r>
    <m/>
    <x v="111"/>
    <s v="Invoice"/>
    <s v="86807"/>
    <s v="BUILDERS WAREHOUSE:ERASMUS PARK"/>
    <s v="COLOUR MAGIC 15CM"/>
    <n v="120"/>
    <n v="21.3"/>
    <n v="2556"/>
    <n v="523502.33000000019"/>
    <x v="13"/>
  </r>
  <r>
    <m/>
    <x v="111"/>
    <s v="Invoice"/>
    <s v="86808"/>
    <s v="BUILDERS WAREHOUSE:LYNNWOOD"/>
    <s v="COLOUR MAGIC 15CM"/>
    <n v="64"/>
    <n v="21.3"/>
    <n v="1363.2"/>
    <n v="524865.53000000014"/>
    <x v="13"/>
  </r>
  <r>
    <m/>
    <x v="111"/>
    <s v="Invoice"/>
    <s v="86811"/>
    <s v="BUILDERS WAREHOUSE:RIVONIA"/>
    <s v="COLOUR MAGIC 15CM"/>
    <n v="16"/>
    <n v="21.3"/>
    <n v="340.8"/>
    <n v="525206.33000000019"/>
    <x v="13"/>
  </r>
  <r>
    <m/>
    <x v="111"/>
    <s v="Invoice"/>
    <s v="86812"/>
    <s v="BUILDERS WAREHOUSE:WOODLANDS"/>
    <s v="COLOUR MAGIC 15CM"/>
    <n v="64"/>
    <n v="21.3"/>
    <n v="1363.2"/>
    <n v="526569.53000000014"/>
    <x v="13"/>
  </r>
  <r>
    <m/>
    <x v="111"/>
    <s v="Invoice"/>
    <s v="86813"/>
    <s v="BUILDERS WAREHOUSE:ZAMBEZI"/>
    <s v="COLOUR MAGIC 15CM"/>
    <n v="80"/>
    <n v="21.3"/>
    <n v="1704"/>
    <n v="528273.53000000014"/>
    <x v="13"/>
  </r>
  <r>
    <m/>
    <x v="111"/>
    <s v="Invoice"/>
    <s v="86818"/>
    <s v="BUILDERS WAREHOUSE:CHERRY LANE"/>
    <s v="COLOUR MAGIC 15CM"/>
    <n v="80"/>
    <n v="21.3"/>
    <n v="1704"/>
    <n v="529977.53000000014"/>
    <x v="13"/>
  </r>
  <r>
    <m/>
    <x v="111"/>
    <s v="Invoice"/>
    <s v="86821"/>
    <s v="BUILDERS WAREHOUSE:GLEN EAGLES"/>
    <s v="COLOUR MAGIC 15CM"/>
    <n v="16"/>
    <n v="21.3"/>
    <n v="340.8"/>
    <n v="530318.33000000019"/>
    <x v="13"/>
  </r>
  <r>
    <m/>
    <x v="111"/>
    <s v="Invoice"/>
    <s v="86835"/>
    <s v="AGRI 2 MARKET"/>
    <s v="COLOUR MAGIC 15CM"/>
    <n v="50"/>
    <n v="16.149999999999999"/>
    <n v="807.5"/>
    <n v="531125.83000000019"/>
    <x v="13"/>
  </r>
  <r>
    <m/>
    <x v="239"/>
    <s v="Invoice"/>
    <s v="86837"/>
    <s v="BUILDERS WAREHOUSE:SOUTHGATE"/>
    <s v="COLOUR MAGIC 15CM"/>
    <n v="30"/>
    <n v="21.3"/>
    <n v="639"/>
    <n v="531764.83000000019"/>
    <x v="13"/>
  </r>
  <r>
    <m/>
    <x v="239"/>
    <s v="Invoice"/>
    <s v="86840"/>
    <s v="FH CHAMBERLAIN TRADING (PTY) LTD:MONTANA"/>
    <s v="COLOUR MAGIC 15CM"/>
    <n v="250"/>
    <n v="21.3"/>
    <n v="5325"/>
    <n v="537089.83000000019"/>
    <x v="13"/>
  </r>
  <r>
    <m/>
    <x v="239"/>
    <s v="Invoice"/>
    <s v="86856"/>
    <s v="BUILDERS WAREHOUSE:NEWCASTLE"/>
    <s v="COLOUR MAGIC 15CM"/>
    <n v="142"/>
    <n v="21.3"/>
    <n v="3024.6"/>
    <n v="540114.43000000017"/>
    <x v="13"/>
  </r>
  <r>
    <m/>
    <x v="239"/>
    <s v="Invoice"/>
    <s v="86862"/>
    <s v="PRETTY GARDENS"/>
    <s v="COLOUR MAGIC 15CM"/>
    <n v="16"/>
    <n v="19.989999999999998"/>
    <n v="319.83999999999997"/>
    <n v="540434.27000000014"/>
    <x v="13"/>
  </r>
  <r>
    <m/>
    <x v="285"/>
    <s v="Invoice"/>
    <s v="86842"/>
    <s v="BUILDERS WAREHOUSE:NORTHRIDING"/>
    <s v="COLOUR MAGIC 15CM"/>
    <n v="20"/>
    <n v="21.3"/>
    <n v="426"/>
    <n v="540860.27000000014"/>
    <x v="13"/>
  </r>
  <r>
    <m/>
    <x v="285"/>
    <s v="Invoice"/>
    <s v="86848"/>
    <s v="BRAKPAN GARDEN CENTRE"/>
    <s v="COLOUR MAGIC 15CM"/>
    <n v="20"/>
    <n v="19.989999999999998"/>
    <n v="399.8"/>
    <n v="541260.07000000018"/>
    <x v="13"/>
  </r>
  <r>
    <m/>
    <x v="285"/>
    <s v="Invoice"/>
    <s v="86849"/>
    <s v="LITTLE AUSTRIA"/>
    <s v="COLOUR MAGIC 15CM"/>
    <n v="16"/>
    <n v="19.989999999999998"/>
    <n v="319.83999999999997"/>
    <n v="541579.91000000015"/>
    <x v="13"/>
  </r>
  <r>
    <m/>
    <x v="285"/>
    <s v="Invoice"/>
    <s v="86851"/>
    <s v="THYME SQUARE"/>
    <s v="COLOUR MAGIC 15CM"/>
    <n v="30"/>
    <n v="19.989999999999998"/>
    <n v="599.70000000000005"/>
    <n v="542179.6100000001"/>
    <x v="13"/>
  </r>
  <r>
    <m/>
    <x v="285"/>
    <s v="Invoice"/>
    <s v="35827/86857"/>
    <s v="BUILDERS WAREHOUSE:RIVONIA"/>
    <s v="COLOUR MAGIC 15CM"/>
    <n v="40"/>
    <n v="21.3"/>
    <n v="852"/>
    <n v="543031.6100000001"/>
    <x v="13"/>
  </r>
  <r>
    <m/>
    <x v="285"/>
    <s v="Invoice"/>
    <s v="86860"/>
    <s v="PLANT FACTORY"/>
    <s v="COLOUR MAGIC 15CM"/>
    <n v="16"/>
    <n v="19.989999999999998"/>
    <n v="319.83999999999997"/>
    <n v="543351.45000000007"/>
    <x v="13"/>
  </r>
  <r>
    <m/>
    <x v="285"/>
    <s v="Invoice"/>
    <s v="86865"/>
    <s v="BUILDERS WAREHOUSE:THOHOYANDOU"/>
    <s v="COLOUR MAGIC 15CM"/>
    <n v="48"/>
    <n v="21.3"/>
    <n v="1022.4"/>
    <n v="544373.85000000009"/>
    <x v="13"/>
  </r>
  <r>
    <m/>
    <x v="285"/>
    <s v="Invoice"/>
    <s v="86867"/>
    <s v="BUILDERS WAREHOUSE:BLOEMFONTEIN"/>
    <s v="COLOUR MAGIC 15CM"/>
    <n v="136"/>
    <n v="21.3"/>
    <n v="2896.8"/>
    <n v="547270.65000000014"/>
    <x v="13"/>
  </r>
  <r>
    <m/>
    <x v="112"/>
    <s v="Invoice"/>
    <s v="86820"/>
    <s v="BUILDERS WAREHOUSE:BOKSBURG (NEW)"/>
    <s v="COLOUR MAGIC 15CM"/>
    <n v="32"/>
    <n v="21.3"/>
    <n v="681.6"/>
    <n v="547952.25000000012"/>
    <x v="13"/>
  </r>
  <r>
    <m/>
    <x v="112"/>
    <s v="Invoice"/>
    <s v="86892"/>
    <s v="BUILDERS WAREHOUSE:STRUBENS VALLEY"/>
    <s v="COLOUR MAGIC 15CM"/>
    <n v="80"/>
    <n v="21.3"/>
    <n v="1704"/>
    <n v="549656.25000000012"/>
    <x v="13"/>
  </r>
  <r>
    <m/>
    <x v="113"/>
    <s v="Invoice"/>
    <s v="86870"/>
    <s v="BUILDERS WAREHOUSE:CEDAR SQUARE"/>
    <s v="COLOUR MAGIC 15CM"/>
    <n v="16"/>
    <n v="21.3"/>
    <n v="340.8"/>
    <n v="549997.05000000016"/>
    <x v="13"/>
  </r>
  <r>
    <m/>
    <x v="113"/>
    <s v="Invoice"/>
    <s v="86871"/>
    <s v="BUILDERS WAREHOUSE:ERASMUS PARK"/>
    <s v="COLOUR MAGIC 15CM"/>
    <n v="10"/>
    <n v="21.3"/>
    <n v="213"/>
    <n v="550210.05000000016"/>
    <x v="13"/>
  </r>
  <r>
    <m/>
    <x v="113"/>
    <s v="Invoice"/>
    <s v="86872"/>
    <s v="BUILDERS WAREHOUSE:RIVONIA"/>
    <s v="COLOUR MAGIC 15CM"/>
    <n v="40"/>
    <n v="21.3"/>
    <n v="852"/>
    <n v="551062.05000000016"/>
    <x v="13"/>
  </r>
  <r>
    <m/>
    <x v="113"/>
    <s v="Invoice"/>
    <s v="86873"/>
    <s v="LIFESTYLE HOME GARDEN"/>
    <s v="COLOUR MAGIC 15CM"/>
    <n v="70"/>
    <n v="18.989999999999998"/>
    <n v="1329.3"/>
    <n v="552391.35000000021"/>
    <x v="13"/>
  </r>
  <r>
    <m/>
    <x v="113"/>
    <s v="Invoice"/>
    <s v="86876"/>
    <s v="BUILDERS WAREHOUSE:GLEN EAGLES"/>
    <s v="COLOUR MAGIC 15CM"/>
    <n v="15"/>
    <n v="21.3"/>
    <n v="319.5"/>
    <n v="552710.85000000021"/>
    <x v="13"/>
  </r>
  <r>
    <m/>
    <x v="113"/>
    <s v="Invoice"/>
    <s v="86878"/>
    <s v="BUILDERS WAREHOUSE:SOUTHGATE"/>
    <s v="COLOUR MAGIC 15CM"/>
    <n v="160"/>
    <n v="21.3"/>
    <n v="3408"/>
    <n v="556118.85000000021"/>
    <x v="13"/>
  </r>
  <r>
    <m/>
    <x v="113"/>
    <s v="Invoice"/>
    <s v="86880"/>
    <s v="CENTRAL NURSERY DEPOT"/>
    <s v="COLOUR MAGIC 15CM"/>
    <n v="40"/>
    <n v="19.989999999999998"/>
    <n v="799.6"/>
    <n v="556918.45000000019"/>
    <x v="13"/>
  </r>
  <r>
    <m/>
    <x v="113"/>
    <s v="Invoice"/>
    <s v="86885"/>
    <s v="TINKY'S GARDENS"/>
    <s v="COLOUR MAGIC 15CM"/>
    <n v="5"/>
    <n v="19.989999999999998"/>
    <n v="99.95"/>
    <n v="557018.40000000014"/>
    <x v="13"/>
  </r>
  <r>
    <m/>
    <x v="114"/>
    <s v="Invoice"/>
    <s v="86868"/>
    <s v="BUILDERS WAREHOUSE:CRAIGHALL PARK"/>
    <s v="COLOUR MAGIC 15CM"/>
    <n v="15"/>
    <n v="21.3"/>
    <n v="319.5"/>
    <n v="557337.90000000014"/>
    <x v="13"/>
  </r>
  <r>
    <m/>
    <x v="114"/>
    <s v="Invoice"/>
    <s v="86754"/>
    <s v="BUILDERS WAREHOUSE:POTCHEFSTROOM"/>
    <s v="COLOUR MAGIC 15CM"/>
    <n v="10"/>
    <n v="21.3"/>
    <n v="213"/>
    <n v="557550.90000000014"/>
    <x v="13"/>
  </r>
  <r>
    <m/>
    <x v="114"/>
    <s v="Invoice"/>
    <s v="86896"/>
    <s v="BUILDERS WAREHOUSE:LAMBTON"/>
    <s v="COLOUR MAGIC 15CM"/>
    <n v="10"/>
    <n v="21.3"/>
    <n v="213"/>
    <n v="557763.90000000014"/>
    <x v="13"/>
  </r>
  <r>
    <m/>
    <x v="114"/>
    <s v="Invoice"/>
    <s v="86897"/>
    <s v="BUILDERS WAREHOUSE:ROBINDALE"/>
    <s v="COLOUR MAGIC 15CM"/>
    <n v="80"/>
    <n v="16.95"/>
    <n v="1356"/>
    <n v="559119.90000000014"/>
    <x v="13"/>
  </r>
  <r>
    <m/>
    <x v="114"/>
    <s v="Invoice"/>
    <s v="86901"/>
    <s v="FH CHAMBERLAIN TRADING (PTY) LTD:SILVER LAKES"/>
    <s v="COLOUR MAGIC 15CM"/>
    <n v="20"/>
    <n v="21.3"/>
    <n v="426"/>
    <n v="559545.90000000014"/>
    <x v="13"/>
  </r>
  <r>
    <m/>
    <x v="240"/>
    <s v="Invoice"/>
    <s v="86904"/>
    <s v="BUILDERS WAREHOUSE:GREENSTONE"/>
    <s v="COLOUR MAGIC 15CM"/>
    <n v="72"/>
    <n v="21.3"/>
    <n v="1533.6"/>
    <n v="561079.50000000012"/>
    <x v="13"/>
  </r>
  <r>
    <m/>
    <x v="240"/>
    <s v="Invoice"/>
    <s v="86914"/>
    <s v="CASH SALE"/>
    <s v="COLOUR MAGIC 15CM"/>
    <n v="10"/>
    <n v="19.989999999999998"/>
    <n v="199.9"/>
    <n v="561279.40000000014"/>
    <x v="13"/>
  </r>
  <r>
    <m/>
    <x v="240"/>
    <s v="Invoice"/>
    <s v="86907"/>
    <s v="BUILDERS WAREHOUSE:KEMPTON PARK"/>
    <s v="COLOUR MAGIC 15CM"/>
    <n v="64"/>
    <n v="21.3"/>
    <n v="1363.2"/>
    <n v="562642.60000000009"/>
    <x v="13"/>
  </r>
  <r>
    <m/>
    <x v="240"/>
    <s v="Invoice"/>
    <s v="86908"/>
    <s v="BUILDERS WAREHOUSE:VEREENIGING"/>
    <s v="COLOUR MAGIC 15CM"/>
    <n v="40"/>
    <n v="21.3"/>
    <n v="852"/>
    <n v="563494.60000000009"/>
    <x v="13"/>
  </r>
  <r>
    <m/>
    <x v="240"/>
    <s v="Invoice"/>
    <s v="86909"/>
    <s v="BUILDERS WAREHOUSE:STRUBENS VALLEY"/>
    <s v="COLOUR MAGIC 15CM"/>
    <n v="32"/>
    <n v="21.3"/>
    <n v="681.6"/>
    <n v="564176.20000000007"/>
    <x v="13"/>
  </r>
  <r>
    <m/>
    <x v="240"/>
    <s v="Invoice"/>
    <s v="86912"/>
    <s v="RIVERSIDE MICA"/>
    <s v="PETUNIA ASS 15CM"/>
    <n v="6"/>
    <n v="20.9"/>
    <n v="125.4"/>
    <n v="564301.60000000009"/>
    <x v="13"/>
  </r>
  <r>
    <m/>
    <x v="22"/>
    <s v="Invoice"/>
    <s v="86915"/>
    <s v="BUILDERS WAREHOUSE:NORTHMEAD"/>
    <s v="COLOUR MAGIC 15CM"/>
    <n v="40"/>
    <n v="21.3"/>
    <n v="852"/>
    <n v="565153.60000000009"/>
    <x v="13"/>
  </r>
  <r>
    <m/>
    <x v="22"/>
    <s v="Invoice"/>
    <s v="86916"/>
    <s v="BUILDERS WAREHOUSE:FOURWAYS"/>
    <s v="COLOUR MAGIC 15CM"/>
    <n v="10"/>
    <n v="21.3"/>
    <n v="213"/>
    <n v="565366.60000000009"/>
    <x v="13"/>
  </r>
  <r>
    <m/>
    <x v="22"/>
    <s v="Invoice"/>
    <s v="86917"/>
    <s v="BUILDERS WAREHOUSE:EDENVALE"/>
    <s v="COLOUR MAGIC 15CM"/>
    <n v="64"/>
    <n v="21.3"/>
    <n v="1363.2"/>
    <n v="566729.80000000005"/>
    <x v="13"/>
  </r>
  <r>
    <m/>
    <x v="22"/>
    <s v="Invoice"/>
    <s v="86918"/>
    <s v="BUILDERS WAREHOUSE:SUNWARD PARK"/>
    <s v="COLOUR MAGIC 15CM"/>
    <n v="200"/>
    <n v="21.3"/>
    <n v="4260"/>
    <n v="570989.80000000005"/>
    <x v="13"/>
  </r>
  <r>
    <m/>
    <x v="22"/>
    <s v="Invoice"/>
    <s v="86919"/>
    <s v="BUILDERS WAREHOUSE:RIVONIA"/>
    <s v="COLOUR MAGIC 15CM"/>
    <n v="60"/>
    <n v="21.3"/>
    <n v="1278"/>
    <n v="572267.80000000005"/>
    <x v="13"/>
  </r>
  <r>
    <m/>
    <x v="22"/>
    <s v="Invoice"/>
    <s v="86920"/>
    <s v="BUILDERS WAREHOUSE:NEWMARKET"/>
    <s v="COLOUR MAGIC 15CM"/>
    <n v="32"/>
    <n v="21.3"/>
    <n v="681.6"/>
    <n v="572949.4"/>
    <x v="13"/>
  </r>
  <r>
    <m/>
    <x v="22"/>
    <s v="Invoice"/>
    <s v="86921"/>
    <s v="THYME SQUARE"/>
    <s v="COLOUR MAGIC 15CM"/>
    <n v="32"/>
    <n v="19.989999999999998"/>
    <n v="639.67999999999995"/>
    <n v="573589.08000000007"/>
    <x v="13"/>
  </r>
  <r>
    <m/>
    <x v="22"/>
    <s v="Invoice"/>
    <s v="86923"/>
    <s v="BUILDERS WAREHOUSE:MAFIKENG"/>
    <s v="COLOUR MAGIC 15CM"/>
    <n v="350"/>
    <n v="21.3"/>
    <n v="7455"/>
    <n v="581044.08000000007"/>
    <x v="13"/>
  </r>
  <r>
    <m/>
    <x v="22"/>
    <s v="Invoice"/>
    <s v="86924"/>
    <s v="BUILDERS WAREHOUSE:GLEN EAGLES"/>
    <s v="COLOUR MAGIC 15CM"/>
    <n v="20"/>
    <n v="21.3"/>
    <n v="426"/>
    <n v="581470.08000000007"/>
    <x v="13"/>
  </r>
  <r>
    <m/>
    <x v="241"/>
    <s v="Invoice"/>
    <s v="86926"/>
    <s v="BUILDERS WAREHOUSE:RUSTENBURG"/>
    <s v="COLOUR MAGIC 15CM"/>
    <n v="200"/>
    <n v="21.3"/>
    <n v="4260"/>
    <n v="585730.08000000007"/>
    <x v="13"/>
  </r>
  <r>
    <m/>
    <x v="241"/>
    <s v="Invoice"/>
    <s v="86934"/>
    <s v="BUILDERS WAREHOUSE:FOURWAYS"/>
    <s v="COLOUR MAGIC 15CM"/>
    <n v="20"/>
    <n v="21.3"/>
    <n v="426"/>
    <n v="586156.08000000007"/>
    <x v="13"/>
  </r>
  <r>
    <m/>
    <x v="241"/>
    <s v="Invoice"/>
    <s v="86936"/>
    <s v="BUILDERS WAREHOUSE:ZAMBEZI"/>
    <s v="COLOUR MAGIC 15CM"/>
    <n v="120"/>
    <n v="21.3"/>
    <n v="2556"/>
    <n v="588712.08000000007"/>
    <x v="13"/>
  </r>
  <r>
    <m/>
    <x v="241"/>
    <s v="Invoice"/>
    <s v="86937"/>
    <s v="AGRI 2 MARKET"/>
    <s v="COLOUR MAGIC 15CM"/>
    <n v="100"/>
    <n v="16.149999999999999"/>
    <n v="1615"/>
    <n v="590327.08000000007"/>
    <x v="13"/>
  </r>
  <r>
    <m/>
    <x v="241"/>
    <s v="Invoice"/>
    <s v="86947"/>
    <s v="BUILDERS WAREHOUSE:STRUBENS VALLEY"/>
    <s v="COLOUR MAGIC 15CM"/>
    <n v="100"/>
    <n v="21.3"/>
    <n v="2130"/>
    <n v="592457.08000000007"/>
    <x v="13"/>
  </r>
  <r>
    <m/>
    <x v="115"/>
    <s v="Invoice"/>
    <s v="86929"/>
    <s v="BUILDERS WAREHOUSE:LYNNWOOD"/>
    <s v="COLOUR MAGIC 15CM"/>
    <n v="64"/>
    <n v="21.3"/>
    <n v="1363.2"/>
    <n v="593820.28"/>
    <x v="13"/>
  </r>
  <r>
    <m/>
    <x v="115"/>
    <s v="Invoice"/>
    <s v="86931"/>
    <s v="BUILDERS WAREHOUSE:WOODLANDS"/>
    <s v="COLOUR MAGIC 15CM"/>
    <n v="64"/>
    <n v="21.3"/>
    <n v="1363.2"/>
    <n v="595183.48"/>
    <x v="13"/>
  </r>
  <r>
    <m/>
    <x v="115"/>
    <s v="Invoice"/>
    <s v="86935"/>
    <s v="BUILDERS WAREHOUSE:CENTURION"/>
    <s v="COLOUR MAGIC 15CM"/>
    <n v="96"/>
    <n v="21.3"/>
    <n v="2044.8"/>
    <n v="597228.28"/>
    <x v="13"/>
  </r>
  <r>
    <m/>
    <x v="115"/>
    <s v="Invoice"/>
    <s v="86939"/>
    <s v="FH CHAMBERLAIN TRADING (PTY) LTD:KYALAMI"/>
    <s v="COLOUR MAGIC 15CM"/>
    <n v="60"/>
    <n v="21.3"/>
    <n v="1278"/>
    <n v="598506.28"/>
    <x v="13"/>
  </r>
  <r>
    <m/>
    <x v="115"/>
    <s v="Invoice"/>
    <s v="86930"/>
    <s v="BUILDERS WAREHOUSE:RIVONIA"/>
    <s v="COLOUR MAGIC 15CM"/>
    <n v="58"/>
    <n v="21.3"/>
    <n v="1235.4000000000001"/>
    <n v="599741.68000000005"/>
    <x v="13"/>
  </r>
  <r>
    <m/>
    <x v="115"/>
    <s v="Invoice"/>
    <s v="86941"/>
    <s v="BUILDERS WAREHOUSE:BRYANSTON"/>
    <s v="COLOUR MAGIC 15CM"/>
    <n v="20"/>
    <n v="21.3"/>
    <n v="426"/>
    <n v="600167.68000000005"/>
    <x v="13"/>
  </r>
  <r>
    <m/>
    <x v="115"/>
    <s v="Invoice"/>
    <s v="86942"/>
    <s v="BUILDERS WAREHOUSE:RASLOUW"/>
    <s v="COLOUR MAGIC 15CM"/>
    <n v="20"/>
    <n v="21.3"/>
    <n v="426"/>
    <n v="600593.68000000005"/>
    <x v="13"/>
  </r>
  <r>
    <m/>
    <x v="115"/>
    <s v="Invoice"/>
    <s v="86978"/>
    <s v="BUILDERS WAREHOUSE:SECUNDA"/>
    <s v="COLOUR MAGIC 15CM"/>
    <n v="64"/>
    <n v="21.3"/>
    <n v="1363.2"/>
    <n v="601956.88"/>
    <x v="13"/>
  </r>
  <r>
    <m/>
    <x v="23"/>
    <s v="Invoice"/>
    <s v="86951"/>
    <s v="FH CHAMBERLAIN TRADING (PTY) LTD:RIVIERA"/>
    <s v="COLOUR MAGIC 15CM"/>
    <n v="50"/>
    <n v="21.3"/>
    <n v="1065"/>
    <n v="603021.88"/>
    <x v="13"/>
  </r>
  <r>
    <m/>
    <x v="23"/>
    <s v="Invoice"/>
    <s v="86952"/>
    <s v="FH CHAMBERLAIN TRADING (PTY) LTD:WATERKLOOF GLEN"/>
    <s v="COLOUR MAGIC 15CM"/>
    <n v="20"/>
    <n v="21.3"/>
    <n v="426"/>
    <n v="603447.88"/>
    <x v="13"/>
  </r>
  <r>
    <m/>
    <x v="23"/>
    <s v="Invoice"/>
    <s v="86955"/>
    <s v="CENTRAL NURSERY DEPOT"/>
    <s v="COLOUR MAGIC 15CM"/>
    <n v="70"/>
    <n v="19.989999999999998"/>
    <n v="1399.3"/>
    <n v="604847.18000000005"/>
    <x v="13"/>
  </r>
  <r>
    <m/>
    <x v="23"/>
    <s v="Invoice"/>
    <s v="86971"/>
    <s v="PRETTY GARDENS"/>
    <s v="COLOUR MAGIC 15CM"/>
    <n v="64"/>
    <n v="19.989999999999998"/>
    <n v="1279.3599999999999"/>
    <n v="606126.54"/>
    <x v="13"/>
  </r>
  <r>
    <m/>
    <x v="23"/>
    <s v="Invoice"/>
    <s v="86976"/>
    <s v="MONTANA GARDEN PAVILION"/>
    <s v="COLOUR MAGIC 15CM"/>
    <n v="16"/>
    <n v="19.989999999999998"/>
    <n v="319.83999999999997"/>
    <n v="606446.38"/>
    <x v="13"/>
  </r>
  <r>
    <m/>
    <x v="23"/>
    <s v="Invoice"/>
    <s v="86979"/>
    <s v="BUILDERS WAREHOUSE:NELSPRUIT"/>
    <s v="COLOUR MAGIC 15CM"/>
    <n v="100"/>
    <n v="21.3"/>
    <n v="2130"/>
    <n v="608576.38"/>
    <x v="13"/>
  </r>
  <r>
    <m/>
    <x v="23"/>
    <s v="Invoice"/>
    <s v="86980"/>
    <s v="BUILDERS WAREHOUSE:BLOEMFONTEIN"/>
    <s v="COLOUR MAGIC 15CM"/>
    <n v="88"/>
    <n v="21.3"/>
    <n v="1874.4"/>
    <n v="610450.78"/>
    <x v="13"/>
  </r>
  <r>
    <m/>
    <x v="242"/>
    <s v="Invoice"/>
    <s v="86960"/>
    <s v="BUILDERS WAREHOUSE:BEDFORDVIEW"/>
    <s v="COLOUR MAGIC 15CM"/>
    <n v="60"/>
    <n v="21.3"/>
    <n v="1278"/>
    <n v="611728.78"/>
    <x v="13"/>
  </r>
  <r>
    <m/>
    <x v="242"/>
    <s v="Invoice"/>
    <s v="86962"/>
    <s v="BUILDERS WAREHOUSE:GREENSTONE"/>
    <s v="COLOUR MAGIC 15CM"/>
    <n v="40"/>
    <n v="21.3"/>
    <n v="852"/>
    <n v="612580.78"/>
    <x v="13"/>
  </r>
  <r>
    <m/>
    <x v="242"/>
    <s v="Invoice"/>
    <s v="86963"/>
    <s v="BUILDERS WAREHOUSE:NORTHRIDING"/>
    <s v="COLOUR MAGIC 15CM"/>
    <n v="60"/>
    <n v="21.3"/>
    <n v="1278"/>
    <n v="613858.78"/>
    <x v="13"/>
  </r>
  <r>
    <m/>
    <x v="242"/>
    <s v="Invoice"/>
    <s v="86966"/>
    <s v="LITTLE AUSTRIA"/>
    <s v="COLOUR MAGIC 15CM"/>
    <n v="26"/>
    <n v="19.989999999999998"/>
    <n v="519.74"/>
    <n v="614378.52"/>
    <x v="13"/>
  </r>
  <r>
    <m/>
    <x v="242"/>
    <s v="Invoice"/>
    <s v="86967"/>
    <s v="BUILDERS WAREHOUSE:NORWOOD"/>
    <s v="COLOUR MAGIC 15CM"/>
    <n v="40"/>
    <n v="21.3"/>
    <n v="852"/>
    <n v="615230.52"/>
    <x v="13"/>
  </r>
  <r>
    <m/>
    <x v="242"/>
    <s v="Invoice"/>
    <s v="86989"/>
    <s v="BUILDERS WAREHOUSE:NEWCASTLE"/>
    <s v="COLOUR MAGIC 15CM"/>
    <n v="224"/>
    <n v="21.3"/>
    <n v="4771.2"/>
    <n v="620001.72"/>
    <x v="13"/>
  </r>
  <r>
    <m/>
    <x v="116"/>
    <s v="Invoice"/>
    <s v="86981"/>
    <s v="BUILDERS WAREHOUSE:RIVONIA"/>
    <s v="COLOUR MAGIC 15CM"/>
    <n v="80"/>
    <n v="21.3"/>
    <n v="1704"/>
    <n v="621705.72"/>
    <x v="13"/>
  </r>
  <r>
    <m/>
    <x v="116"/>
    <s v="Invoice"/>
    <s v="86982"/>
    <s v="BUILDERS WAREHOUSE:CEDAR SQUARE"/>
    <s v="COLOUR MAGIC 15CM"/>
    <n v="32"/>
    <n v="21.3"/>
    <n v="681.6"/>
    <n v="622387.31999999995"/>
    <x v="13"/>
  </r>
  <r>
    <m/>
    <x v="116"/>
    <s v="Invoice"/>
    <s v="86984"/>
    <s v="THYME SQUARE"/>
    <s v="COLOUR MAGIC 15CM"/>
    <n v="20"/>
    <n v="19.989999999999998"/>
    <n v="399.8"/>
    <n v="622787.12"/>
    <x v="13"/>
  </r>
  <r>
    <m/>
    <x v="116"/>
    <s v="Invoice"/>
    <s v="86986"/>
    <s v="RAINBOW GARDEN AND HOME CENTRE"/>
    <s v="COLOUR MAGIC 15CM"/>
    <n v="208"/>
    <n v="19.989999999999998"/>
    <n v="4157.92"/>
    <n v="626945.04"/>
    <x v="13"/>
  </r>
  <r>
    <m/>
    <x v="116"/>
    <s v="Invoice"/>
    <s v="86990"/>
    <s v="FH CHAMBERLAIN TRADING (PTY) LTD:MONTANA"/>
    <s v="COLOUR MAGIC 15CM"/>
    <n v="120"/>
    <n v="21.3"/>
    <n v="2556"/>
    <n v="629501.04"/>
    <x v="13"/>
  </r>
  <r>
    <m/>
    <x v="116"/>
    <s v="Invoice"/>
    <s v="86991"/>
    <s v="IMPALA FLORA"/>
    <s v="COLOUR MAGIC 15CM"/>
    <n v="48"/>
    <n v="18.989999999999998"/>
    <n v="911.52"/>
    <n v="630412.56000000006"/>
    <x v="13"/>
  </r>
  <r>
    <m/>
    <x v="116"/>
    <s v="Invoice"/>
    <s v="86992"/>
    <s v="BUILDERS WAREHOUSE:EMALALHENI"/>
    <s v="COLOUR MAGIC 15CM"/>
    <n v="96"/>
    <n v="21.3"/>
    <n v="2044.8"/>
    <n v="632457.3600000001"/>
    <x v="13"/>
  </r>
  <r>
    <m/>
    <x v="46"/>
    <s v="Invoice"/>
    <s v="86993"/>
    <s v="BUILDERS WAREHOUSE:HARTEBEESPOORT"/>
    <s v="COLOUR MAGIC 15CM"/>
    <n v="48"/>
    <n v="21.3"/>
    <n v="1022.4"/>
    <n v="633479.76000000013"/>
    <x v="13"/>
  </r>
  <r>
    <m/>
    <x v="46"/>
    <s v="Invoice"/>
    <s v="87008"/>
    <s v="BUILDERS WAREHOUSE:STRUBENS VALLEY"/>
    <s v="COLOUR MAGIC 15CM"/>
    <n v="80"/>
    <n v="21.3"/>
    <n v="1704"/>
    <n v="635183.76000000013"/>
    <x v="13"/>
  </r>
  <r>
    <m/>
    <x v="243"/>
    <s v="Invoice"/>
    <s v="86994"/>
    <s v="BUILDERS WAREHOUSE:LYNNWOOD"/>
    <s v="COLOUR MAGIC 15CM"/>
    <n v="40"/>
    <n v="21.3"/>
    <n v="852"/>
    <n v="636035.76000000013"/>
    <x v="13"/>
  </r>
  <r>
    <m/>
    <x v="243"/>
    <s v="Invoice"/>
    <s v="86995"/>
    <s v="BUILDERS WAREHOUSE:GLEN EAGLES"/>
    <s v="COLOUR MAGIC 15CM"/>
    <n v="95"/>
    <n v="21.3"/>
    <n v="2023.5"/>
    <n v="638059.26000000013"/>
    <x v="13"/>
  </r>
  <r>
    <m/>
    <x v="243"/>
    <s v="Invoice"/>
    <s v="86999"/>
    <s v="BUILDERS WAREHOUSE:ERASMUS PARK"/>
    <s v="COLOUR MAGIC 15CM"/>
    <n v="210"/>
    <n v="21.3"/>
    <n v="4473"/>
    <n v="642532.26000000013"/>
    <x v="13"/>
  </r>
  <r>
    <m/>
    <x v="243"/>
    <s v="Invoice"/>
    <s v="87000"/>
    <s v="BUILDERS WAREHOUSE:FOURWAYS"/>
    <s v="COLOUR MAGIC 15CM"/>
    <n v="20"/>
    <n v="21.3"/>
    <n v="426"/>
    <n v="642958.26000000013"/>
    <x v="13"/>
  </r>
  <r>
    <m/>
    <x v="243"/>
    <s v="Invoice"/>
    <s v="87001"/>
    <s v="BUILDERS WAREHOUSE:RIVONIA"/>
    <s v="COLOUR MAGIC 15CM"/>
    <n v="10"/>
    <n v="21.3"/>
    <n v="213"/>
    <n v="643171.26000000013"/>
    <x v="13"/>
  </r>
  <r>
    <m/>
    <x v="243"/>
    <s v="Invoice"/>
    <s v="87002"/>
    <s v="BUILDERS WAREHOUSE:ZAMBEZI"/>
    <s v="COLOUR MAGIC 15CM"/>
    <n v="80"/>
    <n v="21.3"/>
    <n v="1704"/>
    <n v="644875.26000000013"/>
    <x v="13"/>
  </r>
  <r>
    <m/>
    <x v="243"/>
    <s v="Invoice"/>
    <s v="87004"/>
    <s v="CENTRAL NURSERY DEPOT"/>
    <s v="COLOUR MAGIC 15CM"/>
    <n v="40"/>
    <n v="19.989999999999998"/>
    <n v="799.6"/>
    <n v="645674.8600000001"/>
    <x v="13"/>
  </r>
  <r>
    <m/>
    <x v="24"/>
    <s v="Invoice"/>
    <s v="87012"/>
    <s v="BUILDERS WAREHOUSE:LAMBTON"/>
    <s v="COLOUR MAGIC 15CM"/>
    <n v="15"/>
    <n v="21.3"/>
    <n v="319.5"/>
    <n v="645994.3600000001"/>
    <x v="13"/>
  </r>
  <r>
    <m/>
    <x v="24"/>
    <s v="Invoice"/>
    <s v="87015"/>
    <s v="BUILDERS WAREHOUSE:CRAIGHALL PARK"/>
    <s v="COLOUR MAGIC 15CM"/>
    <n v="20"/>
    <n v="21.3"/>
    <n v="426"/>
    <n v="646420.3600000001"/>
    <x v="13"/>
  </r>
  <r>
    <m/>
    <x v="24"/>
    <s v="Invoice"/>
    <s v="87018"/>
    <s v="FH CHAMBERLAIN TRADING (PTY) LTD:SILVER LAKES"/>
    <s v="COLOUR MAGIC 15CM"/>
    <n v="24"/>
    <n v="21.3"/>
    <n v="511.2"/>
    <n v="646931.56000000006"/>
    <x v="13"/>
  </r>
  <r>
    <m/>
    <x v="24"/>
    <s v="Invoice"/>
    <s v="87027"/>
    <s v="AGRI 2 MARKET"/>
    <s v="COLOUR MAGIC 15CM"/>
    <n v="30"/>
    <n v="16.149999999999999"/>
    <n v="484.5"/>
    <n v="647416.06000000006"/>
    <x v="13"/>
  </r>
  <r>
    <m/>
    <x v="117"/>
    <s v="Invoice"/>
    <s v="87020"/>
    <s v="FH CHAMBERLAIN TRADING (PTY) LTD:MONTANA"/>
    <s v="COLOUR MAGIC 15CM"/>
    <n v="120"/>
    <n v="21.3"/>
    <n v="2556"/>
    <n v="649972.06000000006"/>
    <x v="13"/>
  </r>
  <r>
    <m/>
    <x v="117"/>
    <s v="Invoice"/>
    <s v="87022"/>
    <s v="BUILDERS WAREHOUSE:KEMPTON PARK"/>
    <s v="COLOUR MAGIC 15CM"/>
    <n v="72"/>
    <n v="21.3"/>
    <n v="1533.6"/>
    <n v="651505.66"/>
    <x v="13"/>
  </r>
  <r>
    <m/>
    <x v="117"/>
    <s v="Invoice"/>
    <s v="87023"/>
    <s v="BUILDERS WAREHOUSE:GREENSTONE"/>
    <s v="COLOUR MAGIC 15CM"/>
    <n v="80"/>
    <n v="21.3"/>
    <n v="1704"/>
    <n v="653209.66"/>
    <x v="13"/>
  </r>
  <r>
    <m/>
    <x v="117"/>
    <s v="Invoice"/>
    <s v="87024"/>
    <s v="BUILDERS WAREHOUSE:VEREENIGING"/>
    <s v="COLOUR MAGIC 15CM"/>
    <n v="30"/>
    <n v="21.3"/>
    <n v="639"/>
    <n v="653848.66"/>
    <x v="13"/>
  </r>
  <r>
    <m/>
    <x v="117"/>
    <s v="Invoice"/>
    <s v="87028"/>
    <s v="BUILDERS WAREHOUSE:ROBINDALE"/>
    <s v="COLOUR MAGIC 15CM"/>
    <n v="96"/>
    <n v="21.3"/>
    <n v="2044.8"/>
    <n v="655893.46000000008"/>
    <x v="13"/>
  </r>
  <r>
    <m/>
    <x v="118"/>
    <s v="Invoice"/>
    <s v="87032"/>
    <s v="BUILDERS WAREHOUSE:NEWMARKET"/>
    <s v="COLOUR MAGIC 15CM"/>
    <n v="184"/>
    <n v="21.3"/>
    <n v="3919.2"/>
    <n v="659812.66"/>
    <x v="13"/>
  </r>
  <r>
    <m/>
    <x v="118"/>
    <s v="Invoice"/>
    <s v="87033"/>
    <s v="BUILDERS WAREHOUSE:CEDAR SQUARE"/>
    <s v="COLOUR MAGIC 15CM"/>
    <n v="16"/>
    <n v="21.3"/>
    <n v="340.8"/>
    <n v="660153.46000000008"/>
    <x v="13"/>
  </r>
  <r>
    <m/>
    <x v="118"/>
    <s v="Invoice"/>
    <s v="87034"/>
    <s v="BUILDERS WAREHOUSE:RIVONIA"/>
    <s v="COLOUR MAGIC 15CM"/>
    <n v="20"/>
    <n v="21.3"/>
    <n v="426"/>
    <n v="660579.46000000008"/>
    <x v="13"/>
  </r>
  <r>
    <m/>
    <x v="118"/>
    <s v="Invoice"/>
    <s v="87035"/>
    <s v="THYME SQUARE"/>
    <s v="COLOUR MAGIC 15CM"/>
    <n v="30"/>
    <n v="19.989999999999998"/>
    <n v="599.70000000000005"/>
    <n v="661179.16"/>
    <x v="13"/>
  </r>
  <r>
    <m/>
    <x v="118"/>
    <s v="Invoice"/>
    <s v="87036"/>
    <s v="BUILDERS WAREHOUSE:EDENVALE"/>
    <s v="COLOUR MAGIC 15CM"/>
    <n v="112"/>
    <n v="21.3"/>
    <n v="2385.6"/>
    <n v="663564.76"/>
    <x v="13"/>
  </r>
  <r>
    <m/>
    <x v="118"/>
    <s v="Invoice"/>
    <s v="87037"/>
    <s v="BUILDERS WAREHOUSE:BRYANSTON"/>
    <s v="COLOUR MAGIC 15CM"/>
    <n v="20"/>
    <n v="21.3"/>
    <n v="426"/>
    <n v="663990.76"/>
    <x v="13"/>
  </r>
  <r>
    <m/>
    <x v="118"/>
    <s v="Invoice"/>
    <s v="87038"/>
    <s v="BUILDERS WAREHOUSE:BOKSBURG (NEW)"/>
    <s v="COLOUR MAGIC 15CM"/>
    <n v="170"/>
    <n v="21.3"/>
    <n v="3621"/>
    <n v="667611.76"/>
    <x v="13"/>
  </r>
  <r>
    <m/>
    <x v="118"/>
    <s v="Invoice"/>
    <s v="87039"/>
    <s v="RIVERSIDE MICA"/>
    <s v="CRASSULA SPATHULATA 15CM"/>
    <n v="2"/>
    <n v="20.9"/>
    <n v="41.8"/>
    <n v="667653.56000000006"/>
    <x v="16"/>
  </r>
  <r>
    <m/>
    <x v="118"/>
    <s v="Invoice"/>
    <s v="87039"/>
    <s v="RIVERSIDE MICA"/>
    <s v="SEDUM REFLEXUM 15CM"/>
    <n v="2"/>
    <n v="20.9"/>
    <n v="41.8"/>
    <n v="667695.3600000001"/>
    <x v="16"/>
  </r>
  <r>
    <m/>
    <x v="118"/>
    <s v="Invoice"/>
    <s v="87040"/>
    <s v="TINKY'S GARDENS"/>
    <s v="COLOUR MAGIC 15CM"/>
    <n v="20"/>
    <n v="19.989999999999998"/>
    <n v="399.8"/>
    <n v="668095.16000000015"/>
    <x v="13"/>
  </r>
  <r>
    <m/>
    <x v="118"/>
    <s v="Invoice"/>
    <s v="87071"/>
    <s v="BUILDERS WAREHOUSE:THOHOYANDOU"/>
    <s v="COLOUR MAGIC 15CM"/>
    <n v="230"/>
    <n v="21.3"/>
    <n v="4899"/>
    <n v="672994.16000000015"/>
    <x v="13"/>
  </r>
  <r>
    <m/>
    <x v="244"/>
    <s v="Invoice"/>
    <s v="87068"/>
    <s v="ROSES FOR U t/a URTH"/>
    <s v="COLOUR MAGIC 15CM"/>
    <n v="36"/>
    <n v="19.989999999999998"/>
    <n v="719.64"/>
    <n v="673713.80000000016"/>
    <x v="13"/>
  </r>
  <r>
    <m/>
    <x v="244"/>
    <s v="Invoice"/>
    <s v="87069"/>
    <s v="PLANT FACTORY"/>
    <s v="COLOUR MAGIC 15CM"/>
    <n v="32"/>
    <n v="19.989999999999998"/>
    <n v="639.67999999999995"/>
    <n v="674353.48000000021"/>
    <x v="13"/>
  </r>
  <r>
    <m/>
    <x v="244"/>
    <s v="Invoice"/>
    <s v="87070"/>
    <s v="PRETTY GARDENS"/>
    <s v="COLOUR MAGIC 15CM"/>
    <n v="32"/>
    <n v="19.989999999999998"/>
    <n v="639.67999999999995"/>
    <n v="674993.16000000027"/>
    <x v="13"/>
  </r>
  <r>
    <m/>
    <x v="244"/>
    <s v="Invoice"/>
    <s v="87074"/>
    <s v="BUILDERS WAREHOUSE:KEMPTON PARK"/>
    <s v="COLOUR MAGIC 15CM"/>
    <n v="32"/>
    <n v="21.3"/>
    <n v="681.6"/>
    <n v="675674.76000000024"/>
    <x v="13"/>
  </r>
  <r>
    <m/>
    <x v="244"/>
    <s v="Invoice"/>
    <s v="87075"/>
    <s v="BUILDERS WAREHOUSE:GREENSTONE"/>
    <s v="COLOUR MAGIC 15CM"/>
    <n v="40"/>
    <n v="21.3"/>
    <n v="852"/>
    <n v="676526.76000000024"/>
    <x v="13"/>
  </r>
  <r>
    <m/>
    <x v="244"/>
    <s v="Invoice"/>
    <s v="87077"/>
    <s v="BUILDERS WAREHOUSE:NOORDHEUWEL"/>
    <s v="COLOUR MAGIC 15CM"/>
    <n v="80"/>
    <n v="21.3"/>
    <n v="1704"/>
    <n v="678230.76000000024"/>
    <x v="13"/>
  </r>
  <r>
    <m/>
    <x v="244"/>
    <s v="Invoice"/>
    <s v="87079"/>
    <s v="BUILDERS WAREHOUSE:BLOEMFONTEIN"/>
    <s v="COLOUR MAGIC 15CM"/>
    <n v="348"/>
    <n v="21.3"/>
    <n v="7412.4"/>
    <n v="685643.16000000027"/>
    <x v="13"/>
  </r>
  <r>
    <m/>
    <x v="119"/>
    <s v="Invoice"/>
    <s v="87041"/>
    <s v="BUILDERS WAREHOUSE:RIVONIA"/>
    <s v="COLOUR MAGIC 15CM"/>
    <n v="75"/>
    <n v="21.3"/>
    <n v="1597.5"/>
    <n v="687240.66000000027"/>
    <x v="13"/>
  </r>
  <r>
    <m/>
    <x v="119"/>
    <s v="Invoice"/>
    <s v="87044"/>
    <s v="BUILDERS WAREHOUSE:CENTURION"/>
    <s v="COLOUR MAGIC 15CM"/>
    <n v="120"/>
    <n v="21.3"/>
    <n v="2556"/>
    <n v="689796.66000000027"/>
    <x v="13"/>
  </r>
  <r>
    <m/>
    <x v="119"/>
    <s v="Invoice"/>
    <s v="87045"/>
    <s v="BUILDERS WAREHOUSE:FOURWAYS"/>
    <s v="COLOUR MAGIC 15CM"/>
    <n v="40"/>
    <n v="21.3"/>
    <n v="852"/>
    <n v="690648.66000000027"/>
    <x v="13"/>
  </r>
  <r>
    <m/>
    <x v="119"/>
    <s v="Invoice"/>
    <s v="87047"/>
    <s v="BUILDERS WAREHOUSE:CEDAR SQUARE"/>
    <s v="COLOUR MAGIC 15CM"/>
    <n v="32"/>
    <n v="21.3"/>
    <n v="681.6"/>
    <n v="691330.26000000024"/>
    <x v="13"/>
  </r>
  <r>
    <m/>
    <x v="119"/>
    <s v="Invoice"/>
    <s v="87048"/>
    <s v="BUILDERS WAREHOUSE:WOODLANDS"/>
    <s v="COLOUR MAGIC 15CM"/>
    <n v="60"/>
    <n v="21.3"/>
    <n v="1278"/>
    <n v="692608.26000000024"/>
    <x v="13"/>
  </r>
  <r>
    <m/>
    <x v="119"/>
    <s v="Invoice"/>
    <s v="87050"/>
    <s v="BUILDERS WAREHOUSE:RUSTENBURG"/>
    <s v="COLOUR MAGIC 15CM"/>
    <n v="152"/>
    <n v="21.3"/>
    <n v="3237.6"/>
    <n v="695845.86000000022"/>
    <x v="13"/>
  </r>
  <r>
    <m/>
    <x v="119"/>
    <s v="Invoice"/>
    <s v="87051"/>
    <s v="FH CHAMBERLAIN TRADING (PTY) LTD:RIVIERA"/>
    <s v="COLOUR MAGIC 15CM"/>
    <n v="20"/>
    <n v="21.3"/>
    <n v="426"/>
    <n v="696271.86000000022"/>
    <x v="13"/>
  </r>
  <r>
    <m/>
    <x v="119"/>
    <s v="Invoice"/>
    <s v="87052"/>
    <s v="BUILDERS WAREHOUSE:GLEN EAGLES"/>
    <s v="COLOUR MAGIC 15CM"/>
    <n v="100"/>
    <n v="21.3"/>
    <n v="2130"/>
    <n v="698401.86000000022"/>
    <x v="13"/>
  </r>
  <r>
    <m/>
    <x v="119"/>
    <s v="Invoice"/>
    <s v="87054"/>
    <s v="LIFESTYLE HOME GARDEN"/>
    <s v="COLOUR MAGIC 15CM"/>
    <n v="150"/>
    <n v="18.989999999999998"/>
    <n v="2848.5"/>
    <n v="701250.36000000022"/>
    <x v="13"/>
  </r>
  <r>
    <m/>
    <x v="119"/>
    <s v="Invoice"/>
    <s v="87059"/>
    <s v="BUILDERS WAREHOUSE:RASLOUW"/>
    <s v="COLOUR MAGIC 15CM"/>
    <n v="52"/>
    <n v="21.3"/>
    <n v="1107.5999999999999"/>
    <n v="702357.9600000002"/>
    <x v="13"/>
  </r>
  <r>
    <m/>
    <x v="119"/>
    <s v="Invoice"/>
    <s v="87061"/>
    <s v="BUILDERS WAREHOUSE:BRYANSTON"/>
    <s v="COLOUR MAGIC 15CM"/>
    <n v="20"/>
    <n v="21.3"/>
    <n v="426"/>
    <n v="702783.9600000002"/>
    <x v="13"/>
  </r>
  <r>
    <m/>
    <x v="119"/>
    <s v="Invoice"/>
    <s v="87062"/>
    <s v="CENTRAL NURSERY DEPOT"/>
    <s v="COLOUR MAGIC 15CM"/>
    <n v="70"/>
    <n v="19.989999999999998"/>
    <n v="1399.3"/>
    <n v="704183.26000000024"/>
    <x v="13"/>
  </r>
  <r>
    <m/>
    <x v="119"/>
    <s v="Invoice"/>
    <s v="87064"/>
    <s v="TINKY'S GARDENS"/>
    <s v="COLOUR MAGIC 15CM"/>
    <n v="12"/>
    <n v="19.989999999999998"/>
    <n v="239.88"/>
    <n v="704423.14000000025"/>
    <x v="13"/>
  </r>
  <r>
    <m/>
    <x v="6"/>
    <s v="Invoice"/>
    <s v="87058"/>
    <s v="GARDENSHOP PARKTOWN"/>
    <s v="COLOUR MAGIC 15CM"/>
    <n v="158"/>
    <n v="19.989999999999998"/>
    <n v="3158.42"/>
    <n v="707581.56000000029"/>
    <x v="13"/>
  </r>
  <r>
    <m/>
    <x v="6"/>
    <s v="Invoice"/>
    <s v="87081"/>
    <s v="FH CHAMBERLAIN TRADING (PTY) LTD:KYALAMI"/>
    <s v="COLOUR MAGIC 15CM"/>
    <n v="30"/>
    <n v="21.3"/>
    <n v="639"/>
    <n v="708220.56000000029"/>
    <x v="13"/>
  </r>
  <r>
    <m/>
    <x v="6"/>
    <s v="Invoice"/>
    <s v="87082"/>
    <s v="BUILDERS WAREHOUSE:KLERKSDORP"/>
    <s v="COLOUR MAGIC 15CM"/>
    <n v="60"/>
    <n v="21.3"/>
    <n v="1278"/>
    <n v="709498.56000000029"/>
    <x v="13"/>
  </r>
  <r>
    <m/>
    <x v="6"/>
    <s v="Invoice"/>
    <s v="87083"/>
    <s v="BUILDERS WAREHOUSE:ZAMBEZI"/>
    <s v="COLOUR MAGIC 15CM"/>
    <n v="6"/>
    <n v="68.989999999999995"/>
    <n v="413.94"/>
    <n v="709912.50000000023"/>
    <x v="13"/>
  </r>
  <r>
    <m/>
    <x v="6"/>
    <s v="Invoice"/>
    <s v="87083"/>
    <s v="BUILDERS WAREHOUSE:ZAMBEZI"/>
    <s v="COLOUR MAGIC 15CM"/>
    <n v="80"/>
    <n v="21.3"/>
    <n v="1704"/>
    <n v="711616.50000000023"/>
    <x v="13"/>
  </r>
  <r>
    <m/>
    <x v="6"/>
    <s v="Invoice"/>
    <s v="87084"/>
    <s v="BUILDERS WAREHOUSE:MIDDELBURG"/>
    <s v="COLOUR MAGIC 15CM"/>
    <n v="10"/>
    <n v="21.3"/>
    <n v="213"/>
    <n v="711829.50000000023"/>
    <x v="13"/>
  </r>
  <r>
    <m/>
    <x v="6"/>
    <s v="Invoice"/>
    <s v="87085"/>
    <s v="RIVERSIDE MICA"/>
    <s v="ALYSSUM ASS 15CM"/>
    <n v="3"/>
    <n v="20.9"/>
    <n v="62.7"/>
    <n v="711892.20000000019"/>
    <x v="13"/>
  </r>
  <r>
    <m/>
    <x v="6"/>
    <s v="Invoice"/>
    <s v="87085"/>
    <s v="RIVERSIDE MICA"/>
    <s v="DIANTHUS ASS 15CM"/>
    <n v="6"/>
    <n v="20.9"/>
    <n v="125.4"/>
    <n v="712017.60000000021"/>
    <x v="13"/>
  </r>
  <r>
    <m/>
    <x v="6"/>
    <s v="Invoice"/>
    <s v="87085"/>
    <s v="RIVERSIDE MICA"/>
    <s v="GAZANIA ASS 15CM"/>
    <n v="2"/>
    <n v="20.9"/>
    <n v="41.8"/>
    <n v="712059.40000000026"/>
    <x v="13"/>
  </r>
  <r>
    <m/>
    <x v="6"/>
    <s v="Invoice"/>
    <s v="87085"/>
    <s v="RIVERSIDE MICA"/>
    <s v="PANSY ASS 15CM"/>
    <n v="4"/>
    <n v="20.9"/>
    <n v="83.6"/>
    <n v="712143.00000000023"/>
    <x v="13"/>
  </r>
  <r>
    <m/>
    <x v="6"/>
    <s v="Invoice"/>
    <s v="87085"/>
    <s v="RIVERSIDE MICA"/>
    <s v="PETNIA ASS 15CM"/>
    <n v="6"/>
    <n v="20.9"/>
    <n v="125.4"/>
    <n v="712268.40000000026"/>
    <x v="13"/>
  </r>
  <r>
    <m/>
    <x v="6"/>
    <s v="Invoice"/>
    <s v="87085"/>
    <s v="RIVERSIDE MICA"/>
    <s v="VIOLA ASS 15CM"/>
    <n v="4"/>
    <n v="20.9"/>
    <n v="83.6"/>
    <n v="712352.00000000023"/>
    <x v="13"/>
  </r>
  <r>
    <m/>
    <x v="6"/>
    <s v="Invoice"/>
    <s v="87097"/>
    <s v="LITTLE AUSTRIA"/>
    <s v="COLOUR MAGIC 15CM"/>
    <n v="32"/>
    <n v="19.989999999999998"/>
    <n v="639.67999999999995"/>
    <n v="712991.68000000028"/>
    <x v="13"/>
  </r>
  <r>
    <m/>
    <x v="6"/>
    <s v="Invoice"/>
    <s v="87099"/>
    <s v="BUILDERS WAREHOUSE:NELSPRUIT"/>
    <s v="COLOUR MAGIC 15CM"/>
    <n v="200"/>
    <n v="21.3"/>
    <n v="4260"/>
    <n v="717251.68000000028"/>
    <x v="13"/>
  </r>
  <r>
    <m/>
    <x v="6"/>
    <s v="Invoice"/>
    <s v="87100"/>
    <s v="CRISANRA KWEKERY"/>
    <s v="COLOUR MAGIC 15CM"/>
    <n v="16"/>
    <n v="19.989999999999998"/>
    <n v="319.83999999999997"/>
    <n v="717571.52000000025"/>
    <x v="13"/>
  </r>
  <r>
    <m/>
    <x v="120"/>
    <s v="Invoice"/>
    <s v="87087"/>
    <s v="BUILDERS WAREHOUSE:NEWMARKET"/>
    <s v="COLOUR MAGIC 15CM"/>
    <n v="20"/>
    <n v="21.3"/>
    <n v="426"/>
    <n v="717997.52000000025"/>
    <x v="13"/>
  </r>
  <r>
    <m/>
    <x v="120"/>
    <s v="Invoice"/>
    <s v="87088"/>
    <s v="BUILDERS WAREHOUSE:SUNWARD PARK"/>
    <s v="COLOUR MAGIC 15CM"/>
    <n v="80"/>
    <n v="21.3"/>
    <n v="1704"/>
    <n v="719701.52000000025"/>
    <x v="13"/>
  </r>
  <r>
    <m/>
    <x v="120"/>
    <s v="Invoice"/>
    <s v="87089"/>
    <s v="BUILDERS WAREHOUSE:BOKSBURG (NEW)"/>
    <s v="COLOUR MAGIC 15CM"/>
    <n v="32"/>
    <n v="21.3"/>
    <n v="681.6"/>
    <n v="720383.12000000023"/>
    <x v="13"/>
  </r>
  <r>
    <m/>
    <x v="120"/>
    <s v="Invoice"/>
    <s v="87090"/>
    <s v="BUILDERS WAREHOUSE:STRUBENS VALLEY"/>
    <s v="COLOUR MAGIC 15CM"/>
    <n v="40"/>
    <n v="21.3"/>
    <n v="852"/>
    <n v="721235.12000000023"/>
    <x v="13"/>
  </r>
  <r>
    <m/>
    <x v="120"/>
    <s v="Invoice"/>
    <s v="87091"/>
    <s v="BUILDERS WAREHOUSE:EDENVALE"/>
    <s v="COLOUR MAGIC 15CM"/>
    <n v="40"/>
    <n v="21.3"/>
    <n v="852"/>
    <n v="722087.12000000023"/>
    <x v="13"/>
  </r>
  <r>
    <m/>
    <x v="120"/>
    <s v="Invoice"/>
    <s v="87092"/>
    <s v="BUILDERS WAREHOUSE:NORTHRIDING"/>
    <s v="COLOUR MAGIC 15CM"/>
    <n v="57"/>
    <n v="21.3"/>
    <n v="1214.0999999999999"/>
    <n v="723301.2200000002"/>
    <x v="13"/>
  </r>
  <r>
    <m/>
    <x v="120"/>
    <s v="Invoice"/>
    <s v="87093"/>
    <s v="BUILDERS WAREHOUSE:CARNIVAL MALL"/>
    <s v="COLOUR MAGIC 15CM"/>
    <n v="74"/>
    <n v="21.3"/>
    <n v="1576.2"/>
    <n v="724877.42000000016"/>
    <x v="13"/>
  </r>
  <r>
    <m/>
    <x v="120"/>
    <s v="Invoice"/>
    <s v="87095"/>
    <s v="THYME SQUARE"/>
    <s v="COLOUR MAGIC 15CM"/>
    <n v="20"/>
    <n v="19.989999999999998"/>
    <n v="399.8"/>
    <n v="725277.2200000002"/>
    <x v="13"/>
  </r>
  <r>
    <m/>
    <x v="120"/>
    <s v="Invoice"/>
    <s v="87101"/>
    <s v="BUILDERS WAREHOUSE:BETHLEHEM"/>
    <s v="COLOUR MAGIC 15CM"/>
    <n v="160"/>
    <n v="21.3"/>
    <n v="3408"/>
    <n v="728685.2200000002"/>
    <x v="13"/>
  </r>
  <r>
    <m/>
    <x v="121"/>
    <s v="Invoice"/>
    <s v="87115"/>
    <s v="BUILDERS WAREHOUSE:ROBINDALE"/>
    <s v="COLOUR MAGIC 15CM"/>
    <n v="32"/>
    <n v="21.3"/>
    <n v="681.6"/>
    <n v="729366.82000000018"/>
    <x v="13"/>
  </r>
  <r>
    <m/>
    <x v="121"/>
    <s v="Invoice"/>
    <s v="87116"/>
    <s v="BUILDERS WAREHOUSE:STRUBENS VALLEY"/>
    <s v="COLOUR MAGIC 15CM"/>
    <n v="20"/>
    <n v="21.3"/>
    <n v="426"/>
    <n v="729792.82000000018"/>
    <x v="13"/>
  </r>
  <r>
    <m/>
    <x v="122"/>
    <s v="Invoice"/>
    <s v="87102"/>
    <s v="BUILDERS WAREHOUSE:RIVONIA"/>
    <s v="COLOUR MAGIC 15CM"/>
    <n v="32"/>
    <n v="21.3"/>
    <n v="681.6"/>
    <n v="730474.42000000016"/>
    <x v="13"/>
  </r>
  <r>
    <m/>
    <x v="122"/>
    <s v="Invoice"/>
    <s v="87106"/>
    <s v="BUILDERS WAREHOUSE:ZAMBEZI"/>
    <s v="COLOUR MAGIC 15CM"/>
    <n v="30"/>
    <n v="21.3"/>
    <n v="639"/>
    <n v="731113.42000000016"/>
    <x v="13"/>
  </r>
  <r>
    <m/>
    <x v="122"/>
    <s v="Invoice"/>
    <s v="87108"/>
    <s v="LIFESTYLE HOME GARDEN"/>
    <s v="COLOUR MAGIC 15CM"/>
    <n v="110"/>
    <n v="18.989999999999998"/>
    <n v="2088.9"/>
    <n v="733202.32000000018"/>
    <x v="13"/>
  </r>
  <r>
    <m/>
    <x v="122"/>
    <s v="Invoice"/>
    <s v="87110"/>
    <s v="BUILDERS WAREHOUSE:CHERRY LANE"/>
    <s v="COLOUR MAGIC 15CM"/>
    <n v="40"/>
    <n v="21.3"/>
    <n v="852"/>
    <n v="734054.32000000018"/>
    <x v="13"/>
  </r>
  <r>
    <m/>
    <x v="123"/>
    <s v="Invoice"/>
    <s v="87120"/>
    <s v="BUILDERS WAREHOUSE:KLERKSDORP"/>
    <s v="COLOUR MAGIC 15CM"/>
    <n v="60"/>
    <n v="21.3"/>
    <n v="1278"/>
    <n v="735332.32000000018"/>
    <x v="13"/>
  </r>
  <r>
    <m/>
    <x v="123"/>
    <s v="Invoice"/>
    <s v="87121"/>
    <s v="FH CHAMBERLAIN TRADING (PTY) LTD:STRUBENSVALLEY"/>
    <s v="COLOUR MAGIC 15CM"/>
    <n v="70"/>
    <n v="21.3"/>
    <n v="1491"/>
    <n v="736823.32000000018"/>
    <x v="13"/>
  </r>
  <r>
    <m/>
    <x v="123"/>
    <s v="Invoice"/>
    <s v="87122"/>
    <s v="BUILDERS WAREHOUSE:CRAIGHALL PARK"/>
    <s v="COLOUR MAGIC 15CM"/>
    <n v="16"/>
    <n v="21.3"/>
    <n v="340.8"/>
    <n v="737164.12000000023"/>
    <x v="13"/>
  </r>
  <r>
    <m/>
    <x v="123"/>
    <s v="Invoice"/>
    <s v="87123"/>
    <s v="RIVERSIDE MICA"/>
    <s v="ALYSSUM ASS 15CM"/>
    <n v="2"/>
    <n v="20.9"/>
    <n v="41.8"/>
    <n v="737205.92000000027"/>
    <x v="13"/>
  </r>
  <r>
    <m/>
    <x v="123"/>
    <s v="Invoice"/>
    <s v="87123"/>
    <s v="RIVERSIDE MICA"/>
    <s v="PANSY ASS 15CM"/>
    <n v="2"/>
    <n v="20.9"/>
    <n v="41.8"/>
    <n v="737247.72000000032"/>
    <x v="13"/>
  </r>
  <r>
    <m/>
    <x v="123"/>
    <s v="Invoice"/>
    <s v="87132"/>
    <s v="BUILDERS WAREHOUSE:NEWCASTLE"/>
    <s v="COLOUR MAGIC 15CM"/>
    <n v="137"/>
    <n v="21.3"/>
    <n v="2918.1"/>
    <n v="740165.8200000003"/>
    <x v="13"/>
  </r>
  <r>
    <m/>
    <x v="124"/>
    <s v="Invoice"/>
    <s v="87127"/>
    <s v="BUILDERS WAREHOUSE:NEWMARKET"/>
    <s v="COLOUR MAGIC 15CM"/>
    <n v="40"/>
    <n v="21.3"/>
    <n v="852"/>
    <n v="741017.8200000003"/>
    <x v="13"/>
  </r>
  <r>
    <m/>
    <x v="124"/>
    <s v="Invoice"/>
    <s v="87128"/>
    <s v="BUILDERS WAREHOUSE:MIDRAND"/>
    <s v="COLOUR MAGIC 15CM"/>
    <n v="100"/>
    <n v="21.3"/>
    <n v="2130"/>
    <n v="743147.8200000003"/>
    <x v="13"/>
  </r>
  <r>
    <m/>
    <x v="124"/>
    <s v="Invoice"/>
    <s v="87130"/>
    <s v="THYME SQUARE"/>
    <s v="COLOUR MAGIC 15CM"/>
    <n v="10"/>
    <n v="19.989999999999998"/>
    <n v="199.9"/>
    <n v="743347.72000000032"/>
    <x v="13"/>
  </r>
  <r>
    <m/>
    <x v="125"/>
    <s v="Invoice"/>
    <s v="87136"/>
    <s v="IMPALA FLORA"/>
    <s v="COLOUR MAGIC 15CM"/>
    <n v="70"/>
    <n v="18.989999999999998"/>
    <n v="1329.3"/>
    <n v="744677.02000000037"/>
    <x v="13"/>
  </r>
  <r>
    <m/>
    <x v="125"/>
    <s v="Invoice"/>
    <s v="87137"/>
    <s v="BUILDERS WAREHOUSE:LYNNWOOD"/>
    <s v="COLOUR MAGIC 15CM"/>
    <n v="60"/>
    <n v="21.3"/>
    <n v="1278"/>
    <n v="745955.02000000037"/>
    <x v="13"/>
  </r>
  <r>
    <m/>
    <x v="125"/>
    <s v="Invoice"/>
    <s v="87157"/>
    <s v="LITTLE AUSTRIA"/>
    <s v="COLOUR MAGIC 15CM"/>
    <n v="32"/>
    <n v="19.989999999999998"/>
    <n v="639.67999999999995"/>
    <n v="746594.70000000042"/>
    <x v="13"/>
  </r>
  <r>
    <m/>
    <x v="125"/>
    <s v="Invoice"/>
    <s v="87160"/>
    <s v="BUILDERS WAREHOUSE:STRUBENS VALLEY"/>
    <s v="COLOUR MAGIC 15CM"/>
    <n v="32"/>
    <n v="21.3"/>
    <n v="681.6"/>
    <n v="747276.3000000004"/>
    <x v="13"/>
  </r>
  <r>
    <m/>
    <x v="125"/>
    <s v="Invoice"/>
    <s v="87162"/>
    <s v="BUILDERS WAREHOUSE:KEMPTON PARK"/>
    <s v="COLOUR MAGIC 15CM"/>
    <n v="32"/>
    <n v="21.3"/>
    <n v="681.6"/>
    <n v="747957.90000000037"/>
    <x v="13"/>
  </r>
  <r>
    <m/>
    <x v="125"/>
    <s v="Invoice"/>
    <s v="87163"/>
    <s v="BUILDERS WAREHOUSE:GREENSTONE"/>
    <s v="COLOUR MAGIC 15CM"/>
    <n v="66"/>
    <n v="21.3"/>
    <n v="1405.8"/>
    <n v="749363.70000000042"/>
    <x v="13"/>
  </r>
  <r>
    <m/>
    <x v="126"/>
    <s v="Invoice"/>
    <s v="87139"/>
    <s v="BUILDERS WAREHOUSE:WOODLANDS"/>
    <s v="COLOUR MAGIC 15CM"/>
    <n v="16"/>
    <n v="21.3"/>
    <n v="340.8"/>
    <n v="749704.50000000047"/>
    <x v="13"/>
  </r>
  <r>
    <m/>
    <x v="126"/>
    <s v="Invoice"/>
    <s v="87140"/>
    <s v="BUILDERS WAREHOUSE:GLEN EAGLES"/>
    <s v="COLOUR MAGIC 15CM"/>
    <n v="66"/>
    <n v="21.3"/>
    <n v="1405.8"/>
    <n v="751110.30000000051"/>
    <x v="13"/>
  </r>
  <r>
    <m/>
    <x v="126"/>
    <s v="Invoice"/>
    <s v="87141"/>
    <s v="BUILDERS WAREHOUSE:CEDAR SQUARE"/>
    <s v="COLOUR MAGIC 15CM"/>
    <n v="10"/>
    <n v="21.3"/>
    <n v="213"/>
    <n v="751323.30000000051"/>
    <x v="13"/>
  </r>
  <r>
    <m/>
    <x v="126"/>
    <s v="Invoice"/>
    <s v="87144"/>
    <s v="BUILDERS WAREHOUSE:RIVONIA"/>
    <s v="COLOUR MAGIC 15CM"/>
    <n v="102"/>
    <n v="21.3"/>
    <n v="2172.6"/>
    <n v="753495.90000000049"/>
    <x v="13"/>
  </r>
  <r>
    <m/>
    <x v="126"/>
    <s v="Invoice"/>
    <s v="87147"/>
    <s v="FH CHAMBERLAIN TRADING (PTY) LTD:KYALAMI"/>
    <s v="COLOUR MAGIC 15CM"/>
    <n v="60"/>
    <n v="21.3"/>
    <n v="1278"/>
    <n v="754773.90000000049"/>
    <x v="13"/>
  </r>
  <r>
    <m/>
    <x v="126"/>
    <s v="Invoice"/>
    <s v="87149"/>
    <s v="BUILDERS WAREHOUSE:RASLOUW"/>
    <s v="COLOUR MAGIC 15CM"/>
    <n v="56"/>
    <n v="21.3"/>
    <n v="1192.8"/>
    <n v="755966.70000000054"/>
    <x v="13"/>
  </r>
  <r>
    <m/>
    <x v="126"/>
    <s v="Invoice"/>
    <s v="87150"/>
    <s v="BUILDERS WAREHOUSE:CENTURION"/>
    <s v="COLOUR MAGIC 15CM"/>
    <n v="56"/>
    <n v="21.3"/>
    <n v="1192.8"/>
    <n v="757159.50000000058"/>
    <x v="13"/>
  </r>
  <r>
    <m/>
    <x v="126"/>
    <s v="Invoice"/>
    <s v="87154"/>
    <s v="LIFESTYLE HOME GARDEN"/>
    <s v="COLOUR MAGIC 15CM"/>
    <n v="150"/>
    <n v="19.989999999999998"/>
    <n v="2998.5"/>
    <n v="760158.00000000058"/>
    <x v="13"/>
  </r>
  <r>
    <m/>
    <x v="126"/>
    <s v="Invoice"/>
    <s v="87178"/>
    <s v="PRETTY GARDENS"/>
    <s v="COLOUR MAGIC 15CM"/>
    <n v="64"/>
    <n v="19.989999999999998"/>
    <n v="1279.3599999999999"/>
    <n v="761437.36000000057"/>
    <x v="13"/>
  </r>
  <r>
    <m/>
    <x v="126"/>
    <s v="Invoice"/>
    <s v="87179"/>
    <s v="BUILDERS WAREHOUSE:BLOEMFONTEIN"/>
    <s v="COLOUR MAGIC 15CM"/>
    <n v="176"/>
    <n v="21.3"/>
    <n v="3748.8"/>
    <n v="765186.16000000061"/>
    <x v="13"/>
  </r>
  <r>
    <m/>
    <x v="47"/>
    <s v="Invoice"/>
    <s v="87148"/>
    <s v="RIVERSIDE MICA"/>
    <s v="DIANTHUS 15CM"/>
    <n v="2"/>
    <n v="20.9"/>
    <n v="41.8"/>
    <n v="765227.96000000066"/>
    <x v="13"/>
  </r>
  <r>
    <m/>
    <x v="47"/>
    <s v="Invoice"/>
    <s v="87148"/>
    <s v="RIVERSIDE MICA"/>
    <s v="PETUNIA 15CM"/>
    <n v="4"/>
    <n v="20.9"/>
    <n v="83.6"/>
    <n v="765311.56000000064"/>
    <x v="13"/>
  </r>
  <r>
    <m/>
    <x v="47"/>
    <s v="Invoice"/>
    <s v="87148"/>
    <s v="RIVERSIDE MICA"/>
    <s v="VIOLA 15CM"/>
    <n v="2"/>
    <n v="20.9"/>
    <n v="41.8"/>
    <n v="765353.36000000068"/>
    <x v="13"/>
  </r>
  <r>
    <m/>
    <x v="47"/>
    <s v="Invoice"/>
    <s v="87170"/>
    <s v="BUILDERS WAREHOUSE:NORTHRIDING"/>
    <s v="COLOUR MAGIC 15CM"/>
    <n v="35"/>
    <n v="21.3"/>
    <n v="745.5"/>
    <n v="766098.86000000068"/>
    <x v="13"/>
  </r>
  <r>
    <m/>
    <x v="47"/>
    <s v="Invoice"/>
    <s v="87171"/>
    <s v="BUILDERS WAREHOUSE:CRAIGHALL PARK"/>
    <s v="COLOUR MAGIC 15CM"/>
    <n v="10"/>
    <n v="21.3"/>
    <n v="213"/>
    <n v="766311.86000000068"/>
    <x v="13"/>
  </r>
  <r>
    <m/>
    <x v="47"/>
    <s v="Invoice"/>
    <s v="87172"/>
    <s v="BUILDERS WAREHOUSE:LAMBTON"/>
    <s v="COLOUR MAGIC 15CM"/>
    <n v="10"/>
    <n v="21.3"/>
    <n v="213"/>
    <n v="766524.86000000068"/>
    <x v="13"/>
  </r>
  <r>
    <m/>
    <x v="47"/>
    <s v="Invoice"/>
    <s v="87174"/>
    <s v="FH CHAMBERLAIN TRADING (PTY) LTD:MONTANA"/>
    <s v="COLOUR MAGIC 15CM"/>
    <n v="120"/>
    <n v="21.3"/>
    <n v="2556"/>
    <n v="769080.86000000068"/>
    <x v="13"/>
  </r>
  <r>
    <m/>
    <x v="47"/>
    <s v="Invoice"/>
    <s v="87183"/>
    <s v="LITTLE AUSTRIA"/>
    <s v="COLOUR MAGIC 15CM"/>
    <n v="42"/>
    <n v="19.989999999999998"/>
    <n v="839.58"/>
    <n v="769920.44000000064"/>
    <x v="13"/>
  </r>
  <r>
    <m/>
    <x v="25"/>
    <s v="Invoice"/>
    <s v="87181"/>
    <s v="BUILDERS WAREHOUSE:EDENVALE"/>
    <s v="COLOUR MAGIC 15CM"/>
    <n v="20"/>
    <n v="21.3"/>
    <n v="426"/>
    <n v="770346.44000000064"/>
    <x v="13"/>
  </r>
  <r>
    <m/>
    <x v="25"/>
    <s v="Invoice"/>
    <s v="87184"/>
    <s v="BUILDERS WAREHOUSE:RUSTENBURG"/>
    <s v="COLOUR MAGIC 15CM"/>
    <n v="90"/>
    <n v="21.3"/>
    <n v="1917"/>
    <n v="772263.44000000064"/>
    <x v="13"/>
  </r>
  <r>
    <m/>
    <x v="25"/>
    <s v="Invoice"/>
    <s v="87185"/>
    <s v="THYME SQUARE"/>
    <s v="COLOUR MAGIC 15CM"/>
    <n v="16"/>
    <n v="19.989999999999998"/>
    <n v="319.83999999999997"/>
    <n v="772583.28000000061"/>
    <x v="13"/>
  </r>
  <r>
    <m/>
    <x v="25"/>
    <s v="Invoice"/>
    <s v="87185"/>
    <s v="THYME SQUARE"/>
    <s v="PETUNIA SPECIAL 15CM"/>
    <n v="14"/>
    <n v="16.95"/>
    <n v="237.3"/>
    <n v="772820.58000000066"/>
    <x v="13"/>
  </r>
  <r>
    <m/>
    <x v="25"/>
    <s v="Invoice"/>
    <s v="87198"/>
    <s v="BUILDERS WAREHOUSE:NORWOOD"/>
    <s v="COLOUR MAGIC 15CM"/>
    <n v="32"/>
    <n v="21.3"/>
    <n v="681.6"/>
    <n v="773502.18000000063"/>
    <x v="13"/>
  </r>
  <r>
    <m/>
    <x v="25"/>
    <s v="Invoice"/>
    <s v="87199"/>
    <s v="BUILDERS WAREHOUSE:NORWOOD"/>
    <s v="COLOUR MAGIC 15CM"/>
    <n v="80"/>
    <n v="21.3"/>
    <n v="1704"/>
    <n v="775206.18000000063"/>
    <x v="13"/>
  </r>
  <r>
    <m/>
    <x v="25"/>
    <s v="Invoice"/>
    <s v="87204"/>
    <s v="BUILDERS WAREHOUSE:NOORDHEUWEL"/>
    <s v="COLOUR MAGIC 15CM"/>
    <n v="45"/>
    <n v="21.3"/>
    <n v="958.5"/>
    <n v="776164.68000000063"/>
    <x v="13"/>
  </r>
  <r>
    <m/>
    <x v="25"/>
    <s v="Invoice"/>
    <s v="87205"/>
    <s v="BUILDERS WAREHOUSE:STRUBENS VALLEY"/>
    <s v="COLOUR MAGIC 15CM"/>
    <n v="144"/>
    <n v="21.3"/>
    <n v="3067.2"/>
    <n v="779231.88000000059"/>
    <x v="13"/>
  </r>
  <r>
    <m/>
    <x v="127"/>
    <s v="Invoice"/>
    <s v="87189"/>
    <s v="BUILDERS WAREHOUSE:ERASMUS PARK"/>
    <s v="COLOUR MAGIC 15CM"/>
    <n v="60"/>
    <n v="21.3"/>
    <n v="1278"/>
    <n v="780509.88000000059"/>
    <x v="13"/>
  </r>
  <r>
    <m/>
    <x v="127"/>
    <s v="Invoice"/>
    <s v="87190"/>
    <s v="BUILDERS WAREHOUSE:FOURWAYS"/>
    <s v="COLOUR MAGIC 15CM"/>
    <n v="20"/>
    <n v="21.3"/>
    <n v="426"/>
    <n v="780935.88000000059"/>
    <x v="13"/>
  </r>
  <r>
    <m/>
    <x v="127"/>
    <s v="Invoice"/>
    <s v="87192"/>
    <s v="BUILDERS WAREHOUSE:RIVONIA"/>
    <s v="COLOUR MAGIC 15CM"/>
    <n v="64"/>
    <n v="21.3"/>
    <n v="1363.2"/>
    <n v="782299.08000000054"/>
    <x v="13"/>
  </r>
  <r>
    <m/>
    <x v="127"/>
    <s v="Invoice"/>
    <s v="87193"/>
    <s v="BUILDERS WAREHOUSE:ZAMBEZI"/>
    <s v="COLOUR MAGIC 15CM"/>
    <n v="16"/>
    <n v="21.3"/>
    <n v="340.8"/>
    <n v="782639.88000000059"/>
    <x v="13"/>
  </r>
  <r>
    <m/>
    <x v="127"/>
    <s v="Invoice"/>
    <s v="87206"/>
    <s v="BUILDERS WAREHOUSE:CENTURION"/>
    <s v="COLOUR MAGIC 15CM"/>
    <n v="40"/>
    <n v="21.3"/>
    <n v="852"/>
    <n v="783491.88000000059"/>
    <x v="13"/>
  </r>
  <r>
    <m/>
    <x v="127"/>
    <s v="Invoice"/>
    <s v="87207"/>
    <s v="BUILDERS WAREHOUSE:CHERRY LANE"/>
    <s v="COLOUR MAGIC 15CM"/>
    <n v="16"/>
    <n v="21.3"/>
    <n v="340.8"/>
    <n v="783832.68000000063"/>
    <x v="13"/>
  </r>
  <r>
    <m/>
    <x v="127"/>
    <s v="Invoice"/>
    <s v="87210"/>
    <s v="RANDWATER"/>
    <s v="COLOUR MAGIC 15CM"/>
    <n v="10"/>
    <n v="19.989999999999998"/>
    <n v="199.9"/>
    <n v="784032.58000000066"/>
    <x v="13"/>
  </r>
  <r>
    <m/>
    <x v="127"/>
    <s v="Invoice"/>
    <s v="87213"/>
    <s v="SYLVIA PASS GARDEN CENTRE"/>
    <s v="COLOUR MAGIC 15CM"/>
    <n v="60"/>
    <n v="19.989999999999998"/>
    <n v="1199.4000000000001"/>
    <n v="785231.98000000068"/>
    <x v="13"/>
  </r>
  <r>
    <m/>
    <x v="127"/>
    <s v="Invoice"/>
    <s v="87214"/>
    <s v="AGRI 2 MARKET"/>
    <s v="COLOUR MAGIC 15CM"/>
    <n v="100"/>
    <n v="16.149999999999999"/>
    <n v="1615"/>
    <n v="786846.98000000068"/>
    <x v="13"/>
  </r>
  <r>
    <m/>
    <x v="127"/>
    <s v="Invoice"/>
    <s v="87222"/>
    <s v="BUILDERS WAREHOUSE:SECUNDA"/>
    <s v="COLOUR MAGIC 15CM"/>
    <n v="112"/>
    <n v="21.3"/>
    <n v="2385.6"/>
    <n v="789232.58000000066"/>
    <x v="13"/>
  </r>
  <r>
    <m/>
    <x v="127"/>
    <s v="Invoice"/>
    <s v="87243"/>
    <s v="BUILDERS WAREHOUSE:POLOKWANE"/>
    <s v="COLOUR MAGIC 15CM"/>
    <n v="105"/>
    <n v="21.3"/>
    <n v="2236.5"/>
    <n v="791469.08000000066"/>
    <x v="13"/>
  </r>
  <r>
    <m/>
    <x v="127"/>
    <s v="Invoice"/>
    <s v="87244"/>
    <s v="BUILDERS WAREHOUSE:MOKOPANE"/>
    <s v="COLOUR MAGIC 15CM"/>
    <n v="25"/>
    <n v="21.3"/>
    <n v="532.5"/>
    <n v="792001.58000000066"/>
    <x v="13"/>
  </r>
  <r>
    <m/>
    <x v="128"/>
    <s v="Invoice"/>
    <s v="87188"/>
    <s v="BUILDERS WAREHOUSE:HARTEBEESPOORT"/>
    <s v="COLOUR MAGIC 15CM"/>
    <n v="32"/>
    <n v="21.3"/>
    <n v="681.6"/>
    <n v="792683.18000000063"/>
    <x v="13"/>
  </r>
  <r>
    <m/>
    <x v="128"/>
    <s v="Invoice"/>
    <s v="87215"/>
    <s v="FH CHAMBERLAIN TRADING (PTY) LTD:RIVIERA"/>
    <s v="COLOUR MAGIC 15CM"/>
    <n v="20"/>
    <n v="21.3"/>
    <n v="426"/>
    <n v="793109.18000000063"/>
    <x v="13"/>
  </r>
  <r>
    <m/>
    <x v="128"/>
    <s v="Invoice"/>
    <s v="87216"/>
    <s v="FH CHAMBERLAIN TRADING (PTY) LTD:KYALAMI"/>
    <s v="COLOUR MAGIC 15CM"/>
    <n v="20"/>
    <n v="21.3"/>
    <n v="426"/>
    <n v="793535.18000000063"/>
    <x v="13"/>
  </r>
  <r>
    <m/>
    <x v="128"/>
    <s v="Invoice"/>
    <s v="87221"/>
    <s v="GARDENSHOP PARKTOWN"/>
    <s v="COLOUR MAGIC 15CM"/>
    <n v="100"/>
    <n v="19.989999999999998"/>
    <n v="1999"/>
    <n v="795534.18000000063"/>
    <x v="13"/>
  </r>
  <r>
    <m/>
    <x v="128"/>
    <s v="Invoice"/>
    <s v="87240"/>
    <s v="SPAR NORTH RAND DC:QUEENSWOOD"/>
    <s v="GYPSOPHILA 15CM"/>
    <n v="16"/>
    <n v="20"/>
    <n v="320"/>
    <n v="795854.18000000063"/>
    <x v="13"/>
  </r>
  <r>
    <m/>
    <x v="128"/>
    <s v="Invoice"/>
    <s v="87245"/>
    <s v="BUILDERS WAREHOUSE:THOHOYANDOU"/>
    <s v="COLOUR MAGIC 15CM"/>
    <n v="148"/>
    <n v="21.3"/>
    <n v="3152.4"/>
    <n v="799006.58000000066"/>
    <x v="13"/>
  </r>
  <r>
    <m/>
    <x v="129"/>
    <s v="Invoice"/>
    <s v="87226"/>
    <s v="BUILDERS WAREHOUSE:NOORDHEUWEL"/>
    <s v="COLOUR MAGIC 15CM"/>
    <n v="46"/>
    <n v="21.3"/>
    <n v="979.8"/>
    <n v="799986.3800000007"/>
    <x v="13"/>
  </r>
  <r>
    <m/>
    <x v="129"/>
    <s v="Invoice"/>
    <s v="87228"/>
    <s v="BUILDERS WAREHOUSE:NORTHRIDING"/>
    <s v="COLOUR MAGIC 15CM"/>
    <n v="26"/>
    <n v="21.3"/>
    <n v="553.79999999999995"/>
    <n v="800540.18000000075"/>
    <x v="13"/>
  </r>
  <r>
    <m/>
    <x v="129"/>
    <s v="Invoice"/>
    <s v="87239"/>
    <s v="BUILDERS WAREHOUSE:GREENSTONE"/>
    <s v="COLOUR MAGIC 15CM"/>
    <n v="94"/>
    <n v="21.3"/>
    <n v="2002.2"/>
    <n v="802542.3800000007"/>
    <x v="13"/>
  </r>
  <r>
    <m/>
    <x v="129"/>
    <s v="Invoice"/>
    <s v="87230"/>
    <s v="BUILDERS WAREHOUSE:KEMPTON PARK"/>
    <s v="COLOUR MAGIC 15CM"/>
    <n v="64"/>
    <n v="21.3"/>
    <n v="1363.2"/>
    <n v="803905.58000000066"/>
    <x v="13"/>
  </r>
  <r>
    <m/>
    <x v="129"/>
    <s v="Invoice"/>
    <s v="87232"/>
    <s v="BUILDERS WAREHOUSE:ROBINDALE"/>
    <s v="COLOUR MAGIC 15CM"/>
    <n v="48"/>
    <n v="21.3"/>
    <n v="1022.4"/>
    <n v="804927.98000000068"/>
    <x v="13"/>
  </r>
  <r>
    <m/>
    <x v="129"/>
    <s v="Invoice"/>
    <s v="87237"/>
    <s v="BUILDERS WAREHOUSE:VEREENIGING"/>
    <s v="COLOUR MAGIC 15CM"/>
    <n v="32"/>
    <n v="21.3"/>
    <n v="681.6"/>
    <n v="805609.58000000066"/>
    <x v="13"/>
  </r>
  <r>
    <m/>
    <x v="129"/>
    <s v="Invoice"/>
    <s v="87229"/>
    <s v="RIVERSIDE MICA"/>
    <s v="GAZANIA 15CM"/>
    <n v="10"/>
    <n v="20.9"/>
    <n v="209"/>
    <n v="805818.58000000066"/>
    <x v="13"/>
  </r>
  <r>
    <m/>
    <x v="129"/>
    <s v="Invoice"/>
    <s v="87229"/>
    <s v="RIVERSIDE MICA"/>
    <s v="PANSY 15CM"/>
    <n v="3"/>
    <n v="20.9"/>
    <n v="62.7"/>
    <n v="805881.28000000061"/>
    <x v="13"/>
  </r>
  <r>
    <m/>
    <x v="129"/>
    <s v="Invoice"/>
    <s v="87229"/>
    <s v="RIVERSIDE MICA"/>
    <s v="VIOLA 15CM"/>
    <n v="20"/>
    <n v="20.9"/>
    <n v="418"/>
    <n v="806299.28000000061"/>
    <x v="13"/>
  </r>
  <r>
    <m/>
    <x v="129"/>
    <s v="Invoice"/>
    <s v="87258"/>
    <s v="BUILDERS WAREHOUSE:NEWCASTLE"/>
    <s v="COLOUR MAGIC 15CM"/>
    <n v="176"/>
    <n v="21.3"/>
    <n v="3748.8"/>
    <n v="810048.08000000066"/>
    <x v="13"/>
  </r>
  <r>
    <m/>
    <x v="129"/>
    <s v="Invoice"/>
    <s v="87382"/>
    <s v="BUCO SSC:VANDERBIJLPARK"/>
    <s v="COLOUR MAGIC 15CM"/>
    <n v="29"/>
    <n v="21.99"/>
    <n v="637.71"/>
    <n v="810685.79000000062"/>
    <x v="13"/>
  </r>
  <r>
    <m/>
    <x v="26"/>
    <s v="Invoice"/>
    <s v="87246"/>
    <s v="BUILDERS WAREHOUSE:SUNWARD PARK"/>
    <s v="COLOUR MAGIC 15CM"/>
    <n v="60"/>
    <n v="21.3"/>
    <n v="1278"/>
    <n v="811963.79000000062"/>
    <x v="13"/>
  </r>
  <r>
    <m/>
    <x v="26"/>
    <s v="Invoice"/>
    <s v="87247"/>
    <s v="BUILDERS WAREHOUSE:NORTHMEAD"/>
    <s v="COLOUR MAGIC 15CM"/>
    <n v="70"/>
    <n v="21.3"/>
    <n v="1491"/>
    <n v="813454.79000000062"/>
    <x v="13"/>
  </r>
  <r>
    <m/>
    <x v="26"/>
    <s v="Invoice"/>
    <s v="87250"/>
    <s v="BUILDERS WAREHOUSE:NEWMARKET"/>
    <s v="COLOUR MAGIC 15CM"/>
    <n v="88"/>
    <n v="21.3"/>
    <n v="1874.4"/>
    <n v="815329.19000000064"/>
    <x v="13"/>
  </r>
  <r>
    <m/>
    <x v="26"/>
    <s v="Invoice"/>
    <s v="87251"/>
    <s v="BUILDERS WAREHOUSE:RIVONIA"/>
    <s v="COLOUR MAGIC 15CM"/>
    <n v="68"/>
    <n v="21.3"/>
    <n v="1448.4"/>
    <n v="816777.59000000067"/>
    <x v="13"/>
  </r>
  <r>
    <m/>
    <x v="26"/>
    <s v="Invoice"/>
    <s v="87255"/>
    <s v="LIFESTYLE HOME GARDEN"/>
    <s v="COLOUR MAGIC 15CM"/>
    <n v="96"/>
    <n v="18.989999999999998"/>
    <n v="1823.04"/>
    <n v="818600.6300000007"/>
    <x v="13"/>
  </r>
  <r>
    <m/>
    <x v="26"/>
    <s v="Invoice"/>
    <s v="87257"/>
    <s v="BUILDERS WAREHOUSE:NORTHMEAD"/>
    <s v="COLOUR MAGIC 15CM"/>
    <n v="32"/>
    <n v="0"/>
    <n v="0"/>
    <n v="818600.6300000007"/>
    <x v="13"/>
  </r>
  <r>
    <m/>
    <x v="26"/>
    <s v="Invoice"/>
    <s v="87261"/>
    <s v="PRETTY GARDENS"/>
    <s v="COLOUR MAGIC 15CM"/>
    <n v="54"/>
    <n v="19.989999999999998"/>
    <n v="1079.46"/>
    <n v="819680.09000000067"/>
    <x v="13"/>
  </r>
  <r>
    <m/>
    <x v="26"/>
    <s v="Invoice"/>
    <s v="87266"/>
    <s v="ROSES FOR U t/a URTH"/>
    <s v="VIOLA 15CM"/>
    <n v="20"/>
    <n v="19.989999999999998"/>
    <n v="399.8"/>
    <n v="820079.89000000071"/>
    <x v="13"/>
  </r>
  <r>
    <m/>
    <x v="26"/>
    <s v="Invoice"/>
    <s v="87269"/>
    <s v="BUILDERS WAREHOUSE:BLOEMFONTEIN"/>
    <s v="COLOUR MAGIC 15CM"/>
    <n v="180"/>
    <n v="21.3"/>
    <n v="3834"/>
    <n v="823913.89000000071"/>
    <x v="13"/>
  </r>
  <r>
    <m/>
    <x v="26"/>
    <s v="Invoice"/>
    <s v="87270"/>
    <s v="BUILDERS WAREHOUSE:MAFIKENG"/>
    <s v="COLOUR MAGIC 15CM"/>
    <n v="192"/>
    <n v="21.3"/>
    <n v="4089.6"/>
    <n v="828003.49000000069"/>
    <x v="13"/>
  </r>
  <r>
    <m/>
    <x v="210"/>
    <s v="Invoice"/>
    <s v="87272"/>
    <s v="TINKY'S GARDENS"/>
    <s v="SUCCULENT 15CM"/>
    <n v="15"/>
    <n v="19.989999999999998"/>
    <n v="299.85000000000002"/>
    <n v="828303.34000000067"/>
    <x v="16"/>
  </r>
  <r>
    <m/>
    <x v="210"/>
    <s v="Invoice"/>
    <s v="87290"/>
    <s v="IMPALA FLORA"/>
    <s v="COLOUR MAGIC 15CM"/>
    <n v="32"/>
    <n v="18.989999999999998"/>
    <n v="607.67999999999995"/>
    <n v="828911.02000000072"/>
    <x v="13"/>
  </r>
  <r>
    <m/>
    <x v="210"/>
    <s v="Invoice"/>
    <s v="87292"/>
    <s v="BUILDERS WAREHOUSE:NOORDHEUWEL"/>
    <s v="COLOUR MAGIC 15CM"/>
    <n v="48"/>
    <n v="21.3"/>
    <n v="1022.4"/>
    <n v="829933.42000000074"/>
    <x v="13"/>
  </r>
  <r>
    <m/>
    <x v="210"/>
    <s v="Invoice"/>
    <s v="87293"/>
    <s v="BUILDERS WAREHOUSE:STRUBENS VALLEY"/>
    <s v="COLOUR MAGIC 15CM"/>
    <n v="50"/>
    <n v="21.3"/>
    <n v="1065"/>
    <n v="830998.42000000074"/>
    <x v="13"/>
  </r>
  <r>
    <m/>
    <x v="210"/>
    <s v="Invoice"/>
    <s v="87298"/>
    <s v="BUILDERS WAREHOUSE:BOKSBURG (NEW)"/>
    <s v="COLOUR MAGIC 15CM"/>
    <n v="46"/>
    <n v="21.3"/>
    <n v="979.8"/>
    <n v="831978.22000000079"/>
    <x v="13"/>
  </r>
  <r>
    <m/>
    <x v="210"/>
    <s v="Invoice"/>
    <s v="87316"/>
    <s v="MONTANA GARDEN PAVILION"/>
    <s v="COLOUR MAGIC 15CM"/>
    <n v="16"/>
    <n v="19.989999999999998"/>
    <n v="319.83999999999997"/>
    <n v="832298.06000000075"/>
    <x v="13"/>
  </r>
  <r>
    <m/>
    <x v="210"/>
    <s v="Invoice"/>
    <s v="87317"/>
    <s v="BLOOM NURSERY"/>
    <s v="COLOUR MAGIC 15CM"/>
    <n v="24"/>
    <n v="19.989999999999998"/>
    <n v="479.76"/>
    <n v="832777.82000000076"/>
    <x v="13"/>
  </r>
  <r>
    <m/>
    <x v="210"/>
    <s v="Invoice"/>
    <s v="87318"/>
    <s v="BUILDERS WAREHOUSE:NELSPRUIT"/>
    <s v="COLOUR MAGIC 15CM"/>
    <n v="64"/>
    <n v="21.3"/>
    <n v="1363.2"/>
    <n v="834141.02000000072"/>
    <x v="13"/>
  </r>
  <r>
    <m/>
    <x v="130"/>
    <s v="Invoice"/>
    <s v="87273"/>
    <s v="BUILDERS WAREHOUSE:RUSTENBURG"/>
    <s v="COLOUR MAGIC 15CM"/>
    <n v="48"/>
    <n v="21.3"/>
    <n v="1022.4"/>
    <n v="835163.42000000074"/>
    <x v="13"/>
  </r>
  <r>
    <m/>
    <x v="130"/>
    <s v="Invoice"/>
    <s v="87274"/>
    <s v="BUILDERS WAREHOUSE:RIVONIA"/>
    <s v="COLOUR MAGIC 15CM"/>
    <n v="48"/>
    <n v="21.3"/>
    <n v="1022.4"/>
    <n v="836185.82000000076"/>
    <x v="13"/>
  </r>
  <r>
    <m/>
    <x v="130"/>
    <s v="Invoice"/>
    <s v="87275"/>
    <s v="BUILDERS WAREHOUSE:ZAMBEZI"/>
    <s v="COLOUR MAGIC 15CM"/>
    <n v="20"/>
    <n v="21.3"/>
    <n v="426"/>
    <n v="836611.82000000076"/>
    <x v="13"/>
  </r>
  <r>
    <m/>
    <x v="130"/>
    <s v="Invoice"/>
    <s v="87278"/>
    <s v="BUILDERS WAREHOUSE:GEZINA NEW"/>
    <s v="COLOUR MAGIC 15CM"/>
    <n v="20"/>
    <n v="21.3"/>
    <n v="426"/>
    <n v="837037.82000000076"/>
    <x v="13"/>
  </r>
  <r>
    <m/>
    <x v="130"/>
    <s v="Invoice"/>
    <s v="87282"/>
    <s v="BUILDERS WAREHOUSE:GLEN EAGLES"/>
    <s v="COLOUR MAGIC 15CM"/>
    <n v="32"/>
    <n v="21.3"/>
    <n v="681.6"/>
    <n v="837719.42000000074"/>
    <x v="13"/>
  </r>
  <r>
    <m/>
    <x v="130"/>
    <s v="Invoice"/>
    <s v="87284"/>
    <s v="LIFESTYLE HOME GARDEN"/>
    <s v="COLOUR MAGIC 15CM"/>
    <n v="50"/>
    <n v="18.989999999999998"/>
    <n v="949.5"/>
    <n v="838668.92000000074"/>
    <x v="13"/>
  </r>
  <r>
    <m/>
    <x v="130"/>
    <s v="Invoice"/>
    <s v="87287"/>
    <s v="BUILDERS WAREHOUSE:RASLOUW"/>
    <s v="COLOUR MAGIC 15CM"/>
    <n v="29"/>
    <n v="21.3"/>
    <n v="617.70000000000005"/>
    <n v="839286.62000000069"/>
    <x v="13"/>
  </r>
  <r>
    <m/>
    <x v="130"/>
    <s v="Invoice"/>
    <s v="87295"/>
    <s v="ECKARDS GARDEN PAVILION"/>
    <s v="COLOUR MAGIC 15CM"/>
    <n v="60"/>
    <n v="19.989999999999998"/>
    <n v="1199.4000000000001"/>
    <n v="840486.02000000072"/>
    <x v="13"/>
  </r>
  <r>
    <m/>
    <x v="27"/>
    <s v="Invoice"/>
    <s v="87276"/>
    <s v="BUILDERS WAREHOUSE:CENTURION"/>
    <s v="COLOUR MAGIC 15CM"/>
    <n v="32"/>
    <n v="21.3"/>
    <n v="681.6"/>
    <n v="841167.62000000069"/>
    <x v="13"/>
  </r>
  <r>
    <m/>
    <x v="27"/>
    <s v="Invoice"/>
    <s v="87280"/>
    <s v="BUILDERS WAREHOUSE:LYNNWOOD"/>
    <s v="COLOUR MAGIC 15CM"/>
    <n v="32"/>
    <n v="21.3"/>
    <n v="681.6"/>
    <n v="841849.22000000067"/>
    <x v="13"/>
  </r>
  <r>
    <m/>
    <x v="27"/>
    <s v="Invoice"/>
    <s v="87300"/>
    <s v="BUILDERS WAREHOUSE:KLERKSDORP"/>
    <s v="COLOUR MAGIC 15CM"/>
    <n v="28"/>
    <n v="21.3"/>
    <n v="596.4"/>
    <n v="842445.62000000069"/>
    <x v="13"/>
  </r>
  <r>
    <m/>
    <x v="27"/>
    <s v="Invoice"/>
    <s v="87307"/>
    <s v="BUILDERS WAREHOUSE:ROBINDALE"/>
    <s v="COLOUR MAGIC 15CM"/>
    <n v="3"/>
    <n v="0"/>
    <n v="0"/>
    <n v="842445.62000000069"/>
    <x v="13"/>
  </r>
  <r>
    <m/>
    <x v="27"/>
    <s v="Invoice"/>
    <s v="87308"/>
    <s v="FH CHAMBERLAIN TRADING (PTY) LTD:KYALAMI"/>
    <s v="COLOUR MAGIC 15CM"/>
    <n v="30"/>
    <n v="21.3"/>
    <n v="639"/>
    <n v="843084.62000000069"/>
    <x v="13"/>
  </r>
  <r>
    <m/>
    <x v="27"/>
    <s v="Invoice"/>
    <s v="87314"/>
    <s v="GARDENSHOP PARKTOWN"/>
    <s v="COLOUR MAGIC 15CM"/>
    <n v="40"/>
    <n v="19.989999999999998"/>
    <n v="799.6"/>
    <n v="843884.22000000067"/>
    <x v="13"/>
  </r>
  <r>
    <m/>
    <x v="245"/>
    <s v="Invoice"/>
    <s v="87319"/>
    <s v="BUILDERS WAREHOUSE:GREENSTONE"/>
    <s v="COLOUR MAGIC 15CM"/>
    <n v="80"/>
    <n v="21.3"/>
    <n v="1704"/>
    <n v="845588.22000000067"/>
    <x v="13"/>
  </r>
  <r>
    <m/>
    <x v="245"/>
    <s v="Invoice"/>
    <s v="87322"/>
    <s v="CRISANRA KWEKERY"/>
    <s v="COLOUR MAGIC 15CM"/>
    <n v="10"/>
    <n v="19.989999999999998"/>
    <n v="199.9"/>
    <n v="845788.12000000069"/>
    <x v="13"/>
  </r>
  <r>
    <m/>
    <x v="245"/>
    <s v="Invoice"/>
    <s v="87323"/>
    <s v="RIVERSIDE MICA"/>
    <s v="PANSY 15CM"/>
    <n v="4"/>
    <n v="20.9"/>
    <n v="83.6"/>
    <n v="845871.72000000067"/>
    <x v="13"/>
  </r>
  <r>
    <m/>
    <x v="245"/>
    <s v="Invoice"/>
    <s v="87326"/>
    <s v="LITTLE AUSTRIA"/>
    <s v="COLOUR MAGIC 15CM"/>
    <n v="32"/>
    <n v="19.989999999999998"/>
    <n v="639.67999999999995"/>
    <n v="846511.40000000072"/>
    <x v="13"/>
  </r>
  <r>
    <m/>
    <x v="131"/>
    <s v="Invoice"/>
    <s v="87331"/>
    <s v="BUILDERS WAREHOUSE:EDENVALE"/>
    <s v="COLOUR MAGIC 15CM"/>
    <n v="80"/>
    <n v="21.3"/>
    <n v="1704"/>
    <n v="848215.40000000072"/>
    <x v="13"/>
  </r>
  <r>
    <m/>
    <x v="131"/>
    <s v="Invoice"/>
    <s v="87332"/>
    <s v="BUILDERS WAREHOUSE:GLEN EAGLES"/>
    <s v="COLOUR MAGIC 15CM"/>
    <n v="40"/>
    <n v="21.3"/>
    <n v="852"/>
    <n v="849067.40000000072"/>
    <x v="13"/>
  </r>
  <r>
    <m/>
    <x v="131"/>
    <s v="Invoice"/>
    <s v="87333"/>
    <s v="BUILDERS WAREHOUSE:NEWMARKET"/>
    <s v="COLOUR MAGIC 15CM"/>
    <n v="48"/>
    <n v="21.3"/>
    <n v="1022.4"/>
    <n v="850089.80000000075"/>
    <x v="13"/>
  </r>
  <r>
    <m/>
    <x v="131"/>
    <s v="Invoice"/>
    <s v="87334"/>
    <s v="BUILDERS WAREHOUSE:SUNWARD PARK"/>
    <s v="COLOUR MAGIC 15CM"/>
    <n v="32"/>
    <n v="21.3"/>
    <n v="681.6"/>
    <n v="850771.40000000072"/>
    <x v="13"/>
  </r>
  <r>
    <m/>
    <x v="131"/>
    <s v="Invoice"/>
    <s v="87335"/>
    <s v="BUILDERS WAREHOUSE:NORTHMEAD"/>
    <s v="COLOUR MAGIC 15CM"/>
    <n v="30"/>
    <n v="21.3"/>
    <n v="639"/>
    <n v="851410.40000000072"/>
    <x v="13"/>
  </r>
  <r>
    <m/>
    <x v="131"/>
    <s v="Invoice"/>
    <s v="87360"/>
    <s v="IMPALA FLORA"/>
    <s v="COLOUR MAGIC 15CM"/>
    <n v="100"/>
    <n v="18.989999999999998"/>
    <n v="1899"/>
    <n v="853309.40000000072"/>
    <x v="13"/>
  </r>
  <r>
    <m/>
    <x v="304"/>
    <s v="Invoice"/>
    <s v="87359"/>
    <s v="RAINBOW GARDEN AND HOME CENTRE"/>
    <s v="COLOUR MAGIC 15CM"/>
    <n v="80"/>
    <n v="19.989999999999998"/>
    <n v="1599.2"/>
    <n v="854908.60000000068"/>
    <x v="13"/>
  </r>
  <r>
    <m/>
    <x v="304"/>
    <s v="Invoice"/>
    <s v="87361"/>
    <s v="BUCO SSC:BRITS"/>
    <s v="COLOUR MAGIC 15CM"/>
    <n v="12"/>
    <n v="21.99"/>
    <n v="263.88"/>
    <n v="855172.48000000068"/>
    <x v="13"/>
  </r>
  <r>
    <m/>
    <x v="304"/>
    <s v="Invoice"/>
    <s v="87362"/>
    <s v="BUILDERS WAREHOUSE:ROBINDALE"/>
    <s v="COLOUR MAGIC 15CM"/>
    <n v="80"/>
    <n v="21.3"/>
    <n v="1704"/>
    <n v="856876.48000000068"/>
    <x v="13"/>
  </r>
  <r>
    <m/>
    <x v="304"/>
    <s v="Invoice"/>
    <s v="87363"/>
    <s v="BUILDERS WAREHOUSE:STRUBENS VALLEY"/>
    <s v="COLOUR MAGIC 15CM"/>
    <n v="40"/>
    <n v="21.3"/>
    <n v="852"/>
    <n v="857728.48000000068"/>
    <x v="13"/>
  </r>
  <r>
    <m/>
    <x v="304"/>
    <s v="Invoice"/>
    <s v="87364"/>
    <s v="BUILDERS WAREHOUSE:NOORDHEUWEL"/>
    <s v="COLOUR MAGIC 15CM"/>
    <n v="48"/>
    <n v="21.3"/>
    <n v="1022.4"/>
    <n v="858750.8800000007"/>
    <x v="13"/>
  </r>
  <r>
    <m/>
    <x v="132"/>
    <s v="Invoice"/>
    <s v="87339"/>
    <s v="BUILDERS WAREHOUSE:SILVERLAKES"/>
    <s v="COLOUR MAGIC 15CM"/>
    <n v="42"/>
    <n v="21.3"/>
    <n v="894.6"/>
    <n v="859645.48000000068"/>
    <x v="13"/>
  </r>
  <r>
    <m/>
    <x v="132"/>
    <s v="Invoice"/>
    <s v="87340"/>
    <s v="BUILDERS WAREHOUSE:CEDAR SQUARE"/>
    <s v="COLOUR MAGIC 15CM"/>
    <n v="64"/>
    <n v="21.3"/>
    <n v="1363.2"/>
    <n v="861008.68000000063"/>
    <x v="13"/>
  </r>
  <r>
    <m/>
    <x v="132"/>
    <s v="Invoice"/>
    <s v="87341"/>
    <s v="BUILDERS WAREHOUSE:WOODLANDS"/>
    <s v="COLOUR MAGIC 15CM"/>
    <n v="32"/>
    <n v="21.3"/>
    <n v="681.6"/>
    <n v="861690.28000000061"/>
    <x v="13"/>
  </r>
  <r>
    <m/>
    <x v="132"/>
    <s v="Invoice"/>
    <s v="87343"/>
    <s v="BUILDERS WAREHOUSE:FOURWAYS"/>
    <s v="COLOUR MAGIC 15CM"/>
    <n v="20"/>
    <n v="21.3"/>
    <n v="426"/>
    <n v="862116.28000000061"/>
    <x v="13"/>
  </r>
  <r>
    <m/>
    <x v="132"/>
    <s v="Invoice"/>
    <s v="87345"/>
    <s v="BUILDERS WAREHOUSE:ERASMUS PARK"/>
    <s v="COLOUR MAGIC 15CM"/>
    <n v="50"/>
    <n v="21.3"/>
    <n v="1065"/>
    <n v="863181.28000000061"/>
    <x v="13"/>
  </r>
  <r>
    <m/>
    <x v="132"/>
    <s v="Invoice"/>
    <s v="87347"/>
    <s v="BUILDERS WAREHOUSE:RIVONIA"/>
    <s v="COLOUR MAGIC 15CM"/>
    <n v="80"/>
    <n v="21.3"/>
    <n v="1704"/>
    <n v="864885.28000000061"/>
    <x v="13"/>
  </r>
  <r>
    <m/>
    <x v="132"/>
    <s v="Invoice"/>
    <s v="87348"/>
    <s v="BUILDERS WAREHOUSE:ZAMBEZI"/>
    <s v="COLOUR MAGIC 15CM"/>
    <n v="64"/>
    <n v="21.3"/>
    <n v="1363.2"/>
    <n v="866248.48000000056"/>
    <x v="13"/>
  </r>
  <r>
    <m/>
    <x v="132"/>
    <s v="Invoice"/>
    <s v="87351"/>
    <s v="BUILDERS WAREHOUSE:GLEN EAGLES"/>
    <s v="COLOUR MAGIC 15CM"/>
    <n v="115"/>
    <n v="21.3"/>
    <n v="2449.5"/>
    <n v="868697.98000000056"/>
    <x v="13"/>
  </r>
  <r>
    <m/>
    <x v="132"/>
    <s v="Invoice"/>
    <s v="87353"/>
    <s v="BUILDERS WAREHOUSE:CENTURION"/>
    <s v="COLOUR MAGIC 15CM"/>
    <n v="90"/>
    <n v="21.3"/>
    <n v="1917"/>
    <n v="870614.98000000056"/>
    <x v="13"/>
  </r>
  <r>
    <m/>
    <x v="132"/>
    <s v="Invoice"/>
    <s v="87354"/>
    <s v="BUILDERS WAREHOUSE:CHERRY LANE"/>
    <s v="COLOUR MAGIC 15CM"/>
    <n v="30"/>
    <n v="21.3"/>
    <n v="639"/>
    <n v="871253.98000000056"/>
    <x v="13"/>
  </r>
  <r>
    <m/>
    <x v="132"/>
    <s v="Invoice"/>
    <s v="87356"/>
    <s v="FH CHAMBERLAIN TRADING (PTY) LTD:KYALAMI"/>
    <s v="COLOUR MAGIC 15CM"/>
    <n v="30"/>
    <n v="21.3"/>
    <n v="639"/>
    <n v="871892.98000000056"/>
    <x v="13"/>
  </r>
  <r>
    <m/>
    <x v="246"/>
    <s v="Invoice"/>
    <s v="87368"/>
    <s v="BUILDERS WAREHOUSE:CRAIGHALL PARK"/>
    <s v="COLOUR MAGIC 15CM"/>
    <n v="30"/>
    <n v="21.3"/>
    <n v="639"/>
    <n v="872531.98000000056"/>
    <x v="13"/>
  </r>
  <r>
    <m/>
    <x v="133"/>
    <s v="Invoice"/>
    <s v="87370"/>
    <s v="RIVERSIDE MICA"/>
    <s v="COLOUR MAGIC PANSY 15CM"/>
    <n v="8"/>
    <n v="20.9"/>
    <n v="167.2"/>
    <n v="872699.18000000052"/>
    <x v="13"/>
  </r>
  <r>
    <m/>
    <x v="133"/>
    <s v="Invoice"/>
    <s v="87408"/>
    <s v="BUILDERS WAREHOUSE:POLOKWANE"/>
    <s v="COLOUR MAGIC 15CM"/>
    <n v="60"/>
    <n v="21.3"/>
    <n v="1278"/>
    <n v="873977.18000000052"/>
    <x v="13"/>
  </r>
  <r>
    <m/>
    <x v="133"/>
    <s v="Invoice"/>
    <s v="87411"/>
    <s v="BUILDERS WAREHOUSE:MOKOPANE"/>
    <s v="COLOUR MAGIC 15CM"/>
    <n v="40"/>
    <n v="21.3"/>
    <n v="852"/>
    <n v="874829.18000000052"/>
    <x v="13"/>
  </r>
  <r>
    <m/>
    <x v="133"/>
    <s v="Invoice"/>
    <s v="87413"/>
    <s v="CRISANRA KWEKERY"/>
    <s v="COLOUR MAGIC 15CM"/>
    <n v="10"/>
    <n v="19.989999999999998"/>
    <n v="199.9"/>
    <n v="875029.08000000054"/>
    <x v="13"/>
  </r>
  <r>
    <m/>
    <x v="133"/>
    <s v="Invoice"/>
    <s v="87415"/>
    <s v="LITTLE AUSTRIA"/>
    <s v="COLOUR MAGIC 15CM"/>
    <n v="24"/>
    <n v="19.989999999999998"/>
    <n v="479.76"/>
    <n v="875508.84000000055"/>
    <x v="13"/>
  </r>
  <r>
    <m/>
    <x v="7"/>
    <s v="Invoice"/>
    <s v="87390"/>
    <s v="BUILDERS WAREHOUSE:BOKSBURG (NEW)"/>
    <s v="COLOUR MAGIC 15CM"/>
    <n v="188"/>
    <n v="21.3"/>
    <n v="4004.4"/>
    <n v="879513.24000000057"/>
    <x v="13"/>
  </r>
  <r>
    <m/>
    <x v="7"/>
    <s v="Invoice"/>
    <s v="87391"/>
    <s v="BUILDERS WAREHOUSE:NEWMARKET"/>
    <s v="COLOUR MAGIC 15CM"/>
    <n v="32"/>
    <n v="21.3"/>
    <n v="681.6"/>
    <n v="880194.84000000055"/>
    <x v="13"/>
  </r>
  <r>
    <m/>
    <x v="7"/>
    <s v="Invoice"/>
    <s v="87392"/>
    <s v="BUILDERS WAREHOUSE:NORTHMEAD"/>
    <s v="COLOUR MAGIC 15CM"/>
    <n v="8"/>
    <n v="21.3"/>
    <n v="170.4"/>
    <n v="880365.24000000057"/>
    <x v="13"/>
  </r>
  <r>
    <m/>
    <x v="7"/>
    <s v="Invoice"/>
    <s v="87395"/>
    <s v="BUILDERS WAREHOUSE:EDENVALE"/>
    <s v="COLOUR MAGIC 15CM"/>
    <n v="48"/>
    <n v="21.3"/>
    <n v="1022.4"/>
    <n v="881387.6400000006"/>
    <x v="13"/>
  </r>
  <r>
    <m/>
    <x v="7"/>
    <s v="Invoice"/>
    <s v="87396"/>
    <s v="LIFESTYLE HOME GARDEN"/>
    <s v="COLOUR MAGIC 15CM"/>
    <n v="48"/>
    <n v="18.989999999999998"/>
    <n v="911.52"/>
    <n v="882299.16000000061"/>
    <x v="13"/>
  </r>
  <r>
    <m/>
    <x v="7"/>
    <s v="Invoice"/>
    <s v="87399"/>
    <s v="THYME SQUARE"/>
    <s v="COLOUR MAGIC 15CM"/>
    <n v="60"/>
    <n v="19.989999999999998"/>
    <n v="1199.4000000000001"/>
    <n v="883498.56000000064"/>
    <x v="13"/>
  </r>
  <r>
    <m/>
    <x v="7"/>
    <s v="Invoice"/>
    <s v="87403"/>
    <s v="PRETTY GARDENS"/>
    <s v="COLOUR MAGIC 15CM"/>
    <n v="48"/>
    <n v="19.989999999999998"/>
    <n v="959.52"/>
    <n v="884458.08000000066"/>
    <x v="13"/>
  </r>
  <r>
    <m/>
    <x v="7"/>
    <s v="Invoice"/>
    <s v="87405"/>
    <s v="IMPALA FLORA"/>
    <s v="COLOUR MAGIC 15CM"/>
    <n v="32"/>
    <n v="18.989999999999998"/>
    <n v="607.67999999999995"/>
    <n v="885065.76000000071"/>
    <x v="13"/>
  </r>
  <r>
    <m/>
    <x v="7"/>
    <s v="Invoice"/>
    <s v="87406"/>
    <s v="BUILDERS WAREHOUSE:BLOEMFONTEIN"/>
    <s v="COLOUR MAGIC 15CM"/>
    <n v="176"/>
    <n v="21.3"/>
    <n v="3748.8"/>
    <n v="888814.56000000075"/>
    <x v="13"/>
  </r>
  <r>
    <m/>
    <x v="7"/>
    <s v="Invoice"/>
    <s v="87433"/>
    <s v="BUILDERS WAREHOUSE:THOHOYANDOU"/>
    <s v="COLOUR MAGIC 15CM"/>
    <n v="150"/>
    <n v="21.3"/>
    <n v="3195"/>
    <n v="892009.56000000075"/>
    <x v="13"/>
  </r>
  <r>
    <m/>
    <x v="134"/>
    <s v="Invoice"/>
    <s v="87416"/>
    <s v="AGRI 2 MARKET"/>
    <s v="COLOUR MAGIC 15CM"/>
    <n v="200"/>
    <n v="16.149999999999999"/>
    <n v="3230"/>
    <n v="895239.56000000075"/>
    <x v="13"/>
  </r>
  <r>
    <m/>
    <x v="134"/>
    <s v="Invoice"/>
    <s v="87442"/>
    <s v="BUILDERS WAREHOUSE:STRUBENS VALLEY"/>
    <s v="COLOUR MAGIC 15CM"/>
    <n v="40"/>
    <n v="21.3"/>
    <n v="852"/>
    <n v="896091.56000000075"/>
    <x v="13"/>
  </r>
  <r>
    <m/>
    <x v="135"/>
    <s v="Invoice"/>
    <s v="87421"/>
    <s v="BUILDERS WAREHOUSE:ZAMBEZI"/>
    <s v="COLOUR MAGIC 15CM"/>
    <n v="100"/>
    <n v="21.3"/>
    <n v="2130"/>
    <n v="898221.56000000075"/>
    <x v="13"/>
  </r>
  <r>
    <m/>
    <x v="135"/>
    <s v="Invoice"/>
    <s v="87422"/>
    <s v="BUILDERS WAREHOUSE:GLEN EAGLES"/>
    <s v="COLOUR MAGIC 15CM"/>
    <n v="32"/>
    <n v="21.3"/>
    <n v="681.6"/>
    <n v="898903.16000000073"/>
    <x v="13"/>
  </r>
  <r>
    <m/>
    <x v="135"/>
    <s v="Invoice"/>
    <s v="87423"/>
    <s v="BUILDERS WAREHOUSE:RIVONIA"/>
    <s v="COLOUR MAGIC 15CM"/>
    <n v="56"/>
    <n v="21.3"/>
    <n v="1192.8"/>
    <n v="900095.96000000078"/>
    <x v="13"/>
  </r>
  <r>
    <m/>
    <x v="135"/>
    <s v="Invoice"/>
    <s v="87426"/>
    <s v="FH CHAMBERLAIN TRADING (PTY) LTD:RIVIERA"/>
    <s v="COLOUR MAGIC 15CM"/>
    <n v="50"/>
    <n v="21.3"/>
    <n v="1065"/>
    <n v="901160.96000000078"/>
    <x v="13"/>
  </r>
  <r>
    <m/>
    <x v="135"/>
    <s v="Invoice"/>
    <s v="87427"/>
    <s v="BUILDERS WAREHOUSE:RUSTENBURG"/>
    <s v="COLOUR MAGIC 15CM"/>
    <n v="26"/>
    <n v="21.3"/>
    <n v="553.79999999999995"/>
    <n v="901714.76000000082"/>
    <x v="13"/>
  </r>
  <r>
    <m/>
    <x v="135"/>
    <s v="Invoice"/>
    <s v="87428"/>
    <s v="FH CHAMBERLAIN TRADING (PTY) LTD:KYALAMI"/>
    <s v="COLOUR MAGIC 15CM"/>
    <n v="30"/>
    <n v="21.3"/>
    <n v="639"/>
    <n v="902353.76000000082"/>
    <x v="13"/>
  </r>
  <r>
    <m/>
    <x v="135"/>
    <s v="Invoice"/>
    <s v="87431"/>
    <s v="CENTRAL NURSERY DEPOT"/>
    <s v="COLOUR MAGIC 15CM"/>
    <n v="80"/>
    <n v="19.989999999999998"/>
    <n v="1599.2"/>
    <n v="903952.96000000078"/>
    <x v="13"/>
  </r>
  <r>
    <m/>
    <x v="247"/>
    <s v="Invoice"/>
    <s v="87445"/>
    <s v="BUILDERS WAREHOUSE:LAMBTON"/>
    <s v="COLOUR MAGIC 15CM"/>
    <n v="20"/>
    <n v="21.3"/>
    <n v="426"/>
    <n v="904378.96000000078"/>
    <x v="13"/>
  </r>
  <r>
    <m/>
    <x v="247"/>
    <s v="Invoice"/>
    <s v="87447"/>
    <s v="BUILDERS WAREHOUSE:MIDDELBURG"/>
    <s v="COLOUR MAGIC 15CM"/>
    <n v="20"/>
    <n v="21.3"/>
    <n v="426"/>
    <n v="904804.96000000078"/>
    <x v="13"/>
  </r>
  <r>
    <m/>
    <x v="247"/>
    <s v="Invoice"/>
    <s v="87449"/>
    <s v="LOTS OF POTS CENTURION"/>
    <s v="PETUNIA SPECIAL15CM"/>
    <n v="60"/>
    <n v="16.95"/>
    <n v="1017"/>
    <n v="905821.96000000078"/>
    <x v="13"/>
  </r>
  <r>
    <m/>
    <x v="247"/>
    <s v="Invoice"/>
    <s v="87375"/>
    <s v="BUILDERS WAREHOUSE:BETHLEHEM"/>
    <s v="COLOUR MAGIC 15CM"/>
    <n v="120"/>
    <n v="21.3"/>
    <n v="2556"/>
    <n v="908377.96000000078"/>
    <x v="13"/>
  </r>
  <r>
    <m/>
    <x v="247"/>
    <s v="Invoice"/>
    <s v="87443"/>
    <s v="BUILDERS WAREHOUSE:SECUNDA"/>
    <s v="COLOUR MAGIC 15CM"/>
    <n v="64"/>
    <n v="21.3"/>
    <n v="1363.2"/>
    <n v="909741.16000000073"/>
    <x v="13"/>
  </r>
  <r>
    <m/>
    <x v="136"/>
    <s v="Invoice"/>
    <s v="87454"/>
    <s v="BUILDERS WAREHOUSE:NORTHRIDING"/>
    <s v="COLOUR MAGIC 15CM"/>
    <n v="40"/>
    <n v="21.3"/>
    <n v="852"/>
    <n v="910593.16000000073"/>
    <x v="13"/>
  </r>
  <r>
    <m/>
    <x v="136"/>
    <s v="Invoice"/>
    <s v="87455"/>
    <s v="BUILDERS WAREHOUSE:VEREENIGING"/>
    <s v="COLOUR MAGIC 15CM"/>
    <n v="30"/>
    <n v="21.3"/>
    <n v="639"/>
    <n v="911232.16000000073"/>
    <x v="13"/>
  </r>
  <r>
    <m/>
    <x v="136"/>
    <s v="Invoice"/>
    <s v="87456"/>
    <s v="BUILDERS WAREHOUSE:GREENSTONE"/>
    <s v="COLOUR MAGIC 15CM"/>
    <n v="96"/>
    <n v="21.3"/>
    <n v="2044.8"/>
    <n v="913276.96000000078"/>
    <x v="13"/>
  </r>
  <r>
    <m/>
    <x v="136"/>
    <s v="Invoice"/>
    <s v="87461"/>
    <s v="FH CHAMBERLAIN TRADING (PTY) LTD:MONTANA"/>
    <s v="COLOUR MAGIC 15CM"/>
    <n v="105"/>
    <n v="21.3"/>
    <n v="2236.5"/>
    <n v="915513.46000000078"/>
    <x v="13"/>
  </r>
  <r>
    <m/>
    <x v="136"/>
    <s v="Invoice"/>
    <s v="87464"/>
    <s v="LITTLE AUSTRIA"/>
    <s v="COLOUR MAGIC 15CM"/>
    <n v="8"/>
    <n v="19.989999999999998"/>
    <n v="159.91999999999999"/>
    <n v="915673.38000000082"/>
    <x v="13"/>
  </r>
  <r>
    <m/>
    <x v="137"/>
    <s v="Invoice"/>
    <s v="87467"/>
    <s v="BUILDERS WAREHOUSE:RIVONIA"/>
    <s v="COLOUR MAGIC 15CM"/>
    <n v="40"/>
    <n v="21.3"/>
    <n v="852"/>
    <n v="916525.38000000082"/>
    <x v="13"/>
  </r>
  <r>
    <m/>
    <x v="137"/>
    <s v="Invoice"/>
    <s v="87468"/>
    <s v="BUILDERS WAREHOUSE:FOURWAYS"/>
    <s v="COLOUR MAGIC 15CM"/>
    <n v="20"/>
    <n v="21.3"/>
    <n v="426"/>
    <n v="916951.38000000082"/>
    <x v="13"/>
  </r>
  <r>
    <m/>
    <x v="137"/>
    <s v="Invoice"/>
    <s v="87469"/>
    <s v="BUILDERS WAREHOUSE:SUNWARD PARK"/>
    <s v="COLOUR MAGIC 15CM"/>
    <n v="120"/>
    <n v="21.3"/>
    <n v="2556"/>
    <n v="919507.38000000082"/>
    <x v="13"/>
  </r>
  <r>
    <m/>
    <x v="137"/>
    <s v="Invoice"/>
    <s v="87470"/>
    <s v="BUILDERS WAREHOUSE:CEDAR SQUARE"/>
    <s v="COLOUR MAGIC 15CM"/>
    <n v="20"/>
    <n v="21.3"/>
    <n v="426"/>
    <n v="919933.38000000082"/>
    <x v="13"/>
  </r>
  <r>
    <m/>
    <x v="137"/>
    <s v="Invoice"/>
    <s v="87103"/>
    <s v="BRAKPAN GARDEN CENTRE"/>
    <s v="COLOUR MAGIC 15CM"/>
    <n v="5"/>
    <n v="19.989999999999998"/>
    <n v="99.95"/>
    <n v="920033.33000000077"/>
    <x v="13"/>
  </r>
  <r>
    <m/>
    <x v="137"/>
    <s v="Invoice"/>
    <s v="87475"/>
    <s v="LOTS OF POTS BOKSBURG"/>
    <s v="PETUNIA SPECIAL 15CM"/>
    <n v="100"/>
    <n v="12"/>
    <n v="1200"/>
    <n v="921233.33000000077"/>
    <x v="13"/>
  </r>
  <r>
    <m/>
    <x v="137"/>
    <s v="Invoice"/>
    <s v="87479"/>
    <s v="MONTANA GARDEN PAVILION"/>
    <s v="COLOUR MAGIC 15CM"/>
    <n v="32"/>
    <n v="19.989999999999998"/>
    <n v="639.67999999999995"/>
    <n v="921873.01000000082"/>
    <x v="13"/>
  </r>
  <r>
    <m/>
    <x v="137"/>
    <s v="Invoice"/>
    <s v="87486"/>
    <s v="BUILDERS WAREHOUSE:NELSPRUIT"/>
    <s v="COLOUR MAGIC 15CM"/>
    <n v="170"/>
    <n v="21.3"/>
    <n v="3621"/>
    <n v="925494.01000000082"/>
    <x v="13"/>
  </r>
  <r>
    <m/>
    <x v="137"/>
    <s v="Invoice"/>
    <s v="87487"/>
    <s v="BUILDERS WAREHOUSE:BLOEMFONTEIN"/>
    <s v="COLOUR MAGIC 15CM"/>
    <n v="80"/>
    <n v="21.3"/>
    <n v="1704"/>
    <n v="927198.01000000082"/>
    <x v="13"/>
  </r>
  <r>
    <m/>
    <x v="138"/>
    <s v="Invoice"/>
    <s v="87478"/>
    <s v="IRON POINT SUPPLIERS PTY LTD T/A CONCRETE GALLERIA"/>
    <s v="PETUNIA SPECIAL 15CM"/>
    <n v="100"/>
    <n v="12"/>
    <n v="1200"/>
    <n v="928398.01000000082"/>
    <x v="13"/>
  </r>
  <r>
    <m/>
    <x v="138"/>
    <s v="Invoice"/>
    <s v="87478"/>
    <s v="IRON POINT SUPPLIERS PTY LTD T/A CONCRETE GALLERIA"/>
    <s v="COLOUR MAGIC 15CM"/>
    <n v="22"/>
    <n v="19.989999999999998"/>
    <n v="439.78"/>
    <n v="928837.79000000085"/>
    <x v="13"/>
  </r>
  <r>
    <m/>
    <x v="138"/>
    <s v="Invoice"/>
    <s v="87507"/>
    <s v="BUILDERS WAREHOUSE:STRUBENS VALLEY"/>
    <s v="COLOUR MAGIC 15CM"/>
    <n v="64"/>
    <n v="21.3"/>
    <n v="1363.2"/>
    <n v="930200.99000000081"/>
    <x v="13"/>
  </r>
  <r>
    <m/>
    <x v="138"/>
    <s v="Invoice"/>
    <s v="87508"/>
    <s v="BUILDERS WAREHOUSE:NOORDHEUWEL"/>
    <s v="COLOUR MAGIC 15CM"/>
    <n v="32"/>
    <n v="21.3"/>
    <n v="681.6"/>
    <n v="930882.59000000078"/>
    <x v="13"/>
  </r>
  <r>
    <m/>
    <x v="139"/>
    <s v="Invoice"/>
    <s v="87492"/>
    <s v="BUILDERS WAREHOUSE:ERASMUS PARK"/>
    <s v="COLOUR MAGIC 15CM"/>
    <n v="114"/>
    <n v="21.3"/>
    <n v="2428.1999999999998"/>
    <n v="933310.79000000074"/>
    <x v="13"/>
  </r>
  <r>
    <m/>
    <x v="139"/>
    <s v="Invoice"/>
    <s v="87496"/>
    <s v="BUILDERS WAREHOUSE:RASLOUW"/>
    <s v="COLOUR MAGIC 15CM"/>
    <n v="32"/>
    <n v="21.3"/>
    <n v="681.6"/>
    <n v="933992.39000000071"/>
    <x v="13"/>
  </r>
  <r>
    <m/>
    <x v="139"/>
    <s v="Invoice"/>
    <s v="87497"/>
    <s v="BUILDERS WAREHOUSE:ZAMBEZI"/>
    <s v="COLOUR MAGIC 15CM"/>
    <n v="50"/>
    <n v="21.3"/>
    <n v="1065"/>
    <n v="935057.39000000071"/>
    <x v="13"/>
  </r>
  <r>
    <m/>
    <x v="139"/>
    <s v="Invoice"/>
    <s v="87498"/>
    <s v="LIFESTYLE HOME GARDEN"/>
    <s v="COLOUR MAGIC 15CM"/>
    <n v="75"/>
    <n v="18.989999999999998"/>
    <n v="1424.25"/>
    <n v="936481.64000000071"/>
    <x v="13"/>
  </r>
  <r>
    <m/>
    <x v="139"/>
    <s v="Invoice"/>
    <s v="87500"/>
    <s v="BUILDERS WAREHOUSE:CENTURION"/>
    <s v="COLOUR MAGIC 15CM"/>
    <n v="80"/>
    <n v="21.3"/>
    <n v="1704"/>
    <n v="938185.64000000071"/>
    <x v="13"/>
  </r>
  <r>
    <m/>
    <x v="139"/>
    <s v="Invoice"/>
    <s v="87511"/>
    <s v="FH CHAMBERLAIN TRADING (PTY) LTD:KYALAMI"/>
    <s v="COLOUR MAGIC 15CM"/>
    <n v="30"/>
    <n v="21.3"/>
    <n v="639"/>
    <n v="938824.64000000071"/>
    <x v="13"/>
  </r>
  <r>
    <m/>
    <x v="140"/>
    <s v="Invoice"/>
    <s v="87513"/>
    <s v="BUILDERS WAREHOUSE:KLERKSDORP"/>
    <s v="COLOUR MAGIC 15CM"/>
    <n v="32"/>
    <n v="21.3"/>
    <n v="681.6"/>
    <n v="939506.24000000069"/>
    <x v="13"/>
  </r>
  <r>
    <m/>
    <x v="141"/>
    <s v="Invoice"/>
    <s v="87516"/>
    <s v="BUILDERS WAREHOUSE:KEMPTON PARK"/>
    <s v="COLOUR MAGIC 15CM"/>
    <n v="98"/>
    <n v="21.3"/>
    <n v="2087.4"/>
    <n v="941593.64000000071"/>
    <x v="13"/>
  </r>
  <r>
    <m/>
    <x v="141"/>
    <s v="Invoice"/>
    <s v="87521"/>
    <s v="LITTLE AUSTRIA"/>
    <s v="COLOUR MAGIC 15CM"/>
    <n v="24"/>
    <n v="19.989999999999998"/>
    <n v="479.76"/>
    <n v="942073.40000000072"/>
    <x v="13"/>
  </r>
  <r>
    <m/>
    <x v="141"/>
    <s v="Invoice"/>
    <s v="87535"/>
    <s v="BUILDERS WAREHOUSE:NEWCASTLE"/>
    <s v="COLOUR MAGIC 15CM"/>
    <n v="53"/>
    <n v="21.3"/>
    <n v="1128.9000000000001"/>
    <n v="943202.30000000075"/>
    <x v="13"/>
  </r>
  <r>
    <m/>
    <x v="142"/>
    <s v="Invoice"/>
    <s v="87525"/>
    <s v="BUILDERS WAREHOUSE:EDENVALE"/>
    <s v="COLOUR MAGIC 15CM"/>
    <n v="60"/>
    <n v="21.3"/>
    <n v="1278"/>
    <n v="944480.30000000075"/>
    <x v="13"/>
  </r>
  <r>
    <m/>
    <x v="142"/>
    <s v="Invoice"/>
    <s v="87527"/>
    <s v="BUILDERS WAREHOUSE:CEDAR SQUARE"/>
    <s v="COLOUR MAGIC 15CM"/>
    <n v="32"/>
    <n v="21.3"/>
    <n v="681.6"/>
    <n v="945161.90000000072"/>
    <x v="13"/>
  </r>
  <r>
    <m/>
    <x v="142"/>
    <s v="Invoice"/>
    <s v="87528"/>
    <s v="BUILDERS WAREHOUSE:MIDRAND"/>
    <s v="COLOUR MAGIC 15CM"/>
    <n v="50"/>
    <n v="21.3"/>
    <n v="1065"/>
    <n v="946226.90000000072"/>
    <x v="13"/>
  </r>
  <r>
    <m/>
    <x v="142"/>
    <s v="Invoice"/>
    <s v="87529"/>
    <s v="BUILDERS WAREHOUSE:RIVONIA"/>
    <s v="COLOUR MAGIC 15CM"/>
    <n v="60"/>
    <n v="21.3"/>
    <n v="1278"/>
    <n v="947504.90000000072"/>
    <x v="13"/>
  </r>
  <r>
    <m/>
    <x v="142"/>
    <s v="Invoice"/>
    <s v="87530"/>
    <s v="BUILDERS WAREHOUSE:NEWMARKET"/>
    <s v="COLOUR MAGIC 15CM"/>
    <n v="86"/>
    <n v="21.3"/>
    <n v="1831.8"/>
    <n v="949336.70000000077"/>
    <x v="13"/>
  </r>
  <r>
    <m/>
    <x v="142"/>
    <s v="Invoice"/>
    <s v="87534"/>
    <s v="BUILDERS WAREHOUSE:FOURWAYS"/>
    <s v="COLOUR MAGIC 15CM"/>
    <n v="10"/>
    <n v="21.3"/>
    <n v="213"/>
    <n v="949549.70000000077"/>
    <x v="13"/>
  </r>
  <r>
    <m/>
    <x v="142"/>
    <s v="Invoice"/>
    <s v="87536"/>
    <s v="LOTS OF POTS CENTURION"/>
    <s v="PETUNIA SPECIAL 15CM"/>
    <n v="60"/>
    <n v="14"/>
    <n v="840"/>
    <n v="950389.70000000077"/>
    <x v="13"/>
  </r>
  <r>
    <m/>
    <x v="142"/>
    <s v="Invoice"/>
    <s v="87537"/>
    <s v="THYME SQUARE"/>
    <s v="COLOUR MAGIC 15CM"/>
    <n v="60"/>
    <n v="19.989999999999998"/>
    <n v="1199.4000000000001"/>
    <n v="951589.10000000079"/>
    <x v="13"/>
  </r>
  <r>
    <m/>
    <x v="142"/>
    <s v="Invoice"/>
    <s v="87196"/>
    <s v="BUILDERS WAREHOUSE:THOHOYANDOU"/>
    <s v="COLOUR MAGIC 15CM"/>
    <n v="120"/>
    <n v="21.3"/>
    <n v="2556"/>
    <n v="954145.10000000079"/>
    <x v="13"/>
  </r>
  <r>
    <m/>
    <x v="320"/>
    <s v="Invoice"/>
    <s v="87550"/>
    <s v="BUILDERS WAREHOUSE:ROBINDALE"/>
    <s v="COLOUR MAGIC 15CM"/>
    <n v="80"/>
    <n v="21.3"/>
    <n v="1704"/>
    <n v="955849.10000000079"/>
    <x v="13"/>
  </r>
  <r>
    <m/>
    <x v="143"/>
    <s v="Invoice"/>
    <s v="87143"/>
    <s v="BUILDERS WAREHOUSE:ZAMBEZI"/>
    <s v="COLOUR MAGIC 15CM"/>
    <n v="90"/>
    <n v="21.3"/>
    <n v="1917"/>
    <n v="957766.10000000079"/>
    <x v="13"/>
  </r>
  <r>
    <m/>
    <x v="143"/>
    <s v="Invoice"/>
    <s v="87539"/>
    <s v="BUILDERS WAREHOUSE:WOODLANDS"/>
    <s v="COLOUR MAGIC 15CM"/>
    <n v="88"/>
    <n v="21.3"/>
    <n v="1874.4"/>
    <n v="959640.50000000081"/>
    <x v="13"/>
  </r>
  <r>
    <m/>
    <x v="143"/>
    <s v="Invoice"/>
    <s v="87540"/>
    <s v="BUILDERS WAREHOUSE:ERASMUS PARK"/>
    <s v="COLOUR MAGIC 15CM"/>
    <n v="64"/>
    <n v="21.3"/>
    <n v="1363.2"/>
    <n v="961003.70000000077"/>
    <x v="13"/>
  </r>
  <r>
    <m/>
    <x v="143"/>
    <s v="Invoice"/>
    <s v="87541"/>
    <s v="BUILDERS WAREHOUSE:CHERRY LANE"/>
    <s v="COLOUR MAGIC 15CM"/>
    <n v="35"/>
    <n v="21.3"/>
    <n v="745.5"/>
    <n v="961749.20000000077"/>
    <x v="13"/>
  </r>
  <r>
    <m/>
    <x v="143"/>
    <s v="Invoice"/>
    <s v="87542"/>
    <s v="BUILDERS WAREHOUSE:GLEN EAGLES"/>
    <s v="COLOUR MAGIC 15CM"/>
    <n v="92"/>
    <n v="21.3"/>
    <n v="1959.6"/>
    <n v="963708.80000000075"/>
    <x v="13"/>
  </r>
  <r>
    <m/>
    <x v="143"/>
    <s v="Invoice"/>
    <s v="87545"/>
    <s v="BUILDERS WAREHOUSE:RUSTENBURG"/>
    <s v="COLOUR MAGIC 15CM"/>
    <n v="120"/>
    <n v="21.3"/>
    <n v="2556"/>
    <n v="966264.80000000075"/>
    <x v="13"/>
  </r>
  <r>
    <m/>
    <x v="143"/>
    <s v="Invoice"/>
    <s v="87560"/>
    <s v="FARMERS MARKET"/>
    <s v="COLOUR MAGIC FOXGLOVE 15CM"/>
    <n v="8"/>
    <n v="19.989999999999998"/>
    <n v="159.91999999999999"/>
    <n v="966424.72000000079"/>
    <x v="13"/>
  </r>
  <r>
    <m/>
    <x v="144"/>
    <s v="Invoice"/>
    <s v="87557"/>
    <s v="FH CHAMBERLAIN TRADING (PTY) LTD:RIVIERA"/>
    <s v="COLOUR MAGIC 15CM"/>
    <n v="20"/>
    <n v="21.3"/>
    <n v="426"/>
    <n v="966850.72000000079"/>
    <x v="13"/>
  </r>
  <r>
    <m/>
    <x v="144"/>
    <s v="Invoice"/>
    <s v="87558"/>
    <s v="BUILDERS WAREHOUSE:CRAIGHALL PARK"/>
    <s v="COLOUR MAGIC 15CM"/>
    <n v="16"/>
    <n v="21.3"/>
    <n v="340.8"/>
    <n v="967191.52000000083"/>
    <x v="13"/>
  </r>
  <r>
    <m/>
    <x v="272"/>
    <s v="Invoice"/>
    <s v="87564"/>
    <s v="BUILDERS WAREHOUSE:NORTHRIDING"/>
    <s v="COLOUR MAGIC 15CM"/>
    <n v="52"/>
    <n v="21.3"/>
    <n v="1107.5999999999999"/>
    <n v="968299.12000000081"/>
    <x v="13"/>
  </r>
  <r>
    <m/>
    <x v="272"/>
    <s v="Invoice"/>
    <s v="87567"/>
    <s v="LITTLE AUSTRIA"/>
    <s v="COLOUR MAGIC 15CM"/>
    <n v="8"/>
    <n v="19.989999999999998"/>
    <n v="159.91999999999999"/>
    <n v="968459.04000000085"/>
    <x v="13"/>
  </r>
  <r>
    <m/>
    <x v="145"/>
    <s v="Invoice"/>
    <s v="87570"/>
    <s v="BUILDERS WAREHOUSE:EDENVALE"/>
    <s v="COLOUR MAGIC 15CM"/>
    <n v="76"/>
    <n v="21.3"/>
    <n v="1618.8"/>
    <n v="970077.8400000009"/>
    <x v="13"/>
  </r>
  <r>
    <m/>
    <x v="145"/>
    <s v="Invoice"/>
    <s v="87574"/>
    <s v="BUILDERS WAREHOUSE:LAMBTON"/>
    <s v="COLOUR MAGIC 15CM"/>
    <n v="30"/>
    <n v="21.3"/>
    <n v="639"/>
    <n v="970716.8400000009"/>
    <x v="13"/>
  </r>
  <r>
    <m/>
    <x v="145"/>
    <s v="Invoice"/>
    <s v="87575"/>
    <s v="THYME SQUARE"/>
    <s v="COLOUR MAGIC 15CM"/>
    <n v="36"/>
    <n v="19.989999999999998"/>
    <n v="719.64"/>
    <n v="971436.48000000091"/>
    <x v="13"/>
  </r>
  <r>
    <m/>
    <x v="145"/>
    <s v="Invoice"/>
    <s v="87578"/>
    <s v="IMPALA FLORA"/>
    <s v="COLOUR MAGIC 15CM"/>
    <n v="32"/>
    <n v="18.989999999999998"/>
    <n v="607.67999999999995"/>
    <n v="972044.16000000096"/>
    <x v="13"/>
  </r>
  <r>
    <m/>
    <x v="145"/>
    <s v="Invoice"/>
    <s v="87579"/>
    <s v="BUILDERS WAREHOUSE:NELSPRUIT"/>
    <s v="COLOUR MAGIC 15CM"/>
    <n v="160"/>
    <n v="21.3"/>
    <n v="3408"/>
    <n v="975452.16000000096"/>
    <x v="13"/>
  </r>
  <r>
    <m/>
    <x v="321"/>
    <s v="Invoice"/>
    <s v="87600"/>
    <s v="SECUNDA NURSERY"/>
    <s v="COLOUR MAGIC 15CM"/>
    <n v="16"/>
    <n v="19.989999999999998"/>
    <n v="319.83999999999997"/>
    <n v="975772.00000000093"/>
    <x v="13"/>
  </r>
  <r>
    <m/>
    <x v="321"/>
    <s v="Invoice"/>
    <s v="87601"/>
    <s v="BUILDERS WAREHOUSE:SECUNDA"/>
    <s v="COLOUR MAGIC 15CM"/>
    <n v="64"/>
    <n v="21.3"/>
    <n v="1363.2"/>
    <n v="977135.20000000088"/>
    <x v="13"/>
  </r>
  <r>
    <m/>
    <x v="321"/>
    <s v="Invoice"/>
    <s v="87602"/>
    <s v="BUILDERS WAREHOUSE:STRUBENS VALLEY"/>
    <s v="COLOUR MAGIC 15CM"/>
    <n v="32"/>
    <n v="21.3"/>
    <n v="681.6"/>
    <n v="977816.80000000086"/>
    <x v="13"/>
  </r>
  <r>
    <m/>
    <x v="146"/>
    <s v="Invoice"/>
    <s v="87595"/>
    <s v="FH CHAMBERLAIN TRADING (PTY) LTD:KYALAMI"/>
    <s v="COLOUR MAGIC 15CM"/>
    <n v="50"/>
    <n v="21.3"/>
    <n v="1065"/>
    <n v="978881.80000000086"/>
    <x v="13"/>
  </r>
  <r>
    <m/>
    <x v="146"/>
    <s v="Invoice"/>
    <s v="87598"/>
    <s v="MONTROSE NURSERY"/>
    <s v="COLOUR MAGIC 15CM"/>
    <n v="31"/>
    <n v="19.989999999999998"/>
    <n v="619.69000000000005"/>
    <n v="979501.49000000081"/>
    <x v="13"/>
  </r>
  <r>
    <m/>
    <x v="146"/>
    <s v="Invoice"/>
    <s v="87605"/>
    <s v="AGRI 2 MARKET"/>
    <s v="COLOUR MAGIC 15CM"/>
    <n v="40"/>
    <n v="16.149999999999999"/>
    <n v="646"/>
    <n v="980147.49000000081"/>
    <x v="13"/>
  </r>
  <r>
    <m/>
    <x v="146"/>
    <s v="Invoice"/>
    <s v="87617"/>
    <s v="PRETTY GARDENS"/>
    <s v="COLOUR MAGIC 15CM"/>
    <n v="16"/>
    <n v="19.989999999999998"/>
    <n v="319.83999999999997"/>
    <n v="980467.33000000077"/>
    <x v="13"/>
  </r>
  <r>
    <m/>
    <x v="146"/>
    <s v="Invoice"/>
    <s v="87618"/>
    <s v="ROSES FOR U t/a URTH"/>
    <s v="CALENDULA 15CM"/>
    <n v="16"/>
    <n v="19.989999999999998"/>
    <n v="319.83999999999997"/>
    <n v="980787.17000000074"/>
    <x v="13"/>
  </r>
  <r>
    <m/>
    <x v="146"/>
    <s v="Invoice"/>
    <s v="87619"/>
    <s v="BUILDERS WAREHOUSE:BLOEMFONTEIN"/>
    <s v="COLOUR MAGIC 15CM"/>
    <n v="180"/>
    <n v="21.3"/>
    <n v="3834"/>
    <n v="984621.17000000074"/>
    <x v="13"/>
  </r>
  <r>
    <m/>
    <x v="147"/>
    <s v="Invoice"/>
    <s v="87606"/>
    <s v="FH CHAMBERLAIN TRADING (PTY) LTD:WATERKLOOF GLEN"/>
    <s v="COLOUR MAGIC 15CM"/>
    <n v="30"/>
    <n v="21.3"/>
    <n v="639"/>
    <n v="985260.17000000074"/>
    <x v="13"/>
  </r>
  <r>
    <m/>
    <x v="147"/>
    <s v="Invoice"/>
    <s v="87609"/>
    <s v="BUILDERS WAREHOUSE:KEMPTON PARK"/>
    <s v="COLOUR MAGIC 15CM"/>
    <n v="72"/>
    <n v="21.3"/>
    <n v="1533.6"/>
    <n v="986793.77000000072"/>
    <x v="13"/>
  </r>
  <r>
    <m/>
    <x v="147"/>
    <s v="Invoice"/>
    <s v="87611"/>
    <s v="RIVERSIDE MICA"/>
    <s v="CALENDULA 15CM"/>
    <n v="4"/>
    <n v="20.9"/>
    <n v="83.6"/>
    <n v="986877.37000000069"/>
    <x v="13"/>
  </r>
  <r>
    <m/>
    <x v="147"/>
    <s v="Invoice"/>
    <s v="87627"/>
    <s v="BUILDERS WAREHOUSE:EMALALHENI"/>
    <s v="COLOUR MAGIC 15CM"/>
    <n v="36"/>
    <n v="21.3"/>
    <n v="766.8"/>
    <n v="987644.17000000074"/>
    <x v="13"/>
  </r>
  <r>
    <m/>
    <x v="148"/>
    <s v="Invoice"/>
    <s v="87620"/>
    <s v="BUILDERS WAREHOUSE:RIVONIA"/>
    <s v="COLOUR MAGIC 15CM"/>
    <n v="48"/>
    <n v="21.3"/>
    <n v="1022.4"/>
    <n v="988666.57000000076"/>
    <x v="13"/>
  </r>
  <r>
    <m/>
    <x v="148"/>
    <s v="Invoice"/>
    <s v="87621"/>
    <s v="BUILDERS WAREHOUSE:BOKSBURG (NEW)"/>
    <s v="COLOUR MAGIC 15CM"/>
    <n v="30"/>
    <n v="21.3"/>
    <n v="639"/>
    <n v="989305.57000000076"/>
    <x v="13"/>
  </r>
  <r>
    <m/>
    <x v="148"/>
    <s v="Invoice"/>
    <s v="87623"/>
    <s v="BUILDERS WAREHOUSE:NORTHMEAD"/>
    <s v="COLOUR MAGIC 15CM"/>
    <n v="16"/>
    <n v="21.3"/>
    <n v="340.8"/>
    <n v="989646.37000000081"/>
    <x v="13"/>
  </r>
  <r>
    <m/>
    <x v="148"/>
    <s v="Invoice"/>
    <s v="87624"/>
    <s v="BUILDERS WAREHOUSE:CEDAR SQUARE"/>
    <s v="COLOUR MAGIC 15CM"/>
    <n v="32"/>
    <n v="21.3"/>
    <n v="681.6"/>
    <n v="990327.97000000079"/>
    <x v="13"/>
  </r>
  <r>
    <m/>
    <x v="148"/>
    <s v="Invoice"/>
    <s v="87625"/>
    <s v="BUILDERS WAREHOUSE:CARNIVAL MALL"/>
    <s v="COLOUR MAGIC 15CM"/>
    <n v="32"/>
    <n v="21.3"/>
    <n v="681.6"/>
    <n v="991009.57000000076"/>
    <x v="13"/>
  </r>
  <r>
    <m/>
    <x v="148"/>
    <s v="Invoice"/>
    <s v="87626"/>
    <s v="MONTROSE NURSERY"/>
    <s v="FREE STOCK 15CM"/>
    <n v="20"/>
    <n v="0"/>
    <n v="0"/>
    <n v="991009.57000000076"/>
    <x v="13"/>
  </r>
  <r>
    <m/>
    <x v="148"/>
    <s v="Invoice"/>
    <s v="87628"/>
    <s v="BUILDERS WAREHOUSE:BRYANSTON"/>
    <s v="COLOUR MAGIC 15CM"/>
    <n v="32"/>
    <n v="21.3"/>
    <n v="681.6"/>
    <n v="991691.17000000074"/>
    <x v="13"/>
  </r>
  <r>
    <m/>
    <x v="148"/>
    <s v="Invoice"/>
    <s v="87630"/>
    <s v="THYME SQUARE"/>
    <s v="COLOUR MAGIC 15CM"/>
    <n v="10"/>
    <n v="19.989999999999998"/>
    <n v="199.9"/>
    <n v="991891.07000000076"/>
    <x v="13"/>
  </r>
  <r>
    <m/>
    <x v="148"/>
    <s v="Invoice"/>
    <s v="87632"/>
    <s v="IMPALA FLORA"/>
    <s v="COLOUR MAGIC 15CM"/>
    <n v="48"/>
    <n v="18.989999999999998"/>
    <n v="911.52"/>
    <n v="992802.59000000078"/>
    <x v="13"/>
  </r>
  <r>
    <m/>
    <x v="148"/>
    <s v="Invoice"/>
    <s v="87636"/>
    <s v="BUILDERS WAREHOUSE:BETHLEHEM"/>
    <s v="COLOUR MAGIC 15CM"/>
    <n v="160"/>
    <n v="21.3"/>
    <n v="3408"/>
    <n v="996210.59000000078"/>
    <x v="13"/>
  </r>
  <r>
    <m/>
    <x v="149"/>
    <s v="Invoice"/>
    <s v="87651"/>
    <s v="BUILDERS WAREHOUSE:ROBINDALE"/>
    <s v="COLOUR MAGIC 15CM"/>
    <n v="80"/>
    <n v="21.3"/>
    <n v="1704"/>
    <n v="997914.59000000078"/>
    <x v="13"/>
  </r>
  <r>
    <m/>
    <x v="149"/>
    <s v="Invoice"/>
    <s v="87652"/>
    <s v="BUILDERS WAREHOUSE:NOORDHEUWEL"/>
    <s v="COLOUR MAGIC 15CM"/>
    <n v="16"/>
    <n v="21.3"/>
    <n v="340.8"/>
    <n v="998255.39000000083"/>
    <x v="13"/>
  </r>
  <r>
    <m/>
    <x v="150"/>
    <s v="Invoice"/>
    <s v="87631"/>
    <s v="BUILDERS WAREHOUSE:RUSTENBURG"/>
    <s v="COLOUR MAGIC 15CM"/>
    <n v="64"/>
    <n v="21.3"/>
    <n v="1363.2"/>
    <n v="999618.59000000078"/>
    <x v="13"/>
  </r>
  <r>
    <m/>
    <x v="150"/>
    <s v="Invoice"/>
    <s v="87637"/>
    <s v="BUILDERS WAREHOUSE:GLEN EAGLES"/>
    <s v="COLOUR MAGIC 15CM"/>
    <n v="120"/>
    <n v="21.3"/>
    <n v="2556"/>
    <n v="1002174.5900000008"/>
    <x v="13"/>
  </r>
  <r>
    <m/>
    <x v="150"/>
    <s v="Invoice"/>
    <s v="87638"/>
    <s v="BUILDERS WAREHOUSE:HARTEBEESPOORT"/>
    <s v="COLOUR MAGIC 15CM"/>
    <n v="56"/>
    <n v="21.3"/>
    <n v="1192.8"/>
    <n v="1003367.3900000008"/>
    <x v="13"/>
  </r>
  <r>
    <m/>
    <x v="150"/>
    <s v="Invoice"/>
    <s v="87641"/>
    <s v="BUILDERS WAREHOUSE:RIVONIA"/>
    <s v="COLOUR MAGIC 15CM"/>
    <n v="68"/>
    <n v="21.3"/>
    <n v="1448.4"/>
    <n v="1004815.7900000009"/>
    <x v="13"/>
  </r>
  <r>
    <m/>
    <x v="150"/>
    <s v="Invoice"/>
    <s v="87640"/>
    <s v="BUILDERS WAREHOUSE:ZAMBEZI"/>
    <s v="COLOUR MAGIC 15CM"/>
    <n v="60"/>
    <n v="21.3"/>
    <n v="1278"/>
    <n v="1006093.7900000009"/>
    <x v="13"/>
  </r>
  <r>
    <m/>
    <x v="150"/>
    <s v="Invoice"/>
    <s v="87647"/>
    <s v="BUILDERS WAREHOUSE:NORWOOD"/>
    <s v="COLOUR MAGIC 15CM"/>
    <n v="70"/>
    <n v="21.3"/>
    <n v="1491"/>
    <n v="1007584.7900000009"/>
    <x v="13"/>
  </r>
  <r>
    <m/>
    <x v="248"/>
    <s v="Invoice"/>
    <s v="87653"/>
    <s v="BUILDERS WAREHOUSE:SOUTHGATE"/>
    <s v="COLOUR MAGIC 15CM"/>
    <n v="50"/>
    <n v="21.3"/>
    <n v="1065"/>
    <n v="1008649.7900000009"/>
    <x v="13"/>
  </r>
  <r>
    <m/>
    <x v="248"/>
    <s v="Invoice"/>
    <s v="87655"/>
    <s v="FH CHAMBERLAIN TRADING (PTY) LTD:SILVER LAKES"/>
    <s v="COLOUR MAGIC 15CM"/>
    <n v="12"/>
    <n v="21.3"/>
    <n v="255.6"/>
    <n v="1008905.3900000008"/>
    <x v="13"/>
  </r>
  <r>
    <m/>
    <x v="248"/>
    <s v="Invoice"/>
    <s v="87664"/>
    <s v="BUILDERS WAREHOUSE:MAFIKENG"/>
    <s v="COLOUR MAGIC 15CM"/>
    <n v="220"/>
    <n v="21.3"/>
    <n v="4686"/>
    <n v="1013591.3900000008"/>
    <x v="13"/>
  </r>
  <r>
    <m/>
    <x v="248"/>
    <s v="Invoice"/>
    <s v="87666"/>
    <s v="BUILDERS WAREHOUSE:NEWCASTLE"/>
    <s v="COLOUR MAGIC 15CM"/>
    <n v="160"/>
    <n v="21.3"/>
    <n v="3408"/>
    <n v="1016999.3900000008"/>
    <x v="13"/>
  </r>
  <r>
    <m/>
    <x v="151"/>
    <s v="Invoice"/>
    <s v="87659"/>
    <s v="BUILDERS WAREHOUSE:GREENSTONE"/>
    <s v="COLOUR MAGIC 15CM"/>
    <n v="40"/>
    <n v="21.3"/>
    <n v="852"/>
    <n v="1017851.3900000008"/>
    <x v="13"/>
  </r>
  <r>
    <m/>
    <x v="151"/>
    <s v="Invoice"/>
    <s v="87661"/>
    <s v="BUILDERS WAREHOUSE:KEMPTON PARK"/>
    <s v="COLOUR MAGIC 15CM"/>
    <n v="20"/>
    <n v="21.3"/>
    <n v="426"/>
    <n v="1018277.3900000008"/>
    <x v="13"/>
  </r>
  <r>
    <m/>
    <x v="151"/>
    <s v="Invoice"/>
    <s v="87662"/>
    <s v="BUILDERS WAREHOUSE:STRUBENS VALLEY"/>
    <s v="COLOUR MAGIC 15CM"/>
    <n v="65"/>
    <n v="21.3"/>
    <n v="1384.5"/>
    <n v="1019661.8900000008"/>
    <x v="13"/>
  </r>
  <r>
    <m/>
    <x v="152"/>
    <s v="Invoice"/>
    <s v="87668"/>
    <s v="BUILDERS WAREHOUSE:NORTHMEAD"/>
    <s v="COLOUR MAGIC 15CM"/>
    <n v="20"/>
    <n v="21.3"/>
    <n v="426"/>
    <n v="1020087.8900000008"/>
    <x v="13"/>
  </r>
  <r>
    <m/>
    <x v="152"/>
    <s v="Invoice"/>
    <s v="87669"/>
    <s v="BUILDERS WAREHOUSE:SUNWARD PARK"/>
    <s v="COLOUR MAGIC 15CM"/>
    <n v="40"/>
    <n v="21.3"/>
    <n v="852"/>
    <n v="1020939.8900000008"/>
    <x v="13"/>
  </r>
  <r>
    <m/>
    <x v="152"/>
    <s v="Invoice"/>
    <s v="87670"/>
    <s v="BUILDERS WAREHOUSE:EDENVALE"/>
    <s v="COLOUR MAGIC 15CM"/>
    <n v="40"/>
    <n v="21.3"/>
    <n v="852"/>
    <n v="1021791.8900000008"/>
    <x v="13"/>
  </r>
  <r>
    <m/>
    <x v="152"/>
    <s v="Invoice"/>
    <s v="87672"/>
    <s v="BUILDERS WAREHOUSE:BRYANSTON"/>
    <s v="COLOUR MAGIC 15CM"/>
    <n v="16"/>
    <n v="21.3"/>
    <n v="340.8"/>
    <n v="1022132.6900000009"/>
    <x v="13"/>
  </r>
  <r>
    <m/>
    <x v="152"/>
    <s v="Invoice"/>
    <s v="87673"/>
    <s v="LIFESTYLE HOME GARDEN"/>
    <s v="COLOUR MAGIC 15CM"/>
    <n v="48"/>
    <n v="18.989999999999998"/>
    <n v="911.52"/>
    <n v="1023044.2100000009"/>
    <x v="13"/>
  </r>
  <r>
    <m/>
    <x v="152"/>
    <s v="Invoice"/>
    <s v="87675"/>
    <s v="THYME SQUARE"/>
    <s v="COLOUR MAGIC 15CM"/>
    <n v="30"/>
    <n v="19.989999999999998"/>
    <n v="599.70000000000005"/>
    <n v="1023643.9100000008"/>
    <x v="13"/>
  </r>
  <r>
    <m/>
    <x v="152"/>
    <s v="Invoice"/>
    <s v="87676"/>
    <s v="IMPALA FLORA"/>
    <s v="COLOUR MAGIC 15CM"/>
    <n v="40"/>
    <n v="18.989999999999998"/>
    <n v="759.6"/>
    <n v="1024403.5100000008"/>
    <x v="13"/>
  </r>
  <r>
    <m/>
    <x v="152"/>
    <s v="Invoice"/>
    <s v="87677"/>
    <s v="BUILDERS WAREHOUSE:BLOEMFONTEIN"/>
    <s v="COLOUR MAGIC 15CM"/>
    <n v="384"/>
    <n v="21.3"/>
    <n v="8179.2"/>
    <n v="1032582.7100000008"/>
    <x v="13"/>
  </r>
  <r>
    <m/>
    <x v="28"/>
    <s v="Invoice"/>
    <s v="87678"/>
    <s v="BUILDERS WAREHOUSE:LYNNWOOD"/>
    <s v="COLOUR MAGIC 15CM"/>
    <n v="32"/>
    <n v="21.3"/>
    <n v="681.6"/>
    <n v="1033264.3100000008"/>
    <x v="13"/>
  </r>
  <r>
    <m/>
    <x v="28"/>
    <s v="Invoice"/>
    <s v="87680"/>
    <s v="BUILDERS WAREHOUSE:RASLOUW"/>
    <s v="COLOUR MAGIC 15CM"/>
    <n v="32"/>
    <n v="21.3"/>
    <n v="681.6"/>
    <n v="1033945.9100000007"/>
    <x v="13"/>
  </r>
  <r>
    <m/>
    <x v="28"/>
    <s v="Invoice"/>
    <s v="87681"/>
    <s v="BUILDERS WAREHOUSE:FOURWAYS"/>
    <s v="COLOUR MAGIC 15CM"/>
    <n v="20"/>
    <n v="21.3"/>
    <n v="426"/>
    <n v="1034371.9100000007"/>
    <x v="13"/>
  </r>
  <r>
    <m/>
    <x v="28"/>
    <s v="Invoice"/>
    <s v="87683"/>
    <s v="BUILDERS WAREHOUSE:CENTURION"/>
    <s v="COLOUR MAGIC 15CM"/>
    <n v="56"/>
    <n v="21.3"/>
    <n v="1192.8"/>
    <n v="1035564.7100000008"/>
    <x v="13"/>
  </r>
  <r>
    <m/>
    <x v="28"/>
    <s v="Invoice"/>
    <s v="87684"/>
    <s v="BUILDERS WAREHOUSE:ZAMBEZI"/>
    <s v="COLOUR MAGIC 15CM"/>
    <n v="90"/>
    <n v="21.3"/>
    <n v="1917"/>
    <n v="1037481.7100000008"/>
    <x v="13"/>
  </r>
  <r>
    <m/>
    <x v="28"/>
    <s v="Invoice"/>
    <s v="87685"/>
    <s v="FH CHAMBERLAIN TRADING (PTY) LTD:RIVIERA"/>
    <s v="COLOUR MAGIC 15CM"/>
    <n v="10"/>
    <n v="21.3"/>
    <n v="213"/>
    <n v="1037694.7100000008"/>
    <x v="13"/>
  </r>
  <r>
    <m/>
    <x v="28"/>
    <s v="Invoice"/>
    <s v="87686"/>
    <s v="BUILDERS WAREHOUSE:CHERRY LANE"/>
    <s v="COLOUR MAGIC 15CM"/>
    <n v="30"/>
    <n v="21.3"/>
    <n v="639"/>
    <n v="1038333.7100000008"/>
    <x v="13"/>
  </r>
  <r>
    <m/>
    <x v="28"/>
    <s v="Invoice"/>
    <s v="87695"/>
    <s v="YEBO YES PLANTS"/>
    <s v="COLOUR MAGIC 15CM"/>
    <n v="50"/>
    <n v="19.989999999999998"/>
    <n v="999.5"/>
    <n v="1039333.2100000008"/>
    <x v="13"/>
  </r>
  <r>
    <m/>
    <x v="153"/>
    <s v="Invoice"/>
    <s v="87690"/>
    <s v="BUILDERS WAREHOUSE:CRAIGHALL PARK"/>
    <s v="COLOUR MAGIC 15CM"/>
    <n v="35"/>
    <n v="21.3"/>
    <n v="745.5"/>
    <n v="1040078.7100000008"/>
    <x v="13"/>
  </r>
  <r>
    <m/>
    <x v="153"/>
    <s v="Invoice"/>
    <s v="87691"/>
    <s v="BUILDERS WAREHOUSE:LAMBTON"/>
    <s v="COLOUR MAGIC 15CM"/>
    <n v="30"/>
    <n v="21.3"/>
    <n v="639"/>
    <n v="1040717.7100000008"/>
    <x v="13"/>
  </r>
  <r>
    <m/>
    <x v="153"/>
    <s v="Invoice"/>
    <s v="87693"/>
    <s v="BUILDERS WAREHOUSE:NELSPRUIT"/>
    <s v="COLOUR MAGIC 15CM"/>
    <n v="122"/>
    <n v="21.3"/>
    <n v="2598.6"/>
    <n v="1043316.3100000008"/>
    <x v="13"/>
  </r>
  <r>
    <m/>
    <x v="153"/>
    <s v="Invoice"/>
    <s v="87696"/>
    <s v="RAINBOW GARDEN AND HOME CENTRE"/>
    <s v="COLOUR MAGIC 15CM"/>
    <n v="96"/>
    <n v="19.989999999999998"/>
    <n v="1919.04"/>
    <n v="1045235.3500000008"/>
    <x v="13"/>
  </r>
  <r>
    <m/>
    <x v="153"/>
    <s v="Invoice"/>
    <s v="87712"/>
    <s v="BUILDERS WAREHOUSE:POLOKWANE"/>
    <s v="COLOUR MAGIC 15CM"/>
    <n v="32"/>
    <n v="21.3"/>
    <n v="681.6"/>
    <n v="1045916.9500000008"/>
    <x v="13"/>
  </r>
  <r>
    <m/>
    <x v="154"/>
    <s v="Invoice"/>
    <s v="87701"/>
    <s v="BUILDERS WAREHOUSE:ROBINDALE"/>
    <s v="COLOUR MAGIC 15CM"/>
    <n v="120"/>
    <n v="21.3"/>
    <n v="2556"/>
    <n v="1048472.9500000008"/>
    <x v="13"/>
  </r>
  <r>
    <m/>
    <x v="154"/>
    <s v="Invoice"/>
    <s v="87705"/>
    <s v="BUILDERS WAREHOUSE:KEMPTON PARK"/>
    <s v="COLOUR MAGIC 15CM"/>
    <n v="64"/>
    <n v="21.3"/>
    <n v="1363.2"/>
    <n v="1049836.1500000008"/>
    <x v="13"/>
  </r>
  <r>
    <m/>
    <x v="154"/>
    <s v="Invoice"/>
    <s v="87706"/>
    <s v="BUILDERS WAREHOUSE:NORTHRIDING"/>
    <s v="COLOUR MAGIC 15CM"/>
    <n v="60"/>
    <n v="21.3"/>
    <n v="1278"/>
    <n v="1051114.1500000008"/>
    <x v="13"/>
  </r>
  <r>
    <m/>
    <x v="154"/>
    <s v="Invoice"/>
    <s v="87707"/>
    <s v="BUILDERS WAREHOUSE:GREENSTONE"/>
    <s v="COLOUR MAGIC 15CM"/>
    <n v="32"/>
    <n v="21.3"/>
    <n v="681.6"/>
    <n v="1051795.7500000009"/>
    <x v="13"/>
  </r>
  <r>
    <m/>
    <x v="154"/>
    <s v="Invoice"/>
    <s v="87708"/>
    <s v="FH CHAMBERLAIN TRADING (PTY) LTD:MONTANA"/>
    <s v="COLOUR MAGIC 15CM"/>
    <n v="220"/>
    <n v="21.3"/>
    <n v="4686"/>
    <n v="1056481.7500000009"/>
    <x v="13"/>
  </r>
  <r>
    <m/>
    <x v="155"/>
    <s v="Invoice"/>
    <s v="87713"/>
    <s v="BUILDERS WAREHOUSE:NEWMARKET"/>
    <s v="COLOUR MAGIC 15CM"/>
    <n v="136"/>
    <n v="21.3"/>
    <n v="2896.8"/>
    <n v="1059378.550000001"/>
    <x v="13"/>
  </r>
  <r>
    <m/>
    <x v="155"/>
    <s v="Invoice"/>
    <s v="87716"/>
    <s v="BUILDERS WAREHOUSE:RIVONIA"/>
    <s v="COLOUR MAGIC 15CM"/>
    <n v="55"/>
    <n v="21.3"/>
    <n v="1171.5"/>
    <n v="1060550.050000001"/>
    <x v="13"/>
  </r>
  <r>
    <m/>
    <x v="155"/>
    <s v="Invoice"/>
    <s v="87714"/>
    <s v="BUILDERS WAREHOUSE:NORTHMEAD"/>
    <s v="COLOUR MAGIC 15CM"/>
    <n v="15"/>
    <n v="21.3"/>
    <n v="319.5"/>
    <n v="1060869.550000001"/>
    <x v="13"/>
  </r>
  <r>
    <m/>
    <x v="155"/>
    <s v="Invoice"/>
    <s v="87717"/>
    <s v="BUILDERS WAREHOUSE:BRYANSTON"/>
    <s v="COLOUR MAGIC 15CM"/>
    <n v="20"/>
    <n v="21.3"/>
    <n v="426"/>
    <n v="1061295.550000001"/>
    <x v="13"/>
  </r>
  <r>
    <m/>
    <x v="155"/>
    <s v="Invoice"/>
    <s v="87718"/>
    <s v="SPAR NORTH RAND DC:QUEENSWOOD"/>
    <s v="PRIMULA MALACOIDES 15CM "/>
    <n v="24"/>
    <n v="20"/>
    <n v="480"/>
    <n v="1061775.550000001"/>
    <x v="13"/>
  </r>
  <r>
    <m/>
    <x v="155"/>
    <s v="Invoice"/>
    <s v="87718"/>
    <s v="SPAR NORTH RAND DC:QUEENSWOOD"/>
    <s v="PRIMROSE 15CM "/>
    <n v="24"/>
    <n v="20"/>
    <n v="480"/>
    <n v="1062255.550000001"/>
    <x v="8"/>
  </r>
  <r>
    <m/>
    <x v="155"/>
    <s v="Invoice"/>
    <s v="87718"/>
    <s v="SPAR NORTH RAND DC:QUEENSWOOD"/>
    <s v="BELLIS 15CM "/>
    <n v="8"/>
    <n v="20"/>
    <n v="160"/>
    <n v="1062415.550000001"/>
    <x v="13"/>
  </r>
  <r>
    <m/>
    <x v="155"/>
    <s v="Invoice"/>
    <s v="87718"/>
    <s v="SPAR NORTH RAND DC:QUEENSWOOD"/>
    <s v="VIOLA 15CM "/>
    <n v="56"/>
    <n v="20"/>
    <n v="1120"/>
    <n v="1063535.550000001"/>
    <x v="13"/>
  </r>
  <r>
    <m/>
    <x v="155"/>
    <s v="Invoice"/>
    <s v="87719"/>
    <s v="IMPALA FLORA"/>
    <s v="COLOUR MAGIC 15CM"/>
    <n v="48"/>
    <n v="18.989999999999998"/>
    <n v="911.52"/>
    <n v="1064447.070000001"/>
    <x v="13"/>
  </r>
  <r>
    <m/>
    <x v="305"/>
    <s v="Invoice"/>
    <s v="87728"/>
    <s v="BUILDERS WAREHOUSE:NOORDHEUWEL"/>
    <s v="COLOUR MAGIC 15CM"/>
    <n v="48"/>
    <n v="21.3"/>
    <n v="1022.4"/>
    <n v="1065469.4700000009"/>
    <x v="13"/>
  </r>
  <r>
    <m/>
    <x v="156"/>
    <s v="Invoice"/>
    <s v="87721"/>
    <s v="BUILDERS WAREHOUSE:GEZINA NEW"/>
    <s v="COLOUR MAGIC 15CM"/>
    <n v="150"/>
    <n v="21.3"/>
    <n v="3195"/>
    <n v="1068664.4700000009"/>
    <x v="13"/>
  </r>
  <r>
    <m/>
    <x v="156"/>
    <s v="Invoice"/>
    <s v="87722"/>
    <s v="BUILDERS WAREHOUSE:ERASMUS PARK"/>
    <s v="COLOUR MAGIC 15CM"/>
    <n v="40"/>
    <n v="21.3"/>
    <n v="852"/>
    <n v="1069516.4700000009"/>
    <x v="13"/>
  </r>
  <r>
    <m/>
    <x v="156"/>
    <s v="Invoice"/>
    <s v="87724"/>
    <s v="BUILDERS WAREHOUSE:ZAMBEZI"/>
    <s v="COLOUR MAGIC 15CM"/>
    <n v="40"/>
    <n v="21.3"/>
    <n v="852"/>
    <n v="1070368.4700000009"/>
    <x v="13"/>
  </r>
  <r>
    <m/>
    <x v="306"/>
    <s v="Invoice"/>
    <s v="87731"/>
    <s v="FH CHAMBERLAIN TRADING (PTY) LTD:KYALAMI"/>
    <s v="COLOUR MAGIC 15CM"/>
    <n v="60"/>
    <n v="21.3"/>
    <n v="1278"/>
    <n v="1071646.4700000009"/>
    <x v="13"/>
  </r>
  <r>
    <m/>
    <x v="157"/>
    <s v="Invoice"/>
    <s v="87732"/>
    <s v="BUILDERS WAREHOUSE:BEDFORDVIEW"/>
    <s v="COLOUR MAGIC 15CM"/>
    <n v="20"/>
    <n v="21.3"/>
    <n v="426"/>
    <n v="1072072.4700000009"/>
    <x v="13"/>
  </r>
  <r>
    <m/>
    <x v="157"/>
    <s v="Invoice"/>
    <s v="87735"/>
    <s v="LITTLE AUSTRIA"/>
    <s v="COLOUR MAGIC 15CM"/>
    <n v="44"/>
    <n v="19.989999999999998"/>
    <n v="879.56"/>
    <n v="1072952.030000001"/>
    <x v="13"/>
  </r>
  <r>
    <m/>
    <x v="158"/>
    <s v="Invoice"/>
    <s v="87740"/>
    <s v="BUILDERS WAREHOUSE:CEDAR SQUARE"/>
    <s v="COLOUR MAGIC 15CM"/>
    <n v="10"/>
    <n v="21.3"/>
    <n v="213"/>
    <n v="1073165.030000001"/>
    <x v="13"/>
  </r>
  <r>
    <m/>
    <x v="158"/>
    <s v="Invoice"/>
    <s v="87741"/>
    <s v="BUILDERS WAREHOUSE:MIDRAND"/>
    <s v="COLOUR MAGIC 15CM"/>
    <n v="80"/>
    <n v="21.3"/>
    <n v="1704"/>
    <n v="1074869.030000001"/>
    <x v="13"/>
  </r>
  <r>
    <m/>
    <x v="158"/>
    <s v="Invoice"/>
    <s v="87742"/>
    <s v="BUILDERS WAREHOUSE:EDENVALE"/>
    <s v="COLOUR MAGIC 15CM"/>
    <n v="40"/>
    <n v="21.3"/>
    <n v="852"/>
    <n v="1075721.030000001"/>
    <x v="13"/>
  </r>
  <r>
    <m/>
    <x v="158"/>
    <s v="Invoice"/>
    <s v="87743"/>
    <s v="BUILDERS WAREHOUSE:RIVONIA"/>
    <s v="COLOUR MAGIC 15CM"/>
    <n v="30"/>
    <n v="21.3"/>
    <n v="639"/>
    <n v="1076360.030000001"/>
    <x v="13"/>
  </r>
  <r>
    <m/>
    <x v="158"/>
    <s v="Invoice"/>
    <s v="87745"/>
    <s v="BUILDERS WAREHOUSE:GLEN EAGLES"/>
    <s v="COLOUR MAGIC 15CM"/>
    <n v="92"/>
    <n v="21.3"/>
    <n v="1959.6"/>
    <n v="1078319.6300000011"/>
    <x v="13"/>
  </r>
  <r>
    <m/>
    <x v="158"/>
    <s v="Invoice"/>
    <s v="87750"/>
    <s v="IMPALA FLORA"/>
    <s v="COLOUR MAGIC 15CM"/>
    <n v="32"/>
    <n v="14.95"/>
    <n v="478.4"/>
    <n v="1078798.030000001"/>
    <x v="13"/>
  </r>
  <r>
    <m/>
    <x v="158"/>
    <s v="Invoice"/>
    <s v="87752"/>
    <s v="PLANT FACTORY"/>
    <s v="COLOUR MAGIC 15CM"/>
    <n v="56"/>
    <n v="19.989999999999998"/>
    <n v="1119.44"/>
    <n v="1079917.4700000009"/>
    <x v="13"/>
  </r>
  <r>
    <m/>
    <x v="158"/>
    <s v="Invoice"/>
    <s v="87754"/>
    <s v="BUILDERS WAREHOUSE:BLOEMFONTEIN"/>
    <s v="COLOUR MAGIC 15CM"/>
    <n v="140"/>
    <n v="21.3"/>
    <n v="2982"/>
    <n v="1082899.4700000009"/>
    <x v="13"/>
  </r>
  <r>
    <m/>
    <x v="158"/>
    <s v="Invoice"/>
    <s v="87755"/>
    <s v="BUILDERS WAREHOUSE:THOHOYANDOU"/>
    <s v="COLOUR MAGIC 15CM"/>
    <n v="100"/>
    <n v="21.3"/>
    <n v="2130"/>
    <n v="1085029.4700000009"/>
    <x v="13"/>
  </r>
  <r>
    <m/>
    <x v="322"/>
    <s v="Invoice"/>
    <s v="87771"/>
    <s v="BUILDERS WAREHOUSE:NOORDHEUWEL"/>
    <s v="COLOUR MAGIC 15CM"/>
    <n v="64"/>
    <n v="21.3"/>
    <n v="1363.2"/>
    <n v="1086392.6700000009"/>
    <x v="13"/>
  </r>
  <r>
    <m/>
    <x v="322"/>
    <s v="Invoice"/>
    <s v="87772"/>
    <s v="BUILDERS WAREHOUSE:STRUBENS VALLEY"/>
    <s v="COLOUR MAGIC 15CM"/>
    <n v="32"/>
    <n v="21.3"/>
    <n v="681.6"/>
    <n v="1087074.2700000009"/>
    <x v="13"/>
  </r>
  <r>
    <m/>
    <x v="159"/>
    <s v="Invoice"/>
    <s v="87757"/>
    <s v="BUILDERS WAREHOUSE:RASLOUW"/>
    <s v="COLOUR MAGIC 15CM"/>
    <n v="58"/>
    <n v="21.3"/>
    <n v="1235.4000000000001"/>
    <n v="1088309.6700000009"/>
    <x v="13"/>
  </r>
  <r>
    <m/>
    <x v="159"/>
    <s v="Invoice"/>
    <s v="87758"/>
    <s v="BUILDERS WAREHOUSE:RIVONIA"/>
    <s v="COLOUR MAGIC 15CM"/>
    <n v="20"/>
    <n v="21.3"/>
    <n v="426"/>
    <n v="1088735.6700000009"/>
    <x v="13"/>
  </r>
  <r>
    <m/>
    <x v="159"/>
    <s v="Invoice"/>
    <s v="87761"/>
    <s v="BUILDERS WAREHOUSE:RUSTENBURG"/>
    <s v="COLOUR MAGIC 15CM"/>
    <n v="72"/>
    <n v="21.3"/>
    <n v="1533.6"/>
    <n v="1090269.2700000009"/>
    <x v="13"/>
  </r>
  <r>
    <m/>
    <x v="159"/>
    <s v="Invoice"/>
    <s v="87763"/>
    <s v="FH CHAMBERLAIN TRADING (PTY) LTD:SILVER LAKES"/>
    <s v="COLOUR MAGIC 15CM"/>
    <n v="30"/>
    <n v="21.3"/>
    <n v="639"/>
    <n v="1090908.2700000009"/>
    <x v="13"/>
  </r>
  <r>
    <m/>
    <x v="159"/>
    <s v="Invoice"/>
    <s v="87765"/>
    <s v="CENTRAL NURSERY DEPOT"/>
    <s v="COLOUR MAGIC 15CM"/>
    <n v="19"/>
    <n v="19.989999999999998"/>
    <n v="379.81"/>
    <n v="1091288.080000001"/>
    <x v="13"/>
  </r>
  <r>
    <m/>
    <x v="159"/>
    <s v="Invoice"/>
    <s v="87767"/>
    <s v="AGRI 2 MARKET"/>
    <s v="COLOUR MAGIC 15CM"/>
    <n v="80"/>
    <n v="16.149999999999999"/>
    <n v="1292"/>
    <n v="1092580.080000001"/>
    <x v="13"/>
  </r>
  <r>
    <m/>
    <x v="159"/>
    <s v="Invoice"/>
    <s v="87768"/>
    <s v="AGRI 2 MARKET"/>
    <s v="COLOUR MAGIC 15CM"/>
    <n v="60"/>
    <n v="16.149999999999999"/>
    <n v="969"/>
    <n v="1093549.080000001"/>
    <x v="13"/>
  </r>
  <r>
    <m/>
    <x v="159"/>
    <s v="Invoice"/>
    <s v="87784"/>
    <s v="BUILDERS WAREHOUSE:SECUNDA"/>
    <s v="COLOUR MAGIC 15CM"/>
    <n v="64"/>
    <n v="21.3"/>
    <n v="1363.2"/>
    <n v="1094912.280000001"/>
    <x v="13"/>
  </r>
  <r>
    <m/>
    <x v="249"/>
    <s v="Invoice"/>
    <s v="87777"/>
    <s v="BUILDERS WAREHOUSE:KLERKSDORP"/>
    <s v="COLOUR MAGIC 15CM"/>
    <n v="16"/>
    <n v="21.3"/>
    <n v="340.8"/>
    <n v="1095253.080000001"/>
    <x v="13"/>
  </r>
  <r>
    <m/>
    <x v="249"/>
    <s v="Invoice"/>
    <s v="87778"/>
    <s v="BUILDERS WAREHOUSE:SOUTHGATE"/>
    <s v="COLOUR MAGIC 15CM"/>
    <n v="20"/>
    <n v="21.3"/>
    <n v="426"/>
    <n v="1095679.080000001"/>
    <x v="13"/>
  </r>
  <r>
    <m/>
    <x v="249"/>
    <s v="Invoice"/>
    <s v="87779"/>
    <s v="BUILDERS WAREHOUSE:CRAIGHALL PARK"/>
    <s v="COLOUR MAGIC 15CM"/>
    <n v="15"/>
    <n v="21.3"/>
    <n v="319.5"/>
    <n v="1095998.580000001"/>
    <x v="13"/>
  </r>
  <r>
    <m/>
    <x v="249"/>
    <s v="Invoice"/>
    <s v="87781"/>
    <s v="GARDENSHOP PARKTOWN"/>
    <s v="COLOUR MAGIC 15CM"/>
    <n v="100"/>
    <n v="19.989999999999998"/>
    <n v="1999"/>
    <n v="1097997.580000001"/>
    <x v="13"/>
  </r>
  <r>
    <m/>
    <x v="249"/>
    <s v="Invoice"/>
    <s v="87782"/>
    <s v="BUILDERS WAREHOUSE:LAMBTON"/>
    <s v="COLOUR MAGIC 15CM"/>
    <n v="44"/>
    <n v="21.3"/>
    <n v="937.2"/>
    <n v="1098934.780000001"/>
    <x v="13"/>
  </r>
  <r>
    <m/>
    <x v="160"/>
    <s v="Invoice"/>
    <s v="87786"/>
    <s v="RIVERSIDE MICA"/>
    <s v="CORPUSCULARIA 15CM"/>
    <n v="4"/>
    <n v="20.9"/>
    <n v="83.6"/>
    <n v="1099018.3800000011"/>
    <x v="16"/>
  </r>
  <r>
    <m/>
    <x v="160"/>
    <s v="Invoice"/>
    <s v="87786"/>
    <s v="RIVERSIDE MICA"/>
    <s v="COTYLEDON 15CM"/>
    <n v="4"/>
    <n v="20.9"/>
    <n v="83.6"/>
    <n v="1099101.9800000011"/>
    <x v="16"/>
  </r>
  <r>
    <m/>
    <x v="160"/>
    <s v="Invoice"/>
    <s v="87786"/>
    <s v="RIVERSIDE MICA"/>
    <s v="GRAPTOSEDUM VERA HIGGINS 15CM"/>
    <n v="8"/>
    <n v="20.9"/>
    <n v="167.2"/>
    <n v="1099269.1800000011"/>
    <x v="16"/>
  </r>
  <r>
    <m/>
    <x v="160"/>
    <s v="Invoice"/>
    <s v="87789"/>
    <s v="LITTLE AUSTRIA"/>
    <s v="COLOUR MAGIC 15CM"/>
    <n v="20"/>
    <n v="19.989999999999998"/>
    <n v="399.8"/>
    <n v="1099668.9800000011"/>
    <x v="13"/>
  </r>
  <r>
    <m/>
    <x v="160"/>
    <s v="Invoice"/>
    <s v="87793"/>
    <s v="BUILDERS WAREHOUSE:NEWCASTLE"/>
    <s v="COLOUR MAGIC 15CM"/>
    <n v="208"/>
    <n v="21.3"/>
    <n v="4430.3999999999996"/>
    <n v="1104099.3800000011"/>
    <x v="13"/>
  </r>
  <r>
    <m/>
    <x v="161"/>
    <s v="Invoice"/>
    <s v="87792"/>
    <s v="BUILDERS WAREHOUSE:RIVONIA"/>
    <s v="COLOUR MAGIC 15CM"/>
    <n v="50"/>
    <n v="21.3"/>
    <n v="1065"/>
    <n v="1105164.3800000011"/>
    <x v="13"/>
  </r>
  <r>
    <m/>
    <x v="161"/>
    <s v="Invoice"/>
    <s v="87796"/>
    <s v="THYME SQUARE"/>
    <s v="COLOUR MAGIC 15CM"/>
    <n v="26"/>
    <n v="19.989999999999998"/>
    <n v="519.74"/>
    <n v="1105684.120000001"/>
    <x v="13"/>
  </r>
  <r>
    <m/>
    <x v="161"/>
    <s v="Invoice"/>
    <s v="87801"/>
    <s v="YEBO YES PLANTS"/>
    <s v="COLOUR MAGIC 15CM"/>
    <n v="14"/>
    <n v="19.989999999999998"/>
    <n v="279.86"/>
    <n v="1105963.9800000011"/>
    <x v="13"/>
  </r>
  <r>
    <m/>
    <x v="161"/>
    <s v="Invoice"/>
    <s v="87802"/>
    <s v="MONTANA GARDEN PAVILION"/>
    <s v="COLOUR MAGIC 15CM"/>
    <n v="32"/>
    <n v="19.989999999999998"/>
    <n v="639.67999999999995"/>
    <n v="1106603.6600000011"/>
    <x v="13"/>
  </r>
  <r>
    <m/>
    <x v="161"/>
    <s v="Invoice"/>
    <s v="87803"/>
    <s v="BUILDERS WAREHOUSE:NELSPRUIT"/>
    <s v="COLOUR MAGIC 15CM"/>
    <n v="176"/>
    <n v="21.3"/>
    <n v="3748.8"/>
    <n v="1110352.4600000011"/>
    <x v="13"/>
  </r>
  <r>
    <m/>
    <x v="162"/>
    <s v="Invoice"/>
    <s v="87799"/>
    <s v="BUILDERS WAREHOUSE:HARTEBEESPOORT"/>
    <s v="COLOUR MAGIC 15CM"/>
    <n v="32"/>
    <n v="21.3"/>
    <n v="681.6"/>
    <n v="1111034.0600000012"/>
    <x v="13"/>
  </r>
  <r>
    <m/>
    <x v="162"/>
    <s v="Invoice"/>
    <s v="87826"/>
    <s v="BUILDERS WAREHOUSE:ROBINDALE"/>
    <s v="COLOUR MAGIC 15CM"/>
    <n v="64"/>
    <n v="21.3"/>
    <n v="1363.2"/>
    <n v="1112397.2600000012"/>
    <x v="13"/>
  </r>
  <r>
    <m/>
    <x v="162"/>
    <s v="Invoice"/>
    <s v="87828"/>
    <s v="BUILDERS WAREHOUSE:BOKSBURG (NEW)"/>
    <s v="COLOUR MAGIC 15CM"/>
    <n v="64"/>
    <n v="21.3"/>
    <n v="1363.2"/>
    <n v="1113760.4600000011"/>
    <x v="13"/>
  </r>
  <r>
    <m/>
    <x v="250"/>
    <s v="Invoice"/>
    <s v="87806"/>
    <s v="BUILDERS WAREHOUSE:FOURWAYS"/>
    <s v="COLOUR MAGIC 15CM"/>
    <n v="20"/>
    <n v="21.3"/>
    <n v="426"/>
    <n v="1114186.4600000011"/>
    <x v="13"/>
  </r>
  <r>
    <m/>
    <x v="250"/>
    <s v="Invoice"/>
    <s v="87809"/>
    <s v="FH CHAMBERLAIN TRADING (PTY) LTD:KYALAMI"/>
    <s v="COLOUR MAGIC 15CM"/>
    <n v="60"/>
    <n v="21.3"/>
    <n v="1278"/>
    <n v="1115464.4600000011"/>
    <x v="13"/>
  </r>
  <r>
    <m/>
    <x v="250"/>
    <s v="Invoice"/>
    <s v="87810"/>
    <s v="BUILDERS WAREHOUSE:ZAMBEZI"/>
    <s v="COLOUR MAGIC 15CM"/>
    <n v="144"/>
    <n v="21.3"/>
    <n v="3067.2"/>
    <n v="1118531.6600000011"/>
    <x v="13"/>
  </r>
  <r>
    <m/>
    <x v="250"/>
    <s v="Invoice"/>
    <s v="87811"/>
    <s v="BUILDERS WAREHOUSE:CENTURION"/>
    <s v="COLOUR MAGIC 15CM"/>
    <n v="32"/>
    <n v="21.3"/>
    <n v="681.6"/>
    <n v="1119213.2600000012"/>
    <x v="13"/>
  </r>
  <r>
    <m/>
    <x v="250"/>
    <s v="Invoice"/>
    <s v="87812"/>
    <s v="BUILDERS WAREHOUSE:GLEN EAGLES"/>
    <s v="COLOUR MAGIC 15CM"/>
    <n v="130"/>
    <n v="21.3"/>
    <n v="2769"/>
    <n v="1121982.2600000012"/>
    <x v="13"/>
  </r>
  <r>
    <m/>
    <x v="250"/>
    <s v="Invoice"/>
    <s v="87819"/>
    <s v="BUILDERS WAREHOUSE:BRYANSTON"/>
    <s v="COLOUR MAGIC 15CM"/>
    <n v="60"/>
    <n v="21.3"/>
    <n v="1278"/>
    <n v="1123260.2600000012"/>
    <x v="13"/>
  </r>
  <r>
    <m/>
    <x v="250"/>
    <s v="Invoice"/>
    <s v="87821"/>
    <s v="LIFESTYLE HOME GARDEN"/>
    <s v="COLOUR MAGIC 15CM"/>
    <n v="50"/>
    <n v="18.989999999999998"/>
    <n v="949.5"/>
    <n v="1124209.7600000012"/>
    <x v="13"/>
  </r>
  <r>
    <m/>
    <x v="250"/>
    <s v="Invoice"/>
    <s v="87822"/>
    <s v="LOTS OF POTS CENTURION"/>
    <s v="COLOUR MAGIC 15CM"/>
    <n v="128"/>
    <n v="14.95"/>
    <n v="1913.6"/>
    <n v="1126123.3600000013"/>
    <x v="13"/>
  </r>
  <r>
    <m/>
    <x v="323"/>
    <s v="Invoice"/>
    <s v="87808"/>
    <s v="FH CHAMBERLAIN TRADING (PTY) LTD:WATERKLOOF GLEN"/>
    <s v="COLOUR MAGIC 15CM"/>
    <n v="35"/>
    <n v="21.3"/>
    <n v="745.5"/>
    <n v="1126868.8600000013"/>
    <x v="13"/>
  </r>
  <r>
    <m/>
    <x v="323"/>
    <s v="Invoice"/>
    <s v="87813"/>
    <s v="FH CHAMBERLAIN TRADING (PTY) LTD:SILVER LAKES"/>
    <s v="COLOUR MAGIC 15CM"/>
    <n v="102"/>
    <n v="21.3"/>
    <n v="2172.6"/>
    <n v="1129041.4600000014"/>
    <x v="13"/>
  </r>
  <r>
    <m/>
    <x v="163"/>
    <s v="Invoice"/>
    <s v="87834"/>
    <s v="BUILDERS WAREHOUSE:STRUBENS VALLEY"/>
    <s v="COLOUR MAGIC 15CM"/>
    <n v="140"/>
    <n v="21.3"/>
    <n v="2982"/>
    <n v="1132023.4600000014"/>
    <x v="13"/>
  </r>
  <r>
    <m/>
    <x v="163"/>
    <s v="Invoice"/>
    <s v="87836"/>
    <s v="BUILDERS WAREHOUSE:NORTHRIDING"/>
    <s v="COLOUR MAGIC 15CM"/>
    <n v="20"/>
    <n v="21.3"/>
    <n v="426"/>
    <n v="1132449.4600000014"/>
    <x v="13"/>
  </r>
  <r>
    <m/>
    <x v="163"/>
    <s v="Invoice"/>
    <s v="87838"/>
    <s v="BUILDERS WAREHOUSE:NORWOOD"/>
    <s v="COLOUR MAGIC 15CM"/>
    <n v="16"/>
    <n v="21.3"/>
    <n v="340.8"/>
    <n v="1132790.2600000014"/>
    <x v="13"/>
  </r>
  <r>
    <m/>
    <x v="164"/>
    <s v="Invoice"/>
    <s v="87841"/>
    <s v="ROSES FOR U t/a URTH"/>
    <s v="PETUNIA SPECIAL 15CM"/>
    <n v="100"/>
    <n v="12"/>
    <n v="1200"/>
    <n v="1133990.2600000014"/>
    <x v="13"/>
  </r>
  <r>
    <m/>
    <x v="164"/>
    <s v="Invoice"/>
    <s v="87843"/>
    <s v="BUILDERS WAREHOUSE:EDENVALE"/>
    <s v="COLOUR MAGIC 15CM"/>
    <n v="32"/>
    <n v="21.3"/>
    <n v="681.6"/>
    <n v="1134671.8600000015"/>
    <x v="13"/>
  </r>
  <r>
    <m/>
    <x v="164"/>
    <s v="Invoice"/>
    <s v="87844"/>
    <s v="BUILDERS WAREHOUSE:CEDAR SQUARE"/>
    <s v="COLOUR MAGIC 15CM"/>
    <n v="20"/>
    <n v="21.3"/>
    <n v="426"/>
    <n v="1135097.8600000015"/>
    <x v="13"/>
  </r>
  <r>
    <m/>
    <x v="164"/>
    <s v="Invoice"/>
    <s v="87845"/>
    <s v="BUILDERS WAREHOUSE:SUNWARD PARK"/>
    <s v="COLOUR MAGIC 15CM"/>
    <n v="200"/>
    <n v="21.3"/>
    <n v="4260"/>
    <n v="1139357.8600000015"/>
    <x v="13"/>
  </r>
  <r>
    <m/>
    <x v="164"/>
    <s v="Invoice"/>
    <s v="87847"/>
    <s v="LIFESTYLE HOME GARDEN"/>
    <s v="PETUNIA SPECIAL 15CM"/>
    <n v="150"/>
    <n v="12"/>
    <n v="1800"/>
    <n v="1141157.8600000015"/>
    <x v="13"/>
  </r>
  <r>
    <m/>
    <x v="164"/>
    <s v="Invoice"/>
    <s v="87848"/>
    <s v="BUILDERS WAREHOUSE:NEWMARKET"/>
    <s v="COLOUR MAGIC 15CM"/>
    <n v="40"/>
    <n v="21.3"/>
    <n v="852"/>
    <n v="1142009.8600000015"/>
    <x v="13"/>
  </r>
  <r>
    <m/>
    <x v="164"/>
    <s v="Invoice"/>
    <s v="87850"/>
    <s v="PRETTY GARDENS"/>
    <s v="COLOUR MAGIC 15CM"/>
    <n v="32"/>
    <n v="19.989999999999998"/>
    <n v="639.67999999999995"/>
    <n v="1142649.5400000014"/>
    <x v="13"/>
  </r>
  <r>
    <m/>
    <x v="164"/>
    <s v="Invoice"/>
    <s v="87852"/>
    <s v="BUILDERS WAREHOUSE:MIDDELBURG"/>
    <s v="COLOUR MAGIC 15CM"/>
    <n v="20"/>
    <n v="21.3"/>
    <n v="426"/>
    <n v="1143075.5400000014"/>
    <x v="13"/>
  </r>
  <r>
    <m/>
    <x v="164"/>
    <s v="Invoice"/>
    <s v="87853"/>
    <s v="BUILDERS WAREHOUSE:BLOEMFONTEIN"/>
    <s v="COLOUR MAGIC 15CM"/>
    <n v="208"/>
    <n v="21.3"/>
    <n v="4430.3999999999996"/>
    <n v="1147505.9400000013"/>
    <x v="13"/>
  </r>
  <r>
    <m/>
    <x v="324"/>
    <s v="Invoice"/>
    <s v="87869"/>
    <s v="HABITITNAK/KEENGRO"/>
    <s v="PETUNIA SPECIAL 15CM"/>
    <n v="16"/>
    <n v="14.95"/>
    <n v="239.2"/>
    <n v="1147745.1400000013"/>
    <x v="13"/>
  </r>
  <r>
    <m/>
    <x v="324"/>
    <s v="Invoice"/>
    <s v="87869"/>
    <s v="HABITITNAK/KEENGRO"/>
    <s v="COLOUR MAGIC 15CM"/>
    <n v="32"/>
    <n v="19.989999999999998"/>
    <n v="639.67999999999995"/>
    <n v="1148384.8200000012"/>
    <x v="13"/>
  </r>
  <r>
    <m/>
    <x v="48"/>
    <s v="Invoice"/>
    <s v="87857"/>
    <s v="BUILDERS WAREHOUSE:CHERRY LANE"/>
    <s v="COLOUR MAGIC 15CM"/>
    <n v="20"/>
    <n v="21.3"/>
    <n v="426"/>
    <n v="1148810.8200000012"/>
    <x v="13"/>
  </r>
  <r>
    <m/>
    <x v="48"/>
    <s v="Invoice"/>
    <s v="87859"/>
    <s v="BUILDERS WAREHOUSE:FOURWAYS"/>
    <s v="COLOUR MAGIC 15CM"/>
    <n v="40"/>
    <n v="21.3"/>
    <n v="852"/>
    <n v="1149662.8200000012"/>
    <x v="13"/>
  </r>
  <r>
    <m/>
    <x v="48"/>
    <s v="Invoice"/>
    <s v="87860"/>
    <s v="BUILDERS WAREHOUSE:RUSTENBURG"/>
    <s v="COLOUR MAGIC 15CM"/>
    <n v="16"/>
    <n v="21.3"/>
    <n v="340.8"/>
    <n v="1150003.6200000013"/>
    <x v="13"/>
  </r>
  <r>
    <m/>
    <x v="48"/>
    <s v="Invoice"/>
    <s v="87861"/>
    <s v="BUILDERS WAREHOUSE:ZAMBEZI"/>
    <s v="COLOUR MAGIC 15CM"/>
    <n v="40"/>
    <n v="21.3"/>
    <n v="852"/>
    <n v="1150855.6200000013"/>
    <x v="13"/>
  </r>
  <r>
    <m/>
    <x v="165"/>
    <s v="Invoice"/>
    <s v="87874"/>
    <s v="BRAKPAN GARDEN CENTRE"/>
    <s v="COLOUR MAGIC 15CM"/>
    <n v="70"/>
    <n v="14.95"/>
    <n v="1046.5"/>
    <n v="1151902.1200000013"/>
    <x v="13"/>
  </r>
  <r>
    <m/>
    <x v="165"/>
    <s v="Invoice"/>
    <s v="87876"/>
    <s v="FH CHAMBERLAIN TRADING (PTY) LTD:RIVIERA"/>
    <s v="COLOUR MAGIC 15CM"/>
    <n v="40"/>
    <n v="21.3"/>
    <n v="852"/>
    <n v="1152754.1200000013"/>
    <x v="13"/>
  </r>
  <r>
    <m/>
    <x v="165"/>
    <s v="Invoice"/>
    <s v="87877"/>
    <s v="FH CHAMBERLAIN TRADING (PTY) LTD:KYALAMI"/>
    <s v="COLOUR MAGIC 15CM"/>
    <n v="100"/>
    <n v="21.3"/>
    <n v="2130"/>
    <n v="1154884.1200000013"/>
    <x v="13"/>
  </r>
  <r>
    <m/>
    <x v="165"/>
    <s v="Invoice"/>
    <s v="87887"/>
    <s v="BUILDERS WAREHOUSE:BETHLEHEM"/>
    <s v="COLOUR MAGIC 15CM"/>
    <n v="200"/>
    <n v="21.3"/>
    <n v="4260"/>
    <n v="1159144.1200000013"/>
    <x v="13"/>
  </r>
  <r>
    <m/>
    <x v="165"/>
    <s v="Invoice"/>
    <s v="87910"/>
    <s v="BUILDERS WAREHOUSE:MOKOPANE"/>
    <s v="COLOUR MAGIC 15CM"/>
    <n v="60"/>
    <n v="21.3"/>
    <n v="1278"/>
    <n v="1160422.1200000013"/>
    <x v="13"/>
  </r>
  <r>
    <m/>
    <x v="165"/>
    <s v="Invoice"/>
    <s v="87911"/>
    <s v="BUILDERS WAREHOUSE:THOHOYANDOU"/>
    <s v="COLOUR MAGIC 15CM"/>
    <n v="100"/>
    <n v="21.3"/>
    <n v="2130"/>
    <n v="1162552.1200000013"/>
    <x v="13"/>
  </r>
  <r>
    <m/>
    <x v="166"/>
    <s v="Invoice"/>
    <s v="87880"/>
    <s v="BUILDERS WAREHOUSE:GREENSTONE"/>
    <s v="COLOUR MAGIC 15CM"/>
    <n v="32"/>
    <n v="21.3"/>
    <n v="681.6"/>
    <n v="1163233.7200000014"/>
    <x v="13"/>
  </r>
  <r>
    <m/>
    <x v="166"/>
    <s v="Invoice"/>
    <s v="87882"/>
    <s v="BUILDERS WAREHOUSE:ROBINDALE"/>
    <s v="COLOUR MAGIC 15CM"/>
    <n v="64"/>
    <n v="21.3"/>
    <n v="1363.2"/>
    <n v="1164596.9200000013"/>
    <x v="13"/>
  </r>
  <r>
    <m/>
    <x v="166"/>
    <s v="Invoice"/>
    <s v="87900"/>
    <s v="LITTLE AUSTRIA"/>
    <s v="COLOUR MAGIC 15CM"/>
    <n v="16"/>
    <n v="19.989999999999998"/>
    <n v="319.83999999999997"/>
    <n v="1164916.7600000014"/>
    <x v="13"/>
  </r>
  <r>
    <m/>
    <x v="166"/>
    <s v="Invoice"/>
    <s v="87907"/>
    <s v="BUILDERS WAREHOUSE:BLOEMFONTEIN"/>
    <s v="COLOUR MAGIC 15CM"/>
    <n v="144"/>
    <n v="21.3"/>
    <n v="3067.2"/>
    <n v="1167983.9600000014"/>
    <x v="13"/>
  </r>
  <r>
    <m/>
    <x v="167"/>
    <s v="Invoice"/>
    <s v="87891"/>
    <s v="BUILDERS WAREHOUSE:RIVONIA"/>
    <s v="COLOUR MAGIC 15CM"/>
    <n v="105"/>
    <n v="21.3"/>
    <n v="2236.5"/>
    <n v="1170220.4600000014"/>
    <x v="13"/>
  </r>
  <r>
    <m/>
    <x v="167"/>
    <s v="Invoice"/>
    <s v="87894"/>
    <s v="THYME SQUARE"/>
    <s v="COLOUR MAGIC 15CM"/>
    <n v="23"/>
    <n v="19.989999999999998"/>
    <n v="459.77"/>
    <n v="1170680.2300000014"/>
    <x v="13"/>
  </r>
  <r>
    <m/>
    <x v="167"/>
    <s v="Invoice"/>
    <s v="87895"/>
    <s v="BUILDERS WAREHOUSE:NEWMARKET"/>
    <s v="COLOUR MAGIC 15CM"/>
    <n v="16"/>
    <n v="21.3"/>
    <n v="340.8"/>
    <n v="1171021.0300000014"/>
    <x v="13"/>
  </r>
  <r>
    <m/>
    <x v="167"/>
    <s v="Invoice"/>
    <s v="87897"/>
    <s v="BUILDERS WAREHOUSE:GLEN EAGLES"/>
    <s v="COLOUR MAGIC 15CM"/>
    <n v="70"/>
    <n v="21.3"/>
    <n v="1491"/>
    <n v="1172512.0300000014"/>
    <x v="13"/>
  </r>
  <r>
    <m/>
    <x v="167"/>
    <s v="Invoice"/>
    <s v="87913"/>
    <s v="BUILDERS WAREHOUSE:NELSPRUIT"/>
    <s v="COLOUR MAGIC 15CM"/>
    <n v="64"/>
    <n v="22.4"/>
    <n v="1433.6"/>
    <n v="1173945.6300000015"/>
    <x v="13"/>
  </r>
  <r>
    <m/>
    <x v="167"/>
    <s v="Invoice"/>
    <s v="87914"/>
    <s v="BUILDERS WAREHOUSE:NEWCASTLE"/>
    <s v="COLOUR MAGIC 15CM"/>
    <n v="174"/>
    <n v="22.4"/>
    <n v="3897.6"/>
    <n v="1177843.2300000016"/>
    <x v="13"/>
  </r>
  <r>
    <m/>
    <x v="307"/>
    <s v="Invoice"/>
    <s v="87915"/>
    <s v="SUNKIST GARDEN PAVILION"/>
    <s v="COLOUR MAGIC  15CM SANA PRICE"/>
    <n v="120"/>
    <n v="12"/>
    <n v="1440"/>
    <n v="1179283.2300000016"/>
    <x v="13"/>
  </r>
  <r>
    <m/>
    <x v="307"/>
    <s v="Invoice"/>
    <s v="87928"/>
    <s v="BUILDERS WAREHOUSE:GREENSTONE"/>
    <s v="COLOUR MAGIC 15CM"/>
    <n v="48"/>
    <n v="22.4"/>
    <n v="1075.2"/>
    <n v="1180358.4300000016"/>
    <x v="13"/>
  </r>
  <r>
    <m/>
    <x v="307"/>
    <s v="Invoice"/>
    <s v="87930"/>
    <s v="BUILDERS WAREHOUSE:NORWOOD"/>
    <s v="COLOUR MAGIC 15CM"/>
    <n v="32"/>
    <n v="22.4"/>
    <n v="716.8"/>
    <n v="1181075.2300000016"/>
    <x v="13"/>
  </r>
  <r>
    <m/>
    <x v="307"/>
    <s v="Invoice"/>
    <s v="87936"/>
    <s v="BUILDERS WAREHOUSE:STRUBENS VALLEY"/>
    <s v="COLOUR MAGIC 15CM"/>
    <n v="32"/>
    <n v="22.4"/>
    <n v="716.8"/>
    <n v="1181792.0300000017"/>
    <x v="13"/>
  </r>
  <r>
    <m/>
    <x v="307"/>
    <s v="Invoice"/>
    <s v="87937"/>
    <s v="BUILDERS WAREHOUSE:NOORDHEUWEL"/>
    <s v="COLOUR MAGIC 15CM"/>
    <n v="32"/>
    <n v="22.4"/>
    <n v="716.8"/>
    <n v="1182508.8300000017"/>
    <x v="13"/>
  </r>
  <r>
    <m/>
    <x v="168"/>
    <s v="Invoice"/>
    <s v="87916"/>
    <s v="BUILDERS WAREHOUSE:ERASMUS PARK"/>
    <s v="COLOUR MAGIC 15CM"/>
    <n v="98"/>
    <n v="22.4"/>
    <n v="2195.1999999999998"/>
    <n v="1184704.0300000017"/>
    <x v="13"/>
  </r>
  <r>
    <m/>
    <x v="168"/>
    <s v="Invoice"/>
    <s v="87917"/>
    <s v="BUILDERS WAREHOUSE:WOODLANDS"/>
    <s v="COLOUR MAGIC 15CM"/>
    <n v="64"/>
    <n v="22.4"/>
    <n v="1433.6"/>
    <n v="1186137.6300000018"/>
    <x v="13"/>
  </r>
  <r>
    <m/>
    <x v="168"/>
    <s v="Invoice"/>
    <s v="87920"/>
    <s v="BUILDERS WAREHOUSE:RASLOUW"/>
    <s v="COLOUR MAGIC 15CM"/>
    <n v="32"/>
    <n v="22.4"/>
    <n v="716.8"/>
    <n v="1186854.4300000018"/>
    <x v="13"/>
  </r>
  <r>
    <m/>
    <x v="168"/>
    <s v="Invoice"/>
    <s v="87922"/>
    <s v="BUILDERS WAREHOUSE:CENTURION"/>
    <s v="COLOUR MAGIC 15CM"/>
    <n v="40"/>
    <n v="22.4"/>
    <n v="896"/>
    <n v="1187750.4300000018"/>
    <x v="13"/>
  </r>
  <r>
    <m/>
    <x v="168"/>
    <s v="Invoice"/>
    <s v="87923"/>
    <s v="BUILDERS WAREHOUSE:CHERRY LANE"/>
    <s v="COLOUR MAGIC 15CM"/>
    <n v="20"/>
    <n v="22.4"/>
    <n v="448"/>
    <n v="1188198.4300000018"/>
    <x v="13"/>
  </r>
  <r>
    <m/>
    <x v="168"/>
    <s v="Invoice"/>
    <s v="87929"/>
    <s v="LOTS OF POTS CENTURION"/>
    <s v="COLOUR MAGIC 15CM"/>
    <n v="60"/>
    <n v="15.6"/>
    <n v="936"/>
    <n v="1189134.4300000018"/>
    <x v="13"/>
  </r>
  <r>
    <m/>
    <x v="169"/>
    <s v="Invoice"/>
    <s v="87938"/>
    <s v="BUILDERS WAREHOUSE:KLERKSDORP"/>
    <s v="COLOUR MAGIC 15CM"/>
    <n v="48"/>
    <n v="22.4"/>
    <n v="1075.2"/>
    <n v="1190209.6300000018"/>
    <x v="13"/>
  </r>
  <r>
    <m/>
    <x v="169"/>
    <s v="Invoice"/>
    <s v="87939"/>
    <s v="FH CHAMBERLAIN TRADING (PTY) LTD:RIVIERA"/>
    <s v="COLOUR MAGIC 15CM"/>
    <n v="20"/>
    <n v="21.3"/>
    <n v="426"/>
    <n v="1190635.6300000018"/>
    <x v="13"/>
  </r>
  <r>
    <m/>
    <x v="169"/>
    <s v="Invoice"/>
    <s v="87941"/>
    <s v="FH CHAMBERLAIN TRADING (PTY) LTD:MONTANA"/>
    <s v="COLOUR MAGIC 15CM"/>
    <n v="200"/>
    <n v="21.3"/>
    <n v="4260"/>
    <n v="1194895.6300000018"/>
    <x v="13"/>
  </r>
  <r>
    <m/>
    <x v="169"/>
    <s v="Invoice"/>
    <s v="87943"/>
    <s v="BUILDERS WAREHOUSE:CRAIGHALL PARK"/>
    <s v="COLOUR MAGIC 15CM"/>
    <n v="40"/>
    <n v="22.4"/>
    <n v="896"/>
    <n v="1195791.6300000018"/>
    <x v="13"/>
  </r>
  <r>
    <m/>
    <x v="169"/>
    <s v="Invoice"/>
    <s v="87952"/>
    <s v="GARDENSHOP PARKTOWN"/>
    <s v="COLOUR MAGIC 15CM"/>
    <n v="128"/>
    <n v="21.2"/>
    <n v="2713.6"/>
    <n v="1198505.2300000018"/>
    <x v="13"/>
  </r>
  <r>
    <m/>
    <x v="169"/>
    <s v="Invoice"/>
    <s v="87829"/>
    <s v="SECUNDA NURSERY"/>
    <s v="COLOUR MAGIC 15CM"/>
    <n v="32"/>
    <n v="19.989999999999998"/>
    <n v="639.67999999999995"/>
    <n v="1199144.9100000018"/>
    <x v="13"/>
  </r>
  <r>
    <m/>
    <x v="169"/>
    <s v="Invoice"/>
    <s v="87830"/>
    <s v="BUILDERS WAREHOUSE:SECUNDA"/>
    <s v="COLOUR MAGIC 15CM"/>
    <n v="64"/>
    <n v="22.4"/>
    <n v="1433.6"/>
    <n v="1200578.5100000019"/>
    <x v="13"/>
  </r>
  <r>
    <m/>
    <x v="170"/>
    <s v="Invoice"/>
    <s v="87940"/>
    <s v="AGRI 2 MARKET"/>
    <s v="COLOUR MAGIC 15CM"/>
    <n v="100"/>
    <n v="21.2"/>
    <n v="2120"/>
    <n v="1202698.5100000019"/>
    <x v="13"/>
  </r>
  <r>
    <m/>
    <x v="170"/>
    <s v="Invoice"/>
    <s v="87947"/>
    <s v="BUILDERS WAREHOUSE:BEDFORDVIEW"/>
    <s v="COLOUR MAGIC 15CM"/>
    <n v="32"/>
    <n v="22.4"/>
    <n v="716.8"/>
    <n v="1203415.3100000019"/>
    <x v="13"/>
  </r>
  <r>
    <m/>
    <x v="170"/>
    <s v="Invoice"/>
    <s v="87948"/>
    <s v="BUILDERS WAREHOUSE:NORTHRIDING"/>
    <s v="COLOUR MAGIC 15CM"/>
    <n v="60"/>
    <n v="22.4"/>
    <n v="1344"/>
    <n v="1204759.3100000019"/>
    <x v="13"/>
  </r>
  <r>
    <m/>
    <x v="170"/>
    <s v="Invoice"/>
    <s v="87949"/>
    <s v="BUILDERS WAREHOUSE:KEMPTON PARK"/>
    <s v="COLOUR MAGIC 15CM"/>
    <n v="64"/>
    <n v="22.4"/>
    <n v="1433.6"/>
    <n v="1206192.910000002"/>
    <x v="13"/>
  </r>
  <r>
    <m/>
    <x v="171"/>
    <s v="Invoice"/>
    <s v="87831"/>
    <s v="BUILDERS WAREHOUSE:SUNWARD PARK"/>
    <s v="COLOUR MAGIC 15CM"/>
    <n v="72"/>
    <n v="22.4"/>
    <n v="1612.8"/>
    <n v="1207805.7100000021"/>
    <x v="13"/>
  </r>
  <r>
    <m/>
    <x v="171"/>
    <s v="Invoice"/>
    <s v="87957"/>
    <s v="BUILDERS WAREHOUSE:BOKSBURG (NEW)"/>
    <s v="COLOUR MAGIC 15CM"/>
    <n v="60"/>
    <n v="22.4"/>
    <n v="1344"/>
    <n v="1209149.7100000021"/>
    <x v="13"/>
  </r>
  <r>
    <m/>
    <x v="171"/>
    <s v="Invoice"/>
    <s v="87958"/>
    <s v="BUILDERS WAREHOUSE:RIVONIA"/>
    <s v="COLOUR MAGIC 15CM"/>
    <n v="52"/>
    <n v="22.4"/>
    <n v="1164.8"/>
    <n v="1210314.5100000021"/>
    <x v="13"/>
  </r>
  <r>
    <m/>
    <x v="171"/>
    <s v="Invoice"/>
    <s v="87959"/>
    <s v="BUILDERS WAREHOUSE:CARNIVAL MALL"/>
    <s v="COLOUR MAGIC 15CM"/>
    <n v="16"/>
    <n v="22.4"/>
    <n v="358.4"/>
    <n v="1210672.910000002"/>
    <x v="13"/>
  </r>
  <r>
    <m/>
    <x v="171"/>
    <s v="Invoice"/>
    <s v="87961"/>
    <s v="BUILDERS WAREHOUSE:NEWMARKET"/>
    <s v="COLOUR MAGIC 15CM"/>
    <n v="64"/>
    <n v="22.4"/>
    <n v="1433.6"/>
    <n v="1212106.5100000021"/>
    <x v="13"/>
  </r>
  <r>
    <m/>
    <x v="171"/>
    <s v="Invoice"/>
    <s v="87962"/>
    <s v="BUILDERS WAREHOUSE:EDENVALE"/>
    <s v="COLOUR MAGIC 15CM"/>
    <n v="90"/>
    <n v="22.4"/>
    <n v="2016"/>
    <n v="1214122.5100000021"/>
    <x v="13"/>
  </r>
  <r>
    <m/>
    <x v="171"/>
    <s v="Invoice"/>
    <s v="87973"/>
    <s v="BUILDERS WAREHOUSE:MAFIKENG"/>
    <s v="COLOUR MAGIC 15CM"/>
    <n v="160"/>
    <n v="22.4"/>
    <n v="3584"/>
    <n v="1217706.5100000021"/>
    <x v="13"/>
  </r>
  <r>
    <m/>
    <x v="211"/>
    <s v="Invoice"/>
    <s v="87999"/>
    <s v="BUILDERS WAREHOUSE:STRUBENS VALLEY"/>
    <s v="COLOUR MAGIC 15CM"/>
    <n v="64"/>
    <n v="22.4"/>
    <n v="1433.6"/>
    <n v="1219140.1100000022"/>
    <x v="13"/>
  </r>
  <r>
    <m/>
    <x v="172"/>
    <s v="Invoice"/>
    <s v="87974"/>
    <s v="BUILDERS WAREHOUSE:RUSTENBURG"/>
    <s v="COLOUR MAGIC 15CM"/>
    <n v="64"/>
    <n v="22.4"/>
    <n v="1433.6"/>
    <n v="1220573.7100000023"/>
    <x v="13"/>
  </r>
  <r>
    <m/>
    <x v="172"/>
    <s v="Invoice"/>
    <s v="87975"/>
    <s v="BUILDERS WAREHOUSE:LYNNWOOD"/>
    <s v="COLOUR MAGIC 15CM"/>
    <n v="80"/>
    <n v="22.4"/>
    <n v="1792"/>
    <n v="1222365.7100000023"/>
    <x v="13"/>
  </r>
  <r>
    <m/>
    <x v="172"/>
    <s v="Invoice"/>
    <s v="87979"/>
    <s v="BUILDERS WAREHOUSE:CEDAR SQUARE"/>
    <s v="COLOUR MAGIC 15CM"/>
    <n v="16"/>
    <n v="22.4"/>
    <n v="358.4"/>
    <n v="1222724.1100000022"/>
    <x v="13"/>
  </r>
  <r>
    <m/>
    <x v="172"/>
    <s v="Invoice"/>
    <s v="87980"/>
    <s v="BUILDERS WAREHOUSE:FOURWAYS"/>
    <s v="COLOUR MAGIC 15CM"/>
    <n v="16"/>
    <n v="22.4"/>
    <n v="358.4"/>
    <n v="1223082.5100000021"/>
    <x v="13"/>
  </r>
  <r>
    <m/>
    <x v="172"/>
    <s v="Invoice"/>
    <s v="87983"/>
    <s v="BUILDERS WAREHOUSE:CHERRY LANE"/>
    <s v="COLOUR MAGIC 15CM"/>
    <n v="15"/>
    <n v="22.4"/>
    <n v="336"/>
    <n v="1223418.5100000021"/>
    <x v="13"/>
  </r>
  <r>
    <m/>
    <x v="172"/>
    <s v="Invoice"/>
    <s v="87985"/>
    <s v="BUILDERS WAREHOUSE:GLEN EAGLES"/>
    <s v="COLOUR MAGIC 15CM"/>
    <n v="48"/>
    <n v="22.4"/>
    <n v="1075.2"/>
    <n v="1224493.7100000021"/>
    <x v="13"/>
  </r>
  <r>
    <m/>
    <x v="172"/>
    <s v="Invoice"/>
    <s v="87986"/>
    <s v="CENTRAL NURSERY DEPOT"/>
    <s v="COLOUR MAGIC 15CM"/>
    <n v="60"/>
    <n v="21.2"/>
    <n v="1272"/>
    <n v="1225765.7100000021"/>
    <x v="13"/>
  </r>
  <r>
    <m/>
    <x v="172"/>
    <s v="Invoice"/>
    <s v="87989"/>
    <s v="BUILDERS WAREHOUSE:BRYANSTON"/>
    <s v="COLOUR MAGIC 15CM"/>
    <n v="20"/>
    <n v="22.4"/>
    <n v="448"/>
    <n v="1226213.7100000021"/>
    <x v="13"/>
  </r>
  <r>
    <m/>
    <x v="172"/>
    <s v="Invoice"/>
    <s v="87991"/>
    <s v="RANDWATER"/>
    <s v="COLOUR MAGIC 15CM"/>
    <n v="1"/>
    <n v="21.2"/>
    <n v="21.2"/>
    <n v="1226234.910000002"/>
    <x v="13"/>
  </r>
  <r>
    <m/>
    <x v="173"/>
    <s v="Invoice"/>
    <s v="88001"/>
    <s v="BUILDERS WAREHOUSE:SOUTHGATE"/>
    <s v="COLOUR MAGIC 15CM"/>
    <n v="10"/>
    <n v="22.4"/>
    <n v="224"/>
    <n v="1226458.910000002"/>
    <x v="13"/>
  </r>
  <r>
    <m/>
    <x v="173"/>
    <s v="Invoice"/>
    <s v="88002"/>
    <s v="BUILDERS WAREHOUSE:KLERKSDORP"/>
    <s v="COLOUR MAGIC 15CM"/>
    <n v="30"/>
    <n v="22.4"/>
    <n v="672"/>
    <n v="1227130.910000002"/>
    <x v="13"/>
  </r>
  <r>
    <m/>
    <x v="173"/>
    <s v="Invoice"/>
    <s v="88005"/>
    <s v="BUILDERS WAREHOUSE:ZAMBEZI"/>
    <s v="COLOUR MAGIC 15CM"/>
    <n v="40"/>
    <n v="22.4"/>
    <n v="896"/>
    <n v="1228026.910000002"/>
    <x v="13"/>
  </r>
  <r>
    <m/>
    <x v="173"/>
    <s v="Invoice"/>
    <s v="88007"/>
    <s v="FH CHAMBERLAIN TRADING (PTY) LTD:SILVER LAKES"/>
    <s v="COLOUR MAGIC 15CM"/>
    <n v="30"/>
    <n v="21.3"/>
    <n v="639"/>
    <n v="1228665.910000002"/>
    <x v="13"/>
  </r>
  <r>
    <m/>
    <x v="173"/>
    <s v="Invoice"/>
    <s v="88010"/>
    <s v="LIKHUTSA NURSERY"/>
    <s v="COLOUR MAGIC 15CM"/>
    <n v="30"/>
    <n v="14"/>
    <n v="420"/>
    <n v="1229085.910000002"/>
    <x v="13"/>
  </r>
  <r>
    <m/>
    <x v="173"/>
    <s v="Invoice"/>
    <s v="88010"/>
    <s v="LIKHUTSA NURSERY"/>
    <s v="PETUNIA BLACKBERRY 15CM"/>
    <n v="20"/>
    <n v="21.3"/>
    <n v="426"/>
    <n v="1229511.910000002"/>
    <x v="13"/>
  </r>
  <r>
    <m/>
    <x v="212"/>
    <s v="Invoice"/>
    <s v="88026"/>
    <s v="SYLVIA PASS GARDEN CENTRE"/>
    <s v="COLOUR MAGIC 15CM"/>
    <n v="40"/>
    <n v="21"/>
    <n v="840"/>
    <n v="1230351.910000002"/>
    <x v="13"/>
  </r>
  <r>
    <m/>
    <x v="212"/>
    <s v="Invoice"/>
    <s v="88050"/>
    <s v="BUILDERS WAREHOUSE:NELSPRUIT"/>
    <s v="COLOUR MAGIC 15CM"/>
    <n v="198"/>
    <n v="22.4"/>
    <n v="4435.2"/>
    <n v="1234787.110000002"/>
    <x v="13"/>
  </r>
  <r>
    <m/>
    <x v="212"/>
    <s v="Invoice"/>
    <s v="88051"/>
    <s v="BUILDERS WAREHOUSE:EMALALHENI"/>
    <s v="COLOUR MAGIC 15CM"/>
    <n v="48"/>
    <n v="22.4"/>
    <n v="1075.2"/>
    <n v="1235862.3100000019"/>
    <x v="13"/>
  </r>
  <r>
    <m/>
    <x v="174"/>
    <s v="Invoice"/>
    <s v="88022"/>
    <s v="BUILDERS WAREHOUSE:NORTHRIDING"/>
    <s v="COLOUR MAGIC 15CM"/>
    <n v="36"/>
    <n v="22.4"/>
    <n v="806.4"/>
    <n v="1236668.7100000018"/>
    <x v="13"/>
  </r>
  <r>
    <m/>
    <x v="174"/>
    <s v="Invoice"/>
    <s v="88028"/>
    <s v="BUILDERS WAREHOUSE:EDENVALE"/>
    <s v="COLOUR MAGIC 15CM"/>
    <n v="40"/>
    <n v="22.4"/>
    <n v="896"/>
    <n v="1237564.7100000018"/>
    <x v="13"/>
  </r>
  <r>
    <m/>
    <x v="174"/>
    <s v="Invoice"/>
    <s v="88030"/>
    <s v="BUILDERS WAREHOUSE:RIVONIA"/>
    <s v="COLOUR MAGIC 15CM"/>
    <n v="60"/>
    <n v="22.4"/>
    <n v="1344"/>
    <n v="1238908.7100000018"/>
    <x v="13"/>
  </r>
  <r>
    <m/>
    <x v="174"/>
    <s v="Invoice"/>
    <s v="88031"/>
    <s v="BUILDERS WAREHOUSE:SUNWARD PARK"/>
    <s v="COLOUR MAGIC 15CM"/>
    <n v="40"/>
    <n v="22.4"/>
    <n v="896"/>
    <n v="1239804.7100000018"/>
    <x v="13"/>
  </r>
  <r>
    <m/>
    <x v="174"/>
    <s v="Invoice"/>
    <s v="88032"/>
    <s v="BUILDERS WAREHOUSE:NEWMARKET"/>
    <s v="COLOUR MAGIC 15CM"/>
    <n v="82"/>
    <n v="22.4"/>
    <n v="1836.8"/>
    <n v="1241641.5100000019"/>
    <x v="13"/>
  </r>
  <r>
    <m/>
    <x v="174"/>
    <s v="Invoice"/>
    <s v="88033"/>
    <s v="BUILDERS WAREHOUSE:BOKSBURG (NEW)"/>
    <s v="COLOUR MAGIC 15CM"/>
    <n v="100"/>
    <n v="22.4"/>
    <n v="2240"/>
    <n v="1243881.5100000019"/>
    <x v="13"/>
  </r>
  <r>
    <m/>
    <x v="174"/>
    <s v="Invoice"/>
    <s v="88038"/>
    <s v="THYME SQUARE"/>
    <s v="COLOUR MAGIC 15CM"/>
    <n v="54"/>
    <n v="21.2"/>
    <n v="1144.8"/>
    <n v="1245026.3100000019"/>
    <x v="13"/>
  </r>
  <r>
    <m/>
    <x v="174"/>
    <s v="Invoice"/>
    <s v="88039"/>
    <s v="MONKEY FOUNTAIN NURSERY"/>
    <s v="COLOUR MAGIC 15CM"/>
    <n v="60"/>
    <n v="20"/>
    <n v="1200"/>
    <n v="1246226.3100000019"/>
    <x v="13"/>
  </r>
  <r>
    <m/>
    <x v="174"/>
    <s v="Invoice"/>
    <s v="88041"/>
    <s v="ECKARDS GARDEN PAVILION"/>
    <s v="COLOUR MAGIC 15CM"/>
    <n v="14"/>
    <n v="21"/>
    <n v="294"/>
    <n v="1246520.3100000019"/>
    <x v="13"/>
  </r>
  <r>
    <m/>
    <x v="174"/>
    <s v="Invoice"/>
    <s v="88042"/>
    <s v="FH CHAMBERLAIN TRADING (PTY) LTD:KYALAMI"/>
    <s v="COLOUR MAGIC 15CM"/>
    <n v="150"/>
    <n v="21.3"/>
    <n v="3195"/>
    <n v="1249715.3100000019"/>
    <x v="13"/>
  </r>
  <r>
    <m/>
    <x v="174"/>
    <s v="Invoice"/>
    <s v="88055"/>
    <s v="PRETTY GARDENS"/>
    <s v="COLOUR MAGIC 15CM"/>
    <n v="36"/>
    <n v="21.2"/>
    <n v="763.2"/>
    <n v="1250478.5100000019"/>
    <x v="13"/>
  </r>
  <r>
    <m/>
    <x v="174"/>
    <s v="Invoice"/>
    <s v="88058"/>
    <s v="SPAR NORTH RAND DC:QUEENSWOOD"/>
    <s v="COLOUR MAGIC 15CM"/>
    <n v="16"/>
    <n v="20"/>
    <n v="320"/>
    <n v="1250798.5100000019"/>
    <x v="13"/>
  </r>
  <r>
    <m/>
    <x v="174"/>
    <s v="Invoice"/>
    <s v="88062"/>
    <s v="BUILDERS WAREHOUSE:HARTEBEESPOORT"/>
    <s v="COLOUR MAGIC 15CM"/>
    <n v="90"/>
    <n v="22.4"/>
    <n v="2016"/>
    <n v="1252814.5100000019"/>
    <x v="13"/>
  </r>
  <r>
    <m/>
    <x v="214"/>
    <s v="Invoice"/>
    <s v="88056"/>
    <s v="BUILDERS WAREHOUSE:HARTEBEESPOORT"/>
    <s v="COLOUR MAGIC 15CM"/>
    <n v="32"/>
    <n v="22.4"/>
    <n v="716.8"/>
    <n v="1253531.3100000019"/>
    <x v="13"/>
  </r>
  <r>
    <m/>
    <x v="214"/>
    <s v="Invoice"/>
    <s v="88087"/>
    <s v="HABITITNAK/KEENGRO"/>
    <s v="DIANTHUS 15CM"/>
    <n v="32"/>
    <n v="17"/>
    <n v="544"/>
    <n v="1254075.3100000019"/>
    <x v="13"/>
  </r>
  <r>
    <m/>
    <x v="214"/>
    <s v="Invoice"/>
    <s v="88090"/>
    <s v="BUILDERS WAREHOUSE:STRUBENS VALLEY"/>
    <s v="COLOUR MAGIC 15CM"/>
    <n v="40"/>
    <n v="22.4"/>
    <n v="896"/>
    <n v="1254971.3100000019"/>
    <x v="13"/>
  </r>
  <r>
    <m/>
    <x v="214"/>
    <s v="Invoice"/>
    <s v="88091"/>
    <s v="BUILDERS WAREHOUSE:NOORDHEUWEL"/>
    <s v="COLOUR MAGIC 15CM"/>
    <n v="20"/>
    <n v="22.4"/>
    <n v="448"/>
    <n v="1255419.3100000019"/>
    <x v="13"/>
  </r>
  <r>
    <m/>
    <x v="175"/>
    <s v="Invoice"/>
    <s v="88063"/>
    <s v="BUILDERS WAREHOUSE:RASLOUW"/>
    <s v="COLOUR MAGIC 15CM"/>
    <n v="72"/>
    <n v="22.4"/>
    <n v="1612.8"/>
    <n v="1257032.110000002"/>
    <x v="13"/>
  </r>
  <r>
    <m/>
    <x v="175"/>
    <s v="Invoice"/>
    <s v="88064"/>
    <s v="BUILDERS WAREHOUSE:RUSTENBURG"/>
    <s v="COLOUR MAGIC 15CM"/>
    <n v="20"/>
    <n v="22.4"/>
    <n v="448"/>
    <n v="1257480.110000002"/>
    <x v="13"/>
  </r>
  <r>
    <m/>
    <x v="175"/>
    <s v="Invoice"/>
    <s v="88069"/>
    <s v="BUILDERS WAREHOUSE:ERASMUS PARK"/>
    <s v="COLOUR MAGIC 15CM"/>
    <n v="64"/>
    <n v="22.4"/>
    <n v="1433.6"/>
    <n v="1258913.7100000021"/>
    <x v="13"/>
  </r>
  <r>
    <m/>
    <x v="175"/>
    <s v="Invoice"/>
    <s v="88071"/>
    <s v="BUILDERS WAREHOUSE:ZAMBEZI"/>
    <s v="COLOUR MAGIC 15CM"/>
    <n v="56"/>
    <n v="22.4"/>
    <n v="1254.4000000000001"/>
    <n v="1260168.110000002"/>
    <x v="13"/>
  </r>
  <r>
    <m/>
    <x v="175"/>
    <s v="Invoice"/>
    <s v="88074"/>
    <s v="CENTRAL NURSERY DEPOT"/>
    <s v="COLOUR MAGIC 15CM"/>
    <n v="20"/>
    <n v="21.2"/>
    <n v="424"/>
    <n v="1260592.110000002"/>
    <x v="13"/>
  </r>
  <r>
    <m/>
    <x v="175"/>
    <s v="Invoice"/>
    <s v="88077"/>
    <s v="BUILDERS WAREHOUSE:RIVONIA"/>
    <s v="COLOUR MAGIC 15CM"/>
    <n v="20"/>
    <n v="22.4"/>
    <n v="448"/>
    <n v="1261040.110000002"/>
    <x v="13"/>
  </r>
  <r>
    <m/>
    <x v="175"/>
    <s v="Invoice"/>
    <s v="88020"/>
    <s v="BUILDERS WAREHOUSE:GLEN EAGLES"/>
    <s v="COLOUR MAGIC 15CM"/>
    <n v="46"/>
    <n v="22.4"/>
    <n v="1030.4000000000001"/>
    <n v="1262070.5100000019"/>
    <x v="13"/>
  </r>
  <r>
    <m/>
    <x v="175"/>
    <s v="Invoice"/>
    <s v="88079"/>
    <s v="BUILDERS WAREHOUSE:CHERRY LANE"/>
    <s v="COLOUR MAGIC 15CM"/>
    <n v="10"/>
    <n v="22.4"/>
    <n v="224"/>
    <n v="1262294.5100000019"/>
    <x v="13"/>
  </r>
  <r>
    <m/>
    <x v="175"/>
    <s v="Invoice"/>
    <s v="88095"/>
    <s v="AGRI 2 MARKET"/>
    <s v="COLOUR MAGIC 15CM"/>
    <n v="50"/>
    <n v="17.2"/>
    <n v="860"/>
    <n v="1263154.5100000019"/>
    <x v="13"/>
  </r>
  <r>
    <m/>
    <x v="251"/>
    <s v="Invoice"/>
    <s v="88098"/>
    <s v="BUILDERS WAREHOUSE:CRAIGHALL PARK"/>
    <s v="COLOUR MAGIC 15CM"/>
    <n v="10"/>
    <n v="22.4"/>
    <n v="224"/>
    <n v="1263378.5100000019"/>
    <x v="13"/>
  </r>
  <r>
    <m/>
    <x v="251"/>
    <s v="Invoice"/>
    <s v="88100"/>
    <s v="BUILDERS WAREHOUSE:SOUTHGATE"/>
    <s v="COLOUR MAGIC 15CM"/>
    <n v="15"/>
    <n v="22.4"/>
    <n v="336"/>
    <n v="1263714.5100000019"/>
    <x v="13"/>
  </r>
  <r>
    <m/>
    <x v="252"/>
    <s v="Invoice"/>
    <s v="88105"/>
    <s v="FH CHAMBERLAIN TRADING (PTY) LTD:SILVER LAKES"/>
    <s v="COLOUR MAGIC 15CM"/>
    <n v="40"/>
    <n v="21.3"/>
    <n v="852"/>
    <n v="1264566.5100000019"/>
    <x v="13"/>
  </r>
  <r>
    <m/>
    <x v="252"/>
    <s v="Invoice"/>
    <s v="88106"/>
    <s v="BUILDERS WAREHOUSE:STRUBENS VALLEY"/>
    <s v="COLOUR MAGIC 15CM"/>
    <n v="60"/>
    <n v="22.4"/>
    <n v="1344"/>
    <n v="1265910.5100000019"/>
    <x v="13"/>
  </r>
  <r>
    <m/>
    <x v="252"/>
    <s v="Invoice"/>
    <s v="88107"/>
    <s v="BUILDERS WAREHOUSE:NOORDHEUWEL"/>
    <s v="COLOUR MAGIC 15CM"/>
    <n v="20"/>
    <n v="22.4"/>
    <n v="448"/>
    <n v="1266358.5100000019"/>
    <x v="13"/>
  </r>
  <r>
    <m/>
    <x v="252"/>
    <s v="Invoice"/>
    <s v="88109"/>
    <s v="BUILDERS WAREHOUSE:NORTHRIDING"/>
    <s v="COLOUR MAGIC 15CM"/>
    <n v="16"/>
    <n v="22.4"/>
    <n v="358.4"/>
    <n v="1266716.9100000018"/>
    <x v="13"/>
  </r>
  <r>
    <m/>
    <x v="252"/>
    <s v="Invoice"/>
    <s v="88110"/>
    <s v="BUILDERS WAREHOUSE:KEMPTON PARK"/>
    <s v="COLOUR MAGIC 15CM"/>
    <n v="32"/>
    <n v="22.4"/>
    <n v="716.8"/>
    <n v="1267433.7100000018"/>
    <x v="13"/>
  </r>
  <r>
    <m/>
    <x v="252"/>
    <s v="Invoice"/>
    <s v="88112"/>
    <s v="FH CHAMBERLAIN TRADING (PTY) LTD:RIVIERA"/>
    <s v="COLOUR MAGIC 15CM"/>
    <n v="40"/>
    <n v="21.3"/>
    <n v="852"/>
    <n v="1268285.7100000018"/>
    <x v="13"/>
  </r>
  <r>
    <m/>
    <x v="252"/>
    <s v="Invoice"/>
    <s v="88115"/>
    <s v="BUILDERS WAREHOUSE:NORWOOD"/>
    <s v="COLOUR MAGIC 15CM"/>
    <n v="60"/>
    <n v="22.4"/>
    <n v="1344"/>
    <n v="1269629.7100000018"/>
    <x v="13"/>
  </r>
  <r>
    <m/>
    <x v="252"/>
    <s v="Invoice"/>
    <s v="88132"/>
    <s v="BUILDERS WAREHOUSE:NEWCASTLE"/>
    <s v="COLOUR MAGIC 15CM"/>
    <n v="192"/>
    <n v="22.4"/>
    <n v="4300.8"/>
    <n v="1273930.5100000019"/>
    <x v="13"/>
  </r>
  <r>
    <m/>
    <x v="252"/>
    <s v="Invoice"/>
    <s v="88137"/>
    <s v="LITTLE AUSTRIA"/>
    <s v="COLOUR MAGIC 15CM"/>
    <n v="31"/>
    <n v="21.2"/>
    <n v="657.2"/>
    <n v="1274587.7100000018"/>
    <x v="13"/>
  </r>
  <r>
    <m/>
    <x v="252"/>
    <s v="Invoice"/>
    <s v="88148"/>
    <s v="BUILDERS WAREHOUSE:POLOKWANE"/>
    <s v="COLOUR MAGIC 15CM"/>
    <n v="25"/>
    <n v="22.4"/>
    <n v="560"/>
    <n v="1275147.7100000018"/>
    <x v="13"/>
  </r>
  <r>
    <m/>
    <x v="252"/>
    <s v="Invoice"/>
    <s v="88149"/>
    <s v="BUILDERS WAREHOUSE:MOKOPANE"/>
    <s v="COLOUR MAGIC 15CM"/>
    <n v="60"/>
    <n v="22.4"/>
    <n v="1344"/>
    <n v="1276491.7100000018"/>
    <x v="13"/>
  </r>
  <r>
    <m/>
    <x v="176"/>
    <s v="Invoice"/>
    <s v="88117"/>
    <s v="BUILDERS WAREHOUSE:EDENVALE"/>
    <s v="COLOUR MAGIC 15CM"/>
    <n v="70"/>
    <n v="22.4"/>
    <n v="1568"/>
    <n v="1278059.7100000018"/>
    <x v="13"/>
  </r>
  <r>
    <m/>
    <x v="176"/>
    <s v="Invoice"/>
    <s v="88119"/>
    <s v="BUILDERS WAREHOUSE:CARNIVAL MALL"/>
    <s v="COLOUR MAGIC 15CM"/>
    <n v="32"/>
    <n v="22.4"/>
    <n v="716.8"/>
    <n v="1278776.5100000019"/>
    <x v="13"/>
  </r>
  <r>
    <m/>
    <x v="176"/>
    <s v="Invoice"/>
    <s v="88120"/>
    <s v="BUILDERS WAREHOUSE:CEDAR SQUARE"/>
    <s v="COLOUR MAGIC 15CM"/>
    <n v="20"/>
    <n v="22.4"/>
    <n v="448"/>
    <n v="1279224.5100000019"/>
    <x v="13"/>
  </r>
  <r>
    <m/>
    <x v="176"/>
    <s v="Invoice"/>
    <s v="88121"/>
    <s v="THYME SQUARE"/>
    <s v="COLOUR MAGIC 15CM"/>
    <n v="65"/>
    <n v="21.2"/>
    <n v="1378"/>
    <n v="1280602.5100000019"/>
    <x v="13"/>
  </r>
  <r>
    <m/>
    <x v="176"/>
    <s v="Invoice"/>
    <s v="88123"/>
    <s v="BUILDERS WAREHOUSE:RIVONIA"/>
    <s v="COLOUR MAGIC 15CM"/>
    <n v="82"/>
    <n v="22.4"/>
    <n v="1836.8"/>
    <n v="1282439.3100000019"/>
    <x v="13"/>
  </r>
  <r>
    <m/>
    <x v="176"/>
    <s v="Invoice"/>
    <s v="88124"/>
    <s v="BUILDERS WAREHOUSE:BOKSBURG (NEW)"/>
    <s v="COLOUR MAGIC 15CM"/>
    <n v="50"/>
    <n v="22.4"/>
    <n v="1120"/>
    <n v="1283559.3100000019"/>
    <x v="13"/>
  </r>
  <r>
    <m/>
    <x v="176"/>
    <s v="Invoice"/>
    <s v="88125"/>
    <s v="BUILDERS WAREHOUSE:NORTHMEAD"/>
    <s v="COLOUR MAGIC 15CM"/>
    <n v="160"/>
    <n v="22.4"/>
    <n v="3584"/>
    <n v="1287143.3100000019"/>
    <x v="13"/>
  </r>
  <r>
    <m/>
    <x v="176"/>
    <s v="Invoice"/>
    <s v="88127"/>
    <s v="THE INTERIOR SHOP"/>
    <s v="COLOUR MAGIC 15CM"/>
    <n v="35"/>
    <n v="21.2"/>
    <n v="742"/>
    <n v="1287885.3100000019"/>
    <x v="13"/>
  </r>
  <r>
    <m/>
    <x v="176"/>
    <s v="Invoice"/>
    <s v="88130"/>
    <s v="BUILDERS WAREHOUSE:NEWMARKET"/>
    <s v="COLOUR MAGIC 15CM"/>
    <n v="136"/>
    <n v="22.4"/>
    <n v="3046.4"/>
    <n v="1290931.7100000018"/>
    <x v="13"/>
  </r>
  <r>
    <m/>
    <x v="176"/>
    <s v="Invoice"/>
    <s v="88131"/>
    <s v="BUILDERS WAREHOUSE:GLEN EAGLES"/>
    <s v="COLOUR MAGIC 15CM"/>
    <n v="144"/>
    <n v="22.4"/>
    <n v="3225.6"/>
    <n v="1294157.3100000019"/>
    <x v="13"/>
  </r>
  <r>
    <m/>
    <x v="176"/>
    <s v="Invoice"/>
    <s v="88133"/>
    <s v="BUILDERS WAREHOUSE:NORTHRIDING"/>
    <s v="COLOUR MAGIC 15CM"/>
    <n v="50"/>
    <n v="0"/>
    <n v="0"/>
    <n v="1294157.3100000019"/>
    <x v="13"/>
  </r>
  <r>
    <m/>
    <x v="176"/>
    <s v="Invoice"/>
    <s v="88134"/>
    <s v="BUILDERS WAREHOUSE:SUNWARD PARK"/>
    <s v="COLOUR MAGIC 15CM"/>
    <n v="128"/>
    <n v="22.4"/>
    <n v="2867.2"/>
    <n v="1297024.5100000019"/>
    <x v="13"/>
  </r>
  <r>
    <m/>
    <x v="176"/>
    <s v="Invoice"/>
    <s v="88143"/>
    <s v="PRETTY GARDENS"/>
    <s v="COLOUR MAGIC 15CM"/>
    <n v="59"/>
    <n v="21.2"/>
    <n v="1250.8"/>
    <n v="1298275.3100000019"/>
    <x v="13"/>
  </r>
  <r>
    <m/>
    <x v="176"/>
    <s v="Invoice"/>
    <s v="88145"/>
    <s v="BUILDERS WAREHOUSE:BLOEMFONTEIN"/>
    <s v="COLOUR MAGIC 15CM"/>
    <n v="160"/>
    <n v="22.4"/>
    <n v="3584"/>
    <n v="1301859.3100000019"/>
    <x v="13"/>
  </r>
  <r>
    <m/>
    <x v="176"/>
    <s v="Invoice"/>
    <s v="88147"/>
    <s v="BUILDERS WAREHOUSE:THOHOYANDOU"/>
    <s v="COLOUR MAGIC 15CM"/>
    <n v="200"/>
    <n v="22.4"/>
    <n v="4480"/>
    <n v="1306339.3100000019"/>
    <x v="13"/>
  </r>
  <r>
    <m/>
    <x v="318"/>
    <s v="Invoice"/>
    <s v="88142"/>
    <s v="BROOKSLINK TRADING &amp; PROJECTS"/>
    <s v="COLOUR MAGIC 15CM"/>
    <n v="49"/>
    <n v="14.95"/>
    <n v="732.55"/>
    <n v="1307071.860000002"/>
    <x v="13"/>
  </r>
  <r>
    <m/>
    <x v="318"/>
    <s v="Invoice"/>
    <s v="88173"/>
    <s v="LITTLE AUSTRIA"/>
    <s v="COLOUR MAGIC 15CM"/>
    <n v="48"/>
    <n v="21.2"/>
    <n v="1017.6"/>
    <n v="1308089.4600000021"/>
    <x v="13"/>
  </r>
  <r>
    <m/>
    <x v="318"/>
    <s v="Invoice"/>
    <s v="88176"/>
    <s v="RAINBOW GARDEN AND HOME CENTRE"/>
    <s v="COLOUR MAGIC 15CM"/>
    <n v="32"/>
    <n v="21.2"/>
    <n v="678.4"/>
    <n v="1308767.860000002"/>
    <x v="13"/>
  </r>
  <r>
    <m/>
    <x v="318"/>
    <s v="Invoice"/>
    <s v="88179"/>
    <s v="BUILDERS WAREHOUSE:ROBINDALE"/>
    <s v="COLOUR MAGIC 15CM"/>
    <n v="16"/>
    <n v="22.4"/>
    <n v="358.4"/>
    <n v="1309126.2600000019"/>
    <x v="13"/>
  </r>
  <r>
    <m/>
    <x v="318"/>
    <s v="Invoice"/>
    <s v="88186"/>
    <s v="BUILDERS WAREHOUSE:STRUBENS VALLEY"/>
    <s v="COLOUR MAGIC 15CM"/>
    <n v="166"/>
    <n v="22.4"/>
    <n v="3718.4"/>
    <n v="1312844.6600000018"/>
    <x v="13"/>
  </r>
  <r>
    <m/>
    <x v="318"/>
    <s v="Invoice"/>
    <s v="88187"/>
    <s v="BUILDERS WAREHOUSE:NOORDHEUWEL"/>
    <s v="COLOUR MAGIC 15CM"/>
    <n v="48"/>
    <n v="22.4"/>
    <n v="1075.2"/>
    <n v="1313919.8600000017"/>
    <x v="13"/>
  </r>
  <r>
    <m/>
    <x v="177"/>
    <s v="Invoice"/>
    <s v="88151"/>
    <s v="BUILDERS WAREHOUSE:RIVONIA"/>
    <s v="COLOUR MAGIC 15CM"/>
    <n v="55"/>
    <n v="22.4"/>
    <n v="1232"/>
    <n v="1315151.8600000017"/>
    <x v="13"/>
  </r>
  <r>
    <m/>
    <x v="177"/>
    <s v="Invoice"/>
    <s v="88152"/>
    <s v="BUILDERS WAREHOUSE:ERASMUS PARK"/>
    <s v="COLOUR MAGIC 15CM"/>
    <n v="128"/>
    <n v="22.4"/>
    <n v="2867.2"/>
    <n v="1318019.0600000017"/>
    <x v="13"/>
  </r>
  <r>
    <m/>
    <x v="177"/>
    <s v="Invoice"/>
    <s v="88153"/>
    <s v="BUILDERS WAREHOUSE:GEZINA NEW"/>
    <s v="COLOUR MAGIC 15CM"/>
    <n v="60"/>
    <n v="22.4"/>
    <n v="1344"/>
    <n v="1319363.0600000017"/>
    <x v="13"/>
  </r>
  <r>
    <m/>
    <x v="177"/>
    <s v="Invoice"/>
    <s v="88155"/>
    <s v="BUILDERS WAREHOUSE:FOURWAYS"/>
    <s v="COLOUR MAGIC 15CM"/>
    <n v="20"/>
    <n v="22.4"/>
    <n v="448"/>
    <n v="1319811.0600000017"/>
    <x v="13"/>
  </r>
  <r>
    <m/>
    <x v="177"/>
    <s v="Invoice"/>
    <s v="88156"/>
    <s v="BUILDERS WAREHOUSE:LYNNWOOD"/>
    <s v="COLOUR MAGIC 15CM"/>
    <n v="32"/>
    <n v="22.4"/>
    <n v="716.8"/>
    <n v="1320527.8600000017"/>
    <x v="13"/>
  </r>
  <r>
    <m/>
    <x v="177"/>
    <s v="Invoice"/>
    <s v="88158"/>
    <s v="BUILDERS WAREHOUSE:RUSTENBURG"/>
    <s v="COLOUR MAGIC 15CM"/>
    <n v="40"/>
    <n v="22.4"/>
    <n v="896"/>
    <n v="1321423.8600000017"/>
    <x v="13"/>
  </r>
  <r>
    <m/>
    <x v="177"/>
    <s v="Invoice"/>
    <s v="88162"/>
    <s v="LIFESTYLE HOME GARDEN"/>
    <s v="COLOUR MAGIC 15CM"/>
    <n v="192"/>
    <n v="21"/>
    <n v="4032"/>
    <n v="1325455.8600000017"/>
    <x v="13"/>
  </r>
  <r>
    <m/>
    <x v="177"/>
    <s v="Invoice"/>
    <s v="88164"/>
    <s v="BUILDERS WAREHOUSE:GLEN EAGLES"/>
    <s v="COLOUR MAGIC 15CM"/>
    <n v="45"/>
    <n v="22.4"/>
    <n v="1008"/>
    <n v="1326463.8600000017"/>
    <x v="13"/>
  </r>
  <r>
    <m/>
    <x v="177"/>
    <s v="Invoice"/>
    <s v="88167"/>
    <s v="BUILDERS WAREHOUSE:KEMPTON PARK"/>
    <s v="COLOUR MAGIC 15CM"/>
    <n v="128"/>
    <n v="22.4"/>
    <n v="2867.2"/>
    <n v="1329331.0600000017"/>
    <x v="13"/>
  </r>
  <r>
    <m/>
    <x v="177"/>
    <s v="Invoice"/>
    <s v="88168"/>
    <s v="BUILDERS WAREHOUSE:CHERRY LANE"/>
    <s v="COLOUR MAGIC 15CM"/>
    <n v="25"/>
    <n v="22.4"/>
    <n v="560"/>
    <n v="1329891.0600000017"/>
    <x v="13"/>
  </r>
  <r>
    <m/>
    <x v="177"/>
    <s v="Invoice"/>
    <s v="88188"/>
    <s v="BUILDERS WAREHOUSE:VEREENIGING"/>
    <s v="COLOUR MAGIC 15CM"/>
    <n v="32"/>
    <n v="22.4"/>
    <n v="716.8"/>
    <n v="1330607.8600000017"/>
    <x v="13"/>
  </r>
  <r>
    <m/>
    <x v="177"/>
    <s v="Invoice"/>
    <s v="88206"/>
    <s v="SECUNDA NURSERY"/>
    <s v="COLOUR MAGIC 15CM"/>
    <n v="16"/>
    <n v="20.9"/>
    <n v="334.4"/>
    <n v="1330942.2600000016"/>
    <x v="13"/>
  </r>
  <r>
    <m/>
    <x v="177"/>
    <s v="Invoice"/>
    <s v="88209"/>
    <s v="BUILDERS WAREHOUSE:SECUNDA"/>
    <s v="COLOUR MAGIC 15CM"/>
    <n v="32"/>
    <n v="22.4"/>
    <n v="716.8"/>
    <n v="1331659.0600000017"/>
    <x v="13"/>
  </r>
  <r>
    <m/>
    <x v="177"/>
    <s v="Invoice"/>
    <s v="88210"/>
    <s v="BUILDERS WAREHOUSE:NELSPRUIT"/>
    <s v="COLOUR MAGIC 15CM"/>
    <n v="235"/>
    <n v="22.4"/>
    <n v="5264"/>
    <n v="1336923.0600000017"/>
    <x v="13"/>
  </r>
  <r>
    <m/>
    <x v="178"/>
    <s v="Invoice"/>
    <s v="88189"/>
    <s v="BUILDERS WAREHOUSE:MIDRAND"/>
    <s v="COLOUR MAGIC 15CM"/>
    <n v="64"/>
    <n v="22.4"/>
    <n v="1433.6"/>
    <n v="1338356.6600000018"/>
    <x v="13"/>
  </r>
  <r>
    <m/>
    <x v="178"/>
    <s v="Invoice"/>
    <s v="88192"/>
    <s v="FH CHAMBERLAIN TRADING (PTY) LTD:SILVER LAKES"/>
    <s v="COLOUR MAGIC 15CM"/>
    <n v="80"/>
    <n v="21.3"/>
    <n v="1704"/>
    <n v="1340060.6600000018"/>
    <x v="13"/>
  </r>
  <r>
    <m/>
    <x v="178"/>
    <s v="Invoice"/>
    <s v="88193"/>
    <s v="FH CHAMBERLAIN TRADING (PTY) LTD:RIVIERA"/>
    <s v="COLOUR MAGIC 15CM"/>
    <n v="30"/>
    <n v="21.3"/>
    <n v="639"/>
    <n v="1340699.6600000018"/>
    <x v="13"/>
  </r>
  <r>
    <m/>
    <x v="178"/>
    <s v="Invoice"/>
    <s v="88196"/>
    <s v="FH CHAMBERLAIN TRADING (PTY) LTD:WATERKLOOF GLEN"/>
    <s v="COLOUR MAGIC 15CM"/>
    <n v="35"/>
    <n v="21.3"/>
    <n v="745.5"/>
    <n v="1341445.1600000018"/>
    <x v="13"/>
  </r>
  <r>
    <m/>
    <x v="178"/>
    <s v="Invoice"/>
    <s v="88197"/>
    <s v="FH CHAMBERLAIN TRADING (PTY) LTD:KYALAMI"/>
    <s v="COLOUR MAGIC 15CM"/>
    <n v="100"/>
    <n v="21.3"/>
    <n v="2130"/>
    <n v="1343575.1600000018"/>
    <x v="13"/>
  </r>
  <r>
    <m/>
    <x v="178"/>
    <s v="Invoice"/>
    <s v="88198"/>
    <s v="BUILDERS WAREHOUSE:SOUTHGATE"/>
    <s v="COLOUR MAGIC 15CM"/>
    <n v="20"/>
    <n v="22.4"/>
    <n v="448"/>
    <n v="1344023.1600000018"/>
    <x v="13"/>
  </r>
  <r>
    <m/>
    <x v="178"/>
    <s v="Invoice"/>
    <s v="88200"/>
    <s v="BUILDERS WAREHOUSE:KLERKSDORP"/>
    <s v="COLOUR MAGIC 15CM"/>
    <n v="40"/>
    <n v="22.4"/>
    <n v="896"/>
    <n v="1344919.1600000018"/>
    <x v="13"/>
  </r>
  <r>
    <m/>
    <x v="178"/>
    <s v="Invoice"/>
    <s v="88201"/>
    <s v="RAINBOW GARDEN AND HOME CENTRE"/>
    <s v="COLOUR MAGIC 15CM"/>
    <n v="160"/>
    <n v="21.2"/>
    <n v="3392"/>
    <n v="1348311.1600000018"/>
    <x v="13"/>
  </r>
  <r>
    <m/>
    <x v="178"/>
    <s v="Invoice"/>
    <s v="88204"/>
    <s v="BUILDERS WAREHOUSE:CENTURION"/>
    <s v="COLOUR MAGIC 15CM"/>
    <n v="64"/>
    <n v="22.4"/>
    <n v="1433.6"/>
    <n v="1349744.7600000019"/>
    <x v="13"/>
  </r>
  <r>
    <m/>
    <x v="179"/>
    <s v="Invoice"/>
    <s v="88165"/>
    <s v="BUILDERS WAREHOUSE:ZAMBEZI"/>
    <s v="COLOUR MAGIC 15CM"/>
    <n v="50"/>
    <n v="22.4"/>
    <n v="1120"/>
    <n v="1350864.7600000019"/>
    <x v="13"/>
  </r>
  <r>
    <m/>
    <x v="179"/>
    <s v="Invoice"/>
    <s v="88190"/>
    <s v="BUILDERS WAREHOUSE:CRAIGHALL PARK"/>
    <s v="COLOUR MAGIC 15CM"/>
    <n v="20"/>
    <n v="22.4"/>
    <n v="448"/>
    <n v="1351312.7600000019"/>
    <x v="13"/>
  </r>
  <r>
    <m/>
    <x v="179"/>
    <s v="Invoice"/>
    <s v="88214"/>
    <s v="BUILDERS WAREHOUSE:GREENSTONE"/>
    <s v="COLOUR MAGIC 15CM"/>
    <n v="90"/>
    <n v="22.4"/>
    <n v="2016"/>
    <n v="1353328.7600000019"/>
    <x v="13"/>
  </r>
  <r>
    <m/>
    <x v="179"/>
    <s v="Invoice"/>
    <s v="88216"/>
    <s v="BUILDERS WAREHOUSE:NOORDHEUWEL"/>
    <s v="COLOUR MAGIC 15CM"/>
    <n v="20"/>
    <n v="22.4"/>
    <n v="448"/>
    <n v="1353776.7600000019"/>
    <x v="13"/>
  </r>
  <r>
    <m/>
    <x v="179"/>
    <s v="Invoice"/>
    <s v="88217"/>
    <s v="BUILDERS WAREHOUSE:VEREENIGING"/>
    <s v="COLOUR MAGIC 15CM"/>
    <n v="80"/>
    <n v="22.4"/>
    <n v="1792"/>
    <n v="1355568.7600000019"/>
    <x v="13"/>
  </r>
  <r>
    <m/>
    <x v="179"/>
    <s v="Invoice"/>
    <s v="88221"/>
    <s v="AGRI 2 MARKET"/>
    <s v="COLOUR MAGIC 15CM"/>
    <n v="90"/>
    <n v="17.2"/>
    <n v="1548"/>
    <n v="1357116.7600000019"/>
    <x v="13"/>
  </r>
  <r>
    <m/>
    <x v="179"/>
    <s v="Invoice"/>
    <s v="88223"/>
    <s v="BRAKPAN GARDEN CENTRE"/>
    <s v="COLOUR MAGIC 15CM"/>
    <n v="51"/>
    <n v="21.2"/>
    <n v="1081.2"/>
    <n v="1358197.9600000018"/>
    <x v="13"/>
  </r>
  <r>
    <m/>
    <x v="179"/>
    <s v="Invoice"/>
    <s v="88225"/>
    <s v="LITTLE AUSTRIA"/>
    <s v="COLOUR MAGIC 15CM"/>
    <n v="63"/>
    <n v="21.2"/>
    <n v="1335.6"/>
    <n v="1359533.5600000019"/>
    <x v="13"/>
  </r>
  <r>
    <m/>
    <x v="179"/>
    <s v="Invoice"/>
    <s v="88226"/>
    <s v="BUILDERS WAREHOUSE:ROBINDALE"/>
    <s v="COLOUR MAGIC 15CM"/>
    <n v="56"/>
    <n v="22.4"/>
    <n v="1254.4000000000001"/>
    <n v="1360787.9600000018"/>
    <x v="13"/>
  </r>
  <r>
    <m/>
    <x v="179"/>
    <s v="Invoice"/>
    <s v="88228"/>
    <s v="GARDENSHOP PARKTOWN"/>
    <s v="COLOUR MAGIC 15CM"/>
    <n v="145"/>
    <n v="21.2"/>
    <n v="3074"/>
    <n v="1363861.9600000018"/>
    <x v="13"/>
  </r>
  <r>
    <m/>
    <x v="179"/>
    <s v="Invoice"/>
    <s v="88250"/>
    <s v="PLANTATION FARMS GEDULD"/>
    <s v="COLOUR MAGIC 15CM"/>
    <n v="24"/>
    <n v="21.2"/>
    <n v="508.8"/>
    <n v="1364370.7600000019"/>
    <x v="13"/>
  </r>
  <r>
    <m/>
    <x v="179"/>
    <s v="Invoice"/>
    <s v="88251"/>
    <s v="REBEL FOOD"/>
    <s v="COLOUR MAGIC 15CM"/>
    <n v="24"/>
    <n v="21.2"/>
    <n v="508.8"/>
    <n v="1364879.5600000019"/>
    <x v="13"/>
  </r>
  <r>
    <m/>
    <x v="180"/>
    <s v="Invoice"/>
    <s v="88230"/>
    <s v="BUILDERS WAREHOUSE:EDENVALE"/>
    <s v="COLOUR MAGIC 15CM"/>
    <n v="30"/>
    <n v="22.4"/>
    <n v="672"/>
    <n v="1365551.5600000019"/>
    <x v="13"/>
  </r>
  <r>
    <m/>
    <x v="180"/>
    <s v="Invoice"/>
    <s v="88231"/>
    <s v="BUILDERS WAREHOUSE:SUNWARD PARK"/>
    <s v="COLOUR MAGIC 15CM"/>
    <n v="80"/>
    <n v="22.4"/>
    <n v="1792"/>
    <n v="1367343.5600000019"/>
    <x v="13"/>
  </r>
  <r>
    <m/>
    <x v="180"/>
    <s v="Invoice"/>
    <s v="88237"/>
    <s v="BUILDERS WAREHOUSE:BOKSBURG (NEW)"/>
    <s v="COLOUR MAGIC 15CM"/>
    <n v="60"/>
    <n v="22.4"/>
    <n v="1344"/>
    <n v="1368687.5600000019"/>
    <x v="13"/>
  </r>
  <r>
    <m/>
    <x v="180"/>
    <s v="Invoice"/>
    <s v="88238"/>
    <s v="BUILDERS WAREHOUSE:CEDAR SQUARE"/>
    <s v="COLOUR MAGIC 15CM"/>
    <n v="30"/>
    <n v="22.4"/>
    <n v="672"/>
    <n v="1369359.5600000019"/>
    <x v="13"/>
  </r>
  <r>
    <m/>
    <x v="180"/>
    <s v="Invoice"/>
    <s v="88240"/>
    <s v="BUILDERS WAREHOUSE:GLEN EAGLES"/>
    <s v="COLOUR MAGIC 15CM"/>
    <n v="20"/>
    <n v="22.4"/>
    <n v="448"/>
    <n v="1369807.5600000019"/>
    <x v="13"/>
  </r>
  <r>
    <m/>
    <x v="180"/>
    <s v="Invoice"/>
    <s v="88242"/>
    <s v="BUILDERS WAREHOUSE:BRYANSTON"/>
    <s v="COLOUR MAGIC 15CM"/>
    <n v="16"/>
    <n v="22.4"/>
    <n v="358.4"/>
    <n v="1370165.9600000018"/>
    <x v="13"/>
  </r>
  <r>
    <m/>
    <x v="180"/>
    <s v="Invoice"/>
    <s v="88243"/>
    <s v="BUILDERS WAREHOUSE:NEWMARKET"/>
    <s v="COLOUR MAGIC 15CM"/>
    <n v="112"/>
    <n v="22.4"/>
    <n v="2508.8000000000002"/>
    <n v="1372674.7600000019"/>
    <x v="13"/>
  </r>
  <r>
    <m/>
    <x v="180"/>
    <s v="Invoice"/>
    <s v="88245"/>
    <s v="BUILDERS WAREHOUSE:CARNIVAL MALL"/>
    <s v="COLOUR MAGIC 15CM"/>
    <n v="13"/>
    <n v="22.4"/>
    <n v="291.2"/>
    <n v="1372965.9600000018"/>
    <x v="13"/>
  </r>
  <r>
    <m/>
    <x v="180"/>
    <s v="Invoice"/>
    <s v="88246"/>
    <s v="BUILDERS WAREHOUSE:ZAMBEZI"/>
    <s v="COLOUR MAGIC 15CM"/>
    <n v="32"/>
    <n v="0"/>
    <n v="0"/>
    <n v="1372965.9600000018"/>
    <x v="13"/>
  </r>
  <r>
    <m/>
    <x v="180"/>
    <s v="Invoice"/>
    <s v="88247"/>
    <s v="BUILDERS WAREHOUSE:EDENVALE"/>
    <s v="COLOUR MAGIC 15CM"/>
    <n v="32"/>
    <n v="0"/>
    <n v="0"/>
    <n v="1372965.9600000018"/>
    <x v="13"/>
  </r>
  <r>
    <m/>
    <x v="180"/>
    <s v="Invoice"/>
    <s v="88258"/>
    <s v="PRETTY GARDENS"/>
    <s v="COLOUR MAGIC 15CM"/>
    <n v="32"/>
    <n v="21.2"/>
    <n v="678.4"/>
    <n v="1373644.3600000017"/>
    <x v="13"/>
  </r>
  <r>
    <m/>
    <x v="180"/>
    <s v="Invoice"/>
    <s v="88259"/>
    <s v="IMPALA FLORA"/>
    <s v="COLOUR MAGIC 15CM"/>
    <n v="80"/>
    <n v="18.989999999999998"/>
    <n v="1519.2"/>
    <n v="1375163.5600000017"/>
    <x v="13"/>
  </r>
  <r>
    <m/>
    <x v="180"/>
    <s v="Invoice"/>
    <s v="88261"/>
    <s v="BUILDERS WAREHOUSE:BLOEMFONTEIN"/>
    <s v="COLOUR MAGIC 15CM"/>
    <n v="176"/>
    <n v="22.4"/>
    <n v="3942.4"/>
    <n v="1379105.9600000016"/>
    <x v="13"/>
  </r>
  <r>
    <m/>
    <x v="180"/>
    <s v="Invoice"/>
    <s v="88262"/>
    <s v="BUILDERS WAREHOUSE:BETHLEHEM"/>
    <s v="COLOUR MAGIC 15CM"/>
    <n v="300"/>
    <n v="22.4"/>
    <n v="6720"/>
    <n v="1385825.9600000016"/>
    <x v="13"/>
  </r>
  <r>
    <m/>
    <x v="181"/>
    <s v="Invoice"/>
    <s v="88253"/>
    <s v="BUILDERS WAREHOUSE:HARTEBEESPOORT"/>
    <s v="COLOUR MAGIC 15CM"/>
    <n v="32"/>
    <n v="22.4"/>
    <n v="716.8"/>
    <n v="1386542.7600000016"/>
    <x v="13"/>
  </r>
  <r>
    <m/>
    <x v="181"/>
    <s v="Invoice"/>
    <s v="88254"/>
    <s v="LOTS OF POTS CENTURION"/>
    <s v="COLOUR MAGIC 15CM"/>
    <n v="150"/>
    <n v="14.95"/>
    <n v="2242.5"/>
    <n v="1388785.2600000016"/>
    <x v="13"/>
  </r>
  <r>
    <m/>
    <x v="181"/>
    <s v="Invoice"/>
    <s v="88255"/>
    <s v="BUILDERS WAREHOUSE:EDENVALE"/>
    <s v="COLOUR MAGIC 15CM"/>
    <n v="80"/>
    <n v="22.4"/>
    <n v="1792"/>
    <n v="1390577.2600000016"/>
    <x v="13"/>
  </r>
  <r>
    <m/>
    <x v="181"/>
    <s v="Invoice"/>
    <s v="88271"/>
    <s v="BUILDERS WAREHOUSE:CEDAR SQUARE"/>
    <s v="COLOUR MAGIC 15CM"/>
    <n v="20"/>
    <n v="22.4"/>
    <n v="448"/>
    <n v="1391025.2600000016"/>
    <x v="13"/>
  </r>
  <r>
    <m/>
    <x v="181"/>
    <s v="Invoice"/>
    <s v="88272"/>
    <s v="BUILDERS WAREHOUSE:LYNNWOOD"/>
    <s v="COLOUR MAGIC 15CM"/>
    <n v="64"/>
    <n v="22.4"/>
    <n v="1433.6"/>
    <n v="1392458.8600000017"/>
    <x v="13"/>
  </r>
  <r>
    <m/>
    <x v="181"/>
    <s v="Invoice"/>
    <s v="88287"/>
    <s v="LITTLE AUSTRIA"/>
    <s v="COLOUR MAGIC 15CM"/>
    <n v="72"/>
    <n v="21.2"/>
    <n v="1526.4"/>
    <n v="1393985.2600000016"/>
    <x v="13"/>
  </r>
  <r>
    <m/>
    <x v="181"/>
    <s v="Invoice"/>
    <s v="88292"/>
    <s v="BUILDERS WAREHOUSE:ROBINDALE"/>
    <s v="COLOUR MAGIC 15CM"/>
    <n v="32"/>
    <n v="22.4"/>
    <n v="716.8"/>
    <n v="1394702.0600000017"/>
    <x v="13"/>
  </r>
  <r>
    <m/>
    <x v="181"/>
    <s v="Invoice"/>
    <s v="88298"/>
    <s v="BUILDERS WAREHOUSE:STRUBENS VALLEY"/>
    <s v="COLOUR MAGIC 15CM"/>
    <n v="60"/>
    <n v="22.4"/>
    <n v="1344"/>
    <n v="1396046.0600000017"/>
    <x v="13"/>
  </r>
  <r>
    <m/>
    <x v="182"/>
    <s v="Invoice"/>
    <s v="88241"/>
    <s v="BUILDERS WAREHOUSE:RIVONIA"/>
    <s v="COLOUR MAGIC 15CM"/>
    <n v="60"/>
    <n v="22.4"/>
    <n v="1344"/>
    <n v="1397390.0600000017"/>
    <x v="13"/>
  </r>
  <r>
    <m/>
    <x v="182"/>
    <s v="Invoice"/>
    <s v="88263"/>
    <s v="BUILDERS WAREHOUSE:RIVONIA"/>
    <s v="COLOUR MAGIC 15CM"/>
    <n v="60"/>
    <n v="22.4"/>
    <n v="1344"/>
    <n v="1398734.0600000017"/>
    <x v="13"/>
  </r>
  <r>
    <m/>
    <x v="182"/>
    <s v="Invoice"/>
    <s v="88264"/>
    <s v="BUILDERS WAREHOUSE:RASLOUW"/>
    <s v="COLOUR MAGIC 15CM"/>
    <n v="40"/>
    <n v="22.4"/>
    <n v="896"/>
    <n v="1399630.0600000017"/>
    <x v="13"/>
  </r>
  <r>
    <m/>
    <x v="182"/>
    <s v="Invoice"/>
    <s v="88268"/>
    <s v="BUILDERS WAREHOUSE:ERASMUS PARK"/>
    <s v="COLOUR MAGIC 15CM"/>
    <n v="32"/>
    <n v="22.4"/>
    <n v="716.8"/>
    <n v="1400346.8600000017"/>
    <x v="13"/>
  </r>
  <r>
    <m/>
    <x v="182"/>
    <s v="Invoice"/>
    <s v="88273"/>
    <s v="BUILDERS WAREHOUSE:ZAMBEZI"/>
    <s v="COLOUR MAGIC 15CM"/>
    <n v="80"/>
    <n v="22.4"/>
    <n v="1792"/>
    <n v="1402138.8600000017"/>
    <x v="13"/>
  </r>
  <r>
    <m/>
    <x v="182"/>
    <s v="Invoice"/>
    <s v="88274"/>
    <s v="BUILDERS WAREHOUSE:RUSTENBURG"/>
    <s v="COLOUR MAGIC 15CM"/>
    <n v="80"/>
    <n v="22.4"/>
    <n v="1792"/>
    <n v="1403930.8600000017"/>
    <x v="13"/>
  </r>
  <r>
    <m/>
    <x v="182"/>
    <s v="Invoice"/>
    <s v="88276"/>
    <s v="BUILDERS WAREHOUSE:CHERRY LANE"/>
    <s v="COLOUR MAGIC 15CM"/>
    <n v="20"/>
    <n v="22.4"/>
    <n v="448"/>
    <n v="1404378.8600000017"/>
    <x v="13"/>
  </r>
  <r>
    <m/>
    <x v="182"/>
    <s v="Invoice"/>
    <s v="88277"/>
    <s v="BUILDERS WAREHOUSE:SILVERLAKES"/>
    <s v="COLOUR MAGIC 15CM"/>
    <n v="64"/>
    <n v="22.4"/>
    <n v="1433.6"/>
    <n v="1405812.4600000018"/>
    <x v="13"/>
  </r>
  <r>
    <m/>
    <x v="182"/>
    <s v="Invoice"/>
    <s v="88279"/>
    <s v="BUILDERS WAREHOUSE:CENTURION"/>
    <s v="COLOUR MAGIC 15CM"/>
    <n v="40"/>
    <n v="22.4"/>
    <n v="896"/>
    <n v="1406708.4600000018"/>
    <x v="13"/>
  </r>
  <r>
    <m/>
    <x v="182"/>
    <s v="Invoice"/>
    <s v="88280"/>
    <s v="LIFESTYLE HOME GARDEN"/>
    <s v="COLOUR MAGIC 15CM"/>
    <n v="100"/>
    <n v="21.2"/>
    <n v="2120"/>
    <n v="1408828.4600000018"/>
    <x v="13"/>
  </r>
  <r>
    <m/>
    <x v="182"/>
    <s v="Invoice"/>
    <s v="88283"/>
    <s v="BUILDERS WAREHOUSE:CEDAR SQUARE"/>
    <s v="COLOUR MAGIC 15CM"/>
    <n v="32"/>
    <n v="0"/>
    <n v="0"/>
    <n v="1408828.4600000018"/>
    <x v="13"/>
  </r>
  <r>
    <m/>
    <x v="182"/>
    <s v="Invoice"/>
    <s v="87960"/>
    <s v="BUILDERS WAREHOUSE:SECUNDA"/>
    <s v="COLOUR MAGIC 15CM"/>
    <n v="100"/>
    <n v="22.4"/>
    <n v="2240"/>
    <n v="1411068.4600000018"/>
    <x v="13"/>
  </r>
  <r>
    <m/>
    <x v="182"/>
    <s v="Invoice"/>
    <s v="88316"/>
    <s v="CASH SALE"/>
    <s v="COLOUR MAGIC 15CM"/>
    <n v="4"/>
    <n v="21.2"/>
    <n v="84.8"/>
    <n v="1411153.2600000019"/>
    <x v="13"/>
  </r>
  <r>
    <m/>
    <x v="182"/>
    <s v="Invoice"/>
    <s v="88318"/>
    <s v="GREEN PALM MINI GARDENS"/>
    <s v="COLOUR MAGIC 15CM"/>
    <n v="20"/>
    <n v="21.2"/>
    <n v="424"/>
    <n v="1411577.2600000019"/>
    <x v="13"/>
  </r>
  <r>
    <m/>
    <x v="183"/>
    <s v="Invoice"/>
    <s v="88265"/>
    <s v="BUILDERS WAREHOUSE:GLEN EAGLES"/>
    <s v="COLOUR MAGIC 15CM"/>
    <n v="96"/>
    <n v="22.4"/>
    <n v="2150.4"/>
    <n v="1413727.6600000018"/>
    <x v="13"/>
  </r>
  <r>
    <m/>
    <x v="183"/>
    <s v="Invoice"/>
    <s v="88301"/>
    <s v="BUILDERS WAREHOUSE:MAFIKENG"/>
    <s v="COLOUR MAGIC 15CM"/>
    <n v="350"/>
    <n v="22.4"/>
    <n v="7840"/>
    <n v="1421567.6600000018"/>
    <x v="13"/>
  </r>
  <r>
    <m/>
    <x v="183"/>
    <s v="Invoice"/>
    <s v="88303"/>
    <s v="BUILDERS WAREHOUSE:LAMBTON"/>
    <s v="COLOUR MAGIC 15CM"/>
    <n v="35"/>
    <n v="22.4"/>
    <n v="784"/>
    <n v="1422351.6600000018"/>
    <x v="13"/>
  </r>
  <r>
    <m/>
    <x v="183"/>
    <s v="Invoice"/>
    <s v="88304"/>
    <s v="BUILDERS WAREHOUSE:SOUTHGATE"/>
    <s v="COLOUR MAGIC 15CM"/>
    <n v="40"/>
    <n v="22.4"/>
    <n v="896"/>
    <n v="1423247.6600000018"/>
    <x v="13"/>
  </r>
  <r>
    <m/>
    <x v="183"/>
    <s v="Invoice"/>
    <s v="88310"/>
    <s v="BUILDERS WAREHOUSE:KLERKSDORP"/>
    <s v="COLOUR MAGIC 15CM"/>
    <n v="80"/>
    <n v="22.4"/>
    <n v="1792"/>
    <n v="1425039.6600000018"/>
    <x v="13"/>
  </r>
  <r>
    <m/>
    <x v="183"/>
    <s v="Invoice"/>
    <s v="88311"/>
    <s v="BUILDERS WAREHOUSE:CRAIGHALL PARK"/>
    <s v="COLOUR MAGIC 15CM"/>
    <n v="50"/>
    <n v="22.4"/>
    <n v="1120"/>
    <n v="1426159.6600000018"/>
    <x v="13"/>
  </r>
  <r>
    <m/>
    <x v="183"/>
    <s v="Invoice"/>
    <s v="88315"/>
    <s v="ECKARDS GARDEN PAVILION"/>
    <s v="COLOUR MAGIC 15CM"/>
    <n v="20"/>
    <n v="21.2"/>
    <n v="424"/>
    <n v="1426583.6600000018"/>
    <x v="13"/>
  </r>
  <r>
    <m/>
    <x v="183"/>
    <s v="Invoice"/>
    <s v="88169"/>
    <s v="BUILDERS WAREHOUSE:NEWCASTLE"/>
    <s v="COLOUR MAGIC 15CM"/>
    <n v="304"/>
    <n v="22.4"/>
    <n v="6809.6"/>
    <n v="1433393.2600000019"/>
    <x v="13"/>
  </r>
  <r>
    <m/>
    <x v="183"/>
    <s v="Invoice"/>
    <s v="88171"/>
    <s v="CASH SALE"/>
    <s v="COLOUR MAGIC 15CM"/>
    <n v="50"/>
    <n v="15"/>
    <n v="750"/>
    <n v="1434143.2600000019"/>
    <x v="13"/>
  </r>
  <r>
    <m/>
    <x v="184"/>
    <s v="Invoice"/>
    <s v="88306"/>
    <s v="FH CHAMBERLAIN TRADING (PTY) LTD:KYALAMI"/>
    <s v="COLOUR MAGIC 15CM"/>
    <n v="60"/>
    <n v="21.3"/>
    <n v="1278"/>
    <n v="1435421.2600000019"/>
    <x v="13"/>
  </r>
  <r>
    <m/>
    <x v="184"/>
    <s v="Invoice"/>
    <s v="88321"/>
    <s v="BUILDERS WAREHOUSE:STRUBENS VALLEY"/>
    <s v="COLOUR MAGIC 15CM"/>
    <n v="68"/>
    <n v="22.4"/>
    <n v="1523.2"/>
    <n v="1436944.4600000018"/>
    <x v="13"/>
  </r>
  <r>
    <m/>
    <x v="184"/>
    <s v="Invoice"/>
    <s v="88322"/>
    <s v="BUILDERS WAREHOUSE:NOORDHEUWEL"/>
    <s v="COLOUR MAGIC 15CM"/>
    <n v="56"/>
    <n v="22.4"/>
    <n v="1254.4000000000001"/>
    <n v="1438198.8600000017"/>
    <x v="13"/>
  </r>
  <r>
    <m/>
    <x v="184"/>
    <s v="Invoice"/>
    <s v="88323"/>
    <s v="BUILDERS WAREHOUSE:SUNWARD PARK"/>
    <s v="COLOUR MAGIC 15CM"/>
    <n v="82"/>
    <n v="22.4"/>
    <n v="1836.8"/>
    <n v="1440035.6600000018"/>
    <x v="13"/>
  </r>
  <r>
    <m/>
    <x v="184"/>
    <s v="Invoice"/>
    <s v="88325"/>
    <s v="BUILDERS WAREHOUSE:MIDDELBURG"/>
    <s v="COLOUR MAGIC 15CM"/>
    <n v="30"/>
    <n v="22.4"/>
    <n v="672"/>
    <n v="1440707.6600000018"/>
    <x v="13"/>
  </r>
  <r>
    <m/>
    <x v="184"/>
    <s v="Invoice"/>
    <s v="88326"/>
    <s v="BUILDERS WAREHOUSE:ROBINDALE"/>
    <s v="COLOUR MAGIC 15CM"/>
    <n v="48"/>
    <n v="22.4"/>
    <n v="1075.2"/>
    <n v="1441782.8600000017"/>
    <x v="13"/>
  </r>
  <r>
    <m/>
    <x v="184"/>
    <s v="Invoice"/>
    <s v="88328"/>
    <s v="BUILDERS WAREHOUSE:KEMPTON PARK"/>
    <s v="COLOUR MAGIC 15CM"/>
    <n v="120"/>
    <n v="22.4"/>
    <n v="2688"/>
    <n v="1444470.8600000017"/>
    <x v="13"/>
  </r>
  <r>
    <m/>
    <x v="184"/>
    <s v="Invoice"/>
    <s v="88329"/>
    <s v="BUILDERS WAREHOUSE:NORTHRIDING"/>
    <s v="COLOUR MAGIC 15CM"/>
    <n v="155"/>
    <n v="22.4"/>
    <n v="3472"/>
    <n v="1447942.8600000017"/>
    <x v="13"/>
  </r>
  <r>
    <m/>
    <x v="184"/>
    <s v="Invoice"/>
    <s v="88331"/>
    <s v="LITTLE AUSTRIA"/>
    <s v="COLOUR MAGIC 15CM"/>
    <n v="64"/>
    <n v="21.2"/>
    <n v="1356.8"/>
    <n v="1449299.6600000018"/>
    <x v="13"/>
  </r>
  <r>
    <m/>
    <x v="184"/>
    <s v="Invoice"/>
    <s v="88331"/>
    <s v="LITTLE AUSTRIA"/>
    <s v="COLOUR MAGIC 15CM"/>
    <n v="32"/>
    <n v="21.2"/>
    <n v="678.4"/>
    <n v="1449978.0600000017"/>
    <x v="13"/>
  </r>
  <r>
    <m/>
    <x v="184"/>
    <s v="Invoice"/>
    <s v="88355"/>
    <s v="ROSES FOR U t/a URTH"/>
    <s v="FUSCHIA 15CM"/>
    <n v="16"/>
    <n v="21.2"/>
    <n v="339.2"/>
    <n v="1450317.2600000016"/>
    <x v="17"/>
  </r>
  <r>
    <m/>
    <x v="184"/>
    <s v="Invoice"/>
    <s v="88358"/>
    <s v="PLANT FACTORY"/>
    <s v="COLOUR MAGIC 15CM"/>
    <n v="63"/>
    <n v="21.2"/>
    <n v="1335.6"/>
    <n v="1451652.8600000017"/>
    <x v="13"/>
  </r>
  <r>
    <m/>
    <x v="184"/>
    <s v="Invoice"/>
    <s v="88359"/>
    <s v="BUILDERS WAREHOUSE:BLOEMFONTEIN"/>
    <s v="COLOUR MAGIC 15CM"/>
    <n v="196"/>
    <n v="22.4"/>
    <n v="4390.3999999999996"/>
    <n v="1456043.2600000016"/>
    <x v="13"/>
  </r>
  <r>
    <m/>
    <x v="184"/>
    <s v="Invoice"/>
    <s v="88360"/>
    <s v="BUILDERS WAREHOUSE:MOKOPANE"/>
    <s v="COLOUR MAGIC 15CM"/>
    <n v="100"/>
    <n v="22.4"/>
    <n v="2240"/>
    <n v="1458283.2600000016"/>
    <x v="13"/>
  </r>
  <r>
    <m/>
    <x v="184"/>
    <s v="Invoice"/>
    <s v="88361"/>
    <s v="BUILDERS WAREHOUSE:POLOKWANE"/>
    <s v="COLOUR MAGIC 15CM"/>
    <n v="240"/>
    <n v="22.4"/>
    <n v="5376"/>
    <n v="1463659.2600000016"/>
    <x v="13"/>
  </r>
  <r>
    <m/>
    <x v="185"/>
    <s v="Invoice"/>
    <s v="88319"/>
    <s v="BUILDERS WAREHOUSE:FLORIDA GLEN"/>
    <s v="COLOUR MAGIC 15CM"/>
    <n v="10"/>
    <n v="22.4"/>
    <n v="224"/>
    <n v="1463883.2600000016"/>
    <x v="13"/>
  </r>
  <r>
    <m/>
    <x v="185"/>
    <s v="Invoice"/>
    <s v="88320"/>
    <s v="BUILDERS WAREHOUSE:BEDFORDVIEW"/>
    <s v="COLOUR MAGIC 15CM"/>
    <n v="64"/>
    <n v="22.4"/>
    <n v="1433.6"/>
    <n v="1465316.8600000017"/>
    <x v="13"/>
  </r>
  <r>
    <m/>
    <x v="185"/>
    <s v="Invoice"/>
    <s v="88327"/>
    <s v="BUILDERS WAREHOUSE:NORWOOD"/>
    <s v="COLOUR MAGIC 15CM"/>
    <n v="16"/>
    <n v="22.4"/>
    <n v="358.4"/>
    <n v="1465675.2600000016"/>
    <x v="13"/>
  </r>
  <r>
    <m/>
    <x v="185"/>
    <s v="Invoice"/>
    <s v="88333"/>
    <s v="AGRI 2 MARKET"/>
    <s v="COLOUR MAGIC 15CM"/>
    <n v="100"/>
    <n v="17.2"/>
    <n v="1720"/>
    <n v="1467395.2600000016"/>
    <x v="13"/>
  </r>
  <r>
    <m/>
    <x v="185"/>
    <s v="Invoice"/>
    <s v="88116"/>
    <s v="BUILDERS WAREHOUSE:BOKSBURG (NEW)"/>
    <s v="COLOUR MAGIC 15CM"/>
    <n v="128"/>
    <n v="22.4"/>
    <n v="2867.2"/>
    <n v="1470262.4600000016"/>
    <x v="13"/>
  </r>
  <r>
    <m/>
    <x v="185"/>
    <s v="Invoice"/>
    <s v="88336"/>
    <s v="BUILDERS WAREHOUSE:FOURWAYS"/>
    <s v="COLOUR MAGIC 15CM"/>
    <n v="16"/>
    <n v="22.4"/>
    <n v="358.4"/>
    <n v="1470620.8600000015"/>
    <x v="13"/>
  </r>
  <r>
    <m/>
    <x v="185"/>
    <s v="Invoice"/>
    <s v="88337"/>
    <s v="BUILDERS WAREHOUSE:EDENVALE"/>
    <s v="COLOUR MAGIC 15CM"/>
    <n v="20"/>
    <n v="22.4"/>
    <n v="448"/>
    <n v="1471068.8600000015"/>
    <x v="13"/>
  </r>
  <r>
    <m/>
    <x v="185"/>
    <s v="Invoice"/>
    <s v="88339"/>
    <s v="BUILDERS WAREHOUSE:EMALALHENI"/>
    <s v="COLOUR MAGIC 15CM"/>
    <n v="64"/>
    <n v="22.4"/>
    <n v="1433.6"/>
    <n v="1472502.4600000016"/>
    <x v="13"/>
  </r>
  <r>
    <m/>
    <x v="185"/>
    <s v="Invoice"/>
    <s v="88341"/>
    <s v="THYME SQUARE"/>
    <s v="COLOUR MAGIC 15CM"/>
    <n v="85"/>
    <n v="21.2"/>
    <n v="1802"/>
    <n v="1474304.4600000016"/>
    <x v="13"/>
  </r>
  <r>
    <m/>
    <x v="185"/>
    <s v="Invoice"/>
    <s v="88344"/>
    <s v="BUILDERS WAREHOUSE:NEWMARKET"/>
    <s v="COLOUR MAGIC 15CM"/>
    <n v="120"/>
    <n v="22.4"/>
    <n v="2688"/>
    <n v="1476992.4600000016"/>
    <x v="13"/>
  </r>
  <r>
    <m/>
    <x v="185"/>
    <s v="Invoice"/>
    <s v="88347"/>
    <s v="BUILDERS WAREHOUSE:GLEN EAGLES"/>
    <s v="COLOUR MAGIC 15CM"/>
    <n v="40"/>
    <n v="22.4"/>
    <n v="896"/>
    <n v="1477888.4600000016"/>
    <x v="13"/>
  </r>
  <r>
    <m/>
    <x v="185"/>
    <s v="Invoice"/>
    <s v="88349"/>
    <s v="LIFESTYLE HOME GARDEN"/>
    <s v="COLOUR MAGIC 15CM"/>
    <n v="100"/>
    <n v="21.2"/>
    <n v="2120"/>
    <n v="1480008.4600000016"/>
    <x v="13"/>
  </r>
  <r>
    <m/>
    <x v="185"/>
    <s v="Invoice"/>
    <s v="88351"/>
    <s v="BUILDERS WAREHOUSE:GREENSTONE"/>
    <s v="COLOUR MAGIC 15CM"/>
    <n v="120"/>
    <n v="22.4"/>
    <n v="2688"/>
    <n v="1482696.4600000016"/>
    <x v="13"/>
  </r>
  <r>
    <m/>
    <x v="185"/>
    <s v="Invoice"/>
    <s v="88352"/>
    <s v="LOTS OF POTS CENTURION"/>
    <s v="COLOUR MAGIC 15CM"/>
    <n v="32"/>
    <n v="0"/>
    <n v="0"/>
    <n v="1482696.4600000016"/>
    <x v="13"/>
  </r>
  <r>
    <m/>
    <x v="185"/>
    <s v="Invoice"/>
    <s v="88375"/>
    <s v="BUILDERS WAREHOUSE:BETHLEHEM"/>
    <s v="COLOUR MAGIC 15CM"/>
    <n v="96"/>
    <n v="22.4"/>
    <n v="2150.4"/>
    <n v="1484846.8600000015"/>
    <x v="13"/>
  </r>
  <r>
    <m/>
    <x v="309"/>
    <s v="Invoice"/>
    <s v="88374"/>
    <s v="IMPALA FLORA"/>
    <s v="COLOUR MAGIC 15CM"/>
    <n v="48"/>
    <n v="19.989999999999998"/>
    <n v="959.52"/>
    <n v="1485806.3800000015"/>
    <x v="13"/>
  </r>
  <r>
    <m/>
    <x v="216"/>
    <s v="Invoice"/>
    <s v="88334"/>
    <s v="BUILDERS WAREHOUSE:RIVONIA"/>
    <s v="COLOUR MAGIC 15CM"/>
    <n v="90"/>
    <n v="22.4"/>
    <n v="2016"/>
    <n v="1487822.3800000015"/>
    <x v="13"/>
  </r>
  <r>
    <m/>
    <x v="216"/>
    <s v="Invoice"/>
    <s v="88335"/>
    <s v="BUILDERS WAREHOUSE:CEDAR SQUARE"/>
    <s v="COLOUR MAGIC 15CM"/>
    <n v="52"/>
    <n v="22.4"/>
    <n v="1164.8"/>
    <n v="1488987.1800000016"/>
    <x v="13"/>
  </r>
  <r>
    <m/>
    <x v="216"/>
    <s v="Invoice"/>
    <s v="88365"/>
    <s v="HABITITNAK/KEENGRO"/>
    <s v="COLOUR MAGIC 15CM"/>
    <n v="232"/>
    <n v="17"/>
    <n v="3944"/>
    <n v="1492931.1800000016"/>
    <x v="13"/>
  </r>
  <r>
    <m/>
    <x v="216"/>
    <s v="Invoice"/>
    <s v="88371"/>
    <s v="RAINBOW GARDEN AND HOME CENTRE"/>
    <s v="COLOUR MAGIC 15CM"/>
    <n v="145"/>
    <n v="21.2"/>
    <n v="3074"/>
    <n v="1496005.1800000016"/>
    <x v="13"/>
  </r>
  <r>
    <m/>
    <x v="216"/>
    <s v="Invoice"/>
    <s v="88372"/>
    <s v="EYE OF AFRICA HOA"/>
    <s v="COLOUR MAGIC 15CM"/>
    <n v="250"/>
    <n v="21.2"/>
    <n v="5300"/>
    <n v="1501305.1800000016"/>
    <x v="13"/>
  </r>
  <r>
    <m/>
    <x v="216"/>
    <s v="Invoice"/>
    <s v="88395"/>
    <s v="IMPALA FLORA"/>
    <s v="COLOUR MAGIC 15CM"/>
    <n v="48"/>
    <n v="21.2"/>
    <n v="1017.6"/>
    <n v="1502322.7800000017"/>
    <x v="13"/>
  </r>
  <r>
    <m/>
    <x v="216"/>
    <s v="Invoice"/>
    <s v="88397"/>
    <s v="RAINBOW GARDEN AND HOME CENTRE"/>
    <s v="COLOUR MAGIC 15CM"/>
    <n v="32"/>
    <n v="21.2"/>
    <n v="678.4"/>
    <n v="1503001.1800000016"/>
    <x v="13"/>
  </r>
  <r>
    <m/>
    <x v="216"/>
    <s v="Invoice"/>
    <s v="88400"/>
    <s v="BUILDERS WAREHOUSE:NORWOOD"/>
    <s v="COLOUR MAGIC 15CM"/>
    <n v="64"/>
    <n v="22.4"/>
    <n v="1433.6"/>
    <n v="1504434.7800000017"/>
    <x v="13"/>
  </r>
  <r>
    <m/>
    <x v="216"/>
    <s v="Invoice"/>
    <s v="88401"/>
    <s v="BUILDERS WAREHOUSE:ROBINDALE"/>
    <s v="COLOUR MAGIC 15CM"/>
    <n v="30"/>
    <n v="22.4"/>
    <n v="672"/>
    <n v="1505106.7800000017"/>
    <x v="13"/>
  </r>
  <r>
    <m/>
    <x v="216"/>
    <s v="Invoice"/>
    <s v="88402"/>
    <s v="BUILDERS WAREHOUSE:STRUBENS VALLEY"/>
    <s v="COLOUR MAGIC 15CM"/>
    <n v="72"/>
    <n v="22.4"/>
    <n v="1612.8"/>
    <n v="1506719.5800000017"/>
    <x v="13"/>
  </r>
  <r>
    <m/>
    <x v="216"/>
    <s v="Invoice"/>
    <s v="88403"/>
    <s v="BUILDERS WAREHOUSE:NOORDHEUWEL"/>
    <s v="COLOUR MAGIC 15CM"/>
    <n v="40"/>
    <n v="22.4"/>
    <n v="896"/>
    <n v="1507615.5800000017"/>
    <x v="13"/>
  </r>
  <r>
    <m/>
    <x v="186"/>
    <s v="Invoice"/>
    <s v="88377"/>
    <s v="BUILDERS WAREHOUSE:RASLOUW"/>
    <s v="COLOUR MAGIC 15CM"/>
    <n v="40"/>
    <n v="22.4"/>
    <n v="896"/>
    <n v="1508511.5800000017"/>
    <x v="13"/>
  </r>
  <r>
    <m/>
    <x v="186"/>
    <s v="Invoice"/>
    <s v="88379"/>
    <s v="BUILDERS WAREHOUSE:RIVONIA"/>
    <s v="COLOUR MAGIC 15CM"/>
    <n v="90"/>
    <n v="22.4"/>
    <n v="2016"/>
    <n v="1510527.5800000017"/>
    <x v="13"/>
  </r>
  <r>
    <m/>
    <x v="186"/>
    <s v="Invoice"/>
    <s v="88381"/>
    <s v="BUILDERS WAREHOUSE:GEZINA NEW"/>
    <s v="COLOUR MAGIC 15CM"/>
    <n v="20"/>
    <n v="22.4"/>
    <n v="448"/>
    <n v="1510975.5800000017"/>
    <x v="13"/>
  </r>
  <r>
    <m/>
    <x v="186"/>
    <s v="Invoice"/>
    <s v="88382"/>
    <s v="BUILDERS WAREHOUSE:WOODLANDS"/>
    <s v="COLOUR MAGIC 15CM"/>
    <n v="32"/>
    <n v="22.4"/>
    <n v="716.8"/>
    <n v="1511692.3800000018"/>
    <x v="13"/>
  </r>
  <r>
    <m/>
    <x v="186"/>
    <s v="Invoice"/>
    <s v="88386"/>
    <s v="BUILDERS WAREHOUSE:ZAMBEZI"/>
    <s v="COLOUR MAGIC 15CM"/>
    <n v="60"/>
    <n v="22.4"/>
    <n v="1344"/>
    <n v="1513036.3800000018"/>
    <x v="13"/>
  </r>
  <r>
    <m/>
    <x v="186"/>
    <s v="Invoice"/>
    <s v="88387"/>
    <s v="BUILDERS WAREHOUSE:CENTURION"/>
    <s v="COLOUR MAGIC 15CM"/>
    <n v="88"/>
    <n v="22.4"/>
    <n v="1971.2"/>
    <n v="1515007.5800000017"/>
    <x v="13"/>
  </r>
  <r>
    <m/>
    <x v="186"/>
    <s v="Invoice"/>
    <s v="88390"/>
    <s v="BUILDERS WAREHOUSE:BRYANSTON"/>
    <s v="COLOUR MAGIC 15CM"/>
    <n v="26"/>
    <n v="22.4"/>
    <n v="582.4"/>
    <n v="1515589.9800000016"/>
    <x v="13"/>
  </r>
  <r>
    <m/>
    <x v="186"/>
    <s v="Invoice"/>
    <s v="88392"/>
    <s v="LOTS OF POTS CENTURION"/>
    <s v="COLOUR MAGIC 15CM"/>
    <n v="100"/>
    <n v="14.95"/>
    <n v="1495"/>
    <n v="1517084.9800000016"/>
    <x v="13"/>
  </r>
  <r>
    <m/>
    <x v="186"/>
    <s v="Invoice"/>
    <s v="88393"/>
    <s v="LIFESTYLE HOME GARDEN"/>
    <s v="COLOUR MAGIC 15CM"/>
    <n v="100"/>
    <n v="20"/>
    <n v="2000"/>
    <n v="1519084.9800000016"/>
    <x v="13"/>
  </r>
  <r>
    <m/>
    <x v="186"/>
    <s v="Invoice"/>
    <s v="88396"/>
    <s v="BUILDERS WAREHOUSE:RUSTENBURG"/>
    <s v="COLOUR MAGIC 15CM"/>
    <n v="200"/>
    <n v="22.4"/>
    <n v="4480"/>
    <n v="1523564.9800000016"/>
    <x v="13"/>
  </r>
  <r>
    <m/>
    <x v="186"/>
    <s v="Invoice"/>
    <s v="88416"/>
    <s v="GARDEN CREATIONS"/>
    <s v="COLOUR MAGIC 15CM"/>
    <n v="50"/>
    <n v="21.2"/>
    <n v="1060"/>
    <n v="1524624.9800000016"/>
    <x v="13"/>
  </r>
  <r>
    <m/>
    <x v="186"/>
    <s v="Invoice"/>
    <s v="88419"/>
    <s v="BUILDERS WAREHOUSE:NELSPRUIT"/>
    <s v="COLOUR MAGIC 15CM"/>
    <n v="212"/>
    <n v="22.4"/>
    <n v="4748.8"/>
    <n v="1529373.7800000017"/>
    <x v="13"/>
  </r>
  <r>
    <m/>
    <x v="187"/>
    <s v="Invoice"/>
    <s v="88284"/>
    <s v="BUILDERS WAREHOUSE:FOURWAYS"/>
    <s v="COLOUR MAGIC 15CM"/>
    <n v="32"/>
    <n v="0"/>
    <n v="0"/>
    <n v="1529373.7800000017"/>
    <x v="13"/>
  </r>
  <r>
    <m/>
    <x v="187"/>
    <s v="Invoice"/>
    <s v="88378"/>
    <s v="BUILDERS WAREHOUSE:MIDRAND"/>
    <s v="COLOUR MAGIC 15CM"/>
    <n v="80"/>
    <n v="22.4"/>
    <n v="1792"/>
    <n v="1531165.7800000017"/>
    <x v="13"/>
  </r>
  <r>
    <m/>
    <x v="187"/>
    <s v="Invoice"/>
    <s v="88383"/>
    <s v="BUILDERS WAREHOUSE:FOURWAYS"/>
    <s v="COLOUR MAGIC 15CM"/>
    <n v="60"/>
    <n v="22.4"/>
    <n v="1344"/>
    <n v="1532509.7800000017"/>
    <x v="13"/>
  </r>
  <r>
    <m/>
    <x v="187"/>
    <s v="Invoice"/>
    <s v="88388"/>
    <s v="BUILDERS WAREHOUSE:GLEN EAGLES"/>
    <s v="COLOUR MAGIC 15CM"/>
    <n v="86"/>
    <n v="22.4"/>
    <n v="1926.4"/>
    <n v="1534436.1800000016"/>
    <x v="13"/>
  </r>
  <r>
    <m/>
    <x v="187"/>
    <s v="Invoice"/>
    <s v="88405"/>
    <s v="BUILDERS WAREHOUSE:CRAIGHALL PARK"/>
    <s v="COLOUR MAGIC 15CM"/>
    <n v="40"/>
    <n v="22.4"/>
    <n v="896"/>
    <n v="1535332.1800000016"/>
    <x v="13"/>
  </r>
  <r>
    <m/>
    <x v="187"/>
    <s v="Invoice"/>
    <s v="88406"/>
    <s v="BUILDERS WAREHOUSE:KLERKSDORP"/>
    <s v="COLOUR MAGIC 15CM"/>
    <n v="48"/>
    <n v="22.4"/>
    <n v="1075.2"/>
    <n v="1536407.3800000015"/>
    <x v="13"/>
  </r>
  <r>
    <m/>
    <x v="187"/>
    <s v="Invoice"/>
    <s v="88409"/>
    <s v="FH CHAMBERLAIN TRADING (PTY) LTD:SILVER LAKES"/>
    <s v="COLOUR MAGIC 15CM"/>
    <n v="138"/>
    <n v="21.3"/>
    <n v="2939.4"/>
    <n v="1539346.7800000014"/>
    <x v="13"/>
  </r>
  <r>
    <m/>
    <x v="187"/>
    <s v="Invoice"/>
    <s v="88410"/>
    <s v="BUILDERS WAREHOUSE:SOUTHGATE"/>
    <s v="COLOUR MAGIC 15CM"/>
    <n v="20"/>
    <n v="22.4"/>
    <n v="448"/>
    <n v="1539794.7800000014"/>
    <x v="13"/>
  </r>
  <r>
    <m/>
    <x v="187"/>
    <s v="Invoice"/>
    <s v="88411"/>
    <s v="FH CHAMBERLAIN TRADING (PTY) LTD:KYALAMI"/>
    <s v="COLOUR MAGIC 15CM"/>
    <n v="100"/>
    <n v="21.3"/>
    <n v="2130"/>
    <n v="1541924.7800000014"/>
    <x v="13"/>
  </r>
  <r>
    <m/>
    <x v="187"/>
    <s v="Invoice"/>
    <s v="88412"/>
    <s v="FH CHAMBERLAIN TRADING (PTY) LTD:RIVIERA"/>
    <s v="COLOUR MAGIC 15CM"/>
    <n v="50"/>
    <n v="21.3"/>
    <n v="1065"/>
    <n v="1542989.7800000014"/>
    <x v="13"/>
  </r>
  <r>
    <m/>
    <x v="187"/>
    <s v="Invoice"/>
    <s v="88417"/>
    <s v="BRAKPAN GARDEN CENTRE"/>
    <s v="COLOUR MAGIC 15CM"/>
    <n v="88"/>
    <n v="21.2"/>
    <n v="1865.6"/>
    <n v="1544855.3800000015"/>
    <x v="13"/>
  </r>
  <r>
    <m/>
    <x v="187"/>
    <s v="Invoice"/>
    <s v="88434"/>
    <s v="BUILDERS WAREHOUSE:SECUNDA"/>
    <s v="COLOUR MAGIC 15CM"/>
    <n v="48"/>
    <n v="22.4"/>
    <n v="1075.2"/>
    <n v="1545930.5800000015"/>
    <x v="13"/>
  </r>
  <r>
    <m/>
    <x v="187"/>
    <s v="Invoice"/>
    <s v="88435"/>
    <s v="BUILDERS WAREHOUSE:CARNIVAL MALL"/>
    <s v="COLOUR MAGIC 15CM"/>
    <n v="32"/>
    <n v="22.4"/>
    <n v="716.8"/>
    <n v="1546647.3800000015"/>
    <x v="13"/>
  </r>
  <r>
    <m/>
    <x v="187"/>
    <s v="Invoice"/>
    <s v="88436"/>
    <s v="BUILDERS WAREHOUSE:RIVONIA"/>
    <s v="COLOUR MAGIC 15CM"/>
    <n v="100"/>
    <n v="22.4"/>
    <n v="2240"/>
    <n v="1548887.3800000015"/>
    <x v="13"/>
  </r>
  <r>
    <m/>
    <x v="187"/>
    <s v="Invoice"/>
    <s v="88437"/>
    <s v="BUILDERS WAREHOUSE:BOKSBURG (NEW)"/>
    <s v="COLOUR MAGIC 15CM"/>
    <n v="40"/>
    <n v="22.4"/>
    <n v="896"/>
    <n v="1549783.3800000015"/>
    <x v="13"/>
  </r>
  <r>
    <m/>
    <x v="187"/>
    <s v="Invoice"/>
    <s v="88438"/>
    <s v="BUILDERS WAREHOUSE:SUNWARD PARK"/>
    <s v="COLOUR MAGIC 15CM"/>
    <n v="80"/>
    <n v="22.4"/>
    <n v="1792"/>
    <n v="1551575.3800000015"/>
    <x v="13"/>
  </r>
  <r>
    <m/>
    <x v="188"/>
    <s v="Invoice"/>
    <s v="88420"/>
    <s v="BUILDERS WAREHOUSE:STRUBENS VALLEY"/>
    <s v="COLOUR MAGIC 15CM"/>
    <n v="32"/>
    <n v="22.4"/>
    <n v="716.8"/>
    <n v="1552292.1800000016"/>
    <x v="13"/>
  </r>
  <r>
    <m/>
    <x v="188"/>
    <s v="Invoice"/>
    <s v="88421"/>
    <s v="BUILDERS WAREHOUSE:ROBINDALE"/>
    <s v="COLOUR MAGIC 15CM"/>
    <n v="48"/>
    <n v="22.4"/>
    <n v="1075.2"/>
    <n v="1553367.3800000015"/>
    <x v="13"/>
  </r>
  <r>
    <m/>
    <x v="188"/>
    <s v="Invoice"/>
    <s v="88423"/>
    <s v="BUILDERS WAREHOUSE:GREENSTONE"/>
    <s v="COLOUR MAGIC 15CM"/>
    <n v="40"/>
    <n v="22.4"/>
    <n v="896"/>
    <n v="1554263.3800000015"/>
    <x v="13"/>
  </r>
  <r>
    <m/>
    <x v="188"/>
    <s v="Invoice"/>
    <s v="88424"/>
    <s v="BUILDERS WAREHOUSE:NORTHRIDING"/>
    <s v="COLOUR MAGIC 15CM"/>
    <n v="60"/>
    <n v="22.4"/>
    <n v="1344"/>
    <n v="1555607.3800000015"/>
    <x v="13"/>
  </r>
  <r>
    <m/>
    <x v="188"/>
    <s v="Invoice"/>
    <s v="88425"/>
    <s v="BUILDERS WAREHOUSE:KEMPTON PARK"/>
    <s v="COLOUR MAGIC 15CM"/>
    <n v="40"/>
    <n v="22.4"/>
    <n v="896"/>
    <n v="1556503.3800000015"/>
    <x v="13"/>
  </r>
  <r>
    <m/>
    <x v="188"/>
    <s v="Invoice"/>
    <s v="88430"/>
    <s v="LITTLE AUSTRIA"/>
    <s v="COLOUR MAGIC 15CM"/>
    <n v="16"/>
    <n v="21.2"/>
    <n v="339.2"/>
    <n v="1556842.5800000015"/>
    <x v="13"/>
  </r>
  <r>
    <m/>
    <x v="188"/>
    <s v="Invoice"/>
    <s v="88451"/>
    <s v="BUILDERS WAREHOUSE:NEWCASTLE"/>
    <s v="COLOUR MAGIC 15CM"/>
    <n v="224"/>
    <n v="22.4"/>
    <n v="5017.6000000000004"/>
    <n v="1561860.1800000016"/>
    <x v="13"/>
  </r>
  <r>
    <m/>
    <x v="188"/>
    <s v="Invoice"/>
    <s v="88465"/>
    <s v="BUILDERS WAREHOUSE:MOKOPANE"/>
    <s v="COLOUR MAGIC 15CM"/>
    <n v="16"/>
    <n v="22.4"/>
    <n v="358.4"/>
    <n v="1562218.5800000015"/>
    <x v="13"/>
  </r>
  <r>
    <m/>
    <x v="189"/>
    <s v="Invoice"/>
    <s v="88439"/>
    <s v="BUILDERS WAREHOUSE:FOURWAYS"/>
    <s v="COLOUR MAGIC 15CM"/>
    <n v="20"/>
    <n v="22.4"/>
    <n v="448"/>
    <n v="1562666.5800000015"/>
    <x v="13"/>
  </r>
  <r>
    <m/>
    <x v="189"/>
    <s v="Invoice"/>
    <s v="88440"/>
    <s v="BUILDERS WAREHOUSE:NORTHMEAD"/>
    <s v="COLOUR MAGIC 15CM"/>
    <n v="40"/>
    <n v="22.4"/>
    <n v="896"/>
    <n v="1563562.5800000015"/>
    <x v="13"/>
  </r>
  <r>
    <m/>
    <x v="189"/>
    <s v="Invoice"/>
    <s v="88441"/>
    <s v="BUILDERS WAREHOUSE:CEDAR SQUARE"/>
    <s v="COLOUR MAGIC 15CM"/>
    <n v="16"/>
    <n v="22.4"/>
    <n v="358.4"/>
    <n v="1563920.9800000014"/>
    <x v="13"/>
  </r>
  <r>
    <m/>
    <x v="189"/>
    <s v="Invoice"/>
    <s v="88442"/>
    <s v="BUILDERS WAREHOUSE:EDENVALE"/>
    <s v="COLOUR MAGIC 15CM"/>
    <n v="96"/>
    <n v="22.4"/>
    <n v="2150.4"/>
    <n v="1566071.3800000013"/>
    <x v="13"/>
  </r>
  <r>
    <m/>
    <x v="189"/>
    <s v="Invoice"/>
    <s v="88443"/>
    <s v="BUILDERS WAREHOUSE:GLEN EAGLES"/>
    <s v="COLOUR MAGIC 15CM"/>
    <n v="70"/>
    <n v="22.4"/>
    <n v="1568"/>
    <n v="1567639.3800000013"/>
    <x v="13"/>
  </r>
  <r>
    <m/>
    <x v="189"/>
    <s v="Invoice"/>
    <s v="88446"/>
    <s v="BUILDERS WAREHOUSE:NEWMARKET"/>
    <s v="COLOUR MAGIC 15CM"/>
    <n v="80"/>
    <n v="22.4"/>
    <n v="1792"/>
    <n v="1569431.3800000013"/>
    <x v="13"/>
  </r>
  <r>
    <m/>
    <x v="189"/>
    <s v="Invoice"/>
    <s v="88448"/>
    <s v="BUILDERS WAREHOUSE:BRYANSTON"/>
    <s v="COLOUR MAGIC 15CM"/>
    <n v="32"/>
    <n v="22.4"/>
    <n v="716.8"/>
    <n v="1570148.1800000013"/>
    <x v="13"/>
  </r>
  <r>
    <m/>
    <x v="189"/>
    <s v="Invoice"/>
    <s v="88450"/>
    <s v="BUILDERS WAREHOUSE:MIDDELBURG"/>
    <s v="COLOUR MAGIC 15CM"/>
    <n v="24"/>
    <n v="22.4"/>
    <n v="537.6"/>
    <n v="1570685.7800000014"/>
    <x v="13"/>
  </r>
  <r>
    <m/>
    <x v="189"/>
    <s v="Invoice"/>
    <s v="88453"/>
    <s v="THYME SQUARE"/>
    <s v="COLOUR MAGIC 15CM"/>
    <n v="30"/>
    <n v="21.2"/>
    <n v="636"/>
    <n v="1571321.7800000014"/>
    <x v="13"/>
  </r>
  <r>
    <m/>
    <x v="189"/>
    <s v="Invoice"/>
    <s v="88455"/>
    <s v="CENTRAL NURSERY DEPOT"/>
    <s v="COLOUR MAGIC 15CM"/>
    <n v="100"/>
    <n v="21.2"/>
    <n v="2120"/>
    <n v="1573441.7800000014"/>
    <x v="13"/>
  </r>
  <r>
    <m/>
    <x v="189"/>
    <s v="Invoice"/>
    <s v="88456"/>
    <s v="CASH SALE"/>
    <s v="COLOUR MAGIC 15CM"/>
    <n v="8"/>
    <n v="21.2"/>
    <n v="169.6"/>
    <n v="1573611.3800000015"/>
    <x v="13"/>
  </r>
  <r>
    <m/>
    <x v="189"/>
    <s v="Invoice"/>
    <s v="88461"/>
    <s v="IMPALA FLORA"/>
    <s v="COLOUR MAGIC 15CM"/>
    <n v="64"/>
    <n v="19.989999999999998"/>
    <n v="1279.3599999999999"/>
    <n v="1574890.7400000016"/>
    <x v="13"/>
  </r>
  <r>
    <m/>
    <x v="189"/>
    <s v="Invoice"/>
    <s v="88462"/>
    <s v="PRETTY GARDENS"/>
    <s v="COLOUR MAGIC 15CM"/>
    <n v="80"/>
    <n v="21.2"/>
    <n v="1696"/>
    <n v="1576586.7400000016"/>
    <x v="13"/>
  </r>
  <r>
    <m/>
    <x v="189"/>
    <s v="Invoice"/>
    <s v="88464"/>
    <s v="BUILDERS WAREHOUSE:MIDDELBURG"/>
    <s v="COLOUR MAGIC 15CM"/>
    <n v="48"/>
    <n v="22.4"/>
    <n v="1075.2"/>
    <n v="1577661.9400000016"/>
    <x v="13"/>
  </r>
  <r>
    <m/>
    <x v="189"/>
    <s v="Invoice"/>
    <s v="88466"/>
    <s v="BUILDERS WAREHOUSE:BLOEMFONTEIN"/>
    <s v="COLOUR MAGIC 15CM"/>
    <n v="416"/>
    <n v="22.4"/>
    <n v="9318.4"/>
    <n v="1586980.3400000015"/>
    <x v="13"/>
  </r>
  <r>
    <m/>
    <x v="189"/>
    <s v="Invoice"/>
    <s v="88468"/>
    <s v="BUILDERS WAREHOUSE:THOHOYANDOU"/>
    <s v="COLOUR MAGIC 15CM"/>
    <n v="260"/>
    <n v="22.4"/>
    <n v="5824"/>
    <n v="1592804.3400000015"/>
    <x v="13"/>
  </r>
  <r>
    <m/>
    <x v="325"/>
    <s v="Invoice"/>
    <s v="88457"/>
    <s v="BUILDERS WAREHOUSE:KLERKSDORP"/>
    <s v="COLOUR MAGIC 15CM"/>
    <n v="48"/>
    <n v="0"/>
    <n v="0"/>
    <n v="1592804.3400000015"/>
    <x v="13"/>
  </r>
  <r>
    <m/>
    <x v="310"/>
    <s v="Invoice"/>
    <s v="88458"/>
    <s v="BUILDERS WAREHOUSE:BOKSBURG (NEW)"/>
    <s v="COLOUR MAGIC 15CM"/>
    <n v="30"/>
    <n v="22.4"/>
    <n v="672"/>
    <n v="1593476.3400000015"/>
    <x v="13"/>
  </r>
  <r>
    <m/>
    <x v="310"/>
    <s v="Invoice"/>
    <s v="88473"/>
    <s v="BUILDERS WAREHOUSE:STRUBENS VALLEY"/>
    <s v="COLOUR MAGIC 15CM"/>
    <n v="40"/>
    <n v="22.4"/>
    <n v="896"/>
    <n v="1594372.3400000015"/>
    <x v="13"/>
  </r>
  <r>
    <m/>
    <x v="310"/>
    <s v="Invoice"/>
    <s v="88494"/>
    <s v="BUILDERS WAREHOUSE:NOORDHEUWEL"/>
    <s v="COLOUR MAGIC 15CM"/>
    <n v="20"/>
    <n v="22.4"/>
    <n v="448"/>
    <n v="1594820.3400000015"/>
    <x v="13"/>
  </r>
  <r>
    <m/>
    <x v="310"/>
    <s v="Invoice"/>
    <s v="88497"/>
    <s v="LITTLE AUSTRIA"/>
    <s v="COLOUR MAGIC 15CM"/>
    <n v="32"/>
    <n v="21.2"/>
    <n v="678.4"/>
    <n v="1595498.7400000014"/>
    <x v="13"/>
  </r>
  <r>
    <m/>
    <x v="310"/>
    <s v="Invoice"/>
    <s v="88499"/>
    <s v="IRON POINT SUPPLIERS PTY LTD T/A CONCRETE GALLERIA"/>
    <s v="COLOUR MAGIC 15CM"/>
    <n v="13"/>
    <n v="15"/>
    <n v="195"/>
    <n v="1595693.7400000014"/>
    <x v="13"/>
  </r>
  <r>
    <m/>
    <x v="310"/>
    <s v="Invoice"/>
    <s v="88500"/>
    <s v="HABITITNAK/KEENGRO"/>
    <s v="COLOUR MAGIC 15CM"/>
    <n v="208"/>
    <n v="17"/>
    <n v="3536"/>
    <n v="1599229.7400000014"/>
    <x v="13"/>
  </r>
  <r>
    <m/>
    <x v="310"/>
    <s v="Invoice"/>
    <s v="88501"/>
    <s v="RAINBOW GARDEN AND HOME CENTRE"/>
    <s v="COLOUR MAGIC 15CM"/>
    <n v="16"/>
    <n v="21.2"/>
    <n v="339.2"/>
    <n v="1599568.9400000013"/>
    <x v="13"/>
  </r>
  <r>
    <m/>
    <x v="190"/>
    <s v="Invoice"/>
    <s v="88474"/>
    <s v="BUILDERS WAREHOUSE:RIVONIA"/>
    <s v="COLOUR MAGIC 15CM"/>
    <n v="72"/>
    <n v="22.4"/>
    <n v="1612.8"/>
    <n v="1601181.7400000014"/>
    <x v="13"/>
  </r>
  <r>
    <m/>
    <x v="190"/>
    <s v="Invoice"/>
    <s v="88476"/>
    <s v="BUILDERS WAREHOUSE:ERASMUS PARK"/>
    <s v="COLOUR MAGIC 15CM"/>
    <n v="129"/>
    <n v="22.4"/>
    <n v="2889.6"/>
    <n v="1604071.3400000015"/>
    <x v="13"/>
  </r>
  <r>
    <m/>
    <x v="190"/>
    <s v="Invoice"/>
    <s v="88479"/>
    <s v="BUILDERS WAREHOUSE:WOODLANDS"/>
    <s v="COLOUR MAGIC 15CM"/>
    <n v="40"/>
    <n v="22.4"/>
    <n v="896"/>
    <n v="1604967.3400000015"/>
    <x v="13"/>
  </r>
  <r>
    <m/>
    <x v="190"/>
    <s v="Invoice"/>
    <s v="88480"/>
    <s v="BUILDERS WAREHOUSE:CEDAR SQUARE"/>
    <s v="COLOUR MAGIC 15CM"/>
    <n v="16"/>
    <n v="22.4"/>
    <n v="358.4"/>
    <n v="1605325.7400000014"/>
    <x v="13"/>
  </r>
  <r>
    <m/>
    <x v="190"/>
    <s v="Invoice"/>
    <s v="88481"/>
    <s v="BUILDERS WAREHOUSE:LYNNWOOD"/>
    <s v="COLOUR MAGIC 15CM"/>
    <n v="66"/>
    <n v="22.4"/>
    <n v="1478.4"/>
    <n v="1606804.1400000013"/>
    <x v="13"/>
  </r>
  <r>
    <m/>
    <x v="190"/>
    <s v="Invoice"/>
    <s v="88483"/>
    <s v="BUILDERS WAREHOUSE:GLEN EAGLES"/>
    <s v="COLOUR MAGIC 15CM"/>
    <n v="10"/>
    <n v="22.4"/>
    <n v="224"/>
    <n v="1607028.1400000013"/>
    <x v="13"/>
  </r>
  <r>
    <m/>
    <x v="190"/>
    <s v="Invoice"/>
    <s v="88486"/>
    <s v="BUILDERS WAREHOUSE:CHERRY LANE"/>
    <s v="COLOUR MAGIC 15CM"/>
    <n v="40"/>
    <n v="22.4"/>
    <n v="896"/>
    <n v="1607924.1400000013"/>
    <x v="13"/>
  </r>
  <r>
    <m/>
    <x v="190"/>
    <s v="Invoice"/>
    <s v="88523"/>
    <s v="BUILDERS WAREHOUSE:BETHLEHEM"/>
    <s v="COLOUR MAGIC 15CM"/>
    <n v="160"/>
    <n v="22.4"/>
    <n v="3584"/>
    <n v="1611508.1400000013"/>
    <x v="13"/>
  </r>
  <r>
    <m/>
    <x v="190"/>
    <s v="Invoice"/>
    <s v="88524"/>
    <s v="BUILDERS WAREHOUSE:BETHLEHEM"/>
    <s v="COLOUR MAGIC 15CM"/>
    <n v="16"/>
    <n v="0"/>
    <n v="0"/>
    <n v="1611508.1400000013"/>
    <x v="13"/>
  </r>
  <r>
    <m/>
    <x v="191"/>
    <s v="Invoice"/>
    <s v="88470"/>
    <s v="BUILDERS WAREHOUSE:ZAMBEZI"/>
    <s v="COLOUR MAGIC 15CM"/>
    <n v="100"/>
    <n v="22.4"/>
    <n v="2240"/>
    <n v="1613748.1400000013"/>
    <x v="13"/>
  </r>
  <r>
    <m/>
    <x v="191"/>
    <s v="Invoice"/>
    <s v="88502"/>
    <s v="BUILDERS WAREHOUSE:RASLOUW"/>
    <s v="COLOUR MAGIC 15CM"/>
    <n v="80"/>
    <n v="22.4"/>
    <n v="1792"/>
    <n v="1615540.1400000013"/>
    <x v="13"/>
  </r>
  <r>
    <m/>
    <x v="191"/>
    <s v="Invoice"/>
    <s v="88503"/>
    <s v="BUILDERS WAREHOUSE:CENTURION"/>
    <s v="COLOUR MAGIC 15CM"/>
    <n v="80"/>
    <n v="22.4"/>
    <n v="1792"/>
    <n v="1617332.1400000013"/>
    <x v="13"/>
  </r>
  <r>
    <m/>
    <x v="191"/>
    <s v="Invoice"/>
    <s v="88507"/>
    <s v="BUILDERS WAREHOUSE:SOUTHGATE"/>
    <s v="COLOUR MAGIC 15CM"/>
    <n v="55"/>
    <n v="22.4"/>
    <n v="1232"/>
    <n v="1618564.1400000013"/>
    <x v="13"/>
  </r>
  <r>
    <m/>
    <x v="191"/>
    <s v="Invoice"/>
    <s v="88518"/>
    <s v="BUILDERS WAREHOUSE:CRAIGHALL PARK"/>
    <s v="COLOUR MAGIC 15CM"/>
    <n v="16"/>
    <n v="22.4"/>
    <n v="358.4"/>
    <n v="1618922.5400000012"/>
    <x v="13"/>
  </r>
  <r>
    <m/>
    <x v="191"/>
    <s v="Invoice"/>
    <s v="88520"/>
    <s v="BUILDERS WAREHOUSE:EMALALHENI"/>
    <s v="COLOUR MAGIC 15CM"/>
    <n v="32"/>
    <n v="22.4"/>
    <n v="716.8"/>
    <n v="1619639.3400000012"/>
    <x v="13"/>
  </r>
  <r>
    <m/>
    <x v="191"/>
    <s v="Invoice"/>
    <s v="88521"/>
    <s v="BUILDERS WAREHOUSE:MIDDELBURG"/>
    <s v="COLOUR MAGIC 15CM"/>
    <n v="25"/>
    <n v="22.4"/>
    <n v="560"/>
    <n v="1620199.3400000012"/>
    <x v="13"/>
  </r>
  <r>
    <m/>
    <x v="191"/>
    <s v="Invoice"/>
    <s v="88517"/>
    <s v="FH CHAMBERLAIN TRADING (PTY) LTD:WATERKLOOF GLEN"/>
    <s v="COLOUR MAGIC 15CM"/>
    <n v="20"/>
    <n v="21.3"/>
    <n v="426"/>
    <n v="1620625.3400000012"/>
    <x v="13"/>
  </r>
  <r>
    <m/>
    <x v="191"/>
    <s v="Invoice"/>
    <s v="88522"/>
    <s v="FH CHAMBERLAIN TRADING (PTY) LTD:WATERKLOOF GLEN"/>
    <s v="COLOUR MAGIC 15CM"/>
    <n v="20"/>
    <n v="0"/>
    <n v="0"/>
    <n v="1620625.3400000012"/>
    <x v="13"/>
  </r>
  <r>
    <m/>
    <x v="191"/>
    <s v="Invoice"/>
    <s v="88539"/>
    <s v="CASH SALE"/>
    <s v="COLOUR MAGIC 15CM"/>
    <n v="8"/>
    <n v="20"/>
    <n v="160"/>
    <n v="1620785.3400000012"/>
    <x v="13"/>
  </r>
  <r>
    <m/>
    <x v="217"/>
    <s v="Invoice"/>
    <s v="88504"/>
    <s v="BUILDERS WAREHOUSE:MIDRAND"/>
    <s v="COLOUR MAGIC 15CM"/>
    <n v="80"/>
    <n v="22.4"/>
    <n v="1792"/>
    <n v="1622577.3400000012"/>
    <x v="13"/>
  </r>
  <r>
    <m/>
    <x v="217"/>
    <s v="Invoice"/>
    <s v="88527"/>
    <s v="BUILDERS WAREHOUSE:BEDFORDVIEW"/>
    <s v="COLOUR MAGIC 15CM"/>
    <n v="32"/>
    <n v="22.4"/>
    <n v="716.8"/>
    <n v="1623294.1400000013"/>
    <x v="13"/>
  </r>
  <r>
    <m/>
    <x v="217"/>
    <s v="Invoice"/>
    <s v="88528"/>
    <s v="BUILDERS WAREHOUSE:KEMPTON PARK"/>
    <s v="COLOUR MAGIC 15CM"/>
    <n v="72"/>
    <n v="22.4"/>
    <n v="1612.8"/>
    <n v="1624906.9400000013"/>
    <x v="13"/>
  </r>
  <r>
    <m/>
    <x v="217"/>
    <s v="Invoice"/>
    <s v="88529"/>
    <s v="BUILDERS WAREHOUSE:NORTHRIDING"/>
    <s v="COLOUR MAGIC 15CM"/>
    <n v="42"/>
    <n v="22.4"/>
    <n v="940.8"/>
    <n v="1625847.7400000014"/>
    <x v="13"/>
  </r>
  <r>
    <m/>
    <x v="217"/>
    <s v="Invoice"/>
    <s v="88531"/>
    <s v="BUILDERS WAREHOUSE:ROBINDALE"/>
    <s v="COLOUR MAGIC 15CM"/>
    <n v="80"/>
    <n v="22.4"/>
    <n v="1792"/>
    <n v="1627639.7400000014"/>
    <x v="13"/>
  </r>
  <r>
    <m/>
    <x v="217"/>
    <s v="Invoice"/>
    <s v="88533"/>
    <s v="BUILDERS WAREHOUSE:GREENSTONE"/>
    <s v="COLOUR MAGIC 15CM"/>
    <n v="72"/>
    <n v="22.4"/>
    <n v="1612.8"/>
    <n v="1629252.5400000014"/>
    <x v="13"/>
  </r>
  <r>
    <m/>
    <x v="217"/>
    <s v="Invoice"/>
    <s v="88541"/>
    <s v="AGRI 2 MARKET"/>
    <s v="COLOUR MAGIC 15CM"/>
    <n v="88"/>
    <n v="17.2"/>
    <n v="1513.6"/>
    <n v="1630766.1400000015"/>
    <x v="13"/>
  </r>
  <r>
    <m/>
    <x v="217"/>
    <s v="Invoice"/>
    <s v="88542"/>
    <s v="LITTLE AUSTRIA"/>
    <s v="COLOUR MAGIC 15CM"/>
    <n v="16"/>
    <n v="21.2"/>
    <n v="339.2"/>
    <n v="1631105.3400000015"/>
    <x v="13"/>
  </r>
  <r>
    <m/>
    <x v="217"/>
    <s v="Invoice"/>
    <s v="88530"/>
    <s v="RIVERSIDE MICA"/>
    <s v="ANTIRHINUM 15CM"/>
    <n v="15"/>
    <n v="21.99"/>
    <n v="329.85"/>
    <n v="1631435.1900000016"/>
    <x v="13"/>
  </r>
  <r>
    <m/>
    <x v="217"/>
    <s v="Invoice"/>
    <s v="88530"/>
    <s v="RIVERSIDE MICA"/>
    <s v="CELOSIA 15CM"/>
    <n v="5"/>
    <n v="21.99"/>
    <n v="109.95"/>
    <n v="1631545.1400000015"/>
    <x v="13"/>
  </r>
  <r>
    <m/>
    <x v="217"/>
    <s v="Invoice"/>
    <s v="88530"/>
    <s v="RIVERSIDE MICA"/>
    <s v="DIANTHUS 15CM"/>
    <n v="15"/>
    <n v="21.99"/>
    <n v="329.85"/>
    <n v="1631874.9900000016"/>
    <x v="13"/>
  </r>
  <r>
    <m/>
    <x v="217"/>
    <s v="Invoice"/>
    <s v="88530"/>
    <s v="RIVERSIDE MICA"/>
    <s v="HERB LAVANDULA 15CM"/>
    <n v="8"/>
    <n v="21.99"/>
    <n v="175.92"/>
    <n v="1632050.9100000015"/>
    <x v="13"/>
  </r>
  <r>
    <m/>
    <x v="217"/>
    <s v="Invoice"/>
    <s v="88530"/>
    <s v="RIVERSIDE MICA"/>
    <s v="PETUNIA 15CM"/>
    <n v="15"/>
    <n v="21.99"/>
    <n v="329.85"/>
    <n v="1632380.7600000016"/>
    <x v="13"/>
  </r>
  <r>
    <m/>
    <x v="217"/>
    <s v="Invoice"/>
    <s v="88547"/>
    <s v="IRON POINT SUPPLIERS PTY LTD T/A CONCRETE GALLERIA"/>
    <s v="FUSCHIA  15CM"/>
    <n v="5"/>
    <n v="23"/>
    <n v="115"/>
    <n v="1632495.7600000016"/>
    <x v="17"/>
  </r>
  <r>
    <m/>
    <x v="217"/>
    <s v="Invoice"/>
    <s v="88547"/>
    <s v="IRON POINT SUPPLIERS PTY LTD T/A CONCRETE GALLERIA"/>
    <s v="COLOUR MAGIC 15CM"/>
    <n v="18"/>
    <n v="20"/>
    <n v="360"/>
    <n v="1632855.7600000016"/>
    <x v="13"/>
  </r>
  <r>
    <m/>
    <x v="218"/>
    <s v="Invoice"/>
    <s v="88549"/>
    <s v="BUILDERS WAREHOUSE:EDENVALE"/>
    <s v="COLOUR MAGIC 15CM"/>
    <n v="120"/>
    <n v="22.4"/>
    <n v="2688"/>
    <n v="1635543.7600000016"/>
    <x v="13"/>
  </r>
  <r>
    <m/>
    <x v="218"/>
    <s v="Invoice"/>
    <s v="88550"/>
    <s v="BUILDERS WAREHOUSE:CEDAR SQUARE"/>
    <s v="COLOUR MAGIC 15CM"/>
    <n v="20"/>
    <n v="22.4"/>
    <n v="448"/>
    <n v="1635991.7600000016"/>
    <x v="13"/>
  </r>
  <r>
    <m/>
    <x v="218"/>
    <s v="Invoice"/>
    <s v="88551"/>
    <s v="BUILDERS WAREHOUSE:FOURWAYS"/>
    <s v="COLOUR MAGIC 15CM"/>
    <n v="20"/>
    <n v="22.4"/>
    <n v="448"/>
    <n v="1636439.7600000016"/>
    <x v="13"/>
  </r>
  <r>
    <m/>
    <x v="218"/>
    <s v="Invoice"/>
    <s v="88552"/>
    <s v="BUILDERS WAREHOUSE:BOKSBURG (NEW)"/>
    <s v="COLOUR MAGIC 15CM"/>
    <n v="40"/>
    <n v="22.4"/>
    <n v="896"/>
    <n v="1637335.7600000016"/>
    <x v="13"/>
  </r>
  <r>
    <m/>
    <x v="218"/>
    <s v="Invoice"/>
    <s v="88553"/>
    <s v="BUILDERS WAREHOUSE:SUNWARD PARK"/>
    <s v="COLOUR MAGIC 15CM"/>
    <n v="128"/>
    <n v="22.4"/>
    <n v="2867.2"/>
    <n v="1640202.9600000016"/>
    <x v="13"/>
  </r>
  <r>
    <m/>
    <x v="218"/>
    <s v="Invoice"/>
    <s v="88554"/>
    <s v="BUILDERS WAREHOUSE:RIVONIA"/>
    <s v="COLOUR MAGIC 15CM"/>
    <n v="30"/>
    <n v="22.4"/>
    <n v="672"/>
    <n v="1640874.9600000016"/>
    <x v="13"/>
  </r>
  <r>
    <m/>
    <x v="218"/>
    <s v="Invoice"/>
    <s v="88555"/>
    <s v="BUILDERS WAREHOUSE:CARNIVAL MALL"/>
    <s v="COLOUR MAGIC 15CM"/>
    <n v="99"/>
    <n v="22.4"/>
    <n v="2217.6"/>
    <n v="1643092.5600000017"/>
    <x v="13"/>
  </r>
  <r>
    <m/>
    <x v="218"/>
    <s v="Invoice"/>
    <s v="88556"/>
    <s v="BUILDERS WAREHOUSE:NOORDHEUWEL"/>
    <s v="COLOUR MAGIC 15CM"/>
    <n v="20"/>
    <n v="22.4"/>
    <n v="448"/>
    <n v="1643540.5600000017"/>
    <x v="13"/>
  </r>
  <r>
    <m/>
    <x v="218"/>
    <s v="Invoice"/>
    <s v="88557"/>
    <s v="BUILDERS WAREHOUSE:NEWMARKET"/>
    <s v="COLOUR MAGIC 15CM"/>
    <n v="104"/>
    <n v="22.4"/>
    <n v="2329.6"/>
    <n v="1645870.1600000018"/>
    <x v="13"/>
  </r>
  <r>
    <m/>
    <x v="218"/>
    <s v="Invoice"/>
    <s v="88558"/>
    <s v="BUILDERS WAREHOUSE:HARTEBEESPOORT"/>
    <s v="COLOUR MAGIC 15CM"/>
    <n v="80"/>
    <n v="22.4"/>
    <n v="1792"/>
    <n v="1647662.1600000018"/>
    <x v="13"/>
  </r>
  <r>
    <m/>
    <x v="218"/>
    <s v="Invoice"/>
    <s v="88564"/>
    <s v="FH CHAMBERLAIN TRADING (PTY) LTD:KYALAMI"/>
    <s v="COLOUR MAGIC 15CM"/>
    <n v="100"/>
    <n v="21.3"/>
    <n v="2130"/>
    <n v="1649792.1600000018"/>
    <x v="13"/>
  </r>
  <r>
    <m/>
    <x v="218"/>
    <s v="Invoice"/>
    <s v="88566"/>
    <s v="BUILDERS WAREHOUSE:GLEN EAGLES"/>
    <s v="COLOUR MAGIC 15CM"/>
    <n v="70"/>
    <n v="22.4"/>
    <n v="1568"/>
    <n v="1651360.1600000018"/>
    <x v="13"/>
  </r>
  <r>
    <m/>
    <x v="218"/>
    <s v="Invoice"/>
    <s v="88567"/>
    <s v="LOTS OF POTS CENTURION"/>
    <s v="COLOUR MAGIC 15CM"/>
    <n v="100"/>
    <n v="14.95"/>
    <n v="1495"/>
    <n v="1652855.1600000018"/>
    <x v="13"/>
  </r>
  <r>
    <m/>
    <x v="218"/>
    <s v="Invoice"/>
    <s v="88568"/>
    <s v="THYME SQUARE"/>
    <s v="COLOUR MAGIC 15CM"/>
    <n v="70"/>
    <n v="21.2"/>
    <n v="1484"/>
    <n v="1654339.1600000018"/>
    <x v="13"/>
  </r>
  <r>
    <m/>
    <x v="218"/>
    <s v="Invoice"/>
    <s v="88569"/>
    <s v="BUILDERS WAREHOUSE:VEREENIGING"/>
    <s v="COLOUR MAGIC 15CM"/>
    <n v="120"/>
    <n v="22.4"/>
    <n v="2688"/>
    <n v="1657027.1600000018"/>
    <x v="13"/>
  </r>
  <r>
    <m/>
    <x v="218"/>
    <s v="Invoice"/>
    <s v="88574"/>
    <s v="PLANT FACTORY"/>
    <s v="COLOUR MAGIC 15CM"/>
    <n v="28"/>
    <n v="21.2"/>
    <n v="593.6"/>
    <n v="1657620.7600000019"/>
    <x v="13"/>
  </r>
  <r>
    <m/>
    <x v="218"/>
    <s v="Invoice"/>
    <s v="88576"/>
    <s v="BUILDERS WAREHOUSE:BLOEMFONTEIN"/>
    <s v="COLOUR MAGIC 15CM"/>
    <n v="288"/>
    <n v="22.4"/>
    <n v="6451.2"/>
    <n v="1664071.9600000018"/>
    <x v="13"/>
  </r>
  <r>
    <m/>
    <x v="218"/>
    <s v="Invoice"/>
    <s v="88559"/>
    <s v="BUILDERS WAREHOUSE:NEWCASTLE"/>
    <s v="COLOUR MAGIC 15CM"/>
    <n v="136"/>
    <n v="22.4"/>
    <n v="3046.4"/>
    <n v="1667118.3600000017"/>
    <x v="13"/>
  </r>
  <r>
    <m/>
    <x v="253"/>
    <s v="Invoice"/>
    <s v="88599"/>
    <s v="HABITITNAK/KEENGRO"/>
    <s v="COLOUR MAGIC 15CM"/>
    <n v="336"/>
    <n v="17"/>
    <n v="5712"/>
    <n v="1672830.3600000017"/>
    <x v="13"/>
  </r>
  <r>
    <m/>
    <x v="253"/>
    <s v="Invoice"/>
    <s v="88601"/>
    <s v="RAINBOW GARDEN AND HOME CENTRE"/>
    <s v="COLOUR MAGIC 15CM"/>
    <n v="32"/>
    <n v="21.2"/>
    <n v="678.4"/>
    <n v="1673508.7600000016"/>
    <x v="13"/>
  </r>
  <r>
    <m/>
    <x v="253"/>
    <s v="Invoice"/>
    <s v="88605"/>
    <s v="BUILDERS WAREHOUSE:NOORDHEUWEL"/>
    <s v="COLOUR MAGIC 15CM"/>
    <n v="40"/>
    <n v="22.4"/>
    <n v="896"/>
    <n v="1674404.7600000016"/>
    <x v="13"/>
  </r>
  <r>
    <m/>
    <x v="253"/>
    <s v="Invoice"/>
    <s v="88606"/>
    <s v="BUILDERS WAREHOUSE:STRUBENS VALLEY"/>
    <s v="COLOUR MAGIC 15CM"/>
    <n v="72"/>
    <n v="22.4"/>
    <n v="1612.8"/>
    <n v="1676017.5600000017"/>
    <x v="13"/>
  </r>
  <r>
    <m/>
    <x v="253"/>
    <s v="Invoice"/>
    <s v="88607"/>
    <s v="BUILDERS WAREHOUSE:BEDWORTH PARK"/>
    <s v="COLOUR MAGIC 15CM"/>
    <n v="30"/>
    <n v="22.4"/>
    <n v="672"/>
    <n v="1676689.5600000017"/>
    <x v="13"/>
  </r>
  <r>
    <m/>
    <x v="253"/>
    <s v="Invoice"/>
    <s v="88608"/>
    <s v="BUILDERS WAREHOUSE:ROBINDALE"/>
    <s v="COLOUR MAGIC 15CM"/>
    <n v="16"/>
    <n v="22.4"/>
    <n v="358.4"/>
    <n v="1677047.9600000016"/>
    <x v="13"/>
  </r>
  <r>
    <m/>
    <x v="219"/>
    <s v="Invoice"/>
    <s v="88578"/>
    <s v="BUILDERS WAREHOUSE:WOODLANDS"/>
    <s v="COLOUR MAGIC 15CM"/>
    <n v="80"/>
    <n v="22.4"/>
    <n v="1792"/>
    <n v="1678839.9600000016"/>
    <x v="13"/>
  </r>
  <r>
    <m/>
    <x v="219"/>
    <s v="Invoice"/>
    <s v="88579"/>
    <s v="BUILDERS WAREHOUSE:WONDER PARK"/>
    <s v="COLOUR MAGIC 15CM"/>
    <n v="40"/>
    <n v="22.4"/>
    <n v="896"/>
    <n v="1679735.9600000016"/>
    <x v="13"/>
  </r>
  <r>
    <m/>
    <x v="219"/>
    <s v="Invoice"/>
    <s v="88581"/>
    <s v="BUILDERS WAREHOUSE:SILVERLAKES"/>
    <s v="COLOUR MAGIC 15CM"/>
    <n v="60"/>
    <n v="22.4"/>
    <n v="1344"/>
    <n v="1681079.9600000016"/>
    <x v="13"/>
  </r>
  <r>
    <m/>
    <x v="219"/>
    <s v="Invoice"/>
    <s v="88582"/>
    <s v="BUILDERS WAREHOUSE:CEDAR SQUARE"/>
    <s v="COLOUR MAGIC 15CM"/>
    <n v="40"/>
    <n v="22.4"/>
    <n v="896"/>
    <n v="1681975.9600000016"/>
    <x v="13"/>
  </r>
  <r>
    <m/>
    <x v="219"/>
    <s v="Invoice"/>
    <s v="88583"/>
    <s v="BUILDERS WAREHOUSE:GEZINA NEW"/>
    <s v="COLOUR MAGIC 15CM"/>
    <n v="60"/>
    <n v="22.4"/>
    <n v="1344"/>
    <n v="1683319.9600000016"/>
    <x v="13"/>
  </r>
  <r>
    <m/>
    <x v="219"/>
    <s v="Invoice"/>
    <s v="88584"/>
    <s v="BUILDERS WAREHOUSE:LYNNWOOD"/>
    <s v="COLOUR MAGIC 15CM"/>
    <n v="80"/>
    <n v="22.4"/>
    <n v="1792"/>
    <n v="1685111.9600000016"/>
    <x v="13"/>
  </r>
  <r>
    <m/>
    <x v="219"/>
    <s v="Invoice"/>
    <s v="88586"/>
    <s v="LIFESTYLE HOME GARDEN"/>
    <s v="COLOUR MAGIC 15CM"/>
    <n v="150"/>
    <n v="20"/>
    <n v="3000"/>
    <n v="1688111.9600000016"/>
    <x v="13"/>
  </r>
  <r>
    <m/>
    <x v="219"/>
    <s v="Invoice"/>
    <s v="88587"/>
    <s v="BUILDERS WAREHOUSE:RUSTENBURG"/>
    <s v="COLOUR MAGIC 15CM"/>
    <n v="120"/>
    <n v="22.4"/>
    <n v="2688"/>
    <n v="1690799.9600000016"/>
    <x v="13"/>
  </r>
  <r>
    <m/>
    <x v="219"/>
    <s v="Invoice"/>
    <s v="88588"/>
    <s v="BUILDERS WAREHOUSE:GLEN EAGLES"/>
    <s v="COLOUR MAGIC 15CM"/>
    <n v="126"/>
    <n v="22.4"/>
    <n v="2822.4"/>
    <n v="1693622.3600000015"/>
    <x v="13"/>
  </r>
  <r>
    <m/>
    <x v="219"/>
    <s v="Invoice"/>
    <s v="88589"/>
    <s v="BUILDERS WAREHOUSE:WONDER PARK"/>
    <s v="COLOUR MAGIC 15CM"/>
    <n v="16"/>
    <n v="0"/>
    <n v="0"/>
    <n v="1693622.3600000015"/>
    <x v="13"/>
  </r>
  <r>
    <m/>
    <x v="219"/>
    <s v="Invoice"/>
    <s v="88590"/>
    <s v="BUILDERS WAREHOUSE:ERASMUS PARK"/>
    <s v="COLOUR MAGIC 15CM"/>
    <n v="140"/>
    <n v="22.4"/>
    <n v="3136"/>
    <n v="1696758.3600000015"/>
    <x v="13"/>
  </r>
  <r>
    <m/>
    <x v="219"/>
    <s v="Invoice"/>
    <s v="88592"/>
    <s v="BUILDERS WAREHOUSE:RIVONIA"/>
    <s v="COLOUR MAGIC 15CM"/>
    <n v="60"/>
    <n v="22.4"/>
    <n v="1344"/>
    <n v="1698102.3600000015"/>
    <x v="13"/>
  </r>
  <r>
    <m/>
    <x v="219"/>
    <s v="Invoice"/>
    <s v="88593"/>
    <s v="BUILDERS WAREHOUSE:CHERRY LANE"/>
    <s v="COLOUR MAGIC 15CM"/>
    <n v="120"/>
    <n v="22.4"/>
    <n v="2688"/>
    <n v="1700790.3600000015"/>
    <x v="13"/>
  </r>
  <r>
    <m/>
    <x v="219"/>
    <s v="Invoice"/>
    <s v="88602"/>
    <s v="SEFAKO MAKGATHO HEALTH SCIENCE UNIVERSITY"/>
    <s v="COLOUR MAGIC 15CM"/>
    <n v="50"/>
    <n v="21.2"/>
    <n v="1060"/>
    <n v="1701850.3600000015"/>
    <x v="13"/>
  </r>
  <r>
    <m/>
    <x v="192"/>
    <s v="Invoice"/>
    <s v="88610"/>
    <s v="BUILDERS WAREHOUSE:CENTURION"/>
    <s v="COLOUR MAGIC 15CM"/>
    <n v="112"/>
    <n v="22.4"/>
    <n v="2508.8000000000002"/>
    <n v="1704359.1600000015"/>
    <x v="13"/>
  </r>
  <r>
    <m/>
    <x v="192"/>
    <s v="Invoice"/>
    <s v="88615"/>
    <s v="BUILDERS WAREHOUSE:KLERKSDORP"/>
    <s v="COLOUR MAGIC 15CM"/>
    <n v="60"/>
    <n v="22.4"/>
    <n v="1344"/>
    <n v="1705703.1600000015"/>
    <x v="13"/>
  </r>
  <r>
    <m/>
    <x v="192"/>
    <s v="Invoice"/>
    <s v="88616"/>
    <s v="BUILDERS WAREHOUSE:SOUTHGATE"/>
    <s v="COLOUR MAGIC 15CM"/>
    <n v="25"/>
    <n v="22.4"/>
    <n v="560"/>
    <n v="1706263.1600000015"/>
    <x v="13"/>
  </r>
  <r>
    <m/>
    <x v="192"/>
    <s v="Invoice"/>
    <s v="88617"/>
    <s v="FH CHAMBERLAIN TRADING (PTY) LTD:SILVER LAKES"/>
    <s v="COLOUR MAGIC 15CM"/>
    <n v="55"/>
    <n v="21.3"/>
    <n v="1171.5"/>
    <n v="1707434.6600000015"/>
    <x v="13"/>
  </r>
  <r>
    <m/>
    <x v="254"/>
    <s v="Invoice"/>
    <s v="88594"/>
    <s v="BUILDERS WAREHOUSE:ZAMBEZI"/>
    <s v="COLOUR MAGIC 15CM"/>
    <n v="40"/>
    <n v="22.4"/>
    <n v="896"/>
    <n v="1708330.6600000015"/>
    <x v="13"/>
  </r>
  <r>
    <m/>
    <x v="254"/>
    <s v="Invoice"/>
    <s v="88618"/>
    <s v="BUILDERS WAREHOUSE:GREENSTONE"/>
    <s v="COLOUR MAGIC 15CM"/>
    <n v="96"/>
    <n v="22.4"/>
    <n v="2150.4"/>
    <n v="1710481.0600000015"/>
    <x v="13"/>
  </r>
  <r>
    <m/>
    <x v="254"/>
    <s v="Invoice"/>
    <s v="88619"/>
    <s v="BUILDERS WAREHOUSE:NORWOOD"/>
    <s v="COLOUR MAGIC 15CM"/>
    <n v="64"/>
    <n v="22.4"/>
    <n v="1433.6"/>
    <n v="1711914.6600000015"/>
    <x v="13"/>
  </r>
  <r>
    <m/>
    <x v="254"/>
    <s v="Invoice"/>
    <s v="88620"/>
    <s v="BUILDERS WAREHOUSE:ROBINDALE"/>
    <s v="COLOUR MAGIC 15CM"/>
    <n v="16"/>
    <n v="22.4"/>
    <n v="358.4"/>
    <n v="1712273.0600000015"/>
    <x v="13"/>
  </r>
  <r>
    <m/>
    <x v="254"/>
    <s v="Invoice"/>
    <s v="88623"/>
    <s v="FH CHAMBERLAIN TRADING (PTY) LTD:RIVIERA"/>
    <s v="COLOUR MAGIC 15CM"/>
    <n v="35"/>
    <n v="21.3"/>
    <n v="745.5"/>
    <n v="1713018.5600000015"/>
    <x v="13"/>
  </r>
  <r>
    <m/>
    <x v="254"/>
    <s v="Invoice"/>
    <s v="88624"/>
    <s v="FH CHAMBERLAIN TRADING (PTY) LTD:MONTANA"/>
    <s v="COLOUR MAGIC 15CM"/>
    <n v="500"/>
    <n v="21.3"/>
    <n v="10650"/>
    <n v="1723668.5600000015"/>
    <x v="13"/>
  </r>
  <r>
    <m/>
    <x v="254"/>
    <s v="Invoice"/>
    <s v="88625"/>
    <s v="BUILDERS WAREHOUSE:KEMPTON PARK"/>
    <s v="COLOUR MAGIC 15CM"/>
    <n v="112"/>
    <n v="22.4"/>
    <n v="2508.8000000000002"/>
    <n v="1726177.3600000015"/>
    <x v="13"/>
  </r>
  <r>
    <m/>
    <x v="254"/>
    <s v="Invoice"/>
    <s v="88626"/>
    <s v="BUILDERS WAREHOUSE:BEDFORDVIEW"/>
    <s v="COLOUR MAGIC 15CM"/>
    <n v="40"/>
    <n v="22.4"/>
    <n v="896"/>
    <n v="1727073.3600000015"/>
    <x v="13"/>
  </r>
  <r>
    <m/>
    <x v="254"/>
    <s v="Invoice"/>
    <s v="88628"/>
    <s v="LITTLE AUSTRIA"/>
    <s v="COLOUR MAGIC 15CM"/>
    <n v="32"/>
    <n v="21.2"/>
    <n v="678.4"/>
    <n v="1727751.7600000014"/>
    <x v="13"/>
  </r>
  <r>
    <m/>
    <x v="254"/>
    <s v="Invoice"/>
    <s v="88634"/>
    <s v="RIVERSIDE MICA"/>
    <s v="CELOSIA 15CM"/>
    <n v="6"/>
    <n v="21.99"/>
    <n v="131.94"/>
    <n v="1727883.7000000014"/>
    <x v="13"/>
  </r>
  <r>
    <m/>
    <x v="254"/>
    <s v="Invoice"/>
    <s v="88660"/>
    <s v="BUILDERS WAREHOUSE:MOKOPANE"/>
    <s v="COLOUR MAGIC 15CM"/>
    <n v="48"/>
    <n v="22.4"/>
    <n v="1075.2"/>
    <n v="1728958.9000000013"/>
    <x v="13"/>
  </r>
  <r>
    <m/>
    <x v="255"/>
    <s v="Invoice"/>
    <s v="88635"/>
    <s v="BUILDERS WAREHOUSE:EDENVALE"/>
    <s v="COLOUR MAGIC 15CM"/>
    <n v="100"/>
    <n v="22.4"/>
    <n v="2240"/>
    <n v="1731198.9000000013"/>
    <x v="13"/>
  </r>
  <r>
    <m/>
    <x v="255"/>
    <s v="Invoice"/>
    <s v="88636"/>
    <s v="BUILDERS WAREHOUSE:STRUBENS VALLEY"/>
    <s v="COLOUR MAGIC 15CM"/>
    <n v="80"/>
    <n v="22.4"/>
    <n v="1792"/>
    <n v="1732990.9000000013"/>
    <x v="13"/>
  </r>
  <r>
    <m/>
    <x v="255"/>
    <s v="Invoice"/>
    <s v="88637"/>
    <s v="BUILDERS WAREHOUSE:MIDRAND"/>
    <s v="COLOUR MAGIC 15CM"/>
    <n v="40"/>
    <n v="22.4"/>
    <n v="896"/>
    <n v="1733886.9000000013"/>
    <x v="13"/>
  </r>
  <r>
    <m/>
    <x v="255"/>
    <s v="Invoice"/>
    <s v="88638"/>
    <s v="BUILDERS WAREHOUSE:NEWMARKET"/>
    <s v="COLOUR MAGIC 15CM"/>
    <n v="80"/>
    <n v="22.4"/>
    <n v="1792"/>
    <n v="1735678.9000000013"/>
    <x v="13"/>
  </r>
  <r>
    <m/>
    <x v="255"/>
    <s v="Invoice"/>
    <s v="88633"/>
    <s v="BUILDERS WAREHOUSE:NOORDHEUWEL"/>
    <s v="COLOUR MAGIC 15CM"/>
    <n v="105"/>
    <n v="22.4"/>
    <n v="2352"/>
    <n v="1738030.9000000013"/>
    <x v="13"/>
  </r>
  <r>
    <m/>
    <x v="255"/>
    <s v="Invoice"/>
    <s v="88639"/>
    <s v="BUILDERS WAREHOUSE:SUNWARD PARK"/>
    <s v="COLOUR MAGIC 15CM"/>
    <n v="76"/>
    <n v="22.4"/>
    <n v="1702.4"/>
    <n v="1739733.3000000012"/>
    <x v="13"/>
  </r>
  <r>
    <m/>
    <x v="255"/>
    <s v="Invoice"/>
    <s v="88641"/>
    <s v="BUILDERS WAREHOUSE:BOKSBURG (NEW)"/>
    <s v="COLOUR MAGIC 15CM"/>
    <n v="80"/>
    <n v="22.4"/>
    <n v="1792"/>
    <n v="1741525.3000000012"/>
    <x v="13"/>
  </r>
  <r>
    <m/>
    <x v="255"/>
    <s v="Invoice"/>
    <s v="88643"/>
    <s v="BUILDERS WAREHOUSE:RIVONIA"/>
    <s v="COLOUR MAGIC 15CM"/>
    <n v="50"/>
    <n v="22.4"/>
    <n v="1120"/>
    <n v="1742645.3000000012"/>
    <x v="13"/>
  </r>
  <r>
    <m/>
    <x v="255"/>
    <s v="Invoice"/>
    <s v="88647"/>
    <s v="FH CHAMBERLAIN TRADING (PTY) LTD:KYALAMI"/>
    <s v="COLOUR MAGIC 15CM"/>
    <n v="100"/>
    <n v="21.3"/>
    <n v="2130"/>
    <n v="1744775.3000000012"/>
    <x v="13"/>
  </r>
  <r>
    <m/>
    <x v="255"/>
    <s v="Invoice"/>
    <s v="88648"/>
    <s v="BRAKPAN GARDEN CENTRE"/>
    <s v="COLOUR MAGIC 15CM"/>
    <n v="54"/>
    <n v="21.2"/>
    <n v="1144.8"/>
    <n v="1745920.1000000013"/>
    <x v="13"/>
  </r>
  <r>
    <m/>
    <x v="255"/>
    <s v="Invoice"/>
    <s v="88651"/>
    <s v="AGRI 2 MARKET"/>
    <s v="COLOUR MAGIC 15CM"/>
    <n v="100"/>
    <n v="17.2"/>
    <n v="1720"/>
    <n v="1747640.1000000013"/>
    <x v="13"/>
  </r>
  <r>
    <m/>
    <x v="255"/>
    <s v="Invoice"/>
    <s v="88654"/>
    <s v="IMPALA FLORA"/>
    <s v="COLOUR MAGIC 15CM"/>
    <n v="48"/>
    <n v="21.2"/>
    <n v="1017.6"/>
    <n v="1748657.7000000014"/>
    <x v="13"/>
  </r>
  <r>
    <m/>
    <x v="255"/>
    <s v="Invoice"/>
    <s v="88656"/>
    <s v="BUILDERS WAREHOUSE:NELSPRUIT"/>
    <s v="COLOUR MAGIC 15CM"/>
    <n v="237"/>
    <n v="22.4"/>
    <n v="5308.8"/>
    <n v="1753966.5000000014"/>
    <x v="13"/>
  </r>
  <r>
    <m/>
    <x v="255"/>
    <s v="Invoice"/>
    <s v="88659"/>
    <s v="BUILDERS WAREHOUSE:THOHOYANDOU"/>
    <s v="COLOUR MAGIC 15CM"/>
    <n v="100"/>
    <n v="22.4"/>
    <n v="2240"/>
    <n v="1756206.5000000014"/>
    <x v="13"/>
  </r>
  <r>
    <m/>
    <x v="287"/>
    <s v="Invoice"/>
    <s v="88661"/>
    <s v="RAINBOW GARDEN AND HOME CENTRE"/>
    <s v="COLOUR MAGIC 15CM"/>
    <n v="152"/>
    <n v="21.2"/>
    <n v="3222.4"/>
    <n v="1759428.9000000013"/>
    <x v="13"/>
  </r>
  <r>
    <m/>
    <x v="287"/>
    <s v="Invoice"/>
    <s v="88662"/>
    <s v="GREEN PALM MINI GARDENS"/>
    <s v="COLOUR MAGIC 15CM"/>
    <n v="35"/>
    <n v="21.2"/>
    <n v="742"/>
    <n v="1760170.9000000013"/>
    <x v="13"/>
  </r>
  <r>
    <m/>
    <x v="287"/>
    <s v="Invoice"/>
    <s v="88685"/>
    <s v="HABITITNAK/KEENGRO"/>
    <s v="COLOUR MAGIC 15CM"/>
    <n v="96"/>
    <n v="17"/>
    <n v="1632"/>
    <n v="1761802.9000000013"/>
    <x v="13"/>
  </r>
  <r>
    <m/>
    <x v="287"/>
    <s v="Invoice"/>
    <s v="88686"/>
    <s v="BUILDERS WAREHOUSE:ROBINDALE"/>
    <s v="COLOUR MAGIC 15CM"/>
    <n v="32"/>
    <n v="22.4"/>
    <n v="716.8"/>
    <n v="1762519.7000000014"/>
    <x v="13"/>
  </r>
  <r>
    <m/>
    <x v="193"/>
    <s v="Invoice"/>
    <s v="88663"/>
    <s v="FH CHAMBERLAIN TRADING (PTY) LTD:WATERKLOOF GLEN"/>
    <s v="COLOUR MAGIC 15CM"/>
    <n v="20"/>
    <n v="21.3"/>
    <n v="426"/>
    <n v="1762945.7000000014"/>
    <x v="13"/>
  </r>
  <r>
    <m/>
    <x v="193"/>
    <s v="Invoice"/>
    <s v="88664"/>
    <s v="BUILDERS WAREHOUSE:RASLOUW"/>
    <s v="COLOUR MAGIC 15CM"/>
    <n v="40"/>
    <n v="22.4"/>
    <n v="896"/>
    <n v="1763841.7000000014"/>
    <x v="13"/>
  </r>
  <r>
    <m/>
    <x v="193"/>
    <s v="Invoice"/>
    <s v="88665"/>
    <s v="BUILDERS WAREHOUSE:ZAMBEZI"/>
    <s v="COLOUR MAGIC 15CM"/>
    <n v="80"/>
    <n v="22.4"/>
    <n v="1792"/>
    <n v="1765633.7000000014"/>
    <x v="13"/>
  </r>
  <r>
    <m/>
    <x v="193"/>
    <s v="Invoice"/>
    <s v="88667"/>
    <s v="BUILDERS WAREHOUSE:RIVONIA"/>
    <s v="COLOUR MAGIC 15CM"/>
    <n v="32"/>
    <n v="22.4"/>
    <n v="716.8"/>
    <n v="1766350.5000000014"/>
    <x v="13"/>
  </r>
  <r>
    <m/>
    <x v="193"/>
    <s v="Invoice"/>
    <s v="88670"/>
    <s v="BUILDERS WAREHOUSE:GEZINA NEW"/>
    <s v="COLOUR MAGIC 15CM"/>
    <n v="40"/>
    <n v="22.4"/>
    <n v="896"/>
    <n v="1767246.5000000014"/>
    <x v="13"/>
  </r>
  <r>
    <m/>
    <x v="193"/>
    <s v="Invoice"/>
    <s v="88671"/>
    <s v="BUILDERS WAREHOUSE:CEDAR SQUARE"/>
    <s v="COLOUR MAGIC 15CM"/>
    <n v="16"/>
    <n v="22.4"/>
    <n v="358.4"/>
    <n v="1767604.9000000013"/>
    <x v="13"/>
  </r>
  <r>
    <m/>
    <x v="193"/>
    <s v="Invoice"/>
    <s v="88674"/>
    <s v="BUILDERS WAREHOUSE:GLEN EAGLES"/>
    <s v="COLOUR MAGIC 15CM"/>
    <n v="102"/>
    <n v="22.4"/>
    <n v="2284.8000000000002"/>
    <n v="1769889.7000000014"/>
    <x v="13"/>
  </r>
  <r>
    <m/>
    <x v="193"/>
    <s v="Invoice"/>
    <s v="88676"/>
    <s v="BUILDERS WAREHOUSE:RUSTENBURG"/>
    <s v="COLOUR MAGIC 15CM"/>
    <n v="80"/>
    <n v="22.4"/>
    <n v="1792"/>
    <n v="1771681.7000000014"/>
    <x v="13"/>
  </r>
  <r>
    <m/>
    <x v="193"/>
    <s v="Invoice"/>
    <s v="88690"/>
    <s v="BUILDERS WAREHOUSE:MAFIKENG"/>
    <s v="COLOUR MAGIC 15CM"/>
    <n v="272"/>
    <n v="22.4"/>
    <n v="6092.8"/>
    <n v="1777774.5000000014"/>
    <x v="13"/>
  </r>
  <r>
    <m/>
    <x v="193"/>
    <s v="Invoice"/>
    <s v="88691"/>
    <s v="BUILDERS WAREHOUSE:BLOEMFONTEIN"/>
    <s v="COLOUR MAGIC 15CM"/>
    <n v="290"/>
    <n v="22.4"/>
    <n v="6496"/>
    <n v="1784270.5000000014"/>
    <x v="13"/>
  </r>
  <r>
    <m/>
    <x v="193"/>
    <s v="Invoice"/>
    <s v="88695"/>
    <s v="IRON POINT SUPPLIERS PTY LTD T/A CONCRETE GALLERIA"/>
    <s v="COLOUR MAGIC 15CM"/>
    <n v="19"/>
    <n v="20"/>
    <n v="380"/>
    <n v="1784650.5000000014"/>
    <x v="13"/>
  </r>
  <r>
    <m/>
    <x v="193"/>
    <s v="Invoice"/>
    <s v="88699"/>
    <s v="PLANT FACTORY"/>
    <s v="COLOUR MAGIC 15CM"/>
    <n v="16"/>
    <n v="21.2"/>
    <n v="339.2"/>
    <n v="1784989.7000000014"/>
    <x v="13"/>
  </r>
  <r>
    <m/>
    <x v="193"/>
    <s v="Invoice"/>
    <s v="88702"/>
    <s v="ROSES FOR U t/a URTH"/>
    <s v=" DIANTHUS COLOUR MAGIC 15CM"/>
    <n v="15"/>
    <n v="21.2"/>
    <n v="318"/>
    <n v="1785307.7000000014"/>
    <x v="13"/>
  </r>
  <r>
    <m/>
    <x v="193"/>
    <s v="Invoice"/>
    <s v="88702"/>
    <s v="ROSES FOR U t/a URTH"/>
    <s v="ANTHIRRHINUM COLOUR MAGIC 15CM"/>
    <n v="16"/>
    <n v="21.2"/>
    <n v="339.2"/>
    <n v="1785646.9000000013"/>
    <x v="13"/>
  </r>
  <r>
    <m/>
    <x v="193"/>
    <s v="Invoice"/>
    <s v="88702"/>
    <s v="ROSES FOR U t/a URTH"/>
    <s v="GAZANIA COLOUR MAGIC 15CM"/>
    <n v="36"/>
    <n v="21.2"/>
    <n v="763.2"/>
    <n v="1786410.1000000013"/>
    <x v="13"/>
  </r>
  <r>
    <m/>
    <x v="193"/>
    <s v="Invoice"/>
    <s v="88705"/>
    <s v="PRETTY GARDENS"/>
    <s v="COLOUR MAGIC 15CM"/>
    <n v="32"/>
    <n v="21.2"/>
    <n v="678.4"/>
    <n v="1787088.5000000012"/>
    <x v="13"/>
  </r>
  <r>
    <m/>
    <x v="311"/>
    <s v="Invoice"/>
    <s v="88693"/>
    <s v="BUILDERS WAREHOUSE:CHERRY LANE"/>
    <s v="COLOUR MAGIC 15CM"/>
    <n v="32"/>
    <n v="0"/>
    <n v="0"/>
    <n v="1787088.5000000012"/>
    <x v="13"/>
  </r>
  <r>
    <m/>
    <x v="311"/>
    <s v="Invoice"/>
    <s v="88694"/>
    <s v="BUILDERS WAREHOUSE:CRAIGHALL PARK"/>
    <s v="COLOUR MAGIC 15CM"/>
    <n v="32"/>
    <n v="22.4"/>
    <n v="716.8"/>
    <n v="1787805.3000000012"/>
    <x v="13"/>
  </r>
  <r>
    <m/>
    <x v="311"/>
    <s v="Invoice"/>
    <s v="88697"/>
    <s v="ECKARDS GARDEN PAVILION"/>
    <s v="COLOUR MAGIC 15CM"/>
    <n v="50"/>
    <n v="21.2"/>
    <n v="1060"/>
    <n v="1788865.3000000012"/>
    <x v="13"/>
  </r>
  <r>
    <m/>
    <x v="311"/>
    <s v="Invoice"/>
    <s v="88700"/>
    <s v="BRAKPAN GARDEN CENTRE"/>
    <s v="COLOUR MAGIC 15CM"/>
    <n v="45"/>
    <n v="21.2"/>
    <n v="954"/>
    <n v="1789819.3000000012"/>
    <x v="13"/>
  </r>
  <r>
    <m/>
    <x v="256"/>
    <s v="Invoice"/>
    <s v="88706"/>
    <s v="BUILDERS WAREHOUSE:KEMPTON PARK"/>
    <s v="COLOUR MAGIC 15CM"/>
    <n v="72"/>
    <n v="22.4"/>
    <n v="1612.8"/>
    <n v="1791432.1000000013"/>
    <x v="13"/>
  </r>
  <r>
    <m/>
    <x v="256"/>
    <s v="Invoice"/>
    <s v="88707"/>
    <s v="BUILDERS WAREHOUSE:NORTHRIDING"/>
    <s v="COLOUR MAGIC 15CM"/>
    <n v="65"/>
    <n v="22.4"/>
    <n v="1456"/>
    <n v="1792888.1000000013"/>
    <x v="13"/>
  </r>
  <r>
    <m/>
    <x v="256"/>
    <s v="Invoice"/>
    <s v="88711"/>
    <s v="BUILDERS WAREHOUSE:NOORDHEUWEL"/>
    <s v="COLOUR MAGIC 15CM"/>
    <n v="56"/>
    <n v="22.4"/>
    <n v="1254.4000000000001"/>
    <n v="1794142.5000000012"/>
    <x v="13"/>
  </r>
  <r>
    <m/>
    <x v="256"/>
    <s v="Invoice"/>
    <s v="88712"/>
    <s v="BUILDERS WAREHOUSE:ROBINDALE"/>
    <s v="COLOUR MAGIC 15CM"/>
    <n v="50"/>
    <n v="22.4"/>
    <n v="1120"/>
    <n v="1795262.5000000012"/>
    <x v="13"/>
  </r>
  <r>
    <m/>
    <x v="256"/>
    <s v="Invoice"/>
    <s v="88713"/>
    <s v="BUILDERS WAREHOUSE:STRUBENS VALLEY"/>
    <s v="COLOUR MAGIC 15CM"/>
    <n v="60"/>
    <n v="22.4"/>
    <n v="1344"/>
    <n v="1796606.5000000012"/>
    <x v="13"/>
  </r>
  <r>
    <m/>
    <x v="256"/>
    <s v="Invoice"/>
    <s v="88714"/>
    <s v="BUILDERS WAREHOUSE:KLERKSDORP"/>
    <s v="COLOUR MAGIC 15CM"/>
    <n v="40"/>
    <n v="22.4"/>
    <n v="896"/>
    <n v="1797502.5000000012"/>
    <x v="13"/>
  </r>
  <r>
    <m/>
    <x v="256"/>
    <s v="Invoice"/>
    <s v="88715"/>
    <s v="BUILDERS WAREHOUSE:HARTEBEESPOORT"/>
    <s v="COLOUR MAGIC 15CM"/>
    <n v="90"/>
    <n v="22.4"/>
    <n v="2016"/>
    <n v="1799518.5000000012"/>
    <x v="13"/>
  </r>
  <r>
    <m/>
    <x v="256"/>
    <s v="Invoice"/>
    <s v="88717"/>
    <s v="LITTLE AUSTRIA"/>
    <s v="COLOUR MAGIC 15CM"/>
    <n v="12"/>
    <n v="21.2"/>
    <n v="254.4"/>
    <n v="1799772.9000000011"/>
    <x v="13"/>
  </r>
  <r>
    <m/>
    <x v="256"/>
    <s v="Invoice"/>
    <s v="88720"/>
    <s v="GARDENSHOP PARKTOWN"/>
    <s v="COLOUR MAGIC 15CM"/>
    <n v="360"/>
    <n v="16.95"/>
    <n v="6102"/>
    <n v="1805874.9000000011"/>
    <x v="13"/>
  </r>
  <r>
    <m/>
    <x v="256"/>
    <s v="Invoice"/>
    <s v="88722"/>
    <s v="RIVERSIDE MICA"/>
    <s v="DIANTHUS ASS 15CM"/>
    <n v="10"/>
    <n v="21.99"/>
    <n v="219.9"/>
    <n v="1806094.800000001"/>
    <x v="13"/>
  </r>
  <r>
    <m/>
    <x v="256"/>
    <s v="Invoice"/>
    <s v="88722"/>
    <s v="RIVERSIDE MICA"/>
    <s v="PETUNIA 15CM"/>
    <n v="8"/>
    <n v="21.99"/>
    <n v="175.92"/>
    <n v="1806270.7200000009"/>
    <x v="13"/>
  </r>
  <r>
    <m/>
    <x v="256"/>
    <s v="Invoice"/>
    <s v="88825"/>
    <s v="BUILDERS WAREHOUSE:NEWCASTLE"/>
    <s v="COLOUR MAGIC 15CM"/>
    <n v="320"/>
    <n v="22.4"/>
    <n v="7168"/>
    <n v="1813438.7200000009"/>
    <x v="13"/>
  </r>
  <r>
    <m/>
    <x v="194"/>
    <s v="Invoice"/>
    <s v="88724"/>
    <s v="BUILDERS WAREHOUSE:CARNIVAL MALL"/>
    <s v="COLOUR MAGIC 15CM"/>
    <n v="72"/>
    <n v="22.4"/>
    <n v="1612.8"/>
    <n v="1815051.5200000009"/>
    <x v="13"/>
  </r>
  <r>
    <m/>
    <x v="194"/>
    <s v="Invoice"/>
    <s v="88727"/>
    <s v="BUILDERS WAREHOUSE:SUNWARD PARK"/>
    <s v="COLOUR MAGIC 15CM"/>
    <n v="20"/>
    <n v="22.4"/>
    <n v="448"/>
    <n v="1815499.5200000009"/>
    <x v="13"/>
  </r>
  <r>
    <m/>
    <x v="194"/>
    <s v="Invoice"/>
    <s v="88728"/>
    <s v="BUILDERS WAREHOUSE:CEDAR SQUARE"/>
    <s v="COLOUR MAGIC 15CM"/>
    <n v="20"/>
    <n v="22.4"/>
    <n v="448"/>
    <n v="1815947.5200000009"/>
    <x v="13"/>
  </r>
  <r>
    <m/>
    <x v="194"/>
    <s v="Invoice"/>
    <s v="88729"/>
    <s v="BUILDERS WAREHOUSE:EDENVALE"/>
    <s v="COLOUR MAGIC 15CM"/>
    <n v="60"/>
    <n v="22.4"/>
    <n v="1344"/>
    <n v="1817291.5200000009"/>
    <x v="13"/>
  </r>
  <r>
    <m/>
    <x v="194"/>
    <s v="Invoice"/>
    <s v="88730"/>
    <s v="BUILDERS WAREHOUSE:NEWMARKET"/>
    <s v="COLOUR MAGIC 15CM"/>
    <n v="40"/>
    <n v="22.4"/>
    <n v="896"/>
    <n v="1818187.5200000009"/>
    <x v="13"/>
  </r>
  <r>
    <m/>
    <x v="194"/>
    <s v="Invoice"/>
    <s v="88731"/>
    <s v="THYME SQUARE"/>
    <s v="COLOUR MAGIC 15CM"/>
    <n v="12"/>
    <n v="38.799999999999997"/>
    <n v="465.6"/>
    <n v="1818653.120000001"/>
    <x v="13"/>
  </r>
  <r>
    <m/>
    <x v="194"/>
    <s v="Invoice"/>
    <s v="88732"/>
    <s v="FH CHAMBERLAIN TRADING (PTY) LTD:STRUBENSVALLEY"/>
    <s v="COLOUR MAGIC 15CM"/>
    <n v="50"/>
    <n v="21.3"/>
    <n v="1065"/>
    <n v="1819718.120000001"/>
    <x v="13"/>
  </r>
  <r>
    <m/>
    <x v="194"/>
    <s v="Invoice"/>
    <s v="88734"/>
    <s v="FH CHAMBERLAIN TRADING (PTY) LTD:KYALAMI"/>
    <s v="COLOUR MAGIC 15CM"/>
    <n v="100"/>
    <n v="21.3"/>
    <n v="2130"/>
    <n v="1821848.120000001"/>
    <x v="13"/>
  </r>
  <r>
    <m/>
    <x v="194"/>
    <s v="Invoice"/>
    <s v="88735"/>
    <s v="FH CHAMBERLAIN TRADING (PTY) LTD:SILVER LAKES"/>
    <s v="COLOUR MAGIC 15CM"/>
    <n v="80"/>
    <n v="21.3"/>
    <n v="1704"/>
    <n v="1823552.120000001"/>
    <x v="13"/>
  </r>
  <r>
    <m/>
    <x v="194"/>
    <s v="Invoice"/>
    <s v="88736"/>
    <s v="BUILDERS WAREHOUSE:MIDRAND"/>
    <s v="COLOUR MAGIC 15CM"/>
    <n v="80"/>
    <n v="22.4"/>
    <n v="1792"/>
    <n v="1825344.120000001"/>
    <x v="13"/>
  </r>
  <r>
    <m/>
    <x v="194"/>
    <s v="Invoice"/>
    <s v="88737"/>
    <s v="BUILDERS WAREHOUSE:RIVONIA"/>
    <s v="COLOUR MAGIC 15CM"/>
    <n v="114"/>
    <n v="22.4"/>
    <n v="2553.6"/>
    <n v="1827897.7200000011"/>
    <x v="13"/>
  </r>
  <r>
    <m/>
    <x v="194"/>
    <s v="Invoice"/>
    <s v="88738"/>
    <s v="BUILDERS WAREHOUSE:GLEN EAGLES"/>
    <s v="COLOUR MAGIC 15CM"/>
    <n v="90"/>
    <n v="22.4"/>
    <n v="2016"/>
    <n v="1829913.7200000011"/>
    <x v="13"/>
  </r>
  <r>
    <m/>
    <x v="194"/>
    <s v="Invoice"/>
    <s v="88740"/>
    <s v="BUILDERS WAREHOUSE:NORTHMEAD"/>
    <s v="COLOUR MAGIC 15CM"/>
    <n v="40"/>
    <n v="22.4"/>
    <n v="896"/>
    <n v="1830809.7200000011"/>
    <x v="13"/>
  </r>
  <r>
    <m/>
    <x v="194"/>
    <s v="Invoice"/>
    <s v="88743"/>
    <s v="BUILDERS WAREHOUSE:EMALALHENI"/>
    <s v="COLOUR MAGIC 15CM"/>
    <n v="48"/>
    <n v="22.4"/>
    <n v="1075.2"/>
    <n v="1831884.9200000011"/>
    <x v="13"/>
  </r>
  <r>
    <m/>
    <x v="194"/>
    <s v="Invoice"/>
    <s v="88744"/>
    <s v="IMPALA FLORA"/>
    <s v="COLOUR MAGIC 15CM"/>
    <n v="64"/>
    <n v="21.2"/>
    <n v="1356.8"/>
    <n v="1833241.7200000011"/>
    <x v="13"/>
  </r>
  <r>
    <m/>
    <x v="257"/>
    <s v="Invoice"/>
    <s v="88742"/>
    <s v="BUILDERS WAREHOUSE:NORTHMEAD"/>
    <s v="COLOUR MAGIC 15CM"/>
    <n v="32"/>
    <n v="0"/>
    <n v="0"/>
    <n v="1833241.7200000011"/>
    <x v="13"/>
  </r>
  <r>
    <m/>
    <x v="257"/>
    <s v="Invoice"/>
    <s v="88762"/>
    <s v="HABITITNAK/KEENGRO"/>
    <s v="COLOUR MAGIC 15CM"/>
    <n v="136"/>
    <n v="17"/>
    <n v="2312"/>
    <n v="1835553.7200000011"/>
    <x v="13"/>
  </r>
  <r>
    <m/>
    <x v="257"/>
    <s v="Invoice"/>
    <s v="88764"/>
    <s v="CRISANRA KWEKERY"/>
    <s v="COLOUR MAGIC 15CM"/>
    <n v="10"/>
    <n v="21.2"/>
    <n v="212"/>
    <n v="1835765.7200000011"/>
    <x v="13"/>
  </r>
  <r>
    <m/>
    <x v="257"/>
    <s v="Invoice"/>
    <s v="88770"/>
    <s v="BUILDERS WAREHOUSE:STRUBENS VALLEY"/>
    <s v="COLOUR MAGIC 15CM"/>
    <n v="82"/>
    <n v="22.4"/>
    <n v="1836.8"/>
    <n v="1837602.5200000012"/>
    <x v="13"/>
  </r>
  <r>
    <m/>
    <x v="288"/>
    <s v="Invoice"/>
    <s v="88745"/>
    <s v="BUILDERS WAREHOUSE:SILVERLAKES"/>
    <s v="COLOUR MAGIC 15CM"/>
    <n v="82"/>
    <n v="22.4"/>
    <n v="1836.8"/>
    <n v="1839439.3200000012"/>
    <x v="13"/>
  </r>
  <r>
    <m/>
    <x v="288"/>
    <s v="Invoice"/>
    <s v="88746"/>
    <s v="BUILDERS WAREHOUSE:LYNNWOOD"/>
    <s v="COLOUR MAGIC 15CM"/>
    <n v="66"/>
    <n v="22.4"/>
    <n v="1478.4"/>
    <n v="1840917.7200000011"/>
    <x v="13"/>
  </r>
  <r>
    <m/>
    <x v="288"/>
    <s v="Invoice"/>
    <s v="88747"/>
    <s v="BUILDERS WAREHOUSE:GEZINA NEW"/>
    <s v="COLOUR MAGIC 15CM"/>
    <n v="40"/>
    <n v="22.4"/>
    <n v="896"/>
    <n v="1841813.7200000011"/>
    <x v="13"/>
  </r>
  <r>
    <m/>
    <x v="288"/>
    <s v="Invoice"/>
    <s v="88748"/>
    <s v="BUILDERS WAREHOUSE:WOODLANDS"/>
    <s v="COLOUR MAGIC 15CM"/>
    <n v="60"/>
    <n v="22.4"/>
    <n v="1344"/>
    <n v="1843157.7200000011"/>
    <x v="13"/>
  </r>
  <r>
    <m/>
    <x v="288"/>
    <s v="Invoice"/>
    <s v="88749"/>
    <s v="BUILDERS WAREHOUSE:FOURWAYS"/>
    <s v="COLOUR MAGIC 15CM"/>
    <n v="25"/>
    <n v="22.4"/>
    <n v="560"/>
    <n v="1843717.7200000011"/>
    <x v="13"/>
  </r>
  <r>
    <m/>
    <x v="288"/>
    <s v="Invoice"/>
    <s v="88750"/>
    <s v="BUILDERS WAREHOUSE:ZAMBEZI"/>
    <s v="COLOUR MAGIC 15CM"/>
    <n v="80"/>
    <n v="22.4"/>
    <n v="1792"/>
    <n v="1845509.7200000011"/>
    <x v="13"/>
  </r>
  <r>
    <m/>
    <x v="288"/>
    <s v="Invoice"/>
    <s v="88752"/>
    <s v="BUILDERS WAREHOUSE:CENTURION"/>
    <s v="COLOUR MAGIC 15CM"/>
    <n v="108"/>
    <n v="22.4"/>
    <n v="2419.1999999999998"/>
    <n v="1847928.9200000011"/>
    <x v="13"/>
  </r>
  <r>
    <m/>
    <x v="288"/>
    <s v="Invoice"/>
    <s v="88754"/>
    <s v="BUILDERS WAREHOUSE:RASLOUW"/>
    <s v="COLOUR MAGIC 15CM"/>
    <n v="50"/>
    <n v="22.4"/>
    <n v="1120"/>
    <n v="1849048.9200000011"/>
    <x v="13"/>
  </r>
  <r>
    <m/>
    <x v="288"/>
    <s v="Invoice"/>
    <s v="88755"/>
    <s v="BUILDERS WAREHOUSE:GLEN EAGLES"/>
    <s v="COLOUR MAGIC 15CM"/>
    <n v="95"/>
    <n v="22.4"/>
    <n v="2128"/>
    <n v="1851176.9200000011"/>
    <x v="13"/>
  </r>
  <r>
    <m/>
    <x v="288"/>
    <s v="Invoice"/>
    <s v="88757"/>
    <s v="BUILDERS WAREHOUSE:RIVONIA"/>
    <s v="COLOUR MAGIC 15CM"/>
    <n v="20"/>
    <n v="22.4"/>
    <n v="448"/>
    <n v="1851624.9200000011"/>
    <x v="13"/>
  </r>
  <r>
    <m/>
    <x v="288"/>
    <s v="Invoice"/>
    <s v="88763"/>
    <s v="CENTRAL NURSERY DEPOT"/>
    <s v="COLOUR MAGIC 15CM"/>
    <n v="40"/>
    <n v="21.2"/>
    <n v="848"/>
    <n v="1852472.9200000011"/>
    <x v="13"/>
  </r>
  <r>
    <m/>
    <x v="288"/>
    <s v="Invoice"/>
    <s v="88774"/>
    <s v="LIQUOR CITY"/>
    <s v="COLOUR MAGIC 15CM"/>
    <n v="6"/>
    <n v="21.2"/>
    <n v="127.2"/>
    <n v="1852600.120000001"/>
    <x v="13"/>
  </r>
  <r>
    <m/>
    <x v="288"/>
    <s v="Invoice"/>
    <s v="88783"/>
    <s v="IRON POINT SUPPLIERS PTY LTD T/A CONCRETE GALLERIA"/>
    <s v="COLOUR MAGIC 15CM"/>
    <n v="8"/>
    <n v="20"/>
    <n v="160"/>
    <n v="1852760.120000001"/>
    <x v="13"/>
  </r>
  <r>
    <m/>
    <x v="288"/>
    <s v="Invoice"/>
    <s v="88784"/>
    <s v="BUILDERS WAREHOUSE:MOKOPANE"/>
    <s v="COLOUR MAGIC 15CM"/>
    <n v="65"/>
    <m/>
    <n v="0"/>
    <n v="1852760.120000001"/>
    <x v="13"/>
  </r>
  <r>
    <m/>
    <x v="288"/>
    <s v="Invoice"/>
    <s v="88787"/>
    <s v="BUILDERS WAREHOUSE:MOKOPANE"/>
    <s v="COLOUR MAGIC 15CM"/>
    <n v="90"/>
    <n v="22.4"/>
    <n v="2016"/>
    <n v="1854776.120000001"/>
    <x v="13"/>
  </r>
  <r>
    <m/>
    <x v="195"/>
    <s v="Invoice"/>
    <s v="88756"/>
    <s v="BUILDERS WAREHOUSE:CHERRY LANE"/>
    <s v="COLOUR MAGIC 15CM"/>
    <n v="30"/>
    <n v="22.4"/>
    <n v="672"/>
    <n v="1855448.120000001"/>
    <x v="13"/>
  </r>
  <r>
    <m/>
    <x v="195"/>
    <s v="Invoice"/>
    <s v="88776"/>
    <s v="BUILDERS WAREHOUSE:CRAIGHALL PARK"/>
    <s v="COLOUR MAGIC 15CM"/>
    <n v="30"/>
    <n v="22.4"/>
    <n v="672"/>
    <n v="1856120.120000001"/>
    <x v="13"/>
  </r>
  <r>
    <m/>
    <x v="195"/>
    <s v="Invoice"/>
    <s v="88778"/>
    <s v="BUILDERS WAREHOUSE:SOUTHGATE"/>
    <s v="COLOUR MAGIC 15CM"/>
    <n v="75"/>
    <n v="22.4"/>
    <n v="1680"/>
    <n v="1857800.120000001"/>
    <x v="13"/>
  </r>
  <r>
    <m/>
    <x v="195"/>
    <s v="Invoice"/>
    <s v="88779"/>
    <s v="FH CHAMBERLAIN TRADING (PTY) LTD:RIVIERA"/>
    <s v="COLOUR MAGIC 15CM"/>
    <n v="40"/>
    <n v="21.3"/>
    <n v="852"/>
    <n v="1858652.120000001"/>
    <x v="13"/>
  </r>
  <r>
    <m/>
    <x v="195"/>
    <s v="Invoice"/>
    <s v="88780"/>
    <s v="BUILDERS WAREHOUSE:LAMBTON"/>
    <s v="COLOUR MAGIC 15CM"/>
    <n v="25"/>
    <n v="22.4"/>
    <n v="560"/>
    <n v="1859212.120000001"/>
    <x v="13"/>
  </r>
  <r>
    <m/>
    <x v="195"/>
    <s v="Invoice"/>
    <s v="88781"/>
    <s v="FH CHAMBERLAIN TRADING (PTY) LTD:KYALAMI"/>
    <s v="COLOUR MAGIC 15CM"/>
    <n v="100"/>
    <n v="21.3"/>
    <n v="2130"/>
    <n v="1861342.120000001"/>
    <x v="13"/>
  </r>
  <r>
    <m/>
    <x v="195"/>
    <s v="Invoice"/>
    <s v="88789"/>
    <s v="BUILDERS WAREHOUSE:SECUNDA"/>
    <s v="COLOUR MAGIC 15CM  "/>
    <n v="128"/>
    <n v="22.4"/>
    <n v="2867.2"/>
    <n v="1864209.320000001"/>
    <x v="13"/>
  </r>
  <r>
    <m/>
    <x v="195"/>
    <s v="Invoice"/>
    <s v="88901"/>
    <s v="CASH SALE"/>
    <s v="COLOUR MAGIC SPECIAL 15CM"/>
    <n v="18"/>
    <n v="20"/>
    <n v="360"/>
    <n v="1864569.320000001"/>
    <x v="13"/>
  </r>
  <r>
    <m/>
    <x v="195"/>
    <s v="Invoice"/>
    <s v="88901"/>
    <s v="CASH SALE"/>
    <s v="COLOUR MAGIC SPECIAL 15CM"/>
    <n v="10"/>
    <n v="10"/>
    <n v="100"/>
    <n v="1864669.320000001"/>
    <x v="13"/>
  </r>
  <r>
    <m/>
    <x v="289"/>
    <s v="Invoice"/>
    <s v="88777"/>
    <s v="BUILDERS WAREHOUSE:KLERKSDORP"/>
    <s v="COLOUR MAGIC 15CM"/>
    <n v="60"/>
    <n v="22.4"/>
    <n v="1344"/>
    <n v="1866013.320000001"/>
    <x v="13"/>
  </r>
  <r>
    <m/>
    <x v="289"/>
    <s v="Invoice"/>
    <s v="88790"/>
    <s v="BUILDERS WAREHOUSE:NORTHRIDING"/>
    <s v="COLOUR MAGIC 15CM"/>
    <n v="42"/>
    <n v="22.4"/>
    <n v="940.8"/>
    <n v="1866954.120000001"/>
    <x v="13"/>
  </r>
  <r>
    <m/>
    <x v="289"/>
    <s v="Invoice"/>
    <s v="88791"/>
    <s v="BUILDERS WAREHOUSE:STRUBENS VALLEY"/>
    <s v="COLOUR MAGIC 15CM"/>
    <n v="72"/>
    <n v="22.4"/>
    <n v="1612.8"/>
    <n v="1868566.9200000011"/>
    <x v="13"/>
  </r>
  <r>
    <m/>
    <x v="289"/>
    <s v="Invoice"/>
    <s v="88792"/>
    <s v="BUILDERS WAREHOUSE:NOORDHEUWEL"/>
    <s v="COLOUR MAGIC 15CM"/>
    <n v="20"/>
    <n v="22.4"/>
    <n v="448"/>
    <n v="1869014.9200000011"/>
    <x v="13"/>
  </r>
  <r>
    <m/>
    <x v="289"/>
    <s v="Invoice"/>
    <s v="88793"/>
    <s v="BUILDERS WAREHOUSE:NORWOOD"/>
    <s v="COLOUR MAGIC 15CM"/>
    <n v="32"/>
    <n v="22.4"/>
    <n v="716.8"/>
    <n v="1869731.7200000011"/>
    <x v="13"/>
  </r>
  <r>
    <m/>
    <x v="289"/>
    <s v="Invoice"/>
    <s v="88794"/>
    <s v="BUILDERS WAREHOUSE:KEMPTON PARK"/>
    <s v="COLOUR MAGIC 15CM"/>
    <n v="80"/>
    <n v="22.4"/>
    <n v="1792"/>
    <n v="1871523.7200000011"/>
    <x v="13"/>
  </r>
  <r>
    <m/>
    <x v="289"/>
    <s v="Invoice"/>
    <s v="88796"/>
    <s v="BUILDERS WAREHOUSE:ROBINDALE"/>
    <s v="COLOUR MAGIC 15CM"/>
    <n v="120"/>
    <n v="22.4"/>
    <n v="2688"/>
    <n v="1874211.7200000011"/>
    <x v="13"/>
  </r>
  <r>
    <m/>
    <x v="289"/>
    <s v="Invoice"/>
    <s v="88797"/>
    <s v="BUILDERS WAREHOUSE:GREENSTONE"/>
    <s v="COLOUR MAGIC 15CM"/>
    <n v="88"/>
    <n v="22.4"/>
    <n v="1971.2"/>
    <n v="1876182.9200000011"/>
    <x v="13"/>
  </r>
  <r>
    <m/>
    <x v="289"/>
    <s v="Invoice"/>
    <s v="88803"/>
    <s v="BUILDERS WAREHOUSE:BETHLEHEM"/>
    <s v="COLOUR MAGIC 15CM  43611"/>
    <n v="260"/>
    <n v="22.4"/>
    <n v="5824"/>
    <n v="1882006.9200000011"/>
    <x v="13"/>
  </r>
  <r>
    <m/>
    <x v="289"/>
    <s v="Invoice"/>
    <s v="88826"/>
    <s v="BUILDERS WAREHOUSE:NEWCASTLE"/>
    <s v="COLOUR MAGIC 15CM"/>
    <n v="92"/>
    <n v="22.4"/>
    <n v="2060.8000000000002"/>
    <n v="1884067.7200000011"/>
    <x v="13"/>
  </r>
  <r>
    <m/>
    <x v="196"/>
    <s v="Invoice"/>
    <s v="88806"/>
    <s v="BUILDERS WAREHOUSE:NEWMARKET"/>
    <s v="COLOUR MAGIC 15CM"/>
    <n v="240"/>
    <n v="22.4"/>
    <n v="5376"/>
    <n v="1889443.7200000011"/>
    <x v="13"/>
  </r>
  <r>
    <m/>
    <x v="196"/>
    <s v="Invoice"/>
    <s v="88807"/>
    <s v="BUILDERS WAREHOUSE:RIVONIA"/>
    <s v="COLOUR MAGIC 15CM"/>
    <n v="60"/>
    <n v="22.4"/>
    <n v="1344"/>
    <n v="1890787.7200000011"/>
    <x v="13"/>
  </r>
  <r>
    <m/>
    <x v="196"/>
    <s v="Invoice"/>
    <s v="88808"/>
    <s v="BUILDERS WAREHOUSE:BOKSBURG (NEW)"/>
    <s v="COLOUR MAGIC 15CM"/>
    <n v="100"/>
    <n v="22.4"/>
    <n v="2240"/>
    <n v="1893027.7200000011"/>
    <x v="13"/>
  </r>
  <r>
    <m/>
    <x v="196"/>
    <s v="Invoice"/>
    <s v="88809"/>
    <s v="BUILDERS WAREHOUSE:CARNIVAL MALL"/>
    <s v="COLOUR MAGIC 15CM"/>
    <n v="30"/>
    <n v="22.4"/>
    <n v="672"/>
    <n v="1893699.7200000011"/>
    <x v="13"/>
  </r>
  <r>
    <m/>
    <x v="196"/>
    <s v="Invoice"/>
    <s v="88810"/>
    <s v="BUILDERS WAREHOUSE:FOURWAYS"/>
    <s v="COLOUR MAGIC 15CM"/>
    <n v="20"/>
    <n v="22.4"/>
    <n v="448"/>
    <n v="1894147.7200000011"/>
    <x v="13"/>
  </r>
  <r>
    <m/>
    <x v="196"/>
    <s v="Invoice"/>
    <s v="88811"/>
    <s v="BUILDERS WAREHOUSE:SUNWARD PARK"/>
    <s v="COLOUR MAGIC 15CM"/>
    <n v="216"/>
    <n v="22.4"/>
    <n v="4838.3999999999996"/>
    <n v="1898986.120000001"/>
    <x v="13"/>
  </r>
  <r>
    <m/>
    <x v="196"/>
    <s v="Invoice"/>
    <s v="88812"/>
    <s v="BUILDERS WAREHOUSE:CEDAR SQUARE"/>
    <s v="COLOUR MAGIC 15CM"/>
    <n v="40"/>
    <n v="22.4"/>
    <n v="896"/>
    <n v="1899882.120000001"/>
    <x v="13"/>
  </r>
  <r>
    <m/>
    <x v="196"/>
    <s v="Invoice"/>
    <s v="88813"/>
    <s v="BUILDERS WAREHOUSE:EDENVALE"/>
    <s v="COLOUR MAGIC 15CM"/>
    <n v="100"/>
    <n v="22.4"/>
    <n v="2240"/>
    <n v="1902122.120000001"/>
    <x v="13"/>
  </r>
  <r>
    <m/>
    <x v="196"/>
    <s v="Invoice"/>
    <s v="88815"/>
    <s v="FH CHAMBERLAIN TRADING (PTY) LTD:SILVER LAKES"/>
    <s v="COLOUR MAGIC 15CM"/>
    <n v="30"/>
    <n v="21.3"/>
    <n v="639"/>
    <n v="1902761.120000001"/>
    <x v="13"/>
  </r>
  <r>
    <m/>
    <x v="196"/>
    <s v="Invoice"/>
    <s v="88817"/>
    <s v="BUILDERS WAREHOUSE:MIDDELBURG"/>
    <s v="COLOUR MAGIC 15CM"/>
    <n v="15"/>
    <n v="22.4"/>
    <n v="336"/>
    <n v="1903097.120000001"/>
    <x v="13"/>
  </r>
  <r>
    <m/>
    <x v="196"/>
    <s v="Invoice"/>
    <s v="88818"/>
    <s v="BUILDERS WAREHOUSE:EMALALHENI"/>
    <s v="COLOUR MAGIC 15CM"/>
    <n v="40"/>
    <n v="22.4"/>
    <n v="896"/>
    <n v="1903993.120000001"/>
    <x v="13"/>
  </r>
  <r>
    <m/>
    <x v="196"/>
    <s v="Invoice"/>
    <s v="88822"/>
    <s v="THYME SQUARE"/>
    <s v="COLOUR MAGIC 15CM"/>
    <n v="95"/>
    <n v="21.2"/>
    <n v="2014"/>
    <n v="1906007.120000001"/>
    <x v="13"/>
  </r>
  <r>
    <m/>
    <x v="196"/>
    <s v="Invoice"/>
    <s v="88824"/>
    <s v="BUILDERS WAREHOUSE:CEDAR SQUARE"/>
    <s v="COLOUR MAGIC 15CM"/>
    <n v="40"/>
    <n v="22.4"/>
    <n v="896"/>
    <n v="1906903.120000001"/>
    <x v="13"/>
  </r>
  <r>
    <m/>
    <x v="196"/>
    <s v="Invoice"/>
    <s v="88830"/>
    <s v="BUILDERS WAREHOUSE:BLOEMFONTEIN"/>
    <s v="COLOUR MAGIC 15CM"/>
    <n v="250"/>
    <n v="22.4"/>
    <n v="5600"/>
    <n v="1912503.120000001"/>
    <x v="13"/>
  </r>
  <r>
    <m/>
    <x v="196"/>
    <s v="Invoice"/>
    <s v="88831"/>
    <s v="PRETTY GARDENS"/>
    <s v="IMPATIENS 15CM"/>
    <n v="25"/>
    <n v="21.2"/>
    <n v="530"/>
    <n v="1913033.120000001"/>
    <x v="13"/>
  </r>
  <r>
    <m/>
    <x v="196"/>
    <s v="Invoice"/>
    <s v="88835"/>
    <s v="BUILDERS WAREHOUSE:NELSPRUIT"/>
    <s v="COLOUR MAGIC 15CM"/>
    <n v="166"/>
    <n v="22.4"/>
    <n v="3718.4"/>
    <n v="1916751.5200000009"/>
    <x v="13"/>
  </r>
  <r>
    <m/>
    <x v="258"/>
    <s v="Invoice"/>
    <s v="88820"/>
    <s v="BUILDERS WAREHOUSE:GLEN EAGLES"/>
    <s v="COLOUR MAGIC 15CM"/>
    <n v="80"/>
    <n v="22.4"/>
    <n v="1792"/>
    <n v="1918543.5200000009"/>
    <x v="13"/>
  </r>
  <r>
    <m/>
    <x v="312"/>
    <s v="Invoice"/>
    <s v="88856"/>
    <s v="HABITITNAK/KEENGRO"/>
    <s v="COLOUR MAGIC 15CM"/>
    <n v="288"/>
    <n v="17"/>
    <n v="4896"/>
    <n v="1923439.5200000009"/>
    <x v="13"/>
  </r>
  <r>
    <m/>
    <x v="312"/>
    <s v="Invoice"/>
    <s v="88857"/>
    <s v="RAINBOW GARDEN AND HOME CENTRE"/>
    <s v="COLOUR MAGIC 15CM"/>
    <n v="32"/>
    <n v="21.2"/>
    <n v="678.4"/>
    <n v="1924117.9200000009"/>
    <x v="13"/>
  </r>
  <r>
    <m/>
    <x v="312"/>
    <s v="Invoice"/>
    <s v="88858"/>
    <s v="BUILDERS WAREHOUSE:ROBINDALE"/>
    <s v="COLOUR MAGIC 15CM"/>
    <n v="32"/>
    <n v="22.4"/>
    <n v="716.8"/>
    <n v="1924834.7200000009"/>
    <x v="13"/>
  </r>
  <r>
    <m/>
    <x v="312"/>
    <s v="Invoice"/>
    <s v="88861"/>
    <s v="CRISANRA KWEKERY"/>
    <s v="COLOUR MAGIC 15CM"/>
    <n v="16"/>
    <n v="21.2"/>
    <n v="339.2"/>
    <n v="1925173.9200000009"/>
    <x v="13"/>
  </r>
  <r>
    <m/>
    <x v="312"/>
    <s v="Invoice"/>
    <s v="88863"/>
    <s v="LITTLE AUSTRIA"/>
    <s v="COLOUR MAGIC 15CM"/>
    <n v="20"/>
    <n v="21.2"/>
    <n v="424"/>
    <n v="1925597.9200000009"/>
    <x v="13"/>
  </r>
  <r>
    <m/>
    <x v="312"/>
    <s v="Invoice"/>
    <s v="88864"/>
    <s v="IMPALA FLORA"/>
    <s v="COLOUR MAGIC 15CM"/>
    <n v="64"/>
    <n v="21.2"/>
    <n v="1356.8"/>
    <n v="1926954.7200000009"/>
    <x v="13"/>
  </r>
  <r>
    <m/>
    <x v="312"/>
    <s v="Invoice"/>
    <s v="88867"/>
    <s v="BUILDERS WAREHOUSE:NOORDHEUWEL"/>
    <s v="COLOUR MAGIC 15CM"/>
    <n v="40"/>
    <n v="22.4"/>
    <n v="896"/>
    <n v="1927850.7200000009"/>
    <x v="13"/>
  </r>
  <r>
    <m/>
    <x v="273"/>
    <s v="Invoice"/>
    <s v="88837"/>
    <s v="BUILDERS WAREHOUSE:ZAMBEZI"/>
    <s v="COLOUR MAGIC 15CM"/>
    <n v="160"/>
    <n v="22.4"/>
    <n v="3584"/>
    <n v="1931434.7200000009"/>
    <x v="13"/>
  </r>
  <r>
    <m/>
    <x v="273"/>
    <s v="Invoice"/>
    <s v="88839"/>
    <s v="BUILDERS WAREHOUSE:ERASMUS PARK"/>
    <s v="COLOUR MAGIC 15CM"/>
    <n v="150"/>
    <n v="22.4"/>
    <n v="3360"/>
    <n v="1934794.7200000009"/>
    <x v="13"/>
  </r>
  <r>
    <m/>
    <x v="273"/>
    <s v="Invoice"/>
    <s v="88841"/>
    <s v="BUILDERS WAREHOUSE:RIVONIA"/>
    <s v="COLOUR MAGIC 15CM"/>
    <n v="80"/>
    <n v="22.4"/>
    <n v="1792"/>
    <n v="1936586.7200000009"/>
    <x v="13"/>
  </r>
  <r>
    <m/>
    <x v="273"/>
    <s v="Invoice"/>
    <s v="88842"/>
    <s v="BUILDERS WAREHOUSE:GEZINA NEW"/>
    <s v="COLOUR MAGIC 15CM"/>
    <n v="40"/>
    <n v="22.4"/>
    <n v="896"/>
    <n v="1937482.7200000009"/>
    <x v="13"/>
  </r>
  <r>
    <m/>
    <x v="273"/>
    <s v="Invoice"/>
    <s v="88843"/>
    <s v="BUILDERS WAREHOUSE:WOODLANDS"/>
    <s v="COLOUR MAGIC 15CM"/>
    <n v="80"/>
    <n v="22.4"/>
    <n v="1792"/>
    <n v="1939274.7200000009"/>
    <x v="13"/>
  </r>
  <r>
    <m/>
    <x v="273"/>
    <s v="Invoice"/>
    <s v="88848"/>
    <s v="BUILDERS WAREHOUSE:SILVERLAKES"/>
    <s v="COLOUR MAGIC 15CM"/>
    <n v="64"/>
    <n v="22.4"/>
    <n v="1433.6"/>
    <n v="1940708.320000001"/>
    <x v="13"/>
  </r>
  <r>
    <m/>
    <x v="273"/>
    <s v="Invoice"/>
    <s v="88849"/>
    <s v="BUILDERS WAREHOUSE:RUSTENBURG"/>
    <s v="COLOUR MAGIC 15CM"/>
    <n v="192"/>
    <n v="22.4"/>
    <n v="4300.8"/>
    <n v="1945009.120000001"/>
    <x v="13"/>
  </r>
  <r>
    <m/>
    <x v="273"/>
    <s v="Invoice"/>
    <s v="88853"/>
    <s v="BUILDERS WAREHOUSE:LYNNWOOD"/>
    <s v="COLOUR MAGIC 15CM"/>
    <n v="40"/>
    <n v="22.4"/>
    <n v="896"/>
    <n v="1945905.120000001"/>
    <x v="13"/>
  </r>
  <r>
    <m/>
    <x v="273"/>
    <s v="Invoice"/>
    <s v="88859"/>
    <s v="BUILDERS WAREHOUSE:CENTURION"/>
    <s v="COLOUR MAGIC 15CM"/>
    <n v="52"/>
    <n v="22.4"/>
    <n v="1164.8"/>
    <n v="1947069.9200000011"/>
    <x v="13"/>
  </r>
  <r>
    <m/>
    <x v="273"/>
    <s v="Invoice"/>
    <s v="88869"/>
    <s v="RAINBOW GARDEN AND HOME CENTRE"/>
    <s v="COLOUR MAGIC 15CM"/>
    <n v="165"/>
    <n v="21.2"/>
    <n v="3498"/>
    <n v="1950567.9200000011"/>
    <x v="13"/>
  </r>
  <r>
    <m/>
    <x v="273"/>
    <s v="Invoice"/>
    <s v="88871"/>
    <s v="MONTROSE NURSERY"/>
    <s v="COLOUR MAGIC 15CM"/>
    <n v="6"/>
    <n v="21.2"/>
    <n v="127.2"/>
    <n v="1950695.120000001"/>
    <x v="13"/>
  </r>
  <r>
    <m/>
    <x v="259"/>
    <s v="Invoice"/>
    <s v="88874"/>
    <s v="FH CHAMBERLAIN TRADING (PTY) LTD:SILVER LAKES"/>
    <s v="COLOUR MAGIC 15CM"/>
    <n v="100"/>
    <n v="21.3"/>
    <n v="2130"/>
    <n v="1952825.120000001"/>
    <x v="13"/>
  </r>
  <r>
    <m/>
    <x v="259"/>
    <s v="Invoice"/>
    <s v="88875"/>
    <s v="BUILDERS WAREHOUSE:CRAIGHALL PARK"/>
    <s v="COLOUR MAGIC 15CM"/>
    <n v="16"/>
    <n v="22.4"/>
    <n v="358.4"/>
    <n v="1953183.5200000009"/>
    <x v="13"/>
  </r>
  <r>
    <m/>
    <x v="259"/>
    <s v="Invoice"/>
    <s v="88876"/>
    <s v="BUILDERS WAREHOUSE:KLERKSDORP"/>
    <s v="COLOUR MAGIC 15CM"/>
    <n v="82"/>
    <n v="22.4"/>
    <n v="1836.8"/>
    <n v="1955020.320000001"/>
    <x v="13"/>
  </r>
  <r>
    <m/>
    <x v="259"/>
    <s v="Invoice"/>
    <s v="88879"/>
    <s v="FH CHAMBERLAIN TRADING (PTY) LTD:MONTANA"/>
    <s v="COLOUR MAGIC 15CM"/>
    <n v="120"/>
    <n v="21.3"/>
    <n v="2556"/>
    <n v="1957576.320000001"/>
    <x v="13"/>
  </r>
  <r>
    <m/>
    <x v="259"/>
    <s v="Invoice"/>
    <s v="88881"/>
    <s v="BUILDERS WAREHOUSE:GEZINA NEW"/>
    <s v="COLOUR MAGIC 15CM"/>
    <n v="32"/>
    <n v="0"/>
    <n v="0"/>
    <n v="1957576.320000001"/>
    <x v="13"/>
  </r>
  <r>
    <m/>
    <x v="259"/>
    <s v="Invoice"/>
    <s v="88900"/>
    <s v="IRON POINT SUPPLIERS PTY LTD T/A CONCRETE GALLERIA"/>
    <s v="COLOUR MAGIC 15CM"/>
    <n v="16"/>
    <n v="20"/>
    <n v="320"/>
    <n v="1957896.320000001"/>
    <x v="13"/>
  </r>
  <r>
    <m/>
    <x v="260"/>
    <s v="Invoice"/>
    <s v="88883"/>
    <s v="BUILDERS WAREHOUSE:STRUBENS VALLEY"/>
    <s v="COLOUR MAGIC 15CM"/>
    <n v="120"/>
    <n v="22.4"/>
    <n v="2688"/>
    <n v="1960584.320000001"/>
    <x v="13"/>
  </r>
  <r>
    <m/>
    <x v="260"/>
    <s v="Invoice"/>
    <s v="88885"/>
    <s v="BUILDERS WAREHOUSE:NOORDHEUWEL"/>
    <s v="COLOUR MAGIC 15CM"/>
    <n v="20"/>
    <n v="22.4"/>
    <n v="448"/>
    <n v="1961032.320000001"/>
    <x v="13"/>
  </r>
  <r>
    <m/>
    <x v="260"/>
    <s v="Invoice"/>
    <s v="88887"/>
    <s v="BUILDERS WAREHOUSE:NORWOOD"/>
    <s v="COLOUR MAGIC 15CM"/>
    <n v="32"/>
    <n v="22.4"/>
    <n v="716.8"/>
    <n v="1961749.120000001"/>
    <x v="13"/>
  </r>
  <r>
    <m/>
    <x v="260"/>
    <s v="Invoice"/>
    <s v="88888"/>
    <s v="BUILDERS WAREHOUSE:GREENSTONE"/>
    <s v="COLOUR MAGIC 15CM"/>
    <n v="120"/>
    <n v="22.4"/>
    <n v="2688"/>
    <n v="1964437.120000001"/>
    <x v="13"/>
  </r>
  <r>
    <m/>
    <x v="260"/>
    <s v="Invoice"/>
    <s v="88889"/>
    <s v="BUILDERS WAREHOUSE:KEMPTON PARK"/>
    <s v="COLOUR MAGIC 15CM"/>
    <n v="180"/>
    <n v="22.4"/>
    <n v="4032"/>
    <n v="1968469.120000001"/>
    <x v="13"/>
  </r>
  <r>
    <m/>
    <x v="260"/>
    <s v="Invoice"/>
    <s v="88890"/>
    <s v="FH CHAMBERLAIN TRADING (PTY) LTD:KYALAMI"/>
    <s v="COLOUR MAGIC 15CM"/>
    <n v="100"/>
    <n v="21.3"/>
    <n v="2130"/>
    <n v="1970599.120000001"/>
    <x v="13"/>
  </r>
  <r>
    <m/>
    <x v="260"/>
    <s v="Invoice"/>
    <s v="88893"/>
    <s v="BUILDERS WAREHOUSE:VEREENIGING"/>
    <s v="COLOUR MAGIC 15CM"/>
    <n v="50"/>
    <n v="22.4"/>
    <n v="1120"/>
    <n v="1971719.120000001"/>
    <x v="13"/>
  </r>
  <r>
    <m/>
    <x v="260"/>
    <s v="Invoice"/>
    <s v="88895"/>
    <s v="LITTLE AUSTRIA"/>
    <s v="COLOUR MAGIC 15CM"/>
    <n v="16"/>
    <n v="21.2"/>
    <n v="339.2"/>
    <n v="1972058.320000001"/>
    <x v="13"/>
  </r>
  <r>
    <m/>
    <x v="260"/>
    <s v="Invoice"/>
    <s v="88896"/>
    <s v="AGRI 2 MARKET"/>
    <s v="COLOUR MAGIC 15CM"/>
    <n v="100"/>
    <n v="17.2"/>
    <n v="1720"/>
    <n v="1973778.320000001"/>
    <x v="13"/>
  </r>
  <r>
    <m/>
    <x v="260"/>
    <s v="Invoice"/>
    <s v="88898"/>
    <s v="RIVERSIDE MICA"/>
    <s v="GRAPTOSEDUM VERA HIGGINGS 14CM"/>
    <n v="10"/>
    <n v="21.99"/>
    <n v="219.9"/>
    <n v="1973998.2200000009"/>
    <x v="16"/>
  </r>
  <r>
    <m/>
    <x v="260"/>
    <s v="Invoice"/>
    <s v="88898"/>
    <s v="RIVERSIDE MICA"/>
    <s v="PORTULACARIA AFRA LUTEA 14CM"/>
    <n v="10"/>
    <n v="21.99"/>
    <n v="219.9"/>
    <n v="1974218.1200000008"/>
    <x v="16"/>
  </r>
  <r>
    <m/>
    <x v="260"/>
    <s v="Invoice"/>
    <s v="88898"/>
    <s v="RIVERSIDE MICA"/>
    <s v="COLP GAZANIA ASSORTED 15CM"/>
    <n v="4"/>
    <n v="21.99"/>
    <n v="87.96"/>
    <n v="1974306.0800000008"/>
    <x v="13"/>
  </r>
  <r>
    <m/>
    <x v="260"/>
    <s v="Invoice"/>
    <s v="88898"/>
    <s v="RIVERSIDE MICA"/>
    <s v="COLP GAZANIA ASSORTED 15CM"/>
    <n v="5"/>
    <n v="21.99"/>
    <n v="109.95"/>
    <n v="1974416.0300000007"/>
    <x v="13"/>
  </r>
  <r>
    <m/>
    <x v="260"/>
    <s v="Invoice"/>
    <s v="88898"/>
    <s v="RIVERSIDE MICA"/>
    <s v="COLP PETUNIA ASSORTED 15CM"/>
    <n v="6"/>
    <n v="21.99"/>
    <n v="131.94"/>
    <n v="1974547.9700000007"/>
    <x v="13"/>
  </r>
  <r>
    <m/>
    <x v="197"/>
    <s v="Invoice"/>
    <s v="88902"/>
    <s v="BUILDERS WAREHOUSE:EDENVALE"/>
    <s v="COLOUR MAGIC 15CM"/>
    <n v="70"/>
    <n v="22.4"/>
    <n v="1568"/>
    <n v="1976115.9700000007"/>
    <x v="13"/>
  </r>
  <r>
    <m/>
    <x v="197"/>
    <s v="Invoice"/>
    <s v="88903"/>
    <s v="BUILDERS WAREHOUSE:NEWMARKET"/>
    <s v="COLOUR MAGIC 15CM"/>
    <n v="80"/>
    <n v="22.4"/>
    <n v="1792"/>
    <n v="1977907.9700000007"/>
    <x v="13"/>
  </r>
  <r>
    <m/>
    <x v="197"/>
    <s v="Invoice"/>
    <s v="88905"/>
    <s v="BUILDERS WAREHOUSE:FOURWAYS"/>
    <s v="COLOUR MAGIC 15CM"/>
    <n v="65"/>
    <n v="22.4"/>
    <n v="1456"/>
    <n v="1979363.9700000007"/>
    <x v="13"/>
  </r>
  <r>
    <m/>
    <x v="197"/>
    <s v="Invoice"/>
    <s v="88906"/>
    <s v="BUILDERS WAREHOUSE:BOKSBURG (NEW)"/>
    <s v="COLOUR MAGIC 15CM"/>
    <n v="40"/>
    <n v="22.4"/>
    <n v="896"/>
    <n v="1980259.9700000007"/>
    <x v="13"/>
  </r>
  <r>
    <m/>
    <x v="197"/>
    <s v="Invoice"/>
    <s v="88907"/>
    <s v="BUILDERS WAREHOUSE:RIVONIA"/>
    <s v="COLOUR MAGIC 15CM"/>
    <n v="80"/>
    <n v="22.4"/>
    <n v="1792"/>
    <n v="1982051.9700000007"/>
    <x v="13"/>
  </r>
  <r>
    <m/>
    <x v="197"/>
    <s v="Invoice"/>
    <s v="88909"/>
    <s v="BUILDERS WAREHOUSE:GLEN EAGLES"/>
    <s v="COLOUR MAGIC 15CM"/>
    <n v="112"/>
    <n v="22.4"/>
    <n v="2508.8000000000002"/>
    <n v="1984560.7700000007"/>
    <x v="13"/>
  </r>
  <r>
    <m/>
    <x v="197"/>
    <s v="Invoice"/>
    <s v="88912"/>
    <s v="THYME SQUARE"/>
    <s v="COLOUR MAGIC 15CM"/>
    <n v="30"/>
    <n v="21.2"/>
    <n v="636"/>
    <n v="1985196.7700000007"/>
    <x v="13"/>
  </r>
  <r>
    <m/>
    <x v="197"/>
    <s v="Invoice"/>
    <s v="88913"/>
    <s v="GARDENSHOP PARKTOWN"/>
    <s v="COLOUR MAGIC 15CM"/>
    <n v="50"/>
    <n v="21.2"/>
    <n v="1060"/>
    <n v="1986256.7700000007"/>
    <x v="13"/>
  </r>
  <r>
    <m/>
    <x v="197"/>
    <s v="Invoice"/>
    <s v="88919"/>
    <s v="BUILDERS WAREHOUSE:BLOEMFONTEIN"/>
    <s v="COLOUR MAGIC 15CM"/>
    <n v="304"/>
    <n v="22.4"/>
    <n v="6809.6"/>
    <n v="1993066.3700000008"/>
    <x v="13"/>
  </r>
  <r>
    <m/>
    <x v="197"/>
    <s v="Invoice"/>
    <s v="88921"/>
    <s v="BUILDERS WAREHOUSE:POLOKWANE"/>
    <s v="COLOUR MAGIC 15CM"/>
    <n v="64"/>
    <n v="22.4"/>
    <n v="1433.6"/>
    <n v="1994499.9700000009"/>
    <x v="13"/>
  </r>
  <r>
    <m/>
    <x v="197"/>
    <s v="Invoice"/>
    <s v="88922"/>
    <s v="BUILDERS WAREHOUSE:THOHOYANDOU"/>
    <s v="COLOUR MAGIC 15CM"/>
    <n v="150"/>
    <n v="22.4"/>
    <n v="3360"/>
    <n v="1997859.9700000009"/>
    <x v="13"/>
  </r>
  <r>
    <m/>
    <x v="197"/>
    <s v="Invoice"/>
    <s v="88920"/>
    <s v="BUILDERS WAREHOUSE:MAFIKENG"/>
    <s v="COLOUR MAGIC 15CM"/>
    <n v="400"/>
    <n v="22.4"/>
    <n v="8960"/>
    <n v="2006819.9700000009"/>
    <x v="13"/>
  </r>
  <r>
    <m/>
    <x v="197"/>
    <s v="Invoice"/>
    <s v="88942"/>
    <s v="PRETTY GARDENS"/>
    <s v="COLOUR MAGIC 15CM"/>
    <n v="16"/>
    <n v="21.2"/>
    <n v="339.2"/>
    <n v="2007159.1700000009"/>
    <x v="13"/>
  </r>
  <r>
    <m/>
    <x v="326"/>
    <s v="Invoice"/>
    <s v="88915"/>
    <s v="BUILDERS WAREHOUSE:CEDAR SQUARE"/>
    <s v="COLOUR MAGIC 15CM"/>
    <n v="34"/>
    <n v="0"/>
    <n v="0"/>
    <n v="2007159.1700000009"/>
    <x v="13"/>
  </r>
  <r>
    <m/>
    <x v="327"/>
    <s v="Invoice"/>
    <s v="88949"/>
    <s v="HABITITNAK/KEENGRO"/>
    <s v="COLOUR MAGIC 15CM"/>
    <n v="176"/>
    <n v="17"/>
    <n v="2992"/>
    <n v="2010151.1700000009"/>
    <x v="13"/>
  </r>
  <r>
    <m/>
    <x v="327"/>
    <s v="Invoice"/>
    <s v="88953"/>
    <s v="BUILDERS WAREHOUSE:VEREENIGING"/>
    <s v="COLOUR MAGIC 15CM"/>
    <n v="20"/>
    <n v="22.4"/>
    <n v="448"/>
    <n v="2010599.1700000009"/>
    <x v="13"/>
  </r>
  <r>
    <m/>
    <x v="198"/>
    <s v="Invoice"/>
    <s v="88923"/>
    <s v="BUILDERS WAREHOUSE:RIVONIA"/>
    <s v="COLOUR MAGIC 15CM"/>
    <n v="40"/>
    <n v="22.4"/>
    <n v="896"/>
    <n v="2011495.1700000009"/>
    <x v="13"/>
  </r>
  <r>
    <m/>
    <x v="198"/>
    <s v="Invoice"/>
    <s v="88927"/>
    <s v="BUILDERS WAREHOUSE:ERASMUS PARK"/>
    <s v="COLOUR MAGIC 15CM"/>
    <n v="40"/>
    <n v="22.4"/>
    <n v="896"/>
    <n v="2012391.1700000009"/>
    <x v="13"/>
  </r>
  <r>
    <m/>
    <x v="198"/>
    <s v="Invoice"/>
    <s v="88928"/>
    <s v="BUILDERS WAREHOUSE:CEDAR SQUARE"/>
    <s v="COLOUR MAGIC 15CM"/>
    <n v="40"/>
    <n v="22.4"/>
    <n v="896"/>
    <n v="2013287.1700000009"/>
    <x v="13"/>
  </r>
  <r>
    <m/>
    <x v="198"/>
    <s v="Invoice"/>
    <s v="88930"/>
    <s v="BUILDERS WAREHOUSE:LYNNWOOD"/>
    <s v="COLOUR MAGIC 15CM"/>
    <n v="20"/>
    <n v="22.4"/>
    <n v="448"/>
    <n v="2013735.1700000009"/>
    <x v="13"/>
  </r>
  <r>
    <m/>
    <x v="198"/>
    <s v="Invoice"/>
    <s v="88931"/>
    <s v="BUILDERS WAREHOUSE:ZAMBEZI"/>
    <s v="COLOUR MAGIC 15CM"/>
    <n v="60"/>
    <n v="22.4"/>
    <n v="1344"/>
    <n v="2015079.1700000009"/>
    <x v="13"/>
  </r>
  <r>
    <m/>
    <x v="198"/>
    <s v="Invoice"/>
    <s v="88932"/>
    <s v="BUILDERS WAREHOUSE:RUSTENBURG"/>
    <s v="COLOUR MAGIC 15CM"/>
    <n v="10"/>
    <n v="22.4"/>
    <n v="224"/>
    <n v="2015303.1700000009"/>
    <x v="13"/>
  </r>
  <r>
    <m/>
    <x v="198"/>
    <s v="Invoice"/>
    <s v="88933"/>
    <s v="BUILDERS WAREHOUSE:BRYANSTON"/>
    <s v="COLOUR MAGIC 15CM"/>
    <n v="20"/>
    <n v="22.4"/>
    <n v="448"/>
    <n v="2015751.1700000009"/>
    <x v="13"/>
  </r>
  <r>
    <m/>
    <x v="198"/>
    <s v="Invoice"/>
    <s v="88934"/>
    <s v="BUILDERS WAREHOUSE:GLEN EAGLES"/>
    <s v="COLOUR MAGIC 15CM"/>
    <n v="84"/>
    <n v="22.4"/>
    <n v="1881.6"/>
    <n v="2017632.7700000009"/>
    <x v="13"/>
  </r>
  <r>
    <m/>
    <x v="198"/>
    <s v="Invoice"/>
    <s v="88935"/>
    <s v="BUILDERS WAREHOUSE:CENTURION"/>
    <s v="COLOUR MAGIC 15CM"/>
    <n v="69"/>
    <n v="22.4"/>
    <n v="1545.6"/>
    <n v="2019178.370000001"/>
    <x v="13"/>
  </r>
  <r>
    <m/>
    <x v="220"/>
    <s v="Invoice"/>
    <s v="88954"/>
    <s v="BUILDERS WAREHOUSE:SOUTHGATE"/>
    <s v="COLOUR MAGIC 15CM"/>
    <n v="10"/>
    <n v="22.4"/>
    <n v="224"/>
    <n v="2019402.370000001"/>
    <x v="13"/>
  </r>
  <r>
    <m/>
    <x v="220"/>
    <s v="Invoice"/>
    <s v="88957"/>
    <s v="FH CHAMBERLAIN TRADING (PTY) LTD:KYALAMI"/>
    <s v="COLOUR MAGIC 15CM"/>
    <n v="100"/>
    <n v="21.3"/>
    <n v="2130"/>
    <n v="2021532.370000001"/>
    <x v="13"/>
  </r>
  <r>
    <m/>
    <x v="220"/>
    <s v="Invoice"/>
    <s v="88958"/>
    <s v="BUILDERS WAREHOUSE:KLERKSDORP"/>
    <s v="COLOUR MAGIC 15CM"/>
    <n v="68"/>
    <n v="22.4"/>
    <n v="1523.2"/>
    <n v="2023055.570000001"/>
    <x v="13"/>
  </r>
  <r>
    <m/>
    <x v="220"/>
    <s v="Invoice"/>
    <s v="88960"/>
    <s v="HABITITNAK/KEENGRO"/>
    <s v="COLOUR MAGIC 15CM"/>
    <n v="112"/>
    <n v="17"/>
    <n v="1904"/>
    <n v="2024959.570000001"/>
    <x v="13"/>
  </r>
  <r>
    <m/>
    <x v="220"/>
    <s v="Invoice"/>
    <s v="88974"/>
    <s v="AFRISAND SUPPLIES"/>
    <s v="BIDENS15CM"/>
    <n v="8"/>
    <n v="27"/>
    <n v="216"/>
    <n v="2025175.570000001"/>
    <x v="11"/>
  </r>
  <r>
    <m/>
    <x v="261"/>
    <s v="Invoice"/>
    <s v="88963"/>
    <s v="BUILDERS WAREHOUSE:NOORDHEUWEL"/>
    <s v="COLOUR MAGIC 15CM"/>
    <n v="100"/>
    <n v="22.4"/>
    <n v="2240"/>
    <n v="2027415.570000001"/>
    <x v="13"/>
  </r>
  <r>
    <m/>
    <x v="261"/>
    <s v="Invoice"/>
    <s v="88965"/>
    <s v="BUILDERS WAREHOUSE:NORTHRIDING"/>
    <s v="COLOUR MAGIC 15CM"/>
    <n v="32"/>
    <n v="22.4"/>
    <n v="716.8"/>
    <n v="2028132.370000001"/>
    <x v="13"/>
  </r>
  <r>
    <m/>
    <x v="261"/>
    <s v="Invoice"/>
    <s v="88972"/>
    <s v="BUILDERS WAREHOUSE:STRUBENS VALLEY"/>
    <s v="COLOUR MAGIC 15CM"/>
    <n v="64"/>
    <n v="22.4"/>
    <n v="1433.6"/>
    <n v="2029565.9700000011"/>
    <x v="13"/>
  </r>
  <r>
    <m/>
    <x v="261"/>
    <s v="Invoice"/>
    <s v="88989"/>
    <s v="BUILDERS WAREHOUSE:NEWCASTLE"/>
    <s v="COLOUR MAGIC 15CM"/>
    <n v="256"/>
    <n v="22.4"/>
    <n v="5734.4"/>
    <n v="2035300.370000001"/>
    <x v="13"/>
  </r>
  <r>
    <m/>
    <x v="199"/>
    <s v="Invoice"/>
    <s v="88971"/>
    <s v="BUILDERS WAREHOUSE:HARTEBEESPOORT"/>
    <s v="COLOUR MAGIC 15CM"/>
    <n v="100"/>
    <n v="22.4"/>
    <n v="2240"/>
    <n v="2037540.370000001"/>
    <x v="13"/>
  </r>
  <r>
    <m/>
    <x v="199"/>
    <s v="Invoice"/>
    <s v="88975"/>
    <s v="BUILDERS WAREHOUSE:CARNIVAL MALL"/>
    <s v="COLOUR MAGIC 15CM"/>
    <n v="15"/>
    <n v="22.4"/>
    <n v="336"/>
    <n v="2037876.370000001"/>
    <x v="13"/>
  </r>
  <r>
    <m/>
    <x v="199"/>
    <s v="Invoice"/>
    <s v="88976"/>
    <s v="BUILDERS WAREHOUSE:RIVONIA"/>
    <s v="COLOUR MAGIC 15CM"/>
    <n v="42"/>
    <n v="22.4"/>
    <n v="940.8"/>
    <n v="2038817.1700000011"/>
    <x v="13"/>
  </r>
  <r>
    <m/>
    <x v="199"/>
    <s v="Invoice"/>
    <s v="88979"/>
    <s v="BUILDERS WAREHOUSE:SUNWARD PARK"/>
    <s v="COLOUR MAGIC 15CM"/>
    <n v="190"/>
    <n v="22.4"/>
    <n v="4256"/>
    <n v="2043073.1700000011"/>
    <x v="13"/>
  </r>
  <r>
    <m/>
    <x v="199"/>
    <s v="Invoice"/>
    <s v="88985"/>
    <s v="BUILDERS WAREHOUSE:GLEN EAGLES"/>
    <s v="COLOUR MAGIC 15CM"/>
    <n v="32"/>
    <n v="22.4"/>
    <n v="716.8"/>
    <n v="2043789.9700000011"/>
    <x v="13"/>
  </r>
  <r>
    <m/>
    <x v="199"/>
    <s v="Invoice"/>
    <s v="88986"/>
    <s v="THYME SQUARE"/>
    <s v="COLOUR MAGIC 15CM"/>
    <n v="23"/>
    <n v="21.2"/>
    <n v="487.6"/>
    <n v="2044277.5700000012"/>
    <x v="13"/>
  </r>
  <r>
    <m/>
    <x v="199"/>
    <s v="Invoice"/>
    <s v="88988"/>
    <s v="BUILDERS WAREHOUSE:BRYANSTON"/>
    <s v="COLOUR MAGIC 15CM"/>
    <n v="30"/>
    <n v="22.4"/>
    <n v="672"/>
    <n v="2044949.5700000012"/>
    <x v="13"/>
  </r>
  <r>
    <m/>
    <x v="199"/>
    <s v="Invoice"/>
    <s v="88996"/>
    <s v="ROSES FOR U t/a URTH"/>
    <s v="MADEIRA 15CM"/>
    <n v="48"/>
    <n v="40.99"/>
    <n v="1967.52"/>
    <n v="2046917.0900000012"/>
    <x v="15"/>
  </r>
  <r>
    <m/>
    <x v="199"/>
    <s v="Invoice"/>
    <s v="88998"/>
    <s v="CASH SALE"/>
    <s v="COLOUR MAGIC 15CM"/>
    <n v="30"/>
    <n v="21.2"/>
    <n v="636"/>
    <n v="2047553.0900000012"/>
    <x v="13"/>
  </r>
  <r>
    <m/>
    <x v="199"/>
    <s v="Invoice"/>
    <s v="89000"/>
    <s v="BUILDERS WAREHOUSE:NELSPRUIT"/>
    <s v="COLOUR MAGIC 15CM"/>
    <n v="268"/>
    <n v="22.4"/>
    <n v="6003.2"/>
    <n v="2053556.2900000012"/>
    <x v="13"/>
  </r>
  <r>
    <m/>
    <x v="199"/>
    <s v="Invoice"/>
    <s v="89001"/>
    <s v="BUILDERS WAREHOUSE:BLOEMFONTEIN"/>
    <s v="COLOUR MAGIC 15CM"/>
    <n v="216"/>
    <n v="22.4"/>
    <n v="4838.3999999999996"/>
    <n v="2058394.6900000011"/>
    <x v="13"/>
  </r>
  <r>
    <m/>
    <x v="199"/>
    <s v="Invoice"/>
    <s v="89002"/>
    <s v="BUILDERS WAREHOUSE:BETHLEHEM"/>
    <s v="COLOUR MAGIC 15CM"/>
    <n v="178"/>
    <n v="22.4"/>
    <n v="3987.2"/>
    <n v="2062381.8900000011"/>
    <x v="13"/>
  </r>
  <r>
    <m/>
    <x v="313"/>
    <s v="Invoice"/>
    <s v="88992"/>
    <s v="PRETTY GARDENS"/>
    <s v="COLOUR MAGIC 15CM"/>
    <n v="70"/>
    <n v="21.2"/>
    <n v="1484"/>
    <n v="2063865.8900000011"/>
    <x v="13"/>
  </r>
  <r>
    <m/>
    <x v="313"/>
    <s v="Invoice"/>
    <s v="89031"/>
    <s v="RAINBOW GARDEN AND HOME CENTRE"/>
    <s v="COLOUR MAGIC 15CM"/>
    <n v="108"/>
    <n v="21.2"/>
    <n v="2289.6"/>
    <n v="2066155.4900000012"/>
    <x v="13"/>
  </r>
  <r>
    <m/>
    <x v="313"/>
    <s v="Invoice"/>
    <s v="89032"/>
    <s v="HABITITNAK/KEENGRO"/>
    <s v="COLOUR MAGIC 15CM"/>
    <n v="224"/>
    <n v="17"/>
    <n v="3808"/>
    <n v="2069963.4900000012"/>
    <x v="13"/>
  </r>
  <r>
    <m/>
    <x v="313"/>
    <s v="Invoice"/>
    <s v="89033"/>
    <s v="IMPALA FLORA"/>
    <s v="COLOUR MAGIC 15CM"/>
    <n v="24"/>
    <n v="21.2"/>
    <n v="508.8"/>
    <n v="2070472.2900000012"/>
    <x v="13"/>
  </r>
  <r>
    <m/>
    <x v="313"/>
    <s v="Invoice"/>
    <s v="89037"/>
    <s v="BUILDERS WAREHOUSE:NOORDHEUWEL"/>
    <s v="COLOUR MAGIC 15CM"/>
    <n v="80"/>
    <n v="22.4"/>
    <n v="1792"/>
    <n v="2072264.2900000012"/>
    <x v="13"/>
  </r>
  <r>
    <m/>
    <x v="313"/>
    <s v="Invoice"/>
    <s v="89038"/>
    <s v="BUILDERS WAREHOUSE:STRUBENS VALLEY"/>
    <s v="COLOUR MAGIC 15CM"/>
    <n v="40"/>
    <n v="22.4"/>
    <n v="896"/>
    <n v="2073160.2900000012"/>
    <x v="13"/>
  </r>
  <r>
    <m/>
    <x v="200"/>
    <s v="Invoice"/>
    <s v="89004"/>
    <s v="BUILDERS WAREHOUSE:ZAMBEZI"/>
    <s v="COLOUR MAGIC 15CM"/>
    <n v="80"/>
    <n v="22.4"/>
    <n v="1792"/>
    <n v="2074952.2900000012"/>
    <x v="13"/>
  </r>
  <r>
    <m/>
    <x v="200"/>
    <s v="Invoice"/>
    <s v="89005"/>
    <s v="BUILDERS WAREHOUSE:RASLOUW"/>
    <s v="COLOUR MAGIC 15CM"/>
    <n v="72"/>
    <n v="22.4"/>
    <n v="1612.8"/>
    <n v="2076565.0900000012"/>
    <x v="13"/>
  </r>
  <r>
    <m/>
    <x v="200"/>
    <s v="Invoice"/>
    <s v="89007"/>
    <s v="BUILDERS WAREHOUSE:CEDAR SQUARE"/>
    <s v="COLOUR MAGIC 15CM"/>
    <n v="32"/>
    <n v="22.4"/>
    <n v="716.8"/>
    <n v="2077281.8900000013"/>
    <x v="13"/>
  </r>
  <r>
    <m/>
    <x v="200"/>
    <s v="Invoice"/>
    <s v="89008"/>
    <s v="BUILDERS WAREHOUSE:FOURWAYS"/>
    <s v="COLOUR MAGIC 15CM"/>
    <n v="20"/>
    <n v="22.4"/>
    <n v="448"/>
    <n v="2077729.8900000013"/>
    <x v="13"/>
  </r>
  <r>
    <m/>
    <x v="200"/>
    <s v="Invoice"/>
    <s v="89009"/>
    <s v="BUILDERS WAREHOUSE:ERASMUS PARK"/>
    <s v="COLOUR MAGIC 15CM"/>
    <n v="60"/>
    <n v="22.4"/>
    <n v="1344"/>
    <n v="2079073.8900000013"/>
    <x v="13"/>
  </r>
  <r>
    <m/>
    <x v="200"/>
    <s v="Invoice"/>
    <s v="89012"/>
    <s v="BUILDERS WAREHOUSE:RIVONIA"/>
    <s v="COLOUR MAGIC 15CM"/>
    <n v="50"/>
    <n v="22.4"/>
    <n v="1120"/>
    <n v="2080193.8900000013"/>
    <x v="13"/>
  </r>
  <r>
    <m/>
    <x v="200"/>
    <s v="Invoice"/>
    <s v="89013"/>
    <s v="BUILDERS WAREHOUSE:BRYANSTON"/>
    <s v="COLOUR MAGIC 15CM"/>
    <n v="10"/>
    <n v="22.4"/>
    <n v="224"/>
    <n v="2080417.8900000013"/>
    <x v="13"/>
  </r>
  <r>
    <m/>
    <x v="200"/>
    <s v="Invoice"/>
    <s v="89015"/>
    <s v="BUILDERS WAREHOUSE:SILVERLAKES"/>
    <s v="COLOUR MAGIC 15CM"/>
    <n v="20"/>
    <n v="22.4"/>
    <n v="448"/>
    <n v="2080865.8900000013"/>
    <x v="13"/>
  </r>
  <r>
    <m/>
    <x v="200"/>
    <s v="Invoice"/>
    <s v="89016"/>
    <s v="BUILDERS WAREHOUSE:GLEN EAGLES"/>
    <s v="COLOUR MAGIC 15CM"/>
    <n v="46"/>
    <n v="22.4"/>
    <n v="1030.4000000000001"/>
    <n v="2081896.2900000012"/>
    <x v="13"/>
  </r>
  <r>
    <m/>
    <x v="200"/>
    <s v="Invoice"/>
    <s v="89020"/>
    <s v="CENTRAL NURSERY DEPOT"/>
    <s v="COLOUR MAGIC 15CM"/>
    <n v="70"/>
    <n v="21.2"/>
    <n v="1484"/>
    <n v="2083380.2900000012"/>
    <x v="13"/>
  </r>
  <r>
    <m/>
    <x v="200"/>
    <s v="Invoice"/>
    <s v="89024"/>
    <s v="BUILDERS WAREHOUSE:CHERRY LANE"/>
    <s v="COLOUR MAGIC 15CM"/>
    <n v="60"/>
    <n v="22.4"/>
    <n v="1344"/>
    <n v="2084724.2900000012"/>
    <x v="13"/>
  </r>
  <r>
    <m/>
    <x v="200"/>
    <s v="Invoice"/>
    <s v="89025"/>
    <s v="LIFESTYLE HOME GARDEN"/>
    <s v="COLOUR MAGIC 15CM"/>
    <n v="120"/>
    <n v="20"/>
    <n v="2400"/>
    <n v="2087124.2900000012"/>
    <x v="13"/>
  </r>
  <r>
    <m/>
    <x v="200"/>
    <s v="Invoice"/>
    <s v="89026"/>
    <s v="SHARONDALE GARDEN CENTRE"/>
    <s v="COLOUR MAGIC 15CM"/>
    <n v="16"/>
    <n v="21.2"/>
    <n v="339.2"/>
    <n v="2087463.4900000012"/>
    <x v="13"/>
  </r>
  <r>
    <m/>
    <x v="200"/>
    <s v="Invoice"/>
    <s v="89026"/>
    <s v="SHARONDALE GARDEN CENTRE"/>
    <s v="COLOUR MAGIC 15CM"/>
    <n v="32"/>
    <n v="21.2"/>
    <n v="678.4"/>
    <n v="2088141.8900000011"/>
    <x v="13"/>
  </r>
  <r>
    <m/>
    <x v="200"/>
    <s v="Invoice"/>
    <s v="89029"/>
    <s v="LITTLE AUSTRIA"/>
    <s v="COLOUR MAGIC 15CM"/>
    <n v="16"/>
    <n v="21.2"/>
    <n v="339.2"/>
    <n v="2088481.090000001"/>
    <x v="13"/>
  </r>
  <r>
    <m/>
    <x v="200"/>
    <s v="Invoice"/>
    <s v="89036"/>
    <s v="BUILDERS WAREHOUSE:ROBINDALE"/>
    <s v="COLOUR MAGIC 15CM"/>
    <n v="16"/>
    <n v="22.4"/>
    <n v="358.4"/>
    <n v="2088839.4900000009"/>
    <x v="13"/>
  </r>
  <r>
    <m/>
    <x v="200"/>
    <s v="Invoice"/>
    <s v="89049"/>
    <s v="BUILDERS WAREHOUSE:SECUNDA"/>
    <s v="COLOUR MAGIC 15CM"/>
    <n v="160"/>
    <n v="22.4"/>
    <n v="3584"/>
    <n v="2092423.4900000009"/>
    <x v="13"/>
  </r>
  <r>
    <m/>
    <x v="221"/>
    <s v="Invoice"/>
    <s v="89041"/>
    <s v="BUILDERS WAREHOUSE:CRAIGHALL PARK"/>
    <s v="COLOUR MAGIC 15CM"/>
    <n v="10"/>
    <n v="22.4"/>
    <n v="224"/>
    <n v="2092647.4900000009"/>
    <x v="13"/>
  </r>
  <r>
    <m/>
    <x v="221"/>
    <s v="Invoice"/>
    <s v="89042"/>
    <s v="BUILDERS WAREHOUSE:SOUTHGATE"/>
    <s v="COLOUR MAGIC 15CM"/>
    <n v="10"/>
    <n v="22.4"/>
    <n v="224"/>
    <n v="2092871.4900000009"/>
    <x v="13"/>
  </r>
  <r>
    <m/>
    <x v="221"/>
    <s v="Invoice"/>
    <s v="89043"/>
    <s v="BUILDERS WAREHOUSE:KLERKSDORP"/>
    <s v="COLOUR MAGIC 15CM"/>
    <n v="16"/>
    <n v="22.4"/>
    <n v="358.4"/>
    <n v="2093229.8900000008"/>
    <x v="13"/>
  </r>
  <r>
    <m/>
    <x v="221"/>
    <s v="Invoice"/>
    <s v="89046"/>
    <s v="FH CHAMBERLAIN TRADING (PTY) LTD:KYALAMI"/>
    <s v="COLOUR MAGIC 15CM"/>
    <n v="100"/>
    <n v="21.3"/>
    <n v="2130"/>
    <n v="2095359.8900000008"/>
    <x v="13"/>
  </r>
  <r>
    <m/>
    <x v="221"/>
    <s v="Invoice"/>
    <s v="89048"/>
    <s v="BUILDERS WAREHOUSE:LAMBTON"/>
    <s v="COLOUR MAGIC 15CM"/>
    <n v="40"/>
    <n v="22.4"/>
    <n v="896"/>
    <n v="2096255.8900000008"/>
    <x v="13"/>
  </r>
  <r>
    <m/>
    <x v="221"/>
    <s v="Invoice"/>
    <s v="89062"/>
    <s v="IRON POINT SUPPLIERS PTY LTD T/A CONCRETE GALLERIA"/>
    <s v="COLOUR MAGIC 15CM"/>
    <n v="15"/>
    <n v="20"/>
    <n v="300"/>
    <n v="2096555.8900000008"/>
    <x v="13"/>
  </r>
  <r>
    <m/>
    <x v="262"/>
    <s v="Invoice"/>
    <s v="88368"/>
    <s v="BUILDERS WAREHOUSE:EMALALHENI"/>
    <s v="COLOUR MAGIC 15CM"/>
    <n v="32"/>
    <n v="22.4"/>
    <n v="716.8"/>
    <n v="2097272.6900000009"/>
    <x v="13"/>
  </r>
  <r>
    <m/>
    <x v="262"/>
    <s v="Invoice"/>
    <s v="89051"/>
    <s v="BUILDERS WAREHOUSE:ROBINDALE"/>
    <s v="COLOUR MAGIC 15CM"/>
    <n v="80"/>
    <n v="22.4"/>
    <n v="1792"/>
    <n v="2099064.6900000009"/>
    <x v="13"/>
  </r>
  <r>
    <m/>
    <x v="262"/>
    <s v="Invoice"/>
    <s v="89053"/>
    <s v="BUILDERS WAREHOUSE:NORTHRIDING"/>
    <s v="COLOUR MAGIC 15CM"/>
    <n v="36"/>
    <n v="22.4"/>
    <n v="806.4"/>
    <n v="2099871.0900000008"/>
    <x v="13"/>
  </r>
  <r>
    <m/>
    <x v="262"/>
    <s v="Invoice"/>
    <s v="89054"/>
    <s v="BUILDERS WAREHOUSE:GREENSTONE"/>
    <s v="COLOUR MAGIC 15CM"/>
    <n v="72"/>
    <n v="22.4"/>
    <n v="1612.8"/>
    <n v="2101483.8900000006"/>
    <x v="13"/>
  </r>
  <r>
    <m/>
    <x v="262"/>
    <s v="Invoice"/>
    <s v="89055"/>
    <s v="BUILDERS WAREHOUSE:KEMPTON PARK"/>
    <s v="COLOUR MAGIC 15CM"/>
    <n v="32"/>
    <n v="22.4"/>
    <n v="716.8"/>
    <n v="2102200.6900000004"/>
    <x v="13"/>
  </r>
  <r>
    <m/>
    <x v="262"/>
    <s v="Invoice"/>
    <s v="89057"/>
    <s v="RIVERSIDE MICA"/>
    <s v="COLP PETUNIA ASSORTED 15CM"/>
    <n v="9"/>
    <n v="21.99"/>
    <n v="197.91"/>
    <n v="2102398.6000000006"/>
    <x v="13"/>
  </r>
  <r>
    <m/>
    <x v="262"/>
    <s v="Invoice"/>
    <s v="89057"/>
    <s v="RIVERSIDE MICA"/>
    <s v="COLP ZINNIA ASSORTED 15CM"/>
    <n v="4"/>
    <n v="21.99"/>
    <n v="87.96"/>
    <n v="2102486.5600000005"/>
    <x v="13"/>
  </r>
  <r>
    <m/>
    <x v="262"/>
    <s v="Invoice"/>
    <s v="89061"/>
    <s v="LITTLE AUSTRIA"/>
    <s v="COLOUR MAGIC 15CM"/>
    <n v="34"/>
    <n v="21.2"/>
    <n v="720.8"/>
    <n v="2103207.3600000003"/>
    <x v="13"/>
  </r>
  <r>
    <m/>
    <x v="262"/>
    <s v="Invoice"/>
    <s v="89074"/>
    <s v="BUILDERS WAREHOUSE:MIDDELBURG"/>
    <s v="COLOUR MAGIC 15CM  43611"/>
    <n v="32"/>
    <n v="22.4"/>
    <n v="716.8"/>
    <n v="2103924.16"/>
    <x v="13"/>
  </r>
  <r>
    <m/>
    <x v="49"/>
    <s v="Invoice"/>
    <s v="89064"/>
    <s v="BUILDERS WAREHOUSE:RIVONIA"/>
    <s v="COLOUR MAGIC 15CM"/>
    <n v="50"/>
    <n v="22.4"/>
    <n v="1120"/>
    <n v="2105044.16"/>
    <x v="13"/>
  </r>
  <r>
    <m/>
    <x v="49"/>
    <s v="Invoice"/>
    <s v="89065"/>
    <s v="BUILDERS WAREHOUSE:BOKSBURG (NEW)"/>
    <s v="COLOUR MAGIC 15CM"/>
    <n v="40"/>
    <n v="22.4"/>
    <n v="896"/>
    <n v="2105940.16"/>
    <x v="13"/>
  </r>
  <r>
    <m/>
    <x v="49"/>
    <s v="Invoice"/>
    <s v="89066"/>
    <s v="BUILDERS WAREHOUSE:SUNWARD PARK"/>
    <s v="COLOUR MAGIC 15CM"/>
    <n v="96"/>
    <n v="22.4"/>
    <n v="2150.4"/>
    <n v="2108090.56"/>
    <x v="13"/>
  </r>
  <r>
    <m/>
    <x v="49"/>
    <s v="Invoice"/>
    <s v="89068"/>
    <s v="BUILDERS WAREHOUSE:NEWMARKET"/>
    <s v="COLOUR MAGIC 15CM"/>
    <n v="112"/>
    <n v="22.4"/>
    <n v="2508.8000000000002"/>
    <n v="2110599.36"/>
    <x v="13"/>
  </r>
  <r>
    <m/>
    <x v="49"/>
    <s v="Invoice"/>
    <s v="89069"/>
    <s v="BUILDERS WAREHOUSE:EDENVALE"/>
    <s v="COLOUR MAGIC 15CM"/>
    <n v="60"/>
    <n v="22.4"/>
    <n v="1344"/>
    <n v="2111943.36"/>
    <x v="13"/>
  </r>
  <r>
    <m/>
    <x v="49"/>
    <s v="Invoice"/>
    <s v="89073"/>
    <s v="THYME SQUARE"/>
    <s v="COLOUR MAGIC 15CM"/>
    <n v="47"/>
    <n v="21.2"/>
    <n v="996.4"/>
    <n v="2112939.7599999998"/>
    <x v="13"/>
  </r>
  <r>
    <m/>
    <x v="49"/>
    <s v="Invoice"/>
    <s v="89077"/>
    <s v="PLANT FACTORY"/>
    <s v="COLOUR MAGIC 15CM"/>
    <n v="16"/>
    <n v="21.2"/>
    <n v="339.2"/>
    <n v="2113278.96"/>
    <x v="13"/>
  </r>
  <r>
    <m/>
    <x v="49"/>
    <s v="Invoice"/>
    <s v="89078"/>
    <s v="BUILDERS WAREHOUSE:NEWCASTLE"/>
    <s v="COLOUR MAGIC 15CM"/>
    <n v="144"/>
    <n v="22.4"/>
    <n v="3225.6"/>
    <n v="2116504.56"/>
    <x v="13"/>
  </r>
  <r>
    <m/>
    <x v="49"/>
    <s v="Invoice"/>
    <s v="89079"/>
    <s v="BUILDERS WAREHOUSE:BLOEMFONTEIN"/>
    <s v="COLOUR MAGIC 15CM"/>
    <n v="192"/>
    <n v="22.4"/>
    <n v="4300.8"/>
    <n v="2120805.36"/>
    <x v="13"/>
  </r>
  <r>
    <m/>
    <x v="274"/>
    <s v="Invoice"/>
    <s v="89107"/>
    <s v="BUILDERS WAREHOUSE:NORWOOD"/>
    <s v="COLOUR MAGIC 15CM"/>
    <n v="64"/>
    <n v="22.4"/>
    <n v="1433.6"/>
    <n v="2122238.96"/>
    <x v="13"/>
  </r>
  <r>
    <m/>
    <x v="274"/>
    <s v="Invoice"/>
    <s v="89110"/>
    <s v="BUILDERS WAREHOUSE:STRUBENS VALLEY"/>
    <s v="COLOUR MAGIC 15CM"/>
    <n v="60"/>
    <n v="22.4"/>
    <n v="1344"/>
    <n v="2123582.96"/>
    <x v="13"/>
  </r>
  <r>
    <m/>
    <x v="274"/>
    <s v="Invoice"/>
    <s v="89113"/>
    <s v="BUILDERS WAREHOUSE:ROBINDALE"/>
    <s v="COLOUR MAGIC 15CM"/>
    <n v="80"/>
    <n v="22.38"/>
    <n v="1790.4"/>
    <n v="2125373.36"/>
    <x v="13"/>
  </r>
  <r>
    <m/>
    <x v="201"/>
    <s v="Invoice"/>
    <s v="89081"/>
    <s v="BUILDERS WAREHOUSE:RIVONIA"/>
    <s v="COLOUR MAGIC 15CM"/>
    <n v="58"/>
    <n v="22.4"/>
    <n v="1299.2"/>
    <n v="2126672.56"/>
    <x v="13"/>
  </r>
  <r>
    <m/>
    <x v="201"/>
    <s v="Invoice"/>
    <s v="89082"/>
    <s v="BUILDERS WAREHOUSE:ERASMUS PARK"/>
    <s v="COLOUR MAGIC 15CM"/>
    <n v="60"/>
    <n v="22.4"/>
    <n v="1344"/>
    <n v="2128016.56"/>
    <x v="13"/>
  </r>
  <r>
    <m/>
    <x v="201"/>
    <s v="Invoice"/>
    <s v="89083"/>
    <s v="BUILDERS WAREHOUSE:GEZINA NEW"/>
    <s v="COLOUR MAGIC 15CM"/>
    <n v="30"/>
    <n v="22.4"/>
    <n v="672"/>
    <n v="2128688.56"/>
    <x v="13"/>
  </r>
  <r>
    <m/>
    <x v="201"/>
    <s v="Invoice"/>
    <s v="89084"/>
    <s v="BUILDERS WAREHOUSE:FOURWAYS"/>
    <s v="COLOUR MAGIC 15CM"/>
    <n v="20"/>
    <n v="22.4"/>
    <n v="448"/>
    <n v="2129136.56"/>
    <x v="13"/>
  </r>
  <r>
    <m/>
    <x v="201"/>
    <s v="Invoice"/>
    <s v="89085"/>
    <s v="BUILDERS WAREHOUSE:LYNNWOOD"/>
    <s v="COLOUR MAGIC 15CM"/>
    <n v="32"/>
    <n v="22.4"/>
    <n v="716.8"/>
    <n v="2129853.36"/>
    <x v="13"/>
  </r>
  <r>
    <m/>
    <x v="201"/>
    <s v="Invoice"/>
    <s v="89086"/>
    <s v="BUILDERS WAREHOUSE:BRYANSTON"/>
    <s v="COLOUR MAGIC 15CM"/>
    <n v="20"/>
    <n v="22.4"/>
    <n v="448"/>
    <n v="2130301.36"/>
    <x v="13"/>
  </r>
  <r>
    <m/>
    <x v="201"/>
    <s v="Invoice"/>
    <s v="89088"/>
    <s v="BUILDERS WAREHOUSE:CEDAR SQUARE"/>
    <s v="COLOUR MAGIC 15CM"/>
    <n v="32"/>
    <n v="22.4"/>
    <n v="716.8"/>
    <n v="2131018.1599999997"/>
    <x v="13"/>
  </r>
  <r>
    <m/>
    <x v="201"/>
    <s v="Invoice"/>
    <s v="89095"/>
    <s v="BUILDERS WAREHOUSE:GLEN EAGLES"/>
    <s v="COLOUR MAGIC 15CM"/>
    <n v="90"/>
    <n v="22.4"/>
    <n v="2016"/>
    <n v="2133034.1599999997"/>
    <x v="13"/>
  </r>
  <r>
    <m/>
    <x v="201"/>
    <s v="Invoice"/>
    <s v="89099"/>
    <s v="BUILDERS WAREHOUSE:WOODLANDS"/>
    <s v="COLOUR MAGIC 15CM"/>
    <n v="41"/>
    <n v="22.4"/>
    <n v="918.4"/>
    <n v="2133952.5599999996"/>
    <x v="13"/>
  </r>
  <r>
    <m/>
    <x v="201"/>
    <s v="Invoice"/>
    <s v="89102"/>
    <s v="LIFESTYLE HOME GARDEN"/>
    <s v="COLOUR MAGIC 15CM"/>
    <n v="100"/>
    <n v="20"/>
    <n v="2000"/>
    <n v="2135952.5599999996"/>
    <x v="13"/>
  </r>
  <r>
    <m/>
    <x v="201"/>
    <s v="Invoice"/>
    <s v="89104"/>
    <s v="CENTRAL NURSERY DEPOT"/>
    <s v="COLOUR MAGIC 15CM"/>
    <n v="288"/>
    <n v="21.2"/>
    <n v="6105.6"/>
    <n v="2142058.1599999997"/>
    <x v="13"/>
  </r>
  <r>
    <m/>
    <x v="201"/>
    <s v="Invoice"/>
    <s v="89106"/>
    <s v="LITTLE AUSTRIA"/>
    <s v="COLOUR MAGIC 15CM"/>
    <n v="24"/>
    <n v="21.2"/>
    <n v="508.8"/>
    <n v="2142566.9599999995"/>
    <x v="13"/>
  </r>
  <r>
    <m/>
    <x v="201"/>
    <s v="Invoice"/>
    <s v="89108"/>
    <s v="HABITITNAK/KEENGRO"/>
    <s v="COLOUR MAGIC 15CM"/>
    <n v="176"/>
    <n v="17"/>
    <n v="2992"/>
    <n v="2145558.9599999995"/>
    <x v="13"/>
  </r>
  <r>
    <m/>
    <x v="202"/>
    <s v="Invoice"/>
    <s v="89115"/>
    <s v="FH CHAMBERLAIN TRADING (PTY) LTD:RIVIERA"/>
    <s v="COLOUR MAGIC 15CM"/>
    <n v="65"/>
    <n v="21.3"/>
    <n v="1384.5"/>
    <n v="2146943.4599999995"/>
    <x v="13"/>
  </r>
  <r>
    <m/>
    <x v="202"/>
    <s v="Invoice"/>
    <s v="89117"/>
    <s v="BUILDERS WAREHOUSE:SOUTHGATE"/>
    <s v="COLOUR MAGIC 15CM"/>
    <n v="25"/>
    <n v="22.4"/>
    <n v="560"/>
    <n v="2147503.4599999995"/>
    <x v="13"/>
  </r>
  <r>
    <m/>
    <x v="202"/>
    <s v="Invoice"/>
    <s v="89153"/>
    <s v="BUILDERS WAREHOUSE:POLOKWANE"/>
    <s v="COLOUR MAGIC 15CM"/>
    <n v="50"/>
    <n v="22.4"/>
    <n v="1120"/>
    <n v="2148623.4599999995"/>
    <x v="13"/>
  </r>
  <r>
    <m/>
    <x v="203"/>
    <s v="Invoice"/>
    <s v="89122"/>
    <s v="BUILDERS WAREHOUSE:NORTHRIDING"/>
    <s v="COLOUR MAGIC 15CM"/>
    <n v="35"/>
    <n v="22.4"/>
    <n v="784"/>
    <n v="2149407.4599999995"/>
    <x v="13"/>
  </r>
  <r>
    <m/>
    <x v="203"/>
    <s v="Invoice"/>
    <s v="89123"/>
    <s v="BUILDERS WAREHOUSE:KEMPTON PARK"/>
    <s v="COLOUR MAGIC 15CM"/>
    <n v="80"/>
    <n v="22.4"/>
    <n v="1792"/>
    <n v="2151199.4599999995"/>
    <x v="13"/>
  </r>
  <r>
    <m/>
    <x v="203"/>
    <s v="Invoice"/>
    <s v="89124"/>
    <s v="BUILDERS WAREHOUSE:BEDFORDVIEW"/>
    <s v="COLOUR MAGIC 15CM"/>
    <n v="40"/>
    <n v="22.4"/>
    <n v="896"/>
    <n v="2152095.4599999995"/>
    <x v="13"/>
  </r>
  <r>
    <m/>
    <x v="203"/>
    <s v="Invoice"/>
    <s v="89125"/>
    <s v="BUILDERS WAREHOUSE:GREENSTONE"/>
    <s v="COLOUR MAGIC 15CM"/>
    <n v="40"/>
    <n v="22.4"/>
    <n v="896"/>
    <n v="2152991.4599999995"/>
    <x v="13"/>
  </r>
  <r>
    <m/>
    <x v="203"/>
    <s v="Invoice"/>
    <s v="89126"/>
    <s v="BUILDERS WAREHOUSE:STRUBENS VALLEY"/>
    <s v="COLOUR MAGIC 15CM"/>
    <n v="80"/>
    <n v="22.4"/>
    <n v="1792"/>
    <n v="2154783.4599999995"/>
    <x v="13"/>
  </r>
  <r>
    <m/>
    <x v="203"/>
    <s v="Invoice"/>
    <s v="89127"/>
    <s v="BUILDERS WAREHOUSE:HARTEBEESPOORT"/>
    <s v="COLOUR MAGIC 15CM"/>
    <n v="100"/>
    <n v="22.4"/>
    <n v="2240"/>
    <n v="2157023.4599999995"/>
    <x v="13"/>
  </r>
  <r>
    <m/>
    <x v="203"/>
    <s v="Invoice"/>
    <s v="89128"/>
    <s v="BUILDERS WAREHOUSE:FLORIDA GLEN"/>
    <s v="COLOUR MAGIC 15CM"/>
    <n v="25"/>
    <n v="22.4"/>
    <n v="560"/>
    <n v="2157583.4599999995"/>
    <x v="13"/>
  </r>
  <r>
    <m/>
    <x v="203"/>
    <s v="Invoice"/>
    <s v="89133"/>
    <s v="LITTLE AUSTRIA"/>
    <s v="COLOUR MAGIC 15CM"/>
    <n v="16"/>
    <n v="21.2"/>
    <n v="339.2"/>
    <n v="2157922.6599999997"/>
    <x v="13"/>
  </r>
  <r>
    <m/>
    <x v="203"/>
    <s v="Invoice"/>
    <s v="89134"/>
    <s v="AGRI 2 MARKET"/>
    <s v="COLOUR MAGIC 15CM"/>
    <n v="200"/>
    <n v="17.2"/>
    <n v="3440"/>
    <n v="2161362.6599999997"/>
    <x v="13"/>
  </r>
  <r>
    <m/>
    <x v="203"/>
    <s v="Invoice"/>
    <s v="89135"/>
    <s v="AGRI 2 MARKET"/>
    <s v="COLOUR MAGIC 15CM"/>
    <n v="70"/>
    <n v="17.2"/>
    <n v="1204"/>
    <n v="2162566.6599999997"/>
    <x v="13"/>
  </r>
  <r>
    <m/>
    <x v="203"/>
    <s v="Invoice"/>
    <s v="89136"/>
    <s v="IRON POINT SUPPLIERS PTY LTD T/A CONCRETE GALLERIA"/>
    <s v="COLOUR MAGIC 15CM"/>
    <n v="35"/>
    <n v="20"/>
    <n v="700"/>
    <n v="2163266.6599999997"/>
    <x v="13"/>
  </r>
  <r>
    <m/>
    <x v="203"/>
    <s v="Invoice"/>
    <s v="89155"/>
    <s v="BUILDERS WAREHOUSE:THOHOYANDOU"/>
    <s v="COLOUR MAGIC 15CM"/>
    <n v="150"/>
    <n v="22.4"/>
    <n v="3360"/>
    <n v="2166626.6599999997"/>
    <x v="13"/>
  </r>
  <r>
    <m/>
    <x v="203"/>
    <s v="Invoice"/>
    <s v="89156"/>
    <s v="BUILDERS WAREHOUSE:NELSPRUIT"/>
    <s v="COLOUR MAGIC 15CM"/>
    <n v="176"/>
    <n v="22.4"/>
    <n v="3942.4"/>
    <n v="2170569.0599999996"/>
    <x v="13"/>
  </r>
  <r>
    <m/>
    <x v="203"/>
    <s v="Invoice"/>
    <s v="89157"/>
    <s v="BUILDERS WAREHOUSE:EMALALHENI"/>
    <s v="COLOUR MAGIC 15CM"/>
    <n v="32"/>
    <n v="22.4"/>
    <n v="716.8"/>
    <n v="2171285.8599999994"/>
    <x v="13"/>
  </r>
  <r>
    <m/>
    <x v="203"/>
    <s v="Invoice"/>
    <s v="89158"/>
    <s v="BUILDERS WAREHOUSE:MIDDELBURG"/>
    <s v="COLOUR MAGIC 15CM"/>
    <n v="5"/>
    <n v="22.4"/>
    <n v="112"/>
    <n v="2171397.8599999994"/>
    <x v="13"/>
  </r>
  <r>
    <m/>
    <x v="203"/>
    <s v="Invoice"/>
    <s v="89161"/>
    <s v="MONTANA GARDEN PAVILION"/>
    <s v="COLOUR MAGIC 15CM"/>
    <n v="16"/>
    <n v="21.2"/>
    <n v="339.2"/>
    <n v="2171737.0599999996"/>
    <x v="13"/>
  </r>
  <r>
    <m/>
    <x v="204"/>
    <s v="Invoice"/>
    <s v="89139"/>
    <s v="BUILDERS WAREHOUSE:NEWMARKET"/>
    <s v="COLOUR MAGIC 15CM"/>
    <n v="40"/>
    <n v="22.4"/>
    <n v="896"/>
    <n v="2172633.0599999996"/>
    <x v="13"/>
  </r>
  <r>
    <m/>
    <x v="204"/>
    <s v="Invoice"/>
    <s v="89140"/>
    <s v="BUILDERS WAREHOUSE:EDENVALE"/>
    <s v="COLOUR MAGIC 15CM"/>
    <n v="32"/>
    <n v="22.4"/>
    <n v="716.8"/>
    <n v="2173349.8599999994"/>
    <x v="13"/>
  </r>
  <r>
    <m/>
    <x v="204"/>
    <s v="Invoice"/>
    <s v="89141"/>
    <s v="BUILDERS WAREHOUSE:CEDAR SQUARE"/>
    <s v="COLOUR MAGIC 15CM"/>
    <n v="30"/>
    <n v="22.4"/>
    <n v="672"/>
    <n v="2174021.8599999994"/>
    <x v="13"/>
  </r>
  <r>
    <m/>
    <x v="204"/>
    <s v="Invoice"/>
    <s v="89145"/>
    <s v="BUILDERS WAREHOUSE:GLEN EAGLES"/>
    <s v="COLOUR MAGIC 15CM"/>
    <n v="50"/>
    <n v="22.4"/>
    <n v="1120"/>
    <n v="2175141.8599999994"/>
    <x v="13"/>
  </r>
  <r>
    <m/>
    <x v="204"/>
    <s v="Invoice"/>
    <s v="89150"/>
    <s v="THYME SQUARE"/>
    <s v="COLOUR MAGIC 15CM"/>
    <n v="46"/>
    <n v="21.2"/>
    <n v="975.2"/>
    <n v="2176117.0599999996"/>
    <x v="13"/>
  </r>
  <r>
    <m/>
    <x v="204"/>
    <s v="Invoice"/>
    <s v="89150"/>
    <s v="THYME SQUARE"/>
    <s v="COLOUR MAGIC 15CM"/>
    <n v="16"/>
    <n v="19.989999999999998"/>
    <n v="319.83999999999997"/>
    <n v="2176436.8999999994"/>
    <x v="13"/>
  </r>
  <r>
    <m/>
    <x v="204"/>
    <s v="Invoice"/>
    <s v="89164"/>
    <s v="PRETTY GARDENS"/>
    <s v="COLOUR MAGIC 15CM"/>
    <n v="32"/>
    <n v="21.2"/>
    <n v="678.4"/>
    <n v="2177115.2999999993"/>
    <x v="13"/>
  </r>
  <r>
    <m/>
    <x v="204"/>
    <s v="Invoice"/>
    <s v="89164"/>
    <s v="PRETTY GARDENS"/>
    <s v="VERBENA 15CM"/>
    <n v="16"/>
    <n v="40.99"/>
    <n v="655.84"/>
    <n v="2177771.1399999992"/>
    <x v="17"/>
  </r>
  <r>
    <m/>
    <x v="204"/>
    <s v="Invoice"/>
    <s v="89164"/>
    <s v="PRETTY GARDENS"/>
    <s v="CALIBRACHOA 15CM"/>
    <n v="32"/>
    <n v="40.99"/>
    <n v="1311.68"/>
    <n v="2179082.8199999994"/>
    <x v="18"/>
  </r>
  <r>
    <m/>
    <x v="204"/>
    <s v="Invoice"/>
    <s v="89165"/>
    <s v="BUILDERS WAREHOUSE:BETHLEHEM"/>
    <s v="COLOUR MAGIC 15CM  43611"/>
    <n v="220"/>
    <n v="22.4"/>
    <n v="4928"/>
    <n v="2184010.8199999994"/>
    <x v="13"/>
  </r>
  <r>
    <m/>
    <x v="204"/>
    <s v="Invoice"/>
    <s v="89166"/>
    <s v="BUILDERS WAREHOUSE:BLOEMFONTEIN"/>
    <s v="COLOUR MAGIC 15CM  43611"/>
    <n v="128"/>
    <n v="22.4"/>
    <n v="2867.2"/>
    <n v="2186878.0199999996"/>
    <x v="13"/>
  </r>
  <r>
    <m/>
    <x v="50"/>
    <s v="Invoice"/>
    <s v="89179"/>
    <s v="HABITITNAK/KEENGRO"/>
    <s v="COLOUR MAGIC 15CM"/>
    <n v="112"/>
    <n v="17"/>
    <n v="1904"/>
    <n v="2188782.0199999996"/>
    <x v="13"/>
  </r>
  <r>
    <m/>
    <x v="50"/>
    <s v="Invoice"/>
    <s v="89183"/>
    <s v="BUILDERS WAREHOUSE:STRUBENS VALLEY"/>
    <s v="COLOUR MAGIC 15CM"/>
    <n v="16"/>
    <n v="22.4"/>
    <n v="358.4"/>
    <n v="2189140.4199999995"/>
    <x v="13"/>
  </r>
  <r>
    <m/>
    <x v="205"/>
    <s v="Invoice"/>
    <s v="89167"/>
    <s v="BUILDERS WAREHOUSE:ZAMBEZI"/>
    <s v="COLOUR MAGIC 15CM"/>
    <n v="60"/>
    <n v="22.4"/>
    <n v="1344"/>
    <n v="2190484.4199999995"/>
    <x v="13"/>
  </r>
  <r>
    <m/>
    <x v="205"/>
    <s v="Invoice"/>
    <s v="89168"/>
    <s v="BUILDERS WAREHOUSE:RIVONIA"/>
    <s v="COLOUR MAGIC 15CM"/>
    <n v="32"/>
    <n v="22.4"/>
    <n v="716.8"/>
    <n v="2191201.2199999993"/>
    <x v="13"/>
  </r>
  <r>
    <m/>
    <x v="205"/>
    <s v="Invoice"/>
    <s v="89170"/>
    <s v="BUILDERS WAREHOUSE:LYNNWOOD"/>
    <s v="COLOUR MAGIC 15CM"/>
    <n v="16"/>
    <n v="22.4"/>
    <n v="358.4"/>
    <n v="2191559.6199999992"/>
    <x v="13"/>
  </r>
  <r>
    <m/>
    <x v="205"/>
    <s v="Invoice"/>
    <s v="89172"/>
    <s v="BUILDERS WAREHOUSE:GLEN EAGLES"/>
    <s v="COLOUR MAGIC 15CM"/>
    <n v="32"/>
    <n v="22.4"/>
    <n v="716.8"/>
    <n v="2192276.419999999"/>
    <x v="13"/>
  </r>
  <r>
    <m/>
    <x v="205"/>
    <s v="Invoice"/>
    <s v="89187"/>
    <s v="GREEN PALM MINI GARDENS"/>
    <s v="COLOUR MAGIC 15CM"/>
    <n v="5"/>
    <n v="21.2"/>
    <n v="106"/>
    <n v="2192382.419999999"/>
    <x v="13"/>
  </r>
  <r>
    <m/>
    <x v="205"/>
    <s v="Invoice"/>
    <s v="89197"/>
    <s v="BUILDERS WAREHOUSE:SECUNDA"/>
    <s v="COLOUR MAGIC 15CM"/>
    <n v="64"/>
    <n v="22.4"/>
    <n v="1433.6"/>
    <n v="2193816.0199999991"/>
    <x v="13"/>
  </r>
  <r>
    <m/>
    <x v="263"/>
    <s v="Invoice"/>
    <s v="89189"/>
    <s v="BUILDERS WAREHOUSE:CRAIGHALL PARK"/>
    <s v="COLOUR MAGIC 15CM"/>
    <n v="10"/>
    <n v="22.4"/>
    <n v="224"/>
    <n v="2194040.0199999991"/>
    <x v="13"/>
  </r>
  <r>
    <m/>
    <x v="263"/>
    <s v="Invoice"/>
    <s v="89190"/>
    <s v="BUILDERS WAREHOUSE:KLERKSDORP"/>
    <s v="COLOUR MAGIC 15CM"/>
    <n v="108"/>
    <n v="22.4"/>
    <n v="2419.1999999999998"/>
    <n v="2196459.2199999993"/>
    <x v="13"/>
  </r>
  <r>
    <m/>
    <x v="263"/>
    <s v="Invoice"/>
    <s v="89192"/>
    <s v="BUILDERS WAREHOUSE:SOUTHGATE"/>
    <s v="COLOUR MAGIC 15CM"/>
    <n v="10"/>
    <n v="22.4"/>
    <n v="224"/>
    <n v="2196683.2199999993"/>
    <x v="13"/>
  </r>
  <r>
    <m/>
    <x v="263"/>
    <s v="Invoice"/>
    <s v="89195"/>
    <s v="FH CHAMBERLAIN TRADING (PTY) LTD:MONTANA"/>
    <s v="COLOUR MAGIC 15CM"/>
    <n v="180"/>
    <n v="21.3"/>
    <n v="3834"/>
    <n v="2200517.2199999993"/>
    <x v="13"/>
  </r>
  <r>
    <m/>
    <x v="206"/>
    <s v="Invoice"/>
    <s v="89198"/>
    <s v="BUILDERS WAREHOUSE:ROBINDALE"/>
    <s v="COLOUR MAGIC 15CM"/>
    <n v="16"/>
    <n v="22.4"/>
    <n v="358.4"/>
    <n v="2200875.6199999992"/>
    <x v="13"/>
  </r>
  <r>
    <m/>
    <x v="206"/>
    <s v="Invoice"/>
    <s v="89199"/>
    <s v="BUILDERS WAREHOUSE:NORTHRIDING"/>
    <s v="COLOUR MAGIC 15CM"/>
    <n v="20"/>
    <n v="22.4"/>
    <n v="448"/>
    <n v="2201323.6199999992"/>
    <x v="13"/>
  </r>
  <r>
    <m/>
    <x v="206"/>
    <s v="Invoice"/>
    <s v="89200"/>
    <s v="BUILDERS WAREHOUSE:GREENSTONE"/>
    <s v="COLOUR MAGIC 15CM"/>
    <n v="64"/>
    <n v="22.4"/>
    <n v="1433.6"/>
    <n v="2202757.2199999993"/>
    <x v="13"/>
  </r>
  <r>
    <m/>
    <x v="206"/>
    <s v="Invoice"/>
    <s v="89201"/>
    <s v="BUILDERS WAREHOUSE:KEMPTON PARK"/>
    <s v="COLOUR MAGIC 15CM"/>
    <n v="108"/>
    <n v="22.4"/>
    <n v="2419.1999999999998"/>
    <n v="2205176.4199999995"/>
    <x v="13"/>
  </r>
  <r>
    <m/>
    <x v="206"/>
    <s v="Invoice"/>
    <s v="89207"/>
    <s v="LITTLE AUSTRIA"/>
    <s v="COLOUR MAGIC 15CM"/>
    <n v="16"/>
    <n v="21.2"/>
    <n v="339.2"/>
    <n v="2205515.6199999996"/>
    <x v="13"/>
  </r>
  <r>
    <m/>
    <x v="206"/>
    <s v="Invoice"/>
    <s v="89222"/>
    <s v="BUILDERS WAREHOUSE:NEWCASTLE"/>
    <s v="COLOUR MAGIC 15CM"/>
    <n v="194"/>
    <n v="22.4"/>
    <n v="4345.6000000000004"/>
    <n v="2209861.2199999997"/>
    <x v="13"/>
  </r>
  <r>
    <m/>
    <x v="207"/>
    <s v="Invoice"/>
    <s v="89209"/>
    <s v="BUILDERS WAREHOUSE:BOKSBURG (NEW)"/>
    <s v="COLOUR MAGIC 15CM"/>
    <n v="20"/>
    <n v="22.4"/>
    <n v="448"/>
    <n v="2210309.2199999997"/>
    <x v="13"/>
  </r>
  <r>
    <m/>
    <x v="207"/>
    <s v="Invoice"/>
    <s v="89210"/>
    <s v="BUILDERS WAREHOUSE:SUNWARD PARK"/>
    <s v="COLOUR MAGIC 15CM"/>
    <n v="79"/>
    <n v="22.4"/>
    <n v="1769.6"/>
    <n v="2212078.8199999998"/>
    <x v="13"/>
  </r>
  <r>
    <m/>
    <x v="207"/>
    <s v="Invoice"/>
    <s v="89213"/>
    <s v="BUILDERS WAREHOUSE:RIVONIA"/>
    <s v="COLOUR MAGIC 15CM"/>
    <n v="10"/>
    <n v="22.4"/>
    <n v="224"/>
    <n v="2212302.8199999998"/>
    <x v="13"/>
  </r>
  <r>
    <m/>
    <x v="207"/>
    <s v="Invoice"/>
    <s v="89214"/>
    <s v="BUILDERS WAREHOUSE:CEDAR SQUARE"/>
    <s v="COLOUR MAGIC 15CM"/>
    <n v="16"/>
    <n v="22.4"/>
    <n v="358.4"/>
    <n v="2212661.2199999997"/>
    <x v="13"/>
  </r>
  <r>
    <m/>
    <x v="207"/>
    <s v="Invoice"/>
    <s v="89215"/>
    <s v="BUILDERS WAREHOUSE:EDENVALE"/>
    <s v="COLOUR MAGIC 15CM"/>
    <n v="40"/>
    <n v="22.4"/>
    <n v="896"/>
    <n v="2213557.2199999997"/>
    <x v="13"/>
  </r>
  <r>
    <m/>
    <x v="207"/>
    <s v="Invoice"/>
    <s v="89216"/>
    <s v="BUILDERS WAREHOUSE:NEWMARKET"/>
    <s v="COLOUR MAGIC 15CM"/>
    <n v="82"/>
    <n v="22.4"/>
    <n v="1836.8"/>
    <n v="2215394.0199999996"/>
    <x v="13"/>
  </r>
  <r>
    <m/>
    <x v="207"/>
    <s v="Invoice"/>
    <s v="89219"/>
    <s v="BUILDERS WAREHOUSE:MIDRAND"/>
    <s v="COLOUR MAGIC 15CM"/>
    <n v="40"/>
    <n v="22.4"/>
    <n v="896"/>
    <n v="2216290.0199999996"/>
    <x v="13"/>
  </r>
  <r>
    <m/>
    <x v="207"/>
    <s v="Invoice"/>
    <s v="89220"/>
    <s v="LIFESTYLE HOME GARDEN"/>
    <s v="COLOUR MAGIC 15CM"/>
    <n v="100"/>
    <n v="20"/>
    <n v="2000"/>
    <n v="2218290.0199999996"/>
    <x v="13"/>
  </r>
  <r>
    <m/>
    <x v="207"/>
    <s v="Invoice"/>
    <s v="89223"/>
    <s v="THYME SQUARE"/>
    <s v="COLOUR MAGIC 15CM"/>
    <n v="40"/>
    <n v="21.2"/>
    <n v="848"/>
    <n v="2219138.0199999996"/>
    <x v="13"/>
  </r>
  <r>
    <m/>
    <x v="207"/>
    <s v="Invoice"/>
    <s v="89233"/>
    <s v="BUILDERS WAREHOUSE:BLOEMFONTEIN"/>
    <s v="COLOUR MAGIC 15CM"/>
    <n v="80"/>
    <n v="22.4"/>
    <n v="1792"/>
    <n v="2220930.0199999996"/>
    <x v="13"/>
  </r>
  <r>
    <m/>
    <x v="290"/>
    <s v="Invoice"/>
    <s v="89229"/>
    <s v="RANDWATER"/>
    <s v="COLOUR MAGIC 15CM"/>
    <n v="1"/>
    <n v="21.2"/>
    <n v="21.2"/>
    <n v="2220951.2199999997"/>
    <x v="13"/>
  </r>
  <r>
    <m/>
    <x v="290"/>
    <s v="Invoice"/>
    <s v="89249"/>
    <s v="BUILDERS WAREHOUSE:NORWOOD"/>
    <s v="COLOUR MAGIC 15CM"/>
    <n v="50"/>
    <n v="22.4"/>
    <n v="1120"/>
    <n v="2222071.2199999997"/>
    <x v="13"/>
  </r>
  <r>
    <m/>
    <x v="290"/>
    <s v="Invoice"/>
    <s v="89253"/>
    <s v="BUILDERS WAREHOUSE:ROBINDALE"/>
    <s v="COLOUR MAGIC 15CM"/>
    <n v="24"/>
    <n v="22.4"/>
    <n v="537.6"/>
    <n v="2222608.8199999998"/>
    <x v="13"/>
  </r>
  <r>
    <m/>
    <x v="29"/>
    <s v="Invoice"/>
    <s v="89228"/>
    <s v="BUILDERS WAREHOUSE:RUSTENBURG"/>
    <s v="COLOUR MAGIC 15CM"/>
    <n v="80"/>
    <n v="22.4"/>
    <n v="1792"/>
    <n v="2224400.8199999998"/>
    <x v="13"/>
  </r>
  <r>
    <m/>
    <x v="29"/>
    <s v="Invoice"/>
    <s v="89236"/>
    <s v="RAINBOW GARDEN AND HOME CENTRE"/>
    <s v="COLOUR MAGIC 15CM"/>
    <n v="112"/>
    <n v="21.2"/>
    <n v="2374.4"/>
    <n v="2226775.2199999997"/>
    <x v="13"/>
  </r>
  <r>
    <m/>
    <x v="29"/>
    <s v="Invoice"/>
    <s v="89237"/>
    <s v="BUILDERS WAREHOUSE:ERASMUS PARK"/>
    <s v="COLOUR MAGIC 15CM"/>
    <n v="64"/>
    <n v="22.4"/>
    <n v="1433.6"/>
    <n v="2228208.8199999998"/>
    <x v="13"/>
  </r>
  <r>
    <m/>
    <x v="29"/>
    <s v="Invoice"/>
    <s v="89241"/>
    <s v="BUILDERS WAREHOUSE:CENTURION"/>
    <s v="COLOUR MAGIC 15CM"/>
    <n v="60"/>
    <n v="22.4"/>
    <n v="1344"/>
    <n v="2229552.8199999998"/>
    <x v="13"/>
  </r>
  <r>
    <m/>
    <x v="29"/>
    <s v="Invoice"/>
    <s v="89263"/>
    <s v="IRON POINT SUPPLIERS PTY LTD T/A CONCRETE GALLERIA"/>
    <s v="COLOUR MAGIC 15CM"/>
    <n v="13"/>
    <n v="20"/>
    <n v="260"/>
    <n v="2229812.8199999998"/>
    <x v="13"/>
  </r>
  <r>
    <m/>
    <x v="29"/>
    <s v="Invoice"/>
    <s v="89264"/>
    <s v="BUILDERS WAREHOUSE:MAFIKENG"/>
    <s v="COLOUR MAGIC 15CM"/>
    <n v="240"/>
    <n v="22.4"/>
    <n v="5376"/>
    <n v="2235188.8199999998"/>
    <x v="13"/>
  </r>
  <r>
    <m/>
    <x v="264"/>
    <s v="Invoice"/>
    <s v="89266"/>
    <s v="BUILDERS WAREHOUSE:GREENSTONE"/>
    <s v="COLOUR MAGIC 15CM"/>
    <n v="64"/>
    <n v="22.4"/>
    <n v="1433.6"/>
    <n v="2236622.42"/>
    <x v="13"/>
  </r>
  <r>
    <m/>
    <x v="264"/>
    <s v="Invoice"/>
    <s v="89267"/>
    <s v="BUILDERS WAREHOUSE:KEMPTON PARK"/>
    <s v="COLOUR MAGIC 15CM"/>
    <n v="32"/>
    <n v="22.4"/>
    <n v="716.8"/>
    <n v="2237339.2199999997"/>
    <x v="13"/>
  </r>
  <r>
    <m/>
    <x v="264"/>
    <s v="Invoice"/>
    <s v="89278"/>
    <s v="BUILDERS WAREHOUSE:STRUBENS VALLEY"/>
    <s v="COLOUR MAGIC 15CM"/>
    <n v="40"/>
    <n v="22.4"/>
    <n v="896"/>
    <n v="2238235.2199999997"/>
    <x v="13"/>
  </r>
  <r>
    <m/>
    <x v="264"/>
    <s v="Invoice"/>
    <s v="89315"/>
    <s v="BUILDERS WAREHOUSE:NELSPRUIT"/>
    <s v="COLOUR MAGIC 15CM"/>
    <n v="140"/>
    <n v="22.4"/>
    <n v="3136"/>
    <n v="2241371.2199999997"/>
    <x v="13"/>
  </r>
  <r>
    <m/>
    <x v="51"/>
    <s v="Invoice"/>
    <s v="89268"/>
    <s v="FH CHAMBERLAIN TRADING (PTY) LTD:CENTURION"/>
    <s v="COLOUR MAGIC 15CM"/>
    <n v="60"/>
    <n v="21.3"/>
    <n v="1278"/>
    <n v="2242649.2199999997"/>
    <x v="13"/>
  </r>
  <r>
    <m/>
    <x v="51"/>
    <s v="Invoice"/>
    <s v="89268"/>
    <s v="FH CHAMBERLAIN TRADING (PTY) LTD:CENTURION"/>
    <s v="COLOUR MAGIC 15CM"/>
    <n v="54"/>
    <n v="21.3"/>
    <n v="1150.2"/>
    <n v="2243799.42"/>
    <x v="13"/>
  </r>
  <r>
    <m/>
    <x v="51"/>
    <s v="Invoice"/>
    <s v="89285"/>
    <s v="BUILDERS WAREHOUSE:BOKSBURG (NEW)"/>
    <s v="COLOUR MAGIC 15CM"/>
    <n v="60"/>
    <n v="22.4"/>
    <n v="1344"/>
    <n v="2245143.42"/>
    <x v="13"/>
  </r>
  <r>
    <m/>
    <x v="51"/>
    <s v="Invoice"/>
    <s v="89286"/>
    <s v="BUILDERS WAREHOUSE:CARNIVAL MALL"/>
    <s v="COLOUR MAGIC 15CM"/>
    <n v="20"/>
    <n v="22.4"/>
    <n v="448"/>
    <n v="2245591.42"/>
    <x v="13"/>
  </r>
  <r>
    <m/>
    <x v="51"/>
    <s v="Invoice"/>
    <s v="89287"/>
    <s v="BUILDERS WAREHOUSE:CEDAR SQUARE"/>
    <s v="COLOUR MAGIC 15CM"/>
    <n v="10"/>
    <n v="22.4"/>
    <n v="224"/>
    <n v="2245815.42"/>
    <x v="13"/>
  </r>
  <r>
    <m/>
    <x v="51"/>
    <s v="Invoice"/>
    <s v="89288"/>
    <s v="BUILDERS WAREHOUSE:EDENVALE"/>
    <s v="COLOUR MAGIC 15CM"/>
    <n v="80"/>
    <n v="22.4"/>
    <n v="1792"/>
    <n v="2247607.42"/>
    <x v="13"/>
  </r>
  <r>
    <m/>
    <x v="51"/>
    <s v="Invoice"/>
    <s v="89289"/>
    <s v="BUILDERS WAREHOUSE:RIVONIA"/>
    <s v="COLOUR MAGIC 15CM"/>
    <n v="72"/>
    <n v="22.4"/>
    <n v="1612.8"/>
    <n v="2249220.2199999997"/>
    <x v="13"/>
  </r>
  <r>
    <m/>
    <x v="51"/>
    <s v="Invoice"/>
    <s v="89292"/>
    <s v="BUILDERS WAREHOUSE:SUNWARD PARK"/>
    <s v="COLOUR MAGIC 15CM"/>
    <n v="80"/>
    <n v="22.4"/>
    <n v="1792"/>
    <n v="2251012.2199999997"/>
    <x v="13"/>
  </r>
  <r>
    <m/>
    <x v="51"/>
    <s v="Invoice"/>
    <s v="89311"/>
    <s v="BUILDERS WAREHOUSE:GLEN EAGLES"/>
    <s v="COLOUR MAGIC 15CM"/>
    <n v="35"/>
    <n v="22.4"/>
    <n v="784"/>
    <n v="2251796.2199999997"/>
    <x v="13"/>
  </r>
  <r>
    <m/>
    <x v="51"/>
    <s v="Invoice"/>
    <s v="89312"/>
    <s v="BUILDERS WAREHOUSE:NEWMARKET"/>
    <s v="COLOUR MAGIC 15CM"/>
    <n v="32"/>
    <n v="22.4"/>
    <n v="716.8"/>
    <n v="2252513.0199999996"/>
    <x v="13"/>
  </r>
  <r>
    <m/>
    <x v="51"/>
    <s v="Invoice"/>
    <s v="89314"/>
    <s v="AGRI 2 MARKET"/>
    <s v="COLOUR MAGIC 15CM"/>
    <n v="50"/>
    <n v="17.2"/>
    <n v="860"/>
    <n v="2253373.0199999996"/>
    <x v="13"/>
  </r>
  <r>
    <m/>
    <x v="51"/>
    <s v="Invoice"/>
    <s v="89365"/>
    <s v="BUILDERS WAREHOUSE:POLOKWANE"/>
    <s v="COLOUR MAGIC 15CM"/>
    <n v="10"/>
    <n v="22.4"/>
    <n v="224"/>
    <n v="2253597.0199999996"/>
    <x v="13"/>
  </r>
  <r>
    <m/>
    <x v="51"/>
    <s v="Invoice"/>
    <s v="89369"/>
    <s v="BUILDERS WAREHOUSE:BLOEMFONTEIN"/>
    <s v="COLOUR MAGIC 15CM"/>
    <n v="80"/>
    <n v="22.4"/>
    <n v="1792"/>
    <n v="2255389.0199999996"/>
    <x v="13"/>
  </r>
  <r>
    <m/>
    <x v="77"/>
    <s v="Invoice"/>
    <s v="89370"/>
    <s v="HABITITNAK/KEENGRO"/>
    <s v="COLOUR MAGIC 15CM"/>
    <n v="110"/>
    <n v="17"/>
    <n v="1870"/>
    <n v="2257259.0199999996"/>
    <x v="13"/>
  </r>
  <r>
    <m/>
    <x v="77"/>
    <s v="Invoice"/>
    <s v="89371"/>
    <s v="RAINBOW GARDEN AND HOME CENTRE"/>
    <s v="COLOUR MAGIC 15CM  43611"/>
    <n v="48"/>
    <n v="21.2"/>
    <n v="1017.6"/>
    <n v="2258276.6199999996"/>
    <x v="13"/>
  </r>
  <r>
    <m/>
    <x v="77"/>
    <s v="Invoice"/>
    <s v="89407"/>
    <s v="BUILDERS WAREHOUSE:STRUBENS VALLEY"/>
    <s v="COLOUR MAGIC 15CM  43611"/>
    <n v="20"/>
    <n v="22.4"/>
    <n v="448"/>
    <n v="2258724.6199999996"/>
    <x v="13"/>
  </r>
  <r>
    <m/>
    <x v="78"/>
    <s v="Invoice"/>
    <s v="89328"/>
    <s v="BUILDERS WAREHOUSE:WOODLANDS"/>
    <s v="COLOUR MAGIC 15CM"/>
    <n v="16"/>
    <n v="22.4"/>
    <n v="358.4"/>
    <n v="2259083.0199999996"/>
    <x v="13"/>
  </r>
  <r>
    <m/>
    <x v="78"/>
    <s v="Invoice"/>
    <s v="89329"/>
    <s v="BUILDERS WAREHOUSE:CENTURION"/>
    <s v="COLOUR MAGIC 15CM"/>
    <n v="32"/>
    <n v="22.4"/>
    <n v="716.8"/>
    <n v="2259799.8199999994"/>
    <x v="13"/>
  </r>
  <r>
    <m/>
    <x v="78"/>
    <s v="Invoice"/>
    <s v="89330"/>
    <s v="BUILDERS WAREHOUSE:GLEN EAGLES"/>
    <s v="COLOUR MAGIC 15CM"/>
    <n v="70"/>
    <n v="22.4"/>
    <n v="1568"/>
    <n v="2261367.8199999994"/>
    <x v="13"/>
  </r>
  <r>
    <m/>
    <x v="78"/>
    <s v="Invoice"/>
    <s v="89331"/>
    <s v="BUILDERS WAREHOUSE:RIVONIA"/>
    <s v="COLOUR MAGIC 15CM"/>
    <n v="25"/>
    <n v="22.4"/>
    <n v="560"/>
    <n v="2261927.8199999994"/>
    <x v="13"/>
  </r>
  <r>
    <m/>
    <x v="78"/>
    <s v="Invoice"/>
    <s v="89333"/>
    <s v="BUILDERS WAREHOUSE:GEZINA NEW"/>
    <s v="COLOUR MAGIC 15CM"/>
    <n v="40"/>
    <n v="22.4"/>
    <n v="896"/>
    <n v="2262823.8199999994"/>
    <x v="13"/>
  </r>
  <r>
    <m/>
    <x v="78"/>
    <s v="Invoice"/>
    <s v="89335"/>
    <s v="BUILDERS WAREHOUSE:CHERRY LANE"/>
    <s v="COLOUR MAGIC 15CM"/>
    <n v="30"/>
    <n v="22.4"/>
    <n v="672"/>
    <n v="2263495.8199999994"/>
    <x v="13"/>
  </r>
  <r>
    <m/>
    <x v="78"/>
    <s v="Invoice"/>
    <s v="89338"/>
    <s v="FH CHAMBERLAIN TRADING (PTY) LTD:KYALAMI"/>
    <s v="COLOUR MAGIC 15CM"/>
    <n v="200"/>
    <n v="21.3"/>
    <n v="4260"/>
    <n v="2267755.8199999994"/>
    <x v="13"/>
  </r>
  <r>
    <m/>
    <x v="79"/>
    <s v="Invoice"/>
    <s v="89373"/>
    <s v="FH CHAMBERLAIN TRADING (PTY) LTD:STRUBENSVALLEY"/>
    <s v="COLOUR MAGIC 15CM"/>
    <n v="30"/>
    <n v="21.3"/>
    <n v="639"/>
    <n v="2268394.8199999994"/>
    <x v="13"/>
  </r>
  <r>
    <m/>
    <x v="79"/>
    <s v="Invoice"/>
    <s v="89375"/>
    <s v="BUILDERS WAREHOUSE:CRAIGHALL PARK"/>
    <s v="COLOUR MAGIC 15CM"/>
    <n v="20"/>
    <n v="22.4"/>
    <n v="448"/>
    <n v="2268842.8199999994"/>
    <x v="13"/>
  </r>
  <r>
    <m/>
    <x v="79"/>
    <s v="Invoice"/>
    <s v="89376"/>
    <s v="BUILDERS WAREHOUSE:KLERKSDORP"/>
    <s v="COLOUR MAGIC 15CM"/>
    <n v="32"/>
    <n v="22.4"/>
    <n v="716.8"/>
    <n v="2269559.6199999992"/>
    <x v="13"/>
  </r>
  <r>
    <m/>
    <x v="79"/>
    <s v="Invoice"/>
    <s v="89410"/>
    <s v="BUILDERS WAREHOUSE:MIDDELBURG"/>
    <s v="COLOUR MAGIC 15CM"/>
    <n v="32"/>
    <n v="22.4"/>
    <n v="716.8"/>
    <n v="2270276.419999999"/>
    <x v="13"/>
  </r>
  <r>
    <m/>
    <x v="80"/>
    <s v="Invoice"/>
    <s v="89390"/>
    <s v="BUILDERS WAREHOUSE:NOORDHEUWEL"/>
    <s v="COLOUR MAGIC 15CM"/>
    <n v="75"/>
    <n v="22.4"/>
    <n v="1680"/>
    <n v="2271956.419999999"/>
    <x v="13"/>
  </r>
  <r>
    <m/>
    <x v="80"/>
    <s v="Invoice"/>
    <s v="89393"/>
    <s v="BUILDERS WAREHOUSE:STRUBENS VALLEY"/>
    <s v="COLOUR MAGIC 15CM"/>
    <n v="25"/>
    <n v="22.4"/>
    <n v="560"/>
    <n v="2272516.419999999"/>
    <x v="13"/>
  </r>
  <r>
    <m/>
    <x v="80"/>
    <s v="Invoice"/>
    <s v="89396"/>
    <s v="BUILDERS WAREHOUSE:BEDFORDVIEW"/>
    <s v="COLOUR MAGIC 15CM"/>
    <n v="16"/>
    <n v="22.4"/>
    <n v="358.4"/>
    <n v="2272874.8199999989"/>
    <x v="13"/>
  </r>
  <r>
    <m/>
    <x v="80"/>
    <s v="Invoice"/>
    <s v="89401"/>
    <s v="LITTLE AUSTRIA"/>
    <s v="COLOUR MAGIC 15CM"/>
    <n v="48"/>
    <n v="21.2"/>
    <n v="1017.6"/>
    <n v="2273892.419999999"/>
    <x v="13"/>
  </r>
  <r>
    <m/>
    <x v="80"/>
    <s v="Invoice"/>
    <s v="89409"/>
    <s v="WE THINK GREEN-AFRICA"/>
    <s v="COLOUR MAGIC 15CM"/>
    <n v="64"/>
    <n v="17"/>
    <n v="1088"/>
    <n v="2274980.419999999"/>
    <x v="13"/>
  </r>
  <r>
    <m/>
    <x v="80"/>
    <s v="Invoice"/>
    <s v="89434"/>
    <s v="BUILDERS WAREHOUSE:NEWCASTLE"/>
    <s v="COLOUR MAGIC 15CM"/>
    <n v="120"/>
    <n v="22.4"/>
    <n v="2688"/>
    <n v="2277668.419999999"/>
    <x v="13"/>
  </r>
  <r>
    <m/>
    <x v="80"/>
    <s v="Invoice"/>
    <s v="89435"/>
    <s v="BUILDERS WAREHOUSE:BETHLEHEM"/>
    <s v="COLOUR MAGIC 15CM"/>
    <n v="80"/>
    <n v="22.4"/>
    <n v="1792"/>
    <n v="2279460.419999999"/>
    <x v="13"/>
  </r>
  <r>
    <m/>
    <x v="81"/>
    <s v="Invoice"/>
    <s v="89415"/>
    <s v="BUILDERS WAREHOUSE:BOKSBURG (NEW)"/>
    <s v="COLOUR MAGIC 15CM"/>
    <n v="40"/>
    <n v="22.4"/>
    <n v="896"/>
    <n v="2280356.419999999"/>
    <x v="13"/>
  </r>
  <r>
    <m/>
    <x v="81"/>
    <s v="Invoice"/>
    <s v="89421"/>
    <s v="BUILDERS WAREHOUSE:CEDAR SQUARE"/>
    <s v="COLOUR MAGIC 15CM"/>
    <n v="25"/>
    <n v="22.4"/>
    <n v="560"/>
    <n v="2280916.419999999"/>
    <x v="13"/>
  </r>
  <r>
    <m/>
    <x v="81"/>
    <s v="Invoice"/>
    <s v="89424"/>
    <s v="BUILDERS WAREHOUSE:EDENVALE"/>
    <s v="COLOUR MAGIC 15CM"/>
    <n v="80"/>
    <n v="22.4"/>
    <n v="1792"/>
    <n v="2282708.419999999"/>
    <x v="13"/>
  </r>
  <r>
    <m/>
    <x v="81"/>
    <s v="Invoice"/>
    <s v="89427"/>
    <s v="BUILDERS WAREHOUSE:CEDAR SQUARE"/>
    <s v="COLOUR MAGIC 15CM"/>
    <n v="25"/>
    <n v="22.4"/>
    <n v="560"/>
    <n v="2283268.419999999"/>
    <x v="13"/>
  </r>
  <r>
    <m/>
    <x v="81"/>
    <s v="Invoice"/>
    <s v="89428"/>
    <s v="FH CHAMBERLAIN TRADING (PTY) LTD:RIVIERA"/>
    <s v="COLOUR MAGIC 15CM"/>
    <n v="30"/>
    <n v="21.3"/>
    <n v="639"/>
    <n v="2283907.419999999"/>
    <x v="13"/>
  </r>
  <r>
    <m/>
    <x v="81"/>
    <s v="Invoice"/>
    <s v="89430"/>
    <s v="THYME SQUARE"/>
    <s v="COLOUR MAGIC 15CM"/>
    <n v="30"/>
    <n v="21.2"/>
    <n v="636"/>
    <n v="2284543.419999999"/>
    <x v="13"/>
  </r>
  <r>
    <m/>
    <x v="81"/>
    <s v="Invoice"/>
    <s v="89474"/>
    <s v="BUILDERS WAREHOUSE:BLOEMFONTEIN"/>
    <s v="COLOUR MAGIC 15CM"/>
    <n v="120"/>
    <n v="22.4"/>
    <n v="2688"/>
    <n v="2287231.419999999"/>
    <x v="13"/>
  </r>
  <r>
    <m/>
    <x v="81"/>
    <s v="Invoice"/>
    <s v="89475"/>
    <s v="BUILDERS WAREHOUSE:MAFIKENG"/>
    <s v="COLOUR MAGIC 15CM"/>
    <n v="96"/>
    <n v="22.4"/>
    <n v="2150.4"/>
    <n v="2289381.8199999989"/>
    <x v="13"/>
  </r>
  <r>
    <m/>
    <x v="81"/>
    <s v="Invoice"/>
    <s v="89477"/>
    <s v="BUILDERS WAREHOUSE:THOHOYANDOU"/>
    <s v="COLOUR MAGIC 15CM"/>
    <n v="204"/>
    <n v="22.4"/>
    <n v="4569.6000000000004"/>
    <n v="2293951.419999999"/>
    <x v="13"/>
  </r>
  <r>
    <m/>
    <x v="328"/>
    <s v="Invoice"/>
    <s v="89422"/>
    <s v="BUILDERS WAREHOUSE:GLEN EAGLES"/>
    <s v="COLOUR MAGIC 15CM"/>
    <n v="16"/>
    <n v="22.4"/>
    <n v="358.4"/>
    <n v="2294309.8199999989"/>
    <x v="13"/>
  </r>
  <r>
    <m/>
    <x v="83"/>
    <s v="Invoice"/>
    <s v="89446"/>
    <s v="BUILDERS WAREHOUSE:GEZINA NEW"/>
    <s v="COLOUR MAGIC 15CM"/>
    <n v="30"/>
    <n v="22.4"/>
    <n v="672"/>
    <n v="2294981.8199999989"/>
    <x v="13"/>
  </r>
  <r>
    <m/>
    <x v="83"/>
    <s v="Invoice"/>
    <s v="89452"/>
    <s v="BUILDERS WAREHOUSE:GLEN EAGLES"/>
    <s v="COLOUR MAGIC 15CM"/>
    <n v="30"/>
    <n v="22.4"/>
    <n v="672"/>
    <n v="2295653.8199999989"/>
    <x v="13"/>
  </r>
  <r>
    <m/>
    <x v="83"/>
    <s v="Invoice"/>
    <s v="89458"/>
    <s v="BUILDERS WAREHOUSE:ZAMBEZI"/>
    <s v="COLOUR MAGIC 15CM"/>
    <n v="80"/>
    <n v="22.4"/>
    <n v="1792"/>
    <n v="2297445.8199999989"/>
    <x v="13"/>
  </r>
  <r>
    <m/>
    <x v="83"/>
    <s v="Invoice"/>
    <s v="89464"/>
    <s v="BUILDERS WAREHOUSE:RUSTENBURG"/>
    <s v="COLOUR MAGIC 15CM"/>
    <n v="80"/>
    <n v="22.4"/>
    <n v="1792"/>
    <n v="2299237.8199999989"/>
    <x v="13"/>
  </r>
  <r>
    <m/>
    <x v="84"/>
    <s v="Invoice"/>
    <s v="89478"/>
    <s v="BUILDERS WAREHOUSE:KLERKSDORP"/>
    <s v="COLOUR MAGIC 15CM"/>
    <n v="16"/>
    <n v="22.4"/>
    <n v="358.4"/>
    <n v="2299596.2199999988"/>
    <x v="13"/>
  </r>
  <r>
    <m/>
    <x v="84"/>
    <s v="Invoice"/>
    <s v="89481"/>
    <s v="BUILDERS WAREHOUSE:LAMBTON"/>
    <s v="COLOUR MAGIC 15CM"/>
    <n v="10"/>
    <n v="22.4"/>
    <n v="224"/>
    <n v="2299820.2199999988"/>
    <x v="13"/>
  </r>
  <r>
    <m/>
    <x v="84"/>
    <s v="Invoice"/>
    <s v="89483"/>
    <s v="BUILDERS WAREHOUSE:CRAIGHALL PARK"/>
    <s v="COLOUR MAGIC 15CM"/>
    <n v="20"/>
    <n v="22.4"/>
    <n v="448"/>
    <n v="2300268.2199999988"/>
    <x v="13"/>
  </r>
  <r>
    <m/>
    <x v="84"/>
    <s v="Invoice"/>
    <s v="89487"/>
    <s v="FH CHAMBERLAIN TRADING (PTY) LTD:KYALAMI"/>
    <s v="COLOUR MAGIC 15CM"/>
    <n v="60"/>
    <n v="21.3"/>
    <n v="1278"/>
    <n v="2301546.2199999988"/>
    <x v="13"/>
  </r>
  <r>
    <m/>
    <x v="84"/>
    <s v="Invoice"/>
    <s v="89490"/>
    <s v="HABITITNAK/KEENGRO"/>
    <s v="COLOUR MAGIC 15CM"/>
    <n v="96"/>
    <n v="17"/>
    <n v="1632"/>
    <n v="2303178.2199999988"/>
    <x v="13"/>
  </r>
  <r>
    <m/>
    <x v="84"/>
    <s v="Invoice"/>
    <s v="89496"/>
    <s v="CASH SALE"/>
    <s v="COLOUR MAGIC 15CM"/>
    <n v="40"/>
    <n v="21.2"/>
    <n v="848"/>
    <n v="2304026.2199999988"/>
    <x v="13"/>
  </r>
  <r>
    <m/>
    <x v="84"/>
    <s v="Invoice"/>
    <s v="89518"/>
    <s v="BUILDERS WAREHOUSE:NELSPRUIT"/>
    <s v="COLOUR MAGIC 15CM"/>
    <n v="176"/>
    <n v="22.4"/>
    <n v="3942.4"/>
    <n v="2307968.6199999987"/>
    <x v="13"/>
  </r>
  <r>
    <m/>
    <x v="30"/>
    <s v="Invoice"/>
    <s v="89413"/>
    <s v="BUILDERS WAREHOUSE:MIDRAND"/>
    <s v="COLOUR MAGIC 15CM"/>
    <n v="100"/>
    <n v="22.4"/>
    <n v="2240"/>
    <n v="2310208.6199999987"/>
    <x v="13"/>
  </r>
  <r>
    <m/>
    <x v="30"/>
    <s v="Invoice"/>
    <s v="89497"/>
    <s v="BUILDERS WAREHOUSE:NOORDHEUWEL"/>
    <s v="COLOUR MAGIC 15CM"/>
    <n v="20"/>
    <n v="22.4"/>
    <n v="448"/>
    <n v="2310656.6199999987"/>
    <x v="13"/>
  </r>
  <r>
    <m/>
    <x v="30"/>
    <s v="Invoice"/>
    <s v="89498"/>
    <s v="BUILDERS WAREHOUSE:STRUBENS VALLEY"/>
    <s v="COLOUR MAGIC 15CM  "/>
    <n v="20"/>
    <n v="22.4"/>
    <n v="448"/>
    <n v="2311104.6199999987"/>
    <x v="13"/>
  </r>
  <r>
    <m/>
    <x v="30"/>
    <s v="Invoice"/>
    <s v="89500"/>
    <s v="BUILDERS WAREHOUSE:KEMPTON PARK"/>
    <s v="COLOUR MAGIC 15CM"/>
    <n v="64"/>
    <n v="22.4"/>
    <n v="1433.6"/>
    <n v="2312538.2199999988"/>
    <x v="13"/>
  </r>
  <r>
    <m/>
    <x v="30"/>
    <s v="Invoice"/>
    <s v="89511"/>
    <s v="GARDENSHOP PARKTOWN"/>
    <s v="COLOUR MAGIC 15CM"/>
    <n v="110"/>
    <n v="21.2"/>
    <n v="2332"/>
    <n v="2314870.2199999988"/>
    <x v="13"/>
  </r>
  <r>
    <m/>
    <x v="85"/>
    <s v="Invoice"/>
    <s v="89499"/>
    <s v="BUILDERS WAREHOUSE:HARTEBEESPOORT"/>
    <s v="COLOUR MAGIC 15CM"/>
    <n v="80"/>
    <n v="22.4"/>
    <n v="1792"/>
    <n v="2316662.2199999988"/>
    <x v="13"/>
  </r>
  <r>
    <m/>
    <x v="85"/>
    <s v="Invoice"/>
    <s v="89521"/>
    <s v="FH CHAMBERLAIN TRADING (PTY) LTD:SILVER LAKES"/>
    <s v="COLOUR MAGIC 15CM"/>
    <n v="35"/>
    <n v="21.3"/>
    <n v="745.5"/>
    <n v="2317407.7199999988"/>
    <x v="13"/>
  </r>
  <r>
    <m/>
    <x v="85"/>
    <s v="Invoice"/>
    <s v="89522"/>
    <s v="BUILDERS WAREHOUSE:BOKSBURG (NEW)"/>
    <s v="COLOUR MAGIC 15CM"/>
    <n v="10"/>
    <n v="22.4"/>
    <n v="224"/>
    <n v="2317631.7199999988"/>
    <x v="13"/>
  </r>
  <r>
    <m/>
    <x v="85"/>
    <s v="Invoice"/>
    <s v="89523"/>
    <s v="BUILDERS WAREHOUSE:NORTHMEAD"/>
    <s v="COLOUR MAGIC 15CM"/>
    <n v="40"/>
    <n v="22.4"/>
    <n v="896"/>
    <n v="2318527.7199999988"/>
    <x v="13"/>
  </r>
  <r>
    <m/>
    <x v="85"/>
    <s v="Invoice"/>
    <s v="89525"/>
    <s v="BUILDERS WAREHOUSE:FOURWAYS"/>
    <s v="COLOUR MAGIC 15CM"/>
    <n v="20"/>
    <n v="22.4"/>
    <n v="448"/>
    <n v="2318975.7199999988"/>
    <x v="13"/>
  </r>
  <r>
    <m/>
    <x v="85"/>
    <s v="Invoice"/>
    <s v="89526"/>
    <s v="BUILDERS WAREHOUSE:SUNWARD PARK"/>
    <s v="COLOUR MAGIC 15CM"/>
    <n v="16"/>
    <n v="22.4"/>
    <n v="358.4"/>
    <n v="2319334.1199999987"/>
    <x v="13"/>
  </r>
  <r>
    <m/>
    <x v="85"/>
    <s v="Invoice"/>
    <s v="89528"/>
    <s v="BUILDERS WAREHOUSE:NEWMARKET"/>
    <s v="COLOUR MAGIC 15CM"/>
    <n v="40"/>
    <n v="22.4"/>
    <n v="896"/>
    <n v="2320230.1199999987"/>
    <x v="13"/>
  </r>
  <r>
    <m/>
    <x v="85"/>
    <s v="Invoice"/>
    <s v="89530"/>
    <s v="BUILDERS WAREHOUSE:GLEN EAGLES"/>
    <s v="COLOUR MAGIC 15CM"/>
    <n v="55"/>
    <n v="22.4"/>
    <n v="1232"/>
    <n v="2321462.1199999987"/>
    <x v="13"/>
  </r>
  <r>
    <m/>
    <x v="85"/>
    <s v="Invoice"/>
    <s v="89538"/>
    <s v="CENTRAL NURSERY DEPOT"/>
    <s v="COLOUR MAGIC 15CM"/>
    <n v="80"/>
    <n v="21.2"/>
    <n v="1696"/>
    <n v="2323158.1199999987"/>
    <x v="13"/>
  </r>
  <r>
    <m/>
    <x v="85"/>
    <s v="Invoice"/>
    <s v="89539"/>
    <s v="THYME SQUARE"/>
    <s v="COLOUR MAGIC 15CM"/>
    <n v="45"/>
    <n v="17.2"/>
    <n v="774"/>
    <n v="2323932.1199999987"/>
    <x v="13"/>
  </r>
  <r>
    <m/>
    <x v="85"/>
    <s v="Invoice"/>
    <s v="89539"/>
    <s v="THYME SQUARE"/>
    <s v="SUCCULANT 15CM"/>
    <n v="35"/>
    <n v="21.2"/>
    <n v="742"/>
    <n v="2324674.1199999987"/>
    <x v="16"/>
  </r>
  <r>
    <m/>
    <x v="85"/>
    <s v="Invoice"/>
    <s v="89539"/>
    <s v="THYME SQUARE"/>
    <s v="LAVENDER 15CM"/>
    <n v="10"/>
    <n v="21.2"/>
    <n v="212"/>
    <n v="2324886.1199999987"/>
    <x v="13"/>
  </r>
  <r>
    <m/>
    <x v="85"/>
    <s v="Invoice"/>
    <s v="89544"/>
    <s v="BUILDERS WAREHOUSE:BLOEMFONTEIN"/>
    <s v="COLOUR MAGIC 15CM"/>
    <n v="144"/>
    <n v="22.4"/>
    <n v="3225.6"/>
    <n v="2328111.7199999988"/>
    <x v="13"/>
  </r>
  <r>
    <m/>
    <x v="31"/>
    <s v="Invoice"/>
    <s v="89546"/>
    <s v="GREEN PALM MINI GARDENS"/>
    <s v="COLOUR MAGIC 15CM"/>
    <n v="10"/>
    <n v="21.2"/>
    <n v="212"/>
    <n v="2328323.7199999988"/>
    <x v="13"/>
  </r>
  <r>
    <m/>
    <x v="31"/>
    <s v="Invoice"/>
    <s v="89576"/>
    <s v="HABITITNAK/KEENGRO"/>
    <s v="COLOUR MAGIC 15CM"/>
    <n v="144"/>
    <n v="17"/>
    <n v="2448"/>
    <n v="2330771.7199999988"/>
    <x v="13"/>
  </r>
  <r>
    <m/>
    <x v="31"/>
    <s v="Invoice"/>
    <s v="89577"/>
    <s v="RAINBOW GARDEN AND HOME CENTRE"/>
    <s v="COLOUR MAGIC 15CM"/>
    <n v="64"/>
    <n v="21.2"/>
    <n v="1356.8"/>
    <n v="2332128.5199999986"/>
    <x v="13"/>
  </r>
  <r>
    <m/>
    <x v="31"/>
    <s v="Invoice"/>
    <s v="89578"/>
    <s v="SHARONDALE GARDEN CENTRE"/>
    <s v="COLOUR MAGIC 15CM"/>
    <n v="32"/>
    <n v="21.2"/>
    <n v="678.4"/>
    <n v="2332806.9199999985"/>
    <x v="13"/>
  </r>
  <r>
    <m/>
    <x v="31"/>
    <s v="Invoice"/>
    <s v="89584"/>
    <s v="BUILDERS WAREHOUSE:STRUBENS VALLEY"/>
    <s v="COLOUR MAGIC 15CM"/>
    <n v="40"/>
    <n v="22.4"/>
    <n v="896"/>
    <n v="2333702.9199999985"/>
    <x v="13"/>
  </r>
  <r>
    <m/>
    <x v="41"/>
    <s v="Invoice"/>
    <s v="89548"/>
    <s v="BUILDERS WAREHOUSE:RIVONIA"/>
    <s v="COLOUR MAGIC 15CM  "/>
    <n v="60"/>
    <n v="22.4"/>
    <n v="1344"/>
    <n v="2335046.9199999985"/>
    <x v="13"/>
  </r>
  <r>
    <m/>
    <x v="41"/>
    <s v="Invoice"/>
    <s v="89550"/>
    <s v="BUILDERS WAREHOUSE:CEDAR SQUARE"/>
    <s v="COLOUR MAGIC 15CM"/>
    <n v="20"/>
    <n v="22.4"/>
    <n v="448"/>
    <n v="2335494.9199999985"/>
    <x v="13"/>
  </r>
  <r>
    <m/>
    <x v="41"/>
    <s v="Invoice"/>
    <s v="89551"/>
    <s v="BUILDERS WAREHOUSE:ERASMUS PARK"/>
    <s v="COLOUR MAGIC 15CM"/>
    <n v="96"/>
    <n v="22.4"/>
    <n v="2150.4"/>
    <n v="2337645.3199999984"/>
    <x v="13"/>
  </r>
  <r>
    <m/>
    <x v="41"/>
    <s v="Invoice"/>
    <s v="89554"/>
    <s v="BUILDERS WAREHOUSE:LYNNWOOD"/>
    <s v="COLOUR MAGIC 15CM"/>
    <n v="32"/>
    <n v="22.4"/>
    <n v="716.8"/>
    <n v="2338362.1199999982"/>
    <x v="13"/>
  </r>
  <r>
    <m/>
    <x v="41"/>
    <s v="Invoice"/>
    <s v="89555"/>
    <s v="BUILDERS WAREHOUSE:WOODLANDS"/>
    <s v="COLOUR MAGIC 15CM"/>
    <n v="48"/>
    <n v="22.4"/>
    <n v="1075.2"/>
    <n v="2339437.3199999984"/>
    <x v="13"/>
  </r>
  <r>
    <m/>
    <x v="41"/>
    <s v="Invoice"/>
    <s v="89563"/>
    <s v="BUILDERS WAREHOUSE:GLEN EAGLES"/>
    <s v="COLOUR MAGIC 15CM"/>
    <n v="112"/>
    <n v="22.4"/>
    <n v="2508.8000000000002"/>
    <n v="2341946.1199999982"/>
    <x v="13"/>
  </r>
  <r>
    <m/>
    <x v="41"/>
    <s v="Invoice"/>
    <s v="89570"/>
    <s v="FH CHAMBERLAIN TRADING (PTY) LTD:KYALAMI"/>
    <s v="COLOUR MAGIC 15CM"/>
    <n v="60"/>
    <n v="21.3"/>
    <n v="1278"/>
    <n v="2343224.1199999982"/>
    <x v="13"/>
  </r>
  <r>
    <m/>
    <x v="41"/>
    <s v="Invoice"/>
    <s v="89571"/>
    <s v="LOTS OF POTS CENTURION"/>
    <s v="COLOUR MAGIC 15CM"/>
    <n v="54"/>
    <n v="21.2"/>
    <n v="1144.8"/>
    <n v="2344368.9199999981"/>
    <x v="13"/>
  </r>
  <r>
    <m/>
    <x v="41"/>
    <s v="Invoice"/>
    <s v="89573"/>
    <s v="ECKARDS GARDEN PAVILION"/>
    <s v="COLOUR MAGIC 15CM"/>
    <n v="50"/>
    <n v="21.2"/>
    <n v="1060"/>
    <n v="2345428.9199999981"/>
    <x v="13"/>
  </r>
  <r>
    <m/>
    <x v="86"/>
    <s v="Invoice"/>
    <s v="89561"/>
    <s v="BUILDERS WAREHOUSE:ZAMBEZI"/>
    <s v="COLOUR MAGIC 15CM"/>
    <n v="40"/>
    <n v="22.4"/>
    <n v="896"/>
    <n v="2346324.9199999981"/>
    <x v="13"/>
  </r>
  <r>
    <m/>
    <x v="86"/>
    <s v="Invoice"/>
    <s v="89562"/>
    <s v="BUILDERS WAREHOUSE:CHERRY LANE"/>
    <s v="COLOUR MAGIC 15CM"/>
    <n v="100"/>
    <n v="22.4"/>
    <n v="2240"/>
    <n v="2348564.9199999981"/>
    <x v="13"/>
  </r>
  <r>
    <m/>
    <x v="86"/>
    <s v="Invoice"/>
    <s v="89586"/>
    <s v="BUILDERS WAREHOUSE:SOUTHGATE"/>
    <s v="COLOUR MAGIC 15CM"/>
    <n v="20"/>
    <n v="22.4"/>
    <n v="448"/>
    <n v="2349012.9199999981"/>
    <x v="13"/>
  </r>
  <r>
    <m/>
    <x v="86"/>
    <s v="Invoice"/>
    <s v="89587"/>
    <s v="BUILDERS WAREHOUSE:CRAIGHALL PARK"/>
    <s v="COLOUR MAGIC 15CM"/>
    <n v="25"/>
    <n v="22.4"/>
    <n v="560"/>
    <n v="2349572.9199999981"/>
    <x v="13"/>
  </r>
  <r>
    <m/>
    <x v="86"/>
    <s v="Invoice"/>
    <s v="89589"/>
    <s v="BUILDERS WAREHOUSE:EMALALHENI"/>
    <s v="COLOUR MAGIC 15CM"/>
    <n v="64"/>
    <n v="22.4"/>
    <n v="1433.6"/>
    <n v="2351006.5199999982"/>
    <x v="13"/>
  </r>
  <r>
    <m/>
    <x v="86"/>
    <s v="Invoice"/>
    <s v="89590"/>
    <s v="FH CHAMBERLAIN TRADING (PTY) LTD:MONTANA"/>
    <s v="COLOUR MAGIC 15CM"/>
    <n v="180"/>
    <n v="21.3"/>
    <n v="3834"/>
    <n v="2354840.5199999982"/>
    <x v="13"/>
  </r>
  <r>
    <m/>
    <x v="86"/>
    <s v="Invoice"/>
    <s v="89591"/>
    <s v="BUILDERS WAREHOUSE:KLERKSDORP"/>
    <s v="COLOUR MAGIC 15CM"/>
    <n v="48"/>
    <n v="22.4"/>
    <n v="1075.2"/>
    <n v="2355915.7199999983"/>
    <x v="13"/>
  </r>
  <r>
    <m/>
    <x v="86"/>
    <s v="Invoice"/>
    <s v="89611"/>
    <s v="BUILDERS WAREHOUSE:MIDDELBURG"/>
    <s v="COLOUR MAGIC 15CM"/>
    <n v="48"/>
    <n v="22.4"/>
    <n v="1075.2"/>
    <n v="2356990.9199999985"/>
    <x v="13"/>
  </r>
  <r>
    <m/>
    <x v="87"/>
    <s v="Invoice"/>
    <s v="89596"/>
    <s v="BUILDERS WAREHOUSE:NOORDHEUWEL"/>
    <s v="COLOUR MAGIC 15CM"/>
    <n v="101"/>
    <n v="22.4"/>
    <n v="2262.4"/>
    <n v="2359253.3199999984"/>
    <x v="13"/>
  </r>
  <r>
    <m/>
    <x v="87"/>
    <s v="Invoice"/>
    <s v="89598"/>
    <s v="BUILDERS WAREHOUSE:STRUBENS VALLEY"/>
    <s v="COLOUR MAGIC 15CM"/>
    <n v="60"/>
    <n v="22.4"/>
    <n v="1344"/>
    <n v="2360597.3199999984"/>
    <x v="13"/>
  </r>
  <r>
    <m/>
    <x v="87"/>
    <s v="Invoice"/>
    <s v="89599"/>
    <s v="BUILDERS WAREHOUSE:FLORIDA GLEN"/>
    <s v="COLOUR MAGIC 15CM"/>
    <n v="30"/>
    <n v="22.4"/>
    <n v="672"/>
    <n v="2361269.3199999984"/>
    <x v="13"/>
  </r>
  <r>
    <m/>
    <x v="87"/>
    <s v="Invoice"/>
    <s v="89601"/>
    <s v="BUILDERS WAREHOUSE:KEMPTON PARK"/>
    <s v="COLOUR MAGIC 15CM"/>
    <n v="80"/>
    <n v="22.4"/>
    <n v="1792"/>
    <n v="2363061.3199999984"/>
    <x v="13"/>
  </r>
  <r>
    <m/>
    <x v="87"/>
    <s v="Invoice"/>
    <s v="89602"/>
    <s v="BUILDERS WAREHOUSE:GREENSTONE"/>
    <s v="COLOUR MAGIC 15CM"/>
    <n v="80"/>
    <n v="22.4"/>
    <n v="1792"/>
    <n v="2364853.3199999984"/>
    <x v="13"/>
  </r>
  <r>
    <m/>
    <x v="87"/>
    <s v="Invoice"/>
    <s v="89603"/>
    <s v="BUILDERS WAREHOUSE:NORWOOD"/>
    <s v="COLOUR MAGIC 15CM"/>
    <n v="32"/>
    <n v="22.4"/>
    <n v="716.8"/>
    <n v="2365570.1199999982"/>
    <x v="13"/>
  </r>
  <r>
    <m/>
    <x v="87"/>
    <s v="Invoice"/>
    <s v="89604"/>
    <s v="BUILDERS WAREHOUSE:BEDWORTH PARK"/>
    <s v="COLOUR MAGIC 15CM"/>
    <n v="40"/>
    <n v="22.4"/>
    <n v="896"/>
    <n v="2366466.1199999982"/>
    <x v="13"/>
  </r>
  <r>
    <m/>
    <x v="87"/>
    <s v="Invoice"/>
    <s v="89605"/>
    <s v="BUILDERS WAREHOUSE:ROBINDALE"/>
    <s v="COLOUR MAGIC 15CM"/>
    <n v="96"/>
    <n v="22.4"/>
    <n v="2150.4"/>
    <n v="2368616.5199999982"/>
    <x v="13"/>
  </r>
  <r>
    <m/>
    <x v="87"/>
    <s v="Invoice"/>
    <s v="89608"/>
    <s v="LITTLE AUSTRIA"/>
    <s v="COLOUR MAGIC 15CM"/>
    <n v="32"/>
    <n v="21.2"/>
    <n v="678.4"/>
    <n v="2369294.9199999981"/>
    <x v="13"/>
  </r>
  <r>
    <m/>
    <x v="87"/>
    <s v="Invoice"/>
    <s v="89610"/>
    <s v="AGRI 2 MARKET"/>
    <s v="COLOUR MAGIC 15CM"/>
    <n v="77"/>
    <n v="17.2"/>
    <n v="1324.4"/>
    <n v="2370619.319999998"/>
    <x v="13"/>
  </r>
  <r>
    <m/>
    <x v="87"/>
    <s v="Invoice"/>
    <s v="89624"/>
    <s v="PRETTY GARDENS"/>
    <s v="COLOUR MAGIC 15CM"/>
    <n v="64"/>
    <n v="21.2"/>
    <n v="1356.8"/>
    <n v="2371976.1199999978"/>
    <x v="13"/>
  </r>
  <r>
    <m/>
    <x v="87"/>
    <s v="Invoice"/>
    <s v="89628"/>
    <s v="BUILDERS WAREHOUSE:BLOEMFONTEIN"/>
    <s v="COLOUR MAGIC 15CM"/>
    <n v="304"/>
    <n v="22.4"/>
    <n v="6809.6"/>
    <n v="2378785.7199999979"/>
    <x v="13"/>
  </r>
  <r>
    <m/>
    <x v="87"/>
    <s v="Invoice"/>
    <s v="89629"/>
    <s v="BUILDERS WAREHOUSE:POLOKWANE"/>
    <s v="COLOUR MAGIC 15CM"/>
    <n v="100"/>
    <n v="22.4"/>
    <n v="2240"/>
    <n v="2381025.7199999979"/>
    <x v="13"/>
  </r>
  <r>
    <m/>
    <x v="87"/>
    <s v="Invoice"/>
    <s v="89631"/>
    <s v="BUILDERS WAREHOUSE:NEWCASTLE"/>
    <s v="COLOUR MAGIC 15CM"/>
    <n v="272"/>
    <n v="22.4"/>
    <n v="6092.8"/>
    <n v="2387118.5199999977"/>
    <x v="13"/>
  </r>
  <r>
    <m/>
    <x v="42"/>
    <s v="Invoice"/>
    <s v="89597"/>
    <s v="BUILDERS WAREHOUSE:NORTHRIDING"/>
    <s v="COLOUR MAGIC 15CM"/>
    <n v="50"/>
    <n v="22.4"/>
    <n v="1120"/>
    <n v="2388238.5199999977"/>
    <x v="13"/>
  </r>
  <r>
    <m/>
    <x v="42"/>
    <s v="Invoice"/>
    <s v="89600"/>
    <s v="BUILDERS WAREHOUSE:BEDFORDVIEW"/>
    <s v="COLOUR MAGIC 15CM"/>
    <n v="20"/>
    <n v="22.4"/>
    <n v="448"/>
    <n v="2388686.5199999977"/>
    <x v="13"/>
  </r>
  <r>
    <m/>
    <x v="42"/>
    <s v="Invoice"/>
    <s v="89613"/>
    <s v="BUILDERS WAREHOUSE:RIVONIA"/>
    <s v="COLOUR MAGIC 15CM"/>
    <n v="85"/>
    <n v="22.4"/>
    <n v="1904"/>
    <n v="2390590.5199999977"/>
    <x v="13"/>
  </r>
  <r>
    <m/>
    <x v="42"/>
    <s v="Invoice"/>
    <s v="89614"/>
    <s v="BUILDERS WAREHOUSE:SUNWARD PARK"/>
    <s v="COLOUR MAGIC 15CM"/>
    <n v="140"/>
    <n v="22.4"/>
    <n v="3136"/>
    <n v="2393726.5199999977"/>
    <x v="13"/>
  </r>
  <r>
    <m/>
    <x v="42"/>
    <s v="Invoice"/>
    <s v="89615"/>
    <s v="BUILDERS WAREHOUSE:NEWMARKET"/>
    <s v="COLOUR MAGIC 15CM"/>
    <n v="112"/>
    <n v="22.4"/>
    <n v="2508.8000000000002"/>
    <n v="2396235.3199999975"/>
    <x v="13"/>
  </r>
  <r>
    <m/>
    <x v="42"/>
    <s v="Invoice"/>
    <s v="89616"/>
    <s v="BUILDERS WAREHOUSE:NORTHMEAD"/>
    <s v="COLOUR MAGIC 15CM"/>
    <n v="30"/>
    <n v="22.4"/>
    <n v="672"/>
    <n v="2396907.3199999975"/>
    <x v="13"/>
  </r>
  <r>
    <m/>
    <x v="42"/>
    <s v="Invoice"/>
    <s v="89617"/>
    <s v="BUILDERS WAREHOUSE:EDENVALE"/>
    <s v="COLOUR MAGIC 15CM"/>
    <n v="80"/>
    <n v="22.4"/>
    <n v="1792"/>
    <n v="2398699.3199999975"/>
    <x v="13"/>
  </r>
  <r>
    <m/>
    <x v="42"/>
    <s v="Invoice"/>
    <s v="89618"/>
    <s v="BUILDERS WAREHOUSE:BOKSBURG (NEW)"/>
    <s v="COLOUR MAGIC 15CM"/>
    <n v="128"/>
    <n v="22.4"/>
    <n v="2867.2"/>
    <n v="2401566.5199999977"/>
    <x v="13"/>
  </r>
  <r>
    <m/>
    <x v="42"/>
    <s v="Invoice"/>
    <s v="89621"/>
    <s v="CENTRAL NURSERY DEPOT"/>
    <s v="COLOUR MAGIC 15CM"/>
    <n v="128"/>
    <n v="21.2"/>
    <n v="2713.6"/>
    <n v="2404280.1199999978"/>
    <x v="13"/>
  </r>
  <r>
    <m/>
    <x v="42"/>
    <s v="Invoice"/>
    <s v="89633"/>
    <s v="RIVERSIDE MICA"/>
    <s v="COLP GYPSOPHILA 15CM"/>
    <n v="2"/>
    <n v="21.99"/>
    <n v="43.98"/>
    <n v="2404324.0999999978"/>
    <x v="13"/>
  </r>
  <r>
    <m/>
    <x v="42"/>
    <s v="Invoice"/>
    <s v="89633"/>
    <s v="RIVERSIDE MICA"/>
    <s v="COLP ZINNIA ASSORTED 15CM"/>
    <n v="2"/>
    <n v="21.99"/>
    <n v="43.98"/>
    <n v="2404368.0799999977"/>
    <x v="13"/>
  </r>
  <r>
    <m/>
    <x v="32"/>
    <s v="Invoice"/>
    <s v="89636"/>
    <s v="AGRI 2 MARKET"/>
    <s v="COLOUR MAGIC 15CM"/>
    <n v="200"/>
    <n v="17.2"/>
    <n v="3440"/>
    <n v="2407808.0799999977"/>
    <x v="13"/>
  </r>
  <r>
    <m/>
    <x v="32"/>
    <s v="Invoice"/>
    <s v="89648"/>
    <s v="HABITITNAK/KEENGRO"/>
    <s v="COLOUR MAGIC 15CM"/>
    <n v="176"/>
    <n v="17"/>
    <n v="2992"/>
    <n v="2410800.0799999977"/>
    <x v="13"/>
  </r>
  <r>
    <m/>
    <x v="32"/>
    <s v="Invoice"/>
    <s v="89650"/>
    <s v="BUILDERS WAREHOUSE:NORTHMEAD"/>
    <s v="COLOUR MAGIC 15CM"/>
    <n v="32"/>
    <n v="22.4"/>
    <n v="716.8"/>
    <n v="2411516.8799999976"/>
    <x v="13"/>
  </r>
  <r>
    <m/>
    <x v="32"/>
    <s v="Invoice"/>
    <s v="89652"/>
    <s v="BUILDERS WAREHOUSE:NOORDHEUWEL"/>
    <s v="COLOUR MAGIC 15CM"/>
    <n v="96"/>
    <n v="22.4"/>
    <n v="2150.4"/>
    <n v="2413667.2799999975"/>
    <x v="13"/>
  </r>
  <r>
    <m/>
    <x v="55"/>
    <s v="Invoice"/>
    <s v="89637"/>
    <s v="BUILDERS WAREHOUSE:GLEN EAGLES"/>
    <s v="COLOUR MAGIC 15CM"/>
    <n v="80"/>
    <n v="22.4"/>
    <n v="1792"/>
    <n v="2415459.2799999975"/>
    <x v="13"/>
  </r>
  <r>
    <m/>
    <x v="55"/>
    <s v="Invoice"/>
    <s v="89638"/>
    <s v="BUILDERS WAREHOUSE:WOODLANDS"/>
    <s v="COLOUR MAGIC 15CM"/>
    <n v="64"/>
    <n v="22.4"/>
    <n v="1433.6"/>
    <n v="2416892.8799999976"/>
    <x v="13"/>
  </r>
  <r>
    <m/>
    <x v="55"/>
    <s v="Invoice"/>
    <s v="89640"/>
    <s v="BUILDERS WAREHOUSE:RASLOUW"/>
    <s v="COLOUR MAGIC 15CM"/>
    <n v="64"/>
    <n v="22.4"/>
    <n v="1433.6"/>
    <n v="2418326.4799999977"/>
    <x v="13"/>
  </r>
  <r>
    <m/>
    <x v="55"/>
    <s v="Invoice"/>
    <s v="89641"/>
    <s v="BUILDERS WAREHOUSE:FOURWAYS"/>
    <s v="COLOUR MAGIC 15CM"/>
    <n v="30"/>
    <n v="22.4"/>
    <n v="672"/>
    <n v="2418998.4799999977"/>
    <x v="13"/>
  </r>
  <r>
    <m/>
    <x v="55"/>
    <s v="Invoice"/>
    <s v="89643"/>
    <s v="BUILDERS WAREHOUSE:RUSTENBURG"/>
    <s v="COLOUR MAGIC 15CM"/>
    <n v="154"/>
    <n v="22.4"/>
    <n v="3449.6"/>
    <n v="2422448.0799999977"/>
    <x v="13"/>
  </r>
  <r>
    <m/>
    <x v="55"/>
    <s v="Invoice"/>
    <s v="89644"/>
    <s v="BUILDERS WAREHOUSE:CENTURION"/>
    <s v="COLOUR MAGIC 15CM"/>
    <n v="80"/>
    <n v="22.4"/>
    <n v="1792"/>
    <n v="2424240.0799999977"/>
    <x v="13"/>
  </r>
  <r>
    <m/>
    <x v="55"/>
    <s v="Invoice"/>
    <s v="89645"/>
    <s v="BUILDERS WAREHOUSE:ZAMBEZI"/>
    <s v="COLOUR MAGIC 15CM"/>
    <n v="80"/>
    <n v="22.4"/>
    <n v="1792"/>
    <n v="2426032.0799999977"/>
    <x v="13"/>
  </r>
  <r>
    <m/>
    <x v="55"/>
    <s v="Invoice"/>
    <s v="89669"/>
    <s v="AFRISAND SUPPLIES"/>
    <s v="COLOUR MAGIC 15CM"/>
    <n v="15"/>
    <n v="20"/>
    <n v="300"/>
    <n v="2426332.0799999977"/>
    <x v="13"/>
  </r>
  <r>
    <m/>
    <x v="55"/>
    <s v="Invoice"/>
    <s v="89670"/>
    <s v="BUILDERS WAREHOUSE:MAFIKENG"/>
    <s v="COLOUR MAGIC 15CM"/>
    <n v="450"/>
    <n v="22.4"/>
    <n v="10080"/>
    <n v="2436412.0799999977"/>
    <x v="13"/>
  </r>
  <r>
    <m/>
    <x v="52"/>
    <s v="Invoice"/>
    <s v="89639"/>
    <s v="BUILDERS WAREHOUSE:RIVONIA"/>
    <s v="COLOUR MAGIC 15CM"/>
    <n v="92"/>
    <n v="22.4"/>
    <n v="2060.8000000000002"/>
    <n v="2438472.8799999976"/>
    <x v="13"/>
  </r>
  <r>
    <m/>
    <x v="52"/>
    <s v="Invoice"/>
    <s v="89654"/>
    <s v="BUILDERS WAREHOUSE:GREENSTONE"/>
    <s v="COLOUR MAGIC 15CM"/>
    <n v="80"/>
    <n v="22.4"/>
    <n v="1792"/>
    <n v="2440264.8799999976"/>
    <x v="13"/>
  </r>
  <r>
    <m/>
    <x v="52"/>
    <s v="Invoice"/>
    <s v="89656"/>
    <s v="BUILDERS WAREHOUSE:ROBINDALE"/>
    <s v="COLOUR MAGIC 15CM"/>
    <n v="64"/>
    <n v="22.4"/>
    <n v="1433.6"/>
    <n v="2441698.4799999977"/>
    <x v="13"/>
  </r>
  <r>
    <m/>
    <x v="52"/>
    <s v="Invoice"/>
    <s v="89659"/>
    <s v="BUILDERS WAREHOUSE:KLERKSDORP"/>
    <s v="COLOUR MAGIC 15CM"/>
    <n v="32"/>
    <n v="22.4"/>
    <n v="716.8"/>
    <n v="2442415.2799999975"/>
    <x v="13"/>
  </r>
  <r>
    <m/>
    <x v="52"/>
    <s v="Invoice"/>
    <s v="89661"/>
    <s v="BUILDERS WAREHOUSE:LAMBTON"/>
    <s v="COLOUR MAGIC 15CM"/>
    <n v="60"/>
    <n v="22.4"/>
    <n v="1344"/>
    <n v="2443759.2799999975"/>
    <x v="13"/>
  </r>
  <r>
    <m/>
    <x v="52"/>
    <s v="Invoice"/>
    <s v="89664"/>
    <s v="RIVERSIDE MICA"/>
    <s v="COLP "/>
    <n v="4"/>
    <n v="21.99"/>
    <n v="87.96"/>
    <n v="2443847.2399999974"/>
    <x v="13"/>
  </r>
  <r>
    <m/>
    <x v="52"/>
    <s v="Invoice"/>
    <s v="89664"/>
    <s v="RIVERSIDE MICA"/>
    <s v="COLP GYPSOPHILA 15CM"/>
    <n v="2"/>
    <n v="21.99"/>
    <n v="43.98"/>
    <n v="2443891.2199999974"/>
    <x v="13"/>
  </r>
  <r>
    <m/>
    <x v="52"/>
    <s v="Invoice"/>
    <s v="89664"/>
    <s v="RIVERSIDE MICA"/>
    <s v="COLP MARIGOLD ASSORTED 15CM"/>
    <n v="4"/>
    <n v="21.99"/>
    <n v="87.96"/>
    <n v="2443979.1799999974"/>
    <x v="13"/>
  </r>
  <r>
    <m/>
    <x v="52"/>
    <s v="Invoice"/>
    <s v="89664"/>
    <s v="RIVERSIDE MICA"/>
    <s v="COLP PORTULACA ASSORTED 15CM"/>
    <n v="6"/>
    <n v="21.99"/>
    <n v="131.94"/>
    <n v="2444111.1199999973"/>
    <x v="13"/>
  </r>
  <r>
    <m/>
    <x v="88"/>
    <s v="Invoice"/>
    <s v="89660"/>
    <s v="BUILDERS WAREHOUSE:HARTEBEESPOORT"/>
    <s v="COLOUR MAGIC 15CM"/>
    <n v="80"/>
    <n v="22.4"/>
    <n v="1792"/>
    <n v="2445903.1199999973"/>
    <x v="13"/>
  </r>
  <r>
    <m/>
    <x v="88"/>
    <s v="Invoice"/>
    <s v="89671"/>
    <s v="BUILDERS WAREHOUSE:STRUBENS VALLEY"/>
    <s v="COLOUR MAGIC 15CM"/>
    <n v="140"/>
    <n v="22.4"/>
    <n v="3136"/>
    <n v="2449039.1199999973"/>
    <x v="13"/>
  </r>
  <r>
    <m/>
    <x v="88"/>
    <s v="Invoice"/>
    <s v="89672"/>
    <s v="BUILDERS WAREHOUSE:NORTHRIDING"/>
    <s v="COLOUR MAGIC 15CM"/>
    <n v="50"/>
    <n v="22.4"/>
    <n v="1120"/>
    <n v="2450159.1199999973"/>
    <x v="13"/>
  </r>
  <r>
    <m/>
    <x v="88"/>
    <s v="Invoice"/>
    <s v="89673"/>
    <s v="BUILDERS WAREHOUSE:EDENVALE"/>
    <s v="COLOUR MAGIC 15CM"/>
    <n v="80"/>
    <n v="22.4"/>
    <n v="1792"/>
    <n v="2451951.1199999973"/>
    <x v="13"/>
  </r>
  <r>
    <m/>
    <x v="88"/>
    <s v="Invoice"/>
    <s v="89674"/>
    <s v="BUILDERS WAREHOUSE:SUNWARD PARK"/>
    <s v="COLOUR MAGIC 15CM"/>
    <n v="80"/>
    <n v="22.4"/>
    <n v="1792"/>
    <n v="2453743.1199999973"/>
    <x v="13"/>
  </r>
  <r>
    <m/>
    <x v="88"/>
    <s v="Invoice"/>
    <s v="89680"/>
    <s v="NINFA GARDEN CENTRE"/>
    <s v="COLOUR MAGIC 15CM"/>
    <n v="16"/>
    <n v="21.2"/>
    <n v="339.2"/>
    <n v="2454082.3199999975"/>
    <x v="13"/>
  </r>
  <r>
    <m/>
    <x v="88"/>
    <s v="Invoice"/>
    <s v="89681"/>
    <s v="BUILDERS WAREHOUSE:BETHLEHEM"/>
    <s v="COLOUR MAGIC 15CM"/>
    <n v="256"/>
    <n v="22.4"/>
    <n v="5734.4"/>
    <n v="2459816.7199999974"/>
    <x v="13"/>
  </r>
  <r>
    <m/>
    <x v="88"/>
    <s v="Invoice"/>
    <s v="89695"/>
    <s v="BUILDERS WAREHOUSE:NORTHMEAD"/>
    <s v="COLOUR MAGIC 15CM"/>
    <n v="40"/>
    <n v="22.4"/>
    <n v="896"/>
    <n v="2460712.7199999974"/>
    <x v="13"/>
  </r>
  <r>
    <m/>
    <x v="88"/>
    <s v="Invoice"/>
    <s v="89697"/>
    <s v="BUILDERS WAREHOUSE:CEDAR SQUARE"/>
    <s v="COLOUR MAGIC 15CM"/>
    <n v="48"/>
    <n v="22.4"/>
    <n v="1075.2"/>
    <n v="2461787.9199999976"/>
    <x v="13"/>
  </r>
  <r>
    <m/>
    <x v="88"/>
    <s v="Invoice"/>
    <s v="89698"/>
    <s v="BUILDERS WAREHOUSE:NEWMARKET"/>
    <s v="COLOUR MAGIC 15CM"/>
    <n v="120"/>
    <n v="22.4"/>
    <n v="2688"/>
    <n v="2464475.9199999976"/>
    <x v="13"/>
  </r>
  <r>
    <m/>
    <x v="88"/>
    <s v="Invoice"/>
    <s v="89699"/>
    <s v="BUILDERS WAREHOUSE:NELSPRUIT"/>
    <s v="COLOUR MAGIC 15CM "/>
    <n v="277"/>
    <n v="22.4"/>
    <n v="6204.8"/>
    <n v="2470680.7199999974"/>
    <x v="13"/>
  </r>
  <r>
    <m/>
    <x v="88"/>
    <s v="Invoice"/>
    <s v="89700"/>
    <s v="BUILDERS WAREHOUSE:THOHOYANDOU"/>
    <s v="COLOUR MAGIC 15CM"/>
    <n v="160"/>
    <n v="22.4"/>
    <n v="3584"/>
    <n v="2474264.7199999974"/>
    <x v="13"/>
  </r>
  <r>
    <m/>
    <x v="88"/>
    <s v="Invoice"/>
    <s v="89701"/>
    <s v="BUILDERS WAREHOUSE:MIDDELBURG"/>
    <s v="COLOUR MAGIC 15CM"/>
    <n v="80"/>
    <n v="22.4"/>
    <n v="1792"/>
    <n v="2476056.7199999974"/>
    <x v="13"/>
  </r>
  <r>
    <m/>
    <x v="223"/>
    <s v="Invoice"/>
    <s v="89675"/>
    <s v="THYME SQUARE"/>
    <s v="COLOUR MAGIC 15CM"/>
    <n v="30"/>
    <n v="21.2"/>
    <n v="636"/>
    <n v="2476692.7199999974"/>
    <x v="13"/>
  </r>
  <r>
    <m/>
    <x v="275"/>
    <s v="Invoice"/>
    <s v="89676"/>
    <s v="BUILDERS WAREHOUSE:CARNIVAL MALL"/>
    <s v="COLOUR MAGIC 15CM"/>
    <n v="40"/>
    <n v="22.4"/>
    <n v="896"/>
    <n v="2477588.7199999974"/>
    <x v="13"/>
  </r>
  <r>
    <m/>
    <x v="275"/>
    <s v="Invoice"/>
    <s v="89705"/>
    <s v="HABITITNAK/KEENGRO"/>
    <s v="COLOUR MAGIC 15CM"/>
    <n v="160"/>
    <n v="17"/>
    <n v="2720"/>
    <n v="2480308.7199999974"/>
    <x v="13"/>
  </r>
  <r>
    <m/>
    <x v="275"/>
    <s v="Invoice"/>
    <s v="89706"/>
    <s v="RAINBOW GARDEN AND HOME CENTRE"/>
    <s v="COLOUR MAGIC 15CM"/>
    <n v="96"/>
    <n v="21.2"/>
    <n v="2035.2"/>
    <n v="2482343.9199999976"/>
    <x v="13"/>
  </r>
  <r>
    <m/>
    <x v="275"/>
    <s v="Invoice"/>
    <s v="89710"/>
    <s v="BUILDERS WAREHOUSE:ROBINDALE"/>
    <s v="COLOUR MAGIC 15CM"/>
    <n v="32"/>
    <n v="22.4"/>
    <n v="716.8"/>
    <n v="2483060.7199999974"/>
    <x v="13"/>
  </r>
  <r>
    <m/>
    <x v="56"/>
    <s v="Invoice"/>
    <s v="89658"/>
    <s v="FH CHAMBERLAIN TRADING (PTY) LTD:KYALAMI"/>
    <s v="COLOUR MAGIC 15CM"/>
    <n v="60"/>
    <n v="21.3"/>
    <n v="1278"/>
    <n v="2484338.7199999974"/>
    <x v="13"/>
  </r>
  <r>
    <m/>
    <x v="56"/>
    <s v="Invoice"/>
    <s v="89683"/>
    <s v="BUILDERS WAREHOUSE:RUSTENBURG"/>
    <s v="COLOUR MAGIC 15CM"/>
    <n v="100"/>
    <n v="22.4"/>
    <n v="2240"/>
    <n v="2486578.7199999974"/>
    <x v="13"/>
  </r>
  <r>
    <m/>
    <x v="56"/>
    <s v="Invoice"/>
    <s v="89684"/>
    <s v="FH CHAMBERLAIN TRADING (PTY) LTD:RIVIERA"/>
    <s v="COLOUR MAGIC 15CM"/>
    <n v="30"/>
    <n v="21.3"/>
    <n v="639"/>
    <n v="2487217.7199999974"/>
    <x v="13"/>
  </r>
  <r>
    <m/>
    <x v="56"/>
    <s v="Invoice"/>
    <s v="89685"/>
    <s v="BUILDERS WAREHOUSE:RIVONIA"/>
    <s v="COLOUR MAGIC 15CM"/>
    <n v="30"/>
    <n v="22.4"/>
    <n v="672"/>
    <n v="2487889.7199999974"/>
    <x v="13"/>
  </r>
  <r>
    <m/>
    <x v="56"/>
    <s v="Invoice"/>
    <s v="89686"/>
    <s v="BUILDERS WAREHOUSE:GEZINA NEW"/>
    <s v="COLOUR MAGIC 15CM"/>
    <n v="30"/>
    <n v="22.4"/>
    <n v="672"/>
    <n v="2488561.7199999974"/>
    <x v="13"/>
  </r>
  <r>
    <m/>
    <x v="56"/>
    <s v="Invoice"/>
    <s v="89688"/>
    <s v="BUILDERS WAREHOUSE:LYNNWOOD"/>
    <s v="COLOUR MAGIC 15CM"/>
    <n v="48"/>
    <n v="22.4"/>
    <n v="1075.2"/>
    <n v="2489636.9199999976"/>
    <x v="13"/>
  </r>
  <r>
    <m/>
    <x v="56"/>
    <s v="Invoice"/>
    <s v="89689"/>
    <s v="BUILDERS WAREHOUSE:GLEN EAGLES"/>
    <s v="COLOUR MAGIC 15CM"/>
    <n v="32"/>
    <n v="22.4"/>
    <n v="716.8"/>
    <n v="2490353.7199999974"/>
    <x v="13"/>
  </r>
  <r>
    <m/>
    <x v="56"/>
    <s v="Invoice"/>
    <s v="89690"/>
    <s v="BUILDERS WAREHOUSE:CHERRY LANE"/>
    <s v="COLOUR MAGIC 15CM"/>
    <n v="98"/>
    <n v="22.4"/>
    <n v="2195.1999999999998"/>
    <n v="2492548.9199999976"/>
    <x v="13"/>
  </r>
  <r>
    <m/>
    <x v="56"/>
    <s v="Invoice"/>
    <s v="89693"/>
    <s v="FH CHAMBERLAIN TRADING (PTY) LTD:SILVER LAKES"/>
    <s v="COLOUR MAGIC 15CM"/>
    <n v="42"/>
    <n v="21.3"/>
    <n v="894.6"/>
    <n v="2493443.5199999977"/>
    <x v="13"/>
  </r>
  <r>
    <m/>
    <x v="56"/>
    <s v="Invoice"/>
    <s v="89723"/>
    <s v="PLANT FACTORY"/>
    <s v="COLOUR MAGIC 15CM"/>
    <n v="48"/>
    <n v="21.2"/>
    <n v="1017.6"/>
    <n v="2494461.1199999978"/>
    <x v="13"/>
  </r>
  <r>
    <m/>
    <x v="56"/>
    <s v="Invoice"/>
    <s v="89724"/>
    <s v="BUILDERS WAREHOUSE:SECUNDA"/>
    <s v="COLOUR MAGIC 15CM"/>
    <n v="112"/>
    <n v="22.4"/>
    <n v="2508.8000000000002"/>
    <n v="2496969.9199999976"/>
    <x v="13"/>
  </r>
  <r>
    <m/>
    <x v="56"/>
    <s v="Invoice"/>
    <s v="89783"/>
    <s v="BUILDERS WAREHOUSE:BLOEMFONTEIN"/>
    <s v="COLOUR MAGIC 15CM"/>
    <n v="240"/>
    <n v="22.4"/>
    <n v="5376"/>
    <n v="2502345.9199999976"/>
    <x v="13"/>
  </r>
  <r>
    <m/>
    <x v="57"/>
    <s v="Invoice"/>
    <s v="89713"/>
    <s v="BUILDERS WAREHOUSE:LAMBTON"/>
    <s v="COLOUR MAGIC 15CM"/>
    <n v="20"/>
    <n v="22.4"/>
    <n v="448"/>
    <n v="2502793.9199999976"/>
    <x v="13"/>
  </r>
  <r>
    <m/>
    <x v="57"/>
    <s v="Invoice"/>
    <s v="89722"/>
    <s v="IRON POINT SUPPLIERS PTY LTD T/A CONCRETE GALLERIA"/>
    <s v="COLOUR MAGIC 15CM"/>
    <n v="65"/>
    <n v="20"/>
    <n v="1300"/>
    <n v="2504093.9199999976"/>
    <x v="13"/>
  </r>
  <r>
    <m/>
    <x v="57"/>
    <s v="Invoice"/>
    <s v="89545"/>
    <s v="BUILDERS WAREHOUSE:NEWCASTLE"/>
    <s v="COLOUR MAGIC 15CM"/>
    <n v="176"/>
    <n v="22.4"/>
    <n v="3942.4"/>
    <n v="2508036.3199999975"/>
    <x v="13"/>
  </r>
  <r>
    <m/>
    <x v="314"/>
    <s v="Invoice"/>
    <s v="89744"/>
    <s v="BUILDERS WAREHOUSE:NOORDHEUWEL"/>
    <s v="COLOUR MAGIC 15CM"/>
    <n v="86"/>
    <n v="22.4"/>
    <n v="1926.4"/>
    <n v="2509962.7199999974"/>
    <x v="13"/>
  </r>
  <r>
    <m/>
    <x v="314"/>
    <s v="Invoice"/>
    <s v="89746"/>
    <s v="BUILDERS WAREHOUSE:NORWOOD"/>
    <s v="COLOUR MAGIC 15CM"/>
    <n v="48"/>
    <n v="22.4"/>
    <n v="1075.2"/>
    <n v="2511037.9199999976"/>
    <x v="13"/>
  </r>
  <r>
    <m/>
    <x v="33"/>
    <s v="Invoice"/>
    <s v="89726"/>
    <s v="BUILDERS WAREHOUSE:GLEN EAGLES"/>
    <s v="COLOUR MAGIC 15CM"/>
    <n v="72"/>
    <n v="22.4"/>
    <n v="1612.8"/>
    <n v="2512650.7199999974"/>
    <x v="13"/>
  </r>
  <r>
    <m/>
    <x v="33"/>
    <s v="Invoice"/>
    <s v="89728"/>
    <s v="BUILDERS WAREHOUSE:CEDAR SQUARE"/>
    <s v="COLOUR MAGIC 15CM"/>
    <n v="16"/>
    <n v="22.4"/>
    <n v="358.4"/>
    <n v="2513009.1199999973"/>
    <x v="13"/>
  </r>
  <r>
    <m/>
    <x v="33"/>
    <s v="Invoice"/>
    <s v="89729"/>
    <s v="BUILDERS WAREHOUSE:FOURWAYS"/>
    <s v="COLOUR MAGIC 15CM"/>
    <n v="20"/>
    <n v="22.4"/>
    <n v="448"/>
    <n v="2513457.1199999973"/>
    <x v="13"/>
  </r>
  <r>
    <m/>
    <x v="33"/>
    <s v="Invoice"/>
    <s v="89731"/>
    <s v="BUILDERS WAREHOUSE:RIVONIA"/>
    <s v="COLOUR MAGIC 15CM"/>
    <n v="90"/>
    <n v="22.4"/>
    <n v="2016"/>
    <n v="2515473.1199999973"/>
    <x v="13"/>
  </r>
  <r>
    <m/>
    <x v="33"/>
    <s v="Invoice"/>
    <s v="89733"/>
    <s v="BUILDERS WAREHOUSE:WONDER PARK"/>
    <s v="COLOUR MAGIC 15CM"/>
    <n v="16"/>
    <n v="22.4"/>
    <n v="358.4"/>
    <n v="2515831.5199999972"/>
    <x v="13"/>
  </r>
  <r>
    <m/>
    <x v="33"/>
    <s v="Invoice"/>
    <s v="89734"/>
    <s v="BUILDERS WAREHOUSE:ZAMBEZI"/>
    <s v="COLOUR MAGIC 15CM"/>
    <n v="80"/>
    <n v="22.4"/>
    <n v="1792"/>
    <n v="2517623.5199999972"/>
    <x v="13"/>
  </r>
  <r>
    <m/>
    <x v="34"/>
    <s v="Invoice"/>
    <s v="89753"/>
    <s v="BUILDERS WAREHOUSE:CRAIGHALL PARK"/>
    <s v="COLOUR MAGIC 15CM"/>
    <n v="50"/>
    <n v="22.4"/>
    <n v="1120"/>
    <n v="2518743.5199999972"/>
    <x v="13"/>
  </r>
  <r>
    <m/>
    <x v="89"/>
    <s v="Invoice"/>
    <s v="89750"/>
    <s v="GARDENSHOP PARKTOWN"/>
    <s v="COLOUR MAGIC 15CM"/>
    <n v="90"/>
    <n v="21.2"/>
    <n v="1908"/>
    <n v="2520651.5199999972"/>
    <x v="13"/>
  </r>
  <r>
    <m/>
    <x v="89"/>
    <s v="Invoice"/>
    <s v="89758"/>
    <s v="BUILDERS WAREHOUSE:NOORDHEUWEL"/>
    <s v="COLOUR MAGIC 15CM"/>
    <n v="20"/>
    <n v="22.4"/>
    <n v="448"/>
    <n v="2521099.5199999972"/>
    <x v="13"/>
  </r>
  <r>
    <m/>
    <x v="89"/>
    <s v="Invoice"/>
    <s v="89761"/>
    <s v="BUILDERS WAREHOUSE:STRUBENS VALLEY"/>
    <s v="COLOUR MAGIC 15CM"/>
    <n v="140"/>
    <n v="22.4"/>
    <n v="3136"/>
    <n v="2524235.5199999972"/>
    <x v="13"/>
  </r>
  <r>
    <m/>
    <x v="89"/>
    <s v="Invoice"/>
    <s v="89762"/>
    <s v="FH CHAMBERLAIN TRADING (PTY) LTD:KYALAMI"/>
    <s v="COLOUR MAGIC 15CM"/>
    <n v="60"/>
    <n v="21.3"/>
    <n v="1278"/>
    <n v="2525513.5199999972"/>
    <x v="13"/>
  </r>
  <r>
    <m/>
    <x v="89"/>
    <s v="Invoice"/>
    <s v="89763"/>
    <s v="RIVERSIDE MICA"/>
    <s v="GYPSOPHILA15CM"/>
    <n v="4"/>
    <n v="21.99"/>
    <n v="87.96"/>
    <n v="2525601.4799999972"/>
    <x v="13"/>
  </r>
  <r>
    <m/>
    <x v="89"/>
    <s v="Invoice"/>
    <s v="89763"/>
    <s v="RIVERSIDE MICA"/>
    <s v="MARIGOLD 15CM"/>
    <n v="3"/>
    <n v="21.99"/>
    <n v="65.97"/>
    <n v="2525667.4499999974"/>
    <x v="13"/>
  </r>
  <r>
    <m/>
    <x v="89"/>
    <s v="Invoice"/>
    <s v="89766"/>
    <s v="BUILDERS WAREHOUSE:BETHLEHEM"/>
    <s v="COLOUR MAGIC 15CM"/>
    <n v="130"/>
    <n v="22.4"/>
    <n v="2912"/>
    <n v="2528579.4499999974"/>
    <x v="13"/>
  </r>
  <r>
    <m/>
    <x v="58"/>
    <s v="Invoice"/>
    <s v="89764"/>
    <s v="BUILDERS WAREHOUSE:NEWMARKET"/>
    <s v="COLOUR MAGIC 15CM"/>
    <n v="160"/>
    <n v="22.4"/>
    <n v="3584"/>
    <n v="2532163.4499999974"/>
    <x v="13"/>
  </r>
  <r>
    <m/>
    <x v="58"/>
    <s v="Invoice"/>
    <s v="89784"/>
    <s v="HABITITNAK/KEENGRO"/>
    <s v="COLOUR MAGIC 15CM"/>
    <n v="224"/>
    <n v="17"/>
    <n v="3808"/>
    <n v="2535971.4499999974"/>
    <x v="13"/>
  </r>
  <r>
    <m/>
    <x v="58"/>
    <s v="Invoice"/>
    <s v="89790"/>
    <s v="BUILDERS WAREHOUSE:NOORDHEUWEL"/>
    <s v="COLOUR MAGIC 15CM"/>
    <n v="40"/>
    <n v="22.4"/>
    <n v="896"/>
    <n v="2536867.4499999974"/>
    <x v="13"/>
  </r>
  <r>
    <m/>
    <x v="58"/>
    <s v="Invoice"/>
    <s v="89792"/>
    <s v="BUILDERS WAREHOUSE:NORWOOD"/>
    <s v="COLOUR MAGIC 15CM"/>
    <n v="32"/>
    <n v="22.4"/>
    <n v="716.8"/>
    <n v="2537584.2499999972"/>
    <x v="13"/>
  </r>
  <r>
    <m/>
    <x v="59"/>
    <s v="Invoice"/>
    <s v="89769"/>
    <s v="BUILDERS WAREHOUSE:GEZINA NEW"/>
    <s v="COLOUR MAGIC 15CM"/>
    <n v="40"/>
    <n v="22.4"/>
    <n v="896"/>
    <n v="2538480.2499999972"/>
    <x v="13"/>
  </r>
  <r>
    <m/>
    <x v="59"/>
    <s v="Invoice"/>
    <s v="89771"/>
    <s v="BUILDERS WAREHOUSE:WOODLANDS"/>
    <s v="COLOUR MAGIC 15CM"/>
    <n v="32"/>
    <n v="22.4"/>
    <n v="716.8"/>
    <n v="2539197.049999997"/>
    <x v="13"/>
  </r>
  <r>
    <m/>
    <x v="59"/>
    <s v="Invoice"/>
    <s v="89772"/>
    <s v="BUILDERS WAREHOUSE:SILVERLAKES"/>
    <s v="COLOUR MAGIC 15CM"/>
    <n v="80"/>
    <n v="22.4"/>
    <n v="1792"/>
    <n v="2540989.049999997"/>
    <x v="13"/>
  </r>
  <r>
    <m/>
    <x v="59"/>
    <s v="Invoice"/>
    <s v="89774"/>
    <s v="BUILDERS WAREHOUSE:ERASMUS PARK"/>
    <s v="COLOUR MAGIC 15CM"/>
    <n v="112"/>
    <n v="22.4"/>
    <n v="2508.8000000000002"/>
    <n v="2543497.8499999968"/>
    <x v="13"/>
  </r>
  <r>
    <m/>
    <x v="59"/>
    <s v="Invoice"/>
    <s v="89775"/>
    <s v="BUILDERS WAREHOUSE:BRYANSTON"/>
    <s v="COLOUR MAGIC 15CM"/>
    <n v="32"/>
    <n v="22.4"/>
    <n v="716.8"/>
    <n v="2544214.6499999966"/>
    <x v="13"/>
  </r>
  <r>
    <m/>
    <x v="59"/>
    <s v="Invoice"/>
    <s v="89776"/>
    <s v="BUILDERS WAREHOUSE:CHERRY LANE"/>
    <s v="COLOUR MAGIC 15CM"/>
    <n v="20"/>
    <n v="22.4"/>
    <n v="448"/>
    <n v="2544662.6499999966"/>
    <x v="13"/>
  </r>
  <r>
    <m/>
    <x v="59"/>
    <s v="Invoice"/>
    <s v="89777"/>
    <s v="BUILDERS WAREHOUSE:GLEN EAGLES"/>
    <s v="COLOUR MAGIC 15CM"/>
    <n v="48"/>
    <n v="22.4"/>
    <n v="1075.2"/>
    <n v="2545737.8499999968"/>
    <x v="13"/>
  </r>
  <r>
    <m/>
    <x v="59"/>
    <s v="Invoice"/>
    <s v="89782"/>
    <s v="CENTRAL NURSERY DEPOT"/>
    <s v="COLOUR MAGIC 15CM"/>
    <n v="110"/>
    <n v="21.2"/>
    <n v="2332"/>
    <n v="2548069.8499999968"/>
    <x v="13"/>
  </r>
  <r>
    <m/>
    <x v="295"/>
    <s v="Invoice"/>
    <s v="89794"/>
    <s v="BUILDERS WAREHOUSE:KLERKSDORP"/>
    <s v="COLOUR MAGIC 15CM"/>
    <n v="32"/>
    <n v="22.4"/>
    <n v="716.8"/>
    <n v="2548786.6499999966"/>
    <x v="13"/>
  </r>
  <r>
    <m/>
    <x v="295"/>
    <s v="Invoice"/>
    <s v="89795"/>
    <s v="BUILDERS WAREHOUSE:LAMBTON"/>
    <s v="COLOUR MAGIC 15CM"/>
    <n v="10"/>
    <n v="22.4"/>
    <n v="224"/>
    <n v="2549010.6499999966"/>
    <x v="13"/>
  </r>
  <r>
    <m/>
    <x v="295"/>
    <s v="Invoice"/>
    <s v="89796"/>
    <s v="BUILDERS WAREHOUSE:SOUTHGATE"/>
    <s v="COLOUR MAGIC 15CM"/>
    <n v="64"/>
    <n v="22.4"/>
    <n v="1433.6"/>
    <n v="2550444.2499999967"/>
    <x v="13"/>
  </r>
  <r>
    <m/>
    <x v="295"/>
    <s v="Invoice"/>
    <s v="89799"/>
    <s v="GARDENSHOP PARKTOWN"/>
    <s v="COLOUR MAGIC 15CM"/>
    <n v="20"/>
    <n v="21.2"/>
    <n v="424"/>
    <n v="2550868.2499999967"/>
    <x v="13"/>
  </r>
  <r>
    <m/>
    <x v="295"/>
    <s v="Invoice"/>
    <s v="89818"/>
    <s v="BUILDERS WAREHOUSE:NEWCASTLE"/>
    <s v="COLOUR MAGIC 15CM"/>
    <n v="144"/>
    <n v="22.4"/>
    <n v="3225.6"/>
    <n v="2554093.8499999968"/>
    <x v="13"/>
  </r>
  <r>
    <m/>
    <x v="295"/>
    <s v="Invoice"/>
    <s v="89819"/>
    <s v="BUILDERS WAREHOUSE:SECUNDA"/>
    <s v="COLOUR MAGIC 15CM"/>
    <n v="64"/>
    <n v="22.4"/>
    <n v="1433.6"/>
    <n v="2555527.4499999969"/>
    <x v="13"/>
  </r>
  <r>
    <m/>
    <x v="295"/>
    <s v="Invoice"/>
    <s v="89866"/>
    <s v="BUILDERS WAREHOUSE:MAFIKENG"/>
    <s v="COLOUR MAGIC 15CM"/>
    <n v="272"/>
    <n v="22.4"/>
    <n v="6092.8"/>
    <n v="2561620.2499999967"/>
    <x v="13"/>
  </r>
  <r>
    <m/>
    <x v="35"/>
    <s v="Invoice"/>
    <s v="89802"/>
    <s v="BUILDERS WAREHOUSE:ROBINDALE"/>
    <s v="COLOUR MAGIC 15CM"/>
    <n v="136"/>
    <n v="22.4"/>
    <n v="3046.4"/>
    <n v="2564666.6499999966"/>
    <x v="13"/>
  </r>
  <r>
    <m/>
    <x v="35"/>
    <s v="Invoice"/>
    <s v="89807"/>
    <s v="BUILDERS WAREHOUSE:KEMPTON PARK"/>
    <s v="COLOUR MAGIC 15CM"/>
    <n v="112"/>
    <n v="22.4"/>
    <n v="2508.8000000000002"/>
    <n v="2567175.4499999965"/>
    <x v="13"/>
  </r>
  <r>
    <m/>
    <x v="35"/>
    <s v="Invoice"/>
    <s v="89808"/>
    <s v="BUILDERS WAREHOUSE:BEDFORDVIEW"/>
    <s v="COLOUR MAGIC 15CM"/>
    <n v="48"/>
    <n v="22.4"/>
    <n v="1075.2"/>
    <n v="2568250.6499999966"/>
    <x v="13"/>
  </r>
  <r>
    <m/>
    <x v="35"/>
    <s v="Invoice"/>
    <s v="89836"/>
    <s v="PLANT FACTORY"/>
    <s v="COLOUR MAGIC 15CM"/>
    <n v="60"/>
    <n v="21.2"/>
    <n v="1272"/>
    <n v="2569522.6499999966"/>
    <x v="13"/>
  </r>
  <r>
    <m/>
    <x v="35"/>
    <s v="Invoice"/>
    <s v="89837"/>
    <s v="BUILDERS WAREHOUSE:BLOEMFONTEIN"/>
    <s v="COLOUR MAGIC 15CM"/>
    <n v="260"/>
    <n v="22.4"/>
    <n v="5824"/>
    <n v="2575346.6499999966"/>
    <x v="13"/>
  </r>
  <r>
    <m/>
    <x v="35"/>
    <s v="Invoice"/>
    <s v="89840"/>
    <s v="BUILDERS WAREHOUSE:POLOKWANE"/>
    <s v="COLOUR MAGIC 15CM"/>
    <n v="64"/>
    <n v="22.4"/>
    <n v="1433.6"/>
    <n v="2576780.2499999967"/>
    <x v="13"/>
  </r>
  <r>
    <m/>
    <x v="265"/>
    <s v="Invoice"/>
    <s v="89803"/>
    <s v="BUILDERS WAREHOUSE:STRUBENS VALLEY"/>
    <s v="COLOUR MAGIC 15CM"/>
    <n v="64"/>
    <n v="22.4"/>
    <n v="1433.6"/>
    <n v="2578213.8499999968"/>
    <x v="13"/>
  </r>
  <r>
    <m/>
    <x v="265"/>
    <s v="Invoice"/>
    <s v="89805"/>
    <s v="BUILDERS WAREHOUSE:GREENSTONE"/>
    <s v="COLOUR MAGIC 15CM"/>
    <n v="196"/>
    <n v="22.4"/>
    <n v="4390.3999999999996"/>
    <n v="2582604.2499999967"/>
    <x v="13"/>
  </r>
  <r>
    <m/>
    <x v="265"/>
    <s v="Invoice"/>
    <s v="89809"/>
    <s v="FH CHAMBERLAIN TRADING (PTY) LTD:SILVER LAKES"/>
    <s v="COLOUR MAGIC 15CM"/>
    <n v="30"/>
    <n v="21.3"/>
    <n v="639"/>
    <n v="2583243.2499999967"/>
    <x v="13"/>
  </r>
  <r>
    <m/>
    <x v="265"/>
    <s v="Invoice"/>
    <s v="89821"/>
    <s v="BUILDERS WAREHOUSE:CARNIVAL MALL"/>
    <s v="COLOUR MAGIC 15CM"/>
    <n v="80"/>
    <n v="22.4"/>
    <n v="1792"/>
    <n v="2585035.2499999967"/>
    <x v="13"/>
  </r>
  <r>
    <m/>
    <x v="265"/>
    <s v="Invoice"/>
    <s v="89822"/>
    <s v="BUILDERS WAREHOUSE:RIVONIA"/>
    <s v="COLOUR MAGIC 15CM"/>
    <n v="64"/>
    <n v="22.4"/>
    <n v="1433.6"/>
    <n v="2586468.8499999968"/>
    <x v="13"/>
  </r>
  <r>
    <m/>
    <x v="265"/>
    <s v="Invoice"/>
    <s v="89823"/>
    <s v="BUILDERS WAREHOUSE:SUNWARD PARK"/>
    <s v="COLOUR MAGIC 15CM"/>
    <n v="148"/>
    <n v="22.4"/>
    <n v="3315.2"/>
    <n v="2589784.049999997"/>
    <x v="13"/>
  </r>
  <r>
    <m/>
    <x v="265"/>
    <s v="Invoice"/>
    <s v="89825"/>
    <s v="BUILDERS WAREHOUSE:CEDAR SQUARE"/>
    <s v="COLOUR MAGIC 15CM"/>
    <n v="48"/>
    <n v="22.4"/>
    <n v="1075.2"/>
    <n v="2590859.2499999972"/>
    <x v="13"/>
  </r>
  <r>
    <m/>
    <x v="265"/>
    <s v="Invoice"/>
    <s v="89829"/>
    <s v="BUILDERS WAREHOUSE:MIDDELBURG"/>
    <s v="COLOUR MAGIC 15CM"/>
    <n v="40"/>
    <n v="22.4"/>
    <n v="896"/>
    <n v="2591755.2499999972"/>
    <x v="13"/>
  </r>
  <r>
    <m/>
    <x v="265"/>
    <s v="Invoice"/>
    <s v="89830"/>
    <s v="BUILDERS WAREHOUSE:NEWMARKET"/>
    <s v="COLOUR MAGIC 15CM"/>
    <n v="122"/>
    <n v="22.4"/>
    <n v="2732.8"/>
    <n v="2594488.049999997"/>
    <x v="13"/>
  </r>
  <r>
    <m/>
    <x v="265"/>
    <s v="Invoice"/>
    <s v="89833"/>
    <s v="CASH SALE"/>
    <s v="COLOUR MAGIC 15CM"/>
    <n v="15"/>
    <n v="21.2"/>
    <n v="318"/>
    <n v="2594806.049999997"/>
    <x v="13"/>
  </r>
  <r>
    <m/>
    <x v="265"/>
    <s v="Invoice"/>
    <s v="89835"/>
    <s v="PRETTY GARDENS"/>
    <s v="COLOUR MAGIC 15CM"/>
    <n v="50"/>
    <n v="21.2"/>
    <n v="1060"/>
    <n v="2595866.049999997"/>
    <x v="13"/>
  </r>
  <r>
    <m/>
    <x v="265"/>
    <s v="Invoice"/>
    <s v="89846"/>
    <s v="BUILDERS WAREHOUSE:THOHOYANDOU"/>
    <s v="COLOUR MAGIC 15CM"/>
    <n v="170"/>
    <n v="22.4"/>
    <n v="3808"/>
    <n v="2599674.049999997"/>
    <x v="13"/>
  </r>
  <r>
    <m/>
    <x v="265"/>
    <s v="Invoice"/>
    <s v="89848"/>
    <s v="BUILDERS WAREHOUSE:NELSPRUIT"/>
    <s v="COLOUR MAGIC 15CM"/>
    <n v="258"/>
    <n v="22.4"/>
    <n v="5779.2"/>
    <n v="2605453.2499999972"/>
    <x v="13"/>
  </r>
  <r>
    <m/>
    <x v="90"/>
    <s v="Invoice"/>
    <s v="89820"/>
    <s v="BUILDERS WAREHOUSE:BOKSBURG (NEW)"/>
    <s v="COLOUR MAGIC 15CM"/>
    <n v="120"/>
    <n v="22.4"/>
    <n v="2688"/>
    <n v="2608141.2499999972"/>
    <x v="13"/>
  </r>
  <r>
    <m/>
    <x v="90"/>
    <s v="Invoice"/>
    <s v="89826"/>
    <s v="BUILDERS WAREHOUSE:EDENVALE"/>
    <s v="COLOUR MAGIC 15CM"/>
    <n v="150"/>
    <n v="22.4"/>
    <n v="3360"/>
    <n v="2611501.2499999972"/>
    <x v="13"/>
  </r>
  <r>
    <m/>
    <x v="90"/>
    <s v="Invoice"/>
    <s v="89827"/>
    <s v="BUILDERS WAREHOUSE:NORTHMEAD"/>
    <s v="COLOUR MAGIC 15CM"/>
    <n v="160"/>
    <n v="22.4"/>
    <n v="3584"/>
    <n v="2615085.2499999972"/>
    <x v="13"/>
  </r>
  <r>
    <m/>
    <x v="90"/>
    <s v="Invoice"/>
    <s v="89832"/>
    <s v="THYME SQUARE"/>
    <s v="COLOUR MAGIC 15CM"/>
    <n v="60"/>
    <n v="21.2"/>
    <n v="1272"/>
    <n v="2616357.2499999972"/>
    <x v="13"/>
  </r>
  <r>
    <m/>
    <x v="90"/>
    <s v="Invoice"/>
    <s v="89838"/>
    <s v="BUILDERS WAREHOUSE:ROBINDALE"/>
    <s v="COLOUR MAGIC 15CM"/>
    <n v="72"/>
    <n v="22.4"/>
    <n v="1612.8"/>
    <n v="2617970.049999997"/>
    <x v="13"/>
  </r>
  <r>
    <m/>
    <x v="90"/>
    <s v="Invoice"/>
    <s v="89883"/>
    <s v="BUILDERS WAREHOUSE:HARTEBEESPOORT"/>
    <s v="COLOUR MAGIC 15CM"/>
    <n v="112"/>
    <n v="22.4"/>
    <n v="2508.8000000000002"/>
    <n v="2620478.8499999968"/>
    <x v="13"/>
  </r>
  <r>
    <m/>
    <x v="276"/>
    <s v="Invoice"/>
    <s v="89824"/>
    <s v="BUILDERS WAREHOUSE:MIDRAND"/>
    <s v="COLOUR MAGIC 15CM"/>
    <n v="150"/>
    <n v="22.4"/>
    <n v="3360"/>
    <n v="2623838.8499999968"/>
    <x v="13"/>
  </r>
  <r>
    <m/>
    <x v="276"/>
    <s v="Invoice"/>
    <s v="89868"/>
    <s v="SHARONDALE GARDEN CENTRE"/>
    <s v="COLOUR MAGIC 15CM"/>
    <n v="64"/>
    <n v="21.2"/>
    <n v="1356.8"/>
    <n v="2625195.6499999966"/>
    <x v="13"/>
  </r>
  <r>
    <m/>
    <x v="276"/>
    <s v="Invoice"/>
    <s v="89869"/>
    <s v="HABITITNAK/KEENGRO"/>
    <s v="COLOUR MAGIC 15CM"/>
    <n v="128"/>
    <n v="17"/>
    <n v="2176"/>
    <n v="2627371.6499999966"/>
    <x v="13"/>
  </r>
  <r>
    <m/>
    <x v="276"/>
    <s v="Invoice"/>
    <s v="89870"/>
    <s v="RAINBOW GARDEN AND HOME CENTRE"/>
    <s v="COLOUR MAGIC 15CM"/>
    <n v="160"/>
    <n v="21.2"/>
    <n v="3392"/>
    <n v="2630763.6499999966"/>
    <x v="13"/>
  </r>
  <r>
    <m/>
    <x v="276"/>
    <s v="Invoice"/>
    <s v="89875"/>
    <s v="BUILDERS WAREHOUSE:NORWOOD"/>
    <s v="COLOUR MAGIC 15CM"/>
    <n v="32"/>
    <n v="22.4"/>
    <n v="716.8"/>
    <n v="2631480.4499999965"/>
    <x v="13"/>
  </r>
  <r>
    <m/>
    <x v="276"/>
    <s v="Invoice"/>
    <s v="89876"/>
    <s v="BUILDERS WAREHOUSE:STRUBENS VALLEY"/>
    <s v="COLOUR MAGIC 15CM"/>
    <n v="16"/>
    <n v="22.4"/>
    <n v="358.4"/>
    <n v="2631838.8499999964"/>
    <x v="13"/>
  </r>
  <r>
    <m/>
    <x v="276"/>
    <s v="Invoice"/>
    <s v="89877"/>
    <s v="BUILDERS WAREHOUSE:ROBINDALE"/>
    <s v="COLOUR MAGIC 15CM"/>
    <n v="32"/>
    <n v="22.4"/>
    <n v="716.8"/>
    <n v="2632555.6499999962"/>
    <x v="13"/>
  </r>
  <r>
    <m/>
    <x v="266"/>
    <s v="Invoice"/>
    <s v="89849"/>
    <s v="BUILDERS WAREHOUSE:RIVONIA"/>
    <s v="COLOUR MAGIC 15CM"/>
    <n v="80"/>
    <n v="22.4"/>
    <n v="1792"/>
    <n v="2634347.6499999962"/>
    <x v="13"/>
  </r>
  <r>
    <m/>
    <x v="266"/>
    <s v="Invoice"/>
    <s v="89850"/>
    <s v="BUILDERS WAREHOUSE:ERASMUS PARK"/>
    <s v="COLOUR MAGIC 15CM"/>
    <n v="80"/>
    <n v="22.4"/>
    <n v="1792"/>
    <n v="2636139.6499999962"/>
    <x v="13"/>
  </r>
  <r>
    <m/>
    <x v="266"/>
    <s v="Invoice"/>
    <s v="89851"/>
    <s v="BUILDERS WAREHOUSE:FOURWAYS"/>
    <s v="COLOUR MAGIC 15CM"/>
    <n v="40"/>
    <n v="22.4"/>
    <n v="896"/>
    <n v="2637035.6499999962"/>
    <x v="13"/>
  </r>
  <r>
    <m/>
    <x v="266"/>
    <s v="Invoice"/>
    <s v="89854"/>
    <s v="BUILDERS WAREHOUSE:GLEN EAGLES"/>
    <s v="COLOUR MAGIC 15CM"/>
    <n v="48"/>
    <n v="22.4"/>
    <n v="1075.2"/>
    <n v="2638110.8499999964"/>
    <x v="13"/>
  </r>
  <r>
    <m/>
    <x v="266"/>
    <s v="Invoice"/>
    <s v="89855"/>
    <s v="BUILDERS WAREHOUSE:WOODLANDS"/>
    <s v="COLOUR MAGIC 15CM"/>
    <n v="80"/>
    <n v="22.4"/>
    <n v="1792"/>
    <n v="2639902.8499999964"/>
    <x v="13"/>
  </r>
  <r>
    <m/>
    <x v="266"/>
    <s v="Invoice"/>
    <s v="89857"/>
    <s v="BUILDERS WAREHOUSE:GEZINA NEW"/>
    <s v="COLOUR MAGIC 15CM"/>
    <n v="40"/>
    <n v="22.4"/>
    <n v="896"/>
    <n v="2640798.8499999964"/>
    <x v="13"/>
  </r>
  <r>
    <m/>
    <x v="266"/>
    <s v="Invoice"/>
    <s v="89858"/>
    <s v="BUILDERS WAREHOUSE:ZAMBEZI"/>
    <s v="COLOUR MAGIC 15CM"/>
    <n v="96"/>
    <n v="22.4"/>
    <n v="2150.4"/>
    <n v="2642949.2499999963"/>
    <x v="13"/>
  </r>
  <r>
    <m/>
    <x v="266"/>
    <s v="Invoice"/>
    <s v="89859"/>
    <s v="BUILDERS WAREHOUSE:SILVERLAKES"/>
    <s v="COLOUR MAGIC 15CM"/>
    <n v="60"/>
    <n v="22.4"/>
    <n v="1344"/>
    <n v="2644293.2499999963"/>
    <x v="13"/>
  </r>
  <r>
    <m/>
    <x v="266"/>
    <s v="Invoice"/>
    <s v="89860"/>
    <s v="BUILDERS WAREHOUSE:LYNNWOOD"/>
    <s v="COLOUR MAGIC 15CM"/>
    <n v="96"/>
    <n v="22.4"/>
    <n v="2150.4"/>
    <n v="2646443.6499999962"/>
    <x v="13"/>
  </r>
  <r>
    <m/>
    <x v="266"/>
    <s v="Invoice"/>
    <s v="89861"/>
    <s v="BUILDERS WAREHOUSE:RUSTENBURG"/>
    <s v="COLOUR MAGIC 15CM"/>
    <n v="160"/>
    <n v="22.4"/>
    <n v="3584"/>
    <n v="2650027.6499999962"/>
    <x v="13"/>
  </r>
  <r>
    <m/>
    <x v="266"/>
    <s v="Invoice"/>
    <s v="89864"/>
    <s v="LOTS OF POTS PTA"/>
    <s v="COLOUR MAGIC 15CM"/>
    <n v="20"/>
    <n v="31.8"/>
    <n v="636"/>
    <n v="2650663.6499999962"/>
    <x v="13"/>
  </r>
  <r>
    <m/>
    <x v="266"/>
    <s v="Invoice"/>
    <s v="89882"/>
    <s v="IRON POINT SUPPLIERS PTY LTD T/A CONCRETE GALLERIA"/>
    <s v="COLOUR MAGIC 15CM"/>
    <n v="20"/>
    <n v="20"/>
    <n v="400"/>
    <n v="2651063.6499999962"/>
    <x v="13"/>
  </r>
  <r>
    <m/>
    <x v="267"/>
    <s v="Invoice"/>
    <s v="89853"/>
    <s v="BUILDERS WAREHOUSE:RASLOUW"/>
    <s v="COLOUR MAGIC 15CM"/>
    <n v="152"/>
    <n v="22.4"/>
    <n v="3404.8"/>
    <n v="2654468.449999996"/>
    <x v="13"/>
  </r>
  <r>
    <m/>
    <x v="267"/>
    <s v="Invoice"/>
    <s v="89862"/>
    <s v="BUILDERS WAREHOUSE:CENTURION"/>
    <s v="COLOUR MAGIC 15CM"/>
    <n v="200"/>
    <n v="22.4"/>
    <n v="4480"/>
    <n v="2658948.449999996"/>
    <x v="13"/>
  </r>
  <r>
    <m/>
    <x v="267"/>
    <s v="Invoice"/>
    <s v="89879"/>
    <s v="BUILDERS WAREHOUSE:CRAIGHALL PARK"/>
    <s v="COLOUR MAGIC 15CM"/>
    <n v="32"/>
    <n v="22.4"/>
    <n v="716.8"/>
    <n v="2659665.2499999958"/>
    <x v="13"/>
  </r>
  <r>
    <m/>
    <x v="267"/>
    <s v="Invoice"/>
    <s v="89881"/>
    <s v="FH CHAMBERLAIN TRADING (PTY) LTD:KYALAMI"/>
    <s v="COLOUR MAGIC 15CM"/>
    <n v="60"/>
    <n v="21.3"/>
    <n v="1278"/>
    <n v="2660943.2499999958"/>
    <x v="13"/>
  </r>
  <r>
    <m/>
    <x v="267"/>
    <s v="Invoice"/>
    <s v="89884"/>
    <s v="LOTS OF POTS CENTURION"/>
    <s v="COLOUR MAGIC 15CM"/>
    <n v="156"/>
    <n v="16.95"/>
    <n v="2644.2"/>
    <n v="2663587.449999996"/>
    <x v="13"/>
  </r>
  <r>
    <m/>
    <x v="277"/>
    <s v="Invoice"/>
    <s v="89886"/>
    <s v="BUILDERS WAREHOUSE:NOORDHEUWEL"/>
    <s v="COLOUR MAGIC 15CM"/>
    <n v="80"/>
    <n v="22.4"/>
    <n v="1792"/>
    <n v="2665379.449999996"/>
    <x v="13"/>
  </r>
  <r>
    <m/>
    <x v="277"/>
    <s v="Invoice"/>
    <s v="89889"/>
    <s v="BUILDERS WAREHOUSE:GREENSTONE"/>
    <s v="COLOUR MAGIC 15CM"/>
    <n v="32"/>
    <n v="22.4"/>
    <n v="716.8"/>
    <n v="2666096.2499999958"/>
    <x v="13"/>
  </r>
  <r>
    <m/>
    <x v="277"/>
    <s v="Invoice"/>
    <s v="89890"/>
    <s v="BUILDERS WAREHOUSE:NORTHRIDING"/>
    <s v="COLOUR MAGIC 15CM"/>
    <n v="80"/>
    <n v="22.4"/>
    <n v="1792"/>
    <n v="2667888.2499999958"/>
    <x v="13"/>
  </r>
  <r>
    <m/>
    <x v="277"/>
    <s v="Invoice"/>
    <s v="89891"/>
    <s v="FH CHAMBERLAIN TRADING (PTY) LTD:RIVIERA"/>
    <s v="COLOUR MAGIC 15CM"/>
    <n v="50"/>
    <n v="21.3"/>
    <n v="1065"/>
    <n v="2668953.2499999958"/>
    <x v="13"/>
  </r>
  <r>
    <m/>
    <x v="277"/>
    <s v="Invoice"/>
    <s v="89892"/>
    <s v="BUILDERS WAREHOUSE:VEREENIGING"/>
    <s v="COLOUR MAGIC 15CM"/>
    <n v="100"/>
    <n v="22.4"/>
    <n v="2240"/>
    <n v="2671193.2499999958"/>
    <x v="13"/>
  </r>
  <r>
    <m/>
    <x v="277"/>
    <s v="Invoice"/>
    <s v="89893"/>
    <s v="RIVERSIDE MICA"/>
    <s v="COLP DIANTHUS ASSORTED15CM"/>
    <n v="8"/>
    <n v="21.99"/>
    <n v="175.92"/>
    <n v="2671369.1699999957"/>
    <x v="13"/>
  </r>
  <r>
    <m/>
    <x v="277"/>
    <s v="Invoice"/>
    <s v="89893"/>
    <s v="RIVERSIDE MICA"/>
    <s v="COLP MARIGOLD ASSORTED 15CM"/>
    <n v="9"/>
    <n v="21.99"/>
    <n v="197.91"/>
    <n v="2671567.0799999959"/>
    <x v="13"/>
  </r>
  <r>
    <m/>
    <x v="277"/>
    <s v="Invoice"/>
    <s v="89893"/>
    <s v="RIVERSIDE MICA"/>
    <s v="COLP VINCA ASSORTED 15CM"/>
    <n v="8"/>
    <n v="21.99"/>
    <n v="175.92"/>
    <n v="2671742.9999999958"/>
    <x v="13"/>
  </r>
  <r>
    <m/>
    <x v="277"/>
    <s v="Invoice"/>
    <s v="89894"/>
    <s v="LITTLE AUSTRIA"/>
    <s v="GERANIUM 15CM"/>
    <n v="16"/>
    <n v="32.950000000000003"/>
    <n v="527.20000000000005"/>
    <n v="2672270.199999996"/>
    <x v="13"/>
  </r>
  <r>
    <m/>
    <x v="54"/>
    <s v="Invoice"/>
    <s v="89900"/>
    <s v="BUILDERS WAREHOUSE:NEWMARKET"/>
    <s v="COLOUR MAGIC 15CM"/>
    <n v="20"/>
    <n v="22.4"/>
    <n v="448"/>
    <n v="2672718.199999996"/>
    <x v="13"/>
  </r>
  <r>
    <m/>
    <x v="54"/>
    <s v="Invoice"/>
    <s v="89905"/>
    <s v="THYME SQUARE"/>
    <s v="COLOUR MAGIC 15CM"/>
    <n v="55"/>
    <n v="16.95"/>
    <n v="932.25"/>
    <n v="2673650.449999996"/>
    <x v="13"/>
  </r>
  <r>
    <m/>
    <x v="54"/>
    <s v="Invoice"/>
    <s v="89912"/>
    <s v="PRETTY GARDENS"/>
    <s v="COLOUR MAGIC 15CM"/>
    <n v="73"/>
    <n v="16.95"/>
    <n v="1237.3499999999999"/>
    <n v="2674887.7999999961"/>
    <x v="13"/>
  </r>
  <r>
    <m/>
    <x v="54"/>
    <s v="Invoice"/>
    <s v="89915"/>
    <s v="BUILDERS WAREHOUSE:BLOEMFONTEIN"/>
    <s v="COLOUR MAGIC 15CM"/>
    <n v="240"/>
    <n v="22.4"/>
    <n v="5376"/>
    <n v="2680263.7999999961"/>
    <x v="13"/>
  </r>
  <r>
    <m/>
    <x v="268"/>
    <s v="Invoice"/>
    <s v="89914"/>
    <s v="AGRI 2 MARKET"/>
    <s v="COLOUR MAGIC 15CM"/>
    <n v="200"/>
    <n v="30"/>
    <n v="6000"/>
    <n v="2686263.7999999961"/>
    <x v="13"/>
  </r>
  <r>
    <m/>
    <x v="8"/>
    <s v="Invoice"/>
    <s v="89916"/>
    <s v="BUILDERS WAREHOUSE:GLEN EAGLES"/>
    <s v="COLOUR MAGIC 15CM"/>
    <n v="85"/>
    <n v="22.4"/>
    <n v="1904"/>
    <n v="2688167.7999999961"/>
    <x v="13"/>
  </r>
  <r>
    <m/>
    <x v="8"/>
    <s v="Invoice"/>
    <s v="89918"/>
    <s v="BUILDERS WAREHOUSE:FOURWAYS"/>
    <s v="COLOUR MAGIC 15CM"/>
    <n v="20"/>
    <n v="22.4"/>
    <n v="448"/>
    <n v="2688615.7999999961"/>
    <x v="13"/>
  </r>
  <r>
    <m/>
    <x v="8"/>
    <s v="Invoice"/>
    <s v="89919"/>
    <s v="BUILDERS WAREHOUSE:RUSTENBURG"/>
    <s v="COLOUR MAGIC 15CM"/>
    <n v="40"/>
    <n v="22.4"/>
    <n v="896"/>
    <n v="2689511.7999999961"/>
    <x v="13"/>
  </r>
  <r>
    <m/>
    <x v="8"/>
    <s v="Invoice"/>
    <s v="89920"/>
    <s v="BUILDERS WAREHOUSE:GEZINA NEW"/>
    <s v="COLOUR MAGIC 15CM"/>
    <n v="40"/>
    <n v="22.4"/>
    <n v="896"/>
    <n v="2690407.7999999961"/>
    <x v="13"/>
  </r>
  <r>
    <m/>
    <x v="8"/>
    <s v="Invoice"/>
    <s v="89922"/>
    <s v="BUILDERS WAREHOUSE:RIVONIA"/>
    <s v="COLOUR MAGIC 15CM"/>
    <n v="15"/>
    <n v="22.4"/>
    <n v="336"/>
    <n v="2690743.7999999961"/>
    <x v="13"/>
  </r>
  <r>
    <m/>
    <x v="8"/>
    <s v="Invoice"/>
    <s v="89924"/>
    <s v="BUILDERS WAREHOUSE:ZAMBEZI"/>
    <s v="COLOUR MAGIC 15CM"/>
    <n v="120"/>
    <n v="22.4"/>
    <n v="2688"/>
    <n v="2693431.7999999961"/>
    <x v="13"/>
  </r>
  <r>
    <m/>
    <x v="8"/>
    <s v="Invoice"/>
    <s v="89950"/>
    <s v="IRON POINT SUPPLIERS PTY LTD T/A CONCRETE GALLERIA"/>
    <s v="COLOUR MAGIC 15CM"/>
    <n v="10"/>
    <n v="20"/>
    <n v="200"/>
    <n v="2693631.7999999961"/>
    <x v="13"/>
  </r>
  <r>
    <m/>
    <x v="8"/>
    <s v="Invoice"/>
    <s v="89951"/>
    <s v="SECUNDA NURSERY"/>
    <s v="COLOUR MAGIC 15CM"/>
    <n v="64"/>
    <n v="21.4"/>
    <n v="1369.6"/>
    <n v="2695001.3999999962"/>
    <x v="13"/>
  </r>
  <r>
    <m/>
    <x v="8"/>
    <s v="Invoice"/>
    <s v="89953"/>
    <s v="BUILDERS WAREHOUSE:SECUNDA"/>
    <s v="COLOUR MAGIC 15CM"/>
    <n v="88"/>
    <n v="22.4"/>
    <n v="1971.2"/>
    <n v="2696972.5999999964"/>
    <x v="13"/>
  </r>
  <r>
    <m/>
    <x v="36"/>
    <s v="Invoice"/>
    <s v="89937"/>
    <s v="BUILDERS WAREHOUSE:LAMBTON"/>
    <s v="COLOUR MAGIC 15CM"/>
    <n v="35"/>
    <n v="22.4"/>
    <n v="784"/>
    <n v="2697756.5999999964"/>
    <x v="13"/>
  </r>
  <r>
    <m/>
    <x v="36"/>
    <s v="Invoice"/>
    <s v="89940"/>
    <s v="BUILDERS WAREHOUSE:SOUTHGATE"/>
    <s v="COLOUR MAGIC 15CM"/>
    <n v="10"/>
    <n v="22.4"/>
    <n v="224"/>
    <n v="2697980.5999999964"/>
    <x v="13"/>
  </r>
  <r>
    <m/>
    <x v="36"/>
    <s v="Invoice"/>
    <s v="89941"/>
    <s v="BUILDERS WAREHOUSE:CRAIGHALL PARK"/>
    <s v="COLOUR MAGIC 15CM"/>
    <n v="35"/>
    <n v="22.4"/>
    <n v="784"/>
    <n v="2698764.5999999964"/>
    <x v="13"/>
  </r>
  <r>
    <m/>
    <x v="36"/>
    <s v="Invoice"/>
    <s v="89942"/>
    <s v="BUILDERS WAREHOUSE:KLERKSDORP"/>
    <s v="COLOUR MAGIC 15CM"/>
    <n v="32"/>
    <n v="22.4"/>
    <n v="716.8"/>
    <n v="2699481.3999999962"/>
    <x v="13"/>
  </r>
  <r>
    <m/>
    <x v="36"/>
    <s v="Invoice"/>
    <s v="89944"/>
    <s v="FLORICULTURE WHOLESALE GROWERS"/>
    <s v="COLOUR MAGIC 15CM"/>
    <n v="60"/>
    <n v="21.2"/>
    <n v="1272"/>
    <n v="2700753.3999999962"/>
    <x v="13"/>
  </r>
  <r>
    <m/>
    <x v="36"/>
    <s v="Invoice"/>
    <s v="89947"/>
    <s v="FH CHAMBERLAIN TRADING (PTY) LTD:KYALAMI"/>
    <s v="COLOUR MAGIC 15CM"/>
    <n v="60"/>
    <n v="21.3"/>
    <n v="1278"/>
    <n v="2702031.3999999962"/>
    <x v="13"/>
  </r>
  <r>
    <m/>
    <x v="36"/>
    <s v="Invoice"/>
    <s v="89948"/>
    <s v="HABITITNAK/KEENGRO"/>
    <s v="COLOUR MAGIC 15CM"/>
    <n v="208"/>
    <n v="17"/>
    <n v="3536"/>
    <n v="2705567.3999999962"/>
    <x v="13"/>
  </r>
  <r>
    <m/>
    <x v="36"/>
    <s v="Invoice"/>
    <s v="89964"/>
    <s v="BUILDERS WAREHOUSE:BETHLEHEM"/>
    <s v="COLOUR MAGIC 15CM"/>
    <n v="267"/>
    <n v="22.4"/>
    <n v="5980.8"/>
    <n v="2711548.199999996"/>
    <x v="13"/>
  </r>
  <r>
    <m/>
    <x v="9"/>
    <s v="Invoice"/>
    <s v="89954"/>
    <s v="BUILDERS WAREHOUSE:STRUBENS VALLEY"/>
    <s v="COLOUR MAGIC 15CM"/>
    <n v="100"/>
    <n v="22.4"/>
    <n v="2240"/>
    <n v="2713788.199999996"/>
    <x v="13"/>
  </r>
  <r>
    <m/>
    <x v="9"/>
    <s v="Invoice"/>
    <s v="89955"/>
    <s v="BUILDERS WAREHOUSE:KEMPTON PARK"/>
    <s v="COLOUR MAGIC 15CM"/>
    <n v="68"/>
    <n v="22.4"/>
    <n v="1523.2"/>
    <n v="2715311.3999999962"/>
    <x v="13"/>
  </r>
  <r>
    <m/>
    <x v="9"/>
    <s v="Invoice"/>
    <s v="89957"/>
    <s v="BUILDERS WAREHOUSE:ROBINDALE"/>
    <s v="COLOUR MAGIC 15CM"/>
    <n v="45"/>
    <n v="22.4"/>
    <n v="1008"/>
    <n v="2716319.3999999962"/>
    <x v="13"/>
  </r>
  <r>
    <m/>
    <x v="9"/>
    <s v="Invoice"/>
    <s v="89962"/>
    <s v="LITTLE AUSTRIA"/>
    <s v="COLOUR MAGIC 15CM"/>
    <n v="10"/>
    <n v="21.2"/>
    <n v="212"/>
    <n v="2716531.3999999962"/>
    <x v="13"/>
  </r>
  <r>
    <m/>
    <x v="9"/>
    <s v="Invoice"/>
    <s v="89975"/>
    <s v="BUILDERS WAREHOUSE:NEWCASTLE"/>
    <s v="COLOUR MAGIC 15CM"/>
    <n v="152"/>
    <n v="22.4"/>
    <n v="3404.8"/>
    <n v="2719936.199999996"/>
    <x v="13"/>
  </r>
  <r>
    <m/>
    <x v="9"/>
    <s v="Invoice"/>
    <s v="89977"/>
    <s v="THYME SQUARE"/>
    <s v="COLOUR MAGIC 15CM"/>
    <n v="20"/>
    <n v="21.2"/>
    <n v="424"/>
    <n v="2720360.199999996"/>
    <x v="13"/>
  </r>
  <r>
    <m/>
    <x v="9"/>
    <s v="Invoice"/>
    <s v="89977"/>
    <s v="THYME SQUARE"/>
    <s v="PATIO POT 12CM"/>
    <n v="10"/>
    <n v="16.95"/>
    <n v="169.5"/>
    <n v="2720529.699999996"/>
    <x v="10"/>
  </r>
  <r>
    <m/>
    <x v="43"/>
    <s v="Invoice"/>
    <s v="89966"/>
    <s v="BUILDERS WAREHOUSE:SUNWARD PARK"/>
    <s v="COLOUR MAGIC 15CM"/>
    <n v="60"/>
    <n v="22.4"/>
    <n v="1344"/>
    <n v="2721873.699999996"/>
    <x v="13"/>
  </r>
  <r>
    <m/>
    <x v="43"/>
    <s v="Invoice"/>
    <s v="89967"/>
    <s v="BUILDERS WAREHOUSE:EDENVALE"/>
    <s v="COLOUR MAGIC 15CM"/>
    <n v="60"/>
    <n v="22.4"/>
    <n v="1344"/>
    <n v="2723217.699999996"/>
    <x v="13"/>
  </r>
  <r>
    <m/>
    <x v="43"/>
    <s v="Invoice"/>
    <s v="89968"/>
    <s v="BUILDERS WAREHOUSE:MIDRAND"/>
    <s v="COLOUR MAGIC 15CM"/>
    <n v="80"/>
    <n v="22.4"/>
    <n v="1792"/>
    <n v="2725009.699999996"/>
    <x v="13"/>
  </r>
  <r>
    <m/>
    <x v="43"/>
    <s v="Invoice"/>
    <s v="89969"/>
    <s v="BUILDERS WAREHOUSE:NEWMARKET"/>
    <s v="COLOUR MAGIC 15CM"/>
    <n v="42"/>
    <n v="22.4"/>
    <n v="940.8"/>
    <n v="2725950.4999999958"/>
    <x v="13"/>
  </r>
  <r>
    <m/>
    <x v="43"/>
    <s v="Invoice"/>
    <s v="89971"/>
    <s v="BUILDERS WAREHOUSE:EMALALHENI"/>
    <s v="COLOUR MAGIC 15CM"/>
    <n v="40"/>
    <n v="22.4"/>
    <n v="896"/>
    <n v="2726846.4999999958"/>
    <x v="13"/>
  </r>
  <r>
    <m/>
    <x v="43"/>
    <s v="Invoice"/>
    <s v="89981"/>
    <s v="BUILDERS WAREHOUSE:THOHOYANDOU"/>
    <s v="COLOUR MAGIC 15CM"/>
    <n v="100"/>
    <n v="22.4"/>
    <n v="2240"/>
    <n v="2729086.4999999958"/>
    <x v="13"/>
  </r>
  <r>
    <m/>
    <x v="43"/>
    <s v="Invoice"/>
    <s v="89982"/>
    <s v="BUILDERS WAREHOUSE:NELSPRUIT"/>
    <s v="COLOUR MAGIC 15CM"/>
    <n v="144"/>
    <n v="22.4"/>
    <n v="3225.6"/>
    <n v="2732312.0999999959"/>
    <x v="13"/>
  </r>
  <r>
    <m/>
    <x v="329"/>
    <s v="Invoice"/>
    <s v="89993"/>
    <s v="HABITITNAK/KEENGRO"/>
    <s v="COLOUR MAGIC 15CM"/>
    <n v="80"/>
    <n v="17"/>
    <n v="1360"/>
    <n v="2733672.0999999959"/>
    <x v="13"/>
  </r>
  <r>
    <m/>
    <x v="329"/>
    <s v="Invoice"/>
    <s v="89994"/>
    <s v="RAINBOW GARDEN AND HOME CENTRE"/>
    <s v="COLOUR MAGIC 15CM"/>
    <n v="80"/>
    <n v="21.2"/>
    <n v="1696"/>
    <n v="2735368.0999999959"/>
    <x v="13"/>
  </r>
  <r>
    <m/>
    <x v="329"/>
    <s v="Invoice"/>
    <s v="89998"/>
    <s v="BUILDERS WAREHOUSE:STRUBENS VALLEY"/>
    <s v="COLOUR MAGIC 15CM"/>
    <n v="64"/>
    <n v="22.4"/>
    <n v="1433.6"/>
    <n v="2736801.699999996"/>
    <x v="13"/>
  </r>
  <r>
    <m/>
    <x v="278"/>
    <s v="Invoice"/>
    <s v="89902"/>
    <s v="BUILDERS WAREHOUSE:FOURWAYS"/>
    <s v="COLOUR MAGIC 15CM"/>
    <n v="10"/>
    <n v="22.4"/>
    <n v="224"/>
    <n v="2737025.699999996"/>
    <x v="13"/>
  </r>
  <r>
    <m/>
    <x v="278"/>
    <s v="Invoice"/>
    <s v="89984"/>
    <s v="BUILDERS WAREHOUSE:ZAMBEZI"/>
    <s v="COLOUR MAGIC 15CM"/>
    <n v="60"/>
    <n v="22.4"/>
    <n v="1344"/>
    <n v="2738369.699999996"/>
    <x v="13"/>
  </r>
  <r>
    <m/>
    <x v="278"/>
    <s v="Invoice"/>
    <s v="89985"/>
    <s v="BUILDERS WAREHOUSE:WOODLANDS"/>
    <s v="COLOUR MAGIC 15CM"/>
    <n v="32"/>
    <n v="22.4"/>
    <n v="716.8"/>
    <n v="2739086.4999999958"/>
    <x v="13"/>
  </r>
  <r>
    <m/>
    <x v="278"/>
    <s v="Invoice"/>
    <s v="89986"/>
    <s v="BUILDERS WAREHOUSE:LYNNWOOD"/>
    <s v="COLOUR MAGIC 15CM"/>
    <n v="64"/>
    <n v="22.4"/>
    <n v="1433.6"/>
    <n v="2740520.0999999959"/>
    <x v="13"/>
  </r>
  <r>
    <m/>
    <x v="278"/>
    <s v="Invoice"/>
    <s v="89987"/>
    <s v="BUILDERS WAREHOUSE:ERASMUS PARK"/>
    <s v="COLOUR MAGIC 15CM"/>
    <n v="64"/>
    <n v="22.4"/>
    <n v="1433.6"/>
    <n v="2741953.699999996"/>
    <x v="13"/>
  </r>
  <r>
    <m/>
    <x v="278"/>
    <s v="Invoice"/>
    <s v="89988"/>
    <s v="BUILDERS WAREHOUSE:RIVONIA"/>
    <s v="COLOUR MAGIC 15CM"/>
    <n v="56"/>
    <n v="22.4"/>
    <n v="1254.4000000000001"/>
    <n v="2743208.0999999959"/>
    <x v="13"/>
  </r>
  <r>
    <m/>
    <x v="278"/>
    <s v="Invoice"/>
    <s v="89990"/>
    <s v="BUILDERS WAREHOUSE:CEDAR SQUARE"/>
    <s v="COLOUR MAGIC 15CM"/>
    <n v="30"/>
    <n v="22.4"/>
    <n v="672"/>
    <n v="2743880.0999999959"/>
    <x v="13"/>
  </r>
  <r>
    <m/>
    <x v="278"/>
    <s v="Invoice"/>
    <s v="89991"/>
    <s v="BUILDERS WAREHOUSE:CHERRY LANE"/>
    <s v="COLOUR MAGIC 15CM"/>
    <n v="50"/>
    <n v="22.4"/>
    <n v="1120"/>
    <n v="2745000.0999999959"/>
    <x v="13"/>
  </r>
  <r>
    <m/>
    <x v="291"/>
    <s v="Invoice"/>
    <s v="89992"/>
    <s v="LIFESTYLE HOME GARDEN"/>
    <s v="COLOUR MAGIC 15CM"/>
    <n v="150"/>
    <n v="20"/>
    <n v="3000"/>
    <n v="2748000.0999999959"/>
    <x v="13"/>
  </r>
  <r>
    <m/>
    <x v="291"/>
    <s v="Invoice"/>
    <s v="90003"/>
    <s v="BUILDERS WAREHOUSE:SOUTHGATE"/>
    <s v="COLOUR MAGIC 15CM"/>
    <n v="10"/>
    <n v="22.4"/>
    <n v="224"/>
    <n v="2748224.0999999959"/>
    <x v="13"/>
  </r>
  <r>
    <m/>
    <x v="291"/>
    <s v="Invoice"/>
    <s v="90004"/>
    <s v="BUILDERS WAREHOUSE:KLERKSDORP"/>
    <s v="COLOUR MAGIC 15CM"/>
    <n v="32"/>
    <n v="22.4"/>
    <n v="716.8"/>
    <n v="2748940.8999999957"/>
    <x v="13"/>
  </r>
  <r>
    <m/>
    <x v="291"/>
    <s v="Invoice"/>
    <s v="90005"/>
    <s v="BUILDERS WAREHOUSE:CRAIGHALL PARK"/>
    <s v="COLOUR MAGIC 15CM"/>
    <n v="20"/>
    <n v="22.4"/>
    <n v="448"/>
    <n v="2749388.8999999957"/>
    <x v="13"/>
  </r>
  <r>
    <m/>
    <x v="291"/>
    <s v="Invoice"/>
    <s v="90007"/>
    <s v="FH CHAMBERLAIN TRADING (PTY) LTD:KYALAMI"/>
    <s v="COLOUR MAGIC 15CM"/>
    <n v="60"/>
    <n v="21.3"/>
    <n v="1278"/>
    <n v="2750666.8999999957"/>
    <x v="13"/>
  </r>
  <r>
    <m/>
    <x v="291"/>
    <s v="Invoice"/>
    <s v="90010"/>
    <s v="CASH SALE"/>
    <s v="COLOUR MAGIC 15CM"/>
    <n v="10"/>
    <n v="21.2"/>
    <n v="212"/>
    <n v="2750878.8999999957"/>
    <x v="13"/>
  </r>
  <r>
    <m/>
    <x v="291"/>
    <s v="Invoice"/>
    <s v="90010"/>
    <s v="CASH SALE"/>
    <s v="COLOUR MAGIC 15CM"/>
    <n v="15"/>
    <n v="32.950000000000003"/>
    <n v="494.25"/>
    <n v="2751373.1499999957"/>
    <x v="13"/>
  </r>
  <r>
    <m/>
    <x v="291"/>
    <s v="Invoice"/>
    <s v="90013"/>
    <s v="LOTS OF POTS CENTURION"/>
    <s v="COLOUR MAGIC 15CM"/>
    <n v="16"/>
    <n v="0"/>
    <n v="0"/>
    <n v="2751373.1499999957"/>
    <x v="13"/>
  </r>
  <r>
    <m/>
    <x v="10"/>
    <s v="Invoice"/>
    <s v="90015"/>
    <s v="BUILDERS WAREHOUSE:ROBINDALE"/>
    <s v="COLOUR MAGIC 15CM"/>
    <n v="120"/>
    <n v="22.4"/>
    <n v="2688"/>
    <n v="2754061.1499999957"/>
    <x v="13"/>
  </r>
  <r>
    <m/>
    <x v="10"/>
    <s v="Invoice"/>
    <s v="90018"/>
    <s v="BUILDERS WAREHOUSE:NOORDHEUWEL"/>
    <s v="COLOUR MAGIC 15CM"/>
    <n v="20"/>
    <n v="22.4"/>
    <n v="448"/>
    <n v="2754509.1499999957"/>
    <x v="13"/>
  </r>
  <r>
    <m/>
    <x v="10"/>
    <s v="Invoice"/>
    <s v="90019"/>
    <s v="BUILDERS WAREHOUSE:KEMPTON PARK"/>
    <s v="COLOUR MAGIC 15CM"/>
    <n v="50"/>
    <n v="22.4"/>
    <n v="1120"/>
    <n v="2755629.1499999957"/>
    <x v="13"/>
  </r>
  <r>
    <m/>
    <x v="10"/>
    <s v="Invoice"/>
    <s v="90020"/>
    <s v="BUILDERS WAREHOUSE:NORTHRIDING"/>
    <s v="COLOUR MAGIC 15CM"/>
    <n v="20"/>
    <n v="22.4"/>
    <n v="448"/>
    <n v="2756077.1499999957"/>
    <x v="13"/>
  </r>
  <r>
    <m/>
    <x v="10"/>
    <s v="Invoice"/>
    <s v="90021"/>
    <s v="BUILDERS WAREHOUSE:GREENSTONE"/>
    <s v="COLOUR MAGIC 15CM"/>
    <n v="120"/>
    <n v="22.4"/>
    <n v="2688"/>
    <n v="2758765.1499999957"/>
    <x v="13"/>
  </r>
  <r>
    <m/>
    <x v="10"/>
    <s v="Invoice"/>
    <s v="90026"/>
    <s v="RIVERSIDE MICA"/>
    <s v="COLP BEGONIA ASSORTED 15CM"/>
    <n v="4"/>
    <n v="21.99"/>
    <n v="87.96"/>
    <n v="2758853.1099999957"/>
    <x v="13"/>
  </r>
  <r>
    <m/>
    <x v="10"/>
    <s v="Invoice"/>
    <s v="90026"/>
    <s v="RIVERSIDE MICA"/>
    <s v="COLP GYPSOPHILA ASSORTED 15CM"/>
    <n v="4"/>
    <n v="21.99"/>
    <n v="87.96"/>
    <n v="2758941.0699999956"/>
    <x v="13"/>
  </r>
  <r>
    <m/>
    <x v="10"/>
    <s v="Invoice"/>
    <s v="90026"/>
    <s v="RIVERSIDE MICA"/>
    <s v="COLP SALVIA ASSORTED 15CM"/>
    <n v="4"/>
    <n v="21.99"/>
    <n v="87.96"/>
    <n v="2759029.0299999956"/>
    <x v="13"/>
  </r>
  <r>
    <m/>
    <x v="11"/>
    <s v="Invoice"/>
    <s v="90030"/>
    <s v="BUILDERS WAREHOUSE:RIVONIA"/>
    <s v="COLOUR MAGIC 15CM"/>
    <n v="10"/>
    <n v="22.4"/>
    <n v="224"/>
    <n v="2759253.0299999956"/>
    <x v="13"/>
  </r>
  <r>
    <m/>
    <x v="11"/>
    <s v="Invoice"/>
    <s v="90031"/>
    <s v="BUILDERS WAREHOUSE:GLEN EAGLES"/>
    <s v="COLOUR MAGIC 15CM"/>
    <n v="90"/>
    <n v="22.4"/>
    <n v="2016"/>
    <n v="2761269.0299999956"/>
    <x v="13"/>
  </r>
  <r>
    <m/>
    <x v="11"/>
    <s v="Invoice"/>
    <s v="90032"/>
    <s v="BUILDERS WAREHOUSE:BOKSBURG (NEW)"/>
    <s v="COLOUR MAGIC 15CM"/>
    <n v="100"/>
    <n v="22.4"/>
    <n v="2240"/>
    <n v="2763509.0299999956"/>
    <x v="13"/>
  </r>
  <r>
    <m/>
    <x v="11"/>
    <s v="Invoice"/>
    <s v="90033"/>
    <s v="BUILDERS WAREHOUSE:EDENVALE"/>
    <s v="COLOUR MAGIC 15CM"/>
    <n v="80"/>
    <n v="22.4"/>
    <n v="1792"/>
    <n v="2765301.0299999956"/>
    <x v="13"/>
  </r>
  <r>
    <m/>
    <x v="11"/>
    <s v="Invoice"/>
    <s v="90035"/>
    <s v="BUILDERS WAREHOUSE:MIDDELBURG"/>
    <s v="COLOUR MAGIC 15CM"/>
    <n v="15"/>
    <n v="22.4"/>
    <n v="336"/>
    <n v="2765637.0299999956"/>
    <x v="13"/>
  </r>
  <r>
    <m/>
    <x v="11"/>
    <s v="Invoice"/>
    <s v="90043"/>
    <s v="BUILDERS WAREHOUSE:BLOEMFONTEIN"/>
    <s v="COLOUR MAGIC 15CM"/>
    <n v="220"/>
    <n v="22.4"/>
    <n v="4928"/>
    <n v="2770565.0299999956"/>
    <x v="13"/>
  </r>
  <r>
    <m/>
    <x v="11"/>
    <s v="Invoice"/>
    <s v="90068"/>
    <s v="PRETTY GARDENS"/>
    <s v="COLOUR MAGIC 15CM"/>
    <n v="36"/>
    <n v="21.2"/>
    <n v="763.2"/>
    <n v="2771328.2299999958"/>
    <x v="13"/>
  </r>
  <r>
    <m/>
    <x v="315"/>
    <s v="Invoice"/>
    <s v="90045"/>
    <s v="THYME SQUARE"/>
    <s v="COLOUR MAGIC 15CM"/>
    <n v="31"/>
    <n v="21.2"/>
    <n v="657.2"/>
    <n v="2771985.429999996"/>
    <x v="13"/>
  </r>
  <r>
    <m/>
    <x v="316"/>
    <s v="Invoice"/>
    <s v="90039"/>
    <s v="BUILDERS WAREHOUSE:NORTHMEAD"/>
    <s v="COLOUR MAGIC 15CM"/>
    <n v="80"/>
    <n v="22.4"/>
    <n v="1792"/>
    <n v="2773777.429999996"/>
    <x v="13"/>
  </r>
  <r>
    <m/>
    <x v="316"/>
    <s v="Invoice"/>
    <s v="90046"/>
    <s v="AGRI 2 MARKET"/>
    <s v="COLOUR MAGIC 15CM"/>
    <n v="130"/>
    <n v="17.2"/>
    <n v="2236"/>
    <n v="2776013.429999996"/>
    <x v="13"/>
  </r>
  <r>
    <m/>
    <x v="316"/>
    <s v="Invoice"/>
    <s v="90074"/>
    <s v="BUILDERS WAREHOUSE:NORWOOD"/>
    <s v="COLOUR MAGIC 15CM"/>
    <n v="48"/>
    <n v="22.4"/>
    <n v="1075.2"/>
    <n v="2777088.6299999962"/>
    <x v="13"/>
  </r>
  <r>
    <m/>
    <x v="316"/>
    <s v="Invoice"/>
    <s v="90075"/>
    <s v="HABITITNAK/KEENGRO"/>
    <s v="COLOUR MAGIC 15CM"/>
    <n v="192"/>
    <n v="17"/>
    <n v="3264"/>
    <n v="2780352.6299999962"/>
    <x v="13"/>
  </r>
  <r>
    <m/>
    <x v="91"/>
    <s v="Invoice"/>
    <s v="90050"/>
    <s v="BUILDERS WAREHOUSE:FOURWAYS"/>
    <s v="COLOUR MAGIC 15CM"/>
    <n v="20"/>
    <n v="22.4"/>
    <n v="448"/>
    <n v="2780800.6299999962"/>
    <x v="13"/>
  </r>
  <r>
    <m/>
    <x v="91"/>
    <s v="Invoice"/>
    <s v="90051"/>
    <s v="BUILDERS WAREHOUSE:RUSTENBURG"/>
    <s v="COLOUR MAGIC 15CM"/>
    <n v="80"/>
    <n v="22.4"/>
    <n v="1792"/>
    <n v="2782592.6299999962"/>
    <x v="13"/>
  </r>
  <r>
    <m/>
    <x v="91"/>
    <s v="Invoice"/>
    <s v="90053"/>
    <s v="BUILDERS WAREHOUSE:CENTURION"/>
    <s v="COLOUR MAGIC 15CM"/>
    <n v="96"/>
    <n v="22.4"/>
    <n v="2150.4"/>
    <n v="2784743.0299999961"/>
    <x v="13"/>
  </r>
  <r>
    <m/>
    <x v="91"/>
    <s v="Invoice"/>
    <s v="90055"/>
    <s v="BUILDERS WAREHOUSE:WOODLANDS"/>
    <s v="COLOUR MAGIC 15CM"/>
    <n v="32"/>
    <n v="22.4"/>
    <n v="716.8"/>
    <n v="2785459.8299999959"/>
    <x v="13"/>
  </r>
  <r>
    <m/>
    <x v="91"/>
    <s v="Invoice"/>
    <s v="90056"/>
    <s v="BUILDERS WAREHOUSE:SILVERLAKES"/>
    <s v="COLOUR MAGIC 15CM"/>
    <n v="32"/>
    <n v="22.4"/>
    <n v="716.8"/>
    <n v="2786176.6299999957"/>
    <x v="13"/>
  </r>
  <r>
    <m/>
    <x v="91"/>
    <s v="Invoice"/>
    <s v="90058"/>
    <s v="BUILDERS WAREHOUSE:LYNNWOOD"/>
    <s v="COLOUR MAGIC 15CM"/>
    <n v="32"/>
    <n v="22.4"/>
    <n v="716.8"/>
    <n v="2786893.4299999955"/>
    <x v="13"/>
  </r>
  <r>
    <m/>
    <x v="91"/>
    <s v="Invoice"/>
    <s v="90060"/>
    <s v="BUILDERS WAREHOUSE:ZAMBEZI"/>
    <s v="COLOUR MAGIC 15CM"/>
    <n v="160"/>
    <n v="22.4"/>
    <n v="3584"/>
    <n v="2790477.4299999955"/>
    <x v="13"/>
  </r>
  <r>
    <m/>
    <x v="91"/>
    <s v="Invoice"/>
    <s v="90061"/>
    <s v="ECKARDS GARDEN PAVILION"/>
    <s v="COLOUR MAGIC 15CM"/>
    <n v="60"/>
    <n v="21.2"/>
    <n v="1272"/>
    <n v="2791749.4299999955"/>
    <x v="13"/>
  </r>
  <r>
    <m/>
    <x v="91"/>
    <s v="Invoice"/>
    <s v="90065"/>
    <s v="FH CHAMBERLAIN TRADING (PTY) LTD:KYALAMI"/>
    <s v="COLOUR MAGIC 15CM"/>
    <n v="50"/>
    <n v="21.3"/>
    <n v="1065"/>
    <n v="2792814.4299999955"/>
    <x v="13"/>
  </r>
  <r>
    <m/>
    <x v="92"/>
    <s v="Invoice"/>
    <s v="90062"/>
    <s v="BUILDERS WAREHOUSE:LAMBTON"/>
    <s v="COLOUR MAGIC 15CM"/>
    <n v="71"/>
    <n v="22.4"/>
    <n v="1590.4"/>
    <n v="2794404.8299999954"/>
    <x v="13"/>
  </r>
  <r>
    <m/>
    <x v="92"/>
    <s v="Invoice"/>
    <s v="90077"/>
    <s v="BUILDERS WAREHOUSE:SOUTHGATE"/>
    <s v="COLOUR MAGIC 15CM"/>
    <n v="40"/>
    <n v="22.4"/>
    <n v="896"/>
    <n v="2795300.8299999954"/>
    <x v="13"/>
  </r>
  <r>
    <m/>
    <x v="92"/>
    <s v="Invoice"/>
    <s v="90078"/>
    <s v="BUILDERS WAREHOUSE:HARTEBEESPOORT"/>
    <s v="COLOUR MAGIC 15CM"/>
    <n v="150"/>
    <n v="22.4"/>
    <n v="3360"/>
    <n v="2798660.8299999954"/>
    <x v="13"/>
  </r>
  <r>
    <m/>
    <x v="92"/>
    <s v="Invoice"/>
    <s v="90091"/>
    <s v="BUILDERS WAREHOUSE:MAFIKENG"/>
    <s v="COLOUR MAGIC 15CM"/>
    <n v="200"/>
    <n v="22.4"/>
    <n v="4480"/>
    <n v="2803140.8299999954"/>
    <x v="13"/>
  </r>
  <r>
    <m/>
    <x v="37"/>
    <s v="Invoice"/>
    <s v="90082"/>
    <s v="BUILDERS WAREHOUSE:NORWOOD"/>
    <s v="COLOUR MAGIC 15CM"/>
    <n v="40"/>
    <n v="22.4"/>
    <n v="896"/>
    <n v="2804036.8299999954"/>
    <x v="13"/>
  </r>
  <r>
    <m/>
    <x v="37"/>
    <s v="Invoice"/>
    <s v="90085"/>
    <s v="BUILDERS WAREHOUSE:GREENSTONE"/>
    <s v="COLOUR MAGIC 15CM"/>
    <n v="80"/>
    <n v="22.4"/>
    <n v="1792"/>
    <n v="2805828.8299999954"/>
    <x v="13"/>
  </r>
  <r>
    <m/>
    <x v="37"/>
    <s v="Invoice"/>
    <s v="90086"/>
    <s v="BUILDERS WAREHOUSE:KEMPTON PARK"/>
    <s v="COLOUR MAGIC 15CM"/>
    <n v="82"/>
    <n v="22.4"/>
    <n v="1836.8"/>
    <n v="2807665.6299999952"/>
    <x v="13"/>
  </r>
  <r>
    <m/>
    <x v="37"/>
    <s v="Invoice"/>
    <s v="90089"/>
    <s v="LITTLE AUSTRIA"/>
    <s v="COLOUR MAGIC 15CM"/>
    <n v="24"/>
    <n v="21.2"/>
    <n v="508.8"/>
    <n v="2808174.429999995"/>
    <x v="13"/>
  </r>
  <r>
    <m/>
    <x v="37"/>
    <s v="Invoice"/>
    <s v="90090"/>
    <s v="BUILDERS WAREHOUSE:NOORDHEUWEL"/>
    <s v="COLOUR MAGIC 15CM"/>
    <n v="60"/>
    <n v="22.4"/>
    <n v="1344"/>
    <n v="2809518.429999995"/>
    <x v="13"/>
  </r>
  <r>
    <m/>
    <x v="37"/>
    <s v="Invoice"/>
    <s v="90110"/>
    <s v="PRETTY GARDENS"/>
    <s v="PACHYPHYTUM 12CM"/>
    <n v="10"/>
    <n v="21.2"/>
    <n v="212"/>
    <n v="2809730.429999995"/>
    <x v="4"/>
  </r>
  <r>
    <m/>
    <x v="37"/>
    <s v="Invoice"/>
    <s v="90112"/>
    <s v="PLANT FACTORY"/>
    <s v="COLOUR MAGIC 15CM"/>
    <n v="36"/>
    <n v="21.2"/>
    <n v="763.2"/>
    <n v="2810493.6299999952"/>
    <x v="13"/>
  </r>
  <r>
    <m/>
    <x v="37"/>
    <s v="Invoice"/>
    <s v="90113"/>
    <s v="BUILDERS WAREHOUSE:BLOEMFONTEIN"/>
    <s v="COLOUR MAGIC 15CM"/>
    <n v="213"/>
    <n v="22.4"/>
    <n v="4771.2"/>
    <n v="2815264.8299999954"/>
    <x v="13"/>
  </r>
  <r>
    <m/>
    <x v="37"/>
    <s v="Invoice"/>
    <s v="90114"/>
    <s v="BUILDERS WAREHOUSE:NEWCASTLE"/>
    <s v="COLOUR MAGIC 15CM"/>
    <n v="162"/>
    <n v="22.4"/>
    <n v="3628.8"/>
    <n v="2818893.6299999952"/>
    <x v="13"/>
  </r>
  <r>
    <m/>
    <x v="93"/>
    <s v="Invoice"/>
    <s v="90095"/>
    <s v="BUILDERS WAREHOUSE:SUNWARD PARK"/>
    <s v="COLOUR MAGIC 15CM"/>
    <n v="80"/>
    <n v="22.4"/>
    <n v="1792"/>
    <n v="2820685.6299999952"/>
    <x v="13"/>
  </r>
  <r>
    <m/>
    <x v="93"/>
    <s v="Invoice"/>
    <s v="90104"/>
    <s v="THYME SQUARE"/>
    <s v="COLOUR MAGIC 15CM"/>
    <n v="40"/>
    <n v="21.2"/>
    <n v="848"/>
    <n v="2821533.6299999952"/>
    <x v="13"/>
  </r>
  <r>
    <m/>
    <x v="93"/>
    <s v="Invoice"/>
    <s v="90107"/>
    <s v="GARDENSHOP PARKTOWN"/>
    <s v="PETUNIA CARPET PINK 15CM (SPECIAL)"/>
    <n v="50"/>
    <n v="16.95"/>
    <n v="847.5"/>
    <n v="2822381.1299999952"/>
    <x v="13"/>
  </r>
  <r>
    <m/>
    <x v="93"/>
    <s v="Invoice"/>
    <s v="90107"/>
    <s v="GARDENSHOP PARKTOWN"/>
    <s v="VINCA VICTORY MIX 15CM (SPECIAL)"/>
    <n v="30"/>
    <n v="16.95"/>
    <n v="508.5"/>
    <n v="2822889.6299999952"/>
    <x v="13"/>
  </r>
  <r>
    <m/>
    <x v="93"/>
    <s v="Invoice"/>
    <s v="90107"/>
    <s v="GARDENSHOP PARKTOWN"/>
    <s v="VINCA VICTORY PURPLE 15CM (SPECIAL)"/>
    <n v="30"/>
    <n v="16.95"/>
    <n v="508.5"/>
    <n v="2823398.1299999952"/>
    <x v="13"/>
  </r>
  <r>
    <m/>
    <x v="93"/>
    <s v="Invoice"/>
    <s v="90107"/>
    <s v="GARDENSHOP PARKTOWN"/>
    <s v="VINCA VICTORY STRAWBERRY PUNCH 15CM (SPECIAL)"/>
    <n v="9"/>
    <n v="16.95"/>
    <n v="152.55000000000001"/>
    <n v="2823550.679999995"/>
    <x v="13"/>
  </r>
  <r>
    <m/>
    <x v="93"/>
    <s v="Invoice"/>
    <s v="90107"/>
    <s v="GARDENSHOP PARKTOWN"/>
    <s v="COLOUR MAGIC 15CM"/>
    <n v="31"/>
    <n v="21.2"/>
    <n v="657.2"/>
    <n v="2824207.8799999952"/>
    <x v="13"/>
  </r>
  <r>
    <m/>
    <x v="93"/>
    <s v="Invoice"/>
    <s v="90119"/>
    <s v="BUILDERS WAREHOUSE:POLOKWANE"/>
    <s v="COLOUR MAGIC 15CM"/>
    <n v="50"/>
    <n v="22.4"/>
    <n v="1120"/>
    <n v="2825327.8799999952"/>
    <x v="13"/>
  </r>
  <r>
    <m/>
    <x v="93"/>
    <s v="Invoice"/>
    <s v="90120"/>
    <s v="BUILDERS WAREHOUSE:BAOBAB"/>
    <s v="COLOUR MAGIC 15CM"/>
    <n v="50"/>
    <n v="22.4"/>
    <n v="1120"/>
    <n v="2826447.8799999952"/>
    <x v="13"/>
  </r>
  <r>
    <m/>
    <x v="94"/>
    <s v="Invoice"/>
    <s v="90116"/>
    <s v="BUILDERS WAREHOUSE:BOKSBURG (NEW)"/>
    <s v="COLOUR MAGIC 15CM"/>
    <n v="64"/>
    <n v="22.4"/>
    <n v="1433.6"/>
    <n v="2827881.4799999953"/>
    <x v="13"/>
  </r>
  <r>
    <m/>
    <x v="94"/>
    <s v="Invoice"/>
    <s v="90132"/>
    <s v="HABITITNAK/KEENGRO"/>
    <s v="COLOUR MAGIC 15CM (SPECIAL)"/>
    <n v="112"/>
    <n v="16.95"/>
    <n v="1898.4"/>
    <n v="2829779.8799999952"/>
    <x v="13"/>
  </r>
  <r>
    <m/>
    <x v="94"/>
    <s v="Invoice"/>
    <s v="90142"/>
    <s v="BUILDERS WAREHOUSE:BOKSBURG (NEW)"/>
    <s v="COLOUR MAGIC 15CM"/>
    <n v="100"/>
    <n v="22.4"/>
    <n v="2240"/>
    <n v="2832019.8799999952"/>
    <x v="13"/>
  </r>
  <r>
    <m/>
    <x v="94"/>
    <s v="Invoice"/>
    <s v="90143"/>
    <s v="BUILDERS WAREHOUSE:ROBINDALE"/>
    <s v="COLOUR MAGIC 15CM"/>
    <n v="96"/>
    <n v="22.4"/>
    <n v="2150.4"/>
    <n v="2834170.2799999951"/>
    <x v="13"/>
  </r>
  <r>
    <m/>
    <x v="94"/>
    <s v="Invoice"/>
    <s v="90145"/>
    <s v="BUILDERS WAREHOUSE:STRUBENS VALLEY"/>
    <s v="COLOUR MAGIC 15CM"/>
    <n v="80"/>
    <n v="22.4"/>
    <n v="1792"/>
    <n v="2835962.2799999951"/>
    <x v="13"/>
  </r>
  <r>
    <m/>
    <x v="94"/>
    <s v="Invoice"/>
    <s v="90153"/>
    <s v="RAINBOW GARDEN AND HOME CENTRE"/>
    <s v="PETUNIA 15CM (SPECIAL)"/>
    <n v="48"/>
    <n v="16.95"/>
    <n v="813.6"/>
    <n v="2836775.8799999952"/>
    <x v="13"/>
  </r>
  <r>
    <m/>
    <x v="94"/>
    <s v="Invoice"/>
    <s v="90153"/>
    <s v="RAINBOW GARDEN AND HOME CENTRE"/>
    <s v="VINCA 15CM (SPECIAL)"/>
    <n v="16"/>
    <n v="16.95"/>
    <n v="271.2"/>
    <n v="2837047.0799999954"/>
    <x v="13"/>
  </r>
  <r>
    <m/>
    <x v="94"/>
    <s v="Invoice"/>
    <s v="90153"/>
    <s v="RAINBOW GARDEN AND HOME CENTRE"/>
    <s v="COLOUR MAGIC 15CM"/>
    <n v="48"/>
    <n v="21.2"/>
    <n v="1017.6"/>
    <n v="2838064.6799999955"/>
    <x v="13"/>
  </r>
  <r>
    <m/>
    <x v="94"/>
    <s v="Invoice"/>
    <s v="90154"/>
    <s v="SHARONDALE GARDEN CENTRE"/>
    <s v="PETUNIA 15CM (SPECIAL)"/>
    <n v="32"/>
    <n v="16.95"/>
    <n v="542.4"/>
    <n v="2838607.0799999954"/>
    <x v="13"/>
  </r>
  <r>
    <m/>
    <x v="94"/>
    <s v="Invoice"/>
    <s v="90154"/>
    <s v="SHARONDALE GARDEN CENTRE"/>
    <s v="VINCA 15CM (SPECIAL)"/>
    <n v="32"/>
    <n v="16.95"/>
    <n v="542.4"/>
    <n v="2839149.4799999953"/>
    <x v="13"/>
  </r>
  <r>
    <m/>
    <x v="95"/>
    <s v="Invoice"/>
    <s v="90122"/>
    <s v="BUILDERS WAREHOUSE:FOURWAYS"/>
    <s v="COLOUR MAGIC 15CM"/>
    <n v="30"/>
    <n v="22.4"/>
    <n v="672"/>
    <n v="2839821.4799999953"/>
    <x v="13"/>
  </r>
  <r>
    <m/>
    <x v="95"/>
    <s v="Invoice"/>
    <s v="90123"/>
    <s v="BUILDERS WAREHOUSE:BRYANSTON"/>
    <s v="COLOUR MAGIC 15CM"/>
    <n v="20"/>
    <n v="22.4"/>
    <n v="448"/>
    <n v="2840269.4799999953"/>
    <x v="13"/>
  </r>
  <r>
    <m/>
    <x v="95"/>
    <s v="Invoice"/>
    <s v="90124"/>
    <s v="BUILDERS WAREHOUSE:RIVONIA"/>
    <s v="COLOUR MAGIC 15CM"/>
    <n v="60"/>
    <n v="22.4"/>
    <n v="1344"/>
    <n v="2841613.4799999953"/>
    <x v="13"/>
  </r>
  <r>
    <m/>
    <x v="95"/>
    <s v="Invoice"/>
    <s v="90126"/>
    <s v="BUILDERS WAREHOUSE:CHERRY LANE"/>
    <s v="COLOUR MAGIC 15CM"/>
    <n v="120"/>
    <n v="22.4"/>
    <n v="2688"/>
    <n v="2844301.4799999953"/>
    <x v="13"/>
  </r>
  <r>
    <m/>
    <x v="95"/>
    <s v="Invoice"/>
    <s v="90127"/>
    <s v="LIFESTYLE HOME GARDEN"/>
    <s v="COLOUR MAGIC 15CM"/>
    <n v="130"/>
    <n v="20"/>
    <n v="2600"/>
    <n v="2846901.4799999953"/>
    <x v="13"/>
  </r>
  <r>
    <m/>
    <x v="95"/>
    <s v="Invoice"/>
    <s v="90131"/>
    <s v="BUILDERS WAREHOUSE:ERASMUS PARK"/>
    <s v="COLOUR MAGIC 15CM"/>
    <n v="200"/>
    <n v="22.4"/>
    <n v="4480"/>
    <n v="2851381.4799999953"/>
    <x v="13"/>
  </r>
  <r>
    <m/>
    <x v="95"/>
    <s v="Invoice"/>
    <s v="90140"/>
    <s v="BUILDERS WAREHOUSE:LYNNWOOD"/>
    <s v="COLOUR MAGIC 15CM"/>
    <n v="80"/>
    <n v="22.4"/>
    <n v="1792"/>
    <n v="2853173.4799999953"/>
    <x v="13"/>
  </r>
  <r>
    <m/>
    <x v="95"/>
    <s v="Invoice"/>
    <s v="90158"/>
    <s v="BUILDERS WAREHOUSE:SECUNDA"/>
    <s v="COLOUR MAGIC 15CM"/>
    <n v="112"/>
    <n v="22.4"/>
    <n v="2508.8000000000002"/>
    <n v="2855682.2799999951"/>
    <x v="13"/>
  </r>
  <r>
    <m/>
    <x v="96"/>
    <s v="Invoice"/>
    <s v="90129"/>
    <s v="FH CHAMBERLAIN TRADING (PTY) LTD:RIVIERA"/>
    <s v="COLOUR MAGIC 15CM"/>
    <n v="70"/>
    <n v="21.3"/>
    <n v="1491"/>
    <n v="2857173.2799999951"/>
    <x v="13"/>
  </r>
  <r>
    <m/>
    <x v="96"/>
    <s v="Invoice"/>
    <s v="90148"/>
    <s v="GARDEN CREATIONS"/>
    <s v="COLOUR MAGIC 15CM"/>
    <n v="10"/>
    <n v="21.2"/>
    <n v="212"/>
    <n v="2857385.2799999951"/>
    <x v="13"/>
  </r>
  <r>
    <m/>
    <x v="96"/>
    <s v="Invoice"/>
    <s v="90150"/>
    <s v="RIVERSIDE MICA"/>
    <s v="COLP PETUNIA ASSORTED15CM (SPECIAL)"/>
    <n v="12"/>
    <n v="16.95"/>
    <n v="203.4"/>
    <n v="2857588.679999995"/>
    <x v="13"/>
  </r>
  <r>
    <m/>
    <x v="96"/>
    <s v="Invoice"/>
    <s v="90150"/>
    <s v="RIVERSIDE MICA"/>
    <s v="COLP PETUNIA ASSORTED 15CM"/>
    <n v="2"/>
    <n v="21.99"/>
    <n v="43.98"/>
    <n v="2857632.659999995"/>
    <x v="13"/>
  </r>
  <r>
    <m/>
    <x v="96"/>
    <s v="Invoice"/>
    <s v="90150"/>
    <s v="RIVERSIDE MICA"/>
    <s v="COLP ALYSSUM ASSORTED 15CM"/>
    <n v="3"/>
    <n v="21.99"/>
    <n v="65.97"/>
    <n v="2857698.6299999952"/>
    <x v="13"/>
  </r>
  <r>
    <m/>
    <x v="96"/>
    <s v="Invoice"/>
    <s v="90151"/>
    <s v="FH CHAMBERLAIN TRADING (PTY) LTD:MONTANA"/>
    <s v="COLOUR MAGIC 15CM"/>
    <n v="200"/>
    <n v="21.3"/>
    <n v="4260"/>
    <n v="2861958.6299999952"/>
    <x v="13"/>
  </r>
  <r>
    <m/>
    <x v="96"/>
    <s v="Invoice"/>
    <s v="90152"/>
    <s v="BUILDERS WAREHOUSE:CRAIGHALL PARK"/>
    <s v="COLOUR MAGIC 15CM"/>
    <n v="20"/>
    <n v="22.4"/>
    <n v="448"/>
    <n v="2862406.6299999952"/>
    <x v="13"/>
  </r>
  <r>
    <m/>
    <x v="96"/>
    <s v="Invoice"/>
    <s v="90156"/>
    <s v="AGRI 2 MARKET"/>
    <s v="COLOUR MAGIC 15CM"/>
    <n v="50"/>
    <n v="17.2"/>
    <n v="860"/>
    <n v="2863266.6299999952"/>
    <x v="13"/>
  </r>
  <r>
    <m/>
    <x v="96"/>
    <s v="Invoice"/>
    <s v="90157"/>
    <s v="LOTS OF POTS CENTURION"/>
    <s v="COLOUR MAGIC 15CM"/>
    <n v="36"/>
    <n v="21.2"/>
    <n v="763.2"/>
    <n v="2864029.8299999954"/>
    <x v="13"/>
  </r>
  <r>
    <m/>
    <x v="96"/>
    <s v="Invoice"/>
    <s v="90178"/>
    <s v="BUILDERS WAREHOUSE:NELSPRUIT"/>
    <s v="COLOUR MAGIC 15CM"/>
    <n v="269"/>
    <n v="22.4"/>
    <n v="6025.6"/>
    <n v="2870055.4299999955"/>
    <x v="13"/>
  </r>
  <r>
    <m/>
    <x v="208"/>
    <s v="Invoice"/>
    <s v="90160"/>
    <s v="BUILDERS WAREHOUSE:NORTHRIDING"/>
    <s v="COLOUR MAGIC 15CM"/>
    <n v="64"/>
    <n v="22.4"/>
    <n v="1433.6"/>
    <n v="2871489.0299999956"/>
    <x v="13"/>
  </r>
  <r>
    <m/>
    <x v="208"/>
    <s v="Invoice"/>
    <s v="90161"/>
    <s v="BUILDERS WAREHOUSE:KEMPTON PARK"/>
    <s v="COLOUR MAGIC 15CM"/>
    <n v="64"/>
    <n v="22.4"/>
    <n v="1433.6"/>
    <n v="2872922.6299999957"/>
    <x v="13"/>
  </r>
  <r>
    <m/>
    <x v="208"/>
    <s v="Invoice"/>
    <s v="90162"/>
    <s v="BUILDERS WAREHOUSE:GREENSTONE"/>
    <s v="COLOUR MAGIC 15CM"/>
    <n v="32"/>
    <n v="22.4"/>
    <n v="716.8"/>
    <n v="2873639.4299999955"/>
    <x v="13"/>
  </r>
  <r>
    <m/>
    <x v="208"/>
    <s v="Invoice"/>
    <s v="90163"/>
    <s v="BUILDERS WAREHOUSE:KLERKSDORP"/>
    <s v="COLOUR MAGIC 15CM"/>
    <n v="50"/>
    <n v="22.4"/>
    <n v="1120"/>
    <n v="2874759.4299999955"/>
    <x v="13"/>
  </r>
  <r>
    <m/>
    <x v="208"/>
    <s v="Invoice"/>
    <s v="90164"/>
    <s v="FH CHAMBERLAIN TRADING (PTY) LTD:KYALAMI"/>
    <s v="COLOUR MAGIC 15CM"/>
    <n v="100"/>
    <n v="21.3"/>
    <n v="2130"/>
    <n v="2876889.4299999955"/>
    <x v="13"/>
  </r>
  <r>
    <m/>
    <x v="208"/>
    <s v="Invoice"/>
    <s v="90176"/>
    <s v="GARDENSHOP PARKTOWN"/>
    <s v="COLOUR MAGIC 15CM (MALANSEUNS SHOW SPECIAL)"/>
    <n v="50"/>
    <n v="17"/>
    <n v="850"/>
    <n v="2877739.4299999955"/>
    <x v="13"/>
  </r>
  <r>
    <m/>
    <x v="44"/>
    <s v="Invoice"/>
    <s v="90179"/>
    <s v="BUILDERS WAREHOUSE:SUNWARD PARK"/>
    <s v="COLOUR MAGIC 15CM"/>
    <n v="160"/>
    <n v="22.4"/>
    <n v="3584"/>
    <n v="2881323.4299999955"/>
    <x v="13"/>
  </r>
  <r>
    <m/>
    <x v="44"/>
    <s v="Invoice"/>
    <s v="90180"/>
    <s v="BUILDERS WAREHOUSE:NEWMARKET"/>
    <s v="COLOUR MAGIC 15CM"/>
    <n v="64"/>
    <n v="22.4"/>
    <n v="1433.6"/>
    <n v="2882757.0299999956"/>
    <x v="13"/>
  </r>
  <r>
    <m/>
    <x v="44"/>
    <s v="Invoice"/>
    <s v="90181"/>
    <s v="BUILDERS WAREHOUSE:MIDRAND"/>
    <s v="COLOUR MAGIC 15CM"/>
    <n v="40"/>
    <n v="22.4"/>
    <n v="896"/>
    <n v="2883653.0299999956"/>
    <x v="13"/>
  </r>
  <r>
    <m/>
    <x v="44"/>
    <s v="Invoice"/>
    <s v="90182"/>
    <s v="BUILDERS WAREHOUSE:CARNIVAL MALL"/>
    <s v="COLOUR MAGIC 15CM"/>
    <n v="32"/>
    <n v="22.4"/>
    <n v="716.8"/>
    <n v="2884369.8299999954"/>
    <x v="13"/>
  </r>
  <r>
    <m/>
    <x v="44"/>
    <s v="Invoice"/>
    <s v="90183"/>
    <s v="BUILDERS WAREHOUSE:RIVONIA"/>
    <s v="COLOUR MAGIC 15CM"/>
    <n v="16"/>
    <n v="22.4"/>
    <n v="358.4"/>
    <n v="2884728.2299999953"/>
    <x v="13"/>
  </r>
  <r>
    <m/>
    <x v="44"/>
    <s v="Invoice"/>
    <s v="90184"/>
    <s v="BUILDERS WAREHOUSE:FOURWAYS"/>
    <s v="COLOUR MAGIC 15CM"/>
    <n v="40"/>
    <n v="22.4"/>
    <n v="896"/>
    <n v="2885624.2299999953"/>
    <x v="13"/>
  </r>
  <r>
    <m/>
    <x v="44"/>
    <s v="Invoice"/>
    <s v="90185"/>
    <s v="BUILDERS WAREHOUSE:NORTHMEAD"/>
    <s v="COLOUR MAGIC 15CM"/>
    <n v="30"/>
    <n v="22.4"/>
    <n v="672"/>
    <n v="2886296.2299999953"/>
    <x v="13"/>
  </r>
  <r>
    <m/>
    <x v="44"/>
    <s v="Invoice"/>
    <s v="90186"/>
    <s v="BUILDERS WAREHOUSE:MIDDELBURG"/>
    <s v="COLOUR MAGIC 15CM"/>
    <n v="30"/>
    <n v="22.4"/>
    <n v="672"/>
    <n v="2886968.2299999953"/>
    <x v="13"/>
  </r>
  <r>
    <m/>
    <x v="44"/>
    <s v="Invoice"/>
    <s v="90189"/>
    <s v="BUILDERS WAREHOUSE:EDENVALE"/>
    <s v="COLOUR MAGIC 15CM"/>
    <n v="60"/>
    <n v="22.4"/>
    <n v="1344"/>
    <n v="2888312.2299999953"/>
    <x v="13"/>
  </r>
  <r>
    <m/>
    <x v="44"/>
    <s v="Invoice"/>
    <s v="90191"/>
    <s v="BUILDERS WAREHOUSE:GLEN EAGLES"/>
    <s v="COLOUR MAGIC 15CM"/>
    <n v="95"/>
    <n v="22.4"/>
    <n v="2128"/>
    <n v="2890440.2299999953"/>
    <x v="13"/>
  </r>
  <r>
    <m/>
    <x v="44"/>
    <s v="Invoice"/>
    <s v="90193"/>
    <s v="THYME SQUARE"/>
    <s v="COLOUR MAGIC 15CM"/>
    <n v="40"/>
    <n v="21.2"/>
    <n v="848"/>
    <n v="2891288.2299999953"/>
    <x v="13"/>
  </r>
  <r>
    <m/>
    <x v="44"/>
    <s v="Invoice"/>
    <s v="90197"/>
    <s v="BUILDERS WAREHOUSE:BETHLEHEM"/>
    <s v="COLOUR MAGIC 15CM"/>
    <n v="140"/>
    <n v="22.4"/>
    <n v="3136"/>
    <n v="2894424.2299999953"/>
    <x v="13"/>
  </r>
  <r>
    <m/>
    <x v="269"/>
    <s v="Invoice"/>
    <s v="90194"/>
    <s v="AGRI 2 MARKET"/>
    <s v="COLOUR MAGIC 15CM"/>
    <n v="100"/>
    <n v="17.2"/>
    <n v="1720"/>
    <n v="2896144.2299999953"/>
    <x v="13"/>
  </r>
  <r>
    <m/>
    <x v="60"/>
    <s v="Invoice"/>
    <s v="90196"/>
    <s v="BUILDERS WAREHOUSE:BOKSBURG (NEW)"/>
    <s v="COLOUR MAGIC 15CM"/>
    <n v="160"/>
    <n v="22.4"/>
    <n v="3584"/>
    <n v="2899728.2299999953"/>
    <x v="13"/>
  </r>
  <r>
    <m/>
    <x v="60"/>
    <s v="Invoice"/>
    <s v="90213"/>
    <s v="HABITITNAK/KEENGRO"/>
    <s v="COLOUR MAGIC 15CM"/>
    <n v="119"/>
    <n v="17"/>
    <n v="2023"/>
    <n v="2901751.2299999953"/>
    <x v="13"/>
  </r>
  <r>
    <m/>
    <x v="61"/>
    <s v="Invoice"/>
    <s v="90200"/>
    <s v="BUILDERS WAREHOUSE:RUSTENBURG"/>
    <s v="COLOUR MAGIC 15CM"/>
    <n v="160"/>
    <n v="22.4"/>
    <n v="3584"/>
    <n v="2905335.2299999953"/>
    <x v="13"/>
  </r>
  <r>
    <m/>
    <x v="61"/>
    <s v="Invoice"/>
    <s v="90201"/>
    <s v="BUILDERS WAREHOUSE:RIVONIA"/>
    <s v="COLOUR MAGIC 15CM"/>
    <n v="40"/>
    <n v="22.4"/>
    <n v="896"/>
    <n v="2906231.2299999953"/>
    <x v="13"/>
  </r>
  <r>
    <m/>
    <x v="61"/>
    <s v="Invoice"/>
    <s v="90202"/>
    <s v="BUILDERS WAREHOUSE:RASLOUW"/>
    <s v="COLOUR MAGIC 15CM"/>
    <n v="72"/>
    <n v="22.4"/>
    <n v="1612.8"/>
    <n v="2907844.0299999951"/>
    <x v="13"/>
  </r>
  <r>
    <m/>
    <x v="61"/>
    <s v="Invoice"/>
    <s v="90203"/>
    <s v="BUILDERS WAREHOUSE:CENTURION"/>
    <s v="COLOUR MAGIC 15CM"/>
    <n v="100"/>
    <n v="22.4"/>
    <n v="2240"/>
    <n v="2910084.0299999951"/>
    <x v="13"/>
  </r>
  <r>
    <m/>
    <x v="61"/>
    <s v="Invoice"/>
    <s v="90204"/>
    <s v="BUILDERS WAREHOUSE:BRYANSTON"/>
    <s v="COLOUR MAGIC 15CM"/>
    <n v="10"/>
    <n v="22.4"/>
    <n v="224"/>
    <n v="2910308.0299999951"/>
    <x v="13"/>
  </r>
  <r>
    <m/>
    <x v="61"/>
    <s v="Invoice"/>
    <s v="90205"/>
    <s v="BUILDERS WAREHOUSE:GEZINA NEW"/>
    <s v="COLOUR MAGIC 15CM"/>
    <n v="40"/>
    <n v="22.4"/>
    <n v="896"/>
    <n v="2911204.0299999951"/>
    <x v="13"/>
  </r>
  <r>
    <m/>
    <x v="61"/>
    <s v="Invoice"/>
    <s v="90208"/>
    <s v="MONTROSE NURSERY"/>
    <s v="COLOUR MAGIC 15CM"/>
    <n v="25"/>
    <n v="21.2"/>
    <n v="530"/>
    <n v="2911734.0299999951"/>
    <x v="13"/>
  </r>
  <r>
    <m/>
    <x v="61"/>
    <s v="Invoice"/>
    <s v="90210"/>
    <s v="BUILDERS WAREHOUSE:LYNNWOOD"/>
    <s v="COLOUR MAGIC 15CM"/>
    <n v="32"/>
    <n v="22.4"/>
    <n v="716.8"/>
    <n v="2912450.829999995"/>
    <x v="13"/>
  </r>
  <r>
    <m/>
    <x v="97"/>
    <s v="Invoice"/>
    <s v="90198"/>
    <s v="BUILDERS WAREHOUSE:ZAMBEZI"/>
    <s v="COLOUR MAGIC 15CM"/>
    <n v="80"/>
    <n v="22.4"/>
    <n v="1792"/>
    <n v="2914242.829999995"/>
    <x v="13"/>
  </r>
  <r>
    <m/>
    <x v="62"/>
    <s v="Invoice"/>
    <s v="90225"/>
    <s v="BUILDERS WAREHOUSE:KLERKSDORP"/>
    <s v="COLOUR MAGIC 15CM"/>
    <n v="40"/>
    <n v="22.4"/>
    <n v="896"/>
    <n v="2915138.829999995"/>
    <x v="13"/>
  </r>
  <r>
    <m/>
    <x v="62"/>
    <s v="Invoice"/>
    <s v="90226"/>
    <s v="BUILDERS WAREHOUSE:STRUBENS VALLEY"/>
    <s v="COLOUR MAGIC 15CM"/>
    <n v="32"/>
    <n v="22.4"/>
    <n v="716.8"/>
    <n v="2915855.6299999948"/>
    <x v="13"/>
  </r>
  <r>
    <m/>
    <x v="62"/>
    <s v="Invoice"/>
    <s v="90227"/>
    <s v="BUILDERS WAREHOUSE:NOORDHEUWEL"/>
    <s v="COLOUR MAGIC 15CM"/>
    <n v="36"/>
    <n v="22.4"/>
    <n v="806.4"/>
    <n v="2916662.0299999947"/>
    <x v="13"/>
  </r>
  <r>
    <m/>
    <x v="62"/>
    <s v="Invoice"/>
    <s v="90228"/>
    <s v="BUILDERS WAREHOUSE:GREENSTONE"/>
    <s v="COLOUR MAGIC 15CM"/>
    <n v="80"/>
    <n v="22.4"/>
    <n v="1792"/>
    <n v="2918454.0299999947"/>
    <x v="13"/>
  </r>
  <r>
    <m/>
    <x v="62"/>
    <s v="Invoice"/>
    <s v="90229"/>
    <s v="BUILDERS WAREHOUSE:KEMPTON PARK"/>
    <s v="COLOUR MAGIC 15CM"/>
    <n v="48"/>
    <n v="22.4"/>
    <n v="1075.2"/>
    <n v="2919529.2299999949"/>
    <x v="13"/>
  </r>
  <r>
    <m/>
    <x v="62"/>
    <s v="Invoice"/>
    <s v="90232"/>
    <s v="BUILDERS WAREHOUSE:ROBINDALE"/>
    <s v="COLOUR MAGIC 15CM"/>
    <n v="80"/>
    <n v="22.4"/>
    <n v="1792"/>
    <n v="2921321.2299999949"/>
    <x v="13"/>
  </r>
  <r>
    <m/>
    <x v="62"/>
    <s v="Invoice"/>
    <s v="90233"/>
    <s v="BUILDERS WAREHOUSE:BEDFORDVIEW"/>
    <s v="COLOUR MAGIC 15CM"/>
    <n v="32"/>
    <n v="22.4"/>
    <n v="716.8"/>
    <n v="2922038.0299999947"/>
    <x v="13"/>
  </r>
  <r>
    <m/>
    <x v="62"/>
    <s v="Invoice"/>
    <s v="90237"/>
    <s v="RIVERSIDE MICA"/>
    <s v="MARIGOLD 15CM"/>
    <n v="3"/>
    <n v="21.99"/>
    <n v="65.97"/>
    <n v="2922103.9999999949"/>
    <x v="13"/>
  </r>
  <r>
    <m/>
    <x v="62"/>
    <s v="Invoice"/>
    <s v="90237"/>
    <s v="RIVERSIDE MICA"/>
    <s v="PETUNIA 15CM"/>
    <n v="8"/>
    <n v="21.99"/>
    <n v="175.92"/>
    <n v="2922279.9199999948"/>
    <x v="13"/>
  </r>
  <r>
    <m/>
    <x v="62"/>
    <s v="Invoice"/>
    <s v="90237"/>
    <s v="RIVERSIDE MICA"/>
    <s v="SALVIA  15CM"/>
    <n v="12"/>
    <n v="21.99"/>
    <n v="263.88"/>
    <n v="2922543.7999999947"/>
    <x v="13"/>
  </r>
  <r>
    <m/>
    <x v="62"/>
    <s v="Invoice"/>
    <s v="90237"/>
    <s v="RIVERSIDE MICA"/>
    <s v="VINCA 15CM"/>
    <n v="8"/>
    <n v="21.99"/>
    <n v="175.92"/>
    <n v="2922719.7199999946"/>
    <x v="13"/>
  </r>
  <r>
    <m/>
    <x v="62"/>
    <s v="Invoice"/>
    <s v="90250"/>
    <s v="BUILDERS WAREHOUSE:NEWCASTLE"/>
    <s v="COLOUR MAGIC 15CM"/>
    <n v="128"/>
    <n v="22.4"/>
    <n v="2867.2"/>
    <n v="2925586.9199999948"/>
    <x v="13"/>
  </r>
  <r>
    <m/>
    <x v="38"/>
    <s v="Invoice"/>
    <s v="90239"/>
    <s v="PRETTY GARDENS"/>
    <s v="COLOUR MAGIC 15CM"/>
    <n v="30"/>
    <n v="21.2"/>
    <n v="636"/>
    <n v="2926222.9199999948"/>
    <x v="13"/>
  </r>
  <r>
    <m/>
    <x v="38"/>
    <s v="Invoice"/>
    <s v="90240"/>
    <s v="BUILDERS WAREHOUSE:CEDAR SQUARE"/>
    <s v="COLOUR MAGIC 15CM"/>
    <n v="50"/>
    <n v="22.4"/>
    <n v="1120"/>
    <n v="2927342.9199999948"/>
    <x v="13"/>
  </r>
  <r>
    <m/>
    <x v="38"/>
    <s v="Invoice"/>
    <s v="90241"/>
    <s v="BUILDERS WAREHOUSE:NEWMARKET"/>
    <s v="COLOUR MAGIC 15CM"/>
    <n v="80"/>
    <n v="22.4"/>
    <n v="1792"/>
    <n v="2929134.9199999948"/>
    <x v="13"/>
  </r>
  <r>
    <m/>
    <x v="38"/>
    <s v="Invoice"/>
    <s v="90242"/>
    <s v="BUILDERS WAREHOUSE:RIVONIA"/>
    <s v="COLOUR MAGIC 15CM"/>
    <n v="46"/>
    <n v="22.4"/>
    <n v="1030.4000000000001"/>
    <n v="2930165.3199999947"/>
    <x v="13"/>
  </r>
  <r>
    <m/>
    <x v="38"/>
    <s v="Invoice"/>
    <s v="90244"/>
    <s v="BUILDERS WAREHOUSE:FOURWAYS"/>
    <s v="COLOUR MAGIC 15CM"/>
    <n v="20"/>
    <n v="22.4"/>
    <n v="448"/>
    <n v="2930613.3199999947"/>
    <x v="13"/>
  </r>
  <r>
    <m/>
    <x v="38"/>
    <s v="Invoice"/>
    <s v="90247"/>
    <s v="THYME SQUARE"/>
    <s v="COLOUR MAGIC 15CM"/>
    <n v="10"/>
    <n v="21.2"/>
    <n v="212"/>
    <n v="2930825.3199999947"/>
    <x v="13"/>
  </r>
  <r>
    <m/>
    <x v="38"/>
    <s v="Invoice"/>
    <s v="90253"/>
    <s v="PRETTY GARDENS"/>
    <s v="COLOUR MAGIC 15CM"/>
    <n v="16"/>
    <n v="21.2"/>
    <n v="339.2"/>
    <n v="2931164.5199999949"/>
    <x v="13"/>
  </r>
  <r>
    <m/>
    <x v="38"/>
    <s v="Invoice"/>
    <s v="90256"/>
    <s v="BUILDERS WAREHOUSE:BLOEMFONTEIN"/>
    <s v="COLOUR MAGIC 15CM"/>
    <n v="217"/>
    <n v="22.4"/>
    <n v="4860.8"/>
    <n v="2936025.3199999947"/>
    <x v="13"/>
  </r>
  <r>
    <m/>
    <x v="270"/>
    <s v="Invoice"/>
    <s v="90251"/>
    <s v="BUILDERS WAREHOUSE:WOODLANDS"/>
    <s v="COLOUR MAGIC 15CM"/>
    <n v="80"/>
    <n v="22.4"/>
    <n v="1792"/>
    <n v="2937817.3199999947"/>
    <x v="13"/>
  </r>
  <r>
    <m/>
    <x v="270"/>
    <s v="Invoice"/>
    <s v="90266"/>
    <s v="HABITITNAK/KEENGRO"/>
    <s v="COLOUR MAGIC 15CM"/>
    <n v="96"/>
    <n v="17"/>
    <n v="1632"/>
    <n v="2939449.3199999947"/>
    <x v="13"/>
  </r>
  <r>
    <m/>
    <x v="270"/>
    <s v="Invoice"/>
    <s v="90276"/>
    <s v="BUILDERS WAREHOUSE:KEMPTON PARK"/>
    <s v="COLOUR MAGIC 15CM"/>
    <n v="48"/>
    <n v="22.4"/>
    <n v="1075.2"/>
    <n v="2940524.5199999949"/>
    <x v="13"/>
  </r>
  <r>
    <m/>
    <x v="63"/>
    <s v="Invoice"/>
    <s v="90257"/>
    <s v="BUILDERS WAREHOUSE:CEDAR SQUARE"/>
    <s v="COLOUR MAGIC 15CM"/>
    <n v="30"/>
    <n v="22.4"/>
    <n v="672"/>
    <n v="2941196.5199999949"/>
    <x v="13"/>
  </r>
  <r>
    <m/>
    <x v="63"/>
    <s v="Invoice"/>
    <s v="90259"/>
    <s v="BUILDERS WAREHOUSE:RIVONIA"/>
    <s v="COLOUR MAGIC 15CM"/>
    <n v="50"/>
    <n v="22.4"/>
    <n v="1120"/>
    <n v="2942316.5199999949"/>
    <x v="13"/>
  </r>
  <r>
    <m/>
    <x v="63"/>
    <s v="Invoice"/>
    <s v="90262"/>
    <s v="BUILDERS WAREHOUSE:ERASMUS PARK"/>
    <s v="COLOUR MAGIC 15CM"/>
    <n v="64"/>
    <n v="22.4"/>
    <n v="1433.6"/>
    <n v="2943750.119999995"/>
    <x v="13"/>
  </r>
  <r>
    <m/>
    <x v="63"/>
    <s v="Invoice"/>
    <s v="90263"/>
    <s v="BUILDERS WAREHOUSE:SILVERLAKES"/>
    <s v="COLOUR MAGIC 15CM"/>
    <n v="40"/>
    <n v="22.4"/>
    <n v="896"/>
    <n v="2944646.119999995"/>
    <x v="13"/>
  </r>
  <r>
    <m/>
    <x v="63"/>
    <s v="Invoice"/>
    <s v="90265"/>
    <s v="LIFESTYLE HOME GARDEN"/>
    <s v="COLOUR MAGIC 15CM"/>
    <n v="80"/>
    <n v="20"/>
    <n v="1600"/>
    <n v="2946246.119999995"/>
    <x v="13"/>
  </r>
  <r>
    <m/>
    <x v="64"/>
    <s v="Invoice"/>
    <s v="90280"/>
    <s v="FH CHAMBERLAIN TRADING (PTY) LTD:KYALAMI"/>
    <s v="COLOUR MAGIC 15CM"/>
    <n v="60"/>
    <n v="21.3"/>
    <n v="1278"/>
    <n v="2947524.119999995"/>
    <x v="13"/>
  </r>
  <r>
    <m/>
    <x v="64"/>
    <s v="Invoice"/>
    <s v="90285"/>
    <s v="BUILDERS WAREHOUSE:CRAIGHALL PARK"/>
    <s v="COLOUR MAGIC 15CM"/>
    <n v="20"/>
    <n v="22.4"/>
    <n v="448"/>
    <n v="2947972.119999995"/>
    <x v="13"/>
  </r>
  <r>
    <m/>
    <x v="64"/>
    <s v="Invoice"/>
    <s v="90296"/>
    <s v="BUILDERS WAREHOUSE:MAFIKENG"/>
    <s v="COLOUR MAGIC 15CM"/>
    <n v="52"/>
    <n v="22.4"/>
    <n v="1164.8"/>
    <n v="2949136.9199999948"/>
    <x v="13"/>
  </r>
  <r>
    <m/>
    <x v="76"/>
    <s v="Invoice"/>
    <s v="90284"/>
    <s v="BUILDERS WAREHOUSE:KLERKSDORP"/>
    <s v="COLOUR MAGIC 15CM"/>
    <n v="32"/>
    <n v="22.4"/>
    <n v="716.8"/>
    <n v="2949853.7199999946"/>
    <x v="13"/>
  </r>
  <r>
    <m/>
    <x v="76"/>
    <s v="Invoice"/>
    <s v="90291"/>
    <s v="BUILDERS WAREHOUSE:GREENSTONE"/>
    <s v="COLOUR MAGIC 15CM"/>
    <n v="16"/>
    <n v="22.4"/>
    <n v="358.4"/>
    <n v="2950212.1199999945"/>
    <x v="13"/>
  </r>
  <r>
    <m/>
    <x v="76"/>
    <s v="Invoice"/>
    <s v="90292"/>
    <s v="BUILDERS WAREHOUSE:NORTHRIDING"/>
    <s v="COLOUR MAGIC 15CM"/>
    <n v="60"/>
    <n v="22.4"/>
    <n v="1344"/>
    <n v="2951556.1199999945"/>
    <x v="13"/>
  </r>
  <r>
    <m/>
    <x v="53"/>
    <s v="Invoice"/>
    <s v="90298"/>
    <s v="BUILDERS WAREHOUSE:MIDRAND"/>
    <s v="COLOUR MAGIC 15CM"/>
    <n v="50"/>
    <n v="22.4"/>
    <n v="1120"/>
    <n v="2952676.1199999945"/>
    <x v="13"/>
  </r>
  <r>
    <m/>
    <x v="53"/>
    <s v="Invoice"/>
    <s v="90301"/>
    <s v="BUILDERS WAREHOUSE:BRYANSTON"/>
    <s v="COLOUR MAGIC 15CM"/>
    <n v="10"/>
    <n v="22.4"/>
    <n v="224"/>
    <n v="2952900.1199999945"/>
    <x v="13"/>
  </r>
  <r>
    <m/>
    <x v="53"/>
    <s v="Invoice"/>
    <s v="90303"/>
    <s v="BUILDERS WAREHOUSE:NEWMARKET"/>
    <s v="COLOUR MAGIC 15CM"/>
    <n v="40"/>
    <n v="22.4"/>
    <n v="896"/>
    <n v="2953796.1199999945"/>
    <x v="13"/>
  </r>
  <r>
    <m/>
    <x v="53"/>
    <s v="Invoice"/>
    <s v="90304"/>
    <s v="BUILDERS WAREHOUSE:RIVONIA"/>
    <s v="COLOUR MAGIC 15CM"/>
    <n v="32"/>
    <n v="22.4"/>
    <n v="716.8"/>
    <n v="2954512.9199999943"/>
    <x v="13"/>
  </r>
  <r>
    <m/>
    <x v="53"/>
    <s v="Invoice"/>
    <s v="90306"/>
    <s v="BUILDERS WAREHOUSE:NORTHMEAD"/>
    <s v="COLOUR MAGIC 15CM"/>
    <n v="32"/>
    <n v="22.4"/>
    <n v="716.8"/>
    <n v="2955229.7199999942"/>
    <x v="13"/>
  </r>
  <r>
    <m/>
    <x v="53"/>
    <s v="Invoice"/>
    <s v="90307"/>
    <s v="HABITITNAK/KEENGRO"/>
    <s v="COLOUR MAGIC 15CM"/>
    <n v="112"/>
    <n v="17"/>
    <n v="1904"/>
    <n v="2957133.7199999942"/>
    <x v="13"/>
  </r>
  <r>
    <m/>
    <x v="53"/>
    <s v="Invoice"/>
    <s v="90314"/>
    <s v="BUILDERS WAREHOUSE:BLOEMFONTEIN"/>
    <s v="COLOUR MAGIC 15CM"/>
    <n v="128"/>
    <n v="22.4"/>
    <n v="2867.2"/>
    <n v="2960000.9199999943"/>
    <x v="13"/>
  </r>
  <r>
    <m/>
    <x v="53"/>
    <s v="Invoice"/>
    <s v="90315"/>
    <s v="BUILDERS WAREHOUSE:NELSPRUIT"/>
    <s v="COLOUR MAGIC 15CM"/>
    <n v="64"/>
    <n v="22.4"/>
    <n v="1433.6"/>
    <n v="2961434.5199999944"/>
    <x v="13"/>
  </r>
  <r>
    <m/>
    <x v="53"/>
    <s v="Invoice"/>
    <s v="90316"/>
    <s v="BUILDERS WAREHOUSE:THOHOYANDOU"/>
    <s v="COLOUR MAGIC 15CM "/>
    <n v="180"/>
    <n v="22.4"/>
    <n v="4032"/>
    <n v="2965466.5199999944"/>
    <x v="13"/>
  </r>
  <r>
    <m/>
    <x v="53"/>
    <s v="Invoice"/>
    <s v="90321"/>
    <s v="YEBO YES PLANTS"/>
    <s v="BACOPA 15CM"/>
    <n v="12"/>
    <n v="32.950000000000003"/>
    <n v="395.4"/>
    <n v="2965861.9199999943"/>
    <x v="11"/>
  </r>
  <r>
    <m/>
    <x v="317"/>
    <s v="Invoice"/>
    <s v="90341"/>
    <s v="HABITITNAK/KEENGRO"/>
    <s v="COLOUR MAGIC 15CM"/>
    <n v="48"/>
    <n v="17"/>
    <n v="816"/>
    <n v="2966677.9199999943"/>
    <x v="13"/>
  </r>
  <r>
    <m/>
    <x v="317"/>
    <s v="Invoice"/>
    <s v="90342"/>
    <s v="BUILDERS WAREHOUSE:NOORDHEUWEL"/>
    <s v="COLOUR MAGIC 15CM"/>
    <n v="80"/>
    <n v="22.4"/>
    <n v="1792"/>
    <n v="2968469.9199999943"/>
    <x v="13"/>
  </r>
  <r>
    <m/>
    <x v="65"/>
    <s v="Invoice"/>
    <s v="90323"/>
    <s v="BUILDERS WAREHOUSE:HARTEBEESPOORT"/>
    <s v="COLOUR MAGIC 15CM"/>
    <n v="32"/>
    <n v="22.4"/>
    <n v="716.8"/>
    <n v="2969186.7199999942"/>
    <x v="13"/>
  </r>
  <r>
    <m/>
    <x v="65"/>
    <s v="Invoice"/>
    <s v="90324"/>
    <s v="BUILDERS WAREHOUSE:RUSTENBURG"/>
    <s v="COLOUR MAGIC 15CM"/>
    <n v="40"/>
    <n v="22.4"/>
    <n v="896"/>
    <n v="2970082.7199999942"/>
    <x v="13"/>
  </r>
  <r>
    <m/>
    <x v="65"/>
    <s v="Invoice"/>
    <s v="90326"/>
    <s v="BUILDERS WAREHOUSE:RIVONIA"/>
    <s v="COLOUR MAGIC 15CM"/>
    <n v="48"/>
    <n v="22.4"/>
    <n v="1075.2"/>
    <n v="2971157.9199999943"/>
    <x v="13"/>
  </r>
  <r>
    <m/>
    <x v="65"/>
    <s v="Invoice"/>
    <s v="90329"/>
    <s v="BUILDERS WAREHOUSE:FOURWAYS"/>
    <s v="COLOUR MAGIC 15CM"/>
    <n v="15"/>
    <n v="22.4"/>
    <n v="336"/>
    <n v="2971493.9199999943"/>
    <x v="13"/>
  </r>
  <r>
    <m/>
    <x v="65"/>
    <s v="Invoice"/>
    <s v="90331"/>
    <s v="BUILDERS WAREHOUSE:LYNNWOOD"/>
    <s v="COLOUR MAGIC 15CM"/>
    <n v="80"/>
    <n v="22.4"/>
    <n v="1792"/>
    <n v="2973285.9199999943"/>
    <x v="13"/>
  </r>
  <r>
    <m/>
    <x v="65"/>
    <s v="Invoice"/>
    <s v="90333"/>
    <s v="HABITITNAK/KEENGRO"/>
    <s v="COLOUR MAGIC 15CM"/>
    <n v="160"/>
    <n v="17"/>
    <n v="2720"/>
    <n v="2976005.9199999943"/>
    <x v="13"/>
  </r>
  <r>
    <m/>
    <x v="65"/>
    <s v="Invoice"/>
    <s v="90360"/>
    <s v="BUILDERS WAREHOUSE:SECUNDA"/>
    <s v="COLOUR MAGIC 15CM"/>
    <n v="32"/>
    <n v="22.4"/>
    <n v="716.8"/>
    <n v="2976722.7199999942"/>
    <x v="13"/>
  </r>
  <r>
    <m/>
    <x v="66"/>
    <s v="Invoice"/>
    <s v="90346"/>
    <s v="BUILDERS WAREHOUSE:LAMBTON"/>
    <s v="COLOUR MAGIC 15CM"/>
    <n v="25"/>
    <n v="22.4"/>
    <n v="560"/>
    <n v="2977282.7199999942"/>
    <x v="13"/>
  </r>
  <r>
    <m/>
    <x v="66"/>
    <s v="Invoice"/>
    <s v="90350"/>
    <s v="BUILDERS WAREHOUSE:SOUTHGATE"/>
    <s v="COLOUR MAGIC 15CM"/>
    <n v="20"/>
    <n v="22.4"/>
    <n v="448"/>
    <n v="2977730.7199999942"/>
    <x v="13"/>
  </r>
  <r>
    <m/>
    <x v="66"/>
    <s v="Invoice"/>
    <s v="90352"/>
    <s v="TINKY'S GARDENS"/>
    <s v=" MIMMULUS 15CM"/>
    <n v="8"/>
    <n v="21.2"/>
    <n v="169.6"/>
    <n v="2977900.3199999942"/>
    <x v="13"/>
  </r>
  <r>
    <m/>
    <x v="66"/>
    <s v="Invoice"/>
    <s v="90355"/>
    <s v="IRON POINT SUPPLIERS PTY LTD T/A CONCRETE GALLERIA"/>
    <s v="COLOUR MAGIC 15CM"/>
    <n v="21"/>
    <n v="21.2"/>
    <n v="445.2"/>
    <n v="2978345.5199999944"/>
    <x v="13"/>
  </r>
  <r>
    <m/>
    <x v="67"/>
    <s v="Invoice"/>
    <s v="90347"/>
    <s v="BUILDERS WAREHOUSE:KLERKSDORP"/>
    <s v="COLOUR MAGIC 15CM"/>
    <n v="62"/>
    <n v="22.4"/>
    <n v="1388.8"/>
    <n v="2979734.3199999942"/>
    <x v="13"/>
  </r>
  <r>
    <m/>
    <x v="67"/>
    <s v="Invoice"/>
    <s v="90362"/>
    <s v="BUILDERS WAREHOUSE:STRUBENS VALLEY"/>
    <s v="COLOUR MAGIC 15CM"/>
    <n v="68"/>
    <n v="22.4"/>
    <n v="1523.2"/>
    <n v="2981257.5199999944"/>
    <x v="13"/>
  </r>
  <r>
    <m/>
    <x v="67"/>
    <s v="Invoice"/>
    <s v="90363"/>
    <s v="BUILDERS WAREHOUSE:NORTHRIDING"/>
    <s v="COLOUR MAGIC 15CM"/>
    <n v="30"/>
    <n v="22.4"/>
    <n v="672"/>
    <n v="2981929.5199999944"/>
    <x v="13"/>
  </r>
  <r>
    <m/>
    <x v="67"/>
    <s v="Invoice"/>
    <s v="90364"/>
    <s v="BUILDERS WAREHOUSE:ROBINDALE"/>
    <s v="COLOUR MAGIC 15CM"/>
    <n v="64"/>
    <n v="22.4"/>
    <n v="1433.6"/>
    <n v="2983363.1199999945"/>
    <x v="13"/>
  </r>
  <r>
    <m/>
    <x v="67"/>
    <s v="Invoice"/>
    <s v="90367"/>
    <s v="BUILDERS WAREHOUSE:FLORIDA GLEN"/>
    <s v="COLOUR MAGIC 15CM"/>
    <n v="20"/>
    <n v="22.4"/>
    <n v="448"/>
    <n v="2983811.1199999945"/>
    <x v="13"/>
  </r>
  <r>
    <m/>
    <x v="67"/>
    <s v="Invoice"/>
    <s v="90375"/>
    <s v="LITTLE AUSTRIA"/>
    <s v="COLOUR MAGIC 15CM (SPECIAL)"/>
    <n v="80"/>
    <n v="18"/>
    <n v="1440"/>
    <n v="2985251.1199999945"/>
    <x v="13"/>
  </r>
  <r>
    <m/>
    <x v="98"/>
    <s v="Invoice"/>
    <s v="90378"/>
    <s v="BUILDERS WAREHOUSE:CARNIVAL MALL"/>
    <s v="COLOUR MAGIC 15CM"/>
    <n v="40"/>
    <n v="22.4"/>
    <n v="896"/>
    <n v="2986147.1199999945"/>
    <x v="13"/>
  </r>
  <r>
    <m/>
    <x v="98"/>
    <s v="Invoice"/>
    <s v="90379"/>
    <s v="BUILDERS WAREHOUSE:EDENVALE"/>
    <s v="COLOUR MAGIC 15CM"/>
    <n v="80"/>
    <n v="22.4"/>
    <n v="1792"/>
    <n v="2987939.1199999945"/>
    <x v="13"/>
  </r>
  <r>
    <m/>
    <x v="98"/>
    <s v="Invoice"/>
    <s v="90380"/>
    <s v="BUILDERS WAREHOUSE:NORTHMEAD"/>
    <s v="COLOUR MAGIC 15CM"/>
    <n v="40"/>
    <n v="22.4"/>
    <n v="896"/>
    <n v="2988835.1199999945"/>
    <x v="13"/>
  </r>
  <r>
    <m/>
    <x v="98"/>
    <s v="Invoice"/>
    <s v="90381"/>
    <s v="BUILDERS WAREHOUSE:NEWMARKET"/>
    <s v="COLOUR MAGIC 15CM"/>
    <n v="48"/>
    <n v="22.4"/>
    <n v="1075.2"/>
    <n v="2989910.3199999947"/>
    <x v="13"/>
  </r>
  <r>
    <m/>
    <x v="98"/>
    <s v="Invoice"/>
    <s v="90382"/>
    <s v="BUILDERS WAREHOUSE:SUNWARD PARK"/>
    <s v="COLOUR MAGIC 15CM"/>
    <n v="100"/>
    <n v="22.4"/>
    <n v="2240"/>
    <n v="2992150.3199999947"/>
    <x v="13"/>
  </r>
  <r>
    <m/>
    <x v="98"/>
    <s v="Invoice"/>
    <s v="90385"/>
    <s v="LIFESTYLE HOME GARDEN"/>
    <s v="COLOUR MAGIC 15CM"/>
    <n v="100"/>
    <n v="20"/>
    <n v="2000"/>
    <n v="2994150.3199999947"/>
    <x v="13"/>
  </r>
  <r>
    <m/>
    <x v="98"/>
    <s v="Invoice"/>
    <s v="90386"/>
    <s v="FH CHAMBERLAIN TRADING (PTY) LTD:MONTANA"/>
    <s v="COLOUR MAGIC 15CM"/>
    <n v="80"/>
    <n v="22.5"/>
    <n v="1800"/>
    <n v="2995950.3199999947"/>
    <x v="13"/>
  </r>
  <r>
    <m/>
    <x v="98"/>
    <s v="Invoice"/>
    <s v="90387"/>
    <s v="THYME SQUARE"/>
    <s v="COLOUR MAGIC 15CM"/>
    <n v="63"/>
    <n v="21.2"/>
    <n v="1335.6"/>
    <n v="2997285.9199999948"/>
    <x v="13"/>
  </r>
  <r>
    <m/>
    <x v="98"/>
    <s v="Invoice"/>
    <s v="90390"/>
    <s v="BUILDERS WAREHOUSE:BETHLEHEM"/>
    <s v="COLOUR MAGIC 15CM"/>
    <n v="161"/>
    <n v="22.4"/>
    <n v="3606.4"/>
    <n v="3000892.3199999947"/>
    <x v="13"/>
  </r>
  <r>
    <m/>
    <x v="98"/>
    <s v="Invoice"/>
    <s v="90391"/>
    <s v="BUILDERS WAREHOUSE:EMALALHENI"/>
    <s v="COLOUR MAGIC 15CM"/>
    <n v="16"/>
    <n v="22.4"/>
    <n v="358.4"/>
    <n v="3001250.7199999946"/>
    <x v="13"/>
  </r>
  <r>
    <m/>
    <x v="271"/>
    <s v="Invoice"/>
    <s v="90392"/>
    <s v="AGRI 2 MARKET"/>
    <s v="COLOUR MAGIC 15CM"/>
    <n v="50"/>
    <n v="17.2"/>
    <n v="860"/>
    <n v="3002110.7199999946"/>
    <x v="13"/>
  </r>
  <r>
    <m/>
    <x v="271"/>
    <s v="Invoice"/>
    <s v="90411"/>
    <s v="RAINBOW GARDEN AND HOME CENTRE"/>
    <s v="COLOUR MAGIC 15CM"/>
    <n v="192"/>
    <n v="21.2"/>
    <n v="4070.4"/>
    <n v="3006181.1199999945"/>
    <x v="13"/>
  </r>
  <r>
    <m/>
    <x v="271"/>
    <s v="Invoice"/>
    <s v="90412"/>
    <s v="HABITITNAK/KEENGRO"/>
    <s v="COLOUR MAGIC 15CM"/>
    <n v="144"/>
    <n v="17"/>
    <n v="2448"/>
    <n v="3008629.1199999945"/>
    <x v="13"/>
  </r>
  <r>
    <m/>
    <x v="271"/>
    <s v="Invoice"/>
    <s v="90415"/>
    <s v="BUILDERS WAREHOUSE:STRUBENS VALLEY"/>
    <s v="COLOUR MAGIC 15CM"/>
    <n v="45"/>
    <n v="22.4"/>
    <n v="1008"/>
    <n v="3009637.1199999945"/>
    <x v="13"/>
  </r>
  <r>
    <m/>
    <x v="68"/>
    <s v="Invoice"/>
    <s v="90393"/>
    <s v="BUILDERS WAREHOUSE:RUSTENBURG"/>
    <s v="COLOUR MAGIC 15CM"/>
    <n v="120"/>
    <n v="22.4"/>
    <n v="2688"/>
    <n v="3012325.1199999945"/>
    <x v="13"/>
  </r>
  <r>
    <m/>
    <x v="68"/>
    <s v="Invoice"/>
    <s v="90395"/>
    <s v="BUILDERS WAREHOUSE:ZAMBEZI"/>
    <s v="COLOUR MAGIC 15CM"/>
    <n v="40"/>
    <n v="22.4"/>
    <n v="896"/>
    <n v="3013221.1199999945"/>
    <x v="13"/>
  </r>
  <r>
    <m/>
    <x v="68"/>
    <s v="Invoice"/>
    <s v="90396"/>
    <s v="BUILDERS WAREHOUSE:GEZINA NEW"/>
    <s v="COLOUR MAGIC 15CM"/>
    <n v="80"/>
    <n v="22.4"/>
    <n v="1792"/>
    <n v="3015013.1199999945"/>
    <x v="13"/>
  </r>
  <r>
    <m/>
    <x v="68"/>
    <s v="Invoice"/>
    <s v="90398"/>
    <s v="BUILDERS WAREHOUSE:RIVONIA"/>
    <s v="COLOUR MAGIC 15CM"/>
    <n v="104"/>
    <n v="22.4"/>
    <n v="2329.6"/>
    <n v="3017342.7199999946"/>
    <x v="13"/>
  </r>
  <r>
    <m/>
    <x v="68"/>
    <s v="Invoice"/>
    <s v="90399"/>
    <s v="BUILDERS WAREHOUSE:FOURWAYS"/>
    <s v="COLOUR MAGIC 15CM"/>
    <n v="40"/>
    <n v="22.4"/>
    <n v="896"/>
    <n v="3018238.7199999946"/>
    <x v="13"/>
  </r>
  <r>
    <m/>
    <x v="68"/>
    <s v="Invoice"/>
    <s v="90400"/>
    <s v="BUILDERS WAREHOUSE:CEDAR SQUARE"/>
    <s v="COLOUR MAGIC 15CM"/>
    <n v="32"/>
    <n v="22.4"/>
    <n v="716.8"/>
    <n v="3018955.5199999944"/>
    <x v="13"/>
  </r>
  <r>
    <m/>
    <x v="68"/>
    <s v="Invoice"/>
    <s v="90401"/>
    <s v="BUILDERS WAREHOUSE:RASLOUW"/>
    <s v="COLOUR MAGIC 15CM"/>
    <n v="36"/>
    <n v="22.4"/>
    <n v="806.4"/>
    <n v="3019761.9199999943"/>
    <x v="13"/>
  </r>
  <r>
    <m/>
    <x v="68"/>
    <s v="Invoice"/>
    <s v="90405"/>
    <s v="BUILDERS WAREHOUSE:LYNNWOOD"/>
    <s v="COLOUR MAGIC 15CM"/>
    <n v="32"/>
    <n v="22.4"/>
    <n v="716.8"/>
    <n v="3020478.7199999942"/>
    <x v="13"/>
  </r>
  <r>
    <m/>
    <x v="69"/>
    <s v="Invoice"/>
    <s v="90421"/>
    <s v="RIVERSIDE MICA"/>
    <s v="COLP DAHLIA ASSORTED 15CM"/>
    <n v="4"/>
    <n v="19.350000000000001"/>
    <n v="77.400000000000006"/>
    <n v="3020556.1199999941"/>
    <x v="13"/>
  </r>
  <r>
    <m/>
    <x v="69"/>
    <s v="Invoice"/>
    <s v="90421"/>
    <s v="RIVERSIDE MICA"/>
    <s v="COLP DIANTHUS ASSORTED 15CM"/>
    <n v="9"/>
    <n v="21.99"/>
    <n v="197.91"/>
    <n v="3020754.0299999942"/>
    <x v="13"/>
  </r>
  <r>
    <m/>
    <x v="69"/>
    <s v="Invoice"/>
    <s v="90421"/>
    <s v="RIVERSIDE MICA"/>
    <s v="COLP MARIGOLD ASSORTED 15CM"/>
    <n v="3"/>
    <n v="21.99"/>
    <n v="65.97"/>
    <n v="3020819.9999999944"/>
    <x v="13"/>
  </r>
  <r>
    <m/>
    <x v="69"/>
    <s v="Invoice"/>
    <s v="90421"/>
    <s v="RIVERSIDE MICA"/>
    <s v="COLP SALVIA ASSORTED 15CM"/>
    <n v="4"/>
    <n v="21.99"/>
    <n v="87.96"/>
    <n v="3020907.9599999944"/>
    <x v="13"/>
  </r>
  <r>
    <m/>
    <x v="69"/>
    <s v="Invoice"/>
    <s v="90421"/>
    <s v="RIVERSIDE MICA"/>
    <s v="COLP MIMULUS 15CM"/>
    <n v="4"/>
    <n v="21.99"/>
    <n v="87.96"/>
    <n v="3020995.9199999943"/>
    <x v="13"/>
  </r>
  <r>
    <m/>
    <x v="69"/>
    <s v="Invoice"/>
    <s v="90423"/>
    <s v="BUILDERS WAREHOUSE:CRAIGHALL PARK"/>
    <s v="COLOUR MAGIC 15CM"/>
    <n v="20"/>
    <n v="22.4"/>
    <n v="448"/>
    <n v="3021443.9199999943"/>
    <x v="13"/>
  </r>
  <r>
    <m/>
    <x v="69"/>
    <s v="Invoice"/>
    <s v="90437"/>
    <s v="BUILDERS WAREHOUSE:NEWCASTLE"/>
    <s v="COLOUR MAGIC 15CM"/>
    <n v="240"/>
    <n v="22.4"/>
    <n v="5376"/>
    <n v="3026819.9199999943"/>
    <x v="13"/>
  </r>
  <r>
    <m/>
    <x v="70"/>
    <s v="Invoice"/>
    <s v="90416"/>
    <s v="BUILDERS WAREHOUSE:KLERKSDORP"/>
    <s v="COLOUR MAGIC 15CM"/>
    <n v="52"/>
    <n v="22.4"/>
    <n v="1164.8"/>
    <n v="3027984.7199999942"/>
    <x v="13"/>
  </r>
  <r>
    <m/>
    <x v="70"/>
    <s v="Invoice"/>
    <s v="90424"/>
    <s v="BUILDERS WAREHOUSE:GREENSTONE"/>
    <s v="COLOUR MAGIC 15CM"/>
    <n v="160"/>
    <n v="22.4"/>
    <n v="3584"/>
    <n v="3031568.7199999942"/>
    <x v="13"/>
  </r>
  <r>
    <m/>
    <x v="70"/>
    <s v="Invoice"/>
    <s v="90426"/>
    <s v="BUILDERS WAREHOUSE:ROBINDALE"/>
    <s v="COLOUR MAGIC 15CM"/>
    <n v="96"/>
    <n v="22.4"/>
    <n v="2150.4"/>
    <n v="3033719.1199999941"/>
    <x v="13"/>
  </r>
  <r>
    <m/>
    <x v="70"/>
    <s v="Invoice"/>
    <s v="90429"/>
    <s v="BUILDERS WAREHOUSE:KEMPTON PARK"/>
    <s v="COLOUR MAGIC 15CM"/>
    <n v="124"/>
    <n v="22.4"/>
    <n v="2777.6"/>
    <n v="3036496.7199999942"/>
    <x v="13"/>
  </r>
  <r>
    <m/>
    <x v="70"/>
    <s v="Invoice"/>
    <s v="90430"/>
    <s v="BUILDERS WAREHOUSE:STRUBENS VALLEY"/>
    <s v="COLOUR MAGIC 15CM"/>
    <n v="40"/>
    <n v="22.4"/>
    <n v="896"/>
    <n v="3037392.7199999942"/>
    <x v="13"/>
  </r>
  <r>
    <m/>
    <x v="70"/>
    <s v="Invoice"/>
    <s v="90431"/>
    <s v="BUILDERS WAREHOUSE:NOORDHEUWEL"/>
    <s v="COLOUR MAGIC 15CM"/>
    <n v="32"/>
    <n v="22.4"/>
    <n v="716.8"/>
    <n v="3038109.519999994"/>
    <x v="13"/>
  </r>
  <r>
    <m/>
    <x v="70"/>
    <s v="Invoice"/>
    <s v="90432"/>
    <s v="BUILDERS WAREHOUSE:FLORIDA GLEN"/>
    <s v="COLOUR MAGIC 15CM"/>
    <n v="10"/>
    <n v="22.4"/>
    <n v="224"/>
    <n v="3038333.519999994"/>
    <x v="13"/>
  </r>
  <r>
    <m/>
    <x v="39"/>
    <s v="Invoice"/>
    <s v="90438"/>
    <s v="BUILDERS WAREHOUSE:BOKSBURG (NEW)"/>
    <s v="COLOUR MAGIC 15CM"/>
    <n v="176"/>
    <n v="22.4"/>
    <n v="3942.4"/>
    <n v="3042275.9199999939"/>
    <x v="13"/>
  </r>
  <r>
    <m/>
    <x v="39"/>
    <s v="Invoice"/>
    <s v="90439"/>
    <s v="BUILDERS WAREHOUSE:EDENVALE"/>
    <s v="COLOUR MAGIC 15CM"/>
    <n v="120"/>
    <n v="22.4"/>
    <n v="2688"/>
    <n v="3044963.9199999939"/>
    <x v="13"/>
  </r>
  <r>
    <m/>
    <x v="39"/>
    <s v="Invoice"/>
    <s v="90441"/>
    <s v="BUILDERS WAREHOUSE:BRYANSTON"/>
    <s v="COLOUR MAGIC 15CM"/>
    <n v="20"/>
    <n v="22.4"/>
    <n v="448"/>
    <n v="3045411.9199999939"/>
    <x v="13"/>
  </r>
  <r>
    <m/>
    <x v="39"/>
    <s v="Invoice"/>
    <s v="90443"/>
    <s v="BUILDERS WAREHOUSE:RIVONIA"/>
    <s v="COLOUR MAGIC 15CM"/>
    <n v="72"/>
    <n v="22.4"/>
    <n v="1612.8"/>
    <n v="3047024.7199999937"/>
    <x v="13"/>
  </r>
  <r>
    <m/>
    <x v="39"/>
    <s v="Invoice"/>
    <s v="90445"/>
    <s v="BUILDERS WAREHOUSE:NEWMARKET"/>
    <s v="COLOUR MAGIC 15CM"/>
    <n v="80"/>
    <n v="22.4"/>
    <n v="1792"/>
    <n v="3048816.7199999937"/>
    <x v="13"/>
  </r>
  <r>
    <m/>
    <x v="39"/>
    <s v="Invoice"/>
    <s v="90446"/>
    <s v="BUILDERS WAREHOUSE:CEDAR SQUARE"/>
    <s v="COLOUR MAGIC 15CM"/>
    <n v="55"/>
    <n v="22.4"/>
    <n v="1232"/>
    <n v="3050048.7199999937"/>
    <x v="13"/>
  </r>
  <r>
    <m/>
    <x v="39"/>
    <s v="Invoice"/>
    <s v="90448"/>
    <s v="LIFESTYLE HOME GARDEN"/>
    <s v="COLOUR MAGIC 15CM"/>
    <n v="100"/>
    <n v="20"/>
    <n v="2000"/>
    <n v="3052048.7199999937"/>
    <x v="13"/>
  </r>
  <r>
    <m/>
    <x v="39"/>
    <s v="Invoice"/>
    <s v="90449"/>
    <s v="CASH SALE"/>
    <s v="COLOUR MAGIC 15CM"/>
    <n v="3"/>
    <n v="21.2"/>
    <n v="63.6"/>
    <n v="3052112.3199999938"/>
    <x v="13"/>
  </r>
  <r>
    <m/>
    <x v="39"/>
    <s v="Invoice"/>
    <s v="90455"/>
    <s v="GREENSIDE KWEKERY"/>
    <s v="GOMPHRENA 15CM"/>
    <n v="16"/>
    <n v="21.2"/>
    <n v="339.2"/>
    <n v="3052451.519999994"/>
    <x v="13"/>
  </r>
  <r>
    <m/>
    <x v="39"/>
    <s v="Invoice"/>
    <s v="90456"/>
    <s v="PRETTY GARDENS"/>
    <s v="COLOUR MAGIC 15CM"/>
    <n v="32"/>
    <n v="21.2"/>
    <n v="678.4"/>
    <n v="3053129.9199999939"/>
    <x v="13"/>
  </r>
  <r>
    <m/>
    <x v="39"/>
    <s v="Invoice"/>
    <s v="90457"/>
    <s v="PLANT FACTORY"/>
    <s v="COLOUR MAGIC 15CM"/>
    <n v="32"/>
    <n v="21.2"/>
    <n v="678.4"/>
    <n v="3053808.3199999938"/>
    <x v="13"/>
  </r>
  <r>
    <m/>
    <x v="39"/>
    <s v="Invoice"/>
    <s v="90458"/>
    <s v="ROSES FOR U t/a URTH"/>
    <s v="SNAPS 15CM"/>
    <n v="16"/>
    <n v="21.2"/>
    <n v="339.2"/>
    <n v="3054147.519999994"/>
    <x v="13"/>
  </r>
  <r>
    <m/>
    <x v="39"/>
    <s v="Invoice"/>
    <s v="90459"/>
    <s v="BUILDERS WAREHOUSE:BLOEMFONTEIN"/>
    <s v="COLOUR MAGIC 15CM"/>
    <n v="248"/>
    <n v="22.4"/>
    <n v="5555.2"/>
    <n v="3059702.7199999942"/>
    <x v="13"/>
  </r>
  <r>
    <m/>
    <x v="39"/>
    <s v="Invoice"/>
    <s v="90460"/>
    <s v="BUILDERS WAREHOUSE:NELSPRUIT"/>
    <s v="COLOUR MAGIC 15CM"/>
    <n v="204"/>
    <n v="22.4"/>
    <n v="4569.6000000000004"/>
    <n v="3064272.3199999942"/>
    <x v="13"/>
  </r>
  <r>
    <m/>
    <x v="71"/>
    <s v="Invoice"/>
    <s v="90454"/>
    <s v="BUILDERS WAREHOUSE:GREENSTONE"/>
    <s v="COLOUR MAGIC 15CM"/>
    <n v="25"/>
    <n v="22.4"/>
    <n v="560"/>
    <n v="3064832.3199999942"/>
    <x v="13"/>
  </r>
  <r>
    <m/>
    <x v="71"/>
    <s v="Invoice"/>
    <s v="90477"/>
    <s v="HABITITNAK/KEENGRO"/>
    <s v="COLOUR MAGIC 15CM"/>
    <n v="48"/>
    <n v="17"/>
    <n v="816"/>
    <n v="3065648.3199999942"/>
    <x v="13"/>
  </r>
  <r>
    <m/>
    <x v="72"/>
    <s v="Invoice"/>
    <s v="90461"/>
    <s v="BUILDERS WAREHOUSE:SILVERLAKES"/>
    <s v="COLOUR MAGIC 15CM"/>
    <n v="40"/>
    <n v="22.4"/>
    <n v="896"/>
    <n v="3066544.3199999942"/>
    <x v="13"/>
  </r>
  <r>
    <m/>
    <x v="72"/>
    <s v="Invoice"/>
    <s v="90463"/>
    <s v="BUILDERS WAREHOUSE:ERASMUS PARK"/>
    <s v="COLOUR MAGIC 15CM"/>
    <n v="122"/>
    <n v="22.4"/>
    <n v="2732.8"/>
    <n v="3069277.1199999941"/>
    <x v="13"/>
  </r>
  <r>
    <m/>
    <x v="72"/>
    <s v="Invoice"/>
    <s v="90465"/>
    <s v="BUILDERS WAREHOUSE:CENTURION"/>
    <s v="COLOUR MAGIC 15CM"/>
    <n v="20"/>
    <n v="22.4"/>
    <n v="448"/>
    <n v="3069725.1199999941"/>
    <x v="13"/>
  </r>
  <r>
    <m/>
    <x v="72"/>
    <s v="Invoice"/>
    <s v="90466"/>
    <s v="BUILDERS WAREHOUSE:RASLOUW"/>
    <s v="COLOUR MAGIC 15CM"/>
    <n v="32"/>
    <n v="22.4"/>
    <n v="716.8"/>
    <n v="3070441.9199999939"/>
    <x v="13"/>
  </r>
  <r>
    <m/>
    <x v="72"/>
    <s v="Invoice"/>
    <s v="90469"/>
    <s v="BUILDERS WAREHOUSE:GLEN EAGLES"/>
    <s v="COLOUR MAGIC 15CM"/>
    <n v="32"/>
    <n v="22.4"/>
    <n v="716.8"/>
    <n v="3071158.7199999937"/>
    <x v="13"/>
  </r>
  <r>
    <m/>
    <x v="72"/>
    <s v="Invoice"/>
    <s v="90471"/>
    <s v="BUILDERS WAREHOUSE:CHERRY LANE"/>
    <s v="COLOUR MAGIC 15CM"/>
    <n v="40"/>
    <n v="22.4"/>
    <n v="896"/>
    <n v="3072054.7199999937"/>
    <x v="13"/>
  </r>
  <r>
    <m/>
    <x v="72"/>
    <s v="Invoice"/>
    <s v="90472"/>
    <s v="LIFESTYLE HOME GARDEN"/>
    <s v="COLOUR MAGIC 15CM"/>
    <n v="100"/>
    <n v="20"/>
    <n v="2000"/>
    <n v="3074054.7199999937"/>
    <x v="13"/>
  </r>
  <r>
    <m/>
    <x v="72"/>
    <s v="Invoice"/>
    <s v="90473"/>
    <s v="FH CHAMBERLAIN TRADING (PTY) LTD:KYALAMI"/>
    <s v="COLOUR MAGIC 15CM"/>
    <n v="80"/>
    <n v="22.5"/>
    <n v="1800"/>
    <n v="3075854.7199999937"/>
    <x v="13"/>
  </r>
  <r>
    <m/>
    <x v="72"/>
    <s v="Invoice"/>
    <s v="90474"/>
    <s v="BUILDERS WAREHOUSE:FOURWAYS"/>
    <s v="COLOUR MAGIC 15CM"/>
    <n v="20"/>
    <n v="22.4"/>
    <n v="448"/>
    <n v="3076302.7199999937"/>
    <x v="13"/>
  </r>
  <r>
    <m/>
    <x v="40"/>
    <s v="Invoice"/>
    <s v="90468"/>
    <s v="BUILDERS WAREHOUSE:RIVONIA"/>
    <s v="COLOUR MAGIC 15CM"/>
    <n v="82"/>
    <n v="22.4"/>
    <n v="1836.8"/>
    <n v="3078139.5199999935"/>
    <x v="13"/>
  </r>
  <r>
    <m/>
    <x v="40"/>
    <s v="Invoice"/>
    <s v="90486"/>
    <s v="FH CHAMBERLAIN TRADING (PTY) LTD:SILVER LAKES"/>
    <s v="COLOUR MAGIC 15CM"/>
    <n v="55"/>
    <n v="22.5"/>
    <n v="1237.5"/>
    <n v="3079377.0199999935"/>
    <x v="13"/>
  </r>
  <r>
    <m/>
    <x v="40"/>
    <s v="Invoice"/>
    <s v="90487"/>
    <s v="FH CHAMBERLAIN TRADING (PTY) LTD:STRUBENSVALLEY"/>
    <s v="COLOUR MAGIC 15CM"/>
    <n v="120"/>
    <n v="22.5"/>
    <n v="2700"/>
    <n v="3082077.0199999935"/>
    <x v="13"/>
  </r>
  <r>
    <m/>
    <x v="40"/>
    <s v="Invoice"/>
    <s v="90488"/>
    <s v="BUILDERS WAREHOUSE:SOUTHGATE"/>
    <s v="COLOUR MAGIC 15CM"/>
    <n v="20"/>
    <n v="22.4"/>
    <n v="448"/>
    <n v="3082525.0199999935"/>
    <x v="13"/>
  </r>
  <r>
    <m/>
    <x v="40"/>
    <s v="Invoice"/>
    <s v="90490"/>
    <s v="GARDENSHOP PARKTOWN"/>
    <s v="COLOUR MAGIC 15CM"/>
    <n v="190"/>
    <n v="21.2"/>
    <n v="4028"/>
    <n v="3086553.0199999935"/>
    <x v="13"/>
  </r>
  <r>
    <m/>
    <x v="40"/>
    <s v="Invoice"/>
    <s v="90492"/>
    <s v="RIVERSIDE MICA"/>
    <s v="COLP ANTIRRHINUM ASS 15CM"/>
    <n v="8"/>
    <n v="21.99"/>
    <n v="175.92"/>
    <n v="3086728.9399999934"/>
    <x v="13"/>
  </r>
  <r>
    <m/>
    <x v="40"/>
    <s v="Invoice"/>
    <s v="90492"/>
    <s v="RIVERSIDE MICA"/>
    <s v="COLP DIANTHUS ASSORTED 15CM"/>
    <n v="4"/>
    <n v="21.99"/>
    <n v="87.96"/>
    <n v="3086816.8999999934"/>
    <x v="13"/>
  </r>
  <r>
    <m/>
    <x v="40"/>
    <s v="Invoice"/>
    <s v="90492"/>
    <s v="RIVERSIDE MICA"/>
    <s v="COLP GYPSOPHILA 15CM"/>
    <n v="4"/>
    <n v="21.99"/>
    <n v="87.96"/>
    <n v="3086904.8599999934"/>
    <x v="13"/>
  </r>
  <r>
    <m/>
    <x v="40"/>
    <s v="Invoice"/>
    <s v="90492"/>
    <s v="RIVERSIDE MICA"/>
    <s v="COLP MIMULUS 15CM"/>
    <n v="4"/>
    <n v="21.99"/>
    <n v="87.96"/>
    <n v="3086992.8199999933"/>
    <x v="13"/>
  </r>
  <r>
    <m/>
    <x v="40"/>
    <s v="Invoice"/>
    <s v="90492"/>
    <s v="RIVERSIDE MICA"/>
    <s v="COLP PETUNIA ASSORTED 15CM"/>
    <n v="8"/>
    <n v="21.99"/>
    <n v="175.92"/>
    <n v="3087168.7399999932"/>
    <x v="13"/>
  </r>
  <r>
    <m/>
    <x v="73"/>
    <s v="Invoice"/>
    <s v="90484"/>
    <s v="BUILDERS WAREHOUSE:MAFIKENG"/>
    <s v="COLOUR MAGIC 15CM"/>
    <n v="180"/>
    <n v="22.4"/>
    <n v="4032"/>
    <n v="3091200.7399999932"/>
    <x v="13"/>
  </r>
  <r>
    <m/>
    <x v="73"/>
    <s v="Invoice"/>
    <s v="90485"/>
    <s v="BUILDERS WAREHOUSE:KLERKSDORP"/>
    <s v="COLOUR MAGIC 15CM"/>
    <n v="40"/>
    <n v="22.4"/>
    <n v="896"/>
    <n v="3092096.7399999932"/>
    <x v="13"/>
  </r>
  <r>
    <m/>
    <x v="73"/>
    <s v="Invoice"/>
    <s v="90496"/>
    <s v="LITTLE AUSTRIA"/>
    <s v="COLOUR MAGIC 15CM (SPECIAL)"/>
    <n v="31"/>
    <n v="18"/>
    <n v="558"/>
    <n v="3092654.7399999932"/>
    <x v="13"/>
  </r>
  <r>
    <m/>
    <x v="73"/>
    <s v="Invoice"/>
    <s v="90497"/>
    <s v="PANDA"/>
    <s v="ALYSSUM 15CM"/>
    <n v="6"/>
    <n v="21.2"/>
    <n v="127.2"/>
    <n v="3092781.9399999934"/>
    <x v="13"/>
  </r>
  <r>
    <m/>
    <x v="73"/>
    <s v="Invoice"/>
    <s v="90527"/>
    <s v="BUILDERS WAREHOUSE:POLOKWANE"/>
    <s v="COLOUR MAGIC 15CM"/>
    <n v="58"/>
    <n v="22.4"/>
    <n v="1299.2"/>
    <n v="3094081.1399999936"/>
    <x v="13"/>
  </r>
  <r>
    <m/>
    <x v="99"/>
    <s v="Invoice"/>
    <s v="90501"/>
    <s v="BUILDERS WAREHOUSE:CARNIVAL MALL"/>
    <s v="COLOUR MAGIC 15CM"/>
    <n v="20"/>
    <n v="22.4"/>
    <n v="448"/>
    <n v="3094529.1399999936"/>
    <x v="13"/>
  </r>
  <r>
    <m/>
    <x v="99"/>
    <s v="Invoice"/>
    <s v="90505"/>
    <s v="BUILDERS WAREHOUSE:MIDDELBURG"/>
    <s v="COLOUR MAGIC 15CM"/>
    <n v="20"/>
    <n v="22.4"/>
    <n v="448"/>
    <n v="3094977.1399999936"/>
    <x v="13"/>
  </r>
  <r>
    <m/>
    <x v="99"/>
    <s v="Invoice"/>
    <s v="90508"/>
    <s v="LOTS OF POTS CENTURION"/>
    <s v="COLOUR MAGIC 15CM"/>
    <n v="72"/>
    <n v="21.2"/>
    <n v="1526.4"/>
    <n v="3096503.5399999935"/>
    <x v="13"/>
  </r>
  <r>
    <m/>
    <x v="99"/>
    <s v="Invoice"/>
    <s v="90510"/>
    <s v="THYME SQUARE"/>
    <s v="COLOUR MAGIC 15CM"/>
    <n v="80"/>
    <n v="21.2"/>
    <n v="1696"/>
    <n v="3098199.5399999935"/>
    <x v="13"/>
  </r>
  <r>
    <m/>
    <x v="99"/>
    <s v="Invoice"/>
    <s v="90521"/>
    <s v="MONTANA GARDEN PAVILION"/>
    <s v="COLOUR MAGIC 15CM"/>
    <n v="48"/>
    <n v="21.2"/>
    <n v="1017.6"/>
    <n v="3099217.1399999936"/>
    <x v="13"/>
  </r>
  <r>
    <m/>
    <x v="99"/>
    <s v="Invoice"/>
    <s v="90526"/>
    <s v="BUILDERS WAREHOUSE:THOHOYANDOU"/>
    <s v="COLOUR MAGIC 15CM"/>
    <n v="180"/>
    <n v="22.4"/>
    <n v="4032"/>
    <n v="3103249.1399999936"/>
    <x v="13"/>
  </r>
  <r>
    <m/>
    <x v="99"/>
    <s v="Invoice"/>
    <s v="90544"/>
    <s v="SPAR NORTH RAND DC:QUEENSWOOD"/>
    <s v="COLOUR MAGIC 15CM"/>
    <n v="48"/>
    <n v="21.2"/>
    <n v="1017.6"/>
    <n v="3104266.7399999937"/>
    <x v="13"/>
  </r>
  <r>
    <m/>
    <x v="12"/>
    <s v="Invoice"/>
    <s v="90516"/>
    <s v="BUILDERS WAREHOUSE:GREENSTONE"/>
    <s v="COLOUR MAGIC 15CM"/>
    <n v="40"/>
    <n v="22.4"/>
    <n v="896"/>
    <n v="3105162.7399999937"/>
    <x v="13"/>
  </r>
  <r>
    <m/>
    <x v="12"/>
    <s v="Invoice"/>
    <s v="90518"/>
    <s v="BUILDERS WAREHOUSE:KEMPTON PARK"/>
    <s v="COLOUR MAGIC 15CM"/>
    <n v="40"/>
    <n v="22.4"/>
    <n v="896"/>
    <n v="3106058.7399999937"/>
    <x v="13"/>
  </r>
  <r>
    <m/>
    <x v="12"/>
    <s v="Invoice"/>
    <s v="90519"/>
    <s v="BUILDERS WAREHOUSE:RUSTENBURG"/>
    <s v="COLOUR MAGIC 15CM"/>
    <n v="112"/>
    <n v="22.4"/>
    <n v="2508.8000000000002"/>
    <n v="3108567.5399999935"/>
    <x v="13"/>
  </r>
  <r>
    <m/>
    <x v="12"/>
    <s v="Invoice"/>
    <s v="90545"/>
    <s v="BUILDERS WAREHOUSE:STRUBENS VALLEY"/>
    <s v="COLOUR MAGIC 15CM"/>
    <n v="32"/>
    <n v="22.4"/>
    <n v="716.8"/>
    <n v="3109284.3399999933"/>
    <x v="13"/>
  </r>
  <r>
    <m/>
    <x v="12"/>
    <s v="Invoice"/>
    <s v="90546"/>
    <s v="BUILDERS WAREHOUSE:ROBINDALE"/>
    <s v="COLOUR MAGIC 15CM"/>
    <n v="64"/>
    <n v="22.4"/>
    <n v="1433.6"/>
    <n v="3110717.9399999934"/>
    <x v="13"/>
  </r>
  <r>
    <m/>
    <x v="100"/>
    <s v="Invoice"/>
    <s v="90514"/>
    <s v="BUILDERS WAREHOUSE:HARTEBEESPOORT"/>
    <s v="COLOUR MAGIC 15CM"/>
    <n v="40"/>
    <n v="22.4"/>
    <n v="896"/>
    <n v="3111613.9399999934"/>
    <x v="13"/>
  </r>
  <r>
    <m/>
    <x v="100"/>
    <s v="Invoice"/>
    <s v="90530"/>
    <s v="BUILDERS WAREHOUSE:NORTHRIDING"/>
    <s v="COLOUR MAGIC 15CM"/>
    <n v="20"/>
    <n v="22.4"/>
    <n v="448"/>
    <n v="3112061.9399999934"/>
    <x v="13"/>
  </r>
  <r>
    <m/>
    <x v="100"/>
    <s v="Invoice"/>
    <s v="90532"/>
    <s v="BUILDERS WAREHOUSE:ERASMUS PARK"/>
    <s v="COLOUR MAGIC 15CM"/>
    <n v="40"/>
    <n v="22.4"/>
    <n v="896"/>
    <n v="3112957.9399999934"/>
    <x v="13"/>
  </r>
  <r>
    <m/>
    <x v="100"/>
    <s v="Invoice"/>
    <s v="90535"/>
    <s v="BUILDERS WAREHOUSE:ZAMBEZI"/>
    <s v="COLOUR MAGIC 15CM"/>
    <n v="64"/>
    <n v="22.4"/>
    <n v="1433.6"/>
    <n v="3114391.5399999935"/>
    <x v="13"/>
  </r>
  <r>
    <m/>
    <x v="100"/>
    <s v="Invoice"/>
    <s v="90536"/>
    <s v="BUILDERS WAREHOUSE:GLEN EAGLES"/>
    <s v="COLOUR MAGIC 15CM"/>
    <n v="32"/>
    <n v="22.4"/>
    <n v="716.8"/>
    <n v="3115108.3399999933"/>
    <x v="13"/>
  </r>
  <r>
    <m/>
    <x v="100"/>
    <s v="Invoice"/>
    <s v="90537"/>
    <s v="BUILDERS WAREHOUSE:CHERRY LANE"/>
    <s v="COLOUR MAGIC 15CM"/>
    <n v="64"/>
    <n v="22.4"/>
    <n v="1433.6"/>
    <n v="3116541.9399999934"/>
    <x v="13"/>
  </r>
  <r>
    <m/>
    <x v="101"/>
    <s v="Invoice"/>
    <s v="90547"/>
    <s v="BUILDERS WAREHOUSE:CRAIGHALL PARK"/>
    <s v="COLOUR MAGIC 15CM"/>
    <n v="20"/>
    <n v="22.4"/>
    <n v="448"/>
    <n v="3116989.9399999934"/>
    <x v="13"/>
  </r>
  <r>
    <m/>
    <x v="101"/>
    <s v="Invoice"/>
    <s v="90548"/>
    <s v="BUILDERS WAREHOUSE:LAMBTON"/>
    <s v="COLOUR MAGIC 15CM"/>
    <n v="10"/>
    <n v="22.4"/>
    <n v="224"/>
    <n v="3117213.9399999934"/>
    <x v="13"/>
  </r>
  <r>
    <m/>
    <x v="101"/>
    <s v="Invoice"/>
    <s v="90550"/>
    <s v="BUILDERS WAREHOUSE:MIDRAND"/>
    <s v="COLOUR MAGIC 15CM"/>
    <n v="90"/>
    <n v="22.4"/>
    <n v="2016"/>
    <n v="3119229.9399999934"/>
    <x v="13"/>
  </r>
  <r>
    <m/>
    <x v="101"/>
    <s v="Invoice"/>
    <s v="90566"/>
    <s v="BUILDERS WAREHOUSE:SECUNDA"/>
    <s v="COLOUR MAGIC 15CM"/>
    <n v="64"/>
    <n v="22.4"/>
    <n v="1433.6"/>
    <n v="3120663.5399999935"/>
    <x v="13"/>
  </r>
  <r>
    <m/>
    <x v="101"/>
    <s v="Invoice"/>
    <s v="90567"/>
    <s v="BUILDERS WAREHOUSE:NEWCASTLE"/>
    <s v="COLOUR MAGIC 15CM"/>
    <n v="256"/>
    <n v="22.4"/>
    <n v="5734.4"/>
    <n v="3126397.9399999934"/>
    <x v="13"/>
  </r>
  <r>
    <m/>
    <x v="74"/>
    <s v="Invoice"/>
    <s v="90558"/>
    <s v="BUILDERS WAREHOUSE:BEDFORDVIEW"/>
    <s v="COLOUR MAGIC 15CM"/>
    <n v="64"/>
    <n v="22.4"/>
    <n v="1433.6"/>
    <n v="3127831.5399999935"/>
    <x v="13"/>
  </r>
  <r>
    <m/>
    <x v="74"/>
    <s v="Invoice"/>
    <s v="90559"/>
    <s v="BUILDERS WAREHOUSE:GREENSTONE"/>
    <s v="COLOUR MAGIC 15CM"/>
    <n v="40"/>
    <n v="22.4"/>
    <n v="896"/>
    <n v="3128727.5399999935"/>
    <x v="13"/>
  </r>
  <r>
    <m/>
    <x v="74"/>
    <s v="Invoice"/>
    <s v="90560"/>
    <s v="BUILDERS WAREHOUSE:FLORIDA GLEN"/>
    <s v="COLOUR MAGIC 15CM"/>
    <n v="20"/>
    <n v="22.4"/>
    <n v="448"/>
    <n v="3129175.5399999935"/>
    <x v="13"/>
  </r>
  <r>
    <m/>
    <x v="74"/>
    <s v="Invoice"/>
    <s v="90562"/>
    <s v="LITTLE AUSTRIA"/>
    <s v="COLOUR MAGIC 15CM"/>
    <n v="62"/>
    <n v="21.2"/>
    <n v="1314.4"/>
    <n v="3130489.9399999934"/>
    <x v="13"/>
  </r>
  <r>
    <m/>
    <x v="74"/>
    <s v="Invoice"/>
    <s v="90583"/>
    <s v="BUILDERS WAREHOUSE:NELSPRUIT"/>
    <s v="COLOUR MAGIC 15CM"/>
    <n v="256"/>
    <n v="22.4"/>
    <n v="5734.4"/>
    <n v="3136224.3399999933"/>
    <x v="13"/>
  </r>
  <r>
    <m/>
    <x v="74"/>
    <s v="Invoice"/>
    <s v="90585"/>
    <s v="YEBO YES PLANTS"/>
    <s v="COLOUR MAGIC 15CM"/>
    <n v="64"/>
    <n v="21.2"/>
    <n v="1356.8"/>
    <n v="3137581.1399999931"/>
    <x v="13"/>
  </r>
  <r>
    <m/>
    <x v="102"/>
    <s v="Invoice"/>
    <s v="90568"/>
    <s v="BUILDERS WAREHOUSE:MAFIKENG"/>
    <s v="COLOUR MAGIC 15CM"/>
    <n v="40"/>
    <n v="22.4"/>
    <n v="896"/>
    <n v="3138477.1399999931"/>
    <x v="13"/>
  </r>
  <r>
    <m/>
    <x v="102"/>
    <s v="Invoice"/>
    <s v="90569"/>
    <s v="BUILDERS WAREHOUSE:NEWMARKET"/>
    <s v="COLOUR MAGIC 15CM"/>
    <n v="80"/>
    <n v="22.4"/>
    <n v="1792"/>
    <n v="3140269.1399999931"/>
    <x v="13"/>
  </r>
  <r>
    <m/>
    <x v="102"/>
    <s v="Invoice"/>
    <s v="90570"/>
    <s v="BUILDERS WAREHOUSE:SUNWARD PARK"/>
    <s v="COLOUR MAGIC 15CM"/>
    <n v="240"/>
    <n v="22.4"/>
    <n v="5376"/>
    <n v="3145645.1399999931"/>
    <x v="13"/>
  </r>
  <r>
    <m/>
    <x v="102"/>
    <s v="Invoice"/>
    <s v="90571"/>
    <s v="BUILDERS WAREHOUSE:RIVONIA"/>
    <s v="COLOUR MAGIC 15CM"/>
    <n v="60"/>
    <n v="22.4"/>
    <n v="1344"/>
    <n v="3146989.1399999931"/>
    <x v="13"/>
  </r>
  <r>
    <m/>
    <x v="102"/>
    <s v="Invoice"/>
    <s v="90572"/>
    <s v="BUILDERS WAREHOUSE:BRYANSTON"/>
    <s v="COLOUR MAGIC 15CM"/>
    <n v="10"/>
    <n v="22.4"/>
    <n v="224"/>
    <n v="3147213.1399999931"/>
    <x v="13"/>
  </r>
  <r>
    <m/>
    <x v="102"/>
    <s v="Invoice"/>
    <s v="90573"/>
    <s v="BUILDERS WAREHOUSE:GLEN EAGLES"/>
    <s v="COLOUR MAGIC 15CM"/>
    <n v="10"/>
    <n v="22.4"/>
    <n v="224"/>
    <n v="3147437.1399999931"/>
    <x v="13"/>
  </r>
  <r>
    <m/>
    <x v="102"/>
    <s v="Invoice"/>
    <s v="90574"/>
    <s v="BUILDERS WAREHOUSE:EDENVALE"/>
    <s v="COLOUR MAGIC 15CM"/>
    <n v="120"/>
    <n v="22.4"/>
    <n v="2688"/>
    <n v="3150125.1399999931"/>
    <x v="13"/>
  </r>
  <r>
    <m/>
    <x v="102"/>
    <s v="Invoice"/>
    <s v="90575"/>
    <s v="BUILDERS WAREHOUSE:NORTHMEAD"/>
    <s v="COLOUR MAGIC 15CM"/>
    <n v="30"/>
    <n v="22.4"/>
    <n v="672"/>
    <n v="3150797.1399999931"/>
    <x v="13"/>
  </r>
  <r>
    <m/>
    <x v="102"/>
    <s v="Invoice"/>
    <s v="90577"/>
    <s v="FH CHAMBERLAIN TRADING (PTY) LTD:RIVIERA"/>
    <s v="COLOUR MAGIC 15CM"/>
    <n v="60"/>
    <n v="22.5"/>
    <n v="1350"/>
    <n v="3152147.1399999931"/>
    <x v="13"/>
  </r>
  <r>
    <m/>
    <x v="102"/>
    <s v="Invoice"/>
    <s v="90578"/>
    <s v="MALANSEUNS Head Office:THE WILDS"/>
    <s v="COLOUR MAGIC 15CM"/>
    <n v="60"/>
    <n v="21.2"/>
    <n v="1272"/>
    <n v="3153419.1399999931"/>
    <x v="13"/>
  </r>
  <r>
    <m/>
    <x v="102"/>
    <s v="Invoice"/>
    <s v="90580"/>
    <s v="THYME SQUARE"/>
    <s v="COLOUR MAGIC 15CM"/>
    <n v="31"/>
    <n v="21.2"/>
    <n v="657.2"/>
    <n v="3154076.3399999933"/>
    <x v="13"/>
  </r>
  <r>
    <m/>
    <x v="102"/>
    <s v="Invoice"/>
    <s v="90598"/>
    <s v="BUILDERS WAREHOUSE:BETHLEHEM"/>
    <s v="COLOUR MAGIC 15CM"/>
    <n v="150"/>
    <n v="22.4"/>
    <n v="3360"/>
    <n v="3157436.3399999933"/>
    <x v="13"/>
  </r>
  <r>
    <m/>
    <x v="102"/>
    <s v="Invoice"/>
    <s v="90599"/>
    <s v="BUILDERS WAREHOUSE:BLOEMFONTEIN"/>
    <s v="COLOUR MAGIC 15CM"/>
    <n v="256"/>
    <n v="22.4"/>
    <n v="5734.4"/>
    <n v="3163170.7399999932"/>
    <x v="13"/>
  </r>
  <r>
    <m/>
    <x v="102"/>
    <s v="Invoice"/>
    <s v="90597"/>
    <s v="PRETTY GARDENS"/>
    <s v="COLOUR MAGIC 15CM"/>
    <n v="96"/>
    <n v="21.2"/>
    <n v="2035.2"/>
    <n v="3165205.9399999934"/>
    <x v="13"/>
  </r>
  <r>
    <m/>
    <x v="103"/>
    <s v="Invoice"/>
    <s v="90588"/>
    <s v="BUILDERS WAREHOUSE:NOORDHEUWEL"/>
    <s v="COLOUR MAGIC 15CM"/>
    <n v="100"/>
    <n v="22.4"/>
    <n v="2240"/>
    <n v="3167445.9399999934"/>
    <x v="13"/>
  </r>
  <r>
    <m/>
    <x v="103"/>
    <s v="Invoice"/>
    <s v="90592"/>
    <s v="AGRI 2 MARKET"/>
    <s v="COLOUR MAGIC 15CM"/>
    <n v="200"/>
    <n v="17.2"/>
    <n v="3440"/>
    <n v="3170885.9399999934"/>
    <x v="13"/>
  </r>
  <r>
    <m/>
    <x v="103"/>
    <s v="Invoice"/>
    <s v="90593"/>
    <s v="AGRI 2 MARKET"/>
    <s v="COLOUR MAGIC 15CM"/>
    <n v="100"/>
    <n v="0"/>
    <n v="0"/>
    <n v="3170885.9399999934"/>
    <x v="13"/>
  </r>
  <r>
    <m/>
    <x v="103"/>
    <s v="Invoice"/>
    <s v="90617"/>
    <s v="RAINBOW GARDEN AND HOME CENTRE"/>
    <s v="COLOUR MAGIC 15CM"/>
    <n v="16"/>
    <n v="21.2"/>
    <n v="339.2"/>
    <n v="3171225.1399999936"/>
    <x v="13"/>
  </r>
  <r>
    <m/>
    <x v="103"/>
    <s v="Invoice"/>
    <s v="90618"/>
    <s v="HABITITNAK/KEENGRO"/>
    <s v="COLOUR MAGIC 15CM"/>
    <n v="112"/>
    <n v="17"/>
    <n v="1904"/>
    <n v="3173129.1399999936"/>
    <x v="13"/>
  </r>
  <r>
    <m/>
    <x v="103"/>
    <s v="Invoice"/>
    <s v="90620"/>
    <s v="BUILDERS WAREHOUSE:STRUBENS VALLEY"/>
    <s v="COLOUR MAGIC 15CM"/>
    <n v="40"/>
    <n v="22.4"/>
    <n v="896"/>
    <n v="3174025.1399999936"/>
    <x v="13"/>
  </r>
  <r>
    <m/>
    <x v="75"/>
    <s v="Invoice"/>
    <s v="90589"/>
    <s v="BUILDERS WAREHOUSE:RUSTENBURG"/>
    <s v="COLOUR MAGIC 15CM"/>
    <n v="60"/>
    <n v="22.4"/>
    <n v="1344"/>
    <n v="3175369.1399999936"/>
    <x v="13"/>
  </r>
  <r>
    <m/>
    <x v="75"/>
    <s v="Invoice"/>
    <s v="90600"/>
    <s v="BUILDERS WAREHOUSE:SILVERLAKES"/>
    <s v="COLOUR MAGIC 15CM"/>
    <n v="96"/>
    <n v="22.4"/>
    <n v="2150.4"/>
    <n v="3177519.5399999935"/>
    <x v="13"/>
  </r>
  <r>
    <m/>
    <x v="75"/>
    <s v="Invoice"/>
    <s v="90601"/>
    <s v="BUILDERS WAREHOUSE:GLEN EAGLES"/>
    <s v="COLOUR MAGIC 15CM"/>
    <n v="20"/>
    <n v="22.4"/>
    <n v="448"/>
    <n v="3177967.5399999935"/>
    <x v="13"/>
  </r>
  <r>
    <m/>
    <x v="75"/>
    <s v="Invoice"/>
    <s v="90602"/>
    <s v="BUILDERS WAREHOUSE:FOURWAYS"/>
    <s v="COLOUR MAGIC 15CM"/>
    <n v="30"/>
    <n v="22.4"/>
    <n v="672"/>
    <n v="3178639.5399999935"/>
    <x v="13"/>
  </r>
  <r>
    <m/>
    <x v="75"/>
    <s v="Invoice"/>
    <s v="90604"/>
    <s v="BUILDERS WAREHOUSE:WOODLANDS"/>
    <s v="COLOUR MAGIC 15CM"/>
    <n v="64"/>
    <n v="22.4"/>
    <n v="1433.6"/>
    <n v="3180073.1399999936"/>
    <x v="13"/>
  </r>
  <r>
    <m/>
    <x v="75"/>
    <s v="Invoice"/>
    <s v="90605"/>
    <s v="BUILDERS WAREHOUSE:CEDAR SQUARE"/>
    <s v="COLOUR MAGIC 15CM"/>
    <n v="45"/>
    <n v="22.4"/>
    <n v="1008"/>
    <n v="3181081.1399999936"/>
    <x v="13"/>
  </r>
  <r>
    <m/>
    <x v="75"/>
    <s v="Invoice"/>
    <s v="90606"/>
    <s v="BUILDERS WAREHOUSE:RIVONIA"/>
    <s v="COLOUR MAGIC 15CM"/>
    <n v="50"/>
    <n v="22.4"/>
    <n v="1120"/>
    <n v="3182201.1399999936"/>
    <x v="13"/>
  </r>
  <r>
    <m/>
    <x v="75"/>
    <s v="Invoice"/>
    <s v="90607"/>
    <s v="BUILDERS WAREHOUSE:LYNNWOOD"/>
    <s v="COLOUR MAGIC 15CM"/>
    <n v="56"/>
    <n v="22.4"/>
    <n v="1254.4000000000001"/>
    <n v="3183455.5399999935"/>
    <x v="13"/>
  </r>
  <r>
    <m/>
    <x v="75"/>
    <s v="Invoice"/>
    <s v="90609"/>
    <s v="BUILDERS WAREHOUSE:ERASMUS PARK"/>
    <s v="COLOUR MAGIC 15CM"/>
    <n v="124"/>
    <n v="22.4"/>
    <n v="2777.6"/>
    <n v="3186233.1399999936"/>
    <x v="13"/>
  </r>
  <r>
    <m/>
    <x v="75"/>
    <s v="Invoice"/>
    <s v="90611"/>
    <s v="LIFESTYLE HOME GARDEN"/>
    <s v="COLOUR MAGIC 15CM"/>
    <n v="100"/>
    <n v="20"/>
    <n v="2000"/>
    <n v="3188233.1399999936"/>
    <x v="13"/>
  </r>
  <r>
    <m/>
    <x v="75"/>
    <s v="Invoice"/>
    <s v="90613"/>
    <s v="BUILDERS WAREHOUSE:CENTURION"/>
    <s v="COLOUR MAGIC 15CM"/>
    <n v="96"/>
    <n v="22.4"/>
    <n v="2150.4"/>
    <n v="3190383.5399999935"/>
    <x v="13"/>
  </r>
  <r>
    <m/>
    <x v="75"/>
    <s v="Invoice"/>
    <s v="90614"/>
    <s v="BUILDERS WAREHOUSE:BRYANSTON"/>
    <s v="COLOUR MAGIC 15CM"/>
    <n v="40"/>
    <n v="22.4"/>
    <n v="896"/>
    <n v="3191279.5399999935"/>
    <x v="13"/>
  </r>
  <r>
    <s v="Total for COLOUR MAGIC 15CM"/>
    <x v="0"/>
    <m/>
    <m/>
    <m/>
    <m/>
    <n v="150096"/>
    <m/>
    <n v="3191279.5399999935"/>
    <m/>
    <x v="0"/>
  </r>
  <r>
    <s v="COLOUR MAGIC ALYSSUM 15CM"/>
    <x v="0"/>
    <m/>
    <m/>
    <m/>
    <m/>
    <m/>
    <m/>
    <m/>
    <m/>
    <x v="0"/>
  </r>
  <r>
    <m/>
    <x v="319"/>
    <s v="Invoice"/>
    <s v="86255"/>
    <s v="HABITITNAK/KEENGRO"/>
    <s v="COLOUR MAGIC ALYSSUM 15CM"/>
    <n v="16"/>
    <n v="19.989999999999998"/>
    <n v="319.83999999999997"/>
    <n v="319.83999999999997"/>
    <x v="13"/>
  </r>
  <r>
    <m/>
    <x v="2"/>
    <s v="Invoice"/>
    <s v="86289"/>
    <s v="SPAR NORTH RAND DC:QUEENSWOOD"/>
    <s v="COLOUR MAGIC ALYSSUM 15CM"/>
    <n v="16"/>
    <n v="18.649999999999999"/>
    <n v="298.39999999999998"/>
    <n v="618.24"/>
    <x v="13"/>
  </r>
  <r>
    <m/>
    <x v="16"/>
    <s v="Invoice"/>
    <s v="86336"/>
    <s v="ROSES FOR U t/a URTH"/>
    <s v="COLOUR MAGIC ALYSSUM 15CM"/>
    <n v="10"/>
    <n v="19.989999999999998"/>
    <n v="199.9"/>
    <n v="818.14"/>
    <x v="13"/>
  </r>
  <r>
    <m/>
    <x v="227"/>
    <s v="Invoice"/>
    <s v="86343"/>
    <s v="HABITITNAK/KEENGRO"/>
    <s v="COLOUR MAGIC ALYSSUM 15CM"/>
    <n v="16"/>
    <n v="19.989999999999998"/>
    <n v="319.83999999999997"/>
    <n v="1137.98"/>
    <x v="13"/>
  </r>
  <r>
    <m/>
    <x v="19"/>
    <s v="Invoice"/>
    <s v="86486"/>
    <s v="HABITITNAK/KEENGRO"/>
    <s v="COLOUR MAGIC ALYSSUM 15CM"/>
    <n v="16"/>
    <n v="19.989999999999998"/>
    <n v="319.83999999999997"/>
    <n v="1457.82"/>
    <x v="13"/>
  </r>
  <r>
    <m/>
    <x v="241"/>
    <s v="Invoice"/>
    <s v="86944"/>
    <s v="HABITITNAK/KEENGRO"/>
    <s v="COLOUR MAGIC ALYSSUM 15CM"/>
    <n v="32"/>
    <n v="19.989999999999998"/>
    <n v="639.67999999999995"/>
    <n v="2097.5"/>
    <x v="13"/>
  </r>
  <r>
    <m/>
    <x v="23"/>
    <s v="Invoice"/>
    <s v="86974"/>
    <s v="ROSES FOR U t/a URTH"/>
    <s v="COLOUR MAGIC ALYSSUM 15CM"/>
    <n v="16"/>
    <n v="19.989999999999998"/>
    <n v="319.83999999999997"/>
    <n v="2417.34"/>
    <x v="13"/>
  </r>
  <r>
    <m/>
    <x v="164"/>
    <s v="Invoice"/>
    <s v="87851"/>
    <s v="ROSES FOR U t/a URTH"/>
    <s v="COLOUR MAGIC ALYSSUM 15CM"/>
    <n v="16"/>
    <n v="19.989999999999998"/>
    <n v="319.83999999999997"/>
    <n v="2737.1800000000003"/>
    <x v="13"/>
  </r>
  <r>
    <m/>
    <x v="174"/>
    <s v="Invoice"/>
    <s v="88061"/>
    <s v="ROSES FOR U t/a URTH"/>
    <s v="COLOUR MAGIC ALYSSUM 15CM"/>
    <n v="2"/>
    <n v="68.900000000000006"/>
    <n v="137.80000000000001"/>
    <n v="2874.9800000000005"/>
    <x v="13"/>
  </r>
  <r>
    <m/>
    <x v="176"/>
    <s v="Invoice"/>
    <s v="88138"/>
    <s v="LITTLE AUSTRIA"/>
    <s v="COLOUR MAGIC ALYSSUM 15CM"/>
    <n v="32"/>
    <n v="21.8"/>
    <n v="697.6"/>
    <n v="3572.5800000000004"/>
    <x v="13"/>
  </r>
  <r>
    <m/>
    <x v="176"/>
    <s v="Invoice"/>
    <s v="88144"/>
    <s v="ROSES FOR U t/a URTH"/>
    <s v="COLOUR MAGIC ALYSSUM 15CM"/>
    <n v="10"/>
    <n v="21.2"/>
    <n v="212"/>
    <n v="3784.5800000000004"/>
    <x v="13"/>
  </r>
  <r>
    <m/>
    <x v="318"/>
    <s v="Invoice"/>
    <s v="88175"/>
    <s v="HABITITNAK/KEENGRO"/>
    <s v="COLOUR MAGIC ALYSSUM 15CM"/>
    <n v="32"/>
    <n v="17"/>
    <n v="544"/>
    <n v="4328.58"/>
    <x v="13"/>
  </r>
  <r>
    <m/>
    <x v="184"/>
    <s v="Invoice"/>
    <s v="88355"/>
    <s v="ROSES FOR U t/a URTH"/>
    <s v="COLOUR MAGIC ALYSSUM 15CM"/>
    <n v="16"/>
    <n v="21.2"/>
    <n v="339.2"/>
    <n v="4667.78"/>
    <x v="13"/>
  </r>
  <r>
    <m/>
    <x v="189"/>
    <s v="Invoice"/>
    <s v="88463"/>
    <s v="ROSES FOR U t/a URTH"/>
    <s v="COLOUR MAGIC ALYSSUM 15CM"/>
    <n v="10"/>
    <n v="21.2"/>
    <n v="212"/>
    <n v="4879.78"/>
    <x v="13"/>
  </r>
  <r>
    <m/>
    <x v="199"/>
    <s v="Invoice"/>
    <s v="88996"/>
    <s v="ROSES FOR U t/a URTH"/>
    <s v="COLOUR MAGIC ALYSSUM 15CM"/>
    <n v="20"/>
    <n v="21.2"/>
    <n v="424"/>
    <n v="5303.78"/>
    <x v="13"/>
  </r>
  <r>
    <s v="Total for COLOUR MAGIC ALYSSUM 15CM"/>
    <x v="0"/>
    <m/>
    <m/>
    <m/>
    <m/>
    <n v="260"/>
    <m/>
    <n v="5303.78"/>
    <m/>
    <x v="0"/>
  </r>
  <r>
    <s v="COLOUR MAGIC CALENDULA 15CM"/>
    <x v="0"/>
    <m/>
    <m/>
    <m/>
    <m/>
    <m/>
    <m/>
    <m/>
    <m/>
    <x v="0"/>
  </r>
  <r>
    <m/>
    <x v="166"/>
    <s v="Invoice"/>
    <s v="87901"/>
    <s v="GREENSIDE KWEKERY"/>
    <s v="COLOUR MAGIC CALENDULA 15CM"/>
    <n v="16"/>
    <n v="19.989999999999998"/>
    <n v="319.83999999999997"/>
    <n v="319.83999999999997"/>
    <x v="13"/>
  </r>
  <r>
    <m/>
    <x v="217"/>
    <s v="Invoice"/>
    <s v="88547"/>
    <s v="IRON POINT SUPPLIERS PTY LTD T/A CONCRETE GALLERIA"/>
    <s v="COLOUR MAGIC CALENDULA 15CM"/>
    <n v="3"/>
    <n v="15"/>
    <n v="45"/>
    <n v="364.84"/>
    <x v="13"/>
  </r>
  <r>
    <s v="Total for COLOUR MAGIC CALENDULA 15CM"/>
    <x v="0"/>
    <m/>
    <m/>
    <m/>
    <m/>
    <n v="19"/>
    <m/>
    <n v="364.84"/>
    <m/>
    <x v="0"/>
  </r>
  <r>
    <s v="COLOUR MAGIC CELOSIA 15CM"/>
    <x v="0"/>
    <m/>
    <m/>
    <m/>
    <m/>
    <m/>
    <m/>
    <m/>
    <m/>
    <x v="0"/>
  </r>
  <r>
    <m/>
    <x v="162"/>
    <s v="Invoice"/>
    <s v="87826"/>
    <s v="BUILDERS WAREHOUSE:ROBINDALE"/>
    <s v="COLOUR MAGIC CELOSIA 15CM"/>
    <n v="75"/>
    <n v="12.2"/>
    <n v="915"/>
    <n v="915"/>
    <x v="13"/>
  </r>
  <r>
    <m/>
    <x v="38"/>
    <s v="Invoice"/>
    <s v="90255"/>
    <s v="ROSES FOR U t/a URTH"/>
    <s v="COLOUR MAGIC CELOSIA 15CM"/>
    <n v="10"/>
    <n v="21.2"/>
    <n v="212"/>
    <n v="1127"/>
    <x v="13"/>
  </r>
  <r>
    <s v="Total for COLOUR MAGIC CELOSIA 15CM"/>
    <x v="0"/>
    <m/>
    <m/>
    <m/>
    <m/>
    <n v="85"/>
    <m/>
    <n v="1127"/>
    <m/>
    <x v="0"/>
  </r>
  <r>
    <s v="COLOUR MAGIC DIANTHUS 15CM"/>
    <x v="0"/>
    <m/>
    <m/>
    <m/>
    <m/>
    <m/>
    <m/>
    <m/>
    <m/>
    <x v="0"/>
  </r>
  <r>
    <m/>
    <x v="299"/>
    <s v="Invoice"/>
    <s v="86100"/>
    <s v="RAINBOW GARDEN AND HOME CENTRE"/>
    <s v="COLOUR MAGIC DIANTHUS 15CM"/>
    <n v="16"/>
    <n v="19.989999999999998"/>
    <n v="319.83999999999997"/>
    <n v="319.83999999999997"/>
    <x v="13"/>
  </r>
  <r>
    <m/>
    <x v="299"/>
    <s v="Invoice"/>
    <s v="86101"/>
    <s v="HABITITNAK/KEENGRO"/>
    <s v="COLOUR MAGIC DIANTHUS 15CM"/>
    <n v="32"/>
    <n v="19.989999999999998"/>
    <n v="639.67999999999995"/>
    <n v="959.52"/>
    <x v="13"/>
  </r>
  <r>
    <m/>
    <x v="280"/>
    <s v="Invoice"/>
    <s v="86120"/>
    <s v="SPAR NORTH RAND DC:QUEENSWOOD"/>
    <s v="COLOUR MAGIC DIANTHUS 15CM"/>
    <n v="16"/>
    <n v="18.649999999999999"/>
    <n v="298.39999999999998"/>
    <n v="1257.92"/>
    <x v="13"/>
  </r>
  <r>
    <m/>
    <x v="1"/>
    <s v="Invoice"/>
    <s v="86180"/>
    <s v="HABITITNAK/KEENGRO"/>
    <s v="COLOUR MAGIC DIANTHUS 15CM"/>
    <n v="64"/>
    <n v="19.989999999999998"/>
    <n v="1279.3599999999999"/>
    <n v="2537.2799999999997"/>
    <x v="13"/>
  </r>
  <r>
    <m/>
    <x v="14"/>
    <s v="Invoice"/>
    <s v="86228"/>
    <s v="ROSES FOR U t/a URTH"/>
    <s v="COLOUR MAGIC DIANTHUS 15CM"/>
    <n v="15"/>
    <n v="19.989999999999998"/>
    <n v="299.85000000000002"/>
    <n v="2837.1299999999997"/>
    <x v="13"/>
  </r>
  <r>
    <m/>
    <x v="319"/>
    <s v="Invoice"/>
    <s v="86255"/>
    <s v="HABITITNAK/KEENGRO"/>
    <s v="COLOUR MAGIC DIANTHUS 15CM"/>
    <n v="48"/>
    <n v="19.989999999999998"/>
    <n v="959.52"/>
    <n v="3796.6499999999996"/>
    <x v="13"/>
  </r>
  <r>
    <m/>
    <x v="2"/>
    <s v="Invoice"/>
    <s v="86289"/>
    <s v="SPAR NORTH RAND DC:QUEENSWOOD"/>
    <s v="COLOUR MAGIC DIANTHUS 15CM"/>
    <n v="24"/>
    <n v="18.649999999999999"/>
    <n v="447.6"/>
    <n v="4244.25"/>
    <x v="13"/>
  </r>
  <r>
    <m/>
    <x v="16"/>
    <s v="Invoice"/>
    <s v="86334"/>
    <s v="GREENSIDE KWEKERY"/>
    <s v="COLOUR MAGIC DIANTHUS 15CM"/>
    <n v="16"/>
    <n v="19.989999999999998"/>
    <n v="319.83999999999997"/>
    <n v="4564.09"/>
    <x v="13"/>
  </r>
  <r>
    <m/>
    <x v="7"/>
    <s v="Invoice"/>
    <s v="87404"/>
    <s v="ROSES FOR U t/a URTH"/>
    <s v="COLOUR MAGIC DIANTHUS 15CM"/>
    <n v="16"/>
    <n v="19.989999999999998"/>
    <n v="319.83999999999997"/>
    <n v="4883.93"/>
    <x v="13"/>
  </r>
  <r>
    <m/>
    <x v="140"/>
    <s v="Invoice"/>
    <s v="87522"/>
    <s v="BRAKPAN GARDEN CENTRE"/>
    <s v="COLOUR MAGIC DIANTHUS 15CM"/>
    <n v="10"/>
    <n v="19.989999999999998"/>
    <n v="199.9"/>
    <n v="5083.83"/>
    <x v="13"/>
  </r>
  <r>
    <m/>
    <x v="322"/>
    <s v="Invoice"/>
    <s v="87769"/>
    <s v="HABITITNAK/KEENGRO"/>
    <s v="COLOUR MAGIC DIANTHUS 15CM"/>
    <n v="32"/>
    <n v="19.989999999999998"/>
    <n v="639.67999999999995"/>
    <n v="5723.51"/>
    <x v="13"/>
  </r>
  <r>
    <m/>
    <x v="174"/>
    <s v="Invoice"/>
    <s v="88061"/>
    <s v="ROSES FOR U t/a URTH"/>
    <s v="COLOUR MAGIC DIANTHUS 15CM"/>
    <n v="10"/>
    <n v="81.5"/>
    <n v="815"/>
    <n v="6538.51"/>
    <x v="13"/>
  </r>
  <r>
    <m/>
    <x v="214"/>
    <s v="Invoice"/>
    <s v="88088"/>
    <s v="RAINBOW GARDEN AND HOME CENTRE"/>
    <s v="COLOUR MAGIC DIANTHUS 15CM"/>
    <n v="32"/>
    <n v="21.2"/>
    <n v="678.4"/>
    <n v="7216.91"/>
    <x v="13"/>
  </r>
  <r>
    <m/>
    <x v="318"/>
    <s v="Invoice"/>
    <s v="88175"/>
    <s v="HABITITNAK/KEENGRO"/>
    <s v="COLOUR MAGIC DIANTHUS 15CM"/>
    <n v="48"/>
    <n v="17"/>
    <n v="816"/>
    <n v="8032.91"/>
    <x v="13"/>
  </r>
  <r>
    <m/>
    <x v="184"/>
    <s v="Invoice"/>
    <s v="88355"/>
    <s v="ROSES FOR U t/a URTH"/>
    <s v="COLOUR MAGIC DIANTHUS 15CM"/>
    <n v="32"/>
    <n v="21.2"/>
    <n v="678.4"/>
    <n v="8711.31"/>
    <x v="13"/>
  </r>
  <r>
    <m/>
    <x v="197"/>
    <s v="Invoice"/>
    <s v="88943"/>
    <s v="ROSES FOR U t/a URTH"/>
    <s v="COLOUR MAGIC DIANTHUS 15CM"/>
    <n v="16"/>
    <n v="21.2"/>
    <n v="339.2"/>
    <n v="9050.51"/>
    <x v="13"/>
  </r>
  <r>
    <m/>
    <x v="197"/>
    <s v="Invoice"/>
    <s v="88944"/>
    <s v="PLANT FACTORY"/>
    <s v="COLOUR MAGIC DIANTHUS 15CM"/>
    <n v="16"/>
    <n v="21.2"/>
    <n v="339.2"/>
    <n v="9389.7100000000009"/>
    <x v="13"/>
  </r>
  <r>
    <m/>
    <x v="35"/>
    <s v="Invoice"/>
    <s v="88990"/>
    <s v="ROSES FOR U t/a URTH"/>
    <s v="COLOUR MAGIC DIANTHUS 15CM"/>
    <n v="10"/>
    <n v="21.2"/>
    <n v="212"/>
    <n v="9601.7100000000009"/>
    <x v="13"/>
  </r>
  <r>
    <m/>
    <x v="54"/>
    <s v="Invoice"/>
    <s v="89913"/>
    <s v="ROSES FOR U t/a URTH"/>
    <s v="COLOUR MAGIC DIANTHUS 15CM"/>
    <n v="20"/>
    <n v="21.2"/>
    <n v="424"/>
    <n v="10025.710000000001"/>
    <x v="13"/>
  </r>
  <r>
    <m/>
    <x v="53"/>
    <s v="Invoice"/>
    <s v="90308"/>
    <s v="ROSES FOR U t/a URTH"/>
    <s v="COLOUR MAGIC DIANTHUS 15CM"/>
    <n v="16"/>
    <n v="21.2"/>
    <n v="339.2"/>
    <n v="10364.910000000002"/>
    <x v="13"/>
  </r>
  <r>
    <m/>
    <x v="66"/>
    <s v="Invoice"/>
    <s v="90352"/>
    <s v="TINKY'S GARDENS"/>
    <s v="COLOUR MAGIC DIANTHUS 15CM"/>
    <n v="8"/>
    <n v="21.2"/>
    <n v="169.6"/>
    <n v="10534.510000000002"/>
    <x v="13"/>
  </r>
  <r>
    <s v="Total for COLOUR MAGIC DIANTHUS 15CM"/>
    <x v="0"/>
    <m/>
    <m/>
    <m/>
    <m/>
    <n v="497"/>
    <m/>
    <n v="10534.510000000002"/>
    <m/>
    <x v="0"/>
  </r>
  <r>
    <s v="COLOUR MAGIC GAZANIA 15CM"/>
    <x v="0"/>
    <m/>
    <m/>
    <m/>
    <m/>
    <m/>
    <m/>
    <m/>
    <m/>
    <x v="0"/>
  </r>
  <r>
    <m/>
    <x v="299"/>
    <s v="Invoice"/>
    <s v="86098"/>
    <s v="SHARONDALE GARDEN CENTRE"/>
    <s v="COLOUR MAGIC GAZANIA 15CM"/>
    <n v="16"/>
    <n v="19.989999999999998"/>
    <n v="319.83999999999997"/>
    <n v="319.83999999999997"/>
    <x v="13"/>
  </r>
  <r>
    <m/>
    <x v="299"/>
    <s v="Invoice"/>
    <s v="86100"/>
    <s v="RAINBOW GARDEN AND HOME CENTRE"/>
    <s v="COLOUR MAGIC GAZANIA 15CM"/>
    <n v="32"/>
    <n v="19.989999999999998"/>
    <n v="639.67999999999995"/>
    <n v="959.52"/>
    <x v="13"/>
  </r>
  <r>
    <m/>
    <x v="299"/>
    <s v="Invoice"/>
    <s v="86101"/>
    <s v="HABITITNAK/KEENGRO"/>
    <s v="COLOUR MAGIC GAZANIA 15CM"/>
    <n v="16"/>
    <n v="19.989999999999998"/>
    <n v="319.83999999999997"/>
    <n v="1279.3599999999999"/>
    <x v="13"/>
  </r>
  <r>
    <m/>
    <x v="280"/>
    <s v="Invoice"/>
    <s v="86120"/>
    <s v="SPAR NORTH RAND DC:QUEENSWOOD"/>
    <s v="COLOUR MAGIC GAZANIA 15CM"/>
    <n v="16"/>
    <n v="18.649999999999999"/>
    <n v="298.39999999999998"/>
    <n v="1577.7599999999998"/>
    <x v="13"/>
  </r>
  <r>
    <m/>
    <x v="225"/>
    <s v="Invoice"/>
    <s v="86135"/>
    <s v="GREENSIDE KWEKERY"/>
    <s v="COLOUR MAGIC GAZANIA 15CM"/>
    <n v="16"/>
    <n v="19.989999999999998"/>
    <n v="319.83999999999997"/>
    <n v="1897.5999999999997"/>
    <x v="13"/>
  </r>
  <r>
    <m/>
    <x v="45"/>
    <s v="Invoice"/>
    <s v="86133"/>
    <s v="RIVERSIDE MICA"/>
    <s v="COLOUR MAGIC GAZANIA 15CM"/>
    <n v="10"/>
    <n v="20.9"/>
    <n v="209"/>
    <n v="2106.5999999999995"/>
    <x v="13"/>
  </r>
  <r>
    <m/>
    <x v="231"/>
    <s v="Invoice"/>
    <s v="86468"/>
    <s v="HABITITNAK/KEENGRO"/>
    <s v="COLOUR MAGIC GAZANIA 15CM"/>
    <n v="16"/>
    <n v="19.989999999999998"/>
    <n v="319.83999999999997"/>
    <n v="2426.4399999999996"/>
    <x v="13"/>
  </r>
  <r>
    <m/>
    <x v="19"/>
    <s v="Invoice"/>
    <s v="86486"/>
    <s v="HABITITNAK/KEENGRO"/>
    <s v="COLOUR MAGIC GAZANIA 15CM"/>
    <n v="32"/>
    <n v="19.989999999999998"/>
    <n v="639.67999999999995"/>
    <n v="3066.1199999999994"/>
    <x v="13"/>
  </r>
  <r>
    <m/>
    <x v="302"/>
    <s v="Invoice"/>
    <s v="86624"/>
    <s v="HABITITNAK/KEENGRO"/>
    <s v="COLOUR MAGIC GAZANIA 15CM"/>
    <n v="32"/>
    <n v="19.989999999999998"/>
    <n v="639.67999999999995"/>
    <n v="3705.7999999999993"/>
    <x v="13"/>
  </r>
  <r>
    <m/>
    <x v="46"/>
    <s v="Invoice"/>
    <s v="87007"/>
    <s v="HABITITNAK/KEENGRO"/>
    <s v="COLOUR MAGIC GAZANIA 15CM"/>
    <n v="48"/>
    <n v="19.989999999999998"/>
    <n v="959.52"/>
    <n v="4665.32"/>
    <x v="13"/>
  </r>
  <r>
    <m/>
    <x v="244"/>
    <s v="Invoice"/>
    <s v="87066"/>
    <s v="HABITITNAK/KEENGRO"/>
    <s v="COLOUR MAGIC GAZANIA 15CM"/>
    <n v="112"/>
    <n v="19.989999999999998"/>
    <n v="2238.88"/>
    <n v="6904.2"/>
    <x v="13"/>
  </r>
  <r>
    <m/>
    <x v="210"/>
    <s v="Invoice"/>
    <s v="87291"/>
    <s v="HABITITNAK/KEENGRO"/>
    <s v="COLOUR MAGIC GAZANIA 15CM"/>
    <n v="80"/>
    <n v="19.989999999999998"/>
    <n v="1599.2"/>
    <n v="8503.4"/>
    <x v="13"/>
  </r>
  <r>
    <m/>
    <x v="304"/>
    <s v="Invoice"/>
    <s v="87358"/>
    <s v="SHARONDALE GARDEN CENTRE"/>
    <s v="COLOUR MAGIC GAZANIA 15CM"/>
    <n v="32"/>
    <n v="19.989999999999998"/>
    <n v="639.67999999999995"/>
    <n v="9143.08"/>
    <x v="13"/>
  </r>
  <r>
    <m/>
    <x v="149"/>
    <s v="Invoice"/>
    <s v="87645"/>
    <s v="RAINBOW GARDEN AND HOME CENTRE"/>
    <s v="COLOUR MAGIC GAZANIA 15CM"/>
    <n v="32"/>
    <n v="19.989999999999998"/>
    <n v="639.67999999999995"/>
    <n v="9782.76"/>
    <x v="13"/>
  </r>
  <r>
    <m/>
    <x v="149"/>
    <s v="Invoice"/>
    <s v="87648"/>
    <s v="HABITITNAK/KEENGRO"/>
    <s v="COLOUR MAGIC GAZANIA 15CM"/>
    <n v="32"/>
    <n v="19.989999999999998"/>
    <n v="639.67999999999995"/>
    <n v="10422.44"/>
    <x v="13"/>
  </r>
  <r>
    <m/>
    <x v="322"/>
    <s v="Invoice"/>
    <s v="87769"/>
    <s v="HABITITNAK/KEENGRO"/>
    <s v="COLOUR MAGIC GAZANIA 15CM"/>
    <n v="32"/>
    <n v="19.989999999999998"/>
    <n v="639.67999999999995"/>
    <n v="11062.12"/>
    <x v="13"/>
  </r>
  <r>
    <m/>
    <x v="218"/>
    <s v="Invoice"/>
    <s v="88575"/>
    <s v="ROSES FOR U t/a URTH"/>
    <s v=" GAZANIA 15CM"/>
    <n v="30"/>
    <n v="21.2"/>
    <n v="636"/>
    <n v="11698.12"/>
    <x v="13"/>
  </r>
  <r>
    <m/>
    <x v="254"/>
    <s v="Invoice"/>
    <s v="88634"/>
    <s v="RIVERSIDE MICA"/>
    <s v="GAZANIA 15CM"/>
    <n v="10"/>
    <n v="21.99"/>
    <n v="219.9"/>
    <n v="11918.02"/>
    <x v="13"/>
  </r>
  <r>
    <m/>
    <x v="255"/>
    <s v="Invoice"/>
    <s v="88650"/>
    <s v="THYME SQUARE"/>
    <s v="COLOUR MAGIC GAZANIA 15CM"/>
    <n v="17"/>
    <n v="21.2"/>
    <n v="360.4"/>
    <n v="12278.42"/>
    <x v="13"/>
  </r>
  <r>
    <m/>
    <x v="196"/>
    <s v="Invoice"/>
    <s v="88831"/>
    <s v="PRETTY GARDENS"/>
    <s v="COLOUR MAGIC GAZANIA 15CM"/>
    <n v="16"/>
    <n v="21.2"/>
    <n v="339.2"/>
    <n v="12617.62"/>
    <x v="13"/>
  </r>
  <r>
    <m/>
    <x v="197"/>
    <s v="Invoice"/>
    <s v="88943"/>
    <s v="ROSES FOR U t/a URTH"/>
    <s v="COLOUR MAGIC GAZANIA 15CM"/>
    <n v="20"/>
    <n v="21.2"/>
    <n v="424"/>
    <n v="13041.62"/>
    <x v="13"/>
  </r>
  <r>
    <m/>
    <x v="326"/>
    <s v="Invoice"/>
    <s v="88915"/>
    <s v="BUILDERS WAREHOUSE:CEDAR SQUARE"/>
    <s v="COLOUR MAGIC GAZANIA 15CM"/>
    <n v="8"/>
    <n v="0"/>
    <n v="0"/>
    <n v="13041.62"/>
    <x v="13"/>
  </r>
  <r>
    <m/>
    <x v="220"/>
    <s v="Invoice"/>
    <s v="88974"/>
    <s v="AFRISAND SUPPLIES"/>
    <s v="COLOUR MAGIC GAZANIA 15CM"/>
    <n v="16"/>
    <n v="20"/>
    <n v="320"/>
    <n v="13361.62"/>
    <x v="13"/>
  </r>
  <r>
    <m/>
    <x v="199"/>
    <s v="Invoice"/>
    <s v="88996"/>
    <s v="ROSES FOR U t/a URTH"/>
    <s v="COLOUR MAGIC GAZANIA 15CM"/>
    <n v="10"/>
    <n v="21.2"/>
    <n v="212"/>
    <n v="13573.62"/>
    <x v="13"/>
  </r>
  <r>
    <m/>
    <x v="54"/>
    <s v="Invoice"/>
    <s v="89913"/>
    <s v="ROSES FOR U t/a URTH"/>
    <s v="COLOUR MAGIC GAZANIA 15CM"/>
    <n v="16"/>
    <n v="21.2"/>
    <n v="339.2"/>
    <n v="13912.820000000002"/>
    <x v="13"/>
  </r>
  <r>
    <s v="Total for COLOUR MAGIC GAZANIA 15CM"/>
    <x v="0"/>
    <m/>
    <m/>
    <m/>
    <m/>
    <n v="697"/>
    <m/>
    <n v="13912.820000000002"/>
    <m/>
    <x v="0"/>
  </r>
  <r>
    <s v="COLOUR MAGIC GYPSOPHILLA 15CM"/>
    <x v="0"/>
    <m/>
    <m/>
    <m/>
    <m/>
    <m/>
    <m/>
    <m/>
    <m/>
    <x v="0"/>
  </r>
  <r>
    <m/>
    <x v="149"/>
    <s v="Invoice"/>
    <s v="87648"/>
    <s v="HABITITNAK/KEENGRO"/>
    <s v="COLOUR MAGIC GYPSOPHILLA 15CM"/>
    <n v="32"/>
    <n v="19.989999999999998"/>
    <n v="639.67999999999995"/>
    <n v="639.67999999999995"/>
    <x v="13"/>
  </r>
  <r>
    <m/>
    <x v="174"/>
    <s v="Invoice"/>
    <s v="88061"/>
    <s v="ROSES FOR U t/a URTH"/>
    <s v="COLOUR MAGIC GYPSOPHILLA 15CM"/>
    <n v="4"/>
    <n v="68.900000000000006"/>
    <n v="275.60000000000002"/>
    <n v="915.28"/>
    <x v="13"/>
  </r>
  <r>
    <m/>
    <x v="54"/>
    <s v="Invoice"/>
    <s v="89913"/>
    <s v="ROSES FOR U t/a URTH"/>
    <s v="COLOUR MAGIC GYPSOPHILLA 15CM"/>
    <n v="20"/>
    <n v="21.2"/>
    <n v="424"/>
    <n v="1339.28"/>
    <x v="13"/>
  </r>
  <r>
    <m/>
    <x v="37"/>
    <s v="Invoice"/>
    <s v="90111"/>
    <s v="ROSES FOR U t/a URTH"/>
    <s v="COLOUR MAGIC GYPSOPHILLA 15CM"/>
    <n v="16"/>
    <n v="21.2"/>
    <n v="339.2"/>
    <n v="1678.48"/>
    <x v="13"/>
  </r>
  <r>
    <m/>
    <x v="102"/>
    <s v="Invoice"/>
    <s v="90596"/>
    <s v="ROSES FOR U t/a URTH"/>
    <s v="COLOUR MAGIC GYPSOPHILLA 15CM"/>
    <n v="16"/>
    <n v="21.2"/>
    <n v="339.2"/>
    <n v="2017.68"/>
    <x v="13"/>
  </r>
  <r>
    <s v="Total for COLOUR MAGIC GYPSOPHILLA 15CM"/>
    <x v="0"/>
    <m/>
    <m/>
    <m/>
    <m/>
    <n v="88"/>
    <m/>
    <n v="2017.68"/>
    <m/>
    <x v="0"/>
  </r>
  <r>
    <s v="COLOUR MAGIC IMPATIENS 15CM"/>
    <x v="0"/>
    <m/>
    <m/>
    <m/>
    <m/>
    <m/>
    <m/>
    <m/>
    <m/>
    <x v="0"/>
  </r>
  <r>
    <m/>
    <x v="14"/>
    <s v="Invoice"/>
    <s v="86223"/>
    <s v="HABITITNAK/KEENGRO"/>
    <s v="COLOUR MAGIC IMPATIENS 15CM"/>
    <n v="30"/>
    <n v="19.989999999999998"/>
    <n v="599.70000000000005"/>
    <n v="599.70000000000005"/>
    <x v="13"/>
  </r>
  <r>
    <m/>
    <x v="19"/>
    <s v="Invoice"/>
    <s v="86486"/>
    <s v="HABITITNAK/KEENGRO"/>
    <s v="IMPATIENS SPECIAL 15CM"/>
    <n v="32"/>
    <n v="15.99"/>
    <n v="511.68"/>
    <n v="1111.3800000000001"/>
    <x v="13"/>
  </r>
  <r>
    <m/>
    <x v="283"/>
    <s v="Invoice"/>
    <s v="86580"/>
    <s v="SYLVIA PASS GARDEN CENTRE"/>
    <s v="COLOUR MAGIC IMPATIENS 15CM"/>
    <n v="20"/>
    <n v="15.99"/>
    <n v="319.8"/>
    <n v="1431.18"/>
    <x v="13"/>
  </r>
  <r>
    <m/>
    <x v="176"/>
    <s v="Invoice"/>
    <s v="88141"/>
    <s v="GREENSIDE KWEKERY"/>
    <s v="COLOUR MAGIC IMPATIENS 15CM"/>
    <n v="32"/>
    <n v="21.2"/>
    <n v="678.4"/>
    <n v="2109.58"/>
    <x v="13"/>
  </r>
  <r>
    <m/>
    <x v="217"/>
    <s v="Invoice"/>
    <s v="88547"/>
    <s v="IRON POINT SUPPLIERS PTY LTD T/A CONCRETE GALLERIA"/>
    <s v="COLOUR MAGIC IMPATIENS 15CM"/>
    <n v="5"/>
    <n v="15"/>
    <n v="75"/>
    <n v="2184.58"/>
    <x v="13"/>
  </r>
  <r>
    <s v="Total for COLOUR MAGIC IMPATIENS 15CM"/>
    <x v="0"/>
    <m/>
    <m/>
    <m/>
    <m/>
    <n v="119"/>
    <m/>
    <n v="2184.58"/>
    <m/>
    <x v="0"/>
  </r>
  <r>
    <s v="COLOUR MAGIC MARIGOLD 15CM"/>
    <x v="0"/>
    <m/>
    <m/>
    <m/>
    <m/>
    <m/>
    <m/>
    <m/>
    <m/>
    <x v="0"/>
  </r>
  <r>
    <m/>
    <x v="280"/>
    <s v="Invoice"/>
    <s v="86120"/>
    <s v="SPAR NORTH RAND DC:QUEENSWOOD"/>
    <s v="COLOUR MAGIC MARIGOLD 15CM"/>
    <n v="16"/>
    <n v="18.649999999999999"/>
    <n v="298.39999999999998"/>
    <n v="298.39999999999998"/>
    <x v="13"/>
  </r>
  <r>
    <m/>
    <x v="225"/>
    <s v="Invoice"/>
    <s v="86135"/>
    <s v="GREENSIDE KWEKERY"/>
    <s v="COLOUR MAGIC MARIGOLD 15CM"/>
    <n v="16"/>
    <n v="19.989999999999998"/>
    <n v="319.83999999999997"/>
    <n v="618.24"/>
    <x v="13"/>
  </r>
  <r>
    <m/>
    <x v="19"/>
    <s v="Invoice"/>
    <s v="86517"/>
    <s v="SPAR NORTH RAND DC:QUEENSWOOD"/>
    <s v="COLOUR MAGIC MARIGOLD 15CM"/>
    <n v="32"/>
    <n v="18.649999999999999"/>
    <n v="596.79999999999995"/>
    <n v="1215.04"/>
    <x v="13"/>
  </r>
  <r>
    <m/>
    <x v="302"/>
    <s v="Invoice"/>
    <s v="86624"/>
    <s v="HABITITNAK/KEENGRO"/>
    <s v="COLOUR MAGIC MARIGOLD 15CM"/>
    <n v="16"/>
    <n v="19.989999999999998"/>
    <n v="319.83999999999997"/>
    <n v="1534.8799999999999"/>
    <x v="13"/>
  </r>
  <r>
    <m/>
    <x v="302"/>
    <s v="Invoice"/>
    <s v="86624"/>
    <s v="HABITITNAK/KEENGRO"/>
    <s v="COLOUR MAGIC MARIGOLD 15CM"/>
    <n v="16"/>
    <n v="19.989999999999998"/>
    <n v="319.83999999999997"/>
    <n v="1854.7199999999998"/>
    <x v="13"/>
  </r>
  <r>
    <m/>
    <x v="309"/>
    <s v="Invoice"/>
    <s v="88373"/>
    <s v="LITTLE AUSTRIA"/>
    <s v="COLOUR MAGIC MARIGOLD 15CM"/>
    <n v="5"/>
    <n v="21.2"/>
    <n v="106"/>
    <n v="1960.7199999999998"/>
    <x v="13"/>
  </r>
  <r>
    <m/>
    <x v="254"/>
    <s v="Invoice"/>
    <s v="88634"/>
    <s v="RIVERSIDE MICA"/>
    <s v=" MARIGOLD 15CM"/>
    <n v="8"/>
    <n v="21.99"/>
    <n v="175.92"/>
    <n v="2136.64"/>
    <x v="13"/>
  </r>
  <r>
    <m/>
    <x v="197"/>
    <s v="Invoice"/>
    <s v="88943"/>
    <s v="ROSES FOR U t/a URTH"/>
    <s v="COLOUR MAGIC MARIGOLD 15CM"/>
    <n v="10"/>
    <n v="21.2"/>
    <n v="212"/>
    <n v="2348.64"/>
    <x v="13"/>
  </r>
  <r>
    <m/>
    <x v="199"/>
    <s v="Invoice"/>
    <s v="88996"/>
    <s v="ROSES FOR U t/a URTH"/>
    <s v="COLOUR MAGIC MARIGOLD 15CM"/>
    <n v="10"/>
    <n v="21.2"/>
    <n v="212"/>
    <n v="2560.64"/>
    <x v="13"/>
  </r>
  <r>
    <m/>
    <x v="51"/>
    <s v="Invoice"/>
    <s v="89299"/>
    <s v="NYAKHELE PROJECTS"/>
    <s v="COLOUR MAGIC MARIGOLD 15CM"/>
    <n v="50"/>
    <n v="21.2"/>
    <n v="1060"/>
    <n v="3620.64"/>
    <x v="13"/>
  </r>
  <r>
    <m/>
    <x v="54"/>
    <s v="Invoice"/>
    <s v="89913"/>
    <s v="ROSES FOR U t/a URTH"/>
    <s v="COLOUR MAGIC MARIGOLD 15CM"/>
    <n v="10"/>
    <n v="21.2"/>
    <n v="212"/>
    <n v="3832.64"/>
    <x v="13"/>
  </r>
  <r>
    <m/>
    <x v="53"/>
    <s v="Invoice"/>
    <s v="90308"/>
    <s v="ROSES FOR U t/a URTH"/>
    <s v="COLOUR MAGIC MARIGOLD 15CM"/>
    <n v="16"/>
    <n v="21.2"/>
    <n v="339.2"/>
    <n v="4171.84"/>
    <x v="13"/>
  </r>
  <r>
    <m/>
    <x v="66"/>
    <s v="Invoice"/>
    <s v="90359"/>
    <s v="FLORICULTURE WHOLESALE GROWERS"/>
    <s v="MARIGOLD 15CM"/>
    <n v="20"/>
    <n v="21.2"/>
    <n v="424"/>
    <n v="4595.84"/>
    <x v="13"/>
  </r>
  <r>
    <s v="Total for COLOUR MAGIC MARIGOLD 15CM"/>
    <x v="0"/>
    <m/>
    <m/>
    <m/>
    <m/>
    <n v="225"/>
    <m/>
    <n v="4595.84"/>
    <m/>
    <x v="0"/>
  </r>
  <r>
    <s v="COLOUR MAGIC PANSY 15CM"/>
    <x v="0"/>
    <m/>
    <m/>
    <m/>
    <m/>
    <m/>
    <m/>
    <m/>
    <m/>
    <x v="0"/>
  </r>
  <r>
    <m/>
    <x v="19"/>
    <s v="Invoice"/>
    <s v="86517"/>
    <s v="SPAR NORTH RAND DC:QUEENSWOOD"/>
    <s v="COLOUR MAGIC PANSY 15CM"/>
    <n v="16"/>
    <n v="32.950000000000003"/>
    <n v="527.20000000000005"/>
    <n v="527.20000000000005"/>
    <x v="13"/>
  </r>
  <r>
    <m/>
    <x v="46"/>
    <s v="Invoice"/>
    <s v="87005"/>
    <s v="SHARONDALE GARDEN CENTRE"/>
    <s v="COLOUR MAGIC PANSY 15CM"/>
    <n v="16"/>
    <n v="19.989999999999998"/>
    <n v="319.83999999999997"/>
    <n v="847.04"/>
    <x v="13"/>
  </r>
  <r>
    <m/>
    <x v="143"/>
    <s v="Invoice"/>
    <s v="87560"/>
    <s v="FARMERS MARKET"/>
    <s v="COLOUR MAGIC PANSY 15CM"/>
    <n v="8"/>
    <n v="19.989999999999998"/>
    <n v="159.91999999999999"/>
    <n v="1006.9599999999999"/>
    <x v="13"/>
  </r>
  <r>
    <m/>
    <x v="146"/>
    <s v="Invoice"/>
    <s v="87618"/>
    <s v="ROSES FOR U t/a URTH"/>
    <s v="COLOUR MAGIC PANSY 15CM"/>
    <n v="4"/>
    <n v="19.989999999999998"/>
    <n v="79.959999999999994"/>
    <n v="1086.9199999999998"/>
    <x v="13"/>
  </r>
  <r>
    <m/>
    <x v="180"/>
    <s v="Invoice"/>
    <s v="88233"/>
    <s v="BUILDERS WAREHOUSE:MIDRAND"/>
    <s v="COLOUR MAGIC PANSY 15CM"/>
    <n v="16"/>
    <n v="0"/>
    <n v="0"/>
    <n v="1086.9199999999998"/>
    <x v="13"/>
  </r>
  <r>
    <m/>
    <x v="217"/>
    <s v="Invoice"/>
    <s v="88547"/>
    <s v="IRON POINT SUPPLIERS PTY LTD T/A CONCRETE GALLERIA"/>
    <s v="COLOUR MAGIC PANSY 15CM"/>
    <n v="3"/>
    <n v="15"/>
    <n v="45"/>
    <n v="1131.9199999999998"/>
    <x v="13"/>
  </r>
  <r>
    <s v="Total for COLOUR MAGIC PANSY 15CM"/>
    <x v="0"/>
    <m/>
    <m/>
    <m/>
    <m/>
    <n v="63"/>
    <m/>
    <n v="1131.9199999999998"/>
    <m/>
    <x v="0"/>
  </r>
  <r>
    <s v="COLOUR MAGIC PETUNIA 15CM"/>
    <x v="0"/>
    <m/>
    <m/>
    <m/>
    <m/>
    <m/>
    <m/>
    <m/>
    <m/>
    <x v="0"/>
  </r>
  <r>
    <m/>
    <x v="299"/>
    <s v="Invoice"/>
    <s v="86098"/>
    <s v="SHARONDALE GARDEN CENTRE"/>
    <s v="COLOUR MAGIC PETUNIA 15CM"/>
    <n v="16"/>
    <n v="19.989999999999998"/>
    <n v="319.83999999999997"/>
    <n v="319.83999999999997"/>
    <x v="13"/>
  </r>
  <r>
    <m/>
    <x v="299"/>
    <s v="Invoice"/>
    <s v="86101"/>
    <s v="HABITITNAK/KEENGRO"/>
    <s v="COLOUR MAGIC PETUNIA 15CM"/>
    <n v="16"/>
    <n v="19.989999999999998"/>
    <n v="319.83999999999997"/>
    <n v="639.67999999999995"/>
    <x v="13"/>
  </r>
  <r>
    <m/>
    <x v="280"/>
    <s v="Invoice"/>
    <s v="86120"/>
    <s v="SPAR NORTH RAND DC:QUEENSWOOD"/>
    <s v="COLOUR MAGIC PETUNIA 15CM"/>
    <n v="40"/>
    <n v="18.649999999999999"/>
    <n v="746"/>
    <n v="1385.6799999999998"/>
    <x v="13"/>
  </r>
  <r>
    <m/>
    <x v="45"/>
    <s v="Invoice"/>
    <s v="86133"/>
    <s v="RIVERSIDE MICA"/>
    <s v="COLOUR MAGIC PETUNIA 15CM"/>
    <n v="12"/>
    <n v="20.9"/>
    <n v="250.8"/>
    <n v="1636.4799999999998"/>
    <x v="13"/>
  </r>
  <r>
    <m/>
    <x v="14"/>
    <s v="Invoice"/>
    <s v="86223"/>
    <s v="HABITITNAK/KEENGRO"/>
    <s v="COLOUR MAGIC PETUNIA 15CM"/>
    <n v="16"/>
    <n v="19.989999999999998"/>
    <n v="319.83999999999997"/>
    <n v="1956.3199999999997"/>
    <x v="13"/>
  </r>
  <r>
    <m/>
    <x v="2"/>
    <s v="Invoice"/>
    <s v="86289"/>
    <s v="SPAR NORTH RAND DC:QUEENSWOOD"/>
    <s v="COLOUR MAGIC PETUNIA 15CM"/>
    <n v="48"/>
    <n v="18.649999999999999"/>
    <n v="895.2"/>
    <n v="2851.5199999999995"/>
    <x v="13"/>
  </r>
  <r>
    <m/>
    <x v="229"/>
    <s v="Invoice"/>
    <s v="86402"/>
    <s v="SHARONDALE GARDEN CENTRE"/>
    <s v="COLOUR MAGIC PETUNIA 15CM"/>
    <n v="16"/>
    <n v="19.989999999999998"/>
    <n v="319.83999999999997"/>
    <n v="3171.3599999999997"/>
    <x v="13"/>
  </r>
  <r>
    <m/>
    <x v="229"/>
    <s v="Invoice"/>
    <s v="86403"/>
    <s v="HABITITNAK/KEENGRO"/>
    <s v="COLOUR MAGIC PETUNIA 15CM"/>
    <n v="32"/>
    <n v="19.989999999999998"/>
    <n v="639.67999999999995"/>
    <n v="3811.0399999999995"/>
    <x v="13"/>
  </r>
  <r>
    <m/>
    <x v="5"/>
    <s v="Invoice"/>
    <s v="86449"/>
    <s v="GREENSIDE KWEKERY"/>
    <s v="COLOUR MAGIC PETUNIA 15CM"/>
    <n v="16"/>
    <n v="19.989999999999998"/>
    <n v="319.83999999999997"/>
    <n v="4130.8799999999992"/>
    <x v="13"/>
  </r>
  <r>
    <m/>
    <x v="231"/>
    <s v="Invoice"/>
    <s v="86468"/>
    <s v="HABITITNAK/KEENGRO"/>
    <s v="COLOUR MAGIC PETUNIA 15CM"/>
    <n v="64"/>
    <n v="19.989999999999998"/>
    <n v="1279.3599999999999"/>
    <n v="5410.2399999999989"/>
    <x v="13"/>
  </r>
  <r>
    <m/>
    <x v="231"/>
    <s v="Invoice"/>
    <s v="86518"/>
    <s v="LITTLE AUSTRIA"/>
    <s v="COLOUR MAGIC PETUNIA 15CM"/>
    <n v="16"/>
    <n v="19.989999999999998"/>
    <n v="319.83999999999997"/>
    <n v="5730.079999999999"/>
    <x v="13"/>
  </r>
  <r>
    <m/>
    <x v="19"/>
    <s v="Invoice"/>
    <s v="86486"/>
    <s v="HABITITNAK/KEENGRO"/>
    <s v="COLOUR MAGIC PETUNIA 15CM"/>
    <n v="16"/>
    <n v="19.989999999999998"/>
    <n v="319.83999999999997"/>
    <n v="6049.9199999999992"/>
    <x v="13"/>
  </r>
  <r>
    <m/>
    <x v="19"/>
    <s v="Invoice"/>
    <s v="86517"/>
    <s v="SPAR NORTH RAND DC:QUEENSWOOD"/>
    <s v="COLOUR MAGIC PETUNIA 15CM"/>
    <n v="32"/>
    <n v="18.649999999999999"/>
    <n v="596.79999999999995"/>
    <n v="6646.7199999999993"/>
    <x v="13"/>
  </r>
  <r>
    <m/>
    <x v="241"/>
    <s v="Invoice"/>
    <s v="86944"/>
    <s v="HABITITNAK/KEENGRO"/>
    <s v="COLOUR MAGIC PETUNIA 15CM"/>
    <n v="128"/>
    <n v="19.989999999999998"/>
    <n v="2558.7199999999998"/>
    <n v="9205.4399999999987"/>
    <x v="13"/>
  </r>
  <r>
    <m/>
    <x v="244"/>
    <s v="Invoice"/>
    <s v="87066"/>
    <s v="HABITITNAK/KEENGRO"/>
    <s v="COLOUR MAGIC PETUNIA 15CM"/>
    <n v="16"/>
    <n v="19.989999999999998"/>
    <n v="319.83999999999997"/>
    <n v="9525.2799999999988"/>
    <x v="13"/>
  </r>
  <r>
    <m/>
    <x v="119"/>
    <s v="Invoice"/>
    <s v="87056"/>
    <s v="ECKARDS GARDEN PAVILION"/>
    <s v="COLOUR MAGIC PETUNIA 15CM"/>
    <n v="20"/>
    <n v="19.989999999999998"/>
    <n v="399.8"/>
    <n v="9925.0799999999981"/>
    <x v="13"/>
  </r>
  <r>
    <m/>
    <x v="133"/>
    <s v="Invoice"/>
    <s v="87370"/>
    <s v="RIVERSIDE MICA"/>
    <s v="COLOUR MAGIC PETUNIA 15CM"/>
    <n v="8"/>
    <n v="16.95"/>
    <n v="135.6"/>
    <n v="10060.679999999998"/>
    <x v="13"/>
  </r>
  <r>
    <m/>
    <x v="137"/>
    <s v="Invoice"/>
    <s v="87482"/>
    <s v="PRETTY GARDENS"/>
    <s v="COLOUR MAGIC PETUNIA 15CM"/>
    <n v="125"/>
    <n v="12"/>
    <n v="1500"/>
    <n v="11560.679999999998"/>
    <x v="13"/>
  </r>
  <r>
    <m/>
    <x v="140"/>
    <s v="Invoice"/>
    <s v="87522"/>
    <s v="BRAKPAN GARDEN CENTRE"/>
    <s v=" PETUNIA SPECIAL 15CM"/>
    <n v="30"/>
    <n v="16.95"/>
    <n v="508.5"/>
    <n v="12069.179999999998"/>
    <x v="13"/>
  </r>
  <r>
    <m/>
    <x v="143"/>
    <s v="Invoice"/>
    <s v="87560"/>
    <s v="FARMERS MARKET"/>
    <s v="COLOUR MAGIC PETUNIA 15CM"/>
    <n v="8"/>
    <n v="19.989999999999998"/>
    <n v="159.91999999999999"/>
    <n v="12229.099999999999"/>
    <x v="13"/>
  </r>
  <r>
    <m/>
    <x v="324"/>
    <s v="Invoice"/>
    <s v="87866"/>
    <s v="RAINBOW GARDEN AND HOME CENTRE"/>
    <s v="COLOUR MAGIC PETUNIA SPECIAL 15CM"/>
    <n v="48"/>
    <n v="14.95"/>
    <n v="717.6"/>
    <n v="12946.699999999999"/>
    <x v="13"/>
  </r>
  <r>
    <m/>
    <x v="166"/>
    <s v="Invoice"/>
    <s v="87902"/>
    <s v="LITTLE AUSTRIA"/>
    <s v="COLOUR MAGIC PETUNIA SPECIAL 15CM"/>
    <n v="48"/>
    <n v="14.85"/>
    <n v="712.8"/>
    <n v="13659.499999999998"/>
    <x v="13"/>
  </r>
  <r>
    <m/>
    <x v="211"/>
    <s v="Invoice"/>
    <s v="87993"/>
    <s v="HABITITNAK/KEENGRO"/>
    <s v="COLOUR MAGIC PETUNIA 15CM"/>
    <n v="32"/>
    <n v="17"/>
    <n v="544"/>
    <n v="14203.499999999998"/>
    <x v="13"/>
  </r>
  <r>
    <m/>
    <x v="212"/>
    <s v="Invoice"/>
    <s v="88049"/>
    <s v="CRISANRA KWEKERY"/>
    <s v="COLOUR MAGIC PETUNIA 15CM"/>
    <n v="10"/>
    <n v="21.2"/>
    <n v="212"/>
    <n v="14415.499999999998"/>
    <x v="13"/>
  </r>
  <r>
    <m/>
    <x v="174"/>
    <s v="Invoice"/>
    <s v="88034"/>
    <s v="LOTS OF POTS BOKSBURG"/>
    <s v="COLOUR MAGIC PETUNIA 15CM"/>
    <n v="99"/>
    <n v="12"/>
    <n v="1188"/>
    <n v="15603.499999999998"/>
    <x v="13"/>
  </r>
  <r>
    <m/>
    <x v="309"/>
    <s v="Invoice"/>
    <s v="88364"/>
    <s v="LOTS OF POTS CENTURION"/>
    <s v="PETUNIA SPECIAL 15CM"/>
    <n v="100"/>
    <n v="14.95"/>
    <n v="1495"/>
    <n v="17098.5"/>
    <x v="13"/>
  </r>
  <r>
    <m/>
    <x v="189"/>
    <s v="Invoice"/>
    <s v="88463"/>
    <s v="ROSES FOR U t/a URTH"/>
    <s v="COLOUR MAGIC PETUNIA 15CM"/>
    <n v="10"/>
    <n v="21.2"/>
    <n v="212"/>
    <n v="17310.5"/>
    <x v="13"/>
  </r>
  <r>
    <m/>
    <x v="217"/>
    <s v="Invoice"/>
    <s v="88547"/>
    <s v="IRON POINT SUPPLIERS PTY LTD T/A CONCRETE GALLERIA"/>
    <s v="COLOUR MAGIC PETUNIA 15CM"/>
    <n v="10"/>
    <n v="15"/>
    <n v="150"/>
    <n v="17460.5"/>
    <x v="13"/>
  </r>
  <r>
    <m/>
    <x v="255"/>
    <s v="Invoice"/>
    <s v="88649"/>
    <s v="SYLVIA PASS GARDEN CENTRE"/>
    <s v="COLOUR MAGIC PETUNIA 15CM"/>
    <n v="56"/>
    <n v="21.2"/>
    <n v="1187.2"/>
    <n v="18647.7"/>
    <x v="13"/>
  </r>
  <r>
    <m/>
    <x v="288"/>
    <s v="Invoice"/>
    <s v="88783"/>
    <s v="IRON POINT SUPPLIERS PTY LTD T/A CONCRETE GALLERIA"/>
    <s v="COLOUR MAGIC PETUNIA 15CM"/>
    <n v="20"/>
    <n v="22"/>
    <n v="440"/>
    <n v="19087.7"/>
    <x v="13"/>
  </r>
  <r>
    <m/>
    <x v="201"/>
    <s v="Invoice"/>
    <s v="89093"/>
    <s v="BUILDERS WAREHOUSE:WOODLANDS"/>
    <s v="COLOUR MAGIC PETUNIA 15CM"/>
    <n v="20"/>
    <n v="0"/>
    <n v="0"/>
    <n v="19087.7"/>
    <x v="13"/>
  </r>
  <r>
    <m/>
    <x v="87"/>
    <s v="Invoice"/>
    <s v="89628"/>
    <s v="BUILDERS WAREHOUSE:BLOEMFONTEIN"/>
    <s v="COLOUR MAGIC PETUNIA 15CM"/>
    <n v="112"/>
    <n v="33.5"/>
    <n v="3752"/>
    <n v="22839.7"/>
    <x v="13"/>
  </r>
  <r>
    <m/>
    <x v="89"/>
    <s v="Invoice"/>
    <s v="89763"/>
    <s v="RIVERSIDE MICA"/>
    <s v=" PETUNIA 15CM"/>
    <n v="7"/>
    <n v="21.99"/>
    <n v="153.93"/>
    <n v="22993.63"/>
    <x v="13"/>
  </r>
  <r>
    <m/>
    <x v="53"/>
    <s v="Invoice"/>
    <s v="90322"/>
    <s v="MONTANA GARDEN PAVILION"/>
    <s v="COLOUR MAGIC PETUNIA 15CM"/>
    <n v="16"/>
    <n v="21.2"/>
    <n v="339.2"/>
    <n v="23332.83"/>
    <x v="13"/>
  </r>
  <r>
    <s v="Total for COLOUR MAGIC PETUNIA 15CM"/>
    <x v="0"/>
    <m/>
    <m/>
    <m/>
    <m/>
    <n v="1263"/>
    <m/>
    <n v="23332.83"/>
    <m/>
    <x v="0"/>
  </r>
  <r>
    <s v="COLOUR MAGIC PORTULACA 15CM"/>
    <x v="0"/>
    <m/>
    <m/>
    <m/>
    <m/>
    <m/>
    <m/>
    <m/>
    <m/>
    <x v="0"/>
  </r>
  <r>
    <m/>
    <x v="299"/>
    <s v="Invoice"/>
    <s v="86101"/>
    <s v="HABITITNAK/KEENGRO"/>
    <s v="COLOUR MAGIC PORTULACA 15CM"/>
    <n v="32"/>
    <n v="19.989999999999998"/>
    <n v="639.67999999999995"/>
    <n v="639.67999999999995"/>
    <x v="13"/>
  </r>
  <r>
    <m/>
    <x v="229"/>
    <s v="Invoice"/>
    <s v="86403"/>
    <s v="HABITITNAK/KEENGRO"/>
    <s v="COLOUR MAGIC PORTULACA 15CM"/>
    <n v="16"/>
    <n v="19.989999999999998"/>
    <n v="319.83999999999997"/>
    <n v="959.52"/>
    <x v="13"/>
  </r>
  <r>
    <s v="Total for COLOUR MAGIC PORTULACA 15CM"/>
    <x v="0"/>
    <m/>
    <m/>
    <m/>
    <m/>
    <n v="48"/>
    <m/>
    <n v="959.52"/>
    <m/>
    <x v="0"/>
  </r>
  <r>
    <s v="COLOUR MAGIC PRIMROSE 15CM"/>
    <x v="0"/>
    <m/>
    <m/>
    <m/>
    <m/>
    <m/>
    <m/>
    <m/>
    <m/>
    <x v="0"/>
  </r>
  <r>
    <m/>
    <x v="137"/>
    <s v="Invoice"/>
    <s v="87481"/>
    <s v="ROSES FOR U t/a URTH"/>
    <s v="COLOUR MAGIC PRIMROSE 15CM"/>
    <n v="16"/>
    <n v="19.989999999999998"/>
    <n v="319.83999999999997"/>
    <n v="319.83999999999997"/>
    <x v="13"/>
  </r>
  <r>
    <m/>
    <x v="137"/>
    <s v="Invoice"/>
    <s v="87482"/>
    <s v="PRETTY GARDENS"/>
    <s v="COLOUR MAGIC PRIMROSE 15CM"/>
    <n v="16"/>
    <n v="19.989999999999998"/>
    <n v="319.83999999999997"/>
    <n v="639.67999999999995"/>
    <x v="13"/>
  </r>
  <r>
    <m/>
    <x v="146"/>
    <s v="Invoice"/>
    <s v="87616"/>
    <s v="ROSES FOR U t/a URTH"/>
    <s v="COLOUR MAGIC PRIMROSE 15CM"/>
    <n v="32"/>
    <n v="19.989999999999998"/>
    <n v="639.67999999999995"/>
    <n v="1279.3599999999999"/>
    <x v="13"/>
  </r>
  <r>
    <m/>
    <x v="146"/>
    <s v="Invoice"/>
    <s v="87618"/>
    <s v="ROSES FOR U t/a URTH"/>
    <s v="COLOUR MAGIC PRIMROSE 15CM"/>
    <n v="16"/>
    <n v="19.989999999999998"/>
    <n v="319.83999999999997"/>
    <n v="1599.1999999999998"/>
    <x v="13"/>
  </r>
  <r>
    <m/>
    <x v="28"/>
    <s v="Invoice"/>
    <s v="87697"/>
    <s v="HABITITNAK/KEENGRO"/>
    <s v="COLOUR MAGIC PRIMROSE 15CM"/>
    <n v="32"/>
    <n v="19.989999999999998"/>
    <n v="639.67999999999995"/>
    <n v="2238.8799999999997"/>
    <x v="13"/>
  </r>
  <r>
    <m/>
    <x v="153"/>
    <s v="Invoice"/>
    <s v="87692"/>
    <s v="TINKY'S GARDENS"/>
    <s v="COLOUR MAGIC PRIMROSE 15CM"/>
    <n v="8"/>
    <n v="19.989999999999998"/>
    <n v="159.91999999999999"/>
    <n v="2398.7999999999997"/>
    <x v="13"/>
  </r>
  <r>
    <m/>
    <x v="158"/>
    <s v="Invoice"/>
    <s v="87748"/>
    <s v="ROSES FOR U t/a URTH"/>
    <s v="COLOUR MAGIC PRIMROSE 15CM"/>
    <n v="20"/>
    <n v="19.989999999999998"/>
    <n v="399.8"/>
    <n v="2798.6"/>
    <x v="13"/>
  </r>
  <r>
    <m/>
    <x v="158"/>
    <s v="Invoice"/>
    <s v="87749"/>
    <s v="ROSES FOR U t/a URTH"/>
    <s v="COLOUR MAGIC PRIMROSE 15CM"/>
    <n v="20"/>
    <n v="19.989999999999998"/>
    <n v="399.8"/>
    <n v="3198.4"/>
    <x v="13"/>
  </r>
  <r>
    <m/>
    <x v="164"/>
    <s v="Invoice"/>
    <s v="87847"/>
    <s v="LIFESTYLE HOME GARDEN"/>
    <s v="COLOUR MAGIC PRIMROSE 15CM"/>
    <n v="60"/>
    <n v="18.989999999999998"/>
    <n v="1139.4000000000001"/>
    <n v="4337.8"/>
    <x v="13"/>
  </r>
  <r>
    <m/>
    <x v="164"/>
    <s v="Invoice"/>
    <s v="86938"/>
    <s v="GREENSIDE KWEKERY"/>
    <s v="COLOUR MAGIC PRIMROSE 15CM"/>
    <n v="16"/>
    <n v="19.989999999999998"/>
    <n v="319.83999999999997"/>
    <n v="4657.6400000000003"/>
    <x v="13"/>
  </r>
  <r>
    <m/>
    <x v="166"/>
    <s v="Invoice"/>
    <s v="87901"/>
    <s v="GREENSIDE KWEKERY"/>
    <s v="COLOUR MAGIC PRIMROSE 15CM"/>
    <n v="16"/>
    <n v="19.989999999999998"/>
    <n v="319.83999999999997"/>
    <n v="4977.4800000000005"/>
    <x v="13"/>
  </r>
  <r>
    <m/>
    <x v="318"/>
    <s v="Invoice"/>
    <s v="88175"/>
    <s v="HABITITNAK/KEENGRO"/>
    <s v="COLOUR MAGIC PRIMROSE 15CM"/>
    <n v="16"/>
    <n v="17"/>
    <n v="272"/>
    <n v="5249.4800000000005"/>
    <x v="13"/>
  </r>
  <r>
    <s v="Total for COLOUR MAGIC PRIMROSE 15CM"/>
    <x v="0"/>
    <m/>
    <m/>
    <m/>
    <m/>
    <n v="268"/>
    <m/>
    <n v="5249.4800000000005"/>
    <m/>
    <x v="0"/>
  </r>
  <r>
    <s v="COLOUR MAGIC PRIMULA MALACOIDES 15CM"/>
    <x v="0"/>
    <m/>
    <m/>
    <m/>
    <m/>
    <m/>
    <m/>
    <m/>
    <m/>
    <x v="0"/>
  </r>
  <r>
    <m/>
    <x v="149"/>
    <s v="Invoice"/>
    <s v="87645"/>
    <s v="RAINBOW GARDEN AND HOME CENTRE"/>
    <s v="COLOUR MAGIC PRIMULA MALACOIDES 15CM"/>
    <n v="32"/>
    <n v="19.989999999999998"/>
    <n v="639.67999999999995"/>
    <n v="639.67999999999995"/>
    <x v="13"/>
  </r>
  <r>
    <m/>
    <x v="149"/>
    <s v="Invoice"/>
    <s v="87648"/>
    <s v="HABITITNAK/KEENGRO"/>
    <s v="COLOUR MAGIC PRIMULA MALACOIDES 15CM"/>
    <n v="64"/>
    <n v="19.989999999999998"/>
    <n v="1279.3599999999999"/>
    <n v="1919.04"/>
    <x v="13"/>
  </r>
  <r>
    <m/>
    <x v="164"/>
    <s v="Invoice"/>
    <s v="86938"/>
    <s v="GREENSIDE KWEKERY"/>
    <s v="COLOUR MAGIC PRIMULA MALACOIDES 15CM"/>
    <n v="16"/>
    <n v="19.989999999999998"/>
    <n v="319.83999999999997"/>
    <n v="2238.88"/>
    <x v="13"/>
  </r>
  <r>
    <s v="Total for COLOUR MAGIC PRIMULA MALACOIDES 15CM"/>
    <x v="0"/>
    <m/>
    <m/>
    <m/>
    <m/>
    <n v="112"/>
    <m/>
    <n v="2238.88"/>
    <m/>
    <x v="0"/>
  </r>
  <r>
    <s v="COLOUR MAGIC PRIMULA OBCONICA 15CM"/>
    <x v="0"/>
    <m/>
    <m/>
    <m/>
    <m/>
    <m/>
    <m/>
    <m/>
    <m/>
    <x v="0"/>
  </r>
  <r>
    <m/>
    <x v="158"/>
    <s v="Invoice"/>
    <s v="87749"/>
    <s v="ROSES FOR U t/a URTH"/>
    <s v="COLOUR MAGIC PRIMULA OBCONICA 15CM"/>
    <n v="17"/>
    <n v="19.989999999999998"/>
    <n v="339.83"/>
    <n v="339.83"/>
    <x v="13"/>
  </r>
  <r>
    <s v="Total for COLOUR MAGIC PRIMULA OBCONICA 15CM"/>
    <x v="0"/>
    <m/>
    <m/>
    <m/>
    <m/>
    <n v="17"/>
    <m/>
    <n v="339.83"/>
    <m/>
    <x v="0"/>
  </r>
  <r>
    <s v="COLOUR MAGIC SALVIA 15CM"/>
    <x v="0"/>
    <m/>
    <m/>
    <m/>
    <m/>
    <m/>
    <m/>
    <m/>
    <m/>
    <x v="0"/>
  </r>
  <r>
    <m/>
    <x v="1"/>
    <s v="Invoice"/>
    <s v="86180"/>
    <s v="HABITITNAK/KEENGRO"/>
    <s v="COLOUR MAGIC SALVIA 15CM"/>
    <n v="32"/>
    <n v="19.989999999999998"/>
    <n v="639.67999999999995"/>
    <n v="639.67999999999995"/>
    <x v="13"/>
  </r>
  <r>
    <m/>
    <x v="319"/>
    <s v="Invoice"/>
    <s v="86254"/>
    <s v="SHARONDALE GARDEN CENTRE"/>
    <s v="COLOUR MAGIC SALVIA 15CM"/>
    <n v="32"/>
    <n v="19.989999999999998"/>
    <n v="639.67999999999995"/>
    <n v="1279.3599999999999"/>
    <x v="13"/>
  </r>
  <r>
    <m/>
    <x v="319"/>
    <s v="Invoice"/>
    <s v="86255"/>
    <s v="HABITITNAK/KEENGRO"/>
    <s v="COLOUR MAGIC SALVIA 15CM"/>
    <n v="16"/>
    <n v="19.989999999999998"/>
    <n v="319.83999999999997"/>
    <n v="1599.1999999999998"/>
    <x v="13"/>
  </r>
  <r>
    <m/>
    <x v="2"/>
    <s v="Invoice"/>
    <s v="86289"/>
    <s v="SPAR NORTH RAND DC:QUEENSWOOD"/>
    <s v="COLOUR MAGIC SALVIA 15CM"/>
    <n v="16"/>
    <n v="18.649999999999999"/>
    <n v="298.39999999999998"/>
    <n v="1897.6"/>
    <x v="13"/>
  </r>
  <r>
    <m/>
    <x v="104"/>
    <s v="Invoice"/>
    <s v="86422"/>
    <s v="LITTLE AUSTRIA"/>
    <s v="COLOUR MAGIC SALVIA 15CM"/>
    <n v="16"/>
    <n v="19.989999999999998"/>
    <n v="319.83999999999997"/>
    <n v="2217.44"/>
    <x v="13"/>
  </r>
  <r>
    <m/>
    <x v="231"/>
    <s v="Invoice"/>
    <s v="86468"/>
    <s v="HABITITNAK/KEENGRO"/>
    <s v="COLOUR MAGIC SALVIA 15CM"/>
    <n v="32"/>
    <n v="19.989999999999998"/>
    <n v="639.67999999999995"/>
    <n v="2857.12"/>
    <x v="13"/>
  </r>
  <r>
    <m/>
    <x v="19"/>
    <s v="Invoice"/>
    <s v="86486"/>
    <s v="HABITITNAK/KEENGRO"/>
    <s v="COLOUR MAGIC SALVIA 15CM"/>
    <n v="32"/>
    <n v="19.989999999999998"/>
    <n v="639.67999999999995"/>
    <n v="3496.7999999999997"/>
    <x v="13"/>
  </r>
  <r>
    <s v="Total for COLOUR MAGIC SALVIA 15CM"/>
    <x v="0"/>
    <m/>
    <m/>
    <m/>
    <m/>
    <n v="176"/>
    <m/>
    <n v="3496.7999999999997"/>
    <m/>
    <x v="0"/>
  </r>
  <r>
    <s v="COLOUR MAGIC VINCA 15CM"/>
    <x v="0"/>
    <m/>
    <m/>
    <m/>
    <m/>
    <m/>
    <m/>
    <m/>
    <m/>
    <x v="0"/>
  </r>
  <r>
    <m/>
    <x v="299"/>
    <s v="Invoice"/>
    <s v="86098"/>
    <s v="SHARONDALE GARDEN CENTRE"/>
    <s v="COLOUR MAGIC VINCA 15CM"/>
    <n v="32"/>
    <n v="19.989999999999998"/>
    <n v="639.67999999999995"/>
    <n v="639.67999999999995"/>
    <x v="13"/>
  </r>
  <r>
    <m/>
    <x v="299"/>
    <s v="Invoice"/>
    <s v="86101"/>
    <s v="HABITITNAK/KEENGRO"/>
    <s v="COLOUR MAGIC VINCA 15CM"/>
    <n v="48"/>
    <n v="19.989999999999998"/>
    <n v="959.52"/>
    <n v="1599.1999999999998"/>
    <x v="13"/>
  </r>
  <r>
    <m/>
    <x v="280"/>
    <s v="Invoice"/>
    <s v="86120"/>
    <s v="SPAR NORTH RAND DC:QUEENSWOOD"/>
    <s v="COLOUR MAGIC VINCA 15CM"/>
    <n v="16"/>
    <n v="18.649999999999999"/>
    <n v="298.39999999999998"/>
    <n v="1897.6"/>
    <x v="13"/>
  </r>
  <r>
    <m/>
    <x v="319"/>
    <s v="Invoice"/>
    <s v="86255"/>
    <s v="HABITITNAK/KEENGRO"/>
    <s v="COLOUR MAGIC VINCA 15CM"/>
    <n v="16"/>
    <n v="19.989999999999998"/>
    <n v="319.83999999999997"/>
    <n v="2217.44"/>
    <x v="13"/>
  </r>
  <r>
    <m/>
    <x v="2"/>
    <s v="Invoice"/>
    <s v="86289"/>
    <s v="SPAR NORTH RAND DC:QUEENSWOOD"/>
    <s v="COLOUR MAGIC VINCA 15CM"/>
    <n v="40"/>
    <n v="18.649999999999999"/>
    <n v="746"/>
    <n v="2963.44"/>
    <x v="13"/>
  </r>
  <r>
    <m/>
    <x v="227"/>
    <s v="Invoice"/>
    <s v="86343"/>
    <s v="HABITITNAK/KEENGRO"/>
    <s v="COLOUR MAGIC VINCA 15CM"/>
    <n v="16"/>
    <n v="19.989999999999998"/>
    <n v="319.83999999999997"/>
    <n v="3283.28"/>
    <x v="13"/>
  </r>
  <r>
    <m/>
    <x v="19"/>
    <s v="Invoice"/>
    <s v="86486"/>
    <s v="HABITITNAK/KEENGRO"/>
    <s v="COLOUR MAGIC VINCA 15CM"/>
    <n v="16"/>
    <n v="19.989999999999998"/>
    <n v="319.83999999999997"/>
    <n v="3603.1200000000003"/>
    <x v="13"/>
  </r>
  <r>
    <m/>
    <x v="42"/>
    <s v="Invoice"/>
    <s v="89633"/>
    <s v="RIVERSIDE MICA"/>
    <s v="COLP VINCA  ASSORTED 15CM"/>
    <n v="2"/>
    <n v="21.99"/>
    <n v="43.98"/>
    <n v="3647.1000000000004"/>
    <x v="13"/>
  </r>
  <r>
    <m/>
    <x v="34"/>
    <s v="Invoice"/>
    <s v="89756"/>
    <s v="ECKARDS GARDEN PAVILION"/>
    <s v="COLOUR MAGIC VINCA 15CM"/>
    <n v="20"/>
    <n v="21.2"/>
    <n v="424"/>
    <n v="4071.1000000000004"/>
    <x v="13"/>
  </r>
  <r>
    <m/>
    <x v="89"/>
    <s v="Invoice"/>
    <s v="89763"/>
    <s v="RIVERSIDE MICA"/>
    <s v="VINCA 15CM"/>
    <n v="6"/>
    <n v="21.99"/>
    <n v="131.94"/>
    <n v="4203.04"/>
    <x v="13"/>
  </r>
  <r>
    <s v="Total for COLOUR MAGIC VINCA 15CM"/>
    <x v="0"/>
    <m/>
    <m/>
    <m/>
    <m/>
    <n v="212"/>
    <m/>
    <n v="4203.04"/>
    <m/>
    <x v="0"/>
  </r>
  <r>
    <s v="COLOUR MAGIC VIOLA 15CM"/>
    <x v="0"/>
    <m/>
    <m/>
    <m/>
    <m/>
    <m/>
    <m/>
    <m/>
    <m/>
    <x v="0"/>
  </r>
  <r>
    <m/>
    <x v="133"/>
    <s v="Invoice"/>
    <s v="87370"/>
    <s v="RIVERSIDE MICA"/>
    <s v="COLOUR MAGIC VIOLA 15CM"/>
    <n v="4"/>
    <n v="20.9"/>
    <n v="83.6"/>
    <n v="83.6"/>
    <x v="13"/>
  </r>
  <r>
    <m/>
    <x v="146"/>
    <s v="Invoice"/>
    <s v="87618"/>
    <s v="ROSES FOR U t/a URTH"/>
    <s v="COLOUR MAGIC VIOLA 15CM"/>
    <n v="12"/>
    <n v="19.989999999999998"/>
    <n v="239.88"/>
    <n v="323.48"/>
    <x v="13"/>
  </r>
  <r>
    <m/>
    <x v="146"/>
    <s v="Invoice"/>
    <s v="87618"/>
    <s v="ROSES FOR U t/a URTH"/>
    <s v="COLOUR MAGIC VIOLA 15CM"/>
    <n v="2"/>
    <n v="64.989999999999995"/>
    <n v="129.97999999999999"/>
    <n v="453.46000000000004"/>
    <x v="13"/>
  </r>
  <r>
    <s v="Total for COLOUR MAGIC VIOLA 15CM"/>
    <x v="0"/>
    <m/>
    <m/>
    <m/>
    <m/>
    <n v="18"/>
    <m/>
    <n v="453.46000000000004"/>
    <m/>
    <x v="0"/>
  </r>
  <r>
    <s v="COLOUR MAGIC ZINNIA 15CM"/>
    <x v="0"/>
    <m/>
    <m/>
    <m/>
    <m/>
    <m/>
    <m/>
    <m/>
    <m/>
    <x v="0"/>
  </r>
  <r>
    <m/>
    <x v="280"/>
    <s v="Invoice"/>
    <s v="86120"/>
    <s v="SPAR NORTH RAND DC:QUEENSWOOD"/>
    <s v="COLOUR MAGIC ZINNIA 15CM"/>
    <n v="16"/>
    <n v="18.649999999999999"/>
    <n v="298.39999999999998"/>
    <n v="298.39999999999998"/>
    <x v="13"/>
  </r>
  <r>
    <m/>
    <x v="176"/>
    <s v="Invoice"/>
    <s v="88141"/>
    <s v="GREENSIDE KWEKERY"/>
    <s v="COLOUR MAGIC ZINNIA 15CM"/>
    <n v="16"/>
    <n v="21.2"/>
    <n v="339.2"/>
    <n v="637.59999999999991"/>
    <x v="13"/>
  </r>
  <r>
    <s v="Total for COLOUR MAGIC ZINNIA 15CM"/>
    <x v="0"/>
    <m/>
    <m/>
    <m/>
    <m/>
    <n v="32"/>
    <m/>
    <n v="637.59999999999991"/>
    <m/>
    <x v="0"/>
  </r>
  <r>
    <s v="DIANTHUS DIAMOND CARMINE ROSE 15CM"/>
    <x v="0"/>
    <m/>
    <m/>
    <m/>
    <m/>
    <m/>
    <m/>
    <m/>
    <m/>
    <x v="0"/>
  </r>
  <r>
    <m/>
    <x v="85"/>
    <s v="Invoice"/>
    <s v="89516"/>
    <s v="STODELS NURSERIES:BRYANSTON"/>
    <s v="26180052 - DIANTHUS ASSORTED 15CM"/>
    <n v="40"/>
    <n v="21.2"/>
    <n v="848"/>
    <n v="848"/>
    <x v="13"/>
  </r>
  <r>
    <s v="Total for DIANTHUS DIAMOND CARMINE ROSE 15CM"/>
    <x v="0"/>
    <m/>
    <m/>
    <m/>
    <m/>
    <n v="40"/>
    <m/>
    <n v="848"/>
    <m/>
    <x v="0"/>
  </r>
  <r>
    <s v="DIANTHUS DIAMOND CRIMSON PICOTEE 15CM"/>
    <x v="0"/>
    <m/>
    <m/>
    <m/>
    <m/>
    <m/>
    <m/>
    <m/>
    <m/>
    <x v="0"/>
  </r>
  <r>
    <m/>
    <x v="159"/>
    <s v="Invoice"/>
    <s v="87756"/>
    <s v="STODELS NURSERIES:FERNDALE"/>
    <s v=" 26180052 - PERENNIAL DIANTHUS DIAMOND CRIMSON PICOTEE 15CM"/>
    <n v="9"/>
    <n v="19.989999999999998"/>
    <n v="179.91"/>
    <n v="179.91"/>
    <x v="13"/>
  </r>
  <r>
    <s v="Total for DIANTHUS DIAMOND CRIMSON PICOTEE 15CM"/>
    <x v="0"/>
    <m/>
    <m/>
    <m/>
    <m/>
    <n v="9"/>
    <m/>
    <n v="179.91"/>
    <m/>
    <x v="0"/>
  </r>
  <r>
    <s v="DIANTHUS DIANA PARFAIT MIX"/>
    <x v="0"/>
    <m/>
    <m/>
    <m/>
    <m/>
    <m/>
    <m/>
    <m/>
    <m/>
    <x v="0"/>
  </r>
  <r>
    <m/>
    <x v="159"/>
    <s v="Invoice"/>
    <s v="87756"/>
    <s v="STODELS NURSERIES:FERNDALE"/>
    <s v="26180052-DIANTHUS DIANA PARFAIT MIX"/>
    <n v="9"/>
    <n v="19.989999999999998"/>
    <n v="179.91"/>
    <n v="179.91"/>
    <x v="13"/>
  </r>
  <r>
    <s v="Total for DIANTHUS DIANA PARFAIT MIX"/>
    <x v="0"/>
    <m/>
    <m/>
    <m/>
    <m/>
    <n v="9"/>
    <m/>
    <n v="179.91"/>
    <m/>
    <x v="0"/>
  </r>
  <r>
    <s v="DIGITALIS DALMATIAN ROSE 15CM"/>
    <x v="0"/>
    <m/>
    <m/>
    <m/>
    <m/>
    <m/>
    <m/>
    <m/>
    <m/>
    <x v="0"/>
  </r>
  <r>
    <m/>
    <x v="280"/>
    <s v="Invoice"/>
    <s v="86120"/>
    <s v="SPAR NORTH RAND DC:QUEENSWOOD"/>
    <s v="26358215 - ANNUAL DIGITALIS DALMATIAN ROSE 15CM"/>
    <n v="16"/>
    <n v="18.649999999999999"/>
    <n v="298.39999999999998"/>
    <n v="298.39999999999998"/>
    <x v="13"/>
  </r>
  <r>
    <s v="Total for DIGITALIS DALMATIAN ROSE 15CM"/>
    <x v="0"/>
    <m/>
    <m/>
    <m/>
    <m/>
    <n v="16"/>
    <m/>
    <n v="298.39999999999998"/>
    <m/>
    <x v="0"/>
  </r>
  <r>
    <s v="FLOWER POT 15CM"/>
    <x v="0"/>
    <m/>
    <m/>
    <m/>
    <m/>
    <m/>
    <m/>
    <m/>
    <m/>
    <x v="0"/>
  </r>
  <r>
    <m/>
    <x v="294"/>
    <s v="Invoice"/>
    <s v="86658"/>
    <s v="SPAR SOUTH RAND DC:SPAR THE PALMS"/>
    <s v="737186350253 - FLOWER POT 15CM"/>
    <n v="130"/>
    <n v="22.99"/>
    <n v="2988.7"/>
    <n v="2988.7"/>
    <x v="13"/>
  </r>
  <r>
    <m/>
    <x v="172"/>
    <s v="Invoice"/>
    <s v="87984"/>
    <s v="BUCO SSC:BRITS"/>
    <s v="737186350253 - FLOWER POT 15CM"/>
    <n v="6"/>
    <n v="21.99"/>
    <n v="131.94"/>
    <n v="3120.64"/>
    <x v="13"/>
  </r>
  <r>
    <m/>
    <x v="180"/>
    <s v="Invoice"/>
    <s v="88249"/>
    <s v="BUCO SSC:VANDERBIJLPARK"/>
    <s v="737186350253 - FLOWER POT 15CM"/>
    <n v="37"/>
    <n v="21.99"/>
    <n v="813.63"/>
    <n v="3934.27"/>
    <x v="13"/>
  </r>
  <r>
    <m/>
    <x v="185"/>
    <s v="Invoice"/>
    <s v="88342"/>
    <s v="BUCO SSC:BRITS"/>
    <s v="737186350253 - FLOWER POT 15CM"/>
    <n v="6"/>
    <n v="21.99"/>
    <n v="131.94"/>
    <n v="4066.21"/>
    <x v="13"/>
  </r>
  <r>
    <m/>
    <x v="196"/>
    <s v="Invoice"/>
    <s v="88823"/>
    <s v="BUCO SSC:BRITS"/>
    <s v="737186350253 - FLOWER POT 15CM"/>
    <n v="54"/>
    <n v="23.3"/>
    <n v="1258.2"/>
    <n v="5324.41"/>
    <x v="13"/>
  </r>
  <r>
    <m/>
    <x v="199"/>
    <s v="Invoice"/>
    <s v="88981"/>
    <s v="BUCO SSC:BRITS"/>
    <s v="737186350253 - FLOWER POT 15CM"/>
    <n v="12"/>
    <n v="23.3"/>
    <n v="279.60000000000002"/>
    <n v="5604.01"/>
    <x v="13"/>
  </r>
  <r>
    <m/>
    <x v="204"/>
    <s v="Invoice"/>
    <s v="89146"/>
    <s v="BUCO SSC:BRITS"/>
    <s v="737186350253 - FLOWER POT 15CM"/>
    <n v="10"/>
    <n v="23.3"/>
    <n v="233"/>
    <n v="5837.01"/>
    <x v="13"/>
  </r>
  <r>
    <m/>
    <x v="42"/>
    <s v="Invoice"/>
    <s v="89620"/>
    <s v="BUCO SSC:BRITS"/>
    <s v="737186350253 - FLOWER POT 15CM"/>
    <n v="11"/>
    <n v="23.3"/>
    <n v="256.3"/>
    <n v="6093.31"/>
    <x v="13"/>
  </r>
  <r>
    <m/>
    <x v="54"/>
    <s v="Invoice"/>
    <s v="89901"/>
    <s v="BUCO SSC:BRITS"/>
    <s v="737186350253 - FLOWER POT 15CM"/>
    <n v="28"/>
    <n v="23.3"/>
    <n v="652.4"/>
    <n v="6745.71"/>
    <x v="13"/>
  </r>
  <r>
    <m/>
    <x v="44"/>
    <s v="Invoice"/>
    <s v="90187"/>
    <s v="BUCO SSC:BRITS"/>
    <s v="737186350253 - FLOWER POT 15CM"/>
    <n v="20"/>
    <n v="23.3"/>
    <n v="466"/>
    <n v="7211.71"/>
    <x v="13"/>
  </r>
  <r>
    <m/>
    <x v="44"/>
    <s v="Invoice"/>
    <s v="90187"/>
    <s v="BUCO SSC:BRITS"/>
    <s v="737186350253 - FLOWER POT 15CM"/>
    <n v="10"/>
    <n v="23.3"/>
    <n v="233"/>
    <n v="7444.71"/>
    <x v="13"/>
  </r>
  <r>
    <m/>
    <x v="44"/>
    <s v="Invoice"/>
    <s v="90187"/>
    <s v="BUCO SSC:BRITS"/>
    <s v="737186350253 - FLOWER POT 15CM"/>
    <n v="22"/>
    <n v="23.3"/>
    <n v="512.6"/>
    <n v="7957.31"/>
    <x v="13"/>
  </r>
  <r>
    <m/>
    <x v="98"/>
    <s v="Invoice"/>
    <s v="90377"/>
    <s v="BUCO SSC:BRITS"/>
    <s v="737186350253 - FLOWER POT 15CM"/>
    <n v="8"/>
    <n v="23.3"/>
    <n v="186.4"/>
    <n v="8143.71"/>
    <x v="13"/>
  </r>
  <r>
    <s v="Total for FLOWER POT 15CM"/>
    <x v="0"/>
    <m/>
    <m/>
    <m/>
    <m/>
    <n v="354"/>
    <m/>
    <n v="8143.71"/>
    <m/>
    <x v="0"/>
  </r>
  <r>
    <s v="GAZANIA GAZOO ASSORTED 15CM"/>
    <x v="0"/>
    <m/>
    <m/>
    <m/>
    <m/>
    <m/>
    <m/>
    <m/>
    <m/>
    <x v="0"/>
  </r>
  <r>
    <m/>
    <x v="224"/>
    <s v="Invoice"/>
    <s v="86058"/>
    <s v="STODELS NURSERIES:FERNDALE"/>
    <s v="26546728 - PERENNIAL GAZANIA GAZOO ASSORTED 15CM"/>
    <n v="24"/>
    <n v="19.989999999999998"/>
    <n v="479.76"/>
    <n v="479.76"/>
    <x v="13"/>
  </r>
  <r>
    <m/>
    <x v="211"/>
    <s v="Invoice"/>
    <s v="87968"/>
    <s v="STODELS NURSERIES:BRYANSTON"/>
    <s v="26546728 - PERENNIAL GAZANIA GAZOO ASSORTED 15CM"/>
    <n v="80"/>
    <n v="21.2"/>
    <n v="1696"/>
    <n v="2175.7600000000002"/>
    <x v="13"/>
  </r>
  <r>
    <m/>
    <x v="211"/>
    <s v="Invoice"/>
    <s v="87969"/>
    <s v="STODELS NURSERIES:MENLOPARK"/>
    <s v="26546728 - PERENNIAL GAZANIA GAZOO ASSORTED 15CM"/>
    <n v="40"/>
    <n v="21.2"/>
    <n v="848"/>
    <n v="3023.76"/>
    <x v="13"/>
  </r>
  <r>
    <m/>
    <x v="211"/>
    <s v="Invoice"/>
    <s v="87970"/>
    <s v="STODELS NURSERIES:FERNDALE"/>
    <s v="26546728 - PERENNIAL GAZANIA GAZOO ASSORTED 15CM"/>
    <n v="80"/>
    <n v="21.2"/>
    <n v="1696"/>
    <n v="4719.76"/>
    <x v="13"/>
  </r>
  <r>
    <m/>
    <x v="318"/>
    <s v="Invoice"/>
    <s v="88140"/>
    <s v="STODELS NURSERIES:MENLOPARK"/>
    <s v="26546728 - PERENNIAL GAZANIA GAZOO ASSORTED 15CM"/>
    <n v="70"/>
    <n v="24.8"/>
    <n v="1736"/>
    <n v="6455.76"/>
    <x v="13"/>
  </r>
  <r>
    <m/>
    <x v="318"/>
    <s v="Invoice"/>
    <s v="88140"/>
    <s v="STODELS NURSERIES:MENLOPARK"/>
    <s v="26546728 - PERENNIAL GAZANIA GAZOO ASSORTED 15CM"/>
    <n v="20"/>
    <n v="24.8"/>
    <n v="496"/>
    <n v="6951.76"/>
    <x v="13"/>
  </r>
  <r>
    <m/>
    <x v="177"/>
    <s v="Invoice"/>
    <s v="88160"/>
    <s v="STODELS NURSERIES:FERNDALE"/>
    <s v="26546728 - PERENNIAL GAZANIA GAZOO ASSORTED 15CM"/>
    <n v="70"/>
    <n v="24.8"/>
    <n v="1736"/>
    <n v="8687.76"/>
    <x v="13"/>
  </r>
  <r>
    <m/>
    <x v="177"/>
    <s v="Invoice"/>
    <s v="88160"/>
    <s v="STODELS NURSERIES:FERNDALE"/>
    <s v="26546728 - PERENNIAL GAZANIA GAZOO ASSORTED 15CM"/>
    <n v="20"/>
    <n v="24.8"/>
    <n v="496"/>
    <n v="9183.76"/>
    <x v="13"/>
  </r>
  <r>
    <m/>
    <x v="177"/>
    <s v="Invoice"/>
    <s v="88161"/>
    <s v="STODELS NURSERIES:BRYANSTON"/>
    <s v="26546728 - PERENNIAL GAZANIA GAZOO ASSORTED 15CM"/>
    <n v="80"/>
    <n v="24.8"/>
    <n v="1984"/>
    <n v="11167.76"/>
    <x v="13"/>
  </r>
  <r>
    <m/>
    <x v="177"/>
    <s v="Invoice"/>
    <s v="88161"/>
    <s v="STODELS NURSERIES:BRYANSTON"/>
    <s v="26546728 - PERENNIAL GAZANIA GAZOO ASSORTED 15CM"/>
    <n v="40"/>
    <n v="24.8"/>
    <n v="992"/>
    <n v="12159.76"/>
    <x v="13"/>
  </r>
  <r>
    <s v="Total for GAZANIA GAZOO ASSORTED 15CM"/>
    <x v="0"/>
    <m/>
    <m/>
    <m/>
    <m/>
    <n v="524"/>
    <m/>
    <n v="12159.76"/>
    <m/>
    <x v="0"/>
  </r>
  <r>
    <s v="IMPATIENS IMARA MIX 15CM"/>
    <x v="0"/>
    <m/>
    <m/>
    <m/>
    <m/>
    <m/>
    <m/>
    <m/>
    <m/>
    <x v="0"/>
  </r>
  <r>
    <m/>
    <x v="2"/>
    <s v="Invoice"/>
    <s v="86253"/>
    <s v="STODELS NURSERIES:FERNDALE"/>
    <s v="26881317 - ANNUAL IMPATIENS IMARA MIX 15CM"/>
    <n v="12"/>
    <n v="19.989999999999998"/>
    <n v="239.88"/>
    <n v="239.88"/>
    <x v="13"/>
  </r>
  <r>
    <s v="Total for IMPATIENS IMARA MIX 15CM"/>
    <x v="0"/>
    <m/>
    <m/>
    <m/>
    <m/>
    <n v="12"/>
    <m/>
    <n v="239.88"/>
    <m/>
    <x v="0"/>
  </r>
  <r>
    <s v="IMPATIENS IMARA PINK 15CM"/>
    <x v="0"/>
    <m/>
    <m/>
    <m/>
    <m/>
    <m/>
    <m/>
    <m/>
    <m/>
    <x v="0"/>
  </r>
  <r>
    <m/>
    <x v="2"/>
    <s v="Invoice"/>
    <s v="86253"/>
    <s v="STODELS NURSERIES:FERNDALE"/>
    <s v="26881317 - ANNUAL IMPATIENS IMARA PINK 15CM"/>
    <n v="12"/>
    <n v="19.989999999999998"/>
    <n v="239.88"/>
    <n v="239.88"/>
    <x v="13"/>
  </r>
  <r>
    <s v="Total for IMPATIENS IMARA PINK 15CM"/>
    <x v="0"/>
    <m/>
    <m/>
    <m/>
    <m/>
    <n v="12"/>
    <m/>
    <n v="239.88"/>
    <m/>
    <x v="0"/>
  </r>
  <r>
    <s v="LAVENDER 15CM"/>
    <x v="0"/>
    <m/>
    <m/>
    <m/>
    <m/>
    <m/>
    <m/>
    <m/>
    <m/>
    <x v="0"/>
  </r>
  <r>
    <m/>
    <x v="209"/>
    <s v="Invoice"/>
    <s v="86149"/>
    <s v="THYME SQUARE"/>
    <s v="LAVENDER 15CM"/>
    <n v="20"/>
    <n v="19.989999999999998"/>
    <n v="399.8"/>
    <n v="399.8"/>
    <x v="13"/>
  </r>
  <r>
    <m/>
    <x v="1"/>
    <s v="Invoice"/>
    <s v="86180"/>
    <s v="HABITITNAK/KEENGRO"/>
    <s v="LAVENDER 15CM"/>
    <n v="32"/>
    <n v="19.989999999999998"/>
    <n v="639.67999999999995"/>
    <n v="1039.48"/>
    <x v="13"/>
  </r>
  <r>
    <m/>
    <x v="14"/>
    <s v="Invoice"/>
    <s v="86219"/>
    <s v="THYME SQUARE"/>
    <s v="LAVENDER 15CM"/>
    <n v="20"/>
    <n v="18.989999999999998"/>
    <n v="379.8"/>
    <n v="1419.28"/>
    <x v="13"/>
  </r>
  <r>
    <m/>
    <x v="14"/>
    <s v="Invoice"/>
    <s v="86228"/>
    <s v="ROSES FOR U t/a URTH"/>
    <s v="LAVENDER 15CM"/>
    <n v="10"/>
    <n v="19.989999999999998"/>
    <n v="199.9"/>
    <n v="1619.18"/>
    <x v="13"/>
  </r>
  <r>
    <m/>
    <x v="319"/>
    <s v="Invoice"/>
    <s v="86255"/>
    <s v="HABITITNAK/KEENGRO"/>
    <s v="LAVENDER 15CM"/>
    <n v="28"/>
    <n v="19.989999999999998"/>
    <n v="559.72"/>
    <n v="2178.9"/>
    <x v="13"/>
  </r>
  <r>
    <m/>
    <x v="16"/>
    <s v="Invoice"/>
    <s v="86300"/>
    <s v="THYME SQUARE"/>
    <s v="LAVENDER 15CM"/>
    <n v="32"/>
    <n v="19.989999999999998"/>
    <n v="639.67999999999995"/>
    <n v="2818.58"/>
    <x v="13"/>
  </r>
  <r>
    <m/>
    <x v="227"/>
    <s v="Invoice"/>
    <s v="86343"/>
    <s v="HABITITNAK/KEENGRO"/>
    <s v="LAVENDER 15CM"/>
    <n v="32"/>
    <n v="19.989999999999998"/>
    <n v="639.67999999999995"/>
    <n v="3458.2599999999998"/>
    <x v="13"/>
  </r>
  <r>
    <m/>
    <x v="300"/>
    <s v="Invoice"/>
    <s v="86379"/>
    <s v="THYME SQUARE"/>
    <s v="LAVENDER 15CM"/>
    <n v="16"/>
    <n v="18.8"/>
    <n v="300.8"/>
    <n v="3759.06"/>
    <x v="13"/>
  </r>
  <r>
    <m/>
    <x v="231"/>
    <s v="Invoice"/>
    <s v="86468"/>
    <s v="HABITITNAK/KEENGRO"/>
    <s v="LAVENDER 15CM"/>
    <n v="13"/>
    <n v="19.989999999999998"/>
    <n v="259.87"/>
    <n v="4018.93"/>
    <x v="13"/>
  </r>
  <r>
    <m/>
    <x v="302"/>
    <s v="Invoice"/>
    <s v="86624"/>
    <s v="HABITITNAK/KEENGRO"/>
    <s v="LAVENDER 15CM"/>
    <n v="16"/>
    <n v="19.989999999999998"/>
    <n v="319.83999999999997"/>
    <n v="4338.7699999999995"/>
    <x v="13"/>
  </r>
  <r>
    <m/>
    <x v="109"/>
    <s v="Invoice"/>
    <s v="86729"/>
    <s v="THYME SQUARE"/>
    <s v="LAVENDER 15CM"/>
    <n v="30"/>
    <n v="18.8"/>
    <n v="564"/>
    <n v="4902.7699999999995"/>
    <x v="13"/>
  </r>
  <r>
    <m/>
    <x v="298"/>
    <s v="Invoice"/>
    <s v="86785"/>
    <s v="ROSES FOR U t/a URTH"/>
    <s v="LAVENDER 15CM"/>
    <n v="10"/>
    <n v="19.989999999999998"/>
    <n v="199.9"/>
    <n v="5102.6699999999992"/>
    <x v="13"/>
  </r>
  <r>
    <m/>
    <x v="22"/>
    <s v="Invoice"/>
    <s v="86921"/>
    <s v="THYME SQUARE"/>
    <s v="LAVENDER 15CM"/>
    <n v="20"/>
    <n v="18.8"/>
    <n v="376"/>
    <n v="5478.6699999999992"/>
    <x v="13"/>
  </r>
  <r>
    <m/>
    <x v="116"/>
    <s v="Invoice"/>
    <s v="86984"/>
    <s v="THYME SQUARE"/>
    <s v="LAVENDER 15CM"/>
    <n v="20"/>
    <n v="18.8"/>
    <n v="376"/>
    <n v="5854.6699999999992"/>
    <x v="13"/>
  </r>
  <r>
    <m/>
    <x v="118"/>
    <s v="Invoice"/>
    <s v="87035"/>
    <s v="THYME SQUARE"/>
    <s v="LAVENDER 15CM"/>
    <n v="30"/>
    <n v="18.8"/>
    <n v="564"/>
    <n v="6418.6699999999992"/>
    <x v="13"/>
  </r>
  <r>
    <m/>
    <x v="26"/>
    <s v="Invoice"/>
    <s v="87252"/>
    <s v="THYME SQUARE"/>
    <s v="LAVENDER 15CM"/>
    <n v="20"/>
    <n v="18.8"/>
    <n v="376"/>
    <n v="6794.6699999999992"/>
    <x v="13"/>
  </r>
  <r>
    <m/>
    <x v="145"/>
    <s v="Invoice"/>
    <s v="87575"/>
    <s v="THYME SQUARE"/>
    <s v="LAVENDER 15CM"/>
    <n v="30"/>
    <n v="18.8"/>
    <n v="564"/>
    <n v="7358.6699999999992"/>
    <x v="13"/>
  </r>
  <r>
    <m/>
    <x v="152"/>
    <s v="Invoice"/>
    <s v="87675"/>
    <s v="THYME SQUARE"/>
    <s v="LAVENDER 15CM"/>
    <n v="30"/>
    <n v="18.8"/>
    <n v="564"/>
    <n v="7922.6699999999992"/>
    <x v="13"/>
  </r>
  <r>
    <m/>
    <x v="305"/>
    <s v="Invoice"/>
    <s v="87726"/>
    <s v="HABITITNAK/KEENGRO"/>
    <s v="LAVENDER 15CM"/>
    <n v="32"/>
    <n v="19.989999999999998"/>
    <n v="639.67999999999995"/>
    <n v="8562.3499999999985"/>
    <x v="13"/>
  </r>
  <r>
    <m/>
    <x v="158"/>
    <s v="Invoice"/>
    <s v="87749"/>
    <s v="ROSES FOR U t/a URTH"/>
    <s v="LAVENDER 15CM"/>
    <n v="20"/>
    <n v="19.989999999999998"/>
    <n v="399.8"/>
    <n v="8962.1499999999978"/>
    <x v="13"/>
  </r>
  <r>
    <m/>
    <x v="322"/>
    <s v="Invoice"/>
    <s v="87769"/>
    <s v="HABITITNAK/KEENGRO"/>
    <s v="LAVENDER 15CM"/>
    <n v="16"/>
    <n v="19.989999999999998"/>
    <n v="319.83999999999997"/>
    <n v="9281.989999999998"/>
    <x v="13"/>
  </r>
  <r>
    <m/>
    <x v="174"/>
    <s v="Invoice"/>
    <s v="88038"/>
    <s v="THYME SQUARE"/>
    <s v="LAVENDER 15CM"/>
    <n v="20"/>
    <n v="19.989999999999998"/>
    <n v="399.8"/>
    <n v="9681.7899999999972"/>
    <x v="13"/>
  </r>
  <r>
    <m/>
    <x v="214"/>
    <s v="Invoice"/>
    <s v="88087"/>
    <s v="HABITITNAK/KEENGRO"/>
    <s v="LAVENDER 15CM"/>
    <n v="64"/>
    <n v="17"/>
    <n v="1088"/>
    <n v="10769.789999999997"/>
    <x v="13"/>
  </r>
  <r>
    <m/>
    <x v="176"/>
    <s v="Invoice"/>
    <s v="88138"/>
    <s v="LITTLE AUSTRIA"/>
    <s v="LAVENDER 15CM"/>
    <n v="50"/>
    <n v="21.8"/>
    <n v="1090"/>
    <n v="11859.789999999997"/>
    <x v="13"/>
  </r>
  <r>
    <m/>
    <x v="176"/>
    <s v="Invoice"/>
    <s v="88144"/>
    <s v="ROSES FOR U t/a URTH"/>
    <s v="LAVENDER 15CM"/>
    <n v="32"/>
    <n v="21.2"/>
    <n v="678.4"/>
    <n v="12538.189999999997"/>
    <x v="13"/>
  </r>
  <r>
    <m/>
    <x v="188"/>
    <s v="Invoice"/>
    <s v="88430"/>
    <s v="LITTLE AUSTRIA"/>
    <s v="LAVENDER 15CM"/>
    <n v="50"/>
    <n v="21.2"/>
    <n v="1060"/>
    <n v="13598.189999999997"/>
    <x v="13"/>
  </r>
  <r>
    <m/>
    <x v="189"/>
    <s v="Invoice"/>
    <s v="88463"/>
    <s v="ROSES FOR U t/a URTH"/>
    <s v="LAVENDER 15CM"/>
    <n v="50"/>
    <n v="21.2"/>
    <n v="1060"/>
    <n v="14658.189999999997"/>
    <x v="13"/>
  </r>
  <r>
    <m/>
    <x v="218"/>
    <s v="Invoice"/>
    <s v="88575"/>
    <s v="ROSES FOR U t/a URTH"/>
    <s v="LAVENDER 15CM"/>
    <n v="16"/>
    <n v="21.2"/>
    <n v="339.2"/>
    <n v="14997.389999999998"/>
    <x v="13"/>
  </r>
  <r>
    <m/>
    <x v="253"/>
    <s v="Invoice"/>
    <s v="88600"/>
    <s v="LITTLE AUSTRIA"/>
    <s v="LAVENDER 15CM"/>
    <n v="16"/>
    <n v="21.2"/>
    <n v="339.2"/>
    <n v="15336.589999999998"/>
    <x v="13"/>
  </r>
  <r>
    <m/>
    <x v="255"/>
    <s v="Invoice"/>
    <s v="88650"/>
    <s v="THYME SQUARE"/>
    <s v="LAVENDER 15CM"/>
    <n v="30"/>
    <n v="19.989999999999998"/>
    <n v="599.70000000000005"/>
    <n v="15936.289999999999"/>
    <x v="13"/>
  </r>
  <r>
    <m/>
    <x v="287"/>
    <s v="Invoice"/>
    <s v="88684"/>
    <s v="LITTLE AUSTRIA"/>
    <s v="LAVENDER 15CM"/>
    <n v="20"/>
    <n v="21.2"/>
    <n v="424"/>
    <n v="16360.289999999999"/>
    <x v="13"/>
  </r>
  <r>
    <m/>
    <x v="288"/>
    <s v="Invoice"/>
    <s v="88759"/>
    <s v="EYE OF AFRICA HOA"/>
    <s v="LAVENDER 15CM"/>
    <n v="10"/>
    <n v="21.2"/>
    <n v="212"/>
    <n v="16572.29"/>
    <x v="13"/>
  </r>
  <r>
    <m/>
    <x v="288"/>
    <s v="Invoice"/>
    <s v="88761"/>
    <s v="EYE OF AFRICA HOA"/>
    <s v="LAVENDER 15CM"/>
    <n v="250"/>
    <n v="21.2"/>
    <n v="5300"/>
    <n v="21872.29"/>
    <x v="13"/>
  </r>
  <r>
    <m/>
    <x v="196"/>
    <s v="Invoice"/>
    <s v="88832"/>
    <s v="ROSES FOR U t/a URTH"/>
    <s v="LAVENDER 15CM"/>
    <n v="20"/>
    <n v="21.2"/>
    <n v="424"/>
    <n v="22296.29"/>
    <x v="13"/>
  </r>
  <r>
    <m/>
    <x v="199"/>
    <s v="Invoice"/>
    <s v="88996"/>
    <s v="ROSES FOR U t/a URTH"/>
    <s v="LAVENDER 15CM"/>
    <n v="50"/>
    <n v="21.2"/>
    <n v="1060"/>
    <n v="23356.29"/>
    <x v="13"/>
  </r>
  <r>
    <m/>
    <x v="204"/>
    <s v="Invoice"/>
    <s v="89162"/>
    <s v="ROSES FOR U t/a URTH"/>
    <s v="LAVENDER 15CM"/>
    <n v="48"/>
    <n v="21.2"/>
    <n v="1017.6"/>
    <n v="24373.89"/>
    <x v="13"/>
  </r>
  <r>
    <m/>
    <x v="207"/>
    <s v="Invoice"/>
    <s v="89221"/>
    <s v="EYE OF AFRICA HOA"/>
    <s v="LAVENDER 15CM"/>
    <n v="260"/>
    <n v="21.2"/>
    <n v="5512"/>
    <n v="29885.89"/>
    <x v="13"/>
  </r>
  <r>
    <m/>
    <x v="207"/>
    <s v="Invoice"/>
    <s v="89223"/>
    <s v="THYME SQUARE"/>
    <s v="LAVENDER 15CM"/>
    <n v="20"/>
    <n v="19.989999999999998"/>
    <n v="399.8"/>
    <n v="30285.69"/>
    <x v="13"/>
  </r>
  <r>
    <m/>
    <x v="51"/>
    <s v="Invoice"/>
    <s v="89299"/>
    <s v="NYAKHELE PROJECTS"/>
    <s v="LAVENDER 15CM"/>
    <n v="50"/>
    <n v="21.2"/>
    <n v="1060"/>
    <n v="31345.69"/>
    <x v="13"/>
  </r>
  <r>
    <m/>
    <x v="83"/>
    <s v="Invoice"/>
    <s v="89463"/>
    <s v="CASH SALE"/>
    <s v="LAVENDER 15CM"/>
    <n v="50"/>
    <n v="21.2"/>
    <n v="1060"/>
    <n v="32405.69"/>
    <x v="13"/>
  </r>
  <r>
    <m/>
    <x v="87"/>
    <s v="Invoice"/>
    <s v="89627"/>
    <s v="PLANT FACTORY"/>
    <s v="LAVENDER 15CM"/>
    <n v="16"/>
    <n v="21.2"/>
    <n v="339.2"/>
    <n v="32744.89"/>
    <x v="13"/>
  </r>
  <r>
    <m/>
    <x v="42"/>
    <s v="Invoice"/>
    <s v="89612"/>
    <s v="NATURA GARDEN CENTRE"/>
    <s v="LAVENDER 15CM"/>
    <n v="60"/>
    <n v="21.2"/>
    <n v="1272"/>
    <n v="34016.89"/>
    <x v="13"/>
  </r>
  <r>
    <m/>
    <x v="295"/>
    <s v="Invoice"/>
    <s v="89793"/>
    <s v="CENTRAL NURSERY DEPOT"/>
    <s v="LAVENDER 15CM"/>
    <n v="50"/>
    <n v="21.2"/>
    <n v="1060"/>
    <n v="35076.89"/>
    <x v="13"/>
  </r>
  <r>
    <m/>
    <x v="90"/>
    <s v="Invoice"/>
    <s v="89832"/>
    <s v="THYME SQUARE"/>
    <s v="LAVENDER 15CM"/>
    <n v="10"/>
    <n v="19.989999999999998"/>
    <n v="199.9"/>
    <n v="35276.79"/>
    <x v="13"/>
  </r>
  <r>
    <m/>
    <x v="9"/>
    <s v="Invoice"/>
    <s v="89977"/>
    <s v="THYME SQUARE"/>
    <s v="LAVENDER 15CM"/>
    <n v="15"/>
    <n v="19.989999999999998"/>
    <n v="299.85000000000002"/>
    <n v="35576.639999999999"/>
    <x v="13"/>
  </r>
  <r>
    <m/>
    <x v="44"/>
    <s v="Invoice"/>
    <s v="90193"/>
    <s v="THYME SQUARE"/>
    <s v="LAVENDER 15CM"/>
    <n v="30"/>
    <n v="19.989999999999998"/>
    <n v="599.70000000000005"/>
    <n v="36176.339999999997"/>
    <x v="13"/>
  </r>
  <r>
    <m/>
    <x v="38"/>
    <s v="Invoice"/>
    <s v="90247"/>
    <s v="THYME SQUARE"/>
    <s v="LAVENDER 15CM"/>
    <n v="10"/>
    <n v="19.989999999999998"/>
    <n v="199.9"/>
    <n v="36376.239999999998"/>
    <x v="13"/>
  </r>
  <r>
    <m/>
    <x v="38"/>
    <s v="Invoice"/>
    <s v="90255"/>
    <s v="ROSES FOR U t/a URTH"/>
    <s v="LAVENDER 15CM"/>
    <n v="16"/>
    <n v="21.2"/>
    <n v="339.2"/>
    <n v="36715.439999999995"/>
    <x v="13"/>
  </r>
  <r>
    <m/>
    <x v="99"/>
    <s v="Invoice"/>
    <s v="90510"/>
    <s v="THYME SQUARE"/>
    <s v="LAVENDER 15CM"/>
    <n v="30"/>
    <n v="19.989999999999998"/>
    <n v="599.70000000000005"/>
    <n v="37315.139999999992"/>
    <x v="13"/>
  </r>
  <r>
    <s v="Total for LAVENDER 15CM"/>
    <x v="0"/>
    <m/>
    <m/>
    <m/>
    <m/>
    <n v="1820"/>
    <m/>
    <n v="37315.139999999992"/>
    <m/>
    <x v="0"/>
  </r>
  <r>
    <s v="LAVENDER ANGUSTIFOLIA SPEAR BLUE 15CM"/>
    <x v="0"/>
    <m/>
    <m/>
    <m/>
    <m/>
    <m/>
    <m/>
    <m/>
    <m/>
    <x v="0"/>
  </r>
  <r>
    <m/>
    <x v="85"/>
    <s v="Invoice"/>
    <s v="89516"/>
    <s v="STODELS NURSERIES:BRYANSTON"/>
    <s v="26374697 - HERB LAVANDULA ANGUSTIFOLIA 15CM"/>
    <n v="40"/>
    <n v="21.2"/>
    <n v="848"/>
    <n v="848"/>
    <x v="13"/>
  </r>
  <r>
    <s v="Total for LAVENDER ANGUSTIFOLIA SPEAR BLUE 15CM"/>
    <x v="0"/>
    <m/>
    <m/>
    <m/>
    <m/>
    <n v="40"/>
    <m/>
    <n v="848"/>
    <m/>
    <x v="0"/>
  </r>
  <r>
    <s v="LAVENDER MARGARET ROBERTS 15CM"/>
    <x v="0"/>
    <m/>
    <m/>
    <m/>
    <m/>
    <m/>
    <m/>
    <m/>
    <m/>
    <x v="0"/>
  </r>
  <r>
    <m/>
    <x v="224"/>
    <s v="Invoice"/>
    <s v="86058"/>
    <s v="STODELS NURSERIES:FERNDALE"/>
    <s v="26880648 - PERENNIAL LAVENDER MARGARET ROBERTS 15CM"/>
    <n v="20"/>
    <n v="19.989999999999998"/>
    <n v="399.8"/>
    <n v="399.8"/>
    <x v="13"/>
  </r>
  <r>
    <m/>
    <x v="297"/>
    <s v="Invoice"/>
    <s v="86197"/>
    <s v="STODELS NURSERIES:BRYANSTON"/>
    <s v="26880648 - PERENNIAL LAVENDER MARGARET ROBERTS 15CM"/>
    <n v="30"/>
    <n v="19.989999999999998"/>
    <n v="599.70000000000005"/>
    <n v="999.5"/>
    <x v="13"/>
  </r>
  <r>
    <m/>
    <x v="3"/>
    <s v="Invoice"/>
    <s v="86312"/>
    <s v="STODELS NURSERIES:MENLOPARK"/>
    <s v="26880648 - PERENNIAL LAVENDER MARGARET ROBERTS 15CM"/>
    <n v="99"/>
    <n v="16.989999999999998"/>
    <n v="1682.01"/>
    <n v="2681.51"/>
    <x v="13"/>
  </r>
  <r>
    <m/>
    <x v="3"/>
    <s v="Invoice"/>
    <s v="86313"/>
    <s v="STODELS NURSERIES:FERNDALE"/>
    <s v="26880648 - PERENNIAL LAVENDER MARGARET ROBERTS 15CM"/>
    <n v="100"/>
    <n v="16.989999999999998"/>
    <n v="1699"/>
    <n v="4380.51"/>
    <x v="13"/>
  </r>
  <r>
    <m/>
    <x v="3"/>
    <s v="Invoice"/>
    <s v="86314"/>
    <s v="STODELS NURSERIES:BRYANSTON"/>
    <s v="26880648 - PERENNIAL LAVENDER MARGARET ROBERTS 15CM"/>
    <n v="100"/>
    <n v="16.989999999999998"/>
    <n v="1699"/>
    <n v="6079.51"/>
    <x v="13"/>
  </r>
  <r>
    <m/>
    <x v="122"/>
    <s v="Invoice"/>
    <s v="87111"/>
    <s v="STODELS NURSERIES:MENLOPARK"/>
    <s v="26880648 - PERENNIAL LAVENDER MARGARET ROBERTS 15CM"/>
    <n v="50"/>
    <n v="19.989999999999998"/>
    <n v="999.5"/>
    <n v="7079.01"/>
    <x v="13"/>
  </r>
  <r>
    <m/>
    <x v="159"/>
    <s v="Invoice"/>
    <s v="87756"/>
    <s v="STODELS NURSERIES:FERNDALE"/>
    <s v="26880648 - PERENNIAL LAVENDER MARGARET ROBERTS 15CM"/>
    <n v="9"/>
    <n v="19.989999999999998"/>
    <n v="179.91"/>
    <n v="7258.92"/>
    <x v="13"/>
  </r>
  <r>
    <m/>
    <x v="48"/>
    <s v="Invoice"/>
    <s v="87854"/>
    <s v="STODELS NURSERIES:MENLOPARK"/>
    <s v="26880648 - PERENNIAL LAVENDER MARGARET ROBERTS 15CM"/>
    <n v="50"/>
    <n v="19.989999999999998"/>
    <n v="999.5"/>
    <n v="8258.42"/>
    <x v="13"/>
  </r>
  <r>
    <m/>
    <x v="211"/>
    <s v="Invoice"/>
    <s v="87968"/>
    <s v="STODELS NURSERIES:BRYANSTON"/>
    <s v="26880648 - PERENNIAL LAVENDER MARGARET ROBERTS 15CM"/>
    <n v="80"/>
    <n v="21.2"/>
    <n v="1696"/>
    <n v="9954.42"/>
    <x v="13"/>
  </r>
  <r>
    <m/>
    <x v="211"/>
    <s v="Invoice"/>
    <s v="87970"/>
    <s v="STODELS NURSERIES:FERNDALE"/>
    <s v="26880648 - PERENNIAL LAVENDER MARGARET ROBERTS 15CM"/>
    <n v="80"/>
    <n v="21.2"/>
    <n v="1696"/>
    <n v="11650.42"/>
    <x v="13"/>
  </r>
  <r>
    <m/>
    <x v="176"/>
    <s v="Invoice"/>
    <s v="88128"/>
    <s v="STODELS NURSERIES:FERNDALE"/>
    <s v="26880648 - PERENNIAL LAVENDER MARGARET ROBERTS 15CM"/>
    <n v="50"/>
    <n v="25.15"/>
    <n v="1257.5"/>
    <n v="12907.92"/>
    <x v="13"/>
  </r>
  <r>
    <m/>
    <x v="183"/>
    <s v="Invoice"/>
    <s v="88307"/>
    <s v="STODELS NURSERIES:BRYANSTON"/>
    <s v="26880648 - PERENNIAL LAVENDER MARGARET ROBERTS 15CM"/>
    <n v="150"/>
    <n v="25.15"/>
    <n v="3772.5"/>
    <n v="16680.419999999998"/>
    <x v="13"/>
  </r>
  <r>
    <m/>
    <x v="183"/>
    <s v="Invoice"/>
    <s v="88309"/>
    <s v="STODELS NURSERIES:MENLOPARK"/>
    <s v="26880648 - PERENNIAL LAVENDER MARGARET ROBERTS 15CM"/>
    <n v="150"/>
    <n v="25.15"/>
    <n v="3772.5"/>
    <n v="20452.919999999998"/>
    <x v="13"/>
  </r>
  <r>
    <m/>
    <x v="184"/>
    <s v="Invoice"/>
    <s v="88308"/>
    <s v="STODELS NURSERIES:FERNDALE"/>
    <s v="26880648 - PERENNIAL LAVENDER MARGARET ROBERTS 15CM"/>
    <n v="100"/>
    <n v="25.15"/>
    <n v="2515"/>
    <n v="22967.919999999998"/>
    <x v="13"/>
  </r>
  <r>
    <m/>
    <x v="218"/>
    <s v="Invoice"/>
    <s v="88561"/>
    <s v="STODELS NURSERIES:FERNDALE"/>
    <s v="26880648 - PERENNIAL LAVENDER MARGARET ROBERTS 15CM"/>
    <n v="100"/>
    <n v="25.15"/>
    <n v="2515"/>
    <n v="25482.92"/>
    <x v="13"/>
  </r>
  <r>
    <m/>
    <x v="218"/>
    <s v="Invoice"/>
    <s v="88562"/>
    <s v="STODELS NURSERIES:BRYANSTON"/>
    <s v="26880648 - PERENNIAL LAVENDER MARGARET ROBERTS 15CM"/>
    <n v="100"/>
    <n v="25.15"/>
    <n v="2515"/>
    <n v="27997.919999999998"/>
    <x v="13"/>
  </r>
  <r>
    <m/>
    <x v="253"/>
    <s v="Invoice"/>
    <s v="88573"/>
    <s v="STODELS NURSERIES:FERNDALE"/>
    <s v="26880648 - PERENNIAL LAVENDER MARGARET ROBERTS 15CM"/>
    <n v="50"/>
    <n v="29.44"/>
    <n v="1472"/>
    <n v="29469.919999999998"/>
    <x v="13"/>
  </r>
  <r>
    <m/>
    <x v="197"/>
    <s v="Invoice"/>
    <s v="88911"/>
    <s v="STODELS NURSERIES:BRYANSTON"/>
    <s v="26880648 - PERENNIAL LAVENDER MARGARET ROBERTS 15CM"/>
    <n v="60"/>
    <n v="29.44"/>
    <n v="1766.4"/>
    <n v="31236.32"/>
    <x v="13"/>
  </r>
  <r>
    <m/>
    <x v="290"/>
    <s v="Invoice"/>
    <s v="89225"/>
    <s v="STODELS NURSERIES:BRYANSTON"/>
    <s v="26880648 - PERENNIAL LAVENDER MARGARET ROBERTS 15CM"/>
    <n v="50"/>
    <n v="25.15"/>
    <n v="1257.5"/>
    <n v="32493.82"/>
    <x v="13"/>
  </r>
  <r>
    <m/>
    <x v="290"/>
    <s v="Invoice"/>
    <s v="89226"/>
    <s v="STODELS NURSERIES:MENLOPARK"/>
    <s v="26880648 - PERENNIAL LAVENDER MARGARET ROBERTS 15CM"/>
    <n v="50"/>
    <n v="25.15"/>
    <n v="1257.5"/>
    <n v="33751.32"/>
    <x v="13"/>
  </r>
  <r>
    <m/>
    <x v="290"/>
    <s v="Invoice"/>
    <s v="89227"/>
    <s v="STODELS NURSERIES:FERNDALE"/>
    <s v="26880648 - PERENNIAL LAVENDER MARGARET ROBERTS 15CM"/>
    <n v="50"/>
    <n v="25.15"/>
    <n v="1257.5"/>
    <n v="35008.82"/>
    <x v="13"/>
  </r>
  <r>
    <m/>
    <x v="85"/>
    <s v="Invoice"/>
    <s v="89516"/>
    <s v="STODELS NURSERIES:BRYANSTON"/>
    <s v="26880648 - HERB LAVANDULA MARGARET ROBERTS 15CM"/>
    <n v="48"/>
    <n v="25.16"/>
    <n v="1207.68"/>
    <n v="36216.5"/>
    <x v="13"/>
  </r>
  <r>
    <m/>
    <x v="93"/>
    <s v="Invoice"/>
    <s v="90097"/>
    <s v="STODELS NURSERIES:BRYANSTON"/>
    <s v="26880648 - PERENNIAL LAVENDER MARGARET ROBERTS 15CM"/>
    <n v="60"/>
    <n v="29.43"/>
    <n v="1765.8"/>
    <n v="37982.300000000003"/>
    <x v="13"/>
  </r>
  <r>
    <m/>
    <x v="93"/>
    <s v="Invoice"/>
    <s v="90099"/>
    <s v="STODELS NURSERIES:FERNDALE"/>
    <s v="26880648 - PERENNIAL LAVENDER MARGARET ROBERTS 15CM"/>
    <n v="30"/>
    <n v="29.43"/>
    <n v="882.9"/>
    <n v="38865.200000000004"/>
    <x v="13"/>
  </r>
  <r>
    <m/>
    <x v="61"/>
    <s v="Invoice"/>
    <s v="90207"/>
    <s v="STODELS NURSERIES:BRYANSTON"/>
    <s v="26880648 - PERENNIAL LAVENDER MARGARET ROBERTS 15CM (MALANSEUNS SHOW SPECIAL)"/>
    <n v="80"/>
    <n v="17"/>
    <n v="1360"/>
    <n v="40225.200000000004"/>
    <x v="13"/>
  </r>
  <r>
    <m/>
    <x v="69"/>
    <s v="Invoice"/>
    <s v="90418"/>
    <s v="STODELS NURSERIES:FERNDALE"/>
    <s v="26880648 - PERENNIAL LAVENDER MARGARET ROBERTS 15CM"/>
    <n v="80"/>
    <n v="25.16"/>
    <n v="2012.8"/>
    <n v="42238.000000000007"/>
    <x v="13"/>
  </r>
  <r>
    <m/>
    <x v="69"/>
    <s v="Invoice"/>
    <s v="90419"/>
    <s v="STODELS NURSERIES:BRYANSTON"/>
    <s v="26880648 - PERENNIAL LAVENDER MARGARET ROBERTS 15CM"/>
    <n v="120"/>
    <n v="25.16"/>
    <n v="3019.2"/>
    <n v="45257.200000000004"/>
    <x v="13"/>
  </r>
  <r>
    <s v="Total for LAVENDER MARGARET ROBERTS 15CM"/>
    <x v="0"/>
    <m/>
    <m/>
    <m/>
    <m/>
    <n v="1946"/>
    <m/>
    <n v="45257.200000000004"/>
    <m/>
    <x v="0"/>
  </r>
  <r>
    <s v="MARIGOLD DISCOVERY ORANGE 15CM"/>
    <x v="0"/>
    <m/>
    <m/>
    <m/>
    <m/>
    <m/>
    <m/>
    <m/>
    <m/>
    <x v="0"/>
  </r>
  <r>
    <m/>
    <x v="224"/>
    <s v="Invoice"/>
    <s v="86058"/>
    <s v="STODELS NURSERIES:FERNDALE"/>
    <s v="26903835 - ANNUAL MARIGOLD DISCOVERY ORANGE 15CM"/>
    <n v="12"/>
    <n v="19.989999999999998"/>
    <n v="239.88"/>
    <n v="239.88"/>
    <x v="13"/>
  </r>
  <r>
    <s v="Total for MARIGOLD DISCOVERY ORANGE 15CM"/>
    <x v="0"/>
    <m/>
    <m/>
    <m/>
    <m/>
    <n v="12"/>
    <m/>
    <n v="239.88"/>
    <m/>
    <x v="0"/>
  </r>
  <r>
    <s v="MARIGOLD DISCOVERY YELLOW 15CM"/>
    <x v="0"/>
    <m/>
    <m/>
    <m/>
    <m/>
    <m/>
    <m/>
    <m/>
    <m/>
    <x v="0"/>
  </r>
  <r>
    <m/>
    <x v="224"/>
    <s v="Invoice"/>
    <s v="86058"/>
    <s v="STODELS NURSERIES:FERNDALE"/>
    <s v="26903835 - ANNUAL MARIGOLD DISCOVERY YELLOW 15CM"/>
    <n v="12"/>
    <n v="19.989999999999998"/>
    <n v="239.88"/>
    <n v="239.88"/>
    <x v="13"/>
  </r>
  <r>
    <s v="Total for MARIGOLD DISCOVERY YELLOW 15CM"/>
    <x v="0"/>
    <m/>
    <m/>
    <m/>
    <m/>
    <n v="12"/>
    <m/>
    <n v="239.88"/>
    <m/>
    <x v="0"/>
  </r>
  <r>
    <s v="PETUNIA ASSORTED 15CM"/>
    <x v="0"/>
    <m/>
    <m/>
    <m/>
    <m/>
    <m/>
    <m/>
    <m/>
    <m/>
    <x v="0"/>
  </r>
  <r>
    <m/>
    <x v="218"/>
    <s v="Invoice"/>
    <s v="88561"/>
    <s v="STODELS NURSERIES:FERNDALE"/>
    <s v="26883069 - PETUNIA ASSORTED 15CM"/>
    <n v="100"/>
    <n v="24.8"/>
    <n v="2480"/>
    <n v="2480"/>
    <x v="13"/>
  </r>
  <r>
    <m/>
    <x v="218"/>
    <s v="Invoice"/>
    <s v="88562"/>
    <s v="STODELS NURSERIES:BRYANSTON"/>
    <s v="26883069 - PETUNIA ASSORTED 15CM"/>
    <n v="100"/>
    <n v="24.8"/>
    <n v="2480"/>
    <n v="4960"/>
    <x v="13"/>
  </r>
  <r>
    <m/>
    <x v="253"/>
    <s v="Invoice"/>
    <s v="88573"/>
    <s v="STODELS NURSERIES:FERNDALE"/>
    <s v="26883069 - PETUNIA ASSORTED 15CM"/>
    <n v="12"/>
    <n v="23.2"/>
    <n v="278.39999999999998"/>
    <n v="5238.3999999999996"/>
    <x v="13"/>
  </r>
  <r>
    <m/>
    <x v="253"/>
    <s v="Invoice"/>
    <s v="88573"/>
    <s v="STODELS NURSERIES:FERNDALE"/>
    <s v="26883069 -PETUNIA ASSORTED 15CM"/>
    <n v="12"/>
    <n v="23.2"/>
    <n v="278.39999999999998"/>
    <n v="5516.7999999999993"/>
    <x v="13"/>
  </r>
  <r>
    <m/>
    <x v="253"/>
    <s v="Invoice"/>
    <s v="88573"/>
    <s v="STODELS NURSERIES:FERNDALE"/>
    <s v="26883069 - PETUNIA ASSORTED 15CM"/>
    <n v="12"/>
    <n v="23.2"/>
    <n v="278.39999999999998"/>
    <n v="5795.1999999999989"/>
    <x v="13"/>
  </r>
  <r>
    <m/>
    <x v="253"/>
    <s v="Invoice"/>
    <s v="88573"/>
    <s v="STODELS NURSERIES:FERNDALE"/>
    <s v="26883069 - PETUNIA ASSORTED 15CM"/>
    <n v="12"/>
    <n v="23.2"/>
    <n v="278.39999999999998"/>
    <n v="6073.5999999999985"/>
    <x v="13"/>
  </r>
  <r>
    <m/>
    <x v="290"/>
    <s v="Invoice"/>
    <s v="89225"/>
    <s v="STODELS NURSERIES:BRYANSTON"/>
    <s v="26883069 - PERENNIAL PETUNIA ASSORTED 15CM"/>
    <n v="100"/>
    <n v="24.8"/>
    <n v="2480"/>
    <n v="8553.5999999999985"/>
    <x v="13"/>
  </r>
  <r>
    <m/>
    <x v="290"/>
    <s v="Invoice"/>
    <s v="89226"/>
    <s v="STODELS NURSERIES:MENLOPARK"/>
    <s v="26883069 - PERENNIAL PETUNIA ASSORTED 15CM"/>
    <n v="50"/>
    <n v="24.8"/>
    <n v="1240"/>
    <n v="9793.5999999999985"/>
    <x v="13"/>
  </r>
  <r>
    <m/>
    <x v="290"/>
    <s v="Invoice"/>
    <s v="89227"/>
    <s v="STODELS NURSERIES:FERNDALE"/>
    <s v="26883069 - PERENNIAL PETUNIA ASSORTED 15CM"/>
    <n v="50"/>
    <n v="24.8"/>
    <n v="1240"/>
    <n v="11033.599999999999"/>
    <x v="13"/>
  </r>
  <r>
    <s v="Total for PETUNIA ASSORTED 15CM"/>
    <x v="0"/>
    <m/>
    <m/>
    <m/>
    <m/>
    <n v="448"/>
    <m/>
    <n v="11033.599999999999"/>
    <m/>
    <x v="0"/>
  </r>
  <r>
    <s v="PETUNIA CARPET BLUE LACE 15CM"/>
    <x v="0"/>
    <m/>
    <m/>
    <m/>
    <m/>
    <m/>
    <m/>
    <m/>
    <m/>
    <x v="0"/>
  </r>
  <r>
    <m/>
    <x v="166"/>
    <s v="Invoice"/>
    <s v="87885"/>
    <s v="STODELS NURSERIES:MENLOPARK"/>
    <s v="26883069 - ANNUAL PETUNIA CARPET BLUE LACE 15CM"/>
    <n v="30"/>
    <n v="16.38"/>
    <n v="491.4"/>
    <n v="491.4"/>
    <x v="13"/>
  </r>
  <r>
    <s v="Total for PETUNIA CARPET BLUE LACE 15CM"/>
    <x v="0"/>
    <m/>
    <m/>
    <m/>
    <m/>
    <n v="30"/>
    <m/>
    <n v="491.4"/>
    <m/>
    <x v="0"/>
  </r>
  <r>
    <s v="PETUNIA CARPET PLUM 15CM"/>
    <x v="0"/>
    <m/>
    <m/>
    <m/>
    <m/>
    <m/>
    <m/>
    <m/>
    <m/>
    <x v="0"/>
  </r>
  <r>
    <m/>
    <x v="166"/>
    <s v="Invoice"/>
    <s v="87885"/>
    <s v="STODELS NURSERIES:MENLOPARK"/>
    <s v="26883069 - ANNUAL PETUNIA CARPET PLUM 15CM"/>
    <n v="30"/>
    <n v="16.38"/>
    <n v="491.4"/>
    <n v="491.4"/>
    <x v="13"/>
  </r>
  <r>
    <s v="Total for PETUNIA CARPET PLUM 15CM"/>
    <x v="0"/>
    <m/>
    <m/>
    <m/>
    <m/>
    <n v="30"/>
    <m/>
    <n v="491.4"/>
    <m/>
    <x v="0"/>
  </r>
  <r>
    <s v="PETUNIA CELEBRITY PINK"/>
    <x v="0"/>
    <m/>
    <m/>
    <m/>
    <m/>
    <m/>
    <m/>
    <m/>
    <m/>
    <x v="0"/>
  </r>
  <r>
    <m/>
    <x v="159"/>
    <s v="Invoice"/>
    <s v="87756"/>
    <s v="STODELS NURSERIES:FERNDALE"/>
    <s v="26883069-PETUNIA CELEBRITY PINK"/>
    <n v="9"/>
    <n v="19.989999999999998"/>
    <n v="179.91"/>
    <n v="179.91"/>
    <x v="13"/>
  </r>
  <r>
    <s v="Total for PETUNIA CELEBRITY PINK"/>
    <x v="0"/>
    <m/>
    <m/>
    <m/>
    <m/>
    <n v="9"/>
    <m/>
    <n v="179.91"/>
    <m/>
    <x v="0"/>
  </r>
  <r>
    <s v="PETUNIA DREAMS WHITE 15CM"/>
    <x v="0"/>
    <m/>
    <m/>
    <m/>
    <m/>
    <m/>
    <m/>
    <m/>
    <m/>
    <x v="0"/>
  </r>
  <r>
    <m/>
    <x v="233"/>
    <s v="Invoice"/>
    <s v="86519"/>
    <s v="STODELS NURSERIES:FERNDALE"/>
    <s v="26883069 - ANNUAL PETUNIA DREAMS WHITE 15CM"/>
    <n v="24"/>
    <n v="19.989999999999998"/>
    <n v="479.76"/>
    <n v="479.76"/>
    <x v="13"/>
  </r>
  <r>
    <m/>
    <x v="166"/>
    <s v="Invoice"/>
    <s v="87885"/>
    <s v="STODELS NURSERIES:MENLOPARK"/>
    <s v="26883069 - ANNUAL PETUNIA DREAMS WHITE 15CM"/>
    <n v="30"/>
    <n v="16.38"/>
    <n v="491.4"/>
    <n v="971.16"/>
    <x v="13"/>
  </r>
  <r>
    <s v="Total for PETUNIA DREAMS WHITE 15CM"/>
    <x v="0"/>
    <m/>
    <m/>
    <m/>
    <m/>
    <n v="54"/>
    <m/>
    <n v="971.16"/>
    <m/>
    <x v="0"/>
  </r>
  <r>
    <s v="PETUNIA MISTRAL BLUE"/>
    <x v="0"/>
    <m/>
    <m/>
    <m/>
    <m/>
    <m/>
    <m/>
    <m/>
    <m/>
    <x v="0"/>
  </r>
  <r>
    <m/>
    <x v="159"/>
    <s v="Invoice"/>
    <s v="87756"/>
    <s v="STODELS NURSERIES:FERNDALE"/>
    <s v="26883069-PETUNIA MISTRAL BLUE"/>
    <n v="9"/>
    <n v="19.989999999999998"/>
    <n v="179.91"/>
    <n v="179.91"/>
    <x v="13"/>
  </r>
  <r>
    <s v="Total for PETUNIA MISTRAL BLUE"/>
    <x v="0"/>
    <m/>
    <m/>
    <m/>
    <m/>
    <n v="9"/>
    <m/>
    <n v="179.91"/>
    <m/>
    <x v="0"/>
  </r>
  <r>
    <s v="PETUNIA PICOBELLA MIXED 15CM"/>
    <x v="0"/>
    <m/>
    <m/>
    <m/>
    <m/>
    <m/>
    <m/>
    <m/>
    <m/>
    <x v="0"/>
  </r>
  <r>
    <m/>
    <x v="166"/>
    <s v="Invoice"/>
    <s v="87885"/>
    <s v="STODELS NURSERIES:MENLOPARK"/>
    <s v="26883069 - ANNUAL PETUNIA PICOBELLA MIXED 15CM"/>
    <n v="30"/>
    <n v="16.38"/>
    <n v="491.4"/>
    <n v="491.4"/>
    <x v="13"/>
  </r>
  <r>
    <s v="Total for PETUNIA PICOBELLA MIXED 15CM"/>
    <x v="0"/>
    <m/>
    <m/>
    <m/>
    <m/>
    <n v="30"/>
    <m/>
    <n v="491.4"/>
    <m/>
    <x v="0"/>
  </r>
  <r>
    <s v="PETUNIA SPOTTY ASSORTED 15CM"/>
    <x v="0"/>
    <m/>
    <m/>
    <m/>
    <m/>
    <m/>
    <m/>
    <m/>
    <m/>
    <x v="0"/>
  </r>
  <r>
    <m/>
    <x v="233"/>
    <s v="Invoice"/>
    <s v="86519"/>
    <s v="STODELS NURSERIES:FERNDALE"/>
    <s v="26883069 - ANNUAL PETUNIA SPOTTY ASSORTED 15CM"/>
    <n v="16"/>
    <n v="19.989999999999998"/>
    <n v="319.83999999999997"/>
    <n v="319.83999999999997"/>
    <x v="13"/>
  </r>
  <r>
    <s v="Total for PETUNIA SPOTTY ASSORTED 15CM"/>
    <x v="0"/>
    <m/>
    <m/>
    <m/>
    <m/>
    <n v="16"/>
    <m/>
    <n v="319.83999999999997"/>
    <m/>
    <x v="0"/>
  </r>
  <r>
    <s v="PETUNIA STRIKE RED STAR 15CM"/>
    <x v="0"/>
    <m/>
    <m/>
    <m/>
    <m/>
    <m/>
    <m/>
    <m/>
    <m/>
    <x v="0"/>
  </r>
  <r>
    <m/>
    <x v="233"/>
    <s v="Invoice"/>
    <s v="86519"/>
    <s v="STODELS NURSERIES:FERNDALE"/>
    <s v="26883069 - ANNUAL PETUNIA STRIKE RED STAR 15CM"/>
    <n v="20"/>
    <n v="19.989999999999998"/>
    <n v="399.8"/>
    <n v="399.8"/>
    <x v="13"/>
  </r>
  <r>
    <s v="Total for PETUNIA STRIKE RED STAR 15CM"/>
    <x v="0"/>
    <m/>
    <m/>
    <m/>
    <m/>
    <n v="20"/>
    <m/>
    <n v="399.8"/>
    <m/>
    <x v="0"/>
  </r>
  <r>
    <s v="PETUNIA SUPERBISSIMA ALBA 15CM"/>
    <x v="0"/>
    <m/>
    <m/>
    <m/>
    <m/>
    <m/>
    <m/>
    <m/>
    <m/>
    <x v="0"/>
  </r>
  <r>
    <m/>
    <x v="233"/>
    <s v="Invoice"/>
    <s v="86519"/>
    <s v="STODELS NURSERIES:FERNDALE"/>
    <s v="26883069 - ANNUAL PETUNIA SUPERBISSIMA ALBA 15CM"/>
    <n v="20"/>
    <n v="19.989999999999998"/>
    <n v="399.8"/>
    <n v="399.8"/>
    <x v="13"/>
  </r>
  <r>
    <s v="Total for PETUNIA SUPERBISSIMA ALBA 15CM"/>
    <x v="0"/>
    <m/>
    <m/>
    <m/>
    <m/>
    <n v="20"/>
    <m/>
    <n v="399.8"/>
    <m/>
    <x v="0"/>
  </r>
  <r>
    <s v="PORTULACA STOPWATCH YELLOW 15CM"/>
    <x v="0"/>
    <m/>
    <m/>
    <m/>
    <m/>
    <m/>
    <m/>
    <m/>
    <m/>
    <x v="0"/>
  </r>
  <r>
    <m/>
    <x v="224"/>
    <s v="Invoice"/>
    <s v="86058"/>
    <s v="STODELS NURSERIES:FERNDALE"/>
    <s v="26900391 - ANNUAL PORTULACA STOPWATCH YELLOW 15CM"/>
    <n v="12"/>
    <n v="19.989999999999998"/>
    <n v="239.88"/>
    <n v="239.88"/>
    <x v="13"/>
  </r>
  <r>
    <s v="Total for PORTULACA STOPWATCH YELLOW 15CM"/>
    <x v="0"/>
    <m/>
    <m/>
    <m/>
    <m/>
    <n v="12"/>
    <m/>
    <n v="239.88"/>
    <m/>
    <x v="0"/>
  </r>
  <r>
    <s v="PORTULACA SUNSEEKER ORANGE 15CM"/>
    <x v="0"/>
    <m/>
    <m/>
    <m/>
    <m/>
    <m/>
    <m/>
    <m/>
    <m/>
    <x v="0"/>
  </r>
  <r>
    <m/>
    <x v="224"/>
    <s v="Invoice"/>
    <s v="86058"/>
    <s v="STODELS NURSERIES:FERNDALE"/>
    <s v="26900407 - ANNUAL PORTULACA SUNSEEKER ORANGE 15CM"/>
    <n v="12"/>
    <n v="19.989999999999998"/>
    <n v="239.88"/>
    <n v="239.88"/>
    <x v="13"/>
  </r>
  <r>
    <s v="Total for PORTULACA SUNSEEKER ORANGE 15CM"/>
    <x v="0"/>
    <m/>
    <m/>
    <m/>
    <m/>
    <n v="12"/>
    <m/>
    <n v="239.88"/>
    <m/>
    <x v="0"/>
  </r>
  <r>
    <s v="PORTULACA SUNSEEKER WHITE 15CM"/>
    <x v="0"/>
    <m/>
    <m/>
    <m/>
    <m/>
    <m/>
    <m/>
    <m/>
    <m/>
    <x v="0"/>
  </r>
  <r>
    <m/>
    <x v="224"/>
    <s v="Invoice"/>
    <s v="86058"/>
    <s v="STODELS NURSERIES:FERNDALE"/>
    <s v="26900407 - ANNUAL PORTULACA SUNSEEKER WHITE 15CM"/>
    <n v="12"/>
    <n v="19.989999999999998"/>
    <n v="239.88"/>
    <n v="239.88"/>
    <x v="13"/>
  </r>
  <r>
    <s v="Total for PORTULACA SUNSEEKER WHITE 15CM"/>
    <x v="0"/>
    <m/>
    <m/>
    <m/>
    <m/>
    <n v="12"/>
    <m/>
    <n v="239.88"/>
    <m/>
    <x v="0"/>
  </r>
  <r>
    <s v="SALVIA VISTA WHITE 15CM"/>
    <x v="0"/>
    <m/>
    <m/>
    <m/>
    <m/>
    <m/>
    <m/>
    <m/>
    <m/>
    <x v="0"/>
  </r>
  <r>
    <m/>
    <x v="3"/>
    <s v="Invoice"/>
    <s v="86309"/>
    <s v="STODELS NURSERIES:FERNDALE"/>
    <s v="26880631 - ANNUAL SALVIA VISTA WHITE 15CM"/>
    <n v="15"/>
    <n v="16.989999999999998"/>
    <n v="254.85"/>
    <n v="254.85"/>
    <x v="13"/>
  </r>
  <r>
    <s v="Total for SALVIA VISTA WHITE 15CM"/>
    <x v="0"/>
    <m/>
    <m/>
    <m/>
    <m/>
    <n v="15"/>
    <m/>
    <n v="254.85"/>
    <m/>
    <x v="0"/>
  </r>
  <r>
    <s v="STO ALYSSUM CLEAR CRYSTAL WHITE 15CM"/>
    <x v="0"/>
    <m/>
    <m/>
    <m/>
    <m/>
    <m/>
    <m/>
    <m/>
    <m/>
    <x v="0"/>
  </r>
  <r>
    <m/>
    <x v="2"/>
    <s v="Invoice"/>
    <s v="86253"/>
    <s v="STODELS NURSERIES:FERNDALE"/>
    <s v="26882215 - ANNUAL ALYSSUM CLEAR CRYSTAL WHITE 15CM"/>
    <n v="12"/>
    <n v="19.989999999999998"/>
    <n v="239.88"/>
    <n v="239.88"/>
    <x v="13"/>
  </r>
  <r>
    <s v="Total for STO ALYSSUM CLEAR CRYSTAL WHITE 15CM"/>
    <x v="0"/>
    <m/>
    <m/>
    <m/>
    <m/>
    <n v="12"/>
    <m/>
    <n v="239.88"/>
    <m/>
    <x v="0"/>
  </r>
  <r>
    <s v="VINCA PACIFICA PUNCH 15CM"/>
    <x v="0"/>
    <m/>
    <m/>
    <m/>
    <m/>
    <m/>
    <m/>
    <m/>
    <m/>
    <x v="0"/>
  </r>
  <r>
    <m/>
    <x v="224"/>
    <s v="Invoice"/>
    <s v="86058"/>
    <s v="STODELS NURSERIES:FERNDALE"/>
    <s v="26881324 - VINCA PACIFICA PUNCH 15CM"/>
    <n v="12"/>
    <n v="19.989999999999998"/>
    <n v="239.88"/>
    <n v="239.88"/>
    <x v="13"/>
  </r>
  <r>
    <m/>
    <x v="3"/>
    <s v="Invoice"/>
    <s v="86309"/>
    <s v="STODELS NURSERIES:FERNDALE"/>
    <s v="26881324 - VINCA PACIFICA PUNCH 15CM"/>
    <n v="15"/>
    <n v="16.989999999999998"/>
    <n v="254.85"/>
    <n v="494.73"/>
    <x v="13"/>
  </r>
  <r>
    <s v="Total for VINCA PACIFICA PUNCH 15CM"/>
    <x v="0"/>
    <m/>
    <m/>
    <m/>
    <m/>
    <n v="27"/>
    <m/>
    <n v="494.73"/>
    <m/>
    <x v="0"/>
  </r>
  <r>
    <s v="VINCA VICTORY BRIGHT EYE 15CM"/>
    <x v="0"/>
    <m/>
    <m/>
    <m/>
    <m/>
    <m/>
    <m/>
    <m/>
    <m/>
    <x v="0"/>
  </r>
  <r>
    <m/>
    <x v="224"/>
    <s v="Invoice"/>
    <s v="86058"/>
    <s v="STODELS NURSERIES:FERNDALE"/>
    <s v="26881324 - ANNUAL VINCA VICTORY BRIGHT EYE 15CM"/>
    <n v="12"/>
    <n v="19.989999999999998"/>
    <n v="239.88"/>
    <n v="239.88"/>
    <x v="13"/>
  </r>
  <r>
    <m/>
    <x v="3"/>
    <s v="Invoice"/>
    <s v="86309"/>
    <s v="STODELS NURSERIES:FERNDALE"/>
    <s v="26881324 - ANNUAL VINCA VICTORY BRIGHT EYE 15CM"/>
    <n v="15"/>
    <n v="16.989999999999998"/>
    <n v="254.85"/>
    <n v="494.73"/>
    <x v="13"/>
  </r>
  <r>
    <s v="Total for VINCA VICTORY BRIGHT EYE 15CM"/>
    <x v="0"/>
    <m/>
    <m/>
    <m/>
    <m/>
    <n v="27"/>
    <m/>
    <n v="494.73"/>
    <m/>
    <x v="0"/>
  </r>
  <r>
    <s v="VINCA VICTORY GRAPE 15CM"/>
    <x v="0"/>
    <m/>
    <m/>
    <m/>
    <m/>
    <m/>
    <m/>
    <m/>
    <m/>
    <x v="0"/>
  </r>
  <r>
    <m/>
    <x v="224"/>
    <s v="Invoice"/>
    <s v="86058"/>
    <s v="STODELS NURSERIES:FERNDALE"/>
    <s v="26881324 - ANNUAL VINCA VICTORY GRAPE 15CM"/>
    <n v="12"/>
    <n v="19.989999999999998"/>
    <n v="239.88"/>
    <n v="239.88"/>
    <x v="4"/>
  </r>
  <r>
    <s v="Total for VINCA VICTORY GRAPE 15CM"/>
    <x v="0"/>
    <m/>
    <m/>
    <m/>
    <m/>
    <n v="12"/>
    <m/>
    <n v="239.88"/>
    <m/>
    <x v="0"/>
  </r>
  <r>
    <s v="GERANIUM BUSH 15CM"/>
    <x v="0"/>
    <m/>
    <m/>
    <m/>
    <m/>
    <m/>
    <m/>
    <m/>
    <m/>
    <x v="0"/>
  </r>
  <r>
    <m/>
    <x v="234"/>
    <s v="Invoice"/>
    <s v="86675"/>
    <s v="RIVERSIDE MICA"/>
    <s v="GERANIUM  15CM"/>
    <n v="4"/>
    <n v="24.8"/>
    <n v="99.2"/>
    <n v="99.2"/>
    <x v="13"/>
  </r>
  <r>
    <m/>
    <x v="182"/>
    <s v="Invoice"/>
    <s v="88302"/>
    <s v="GREEN PALM MINI GARDENS"/>
    <s v="GERANIUM  15CM"/>
    <n v="10"/>
    <n v="21.2"/>
    <n v="212"/>
    <n v="311.2"/>
    <x v="13"/>
  </r>
  <r>
    <m/>
    <x v="53"/>
    <s v="Invoice"/>
    <s v="90308"/>
    <s v="ROSES FOR U t/a URTH"/>
    <s v="GERANIUM BUSH 15CM"/>
    <n v="16"/>
    <n v="21.2"/>
    <n v="339.2"/>
    <n v="650.4"/>
    <x v="13"/>
  </r>
  <r>
    <m/>
    <x v="66"/>
    <s v="Invoice"/>
    <s v="90359"/>
    <s v="FLORICULTURE WHOLESALE GROWERS"/>
    <s v="GERANIUM 15CM"/>
    <n v="20"/>
    <n v="21.2"/>
    <n v="424"/>
    <n v="1074.4000000000001"/>
    <x v="13"/>
  </r>
  <r>
    <m/>
    <x v="102"/>
    <s v="Invoice"/>
    <s v="90580"/>
    <s v="THYME SQUARE"/>
    <s v="GERANIUM 15CM"/>
    <n v="16"/>
    <n v="19.989999999999998"/>
    <n v="319.83999999999997"/>
    <n v="1394.24"/>
    <x v="13"/>
  </r>
  <r>
    <s v="Total for GERANIUM BUSH 15CM"/>
    <x v="0"/>
    <m/>
    <m/>
    <m/>
    <m/>
    <n v="66"/>
    <m/>
    <n v="1394.24"/>
    <m/>
    <x v="0"/>
  </r>
  <r>
    <s v="GERANIUM SIREN ASS 26919799"/>
    <x v="0"/>
    <m/>
    <m/>
    <m/>
    <m/>
    <m/>
    <m/>
    <m/>
    <m/>
    <x v="0"/>
  </r>
  <r>
    <m/>
    <x v="11"/>
    <s v="Invoice"/>
    <s v="90044"/>
    <s v="STODELS NURSERIES:FERNDALE"/>
    <s v="GERANIUM SIREN ASS 26919799"/>
    <n v="200"/>
    <n v="23.79"/>
    <n v="4758"/>
    <n v="4758"/>
    <x v="13"/>
  </r>
  <r>
    <s v="Total for GERANIUM SIREN ASS 26919799"/>
    <x v="0"/>
    <m/>
    <m/>
    <m/>
    <m/>
    <n v="200"/>
    <m/>
    <n v="4758"/>
    <m/>
    <x v="0"/>
  </r>
  <r>
    <s v="GERANIUM ZONALE 15CM"/>
    <x v="0"/>
    <m/>
    <m/>
    <m/>
    <m/>
    <m/>
    <m/>
    <m/>
    <m/>
    <x v="0"/>
  </r>
  <r>
    <m/>
    <x v="19"/>
    <s v="Invoice"/>
    <s v="86486"/>
    <s v="HABITITNAK/KEENGRO"/>
    <s v="GERANIUM ZONALE 15CM"/>
    <n v="16"/>
    <n v="19.989999999999998"/>
    <n v="319.83999999999997"/>
    <n v="319.83999999999997"/>
    <x v="13"/>
  </r>
  <r>
    <s v="Total for GERANIUM ZONALE 15CM"/>
    <x v="0"/>
    <m/>
    <m/>
    <m/>
    <m/>
    <n v="16"/>
    <m/>
    <n v="319.83999999999997"/>
    <m/>
    <x v="0"/>
  </r>
  <r>
    <s v="GERANIUM ZONALE MULTIBLOOM PINK 15CM"/>
    <x v="0"/>
    <m/>
    <m/>
    <m/>
    <m/>
    <m/>
    <m/>
    <m/>
    <m/>
    <x v="0"/>
  </r>
  <r>
    <m/>
    <x v="177"/>
    <s v="Invoice"/>
    <s v="88160"/>
    <s v="STODELS NURSERIES:FERNDALE"/>
    <s v="26919799 - ANNUAL GERANIUM ASS 15CM"/>
    <n v="90"/>
    <n v="25.21"/>
    <n v="2268.9"/>
    <n v="2268.9"/>
    <x v="13"/>
  </r>
  <r>
    <m/>
    <x v="177"/>
    <s v="Invoice"/>
    <s v="88161"/>
    <s v="STODELS NURSERIES:BRYANSTON"/>
    <s v="26919799 - ANNUAL GERANIUM ASS  15CM"/>
    <n v="120"/>
    <n v="25.21"/>
    <n v="3025.2"/>
    <n v="5294.1"/>
    <x v="13"/>
  </r>
  <r>
    <s v="Total for GERANIUM ZONALE MULTIBLOOM PINK 15CM"/>
    <x v="0"/>
    <m/>
    <m/>
    <m/>
    <m/>
    <n v="210"/>
    <m/>
    <n v="5294.1"/>
    <m/>
    <x v="0"/>
  </r>
  <r>
    <s v="IVY GERANIUM 15CM"/>
    <x v="0"/>
    <m/>
    <m/>
    <m/>
    <m/>
    <m/>
    <m/>
    <m/>
    <m/>
    <x v="0"/>
  </r>
  <r>
    <m/>
    <x v="283"/>
    <s v="Invoice"/>
    <s v="86580"/>
    <s v="SYLVIA PASS GARDEN CENTRE"/>
    <s v="GERANIUM 15CM"/>
    <n v="10"/>
    <n v="21.55"/>
    <n v="215.5"/>
    <n v="215.5"/>
    <x v="13"/>
  </r>
  <r>
    <m/>
    <x v="117"/>
    <s v="Invoice"/>
    <s v="87025"/>
    <s v="LITTLE AUSTRIA"/>
    <s v="GERANIUM 15CM"/>
    <n v="8"/>
    <n v="19.989999999999998"/>
    <n v="159.91999999999999"/>
    <n v="375.41999999999996"/>
    <x v="13"/>
  </r>
  <r>
    <m/>
    <x v="145"/>
    <s v="Invoice"/>
    <s v="87575"/>
    <s v="THYME SQUARE"/>
    <s v="GERANIUM 15CM"/>
    <n v="20"/>
    <n v="18.8"/>
    <n v="376"/>
    <n v="751.42"/>
    <x v="13"/>
  </r>
  <r>
    <s v="Total for IVY GERANIUM 15CM"/>
    <x v="0"/>
    <m/>
    <m/>
    <m/>
    <m/>
    <n v="38"/>
    <m/>
    <n v="751.42"/>
    <m/>
    <x v="0"/>
  </r>
  <r>
    <s v="AGRANTHEMUM MADEIRA ASSORTED 26910857"/>
    <x v="0"/>
    <m/>
    <m/>
    <m/>
    <m/>
    <m/>
    <m/>
    <m/>
    <m/>
    <x v="0"/>
  </r>
  <r>
    <m/>
    <x v="61"/>
    <s v="Invoice"/>
    <s v="90207"/>
    <s v="STODELS NURSERIES:BRYANSTON"/>
    <s v="STO15200 AGRANTHEMUM MADEIRA ASSORTED 26910857 (MALANSEUNS SHOW SPECIAL)"/>
    <n v="15"/>
    <n v="29"/>
    <n v="435"/>
    <n v="435"/>
    <x v="15"/>
  </r>
  <r>
    <s v="Total for AGRANTHEMUM MADEIRA ASSORTED 26910857"/>
    <x v="0"/>
    <m/>
    <m/>
    <m/>
    <m/>
    <n v="15"/>
    <m/>
    <n v="435"/>
    <m/>
    <x v="0"/>
  </r>
  <r>
    <s v="ANGELONIA 15CM"/>
    <x v="0"/>
    <m/>
    <m/>
    <m/>
    <m/>
    <m/>
    <m/>
    <m/>
    <m/>
    <x v="0"/>
  </r>
  <r>
    <m/>
    <x v="5"/>
    <s v="Invoice"/>
    <s v="86458"/>
    <s v="BUILDERS WAREHOUSE:BLOEMFONTEIN"/>
    <s v="ANGELONIA 15CM"/>
    <n v="80"/>
    <n v="31.85"/>
    <n v="2548"/>
    <n v="2548"/>
    <x v="19"/>
  </r>
  <r>
    <m/>
    <x v="19"/>
    <s v="Invoice"/>
    <s v="86501"/>
    <s v="BUILDERS WAREHOUSE:GREENSTONE"/>
    <s v="ANGELONIA 15CM"/>
    <n v="40"/>
    <n v="31.85"/>
    <n v="1274"/>
    <n v="3822"/>
    <x v="19"/>
  </r>
  <r>
    <m/>
    <x v="19"/>
    <s v="Invoice"/>
    <s v="86517"/>
    <s v="SPAR NORTH RAND DC:QUEENSWOOD"/>
    <s v="ANGELONIA 15CM"/>
    <n v="16"/>
    <n v="32.950000000000003"/>
    <n v="527.20000000000005"/>
    <n v="4349.2"/>
    <x v="19"/>
  </r>
  <r>
    <m/>
    <x v="232"/>
    <s v="Invoice"/>
    <s v="86505"/>
    <s v="BUILDERS WAREHOUSE:NOORDHEUWEL"/>
    <s v="ANGELONIA 15CM"/>
    <n v="40"/>
    <n v="31.85"/>
    <n v="1274"/>
    <n v="5623.2"/>
    <x v="19"/>
  </r>
  <r>
    <m/>
    <x v="232"/>
    <s v="Invoice"/>
    <s v="86510"/>
    <s v="BUILDERS WAREHOUSE:NORTHRIDING"/>
    <s v="ANGELONIA 15CM"/>
    <n v="40"/>
    <n v="31.85"/>
    <n v="1274"/>
    <n v="6897.2"/>
    <x v="19"/>
  </r>
  <r>
    <m/>
    <x v="232"/>
    <s v="Invoice"/>
    <s v="86513"/>
    <s v="BUILDERS WAREHOUSE:FLORIDA GLEN"/>
    <s v="ANGELONIA 15CM"/>
    <n v="16"/>
    <n v="31.85"/>
    <n v="509.6"/>
    <n v="7406.8"/>
    <x v="19"/>
  </r>
  <r>
    <m/>
    <x v="233"/>
    <s v="Invoice"/>
    <s v="86521"/>
    <s v="BUILDERS WAREHOUSE:RIVONIA"/>
    <s v="ANGELONIA 15CM"/>
    <n v="40"/>
    <n v="31.85"/>
    <n v="1274"/>
    <n v="8680.7999999999993"/>
    <x v="19"/>
  </r>
  <r>
    <m/>
    <x v="233"/>
    <s v="Invoice"/>
    <s v="86522"/>
    <s v="BUILDERS WAREHOUSE:SUNWARD PARK"/>
    <s v="ANGELONIA 15CM"/>
    <n v="40"/>
    <n v="31.85"/>
    <n v="1274"/>
    <n v="9954.7999999999993"/>
    <x v="19"/>
  </r>
  <r>
    <m/>
    <x v="233"/>
    <s v="Invoice"/>
    <s v="86523"/>
    <s v="BUILDERS WAREHOUSE:FOURWAYS"/>
    <s v="ANGELONIA 15CM"/>
    <n v="20"/>
    <n v="31.85"/>
    <n v="637"/>
    <n v="10591.8"/>
    <x v="19"/>
  </r>
  <r>
    <m/>
    <x v="233"/>
    <s v="Invoice"/>
    <s v="86524"/>
    <s v="BUILDERS WAREHOUSE:NEWMARKET"/>
    <s v="ANGELONIA 15CM"/>
    <n v="40"/>
    <n v="31.85"/>
    <n v="1274"/>
    <n v="11865.8"/>
    <x v="19"/>
  </r>
  <r>
    <m/>
    <x v="233"/>
    <s v="Invoice"/>
    <s v="86526"/>
    <s v="THYME SQUARE"/>
    <s v="ANGELONIA 15CM"/>
    <n v="28"/>
    <n v="31.25"/>
    <n v="875"/>
    <n v="12740.8"/>
    <x v="19"/>
  </r>
  <r>
    <m/>
    <x v="281"/>
    <s v="Invoice"/>
    <s v="86564"/>
    <s v="BUILDERS WAREHOUSE:STRUBENS VALLEY"/>
    <s v="ANGELONIA 15CM"/>
    <n v="40"/>
    <n v="31.85"/>
    <n v="1274"/>
    <n v="14014.8"/>
    <x v="19"/>
  </r>
  <r>
    <m/>
    <x v="292"/>
    <s v="Invoice"/>
    <s v="86548"/>
    <s v="BUILDERS WAREHOUSE:LYNNWOOD"/>
    <s v="ANGELONIA 15CM"/>
    <n v="40"/>
    <n v="31.85"/>
    <n v="1274"/>
    <n v="15288.8"/>
    <x v="19"/>
  </r>
  <r>
    <m/>
    <x v="292"/>
    <s v="Invoice"/>
    <s v="86554"/>
    <s v="BUILDERS WAREHOUSE:CENTURION"/>
    <s v="ANGELONIA 15CM"/>
    <n v="40"/>
    <n v="31.85"/>
    <n v="1274"/>
    <n v="16562.8"/>
    <x v="19"/>
  </r>
  <r>
    <m/>
    <x v="292"/>
    <s v="Invoice"/>
    <s v="86556"/>
    <s v="BUILDERS WAREHOUSE:RASLOUW"/>
    <s v="ANGELONIA 15CM"/>
    <n v="32"/>
    <n v="31.85"/>
    <n v="1019.2"/>
    <n v="17582"/>
    <x v="19"/>
  </r>
  <r>
    <m/>
    <x v="282"/>
    <s v="Invoice"/>
    <s v="86566"/>
    <s v="BUILDERS WAREHOUSE:LAMBTON"/>
    <s v="ANGELONIA 15CM"/>
    <n v="15"/>
    <n v="31.85"/>
    <n v="477.75"/>
    <n v="18059.75"/>
    <x v="19"/>
  </r>
  <r>
    <m/>
    <x v="283"/>
    <s v="Invoice"/>
    <s v="86572"/>
    <s v="BUILDERS WAREHOUSE:KEMPTON PARK"/>
    <s v="ANGELONIA 15CM"/>
    <n v="40"/>
    <n v="31.85"/>
    <n v="1274"/>
    <n v="19333.75"/>
    <x v="19"/>
  </r>
  <r>
    <m/>
    <x v="283"/>
    <s v="Invoice"/>
    <s v="86580"/>
    <s v="SYLVIA PASS GARDEN CENTRE"/>
    <s v="ANGELONIA 15CM"/>
    <n v="30"/>
    <n v="31.25"/>
    <n v="937.5"/>
    <n v="20271.25"/>
    <x v="19"/>
  </r>
  <r>
    <m/>
    <x v="20"/>
    <s v="Invoice"/>
    <s v="86585"/>
    <s v="BUILDERS WAREHOUSE:RIVONIA"/>
    <s v="ANGELONIA 15CM"/>
    <n v="20"/>
    <n v="31.85"/>
    <n v="637"/>
    <n v="20908.25"/>
    <x v="19"/>
  </r>
  <r>
    <m/>
    <x v="284"/>
    <s v="Invoice"/>
    <s v="86601"/>
    <s v="BUILDERS WAREHOUSE:WOODLANDS"/>
    <s v="ANGELONIA 15CM"/>
    <n v="40"/>
    <n v="31.85"/>
    <n v="1274"/>
    <n v="22182.25"/>
    <x v="19"/>
  </r>
  <r>
    <m/>
    <x v="284"/>
    <s v="Invoice"/>
    <s v="86606"/>
    <s v="BUILDERS WAREHOUSE:RIVONIA"/>
    <s v="ANGELONIA 15CM"/>
    <n v="16"/>
    <n v="31.85"/>
    <n v="509.6"/>
    <n v="22691.85"/>
    <x v="19"/>
  </r>
  <r>
    <m/>
    <x v="284"/>
    <s v="Invoice"/>
    <s v="86616"/>
    <s v="BUILDERS WAREHOUSE:ERASMUS PARK"/>
    <s v="ANGELONIA 15CM"/>
    <n v="25"/>
    <n v="31.85"/>
    <n v="796.25"/>
    <n v="23488.1"/>
    <x v="19"/>
  </r>
  <r>
    <m/>
    <x v="293"/>
    <s v="Invoice"/>
    <s v="86644"/>
    <s v="BUILDERS WAREHOUSE:BEDFORDVIEW"/>
    <s v="ANGELONIA 15CM"/>
    <n v="20"/>
    <n v="31.85"/>
    <n v="637"/>
    <n v="24125.1"/>
    <x v="19"/>
  </r>
  <r>
    <m/>
    <x v="294"/>
    <s v="Invoice"/>
    <s v="86670"/>
    <s v="BUILDERS WAREHOUSE:BLOEMFONTEIN"/>
    <s v="ANGELONIA 15CM"/>
    <n v="32"/>
    <n v="31.85"/>
    <n v="1019.2"/>
    <n v="25144.3"/>
    <x v="19"/>
  </r>
  <r>
    <m/>
    <x v="35"/>
    <s v="Invoice"/>
    <s v="89836"/>
    <s v="PLANT FACTORY"/>
    <s v="ANGELONIA 15CM"/>
    <n v="18"/>
    <n v="32.950000000000003"/>
    <n v="593.1"/>
    <n v="25737.399999999998"/>
    <x v="19"/>
  </r>
  <r>
    <m/>
    <x v="315"/>
    <s v="Invoice"/>
    <s v="90045"/>
    <s v="THYME SQUARE"/>
    <s v="ANGELONIA 15CM"/>
    <n v="8"/>
    <n v="32.99"/>
    <n v="263.92"/>
    <n v="26001.319999999996"/>
    <x v="19"/>
  </r>
  <r>
    <m/>
    <x v="44"/>
    <s v="Invoice"/>
    <s v="90186"/>
    <s v="BUILDERS WAREHOUSE:MIDDELBURG"/>
    <s v="ANGELONIA 15CM"/>
    <n v="10"/>
    <n v="31.85"/>
    <n v="318.5"/>
    <n v="26319.819999999996"/>
    <x v="19"/>
  </r>
  <r>
    <m/>
    <x v="38"/>
    <s v="Invoice"/>
    <s v="90245"/>
    <s v="BUILDERS WAREHOUSE:LAMBTON"/>
    <s v="ANGELONIA 15CM"/>
    <n v="10"/>
    <n v="31.85"/>
    <n v="318.5"/>
    <n v="26638.319999999996"/>
    <x v="19"/>
  </r>
  <r>
    <m/>
    <x v="38"/>
    <s v="Invoice"/>
    <s v="90246"/>
    <s v="MALANSEUNS Head Office:THE WILDS"/>
    <s v="ANGELONIA 15CM"/>
    <n v="40"/>
    <n v="32.950000000000003"/>
    <n v="1318"/>
    <n v="27956.319999999996"/>
    <x v="19"/>
  </r>
  <r>
    <m/>
    <x v="76"/>
    <s v="Invoice"/>
    <s v="90288"/>
    <s v="NYLIES KWEKERY"/>
    <s v="ANGELONIA 15CM"/>
    <n v="18"/>
    <n v="32.950000000000003"/>
    <n v="593.1"/>
    <n v="28549.419999999995"/>
    <x v="19"/>
  </r>
  <r>
    <s v="Total for ANGELONIA 15CM"/>
    <x v="0"/>
    <m/>
    <m/>
    <m/>
    <m/>
    <n v="894"/>
    <m/>
    <n v="28549.419999999995"/>
    <m/>
    <x v="0"/>
  </r>
  <r>
    <s v="AT ALTERNANTHERA 15CM POT"/>
    <x v="0"/>
    <m/>
    <m/>
    <m/>
    <m/>
    <m/>
    <m/>
    <m/>
    <m/>
    <x v="0"/>
  </r>
  <r>
    <m/>
    <x v="263"/>
    <s v="Invoice"/>
    <s v="89190"/>
    <s v="BUILDERS WAREHOUSE:KLERKSDORP"/>
    <s v="AT ALTERNANTHERA 15CM POT"/>
    <n v="32"/>
    <n v="33.5"/>
    <n v="1072"/>
    <n v="1072"/>
    <x v="11"/>
  </r>
  <r>
    <m/>
    <x v="207"/>
    <s v="Invoice"/>
    <s v="89211"/>
    <s v="BUILDERS WAREHOUSE:CARNIVAL MALL"/>
    <s v="AT ALTERNANTHERA 15CM POT"/>
    <n v="32"/>
    <n v="33.5"/>
    <n v="1072"/>
    <n v="2144"/>
    <x v="11"/>
  </r>
  <r>
    <m/>
    <x v="29"/>
    <s v="Invoice"/>
    <s v="89237"/>
    <s v="BUILDERS WAREHOUSE:ERASMUS PARK"/>
    <s v="AT ALTERNANTHERA 15CM POT"/>
    <n v="32"/>
    <n v="33.5"/>
    <n v="1072"/>
    <n v="3216"/>
    <x v="11"/>
  </r>
  <r>
    <m/>
    <x v="78"/>
    <s v="Invoice"/>
    <s v="89329"/>
    <s v="BUILDERS WAREHOUSE:CENTURION"/>
    <s v="AT ALTERNANTHERA 15CM POT"/>
    <n v="40"/>
    <n v="33.5"/>
    <n v="1340"/>
    <n v="4556"/>
    <x v="11"/>
  </r>
  <r>
    <m/>
    <x v="78"/>
    <s v="Invoice"/>
    <s v="89333"/>
    <s v="BUILDERS WAREHOUSE:GEZINA NEW"/>
    <s v="AT ALTERNANTHERA 15CM POT"/>
    <n v="30"/>
    <n v="33.5"/>
    <n v="1005"/>
    <n v="5561"/>
    <x v="11"/>
  </r>
  <r>
    <m/>
    <x v="79"/>
    <s v="Invoice"/>
    <s v="89334"/>
    <s v="BUILDERS WAREHOUSE:ZAMBEZI"/>
    <s v="AT ALTERNANTHERA 15CM POT"/>
    <n v="40"/>
    <n v="33.5"/>
    <n v="1340"/>
    <n v="6901"/>
    <x v="11"/>
  </r>
  <r>
    <m/>
    <x v="81"/>
    <s v="Invoice"/>
    <s v="89426"/>
    <s v="BUILDERS WAREHOUSE:NEWMARKET"/>
    <s v="AT ALTERNANTHERA 15CM POT"/>
    <n v="40"/>
    <n v="33.5"/>
    <n v="1340"/>
    <n v="8241"/>
    <x v="11"/>
  </r>
  <r>
    <m/>
    <x v="265"/>
    <s v="Invoice"/>
    <s v="89805"/>
    <s v="BUILDERS WAREHOUSE:GREENSTONE"/>
    <s v="AT ALTERNANTHERA 15CM POT"/>
    <n v="40"/>
    <n v="33.5"/>
    <n v="1340"/>
    <n v="9581"/>
    <x v="11"/>
  </r>
  <r>
    <m/>
    <x v="265"/>
    <s v="Invoice"/>
    <s v="89823"/>
    <s v="BUILDERS WAREHOUSE:SUNWARD PARK"/>
    <s v="AT ALTERNANTHERA 15CM POT"/>
    <n v="40"/>
    <n v="33.5"/>
    <n v="1340"/>
    <n v="10921"/>
    <x v="11"/>
  </r>
  <r>
    <m/>
    <x v="265"/>
    <s v="Invoice"/>
    <s v="89830"/>
    <s v="BUILDERS WAREHOUSE:NEWMARKET"/>
    <s v="AT ALTERNANTHERA 15CM POT"/>
    <n v="32"/>
    <n v="33.5"/>
    <n v="1072"/>
    <n v="11993"/>
    <x v="11"/>
  </r>
  <r>
    <m/>
    <x v="90"/>
    <s v="Invoice"/>
    <s v="89827"/>
    <s v="BUILDERS WAREHOUSE:NORTHMEAD"/>
    <s v="AT ALTERNANTHERA 15CM POT"/>
    <n v="40"/>
    <n v="33.5"/>
    <n v="1340"/>
    <n v="13333"/>
    <x v="11"/>
  </r>
  <r>
    <m/>
    <x v="54"/>
    <s v="Invoice"/>
    <s v="89900"/>
    <s v="BUILDERS WAREHOUSE:NEWMARKET"/>
    <s v="AT ALTERNANTHERA 15CM POT"/>
    <n v="20"/>
    <n v="33.5"/>
    <n v="670"/>
    <n v="14003"/>
    <x v="11"/>
  </r>
  <r>
    <s v="Total for AT ALTERNANTHERA 15CM POT"/>
    <x v="0"/>
    <m/>
    <m/>
    <m/>
    <m/>
    <n v="418"/>
    <m/>
    <n v="14003"/>
    <m/>
    <x v="0"/>
  </r>
  <r>
    <s v="AT ANGELONIA ASSORTED 15CM"/>
    <x v="0"/>
    <m/>
    <m/>
    <m/>
    <m/>
    <m/>
    <m/>
    <m/>
    <m/>
    <x v="0"/>
  </r>
  <r>
    <m/>
    <x v="29"/>
    <s v="Invoice"/>
    <s v="89228"/>
    <s v="BUILDERS WAREHOUSE:RUSTENBURG"/>
    <s v="AT ANGELONIA ASSORTED 15CM"/>
    <n v="40"/>
    <n v="33.5"/>
    <n v="1340"/>
    <n v="1340"/>
    <x v="19"/>
  </r>
  <r>
    <m/>
    <x v="90"/>
    <s v="Invoice"/>
    <s v="89832"/>
    <s v="THYME SQUARE"/>
    <s v="AT ANGELONIA ASSORTED 15CM"/>
    <n v="30"/>
    <n v="32.99"/>
    <n v="989.7"/>
    <n v="2329.6999999999998"/>
    <x v="19"/>
  </r>
  <r>
    <m/>
    <x v="38"/>
    <s v="Invoice"/>
    <s v="90247"/>
    <s v="THYME SQUARE"/>
    <s v="AT ANGELONIA ASSORTED 15CM"/>
    <n v="10"/>
    <n v="32.99"/>
    <n v="329.9"/>
    <n v="2659.6"/>
    <x v="19"/>
  </r>
  <r>
    <m/>
    <x v="99"/>
    <s v="Invoice"/>
    <s v="90510"/>
    <s v="THYME SQUARE"/>
    <s v="AT ANGELONIA ASSORTED 15CM"/>
    <n v="15"/>
    <n v="32.950000000000003"/>
    <n v="494.25"/>
    <n v="3153.85"/>
    <x v="19"/>
  </r>
  <r>
    <s v="Total for AT ANGELONIA ASSORTED 15CM"/>
    <x v="0"/>
    <m/>
    <m/>
    <m/>
    <m/>
    <n v="95"/>
    <m/>
    <n v="3153.85"/>
    <m/>
    <x v="0"/>
  </r>
  <r>
    <s v="AT BEGONIA NON STOP 15CM"/>
    <x v="0"/>
    <m/>
    <m/>
    <m/>
    <m/>
    <m/>
    <m/>
    <m/>
    <m/>
    <x v="0"/>
  </r>
  <r>
    <m/>
    <x v="209"/>
    <s v="Invoice"/>
    <s v="86155"/>
    <s v="BUILDERS WAREHOUSE:NEWCASTLE"/>
    <s v="AT BEGONIA NON STOP 15CM"/>
    <n v="12"/>
    <n v="23.99"/>
    <n v="287.88"/>
    <n v="287.88"/>
    <x v="20"/>
  </r>
  <r>
    <m/>
    <x v="111"/>
    <s v="Invoice"/>
    <s v="86811"/>
    <s v="BUILDERS WAREHOUSE:RIVONIA"/>
    <s v="AT BEGONIA NON STOP 15CM"/>
    <n v="40"/>
    <n v="23.99"/>
    <n v="959.6"/>
    <n v="1247.48"/>
    <x v="20"/>
  </r>
  <r>
    <m/>
    <x v="111"/>
    <s v="Invoice"/>
    <s v="86818"/>
    <s v="BUILDERS WAREHOUSE:CHERRY LANE"/>
    <s v="AT BEGONIA NON STOP 15CM"/>
    <n v="40"/>
    <n v="23.99"/>
    <n v="959.6"/>
    <n v="2207.08"/>
    <x v="20"/>
  </r>
  <r>
    <m/>
    <x v="111"/>
    <s v="Invoice"/>
    <s v="86821"/>
    <s v="BUILDERS WAREHOUSE:GLEN EAGLES"/>
    <s v="AT BEGONIA NON STOP 15CM"/>
    <n v="40"/>
    <n v="23.99"/>
    <n v="959.6"/>
    <n v="3166.68"/>
    <x v="20"/>
  </r>
  <r>
    <m/>
    <x v="239"/>
    <s v="Invoice"/>
    <s v="86834"/>
    <s v="BUILDERS WAREHOUSE:CRAIGHALL PARK"/>
    <s v="AT BEGONIA NON STOP 15CM"/>
    <n v="10"/>
    <n v="23.99"/>
    <n v="239.9"/>
    <n v="3406.58"/>
    <x v="20"/>
  </r>
  <r>
    <m/>
    <x v="240"/>
    <s v="Invoice"/>
    <s v="86909"/>
    <s v="BUILDERS WAREHOUSE:STRUBENS VALLEY"/>
    <s v="AT BEGONIA NON STOP 15CM"/>
    <n v="40"/>
    <n v="23.99"/>
    <n v="959.6"/>
    <n v="4366.18"/>
    <x v="20"/>
  </r>
  <r>
    <m/>
    <x v="70"/>
    <s v="Invoice"/>
    <s v="90424"/>
    <s v="BUILDERS WAREHOUSE:GREENSTONE"/>
    <s v="AT BEGONIA NON STOP 15CM"/>
    <n v="40"/>
    <n v="25.2"/>
    <n v="1008"/>
    <n v="5374.18"/>
    <x v="20"/>
  </r>
  <r>
    <s v="Total for AT BEGONIA NON STOP 15CM"/>
    <x v="0"/>
    <m/>
    <m/>
    <m/>
    <m/>
    <n v="222"/>
    <m/>
    <n v="5374.18"/>
    <m/>
    <x v="0"/>
  </r>
  <r>
    <s v="BACOPA MEGACOPA ASSORTED 26952574"/>
    <x v="0"/>
    <m/>
    <m/>
    <m/>
    <m/>
    <m/>
    <m/>
    <m/>
    <m/>
    <x v="0"/>
  </r>
  <r>
    <m/>
    <x v="61"/>
    <s v="Invoice"/>
    <s v="90206"/>
    <s v="STODELS NURSERIES:FERNDALE"/>
    <s v="BACOPA MEGACOPA ASSORTED 26952574 (MALANSEUNS SHOW SPECIAL)"/>
    <n v="24"/>
    <n v="29"/>
    <n v="696"/>
    <n v="696"/>
    <x v="11"/>
  </r>
  <r>
    <m/>
    <x v="61"/>
    <s v="Invoice"/>
    <s v="90207"/>
    <s v="STODELS NURSERIES:BRYANSTON"/>
    <s v="STO15201 BACOPA MEGACOPA ASSORTED 26952574 (MALANSEUNS SHOW SPECIAL)"/>
    <n v="60"/>
    <n v="29"/>
    <n v="1740"/>
    <n v="2436"/>
    <x v="11"/>
  </r>
  <r>
    <s v="Total for BACOPA MEGACOPA ASSORTED 26952574"/>
    <x v="0"/>
    <m/>
    <m/>
    <m/>
    <m/>
    <n v="84"/>
    <m/>
    <n v="2436"/>
    <m/>
    <x v="0"/>
  </r>
  <r>
    <s v="BEGONIA BIG 15CM"/>
    <x v="0"/>
    <m/>
    <m/>
    <m/>
    <m/>
    <m/>
    <m/>
    <m/>
    <m/>
    <x v="0"/>
  </r>
  <r>
    <m/>
    <x v="193"/>
    <s v="Invoice"/>
    <s v="88698"/>
    <s v="ROSES FOR U t/a URTH"/>
    <s v="BEGONIA BIG 15CM"/>
    <n v="10"/>
    <n v="32.950000000000003"/>
    <n v="329.5"/>
    <n v="329.5"/>
    <x v="11"/>
  </r>
  <r>
    <m/>
    <x v="193"/>
    <s v="Invoice"/>
    <s v="88705"/>
    <s v="PRETTY GARDENS"/>
    <s v="BEGONIA BIG 15CM"/>
    <n v="32"/>
    <n v="32.950000000000003"/>
    <n v="1054.4000000000001"/>
    <n v="1383.9"/>
    <x v="11"/>
  </r>
  <r>
    <m/>
    <x v="289"/>
    <s v="Invoice"/>
    <s v="88800"/>
    <s v="ADV MM MOSTERT"/>
    <s v="BEGONIA 15CM"/>
    <n v="24"/>
    <n v="22.9"/>
    <n v="549.6"/>
    <n v="1933.5"/>
    <x v="13"/>
  </r>
  <r>
    <m/>
    <x v="313"/>
    <s v="Invoice"/>
    <s v="88995"/>
    <s v="SWEET THORN LANDSCAPES"/>
    <s v="BEGONIA 15CM"/>
    <n v="20"/>
    <n v="32.950000000000003"/>
    <n v="659"/>
    <n v="2592.5"/>
    <x v="13"/>
  </r>
  <r>
    <m/>
    <x v="205"/>
    <s v="Invoice"/>
    <s v="89187"/>
    <s v="GREEN PALM MINI GARDENS"/>
    <s v="BEGONIA SENSATION 15CM (SPECIAL)"/>
    <n v="5"/>
    <n v="21.2"/>
    <n v="106"/>
    <n v="2698.5"/>
    <x v="13"/>
  </r>
  <r>
    <m/>
    <x v="207"/>
    <s v="Invoice"/>
    <s v="89230"/>
    <s v="ROSES FOR U t/a URTH"/>
    <s v="BEGONIA BIG 15CM"/>
    <n v="10"/>
    <n v="32.950000000000003"/>
    <n v="329.5"/>
    <n v="3028"/>
    <x v="11"/>
  </r>
  <r>
    <s v="Total for BEGONIA BIG 15CM"/>
    <x v="0"/>
    <m/>
    <m/>
    <m/>
    <m/>
    <n v="101"/>
    <m/>
    <n v="3028"/>
    <m/>
    <x v="0"/>
  </r>
  <r>
    <s v="COLEUS 15CM"/>
    <x v="0"/>
    <m/>
    <m/>
    <m/>
    <m/>
    <m/>
    <m/>
    <m/>
    <m/>
    <x v="0"/>
  </r>
  <r>
    <m/>
    <x v="280"/>
    <s v="Invoice"/>
    <s v="86120"/>
    <s v="SPAR NORTH RAND DC:QUEENSWOOD"/>
    <s v="COLEUS 15CM"/>
    <n v="32"/>
    <n v="32.950000000000003"/>
    <n v="1054.4000000000001"/>
    <n v="1054.4000000000001"/>
    <x v="11"/>
  </r>
  <r>
    <m/>
    <x v="209"/>
    <s v="Invoice"/>
    <s v="86155"/>
    <s v="BUILDERS WAREHOUSE:NEWCASTLE"/>
    <s v="COLEUS 15CM"/>
    <n v="48"/>
    <n v="31.85"/>
    <n v="1528.8"/>
    <n v="2583.1999999999998"/>
    <x v="11"/>
  </r>
  <r>
    <m/>
    <x v="14"/>
    <s v="Invoice"/>
    <s v="86222"/>
    <s v="TINKY'S GARDENS"/>
    <s v="COLEUS 15CM"/>
    <n v="2"/>
    <n v="31.25"/>
    <n v="62.5"/>
    <n v="2645.7"/>
    <x v="11"/>
  </r>
  <r>
    <m/>
    <x v="19"/>
    <s v="Invoice"/>
    <s v="86517"/>
    <s v="SPAR NORTH RAND DC:QUEENSWOOD"/>
    <s v="COLEUS 15CM"/>
    <n v="16"/>
    <n v="32.950000000000003"/>
    <n v="527.20000000000005"/>
    <n v="3172.8999999999996"/>
    <x v="11"/>
  </r>
  <r>
    <m/>
    <x v="283"/>
    <s v="Invoice"/>
    <s v="86580"/>
    <s v="SYLVIA PASS GARDEN CENTRE"/>
    <s v="COLEUS 15CM"/>
    <n v="10"/>
    <n v="31.25"/>
    <n v="312.5"/>
    <n v="3485.3999999999996"/>
    <x v="11"/>
  </r>
  <r>
    <m/>
    <x v="109"/>
    <s v="Invoice"/>
    <s v="86729"/>
    <s v="THYME SQUARE"/>
    <s v="COLEUS 15CM"/>
    <n v="30"/>
    <n v="31.25"/>
    <n v="937.5"/>
    <n v="4422.8999999999996"/>
    <x v="11"/>
  </r>
  <r>
    <m/>
    <x v="236"/>
    <s v="Invoice"/>
    <s v="86752"/>
    <s v="FH CHAMBERLAIN TRADING (PTY) LTD:KYALAMI"/>
    <s v="COLEUS 15CM"/>
    <n v="6"/>
    <n v="31.85"/>
    <n v="191.1"/>
    <n v="4614"/>
    <x v="11"/>
  </r>
  <r>
    <m/>
    <x v="252"/>
    <s v="Invoice"/>
    <s v="88132"/>
    <s v="BUILDERS WAREHOUSE:NEWCASTLE"/>
    <s v="COLEUS 15CM"/>
    <n v="50"/>
    <n v="33.5"/>
    <n v="1675"/>
    <n v="6289"/>
    <x v="11"/>
  </r>
  <r>
    <m/>
    <x v="187"/>
    <s v="Invoice"/>
    <s v="88406"/>
    <s v="BUILDERS WAREHOUSE:KLERKSDORP"/>
    <s v="COLEUS 15CM"/>
    <n v="40"/>
    <n v="33.5"/>
    <n v="1340"/>
    <n v="7629"/>
    <x v="11"/>
  </r>
  <r>
    <m/>
    <x v="187"/>
    <s v="Invoice"/>
    <s v="88438"/>
    <s v="BUILDERS WAREHOUSE:SUNWARD PARK"/>
    <s v="COLEUS 15CM"/>
    <n v="40"/>
    <n v="33.5"/>
    <n v="1340"/>
    <n v="8969"/>
    <x v="11"/>
  </r>
  <r>
    <m/>
    <x v="188"/>
    <s v="Invoice"/>
    <s v="88423"/>
    <s v="BUILDERS WAREHOUSE:GREENSTONE"/>
    <s v="COLEUS 15CM"/>
    <n v="40"/>
    <n v="33.5"/>
    <n v="1340"/>
    <n v="10309"/>
    <x v="11"/>
  </r>
  <r>
    <m/>
    <x v="188"/>
    <s v="Invoice"/>
    <s v="88425"/>
    <s v="BUILDERS WAREHOUSE:KEMPTON PARK"/>
    <s v="COLEUS 15CM"/>
    <n v="40"/>
    <n v="33.5"/>
    <n v="1340"/>
    <n v="11649"/>
    <x v="11"/>
  </r>
  <r>
    <m/>
    <x v="189"/>
    <s v="Invoice"/>
    <s v="88446"/>
    <s v="BUILDERS WAREHOUSE:NEWMARKET"/>
    <s v="COLEUS 15CM"/>
    <n v="40"/>
    <n v="33.5"/>
    <n v="1340"/>
    <n v="12989"/>
    <x v="11"/>
  </r>
  <r>
    <m/>
    <x v="310"/>
    <s v="Invoice"/>
    <s v="88458"/>
    <s v="BUILDERS WAREHOUSE:BOKSBURG (NEW)"/>
    <s v="COLEUS 15CM"/>
    <n v="40"/>
    <n v="33.5"/>
    <n v="1340"/>
    <n v="14329"/>
    <x v="11"/>
  </r>
  <r>
    <m/>
    <x v="218"/>
    <s v="Invoice"/>
    <s v="88549"/>
    <s v="BUILDERS WAREHOUSE:EDENVALE"/>
    <s v="COLEUS 15CM"/>
    <n v="40"/>
    <n v="33.5"/>
    <n v="1340"/>
    <n v="15669"/>
    <x v="11"/>
  </r>
  <r>
    <m/>
    <x v="218"/>
    <s v="Invoice"/>
    <s v="88552"/>
    <s v="BUILDERS WAREHOUSE:BOKSBURG (NEW)"/>
    <s v="COLEUS 15CM"/>
    <n v="30"/>
    <n v="33.5"/>
    <n v="1005"/>
    <n v="16674"/>
    <x v="11"/>
  </r>
  <r>
    <m/>
    <x v="219"/>
    <s v="Invoice"/>
    <s v="88581"/>
    <s v="BUILDERS WAREHOUSE:SILVERLAKES"/>
    <s v="COLEUS 15CM"/>
    <n v="40"/>
    <n v="33.5"/>
    <n v="1340"/>
    <n v="18014"/>
    <x v="11"/>
  </r>
  <r>
    <m/>
    <x v="219"/>
    <s v="Invoice"/>
    <s v="88584"/>
    <s v="BUILDERS WAREHOUSE:LYNNWOOD"/>
    <s v="COLEUS 15CM"/>
    <n v="40"/>
    <n v="33.5"/>
    <n v="1340"/>
    <n v="19354"/>
    <x v="11"/>
  </r>
  <r>
    <m/>
    <x v="219"/>
    <s v="Invoice"/>
    <s v="88588"/>
    <s v="BUILDERS WAREHOUSE:GLEN EAGLES"/>
    <s v="COLEUS 15CM"/>
    <n v="40"/>
    <n v="33.5"/>
    <n v="1340"/>
    <n v="20694"/>
    <x v="11"/>
  </r>
  <r>
    <m/>
    <x v="219"/>
    <s v="Invoice"/>
    <s v="88590"/>
    <s v="BUILDERS WAREHOUSE:ERASMUS PARK"/>
    <s v="COLEUS 15CM"/>
    <n v="40"/>
    <n v="33.5"/>
    <n v="1340"/>
    <n v="22034"/>
    <x v="11"/>
  </r>
  <r>
    <m/>
    <x v="192"/>
    <s v="Invoice"/>
    <s v="88610"/>
    <s v="BUILDERS WAREHOUSE:CENTURION"/>
    <s v="COLEUS 15CM"/>
    <n v="40"/>
    <n v="33.5"/>
    <n v="1340"/>
    <n v="23374"/>
    <x v="11"/>
  </r>
  <r>
    <m/>
    <x v="192"/>
    <s v="Invoice"/>
    <s v="88615"/>
    <s v="BUILDERS WAREHOUSE:KLERKSDORP"/>
    <s v="COLEUS 15CM"/>
    <n v="20"/>
    <n v="33.5"/>
    <n v="670"/>
    <n v="24044"/>
    <x v="11"/>
  </r>
  <r>
    <m/>
    <x v="254"/>
    <s v="Invoice"/>
    <s v="88618"/>
    <s v="BUILDERS WAREHOUSE:GREENSTONE"/>
    <s v="COLEUS 15CM"/>
    <n v="40"/>
    <n v="33.5"/>
    <n v="1340"/>
    <n v="25384"/>
    <x v="11"/>
  </r>
  <r>
    <m/>
    <x v="254"/>
    <s v="Invoice"/>
    <s v="88619"/>
    <s v="BUILDERS WAREHOUSE:NORWOOD"/>
    <s v="COLEUS 15CM"/>
    <n v="32"/>
    <n v="33.5"/>
    <n v="1072"/>
    <n v="26456"/>
    <x v="11"/>
  </r>
  <r>
    <m/>
    <x v="255"/>
    <s v="Invoice"/>
    <s v="88638"/>
    <s v="BUILDERS WAREHOUSE:NEWMARKET"/>
    <s v="COLEUS 15CM"/>
    <n v="32"/>
    <n v="33.5"/>
    <n v="1072"/>
    <n v="27528"/>
    <x v="11"/>
  </r>
  <r>
    <m/>
    <x v="255"/>
    <s v="Invoice"/>
    <s v="88639"/>
    <s v="BUILDERS WAREHOUSE:SUNWARD PARK"/>
    <s v="COLEUS 15CM"/>
    <n v="16"/>
    <n v="33.5"/>
    <n v="536"/>
    <n v="28064"/>
    <x v="11"/>
  </r>
  <r>
    <m/>
    <x v="193"/>
    <s v="Invoice"/>
    <s v="88670"/>
    <s v="BUILDERS WAREHOUSE:GEZINA NEW"/>
    <s v="COLEUS 15CM"/>
    <n v="30"/>
    <n v="33.5"/>
    <n v="1005"/>
    <n v="29069"/>
    <x v="11"/>
  </r>
  <r>
    <m/>
    <x v="193"/>
    <s v="Invoice"/>
    <s v="88674"/>
    <s v="BUILDERS WAREHOUSE:GLEN EAGLES"/>
    <s v="COLEUS 15CM"/>
    <n v="20"/>
    <n v="33.5"/>
    <n v="670"/>
    <n v="29739"/>
    <x v="11"/>
  </r>
  <r>
    <m/>
    <x v="256"/>
    <s v="Invoice"/>
    <s v="88706"/>
    <s v="BUILDERS WAREHOUSE:KEMPTON PARK"/>
    <s v="COLEUS 15CM"/>
    <n v="20"/>
    <n v="33.5"/>
    <n v="670"/>
    <n v="30409"/>
    <x v="11"/>
  </r>
  <r>
    <m/>
    <x v="256"/>
    <s v="Invoice"/>
    <s v="88710"/>
    <s v="BUILDERS WAREHOUSE:NORWOOD"/>
    <s v="COLEUS 15CM"/>
    <n v="20"/>
    <n v="33.5"/>
    <n v="670"/>
    <n v="31079"/>
    <x v="11"/>
  </r>
  <r>
    <m/>
    <x v="194"/>
    <s v="Invoice"/>
    <s v="88725"/>
    <s v="BUILDERS WAREHOUSE:BOKSBURG (NEW)"/>
    <s v="COLEUS 15CM"/>
    <n v="10"/>
    <n v="33.5"/>
    <n v="335"/>
    <n v="31414"/>
    <x v="11"/>
  </r>
  <r>
    <m/>
    <x v="194"/>
    <s v="Invoice"/>
    <s v="88729"/>
    <s v="BUILDERS WAREHOUSE:EDENVALE"/>
    <s v="COLEUS 15CM"/>
    <n v="30"/>
    <n v="33.5"/>
    <n v="1005"/>
    <n v="32419"/>
    <x v="11"/>
  </r>
  <r>
    <m/>
    <x v="194"/>
    <s v="Invoice"/>
    <s v="88731"/>
    <s v="THYME SQUARE"/>
    <s v="COLEUS 15CM"/>
    <n v="30"/>
    <n v="32.99"/>
    <n v="989.7"/>
    <n v="33408.699999999997"/>
    <x v="11"/>
  </r>
  <r>
    <m/>
    <x v="194"/>
    <s v="Invoice"/>
    <s v="88736"/>
    <s v="BUILDERS WAREHOUSE:MIDRAND"/>
    <s v="COLEUS 15CM"/>
    <n v="80"/>
    <n v="33.5"/>
    <n v="2680"/>
    <n v="36088.699999999997"/>
    <x v="11"/>
  </r>
  <r>
    <m/>
    <x v="194"/>
    <s v="Invoice"/>
    <s v="88740"/>
    <s v="BUILDERS WAREHOUSE:NORTHMEAD"/>
    <s v="COLEUS 15CM"/>
    <n v="35"/>
    <n v="33.5"/>
    <n v="1172.5"/>
    <n v="37261.199999999997"/>
    <x v="11"/>
  </r>
  <r>
    <m/>
    <x v="288"/>
    <s v="Invoice"/>
    <s v="88747"/>
    <s v="BUILDERS WAREHOUSE:GEZINA NEW"/>
    <s v="COLEUS 15CM"/>
    <n v="40"/>
    <n v="33.5"/>
    <n v="1340"/>
    <n v="38601.199999999997"/>
    <x v="11"/>
  </r>
  <r>
    <m/>
    <x v="288"/>
    <s v="Invoice"/>
    <s v="88757"/>
    <s v="BUILDERS WAREHOUSE:RIVONIA"/>
    <s v="COLEUS 15CM"/>
    <n v="40"/>
    <n v="33.5"/>
    <n v="1340"/>
    <n v="39941.199999999997"/>
    <x v="11"/>
  </r>
  <r>
    <m/>
    <x v="195"/>
    <s v="Invoice"/>
    <s v="88756"/>
    <s v="BUILDERS WAREHOUSE:CHERRY LANE"/>
    <s v="COLEUS 15CM"/>
    <n v="20"/>
    <n v="33.5"/>
    <n v="670"/>
    <n v="40611.199999999997"/>
    <x v="11"/>
  </r>
  <r>
    <m/>
    <x v="195"/>
    <s v="Invoice"/>
    <s v="88778"/>
    <s v="BUILDERS WAREHOUSE:SOUTHGATE"/>
    <s v="COLEUS 15CM"/>
    <n v="32"/>
    <n v="33.5"/>
    <n v="1072"/>
    <n v="41683.199999999997"/>
    <x v="11"/>
  </r>
  <r>
    <m/>
    <x v="195"/>
    <s v="Invoice"/>
    <s v="88780"/>
    <s v="BUILDERS WAREHOUSE:LAMBTON"/>
    <s v="COLEUS 15CM"/>
    <n v="15"/>
    <n v="33.5"/>
    <n v="502.5"/>
    <n v="42185.7"/>
    <x v="11"/>
  </r>
  <r>
    <m/>
    <x v="289"/>
    <s v="Invoice"/>
    <s v="88777"/>
    <s v="BUILDERS WAREHOUSE:KLERKSDORP"/>
    <s v="COLEUS 15CM"/>
    <n v="16"/>
    <n v="33.5"/>
    <n v="536"/>
    <n v="42721.7"/>
    <x v="11"/>
  </r>
  <r>
    <m/>
    <x v="196"/>
    <s v="Invoice"/>
    <s v="88806"/>
    <s v="BUILDERS WAREHOUSE:NEWMARKET"/>
    <s v="COLEUS 15CM"/>
    <n v="30"/>
    <n v="33.5"/>
    <n v="1005"/>
    <n v="43726.7"/>
    <x v="11"/>
  </r>
  <r>
    <m/>
    <x v="196"/>
    <s v="Invoice"/>
    <s v="88811"/>
    <s v="BUILDERS WAREHOUSE:SUNWARD PARK"/>
    <s v="COLEUS 15CM"/>
    <n v="32"/>
    <n v="33.5"/>
    <n v="1072"/>
    <n v="44798.7"/>
    <x v="11"/>
  </r>
  <r>
    <m/>
    <x v="273"/>
    <s v="Invoice"/>
    <s v="88848"/>
    <s v="BUILDERS WAREHOUSE:SILVERLAKES"/>
    <s v="COLEUS 15CM"/>
    <n v="15"/>
    <n v="33.5"/>
    <n v="502.5"/>
    <n v="45301.2"/>
    <x v="11"/>
  </r>
  <r>
    <m/>
    <x v="260"/>
    <s v="Invoice"/>
    <s v="88895"/>
    <s v="LITTLE AUSTRIA"/>
    <s v="COLEUS 15CM"/>
    <n v="8"/>
    <n v="21.2"/>
    <n v="169.6"/>
    <n v="45470.799999999996"/>
    <x v="11"/>
  </r>
  <r>
    <m/>
    <x v="198"/>
    <s v="Invoice"/>
    <s v="88927"/>
    <s v="BUILDERS WAREHOUSE:ERASMUS PARK"/>
    <s v="COLEUS 15CM"/>
    <n v="32"/>
    <n v="33.5"/>
    <n v="1072"/>
    <n v="46542.799999999996"/>
    <x v="11"/>
  </r>
  <r>
    <m/>
    <x v="198"/>
    <s v="Invoice"/>
    <s v="88935"/>
    <s v="BUILDERS WAREHOUSE:CENTURION"/>
    <s v="COLEUS 15CM"/>
    <n v="5"/>
    <n v="33.5"/>
    <n v="167.5"/>
    <n v="46710.299999999996"/>
    <x v="11"/>
  </r>
  <r>
    <m/>
    <x v="199"/>
    <s v="Invoice"/>
    <s v="88978"/>
    <s v="BUILDERS WAREHOUSE:BOKSBURG (NEW)"/>
    <s v="COLEUS 15CM"/>
    <n v="30"/>
    <n v="33.5"/>
    <n v="1005"/>
    <n v="47715.299999999996"/>
    <x v="11"/>
  </r>
  <r>
    <m/>
    <x v="199"/>
    <s v="Invoice"/>
    <s v="88984"/>
    <s v="BUILDERS WAREHOUSE:EDENVALE"/>
    <s v="COLEUS 15CM"/>
    <n v="10"/>
    <n v="33.5"/>
    <n v="335"/>
    <n v="48050.299999999996"/>
    <x v="11"/>
  </r>
  <r>
    <m/>
    <x v="264"/>
    <s v="Invoice"/>
    <s v="89276"/>
    <s v="BUILDERS WAREHOUSE:SOUTHGATE"/>
    <s v="COLEUS 15CM"/>
    <n v="20"/>
    <n v="22.4"/>
    <n v="448"/>
    <n v="48498.299999999996"/>
    <x v="11"/>
  </r>
  <r>
    <m/>
    <x v="264"/>
    <s v="Invoice"/>
    <s v="89283"/>
    <s v="MAJESTIC NURSERY"/>
    <s v="COLEUS 15CM"/>
    <n v="14"/>
    <n v="31.8"/>
    <n v="445.2"/>
    <n v="48943.499999999993"/>
    <x v="11"/>
  </r>
  <r>
    <m/>
    <x v="51"/>
    <s v="Invoice"/>
    <s v="89285"/>
    <s v="BUILDERS WAREHOUSE:BOKSBURG (NEW)"/>
    <s v="COLEUS 15CM"/>
    <n v="30"/>
    <n v="33.5"/>
    <n v="1005"/>
    <n v="49948.499999999993"/>
    <x v="11"/>
  </r>
  <r>
    <m/>
    <x v="51"/>
    <s v="Invoice"/>
    <s v="89288"/>
    <s v="BUILDERS WAREHOUSE:EDENVALE"/>
    <s v="COLEUS 15CM"/>
    <n v="40"/>
    <n v="33.5"/>
    <n v="1340"/>
    <n v="51288.499999999993"/>
    <x v="11"/>
  </r>
  <r>
    <m/>
    <x v="51"/>
    <s v="Invoice"/>
    <s v="89292"/>
    <s v="BUILDERS WAREHOUSE:SUNWARD PARK"/>
    <s v="COLEUS 15CM"/>
    <n v="40"/>
    <n v="33.5"/>
    <n v="1340"/>
    <n v="52628.499999999993"/>
    <x v="11"/>
  </r>
  <r>
    <m/>
    <x v="51"/>
    <s v="Invoice"/>
    <s v="89312"/>
    <s v="BUILDERS WAREHOUSE:NEWMARKET"/>
    <s v="COLEUS 15CM"/>
    <n v="32"/>
    <n v="33.5"/>
    <n v="1072"/>
    <n v="53700.499999999993"/>
    <x v="11"/>
  </r>
  <r>
    <m/>
    <x v="78"/>
    <s v="Invoice"/>
    <s v="89329"/>
    <s v="BUILDERS WAREHOUSE:CENTURION"/>
    <s v="COLEUS 15CM"/>
    <n v="40"/>
    <n v="33.5"/>
    <n v="1340"/>
    <n v="55040.499999999993"/>
    <x v="11"/>
  </r>
  <r>
    <m/>
    <x v="78"/>
    <s v="Invoice"/>
    <s v="89333"/>
    <s v="BUILDERS WAREHOUSE:GEZINA NEW"/>
    <s v="COLEUS 15CM"/>
    <n v="80"/>
    <n v="33.5"/>
    <n v="2680"/>
    <n v="57720.499999999993"/>
    <x v="11"/>
  </r>
  <r>
    <m/>
    <x v="78"/>
    <s v="Invoice"/>
    <s v="89335"/>
    <s v="BUILDERS WAREHOUSE:CHERRY LANE"/>
    <s v="COLEUS 15CM"/>
    <n v="20"/>
    <n v="33.5"/>
    <n v="670"/>
    <n v="58390.499999999993"/>
    <x v="11"/>
  </r>
  <r>
    <m/>
    <x v="79"/>
    <s v="Invoice"/>
    <s v="89334"/>
    <s v="BUILDERS WAREHOUSE:ZAMBEZI"/>
    <s v="COLEUS 15CM"/>
    <n v="40"/>
    <n v="33.5"/>
    <n v="1340"/>
    <n v="59730.499999999993"/>
    <x v="11"/>
  </r>
  <r>
    <m/>
    <x v="80"/>
    <s v="Invoice"/>
    <s v="89396"/>
    <s v="BUILDERS WAREHOUSE:BEDFORDVIEW"/>
    <s v="COLEUS 15CM"/>
    <n v="32"/>
    <n v="33.5"/>
    <n v="1072"/>
    <n v="60802.499999999993"/>
    <x v="11"/>
  </r>
  <r>
    <m/>
    <x v="81"/>
    <s v="Invoice"/>
    <s v="89415"/>
    <s v="BUILDERS WAREHOUSE:BOKSBURG (NEW)"/>
    <s v="COLEUS 15CM"/>
    <n v="40"/>
    <n v="33.5"/>
    <n v="1340"/>
    <n v="62142.499999999993"/>
    <x v="11"/>
  </r>
  <r>
    <m/>
    <x v="81"/>
    <s v="Invoice"/>
    <s v="89420"/>
    <s v="BUILDERS WAREHOUSE:RIVONIA"/>
    <s v="COLEUS 15CM"/>
    <n v="20"/>
    <n v="33.5"/>
    <n v="670"/>
    <n v="62812.499999999993"/>
    <x v="11"/>
  </r>
  <r>
    <m/>
    <x v="81"/>
    <s v="Invoice"/>
    <s v="89424"/>
    <s v="BUILDERS WAREHOUSE:EDENVALE"/>
    <s v="COLEUS 15CM"/>
    <n v="40"/>
    <n v="33.5"/>
    <n v="1340"/>
    <n v="64152.499999999993"/>
    <x v="11"/>
  </r>
  <r>
    <m/>
    <x v="81"/>
    <s v="Invoice"/>
    <s v="89430"/>
    <s v="THYME SQUARE"/>
    <s v="COLEUS 15CM"/>
    <n v="10"/>
    <n v="32.99"/>
    <n v="329.9"/>
    <n v="64482.399999999994"/>
    <x v="11"/>
  </r>
  <r>
    <m/>
    <x v="81"/>
    <s v="Invoice"/>
    <s v="89475"/>
    <s v="BUILDERS WAREHOUSE:MAFIKENG"/>
    <s v="COLEUS 15CM"/>
    <n v="32"/>
    <n v="33.5"/>
    <n v="1072"/>
    <n v="65554.399999999994"/>
    <x v="11"/>
  </r>
  <r>
    <m/>
    <x v="83"/>
    <s v="Invoice"/>
    <s v="89465"/>
    <s v="BUILDERS WAREHOUSE:RUSTENBURG"/>
    <s v="COLEUS 15CM"/>
    <n v="40"/>
    <n v="33.5"/>
    <n v="1340"/>
    <n v="66894.399999999994"/>
    <x v="11"/>
  </r>
  <r>
    <m/>
    <x v="84"/>
    <s v="Invoice"/>
    <s v="89478"/>
    <s v="BUILDERS WAREHOUSE:KLERKSDORP"/>
    <s v="COLEUS 15CM"/>
    <n v="20"/>
    <n v="33.5"/>
    <n v="670"/>
    <n v="67564.399999999994"/>
    <x v="11"/>
  </r>
  <r>
    <m/>
    <x v="84"/>
    <s v="Invoice"/>
    <s v="89479"/>
    <s v="BUILDERS WAREHOUSE:SOUTHGATE"/>
    <s v="COLEUS 15CM"/>
    <n v="10"/>
    <n v="33.5"/>
    <n v="335"/>
    <n v="67899.399999999994"/>
    <x v="11"/>
  </r>
  <r>
    <m/>
    <x v="85"/>
    <s v="Invoice"/>
    <s v="89528"/>
    <s v="BUILDERS WAREHOUSE:NEWMARKET"/>
    <s v="COLEUS 15CM"/>
    <n v="26"/>
    <n v="33.5"/>
    <n v="871"/>
    <n v="68770.399999999994"/>
    <x v="11"/>
  </r>
  <r>
    <m/>
    <x v="85"/>
    <s v="Invoice"/>
    <s v="89539"/>
    <s v="THYME SQUARE"/>
    <s v="COLEUS 15CM"/>
    <n v="10"/>
    <n v="32.99"/>
    <n v="329.9"/>
    <n v="69100.299999999988"/>
    <x v="11"/>
  </r>
  <r>
    <m/>
    <x v="41"/>
    <s v="Invoice"/>
    <s v="89566"/>
    <s v="BUILDERS WAREHOUSE:CENTURION"/>
    <s v="COLEUS 15CM"/>
    <n v="16"/>
    <n v="33.5"/>
    <n v="536"/>
    <n v="69636.299999999988"/>
    <x v="11"/>
  </r>
  <r>
    <m/>
    <x v="87"/>
    <s v="Invoice"/>
    <s v="89602"/>
    <s v="BUILDERS WAREHOUSE:GREENSTONE"/>
    <s v="COLEUS 15CM"/>
    <n v="32"/>
    <n v="33.5"/>
    <n v="1072"/>
    <n v="70708.299999999988"/>
    <x v="11"/>
  </r>
  <r>
    <m/>
    <x v="42"/>
    <s v="Invoice"/>
    <s v="89617"/>
    <s v="BUILDERS WAREHOUSE:EDENVALE"/>
    <s v="COLEUS 15CM"/>
    <n v="40"/>
    <n v="33.5"/>
    <n v="1340"/>
    <n v="72048.299999999988"/>
    <x v="11"/>
  </r>
  <r>
    <m/>
    <x v="42"/>
    <s v="Invoice"/>
    <s v="89618"/>
    <s v="BUILDERS WAREHOUSE:BOKSBURG (NEW)"/>
    <s v="COLEUS 15CM"/>
    <n v="40"/>
    <n v="33.5"/>
    <n v="1340"/>
    <n v="73388.299999999988"/>
    <x v="11"/>
  </r>
  <r>
    <m/>
    <x v="55"/>
    <s v="Invoice"/>
    <s v="89643"/>
    <s v="BUILDERS WAREHOUSE:RUSTENBURG"/>
    <s v="COLEUS 15CM"/>
    <n v="32"/>
    <n v="33.5"/>
    <n v="1072"/>
    <n v="74460.299999999988"/>
    <x v="11"/>
  </r>
  <r>
    <m/>
    <x v="52"/>
    <s v="Invoice"/>
    <s v="89639"/>
    <s v="BUILDERS WAREHOUSE:RIVONIA"/>
    <s v="COLEUS 15CM"/>
    <n v="16"/>
    <n v="33.5"/>
    <n v="536"/>
    <n v="74996.299999999988"/>
    <x v="11"/>
  </r>
  <r>
    <m/>
    <x v="52"/>
    <s v="Invoice"/>
    <s v="89659"/>
    <s v="BUILDERS WAREHOUSE:KLERKSDORP"/>
    <s v="COLEUS 15CM"/>
    <n v="32"/>
    <n v="33.5"/>
    <n v="1072"/>
    <n v="76068.299999999988"/>
    <x v="11"/>
  </r>
  <r>
    <m/>
    <x v="88"/>
    <s v="Invoice"/>
    <s v="89673"/>
    <s v="BUILDERS WAREHOUSE:EDENVALE"/>
    <s v="COLEUS 15CM"/>
    <n v="16"/>
    <n v="33.5"/>
    <n v="536"/>
    <n v="76604.299999999988"/>
    <x v="11"/>
  </r>
  <r>
    <m/>
    <x v="88"/>
    <s v="Invoice"/>
    <s v="89695"/>
    <s v="BUILDERS WAREHOUSE:NORTHMEAD"/>
    <s v="COLEUS 15CM"/>
    <n v="30"/>
    <n v="33.5"/>
    <n v="1005"/>
    <n v="77609.299999999988"/>
    <x v="11"/>
  </r>
  <r>
    <m/>
    <x v="88"/>
    <s v="Invoice"/>
    <s v="89698"/>
    <s v="BUILDERS WAREHOUSE:NEWMARKET"/>
    <s v="COLEUS 15CM"/>
    <n v="20"/>
    <n v="33.5"/>
    <n v="670"/>
    <n v="78279.299999999988"/>
    <x v="11"/>
  </r>
  <r>
    <m/>
    <x v="56"/>
    <s v="Invoice"/>
    <s v="89690"/>
    <s v="BUILDERS WAREHOUSE:CHERRY LANE"/>
    <s v="COLEUS 15CM"/>
    <n v="40"/>
    <n v="33.5"/>
    <n v="1340"/>
    <n v="79619.299999999988"/>
    <x v="11"/>
  </r>
  <r>
    <m/>
    <x v="265"/>
    <s v="Invoice"/>
    <s v="89821"/>
    <s v="BUILDERS WAREHOUSE:CARNIVAL MALL"/>
    <s v="COLEUS 15CM"/>
    <n v="32"/>
    <n v="33.5"/>
    <n v="1072"/>
    <n v="80691.299999999988"/>
    <x v="11"/>
  </r>
  <r>
    <m/>
    <x v="265"/>
    <s v="Invoice"/>
    <s v="89823"/>
    <s v="BUILDERS WAREHOUSE:SUNWARD PARK"/>
    <s v="COLEUS 15CM"/>
    <n v="40"/>
    <n v="33.5"/>
    <n v="1340"/>
    <n v="82031.299999999988"/>
    <x v="11"/>
  </r>
  <r>
    <m/>
    <x v="265"/>
    <s v="Invoice"/>
    <s v="89830"/>
    <s v="BUILDERS WAREHOUSE:NEWMARKET"/>
    <s v="COLEUS 15CM"/>
    <n v="32"/>
    <n v="33.5"/>
    <n v="1072"/>
    <n v="83103.299999999988"/>
    <x v="11"/>
  </r>
  <r>
    <m/>
    <x v="90"/>
    <s v="Invoice"/>
    <s v="89820"/>
    <s v="BUILDERS WAREHOUSE:BOKSBURG (NEW)"/>
    <s v="COLEUS 15CM"/>
    <n v="40"/>
    <n v="33.5"/>
    <n v="1340"/>
    <n v="84443.299999999988"/>
    <x v="11"/>
  </r>
  <r>
    <m/>
    <x v="90"/>
    <s v="Invoice"/>
    <s v="89826"/>
    <s v="BUILDERS WAREHOUSE:EDENVALE"/>
    <s v="COLEUS 15CM"/>
    <n v="80"/>
    <n v="33.5"/>
    <n v="2680"/>
    <n v="87123.299999999988"/>
    <x v="11"/>
  </r>
  <r>
    <m/>
    <x v="90"/>
    <s v="Invoice"/>
    <s v="89827"/>
    <s v="BUILDERS WAREHOUSE:NORTHMEAD"/>
    <s v="COLEUS 15CM"/>
    <n v="40"/>
    <n v="33.5"/>
    <n v="1340"/>
    <n v="88463.299999999988"/>
    <x v="11"/>
  </r>
  <r>
    <m/>
    <x v="90"/>
    <s v="Invoice"/>
    <s v="89832"/>
    <s v="THYME SQUARE"/>
    <s v="COLEUS 15CM"/>
    <n v="10"/>
    <n v="32.99"/>
    <n v="329.9"/>
    <n v="88793.199999999983"/>
    <x v="11"/>
  </r>
  <r>
    <m/>
    <x v="276"/>
    <s v="Invoice"/>
    <s v="89875"/>
    <s v="BUILDERS WAREHOUSE:NORWOOD"/>
    <s v="COLEUS 15CM"/>
    <n v="16"/>
    <n v="33.5"/>
    <n v="536"/>
    <n v="89329.199999999983"/>
    <x v="11"/>
  </r>
  <r>
    <m/>
    <x v="266"/>
    <s v="Invoice"/>
    <s v="89857"/>
    <s v="BUILDERS WAREHOUSE:GEZINA NEW"/>
    <s v="COLEUS 15CM"/>
    <n v="30"/>
    <n v="33.5"/>
    <n v="1005"/>
    <n v="90334.199999999983"/>
    <x v="11"/>
  </r>
  <r>
    <m/>
    <x v="266"/>
    <s v="Invoice"/>
    <s v="89858"/>
    <s v="BUILDERS WAREHOUSE:ZAMBEZI"/>
    <s v="COLEUS 15CM"/>
    <n v="60"/>
    <n v="33.5"/>
    <n v="2010"/>
    <n v="92344.199999999983"/>
    <x v="11"/>
  </r>
  <r>
    <m/>
    <x v="266"/>
    <s v="Invoice"/>
    <s v="89861"/>
    <s v="BUILDERS WAREHOUSE:RUSTENBURG"/>
    <s v="COLEUS 15CM"/>
    <n v="40"/>
    <n v="33.5"/>
    <n v="1340"/>
    <n v="93684.199999999983"/>
    <x v="11"/>
  </r>
  <r>
    <m/>
    <x v="36"/>
    <s v="Invoice"/>
    <s v="89942"/>
    <s v="BUILDERS WAREHOUSE:KLERKSDORP"/>
    <s v="COLEUS 15CM"/>
    <n v="32"/>
    <n v="33.5"/>
    <n v="1072"/>
    <n v="94756.199999999983"/>
    <x v="11"/>
  </r>
  <r>
    <m/>
    <x v="43"/>
    <s v="Invoice"/>
    <s v="89969"/>
    <s v="BUILDERS WAREHOUSE:NEWMARKET"/>
    <s v="COLEUS 15CM"/>
    <n v="8"/>
    <n v="33.5"/>
    <n v="268"/>
    <n v="95024.199999999983"/>
    <x v="11"/>
  </r>
  <r>
    <m/>
    <x v="99"/>
    <s v="Invoice"/>
    <s v="90510"/>
    <s v="THYME SQUARE"/>
    <s v="COLEUS 15CM"/>
    <n v="25"/>
    <n v="32.99"/>
    <n v="824.75"/>
    <n v="95848.949999999983"/>
    <x v="11"/>
  </r>
  <r>
    <s v="Total for COLEUS 15CM"/>
    <x v="0"/>
    <m/>
    <m/>
    <m/>
    <m/>
    <n v="2879"/>
    <m/>
    <n v="95848.949999999983"/>
    <m/>
    <x v="0"/>
  </r>
  <r>
    <s v="COLOUR POT PERENNIAL 15CM ASS"/>
    <x v="0"/>
    <m/>
    <m/>
    <m/>
    <m/>
    <m/>
    <m/>
    <m/>
    <m/>
    <x v="0"/>
  </r>
  <r>
    <m/>
    <x v="279"/>
    <s v="Invoice"/>
    <s v="86029"/>
    <s v="BUILDERS WAREHOUSE:GEZINA NEW"/>
    <s v="COLOUR POT PERENNIAL 15CM ASS"/>
    <n v="20"/>
    <n v="31.85"/>
    <n v="637"/>
    <n v="637"/>
    <x v="11"/>
  </r>
  <r>
    <m/>
    <x v="279"/>
    <s v="Invoice"/>
    <s v="86057"/>
    <s v="MONTROSE NURSERY"/>
    <s v="EUCALYPTUS 15CM ASS"/>
    <n v="10"/>
    <n v="31.25"/>
    <n v="312.5"/>
    <n v="949.5"/>
    <x v="11"/>
  </r>
  <r>
    <m/>
    <x v="224"/>
    <s v="Invoice"/>
    <s v="86066"/>
    <s v="BUILDERS WAREHOUSE:BOKSBURG (NEW)"/>
    <s v="COLOUR POT PERENNIAL 15CM ASS"/>
    <n v="80"/>
    <n v="31.85"/>
    <n v="2548"/>
    <n v="3497.5"/>
    <x v="11"/>
  </r>
  <r>
    <m/>
    <x v="280"/>
    <s v="Invoice"/>
    <s v="86080"/>
    <s v="BUILDERS WAREHOUSE:ZAMBEZI"/>
    <s v="COLOUR POT PERENNIAL 15CM ASS"/>
    <n v="80"/>
    <n v="31.85"/>
    <n v="2548"/>
    <n v="6045.5"/>
    <x v="11"/>
  </r>
  <r>
    <m/>
    <x v="280"/>
    <s v="Invoice"/>
    <s v="86085"/>
    <s v="BUILDERS WAREHOUSE:CENTURION"/>
    <s v="COLOUR POT PERENNIAL 15CM ASS"/>
    <n v="32"/>
    <n v="31.85"/>
    <n v="1019.2"/>
    <n v="7064.7"/>
    <x v="11"/>
  </r>
  <r>
    <m/>
    <x v="280"/>
    <s v="Invoice"/>
    <s v="86088"/>
    <s v="BUILDERS WAREHOUSE:GLEN EAGLES"/>
    <s v="COLOUR POT PERENNIAL 15CM ASS"/>
    <n v="40"/>
    <n v="31.85"/>
    <n v="1274"/>
    <n v="8338.7000000000007"/>
    <x v="11"/>
  </r>
  <r>
    <m/>
    <x v="225"/>
    <s v="Invoice"/>
    <s v="86111"/>
    <s v="BUILDERS WAREHOUSE:SOUTHGATE"/>
    <s v="COLOUR POT PERENNIAL 15CM ASS"/>
    <n v="20"/>
    <n v="31.85"/>
    <n v="637"/>
    <n v="8975.7000000000007"/>
    <x v="11"/>
  </r>
  <r>
    <m/>
    <x v="225"/>
    <s v="Invoice"/>
    <s v="86112"/>
    <s v="BUILDERS WAREHOUSE:CHERRY LANE"/>
    <s v="COLOUR POT PERENNIAL 15CM ASS"/>
    <n v="10"/>
    <n v="31.85"/>
    <n v="318.5"/>
    <n v="9294.2000000000007"/>
    <x v="11"/>
  </r>
  <r>
    <m/>
    <x v="225"/>
    <s v="Invoice"/>
    <s v="86114"/>
    <s v="BUILDERS WAREHOUSE:WONDERBOOM"/>
    <s v="COLOUR POT PERENNIAL 15CM ASS"/>
    <n v="10"/>
    <n v="31.85"/>
    <n v="318.5"/>
    <n v="9612.7000000000007"/>
    <x v="11"/>
  </r>
  <r>
    <m/>
    <x v="45"/>
    <s v="Invoice"/>
    <s v="86124"/>
    <s v="BUILDERS WAREHOUSE:GREENSTONE"/>
    <s v="COLOUR POT PERENNIAL 15CM ASS"/>
    <n v="40"/>
    <n v="31.85"/>
    <n v="1274"/>
    <n v="10886.7"/>
    <x v="11"/>
  </r>
  <r>
    <m/>
    <x v="45"/>
    <s v="Invoice"/>
    <s v="86126"/>
    <s v="BUILDERS WAREHOUSE:STRUBENS VALLEY"/>
    <s v="COLOUR POT PERENNIAL 15CM ASS"/>
    <n v="40"/>
    <n v="31.85"/>
    <n v="1274"/>
    <n v="12160.7"/>
    <x v="11"/>
  </r>
  <r>
    <m/>
    <x v="209"/>
    <s v="Invoice"/>
    <s v="86143"/>
    <s v="BUILDERS WAREHOUSE:MAFIKENG"/>
    <s v="COLOUR POT PERENNIAL 15CM ASS"/>
    <n v="160"/>
    <n v="31.85"/>
    <n v="5096"/>
    <n v="17256.7"/>
    <x v="11"/>
  </r>
  <r>
    <m/>
    <x v="209"/>
    <s v="Invoice"/>
    <s v="86147"/>
    <s v="BUILDERS WAREHOUSE:GLEN EAGLES"/>
    <s v="COLOUR POT PERENNIAL 15CM ASS"/>
    <n v="32"/>
    <n v="31.85"/>
    <n v="1019.2"/>
    <n v="18275.900000000001"/>
    <x v="11"/>
  </r>
  <r>
    <m/>
    <x v="209"/>
    <s v="Invoice"/>
    <s v="86155"/>
    <s v="BUILDERS WAREHOUSE:NEWCASTLE"/>
    <s v="COLOUR POT PERENNIAL 15CM ASS"/>
    <n v="112"/>
    <n v="31.85"/>
    <n v="3567.2"/>
    <n v="21843.100000000002"/>
    <x v="11"/>
  </r>
  <r>
    <m/>
    <x v="13"/>
    <s v="Invoice"/>
    <s v="86164"/>
    <s v="BUILDERS WAREHOUSE:ZAMBEZI"/>
    <s v="COLOUR POT PERENNIAL 15CM ASS"/>
    <n v="40"/>
    <n v="31.85"/>
    <n v="1274"/>
    <n v="23117.100000000002"/>
    <x v="11"/>
  </r>
  <r>
    <m/>
    <x v="13"/>
    <s v="Invoice"/>
    <s v="86177"/>
    <s v="BUILDERS WAREHOUSE:GLEN EAGLES"/>
    <s v="COLOUR POT PERENNIAL 15CM ASS"/>
    <n v="32"/>
    <n v="31.85"/>
    <n v="1019.2"/>
    <n v="24136.300000000003"/>
    <x v="11"/>
  </r>
  <r>
    <m/>
    <x v="14"/>
    <s v="Invoice"/>
    <s v="86231"/>
    <s v="BUILDERS WAREHOUSE:NELSPRUIT"/>
    <s v="COLOUR POT PERENNIAL 15CM ASS"/>
    <n v="40"/>
    <n v="31.85"/>
    <n v="1274"/>
    <n v="25410.300000000003"/>
    <x v="11"/>
  </r>
  <r>
    <m/>
    <x v="226"/>
    <s v="Invoice"/>
    <s v="86279"/>
    <s v="BUILDERS WAREHOUSE:BETHLEHEM"/>
    <s v="COLOUR POT PERENNIAL 15CM ASS"/>
    <n v="56"/>
    <n v="31.85"/>
    <n v="1783.6"/>
    <n v="27193.9"/>
    <x v="11"/>
  </r>
  <r>
    <m/>
    <x v="16"/>
    <s v="Invoice"/>
    <s v="86338"/>
    <s v="BUILDERS WAREHOUSE:BLOEMFONTEIN"/>
    <s v="COLOUR POT PERENNIAL 15CM ASS"/>
    <n v="80"/>
    <n v="31.85"/>
    <n v="2548"/>
    <n v="29741.9"/>
    <x v="11"/>
  </r>
  <r>
    <m/>
    <x v="227"/>
    <s v="Invoice"/>
    <s v="86308"/>
    <s v="BUILDERS WAREHOUSE:RUSTENBURG"/>
    <s v="COLOUR POT PERENNIAL 15CM ASS"/>
    <n v="40"/>
    <n v="31.85"/>
    <n v="1274"/>
    <n v="31015.9"/>
    <x v="11"/>
  </r>
  <r>
    <m/>
    <x v="3"/>
    <s v="Invoice"/>
    <s v="86316"/>
    <s v="BUILDERS WAREHOUSE:WOODLANDS"/>
    <s v="COLOUR POT PERENNIAL 15CM ASS"/>
    <n v="20"/>
    <n v="31.85"/>
    <n v="637"/>
    <n v="31652.9"/>
    <x v="11"/>
  </r>
  <r>
    <m/>
    <x v="3"/>
    <s v="Invoice"/>
    <s v="86318"/>
    <s v="BUILDERS WAREHOUSE:ERASMUS PARK"/>
    <s v="COLOUR POT PERENNIAL 15CM ASS"/>
    <n v="40"/>
    <n v="31.85"/>
    <n v="1274"/>
    <n v="32926.9"/>
    <x v="11"/>
  </r>
  <r>
    <m/>
    <x v="3"/>
    <s v="Invoice"/>
    <s v="86319"/>
    <s v="BUILDERS WAREHOUSE:RIVONIA"/>
    <s v="COLOUR POT PERENNIAL 15CM ASS"/>
    <n v="32"/>
    <n v="31.85"/>
    <n v="1019.2"/>
    <n v="33946.1"/>
    <x v="11"/>
  </r>
  <r>
    <m/>
    <x v="17"/>
    <s v="Invoice"/>
    <s v="86321"/>
    <s v="BUILDERS WAREHOUSE:RASLOUW"/>
    <s v="COLOUR POT PERENNIAL 15CM ASS"/>
    <n v="32"/>
    <n v="31.85"/>
    <n v="1019.2"/>
    <n v="34965.299999999996"/>
    <x v="11"/>
  </r>
  <r>
    <m/>
    <x v="17"/>
    <s v="Invoice"/>
    <s v="86322"/>
    <s v="BUILDERS WAREHOUSE:CENTURION"/>
    <s v="COLOUR POT PERENNIAL 15CM ASS"/>
    <n v="40"/>
    <n v="31.85"/>
    <n v="1274"/>
    <n v="36239.299999999996"/>
    <x v="11"/>
  </r>
  <r>
    <m/>
    <x v="17"/>
    <s v="Invoice"/>
    <s v="86355"/>
    <s v="FH CHAMBERLAIN TRADING (PTY) LTD:KYALAMI"/>
    <s v="COLEUS 15CM ASS"/>
    <n v="7"/>
    <n v="29.3"/>
    <n v="205.1"/>
    <n v="36444.399999999994"/>
    <x v="11"/>
  </r>
  <r>
    <m/>
    <x v="228"/>
    <s v="Invoice"/>
    <s v="86359"/>
    <s v="BUILDERS WAREHOUSE:GREENSTONE"/>
    <s v="COLOUR POT PERENNIAL 15CM ASS"/>
    <n v="56"/>
    <n v="31.85"/>
    <n v="1783.6"/>
    <n v="38227.999999999993"/>
    <x v="11"/>
  </r>
  <r>
    <m/>
    <x v="228"/>
    <s v="Invoice"/>
    <s v="86360"/>
    <s v="BUILDERS WAREHOUSE:NORTHRIDING"/>
    <s v="COLOUR POT PERENNIAL 15CM ASS"/>
    <n v="20"/>
    <n v="31.85"/>
    <n v="637"/>
    <n v="38864.999999999993"/>
    <x v="11"/>
  </r>
  <r>
    <m/>
    <x v="228"/>
    <s v="Invoice"/>
    <s v="86361"/>
    <s v="BUILDERS WAREHOUSE:NOORDHEUWEL"/>
    <s v="COLOUR POT PERENNIAL 15CM ASS"/>
    <n v="30"/>
    <n v="31.85"/>
    <n v="955.5"/>
    <n v="39820.499999999993"/>
    <x v="11"/>
  </r>
  <r>
    <m/>
    <x v="228"/>
    <s v="Invoice"/>
    <s v="86367"/>
    <s v="BUILDERS WAREHOUSE:MAFIKENG"/>
    <s v="COLOUR POT PERENNIAL 15CM ASS"/>
    <n v="80"/>
    <n v="31.85"/>
    <n v="2548"/>
    <n v="42368.499999999993"/>
    <x v="11"/>
  </r>
  <r>
    <m/>
    <x v="228"/>
    <s v="Invoice"/>
    <s v="85906"/>
    <s v="LITTLE AUSTRIA"/>
    <s v="COLOUR POT PERENNIAL 15CM ASS"/>
    <n v="10"/>
    <n v="40.99"/>
    <n v="409.9"/>
    <n v="42778.399999999994"/>
    <x v="11"/>
  </r>
  <r>
    <m/>
    <x v="4"/>
    <s v="Invoice"/>
    <s v="85383"/>
    <s v="BUILDERS WAREHOUSE:RIVONIA"/>
    <s v="COLOUR POT PERENNIAL 15CM ASS"/>
    <n v="30"/>
    <n v="31.85"/>
    <n v="955.5"/>
    <n v="43733.899999999994"/>
    <x v="11"/>
  </r>
  <r>
    <m/>
    <x v="4"/>
    <s v="Invoice"/>
    <s v="85384"/>
    <s v="BUILDERS WAREHOUSE:GLEN EAGLES"/>
    <s v="COLOUR POT PERENNIAL 15CM ASS"/>
    <n v="20"/>
    <n v="31.85"/>
    <n v="637"/>
    <n v="44370.899999999994"/>
    <x v="11"/>
  </r>
  <r>
    <m/>
    <x v="300"/>
    <s v="Invoice"/>
    <s v="86379"/>
    <s v="THYME SQUARE"/>
    <s v="COLOUR POT PERENNIAL ECHINACEA"/>
    <n v="10"/>
    <n v="38.799999999999997"/>
    <n v="388"/>
    <n v="44758.899999999994"/>
    <x v="11"/>
  </r>
  <r>
    <m/>
    <x v="18"/>
    <s v="Invoice"/>
    <s v="86382"/>
    <s v="BUILDERS WAREHOUSE:ZAMBEZI"/>
    <s v="COLOUR POT PERENNIAL 15CM ASS"/>
    <n v="60"/>
    <n v="31.85"/>
    <n v="1911"/>
    <n v="46669.899999999994"/>
    <x v="11"/>
  </r>
  <r>
    <m/>
    <x v="18"/>
    <s v="Invoice"/>
    <s v="86395"/>
    <s v="BUILDERS WAREHOUSE:RASLOUW"/>
    <s v="COLOUR POT PERENNIAL 15CM ASS"/>
    <n v="16"/>
    <n v="31.85"/>
    <n v="509.6"/>
    <n v="47179.499999999993"/>
    <x v="11"/>
  </r>
  <r>
    <m/>
    <x v="18"/>
    <s v="Invoice"/>
    <s v="86415"/>
    <s v="BUILDERS WAREHOUSE:SECUNDA"/>
    <s v="COLOUR POT PERENNIAL 15CM ASS"/>
    <n v="36"/>
    <n v="31.85"/>
    <n v="1146.5999999999999"/>
    <n v="48326.099999999991"/>
    <x v="11"/>
  </r>
  <r>
    <m/>
    <x v="104"/>
    <s v="Invoice"/>
    <s v="86418"/>
    <s v="BUILDERS WAREHOUSE:NOORDHEUWEL"/>
    <s v="COLOUR POT PERENNIAL 15CM ASS"/>
    <n v="16"/>
    <n v="31.85"/>
    <n v="509.6"/>
    <n v="48835.69999999999"/>
    <x v="11"/>
  </r>
  <r>
    <m/>
    <x v="104"/>
    <s v="Invoice"/>
    <s v="86446"/>
    <s v="BUILDERS WAREHOUSE:CHERRY LANE"/>
    <s v="COLOUR POT PERENNIAL 15CM ASS"/>
    <n v="20"/>
    <n v="31.85"/>
    <n v="637"/>
    <n v="49472.69999999999"/>
    <x v="11"/>
  </r>
  <r>
    <m/>
    <x v="104"/>
    <s v="Invoice"/>
    <s v="86447"/>
    <s v="BUILDERS WAREHOUSE:NEWCASTLE"/>
    <s v="COLOUR POT PERENNIAL 15CM ASS"/>
    <n v="80"/>
    <n v="31.85"/>
    <n v="2548"/>
    <n v="52020.69999999999"/>
    <x v="11"/>
  </r>
  <r>
    <m/>
    <x v="5"/>
    <s v="Invoice"/>
    <s v="86427"/>
    <s v="BUILDERS WAREHOUSE:NEWMARKET"/>
    <s v="COLOUR POT PERENNIAL 15CM ASS"/>
    <n v="40"/>
    <n v="31.85"/>
    <n v="1274"/>
    <n v="53294.69999999999"/>
    <x v="11"/>
  </r>
  <r>
    <m/>
    <x v="5"/>
    <s v="Invoice"/>
    <s v="86435"/>
    <s v="BUILDERS WAREHOUSE:EDENVALE"/>
    <s v="COLOUR POT PERENNIAL 15CM ASS"/>
    <n v="70"/>
    <n v="31.85"/>
    <n v="2229.5"/>
    <n v="55524.19999999999"/>
    <x v="11"/>
  </r>
  <r>
    <m/>
    <x v="5"/>
    <s v="Invoice"/>
    <s v="86436"/>
    <s v="BUILDERS WAREHOUSE:RIVONIA"/>
    <s v="COLOUR POT PERENNIAL 15CM ASS"/>
    <n v="20"/>
    <n v="31.85"/>
    <n v="637"/>
    <n v="56161.19999999999"/>
    <x v="11"/>
  </r>
  <r>
    <m/>
    <x v="5"/>
    <s v="Invoice"/>
    <s v="86442"/>
    <s v="BUILDERS WAREHOUSE:CEDAR SQUARE"/>
    <s v="COLOUR POT PERENNIAL 15CM ASS"/>
    <n v="20"/>
    <n v="31.85"/>
    <n v="637"/>
    <n v="56798.19999999999"/>
    <x v="11"/>
  </r>
  <r>
    <m/>
    <x v="5"/>
    <s v="Invoice"/>
    <s v="86444"/>
    <s v="BUILDERS WAREHOUSE:SUNWARD PARK"/>
    <s v="COLOUR POT PERENNIAL 15CM ASS"/>
    <n v="40"/>
    <n v="31.85"/>
    <n v="1274"/>
    <n v="58072.19999999999"/>
    <x v="11"/>
  </r>
  <r>
    <m/>
    <x v="5"/>
    <s v="Invoice"/>
    <s v="86445"/>
    <s v="BUILDERS WAREHOUSE:GLEN EAGLES"/>
    <s v="COLOUR POT PERENNIAL 15CM ASS"/>
    <n v="64"/>
    <n v="31.85"/>
    <n v="2038.4"/>
    <n v="60110.599999999991"/>
    <x v="11"/>
  </r>
  <r>
    <m/>
    <x v="5"/>
    <s v="Invoice"/>
    <s v="86458"/>
    <s v="BUILDERS WAREHOUSE:BLOEMFONTEIN"/>
    <s v="COLOUR POT PERENNIAL 15CM ASS"/>
    <n v="100"/>
    <n v="31.85"/>
    <n v="3185"/>
    <n v="63295.599999999991"/>
    <x v="11"/>
  </r>
  <r>
    <m/>
    <x v="105"/>
    <s v="Invoice"/>
    <s v="86460"/>
    <s v="BUILDERS WAREHOUSE:FOURWAYS"/>
    <s v="COLOUR POT PERENNIAL 15CM ASS"/>
    <n v="25"/>
    <n v="31.85"/>
    <n v="796.25"/>
    <n v="64091.849999999991"/>
    <x v="11"/>
  </r>
  <r>
    <m/>
    <x v="105"/>
    <s v="Invoice"/>
    <s v="86466"/>
    <s v="BUILDERS WAREHOUSE:RIVONIA"/>
    <s v="COLOUR POT PERENNIAL 15CM ASS"/>
    <n v="40"/>
    <n v="31.85"/>
    <n v="1274"/>
    <n v="65365.849999999991"/>
    <x v="11"/>
  </r>
  <r>
    <m/>
    <x v="105"/>
    <s v="Invoice"/>
    <s v="86467"/>
    <s v="BUILDERS WAREHOUSE:WONDER PARK"/>
    <s v="COLOUR POT PERENNIAL 15CM ASS"/>
    <n v="20"/>
    <n v="31.85"/>
    <n v="637"/>
    <n v="66002.849999999991"/>
    <x v="11"/>
  </r>
  <r>
    <m/>
    <x v="105"/>
    <s v="Invoice"/>
    <s v="86473"/>
    <s v="BUILDERS WAREHOUSE:CEDAR SQUARE"/>
    <s v="COLOUR POT PERENNIAL 15CM ASS"/>
    <n v="20"/>
    <n v="31.85"/>
    <n v="637"/>
    <n v="66639.849999999991"/>
    <x v="11"/>
  </r>
  <r>
    <m/>
    <x v="105"/>
    <s v="Invoice"/>
    <s v="86476"/>
    <s v="BUILDERS WAREHOUSE:GLEN EAGLES"/>
    <s v="COLOUR POT PERENNIAL 15CM ASS"/>
    <n v="20"/>
    <n v="31.85"/>
    <n v="637"/>
    <n v="67276.849999999991"/>
    <x v="11"/>
  </r>
  <r>
    <m/>
    <x v="19"/>
    <s v="Invoice"/>
    <s v="86484"/>
    <s v="BUILDERS WAREHOUSE:CRAIGHALL PARK"/>
    <s v="COLOUR POT PERENNIAL 15CM ASS"/>
    <n v="20"/>
    <n v="31.85"/>
    <n v="637"/>
    <n v="67913.849999999991"/>
    <x v="11"/>
  </r>
  <r>
    <m/>
    <x v="19"/>
    <s v="Invoice"/>
    <s v="86485"/>
    <s v="BUILDERS WAREHOUSE:SOUTHGATE"/>
    <s v="COLOUR POT PERENNIAL 15CM ASS"/>
    <n v="40"/>
    <n v="31.85"/>
    <n v="1274"/>
    <n v="69187.849999999991"/>
    <x v="11"/>
  </r>
  <r>
    <m/>
    <x v="19"/>
    <s v="Invoice"/>
    <s v="86488"/>
    <s v="BUILDERS WAREHOUSE:KLERKSDORP"/>
    <s v="COLOUR POT PERENNIAL 15CM ASS"/>
    <n v="20"/>
    <n v="31.85"/>
    <n v="637"/>
    <n v="69824.849999999991"/>
    <x v="11"/>
  </r>
  <r>
    <m/>
    <x v="232"/>
    <s v="Invoice"/>
    <s v="86504"/>
    <s v="BUILDERS WAREHOUSE:NOORDHEUWEL"/>
    <s v="COLOUR POT PERENNIAL 15CM ASS"/>
    <n v="20"/>
    <n v="31.85"/>
    <n v="637"/>
    <n v="70461.849999999991"/>
    <x v="11"/>
  </r>
  <r>
    <m/>
    <x v="232"/>
    <s v="Invoice"/>
    <s v="86509"/>
    <s v="BUILDERS WAREHOUSE:MIDDELBURG"/>
    <s v="COLOUR POT PERENNIAL 15CM ASS"/>
    <n v="10"/>
    <n v="31.85"/>
    <n v="318.5"/>
    <n v="70780.349999999991"/>
    <x v="11"/>
  </r>
  <r>
    <m/>
    <x v="232"/>
    <s v="Invoice"/>
    <s v="86510"/>
    <s v="BUILDERS WAREHOUSE:NORTHRIDING"/>
    <s v="COLOUR POT PERENNIAL 15CM ASS"/>
    <n v="32"/>
    <n v="31.85"/>
    <n v="1019.2"/>
    <n v="71799.549999999988"/>
    <x v="11"/>
  </r>
  <r>
    <m/>
    <x v="232"/>
    <s v="Invoice"/>
    <s v="86516"/>
    <s v="FH CHAMBERLAIN TRADING (PTY) LTD:KYALAMI"/>
    <s v="COLOUR POT PERENNIAL 15CM ASS"/>
    <n v="6"/>
    <n v="29.3"/>
    <n v="175.8"/>
    <n v="71975.349999999991"/>
    <x v="11"/>
  </r>
  <r>
    <m/>
    <x v="233"/>
    <s v="Invoice"/>
    <s v="86520"/>
    <s v="BUILDERS WAREHOUSE:BOKSBURG (NEW)"/>
    <s v="COLOUR POT PERENNIAL 15CM ASS"/>
    <n v="60"/>
    <n v="31.85"/>
    <n v="1911"/>
    <n v="73886.349999999991"/>
    <x v="11"/>
  </r>
  <r>
    <m/>
    <x v="233"/>
    <s v="Invoice"/>
    <s v="86521"/>
    <s v="BUILDERS WAREHOUSE:RIVONIA"/>
    <s v="COLOUR POT PERENNIAL 15CM ASS"/>
    <n v="16"/>
    <n v="31.85"/>
    <n v="509.6"/>
    <n v="74395.95"/>
    <x v="11"/>
  </r>
  <r>
    <m/>
    <x v="233"/>
    <s v="Invoice"/>
    <s v="86522"/>
    <s v="BUILDERS WAREHOUSE:SUNWARD PARK"/>
    <s v="COLOUR POT PERENNIAL 15CM ASS"/>
    <n v="40"/>
    <n v="31.85"/>
    <n v="1274"/>
    <n v="75669.95"/>
    <x v="11"/>
  </r>
  <r>
    <m/>
    <x v="233"/>
    <s v="Invoice"/>
    <s v="86525"/>
    <s v="BUILDERS WAREHOUSE:EDENVALE"/>
    <s v="COLOUR POT PERENNIAL 15CM ASS"/>
    <n v="85"/>
    <n v="31.85"/>
    <n v="2707.25"/>
    <n v="78377.2"/>
    <x v="11"/>
  </r>
  <r>
    <m/>
    <x v="233"/>
    <s v="Invoice"/>
    <s v="86529"/>
    <s v="BUILDERS WAREHOUSE:GLEN EAGLES"/>
    <s v="COLOUR POT PERENNIAL 15CM ASS"/>
    <n v="60"/>
    <n v="31.85"/>
    <n v="1911"/>
    <n v="80288.2"/>
    <x v="11"/>
  </r>
  <r>
    <m/>
    <x v="233"/>
    <s v="Invoice"/>
    <s v="86541"/>
    <s v="BUILDERS WAREHOUSE:BETHLEHEM"/>
    <s v="COLOUR POT PERENNIAL 15CM ASS"/>
    <n v="112"/>
    <n v="31.85"/>
    <n v="3567.2"/>
    <n v="83855.399999999994"/>
    <x v="11"/>
  </r>
  <r>
    <m/>
    <x v="233"/>
    <s v="Invoice"/>
    <s v="86543"/>
    <s v="BUILDERS WAREHOUSE:BLOEMFONTEIN"/>
    <s v="COLOUR POT PERENNIAL 15CM ASS"/>
    <n v="60"/>
    <n v="31.85"/>
    <n v="1911"/>
    <n v="85766.399999999994"/>
    <x v="11"/>
  </r>
  <r>
    <m/>
    <x v="281"/>
    <s v="Invoice"/>
    <s v="86536"/>
    <s v="BUILDERS WAREHOUSE:RUSTENBURG"/>
    <s v="COLOUR POT PERENNIAL 15CM ASS"/>
    <n v="16"/>
    <n v="31.85"/>
    <n v="509.6"/>
    <n v="86276"/>
    <x v="11"/>
  </r>
  <r>
    <m/>
    <x v="292"/>
    <s v="Invoice"/>
    <s v="86545"/>
    <s v="BUILDERS WAREHOUSE:ZAMBEZI"/>
    <s v="COLOUR POT PERENNIAL 15CM ASS"/>
    <n v="40"/>
    <n v="31.85"/>
    <n v="1274"/>
    <n v="87550"/>
    <x v="11"/>
  </r>
  <r>
    <m/>
    <x v="292"/>
    <s v="Invoice"/>
    <s v="86553"/>
    <s v="FH CHAMBERLAIN TRADING (PTY) LTD:RIVIERA"/>
    <s v="COLOUR POT PERENNIAL 15CM ASS"/>
    <n v="20"/>
    <n v="29.3"/>
    <n v="586"/>
    <n v="88136"/>
    <x v="11"/>
  </r>
  <r>
    <m/>
    <x v="292"/>
    <s v="Invoice"/>
    <s v="86554"/>
    <s v="BUILDERS WAREHOUSE:CENTURION"/>
    <s v="COLOUR POT PERENNIAL 15CM ASS"/>
    <n v="30"/>
    <n v="31.85"/>
    <n v="955.5"/>
    <n v="89091.5"/>
    <x v="11"/>
  </r>
  <r>
    <m/>
    <x v="282"/>
    <s v="Invoice"/>
    <s v="86566"/>
    <s v="BUILDERS WAREHOUSE:LAMBTON"/>
    <s v="COLOUR POT PERENNIAL 15CM ASS"/>
    <n v="20"/>
    <n v="31.85"/>
    <n v="637"/>
    <n v="89728.5"/>
    <x v="11"/>
  </r>
  <r>
    <m/>
    <x v="282"/>
    <s v="Invoice"/>
    <s v="86568"/>
    <s v="FH CHAMBERLAIN TRADING (PTY) LTD:STRUBENSVALLEY"/>
    <s v="COLOUR POT PERENNIAL 15CM ASS"/>
    <n v="20"/>
    <n v="29.3"/>
    <n v="586"/>
    <n v="90314.5"/>
    <x v="11"/>
  </r>
  <r>
    <m/>
    <x v="282"/>
    <s v="Invoice"/>
    <s v="86582"/>
    <s v="BUILDERS WAREHOUSE:NEWCASTLE"/>
    <s v="COLOUR POT PERENNIAL 15CM ASS"/>
    <n v="48"/>
    <n v="31.85"/>
    <n v="1528.8"/>
    <n v="91843.3"/>
    <x v="11"/>
  </r>
  <r>
    <m/>
    <x v="283"/>
    <s v="Invoice"/>
    <s v="86575"/>
    <s v="BUILDERS WAREHOUSE:ERASMUS PARK"/>
    <s v="COLOUR POT PERENNIAL 15CM ASS"/>
    <n v="32"/>
    <n v="31.85"/>
    <n v="1019.2"/>
    <n v="92862.5"/>
    <x v="11"/>
  </r>
  <r>
    <m/>
    <x v="283"/>
    <s v="Invoice"/>
    <s v="86577"/>
    <s v="FH CHAMBERLAIN TRADING (PTY) LTD:MONTANA"/>
    <s v="PLANT COLEUS POT ASS  15CM ASS"/>
    <n v="40"/>
    <n v="29.3"/>
    <n v="1172"/>
    <n v="94034.5"/>
    <x v="11"/>
  </r>
  <r>
    <m/>
    <x v="283"/>
    <s v="Invoice"/>
    <s v="86598"/>
    <s v="BUILDERS WAREHOUSE:POLOKWANE"/>
    <s v="COLOUR POT PERENNIAL 15CM ASS"/>
    <n v="50"/>
    <n v="31.85"/>
    <n v="1592.5"/>
    <n v="95627"/>
    <x v="11"/>
  </r>
  <r>
    <m/>
    <x v="20"/>
    <s v="Invoice"/>
    <s v="86596"/>
    <s v="BUILDERS WAREHOUSE:THOHOYANDOU"/>
    <s v="COLOUR POT PERENNIAL 15CM ASS"/>
    <n v="64"/>
    <n v="31.85"/>
    <n v="2038.4"/>
    <n v="97665.4"/>
    <x v="11"/>
  </r>
  <r>
    <m/>
    <x v="302"/>
    <s v="Invoice"/>
    <s v="86590"/>
    <s v="BUILDERS WAREHOUSE:HARTEBEESPOORT"/>
    <s v="COLOUR POT PERENNIAL 15CM ASS"/>
    <n v="32"/>
    <n v="31.85"/>
    <n v="1019.2"/>
    <n v="98684.599999999991"/>
    <x v="11"/>
  </r>
  <r>
    <m/>
    <x v="284"/>
    <s v="Invoice"/>
    <s v="86604"/>
    <s v="BUILDERS WAREHOUSE:GLEN EAGLES"/>
    <s v="COLOUR POT PERENNIAL 15CM ASS"/>
    <n v="16"/>
    <n v="31.85"/>
    <n v="509.6"/>
    <n v="99194.2"/>
    <x v="11"/>
  </r>
  <r>
    <m/>
    <x v="284"/>
    <s v="Invoice"/>
    <s v="86613"/>
    <s v="BUILDERS WAREHOUSE:WONDERBOOM"/>
    <s v="COLOUR POT PERENNIAL 15CM ASS"/>
    <n v="40"/>
    <n v="31.85"/>
    <n v="1274"/>
    <n v="100468.2"/>
    <x v="11"/>
  </r>
  <r>
    <m/>
    <x v="293"/>
    <s v="Invoice"/>
    <s v="86643"/>
    <s v="BUILDERS WAREHOUSE:GREENSTONE"/>
    <s v="COLOUR POT PERENNIAL 15CM ASS"/>
    <n v="32"/>
    <n v="31.85"/>
    <n v="1019.2"/>
    <n v="101487.4"/>
    <x v="11"/>
  </r>
  <r>
    <m/>
    <x v="107"/>
    <s v="Invoice"/>
    <s v="86680"/>
    <s v="BUILDERS WAREHOUSE:ZAMBEZI"/>
    <s v="COLOUR POT PERENNIAL 15CM ASS"/>
    <n v="30"/>
    <n v="31.85"/>
    <n v="955.5"/>
    <n v="102442.9"/>
    <x v="11"/>
  </r>
  <r>
    <m/>
    <x v="107"/>
    <s v="Invoice"/>
    <s v="86679"/>
    <s v="BUILDERS WAREHOUSE:GLEN EAGLES"/>
    <s v="COLOUR POT PERENNIAL 15CM ASS"/>
    <n v="32"/>
    <n v="31.85"/>
    <n v="1019.2"/>
    <n v="103462.09999999999"/>
    <x v="11"/>
  </r>
  <r>
    <m/>
    <x v="107"/>
    <s v="Invoice"/>
    <s v="86682"/>
    <s v="BUILDERS WAREHOUSE:CENTURION"/>
    <s v="COLOUR POT PERENNIAL 15CM ASS"/>
    <n v="10"/>
    <n v="31.85"/>
    <n v="318.5"/>
    <n v="103780.59999999999"/>
    <x v="11"/>
  </r>
  <r>
    <m/>
    <x v="107"/>
    <s v="Invoice"/>
    <s v="86684"/>
    <s v="BUILDERS WAREHOUSE:RUSTENBURG"/>
    <s v="COLOUR POT PERENNIAL 15CM ASS"/>
    <n v="40"/>
    <n v="31.85"/>
    <n v="1274"/>
    <n v="105054.59999999999"/>
    <x v="11"/>
  </r>
  <r>
    <m/>
    <x v="107"/>
    <s v="Invoice"/>
    <s v="86687"/>
    <s v="BUILDERS WAREHOUSE:GLEN EAGLES"/>
    <s v="COLOUR POT PERENNIAL 15CM ASS"/>
    <n v="16"/>
    <n v="31.85"/>
    <n v="509.6"/>
    <n v="105564.2"/>
    <x v="11"/>
  </r>
  <r>
    <m/>
    <x v="108"/>
    <s v="Invoice"/>
    <s v="86699"/>
    <s v="BUILDERS WAREHOUSE:KLERKSDORP"/>
    <s v="COLOUR POT PERENNIAL 15CM ASS"/>
    <n v="32"/>
    <n v="31.85"/>
    <n v="1019.2"/>
    <n v="106583.4"/>
    <x v="11"/>
  </r>
  <r>
    <m/>
    <x v="234"/>
    <s v="Invoice"/>
    <s v="86719"/>
    <s v="SPAR NORTH RAND DC:QUEENSWOOD"/>
    <s v="PERENNIAL 15CM"/>
    <n v="16"/>
    <n v="18.649999999999999"/>
    <n v="298.39999999999998"/>
    <n v="106881.79999999999"/>
    <x v="11"/>
  </r>
  <r>
    <m/>
    <x v="234"/>
    <s v="Invoice"/>
    <s v="86722"/>
    <s v="BUILDERS WAREHOUSE:NEWCASTLE"/>
    <s v="COLOUR POT PERENNIAL 15CM ASS"/>
    <n v="64"/>
    <n v="31.85"/>
    <n v="2038.4"/>
    <n v="108920.19999999998"/>
    <x v="11"/>
  </r>
  <r>
    <m/>
    <x v="236"/>
    <s v="Invoice"/>
    <s v="86774"/>
    <s v="BUILDERS WAREHOUSE:SECUNDA"/>
    <s v="COLOUR POT PERENNIAL 15CM ASS"/>
    <n v="48"/>
    <n v="31.85"/>
    <n v="1528.8"/>
    <n v="110448.99999999999"/>
    <x v="11"/>
  </r>
  <r>
    <m/>
    <x v="298"/>
    <s v="Invoice"/>
    <s v="86772"/>
    <s v="BUILDERS WAREHOUSE:LAMBTON"/>
    <s v="COLOUR POT PERENNIAL 15CM ASS"/>
    <n v="15"/>
    <n v="31.85"/>
    <n v="477.75"/>
    <n v="110926.74999999999"/>
    <x v="11"/>
  </r>
  <r>
    <m/>
    <x v="110"/>
    <s v="Invoice"/>
    <s v="86805"/>
    <s v="BUILDERS WAREHOUSE:BETHLEHEM"/>
    <s v="COLOUR POT PERENNIAL 15CM ASS"/>
    <n v="80"/>
    <n v="31.85"/>
    <n v="2548"/>
    <n v="113474.74999999999"/>
    <x v="11"/>
  </r>
  <r>
    <m/>
    <x v="238"/>
    <s v="Invoice"/>
    <s v="86803"/>
    <s v="BUILDERS WAREHOUSE:HARTEBEESPOORT"/>
    <s v="COLOUR POT PERENNIAL 15CM ASS"/>
    <n v="20"/>
    <n v="31.85"/>
    <n v="637"/>
    <n v="114111.74999999999"/>
    <x v="11"/>
  </r>
  <r>
    <m/>
    <x v="238"/>
    <s v="Invoice"/>
    <s v="86804"/>
    <s v="BUILDERS WAREHOUSE:RUSTENBURG"/>
    <s v="COLOUR POT PERENNIAL 15CM ASS"/>
    <n v="20"/>
    <n v="31.85"/>
    <n v="637"/>
    <n v="114748.74999999999"/>
    <x v="11"/>
  </r>
  <r>
    <m/>
    <x v="111"/>
    <s v="Invoice"/>
    <s v="86813"/>
    <s v="BUILDERS WAREHOUSE:ZAMBEZI"/>
    <s v="COLOUR POT PERENNIAL 15CM ASS"/>
    <n v="20"/>
    <n v="31.85"/>
    <n v="637"/>
    <n v="115385.74999999999"/>
    <x v="11"/>
  </r>
  <r>
    <m/>
    <x v="111"/>
    <s v="Invoice"/>
    <s v="86818"/>
    <s v="BUILDERS WAREHOUSE:CHERRY LANE"/>
    <s v="COLOUR POT PERENNIAL 15CM ASS"/>
    <n v="10"/>
    <n v="31.85"/>
    <n v="318.5"/>
    <n v="115704.24999999999"/>
    <x v="11"/>
  </r>
  <r>
    <m/>
    <x v="112"/>
    <s v="Invoice"/>
    <s v="86820"/>
    <s v="BUILDERS WAREHOUSE:BOKSBURG (NEW)"/>
    <s v="COLOUR POT PERENNIAL 15CM ASS"/>
    <n v="16"/>
    <n v="31.85"/>
    <n v="509.6"/>
    <n v="116213.84999999999"/>
    <x v="11"/>
  </r>
  <r>
    <m/>
    <x v="22"/>
    <s v="Invoice"/>
    <s v="86923"/>
    <s v="BUILDERS WAREHOUSE:MAFIKENG"/>
    <s v="COLOUR POT PERENNIAL 15CM ASS"/>
    <n v="32"/>
    <n v="31.85"/>
    <n v="1019.2"/>
    <n v="117233.04999999999"/>
    <x v="11"/>
  </r>
  <r>
    <m/>
    <x v="241"/>
    <s v="Invoice"/>
    <s v="86926"/>
    <s v="BUILDERS WAREHOUSE:RUSTENBURG"/>
    <s v="COLOUR POT PERENNIAL 15CM ASS"/>
    <n v="40"/>
    <n v="31.85"/>
    <n v="1274"/>
    <n v="118507.04999999999"/>
    <x v="11"/>
  </r>
  <r>
    <m/>
    <x v="127"/>
    <s v="Invoice"/>
    <s v="87214"/>
    <s v="AGRI 2 MARKET"/>
    <s v="COLOUR POT PERENNIAL 15CM ASS"/>
    <n v="60"/>
    <n v="27.65"/>
    <n v="1659"/>
    <n v="120166.04999999999"/>
    <x v="11"/>
  </r>
  <r>
    <m/>
    <x v="127"/>
    <s v="Invoice"/>
    <s v="87243"/>
    <s v="BUILDERS WAREHOUSE:POLOKWANE"/>
    <s v="COLOUR POT PERENNIAL 15CM ASS"/>
    <n v="16"/>
    <n v="41.5"/>
    <n v="664"/>
    <n v="120830.04999999999"/>
    <x v="11"/>
  </r>
  <r>
    <m/>
    <x v="128"/>
    <s v="Invoice"/>
    <s v="87245"/>
    <s v="BUILDERS WAREHOUSE:THOHOYANDOU"/>
    <s v="COLOUR POT PERENNIAL 15CM ASS"/>
    <n v="32"/>
    <n v="41.5"/>
    <n v="1328"/>
    <n v="122158.04999999999"/>
    <x v="11"/>
  </r>
  <r>
    <m/>
    <x v="248"/>
    <s v="Invoice"/>
    <s v="87656"/>
    <s v="BUILDERS WAREHOUSE:CRAIGHALL PARK"/>
    <s v="COLOUR POT PERENNIAL 15CM ASS"/>
    <n v="15"/>
    <n v="31.85"/>
    <n v="477.75"/>
    <n v="122635.79999999999"/>
    <x v="11"/>
  </r>
  <r>
    <m/>
    <x v="248"/>
    <s v="Invoice"/>
    <s v="87666"/>
    <s v="BUILDERS WAREHOUSE:NEWCASTLE"/>
    <s v="COLOUR POT PERENNIAL 15CM ASS"/>
    <n v="80"/>
    <n v="31.85"/>
    <n v="2548"/>
    <n v="125183.79999999999"/>
    <x v="11"/>
  </r>
  <r>
    <m/>
    <x v="151"/>
    <s v="Invoice"/>
    <s v="87659"/>
    <s v="BUILDERS WAREHOUSE:GREENSTONE"/>
    <s v="COLOUR POT PERENNIAL 15CM ASS"/>
    <n v="31"/>
    <n v="31.85"/>
    <n v="987.35"/>
    <n v="126171.15"/>
    <x v="11"/>
  </r>
  <r>
    <m/>
    <x v="152"/>
    <s v="Invoice"/>
    <s v="87677"/>
    <s v="BUILDERS WAREHOUSE:BLOEMFONTEIN"/>
    <s v="COLOUR POT PERENNIAL 15CM ASS"/>
    <n v="128"/>
    <n v="31.85"/>
    <n v="4076.8"/>
    <n v="130247.95"/>
    <x v="11"/>
  </r>
  <r>
    <m/>
    <x v="28"/>
    <s v="Invoice"/>
    <s v="87680"/>
    <s v="BUILDERS WAREHOUSE:RASLOUW"/>
    <s v="COLOUR POT PERENNIAL 15CM ASS"/>
    <n v="32"/>
    <n v="31.85"/>
    <n v="1019.2"/>
    <n v="131267.15"/>
    <x v="11"/>
  </r>
  <r>
    <m/>
    <x v="28"/>
    <s v="Invoice"/>
    <s v="87685"/>
    <s v="FH CHAMBERLAIN TRADING (PTY) LTD:RIVIERA"/>
    <s v="COLOUR POT PERENNIAL 15CM ASS"/>
    <n v="10"/>
    <n v="31.85"/>
    <n v="318.5"/>
    <n v="131585.65"/>
    <x v="11"/>
  </r>
  <r>
    <m/>
    <x v="153"/>
    <s v="Invoice"/>
    <s v="87693"/>
    <s v="BUILDERS WAREHOUSE:NELSPRUIT"/>
    <s v="COLOUR POT PERENNIAL 15CM ASS"/>
    <n v="52"/>
    <n v="31.85"/>
    <n v="1656.2"/>
    <n v="133241.85"/>
    <x v="11"/>
  </r>
  <r>
    <m/>
    <x v="155"/>
    <s v="Invoice"/>
    <s v="87717"/>
    <s v="BUILDERS WAREHOUSE:BRYANSTON"/>
    <s v="COLOUR POT PERENNIAL 15CM ASS"/>
    <n v="10"/>
    <n v="31.85"/>
    <n v="318.5"/>
    <n v="133560.35"/>
    <x v="11"/>
  </r>
  <r>
    <m/>
    <x v="156"/>
    <s v="Invoice"/>
    <s v="87721"/>
    <s v="BUILDERS WAREHOUSE:GEZINA NEW"/>
    <s v="COLOUR POT PERENNIAL 15CM ASS"/>
    <n v="30"/>
    <n v="31.85"/>
    <n v="955.5"/>
    <n v="134515.85"/>
    <x v="11"/>
  </r>
  <r>
    <m/>
    <x v="159"/>
    <s v="Invoice"/>
    <s v="87760"/>
    <s v="BUILDERS WAREHOUSE:LYNNWOOD"/>
    <s v="COLOUR POT PERENNIAL 15CM ASS"/>
    <n v="32"/>
    <n v="31.85"/>
    <n v="1019.2"/>
    <n v="135535.05000000002"/>
    <x v="11"/>
  </r>
  <r>
    <m/>
    <x v="159"/>
    <s v="Invoice"/>
    <s v="87761"/>
    <s v="BUILDERS WAREHOUSE:RUSTENBURG"/>
    <s v="COLOUR POT PERENNIAL 15CM ASS"/>
    <n v="32"/>
    <n v="31.85"/>
    <n v="1019.2"/>
    <n v="136554.25000000003"/>
    <x v="11"/>
  </r>
  <r>
    <m/>
    <x v="159"/>
    <s v="Invoice"/>
    <s v="87762"/>
    <s v="BUILDERS WAREHOUSE:CENTURION"/>
    <s v="COLOUR POT PERENNIAL 15CM ASS"/>
    <n v="32"/>
    <n v="31.85"/>
    <n v="1019.2"/>
    <n v="137573.45000000004"/>
    <x v="11"/>
  </r>
  <r>
    <m/>
    <x v="48"/>
    <s v="Invoice"/>
    <s v="87860"/>
    <s v="BUILDERS WAREHOUSE:RUSTENBURG"/>
    <s v="COLOUR POT PERENNIAL 15CM ASS"/>
    <n v="32"/>
    <n v="31.85"/>
    <n v="1019.2"/>
    <n v="138592.65000000005"/>
    <x v="11"/>
  </r>
  <r>
    <m/>
    <x v="165"/>
    <s v="Invoice"/>
    <s v="87887"/>
    <s v="BUILDERS WAREHOUSE:BETHLEHEM"/>
    <s v="COLOUR POT PERENNIAL 15CM ASS"/>
    <n v="32"/>
    <n v="31.85"/>
    <n v="1019.2"/>
    <n v="139611.85000000006"/>
    <x v="11"/>
  </r>
  <r>
    <m/>
    <x v="165"/>
    <s v="Invoice"/>
    <s v="87911"/>
    <s v="BUILDERS WAREHOUSE:THOHOYANDOU"/>
    <s v="COLOUR POT PERENNIAL 15CM ASS"/>
    <n v="50"/>
    <n v="31.85"/>
    <n v="1592.5"/>
    <n v="141204.35000000006"/>
    <x v="11"/>
  </r>
  <r>
    <m/>
    <x v="167"/>
    <s v="Invoice"/>
    <s v="87913"/>
    <s v="BUILDERS WAREHOUSE:NELSPRUIT"/>
    <s v="COLOUR POT PERENNIAL 15CM ASS"/>
    <n v="32"/>
    <n v="33.5"/>
    <n v="1072"/>
    <n v="142276.35000000006"/>
    <x v="11"/>
  </r>
  <r>
    <m/>
    <x v="167"/>
    <s v="Invoice"/>
    <s v="87914"/>
    <s v="BUILDERS WAREHOUSE:NEWCASTLE"/>
    <s v="COLOUR POT PERENNIAL 15CM ASS"/>
    <n v="27"/>
    <n v="33.5"/>
    <n v="904.5"/>
    <n v="143180.85000000006"/>
    <x v="11"/>
  </r>
  <r>
    <m/>
    <x v="307"/>
    <s v="Invoice"/>
    <s v="87936"/>
    <s v="BUILDERS WAREHOUSE:STRUBENS VALLEY"/>
    <s v="COLOUR POT PERENNIAL 15CM ASS"/>
    <n v="64"/>
    <n v="33.5"/>
    <n v="2144"/>
    <n v="145324.85000000006"/>
    <x v="11"/>
  </r>
  <r>
    <m/>
    <x v="307"/>
    <s v="Invoice"/>
    <s v="87937"/>
    <s v="BUILDERS WAREHOUSE:NOORDHEUWEL"/>
    <s v="COLOUR POT PERENNIAL 15CM ASS"/>
    <n v="36"/>
    <n v="33.5"/>
    <n v="1206"/>
    <n v="146530.85000000006"/>
    <x v="11"/>
  </r>
  <r>
    <m/>
    <x v="170"/>
    <s v="Invoice"/>
    <s v="87947"/>
    <s v="BUILDERS WAREHOUSE:BEDFORDVIEW"/>
    <s v="COLOUR POT PERENNIAL 15CM ASS"/>
    <n v="26"/>
    <n v="33.5"/>
    <n v="871"/>
    <n v="147401.85000000006"/>
    <x v="11"/>
  </r>
  <r>
    <m/>
    <x v="170"/>
    <s v="Invoice"/>
    <s v="87950"/>
    <s v="BUILDERS WAREHOUSE:FLORIDA GLEN"/>
    <s v="COLOUR POT PERENNIAL 15CM ASS"/>
    <n v="10"/>
    <n v="33.5"/>
    <n v="335"/>
    <n v="147736.85000000006"/>
    <x v="11"/>
  </r>
  <r>
    <m/>
    <x v="171"/>
    <s v="Invoice"/>
    <s v="87959"/>
    <s v="BUILDERS WAREHOUSE:CARNIVAL MALL"/>
    <s v="COLOUR POT PERENNIAL 15CM ASS"/>
    <n v="25"/>
    <n v="33.5"/>
    <n v="837.5"/>
    <n v="148574.35000000006"/>
    <x v="11"/>
  </r>
  <r>
    <m/>
    <x v="171"/>
    <s v="Invoice"/>
    <s v="87962"/>
    <s v="BUILDERS WAREHOUSE:EDENVALE"/>
    <s v="COLOUR POT PERENNIAL 15CM ASS"/>
    <n v="30"/>
    <n v="33.5"/>
    <n v="1005"/>
    <n v="149579.35000000006"/>
    <x v="11"/>
  </r>
  <r>
    <m/>
    <x v="171"/>
    <s v="Invoice"/>
    <s v="87973"/>
    <s v="BUILDERS WAREHOUSE:MAFIKENG"/>
    <s v="COLOUR POT PERENNIAL 15CM ASS"/>
    <n v="32"/>
    <n v="33.5"/>
    <n v="1072"/>
    <n v="150651.35000000006"/>
    <x v="11"/>
  </r>
  <r>
    <m/>
    <x v="173"/>
    <s v="Invoice"/>
    <s v="88001"/>
    <s v="BUILDERS WAREHOUSE:SOUTHGATE"/>
    <s v="COLOUR POT PERENNIAL 15CM ASS"/>
    <n v="20"/>
    <n v="33.5"/>
    <n v="670"/>
    <n v="151321.35000000006"/>
    <x v="11"/>
  </r>
  <r>
    <m/>
    <x v="173"/>
    <s v="Invoice"/>
    <s v="88003"/>
    <s v="BUILDERS WAREHOUSE:LAMBTON"/>
    <s v="COLOUR POT PERENNIAL 15CM ASS"/>
    <n v="25"/>
    <n v="33.5"/>
    <n v="837.5"/>
    <n v="152158.85000000006"/>
    <x v="11"/>
  </r>
  <r>
    <m/>
    <x v="173"/>
    <s v="Invoice"/>
    <s v="88006"/>
    <s v="BUILDERS WAREHOUSE:CRAIGHALL PARK"/>
    <s v="COLOUR POT PERENNIAL 15CM ASS"/>
    <n v="20"/>
    <n v="33.5"/>
    <n v="670"/>
    <n v="152828.85000000006"/>
    <x v="11"/>
  </r>
  <r>
    <m/>
    <x v="173"/>
    <s v="Invoice"/>
    <s v="88027"/>
    <s v="BUILDERS WAREHOUSE:FOURWAYS"/>
    <s v="COLOUR POT PERENNIAL 15CM ASS"/>
    <n v="20"/>
    <n v="33.5"/>
    <n v="670"/>
    <n v="153498.85000000006"/>
    <x v="11"/>
  </r>
  <r>
    <m/>
    <x v="212"/>
    <s v="Invoice"/>
    <s v="88050"/>
    <s v="BUILDERS WAREHOUSE:NELSPRUIT"/>
    <s v="COLOUR POT PERENNIAL 15CM ASS"/>
    <n v="64"/>
    <n v="33.5"/>
    <n v="2144"/>
    <n v="155642.85000000006"/>
    <x v="11"/>
  </r>
  <r>
    <m/>
    <x v="174"/>
    <s v="Invoice"/>
    <s v="88030"/>
    <s v="BUILDERS WAREHOUSE:RIVONIA"/>
    <s v="COLOUR POT PERENNIAL 15CM ASS"/>
    <n v="40"/>
    <n v="33.5"/>
    <n v="1340"/>
    <n v="156982.85000000006"/>
    <x v="11"/>
  </r>
  <r>
    <m/>
    <x v="174"/>
    <s v="Invoice"/>
    <s v="88031"/>
    <s v="BUILDERS WAREHOUSE:SUNWARD PARK"/>
    <s v="COLOUR POT PERENNIAL 15CM ASS"/>
    <n v="80"/>
    <n v="33.5"/>
    <n v="2680"/>
    <n v="159662.85000000006"/>
    <x v="11"/>
  </r>
  <r>
    <m/>
    <x v="174"/>
    <s v="Invoice"/>
    <s v="88032"/>
    <s v="BUILDERS WAREHOUSE:NEWMARKET"/>
    <s v="COLOUR POT PERENNIAL 15CM ASS"/>
    <n v="80"/>
    <n v="33.5"/>
    <n v="2680"/>
    <n v="162342.85000000006"/>
    <x v="11"/>
  </r>
  <r>
    <m/>
    <x v="174"/>
    <s v="Invoice"/>
    <s v="88062"/>
    <s v="BUILDERS WAREHOUSE:HARTEBEESPOORT"/>
    <s v="COLOUR POT PERENNIAL 15CM ASS"/>
    <n v="208"/>
    <n v="33.5"/>
    <n v="6968"/>
    <n v="169310.85000000006"/>
    <x v="11"/>
  </r>
  <r>
    <m/>
    <x v="214"/>
    <s v="Invoice"/>
    <s v="88056"/>
    <s v="BUILDERS WAREHOUSE:HARTEBEESPOORT"/>
    <s v="COLOUR POT PERENNIAL 15CM ASS"/>
    <n v="80"/>
    <n v="33.5"/>
    <n v="2680"/>
    <n v="171990.85000000006"/>
    <x v="11"/>
  </r>
  <r>
    <m/>
    <x v="214"/>
    <s v="Invoice"/>
    <s v="88090"/>
    <s v="BUILDERS WAREHOUSE:STRUBENS VALLEY"/>
    <s v="COLOUR POT PERENNIAL 15CM ASS"/>
    <n v="60"/>
    <n v="33.5"/>
    <n v="2010"/>
    <n v="174000.85000000006"/>
    <x v="11"/>
  </r>
  <r>
    <m/>
    <x v="214"/>
    <s v="Invoice"/>
    <s v="88091"/>
    <s v="BUILDERS WAREHOUSE:NOORDHEUWEL"/>
    <s v="COLOUR POT PERENNIAL 15CM ASS"/>
    <n v="27"/>
    <n v="33.5"/>
    <n v="904.5"/>
    <n v="174905.35000000006"/>
    <x v="11"/>
  </r>
  <r>
    <m/>
    <x v="175"/>
    <s v="Invoice"/>
    <s v="88063"/>
    <s v="BUILDERS WAREHOUSE:RASLOUW"/>
    <s v="COLOUR POT PERENNIAL 15CM ASS"/>
    <n v="80"/>
    <n v="33.5"/>
    <n v="2680"/>
    <n v="177585.35000000006"/>
    <x v="11"/>
  </r>
  <r>
    <m/>
    <x v="175"/>
    <s v="Invoice"/>
    <s v="88065"/>
    <s v="BUILDERS WAREHOUSE:WONDER PARK"/>
    <s v="COLOUR POT PERENNIAL 15CM ASS"/>
    <n v="30"/>
    <n v="33.5"/>
    <n v="1005"/>
    <n v="178590.35000000006"/>
    <x v="11"/>
  </r>
  <r>
    <m/>
    <x v="175"/>
    <s v="Invoice"/>
    <s v="88067"/>
    <s v="BUILDERS WAREHOUSE:LYNNWOOD"/>
    <s v="COLOUR POT PERENNIAL 15CM ASS"/>
    <n v="80"/>
    <n v="33.5"/>
    <n v="2680"/>
    <n v="181270.35000000006"/>
    <x v="11"/>
  </r>
  <r>
    <m/>
    <x v="175"/>
    <s v="Invoice"/>
    <s v="88069"/>
    <s v="BUILDERS WAREHOUSE:ERASMUS PARK"/>
    <s v="COLOUR POT PERENNIAL 15CM ASS"/>
    <n v="80"/>
    <n v="33.5"/>
    <n v="2680"/>
    <n v="183950.35000000006"/>
    <x v="11"/>
  </r>
  <r>
    <m/>
    <x v="175"/>
    <s v="Invoice"/>
    <s v="88071"/>
    <s v="BUILDERS WAREHOUSE:ZAMBEZI"/>
    <s v="COLOUR POT PERENNIAL 15CM ASS"/>
    <n v="60"/>
    <n v="33.5"/>
    <n v="2010"/>
    <n v="185960.35000000006"/>
    <x v="11"/>
  </r>
  <r>
    <m/>
    <x v="175"/>
    <s v="Invoice"/>
    <s v="88077"/>
    <s v="BUILDERS WAREHOUSE:RIVONIA"/>
    <s v="COLOUR POT PERENNIAL 15CM ASS"/>
    <n v="60"/>
    <n v="33.5"/>
    <n v="2010"/>
    <n v="187970.35000000006"/>
    <x v="11"/>
  </r>
  <r>
    <m/>
    <x v="175"/>
    <s v="Invoice"/>
    <s v="88020"/>
    <s v="BUILDERS WAREHOUSE:GLEN EAGLES"/>
    <s v="COLOUR POT PERENNIAL 15CM ASS"/>
    <n v="80"/>
    <n v="33.5"/>
    <n v="2680"/>
    <n v="190650.35000000006"/>
    <x v="11"/>
  </r>
  <r>
    <m/>
    <x v="175"/>
    <s v="Invoice"/>
    <s v="88079"/>
    <s v="BUILDERS WAREHOUSE:CHERRY LANE"/>
    <s v="COLOUR POT PERENNIAL 15CM ASS"/>
    <n v="20"/>
    <n v="33.5"/>
    <n v="670"/>
    <n v="191320.35000000006"/>
    <x v="11"/>
  </r>
  <r>
    <m/>
    <x v="175"/>
    <s v="Invoice"/>
    <s v="88081"/>
    <s v="BUILDERS WAREHOUSE:SILVERLAKES"/>
    <s v="COLOUR POT PERENNIAL 15CM ASS"/>
    <n v="80"/>
    <n v="33.5"/>
    <n v="2680"/>
    <n v="194000.35000000006"/>
    <x v="11"/>
  </r>
  <r>
    <m/>
    <x v="175"/>
    <s v="Invoice"/>
    <s v="88082"/>
    <s v="BUILDERS WAREHOUSE:CEDAR SQUARE"/>
    <s v="COLOUR POT PERENNIAL 15CM ASS"/>
    <n v="20"/>
    <n v="33.5"/>
    <n v="670"/>
    <n v="194670.35000000006"/>
    <x v="11"/>
  </r>
  <r>
    <m/>
    <x v="175"/>
    <s v="Invoice"/>
    <s v="88083"/>
    <s v="BUILDERS WAREHOUSE:CENTURION"/>
    <s v="COLOUR POT PERENNIAL 15CM ASS"/>
    <n v="80"/>
    <n v="33.5"/>
    <n v="2680"/>
    <n v="197350.35000000006"/>
    <x v="11"/>
  </r>
  <r>
    <m/>
    <x v="251"/>
    <s v="Invoice"/>
    <s v="88094"/>
    <s v="BUILDERS WAREHOUSE:KLERKSDORP"/>
    <s v="COLOUR POT PERENNIAL 15CM ASS"/>
    <n v="80"/>
    <n v="33.5"/>
    <n v="2680"/>
    <n v="200030.35000000006"/>
    <x v="11"/>
  </r>
  <r>
    <m/>
    <x v="252"/>
    <s v="Invoice"/>
    <s v="88104"/>
    <s v="BUILDERS WAREHOUSE:FLORIDA GLEN"/>
    <s v="COLOUR POT PERENNIAL 15CM ASS"/>
    <n v="20"/>
    <n v="33.5"/>
    <n v="670"/>
    <n v="200700.35000000006"/>
    <x v="11"/>
  </r>
  <r>
    <m/>
    <x v="252"/>
    <s v="Invoice"/>
    <s v="88107"/>
    <s v="BUILDERS WAREHOUSE:NOORDHEUWEL"/>
    <s v="COLOUR POT PERENNIAL 15CM ASS"/>
    <n v="40"/>
    <n v="33.5"/>
    <n v="1340"/>
    <n v="202040.35000000006"/>
    <x v="11"/>
  </r>
  <r>
    <m/>
    <x v="252"/>
    <s v="Invoice"/>
    <s v="88108"/>
    <s v="BUILDERS WAREHOUSE:GREENSTONE"/>
    <s v="COLOUR POT PERENNIAL 15CM ASS"/>
    <n v="80"/>
    <n v="33.5"/>
    <n v="2680"/>
    <n v="204720.35000000006"/>
    <x v="11"/>
  </r>
  <r>
    <m/>
    <x v="252"/>
    <s v="Invoice"/>
    <s v="88109"/>
    <s v="BUILDERS WAREHOUSE:NORTHRIDING"/>
    <s v="COLOUR POT PERENNIAL 15CM ASS"/>
    <n v="40"/>
    <n v="33.5"/>
    <n v="1340"/>
    <n v="206060.35000000006"/>
    <x v="11"/>
  </r>
  <r>
    <m/>
    <x v="252"/>
    <s v="Invoice"/>
    <s v="88110"/>
    <s v="BUILDERS WAREHOUSE:KEMPTON PARK"/>
    <s v="COLOUR POT PERENNIAL 15CM ASS"/>
    <n v="80"/>
    <n v="33.5"/>
    <n v="2680"/>
    <n v="208740.35000000006"/>
    <x v="11"/>
  </r>
  <r>
    <m/>
    <x v="252"/>
    <s v="Invoice"/>
    <s v="88132"/>
    <s v="BUILDERS WAREHOUSE:NEWCASTLE"/>
    <s v="COLOUR POT PERENNIAL 15CM ASS"/>
    <n v="80"/>
    <n v="33.5"/>
    <n v="2680"/>
    <n v="211420.35000000006"/>
    <x v="11"/>
  </r>
  <r>
    <m/>
    <x v="252"/>
    <s v="Invoice"/>
    <s v="88146"/>
    <s v="BUILDERS WAREHOUSE:BAOBAB"/>
    <s v="COLOUR POT PERENNIAL 15CM ASS"/>
    <n v="34"/>
    <n v="33.5"/>
    <n v="1139"/>
    <n v="212559.35000000006"/>
    <x v="11"/>
  </r>
  <r>
    <m/>
    <x v="252"/>
    <s v="Invoice"/>
    <s v="88148"/>
    <s v="BUILDERS WAREHOUSE:POLOKWANE"/>
    <s v="COLOUR POT PERENNIAL 15CM ASS"/>
    <n v="48"/>
    <n v="33.5"/>
    <n v="1608"/>
    <n v="214167.35000000006"/>
    <x v="11"/>
  </r>
  <r>
    <m/>
    <x v="252"/>
    <s v="Invoice"/>
    <s v="88149"/>
    <s v="BUILDERS WAREHOUSE:MOKOPANE"/>
    <s v="COLOUR POT PERENNIAL 15CM ASS"/>
    <n v="32"/>
    <n v="33.5"/>
    <n v="1072"/>
    <n v="215239.35000000006"/>
    <x v="11"/>
  </r>
  <r>
    <m/>
    <x v="176"/>
    <s v="Invoice"/>
    <s v="88117"/>
    <s v="BUILDERS WAREHOUSE:EDENVALE"/>
    <s v="COLOUR POT PERENNIAL 15CM ASS"/>
    <n v="40"/>
    <n v="33.5"/>
    <n v="1340"/>
    <n v="216579.35000000006"/>
    <x v="11"/>
  </r>
  <r>
    <m/>
    <x v="176"/>
    <s v="Invoice"/>
    <s v="88119"/>
    <s v="BUILDERS WAREHOUSE:CARNIVAL MALL"/>
    <s v="COLOUR POT PERENNIAL 15CM ASS"/>
    <n v="60"/>
    <n v="33.5"/>
    <n v="2010"/>
    <n v="218589.35000000006"/>
    <x v="11"/>
  </r>
  <r>
    <m/>
    <x v="176"/>
    <s v="Invoice"/>
    <s v="88123"/>
    <s v="BUILDERS WAREHOUSE:RIVONIA"/>
    <s v="COLOUR POT PERENNIAL 15CM ASS"/>
    <n v="10"/>
    <n v="33.5"/>
    <n v="335"/>
    <n v="218924.35000000006"/>
    <x v="11"/>
  </r>
  <r>
    <m/>
    <x v="176"/>
    <s v="Invoice"/>
    <s v="88124"/>
    <s v="BUILDERS WAREHOUSE:BOKSBURG (NEW)"/>
    <s v="COLOUR POT PERENNIAL 15CM ASS"/>
    <n v="40"/>
    <n v="33.5"/>
    <n v="1340"/>
    <n v="220264.35000000006"/>
    <x v="11"/>
  </r>
  <r>
    <m/>
    <x v="176"/>
    <s v="Invoice"/>
    <s v="88130"/>
    <s v="BUILDERS WAREHOUSE:NEWMARKET"/>
    <s v="COLOUR POT PERENNIAL 15CM ASS"/>
    <n v="48"/>
    <n v="33.5"/>
    <n v="1608"/>
    <n v="221872.35000000006"/>
    <x v="11"/>
  </r>
  <r>
    <m/>
    <x v="176"/>
    <s v="Invoice"/>
    <s v="88131"/>
    <s v="BUILDERS WAREHOUSE:GLEN EAGLES"/>
    <s v="COLOUR POT PERENNIAL 15CM ASS"/>
    <n v="30"/>
    <n v="33.5"/>
    <n v="1005"/>
    <n v="222877.35000000006"/>
    <x v="11"/>
  </r>
  <r>
    <m/>
    <x v="176"/>
    <s v="Invoice"/>
    <s v="88134"/>
    <s v="BUILDERS WAREHOUSE:SUNWARD PARK"/>
    <s v="COLOUR POT PERENNIAL 15CM ASS"/>
    <n v="20"/>
    <n v="33.5"/>
    <n v="670"/>
    <n v="223547.35000000006"/>
    <x v="11"/>
  </r>
  <r>
    <m/>
    <x v="176"/>
    <s v="Invoice"/>
    <s v="88145"/>
    <s v="BUILDERS WAREHOUSE:BLOEMFONTEIN"/>
    <s v="COLOUR POT PERENNIAL 15CM ASS"/>
    <n v="230"/>
    <n v="33.5"/>
    <n v="7705"/>
    <n v="231252.35000000006"/>
    <x v="11"/>
  </r>
  <r>
    <m/>
    <x v="318"/>
    <s v="Invoice"/>
    <s v="88179"/>
    <s v="BUILDERS WAREHOUSE:ROBINDALE"/>
    <s v="COLOUR POT PERENNIAL 15CM ASS"/>
    <n v="48"/>
    <n v="33.5"/>
    <n v="1608"/>
    <n v="232860.35000000006"/>
    <x v="11"/>
  </r>
  <r>
    <m/>
    <x v="177"/>
    <s v="Invoice"/>
    <s v="88151"/>
    <s v="BUILDERS WAREHOUSE:RIVONIA"/>
    <s v="COLOUR POT PERENNIAL 15CM ASS"/>
    <n v="50"/>
    <n v="33.5"/>
    <n v="1675"/>
    <n v="234535.35000000006"/>
    <x v="11"/>
  </r>
  <r>
    <m/>
    <x v="177"/>
    <s v="Invoice"/>
    <s v="88152"/>
    <s v="BUILDERS WAREHOUSE:ERASMUS PARK"/>
    <s v="COLOUR POT PERENNIAL 15CM ASS"/>
    <n v="40"/>
    <n v="33.5"/>
    <n v="1340"/>
    <n v="235875.35000000006"/>
    <x v="11"/>
  </r>
  <r>
    <m/>
    <x v="177"/>
    <s v="Invoice"/>
    <s v="88153"/>
    <s v="BUILDERS WAREHOUSE:GEZINA NEW"/>
    <s v="COLOUR POT PERENNIAL 15CM ASS"/>
    <n v="20"/>
    <n v="33.5"/>
    <n v="670"/>
    <n v="236545.35000000006"/>
    <x v="11"/>
  </r>
  <r>
    <m/>
    <x v="177"/>
    <s v="Invoice"/>
    <s v="88154"/>
    <s v="BUILDERS WAREHOUSE:WOODLANDS"/>
    <s v="COLOUR POT PERENNIAL 15CM ASS"/>
    <n v="40"/>
    <n v="33.5"/>
    <n v="1340"/>
    <n v="237885.35000000006"/>
    <x v="11"/>
  </r>
  <r>
    <m/>
    <x v="177"/>
    <s v="Invoice"/>
    <s v="88158"/>
    <s v="BUILDERS WAREHOUSE:RUSTENBURG"/>
    <s v="COLOUR POT PERENNIAL 15CM ASS"/>
    <n v="120"/>
    <n v="33.5"/>
    <n v="4020"/>
    <n v="241905.35000000006"/>
    <x v="11"/>
  </r>
  <r>
    <m/>
    <x v="177"/>
    <s v="Invoice"/>
    <s v="88163"/>
    <s v="BUILDERS WAREHOUSE:BRYANSTON"/>
    <s v="COLOUR POT PERENNIAL 15CM ASS"/>
    <n v="20"/>
    <n v="33.5"/>
    <n v="670"/>
    <n v="242575.35000000006"/>
    <x v="11"/>
  </r>
  <r>
    <m/>
    <x v="177"/>
    <s v="Invoice"/>
    <s v="88164"/>
    <s v="BUILDERS WAREHOUSE:GLEN EAGLES"/>
    <s v="COLOUR POT PERENNIAL 15CM ASS"/>
    <n v="20"/>
    <n v="33.5"/>
    <n v="670"/>
    <n v="243245.35000000006"/>
    <x v="11"/>
  </r>
  <r>
    <m/>
    <x v="177"/>
    <s v="Invoice"/>
    <s v="88188"/>
    <s v="BUILDERS WAREHOUSE:VEREENIGING"/>
    <s v="COLOUR POT PERENNIAL 15CM ASS"/>
    <n v="32"/>
    <n v="33.5"/>
    <n v="1072"/>
    <n v="244317.35000000006"/>
    <x v="11"/>
  </r>
  <r>
    <m/>
    <x v="177"/>
    <s v="Invoice"/>
    <s v="88210"/>
    <s v="BUILDERS WAREHOUSE:NELSPRUIT"/>
    <s v="COLOUR POT PERENNIAL 15CM ASS"/>
    <n v="100"/>
    <n v="33.5"/>
    <n v="3350"/>
    <n v="247667.35000000006"/>
    <x v="11"/>
  </r>
  <r>
    <m/>
    <x v="178"/>
    <s v="Invoice"/>
    <s v="88200"/>
    <s v="BUILDERS WAREHOUSE:KLERKSDORP"/>
    <s v="COLOUR POT PERENNIAL 15CM ASS"/>
    <n v="60"/>
    <n v="33.5"/>
    <n v="2010"/>
    <n v="249677.35000000006"/>
    <x v="11"/>
  </r>
  <r>
    <m/>
    <x v="178"/>
    <s v="Invoice"/>
    <s v="88202"/>
    <s v="BUILDERS WAREHOUSE:LAMBTON"/>
    <s v="COLOUR POT PERENNIAL 15CM ASS"/>
    <n v="20"/>
    <n v="33.5"/>
    <n v="670"/>
    <n v="250347.35000000006"/>
    <x v="11"/>
  </r>
  <r>
    <m/>
    <x v="178"/>
    <s v="Invoice"/>
    <s v="88204"/>
    <s v="BUILDERS WAREHOUSE:CENTURION"/>
    <s v="COLOUR POT PERENNIAL 15CM ASS"/>
    <n v="32"/>
    <n v="33.5"/>
    <n v="1072"/>
    <n v="251419.35000000006"/>
    <x v="11"/>
  </r>
  <r>
    <m/>
    <x v="179"/>
    <s v="Invoice"/>
    <s v="88165"/>
    <s v="BUILDERS WAREHOUSE:ZAMBEZI"/>
    <s v="COLOUR POT PERENNIAL 15CM ASS"/>
    <n v="60"/>
    <n v="33.5"/>
    <n v="2010"/>
    <n v="253429.35000000006"/>
    <x v="11"/>
  </r>
  <r>
    <m/>
    <x v="179"/>
    <s v="Invoice"/>
    <s v="88195"/>
    <s v="FH CHAMBERLAIN TRADING (PTY) LTD:STRUBENSVALLEY"/>
    <s v="COLOUR POT PERENNIAL 15CM ASS"/>
    <n v="40"/>
    <n v="31.85"/>
    <n v="1274"/>
    <n v="254703.35000000006"/>
    <x v="11"/>
  </r>
  <r>
    <m/>
    <x v="179"/>
    <s v="Invoice"/>
    <s v="88205"/>
    <s v="FH CHAMBERLAIN TRADING (PTY) LTD:MONTANA"/>
    <s v="COLOUR POT PERENNIAL 15CM ASS"/>
    <n v="140"/>
    <n v="31.85"/>
    <n v="4459"/>
    <n v="259162.35000000006"/>
    <x v="11"/>
  </r>
  <r>
    <m/>
    <x v="179"/>
    <s v="Invoice"/>
    <s v="88212"/>
    <s v="BUILDERS WAREHOUSE:NORWOOD"/>
    <s v="COLOUR POT PERENNIAL 15CM ASS"/>
    <n v="32"/>
    <n v="33.5"/>
    <n v="1072"/>
    <n v="260234.35000000006"/>
    <x v="11"/>
  </r>
  <r>
    <m/>
    <x v="179"/>
    <s v="Invoice"/>
    <s v="88213"/>
    <s v="BUILDERS WAREHOUSE:STRUBENS VALLEY"/>
    <s v="COLOUR POT PERENNIAL 15CM ASS"/>
    <n v="20"/>
    <n v="33.5"/>
    <n v="670"/>
    <n v="260904.35000000006"/>
    <x v="11"/>
  </r>
  <r>
    <m/>
    <x v="179"/>
    <s v="Invoice"/>
    <s v="88214"/>
    <s v="BUILDERS WAREHOUSE:GREENSTONE"/>
    <s v="COLOUR POT PERENNIAL 15CM ASS"/>
    <n v="106"/>
    <n v="33.5"/>
    <n v="3551"/>
    <n v="264455.35000000009"/>
    <x v="11"/>
  </r>
  <r>
    <m/>
    <x v="179"/>
    <s v="Invoice"/>
    <s v="88216"/>
    <s v="BUILDERS WAREHOUSE:NOORDHEUWEL"/>
    <s v="COLOUR POT PERENNIAL 15CM ASS"/>
    <n v="16"/>
    <n v="33.5"/>
    <n v="536"/>
    <n v="264991.35000000009"/>
    <x v="11"/>
  </r>
  <r>
    <m/>
    <x v="179"/>
    <s v="Invoice"/>
    <s v="88217"/>
    <s v="BUILDERS WAREHOUSE:VEREENIGING"/>
    <s v="COLOUR POT PERENNIAL 15CM ASS"/>
    <n v="16"/>
    <n v="33.5"/>
    <n v="536"/>
    <n v="265527.35000000009"/>
    <x v="11"/>
  </r>
  <r>
    <m/>
    <x v="179"/>
    <s v="Invoice"/>
    <s v="88218"/>
    <s v="BUILDERS WAREHOUSE:KEMPTON PARK"/>
    <s v="COLOUR POT PERENNIAL 15CM ASS"/>
    <n v="32"/>
    <n v="33.5"/>
    <n v="1072"/>
    <n v="266599.35000000009"/>
    <x v="11"/>
  </r>
  <r>
    <m/>
    <x v="179"/>
    <s v="Invoice"/>
    <s v="88225"/>
    <s v="LITTLE AUSTRIA"/>
    <s v="COLOUR POT PERENNIAL 15CM ASS"/>
    <n v="16"/>
    <n v="40.99"/>
    <n v="655.84"/>
    <n v="267255.19000000012"/>
    <x v="11"/>
  </r>
  <r>
    <m/>
    <x v="179"/>
    <s v="Invoice"/>
    <s v="88228"/>
    <s v="GARDENSHOP PARKTOWN"/>
    <s v="RANUNCULUS15CM"/>
    <n v="100"/>
    <n v="32.950000000000003"/>
    <n v="3295"/>
    <n v="270550.19000000012"/>
    <x v="21"/>
  </r>
  <r>
    <m/>
    <x v="180"/>
    <s v="Invoice"/>
    <s v="88230"/>
    <s v="BUILDERS WAREHOUSE:EDENVALE"/>
    <s v="COLOUR POT PERENNIAL 15CM ASS"/>
    <n v="40"/>
    <n v="33.5"/>
    <n v="1340"/>
    <n v="271890.19000000012"/>
    <x v="11"/>
  </r>
  <r>
    <m/>
    <x v="180"/>
    <s v="Invoice"/>
    <s v="88231"/>
    <s v="BUILDERS WAREHOUSE:SUNWARD PARK"/>
    <s v="COLOUR POT PERENNIAL 15CM ASS"/>
    <n v="40"/>
    <n v="33.5"/>
    <n v="1340"/>
    <n v="273230.19000000012"/>
    <x v="11"/>
  </r>
  <r>
    <m/>
    <x v="180"/>
    <s v="Invoice"/>
    <s v="88238"/>
    <s v="BUILDERS WAREHOUSE:CEDAR SQUARE"/>
    <s v="COLOUR POT PERENNIAL 15CM ASS"/>
    <n v="20"/>
    <n v="33.5"/>
    <n v="670"/>
    <n v="273900.19000000012"/>
    <x v="11"/>
  </r>
  <r>
    <m/>
    <x v="180"/>
    <s v="Invoice"/>
    <s v="88240"/>
    <s v="BUILDERS WAREHOUSE:GLEN EAGLES"/>
    <s v="COLOUR POT PERENNIAL 15CM ASS"/>
    <n v="25"/>
    <n v="33.5"/>
    <n v="837.5"/>
    <n v="274737.69000000012"/>
    <x v="11"/>
  </r>
  <r>
    <m/>
    <x v="180"/>
    <s v="Invoice"/>
    <s v="88243"/>
    <s v="BUILDERS WAREHOUSE:NEWMARKET"/>
    <s v="COLOUR POT PERENNIAL 15CM ASS"/>
    <n v="72"/>
    <n v="33.5"/>
    <n v="2412"/>
    <n v="277149.69000000012"/>
    <x v="11"/>
  </r>
  <r>
    <m/>
    <x v="180"/>
    <s v="Invoice"/>
    <s v="88245"/>
    <s v="BUILDERS WAREHOUSE:CARNIVAL MALL"/>
    <s v="COLOUR POT PERENNIAL 15CM ASS"/>
    <n v="50"/>
    <n v="33.5"/>
    <n v="1675"/>
    <n v="278824.69000000012"/>
    <x v="11"/>
  </r>
  <r>
    <m/>
    <x v="181"/>
    <s v="Invoice"/>
    <s v="88270"/>
    <s v="BUILDERS WAREHOUSE:GEZINA NEW"/>
    <s v="COLOUR POT PERENNIAL 15CM ASS"/>
    <n v="20"/>
    <n v="33.5"/>
    <n v="670"/>
    <n v="279494.69000000012"/>
    <x v="11"/>
  </r>
  <r>
    <m/>
    <x v="181"/>
    <s v="Invoice"/>
    <s v="88298"/>
    <s v="BUILDERS WAREHOUSE:STRUBENS VALLEY"/>
    <s v="COLOUR POT PERENNIAL 15CM ASS"/>
    <n v="64"/>
    <n v="33.5"/>
    <n v="2144"/>
    <n v="281638.69000000012"/>
    <x v="11"/>
  </r>
  <r>
    <m/>
    <x v="182"/>
    <s v="Invoice"/>
    <s v="88241"/>
    <s v="BUILDERS WAREHOUSE:RIVONIA"/>
    <s v="COLOUR POT PERENNIAL 15CM ASS"/>
    <n v="20"/>
    <n v="33.5"/>
    <n v="670"/>
    <n v="282308.69000000012"/>
    <x v="11"/>
  </r>
  <r>
    <m/>
    <x v="182"/>
    <s v="Invoice"/>
    <s v="88274"/>
    <s v="BUILDERS WAREHOUSE:RUSTENBURG"/>
    <s v="COLOUR POT PERENNIAL 15CM ASS"/>
    <n v="48"/>
    <n v="33.5"/>
    <n v="1608"/>
    <n v="283916.69000000012"/>
    <x v="11"/>
  </r>
  <r>
    <m/>
    <x v="182"/>
    <s v="Invoice"/>
    <s v="88275"/>
    <s v="BUILDERS WAREHOUSE:BRYANSTON"/>
    <s v="COLOUR POT PERENNIAL 15CM ASS"/>
    <n v="32"/>
    <n v="33.5"/>
    <n v="1072"/>
    <n v="284988.69000000012"/>
    <x v="11"/>
  </r>
  <r>
    <m/>
    <x v="182"/>
    <s v="Invoice"/>
    <s v="88276"/>
    <s v="BUILDERS WAREHOUSE:CHERRY LANE"/>
    <s v="COLOUR POT PERENNIAL 15CM ASS"/>
    <n v="10"/>
    <n v="33.5"/>
    <n v="335"/>
    <n v="285323.69000000012"/>
    <x v="11"/>
  </r>
  <r>
    <m/>
    <x v="182"/>
    <s v="Invoice"/>
    <s v="87960"/>
    <s v="BUILDERS WAREHOUSE:SECUNDA"/>
    <s v="COLOUR POT PERENNIAL 15CM ASS"/>
    <n v="48"/>
    <n v="33.5"/>
    <n v="1608"/>
    <n v="286931.69000000012"/>
    <x v="11"/>
  </r>
  <r>
    <m/>
    <x v="183"/>
    <s v="Invoice"/>
    <s v="88301"/>
    <s v="BUILDERS WAREHOUSE:MAFIKENG"/>
    <s v="COLOUR POT PERENNIAL 15CM ASS"/>
    <n v="150"/>
    <n v="33.5"/>
    <n v="5025"/>
    <n v="291956.69000000012"/>
    <x v="11"/>
  </r>
  <r>
    <m/>
    <x v="183"/>
    <s v="Invoice"/>
    <s v="88169"/>
    <s v="BUILDERS WAREHOUSE:NEWCASTLE"/>
    <s v="COLOUR POT PERENNIAL 15CM ASS"/>
    <n v="90"/>
    <n v="33.5"/>
    <n v="3015"/>
    <n v="294971.69000000012"/>
    <x v="11"/>
  </r>
  <r>
    <m/>
    <x v="184"/>
    <s v="Invoice"/>
    <s v="88306"/>
    <s v="FH CHAMBERLAIN TRADING (PTY) LTD:KYALAMI"/>
    <s v="COLOUR POT PERENNIAL 15CM ASS"/>
    <n v="6"/>
    <n v="31.85"/>
    <n v="191.1"/>
    <n v="295162.7900000001"/>
    <x v="11"/>
  </r>
  <r>
    <m/>
    <x v="184"/>
    <s v="Invoice"/>
    <s v="88360"/>
    <s v="BUILDERS WAREHOUSE:MOKOPANE"/>
    <s v="COLOUR POT PERENNIAL 15CM ASS"/>
    <n v="32"/>
    <n v="33.5"/>
    <n v="1072"/>
    <n v="296234.7900000001"/>
    <x v="11"/>
  </r>
  <r>
    <m/>
    <x v="184"/>
    <s v="Invoice"/>
    <s v="88361"/>
    <s v="BUILDERS WAREHOUSE:POLOKWANE"/>
    <s v="COLOUR POT PERENNIAL 15CM ASS"/>
    <n v="74"/>
    <n v="33.5"/>
    <n v="2479"/>
    <n v="298713.7900000001"/>
    <x v="11"/>
  </r>
  <r>
    <m/>
    <x v="216"/>
    <s v="Invoice"/>
    <s v="88367"/>
    <s v="BUILDERS WAREHOUSE:BOKSBURG (NEW)"/>
    <s v="COLOUR POT PERENNIAL 15CM ASS"/>
    <n v="80"/>
    <n v="33.5"/>
    <n v="2680"/>
    <n v="301393.7900000001"/>
    <x v="11"/>
  </r>
  <r>
    <m/>
    <x v="186"/>
    <s v="Invoice"/>
    <s v="88394"/>
    <s v="TINKY'S GARDENS"/>
    <s v="COLOUR POT PERENNIAL 15CM ASS"/>
    <n v="14"/>
    <n v="40.99"/>
    <n v="573.86"/>
    <n v="301967.65000000008"/>
    <x v="11"/>
  </r>
  <r>
    <m/>
    <x v="186"/>
    <s v="Invoice"/>
    <s v="88419"/>
    <s v="BUILDERS WAREHOUSE:NELSPRUIT"/>
    <s v="COLOUR POT PERENNIAL 15CM ASS"/>
    <n v="26"/>
    <n v="41.5"/>
    <n v="1079"/>
    <n v="303046.65000000008"/>
    <x v="11"/>
  </r>
  <r>
    <m/>
    <x v="187"/>
    <s v="Invoice"/>
    <s v="88434"/>
    <s v="BUILDERS WAREHOUSE:SECUNDA"/>
    <s v="COLOUR POT PERENNIAL 15CM ASS"/>
    <n v="80"/>
    <n v="33.5"/>
    <n v="2680"/>
    <n v="305726.65000000008"/>
    <x v="11"/>
  </r>
  <r>
    <m/>
    <x v="188"/>
    <s v="Invoice"/>
    <s v="88451"/>
    <s v="BUILDERS WAREHOUSE:NEWCASTLE"/>
    <s v="COLOUR POT PERENNIAL 15CM ASS"/>
    <n v="80"/>
    <n v="33.5"/>
    <n v="2680"/>
    <n v="308406.65000000008"/>
    <x v="11"/>
  </r>
  <r>
    <m/>
    <x v="188"/>
    <s v="Invoice"/>
    <s v="88465"/>
    <s v="BUILDERS WAREHOUSE:MOKOPANE"/>
    <s v="COLOUR POT PERENNIAL 15CM ASS"/>
    <n v="32"/>
    <n v="33.5"/>
    <n v="1072"/>
    <n v="309478.65000000008"/>
    <x v="11"/>
  </r>
  <r>
    <m/>
    <x v="188"/>
    <s v="Invoice"/>
    <s v="88467"/>
    <s v="BUILDERS WAREHOUSE:POLOKWANE"/>
    <s v="COLOUR POT PERENNIAL 15CM ASS"/>
    <n v="16"/>
    <n v="33.5"/>
    <n v="536"/>
    <n v="310014.65000000008"/>
    <x v="11"/>
  </r>
  <r>
    <m/>
    <x v="189"/>
    <s v="Invoice"/>
    <s v="88466"/>
    <s v="BUILDERS WAREHOUSE:BLOEMFONTEIN"/>
    <s v="COLOUR POT PERENNIAL 15CM ASS"/>
    <n v="48"/>
    <n v="33.5"/>
    <n v="1608"/>
    <n v="311622.65000000008"/>
    <x v="11"/>
  </r>
  <r>
    <m/>
    <x v="189"/>
    <s v="Invoice"/>
    <s v="88468"/>
    <s v="BUILDERS WAREHOUSE:THOHOYANDOU"/>
    <s v="COLOUR POT PERENNIAL 15CM ASS"/>
    <n v="42"/>
    <n v="41.5"/>
    <n v="1743"/>
    <n v="313365.65000000008"/>
    <x v="11"/>
  </r>
  <r>
    <m/>
    <x v="310"/>
    <s v="Invoice"/>
    <s v="88458"/>
    <s v="BUILDERS WAREHOUSE:BOKSBURG (NEW)"/>
    <s v="COLOUR POT PERENNIAL 15CM ASS"/>
    <n v="40"/>
    <n v="33.5"/>
    <n v="1340"/>
    <n v="314705.65000000008"/>
    <x v="11"/>
  </r>
  <r>
    <m/>
    <x v="190"/>
    <s v="Invoice"/>
    <s v="88481"/>
    <s v="BUILDERS WAREHOUSE:LYNNWOOD"/>
    <s v="COLOUR POT PERENNIAL 15CM ASS"/>
    <n v="40"/>
    <n v="33.5"/>
    <n v="1340"/>
    <n v="316045.65000000008"/>
    <x v="11"/>
  </r>
  <r>
    <m/>
    <x v="190"/>
    <s v="Invoice"/>
    <s v="88487"/>
    <s v="BUILDERS WAREHOUSE:SILVERLAKES"/>
    <s v="COLOUR POT PERENNIAL 15CM ASS"/>
    <n v="10"/>
    <n v="33.5"/>
    <n v="335"/>
    <n v="316380.65000000008"/>
    <x v="11"/>
  </r>
  <r>
    <m/>
    <x v="190"/>
    <s v="Invoice"/>
    <s v="88523"/>
    <s v="BUILDERS WAREHOUSE:BETHLEHEM"/>
    <s v="COLOUR POT PERENNIAL 15CM ASS"/>
    <n v="64"/>
    <n v="33.5"/>
    <n v="2144"/>
    <n v="318524.65000000008"/>
    <x v="11"/>
  </r>
  <r>
    <m/>
    <x v="191"/>
    <s v="Invoice"/>
    <s v="88548"/>
    <s v="BUILDERS WAREHOUSE:NORTHMEAD"/>
    <s v="COLOUR POT PERENNIAL 15CM ASS"/>
    <n v="32"/>
    <n v="33.5"/>
    <n v="1072"/>
    <n v="319596.65000000008"/>
    <x v="11"/>
  </r>
  <r>
    <m/>
    <x v="217"/>
    <s v="Invoice"/>
    <s v="88533"/>
    <s v="BUILDERS WAREHOUSE:GREENSTONE"/>
    <s v="COLOUR POT PERENNIAL 15CM ASS"/>
    <n v="40"/>
    <n v="33.5"/>
    <n v="1340"/>
    <n v="320936.65000000008"/>
    <x v="11"/>
  </r>
  <r>
    <m/>
    <x v="217"/>
    <s v="Invoice"/>
    <s v="88543"/>
    <s v="TINKY'S GARDENS"/>
    <s v="COLOUR POT PERENNIAL 15CM ASS"/>
    <n v="24"/>
    <n v="40.99"/>
    <n v="983.76"/>
    <n v="321920.41000000009"/>
    <x v="11"/>
  </r>
  <r>
    <m/>
    <x v="219"/>
    <s v="Invoice"/>
    <s v="88578"/>
    <s v="BUILDERS WAREHOUSE:WOODLANDS"/>
    <s v="COLOUR POT PERENNIAL 15CM ASS"/>
    <n v="40"/>
    <n v="33.5"/>
    <n v="1340"/>
    <n v="323260.41000000009"/>
    <x v="11"/>
  </r>
  <r>
    <m/>
    <x v="219"/>
    <s v="Invoice"/>
    <s v="88579"/>
    <s v="BUILDERS WAREHOUSE:WONDER PARK"/>
    <s v="COLOUR POT PERENNIAL 15CM ASS"/>
    <n v="30"/>
    <n v="33.5"/>
    <n v="1005"/>
    <n v="324265.41000000009"/>
    <x v="11"/>
  </r>
  <r>
    <m/>
    <x v="219"/>
    <s v="Invoice"/>
    <s v="88581"/>
    <s v="BUILDERS WAREHOUSE:SILVERLAKES"/>
    <s v="COLOUR POT PERENNIAL 15CM ASS"/>
    <n v="40"/>
    <n v="33.5"/>
    <n v="1340"/>
    <n v="325605.41000000009"/>
    <x v="11"/>
  </r>
  <r>
    <m/>
    <x v="219"/>
    <s v="Invoice"/>
    <s v="88582"/>
    <s v="BUILDERS WAREHOUSE:CEDAR SQUARE"/>
    <s v="COLOUR POT PERENNIAL 15CM ASS"/>
    <n v="40"/>
    <n v="33.5"/>
    <n v="1340"/>
    <n v="326945.41000000009"/>
    <x v="11"/>
  </r>
  <r>
    <m/>
    <x v="219"/>
    <s v="Invoice"/>
    <s v="88583"/>
    <s v="BUILDERS WAREHOUSE:GEZINA NEW"/>
    <s v="COLOUR POT PERENNIAL 15CM ASS"/>
    <n v="40"/>
    <n v="33.5"/>
    <n v="1340"/>
    <n v="328285.41000000009"/>
    <x v="11"/>
  </r>
  <r>
    <m/>
    <x v="219"/>
    <s v="Invoice"/>
    <s v="88587"/>
    <s v="BUILDERS WAREHOUSE:RUSTENBURG"/>
    <s v="COLOUR POT PERENNIAL 15CM ASS"/>
    <n v="40"/>
    <n v="33.5"/>
    <n v="1340"/>
    <n v="329625.41000000009"/>
    <x v="11"/>
  </r>
  <r>
    <m/>
    <x v="219"/>
    <s v="Invoice"/>
    <s v="88588"/>
    <s v="BUILDERS WAREHOUSE:GLEN EAGLES"/>
    <s v="COLOUR POT PERENNIAL 15CM ASS"/>
    <n v="40"/>
    <n v="33.5"/>
    <n v="1340"/>
    <n v="330965.41000000009"/>
    <x v="11"/>
  </r>
  <r>
    <m/>
    <x v="219"/>
    <s v="Invoice"/>
    <s v="88590"/>
    <s v="BUILDERS WAREHOUSE:ERASMUS PARK"/>
    <s v="COLOUR POT PERENNIAL 15CM ASS"/>
    <n v="20"/>
    <n v="33.5"/>
    <n v="670"/>
    <n v="331635.41000000009"/>
    <x v="11"/>
  </r>
  <r>
    <m/>
    <x v="219"/>
    <s v="Invoice"/>
    <s v="88591"/>
    <s v="BUILDERS WAREHOUSE:BRYANSTON"/>
    <s v="COLOUR POT PERENNIAL 15CM ASS"/>
    <n v="20"/>
    <n v="33.5"/>
    <n v="670"/>
    <n v="332305.41000000009"/>
    <x v="11"/>
  </r>
  <r>
    <m/>
    <x v="219"/>
    <s v="Invoice"/>
    <s v="88592"/>
    <s v="BUILDERS WAREHOUSE:RIVONIA"/>
    <s v="COLOUR POT PERENNIAL 15CM ASS"/>
    <n v="50"/>
    <n v="33.5"/>
    <n v="1675"/>
    <n v="333980.41000000009"/>
    <x v="11"/>
  </r>
  <r>
    <m/>
    <x v="219"/>
    <s v="Invoice"/>
    <s v="88593"/>
    <s v="BUILDERS WAREHOUSE:CHERRY LANE"/>
    <s v="COLOUR POT PERENNIAL 15CM ASS"/>
    <n v="60"/>
    <n v="33.5"/>
    <n v="2010"/>
    <n v="335990.41000000009"/>
    <x v="11"/>
  </r>
  <r>
    <m/>
    <x v="192"/>
    <s v="Invoice"/>
    <s v="88610"/>
    <s v="BUILDERS WAREHOUSE:CENTURION"/>
    <s v="COLOUR POT PERENNIAL 15CM ASS"/>
    <n v="40"/>
    <n v="33.5"/>
    <n v="1340"/>
    <n v="337330.41000000009"/>
    <x v="11"/>
  </r>
  <r>
    <m/>
    <x v="192"/>
    <s v="Invoice"/>
    <s v="88611"/>
    <s v="BUILDERS WAREHOUSE:CRAIGHALL PARK"/>
    <s v="COLOUR POT PERENNIAL 15CM ASS"/>
    <n v="20"/>
    <n v="33.5"/>
    <n v="670"/>
    <n v="338000.41000000009"/>
    <x v="11"/>
  </r>
  <r>
    <m/>
    <x v="192"/>
    <s v="Invoice"/>
    <s v="88615"/>
    <s v="BUILDERS WAREHOUSE:KLERKSDORP"/>
    <s v="COLOUR POT PERENNIAL 15CM ASS"/>
    <n v="40"/>
    <n v="33.5"/>
    <n v="1340"/>
    <n v="339340.41000000009"/>
    <x v="11"/>
  </r>
  <r>
    <m/>
    <x v="192"/>
    <s v="Invoice"/>
    <s v="88616"/>
    <s v="BUILDERS WAREHOUSE:SOUTHGATE"/>
    <s v="COLOUR POT PERENNIAL 15CM ASS"/>
    <n v="20"/>
    <n v="33.5"/>
    <n v="670"/>
    <n v="340010.41000000009"/>
    <x v="11"/>
  </r>
  <r>
    <m/>
    <x v="192"/>
    <s v="Invoice"/>
    <s v="88617"/>
    <s v="FH CHAMBERLAIN TRADING (PTY) LTD:SILVER LAKES"/>
    <s v="COLOUR POT PERENNIAL 15CM ASS"/>
    <n v="30"/>
    <n v="31.85"/>
    <n v="955.5"/>
    <n v="340965.91000000009"/>
    <x v="11"/>
  </r>
  <r>
    <m/>
    <x v="254"/>
    <s v="Invoice"/>
    <s v="88594"/>
    <s v="BUILDERS WAREHOUSE:ZAMBEZI"/>
    <s v="COLOUR POT PERENNIAL 15CM ASS"/>
    <n v="40"/>
    <n v="33.5"/>
    <n v="1340"/>
    <n v="342305.91000000009"/>
    <x v="11"/>
  </r>
  <r>
    <m/>
    <x v="254"/>
    <s v="Invoice"/>
    <s v="88618"/>
    <s v="BUILDERS WAREHOUSE:GREENSTONE"/>
    <s v="COLOUR POT PERENNIAL 15CM ASS"/>
    <n v="40"/>
    <n v="33.5"/>
    <n v="1340"/>
    <n v="343645.91000000009"/>
    <x v="11"/>
  </r>
  <r>
    <m/>
    <x v="254"/>
    <s v="Invoice"/>
    <s v="88625"/>
    <s v="BUILDERS WAREHOUSE:KEMPTON PARK"/>
    <s v="COLOUR POT PERENNIAL 15CM ASS"/>
    <n v="40"/>
    <n v="33.5"/>
    <n v="1340"/>
    <n v="344985.91000000009"/>
    <x v="11"/>
  </r>
  <r>
    <m/>
    <x v="254"/>
    <s v="Invoice"/>
    <s v="88626"/>
    <s v="BUILDERS WAREHOUSE:BEDFORDVIEW"/>
    <s v="COLOUR POT PERENNIAL 15CM ASS"/>
    <n v="40"/>
    <n v="33.5"/>
    <n v="1340"/>
    <n v="346325.91000000009"/>
    <x v="11"/>
  </r>
  <r>
    <m/>
    <x v="255"/>
    <s v="Invoice"/>
    <s v="88638"/>
    <s v="BUILDERS WAREHOUSE:NEWMARKET"/>
    <s v="COLOUR POT PERENNIAL 15CM ASS"/>
    <n v="40"/>
    <n v="33.5"/>
    <n v="1340"/>
    <n v="347665.91000000009"/>
    <x v="11"/>
  </r>
  <r>
    <m/>
    <x v="255"/>
    <s v="Invoice"/>
    <s v="88641"/>
    <s v="BUILDERS WAREHOUSE:BOKSBURG (NEW)"/>
    <s v="COLOUR POT PERENNIAL 15CM ASS"/>
    <n v="30"/>
    <n v="33.5"/>
    <n v="1005"/>
    <n v="348670.91000000009"/>
    <x v="11"/>
  </r>
  <r>
    <m/>
    <x v="255"/>
    <s v="Invoice"/>
    <s v="88645"/>
    <s v="BUILDERS WAREHOUSE:NORTHRIDING"/>
    <s v="COLOUR POT PERENNIAL 15CM ASS"/>
    <n v="40"/>
    <n v="33.5"/>
    <n v="1340"/>
    <n v="350010.91000000009"/>
    <x v="11"/>
  </r>
  <r>
    <m/>
    <x v="255"/>
    <s v="Invoice"/>
    <s v="88651"/>
    <s v="AGRI 2 MARKET"/>
    <s v="COLOUR POT PERENNIAL 15CM ASS"/>
    <n v="150"/>
    <n v="26.25"/>
    <n v="3937.5"/>
    <n v="353948.41000000009"/>
    <x v="11"/>
  </r>
  <r>
    <m/>
    <x v="255"/>
    <s v="Invoice"/>
    <s v="88656"/>
    <s v="BUILDERS WAREHOUSE:NELSPRUIT"/>
    <s v="COLOUR POT PERENNIAL 15CM ASS"/>
    <n v="24"/>
    <n v="33.5"/>
    <n v="804"/>
    <n v="354752.41000000009"/>
    <x v="11"/>
  </r>
  <r>
    <m/>
    <x v="255"/>
    <s v="Invoice"/>
    <s v="88659"/>
    <s v="BUILDERS WAREHOUSE:THOHOYANDOU"/>
    <s v="COLOUR POT PERENNIAL 15CM ASS"/>
    <n v="48"/>
    <n v="33.5"/>
    <n v="1608"/>
    <n v="356360.41000000009"/>
    <x v="11"/>
  </r>
  <r>
    <m/>
    <x v="193"/>
    <s v="Invoice"/>
    <s v="88664"/>
    <s v="BUILDERS WAREHOUSE:RASLOUW"/>
    <s v="COLOUR POT PERENNIAL 15CM ASS"/>
    <n v="16"/>
    <n v="33.5"/>
    <n v="536"/>
    <n v="356896.41000000009"/>
    <x v="11"/>
  </r>
  <r>
    <m/>
    <x v="193"/>
    <s v="Invoice"/>
    <s v="88676"/>
    <s v="BUILDERS WAREHOUSE:RUSTENBURG"/>
    <s v="COLOUR POT PERENNIAL 15CM ASS"/>
    <n v="80"/>
    <n v="33.5"/>
    <n v="2680"/>
    <n v="359576.41000000009"/>
    <x v="11"/>
  </r>
  <r>
    <m/>
    <x v="193"/>
    <s v="Invoice"/>
    <s v="88690"/>
    <s v="BUILDERS WAREHOUSE:MAFIKENG"/>
    <s v="COLOUR POT PERENNIAL 15CM ASS"/>
    <n v="20"/>
    <n v="48.75"/>
    <n v="975"/>
    <n v="360551.41000000009"/>
    <x v="11"/>
  </r>
  <r>
    <m/>
    <x v="193"/>
    <s v="Invoice"/>
    <s v="88691"/>
    <s v="BUILDERS WAREHOUSE:BLOEMFONTEIN"/>
    <s v="COLOUR POT PERENNIAL 15CM ASS"/>
    <n v="108"/>
    <n v="33.5"/>
    <n v="3618"/>
    <n v="364169.41000000009"/>
    <x v="11"/>
  </r>
  <r>
    <m/>
    <x v="193"/>
    <s v="Invoice"/>
    <s v="88695"/>
    <s v="IRON POINT SUPPLIERS PTY LTD T/A CONCRETE GALLERIA"/>
    <s v="COLOUR POT PERENNIAL 15CM ASS"/>
    <n v="9"/>
    <n v="25"/>
    <n v="225"/>
    <n v="364394.41000000009"/>
    <x v="11"/>
  </r>
  <r>
    <m/>
    <x v="311"/>
    <s v="Invoice"/>
    <s v="88697"/>
    <s v="ECKARDS GARDEN PAVILION"/>
    <s v="MIDRANGE 15CM ASS"/>
    <n v="50"/>
    <n v="32.950000000000003"/>
    <n v="1647.5"/>
    <n v="366041.91000000009"/>
    <x v="11"/>
  </r>
  <r>
    <m/>
    <x v="256"/>
    <s v="Invoice"/>
    <s v="88712"/>
    <s v="BUILDERS WAREHOUSE:ROBINDALE"/>
    <s v="COLOUR POT PERENNIAL 15CM ASS"/>
    <n v="20"/>
    <n v="33.5"/>
    <n v="670"/>
    <n v="366711.91000000009"/>
    <x v="11"/>
  </r>
  <r>
    <m/>
    <x v="256"/>
    <s v="Invoice"/>
    <s v="88714"/>
    <s v="BUILDERS WAREHOUSE:KLERKSDORP"/>
    <s v="COLOUR POT PERENNIAL 15CM ASS"/>
    <n v="20"/>
    <n v="33.5"/>
    <n v="670"/>
    <n v="367381.91000000009"/>
    <x v="11"/>
  </r>
  <r>
    <m/>
    <x v="256"/>
    <s v="Invoice"/>
    <s v="88825"/>
    <s v="BUILDERS WAREHOUSE:NEWCASTLE"/>
    <s v="COLOUR POT PERENNIAL 15CM ASS"/>
    <n v="144"/>
    <n v="33.5"/>
    <n v="4824"/>
    <n v="372205.91000000009"/>
    <x v="11"/>
  </r>
  <r>
    <m/>
    <x v="194"/>
    <s v="Invoice"/>
    <s v="88727"/>
    <s v="BUILDERS WAREHOUSE:SUNWARD PARK"/>
    <s v="COLOUR POT PERENNIAL 15CM ASS"/>
    <n v="40"/>
    <n v="33.5"/>
    <n v="1340"/>
    <n v="373545.91000000009"/>
    <x v="11"/>
  </r>
  <r>
    <m/>
    <x v="194"/>
    <s v="Invoice"/>
    <s v="88729"/>
    <s v="BUILDERS WAREHOUSE:EDENVALE"/>
    <s v="COLOUR POT PERENNIAL 15CM ASS"/>
    <n v="90"/>
    <n v="33.5"/>
    <n v="3015"/>
    <n v="376560.91000000009"/>
    <x v="11"/>
  </r>
  <r>
    <m/>
    <x v="194"/>
    <s v="Invoice"/>
    <s v="88730"/>
    <s v="BUILDERS WAREHOUSE:NEWMARKET"/>
    <s v="COLOUR POT PERENNIAL 15CM ASS"/>
    <n v="55"/>
    <n v="33.5"/>
    <n v="1842.5"/>
    <n v="378403.41000000009"/>
    <x v="11"/>
  </r>
  <r>
    <m/>
    <x v="194"/>
    <s v="Invoice"/>
    <s v="88731"/>
    <s v="THYME SQUARE"/>
    <s v="COLOUR POT PERENNIAL 15CM ASS"/>
    <n v="8"/>
    <n v="38.799999999999997"/>
    <n v="310.39999999999998"/>
    <n v="378713.81000000011"/>
    <x v="11"/>
  </r>
  <r>
    <m/>
    <x v="194"/>
    <s v="Invoice"/>
    <s v="88736"/>
    <s v="BUILDERS WAREHOUSE:MIDRAND"/>
    <s v="COLOUR POT PERENNIAL 15CM ASS"/>
    <n v="80"/>
    <n v="33.5"/>
    <n v="2680"/>
    <n v="381393.81000000011"/>
    <x v="11"/>
  </r>
  <r>
    <m/>
    <x v="257"/>
    <s v="Invoice"/>
    <s v="88266"/>
    <s v="BUILDERS WAREHOUSE:VEREENIGING"/>
    <s v="COLOUR POT PERENNIAL 15CM ASS"/>
    <n v="40"/>
    <n v="33.5"/>
    <n v="1340"/>
    <n v="382733.81000000011"/>
    <x v="11"/>
  </r>
  <r>
    <m/>
    <x v="288"/>
    <s v="Invoice"/>
    <s v="88747"/>
    <s v="BUILDERS WAREHOUSE:GEZINA NEW"/>
    <s v="COLOUR POT PERENNIAL 15CM ASS"/>
    <n v="40"/>
    <n v="33.5"/>
    <n v="1340"/>
    <n v="384073.81000000011"/>
    <x v="11"/>
  </r>
  <r>
    <m/>
    <x v="288"/>
    <s v="Invoice"/>
    <s v="88757"/>
    <s v="BUILDERS WAREHOUSE:RIVONIA"/>
    <s v="COLOUR POT PERENNIAL 15CM ASS"/>
    <n v="40"/>
    <n v="33.5"/>
    <n v="1340"/>
    <n v="385413.81000000011"/>
    <x v="11"/>
  </r>
  <r>
    <m/>
    <x v="195"/>
    <s v="Invoice"/>
    <s v="88776"/>
    <s v="BUILDERS WAREHOUSE:CRAIGHALL PARK"/>
    <s v="COLOUR POT PERENNIAL 15CM ASS"/>
    <n v="20"/>
    <n v="33.5"/>
    <n v="670"/>
    <n v="386083.81000000011"/>
    <x v="11"/>
  </r>
  <r>
    <m/>
    <x v="195"/>
    <s v="Invoice"/>
    <s v="88778"/>
    <s v="BUILDERS WAREHOUSE:SOUTHGATE"/>
    <s v="COLOUR POT PERENNIAL 15CM ASS"/>
    <n v="30"/>
    <n v="33.5"/>
    <n v="1005"/>
    <n v="387088.81000000011"/>
    <x v="11"/>
  </r>
  <r>
    <m/>
    <x v="195"/>
    <s v="Invoice"/>
    <s v="88780"/>
    <s v="BUILDERS WAREHOUSE:LAMBTON"/>
    <s v="COLOUR POT PERENNIAL 15CM ASS"/>
    <n v="30"/>
    <n v="33.5"/>
    <n v="1005"/>
    <n v="388093.81000000011"/>
    <x v="11"/>
  </r>
  <r>
    <m/>
    <x v="195"/>
    <s v="Invoice"/>
    <s v="88901"/>
    <s v="CASH SALE"/>
    <s v="BEGONIA SPECIAL 15CM"/>
    <n v="10"/>
    <n v="29"/>
    <n v="290"/>
    <n v="388383.81000000011"/>
    <x v="13"/>
  </r>
  <r>
    <m/>
    <x v="289"/>
    <s v="Invoice"/>
    <s v="88790"/>
    <s v="BUILDERS WAREHOUSE:NORTHRIDING"/>
    <s v="COLOUR POT PERENNIAL 15CM ASS"/>
    <n v="40"/>
    <n v="33.5"/>
    <n v="1340"/>
    <n v="389723.81000000011"/>
    <x v="11"/>
  </r>
  <r>
    <m/>
    <x v="289"/>
    <s v="Invoice"/>
    <s v="88791"/>
    <s v="BUILDERS WAREHOUSE:STRUBENS VALLEY"/>
    <s v="COLOUR POT PERENNIAL 15CM ASS"/>
    <n v="40"/>
    <n v="33.5"/>
    <n v="1340"/>
    <n v="391063.81000000011"/>
    <x v="11"/>
  </r>
  <r>
    <m/>
    <x v="289"/>
    <s v="Invoice"/>
    <s v="88792"/>
    <s v="BUILDERS WAREHOUSE:NOORDHEUWEL"/>
    <s v="COLOUR POT PERENNIAL 15CM ASS"/>
    <n v="40"/>
    <n v="33.5"/>
    <n v="1340"/>
    <n v="392403.81000000011"/>
    <x v="11"/>
  </r>
  <r>
    <m/>
    <x v="289"/>
    <s v="Invoice"/>
    <s v="88797"/>
    <s v="BUILDERS WAREHOUSE:GREENSTONE"/>
    <s v="COLOUR POT PERENNIAL 15CM ASS"/>
    <n v="20"/>
    <n v="33.5"/>
    <n v="670"/>
    <n v="393073.81000000011"/>
    <x v="11"/>
  </r>
  <r>
    <m/>
    <x v="289"/>
    <s v="Invoice"/>
    <s v="88803"/>
    <s v="BUILDERS WAREHOUSE:BETHLEHEM"/>
    <s v="COLOUR POT PERENNIAL 15CM ASS  349088"/>
    <n v="48"/>
    <n v="33.5"/>
    <n v="1608"/>
    <n v="394681.81000000011"/>
    <x v="11"/>
  </r>
  <r>
    <m/>
    <x v="289"/>
    <s v="Invoice"/>
    <s v="88826"/>
    <s v="BUILDERS WAREHOUSE:NEWCASTLE"/>
    <s v="COLOUR POT PERENNIAL 15CM ASS"/>
    <n v="144"/>
    <n v="33.5"/>
    <n v="4824"/>
    <n v="399505.81000000011"/>
    <x v="11"/>
  </r>
  <r>
    <m/>
    <x v="196"/>
    <s v="Invoice"/>
    <s v="88813"/>
    <s v="BUILDERS WAREHOUSE:EDENVALE"/>
    <s v="COLOUR POT PERENNIAL 15CM ASS"/>
    <n v="40"/>
    <n v="33.5"/>
    <n v="1340"/>
    <n v="400845.81000000011"/>
    <x v="11"/>
  </r>
  <r>
    <m/>
    <x v="196"/>
    <s v="Invoice"/>
    <s v="88835"/>
    <s v="BUILDERS WAREHOUSE:NELSPRUIT"/>
    <s v="COLOUR POT PERENNIAL 15CM ASS"/>
    <n v="89"/>
    <n v="33.5"/>
    <n v="2981.5"/>
    <n v="403827.31000000011"/>
    <x v="11"/>
  </r>
  <r>
    <m/>
    <x v="258"/>
    <s v="Invoice"/>
    <s v="88820"/>
    <s v="BUILDERS WAREHOUSE:GLEN EAGLES"/>
    <s v="COLOUR POT PERENNIAL 15CM ASS"/>
    <n v="10"/>
    <n v="33.5"/>
    <n v="335"/>
    <n v="404162.31000000011"/>
    <x v="11"/>
  </r>
  <r>
    <m/>
    <x v="312"/>
    <s v="Invoice"/>
    <s v="88836"/>
    <s v="SWEET THORN LANDSCAPES"/>
    <s v="COLOUR POT PERENNIAL 15CM ASS"/>
    <n v="30"/>
    <n v="32.950000000000003"/>
    <n v="988.5"/>
    <n v="405150.81000000011"/>
    <x v="11"/>
  </r>
  <r>
    <m/>
    <x v="273"/>
    <s v="Invoice"/>
    <s v="88837"/>
    <s v="BUILDERS WAREHOUSE:ZAMBEZI"/>
    <s v="COLOUR POT PERENNIAL 15CM ASS"/>
    <n v="70"/>
    <n v="25.5"/>
    <n v="1785"/>
    <n v="406935.81000000011"/>
    <x v="11"/>
  </r>
  <r>
    <m/>
    <x v="273"/>
    <s v="Invoice"/>
    <s v="88840"/>
    <s v="BUILDERS WAREHOUSE:WONDER PARK"/>
    <s v="COLOUR POT PERENNIAL 15CM ASS"/>
    <n v="20"/>
    <n v="33.5"/>
    <n v="670"/>
    <n v="407605.81000000011"/>
    <x v="11"/>
  </r>
  <r>
    <m/>
    <x v="273"/>
    <s v="Invoice"/>
    <s v="88843"/>
    <s v="BUILDERS WAREHOUSE:WOODLANDS"/>
    <s v="COLOUR POT PERENNIAL 15CM ASS"/>
    <n v="40"/>
    <n v="33.5"/>
    <n v="1340"/>
    <n v="408945.81000000011"/>
    <x v="11"/>
  </r>
  <r>
    <m/>
    <x v="273"/>
    <s v="Invoice"/>
    <s v="88845"/>
    <s v="BUILDERS WAREHOUSE:GLEN EAGLES"/>
    <s v="COLOUR POT PERENNIAL 15CM ASS"/>
    <n v="32"/>
    <n v="33.5"/>
    <n v="1072"/>
    <n v="410017.81000000011"/>
    <x v="11"/>
  </r>
  <r>
    <m/>
    <x v="273"/>
    <s v="Invoice"/>
    <s v="88849"/>
    <s v="BUILDERS WAREHOUSE:RUSTENBURG"/>
    <s v="COLOUR POT PERENNIAL 15CM ASS"/>
    <n v="40"/>
    <n v="33.5"/>
    <n v="1340"/>
    <n v="411357.81000000011"/>
    <x v="11"/>
  </r>
  <r>
    <m/>
    <x v="259"/>
    <s v="Invoice"/>
    <s v="88876"/>
    <s v="BUILDERS WAREHOUSE:KLERKSDORP"/>
    <s v="COLOUR POT PERENNIAL 15CM ASS"/>
    <n v="64"/>
    <n v="33.5"/>
    <n v="2144"/>
    <n v="413501.81000000011"/>
    <x v="11"/>
  </r>
  <r>
    <m/>
    <x v="260"/>
    <s v="Invoice"/>
    <s v="88887"/>
    <s v="BUILDERS WAREHOUSE:NORWOOD"/>
    <s v="COLOUR POT PERENNIAL 15CM ASS"/>
    <n v="32"/>
    <n v="33.5"/>
    <n v="1072"/>
    <n v="414573.81000000011"/>
    <x v="11"/>
  </r>
  <r>
    <m/>
    <x v="260"/>
    <s v="Invoice"/>
    <s v="88889"/>
    <s v="BUILDERS WAREHOUSE:KEMPTON PARK"/>
    <s v="COLOUR POT PERENNIAL 15CM ASS"/>
    <n v="40"/>
    <n v="33.5"/>
    <n v="1340"/>
    <n v="415913.81000000011"/>
    <x v="11"/>
  </r>
  <r>
    <m/>
    <x v="260"/>
    <s v="Invoice"/>
    <s v="88895"/>
    <s v="LITTLE AUSTRIA"/>
    <s v="COLOUR POT PERENNIAL 15CM ASS"/>
    <n v="8"/>
    <n v="21.2"/>
    <n v="169.6"/>
    <n v="416083.41000000009"/>
    <x v="11"/>
  </r>
  <r>
    <m/>
    <x v="197"/>
    <s v="Invoice"/>
    <s v="88903"/>
    <s v="BUILDERS WAREHOUSE:NEWMARKET"/>
    <s v="COLOUR POT PERENNIAL 15CM ASS"/>
    <n v="26"/>
    <n v="33.5"/>
    <n v="871"/>
    <n v="416954.41000000009"/>
    <x v="11"/>
  </r>
  <r>
    <m/>
    <x v="197"/>
    <s v="Invoice"/>
    <s v="88909"/>
    <s v="BUILDERS WAREHOUSE:GLEN EAGLES"/>
    <s v="COLOUR POT PERENNIAL 15CM ASS"/>
    <n v="16"/>
    <n v="33.5"/>
    <n v="536"/>
    <n v="417490.41000000009"/>
    <x v="11"/>
  </r>
  <r>
    <m/>
    <x v="197"/>
    <s v="Invoice"/>
    <s v="88910"/>
    <s v="BUILDERS WAREHOUSE:BRYANSTON"/>
    <s v="COLOUR POT PERENNIAL 15CM ASS"/>
    <n v="10"/>
    <n v="33.5"/>
    <n v="335"/>
    <n v="417825.41000000009"/>
    <x v="11"/>
  </r>
  <r>
    <m/>
    <x v="197"/>
    <s v="Invoice"/>
    <s v="88918"/>
    <s v="GREENSIDE KWEKERY"/>
    <s v="COLOUR POT PERENNIAL 15CM ASS"/>
    <n v="16"/>
    <n v="32.950000000000003"/>
    <n v="527.20000000000005"/>
    <n v="418352.6100000001"/>
    <x v="11"/>
  </r>
  <r>
    <m/>
    <x v="197"/>
    <s v="Invoice"/>
    <s v="88919"/>
    <s v="BUILDERS WAREHOUSE:BLOEMFONTEIN"/>
    <s v="COLOUR POT PERENNIAL 15CM ASS"/>
    <n v="160"/>
    <n v="33.5"/>
    <n v="5360"/>
    <n v="423712.6100000001"/>
    <x v="11"/>
  </r>
  <r>
    <m/>
    <x v="197"/>
    <s v="Invoice"/>
    <s v="88920"/>
    <s v="BUILDERS WAREHOUSE:MAFIKENG"/>
    <s v="COLOUR POT PERENNIAL 15CM ASS"/>
    <n v="120"/>
    <n v="33.5"/>
    <n v="4020"/>
    <n v="427732.6100000001"/>
    <x v="11"/>
  </r>
  <r>
    <m/>
    <x v="198"/>
    <s v="Invoice"/>
    <s v="88932"/>
    <s v="BUILDERS WAREHOUSE:RUSTENBURG"/>
    <s v="COLOUR POT PERENNIAL 15CM ASS"/>
    <n v="32"/>
    <n v="33.5"/>
    <n v="1072"/>
    <n v="428804.6100000001"/>
    <x v="11"/>
  </r>
  <r>
    <m/>
    <x v="220"/>
    <s v="Invoice"/>
    <s v="88958"/>
    <s v="BUILDERS WAREHOUSE:KLERKSDORP"/>
    <s v="COLOUR POT PERENNIAL 15CM ASS"/>
    <n v="16"/>
    <n v="33.5"/>
    <n v="536"/>
    <n v="429340.6100000001"/>
    <x v="11"/>
  </r>
  <r>
    <m/>
    <x v="261"/>
    <s v="Invoice"/>
    <s v="88989"/>
    <s v="BUILDERS WAREHOUSE:NEWCASTLE"/>
    <s v="COLOUR POT PERENNIAL 15CM ASS"/>
    <n v="128"/>
    <n v="33.5"/>
    <n v="4288"/>
    <n v="433628.6100000001"/>
    <x v="11"/>
  </r>
  <r>
    <m/>
    <x v="199"/>
    <s v="Invoice"/>
    <s v="88971"/>
    <s v="BUILDERS WAREHOUSE:HARTEBEESPOORT"/>
    <s v="COLOUR POT PERENNIAL 15CM ASS"/>
    <n v="16"/>
    <n v="33.5"/>
    <n v="536"/>
    <n v="434164.6100000001"/>
    <x v="11"/>
  </r>
  <r>
    <m/>
    <x v="199"/>
    <s v="Invoice"/>
    <s v="88975"/>
    <s v="BUILDERS WAREHOUSE:CARNIVAL MALL"/>
    <s v="COLOUR POT PERENNIAL 15CM ASS"/>
    <n v="32"/>
    <n v="33.5"/>
    <n v="1072"/>
    <n v="435236.6100000001"/>
    <x v="11"/>
  </r>
  <r>
    <m/>
    <x v="199"/>
    <s v="Invoice"/>
    <s v="88985"/>
    <s v="BUILDERS WAREHOUSE:GLEN EAGLES"/>
    <s v="COLOUR POT PERENNIAL 15CM ASS"/>
    <n v="60"/>
    <n v="33.5"/>
    <n v="2010"/>
    <n v="437246.6100000001"/>
    <x v="11"/>
  </r>
  <r>
    <m/>
    <x v="200"/>
    <s v="Invoice"/>
    <s v="89004"/>
    <s v="BUILDERS WAREHOUSE:ZAMBEZI"/>
    <s v="COLOUR POT PERENNIAL 15CM ASS"/>
    <n v="60"/>
    <n v="33.5"/>
    <n v="2010"/>
    <n v="439256.6100000001"/>
    <x v="11"/>
  </r>
  <r>
    <m/>
    <x v="200"/>
    <s v="Invoice"/>
    <s v="89005"/>
    <s v="BUILDERS WAREHOUSE:RASLOUW"/>
    <s v="COLOUR POT PERENNIAL 15CM ASS"/>
    <n v="32"/>
    <n v="33.5"/>
    <n v="1072"/>
    <n v="440328.6100000001"/>
    <x v="11"/>
  </r>
  <r>
    <m/>
    <x v="200"/>
    <s v="Invoice"/>
    <s v="89012"/>
    <s v="BUILDERS WAREHOUSE:RIVONIA"/>
    <s v="COLOUR POT PERENNIAL 15CM ASS"/>
    <n v="32"/>
    <n v="33.5"/>
    <n v="1072"/>
    <n v="441400.6100000001"/>
    <x v="11"/>
  </r>
  <r>
    <m/>
    <x v="200"/>
    <s v="Invoice"/>
    <s v="89013"/>
    <s v="BUILDERS WAREHOUSE:BRYANSTON"/>
    <s v="COLOUR POT PERENNIAL 15CM ASS"/>
    <n v="16"/>
    <n v="33.5"/>
    <n v="536"/>
    <n v="441936.6100000001"/>
    <x v="11"/>
  </r>
  <r>
    <m/>
    <x v="200"/>
    <s v="Invoice"/>
    <s v="89014"/>
    <s v="BUILDERS WAREHOUSE:LYNNWOOD"/>
    <s v="COLOUR POT PERENNIAL 15CM ASS"/>
    <n v="32"/>
    <n v="33.5"/>
    <n v="1072"/>
    <n v="443008.6100000001"/>
    <x v="11"/>
  </r>
  <r>
    <m/>
    <x v="200"/>
    <s v="Invoice"/>
    <s v="89015"/>
    <s v="BUILDERS WAREHOUSE:SILVERLAKES"/>
    <s v="COLOUR POT PERENNIAL 15CM ASS"/>
    <n v="32"/>
    <n v="33.5"/>
    <n v="1072"/>
    <n v="444080.6100000001"/>
    <x v="11"/>
  </r>
  <r>
    <m/>
    <x v="200"/>
    <s v="Invoice"/>
    <s v="89024"/>
    <s v="BUILDERS WAREHOUSE:CHERRY LANE"/>
    <s v="COLOUR POT PERENNIAL 15CM ASS"/>
    <n v="20"/>
    <n v="33.5"/>
    <n v="670"/>
    <n v="444750.6100000001"/>
    <x v="11"/>
  </r>
  <r>
    <m/>
    <x v="200"/>
    <s v="Invoice"/>
    <s v="89049"/>
    <s v="BUILDERS WAREHOUSE:SECUNDA"/>
    <s v="COLOUR POT PERENNIAL 15CM ASS"/>
    <n v="32"/>
    <n v="33.5"/>
    <n v="1072"/>
    <n v="445822.6100000001"/>
    <x v="11"/>
  </r>
  <r>
    <m/>
    <x v="221"/>
    <s v="Invoice"/>
    <s v="89041"/>
    <s v="BUILDERS WAREHOUSE:CRAIGHALL PARK"/>
    <s v="COLOUR POT PERENNIAL 15CM ASS"/>
    <n v="20"/>
    <n v="33.5"/>
    <n v="670"/>
    <n v="446492.6100000001"/>
    <x v="11"/>
  </r>
  <r>
    <m/>
    <x v="221"/>
    <s v="Invoice"/>
    <s v="89042"/>
    <s v="BUILDERS WAREHOUSE:SOUTHGATE"/>
    <s v="COLOUR POT PERENNIAL 15CM ASS"/>
    <n v="20"/>
    <n v="33.5"/>
    <n v="670"/>
    <n v="447162.6100000001"/>
    <x v="11"/>
  </r>
  <r>
    <m/>
    <x v="221"/>
    <s v="Invoice"/>
    <s v="89062"/>
    <s v="IRON POINT SUPPLIERS PTY LTD T/A CONCRETE GALLERIA"/>
    <s v="COLOUR POT PERENNIAL 15CM ASS"/>
    <n v="8"/>
    <n v="25"/>
    <n v="200"/>
    <n v="447362.6100000001"/>
    <x v="11"/>
  </r>
  <r>
    <m/>
    <x v="262"/>
    <s v="Invoice"/>
    <s v="89050"/>
    <s v="BUILDERS WAREHOUSE:STRUBENS VALLEY"/>
    <s v="COLOUR POT PERENNIAL 15CM ASS"/>
    <n v="40"/>
    <n v="33.5"/>
    <n v="1340"/>
    <n v="448702.6100000001"/>
    <x v="11"/>
  </r>
  <r>
    <m/>
    <x v="262"/>
    <s v="Invoice"/>
    <s v="89051"/>
    <s v="BUILDERS WAREHOUSE:ROBINDALE"/>
    <s v="COLOUR POT PERENNIAL 15CM ASS"/>
    <n v="60"/>
    <n v="33.5"/>
    <n v="2010"/>
    <n v="450712.6100000001"/>
    <x v="11"/>
  </r>
  <r>
    <m/>
    <x v="262"/>
    <s v="Invoice"/>
    <s v="89053"/>
    <s v="BUILDERS WAREHOUSE:NORTHRIDING"/>
    <s v="COLOUR POT PERENNIAL 15CM ASS"/>
    <n v="32"/>
    <n v="33.5"/>
    <n v="1072"/>
    <n v="451784.6100000001"/>
    <x v="11"/>
  </r>
  <r>
    <m/>
    <x v="262"/>
    <s v="Invoice"/>
    <s v="89054"/>
    <s v="BUILDERS WAREHOUSE:GREENSTONE"/>
    <s v="COLOUR POT PERENNIAL 15CM ASS"/>
    <n v="32"/>
    <n v="33.5"/>
    <n v="1072"/>
    <n v="452856.6100000001"/>
    <x v="11"/>
  </r>
  <r>
    <m/>
    <x v="262"/>
    <s v="Invoice"/>
    <s v="89061"/>
    <s v="LITTLE AUSTRIA"/>
    <s v="COLOUR POT PERENNIAL 15CM ASS"/>
    <n v="8"/>
    <n v="40.99"/>
    <n v="327.92"/>
    <n v="453184.53000000009"/>
    <x v="11"/>
  </r>
  <r>
    <m/>
    <x v="49"/>
    <s v="Invoice"/>
    <s v="89064"/>
    <s v="BUILDERS WAREHOUSE:RIVONIA"/>
    <s v="COLOUR POT PERENNIAL 15CM ASS"/>
    <n v="16"/>
    <n v="33.5"/>
    <n v="536"/>
    <n v="453720.53000000009"/>
    <x v="11"/>
  </r>
  <r>
    <m/>
    <x v="49"/>
    <s v="Invoice"/>
    <s v="89065"/>
    <s v="BUILDERS WAREHOUSE:BOKSBURG (NEW)"/>
    <s v="COLOUR POT PERENNIAL 15CM ASS"/>
    <n v="30"/>
    <n v="33.5"/>
    <n v="1005"/>
    <n v="454725.53000000009"/>
    <x v="11"/>
  </r>
  <r>
    <m/>
    <x v="49"/>
    <s v="Invoice"/>
    <s v="89069"/>
    <s v="BUILDERS WAREHOUSE:EDENVALE"/>
    <s v="COLOUR POT PERENNIAL 15CM ASS"/>
    <n v="40"/>
    <n v="33.5"/>
    <n v="1340"/>
    <n v="456065.53000000009"/>
    <x v="11"/>
  </r>
  <r>
    <m/>
    <x v="49"/>
    <s v="Invoice"/>
    <s v="89078"/>
    <s v="BUILDERS WAREHOUSE:NEWCASTLE"/>
    <s v="COLOUR POT PERENNIAL 15CM ASS"/>
    <n v="128"/>
    <n v="33.5"/>
    <n v="4288"/>
    <n v="460353.53000000009"/>
    <x v="11"/>
  </r>
  <r>
    <m/>
    <x v="49"/>
    <s v="Invoice"/>
    <s v="89079"/>
    <s v="BUILDERS WAREHOUSE:BLOEMFONTEIN"/>
    <s v="COLOUR POT PERENNIAL 15CM ASS"/>
    <n v="48"/>
    <n v="33.5"/>
    <n v="1608"/>
    <n v="461961.53000000009"/>
    <x v="11"/>
  </r>
  <r>
    <m/>
    <x v="274"/>
    <s v="Invoice"/>
    <s v="89109"/>
    <s v="BUILDERS WAREHOUSE:NOORDHEUWEL"/>
    <s v="COLOUR POT PERENNIAL 15CM ASS"/>
    <n v="60"/>
    <n v="33.5"/>
    <n v="2010"/>
    <n v="463971.53000000009"/>
    <x v="11"/>
  </r>
  <r>
    <m/>
    <x v="274"/>
    <s v="Invoice"/>
    <s v="89113"/>
    <s v="BUILDERS WAREHOUSE:ROBINDALE"/>
    <s v="COLOUR POT PERENNIAL 15CM ASS"/>
    <n v="16"/>
    <n v="33.5"/>
    <n v="536"/>
    <n v="464507.53000000009"/>
    <x v="11"/>
  </r>
  <r>
    <m/>
    <x v="201"/>
    <s v="Invoice"/>
    <s v="89085"/>
    <s v="BUILDERS WAREHOUSE:LYNNWOOD"/>
    <s v="COLOUR POT PERENNIAL 15CM ASS"/>
    <n v="72"/>
    <n v="33.5"/>
    <n v="2412"/>
    <n v="466919.53000000009"/>
    <x v="11"/>
  </r>
  <r>
    <m/>
    <x v="201"/>
    <s v="Invoice"/>
    <s v="89092"/>
    <s v="BUILDERS WAREHOUSE:CHERRY LANE"/>
    <s v="COLOUR POT PERENNIAL 15CM ASS"/>
    <n v="10"/>
    <n v="33.5"/>
    <n v="335"/>
    <n v="467254.53000000009"/>
    <x v="11"/>
  </r>
  <r>
    <m/>
    <x v="201"/>
    <s v="Invoice"/>
    <s v="89094"/>
    <s v="BUILDERS WAREHOUSE:CENTURION"/>
    <s v="COLOUR POT PERENNIAL 15CM ASS"/>
    <n v="20"/>
    <n v="33.5"/>
    <n v="670"/>
    <n v="467924.53000000009"/>
    <x v="11"/>
  </r>
  <r>
    <m/>
    <x v="201"/>
    <s v="Invoice"/>
    <s v="89099"/>
    <s v="BUILDERS WAREHOUSE:WOODLANDS"/>
    <s v="COLOUR POT PERENNIAL 15CM ASS"/>
    <n v="72"/>
    <n v="33.5"/>
    <n v="2412"/>
    <n v="470336.53000000009"/>
    <x v="11"/>
  </r>
  <r>
    <m/>
    <x v="202"/>
    <s v="Invoice"/>
    <s v="89117"/>
    <s v="BUILDERS WAREHOUSE:SOUTHGATE"/>
    <s v="COLOUR POT PERENNIAL 15CM ASS"/>
    <n v="20"/>
    <n v="33.5"/>
    <n v="670"/>
    <n v="471006.53000000009"/>
    <x v="11"/>
  </r>
  <r>
    <m/>
    <x v="202"/>
    <s v="Invoice"/>
    <s v="89153"/>
    <s v="BUILDERS WAREHOUSE:POLOKWANE"/>
    <s v="COLOUR POT PERENNIAL 15CM ASS"/>
    <n v="32"/>
    <n v="33.5"/>
    <n v="1072"/>
    <n v="472078.53000000009"/>
    <x v="11"/>
  </r>
  <r>
    <m/>
    <x v="203"/>
    <s v="Invoice"/>
    <s v="89122"/>
    <s v="BUILDERS WAREHOUSE:NORTHRIDING"/>
    <s v="COLOUR POT PERENNIAL 15CM ASS"/>
    <n v="40"/>
    <n v="33.5"/>
    <n v="1340"/>
    <n v="473418.53000000009"/>
    <x v="11"/>
  </r>
  <r>
    <m/>
    <x v="203"/>
    <s v="Invoice"/>
    <s v="89124"/>
    <s v="BUILDERS WAREHOUSE:BEDFORDVIEW"/>
    <s v="COLOUR POT PERENNIAL 15CM ASS"/>
    <n v="72"/>
    <n v="33.5"/>
    <n v="2412"/>
    <n v="475830.53000000009"/>
    <x v="11"/>
  </r>
  <r>
    <m/>
    <x v="203"/>
    <s v="Invoice"/>
    <s v="89127"/>
    <s v="BUILDERS WAREHOUSE:HARTEBEESPOORT"/>
    <s v="COLOUR POT PERENNIAL 15CM ASS"/>
    <n v="70"/>
    <n v="33.5"/>
    <n v="2345"/>
    <n v="478175.53000000009"/>
    <x v="11"/>
  </r>
  <r>
    <m/>
    <x v="203"/>
    <s v="Invoice"/>
    <s v="89133"/>
    <s v="LITTLE AUSTRIA"/>
    <s v="COLOUR POT PERENNIAL 15CM ASS"/>
    <n v="16"/>
    <n v="40.99"/>
    <n v="655.84"/>
    <n v="478831.37000000011"/>
    <x v="11"/>
  </r>
  <r>
    <m/>
    <x v="203"/>
    <s v="Invoice"/>
    <s v="89155"/>
    <s v="BUILDERS WAREHOUSE:THOHOYANDOU"/>
    <s v="COLOUR POT PERENNIAL 15CM ASS"/>
    <n v="32"/>
    <n v="33.5"/>
    <n v="1072"/>
    <n v="479903.37000000011"/>
    <x v="11"/>
  </r>
  <r>
    <m/>
    <x v="203"/>
    <s v="Invoice"/>
    <s v="89156"/>
    <s v="BUILDERS WAREHOUSE:NELSPRUIT"/>
    <s v="COLOUR POT PERENNIAL 15CM ASS"/>
    <n v="93"/>
    <n v="33.5"/>
    <n v="3115.5"/>
    <n v="483018.87000000011"/>
    <x v="11"/>
  </r>
  <r>
    <m/>
    <x v="204"/>
    <s v="Invoice"/>
    <s v="89139"/>
    <s v="BUILDERS WAREHOUSE:NEWMARKET"/>
    <s v="COLOUR POT PERENNIAL 15CM ASS"/>
    <n v="56"/>
    <n v="33.5"/>
    <n v="1876"/>
    <n v="484894.87000000011"/>
    <x v="11"/>
  </r>
  <r>
    <m/>
    <x v="204"/>
    <s v="Invoice"/>
    <s v="89140"/>
    <s v="BUILDERS WAREHOUSE:EDENVALE"/>
    <s v="COLOUR POT PERENNIAL 15CM ASS"/>
    <n v="52"/>
    <n v="33.5"/>
    <n v="1742"/>
    <n v="486636.87000000011"/>
    <x v="11"/>
  </r>
  <r>
    <m/>
    <x v="204"/>
    <s v="Invoice"/>
    <s v="89141"/>
    <s v="BUILDERS WAREHOUSE:CEDAR SQUARE"/>
    <s v="COLOUR POT PERENNIAL 15CM ASS"/>
    <n v="20"/>
    <n v="33.5"/>
    <n v="670"/>
    <n v="487306.87000000011"/>
    <x v="11"/>
  </r>
  <r>
    <m/>
    <x v="204"/>
    <s v="Invoice"/>
    <s v="89145"/>
    <s v="BUILDERS WAREHOUSE:GLEN EAGLES"/>
    <s v="COLOUR POT PERENNIAL 15CM ASS"/>
    <n v="40"/>
    <n v="33.5"/>
    <n v="1340"/>
    <n v="488646.87000000011"/>
    <x v="11"/>
  </r>
  <r>
    <m/>
    <x v="204"/>
    <s v="Invoice"/>
    <s v="89165"/>
    <s v="BUILDERS WAREHOUSE:BETHLEHEM"/>
    <s v="COLOUR POT PERENNIAL 15CM ASS  439088"/>
    <n v="48"/>
    <n v="33.5"/>
    <n v="1608"/>
    <n v="490254.87000000011"/>
    <x v="11"/>
  </r>
  <r>
    <m/>
    <x v="204"/>
    <s v="Invoice"/>
    <s v="89166"/>
    <s v="BUILDERS WAREHOUSE:BLOEMFONTEIN"/>
    <s v="COLOUR POT PERENNIAL 15CM ASS  349088"/>
    <n v="64"/>
    <n v="33.5"/>
    <n v="2144"/>
    <n v="492398.87000000011"/>
    <x v="11"/>
  </r>
  <r>
    <m/>
    <x v="205"/>
    <s v="Invoice"/>
    <s v="89167"/>
    <s v="BUILDERS WAREHOUSE:ZAMBEZI"/>
    <s v="COLOUR POT PERENNIAL 15CM ASS"/>
    <n v="60"/>
    <n v="33.5"/>
    <n v="2010"/>
    <n v="494408.87000000011"/>
    <x v="11"/>
  </r>
  <r>
    <m/>
    <x v="205"/>
    <s v="Invoice"/>
    <s v="89168"/>
    <s v="BUILDERS WAREHOUSE:RIVONIA"/>
    <s v="COLOUR POT PERENNIAL 15CM ASS"/>
    <n v="40"/>
    <n v="33.5"/>
    <n v="1340"/>
    <n v="495748.87000000011"/>
    <x v="11"/>
  </r>
  <r>
    <m/>
    <x v="205"/>
    <s v="Invoice"/>
    <s v="89170"/>
    <s v="BUILDERS WAREHOUSE:LYNNWOOD"/>
    <s v="COLOUR POT PERENNIAL 15CM ASS"/>
    <n v="20"/>
    <n v="33.5"/>
    <n v="670"/>
    <n v="496418.87000000011"/>
    <x v="11"/>
  </r>
  <r>
    <m/>
    <x v="205"/>
    <s v="Invoice"/>
    <s v="89171"/>
    <s v="BUILDERS WAREHOUSE:CHERRY LANE"/>
    <s v="COLOUR POT PERENNIAL 15CM ASS"/>
    <n v="30"/>
    <n v="33.5"/>
    <n v="1005"/>
    <n v="497423.87000000011"/>
    <x v="11"/>
  </r>
  <r>
    <m/>
    <x v="205"/>
    <s v="Invoice"/>
    <s v="89173"/>
    <s v="BUILDERS WAREHOUSE:BRYANSTON"/>
    <s v="COLOUR POT PERENNIAL 15CM ASS"/>
    <n v="30"/>
    <n v="33.5"/>
    <n v="1005"/>
    <n v="498428.87000000011"/>
    <x v="11"/>
  </r>
  <r>
    <m/>
    <x v="205"/>
    <s v="Invoice"/>
    <s v="89197"/>
    <s v="BUILDERS WAREHOUSE:SECUNDA"/>
    <s v="COLOUR POT PERENNIAL 15CM ASS"/>
    <n v="64"/>
    <n v="33.5"/>
    <n v="2144"/>
    <n v="500572.87000000011"/>
    <x v="11"/>
  </r>
  <r>
    <m/>
    <x v="263"/>
    <s v="Invoice"/>
    <s v="89189"/>
    <s v="BUILDERS WAREHOUSE:CRAIGHALL PARK"/>
    <s v="COLOUR POT PERENNIAL 15CM ASS"/>
    <n v="25"/>
    <n v="33.5"/>
    <n v="837.5"/>
    <n v="501410.37000000011"/>
    <x v="11"/>
  </r>
  <r>
    <m/>
    <x v="263"/>
    <s v="Invoice"/>
    <s v="89190"/>
    <s v="BUILDERS WAREHOUSE:KLERKSDORP"/>
    <s v="COLOUR POT PERENNIAL 15CM ASS"/>
    <n v="32"/>
    <n v="33.5"/>
    <n v="1072"/>
    <n v="502482.37000000011"/>
    <x v="11"/>
  </r>
  <r>
    <m/>
    <x v="263"/>
    <s v="Invoice"/>
    <s v="89192"/>
    <s v="BUILDERS WAREHOUSE:SOUTHGATE"/>
    <s v="COLOUR POT PERENNIAL 15CM ASS"/>
    <n v="15"/>
    <n v="33.5"/>
    <n v="502.5"/>
    <n v="502984.87000000011"/>
    <x v="11"/>
  </r>
  <r>
    <m/>
    <x v="206"/>
    <s v="Invoice"/>
    <s v="89202"/>
    <s v="BUILDERS WAREHOUSE:FLORIDA GLEN"/>
    <s v="COLOUR POT PERENNIAL 15CM ASS"/>
    <n v="15"/>
    <n v="33.5"/>
    <n v="502.5"/>
    <n v="503487.37000000011"/>
    <x v="11"/>
  </r>
  <r>
    <m/>
    <x v="206"/>
    <s v="Invoice"/>
    <s v="89222"/>
    <s v="BUILDERS WAREHOUSE:NEWCASTLE"/>
    <s v="COLOUR POT PERENNIAL 15CM ASS"/>
    <n v="272"/>
    <n v="33.5"/>
    <n v="9112"/>
    <n v="512599.37000000011"/>
    <x v="11"/>
  </r>
  <r>
    <m/>
    <x v="207"/>
    <s v="Invoice"/>
    <s v="89209"/>
    <s v="BUILDERS WAREHOUSE:BOKSBURG (NEW)"/>
    <s v="COLOUR POT PERENNIAL 15CM ASS"/>
    <n v="120"/>
    <n v="33.5"/>
    <n v="4020"/>
    <n v="516619.37000000011"/>
    <x v="11"/>
  </r>
  <r>
    <m/>
    <x v="207"/>
    <s v="Invoice"/>
    <s v="89210"/>
    <s v="BUILDERS WAREHOUSE:SUNWARD PARK"/>
    <s v="COLOUR POT PERENNIAL 15CM ASS"/>
    <n v="40"/>
    <n v="33.5"/>
    <n v="1340"/>
    <n v="517959.37000000011"/>
    <x v="11"/>
  </r>
  <r>
    <m/>
    <x v="207"/>
    <s v="Invoice"/>
    <s v="89211"/>
    <s v="BUILDERS WAREHOUSE:CARNIVAL MALL"/>
    <s v="COLOUR POT PERENNIAL 15CM ASS"/>
    <n v="64"/>
    <n v="33.5"/>
    <n v="2144"/>
    <n v="520103.37000000011"/>
    <x v="11"/>
  </r>
  <r>
    <m/>
    <x v="207"/>
    <s v="Invoice"/>
    <s v="89212"/>
    <s v="BUILDERS WAREHOUSE:FOURWAYS"/>
    <s v="COLOUR POT PERENNIAL 15CM ASS"/>
    <n v="20"/>
    <n v="33.5"/>
    <n v="670"/>
    <n v="520773.37000000011"/>
    <x v="11"/>
  </r>
  <r>
    <m/>
    <x v="207"/>
    <s v="Invoice"/>
    <s v="89215"/>
    <s v="BUILDERS WAREHOUSE:EDENVALE"/>
    <s v="COLOUR POT PERENNIAL 15CM ASS"/>
    <n v="40"/>
    <n v="33.5"/>
    <n v="1340"/>
    <n v="522113.37000000011"/>
    <x v="11"/>
  </r>
  <r>
    <m/>
    <x v="207"/>
    <s v="Invoice"/>
    <s v="89217"/>
    <s v="BUILDERS WAREHOUSE:GLEN EAGLES"/>
    <s v="COLOUR POT PERENNIAL 15CM ASS"/>
    <n v="66"/>
    <n v="33.5"/>
    <n v="2211"/>
    <n v="524324.37000000011"/>
    <x v="11"/>
  </r>
  <r>
    <m/>
    <x v="207"/>
    <s v="Invoice"/>
    <s v="89223"/>
    <s v="THYME SQUARE"/>
    <s v="GAURA 15CM"/>
    <n v="15"/>
    <n v="38.799999999999997"/>
    <n v="582"/>
    <n v="524906.37000000011"/>
    <x v="11"/>
  </r>
  <r>
    <m/>
    <x v="207"/>
    <s v="Invoice"/>
    <s v="89233"/>
    <s v="BUILDERS WAREHOUSE:BLOEMFONTEIN"/>
    <s v="COLOUR POT PERENNIAL 15CM ASS"/>
    <n v="200"/>
    <n v="33.5"/>
    <n v="6700"/>
    <n v="531606.37000000011"/>
    <x v="11"/>
  </r>
  <r>
    <m/>
    <x v="290"/>
    <s v="Invoice"/>
    <s v="89249"/>
    <s v="BUILDERS WAREHOUSE:NORWOOD"/>
    <s v="COLOUR POT PERENNIAL 15CM ASS"/>
    <n v="16"/>
    <n v="33.5"/>
    <n v="536"/>
    <n v="532142.37000000011"/>
    <x v="11"/>
  </r>
  <r>
    <m/>
    <x v="290"/>
    <s v="Invoice"/>
    <s v="89253"/>
    <s v="BUILDERS WAREHOUSE:ROBINDALE"/>
    <s v="COLOUR POT PERENNIAL 15CM ASS"/>
    <n v="16"/>
    <n v="33.5"/>
    <n v="536"/>
    <n v="532678.37000000011"/>
    <x v="11"/>
  </r>
  <r>
    <m/>
    <x v="29"/>
    <s v="Invoice"/>
    <s v="89228"/>
    <s v="BUILDERS WAREHOUSE:RUSTENBURG"/>
    <s v="COLOUR POT PERENNIAL 15CM ASS"/>
    <n v="40"/>
    <n v="33.5"/>
    <n v="1340"/>
    <n v="534018.37000000011"/>
    <x v="11"/>
  </r>
  <r>
    <m/>
    <x v="29"/>
    <s v="Invoice"/>
    <s v="89235"/>
    <s v="BUILDERS WAREHOUSE:RASLOUW"/>
    <s v="COLOUR POT PERENNIAL 15CM ASS"/>
    <n v="32"/>
    <n v="33.5"/>
    <n v="1072"/>
    <n v="535090.37000000011"/>
    <x v="11"/>
  </r>
  <r>
    <m/>
    <x v="29"/>
    <s v="Invoice"/>
    <s v="89238"/>
    <s v="BUILDERS WAREHOUSE:WOODLANDS"/>
    <s v="COLOUR POT PERENNIAL 15CM ASS"/>
    <n v="40"/>
    <n v="33.5"/>
    <n v="1340"/>
    <n v="536430.37000000011"/>
    <x v="11"/>
  </r>
  <r>
    <m/>
    <x v="29"/>
    <s v="Invoice"/>
    <s v="89240"/>
    <s v="BUILDERS WAREHOUSE:LYNNWOOD"/>
    <s v="COLOUR POT PERENNIAL 15CM ASS"/>
    <n v="18"/>
    <n v="33.5"/>
    <n v="603"/>
    <n v="537033.37000000011"/>
    <x v="11"/>
  </r>
  <r>
    <m/>
    <x v="29"/>
    <s v="Invoice"/>
    <s v="89241"/>
    <s v="BUILDERS WAREHOUSE:CENTURION"/>
    <s v="COLOUR POT PERENNIAL 15CM ASS"/>
    <n v="32"/>
    <n v="33.5"/>
    <n v="1072"/>
    <n v="538105.37000000011"/>
    <x v="11"/>
  </r>
  <r>
    <m/>
    <x v="29"/>
    <s v="Invoice"/>
    <s v="89244"/>
    <s v="BUILDERS WAREHOUSE:BRYANSTON"/>
    <s v="COLOUR POT PERENNIAL 15CM ASS"/>
    <n v="10"/>
    <n v="33.5"/>
    <n v="335"/>
    <n v="538440.37000000011"/>
    <x v="11"/>
  </r>
  <r>
    <m/>
    <x v="29"/>
    <s v="Invoice"/>
    <s v="89264"/>
    <s v="BUILDERS WAREHOUSE:MAFIKENG"/>
    <s v="COLOUR POT PERENNIAL 15CM ASS"/>
    <n v="208"/>
    <n v="33.5"/>
    <n v="6968"/>
    <n v="545408.37000000011"/>
    <x v="11"/>
  </r>
  <r>
    <m/>
    <x v="264"/>
    <s v="Invoice"/>
    <s v="89266"/>
    <s v="BUILDERS WAREHOUSE:GREENSTONE"/>
    <s v="COLOUR POT PERENNIAL 15CM ASS"/>
    <n v="72"/>
    <n v="33.5"/>
    <n v="2412"/>
    <n v="547820.37000000011"/>
    <x v="11"/>
  </r>
  <r>
    <m/>
    <x v="264"/>
    <s v="Invoice"/>
    <s v="89278"/>
    <s v="BUILDERS WAREHOUSE:STRUBENS VALLEY"/>
    <s v="COLOUR POT PERENNIAL 15CM ASS"/>
    <n v="20"/>
    <n v="33.5"/>
    <n v="670"/>
    <n v="548490.37000000011"/>
    <x v="11"/>
  </r>
  <r>
    <m/>
    <x v="264"/>
    <s v="Invoice"/>
    <s v="89315"/>
    <s v="BUILDERS WAREHOUSE:NELSPRUIT"/>
    <s v="COLOUR POT PERENNIAL 15CM ASS"/>
    <n v="49"/>
    <n v="33.5"/>
    <n v="1641.5"/>
    <n v="550131.87000000011"/>
    <x v="11"/>
  </r>
  <r>
    <m/>
    <x v="51"/>
    <s v="Invoice"/>
    <s v="89287"/>
    <s v="BUILDERS WAREHOUSE:CEDAR SQUARE"/>
    <s v="COLOUR POT PERENNIAL 15CM ASS"/>
    <n v="20"/>
    <n v="33.5"/>
    <n v="670"/>
    <n v="550801.87000000011"/>
    <x v="11"/>
  </r>
  <r>
    <m/>
    <x v="51"/>
    <s v="Invoice"/>
    <s v="89288"/>
    <s v="BUILDERS WAREHOUSE:EDENVALE"/>
    <s v="COLOUR POT PERENNIAL 15CM ASS"/>
    <n v="70"/>
    <n v="33.5"/>
    <n v="2345"/>
    <n v="553146.87000000011"/>
    <x v="11"/>
  </r>
  <r>
    <m/>
    <x v="51"/>
    <s v="Invoice"/>
    <s v="89289"/>
    <s v="BUILDERS WAREHOUSE:RIVONIA"/>
    <s v="COLOUR POT PERENNIAL 15CM ASS"/>
    <n v="40"/>
    <n v="33.5"/>
    <n v="1340"/>
    <n v="554486.87000000011"/>
    <x v="11"/>
  </r>
  <r>
    <m/>
    <x v="51"/>
    <s v="Invoice"/>
    <s v="89292"/>
    <s v="BUILDERS WAREHOUSE:SUNWARD PARK"/>
    <s v="COLOUR POT PERENNIAL 15CM ASS"/>
    <n v="40"/>
    <n v="33.5"/>
    <n v="1340"/>
    <n v="555826.87000000011"/>
    <x v="11"/>
  </r>
  <r>
    <m/>
    <x v="51"/>
    <s v="Invoice"/>
    <s v="89311"/>
    <s v="BUILDERS WAREHOUSE:GLEN EAGLES"/>
    <s v="COLOUR POT PERENNIAL 15CM ASS"/>
    <n v="60"/>
    <n v="33.5"/>
    <n v="2010"/>
    <n v="557836.87000000011"/>
    <x v="11"/>
  </r>
  <r>
    <m/>
    <x v="51"/>
    <s v="Invoice"/>
    <s v="89312"/>
    <s v="BUILDERS WAREHOUSE:NEWMARKET"/>
    <s v="COLOUR POT PERENNIAL 15CM ASS"/>
    <n v="40"/>
    <n v="33.5"/>
    <n v="1340"/>
    <n v="559176.87000000011"/>
    <x v="11"/>
  </r>
  <r>
    <m/>
    <x v="51"/>
    <s v="Invoice"/>
    <s v="89365"/>
    <s v="BUILDERS WAREHOUSE:POLOKWANE"/>
    <s v="COLOUR POT PERENNIAL 15CM ASS"/>
    <n v="64"/>
    <n v="33.5"/>
    <n v="2144"/>
    <n v="561320.87000000011"/>
    <x v="11"/>
  </r>
  <r>
    <m/>
    <x v="51"/>
    <s v="Invoice"/>
    <s v="89369"/>
    <s v="BUILDERS WAREHOUSE:BLOEMFONTEIN"/>
    <s v="COLOUR POT PERENNIAL 15CM ASS"/>
    <n v="128"/>
    <n v="33.5"/>
    <n v="4288"/>
    <n v="565608.87000000011"/>
    <x v="11"/>
  </r>
  <r>
    <m/>
    <x v="77"/>
    <s v="Invoice"/>
    <s v="89405"/>
    <s v="BUILDERS WAREHOUSE:NOORDHEUWEL"/>
    <s v="COLOUR POT PERENNIAL 15CM ASS"/>
    <n v="30"/>
    <n v="33.5"/>
    <n v="1005"/>
    <n v="566613.87000000011"/>
    <x v="11"/>
  </r>
  <r>
    <m/>
    <x v="78"/>
    <s v="Invoice"/>
    <s v="89328"/>
    <s v="BUILDERS WAREHOUSE:WOODLANDS"/>
    <s v="COLOUR POT PERENNIAL 15CM ASS"/>
    <n v="40"/>
    <n v="33.5"/>
    <n v="1340"/>
    <n v="567953.87000000011"/>
    <x v="11"/>
  </r>
  <r>
    <m/>
    <x v="78"/>
    <s v="Invoice"/>
    <s v="89330"/>
    <s v="BUILDERS WAREHOUSE:GLEN EAGLES"/>
    <s v="COLOUR POT PERENNIAL 15CM ASS"/>
    <n v="25"/>
    <n v="33.5"/>
    <n v="837.5"/>
    <n v="568791.37000000011"/>
    <x v="11"/>
  </r>
  <r>
    <m/>
    <x v="78"/>
    <s v="Invoice"/>
    <s v="89331"/>
    <s v="BUILDERS WAREHOUSE:RIVONIA"/>
    <s v="COLOUR POT PERENNIAL 15CM ASS"/>
    <n v="10"/>
    <n v="33.5"/>
    <n v="335"/>
    <n v="569126.37000000011"/>
    <x v="11"/>
  </r>
  <r>
    <m/>
    <x v="78"/>
    <s v="Invoice"/>
    <s v="89335"/>
    <s v="BUILDERS WAREHOUSE:CHERRY LANE"/>
    <s v="COLOUR POT PERENNIAL 15CM ASS"/>
    <n v="20"/>
    <n v="33.5"/>
    <n v="670"/>
    <n v="569796.37000000011"/>
    <x v="11"/>
  </r>
  <r>
    <m/>
    <x v="78"/>
    <s v="Invoice"/>
    <s v="89377"/>
    <s v="BUILDERS WAREHOUSE:SECUNDA"/>
    <s v="COLOUR POT PERENNIAL 15CM ASS"/>
    <n v="88"/>
    <n v="33.5"/>
    <n v="2948"/>
    <n v="572744.37000000011"/>
    <x v="11"/>
  </r>
  <r>
    <m/>
    <x v="79"/>
    <s v="Invoice"/>
    <s v="89334"/>
    <s v="BUILDERS WAREHOUSE:ZAMBEZI"/>
    <s v="COLOUR POT PERENNIAL 15CM ASS"/>
    <n v="40"/>
    <n v="33.5"/>
    <n v="1340"/>
    <n v="574084.37000000011"/>
    <x v="11"/>
  </r>
  <r>
    <m/>
    <x v="79"/>
    <s v="Invoice"/>
    <s v="89344"/>
    <s v="BUILDERS WAREHOUSE:LYNNWOOD"/>
    <s v="COLOUR POT PERENNIAL 15CM ASS"/>
    <n v="32"/>
    <n v="33.5"/>
    <n v="1072"/>
    <n v="575156.37000000011"/>
    <x v="11"/>
  </r>
  <r>
    <m/>
    <x v="79"/>
    <s v="Invoice"/>
    <s v="89375"/>
    <s v="BUILDERS WAREHOUSE:CRAIGHALL PARK"/>
    <s v="COLOUR POT PERENNIAL 15CM ASS"/>
    <n v="15"/>
    <n v="33.5"/>
    <n v="502.5"/>
    <n v="575658.87000000011"/>
    <x v="11"/>
  </r>
  <r>
    <m/>
    <x v="79"/>
    <s v="Invoice"/>
    <s v="89376"/>
    <s v="BUILDERS WAREHOUSE:KLERKSDORP"/>
    <s v="COLOUR POT PERENNIAL 15CM ASS"/>
    <n v="16"/>
    <n v="33.5"/>
    <n v="536"/>
    <n v="576194.87000000011"/>
    <x v="11"/>
  </r>
  <r>
    <m/>
    <x v="80"/>
    <s v="Invoice"/>
    <s v="89392"/>
    <s v="BUILDERS WAREHOUSE:NORTHRIDING"/>
    <s v="COLOUR POT PERENNIAL 15CM ASS"/>
    <n v="60"/>
    <n v="33.5"/>
    <n v="2010"/>
    <n v="578204.87000000011"/>
    <x v="11"/>
  </r>
  <r>
    <m/>
    <x v="80"/>
    <s v="Invoice"/>
    <s v="89396"/>
    <s v="BUILDERS WAREHOUSE:BEDFORDVIEW"/>
    <s v="COLOUR POT PERENNIAL 15CM ASS"/>
    <n v="20"/>
    <n v="33.5"/>
    <n v="670"/>
    <n v="578874.87000000011"/>
    <x v="11"/>
  </r>
  <r>
    <m/>
    <x v="80"/>
    <s v="Invoice"/>
    <s v="89434"/>
    <s v="BUILDERS WAREHOUSE:NEWCASTLE"/>
    <s v="COLOUR POT PERENNIAL 15CM ASS"/>
    <n v="176"/>
    <n v="33.5"/>
    <n v="5896"/>
    <n v="584770.87000000011"/>
    <x v="11"/>
  </r>
  <r>
    <m/>
    <x v="81"/>
    <s v="Invoice"/>
    <s v="89428"/>
    <s v="FH CHAMBERLAIN TRADING (PTY) LTD:RIVIERA"/>
    <s v="COLOUR POT PERENNIAL 15CM ASS"/>
    <n v="20"/>
    <n v="31.85"/>
    <n v="637"/>
    <n v="585407.87000000011"/>
    <x v="11"/>
  </r>
  <r>
    <m/>
    <x v="81"/>
    <s v="Invoice"/>
    <s v="89477"/>
    <s v="BUILDERS WAREHOUSE:THOHOYANDOU"/>
    <s v="COLOUR POT PERENNIAL 15CM ASS"/>
    <n v="24"/>
    <n v="33.5"/>
    <n v="804"/>
    <n v="586211.87000000011"/>
    <x v="11"/>
  </r>
  <r>
    <m/>
    <x v="328"/>
    <s v="Invoice"/>
    <s v="89422"/>
    <s v="BUILDERS WAREHOUSE:GLEN EAGLES"/>
    <s v="COLOUR POT PERENNIAL 15CM ASS"/>
    <n v="80"/>
    <n v="33.5"/>
    <n v="2680"/>
    <n v="588891.87000000011"/>
    <x v="11"/>
  </r>
  <r>
    <m/>
    <x v="83"/>
    <s v="Invoice"/>
    <s v="89449"/>
    <s v="BUILDERS WAREHOUSE:CEDAR SQUARE"/>
    <s v="COLOUR POT PERENNIAL 15CM ASS"/>
    <n v="20"/>
    <n v="33.5"/>
    <n v="670"/>
    <n v="589561.87000000011"/>
    <x v="11"/>
  </r>
  <r>
    <m/>
    <x v="83"/>
    <s v="Invoice"/>
    <s v="89452"/>
    <s v="BUILDERS WAREHOUSE:GLEN EAGLES"/>
    <s v="COLOUR POT PERENNIAL 15CM ASS"/>
    <n v="35"/>
    <n v="33.5"/>
    <n v="1172.5"/>
    <n v="590734.37000000011"/>
    <x v="11"/>
  </r>
  <r>
    <m/>
    <x v="83"/>
    <s v="Invoice"/>
    <s v="89464"/>
    <s v="BUILDERS WAREHOUSE:RUSTENBURG"/>
    <s v="COLOUR POT PERENNIAL 15CM ASS"/>
    <n v="60"/>
    <n v="33.5"/>
    <n v="2010"/>
    <n v="592744.37000000011"/>
    <x v="11"/>
  </r>
  <r>
    <m/>
    <x v="84"/>
    <s v="Invoice"/>
    <s v="89478"/>
    <s v="BUILDERS WAREHOUSE:KLERKSDORP"/>
    <s v="COLOUR POT PERENNIAL 15CM ASS"/>
    <n v="32"/>
    <n v="33.5"/>
    <n v="1072"/>
    <n v="593816.37000000011"/>
    <x v="11"/>
  </r>
  <r>
    <m/>
    <x v="84"/>
    <s v="Invoice"/>
    <s v="89479"/>
    <s v="BUILDERS WAREHOUSE:SOUTHGATE"/>
    <s v="COLOUR POT PERENNIAL 15CM ASS"/>
    <n v="20"/>
    <n v="33.5"/>
    <n v="670"/>
    <n v="594486.37000000011"/>
    <x v="11"/>
  </r>
  <r>
    <m/>
    <x v="84"/>
    <s v="Invoice"/>
    <s v="89481"/>
    <s v="BUILDERS WAREHOUSE:LAMBTON"/>
    <s v="COLOUR POT PERENNIAL 15CM ASS"/>
    <n v="25"/>
    <n v="33.5"/>
    <n v="837.5"/>
    <n v="595323.87000000011"/>
    <x v="11"/>
  </r>
  <r>
    <m/>
    <x v="84"/>
    <s v="Invoice"/>
    <s v="89483"/>
    <s v="BUILDERS WAREHOUSE:CRAIGHALL PARK"/>
    <s v="COLOUR POT PERENNIAL 15CM ASS"/>
    <n v="30"/>
    <n v="33.5"/>
    <n v="1005"/>
    <n v="596328.87000000011"/>
    <x v="11"/>
  </r>
  <r>
    <m/>
    <x v="84"/>
    <s v="Invoice"/>
    <s v="89518"/>
    <s v="BUILDERS WAREHOUSE:NELSPRUIT"/>
    <s v="COLOUR POT PERENNIAL 15CM ASS"/>
    <n v="32"/>
    <n v="33.5"/>
    <n v="1072"/>
    <n v="597400.87000000011"/>
    <x v="11"/>
  </r>
  <r>
    <m/>
    <x v="30"/>
    <s v="Invoice"/>
    <s v="89497"/>
    <s v="BUILDERS WAREHOUSE:NOORDHEUWEL"/>
    <s v="COLOUR POT PERENNIAL 15CM ASS"/>
    <n v="32"/>
    <n v="33.5"/>
    <n v="1072"/>
    <n v="598472.87000000011"/>
    <x v="11"/>
  </r>
  <r>
    <m/>
    <x v="30"/>
    <s v="Invoice"/>
    <s v="89498"/>
    <s v="BUILDERS WAREHOUSE:STRUBENS VALLEY"/>
    <s v="COLOUR POT PERENNIAL 15CM ASS"/>
    <n v="32"/>
    <n v="33.5"/>
    <n v="1072"/>
    <n v="599544.87000000011"/>
    <x v="11"/>
  </r>
  <r>
    <m/>
    <x v="30"/>
    <s v="Invoice"/>
    <s v="89504"/>
    <s v="BUILDERS WAREHOUSE:GREENSTONE"/>
    <s v="COLOUR POT PERENNIAL 15CM ASS"/>
    <n v="10"/>
    <n v="33.5"/>
    <n v="335"/>
    <n v="599879.87000000011"/>
    <x v="11"/>
  </r>
  <r>
    <m/>
    <x v="85"/>
    <s v="Invoice"/>
    <s v="89499"/>
    <s v="BUILDERS WAREHOUSE:HARTEBEESPOORT"/>
    <s v="COLOUR POT PERENNIAL 15CM ASS"/>
    <n v="60"/>
    <n v="33.5"/>
    <n v="2010"/>
    <n v="601889.87000000011"/>
    <x v="11"/>
  </r>
  <r>
    <m/>
    <x v="85"/>
    <s v="Invoice"/>
    <s v="89524"/>
    <s v="BUILDERS WAREHOUSE:RIVONIA"/>
    <s v="COLOUR POT PERENNIAL 15CM ASS"/>
    <n v="42"/>
    <n v="33.5"/>
    <n v="1407"/>
    <n v="603296.87000000011"/>
    <x v="11"/>
  </r>
  <r>
    <m/>
    <x v="85"/>
    <s v="Invoice"/>
    <s v="89526"/>
    <s v="BUILDERS WAREHOUSE:SUNWARD PARK"/>
    <s v="COLOUR POT PERENNIAL 15CM ASS"/>
    <n v="16"/>
    <n v="33.5"/>
    <n v="536"/>
    <n v="603832.87000000011"/>
    <x v="11"/>
  </r>
  <r>
    <m/>
    <x v="85"/>
    <s v="Invoice"/>
    <s v="89527"/>
    <s v="BUILDERS WAREHOUSE:EDENVALE"/>
    <s v="COLOUR POT PERENNIAL 15CM ASS"/>
    <n v="20"/>
    <n v="33.5"/>
    <n v="670"/>
    <n v="604502.87000000011"/>
    <x v="11"/>
  </r>
  <r>
    <m/>
    <x v="85"/>
    <s v="Invoice"/>
    <s v="89544"/>
    <s v="BUILDERS WAREHOUSE:BLOEMFONTEIN"/>
    <s v="COLOUR POT PERENNIAL 15CM ASS"/>
    <n v="112"/>
    <n v="33.5"/>
    <n v="3752"/>
    <n v="608254.87000000011"/>
    <x v="11"/>
  </r>
  <r>
    <m/>
    <x v="41"/>
    <s v="Invoice"/>
    <s v="89548"/>
    <s v="BUILDERS WAREHOUSE:RIVONIA"/>
    <s v="COLOUR POT PERENNIAL 15CM ASS"/>
    <n v="20"/>
    <n v="33.5"/>
    <n v="670"/>
    <n v="608924.87000000011"/>
    <x v="11"/>
  </r>
  <r>
    <m/>
    <x v="41"/>
    <s v="Invoice"/>
    <s v="89554"/>
    <s v="BUILDERS WAREHOUSE:LYNNWOOD"/>
    <s v="COLOUR POT PERENNIAL 15CM ASS"/>
    <n v="20"/>
    <n v="33.5"/>
    <n v="670"/>
    <n v="609594.87000000011"/>
    <x v="11"/>
  </r>
  <r>
    <m/>
    <x v="41"/>
    <s v="Invoice"/>
    <s v="89563"/>
    <s v="BUILDERS WAREHOUSE:GLEN EAGLES"/>
    <s v="COLOUR POT PERENNIAL 15CM ASS"/>
    <n v="40"/>
    <n v="33.5"/>
    <n v="1340"/>
    <n v="610934.87000000011"/>
    <x v="11"/>
  </r>
  <r>
    <m/>
    <x v="41"/>
    <s v="Invoice"/>
    <s v="89566"/>
    <s v="BUILDERS WAREHOUSE:CENTURION"/>
    <s v="COLOUR POT PERENNIAL 15CM ASS"/>
    <n v="16"/>
    <n v="33.5"/>
    <n v="536"/>
    <n v="611470.87000000011"/>
    <x v="11"/>
  </r>
  <r>
    <m/>
    <x v="86"/>
    <s v="Invoice"/>
    <s v="89561"/>
    <s v="BUILDERS WAREHOUSE:ZAMBEZI"/>
    <s v="COLOUR POT PERENNIAL 15CM ASS"/>
    <n v="30"/>
    <n v="33.5"/>
    <n v="1005"/>
    <n v="612475.87000000011"/>
    <x v="11"/>
  </r>
  <r>
    <m/>
    <x v="86"/>
    <s v="Invoice"/>
    <s v="89586"/>
    <s v="BUILDERS WAREHOUSE:SOUTHGATE"/>
    <s v="COLOUR POT PERENNIAL 15CM ASS"/>
    <n v="40"/>
    <n v="33.5"/>
    <n v="1340"/>
    <n v="613815.87000000011"/>
    <x v="11"/>
  </r>
  <r>
    <m/>
    <x v="87"/>
    <s v="Invoice"/>
    <s v="89596"/>
    <s v="BUILDERS WAREHOUSE:NOORDHEUWEL"/>
    <s v="COLOUR POT PERENNIAL 15CM ASS"/>
    <n v="20"/>
    <n v="33.5"/>
    <n v="670"/>
    <n v="614485.87000000011"/>
    <x v="11"/>
  </r>
  <r>
    <m/>
    <x v="87"/>
    <s v="Invoice"/>
    <s v="89604"/>
    <s v="BUILDERS WAREHOUSE:BEDWORTH PARK"/>
    <s v="COLOUR POT PERENNIAL 15CM ASS"/>
    <n v="20"/>
    <n v="33.5"/>
    <n v="670"/>
    <n v="615155.87000000011"/>
    <x v="11"/>
  </r>
  <r>
    <m/>
    <x v="87"/>
    <s v="Invoice"/>
    <s v="89605"/>
    <s v="BUILDERS WAREHOUSE:ROBINDALE"/>
    <s v="COLOUR POT PERENNIAL 15CM ASS"/>
    <n v="32"/>
    <n v="33.5"/>
    <n v="1072"/>
    <n v="616227.87000000011"/>
    <x v="11"/>
  </r>
  <r>
    <m/>
    <x v="87"/>
    <s v="Invoice"/>
    <s v="89627"/>
    <s v="PLANT FACTORY"/>
    <s v="MADEIRA 15CM ASS"/>
    <n v="16"/>
    <n v="32.950000000000003"/>
    <n v="527.20000000000005"/>
    <n v="616755.07000000007"/>
    <x v="15"/>
  </r>
  <r>
    <m/>
    <x v="87"/>
    <s v="Invoice"/>
    <s v="89631"/>
    <s v="BUILDERS WAREHOUSE:NEWCASTLE"/>
    <s v="COLOUR POT PERENNIAL 15CM ASS"/>
    <n v="48"/>
    <n v="33.5"/>
    <n v="1608"/>
    <n v="618363.07000000007"/>
    <x v="11"/>
  </r>
  <r>
    <m/>
    <x v="42"/>
    <s v="Invoice"/>
    <s v="89597"/>
    <s v="BUILDERS WAREHOUSE:NORTHRIDING"/>
    <s v="COLOUR POT PERENNIAL 15CM ASS"/>
    <n v="66"/>
    <n v="33.5"/>
    <n v="2211"/>
    <n v="620574.07000000007"/>
    <x v="11"/>
  </r>
  <r>
    <m/>
    <x v="42"/>
    <s v="Invoice"/>
    <s v="89613"/>
    <s v="BUILDERS WAREHOUSE:RIVONIA"/>
    <s v="COLOUR POT PERENNIAL 15CM ASS"/>
    <n v="20"/>
    <n v="33.5"/>
    <n v="670"/>
    <n v="621244.07000000007"/>
    <x v="11"/>
  </r>
  <r>
    <m/>
    <x v="42"/>
    <s v="Invoice"/>
    <s v="89614"/>
    <s v="BUILDERS WAREHOUSE:SUNWARD PARK"/>
    <s v="COLOUR POT PERENNIAL 15CM ASS"/>
    <n v="40"/>
    <n v="33.5"/>
    <n v="1340"/>
    <n v="622584.07000000007"/>
    <x v="11"/>
  </r>
  <r>
    <m/>
    <x v="42"/>
    <s v="Invoice"/>
    <s v="89623"/>
    <s v="FH CHAMBERLAIN TRADING (PTY) LTD:CENTURION"/>
    <s v="COLOUR POT PERENNIAL 15CM ASS"/>
    <n v="10"/>
    <n v="31.85"/>
    <n v="318.5"/>
    <n v="622902.57000000007"/>
    <x v="11"/>
  </r>
  <r>
    <m/>
    <x v="55"/>
    <s v="Invoice"/>
    <s v="89637"/>
    <s v="BUILDERS WAREHOUSE:GLEN EAGLES"/>
    <s v="COLOUR POT PERENNIAL 15CM ASS"/>
    <n v="36"/>
    <n v="33.5"/>
    <n v="1206"/>
    <n v="624108.57000000007"/>
    <x v="11"/>
  </r>
  <r>
    <m/>
    <x v="55"/>
    <s v="Invoice"/>
    <s v="89643"/>
    <s v="BUILDERS WAREHOUSE:RUSTENBURG"/>
    <s v="COLOUR POT PERENNIAL 15CM ASS"/>
    <n v="32"/>
    <n v="33.5"/>
    <n v="1072"/>
    <n v="625180.57000000007"/>
    <x v="11"/>
  </r>
  <r>
    <m/>
    <x v="55"/>
    <s v="Invoice"/>
    <s v="89669"/>
    <s v="AFRISAND SUPPLIES"/>
    <s v="COLOUR POT PERENNIAL 15CM ASS"/>
    <n v="12"/>
    <n v="29"/>
    <n v="348"/>
    <n v="625528.57000000007"/>
    <x v="11"/>
  </r>
  <r>
    <m/>
    <x v="55"/>
    <s v="Invoice"/>
    <s v="89670"/>
    <s v="BUILDERS WAREHOUSE:MAFIKENG"/>
    <s v="COLOUR POT PERENNIAL 15CM ASS"/>
    <n v="96"/>
    <n v="33.5"/>
    <n v="3216"/>
    <n v="628744.57000000007"/>
    <x v="11"/>
  </r>
  <r>
    <m/>
    <x v="52"/>
    <s v="Invoice"/>
    <s v="89654"/>
    <s v="BUILDERS WAREHOUSE:GREENSTONE"/>
    <s v="COLOUR POT PERENNIAL 15CM ASS"/>
    <n v="32"/>
    <n v="33.5"/>
    <n v="1072"/>
    <n v="629816.57000000007"/>
    <x v="11"/>
  </r>
  <r>
    <m/>
    <x v="52"/>
    <s v="Invoice"/>
    <s v="89655"/>
    <s v="BUILDERS WAREHOUSE:SOUTHGATE"/>
    <s v="COLOUR POT PERENNIAL 15CM ASS"/>
    <n v="32"/>
    <n v="33.5"/>
    <n v="1072"/>
    <n v="630888.57000000007"/>
    <x v="11"/>
  </r>
  <r>
    <m/>
    <x v="52"/>
    <s v="Invoice"/>
    <s v="89656"/>
    <s v="BUILDERS WAREHOUSE:ROBINDALE"/>
    <s v="COLOUR POT PERENNIAL 15CM ASS"/>
    <n v="32"/>
    <n v="33.5"/>
    <n v="1072"/>
    <n v="631960.57000000007"/>
    <x v="11"/>
  </r>
  <r>
    <m/>
    <x v="52"/>
    <s v="Invoice"/>
    <s v="89659"/>
    <s v="BUILDERS WAREHOUSE:KLERKSDORP"/>
    <s v="COLOUR POT PERENNIAL 15CM ASS"/>
    <n v="32"/>
    <n v="33.5"/>
    <n v="1072"/>
    <n v="633032.57000000007"/>
    <x v="11"/>
  </r>
  <r>
    <m/>
    <x v="88"/>
    <s v="Invoice"/>
    <s v="89699"/>
    <s v="BUILDERS WAREHOUSE:NELSPRUIT"/>
    <s v="COLOUR POT PERENNIAL 15CM ASS"/>
    <n v="22"/>
    <n v="33.5"/>
    <n v="737"/>
    <n v="633769.57000000007"/>
    <x v="11"/>
  </r>
  <r>
    <m/>
    <x v="88"/>
    <s v="Invoice"/>
    <s v="89700"/>
    <s v="BUILDERS WAREHOUSE:THOHOYANDOU"/>
    <s v="COLOUR POT PERENNIAL 15CM ASS"/>
    <n v="32"/>
    <n v="33.5"/>
    <n v="1072"/>
    <n v="634841.57000000007"/>
    <x v="11"/>
  </r>
  <r>
    <m/>
    <x v="56"/>
    <s v="Invoice"/>
    <s v="89688"/>
    <s v="BUILDERS WAREHOUSE:LYNNWOOD"/>
    <s v="COLOUR POT PERENNIAL 15CM ASS"/>
    <n v="16"/>
    <n v="33.5"/>
    <n v="536"/>
    <n v="635377.57000000007"/>
    <x v="11"/>
  </r>
  <r>
    <m/>
    <x v="56"/>
    <s v="Invoice"/>
    <s v="89689"/>
    <s v="BUILDERS WAREHOUSE:GLEN EAGLES"/>
    <s v="COLOUR POT PERENNIAL 15CM ASS"/>
    <n v="40"/>
    <n v="33.5"/>
    <n v="1340"/>
    <n v="636717.57000000007"/>
    <x v="11"/>
  </r>
  <r>
    <m/>
    <x v="56"/>
    <s v="Invoice"/>
    <s v="89783"/>
    <s v="BUILDERS WAREHOUSE:BLOEMFONTEIN"/>
    <s v="COLOUR POT PERENNIAL 15CM ASS"/>
    <n v="96"/>
    <n v="33.5"/>
    <n v="3216"/>
    <n v="639933.57000000007"/>
    <x v="11"/>
  </r>
  <r>
    <m/>
    <x v="57"/>
    <s v="Invoice"/>
    <s v="89713"/>
    <s v="BUILDERS WAREHOUSE:LAMBTON"/>
    <s v="COLOUR POT PERENNIAL 15CM ASS"/>
    <n v="20"/>
    <n v="33.5"/>
    <n v="670"/>
    <n v="640603.57000000007"/>
    <x v="11"/>
  </r>
  <r>
    <m/>
    <x v="57"/>
    <s v="Invoice"/>
    <s v="89722"/>
    <s v="IRON POINT SUPPLIERS PTY LTD T/A CONCRETE GALLERIA"/>
    <s v="COLOUR POT PERENNIAL 15CM ASS"/>
    <n v="9"/>
    <n v="22"/>
    <n v="198"/>
    <n v="640801.57000000007"/>
    <x v="11"/>
  </r>
  <r>
    <m/>
    <x v="57"/>
    <s v="Invoice"/>
    <s v="89545"/>
    <s v="BUILDERS WAREHOUSE:NEWCASTLE"/>
    <s v="COLOUR POT PERENNIAL 15CM ASS"/>
    <n v="96"/>
    <n v="33.5"/>
    <n v="3216"/>
    <n v="644017.57000000007"/>
    <x v="11"/>
  </r>
  <r>
    <m/>
    <x v="33"/>
    <s v="Invoice"/>
    <s v="89727"/>
    <s v="BUILDERS WAREHOUSE:NORTHRIDING"/>
    <s v="COLOUR POT PERENNIAL 15CM ASS"/>
    <n v="40"/>
    <n v="33.5"/>
    <n v="1340"/>
    <n v="645357.57000000007"/>
    <x v="11"/>
  </r>
  <r>
    <m/>
    <x v="33"/>
    <s v="Invoice"/>
    <s v="89728"/>
    <s v="BUILDERS WAREHOUSE:CEDAR SQUARE"/>
    <s v="COLOUR POT PERENNIAL 15CM ASS"/>
    <n v="32"/>
    <n v="33.5"/>
    <n v="1072"/>
    <n v="646429.57000000007"/>
    <x v="11"/>
  </r>
  <r>
    <m/>
    <x v="33"/>
    <s v="Invoice"/>
    <s v="89729"/>
    <s v="BUILDERS WAREHOUSE:FOURWAYS"/>
    <s v="COLOUR POT PERENNIAL 15CM ASS"/>
    <n v="40"/>
    <n v="33.5"/>
    <n v="1340"/>
    <n v="647769.57000000007"/>
    <x v="11"/>
  </r>
  <r>
    <m/>
    <x v="33"/>
    <s v="Invoice"/>
    <s v="89731"/>
    <s v="BUILDERS WAREHOUSE:RIVONIA"/>
    <s v="COLOUR POT PERENNIAL 15CM ASS"/>
    <n v="60"/>
    <n v="33.5"/>
    <n v="2010"/>
    <n v="649779.57000000007"/>
    <x v="11"/>
  </r>
  <r>
    <m/>
    <x v="33"/>
    <s v="Invoice"/>
    <s v="89733"/>
    <s v="BUILDERS WAREHOUSE:WONDER PARK"/>
    <s v="COLOUR POT PERENNIAL 15CM ASS"/>
    <n v="46"/>
    <n v="33.5"/>
    <n v="1541"/>
    <n v="651320.57000000007"/>
    <x v="11"/>
  </r>
  <r>
    <m/>
    <x v="33"/>
    <s v="Invoice"/>
    <s v="89734"/>
    <s v="BUILDERS WAREHOUSE:ZAMBEZI"/>
    <s v="COLOUR POT PERENNIAL 15CM ASS"/>
    <n v="40"/>
    <n v="33.5"/>
    <n v="1340"/>
    <n v="652660.57000000007"/>
    <x v="11"/>
  </r>
  <r>
    <m/>
    <x v="34"/>
    <s v="Invoice"/>
    <s v="89753"/>
    <s v="BUILDERS WAREHOUSE:CRAIGHALL PARK"/>
    <s v="COLOUR POT PERENNIAL 15CM ASS"/>
    <n v="30"/>
    <n v="33.5"/>
    <n v="1005"/>
    <n v="653665.57000000007"/>
    <x v="11"/>
  </r>
  <r>
    <m/>
    <x v="89"/>
    <s v="Invoice"/>
    <s v="89758"/>
    <s v="BUILDERS WAREHOUSE:NOORDHEUWEL"/>
    <s v="COLOUR POT PERENNIAL 15CM ASS"/>
    <n v="32"/>
    <n v="33.5"/>
    <n v="1072"/>
    <n v="654737.57000000007"/>
    <x v="11"/>
  </r>
  <r>
    <m/>
    <x v="89"/>
    <s v="Invoice"/>
    <s v="89759"/>
    <s v="BUILDERS WAREHOUSE:EDENVALE"/>
    <s v="COLOUR POT PERENNIAL 15CM ASS"/>
    <n v="40"/>
    <n v="33.5"/>
    <n v="1340"/>
    <n v="656077.57000000007"/>
    <x v="11"/>
  </r>
  <r>
    <m/>
    <x v="89"/>
    <s v="Invoice"/>
    <s v="89760"/>
    <s v="BUILDERS WAREHOUSE:SUNWARD PARK"/>
    <s v="COLOUR POT PERENNIAL 15CM ASS"/>
    <n v="20"/>
    <n v="33.5"/>
    <n v="670"/>
    <n v="656747.57000000007"/>
    <x v="11"/>
  </r>
  <r>
    <m/>
    <x v="89"/>
    <s v="Invoice"/>
    <s v="89761"/>
    <s v="BUILDERS WAREHOUSE:STRUBENS VALLEY"/>
    <s v="COLOUR POT PERENNIAL 15CM ASS"/>
    <n v="96"/>
    <n v="33.5"/>
    <n v="3216"/>
    <n v="659963.57000000007"/>
    <x v="11"/>
  </r>
  <r>
    <m/>
    <x v="89"/>
    <s v="Invoice"/>
    <s v="89766"/>
    <s v="BUILDERS WAREHOUSE:BETHLEHEM"/>
    <s v="COLOUR POT PERENNIAL 15CM ASS"/>
    <n v="40"/>
    <n v="33.5"/>
    <n v="1340"/>
    <n v="661303.57000000007"/>
    <x v="11"/>
  </r>
  <r>
    <m/>
    <x v="58"/>
    <s v="Invoice"/>
    <s v="89764"/>
    <s v="BUILDERS WAREHOUSE:NEWMARKET"/>
    <s v="COLOUR POT PERENNIAL 15CM ASS"/>
    <n v="40"/>
    <n v="33.5"/>
    <n v="1340"/>
    <n v="662643.57000000007"/>
    <x v="11"/>
  </r>
  <r>
    <m/>
    <x v="59"/>
    <s v="Invoice"/>
    <s v="89769"/>
    <s v="BUILDERS WAREHOUSE:GEZINA NEW"/>
    <s v="COLOUR POT PERENNIAL 15CM ASS"/>
    <n v="60"/>
    <n v="33.5"/>
    <n v="2010"/>
    <n v="664653.57000000007"/>
    <x v="11"/>
  </r>
  <r>
    <m/>
    <x v="59"/>
    <s v="Invoice"/>
    <s v="89771"/>
    <s v="BUILDERS WAREHOUSE:WOODLANDS"/>
    <s v="COLOUR POT PERENNIAL 15CM ASS"/>
    <n v="32"/>
    <n v="33.5"/>
    <n v="1072"/>
    <n v="665725.57000000007"/>
    <x v="11"/>
  </r>
  <r>
    <m/>
    <x v="59"/>
    <s v="Invoice"/>
    <s v="89772"/>
    <s v="BUILDERS WAREHOUSE:SILVERLAKES"/>
    <s v="COLOUR POT PERENNIAL 15CM ASS"/>
    <n v="48"/>
    <n v="33.5"/>
    <n v="1608"/>
    <n v="667333.57000000007"/>
    <x v="11"/>
  </r>
  <r>
    <m/>
    <x v="59"/>
    <s v="Invoice"/>
    <s v="89774"/>
    <s v="BUILDERS WAREHOUSE:ERASMUS PARK"/>
    <s v="COLOUR POT PERENNIAL 15CM ASS"/>
    <n v="40"/>
    <n v="33.4"/>
    <n v="1336"/>
    <n v="668669.57000000007"/>
    <x v="11"/>
  </r>
  <r>
    <m/>
    <x v="59"/>
    <s v="Invoice"/>
    <s v="89776"/>
    <s v="BUILDERS WAREHOUSE:CHERRY LANE"/>
    <s v="COLOUR POT PERENNIAL 15CM ASS"/>
    <n v="50"/>
    <n v="33.5"/>
    <n v="1675"/>
    <n v="670344.57000000007"/>
    <x v="11"/>
  </r>
  <r>
    <m/>
    <x v="59"/>
    <s v="Invoice"/>
    <s v="89777"/>
    <s v="BUILDERS WAREHOUSE:GLEN EAGLES"/>
    <s v="COLOUR POT PERENNIAL 15CM ASS"/>
    <n v="16"/>
    <n v="33.5"/>
    <n v="536"/>
    <n v="670880.57000000007"/>
    <x v="11"/>
  </r>
  <r>
    <m/>
    <x v="295"/>
    <s v="Invoice"/>
    <s v="89794"/>
    <s v="BUILDERS WAREHOUSE:KLERKSDORP"/>
    <s v="COLOUR POT PERENNIAL 15CM ASS"/>
    <n v="32"/>
    <n v="33.5"/>
    <n v="1072"/>
    <n v="671952.57000000007"/>
    <x v="11"/>
  </r>
  <r>
    <m/>
    <x v="295"/>
    <s v="Invoice"/>
    <s v="89796"/>
    <s v="BUILDERS WAREHOUSE:SOUTHGATE"/>
    <s v="COLOUR POT PERENNIAL 15CM ASS"/>
    <n v="48"/>
    <n v="33.5"/>
    <n v="1608"/>
    <n v="673560.57000000007"/>
    <x v="11"/>
  </r>
  <r>
    <m/>
    <x v="295"/>
    <s v="Invoice"/>
    <s v="89818"/>
    <s v="BUILDERS WAREHOUSE:NEWCASTLE"/>
    <s v="COLOUR POT PERENNIAL 15CM ASS"/>
    <n v="64"/>
    <n v="33.5"/>
    <n v="2144"/>
    <n v="675704.57000000007"/>
    <x v="11"/>
  </r>
  <r>
    <m/>
    <x v="295"/>
    <s v="Invoice"/>
    <s v="89819"/>
    <s v="BUILDERS WAREHOUSE:SECUNDA"/>
    <s v="COLOUR POT PERENNIAL 15CM ASS"/>
    <n v="32"/>
    <n v="33.5"/>
    <n v="1072"/>
    <n v="676776.57000000007"/>
    <x v="11"/>
  </r>
  <r>
    <m/>
    <x v="35"/>
    <s v="Invoice"/>
    <s v="89806"/>
    <s v="BUILDERS WAREHOUSE:NORTHRIDING"/>
    <s v="COLOUR POT PERENNIAL 15CM ASS"/>
    <n v="20"/>
    <n v="33.5"/>
    <n v="670"/>
    <n v="677446.57000000007"/>
    <x v="11"/>
  </r>
  <r>
    <m/>
    <x v="35"/>
    <s v="Invoice"/>
    <s v="89808"/>
    <s v="BUILDERS WAREHOUSE:BEDFORDVIEW"/>
    <s v="COLOUR POT PERENNIAL 15CM ASS"/>
    <n v="20"/>
    <n v="33.5"/>
    <n v="670"/>
    <n v="678116.57000000007"/>
    <x v="11"/>
  </r>
  <r>
    <m/>
    <x v="35"/>
    <s v="Invoice"/>
    <s v="89810"/>
    <s v="FH CHAMBERLAIN TRADING (PTY) LTD:RIVIERA"/>
    <s v="COLOUR POT PERENNIAL 15CM ASS"/>
    <n v="25"/>
    <n v="31.85"/>
    <n v="796.25"/>
    <n v="678912.82000000007"/>
    <x v="11"/>
  </r>
  <r>
    <m/>
    <x v="35"/>
    <s v="Invoice"/>
    <s v="89812"/>
    <s v="RIVERSIDE MICA"/>
    <s v="PURPLE PRINCE 14CM"/>
    <n v="20"/>
    <n v="34.4"/>
    <n v="688"/>
    <n v="679600.82000000007"/>
    <x v="11"/>
  </r>
  <r>
    <m/>
    <x v="35"/>
    <s v="Invoice"/>
    <s v="89837"/>
    <s v="BUILDERS WAREHOUSE:BLOEMFONTEIN"/>
    <s v="COLOUR POT PERENNIAL 15CM ASS"/>
    <n v="176"/>
    <n v="33.5"/>
    <n v="5896"/>
    <n v="685496.82000000007"/>
    <x v="11"/>
  </r>
  <r>
    <m/>
    <x v="35"/>
    <s v="Invoice"/>
    <s v="89840"/>
    <s v="BUILDERS WAREHOUSE:POLOKWANE"/>
    <s v="COLOUR POT PERENNIAL 15CM ASS"/>
    <n v="50"/>
    <n v="33.5"/>
    <n v="1675"/>
    <n v="687171.82000000007"/>
    <x v="11"/>
  </r>
  <r>
    <m/>
    <x v="265"/>
    <s v="Invoice"/>
    <s v="89805"/>
    <s v="BUILDERS WAREHOUSE:GREENSTONE"/>
    <s v="COLOUR POT PERENNIAL 15CM ASS"/>
    <n v="40"/>
    <n v="33.5"/>
    <n v="1340"/>
    <n v="688511.82000000007"/>
    <x v="11"/>
  </r>
  <r>
    <m/>
    <x v="265"/>
    <s v="Invoice"/>
    <s v="89822"/>
    <s v="BUILDERS WAREHOUSE:RIVONIA"/>
    <s v="COLOUR POT PERENNIAL 15CM ASS"/>
    <n v="40"/>
    <n v="33.5"/>
    <n v="1340"/>
    <n v="689851.82000000007"/>
    <x v="11"/>
  </r>
  <r>
    <m/>
    <x v="265"/>
    <s v="Invoice"/>
    <s v="89825"/>
    <s v="BUILDERS WAREHOUSE:CEDAR SQUARE"/>
    <s v="COLOUR POT PERENNIAL 15CM ASS"/>
    <n v="25"/>
    <n v="33.5"/>
    <n v="837.5"/>
    <n v="690689.32000000007"/>
    <x v="11"/>
  </r>
  <r>
    <m/>
    <x v="265"/>
    <s v="Invoice"/>
    <s v="89830"/>
    <s v="BUILDERS WAREHOUSE:NEWMARKET"/>
    <s v="COLOUR POT PERENNIAL 15CM ASS"/>
    <n v="80"/>
    <n v="33.5"/>
    <n v="2680"/>
    <n v="693369.32000000007"/>
    <x v="11"/>
  </r>
  <r>
    <m/>
    <x v="265"/>
    <s v="Invoice"/>
    <s v="89846"/>
    <s v="BUILDERS WAREHOUSE:THOHOYANDOU"/>
    <s v="COLOUR POT PERENNIAL 15CM ASS"/>
    <n v="32"/>
    <n v="33.5"/>
    <n v="1072"/>
    <n v="694441.32000000007"/>
    <x v="11"/>
  </r>
  <r>
    <m/>
    <x v="265"/>
    <s v="Invoice"/>
    <s v="89848"/>
    <s v="BUILDERS WAREHOUSE:NELSPRUIT"/>
    <s v="COLOUR POT PERENNIAL 15CM ASS"/>
    <n v="96"/>
    <n v="33.5"/>
    <n v="3216"/>
    <n v="697657.32000000007"/>
    <x v="11"/>
  </r>
  <r>
    <m/>
    <x v="90"/>
    <s v="Invoice"/>
    <s v="89820"/>
    <s v="BUILDERS WAREHOUSE:BOKSBURG (NEW)"/>
    <s v="COLOUR POT PERENNIAL 15CM ASS"/>
    <n v="40"/>
    <n v="33.5"/>
    <n v="1340"/>
    <n v="698997.32000000007"/>
    <x v="11"/>
  </r>
  <r>
    <m/>
    <x v="90"/>
    <s v="Invoice"/>
    <s v="89826"/>
    <s v="BUILDERS WAREHOUSE:EDENVALE"/>
    <s v="COLOUR POT PERENNIAL 15CM ASS"/>
    <n v="40"/>
    <n v="33.5"/>
    <n v="1340"/>
    <n v="700337.32000000007"/>
    <x v="11"/>
  </r>
  <r>
    <m/>
    <x v="90"/>
    <s v="Invoice"/>
    <s v="89827"/>
    <s v="BUILDERS WAREHOUSE:NORTHMEAD"/>
    <s v="COLOUR POT PERENNIAL 15CM ASS"/>
    <n v="40"/>
    <n v="33.5"/>
    <n v="1340"/>
    <n v="701677.32000000007"/>
    <x v="11"/>
  </r>
  <r>
    <m/>
    <x v="90"/>
    <s v="Invoice"/>
    <s v="89832"/>
    <s v="THYME SQUARE"/>
    <s v="COLOUR POT PERENNIAL 15CM ASS"/>
    <n v="30"/>
    <n v="32.99"/>
    <n v="989.7"/>
    <n v="702667.02"/>
    <x v="11"/>
  </r>
  <r>
    <m/>
    <x v="90"/>
    <s v="Invoice"/>
    <s v="89838"/>
    <s v="BUILDERS WAREHOUSE:ROBINDALE"/>
    <s v="COLOUR POT PERENNIAL 15CM ASS"/>
    <n v="45"/>
    <n v="33.5"/>
    <n v="1507.5"/>
    <n v="704174.52"/>
    <x v="11"/>
  </r>
  <r>
    <m/>
    <x v="90"/>
    <s v="Invoice"/>
    <s v="89883"/>
    <s v="BUILDERS WAREHOUSE:HARTEBEESPOORT"/>
    <s v="COLOUR POT PERENNIAL 15CM ASS"/>
    <n v="64"/>
    <n v="33.5"/>
    <n v="2144"/>
    <n v="706318.52"/>
    <x v="11"/>
  </r>
  <r>
    <m/>
    <x v="266"/>
    <s v="Invoice"/>
    <s v="89851"/>
    <s v="BUILDERS WAREHOUSE:FOURWAYS"/>
    <s v="COLOUR POT PERENNIAL 15CM ASS"/>
    <n v="16"/>
    <n v="33.5"/>
    <n v="536"/>
    <n v="706854.52"/>
    <x v="11"/>
  </r>
  <r>
    <m/>
    <x v="266"/>
    <s v="Invoice"/>
    <s v="89855"/>
    <s v="BUILDERS WAREHOUSE:WOODLANDS"/>
    <s v="COLOUR POT PERENNIAL 15CM ASS"/>
    <n v="32"/>
    <n v="33.5"/>
    <n v="1072"/>
    <n v="707926.52"/>
    <x v="11"/>
  </r>
  <r>
    <m/>
    <x v="266"/>
    <s v="Invoice"/>
    <s v="89857"/>
    <s v="BUILDERS WAREHOUSE:GEZINA NEW"/>
    <s v="COLOUR POT PERENNIAL 15CM ASS"/>
    <n v="30"/>
    <n v="33.5"/>
    <n v="1005"/>
    <n v="708931.52"/>
    <x v="11"/>
  </r>
  <r>
    <m/>
    <x v="266"/>
    <s v="Invoice"/>
    <s v="89859"/>
    <s v="BUILDERS WAREHOUSE:SILVERLAKES"/>
    <s v="COLOUR POT PERENNIAL 15CM ASS"/>
    <n v="32"/>
    <n v="33.5"/>
    <n v="1072"/>
    <n v="710003.52"/>
    <x v="11"/>
  </r>
  <r>
    <m/>
    <x v="266"/>
    <s v="Invoice"/>
    <s v="89861"/>
    <s v="BUILDERS WAREHOUSE:RUSTENBURG"/>
    <s v="COLOUR POT PERENNIAL 15CM ASS"/>
    <n v="40"/>
    <n v="33.5"/>
    <n v="1340"/>
    <n v="711343.52"/>
    <x v="11"/>
  </r>
  <r>
    <m/>
    <x v="267"/>
    <s v="Invoice"/>
    <s v="89862"/>
    <s v="BUILDERS WAREHOUSE:CENTURION"/>
    <s v="COLOUR POT PERENNIAL 15CM ASS"/>
    <n v="52"/>
    <n v="33.5"/>
    <n v="1742"/>
    <n v="713085.52"/>
    <x v="11"/>
  </r>
  <r>
    <m/>
    <x v="277"/>
    <s v="Invoice"/>
    <s v="89889"/>
    <s v="BUILDERS WAREHOUSE:GREENSTONE"/>
    <s v="COLOUR POT PERENNIAL 15CM ASS"/>
    <n v="16"/>
    <n v="33.5"/>
    <n v="536"/>
    <n v="713621.52"/>
    <x v="11"/>
  </r>
  <r>
    <m/>
    <x v="277"/>
    <s v="Invoice"/>
    <s v="89890"/>
    <s v="BUILDERS WAREHOUSE:NORTHRIDING"/>
    <s v="COLOUR POT PERENNIAL 15CM ASS"/>
    <n v="32"/>
    <n v="33.5"/>
    <n v="1072"/>
    <n v="714693.52"/>
    <x v="11"/>
  </r>
  <r>
    <m/>
    <x v="54"/>
    <s v="Invoice"/>
    <s v="89896"/>
    <s v="BUILDERS WAREHOUSE:BOKSBURG (NEW)"/>
    <s v="COLOUR POT PERENNIAL 15CM ASS"/>
    <n v="30"/>
    <n v="33.5"/>
    <n v="1005"/>
    <n v="715698.52"/>
    <x v="11"/>
  </r>
  <r>
    <m/>
    <x v="54"/>
    <s v="Invoice"/>
    <s v="89898"/>
    <s v="BUILDERS WAREHOUSE:EDENVALE"/>
    <s v="COLOUR POT PERENNIAL 15CM ASS"/>
    <n v="40"/>
    <n v="33.5"/>
    <n v="1340"/>
    <n v="717038.52"/>
    <x v="11"/>
  </r>
  <r>
    <m/>
    <x v="54"/>
    <s v="Invoice"/>
    <s v="89905"/>
    <s v="THYME SQUARE"/>
    <s v="BECOPA 15CM ASS"/>
    <n v="15"/>
    <n v="38.799999999999997"/>
    <n v="582"/>
    <n v="717620.52"/>
    <x v="11"/>
  </r>
  <r>
    <m/>
    <x v="54"/>
    <s v="Invoice"/>
    <s v="89912"/>
    <s v="PRETTY GARDENS"/>
    <s v="COLOUR POT PERENNIAL 15CM ASS"/>
    <n v="16"/>
    <n v="32.950000000000003"/>
    <n v="527.20000000000005"/>
    <n v="718147.72"/>
    <x v="11"/>
  </r>
  <r>
    <m/>
    <x v="54"/>
    <s v="Invoice"/>
    <s v="89913"/>
    <s v="ROSES FOR U t/a URTH"/>
    <s v="BIDENS 15CM ASS"/>
    <n v="16"/>
    <n v="32.950000000000003"/>
    <n v="527.20000000000005"/>
    <n v="718674.91999999993"/>
    <x v="11"/>
  </r>
  <r>
    <m/>
    <x v="54"/>
    <s v="Invoice"/>
    <s v="89913"/>
    <s v="ROSES FOR U t/a URTH"/>
    <s v="MADEIRA 15CM ASS"/>
    <n v="48"/>
    <n v="32.950000000000003"/>
    <n v="1581.6"/>
    <n v="720256.5199999999"/>
    <x v="15"/>
  </r>
  <r>
    <m/>
    <x v="54"/>
    <s v="Invoice"/>
    <s v="89915"/>
    <s v="BUILDERS WAREHOUSE:BLOEMFONTEIN"/>
    <s v="COLOUR POT PERENNIAL 15CM ASS"/>
    <n v="240"/>
    <n v="33.5"/>
    <n v="8040"/>
    <n v="728296.5199999999"/>
    <x v="11"/>
  </r>
  <r>
    <m/>
    <x v="8"/>
    <s v="Invoice"/>
    <s v="89916"/>
    <s v="BUILDERS WAREHOUSE:GLEN EAGLES"/>
    <s v="COLOUR POT PERENNIAL 15CM ASS"/>
    <n v="10"/>
    <n v="33.5"/>
    <n v="335"/>
    <n v="728631.5199999999"/>
    <x v="11"/>
  </r>
  <r>
    <m/>
    <x v="8"/>
    <s v="Invoice"/>
    <s v="89920"/>
    <s v="BUILDERS WAREHOUSE:GEZINA NEW"/>
    <s v="COLOUR POT PERENNIAL 15CM ASS"/>
    <n v="40"/>
    <n v="33.5"/>
    <n v="1340"/>
    <n v="729971.5199999999"/>
    <x v="11"/>
  </r>
  <r>
    <m/>
    <x v="8"/>
    <s v="Invoice"/>
    <s v="89921"/>
    <s v="BUILDERS WAREHOUSE:BRYANSTON"/>
    <s v="COLOUR POT PERENNIAL 15CM ASS"/>
    <n v="10"/>
    <n v="33.5"/>
    <n v="335"/>
    <n v="730306.5199999999"/>
    <x v="11"/>
  </r>
  <r>
    <m/>
    <x v="8"/>
    <s v="Invoice"/>
    <s v="89922"/>
    <s v="BUILDERS WAREHOUSE:RIVONIA"/>
    <s v="COLOUR POT PERENNIAL 15CM ASS"/>
    <n v="32"/>
    <n v="33.5"/>
    <n v="1072"/>
    <n v="731378.5199999999"/>
    <x v="11"/>
  </r>
  <r>
    <m/>
    <x v="8"/>
    <s v="Invoice"/>
    <s v="89924"/>
    <s v="BUILDERS WAREHOUSE:ZAMBEZI"/>
    <s v="COLOUR POT PERENNIAL 15CM ASS"/>
    <n v="40"/>
    <n v="33.5"/>
    <n v="1340"/>
    <n v="732718.5199999999"/>
    <x v="11"/>
  </r>
  <r>
    <m/>
    <x v="8"/>
    <s v="Invoice"/>
    <s v="89950"/>
    <s v="IRON POINT SUPPLIERS PTY LTD T/A CONCRETE GALLERIA"/>
    <s v="COLOUR POT PERENNIAL 15CM ASS"/>
    <n v="10"/>
    <n v="27.5"/>
    <n v="275"/>
    <n v="732993.5199999999"/>
    <x v="11"/>
  </r>
  <r>
    <m/>
    <x v="8"/>
    <s v="Invoice"/>
    <s v="89951"/>
    <s v="SECUNDA NURSERY"/>
    <s v="COLEUS 15CM ASS"/>
    <n v="16"/>
    <n v="32.950000000000003"/>
    <n v="527.20000000000005"/>
    <n v="733520.71999999986"/>
    <x v="11"/>
  </r>
  <r>
    <m/>
    <x v="8"/>
    <s v="Invoice"/>
    <s v="89953"/>
    <s v="BUILDERS WAREHOUSE:SECUNDA"/>
    <s v="COLOUR POT PERENNIAL 15CM ASS"/>
    <n v="192"/>
    <n v="33.5"/>
    <n v="6432"/>
    <n v="739952.71999999986"/>
    <x v="11"/>
  </r>
  <r>
    <m/>
    <x v="36"/>
    <s v="Invoice"/>
    <s v="89937"/>
    <s v="BUILDERS WAREHOUSE:LAMBTON"/>
    <s v="COLOUR POT PERENNIAL 15CM ASS"/>
    <n v="15"/>
    <n v="33.5"/>
    <n v="502.5"/>
    <n v="740455.21999999986"/>
    <x v="11"/>
  </r>
  <r>
    <m/>
    <x v="36"/>
    <s v="Invoice"/>
    <s v="89942"/>
    <s v="BUILDERS WAREHOUSE:KLERKSDORP"/>
    <s v="COLOUR POT PERENNIAL 15CM ASS"/>
    <n v="57"/>
    <n v="33.5"/>
    <n v="1909.5"/>
    <n v="742364.71999999986"/>
    <x v="11"/>
  </r>
  <r>
    <m/>
    <x v="36"/>
    <s v="Invoice"/>
    <s v="89964"/>
    <s v="BUILDERS WAREHOUSE:BETHLEHEM"/>
    <s v="COLOUR POT PERENNIAL 15CM ASS"/>
    <n v="160"/>
    <n v="33.5"/>
    <n v="5360"/>
    <n v="747724.71999999986"/>
    <x v="11"/>
  </r>
  <r>
    <m/>
    <x v="9"/>
    <s v="Invoice"/>
    <s v="89955"/>
    <s v="BUILDERS WAREHOUSE:KEMPTON PARK"/>
    <s v="COLOUR POT PERENNIAL 15CM ASS"/>
    <n v="32"/>
    <n v="33.5"/>
    <n v="1072"/>
    <n v="748796.71999999986"/>
    <x v="11"/>
  </r>
  <r>
    <m/>
    <x v="9"/>
    <s v="Invoice"/>
    <s v="89957"/>
    <s v="BUILDERS WAREHOUSE:ROBINDALE"/>
    <s v="COLOUR POT PERENNIAL 15CM ASS"/>
    <n v="30"/>
    <n v="33.5"/>
    <n v="1005"/>
    <n v="749801.71999999986"/>
    <x v="11"/>
  </r>
  <r>
    <m/>
    <x v="9"/>
    <s v="Invoice"/>
    <s v="89958"/>
    <s v="BUILDERS WAREHOUSE:NOORDHEUWEL"/>
    <s v="COLOUR POT PERENNIAL 15CM ASS"/>
    <n v="30"/>
    <n v="33.5"/>
    <n v="1005"/>
    <n v="750806.71999999986"/>
    <x v="11"/>
  </r>
  <r>
    <m/>
    <x v="9"/>
    <s v="Invoice"/>
    <s v="89975"/>
    <s v="BUILDERS WAREHOUSE:NEWCASTLE"/>
    <s v="COLOUR POT PERENNIAL 15CM ASS"/>
    <n v="208"/>
    <n v="33.5"/>
    <n v="6968"/>
    <n v="757774.71999999986"/>
    <x v="11"/>
  </r>
  <r>
    <m/>
    <x v="9"/>
    <s v="Invoice"/>
    <s v="89977"/>
    <s v="THYME SQUARE"/>
    <s v="BEGONIA COPA CABANA 15CM ASS"/>
    <n v="10"/>
    <n v="32.99"/>
    <n v="329.9"/>
    <n v="758104.61999999988"/>
    <x v="11"/>
  </r>
  <r>
    <m/>
    <x v="43"/>
    <s v="Invoice"/>
    <s v="89965"/>
    <s v="BUILDERS WAREHOUSE:BRYANSTON"/>
    <s v="COLOUR POT PERENNIAL 15CM ASS"/>
    <n v="40"/>
    <n v="33.5"/>
    <n v="1340"/>
    <n v="759444.61999999988"/>
    <x v="11"/>
  </r>
  <r>
    <m/>
    <x v="43"/>
    <s v="Invoice"/>
    <s v="89966"/>
    <s v="BUILDERS WAREHOUSE:SUNWARD PARK"/>
    <s v="COLOUR POT PERENNIAL 15CM ASS"/>
    <n v="32"/>
    <n v="33.5"/>
    <n v="1072"/>
    <n v="760516.61999999988"/>
    <x v="11"/>
  </r>
  <r>
    <m/>
    <x v="43"/>
    <s v="Invoice"/>
    <s v="89967"/>
    <s v="BUILDERS WAREHOUSE:EDENVALE"/>
    <s v="COLOUR POT PERENNIAL 15CM ASS"/>
    <n v="100"/>
    <n v="33.5"/>
    <n v="3350"/>
    <n v="763866.61999999988"/>
    <x v="11"/>
  </r>
  <r>
    <m/>
    <x v="43"/>
    <s v="Invoice"/>
    <s v="89969"/>
    <s v="BUILDERS WAREHOUSE:NEWMARKET"/>
    <s v="COLOUR POT PERENNIAL 15CM ASS"/>
    <n v="40"/>
    <n v="33.5"/>
    <n v="1340"/>
    <n v="765206.61999999988"/>
    <x v="11"/>
  </r>
  <r>
    <m/>
    <x v="43"/>
    <s v="Invoice"/>
    <s v="89971"/>
    <s v="BUILDERS WAREHOUSE:EMALALHENI"/>
    <s v="COLOUR POT PERENNIAL 15CM ASS"/>
    <n v="16"/>
    <n v="33.5"/>
    <n v="536"/>
    <n v="765742.61999999988"/>
    <x v="11"/>
  </r>
  <r>
    <m/>
    <x v="43"/>
    <s v="Invoice"/>
    <s v="89972"/>
    <s v="BUILDERS WAREHOUSE:CARNIVAL MALL"/>
    <s v="COLOUR POT PERENNIAL 15CM ASS"/>
    <n v="40"/>
    <n v="33.5"/>
    <n v="1340"/>
    <n v="767082.61999999988"/>
    <x v="11"/>
  </r>
  <r>
    <m/>
    <x v="43"/>
    <s v="Invoice"/>
    <s v="89973"/>
    <s v="BUILDERS WAREHOUSE:FOURWAYS"/>
    <s v="COLOUR POT PERENNIAL 15CM ASS"/>
    <n v="16"/>
    <n v="33.5"/>
    <n v="536"/>
    <n v="767618.61999999988"/>
    <x v="11"/>
  </r>
  <r>
    <m/>
    <x v="43"/>
    <s v="Invoice"/>
    <s v="89974"/>
    <s v="BUILDERS WAREHOUSE:RIVONIA"/>
    <s v="COLOUR POT PERENNIAL 15CM ASS"/>
    <n v="72"/>
    <n v="33.5"/>
    <n v="2412"/>
    <n v="770030.61999999988"/>
    <x v="11"/>
  </r>
  <r>
    <m/>
    <x v="43"/>
    <s v="Invoice"/>
    <s v="89981"/>
    <s v="BUILDERS WAREHOUSE:THOHOYANDOU"/>
    <s v="COLOUR POT PERENNIAL 15CM ASS"/>
    <n v="48"/>
    <n v="33.5"/>
    <n v="1608"/>
    <n v="771638.61999999988"/>
    <x v="11"/>
  </r>
  <r>
    <m/>
    <x v="43"/>
    <s v="Invoice"/>
    <s v="89982"/>
    <s v="BUILDERS WAREHOUSE:NELSPRUIT"/>
    <s v="COLOUR POT PERENNIAL 15CM ASS"/>
    <n v="121"/>
    <n v="33.5"/>
    <n v="4053.5"/>
    <n v="775692.11999999988"/>
    <x v="11"/>
  </r>
  <r>
    <m/>
    <x v="329"/>
    <s v="Invoice"/>
    <s v="90000"/>
    <s v="BUILDERS WAREHOUSE:NOORDHEUWEL"/>
    <s v="COLOUR POT PERENNIAL 15CM ASS"/>
    <n v="32"/>
    <n v="33.5"/>
    <n v="1072"/>
    <n v="776764.11999999988"/>
    <x v="11"/>
  </r>
  <r>
    <m/>
    <x v="329"/>
    <s v="Invoice"/>
    <s v="90002"/>
    <s v="BUILDERS WAREHOUSE:NORWOOD"/>
    <s v="COLOUR POT PERENNIAL 15CM ASS"/>
    <n v="32"/>
    <n v="33.5"/>
    <n v="1072"/>
    <n v="777836.11999999988"/>
    <x v="11"/>
  </r>
  <r>
    <m/>
    <x v="278"/>
    <s v="Invoice"/>
    <s v="89902"/>
    <s v="BUILDERS WAREHOUSE:FOURWAYS"/>
    <s v="COLOUR POT PERENNIAL 15CM ASS"/>
    <n v="40"/>
    <n v="33.5"/>
    <n v="1340"/>
    <n v="779176.11999999988"/>
    <x v="11"/>
  </r>
  <r>
    <m/>
    <x v="278"/>
    <s v="Invoice"/>
    <s v="89984"/>
    <s v="BUILDERS WAREHOUSE:ZAMBEZI"/>
    <s v="COLOUR POT PERENNIAL 15CM ASS"/>
    <n v="40"/>
    <n v="33.5"/>
    <n v="1340"/>
    <n v="780516.11999999988"/>
    <x v="11"/>
  </r>
  <r>
    <m/>
    <x v="278"/>
    <s v="Invoice"/>
    <s v="89986"/>
    <s v="BUILDERS WAREHOUSE:LYNNWOOD"/>
    <s v="COLOUR POT PERENNIAL 15CM ASS"/>
    <n v="64"/>
    <n v="33.5"/>
    <n v="2144"/>
    <n v="782660.11999999988"/>
    <x v="11"/>
  </r>
  <r>
    <m/>
    <x v="278"/>
    <s v="Invoice"/>
    <s v="89988"/>
    <s v="BUILDERS WAREHOUSE:RIVONIA"/>
    <s v="COLOUR POT PERENNIAL 15CM ASS"/>
    <n v="36"/>
    <n v="33.5"/>
    <n v="1206"/>
    <n v="783866.11999999988"/>
    <x v="11"/>
  </r>
  <r>
    <m/>
    <x v="278"/>
    <s v="Invoice"/>
    <s v="89989"/>
    <s v="BUILDERS WAREHOUSE:WONDER PARK"/>
    <s v="COLOUR POT PERENNIAL 15CM ASS"/>
    <n v="40"/>
    <n v="33.5"/>
    <n v="1340"/>
    <n v="785206.11999999988"/>
    <x v="11"/>
  </r>
  <r>
    <m/>
    <x v="278"/>
    <s v="Invoice"/>
    <s v="89991"/>
    <s v="BUILDERS WAREHOUSE:CHERRY LANE"/>
    <s v="COLOUR POT PERENNIAL 15CM ASS"/>
    <n v="40"/>
    <n v="33.5"/>
    <n v="1340"/>
    <n v="786546.11999999988"/>
    <x v="11"/>
  </r>
  <r>
    <m/>
    <x v="291"/>
    <s v="Invoice"/>
    <s v="90004"/>
    <s v="BUILDERS WAREHOUSE:KLERKSDORP"/>
    <s v="COLOUR POT PERENNIAL 15CM ASS"/>
    <n v="20"/>
    <n v="33.5"/>
    <n v="670"/>
    <n v="787216.11999999988"/>
    <x v="11"/>
  </r>
  <r>
    <m/>
    <x v="291"/>
    <s v="Invoice"/>
    <s v="90005"/>
    <s v="BUILDERS WAREHOUSE:CRAIGHALL PARK"/>
    <s v="COLOUR POT PERENNIAL 15CM ASS"/>
    <n v="20"/>
    <n v="33.5"/>
    <n v="670"/>
    <n v="787886.11999999988"/>
    <x v="11"/>
  </r>
  <r>
    <m/>
    <x v="10"/>
    <s v="Invoice"/>
    <s v="90014"/>
    <s v="BUILDERS WAREHOUSE:STRUBENS VALLEY"/>
    <s v="COLOUR POT PERENNIAL 15CM ASS"/>
    <n v="120"/>
    <n v="33.5"/>
    <n v="4020"/>
    <n v="791906.11999999988"/>
    <x v="11"/>
  </r>
  <r>
    <m/>
    <x v="10"/>
    <s v="Invoice"/>
    <s v="90015"/>
    <s v="BUILDERS WAREHOUSE:ROBINDALE"/>
    <s v="COLOUR POT PERENNIAL 15CM ASS"/>
    <n v="32"/>
    <n v="33.5"/>
    <n v="1072"/>
    <n v="792978.11999999988"/>
    <x v="11"/>
  </r>
  <r>
    <m/>
    <x v="10"/>
    <s v="Invoice"/>
    <s v="90017"/>
    <s v="BUILDERS WAREHOUSE:FLORIDA GLEN"/>
    <s v="COLOUR POT PERENNIAL 15CM ASS"/>
    <n v="10"/>
    <n v="33.5"/>
    <n v="335"/>
    <n v="793313.11999999988"/>
    <x v="11"/>
  </r>
  <r>
    <m/>
    <x v="10"/>
    <s v="Invoice"/>
    <s v="90018"/>
    <s v="BUILDERS WAREHOUSE:NOORDHEUWEL"/>
    <s v="COLOUR POT PERENNIAL 15CM ASS"/>
    <n v="40"/>
    <n v="33.5"/>
    <n v="1340"/>
    <n v="794653.11999999988"/>
    <x v="11"/>
  </r>
  <r>
    <m/>
    <x v="10"/>
    <s v="Invoice"/>
    <s v="90020"/>
    <s v="BUILDERS WAREHOUSE:NORTHRIDING"/>
    <s v="COLOUR POT PERENNIAL 15CM ASS"/>
    <n v="20"/>
    <n v="33.5"/>
    <n v="670"/>
    <n v="795323.11999999988"/>
    <x v="11"/>
  </r>
  <r>
    <m/>
    <x v="10"/>
    <s v="Invoice"/>
    <s v="90021"/>
    <s v="BUILDERS WAREHOUSE:GREENSTONE"/>
    <s v="COLOUR POT PERENNIAL 15CM ASS"/>
    <n v="52"/>
    <n v="33.5"/>
    <n v="1742"/>
    <n v="797065.11999999988"/>
    <x v="11"/>
  </r>
  <r>
    <m/>
    <x v="11"/>
    <s v="Invoice"/>
    <s v="90030"/>
    <s v="BUILDERS WAREHOUSE:RIVONIA"/>
    <s v="COLOUR POT PERENNIAL 15CM ASS"/>
    <n v="70"/>
    <n v="33.5"/>
    <n v="2345"/>
    <n v="799410.11999999988"/>
    <x v="11"/>
  </r>
  <r>
    <m/>
    <x v="11"/>
    <s v="Invoice"/>
    <s v="90031"/>
    <s v="BUILDERS WAREHOUSE:GLEN EAGLES"/>
    <s v="COLOUR POT PERENNIAL 15CM ASS"/>
    <n v="60"/>
    <n v="33.5"/>
    <n v="2010"/>
    <n v="801420.11999999988"/>
    <x v="11"/>
  </r>
  <r>
    <m/>
    <x v="11"/>
    <s v="Invoice"/>
    <s v="90032"/>
    <s v="BUILDERS WAREHOUSE:BOKSBURG (NEW)"/>
    <s v="COLOUR POT PERENNIAL 15CM ASS"/>
    <n v="60"/>
    <n v="33.5"/>
    <n v="2010"/>
    <n v="803430.11999999988"/>
    <x v="11"/>
  </r>
  <r>
    <m/>
    <x v="11"/>
    <s v="Invoice"/>
    <s v="90033"/>
    <s v="BUILDERS WAREHOUSE:EDENVALE"/>
    <s v="COLOUR POT PERENNIAL 15CM ASS"/>
    <n v="40"/>
    <n v="33.5"/>
    <n v="1340"/>
    <n v="804770.11999999988"/>
    <x v="11"/>
  </r>
  <r>
    <m/>
    <x v="11"/>
    <s v="Invoice"/>
    <s v="90034"/>
    <s v="BUILDERS WAREHOUSE:NEWMARKET"/>
    <s v="COLOUR POT PERENNIAL 15CM ASS"/>
    <n v="32"/>
    <n v="33.5"/>
    <n v="1072"/>
    <n v="805842.11999999988"/>
    <x v="11"/>
  </r>
  <r>
    <m/>
    <x v="11"/>
    <s v="Invoice"/>
    <s v="90043"/>
    <s v="BUILDERS WAREHOUSE:BLOEMFONTEIN"/>
    <s v="COLOUR POT PERENNIAL 15CM ASS"/>
    <n v="120"/>
    <n v="33.5"/>
    <n v="4020"/>
    <n v="809862.11999999988"/>
    <x v="11"/>
  </r>
  <r>
    <m/>
    <x v="11"/>
    <s v="Invoice"/>
    <s v="90068"/>
    <s v="PRETTY GARDENS"/>
    <s v="COLOUR POT PERENNIAL 15CM ASS"/>
    <n v="16"/>
    <n v="40.99"/>
    <n v="655.84"/>
    <n v="810517.95999999985"/>
    <x v="11"/>
  </r>
  <r>
    <m/>
    <x v="11"/>
    <s v="Invoice"/>
    <s v="90069"/>
    <s v="ROSES FOR U t/a URTH"/>
    <s v="COLOUR POT PERENNIAL 15CM ASS"/>
    <n v="10"/>
    <n v="32.950000000000003"/>
    <n v="329.5"/>
    <n v="810847.45999999985"/>
    <x v="11"/>
  </r>
  <r>
    <m/>
    <x v="315"/>
    <s v="Invoice"/>
    <s v="90045"/>
    <s v="THYME SQUARE"/>
    <s v="MADEIRA 15CM ASS"/>
    <n v="10"/>
    <n v="38.799999999999997"/>
    <n v="388"/>
    <n v="811235.45999999985"/>
    <x v="15"/>
  </r>
  <r>
    <m/>
    <x v="316"/>
    <s v="Invoice"/>
    <s v="90029"/>
    <s v="BUILDERS WAREHOUSE:BRYANSTON"/>
    <s v="COLOUR POT PERENNIAL 15CM ASS"/>
    <n v="30"/>
    <n v="33.5"/>
    <n v="1005"/>
    <n v="812240.45999999985"/>
    <x v="11"/>
  </r>
  <r>
    <m/>
    <x v="316"/>
    <s v="Invoice"/>
    <s v="90039"/>
    <s v="BUILDERS WAREHOUSE:NORTHMEAD"/>
    <s v="COLOUR POT PERENNIAL 15CM ASS"/>
    <n v="40"/>
    <n v="33.5"/>
    <n v="1340"/>
    <n v="813580.45999999985"/>
    <x v="11"/>
  </r>
  <r>
    <m/>
    <x v="91"/>
    <s v="Invoice"/>
    <s v="90051"/>
    <s v="BUILDERS WAREHOUSE:RUSTENBURG"/>
    <s v="COLOUR POT PERENNIAL 15CM ASS"/>
    <n v="90"/>
    <n v="33.5"/>
    <n v="3015"/>
    <n v="816595.45999999985"/>
    <x v="11"/>
  </r>
  <r>
    <m/>
    <x v="91"/>
    <s v="Invoice"/>
    <s v="90052"/>
    <s v="BUILDERS WAREHOUSE:GEZINA NEW"/>
    <s v="COLOUR POT PERENNIAL 15CM ASS"/>
    <n v="50"/>
    <n v="33.5"/>
    <n v="1675"/>
    <n v="818270.45999999985"/>
    <x v="11"/>
  </r>
  <r>
    <m/>
    <x v="91"/>
    <s v="Invoice"/>
    <s v="90053"/>
    <s v="BUILDERS WAREHOUSE:CENTURION"/>
    <s v="COLOUR POT PERENNIAL 15CM ASS"/>
    <n v="48"/>
    <n v="33.5"/>
    <n v="1608"/>
    <n v="819878.45999999985"/>
    <x v="11"/>
  </r>
  <r>
    <m/>
    <x v="91"/>
    <s v="Invoice"/>
    <s v="90054"/>
    <s v="BUILDERS WAREHOUSE:RASLOUW"/>
    <s v="COLOUR POT PERENNIAL 15CM ASS"/>
    <n v="32"/>
    <n v="33.5"/>
    <n v="1072"/>
    <n v="820950.45999999985"/>
    <x v="11"/>
  </r>
  <r>
    <m/>
    <x v="91"/>
    <s v="Invoice"/>
    <s v="90055"/>
    <s v="BUILDERS WAREHOUSE:WOODLANDS"/>
    <s v="COLOUR POT PERENNIAL 15CM ASS"/>
    <n v="30"/>
    <n v="33.5"/>
    <n v="1005"/>
    <n v="821955.45999999985"/>
    <x v="11"/>
  </r>
  <r>
    <m/>
    <x v="91"/>
    <s v="Invoice"/>
    <s v="90058"/>
    <s v="BUILDERS WAREHOUSE:LYNNWOOD"/>
    <s v="COLOUR POT PERENNIAL 15CM ASS"/>
    <n v="20"/>
    <n v="33.5"/>
    <n v="670"/>
    <n v="822625.45999999985"/>
    <x v="11"/>
  </r>
  <r>
    <m/>
    <x v="91"/>
    <s v="Invoice"/>
    <s v="90060"/>
    <s v="BUILDERS WAREHOUSE:ZAMBEZI"/>
    <s v="COLOUR POT PERENNIAL 15CM ASS"/>
    <n v="30"/>
    <n v="33.5"/>
    <n v="1005"/>
    <n v="823630.45999999985"/>
    <x v="11"/>
  </r>
  <r>
    <m/>
    <x v="92"/>
    <s v="Invoice"/>
    <s v="90062"/>
    <s v="BUILDERS WAREHOUSE:LAMBTON"/>
    <s v="COLOUR POT PERENNIAL 15CM ASS"/>
    <n v="6"/>
    <n v="33.5"/>
    <n v="201"/>
    <n v="823831.45999999985"/>
    <x v="11"/>
  </r>
  <r>
    <m/>
    <x v="92"/>
    <s v="Invoice"/>
    <s v="90078"/>
    <s v="BUILDERS WAREHOUSE:HARTEBEESPOORT"/>
    <s v="COLOUR POT PERENNIAL 15CM ASS"/>
    <n v="90"/>
    <n v="33.5"/>
    <n v="3015"/>
    <n v="826846.45999999985"/>
    <x v="11"/>
  </r>
  <r>
    <m/>
    <x v="92"/>
    <s v="Invoice"/>
    <s v="90091"/>
    <s v="BUILDERS WAREHOUSE:MAFIKENG"/>
    <s v="COLOUR POT PERENNIAL 15CM ASS"/>
    <n v="112"/>
    <n v="33.5"/>
    <n v="3752"/>
    <n v="830598.45999999985"/>
    <x v="11"/>
  </r>
  <r>
    <m/>
    <x v="37"/>
    <s v="Invoice"/>
    <s v="90110"/>
    <s v="PRETTY GARDENS"/>
    <s v="COLOUR POT PERENNIAL 15CM ASS"/>
    <n v="48"/>
    <n v="32.950000000000003"/>
    <n v="1581.6"/>
    <n v="832180.05999999982"/>
    <x v="11"/>
  </r>
  <r>
    <m/>
    <x v="37"/>
    <s v="Invoice"/>
    <s v="90113"/>
    <s v="BUILDERS WAREHOUSE:BLOEMFONTEIN"/>
    <s v="COLOUR POT PERENNIAL 15CM ASS"/>
    <n v="72"/>
    <n v="33.5"/>
    <n v="2412"/>
    <n v="834592.05999999982"/>
    <x v="11"/>
  </r>
  <r>
    <m/>
    <x v="37"/>
    <s v="Invoice"/>
    <s v="90114"/>
    <s v="BUILDERS WAREHOUSE:NEWCASTLE"/>
    <s v="COLOUR POT PERENNIAL 15CM ASS"/>
    <n v="160"/>
    <n v="33.5"/>
    <n v="5360"/>
    <n v="839952.05999999982"/>
    <x v="11"/>
  </r>
  <r>
    <m/>
    <x v="93"/>
    <s v="Invoice"/>
    <s v="90092"/>
    <s v="BUILDERS WAREHOUSE:RIVONIA"/>
    <s v="COLOUR POT PERENNIAL 15CM ASS"/>
    <n v="16"/>
    <n v="33.5"/>
    <n v="536"/>
    <n v="840488.05999999982"/>
    <x v="11"/>
  </r>
  <r>
    <m/>
    <x v="93"/>
    <s v="Invoice"/>
    <s v="90100"/>
    <s v="FH CHAMBERLAIN TRADING (PTY) LTD:SILVER LAKES"/>
    <s v="COLOUR POT PERENNIAL 15CM ASS"/>
    <n v="12"/>
    <n v="31.85"/>
    <n v="382.2"/>
    <n v="840870.25999999978"/>
    <x v="11"/>
  </r>
  <r>
    <m/>
    <x v="93"/>
    <s v="Invoice"/>
    <s v="90102"/>
    <s v="BUILDERS WAREHOUSE:FOURWAYS"/>
    <s v="COLOUR POT PERENNIAL 15CM ASS"/>
    <n v="20"/>
    <n v="33.5"/>
    <n v="670"/>
    <n v="841540.25999999978"/>
    <x v="11"/>
  </r>
  <r>
    <m/>
    <x v="93"/>
    <s v="Invoice"/>
    <s v="90107"/>
    <s v="GARDENSHOP PARKTOWN"/>
    <s v="COLOUR POT PERENNIAL 15CM ASS"/>
    <n v="60"/>
    <n v="32.950000000000003"/>
    <n v="1977"/>
    <n v="843517.25999999978"/>
    <x v="11"/>
  </r>
  <r>
    <m/>
    <x v="93"/>
    <s v="Invoice"/>
    <s v="90120"/>
    <s v="BUILDERS WAREHOUSE:BAOBAB"/>
    <s v="COLOUR POT PERENNIAL 15CM ASS"/>
    <n v="50"/>
    <n v="33.5"/>
    <n v="1675"/>
    <n v="845192.25999999978"/>
    <x v="11"/>
  </r>
  <r>
    <m/>
    <x v="94"/>
    <s v="Invoice"/>
    <s v="90145"/>
    <s v="BUILDERS WAREHOUSE:STRUBENS VALLEY"/>
    <s v="COLOUR POT PERENNIAL 15CM ASS"/>
    <n v="16"/>
    <n v="33.5"/>
    <n v="536"/>
    <n v="845728.25999999978"/>
    <x v="11"/>
  </r>
  <r>
    <m/>
    <x v="95"/>
    <s v="Invoice"/>
    <s v="90123"/>
    <s v="BUILDERS WAREHOUSE:BRYANSTON"/>
    <s v="COLOUR POT PERENNIAL 15CM ASS"/>
    <n v="20"/>
    <n v="33.5"/>
    <n v="670"/>
    <n v="846398.25999999978"/>
    <x v="11"/>
  </r>
  <r>
    <m/>
    <x v="95"/>
    <s v="Invoice"/>
    <s v="90124"/>
    <s v="BUILDERS WAREHOUSE:RIVONIA"/>
    <s v="COLOUR POT PERENNIAL 15CM ASS"/>
    <n v="66"/>
    <n v="33.5"/>
    <n v="2211"/>
    <n v="848609.25999999978"/>
    <x v="11"/>
  </r>
  <r>
    <m/>
    <x v="95"/>
    <s v="Invoice"/>
    <s v="90126"/>
    <s v="BUILDERS WAREHOUSE:CHERRY LANE"/>
    <s v="COLOUR POT PERENNIAL 15CM ASS"/>
    <n v="40"/>
    <n v="33.5"/>
    <n v="1340"/>
    <n v="849949.25999999978"/>
    <x v="11"/>
  </r>
  <r>
    <m/>
    <x v="95"/>
    <s v="Invoice"/>
    <s v="90131"/>
    <s v="BUILDERS WAREHOUSE:ERASMUS PARK"/>
    <s v="COLOUR POT PERENNIAL 15CM ASS"/>
    <n v="40"/>
    <n v="33.5"/>
    <n v="1340"/>
    <n v="851289.25999999978"/>
    <x v="11"/>
  </r>
  <r>
    <m/>
    <x v="95"/>
    <s v="Invoice"/>
    <s v="90155"/>
    <s v="SECUNDA NURSERY"/>
    <s v="COLOUR POT PERENNIAL 15CM ASS"/>
    <n v="7"/>
    <n v="32.950000000000003"/>
    <n v="230.65"/>
    <n v="851519.9099999998"/>
    <x v="11"/>
  </r>
  <r>
    <m/>
    <x v="95"/>
    <s v="Invoice"/>
    <s v="90158"/>
    <s v="BUILDERS WAREHOUSE:SECUNDA"/>
    <s v="COLOUR POT PERENNIAL 15CM ASS"/>
    <n v="32"/>
    <n v="33.5"/>
    <n v="1072"/>
    <n v="852591.9099999998"/>
    <x v="11"/>
  </r>
  <r>
    <m/>
    <x v="96"/>
    <s v="Invoice"/>
    <s v="90149"/>
    <s v="FH CHAMBERLAIN TRADING (PTY) LTD:CENTURION"/>
    <s v="COLOUR POT PERENNIAL 15CM ASS"/>
    <n v="100"/>
    <n v="31.85"/>
    <n v="3185"/>
    <n v="855776.9099999998"/>
    <x v="11"/>
  </r>
  <r>
    <m/>
    <x v="96"/>
    <s v="Invoice"/>
    <s v="90150"/>
    <s v="RIVERSIDE MICA"/>
    <s v="ECHINACEA ASSORTED 15CM (SPECIAL)"/>
    <n v="8"/>
    <n v="29.5"/>
    <n v="236"/>
    <n v="856012.9099999998"/>
    <x v="11"/>
  </r>
  <r>
    <m/>
    <x v="96"/>
    <s v="Invoice"/>
    <s v="90150"/>
    <s v="RIVERSIDE MICA"/>
    <s v="VERBENA ASSORTED 15CM (SPECIAL)"/>
    <n v="2"/>
    <n v="29.5"/>
    <n v="59"/>
    <n v="856071.9099999998"/>
    <x v="17"/>
  </r>
  <r>
    <m/>
    <x v="96"/>
    <s v="Invoice"/>
    <s v="90157"/>
    <s v="LOTS OF POTS CENTURION"/>
    <s v="COLOUR POT PERENNIAL 15CM ASS (SPECIAL)"/>
    <n v="12"/>
    <n v="35"/>
    <n v="420"/>
    <n v="856491.9099999998"/>
    <x v="11"/>
  </r>
  <r>
    <m/>
    <x v="96"/>
    <s v="Invoice"/>
    <s v="90178"/>
    <s v="BUILDERS WAREHOUSE:NELSPRUIT"/>
    <s v="COLOUR POT PERENNIAL 15CM ASS"/>
    <n v="33"/>
    <n v="33.5"/>
    <n v="1105.5"/>
    <n v="857597.4099999998"/>
    <x v="11"/>
  </r>
  <r>
    <m/>
    <x v="208"/>
    <s v="Invoice"/>
    <s v="90130"/>
    <s v="FH CHAMBERLAIN TRADING (PTY) LTD:STRUBENSVALLEY"/>
    <s v="COLOUR POT PERENNIAL 15CM ASS"/>
    <n v="60"/>
    <n v="31.85"/>
    <n v="1911"/>
    <n v="859508.4099999998"/>
    <x v="11"/>
  </r>
  <r>
    <m/>
    <x v="208"/>
    <s v="Invoice"/>
    <s v="90160"/>
    <s v="BUILDERS WAREHOUSE:NORTHRIDING"/>
    <s v="COLOUR POT PERENNIAL 15CM ASS"/>
    <n v="40"/>
    <n v="33.5"/>
    <n v="1340"/>
    <n v="860848.4099999998"/>
    <x v="11"/>
  </r>
  <r>
    <m/>
    <x v="208"/>
    <s v="Invoice"/>
    <s v="90162"/>
    <s v="BUILDERS WAREHOUSE:GREENSTONE"/>
    <s v="COLOUR POT PERENNIAL 15CM ASS"/>
    <n v="36"/>
    <n v="33.5"/>
    <n v="1206"/>
    <n v="862054.4099999998"/>
    <x v="11"/>
  </r>
  <r>
    <m/>
    <x v="208"/>
    <s v="Invoice"/>
    <s v="90167"/>
    <s v="LITTLE AUSTRIA"/>
    <s v="ECHINACEA PURPUREA DARK ROSE 15CM (SPECIAL)"/>
    <n v="16"/>
    <n v="29.5"/>
    <n v="472"/>
    <n v="862526.4099999998"/>
    <x v="11"/>
  </r>
  <r>
    <m/>
    <x v="208"/>
    <s v="Invoice"/>
    <s v="90171"/>
    <s v="CENTRAL NURSERY DEPOT"/>
    <s v="BACOPA MEGACOPA 15CM ASS (SPECIAL)"/>
    <n v="37"/>
    <n v="29.5"/>
    <n v="1091.5"/>
    <n v="863617.9099999998"/>
    <x v="11"/>
  </r>
  <r>
    <m/>
    <x v="208"/>
    <s v="Invoice"/>
    <s v="90171"/>
    <s v="CENTRAL NURSERY DEPOT"/>
    <s v="BACOPA MEGACOPA BLUE 15CM ASS"/>
    <n v="20"/>
    <n v="32.950000000000003"/>
    <n v="659"/>
    <n v="864276.9099999998"/>
    <x v="11"/>
  </r>
  <r>
    <m/>
    <x v="208"/>
    <s v="Invoice"/>
    <s v="90174"/>
    <s v="MALANSEUNS Head Office:THE WILDS"/>
    <s v="COLOUR POT PERENNIAL 15CM ASS (MALANSEUNS SHOW SPECIAL)"/>
    <n v="80"/>
    <n v="29"/>
    <n v="2320"/>
    <n v="866596.9099999998"/>
    <x v="11"/>
  </r>
  <r>
    <m/>
    <x v="44"/>
    <s v="Invoice"/>
    <s v="90180"/>
    <s v="BUILDERS WAREHOUSE:NEWMARKET"/>
    <s v="COLOUR POT PERENNIAL 15CM ASS"/>
    <n v="40"/>
    <n v="33.5"/>
    <n v="1340"/>
    <n v="867936.9099999998"/>
    <x v="11"/>
  </r>
  <r>
    <m/>
    <x v="44"/>
    <s v="Invoice"/>
    <s v="90185"/>
    <s v="BUILDERS WAREHOUSE:NORTHMEAD"/>
    <s v="COLOUR POT PERENNIAL 15CM ASS"/>
    <n v="30"/>
    <n v="33.5"/>
    <n v="1005"/>
    <n v="868941.9099999998"/>
    <x v="11"/>
  </r>
  <r>
    <m/>
    <x v="44"/>
    <s v="Invoice"/>
    <s v="90186"/>
    <s v="BUILDERS WAREHOUSE:MIDDELBURG"/>
    <s v="COLOUR POT PERENNIAL 15CM ASS"/>
    <n v="25"/>
    <n v="33.5"/>
    <n v="837.5"/>
    <n v="869779.4099999998"/>
    <x v="11"/>
  </r>
  <r>
    <m/>
    <x v="44"/>
    <s v="Invoice"/>
    <s v="90189"/>
    <s v="BUILDERS WAREHOUSE:EDENVALE"/>
    <s v="COLOUR POT PERENNIAL 15CM ASS"/>
    <n v="40"/>
    <n v="33.5"/>
    <n v="1340"/>
    <n v="871119.4099999998"/>
    <x v="11"/>
  </r>
  <r>
    <m/>
    <x v="44"/>
    <s v="Invoice"/>
    <s v="90197"/>
    <s v="BUILDERS WAREHOUSE:BETHLEHEM"/>
    <s v="COLOUR POT PERENNIAL 15CM ASS"/>
    <n v="96"/>
    <n v="33.5"/>
    <n v="3216"/>
    <n v="874335.4099999998"/>
    <x v="11"/>
  </r>
  <r>
    <m/>
    <x v="60"/>
    <s v="Invoice"/>
    <s v="90217"/>
    <s v="BUILDERS WAREHOUSE:STRUBENS VALLEY"/>
    <s v="COLOUR POT PERENNIAL 15CM ASS"/>
    <n v="40"/>
    <n v="33.5"/>
    <n v="1340"/>
    <n v="875675.4099999998"/>
    <x v="11"/>
  </r>
  <r>
    <m/>
    <x v="61"/>
    <s v="Invoice"/>
    <s v="90199"/>
    <s v="BUILDERS WAREHOUSE:WONDER PARK"/>
    <s v="COLOUR POT PERENNIAL 15CM ASS"/>
    <n v="45"/>
    <n v="33.5"/>
    <n v="1507.5"/>
    <n v="877182.9099999998"/>
    <x v="11"/>
  </r>
  <r>
    <m/>
    <x v="61"/>
    <s v="Invoice"/>
    <s v="90201"/>
    <s v="BUILDERS WAREHOUSE:RIVONIA"/>
    <s v="COLOUR POT PERENNIAL 15CM ASS"/>
    <n v="66"/>
    <n v="33.5"/>
    <n v="2211"/>
    <n v="879393.9099999998"/>
    <x v="11"/>
  </r>
  <r>
    <m/>
    <x v="61"/>
    <s v="Invoice"/>
    <s v="90202"/>
    <s v="BUILDERS WAREHOUSE:RASLOUW"/>
    <s v="COLOUR POT PERENNIAL 15CM ASS"/>
    <n v="32"/>
    <n v="33.5"/>
    <n v="1072"/>
    <n v="880465.9099999998"/>
    <x v="11"/>
  </r>
  <r>
    <m/>
    <x v="61"/>
    <s v="Invoice"/>
    <s v="90203"/>
    <s v="BUILDERS WAREHOUSE:CENTURION"/>
    <s v="COLOUR POT PERENNIAL 15CM ASS"/>
    <n v="80"/>
    <n v="33.5"/>
    <n v="2680"/>
    <n v="883145.9099999998"/>
    <x v="11"/>
  </r>
  <r>
    <m/>
    <x v="61"/>
    <s v="Invoice"/>
    <s v="90204"/>
    <s v="BUILDERS WAREHOUSE:BRYANSTON"/>
    <s v="COLOUR POT PERENNIAL 15CM ASS"/>
    <n v="30"/>
    <n v="33.5"/>
    <n v="1005"/>
    <n v="884150.9099999998"/>
    <x v="11"/>
  </r>
  <r>
    <m/>
    <x v="61"/>
    <s v="Invoice"/>
    <s v="90205"/>
    <s v="BUILDERS WAREHOUSE:GEZINA NEW"/>
    <s v="COLOUR POT PERENNIAL 15CM ASS"/>
    <n v="90"/>
    <n v="33.5"/>
    <n v="3015"/>
    <n v="887165.9099999998"/>
    <x v="11"/>
  </r>
  <r>
    <m/>
    <x v="97"/>
    <s v="Invoice"/>
    <s v="90198"/>
    <s v="BUILDERS WAREHOUSE:ZAMBEZI"/>
    <s v="COLOUR POT PERENNIAL 15CM ASS"/>
    <n v="100"/>
    <n v="33.5"/>
    <n v="3350"/>
    <n v="890515.9099999998"/>
    <x v="11"/>
  </r>
  <r>
    <m/>
    <x v="97"/>
    <s v="Invoice"/>
    <s v="90224"/>
    <s v="BUILDERS WAREHOUSE:SOUTHGATE"/>
    <s v="COLOUR POT PERENNIAL 15CM ASS"/>
    <n v="15"/>
    <n v="33.5"/>
    <n v="502.5"/>
    <n v="891018.4099999998"/>
    <x v="11"/>
  </r>
  <r>
    <m/>
    <x v="62"/>
    <s v="Invoice"/>
    <s v="90227"/>
    <s v="BUILDERS WAREHOUSE:NOORDHEUWEL"/>
    <s v="COLOUR POT PERENNIAL 15CM ASS"/>
    <n v="56"/>
    <n v="33.5"/>
    <n v="1876"/>
    <n v="892894.4099999998"/>
    <x v="11"/>
  </r>
  <r>
    <m/>
    <x v="62"/>
    <s v="Invoice"/>
    <s v="90228"/>
    <s v="BUILDERS WAREHOUSE:GREENSTONE"/>
    <s v="COLOUR POT PERENNIAL 15CM ASS"/>
    <n v="16"/>
    <n v="33.5"/>
    <n v="536"/>
    <n v="893430.4099999998"/>
    <x v="11"/>
  </r>
  <r>
    <m/>
    <x v="62"/>
    <s v="Invoice"/>
    <s v="90231"/>
    <s v="BUILDERS WAREHOUSE:FLORIDA GLEN"/>
    <s v="COLOUR POT PERENNIAL 15CM ASS"/>
    <n v="20"/>
    <n v="33.5"/>
    <n v="670"/>
    <n v="894100.4099999998"/>
    <x v="11"/>
  </r>
  <r>
    <m/>
    <x v="62"/>
    <s v="Invoice"/>
    <s v="90232"/>
    <s v="BUILDERS WAREHOUSE:ROBINDALE"/>
    <s v="COLOUR POT PERENNIAL 15CM ASS"/>
    <n v="116"/>
    <n v="33.5"/>
    <n v="3886"/>
    <n v="897986.4099999998"/>
    <x v="11"/>
  </r>
  <r>
    <m/>
    <x v="62"/>
    <s v="Invoice"/>
    <s v="90236"/>
    <s v="LITTLE AUSTRIA"/>
    <s v="COLOUR POT PERENNIAL 15CM ASS"/>
    <n v="20"/>
    <n v="40.99"/>
    <n v="819.8"/>
    <n v="898806.20999999985"/>
    <x v="11"/>
  </r>
  <r>
    <m/>
    <x v="62"/>
    <s v="Invoice"/>
    <s v="90250"/>
    <s v="BUILDERS WAREHOUSE:NEWCASTLE"/>
    <s v="COLOUR POT PERENNIAL 15CM ASS"/>
    <n v="96"/>
    <n v="33.5"/>
    <n v="3216"/>
    <n v="902022.20999999985"/>
    <x v="11"/>
  </r>
  <r>
    <m/>
    <x v="38"/>
    <s v="Invoice"/>
    <s v="90239"/>
    <s v="PRETTY GARDENS"/>
    <s v="COLOUR POT PERENNIAL 15CM ASS"/>
    <n v="20"/>
    <n v="41.5"/>
    <n v="830"/>
    <n v="902852.20999999985"/>
    <x v="11"/>
  </r>
  <r>
    <m/>
    <x v="38"/>
    <s v="Invoice"/>
    <s v="90240"/>
    <s v="BUILDERS WAREHOUSE:CEDAR SQUARE"/>
    <s v="COLOUR POT PERENNIAL 15CM ASS"/>
    <n v="20"/>
    <n v="33.5"/>
    <n v="670"/>
    <n v="903522.20999999985"/>
    <x v="11"/>
  </r>
  <r>
    <m/>
    <x v="38"/>
    <s v="Invoice"/>
    <s v="90241"/>
    <s v="BUILDERS WAREHOUSE:NEWMARKET"/>
    <s v="COLOUR POT PERENNIAL 15CM ASS"/>
    <n v="20"/>
    <n v="33.5"/>
    <n v="670"/>
    <n v="904192.20999999985"/>
    <x v="11"/>
  </r>
  <r>
    <m/>
    <x v="38"/>
    <s v="Invoice"/>
    <s v="90242"/>
    <s v="BUILDERS WAREHOUSE:RIVONIA"/>
    <s v="COLOUR POT PERENNIAL 15CM ASS"/>
    <n v="25"/>
    <n v="33.5"/>
    <n v="837.5"/>
    <n v="905029.70999999985"/>
    <x v="11"/>
  </r>
  <r>
    <m/>
    <x v="38"/>
    <s v="Invoice"/>
    <s v="90243"/>
    <s v="BUILDERS WAREHOUSE:EDENVALE"/>
    <s v="COLOUR POT PERENNIAL 15CM ASS"/>
    <n v="60"/>
    <n v="33.5"/>
    <n v="2010"/>
    <n v="907039.70999999985"/>
    <x v="11"/>
  </r>
  <r>
    <m/>
    <x v="38"/>
    <s v="Invoice"/>
    <s v="90244"/>
    <s v="BUILDERS WAREHOUSE:FOURWAYS"/>
    <s v="COLOUR POT PERENNIAL 15CM ASS"/>
    <n v="20"/>
    <n v="33.5"/>
    <n v="670"/>
    <n v="907709.70999999985"/>
    <x v="11"/>
  </r>
  <r>
    <m/>
    <x v="38"/>
    <s v="Invoice"/>
    <s v="90245"/>
    <s v="BUILDERS WAREHOUSE:LAMBTON"/>
    <s v="COLOUR POT PERENNIAL 15CM ASS"/>
    <n v="35"/>
    <n v="33.5"/>
    <n v="1172.5"/>
    <n v="908882.20999999985"/>
    <x v="11"/>
  </r>
  <r>
    <m/>
    <x v="38"/>
    <s v="Invoice"/>
    <s v="90247"/>
    <s v="THYME SQUARE"/>
    <s v="PORTULACA 15CM ASS"/>
    <n v="24"/>
    <n v="32.99"/>
    <n v="791.76"/>
    <n v="909673.96999999986"/>
    <x v="11"/>
  </r>
  <r>
    <m/>
    <x v="38"/>
    <s v="Invoice"/>
    <s v="90252"/>
    <s v="NYLIES KWEKERY"/>
    <s v="COLOUR POT PERENNIAL 15CM ASS"/>
    <n v="63"/>
    <n v="29.5"/>
    <n v="1858.5"/>
    <n v="911532.46999999986"/>
    <x v="11"/>
  </r>
  <r>
    <m/>
    <x v="38"/>
    <s v="Invoice"/>
    <s v="90254"/>
    <s v="GREENSIDE KWEKERY"/>
    <s v="COLOUR POT PERENNIAL 15CM ASS"/>
    <n v="32"/>
    <n v="32.950000000000003"/>
    <n v="1054.4000000000001"/>
    <n v="912586.86999999988"/>
    <x v="11"/>
  </r>
  <r>
    <m/>
    <x v="38"/>
    <s v="Invoice"/>
    <s v="90254"/>
    <s v="GREENSIDE KWEKERY"/>
    <s v="MADEIRA 15CM ASS"/>
    <n v="32"/>
    <n v="32.950000000000003"/>
    <n v="1054.4000000000001"/>
    <n v="913641.2699999999"/>
    <x v="15"/>
  </r>
  <r>
    <m/>
    <x v="38"/>
    <s v="Invoice"/>
    <s v="90256"/>
    <s v="BUILDERS WAREHOUSE:BLOEMFONTEIN"/>
    <s v="COLOUR POT PERENNIAL 15CM ASS"/>
    <n v="66"/>
    <n v="33.5"/>
    <n v="2211"/>
    <n v="915852.2699999999"/>
    <x v="11"/>
  </r>
  <r>
    <m/>
    <x v="270"/>
    <s v="Invoice"/>
    <s v="90251"/>
    <s v="BUILDERS WAREHOUSE:WOODLANDS"/>
    <s v="COLOUR POT PERENNIAL 15CM ASS"/>
    <n v="60"/>
    <n v="33.5"/>
    <n v="2010"/>
    <n v="917862.2699999999"/>
    <x v="11"/>
  </r>
  <r>
    <m/>
    <x v="63"/>
    <s v="Invoice"/>
    <s v="90259"/>
    <s v="BUILDERS WAREHOUSE:RIVONIA"/>
    <s v="COLOUR POT PERENNIAL 15CM ASS"/>
    <n v="40"/>
    <n v="33.5"/>
    <n v="1340"/>
    <n v="919202.2699999999"/>
    <x v="11"/>
  </r>
  <r>
    <m/>
    <x v="63"/>
    <s v="Invoice"/>
    <s v="90262"/>
    <s v="BUILDERS WAREHOUSE:ERASMUS PARK"/>
    <s v="COLOUR POT PERENNIAL 15CM ASS"/>
    <n v="32"/>
    <n v="33.5"/>
    <n v="1072"/>
    <n v="920274.2699999999"/>
    <x v="11"/>
  </r>
  <r>
    <m/>
    <x v="63"/>
    <s v="Invoice"/>
    <s v="90263"/>
    <s v="BUILDERS WAREHOUSE:SILVERLAKES"/>
    <s v="COLOUR POT PERENNIAL 15CM ASS"/>
    <n v="72"/>
    <n v="33.5"/>
    <n v="2412"/>
    <n v="922686.2699999999"/>
    <x v="11"/>
  </r>
  <r>
    <m/>
    <x v="64"/>
    <s v="Invoice"/>
    <s v="90285"/>
    <s v="BUILDERS WAREHOUSE:CRAIGHALL PARK"/>
    <s v="COLOUR POT PERENNIAL 15CM ASS"/>
    <n v="20"/>
    <n v="33.5"/>
    <n v="670"/>
    <n v="923356.2699999999"/>
    <x v="11"/>
  </r>
  <r>
    <m/>
    <x v="64"/>
    <s v="Invoice"/>
    <s v="90296"/>
    <s v="BUILDERS WAREHOUSE:MAFIKENG"/>
    <s v="COLOUR POT PERENNIAL 15CM ASS"/>
    <n v="168"/>
    <n v="33.5"/>
    <n v="5628"/>
    <n v="928984.2699999999"/>
    <x v="11"/>
  </r>
  <r>
    <m/>
    <x v="76"/>
    <s v="Invoice"/>
    <s v="90284"/>
    <s v="BUILDERS WAREHOUSE:KLERKSDORP"/>
    <s v="COLOUR POT PERENNIAL 15CM ASS"/>
    <n v="32"/>
    <n v="33.5"/>
    <n v="1072"/>
    <n v="930056.2699999999"/>
    <x v="11"/>
  </r>
  <r>
    <m/>
    <x v="76"/>
    <s v="Invoice"/>
    <s v="90292"/>
    <s v="BUILDERS WAREHOUSE:NORTHRIDING"/>
    <s v="COLOUR POT PERENNIAL 15CM ASS"/>
    <n v="32"/>
    <n v="33.5"/>
    <n v="1072"/>
    <n v="931128.2699999999"/>
    <x v="11"/>
  </r>
  <r>
    <m/>
    <x v="53"/>
    <s v="Invoice"/>
    <s v="90300"/>
    <s v="BUILDERS WAREHOUSE:SUNWARD PARK"/>
    <s v="COLOUR POT PERENNIAL 15CM ASS"/>
    <n v="84"/>
    <n v="33.5"/>
    <n v="2814"/>
    <n v="933942.2699999999"/>
    <x v="11"/>
  </r>
  <r>
    <m/>
    <x v="53"/>
    <s v="Invoice"/>
    <s v="90314"/>
    <s v="BUILDERS WAREHOUSE:BLOEMFONTEIN"/>
    <s v="COLOUR POT PERENNIAL 15CM ASS"/>
    <n v="120"/>
    <n v="33.5"/>
    <n v="4020"/>
    <n v="937962.2699999999"/>
    <x v="11"/>
  </r>
  <r>
    <m/>
    <x v="53"/>
    <s v="Invoice"/>
    <s v="90315"/>
    <s v="BUILDERS WAREHOUSE:NELSPRUIT"/>
    <s v="COLOUR POT PERENNIAL 15CM ASS"/>
    <n v="60"/>
    <n v="33.5"/>
    <n v="2010"/>
    <n v="939972.2699999999"/>
    <x v="11"/>
  </r>
  <r>
    <m/>
    <x v="53"/>
    <s v="Invoice"/>
    <s v="90316"/>
    <s v="BUILDERS WAREHOUSE:THOHOYANDOU"/>
    <s v="COLOUR POT PERENNIAL 15CM ASS"/>
    <n v="64"/>
    <n v="33.5"/>
    <n v="2144"/>
    <n v="942116.2699999999"/>
    <x v="11"/>
  </r>
  <r>
    <m/>
    <x v="65"/>
    <s v="Invoice"/>
    <s v="90323"/>
    <s v="BUILDERS WAREHOUSE:HARTEBEESPOORT"/>
    <s v="COLOUR POT PERENNIAL 15CM ASS"/>
    <n v="52"/>
    <n v="33.5"/>
    <n v="1742"/>
    <n v="943858.2699999999"/>
    <x v="11"/>
  </r>
  <r>
    <m/>
    <x v="65"/>
    <s v="Invoice"/>
    <s v="90324"/>
    <s v="BUILDERS WAREHOUSE:RUSTENBURG"/>
    <s v="COLOUR POT PERENNIAL 15CM ASS"/>
    <n v="20"/>
    <n v="33.5"/>
    <n v="670"/>
    <n v="944528.2699999999"/>
    <x v="11"/>
  </r>
  <r>
    <m/>
    <x v="65"/>
    <s v="Invoice"/>
    <s v="90326"/>
    <s v="BUILDERS WAREHOUSE:RIVONIA"/>
    <s v="COLOUR POT PERENNIAL 15CM ASS"/>
    <n v="56"/>
    <n v="33.5"/>
    <n v="1876"/>
    <n v="946404.2699999999"/>
    <x v="11"/>
  </r>
  <r>
    <m/>
    <x v="65"/>
    <s v="Invoice"/>
    <s v="90331"/>
    <s v="BUILDERS WAREHOUSE:LYNNWOOD"/>
    <s v="COLOUR POT PERENNIAL 15CM ASS"/>
    <n v="52"/>
    <n v="33.5"/>
    <n v="1742"/>
    <n v="948146.2699999999"/>
    <x v="11"/>
  </r>
  <r>
    <m/>
    <x v="65"/>
    <s v="Invoice"/>
    <s v="90335"/>
    <s v="ECKARDS GARDEN PAVILION"/>
    <s v="COLOUR POT PERENNIAL 15CM ASS"/>
    <n v="20"/>
    <n v="32.950000000000003"/>
    <n v="659"/>
    <n v="948805.2699999999"/>
    <x v="11"/>
  </r>
  <r>
    <m/>
    <x v="66"/>
    <s v="Invoice"/>
    <s v="90346"/>
    <s v="BUILDERS WAREHOUSE:LAMBTON"/>
    <s v="COLOUR POT PERENNIAL 15CM ASS"/>
    <n v="5"/>
    <n v="33.5"/>
    <n v="167.5"/>
    <n v="948972.7699999999"/>
    <x v="11"/>
  </r>
  <r>
    <m/>
    <x v="66"/>
    <s v="Invoice"/>
    <s v="90356"/>
    <s v="CASH SALE"/>
    <s v="COLOUR POT PERENNIAL 15CM ASS"/>
    <n v="60"/>
    <n v="32.950000000000003"/>
    <n v="1977"/>
    <n v="950949.7699999999"/>
    <x v="11"/>
  </r>
  <r>
    <m/>
    <x v="66"/>
    <s v="Invoice"/>
    <s v="90359"/>
    <s v="FLORICULTURE WHOLESALE GROWERS"/>
    <s v="MIDRANGE 15CM "/>
    <n v="60"/>
    <n v="32.950000000000003"/>
    <n v="1977"/>
    <n v="952926.7699999999"/>
    <x v="11"/>
  </r>
  <r>
    <m/>
    <x v="66"/>
    <s v="Invoice"/>
    <s v="90359"/>
    <s v="FLORICULTURE WHOLESALE GROWERS"/>
    <s v="MADEIRA 15CM"/>
    <n v="40"/>
    <n v="32.950000000000003"/>
    <n v="1318"/>
    <n v="954244.7699999999"/>
    <x v="15"/>
  </r>
  <r>
    <m/>
    <x v="67"/>
    <s v="Invoice"/>
    <s v="90347"/>
    <s v="BUILDERS WAREHOUSE:KLERKSDORP"/>
    <s v="COLOUR POT PERENNIAL 15CM ASS"/>
    <n v="30"/>
    <n v="33.5"/>
    <n v="1005"/>
    <n v="955249.7699999999"/>
    <x v="11"/>
  </r>
  <r>
    <m/>
    <x v="67"/>
    <s v="Invoice"/>
    <s v="90371"/>
    <s v="GARDENSHOP PARKTOWN"/>
    <s v="COLOUR POT PERENNIAL 15CM ASS"/>
    <n v="20"/>
    <n v="32.950000000000003"/>
    <n v="659"/>
    <n v="955908.7699999999"/>
    <x v="11"/>
  </r>
  <r>
    <m/>
    <x v="67"/>
    <s v="Invoice"/>
    <s v="90375"/>
    <s v="LITTLE AUSTRIA"/>
    <s v="COLOUR POT PERENNIAL 15CM ASS (SPECIAL)"/>
    <n v="100"/>
    <n v="28"/>
    <n v="2800"/>
    <n v="958708.7699999999"/>
    <x v="11"/>
  </r>
  <r>
    <m/>
    <x v="98"/>
    <s v="Invoice"/>
    <s v="90378"/>
    <s v="BUILDERS WAREHOUSE:CARNIVAL MALL"/>
    <s v="COLOUR POT PERENNIAL 15CM ASS"/>
    <n v="32"/>
    <n v="33.5"/>
    <n v="1072"/>
    <n v="959780.7699999999"/>
    <x v="11"/>
  </r>
  <r>
    <m/>
    <x v="98"/>
    <s v="Invoice"/>
    <s v="90379"/>
    <s v="BUILDERS WAREHOUSE:EDENVALE"/>
    <s v="COLOUR POT PERENNIAL 15CM ASS"/>
    <n v="32"/>
    <n v="33.5"/>
    <n v="1072"/>
    <n v="960852.7699999999"/>
    <x v="11"/>
  </r>
  <r>
    <m/>
    <x v="98"/>
    <s v="Invoice"/>
    <s v="90381"/>
    <s v="BUILDERS WAREHOUSE:NEWMARKET"/>
    <s v="COLOUR POT PERENNIAL 15CM ASS"/>
    <n v="80"/>
    <n v="33.5"/>
    <n v="2680"/>
    <n v="963532.7699999999"/>
    <x v="11"/>
  </r>
  <r>
    <m/>
    <x v="98"/>
    <s v="Invoice"/>
    <s v="90382"/>
    <s v="BUILDERS WAREHOUSE:SUNWARD PARK"/>
    <s v="COLOUR POT PERENNIAL 15CM ASS"/>
    <n v="80"/>
    <n v="33.5"/>
    <n v="2680"/>
    <n v="966212.7699999999"/>
    <x v="11"/>
  </r>
  <r>
    <m/>
    <x v="98"/>
    <s v="Invoice"/>
    <s v="90387"/>
    <s v="THYME SQUARE"/>
    <s v="MIDRANGE 15CM ASS"/>
    <n v="10"/>
    <n v="32.99"/>
    <n v="329.9"/>
    <n v="966542.66999999993"/>
    <x v="11"/>
  </r>
  <r>
    <m/>
    <x v="98"/>
    <s v="Invoice"/>
    <s v="90390"/>
    <s v="BUILDERS WAREHOUSE:BETHLEHEM"/>
    <s v="COLOUR POT PERENNIAL 15CM ASS"/>
    <n v="64"/>
    <n v="33.5"/>
    <n v="2144"/>
    <n v="968686.66999999993"/>
    <x v="11"/>
  </r>
  <r>
    <m/>
    <x v="98"/>
    <s v="Invoice"/>
    <s v="90391"/>
    <s v="BUILDERS WAREHOUSE:EMALALHENI"/>
    <s v="COLOUR POT PERENNIAL 15CM ASS"/>
    <n v="16"/>
    <n v="33.5"/>
    <n v="536"/>
    <n v="969222.66999999993"/>
    <x v="11"/>
  </r>
  <r>
    <m/>
    <x v="69"/>
    <s v="Invoice"/>
    <s v="90437"/>
    <s v="BUILDERS WAREHOUSE:NEWCASTLE"/>
    <s v="COLOUR POT PERENNIAL 15CM ASS"/>
    <n v="96"/>
    <n v="33.5"/>
    <n v="3216"/>
    <n v="972438.66999999993"/>
    <x v="11"/>
  </r>
  <r>
    <m/>
    <x v="70"/>
    <s v="Invoice"/>
    <s v="90424"/>
    <s v="BUILDERS WAREHOUSE:GREENSTONE"/>
    <s v="COLOUR POT PERENNIAL 15CM ASS"/>
    <n v="32"/>
    <n v="33.5"/>
    <n v="1072"/>
    <n v="973510.66999999993"/>
    <x v="11"/>
  </r>
  <r>
    <m/>
    <x v="70"/>
    <s v="Invoice"/>
    <s v="90430"/>
    <s v="BUILDERS WAREHOUSE:STRUBENS VALLEY"/>
    <s v="COLOUR POT PERENNIAL 15CM ASS"/>
    <n v="20"/>
    <n v="33.5"/>
    <n v="670"/>
    <n v="974180.66999999993"/>
    <x v="11"/>
  </r>
  <r>
    <m/>
    <x v="70"/>
    <s v="Invoice"/>
    <s v="90431"/>
    <s v="BUILDERS WAREHOUSE:NOORDHEUWEL"/>
    <s v="COLOUR POT PERENNIAL 15CM ASS"/>
    <n v="48"/>
    <n v="33.5"/>
    <n v="1608"/>
    <n v="975788.66999999993"/>
    <x v="11"/>
  </r>
  <r>
    <m/>
    <x v="39"/>
    <s v="Invoice"/>
    <s v="90445"/>
    <s v="BUILDERS WAREHOUSE:NEWMARKET"/>
    <s v="COLOUR POT PERENNIAL 15CM ASS"/>
    <n v="14"/>
    <n v="33.5"/>
    <n v="469"/>
    <n v="976257.66999999993"/>
    <x v="11"/>
  </r>
  <r>
    <m/>
    <x v="39"/>
    <s v="Invoice"/>
    <s v="90455"/>
    <s v="GREENSIDE KWEKERY"/>
    <s v="BRACHYSCOME 15CM ASS"/>
    <n v="32"/>
    <n v="32.950000000000003"/>
    <n v="1054.4000000000001"/>
    <n v="977312.07"/>
    <x v="11"/>
  </r>
  <r>
    <m/>
    <x v="39"/>
    <s v="Invoice"/>
    <s v="90456"/>
    <s v="PRETTY GARDENS"/>
    <s v="ENCHINACEA 15CM ASS"/>
    <n v="32"/>
    <n v="32.950000000000003"/>
    <n v="1054.4000000000001"/>
    <n v="978366.47"/>
    <x v="11"/>
  </r>
  <r>
    <m/>
    <x v="39"/>
    <s v="Invoice"/>
    <s v="90458"/>
    <s v="ROSES FOR U t/a URTH"/>
    <s v="ANGELONIA 15CM ASS"/>
    <n v="32"/>
    <n v="32.950000000000003"/>
    <n v="1054.4000000000001"/>
    <n v="979420.87"/>
    <x v="19"/>
  </r>
  <r>
    <m/>
    <x v="39"/>
    <s v="Invoice"/>
    <s v="90459"/>
    <s v="BUILDERS WAREHOUSE:BLOEMFONTEIN"/>
    <s v="COLOUR POT PERENNIAL 15CM ASS"/>
    <n v="112"/>
    <n v="33.5"/>
    <n v="3752"/>
    <n v="983172.87"/>
    <x v="11"/>
  </r>
  <r>
    <m/>
    <x v="72"/>
    <s v="Invoice"/>
    <s v="90461"/>
    <s v="BUILDERS WAREHOUSE:SILVERLAKES"/>
    <s v="COLOUR POT PERENNIAL 15CM ASS"/>
    <n v="52"/>
    <n v="33.5"/>
    <n v="1742"/>
    <n v="984914.87"/>
    <x v="11"/>
  </r>
  <r>
    <m/>
    <x v="72"/>
    <s v="Invoice"/>
    <s v="90462"/>
    <s v="BUILDERS WAREHOUSE:LYNNWOOD"/>
    <s v="COLOUR POT PERENNIAL 15CM ASS"/>
    <n v="60"/>
    <n v="33.5"/>
    <n v="2010"/>
    <n v="986924.87"/>
    <x v="11"/>
  </r>
  <r>
    <m/>
    <x v="72"/>
    <s v="Invoice"/>
    <s v="90463"/>
    <s v="BUILDERS WAREHOUSE:ERASMUS PARK"/>
    <s v="COLOUR POT PERENNIAL 15CM ASS"/>
    <n v="20"/>
    <n v="33.5"/>
    <n v="670"/>
    <n v="987594.87"/>
    <x v="11"/>
  </r>
  <r>
    <m/>
    <x v="72"/>
    <s v="Invoice"/>
    <s v="90474"/>
    <s v="BUILDERS WAREHOUSE:FOURWAYS"/>
    <s v="COLOUR POT PERENNIAL 15CM ASS"/>
    <n v="20"/>
    <n v="33.5"/>
    <n v="670"/>
    <n v="988264.87"/>
    <x v="11"/>
  </r>
  <r>
    <m/>
    <x v="73"/>
    <s v="Invoice"/>
    <s v="90494"/>
    <s v="BUILDERS WAREHOUSE:STRUBENS VALLEY"/>
    <s v="COLOUR POT PERENNIAL 15CM ASS"/>
    <n v="32"/>
    <n v="33.5"/>
    <n v="1072"/>
    <n v="989336.87"/>
    <x v="11"/>
  </r>
  <r>
    <m/>
    <x v="73"/>
    <s v="Invoice"/>
    <s v="90496"/>
    <s v="LITTLE AUSTRIA"/>
    <s v="COLOUR POT PERENNIAL 15CM ASS (SPECIAL)"/>
    <n v="30"/>
    <n v="28"/>
    <n v="840"/>
    <n v="990176.87"/>
    <x v="11"/>
  </r>
  <r>
    <m/>
    <x v="73"/>
    <s v="Invoice"/>
    <s v="90497"/>
    <s v="PANDA"/>
    <s v="ANGELONIA 15CM ASS"/>
    <n v="10"/>
    <n v="32.950000000000003"/>
    <n v="329.5"/>
    <n v="990506.37"/>
    <x v="19"/>
  </r>
  <r>
    <m/>
    <x v="99"/>
    <s v="Invoice"/>
    <s v="90499"/>
    <s v="BUILDERS WAREHOUSE:EDENVALE"/>
    <s v="COLOUR POT PERENNIAL 15CM ASS"/>
    <n v="32"/>
    <n v="33.5"/>
    <n v="1072"/>
    <n v="991578.37"/>
    <x v="11"/>
  </r>
  <r>
    <m/>
    <x v="99"/>
    <s v="Invoice"/>
    <s v="90500"/>
    <s v="BUILDERS WAREHOUSE:NEWMARKET"/>
    <s v="COLOUR POT PERENNIAL 15CM ASS"/>
    <n v="40"/>
    <n v="33.5"/>
    <n v="1340"/>
    <n v="992918.37"/>
    <x v="11"/>
  </r>
  <r>
    <m/>
    <x v="99"/>
    <s v="Invoice"/>
    <s v="90504"/>
    <s v="BUILDERS WAREHOUSE:GLEN EAGLES"/>
    <s v="COLOUR POT PERENNIAL 15CM ASS"/>
    <n v="20"/>
    <n v="33.5"/>
    <n v="670"/>
    <n v="993588.37"/>
    <x v="11"/>
  </r>
  <r>
    <m/>
    <x v="99"/>
    <s v="Invoice"/>
    <s v="90510"/>
    <s v="THYME SQUARE"/>
    <s v="COLOUR POT PERENNIAL 15CM ASS"/>
    <n v="40"/>
    <n v="32.99"/>
    <n v="1319.6"/>
    <n v="994907.97"/>
    <x v="11"/>
  </r>
  <r>
    <m/>
    <x v="99"/>
    <s v="Invoice"/>
    <s v="90525"/>
    <s v="YEBO YES PLANTS"/>
    <s v="BRACHYSCOME 15CM ASS"/>
    <n v="10"/>
    <n v="32.950000000000003"/>
    <n v="329.5"/>
    <n v="995237.47"/>
    <x v="11"/>
  </r>
  <r>
    <m/>
    <x v="99"/>
    <s v="Invoice"/>
    <s v="90526"/>
    <s v="BUILDERS WAREHOUSE:THOHOYANDOU"/>
    <s v="COLOUR POT PERENNIAL 15CM ASS"/>
    <n v="16"/>
    <n v="33.5"/>
    <n v="536"/>
    <n v="995773.47"/>
    <x v="11"/>
  </r>
  <r>
    <m/>
    <x v="12"/>
    <s v="Invoice"/>
    <s v="90516"/>
    <s v="BUILDERS WAREHOUSE:GREENSTONE"/>
    <s v="COLOUR POT PERENNIAL 15CM ASS"/>
    <n v="32"/>
    <n v="33.5"/>
    <n v="1072"/>
    <n v="996845.47"/>
    <x v="11"/>
  </r>
  <r>
    <m/>
    <x v="12"/>
    <s v="Invoice"/>
    <s v="90519"/>
    <s v="BUILDERS WAREHOUSE:RUSTENBURG"/>
    <s v="COLOUR POT PERENNIAL 15CM ASS"/>
    <n v="80"/>
    <n v="33.5"/>
    <n v="2680"/>
    <n v="999525.47"/>
    <x v="11"/>
  </r>
  <r>
    <m/>
    <x v="100"/>
    <s v="Invoice"/>
    <s v="90532"/>
    <s v="BUILDERS WAREHOUSE:ERASMUS PARK"/>
    <s v="COLOUR POT PERENNIAL 15CM ASS"/>
    <n v="20"/>
    <n v="33.5"/>
    <n v="670"/>
    <n v="1000195.47"/>
    <x v="11"/>
  </r>
  <r>
    <m/>
    <x v="100"/>
    <s v="Invoice"/>
    <s v="90534"/>
    <s v="BUILDERS WAREHOUSE:LYNNWOOD"/>
    <s v="COLOUR POT PERENNIAL 15CM ASS"/>
    <n v="20"/>
    <n v="33.5"/>
    <n v="670"/>
    <n v="1000865.47"/>
    <x v="11"/>
  </r>
  <r>
    <m/>
    <x v="101"/>
    <s v="Invoice"/>
    <s v="90567"/>
    <s v="BUILDERS WAREHOUSE:NEWCASTLE"/>
    <s v="COLOUR POT PERENNIAL 15CM ASS"/>
    <n v="73"/>
    <n v="33.5"/>
    <n v="2445.5"/>
    <n v="1003310.97"/>
    <x v="11"/>
  </r>
  <r>
    <m/>
    <x v="74"/>
    <s v="Invoice"/>
    <s v="90558"/>
    <s v="BUILDERS WAREHOUSE:BEDFORDVIEW"/>
    <s v="COLOUR POT PERENNIAL 15CM ASS"/>
    <n v="26"/>
    <n v="33.5"/>
    <n v="871"/>
    <n v="1004181.97"/>
    <x v="11"/>
  </r>
  <r>
    <m/>
    <x v="74"/>
    <s v="Invoice"/>
    <s v="90583"/>
    <s v="BUILDERS WAREHOUSE:NELSPRUIT"/>
    <s v="COLOUR POT PERENNIAL 15CM ASS"/>
    <n v="32"/>
    <n v="33.5"/>
    <n v="1072"/>
    <n v="1005253.97"/>
    <x v="11"/>
  </r>
  <r>
    <m/>
    <x v="102"/>
    <s v="Invoice"/>
    <s v="90569"/>
    <s v="BUILDERS WAREHOUSE:NEWMARKET"/>
    <s v="COLOUR POT PERENNIAL 15CM ASS"/>
    <n v="20"/>
    <n v="33.5"/>
    <n v="670"/>
    <n v="1005923.97"/>
    <x v="11"/>
  </r>
  <r>
    <m/>
    <x v="102"/>
    <s v="Invoice"/>
    <s v="90570"/>
    <s v="BUILDERS WAREHOUSE:SUNWARD PARK"/>
    <s v="COLOUR POT PERENNIAL 15CM ASS"/>
    <n v="20"/>
    <n v="33.5"/>
    <n v="670"/>
    <n v="1006593.97"/>
    <x v="11"/>
  </r>
  <r>
    <m/>
    <x v="102"/>
    <s v="Invoice"/>
    <s v="90575"/>
    <s v="BUILDERS WAREHOUSE:NORTHMEAD"/>
    <s v="COLOUR POT PERENNIAL 15CM ASS"/>
    <n v="40"/>
    <n v="33.5"/>
    <n v="1340"/>
    <n v="1007933.97"/>
    <x v="11"/>
  </r>
  <r>
    <m/>
    <x v="102"/>
    <s v="Invoice"/>
    <s v="90598"/>
    <s v="BUILDERS WAREHOUSE:BETHLEHEM"/>
    <s v="COLOUR POT PERENNIAL 15CM ASS"/>
    <n v="64"/>
    <n v="33.5"/>
    <n v="2144"/>
    <n v="1010077.97"/>
    <x v="11"/>
  </r>
  <r>
    <m/>
    <x v="102"/>
    <s v="Invoice"/>
    <s v="90599"/>
    <s v="BUILDERS WAREHOUSE:BLOEMFONTEIN"/>
    <s v="COLOUR POT PERENNIAL 15CM ASS"/>
    <n v="48"/>
    <n v="33.5"/>
    <n v="1608"/>
    <n v="1011685.97"/>
    <x v="11"/>
  </r>
  <r>
    <m/>
    <x v="103"/>
    <s v="Invoice"/>
    <s v="90620"/>
    <s v="BUILDERS WAREHOUSE:STRUBENS VALLEY"/>
    <s v="COLOUR POT PERENNIAL 15CM ASS"/>
    <n v="32"/>
    <n v="33.5"/>
    <n v="1072"/>
    <n v="1012757.97"/>
    <x v="11"/>
  </r>
  <r>
    <m/>
    <x v="75"/>
    <s v="Invoice"/>
    <s v="90589"/>
    <s v="BUILDERS WAREHOUSE:RUSTENBURG"/>
    <s v="COLOUR POT PERENNIAL 15CM ASS"/>
    <n v="40"/>
    <n v="33.5"/>
    <n v="1340"/>
    <n v="1014097.97"/>
    <x v="11"/>
  </r>
  <r>
    <m/>
    <x v="75"/>
    <s v="Invoice"/>
    <s v="90600"/>
    <s v="BUILDERS WAREHOUSE:SILVERLAKES"/>
    <s v="COLOUR POT PERENNIAL 15CM ASS"/>
    <n v="32"/>
    <n v="33.5"/>
    <n v="1072"/>
    <n v="1015169.97"/>
    <x v="11"/>
  </r>
  <r>
    <m/>
    <x v="75"/>
    <s v="Invoice"/>
    <s v="90604"/>
    <s v="BUILDERS WAREHOUSE:WOODLANDS"/>
    <s v="COLOUR POT PERENNIAL 15CM ASS"/>
    <n v="32"/>
    <n v="33.5"/>
    <n v="1072"/>
    <n v="1016241.97"/>
    <x v="11"/>
  </r>
  <r>
    <m/>
    <x v="75"/>
    <s v="Invoice"/>
    <s v="90607"/>
    <s v="BUILDERS WAREHOUSE:LYNNWOOD"/>
    <s v="COLOUR POT PERENNIAL 15CM ASS"/>
    <n v="32"/>
    <n v="33.5"/>
    <n v="1072"/>
    <n v="1017313.97"/>
    <x v="11"/>
  </r>
  <r>
    <m/>
    <x v="75"/>
    <s v="Invoice"/>
    <s v="90609"/>
    <s v="BUILDERS WAREHOUSE:ERASMUS PARK"/>
    <s v="COLOUR POT PERENNIAL 15CM ASS"/>
    <n v="32"/>
    <n v="33.5"/>
    <n v="1072"/>
    <n v="1018385.97"/>
    <x v="11"/>
  </r>
  <r>
    <s v="Total for COLOUR POT PERENNIAL 15CM ASS"/>
    <x v="0"/>
    <m/>
    <m/>
    <m/>
    <m/>
    <n v="30705"/>
    <m/>
    <n v="1018385.97"/>
    <m/>
    <x v="0"/>
  </r>
  <r>
    <s v="ECHINACEA POLLYNATION ORANGE 15CM"/>
    <x v="0"/>
    <m/>
    <m/>
    <m/>
    <m/>
    <m/>
    <m/>
    <m/>
    <m/>
    <x v="0"/>
  </r>
  <r>
    <m/>
    <x v="61"/>
    <s v="Invoice"/>
    <s v="90207"/>
    <s v="STODELS NURSERIES:BRYANSTON"/>
    <s v="26903811 - PERENNIAL ECHINACEA ASSORTED 15CM (MALANSEUNS SHOW SPECIAL)"/>
    <n v="10"/>
    <n v="17"/>
    <n v="170"/>
    <n v="170"/>
    <x v="11"/>
  </r>
  <r>
    <s v="Total for ECHINACEA POLLYNATION ORANGE 15CM"/>
    <x v="0"/>
    <m/>
    <m/>
    <m/>
    <m/>
    <n v="10"/>
    <m/>
    <n v="170"/>
    <m/>
    <x v="0"/>
  </r>
  <r>
    <s v="PENTAS 15CM"/>
    <x v="0"/>
    <m/>
    <m/>
    <m/>
    <m/>
    <m/>
    <m/>
    <m/>
    <m/>
    <x v="0"/>
  </r>
  <r>
    <m/>
    <x v="19"/>
    <s v="Invoice"/>
    <s v="86517"/>
    <s v="SPAR NORTH RAND DC:QUEENSWOOD"/>
    <s v="PENTAS 15CM"/>
    <n v="20"/>
    <n v="32.950000000000003"/>
    <n v="659"/>
    <n v="659"/>
    <x v="11"/>
  </r>
  <r>
    <s v="Total for PENTAS 15CM"/>
    <x v="0"/>
    <m/>
    <m/>
    <m/>
    <m/>
    <n v="20"/>
    <m/>
    <n v="659"/>
    <m/>
    <x v="0"/>
  </r>
  <r>
    <s v="26881294 PETUNIA AMAZONIAS PLUM COCKATOO"/>
    <x v="0"/>
    <m/>
    <m/>
    <m/>
    <m/>
    <m/>
    <m/>
    <m/>
    <m/>
    <x v="0"/>
  </r>
  <r>
    <m/>
    <x v="197"/>
    <s v="Invoice"/>
    <s v="88911"/>
    <s v="STODELS NURSERIES:BRYANSTON"/>
    <s v="26881294 PETUNIA PERENNIAL ASSORTED 15CM"/>
    <n v="20"/>
    <n v="48.55"/>
    <n v="971"/>
    <n v="971"/>
    <x v="22"/>
  </r>
  <r>
    <m/>
    <x v="91"/>
    <s v="Invoice"/>
    <s v="90066"/>
    <s v="STODELS NURSERIES:FERNDALE"/>
    <s v="26881294 PETUNIA PERENNIAL ASSORTED"/>
    <n v="120"/>
    <n v="29.25"/>
    <n v="3510"/>
    <n v="4481"/>
    <x v="22"/>
  </r>
  <r>
    <m/>
    <x v="91"/>
    <s v="Invoice"/>
    <s v="90067"/>
    <s v="STODELS NURSERIES:BRYANSTON"/>
    <s v="26881294 PETUNIA PERENNIAL ASSORTED 15CM"/>
    <n v="180"/>
    <n v="29.25"/>
    <n v="5265"/>
    <n v="9746"/>
    <x v="22"/>
  </r>
  <r>
    <s v="Total for 26881294 PETUNIA AMAZONIAS PLUM COCKATOO"/>
    <x v="0"/>
    <m/>
    <m/>
    <m/>
    <m/>
    <n v="320"/>
    <m/>
    <n v="9746"/>
    <m/>
    <x v="0"/>
  </r>
  <r>
    <s v="PETUNIA AMORE HEART &amp; SOUL - PURPLE &amp; YELLOW 15CM"/>
    <x v="0"/>
    <m/>
    <m/>
    <m/>
    <m/>
    <m/>
    <m/>
    <m/>
    <m/>
    <x v="0"/>
  </r>
  <r>
    <m/>
    <x v="297"/>
    <s v="Invoice"/>
    <s v="86197"/>
    <s v="STODELS NURSERIES:BRYANSTON"/>
    <s v="26881294 - PERENNIAL PETUNIA AMORE HEART &amp; SOUL - PURPLE &amp; YELLOW 15CM"/>
    <n v="2"/>
    <n v="41.5"/>
    <n v="83"/>
    <n v="83"/>
    <x v="22"/>
  </r>
  <r>
    <s v="Total for PETUNIA AMORE HEART &amp; SOUL - PURPLE &amp; YELLOW 15CM"/>
    <x v="0"/>
    <m/>
    <m/>
    <m/>
    <m/>
    <n v="2"/>
    <m/>
    <n v="83"/>
    <m/>
    <x v="0"/>
  </r>
  <r>
    <s v="PETUNIA AMORE PINK HEART - PINK &amp; WHITE 15CM"/>
    <x v="0"/>
    <m/>
    <m/>
    <m/>
    <m/>
    <m/>
    <m/>
    <m/>
    <m/>
    <x v="0"/>
  </r>
  <r>
    <m/>
    <x v="297"/>
    <s v="Invoice"/>
    <s v="86197"/>
    <s v="STODELS NURSERIES:BRYANSTON"/>
    <s v="26881294 - ANNUAL PETUNIA AMORE PINK HEART - PINK &amp; WHITE 15CM"/>
    <n v="2"/>
    <n v="41.5"/>
    <n v="83"/>
    <n v="83"/>
    <x v="22"/>
  </r>
  <r>
    <s v="Total for PETUNIA AMORE PINK HEART - PINK &amp; WHITE 15CM"/>
    <x v="0"/>
    <m/>
    <m/>
    <m/>
    <m/>
    <n v="2"/>
    <m/>
    <n v="83"/>
    <m/>
    <x v="0"/>
  </r>
  <r>
    <s v="PETUNIA AMORE QUEEN OF HEARTS - PINK &amp; YELLOW 15CM"/>
    <x v="0"/>
    <m/>
    <m/>
    <m/>
    <m/>
    <m/>
    <m/>
    <m/>
    <m/>
    <x v="0"/>
  </r>
  <r>
    <m/>
    <x v="297"/>
    <s v="Invoice"/>
    <s v="86197"/>
    <s v="STODELS NURSERIES:BRYANSTON"/>
    <s v="26881294 - PERENNIAL PETUNIA AMORE QUEEN OF HEARTS - PINK &amp; YELLOW 15CM"/>
    <n v="2"/>
    <n v="41.5"/>
    <n v="83"/>
    <n v="83"/>
    <x v="22"/>
  </r>
  <r>
    <s v="Total for PETUNIA AMORE QUEEN OF HEARTS - PINK &amp; YELLOW 15CM"/>
    <x v="0"/>
    <m/>
    <m/>
    <m/>
    <m/>
    <n v="2"/>
    <m/>
    <n v="83"/>
    <m/>
    <x v="0"/>
  </r>
  <r>
    <s v="PETUNIA CAPELLA HELLOW YELLOW 15CM"/>
    <x v="0"/>
    <m/>
    <m/>
    <m/>
    <m/>
    <m/>
    <m/>
    <m/>
    <m/>
    <x v="0"/>
  </r>
  <r>
    <m/>
    <x v="224"/>
    <s v="Invoice"/>
    <s v="86058"/>
    <s v="STODELS NURSERIES:FERNDALE"/>
    <s v="26881294 - ANNUAL PETUNIA CAPELLA HELLOW YELLOW 15CM"/>
    <n v="12"/>
    <n v="41.5"/>
    <n v="498"/>
    <n v="498"/>
    <x v="22"/>
  </r>
  <r>
    <m/>
    <x v="297"/>
    <s v="Invoice"/>
    <s v="86197"/>
    <s v="STODELS NURSERIES:BRYANSTON"/>
    <s v="26881294 - ANNUAL PETUNIA CAPELLA HELLOW YELLOW 15CM"/>
    <n v="2"/>
    <n v="41.5"/>
    <n v="83"/>
    <n v="581"/>
    <x v="22"/>
  </r>
  <r>
    <s v="Total for PETUNIA CAPELLA HELLOW YELLOW 15CM"/>
    <x v="0"/>
    <m/>
    <m/>
    <m/>
    <m/>
    <n v="14"/>
    <m/>
    <n v="581"/>
    <m/>
    <x v="0"/>
  </r>
  <r>
    <s v="PETUNIA CAPELLA PURPLE GEM 15CM"/>
    <x v="0"/>
    <m/>
    <m/>
    <m/>
    <m/>
    <m/>
    <m/>
    <m/>
    <m/>
    <x v="0"/>
  </r>
  <r>
    <m/>
    <x v="224"/>
    <s v="Invoice"/>
    <s v="86058"/>
    <s v="STODELS NURSERIES:FERNDALE"/>
    <s v="26881294 - ANNUAL PETUNIA CAPELLA RIM FUCHSIA 15CM"/>
    <n v="12"/>
    <n v="41.5"/>
    <n v="498"/>
    <n v="498"/>
    <x v="17"/>
  </r>
  <r>
    <m/>
    <x v="224"/>
    <s v="Invoice"/>
    <s v="86058"/>
    <s v="STODELS NURSERIES:FERNDALE"/>
    <s v="26881294 - ANNUAL PETUNIA CAPELLA PURPLE GEM 15CM"/>
    <n v="4"/>
    <n v="64.989999999999995"/>
    <n v="259.95999999999998"/>
    <n v="757.96"/>
    <x v="22"/>
  </r>
  <r>
    <s v="Total for PETUNIA CAPELLA PURPLE GEM 15CM"/>
    <x v="0"/>
    <m/>
    <m/>
    <m/>
    <m/>
    <n v="16"/>
    <m/>
    <n v="757.96"/>
    <m/>
    <x v="0"/>
  </r>
  <r>
    <s v="PETUNIA CASCADIA ARIZONA SKY 15CM"/>
    <x v="0"/>
    <m/>
    <m/>
    <m/>
    <m/>
    <m/>
    <m/>
    <m/>
    <m/>
    <x v="0"/>
  </r>
  <r>
    <m/>
    <x v="224"/>
    <s v="Invoice"/>
    <s v="86058"/>
    <s v="STODELS NURSERIES:FERNDALE"/>
    <s v="26883069 - ANNUAL PETUNIA CASCADIA ARIZONA SKY 15CM"/>
    <n v="12"/>
    <n v="41.5"/>
    <n v="498"/>
    <n v="498"/>
    <x v="22"/>
  </r>
  <r>
    <m/>
    <x v="297"/>
    <s v="Invoice"/>
    <s v="86197"/>
    <s v="STODELS NURSERIES:BRYANSTON"/>
    <s v="26883069 - ANNUAL PETUNIA CASCADIA ARIZONA SKY 15CM"/>
    <n v="1"/>
    <n v="41.5"/>
    <n v="41.5"/>
    <n v="539.5"/>
    <x v="22"/>
  </r>
  <r>
    <s v="Total for PETUNIA CASCADIA ARIZONA SKY 15CM"/>
    <x v="0"/>
    <m/>
    <m/>
    <m/>
    <m/>
    <n v="13"/>
    <m/>
    <n v="539.5"/>
    <m/>
    <x v="0"/>
  </r>
  <r>
    <s v="PETUNIA CIRCUS SKY 15CM"/>
    <x v="0"/>
    <m/>
    <m/>
    <m/>
    <m/>
    <m/>
    <m/>
    <m/>
    <m/>
    <x v="0"/>
  </r>
  <r>
    <m/>
    <x v="224"/>
    <s v="Invoice"/>
    <s v="86058"/>
    <s v="STODELS NURSERIES:FERNDALE"/>
    <s v="PETUNIA CIRCUS SKY 15CM"/>
    <n v="12"/>
    <n v="41.5"/>
    <n v="498"/>
    <n v="498"/>
    <x v="22"/>
  </r>
  <r>
    <s v="Total for PETUNIA CIRCUS SKY 15CM"/>
    <x v="0"/>
    <m/>
    <m/>
    <m/>
    <m/>
    <n v="12"/>
    <m/>
    <n v="498"/>
    <m/>
    <x v="0"/>
  </r>
  <r>
    <s v="PETUNIA CIRCUS SKY MAGENTA WITH WHITE SPOTS 15CM"/>
    <x v="0"/>
    <m/>
    <m/>
    <m/>
    <m/>
    <m/>
    <m/>
    <m/>
    <m/>
    <x v="0"/>
  </r>
  <r>
    <m/>
    <x v="297"/>
    <s v="Invoice"/>
    <s v="86197"/>
    <s v="STODELS NURSERIES:BRYANSTON"/>
    <s v="26881294 - PERENNIAL PETUNIA CIRCUS SKY MAGENTA WITH WHITE SPOTS 15CM"/>
    <n v="2"/>
    <n v="41.5"/>
    <n v="83"/>
    <n v="83"/>
    <x v="22"/>
  </r>
  <r>
    <s v="Total for PETUNIA CIRCUS SKY MAGENTA WITH WHITE SPOTS 15CM"/>
    <x v="0"/>
    <m/>
    <m/>
    <m/>
    <m/>
    <n v="2"/>
    <m/>
    <n v="83"/>
    <m/>
    <x v="0"/>
  </r>
  <r>
    <s v="PETUNIA HYBRID 15CM"/>
    <x v="0"/>
    <m/>
    <m/>
    <m/>
    <m/>
    <m/>
    <m/>
    <m/>
    <m/>
    <x v="0"/>
  </r>
  <r>
    <m/>
    <x v="279"/>
    <s v="Invoice"/>
    <s v="86054"/>
    <s v="FH CHAMBERLAIN TRADING (PTY) LTD:CENTURION"/>
    <s v="PETUNIA HYBRID 15CM"/>
    <n v="40"/>
    <n v="38.450000000000003"/>
    <n v="1538"/>
    <n v="1538"/>
    <x v="22"/>
  </r>
  <r>
    <m/>
    <x v="279"/>
    <s v="Invoice"/>
    <s v="86055"/>
    <s v="BUILDERS WAREHOUSE:KLERKSDORP"/>
    <s v="PETUNIA HYBRID 15CM"/>
    <n v="15"/>
    <n v="41.5"/>
    <n v="622.5"/>
    <n v="2160.5"/>
    <x v="22"/>
  </r>
  <r>
    <m/>
    <x v="224"/>
    <s v="Invoice"/>
    <s v="86059"/>
    <s v="BUILDERS WAREHOUSE:SUNWARD PARK"/>
    <s v="PETUNIA HYBRID 15CM"/>
    <n v="70"/>
    <n v="41.5"/>
    <n v="2905"/>
    <n v="5065.5"/>
    <x v="22"/>
  </r>
  <r>
    <m/>
    <x v="224"/>
    <s v="Invoice"/>
    <s v="86063"/>
    <s v="BUILDERS WAREHOUSE:NEWMARKET"/>
    <s v="PETUNIA HYBRID 15CM"/>
    <n v="32"/>
    <n v="41.5"/>
    <n v="1328"/>
    <n v="6393.5"/>
    <x v="22"/>
  </r>
  <r>
    <m/>
    <x v="224"/>
    <s v="Invoice"/>
    <s v="86076"/>
    <s v="BUILDERS WAREHOUSE:THOHOYANDOU"/>
    <s v="PETUNIA HYBRID 15CM"/>
    <n v="32"/>
    <n v="41.5"/>
    <n v="1328"/>
    <n v="7721.5"/>
    <x v="22"/>
  </r>
  <r>
    <m/>
    <x v="224"/>
    <s v="Invoice"/>
    <s v="86074"/>
    <s v="BUILDERS WAREHOUSE:SECUNDA"/>
    <s v="PETUNIA HYBRID 15CM"/>
    <n v="32"/>
    <n v="41.5"/>
    <n v="1328"/>
    <n v="9049.5"/>
    <x v="22"/>
  </r>
  <r>
    <m/>
    <x v="280"/>
    <s v="Invoice"/>
    <s v="86082"/>
    <s v="BUILDERS WAREHOUSE:MIDRAND"/>
    <s v="PETUNIA HYBRID 15CM"/>
    <n v="32"/>
    <n v="41.5"/>
    <n v="1328"/>
    <n v="10377.5"/>
    <x v="22"/>
  </r>
  <r>
    <m/>
    <x v="280"/>
    <s v="Invoice"/>
    <s v="86089"/>
    <s v="BUILDERS WAREHOUSE:LYNNWOOD"/>
    <s v="PETUNIA HYBRID 15CM"/>
    <n v="32"/>
    <n v="41.5"/>
    <n v="1328"/>
    <n v="11705.5"/>
    <x v="22"/>
  </r>
  <r>
    <m/>
    <x v="280"/>
    <s v="Invoice"/>
    <s v="86122"/>
    <s v="BUILDERS WAREHOUSE:NELSPRUIT"/>
    <s v="PETUNIA HYBRID 15CM"/>
    <n v="48"/>
    <n v="41.5"/>
    <n v="1992"/>
    <n v="13697.5"/>
    <x v="22"/>
  </r>
  <r>
    <m/>
    <x v="225"/>
    <s v="Invoice"/>
    <s v="85820"/>
    <s v="BUILDERS WAREHOUSE:LAMBTON"/>
    <s v="PETUNIA HYBRID 15CM"/>
    <n v="20"/>
    <n v="41.5"/>
    <n v="830"/>
    <n v="14527.5"/>
    <x v="22"/>
  </r>
  <r>
    <m/>
    <x v="225"/>
    <s v="Invoice"/>
    <s v="86110"/>
    <s v="BUILDERS WAREHOUSE:EDENVALE"/>
    <s v="PETUNIA HYBRID 15CM"/>
    <n v="16"/>
    <n v="41.5"/>
    <n v="664"/>
    <n v="15191.5"/>
    <x v="22"/>
  </r>
  <r>
    <m/>
    <x v="225"/>
    <s v="Invoice"/>
    <s v="86137"/>
    <s v="BUILDERS WAREHOUSE:BLOEMFONTEIN"/>
    <s v="PETUNIA HYBRID 15CM"/>
    <n v="128"/>
    <n v="41.5"/>
    <n v="5312"/>
    <n v="20503.5"/>
    <x v="22"/>
  </r>
  <r>
    <m/>
    <x v="45"/>
    <s v="Invoice"/>
    <s v="86124"/>
    <s v="BUILDERS WAREHOUSE:GREENSTONE"/>
    <s v="PETUNIA HYBRID 15CM"/>
    <n v="40"/>
    <n v="41.5"/>
    <n v="1660"/>
    <n v="22163.5"/>
    <x v="22"/>
  </r>
  <r>
    <m/>
    <x v="45"/>
    <s v="Invoice"/>
    <s v="86127"/>
    <s v="BUILDERS WAREHOUSE:KEMPTON PARK"/>
    <s v="PETUNIA HYBRID 15CM"/>
    <n v="40"/>
    <n v="41.5"/>
    <n v="1660"/>
    <n v="23823.5"/>
    <x v="22"/>
  </r>
  <r>
    <m/>
    <x v="45"/>
    <s v="Invoice"/>
    <s v="86128"/>
    <s v="BUILDERS WAREHOUSE:BEDFORDVIEW"/>
    <s v="PETUNIA HYBRID 15CM"/>
    <n v="16"/>
    <n v="41.5"/>
    <n v="664"/>
    <n v="24487.5"/>
    <x v="22"/>
  </r>
  <r>
    <m/>
    <x v="209"/>
    <s v="Invoice"/>
    <s v="86139"/>
    <s v="BUILDERS WAREHOUSE:CARNIVAL MALL"/>
    <s v="PETUNIA HYBRID 15CM"/>
    <n v="32"/>
    <n v="41.5"/>
    <n v="1328"/>
    <n v="25815.5"/>
    <x v="22"/>
  </r>
  <r>
    <m/>
    <x v="209"/>
    <s v="Invoice"/>
    <s v="86143"/>
    <s v="BUILDERS WAREHOUSE:MAFIKENG"/>
    <s v="PETUNIA HYBRID 15CM"/>
    <n v="80"/>
    <n v="41.5"/>
    <n v="3320"/>
    <n v="29135.5"/>
    <x v="22"/>
  </r>
  <r>
    <m/>
    <x v="209"/>
    <s v="Invoice"/>
    <s v="86155"/>
    <s v="BUILDERS WAREHOUSE:NEWCASTLE"/>
    <s v="PETUNIA HYBRID 15CM"/>
    <n v="48"/>
    <n v="41.5"/>
    <n v="1992"/>
    <n v="31127.5"/>
    <x v="22"/>
  </r>
  <r>
    <m/>
    <x v="1"/>
    <s v="Invoice"/>
    <s v="86156"/>
    <s v="BUILDERS WAREHOUSE:RUSTENBURG"/>
    <s v="PETUNIA HYBRID 15CM"/>
    <n v="60"/>
    <n v="41.5"/>
    <n v="2490"/>
    <n v="33617.5"/>
    <x v="22"/>
  </r>
  <r>
    <m/>
    <x v="1"/>
    <s v="Invoice"/>
    <s v="86187"/>
    <s v="BUILDERS WAREHOUSE:NOORDHEUWEL"/>
    <s v="PETUNIA HYBRID 15CM"/>
    <n v="32"/>
    <n v="41.5"/>
    <n v="1328"/>
    <n v="34945.5"/>
    <x v="22"/>
  </r>
  <r>
    <m/>
    <x v="13"/>
    <s v="Invoice"/>
    <s v="86158"/>
    <s v="BUILDERS WAREHOUSE:WOODLANDS"/>
    <s v="PETUNIA HYBRID 15CM"/>
    <n v="30"/>
    <n v="41.5"/>
    <n v="1245"/>
    <n v="36190.5"/>
    <x v="22"/>
  </r>
  <r>
    <m/>
    <x v="13"/>
    <s v="Invoice"/>
    <s v="86161"/>
    <s v="BUILDERS WAREHOUSE:ERASMUS PARK"/>
    <s v="PETUNIA HYBRID 15CM"/>
    <n v="40"/>
    <n v="41.5"/>
    <n v="1660"/>
    <n v="37850.5"/>
    <x v="22"/>
  </r>
  <r>
    <m/>
    <x v="13"/>
    <s v="Invoice"/>
    <s v="86168"/>
    <s v="BUILDERS WAREHOUSE:CENTURION"/>
    <s v="PETUNIA HYBRID 15CM"/>
    <n v="40"/>
    <n v="41.5"/>
    <n v="1660"/>
    <n v="39510.5"/>
    <x v="22"/>
  </r>
  <r>
    <m/>
    <x v="13"/>
    <s v="Invoice"/>
    <s v="86173"/>
    <s v="BUILDERS WAREHOUSE:RASLOUW"/>
    <s v="PETUNIA HYBRID 15CM"/>
    <n v="32"/>
    <n v="41.5"/>
    <n v="1328"/>
    <n v="40838.5"/>
    <x v="22"/>
  </r>
  <r>
    <m/>
    <x v="13"/>
    <s v="Invoice"/>
    <s v="86198"/>
    <s v="BUILDERS WAREHOUSE:MIDDELBURG"/>
    <s v="PETUNIA HYBRID 15CM"/>
    <n v="32"/>
    <n v="41.5"/>
    <n v="1328"/>
    <n v="42166.5"/>
    <x v="22"/>
  </r>
  <r>
    <m/>
    <x v="296"/>
    <s v="Invoice"/>
    <s v="86193"/>
    <s v="BUILDERS WAREHOUSE:HARTEBEESPOORT"/>
    <s v="PETUNIA HYBRID 15CM"/>
    <n v="40"/>
    <n v="41.5"/>
    <n v="1660"/>
    <n v="43826.5"/>
    <x v="22"/>
  </r>
  <r>
    <m/>
    <x v="297"/>
    <s v="Invoice"/>
    <s v="86211"/>
    <s v="LITTLE AUSTRIA"/>
    <s v="PETUNIA HYBRID 15CM"/>
    <n v="16"/>
    <n v="41.5"/>
    <n v="664"/>
    <n v="44490.5"/>
    <x v="22"/>
  </r>
  <r>
    <m/>
    <x v="14"/>
    <s v="Invoice"/>
    <s v="86212"/>
    <s v="PRETTY GARDENS"/>
    <s v="PETUNIA HYBRID 15CM"/>
    <n v="25"/>
    <n v="41.5"/>
    <n v="1037.5"/>
    <n v="45528"/>
    <x v="22"/>
  </r>
  <r>
    <m/>
    <x v="14"/>
    <s v="Invoice"/>
    <s v="86213"/>
    <s v="GREENSIDE KWEKERY"/>
    <s v="PETUNIA HYBRID 15CM"/>
    <n v="20"/>
    <n v="41.5"/>
    <n v="830"/>
    <n v="46358"/>
    <x v="22"/>
  </r>
  <r>
    <m/>
    <x v="14"/>
    <s v="Invoice"/>
    <s v="86215"/>
    <s v="BUILDERS WAREHOUSE:NEWMARKET"/>
    <s v="PETUNIA HYBRID 15CM"/>
    <n v="50"/>
    <n v="41.5"/>
    <n v="2075"/>
    <n v="48433"/>
    <x v="22"/>
  </r>
  <r>
    <m/>
    <x v="14"/>
    <s v="Invoice"/>
    <s v="86228"/>
    <s v="ROSES FOR U t/a URTH"/>
    <s v="PETUNIA HYBRID 15CM"/>
    <n v="20"/>
    <n v="41.5"/>
    <n v="830"/>
    <n v="49263"/>
    <x v="22"/>
  </r>
  <r>
    <m/>
    <x v="14"/>
    <s v="Invoice"/>
    <s v="86231"/>
    <s v="BUILDERS WAREHOUSE:NELSPRUIT"/>
    <s v="PETUNIA HYBRID 15CM"/>
    <n v="64"/>
    <n v="41.5"/>
    <n v="2656"/>
    <n v="51919"/>
    <x v="22"/>
  </r>
  <r>
    <m/>
    <x v="14"/>
    <s v="Invoice"/>
    <s v="86232"/>
    <s v="BUILDERS WAREHOUSE:BLOEMFONTEIN"/>
    <s v="PETUNIA HYBRID 15CM"/>
    <n v="112"/>
    <n v="41.5"/>
    <n v="4648"/>
    <n v="56567"/>
    <x v="22"/>
  </r>
  <r>
    <m/>
    <x v="319"/>
    <s v="Invoice"/>
    <s v="86226"/>
    <s v="LITTLE AUSTRIA"/>
    <s v="PETUNIA HYBRID 15CM"/>
    <n v="16"/>
    <n v="41.5"/>
    <n v="664"/>
    <n v="57231"/>
    <x v="22"/>
  </r>
  <r>
    <m/>
    <x v="319"/>
    <s v="Invoice"/>
    <s v="86262"/>
    <s v="BUILDERS WAREHOUSE:NOORDHEUWEL"/>
    <s v="PETUNIA HYBRID 15CM"/>
    <n v="30"/>
    <n v="41.5"/>
    <n v="1245"/>
    <n v="58476"/>
    <x v="22"/>
  </r>
  <r>
    <m/>
    <x v="226"/>
    <s v="Invoice"/>
    <s v="86240"/>
    <s v="BUILDERS WAREHOUSE:CEDAR SQUARE"/>
    <s v="PETUNIA HYBRID 15CM"/>
    <n v="20"/>
    <n v="41.5"/>
    <n v="830"/>
    <n v="59306"/>
    <x v="22"/>
  </r>
  <r>
    <m/>
    <x v="226"/>
    <s v="Invoice"/>
    <s v="86243"/>
    <s v="BUILDERS WAREHOUSE:RASLOUW"/>
    <s v="PETUNIA HYBRID 15CM"/>
    <n v="10"/>
    <n v="41.5"/>
    <n v="415"/>
    <n v="59721"/>
    <x v="22"/>
  </r>
  <r>
    <m/>
    <x v="226"/>
    <s v="Invoice"/>
    <s v="86244"/>
    <s v="BUILDERS WAREHOUSE:LYNNWOOD"/>
    <s v="PETUNIA HYBRID 15CM"/>
    <n v="40"/>
    <n v="41.5"/>
    <n v="1660"/>
    <n v="61381"/>
    <x v="22"/>
  </r>
  <r>
    <m/>
    <x v="2"/>
    <s v="Invoice"/>
    <s v="86270"/>
    <s v="FH CHAMBERLAIN TRADING (PTY) LTD:RIVIERA"/>
    <s v="PETUNIA HYBRID 15CM"/>
    <n v="40"/>
    <n v="38.450000000000003"/>
    <n v="1538"/>
    <n v="62919"/>
    <x v="22"/>
  </r>
  <r>
    <m/>
    <x v="2"/>
    <s v="Invoice"/>
    <s v="86272"/>
    <s v="BUILDERS WAREHOUSE:KLERKSDORP"/>
    <s v="PETUNIA HYBRID 15CM"/>
    <n v="40"/>
    <n v="41.5"/>
    <n v="1660"/>
    <n v="64579"/>
    <x v="22"/>
  </r>
  <r>
    <m/>
    <x v="15"/>
    <s v="Invoice"/>
    <s v="86280"/>
    <s v="BUILDERS WAREHOUSE:GREENSTONE"/>
    <s v="PETUNIA HYBRID 15CM"/>
    <n v="20"/>
    <n v="41.5"/>
    <n v="830"/>
    <n v="65409"/>
    <x v="22"/>
  </r>
  <r>
    <m/>
    <x v="15"/>
    <s v="Invoice"/>
    <s v="86281"/>
    <s v="BUILDERS WAREHOUSE:NORTHRIDING"/>
    <s v="PETUNIA HYBRID 15CM"/>
    <n v="32"/>
    <n v="41.5"/>
    <n v="1328"/>
    <n v="66737"/>
    <x v="22"/>
  </r>
  <r>
    <m/>
    <x v="15"/>
    <s v="Invoice"/>
    <s v="86288"/>
    <s v="BUILDERS WAREHOUSE:NORWOOD"/>
    <s v="PETUNIA HYBRID 15CM"/>
    <n v="32"/>
    <n v="41.5"/>
    <n v="1328"/>
    <n v="68065"/>
    <x v="22"/>
  </r>
  <r>
    <m/>
    <x v="15"/>
    <s v="Invoice"/>
    <s v="86341"/>
    <s v="BUILDERS WAREHOUSE:POLOKWANE"/>
    <s v="PETUNIA HYBRID 15CM"/>
    <n v="64"/>
    <n v="41.5"/>
    <n v="2656"/>
    <n v="70721"/>
    <x v="22"/>
  </r>
  <r>
    <m/>
    <x v="16"/>
    <s v="Invoice"/>
    <s v="86295"/>
    <s v="BUILDERS WAREHOUSE:EDENVALE"/>
    <s v="PETUNIA HYBRID 15CM"/>
    <n v="40"/>
    <n v="41.5"/>
    <n v="1660"/>
    <n v="72381"/>
    <x v="22"/>
  </r>
  <r>
    <m/>
    <x v="16"/>
    <s v="Invoice"/>
    <s v="86296"/>
    <s v="BUILDERS WAREHOUSE:RIVONIA"/>
    <s v="PETUNIA HYBRID 15CM"/>
    <n v="32"/>
    <n v="41.5"/>
    <n v="1328"/>
    <n v="73709"/>
    <x v="22"/>
  </r>
  <r>
    <m/>
    <x v="16"/>
    <s v="Invoice"/>
    <s v="86297"/>
    <s v="BUILDERS WAREHOUSE:FOURWAYS"/>
    <s v="PETUNIA HYBRID 15CM"/>
    <n v="20"/>
    <n v="41.5"/>
    <n v="830"/>
    <n v="74539"/>
    <x v="22"/>
  </r>
  <r>
    <m/>
    <x v="16"/>
    <s v="Invoice"/>
    <s v="86298"/>
    <s v="BUILDERS WAREHOUSE:GLEN EAGLES"/>
    <s v="PETUNIA HYBRID 15CM"/>
    <n v="32"/>
    <n v="41.5"/>
    <n v="1328"/>
    <n v="75867"/>
    <x v="22"/>
  </r>
  <r>
    <m/>
    <x v="16"/>
    <s v="Invoice"/>
    <s v="86301"/>
    <s v="BUILDERS WAREHOUSE:NEWMARKET"/>
    <s v="PETUNIA HYBRID 15CM"/>
    <n v="16"/>
    <n v="41.5"/>
    <n v="664"/>
    <n v="76531"/>
    <x v="22"/>
  </r>
  <r>
    <m/>
    <x v="16"/>
    <s v="Invoice"/>
    <s v="86339"/>
    <s v="BUILDERS WAREHOUSE:THOHOYANDOU"/>
    <s v="PETUNIA HYBRID 15CM"/>
    <n v="64"/>
    <n v="41.5"/>
    <n v="2656"/>
    <n v="79187"/>
    <x v="22"/>
  </r>
  <r>
    <m/>
    <x v="227"/>
    <s v="Invoice"/>
    <s v="86308"/>
    <s v="BUILDERS WAREHOUSE:RUSTENBURG"/>
    <s v="PETUNIA HYBRID 15CM"/>
    <n v="40"/>
    <n v="41.5"/>
    <n v="1660"/>
    <n v="80847"/>
    <x v="22"/>
  </r>
  <r>
    <m/>
    <x v="227"/>
    <s v="Invoice"/>
    <s v="86346"/>
    <s v="BUILDERS WAREHOUSE:NOORDHEUWEL"/>
    <s v="PETUNIA HYBRID 15CM"/>
    <n v="48"/>
    <n v="41.5"/>
    <n v="1992"/>
    <n v="82839"/>
    <x v="22"/>
  </r>
  <r>
    <m/>
    <x v="3"/>
    <s v="Invoice"/>
    <s v="86317"/>
    <s v="BUILDERS WAREHOUSE:CEDAR SQUARE"/>
    <s v="PETUNIA HYBRID 15CM"/>
    <n v="20"/>
    <n v="41.5"/>
    <n v="830"/>
    <n v="83669"/>
    <x v="22"/>
  </r>
  <r>
    <m/>
    <x v="3"/>
    <s v="Invoice"/>
    <s v="86318"/>
    <s v="BUILDERS WAREHOUSE:ERASMUS PARK"/>
    <s v="PETUNIA HYBRID 15CM"/>
    <n v="32"/>
    <n v="41.5"/>
    <n v="1328"/>
    <n v="84997"/>
    <x v="22"/>
  </r>
  <r>
    <m/>
    <x v="3"/>
    <s v="Invoice"/>
    <s v="86319"/>
    <s v="BUILDERS WAREHOUSE:RIVONIA"/>
    <s v="PETUNIA HYBRID 15CM"/>
    <n v="16"/>
    <n v="41.5"/>
    <n v="664"/>
    <n v="85661"/>
    <x v="22"/>
  </r>
  <r>
    <m/>
    <x v="3"/>
    <s v="Invoice"/>
    <s v="86324"/>
    <s v="BUILDERS WAREHOUSE:FOURWAYS"/>
    <s v="PETUNIA HYBRID 15CM"/>
    <n v="10"/>
    <n v="41.5"/>
    <n v="415"/>
    <n v="86076"/>
    <x v="22"/>
  </r>
  <r>
    <m/>
    <x v="3"/>
    <s v="Invoice"/>
    <s v="86330"/>
    <s v="BUILDERS WAREHOUSE:GLEN EAGLES"/>
    <s v="PETUNIA HYBRID 15CM"/>
    <n v="16"/>
    <n v="41.5"/>
    <n v="664"/>
    <n v="86740"/>
    <x v="22"/>
  </r>
  <r>
    <m/>
    <x v="17"/>
    <s v="Invoice"/>
    <s v="86351"/>
    <s v="BUILDERS WAREHOUSE:CRAIGHALL PARK"/>
    <s v="PETUNIA HYBRID 15CM"/>
    <n v="20"/>
    <n v="41.5"/>
    <n v="830"/>
    <n v="87570"/>
    <x v="22"/>
  </r>
  <r>
    <m/>
    <x v="17"/>
    <s v="Invoice"/>
    <s v="86355"/>
    <s v="FH CHAMBERLAIN TRADING (PTY) LTD:KYALAMI"/>
    <s v="PETUNIA HYBRID 15CM"/>
    <n v="10"/>
    <n v="38.450000000000003"/>
    <n v="384.5"/>
    <n v="87954.5"/>
    <x v="22"/>
  </r>
  <r>
    <m/>
    <x v="228"/>
    <s v="Invoice"/>
    <s v="86364"/>
    <s v="BUILDERS WAREHOUSE:KEMPTON PARK"/>
    <s v="PETUNIA HYBRID 15CM"/>
    <n v="24"/>
    <n v="41.5"/>
    <n v="996"/>
    <n v="88950.5"/>
    <x v="22"/>
  </r>
  <r>
    <m/>
    <x v="228"/>
    <s v="Invoice"/>
    <s v="86365"/>
    <s v="BUILDERS WAREHOUSE:STRUBENS VALLEY"/>
    <s v="PETUNIA HYBRID 15CM"/>
    <n v="100"/>
    <n v="41.5"/>
    <n v="4150"/>
    <n v="93100.5"/>
    <x v="22"/>
  </r>
  <r>
    <m/>
    <x v="228"/>
    <s v="Invoice"/>
    <s v="85790"/>
    <s v="RIVERSIDE MICA"/>
    <s v="PETUNIA HYBRID 15CM"/>
    <n v="6"/>
    <n v="45.85"/>
    <n v="275.10000000000002"/>
    <n v="93375.6"/>
    <x v="22"/>
  </r>
  <r>
    <m/>
    <x v="4"/>
    <s v="Invoice"/>
    <s v="86368"/>
    <s v="BUILDERS WAREHOUSE:NEWMARKET"/>
    <s v="PETUNIA HYBRID 15CM"/>
    <n v="32"/>
    <n v="41.5"/>
    <n v="1328"/>
    <n v="94703.6"/>
    <x v="22"/>
  </r>
  <r>
    <m/>
    <x v="4"/>
    <s v="Invoice"/>
    <s v="86371"/>
    <s v="BUILDERS WAREHOUSE:SUNWARD PARK"/>
    <s v="PETUNIA HYBRID 15CM"/>
    <n v="40"/>
    <n v="41.5"/>
    <n v="1660"/>
    <n v="96363.6"/>
    <x v="22"/>
  </r>
  <r>
    <m/>
    <x v="4"/>
    <s v="Invoice"/>
    <s v="86374"/>
    <s v="SPAR SOUTH RAND DC:SPAR THE PALMS"/>
    <s v="PETUNIA HYBRID 15CM"/>
    <n v="48"/>
    <n v="41.5"/>
    <n v="1992"/>
    <n v="98355.6"/>
    <x v="22"/>
  </r>
  <r>
    <m/>
    <x v="4"/>
    <s v="Invoice"/>
    <s v="86409"/>
    <s v="BUCO SSC:WONDERBOOM"/>
    <s v="PETUNIA HYBRID 15CM"/>
    <n v="16"/>
    <n v="21.99"/>
    <n v="351.84"/>
    <n v="98707.44"/>
    <x v="22"/>
  </r>
  <r>
    <m/>
    <x v="300"/>
    <s v="Invoice"/>
    <s v="86379"/>
    <s v="THYME SQUARE"/>
    <s v="PETUNIA HYBRID 15CM"/>
    <n v="32"/>
    <n v="29.5"/>
    <n v="944"/>
    <n v="99651.44"/>
    <x v="22"/>
  </r>
  <r>
    <m/>
    <x v="229"/>
    <s v="Invoice"/>
    <s v="86399"/>
    <s v="LITTLE AUSTRIA"/>
    <s v="PETUNIA HYBRID 15CM"/>
    <n v="8"/>
    <n v="41.5"/>
    <n v="332"/>
    <n v="99983.44"/>
    <x v="22"/>
  </r>
  <r>
    <m/>
    <x v="229"/>
    <s v="Invoice"/>
    <s v="86408"/>
    <s v="BUILDERS WAREHOUSE:NORWOOD"/>
    <s v="PETUNIA HYBRID 15CM"/>
    <n v="32"/>
    <n v="41.5"/>
    <n v="1328"/>
    <n v="101311.44"/>
    <x v="22"/>
  </r>
  <r>
    <m/>
    <x v="18"/>
    <s v="Invoice"/>
    <s v="86381"/>
    <s v="BUILDERS WAREHOUSE:RIVONIA"/>
    <s v="PETUNIA HYBRID 15CM"/>
    <n v="32"/>
    <n v="41.5"/>
    <n v="1328"/>
    <n v="102639.44"/>
    <x v="22"/>
  </r>
  <r>
    <m/>
    <x v="18"/>
    <s v="Invoice"/>
    <s v="86390"/>
    <s v="BUILDERS WAREHOUSE:SILVERLAKES"/>
    <s v="PETUNIA HYBRID 15CM"/>
    <n v="32"/>
    <n v="41.5"/>
    <n v="1328"/>
    <n v="103967.44"/>
    <x v="22"/>
  </r>
  <r>
    <m/>
    <x v="18"/>
    <s v="Invoice"/>
    <s v="86391"/>
    <s v="BUILDERS WAREHOUSE:BRYANSTON"/>
    <s v="PETUNIA HYBRID 15CM"/>
    <n v="20"/>
    <n v="41.5"/>
    <n v="830"/>
    <n v="104797.44"/>
    <x v="22"/>
  </r>
  <r>
    <m/>
    <x v="230"/>
    <s v="Invoice"/>
    <s v="86375"/>
    <s v="BUILDERS WAREHOUSE:CRAIGHALL PARK"/>
    <s v="PETUNIA HYBRID 15CM"/>
    <n v="10"/>
    <n v="41.5"/>
    <n v="415"/>
    <n v="105212.44"/>
    <x v="22"/>
  </r>
  <r>
    <m/>
    <x v="230"/>
    <s v="Invoice"/>
    <s v="86410"/>
    <s v="BUILDERS WAREHOUSE:LAMBTON"/>
    <s v="PETUNIA HYBRID 15CM"/>
    <n v="10"/>
    <n v="41.5"/>
    <n v="415"/>
    <n v="105627.44"/>
    <x v="22"/>
  </r>
  <r>
    <m/>
    <x v="230"/>
    <s v="Invoice"/>
    <s v="86412"/>
    <s v="FH CHAMBERLAIN TRADING (PTY) LTD:MONTANA"/>
    <s v="PETUNIA HYBRID 15CM"/>
    <n v="100"/>
    <n v="38.450000000000003"/>
    <n v="3845"/>
    <n v="109472.44"/>
    <x v="22"/>
  </r>
  <r>
    <m/>
    <x v="104"/>
    <s v="Invoice"/>
    <s v="86418"/>
    <s v="BUILDERS WAREHOUSE:NOORDHEUWEL"/>
    <s v="PETUNIA HYBRID 15CM"/>
    <n v="32"/>
    <n v="41.5"/>
    <n v="1328"/>
    <n v="110800.44"/>
    <x v="22"/>
  </r>
  <r>
    <m/>
    <x v="104"/>
    <s v="Invoice"/>
    <s v="86420"/>
    <s v="BUILDERS WAREHOUSE:STRUBENS VALLEY"/>
    <s v="PETUNIA HYBRID 15CM"/>
    <n v="32"/>
    <n v="41.5"/>
    <n v="1328"/>
    <n v="112128.44"/>
    <x v="22"/>
  </r>
  <r>
    <m/>
    <x v="104"/>
    <s v="Invoice"/>
    <s v="86421"/>
    <s v="BUILDERS WAREHOUSE:VEREENIGING"/>
    <s v="PETUNIA HYBRID 15CM"/>
    <n v="50"/>
    <n v="41.5"/>
    <n v="2075"/>
    <n v="114203.44"/>
    <x v="22"/>
  </r>
  <r>
    <m/>
    <x v="5"/>
    <s v="Invoice"/>
    <s v="86456"/>
    <s v="PRETTY GARDENS"/>
    <s v="PETUNIA HYBRID 15CM"/>
    <n v="32"/>
    <n v="41.5"/>
    <n v="1328"/>
    <n v="115531.44"/>
    <x v="22"/>
  </r>
  <r>
    <m/>
    <x v="5"/>
    <s v="Invoice"/>
    <s v="86458"/>
    <s v="BUILDERS WAREHOUSE:BLOEMFONTEIN"/>
    <s v="PETUNIA HYBRID 15CM"/>
    <n v="20"/>
    <n v="41.5"/>
    <n v="830"/>
    <n v="116361.44"/>
    <x v="22"/>
  </r>
  <r>
    <m/>
    <x v="231"/>
    <s v="Invoice"/>
    <s v="86429"/>
    <s v="BUILDERS WAREHOUSE:ROBINDALE"/>
    <s v="PETUNIA HYBRID 15CM"/>
    <n v="20"/>
    <n v="41.5"/>
    <n v="830"/>
    <n v="117191.44"/>
    <x v="22"/>
  </r>
  <r>
    <m/>
    <x v="231"/>
    <s v="Invoice"/>
    <s v="86518"/>
    <s v="LITTLE AUSTRIA"/>
    <s v="PETUNIA HYBRID 15CM"/>
    <n v="8"/>
    <n v="41.5"/>
    <n v="332"/>
    <n v="117523.44"/>
    <x v="22"/>
  </r>
  <r>
    <m/>
    <x v="105"/>
    <s v="Invoice"/>
    <s v="86466"/>
    <s v="BUILDERS WAREHOUSE:RIVONIA"/>
    <s v="PETUNIA HYBRID 15CM"/>
    <n v="16"/>
    <n v="41.5"/>
    <n v="664"/>
    <n v="118187.44"/>
    <x v="22"/>
  </r>
  <r>
    <m/>
    <x v="105"/>
    <s v="Invoice"/>
    <s v="86470"/>
    <s v="BUILDERS WAREHOUSE:CENTURION"/>
    <s v="PETUNIA HYBRID 15CM"/>
    <n v="32"/>
    <n v="41.5"/>
    <n v="1328"/>
    <n v="119515.44"/>
    <x v="22"/>
  </r>
  <r>
    <m/>
    <x v="105"/>
    <s v="Invoice"/>
    <s v="86476"/>
    <s v="BUILDERS WAREHOUSE:GLEN EAGLES"/>
    <s v="PETUNIA HYBRID 15CM"/>
    <n v="16"/>
    <n v="41.5"/>
    <n v="664"/>
    <n v="120179.44"/>
    <x v="22"/>
  </r>
  <r>
    <m/>
    <x v="19"/>
    <s v="Invoice"/>
    <s v="86488"/>
    <s v="BUILDERS WAREHOUSE:KLERKSDORP"/>
    <s v="PETUNIA HYBRID 15CM"/>
    <n v="32"/>
    <n v="41.5"/>
    <n v="1328"/>
    <n v="121507.44"/>
    <x v="22"/>
  </r>
  <r>
    <m/>
    <x v="19"/>
    <s v="Invoice"/>
    <s v="86489"/>
    <s v="ECKARDS GARDEN PAVILION"/>
    <s v="PETUNIA HYBRID 15CM"/>
    <n v="80"/>
    <n v="41.5"/>
    <n v="3320"/>
    <n v="124827.44"/>
    <x v="22"/>
  </r>
  <r>
    <m/>
    <x v="19"/>
    <s v="Invoice"/>
    <s v="86501"/>
    <s v="BUILDERS WAREHOUSE:GREENSTONE"/>
    <s v="PETUNIA HYBRID 15CM"/>
    <n v="32"/>
    <n v="41.5"/>
    <n v="1328"/>
    <n v="126155.44"/>
    <x v="22"/>
  </r>
  <r>
    <m/>
    <x v="232"/>
    <s v="Invoice"/>
    <s v="86506"/>
    <s v="BUILDERS WAREHOUSE:KEMPTON PARK"/>
    <s v="PETUNIA HYBRID 15CM"/>
    <n v="32"/>
    <n v="41.5"/>
    <n v="1328"/>
    <n v="127483.44"/>
    <x v="22"/>
  </r>
  <r>
    <m/>
    <x v="232"/>
    <s v="Invoice"/>
    <s v="86508"/>
    <s v="BUILDERS WAREHOUSE:NORWOOD"/>
    <s v="PETUNIA HYBRID 15CM"/>
    <n v="16"/>
    <n v="41.5"/>
    <n v="664"/>
    <n v="128147.44"/>
    <x v="22"/>
  </r>
  <r>
    <m/>
    <x v="232"/>
    <s v="Invoice"/>
    <s v="86510"/>
    <s v="BUILDERS WAREHOUSE:NORTHRIDING"/>
    <s v="PETUNIA HYBRID 15CM"/>
    <n v="16"/>
    <n v="41.5"/>
    <n v="664"/>
    <n v="128811.44"/>
    <x v="22"/>
  </r>
  <r>
    <m/>
    <x v="233"/>
    <s v="Invoice"/>
    <s v="86520"/>
    <s v="BUILDERS WAREHOUSE:BOKSBURG (NEW)"/>
    <s v="PETUNIA HYBRID 15CM"/>
    <n v="40"/>
    <n v="41.5"/>
    <n v="1660"/>
    <n v="130471.44"/>
    <x v="22"/>
  </r>
  <r>
    <m/>
    <x v="233"/>
    <s v="Invoice"/>
    <s v="86522"/>
    <s v="BUILDERS WAREHOUSE:SUNWARD PARK"/>
    <s v="PETUNIA HYBRID 15CM"/>
    <n v="32"/>
    <n v="41.5"/>
    <n v="1328"/>
    <n v="131799.44"/>
    <x v="22"/>
  </r>
  <r>
    <m/>
    <x v="233"/>
    <s v="Invoice"/>
    <s v="86525"/>
    <s v="BUILDERS WAREHOUSE:EDENVALE"/>
    <s v="PETUNIA HYBRID 15CM"/>
    <n v="30"/>
    <n v="41.5"/>
    <n v="1245"/>
    <n v="133044.44"/>
    <x v="22"/>
  </r>
  <r>
    <m/>
    <x v="233"/>
    <s v="Invoice"/>
    <s v="86540"/>
    <s v="ROSES FOR U t/a URTH"/>
    <s v="PETUNIA HYBRID 15CM"/>
    <n v="15"/>
    <n v="19.989999999999998"/>
    <n v="299.85000000000002"/>
    <n v="133344.29"/>
    <x v="22"/>
  </r>
  <r>
    <m/>
    <x v="281"/>
    <s v="Invoice"/>
    <s v="86536"/>
    <s v="BUILDERS WAREHOUSE:RUSTENBURG"/>
    <s v="PETUNIA HYBRID 15CM"/>
    <n v="30"/>
    <n v="41.5"/>
    <n v="1245"/>
    <n v="134589.29"/>
    <x v="22"/>
  </r>
  <r>
    <m/>
    <x v="282"/>
    <s v="Invoice"/>
    <s v="86582"/>
    <s v="BUILDERS WAREHOUSE:NEWCASTLE"/>
    <s v="PETUNIA HYBRID 15CM"/>
    <n v="48"/>
    <n v="41.5"/>
    <n v="1992"/>
    <n v="136581.29"/>
    <x v="22"/>
  </r>
  <r>
    <m/>
    <x v="283"/>
    <s v="Invoice"/>
    <s v="86577"/>
    <s v="FH CHAMBERLAIN TRADING (PTY) LTD:MONTANA"/>
    <s v="PETUNIA HYBRID 15CM"/>
    <n v="40"/>
    <n v="38.450000000000003"/>
    <n v="1538"/>
    <n v="138119.29"/>
    <x v="22"/>
  </r>
  <r>
    <m/>
    <x v="283"/>
    <s v="Invoice"/>
    <s v="86598"/>
    <s v="BUILDERS WAREHOUSE:POLOKWANE"/>
    <s v="PETUNIA HYBRID 15CM"/>
    <n v="50"/>
    <n v="41.5"/>
    <n v="2075"/>
    <n v="140194.29"/>
    <x v="22"/>
  </r>
  <r>
    <m/>
    <x v="20"/>
    <s v="Invoice"/>
    <s v="86583"/>
    <s v="BUILDERS WAREHOUSE:CARNIVAL MALL"/>
    <s v="PETUNIA HYBRID 15CM"/>
    <n v="16"/>
    <n v="41.5"/>
    <n v="664"/>
    <n v="140858.29"/>
    <x v="22"/>
  </r>
  <r>
    <m/>
    <x v="20"/>
    <s v="Invoice"/>
    <s v="86593"/>
    <s v="BUILDERS WAREHOUSE:NELSPRUIT"/>
    <s v="PETUNIA HYBRID 15CM"/>
    <n v="15"/>
    <n v="41.5"/>
    <n v="622.5"/>
    <n v="141480.79"/>
    <x v="22"/>
  </r>
  <r>
    <m/>
    <x v="302"/>
    <s v="Invoice"/>
    <s v="86590"/>
    <s v="BUILDERS WAREHOUSE:HARTEBEESPOORT"/>
    <s v="PETUNIA HYBRID 15CM"/>
    <n v="31"/>
    <n v="41.5"/>
    <n v="1286.5"/>
    <n v="142767.29"/>
    <x v="22"/>
  </r>
  <r>
    <m/>
    <x v="294"/>
    <s v="Invoice"/>
    <s v="86669"/>
    <s v="ROSES FOR U t/a URTH"/>
    <s v="PETUNIA HYBRID 15CM"/>
    <n v="30"/>
    <n v="41.5"/>
    <n v="1245"/>
    <n v="144012.29"/>
    <x v="22"/>
  </r>
  <r>
    <m/>
    <x v="294"/>
    <s v="Invoice"/>
    <s v="86671"/>
    <s v="BUILDERS WAREHOUSE:MAFIKENG"/>
    <s v="PETUNIA HYBRID 15CM"/>
    <n v="20"/>
    <n v="41.5"/>
    <n v="830"/>
    <n v="144842.29"/>
    <x v="22"/>
  </r>
  <r>
    <m/>
    <x v="303"/>
    <s v="Invoice"/>
    <s v="86695"/>
    <s v="BUILDERS WAREHOUSE:NOORDHEUWEL"/>
    <s v="PETUNIA HYBRID 15CM"/>
    <n v="60"/>
    <n v="41.5"/>
    <n v="2490"/>
    <n v="147332.29"/>
    <x v="22"/>
  </r>
  <r>
    <m/>
    <x v="107"/>
    <s v="Invoice"/>
    <s v="86674"/>
    <s v="BUILDERS WAREHOUSE:FOURWAYS"/>
    <s v="PETUNIA HYBRID 15CM"/>
    <n v="20"/>
    <n v="41.5"/>
    <n v="830"/>
    <n v="148162.29"/>
    <x v="22"/>
  </r>
  <r>
    <m/>
    <x v="107"/>
    <s v="Invoice"/>
    <s v="86680"/>
    <s v="BUILDERS WAREHOUSE:ZAMBEZI"/>
    <s v="PETUNIA HYBRID 15CM"/>
    <n v="30"/>
    <n v="41.5"/>
    <n v="1245"/>
    <n v="149407.29"/>
    <x v="22"/>
  </r>
  <r>
    <m/>
    <x v="107"/>
    <s v="Invoice"/>
    <s v="86679"/>
    <s v="BUILDERS WAREHOUSE:GLEN EAGLES"/>
    <s v="PETUNIA HYBRID 15CM"/>
    <n v="20"/>
    <n v="41.5"/>
    <n v="830"/>
    <n v="150237.29"/>
    <x v="22"/>
  </r>
  <r>
    <m/>
    <x v="107"/>
    <s v="Invoice"/>
    <s v="86682"/>
    <s v="BUILDERS WAREHOUSE:CENTURION"/>
    <s v="PETUNIA HYBRID 15CM"/>
    <n v="32"/>
    <n v="41.5"/>
    <n v="1328"/>
    <n v="151565.29"/>
    <x v="22"/>
  </r>
  <r>
    <m/>
    <x v="107"/>
    <s v="Invoice"/>
    <s v="86686"/>
    <s v="BUILDERS WAREHOUSE:RASLOUW"/>
    <s v="PETUNIA HYBRID 15CM"/>
    <n v="32"/>
    <n v="41.5"/>
    <n v="1328"/>
    <n v="152893.29"/>
    <x v="22"/>
  </r>
  <r>
    <m/>
    <x v="108"/>
    <s v="Invoice"/>
    <s v="86546"/>
    <s v="BUILDERS WAREHOUSE:LAMBTON"/>
    <s v="PETUNIA HYBRID 15CM"/>
    <n v="20"/>
    <n v="41.5"/>
    <n v="830"/>
    <n v="153723.29"/>
    <x v="22"/>
  </r>
  <r>
    <m/>
    <x v="108"/>
    <s v="Invoice"/>
    <s v="86697"/>
    <s v="FH CHAMBERLAIN TRADING (PTY) LTD:SILVER LAKES"/>
    <s v="PETUNIA HYBRID 15CM"/>
    <n v="30"/>
    <n v="41.5"/>
    <n v="1245"/>
    <n v="154968.29"/>
    <x v="22"/>
  </r>
  <r>
    <m/>
    <x v="108"/>
    <s v="Invoice"/>
    <s v="86699"/>
    <s v="BUILDERS WAREHOUSE:KLERKSDORP"/>
    <s v="PETUNIA HYBRID 15CM"/>
    <n v="16"/>
    <n v="41.5"/>
    <n v="664"/>
    <n v="155632.29"/>
    <x v="22"/>
  </r>
  <r>
    <m/>
    <x v="234"/>
    <s v="Invoice"/>
    <s v="86706"/>
    <s v="BUILDERS WAREHOUSE:NOORDHEUWEL"/>
    <s v="PETUNIA HYBRID 15CM"/>
    <n v="40"/>
    <n v="41.5"/>
    <n v="1660"/>
    <n v="157292.29"/>
    <x v="22"/>
  </r>
  <r>
    <m/>
    <x v="234"/>
    <s v="Invoice"/>
    <s v="86710"/>
    <s v="BUILDERS WAREHOUSE:GREENSTONE"/>
    <s v="PETUNIA HYBRID 15CM"/>
    <n v="32"/>
    <n v="41.5"/>
    <n v="1328"/>
    <n v="158620.29"/>
    <x v="22"/>
  </r>
  <r>
    <m/>
    <x v="234"/>
    <s v="Invoice"/>
    <s v="86711"/>
    <s v="BUILDERS WAREHOUSE:STRUBENS VALLEY"/>
    <s v="PETUNIA HYBRID 15CM"/>
    <n v="40"/>
    <n v="41.5"/>
    <n v="1660"/>
    <n v="160280.29"/>
    <x v="22"/>
  </r>
  <r>
    <m/>
    <x v="234"/>
    <s v="Invoice"/>
    <s v="86712"/>
    <s v="BUILDERS WAREHOUSE:NORWOOD"/>
    <s v="PETUNIA HYBRID 15CM"/>
    <n v="32"/>
    <n v="41.5"/>
    <n v="1328"/>
    <n v="161608.29"/>
    <x v="22"/>
  </r>
  <r>
    <m/>
    <x v="234"/>
    <s v="Invoice"/>
    <s v="86713"/>
    <s v="BUILDERS WAREHOUSE:VEREENIGING"/>
    <s v="PETUNIA HYBRID 15CM"/>
    <n v="20"/>
    <n v="41.5"/>
    <n v="830"/>
    <n v="162438.29"/>
    <x v="22"/>
  </r>
  <r>
    <m/>
    <x v="234"/>
    <s v="Invoice"/>
    <s v="86714"/>
    <s v="LITTLE AUSTRIA"/>
    <s v="PETUNIA HYBRID 15CM"/>
    <n v="8"/>
    <n v="41.5"/>
    <n v="332"/>
    <n v="162770.29"/>
    <x v="22"/>
  </r>
  <r>
    <m/>
    <x v="234"/>
    <s v="Invoice"/>
    <s v="86722"/>
    <s v="BUILDERS WAREHOUSE:NEWCASTLE"/>
    <s v="PETUNIA HYBRID 15CM"/>
    <n v="48"/>
    <n v="41.5"/>
    <n v="1992"/>
    <n v="164762.29"/>
    <x v="22"/>
  </r>
  <r>
    <m/>
    <x v="234"/>
    <s v="Invoice"/>
    <s v="86724"/>
    <s v="BUILDERS WAREHOUSE:RIVONIA"/>
    <s v="PETUNIA HYBRID 15CM"/>
    <n v="40"/>
    <n v="41.5"/>
    <n v="1660"/>
    <n v="166422.29"/>
    <x v="22"/>
  </r>
  <r>
    <m/>
    <x v="109"/>
    <s v="Invoice"/>
    <s v="86726"/>
    <s v="BUILDERS WAREHOUSE:FOURWAYS"/>
    <s v="PETUNIA HYBRID 15CM"/>
    <n v="10"/>
    <n v="41.5"/>
    <n v="415"/>
    <n v="166837.29"/>
    <x v="22"/>
  </r>
  <r>
    <m/>
    <x v="109"/>
    <s v="Invoice"/>
    <s v="86727"/>
    <s v="BUILDERS WAREHOUSE:NEWMARKET"/>
    <s v="PETUNIA HYBRID 15CM"/>
    <n v="40"/>
    <n v="41.5"/>
    <n v="1660"/>
    <n v="168497.29"/>
    <x v="22"/>
  </r>
  <r>
    <m/>
    <x v="109"/>
    <s v="Invoice"/>
    <s v="86729"/>
    <s v="THYME SQUARE"/>
    <s v="PETUNIA HYBRID 15CM"/>
    <n v="15"/>
    <n v="29.5"/>
    <n v="442.5"/>
    <n v="168939.79"/>
    <x v="22"/>
  </r>
  <r>
    <m/>
    <x v="109"/>
    <s v="Invoice"/>
    <s v="86741"/>
    <s v="BUILDERS WAREHOUSE:NELSPRUIT"/>
    <s v="PETUNIA HYBRID 15CM"/>
    <n v="48"/>
    <n v="41.5"/>
    <n v="1992"/>
    <n v="170931.79"/>
    <x v="22"/>
  </r>
  <r>
    <m/>
    <x v="235"/>
    <s v="Invoice"/>
    <s v="86737"/>
    <s v="BUILDERS WAREHOUSE:LYNNWOOD"/>
    <s v="PETUNIA HYBRID 15CM"/>
    <n v="40"/>
    <n v="41.5"/>
    <n v="1660"/>
    <n v="172591.79"/>
    <x v="22"/>
  </r>
  <r>
    <m/>
    <x v="235"/>
    <s v="Invoice"/>
    <s v="86738"/>
    <s v="BUILDERS WAREHOUSE:SILVERLAKES"/>
    <s v="PETUNIA HYBRID 15CM"/>
    <n v="40"/>
    <n v="41.5"/>
    <n v="1660"/>
    <n v="174251.79"/>
    <x v="22"/>
  </r>
  <r>
    <m/>
    <x v="235"/>
    <s v="Invoice"/>
    <s v="86763"/>
    <s v="BUILDERS WAREHOUSE:NOORDHEUWEL"/>
    <s v="PETUNIA HYBRID 15CM"/>
    <n v="14"/>
    <n v="41.5"/>
    <n v="581"/>
    <n v="174832.79"/>
    <x v="22"/>
  </r>
  <r>
    <m/>
    <x v="235"/>
    <s v="Invoice"/>
    <s v="86764"/>
    <s v="BUILDERS WAREHOUSE:STRUBENS VALLEY"/>
    <s v="PETUNIA HYBRID 15CM"/>
    <n v="40"/>
    <n v="41.5"/>
    <n v="1660"/>
    <n v="176492.79"/>
    <x v="22"/>
  </r>
  <r>
    <m/>
    <x v="236"/>
    <s v="Invoice"/>
    <s v="86746"/>
    <s v="BUILDERS WAREHOUSE:RIVONIA"/>
    <s v="PETUNIA HYBRID 15CM"/>
    <n v="40"/>
    <n v="41.5"/>
    <n v="1660"/>
    <n v="178152.79"/>
    <x v="22"/>
  </r>
  <r>
    <m/>
    <x v="236"/>
    <s v="Invoice"/>
    <s v="86748"/>
    <s v="BUILDERS WAREHOUSE:FOURWAYS"/>
    <s v="PETUNIA HYBRID 15CM"/>
    <n v="10"/>
    <n v="41.5"/>
    <n v="415"/>
    <n v="178567.79"/>
    <x v="22"/>
  </r>
  <r>
    <m/>
    <x v="236"/>
    <s v="Invoice"/>
    <s v="86749"/>
    <s v="BUILDERS WAREHOUSE:CEDAR SQUARE"/>
    <s v="PETUNIA HYBRID 15CM"/>
    <n v="25"/>
    <n v="41.5"/>
    <n v="1037.5"/>
    <n v="179605.29"/>
    <x v="22"/>
  </r>
  <r>
    <m/>
    <x v="236"/>
    <s v="Invoice"/>
    <s v="86750"/>
    <s v="BUILDERS WAREHOUSE:ERASMUS PARK"/>
    <s v="PETUNIA HYBRID 15CM"/>
    <n v="42"/>
    <n v="41.5"/>
    <n v="1743"/>
    <n v="181348.29"/>
    <x v="22"/>
  </r>
  <r>
    <m/>
    <x v="298"/>
    <s v="Invoice"/>
    <s v="86768"/>
    <s v="PRETTY GARDENS"/>
    <s v="PETUNIA HYBRID 15CM"/>
    <n v="30"/>
    <n v="41.5"/>
    <n v="1245"/>
    <n v="182593.29"/>
    <x v="22"/>
  </r>
  <r>
    <m/>
    <x v="298"/>
    <s v="Invoice"/>
    <s v="86772"/>
    <s v="BUILDERS WAREHOUSE:LAMBTON"/>
    <s v="PETUNIA HYBRID 15CM"/>
    <n v="10"/>
    <n v="41.5"/>
    <n v="415"/>
    <n v="183008.29"/>
    <x v="22"/>
  </r>
  <r>
    <m/>
    <x v="298"/>
    <s v="Invoice"/>
    <s v="86783"/>
    <s v="BUILDERS WAREHOUSE:BLOEMFONTEIN"/>
    <s v="PETUNIA HYBRID 15CM"/>
    <n v="164"/>
    <n v="41.5"/>
    <n v="6806"/>
    <n v="189814.29"/>
    <x v="22"/>
  </r>
  <r>
    <m/>
    <x v="298"/>
    <s v="Invoice"/>
    <s v="86784"/>
    <s v="PRETTY GARDENS"/>
    <s v="PETUNIA HYBRID 15CM"/>
    <n v="16"/>
    <n v="41.5"/>
    <n v="664"/>
    <n v="190478.29"/>
    <x v="22"/>
  </r>
  <r>
    <m/>
    <x v="237"/>
    <s v="Invoice"/>
    <s v="86779"/>
    <s v="BUILDERS WAREHOUSE:KEMPTON PARK"/>
    <s v="PETUNIA HYBRID 15CM"/>
    <n v="40"/>
    <n v="41.5"/>
    <n v="1660"/>
    <n v="192138.29"/>
    <x v="22"/>
  </r>
  <r>
    <m/>
    <x v="237"/>
    <s v="Invoice"/>
    <s v="86781"/>
    <s v="BUILDERS WAREHOUSE:NORWOOD"/>
    <s v="PETUNIA HYBRID 15CM"/>
    <n v="16"/>
    <n v="41.5"/>
    <n v="664"/>
    <n v="192802.29"/>
    <x v="22"/>
  </r>
  <r>
    <m/>
    <x v="110"/>
    <s v="Invoice"/>
    <s v="86788"/>
    <s v="BUILDERS WAREHOUSE:NEWMARKET"/>
    <s v="PETUNIA HYBRID 15CM"/>
    <n v="40"/>
    <n v="41.5"/>
    <n v="1660"/>
    <n v="194462.29"/>
    <x v="22"/>
  </r>
  <r>
    <m/>
    <x v="110"/>
    <s v="Invoice"/>
    <s v="86789"/>
    <s v="BUILDERS WAREHOUSE:EDENVALE"/>
    <s v="PETUNIA HYBRID 15CM"/>
    <n v="40"/>
    <n v="41.5"/>
    <n v="1660"/>
    <n v="196122.29"/>
    <x v="22"/>
  </r>
  <r>
    <m/>
    <x v="110"/>
    <s v="Invoice"/>
    <s v="86794"/>
    <s v="THYME SQUARE"/>
    <s v="PETUNIA HYBRID 15CM"/>
    <n v="10"/>
    <n v="29.5"/>
    <n v="295"/>
    <n v="196417.29"/>
    <x v="22"/>
  </r>
  <r>
    <m/>
    <x v="110"/>
    <s v="Invoice"/>
    <s v="86796"/>
    <s v="BUILDERS WAREHOUSE:ROBINDALE"/>
    <s v="PETUNIA HYBRID 15CM"/>
    <n v="32"/>
    <n v="41.5"/>
    <n v="1328"/>
    <n v="197745.29"/>
    <x v="22"/>
  </r>
  <r>
    <m/>
    <x v="238"/>
    <s v="Invoice"/>
    <s v="86803"/>
    <s v="BUILDERS WAREHOUSE:HARTEBEESPOORT"/>
    <s v="PETUNIA HYBRID 15CM"/>
    <n v="32"/>
    <n v="41.5"/>
    <n v="1328"/>
    <n v="199073.29"/>
    <x v="22"/>
  </r>
  <r>
    <m/>
    <x v="238"/>
    <s v="Invoice"/>
    <s v="86804"/>
    <s v="BUILDERS WAREHOUSE:RUSTENBURG"/>
    <s v="PETUNIA HYBRID 15CM"/>
    <n v="40"/>
    <n v="41.5"/>
    <n v="1660"/>
    <n v="200733.29"/>
    <x v="22"/>
  </r>
  <r>
    <m/>
    <x v="111"/>
    <s v="Invoice"/>
    <s v="86809"/>
    <s v="BUILDERS WAREHOUSE:FOURWAYS"/>
    <s v="PETUNIA HYBRID 15CM"/>
    <n v="16"/>
    <n v="41.5"/>
    <n v="664"/>
    <n v="201397.29"/>
    <x v="22"/>
  </r>
  <r>
    <m/>
    <x v="111"/>
    <s v="Invoice"/>
    <s v="86813"/>
    <s v="BUILDERS WAREHOUSE:ZAMBEZI"/>
    <s v="PETUNIA HYBRID 15CM"/>
    <n v="20"/>
    <n v="41.5"/>
    <n v="830"/>
    <n v="202227.29"/>
    <x v="22"/>
  </r>
  <r>
    <m/>
    <x v="111"/>
    <s v="Invoice"/>
    <s v="86815"/>
    <s v="BUILDERS WAREHOUSE:BRYANSTON"/>
    <s v="PETUNIA HYBRID 15CM"/>
    <n v="10"/>
    <n v="41.5"/>
    <n v="415"/>
    <n v="202642.29"/>
    <x v="22"/>
  </r>
  <r>
    <m/>
    <x v="239"/>
    <s v="Invoice"/>
    <s v="86838"/>
    <s v="BUILDERS WAREHOUSE:KLERKSDORP"/>
    <s v="PETUNIA HYBRID 15CM"/>
    <n v="16"/>
    <n v="41.5"/>
    <n v="664"/>
    <n v="203306.29"/>
    <x v="22"/>
  </r>
  <r>
    <m/>
    <x v="239"/>
    <s v="Invoice"/>
    <s v="86855"/>
    <s v="BUILDERS WAREHOUSE:NELSPRUIT"/>
    <s v="PETUNIA HYBRID 15CM"/>
    <n v="32"/>
    <n v="41.5"/>
    <n v="1328"/>
    <n v="204634.29"/>
    <x v="22"/>
  </r>
  <r>
    <m/>
    <x v="239"/>
    <s v="Invoice"/>
    <s v="86862"/>
    <s v="PRETTY GARDENS"/>
    <s v="PETUNIA HYBRID 15CM"/>
    <n v="48"/>
    <n v="41.5"/>
    <n v="1992"/>
    <n v="206626.29"/>
    <x v="22"/>
  </r>
  <r>
    <m/>
    <x v="285"/>
    <s v="Invoice"/>
    <s v="86849"/>
    <s v="LITTLE AUSTRIA"/>
    <s v="PETUNIA HYBRID 15CM"/>
    <n v="16"/>
    <n v="41.5"/>
    <n v="664"/>
    <n v="207290.29"/>
    <x v="22"/>
  </r>
  <r>
    <m/>
    <x v="285"/>
    <s v="Invoice"/>
    <s v="86865"/>
    <s v="BUILDERS WAREHOUSE:THOHOYANDOU"/>
    <s v="PETUNIA HYBRID 15CM"/>
    <n v="63"/>
    <n v="41.5"/>
    <n v="2614.5"/>
    <n v="209904.79"/>
    <x v="22"/>
  </r>
  <r>
    <m/>
    <x v="285"/>
    <s v="Invoice"/>
    <s v="86867"/>
    <s v="BUILDERS WAREHOUSE:BLOEMFONTEIN"/>
    <s v="PETUNIA HYBRID 15CM"/>
    <n v="85"/>
    <n v="41.5"/>
    <n v="3527.5"/>
    <n v="213432.29"/>
    <x v="22"/>
  </r>
  <r>
    <m/>
    <x v="112"/>
    <s v="Invoice"/>
    <s v="86893"/>
    <s v="BUILDERS WAREHOUSE:NOORDHEUWEL"/>
    <s v="PETUNIA HYBRID 15CM"/>
    <n v="32"/>
    <n v="41.5"/>
    <n v="1328"/>
    <n v="214760.29"/>
    <x v="22"/>
  </r>
  <r>
    <m/>
    <x v="113"/>
    <s v="Invoice"/>
    <s v="86871"/>
    <s v="BUILDERS WAREHOUSE:ERASMUS PARK"/>
    <s v="PETUNIA HYBRID 15CM"/>
    <n v="16"/>
    <n v="41.5"/>
    <n v="664"/>
    <n v="215424.29"/>
    <x v="22"/>
  </r>
  <r>
    <m/>
    <x v="113"/>
    <s v="Invoice"/>
    <s v="86872"/>
    <s v="BUILDERS WAREHOUSE:RIVONIA"/>
    <s v="PETUNIA HYBRID 15CM"/>
    <n v="30"/>
    <n v="41.5"/>
    <n v="1245"/>
    <n v="216669.29"/>
    <x v="22"/>
  </r>
  <r>
    <m/>
    <x v="113"/>
    <s v="Invoice"/>
    <s v="86878"/>
    <s v="BUILDERS WAREHOUSE:SOUTHGATE"/>
    <s v="PETUNIA HYBRID 15CM"/>
    <n v="80"/>
    <n v="41.5"/>
    <n v="3320"/>
    <n v="219989.29"/>
    <x v="22"/>
  </r>
  <r>
    <m/>
    <x v="114"/>
    <s v="Invoice"/>
    <s v="86868"/>
    <s v="BUILDERS WAREHOUSE:CRAIGHALL PARK"/>
    <s v="PETUNIA HYBRID 15CM"/>
    <n v="20"/>
    <n v="41.5"/>
    <n v="830"/>
    <n v="220819.29"/>
    <x v="22"/>
  </r>
  <r>
    <m/>
    <x v="114"/>
    <s v="Invoice"/>
    <s v="86896"/>
    <s v="BUILDERS WAREHOUSE:LAMBTON"/>
    <s v="PETUNIA HYBRID 15CM"/>
    <n v="10"/>
    <n v="41.5"/>
    <n v="415"/>
    <n v="221234.29"/>
    <x v="22"/>
  </r>
  <r>
    <m/>
    <x v="114"/>
    <s v="Invoice"/>
    <s v="86900"/>
    <s v="BUILDERS WAREHOUSE:KLERKSDORP"/>
    <s v="PETUNIA HYBRID 15CM"/>
    <n v="20"/>
    <n v="41.5"/>
    <n v="830"/>
    <n v="222064.29"/>
    <x v="22"/>
  </r>
  <r>
    <m/>
    <x v="240"/>
    <s v="Invoice"/>
    <s v="86903"/>
    <s v="BUILDERS WAREHOUSE:FLORIDA GLEN"/>
    <s v="PETUNIA HYBRID 15CM"/>
    <n v="20"/>
    <n v="41.5"/>
    <n v="830"/>
    <n v="222894.29"/>
    <x v="22"/>
  </r>
  <r>
    <m/>
    <x v="240"/>
    <s v="Invoice"/>
    <s v="86904"/>
    <s v="BUILDERS WAREHOUSE:GREENSTONE"/>
    <s v="PETUNIA HYBRID 15CM"/>
    <n v="16"/>
    <n v="41.5"/>
    <n v="664"/>
    <n v="223558.29"/>
    <x v="22"/>
  </r>
  <r>
    <m/>
    <x v="240"/>
    <s v="Invoice"/>
    <s v="86908"/>
    <s v="BUILDERS WAREHOUSE:VEREENIGING"/>
    <s v="PETUNIA HYBRID 15CM"/>
    <n v="20"/>
    <n v="41.5"/>
    <n v="830"/>
    <n v="224388.29"/>
    <x v="22"/>
  </r>
  <r>
    <m/>
    <x v="22"/>
    <s v="Invoice"/>
    <s v="86915"/>
    <s v="BUILDERS WAREHOUSE:NORTHMEAD"/>
    <s v="PETUNIA HYBRID 15CM"/>
    <n v="40"/>
    <n v="41.5"/>
    <n v="1660"/>
    <n v="226048.29"/>
    <x v="22"/>
  </r>
  <r>
    <m/>
    <x v="22"/>
    <s v="Invoice"/>
    <s v="86917"/>
    <s v="BUILDERS WAREHOUSE:EDENVALE"/>
    <s v="PETUNIA HYBRID 15CM"/>
    <n v="32"/>
    <n v="41.5"/>
    <n v="1328"/>
    <n v="227376.29"/>
    <x v="22"/>
  </r>
  <r>
    <m/>
    <x v="22"/>
    <s v="Invoice"/>
    <s v="86918"/>
    <s v="BUILDERS WAREHOUSE:SUNWARD PARK"/>
    <s v="PETUNIA HYBRID 15CM"/>
    <n v="80"/>
    <n v="41.5"/>
    <n v="3320"/>
    <n v="230696.29"/>
    <x v="22"/>
  </r>
  <r>
    <m/>
    <x v="22"/>
    <s v="Invoice"/>
    <s v="86919"/>
    <s v="BUILDERS WAREHOUSE:RIVONIA"/>
    <s v="PETUNIA HYBRID 15CM"/>
    <n v="10"/>
    <n v="41.5"/>
    <n v="415"/>
    <n v="231111.29"/>
    <x v="22"/>
  </r>
  <r>
    <m/>
    <x v="22"/>
    <s v="Invoice"/>
    <s v="86921"/>
    <s v="THYME SQUARE"/>
    <s v="PETUNIA HYBRID 15CM"/>
    <n v="8"/>
    <n v="29.5"/>
    <n v="236"/>
    <n v="231347.29"/>
    <x v="22"/>
  </r>
  <r>
    <m/>
    <x v="22"/>
    <s v="Invoice"/>
    <s v="86923"/>
    <s v="BUILDERS WAREHOUSE:MAFIKENG"/>
    <s v="PETUNIA HYBRID 15CM"/>
    <n v="100"/>
    <n v="41.5"/>
    <n v="4150"/>
    <n v="235497.29"/>
    <x v="22"/>
  </r>
  <r>
    <m/>
    <x v="22"/>
    <s v="Invoice"/>
    <s v="86924"/>
    <s v="BUILDERS WAREHOUSE:GLEN EAGLES"/>
    <s v="PETUNIA HYBRID 15CM"/>
    <n v="25"/>
    <n v="41.5"/>
    <n v="1037.5"/>
    <n v="236534.79"/>
    <x v="22"/>
  </r>
  <r>
    <m/>
    <x v="241"/>
    <s v="Invoice"/>
    <s v="86926"/>
    <s v="BUILDERS WAREHOUSE:RUSTENBURG"/>
    <s v="PETUNIA HYBRID 15CM"/>
    <n v="50"/>
    <n v="41.5"/>
    <n v="2075"/>
    <n v="238609.79"/>
    <x v="22"/>
  </r>
  <r>
    <m/>
    <x v="23"/>
    <s v="Invoice"/>
    <s v="86980"/>
    <s v="BUILDERS WAREHOUSE:BLOEMFONTEIN"/>
    <s v="PETUNIA HYBRID 15CM"/>
    <n v="32"/>
    <n v="41.5"/>
    <n v="1328"/>
    <n v="239937.79"/>
    <x v="22"/>
  </r>
  <r>
    <m/>
    <x v="242"/>
    <s v="Invoice"/>
    <s v="86960"/>
    <s v="BUILDERS WAREHOUSE:BEDFORDVIEW"/>
    <s v="PETUNIA HYBRID 15CM"/>
    <n v="20"/>
    <n v="41.5"/>
    <n v="830"/>
    <n v="240767.79"/>
    <x v="22"/>
  </r>
  <r>
    <m/>
    <x v="242"/>
    <s v="Invoice"/>
    <s v="86961"/>
    <s v="BUILDERS WAREHOUSE:KEMPTON PARK"/>
    <s v="PETUNIA HYBRID 15CM"/>
    <n v="16"/>
    <n v="41.5"/>
    <n v="664"/>
    <n v="241431.79"/>
    <x v="22"/>
  </r>
  <r>
    <m/>
    <x v="242"/>
    <s v="Invoice"/>
    <s v="86962"/>
    <s v="BUILDERS WAREHOUSE:GREENSTONE"/>
    <s v="PETUNIA HYBRID 15CM"/>
    <n v="40"/>
    <n v="41.5"/>
    <n v="1660"/>
    <n v="243091.79"/>
    <x v="22"/>
  </r>
  <r>
    <m/>
    <x v="242"/>
    <s v="Invoice"/>
    <s v="86963"/>
    <s v="BUILDERS WAREHOUSE:NORTHRIDING"/>
    <s v="PETUNIA HYBRID 15CM"/>
    <n v="40"/>
    <n v="41.5"/>
    <n v="1660"/>
    <n v="244751.79"/>
    <x v="22"/>
  </r>
  <r>
    <m/>
    <x v="242"/>
    <s v="Invoice"/>
    <s v="86967"/>
    <s v="BUILDERS WAREHOUSE:NORWOOD"/>
    <s v="PETUNIA HYBRID 15CM"/>
    <n v="40"/>
    <n v="41.5"/>
    <n v="1660"/>
    <n v="246411.79"/>
    <x v="22"/>
  </r>
  <r>
    <m/>
    <x v="242"/>
    <s v="Invoice"/>
    <s v="86988"/>
    <s v="BUILDERS WAREHOUSE:FLORIDA GLEN"/>
    <s v="PETUNIA HYBRID 15CM"/>
    <n v="15"/>
    <n v="41.5"/>
    <n v="622.5"/>
    <n v="247034.29"/>
    <x v="22"/>
  </r>
  <r>
    <m/>
    <x v="116"/>
    <s v="Invoice"/>
    <s v="86981"/>
    <s v="BUILDERS WAREHOUSE:RIVONIA"/>
    <s v="PETUNIA HYBRID 15CM"/>
    <n v="16"/>
    <n v="41.5"/>
    <n v="664"/>
    <n v="247698.29"/>
    <x v="22"/>
  </r>
  <r>
    <m/>
    <x v="116"/>
    <s v="Invoice"/>
    <s v="86982"/>
    <s v="BUILDERS WAREHOUSE:CEDAR SQUARE"/>
    <s v="PETUNIA HYBRID 15CM"/>
    <n v="20"/>
    <n v="41.5"/>
    <n v="830"/>
    <n v="248528.29"/>
    <x v="22"/>
  </r>
  <r>
    <m/>
    <x v="116"/>
    <s v="Invoice"/>
    <s v="86984"/>
    <s v="THYME SQUARE"/>
    <s v="PETUNIA HYBRID 15CM"/>
    <n v="10"/>
    <n v="29.5"/>
    <n v="295"/>
    <n v="248823.29"/>
    <x v="22"/>
  </r>
  <r>
    <m/>
    <x v="46"/>
    <s v="Invoice"/>
    <s v="86993"/>
    <s v="BUILDERS WAREHOUSE:HARTEBEESPOORT"/>
    <s v="PETUNIA HYBRID 15CM"/>
    <n v="16"/>
    <n v="41.5"/>
    <n v="664"/>
    <n v="249487.29"/>
    <x v="22"/>
  </r>
  <r>
    <m/>
    <x v="46"/>
    <s v="Invoice"/>
    <s v="87009"/>
    <s v="BUILDERS WAREHOUSE:NOORDHEUWEL"/>
    <s v="PETUNIA HYBRID 15CM"/>
    <n v="40"/>
    <n v="41.5"/>
    <n v="1660"/>
    <n v="251147.29"/>
    <x v="22"/>
  </r>
  <r>
    <m/>
    <x v="243"/>
    <s v="Invoice"/>
    <s v="86995"/>
    <s v="BUILDERS WAREHOUSE:GLEN EAGLES"/>
    <s v="PETUNIA HYBRID 15CM"/>
    <n v="20"/>
    <n v="41.5"/>
    <n v="830"/>
    <n v="251977.29"/>
    <x v="22"/>
  </r>
  <r>
    <m/>
    <x v="243"/>
    <s v="Invoice"/>
    <s v="86999"/>
    <s v="BUILDERS WAREHOUSE:ERASMUS PARK"/>
    <s v="PETUNIA HYBRID 15CM"/>
    <n v="32"/>
    <n v="41.5"/>
    <n v="1328"/>
    <n v="253305.29"/>
    <x v="22"/>
  </r>
  <r>
    <m/>
    <x v="24"/>
    <s v="Invoice"/>
    <s v="87013"/>
    <s v="FH CHAMBERLAIN TRADING (PTY) LTD:RIVIERA"/>
    <s v="PETUNIA HYBRID 15CM"/>
    <n v="20"/>
    <n v="41.5"/>
    <n v="830"/>
    <n v="254135.29"/>
    <x v="22"/>
  </r>
  <r>
    <m/>
    <x v="118"/>
    <s v="Invoice"/>
    <s v="87032"/>
    <s v="BUILDERS WAREHOUSE:NEWMARKET"/>
    <s v="PETUNIA HYBRID 15CM"/>
    <n v="32"/>
    <n v="41.5"/>
    <n v="1328"/>
    <n v="255463.29"/>
    <x v="22"/>
  </r>
  <r>
    <m/>
    <x v="118"/>
    <s v="Invoice"/>
    <s v="87037"/>
    <s v="BUILDERS WAREHOUSE:BRYANSTON"/>
    <s v="PETUNIA HYBRID 15CM"/>
    <n v="20"/>
    <n v="41.5"/>
    <n v="830"/>
    <n v="256293.29"/>
    <x v="22"/>
  </r>
  <r>
    <m/>
    <x v="118"/>
    <s v="Invoice"/>
    <s v="87071"/>
    <s v="BUILDERS WAREHOUSE:THOHOYANDOU"/>
    <s v="PETUNIA HYBRID 15CM"/>
    <n v="50"/>
    <n v="41.5"/>
    <n v="2075"/>
    <n v="258368.29"/>
    <x v="22"/>
  </r>
  <r>
    <m/>
    <x v="244"/>
    <s v="Invoice"/>
    <s v="87079"/>
    <s v="BUILDERS WAREHOUSE:BLOEMFONTEIN"/>
    <s v="PETUNIA HYBRID 15CM"/>
    <n v="16"/>
    <n v="41.5"/>
    <n v="664"/>
    <n v="259032.29"/>
    <x v="22"/>
  </r>
  <r>
    <m/>
    <x v="119"/>
    <s v="Invoice"/>
    <s v="87041"/>
    <s v="BUILDERS WAREHOUSE:RIVONIA"/>
    <s v="PETUNIA HYBRID 15CM"/>
    <n v="60"/>
    <n v="41.5"/>
    <n v="2490"/>
    <n v="261522.29"/>
    <x v="22"/>
  </r>
  <r>
    <m/>
    <x v="119"/>
    <s v="Invoice"/>
    <s v="87044"/>
    <s v="BUILDERS WAREHOUSE:CENTURION"/>
    <s v="PETUNIA HYBRID 15CM"/>
    <n v="20"/>
    <n v="41.5"/>
    <n v="830"/>
    <n v="262352.29000000004"/>
    <x v="22"/>
  </r>
  <r>
    <m/>
    <x v="119"/>
    <s v="Invoice"/>
    <s v="87045"/>
    <s v="BUILDERS WAREHOUSE:FOURWAYS"/>
    <s v="PETUNIA HYBRID 15CM"/>
    <n v="25"/>
    <n v="41.5"/>
    <n v="1037.5"/>
    <n v="263389.79000000004"/>
    <x v="22"/>
  </r>
  <r>
    <m/>
    <x v="119"/>
    <s v="Invoice"/>
    <s v="87048"/>
    <s v="BUILDERS WAREHOUSE:WOODLANDS"/>
    <s v="PETUNIA HYBRID 15CM"/>
    <n v="40"/>
    <n v="41.5"/>
    <n v="1660"/>
    <n v="265049.79000000004"/>
    <x v="22"/>
  </r>
  <r>
    <m/>
    <x v="119"/>
    <s v="Invoice"/>
    <s v="87052"/>
    <s v="BUILDERS WAREHOUSE:GLEN EAGLES"/>
    <s v="PETUNIA HYBRID 15CM"/>
    <n v="20"/>
    <n v="41.5"/>
    <n v="830"/>
    <n v="265879.79000000004"/>
    <x v="22"/>
  </r>
  <r>
    <m/>
    <x v="119"/>
    <s v="Invoice"/>
    <s v="87056"/>
    <s v="ECKARDS GARDEN PAVILION"/>
    <s v="PETUNIA HYBRID 15CM"/>
    <n v="20"/>
    <n v="41.5"/>
    <n v="830"/>
    <n v="266709.79000000004"/>
    <x v="22"/>
  </r>
  <r>
    <m/>
    <x v="6"/>
    <s v="Invoice"/>
    <s v="87082"/>
    <s v="BUILDERS WAREHOUSE:KLERKSDORP"/>
    <s v="PETUNIA HYBRID 15CM"/>
    <n v="20"/>
    <n v="41.5"/>
    <n v="830"/>
    <n v="267539.79000000004"/>
    <x v="22"/>
  </r>
  <r>
    <m/>
    <x v="6"/>
    <s v="Invoice"/>
    <s v="87099"/>
    <s v="BUILDERS WAREHOUSE:NELSPRUIT"/>
    <s v="PETUNIA HYBRID 15CM"/>
    <n v="32"/>
    <n v="41.5"/>
    <n v="1328"/>
    <n v="268867.79000000004"/>
    <x v="22"/>
  </r>
  <r>
    <m/>
    <x v="120"/>
    <s v="Invoice"/>
    <s v="87088"/>
    <s v="BUILDERS WAREHOUSE:SUNWARD PARK"/>
    <s v="PETUNIA HYBRID 15CM"/>
    <n v="16"/>
    <n v="41.5"/>
    <n v="664"/>
    <n v="269531.79000000004"/>
    <x v="22"/>
  </r>
  <r>
    <m/>
    <x v="120"/>
    <s v="Invoice"/>
    <s v="87090"/>
    <s v="BUILDERS WAREHOUSE:STRUBENS VALLEY"/>
    <s v="PETUNIA HYBRID 15CM"/>
    <n v="40"/>
    <n v="41.5"/>
    <n v="1660"/>
    <n v="271191.79000000004"/>
    <x v="22"/>
  </r>
  <r>
    <m/>
    <x v="122"/>
    <s v="Invoice"/>
    <s v="87106"/>
    <s v="BUILDERS WAREHOUSE:ZAMBEZI"/>
    <s v="PETUNIA HYBRID 15CM"/>
    <n v="30"/>
    <n v="41.5"/>
    <n v="1245"/>
    <n v="272436.79000000004"/>
    <x v="22"/>
  </r>
  <r>
    <m/>
    <x v="123"/>
    <s v="Invoice"/>
    <s v="87126"/>
    <s v="ECKARDS GARDEN PAVILION"/>
    <s v="PETUNIA HYBRID 15CM"/>
    <n v="60"/>
    <n v="41.5"/>
    <n v="2490"/>
    <n v="274926.79000000004"/>
    <x v="22"/>
  </r>
  <r>
    <m/>
    <x v="123"/>
    <s v="Invoice"/>
    <s v="87132"/>
    <s v="BUILDERS WAREHOUSE:NEWCASTLE"/>
    <s v="PETUNIA HYBRID 15CM"/>
    <n v="48"/>
    <n v="41.5"/>
    <n v="1992"/>
    <n v="276918.79000000004"/>
    <x v="22"/>
  </r>
  <r>
    <m/>
    <x v="124"/>
    <s v="Invoice"/>
    <s v="87134"/>
    <s v="ECKARDS GARDEN PAVILION"/>
    <s v="PETUNIA HYBRID 15CM"/>
    <n v="60"/>
    <n v="41.5"/>
    <n v="2490"/>
    <n v="279408.79000000004"/>
    <x v="22"/>
  </r>
  <r>
    <m/>
    <x v="126"/>
    <s v="Invoice"/>
    <s v="87140"/>
    <s v="BUILDERS WAREHOUSE:GLEN EAGLES"/>
    <s v="PETUNIA HYBRID 15CM"/>
    <n v="16"/>
    <n v="41.5"/>
    <n v="664"/>
    <n v="280072.79000000004"/>
    <x v="22"/>
  </r>
  <r>
    <m/>
    <x v="126"/>
    <s v="Invoice"/>
    <s v="87141"/>
    <s v="BUILDERS WAREHOUSE:CEDAR SQUARE"/>
    <s v="PETUNIA HYBRID 15CM"/>
    <n v="15"/>
    <n v="41.5"/>
    <n v="622.5"/>
    <n v="280695.29000000004"/>
    <x v="22"/>
  </r>
  <r>
    <m/>
    <x v="126"/>
    <s v="Invoice"/>
    <s v="87146"/>
    <s v="BUILDERS WAREHOUSE:ZAMBEZI"/>
    <s v="PETUNIA HYBRID 15CM"/>
    <n v="10"/>
    <n v="41.5"/>
    <n v="415"/>
    <n v="281110.29000000004"/>
    <x v="22"/>
  </r>
  <r>
    <m/>
    <x v="126"/>
    <s v="Invoice"/>
    <s v="87147"/>
    <s v="FH CHAMBERLAIN TRADING (PTY) LTD:KYALAMI"/>
    <s v="PETUNIA HYBRID 15CM"/>
    <n v="10"/>
    <n v="41.5"/>
    <n v="415"/>
    <n v="281525.29000000004"/>
    <x v="22"/>
  </r>
  <r>
    <m/>
    <x v="126"/>
    <s v="Invoice"/>
    <s v="87177"/>
    <s v="ROSES FOR U t/a URTH"/>
    <s v="PETUNIA HYBRID 15CM"/>
    <n v="10"/>
    <n v="41.5"/>
    <n v="415"/>
    <n v="281940.29000000004"/>
    <x v="22"/>
  </r>
  <r>
    <m/>
    <x v="47"/>
    <s v="Invoice"/>
    <s v="87171"/>
    <s v="BUILDERS WAREHOUSE:CRAIGHALL PARK"/>
    <s v="PETUNIA HYBRID 15CM"/>
    <n v="10"/>
    <n v="41.5"/>
    <n v="415"/>
    <n v="282355.29000000004"/>
    <x v="22"/>
  </r>
  <r>
    <m/>
    <x v="47"/>
    <s v="Invoice"/>
    <s v="87172"/>
    <s v="BUILDERS WAREHOUSE:LAMBTON"/>
    <s v="PETUNIA HYBRID 15CM"/>
    <n v="30"/>
    <n v="41.5"/>
    <n v="1245"/>
    <n v="283600.29000000004"/>
    <x v="22"/>
  </r>
  <r>
    <m/>
    <x v="47"/>
    <s v="Invoice"/>
    <s v="87173"/>
    <s v="BUILDERS WAREHOUSE:KLERKSDORP"/>
    <s v="PETUNIA HYBRID 15CM"/>
    <n v="24"/>
    <n v="41.5"/>
    <n v="996"/>
    <n v="284596.29000000004"/>
    <x v="22"/>
  </r>
  <r>
    <m/>
    <x v="47"/>
    <s v="Invoice"/>
    <s v="87180"/>
    <s v="ECKARDS GARDEN PAVILION"/>
    <s v="PETUNIA HYBRID 15CM"/>
    <n v="180"/>
    <n v="30"/>
    <n v="5400"/>
    <n v="289996.29000000004"/>
    <x v="22"/>
  </r>
  <r>
    <m/>
    <x v="47"/>
    <s v="Invoice"/>
    <s v="87183"/>
    <s v="LITTLE AUSTRIA"/>
    <s v="PETUNIA HYBRID 15CM"/>
    <n v="16"/>
    <n v="41.5"/>
    <n v="664"/>
    <n v="290660.29000000004"/>
    <x v="22"/>
  </r>
  <r>
    <m/>
    <x v="25"/>
    <s v="Invoice"/>
    <s v="87184"/>
    <s v="BUILDERS WAREHOUSE:RUSTENBURG"/>
    <s v="PETUNIA HYBRID 15CM"/>
    <n v="40"/>
    <n v="41.5"/>
    <n v="1660"/>
    <n v="292320.29000000004"/>
    <x v="22"/>
  </r>
  <r>
    <m/>
    <x v="25"/>
    <s v="Invoice"/>
    <s v="87185"/>
    <s v="THYME SQUARE"/>
    <s v="PETUNIA HYBRID 15CM"/>
    <n v="15"/>
    <n v="29.5"/>
    <n v="442.5"/>
    <n v="292762.79000000004"/>
    <x v="22"/>
  </r>
  <r>
    <m/>
    <x v="127"/>
    <s v="Invoice"/>
    <s v="87193"/>
    <s v="BUILDERS WAREHOUSE:ZAMBEZI"/>
    <s v="PETUNIA HYBRID 15CM"/>
    <n v="10"/>
    <n v="41.5"/>
    <n v="415"/>
    <n v="293177.79000000004"/>
    <x v="22"/>
  </r>
  <r>
    <m/>
    <x v="127"/>
    <s v="Invoice"/>
    <s v="87194"/>
    <s v="FH CHAMBERLAIN TRADING (PTY) LTD:SILVER LAKES"/>
    <s v="PETUNIA HYBRID 15CM"/>
    <n v="12"/>
    <n v="41.5"/>
    <n v="498"/>
    <n v="293675.79000000004"/>
    <x v="22"/>
  </r>
  <r>
    <m/>
    <x v="127"/>
    <s v="Invoice"/>
    <s v="87243"/>
    <s v="BUILDERS WAREHOUSE:POLOKWANE"/>
    <s v="PETUNIA HYBRID 15CM"/>
    <n v="50"/>
    <n v="41.5"/>
    <n v="2075"/>
    <n v="295750.79000000004"/>
    <x v="22"/>
  </r>
  <r>
    <m/>
    <x v="128"/>
    <s v="Invoice"/>
    <s v="87188"/>
    <s v="BUILDERS WAREHOUSE:HARTEBEESPOORT"/>
    <s v="PETUNIA HYBRID 15CM"/>
    <n v="20"/>
    <n v="41.5"/>
    <n v="830"/>
    <n v="296580.79000000004"/>
    <x v="22"/>
  </r>
  <r>
    <m/>
    <x v="128"/>
    <s v="Invoice"/>
    <s v="87245"/>
    <s v="BUILDERS WAREHOUSE:THOHOYANDOU"/>
    <s v="PETUNIA HYBRID 15CM"/>
    <n v="100"/>
    <n v="41.5"/>
    <n v="4150"/>
    <n v="300730.79000000004"/>
    <x v="22"/>
  </r>
  <r>
    <m/>
    <x v="129"/>
    <s v="Invoice"/>
    <s v="87226"/>
    <s v="BUILDERS WAREHOUSE:NOORDHEUWEL"/>
    <s v="PETUNIA HYBRID 15CM"/>
    <n v="60"/>
    <n v="41.5"/>
    <n v="2490"/>
    <n v="303220.79000000004"/>
    <x v="22"/>
  </r>
  <r>
    <m/>
    <x v="129"/>
    <s v="Invoice"/>
    <s v="87232"/>
    <s v="BUILDERS WAREHOUSE:ROBINDALE"/>
    <s v="PETUNIA HYBRID 15CM"/>
    <n v="32"/>
    <n v="41.5"/>
    <n v="1328"/>
    <n v="304548.79000000004"/>
    <x v="22"/>
  </r>
  <r>
    <m/>
    <x v="26"/>
    <s v="Invoice"/>
    <s v="87247"/>
    <s v="BUILDERS WAREHOUSE:NORTHMEAD"/>
    <s v="PETUNIA HYBRID 15CM"/>
    <n v="20"/>
    <n v="41.5"/>
    <n v="830"/>
    <n v="305378.79000000004"/>
    <x v="22"/>
  </r>
  <r>
    <m/>
    <x v="26"/>
    <s v="Invoice"/>
    <s v="87250"/>
    <s v="BUILDERS WAREHOUSE:NEWMARKET"/>
    <s v="PETUNIA HYBRID 15CM"/>
    <n v="32"/>
    <n v="41.5"/>
    <n v="1328"/>
    <n v="306706.79000000004"/>
    <x v="22"/>
  </r>
  <r>
    <m/>
    <x v="26"/>
    <s v="Invoice"/>
    <s v="87251"/>
    <s v="BUILDERS WAREHOUSE:RIVONIA"/>
    <s v="PETUNIA HYBRID 15CM"/>
    <n v="20"/>
    <n v="41.5"/>
    <n v="830"/>
    <n v="307536.79000000004"/>
    <x v="22"/>
  </r>
  <r>
    <m/>
    <x v="26"/>
    <s v="Invoice"/>
    <s v="87261"/>
    <s v="PRETTY GARDENS"/>
    <s v="PETUNIA HYBRID 15CM"/>
    <n v="40"/>
    <n v="41.5"/>
    <n v="1660"/>
    <n v="309196.79000000004"/>
    <x v="22"/>
  </r>
  <r>
    <m/>
    <x v="26"/>
    <s v="Invoice"/>
    <s v="87269"/>
    <s v="BUILDERS WAREHOUSE:BLOEMFONTEIN"/>
    <s v="PETUNIA HYBRID 15CM"/>
    <n v="80"/>
    <n v="41.5"/>
    <n v="3320"/>
    <n v="312516.79000000004"/>
    <x v="22"/>
  </r>
  <r>
    <m/>
    <x v="26"/>
    <s v="Invoice"/>
    <s v="87270"/>
    <s v="BUILDERS WAREHOUSE:MAFIKENG"/>
    <s v="PETUNIA HYBRID 15CM"/>
    <n v="64"/>
    <n v="41.5"/>
    <n v="2656"/>
    <n v="315172.79000000004"/>
    <x v="22"/>
  </r>
  <r>
    <m/>
    <x v="210"/>
    <s v="Invoice"/>
    <s v="87292"/>
    <s v="BUILDERS WAREHOUSE:NOORDHEUWEL"/>
    <s v="PETUNIA HYBRID 15CM"/>
    <n v="32"/>
    <n v="41.5"/>
    <n v="1328"/>
    <n v="316500.79000000004"/>
    <x v="22"/>
  </r>
  <r>
    <m/>
    <x v="210"/>
    <s v="Invoice"/>
    <s v="87293"/>
    <s v="BUILDERS WAREHOUSE:STRUBENS VALLEY"/>
    <s v="PETUNIA HYBRID 15CM"/>
    <n v="20"/>
    <n v="41.5"/>
    <n v="830"/>
    <n v="317330.79000000004"/>
    <x v="22"/>
  </r>
  <r>
    <m/>
    <x v="210"/>
    <s v="Invoice"/>
    <s v="87318"/>
    <s v="BUILDERS WAREHOUSE:NELSPRUIT"/>
    <s v="PETUNIA HYBRID 15CM"/>
    <n v="48"/>
    <n v="41.5"/>
    <n v="1992"/>
    <n v="319322.79000000004"/>
    <x v="22"/>
  </r>
  <r>
    <m/>
    <x v="130"/>
    <s v="Invoice"/>
    <s v="87274"/>
    <s v="BUILDERS WAREHOUSE:RIVONIA"/>
    <s v="PETUNIA HYBRID 15CM"/>
    <n v="16"/>
    <n v="41.5"/>
    <n v="664"/>
    <n v="319986.79000000004"/>
    <x v="22"/>
  </r>
  <r>
    <m/>
    <x v="130"/>
    <s v="Invoice"/>
    <s v="87277"/>
    <s v="BUILDERS WAREHOUSE:FOURWAYS"/>
    <s v="PETUNIA HYBRID 15CM"/>
    <n v="20"/>
    <n v="41.5"/>
    <n v="830"/>
    <n v="320816.79000000004"/>
    <x v="22"/>
  </r>
  <r>
    <m/>
    <x v="130"/>
    <s v="Invoice"/>
    <s v="87283"/>
    <s v="BUILDERS WAREHOUSE:BRYANSTON"/>
    <s v="PETUNIA HYBRID 15CM"/>
    <n v="20"/>
    <n v="41.5"/>
    <n v="830"/>
    <n v="321646.79000000004"/>
    <x v="22"/>
  </r>
  <r>
    <m/>
    <x v="27"/>
    <s v="Invoice"/>
    <s v="87280"/>
    <s v="BUILDERS WAREHOUSE:LYNNWOOD"/>
    <s v="PETUNIA HYBRID 15CM"/>
    <n v="32"/>
    <n v="41.5"/>
    <n v="1328"/>
    <n v="322974.79000000004"/>
    <x v="22"/>
  </r>
  <r>
    <m/>
    <x v="27"/>
    <s v="Invoice"/>
    <s v="87302"/>
    <s v="BUILDERS WAREHOUSE:SOUTHGATE"/>
    <s v="PETUNIA HYBRID 15CM"/>
    <n v="16"/>
    <n v="41.5"/>
    <n v="664"/>
    <n v="323638.79000000004"/>
    <x v="22"/>
  </r>
  <r>
    <m/>
    <x v="131"/>
    <s v="Invoice"/>
    <s v="87335"/>
    <s v="BUILDERS WAREHOUSE:NORTHMEAD"/>
    <s v="PETUNIA HYBRID 15CM"/>
    <n v="12"/>
    <n v="41.5"/>
    <n v="498"/>
    <n v="324136.79000000004"/>
    <x v="22"/>
  </r>
  <r>
    <m/>
    <x v="304"/>
    <s v="Invoice"/>
    <s v="87363"/>
    <s v="BUILDERS WAREHOUSE:STRUBENS VALLEY"/>
    <s v="PETUNIA HYBRID 15CM"/>
    <n v="20"/>
    <n v="41.5"/>
    <n v="830"/>
    <n v="324966.79000000004"/>
    <x v="22"/>
  </r>
  <r>
    <m/>
    <x v="304"/>
    <s v="Invoice"/>
    <s v="87364"/>
    <s v="BUILDERS WAREHOUSE:NOORDHEUWEL"/>
    <s v="PETUNIA HYBRID 15CM"/>
    <n v="40"/>
    <n v="41.5"/>
    <n v="1660"/>
    <n v="326626.79000000004"/>
    <x v="22"/>
  </r>
  <r>
    <m/>
    <x v="132"/>
    <s v="Invoice"/>
    <s v="87347"/>
    <s v="BUILDERS WAREHOUSE:RIVONIA"/>
    <s v="PETUNIA HYBRID 15CM"/>
    <n v="20"/>
    <n v="41.5"/>
    <n v="830"/>
    <n v="327456.79000000004"/>
    <x v="22"/>
  </r>
  <r>
    <m/>
    <x v="246"/>
    <s v="Invoice"/>
    <s v="87368"/>
    <s v="BUILDERS WAREHOUSE:CRAIGHALL PARK"/>
    <s v="PETUNIA HYBRID 15CM"/>
    <n v="10"/>
    <n v="41.5"/>
    <n v="415"/>
    <n v="327871.79000000004"/>
    <x v="22"/>
  </r>
  <r>
    <m/>
    <x v="246"/>
    <s v="Invoice"/>
    <s v="87369"/>
    <s v="BUILDERS WAREHOUSE:KLERKSDORP"/>
    <s v="PETUNIA HYBRID 15CM"/>
    <n v="16"/>
    <n v="41.5"/>
    <n v="664"/>
    <n v="328535.79000000004"/>
    <x v="22"/>
  </r>
  <r>
    <m/>
    <x v="133"/>
    <s v="Invoice"/>
    <s v="87385"/>
    <s v="BUILDERS WAREHOUSE:NORWOOD"/>
    <s v="PETUNIA HYBRID 15CM"/>
    <n v="16"/>
    <n v="41.5"/>
    <n v="664"/>
    <n v="329199.79000000004"/>
    <x v="22"/>
  </r>
  <r>
    <m/>
    <x v="133"/>
    <s v="Invoice"/>
    <s v="87387"/>
    <s v="BUILDERS WAREHOUSE:FLORIDA GLEN"/>
    <s v="PETUNIA HYBRID 15CM"/>
    <n v="16"/>
    <n v="41.5"/>
    <n v="664"/>
    <n v="329863.79000000004"/>
    <x v="22"/>
  </r>
  <r>
    <m/>
    <x v="133"/>
    <s v="Invoice"/>
    <s v="87415"/>
    <s v="LITTLE AUSTRIA"/>
    <s v="PETUNIA HYBRID 15CM"/>
    <n v="16"/>
    <n v="41.5"/>
    <n v="664"/>
    <n v="330527.79000000004"/>
    <x v="22"/>
  </r>
  <r>
    <m/>
    <x v="7"/>
    <s v="Invoice"/>
    <s v="87395"/>
    <s v="BUILDERS WAREHOUSE:EDENVALE"/>
    <s v="PETUNIA HYBRID 15CM"/>
    <n v="48"/>
    <n v="41.5"/>
    <n v="1992"/>
    <n v="332519.79000000004"/>
    <x v="22"/>
  </r>
  <r>
    <m/>
    <x v="7"/>
    <s v="Invoice"/>
    <s v="87406"/>
    <s v="BUILDERS WAREHOUSE:BLOEMFONTEIN"/>
    <s v="PETUNIA HYBRID 15CM"/>
    <n v="32"/>
    <n v="41.5"/>
    <n v="1328"/>
    <n v="333847.79000000004"/>
    <x v="22"/>
  </r>
  <r>
    <m/>
    <x v="135"/>
    <s v="Invoice"/>
    <s v="87427"/>
    <s v="BUILDERS WAREHOUSE:RUSTENBURG"/>
    <s v="PETUNIA HYBRID 15CM"/>
    <n v="30"/>
    <n v="41.5"/>
    <n v="1245"/>
    <n v="335092.79000000004"/>
    <x v="22"/>
  </r>
  <r>
    <m/>
    <x v="136"/>
    <s v="Invoice"/>
    <s v="87453"/>
    <s v="BUILDERS WAREHOUSE:NORWOOD"/>
    <s v="PETUNIA HYBRID 15CM"/>
    <n v="16"/>
    <n v="41.5"/>
    <n v="664"/>
    <n v="335756.79000000004"/>
    <x v="22"/>
  </r>
  <r>
    <m/>
    <x v="136"/>
    <s v="Invoice"/>
    <s v="87456"/>
    <s v="BUILDERS WAREHOUSE:GREENSTONE"/>
    <s v="PETUNIA HYBRID 15CM"/>
    <n v="40"/>
    <n v="41.5"/>
    <n v="1660"/>
    <n v="337416.79000000004"/>
    <x v="22"/>
  </r>
  <r>
    <m/>
    <x v="137"/>
    <s v="Invoice"/>
    <s v="87469"/>
    <s v="BUILDERS WAREHOUSE:SUNWARD PARK"/>
    <s v="PETUNIA HYBRID 15CM"/>
    <n v="40"/>
    <n v="41.5"/>
    <n v="1660"/>
    <n v="339076.79000000004"/>
    <x v="22"/>
  </r>
  <r>
    <m/>
    <x v="137"/>
    <s v="Invoice"/>
    <s v="87470"/>
    <s v="BUILDERS WAREHOUSE:CEDAR SQUARE"/>
    <s v="PETUNIA HYBRID 15CM"/>
    <n v="15"/>
    <n v="41.5"/>
    <n v="622.5"/>
    <n v="339699.29000000004"/>
    <x v="22"/>
  </r>
  <r>
    <m/>
    <x v="139"/>
    <s v="Invoice"/>
    <s v="87492"/>
    <s v="BUILDERS WAREHOUSE:ERASMUS PARK"/>
    <s v="PETUNIA HYBRID 15CM"/>
    <n v="15"/>
    <n v="41.5"/>
    <n v="622.5"/>
    <n v="340321.79000000004"/>
    <x v="22"/>
  </r>
  <r>
    <m/>
    <x v="142"/>
    <s v="Invoice"/>
    <s v="87530"/>
    <s v="BUILDERS WAREHOUSE:NEWMARKET"/>
    <s v="PETUNIA HYBRID 15CM"/>
    <n v="30"/>
    <n v="41.5"/>
    <n v="1245"/>
    <n v="341566.79000000004"/>
    <x v="22"/>
  </r>
  <r>
    <m/>
    <x v="142"/>
    <s v="Invoice"/>
    <s v="87196"/>
    <s v="BUILDERS WAREHOUSE:THOHOYANDOU"/>
    <s v="PETUNIA HYBRID 15CM"/>
    <n v="96"/>
    <n v="41.5"/>
    <n v="3984"/>
    <n v="345550.79000000004"/>
    <x v="22"/>
  </r>
  <r>
    <m/>
    <x v="143"/>
    <s v="Invoice"/>
    <s v="87539"/>
    <s v="BUILDERS WAREHOUSE:WOODLANDS"/>
    <s v="PETUNIA HYBRID 15CM"/>
    <n v="40"/>
    <n v="41.5"/>
    <n v="1660"/>
    <n v="347210.79000000004"/>
    <x v="22"/>
  </r>
  <r>
    <m/>
    <x v="143"/>
    <s v="Invoice"/>
    <s v="87540"/>
    <s v="BUILDERS WAREHOUSE:ERASMUS PARK"/>
    <s v="PETUNIA HYBRID 15CM"/>
    <n v="38"/>
    <n v="41.5"/>
    <n v="1577"/>
    <n v="348787.79000000004"/>
    <x v="22"/>
  </r>
  <r>
    <m/>
    <x v="143"/>
    <s v="Invoice"/>
    <s v="87541"/>
    <s v="BUILDERS WAREHOUSE:CHERRY LANE"/>
    <s v="PETUNIA HYBRID 15CM"/>
    <n v="10"/>
    <n v="41.5"/>
    <n v="415"/>
    <n v="349202.79000000004"/>
    <x v="22"/>
  </r>
  <r>
    <m/>
    <x v="145"/>
    <s v="Invoice"/>
    <s v="87575"/>
    <s v="THYME SQUARE"/>
    <s v="PETUNIA HYBRID 15CM"/>
    <n v="16"/>
    <n v="29.5"/>
    <n v="472"/>
    <n v="349674.79000000004"/>
    <x v="22"/>
  </r>
  <r>
    <m/>
    <x v="145"/>
    <s v="Invoice"/>
    <s v="87579"/>
    <s v="BUILDERS WAREHOUSE:NELSPRUIT"/>
    <s v="PETUNIA HYBRID 15CM"/>
    <n v="26"/>
    <n v="41.5"/>
    <n v="1079"/>
    <n v="350753.79000000004"/>
    <x v="22"/>
  </r>
  <r>
    <m/>
    <x v="321"/>
    <s v="Invoice"/>
    <s v="87603"/>
    <s v="BUILDERS WAREHOUSE:NOORDHEUWEL"/>
    <s v="PETUNIA HYBRID 15CM"/>
    <n v="32"/>
    <n v="41.5"/>
    <n v="1328"/>
    <n v="352081.79000000004"/>
    <x v="22"/>
  </r>
  <r>
    <m/>
    <x v="146"/>
    <s v="Invoice"/>
    <s v="87587"/>
    <s v="BUILDERS WAREHOUSE:ZAMBEZI"/>
    <s v="PETUNIA HYBRID 15CM"/>
    <n v="12"/>
    <n v="41.5"/>
    <n v="498"/>
    <n v="352579.79000000004"/>
    <x v="22"/>
  </r>
  <r>
    <m/>
    <x v="146"/>
    <s v="Invoice"/>
    <s v="87589"/>
    <s v="BUILDERS WAREHOUSE:KLERKSDORP"/>
    <s v="PETUNIA HYBRID 15CM"/>
    <n v="30"/>
    <n v="41.5"/>
    <n v="1245"/>
    <n v="353824.79000000004"/>
    <x v="22"/>
  </r>
  <r>
    <m/>
    <x v="146"/>
    <s v="Invoice"/>
    <s v="87591"/>
    <s v="LIFESTYLE HOME GARDEN"/>
    <s v="PETUNIA HYBRID SPECIAL 15CM"/>
    <n v="60"/>
    <n v="29.95"/>
    <n v="1797"/>
    <n v="355621.79000000004"/>
    <x v="22"/>
  </r>
  <r>
    <m/>
    <x v="147"/>
    <s v="Invoice"/>
    <s v="87611"/>
    <s v="RIVERSIDE MICA"/>
    <s v="PETUNIA HYBRID 15CM"/>
    <n v="2"/>
    <n v="45.85"/>
    <n v="91.7"/>
    <n v="355713.49000000005"/>
    <x v="22"/>
  </r>
  <r>
    <m/>
    <x v="147"/>
    <s v="Invoice"/>
    <s v="87627"/>
    <s v="BUILDERS WAREHOUSE:EMALALHENI"/>
    <s v="PETUNIA HYBRID 15CM"/>
    <n v="30"/>
    <n v="41.5"/>
    <n v="1245"/>
    <n v="356958.49000000005"/>
    <x v="22"/>
  </r>
  <r>
    <m/>
    <x v="148"/>
    <s v="Invoice"/>
    <s v="87623"/>
    <s v="BUILDERS WAREHOUSE:NORTHMEAD"/>
    <s v="PETUNIA HYBRID 15CM"/>
    <n v="10"/>
    <n v="41.5"/>
    <n v="415"/>
    <n v="357373.49000000005"/>
    <x v="22"/>
  </r>
  <r>
    <m/>
    <x v="148"/>
    <s v="Invoice"/>
    <s v="87633"/>
    <s v="BUILDERS WAREHOUSE:BETHLEHEM"/>
    <s v="PETUNIA HYBRID 15CM"/>
    <n v="48"/>
    <n v="41.5"/>
    <n v="1992"/>
    <n v="359365.49000000005"/>
    <x v="22"/>
  </r>
  <r>
    <m/>
    <x v="149"/>
    <s v="Invoice"/>
    <s v="87651"/>
    <s v="BUILDERS WAREHOUSE:ROBINDALE"/>
    <s v="PETUNIA HYBRID 15CM"/>
    <n v="16"/>
    <n v="41.5"/>
    <n v="664"/>
    <n v="360029.49000000005"/>
    <x v="22"/>
  </r>
  <r>
    <m/>
    <x v="149"/>
    <s v="Invoice"/>
    <s v="87652"/>
    <s v="BUILDERS WAREHOUSE:NOORDHEUWEL"/>
    <s v="PETUNIA HYBRID 15CM"/>
    <n v="16"/>
    <n v="41.5"/>
    <n v="664"/>
    <n v="360693.49000000005"/>
    <x v="22"/>
  </r>
  <r>
    <m/>
    <x v="150"/>
    <s v="Invoice"/>
    <s v="87637"/>
    <s v="BUILDERS WAREHOUSE:GLEN EAGLES"/>
    <s v="PETUNIA HYBRID 15CM"/>
    <n v="30"/>
    <n v="41.5"/>
    <n v="1245"/>
    <n v="361938.49000000005"/>
    <x v="22"/>
  </r>
  <r>
    <m/>
    <x v="150"/>
    <s v="Invoice"/>
    <s v="87641"/>
    <s v="BUILDERS WAREHOUSE:RIVONIA"/>
    <s v="PETUNIA HYBRID 15CM"/>
    <n v="40"/>
    <n v="41.5"/>
    <n v="1660"/>
    <n v="363598.49000000005"/>
    <x v="22"/>
  </r>
  <r>
    <m/>
    <x v="248"/>
    <s v="Invoice"/>
    <s v="87653"/>
    <s v="BUILDERS WAREHOUSE:SOUTHGATE"/>
    <s v="PETUNIA HYBRID 15CM"/>
    <n v="20"/>
    <n v="41.5"/>
    <n v="830"/>
    <n v="364428.49000000005"/>
    <x v="22"/>
  </r>
  <r>
    <m/>
    <x v="248"/>
    <s v="Invoice"/>
    <s v="87655"/>
    <s v="FH CHAMBERLAIN TRADING (PTY) LTD:SILVER LAKES"/>
    <s v="PETUNIA HYBRID 15CM"/>
    <n v="20"/>
    <n v="41.5"/>
    <n v="830"/>
    <n v="365258.49000000005"/>
    <x v="22"/>
  </r>
  <r>
    <m/>
    <x v="248"/>
    <s v="Invoice"/>
    <s v="87664"/>
    <s v="BUILDERS WAREHOUSE:MAFIKENG"/>
    <s v="PETUNIA HYBRID 15CM"/>
    <n v="48"/>
    <n v="41.5"/>
    <n v="1992"/>
    <n v="367250.49000000005"/>
    <x v="22"/>
  </r>
  <r>
    <m/>
    <x v="248"/>
    <s v="Invoice"/>
    <s v="87666"/>
    <s v="BUILDERS WAREHOUSE:NEWCASTLE"/>
    <s v="PETUNIA HYBRID 15CM"/>
    <n v="48"/>
    <n v="41.5"/>
    <n v="1992"/>
    <n v="369242.49000000005"/>
    <x v="22"/>
  </r>
  <r>
    <m/>
    <x v="152"/>
    <s v="Invoice"/>
    <s v="87675"/>
    <s v="THYME SQUARE"/>
    <s v="PETUNIA HYBRID 15CM"/>
    <n v="6"/>
    <n v="29.5"/>
    <n v="177"/>
    <n v="369419.49000000005"/>
    <x v="22"/>
  </r>
  <r>
    <m/>
    <x v="28"/>
    <s v="Invoice"/>
    <s v="87680"/>
    <s v="BUILDERS WAREHOUSE:RASLOUW"/>
    <s v="PETUNIA HYBRID 15CM"/>
    <n v="24"/>
    <n v="41.5"/>
    <n v="996"/>
    <n v="370415.49000000005"/>
    <x v="22"/>
  </r>
  <r>
    <m/>
    <x v="28"/>
    <s v="Invoice"/>
    <s v="87683"/>
    <s v="BUILDERS WAREHOUSE:CENTURION"/>
    <s v="PETUNIA HYBRID 15CM"/>
    <n v="40"/>
    <n v="41.5"/>
    <n v="1660"/>
    <n v="372075.49000000005"/>
    <x v="22"/>
  </r>
  <r>
    <m/>
    <x v="28"/>
    <s v="Invoice"/>
    <s v="87695"/>
    <s v="YEBO YES PLANTS"/>
    <s v="PETUNIA HYBRID 15CM"/>
    <n v="12"/>
    <n v="41.5"/>
    <n v="498"/>
    <n v="372573.49000000005"/>
    <x v="22"/>
  </r>
  <r>
    <m/>
    <x v="153"/>
    <s v="Invoice"/>
    <s v="87689"/>
    <s v="BUILDERS WAREHOUSE:KLERKSDORP"/>
    <s v="PETUNIA HYBRID 15CM"/>
    <n v="20"/>
    <n v="41.5"/>
    <n v="830"/>
    <n v="373403.49000000005"/>
    <x v="22"/>
  </r>
  <r>
    <m/>
    <x v="153"/>
    <s v="Invoice"/>
    <s v="87690"/>
    <s v="BUILDERS WAREHOUSE:CRAIGHALL PARK"/>
    <s v="PETUNIA HYBRID 15CM"/>
    <n v="15"/>
    <n v="41.5"/>
    <n v="622.5"/>
    <n v="374025.99000000005"/>
    <x v="22"/>
  </r>
  <r>
    <m/>
    <x v="153"/>
    <s v="Invoice"/>
    <s v="87693"/>
    <s v="BUILDERS WAREHOUSE:NELSPRUIT"/>
    <s v="PETUNIA HYBRID 15CM"/>
    <n v="20"/>
    <n v="41.5"/>
    <n v="830"/>
    <n v="374855.99000000005"/>
    <x v="22"/>
  </r>
  <r>
    <m/>
    <x v="154"/>
    <s v="Invoice"/>
    <s v="87705"/>
    <s v="BUILDERS WAREHOUSE:KEMPTON PARK"/>
    <s v="PETUNIA HYBRID 15CM"/>
    <n v="32"/>
    <n v="41.5"/>
    <n v="1328"/>
    <n v="376183.99000000005"/>
    <x v="22"/>
  </r>
  <r>
    <m/>
    <x v="154"/>
    <s v="Invoice"/>
    <s v="87707"/>
    <s v="BUILDERS WAREHOUSE:GREENSTONE"/>
    <s v="PETUNIA HYBRID 15CM"/>
    <n v="16"/>
    <n v="41.5"/>
    <n v="664"/>
    <n v="376847.99000000005"/>
    <x v="22"/>
  </r>
  <r>
    <m/>
    <x v="155"/>
    <s v="Invoice"/>
    <s v="87716"/>
    <s v="BUILDERS WAREHOUSE:RIVONIA"/>
    <s v="PETUNIA HYBRID 15CM"/>
    <n v="20"/>
    <n v="41.5"/>
    <n v="830"/>
    <n v="377677.99000000005"/>
    <x v="22"/>
  </r>
  <r>
    <m/>
    <x v="155"/>
    <s v="Invoice"/>
    <s v="87714"/>
    <s v="BUILDERS WAREHOUSE:NORTHMEAD"/>
    <s v="PETUNIA HYBRID 15CM"/>
    <n v="10"/>
    <n v="41.5"/>
    <n v="415"/>
    <n v="378092.99000000005"/>
    <x v="22"/>
  </r>
  <r>
    <m/>
    <x v="157"/>
    <s v="Invoice"/>
    <s v="87735"/>
    <s v="LITTLE AUSTRIA"/>
    <s v="PETUNIA HYBRID 15CM"/>
    <n v="8"/>
    <n v="41.5"/>
    <n v="332"/>
    <n v="378424.99000000005"/>
    <x v="22"/>
  </r>
  <r>
    <m/>
    <x v="158"/>
    <s v="Invoice"/>
    <s v="87738"/>
    <s v="BUILDERS WAREHOUSE:FOURWAYS"/>
    <s v="PETUNIA HYBRID 15CM"/>
    <n v="10"/>
    <n v="41.5"/>
    <n v="415"/>
    <n v="378839.99000000005"/>
    <x v="22"/>
  </r>
  <r>
    <m/>
    <x v="158"/>
    <s v="Invoice"/>
    <s v="87749"/>
    <s v="ROSES FOR U t/a URTH"/>
    <s v="PETUNIA HYBRID 15CM"/>
    <n v="16"/>
    <n v="41.5"/>
    <n v="664"/>
    <n v="379503.99000000005"/>
    <x v="22"/>
  </r>
  <r>
    <m/>
    <x v="158"/>
    <s v="Invoice"/>
    <s v="87754"/>
    <s v="BUILDERS WAREHOUSE:BLOEMFONTEIN"/>
    <s v="PETUNIA HYBRID 15CM"/>
    <n v="16"/>
    <n v="41.5"/>
    <n v="664"/>
    <n v="380167.99000000005"/>
    <x v="22"/>
  </r>
  <r>
    <m/>
    <x v="322"/>
    <s v="Invoice"/>
    <s v="87771"/>
    <s v="BUILDERS WAREHOUSE:NOORDHEUWEL"/>
    <s v="PETUNIA HYBRID 15CM"/>
    <n v="20"/>
    <n v="41.5"/>
    <n v="830"/>
    <n v="380997.99000000005"/>
    <x v="22"/>
  </r>
  <r>
    <m/>
    <x v="159"/>
    <s v="Invoice"/>
    <s v="87757"/>
    <s v="BUILDERS WAREHOUSE:RASLOUW"/>
    <s v="PETUNIA HYBRID 15CM"/>
    <n v="10"/>
    <n v="41.5"/>
    <n v="415"/>
    <n v="381412.99000000005"/>
    <x v="22"/>
  </r>
  <r>
    <m/>
    <x v="159"/>
    <s v="Invoice"/>
    <s v="87761"/>
    <s v="BUILDERS WAREHOUSE:RUSTENBURG"/>
    <s v="PETUNIA HYBRID 15CM"/>
    <n v="32"/>
    <n v="41.5"/>
    <n v="1328"/>
    <n v="382740.99000000005"/>
    <x v="22"/>
  </r>
  <r>
    <m/>
    <x v="161"/>
    <s v="Invoice"/>
    <s v="87790"/>
    <s v="BUILDERS WAREHOUSE:NORTHMEAD"/>
    <s v="PETUNIA HYBRID 15CM"/>
    <n v="15"/>
    <n v="41.5"/>
    <n v="622.5"/>
    <n v="383363.49000000005"/>
    <x v="22"/>
  </r>
  <r>
    <m/>
    <x v="163"/>
    <s v="Invoice"/>
    <s v="87834"/>
    <s v="BUILDERS WAREHOUSE:STRUBENS VALLEY"/>
    <s v="PETUNIA HYBRID 15CM"/>
    <n v="40"/>
    <n v="41.5"/>
    <n v="1660"/>
    <n v="385023.49000000005"/>
    <x v="22"/>
  </r>
  <r>
    <m/>
    <x v="164"/>
    <s v="Invoice"/>
    <s v="87844"/>
    <s v="BUILDERS WAREHOUSE:CEDAR SQUARE"/>
    <s v="PETUNIA HYBRID 15CM"/>
    <n v="15"/>
    <n v="41.5"/>
    <n v="622.5"/>
    <n v="385645.99000000005"/>
    <x v="22"/>
  </r>
  <r>
    <m/>
    <x v="324"/>
    <s v="Invoice"/>
    <s v="87871"/>
    <s v="BUILDERS WAREHOUSE:ROBINDALE"/>
    <s v="PETUNIA HYBRID 15CM"/>
    <n v="40"/>
    <n v="41.5"/>
    <n v="1660"/>
    <n v="387305.99000000005"/>
    <x v="22"/>
  </r>
  <r>
    <m/>
    <x v="48"/>
    <s v="Invoice"/>
    <s v="87861"/>
    <s v="BUILDERS WAREHOUSE:ZAMBEZI"/>
    <s v="PETUNIA HYBRID 15CM"/>
    <n v="25"/>
    <n v="41.5"/>
    <n v="1037.5"/>
    <n v="388343.49000000005"/>
    <x v="22"/>
  </r>
  <r>
    <m/>
    <x v="166"/>
    <s v="Invoice"/>
    <s v="87901"/>
    <s v="GREENSIDE KWEKERY"/>
    <s v="PETUNIA HYBRID 15CM"/>
    <n v="32"/>
    <n v="41.5"/>
    <n v="1328"/>
    <n v="389671.49000000005"/>
    <x v="22"/>
  </r>
  <r>
    <m/>
    <x v="167"/>
    <s v="Invoice"/>
    <s v="87897"/>
    <s v="BUILDERS WAREHOUSE:GLEN EAGLES"/>
    <s v="PETUNIA HYBRID 15CM"/>
    <n v="15"/>
    <n v="41.5"/>
    <n v="622.5"/>
    <n v="390293.99000000005"/>
    <x v="22"/>
  </r>
  <r>
    <m/>
    <x v="167"/>
    <s v="Invoice"/>
    <s v="87913"/>
    <s v="BUILDERS WAREHOUSE:NELSPRUIT"/>
    <s v="PETUNIA HYBRID 15CM"/>
    <n v="32"/>
    <n v="41.5"/>
    <n v="1328"/>
    <n v="391621.99000000005"/>
    <x v="22"/>
  </r>
  <r>
    <m/>
    <x v="167"/>
    <s v="Invoice"/>
    <s v="87914"/>
    <s v="BUILDERS WAREHOUSE:NEWCASTLE"/>
    <s v="PETUNIA HYBRID 15CM"/>
    <n v="48"/>
    <n v="41.5"/>
    <n v="1992"/>
    <n v="393613.99000000005"/>
    <x v="22"/>
  </r>
  <r>
    <m/>
    <x v="307"/>
    <s v="Invoice"/>
    <s v="87937"/>
    <s v="BUILDERS WAREHOUSE:NOORDHEUWEL"/>
    <s v="PETUNIA HYBRID 15CM"/>
    <n v="20"/>
    <n v="41.5"/>
    <n v="830"/>
    <n v="394443.99000000005"/>
    <x v="22"/>
  </r>
  <r>
    <m/>
    <x v="168"/>
    <s v="Invoice"/>
    <s v="87923"/>
    <s v="BUILDERS WAREHOUSE:CHERRY LANE"/>
    <s v="PETUNIA HYBRID 15CM"/>
    <n v="10"/>
    <n v="41.5"/>
    <n v="415"/>
    <n v="394858.99000000005"/>
    <x v="22"/>
  </r>
  <r>
    <m/>
    <x v="171"/>
    <s v="Invoice"/>
    <s v="87962"/>
    <s v="BUILDERS WAREHOUSE:EDENVALE"/>
    <s v="PETUNIA HYBRID 15CM"/>
    <n v="40"/>
    <n v="41.5"/>
    <n v="1660"/>
    <n v="396518.99000000005"/>
    <x v="22"/>
  </r>
  <r>
    <m/>
    <x v="171"/>
    <s v="Invoice"/>
    <s v="87973"/>
    <s v="BUILDERS WAREHOUSE:MAFIKENG"/>
    <s v="PETUNIA HYBRID 15CM"/>
    <n v="70"/>
    <n v="41.5"/>
    <n v="2905"/>
    <n v="399423.99000000005"/>
    <x v="22"/>
  </r>
  <r>
    <m/>
    <x v="172"/>
    <s v="Invoice"/>
    <s v="87974"/>
    <s v="BUILDERS WAREHOUSE:RUSTENBURG"/>
    <s v="PETUNIA HYBRID 15CM"/>
    <n v="16"/>
    <n v="41.5"/>
    <n v="664"/>
    <n v="400087.99000000005"/>
    <x v="22"/>
  </r>
  <r>
    <m/>
    <x v="172"/>
    <s v="Invoice"/>
    <s v="87975"/>
    <s v="BUILDERS WAREHOUSE:LYNNWOOD"/>
    <s v="PETUNIA HYBRID 15CM"/>
    <n v="16"/>
    <n v="41.5"/>
    <n v="664"/>
    <n v="400751.99000000005"/>
    <x v="22"/>
  </r>
  <r>
    <m/>
    <x v="172"/>
    <s v="Invoice"/>
    <s v="87980"/>
    <s v="BUILDERS WAREHOUSE:FOURWAYS"/>
    <s v="PETUNIA HYBRID 15CM"/>
    <n v="10"/>
    <n v="41.5"/>
    <n v="415"/>
    <n v="401166.99000000005"/>
    <x v="22"/>
  </r>
  <r>
    <m/>
    <x v="172"/>
    <s v="Invoice"/>
    <s v="87985"/>
    <s v="BUILDERS WAREHOUSE:GLEN EAGLES"/>
    <s v="PETUNIA HYBRID 15CM"/>
    <n v="50"/>
    <n v="41.5"/>
    <n v="2075"/>
    <n v="403241.99000000005"/>
    <x v="22"/>
  </r>
  <r>
    <m/>
    <x v="173"/>
    <s v="Invoice"/>
    <s v="88002"/>
    <s v="BUILDERS WAREHOUSE:KLERKSDORP"/>
    <s v="PETUNIA HYBRID 15CM"/>
    <n v="20"/>
    <n v="41.5"/>
    <n v="830"/>
    <n v="404071.99000000005"/>
    <x v="22"/>
  </r>
  <r>
    <m/>
    <x v="173"/>
    <s v="Invoice"/>
    <s v="88004"/>
    <s v="BUILDERS WAREHOUSE:CENTURION"/>
    <s v="PETUNIA HYBRID 15CM"/>
    <n v="26"/>
    <n v="41.5"/>
    <n v="1079"/>
    <n v="405150.99000000005"/>
    <x v="22"/>
  </r>
  <r>
    <m/>
    <x v="173"/>
    <s v="Invoice"/>
    <s v="88010"/>
    <s v="LIKHUTSA NURSERY"/>
    <s v="PETUNIA HYBRID 15CM"/>
    <n v="10"/>
    <n v="41.5"/>
    <n v="415"/>
    <n v="405565.99000000005"/>
    <x v="22"/>
  </r>
  <r>
    <m/>
    <x v="212"/>
    <s v="Invoice"/>
    <s v="88013"/>
    <s v="BUILDERS WAREHOUSE:NORWOOD"/>
    <s v="PETUNIA HYBRID 15CM"/>
    <n v="10"/>
    <n v="41.5"/>
    <n v="415"/>
    <n v="405980.99000000005"/>
    <x v="22"/>
  </r>
  <r>
    <m/>
    <x v="212"/>
    <s v="Invoice"/>
    <s v="88016"/>
    <s v="BUILDERS WAREHOUSE:STRUBENS VALLEY"/>
    <s v="PETUNIA HYBRID 15CM"/>
    <n v="40"/>
    <n v="41.5"/>
    <n v="1660"/>
    <n v="407640.99000000005"/>
    <x v="22"/>
  </r>
  <r>
    <m/>
    <x v="212"/>
    <s v="Invoice"/>
    <s v="88017"/>
    <s v="BUILDERS WAREHOUSE:GREENSTONE"/>
    <s v="PETUNIA HYBRID 15CM"/>
    <n v="20"/>
    <n v="41.5"/>
    <n v="830"/>
    <n v="408470.99000000005"/>
    <x v="22"/>
  </r>
  <r>
    <m/>
    <x v="212"/>
    <s v="Invoice"/>
    <s v="88029"/>
    <s v="BUILDERS WAREHOUSE:CARNIVAL MALL"/>
    <s v="PETUNIA HYBRID 15CM"/>
    <n v="20"/>
    <n v="41.5"/>
    <n v="830"/>
    <n v="409300.99000000005"/>
    <x v="22"/>
  </r>
  <r>
    <m/>
    <x v="212"/>
    <s v="Invoice"/>
    <s v="88050"/>
    <s v="BUILDERS WAREHOUSE:NELSPRUIT"/>
    <s v="PETUNIA HYBRID 15CM"/>
    <n v="22"/>
    <n v="41.5"/>
    <n v="913"/>
    <n v="410213.99000000005"/>
    <x v="22"/>
  </r>
  <r>
    <m/>
    <x v="174"/>
    <s v="Invoice"/>
    <s v="88031"/>
    <s v="BUILDERS WAREHOUSE:SUNWARD PARK"/>
    <s v="PETUNIA HYBRID 15CM"/>
    <n v="32"/>
    <n v="41.5"/>
    <n v="1328"/>
    <n v="411541.99000000005"/>
    <x v="22"/>
  </r>
  <r>
    <m/>
    <x v="174"/>
    <s v="Invoice"/>
    <s v="88036"/>
    <s v="BUILDERS WAREHOUSE:NORTHMEAD"/>
    <s v="PETUNIA HYBRID 15CM"/>
    <n v="14"/>
    <n v="41.5"/>
    <n v="581"/>
    <n v="412122.99000000005"/>
    <x v="22"/>
  </r>
  <r>
    <m/>
    <x v="174"/>
    <s v="Invoice"/>
    <s v="88038"/>
    <s v="THYME SQUARE"/>
    <s v="PETUNIA HYBRID 15CM"/>
    <n v="12"/>
    <n v="31.3"/>
    <n v="375.6"/>
    <n v="412498.59"/>
    <x v="22"/>
  </r>
  <r>
    <m/>
    <x v="174"/>
    <s v="Invoice"/>
    <s v="88062"/>
    <s v="BUILDERS WAREHOUSE:HARTEBEESPOORT"/>
    <s v="PETUNIA HYBRID 15CM"/>
    <n v="100"/>
    <n v="41.5"/>
    <n v="4150"/>
    <n v="416648.59"/>
    <x v="22"/>
  </r>
  <r>
    <m/>
    <x v="251"/>
    <s v="Invoice"/>
    <s v="88094"/>
    <s v="BUILDERS WAREHOUSE:KLERKSDORP"/>
    <s v="PETUNIA HYBRID 15CM"/>
    <n v="36"/>
    <n v="41.5"/>
    <n v="1494"/>
    <n v="418142.59"/>
    <x v="22"/>
  </r>
  <r>
    <m/>
    <x v="252"/>
    <s v="Invoice"/>
    <s v="88105"/>
    <s v="FH CHAMBERLAIN TRADING (PTY) LTD:SILVER LAKES"/>
    <s v="PETUNIA HYBRID 15CM"/>
    <n v="40"/>
    <n v="41.5"/>
    <n v="1660"/>
    <n v="419802.59"/>
    <x v="22"/>
  </r>
  <r>
    <m/>
    <x v="252"/>
    <s v="Invoice"/>
    <s v="88146"/>
    <s v="BUILDERS WAREHOUSE:BAOBAB"/>
    <s v="PETUNIA HYBRID 15CM"/>
    <n v="32"/>
    <n v="41.5"/>
    <n v="1328"/>
    <n v="421130.59"/>
    <x v="22"/>
  </r>
  <r>
    <m/>
    <x v="252"/>
    <s v="Invoice"/>
    <s v="88148"/>
    <s v="BUILDERS WAREHOUSE:POLOKWANE"/>
    <s v="PETUNIA HYBRID 15CM"/>
    <n v="48"/>
    <n v="41.5"/>
    <n v="1992"/>
    <n v="423122.59"/>
    <x v="22"/>
  </r>
  <r>
    <m/>
    <x v="176"/>
    <s v="Invoice"/>
    <s v="88123"/>
    <s v="BUILDERS WAREHOUSE:RIVONIA"/>
    <s v="PETUNIA HYBRID 15CM"/>
    <n v="20"/>
    <n v="41.5"/>
    <n v="830"/>
    <n v="423952.59"/>
    <x v="22"/>
  </r>
  <r>
    <m/>
    <x v="176"/>
    <s v="Invoice"/>
    <s v="88130"/>
    <s v="BUILDERS WAREHOUSE:NEWMARKET"/>
    <s v="PETUNIA HYBRID 15CM"/>
    <n v="16"/>
    <n v="41.5"/>
    <n v="664"/>
    <n v="424616.59"/>
    <x v="22"/>
  </r>
  <r>
    <m/>
    <x v="176"/>
    <s v="Invoice"/>
    <s v="88145"/>
    <s v="BUILDERS WAREHOUSE:BLOEMFONTEIN"/>
    <s v="PETUNIA HYBRID 15CM"/>
    <n v="32"/>
    <n v="41.5"/>
    <n v="1328"/>
    <n v="425944.59"/>
    <x v="22"/>
  </r>
  <r>
    <m/>
    <x v="176"/>
    <s v="Invoice"/>
    <s v="88147"/>
    <s v="BUILDERS WAREHOUSE:THOHOYANDOU"/>
    <s v="PETUNIA HYBRID 15CM"/>
    <n v="80"/>
    <n v="41.5"/>
    <n v="3320"/>
    <n v="429264.59"/>
    <x v="22"/>
  </r>
  <r>
    <m/>
    <x v="177"/>
    <s v="Invoice"/>
    <s v="88158"/>
    <s v="BUILDERS WAREHOUSE:RUSTENBURG"/>
    <s v="PETUNIA HYBRID 15CM"/>
    <n v="20"/>
    <n v="41.5"/>
    <n v="830"/>
    <n v="430094.59"/>
    <x v="22"/>
  </r>
  <r>
    <m/>
    <x v="178"/>
    <s v="Invoice"/>
    <s v="88202"/>
    <s v="BUILDERS WAREHOUSE:LAMBTON"/>
    <s v="PETUNIA HYBRID 15CM"/>
    <n v="20"/>
    <n v="41.5"/>
    <n v="830"/>
    <n v="430924.59"/>
    <x v="22"/>
  </r>
  <r>
    <m/>
    <x v="180"/>
    <s v="Invoice"/>
    <s v="88231"/>
    <s v="BUILDERS WAREHOUSE:SUNWARD PARK"/>
    <s v="PETUNIA HYBRID 15CM"/>
    <n v="16"/>
    <n v="41.5"/>
    <n v="664"/>
    <n v="431588.59"/>
    <x v="22"/>
  </r>
  <r>
    <m/>
    <x v="180"/>
    <s v="Invoice"/>
    <s v="88239"/>
    <s v="BUILDERS WAREHOUSE:NORTHMEAD"/>
    <s v="PETUNIA HYBRID 15CM"/>
    <n v="10"/>
    <n v="41.5"/>
    <n v="415"/>
    <n v="432003.59"/>
    <x v="22"/>
  </r>
  <r>
    <m/>
    <x v="180"/>
    <s v="Invoice"/>
    <s v="88258"/>
    <s v="PRETTY GARDENS"/>
    <s v="PETUNIA HYBRID 15CM"/>
    <n v="32"/>
    <n v="41.5"/>
    <n v="1328"/>
    <n v="433331.59"/>
    <x v="22"/>
  </r>
  <r>
    <m/>
    <x v="180"/>
    <s v="Invoice"/>
    <s v="88261"/>
    <s v="BUILDERS WAREHOUSE:BLOEMFONTEIN"/>
    <s v="PETUNIA HYBRID 15CM"/>
    <n v="32"/>
    <n v="41.5"/>
    <n v="1328"/>
    <n v="434659.59"/>
    <x v="22"/>
  </r>
  <r>
    <m/>
    <x v="181"/>
    <s v="Invoice"/>
    <s v="88253"/>
    <s v="BUILDERS WAREHOUSE:HARTEBEESPOORT"/>
    <s v="PETUNIA HYBRID 15CM"/>
    <n v="16"/>
    <n v="41.5"/>
    <n v="664"/>
    <n v="435323.59"/>
    <x v="22"/>
  </r>
  <r>
    <m/>
    <x v="181"/>
    <s v="Invoice"/>
    <s v="88272"/>
    <s v="BUILDERS WAREHOUSE:LYNNWOOD"/>
    <s v="PETUNIA HYBRID 15CM"/>
    <n v="16"/>
    <n v="41.5"/>
    <n v="664"/>
    <n v="435987.59"/>
    <x v="22"/>
  </r>
  <r>
    <m/>
    <x v="181"/>
    <s v="Invoice"/>
    <s v="88297"/>
    <s v="BUILDERS WAREHOUSE:NOORDHEUWEL"/>
    <s v="PETUNIA HYBRID 15CM"/>
    <n v="40"/>
    <n v="41.5"/>
    <n v="1660"/>
    <n v="437647.59"/>
    <x v="22"/>
  </r>
  <r>
    <m/>
    <x v="181"/>
    <s v="Invoice"/>
    <s v="88298"/>
    <s v="BUILDERS WAREHOUSE:STRUBENS VALLEY"/>
    <s v="PETUNIA HYBRID 15CM"/>
    <n v="40"/>
    <n v="41.5"/>
    <n v="1660"/>
    <n v="439307.59"/>
    <x v="22"/>
  </r>
  <r>
    <m/>
    <x v="182"/>
    <s v="Invoice"/>
    <s v="88263"/>
    <s v="BUILDERS WAREHOUSE:RIVONIA"/>
    <s v="PETUNIA HYBRID 15CM"/>
    <n v="40"/>
    <n v="41.5"/>
    <n v="1660"/>
    <n v="440967.59"/>
    <x v="22"/>
  </r>
  <r>
    <m/>
    <x v="182"/>
    <s v="Invoice"/>
    <s v="88268"/>
    <s v="BUILDERS WAREHOUSE:ERASMUS PARK"/>
    <s v="PETUNIA HYBRID 15CM"/>
    <n v="32"/>
    <n v="41.5"/>
    <n v="1328"/>
    <n v="442295.59"/>
    <x v="22"/>
  </r>
  <r>
    <m/>
    <x v="182"/>
    <s v="Invoice"/>
    <s v="88269"/>
    <s v="BUILDERS WAREHOUSE:FOURWAYS"/>
    <s v="PETUNIA HYBRID 15CM"/>
    <n v="20"/>
    <n v="41.5"/>
    <n v="830"/>
    <n v="443125.59"/>
    <x v="22"/>
  </r>
  <r>
    <m/>
    <x v="182"/>
    <s v="Invoice"/>
    <s v="88273"/>
    <s v="BUILDERS WAREHOUSE:ZAMBEZI"/>
    <s v="PETUNIA HYBRID 15CM"/>
    <n v="80"/>
    <n v="41.5"/>
    <n v="3320"/>
    <n v="446445.59"/>
    <x v="22"/>
  </r>
  <r>
    <m/>
    <x v="183"/>
    <s v="Invoice"/>
    <s v="88301"/>
    <s v="BUILDERS WAREHOUSE:MAFIKENG"/>
    <s v="PETUNIA HYBRID 15CM"/>
    <n v="50"/>
    <n v="41.5"/>
    <n v="2075"/>
    <n v="448520.59"/>
    <x v="22"/>
  </r>
  <r>
    <m/>
    <x v="183"/>
    <s v="Invoice"/>
    <s v="88315"/>
    <s v="ECKARDS GARDEN PAVILION"/>
    <s v="PETUNIA HYBRID 15CM"/>
    <n v="32"/>
    <n v="41.5"/>
    <n v="1328"/>
    <n v="449848.59"/>
    <x v="22"/>
  </r>
  <r>
    <m/>
    <x v="184"/>
    <s v="Invoice"/>
    <s v="88321"/>
    <s v="BUILDERS WAREHOUSE:STRUBENS VALLEY"/>
    <s v="PETUNIA HYBRID 15CM"/>
    <n v="80"/>
    <n v="41.5"/>
    <n v="3320"/>
    <n v="453168.59"/>
    <x v="22"/>
  </r>
  <r>
    <m/>
    <x v="184"/>
    <s v="Invoice"/>
    <s v="88325"/>
    <s v="BUILDERS WAREHOUSE:MIDDELBURG"/>
    <s v="PETUNIA HYBRID 15CM"/>
    <n v="10"/>
    <n v="41.5"/>
    <n v="415"/>
    <n v="453583.59"/>
    <x v="22"/>
  </r>
  <r>
    <m/>
    <x v="184"/>
    <s v="Invoice"/>
    <s v="88328"/>
    <s v="BUILDERS WAREHOUSE:KEMPTON PARK"/>
    <s v="PETUNIA HYBRID 15CM"/>
    <n v="32"/>
    <n v="41.5"/>
    <n v="1328"/>
    <n v="454911.59"/>
    <x v="22"/>
  </r>
  <r>
    <m/>
    <x v="184"/>
    <s v="Invoice"/>
    <s v="88359"/>
    <s v="BUILDERS WAREHOUSE:BLOEMFONTEIN"/>
    <s v="PETUNIA HYBRID 15CM"/>
    <n v="120"/>
    <n v="41.5"/>
    <n v="4980"/>
    <n v="459891.59"/>
    <x v="22"/>
  </r>
  <r>
    <m/>
    <x v="184"/>
    <s v="Invoice"/>
    <s v="88360"/>
    <s v="BUILDERS WAREHOUSE:MOKOPANE"/>
    <s v="PETUNIA HYBRID 15CM"/>
    <n v="32"/>
    <n v="41.5"/>
    <n v="1328"/>
    <n v="461219.59"/>
    <x v="22"/>
  </r>
  <r>
    <m/>
    <x v="184"/>
    <s v="Invoice"/>
    <s v="88361"/>
    <s v="BUILDERS WAREHOUSE:POLOKWANE"/>
    <s v="PETUNIA HYBRID 15CM"/>
    <n v="64"/>
    <n v="41.5"/>
    <n v="2656"/>
    <n v="463875.59"/>
    <x v="22"/>
  </r>
  <r>
    <m/>
    <x v="185"/>
    <s v="Invoice"/>
    <s v="88320"/>
    <s v="BUILDERS WAREHOUSE:BEDFORDVIEW"/>
    <s v="PETUNIA HYBRID 15CM"/>
    <n v="32"/>
    <n v="41.5"/>
    <n v="1328"/>
    <n v="465203.59"/>
    <x v="22"/>
  </r>
  <r>
    <m/>
    <x v="185"/>
    <s v="Invoice"/>
    <s v="88341"/>
    <s v="THYME SQUARE"/>
    <s v="PETUNIA HYBRID 15CM"/>
    <n v="8"/>
    <n v="31.3"/>
    <n v="250.4"/>
    <n v="465453.99000000005"/>
    <x v="22"/>
  </r>
  <r>
    <m/>
    <x v="185"/>
    <s v="Invoice"/>
    <s v="88343"/>
    <s v="BUILDERS WAREHOUSE:NORTHMEAD"/>
    <s v="PETUNIA HYBRID 15CM"/>
    <n v="25"/>
    <n v="41.5"/>
    <n v="1037.5"/>
    <n v="466491.49000000005"/>
    <x v="22"/>
  </r>
  <r>
    <m/>
    <x v="185"/>
    <s v="Invoice"/>
    <s v="88344"/>
    <s v="BUILDERS WAREHOUSE:NEWMARKET"/>
    <s v="PETUNIA HYBRID 15CM"/>
    <n v="80"/>
    <n v="41.5"/>
    <n v="3320"/>
    <n v="469811.49000000005"/>
    <x v="22"/>
  </r>
  <r>
    <m/>
    <x v="185"/>
    <s v="Invoice"/>
    <s v="88351"/>
    <s v="BUILDERS WAREHOUSE:GREENSTONE"/>
    <s v="PETUNIA HYBRID 15CM"/>
    <n v="32"/>
    <n v="41.5"/>
    <n v="1328"/>
    <n v="471139.49000000005"/>
    <x v="22"/>
  </r>
  <r>
    <m/>
    <x v="309"/>
    <s v="Invoice"/>
    <s v="88373"/>
    <s v="LITTLE AUSTRIA"/>
    <s v="PETUNIA HYBRID 15CM"/>
    <n v="24"/>
    <n v="41.5"/>
    <n v="996"/>
    <n v="472135.49000000005"/>
    <x v="22"/>
  </r>
  <r>
    <m/>
    <x v="216"/>
    <s v="Invoice"/>
    <s v="88334"/>
    <s v="BUILDERS WAREHOUSE:RIVONIA"/>
    <s v="PETUNIA HYBRID 15CM"/>
    <n v="20"/>
    <n v="41.5"/>
    <n v="830"/>
    <n v="472965.49000000005"/>
    <x v="22"/>
  </r>
  <r>
    <m/>
    <x v="216"/>
    <s v="Invoice"/>
    <s v="88335"/>
    <s v="BUILDERS WAREHOUSE:CEDAR SQUARE"/>
    <s v="PETUNIA HYBRID 15CM"/>
    <n v="20"/>
    <n v="41.5"/>
    <n v="830"/>
    <n v="473795.49000000005"/>
    <x v="22"/>
  </r>
  <r>
    <m/>
    <x v="216"/>
    <s v="Invoice"/>
    <s v="88367"/>
    <s v="BUILDERS WAREHOUSE:BOKSBURG (NEW)"/>
    <s v="PETUNIA HYBRID 15CM"/>
    <n v="50"/>
    <n v="41.5"/>
    <n v="2075"/>
    <n v="475870.49000000005"/>
    <x v="22"/>
  </r>
  <r>
    <m/>
    <x v="216"/>
    <s v="Invoice"/>
    <s v="88403"/>
    <s v="BUILDERS WAREHOUSE:NOORDHEUWEL"/>
    <s v="PETUNIA HYBRID 15CM"/>
    <n v="45"/>
    <n v="41.5"/>
    <n v="1867.5"/>
    <n v="477737.99000000005"/>
    <x v="22"/>
  </r>
  <r>
    <m/>
    <x v="186"/>
    <s v="Invoice"/>
    <s v="88377"/>
    <s v="BUILDERS WAREHOUSE:RASLOUW"/>
    <s v="PETUNIA HYBRID 15CM"/>
    <n v="30"/>
    <n v="41.5"/>
    <n v="1245"/>
    <n v="478982.99000000005"/>
    <x v="22"/>
  </r>
  <r>
    <m/>
    <x v="186"/>
    <s v="Invoice"/>
    <s v="88382"/>
    <s v="BUILDERS WAREHOUSE:WOODLANDS"/>
    <s v="PETUNIA HYBRID 15CM"/>
    <n v="32"/>
    <n v="41.5"/>
    <n v="1328"/>
    <n v="480310.99000000005"/>
    <x v="22"/>
  </r>
  <r>
    <m/>
    <x v="186"/>
    <s v="Invoice"/>
    <s v="88384"/>
    <s v="BUILDERS WAREHOUSE:SILVERLAKES"/>
    <s v="PETUNIA HYBRID 15CM"/>
    <n v="32"/>
    <n v="41.5"/>
    <n v="1328"/>
    <n v="481638.99000000005"/>
    <x v="22"/>
  </r>
  <r>
    <m/>
    <x v="186"/>
    <s v="Invoice"/>
    <s v="88387"/>
    <s v="BUILDERS WAREHOUSE:CENTURION"/>
    <s v="PETUNIA HYBRID 15CM"/>
    <n v="32"/>
    <n v="41.5"/>
    <n v="1328"/>
    <n v="482966.99000000005"/>
    <x v="22"/>
  </r>
  <r>
    <m/>
    <x v="186"/>
    <s v="Invoice"/>
    <s v="88396"/>
    <s v="BUILDERS WAREHOUSE:RUSTENBURG"/>
    <s v="PETUNIA HYBRID 15CM"/>
    <n v="40"/>
    <n v="41.5"/>
    <n v="1660"/>
    <n v="484626.99000000005"/>
    <x v="22"/>
  </r>
  <r>
    <m/>
    <x v="186"/>
    <s v="Invoice"/>
    <s v="88419"/>
    <s v="BUILDERS WAREHOUSE:NELSPRUIT"/>
    <s v="PETUNIA HYBRID 15CM"/>
    <n v="64"/>
    <n v="41.5"/>
    <n v="2656"/>
    <n v="487282.99000000005"/>
    <x v="22"/>
  </r>
  <r>
    <m/>
    <x v="187"/>
    <s v="Invoice"/>
    <s v="88388"/>
    <s v="BUILDERS WAREHOUSE:GLEN EAGLES"/>
    <s v="PETUNIA HYBRID 15CM"/>
    <n v="10"/>
    <n v="41.5"/>
    <n v="415"/>
    <n v="487697.99000000005"/>
    <x v="22"/>
  </r>
  <r>
    <m/>
    <x v="187"/>
    <s v="Invoice"/>
    <s v="88405"/>
    <s v="BUILDERS WAREHOUSE:CRAIGHALL PARK"/>
    <s v="PETUNIA HYBRID 15CM"/>
    <n v="10"/>
    <n v="41.5"/>
    <n v="415"/>
    <n v="488112.99000000005"/>
    <x v="22"/>
  </r>
  <r>
    <m/>
    <x v="187"/>
    <s v="Invoice"/>
    <s v="88406"/>
    <s v="BUILDERS WAREHOUSE:KLERKSDORP"/>
    <s v="PETUNIA HYBRID 15CM"/>
    <n v="32"/>
    <n v="41.5"/>
    <n v="1328"/>
    <n v="489440.99000000005"/>
    <x v="22"/>
  </r>
  <r>
    <m/>
    <x v="187"/>
    <s v="Invoice"/>
    <s v="88412"/>
    <s v="FH CHAMBERLAIN TRADING (PTY) LTD:RIVIERA"/>
    <s v="PETUNIA HYBRID 15CM"/>
    <n v="20"/>
    <n v="41.5"/>
    <n v="830"/>
    <n v="490270.99000000005"/>
    <x v="22"/>
  </r>
  <r>
    <m/>
    <x v="187"/>
    <s v="Invoice"/>
    <s v="88434"/>
    <s v="BUILDERS WAREHOUSE:SECUNDA"/>
    <s v="PETUNIA HYBRID 15CM"/>
    <n v="32"/>
    <n v="41.5"/>
    <n v="1328"/>
    <n v="491598.99000000005"/>
    <x v="22"/>
  </r>
  <r>
    <m/>
    <x v="187"/>
    <s v="Invoice"/>
    <s v="88438"/>
    <s v="BUILDERS WAREHOUSE:SUNWARD PARK"/>
    <s v="PETUNIA HYBRID 15CM"/>
    <n v="40"/>
    <n v="41.5"/>
    <n v="1660"/>
    <n v="493258.99000000005"/>
    <x v="22"/>
  </r>
  <r>
    <m/>
    <x v="188"/>
    <s v="Invoice"/>
    <s v="88420"/>
    <s v="BUILDERS WAREHOUSE:STRUBENS VALLEY"/>
    <s v="PETUNIA HYBRID 15CM"/>
    <n v="20"/>
    <n v="41.5"/>
    <n v="830"/>
    <n v="494088.99000000005"/>
    <x v="22"/>
  </r>
  <r>
    <m/>
    <x v="188"/>
    <s v="Invoice"/>
    <s v="88421"/>
    <s v="BUILDERS WAREHOUSE:ROBINDALE"/>
    <s v="PETUNIA HYBRID 15CM"/>
    <n v="32"/>
    <n v="41.5"/>
    <n v="1328"/>
    <n v="495416.99000000005"/>
    <x v="22"/>
  </r>
  <r>
    <m/>
    <x v="188"/>
    <s v="Invoice"/>
    <s v="88422"/>
    <s v="BUILDERS WAREHOUSE:NOORDHEUWEL"/>
    <s v="PETUNIA HYBRID 15CM"/>
    <n v="50"/>
    <n v="41.5"/>
    <n v="2075"/>
    <n v="497491.99000000005"/>
    <x v="22"/>
  </r>
  <r>
    <m/>
    <x v="188"/>
    <s v="Invoice"/>
    <s v="88430"/>
    <s v="LITTLE AUSTRIA"/>
    <s v="PETUNIA HYBRID 15CM"/>
    <n v="8"/>
    <n v="41.5"/>
    <n v="332"/>
    <n v="497823.99000000005"/>
    <x v="22"/>
  </r>
  <r>
    <m/>
    <x v="188"/>
    <s v="Invoice"/>
    <s v="88451"/>
    <s v="BUILDERS WAREHOUSE:NEWCASTLE"/>
    <s v="PETUNIA HYBRID 15CM"/>
    <n v="48"/>
    <n v="41.5"/>
    <n v="1992"/>
    <n v="499815.99000000005"/>
    <x v="22"/>
  </r>
  <r>
    <m/>
    <x v="189"/>
    <s v="Invoice"/>
    <s v="88439"/>
    <s v="BUILDERS WAREHOUSE:FOURWAYS"/>
    <s v="PETUNIA HYBRID 15CM"/>
    <n v="16"/>
    <n v="41.5"/>
    <n v="664"/>
    <n v="500479.99000000005"/>
    <x v="22"/>
  </r>
  <r>
    <m/>
    <x v="189"/>
    <s v="Invoice"/>
    <s v="88443"/>
    <s v="BUILDERS WAREHOUSE:GLEN EAGLES"/>
    <s v="PETUNIA HYBRID 15CM"/>
    <n v="40"/>
    <n v="41.5"/>
    <n v="1660"/>
    <n v="502139.99000000005"/>
    <x v="22"/>
  </r>
  <r>
    <m/>
    <x v="189"/>
    <s v="Invoice"/>
    <s v="88453"/>
    <s v="THYME SQUARE"/>
    <s v="PETUNIA HYBRID 15CM"/>
    <n v="8"/>
    <n v="31.3"/>
    <n v="250.4"/>
    <n v="502390.39000000007"/>
    <x v="22"/>
  </r>
  <r>
    <m/>
    <x v="189"/>
    <s v="Invoice"/>
    <s v="88462"/>
    <s v="PRETTY GARDENS"/>
    <s v="PETUNIA HYBRID 15CM"/>
    <n v="32"/>
    <n v="41.5"/>
    <n v="1328"/>
    <n v="503718.39000000007"/>
    <x v="22"/>
  </r>
  <r>
    <m/>
    <x v="189"/>
    <s v="Invoice"/>
    <s v="88463"/>
    <s v="ROSES FOR U t/a URTH"/>
    <s v="PETUNIA HYBRID 15CM"/>
    <n v="30"/>
    <n v="41.5"/>
    <n v="1245"/>
    <n v="504963.39000000007"/>
    <x v="22"/>
  </r>
  <r>
    <m/>
    <x v="189"/>
    <s v="Invoice"/>
    <s v="88464"/>
    <s v="BUILDERS WAREHOUSE:MIDDELBURG"/>
    <s v="PETUNIA HYBRID 15CM"/>
    <n v="16"/>
    <n v="41.5"/>
    <n v="664"/>
    <n v="505627.39000000007"/>
    <x v="22"/>
  </r>
  <r>
    <m/>
    <x v="189"/>
    <s v="Invoice"/>
    <s v="88466"/>
    <s v="BUILDERS WAREHOUSE:BLOEMFONTEIN"/>
    <s v="PETUNIA HYBRID 15CM"/>
    <n v="146"/>
    <n v="41.5"/>
    <n v="6059"/>
    <n v="511686.39000000007"/>
    <x v="22"/>
  </r>
  <r>
    <m/>
    <x v="310"/>
    <s v="Invoice"/>
    <s v="88494"/>
    <s v="BUILDERS WAREHOUSE:NOORDHEUWEL"/>
    <s v="PETUNIA HYBRID 15CM"/>
    <n v="35"/>
    <n v="41.5"/>
    <n v="1452.5"/>
    <n v="513138.89000000007"/>
    <x v="22"/>
  </r>
  <r>
    <m/>
    <x v="190"/>
    <s v="Invoice"/>
    <s v="88476"/>
    <s v="BUILDERS WAREHOUSE:ERASMUS PARK"/>
    <s v="PETUNIA HYBRID 15CM"/>
    <n v="40"/>
    <n v="41.5"/>
    <n v="1660"/>
    <n v="514798.89000000007"/>
    <x v="22"/>
  </r>
  <r>
    <m/>
    <x v="190"/>
    <s v="Invoice"/>
    <s v="88523"/>
    <s v="BUILDERS WAREHOUSE:BETHLEHEM"/>
    <s v="PETUNIA HYBRID 15CM"/>
    <n v="48"/>
    <n v="41.5"/>
    <n v="1992"/>
    <n v="516790.89000000007"/>
    <x v="22"/>
  </r>
  <r>
    <m/>
    <x v="191"/>
    <s v="Invoice"/>
    <s v="88470"/>
    <s v="BUILDERS WAREHOUSE:ZAMBEZI"/>
    <s v="PETUNIA HYBRID 15CM"/>
    <n v="40"/>
    <n v="41.5"/>
    <n v="1660"/>
    <n v="518450.89000000007"/>
    <x v="22"/>
  </r>
  <r>
    <m/>
    <x v="191"/>
    <s v="Invoice"/>
    <s v="88502"/>
    <s v="BUILDERS WAREHOUSE:RASLOUW"/>
    <s v="PETUNIA HYBRID 15CM"/>
    <n v="32"/>
    <n v="41.5"/>
    <n v="1328"/>
    <n v="519778.89000000007"/>
    <x v="22"/>
  </r>
  <r>
    <m/>
    <x v="191"/>
    <s v="Invoice"/>
    <s v="88503"/>
    <s v="BUILDERS WAREHOUSE:CENTURION"/>
    <s v="PETUNIA HYBRID 15CM"/>
    <n v="40"/>
    <n v="41.5"/>
    <n v="1660"/>
    <n v="521438.89000000007"/>
    <x v="22"/>
  </r>
  <r>
    <m/>
    <x v="191"/>
    <s v="Invoice"/>
    <s v="88518"/>
    <s v="BUILDERS WAREHOUSE:CRAIGHALL PARK"/>
    <s v="PETUNIA HYBRID 15CM"/>
    <n v="15"/>
    <n v="41.5"/>
    <n v="622.5"/>
    <n v="522061.39000000007"/>
    <x v="22"/>
  </r>
  <r>
    <m/>
    <x v="191"/>
    <s v="Invoice"/>
    <s v="88520"/>
    <s v="BUILDERS WAREHOUSE:EMALALHENI"/>
    <s v="PETUNIA HYBRID 15CM"/>
    <n v="32"/>
    <n v="41.5"/>
    <n v="1328"/>
    <n v="523389.39000000007"/>
    <x v="22"/>
  </r>
  <r>
    <m/>
    <x v="217"/>
    <s v="Invoice"/>
    <s v="88529"/>
    <s v="BUILDERS WAREHOUSE:NORTHRIDING"/>
    <s v="PETUNIA HYBRID 15CM"/>
    <n v="32"/>
    <n v="41.5"/>
    <n v="1328"/>
    <n v="524717.39000000013"/>
    <x v="22"/>
  </r>
  <r>
    <m/>
    <x v="217"/>
    <s v="Invoice"/>
    <s v="88532"/>
    <s v="BUILDERS WAREHOUSE:STRUBENS VALLEY"/>
    <s v="PETUNIA HYBRID 15CM"/>
    <n v="32"/>
    <n v="41.5"/>
    <n v="1328"/>
    <n v="526045.39000000013"/>
    <x v="22"/>
  </r>
  <r>
    <m/>
    <x v="217"/>
    <s v="Invoice"/>
    <s v="88533"/>
    <s v="BUILDERS WAREHOUSE:GREENSTONE"/>
    <s v="PETUNIA HYBRID 15CM"/>
    <n v="16"/>
    <n v="41.5"/>
    <n v="664"/>
    <n v="526709.39000000013"/>
    <x v="22"/>
  </r>
  <r>
    <m/>
    <x v="217"/>
    <s v="Invoice"/>
    <s v="88542"/>
    <s v="LITTLE AUSTRIA"/>
    <s v="PETUNIA HYBRID 15CM"/>
    <n v="10"/>
    <n v="41.5"/>
    <n v="415"/>
    <n v="527124.39000000013"/>
    <x v="22"/>
  </r>
  <r>
    <m/>
    <x v="218"/>
    <s v="Invoice"/>
    <s v="88549"/>
    <s v="BUILDERS WAREHOUSE:EDENVALE"/>
    <s v="PETUNIA HYBRID 15CM"/>
    <n v="10"/>
    <n v="41.5"/>
    <n v="415"/>
    <n v="527539.39000000013"/>
    <x v="22"/>
  </r>
  <r>
    <m/>
    <x v="218"/>
    <s v="Invoice"/>
    <s v="88553"/>
    <s v="BUILDERS WAREHOUSE:SUNWARD PARK"/>
    <s v="PETUNIA HYBRID 15CM"/>
    <n v="32"/>
    <n v="41.5"/>
    <n v="1328"/>
    <n v="528867.39000000013"/>
    <x v="22"/>
  </r>
  <r>
    <m/>
    <x v="218"/>
    <s v="Invoice"/>
    <s v="88554"/>
    <s v="BUILDERS WAREHOUSE:RIVONIA"/>
    <s v="PETUNIA HYBRID 15CM"/>
    <n v="16"/>
    <n v="41.5"/>
    <n v="664"/>
    <n v="529531.39000000013"/>
    <x v="22"/>
  </r>
  <r>
    <m/>
    <x v="218"/>
    <s v="Invoice"/>
    <s v="88555"/>
    <s v="BUILDERS WAREHOUSE:CARNIVAL MALL"/>
    <s v="PETUNIA HYBRID 15CM"/>
    <n v="32"/>
    <n v="41.5"/>
    <n v="1328"/>
    <n v="530859.39000000013"/>
    <x v="22"/>
  </r>
  <r>
    <m/>
    <x v="218"/>
    <s v="Invoice"/>
    <s v="88558"/>
    <s v="BUILDERS WAREHOUSE:HARTEBEESPOORT"/>
    <s v="PETUNIA HYBRID 15CM"/>
    <n v="30"/>
    <n v="41.5"/>
    <n v="1245"/>
    <n v="532104.39000000013"/>
    <x v="22"/>
  </r>
  <r>
    <m/>
    <x v="218"/>
    <s v="Invoice"/>
    <s v="88571"/>
    <s v="GREENSIDE KWEKERY"/>
    <s v="PETUNIA HYBRID 15CM"/>
    <n v="16"/>
    <n v="40.99"/>
    <n v="655.84"/>
    <n v="532760.2300000001"/>
    <x v="22"/>
  </r>
  <r>
    <m/>
    <x v="218"/>
    <s v="Invoice"/>
    <s v="88576"/>
    <s v="BUILDERS WAREHOUSE:BLOEMFONTEIN"/>
    <s v="PETUNIA HYBRID 15CM"/>
    <n v="48"/>
    <n v="41.52"/>
    <n v="1992.96"/>
    <n v="534753.19000000006"/>
    <x v="22"/>
  </r>
  <r>
    <m/>
    <x v="286"/>
    <s v="Invoice"/>
    <s v="88519"/>
    <s v="BUILDERS WAREHOUSE:KLERKSDORP"/>
    <s v="PETUNIA HYBRID 15CM"/>
    <n v="32"/>
    <n v="41.5"/>
    <n v="1328"/>
    <n v="536081.19000000006"/>
    <x v="22"/>
  </r>
  <r>
    <m/>
    <x v="219"/>
    <s v="Invoice"/>
    <s v="88578"/>
    <s v="BUILDERS WAREHOUSE:WOODLANDS"/>
    <s v="PETUNIA HYBRID 15CM"/>
    <n v="10"/>
    <n v="41.5"/>
    <n v="415"/>
    <n v="536496.19000000006"/>
    <x v="22"/>
  </r>
  <r>
    <m/>
    <x v="219"/>
    <s v="Invoice"/>
    <s v="88580"/>
    <s v="BUILDERS WAREHOUSE:FOURWAYS"/>
    <s v="PETUNIA HYBRID 15CM"/>
    <n v="10"/>
    <n v="41.5"/>
    <n v="415"/>
    <n v="536911.19000000006"/>
    <x v="22"/>
  </r>
  <r>
    <m/>
    <x v="219"/>
    <s v="Invoice"/>
    <s v="88582"/>
    <s v="BUILDERS WAREHOUSE:CEDAR SQUARE"/>
    <s v="PETUNIA HYBRID 15CM"/>
    <n v="15"/>
    <n v="41.5"/>
    <n v="622.5"/>
    <n v="537533.69000000006"/>
    <x v="22"/>
  </r>
  <r>
    <m/>
    <x v="219"/>
    <s v="Invoice"/>
    <s v="88592"/>
    <s v="BUILDERS WAREHOUSE:RIVONIA"/>
    <s v="PETUNIA HYBRID 15CM"/>
    <n v="16"/>
    <n v="41.5"/>
    <n v="664"/>
    <n v="538197.69000000006"/>
    <x v="22"/>
  </r>
  <r>
    <m/>
    <x v="219"/>
    <s v="Invoice"/>
    <s v="88593"/>
    <s v="BUILDERS WAREHOUSE:CHERRY LANE"/>
    <s v="PETUNIA HYBRID 15CM"/>
    <n v="10"/>
    <n v="41.5"/>
    <n v="415"/>
    <n v="538612.69000000006"/>
    <x v="22"/>
  </r>
  <r>
    <m/>
    <x v="219"/>
    <s v="Invoice"/>
    <s v="88631"/>
    <s v="BUILDERS WAREHOUSE:SECUNDA"/>
    <s v="PETUNIA HYBRID 15CM"/>
    <n v="48"/>
    <n v="41.5"/>
    <n v="1992"/>
    <n v="540604.69000000006"/>
    <x v="22"/>
  </r>
  <r>
    <m/>
    <x v="192"/>
    <s v="Invoice"/>
    <s v="88617"/>
    <s v="FH CHAMBERLAIN TRADING (PTY) LTD:SILVER LAKES"/>
    <s v="PETUNIA HYBRID 15CM"/>
    <n v="10"/>
    <n v="41.5"/>
    <n v="415"/>
    <n v="541019.69000000006"/>
    <x v="22"/>
  </r>
  <r>
    <m/>
    <x v="254"/>
    <s v="Invoice"/>
    <s v="88618"/>
    <s v="BUILDERS WAREHOUSE:GREENSTONE"/>
    <s v="PETUNIA HYBRID 15CM"/>
    <n v="32"/>
    <n v="41.5"/>
    <n v="1328"/>
    <n v="542347.69000000006"/>
    <x v="22"/>
  </r>
  <r>
    <m/>
    <x v="254"/>
    <s v="Invoice"/>
    <s v="88619"/>
    <s v="BUILDERS WAREHOUSE:NORWOOD"/>
    <s v="PETUNIA HYBRID 15CM"/>
    <n v="32"/>
    <n v="41.5"/>
    <n v="1328"/>
    <n v="543675.69000000006"/>
    <x v="22"/>
  </r>
  <r>
    <m/>
    <x v="255"/>
    <s v="Invoice"/>
    <s v="88635"/>
    <s v="BUILDERS WAREHOUSE:EDENVALE"/>
    <s v="PETUNIA HYBRID 15CM"/>
    <n v="25"/>
    <n v="41.5"/>
    <n v="1037.5"/>
    <n v="544713.19000000006"/>
    <x v="22"/>
  </r>
  <r>
    <m/>
    <x v="255"/>
    <s v="Invoice"/>
    <s v="88636"/>
    <s v="BUILDERS WAREHOUSE:STRUBENS VALLEY"/>
    <s v="PETUNIA HYBRID 15CM"/>
    <n v="40"/>
    <n v="41.5"/>
    <n v="1660"/>
    <n v="546373.19000000006"/>
    <x v="22"/>
  </r>
  <r>
    <m/>
    <x v="255"/>
    <s v="Invoice"/>
    <s v="88638"/>
    <s v="BUILDERS WAREHOUSE:NEWMARKET"/>
    <s v="PETUNIA HYBRID 15CM"/>
    <n v="40"/>
    <n v="41.5"/>
    <n v="1660"/>
    <n v="548033.19000000006"/>
    <x v="22"/>
  </r>
  <r>
    <m/>
    <x v="255"/>
    <s v="Invoice"/>
    <s v="88633"/>
    <s v="BUILDERS WAREHOUSE:NOORDHEUWEL"/>
    <s v="PETUNIA HYBRID 15CM"/>
    <n v="40"/>
    <n v="41.5"/>
    <n v="1660"/>
    <n v="549693.19000000006"/>
    <x v="22"/>
  </r>
  <r>
    <m/>
    <x v="255"/>
    <s v="Invoice"/>
    <s v="88640"/>
    <s v="BUILDERS WAREHOUSE:NORTHMEAD"/>
    <s v="PETUNIA HYBRID 15CM"/>
    <n v="30"/>
    <n v="41.5"/>
    <n v="1245"/>
    <n v="550938.19000000006"/>
    <x v="22"/>
  </r>
  <r>
    <m/>
    <x v="255"/>
    <s v="Invoice"/>
    <s v="88641"/>
    <s v="BUILDERS WAREHOUSE:BOKSBURG (NEW)"/>
    <s v="PETUNIA HYBRID 15CM"/>
    <n v="10"/>
    <n v="41.5"/>
    <n v="415"/>
    <n v="551353.19000000006"/>
    <x v="22"/>
  </r>
  <r>
    <m/>
    <x v="255"/>
    <s v="Invoice"/>
    <s v="88642"/>
    <s v="BUILDERS WAREHOUSE:CARNIVAL MALL"/>
    <s v="PETUNIA HYBRID 15CM"/>
    <n v="12"/>
    <n v="41.5"/>
    <n v="498"/>
    <n v="551851.19000000006"/>
    <x v="22"/>
  </r>
  <r>
    <m/>
    <x v="255"/>
    <s v="Invoice"/>
    <s v="88645"/>
    <s v="BUILDERS WAREHOUSE:NORTHRIDING"/>
    <s v="PETUNIA HYBRID 15CM"/>
    <n v="30"/>
    <n v="41.5"/>
    <n v="1245"/>
    <n v="553096.19000000006"/>
    <x v="22"/>
  </r>
  <r>
    <m/>
    <x v="255"/>
    <s v="Invoice"/>
    <s v="88646"/>
    <s v="BUILDERS WAREHOUSE:FLORIDA GLEN"/>
    <s v="PETUNIA HYBRID 15CM"/>
    <n v="20"/>
    <n v="41.5"/>
    <n v="830"/>
    <n v="553926.19000000006"/>
    <x v="22"/>
  </r>
  <r>
    <m/>
    <x v="255"/>
    <s v="Invoice"/>
    <s v="88650"/>
    <s v="THYME SQUARE"/>
    <s v="PETUNIA HYBRID 15CM"/>
    <n v="10"/>
    <n v="31.3"/>
    <n v="313"/>
    <n v="554239.19000000006"/>
    <x v="22"/>
  </r>
  <r>
    <m/>
    <x v="255"/>
    <s v="Invoice"/>
    <s v="88656"/>
    <s v="BUILDERS WAREHOUSE:NELSPRUIT"/>
    <s v="PETUNIA HYBRID 15CM"/>
    <n v="42"/>
    <n v="41.5"/>
    <n v="1743"/>
    <n v="555982.19000000006"/>
    <x v="22"/>
  </r>
  <r>
    <m/>
    <x v="255"/>
    <s v="Invoice"/>
    <s v="88659"/>
    <s v="BUILDERS WAREHOUSE:THOHOYANDOU"/>
    <s v="PETUNIA HYBRID 15CM"/>
    <n v="64"/>
    <n v="41.5"/>
    <n v="2656"/>
    <n v="558638.19000000006"/>
    <x v="22"/>
  </r>
  <r>
    <m/>
    <x v="287"/>
    <s v="Invoice"/>
    <s v="88686"/>
    <s v="BUILDERS WAREHOUSE:ROBINDALE"/>
    <s v="PETUNIA HYBRID 15CM"/>
    <n v="32"/>
    <n v="41.5"/>
    <n v="1328"/>
    <n v="559966.19000000006"/>
    <x v="22"/>
  </r>
  <r>
    <m/>
    <x v="193"/>
    <s v="Invoice"/>
    <s v="88673"/>
    <s v="BUILDERS WAREHOUSE:CHERRY LANE"/>
    <s v="PETUNIA HYBRID 15CM"/>
    <n v="10"/>
    <n v="41.5"/>
    <n v="415"/>
    <n v="560381.19000000006"/>
    <x v="22"/>
  </r>
  <r>
    <m/>
    <x v="193"/>
    <s v="Invoice"/>
    <s v="88690"/>
    <s v="BUILDERS WAREHOUSE:MAFIKENG"/>
    <s v="PETUNIA HYBRID 15CM"/>
    <n v="48"/>
    <n v="41.5"/>
    <n v="1992"/>
    <n v="562373.19000000006"/>
    <x v="22"/>
  </r>
  <r>
    <m/>
    <x v="193"/>
    <s v="Invoice"/>
    <s v="88691"/>
    <s v="BUILDERS WAREHOUSE:BLOEMFONTEIN"/>
    <s v="PETUNIA HYBRID 15CM"/>
    <n v="70"/>
    <n v="41.5"/>
    <n v="2905"/>
    <n v="565278.19000000006"/>
    <x v="22"/>
  </r>
  <r>
    <m/>
    <x v="256"/>
    <s v="Invoice"/>
    <s v="88711"/>
    <s v="BUILDERS WAREHOUSE:NOORDHEUWEL"/>
    <s v="PETUNIA HYBRID 15CM"/>
    <n v="40"/>
    <n v="41.5"/>
    <n v="1660"/>
    <n v="566938.19000000006"/>
    <x v="22"/>
  </r>
  <r>
    <m/>
    <x v="256"/>
    <s v="Invoice"/>
    <s v="88713"/>
    <s v="BUILDERS WAREHOUSE:STRUBENS VALLEY"/>
    <s v="PETUNIA HYBRID 15CM"/>
    <n v="40"/>
    <n v="41.5"/>
    <n v="1660"/>
    <n v="568598.19000000006"/>
    <x v="22"/>
  </r>
  <r>
    <m/>
    <x v="256"/>
    <s v="Invoice"/>
    <s v="88715"/>
    <s v="BUILDERS WAREHOUSE:HARTEBEESPOORT"/>
    <s v="PETUNIA HYBRID 15CM"/>
    <n v="30"/>
    <n v="41.5"/>
    <n v="1245"/>
    <n v="569843.19000000006"/>
    <x v="22"/>
  </r>
  <r>
    <m/>
    <x v="256"/>
    <s v="Invoice"/>
    <s v="88716"/>
    <s v="BUILDERS WAREHOUSE:KEMPTON PARK"/>
    <s v="PETUNIA HYBRID 15CM"/>
    <n v="30"/>
    <n v="41.5"/>
    <n v="1245"/>
    <n v="571088.19000000006"/>
    <x v="22"/>
  </r>
  <r>
    <m/>
    <x v="256"/>
    <s v="Invoice"/>
    <s v="88825"/>
    <s v="BUILDERS WAREHOUSE:NEWCASTLE"/>
    <s v="PETUNIA HYBRID 15CM"/>
    <n v="48"/>
    <n v="41.5"/>
    <n v="1992"/>
    <n v="573080.19000000006"/>
    <x v="22"/>
  </r>
  <r>
    <m/>
    <x v="194"/>
    <s v="Invoice"/>
    <s v="88708"/>
    <s v="BUILDERS WAREHOUSE:MIDDELBURG"/>
    <s v="PETUNIA HYBRID 15CM"/>
    <n v="12"/>
    <n v="41.5"/>
    <n v="498"/>
    <n v="573578.19000000006"/>
    <x v="22"/>
  </r>
  <r>
    <m/>
    <x v="194"/>
    <s v="Invoice"/>
    <s v="88726"/>
    <s v="BUILDERS WAREHOUSE:FOURWAYS"/>
    <s v="PETUNIA HYBRID 15CM"/>
    <n v="25"/>
    <n v="41.5"/>
    <n v="1037.5"/>
    <n v="574615.69000000006"/>
    <x v="22"/>
  </r>
  <r>
    <m/>
    <x v="194"/>
    <s v="Invoice"/>
    <s v="88728"/>
    <s v="BUILDERS WAREHOUSE:CEDAR SQUARE"/>
    <s v="PETUNIA HYBRID 15CM"/>
    <n v="15"/>
    <n v="41.5"/>
    <n v="622.5"/>
    <n v="575238.19000000006"/>
    <x v="22"/>
  </r>
  <r>
    <m/>
    <x v="194"/>
    <s v="Invoice"/>
    <s v="88736"/>
    <s v="BUILDERS WAREHOUSE:MIDRAND"/>
    <s v="PETUNIA HYBRID 15CM"/>
    <n v="40"/>
    <n v="41.5"/>
    <n v="1660"/>
    <n v="576898.19000000006"/>
    <x v="22"/>
  </r>
  <r>
    <m/>
    <x v="194"/>
    <s v="Invoice"/>
    <s v="88737"/>
    <s v="BUILDERS WAREHOUSE:RIVONIA"/>
    <s v="PETUNIA HYBRID 15CM"/>
    <n v="20"/>
    <n v="41.5"/>
    <n v="830"/>
    <n v="577728.19000000006"/>
    <x v="22"/>
  </r>
  <r>
    <m/>
    <x v="194"/>
    <s v="Invoice"/>
    <s v="88739"/>
    <s v="BUILDERS WAREHOUSE:BRYANSTON"/>
    <s v="PETUNIA HYBRID 15CM"/>
    <n v="20"/>
    <n v="41.5"/>
    <n v="830"/>
    <n v="578558.19000000006"/>
    <x v="22"/>
  </r>
  <r>
    <m/>
    <x v="194"/>
    <s v="Invoice"/>
    <s v="88740"/>
    <s v="BUILDERS WAREHOUSE:NORTHMEAD"/>
    <s v="PETUNIA HYBRID 15CM"/>
    <n v="10"/>
    <n v="41.5"/>
    <n v="415"/>
    <n v="578973.19000000006"/>
    <x v="22"/>
  </r>
  <r>
    <m/>
    <x v="257"/>
    <s v="Invoice"/>
    <s v="88769"/>
    <s v="BUILDERS WAREHOUSE:NOORDHEUWEL"/>
    <s v="PETUNIA HYBRID 15CM"/>
    <n v="40"/>
    <n v="41.5"/>
    <n v="1660"/>
    <n v="580633.19000000006"/>
    <x v="22"/>
  </r>
  <r>
    <m/>
    <x v="257"/>
    <s v="Invoice"/>
    <s v="88770"/>
    <s v="BUILDERS WAREHOUSE:STRUBENS VALLEY"/>
    <s v="PETUNIA HYBRID 15CM"/>
    <n v="40"/>
    <n v="41.5"/>
    <n v="1660"/>
    <n v="582293.19000000006"/>
    <x v="22"/>
  </r>
  <r>
    <m/>
    <x v="257"/>
    <s v="Invoice"/>
    <s v="88771"/>
    <s v="BUILDERS WAREHOUSE:BOKSBURG (NEW)"/>
    <s v="PETUNIA HYBRID 15CM"/>
    <n v="32"/>
    <n v="41.5"/>
    <n v="1328"/>
    <n v="583621.19000000006"/>
    <x v="22"/>
  </r>
  <r>
    <m/>
    <x v="288"/>
    <s v="Invoice"/>
    <s v="88746"/>
    <s v="BUILDERS WAREHOUSE:LYNNWOOD"/>
    <s v="PETUNIA HYBRID 15CM"/>
    <n v="32"/>
    <n v="41.5"/>
    <n v="1328"/>
    <n v="584949.19000000006"/>
    <x v="22"/>
  </r>
  <r>
    <m/>
    <x v="288"/>
    <s v="Invoice"/>
    <s v="88748"/>
    <s v="BUILDERS WAREHOUSE:WOODLANDS"/>
    <s v="PETUNIA HYBRID 15CM"/>
    <n v="32"/>
    <n v="41.5"/>
    <n v="1328"/>
    <n v="586277.19000000006"/>
    <x v="22"/>
  </r>
  <r>
    <m/>
    <x v="288"/>
    <s v="Invoice"/>
    <s v="88750"/>
    <s v="BUILDERS WAREHOUSE:ZAMBEZI"/>
    <s v="PETUNIA HYBRID 15CM"/>
    <n v="20"/>
    <n v="41.5"/>
    <n v="830"/>
    <n v="587107.19000000006"/>
    <x v="22"/>
  </r>
  <r>
    <m/>
    <x v="288"/>
    <s v="Invoice"/>
    <s v="88752"/>
    <s v="BUILDERS WAREHOUSE:CENTURION"/>
    <s v="PETUNIA HYBRID 15CM"/>
    <n v="32"/>
    <n v="41.5"/>
    <n v="1328"/>
    <n v="588435.19000000006"/>
    <x v="22"/>
  </r>
  <r>
    <m/>
    <x v="288"/>
    <s v="Invoice"/>
    <s v="88755"/>
    <s v="BUILDERS WAREHOUSE:GLEN EAGLES"/>
    <s v="PETUNIA HYBRID 15CM"/>
    <n v="40"/>
    <n v="41.5"/>
    <n v="1660"/>
    <n v="590095.19000000006"/>
    <x v="22"/>
  </r>
  <r>
    <m/>
    <x v="288"/>
    <s v="Invoice"/>
    <s v="88757"/>
    <s v="BUILDERS WAREHOUSE:RIVONIA"/>
    <s v="PETUNIA HYBRID 15CM"/>
    <n v="50"/>
    <n v="41.5"/>
    <n v="2075"/>
    <n v="592170.19000000006"/>
    <x v="22"/>
  </r>
  <r>
    <m/>
    <x v="195"/>
    <s v="Invoice"/>
    <s v="88756"/>
    <s v="BUILDERS WAREHOUSE:CHERRY LANE"/>
    <s v="PETUNIA HYBRID 15CM"/>
    <n v="10"/>
    <n v="41.5"/>
    <n v="415"/>
    <n v="592585.19000000006"/>
    <x v="22"/>
  </r>
  <r>
    <m/>
    <x v="195"/>
    <s v="Invoice"/>
    <s v="88778"/>
    <s v="BUILDERS WAREHOUSE:SOUTHGATE"/>
    <s v="PETUNIA HYBRID 15CM"/>
    <n v="40"/>
    <n v="41.5"/>
    <n v="1660"/>
    <n v="594245.19000000006"/>
    <x v="22"/>
  </r>
  <r>
    <m/>
    <x v="195"/>
    <s v="Invoice"/>
    <s v="88780"/>
    <s v="BUILDERS WAREHOUSE:LAMBTON"/>
    <s v="PETUNIA HYBRID 15CM"/>
    <n v="6"/>
    <n v="41.5"/>
    <n v="249"/>
    <n v="594494.19000000006"/>
    <x v="22"/>
  </r>
  <r>
    <m/>
    <x v="195"/>
    <s v="Invoice"/>
    <s v="88789"/>
    <s v="BUILDERS WAREHOUSE:SECUNDA"/>
    <s v="PETUNIA HYBRID 15CM"/>
    <n v="48"/>
    <n v="41.5"/>
    <n v="1992"/>
    <n v="596486.19000000006"/>
    <x v="22"/>
  </r>
  <r>
    <m/>
    <x v="195"/>
    <s v="Invoice"/>
    <s v="88802"/>
    <s v="BUILDERS WAREHOUSE:BETHLEHEM"/>
    <s v="PETUNIA HYBRID 15CM"/>
    <n v="48"/>
    <n v="41.5"/>
    <n v="1992"/>
    <n v="598478.19000000006"/>
    <x v="22"/>
  </r>
  <r>
    <m/>
    <x v="289"/>
    <s v="Invoice"/>
    <s v="88777"/>
    <s v="BUILDERS WAREHOUSE:KLERKSDORP"/>
    <s v="PETUNIA HYBRID 15CM"/>
    <n v="24"/>
    <n v="41.5"/>
    <n v="996"/>
    <n v="599474.19000000006"/>
    <x v="22"/>
  </r>
  <r>
    <m/>
    <x v="289"/>
    <s v="Invoice"/>
    <s v="88790"/>
    <s v="BUILDERS WAREHOUSE:NORTHRIDING"/>
    <s v="PETUNIA HYBRID 15CM"/>
    <n v="16"/>
    <n v="41.5"/>
    <n v="664"/>
    <n v="600138.19000000006"/>
    <x v="22"/>
  </r>
  <r>
    <m/>
    <x v="289"/>
    <s v="Invoice"/>
    <s v="88791"/>
    <s v="BUILDERS WAREHOUSE:STRUBENS VALLEY"/>
    <s v="PETUNIA HYBRID 15CM"/>
    <n v="40"/>
    <n v="41.5"/>
    <n v="1660"/>
    <n v="601798.19000000006"/>
    <x v="22"/>
  </r>
  <r>
    <m/>
    <x v="289"/>
    <s v="Invoice"/>
    <s v="88792"/>
    <s v="BUILDERS WAREHOUSE:NOORDHEUWEL"/>
    <s v="PETUNIA HYBRID 15CM"/>
    <n v="10"/>
    <n v="41.5"/>
    <n v="415"/>
    <n v="602213.19000000006"/>
    <x v="22"/>
  </r>
  <r>
    <m/>
    <x v="289"/>
    <s v="Invoice"/>
    <s v="88797"/>
    <s v="BUILDERS WAREHOUSE:GREENSTONE"/>
    <s v="PETUNIA HYBRID 15CM"/>
    <n v="16"/>
    <n v="41.5"/>
    <n v="664"/>
    <n v="602877.19000000006"/>
    <x v="22"/>
  </r>
  <r>
    <m/>
    <x v="289"/>
    <s v="Invoice"/>
    <s v="88801"/>
    <s v="LITTLE AUSTRIA"/>
    <s v="PETUNIA HYBRID 15CM"/>
    <n v="16"/>
    <n v="41.5"/>
    <n v="664"/>
    <n v="603541.19000000006"/>
    <x v="22"/>
  </r>
  <r>
    <m/>
    <x v="289"/>
    <s v="Invoice"/>
    <s v="88826"/>
    <s v="BUILDERS WAREHOUSE:NEWCASTLE"/>
    <s v="PETUNIA HYBRID 15CM"/>
    <n v="46"/>
    <n v="41.5"/>
    <n v="1909"/>
    <n v="605450.19000000006"/>
    <x v="22"/>
  </r>
  <r>
    <m/>
    <x v="196"/>
    <s v="Invoice"/>
    <s v="88806"/>
    <s v="BUILDERS WAREHOUSE:NEWMARKET"/>
    <s v="PETUNIA HYBRID 15CM"/>
    <n v="32"/>
    <n v="41.5"/>
    <n v="1328"/>
    <n v="606778.19000000006"/>
    <x v="22"/>
  </r>
  <r>
    <m/>
    <x v="196"/>
    <s v="Invoice"/>
    <s v="88811"/>
    <s v="BUILDERS WAREHOUSE:SUNWARD PARK"/>
    <s v="PETUNIA HYBRID 15CM"/>
    <n v="30"/>
    <n v="41.5"/>
    <n v="1245"/>
    <n v="608023.19000000006"/>
    <x v="22"/>
  </r>
  <r>
    <m/>
    <x v="196"/>
    <s v="Invoice"/>
    <s v="88818"/>
    <s v="BUILDERS WAREHOUSE:EMALALHENI"/>
    <s v="PETUNIA HYBRID 15CM"/>
    <n v="16"/>
    <n v="41.5"/>
    <n v="664"/>
    <n v="608687.19000000006"/>
    <x v="22"/>
  </r>
  <r>
    <m/>
    <x v="196"/>
    <s v="Invoice"/>
    <s v="88821"/>
    <s v="BUILDERS WAREHOUSE:NORTHMEAD"/>
    <s v="PETUNIA HYBRID 15CM"/>
    <n v="20"/>
    <n v="41.5"/>
    <n v="830"/>
    <n v="609517.19000000006"/>
    <x v="22"/>
  </r>
  <r>
    <m/>
    <x v="196"/>
    <s v="Invoice"/>
    <s v="88822"/>
    <s v="THYME SQUARE"/>
    <s v="PETUNIA HYBRID 15CM"/>
    <n v="9"/>
    <n v="31.3"/>
    <n v="281.7"/>
    <n v="609798.89"/>
    <x v="22"/>
  </r>
  <r>
    <m/>
    <x v="196"/>
    <s v="Invoice"/>
    <s v="88830"/>
    <s v="BUILDERS WAREHOUSE:BLOEMFONTEIN"/>
    <s v="PETUNIA HYBRID 15CM"/>
    <n v="70"/>
    <n v="41.5"/>
    <n v="2905"/>
    <n v="612703.89"/>
    <x v="22"/>
  </r>
  <r>
    <m/>
    <x v="196"/>
    <s v="Invoice"/>
    <s v="88832"/>
    <s v="ROSES FOR U t/a URTH"/>
    <s v="PETUNIA HYBRID 15CM"/>
    <n v="15"/>
    <n v="41.5"/>
    <n v="622.5"/>
    <n v="613326.39"/>
    <x v="22"/>
  </r>
  <r>
    <m/>
    <x v="196"/>
    <s v="Invoice"/>
    <s v="88833"/>
    <s v="PLANT FACTORY"/>
    <s v="PETUNIA HYBRID 15CM"/>
    <n v="10"/>
    <n v="41.5"/>
    <n v="415"/>
    <n v="613741.39"/>
    <x v="22"/>
  </r>
  <r>
    <m/>
    <x v="196"/>
    <s v="Invoice"/>
    <s v="88835"/>
    <s v="BUILDERS WAREHOUSE:NELSPRUIT"/>
    <s v="PETUNIA HYBRID 15CM"/>
    <n v="80"/>
    <n v="41.5"/>
    <n v="3320"/>
    <n v="617061.39"/>
    <x v="22"/>
  </r>
  <r>
    <m/>
    <x v="312"/>
    <s v="Invoice"/>
    <s v="88867"/>
    <s v="BUILDERS WAREHOUSE:NOORDHEUWEL"/>
    <s v="PETUNIA HYBRID 15CM"/>
    <n v="40"/>
    <n v="41.5"/>
    <n v="1660"/>
    <n v="618721.39"/>
    <x v="22"/>
  </r>
  <r>
    <m/>
    <x v="312"/>
    <s v="Invoice"/>
    <s v="88882"/>
    <s v="BUILDERS WAREHOUSE:STRUBENS VALLEY"/>
    <s v="PETUNIA HYBRID 15CM"/>
    <n v="40"/>
    <n v="41.5"/>
    <n v="1660"/>
    <n v="620381.39"/>
    <x v="22"/>
  </r>
  <r>
    <m/>
    <x v="273"/>
    <s v="Invoice"/>
    <s v="88839"/>
    <s v="BUILDERS WAREHOUSE:ERASMUS PARK"/>
    <s v="PETUNIA HYBRID 15CM"/>
    <n v="24"/>
    <n v="41.5"/>
    <n v="996"/>
    <n v="621377.39"/>
    <x v="22"/>
  </r>
  <r>
    <m/>
    <x v="273"/>
    <s v="Invoice"/>
    <s v="88841"/>
    <s v="BUILDERS WAREHOUSE:RIVONIA"/>
    <s v="PETUNIA HYBRID 15CM"/>
    <n v="16"/>
    <n v="41.5"/>
    <n v="664"/>
    <n v="622041.39"/>
    <x v="22"/>
  </r>
  <r>
    <m/>
    <x v="273"/>
    <s v="Invoice"/>
    <s v="88843"/>
    <s v="BUILDERS WAREHOUSE:WOODLANDS"/>
    <s v="PETUNIA HYBRID 15CM"/>
    <n v="24"/>
    <n v="41.5"/>
    <n v="996"/>
    <n v="623037.39"/>
    <x v="22"/>
  </r>
  <r>
    <m/>
    <x v="273"/>
    <s v="Invoice"/>
    <s v="88844"/>
    <s v="BUILDERS WAREHOUSE:CEDAR SQUARE"/>
    <s v="PETUNIA HYBRID 15CM"/>
    <n v="10"/>
    <n v="41.5"/>
    <n v="415"/>
    <n v="623452.39"/>
    <x v="22"/>
  </r>
  <r>
    <m/>
    <x v="273"/>
    <s v="Invoice"/>
    <s v="88848"/>
    <s v="BUILDERS WAREHOUSE:SILVERLAKES"/>
    <s v="PETUNIA HYBRID 15CM"/>
    <n v="48"/>
    <n v="41.5"/>
    <n v="1992"/>
    <n v="625444.39"/>
    <x v="22"/>
  </r>
  <r>
    <m/>
    <x v="273"/>
    <s v="Invoice"/>
    <s v="88849"/>
    <s v="BUILDERS WAREHOUSE:RUSTENBURG"/>
    <s v="PETUNIA HYBRID 15CM"/>
    <n v="40"/>
    <n v="41.5"/>
    <n v="1660"/>
    <n v="627104.39"/>
    <x v="22"/>
  </r>
  <r>
    <m/>
    <x v="259"/>
    <s v="Invoice"/>
    <s v="88870"/>
    <s v="BUILDERS WAREHOUSE:BRYANSTON"/>
    <s v="PETUNIA HYBRID 15CM"/>
    <n v="15"/>
    <n v="41.5"/>
    <n v="622.5"/>
    <n v="627726.89"/>
    <x v="22"/>
  </r>
  <r>
    <m/>
    <x v="259"/>
    <s v="Invoice"/>
    <s v="88872"/>
    <s v="BUILDERS WAREHOUSE:MIDDELBURG"/>
    <s v="PETUNIA HYBRID 15CM"/>
    <n v="3"/>
    <n v="0"/>
    <n v="0"/>
    <n v="627726.89"/>
    <x v="22"/>
  </r>
  <r>
    <m/>
    <x v="259"/>
    <s v="Invoice"/>
    <s v="88873"/>
    <s v="BUILDERS WAREHOUSE:MIDDELBURG"/>
    <s v="PETUNIA HYBRID 15CM"/>
    <n v="30"/>
    <n v="41.5"/>
    <n v="1245"/>
    <n v="628971.89"/>
    <x v="22"/>
  </r>
  <r>
    <m/>
    <x v="259"/>
    <s v="Invoice"/>
    <s v="88875"/>
    <s v="BUILDERS WAREHOUSE:CRAIGHALL PARK"/>
    <s v="PETUNIA HYBRID 15CM"/>
    <n v="10"/>
    <n v="41.5"/>
    <n v="415"/>
    <n v="629386.89"/>
    <x v="22"/>
  </r>
  <r>
    <m/>
    <x v="259"/>
    <s v="Invoice"/>
    <s v="88876"/>
    <s v="BUILDERS WAREHOUSE:KLERKSDORP"/>
    <s v="PETUNIA HYBRID 15CM"/>
    <n v="32"/>
    <n v="41.5"/>
    <n v="1328"/>
    <n v="630714.89"/>
    <x v="22"/>
  </r>
  <r>
    <m/>
    <x v="259"/>
    <s v="Invoice"/>
    <s v="88877"/>
    <s v="BUILDERS WAREHOUSE:LAMBTON"/>
    <s v="PETUNIA HYBRID 15CM"/>
    <n v="13"/>
    <n v="41.5"/>
    <n v="539.5"/>
    <n v="631254.39"/>
    <x v="22"/>
  </r>
  <r>
    <m/>
    <x v="259"/>
    <s v="Invoice"/>
    <s v="88879"/>
    <s v="FH CHAMBERLAIN TRADING (PTY) LTD:MONTANA"/>
    <s v="PETUNIA HYBRID 15CM"/>
    <n v="90"/>
    <n v="41.5"/>
    <n v="3735"/>
    <n v="634989.39"/>
    <x v="22"/>
  </r>
  <r>
    <m/>
    <x v="260"/>
    <s v="Invoice"/>
    <s v="88883"/>
    <s v="BUILDERS WAREHOUSE:STRUBENS VALLEY"/>
    <s v="PETUNIA HYBRID 15CM"/>
    <n v="40"/>
    <n v="41.5"/>
    <n v="1660"/>
    <n v="636649.39"/>
    <x v="22"/>
  </r>
  <r>
    <m/>
    <x v="260"/>
    <s v="Invoice"/>
    <s v="88884"/>
    <s v="BUILDERS WAREHOUSE:FLORIDA GLEN"/>
    <s v="PETUNIA HYBRID 15CM"/>
    <n v="20"/>
    <n v="41.5"/>
    <n v="830"/>
    <n v="637479.39"/>
    <x v="22"/>
  </r>
  <r>
    <m/>
    <x v="260"/>
    <s v="Invoice"/>
    <s v="88887"/>
    <s v="BUILDERS WAREHOUSE:NORWOOD"/>
    <s v="PETUNIA HYBRID 15CM"/>
    <n v="32"/>
    <n v="41.5"/>
    <n v="1328"/>
    <n v="638807.39"/>
    <x v="22"/>
  </r>
  <r>
    <m/>
    <x v="260"/>
    <s v="Invoice"/>
    <s v="88888"/>
    <s v="BUILDERS WAREHOUSE:GREENSTONE"/>
    <s v="PETUNIA HYBRID 15CM"/>
    <n v="32"/>
    <n v="41.5"/>
    <n v="1328"/>
    <n v="640135.39"/>
    <x v="22"/>
  </r>
  <r>
    <m/>
    <x v="260"/>
    <s v="Invoice"/>
    <s v="88889"/>
    <s v="BUILDERS WAREHOUSE:KEMPTON PARK"/>
    <s v="PETUNIA HYBRID 15CM"/>
    <n v="50"/>
    <n v="41.5"/>
    <n v="2075"/>
    <n v="642210.39"/>
    <x v="22"/>
  </r>
  <r>
    <m/>
    <x v="260"/>
    <s v="Invoice"/>
    <s v="88898"/>
    <s v="RIVERSIDE MICA"/>
    <s v="PETUNIA HYBRID ASSORTED 15CM"/>
    <n v="16"/>
    <n v="45.85"/>
    <n v="733.6"/>
    <n v="642943.99"/>
    <x v="22"/>
  </r>
  <r>
    <m/>
    <x v="197"/>
    <s v="Invoice"/>
    <s v="88902"/>
    <s v="BUILDERS WAREHOUSE:EDENVALE"/>
    <s v="PETUNIA HYBRID 15CM"/>
    <n v="80"/>
    <n v="41.5"/>
    <n v="3320"/>
    <n v="646263.99"/>
    <x v="22"/>
  </r>
  <r>
    <m/>
    <x v="197"/>
    <s v="Invoice"/>
    <s v="88903"/>
    <s v="BUILDERS WAREHOUSE:NEWMARKET"/>
    <s v="PETUNIA HYBRID 15CM"/>
    <n v="40"/>
    <n v="41.5"/>
    <n v="1660"/>
    <n v="647923.99"/>
    <x v="22"/>
  </r>
  <r>
    <m/>
    <x v="197"/>
    <s v="Invoice"/>
    <s v="88905"/>
    <s v="BUILDERS WAREHOUSE:FOURWAYS"/>
    <s v="PETUNIA HYBRID 15CM"/>
    <n v="16"/>
    <n v="41.5"/>
    <n v="664"/>
    <n v="648587.99"/>
    <x v="22"/>
  </r>
  <r>
    <m/>
    <x v="197"/>
    <s v="Invoice"/>
    <s v="88906"/>
    <s v="BUILDERS WAREHOUSE:BOKSBURG (NEW)"/>
    <s v="PETUNIA HYBRID 15CM"/>
    <n v="30"/>
    <n v="41.5"/>
    <n v="1245"/>
    <n v="649832.99"/>
    <x v="22"/>
  </r>
  <r>
    <m/>
    <x v="197"/>
    <s v="Invoice"/>
    <s v="88907"/>
    <s v="BUILDERS WAREHOUSE:RIVONIA"/>
    <s v="PETUNIA HYBRID 15CM"/>
    <n v="20"/>
    <n v="41.5"/>
    <n v="830"/>
    <n v="650662.99"/>
    <x v="22"/>
  </r>
  <r>
    <m/>
    <x v="197"/>
    <s v="Invoice"/>
    <s v="88908"/>
    <s v="BUILDERS WAREHOUSE:NORTHMEAD"/>
    <s v="PETUNIA HYBRID 15CM"/>
    <n v="5"/>
    <n v="41.5"/>
    <n v="207.5"/>
    <n v="650870.49"/>
    <x v="22"/>
  </r>
  <r>
    <m/>
    <x v="197"/>
    <s v="Invoice"/>
    <s v="88919"/>
    <s v="BUILDERS WAREHOUSE:BLOEMFONTEIN"/>
    <s v="PETUNIA HYBRID 15CM"/>
    <n v="48"/>
    <n v="41.5"/>
    <n v="1992"/>
    <n v="652862.49"/>
    <x v="22"/>
  </r>
  <r>
    <m/>
    <x v="197"/>
    <s v="Invoice"/>
    <s v="88921"/>
    <s v="BUILDERS WAREHOUSE:POLOKWANE"/>
    <s v="PETUNIA HYBRID 15CM"/>
    <n v="64"/>
    <n v="41.5"/>
    <n v="2656"/>
    <n v="655518.49"/>
    <x v="22"/>
  </r>
  <r>
    <m/>
    <x v="197"/>
    <s v="Invoice"/>
    <s v="88922"/>
    <s v="BUILDERS WAREHOUSE:THOHOYANDOU"/>
    <s v="PETUNIA HYBRID 15CM"/>
    <n v="64"/>
    <n v="41.5"/>
    <n v="2656"/>
    <n v="658174.49"/>
    <x v="22"/>
  </r>
  <r>
    <m/>
    <x v="197"/>
    <s v="Invoice"/>
    <s v="88920"/>
    <s v="BUILDERS WAREHOUSE:MAFIKENG"/>
    <s v="PETUNIA HYBRID 15CM"/>
    <n v="100"/>
    <n v="41.5"/>
    <n v="4150"/>
    <n v="662324.49"/>
    <x v="22"/>
  </r>
  <r>
    <m/>
    <x v="197"/>
    <s v="Invoice"/>
    <s v="88943"/>
    <s v="ROSES FOR U t/a URTH"/>
    <s v="PETUNIA HYBRID 15CM"/>
    <n v="20"/>
    <n v="41.5"/>
    <n v="830"/>
    <n v="663154.49"/>
    <x v="22"/>
  </r>
  <r>
    <m/>
    <x v="327"/>
    <s v="Invoice"/>
    <s v="88952"/>
    <s v="BUILDERS WAREHOUSE:NOORDHEUWEL"/>
    <s v="PETUNIA HYBRID 15CM"/>
    <n v="40"/>
    <n v="41.5"/>
    <n v="1660"/>
    <n v="664814.49"/>
    <x v="22"/>
  </r>
  <r>
    <m/>
    <x v="198"/>
    <s v="Invoice"/>
    <s v="88928"/>
    <s v="BUILDERS WAREHOUSE:CEDAR SQUARE"/>
    <s v="PETUNIA HYBRID 15CM"/>
    <n v="10"/>
    <n v="41.5"/>
    <n v="415"/>
    <n v="665229.49"/>
    <x v="22"/>
  </r>
  <r>
    <m/>
    <x v="198"/>
    <s v="Invoice"/>
    <s v="88930"/>
    <s v="BUILDERS WAREHOUSE:LYNNWOOD"/>
    <s v="PETUNIA HYBRID 15CM"/>
    <n v="22"/>
    <n v="41.5"/>
    <n v="913"/>
    <n v="666142.49"/>
    <x v="22"/>
  </r>
  <r>
    <m/>
    <x v="198"/>
    <s v="Invoice"/>
    <s v="88932"/>
    <s v="BUILDERS WAREHOUSE:RUSTENBURG"/>
    <s v="PETUNIA HYBRID 15CM"/>
    <n v="40"/>
    <n v="41.5"/>
    <n v="1660"/>
    <n v="667802.49"/>
    <x v="22"/>
  </r>
  <r>
    <m/>
    <x v="261"/>
    <s v="Invoice"/>
    <s v="88965"/>
    <s v="BUILDERS WAREHOUSE:NORTHRIDING"/>
    <s v="PETUNIA HYBRID 15CM"/>
    <n v="20"/>
    <n v="41.5"/>
    <n v="830"/>
    <n v="668632.49"/>
    <x v="22"/>
  </r>
  <r>
    <m/>
    <x v="199"/>
    <s v="Invoice"/>
    <s v="88971"/>
    <s v="BUILDERS WAREHOUSE:HARTEBEESPOORT"/>
    <s v="PETUNIA HYBRID 15CM"/>
    <n v="10"/>
    <n v="41.5"/>
    <n v="415"/>
    <n v="669047.49"/>
    <x v="22"/>
  </r>
  <r>
    <m/>
    <x v="199"/>
    <s v="Invoice"/>
    <s v="88975"/>
    <s v="BUILDERS WAREHOUSE:CARNIVAL MALL"/>
    <s v="PETUNIA HYBRID 15CM"/>
    <n v="40"/>
    <n v="41.5"/>
    <n v="1660"/>
    <n v="670707.49"/>
    <x v="22"/>
  </r>
  <r>
    <m/>
    <x v="199"/>
    <s v="Invoice"/>
    <s v="88979"/>
    <s v="BUILDERS WAREHOUSE:SUNWARD PARK"/>
    <s v="PETUNIA HYBRID 15CM"/>
    <n v="40"/>
    <n v="41.5"/>
    <n v="1660"/>
    <n v="672367.49"/>
    <x v="22"/>
  </r>
  <r>
    <m/>
    <x v="199"/>
    <s v="Invoice"/>
    <s v="88986"/>
    <s v="THYME SQUARE"/>
    <s v="PETUNIA HYBRID 15CM"/>
    <n v="8"/>
    <n v="31.3"/>
    <n v="250.4"/>
    <n v="672617.89"/>
    <x v="22"/>
  </r>
  <r>
    <m/>
    <x v="199"/>
    <s v="Invoice"/>
    <s v="88987"/>
    <s v="BUILDERS WAREHOUSE:NORTHMEAD"/>
    <s v="PETUNIA HYBRID 15CM"/>
    <n v="20"/>
    <n v="41.5"/>
    <n v="830"/>
    <n v="673447.89"/>
    <x v="22"/>
  </r>
  <r>
    <m/>
    <x v="199"/>
    <s v="Invoice"/>
    <s v="88998"/>
    <s v="CASH SALE"/>
    <s v="PETUNIA HYBRID 15CM"/>
    <n v="5"/>
    <n v="41.5"/>
    <n v="207.5"/>
    <n v="673655.39"/>
    <x v="22"/>
  </r>
  <r>
    <m/>
    <x v="199"/>
    <s v="Invoice"/>
    <s v="89000"/>
    <s v="BUILDERS WAREHOUSE:NELSPRUIT"/>
    <s v="PETUNIA HYBRID 15CM"/>
    <n v="22"/>
    <n v="41.5"/>
    <n v="913"/>
    <n v="674568.39"/>
    <x v="22"/>
  </r>
  <r>
    <m/>
    <x v="199"/>
    <s v="Invoice"/>
    <s v="89001"/>
    <s v="BUILDERS WAREHOUSE:BLOEMFONTEIN"/>
    <s v="PETUNIA HYBRID 15CM"/>
    <n v="80"/>
    <n v="41.5"/>
    <n v="3320"/>
    <n v="677888.39"/>
    <x v="22"/>
  </r>
  <r>
    <m/>
    <x v="313"/>
    <s v="Invoice"/>
    <s v="88992"/>
    <s v="PRETTY GARDENS"/>
    <s v="PETUNIA HYBRID 15CM"/>
    <n v="32"/>
    <n v="41.5"/>
    <n v="1328"/>
    <n v="679216.39"/>
    <x v="22"/>
  </r>
  <r>
    <m/>
    <x v="200"/>
    <s v="Invoice"/>
    <s v="89004"/>
    <s v="BUILDERS WAREHOUSE:ZAMBEZI"/>
    <s v="PETUNIA HYBRID 15CM"/>
    <n v="50"/>
    <n v="41.5"/>
    <n v="2075"/>
    <n v="681291.39"/>
    <x v="22"/>
  </r>
  <r>
    <m/>
    <x v="200"/>
    <s v="Invoice"/>
    <s v="89005"/>
    <s v="BUILDERS WAREHOUSE:RASLOUW"/>
    <s v="PETUNIA HYBRID 15CM"/>
    <n v="32"/>
    <n v="41.5"/>
    <n v="1328"/>
    <n v="682619.39"/>
    <x v="22"/>
  </r>
  <r>
    <m/>
    <x v="200"/>
    <s v="Invoice"/>
    <s v="89008"/>
    <s v="BUILDERS WAREHOUSE:FOURWAYS"/>
    <s v="PETUNIA HYBRID 15CM"/>
    <n v="20"/>
    <n v="41.5"/>
    <n v="830"/>
    <n v="683449.39"/>
    <x v="22"/>
  </r>
  <r>
    <m/>
    <x v="200"/>
    <s v="Invoice"/>
    <s v="89024"/>
    <s v="BUILDERS WAREHOUSE:CHERRY LANE"/>
    <s v="PETUNIA HYBRID 15CM"/>
    <n v="10"/>
    <n v="41.5"/>
    <n v="415"/>
    <n v="683864.39"/>
    <x v="22"/>
  </r>
  <r>
    <m/>
    <x v="221"/>
    <s v="Invoice"/>
    <s v="89042"/>
    <s v="BUILDERS WAREHOUSE:SOUTHGATE"/>
    <s v="PETUNIA HYBRID 15CM"/>
    <n v="10"/>
    <n v="41.5"/>
    <n v="415"/>
    <n v="684279.39"/>
    <x v="22"/>
  </r>
  <r>
    <m/>
    <x v="221"/>
    <s v="Invoice"/>
    <s v="89048"/>
    <s v="BUILDERS WAREHOUSE:LAMBTON"/>
    <s v="PETUNIA HYBRID 15CM"/>
    <n v="12"/>
    <n v="41.5"/>
    <n v="498"/>
    <n v="684777.39"/>
    <x v="22"/>
  </r>
  <r>
    <m/>
    <x v="262"/>
    <s v="Invoice"/>
    <s v="88368"/>
    <s v="BUILDERS WAREHOUSE:EMALALHENI"/>
    <s v="PETUNIA HYBRID 15CM"/>
    <n v="32"/>
    <n v="41.5"/>
    <n v="1328"/>
    <n v="686105.39"/>
    <x v="22"/>
  </r>
  <r>
    <m/>
    <x v="262"/>
    <s v="Invoice"/>
    <s v="89052"/>
    <s v="BUILDERS WAREHOUSE:NORWOOD"/>
    <s v="PETUNIA HYBRID 15CM"/>
    <n v="16"/>
    <n v="41.5"/>
    <n v="664"/>
    <n v="686769.39"/>
    <x v="22"/>
  </r>
  <r>
    <m/>
    <x v="262"/>
    <s v="Invoice"/>
    <s v="89053"/>
    <s v="BUILDERS WAREHOUSE:NORTHRIDING"/>
    <s v="PETUNIA HYBRID 15CM"/>
    <n v="20"/>
    <n v="41.5"/>
    <n v="830"/>
    <n v="687599.39"/>
    <x v="22"/>
  </r>
  <r>
    <m/>
    <x v="49"/>
    <s v="Invoice"/>
    <s v="89064"/>
    <s v="BUILDERS WAREHOUSE:RIVONIA"/>
    <s v="PETUNIA HYBRID 15CM"/>
    <n v="16"/>
    <n v="41.5"/>
    <n v="664"/>
    <n v="688263.39"/>
    <x v="22"/>
  </r>
  <r>
    <m/>
    <x v="49"/>
    <s v="Invoice"/>
    <s v="89071"/>
    <s v="BUILDERS WAREHOUSE:NORTHMEAD"/>
    <s v="PETUNIA HYBRID 15CM"/>
    <n v="10"/>
    <n v="41.5"/>
    <n v="415"/>
    <n v="688678.39"/>
    <x v="22"/>
  </r>
  <r>
    <m/>
    <x v="274"/>
    <s v="Invoice"/>
    <s v="89109"/>
    <s v="BUILDERS WAREHOUSE:NOORDHEUWEL"/>
    <s v="PETUNIA HYBRID 15CM"/>
    <n v="50"/>
    <n v="41.5"/>
    <n v="2075"/>
    <n v="690753.39"/>
    <x v="22"/>
  </r>
  <r>
    <m/>
    <x v="201"/>
    <s v="Invoice"/>
    <s v="89094"/>
    <s v="BUILDERS WAREHOUSE:CENTURION"/>
    <s v="PETUNIA HYBRID 15CM"/>
    <n v="20"/>
    <n v="41.5"/>
    <n v="830"/>
    <n v="691583.39"/>
    <x v="22"/>
  </r>
  <r>
    <m/>
    <x v="202"/>
    <s v="Invoice"/>
    <s v="89117"/>
    <s v="BUILDERS WAREHOUSE:SOUTHGATE"/>
    <s v="PETUNIA HYBRID 15CM"/>
    <n v="10"/>
    <n v="41.5"/>
    <n v="415"/>
    <n v="691998.39"/>
    <x v="22"/>
  </r>
  <r>
    <m/>
    <x v="202"/>
    <s v="Invoice"/>
    <s v="89118"/>
    <s v="GARDENSHOP PARKTOWN"/>
    <s v="PETUNIA HYBRID 15CM"/>
    <n v="10"/>
    <n v="41.5"/>
    <n v="415"/>
    <n v="692413.39"/>
    <x v="22"/>
  </r>
  <r>
    <m/>
    <x v="203"/>
    <s v="Invoice"/>
    <s v="89124"/>
    <s v="BUILDERS WAREHOUSE:BEDFORDVIEW"/>
    <s v="PETUNIA HYBRID 15CM"/>
    <n v="32"/>
    <n v="41.5"/>
    <n v="1328"/>
    <n v="693741.39"/>
    <x v="22"/>
  </r>
  <r>
    <m/>
    <x v="203"/>
    <s v="Invoice"/>
    <s v="89125"/>
    <s v="BUILDERS WAREHOUSE:GREENSTONE"/>
    <s v="PETUNIA HYBRID 15CM"/>
    <n v="24"/>
    <n v="41.5"/>
    <n v="996"/>
    <n v="694737.39"/>
    <x v="22"/>
  </r>
  <r>
    <m/>
    <x v="203"/>
    <s v="Invoice"/>
    <s v="89126"/>
    <s v="BUILDERS WAREHOUSE:STRUBENS VALLEY"/>
    <s v="PETUNIA HYBRID 15CM"/>
    <n v="80"/>
    <n v="41.5"/>
    <n v="3320"/>
    <n v="698057.39"/>
    <x v="22"/>
  </r>
  <r>
    <m/>
    <x v="203"/>
    <s v="Invoice"/>
    <s v="89127"/>
    <s v="BUILDERS WAREHOUSE:HARTEBEESPOORT"/>
    <s v="PETUNIA HYBRID 15CM"/>
    <n v="90"/>
    <n v="41.5"/>
    <n v="3735"/>
    <n v="701792.39"/>
    <x v="22"/>
  </r>
  <r>
    <m/>
    <x v="203"/>
    <s v="Invoice"/>
    <s v="89128"/>
    <s v="BUILDERS WAREHOUSE:FLORIDA GLEN"/>
    <s v="PETUNIA HYBRID 15CM"/>
    <n v="20"/>
    <n v="41.5"/>
    <n v="830"/>
    <n v="702622.39"/>
    <x v="22"/>
  </r>
  <r>
    <m/>
    <x v="203"/>
    <s v="Invoice"/>
    <s v="89155"/>
    <s v="BUILDERS WAREHOUSE:THOHOYANDOU"/>
    <s v="PETUNIA HYBRID 15CM"/>
    <n v="48"/>
    <n v="41.5"/>
    <n v="1992"/>
    <n v="704614.39"/>
    <x v="22"/>
  </r>
  <r>
    <m/>
    <x v="203"/>
    <s v="Invoice"/>
    <s v="89157"/>
    <s v="BUILDERS WAREHOUSE:EMALALHENI"/>
    <s v="PETUNIA HYBRID 15CM"/>
    <n v="16"/>
    <n v="41.5"/>
    <n v="664"/>
    <n v="705278.39"/>
    <x v="22"/>
  </r>
  <r>
    <m/>
    <x v="203"/>
    <s v="Invoice"/>
    <s v="89157"/>
    <s v="BUILDERS WAREHOUSE:EMALALHENI"/>
    <s v="PETUNIA HYBRID 15CM"/>
    <n v="20"/>
    <n v="21.3"/>
    <n v="426"/>
    <n v="705704.39"/>
    <x v="22"/>
  </r>
  <r>
    <m/>
    <x v="203"/>
    <s v="Invoice"/>
    <s v="89158"/>
    <s v="BUILDERS WAREHOUSE:MIDDELBURG"/>
    <s v="PETUNIA HYBRID 15CM"/>
    <n v="13"/>
    <n v="21.3"/>
    <n v="276.89999999999998"/>
    <n v="705981.29"/>
    <x v="22"/>
  </r>
  <r>
    <m/>
    <x v="204"/>
    <s v="Invoice"/>
    <s v="89139"/>
    <s v="BUILDERS WAREHOUSE:NEWMARKET"/>
    <s v="PETUNIA HYBRID 15CM"/>
    <n v="32"/>
    <n v="41.5"/>
    <n v="1328"/>
    <n v="707309.29"/>
    <x v="22"/>
  </r>
  <r>
    <m/>
    <x v="204"/>
    <s v="Invoice"/>
    <s v="89141"/>
    <s v="BUILDERS WAREHOUSE:CEDAR SQUARE"/>
    <s v="PETUNIA HYBRID 15CM"/>
    <n v="15"/>
    <n v="41.5"/>
    <n v="622.5"/>
    <n v="707931.79"/>
    <x v="22"/>
  </r>
  <r>
    <m/>
    <x v="204"/>
    <s v="Invoice"/>
    <s v="89143"/>
    <s v="BUILDERS WAREHOUSE:FOURWAYS"/>
    <s v="PETUNIA HYBRID 15CM"/>
    <n v="15"/>
    <n v="41.5"/>
    <n v="622.5"/>
    <n v="708554.29"/>
    <x v="22"/>
  </r>
  <r>
    <m/>
    <x v="204"/>
    <s v="Invoice"/>
    <s v="89148"/>
    <s v="BUILDERS WAREHOUSE:NORTHMEAD"/>
    <s v="PETUNIA HYBRID 15CM"/>
    <n v="20"/>
    <n v="41.5"/>
    <n v="830"/>
    <n v="709384.29"/>
    <x v="22"/>
  </r>
  <r>
    <m/>
    <x v="204"/>
    <s v="Invoice"/>
    <s v="89149"/>
    <s v="BUILDERS WAREHOUSE:BRYANSTON"/>
    <s v="PETUNIA HYBRID 15CM"/>
    <n v="10"/>
    <n v="41.5"/>
    <n v="415"/>
    <n v="709799.29"/>
    <x v="22"/>
  </r>
  <r>
    <m/>
    <x v="204"/>
    <s v="Invoice"/>
    <s v="89166"/>
    <s v="BUILDERS WAREHOUSE:BLOEMFONTEIN"/>
    <s v="PETUNIA HYBRID 15CM  552297"/>
    <n v="48"/>
    <n v="41.5"/>
    <n v="1992"/>
    <n v="711791.29"/>
    <x v="22"/>
  </r>
  <r>
    <m/>
    <x v="50"/>
    <s v="Invoice"/>
    <s v="89184"/>
    <s v="BUILDERS WAREHOUSE:NOORDHEUWEL"/>
    <s v="PETUNIA HYBRID 15CM"/>
    <n v="40"/>
    <n v="41.5"/>
    <n v="1660"/>
    <n v="713451.29"/>
    <x v="22"/>
  </r>
  <r>
    <m/>
    <x v="263"/>
    <s v="Invoice"/>
    <s v="89190"/>
    <s v="BUILDERS WAREHOUSE:KLERKSDORP"/>
    <s v="PETUNIA HYBRID 15CM"/>
    <n v="32"/>
    <n v="41.5"/>
    <n v="1328"/>
    <n v="714779.29"/>
    <x v="22"/>
  </r>
  <r>
    <m/>
    <x v="206"/>
    <s v="Invoice"/>
    <s v="89198"/>
    <s v="BUILDERS WAREHOUSE:ROBINDALE"/>
    <s v="PETUNIA HYBRID 15CM"/>
    <n v="36"/>
    <n v="41.5"/>
    <n v="1494"/>
    <n v="716273.29"/>
    <x v="22"/>
  </r>
  <r>
    <m/>
    <x v="206"/>
    <s v="Invoice"/>
    <s v="89201"/>
    <s v="BUILDERS WAREHOUSE:KEMPTON PARK"/>
    <s v="PETUNIA HYBRID 15CM"/>
    <n v="24"/>
    <n v="41.5"/>
    <n v="996"/>
    <n v="717269.29"/>
    <x v="22"/>
  </r>
  <r>
    <m/>
    <x v="206"/>
    <s v="Invoice"/>
    <s v="89203"/>
    <s v="BUILDERS WAREHOUSE:MIDDELBURG"/>
    <s v="PETUNIA HYBRID 15CM"/>
    <n v="31"/>
    <n v="41.5"/>
    <n v="1286.5"/>
    <n v="718555.79"/>
    <x v="22"/>
  </r>
  <r>
    <m/>
    <x v="207"/>
    <s v="Invoice"/>
    <s v="89210"/>
    <s v="BUILDERS WAREHOUSE:SUNWARD PARK"/>
    <s v="PETUNIA HYBRID 15CM"/>
    <n v="40"/>
    <n v="41.5"/>
    <n v="1660"/>
    <n v="720215.79"/>
    <x v="22"/>
  </r>
  <r>
    <m/>
    <x v="207"/>
    <s v="Invoice"/>
    <s v="89211"/>
    <s v="BUILDERS WAREHOUSE:CARNIVAL MALL"/>
    <s v="PETUNIA HYBRID 15CM"/>
    <n v="36"/>
    <n v="41.5"/>
    <n v="1494"/>
    <n v="721709.79"/>
    <x v="22"/>
  </r>
  <r>
    <m/>
    <x v="207"/>
    <s v="Invoice"/>
    <s v="89214"/>
    <s v="BUILDERS WAREHOUSE:CEDAR SQUARE"/>
    <s v="PETUNIA HYBRID 15CM"/>
    <n v="10"/>
    <n v="41.5"/>
    <n v="415"/>
    <n v="722124.79"/>
    <x v="22"/>
  </r>
  <r>
    <m/>
    <x v="207"/>
    <s v="Invoice"/>
    <s v="89218"/>
    <s v="BUILDERS WAREHOUSE:NORTHMEAD"/>
    <s v="PETUNIA HYBRID 15CM"/>
    <n v="10"/>
    <n v="41.5"/>
    <n v="415"/>
    <n v="722539.79"/>
    <x v="22"/>
  </r>
  <r>
    <m/>
    <x v="207"/>
    <s v="Invoice"/>
    <s v="89223"/>
    <s v="THYME SQUARE"/>
    <s v="PETUNIA HYBRID 15CM"/>
    <n v="15"/>
    <n v="31.3"/>
    <n v="469.5"/>
    <n v="723009.29"/>
    <x v="22"/>
  </r>
  <r>
    <m/>
    <x v="290"/>
    <s v="Invoice"/>
    <s v="89249"/>
    <s v="BUILDERS WAREHOUSE:NORWOOD"/>
    <s v="PETUNIA HYBRID 15CM"/>
    <n v="34"/>
    <n v="41.5"/>
    <n v="1411"/>
    <n v="724420.29"/>
    <x v="22"/>
  </r>
  <r>
    <m/>
    <x v="290"/>
    <s v="Invoice"/>
    <s v="89252"/>
    <s v="BUILDERS WAREHOUSE:NOORDHEUWEL"/>
    <s v="PETUNIA HYBRID 15CM"/>
    <n v="40"/>
    <n v="41.5"/>
    <n v="1660"/>
    <n v="726080.29"/>
    <x v="22"/>
  </r>
  <r>
    <m/>
    <x v="29"/>
    <s v="Invoice"/>
    <s v="89237"/>
    <s v="BUILDERS WAREHOUSE:ERASMUS PARK"/>
    <s v="PETUNIA HYBRID 15CM"/>
    <n v="32"/>
    <n v="41.5"/>
    <n v="1328"/>
    <n v="727408.29"/>
    <x v="22"/>
  </r>
  <r>
    <m/>
    <x v="29"/>
    <s v="Invoice"/>
    <s v="89238"/>
    <s v="BUILDERS WAREHOUSE:WOODLANDS"/>
    <s v="PETUNIA HYBRID 15CM"/>
    <n v="32"/>
    <n v="41.5"/>
    <n v="1328"/>
    <n v="728736.29"/>
    <x v="22"/>
  </r>
  <r>
    <m/>
    <x v="29"/>
    <s v="Invoice"/>
    <s v="89240"/>
    <s v="BUILDERS WAREHOUSE:LYNNWOOD"/>
    <s v="PETUNIA HYBRID 15CM"/>
    <n v="40"/>
    <n v="41.5"/>
    <n v="1660"/>
    <n v="730396.29"/>
    <x v="22"/>
  </r>
  <r>
    <m/>
    <x v="222"/>
    <s v="Invoice"/>
    <s v="89256"/>
    <s v="BUILDERS WAREHOUSE:CRAIGHALL PARK"/>
    <s v="PETUNIA HYBRID 15CM"/>
    <n v="20"/>
    <n v="41.5"/>
    <n v="830"/>
    <n v="731226.29"/>
    <x v="22"/>
  </r>
  <r>
    <m/>
    <x v="222"/>
    <s v="Invoice"/>
    <s v="89260"/>
    <s v="BUILDERS WAREHOUSE:LAMBTON"/>
    <s v="PETUNIA HYBRID 15CM"/>
    <n v="32"/>
    <n v="0"/>
    <n v="0"/>
    <n v="731226.29"/>
    <x v="22"/>
  </r>
  <r>
    <m/>
    <x v="264"/>
    <s v="Invoice"/>
    <s v="89266"/>
    <s v="BUILDERS WAREHOUSE:GREENSTONE"/>
    <s v="PETUNIA HYBRID 15CM"/>
    <n v="20"/>
    <n v="41.5"/>
    <n v="830"/>
    <n v="732056.29"/>
    <x v="22"/>
  </r>
  <r>
    <m/>
    <x v="264"/>
    <s v="Invoice"/>
    <s v="89267"/>
    <s v="BUILDERS WAREHOUSE:KEMPTON PARK"/>
    <s v="PETUNIA HYBRID 15CM"/>
    <n v="40"/>
    <n v="41.5"/>
    <n v="1660"/>
    <n v="733716.29"/>
    <x v="22"/>
  </r>
  <r>
    <m/>
    <x v="264"/>
    <s v="Invoice"/>
    <s v="89278"/>
    <s v="BUILDERS WAREHOUSE:STRUBENS VALLEY"/>
    <s v="PETUNIA HYBRID 15CM"/>
    <n v="60"/>
    <n v="41.5"/>
    <n v="2490"/>
    <n v="736206.29"/>
    <x v="22"/>
  </r>
  <r>
    <m/>
    <x v="51"/>
    <s v="Invoice"/>
    <s v="89285"/>
    <s v="BUILDERS WAREHOUSE:BOKSBURG (NEW)"/>
    <s v="PETUNIA HYBRID 15CM"/>
    <n v="30"/>
    <n v="41.5"/>
    <n v="1245"/>
    <n v="737451.29"/>
    <x v="22"/>
  </r>
  <r>
    <m/>
    <x v="51"/>
    <s v="Invoice"/>
    <s v="89289"/>
    <s v="BUILDERS WAREHOUSE:RIVONIA"/>
    <s v="PETUNIA HYBRID 15CM"/>
    <n v="32"/>
    <n v="41.5"/>
    <n v="1328"/>
    <n v="738779.29"/>
    <x v="22"/>
  </r>
  <r>
    <m/>
    <x v="51"/>
    <s v="Invoice"/>
    <s v="89311"/>
    <s v="BUILDERS WAREHOUSE:GLEN EAGLES"/>
    <s v="PETUNIA HYBRID 15CM"/>
    <n v="40"/>
    <n v="41.5"/>
    <n v="1660"/>
    <n v="740439.29"/>
    <x v="22"/>
  </r>
  <r>
    <m/>
    <x v="51"/>
    <s v="Invoice"/>
    <s v="89364"/>
    <s v="PRETTY GARDENS"/>
    <s v="PETUNIA HYBRID 15CM"/>
    <n v="64"/>
    <n v="41.5"/>
    <n v="2656"/>
    <n v="743095.29"/>
    <x v="22"/>
  </r>
  <r>
    <m/>
    <x v="51"/>
    <s v="Invoice"/>
    <s v="89365"/>
    <s v="BUILDERS WAREHOUSE:POLOKWANE"/>
    <s v="PETUNIA HYBRID 15CM"/>
    <n v="80"/>
    <n v="41.5"/>
    <n v="3320"/>
    <n v="746415.29"/>
    <x v="22"/>
  </r>
  <r>
    <m/>
    <x v="51"/>
    <s v="Invoice"/>
    <s v="89367"/>
    <s v="BUILDERS WAREHOUSE:BAOBAB"/>
    <s v="PETUNIA HYBRID 15CM"/>
    <n v="48"/>
    <n v="41.5"/>
    <n v="1992"/>
    <n v="748407.29"/>
    <x v="22"/>
  </r>
  <r>
    <m/>
    <x v="51"/>
    <s v="Invoice"/>
    <s v="89369"/>
    <s v="BUILDERS WAREHOUSE:BLOEMFONTEIN"/>
    <s v="PETUNIA HYBRID 15CM"/>
    <n v="32"/>
    <n v="41.5"/>
    <n v="1328"/>
    <n v="749735.29"/>
    <x v="22"/>
  </r>
  <r>
    <m/>
    <x v="77"/>
    <s v="Invoice"/>
    <s v="89405"/>
    <s v="BUILDERS WAREHOUSE:NOORDHEUWEL"/>
    <s v="PETUNIA HYBRID 15CM"/>
    <n v="32"/>
    <n v="41.5"/>
    <n v="1328"/>
    <n v="751063.29"/>
    <x v="22"/>
  </r>
  <r>
    <m/>
    <x v="78"/>
    <s v="Invoice"/>
    <s v="89327"/>
    <s v="BUILDERS WAREHOUSE:RASLOUW"/>
    <s v="PETUNIA HYBRID 15CM"/>
    <n v="16"/>
    <n v="41.5"/>
    <n v="664"/>
    <n v="751727.29"/>
    <x v="22"/>
  </r>
  <r>
    <m/>
    <x v="78"/>
    <s v="Invoice"/>
    <s v="89328"/>
    <s v="BUILDERS WAREHOUSE:WOODLANDS"/>
    <s v="PETUNIA HYBRID 15CM"/>
    <n v="24"/>
    <n v="41.5"/>
    <n v="996"/>
    <n v="752723.29"/>
    <x v="22"/>
  </r>
  <r>
    <m/>
    <x v="78"/>
    <s v="Invoice"/>
    <s v="89329"/>
    <s v="BUILDERS WAREHOUSE:CENTURION"/>
    <s v="PETUNIA HYBRID 15CM"/>
    <n v="40"/>
    <n v="41.5"/>
    <n v="1660"/>
    <n v="754383.29"/>
    <x v="22"/>
  </r>
  <r>
    <m/>
    <x v="79"/>
    <s v="Invoice"/>
    <s v="89334"/>
    <s v="BUILDERS WAREHOUSE:ZAMBEZI"/>
    <s v="PETUNIA HYBRID 15CM"/>
    <n v="50"/>
    <n v="41.5"/>
    <n v="2075"/>
    <n v="756458.29"/>
    <x v="22"/>
  </r>
  <r>
    <m/>
    <x v="79"/>
    <s v="Invoice"/>
    <s v="89344"/>
    <s v="BUILDERS WAREHOUSE:LYNNWOOD"/>
    <s v="PETUNIA HYBRID 15CM"/>
    <n v="24"/>
    <n v="41.5"/>
    <n v="996"/>
    <n v="757454.29"/>
    <x v="22"/>
  </r>
  <r>
    <m/>
    <x v="79"/>
    <s v="Invoice"/>
    <s v="89387"/>
    <s v="BUILDERS WAREHOUSE:SOUTHGATE"/>
    <s v="PETUNIA HYBRID 15CM"/>
    <n v="10"/>
    <n v="41.5"/>
    <n v="415"/>
    <n v="757869.29"/>
    <x v="22"/>
  </r>
  <r>
    <m/>
    <x v="79"/>
    <s v="Invoice"/>
    <s v="89408"/>
    <s v="BUILDERS WAREHOUSE:EMALALHENI"/>
    <s v="PETUNIA HYBRID 15CM"/>
    <n v="16"/>
    <n v="41.5"/>
    <n v="664"/>
    <n v="758533.29"/>
    <x v="22"/>
  </r>
  <r>
    <m/>
    <x v="80"/>
    <s v="Invoice"/>
    <s v="89400"/>
    <s v="BUILDERS WAREHOUSE:FLORIDA GLEN"/>
    <s v="PETUNIA HYBRID 15CM"/>
    <n v="20"/>
    <n v="41.5"/>
    <n v="830"/>
    <n v="759363.29"/>
    <x v="22"/>
  </r>
  <r>
    <m/>
    <x v="80"/>
    <s v="Invoice"/>
    <s v="89435"/>
    <s v="BUILDERS WAREHOUSE:BETHLEHEM"/>
    <s v="PETUNIA HYBRID 15CM"/>
    <n v="48"/>
    <n v="41.5"/>
    <n v="1992"/>
    <n v="761355.29"/>
    <x v="22"/>
  </r>
  <r>
    <m/>
    <x v="80"/>
    <s v="Invoice"/>
    <s v="89451"/>
    <s v="BUILDERS WAREHOUSE:POLOKWANE"/>
    <s v="PETUNIA HYBRID 15CM"/>
    <n v="16"/>
    <n v="41.5"/>
    <n v="664"/>
    <n v="762019.29"/>
    <x v="22"/>
  </r>
  <r>
    <m/>
    <x v="81"/>
    <s v="Invoice"/>
    <s v="89415"/>
    <s v="BUILDERS WAREHOUSE:BOKSBURG (NEW)"/>
    <s v="PETUNIA HYBRID 15CM"/>
    <n v="30"/>
    <n v="41.5"/>
    <n v="1245"/>
    <n v="763264.29"/>
    <x v="22"/>
  </r>
  <r>
    <m/>
    <x v="81"/>
    <s v="Invoice"/>
    <s v="89418"/>
    <s v="FOUR SEASONS"/>
    <s v="PETUNIA HYBRID 15CM"/>
    <n v="12"/>
    <n v="41.5"/>
    <n v="498"/>
    <n v="763762.29"/>
    <x v="22"/>
  </r>
  <r>
    <m/>
    <x v="81"/>
    <s v="Invoice"/>
    <s v="89423"/>
    <s v="BUILDERS WAREHOUSE:NORTHMEAD"/>
    <s v="PETUNIA HYBRID 15CM"/>
    <n v="15"/>
    <n v="41.5"/>
    <n v="622.5"/>
    <n v="764384.79"/>
    <x v="22"/>
  </r>
  <r>
    <m/>
    <x v="81"/>
    <s v="Invoice"/>
    <s v="89424"/>
    <s v="BUILDERS WAREHOUSE:EDENVALE"/>
    <s v="PETUNIA HYBRID 15CM"/>
    <n v="60"/>
    <n v="41.5"/>
    <n v="2490"/>
    <n v="766874.79"/>
    <x v="22"/>
  </r>
  <r>
    <m/>
    <x v="81"/>
    <s v="Invoice"/>
    <s v="89411"/>
    <s v="ROSES FOR U t/a URTH"/>
    <s v="PETUNIA HYBRID 15CM"/>
    <n v="20"/>
    <n v="41.5"/>
    <n v="830"/>
    <n v="767704.79"/>
    <x v="22"/>
  </r>
  <r>
    <m/>
    <x v="81"/>
    <s v="Invoice"/>
    <s v="89453"/>
    <s v="PLANT FACTORY"/>
    <s v="PETUNIA HYBRID 15CM"/>
    <n v="16"/>
    <n v="41.5"/>
    <n v="664"/>
    <n v="768368.79"/>
    <x v="22"/>
  </r>
  <r>
    <m/>
    <x v="81"/>
    <s v="Invoice"/>
    <s v="89474"/>
    <s v="BUILDERS WAREHOUSE:BLOEMFONTEIN"/>
    <s v="PETUNIA HYBRID 15CM"/>
    <n v="75"/>
    <n v="41.5"/>
    <n v="3112.5"/>
    <n v="771481.29"/>
    <x v="22"/>
  </r>
  <r>
    <m/>
    <x v="81"/>
    <s v="Invoice"/>
    <s v="89475"/>
    <s v="BUILDERS WAREHOUSE:MAFIKENG"/>
    <s v="PETUNIA HYBRID 15CM"/>
    <n v="64"/>
    <n v="41.5"/>
    <n v="2656"/>
    <n v="774137.29"/>
    <x v="22"/>
  </r>
  <r>
    <m/>
    <x v="81"/>
    <s v="Invoice"/>
    <s v="89477"/>
    <s v="BUILDERS WAREHOUSE:THOHOYANDOU"/>
    <s v="PETUNIA HYBRID 15CM"/>
    <n v="32"/>
    <n v="41.5"/>
    <n v="1328"/>
    <n v="775465.29"/>
    <x v="22"/>
  </r>
  <r>
    <m/>
    <x v="83"/>
    <s v="Invoice"/>
    <s v="89445"/>
    <s v="BUILDERS WAREHOUSE:WONDER PARK"/>
    <s v="PETUNIA HYBRID 15CM"/>
    <n v="10"/>
    <n v="41.5"/>
    <n v="415"/>
    <n v="775880.29"/>
    <x v="22"/>
  </r>
  <r>
    <m/>
    <x v="83"/>
    <s v="Invoice"/>
    <s v="89447"/>
    <s v="BUILDERS WAREHOUSE:FOURWAYS"/>
    <s v="PETUNIA HYBRID 15CM"/>
    <n v="10"/>
    <n v="41.5"/>
    <n v="415"/>
    <n v="776295.29"/>
    <x v="22"/>
  </r>
  <r>
    <m/>
    <x v="84"/>
    <s v="Invoice"/>
    <s v="89444"/>
    <s v="MONTANA GARDEN PAVILION"/>
    <s v="PETUNIA HYBRID 15CM"/>
    <n v="64"/>
    <n v="41.5"/>
    <n v="2656"/>
    <n v="778951.29"/>
    <x v="22"/>
  </r>
  <r>
    <m/>
    <x v="84"/>
    <s v="Invoice"/>
    <s v="89478"/>
    <s v="BUILDERS WAREHOUSE:KLERKSDORP"/>
    <s v="PETUNIA HYBRID 15CM"/>
    <n v="32"/>
    <n v="41.5"/>
    <n v="1328"/>
    <n v="780279.29"/>
    <x v="22"/>
  </r>
  <r>
    <m/>
    <x v="84"/>
    <s v="Invoice"/>
    <s v="89479"/>
    <s v="BUILDERS WAREHOUSE:SOUTHGATE"/>
    <s v="PETUNIA HYBRID 15CM"/>
    <n v="20"/>
    <n v="41.5"/>
    <n v="830"/>
    <n v="781109.29"/>
    <x v="22"/>
  </r>
  <r>
    <m/>
    <x v="84"/>
    <s v="Invoice"/>
    <s v="89481"/>
    <s v="BUILDERS WAREHOUSE:LAMBTON"/>
    <s v="PETUNIA HYBRID 15CM"/>
    <n v="10"/>
    <n v="41.5"/>
    <n v="415"/>
    <n v="781524.29"/>
    <x v="22"/>
  </r>
  <r>
    <m/>
    <x v="30"/>
    <s v="Invoice"/>
    <s v="89413"/>
    <s v="BUILDERS WAREHOUSE:MIDRAND"/>
    <s v="PETUNIA HYBRID 15CM"/>
    <n v="80"/>
    <n v="41.5"/>
    <n v="3320"/>
    <n v="784844.29"/>
    <x v="22"/>
  </r>
  <r>
    <m/>
    <x v="30"/>
    <s v="Invoice"/>
    <s v="89500"/>
    <s v="BUILDERS WAREHOUSE:KEMPTON PARK"/>
    <s v="PETUNIA HYBRID 15CM"/>
    <n v="40"/>
    <n v="41.5"/>
    <n v="1660"/>
    <n v="786504.29"/>
    <x v="22"/>
  </r>
  <r>
    <m/>
    <x v="30"/>
    <s v="Invoice"/>
    <s v="89504"/>
    <s v="BUILDERS WAREHOUSE:GREENSTONE"/>
    <s v="PETUNIA HYBRID 15CM"/>
    <n v="20"/>
    <n v="41.5"/>
    <n v="830"/>
    <n v="787334.29"/>
    <x v="22"/>
  </r>
  <r>
    <m/>
    <x v="30"/>
    <s v="Invoice"/>
    <s v="89511"/>
    <s v="GARDENSHOP PARKTOWN"/>
    <s v="PETUNIA HYBRID 15CM"/>
    <n v="50"/>
    <n v="41.5"/>
    <n v="2075"/>
    <n v="789409.29"/>
    <x v="22"/>
  </r>
  <r>
    <m/>
    <x v="85"/>
    <s v="Invoice"/>
    <s v="89499"/>
    <s v="BUILDERS WAREHOUSE:HARTEBEESPOORT"/>
    <s v="PETUNIA HYBRID 15CM"/>
    <n v="60"/>
    <n v="41.5"/>
    <n v="2490"/>
    <n v="791899.29"/>
    <x v="22"/>
  </r>
  <r>
    <m/>
    <x v="85"/>
    <s v="Invoice"/>
    <s v="89521"/>
    <s v="FH CHAMBERLAIN TRADING (PTY) LTD:SILVER LAKES"/>
    <s v="PETUNIA HYBRID 15CM"/>
    <n v="30"/>
    <n v="41.5"/>
    <n v="1245"/>
    <n v="793144.29"/>
    <x v="22"/>
  </r>
  <r>
    <m/>
    <x v="85"/>
    <s v="Invoice"/>
    <s v="89526"/>
    <s v="BUILDERS WAREHOUSE:SUNWARD PARK"/>
    <s v="PETUNIA HYBRID 15CM"/>
    <n v="32"/>
    <n v="41.5"/>
    <n v="1328"/>
    <n v="794472.29"/>
    <x v="22"/>
  </r>
  <r>
    <m/>
    <x v="85"/>
    <s v="Invoice"/>
    <s v="89530"/>
    <s v="BUILDERS WAREHOUSE:GLEN EAGLES"/>
    <s v="PETUNIA HYBRID 15CM"/>
    <n v="40"/>
    <n v="41.5"/>
    <n v="1660"/>
    <n v="796132.29"/>
    <x v="22"/>
  </r>
  <r>
    <m/>
    <x v="85"/>
    <s v="Invoice"/>
    <s v="89539"/>
    <s v="THYME SQUARE"/>
    <s v="PETUNIA HYBRID 15CM"/>
    <n v="15"/>
    <n v="31.3"/>
    <n v="469.5"/>
    <n v="796601.79"/>
    <x v="22"/>
  </r>
  <r>
    <m/>
    <x v="31"/>
    <s v="Invoice"/>
    <s v="89583"/>
    <s v="BUILDERS WAREHOUSE:NOORDHEUWEL"/>
    <s v="PETUNIA HYBRID 15CM"/>
    <n v="32"/>
    <n v="41.5"/>
    <n v="1328"/>
    <n v="797929.79"/>
    <x v="22"/>
  </r>
  <r>
    <m/>
    <x v="41"/>
    <s v="Invoice"/>
    <s v="89548"/>
    <s v="BUILDERS WAREHOUSE:RIVONIA"/>
    <s v="PETUNIA HYBRID 15CM"/>
    <n v="20"/>
    <n v="41.5"/>
    <n v="830"/>
    <n v="798759.79"/>
    <x v="22"/>
  </r>
  <r>
    <m/>
    <x v="41"/>
    <s v="Invoice"/>
    <s v="89550"/>
    <s v="BUILDERS WAREHOUSE:CEDAR SQUARE"/>
    <s v="PETUNIA HYBRID 15CM"/>
    <n v="20"/>
    <n v="41.5"/>
    <n v="830"/>
    <n v="799589.79"/>
    <x v="22"/>
  </r>
  <r>
    <m/>
    <x v="41"/>
    <s v="Invoice"/>
    <s v="89552"/>
    <s v="BUILDERS WAREHOUSE:FOURWAYS"/>
    <s v="PETUNIA HYBRID 15CM"/>
    <n v="16"/>
    <n v="41.5"/>
    <n v="664"/>
    <n v="800253.79"/>
    <x v="22"/>
  </r>
  <r>
    <m/>
    <x v="41"/>
    <s v="Invoice"/>
    <s v="89567"/>
    <s v="BUILDERS WAREHOUSE:SILVERLAKES"/>
    <s v="PETUNIA HYBRID 15CM"/>
    <n v="32"/>
    <n v="41.5"/>
    <n v="1328"/>
    <n v="801581.79"/>
    <x v="22"/>
  </r>
  <r>
    <m/>
    <x v="86"/>
    <s v="Invoice"/>
    <s v="89549"/>
    <s v="BUILDERS WAREHOUSE:GEZINA NEW"/>
    <s v="PETUNIA HYBRID 15CM"/>
    <n v="30"/>
    <n v="41.5"/>
    <n v="1245"/>
    <n v="802826.79"/>
    <x v="22"/>
  </r>
  <r>
    <m/>
    <x v="86"/>
    <s v="Invoice"/>
    <s v="89561"/>
    <s v="BUILDERS WAREHOUSE:ZAMBEZI"/>
    <s v="PETUNIA HYBRID 15CM"/>
    <n v="40"/>
    <n v="41.5"/>
    <n v="1660"/>
    <n v="804486.79"/>
    <x v="22"/>
  </r>
  <r>
    <m/>
    <x v="86"/>
    <s v="Invoice"/>
    <s v="89589"/>
    <s v="BUILDERS WAREHOUSE:EMALALHENI"/>
    <s v="PETUNIA HYBRID 15CM"/>
    <n v="32"/>
    <n v="41.5"/>
    <n v="1328"/>
    <n v="805814.79"/>
    <x v="22"/>
  </r>
  <r>
    <m/>
    <x v="86"/>
    <s v="Invoice"/>
    <s v="89611"/>
    <s v="BUILDERS WAREHOUSE:MIDDELBURG"/>
    <s v="PETUNIA HYBRID 15CM"/>
    <n v="16"/>
    <n v="41.5"/>
    <n v="664"/>
    <n v="806478.79"/>
    <x v="22"/>
  </r>
  <r>
    <m/>
    <x v="87"/>
    <s v="Invoice"/>
    <s v="89598"/>
    <s v="BUILDERS WAREHOUSE:STRUBENS VALLEY"/>
    <s v="PETUNIA HYBRID 15CM"/>
    <n v="60"/>
    <n v="41.5"/>
    <n v="2490"/>
    <n v="808968.79"/>
    <x v="22"/>
  </r>
  <r>
    <m/>
    <x v="87"/>
    <s v="Invoice"/>
    <s v="89607"/>
    <s v="FH CHAMBERLAIN TRADING (PTY) LTD:WATERKLOOF GLEN"/>
    <s v="PETUNIA HYBRID 15CM"/>
    <n v="25"/>
    <n v="41.5"/>
    <n v="1037.5"/>
    <n v="810006.29"/>
    <x v="22"/>
  </r>
  <r>
    <m/>
    <x v="87"/>
    <s v="Invoice"/>
    <s v="89625"/>
    <s v="ROSES FOR U t/a URTH"/>
    <s v="PETUNIA HYBRID 15CM"/>
    <n v="10"/>
    <n v="41.5"/>
    <n v="415"/>
    <n v="810421.29"/>
    <x v="22"/>
  </r>
  <r>
    <m/>
    <x v="87"/>
    <s v="Invoice"/>
    <s v="89628"/>
    <s v="BUILDERS WAREHOUSE:BLOEMFONTEIN"/>
    <s v="PETUNIA HYBRID 15CM"/>
    <n v="38"/>
    <n v="41.5"/>
    <n v="1577"/>
    <n v="811998.29"/>
    <x v="22"/>
  </r>
  <r>
    <m/>
    <x v="87"/>
    <s v="Invoice"/>
    <s v="89631"/>
    <s v="BUILDERS WAREHOUSE:NEWCASTLE"/>
    <s v="PETUNIA HYBRID 15CM"/>
    <n v="48"/>
    <n v="41.5"/>
    <n v="1992"/>
    <n v="813990.29"/>
    <x v="22"/>
  </r>
  <r>
    <m/>
    <x v="42"/>
    <s v="Invoice"/>
    <s v="89612"/>
    <s v="NATURA GARDEN CENTRE"/>
    <s v="PETUNIA HYBRID 15CM"/>
    <n v="10"/>
    <n v="41.5"/>
    <n v="415"/>
    <n v="814405.29"/>
    <x v="22"/>
  </r>
  <r>
    <m/>
    <x v="42"/>
    <s v="Invoice"/>
    <s v="89615"/>
    <s v="BUILDERS WAREHOUSE:NEWMARKET"/>
    <s v="PETUNIA HYBRID 15CM"/>
    <n v="32"/>
    <n v="41.5"/>
    <n v="1328"/>
    <n v="815733.29"/>
    <x v="22"/>
  </r>
  <r>
    <m/>
    <x v="42"/>
    <s v="Invoice"/>
    <s v="89616"/>
    <s v="BUILDERS WAREHOUSE:NORTHMEAD"/>
    <s v="PETUNIA HYBRID 15CM"/>
    <n v="15"/>
    <n v="41.5"/>
    <n v="622.5"/>
    <n v="816355.79"/>
    <x v="22"/>
  </r>
  <r>
    <m/>
    <x v="42"/>
    <s v="Invoice"/>
    <s v="89633"/>
    <s v="RIVERSIDE MICA"/>
    <s v="PETUNIA HYBRID 15CM  "/>
    <n v="8"/>
    <n v="45.85"/>
    <n v="366.8"/>
    <n v="816722.59000000008"/>
    <x v="22"/>
  </r>
  <r>
    <m/>
    <x v="55"/>
    <s v="Invoice"/>
    <s v="89640"/>
    <s v="BUILDERS WAREHOUSE:RASLOUW"/>
    <s v="PETUNIA HYBRID 15CM"/>
    <n v="40"/>
    <n v="41.5"/>
    <n v="1660"/>
    <n v="818382.59000000008"/>
    <x v="22"/>
  </r>
  <r>
    <m/>
    <x v="55"/>
    <s v="Invoice"/>
    <s v="89643"/>
    <s v="BUILDERS WAREHOUSE:RUSTENBURG"/>
    <s v="PETUNIA HYBRID 15CM"/>
    <n v="40"/>
    <n v="41.5"/>
    <n v="1660"/>
    <n v="820042.59000000008"/>
    <x v="22"/>
  </r>
  <r>
    <m/>
    <x v="55"/>
    <s v="Invoice"/>
    <s v="89644"/>
    <s v="BUILDERS WAREHOUSE:CENTURION"/>
    <s v="PETUNIA HYBRID 15CM"/>
    <n v="32"/>
    <n v="41.5"/>
    <n v="1328"/>
    <n v="821370.59000000008"/>
    <x v="22"/>
  </r>
  <r>
    <m/>
    <x v="88"/>
    <s v="Invoice"/>
    <s v="89680"/>
    <s v="NINFA GARDEN CENTRE"/>
    <s v="PETUNIA HYBRID 15CM"/>
    <n v="56"/>
    <n v="26.95"/>
    <n v="1509.2"/>
    <n v="822879.79"/>
    <x v="22"/>
  </r>
  <r>
    <m/>
    <x v="88"/>
    <s v="Invoice"/>
    <s v="89699"/>
    <s v="BUILDERS WAREHOUSE:NELSPRUIT"/>
    <s v="PETUNIA HYBRID 15CM"/>
    <n v="42"/>
    <n v="41.5"/>
    <n v="1743"/>
    <n v="824622.79"/>
    <x v="22"/>
  </r>
  <r>
    <m/>
    <x v="88"/>
    <s v="Invoice"/>
    <s v="89700"/>
    <s v="BUILDERS WAREHOUSE:THOHOYANDOU"/>
    <s v="PETUNIA HYBRID 15CM"/>
    <n v="32"/>
    <n v="41.5"/>
    <n v="1328"/>
    <n v="825950.79"/>
    <x v="22"/>
  </r>
  <r>
    <m/>
    <x v="314"/>
    <s v="Invoice"/>
    <s v="89744"/>
    <s v="BUILDERS WAREHOUSE:NOORDHEUWEL"/>
    <s v="PETUNIA HYBRID 15CM"/>
    <n v="40"/>
    <n v="41.5"/>
    <n v="1660"/>
    <n v="827610.79"/>
    <x v="22"/>
  </r>
  <r>
    <m/>
    <x v="59"/>
    <s v="Invoice"/>
    <s v="89777"/>
    <s v="BUILDERS WAREHOUSE:GLEN EAGLES"/>
    <s v="PETUNIA HYBRID 15CM"/>
    <n v="16"/>
    <n v="41.5"/>
    <n v="664"/>
    <n v="828274.79"/>
    <x v="22"/>
  </r>
  <r>
    <m/>
    <x v="295"/>
    <s v="Invoice"/>
    <s v="89795"/>
    <s v="BUILDERS WAREHOUSE:LAMBTON"/>
    <s v="PETUNIA HYBRID 15CM"/>
    <n v="10"/>
    <n v="41.5"/>
    <n v="415"/>
    <n v="828689.79"/>
    <x v="22"/>
  </r>
  <r>
    <m/>
    <x v="295"/>
    <s v="Invoice"/>
    <s v="89818"/>
    <s v="BUILDERS WAREHOUSE:NEWCASTLE"/>
    <s v="PETUNIA HYBRID 15CM"/>
    <n v="32"/>
    <n v="41.5"/>
    <n v="1328"/>
    <n v="830017.79"/>
    <x v="22"/>
  </r>
  <r>
    <m/>
    <x v="295"/>
    <s v="Invoice"/>
    <s v="89866"/>
    <s v="BUILDERS WAREHOUSE:MAFIKENG"/>
    <s v="PETUNIA HYBRID 15CM"/>
    <n v="32"/>
    <n v="41.5"/>
    <n v="1328"/>
    <n v="831345.79"/>
    <x v="22"/>
  </r>
  <r>
    <m/>
    <x v="35"/>
    <s v="Invoice"/>
    <s v="88990"/>
    <s v="ROSES FOR U t/a URTH"/>
    <s v="PETUNIA HYBRID 15CM"/>
    <n v="16"/>
    <n v="41.5"/>
    <n v="664"/>
    <n v="832009.79"/>
    <x v="22"/>
  </r>
  <r>
    <m/>
    <x v="35"/>
    <s v="Invoice"/>
    <s v="89837"/>
    <s v="BUILDERS WAREHOUSE:BLOEMFONTEIN"/>
    <s v="PETUNIA HYBRID 15CM"/>
    <n v="32"/>
    <n v="41.5"/>
    <n v="1328"/>
    <n v="833337.79"/>
    <x v="22"/>
  </r>
  <r>
    <m/>
    <x v="35"/>
    <s v="Invoice"/>
    <s v="89840"/>
    <s v="BUILDERS WAREHOUSE:POLOKWANE"/>
    <s v="PETUNIA HYBRID 15CM"/>
    <n v="16"/>
    <n v="41.5"/>
    <n v="664"/>
    <n v="834001.79"/>
    <x v="22"/>
  </r>
  <r>
    <m/>
    <x v="265"/>
    <s v="Invoice"/>
    <s v="89825"/>
    <s v="BUILDERS WAREHOUSE:CEDAR SQUARE"/>
    <s v="PETUNIA HYBRID 15CM"/>
    <n v="32"/>
    <n v="41.5"/>
    <n v="1328"/>
    <n v="835329.79"/>
    <x v="22"/>
  </r>
  <r>
    <m/>
    <x v="265"/>
    <s v="Invoice"/>
    <s v="89846"/>
    <s v="BUILDERS WAREHOUSE:THOHOYANDOU"/>
    <s v="PETUNIA HYBRID 15CM"/>
    <n v="34"/>
    <n v="41.5"/>
    <n v="1411"/>
    <n v="836740.79"/>
    <x v="22"/>
  </r>
  <r>
    <m/>
    <x v="90"/>
    <s v="Invoice"/>
    <s v="89826"/>
    <s v="BUILDERS WAREHOUSE:EDENVALE"/>
    <s v="PETUNIA HYBRID 15CM"/>
    <n v="30"/>
    <n v="41.5"/>
    <n v="1245"/>
    <n v="837985.79"/>
    <x v="22"/>
  </r>
  <r>
    <m/>
    <x v="267"/>
    <s v="Invoice"/>
    <s v="89879"/>
    <s v="BUILDERS WAREHOUSE:CRAIGHALL PARK"/>
    <s v="PETUNIA HYBRID 15CM"/>
    <n v="20"/>
    <n v="41.5"/>
    <n v="830"/>
    <n v="838815.79"/>
    <x v="22"/>
  </r>
  <r>
    <m/>
    <x v="267"/>
    <s v="Invoice"/>
    <s v="89880"/>
    <s v="BUILDERS WAREHOUSE:FLORIDA GLEN"/>
    <s v="PETUNIA HYBRID 15CM"/>
    <n v="32"/>
    <n v="41.5"/>
    <n v="1328"/>
    <n v="840143.79"/>
    <x v="22"/>
  </r>
  <r>
    <m/>
    <x v="54"/>
    <s v="Invoice"/>
    <s v="89896"/>
    <s v="BUILDERS WAREHOUSE:BOKSBURG (NEW)"/>
    <s v="PETUNIA HYBRID 15CM"/>
    <n v="30"/>
    <n v="41.5"/>
    <n v="1245"/>
    <n v="841388.79"/>
    <x v="22"/>
  </r>
  <r>
    <m/>
    <x v="54"/>
    <s v="Invoice"/>
    <s v="89897"/>
    <s v="BUILDERS WAREHOUSE:FOURWAYS"/>
    <s v="PETUNIA HYBRID 15CM"/>
    <n v="20"/>
    <n v="41.5"/>
    <n v="830"/>
    <n v="842218.79"/>
    <x v="22"/>
  </r>
  <r>
    <m/>
    <x v="54"/>
    <s v="Invoice"/>
    <s v="89898"/>
    <s v="BUILDERS WAREHOUSE:EDENVALE"/>
    <s v="PETUNIA HYBRID 15CM"/>
    <n v="30"/>
    <n v="41.5"/>
    <n v="1245"/>
    <n v="843463.79"/>
    <x v="22"/>
  </r>
  <r>
    <m/>
    <x v="54"/>
    <s v="Invoice"/>
    <s v="89903"/>
    <s v="BUILDERS WAREHOUSE:NORTHMEAD"/>
    <s v="PETUNIA HYBRID 15CM"/>
    <n v="40"/>
    <n v="41.5"/>
    <n v="1660"/>
    <n v="845123.79"/>
    <x v="22"/>
  </r>
  <r>
    <m/>
    <x v="54"/>
    <s v="Invoice"/>
    <s v="89905"/>
    <s v="THYME SQUARE"/>
    <s v="PETUNIA HYBRID 15CM"/>
    <n v="25"/>
    <n v="31.3"/>
    <n v="782.5"/>
    <n v="845906.29"/>
    <x v="22"/>
  </r>
  <r>
    <m/>
    <x v="54"/>
    <s v="Invoice"/>
    <s v="89912"/>
    <s v="PRETTY GARDENS"/>
    <s v="PETUNIA HYBRID 15CM"/>
    <n v="16"/>
    <n v="41.5"/>
    <n v="664"/>
    <n v="846570.29"/>
    <x v="22"/>
  </r>
  <r>
    <m/>
    <x v="54"/>
    <s v="Invoice"/>
    <s v="89913"/>
    <s v="ROSES FOR U t/a URTH"/>
    <s v="PETUNIA HYBRID 15CM"/>
    <n v="34"/>
    <n v="41.5"/>
    <n v="1411"/>
    <n v="847981.29"/>
    <x v="22"/>
  </r>
  <r>
    <m/>
    <x v="54"/>
    <s v="Invoice"/>
    <s v="89915"/>
    <s v="BUILDERS WAREHOUSE:BLOEMFONTEIN"/>
    <s v="PETUNIA HYBRID 15CM  "/>
    <n v="80"/>
    <n v="41.5"/>
    <n v="3320"/>
    <n v="851301.29"/>
    <x v="22"/>
  </r>
  <r>
    <m/>
    <x v="8"/>
    <s v="Invoice"/>
    <s v="89919"/>
    <s v="BUILDERS WAREHOUSE:RUSTENBURG"/>
    <s v="PETUNIA HYBRID 15CM"/>
    <n v="40"/>
    <n v="41.5"/>
    <n v="1660"/>
    <n v="852961.29"/>
    <x v="22"/>
  </r>
  <r>
    <m/>
    <x v="8"/>
    <s v="Invoice"/>
    <s v="89924"/>
    <s v="BUILDERS WAREHOUSE:ZAMBEZI"/>
    <s v="PETUNIA HYBRID 15CM"/>
    <n v="20"/>
    <n v="41.5"/>
    <n v="830"/>
    <n v="853791.29"/>
    <x v="22"/>
  </r>
  <r>
    <m/>
    <x v="36"/>
    <s v="Invoice"/>
    <s v="89937"/>
    <s v="BUILDERS WAREHOUSE:LAMBTON"/>
    <s v="PETUNIA HYBRID 15CM"/>
    <n v="10"/>
    <n v="41.5"/>
    <n v="415"/>
    <n v="854206.29"/>
    <x v="22"/>
  </r>
  <r>
    <m/>
    <x v="36"/>
    <s v="Invoice"/>
    <s v="89940"/>
    <s v="BUILDERS WAREHOUSE:SOUTHGATE"/>
    <s v="PETUNIA HYBRID 15CM"/>
    <n v="10"/>
    <n v="41.5"/>
    <n v="415"/>
    <n v="854621.29"/>
    <x v="22"/>
  </r>
  <r>
    <m/>
    <x v="36"/>
    <s v="Invoice"/>
    <s v="89942"/>
    <s v="BUILDERS WAREHOUSE:KLERKSDORP"/>
    <s v="PETUNIA HYBRID 15CM"/>
    <n v="40"/>
    <n v="41.5"/>
    <n v="1660"/>
    <n v="856281.29"/>
    <x v="22"/>
  </r>
  <r>
    <m/>
    <x v="9"/>
    <s v="Invoice"/>
    <s v="89955"/>
    <s v="BUILDERS WAREHOUSE:KEMPTON PARK"/>
    <s v="PETUNIA HYBRID 15CM"/>
    <n v="32"/>
    <n v="41.5"/>
    <n v="1328"/>
    <n v="857609.29"/>
    <x v="22"/>
  </r>
  <r>
    <m/>
    <x v="9"/>
    <s v="Invoice"/>
    <s v="89958"/>
    <s v="BUILDERS WAREHOUSE:NOORDHEUWEL"/>
    <s v="PETUNIA HYBRID 15CM"/>
    <n v="50"/>
    <n v="41.5"/>
    <n v="2075"/>
    <n v="859684.29"/>
    <x v="22"/>
  </r>
  <r>
    <m/>
    <x v="9"/>
    <s v="Invoice"/>
    <s v="89962"/>
    <s v="LITTLE AUSTRIA"/>
    <s v="PETUNIA HYBRID 15CM"/>
    <n v="16"/>
    <n v="41.5"/>
    <n v="664"/>
    <n v="860348.29"/>
    <x v="22"/>
  </r>
  <r>
    <m/>
    <x v="43"/>
    <s v="Invoice"/>
    <s v="89965"/>
    <s v="BUILDERS WAREHOUSE:BRYANSTON"/>
    <s v="PETUNIA HYBRID 15CM"/>
    <n v="10"/>
    <n v="41.5"/>
    <n v="415"/>
    <n v="860763.29"/>
    <x v="22"/>
  </r>
  <r>
    <m/>
    <x v="43"/>
    <s v="Invoice"/>
    <s v="89966"/>
    <s v="BUILDERS WAREHOUSE:SUNWARD PARK"/>
    <s v="PETUNIA HYBRID 15CM"/>
    <n v="26"/>
    <n v="41.5"/>
    <n v="1079"/>
    <n v="861842.29"/>
    <x v="22"/>
  </r>
  <r>
    <m/>
    <x v="43"/>
    <s v="Invoice"/>
    <s v="89969"/>
    <s v="BUILDERS WAREHOUSE:NEWMARKET"/>
    <s v="PETUNIA HYBRID 15CM"/>
    <n v="40"/>
    <n v="41.5"/>
    <n v="1660"/>
    <n v="863502.29"/>
    <x v="22"/>
  </r>
  <r>
    <m/>
    <x v="43"/>
    <s v="Invoice"/>
    <s v="89973"/>
    <s v="BUILDERS WAREHOUSE:FOURWAYS"/>
    <s v="PETUNIA HYBRID 15CM"/>
    <n v="10"/>
    <n v="41.5"/>
    <n v="415"/>
    <n v="863917.29"/>
    <x v="22"/>
  </r>
  <r>
    <m/>
    <x v="43"/>
    <s v="Invoice"/>
    <s v="89982"/>
    <s v="BUILDERS WAREHOUSE:NELSPRUIT"/>
    <s v="PETUNIA HYBRID 15CM"/>
    <n v="32"/>
    <n v="41.5"/>
    <n v="1328"/>
    <n v="865245.29"/>
    <x v="22"/>
  </r>
  <r>
    <m/>
    <x v="10"/>
    <s v="Invoice"/>
    <s v="90018"/>
    <s v="BUILDERS WAREHOUSE:NOORDHEUWEL"/>
    <s v="PETUNIA HYBRID 15CM"/>
    <n v="16"/>
    <n v="41.5"/>
    <n v="664"/>
    <n v="865909.29"/>
    <x v="22"/>
  </r>
  <r>
    <m/>
    <x v="91"/>
    <s v="Invoice"/>
    <s v="90050"/>
    <s v="BUILDERS WAREHOUSE:FOURWAYS"/>
    <s v="PETUNIA HYBRID 15CM"/>
    <n v="16"/>
    <n v="41.5"/>
    <n v="664"/>
    <n v="866573.29"/>
    <x v="22"/>
  </r>
  <r>
    <m/>
    <x v="91"/>
    <s v="Invoice"/>
    <s v="90053"/>
    <s v="BUILDERS WAREHOUSE:CENTURION"/>
    <s v="PETUNIA HYBRID 15CM"/>
    <n v="40"/>
    <n v="41.5"/>
    <n v="1660"/>
    <n v="868233.29"/>
    <x v="22"/>
  </r>
  <r>
    <m/>
    <x v="91"/>
    <s v="Invoice"/>
    <s v="90054"/>
    <s v="BUILDERS WAREHOUSE:RASLOUW"/>
    <s v="PETUNIA HYBRID 15CM"/>
    <n v="30"/>
    <n v="41.5"/>
    <n v="1245"/>
    <n v="869478.29"/>
    <x v="22"/>
  </r>
  <r>
    <m/>
    <x v="91"/>
    <s v="Invoice"/>
    <s v="90055"/>
    <s v="BUILDERS WAREHOUSE:WOODLANDS"/>
    <s v="PETUNIA HYBRID 15CM"/>
    <n v="32"/>
    <n v="41.5"/>
    <n v="1328"/>
    <n v="870806.29"/>
    <x v="22"/>
  </r>
  <r>
    <m/>
    <x v="91"/>
    <s v="Invoice"/>
    <s v="90058"/>
    <s v="BUILDERS WAREHOUSE:LYNNWOOD"/>
    <s v="PETUNIA HYBRID 15CM"/>
    <n v="32"/>
    <n v="41.5"/>
    <n v="1328"/>
    <n v="872134.29"/>
    <x v="22"/>
  </r>
  <r>
    <m/>
    <x v="91"/>
    <s v="Invoice"/>
    <s v="90059"/>
    <s v="BUILDERS WAREHOUSE:BRYANSTON"/>
    <s v="PETUNIA HYBRID 15CM"/>
    <n v="16"/>
    <n v="41.5"/>
    <n v="664"/>
    <n v="872798.29"/>
    <x v="22"/>
  </r>
  <r>
    <m/>
    <x v="91"/>
    <s v="Invoice"/>
    <s v="90061"/>
    <s v="ECKARDS GARDEN PAVILION"/>
    <s v="PETUNIA BABY DOLL PINK AND WHITE 15CM (SPECIAL)"/>
    <n v="16"/>
    <n v="28.95"/>
    <n v="463.2"/>
    <n v="873261.49"/>
    <x v="22"/>
  </r>
  <r>
    <m/>
    <x v="92"/>
    <s v="Invoice"/>
    <s v="90076"/>
    <s v="BUILDERS WAREHOUSE:CRESTA"/>
    <s v="PETUNIA HYBRID 15CM"/>
    <n v="30"/>
    <n v="41.5"/>
    <n v="1245"/>
    <n v="874506.49"/>
    <x v="22"/>
  </r>
  <r>
    <m/>
    <x v="92"/>
    <s v="Invoice"/>
    <s v="90091"/>
    <s v="BUILDERS WAREHOUSE:MAFIKENG"/>
    <s v="PETUNIA HYBRID 15CM"/>
    <n v="32"/>
    <n v="41.5"/>
    <n v="1328"/>
    <n v="875834.49"/>
    <x v="22"/>
  </r>
  <r>
    <m/>
    <x v="37"/>
    <s v="Invoice"/>
    <s v="90082"/>
    <s v="BUILDERS WAREHOUSE:NORWOOD"/>
    <s v="PETUNIA HYBRID 15CM"/>
    <n v="32"/>
    <n v="41.5"/>
    <n v="1328"/>
    <n v="877162.49"/>
    <x v="22"/>
  </r>
  <r>
    <m/>
    <x v="37"/>
    <s v="Invoice"/>
    <s v="90085"/>
    <s v="BUILDERS WAREHOUSE:GREENSTONE"/>
    <s v="PETUNIA HYBRID 15CM"/>
    <n v="32"/>
    <n v="41.5"/>
    <n v="1328"/>
    <n v="878490.49"/>
    <x v="22"/>
  </r>
  <r>
    <m/>
    <x v="37"/>
    <s v="Invoice"/>
    <s v="90086"/>
    <s v="BUILDERS WAREHOUSE:KEMPTON PARK"/>
    <s v="PETUNIA HYBRID 15CM"/>
    <n v="32"/>
    <n v="41.5"/>
    <n v="1328"/>
    <n v="879818.49"/>
    <x v="22"/>
  </r>
  <r>
    <m/>
    <x v="37"/>
    <s v="Invoice"/>
    <s v="90089"/>
    <s v="LITTLE AUSTRIA"/>
    <s v="PETUNIA CHERRY SKY RED WITH WHITE SPOTS 15CM (SPECIAL)"/>
    <n v="12"/>
    <n v="28.95"/>
    <n v="347.4"/>
    <n v="880165.89"/>
    <x v="22"/>
  </r>
  <r>
    <m/>
    <x v="37"/>
    <s v="Invoice"/>
    <s v="90090"/>
    <s v="BUILDERS WAREHOUSE:NOORDHEUWEL"/>
    <s v="PETUNIA HYBRID 15CM"/>
    <n v="70"/>
    <n v="41.5"/>
    <n v="2905"/>
    <n v="883070.89"/>
    <x v="22"/>
  </r>
  <r>
    <m/>
    <x v="37"/>
    <s v="Invoice"/>
    <s v="90113"/>
    <s v="BUILDERS WAREHOUSE:BLOEMFONTEIN"/>
    <s v="PETUNIA HYBRID 15CM"/>
    <n v="64"/>
    <n v="41.5"/>
    <n v="2656"/>
    <n v="885726.89"/>
    <x v="22"/>
  </r>
  <r>
    <m/>
    <x v="93"/>
    <s v="Invoice"/>
    <s v="90093"/>
    <s v="BUILDERS WAREHOUSE:EDENVALE"/>
    <s v="PETUNIA HYBRID 15CM"/>
    <n v="50"/>
    <n v="41.5"/>
    <n v="2075"/>
    <n v="887801.89"/>
    <x v="22"/>
  </r>
  <r>
    <m/>
    <x v="93"/>
    <s v="Invoice"/>
    <s v="90096"/>
    <s v="BUILDERS WAREHOUSE:GLEN EAGLES"/>
    <s v="PETUNIA HYBRID 15CM"/>
    <n v="40"/>
    <n v="41.5"/>
    <n v="1660"/>
    <n v="889461.89"/>
    <x v="22"/>
  </r>
  <r>
    <m/>
    <x v="93"/>
    <s v="Invoice"/>
    <s v="90102"/>
    <s v="BUILDERS WAREHOUSE:FOURWAYS"/>
    <s v="PETUNIA HYBRID 15CM"/>
    <n v="20"/>
    <n v="41.5"/>
    <n v="830"/>
    <n v="890291.89"/>
    <x v="22"/>
  </r>
  <r>
    <m/>
    <x v="93"/>
    <s v="Invoice"/>
    <s v="90119"/>
    <s v="BUILDERS WAREHOUSE:POLOKWANE"/>
    <s v="PETUNIA HYBRID 15CM"/>
    <n v="20"/>
    <n v="41.5"/>
    <n v="830"/>
    <n v="891121.89"/>
    <x v="22"/>
  </r>
  <r>
    <m/>
    <x v="95"/>
    <s v="Invoice"/>
    <s v="90131"/>
    <s v="BUILDERS WAREHOUSE:ERASMUS PARK"/>
    <s v="PETUNIA HYBRID 15CM"/>
    <n v="32"/>
    <n v="41.5"/>
    <n v="1328"/>
    <n v="892449.89"/>
    <x v="22"/>
  </r>
  <r>
    <m/>
    <x v="95"/>
    <s v="Invoice"/>
    <s v="90140"/>
    <s v="BUILDERS WAREHOUSE:LYNNWOOD"/>
    <s v="PETUNIA HYBRID 15CM"/>
    <n v="30"/>
    <n v="41.5"/>
    <n v="1245"/>
    <n v="893694.89"/>
    <x v="22"/>
  </r>
  <r>
    <m/>
    <x v="208"/>
    <s v="Invoice"/>
    <s v="90162"/>
    <s v="BUILDERS WAREHOUSE:GREENSTONE"/>
    <s v="PETUNIA HYBRID 15CM"/>
    <n v="16"/>
    <n v="41.5"/>
    <n v="664"/>
    <n v="894358.89"/>
    <x v="22"/>
  </r>
  <r>
    <m/>
    <x v="208"/>
    <s v="Invoice"/>
    <s v="90172"/>
    <s v="SUNKIST GARDEN PAVILION"/>
    <s v="PETUNIA HYBRID 15CM (MALANSEUNS SHOW SPECIAL)"/>
    <n v="24"/>
    <n v="29"/>
    <n v="696"/>
    <n v="895054.89"/>
    <x v="22"/>
  </r>
  <r>
    <m/>
    <x v="208"/>
    <s v="Invoice"/>
    <s v="90173"/>
    <s v="LOTS OF POTS PTA"/>
    <s v="PETUNIA HYBRID 15CM (MALANSEUNS SHOW SPECIAL)"/>
    <n v="45"/>
    <n v="29"/>
    <n v="1305"/>
    <n v="896359.89"/>
    <x v="22"/>
  </r>
  <r>
    <m/>
    <x v="208"/>
    <s v="Invoice"/>
    <s v="90176"/>
    <s v="GARDENSHOP PARKTOWN"/>
    <s v="PETUNIA HYBRID 15CM (MALANSEUNS SHOW SPECIAL)"/>
    <n v="60"/>
    <n v="29"/>
    <n v="1740"/>
    <n v="898099.89"/>
    <x v="22"/>
  </r>
  <r>
    <m/>
    <x v="44"/>
    <s v="Invoice"/>
    <s v="90180"/>
    <s v="BUILDERS WAREHOUSE:NEWMARKET"/>
    <s v="PETUNIA HYBRID 15CM"/>
    <n v="20"/>
    <n v="41.5"/>
    <n v="830"/>
    <n v="898929.89"/>
    <x v="22"/>
  </r>
  <r>
    <m/>
    <x v="44"/>
    <s v="Invoice"/>
    <s v="90185"/>
    <s v="BUILDERS WAREHOUSE:NORTHMEAD"/>
    <s v="PETUNIA HYBRID 15CM"/>
    <n v="10"/>
    <n v="41.5"/>
    <n v="415"/>
    <n v="899344.89"/>
    <x v="22"/>
  </r>
  <r>
    <m/>
    <x v="44"/>
    <s v="Invoice"/>
    <s v="90197"/>
    <s v="BUILDERS WAREHOUSE:BETHLEHEM"/>
    <s v="PETUNIA HYBRID 15CM"/>
    <n v="48"/>
    <n v="41.5"/>
    <n v="1992"/>
    <n v="901336.89"/>
    <x v="22"/>
  </r>
  <r>
    <m/>
    <x v="97"/>
    <s v="Invoice"/>
    <s v="90198"/>
    <s v="BUILDERS WAREHOUSE:ZAMBEZI"/>
    <s v="PETUNIA HYBRID 15CM"/>
    <n v="40"/>
    <n v="41.5"/>
    <n v="1660"/>
    <n v="902996.89"/>
    <x v="22"/>
  </r>
  <r>
    <m/>
    <x v="62"/>
    <s v="Invoice"/>
    <s v="90226"/>
    <s v="BUILDERS WAREHOUSE:STRUBENS VALLEY"/>
    <s v="PETUNIA HYBRID 15CM"/>
    <n v="40"/>
    <n v="41.5"/>
    <n v="1660"/>
    <n v="904656.89"/>
    <x v="22"/>
  </r>
  <r>
    <m/>
    <x v="62"/>
    <s v="Invoice"/>
    <s v="90227"/>
    <s v="BUILDERS WAREHOUSE:NOORDHEUWEL"/>
    <s v="PETUNIA HYBRID 15CM"/>
    <n v="40"/>
    <n v="41.5"/>
    <n v="1660"/>
    <n v="906316.89"/>
    <x v="22"/>
  </r>
  <r>
    <m/>
    <x v="62"/>
    <s v="Invoice"/>
    <s v="90231"/>
    <s v="BUILDERS WAREHOUSE:FLORIDA GLEN"/>
    <s v="PETUNIA HYBRID 15CM"/>
    <n v="15"/>
    <n v="41.5"/>
    <n v="622.5"/>
    <n v="906939.39"/>
    <x v="22"/>
  </r>
  <r>
    <m/>
    <x v="62"/>
    <s v="Invoice"/>
    <s v="90236"/>
    <s v="LITTLE AUSTRIA"/>
    <s v="PETUNIA HYBRID 15CM"/>
    <n v="16"/>
    <n v="41.5"/>
    <n v="664"/>
    <n v="907603.39"/>
    <x v="22"/>
  </r>
  <r>
    <m/>
    <x v="62"/>
    <s v="Invoice"/>
    <s v="90250"/>
    <s v="BUILDERS WAREHOUSE:NEWCASTLE"/>
    <s v="PETUNIA HYBRID 15CM"/>
    <n v="48"/>
    <n v="41.5"/>
    <n v="1992"/>
    <n v="909595.39"/>
    <x v="22"/>
  </r>
  <r>
    <m/>
    <x v="38"/>
    <s v="Invoice"/>
    <s v="90239"/>
    <s v="PRETTY GARDENS"/>
    <s v="PETUNIA HYBRID 15CM"/>
    <n v="10"/>
    <n v="41.5"/>
    <n v="415"/>
    <n v="910010.39"/>
    <x v="22"/>
  </r>
  <r>
    <m/>
    <x v="38"/>
    <s v="Invoice"/>
    <s v="90240"/>
    <s v="BUILDERS WAREHOUSE:CEDAR SQUARE"/>
    <s v="PETUNIA HYBRID 15CM"/>
    <n v="15"/>
    <n v="41.5"/>
    <n v="622.5"/>
    <n v="910632.89"/>
    <x v="22"/>
  </r>
  <r>
    <m/>
    <x v="38"/>
    <s v="Invoice"/>
    <s v="90246"/>
    <s v="MALANSEUNS Head Office:THE WILDS"/>
    <s v="PETUNIA HYBRID 15CM"/>
    <n v="50"/>
    <n v="41.5"/>
    <n v="2075"/>
    <n v="912707.89"/>
    <x v="22"/>
  </r>
  <r>
    <m/>
    <x v="38"/>
    <s v="Invoice"/>
    <s v="90255"/>
    <s v="ROSES FOR U t/a URTH"/>
    <s v="PETUNIA HYBRID 15CM"/>
    <n v="30"/>
    <n v="41.5"/>
    <n v="1245"/>
    <n v="913952.89"/>
    <x v="22"/>
  </r>
  <r>
    <m/>
    <x v="38"/>
    <s v="Invoice"/>
    <s v="90256"/>
    <s v="BUILDERS WAREHOUSE:BLOEMFONTEIN"/>
    <s v="PETUNIA HYBRID 15CM"/>
    <n v="29"/>
    <n v="41.5"/>
    <n v="1203.5"/>
    <n v="915156.39"/>
    <x v="22"/>
  </r>
  <r>
    <m/>
    <x v="64"/>
    <s v="Invoice"/>
    <s v="90296"/>
    <s v="BUILDERS WAREHOUSE:MAFIKENG"/>
    <s v="PETUNIA HYBRID 15CM"/>
    <n v="38"/>
    <n v="41.5"/>
    <n v="1577"/>
    <n v="916733.39"/>
    <x v="22"/>
  </r>
  <r>
    <m/>
    <x v="53"/>
    <s v="Invoice"/>
    <s v="90298"/>
    <s v="BUILDERS WAREHOUSE:MIDRAND"/>
    <s v="PETUNIA HYBRID 15CM"/>
    <n v="19"/>
    <n v="41.5"/>
    <n v="788.5"/>
    <n v="917521.89"/>
    <x v="22"/>
  </r>
  <r>
    <m/>
    <x v="53"/>
    <s v="Invoice"/>
    <s v="90300"/>
    <s v="BUILDERS WAREHOUSE:SUNWARD PARK"/>
    <s v="PETUNIA HYBRID 15CM"/>
    <n v="32"/>
    <n v="41.5"/>
    <n v="1328"/>
    <n v="918849.89"/>
    <x v="22"/>
  </r>
  <r>
    <m/>
    <x v="53"/>
    <s v="Invoice"/>
    <s v="90303"/>
    <s v="BUILDERS WAREHOUSE:NEWMARKET"/>
    <s v="PETUNIA HYBRID 15CM"/>
    <n v="32"/>
    <n v="41.5"/>
    <n v="1328"/>
    <n v="920177.89"/>
    <x v="22"/>
  </r>
  <r>
    <m/>
    <x v="53"/>
    <s v="Invoice"/>
    <s v="90308"/>
    <s v="ROSES FOR U t/a URTH"/>
    <s v="PETUNIA HYBRID 15CM"/>
    <n v="16"/>
    <n v="41.5"/>
    <n v="664"/>
    <n v="920841.89"/>
    <x v="22"/>
  </r>
  <r>
    <m/>
    <x v="53"/>
    <s v="Invoice"/>
    <s v="90314"/>
    <s v="BUILDERS WAREHOUSE:BLOEMFONTEIN"/>
    <s v="PETUNIA HYBRID 15CM"/>
    <n v="48"/>
    <n v="41.5"/>
    <n v="1992"/>
    <n v="922833.89"/>
    <x v="22"/>
  </r>
  <r>
    <m/>
    <x v="53"/>
    <s v="Invoice"/>
    <s v="90315"/>
    <s v="BUILDERS WAREHOUSE:NELSPRUIT"/>
    <s v="PETUNIA HYBRID 15CM"/>
    <n v="46"/>
    <n v="41.5"/>
    <n v="1909"/>
    <n v="924742.89"/>
    <x v="22"/>
  </r>
  <r>
    <m/>
    <x v="53"/>
    <s v="Invoice"/>
    <s v="90316"/>
    <s v="BUILDERS WAREHOUSE:THOHOYANDOU"/>
    <s v="PETUNIA HYBRID 15CM"/>
    <n v="48"/>
    <n v="41.5"/>
    <n v="1992"/>
    <n v="926734.89"/>
    <x v="22"/>
  </r>
  <r>
    <m/>
    <x v="53"/>
    <s v="Invoice"/>
    <s v="90321"/>
    <s v="YEBO YES PLANTS"/>
    <s v="PETUNIA HYBRID 15CM"/>
    <n v="18"/>
    <n v="41.5"/>
    <n v="747"/>
    <n v="927481.89"/>
    <x v="22"/>
  </r>
  <r>
    <m/>
    <x v="53"/>
    <s v="Invoice"/>
    <s v="90322"/>
    <s v="MONTANA GARDEN PAVILION"/>
    <s v="PETUNIA HYBRID 15CM"/>
    <n v="32"/>
    <n v="41.5"/>
    <n v="1328"/>
    <n v="928809.89"/>
    <x v="22"/>
  </r>
  <r>
    <m/>
    <x v="65"/>
    <s v="Invoice"/>
    <s v="90323"/>
    <s v="BUILDERS WAREHOUSE:HARTEBEESPOORT"/>
    <s v="PETUNIA HYBRID 15CM"/>
    <n v="20"/>
    <n v="41.5"/>
    <n v="830"/>
    <n v="929639.89"/>
    <x v="22"/>
  </r>
  <r>
    <m/>
    <x v="65"/>
    <s v="Invoice"/>
    <s v="90335"/>
    <s v="ECKARDS GARDEN PAVILION"/>
    <s v="PETUNIA HYBRID 15CM"/>
    <n v="20"/>
    <n v="41.5"/>
    <n v="830"/>
    <n v="930469.89"/>
    <x v="22"/>
  </r>
  <r>
    <m/>
    <x v="65"/>
    <s v="Invoice"/>
    <s v="90360"/>
    <s v="BUILDERS WAREHOUSE:SECUNDA"/>
    <s v="PETUNIA HYBRID 15CM"/>
    <n v="20"/>
    <n v="41.5"/>
    <n v="830"/>
    <n v="931299.89"/>
    <x v="22"/>
  </r>
  <r>
    <m/>
    <x v="66"/>
    <s v="Invoice"/>
    <s v="90346"/>
    <s v="BUILDERS WAREHOUSE:LAMBTON"/>
    <s v="PETUNIA HYBRID 15CM"/>
    <n v="15"/>
    <n v="41.5"/>
    <n v="622.5"/>
    <n v="931922.39"/>
    <x v="22"/>
  </r>
  <r>
    <m/>
    <x v="66"/>
    <s v="Invoice"/>
    <s v="90355"/>
    <s v="IRON POINT SUPPLIERS PTY LTD T/A CONCRETE GALLERIA"/>
    <s v="PETUNIA HYBRID 15CM"/>
    <n v="30"/>
    <n v="27.95"/>
    <n v="838.5"/>
    <n v="932760.89"/>
    <x v="22"/>
  </r>
  <r>
    <m/>
    <x v="66"/>
    <s v="Invoice"/>
    <s v="90359"/>
    <s v="FLORICULTURE WHOLESALE GROWERS"/>
    <s v="PETUNIA HYBRID 15CM"/>
    <n v="20"/>
    <n v="41.5"/>
    <n v="830"/>
    <n v="933590.89"/>
    <x v="22"/>
  </r>
  <r>
    <m/>
    <x v="67"/>
    <s v="Invoice"/>
    <s v="90371"/>
    <s v="GARDENSHOP PARKTOWN"/>
    <s v="PETUNIA HYBRID 15CM"/>
    <n v="30"/>
    <n v="41.5"/>
    <n v="1245"/>
    <n v="934835.89"/>
    <x v="22"/>
  </r>
  <r>
    <m/>
    <x v="67"/>
    <s v="Invoice"/>
    <s v="90376"/>
    <s v="LITTLE AUSTRIA"/>
    <s v="PETUNIA HYBRID 15CM"/>
    <n v="16"/>
    <n v="41.5"/>
    <n v="664"/>
    <n v="935499.89"/>
    <x v="22"/>
  </r>
  <r>
    <m/>
    <x v="98"/>
    <s v="Invoice"/>
    <s v="90390"/>
    <s v="BUILDERS WAREHOUSE:BETHLEHEM"/>
    <s v="PETUNIA HYBRID 15CM"/>
    <n v="32"/>
    <n v="41.5"/>
    <n v="1328"/>
    <n v="936827.89"/>
    <x v="22"/>
  </r>
  <r>
    <m/>
    <x v="70"/>
    <s v="Invoice"/>
    <s v="90431"/>
    <s v="BUILDERS WAREHOUSE:NOORDHEUWEL"/>
    <s v="PETUNIA HYBRID 15CM"/>
    <n v="30"/>
    <n v="41.5"/>
    <n v="1245"/>
    <n v="938072.89"/>
    <x v="22"/>
  </r>
  <r>
    <m/>
    <x v="72"/>
    <s v="Invoice"/>
    <s v="90465"/>
    <s v="BUILDERS WAREHOUSE:CENTURION"/>
    <s v="PETUNIA HYBRID 15CM"/>
    <n v="6"/>
    <n v="41.5"/>
    <n v="249"/>
    <n v="938321.89"/>
    <x v="22"/>
  </r>
  <r>
    <m/>
    <x v="73"/>
    <s v="Invoice"/>
    <s v="90497"/>
    <s v="PANDA"/>
    <s v="PETUNIA HYBRID 15CM"/>
    <n v="10"/>
    <n v="41.5"/>
    <n v="415"/>
    <n v="938736.89"/>
    <x v="22"/>
  </r>
  <r>
    <m/>
    <x v="73"/>
    <s v="Invoice"/>
    <s v="90527"/>
    <s v="BUILDERS WAREHOUSE:POLOKWANE"/>
    <s v="PETUNIA HYBRID 15CM"/>
    <n v="50"/>
    <n v="27.95"/>
    <n v="1397.5"/>
    <n v="940134.39"/>
    <x v="22"/>
  </r>
  <r>
    <m/>
    <x v="73"/>
    <s v="Invoice"/>
    <s v="90527"/>
    <s v="BUILDERS WAREHOUSE:POLOKWANE"/>
    <s v="PETUNIA HYBRID 15CM"/>
    <n v="48"/>
    <n v="41.5"/>
    <n v="1992"/>
    <n v="942126.39"/>
    <x v="22"/>
  </r>
  <r>
    <m/>
    <x v="99"/>
    <s v="Invoice"/>
    <s v="90526"/>
    <s v="BUILDERS WAREHOUSE:THOHOYANDOU"/>
    <s v="PETUNIA HYBRID 15CM"/>
    <n v="50"/>
    <n v="27.95"/>
    <n v="1397.5"/>
    <n v="943523.89"/>
    <x v="22"/>
  </r>
  <r>
    <m/>
    <x v="100"/>
    <s v="Invoice"/>
    <s v="90514"/>
    <s v="BUILDERS WAREHOUSE:HARTEBEESPOORT"/>
    <s v="PETUNIA HYBRID 15CM"/>
    <n v="16"/>
    <n v="41.5"/>
    <n v="664"/>
    <n v="944187.89"/>
    <x v="22"/>
  </r>
  <r>
    <m/>
    <x v="100"/>
    <s v="Invoice"/>
    <s v="90535"/>
    <s v="BUILDERS WAREHOUSE:ZAMBEZI"/>
    <s v="PETUNIA HYBRID 15CM"/>
    <n v="40"/>
    <n v="41.5"/>
    <n v="1660"/>
    <n v="945847.89"/>
    <x v="22"/>
  </r>
  <r>
    <m/>
    <x v="100"/>
    <s v="Invoice"/>
    <s v="90536"/>
    <s v="BUILDERS WAREHOUSE:GLEN EAGLES"/>
    <s v="PETUNIA HYBRID 15CM"/>
    <n v="32"/>
    <n v="41.5"/>
    <n v="1328"/>
    <n v="947175.89"/>
    <x v="22"/>
  </r>
  <r>
    <m/>
    <x v="100"/>
    <s v="Invoice"/>
    <s v="90537"/>
    <s v="BUILDERS WAREHOUSE:CHERRY LANE"/>
    <s v="PETUNIA HYBRID 15CM"/>
    <n v="40"/>
    <n v="41.5"/>
    <n v="1660"/>
    <n v="948835.89"/>
    <x v="22"/>
  </r>
  <r>
    <m/>
    <x v="101"/>
    <s v="Invoice"/>
    <s v="90550"/>
    <s v="BUILDERS WAREHOUSE:MIDRAND"/>
    <s v="PETUNIA HYBRID 15CM"/>
    <n v="30"/>
    <n v="41.5"/>
    <n v="1245"/>
    <n v="950080.89"/>
    <x v="22"/>
  </r>
  <r>
    <m/>
    <x v="101"/>
    <s v="Invoice"/>
    <s v="90566"/>
    <s v="BUILDERS WAREHOUSE:SECUNDA"/>
    <s v="PETUNIA HYBRID 15CM"/>
    <n v="20"/>
    <n v="27.95"/>
    <n v="559"/>
    <n v="950639.89"/>
    <x v="22"/>
  </r>
  <r>
    <m/>
    <x v="74"/>
    <s v="Invoice"/>
    <s v="90562"/>
    <s v="LITTLE AUSTRIA"/>
    <s v="PETUNIA HYBRID 15CM"/>
    <n v="10"/>
    <n v="41.5"/>
    <n v="415"/>
    <n v="951054.89"/>
    <x v="22"/>
  </r>
  <r>
    <m/>
    <x v="102"/>
    <s v="Invoice"/>
    <s v="90568"/>
    <s v="BUILDERS WAREHOUSE:MAFIKENG"/>
    <s v="PETUNIA HYBRID 15CM"/>
    <n v="32"/>
    <n v="41.5"/>
    <n v="1328"/>
    <n v="952382.89"/>
    <x v="22"/>
  </r>
  <r>
    <m/>
    <x v="102"/>
    <s v="Invoice"/>
    <s v="90569"/>
    <s v="BUILDERS WAREHOUSE:NEWMARKET"/>
    <s v="PETUNIA HYBRID 15CM"/>
    <n v="40"/>
    <n v="41.5"/>
    <n v="1660"/>
    <n v="954042.89"/>
    <x v="22"/>
  </r>
  <r>
    <m/>
    <x v="102"/>
    <s v="Invoice"/>
    <s v="90570"/>
    <s v="BUILDERS WAREHOUSE:SUNWARD PARK"/>
    <s v="PETUNIA HYBRID 15CM"/>
    <n v="40"/>
    <n v="41.5"/>
    <n v="1660"/>
    <n v="955702.89"/>
    <x v="22"/>
  </r>
  <r>
    <m/>
    <x v="102"/>
    <s v="Invoice"/>
    <s v="90571"/>
    <s v="BUILDERS WAREHOUSE:RIVONIA"/>
    <s v="PETUNIA HYBRID 15CM"/>
    <n v="40"/>
    <n v="41.5"/>
    <n v="1660"/>
    <n v="957362.89"/>
    <x v="22"/>
  </r>
  <r>
    <m/>
    <x v="102"/>
    <s v="Invoice"/>
    <s v="90575"/>
    <s v="BUILDERS WAREHOUSE:NORTHMEAD"/>
    <s v="PETUNIA HYBRID 15CM"/>
    <n v="40"/>
    <n v="41.5"/>
    <n v="1660"/>
    <n v="959022.89"/>
    <x v="22"/>
  </r>
  <r>
    <m/>
    <x v="102"/>
    <s v="Invoice"/>
    <s v="90576"/>
    <s v="BUILDERS WAREHOUSE:FOURWAYS"/>
    <s v="PETUNIA HYBRID 15CM"/>
    <n v="20"/>
    <n v="41.5"/>
    <n v="830"/>
    <n v="959852.89"/>
    <x v="22"/>
  </r>
  <r>
    <m/>
    <x v="102"/>
    <s v="Invoice"/>
    <s v="90580"/>
    <s v="THYME SQUARE"/>
    <s v="PETUNIA HYBRID 15CM"/>
    <n v="6"/>
    <n v="31.3"/>
    <n v="187.8"/>
    <n v="960040.69000000006"/>
    <x v="22"/>
  </r>
  <r>
    <m/>
    <x v="102"/>
    <s v="Invoice"/>
    <s v="90584"/>
    <s v="BUILDERS WAREHOUSE:BRYANSTON"/>
    <s v="PETUNIA HYBRID 15CM"/>
    <n v="20"/>
    <n v="41.5"/>
    <n v="830"/>
    <n v="960870.69000000006"/>
    <x v="22"/>
  </r>
  <r>
    <m/>
    <x v="102"/>
    <s v="Invoice"/>
    <s v="90598"/>
    <s v="BUILDERS WAREHOUSE:BETHLEHEM"/>
    <s v="PETUNIA HYBRID 15CM"/>
    <n v="80"/>
    <n v="41.5"/>
    <n v="3320"/>
    <n v="964190.69000000006"/>
    <x v="22"/>
  </r>
  <r>
    <m/>
    <x v="102"/>
    <s v="Invoice"/>
    <s v="90599"/>
    <s v="BUILDERS WAREHOUSE:BLOEMFONTEIN"/>
    <s v="PETUNIA HYBRID 15CM"/>
    <n v="96"/>
    <n v="41.5"/>
    <n v="3984"/>
    <n v="968174.69000000006"/>
    <x v="22"/>
  </r>
  <r>
    <m/>
    <x v="102"/>
    <s v="Invoice"/>
    <s v="90597"/>
    <s v="PRETTY GARDENS"/>
    <s v="PETUNIA HYBRID 15CM"/>
    <n v="64"/>
    <n v="41.5"/>
    <n v="2656"/>
    <n v="970830.69000000006"/>
    <x v="22"/>
  </r>
  <r>
    <m/>
    <x v="103"/>
    <s v="Invoice"/>
    <s v="90588"/>
    <s v="BUILDERS WAREHOUSE:NOORDHEUWEL"/>
    <s v="PETUNIA HYBRID 15CM"/>
    <n v="70"/>
    <n v="41.5"/>
    <n v="2905"/>
    <n v="973735.69000000006"/>
    <x v="22"/>
  </r>
  <r>
    <m/>
    <x v="103"/>
    <s v="Invoice"/>
    <s v="90620"/>
    <s v="BUILDERS WAREHOUSE:STRUBENS VALLEY"/>
    <s v="PETUNIA HYBRID 15CM"/>
    <n v="40"/>
    <n v="41.5"/>
    <n v="1660"/>
    <n v="975395.69000000006"/>
    <x v="22"/>
  </r>
  <r>
    <m/>
    <x v="75"/>
    <s v="Invoice"/>
    <s v="90604"/>
    <s v="BUILDERS WAREHOUSE:WOODLANDS"/>
    <s v="PETUNIA HYBRID 15CM"/>
    <n v="32"/>
    <n v="41.5"/>
    <n v="1328"/>
    <n v="976723.69000000006"/>
    <x v="22"/>
  </r>
  <r>
    <m/>
    <x v="75"/>
    <s v="Invoice"/>
    <s v="90613"/>
    <s v="BUILDERS WAREHOUSE:CENTURION"/>
    <s v="PETUNIA HYBRID 15CM"/>
    <n v="32"/>
    <n v="41.5"/>
    <n v="1328"/>
    <n v="978051.69000000006"/>
    <x v="22"/>
  </r>
  <r>
    <s v="Total for PETUNIA HYBRID 15CM"/>
    <x v="0"/>
    <m/>
    <m/>
    <m/>
    <m/>
    <n v="23891"/>
    <m/>
    <n v="978051.69000000006"/>
    <m/>
    <x v="0"/>
  </r>
  <r>
    <s v="PETUNIA SPLASH DANCE MAGENTA MAMBO 15CM"/>
    <x v="0"/>
    <m/>
    <m/>
    <m/>
    <m/>
    <m/>
    <m/>
    <m/>
    <m/>
    <x v="0"/>
  </r>
  <r>
    <m/>
    <x v="297"/>
    <s v="Invoice"/>
    <s v="86197"/>
    <s v="STODELS NURSERIES:BRYANSTON"/>
    <s v="26881294 - ANNUAL PETUNIA SPLASH DANCE MAGENTA MAMBO 15CM"/>
    <n v="2"/>
    <n v="41.5"/>
    <n v="83"/>
    <n v="83"/>
    <x v="22"/>
  </r>
  <r>
    <s v="Total for PETUNIA SPLASH DANCE MAGENTA MAMBO 15CM"/>
    <x v="0"/>
    <m/>
    <m/>
    <m/>
    <m/>
    <n v="2"/>
    <m/>
    <n v="83"/>
    <m/>
    <x v="0"/>
  </r>
  <r>
    <s v="ARGYRANTHEMUM 15CM"/>
    <x v="0"/>
    <m/>
    <m/>
    <m/>
    <m/>
    <m/>
    <m/>
    <m/>
    <m/>
    <x v="0"/>
  </r>
  <r>
    <m/>
    <x v="16"/>
    <s v="Invoice"/>
    <s v="86294"/>
    <s v="BUILDERS WAREHOUSE:SUNWARD PARK"/>
    <s v="ARGYRANTHEMUM 15CM"/>
    <n v="40"/>
    <n v="41.5"/>
    <n v="1660"/>
    <n v="1660"/>
    <x v="15"/>
  </r>
  <r>
    <m/>
    <x v="16"/>
    <s v="Invoice"/>
    <s v="86301"/>
    <s v="BUILDERS WAREHOUSE:NEWMARKET"/>
    <s v="ARGYRANTHEMUM 15CM"/>
    <n v="40"/>
    <n v="41.5"/>
    <n v="1660"/>
    <n v="3320"/>
    <x v="15"/>
  </r>
  <r>
    <m/>
    <x v="16"/>
    <s v="Invoice"/>
    <s v="86337"/>
    <s v="BUILDERS WAREHOUSE:NEWCASTLE"/>
    <s v="ARGYRANTHEMUM 15CM"/>
    <n v="32"/>
    <n v="41.5"/>
    <n v="1328"/>
    <n v="4648"/>
    <x v="15"/>
  </r>
  <r>
    <m/>
    <x v="16"/>
    <s v="Invoice"/>
    <s v="86338"/>
    <s v="BUILDERS WAREHOUSE:BLOEMFONTEIN"/>
    <s v="ARGYRANTHEMUM 15CM"/>
    <n v="32"/>
    <n v="41.5"/>
    <n v="1328"/>
    <n v="5976"/>
    <x v="15"/>
  </r>
  <r>
    <m/>
    <x v="17"/>
    <s v="Invoice"/>
    <s v="86349"/>
    <s v="BUILDERS WAREHOUSE:KLERKSDORP"/>
    <s v="ARGYRANTHEMUM 15CM"/>
    <n v="32"/>
    <n v="41.5"/>
    <n v="1328"/>
    <n v="7304"/>
    <x v="15"/>
  </r>
  <r>
    <m/>
    <x v="228"/>
    <s v="Invoice"/>
    <s v="86360"/>
    <s v="BUILDERS WAREHOUSE:NORTHRIDING"/>
    <s v="ARGYRANTHEMUM 15CM"/>
    <n v="30"/>
    <n v="41.5"/>
    <n v="1245"/>
    <n v="8549"/>
    <x v="15"/>
  </r>
  <r>
    <m/>
    <x v="228"/>
    <s v="Invoice"/>
    <s v="86364"/>
    <s v="BUILDERS WAREHOUSE:KEMPTON PARK"/>
    <s v="ARGYRANTHEMUM 15CM"/>
    <n v="32"/>
    <n v="41.5"/>
    <n v="1328"/>
    <n v="9877"/>
    <x v="15"/>
  </r>
  <r>
    <m/>
    <x v="4"/>
    <s v="Invoice"/>
    <s v="86368"/>
    <s v="BUILDERS WAREHOUSE:NEWMARKET"/>
    <s v="ARGYRANTHEMUM 15CM"/>
    <n v="16"/>
    <n v="41.5"/>
    <n v="664"/>
    <n v="10541"/>
    <x v="15"/>
  </r>
  <r>
    <m/>
    <x v="4"/>
    <s v="Invoice"/>
    <s v="86371"/>
    <s v="BUILDERS WAREHOUSE:SUNWARD PARK"/>
    <s v="ARGYRANTHEMUM 15CM"/>
    <n v="16"/>
    <n v="41.5"/>
    <n v="664"/>
    <n v="11205"/>
    <x v="15"/>
  </r>
  <r>
    <m/>
    <x v="4"/>
    <s v="Invoice"/>
    <s v="86373"/>
    <s v="BUILDERS WAREHOUSE:CARNIVAL MALL"/>
    <s v="ARGYRANTHEMUM 15CM"/>
    <n v="32"/>
    <n v="41.5"/>
    <n v="1328"/>
    <n v="12533"/>
    <x v="15"/>
  </r>
  <r>
    <m/>
    <x v="300"/>
    <s v="Invoice"/>
    <s v="86379"/>
    <s v="THYME SQUARE"/>
    <s v="ARGYRANTHEMUM 15CM"/>
    <n v="14"/>
    <n v="38.799999999999997"/>
    <n v="543.20000000000005"/>
    <n v="13076.2"/>
    <x v="15"/>
  </r>
  <r>
    <m/>
    <x v="230"/>
    <s v="Invoice"/>
    <s v="86375"/>
    <s v="BUILDERS WAREHOUSE:CRAIGHALL PARK"/>
    <s v="ARGYRANTHEMUM 15CM"/>
    <n v="16"/>
    <n v="41.5"/>
    <n v="664"/>
    <n v="13740.2"/>
    <x v="15"/>
  </r>
  <r>
    <m/>
    <x v="104"/>
    <s v="Invoice"/>
    <s v="86446"/>
    <s v="BUILDERS WAREHOUSE:CHERRY LANE"/>
    <s v="ARGYRANTHEMUM 15CM"/>
    <n v="10"/>
    <n v="41.5"/>
    <n v="415"/>
    <n v="14155.2"/>
    <x v="15"/>
  </r>
  <r>
    <m/>
    <x v="104"/>
    <s v="Invoice"/>
    <s v="86447"/>
    <s v="BUILDERS WAREHOUSE:NEWCASTLE"/>
    <s v="ARGYRANTHEMUM 15CM"/>
    <n v="30"/>
    <n v="41.5"/>
    <n v="1245"/>
    <n v="15400.2"/>
    <x v="15"/>
  </r>
  <r>
    <m/>
    <x v="5"/>
    <s v="Invoice"/>
    <s v="86444"/>
    <s v="BUILDERS WAREHOUSE:SUNWARD PARK"/>
    <s v="ARGYRANTHEMUM 15CM"/>
    <n v="16"/>
    <n v="41.5"/>
    <n v="664"/>
    <n v="16064.2"/>
    <x v="15"/>
  </r>
  <r>
    <m/>
    <x v="19"/>
    <s v="Invoice"/>
    <s v="86488"/>
    <s v="BUILDERS WAREHOUSE:KLERKSDORP"/>
    <s v="ARGYRANTHEMUM 15CM"/>
    <n v="32"/>
    <n v="41.5"/>
    <n v="1328"/>
    <n v="17392.2"/>
    <x v="15"/>
  </r>
  <r>
    <m/>
    <x v="232"/>
    <s v="Invoice"/>
    <s v="86506"/>
    <s v="BUILDERS WAREHOUSE:KEMPTON PARK"/>
    <s v="ARGYRANTHEMUM 15CM"/>
    <n v="10"/>
    <n v="41.5"/>
    <n v="415"/>
    <n v="17807.2"/>
    <x v="15"/>
  </r>
  <r>
    <m/>
    <x v="232"/>
    <s v="Invoice"/>
    <s v="86510"/>
    <s v="BUILDERS WAREHOUSE:NORTHRIDING"/>
    <s v="ARGYRANTHEMUM 15CM"/>
    <n v="10"/>
    <n v="41.5"/>
    <n v="415"/>
    <n v="18222.2"/>
    <x v="15"/>
  </r>
  <r>
    <m/>
    <x v="29"/>
    <s v="Invoice"/>
    <s v="89234"/>
    <s v="CLARKS GARDEN CENTRE"/>
    <s v="ARGYRANTHEMUM 15CM"/>
    <n v="15"/>
    <n v="32.950000000000003"/>
    <n v="494.25"/>
    <n v="18716.45"/>
    <x v="15"/>
  </r>
  <r>
    <m/>
    <x v="76"/>
    <s v="Invoice"/>
    <s v="90288"/>
    <s v="NYLIES KWEKERY"/>
    <s v="ARGYRANTHEMUM 15CM"/>
    <n v="6"/>
    <n v="40.99"/>
    <n v="245.94"/>
    <n v="18962.39"/>
    <x v="15"/>
  </r>
  <r>
    <m/>
    <x v="69"/>
    <s v="Invoice"/>
    <s v="90421"/>
    <s v="RIVERSIDE MICA"/>
    <s v="ARGYRANTHEMUM 15CM"/>
    <n v="4"/>
    <n v="44.4"/>
    <n v="177.6"/>
    <n v="19139.989999999998"/>
    <x v="15"/>
  </r>
  <r>
    <s v="Total for ARGYRANTHEMUM 15CM"/>
    <x v="0"/>
    <m/>
    <m/>
    <m/>
    <m/>
    <n v="465"/>
    <m/>
    <n v="19139.989999999998"/>
    <m/>
    <x v="0"/>
  </r>
  <r>
    <s v="AT ARGYRANTHEMUM ASSORTED 15CM"/>
    <x v="0"/>
    <m/>
    <m/>
    <m/>
    <m/>
    <m/>
    <m/>
    <m/>
    <m/>
    <x v="0"/>
  </r>
  <r>
    <m/>
    <x v="151"/>
    <s v="Invoice"/>
    <s v="87659"/>
    <s v="BUILDERS WAREHOUSE:GREENSTONE"/>
    <s v="AT ARGYRANTHEMUM ASSORTED 15CM"/>
    <n v="40"/>
    <n v="41.5"/>
    <n v="1660"/>
    <n v="1660"/>
    <x v="15"/>
  </r>
  <r>
    <m/>
    <x v="152"/>
    <s v="Invoice"/>
    <s v="87669"/>
    <s v="BUILDERS WAREHOUSE:SUNWARD PARK"/>
    <s v="AT ARGYRANTHEMUM ASSORTED 15CM"/>
    <n v="32"/>
    <n v="41.5"/>
    <n v="1328"/>
    <n v="2988"/>
    <x v="15"/>
  </r>
  <r>
    <m/>
    <x v="152"/>
    <s v="Invoice"/>
    <s v="87670"/>
    <s v="BUILDERS WAREHOUSE:EDENVALE"/>
    <s v="AT ARGYRANTHEMUM ASSORTED 15CM"/>
    <n v="30"/>
    <n v="41.5"/>
    <n v="1245"/>
    <n v="4233"/>
    <x v="15"/>
  </r>
  <r>
    <m/>
    <x v="28"/>
    <s v="Invoice"/>
    <s v="87678"/>
    <s v="BUILDERS WAREHOUSE:LYNNWOOD"/>
    <s v="AT ARGYRANTHEMUM ASSORTED 15CM"/>
    <n v="32"/>
    <n v="41.5"/>
    <n v="1328"/>
    <n v="5561"/>
    <x v="15"/>
  </r>
  <r>
    <m/>
    <x v="28"/>
    <s v="Invoice"/>
    <s v="87683"/>
    <s v="BUILDERS WAREHOUSE:CENTURION"/>
    <s v="AT ARGYRANTHEMUM ASSORTED 15CM"/>
    <n v="32"/>
    <n v="41.5"/>
    <n v="1328"/>
    <n v="6889"/>
    <x v="15"/>
  </r>
  <r>
    <m/>
    <x v="28"/>
    <s v="Invoice"/>
    <s v="87684"/>
    <s v="BUILDERS WAREHOUSE:ZAMBEZI"/>
    <s v="AT ARGYRANTHEMUM ASSORTED 15CM"/>
    <n v="30"/>
    <n v="41.5"/>
    <n v="1245"/>
    <n v="8134"/>
    <x v="15"/>
  </r>
  <r>
    <m/>
    <x v="153"/>
    <s v="Invoice"/>
    <s v="87689"/>
    <s v="BUILDERS WAREHOUSE:KLERKSDORP"/>
    <s v="AT ARGYRANTHEMUM ASSORTED 15CM"/>
    <n v="20"/>
    <n v="41.5"/>
    <n v="830"/>
    <n v="8964"/>
    <x v="15"/>
  </r>
  <r>
    <m/>
    <x v="153"/>
    <s v="Invoice"/>
    <s v="87692"/>
    <s v="TINKY'S GARDENS"/>
    <s v="AT ARGYRANTHEMUM ASSORTED 15CM"/>
    <n v="12"/>
    <n v="40.99"/>
    <n v="491.88"/>
    <n v="9455.8799999999992"/>
    <x v="15"/>
  </r>
  <r>
    <m/>
    <x v="154"/>
    <s v="Invoice"/>
    <s v="87705"/>
    <s v="BUILDERS WAREHOUSE:KEMPTON PARK"/>
    <s v="AT ARGYRANTHEMUM ASSORTED 15CM"/>
    <n v="40"/>
    <n v="41.5"/>
    <n v="1660"/>
    <n v="11115.88"/>
    <x v="15"/>
  </r>
  <r>
    <m/>
    <x v="154"/>
    <s v="Invoice"/>
    <s v="87706"/>
    <s v="BUILDERS WAREHOUSE:NORTHRIDING"/>
    <s v="AT ARGYRANTHEMUM ASSORTED 15CM"/>
    <n v="30"/>
    <n v="41.5"/>
    <n v="1245"/>
    <n v="12360.88"/>
    <x v="15"/>
  </r>
  <r>
    <m/>
    <x v="155"/>
    <s v="Invoice"/>
    <s v="87713"/>
    <s v="BUILDERS WAREHOUSE:NEWMARKET"/>
    <s v="AT ARGYRANTHEMUM ASSORTED 15CM"/>
    <n v="40"/>
    <n v="31.85"/>
    <n v="1274"/>
    <n v="13634.88"/>
    <x v="15"/>
  </r>
  <r>
    <m/>
    <x v="156"/>
    <s v="Invoice"/>
    <s v="87721"/>
    <s v="BUILDERS WAREHOUSE:GEZINA NEW"/>
    <s v="AT ARGYRANTHEMUM ASSORTED 15CM"/>
    <n v="30"/>
    <n v="41.5"/>
    <n v="1245"/>
    <n v="14879.88"/>
    <x v="15"/>
  </r>
  <r>
    <m/>
    <x v="156"/>
    <s v="Invoice"/>
    <s v="87722"/>
    <s v="BUILDERS WAREHOUSE:ERASMUS PARK"/>
    <s v="AT ARGYRANTHEMUM ASSORTED 15CM"/>
    <n v="32"/>
    <n v="41.5"/>
    <n v="1328"/>
    <n v="16207.88"/>
    <x v="15"/>
  </r>
  <r>
    <m/>
    <x v="160"/>
    <s v="Invoice"/>
    <s v="87788"/>
    <s v="BUILDERS WAREHOUSE:NORWOOD"/>
    <s v="AT ARGYRANTHEMUM ASSORTED 15CM"/>
    <n v="16"/>
    <n v="41.5"/>
    <n v="664"/>
    <n v="16871.879999999997"/>
    <x v="15"/>
  </r>
  <r>
    <m/>
    <x v="250"/>
    <s v="Invoice"/>
    <s v="87812"/>
    <s v="BUILDERS WAREHOUSE:GLEN EAGLES"/>
    <s v="AT ARGYRANTHEMUM ASSORTED 15CM"/>
    <n v="40"/>
    <n v="41.5"/>
    <n v="1660"/>
    <n v="18531.879999999997"/>
    <x v="15"/>
  </r>
  <r>
    <m/>
    <x v="164"/>
    <s v="Invoice"/>
    <s v="87843"/>
    <s v="BUILDERS WAREHOUSE:EDENVALE"/>
    <s v="AT ARGYRANTHEMUM ASSORTED 15CM"/>
    <n v="15"/>
    <n v="41.5"/>
    <n v="622.5"/>
    <n v="19154.379999999997"/>
    <x v="15"/>
  </r>
  <r>
    <m/>
    <x v="164"/>
    <s v="Invoice"/>
    <s v="87846"/>
    <s v="BUILDERS WAREHOUSE:RIVONIA"/>
    <s v="AT ARGYRANTHEMUM ASSORTED 15CM"/>
    <n v="40"/>
    <n v="41.5"/>
    <n v="1660"/>
    <n v="20814.379999999997"/>
    <x v="15"/>
  </r>
  <r>
    <m/>
    <x v="167"/>
    <s v="Invoice"/>
    <s v="87891"/>
    <s v="BUILDERS WAREHOUSE:RIVONIA"/>
    <s v="AT ARGYRANTHEMUM ASSORTED 15CM"/>
    <n v="10"/>
    <n v="41.5"/>
    <n v="415"/>
    <n v="21229.379999999997"/>
    <x v="15"/>
  </r>
  <r>
    <m/>
    <x v="167"/>
    <s v="Invoice"/>
    <s v="87894"/>
    <s v="THYME SQUARE"/>
    <s v="AT ARGYRANTHEMUM ASSORTED 15CM"/>
    <n v="30"/>
    <n v="38.799999999999997"/>
    <n v="1164"/>
    <n v="22393.379999999997"/>
    <x v="15"/>
  </r>
  <r>
    <m/>
    <x v="171"/>
    <s v="Invoice"/>
    <s v="87958"/>
    <s v="BUILDERS WAREHOUSE:RIVONIA"/>
    <s v="AT ARGYRANTHEMUM ASSORTED 15CM"/>
    <n v="20"/>
    <n v="41.5"/>
    <n v="830"/>
    <n v="23223.379999999997"/>
    <x v="15"/>
  </r>
  <r>
    <m/>
    <x v="174"/>
    <s v="Invoice"/>
    <s v="88030"/>
    <s v="BUILDERS WAREHOUSE:RIVONIA"/>
    <s v="AT ARGYRANTHEMUM ASSORTED 15CM"/>
    <n v="10"/>
    <n v="41.5"/>
    <n v="415"/>
    <n v="23638.379999999997"/>
    <x v="15"/>
  </r>
  <r>
    <m/>
    <x v="174"/>
    <s v="Invoice"/>
    <s v="88038"/>
    <s v="THYME SQUARE"/>
    <s v="AT ARGYRANTHEMUM ASSORTED 15CM"/>
    <n v="6"/>
    <n v="38.799999999999997"/>
    <n v="232.8"/>
    <n v="23871.179999999997"/>
    <x v="15"/>
  </r>
  <r>
    <m/>
    <x v="201"/>
    <s v="Invoice"/>
    <s v="89083"/>
    <s v="BUILDERS WAREHOUSE:GEZINA NEW"/>
    <s v="AT ARGYRANTHEMUM ASSORTED 15CM"/>
    <n v="30"/>
    <n v="41.5"/>
    <n v="1245"/>
    <n v="25116.179999999997"/>
    <x v="15"/>
  </r>
  <r>
    <m/>
    <x v="201"/>
    <s v="Invoice"/>
    <s v="89087"/>
    <s v="BUILDERS WAREHOUSE:ZAMBEZI"/>
    <s v="AT ARGYRANTHEMUM ASSORTED 15CM"/>
    <n v="30"/>
    <n v="33.5"/>
    <n v="1005"/>
    <n v="26121.179999999997"/>
    <x v="15"/>
  </r>
  <r>
    <m/>
    <x v="201"/>
    <s v="Invoice"/>
    <s v="89092"/>
    <s v="BUILDERS WAREHOUSE:CHERRY LANE"/>
    <s v="AT ARGYRANTHEMUM ASSORTED 15CM"/>
    <n v="10"/>
    <n v="41.5"/>
    <n v="415"/>
    <n v="26536.179999999997"/>
    <x v="15"/>
  </r>
  <r>
    <m/>
    <x v="201"/>
    <s v="Invoice"/>
    <s v="89094"/>
    <s v="BUILDERS WAREHOUSE:CENTURION"/>
    <s v="AT ARGYRANTHEMUM ASSORTED 15CM"/>
    <n v="40"/>
    <n v="41.5"/>
    <n v="1660"/>
    <n v="28196.179999999997"/>
    <x v="15"/>
  </r>
  <r>
    <m/>
    <x v="203"/>
    <s v="Invoice"/>
    <s v="89124"/>
    <s v="BUILDERS WAREHOUSE:BEDFORDVIEW"/>
    <s v="AT ARGYRANTHEMUM ASSORTED 15CM"/>
    <n v="32"/>
    <n v="41.5"/>
    <n v="1328"/>
    <n v="29524.179999999997"/>
    <x v="15"/>
  </r>
  <r>
    <m/>
    <x v="203"/>
    <s v="Invoice"/>
    <s v="89125"/>
    <s v="BUILDERS WAREHOUSE:GREENSTONE"/>
    <s v="AT ARGYRANTHEMUM ASSORTED 15CM"/>
    <n v="32"/>
    <n v="41.5"/>
    <n v="1328"/>
    <n v="30852.179999999997"/>
    <x v="15"/>
  </r>
  <r>
    <m/>
    <x v="204"/>
    <s v="Invoice"/>
    <s v="89140"/>
    <s v="BUILDERS WAREHOUSE:EDENVALE"/>
    <s v="AT ARGYRANTHEMUM ASSORTED 15CM"/>
    <n v="32"/>
    <n v="41.5"/>
    <n v="1328"/>
    <n v="32180.179999999997"/>
    <x v="15"/>
  </r>
  <r>
    <m/>
    <x v="205"/>
    <s v="Invoice"/>
    <s v="89168"/>
    <s v="BUILDERS WAREHOUSE:RIVONIA"/>
    <s v="AT ARGYRANTHEMUM ASSORTED 15CM"/>
    <n v="40"/>
    <n v="41.5"/>
    <n v="1660"/>
    <n v="33840.179999999993"/>
    <x v="15"/>
  </r>
  <r>
    <m/>
    <x v="205"/>
    <s v="Invoice"/>
    <s v="89175"/>
    <s v="BUILDERS WAREHOUSE:CENTURION"/>
    <s v="AT ARGYRANTHEMUM ASSORTED 15CM"/>
    <n v="40"/>
    <n v="41.5"/>
    <n v="1660"/>
    <n v="35500.179999999993"/>
    <x v="15"/>
  </r>
  <r>
    <m/>
    <x v="206"/>
    <s v="Invoice"/>
    <s v="89200"/>
    <s v="BUILDERS WAREHOUSE:GREENSTONE"/>
    <s v="AT ARGYRANTHEMUM ASSORTED 15CM"/>
    <n v="16"/>
    <n v="41.5"/>
    <n v="664"/>
    <n v="36164.179999999993"/>
    <x v="15"/>
  </r>
  <r>
    <m/>
    <x v="207"/>
    <s v="Invoice"/>
    <s v="89209"/>
    <s v="BUILDERS WAREHOUSE:BOKSBURG (NEW)"/>
    <s v="AT ARGYRANTHEMUM ASSORTED 15CM"/>
    <n v="50"/>
    <n v="41.5"/>
    <n v="2075"/>
    <n v="38239.179999999993"/>
    <x v="15"/>
  </r>
  <r>
    <m/>
    <x v="207"/>
    <s v="Invoice"/>
    <s v="89213"/>
    <s v="BUILDERS WAREHOUSE:RIVONIA"/>
    <s v="AT ARGYRANTHEMUM ASSORTED 15CM"/>
    <n v="10"/>
    <n v="41.5"/>
    <n v="415"/>
    <n v="38654.179999999993"/>
    <x v="15"/>
  </r>
  <r>
    <m/>
    <x v="207"/>
    <s v="Invoice"/>
    <s v="89215"/>
    <s v="BUILDERS WAREHOUSE:EDENVALE"/>
    <s v="AT ARGYRANTHEMUM ASSORTED 15CM"/>
    <n v="20"/>
    <n v="41.5"/>
    <n v="830"/>
    <n v="39484.179999999993"/>
    <x v="15"/>
  </r>
  <r>
    <m/>
    <x v="29"/>
    <s v="Invoice"/>
    <s v="89237"/>
    <s v="BUILDERS WAREHOUSE:ERASMUS PARK"/>
    <s v="AT ARGYRANTHEMUM ASSORTED 15CM"/>
    <n v="40"/>
    <n v="41.5"/>
    <n v="1660"/>
    <n v="41144.179999999993"/>
    <x v="15"/>
  </r>
  <r>
    <m/>
    <x v="264"/>
    <s v="Invoice"/>
    <s v="89266"/>
    <s v="BUILDERS WAREHOUSE:GREENSTONE"/>
    <s v="AT ARGYRANTHEMUM ASSORTED 15CM"/>
    <n v="20"/>
    <n v="41.5"/>
    <n v="830"/>
    <n v="41974.179999999993"/>
    <x v="15"/>
  </r>
  <r>
    <m/>
    <x v="51"/>
    <s v="Invoice"/>
    <s v="89289"/>
    <s v="BUILDERS WAREHOUSE:RIVONIA"/>
    <s v="AT ARGYRANTHEMUM ASSORTED 15CM"/>
    <n v="10"/>
    <n v="41.5"/>
    <n v="415"/>
    <n v="42389.179999999993"/>
    <x v="15"/>
  </r>
  <r>
    <m/>
    <x v="78"/>
    <s v="Invoice"/>
    <s v="89331"/>
    <s v="BUILDERS WAREHOUSE:RIVONIA"/>
    <s v="AT ARGYRANTHEMUM ASSORTED 15CM"/>
    <n v="10"/>
    <n v="41.5"/>
    <n v="415"/>
    <n v="42804.179999999993"/>
    <x v="15"/>
  </r>
  <r>
    <m/>
    <x v="79"/>
    <s v="Invoice"/>
    <s v="89334"/>
    <s v="BUILDERS WAREHOUSE:ZAMBEZI"/>
    <s v="AT ARGYRANTHEMUM ASSORTED 15CM"/>
    <n v="40"/>
    <n v="33.5"/>
    <n v="1340"/>
    <n v="44144.179999999993"/>
    <x v="15"/>
  </r>
  <r>
    <m/>
    <x v="81"/>
    <s v="Invoice"/>
    <s v="89416"/>
    <s v="BUILDERS WAREHOUSE:FOURWAYS"/>
    <s v="AT ARGYRANTHEMUM ASSORTED 15CM"/>
    <n v="20"/>
    <n v="41.5"/>
    <n v="830"/>
    <n v="44974.179999999993"/>
    <x v="15"/>
  </r>
  <r>
    <m/>
    <x v="81"/>
    <s v="Invoice"/>
    <s v="89424"/>
    <s v="BUILDERS WAREHOUSE:EDENVALE"/>
    <s v="AT ARGYRANTHEMUM ASSORTED 15CM"/>
    <n v="20"/>
    <n v="41.5"/>
    <n v="830"/>
    <n v="45804.179999999993"/>
    <x v="15"/>
  </r>
  <r>
    <m/>
    <x v="81"/>
    <s v="Invoice"/>
    <s v="89426"/>
    <s v="BUILDERS WAREHOUSE:NEWMARKET"/>
    <s v="AT ARGYRANTHEMUM ASSORTED 15CM"/>
    <n v="34"/>
    <n v="41.5"/>
    <n v="1411"/>
    <n v="47215.179999999993"/>
    <x v="15"/>
  </r>
  <r>
    <m/>
    <x v="85"/>
    <s v="Invoice"/>
    <s v="89524"/>
    <s v="BUILDERS WAREHOUSE:RIVONIA"/>
    <s v="AT ARGYRANTHEMUM ASSORTED 15CM"/>
    <n v="32"/>
    <n v="41.5"/>
    <n v="1328"/>
    <n v="48543.179999999993"/>
    <x v="15"/>
  </r>
  <r>
    <m/>
    <x v="85"/>
    <s v="Invoice"/>
    <s v="89526"/>
    <s v="BUILDERS WAREHOUSE:SUNWARD PARK"/>
    <s v="AT ARGYRANTHEMUM ASSORTED 15CM"/>
    <n v="32"/>
    <n v="41.5"/>
    <n v="1328"/>
    <n v="49871.179999999993"/>
    <x v="15"/>
  </r>
  <r>
    <m/>
    <x v="85"/>
    <s v="Invoice"/>
    <s v="89528"/>
    <s v="BUILDERS WAREHOUSE:NEWMARKET"/>
    <s v="AT ARGYRANTHEMUM ASSORTED 15CM"/>
    <n v="32"/>
    <n v="41.5"/>
    <n v="1328"/>
    <n v="51199.179999999993"/>
    <x v="15"/>
  </r>
  <r>
    <m/>
    <x v="85"/>
    <s v="Invoice"/>
    <s v="89539"/>
    <s v="THYME SQUARE"/>
    <s v="AT ARGYRANTHEMUM ASSORTED 15CM"/>
    <n v="29"/>
    <n v="21.2"/>
    <n v="614.79999999999995"/>
    <n v="51813.979999999996"/>
    <x v="15"/>
  </r>
  <r>
    <m/>
    <x v="86"/>
    <s v="Invoice"/>
    <s v="89549"/>
    <s v="BUILDERS WAREHOUSE:GEZINA NEW"/>
    <s v="AT ARGYRANTHEMUM ASSORTED 15CM"/>
    <n v="15"/>
    <n v="41.5"/>
    <n v="622.5"/>
    <n v="52436.479999999996"/>
    <x v="15"/>
  </r>
  <r>
    <m/>
    <x v="42"/>
    <s v="Invoice"/>
    <s v="89618"/>
    <s v="BUILDERS WAREHOUSE:BOKSBURG (NEW)"/>
    <s v="AT ARGYRANTHEMUM ASSORTED 15CM"/>
    <n v="30"/>
    <n v="41.5"/>
    <n v="1245"/>
    <n v="53681.479999999996"/>
    <x v="15"/>
  </r>
  <r>
    <m/>
    <x v="55"/>
    <s v="Invoice"/>
    <s v="89645"/>
    <s v="BUILDERS WAREHOUSE:ZAMBEZI"/>
    <s v="AT ARGYRANTHEMUM ASSORTED 15CM"/>
    <n v="20"/>
    <n v="41.5"/>
    <n v="830"/>
    <n v="54511.479999999996"/>
    <x v="15"/>
  </r>
  <r>
    <m/>
    <x v="88"/>
    <s v="Invoice"/>
    <s v="89698"/>
    <s v="BUILDERS WAREHOUSE:NEWMARKET"/>
    <s v="AT ARGYRANTHEMUM ASSORTED 15CM"/>
    <n v="32"/>
    <n v="41.5"/>
    <n v="1328"/>
    <n v="55839.479999999996"/>
    <x v="15"/>
  </r>
  <r>
    <m/>
    <x v="56"/>
    <s v="Invoice"/>
    <s v="89682"/>
    <s v="BUILDERS WAREHOUSE:ERASMUS PARK"/>
    <s v="AT ARGYRANTHEMUM ASSORTED 15CM"/>
    <n v="20"/>
    <n v="41.5"/>
    <n v="830"/>
    <n v="56669.479999999996"/>
    <x v="15"/>
  </r>
  <r>
    <m/>
    <x v="59"/>
    <s v="Invoice"/>
    <s v="89772"/>
    <s v="BUILDERS WAREHOUSE:SILVERLAKES"/>
    <s v="AT ARGYRANTHEMUM ASSORTED 15CM"/>
    <n v="32"/>
    <n v="41.5"/>
    <n v="1328"/>
    <n v="57997.479999999996"/>
    <x v="15"/>
  </r>
  <r>
    <m/>
    <x v="43"/>
    <s v="Invoice"/>
    <s v="89966"/>
    <s v="BUILDERS WAREHOUSE:SUNWARD PARK"/>
    <s v="AT ARGYRANTHEMUM ASSORTED 15CM"/>
    <n v="36"/>
    <n v="41.5"/>
    <n v="1494"/>
    <n v="59491.479999999996"/>
    <x v="15"/>
  </r>
  <r>
    <m/>
    <x v="43"/>
    <s v="Invoice"/>
    <s v="89967"/>
    <s v="BUILDERS WAREHOUSE:EDENVALE"/>
    <s v="AT ARGYRANTHEMUM ASSORTED 15CM"/>
    <n v="30"/>
    <n v="41.5"/>
    <n v="1245"/>
    <n v="60736.479999999996"/>
    <x v="15"/>
  </r>
  <r>
    <m/>
    <x v="278"/>
    <s v="Invoice"/>
    <s v="89991"/>
    <s v="BUILDERS WAREHOUSE:CHERRY LANE"/>
    <s v="AT ARGYRANTHEMUM ASSORTED 15CM"/>
    <n v="20"/>
    <n v="41.5"/>
    <n v="830"/>
    <n v="61566.479999999996"/>
    <x v="15"/>
  </r>
  <r>
    <m/>
    <x v="11"/>
    <s v="Invoice"/>
    <s v="90034"/>
    <s v="BUILDERS WAREHOUSE:NEWMARKET"/>
    <s v="AT ARGYRANTHEMUM ASSORTED 15CM"/>
    <n v="32"/>
    <n v="41.5"/>
    <n v="1328"/>
    <n v="62894.479999999996"/>
    <x v="15"/>
  </r>
  <r>
    <m/>
    <x v="91"/>
    <s v="Invoice"/>
    <s v="90053"/>
    <s v="BUILDERS WAREHOUSE:CENTURION"/>
    <s v="AT ARGYRANTHEMUM ASSORTED 15CM"/>
    <n v="40"/>
    <n v="41.5"/>
    <n v="1660"/>
    <n v="64554.479999999996"/>
    <x v="15"/>
  </r>
  <r>
    <s v="Total for AT ARGYRANTHEMUM ASSORTED 15CM"/>
    <x v="0"/>
    <m/>
    <m/>
    <m/>
    <m/>
    <n v="1595"/>
    <m/>
    <n v="64554.479999999996"/>
    <m/>
    <x v="0"/>
  </r>
  <r>
    <s v="AT CARNATIONS 15CM"/>
    <x v="0"/>
    <m/>
    <m/>
    <m/>
    <m/>
    <m/>
    <m/>
    <m/>
    <m/>
    <x v="0"/>
  </r>
  <r>
    <m/>
    <x v="246"/>
    <s v="Invoice"/>
    <s v="87369"/>
    <s v="BUILDERS WAREHOUSE:KLERKSDORP"/>
    <s v="AT CARNATIONS 15CM"/>
    <n v="40"/>
    <n v="41.5"/>
    <n v="1660"/>
    <n v="1660"/>
    <x v="17"/>
  </r>
  <r>
    <m/>
    <x v="7"/>
    <s v="Invoice"/>
    <s v="87390"/>
    <s v="BUILDERS WAREHOUSE:BOKSBURG (NEW)"/>
    <s v="AT CARNATIONS 15CM"/>
    <n v="30"/>
    <n v="41.5"/>
    <n v="1245"/>
    <n v="2905"/>
    <x v="17"/>
  </r>
  <r>
    <m/>
    <x v="7"/>
    <s v="Invoice"/>
    <s v="87390"/>
    <s v="BUILDERS WAREHOUSE:BOKSBURG (NEW)"/>
    <s v="AT CARNATIONS 15CM"/>
    <n v="80"/>
    <n v="12.2"/>
    <n v="976"/>
    <n v="3881"/>
    <x v="17"/>
  </r>
  <r>
    <m/>
    <x v="134"/>
    <s v="Invoice"/>
    <s v="87410"/>
    <s v="BUILDERS WAREHOUSE:HARTEBEESPOORT"/>
    <s v="AT CARNATIONS 15CM"/>
    <n v="32"/>
    <n v="41.5"/>
    <n v="1328"/>
    <n v="5209"/>
    <x v="17"/>
  </r>
  <r>
    <m/>
    <x v="135"/>
    <s v="Invoice"/>
    <s v="87419"/>
    <s v="BUILDERS WAREHOUSE:CENTURION"/>
    <s v="AT CARNATIONS 15CM"/>
    <n v="40"/>
    <n v="41.5"/>
    <n v="1660"/>
    <n v="6869"/>
    <x v="17"/>
  </r>
  <r>
    <m/>
    <x v="135"/>
    <s v="Invoice"/>
    <s v="87421"/>
    <s v="BUILDERS WAREHOUSE:ZAMBEZI"/>
    <s v="AT CARNATIONS 15CM"/>
    <n v="30"/>
    <n v="41.5"/>
    <n v="1245"/>
    <n v="8114"/>
    <x v="17"/>
  </r>
  <r>
    <m/>
    <x v="135"/>
    <s v="Invoice"/>
    <s v="87427"/>
    <s v="BUILDERS WAREHOUSE:RUSTENBURG"/>
    <s v="AT CARNATIONS 15CM"/>
    <n v="40"/>
    <n v="41.5"/>
    <n v="1660"/>
    <n v="9774"/>
    <x v="17"/>
  </r>
  <r>
    <m/>
    <x v="141"/>
    <s v="Invoice"/>
    <s v="87517"/>
    <s v="BUILDERS WAREHOUSE:BEDFORDVIEW"/>
    <s v="AT CARNATIONS 15CM"/>
    <n v="32"/>
    <n v="41.5"/>
    <n v="1328"/>
    <n v="11102"/>
    <x v="17"/>
  </r>
  <r>
    <m/>
    <x v="143"/>
    <s v="Invoice"/>
    <s v="87143"/>
    <s v="BUILDERS WAREHOUSE:ZAMBEZI"/>
    <s v="AT CARNATIONS 15CM"/>
    <n v="30"/>
    <n v="41.5"/>
    <n v="1245"/>
    <n v="12347"/>
    <x v="17"/>
  </r>
  <r>
    <m/>
    <x v="143"/>
    <s v="Invoice"/>
    <s v="87541"/>
    <s v="BUILDERS WAREHOUSE:CHERRY LANE"/>
    <s v="AT CARNATIONS 15CM"/>
    <n v="10"/>
    <n v="41.5"/>
    <n v="415"/>
    <n v="12762"/>
    <x v="17"/>
  </r>
  <r>
    <m/>
    <x v="145"/>
    <s v="Invoice"/>
    <s v="87570"/>
    <s v="BUILDERS WAREHOUSE:EDENVALE"/>
    <s v="AT CARNATIONS 15CM"/>
    <n v="30"/>
    <n v="41.5"/>
    <n v="1245"/>
    <n v="14007"/>
    <x v="17"/>
  </r>
  <r>
    <m/>
    <x v="146"/>
    <s v="Invoice"/>
    <s v="87580"/>
    <s v="BUILDERS WAREHOUSE:GEZINA NEW"/>
    <s v="AT CARNATIONS 15CM"/>
    <n v="30"/>
    <n v="41.5"/>
    <n v="1245"/>
    <n v="15252"/>
    <x v="17"/>
  </r>
  <r>
    <m/>
    <x v="146"/>
    <s v="Invoice"/>
    <s v="87581"/>
    <s v="BUILDERS WAREHOUSE:WOODLANDS"/>
    <s v="AT CARNATIONS 15CM"/>
    <n v="32"/>
    <n v="41.5"/>
    <n v="1328"/>
    <n v="16580"/>
    <x v="17"/>
  </r>
  <r>
    <m/>
    <x v="146"/>
    <s v="Invoice"/>
    <s v="87584"/>
    <s v="BUILDERS WAREHOUSE:LYNNWOOD"/>
    <s v="AT CARNATIONS 15CM"/>
    <n v="32"/>
    <n v="41.5"/>
    <n v="1328"/>
    <n v="17908"/>
    <x v="17"/>
  </r>
  <r>
    <m/>
    <x v="146"/>
    <s v="Invoice"/>
    <s v="87585"/>
    <s v="BUILDERS WAREHOUSE:NEWMARKET"/>
    <s v="AT CARNATIONS 15CM"/>
    <n v="40"/>
    <n v="41.5"/>
    <n v="1660"/>
    <n v="19568"/>
    <x v="17"/>
  </r>
  <r>
    <m/>
    <x v="146"/>
    <s v="Invoice"/>
    <s v="87586"/>
    <s v="BUILDERS WAREHOUSE:RASLOUW"/>
    <s v="AT CARNATIONS 15CM"/>
    <n v="32"/>
    <n v="41.5"/>
    <n v="1328"/>
    <n v="20896"/>
    <x v="17"/>
  </r>
  <r>
    <m/>
    <x v="146"/>
    <s v="Invoice"/>
    <s v="87588"/>
    <s v="BUILDERS WAREHOUSE:WONDER PARK"/>
    <s v="AT CARNATIONS 15CM"/>
    <n v="20"/>
    <n v="41.5"/>
    <n v="830"/>
    <n v="21726"/>
    <x v="17"/>
  </r>
  <r>
    <m/>
    <x v="146"/>
    <s v="Invoice"/>
    <s v="87589"/>
    <s v="BUILDERS WAREHOUSE:KLERKSDORP"/>
    <s v="AT CARNATIONS 15CM"/>
    <n v="16"/>
    <n v="41.5"/>
    <n v="664"/>
    <n v="22390"/>
    <x v="17"/>
  </r>
  <r>
    <m/>
    <x v="147"/>
    <s v="Invoice"/>
    <s v="87627"/>
    <s v="BUILDERS WAREHOUSE:EMALALHENI"/>
    <s v="AT CARNATIONS 15CM"/>
    <n v="30"/>
    <n v="41.5"/>
    <n v="1245"/>
    <n v="23635"/>
    <x v="17"/>
  </r>
  <r>
    <m/>
    <x v="150"/>
    <s v="Invoice"/>
    <s v="87637"/>
    <s v="BUILDERS WAREHOUSE:GLEN EAGLES"/>
    <s v="AT CARNATIONS 15CM"/>
    <n v="60"/>
    <n v="41.5"/>
    <n v="2490"/>
    <n v="26125"/>
    <x v="17"/>
  </r>
  <r>
    <m/>
    <x v="150"/>
    <s v="Invoice"/>
    <s v="87654"/>
    <s v="SPAR NORTH RAND DC:QUEENSWOOD"/>
    <s v="AT CARNATIONS 15CM"/>
    <n v="16"/>
    <n v="30"/>
    <n v="480"/>
    <n v="26605"/>
    <x v="17"/>
  </r>
  <r>
    <m/>
    <x v="151"/>
    <s v="Invoice"/>
    <s v="87659"/>
    <s v="BUILDERS WAREHOUSE:GREENSTONE"/>
    <s v="AT CARNATIONS 15CM"/>
    <n v="40"/>
    <n v="41.5"/>
    <n v="1660"/>
    <n v="28265"/>
    <x v="17"/>
  </r>
  <r>
    <m/>
    <x v="154"/>
    <s v="Invoice"/>
    <s v="87705"/>
    <s v="BUILDERS WAREHOUSE:KEMPTON PARK"/>
    <s v="AT CARNATIONS 15CM"/>
    <n v="40"/>
    <n v="41.5"/>
    <n v="1660"/>
    <n v="29925"/>
    <x v="17"/>
  </r>
  <r>
    <m/>
    <x v="155"/>
    <s v="Invoice"/>
    <s v="87713"/>
    <s v="BUILDERS WAREHOUSE:NEWMARKET"/>
    <s v="AT CARNATIONS 15CM"/>
    <n v="24"/>
    <n v="31.85"/>
    <n v="764.4"/>
    <n v="30689.4"/>
    <x v="17"/>
  </r>
  <r>
    <m/>
    <x v="159"/>
    <s v="Invoice"/>
    <s v="87784"/>
    <s v="BUILDERS WAREHOUSE:SECUNDA"/>
    <s v="AT CARNATIONS 15CM"/>
    <n v="16"/>
    <n v="41.5"/>
    <n v="664"/>
    <n v="31353.4"/>
    <x v="17"/>
  </r>
  <r>
    <m/>
    <x v="164"/>
    <s v="Invoice"/>
    <s v="87843"/>
    <s v="BUILDERS WAREHOUSE:EDENVALE"/>
    <s v="AT CARNATIONS 15CM"/>
    <n v="10"/>
    <n v="41.5"/>
    <n v="415"/>
    <n v="31768.400000000001"/>
    <x v="17"/>
  </r>
  <r>
    <m/>
    <x v="168"/>
    <s v="Invoice"/>
    <s v="87923"/>
    <s v="BUILDERS WAREHOUSE:CHERRY LANE"/>
    <s v="AT CARNATIONS 15CM"/>
    <n v="16"/>
    <n v="12.8"/>
    <n v="204.8"/>
    <n v="31973.200000000001"/>
    <x v="17"/>
  </r>
  <r>
    <m/>
    <x v="172"/>
    <s v="Invoice"/>
    <s v="87978"/>
    <s v="BUILDERS WAREHOUSE:GEZINA NEW"/>
    <s v="AT CARNATIONS 15CM"/>
    <n v="16"/>
    <n v="41.5"/>
    <n v="664"/>
    <n v="32637.200000000001"/>
    <x v="17"/>
  </r>
  <r>
    <m/>
    <x v="172"/>
    <s v="Invoice"/>
    <s v="87981"/>
    <s v="BUILDERS WAREHOUSE:WONDER PARK"/>
    <s v="AT CARNATIONS 15CM"/>
    <n v="16"/>
    <n v="41.5"/>
    <n v="664"/>
    <n v="33301.199999999997"/>
    <x v="17"/>
  </r>
  <r>
    <m/>
    <x v="176"/>
    <s v="Invoice"/>
    <s v="88121"/>
    <s v="THYME SQUARE"/>
    <s v="AT CARNATIONS 15CM"/>
    <n v="15"/>
    <n v="38.799999999999997"/>
    <n v="582"/>
    <n v="33883.199999999997"/>
    <x v="17"/>
  </r>
  <r>
    <m/>
    <x v="179"/>
    <s v="Invoice"/>
    <s v="88214"/>
    <s v="BUILDERS WAREHOUSE:GREENSTONE"/>
    <s v="AT CARNATIONS 15CM"/>
    <n v="48"/>
    <n v="41.5"/>
    <n v="1992"/>
    <n v="35875.199999999997"/>
    <x v="17"/>
  </r>
  <r>
    <m/>
    <x v="180"/>
    <s v="Invoice"/>
    <s v="88258"/>
    <s v="PRETTY GARDENS"/>
    <s v="AT CARNATIONS 15CM"/>
    <n v="16"/>
    <n v="40.99"/>
    <n v="655.84"/>
    <n v="36531.039999999994"/>
    <x v="17"/>
  </r>
  <r>
    <m/>
    <x v="180"/>
    <s v="Invoice"/>
    <s v="88260"/>
    <s v="ROSES FOR U t/a URTH"/>
    <s v="AT CARNATIONS 15CM"/>
    <n v="16"/>
    <n v="40.99"/>
    <n v="655.84"/>
    <n v="37186.87999999999"/>
    <x v="17"/>
  </r>
  <r>
    <m/>
    <x v="196"/>
    <s v="Invoice"/>
    <s v="88813"/>
    <s v="BUILDERS WAREHOUSE:EDENVALE"/>
    <s v="AT CARNATIONS 15CM"/>
    <n v="80"/>
    <n v="12.8"/>
    <n v="1024"/>
    <n v="38210.87999999999"/>
    <x v="17"/>
  </r>
  <r>
    <m/>
    <x v="207"/>
    <s v="Invoice"/>
    <s v="89211"/>
    <s v="BUILDERS WAREHOUSE:CARNIVAL MALL"/>
    <s v="AT CARNATIONS 15CM"/>
    <n v="32"/>
    <n v="41.5"/>
    <n v="1328"/>
    <n v="39538.87999999999"/>
    <x v="17"/>
  </r>
  <r>
    <s v="Total for AT CARNATIONS 15CM"/>
    <x v="0"/>
    <m/>
    <m/>
    <m/>
    <m/>
    <n v="1087"/>
    <m/>
    <n v="39538.87999999999"/>
    <m/>
    <x v="0"/>
  </r>
  <r>
    <s v="CALIBRACHOA 15CM"/>
    <x v="0"/>
    <m/>
    <m/>
    <m/>
    <m/>
    <m/>
    <m/>
    <m/>
    <m/>
    <x v="0"/>
  </r>
  <r>
    <m/>
    <x v="279"/>
    <s v="Invoice"/>
    <s v="86057"/>
    <s v="MONTROSE NURSERY"/>
    <s v="CALIBRACHOA 15CM"/>
    <n v="15"/>
    <n v="40.99"/>
    <n v="614.85"/>
    <n v="614.85"/>
    <x v="18"/>
  </r>
  <r>
    <m/>
    <x v="225"/>
    <s v="Invoice"/>
    <s v="86136"/>
    <s v="ROSES FOR U t/a URTH"/>
    <s v="CALIBRACHOA 15CM"/>
    <n v="10"/>
    <n v="38.4"/>
    <n v="384"/>
    <n v="998.85"/>
    <x v="18"/>
  </r>
  <r>
    <m/>
    <x v="45"/>
    <s v="Invoice"/>
    <s v="86133"/>
    <s v="RIVERSIDE MICA"/>
    <s v="CALIBRACHOA 15CM"/>
    <n v="12"/>
    <n v="44.4"/>
    <n v="532.79999999999995"/>
    <n v="1531.65"/>
    <x v="18"/>
  </r>
  <r>
    <m/>
    <x v="109"/>
    <s v="Invoice"/>
    <s v="86740"/>
    <s v="MONTANA GARDEN PAVILION"/>
    <s v="CALIBRACHOA 15CM"/>
    <n v="16"/>
    <n v="40.99"/>
    <n v="655.84"/>
    <n v="2187.4900000000002"/>
    <x v="18"/>
  </r>
  <r>
    <m/>
    <x v="298"/>
    <s v="Invoice"/>
    <s v="86785"/>
    <s v="ROSES FOR U t/a URTH"/>
    <s v="CALIBRACHOA 15CM"/>
    <n v="16"/>
    <n v="41.5"/>
    <n v="664"/>
    <n v="2851.4900000000002"/>
    <x v="18"/>
  </r>
  <r>
    <m/>
    <x v="239"/>
    <s v="Invoice"/>
    <s v="86862"/>
    <s v="PRETTY GARDENS"/>
    <s v="CALIBRACHOA 15CM"/>
    <n v="32"/>
    <n v="41.5"/>
    <n v="1328"/>
    <n v="4179.49"/>
    <x v="18"/>
  </r>
  <r>
    <m/>
    <x v="244"/>
    <s v="Invoice"/>
    <s v="87069"/>
    <s v="PLANT FACTORY"/>
    <s v="CALIBRACHOA 15CM"/>
    <n v="16"/>
    <n v="41.5"/>
    <n v="664"/>
    <n v="4843.49"/>
    <x v="18"/>
  </r>
  <r>
    <m/>
    <x v="119"/>
    <s v="Invoice"/>
    <s v="87080"/>
    <s v="HABITITNAK/KEENGRO"/>
    <s v="CALIBRACHOA 15CM"/>
    <n v="60"/>
    <n v="40.99"/>
    <n v="2459.4"/>
    <n v="7302.8899999999994"/>
    <x v="18"/>
  </r>
  <r>
    <m/>
    <x v="6"/>
    <s v="Invoice"/>
    <s v="87097"/>
    <s v="LITTLE AUSTRIA"/>
    <s v="CALIBRACHOA 15CM"/>
    <n v="30"/>
    <n v="41.5"/>
    <n v="1245"/>
    <n v="8547.89"/>
    <x v="18"/>
  </r>
  <r>
    <m/>
    <x v="47"/>
    <s v="Invoice"/>
    <s v="87183"/>
    <s v="LITTLE AUSTRIA"/>
    <s v="CALIBRACHOA 15CM"/>
    <n v="30"/>
    <n v="41.5"/>
    <n v="1245"/>
    <n v="9792.89"/>
    <x v="18"/>
  </r>
  <r>
    <m/>
    <x v="7"/>
    <s v="Invoice"/>
    <s v="87400"/>
    <s v="FOUR SEASONS"/>
    <s v="CALIBRACHOA 15CM - R10.00 DISCOUNT!"/>
    <n v="37"/>
    <n v="30.99"/>
    <n v="1146.6300000000001"/>
    <n v="10939.52"/>
    <x v="18"/>
  </r>
  <r>
    <m/>
    <x v="146"/>
    <s v="Invoice"/>
    <s v="87618"/>
    <s v="ROSES FOR U t/a URTH"/>
    <s v="CALIBRACHOA 15CM"/>
    <n v="10"/>
    <n v="41.5"/>
    <n v="415"/>
    <n v="11354.52"/>
    <x v="18"/>
  </r>
  <r>
    <m/>
    <x v="164"/>
    <s v="Invoice"/>
    <s v="87851"/>
    <s v="ROSES FOR U t/a URTH"/>
    <s v="CALIBRACHOA 15CM"/>
    <n v="6"/>
    <n v="64.989999999999995"/>
    <n v="389.94"/>
    <n v="11744.460000000001"/>
    <x v="18"/>
  </r>
  <r>
    <m/>
    <x v="170"/>
    <s v="Invoice"/>
    <s v="87956"/>
    <s v="HABITITNAK/KEENGRO"/>
    <s v="CALIBRACHOA 15CM"/>
    <n v="17"/>
    <n v="35"/>
    <n v="595"/>
    <n v="12339.460000000001"/>
    <x v="18"/>
  </r>
  <r>
    <m/>
    <x v="170"/>
    <s v="Invoice"/>
    <s v="87966"/>
    <s v="LITTLE AUSTRIA"/>
    <s v="CALIBRACHOA 15CM"/>
    <n v="16"/>
    <n v="40.99"/>
    <n v="655.84"/>
    <n v="12995.300000000001"/>
    <x v="18"/>
  </r>
  <r>
    <m/>
    <x v="174"/>
    <s v="Invoice"/>
    <s v="88041"/>
    <s v="ECKARDS GARDEN PAVILION"/>
    <s v="CALIBRACHOA 15CM"/>
    <n v="28"/>
    <n v="41"/>
    <n v="1148"/>
    <n v="14143.300000000001"/>
    <x v="18"/>
  </r>
  <r>
    <m/>
    <x v="174"/>
    <s v="Invoice"/>
    <s v=""/>
    <s v="PLANT FACTORY"/>
    <s v="CALIBRACHOA 15CM"/>
    <n v="16"/>
    <n v="40.99"/>
    <n v="655.84"/>
    <n v="14799.140000000001"/>
    <x v="18"/>
  </r>
  <r>
    <m/>
    <x v="174"/>
    <s v="Invoice"/>
    <s v="88061"/>
    <s v="ROSES FOR U t/a URTH"/>
    <s v="CALIBRACHOA 15CM"/>
    <n v="10"/>
    <n v="40.99"/>
    <n v="409.9"/>
    <n v="15209.04"/>
    <x v="18"/>
  </r>
  <r>
    <m/>
    <x v="252"/>
    <s v="Invoice"/>
    <s v="88113"/>
    <s v="RIVERSIDE MICA"/>
    <s v="CALIBRACHOA 15CM"/>
    <n v="60"/>
    <n v="44.4"/>
    <n v="2664"/>
    <n v="17873.04"/>
    <x v="18"/>
  </r>
  <r>
    <m/>
    <x v="176"/>
    <s v="Invoice"/>
    <s v="88121"/>
    <s v="THYME SQUARE"/>
    <s v="CALIBRACHOA 15CM"/>
    <n v="15"/>
    <n v="38.799999999999997"/>
    <n v="582"/>
    <n v="18455.04"/>
    <x v="18"/>
  </r>
  <r>
    <m/>
    <x v="176"/>
    <s v="Invoice"/>
    <s v="88138"/>
    <s v="LITTLE AUSTRIA"/>
    <s v="CALIBRACHOA 15CM"/>
    <n v="25"/>
    <n v="40.99"/>
    <n v="1024.75"/>
    <n v="19479.79"/>
    <x v="18"/>
  </r>
  <r>
    <m/>
    <x v="180"/>
    <s v="Invoice"/>
    <s v="88260"/>
    <s v="ROSES FOR U t/a URTH"/>
    <s v="CALIBRACHOA 15CM"/>
    <n v="16"/>
    <n v="40.99"/>
    <n v="655.84"/>
    <n v="20135.63"/>
    <x v="18"/>
  </r>
  <r>
    <m/>
    <x v="183"/>
    <s v="Invoice"/>
    <s v="88315"/>
    <s v="ECKARDS GARDEN PAVILION"/>
    <s v="CALIBRACHOA 15CM"/>
    <n v="35"/>
    <n v="40.99"/>
    <n v="1434.65"/>
    <n v="21570.280000000002"/>
    <x v="18"/>
  </r>
  <r>
    <m/>
    <x v="184"/>
    <s v="Invoice"/>
    <s v="88355"/>
    <s v="ROSES FOR U t/a URTH"/>
    <s v="CALIBRACHOA 15CM"/>
    <n v="20"/>
    <n v="40.99"/>
    <n v="819.8"/>
    <n v="22390.080000000002"/>
    <x v="18"/>
  </r>
  <r>
    <m/>
    <x v="185"/>
    <s v="Invoice"/>
    <s v="88341"/>
    <s v="THYME SQUARE"/>
    <s v="CALIBRACHOA 15CM"/>
    <n v="10"/>
    <n v="29.3"/>
    <n v="293"/>
    <n v="22683.08"/>
    <x v="18"/>
  </r>
  <r>
    <m/>
    <x v="218"/>
    <s v="Invoice"/>
    <s v="88575"/>
    <s v="ROSES FOR U t/a URTH"/>
    <s v="CALIBRACHOA 15CM"/>
    <n v="10"/>
    <n v="40.99"/>
    <n v="409.9"/>
    <n v="23092.980000000003"/>
    <x v="18"/>
  </r>
  <r>
    <m/>
    <x v="196"/>
    <s v="Invoice"/>
    <s v="88833"/>
    <s v="PLANT FACTORY"/>
    <s v="CALIBRACHOA 15CM"/>
    <n v="10"/>
    <n v="40.99"/>
    <n v="409.9"/>
    <n v="23502.880000000005"/>
    <x v="18"/>
  </r>
  <r>
    <m/>
    <x v="197"/>
    <s v="Invoice"/>
    <s v="88943"/>
    <s v="ROSES FOR U t/a URTH"/>
    <s v="CALIBRACHOA 15CM"/>
    <n v="20"/>
    <n v="40.99"/>
    <n v="819.8"/>
    <n v="24322.680000000004"/>
    <x v="18"/>
  </r>
  <r>
    <m/>
    <x v="261"/>
    <s v="Invoice"/>
    <s v="88968"/>
    <s v="LITTLE AUSTRIA"/>
    <s v="CALIBRACHOA 15CM"/>
    <n v="15"/>
    <n v="21.2"/>
    <n v="318"/>
    <n v="24640.680000000004"/>
    <x v="18"/>
  </r>
  <r>
    <m/>
    <x v="42"/>
    <s v="Invoice"/>
    <s v="89612"/>
    <s v="NATURA GARDEN CENTRE"/>
    <s v="CALIBRACHOA 15CM"/>
    <n v="65"/>
    <n v="40.99"/>
    <n v="2664.35"/>
    <n v="27305.030000000002"/>
    <x v="18"/>
  </r>
  <r>
    <m/>
    <x v="66"/>
    <s v="Invoice"/>
    <s v="90359"/>
    <s v="FLORICULTURE WHOLESALE GROWERS"/>
    <s v="CALIBRACHOA 15CM"/>
    <n v="20"/>
    <n v="40.99"/>
    <n v="819.8"/>
    <n v="28124.83"/>
    <x v="18"/>
  </r>
  <r>
    <s v="Total for CALIBRACHOA 15CM"/>
    <x v="0"/>
    <m/>
    <m/>
    <m/>
    <m/>
    <n v="698"/>
    <m/>
    <n v="28124.83"/>
    <m/>
    <x v="0"/>
  </r>
  <r>
    <s v="CALIBRACHOA 15CM ASS"/>
    <x v="0"/>
    <m/>
    <m/>
    <m/>
    <m/>
    <m/>
    <m/>
    <m/>
    <m/>
    <x v="0"/>
  </r>
  <r>
    <m/>
    <x v="81"/>
    <s v="Invoice"/>
    <s v="89418"/>
    <s v="FOUR SEASONS"/>
    <s v="CALIBRACHOA 15CM ASS"/>
    <n v="18"/>
    <n v="40.99"/>
    <n v="737.82"/>
    <n v="737.82"/>
    <x v="18"/>
  </r>
  <r>
    <m/>
    <x v="81"/>
    <s v="Invoice"/>
    <s v="89411"/>
    <s v="ROSES FOR U t/a URTH"/>
    <s v="CALIBRACHOA 15CM ASS"/>
    <n v="20"/>
    <n v="40.99"/>
    <n v="819.8"/>
    <n v="1557.62"/>
    <x v="18"/>
  </r>
  <r>
    <m/>
    <x v="81"/>
    <s v="Invoice"/>
    <s v="89453"/>
    <s v="PLANT FACTORY"/>
    <s v="CALIBRACHOA 15CM ASS"/>
    <n v="16"/>
    <n v="40.99"/>
    <n v="655.84"/>
    <n v="2213.46"/>
    <x v="18"/>
  </r>
  <r>
    <m/>
    <x v="87"/>
    <s v="Invoice"/>
    <s v="89625"/>
    <s v="ROSES FOR U t/a URTH"/>
    <s v="CALIBRACHOA 15CM ASS"/>
    <n v="15"/>
    <n v="40.99"/>
    <n v="614.85"/>
    <n v="2828.31"/>
    <x v="18"/>
  </r>
  <r>
    <s v="Total for CALIBRACHOA 15CM ASS"/>
    <x v="0"/>
    <m/>
    <m/>
    <m/>
    <m/>
    <n v="69"/>
    <m/>
    <n v="2828.31"/>
    <m/>
    <x v="0"/>
  </r>
  <r>
    <s v="CALIBRACHOA CABARET GOOD NIGHT KISS 15CM"/>
    <x v="0"/>
    <m/>
    <m/>
    <m/>
    <m/>
    <m/>
    <m/>
    <m/>
    <m/>
    <x v="0"/>
  </r>
  <r>
    <m/>
    <x v="26"/>
    <s v="Invoice"/>
    <s v="87254"/>
    <s v="STODELS NURSERIES:BRYANSTON"/>
    <s v="26882598 - PERENNIAL CALIBRACHOA CABARET GOOD NIGHT KISS 15CM"/>
    <n v="5"/>
    <n v="40.99"/>
    <n v="204.95"/>
    <n v="204.95"/>
    <x v="18"/>
  </r>
  <r>
    <s v="Total for CALIBRACHOA CABARET GOOD NIGHT KISS 15CM"/>
    <x v="0"/>
    <m/>
    <m/>
    <m/>
    <m/>
    <n v="5"/>
    <m/>
    <n v="204.95"/>
    <m/>
    <x v="0"/>
  </r>
  <r>
    <s v="CALIBRACHOA CABARET MIDNIGHT KISS 15CM"/>
    <x v="0"/>
    <m/>
    <m/>
    <m/>
    <m/>
    <m/>
    <m/>
    <m/>
    <m/>
    <x v="0"/>
  </r>
  <r>
    <m/>
    <x v="26"/>
    <s v="Invoice"/>
    <s v="87254"/>
    <s v="STODELS NURSERIES:BRYANSTON"/>
    <s v="26882598 - PERENNIAL_x000a_CALIBRACHOA CABARET MIDNIGHT KISS 15CM"/>
    <n v="5"/>
    <n v="40.99"/>
    <n v="204.95"/>
    <n v="204.95"/>
    <x v="18"/>
  </r>
  <r>
    <s v="Total for CALIBRACHOA CABARET MIDNIGHT KISS 15CM"/>
    <x v="0"/>
    <m/>
    <m/>
    <m/>
    <m/>
    <n v="5"/>
    <m/>
    <n v="204.95"/>
    <m/>
    <x v="0"/>
  </r>
  <r>
    <s v="CALIBRACHOA CABARET WHITE 15CM"/>
    <x v="0"/>
    <m/>
    <m/>
    <m/>
    <m/>
    <m/>
    <m/>
    <m/>
    <m/>
    <x v="0"/>
  </r>
  <r>
    <m/>
    <x v="61"/>
    <s v="Invoice"/>
    <s v="90207"/>
    <s v="STODELS NURSERIES:BRYANSTON"/>
    <s v="26882598 - PERENNIAL CALIBRACHOA CABARET 15CM (MALANSEUNS SHOW SPECIAL)"/>
    <n v="10"/>
    <n v="29"/>
    <n v="290"/>
    <n v="290"/>
    <x v="18"/>
  </r>
  <r>
    <s v="Total for CALIBRACHOA CABARET WHITE 15CM"/>
    <x v="0"/>
    <m/>
    <m/>
    <m/>
    <m/>
    <n v="10"/>
    <m/>
    <n v="290"/>
    <m/>
    <x v="0"/>
  </r>
  <r>
    <s v="CALIBRACHOA COLIBRI MALIBU PINK 15CM"/>
    <x v="0"/>
    <m/>
    <m/>
    <m/>
    <m/>
    <m/>
    <m/>
    <m/>
    <m/>
    <x v="0"/>
  </r>
  <r>
    <m/>
    <x v="224"/>
    <s v="Invoice"/>
    <s v="86058"/>
    <s v="STODELS NURSERIES:FERNDALE"/>
    <s v="26882598 - PERENNIAL CALIBRACHOA COLIBRI MALIBU PINK"/>
    <n v="12"/>
    <n v="40.99"/>
    <n v="491.88"/>
    <n v="491.88"/>
    <x v="18"/>
  </r>
  <r>
    <s v="Total for CALIBRACHOA COLIBRI MALIBU PINK 15CM"/>
    <x v="0"/>
    <m/>
    <m/>
    <m/>
    <m/>
    <n v="12"/>
    <m/>
    <n v="491.88"/>
    <m/>
    <x v="0"/>
  </r>
  <r>
    <s v="CALIBRACHOA COLIBRI PINK BLING 15CM"/>
    <x v="0"/>
    <m/>
    <m/>
    <m/>
    <m/>
    <m/>
    <m/>
    <m/>
    <m/>
    <x v="0"/>
  </r>
  <r>
    <m/>
    <x v="297"/>
    <s v="Invoice"/>
    <s v="86197"/>
    <s v="STODELS NURSERIES:BRYANSTON"/>
    <s v="26882598 - PERENNIAL CALIBRACHOA COLIBRI PINK BLING 15CM"/>
    <n v="20"/>
    <n v="40.99"/>
    <n v="819.8"/>
    <n v="819.8"/>
    <x v="18"/>
  </r>
  <r>
    <m/>
    <x v="26"/>
    <s v="Invoice"/>
    <s v="87254"/>
    <s v="STODELS NURSERIES:BRYANSTON"/>
    <s v="26882598 - PERENNIAL CALIBRACHOA COLIBRI PINK BLING 15CM"/>
    <n v="5"/>
    <n v="40.99"/>
    <n v="204.95"/>
    <n v="1024.75"/>
    <x v="18"/>
  </r>
  <r>
    <m/>
    <x v="245"/>
    <s v="Invoice"/>
    <s v="87321"/>
    <s v="STODELS NURSERIES:BRYANSTON"/>
    <s v="26882598 - PERENNIAL CALIBRACHOA COLIBRI PINK BLING 15CM"/>
    <n v="5"/>
    <n v="40.99"/>
    <n v="204.95"/>
    <n v="1229.7"/>
    <x v="18"/>
  </r>
  <r>
    <s v="Total for CALIBRACHOA COLIBRI PINK BLING 15CM"/>
    <x v="0"/>
    <m/>
    <m/>
    <m/>
    <m/>
    <n v="30"/>
    <m/>
    <n v="1229.7"/>
    <m/>
    <x v="0"/>
  </r>
  <r>
    <s v="CALIBRACHOA EYECONIC CHERRY BLOSSOM 15CM"/>
    <x v="0"/>
    <m/>
    <m/>
    <m/>
    <m/>
    <m/>
    <m/>
    <m/>
    <m/>
    <x v="0"/>
  </r>
  <r>
    <m/>
    <x v="224"/>
    <s v="Invoice"/>
    <s v="86058"/>
    <s v="STODELS NURSERIES:FERNDALE"/>
    <s v="26882598 - PERENNIAL CALIBRACHOA CALIBRACHOA EYECONIC CHERRY BLOSSOM 15CM"/>
    <n v="12"/>
    <n v="40.99"/>
    <n v="491.88"/>
    <n v="491.88"/>
    <x v="18"/>
  </r>
  <r>
    <s v="Total for CALIBRACHOA EYECONIC CHERRY BLOSSOM 15CM"/>
    <x v="0"/>
    <m/>
    <m/>
    <m/>
    <m/>
    <n v="12"/>
    <m/>
    <n v="491.88"/>
    <m/>
    <x v="0"/>
  </r>
  <r>
    <s v="CALIBRACHOA EYECONIC PURPLE 15CM"/>
    <x v="0"/>
    <m/>
    <m/>
    <m/>
    <m/>
    <m/>
    <m/>
    <m/>
    <m/>
    <x v="0"/>
  </r>
  <r>
    <m/>
    <x v="26"/>
    <s v="Invoice"/>
    <s v="87254"/>
    <s v="STODELS NURSERIES:BRYANSTON"/>
    <s v="26882598 - PERENNIAL CALIBRACHOA EYECONIC PURPLE 15CM"/>
    <n v="5"/>
    <n v="40.99"/>
    <n v="204.95"/>
    <n v="204.95"/>
    <x v="18"/>
  </r>
  <r>
    <s v="Total for CALIBRACHOA EYECONIC PURPLE 15CM"/>
    <x v="0"/>
    <m/>
    <m/>
    <m/>
    <m/>
    <n v="5"/>
    <m/>
    <n v="204.95"/>
    <m/>
    <x v="0"/>
  </r>
  <r>
    <s v="CARNATION 15CM"/>
    <x v="0"/>
    <m/>
    <m/>
    <m/>
    <m/>
    <m/>
    <m/>
    <m/>
    <m/>
    <x v="0"/>
  </r>
  <r>
    <m/>
    <x v="7"/>
    <s v="Invoice"/>
    <s v="87399"/>
    <s v="THYME SQUARE"/>
    <s v="CARNATION ASSORTED 15CM"/>
    <n v="30"/>
    <n v="38.75"/>
    <n v="1162.5"/>
    <n v="1162.5"/>
    <x v="17"/>
  </r>
  <r>
    <m/>
    <x v="137"/>
    <s v="Invoice"/>
    <s v="87481"/>
    <s v="ROSES FOR U t/a URTH"/>
    <s v="CARNATION ASSORTED 15CM"/>
    <n v="18"/>
    <n v="41.5"/>
    <n v="747"/>
    <n v="1909.5"/>
    <x v="17"/>
  </r>
  <r>
    <s v="Total for CARNATION 15CM"/>
    <x v="0"/>
    <m/>
    <m/>
    <m/>
    <m/>
    <n v="48"/>
    <m/>
    <n v="1909.5"/>
    <m/>
    <x v="0"/>
  </r>
  <r>
    <s v="CARNATION OSCAR WHITE AND RED 15CM"/>
    <x v="0"/>
    <m/>
    <m/>
    <m/>
    <m/>
    <m/>
    <m/>
    <m/>
    <m/>
    <x v="0"/>
  </r>
  <r>
    <m/>
    <x v="159"/>
    <s v="Invoice"/>
    <s v="87756"/>
    <s v="STODELS NURSERIES:FERNDALE"/>
    <s v="26189192 - PERENNIAL CARNATION OSCAR WHITE AND RED 15CM"/>
    <n v="9"/>
    <n v="40.99"/>
    <n v="368.91"/>
    <n v="368.91"/>
    <x v="17"/>
  </r>
  <r>
    <s v="Total for CARNATION OSCAR WHITE AND RED 15CM"/>
    <x v="0"/>
    <m/>
    <m/>
    <m/>
    <m/>
    <n v="9"/>
    <m/>
    <n v="368.91"/>
    <m/>
    <x v="0"/>
  </r>
  <r>
    <s v="FUCHSIA BELLA SOPHIA PINK &amp; WHITE 15CM"/>
    <x v="0"/>
    <m/>
    <m/>
    <m/>
    <m/>
    <m/>
    <m/>
    <m/>
    <m/>
    <x v="0"/>
  </r>
  <r>
    <m/>
    <x v="297"/>
    <s v="Invoice"/>
    <s v="86197"/>
    <s v="STODELS NURSERIES:BRYANSTON"/>
    <s v="26508481 - ANNUAL FUCHSIA BELLA SOPHIA PINK &amp; WHITE 15CM"/>
    <n v="6"/>
    <n v="40.99"/>
    <n v="245.94"/>
    <n v="245.94"/>
    <x v="17"/>
  </r>
  <r>
    <s v="Total for FUCHSIA BELLA SOPHIA PINK &amp; WHITE 15CM"/>
    <x v="0"/>
    <m/>
    <m/>
    <m/>
    <m/>
    <n v="6"/>
    <m/>
    <n v="245.94"/>
    <m/>
    <x v="0"/>
  </r>
  <r>
    <s v="GAURA 15CM"/>
    <x v="0"/>
    <m/>
    <m/>
    <m/>
    <m/>
    <m/>
    <m/>
    <m/>
    <m/>
    <x v="0"/>
  </r>
  <r>
    <m/>
    <x v="299"/>
    <s v="Invoice"/>
    <s v="86108"/>
    <s v="BUILDERS WAREHOUSE:STRUBENS VALLEY"/>
    <s v="GAURA 15CM"/>
    <n v="16"/>
    <n v="41.5"/>
    <n v="664"/>
    <n v="664"/>
    <x v="11"/>
  </r>
  <r>
    <m/>
    <x v="280"/>
    <s v="Invoice"/>
    <s v="86080"/>
    <s v="BUILDERS WAREHOUSE:ZAMBEZI"/>
    <s v="GAURA 15CM"/>
    <n v="20"/>
    <n v="41.5"/>
    <n v="830"/>
    <n v="1494"/>
    <x v="11"/>
  </r>
  <r>
    <m/>
    <x v="280"/>
    <s v="Invoice"/>
    <s v="86083"/>
    <s v="BUILDERS WAREHOUSE:RIVONIA"/>
    <s v="GAURA 15CM"/>
    <n v="32"/>
    <n v="41.5"/>
    <n v="1328"/>
    <n v="2822"/>
    <x v="11"/>
  </r>
  <r>
    <m/>
    <x v="280"/>
    <s v="Invoice"/>
    <s v="86085"/>
    <s v="BUILDERS WAREHOUSE:CENTURION"/>
    <s v="GAURA 15CM"/>
    <n v="40"/>
    <n v="41.5"/>
    <n v="1660"/>
    <n v="4482"/>
    <x v="11"/>
  </r>
  <r>
    <m/>
    <x v="280"/>
    <s v="Invoice"/>
    <s v="86088"/>
    <s v="BUILDERS WAREHOUSE:GLEN EAGLES"/>
    <s v="GAURA 15CM"/>
    <n v="40"/>
    <n v="41.5"/>
    <n v="1660"/>
    <n v="6142"/>
    <x v="11"/>
  </r>
  <r>
    <m/>
    <x v="280"/>
    <s v="Invoice"/>
    <s v="86089"/>
    <s v="BUILDERS WAREHOUSE:LYNNWOOD"/>
    <s v="GAURA 15CM"/>
    <n v="20"/>
    <n v="41.5"/>
    <n v="830"/>
    <n v="6972"/>
    <x v="11"/>
  </r>
  <r>
    <m/>
    <x v="280"/>
    <s v="Invoice"/>
    <s v="86095"/>
    <s v="BUILDERS WAREHOUSE:WOODLANDS"/>
    <s v="GAURA 15CM"/>
    <n v="16"/>
    <n v="41.5"/>
    <n v="664"/>
    <n v="7636"/>
    <x v="11"/>
  </r>
  <r>
    <m/>
    <x v="280"/>
    <s v="Invoice"/>
    <s v="86123"/>
    <s v="MONTANA GARDEN PAVILION"/>
    <s v="GAURA 15CM"/>
    <n v="32"/>
    <n v="40.99"/>
    <n v="1311.68"/>
    <n v="8947.68"/>
    <x v="11"/>
  </r>
  <r>
    <m/>
    <x v="225"/>
    <s v="Invoice"/>
    <s v="85820"/>
    <s v="BUILDERS WAREHOUSE:LAMBTON"/>
    <s v="GAURA 15CM"/>
    <n v="10"/>
    <n v="41.5"/>
    <n v="415"/>
    <n v="9362.68"/>
    <x v="11"/>
  </r>
  <r>
    <m/>
    <x v="225"/>
    <s v="Invoice"/>
    <s v="86113"/>
    <s v="BUILDERS WAREHOUSE:CRAIGHALL PARK"/>
    <s v="GAURA 15CM"/>
    <n v="20"/>
    <n v="41.5"/>
    <n v="830"/>
    <n v="10192.68"/>
    <x v="11"/>
  </r>
  <r>
    <m/>
    <x v="225"/>
    <s v="Invoice"/>
    <s v="86137"/>
    <s v="BUILDERS WAREHOUSE:BLOEMFONTEIN"/>
    <s v="GAURA 15CM"/>
    <n v="32"/>
    <n v="41.5"/>
    <n v="1328"/>
    <n v="11520.68"/>
    <x v="11"/>
  </r>
  <r>
    <m/>
    <x v="45"/>
    <s v="Invoice"/>
    <s v="86125"/>
    <s v="BUILDERS WAREHOUSE:ROBINDALE"/>
    <s v="GAURA 15CM"/>
    <n v="32"/>
    <n v="41.5"/>
    <n v="1328"/>
    <n v="12848.68"/>
    <x v="11"/>
  </r>
  <r>
    <m/>
    <x v="45"/>
    <s v="Invoice"/>
    <s v="86127"/>
    <s v="BUILDERS WAREHOUSE:KEMPTON PARK"/>
    <s v="GAURA 15CM"/>
    <n v="40"/>
    <n v="41.5"/>
    <n v="1660"/>
    <n v="14508.68"/>
    <x v="11"/>
  </r>
  <r>
    <m/>
    <x v="45"/>
    <s v="Invoice"/>
    <s v="86128"/>
    <s v="BUILDERS WAREHOUSE:BEDFORDVIEW"/>
    <s v="GAURA 15CM"/>
    <n v="32"/>
    <n v="41.5"/>
    <n v="1328"/>
    <n v="15836.68"/>
    <x v="11"/>
  </r>
  <r>
    <m/>
    <x v="209"/>
    <s v="Invoice"/>
    <s v="86141"/>
    <s v="BUILDERS WAREHOUSE:CEDAR SQUARE"/>
    <s v="GAURA 15CM"/>
    <n v="20"/>
    <n v="41.5"/>
    <n v="830"/>
    <n v="16666.68"/>
    <x v="11"/>
  </r>
  <r>
    <m/>
    <x v="209"/>
    <s v="Invoice"/>
    <s v="86155"/>
    <s v="BUILDERS WAREHOUSE:NEWCASTLE"/>
    <s v="GAURA 15CM"/>
    <n v="48"/>
    <n v="41.5"/>
    <n v="1992"/>
    <n v="18658.68"/>
    <x v="11"/>
  </r>
  <r>
    <m/>
    <x v="13"/>
    <s v="Invoice"/>
    <s v="86169"/>
    <s v="BUILDERS WAREHOUSE:RIVONIA"/>
    <s v="GAURA 15CM"/>
    <n v="16"/>
    <n v="41.5"/>
    <n v="664"/>
    <n v="19322.68"/>
    <x v="11"/>
  </r>
  <r>
    <m/>
    <x v="13"/>
    <s v="Invoice"/>
    <s v="86170"/>
    <s v="BUILDERS WAREHOUSE:BRYANSTON"/>
    <s v="GAURA 15CM"/>
    <n v="10"/>
    <n v="41.5"/>
    <n v="415"/>
    <n v="19737.68"/>
    <x v="11"/>
  </r>
  <r>
    <m/>
    <x v="13"/>
    <s v="Invoice"/>
    <s v="86198"/>
    <s v="BUILDERS WAREHOUSE:MIDDELBURG"/>
    <s v="GAURA 15CM"/>
    <n v="20"/>
    <n v="41.5"/>
    <n v="830"/>
    <n v="20567.68"/>
    <x v="11"/>
  </r>
  <r>
    <m/>
    <x v="296"/>
    <s v="Invoice"/>
    <s v="86193"/>
    <s v="BUILDERS WAREHOUSE:HARTEBEESPOORT"/>
    <s v="GAURA 15CM"/>
    <n v="40"/>
    <n v="30.5"/>
    <n v="1220"/>
    <n v="21787.68"/>
    <x v="11"/>
  </r>
  <r>
    <m/>
    <x v="297"/>
    <s v="Invoice"/>
    <s v="86200"/>
    <s v="BUILDERS WAREHOUSE:NORTHRIDING"/>
    <s v="GAURA 15CM"/>
    <n v="40"/>
    <n v="41.5"/>
    <n v="1660"/>
    <n v="23447.68"/>
    <x v="11"/>
  </r>
  <r>
    <m/>
    <x v="297"/>
    <s v="Invoice"/>
    <s v="86205"/>
    <s v="BUILDERS WAREHOUSE:FLORIDA GLEN"/>
    <s v="GAURA 15CM"/>
    <n v="20"/>
    <n v="41.5"/>
    <n v="830"/>
    <n v="24277.68"/>
    <x v="11"/>
  </r>
  <r>
    <m/>
    <x v="14"/>
    <s v="Invoice"/>
    <s v="86213"/>
    <s v="GREENSIDE KWEKERY"/>
    <s v="GAURA 15CM"/>
    <n v="10"/>
    <n v="40.99"/>
    <n v="409.9"/>
    <n v="24687.58"/>
    <x v="11"/>
  </r>
  <r>
    <m/>
    <x v="14"/>
    <s v="Invoice"/>
    <s v="86214"/>
    <s v="BUILDERS WAREHOUSE:BOKSBURG (NEW)"/>
    <s v="GAURA 15CM"/>
    <n v="60"/>
    <n v="41.5"/>
    <n v="2490"/>
    <n v="27177.58"/>
    <x v="11"/>
  </r>
  <r>
    <m/>
    <x v="14"/>
    <s v="Invoice"/>
    <s v="86215"/>
    <s v="BUILDERS WAREHOUSE:NEWMARKET"/>
    <s v="GAURA 15CM"/>
    <n v="32"/>
    <n v="41.5"/>
    <n v="1328"/>
    <n v="28505.58"/>
    <x v="11"/>
  </r>
  <r>
    <m/>
    <x v="14"/>
    <s v="Invoice"/>
    <s v="86219"/>
    <s v="THYME SQUARE"/>
    <s v="GAURA 15CM"/>
    <n v="32"/>
    <n v="38.799999999999997"/>
    <n v="1241.5999999999999"/>
    <n v="29747.18"/>
    <x v="11"/>
  </r>
  <r>
    <m/>
    <x v="319"/>
    <s v="Invoice"/>
    <s v="86261"/>
    <s v="BUILDERS WAREHOUSE:STRUBENS VALLEY"/>
    <s v="GAURA 15CM"/>
    <n v="20"/>
    <n v="41.5"/>
    <n v="830"/>
    <n v="30577.18"/>
    <x v="11"/>
  </r>
  <r>
    <m/>
    <x v="319"/>
    <s v="Invoice"/>
    <s v="86262"/>
    <s v="BUILDERS WAREHOUSE:NOORDHEUWEL"/>
    <s v="GAURA 15CM"/>
    <n v="30"/>
    <n v="41.5"/>
    <n v="1245"/>
    <n v="31822.18"/>
    <x v="11"/>
  </r>
  <r>
    <m/>
    <x v="16"/>
    <s v="Invoice"/>
    <s v="86336"/>
    <s v="ROSES FOR U t/a URTH"/>
    <s v="GAURA 15CM"/>
    <n v="20"/>
    <n v="40.99"/>
    <n v="819.8"/>
    <n v="32641.98"/>
    <x v="11"/>
  </r>
  <r>
    <m/>
    <x v="16"/>
    <s v="Invoice"/>
    <s v="86338"/>
    <s v="BUILDERS WAREHOUSE:BLOEMFONTEIN"/>
    <s v="GAURA 15CM"/>
    <n v="10"/>
    <n v="41.5"/>
    <n v="415"/>
    <n v="33056.979999999996"/>
    <x v="11"/>
  </r>
  <r>
    <m/>
    <x v="4"/>
    <s v="Invoice"/>
    <s v="86368"/>
    <s v="BUILDERS WAREHOUSE:NEWMARKET"/>
    <s v="GAURA 15CM"/>
    <n v="28"/>
    <n v="41.5"/>
    <n v="1162"/>
    <n v="34218.979999999996"/>
    <x v="11"/>
  </r>
  <r>
    <m/>
    <x v="189"/>
    <s v="Invoice"/>
    <s v="88456"/>
    <s v="CASH SALE"/>
    <s v="GAURA 15CM"/>
    <n v="1"/>
    <n v="32.950000000000003"/>
    <n v="32.950000000000003"/>
    <n v="34251.929999999993"/>
    <x v="11"/>
  </r>
  <r>
    <m/>
    <x v="204"/>
    <s v="Invoice"/>
    <s v="89162"/>
    <s v="ROSES FOR U t/a URTH"/>
    <s v="GAURA 15CM"/>
    <n v="16"/>
    <n v="32.950000000000003"/>
    <n v="527.20000000000005"/>
    <n v="34779.12999999999"/>
    <x v="11"/>
  </r>
  <r>
    <m/>
    <x v="204"/>
    <s v="Invoice"/>
    <s v="89164"/>
    <s v="PRETTY GARDENS"/>
    <s v="GAURA 15CM"/>
    <n v="16"/>
    <n v="32.950000000000003"/>
    <n v="527.20000000000005"/>
    <n v="35306.329999999987"/>
    <x v="11"/>
  </r>
  <r>
    <m/>
    <x v="205"/>
    <s v="Invoice"/>
    <s v="89187"/>
    <s v="GREEN PALM MINI GARDENS"/>
    <s v="GAURA  WHITE 15CM"/>
    <n v="5"/>
    <n v="32.950000000000003"/>
    <n v="164.75"/>
    <n v="35471.079999999987"/>
    <x v="11"/>
  </r>
  <r>
    <m/>
    <x v="205"/>
    <s v="Invoice"/>
    <s v="89187"/>
    <s v="GREEN PALM MINI GARDENS"/>
    <s v="GAURA  PINK 15CM"/>
    <n v="5"/>
    <n v="32.950000000000003"/>
    <n v="164.75"/>
    <n v="35635.829999999987"/>
    <x v="11"/>
  </r>
  <r>
    <m/>
    <x v="35"/>
    <s v="Invoice"/>
    <s v="88990"/>
    <s v="ROSES FOR U t/a URTH"/>
    <s v="GAURA 15CM"/>
    <n v="16"/>
    <n v="32.950000000000003"/>
    <n v="527.20000000000005"/>
    <n v="36163.029999999984"/>
    <x v="11"/>
  </r>
  <r>
    <m/>
    <x v="11"/>
    <s v="Invoice"/>
    <s v="90069"/>
    <s v="ROSES FOR U t/a URTH"/>
    <s v="GAURA 15CM"/>
    <n v="16"/>
    <n v="32.950000000000003"/>
    <n v="527.20000000000005"/>
    <n v="36690.229999999981"/>
    <x v="11"/>
  </r>
  <r>
    <m/>
    <x v="37"/>
    <s v="Invoice"/>
    <s v="90111"/>
    <s v="ROSES FOR U t/a URTH"/>
    <s v="GAURA 15CM"/>
    <n v="16"/>
    <n v="32.950000000000003"/>
    <n v="527.20000000000005"/>
    <n v="37217.429999999978"/>
    <x v="11"/>
  </r>
  <r>
    <m/>
    <x v="76"/>
    <s v="Invoice"/>
    <s v="90288"/>
    <s v="NYLIES KWEKERY"/>
    <s v="GAURA 15CM"/>
    <n v="18"/>
    <n v="32.950000000000003"/>
    <n v="593.1"/>
    <n v="37810.529999999977"/>
    <x v="11"/>
  </r>
  <r>
    <m/>
    <x v="53"/>
    <s v="Invoice"/>
    <s v="90321"/>
    <s v="YEBO YES PLANTS"/>
    <s v="GAURA 15CM"/>
    <n v="16"/>
    <n v="32.950000000000003"/>
    <n v="527.20000000000005"/>
    <n v="38337.729999999974"/>
    <x v="11"/>
  </r>
  <r>
    <s v="Total for GAURA 15CM"/>
    <x v="0"/>
    <m/>
    <m/>
    <m/>
    <m/>
    <n v="963"/>
    <m/>
    <n v="38337.729999999974"/>
    <m/>
    <x v="0"/>
  </r>
  <r>
    <s v="GAURA BELLEZA PINK 15CM"/>
    <x v="0"/>
    <m/>
    <m/>
    <m/>
    <m/>
    <m/>
    <m/>
    <m/>
    <m/>
    <x v="0"/>
  </r>
  <r>
    <m/>
    <x v="61"/>
    <s v="Invoice"/>
    <s v="90207"/>
    <s v="STODELS NURSERIES:BRYANSTON"/>
    <s v="26631264 - GAURA ASSORTED 15CM (MALANSEUNS SHOW SPECIAL)"/>
    <n v="39"/>
    <n v="29"/>
    <n v="1131"/>
    <n v="1131"/>
    <x v="11"/>
  </r>
  <r>
    <s v="Total for GAURA BELLEZA PINK 15CM"/>
    <x v="0"/>
    <m/>
    <m/>
    <m/>
    <m/>
    <n v="39"/>
    <m/>
    <n v="1131"/>
    <m/>
    <x v="0"/>
  </r>
  <r>
    <s v="GAURA SPARKLE WHITE 15CM"/>
    <x v="0"/>
    <m/>
    <m/>
    <m/>
    <m/>
    <m/>
    <m/>
    <m/>
    <m/>
    <x v="0"/>
  </r>
  <r>
    <m/>
    <x v="297"/>
    <s v="Invoice"/>
    <s v="86197"/>
    <s v="STODELS NURSERIES:BRYANSTON"/>
    <s v="26631264 - PERENNIAL GAURA SPARKLE WHITE 15CM"/>
    <n v="40"/>
    <n v="40.99"/>
    <n v="1639.6"/>
    <n v="1639.6"/>
    <x v="11"/>
  </r>
  <r>
    <s v="Total for GAURA SPARKLE WHITE 15CM"/>
    <x v="0"/>
    <m/>
    <m/>
    <m/>
    <m/>
    <n v="40"/>
    <m/>
    <n v="1639.6"/>
    <m/>
    <x v="0"/>
  </r>
  <r>
    <s v="GERBERA 15CM"/>
    <x v="0"/>
    <m/>
    <m/>
    <m/>
    <m/>
    <m/>
    <m/>
    <m/>
    <m/>
    <x v="0"/>
  </r>
  <r>
    <m/>
    <x v="5"/>
    <s v="Invoice"/>
    <s v="86439"/>
    <s v="OLIVE GARDENS"/>
    <s v="GERBERA 15CM"/>
    <n v="3"/>
    <n v="40.99"/>
    <n v="122.97"/>
    <n v="122.97"/>
    <x v="17"/>
  </r>
  <r>
    <m/>
    <x v="5"/>
    <s v="Invoice"/>
    <s v="86449"/>
    <s v="GREENSIDE KWEKERY"/>
    <s v="GERBERA 15CM"/>
    <n v="32"/>
    <n v="41.5"/>
    <n v="1328"/>
    <n v="1450.97"/>
    <x v="17"/>
  </r>
  <r>
    <m/>
    <x v="5"/>
    <s v="Invoice"/>
    <s v="86450"/>
    <s v="ROSES FOR U t/a URTH"/>
    <s v="GERBERA 15CM"/>
    <n v="16"/>
    <n v="41.5"/>
    <n v="664"/>
    <n v="2114.9700000000003"/>
    <x v="17"/>
  </r>
  <r>
    <m/>
    <x v="11"/>
    <s v="Invoice"/>
    <s v="90069"/>
    <s v="ROSES FOR U t/a URTH"/>
    <s v="GERBERA 15CM"/>
    <n v="10"/>
    <n v="40.99"/>
    <n v="409.9"/>
    <n v="2524.8700000000003"/>
    <x v="17"/>
  </r>
  <r>
    <s v="Total for GERBERA 15CM"/>
    <x v="0"/>
    <m/>
    <m/>
    <m/>
    <m/>
    <n v="61"/>
    <m/>
    <n v="2524.8700000000003"/>
    <m/>
    <x v="0"/>
  </r>
  <r>
    <s v="OSTEOSPERMUM 15CM"/>
    <x v="0"/>
    <m/>
    <m/>
    <m/>
    <m/>
    <m/>
    <m/>
    <m/>
    <m/>
    <x v="0"/>
  </r>
  <r>
    <m/>
    <x v="280"/>
    <s v="Invoice"/>
    <s v="86089"/>
    <s v="BUILDERS WAREHOUSE:LYNNWOOD"/>
    <s v="OSTEOSPERMUM 15CM POT ASS"/>
    <n v="14"/>
    <n v="41.5"/>
    <n v="581"/>
    <n v="581"/>
    <x v="17"/>
  </r>
  <r>
    <m/>
    <x v="123"/>
    <s v="Invoice"/>
    <s v="87132"/>
    <s v="BUILDERS WAREHOUSE:NEWCASTLE"/>
    <s v="OSTEOSPERMUM 15CM"/>
    <n v="32"/>
    <n v="41.5"/>
    <n v="1328"/>
    <n v="1909"/>
    <x v="17"/>
  </r>
  <r>
    <m/>
    <x v="129"/>
    <s v="Invoice"/>
    <s v="87239"/>
    <s v="BUILDERS WAREHOUSE:GREENSTONE"/>
    <s v="OSTEOSPERMUM 15CM"/>
    <n v="40"/>
    <n v="41.5"/>
    <n v="1660"/>
    <n v="3569"/>
    <x v="17"/>
  </r>
  <r>
    <m/>
    <x v="129"/>
    <s v="Invoice"/>
    <s v="87232"/>
    <s v="BUILDERS WAREHOUSE:ROBINDALE"/>
    <s v="OSTEOSPERMUM 15CM"/>
    <n v="32"/>
    <n v="41.5"/>
    <n v="1328"/>
    <n v="4897"/>
    <x v="17"/>
  </r>
  <r>
    <m/>
    <x v="129"/>
    <s v="Invoice"/>
    <s v="87234"/>
    <s v="LITTLE AUSTRIA"/>
    <s v="OSTEOSPERMUM 15CM"/>
    <n v="16"/>
    <n v="40.99"/>
    <n v="655.84"/>
    <n v="5552.84"/>
    <x v="17"/>
  </r>
  <r>
    <m/>
    <x v="26"/>
    <s v="Invoice"/>
    <s v="87246"/>
    <s v="BUILDERS WAREHOUSE:SUNWARD PARK"/>
    <s v="OSTEOSPERMUM 15CM"/>
    <n v="40"/>
    <n v="41.5"/>
    <n v="1660"/>
    <n v="7212.84"/>
    <x v="17"/>
  </r>
  <r>
    <m/>
    <x v="26"/>
    <s v="Invoice"/>
    <s v="87248"/>
    <s v="BUILDERS WAREHOUSE:CARNIVAL MALL"/>
    <s v="OSTEOSPERMUM 15CM"/>
    <n v="20"/>
    <n v="41.5"/>
    <n v="830"/>
    <n v="8042.84"/>
    <x v="17"/>
  </r>
  <r>
    <m/>
    <x v="26"/>
    <s v="Invoice"/>
    <s v="87250"/>
    <s v="BUILDERS WAREHOUSE:NEWMARKET"/>
    <s v="OSTEOSPERMUM 15CM"/>
    <n v="40"/>
    <n v="41.5"/>
    <n v="1660"/>
    <n v="9702.84"/>
    <x v="17"/>
  </r>
  <r>
    <m/>
    <x v="130"/>
    <s v="Invoice"/>
    <s v="87295"/>
    <s v="ECKARDS GARDEN PAVILION"/>
    <s v="OSTEOSPERMUM 15CM"/>
    <n v="120"/>
    <n v="40.99"/>
    <n v="4918.8"/>
    <n v="14621.64"/>
    <x v="17"/>
  </r>
  <r>
    <m/>
    <x v="133"/>
    <s v="Invoice"/>
    <s v="87412"/>
    <s v="BUILDERS WAREHOUSE:NEWCASTLE"/>
    <s v="OSTEOSPERMUM 15CM"/>
    <n v="48"/>
    <n v="41.5"/>
    <n v="1992"/>
    <n v="16613.64"/>
    <x v="17"/>
  </r>
  <r>
    <m/>
    <x v="7"/>
    <s v="Invoice"/>
    <s v="87399"/>
    <s v="THYME SQUARE"/>
    <s v="OSTEOSPERMUM 15CM"/>
    <n v="30"/>
    <n v="38.799999999999997"/>
    <n v="1164"/>
    <n v="17777.64"/>
    <x v="17"/>
  </r>
  <r>
    <m/>
    <x v="7"/>
    <s v="Invoice"/>
    <s v="87400"/>
    <s v="FOUR SEASONS"/>
    <s v="OSTEOSPERMUM 15CM"/>
    <n v="30"/>
    <n v="40.99"/>
    <n v="1229.7"/>
    <n v="19007.34"/>
    <x v="17"/>
  </r>
  <r>
    <m/>
    <x v="330"/>
    <s v="Invoice"/>
    <s v="87407"/>
    <s v="TINKY'S GARDENS"/>
    <s v="OSTEOSPERMUM 15CM"/>
    <n v="12"/>
    <n v="40.99"/>
    <n v="491.88"/>
    <n v="19499.22"/>
    <x v="17"/>
  </r>
  <r>
    <m/>
    <x v="136"/>
    <s v="Invoice"/>
    <s v="87456"/>
    <s v="BUILDERS WAREHOUSE:GREENSTONE"/>
    <s v="OSTEOSPERMUM 15CM"/>
    <n v="20"/>
    <n v="41.5"/>
    <n v="830"/>
    <n v="20329.22"/>
    <x v="17"/>
  </r>
  <r>
    <m/>
    <x v="219"/>
    <s v="Invoice"/>
    <s v="88602"/>
    <s v="SEFAKO MAKGATHO HEALTH SCIENCE UNIVERSITY"/>
    <s v="OSTEOSPERMUM 15CM"/>
    <n v="15"/>
    <n v="40.99"/>
    <n v="614.85"/>
    <n v="20944.07"/>
    <x v="17"/>
  </r>
  <r>
    <m/>
    <x v="254"/>
    <s v="Invoice"/>
    <s v="88621"/>
    <s v="BUILDERS WAREHOUSE:MIDDELBURG"/>
    <s v="OSTEOSPERMUM 15CM"/>
    <n v="30"/>
    <n v="41.5"/>
    <n v="1245"/>
    <n v="22189.07"/>
    <x v="17"/>
  </r>
  <r>
    <m/>
    <x v="255"/>
    <s v="Invoice"/>
    <s v="88648"/>
    <s v="BRAKPAN GARDEN CENTRE"/>
    <s v="OSTEOSPERMUM 15CM"/>
    <n v="15"/>
    <n v="40.99"/>
    <n v="614.85"/>
    <n v="22803.919999999998"/>
    <x v="17"/>
  </r>
  <r>
    <m/>
    <x v="194"/>
    <s v="Invoice"/>
    <s v="88708"/>
    <s v="BUILDERS WAREHOUSE:MIDDELBURG"/>
    <s v="OSTEOSPERMUM 15CM"/>
    <n v="10"/>
    <n v="41.5"/>
    <n v="415"/>
    <n v="23218.92"/>
    <x v="17"/>
  </r>
  <r>
    <m/>
    <x v="99"/>
    <s v="Invoice"/>
    <s v="90505"/>
    <s v="BUILDERS WAREHOUSE:MIDDELBURG"/>
    <s v="OSTEOSPERMUM 15CM"/>
    <n v="10"/>
    <n v="41.5"/>
    <n v="415"/>
    <n v="23633.919999999998"/>
    <x v="17"/>
  </r>
  <r>
    <s v="Total for OSTEOSPERMUM 15CM"/>
    <x v="0"/>
    <m/>
    <m/>
    <m/>
    <m/>
    <n v="574"/>
    <m/>
    <n v="23633.919999999998"/>
    <m/>
    <x v="0"/>
  </r>
  <r>
    <s v="PREMIUM PERENNIAL 15CM"/>
    <x v="0"/>
    <m/>
    <m/>
    <m/>
    <m/>
    <m/>
    <m/>
    <m/>
    <m/>
    <x v="0"/>
  </r>
  <r>
    <m/>
    <x v="224"/>
    <s v="Invoice"/>
    <s v="86074"/>
    <s v="BUILDERS WAREHOUSE:SECUNDA"/>
    <s v="PERENNIAL 15CM"/>
    <n v="32"/>
    <n v="31.85"/>
    <n v="1019.2"/>
    <n v="1019.2"/>
    <x v="11"/>
  </r>
  <r>
    <m/>
    <x v="225"/>
    <s v="Invoice"/>
    <s v="86137"/>
    <s v="BUILDERS WAREHOUSE:BLOEMFONTEIN"/>
    <s v="PREMIUM PERENNIAL 15CM"/>
    <n v="30"/>
    <n v="31.85"/>
    <n v="955.5"/>
    <n v="1974.7"/>
    <x v="17"/>
  </r>
  <r>
    <m/>
    <x v="225"/>
    <s v="Invoice"/>
    <s v="86137"/>
    <s v="BUILDERS WAREHOUSE:BLOEMFONTEIN"/>
    <s v="PREMIUM PERENNIAL 15CM"/>
    <n v="37"/>
    <n v="48.75"/>
    <n v="1803.75"/>
    <n v="3778.45"/>
    <x v="17"/>
  </r>
  <r>
    <m/>
    <x v="227"/>
    <s v="Invoice"/>
    <s v="86308"/>
    <s v="BUILDERS WAREHOUSE:RUSTENBURG"/>
    <s v="PREMIUM PERENNIAL 15CM"/>
    <n v="40"/>
    <n v="41.5"/>
    <n v="1660"/>
    <n v="5438.45"/>
    <x v="17"/>
  </r>
  <r>
    <m/>
    <x v="228"/>
    <s v="Invoice"/>
    <s v="86367"/>
    <s v="BUILDERS WAREHOUSE:MAFIKENG"/>
    <s v="PREMIUM PERENNIAL 15CM"/>
    <n v="214"/>
    <n v="41.5"/>
    <n v="8881"/>
    <n v="14319.45"/>
    <x v="17"/>
  </r>
  <r>
    <m/>
    <x v="18"/>
    <s v="Invoice"/>
    <s v="86386"/>
    <s v="BUILDERS WAREHOUSE:CENTURION"/>
    <s v="PREMIUM PERENNIAL 15CM"/>
    <n v="40"/>
    <n v="41.5"/>
    <n v="1660"/>
    <n v="15979.45"/>
    <x v="17"/>
  </r>
  <r>
    <m/>
    <x v="5"/>
    <s v="Invoice"/>
    <s v="86440"/>
    <s v="BUILDERS WAREHOUSE:MIDDELBURG"/>
    <s v="PREMIUM PERENNIAL 15CM"/>
    <n v="20"/>
    <n v="41.5"/>
    <n v="830"/>
    <n v="16809.45"/>
    <x v="17"/>
  </r>
  <r>
    <m/>
    <x v="26"/>
    <s v="Invoice"/>
    <s v="87270"/>
    <s v="BUILDERS WAREHOUSE:MAFIKENG"/>
    <s v="PREMIUM PERENNIAL 15CM"/>
    <n v="80"/>
    <n v="31.85"/>
    <n v="2548"/>
    <n v="19357.45"/>
    <x v="17"/>
  </r>
  <r>
    <m/>
    <x v="164"/>
    <s v="Invoice"/>
    <s v="87853"/>
    <s v="BUILDERS WAREHOUSE:BLOEMFONTEIN"/>
    <s v="PREMIUM PERENNIAL 15CM"/>
    <n v="80"/>
    <n v="31.85"/>
    <n v="2548"/>
    <n v="21905.45"/>
    <x v="17"/>
  </r>
  <r>
    <m/>
    <x v="252"/>
    <s v="Invoice"/>
    <s v="88132"/>
    <s v="BUILDERS WAREHOUSE:NEWCASTLE"/>
    <s v="PREMIUM PERENNIAL 15CM"/>
    <n v="32"/>
    <n v="41.5"/>
    <n v="1328"/>
    <n v="23233.45"/>
    <x v="17"/>
  </r>
  <r>
    <m/>
    <x v="180"/>
    <s v="Invoice"/>
    <s v="88261"/>
    <s v="BUILDERS WAREHOUSE:BLOEMFONTEIN"/>
    <s v="PREMIUM PERENNIAL 15CM"/>
    <n v="160"/>
    <n v="33.5"/>
    <n v="5360"/>
    <n v="28593.45"/>
    <x v="17"/>
  </r>
  <r>
    <m/>
    <x v="180"/>
    <s v="Invoice"/>
    <s v="88262"/>
    <s v="BUILDERS WAREHOUSE:BETHLEHEM"/>
    <s v="PREMIUM PERENNIAL 15CM"/>
    <n v="80"/>
    <n v="33.5"/>
    <n v="2680"/>
    <n v="31273.45"/>
    <x v="17"/>
  </r>
  <r>
    <m/>
    <x v="183"/>
    <s v="Invoice"/>
    <s v="88301"/>
    <s v="BUILDERS WAREHOUSE:MAFIKENG"/>
    <s v="PREMIUM PERENNIAL 15CM"/>
    <n v="64"/>
    <n v="41.5"/>
    <n v="2656"/>
    <n v="33929.449999999997"/>
    <x v="17"/>
  </r>
  <r>
    <m/>
    <x v="187"/>
    <s v="Invoice"/>
    <s v="88434"/>
    <s v="BUILDERS WAREHOUSE:SECUNDA"/>
    <s v="PREMIUM PERENNIAL 15CM"/>
    <n v="32"/>
    <n v="41.5"/>
    <n v="1328"/>
    <n v="35257.449999999997"/>
    <x v="17"/>
  </r>
  <r>
    <m/>
    <x v="219"/>
    <s v="Invoice"/>
    <s v="88631"/>
    <s v="BUILDERS WAREHOUSE:SECUNDA"/>
    <s v="PREMIUM PERENNIAL 15CM"/>
    <n v="32"/>
    <n v="41.5"/>
    <n v="1328"/>
    <n v="36585.449999999997"/>
    <x v="17"/>
  </r>
  <r>
    <m/>
    <x v="255"/>
    <s v="Invoice"/>
    <s v="88659"/>
    <s v="BUILDERS WAREHOUSE:THOHOYANDOU"/>
    <s v="PREMIUM PERENNIAL 15CM"/>
    <n v="32"/>
    <n v="41.5"/>
    <n v="1328"/>
    <n v="37913.449999999997"/>
    <x v="17"/>
  </r>
  <r>
    <m/>
    <x v="193"/>
    <s v="Invoice"/>
    <s v="88690"/>
    <s v="BUILDERS WAREHOUSE:MAFIKENG"/>
    <s v="PREMIUM PERENNIAL 15CM"/>
    <n v="124"/>
    <n v="33.5"/>
    <n v="4154"/>
    <n v="42067.45"/>
    <x v="17"/>
  </r>
  <r>
    <m/>
    <x v="311"/>
    <s v="Invoice"/>
    <s v="88703"/>
    <s v="TINKY'S GARDENS"/>
    <s v="PREMIUM PERENNIAL 15CM"/>
    <n v="10"/>
    <n v="40.99"/>
    <n v="409.9"/>
    <n v="42477.35"/>
    <x v="17"/>
  </r>
  <r>
    <m/>
    <x v="257"/>
    <s v="Invoice"/>
    <s v="88771"/>
    <s v="BUILDERS WAREHOUSE:BOKSBURG (NEW)"/>
    <s v="PREMIUM PERENNIAL 15CM"/>
    <n v="32"/>
    <n v="33.5"/>
    <n v="1072"/>
    <n v="43549.35"/>
    <x v="17"/>
  </r>
  <r>
    <m/>
    <x v="289"/>
    <s v="Invoice"/>
    <s v="88800"/>
    <s v="ADV MM MOSTERT"/>
    <s v="PREMIUM PERENNIAL 15CM"/>
    <n v="1"/>
    <n v="40.99"/>
    <n v="40.99"/>
    <n v="43590.34"/>
    <x v="17"/>
  </r>
  <r>
    <m/>
    <x v="196"/>
    <s v="Invoice"/>
    <s v="88830"/>
    <s v="BUILDERS WAREHOUSE:BLOEMFONTEIN"/>
    <s v="PREMIUM PERENNIAL 15CM"/>
    <n v="48"/>
    <n v="33.5"/>
    <n v="1608"/>
    <n v="45198.34"/>
    <x v="17"/>
  </r>
  <r>
    <m/>
    <x v="199"/>
    <s v="Invoice"/>
    <s v="89000"/>
    <s v="BUILDERS WAREHOUSE:NELSPRUIT"/>
    <s v="PREMIUM PERENNIAL 15CM"/>
    <n v="64"/>
    <n v="33.5"/>
    <n v="2144"/>
    <n v="47342.34"/>
    <x v="17"/>
  </r>
  <r>
    <m/>
    <x v="199"/>
    <s v="Invoice"/>
    <s v="89001"/>
    <s v="BUILDERS WAREHOUSE:BLOEMFONTEIN"/>
    <s v="PREMIUM PERENNIAL 15CM"/>
    <n v="64"/>
    <n v="33.5"/>
    <n v="2144"/>
    <n v="49486.34"/>
    <x v="17"/>
  </r>
  <r>
    <m/>
    <x v="49"/>
    <s v="Invoice"/>
    <s v="89069"/>
    <s v="BUILDERS WAREHOUSE:EDENVALE"/>
    <s v="PREMIUM PERENNIAL 15CM"/>
    <n v="40"/>
    <n v="41.5"/>
    <n v="1660"/>
    <n v="51146.34"/>
    <x v="17"/>
  </r>
  <r>
    <m/>
    <x v="201"/>
    <s v="Invoice"/>
    <s v="89086"/>
    <s v="BUILDERS WAREHOUSE:BRYANSTON"/>
    <s v="PREMIUM PERENNIAL 15CM"/>
    <n v="20"/>
    <n v="41.5"/>
    <n v="830"/>
    <n v="51976.34"/>
    <x v="17"/>
  </r>
  <r>
    <m/>
    <x v="203"/>
    <s v="Invoice"/>
    <s v="89127"/>
    <s v="BUILDERS WAREHOUSE:HARTEBEESPOORT"/>
    <s v="PREMIUM PERENNIAL 15CM"/>
    <n v="30"/>
    <n v="41.5"/>
    <n v="1245"/>
    <n v="53221.34"/>
    <x v="17"/>
  </r>
  <r>
    <m/>
    <x v="205"/>
    <s v="Invoice"/>
    <s v="89167"/>
    <s v="BUILDERS WAREHOUSE:ZAMBEZI"/>
    <s v="PREMIUM PERENNIAL 15CM"/>
    <n v="30"/>
    <n v="41.5"/>
    <n v="1245"/>
    <n v="54466.34"/>
    <x v="17"/>
  </r>
  <r>
    <m/>
    <x v="29"/>
    <s v="Invoice"/>
    <s v="89244"/>
    <s v="BUILDERS WAREHOUSE:BRYANSTON"/>
    <s v="PREMIUM PERENNIAL 15CM"/>
    <n v="10"/>
    <n v="41.5"/>
    <n v="415"/>
    <n v="54881.34"/>
    <x v="17"/>
  </r>
  <r>
    <m/>
    <x v="81"/>
    <s v="Invoice"/>
    <s v="89416"/>
    <s v="BUILDERS WAREHOUSE:FOURWAYS"/>
    <s v="PREMIUM PERENNIAL 15CM"/>
    <n v="32"/>
    <n v="41.5"/>
    <n v="1328"/>
    <n v="56209.34"/>
    <x v="17"/>
  </r>
  <r>
    <m/>
    <x v="83"/>
    <s v="Invoice"/>
    <s v="89456"/>
    <s v="BUILDERS WAREHOUSE:BRYANSTON"/>
    <s v="PREMIUM PERENNIAL 15CM"/>
    <n v="20"/>
    <n v="41.5"/>
    <n v="830"/>
    <n v="57039.34"/>
    <x v="17"/>
  </r>
  <r>
    <m/>
    <x v="85"/>
    <s v="Invoice"/>
    <s v="89527"/>
    <s v="BUILDERS WAREHOUSE:EDENVALE"/>
    <s v="PREMIUM PERENNIAL 15CM"/>
    <n v="30"/>
    <n v="41.5"/>
    <n v="1245"/>
    <n v="58284.34"/>
    <x v="17"/>
  </r>
  <r>
    <m/>
    <x v="31"/>
    <s v="Invoice"/>
    <s v="89546"/>
    <s v="GREEN PALM MINI GARDENS"/>
    <s v="PREMIUM PERENNIAL 15CM "/>
    <n v="10"/>
    <n v="40.99"/>
    <n v="409.9"/>
    <n v="58694.239999999998"/>
    <x v="17"/>
  </r>
  <r>
    <m/>
    <x v="41"/>
    <s v="Invoice"/>
    <s v="89548"/>
    <s v="BUILDERS WAREHOUSE:RIVONIA"/>
    <s v="PREMIUM PERENNIAL 15CM"/>
    <n v="15"/>
    <n v="41.5"/>
    <n v="622.5"/>
    <n v="59316.74"/>
    <x v="17"/>
  </r>
  <r>
    <m/>
    <x v="295"/>
    <s v="Invoice"/>
    <s v="89794"/>
    <s v="BUILDERS WAREHOUSE:KLERKSDORP"/>
    <s v="PREMIUM PERENNIAL 15CM"/>
    <n v="20"/>
    <n v="41.5"/>
    <n v="830"/>
    <n v="60146.74"/>
    <x v="17"/>
  </r>
  <r>
    <m/>
    <x v="295"/>
    <s v="Invoice"/>
    <s v="89866"/>
    <s v="BUILDERS WAREHOUSE:MAFIKENG"/>
    <s v="PREMIUM PERENNIAL 15CM"/>
    <n v="64"/>
    <n v="41.5"/>
    <n v="2656"/>
    <n v="62802.74"/>
    <x v="17"/>
  </r>
  <r>
    <m/>
    <x v="35"/>
    <s v="Invoice"/>
    <s v="89801"/>
    <s v="NYLIES KWEKERY"/>
    <s v="PREMIUM PERENNIAL 15CM"/>
    <n v="8"/>
    <n v="32.950000000000003"/>
    <n v="263.60000000000002"/>
    <n v="63066.34"/>
    <x v="17"/>
  </r>
  <r>
    <m/>
    <x v="8"/>
    <s v="Invoice"/>
    <s v="89919"/>
    <s v="BUILDERS WAREHOUSE:RUSTENBURG"/>
    <s v="PREMIUM PERENNIAL 15CM"/>
    <n v="40"/>
    <n v="41.5"/>
    <n v="1660"/>
    <n v="64726.34"/>
    <x v="17"/>
  </r>
  <r>
    <m/>
    <x v="36"/>
    <s v="Invoice"/>
    <s v="89942"/>
    <s v="BUILDERS WAREHOUSE:KLERKSDORP"/>
    <s v="PREMIUM PERENNIAL 15CM"/>
    <n v="40"/>
    <n v="41.5"/>
    <n v="1660"/>
    <n v="66386.34"/>
    <x v="17"/>
  </r>
  <r>
    <m/>
    <x v="9"/>
    <s v="Invoice"/>
    <s v="89955"/>
    <s v="BUILDERS WAREHOUSE:KEMPTON PARK"/>
    <s v="PREMIUM PERENNIAL 15CM"/>
    <n v="40"/>
    <n v="41.5"/>
    <n v="1660"/>
    <n v="68046.34"/>
    <x v="17"/>
  </r>
  <r>
    <m/>
    <x v="43"/>
    <s v="Invoice"/>
    <s v="89966"/>
    <s v="BUILDERS WAREHOUSE:SUNWARD PARK"/>
    <s v="PREMIUM PERENNIAL 15CM"/>
    <n v="40"/>
    <n v="41.5"/>
    <n v="1660"/>
    <n v="69706.34"/>
    <x v="17"/>
  </r>
  <r>
    <m/>
    <x v="43"/>
    <s v="Invoice"/>
    <s v="89969"/>
    <s v="BUILDERS WAREHOUSE:NEWMARKET"/>
    <s v="PREMIUM PERENNIAL 15CM"/>
    <n v="80"/>
    <n v="41.5"/>
    <n v="3320"/>
    <n v="73026.34"/>
    <x v="17"/>
  </r>
  <r>
    <m/>
    <x v="43"/>
    <s v="Invoice"/>
    <s v="89972"/>
    <s v="BUILDERS WAREHOUSE:CARNIVAL MALL"/>
    <s v="PREMIUM PERENNIAL 15CM"/>
    <n v="52"/>
    <n v="41.5"/>
    <n v="2158"/>
    <n v="75184.34"/>
    <x v="17"/>
  </r>
  <r>
    <m/>
    <x v="278"/>
    <s v="Invoice"/>
    <s v="89985"/>
    <s v="BUILDERS WAREHOUSE:WOODLANDS"/>
    <s v="PREMIUM PERENNIAL 15CM"/>
    <n v="40"/>
    <n v="41.5"/>
    <n v="1660"/>
    <n v="76844.34"/>
    <x v="17"/>
  </r>
  <r>
    <m/>
    <x v="278"/>
    <s v="Invoice"/>
    <s v="89987"/>
    <s v="BUILDERS WAREHOUSE:ERASMUS PARK"/>
    <s v="PREMIUM PERENNIAL 15CM"/>
    <n v="40"/>
    <n v="41.5"/>
    <n v="1660"/>
    <n v="78504.34"/>
    <x v="17"/>
  </r>
  <r>
    <m/>
    <x v="11"/>
    <s v="Invoice"/>
    <s v="90031"/>
    <s v="BUILDERS WAREHOUSE:GLEN EAGLES"/>
    <s v="PREMIUM PERENNIAL 15CM"/>
    <n v="40"/>
    <n v="41.5"/>
    <n v="1660"/>
    <n v="80164.34"/>
    <x v="17"/>
  </r>
  <r>
    <m/>
    <x v="11"/>
    <s v="Invoice"/>
    <s v="90034"/>
    <s v="BUILDERS WAREHOUSE:NEWMARKET"/>
    <s v="PREMIUM PERENNIAL 15CM"/>
    <n v="32"/>
    <n v="41.5"/>
    <n v="1328"/>
    <n v="81492.34"/>
    <x v="17"/>
  </r>
  <r>
    <m/>
    <x v="91"/>
    <s v="Invoice"/>
    <s v="90053"/>
    <s v="BUILDERS WAREHOUSE:CENTURION"/>
    <s v="PREMIUM PERENNIAL 15CM"/>
    <n v="40"/>
    <n v="41.5"/>
    <n v="1660"/>
    <n v="83152.34"/>
    <x v="17"/>
  </r>
  <r>
    <m/>
    <x v="91"/>
    <s v="Invoice"/>
    <s v="90056"/>
    <s v="BUILDERS WAREHOUSE:SILVERLAKES"/>
    <s v="PREMIUM PERENNIAL 15CM"/>
    <n v="32"/>
    <n v="41.5"/>
    <n v="1328"/>
    <n v="84480.34"/>
    <x v="17"/>
  </r>
  <r>
    <m/>
    <x v="91"/>
    <s v="Invoice"/>
    <s v="90058"/>
    <s v="BUILDERS WAREHOUSE:LYNNWOOD"/>
    <s v="PREMIUM PERENNIAL 15CM"/>
    <n v="64"/>
    <n v="41.5"/>
    <n v="2656"/>
    <n v="87136.34"/>
    <x v="17"/>
  </r>
  <r>
    <m/>
    <x v="37"/>
    <s v="Invoice"/>
    <s v="90082"/>
    <s v="BUILDERS WAREHOUSE:NORWOOD"/>
    <s v="PREMIUM PERENNIAL 15CM"/>
    <n v="32"/>
    <n v="41.5"/>
    <n v="1328"/>
    <n v="88464.34"/>
    <x v="17"/>
  </r>
  <r>
    <m/>
    <x v="37"/>
    <s v="Invoice"/>
    <s v="90085"/>
    <s v="BUILDERS WAREHOUSE:GREENSTONE"/>
    <s v="PREMIUM PERENNIAL 15CM"/>
    <n v="40"/>
    <n v="41.5"/>
    <n v="1660"/>
    <n v="90124.34"/>
    <x v="17"/>
  </r>
  <r>
    <m/>
    <x v="95"/>
    <s v="Invoice"/>
    <s v="90140"/>
    <s v="BUILDERS WAREHOUSE:LYNNWOOD"/>
    <s v="PREMIUM PERENNIAL 15CM"/>
    <n v="40"/>
    <n v="41.5"/>
    <n v="1660"/>
    <n v="91784.34"/>
    <x v="17"/>
  </r>
  <r>
    <m/>
    <x v="70"/>
    <s v="Invoice"/>
    <s v="90430"/>
    <s v="BUILDERS WAREHOUSE:STRUBENS VALLEY"/>
    <s v="PREMIUM PERENNIAL 15CM"/>
    <n v="40"/>
    <n v="41.5"/>
    <n v="1660"/>
    <n v="93444.34"/>
    <x v="17"/>
  </r>
  <r>
    <m/>
    <x v="70"/>
    <s v="Invoice"/>
    <s v="90432"/>
    <s v="BUILDERS WAREHOUSE:FLORIDA GLEN"/>
    <s v="PREMIUM PERENNIAL 15CM"/>
    <n v="10"/>
    <n v="41.5"/>
    <n v="415"/>
    <n v="93859.34"/>
    <x v="17"/>
  </r>
  <r>
    <m/>
    <x v="39"/>
    <s v="Invoice"/>
    <s v="90438"/>
    <s v="BUILDERS WAREHOUSE:BOKSBURG (NEW)"/>
    <s v="PREMIUM PERENNIAL 15CM"/>
    <n v="40"/>
    <n v="41.5"/>
    <n v="1660"/>
    <n v="95519.34"/>
    <x v="17"/>
  </r>
  <r>
    <m/>
    <x v="39"/>
    <s v="Invoice"/>
    <s v="90439"/>
    <s v="BUILDERS WAREHOUSE:EDENVALE"/>
    <s v="PREMIUM PERENNIAL 15CM"/>
    <n v="80"/>
    <n v="41.5"/>
    <n v="3320"/>
    <n v="98839.34"/>
    <x v="17"/>
  </r>
  <r>
    <m/>
    <x v="39"/>
    <s v="Invoice"/>
    <s v="90442"/>
    <s v="BUILDERS WAREHOUSE:GLEN EAGLES"/>
    <s v="PREMIUM PERENNIAL 15CM"/>
    <n v="20"/>
    <n v="41.5"/>
    <n v="830"/>
    <n v="99669.34"/>
    <x v="17"/>
  </r>
  <r>
    <m/>
    <x v="39"/>
    <s v="Invoice"/>
    <s v="90445"/>
    <s v="BUILDERS WAREHOUSE:NEWMARKET"/>
    <s v="PREMIUM PERENNIAL 15CM"/>
    <n v="40"/>
    <n v="41.5"/>
    <n v="1660"/>
    <n v="101329.34"/>
    <x v="17"/>
  </r>
  <r>
    <m/>
    <x v="39"/>
    <s v="Invoice"/>
    <s v="90446"/>
    <s v="BUILDERS WAREHOUSE:CEDAR SQUARE"/>
    <s v="PREMIUM PERENNIAL 15CM"/>
    <n v="20"/>
    <n v="41.5"/>
    <n v="830"/>
    <n v="102159.34"/>
    <x v="17"/>
  </r>
  <r>
    <m/>
    <x v="39"/>
    <s v="Invoice"/>
    <s v="90455"/>
    <s v="GREENSIDE KWEKERY"/>
    <s v="OSTEOS 15CM"/>
    <n v="32"/>
    <n v="40.99"/>
    <n v="1311.68"/>
    <n v="103471.01999999999"/>
    <x v="17"/>
  </r>
  <r>
    <m/>
    <x v="39"/>
    <s v="Invoice"/>
    <s v="90456"/>
    <s v="PRETTY GARDENS"/>
    <s v="OSTEOS 15CM"/>
    <n v="32"/>
    <n v="41.99"/>
    <n v="1343.68"/>
    <n v="104814.69999999998"/>
    <x v="17"/>
  </r>
  <r>
    <m/>
    <x v="71"/>
    <s v="Invoice"/>
    <s v="90480"/>
    <s v="BUILDERS WAREHOUSE:BOKSBURG (NEW)"/>
    <s v="PREMIUM PERENNIAL 15CM"/>
    <n v="40"/>
    <n v="41.5"/>
    <n v="1660"/>
    <n v="106474.69999999998"/>
    <x v="17"/>
  </r>
  <r>
    <m/>
    <x v="72"/>
    <s v="Invoice"/>
    <s v="90461"/>
    <s v="BUILDERS WAREHOUSE:SILVERLAKES"/>
    <s v="PREMIUM PERENNIAL 15CM"/>
    <n v="80"/>
    <n v="41.5"/>
    <n v="3320"/>
    <n v="109794.69999999998"/>
    <x v="17"/>
  </r>
  <r>
    <m/>
    <x v="72"/>
    <s v="Invoice"/>
    <s v="90463"/>
    <s v="BUILDERS WAREHOUSE:ERASMUS PARK"/>
    <s v="PREMIUM PERENNIAL 15CM"/>
    <n v="40"/>
    <n v="41.5"/>
    <n v="1660"/>
    <n v="111454.69999999998"/>
    <x v="17"/>
  </r>
  <r>
    <m/>
    <x v="72"/>
    <s v="Invoice"/>
    <s v="90464"/>
    <s v="BUILDERS WAREHOUSE:WOODLANDS"/>
    <s v="PREMIUM PERENNIAL 15CM"/>
    <n v="40"/>
    <n v="41.5"/>
    <n v="1660"/>
    <n v="113114.69999999998"/>
    <x v="17"/>
  </r>
  <r>
    <m/>
    <x v="72"/>
    <s v="Invoice"/>
    <s v="90465"/>
    <s v="BUILDERS WAREHOUSE:CENTURION"/>
    <s v="PREMIUM PERENNIAL 15CM"/>
    <n v="80"/>
    <n v="41.5"/>
    <n v="3320"/>
    <n v="116434.69999999998"/>
    <x v="17"/>
  </r>
  <r>
    <m/>
    <x v="72"/>
    <s v="Invoice"/>
    <s v="90466"/>
    <s v="BUILDERS WAREHOUSE:RASLOUW"/>
    <s v="PREMIUM PERENNIAL 15CM"/>
    <n v="72"/>
    <n v="41.5"/>
    <n v="2988"/>
    <n v="119422.69999999998"/>
    <x v="17"/>
  </r>
  <r>
    <m/>
    <x v="73"/>
    <s v="Invoice"/>
    <s v="90484"/>
    <s v="BUILDERS WAREHOUSE:MAFIKENG"/>
    <s v="PREMIUM PERENNIAL 15CM"/>
    <n v="80"/>
    <n v="41.5"/>
    <n v="3320"/>
    <n v="122742.69999999998"/>
    <x v="17"/>
  </r>
  <r>
    <m/>
    <x v="73"/>
    <s v="Invoice"/>
    <s v="90527"/>
    <s v="BUILDERS WAREHOUSE:POLOKWANE"/>
    <s v="PREMIUM PERENNIAL 15CM"/>
    <n v="40"/>
    <n v="41.5"/>
    <n v="1660"/>
    <n v="124402.69999999998"/>
    <x v="17"/>
  </r>
  <r>
    <m/>
    <x v="99"/>
    <s v="Invoice"/>
    <s v="90499"/>
    <s v="BUILDERS WAREHOUSE:EDENVALE"/>
    <s v="PREMIUM PERENNIAL 15CM"/>
    <n v="16"/>
    <n v="41.5"/>
    <n v="664"/>
    <n v="125066.69999999998"/>
    <x v="17"/>
  </r>
  <r>
    <m/>
    <x v="12"/>
    <s v="Invoice"/>
    <s v="90516"/>
    <s v="BUILDERS WAREHOUSE:GREENSTONE"/>
    <s v="PREMIUM PERENNIAL 15CM"/>
    <n v="32"/>
    <n v="41.5"/>
    <n v="1328"/>
    <n v="126394.69999999998"/>
    <x v="17"/>
  </r>
  <r>
    <m/>
    <x v="12"/>
    <s v="Invoice"/>
    <s v="90518"/>
    <s v="BUILDERS WAREHOUSE:KEMPTON PARK"/>
    <s v="PREMIUM PERENNIAL 15CM"/>
    <n v="32"/>
    <n v="41.5"/>
    <n v="1328"/>
    <n v="127722.69999999998"/>
    <x v="17"/>
  </r>
  <r>
    <m/>
    <x v="12"/>
    <s v="Invoice"/>
    <s v="90519"/>
    <s v="BUILDERS WAREHOUSE:RUSTENBURG"/>
    <s v="PREMIUM PERENNIAL 15CM"/>
    <n v="40"/>
    <n v="41.5"/>
    <n v="1660"/>
    <n v="129382.69999999998"/>
    <x v="17"/>
  </r>
  <r>
    <m/>
    <x v="100"/>
    <s v="Invoice"/>
    <s v="90514"/>
    <s v="BUILDERS WAREHOUSE:HARTEBEESPOORT"/>
    <s v="PREMIUM PERENNIAL 15CM"/>
    <n v="32"/>
    <n v="41.5"/>
    <n v="1328"/>
    <n v="130710.69999999998"/>
    <x v="17"/>
  </r>
  <r>
    <m/>
    <x v="100"/>
    <s v="Invoice"/>
    <s v="90532"/>
    <s v="BUILDERS WAREHOUSE:ERASMUS PARK"/>
    <s v="PREMIUM PERENNIAL 15CM"/>
    <n v="40"/>
    <n v="41.5"/>
    <n v="1660"/>
    <n v="132370.69999999998"/>
    <x v="17"/>
  </r>
  <r>
    <m/>
    <x v="100"/>
    <s v="Invoice"/>
    <s v="90534"/>
    <s v="BUILDERS WAREHOUSE:LYNNWOOD"/>
    <s v="PREMIUM PERENNIAL 15CM"/>
    <n v="40"/>
    <n v="41.5"/>
    <n v="1660"/>
    <n v="134030.69999999998"/>
    <x v="17"/>
  </r>
  <r>
    <m/>
    <x v="74"/>
    <s v="Invoice"/>
    <s v="90558"/>
    <s v="BUILDERS WAREHOUSE:BEDFORDVIEW"/>
    <s v="PREMIUM PERENNIAL 15CM"/>
    <n v="32"/>
    <n v="41.5"/>
    <n v="1328"/>
    <n v="135358.69999999998"/>
    <x v="17"/>
  </r>
  <r>
    <m/>
    <x v="102"/>
    <s v="Invoice"/>
    <s v="90569"/>
    <s v="BUILDERS WAREHOUSE:NEWMARKET"/>
    <s v="PREMIUM PERENNIAL 15CM"/>
    <n v="32"/>
    <n v="41.5"/>
    <n v="1328"/>
    <n v="136686.69999999998"/>
    <x v="17"/>
  </r>
  <r>
    <m/>
    <x v="102"/>
    <s v="Invoice"/>
    <s v="90570"/>
    <s v="BUILDERS WAREHOUSE:SUNWARD PARK"/>
    <s v="PREMIUM PERENNIAL 15CM"/>
    <n v="40"/>
    <n v="41.5"/>
    <n v="1660"/>
    <n v="138346.69999999998"/>
    <x v="17"/>
  </r>
  <r>
    <m/>
    <x v="102"/>
    <s v="Invoice"/>
    <s v="90577"/>
    <s v="FH CHAMBERLAIN TRADING (PTY) LTD:RIVIERA"/>
    <s v="PREMIUM PERENNIAL 15CM"/>
    <n v="30"/>
    <n v="41.5"/>
    <n v="1245"/>
    <n v="139591.69999999998"/>
    <x v="17"/>
  </r>
  <r>
    <s v="Total for PREMIUM PERENNIAL 15CM"/>
    <x v="0"/>
    <m/>
    <m/>
    <m/>
    <m/>
    <n v="3521"/>
    <m/>
    <n v="139591.69999999998"/>
    <m/>
    <x v="0"/>
  </r>
  <r>
    <s v="SIMPLY BEAUTIFUL RANGE 15CM"/>
    <x v="0"/>
    <m/>
    <m/>
    <m/>
    <m/>
    <m/>
    <m/>
    <m/>
    <m/>
    <x v="0"/>
  </r>
  <r>
    <m/>
    <x v="224"/>
    <s v="Invoice"/>
    <s v="86068"/>
    <s v="THYME SQUARE"/>
    <s v="FUCHSIA 14CM"/>
    <n v="32"/>
    <n v="38.799999999999997"/>
    <n v="1241.5999999999999"/>
    <n v="1241.5999999999999"/>
    <x v="17"/>
  </r>
  <r>
    <m/>
    <x v="280"/>
    <s v="Invoice"/>
    <s v="86085"/>
    <s v="BUILDERS WAREHOUSE:CENTURION"/>
    <s v="SIMPLY BEAUTIFUL RANGE 14CM"/>
    <n v="32"/>
    <n v="41.5"/>
    <n v="1328"/>
    <n v="2569.6"/>
    <x v="17"/>
  </r>
  <r>
    <m/>
    <x v="280"/>
    <s v="Invoice"/>
    <s v="86086"/>
    <s v="BUILDERS WAREHOUSE:RASLOUW"/>
    <s v="SIMPLY BEAUTIFUL RANGE 14CM"/>
    <n v="32"/>
    <n v="41.5"/>
    <n v="1328"/>
    <n v="3897.6"/>
    <x v="17"/>
  </r>
  <r>
    <m/>
    <x v="280"/>
    <s v="Invoice"/>
    <s v="86087"/>
    <s v="BUILDERS WAREHOUSE:SILVERLAKES"/>
    <s v="SIMPLY BEAUTIFUL RANGE 14CM"/>
    <n v="20"/>
    <n v="41.5"/>
    <n v="830"/>
    <n v="4727.6000000000004"/>
    <x v="17"/>
  </r>
  <r>
    <m/>
    <x v="280"/>
    <s v="Invoice"/>
    <s v="86088"/>
    <s v="BUILDERS WAREHOUSE:GLEN EAGLES"/>
    <s v="SIMPLY BEAUTIFUL RANGE 14CM"/>
    <n v="40"/>
    <n v="41.5"/>
    <n v="1660"/>
    <n v="6387.6"/>
    <x v="17"/>
  </r>
  <r>
    <m/>
    <x v="280"/>
    <s v="Invoice"/>
    <s v="86089"/>
    <s v="BUILDERS WAREHOUSE:LYNNWOOD"/>
    <s v="SIMPLY BEAUTIFUL RANGE 14CM"/>
    <n v="32"/>
    <n v="41.5"/>
    <n v="1328"/>
    <n v="7715.6"/>
    <x v="17"/>
  </r>
  <r>
    <m/>
    <x v="45"/>
    <s v="Invoice"/>
    <s v="86124"/>
    <s v="BUILDERS WAREHOUSE:GREENSTONE"/>
    <s v="SIMPLY BEAUTIFUL RANGE 15CM"/>
    <n v="32"/>
    <n v="41.5"/>
    <n v="1328"/>
    <n v="9043.6"/>
    <x v="17"/>
  </r>
  <r>
    <m/>
    <x v="45"/>
    <s v="Invoice"/>
    <s v="86128"/>
    <s v="BUILDERS WAREHOUSE:BEDFORDVIEW"/>
    <s v="SIMPLY BEAUTIFUL RANGE 15CM"/>
    <n v="20"/>
    <n v="41.5"/>
    <n v="830"/>
    <n v="9873.6"/>
    <x v="17"/>
  </r>
  <r>
    <m/>
    <x v="209"/>
    <s v="Invoice"/>
    <s v="86143"/>
    <s v="BUILDERS WAREHOUSE:MAFIKENG"/>
    <s v="SIMPLY BEAUTIFUL RANGE 15CM"/>
    <n v="40"/>
    <n v="41.5"/>
    <n v="1660"/>
    <n v="11533.6"/>
    <x v="17"/>
  </r>
  <r>
    <m/>
    <x v="1"/>
    <s v="Invoice"/>
    <s v="86156"/>
    <s v="BUILDERS WAREHOUSE:RUSTENBURG"/>
    <s v="SIMPLY BEAUTIFUL RANGE 15CM"/>
    <n v="47"/>
    <n v="41.5"/>
    <n v="1950.5"/>
    <n v="13484.1"/>
    <x v="17"/>
  </r>
  <r>
    <m/>
    <x v="13"/>
    <s v="Invoice"/>
    <s v="86158"/>
    <s v="BUILDERS WAREHOUSE:WOODLANDS"/>
    <s v="SIMPLY BEAUTIFUL RANGE 15CM"/>
    <n v="40"/>
    <n v="41.5"/>
    <n v="1660"/>
    <n v="15144.1"/>
    <x v="17"/>
  </r>
  <r>
    <m/>
    <x v="13"/>
    <s v="Invoice"/>
    <s v="86166"/>
    <s v="FH CHAMBERLAIN TRADING (PTY) LTD:SILVER LAKES"/>
    <s v="SIMPLY BEAUTIFUL RANGE 15CM"/>
    <n v="52"/>
    <n v="38.450000000000003"/>
    <n v="1999.4"/>
    <n v="17143.5"/>
    <x v="17"/>
  </r>
  <r>
    <m/>
    <x v="13"/>
    <s v="Invoice"/>
    <s v="86168"/>
    <s v="BUILDERS WAREHOUSE:CENTURION"/>
    <s v="SIMPLY BEAUTIFUL RANGE 15CM"/>
    <n v="40"/>
    <n v="41.5"/>
    <n v="1660"/>
    <n v="18803.5"/>
    <x v="17"/>
  </r>
  <r>
    <m/>
    <x v="13"/>
    <s v="Invoice"/>
    <s v="86173"/>
    <s v="BUILDERS WAREHOUSE:RASLOUW"/>
    <s v="SIMPLY BEAUTIFUL RANGE 15CM"/>
    <n v="15"/>
    <n v="41.5"/>
    <n v="622.5"/>
    <n v="19426"/>
    <x v="17"/>
  </r>
  <r>
    <m/>
    <x v="296"/>
    <s v="Invoice"/>
    <s v="86193"/>
    <s v="BUILDERS WAREHOUSE:HARTEBEESPOORT"/>
    <s v="SIMPLY BEAUTIFUL RANGE 15CM"/>
    <n v="20"/>
    <n v="41.5"/>
    <n v="830"/>
    <n v="20256"/>
    <x v="17"/>
  </r>
  <r>
    <m/>
    <x v="226"/>
    <s v="Invoice"/>
    <s v="86239"/>
    <s v="BUILDERS WAREHOUSE:CENTURION"/>
    <s v="SIMPLY BEAUTIFUL RANGE 15CM"/>
    <n v="25"/>
    <n v="41.5"/>
    <n v="1037.5"/>
    <n v="21293.5"/>
    <x v="17"/>
  </r>
  <r>
    <m/>
    <x v="227"/>
    <s v="Invoice"/>
    <s v="86308"/>
    <s v="BUILDERS WAREHOUSE:RUSTENBURG"/>
    <s v="SIMPLY BEAUTIFUL RANGE 15CM"/>
    <n v="40"/>
    <n v="41.5"/>
    <n v="1660"/>
    <n v="22953.5"/>
    <x v="17"/>
  </r>
  <r>
    <m/>
    <x v="17"/>
    <s v="Invoice"/>
    <s v="86355"/>
    <s v="FH CHAMBERLAIN TRADING (PTY) LTD:KYALAMI"/>
    <s v="SIMPLY BEAUTIFUL RANGE 15CM"/>
    <n v="10"/>
    <n v="38.450000000000003"/>
    <n v="384.5"/>
    <n v="23338"/>
    <x v="17"/>
  </r>
  <r>
    <m/>
    <x v="228"/>
    <s v="Invoice"/>
    <s v="86359"/>
    <s v="BUILDERS WAREHOUSE:GREENSTONE"/>
    <s v="SIMPLY BEAUTIFUL RANGE 15CM"/>
    <n v="40"/>
    <n v="41.5"/>
    <n v="1660"/>
    <n v="24998"/>
    <x v="17"/>
  </r>
  <r>
    <m/>
    <x v="228"/>
    <s v="Invoice"/>
    <s v="86360"/>
    <s v="BUILDERS WAREHOUSE:NORTHRIDING"/>
    <s v="SIMPLY BEAUTIFUL RANGE 15CM"/>
    <n v="30"/>
    <n v="41.5"/>
    <n v="1245"/>
    <n v="26243"/>
    <x v="17"/>
  </r>
  <r>
    <m/>
    <x v="228"/>
    <s v="Invoice"/>
    <s v="86361"/>
    <s v="BUILDERS WAREHOUSE:NOORDHEUWEL"/>
    <s v="SIMPLY BEAUTIFUL RANGE 15CM"/>
    <n v="20"/>
    <n v="41.5"/>
    <n v="830"/>
    <n v="27073"/>
    <x v="17"/>
  </r>
  <r>
    <m/>
    <x v="228"/>
    <s v="Invoice"/>
    <s v="86363"/>
    <s v="BUILDERS WAREHOUSE:ROBINDALE"/>
    <s v="SIMPLY BEAUTIFUL RANGE 15CM"/>
    <n v="32"/>
    <n v="41.5"/>
    <n v="1328"/>
    <n v="28401"/>
    <x v="17"/>
  </r>
  <r>
    <m/>
    <x v="228"/>
    <s v="Invoice"/>
    <s v="85906"/>
    <s v="LITTLE AUSTRIA"/>
    <s v="SIMPLY BEAUTIFUL RANGE 15CM"/>
    <n v="10"/>
    <n v="40.99"/>
    <n v="409.9"/>
    <n v="28810.9"/>
    <x v="17"/>
  </r>
  <r>
    <m/>
    <x v="4"/>
    <s v="Invoice"/>
    <s v="85384"/>
    <s v="BUILDERS WAREHOUSE:GLEN EAGLES"/>
    <s v="SIMPLY BEAUTIFUL RANGE 15CM"/>
    <n v="32"/>
    <n v="41.5"/>
    <n v="1328"/>
    <n v="30138.9"/>
    <x v="17"/>
  </r>
  <r>
    <m/>
    <x v="4"/>
    <s v="Invoice"/>
    <s v="86368"/>
    <s v="BUILDERS WAREHOUSE:NEWMARKET"/>
    <s v="SIMPLY BEAUTIFUL RANGE 15CM"/>
    <n v="40"/>
    <n v="41.5"/>
    <n v="1660"/>
    <n v="31798.9"/>
    <x v="17"/>
  </r>
  <r>
    <m/>
    <x v="4"/>
    <s v="Invoice"/>
    <s v="86371"/>
    <s v="BUILDERS WAREHOUSE:SUNWARD PARK"/>
    <s v="SIMPLY BEAUTIFUL RANGE 15CM"/>
    <n v="40"/>
    <n v="41.5"/>
    <n v="1660"/>
    <n v="33458.9"/>
    <x v="17"/>
  </r>
  <r>
    <m/>
    <x v="229"/>
    <s v="Invoice"/>
    <s v="86380"/>
    <s v="BUILDERS WAREHOUSE:HARTEBEESPOORT"/>
    <s v="SIMPLY BEAUTIFUL RANGE 15CM"/>
    <n v="40"/>
    <n v="41.5"/>
    <n v="1660"/>
    <n v="35118.9"/>
    <x v="17"/>
  </r>
  <r>
    <m/>
    <x v="18"/>
    <s v="Invoice"/>
    <s v="86383"/>
    <s v="BUILDERS WAREHOUSE:LYNNWOOD"/>
    <s v="SIMPLY BEAUTIFUL RANGE 15CM"/>
    <n v="32"/>
    <n v="41.5"/>
    <n v="1328"/>
    <n v="36446.9"/>
    <x v="17"/>
  </r>
  <r>
    <m/>
    <x v="18"/>
    <s v="Invoice"/>
    <s v="86388"/>
    <s v="BUILDERS WAREHOUSE:MIDRAND"/>
    <s v="SIMPLY BEAUTIFUL RANGE 15CM"/>
    <n v="80"/>
    <n v="41.5"/>
    <n v="3320"/>
    <n v="39766.9"/>
    <x v="17"/>
  </r>
  <r>
    <m/>
    <x v="18"/>
    <s v="Invoice"/>
    <s v="86390"/>
    <s v="BUILDERS WAREHOUSE:SILVERLAKES"/>
    <s v="SIMPLY BEAUTIFUL RANGE 15CM"/>
    <n v="40"/>
    <n v="41.5"/>
    <n v="1660"/>
    <n v="41426.9"/>
    <x v="17"/>
  </r>
  <r>
    <m/>
    <x v="18"/>
    <s v="Invoice"/>
    <s v="86395"/>
    <s v="BUILDERS WAREHOUSE:RASLOUW"/>
    <s v="SIMPLY BEAUTIFUL RANGE 15CM"/>
    <n v="32"/>
    <n v="41.5"/>
    <n v="1328"/>
    <n v="42754.9"/>
    <x v="17"/>
  </r>
  <r>
    <m/>
    <x v="18"/>
    <s v="Invoice"/>
    <s v="86415"/>
    <s v="BUILDERS WAREHOUSE:SECUNDA"/>
    <s v="SIMPLY BEAUTIFUL RANGE 15CM"/>
    <n v="16"/>
    <n v="41.5"/>
    <n v="664"/>
    <n v="43418.9"/>
    <x v="17"/>
  </r>
  <r>
    <m/>
    <x v="230"/>
    <s v="Invoice"/>
    <s v="86412"/>
    <s v="FH CHAMBERLAIN TRADING (PTY) LTD:MONTANA"/>
    <s v="SIMPLY BEAUTIFUL RANGE 15CM"/>
    <n v="45"/>
    <n v="38.450000000000003"/>
    <n v="1730.25"/>
    <n v="45149.15"/>
    <x v="17"/>
  </r>
  <r>
    <m/>
    <x v="230"/>
    <s v="Invoice"/>
    <s v="86413"/>
    <s v="FH CHAMBERLAIN TRADING (PTY) LTD:SILVER LAKES"/>
    <s v="SIMPLY BEAUTIFUL RANGE 15CM"/>
    <n v="50"/>
    <n v="38.450000000000003"/>
    <n v="1922.5"/>
    <n v="47071.65"/>
    <x v="17"/>
  </r>
  <r>
    <m/>
    <x v="104"/>
    <s v="Invoice"/>
    <s v="86422"/>
    <s v="LITTLE AUSTRIA"/>
    <s v="SIMPLY BEAUTIFUL RANGE 15CM"/>
    <n v="8"/>
    <n v="40.99"/>
    <n v="327.92"/>
    <n v="47399.57"/>
    <x v="17"/>
  </r>
  <r>
    <m/>
    <x v="104"/>
    <s v="Invoice"/>
    <s v="86447"/>
    <s v="BUILDERS WAREHOUSE:NEWCASTLE"/>
    <s v="SIMPLY BEAUTIFUL RANGE 15CM"/>
    <n v="48"/>
    <n v="41.5"/>
    <n v="1992"/>
    <n v="49391.57"/>
    <x v="17"/>
  </r>
  <r>
    <m/>
    <x v="5"/>
    <s v="Invoice"/>
    <s v="86458"/>
    <s v="BUILDERS WAREHOUSE:BLOEMFONTEIN"/>
    <s v="SIMPLY BEAUTIFUL RANGE 15CM"/>
    <n v="52"/>
    <n v="41.5"/>
    <n v="2158"/>
    <n v="51549.57"/>
    <x v="17"/>
  </r>
  <r>
    <m/>
    <x v="233"/>
    <s v="Invoice"/>
    <s v="86543"/>
    <s v="BUILDERS WAREHOUSE:BLOEMFONTEIN"/>
    <s v="SIMPLY BEAUTIFUL RANGE 15CM"/>
    <n v="16"/>
    <n v="41.5"/>
    <n v="664"/>
    <n v="52213.57"/>
    <x v="17"/>
  </r>
  <r>
    <m/>
    <x v="292"/>
    <s v="Invoice"/>
    <s v="86553"/>
    <s v="FH CHAMBERLAIN TRADING (PTY) LTD:RIVIERA"/>
    <s v="SIMPLY BEAUTIFUL RANGE 15CM"/>
    <n v="30"/>
    <n v="38.450000000000003"/>
    <n v="1153.5"/>
    <n v="53367.07"/>
    <x v="17"/>
  </r>
  <r>
    <m/>
    <x v="282"/>
    <s v="Invoice"/>
    <s v="86582"/>
    <s v="BUILDERS WAREHOUSE:NEWCASTLE"/>
    <s v="SIMPLY BEAUTIFUL RANGE 15CM"/>
    <n v="16"/>
    <n v="41.5"/>
    <n v="664"/>
    <n v="54031.07"/>
    <x v="17"/>
  </r>
  <r>
    <m/>
    <x v="283"/>
    <s v="Invoice"/>
    <s v="86577"/>
    <s v="FH CHAMBERLAIN TRADING (PTY) LTD:MONTANA"/>
    <s v="SIMPLY BEAUTIFUL RANGE 15CM"/>
    <n v="60"/>
    <n v="38.450000000000003"/>
    <n v="2307"/>
    <n v="56338.07"/>
    <x v="17"/>
  </r>
  <r>
    <m/>
    <x v="302"/>
    <s v="Invoice"/>
    <s v="86590"/>
    <s v="BUILDERS WAREHOUSE:HARTEBEESPOORT"/>
    <s v="SIMPLY BEAUTIFUL RANGE 15CM"/>
    <n v="15"/>
    <n v="41.5"/>
    <n v="622.5"/>
    <n v="56960.57"/>
    <x v="17"/>
  </r>
  <r>
    <m/>
    <x v="284"/>
    <s v="Invoice"/>
    <s v="86604"/>
    <s v="BUILDERS WAREHOUSE:GLEN EAGLES"/>
    <s v="SIMPLY BEAUTIFUL RANGE 15CM"/>
    <n v="10"/>
    <n v="41.5"/>
    <n v="415"/>
    <n v="57375.57"/>
    <x v="17"/>
  </r>
  <r>
    <m/>
    <x v="284"/>
    <s v="Invoice"/>
    <s v="86607"/>
    <s v="FH CHAMBERLAIN TRADING (PTY) LTD:KYALAMI"/>
    <s v="SIMPLY BEAUTIFUL RANGE 15CM"/>
    <n v="10"/>
    <n v="38.450000000000003"/>
    <n v="384.5"/>
    <n v="57760.07"/>
    <x v="17"/>
  </r>
  <r>
    <m/>
    <x v="109"/>
    <s v="Invoice"/>
    <s v="86731"/>
    <s v="BUILDERS WAREHOUSE:GLEN EAGLES"/>
    <s v="SIMPLY BEAUTIFUL RANGE 15CM"/>
    <n v="32"/>
    <n v="41.5"/>
    <n v="1328"/>
    <n v="59088.07"/>
    <x v="17"/>
  </r>
  <r>
    <m/>
    <x v="236"/>
    <s v="Invoice"/>
    <s v="86752"/>
    <s v="FH CHAMBERLAIN TRADING (PTY) LTD:KYALAMI"/>
    <s v="SIMPLY BEAUTIFUL RANGE 15CM"/>
    <n v="20"/>
    <n v="41.5"/>
    <n v="830"/>
    <n v="59918.07"/>
    <x v="17"/>
  </r>
  <r>
    <m/>
    <x v="110"/>
    <s v="Invoice"/>
    <s v="86796"/>
    <s v="BUILDERS WAREHOUSE:ROBINDALE"/>
    <s v="SIMPLY BEAUTIFUL RANGE 15CM"/>
    <n v="15"/>
    <n v="41.5"/>
    <n v="622.5"/>
    <n v="60540.57"/>
    <x v="17"/>
  </r>
  <r>
    <m/>
    <x v="111"/>
    <s v="Invoice"/>
    <s v="86818"/>
    <s v="BUILDERS WAREHOUSE:CHERRY LANE"/>
    <s v="SIMPLY BEAUTIFUL RANGE 15CM"/>
    <n v="20"/>
    <n v="41.5"/>
    <n v="830"/>
    <n v="61370.57"/>
    <x v="17"/>
  </r>
  <r>
    <m/>
    <x v="239"/>
    <s v="Invoice"/>
    <s v="86855"/>
    <s v="BUILDERS WAREHOUSE:NELSPRUIT"/>
    <s v="SIMPLY BEAUTIFUL RANGE 15CM"/>
    <n v="32"/>
    <n v="41.5"/>
    <n v="1328"/>
    <n v="62698.57"/>
    <x v="17"/>
  </r>
  <r>
    <m/>
    <x v="6"/>
    <s v="Invoice"/>
    <s v="87081"/>
    <s v="FH CHAMBERLAIN TRADING (PTY) LTD:KYALAMI"/>
    <s v="SIMPLY BEAUTIFUL RANGE 15CM"/>
    <n v="15"/>
    <n v="41.5"/>
    <n v="622.5"/>
    <n v="63321.07"/>
    <x v="17"/>
  </r>
  <r>
    <m/>
    <x v="6"/>
    <s v="Invoice"/>
    <s v="87099"/>
    <s v="BUILDERS WAREHOUSE:NELSPRUIT"/>
    <s v="SIMPLY BEAUTIFUL RANGE 15CM"/>
    <n v="64"/>
    <n v="41.5"/>
    <n v="2656"/>
    <n v="65977.070000000007"/>
    <x v="17"/>
  </r>
  <r>
    <m/>
    <x v="125"/>
    <s v="Invoice"/>
    <s v="87138"/>
    <s v="BUILDERS WAREHOUSE:LYNNWOOD"/>
    <s v="SIMPLY BEAUTIFUL RANGE 15CM"/>
    <n v="32"/>
    <n v="41.5"/>
    <n v="1328"/>
    <n v="67305.070000000007"/>
    <x v="17"/>
  </r>
  <r>
    <m/>
    <x v="126"/>
    <s v="Invoice"/>
    <s v="87147"/>
    <s v="FH CHAMBERLAIN TRADING (PTY) LTD:KYALAMI"/>
    <s v="SIMPLY BEAUTIFUL RANGE 15CM"/>
    <n v="10"/>
    <n v="41.5"/>
    <n v="415"/>
    <n v="67720.070000000007"/>
    <x v="17"/>
  </r>
  <r>
    <m/>
    <x v="126"/>
    <s v="Invoice"/>
    <s v="87149"/>
    <s v="BUILDERS WAREHOUSE:RASLOUW"/>
    <s v="SIMPLY BEAUTIFUL RANGE 15CM"/>
    <n v="32"/>
    <n v="41.5"/>
    <n v="1328"/>
    <n v="69048.070000000007"/>
    <x v="17"/>
  </r>
  <r>
    <m/>
    <x v="126"/>
    <s v="Invoice"/>
    <s v="87150"/>
    <s v="BUILDERS WAREHOUSE:CENTURION"/>
    <s v="SIMPLY BEAUTIFUL RANGE 15CM"/>
    <n v="40"/>
    <n v="41.5"/>
    <n v="1660"/>
    <n v="70708.070000000007"/>
    <x v="17"/>
  </r>
  <r>
    <m/>
    <x v="47"/>
    <s v="Invoice"/>
    <s v="87174"/>
    <s v="FH CHAMBERLAIN TRADING (PTY) LTD:MONTANA"/>
    <s v="SIMPLY BEAUTIFUL RANGE 15CM"/>
    <n v="60"/>
    <n v="41.5"/>
    <n v="2490"/>
    <n v="73198.070000000007"/>
    <x v="17"/>
  </r>
  <r>
    <m/>
    <x v="25"/>
    <s v="Invoice"/>
    <s v="87184"/>
    <s v="BUILDERS WAREHOUSE:RUSTENBURG"/>
    <s v="SIMPLY BEAUTIFUL RANGE 15CM"/>
    <n v="40"/>
    <n v="41.5"/>
    <n v="1660"/>
    <n v="74858.070000000007"/>
    <x v="17"/>
  </r>
  <r>
    <m/>
    <x v="127"/>
    <s v="Invoice"/>
    <s v="87194"/>
    <s v="FH CHAMBERLAIN TRADING (PTY) LTD:SILVER LAKES"/>
    <s v="SIMPLY BEAUTIFUL RANGE 15CM"/>
    <n v="42"/>
    <n v="41.5"/>
    <n v="1743"/>
    <n v="76601.070000000007"/>
    <x v="17"/>
  </r>
  <r>
    <m/>
    <x v="127"/>
    <s v="Invoice"/>
    <s v="87206"/>
    <s v="BUILDERS WAREHOUSE:CENTURION"/>
    <s v="SIMPLY BEAUTIFUL RANGE 15CM"/>
    <n v="32"/>
    <n v="41.5"/>
    <n v="1328"/>
    <n v="77929.070000000007"/>
    <x v="17"/>
  </r>
  <r>
    <m/>
    <x v="127"/>
    <s v="Invoice"/>
    <s v="87210"/>
    <s v="RANDWATER"/>
    <s v="SIMPLY BEAUTIFUL RANGE 15CM"/>
    <n v="5"/>
    <n v="40.99"/>
    <n v="204.95"/>
    <n v="78134.02"/>
    <x v="17"/>
  </r>
  <r>
    <m/>
    <x v="127"/>
    <s v="Invoice"/>
    <s v="87213"/>
    <s v="SYLVIA PASS GARDEN CENTRE"/>
    <s v="SIMPLY BEAUTIFUL RANGE 15CM"/>
    <n v="5"/>
    <n v="40.99"/>
    <n v="204.95"/>
    <n v="78338.97"/>
    <x v="17"/>
  </r>
  <r>
    <m/>
    <x v="127"/>
    <s v="Invoice"/>
    <s v="87222"/>
    <s v="BUILDERS WAREHOUSE:SECUNDA"/>
    <s v="SIMPLY BEAUTIFUL RANGE 15CM"/>
    <n v="40"/>
    <n v="41.5"/>
    <n v="1660"/>
    <n v="79998.97"/>
    <x v="17"/>
  </r>
  <r>
    <m/>
    <x v="127"/>
    <s v="Invoice"/>
    <s v="87243"/>
    <s v="BUILDERS WAREHOUSE:POLOKWANE"/>
    <s v="SIMPLY BEAUTIFUL RANGE 15CM"/>
    <n v="32"/>
    <n v="41.5"/>
    <n v="1328"/>
    <n v="81326.97"/>
    <x v="17"/>
  </r>
  <r>
    <m/>
    <x v="128"/>
    <s v="Invoice"/>
    <s v="87188"/>
    <s v="BUILDERS WAREHOUSE:HARTEBEESPOORT"/>
    <s v="SIMPLY BEAUTIFUL RANGE 15CM"/>
    <n v="20"/>
    <n v="41.5"/>
    <n v="830"/>
    <n v="82156.97"/>
    <x v="17"/>
  </r>
  <r>
    <m/>
    <x v="128"/>
    <s v="Invoice"/>
    <s v="87245"/>
    <s v="BUILDERS WAREHOUSE:THOHOYANDOU"/>
    <s v="SIMPLY BEAUTIFUL RANGE 15CM"/>
    <n v="32"/>
    <n v="41.5"/>
    <n v="1328"/>
    <n v="83484.97"/>
    <x v="17"/>
  </r>
  <r>
    <m/>
    <x v="129"/>
    <s v="Invoice"/>
    <s v="87258"/>
    <s v="BUILDERS WAREHOUSE:NEWCASTLE"/>
    <s v="SIMPLY BEAUTIFUL RANGE 15CM"/>
    <n v="32"/>
    <n v="41.5"/>
    <n v="1328"/>
    <n v="84812.97"/>
    <x v="17"/>
  </r>
  <r>
    <m/>
    <x v="129"/>
    <s v="Invoice"/>
    <s v="87382"/>
    <s v="BUCO SSC:VANDERBIJLPARK"/>
    <s v="SIMPLY BEAUTIFUL RANGE 15CM"/>
    <n v="22"/>
    <n v="45.65"/>
    <n v="1004.3"/>
    <n v="85817.27"/>
    <x v="17"/>
  </r>
  <r>
    <m/>
    <x v="210"/>
    <s v="Invoice"/>
    <s v="87292"/>
    <s v="BUILDERS WAREHOUSE:NOORDHEUWEL"/>
    <s v="SIMPLY BEAUTIFUL RANGE 15CM"/>
    <n v="48"/>
    <n v="41.5"/>
    <n v="1992"/>
    <n v="87809.27"/>
    <x v="17"/>
  </r>
  <r>
    <m/>
    <x v="210"/>
    <s v="Invoice"/>
    <s v="87318"/>
    <s v="BUILDERS WAREHOUSE:NELSPRUIT"/>
    <s v="SIMPLY BEAUTIFUL RANGE 15CM"/>
    <n v="64"/>
    <n v="41.5"/>
    <n v="2656"/>
    <n v="90465.27"/>
    <x v="17"/>
  </r>
  <r>
    <m/>
    <x v="130"/>
    <s v="Invoice"/>
    <s v="87273"/>
    <s v="BUILDERS WAREHOUSE:RUSTENBURG"/>
    <s v="SIMPLY BEAUTIFUL RANGE 15CM"/>
    <n v="56"/>
    <n v="41.5"/>
    <n v="2324"/>
    <n v="92789.27"/>
    <x v="17"/>
  </r>
  <r>
    <m/>
    <x v="130"/>
    <s v="Invoice"/>
    <s v="87278"/>
    <s v="BUILDERS WAREHOUSE:GEZINA NEW"/>
    <s v="SIMPLY BEAUTIFUL RANGE 15CM"/>
    <n v="20"/>
    <n v="41.5"/>
    <n v="830"/>
    <n v="93619.27"/>
    <x v="17"/>
  </r>
  <r>
    <m/>
    <x v="130"/>
    <s v="Invoice"/>
    <s v="87287"/>
    <s v="BUILDERS WAREHOUSE:RASLOUW"/>
    <s v="SIMPLY BEAUTIFUL RANGE 15CM"/>
    <n v="40"/>
    <n v="41.5"/>
    <n v="1660"/>
    <n v="95279.27"/>
    <x v="17"/>
  </r>
  <r>
    <m/>
    <x v="27"/>
    <s v="Invoice"/>
    <s v="87276"/>
    <s v="BUILDERS WAREHOUSE:CENTURION"/>
    <s v="SIMPLY BEAUTIFUL RANGE 15CM"/>
    <n v="40"/>
    <n v="41.5"/>
    <n v="1660"/>
    <n v="96939.27"/>
    <x v="17"/>
  </r>
  <r>
    <m/>
    <x v="27"/>
    <s v="Invoice"/>
    <s v="87280"/>
    <s v="BUILDERS WAREHOUSE:LYNNWOOD"/>
    <s v="SIMPLY BEAUTIFUL RANGE 15CM"/>
    <n v="58"/>
    <n v="41.5"/>
    <n v="2407"/>
    <n v="99346.27"/>
    <x v="17"/>
  </r>
  <r>
    <m/>
    <x v="27"/>
    <s v="Invoice"/>
    <s v="87300"/>
    <s v="BUILDERS WAREHOUSE:KLERKSDORP"/>
    <s v="SIMPLY BEAUTIFUL RANGE 15CM"/>
    <n v="40"/>
    <n v="41.5"/>
    <n v="1660"/>
    <n v="101006.27"/>
    <x v="17"/>
  </r>
  <r>
    <m/>
    <x v="27"/>
    <s v="Invoice"/>
    <s v="87302"/>
    <s v="BUILDERS WAREHOUSE:SOUTHGATE"/>
    <s v="SIMPLY BEAUTIFUL RANGE 15CM"/>
    <n v="20"/>
    <n v="41.5"/>
    <n v="830"/>
    <n v="101836.27"/>
    <x v="17"/>
  </r>
  <r>
    <m/>
    <x v="27"/>
    <s v="Invoice"/>
    <s v="87301"/>
    <s v="BUILDERS WAREHOUSE:CRAIGHALL PARK"/>
    <s v="SIMPLY BEAUTIFUL RANGE 15CM"/>
    <n v="20"/>
    <n v="41.5"/>
    <n v="830"/>
    <n v="102666.27"/>
    <x v="17"/>
  </r>
  <r>
    <m/>
    <x v="27"/>
    <s v="Invoice"/>
    <s v="87304"/>
    <s v="FH CHAMBERLAIN TRADING (PTY) LTD:STRUBENSVALLEY"/>
    <s v="SIMPLY BEAUTIFUL RANGE 15CM"/>
    <n v="50"/>
    <n v="41.5"/>
    <n v="2075"/>
    <n v="104741.27"/>
    <x v="17"/>
  </r>
  <r>
    <m/>
    <x v="27"/>
    <s v="Invoice"/>
    <s v="87305"/>
    <s v="BUILDERS WAREHOUSE:LAMBTON"/>
    <s v="SIMPLY BEAUTIFUL RANGE 15CM"/>
    <n v="12"/>
    <n v="41.5"/>
    <n v="498"/>
    <n v="105239.27"/>
    <x v="17"/>
  </r>
  <r>
    <m/>
    <x v="27"/>
    <s v="Invoice"/>
    <s v="87308"/>
    <s v="FH CHAMBERLAIN TRADING (PTY) LTD:KYALAMI"/>
    <s v="SIMPLY BEAUTIFUL RANGE 15CM"/>
    <n v="10"/>
    <n v="41.5"/>
    <n v="415"/>
    <n v="105654.27"/>
    <x v="17"/>
  </r>
  <r>
    <m/>
    <x v="245"/>
    <s v="Invoice"/>
    <s v="87325"/>
    <s v="BUILDERS WAREHOUSE:NORWOOD"/>
    <s v="SIMPLY BEAUTIFUL RANGE 15CM"/>
    <n v="32"/>
    <n v="41.5"/>
    <n v="1328"/>
    <n v="106982.27"/>
    <x v="17"/>
  </r>
  <r>
    <m/>
    <x v="245"/>
    <s v="Invoice"/>
    <s v="87326"/>
    <s v="LITTLE AUSTRIA"/>
    <s v="SIMPLY BEAUTIFUL RANGE 15CM"/>
    <n v="16"/>
    <n v="19.989999999999998"/>
    <n v="319.83999999999997"/>
    <n v="107302.11"/>
    <x v="17"/>
  </r>
  <r>
    <m/>
    <x v="131"/>
    <s v="Invoice"/>
    <s v="87331"/>
    <s v="BUILDERS WAREHOUSE:EDENVALE"/>
    <s v="SIMPLY BEAUTIFUL RANGE 15CM"/>
    <n v="20"/>
    <n v="41.5"/>
    <n v="830"/>
    <n v="108132.11"/>
    <x v="17"/>
  </r>
  <r>
    <m/>
    <x v="131"/>
    <s v="Invoice"/>
    <s v="87332"/>
    <s v="BUILDERS WAREHOUSE:GLEN EAGLES"/>
    <s v="SIMPLY BEAUTIFUL RANGE 15CM"/>
    <n v="40"/>
    <n v="41.5"/>
    <n v="1660"/>
    <n v="109792.11"/>
    <x v="17"/>
  </r>
  <r>
    <m/>
    <x v="132"/>
    <s v="Invoice"/>
    <s v="87339"/>
    <s v="BUILDERS WAREHOUSE:SILVERLAKES"/>
    <s v="SIMPLY BEAUTIFUL RANGE 15CM"/>
    <n v="40"/>
    <n v="41.5"/>
    <n v="1660"/>
    <n v="111452.11"/>
    <x v="17"/>
  </r>
  <r>
    <m/>
    <x v="132"/>
    <s v="Invoice"/>
    <s v="87347"/>
    <s v="BUILDERS WAREHOUSE:RIVONIA"/>
    <s v="SIMPLY BEAUTIFUL RANGE 15CM"/>
    <n v="20"/>
    <n v="41.5"/>
    <n v="830"/>
    <n v="112282.11"/>
    <x v="17"/>
  </r>
  <r>
    <m/>
    <x v="132"/>
    <s v="Invoice"/>
    <s v="87349"/>
    <s v="HABITITNAK/KEENGRO"/>
    <s v="SIMPLY BEAUTIFUL RANGE 15CM"/>
    <n v="46"/>
    <n v="41.25"/>
    <n v="1897.5"/>
    <n v="114179.61"/>
    <x v="17"/>
  </r>
  <r>
    <m/>
    <x v="246"/>
    <s v="Invoice"/>
    <s v="87368"/>
    <s v="BUILDERS WAREHOUSE:CRAIGHALL PARK"/>
    <s v="SIMPLY BEAUTIFUL RANGE 15CM"/>
    <n v="16"/>
    <n v="41.5"/>
    <n v="664"/>
    <n v="114843.61"/>
    <x v="17"/>
  </r>
  <r>
    <m/>
    <x v="133"/>
    <s v="Invoice"/>
    <s v="87384"/>
    <s v="BUILDERS WAREHOUSE:BEDFORDVIEW"/>
    <s v="SIMPLY BEAUTIFUL RANGE 15CM"/>
    <n v="32"/>
    <n v="41.5"/>
    <n v="1328"/>
    <n v="116171.61"/>
    <x v="17"/>
  </r>
  <r>
    <m/>
    <x v="133"/>
    <s v="Invoice"/>
    <s v="87387"/>
    <s v="BUILDERS WAREHOUSE:FLORIDA GLEN"/>
    <s v="SIMPLY BEAUTIFUL RANGE 15CM"/>
    <n v="10"/>
    <n v="41.5"/>
    <n v="415"/>
    <n v="116586.61"/>
    <x v="17"/>
  </r>
  <r>
    <m/>
    <x v="133"/>
    <s v="Invoice"/>
    <s v="87412"/>
    <s v="BUILDERS WAREHOUSE:NEWCASTLE"/>
    <s v="SIMPLY BEAUTIFUL RANGE 15CM"/>
    <n v="48"/>
    <n v="41.5"/>
    <n v="1992"/>
    <n v="118578.61"/>
    <x v="17"/>
  </r>
  <r>
    <m/>
    <x v="7"/>
    <s v="Invoice"/>
    <s v="87390"/>
    <s v="BUILDERS WAREHOUSE:BOKSBURG (NEW)"/>
    <s v="SIMPLY BEAUTIFUL RANGE 15CM"/>
    <n v="30"/>
    <n v="41.5"/>
    <n v="1245"/>
    <n v="119823.61"/>
    <x v="17"/>
  </r>
  <r>
    <m/>
    <x v="7"/>
    <s v="Invoice"/>
    <s v="87395"/>
    <s v="BUILDERS WAREHOUSE:EDENVALE"/>
    <s v="SIMPLY BEAUTIFUL RANGE 15CM"/>
    <n v="10"/>
    <n v="41.5"/>
    <n v="415"/>
    <n v="120238.61"/>
    <x v="17"/>
  </r>
  <r>
    <m/>
    <x v="7"/>
    <s v="Invoice"/>
    <s v="87406"/>
    <s v="BUILDERS WAREHOUSE:BLOEMFONTEIN"/>
    <s v="SIMPLY BEAUTIFUL RANGE 15CM"/>
    <n v="52"/>
    <n v="41.5"/>
    <n v="2158"/>
    <n v="122396.61"/>
    <x v="17"/>
  </r>
  <r>
    <m/>
    <x v="134"/>
    <s v="Invoice"/>
    <s v="87410"/>
    <s v="BUILDERS WAREHOUSE:HARTEBEESPOORT"/>
    <s v="SIMPLY BEAUTIFUL RANGE 15CM"/>
    <n v="30"/>
    <n v="41.5"/>
    <n v="1245"/>
    <n v="123641.61"/>
    <x v="17"/>
  </r>
  <r>
    <m/>
    <x v="134"/>
    <s v="Invoice"/>
    <s v="87441"/>
    <s v="BUILDERS WAREHOUSE:NOORDHEUWEL"/>
    <s v="SIMPLY BEAUTIFUL RANGE 15CM"/>
    <n v="60"/>
    <n v="41.5"/>
    <n v="2490"/>
    <n v="126131.61"/>
    <x v="17"/>
  </r>
  <r>
    <m/>
    <x v="135"/>
    <s v="Invoice"/>
    <s v="87423"/>
    <s v="BUILDERS WAREHOUSE:RIVONIA"/>
    <s v="SIMPLY BEAUTIFUL RANGE 15CM"/>
    <n v="40"/>
    <n v="41.5"/>
    <n v="1660"/>
    <n v="127791.61"/>
    <x v="17"/>
  </r>
  <r>
    <m/>
    <x v="135"/>
    <s v="Invoice"/>
    <s v="87427"/>
    <s v="BUILDERS WAREHOUSE:RUSTENBURG"/>
    <s v="SIMPLY BEAUTIFUL RANGE 15CM"/>
    <n v="20"/>
    <n v="41.5"/>
    <n v="830"/>
    <n v="128621.61"/>
    <x v="17"/>
  </r>
  <r>
    <m/>
    <x v="135"/>
    <s v="Invoice"/>
    <s v="87428"/>
    <s v="FH CHAMBERLAIN TRADING (PTY) LTD:KYALAMI"/>
    <s v="SIMPLY BEAUTIFUL RANGE 15CM"/>
    <n v="10"/>
    <n v="41.5"/>
    <n v="415"/>
    <n v="129036.61"/>
    <x v="17"/>
  </r>
  <r>
    <m/>
    <x v="136"/>
    <s v="Invoice"/>
    <s v="87454"/>
    <s v="BUILDERS WAREHOUSE:NORTHRIDING"/>
    <s v="SIMPLY BEAUTIFUL RANGE 15CM"/>
    <n v="20"/>
    <n v="41.5"/>
    <n v="830"/>
    <n v="129866.61"/>
    <x v="17"/>
  </r>
  <r>
    <m/>
    <x v="137"/>
    <s v="Invoice"/>
    <s v="87487"/>
    <s v="BUILDERS WAREHOUSE:BLOEMFONTEIN"/>
    <s v="SIMPLY BEAUTIFUL RANGE 15CM"/>
    <n v="46"/>
    <n v="41.5"/>
    <n v="1909"/>
    <n v="131775.60999999999"/>
    <x v="17"/>
  </r>
  <r>
    <m/>
    <x v="139"/>
    <s v="Invoice"/>
    <s v="87492"/>
    <s v="BUILDERS WAREHOUSE:ERASMUS PARK"/>
    <s v="SIMPLY BEAUTIFUL RANGE 15CM"/>
    <n v="19"/>
    <n v="41.5"/>
    <n v="788.5"/>
    <n v="132564.10999999999"/>
    <x v="17"/>
  </r>
  <r>
    <m/>
    <x v="142"/>
    <s v="Invoice"/>
    <s v="87196"/>
    <s v="BUILDERS WAREHOUSE:THOHOYANDOU"/>
    <s v="SIMPLY BEAUTIFUL RANGE 15CM"/>
    <n v="80"/>
    <n v="41.5"/>
    <n v="3320"/>
    <n v="135884.10999999999"/>
    <x v="17"/>
  </r>
  <r>
    <m/>
    <x v="272"/>
    <s v="Invoice"/>
    <s v="87564"/>
    <s v="BUILDERS WAREHOUSE:NORTHRIDING"/>
    <s v="SIMPLY BEAUTIFUL RANGE 15CM"/>
    <n v="16"/>
    <n v="41.5"/>
    <n v="664"/>
    <n v="136548.10999999999"/>
    <x v="17"/>
  </r>
  <r>
    <m/>
    <x v="145"/>
    <s v="Invoice"/>
    <s v="87572"/>
    <s v="BUILDERS WAREHOUSE:RIVONIA"/>
    <s v="SIMPLY BEAUTIFUL RANGE 15CM"/>
    <n v="16"/>
    <n v="41.5"/>
    <n v="664"/>
    <n v="137212.10999999999"/>
    <x v="17"/>
  </r>
  <r>
    <m/>
    <x v="145"/>
    <s v="Invoice"/>
    <s v="87579"/>
    <s v="BUILDERS WAREHOUSE:NELSPRUIT"/>
    <s v="SIMPLY BEAUTIFUL RANGE 15CM"/>
    <n v="48"/>
    <n v="41.5"/>
    <n v="1992"/>
    <n v="139204.10999999999"/>
    <x v="17"/>
  </r>
  <r>
    <m/>
    <x v="146"/>
    <s v="Invoice"/>
    <s v="87590"/>
    <s v="BUILDERS WAREHOUSE:ERASMUS PARK"/>
    <s v="SIMPLY BEAUTIFUL RANGE 15CM"/>
    <n v="32"/>
    <n v="41.5"/>
    <n v="1328"/>
    <n v="140532.10999999999"/>
    <x v="17"/>
  </r>
  <r>
    <m/>
    <x v="146"/>
    <s v="Invoice"/>
    <s v="87594"/>
    <s v="FH CHAMBERLAIN TRADING (PTY) LTD:STRUBENSVALLEY"/>
    <s v="SIMPLY BEAUTIFUL RANGE 15CM"/>
    <n v="40"/>
    <n v="41.5"/>
    <n v="1660"/>
    <n v="142192.10999999999"/>
    <x v="17"/>
  </r>
  <r>
    <m/>
    <x v="146"/>
    <s v="Invoice"/>
    <s v="87619"/>
    <s v="BUILDERS WAREHOUSE:BLOEMFONTEIN"/>
    <s v="SIMPLY BEAUTIFUL RANGE 15CM"/>
    <n v="106"/>
    <n v="41.5"/>
    <n v="4399"/>
    <n v="146591.10999999999"/>
    <x v="17"/>
  </r>
  <r>
    <m/>
    <x v="147"/>
    <s v="Invoice"/>
    <s v="87607"/>
    <s v="FH CHAMBERLAIN TRADING (PTY) LTD:CENTURION"/>
    <s v="SIMPLY BEAUTIFUL RANGE 15CM"/>
    <n v="40"/>
    <n v="41.5"/>
    <n v="1660"/>
    <n v="148251.10999999999"/>
    <x v="17"/>
  </r>
  <r>
    <m/>
    <x v="148"/>
    <s v="Invoice"/>
    <s v="87634"/>
    <s v="BUILDERS WAREHOUSE:BETHLEHEM"/>
    <s v="SIMPLY BEAUTIFUL RANGE 15CM"/>
    <n v="64"/>
    <n v="41.5"/>
    <n v="2656"/>
    <n v="150907.10999999999"/>
    <x v="17"/>
  </r>
  <r>
    <m/>
    <x v="248"/>
    <s v="Invoice"/>
    <s v="87664"/>
    <s v="BUILDERS WAREHOUSE:MAFIKENG"/>
    <s v="SIMPLY BEAUTIFUL RANGE 15CM"/>
    <n v="64"/>
    <n v="41.5"/>
    <n v="2656"/>
    <n v="153563.10999999999"/>
    <x v="17"/>
  </r>
  <r>
    <m/>
    <x v="248"/>
    <s v="Invoice"/>
    <s v="87666"/>
    <s v="BUILDERS WAREHOUSE:NEWCASTLE"/>
    <s v="SIMPLY BEAUTIFUL RANGE 15CM"/>
    <n v="32"/>
    <n v="41.5"/>
    <n v="1328"/>
    <n v="154891.10999999999"/>
    <x v="17"/>
  </r>
  <r>
    <m/>
    <x v="28"/>
    <s v="Invoice"/>
    <s v="87695"/>
    <s v="YEBO YES PLANTS"/>
    <s v="SIMPLY BEAUTIFUL RANGE 15CM"/>
    <n v="18"/>
    <n v="40.99"/>
    <n v="737.82"/>
    <n v="155628.93"/>
    <x v="17"/>
  </r>
  <r>
    <m/>
    <x v="154"/>
    <s v="Invoice"/>
    <s v="87708"/>
    <s v="FH CHAMBERLAIN TRADING (PTY) LTD:MONTANA"/>
    <s v="SIMPLY BEAUTIFUL RANGE 15CM"/>
    <n v="80"/>
    <n v="41.5"/>
    <n v="3320"/>
    <n v="158948.93"/>
    <x v="17"/>
  </r>
  <r>
    <m/>
    <x v="155"/>
    <s v="Invoice"/>
    <s v="87715"/>
    <s v="BUCO SSC:BRITS"/>
    <s v="SIMPLY BEAUTIFUL RANGE 15CM"/>
    <n v="6"/>
    <n v="45.65"/>
    <n v="273.89999999999998"/>
    <n v="159222.82999999999"/>
    <x v="17"/>
  </r>
  <r>
    <m/>
    <x v="158"/>
    <s v="Invoice"/>
    <s v="87755"/>
    <s v="BUILDERS WAREHOUSE:THOHOYANDOU"/>
    <s v="SIMPLY BEAUTIFUL RANGE 15CM"/>
    <n v="32"/>
    <n v="41.5"/>
    <n v="1328"/>
    <n v="160550.82999999999"/>
    <x v="17"/>
  </r>
  <r>
    <m/>
    <x v="164"/>
    <s v="Invoice"/>
    <s v="87846"/>
    <s v="BUILDERS WAREHOUSE:RIVONIA"/>
    <s v="SIMPLY BEAUTIFUL RANGE 15CM"/>
    <n v="16"/>
    <n v="41.5"/>
    <n v="664"/>
    <n v="161214.82999999999"/>
    <x v="17"/>
  </r>
  <r>
    <m/>
    <x v="164"/>
    <s v="Invoice"/>
    <s v="87845"/>
    <s v="BUILDERS WAREHOUSE:SUNWARD PARK"/>
    <s v="SIMPLY BEAUTIFUL RANGE 15CM"/>
    <n v="32"/>
    <n v="41.5"/>
    <n v="1328"/>
    <n v="162542.82999999999"/>
    <x v="17"/>
  </r>
  <r>
    <m/>
    <x v="48"/>
    <s v="Invoice"/>
    <s v="87860"/>
    <s v="BUILDERS WAREHOUSE:RUSTENBURG"/>
    <s v="SIMPLY BEAUTIFUL RANGE 15CM"/>
    <n v="32"/>
    <n v="41.5"/>
    <n v="1328"/>
    <n v="163870.82999999999"/>
    <x v="17"/>
  </r>
  <r>
    <m/>
    <x v="167"/>
    <s v="Invoice"/>
    <s v="87891"/>
    <s v="BUILDERS WAREHOUSE:RIVONIA"/>
    <s v="SIMPLY BEAUTIFUL RANGE 15CM"/>
    <n v="32"/>
    <n v="41.5"/>
    <n v="1328"/>
    <n v="165198.82999999999"/>
    <x v="17"/>
  </r>
  <r>
    <m/>
    <x v="167"/>
    <s v="Invoice"/>
    <s v="87913"/>
    <s v="BUILDERS WAREHOUSE:NELSPRUIT"/>
    <s v="SIMPLY BEAUTIFUL RANGE 15CM"/>
    <n v="38"/>
    <n v="41.5"/>
    <n v="1577"/>
    <n v="166775.82999999999"/>
    <x v="17"/>
  </r>
  <r>
    <m/>
    <x v="167"/>
    <s v="Invoice"/>
    <s v="87914"/>
    <s v="BUILDERS WAREHOUSE:NEWCASTLE"/>
    <s v="SIMPLY BEAUTIFUL RANGE 15CM"/>
    <n v="64"/>
    <n v="41.5"/>
    <n v="2656"/>
    <n v="169431.83"/>
    <x v="17"/>
  </r>
  <r>
    <m/>
    <x v="171"/>
    <s v="Invoice"/>
    <s v="87958"/>
    <s v="BUILDERS WAREHOUSE:RIVONIA"/>
    <s v="SIMPLY BEAUTIFUL RANGE 15CM"/>
    <n v="16"/>
    <n v="41.5"/>
    <n v="664"/>
    <n v="170095.83"/>
    <x v="17"/>
  </r>
  <r>
    <m/>
    <x v="171"/>
    <s v="Invoice"/>
    <s v="87973"/>
    <s v="BUILDERS WAREHOUSE:MAFIKENG"/>
    <s v="SIMPLY BEAUTIFUL RANGE 15CM"/>
    <n v="80"/>
    <n v="41.5"/>
    <n v="3320"/>
    <n v="173415.83"/>
    <x v="17"/>
  </r>
  <r>
    <m/>
    <x v="172"/>
    <s v="Invoice"/>
    <s v="87985"/>
    <s v="BUILDERS WAREHOUSE:GLEN EAGLES"/>
    <s v="SIMPLY BEAUTIFUL RANGE 15CM"/>
    <n v="20"/>
    <n v="41.5"/>
    <n v="830"/>
    <n v="174245.83"/>
    <x v="17"/>
  </r>
  <r>
    <m/>
    <x v="212"/>
    <s v="Invoice"/>
    <s v="88016"/>
    <s v="BUILDERS WAREHOUSE:STRUBENS VALLEY"/>
    <s v="SIMPLY BEAUTIFUL RANGE 15CM"/>
    <n v="32"/>
    <n v="41.5"/>
    <n v="1328"/>
    <n v="175573.83"/>
    <x v="17"/>
  </r>
  <r>
    <m/>
    <x v="174"/>
    <s v="Invoice"/>
    <s v="88022"/>
    <s v="BUILDERS WAREHOUSE:NORTHRIDING"/>
    <s v="SIMPLY BEAUTIFUL RANGE 15CM"/>
    <n v="32"/>
    <n v="41.5"/>
    <n v="1328"/>
    <n v="176901.83"/>
    <x v="17"/>
  </r>
  <r>
    <m/>
    <x v="174"/>
    <s v="Invoice"/>
    <s v="88062"/>
    <s v="BUILDERS WAREHOUSE:HARTEBEESPOORT"/>
    <s v="SIMPLY BEAUTIFUL RANGE 15CM"/>
    <n v="48"/>
    <n v="41.5"/>
    <n v="1992"/>
    <n v="178893.83"/>
    <x v="17"/>
  </r>
  <r>
    <m/>
    <x v="252"/>
    <s v="Invoice"/>
    <s v="88146"/>
    <s v="BUILDERS WAREHOUSE:BAOBAB"/>
    <s v="SIMPLY BEAUTIFUL RANGE 15CM"/>
    <n v="32"/>
    <n v="41.5"/>
    <n v="1328"/>
    <n v="180221.83"/>
    <x v="17"/>
  </r>
  <r>
    <m/>
    <x v="177"/>
    <s v="Invoice"/>
    <s v="88151"/>
    <s v="BUILDERS WAREHOUSE:RIVONIA"/>
    <s v="SIMPLY BEAUTIFUL RANGE 15CM"/>
    <n v="20"/>
    <n v="41.5"/>
    <n v="830"/>
    <n v="181051.83"/>
    <x v="17"/>
  </r>
  <r>
    <m/>
    <x v="177"/>
    <s v="Invoice"/>
    <s v="88158"/>
    <s v="BUILDERS WAREHOUSE:RUSTENBURG"/>
    <s v="SIMPLY BEAUTIFUL RANGE 15CM"/>
    <n v="9"/>
    <n v="41.5"/>
    <n v="373.5"/>
    <n v="181425.33"/>
    <x v="17"/>
  </r>
  <r>
    <m/>
    <x v="177"/>
    <s v="Invoice"/>
    <s v="88210"/>
    <s v="BUILDERS WAREHOUSE:NELSPRUIT"/>
    <s v="SIMPLY BEAUTIFUL RANGE 15CM"/>
    <n v="60"/>
    <n v="41.5"/>
    <n v="2490"/>
    <n v="183915.33"/>
    <x v="17"/>
  </r>
  <r>
    <m/>
    <x v="180"/>
    <s v="Invoice"/>
    <s v="88261"/>
    <s v="BUILDERS WAREHOUSE:BLOEMFONTEIN"/>
    <s v="SIMPLY BEAUTIFUL RANGE 15CM"/>
    <n v="47"/>
    <n v="41.5"/>
    <n v="1950.5"/>
    <n v="185865.83"/>
    <x v="17"/>
  </r>
  <r>
    <m/>
    <x v="180"/>
    <s v="Invoice"/>
    <s v="88262"/>
    <s v="BUILDERS WAREHOUSE:BETHLEHEM"/>
    <s v="SIMPLY BEAUTIFUL RANGE 15CM"/>
    <n v="32"/>
    <n v="41.5"/>
    <n v="1328"/>
    <n v="187193.83"/>
    <x v="17"/>
  </r>
  <r>
    <m/>
    <x v="182"/>
    <s v="Invoice"/>
    <s v="88264"/>
    <s v="BUILDERS WAREHOUSE:RASLOUW"/>
    <s v="SIMPLY BEAUTIFUL RANGE 15CM"/>
    <n v="40"/>
    <n v="41.5"/>
    <n v="1660"/>
    <n v="188853.83"/>
    <x v="17"/>
  </r>
  <r>
    <m/>
    <x v="183"/>
    <s v="Invoice"/>
    <s v="88169"/>
    <s v="BUILDERS WAREHOUSE:NEWCASTLE"/>
    <s v="SIMPLY BEAUTIFUL RANGE 15CM"/>
    <n v="48"/>
    <n v="41.5"/>
    <n v="1992"/>
    <n v="190845.83"/>
    <x v="17"/>
  </r>
  <r>
    <m/>
    <x v="184"/>
    <s v="Invoice"/>
    <s v="88306"/>
    <s v="FH CHAMBERLAIN TRADING (PTY) LTD:KYALAMI"/>
    <s v="SIMPLY BEAUTIFUL RANGE 15CM"/>
    <n v="10"/>
    <n v="41.5"/>
    <n v="415"/>
    <n v="191260.83"/>
    <x v="17"/>
  </r>
  <r>
    <m/>
    <x v="184"/>
    <s v="Invoice"/>
    <s v="88359"/>
    <s v="BUILDERS WAREHOUSE:BLOEMFONTEIN"/>
    <s v="SIMPLY BEAUTIFUL RANGE 15CM"/>
    <n v="144"/>
    <n v="41.5"/>
    <n v="5976"/>
    <n v="197236.83"/>
    <x v="17"/>
  </r>
  <r>
    <m/>
    <x v="184"/>
    <s v="Invoice"/>
    <s v="88361"/>
    <s v="BUILDERS WAREHOUSE:POLOKWANE"/>
    <s v="SIMPLY BEAUTIFUL RANGE 15CM"/>
    <n v="48"/>
    <n v="41.5"/>
    <n v="1992"/>
    <n v="199228.83"/>
    <x v="17"/>
  </r>
  <r>
    <m/>
    <x v="185"/>
    <s v="Invoice"/>
    <s v="88344"/>
    <s v="BUILDERS WAREHOUSE:NEWMARKET"/>
    <s v="SIMPLY BEAUTIFUL RANGE 15CM"/>
    <n v="40"/>
    <n v="41.5"/>
    <n v="1660"/>
    <n v="200888.83"/>
    <x v="17"/>
  </r>
  <r>
    <m/>
    <x v="216"/>
    <s v="Invoice"/>
    <s v="88402"/>
    <s v="BUILDERS WAREHOUSE:STRUBENS VALLEY"/>
    <s v="SIMPLY BEAUTIFUL RANGE 15CM"/>
    <n v="36"/>
    <n v="41.5"/>
    <n v="1494"/>
    <n v="202382.83"/>
    <x v="17"/>
  </r>
  <r>
    <m/>
    <x v="216"/>
    <s v="Invoice"/>
    <s v="88403"/>
    <s v="BUILDERS WAREHOUSE:NOORDHEUWEL"/>
    <s v="SIMPLY BEAUTIFUL RANGE 15CM"/>
    <n v="40"/>
    <n v="41.5"/>
    <n v="1660"/>
    <n v="204042.83"/>
    <x v="17"/>
  </r>
  <r>
    <m/>
    <x v="186"/>
    <s v="Invoice"/>
    <s v="88381"/>
    <s v="BUILDERS WAREHOUSE:GEZINA NEW"/>
    <s v="SIMPLY BEAUTIFUL RANGE 15CM"/>
    <n v="80"/>
    <n v="41.5"/>
    <n v="3320"/>
    <n v="207362.83"/>
    <x v="17"/>
  </r>
  <r>
    <m/>
    <x v="186"/>
    <s v="Invoice"/>
    <s v="88382"/>
    <s v="BUILDERS WAREHOUSE:WOODLANDS"/>
    <s v="SIMPLY BEAUTIFUL RANGE 15CM"/>
    <n v="24"/>
    <n v="41.5"/>
    <n v="996"/>
    <n v="208358.83"/>
    <x v="17"/>
  </r>
  <r>
    <m/>
    <x v="186"/>
    <s v="Invoice"/>
    <s v="88384"/>
    <s v="BUILDERS WAREHOUSE:SILVERLAKES"/>
    <s v="SIMPLY BEAUTIFUL RANGE 15CM"/>
    <n v="32"/>
    <n v="41.5"/>
    <n v="1328"/>
    <n v="209686.83"/>
    <x v="17"/>
  </r>
  <r>
    <m/>
    <x v="186"/>
    <s v="Invoice"/>
    <s v="88386"/>
    <s v="BUILDERS WAREHOUSE:ZAMBEZI"/>
    <s v="SIMPLY BEAUTIFUL RANGE 15CM"/>
    <n v="60"/>
    <n v="41.5"/>
    <n v="2490"/>
    <n v="212176.83"/>
    <x v="17"/>
  </r>
  <r>
    <m/>
    <x v="186"/>
    <s v="Invoice"/>
    <s v="88396"/>
    <s v="BUILDERS WAREHOUSE:RUSTENBURG"/>
    <s v="SIMPLY BEAUTIFUL RANGE 15CM"/>
    <n v="100"/>
    <n v="41.5"/>
    <n v="4150"/>
    <n v="216326.83"/>
    <x v="17"/>
  </r>
  <r>
    <m/>
    <x v="186"/>
    <s v="Invoice"/>
    <s v="88416"/>
    <s v="GARDEN CREATIONS"/>
    <s v="SIMPLY BEAUTIFUL RANGE 15CM"/>
    <n v="13"/>
    <n v="33.950000000000003"/>
    <n v="441.35"/>
    <n v="216768.18"/>
    <x v="17"/>
  </r>
  <r>
    <m/>
    <x v="186"/>
    <s v="Invoice"/>
    <s v="88419"/>
    <s v="BUILDERS WAREHOUSE:NELSPRUIT"/>
    <s v="SIMPLY BEAUTIFUL RANGE 15CM"/>
    <n v="64"/>
    <n v="41.5"/>
    <n v="2656"/>
    <n v="219424.18"/>
    <x v="17"/>
  </r>
  <r>
    <m/>
    <x v="186"/>
    <s v="Invoice"/>
    <s v="88419"/>
    <s v="BUILDERS WAREHOUSE:NELSPRUIT"/>
    <s v="SIMPLY BEAUTIFUL RANGE 15CM"/>
    <n v="9"/>
    <n v="35.700000000000003"/>
    <n v="321.3"/>
    <n v="219745.47999999998"/>
    <x v="17"/>
  </r>
  <r>
    <m/>
    <x v="187"/>
    <s v="Invoice"/>
    <s v="88388"/>
    <s v="BUILDERS WAREHOUSE:GLEN EAGLES"/>
    <s v="SIMPLY BEAUTIFUL RANGE 15CM"/>
    <n v="40"/>
    <n v="41.5"/>
    <n v="1660"/>
    <n v="221405.47999999998"/>
    <x v="17"/>
  </r>
  <r>
    <m/>
    <x v="187"/>
    <s v="Invoice"/>
    <s v="88406"/>
    <s v="BUILDERS WAREHOUSE:KLERKSDORP"/>
    <s v="SIMPLY BEAUTIFUL RANGE 15CM"/>
    <n v="40"/>
    <n v="41.5"/>
    <n v="1660"/>
    <n v="223065.47999999998"/>
    <x v="17"/>
  </r>
  <r>
    <m/>
    <x v="187"/>
    <s v="Invoice"/>
    <s v="88409"/>
    <s v="FH CHAMBERLAIN TRADING (PTY) LTD:SILVER LAKES"/>
    <s v="SIMPLY BEAUTIFUL RANGE 15CM"/>
    <n v="36"/>
    <n v="41.5"/>
    <n v="1494"/>
    <n v="224559.47999999998"/>
    <x v="17"/>
  </r>
  <r>
    <m/>
    <x v="187"/>
    <s v="Invoice"/>
    <s v="88411"/>
    <s v="FH CHAMBERLAIN TRADING (PTY) LTD:KYALAMI"/>
    <s v="SIMPLY BEAUTIFUL RANGE 15CM"/>
    <n v="6"/>
    <n v="41.5"/>
    <n v="249"/>
    <n v="224808.47999999998"/>
    <x v="17"/>
  </r>
  <r>
    <m/>
    <x v="187"/>
    <s v="Invoice"/>
    <s v="88435"/>
    <s v="BUILDERS WAREHOUSE:CARNIVAL MALL"/>
    <s v="SIMPLY BEAUTIFUL RANGE 15CM"/>
    <n v="32"/>
    <n v="41.5"/>
    <n v="1328"/>
    <n v="226136.47999999998"/>
    <x v="17"/>
  </r>
  <r>
    <m/>
    <x v="187"/>
    <s v="Invoice"/>
    <s v="88436"/>
    <s v="BUILDERS WAREHOUSE:RIVONIA"/>
    <s v="SIMPLY BEAUTIFUL RANGE 15CM"/>
    <n v="32"/>
    <n v="41.5"/>
    <n v="1328"/>
    <n v="227464.47999999998"/>
    <x v="17"/>
  </r>
  <r>
    <m/>
    <x v="187"/>
    <s v="Invoice"/>
    <s v="88438"/>
    <s v="BUILDERS WAREHOUSE:SUNWARD PARK"/>
    <s v="SIMPLY BEAUTIFUL RANGE 15CM"/>
    <n v="80"/>
    <n v="41.5"/>
    <n v="3320"/>
    <n v="230784.47999999998"/>
    <x v="17"/>
  </r>
  <r>
    <m/>
    <x v="188"/>
    <s v="Invoice"/>
    <s v="88423"/>
    <s v="BUILDERS WAREHOUSE:GREENSTONE"/>
    <s v="SIMPLY BEAUTIFUL RANGE 15CM"/>
    <n v="40"/>
    <n v="41.5"/>
    <n v="1660"/>
    <n v="232444.47999999998"/>
    <x v="17"/>
  </r>
  <r>
    <m/>
    <x v="188"/>
    <s v="Invoice"/>
    <s v="88451"/>
    <s v="BUILDERS WAREHOUSE:NEWCASTLE"/>
    <s v="SIMPLY BEAUTIFUL RANGE 15CM"/>
    <n v="112"/>
    <n v="41.5"/>
    <n v="4648"/>
    <n v="237092.47999999998"/>
    <x v="17"/>
  </r>
  <r>
    <m/>
    <x v="189"/>
    <s v="Invoice"/>
    <s v="88446"/>
    <s v="BUILDERS WAREHOUSE:NEWMARKET"/>
    <s v="SIMPLY BEAUTIFUL RANGE 15CM"/>
    <n v="86"/>
    <n v="41.5"/>
    <n v="3569"/>
    <n v="240661.47999999998"/>
    <x v="17"/>
  </r>
  <r>
    <m/>
    <x v="189"/>
    <s v="Invoice"/>
    <s v="88462"/>
    <s v="PRETTY GARDENS"/>
    <s v="SIMPLY BEAUTIFUL RANGE 15CM"/>
    <n v="5"/>
    <n v="33.950000000000003"/>
    <n v="169.75"/>
    <n v="240831.22999999998"/>
    <x v="17"/>
  </r>
  <r>
    <m/>
    <x v="189"/>
    <s v="Invoice"/>
    <s v="88464"/>
    <s v="BUILDERS WAREHOUSE:MIDDELBURG"/>
    <s v="SIMPLY BEAUTIFUL RANGE 15CM"/>
    <n v="16"/>
    <n v="41.5"/>
    <n v="664"/>
    <n v="241495.22999999998"/>
    <x v="17"/>
  </r>
  <r>
    <m/>
    <x v="189"/>
    <s v="Invoice"/>
    <s v="88466"/>
    <s v="BUILDERS WAREHOUSE:BLOEMFONTEIN"/>
    <s v="SIMPLY BEAUTIFUL RANGE 15CM"/>
    <n v="40"/>
    <n v="41.5"/>
    <n v="1660"/>
    <n v="243155.22999999998"/>
    <x v="17"/>
  </r>
  <r>
    <m/>
    <x v="189"/>
    <s v="Invoice"/>
    <s v="88466"/>
    <s v="BUILDERS WAREHOUSE:BLOEMFONTEIN"/>
    <s v="SIMPLY BEAUTIFUL RANGE 15CM"/>
    <n v="55"/>
    <n v="35.700000000000003"/>
    <n v="1963.5"/>
    <n v="245118.72999999998"/>
    <x v="17"/>
  </r>
  <r>
    <m/>
    <x v="189"/>
    <s v="Invoice"/>
    <s v="88468"/>
    <s v="BUILDERS WAREHOUSE:THOHOYANDOU"/>
    <s v="SIMPLY BEAUTIFUL RANGE 15CM"/>
    <n v="48"/>
    <n v="41.5"/>
    <n v="1992"/>
    <n v="247110.72999999998"/>
    <x v="17"/>
  </r>
  <r>
    <m/>
    <x v="310"/>
    <s v="Invoice"/>
    <s v="88458"/>
    <s v="BUILDERS WAREHOUSE:BOKSBURG (NEW)"/>
    <s v="SIMPLY BEAUTIFUL RANGE 15CM"/>
    <n v="80"/>
    <n v="41.5"/>
    <n v="3320"/>
    <n v="250430.72999999998"/>
    <x v="17"/>
  </r>
  <r>
    <m/>
    <x v="310"/>
    <s v="Invoice"/>
    <s v="88494"/>
    <s v="BUILDERS WAREHOUSE:NOORDHEUWEL"/>
    <s v="SIMPLY BEAUTIFUL RANGE 15CM"/>
    <n v="40"/>
    <n v="41.5"/>
    <n v="1660"/>
    <n v="252090.72999999998"/>
    <x v="17"/>
  </r>
  <r>
    <m/>
    <x v="190"/>
    <s v="Invoice"/>
    <s v="88476"/>
    <s v="BUILDERS WAREHOUSE:ERASMUS PARK"/>
    <s v="SIMPLY BEAUTIFUL RANGE 15CM"/>
    <n v="40"/>
    <n v="41.5"/>
    <n v="1660"/>
    <n v="253750.72999999998"/>
    <x v="17"/>
  </r>
  <r>
    <m/>
    <x v="190"/>
    <s v="Invoice"/>
    <s v="88481"/>
    <s v="BUILDERS WAREHOUSE:LYNNWOOD"/>
    <s v="SIMPLY BEAUTIFUL RANGE 15CM"/>
    <n v="80"/>
    <n v="41.5"/>
    <n v="3320"/>
    <n v="257070.72999999998"/>
    <x v="17"/>
  </r>
  <r>
    <m/>
    <x v="190"/>
    <s v="Invoice"/>
    <s v="88483"/>
    <s v="BUILDERS WAREHOUSE:GLEN EAGLES"/>
    <s v="SIMPLY BEAUTIFUL RANGE 15CM"/>
    <n v="32"/>
    <n v="41.5"/>
    <n v="1328"/>
    <n v="258398.72999999998"/>
    <x v="17"/>
  </r>
  <r>
    <m/>
    <x v="190"/>
    <s v="Invoice"/>
    <s v="88486"/>
    <s v="BUILDERS WAREHOUSE:CHERRY LANE"/>
    <s v="SIMPLY BEAUTIFUL RANGE 15CM"/>
    <n v="50"/>
    <n v="41.5"/>
    <n v="2075"/>
    <n v="260473.72999999998"/>
    <x v="17"/>
  </r>
  <r>
    <m/>
    <x v="190"/>
    <s v="Invoice"/>
    <s v="88487"/>
    <s v="BUILDERS WAREHOUSE:SILVERLAKES"/>
    <s v="SIMPLY BEAUTIFUL RANGE 15CM"/>
    <n v="48"/>
    <n v="41.5"/>
    <n v="1992"/>
    <n v="262465.73"/>
    <x v="17"/>
  </r>
  <r>
    <m/>
    <x v="190"/>
    <s v="Invoice"/>
    <s v="88523"/>
    <s v="BUILDERS WAREHOUSE:BETHLEHEM"/>
    <s v="SIMPLY BEAUTIFUL RANGE 15CM"/>
    <n v="96"/>
    <n v="41.5"/>
    <n v="3984"/>
    <n v="266449.73"/>
    <x v="17"/>
  </r>
  <r>
    <m/>
    <x v="191"/>
    <s v="Invoice"/>
    <s v="88502"/>
    <s v="BUILDERS WAREHOUSE:RASLOUW"/>
    <s v="SIMPLY BEAUTIFUL RANGE 15CM"/>
    <n v="80"/>
    <n v="41.5"/>
    <n v="3320"/>
    <n v="269769.73"/>
    <x v="17"/>
  </r>
  <r>
    <m/>
    <x v="191"/>
    <s v="Invoice"/>
    <s v="88503"/>
    <s v="BUILDERS WAREHOUSE:CENTURION"/>
    <s v="SIMPLY BEAUTIFUL RANGE 15CM"/>
    <n v="40"/>
    <n v="41.5"/>
    <n v="1660"/>
    <n v="271429.73"/>
    <x v="17"/>
  </r>
  <r>
    <m/>
    <x v="217"/>
    <s v="Invoice"/>
    <s v="88527"/>
    <s v="BUILDERS WAREHOUSE:BEDFORDVIEW"/>
    <s v="SIMPLY BEAUTIFUL RANGE 15CM"/>
    <n v="32"/>
    <n v="41.5"/>
    <n v="1328"/>
    <n v="272757.73"/>
    <x v="17"/>
  </r>
  <r>
    <m/>
    <x v="218"/>
    <s v="Invoice"/>
    <s v="88549"/>
    <s v="BUILDERS WAREHOUSE:EDENVALE"/>
    <s v="SIMPLY BEAUTIFUL RANGE 15CM"/>
    <n v="16"/>
    <n v="41.5"/>
    <n v="664"/>
    <n v="273421.73"/>
    <x v="17"/>
  </r>
  <r>
    <m/>
    <x v="218"/>
    <s v="Invoice"/>
    <s v="88558"/>
    <s v="BUILDERS WAREHOUSE:HARTEBEESPOORT"/>
    <s v="SIMPLY BEAUTIFUL RANGE 15CM"/>
    <n v="20"/>
    <n v="41.5"/>
    <n v="830"/>
    <n v="274251.73"/>
    <x v="17"/>
  </r>
  <r>
    <m/>
    <x v="218"/>
    <s v="Invoice"/>
    <s v="88563"/>
    <s v="FH CHAMBERLAIN TRADING (PTY) LTD:CENTURION"/>
    <s v="SIMPLY BEAUTIFUL RANGE 15CM"/>
    <n v="40"/>
    <n v="41.5"/>
    <n v="1660"/>
    <n v="275911.73"/>
    <x v="17"/>
  </r>
  <r>
    <m/>
    <x v="218"/>
    <s v="Invoice"/>
    <s v="88564"/>
    <s v="FH CHAMBERLAIN TRADING (PTY) LTD:KYALAMI"/>
    <s v="SIMPLY BEAUTIFUL RANGE 15CM"/>
    <n v="6"/>
    <n v="41.5"/>
    <n v="249"/>
    <n v="276160.73"/>
    <x v="17"/>
  </r>
  <r>
    <m/>
    <x v="218"/>
    <s v="Invoice"/>
    <s v="88568"/>
    <s v="THYME SQUARE"/>
    <s v="FUCHIA  15CM"/>
    <n v="14"/>
    <n v="38.799999999999997"/>
    <n v="543.20000000000005"/>
    <n v="276703.93"/>
    <x v="17"/>
  </r>
  <r>
    <m/>
    <x v="218"/>
    <s v="Invoice"/>
    <s v="88576"/>
    <s v="BUILDERS WAREHOUSE:BLOEMFONTEIN"/>
    <s v="SIMPLY BEAUTIFUL RANGE 15CM"/>
    <n v="40"/>
    <n v="41.5"/>
    <n v="1660"/>
    <n v="278363.93"/>
    <x v="17"/>
  </r>
  <r>
    <m/>
    <x v="286"/>
    <s v="Invoice"/>
    <s v="88519"/>
    <s v="BUILDERS WAREHOUSE:KLERKSDORP"/>
    <s v="SIMPLY BEAUTIFUL RANGE 15CM"/>
    <n v="14"/>
    <n v="41.5"/>
    <n v="581"/>
    <n v="278944.93"/>
    <x v="17"/>
  </r>
  <r>
    <m/>
    <x v="219"/>
    <s v="Invoice"/>
    <s v="88579"/>
    <s v="BUILDERS WAREHOUSE:WONDER PARK"/>
    <s v="SIMPLY BEAUTIFUL RANGE 15CM"/>
    <n v="20"/>
    <n v="41.5"/>
    <n v="830"/>
    <n v="279774.93"/>
    <x v="17"/>
  </r>
  <r>
    <m/>
    <x v="219"/>
    <s v="Invoice"/>
    <s v="88583"/>
    <s v="BUILDERS WAREHOUSE:GEZINA NEW"/>
    <s v="SIMPLY BEAUTIFUL RANGE 15CM"/>
    <n v="20"/>
    <n v="41.5"/>
    <n v="830"/>
    <n v="280604.93"/>
    <x v="17"/>
  </r>
  <r>
    <m/>
    <x v="219"/>
    <s v="Invoice"/>
    <s v="88587"/>
    <s v="BUILDERS WAREHOUSE:RUSTENBURG"/>
    <s v="SIMPLY BEAUTIFUL RANGE 15CM"/>
    <n v="36"/>
    <n v="41.5"/>
    <n v="1494"/>
    <n v="282098.93"/>
    <x v="17"/>
  </r>
  <r>
    <m/>
    <x v="219"/>
    <s v="Invoice"/>
    <s v="88592"/>
    <s v="BUILDERS WAREHOUSE:RIVONIA"/>
    <s v="SIMPLY BEAUTIFUL RANGE 15CM"/>
    <n v="60"/>
    <n v="41.5"/>
    <n v="2490"/>
    <n v="284588.93"/>
    <x v="17"/>
  </r>
  <r>
    <m/>
    <x v="219"/>
    <s v="Invoice"/>
    <s v="88593"/>
    <s v="BUILDERS WAREHOUSE:CHERRY LANE"/>
    <s v="SIMPLY BEAUTIFUL RANGE 15CM"/>
    <n v="20"/>
    <n v="41.5"/>
    <n v="830"/>
    <n v="285418.93"/>
    <x v="17"/>
  </r>
  <r>
    <m/>
    <x v="192"/>
    <s v="Invoice"/>
    <s v="88610"/>
    <s v="BUILDERS WAREHOUSE:CENTURION"/>
    <s v="SIMPLY BEAUTIFUL RANGE 15CM"/>
    <n v="30"/>
    <n v="41.5"/>
    <n v="1245"/>
    <n v="286663.93"/>
    <x v="17"/>
  </r>
  <r>
    <m/>
    <x v="192"/>
    <s v="Invoice"/>
    <s v="88611"/>
    <s v="BUILDERS WAREHOUSE:CRAIGHALL PARK"/>
    <s v="SIMPLY BEAUTIFUL RANGE 15CM"/>
    <n v="20"/>
    <n v="41.5"/>
    <n v="830"/>
    <n v="287493.93"/>
    <x v="17"/>
  </r>
  <r>
    <m/>
    <x v="192"/>
    <s v="Invoice"/>
    <s v="88612"/>
    <s v="BUILDERS WAREHOUSE:LAMBTON"/>
    <s v="SIMPLY BEAUTIFUL RANGE 15CM"/>
    <n v="14"/>
    <n v="41.5"/>
    <n v="581"/>
    <n v="288074.93"/>
    <x v="17"/>
  </r>
  <r>
    <m/>
    <x v="192"/>
    <s v="Invoice"/>
    <s v="88616"/>
    <s v="BUILDERS WAREHOUSE:SOUTHGATE"/>
    <s v="SIMPLY BEAUTIFUL RANGE 15CM"/>
    <n v="20"/>
    <n v="41.5"/>
    <n v="830"/>
    <n v="288904.93"/>
    <x v="17"/>
  </r>
  <r>
    <m/>
    <x v="254"/>
    <s v="Invoice"/>
    <s v="88594"/>
    <s v="BUILDERS WAREHOUSE:ZAMBEZI"/>
    <s v="SIMPLY BEAUTIFUL RANGE 15CM"/>
    <n v="60"/>
    <n v="41.5"/>
    <n v="2490"/>
    <n v="291394.93"/>
    <x v="17"/>
  </r>
  <r>
    <m/>
    <x v="254"/>
    <s v="Invoice"/>
    <s v="88618"/>
    <s v="BUILDERS WAREHOUSE:GREENSTONE"/>
    <s v="SIMPLY BEAUTIFUL RANGE 15CM"/>
    <n v="40"/>
    <n v="41.5"/>
    <n v="1660"/>
    <n v="293054.93"/>
    <x v="17"/>
  </r>
  <r>
    <m/>
    <x v="254"/>
    <s v="Invoice"/>
    <s v="88624"/>
    <s v="FH CHAMBERLAIN TRADING (PTY) LTD:MONTANA"/>
    <s v="SIMPLY BEAUTIFUL RANGE 15CM"/>
    <n v="140"/>
    <n v="41.5"/>
    <n v="5810"/>
    <n v="298864.93"/>
    <x v="17"/>
  </r>
  <r>
    <m/>
    <x v="254"/>
    <s v="Invoice"/>
    <s v="88628"/>
    <s v="LITTLE AUSTRIA"/>
    <s v="SIMPLY BEAUTIFUL RANGE 15CM"/>
    <n v="48"/>
    <n v="40.99"/>
    <n v="1967.52"/>
    <n v="300832.45"/>
    <x v="17"/>
  </r>
  <r>
    <m/>
    <x v="255"/>
    <s v="Invoice"/>
    <s v="88635"/>
    <s v="BUILDERS WAREHOUSE:EDENVALE"/>
    <s v="SIMPLY BEAUTIFUL RANGE 15CM"/>
    <n v="30"/>
    <n v="41.5"/>
    <n v="1245"/>
    <n v="302077.45"/>
    <x v="17"/>
  </r>
  <r>
    <m/>
    <x v="255"/>
    <s v="Invoice"/>
    <s v="88641"/>
    <s v="BUILDERS WAREHOUSE:BOKSBURG (NEW)"/>
    <s v="SIMPLY BEAUTIFUL RANGE 15CM"/>
    <n v="30"/>
    <n v="41.5"/>
    <n v="1245"/>
    <n v="303322.45"/>
    <x v="17"/>
  </r>
  <r>
    <m/>
    <x v="255"/>
    <s v="Invoice"/>
    <s v="88643"/>
    <s v="BUILDERS WAREHOUSE:RIVONIA"/>
    <s v="SIMPLY BEAUTIFUL RANGE 15CM"/>
    <n v="16"/>
    <n v="41.5"/>
    <n v="664"/>
    <n v="303986.45"/>
    <x v="17"/>
  </r>
  <r>
    <m/>
    <x v="255"/>
    <s v="Invoice"/>
    <s v="88645"/>
    <s v="BUILDERS WAREHOUSE:NORTHRIDING"/>
    <s v="SIMPLY BEAUTIFUL RANGE 15CM"/>
    <n v="32"/>
    <n v="41.5"/>
    <n v="1328"/>
    <n v="305314.45"/>
    <x v="17"/>
  </r>
  <r>
    <m/>
    <x v="255"/>
    <s v="Invoice"/>
    <s v="88646"/>
    <s v="BUILDERS WAREHOUSE:FLORIDA GLEN"/>
    <s v="SIMPLY BEAUTIFUL RANGE 15CM"/>
    <n v="20"/>
    <n v="41.5"/>
    <n v="830"/>
    <n v="306144.45"/>
    <x v="17"/>
  </r>
  <r>
    <m/>
    <x v="255"/>
    <s v="Invoice"/>
    <s v="88647"/>
    <s v="FH CHAMBERLAIN TRADING (PTY) LTD:KYALAMI"/>
    <s v="SIMPLY BEAUTIFUL RANGE 15CM"/>
    <n v="10"/>
    <n v="41.5"/>
    <n v="415"/>
    <n v="306559.45"/>
    <x v="17"/>
  </r>
  <r>
    <m/>
    <x v="255"/>
    <s v="Invoice"/>
    <s v="88656"/>
    <s v="BUILDERS WAREHOUSE:NELSPRUIT"/>
    <s v="SIMPLY BEAUTIFUL RANGE 15CM"/>
    <n v="48"/>
    <n v="41.5"/>
    <n v="1992"/>
    <n v="308551.45"/>
    <x v="17"/>
  </r>
  <r>
    <m/>
    <x v="193"/>
    <s v="Invoice"/>
    <s v="88671"/>
    <s v="BUILDERS WAREHOUSE:CEDAR SQUARE"/>
    <s v="SIMPLY BEAUTIFUL RANGE 15CM"/>
    <n v="20"/>
    <n v="41.5"/>
    <n v="830"/>
    <n v="309381.45"/>
    <x v="17"/>
  </r>
  <r>
    <m/>
    <x v="193"/>
    <s v="Invoice"/>
    <s v="88674"/>
    <s v="BUILDERS WAREHOUSE:GLEN EAGLES"/>
    <s v="SIMPLY BEAUTIFUL RANGE 15CM"/>
    <n v="40"/>
    <n v="41.5"/>
    <n v="1660"/>
    <n v="311041.45"/>
    <x v="17"/>
  </r>
  <r>
    <m/>
    <x v="193"/>
    <s v="Invoice"/>
    <s v="88690"/>
    <s v="BUILDERS WAREHOUSE:MAFIKENG"/>
    <s v="SIMPLY BEAUTIFUL RANGE 15CM"/>
    <n v="64"/>
    <n v="41.5"/>
    <n v="2656"/>
    <n v="313697.45"/>
    <x v="17"/>
  </r>
  <r>
    <m/>
    <x v="193"/>
    <s v="Invoice"/>
    <s v="88691"/>
    <s v="BUILDERS WAREHOUSE:BLOEMFONTEIN"/>
    <s v="SIMPLY BEAUTIFUL RANGE 15CM"/>
    <n v="80"/>
    <n v="41.5"/>
    <n v="3320"/>
    <n v="317017.45"/>
    <x v="17"/>
  </r>
  <r>
    <m/>
    <x v="256"/>
    <s v="Invoice"/>
    <s v="88707"/>
    <s v="BUILDERS WAREHOUSE:NORTHRIDING"/>
    <s v="SIMPLY BEAUTIFUL RANGE 15CM"/>
    <n v="20"/>
    <n v="41.5"/>
    <n v="830"/>
    <n v="317847.45"/>
    <x v="17"/>
  </r>
  <r>
    <m/>
    <x v="256"/>
    <s v="Invoice"/>
    <s v="88715"/>
    <s v="BUILDERS WAREHOUSE:HARTEBEESPOORT"/>
    <s v="SIMPLY BEAUTIFUL RANGE 15CM"/>
    <n v="30"/>
    <n v="41.5"/>
    <n v="1245"/>
    <n v="319092.45"/>
    <x v="17"/>
  </r>
  <r>
    <m/>
    <x v="256"/>
    <s v="Invoice"/>
    <s v="88717"/>
    <s v="LITTLE AUSTRIA"/>
    <s v="SIMPLY BEAUTIFUL RANGE 15CM"/>
    <n v="19"/>
    <n v="40.99"/>
    <n v="778.81"/>
    <n v="319871.26"/>
    <x v="17"/>
  </r>
  <r>
    <m/>
    <x v="194"/>
    <s v="Invoice"/>
    <s v="88728"/>
    <s v="BUILDERS WAREHOUSE:CEDAR SQUARE"/>
    <s v="SIMPLY BEAUTIFUL RANGE 15CM"/>
    <n v="20"/>
    <n v="41.5"/>
    <n v="830"/>
    <n v="320701.26"/>
    <x v="17"/>
  </r>
  <r>
    <m/>
    <x v="194"/>
    <s v="Invoice"/>
    <s v="88735"/>
    <s v="FH CHAMBERLAIN TRADING (PTY) LTD:SILVER LAKES"/>
    <s v="SIMPLY BEAUTIFUL RANGE 15CM"/>
    <n v="20"/>
    <n v="41.5"/>
    <n v="830"/>
    <n v="321531.26"/>
    <x v="17"/>
  </r>
  <r>
    <m/>
    <x v="195"/>
    <s v="Invoice"/>
    <s v="88789"/>
    <s v="BUILDERS WAREHOUSE:SECUNDA"/>
    <s v="SIMPLY BEAUTIFUL RANGE 15CM"/>
    <n v="40"/>
    <n v="41.5"/>
    <n v="1660"/>
    <n v="323191.26"/>
    <x v="17"/>
  </r>
  <r>
    <m/>
    <x v="196"/>
    <s v="Invoice"/>
    <s v="88835"/>
    <s v="BUILDERS WAREHOUSE:NELSPRUIT"/>
    <s v="SIMPLY BEAUTIFUL RANGE 15CM"/>
    <n v="48"/>
    <n v="41.5"/>
    <n v="1992"/>
    <n v="325183.26"/>
    <x v="17"/>
  </r>
  <r>
    <m/>
    <x v="273"/>
    <s v="Invoice"/>
    <s v="88853"/>
    <s v="BUILDERS WAREHOUSE:LYNNWOOD"/>
    <s v="SIMPLY BEAUTIFUL RANGE 15CM"/>
    <n v="20"/>
    <n v="41.5"/>
    <n v="830"/>
    <n v="326013.26"/>
    <x v="17"/>
  </r>
  <r>
    <m/>
    <x v="259"/>
    <s v="Invoice"/>
    <s v="88873"/>
    <s v="BUILDERS WAREHOUSE:MIDDELBURG"/>
    <s v="SIMPLY BEAUTIFUL RANGE 15CM"/>
    <n v="10"/>
    <n v="41.5"/>
    <n v="415"/>
    <n v="326428.26"/>
    <x v="17"/>
  </r>
  <r>
    <m/>
    <x v="259"/>
    <s v="Invoice"/>
    <s v="88878"/>
    <s v="FH CHAMBERLAIN TRADING (PTY) LTD:WATERKLOOF GLEN"/>
    <s v="SIMPLY BEAUTIFUL RANGE 15CM"/>
    <n v="35"/>
    <n v="41.5"/>
    <n v="1452.5"/>
    <n v="327880.76"/>
    <x v="17"/>
  </r>
  <r>
    <m/>
    <x v="260"/>
    <s v="Invoice"/>
    <s v="88885"/>
    <s v="BUILDERS WAREHOUSE:NOORDHEUWEL"/>
    <s v="SIMPLY BEAUTIFUL RANGE 15CM"/>
    <n v="20"/>
    <n v="41.5"/>
    <n v="830"/>
    <n v="328710.76"/>
    <x v="17"/>
  </r>
  <r>
    <m/>
    <x v="260"/>
    <s v="Invoice"/>
    <s v="88890"/>
    <s v="FH CHAMBERLAIN TRADING (PTY) LTD:KYALAMI"/>
    <s v="SIMPLY BEAUTIFUL RANGE 15CM"/>
    <n v="10"/>
    <n v="41.5"/>
    <n v="415"/>
    <n v="329125.76000000001"/>
    <x v="17"/>
  </r>
  <r>
    <m/>
    <x v="197"/>
    <s v="Invoice"/>
    <s v="88918"/>
    <s v="GREENSIDE KWEKERY"/>
    <s v="SIMPLY BEAUTIFUL RANGE 15CM"/>
    <n v="48"/>
    <n v="40.99"/>
    <n v="1967.52"/>
    <n v="331093.28000000003"/>
    <x v="17"/>
  </r>
  <r>
    <m/>
    <x v="197"/>
    <s v="Invoice"/>
    <s v="88922"/>
    <s v="BUILDERS WAREHOUSE:THOHOYANDOU"/>
    <s v="SIMPLY BEAUTIFUL RANGE 15CM"/>
    <n v="48"/>
    <n v="41.5"/>
    <n v="1992"/>
    <n v="333085.28000000003"/>
    <x v="17"/>
  </r>
  <r>
    <m/>
    <x v="197"/>
    <s v="Invoice"/>
    <s v="88920"/>
    <s v="BUILDERS WAREHOUSE:MAFIKENG"/>
    <s v="SIMPLY BEAUTIFUL RANGE 15CM"/>
    <n v="100"/>
    <n v="41.5"/>
    <n v="4150"/>
    <n v="337235.28"/>
    <x v="17"/>
  </r>
  <r>
    <m/>
    <x v="198"/>
    <s v="Invoice"/>
    <s v="88929"/>
    <s v="BUILDERS WAREHOUSE:WOODLANDS"/>
    <s v="SIMPLY BEAUTIFUL RANGE 15CM"/>
    <n v="32"/>
    <n v="41.5"/>
    <n v="1328"/>
    <n v="338563.28"/>
    <x v="17"/>
  </r>
  <r>
    <m/>
    <x v="198"/>
    <s v="Invoice"/>
    <s v="88930"/>
    <s v="BUILDERS WAREHOUSE:LYNNWOOD"/>
    <s v="SIMPLY BEAUTIFUL RANGE 15CM"/>
    <n v="24"/>
    <n v="41.5"/>
    <n v="996"/>
    <n v="339559.28"/>
    <x v="17"/>
  </r>
  <r>
    <m/>
    <x v="198"/>
    <s v="Invoice"/>
    <s v="88934"/>
    <s v="BUILDERS WAREHOUSE:GLEN EAGLES"/>
    <s v="SIMPLY BEAUTIFUL RANGE 15CM"/>
    <n v="20"/>
    <n v="41.5"/>
    <n v="830"/>
    <n v="340389.28"/>
    <x v="17"/>
  </r>
  <r>
    <m/>
    <x v="198"/>
    <s v="Invoice"/>
    <s v="88935"/>
    <s v="BUILDERS WAREHOUSE:CENTURION"/>
    <s v="SIMPLY BEAUTIFUL RANGE 15CM"/>
    <n v="40"/>
    <n v="41.5"/>
    <n v="1660"/>
    <n v="342049.28000000003"/>
    <x v="17"/>
  </r>
  <r>
    <m/>
    <x v="261"/>
    <s v="Invoice"/>
    <s v="88989"/>
    <s v="BUILDERS WAREHOUSE:NEWCASTLE"/>
    <s v="SIMPLY BEAUTIFUL RANGE 15CM"/>
    <n v="48"/>
    <n v="41.5"/>
    <n v="1992"/>
    <n v="344041.28"/>
    <x v="17"/>
  </r>
  <r>
    <m/>
    <x v="199"/>
    <s v="Invoice"/>
    <s v="88979"/>
    <s v="BUILDERS WAREHOUSE:SUNWARD PARK"/>
    <s v="SIMPLY BEAUTIFUL RANGE 15CM"/>
    <n v="16"/>
    <n v="41.5"/>
    <n v="664"/>
    <n v="344705.28000000003"/>
    <x v="17"/>
  </r>
  <r>
    <m/>
    <x v="199"/>
    <s v="Invoice"/>
    <s v="88982"/>
    <s v="BUILDERS WAREHOUSE:NEWMARKET"/>
    <s v="SIMPLY BEAUTIFUL RANGE 15CM"/>
    <n v="30"/>
    <n v="41.5"/>
    <n v="1245"/>
    <n v="345950.28"/>
    <x v="17"/>
  </r>
  <r>
    <m/>
    <x v="199"/>
    <s v="Invoice"/>
    <s v="88998"/>
    <s v="CASH SALE"/>
    <s v="SIMPLY BEAUTIFUL RANGE 15CM"/>
    <n v="35"/>
    <n v="40.99"/>
    <n v="1434.65"/>
    <n v="347384.93000000005"/>
    <x v="17"/>
  </r>
  <r>
    <m/>
    <x v="199"/>
    <s v="Invoice"/>
    <s v="89000"/>
    <s v="BUILDERS WAREHOUSE:NELSPRUIT"/>
    <s v="SIMPLY BEAUTIFUL RANGE 15CM"/>
    <n v="90"/>
    <n v="41.5"/>
    <n v="3735"/>
    <n v="351119.93000000005"/>
    <x v="17"/>
  </r>
  <r>
    <m/>
    <x v="199"/>
    <s v="Invoice"/>
    <s v="89001"/>
    <s v="BUILDERS WAREHOUSE:BLOEMFONTEIN"/>
    <s v="SIMPLY BEAUTIFUL RANGE 15CM"/>
    <n v="32"/>
    <n v="41.5"/>
    <n v="1328"/>
    <n v="352447.93000000005"/>
    <x v="17"/>
  </r>
  <r>
    <m/>
    <x v="199"/>
    <s v="Invoice"/>
    <s v="89002"/>
    <s v="BUILDERS WAREHOUSE:BETHLEHEM"/>
    <s v="SIMPLY BEAUTIFUL RANGE 15CM"/>
    <n v="32"/>
    <n v="41.5"/>
    <n v="1328"/>
    <n v="353775.93000000005"/>
    <x v="17"/>
  </r>
  <r>
    <m/>
    <x v="313"/>
    <s v="Invoice"/>
    <s v="88995"/>
    <s v="SWEET THORN LANDSCAPES"/>
    <s v="SIMPLY BEAUTIFUL RANGE 15CM"/>
    <n v="20"/>
    <n v="40.99"/>
    <n v="819.8"/>
    <n v="354595.73000000004"/>
    <x v="17"/>
  </r>
  <r>
    <m/>
    <x v="200"/>
    <s v="Invoice"/>
    <s v="89005"/>
    <s v="BUILDERS WAREHOUSE:RASLOUW"/>
    <s v="SIMPLY BEAUTIFUL RANGE 15CM"/>
    <n v="40"/>
    <n v="41.5"/>
    <n v="1660"/>
    <n v="356255.73000000004"/>
    <x v="17"/>
  </r>
  <r>
    <m/>
    <x v="200"/>
    <s v="Invoice"/>
    <s v="89015"/>
    <s v="BUILDERS WAREHOUSE:SILVERLAKES"/>
    <s v="SIMPLY BEAUTIFUL RANGE 15CM"/>
    <n v="40"/>
    <n v="41.5"/>
    <n v="1660"/>
    <n v="357915.73000000004"/>
    <x v="17"/>
  </r>
  <r>
    <m/>
    <x v="221"/>
    <s v="Invoice"/>
    <s v="89046"/>
    <s v="FH CHAMBERLAIN TRADING (PTY) LTD:KYALAMI"/>
    <s v="SIMPLY BEAUTIFUL RANGE 15CM"/>
    <n v="10"/>
    <n v="41.5"/>
    <n v="415"/>
    <n v="358330.73000000004"/>
    <x v="17"/>
  </r>
  <r>
    <m/>
    <x v="262"/>
    <s v="Invoice"/>
    <s v="89054"/>
    <s v="BUILDERS WAREHOUSE:GREENSTONE"/>
    <s v="SIMPLY BEAUTIFUL RANGE 15CM"/>
    <n v="40"/>
    <n v="41.5"/>
    <n v="1660"/>
    <n v="359990.73000000004"/>
    <x v="17"/>
  </r>
  <r>
    <m/>
    <x v="49"/>
    <s v="Invoice"/>
    <s v="89068"/>
    <s v="BUILDERS WAREHOUSE:NEWMARKET"/>
    <s v="SIMPLY BEAUTIFUL RANGE 15CM"/>
    <n v="40"/>
    <n v="41.5"/>
    <n v="1660"/>
    <n v="361650.73000000004"/>
    <x v="17"/>
  </r>
  <r>
    <m/>
    <x v="49"/>
    <s v="Invoice"/>
    <s v="89073"/>
    <s v="THYME SQUARE"/>
    <s v="SIMPLY BEAUTIFUL RANGE 15CM"/>
    <n v="10"/>
    <n v="38.799999999999997"/>
    <n v="388"/>
    <n v="362038.73000000004"/>
    <x v="17"/>
  </r>
  <r>
    <m/>
    <x v="49"/>
    <s v="Invoice"/>
    <s v="89078"/>
    <s v="BUILDERS WAREHOUSE:NEWCASTLE"/>
    <s v="SIMPLY BEAUTIFUL RANGE 15CM"/>
    <n v="48"/>
    <n v="41.5"/>
    <n v="1992"/>
    <n v="364030.73000000004"/>
    <x v="17"/>
  </r>
  <r>
    <m/>
    <x v="49"/>
    <s v="Invoice"/>
    <s v="89079"/>
    <s v="BUILDERS WAREHOUSE:BLOEMFONTEIN"/>
    <s v="SIMPLY BEAUTIFUL RANGE 15CM"/>
    <n v="96"/>
    <n v="41.5"/>
    <n v="3984"/>
    <n v="368014.73000000004"/>
    <x v="17"/>
  </r>
  <r>
    <m/>
    <x v="274"/>
    <s v="Invoice"/>
    <s v="89110"/>
    <s v="BUILDERS WAREHOUSE:STRUBENS VALLEY"/>
    <s v="SIMPLY BEAUTIFUL RANGE 15CM"/>
    <n v="48"/>
    <n v="41.5"/>
    <n v="1992"/>
    <n v="370006.73000000004"/>
    <x v="17"/>
  </r>
  <r>
    <m/>
    <x v="201"/>
    <s v="Invoice"/>
    <s v="89085"/>
    <s v="BUILDERS WAREHOUSE:LYNNWOOD"/>
    <s v="SIMPLY BEAUTIFUL RANGE 15CM"/>
    <n v="32"/>
    <n v="41.5"/>
    <n v="1328"/>
    <n v="371334.73000000004"/>
    <x v="17"/>
  </r>
  <r>
    <m/>
    <x v="201"/>
    <s v="Invoice"/>
    <s v="89087"/>
    <s v="BUILDERS WAREHOUSE:ZAMBEZI"/>
    <s v="SIMPLY BEAUTIFUL RANGE 15CM"/>
    <n v="30"/>
    <n v="41.5"/>
    <n v="1245"/>
    <n v="372579.73000000004"/>
    <x v="17"/>
  </r>
  <r>
    <m/>
    <x v="201"/>
    <s v="Invoice"/>
    <s v="89094"/>
    <s v="BUILDERS WAREHOUSE:CENTURION"/>
    <s v="SIMPLY BEAUTIFUL RANGE 15CM"/>
    <n v="40"/>
    <n v="41.5"/>
    <n v="1660"/>
    <n v="374239.73000000004"/>
    <x v="17"/>
  </r>
  <r>
    <m/>
    <x v="201"/>
    <s v="Invoice"/>
    <s v="89097"/>
    <s v="BUILDERS WAREHOUSE:SILVERLAKES"/>
    <s v="SIMPLY BEAUTIFUL RANGE 15CM"/>
    <n v="72"/>
    <n v="41.5"/>
    <n v="2988"/>
    <n v="377227.73000000004"/>
    <x v="17"/>
  </r>
  <r>
    <m/>
    <x v="201"/>
    <s v="Invoice"/>
    <s v="89099"/>
    <s v="BUILDERS WAREHOUSE:WOODLANDS"/>
    <s v="SIMPLY BEAUTIFUL RANGE 15CM"/>
    <n v="40"/>
    <n v="41.5"/>
    <n v="1660"/>
    <n v="378887.73000000004"/>
    <x v="17"/>
  </r>
  <r>
    <m/>
    <x v="202"/>
    <s v="Invoice"/>
    <s v="89153"/>
    <s v="BUILDERS WAREHOUSE:POLOKWANE"/>
    <s v="SIMPLY BEAUTIFUL RANGE 15CM"/>
    <n v="32"/>
    <n v="41.5"/>
    <n v="1328"/>
    <n v="380215.73000000004"/>
    <x v="17"/>
  </r>
  <r>
    <m/>
    <x v="203"/>
    <s v="Invoice"/>
    <s v="89125"/>
    <s v="BUILDERS WAREHOUSE:GREENSTONE"/>
    <s v="SIMPLY BEAUTIFUL RANGE 15CM"/>
    <n v="32"/>
    <n v="41.5"/>
    <n v="1328"/>
    <n v="381543.73000000004"/>
    <x v="17"/>
  </r>
  <r>
    <m/>
    <x v="203"/>
    <s v="Invoice"/>
    <s v="89133"/>
    <s v="LITTLE AUSTRIA"/>
    <s v="SIMPLY BEAUTIFUL RANGE 15CM"/>
    <n v="16"/>
    <n v="40.99"/>
    <n v="655.84"/>
    <n v="382199.57000000007"/>
    <x v="17"/>
  </r>
  <r>
    <m/>
    <x v="203"/>
    <s v="Invoice"/>
    <s v="89156"/>
    <s v="BUILDERS WAREHOUSE:NELSPRUIT"/>
    <s v="SIMPLY BEAUTIFUL RANGE 15CM"/>
    <n v="48"/>
    <n v="41.5"/>
    <n v="1992"/>
    <n v="384191.57000000007"/>
    <x v="17"/>
  </r>
  <r>
    <m/>
    <x v="203"/>
    <s v="Invoice"/>
    <s v="89158"/>
    <s v="BUILDERS WAREHOUSE:MIDDELBURG"/>
    <s v="SIMPLY BEAUTIFUL RANGE 15CM"/>
    <n v="16"/>
    <n v="41.5"/>
    <n v="664"/>
    <n v="384855.57000000007"/>
    <x v="17"/>
  </r>
  <r>
    <m/>
    <x v="204"/>
    <s v="Invoice"/>
    <s v="89138"/>
    <s v="FH CHAMBERLAIN TRADING (PTY) LTD:SILVER LAKES"/>
    <s v="SIMPLY BEAUTIFUL RANGE 15CM"/>
    <n v="10"/>
    <n v="41.5"/>
    <n v="415"/>
    <n v="385270.57000000007"/>
    <x v="17"/>
  </r>
  <r>
    <m/>
    <x v="204"/>
    <s v="Invoice"/>
    <s v="89139"/>
    <s v="BUILDERS WAREHOUSE:NEWMARKET"/>
    <s v="SIMPLY BEAUTIFUL RANGE 15CM"/>
    <n v="32"/>
    <n v="41.5"/>
    <n v="1328"/>
    <n v="386598.57000000007"/>
    <x v="17"/>
  </r>
  <r>
    <m/>
    <x v="204"/>
    <s v="Invoice"/>
    <s v="89165"/>
    <s v="BUILDERS WAREHOUSE:BETHLEHEM"/>
    <s v="SIMPLY BEAUTIFUL RANGE 15CM  150863"/>
    <n v="32"/>
    <n v="41.5"/>
    <n v="1328"/>
    <n v="387926.57000000007"/>
    <x v="17"/>
  </r>
  <r>
    <m/>
    <x v="204"/>
    <s v="Invoice"/>
    <s v="89166"/>
    <s v="BUILDERS WAREHOUSE:BLOEMFONTEIN"/>
    <s v="SIMPLY BEAUTIFUL RANGE 15CM  150863"/>
    <n v="112"/>
    <n v="41.5"/>
    <n v="4648"/>
    <n v="392574.57000000007"/>
    <x v="17"/>
  </r>
  <r>
    <m/>
    <x v="50"/>
    <s v="Invoice"/>
    <s v="89183"/>
    <s v="BUILDERS WAREHOUSE:STRUBENS VALLEY"/>
    <s v="SIMPLY BEAUTIFUL RANGE 15CM"/>
    <n v="16"/>
    <n v="41.5"/>
    <n v="664"/>
    <n v="393238.57000000007"/>
    <x v="17"/>
  </r>
  <r>
    <m/>
    <x v="205"/>
    <s v="Invoice"/>
    <s v="89169"/>
    <s v="BUILDERS WAREHOUSE:ERASMUS PARK"/>
    <s v="SIMPLY BEAUTIFUL RANGE 15CM"/>
    <n v="32"/>
    <n v="41.5"/>
    <n v="1328"/>
    <n v="394566.57000000007"/>
    <x v="17"/>
  </r>
  <r>
    <m/>
    <x v="205"/>
    <s v="Invoice"/>
    <s v="89171"/>
    <s v="BUILDERS WAREHOUSE:CHERRY LANE"/>
    <s v="SIMPLY BEAUTIFUL RANGE 15CM"/>
    <n v="30"/>
    <n v="41.5"/>
    <n v="1245"/>
    <n v="395811.57000000007"/>
    <x v="17"/>
  </r>
  <r>
    <m/>
    <x v="263"/>
    <s v="Invoice"/>
    <s v="89190"/>
    <s v="BUILDERS WAREHOUSE:KLERKSDORP"/>
    <s v="SIMPLY BEAUTIFUL RANGE 15CM"/>
    <n v="32"/>
    <n v="41.5"/>
    <n v="1328"/>
    <n v="397139.57000000007"/>
    <x v="17"/>
  </r>
  <r>
    <m/>
    <x v="206"/>
    <s v="Invoice"/>
    <s v="89198"/>
    <s v="BUILDERS WAREHOUSE:ROBINDALE"/>
    <s v="SIMPLY BEAUTIFUL RANGE 15CM"/>
    <n v="32"/>
    <n v="41.5"/>
    <n v="1328"/>
    <n v="398467.57000000007"/>
    <x v="17"/>
  </r>
  <r>
    <m/>
    <x v="206"/>
    <s v="Invoice"/>
    <s v="89200"/>
    <s v="BUILDERS WAREHOUSE:GREENSTONE"/>
    <s v="SIMPLY BEAUTIFUL RANGE 15CM"/>
    <n v="16"/>
    <n v="41.5"/>
    <n v="664"/>
    <n v="399131.57000000007"/>
    <x v="17"/>
  </r>
  <r>
    <m/>
    <x v="206"/>
    <s v="Invoice"/>
    <s v="89222"/>
    <s v="BUILDERS WAREHOUSE:NEWCASTLE"/>
    <s v="SIMPLY BEAUTIFUL RANGE 15CM"/>
    <n v="48"/>
    <n v="41.5"/>
    <n v="1992"/>
    <n v="401123.57000000007"/>
    <x v="17"/>
  </r>
  <r>
    <m/>
    <x v="207"/>
    <s v="Invoice"/>
    <s v="89210"/>
    <s v="BUILDERS WAREHOUSE:SUNWARD PARK"/>
    <s v="SIMPLY BEAUTIFUL RANGE 15CM"/>
    <n v="40"/>
    <n v="41.5"/>
    <n v="1660"/>
    <n v="402783.57000000007"/>
    <x v="17"/>
  </r>
  <r>
    <m/>
    <x v="207"/>
    <s v="Invoice"/>
    <s v="89213"/>
    <s v="BUILDERS WAREHOUSE:RIVONIA"/>
    <s v="SIMPLY BEAUTIFUL RANGE 15CM"/>
    <n v="32"/>
    <n v="41.5"/>
    <n v="1328"/>
    <n v="404111.57000000007"/>
    <x v="17"/>
  </r>
  <r>
    <m/>
    <x v="207"/>
    <s v="Invoice"/>
    <s v="89230"/>
    <s v="ROSES FOR U t/a URTH"/>
    <s v="SIMPLY BEAUTIFUL RANGE 15CM"/>
    <n v="10"/>
    <n v="40.99"/>
    <n v="409.9"/>
    <n v="404521.47000000009"/>
    <x v="17"/>
  </r>
  <r>
    <m/>
    <x v="207"/>
    <s v="Invoice"/>
    <s v="89233"/>
    <s v="BUILDERS WAREHOUSE:BLOEMFONTEIN"/>
    <s v="SIMPLY BEAUTIFUL RANGE 15CM"/>
    <n v="32"/>
    <n v="41.5"/>
    <n v="1328"/>
    <n v="405849.47000000009"/>
    <x v="17"/>
  </r>
  <r>
    <m/>
    <x v="29"/>
    <s v="Invoice"/>
    <s v="89228"/>
    <s v="BUILDERS WAREHOUSE:RUSTENBURG"/>
    <s v="SIMPLY BEAUTIFUL RANGE 15CM"/>
    <n v="40"/>
    <n v="41.5"/>
    <n v="1660"/>
    <n v="407509.47000000009"/>
    <x v="17"/>
  </r>
  <r>
    <m/>
    <x v="29"/>
    <s v="Invoice"/>
    <s v="89240"/>
    <s v="BUILDERS WAREHOUSE:LYNNWOOD"/>
    <s v="SIMPLY BEAUTIFUL RANGE 15CM"/>
    <n v="24"/>
    <n v="41.5"/>
    <n v="996"/>
    <n v="408505.47000000009"/>
    <x v="17"/>
  </r>
  <r>
    <m/>
    <x v="29"/>
    <s v="Invoice"/>
    <s v="89241"/>
    <s v="BUILDERS WAREHOUSE:CENTURION"/>
    <s v="SIMPLY BEAUTIFUL RANGE 15CM"/>
    <n v="64"/>
    <n v="41.5"/>
    <n v="2656"/>
    <n v="411161.47000000009"/>
    <x v="17"/>
  </r>
  <r>
    <m/>
    <x v="29"/>
    <s v="Invoice"/>
    <s v="89244"/>
    <s v="BUILDERS WAREHOUSE:BRYANSTON"/>
    <s v="SIMPLY BEAUTIFUL RANGE 15CM"/>
    <n v="20"/>
    <n v="41.5"/>
    <n v="830"/>
    <n v="411991.47000000009"/>
    <x v="17"/>
  </r>
  <r>
    <m/>
    <x v="29"/>
    <s v="Invoice"/>
    <s v="89264"/>
    <s v="BUILDERS WAREHOUSE:MAFIKENG"/>
    <s v="SIMPLY BEAUTIFUL RANGE 15CM"/>
    <n v="96"/>
    <n v="41.5"/>
    <n v="3984"/>
    <n v="415975.47000000009"/>
    <x v="17"/>
  </r>
  <r>
    <m/>
    <x v="264"/>
    <s v="Invoice"/>
    <s v="89277"/>
    <s v="BUILDERS WAREHOUSE:KLERKSDORP"/>
    <s v="SIMPLY BEAUTIFUL RANGE 15CM"/>
    <n v="32"/>
    <n v="41.5"/>
    <n v="1328"/>
    <n v="417303.47000000009"/>
    <x v="17"/>
  </r>
  <r>
    <m/>
    <x v="264"/>
    <s v="Invoice"/>
    <s v="89315"/>
    <s v="BUILDERS WAREHOUSE:NELSPRUIT"/>
    <s v="SIMPLY BEAUTIFUL RANGE 15CM"/>
    <n v="116"/>
    <n v="41.5"/>
    <n v="4814"/>
    <n v="422117.47000000009"/>
    <x v="17"/>
  </r>
  <r>
    <m/>
    <x v="51"/>
    <s v="Invoice"/>
    <s v="89268"/>
    <s v="FH CHAMBERLAIN TRADING (PTY) LTD:CENTURION"/>
    <s v="SIMPLY BEAUTIFUL RANGE 15CM"/>
    <n v="138"/>
    <n v="41.5"/>
    <n v="5727"/>
    <n v="427844.47000000009"/>
    <x v="17"/>
  </r>
  <r>
    <m/>
    <x v="51"/>
    <s v="Invoice"/>
    <s v="89286"/>
    <s v="BUILDERS WAREHOUSE:CARNIVAL MALL"/>
    <s v="SIMPLY BEAUTIFUL RANGE 15CM"/>
    <n v="20"/>
    <n v="41.5"/>
    <n v="830"/>
    <n v="428674.47000000009"/>
    <x v="17"/>
  </r>
  <r>
    <m/>
    <x v="51"/>
    <s v="Invoice"/>
    <s v="89289"/>
    <s v="BUILDERS WAREHOUSE:RIVONIA"/>
    <s v="SIMPLY BEAUTIFUL RANGE 15CM"/>
    <n v="20"/>
    <n v="41.5"/>
    <n v="830"/>
    <n v="429504.47000000009"/>
    <x v="17"/>
  </r>
  <r>
    <m/>
    <x v="51"/>
    <s v="Invoice"/>
    <s v="89311"/>
    <s v="BUILDERS WAREHOUSE:GLEN EAGLES"/>
    <s v="SIMPLY BEAUTIFUL RANGE 15CM"/>
    <n v="40"/>
    <n v="41.5"/>
    <n v="1660"/>
    <n v="431164.47000000009"/>
    <x v="17"/>
  </r>
  <r>
    <m/>
    <x v="51"/>
    <s v="Invoice"/>
    <s v="89365"/>
    <s v="BUILDERS WAREHOUSE:POLOKWANE"/>
    <s v="SIMPLY BEAUTIFUL RANGE 15CM"/>
    <n v="48"/>
    <n v="41.5"/>
    <n v="1992"/>
    <n v="433156.47000000009"/>
    <x v="17"/>
  </r>
  <r>
    <m/>
    <x v="77"/>
    <s v="Invoice"/>
    <s v="89405"/>
    <s v="BUILDERS WAREHOUSE:NOORDHEUWEL"/>
    <s v="SIMPLY BEAUTIFUL RANGE 15CM"/>
    <n v="30"/>
    <n v="41.5"/>
    <n v="1245"/>
    <n v="434401.47000000009"/>
    <x v="17"/>
  </r>
  <r>
    <m/>
    <x v="78"/>
    <s v="Invoice"/>
    <s v="89328"/>
    <s v="BUILDERS WAREHOUSE:WOODLANDS"/>
    <s v="SIMPLY BEAUTIFUL RANGE 15CM"/>
    <n v="40"/>
    <n v="41.5"/>
    <n v="1660"/>
    <n v="436061.47000000009"/>
    <x v="17"/>
  </r>
  <r>
    <m/>
    <x v="78"/>
    <s v="Invoice"/>
    <s v="89331"/>
    <s v="BUILDERS WAREHOUSE:RIVONIA"/>
    <s v="SIMPLY BEAUTIFUL RANGE 15CM"/>
    <n v="10"/>
    <n v="41.5"/>
    <n v="415"/>
    <n v="436476.47000000009"/>
    <x v="17"/>
  </r>
  <r>
    <m/>
    <x v="78"/>
    <s v="Invoice"/>
    <s v="89338"/>
    <s v="FH CHAMBERLAIN TRADING (PTY) LTD:KYALAMI"/>
    <s v="SIMPLY BEAUTIFUL RANGE 15CM"/>
    <n v="10"/>
    <n v="41.5"/>
    <n v="415"/>
    <n v="436891.47000000009"/>
    <x v="17"/>
  </r>
  <r>
    <m/>
    <x v="78"/>
    <s v="Invoice"/>
    <s v="89377"/>
    <s v="BUILDERS WAREHOUSE:SECUNDA"/>
    <s v="SIMPLY BEAUTIFUL RANGE 15CM"/>
    <n v="32"/>
    <n v="41.5"/>
    <n v="1328"/>
    <n v="438219.47000000009"/>
    <x v="17"/>
  </r>
  <r>
    <m/>
    <x v="79"/>
    <s v="Invoice"/>
    <s v="89375"/>
    <s v="BUILDERS WAREHOUSE:CRAIGHALL PARK"/>
    <s v="SIMPLY BEAUTIFUL RANGE 15CM"/>
    <n v="15"/>
    <n v="41.5"/>
    <n v="622.5"/>
    <n v="438841.97000000009"/>
    <x v="17"/>
  </r>
  <r>
    <m/>
    <x v="80"/>
    <s v="Invoice"/>
    <s v="89396"/>
    <s v="BUILDERS WAREHOUSE:BEDFORDVIEW"/>
    <s v="SIMPLY BEAUTIFUL RANGE 15CM"/>
    <n v="32"/>
    <n v="41.5"/>
    <n v="1328"/>
    <n v="440169.97000000009"/>
    <x v="17"/>
  </r>
  <r>
    <m/>
    <x v="80"/>
    <s v="Invoice"/>
    <s v="89434"/>
    <s v="BUILDERS WAREHOUSE:NEWCASTLE"/>
    <s v="SIMPLY BEAUTIFUL RANGE 15CM"/>
    <n v="48"/>
    <n v="41.5"/>
    <n v="1992"/>
    <n v="442161.97000000009"/>
    <x v="17"/>
  </r>
  <r>
    <m/>
    <x v="80"/>
    <s v="Invoice"/>
    <s v="89435"/>
    <s v="BUILDERS WAREHOUSE:BETHLEHEM"/>
    <s v="SIMPLY BEAUTIFUL RANGE 15CM"/>
    <n v="80"/>
    <n v="41.5"/>
    <n v="3320"/>
    <n v="445481.97000000009"/>
    <x v="17"/>
  </r>
  <r>
    <m/>
    <x v="81"/>
    <s v="Invoice"/>
    <s v="89415"/>
    <s v="BUILDERS WAREHOUSE:BOKSBURG (NEW)"/>
    <s v="SIMPLY BEAUTIFUL RANGE 15CM"/>
    <n v="40"/>
    <n v="41.5"/>
    <n v="1660"/>
    <n v="447141.97000000009"/>
    <x v="17"/>
  </r>
  <r>
    <m/>
    <x v="81"/>
    <s v="Invoice"/>
    <s v="89421"/>
    <s v="BUILDERS WAREHOUSE:CEDAR SQUARE"/>
    <s v="SIMPLY BEAUTIFUL RANGE 15CM"/>
    <n v="30"/>
    <n v="41.5"/>
    <n v="1245"/>
    <n v="448386.97000000009"/>
    <x v="17"/>
  </r>
  <r>
    <m/>
    <x v="81"/>
    <s v="Invoice"/>
    <s v="89424"/>
    <s v="BUILDERS WAREHOUSE:EDENVALE"/>
    <s v="SIMPLY BEAUTIFUL RANGE 15CM"/>
    <n v="20"/>
    <n v="41.5"/>
    <n v="830"/>
    <n v="449216.97000000009"/>
    <x v="17"/>
  </r>
  <r>
    <m/>
    <x v="81"/>
    <s v="Invoice"/>
    <s v="89427"/>
    <s v="BUILDERS WAREHOUSE:CEDAR SQUARE"/>
    <s v="SIMPLY BEAUTIFUL RANGE 15CM"/>
    <n v="30"/>
    <n v="41.5"/>
    <n v="1245"/>
    <n v="450461.97000000009"/>
    <x v="17"/>
  </r>
  <r>
    <m/>
    <x v="81"/>
    <s v="Invoice"/>
    <s v="89428"/>
    <s v="FH CHAMBERLAIN TRADING (PTY) LTD:RIVIERA"/>
    <s v="SIMPLY BEAUTIFUL RANGE 15CM"/>
    <n v="30"/>
    <n v="41.5"/>
    <n v="1245"/>
    <n v="451706.97000000009"/>
    <x v="17"/>
  </r>
  <r>
    <m/>
    <x v="81"/>
    <s v="Invoice"/>
    <s v="89474"/>
    <s v="BUILDERS WAREHOUSE:BLOEMFONTEIN"/>
    <s v="SIMPLY BEAUTIFUL RANGE 15CM"/>
    <n v="120"/>
    <n v="41.5"/>
    <n v="4980"/>
    <n v="456686.97000000009"/>
    <x v="17"/>
  </r>
  <r>
    <m/>
    <x v="81"/>
    <s v="Invoice"/>
    <s v="89475"/>
    <s v="BUILDERS WAREHOUSE:MAFIKENG"/>
    <s v="SIMPLY BEAUTIFUL RANGE 15CM"/>
    <n v="80"/>
    <n v="41.5"/>
    <n v="3320"/>
    <n v="460006.97000000009"/>
    <x v="17"/>
  </r>
  <r>
    <m/>
    <x v="81"/>
    <s v="Invoice"/>
    <s v="89477"/>
    <s v="BUILDERS WAREHOUSE:THOHOYANDOU"/>
    <s v="SIMPLY BEAUTIFUL RANGE 15CM"/>
    <n v="32"/>
    <n v="41.5"/>
    <n v="1328"/>
    <n v="461334.97000000009"/>
    <x v="17"/>
  </r>
  <r>
    <m/>
    <x v="83"/>
    <s v="Invoice"/>
    <s v="89445"/>
    <s v="BUILDERS WAREHOUSE:WONDER PARK"/>
    <s v="SIMPLY BEAUTIFUL RANGE 15CM"/>
    <n v="10"/>
    <n v="41.5"/>
    <n v="415"/>
    <n v="461749.97000000009"/>
    <x v="17"/>
  </r>
  <r>
    <m/>
    <x v="83"/>
    <s v="Invoice"/>
    <s v="89447"/>
    <s v="BUILDERS WAREHOUSE:FOURWAYS"/>
    <s v="SIMPLY BEAUTIFUL RANGE 15CM"/>
    <n v="20"/>
    <n v="41.5"/>
    <n v="830"/>
    <n v="462579.97000000009"/>
    <x v="17"/>
  </r>
  <r>
    <m/>
    <x v="83"/>
    <s v="Invoice"/>
    <s v="89458"/>
    <s v="BUILDERS WAREHOUSE:ZAMBEZI"/>
    <s v="SIMPLY BEAUTIFUL RANGE 15CM"/>
    <n v="20"/>
    <n v="41.5"/>
    <n v="830"/>
    <n v="463409.97000000009"/>
    <x v="17"/>
  </r>
  <r>
    <m/>
    <x v="83"/>
    <s v="Invoice"/>
    <s v="89464"/>
    <s v="BUILDERS WAREHOUSE:RUSTENBURG"/>
    <s v="SIMPLY BEAUTIFUL RANGE 15CM"/>
    <n v="80"/>
    <n v="41.5"/>
    <n v="3320"/>
    <n v="466729.97000000009"/>
    <x v="17"/>
  </r>
  <r>
    <m/>
    <x v="84"/>
    <s v="Invoice"/>
    <s v="89444"/>
    <s v="MONTANA GARDEN PAVILION"/>
    <s v="SIMPLY BEAUTIFUL RANGE 15CM"/>
    <n v="32"/>
    <n v="40.99"/>
    <n v="1311.68"/>
    <n v="468041.65000000008"/>
    <x v="17"/>
  </r>
  <r>
    <m/>
    <x v="84"/>
    <s v="Invoice"/>
    <s v="89479"/>
    <s v="BUILDERS WAREHOUSE:SOUTHGATE"/>
    <s v="SIMPLY BEAUTIFUL RANGE 15CM"/>
    <n v="20"/>
    <n v="41.5"/>
    <n v="830"/>
    <n v="468871.65000000008"/>
    <x v="17"/>
  </r>
  <r>
    <m/>
    <x v="84"/>
    <s v="Invoice"/>
    <s v="89487"/>
    <s v="FH CHAMBERLAIN TRADING (PTY) LTD:KYALAMI"/>
    <s v="SIMPLY BEAUTIFUL RANGE 15CM"/>
    <n v="10"/>
    <n v="41.5"/>
    <n v="415"/>
    <n v="469286.65000000008"/>
    <x v="17"/>
  </r>
  <r>
    <m/>
    <x v="84"/>
    <s v="Invoice"/>
    <s v="89518"/>
    <s v="BUILDERS WAREHOUSE:NELSPRUIT"/>
    <s v="SIMPLY BEAUTIFUL RANGE 15CM"/>
    <n v="16"/>
    <n v="41.5"/>
    <n v="664"/>
    <n v="469950.65000000008"/>
    <x v="17"/>
  </r>
  <r>
    <m/>
    <x v="30"/>
    <s v="Invoice"/>
    <s v="89498"/>
    <s v="BUILDERS WAREHOUSE:STRUBENS VALLEY"/>
    <s v="SIMPLY BEAUTIFUL RANGE 15CM"/>
    <n v="40"/>
    <n v="41.5"/>
    <n v="1660"/>
    <n v="471610.65000000008"/>
    <x v="17"/>
  </r>
  <r>
    <m/>
    <x v="85"/>
    <s v="Invoice"/>
    <s v="89521"/>
    <s v="FH CHAMBERLAIN TRADING (PTY) LTD:SILVER LAKES"/>
    <s v="SIMPLY BEAUTIFUL RANGE 15CM"/>
    <n v="80"/>
    <n v="41.5"/>
    <n v="3320"/>
    <n v="474930.65000000008"/>
    <x v="17"/>
  </r>
  <r>
    <m/>
    <x v="85"/>
    <s v="Invoice"/>
    <s v="89522"/>
    <s v="BUILDERS WAREHOUSE:BOKSBURG (NEW)"/>
    <s v="SIMPLY BEAUTIFUL RANGE 15CM"/>
    <n v="10"/>
    <n v="41.5"/>
    <n v="415"/>
    <n v="475345.65000000008"/>
    <x v="17"/>
  </r>
  <r>
    <m/>
    <x v="85"/>
    <s v="Invoice"/>
    <s v="89524"/>
    <s v="BUILDERS WAREHOUSE:RIVONIA"/>
    <s v="SIMPLY BEAUTIFUL RANGE 15CM"/>
    <n v="32"/>
    <n v="41.5"/>
    <n v="1328"/>
    <n v="476673.65000000008"/>
    <x v="17"/>
  </r>
  <r>
    <m/>
    <x v="85"/>
    <s v="Invoice"/>
    <s v="89528"/>
    <s v="BUILDERS WAREHOUSE:NEWMARKET"/>
    <s v="SIMPLY BEAUTIFUL RANGE 15CM"/>
    <n v="32"/>
    <n v="41.5"/>
    <n v="1328"/>
    <n v="478001.65000000008"/>
    <x v="17"/>
  </r>
  <r>
    <m/>
    <x v="85"/>
    <s v="Invoice"/>
    <s v="89539"/>
    <s v="THYME SQUARE"/>
    <s v="SIMPLY BEAUTIFUL RANGE 15CM"/>
    <n v="10"/>
    <n v="38.799999999999997"/>
    <n v="388"/>
    <n v="478389.65000000008"/>
    <x v="17"/>
  </r>
  <r>
    <m/>
    <x v="85"/>
    <s v="Invoice"/>
    <s v="89541"/>
    <s v="PRETTY GARDENS"/>
    <s v="SIMPLY BEAUTIFUL RANGE 15CM"/>
    <n v="48"/>
    <n v="40.99"/>
    <n v="1967.52"/>
    <n v="480357.1700000001"/>
    <x v="17"/>
  </r>
  <r>
    <m/>
    <x v="41"/>
    <s v="Invoice"/>
    <s v="89554"/>
    <s v="BUILDERS WAREHOUSE:LYNNWOOD"/>
    <s v="SIMPLY BEAUTIFUL RANGE 15CM"/>
    <n v="32"/>
    <n v="41.5"/>
    <n v="1328"/>
    <n v="481685.1700000001"/>
    <x v="17"/>
  </r>
  <r>
    <m/>
    <x v="41"/>
    <s v="Invoice"/>
    <s v="89555"/>
    <s v="BUILDERS WAREHOUSE:WOODLANDS"/>
    <s v="SIMPLY BEAUTIFUL RANGE 15CM"/>
    <n v="32"/>
    <n v="41.5"/>
    <n v="1328"/>
    <n v="483013.1700000001"/>
    <x v="17"/>
  </r>
  <r>
    <m/>
    <x v="41"/>
    <s v="Invoice"/>
    <s v="89563"/>
    <s v="BUILDERS WAREHOUSE:GLEN EAGLES"/>
    <s v="SIMPLY BEAUTIFUL RANGE 15CM"/>
    <n v="20"/>
    <n v="41.5"/>
    <n v="830"/>
    <n v="483843.1700000001"/>
    <x v="17"/>
  </r>
  <r>
    <m/>
    <x v="41"/>
    <s v="Invoice"/>
    <s v="89566"/>
    <s v="BUILDERS WAREHOUSE:CENTURION"/>
    <s v="SIMPLY BEAUTIFUL RANGE 15CM"/>
    <n v="32"/>
    <n v="41.5"/>
    <n v="1328"/>
    <n v="485171.1700000001"/>
    <x v="17"/>
  </r>
  <r>
    <m/>
    <x v="41"/>
    <s v="Invoice"/>
    <s v="89570"/>
    <s v="FH CHAMBERLAIN TRADING (PTY) LTD:KYALAMI"/>
    <s v="SIMPLY BEAUTIFUL RANGE 15CM"/>
    <n v="10"/>
    <n v="41.5"/>
    <n v="415"/>
    <n v="485586.1700000001"/>
    <x v="17"/>
  </r>
  <r>
    <m/>
    <x v="41"/>
    <s v="Invoice"/>
    <s v="89573"/>
    <s v="ECKARDS GARDEN PAVILION"/>
    <s v="SIMPLY BEAUTIFUL RANGE 15CM"/>
    <n v="80"/>
    <n v="40.99"/>
    <n v="3279.2"/>
    <n v="488865.37000000011"/>
    <x v="17"/>
  </r>
  <r>
    <m/>
    <x v="86"/>
    <s v="Invoice"/>
    <s v="89587"/>
    <s v="BUILDERS WAREHOUSE:CRAIGHALL PARK"/>
    <s v="SIMPLY BEAUTIFUL RANGE 15CM"/>
    <n v="4"/>
    <n v="41.5"/>
    <n v="166"/>
    <n v="489031.37000000011"/>
    <x v="17"/>
  </r>
  <r>
    <m/>
    <x v="87"/>
    <s v="Invoice"/>
    <s v="89598"/>
    <s v="BUILDERS WAREHOUSE:STRUBENS VALLEY"/>
    <s v="SIMPLY BEAUTIFUL RANGE 15CM"/>
    <n v="20"/>
    <n v="41.5"/>
    <n v="830"/>
    <n v="489861.37000000011"/>
    <x v="17"/>
  </r>
  <r>
    <m/>
    <x v="87"/>
    <s v="Invoice"/>
    <s v="89599"/>
    <s v="BUILDERS WAREHOUSE:FLORIDA GLEN"/>
    <s v="SIMPLY BEAUTIFUL RANGE 15CM"/>
    <n v="20"/>
    <n v="41.5"/>
    <n v="830"/>
    <n v="490691.37000000011"/>
    <x v="17"/>
  </r>
  <r>
    <m/>
    <x v="87"/>
    <s v="Invoice"/>
    <s v="89629"/>
    <s v="BUILDERS WAREHOUSE:POLOKWANE"/>
    <s v="SIMPLY BEAUTIFUL RANGE 15CM"/>
    <n v="32"/>
    <n v="41.5"/>
    <n v="1328"/>
    <n v="492019.37000000011"/>
    <x v="17"/>
  </r>
  <r>
    <m/>
    <x v="87"/>
    <s v="Invoice"/>
    <s v="89631"/>
    <s v="BUILDERS WAREHOUSE:NEWCASTLE"/>
    <s v="SIMPLY BEAUTIFUL RANGE 15CM"/>
    <n v="40"/>
    <n v="41.5"/>
    <n v="1660"/>
    <n v="493679.37000000011"/>
    <x v="17"/>
  </r>
  <r>
    <m/>
    <x v="42"/>
    <s v="Invoice"/>
    <s v="89597"/>
    <s v="BUILDERS WAREHOUSE:NORTHRIDING"/>
    <s v="SIMPLY BEAUTIFUL RANGE 15CM"/>
    <n v="40"/>
    <n v="41.5"/>
    <n v="1660"/>
    <n v="495339.37000000011"/>
    <x v="17"/>
  </r>
  <r>
    <m/>
    <x v="42"/>
    <s v="Invoice"/>
    <s v="89606"/>
    <s v="FH CHAMBERLAIN TRADING (PTY) LTD:STRUBENSVALLEY"/>
    <s v="SIMPLY BEAUTIFUL RANGE 15CM"/>
    <n v="30"/>
    <n v="41.5"/>
    <n v="1245"/>
    <n v="496584.37000000011"/>
    <x v="17"/>
  </r>
  <r>
    <m/>
    <x v="42"/>
    <s v="Invoice"/>
    <s v="89617"/>
    <s v="BUILDERS WAREHOUSE:EDENVALE"/>
    <s v="SIMPLY BEAUTIFUL RANGE 15CM"/>
    <n v="30"/>
    <n v="41.5"/>
    <n v="1245"/>
    <n v="497829.37000000011"/>
    <x v="17"/>
  </r>
  <r>
    <m/>
    <x v="42"/>
    <s v="Invoice"/>
    <s v="89623"/>
    <s v="FH CHAMBERLAIN TRADING (PTY) LTD:CENTURION"/>
    <s v="SIMPLY BEAUTIFUL RANGE 15CM"/>
    <n v="30"/>
    <n v="41.5"/>
    <n v="1245"/>
    <n v="499074.37000000011"/>
    <x v="17"/>
  </r>
  <r>
    <m/>
    <x v="55"/>
    <s v="Invoice"/>
    <s v="89644"/>
    <s v="BUILDERS WAREHOUSE:CENTURION"/>
    <s v="SIMPLY BEAUTIFUL RANGE 15CM"/>
    <n v="40"/>
    <n v="41.5"/>
    <n v="1660"/>
    <n v="500734.37000000011"/>
    <x v="17"/>
  </r>
  <r>
    <m/>
    <x v="55"/>
    <s v="Invoice"/>
    <s v="89645"/>
    <s v="BUILDERS WAREHOUSE:ZAMBEZI"/>
    <s v="SIMPLY BEAUTIFUL RANGE 15CM"/>
    <n v="60"/>
    <n v="33.5"/>
    <n v="2010"/>
    <n v="502744.37000000011"/>
    <x v="17"/>
  </r>
  <r>
    <m/>
    <x v="52"/>
    <s v="Invoice"/>
    <s v="89654"/>
    <s v="BUILDERS WAREHOUSE:GREENSTONE"/>
    <s v="SIMPLY BEAUTIFUL RANGE 15CM"/>
    <n v="40"/>
    <n v="41.5"/>
    <n v="1660"/>
    <n v="504404.37000000011"/>
    <x v="17"/>
  </r>
  <r>
    <m/>
    <x v="88"/>
    <s v="Invoice"/>
    <s v="89660"/>
    <s v="BUILDERS WAREHOUSE:HARTEBEESPOORT"/>
    <s v="SIMPLY BEAUTIFUL RANGE 15CM"/>
    <n v="30"/>
    <n v="41.5"/>
    <n v="1245"/>
    <n v="505649.37000000011"/>
    <x v="17"/>
  </r>
  <r>
    <m/>
    <x v="88"/>
    <s v="Invoice"/>
    <s v="89674"/>
    <s v="BUILDERS WAREHOUSE:SUNWARD PARK"/>
    <s v="SIMPLY BEAUTIFUL RANGE 15CM"/>
    <n v="32"/>
    <n v="41.5"/>
    <n v="1328"/>
    <n v="506977.37000000011"/>
    <x v="17"/>
  </r>
  <r>
    <m/>
    <x v="88"/>
    <s v="Invoice"/>
    <s v="89680"/>
    <s v="NINFA GARDEN CENTRE"/>
    <s v="SIMPLY BEAUTIFUL RANGE 15CM"/>
    <n v="36"/>
    <n v="40.99"/>
    <n v="1475.64"/>
    <n v="508453.01000000013"/>
    <x v="17"/>
  </r>
  <r>
    <m/>
    <x v="88"/>
    <s v="Invoice"/>
    <s v="89699"/>
    <s v="BUILDERS WAREHOUSE:NELSPRUIT"/>
    <s v="SIMPLY BEAUTIFUL RANGE 15CM"/>
    <n v="64"/>
    <n v="41.5"/>
    <n v="2656"/>
    <n v="511109.01000000013"/>
    <x v="17"/>
  </r>
  <r>
    <m/>
    <x v="88"/>
    <s v="Invoice"/>
    <s v="89701"/>
    <s v="BUILDERS WAREHOUSE:MIDDELBURG"/>
    <s v="SIMPLY BEAUTIFUL RANGE 15CM"/>
    <n v="32"/>
    <n v="41.5"/>
    <n v="1328"/>
    <n v="512437.01000000013"/>
    <x v="17"/>
  </r>
  <r>
    <m/>
    <x v="223"/>
    <s v="Invoice"/>
    <s v="89675"/>
    <s v="THYME SQUARE"/>
    <s v="SIMPLY BEAUTIFUL RANGE 15CM"/>
    <n v="10"/>
    <n v="38.799999999999997"/>
    <n v="388"/>
    <n v="512825.01000000013"/>
    <x v="17"/>
  </r>
  <r>
    <m/>
    <x v="56"/>
    <s v="Invoice"/>
    <s v="89688"/>
    <s v="BUILDERS WAREHOUSE:LYNNWOOD"/>
    <s v="SIMPLY BEAUTIFUL RANGE 15CM"/>
    <n v="32"/>
    <n v="41.5"/>
    <n v="1328"/>
    <n v="514153.01000000013"/>
    <x v="17"/>
  </r>
  <r>
    <m/>
    <x v="56"/>
    <s v="Invoice"/>
    <s v="89693"/>
    <s v="FH CHAMBERLAIN TRADING (PTY) LTD:SILVER LAKES"/>
    <s v="SIMPLY BEAUTIFUL RANGE 15CM"/>
    <n v="40"/>
    <n v="41.5"/>
    <n v="1660"/>
    <n v="515813.01000000013"/>
    <x v="17"/>
  </r>
  <r>
    <m/>
    <x v="56"/>
    <s v="Invoice"/>
    <s v="89723"/>
    <s v="PLANT FACTORY"/>
    <s v="SIMPLY BEAUTIFUL RANGE 15CM"/>
    <n v="16"/>
    <n v="40.99"/>
    <n v="655.84"/>
    <n v="516468.85000000015"/>
    <x v="17"/>
  </r>
  <r>
    <m/>
    <x v="314"/>
    <s v="Invoice"/>
    <s v="89744"/>
    <s v="BUILDERS WAREHOUSE:NOORDHEUWEL"/>
    <s v="SIMPLY BEAUTIFUL RANGE 15CM"/>
    <n v="20"/>
    <n v="41.5"/>
    <n v="830"/>
    <n v="517298.85000000015"/>
    <x v="17"/>
  </r>
  <r>
    <m/>
    <x v="33"/>
    <s v="Invoice"/>
    <s v="89733"/>
    <s v="BUILDERS WAREHOUSE:WONDER PARK"/>
    <s v="SIMPLY BEAUTIFUL RANGE 15CM"/>
    <n v="20"/>
    <n v="41.5"/>
    <n v="830"/>
    <n v="518128.85000000015"/>
    <x v="17"/>
  </r>
  <r>
    <m/>
    <x v="34"/>
    <s v="Invoice"/>
    <s v="89754"/>
    <s v="MONTROSE NURSERY"/>
    <s v="SIMPLY BEAUTIFUL RANGE 15CM"/>
    <n v="12"/>
    <n v="40.99"/>
    <n v="491.88"/>
    <n v="518620.73000000016"/>
    <x v="17"/>
  </r>
  <r>
    <m/>
    <x v="34"/>
    <s v="Invoice"/>
    <s v="89756"/>
    <s v="ECKARDS GARDEN PAVILION"/>
    <s v="FUCHSIA  15CM"/>
    <n v="40"/>
    <n v="40.99"/>
    <n v="1639.6"/>
    <n v="520260.33000000013"/>
    <x v="17"/>
  </r>
  <r>
    <m/>
    <x v="89"/>
    <s v="Invoice"/>
    <s v="89758"/>
    <s v="BUILDERS WAREHOUSE:NOORDHEUWEL"/>
    <s v="SIMPLY BEAUTIFUL RANGE 15CM"/>
    <n v="20"/>
    <n v="41.5"/>
    <n v="830"/>
    <n v="521090.33000000013"/>
    <x v="17"/>
  </r>
  <r>
    <m/>
    <x v="89"/>
    <s v="Invoice"/>
    <s v="89759"/>
    <s v="BUILDERS WAREHOUSE:EDENVALE"/>
    <s v="SIMPLY BEAUTIFUL RANGE 15CM"/>
    <n v="40"/>
    <n v="41.5"/>
    <n v="1660"/>
    <n v="522750.33000000013"/>
    <x v="17"/>
  </r>
  <r>
    <m/>
    <x v="59"/>
    <s v="Invoice"/>
    <s v="89771"/>
    <s v="BUILDERS WAREHOUSE:WOODLANDS"/>
    <s v="SIMPLY BEAUTIFUL RANGE 15CM"/>
    <n v="40"/>
    <n v="41.5"/>
    <n v="1660"/>
    <n v="524410.33000000007"/>
    <x v="17"/>
  </r>
  <r>
    <m/>
    <x v="59"/>
    <s v="Invoice"/>
    <s v="89772"/>
    <s v="BUILDERS WAREHOUSE:SILVERLAKES"/>
    <s v="SIMPLY BEAUTIFUL RANGE 15CM"/>
    <n v="40"/>
    <n v="41.5"/>
    <n v="1660"/>
    <n v="526070.33000000007"/>
    <x v="17"/>
  </r>
  <r>
    <m/>
    <x v="59"/>
    <s v="Invoice"/>
    <s v="89776"/>
    <s v="BUILDERS WAREHOUSE:CHERRY LANE"/>
    <s v="SIMPLY BEAUTIFUL RANGE 15CM"/>
    <n v="20"/>
    <n v="41.5"/>
    <n v="830"/>
    <n v="526900.33000000007"/>
    <x v="17"/>
  </r>
  <r>
    <m/>
    <x v="295"/>
    <s v="Invoice"/>
    <s v="89818"/>
    <s v="BUILDERS WAREHOUSE:NEWCASTLE"/>
    <s v="SIMPLY BEAUTIFUL RANGE 15CM"/>
    <n v="48"/>
    <n v="41.5"/>
    <n v="1992"/>
    <n v="528892.33000000007"/>
    <x v="17"/>
  </r>
  <r>
    <m/>
    <x v="295"/>
    <s v="Invoice"/>
    <s v="89866"/>
    <s v="BUILDERS WAREHOUSE:MAFIKENG"/>
    <s v="SIMPLY BEAUTIFUL RANGE 15CM"/>
    <n v="112"/>
    <n v="40.99"/>
    <n v="4590.88"/>
    <n v="533483.21000000008"/>
    <x v="17"/>
  </r>
  <r>
    <m/>
    <x v="35"/>
    <s v="Invoice"/>
    <s v="89813"/>
    <s v="FH CHAMBERLAIN TRADING (PTY) LTD:MONTANA"/>
    <s v="SIMPLY BEAUTIFUL RANGE 15CM"/>
    <n v="190"/>
    <n v="41.5"/>
    <n v="7885"/>
    <n v="541368.21000000008"/>
    <x v="17"/>
  </r>
  <r>
    <m/>
    <x v="35"/>
    <s v="Invoice"/>
    <s v="89814"/>
    <s v="FH CHAMBERLAIN TRADING (PTY) LTD:CENTURION"/>
    <s v="SIMPLY BEAUTIFUL RANGE 15CM ASSORTED"/>
    <n v="90"/>
    <n v="41.5"/>
    <n v="3735"/>
    <n v="545103.21000000008"/>
    <x v="17"/>
  </r>
  <r>
    <m/>
    <x v="35"/>
    <s v="Invoice"/>
    <s v="88990"/>
    <s v="ROSES FOR U t/a URTH"/>
    <s v="SIMPLY BEAUTIFUL RANGE 15CM"/>
    <n v="7"/>
    <n v="40.99"/>
    <n v="286.93"/>
    <n v="545390.14000000013"/>
    <x v="17"/>
  </r>
  <r>
    <m/>
    <x v="35"/>
    <s v="Invoice"/>
    <s v="89836"/>
    <s v="PLANT FACTORY"/>
    <s v="SIMPLY BEAUTIFUL RANGE 15CM"/>
    <n v="12"/>
    <n v="40.99"/>
    <n v="491.88"/>
    <n v="545882.02000000014"/>
    <x v="17"/>
  </r>
  <r>
    <m/>
    <x v="35"/>
    <s v="Invoice"/>
    <s v="1254"/>
    <s v="PLANT FACTORY"/>
    <s v="SIMPLY BEAUTIFUL RANGE 15CM"/>
    <n v="1"/>
    <n v="40.99"/>
    <n v="40.99"/>
    <n v="545923.01000000013"/>
    <x v="17"/>
  </r>
  <r>
    <m/>
    <x v="35"/>
    <s v="Invoice"/>
    <s v="89837"/>
    <s v="BUILDERS WAREHOUSE:BLOEMFONTEIN"/>
    <s v="SIMPLY BEAUTIFUL RANGE 15CM"/>
    <n v="40"/>
    <n v="41.5"/>
    <n v="1660"/>
    <n v="547583.01000000013"/>
    <x v="17"/>
  </r>
  <r>
    <m/>
    <x v="265"/>
    <s v="Invoice"/>
    <s v="89805"/>
    <s v="BUILDERS WAREHOUSE:GREENSTONE"/>
    <s v="SIMPLY BEAUTIFUL RANGE 15CM"/>
    <n v="40"/>
    <n v="41.5"/>
    <n v="1660"/>
    <n v="549243.01000000013"/>
    <x v="17"/>
  </r>
  <r>
    <m/>
    <x v="265"/>
    <s v="Invoice"/>
    <s v="89835"/>
    <s v="PRETTY GARDENS"/>
    <s v="SIMPLY BEAUTIFUL RANGE 15CM"/>
    <n v="30"/>
    <n v="40.99"/>
    <n v="1229.7"/>
    <n v="550472.71000000008"/>
    <x v="17"/>
  </r>
  <r>
    <m/>
    <x v="265"/>
    <s v="Invoice"/>
    <s v="89843"/>
    <s v="MONTANA GARDEN PAVILION"/>
    <s v="SIMPLY BEAUTIFUL RANGE 15CM"/>
    <n v="48"/>
    <n v="40.99"/>
    <n v="1967.52"/>
    <n v="552440.2300000001"/>
    <x v="17"/>
  </r>
  <r>
    <m/>
    <x v="265"/>
    <s v="Invoice"/>
    <s v="89848"/>
    <s v="BUILDERS WAREHOUSE:NELSPRUIT"/>
    <s v="SIMPLY BEAUTIFUL RANGE 15CM"/>
    <n v="17"/>
    <n v="41.5"/>
    <n v="705.5"/>
    <n v="553145.7300000001"/>
    <x v="17"/>
  </r>
  <r>
    <m/>
    <x v="266"/>
    <s v="Invoice"/>
    <s v="89860"/>
    <s v="BUILDERS WAREHOUSE:LYNNWOOD"/>
    <s v="SIMPLY BEAUTIFUL RANGE 15CM"/>
    <n v="32"/>
    <n v="41.5"/>
    <n v="1328"/>
    <n v="554473.7300000001"/>
    <x v="17"/>
  </r>
  <r>
    <m/>
    <x v="266"/>
    <s v="Invoice"/>
    <s v="89861"/>
    <s v="BUILDERS WAREHOUSE:RUSTENBURG"/>
    <s v="SIMPLY BEAUTIFUL RANGE 15CM"/>
    <n v="40"/>
    <n v="41.5"/>
    <n v="1660"/>
    <n v="556133.7300000001"/>
    <x v="17"/>
  </r>
  <r>
    <m/>
    <x v="267"/>
    <s v="Invoice"/>
    <s v="89853"/>
    <s v="BUILDERS WAREHOUSE:RASLOUW"/>
    <s v="SIMPLY BEAUTIFUL RANGE 15CM"/>
    <n v="32"/>
    <n v="41.5"/>
    <n v="1328"/>
    <n v="557461.7300000001"/>
    <x v="17"/>
  </r>
  <r>
    <m/>
    <x v="267"/>
    <s v="Invoice"/>
    <s v="89862"/>
    <s v="BUILDERS WAREHOUSE:CENTURION"/>
    <s v="SIMPLY BEAUTIFUL RANGE 15CM"/>
    <n v="40"/>
    <n v="41.5"/>
    <n v="1660"/>
    <n v="559121.7300000001"/>
    <x v="17"/>
  </r>
  <r>
    <m/>
    <x v="267"/>
    <s v="Invoice"/>
    <s v="89881"/>
    <s v="FH CHAMBERLAIN TRADING (PTY) LTD:KYALAMI"/>
    <s v="SIMPLY BEAUTIFUL RANGE 15CM"/>
    <n v="10"/>
    <n v="41.5"/>
    <n v="415"/>
    <n v="559536.7300000001"/>
    <x v="17"/>
  </r>
  <r>
    <m/>
    <x v="277"/>
    <s v="Invoice"/>
    <s v="89886"/>
    <s v="BUILDERS WAREHOUSE:NOORDHEUWEL"/>
    <s v="SIMPLY BEAUTIFUL RANGE 15CM"/>
    <n v="32"/>
    <n v="41.5"/>
    <n v="1328"/>
    <n v="560864.7300000001"/>
    <x v="17"/>
  </r>
  <r>
    <m/>
    <x v="54"/>
    <s v="Invoice"/>
    <s v="89898"/>
    <s v="BUILDERS WAREHOUSE:EDENVALE"/>
    <s v="SIMPLY BEAUTIFUL RANGE 15CM"/>
    <n v="40"/>
    <n v="41.5"/>
    <n v="1660"/>
    <n v="562524.7300000001"/>
    <x v="17"/>
  </r>
  <r>
    <m/>
    <x v="54"/>
    <s v="Invoice"/>
    <s v="89905"/>
    <s v="THYME SQUARE"/>
    <s v="GERBERA 15CM"/>
    <n v="30"/>
    <n v="38.799999999999997"/>
    <n v="1164"/>
    <n v="563688.7300000001"/>
    <x v="17"/>
  </r>
  <r>
    <m/>
    <x v="54"/>
    <s v="Invoice"/>
    <s v="89915"/>
    <s v="BUILDERS WAREHOUSE:BLOEMFONTEIN"/>
    <s v="SIMPLY BEAUTIFUL RANGE 15CM"/>
    <n v="48"/>
    <n v="41.5"/>
    <n v="1992"/>
    <n v="565680.7300000001"/>
    <x v="17"/>
  </r>
  <r>
    <m/>
    <x v="8"/>
    <s v="Invoice"/>
    <s v="89916"/>
    <s v="BUILDERS WAREHOUSE:GLEN EAGLES"/>
    <s v="SIMPLY BEAUTIFUL RANGE 15CM"/>
    <n v="40"/>
    <n v="41.5"/>
    <n v="1660"/>
    <n v="567340.7300000001"/>
    <x v="17"/>
  </r>
  <r>
    <m/>
    <x v="8"/>
    <s v="Invoice"/>
    <s v="89922"/>
    <s v="BUILDERS WAREHOUSE:RIVONIA"/>
    <s v="SIMPLY BEAUTIFUL RANGE 15CM"/>
    <n v="40"/>
    <n v="41.5"/>
    <n v="1660"/>
    <n v="569000.7300000001"/>
    <x v="17"/>
  </r>
  <r>
    <m/>
    <x v="8"/>
    <s v="Invoice"/>
    <s v="89924"/>
    <s v="BUILDERS WAREHOUSE:ZAMBEZI"/>
    <s v="SIMPLY BEAUTIFUL RANGE 15CM"/>
    <n v="40"/>
    <n v="41.5"/>
    <n v="1660"/>
    <n v="570660.7300000001"/>
    <x v="17"/>
  </r>
  <r>
    <m/>
    <x v="8"/>
    <s v="Invoice"/>
    <s v="89953"/>
    <s v="BUILDERS WAREHOUSE:SECUNDA"/>
    <s v="SIMPLY BEAUTIFUL RANGE 15CM"/>
    <n v="80"/>
    <n v="41.5"/>
    <n v="3320"/>
    <n v="573980.7300000001"/>
    <x v="17"/>
  </r>
  <r>
    <m/>
    <x v="36"/>
    <s v="Invoice"/>
    <s v="89947"/>
    <s v="FH CHAMBERLAIN TRADING (PTY) LTD:KYALAMI"/>
    <s v="SIMPLY BEAUTIFUL RANGE 15CM"/>
    <n v="6"/>
    <n v="41.5"/>
    <n v="249"/>
    <n v="574229.7300000001"/>
    <x v="17"/>
  </r>
  <r>
    <m/>
    <x v="36"/>
    <s v="Invoice"/>
    <s v="89964"/>
    <s v="BUILDERS WAREHOUSE:BETHLEHEM"/>
    <s v="SIMPLY BEAUTIFUL RANGE 15CM"/>
    <n v="96"/>
    <n v="41.5"/>
    <n v="3984"/>
    <n v="578213.7300000001"/>
    <x v="17"/>
  </r>
  <r>
    <m/>
    <x v="9"/>
    <s v="Invoice"/>
    <s v="89957"/>
    <s v="BUILDERS WAREHOUSE:ROBINDALE"/>
    <s v="SIMPLY BEAUTIFUL RANGE 15CM"/>
    <n v="30"/>
    <n v="41.5"/>
    <n v="1245"/>
    <n v="579458.7300000001"/>
    <x v="17"/>
  </r>
  <r>
    <m/>
    <x v="9"/>
    <s v="Invoice"/>
    <s v="89975"/>
    <s v="BUILDERS WAREHOUSE:NEWCASTLE"/>
    <s v="SIMPLY BEAUTIFUL RANGE 15CM"/>
    <n v="64"/>
    <n v="41.5"/>
    <n v="2656"/>
    <n v="582114.7300000001"/>
    <x v="17"/>
  </r>
  <r>
    <m/>
    <x v="43"/>
    <s v="Invoice"/>
    <s v="89982"/>
    <s v="BUILDERS WAREHOUSE:NELSPRUIT"/>
    <s v="SIMPLY BEAUTIFUL RANGE 15CM"/>
    <n v="112"/>
    <n v="41.5"/>
    <n v="4648"/>
    <n v="586762.7300000001"/>
    <x v="17"/>
  </r>
  <r>
    <m/>
    <x v="278"/>
    <s v="Invoice"/>
    <s v="89985"/>
    <s v="BUILDERS WAREHOUSE:WOODLANDS"/>
    <s v="SIMPLY BEAUTIFUL RANGE 15CM"/>
    <n v="32"/>
    <n v="41.5"/>
    <n v="1328"/>
    <n v="588090.7300000001"/>
    <x v="17"/>
  </r>
  <r>
    <m/>
    <x v="291"/>
    <s v="Invoice"/>
    <s v="90003"/>
    <s v="BUILDERS WAREHOUSE:SOUTHGATE"/>
    <s v="SIMPLY BEAUTIFUL RANGE 15CM"/>
    <n v="15"/>
    <n v="41.5"/>
    <n v="622.5"/>
    <n v="588713.2300000001"/>
    <x v="17"/>
  </r>
  <r>
    <m/>
    <x v="10"/>
    <s v="Invoice"/>
    <s v="90017"/>
    <s v="BUILDERS WAREHOUSE:FLORIDA GLEN"/>
    <s v="SIMPLY BEAUTIFUL RANGE 15CM"/>
    <n v="10"/>
    <n v="41.5"/>
    <n v="415"/>
    <n v="589128.2300000001"/>
    <x v="17"/>
  </r>
  <r>
    <m/>
    <x v="10"/>
    <s v="Invoice"/>
    <s v="90018"/>
    <s v="BUILDERS WAREHOUSE:NOORDHEUWEL"/>
    <s v="SIMPLY BEAUTIFUL RANGE 15CM"/>
    <n v="16"/>
    <n v="41.5"/>
    <n v="664"/>
    <n v="589792.2300000001"/>
    <x v="17"/>
  </r>
  <r>
    <m/>
    <x v="11"/>
    <s v="Invoice"/>
    <s v="90035"/>
    <s v="BUILDERS WAREHOUSE:MIDDELBURG"/>
    <s v="SIMPLY BEAUTIFUL RANGE 15CM"/>
    <n v="20"/>
    <n v="41.5"/>
    <n v="830"/>
    <n v="590622.2300000001"/>
    <x v="17"/>
  </r>
  <r>
    <m/>
    <x v="11"/>
    <s v="Invoice"/>
    <s v="90036"/>
    <s v="FH CHAMBERLAIN TRADING (PTY) LTD:MONTANA"/>
    <s v="SIMPLY BEAUTIFUL RANGE 15CM"/>
    <n v="180"/>
    <n v="41.5"/>
    <n v="7470"/>
    <n v="598092.2300000001"/>
    <x v="17"/>
  </r>
  <r>
    <m/>
    <x v="11"/>
    <s v="Invoice"/>
    <s v="90037"/>
    <s v="FH CHAMBERLAIN TRADING (PTY) LTD:STRUBENSVALLEY"/>
    <s v="SIMPLY BEAUTIFUL RANGE 15CM"/>
    <n v="20"/>
    <n v="41.5"/>
    <n v="830"/>
    <n v="598922.2300000001"/>
    <x v="17"/>
  </r>
  <r>
    <m/>
    <x v="11"/>
    <s v="Invoice"/>
    <s v="90043"/>
    <s v="BUILDERS WAREHOUSE:BLOEMFONTEIN"/>
    <s v="SIMPLY BEAUTIFUL RANGE 15CM"/>
    <n v="80"/>
    <n v="41.5"/>
    <n v="3320"/>
    <n v="602242.2300000001"/>
    <x v="17"/>
  </r>
  <r>
    <m/>
    <x v="11"/>
    <s v="Invoice"/>
    <s v="90069"/>
    <s v="ROSES FOR U t/a URTH"/>
    <s v="SIMPLY BEAUTIFUL RANGE 15CM"/>
    <n v="10"/>
    <n v="40.99"/>
    <n v="409.9"/>
    <n v="602652.13000000012"/>
    <x v="17"/>
  </r>
  <r>
    <m/>
    <x v="92"/>
    <s v="Invoice"/>
    <s v="90062"/>
    <s v="BUILDERS WAREHOUSE:LAMBTON"/>
    <s v="SIMPLY BEAUTIFUL RANGE 15CM"/>
    <n v="5"/>
    <n v="41.5"/>
    <n v="207.5"/>
    <n v="602859.63000000012"/>
    <x v="17"/>
  </r>
  <r>
    <m/>
    <x v="92"/>
    <s v="Invoice"/>
    <s v="90078"/>
    <s v="BUILDERS WAREHOUSE:HARTEBEESPOORT"/>
    <s v="SIMPLY BEAUTIFUL RANGE 15CM"/>
    <n v="40"/>
    <n v="41.5"/>
    <n v="1660"/>
    <n v="604519.63000000012"/>
    <x v="17"/>
  </r>
  <r>
    <m/>
    <x v="92"/>
    <s v="Invoice"/>
    <s v="90091"/>
    <s v="BUILDERS WAREHOUSE:MAFIKENG"/>
    <s v="SIMPLY BEAUTIFUL RANGE 15CM"/>
    <n v="144"/>
    <n v="41.5"/>
    <n v="5976"/>
    <n v="610495.63000000012"/>
    <x v="17"/>
  </r>
  <r>
    <m/>
    <x v="37"/>
    <s v="Invoice"/>
    <s v="90086"/>
    <s v="BUILDERS WAREHOUSE:KEMPTON PARK"/>
    <s v="SIMPLY BEAUTIFUL RANGE 15CM"/>
    <n v="32"/>
    <n v="41.5"/>
    <n v="1328"/>
    <n v="611823.63000000012"/>
    <x v="17"/>
  </r>
  <r>
    <m/>
    <x v="37"/>
    <s v="Invoice"/>
    <s v="90114"/>
    <s v="BUILDERS WAREHOUSE:NEWCASTLE"/>
    <s v="SIMPLY BEAUTIFUL RANGE 15CM"/>
    <n v="32"/>
    <n v="41.5"/>
    <n v="1328"/>
    <n v="613151.63000000012"/>
    <x v="17"/>
  </r>
  <r>
    <m/>
    <x v="93"/>
    <s v="Invoice"/>
    <s v="90104"/>
    <s v="THYME SQUARE"/>
    <s v="SIMPLY BEAUTIFUL RANGE 15CM"/>
    <n v="10"/>
    <n v="38.799999999999997"/>
    <n v="388"/>
    <n v="613539.63000000012"/>
    <x v="17"/>
  </r>
  <r>
    <m/>
    <x v="95"/>
    <s v="Invoice"/>
    <s v="90124"/>
    <s v="BUILDERS WAREHOUSE:RIVONIA"/>
    <s v="SIMPLY BEAUTIFUL RANGE 15CM"/>
    <n v="16"/>
    <n v="41.5"/>
    <n v="664"/>
    <n v="614203.63000000012"/>
    <x v="17"/>
  </r>
  <r>
    <m/>
    <x v="95"/>
    <s v="Invoice"/>
    <s v="90125"/>
    <s v="BUILDERS WAREHOUSE:CEDAR SQUARE"/>
    <s v="SIMPLY BEAUTIFUL RANGE 15CM"/>
    <n v="20"/>
    <n v="41.5"/>
    <n v="830"/>
    <n v="615033.63000000012"/>
    <x v="17"/>
  </r>
  <r>
    <m/>
    <x v="95"/>
    <s v="Invoice"/>
    <s v="90158"/>
    <s v="BUILDERS WAREHOUSE:SECUNDA"/>
    <s v="SIMPLY BEAUTIFUL RANGE 15CM"/>
    <n v="64"/>
    <n v="41.5"/>
    <n v="2656"/>
    <n v="617689.63000000012"/>
    <x v="17"/>
  </r>
  <r>
    <m/>
    <x v="96"/>
    <s v="Invoice"/>
    <s v="90128"/>
    <s v="FH CHAMBERLAIN TRADING (PTY) LTD:WATERKLOOF GLEN"/>
    <s v="SIMPLY BEAUTIFUL RANGE 15CM"/>
    <n v="40"/>
    <n v="41.5"/>
    <n v="1660"/>
    <n v="619349.63000000012"/>
    <x v="17"/>
  </r>
  <r>
    <m/>
    <x v="96"/>
    <s v="Invoice"/>
    <s v="90148"/>
    <s v="GARDEN CREATIONS"/>
    <s v="SIMPLY BEAUTIFUL RANGE 15CM"/>
    <n v="10"/>
    <n v="40.99"/>
    <n v="409.9"/>
    <n v="619759.53000000014"/>
    <x v="17"/>
  </r>
  <r>
    <m/>
    <x v="96"/>
    <s v="Invoice"/>
    <s v="90149"/>
    <s v="FH CHAMBERLAIN TRADING (PTY) LTD:CENTURION"/>
    <s v="SIMPLY BEAUTIFUL RANGE 15CM"/>
    <n v="40"/>
    <n v="41.5"/>
    <n v="1660"/>
    <n v="621419.53000000014"/>
    <x v="17"/>
  </r>
  <r>
    <m/>
    <x v="96"/>
    <s v="Invoice"/>
    <s v="90178"/>
    <s v="BUILDERS WAREHOUSE:NELSPRUIT"/>
    <s v="SIMPLY BEAUTIFUL RANGE 15CM"/>
    <n v="74"/>
    <n v="41.5"/>
    <n v="3071"/>
    <n v="624490.53000000014"/>
    <x v="17"/>
  </r>
  <r>
    <m/>
    <x v="208"/>
    <s v="Invoice"/>
    <s v="90130"/>
    <s v="FH CHAMBERLAIN TRADING (PTY) LTD:STRUBENSVALLEY"/>
    <s v="SIMPLY BEAUTIFUL RANGE 15CM"/>
    <n v="30"/>
    <n v="41.5"/>
    <n v="1245"/>
    <n v="625735.53000000014"/>
    <x v="17"/>
  </r>
  <r>
    <m/>
    <x v="208"/>
    <s v="Invoice"/>
    <s v="90167"/>
    <s v="LITTLE AUSTRIA"/>
    <s v="SIMPLY BEAUTIFUL RANGE 15CM"/>
    <n v="14"/>
    <n v="37.700000000000003"/>
    <n v="527.79999999999995"/>
    <n v="626263.33000000019"/>
    <x v="17"/>
  </r>
  <r>
    <m/>
    <x v="44"/>
    <s v="Invoice"/>
    <s v="90197"/>
    <s v="BUILDERS WAREHOUSE:BETHLEHEM"/>
    <s v="SIMPLY BEAUTIFUL RANGE 15CM"/>
    <n v="48"/>
    <n v="41.5"/>
    <n v="1992"/>
    <n v="628255.33000000019"/>
    <x v="17"/>
  </r>
  <r>
    <m/>
    <x v="60"/>
    <s v="Invoice"/>
    <s v="90196"/>
    <s v="BUILDERS WAREHOUSE:BOKSBURG (NEW)"/>
    <s v="SIMPLY BEAUTIFUL RANGE 15CM"/>
    <n v="60"/>
    <n v="41.5"/>
    <n v="2490"/>
    <n v="630745.33000000019"/>
    <x v="17"/>
  </r>
  <r>
    <m/>
    <x v="61"/>
    <s v="Invoice"/>
    <s v="90200"/>
    <s v="BUILDERS WAREHOUSE:RUSTENBURG"/>
    <s v="SIMPLY BEAUTIFUL RANGE 15CM"/>
    <n v="45"/>
    <n v="41.5"/>
    <n v="1867.5"/>
    <n v="632612.83000000019"/>
    <x v="17"/>
  </r>
  <r>
    <m/>
    <x v="38"/>
    <s v="Invoice"/>
    <s v="90239"/>
    <s v="PRETTY GARDENS"/>
    <s v="SIMPLY BEAUTIFUL RANGE 15CM"/>
    <n v="30"/>
    <n v="40.99"/>
    <n v="1229.7"/>
    <n v="633842.53000000014"/>
    <x v="17"/>
  </r>
  <r>
    <m/>
    <x v="38"/>
    <s v="Invoice"/>
    <s v="90255"/>
    <s v="ROSES FOR U t/a URTH"/>
    <s v="CALIBRACHOA 15CM"/>
    <n v="20"/>
    <n v="40.99"/>
    <n v="819.8"/>
    <n v="634662.33000000019"/>
    <x v="18"/>
  </r>
  <r>
    <m/>
    <x v="76"/>
    <s v="Invoice"/>
    <s v="90311"/>
    <s v="NYLIES KWEKERY"/>
    <s v="SIMPLY BEAUTIFUL RANGE 15CM"/>
    <n v="32"/>
    <n v="40.99"/>
    <n v="1311.68"/>
    <n v="635974.01000000024"/>
    <x v="17"/>
  </r>
  <r>
    <m/>
    <x v="53"/>
    <s v="Invoice"/>
    <s v="90301"/>
    <s v="BUILDERS WAREHOUSE:BRYANSTON"/>
    <s v="SIMPLY BEAUTIFUL RANGE 15CM"/>
    <n v="15"/>
    <n v="41.5"/>
    <n v="622.5"/>
    <n v="636596.51000000024"/>
    <x v="17"/>
  </r>
  <r>
    <m/>
    <x v="65"/>
    <s v="Invoice"/>
    <s v="90323"/>
    <s v="BUILDERS WAREHOUSE:HARTEBEESPOORT"/>
    <s v="SIMPLY BEAUTIFUL RANGE 15CM"/>
    <n v="32"/>
    <n v="41.5"/>
    <n v="1328"/>
    <n v="637924.51000000024"/>
    <x v="17"/>
  </r>
  <r>
    <m/>
    <x v="65"/>
    <s v="Invoice"/>
    <s v="90324"/>
    <s v="BUILDERS WAREHOUSE:RUSTENBURG"/>
    <s v="SIMPLY BEAUTIFUL RANGE 15CM"/>
    <n v="32"/>
    <n v="41.5"/>
    <n v="1328"/>
    <n v="639252.51000000024"/>
    <x v="17"/>
  </r>
  <r>
    <m/>
    <x v="65"/>
    <s v="Invoice"/>
    <s v="90331"/>
    <s v="BUILDERS WAREHOUSE:LYNNWOOD"/>
    <s v="SIMPLY BEAUTIFUL RANGE 15CM"/>
    <n v="40"/>
    <n v="41.5"/>
    <n v="1660"/>
    <n v="640912.51000000024"/>
    <x v="17"/>
  </r>
  <r>
    <m/>
    <x v="67"/>
    <s v="Invoice"/>
    <s v="90364"/>
    <s v="BUILDERS WAREHOUSE:ROBINDALE"/>
    <s v="SIMPLY BEAUTIFUL RANGE 15CM"/>
    <n v="20"/>
    <n v="41.5"/>
    <n v="830"/>
    <n v="641742.51000000024"/>
    <x v="17"/>
  </r>
  <r>
    <m/>
    <x v="67"/>
    <s v="Invoice"/>
    <s v="90367"/>
    <s v="BUILDERS WAREHOUSE:FLORIDA GLEN"/>
    <s v="SIMPLY BEAUTIFUL RANGE 15CM"/>
    <n v="20"/>
    <n v="41.5"/>
    <n v="830"/>
    <n v="642572.51000000024"/>
    <x v="17"/>
  </r>
  <r>
    <m/>
    <x v="98"/>
    <s v="Invoice"/>
    <s v="90386"/>
    <s v="FH CHAMBERLAIN TRADING (PTY) LTD:MONTANA"/>
    <s v="SIMPLY BEAUTIFUL RANGE 15CM"/>
    <n v="60"/>
    <n v="41.5"/>
    <n v="2490"/>
    <n v="645062.51000000024"/>
    <x v="17"/>
  </r>
  <r>
    <m/>
    <x v="98"/>
    <s v="Invoice"/>
    <s v="90391"/>
    <s v="BUILDERS WAREHOUSE:EMALALHENI"/>
    <s v="SIMPLY BEAUTIFUL RANGE 15CM"/>
    <n v="16"/>
    <n v="41.5"/>
    <n v="664"/>
    <n v="645726.51000000024"/>
    <x v="17"/>
  </r>
  <r>
    <m/>
    <x v="68"/>
    <s v="Invoice"/>
    <s v="90393"/>
    <s v="BUILDERS WAREHOUSE:RUSTENBURG"/>
    <s v="SIMPLY BEAUTIFUL RANGE 15CM"/>
    <n v="16"/>
    <n v="41.5"/>
    <n v="664"/>
    <n v="646390.51000000024"/>
    <x v="17"/>
  </r>
  <r>
    <m/>
    <x v="68"/>
    <s v="Invoice"/>
    <s v="90397"/>
    <s v="BUILDERS WAREHOUSE:SILVERLAKES"/>
    <s v="SIMPLY BEAUTIFUL RANGE 15CM"/>
    <n v="26"/>
    <n v="41.5"/>
    <n v="1079"/>
    <n v="647469.51000000024"/>
    <x v="17"/>
  </r>
  <r>
    <m/>
    <x v="68"/>
    <s v="Invoice"/>
    <s v="90400"/>
    <s v="BUILDERS WAREHOUSE:CEDAR SQUARE"/>
    <s v="SIMPLY BEAUTIFUL RANGE 15CM"/>
    <n v="25"/>
    <n v="41.5"/>
    <n v="1037.5"/>
    <n v="648507.01000000024"/>
    <x v="17"/>
  </r>
  <r>
    <m/>
    <x v="68"/>
    <s v="Invoice"/>
    <s v="90405"/>
    <s v="BUILDERS WAREHOUSE:LYNNWOOD"/>
    <s v="SIMPLY BEAUTIFUL RANGE 15CM"/>
    <n v="16"/>
    <n v="41.5"/>
    <n v="664"/>
    <n v="649171.01000000024"/>
    <x v="17"/>
  </r>
  <r>
    <m/>
    <x v="69"/>
    <s v="Invoice"/>
    <s v="90437"/>
    <s v="BUILDERS WAREHOUSE:NEWCASTLE"/>
    <s v="SIMPLY BEAUTIFUL RANGE 15CM"/>
    <n v="45"/>
    <n v="41.5"/>
    <n v="1867.5"/>
    <n v="651038.51000000024"/>
    <x v="17"/>
  </r>
  <r>
    <m/>
    <x v="70"/>
    <s v="Invoice"/>
    <s v="90435"/>
    <s v="CENTRAL NURSERY DEPOT"/>
    <s v="SIMPLY BEAUTIFUL RANGE 15CM"/>
    <n v="32"/>
    <n v="40.99"/>
    <n v="1311.68"/>
    <n v="652350.19000000029"/>
    <x v="17"/>
  </r>
  <r>
    <m/>
    <x v="39"/>
    <s v="Invoice"/>
    <s v="90455"/>
    <s v="GREENSIDE KWEKERY"/>
    <s v="VERBENA 15CM"/>
    <n v="16"/>
    <n v="40.99"/>
    <n v="655.84"/>
    <n v="653006.03000000026"/>
    <x v="17"/>
  </r>
  <r>
    <m/>
    <x v="39"/>
    <s v="Invoice"/>
    <s v="90455"/>
    <s v="GREENSIDE KWEKERY"/>
    <s v="CALIBRACHOA 15CM"/>
    <n v="16"/>
    <n v="40.99"/>
    <n v="655.84"/>
    <n v="653661.87000000023"/>
    <x v="18"/>
  </r>
  <r>
    <m/>
    <x v="39"/>
    <s v="Invoice"/>
    <s v="90460"/>
    <s v="BUILDERS WAREHOUSE:NELSPRUIT"/>
    <s v="SIMPLY BEAUTIFUL RANGE 15CM"/>
    <n v="32"/>
    <n v="41.5"/>
    <n v="1328"/>
    <n v="654989.87000000023"/>
    <x v="17"/>
  </r>
  <r>
    <m/>
    <x v="71"/>
    <s v="Invoice"/>
    <s v="90451"/>
    <s v="BUILDERS WAREHOUSE:NORWOOD"/>
    <s v="SIMPLY BEAUTIFUL RANGE 15CM"/>
    <n v="10"/>
    <n v="41.5"/>
    <n v="415"/>
    <n v="655404.87000000023"/>
    <x v="17"/>
  </r>
  <r>
    <m/>
    <x v="72"/>
    <s v="Invoice"/>
    <s v="90467"/>
    <s v="BUILDERS WAREHOUSE:BRYANSTON"/>
    <s v="SIMPLY BEAUTIFUL RANGE 15CM"/>
    <n v="20"/>
    <n v="41.5"/>
    <n v="830"/>
    <n v="656234.87000000023"/>
    <x v="17"/>
  </r>
  <r>
    <m/>
    <x v="72"/>
    <s v="Invoice"/>
    <s v="90474"/>
    <s v="BUILDERS WAREHOUSE:FOURWAYS"/>
    <s v="SIMPLY BEAUTIFUL RANGE 15CM"/>
    <n v="20"/>
    <n v="41.5"/>
    <n v="830"/>
    <n v="657064.87000000023"/>
    <x v="17"/>
  </r>
  <r>
    <m/>
    <x v="40"/>
    <s v="Invoice"/>
    <s v="90468"/>
    <s v="BUILDERS WAREHOUSE:RIVONIA"/>
    <s v="SIMPLY BEAUTIFUL RANGE 15CM"/>
    <n v="32"/>
    <n v="41.5"/>
    <n v="1328"/>
    <n v="658392.87000000023"/>
    <x v="17"/>
  </r>
  <r>
    <m/>
    <x v="73"/>
    <s v="Invoice"/>
    <s v="90496"/>
    <s v="LITTLE AUSTRIA"/>
    <s v="OSTEO POT 15CM (SPECIAL)"/>
    <n v="14"/>
    <n v="37"/>
    <n v="518"/>
    <n v="658910.87000000023"/>
    <x v="17"/>
  </r>
  <r>
    <m/>
    <x v="73"/>
    <s v="Invoice"/>
    <s v="90497"/>
    <s v="PANDA"/>
    <s v="CALIBRACHOA 15CM"/>
    <n v="19"/>
    <n v="40.99"/>
    <n v="778.81"/>
    <n v="659689.68000000028"/>
    <x v="18"/>
  </r>
  <r>
    <m/>
    <x v="99"/>
    <s v="Invoice"/>
    <s v="90502"/>
    <s v="BUILDERS WAREHOUSE:FOURWAYS"/>
    <s v="SIMPLY BEAUTIFUL RANGE 15CM"/>
    <n v="20"/>
    <n v="41.5"/>
    <n v="830"/>
    <n v="660519.68000000028"/>
    <x v="17"/>
  </r>
  <r>
    <m/>
    <x v="99"/>
    <s v="Invoice"/>
    <s v="90504"/>
    <s v="BUILDERS WAREHOUSE:GLEN EAGLES"/>
    <s v="SIMPLY BEAUTIFUL RANGE 15CM"/>
    <n v="20"/>
    <n v="41.5"/>
    <n v="830"/>
    <n v="661349.68000000028"/>
    <x v="17"/>
  </r>
  <r>
    <m/>
    <x v="101"/>
    <s v="Invoice"/>
    <s v="90547"/>
    <s v="BUILDERS WAREHOUSE:CRAIGHALL PARK"/>
    <s v="SIMPLY BEAUTIFUL RANGE 15CM"/>
    <n v="10"/>
    <n v="41.5"/>
    <n v="415"/>
    <n v="661764.68000000028"/>
    <x v="17"/>
  </r>
  <r>
    <m/>
    <x v="101"/>
    <s v="Invoice"/>
    <s v="90567"/>
    <s v="BUILDERS WAREHOUSE:NEWCASTLE"/>
    <s v="SIMPLY BEAUTIFUL RANGE 15CM"/>
    <n v="48"/>
    <n v="41.5"/>
    <n v="1992"/>
    <n v="663756.68000000028"/>
    <x v="17"/>
  </r>
  <r>
    <m/>
    <x v="74"/>
    <s v="Invoice"/>
    <s v="90556"/>
    <s v="GARDEN CREATIONS"/>
    <s v="VERBENA 15CM"/>
    <n v="18"/>
    <n v="40.99"/>
    <n v="737.82"/>
    <n v="664494.50000000023"/>
    <x v="17"/>
  </r>
  <r>
    <m/>
    <x v="102"/>
    <s v="Invoice"/>
    <s v="90599"/>
    <s v="BUILDERS WAREHOUSE:BLOEMFONTEIN"/>
    <s v="SIMPLY BEAUTIFUL RANGE 15CM"/>
    <n v="76"/>
    <n v="41.5"/>
    <n v="3154"/>
    <n v="667648.50000000023"/>
    <x v="17"/>
  </r>
  <r>
    <m/>
    <x v="75"/>
    <s v="Invoice"/>
    <s v="90602"/>
    <s v="BUILDERS WAREHOUSE:FOURWAYS"/>
    <s v="SIMPLY BEAUTIFUL RANGE 15CM"/>
    <n v="10"/>
    <n v="41.5"/>
    <n v="415"/>
    <n v="668063.50000000023"/>
    <x v="17"/>
  </r>
  <r>
    <m/>
    <x v="75"/>
    <s v="Invoice"/>
    <s v="90605"/>
    <s v="BUILDERS WAREHOUSE:CEDAR SQUARE"/>
    <s v="SIMPLY BEAUTIFUL RANGE 15CM"/>
    <n v="20"/>
    <n v="41.5"/>
    <n v="830"/>
    <n v="668893.50000000023"/>
    <x v="17"/>
  </r>
  <r>
    <m/>
    <x v="75"/>
    <s v="Invoice"/>
    <s v="90606"/>
    <s v="BUILDERS WAREHOUSE:RIVONIA"/>
    <s v="SIMPLY BEAUTIFUL RANGE 15CM"/>
    <n v="40"/>
    <n v="41.5"/>
    <n v="1660"/>
    <n v="670553.50000000023"/>
    <x v="17"/>
  </r>
  <r>
    <s v="Total for SIMPLY BEAUTIFUL RANGE 15CM"/>
    <x v="0"/>
    <m/>
    <m/>
    <m/>
    <m/>
    <n v="16228"/>
    <m/>
    <n v="670553.50000000023"/>
    <m/>
    <x v="0"/>
  </r>
  <r>
    <s v="VERBENA 15CM"/>
    <x v="0"/>
    <m/>
    <m/>
    <m/>
    <m/>
    <m/>
    <m/>
    <m/>
    <m/>
    <x v="0"/>
  </r>
  <r>
    <m/>
    <x v="13"/>
    <s v="Invoice"/>
    <s v="86173"/>
    <s v="BUILDERS WAREHOUSE:RASLOUW"/>
    <s v="VERBENA 15CM"/>
    <n v="20"/>
    <n v="41.5"/>
    <n v="830"/>
    <n v="830"/>
    <x v="17"/>
  </r>
  <r>
    <m/>
    <x v="14"/>
    <s v="Invoice"/>
    <s v="86231"/>
    <s v="BUILDERS WAREHOUSE:NELSPRUIT"/>
    <s v="VERBENA 15CM"/>
    <n v="40"/>
    <n v="41.5"/>
    <n v="1660"/>
    <n v="2490"/>
    <x v="17"/>
  </r>
  <r>
    <m/>
    <x v="14"/>
    <s v="Invoice"/>
    <s v="86232"/>
    <s v="BUILDERS WAREHOUSE:BLOEMFONTEIN"/>
    <s v="VERBENA 15CM"/>
    <n v="48"/>
    <n v="41.5"/>
    <n v="1992"/>
    <n v="4482"/>
    <x v="17"/>
  </r>
  <r>
    <m/>
    <x v="226"/>
    <s v="Invoice"/>
    <s v="86239"/>
    <s v="BUILDERS WAREHOUSE:CENTURION"/>
    <s v="VERBENA 15CM"/>
    <n v="32"/>
    <n v="41.5"/>
    <n v="1328"/>
    <n v="5810"/>
    <x v="17"/>
  </r>
  <r>
    <m/>
    <x v="226"/>
    <s v="Invoice"/>
    <s v="86243"/>
    <s v="BUILDERS WAREHOUSE:RASLOUW"/>
    <s v="VERBENA 15CM"/>
    <n v="16"/>
    <n v="41.5"/>
    <n v="664"/>
    <n v="6474"/>
    <x v="17"/>
  </r>
  <r>
    <m/>
    <x v="15"/>
    <s v="Invoice"/>
    <s v="86280"/>
    <s v="BUILDERS WAREHOUSE:GREENSTONE"/>
    <s v="VERBENA 15CM"/>
    <n v="40"/>
    <n v="41.5"/>
    <n v="1660"/>
    <n v="8134"/>
    <x v="17"/>
  </r>
  <r>
    <m/>
    <x v="15"/>
    <s v="Invoice"/>
    <s v="86284"/>
    <s v="BUILDERS WAREHOUSE:BEDFORDVIEW"/>
    <s v="VERBENA 15CM"/>
    <n v="32"/>
    <n v="41.5"/>
    <n v="1328"/>
    <n v="9462"/>
    <x v="17"/>
  </r>
  <r>
    <m/>
    <x v="15"/>
    <s v="Invoice"/>
    <s v="86285"/>
    <s v="BUILDERS WAREHOUSE:KEMPTON PARK"/>
    <s v="VERBENA 15CM"/>
    <n v="40"/>
    <n v="41.5"/>
    <n v="1660"/>
    <n v="11122"/>
    <x v="17"/>
  </r>
  <r>
    <m/>
    <x v="16"/>
    <s v="Invoice"/>
    <s v="86292"/>
    <s v="BUILDERS WAREHOUSE:BOKSBURG (NEW)"/>
    <s v="VERBENA 15CM"/>
    <n v="50"/>
    <n v="41.5"/>
    <n v="2075"/>
    <n v="13197"/>
    <x v="17"/>
  </r>
  <r>
    <m/>
    <x v="16"/>
    <s v="Invoice"/>
    <s v="86294"/>
    <s v="BUILDERS WAREHOUSE:SUNWARD PARK"/>
    <s v="VERBENA 15CM"/>
    <n v="40"/>
    <n v="41.5"/>
    <n v="1660"/>
    <n v="14857"/>
    <x v="17"/>
  </r>
  <r>
    <m/>
    <x v="16"/>
    <s v="Invoice"/>
    <s v="86301"/>
    <s v="BUILDERS WAREHOUSE:NEWMARKET"/>
    <s v="VERBENA 15CM"/>
    <n v="40"/>
    <n v="41.5"/>
    <n v="1660"/>
    <n v="16517"/>
    <x v="17"/>
  </r>
  <r>
    <m/>
    <x v="16"/>
    <s v="Invoice"/>
    <s v="86300"/>
    <s v="THYME SQUARE"/>
    <s v="VERBENA 15CM"/>
    <n v="32"/>
    <n v="31.25"/>
    <n v="1000"/>
    <n v="17517"/>
    <x v="17"/>
  </r>
  <r>
    <m/>
    <x v="16"/>
    <s v="Invoice"/>
    <s v="86335"/>
    <s v="PRETTY GARDENS"/>
    <s v="VERBENA 15CM"/>
    <n v="50"/>
    <n v="40.99"/>
    <n v="2049.5"/>
    <n v="19566.5"/>
    <x v="17"/>
  </r>
  <r>
    <m/>
    <x v="16"/>
    <s v="Invoice"/>
    <s v="86337"/>
    <s v="BUILDERS WAREHOUSE:NEWCASTLE"/>
    <s v="VERBENA 15CM"/>
    <n v="32"/>
    <n v="41.5"/>
    <n v="1328"/>
    <n v="20894.5"/>
    <x v="17"/>
  </r>
  <r>
    <m/>
    <x v="16"/>
    <s v="Invoice"/>
    <s v="86338"/>
    <s v="BUILDERS WAREHOUSE:BLOEMFONTEIN"/>
    <s v="VERBENA 15CM"/>
    <n v="30"/>
    <n v="41.5"/>
    <n v="1245"/>
    <n v="22139.5"/>
    <x v="17"/>
  </r>
  <r>
    <m/>
    <x v="3"/>
    <s v="Invoice"/>
    <s v="86317"/>
    <s v="BUILDERS WAREHOUSE:CEDAR SQUARE"/>
    <s v="VERBENA 15CM"/>
    <n v="20"/>
    <n v="41.5"/>
    <n v="830"/>
    <n v="22969.5"/>
    <x v="17"/>
  </r>
  <r>
    <m/>
    <x v="3"/>
    <s v="Invoice"/>
    <s v="86319"/>
    <s v="BUILDERS WAREHOUSE:RIVONIA"/>
    <s v="VERBENA 15CM"/>
    <n v="32"/>
    <n v="41.5"/>
    <n v="1328"/>
    <n v="24297.5"/>
    <x v="17"/>
  </r>
  <r>
    <m/>
    <x v="228"/>
    <s v="Invoice"/>
    <s v="86359"/>
    <s v="BUILDERS WAREHOUSE:GREENSTONE"/>
    <s v="VERBENA 15CM"/>
    <n v="40"/>
    <n v="41.5"/>
    <n v="1660"/>
    <n v="25957.5"/>
    <x v="17"/>
  </r>
  <r>
    <m/>
    <x v="228"/>
    <s v="Invoice"/>
    <s v="86363"/>
    <s v="BUILDERS WAREHOUSE:ROBINDALE"/>
    <s v="VERBENA 15CM"/>
    <n v="32"/>
    <n v="41.5"/>
    <n v="1328"/>
    <n v="27285.5"/>
    <x v="17"/>
  </r>
  <r>
    <m/>
    <x v="228"/>
    <s v="Invoice"/>
    <s v="86365"/>
    <s v="BUILDERS WAREHOUSE:STRUBENS VALLEY"/>
    <s v="VERBENA 15CM"/>
    <n v="32"/>
    <n v="41.5"/>
    <n v="1328"/>
    <n v="28613.5"/>
    <x v="17"/>
  </r>
  <r>
    <m/>
    <x v="4"/>
    <s v="Invoice"/>
    <s v="85383"/>
    <s v="BUILDERS WAREHOUSE:RIVONIA"/>
    <s v="VERBENA 15CM"/>
    <n v="20"/>
    <n v="41.5"/>
    <n v="830"/>
    <n v="29443.5"/>
    <x v="17"/>
  </r>
  <r>
    <m/>
    <x v="4"/>
    <s v="Invoice"/>
    <s v="86368"/>
    <s v="BUILDERS WAREHOUSE:NEWMARKET"/>
    <s v="VERBENA 15CM"/>
    <n v="34"/>
    <n v="41.5"/>
    <n v="1411"/>
    <n v="30854.5"/>
    <x v="17"/>
  </r>
  <r>
    <m/>
    <x v="5"/>
    <s v="Invoice"/>
    <s v="86433"/>
    <s v="BUILDERS WAREHOUSE:CARNIVAL MALL"/>
    <s v="VERBENA 15CM"/>
    <n v="20"/>
    <n v="41.5"/>
    <n v="830"/>
    <n v="31684.5"/>
    <x v="17"/>
  </r>
  <r>
    <m/>
    <x v="5"/>
    <s v="Invoice"/>
    <s v="86444"/>
    <s v="BUILDERS WAREHOUSE:SUNWARD PARK"/>
    <s v="VERBENA 15CM"/>
    <n v="40"/>
    <n v="41.5"/>
    <n v="1660"/>
    <n v="33344.5"/>
    <x v="17"/>
  </r>
  <r>
    <m/>
    <x v="232"/>
    <s v="Invoice"/>
    <s v="86506"/>
    <s v="BUILDERS WAREHOUSE:KEMPTON PARK"/>
    <s v="VERBENA 15CM"/>
    <n v="8"/>
    <n v="41.5"/>
    <n v="332"/>
    <n v="33676.5"/>
    <x v="17"/>
  </r>
  <r>
    <m/>
    <x v="20"/>
    <s v="Invoice"/>
    <s v="86593"/>
    <s v="BUILDERS WAREHOUSE:NELSPRUIT"/>
    <s v="VERBENA 15CM"/>
    <n v="22"/>
    <n v="41.5"/>
    <n v="913"/>
    <n v="34589.5"/>
    <x v="17"/>
  </r>
  <r>
    <m/>
    <x v="294"/>
    <s v="Invoice"/>
    <s v="86671"/>
    <s v="BUILDERS WAREHOUSE:MAFIKENG"/>
    <s v="VERBENA 15CM"/>
    <n v="20"/>
    <n v="41.5"/>
    <n v="830"/>
    <n v="35419.5"/>
    <x v="17"/>
  </r>
  <r>
    <m/>
    <x v="234"/>
    <s v="Invoice"/>
    <s v="86706"/>
    <s v="BUILDERS WAREHOUSE:NOORDHEUWEL"/>
    <s v="VERBENA 15CM"/>
    <n v="40"/>
    <n v="41.5"/>
    <n v="1660"/>
    <n v="37079.5"/>
    <x v="17"/>
  </r>
  <r>
    <m/>
    <x v="234"/>
    <s v="Invoice"/>
    <s v="86707"/>
    <s v="BUILDERS WAREHOUSE:NORTHRIDING"/>
    <s v="VERBENA 15CM"/>
    <n v="32"/>
    <n v="41.5"/>
    <n v="1328"/>
    <n v="38407.5"/>
    <x v="17"/>
  </r>
  <r>
    <m/>
    <x v="234"/>
    <s v="Invoice"/>
    <s v="86710"/>
    <s v="BUILDERS WAREHOUSE:GREENSTONE"/>
    <s v="VERBENA 15CM"/>
    <n v="40"/>
    <n v="41.5"/>
    <n v="1660"/>
    <n v="40067.5"/>
    <x v="17"/>
  </r>
  <r>
    <m/>
    <x v="234"/>
    <s v="Invoice"/>
    <s v="86711"/>
    <s v="BUILDERS WAREHOUSE:STRUBENS VALLEY"/>
    <s v="VERBENA 15CM"/>
    <n v="40"/>
    <n v="41.5"/>
    <n v="1660"/>
    <n v="41727.5"/>
    <x v="17"/>
  </r>
  <r>
    <m/>
    <x v="234"/>
    <s v="Invoice"/>
    <s v="86722"/>
    <s v="BUILDERS WAREHOUSE:NEWCASTLE"/>
    <s v="VERBENA 15CM"/>
    <n v="64"/>
    <n v="41.5"/>
    <n v="2656"/>
    <n v="44383.5"/>
    <x v="17"/>
  </r>
  <r>
    <m/>
    <x v="234"/>
    <s v="Invoice"/>
    <s v="86724"/>
    <s v="BUILDERS WAREHOUSE:RIVONIA"/>
    <s v="VERBENA 15CM"/>
    <n v="40"/>
    <n v="41.5"/>
    <n v="1660"/>
    <n v="46043.5"/>
    <x v="17"/>
  </r>
  <r>
    <m/>
    <x v="109"/>
    <s v="Invoice"/>
    <s v="86727"/>
    <s v="BUILDERS WAREHOUSE:NEWMARKET"/>
    <s v="VERBENA 15CM"/>
    <n v="32"/>
    <n v="41.5"/>
    <n v="1328"/>
    <n v="47371.5"/>
    <x v="17"/>
  </r>
  <r>
    <m/>
    <x v="109"/>
    <s v="Invoice"/>
    <s v="86741"/>
    <s v="BUILDERS WAREHOUSE:NELSPRUIT"/>
    <s v="VERBENA 15CM"/>
    <n v="64"/>
    <n v="41.5"/>
    <n v="2656"/>
    <n v="50027.5"/>
    <x v="17"/>
  </r>
  <r>
    <m/>
    <x v="235"/>
    <s v="Invoice"/>
    <s v="86763"/>
    <s v="BUILDERS WAREHOUSE:NOORDHEUWEL"/>
    <s v="VERBENA 15CM"/>
    <n v="16"/>
    <n v="41.5"/>
    <n v="664"/>
    <n v="50691.5"/>
    <x v="17"/>
  </r>
  <r>
    <m/>
    <x v="298"/>
    <s v="Invoice"/>
    <s v="86783"/>
    <s v="BUILDERS WAREHOUSE:BLOEMFONTEIN"/>
    <s v="VERBENA 15CM"/>
    <n v="59"/>
    <n v="41.5"/>
    <n v="2448.5"/>
    <n v="53140"/>
    <x v="17"/>
  </r>
  <r>
    <m/>
    <x v="298"/>
    <s v="Invoice"/>
    <s v="86785"/>
    <s v="ROSES FOR U t/a URTH"/>
    <s v="VERBENA 15CM"/>
    <n v="20"/>
    <n v="41.5"/>
    <n v="830"/>
    <n v="53970"/>
    <x v="17"/>
  </r>
  <r>
    <m/>
    <x v="110"/>
    <s v="Invoice"/>
    <s v="86796"/>
    <s v="BUILDERS WAREHOUSE:ROBINDALE"/>
    <s v="VERBENA 15CM"/>
    <n v="32"/>
    <n v="41.5"/>
    <n v="1328"/>
    <n v="55298"/>
    <x v="17"/>
  </r>
  <r>
    <m/>
    <x v="110"/>
    <s v="Invoice"/>
    <s v="86805"/>
    <s v="BUILDERS WAREHOUSE:BETHLEHEM"/>
    <s v="VERBENA 15CM"/>
    <n v="32"/>
    <n v="41.5"/>
    <n v="1328"/>
    <n v="56626"/>
    <x v="17"/>
  </r>
  <r>
    <m/>
    <x v="238"/>
    <s v="Invoice"/>
    <s v="86803"/>
    <s v="BUILDERS WAREHOUSE:HARTEBEESPOORT"/>
    <s v="VERBENA 15CM"/>
    <n v="20"/>
    <n v="41.5"/>
    <n v="830"/>
    <n v="57456"/>
    <x v="17"/>
  </r>
  <r>
    <m/>
    <x v="111"/>
    <s v="Invoice"/>
    <s v="86807"/>
    <s v="BUILDERS WAREHOUSE:ERASMUS PARK"/>
    <s v="VERBENA 15CM"/>
    <n v="40"/>
    <n v="41.5"/>
    <n v="1660"/>
    <n v="59116"/>
    <x v="17"/>
  </r>
  <r>
    <m/>
    <x v="111"/>
    <s v="Invoice"/>
    <s v="86811"/>
    <s v="BUILDERS WAREHOUSE:RIVONIA"/>
    <s v="VERBENA 15CM"/>
    <n v="10"/>
    <n v="41.5"/>
    <n v="415"/>
    <n v="59531"/>
    <x v="17"/>
  </r>
  <r>
    <m/>
    <x v="111"/>
    <s v="Invoice"/>
    <s v="86815"/>
    <s v="BUILDERS WAREHOUSE:BRYANSTON"/>
    <s v="VERBENA 15CM"/>
    <n v="10"/>
    <n v="41.5"/>
    <n v="415"/>
    <n v="59946"/>
    <x v="17"/>
  </r>
  <r>
    <m/>
    <x v="239"/>
    <s v="Invoice"/>
    <s v="86834"/>
    <s v="BUILDERS WAREHOUSE:CRAIGHALL PARK"/>
    <s v="VERBENA 15CM"/>
    <n v="16"/>
    <n v="41.5"/>
    <n v="664"/>
    <n v="60610"/>
    <x v="17"/>
  </r>
  <r>
    <m/>
    <x v="239"/>
    <s v="Invoice"/>
    <s v="86838"/>
    <s v="BUILDERS WAREHOUSE:KLERKSDORP"/>
    <s v="VERBENA 15CM"/>
    <n v="32"/>
    <n v="41.5"/>
    <n v="1328"/>
    <n v="61938"/>
    <x v="17"/>
  </r>
  <r>
    <m/>
    <x v="239"/>
    <s v="Invoice"/>
    <s v="86855"/>
    <s v="BUILDERS WAREHOUSE:NELSPRUIT"/>
    <s v="VERBENA 15CM"/>
    <n v="32"/>
    <n v="41.5"/>
    <n v="1328"/>
    <n v="63266"/>
    <x v="17"/>
  </r>
  <r>
    <m/>
    <x v="285"/>
    <s v="Invoice"/>
    <s v="86867"/>
    <s v="BUILDERS WAREHOUSE:BLOEMFONTEIN"/>
    <s v="VERBENA 15CM"/>
    <n v="16"/>
    <n v="41.5"/>
    <n v="664"/>
    <n v="63930"/>
    <x v="17"/>
  </r>
  <r>
    <m/>
    <x v="182"/>
    <s v="Invoice"/>
    <s v="88316"/>
    <s v="CASH SALE"/>
    <s v="VERBENA 15CM"/>
    <n v="12"/>
    <n v="40.99"/>
    <n v="491.88"/>
    <n v="64421.88"/>
    <x v="17"/>
  </r>
  <r>
    <m/>
    <x v="199"/>
    <s v="Invoice"/>
    <s v="88996"/>
    <s v="ROSES FOR U t/a URTH"/>
    <s v="VERBENA 15CM"/>
    <n v="32"/>
    <n v="40.99"/>
    <n v="1311.68"/>
    <n v="65733.56"/>
    <x v="17"/>
  </r>
  <r>
    <m/>
    <x v="207"/>
    <s v="Invoice"/>
    <s v="89230"/>
    <s v="ROSES FOR U t/a URTH"/>
    <s v="VERBENA 15CM"/>
    <n v="15"/>
    <n v="40.99"/>
    <n v="614.85"/>
    <n v="66348.41"/>
    <x v="17"/>
  </r>
  <r>
    <m/>
    <x v="81"/>
    <s v="Invoice"/>
    <s v="89411"/>
    <s v="ROSES FOR U t/a URTH"/>
    <s v="VERBENA 15CM"/>
    <n v="10"/>
    <n v="40.99"/>
    <n v="409.9"/>
    <n v="66758.31"/>
    <x v="17"/>
  </r>
  <r>
    <m/>
    <x v="85"/>
    <s v="Invoice"/>
    <s v="89541"/>
    <s v="PRETTY GARDENS"/>
    <s v="VERBENA 15CM"/>
    <n v="32"/>
    <n v="40.99"/>
    <n v="1311.68"/>
    <n v="68069.989999999991"/>
    <x v="17"/>
  </r>
  <r>
    <m/>
    <x v="35"/>
    <s v="Invoice"/>
    <s v="88990"/>
    <s v="ROSES FOR U t/a URTH"/>
    <s v="VERBENA 15CM"/>
    <n v="20"/>
    <n v="40.99"/>
    <n v="819.8"/>
    <n v="68889.789999999994"/>
    <x v="17"/>
  </r>
  <r>
    <m/>
    <x v="11"/>
    <s v="Invoice"/>
    <s v="90069"/>
    <s v="ROSES FOR U t/a URTH"/>
    <s v="VERBENA 15CM"/>
    <n v="20"/>
    <n v="40.99"/>
    <n v="819.8"/>
    <n v="69709.59"/>
    <x v="17"/>
  </r>
  <r>
    <m/>
    <x v="39"/>
    <s v="Invoice"/>
    <s v="90458"/>
    <s v="ROSES FOR U t/a URTH"/>
    <s v="VERBENA 15CM"/>
    <n v="10"/>
    <n v="40.99"/>
    <n v="409.9"/>
    <n v="70119.489999999991"/>
    <x v="17"/>
  </r>
  <r>
    <m/>
    <x v="102"/>
    <s v="Invoice"/>
    <s v="90596"/>
    <s v="ROSES FOR U t/a URTH"/>
    <s v="VERBENA 15CM"/>
    <n v="20"/>
    <n v="40.99"/>
    <n v="819.8"/>
    <n v="70939.289999999994"/>
    <x v="17"/>
  </r>
  <r>
    <s v="Total for VERBENA 15CM"/>
    <x v="0"/>
    <m/>
    <m/>
    <m/>
    <m/>
    <n v="1720"/>
    <m/>
    <n v="70939.289999999994"/>
    <m/>
    <x v="0"/>
  </r>
  <r>
    <s v="VERBENA CADETTE PINK 15CM"/>
    <x v="0"/>
    <m/>
    <m/>
    <m/>
    <m/>
    <m/>
    <m/>
    <m/>
    <m/>
    <x v="0"/>
  </r>
  <r>
    <m/>
    <x v="61"/>
    <s v="Invoice"/>
    <s v="90207"/>
    <s v="STODELS NURSERIES:BRYANSTON"/>
    <s v="26223650 - VERBENA ASSORTED 15CM (MALANSEUNS SHOW SPECIAL)"/>
    <n v="20"/>
    <n v="17"/>
    <n v="340"/>
    <n v="340"/>
    <x v="17"/>
  </r>
  <r>
    <s v="Total for VERBENA CADETTE PINK 15CM"/>
    <x v="0"/>
    <m/>
    <m/>
    <m/>
    <m/>
    <n v="20"/>
    <m/>
    <n v="340"/>
    <m/>
    <x v="0"/>
  </r>
  <r>
    <s v="RANUNCULAS 15CM"/>
    <x v="0"/>
    <m/>
    <m/>
    <m/>
    <m/>
    <m/>
    <m/>
    <m/>
    <m/>
    <x v="0"/>
  </r>
  <r>
    <m/>
    <x v="164"/>
    <s v="Invoice"/>
    <s v="87850"/>
    <s v="PRETTY GARDENS"/>
    <s v="RANUNCULAS 15CM"/>
    <n v="32"/>
    <n v="31.85"/>
    <n v="1019.2"/>
    <n v="1019.2"/>
    <x v="21"/>
  </r>
  <r>
    <m/>
    <x v="169"/>
    <s v="Invoice"/>
    <s v="87952"/>
    <s v="GARDENSHOP PARKTOWN"/>
    <s v="RANUNCULAS 15CM"/>
    <n v="30"/>
    <n v="32.950000000000003"/>
    <n v="988.5"/>
    <n v="2007.7"/>
    <x v="21"/>
  </r>
  <r>
    <m/>
    <x v="174"/>
    <s v="Invoice"/>
    <s v="88035"/>
    <s v="LIFESTYLE HOME GARDEN"/>
    <s v="RANUNCULAS 15CM SPECIAL"/>
    <n v="100"/>
    <n v="20"/>
    <n v="2000"/>
    <n v="4007.7"/>
    <x v="21"/>
  </r>
  <r>
    <m/>
    <x v="174"/>
    <s v="Invoice"/>
    <s v="88038"/>
    <s v="THYME SQUARE"/>
    <s v="RANUNCULAS SPECIAL 15CM"/>
    <n v="30"/>
    <n v="19.95"/>
    <n v="598.5"/>
    <n v="4606.2"/>
    <x v="21"/>
  </r>
  <r>
    <m/>
    <x v="174"/>
    <s v="Invoice"/>
    <s v="88041"/>
    <s v="ECKARDS GARDEN PAVILION"/>
    <s v="RANUNCULAS 15CM"/>
    <n v="20"/>
    <n v="19.989999999999998"/>
    <n v="399.8"/>
    <n v="5006"/>
    <x v="21"/>
  </r>
  <r>
    <m/>
    <x v="174"/>
    <s v="Invoice"/>
    <s v="88040"/>
    <s v="GARDENSHOP PARKTOWN"/>
    <s v="RANUNCULAS 15CM"/>
    <n v="40"/>
    <n v="40.99"/>
    <n v="1639.6"/>
    <n v="6645.6"/>
    <x v="21"/>
  </r>
  <r>
    <m/>
    <x v="174"/>
    <s v="Invoice"/>
    <s v="88054"/>
    <s v="CASH SALE"/>
    <s v="RANUNCULAS 15CM"/>
    <n v="60"/>
    <n v="20"/>
    <n v="1200"/>
    <n v="7845.6"/>
    <x v="21"/>
  </r>
  <r>
    <m/>
    <x v="174"/>
    <s v="Invoice"/>
    <s v="88055"/>
    <s v="PRETTY GARDENS"/>
    <s v="RANUNCULAS 15CM"/>
    <n v="80"/>
    <n v="32.950000000000003"/>
    <n v="2636"/>
    <n v="10481.6"/>
    <x v="21"/>
  </r>
  <r>
    <m/>
    <x v="174"/>
    <s v="Invoice"/>
    <s v="88059"/>
    <s v="TRENDY GARDENS"/>
    <s v="RANUNCULAS 15CM"/>
    <n v="20"/>
    <n v="20"/>
    <n v="400"/>
    <n v="10881.6"/>
    <x v="21"/>
  </r>
  <r>
    <m/>
    <x v="214"/>
    <s v="Invoice"/>
    <s v="88084"/>
    <s v="LITTLE AUSTRIA"/>
    <s v="RANUNCULAS 15CM"/>
    <n v="16"/>
    <n v="21.5"/>
    <n v="344"/>
    <n v="11225.6"/>
    <x v="21"/>
  </r>
  <r>
    <m/>
    <x v="176"/>
    <s v="Invoice"/>
    <s v="88121"/>
    <s v="THYME SQUARE"/>
    <s v="RANUNCULAS 15CM"/>
    <n v="30"/>
    <n v="23.7"/>
    <n v="711"/>
    <n v="11936.6"/>
    <x v="21"/>
  </r>
  <r>
    <m/>
    <x v="176"/>
    <s v="Invoice"/>
    <s v="88126"/>
    <s v="PRETTY GARDENS"/>
    <s v="RANUNCULAS 15CM"/>
    <n v="80"/>
    <n v="32.950000000000003"/>
    <n v="2636"/>
    <n v="14572.6"/>
    <x v="21"/>
  </r>
  <r>
    <m/>
    <x v="176"/>
    <s v="Invoice"/>
    <s v="88141"/>
    <s v="GREENSIDE KWEKERY"/>
    <s v="RANUNCULAS 15CM"/>
    <n v="48"/>
    <n v="32.950000000000003"/>
    <n v="1581.6"/>
    <n v="16154.2"/>
    <x v="21"/>
  </r>
  <r>
    <m/>
    <x v="176"/>
    <s v="Invoice"/>
    <s v="88143"/>
    <s v="PRETTY GARDENS"/>
    <s v="RANUNCULAS 15CM"/>
    <n v="32"/>
    <n v="32.950000000000003"/>
    <n v="1054.4000000000001"/>
    <n v="17208.600000000002"/>
    <x v="21"/>
  </r>
  <r>
    <m/>
    <x v="318"/>
    <s v="Invoice"/>
    <s v="88173"/>
    <s v="LITTLE AUSTRIA"/>
    <s v="RANUNCULAS 15CM"/>
    <n v="16"/>
    <n v="22.9"/>
    <n v="366.4"/>
    <n v="17575.000000000004"/>
    <x v="21"/>
  </r>
  <r>
    <m/>
    <x v="177"/>
    <s v="Invoice"/>
    <s v="88162"/>
    <s v="LIFESTYLE HOME GARDEN"/>
    <s v="RANUNCULAS 15CM"/>
    <n v="160"/>
    <n v="21"/>
    <n v="3360"/>
    <n v="20935.000000000004"/>
    <x v="21"/>
  </r>
  <r>
    <m/>
    <x v="177"/>
    <s v="Invoice"/>
    <s v="88206"/>
    <s v="SECUNDA NURSERY"/>
    <s v="RANUNCULAS 15CM"/>
    <n v="16"/>
    <n v="22.9"/>
    <n v="366.4"/>
    <n v="21301.400000000005"/>
    <x v="21"/>
  </r>
  <r>
    <m/>
    <x v="179"/>
    <s v="Invoice"/>
    <s v="88250"/>
    <s v="PLANTATION FARMS GEDULD"/>
    <s v="RANUNCULAS 15CM"/>
    <n v="20"/>
    <n v="22.9"/>
    <n v="458"/>
    <n v="21759.400000000005"/>
    <x v="21"/>
  </r>
  <r>
    <m/>
    <x v="179"/>
    <s v="Invoice"/>
    <s v="88251"/>
    <s v="REBEL FOOD"/>
    <s v="RANUNCULAS 15CM"/>
    <n v="20"/>
    <n v="22.9"/>
    <n v="458"/>
    <n v="22217.400000000005"/>
    <x v="21"/>
  </r>
  <r>
    <m/>
    <x v="180"/>
    <s v="Invoice"/>
    <s v="88258"/>
    <s v="PRETTY GARDENS"/>
    <s v="RANUNCULAS 15CM"/>
    <n v="64"/>
    <n v="32.950000000000003"/>
    <n v="2108.8000000000002"/>
    <n v="24326.200000000004"/>
    <x v="21"/>
  </r>
  <r>
    <m/>
    <x v="180"/>
    <s v="Invoice"/>
    <s v="88259"/>
    <s v="IMPALA FLORA"/>
    <s v="RANUNCULAS 15CM"/>
    <n v="16"/>
    <n v="32"/>
    <n v="512"/>
    <n v="24838.200000000004"/>
    <x v="21"/>
  </r>
  <r>
    <m/>
    <x v="181"/>
    <s v="Invoice"/>
    <s v="88289"/>
    <s v="IMPALA FLORA"/>
    <s v="RANUNCULAS 15CM"/>
    <n v="16"/>
    <n v="21.55"/>
    <n v="344.8"/>
    <n v="25183.000000000004"/>
    <x v="21"/>
  </r>
  <r>
    <m/>
    <x v="182"/>
    <s v="Invoice"/>
    <s v="87862"/>
    <s v="SECUNDA NURSERY"/>
    <s v="RANUNCULAS 15CM"/>
    <n v="16"/>
    <n v="22.9"/>
    <n v="366.4"/>
    <n v="25549.400000000005"/>
    <x v="21"/>
  </r>
  <r>
    <m/>
    <x v="183"/>
    <s v="Invoice"/>
    <s v="88315"/>
    <s v="ECKARDS GARDEN PAVILION"/>
    <s v="RANUNCULAS 15CM"/>
    <n v="6"/>
    <n v="22.9"/>
    <n v="137.4"/>
    <n v="25686.800000000007"/>
    <x v="21"/>
  </r>
  <r>
    <m/>
    <x v="185"/>
    <s v="Invoice"/>
    <s v="88341"/>
    <s v="THYME SQUARE"/>
    <s v="RANUNCULAS 15CM"/>
    <n v="30"/>
    <n v="23.7"/>
    <n v="711"/>
    <n v="26397.800000000007"/>
    <x v="21"/>
  </r>
  <r>
    <m/>
    <x v="309"/>
    <s v="Invoice"/>
    <s v="88373"/>
    <s v="LITTLE AUSTRIA"/>
    <s v="RANUNCULAS 15CM"/>
    <n v="16"/>
    <n v="30.95"/>
    <n v="495.2"/>
    <n v="26893.000000000007"/>
    <x v="21"/>
  </r>
  <r>
    <m/>
    <x v="189"/>
    <s v="Invoice"/>
    <s v="88447"/>
    <s v="BUILDERS WAREHOUSE:NEWMARKET"/>
    <s v="RANUNCULAS 15CM"/>
    <n v="24"/>
    <n v="0"/>
    <n v="0"/>
    <n v="26893.000000000007"/>
    <x v="21"/>
  </r>
  <r>
    <s v="Total for RANUNCULAS 15CM"/>
    <x v="0"/>
    <m/>
    <m/>
    <m/>
    <m/>
    <n v="1038"/>
    <m/>
    <n v="26893.000000000007"/>
    <m/>
    <x v="0"/>
  </r>
  <r>
    <s v="SUCCULENT 15CM"/>
    <x v="0"/>
    <m/>
    <m/>
    <m/>
    <m/>
    <m/>
    <m/>
    <m/>
    <m/>
    <x v="0"/>
  </r>
  <r>
    <m/>
    <x v="224"/>
    <s v="Invoice"/>
    <s v="86068"/>
    <s v="THYME SQUARE"/>
    <s v="SUCCULENT 15CM"/>
    <n v="25"/>
    <n v="19.989999999999998"/>
    <n v="499.75"/>
    <n v="499.75"/>
    <x v="16"/>
  </r>
  <r>
    <m/>
    <x v="209"/>
    <s v="Invoice"/>
    <s v="86149"/>
    <s v="THYME SQUARE"/>
    <s v="SUCCULENT 15CM"/>
    <n v="15"/>
    <n v="19.989999999999998"/>
    <n v="299.85000000000002"/>
    <n v="799.6"/>
    <x v="16"/>
  </r>
  <r>
    <m/>
    <x v="14"/>
    <s v="Invoice"/>
    <s v="86219"/>
    <s v="THYME SQUARE"/>
    <s v="SUCCULENT 15CM"/>
    <n v="10"/>
    <n v="19.989999999999998"/>
    <n v="199.9"/>
    <n v="999.5"/>
    <x v="16"/>
  </r>
  <r>
    <m/>
    <x v="16"/>
    <s v="Invoice"/>
    <s v="86300"/>
    <s v="THYME SQUARE"/>
    <s v="SUCCULENT 15CM"/>
    <n v="15"/>
    <n v="19.989999999999998"/>
    <n v="299.85000000000002"/>
    <n v="1299.3499999999999"/>
    <x v="16"/>
  </r>
  <r>
    <m/>
    <x v="4"/>
    <s v="Invoice"/>
    <s v="86366"/>
    <s v="FLORICULTURE WHOLESALE GROWERS"/>
    <s v="ECHEVERIA SET OLIVER 15CM"/>
    <n v="20"/>
    <n v="19.989999999999998"/>
    <n v="399.8"/>
    <n v="1699.1499999999999"/>
    <x v="7"/>
  </r>
  <r>
    <m/>
    <x v="4"/>
    <s v="Invoice"/>
    <s v="86366"/>
    <s v="FLORICULTURE WHOLESALE GROWERS"/>
    <s v="GRAPTOSEDUM DARLEY SUNSHINE 15CM"/>
    <n v="20"/>
    <n v="19.989999999999998"/>
    <n v="399.8"/>
    <n v="2098.9499999999998"/>
    <x v="16"/>
  </r>
  <r>
    <m/>
    <x v="4"/>
    <s v="Invoice"/>
    <s v="86366"/>
    <s v="FLORICULTURE WHOLESALE GROWERS"/>
    <s v="RUSCHIA LINEOLATA 15CM"/>
    <n v="20"/>
    <n v="19.989999999999998"/>
    <n v="399.8"/>
    <n v="2498.75"/>
    <x v="16"/>
  </r>
  <r>
    <m/>
    <x v="4"/>
    <s v="Invoice"/>
    <s v="86366"/>
    <s v="FLORICULTURE WHOLESALE GROWERS"/>
    <s v="SEDUM REFLEXUM 15CM"/>
    <n v="20"/>
    <n v="19.989999999999998"/>
    <n v="399.8"/>
    <n v="2898.55"/>
    <x v="16"/>
  </r>
  <r>
    <m/>
    <x v="4"/>
    <s v="Invoice"/>
    <s v="86366"/>
    <s v="FLORICULTURE WHOLESALE GROWERS"/>
    <s v="SEDUM PARCHYPHYLUM 15CM"/>
    <n v="20"/>
    <n v="19.989999999999998"/>
    <n v="399.8"/>
    <n v="3298.3500000000004"/>
    <x v="16"/>
  </r>
  <r>
    <m/>
    <x v="300"/>
    <s v="Invoice"/>
    <s v="86379"/>
    <s v="THYME SQUARE"/>
    <s v="SUCCULENT 15CM"/>
    <n v="25"/>
    <n v="19.989999999999998"/>
    <n v="499.75"/>
    <n v="3798.1000000000004"/>
    <x v="16"/>
  </r>
  <r>
    <m/>
    <x v="233"/>
    <s v="Invoice"/>
    <s v="86526"/>
    <s v="THYME SQUARE"/>
    <s v="SUCCULENT 15CM"/>
    <n v="20"/>
    <n v="19.989999999999998"/>
    <n v="399.8"/>
    <n v="4197.9000000000005"/>
    <x v="16"/>
  </r>
  <r>
    <m/>
    <x v="294"/>
    <s v="Invoice"/>
    <s v="86669"/>
    <s v="ROSES FOR U t/a URTH"/>
    <s v="SUCCULENT 15CM"/>
    <n v="15"/>
    <n v="19.989999999999998"/>
    <n v="299.85000000000002"/>
    <n v="4497.7500000000009"/>
    <x v="16"/>
  </r>
  <r>
    <m/>
    <x v="110"/>
    <s v="Invoice"/>
    <s v="86794"/>
    <s v="THYME SQUARE"/>
    <s v="SUCCULENT 15CM"/>
    <n v="30"/>
    <n v="19.989999999999998"/>
    <n v="599.70000000000005"/>
    <n v="5097.4500000000007"/>
    <x v="16"/>
  </r>
  <r>
    <m/>
    <x v="285"/>
    <s v="Invoice"/>
    <s v="86851"/>
    <s v="THYME SQUARE"/>
    <s v="SUCCULENT 15CM"/>
    <n v="20"/>
    <n v="19.989999999999998"/>
    <n v="399.8"/>
    <n v="5497.2500000000009"/>
    <x v="16"/>
  </r>
  <r>
    <m/>
    <x v="116"/>
    <s v="Invoice"/>
    <s v="86984"/>
    <s v="THYME SQUARE"/>
    <s v="SUCCULENT 15CM"/>
    <n v="10"/>
    <n v="19.989999999999998"/>
    <n v="199.9"/>
    <n v="5697.1500000000005"/>
    <x v="16"/>
  </r>
  <r>
    <m/>
    <x v="122"/>
    <s v="Invoice"/>
    <s v="87108"/>
    <s v="LIFESTYLE HOME GARDEN"/>
    <s v="SUCCULENT 15CM"/>
    <n v="150"/>
    <n v="18.989999999999998"/>
    <n v="2848.5"/>
    <n v="8545.6500000000015"/>
    <x v="16"/>
  </r>
  <r>
    <m/>
    <x v="25"/>
    <s v="Invoice"/>
    <s v="87185"/>
    <s v="THYME SQUARE"/>
    <s v="SUCCULENT 15CM"/>
    <n v="19"/>
    <n v="19.989999999999998"/>
    <n v="379.81"/>
    <n v="8925.4600000000009"/>
    <x v="16"/>
  </r>
  <r>
    <m/>
    <x v="26"/>
    <s v="Invoice"/>
    <s v="87252"/>
    <s v="THYME SQUARE"/>
    <s v="SUCCULENT 15CM"/>
    <n v="5"/>
    <n v="19.989999999999998"/>
    <n v="99.95"/>
    <n v="9025.4100000000017"/>
    <x v="16"/>
  </r>
  <r>
    <m/>
    <x v="132"/>
    <s v="Invoice"/>
    <s v="87367"/>
    <s v="LIFESTYLE HOME GARDEN"/>
    <s v="SUCCULENT 15CM"/>
    <n v="100"/>
    <n v="18.989999999999998"/>
    <n v="1899"/>
    <n v="10924.410000000002"/>
    <x v="16"/>
  </r>
  <r>
    <m/>
    <x v="7"/>
    <s v="Invoice"/>
    <s v="87399"/>
    <s v="THYME SQUARE"/>
    <s v="SUCCULENT 15CM"/>
    <n v="12"/>
    <n v="19.989999999999998"/>
    <n v="239.88"/>
    <n v="11164.29"/>
    <x v="16"/>
  </r>
  <r>
    <m/>
    <x v="161"/>
    <s v="Invoice"/>
    <s v="87796"/>
    <s v="THYME SQUARE"/>
    <s v="SUCCULENT 15CM"/>
    <n v="10"/>
    <n v="19.989999999999998"/>
    <n v="199.9"/>
    <n v="11364.19"/>
    <x v="16"/>
  </r>
  <r>
    <m/>
    <x v="167"/>
    <s v="Invoice"/>
    <s v="87894"/>
    <s v="THYME SQUARE"/>
    <s v="SUCCULENT 15CM"/>
    <n v="10"/>
    <n v="19.989999999999998"/>
    <n v="199.9"/>
    <n v="11564.09"/>
    <x v="16"/>
  </r>
  <r>
    <m/>
    <x v="167"/>
    <s v="Invoice"/>
    <s v="87899"/>
    <s v="BUILDERS WAREHOUSE:ZAMBEZI"/>
    <s v="SUCCULENT 15CM"/>
    <n v="32"/>
    <n v="0"/>
    <n v="0"/>
    <n v="11564.09"/>
    <x v="16"/>
  </r>
  <r>
    <m/>
    <x v="176"/>
    <s v="Invoice"/>
    <s v="88121"/>
    <s v="THYME SQUARE"/>
    <s v="SUCCULENT 15CM"/>
    <n v="15"/>
    <n v="21.2"/>
    <n v="318"/>
    <n v="11882.09"/>
    <x v="16"/>
  </r>
  <r>
    <m/>
    <x v="185"/>
    <s v="Invoice"/>
    <s v="88341"/>
    <s v="THYME SQUARE"/>
    <s v="SUCCULENT 15CM"/>
    <n v="5"/>
    <n v="21.2"/>
    <n v="106"/>
    <n v="11988.09"/>
    <x v="16"/>
  </r>
  <r>
    <m/>
    <x v="189"/>
    <s v="Invoice"/>
    <s v="88453"/>
    <s v="THYME SQUARE"/>
    <s v="SUCCULENT 15CM"/>
    <n v="20"/>
    <n v="21.2"/>
    <n v="424"/>
    <n v="12412.09"/>
    <x v="16"/>
  </r>
  <r>
    <m/>
    <x v="217"/>
    <s v="Invoice"/>
    <s v="88530"/>
    <s v="RIVERSIDE MICA"/>
    <s v="GRAPTOSEDUM VERA HIGGINS 15CM"/>
    <n v="7"/>
    <n v="21.99"/>
    <n v="153.93"/>
    <n v="12566.02"/>
    <x v="16"/>
  </r>
  <r>
    <m/>
    <x v="218"/>
    <s v="Invoice"/>
    <s v="88571"/>
    <s v="GREENSIDE KWEKERY"/>
    <s v="RUSCHIA LENEOLATA 15CM"/>
    <n v="20"/>
    <n v="21.2"/>
    <n v="424"/>
    <n v="12990.02"/>
    <x v="16"/>
  </r>
  <r>
    <m/>
    <x v="218"/>
    <s v="Invoice"/>
    <s v="88575"/>
    <s v="ROSES FOR U t/a URTH"/>
    <s v="SUCCULENT 15CM"/>
    <n v="5"/>
    <n v="21.2"/>
    <n v="106"/>
    <n v="13096.02"/>
    <x v="16"/>
  </r>
  <r>
    <m/>
    <x v="255"/>
    <s v="Invoice"/>
    <s v="88650"/>
    <s v="THYME SQUARE"/>
    <s v="SUCCULENT 15CM"/>
    <n v="10"/>
    <n v="21.2"/>
    <n v="212"/>
    <n v="13308.02"/>
    <x v="16"/>
  </r>
  <r>
    <m/>
    <x v="194"/>
    <s v="Invoice"/>
    <s v="88731"/>
    <s v="THYME SQUARE"/>
    <s v="SUCCULENT 15CM"/>
    <n v="20"/>
    <n v="21.2"/>
    <n v="424"/>
    <n v="13732.02"/>
    <x v="16"/>
  </r>
  <r>
    <m/>
    <x v="196"/>
    <s v="Invoice"/>
    <s v="88822"/>
    <s v="THYME SQUARE"/>
    <s v="SUCCULENT 15CM"/>
    <n v="25"/>
    <n v="21.2"/>
    <n v="530"/>
    <n v="14262.02"/>
    <x v="16"/>
  </r>
  <r>
    <m/>
    <x v="197"/>
    <s v="Invoice"/>
    <s v="88912"/>
    <s v="THYME SQUARE"/>
    <s v="SUCCULENT 15CM"/>
    <n v="20"/>
    <n v="21.2"/>
    <n v="424"/>
    <n v="14686.02"/>
    <x v="16"/>
  </r>
  <r>
    <m/>
    <x v="201"/>
    <s v="Invoice"/>
    <s v="89102"/>
    <s v="LIFESTYLE HOME GARDEN"/>
    <s v="SUCCULENT 15CM"/>
    <n v="260"/>
    <n v="20"/>
    <n v="5200"/>
    <n v="19886.02"/>
    <x v="16"/>
  </r>
  <r>
    <m/>
    <x v="203"/>
    <s v="Invoice"/>
    <s v="89136"/>
    <s v="IRON POINT SUPPLIERS PTY LTD T/A CONCRETE GALLERIA"/>
    <s v="SUCCULENT 15CM"/>
    <n v="18"/>
    <n v="20"/>
    <n v="360"/>
    <n v="20246.02"/>
    <x v="16"/>
  </r>
  <r>
    <m/>
    <x v="204"/>
    <s v="Invoice"/>
    <s v="89150"/>
    <s v="THYME SQUARE"/>
    <s v="SUCCULENT 15CM"/>
    <n v="5"/>
    <n v="21.2"/>
    <n v="106"/>
    <n v="20352.02"/>
    <x v="16"/>
  </r>
  <r>
    <m/>
    <x v="207"/>
    <s v="Invoice"/>
    <s v="89223"/>
    <s v="THYME SQUARE"/>
    <s v="SUCCULENT 15CM"/>
    <n v="5"/>
    <n v="21.2"/>
    <n v="106"/>
    <n v="20458.02"/>
    <x v="16"/>
  </r>
  <r>
    <m/>
    <x v="90"/>
    <s v="Invoice"/>
    <s v="89832"/>
    <s v="THYME SQUARE"/>
    <s v="SUCCULENT 15CM"/>
    <n v="30"/>
    <n v="21.2"/>
    <n v="636"/>
    <n v="21094.02"/>
    <x v="16"/>
  </r>
  <r>
    <m/>
    <x v="54"/>
    <s v="Invoice"/>
    <s v="89905"/>
    <s v="THYME SQUARE"/>
    <s v="SUCCULENT 15CM"/>
    <n v="20"/>
    <n v="21.2"/>
    <n v="424"/>
    <n v="21518.02"/>
    <x v="16"/>
  </r>
  <r>
    <m/>
    <x v="9"/>
    <s v="Invoice"/>
    <s v="89977"/>
    <s v="THYME SQUARE"/>
    <s v="SUCCULENT 15CM"/>
    <n v="15"/>
    <n v="21.2"/>
    <n v="318"/>
    <n v="21836.02"/>
    <x v="16"/>
  </r>
  <r>
    <m/>
    <x v="44"/>
    <s v="Invoice"/>
    <s v="90193"/>
    <s v="THYME SQUARE"/>
    <s v="SUCCULENT 15CM"/>
    <n v="5"/>
    <n v="21.2"/>
    <n v="106"/>
    <n v="21942.02"/>
    <x v="16"/>
  </r>
  <r>
    <m/>
    <x v="53"/>
    <s v="Invoice"/>
    <s v="90305"/>
    <s v="THYME SQUARE"/>
    <s v="SUCCULENT 15CM"/>
    <n v="10"/>
    <n v="21.2"/>
    <n v="212"/>
    <n v="22154.02"/>
    <x v="16"/>
  </r>
  <r>
    <m/>
    <x v="102"/>
    <s v="Invoice"/>
    <s v="90580"/>
    <s v="THYME SQUARE"/>
    <s v="SUCCULENT 15CM"/>
    <n v="15"/>
    <n v="21.2"/>
    <n v="318"/>
    <n v="22472.02"/>
    <x v="16"/>
  </r>
  <r>
    <s v="Total for SUCCULENT 15CM"/>
    <x v="0"/>
    <m/>
    <m/>
    <m/>
    <m/>
    <n v="1153"/>
    <m/>
    <n v="22472.02"/>
    <m/>
    <x v="0"/>
  </r>
  <r>
    <s v="CAPSICUM CHILLI BHUT JOLOKIA RED 17CM"/>
    <x v="0"/>
    <m/>
    <m/>
    <m/>
    <m/>
    <m/>
    <m/>
    <m/>
    <m/>
    <x v="0"/>
  </r>
  <r>
    <m/>
    <x v="297"/>
    <s v="Invoice"/>
    <s v="86197"/>
    <s v="STODELS NURSERIES:BRYANSTON"/>
    <s v="26899619 - ANNUAL CAPSICUM CHILLI BHUT JOLOKIA RED 17CM"/>
    <n v="4"/>
    <n v="19.989999999999998"/>
    <n v="79.959999999999994"/>
    <n v="79.959999999999994"/>
    <x v="23"/>
  </r>
  <r>
    <s v="Total for CAPSICUM CHILLI BHUT JOLOKIA RED 17CM"/>
    <x v="0"/>
    <m/>
    <m/>
    <m/>
    <m/>
    <n v="4"/>
    <m/>
    <n v="79.959999999999994"/>
    <m/>
    <x v="0"/>
  </r>
  <r>
    <s v="CHILLI 17CM"/>
    <x v="0"/>
    <m/>
    <m/>
    <m/>
    <m/>
    <m/>
    <m/>
    <m/>
    <m/>
    <x v="0"/>
  </r>
  <r>
    <m/>
    <x v="225"/>
    <s v="Invoice"/>
    <s v="86115"/>
    <s v="SHARONDALE GARDEN CENTRE"/>
    <s v="CHILLI 17CM"/>
    <n v="20"/>
    <n v="32.200000000000003"/>
    <n v="644"/>
    <n v="644"/>
    <x v="23"/>
  </r>
  <r>
    <m/>
    <x v="14"/>
    <s v="Invoice"/>
    <s v="86228"/>
    <s v="ROSES FOR U t/a URTH"/>
    <s v="CHILLI SPECIAL 17CM"/>
    <n v="6"/>
    <n v="19.989999999999998"/>
    <n v="119.94"/>
    <n v="763.94"/>
    <x v="23"/>
  </r>
  <r>
    <m/>
    <x v="2"/>
    <s v="Invoice"/>
    <s v="86234"/>
    <s v="GARDENSHOP PARKTOWN"/>
    <s v="CHILLI POT 17CM SPECIAL"/>
    <n v="50"/>
    <n v="19.989999999999998"/>
    <n v="999.5"/>
    <n v="1763.44"/>
    <x v="23"/>
  </r>
  <r>
    <m/>
    <x v="2"/>
    <s v="Invoice"/>
    <s v="86290"/>
    <s v="SECUNDA NURSERY"/>
    <s v="CHILLI 17CM"/>
    <n v="12"/>
    <n v="19.989999999999998"/>
    <n v="239.88"/>
    <n v="2003.3200000000002"/>
    <x v="23"/>
  </r>
  <r>
    <m/>
    <x v="227"/>
    <s v="Invoice"/>
    <s v="86311"/>
    <s v="LITTLE AUSTRIA"/>
    <s v="CHILLI SPECIAL 17CM"/>
    <n v="60"/>
    <n v="19.989999999999998"/>
    <n v="1199.4000000000001"/>
    <n v="3202.7200000000003"/>
    <x v="23"/>
  </r>
  <r>
    <m/>
    <x v="17"/>
    <s v="Invoice"/>
    <s v="86355"/>
    <s v="FH CHAMBERLAIN TRADING (PTY) LTD:KYALAMI"/>
    <s v="CHILLI 17CM"/>
    <n v="10"/>
    <n v="31.45"/>
    <n v="314.5"/>
    <n v="3517.2200000000003"/>
    <x v="23"/>
  </r>
  <r>
    <m/>
    <x v="4"/>
    <s v="Invoice"/>
    <s v="86366"/>
    <s v="FLORICULTURE WHOLESALE GROWERS"/>
    <s v="CAPSICUM CHILLI CAROLINA REAPER RED 17CM SPECIAL"/>
    <n v="10"/>
    <n v="19.989999999999998"/>
    <n v="199.9"/>
    <n v="3717.1200000000003"/>
    <x v="24"/>
  </r>
  <r>
    <m/>
    <x v="4"/>
    <s v="Invoice"/>
    <s v="86366"/>
    <s v="FLORICULTURE WHOLESALE GROWERS"/>
    <s v="CAPSICUM CHILLI JALAPENO GREEN 17CM SPECIAL"/>
    <n v="10"/>
    <n v="19.989999999999998"/>
    <n v="199.9"/>
    <n v="3917.0200000000004"/>
    <x v="23"/>
  </r>
  <r>
    <m/>
    <x v="4"/>
    <s v="Invoice"/>
    <s v="86366"/>
    <s v="FLORICULTURE WHOLESALE GROWERS"/>
    <s v="CAPSICUM CHILLI TRINIDAD SCORPION 17CM SPECIAL"/>
    <n v="10"/>
    <n v="19.989999999999998"/>
    <n v="199.9"/>
    <n v="4116.92"/>
    <x v="23"/>
  </r>
  <r>
    <m/>
    <x v="18"/>
    <s v="Invoice"/>
    <s v="86414"/>
    <s v="SECUNDA NURSERY"/>
    <s v="CHILLI 17CM"/>
    <n v="10"/>
    <n v="19.989999999999998"/>
    <n v="199.9"/>
    <n v="4316.82"/>
    <x v="23"/>
  </r>
  <r>
    <m/>
    <x v="5"/>
    <s v="Invoice"/>
    <s v="86451"/>
    <s v="NINFA GARDEN CENTRE"/>
    <s v="CHILLI 17CM"/>
    <n v="30"/>
    <n v="19.989999999999998"/>
    <n v="599.70000000000005"/>
    <n v="4916.5199999999995"/>
    <x v="23"/>
  </r>
  <r>
    <m/>
    <x v="5"/>
    <s v="Invoice"/>
    <s v="86455"/>
    <s v="ROSES FOR U t/a URTH"/>
    <s v="CHILLI 17CM"/>
    <n v="5"/>
    <n v="32.200000000000003"/>
    <n v="161"/>
    <n v="5077.5199999999995"/>
    <x v="23"/>
  </r>
  <r>
    <m/>
    <x v="259"/>
    <s v="Invoice"/>
    <s v="88900"/>
    <s v="IRON POINT SUPPLIERS PTY LTD T/A CONCRETE GALLERIA"/>
    <s v="CHILLI 17CM"/>
    <n v="4"/>
    <n v="25"/>
    <n v="100"/>
    <n v="5177.5199999999995"/>
    <x v="23"/>
  </r>
  <r>
    <m/>
    <x v="66"/>
    <s v="Invoice"/>
    <s v="90359"/>
    <s v="FLORICULTURE WHOLESALE GROWERS"/>
    <s v="CHILLI 17CM"/>
    <n v="30"/>
    <n v="33.950000000000003"/>
    <n v="1018.5"/>
    <n v="6196.0199999999995"/>
    <x v="23"/>
  </r>
  <r>
    <s v="Total for CHILLI 17CM"/>
    <x v="0"/>
    <m/>
    <m/>
    <m/>
    <m/>
    <n v="267"/>
    <m/>
    <n v="6196.0199999999995"/>
    <m/>
    <x v="0"/>
  </r>
  <r>
    <s v="COLOUR MIX"/>
    <x v="0"/>
    <m/>
    <m/>
    <m/>
    <m/>
    <m/>
    <m/>
    <m/>
    <m/>
    <x v="0"/>
  </r>
  <r>
    <m/>
    <x v="296"/>
    <s v="Invoice"/>
    <s v="86192"/>
    <s v="FH CHAMBERLAIN TRADING (PTY) LTD:CENTURION"/>
    <s v="CHILLI 19CM"/>
    <n v="6"/>
    <n v="54.95"/>
    <n v="329.7"/>
    <n v="329.7"/>
    <x v="24"/>
  </r>
  <r>
    <m/>
    <x v="292"/>
    <s v="Invoice"/>
    <s v="86553"/>
    <s v="FH CHAMBERLAIN TRADING (PTY) LTD:RIVIERA"/>
    <s v="19CM CHILLI ASS"/>
    <n v="15"/>
    <n v="54.95"/>
    <n v="824.25"/>
    <n v="1153.95"/>
    <x v="24"/>
  </r>
  <r>
    <m/>
    <x v="284"/>
    <s v="Invoice"/>
    <s v="86608"/>
    <s v="FH CHAMBERLAIN TRADING (PTY) LTD:CENTURION"/>
    <s v="PLANT CHILLI POT 19CM ASS"/>
    <n v="6"/>
    <n v="54.95"/>
    <n v="329.7"/>
    <n v="1483.65"/>
    <x v="24"/>
  </r>
  <r>
    <m/>
    <x v="267"/>
    <s v="Invoice"/>
    <s v="89881"/>
    <s v="FH CHAMBERLAIN TRADING (PTY) LTD:KYALAMI"/>
    <s v="COLOUR MIX"/>
    <n v="6"/>
    <n v="58.95"/>
    <n v="353.7"/>
    <n v="1837.3500000000001"/>
    <x v="25"/>
  </r>
  <r>
    <m/>
    <x v="208"/>
    <s v="Invoice"/>
    <s v="90164"/>
    <s v="FH CHAMBERLAIN TRADING (PTY) LTD:KYALAMI"/>
    <s v="COLOUR MIX"/>
    <n v="6"/>
    <n v="58.95"/>
    <n v="353.7"/>
    <n v="2191.0500000000002"/>
    <x v="25"/>
  </r>
  <r>
    <s v="Total for COLOUR MIX"/>
    <x v="0"/>
    <m/>
    <m/>
    <m/>
    <m/>
    <n v="39"/>
    <m/>
    <n v="2191.0500000000002"/>
    <m/>
    <x v="0"/>
  </r>
  <r>
    <s v="COLOUR PERENNIAL 17CM"/>
    <x v="0"/>
    <m/>
    <m/>
    <m/>
    <m/>
    <m/>
    <m/>
    <m/>
    <m/>
    <x v="0"/>
  </r>
  <r>
    <m/>
    <x v="224"/>
    <s v="Invoice"/>
    <s v="86066"/>
    <s v="BUILDERS WAREHOUSE:BOKSBURG (NEW)"/>
    <s v="COLOUR PERENNIAL 17CM"/>
    <n v="10"/>
    <n v="48.75"/>
    <n v="487.5"/>
    <n v="487.5"/>
    <x v="26"/>
  </r>
  <r>
    <m/>
    <x v="45"/>
    <s v="Invoice"/>
    <s v="86131"/>
    <s v="CRISANRA KWEKERY"/>
    <s v="COLOUR PERENNIAL 17CM"/>
    <n v="10"/>
    <n v="47.99"/>
    <n v="479.9"/>
    <n v="967.4"/>
    <x v="26"/>
  </r>
  <r>
    <m/>
    <x v="209"/>
    <s v="Invoice"/>
    <s v="86139"/>
    <s v="BUILDERS WAREHOUSE:CARNIVAL MALL"/>
    <s v="COLOUR PERENNIAL 17CM"/>
    <n v="10"/>
    <n v="48.75"/>
    <n v="487.5"/>
    <n v="1454.9"/>
    <x v="26"/>
  </r>
  <r>
    <m/>
    <x v="209"/>
    <s v="Invoice"/>
    <s v="86140"/>
    <s v="BUILDERS WAREHOUSE:SUNWARD PARK"/>
    <s v="COLOUR PERENNIAL 17CM"/>
    <n v="12"/>
    <n v="48.75"/>
    <n v="585"/>
    <n v="2039.9"/>
    <x v="26"/>
  </r>
  <r>
    <m/>
    <x v="232"/>
    <s v="Invoice"/>
    <s v="86509"/>
    <s v="BUILDERS WAREHOUSE:MIDDELBURG"/>
    <s v="COLOUR PERENNIAL 17CM"/>
    <n v="5"/>
    <n v="48.75"/>
    <n v="243.75"/>
    <n v="2283.65"/>
    <x v="26"/>
  </r>
  <r>
    <m/>
    <x v="293"/>
    <s v="Invoice"/>
    <s v="86646"/>
    <s v="CRISANRA KWEKERY"/>
    <s v="COLOUR PERENNIAL 17CM"/>
    <n v="15"/>
    <n v="47.99"/>
    <n v="719.85"/>
    <n v="3003.5"/>
    <x v="26"/>
  </r>
  <r>
    <m/>
    <x v="293"/>
    <s v="Invoice"/>
    <s v="86647"/>
    <s v="LITTLE AUSTRIA"/>
    <s v="COLOUR PERENNIAL 17CM"/>
    <n v="20"/>
    <n v="47.99"/>
    <n v="959.8"/>
    <n v="3963.3"/>
    <x v="26"/>
  </r>
  <r>
    <m/>
    <x v="193"/>
    <s v="Invoice"/>
    <s v="88691"/>
    <s v="BUILDERS WAREHOUSE:BLOEMFONTEIN"/>
    <s v="COLOUR PERENNIAL 17CM"/>
    <n v="14"/>
    <n v="48.75"/>
    <n v="682.5"/>
    <n v="4645.8"/>
    <x v="26"/>
  </r>
  <r>
    <m/>
    <x v="256"/>
    <s v="Invoice"/>
    <s v="88713"/>
    <s v="BUILDERS WAREHOUSE:STRUBENS VALLEY"/>
    <s v="COLOUR PERENNIAL 17CM"/>
    <n v="10"/>
    <n v="48.75"/>
    <n v="487.5"/>
    <n v="5133.3"/>
    <x v="26"/>
  </r>
  <r>
    <m/>
    <x v="256"/>
    <s v="Invoice"/>
    <s v="88825"/>
    <s v="BUILDERS WAREHOUSE:NEWCASTLE"/>
    <s v="COLOUR PERENNIAL 17CM"/>
    <n v="30"/>
    <n v="48.75"/>
    <n v="1462.5"/>
    <n v="6595.8"/>
    <x v="26"/>
  </r>
  <r>
    <m/>
    <x v="194"/>
    <s v="Invoice"/>
    <s v="88724"/>
    <s v="BUILDERS WAREHOUSE:CARNIVAL MALL"/>
    <s v="COLOUR PERENNIAL 17CM"/>
    <n v="20"/>
    <n v="48.75"/>
    <n v="975"/>
    <n v="7570.8"/>
    <x v="26"/>
  </r>
  <r>
    <m/>
    <x v="194"/>
    <s v="Invoice"/>
    <s v="88726"/>
    <s v="BUILDERS WAREHOUSE:FOURWAYS"/>
    <s v="COLOUR PERENNIAL 17CM"/>
    <n v="10"/>
    <n v="48.75"/>
    <n v="487.5"/>
    <n v="8058.3"/>
    <x v="26"/>
  </r>
  <r>
    <m/>
    <x v="194"/>
    <s v="Invoice"/>
    <s v="88737"/>
    <s v="BUILDERS WAREHOUSE:RIVONIA"/>
    <s v="COLOUR PERENNIAL 17CM"/>
    <n v="20"/>
    <n v="48.75"/>
    <n v="975"/>
    <n v="9033.2999999999993"/>
    <x v="26"/>
  </r>
  <r>
    <m/>
    <x v="257"/>
    <s v="Invoice"/>
    <s v="88769"/>
    <s v="BUILDERS WAREHOUSE:NOORDHEUWEL"/>
    <s v="COLOUR PERENNIAL 17CM"/>
    <n v="10"/>
    <n v="48.75"/>
    <n v="487.5"/>
    <n v="9520.7999999999993"/>
    <x v="26"/>
  </r>
  <r>
    <m/>
    <x v="257"/>
    <s v="Invoice"/>
    <s v="88770"/>
    <s v="BUILDERS WAREHOUSE:STRUBENS VALLEY"/>
    <s v="COLOUR PERENNIAL 17CM"/>
    <n v="10"/>
    <n v="48.75"/>
    <n v="487.5"/>
    <n v="10008.299999999999"/>
    <x v="26"/>
  </r>
  <r>
    <m/>
    <x v="288"/>
    <s v="Invoice"/>
    <s v="88746"/>
    <s v="BUILDERS WAREHOUSE:LYNNWOOD"/>
    <s v="COLOUR PERENNIAL 17CM"/>
    <n v="10"/>
    <n v="48.75"/>
    <n v="487.5"/>
    <n v="10495.8"/>
    <x v="26"/>
  </r>
  <r>
    <m/>
    <x v="288"/>
    <s v="Invoice"/>
    <s v="88787"/>
    <s v="BUILDERS WAREHOUSE:MOKOPANE"/>
    <s v="COLOUR PERENNIAL 17CM"/>
    <n v="10"/>
    <n v="48.75"/>
    <n v="487.5"/>
    <n v="10983.3"/>
    <x v="26"/>
  </r>
  <r>
    <m/>
    <x v="195"/>
    <s v="Invoice"/>
    <s v="88789"/>
    <s v="BUILDERS WAREHOUSE:SECUNDA"/>
    <s v="COLOUR PERENNIAL 17CM"/>
    <n v="10"/>
    <n v="48.75"/>
    <n v="487.5"/>
    <n v="11470.8"/>
    <x v="26"/>
  </r>
  <r>
    <m/>
    <x v="195"/>
    <s v="Invoice"/>
    <s v="88802"/>
    <s v="BUILDERS WAREHOUSE:BETHLEHEM"/>
    <s v="COLOUR PERENNIAL 17CM"/>
    <n v="20"/>
    <n v="48.75"/>
    <n v="975"/>
    <n v="12445.8"/>
    <x v="26"/>
  </r>
  <r>
    <m/>
    <x v="196"/>
    <s v="Invoice"/>
    <s v="88830"/>
    <s v="BUILDERS WAREHOUSE:BLOEMFONTEIN"/>
    <s v="COLOUR PERENNIAL 17CM"/>
    <n v="50"/>
    <n v="48.75"/>
    <n v="2437.5"/>
    <n v="14883.3"/>
    <x v="26"/>
  </r>
  <r>
    <m/>
    <x v="196"/>
    <s v="Invoice"/>
    <s v="88835"/>
    <s v="BUILDERS WAREHOUSE:NELSPRUIT"/>
    <s v="COLOUR PERENNIAL 17CM"/>
    <n v="28"/>
    <n v="48.75"/>
    <n v="1365"/>
    <n v="16248.3"/>
    <x v="26"/>
  </r>
  <r>
    <m/>
    <x v="312"/>
    <s v="Invoice"/>
    <s v="88866"/>
    <s v="LIQUOR CITY"/>
    <s v="COLOUR PERENNIAL 17CM"/>
    <n v="26"/>
    <n v="47.99"/>
    <n v="1247.74"/>
    <n v="17496.04"/>
    <x v="26"/>
  </r>
  <r>
    <m/>
    <x v="273"/>
    <s v="Invoice"/>
    <s v="88839"/>
    <s v="BUILDERS WAREHOUSE:ERASMUS PARK"/>
    <s v="COLOUR PERENNIAL 17CM"/>
    <n v="20"/>
    <n v="48.75"/>
    <n v="975"/>
    <n v="18471.04"/>
    <x v="26"/>
  </r>
  <r>
    <m/>
    <x v="273"/>
    <s v="Invoice"/>
    <s v="88859"/>
    <s v="BUILDERS WAREHOUSE:CENTURION"/>
    <s v="COLOUR PERENNIAL 17CM"/>
    <n v="30"/>
    <n v="48.75"/>
    <n v="1462.5"/>
    <n v="19933.54"/>
    <x v="26"/>
  </r>
  <r>
    <m/>
    <x v="259"/>
    <s v="Invoice"/>
    <s v="88876"/>
    <s v="BUILDERS WAREHOUSE:KLERKSDORP"/>
    <s v="COLOUR PERENNIAL 17CM"/>
    <n v="30"/>
    <n v="48.75"/>
    <n v="1462.5"/>
    <n v="21396.04"/>
    <x v="26"/>
  </r>
  <r>
    <m/>
    <x v="259"/>
    <s v="Invoice"/>
    <s v="88880"/>
    <s v="BUILDERS WAREHOUSE:SECUNDA"/>
    <s v="COLOUR PERENNIAL 17CM"/>
    <n v="30"/>
    <n v="48.75"/>
    <n v="1462.5"/>
    <n v="22858.54"/>
    <x v="26"/>
  </r>
  <r>
    <m/>
    <x v="260"/>
    <s v="Invoice"/>
    <s v="88889"/>
    <s v="BUILDERS WAREHOUSE:KEMPTON PARK"/>
    <s v="COLOUR PERENNIAL 17CM"/>
    <n v="30"/>
    <n v="48.75"/>
    <n v="1462.5"/>
    <n v="24321.040000000001"/>
    <x v="26"/>
  </r>
  <r>
    <m/>
    <x v="260"/>
    <s v="Invoice"/>
    <s v="88895"/>
    <s v="LITTLE AUSTRIA"/>
    <s v="COLOUR PERENNIAL 17CM"/>
    <n v="12"/>
    <n v="47.99"/>
    <n v="575.88"/>
    <n v="24896.920000000002"/>
    <x v="26"/>
  </r>
  <r>
    <m/>
    <x v="197"/>
    <s v="Invoice"/>
    <s v="88902"/>
    <s v="BUILDERS WAREHOUSE:EDENVALE"/>
    <s v="COLOUR PERENNIAL 17CM"/>
    <n v="15"/>
    <n v="48.75"/>
    <n v="731.25"/>
    <n v="25628.170000000002"/>
    <x v="26"/>
  </r>
  <r>
    <m/>
    <x v="197"/>
    <s v="Invoice"/>
    <s v="88903"/>
    <s v="BUILDERS WAREHOUSE:NEWMARKET"/>
    <s v="COLOUR PERENNIAL 17CM"/>
    <n v="40"/>
    <n v="48.75"/>
    <n v="1950"/>
    <n v="27578.170000000002"/>
    <x v="26"/>
  </r>
  <r>
    <m/>
    <x v="197"/>
    <s v="Invoice"/>
    <s v="88904"/>
    <s v="BUILDERS WAREHOUSE:CARNIVAL MALL"/>
    <s v="COLOUR PERENNIAL 17CM"/>
    <n v="20"/>
    <n v="48.75"/>
    <n v="975"/>
    <n v="28553.170000000002"/>
    <x v="26"/>
  </r>
  <r>
    <m/>
    <x v="197"/>
    <s v="Invoice"/>
    <s v="88906"/>
    <s v="BUILDERS WAREHOUSE:BOKSBURG (NEW)"/>
    <s v="COLOUR PERENNIAL 17CM"/>
    <n v="30"/>
    <n v="48.75"/>
    <n v="1462.5"/>
    <n v="30015.670000000002"/>
    <x v="26"/>
  </r>
  <r>
    <m/>
    <x v="197"/>
    <s v="Invoice"/>
    <s v="88910"/>
    <s v="BUILDERS WAREHOUSE:BRYANSTON"/>
    <s v="COLOUR PERENNIAL 17CM"/>
    <n v="10"/>
    <n v="48.75"/>
    <n v="487.5"/>
    <n v="30503.170000000002"/>
    <x v="26"/>
  </r>
  <r>
    <m/>
    <x v="197"/>
    <s v="Invoice"/>
    <s v="88919"/>
    <s v="BUILDERS WAREHOUSE:BLOEMFONTEIN"/>
    <s v="COLOUR PERENNIAL 17CM"/>
    <n v="50"/>
    <n v="48.75"/>
    <n v="2437.5"/>
    <n v="32940.67"/>
    <x v="26"/>
  </r>
  <r>
    <m/>
    <x v="197"/>
    <s v="Invoice"/>
    <s v="88920"/>
    <s v="BUILDERS WAREHOUSE:MAFIKENG"/>
    <s v="COLOUR PERENNIAL 17CM"/>
    <n v="80"/>
    <n v="48.75"/>
    <n v="3900"/>
    <n v="36840.67"/>
    <x v="26"/>
  </r>
  <r>
    <m/>
    <x v="197"/>
    <s v="Invoice"/>
    <s v="88943"/>
    <s v="ROSES FOR U t/a URTH"/>
    <s v="COLOUR PERENNIAL 17CM"/>
    <n v="10"/>
    <n v="47.99"/>
    <n v="479.9"/>
    <n v="37320.57"/>
    <x v="26"/>
  </r>
  <r>
    <m/>
    <x v="198"/>
    <s v="Invoice"/>
    <s v="88931"/>
    <s v="BUILDERS WAREHOUSE:ZAMBEZI"/>
    <s v="COLOUR PERENNIAL 17CM"/>
    <n v="20"/>
    <n v="48.75"/>
    <n v="975"/>
    <n v="38295.57"/>
    <x v="26"/>
  </r>
  <r>
    <m/>
    <x v="198"/>
    <s v="Invoice"/>
    <s v="88932"/>
    <s v="BUILDERS WAREHOUSE:RUSTENBURG"/>
    <s v="COLOUR PERENNIAL 17CM"/>
    <n v="40"/>
    <n v="48.75"/>
    <n v="1950"/>
    <n v="40245.57"/>
    <x v="26"/>
  </r>
  <r>
    <m/>
    <x v="261"/>
    <s v="Invoice"/>
    <s v="88989"/>
    <s v="BUILDERS WAREHOUSE:NEWCASTLE"/>
    <s v="COLOUR PERENNIAL 17CM"/>
    <n v="30"/>
    <n v="48.75"/>
    <n v="1462.5"/>
    <n v="41708.07"/>
    <x v="26"/>
  </r>
  <r>
    <m/>
    <x v="199"/>
    <s v="Invoice"/>
    <s v="88971"/>
    <s v="BUILDERS WAREHOUSE:HARTEBEESPOORT"/>
    <s v="COLOUR PERENNIAL 17CM"/>
    <n v="20"/>
    <n v="48.75"/>
    <n v="975"/>
    <n v="42683.07"/>
    <x v="26"/>
  </r>
  <r>
    <m/>
    <x v="199"/>
    <s v="Invoice"/>
    <s v="88975"/>
    <s v="BUILDERS WAREHOUSE:CARNIVAL MALL"/>
    <s v="COLOUR PERENNIAL 17CM"/>
    <n v="20"/>
    <n v="48.75"/>
    <n v="975"/>
    <n v="43658.07"/>
    <x v="26"/>
  </r>
  <r>
    <m/>
    <x v="199"/>
    <s v="Invoice"/>
    <s v="88984"/>
    <s v="BUILDERS WAREHOUSE:EDENVALE"/>
    <s v="COLOUR PERENNIAL 17CM"/>
    <n v="12"/>
    <n v="48.75"/>
    <n v="585"/>
    <n v="44243.07"/>
    <x v="26"/>
  </r>
  <r>
    <m/>
    <x v="199"/>
    <s v="Invoice"/>
    <s v="89002"/>
    <s v="BUILDERS WAREHOUSE:BETHLEHEM"/>
    <s v="COLOUR PERENNIAL 17CM"/>
    <n v="100"/>
    <n v="33.5"/>
    <n v="3350"/>
    <n v="47593.07"/>
    <x v="26"/>
  </r>
  <r>
    <m/>
    <x v="313"/>
    <s v="Invoice"/>
    <s v="89003"/>
    <s v="GREEN PALM MINI GARDENS"/>
    <s v="COLOUR PERENNIAL 17CM"/>
    <n v="12"/>
    <n v="47.99"/>
    <n v="575.88"/>
    <n v="48168.95"/>
    <x v="26"/>
  </r>
  <r>
    <m/>
    <x v="200"/>
    <s v="Invoice"/>
    <s v="89011"/>
    <s v="BUILDERS WAREHOUSE:GEZINA NEW"/>
    <s v="COLOUR PERENNIAL 17CM"/>
    <n v="20"/>
    <n v="48.75"/>
    <n v="975"/>
    <n v="49143.95"/>
    <x v="26"/>
  </r>
  <r>
    <m/>
    <x v="200"/>
    <s v="Invoice"/>
    <s v="89013"/>
    <s v="BUILDERS WAREHOUSE:BRYANSTON"/>
    <s v="COLOUR PERENNIAL 17CM"/>
    <n v="10"/>
    <n v="48.75"/>
    <n v="487.5"/>
    <n v="49631.45"/>
    <x v="26"/>
  </r>
  <r>
    <m/>
    <x v="200"/>
    <s v="Invoice"/>
    <s v="89049"/>
    <s v="BUILDERS WAREHOUSE:SECUNDA"/>
    <s v="COLOUR PERENNIAL 17CM"/>
    <n v="15"/>
    <n v="48.75"/>
    <n v="731.25"/>
    <n v="50362.7"/>
    <x v="26"/>
  </r>
  <r>
    <m/>
    <x v="221"/>
    <s v="Invoice"/>
    <s v="89043"/>
    <s v="BUILDERS WAREHOUSE:KLERKSDORP"/>
    <s v="COLOUR PERENNIAL 17CM"/>
    <n v="15"/>
    <n v="48.75"/>
    <n v="731.25"/>
    <n v="51093.95"/>
    <x v="26"/>
  </r>
  <r>
    <m/>
    <x v="262"/>
    <s v="Invoice"/>
    <s v="89055"/>
    <s v="BUILDERS WAREHOUSE:KEMPTON PARK"/>
    <s v="COLOUR PERENNIAL 17CM"/>
    <n v="10"/>
    <n v="48.75"/>
    <n v="487.5"/>
    <n v="51581.45"/>
    <x v="26"/>
  </r>
  <r>
    <m/>
    <x v="262"/>
    <s v="Invoice"/>
    <s v="89057"/>
    <s v="RIVERSIDE MICA"/>
    <s v="DAHLIA DALAYA MAXI ASSORTED 17CM"/>
    <n v="6"/>
    <n v="21.95"/>
    <n v="131.69999999999999"/>
    <n v="51713.149999999994"/>
    <x v="26"/>
  </r>
  <r>
    <m/>
    <x v="49"/>
    <s v="Invoice"/>
    <s v="89068"/>
    <s v="BUILDERS WAREHOUSE:NEWMARKET"/>
    <s v="COLOUR PERENNIAL 17CM"/>
    <n v="15"/>
    <n v="48.75"/>
    <n v="731.25"/>
    <n v="52444.399999999994"/>
    <x v="26"/>
  </r>
  <r>
    <m/>
    <x v="49"/>
    <s v="Invoice"/>
    <s v="89078"/>
    <s v="BUILDERS WAREHOUSE:NEWCASTLE"/>
    <s v="COLOUR PERENNIAL 17CM"/>
    <n v="40"/>
    <n v="48.75"/>
    <n v="1950"/>
    <n v="54394.399999999994"/>
    <x v="26"/>
  </r>
  <r>
    <m/>
    <x v="201"/>
    <s v="Invoice"/>
    <s v="89083"/>
    <s v="BUILDERS WAREHOUSE:GEZINA NEW"/>
    <s v="COLOUR PERENNIAL 17CM"/>
    <n v="20"/>
    <n v="48.75"/>
    <n v="975"/>
    <n v="55369.399999999994"/>
    <x v="26"/>
  </r>
  <r>
    <m/>
    <x v="201"/>
    <s v="Invoice"/>
    <s v="89087"/>
    <s v="BUILDERS WAREHOUSE:ZAMBEZI"/>
    <s v="COLOUR PERENNIAL 17CM"/>
    <n v="20"/>
    <n v="48.75"/>
    <n v="975"/>
    <n v="56344.399999999994"/>
    <x v="26"/>
  </r>
  <r>
    <m/>
    <x v="201"/>
    <s v="Invoice"/>
    <s v="89092"/>
    <s v="BUILDERS WAREHOUSE:CHERRY LANE"/>
    <s v="COLOUR PERENNIAL 17CM"/>
    <n v="10"/>
    <n v="48.75"/>
    <n v="487.5"/>
    <n v="56831.899999999994"/>
    <x v="26"/>
  </r>
  <r>
    <m/>
    <x v="201"/>
    <s v="Invoice"/>
    <s v="89094"/>
    <s v="BUILDERS WAREHOUSE:CENTURION"/>
    <s v="COLOUR PERENNIAL 17CM"/>
    <n v="15"/>
    <n v="48.75"/>
    <n v="731.25"/>
    <n v="57563.149999999994"/>
    <x v="26"/>
  </r>
  <r>
    <m/>
    <x v="201"/>
    <s v="Invoice"/>
    <s v="89099"/>
    <s v="BUILDERS WAREHOUSE:WOODLANDS"/>
    <s v="COLOUR PERENNIAL 17CM"/>
    <n v="20"/>
    <n v="48.75"/>
    <n v="975"/>
    <n v="58538.149999999994"/>
    <x v="26"/>
  </r>
  <r>
    <m/>
    <x v="204"/>
    <s v="Invoice"/>
    <s v="89139"/>
    <s v="BUILDERS WAREHOUSE:NEWMARKET"/>
    <s v="COLOUR PERENNIAL 17CM"/>
    <n v="45"/>
    <n v="48.75"/>
    <n v="2193.75"/>
    <n v="60731.899999999994"/>
    <x v="26"/>
  </r>
  <r>
    <m/>
    <x v="204"/>
    <s v="Invoice"/>
    <s v="89140"/>
    <s v="BUILDERS WAREHOUSE:EDENVALE"/>
    <s v="COLOUR PERENNIAL 17CM"/>
    <n v="10"/>
    <n v="48.75"/>
    <n v="487.5"/>
    <n v="61219.399999999994"/>
    <x v="26"/>
  </r>
  <r>
    <m/>
    <x v="204"/>
    <s v="Invoice"/>
    <s v="89166"/>
    <s v="BUILDERS WAREHOUSE:BLOEMFONTEIN"/>
    <s v="COLOUR PERENNIAL 17CM  170765"/>
    <n v="10"/>
    <n v="48.75"/>
    <n v="487.5"/>
    <n v="61706.899999999994"/>
    <x v="26"/>
  </r>
  <r>
    <m/>
    <x v="205"/>
    <s v="Invoice"/>
    <s v="89167"/>
    <s v="BUILDERS WAREHOUSE:ZAMBEZI"/>
    <s v="COLOUR PERENNIAL 17CM"/>
    <n v="10"/>
    <n v="48.75"/>
    <n v="487.5"/>
    <n v="62194.399999999994"/>
    <x v="26"/>
  </r>
  <r>
    <m/>
    <x v="205"/>
    <s v="Invoice"/>
    <s v="89171"/>
    <s v="BUILDERS WAREHOUSE:CHERRY LANE"/>
    <s v="COLOUR PERENNIAL 17CM"/>
    <n v="10"/>
    <n v="48.75"/>
    <n v="487.5"/>
    <n v="62681.899999999994"/>
    <x v="26"/>
  </r>
  <r>
    <m/>
    <x v="205"/>
    <s v="Invoice"/>
    <s v="89173"/>
    <s v="BUILDERS WAREHOUSE:BRYANSTON"/>
    <s v="COLOUR PERENNIAL 17CM"/>
    <n v="10"/>
    <n v="48.75"/>
    <n v="487.5"/>
    <n v="63169.399999999994"/>
    <x v="26"/>
  </r>
  <r>
    <m/>
    <x v="205"/>
    <s v="Invoice"/>
    <s v="89174"/>
    <s v="BUILDERS WAREHOUSE:WONDER PARK"/>
    <s v="COLOUR PERENNIAL 17CM"/>
    <n v="5"/>
    <n v="48.75"/>
    <n v="243.75"/>
    <n v="63413.149999999994"/>
    <x v="26"/>
  </r>
  <r>
    <m/>
    <x v="206"/>
    <s v="Invoice"/>
    <s v="89201"/>
    <s v="BUILDERS WAREHOUSE:KEMPTON PARK"/>
    <s v="COLOUR PERENNIAL 17CM"/>
    <n v="20"/>
    <n v="48.75"/>
    <n v="975"/>
    <n v="64388.149999999994"/>
    <x v="26"/>
  </r>
  <r>
    <m/>
    <x v="206"/>
    <s v="Invoice"/>
    <s v="89203"/>
    <s v="BUILDERS WAREHOUSE:MIDDELBURG"/>
    <s v="COLOUR PERENNIAL 17CM"/>
    <n v="12"/>
    <n v="48.75"/>
    <n v="585"/>
    <n v="64973.149999999994"/>
    <x v="26"/>
  </r>
  <r>
    <m/>
    <x v="206"/>
    <s v="Invoice"/>
    <s v="89207"/>
    <s v="LITTLE AUSTRIA"/>
    <s v="COLOUR PERENNIAL 17CM"/>
    <n v="8"/>
    <n v="47.99"/>
    <n v="383.92"/>
    <n v="65357.069999999992"/>
    <x v="26"/>
  </r>
  <r>
    <m/>
    <x v="206"/>
    <s v="Invoice"/>
    <s v="89222"/>
    <s v="BUILDERS WAREHOUSE:NEWCASTLE"/>
    <s v="COLOUR PERENNIAL 17CM"/>
    <n v="30"/>
    <n v="48.75"/>
    <n v="1462.5"/>
    <n v="66819.569999999992"/>
    <x v="26"/>
  </r>
  <r>
    <m/>
    <x v="207"/>
    <s v="Invoice"/>
    <s v="89209"/>
    <s v="BUILDERS WAREHOUSE:BOKSBURG (NEW)"/>
    <s v="COLOUR PERENNIAL 17CM"/>
    <n v="20"/>
    <n v="48.75"/>
    <n v="975"/>
    <n v="67794.569999999992"/>
    <x v="26"/>
  </r>
  <r>
    <m/>
    <x v="207"/>
    <s v="Invoice"/>
    <s v="89216"/>
    <s v="BUILDERS WAREHOUSE:NEWMARKET"/>
    <s v="COLOUR PERENNIAL 17CM"/>
    <n v="14"/>
    <n v="48.75"/>
    <n v="682.5"/>
    <n v="68477.069999999992"/>
    <x v="26"/>
  </r>
  <r>
    <m/>
    <x v="207"/>
    <s v="Invoice"/>
    <s v="89233"/>
    <s v="BUILDERS WAREHOUSE:BLOEMFONTEIN"/>
    <s v="COLOUR PERENNIAL 17CM"/>
    <n v="39"/>
    <n v="48.75"/>
    <n v="1901.25"/>
    <n v="70378.319999999992"/>
    <x v="26"/>
  </r>
  <r>
    <m/>
    <x v="29"/>
    <s v="Invoice"/>
    <s v="89243"/>
    <s v="BUILDERS WAREHOUSE:GEZINA NEW"/>
    <s v="COLOUR PERENNIAL 17CM"/>
    <n v="10"/>
    <n v="48.75"/>
    <n v="487.5"/>
    <n v="70865.819999999992"/>
    <x v="26"/>
  </r>
  <r>
    <m/>
    <x v="29"/>
    <s v="Invoice"/>
    <s v="89264"/>
    <s v="BUILDERS WAREHOUSE:MAFIKENG"/>
    <s v="COLOUR PERENNIAL 17CM"/>
    <n v="40"/>
    <n v="48.75"/>
    <n v="1950"/>
    <n v="72815.819999999992"/>
    <x v="26"/>
  </r>
  <r>
    <m/>
    <x v="222"/>
    <s v="Invoice"/>
    <s v="89256"/>
    <s v="BUILDERS WAREHOUSE:CRAIGHALL PARK"/>
    <s v="COLOUR PERENNIAL 17CM"/>
    <n v="10"/>
    <n v="48.75"/>
    <n v="487.5"/>
    <n v="73303.319999999992"/>
    <x v="26"/>
  </r>
  <r>
    <m/>
    <x v="264"/>
    <s v="Invoice"/>
    <s v="89267"/>
    <s v="BUILDERS WAREHOUSE:KEMPTON PARK"/>
    <s v="COLOUR PERENNIAL 17CM"/>
    <n v="30"/>
    <n v="48.75"/>
    <n v="1462.5"/>
    <n v="74765.819999999992"/>
    <x v="26"/>
  </r>
  <r>
    <m/>
    <x v="264"/>
    <s v="Invoice"/>
    <s v="89315"/>
    <s v="BUILDERS WAREHOUSE:NELSPRUIT"/>
    <s v="COLOUR PERENNIAL 17CM"/>
    <n v="46"/>
    <n v="48.75"/>
    <n v="2242.5"/>
    <n v="77008.319999999992"/>
    <x v="26"/>
  </r>
  <r>
    <m/>
    <x v="51"/>
    <s v="Invoice"/>
    <s v="89285"/>
    <s v="BUILDERS WAREHOUSE:BOKSBURG (NEW)"/>
    <s v="COLOUR PERENNIAL 17CM"/>
    <n v="10"/>
    <n v="48.75"/>
    <n v="487.5"/>
    <n v="77495.819999999992"/>
    <x v="26"/>
  </r>
  <r>
    <m/>
    <x v="51"/>
    <s v="Invoice"/>
    <s v="89288"/>
    <s v="BUILDERS WAREHOUSE:EDENVALE"/>
    <s v="COLOUR PERENNIAL 17CM"/>
    <n v="10"/>
    <n v="48.75"/>
    <n v="487.5"/>
    <n v="77983.319999999992"/>
    <x v="26"/>
  </r>
  <r>
    <m/>
    <x v="51"/>
    <s v="Invoice"/>
    <s v="89369"/>
    <s v="BUILDERS WAREHOUSE:BLOEMFONTEIN"/>
    <s v="COLOUR PERENNIAL 17CM"/>
    <n v="70"/>
    <n v="48.75"/>
    <n v="3412.5"/>
    <n v="81395.819999999992"/>
    <x v="26"/>
  </r>
  <r>
    <m/>
    <x v="78"/>
    <s v="Invoice"/>
    <s v="89328"/>
    <s v="BUILDERS WAREHOUSE:WOODLANDS"/>
    <s v="COLOUR PERENNIAL 17CM"/>
    <n v="40"/>
    <n v="48.75"/>
    <n v="1950"/>
    <n v="83345.819999999992"/>
    <x v="26"/>
  </r>
  <r>
    <m/>
    <x v="78"/>
    <s v="Invoice"/>
    <s v="89329"/>
    <s v="BUILDERS WAREHOUSE:CENTURION"/>
    <s v="COLOUR PERENNIAL 17CM"/>
    <n v="40"/>
    <n v="48.75"/>
    <n v="1950"/>
    <n v="85295.819999999992"/>
    <x v="26"/>
  </r>
  <r>
    <m/>
    <x v="78"/>
    <s v="Invoice"/>
    <s v="89368"/>
    <s v="TINKY'S GARDENS"/>
    <s v="CAROLINA REAPER 17CM"/>
    <n v="3"/>
    <n v="47.9"/>
    <n v="143.69999999999999"/>
    <n v="85439.51999999999"/>
    <x v="24"/>
  </r>
  <r>
    <m/>
    <x v="78"/>
    <s v="Invoice"/>
    <s v="89368"/>
    <s v="TINKY'S GARDENS"/>
    <s v="PEACH REAPER 17CM"/>
    <n v="2"/>
    <n v="47.9"/>
    <n v="95.8"/>
    <n v="85535.319999999992"/>
    <x v="24"/>
  </r>
  <r>
    <m/>
    <x v="79"/>
    <s v="Invoice"/>
    <s v="89376"/>
    <s v="BUILDERS WAREHOUSE:KLERKSDORP"/>
    <s v="COLOUR PERENNIAL 17CM"/>
    <n v="30"/>
    <n v="48.75"/>
    <n v="1462.5"/>
    <n v="86997.819999999992"/>
    <x v="26"/>
  </r>
  <r>
    <m/>
    <x v="80"/>
    <s v="Invoice"/>
    <s v="89393"/>
    <s v="BUILDERS WAREHOUSE:STRUBENS VALLEY"/>
    <s v="COLOUR PERENNIAL 17CM"/>
    <n v="15"/>
    <n v="48.75"/>
    <n v="731.25"/>
    <n v="87729.069999999992"/>
    <x v="26"/>
  </r>
  <r>
    <m/>
    <x v="80"/>
    <s v="Invoice"/>
    <s v="89398"/>
    <s v="BUILDERS WAREHOUSE:STRUBENS VALLEY"/>
    <s v="COLOUR PERENNIAL 17CM"/>
    <n v="1"/>
    <n v="0"/>
    <n v="0"/>
    <n v="87729.069999999992"/>
    <x v="26"/>
  </r>
  <r>
    <m/>
    <x v="80"/>
    <s v="Invoice"/>
    <s v="89434"/>
    <s v="BUILDERS WAREHOUSE:NEWCASTLE"/>
    <s v="COLOUR PERENNIAL 17CM"/>
    <n v="24"/>
    <n v="45.75"/>
    <n v="1098"/>
    <n v="88827.069999999992"/>
    <x v="26"/>
  </r>
  <r>
    <m/>
    <x v="81"/>
    <s v="Invoice"/>
    <s v="89415"/>
    <s v="BUILDERS WAREHOUSE:BOKSBURG (NEW)"/>
    <s v="COLOUR PERENNIAL 17CM"/>
    <n v="20"/>
    <n v="48.75"/>
    <n v="975"/>
    <n v="89802.069999999992"/>
    <x v="26"/>
  </r>
  <r>
    <m/>
    <x v="81"/>
    <s v="Invoice"/>
    <s v="89416"/>
    <s v="BUILDERS WAREHOUSE:FOURWAYS"/>
    <s v="COLOUR PERENNIAL 17CM"/>
    <n v="10"/>
    <n v="48.75"/>
    <n v="487.5"/>
    <n v="90289.569999999992"/>
    <x v="26"/>
  </r>
  <r>
    <m/>
    <x v="81"/>
    <s v="Invoice"/>
    <s v="89424"/>
    <s v="BUILDERS WAREHOUSE:EDENVALE"/>
    <s v="COLOUR PERENNIAL 17CM"/>
    <n v="10"/>
    <n v="48.75"/>
    <n v="487.5"/>
    <n v="90777.069999999992"/>
    <x v="26"/>
  </r>
  <r>
    <m/>
    <x v="81"/>
    <s v="Invoice"/>
    <s v="89426"/>
    <s v="BUILDERS WAREHOUSE:NEWMARKET"/>
    <s v="COLOUR PERENNIAL 17CM"/>
    <n v="20"/>
    <n v="48.75"/>
    <n v="975"/>
    <n v="91752.069999999992"/>
    <x v="26"/>
  </r>
  <r>
    <m/>
    <x v="81"/>
    <s v="Invoice"/>
    <s v="89430"/>
    <s v="THYME SQUARE"/>
    <s v="COLOUR PERENNIAL 17CM"/>
    <n v="10"/>
    <n v="48.3"/>
    <n v="483"/>
    <n v="92235.069999999992"/>
    <x v="26"/>
  </r>
  <r>
    <m/>
    <x v="81"/>
    <s v="Invoice"/>
    <s v="89431"/>
    <s v="CLARKS GARDEN CENTRE"/>
    <s v="COLOUR PERENNIAL 17CM"/>
    <n v="8"/>
    <n v="47.99"/>
    <n v="383.92"/>
    <n v="92618.989999999991"/>
    <x v="26"/>
  </r>
  <r>
    <m/>
    <x v="81"/>
    <s v="Invoice"/>
    <s v="89474"/>
    <s v="BUILDERS WAREHOUSE:BLOEMFONTEIN"/>
    <s v="COLOUR PERENNIAL 17CM"/>
    <n v="30"/>
    <n v="48.75"/>
    <n v="1462.5"/>
    <n v="94081.489999999991"/>
    <x v="26"/>
  </r>
  <r>
    <m/>
    <x v="81"/>
    <s v="Invoice"/>
    <s v="89475"/>
    <s v="BUILDERS WAREHOUSE:MAFIKENG"/>
    <s v="COLOUR PERENNIAL 17CM"/>
    <n v="58"/>
    <n v="48.75"/>
    <n v="2827.5"/>
    <n v="96908.989999999991"/>
    <x v="26"/>
  </r>
  <r>
    <m/>
    <x v="328"/>
    <s v="Invoice"/>
    <s v="89422"/>
    <s v="BUILDERS WAREHOUSE:GLEN EAGLES"/>
    <s v="COLOUR PERENNIAL 17CM"/>
    <n v="50"/>
    <n v="48.75"/>
    <n v="2437.5"/>
    <n v="99346.489999999991"/>
    <x v="26"/>
  </r>
  <r>
    <m/>
    <x v="83"/>
    <s v="Invoice"/>
    <s v="89464"/>
    <s v="BUILDERS WAREHOUSE:RUSTENBURG"/>
    <s v="COLOUR PERENNIAL 17CM"/>
    <n v="20"/>
    <n v="48.75"/>
    <n v="975"/>
    <n v="100321.48999999999"/>
    <x v="26"/>
  </r>
  <r>
    <m/>
    <x v="84"/>
    <s v="Invoice"/>
    <s v="89488"/>
    <s v="MONTROSE NURSERY"/>
    <s v="COLOUR PERENNIAL 17CM"/>
    <n v="6"/>
    <n v="47.99"/>
    <n v="287.94"/>
    <n v="100609.43"/>
    <x v="26"/>
  </r>
  <r>
    <m/>
    <x v="30"/>
    <s v="Invoice"/>
    <s v="89500"/>
    <s v="BUILDERS WAREHOUSE:KEMPTON PARK"/>
    <s v="COLOUR PERENNIAL 17CM"/>
    <n v="20"/>
    <n v="48.75"/>
    <n v="975"/>
    <n v="101584.43"/>
    <x v="26"/>
  </r>
  <r>
    <m/>
    <x v="85"/>
    <s v="Invoice"/>
    <s v="89499"/>
    <s v="BUILDERS WAREHOUSE:HARTEBEESPOORT"/>
    <s v="COLOUR PERENNIAL 17CM"/>
    <n v="20"/>
    <n v="48.75"/>
    <n v="975"/>
    <n v="102559.43"/>
    <x v="26"/>
  </r>
  <r>
    <m/>
    <x v="85"/>
    <s v="Invoice"/>
    <s v="89526"/>
    <s v="BUILDERS WAREHOUSE:SUNWARD PARK"/>
    <s v="COLOUR PERENNIAL 17CM"/>
    <n v="25"/>
    <n v="48.75"/>
    <n v="1218.75"/>
    <n v="103778.18"/>
    <x v="26"/>
  </r>
  <r>
    <m/>
    <x v="85"/>
    <s v="Invoice"/>
    <s v="89528"/>
    <s v="BUILDERS WAREHOUSE:NEWMARKET"/>
    <s v="COLOUR PERENNIAL 17CM"/>
    <n v="20"/>
    <n v="48.75"/>
    <n v="975"/>
    <n v="104753.18"/>
    <x v="26"/>
  </r>
  <r>
    <m/>
    <x v="31"/>
    <s v="Invoice"/>
    <s v="89546"/>
    <s v="GREEN PALM MINI GARDENS"/>
    <s v="COLOUR PERENNIAL 17CM "/>
    <n v="6"/>
    <n v="47.99"/>
    <n v="287.94"/>
    <n v="105041.12"/>
    <x v="26"/>
  </r>
  <r>
    <m/>
    <x v="41"/>
    <s v="Invoice"/>
    <s v="89548"/>
    <s v="BUILDERS WAREHOUSE:RIVONIA"/>
    <s v="COLOUR PERENNIAL 17CM"/>
    <n v="10"/>
    <n v="48.75"/>
    <n v="487.5"/>
    <n v="105528.62"/>
    <x v="26"/>
  </r>
  <r>
    <m/>
    <x v="41"/>
    <s v="Invoice"/>
    <s v="89551"/>
    <s v="BUILDERS WAREHOUSE:ERASMUS PARK"/>
    <s v="COLOUR PERENNIAL 17CM"/>
    <n v="20"/>
    <n v="48.75"/>
    <n v="975"/>
    <n v="106503.62"/>
    <x v="26"/>
  </r>
  <r>
    <m/>
    <x v="41"/>
    <s v="Invoice"/>
    <s v="89564"/>
    <s v="BUILDERS WAREHOUSE:BRYANSTON"/>
    <s v="COLOUR PERENNIAL 17CM"/>
    <n v="10"/>
    <n v="48.75"/>
    <n v="487.5"/>
    <n v="106991.12"/>
    <x v="26"/>
  </r>
  <r>
    <m/>
    <x v="86"/>
    <s v="Invoice"/>
    <s v="89561"/>
    <s v="BUILDERS WAREHOUSE:ZAMBEZI"/>
    <s v="COLOUR PERENNIAL 17CM"/>
    <n v="10"/>
    <n v="48.75"/>
    <n v="487.5"/>
    <n v="107478.62"/>
    <x v="26"/>
  </r>
  <r>
    <m/>
    <x v="87"/>
    <s v="Invoice"/>
    <s v="89608"/>
    <s v="LITTLE AUSTRIA"/>
    <s v="COLOUR PERENNIAL 17CM"/>
    <n v="12"/>
    <n v="47.99"/>
    <n v="575.88"/>
    <n v="108054.5"/>
    <x v="26"/>
  </r>
  <r>
    <m/>
    <x v="87"/>
    <s v="Invoice"/>
    <s v="89631"/>
    <s v="BUILDERS WAREHOUSE:NEWCASTLE"/>
    <s v="COLOUR PERENNIAL 17CM"/>
    <n v="40"/>
    <n v="48.75"/>
    <n v="1950"/>
    <n v="110004.5"/>
    <x v="26"/>
  </r>
  <r>
    <m/>
    <x v="42"/>
    <s v="Invoice"/>
    <s v="89600"/>
    <s v="BUILDERS WAREHOUSE:BEDFORDVIEW"/>
    <s v="COLOUR PERENNIAL 17CM"/>
    <n v="10"/>
    <n v="48.75"/>
    <n v="487.5"/>
    <n v="110492"/>
    <x v="26"/>
  </r>
  <r>
    <m/>
    <x v="42"/>
    <s v="Invoice"/>
    <s v="89618"/>
    <s v="BUILDERS WAREHOUSE:BOKSBURG (NEW)"/>
    <s v="COLOUR PERENNIAL 17CM"/>
    <n v="10"/>
    <n v="48.75"/>
    <n v="487.5"/>
    <n v="110979.5"/>
    <x v="26"/>
  </r>
  <r>
    <m/>
    <x v="42"/>
    <s v="Invoice"/>
    <s v="89633"/>
    <s v="RIVERSIDE MICA"/>
    <s v="DAHLIA DALAYA MAXI ASSORTED 17CM"/>
    <n v="4"/>
    <n v="51.95"/>
    <n v="207.8"/>
    <n v="111187.3"/>
    <x v="26"/>
  </r>
  <r>
    <m/>
    <x v="55"/>
    <s v="Invoice"/>
    <s v="89670"/>
    <s v="BUILDERS WAREHOUSE:MAFIKENG"/>
    <s v="COLOUR PERENNIAL 17CM"/>
    <n v="20"/>
    <n v="48.75"/>
    <n v="975"/>
    <n v="112162.3"/>
    <x v="26"/>
  </r>
  <r>
    <m/>
    <x v="52"/>
    <s v="Invoice"/>
    <s v="89656"/>
    <s v="BUILDERS WAREHOUSE:ROBINDALE"/>
    <s v="COLOUR PERENNIAL 17CM"/>
    <n v="15"/>
    <n v="48.75"/>
    <n v="731.25"/>
    <n v="112893.55"/>
    <x v="26"/>
  </r>
  <r>
    <m/>
    <x v="88"/>
    <s v="Invoice"/>
    <s v="89673"/>
    <s v="BUILDERS WAREHOUSE:EDENVALE"/>
    <s v="COLOUR PERENNIAL 17CM"/>
    <n v="20"/>
    <n v="48.75"/>
    <n v="975"/>
    <n v="113868.55"/>
    <x v="26"/>
  </r>
  <r>
    <m/>
    <x v="88"/>
    <s v="Invoice"/>
    <s v="89677"/>
    <s v="MONTANA GARDEN PAVILION"/>
    <s v="COLOUR PERENNIAL 17CM"/>
    <n v="8"/>
    <n v="47.99"/>
    <n v="383.92"/>
    <n v="114252.47"/>
    <x v="26"/>
  </r>
  <r>
    <m/>
    <x v="88"/>
    <s v="Invoice"/>
    <s v="89696"/>
    <s v="BUILDERS WAREHOUSE:BOKSBURG (NEW)"/>
    <s v="COLOUR PERENNIAL 17CM"/>
    <n v="10"/>
    <n v="48.75"/>
    <n v="487.5"/>
    <n v="114739.97"/>
    <x v="26"/>
  </r>
  <r>
    <m/>
    <x v="275"/>
    <s v="Invoice"/>
    <s v="89704"/>
    <s v="LIQUOR CITY"/>
    <s v="COLOUR PERENNIAL 17CM"/>
    <n v="5"/>
    <n v="47.99"/>
    <n v="239.95"/>
    <n v="114979.92"/>
    <x v="26"/>
  </r>
  <r>
    <m/>
    <x v="33"/>
    <s v="Invoice"/>
    <s v="89731"/>
    <s v="BUILDERS WAREHOUSE:RIVONIA"/>
    <s v="COLOUR PERENNIAL 17CM"/>
    <n v="10"/>
    <n v="48.75"/>
    <n v="487.5"/>
    <n v="115467.42"/>
    <x v="26"/>
  </r>
  <r>
    <m/>
    <x v="33"/>
    <s v="Invoice"/>
    <s v="89734"/>
    <s v="BUILDERS WAREHOUSE:ZAMBEZI"/>
    <s v="COLOUR PERENNIAL 17CM"/>
    <n v="22"/>
    <n v="48.75"/>
    <n v="1072.5"/>
    <n v="116539.92"/>
    <x v="26"/>
  </r>
  <r>
    <m/>
    <x v="34"/>
    <s v="Invoice"/>
    <s v="89753"/>
    <s v="BUILDERS WAREHOUSE:CRAIGHALL PARK"/>
    <s v="COLOUR PERENNIAL 17CM"/>
    <n v="10"/>
    <n v="48.75"/>
    <n v="487.5"/>
    <n v="117027.42"/>
    <x v="26"/>
  </r>
  <r>
    <m/>
    <x v="89"/>
    <s v="Invoice"/>
    <s v="89758"/>
    <s v="BUILDERS WAREHOUSE:NOORDHEUWEL"/>
    <s v="COLOUR PERENNIAL 17CM"/>
    <n v="5"/>
    <n v="48.75"/>
    <n v="243.75"/>
    <n v="117271.17"/>
    <x v="26"/>
  </r>
  <r>
    <m/>
    <x v="59"/>
    <s v="Invoice"/>
    <s v="89769"/>
    <s v="BUILDERS WAREHOUSE:GEZINA NEW"/>
    <s v="COLOUR PERENNIAL 17CM"/>
    <n v="15"/>
    <n v="48.75"/>
    <n v="731.25"/>
    <n v="118002.42"/>
    <x v="26"/>
  </r>
  <r>
    <m/>
    <x v="59"/>
    <s v="Invoice"/>
    <s v="89771"/>
    <s v="BUILDERS WAREHOUSE:WOODLANDS"/>
    <s v="COLOUR PERENNIAL 17CM"/>
    <n v="50"/>
    <n v="48.75"/>
    <n v="2437.5"/>
    <n v="120439.92"/>
    <x v="26"/>
  </r>
  <r>
    <m/>
    <x v="59"/>
    <s v="Invoice"/>
    <s v="89774"/>
    <s v="BUILDERS WAREHOUSE:ERASMUS PARK"/>
    <s v="COLOUR PERENNIAL 17CM"/>
    <n v="15"/>
    <n v="48.75"/>
    <n v="731.25"/>
    <n v="121171.17"/>
    <x v="26"/>
  </r>
  <r>
    <m/>
    <x v="295"/>
    <s v="Invoice"/>
    <s v="89815"/>
    <s v="CLARKS GARDEN CENTRE"/>
    <s v="COLOUR PERENNIAL 17CM"/>
    <n v="8"/>
    <n v="47.99"/>
    <n v="383.92"/>
    <n v="121555.09"/>
    <x v="26"/>
  </r>
  <r>
    <m/>
    <x v="295"/>
    <s v="Invoice"/>
    <s v="89819"/>
    <s v="BUILDERS WAREHOUSE:SECUNDA"/>
    <s v="COLOUR PERENNIAL 17CM"/>
    <n v="9"/>
    <n v="48.75"/>
    <n v="438.75"/>
    <n v="121993.84"/>
    <x v="26"/>
  </r>
  <r>
    <m/>
    <x v="295"/>
    <s v="Invoice"/>
    <s v="89866"/>
    <s v="BUILDERS WAREHOUSE:MAFIKENG"/>
    <s v="COLOUR PERENNIAL 17CM"/>
    <n v="20"/>
    <n v="47.99"/>
    <n v="959.8"/>
    <n v="122953.64"/>
    <x v="26"/>
  </r>
  <r>
    <m/>
    <x v="35"/>
    <s v="Invoice"/>
    <s v="89807"/>
    <s v="BUILDERS WAREHOUSE:KEMPTON PARK"/>
    <s v="COLOUR PERENNIAL 17CM"/>
    <n v="30"/>
    <n v="48.75"/>
    <n v="1462.5"/>
    <n v="124416.14"/>
    <x v="26"/>
  </r>
  <r>
    <m/>
    <x v="35"/>
    <s v="Invoice"/>
    <s v="89808"/>
    <s v="BUILDERS WAREHOUSE:BEDFORDVIEW"/>
    <s v="COLOUR PERENNIAL 17CM"/>
    <n v="20"/>
    <n v="48.75"/>
    <n v="975"/>
    <n v="125391.14"/>
    <x v="26"/>
  </r>
  <r>
    <m/>
    <x v="35"/>
    <s v="Invoice"/>
    <s v="89837"/>
    <s v="BUILDERS WAREHOUSE:BLOEMFONTEIN"/>
    <s v="COLOUR PERENNIAL 17CM"/>
    <n v="40"/>
    <n v="48.75"/>
    <n v="1950"/>
    <n v="127341.14"/>
    <x v="26"/>
  </r>
  <r>
    <m/>
    <x v="265"/>
    <s v="Invoice"/>
    <s v="89821"/>
    <s v="BUILDERS WAREHOUSE:CARNIVAL MALL"/>
    <s v="COLOUR PERENNIAL 17CM"/>
    <n v="45"/>
    <n v="48.75"/>
    <n v="2193.75"/>
    <n v="129534.89"/>
    <x v="26"/>
  </r>
  <r>
    <m/>
    <x v="265"/>
    <s v="Invoice"/>
    <s v="89830"/>
    <s v="BUILDERS WAREHOUSE:NEWMARKET"/>
    <s v="COLOUR PERENNIAL 17CM"/>
    <n v="60"/>
    <n v="48.75"/>
    <n v="2925"/>
    <n v="132459.89000000001"/>
    <x v="26"/>
  </r>
  <r>
    <m/>
    <x v="265"/>
    <s v="Invoice"/>
    <s v="89846"/>
    <s v="BUILDERS WAREHOUSE:THOHOYANDOU"/>
    <s v="COLOUR PERENNIAL 17CM"/>
    <n v="20"/>
    <n v="48.75"/>
    <n v="975"/>
    <n v="133434.89000000001"/>
    <x v="26"/>
  </r>
  <r>
    <m/>
    <x v="265"/>
    <s v="Invoice"/>
    <s v="89848"/>
    <s v="BUILDERS WAREHOUSE:NELSPRUIT"/>
    <s v="COLOUR PERENNIAL 17CM"/>
    <n v="54"/>
    <n v="48.75"/>
    <n v="2632.5"/>
    <n v="136067.39000000001"/>
    <x v="26"/>
  </r>
  <r>
    <m/>
    <x v="90"/>
    <s v="Invoice"/>
    <s v="89820"/>
    <s v="BUILDERS WAREHOUSE:BOKSBURG (NEW)"/>
    <s v="COLOUR PERENNIAL 17CM"/>
    <n v="15"/>
    <n v="48.75"/>
    <n v="731.25"/>
    <n v="136798.64000000001"/>
    <x v="26"/>
  </r>
  <r>
    <m/>
    <x v="90"/>
    <s v="Invoice"/>
    <s v="89826"/>
    <s v="BUILDERS WAREHOUSE:EDENVALE"/>
    <s v="COLOUR PERENNIAL 17CM"/>
    <n v="10"/>
    <n v="48.75"/>
    <n v="487.5"/>
    <n v="137286.14000000001"/>
    <x v="26"/>
  </r>
  <r>
    <m/>
    <x v="266"/>
    <s v="Invoice"/>
    <s v="89855"/>
    <s v="BUILDERS WAREHOUSE:WOODLANDS"/>
    <s v="COLOUR PERENNIAL 17CM"/>
    <n v="10"/>
    <n v="48.75"/>
    <n v="487.5"/>
    <n v="137773.64000000001"/>
    <x v="26"/>
  </r>
  <r>
    <m/>
    <x v="266"/>
    <s v="Invoice"/>
    <s v="89856"/>
    <s v="BUILDERS WAREHOUSE:WONDER PARK"/>
    <s v="COLOUR PERENNIAL 17CM"/>
    <n v="5"/>
    <n v="48.75"/>
    <n v="243.75"/>
    <n v="138017.39000000001"/>
    <x v="26"/>
  </r>
  <r>
    <m/>
    <x v="266"/>
    <s v="Invoice"/>
    <s v="89857"/>
    <s v="BUILDERS WAREHOUSE:GEZINA NEW"/>
    <s v="COLOUR PERENNIAL 17CM"/>
    <n v="5"/>
    <n v="48.75"/>
    <n v="243.75"/>
    <n v="138261.14000000001"/>
    <x v="26"/>
  </r>
  <r>
    <m/>
    <x v="266"/>
    <s v="Invoice"/>
    <s v="89858"/>
    <s v="BUILDERS WAREHOUSE:ZAMBEZI"/>
    <s v="COLOUR PERENNIAL 17CM"/>
    <n v="25"/>
    <n v="48.75"/>
    <n v="1218.75"/>
    <n v="139479.89000000001"/>
    <x v="26"/>
  </r>
  <r>
    <m/>
    <x v="266"/>
    <s v="Invoice"/>
    <s v="89859"/>
    <s v="BUILDERS WAREHOUSE:SILVERLAKES"/>
    <s v="COLOUR PERENNIAL 17CM"/>
    <n v="20"/>
    <n v="48.75"/>
    <n v="975"/>
    <n v="140454.89000000001"/>
    <x v="26"/>
  </r>
  <r>
    <m/>
    <x v="266"/>
    <s v="Invoice"/>
    <s v="89860"/>
    <s v="BUILDERS WAREHOUSE:LYNNWOOD"/>
    <s v="COLOUR PERENNIAL 17CM"/>
    <n v="10"/>
    <n v="48.75"/>
    <n v="487.5"/>
    <n v="140942.39000000001"/>
    <x v="26"/>
  </r>
  <r>
    <m/>
    <x v="267"/>
    <s v="Invoice"/>
    <s v="89862"/>
    <s v="BUILDERS WAREHOUSE:CENTURION"/>
    <s v="COLOUR PERENNIAL 17CM"/>
    <n v="35"/>
    <n v="48.75"/>
    <n v="1706.25"/>
    <n v="142648.64000000001"/>
    <x v="26"/>
  </r>
  <r>
    <m/>
    <x v="277"/>
    <s v="Invoice"/>
    <s v="89888"/>
    <s v="BUILDERS WAREHOUSE:KEMPTON PARK"/>
    <s v="COLOUR PERENNIAL 17CM"/>
    <n v="15"/>
    <n v="48.75"/>
    <n v="731.25"/>
    <n v="143379.89000000001"/>
    <x v="26"/>
  </r>
  <r>
    <m/>
    <x v="54"/>
    <s v="Invoice"/>
    <s v="89898"/>
    <s v="BUILDERS WAREHOUSE:EDENVALE"/>
    <s v="COLOUR PERENNIAL 17CM"/>
    <n v="10"/>
    <n v="48.75"/>
    <n v="487.5"/>
    <n v="143867.39000000001"/>
    <x v="26"/>
  </r>
  <r>
    <m/>
    <x v="8"/>
    <s v="Invoice"/>
    <s v="89918"/>
    <s v="BUILDERS WAREHOUSE:FOURWAYS"/>
    <s v="COLOUR PERENNIAL 17CM"/>
    <n v="5"/>
    <n v="48.75"/>
    <n v="243.75"/>
    <n v="144111.14000000001"/>
    <x v="26"/>
  </r>
  <r>
    <m/>
    <x v="8"/>
    <s v="Invoice"/>
    <s v="89920"/>
    <s v="BUILDERS WAREHOUSE:GEZINA NEW"/>
    <s v="COLOUR PERENNIAL 17CM"/>
    <n v="10"/>
    <n v="48.75"/>
    <n v="487.5"/>
    <n v="144598.64000000001"/>
    <x v="26"/>
  </r>
  <r>
    <m/>
    <x v="8"/>
    <s v="Invoice"/>
    <s v="89921"/>
    <s v="BUILDERS WAREHOUSE:BRYANSTON"/>
    <s v="COLOUR PERENNIAL 17CM"/>
    <n v="10"/>
    <n v="48.75"/>
    <n v="487.5"/>
    <n v="145086.14000000001"/>
    <x v="26"/>
  </r>
  <r>
    <m/>
    <x v="8"/>
    <s v="Invoice"/>
    <s v="89924"/>
    <s v="BUILDERS WAREHOUSE:ZAMBEZI"/>
    <s v="COLOUR PERENNIAL 17CM"/>
    <n v="15"/>
    <n v="48.75"/>
    <n v="731.25"/>
    <n v="145817.39000000001"/>
    <x v="26"/>
  </r>
  <r>
    <m/>
    <x v="8"/>
    <s v="Invoice"/>
    <s v="89953"/>
    <s v="BUILDERS WAREHOUSE:SECUNDA"/>
    <s v="COLOUR PERENNIAL 17CM"/>
    <n v="30"/>
    <n v="48.75"/>
    <n v="1462.5"/>
    <n v="147279.89000000001"/>
    <x v="26"/>
  </r>
  <r>
    <m/>
    <x v="36"/>
    <s v="Invoice"/>
    <s v="89942"/>
    <s v="BUILDERS WAREHOUSE:KLERKSDORP"/>
    <s v="COLOUR PERENNIAL 17CM"/>
    <n v="15"/>
    <n v="48.75"/>
    <n v="731.25"/>
    <n v="148011.14000000001"/>
    <x v="26"/>
  </r>
  <r>
    <m/>
    <x v="9"/>
    <s v="Invoice"/>
    <s v="89954"/>
    <s v="BUILDERS WAREHOUSE:STRUBENS VALLEY"/>
    <s v="COLOUR PERENNIAL 17CM"/>
    <n v="30"/>
    <n v="48.75"/>
    <n v="1462.5"/>
    <n v="149473.64000000001"/>
    <x v="26"/>
  </r>
  <r>
    <m/>
    <x v="9"/>
    <s v="Invoice"/>
    <s v="89958"/>
    <s v="BUILDERS WAREHOUSE:NOORDHEUWEL"/>
    <s v="COLOUR PERENNIAL 17CM"/>
    <n v="6"/>
    <n v="48.75"/>
    <n v="292.5"/>
    <n v="149766.14000000001"/>
    <x v="26"/>
  </r>
  <r>
    <m/>
    <x v="9"/>
    <s v="Invoice"/>
    <s v="89975"/>
    <s v="BUILDERS WAREHOUSE:NEWCASTLE"/>
    <s v="COLOUR PERENNIAL 17CM"/>
    <n v="40"/>
    <n v="48.75"/>
    <n v="1950"/>
    <n v="151716.14000000001"/>
    <x v="26"/>
  </r>
  <r>
    <m/>
    <x v="43"/>
    <s v="Invoice"/>
    <s v="89966"/>
    <s v="BUILDERS WAREHOUSE:SUNWARD PARK"/>
    <s v="COLOUR PERENNIAL 17CM"/>
    <n v="25"/>
    <n v="48.75"/>
    <n v="1218.75"/>
    <n v="152934.89000000001"/>
    <x v="26"/>
  </r>
  <r>
    <m/>
    <x v="43"/>
    <s v="Invoice"/>
    <s v="89973"/>
    <s v="BUILDERS WAREHOUSE:FOURWAYS"/>
    <s v="COLOUR PERENNIAL 17CM"/>
    <n v="20"/>
    <n v="48.75"/>
    <n v="975"/>
    <n v="153909.89000000001"/>
    <x v="26"/>
  </r>
  <r>
    <m/>
    <x v="43"/>
    <s v="Invoice"/>
    <s v="89981"/>
    <s v="BUILDERS WAREHOUSE:THOHOYANDOU"/>
    <s v="COLOUR PERENNIAL 17CM"/>
    <n v="29"/>
    <n v="48.75"/>
    <n v="1413.75"/>
    <n v="155323.64000000001"/>
    <x v="26"/>
  </r>
  <r>
    <m/>
    <x v="329"/>
    <s v="Invoice"/>
    <s v="90000"/>
    <s v="BUILDERS WAREHOUSE:NOORDHEUWEL"/>
    <s v="COLOUR PERENNIAL 17CM"/>
    <n v="10"/>
    <n v="48.75"/>
    <n v="487.5"/>
    <n v="155811.14000000001"/>
    <x v="26"/>
  </r>
  <r>
    <m/>
    <x v="278"/>
    <s v="Invoice"/>
    <s v="89984"/>
    <s v="BUILDERS WAREHOUSE:ZAMBEZI"/>
    <s v="COLOUR PERENNIAL 17CM"/>
    <n v="12"/>
    <n v="48.75"/>
    <n v="585"/>
    <n v="156396.14000000001"/>
    <x v="26"/>
  </r>
  <r>
    <m/>
    <x v="278"/>
    <s v="Invoice"/>
    <s v="89989"/>
    <s v="BUILDERS WAREHOUSE:WONDER PARK"/>
    <s v="COLOUR PERENNIAL 17CM"/>
    <n v="10"/>
    <n v="48.75"/>
    <n v="487.5"/>
    <n v="156883.64000000001"/>
    <x v="26"/>
  </r>
  <r>
    <m/>
    <x v="278"/>
    <s v="Invoice"/>
    <s v="89991"/>
    <s v="BUILDERS WAREHOUSE:CHERRY LANE"/>
    <s v="COLOUR PERENNIAL 17CM"/>
    <n v="10"/>
    <n v="48.75"/>
    <n v="487.5"/>
    <n v="157371.14000000001"/>
    <x v="26"/>
  </r>
  <r>
    <m/>
    <x v="291"/>
    <s v="Invoice"/>
    <s v="90004"/>
    <s v="BUILDERS WAREHOUSE:KLERKSDORP"/>
    <s v="COLOUR PERENNIAL 17CM"/>
    <n v="20"/>
    <n v="48.75"/>
    <n v="975"/>
    <n v="158346.14000000001"/>
    <x v="26"/>
  </r>
  <r>
    <m/>
    <x v="10"/>
    <s v="Invoice"/>
    <s v="90016"/>
    <s v="BUILDERS WAREHOUSE:BEDFORDVIEW"/>
    <s v="COLOUR PERENNIAL 17CM"/>
    <n v="12"/>
    <n v="48.75"/>
    <n v="585"/>
    <n v="158931.14000000001"/>
    <x v="26"/>
  </r>
  <r>
    <m/>
    <x v="10"/>
    <s v="Invoice"/>
    <s v="90027"/>
    <s v="LITTLE AUSTRIA"/>
    <s v="COLOUR PERENNIAL 17CM"/>
    <n v="11"/>
    <n v="33.950000000000003"/>
    <n v="373.45"/>
    <n v="159304.59000000003"/>
    <x v="26"/>
  </r>
  <r>
    <m/>
    <x v="11"/>
    <s v="Invoice"/>
    <s v="90032"/>
    <s v="BUILDERS WAREHOUSE:BOKSBURG (NEW)"/>
    <s v="COLOUR PERENNIAL 17CM"/>
    <n v="10"/>
    <n v="48.75"/>
    <n v="487.5"/>
    <n v="159792.09000000003"/>
    <x v="26"/>
  </r>
  <r>
    <m/>
    <x v="11"/>
    <s v="Invoice"/>
    <s v="90035"/>
    <s v="BUILDERS WAREHOUSE:MIDDELBURG"/>
    <s v="COLOUR PERENNIAL 17CM"/>
    <n v="5"/>
    <n v="48.75"/>
    <n v="243.75"/>
    <n v="160035.84000000003"/>
    <x v="26"/>
  </r>
  <r>
    <m/>
    <x v="11"/>
    <s v="Invoice"/>
    <s v="90043"/>
    <s v="BUILDERS WAREHOUSE:BLOEMFONTEIN"/>
    <s v="COLOUR PERENNIAL 17CM"/>
    <n v="50"/>
    <n v="48.75"/>
    <n v="2437.5"/>
    <n v="162473.34000000003"/>
    <x v="26"/>
  </r>
  <r>
    <m/>
    <x v="11"/>
    <s v="Invoice"/>
    <s v="90068"/>
    <s v="PRETTY GARDENS"/>
    <s v="COLOUR PERENNIAL 17CM"/>
    <n v="20"/>
    <n v="47.99"/>
    <n v="959.8"/>
    <n v="163433.14000000001"/>
    <x v="26"/>
  </r>
  <r>
    <m/>
    <x v="208"/>
    <s v="Invoice"/>
    <s v="90163"/>
    <s v="BUILDERS WAREHOUSE:KLERKSDORP"/>
    <s v="COLOUR PERENNIAL 17CM"/>
    <n v="10"/>
    <n v="48.75"/>
    <n v="487.5"/>
    <n v="163920.64000000001"/>
    <x v="26"/>
  </r>
  <r>
    <m/>
    <x v="61"/>
    <s v="Invoice"/>
    <s v="90205"/>
    <s v="BUILDERS WAREHOUSE:GEZINA NEW"/>
    <s v="COLOUR PERENNIAL 17CM"/>
    <n v="5"/>
    <n v="48.75"/>
    <n v="243.75"/>
    <n v="164164.39000000001"/>
    <x v="26"/>
  </r>
  <r>
    <m/>
    <x v="62"/>
    <s v="Invoice"/>
    <s v="90235"/>
    <s v="CRISANRA KWEKERY"/>
    <s v="CHILLI POT 19CM"/>
    <n v="4"/>
    <n v="47.99"/>
    <n v="191.96"/>
    <n v="164356.35"/>
    <x v="24"/>
  </r>
  <r>
    <m/>
    <x v="38"/>
    <s v="Invoice"/>
    <s v="90240"/>
    <s v="BUILDERS WAREHOUSE:CEDAR SQUARE"/>
    <s v="COLOUR PERENNIAL 17CM"/>
    <n v="6"/>
    <n v="48.75"/>
    <n v="292.5"/>
    <n v="164648.85"/>
    <x v="26"/>
  </r>
  <r>
    <m/>
    <x v="38"/>
    <s v="Invoice"/>
    <s v="90242"/>
    <s v="BUILDERS WAREHOUSE:RIVONIA"/>
    <s v="COLOUR PERENNIAL 17CM"/>
    <n v="10"/>
    <n v="48.75"/>
    <n v="487.5"/>
    <n v="165136.35"/>
    <x v="26"/>
  </r>
  <r>
    <m/>
    <x v="38"/>
    <s v="Invoice"/>
    <s v="90243"/>
    <s v="BUILDERS WAREHOUSE:EDENVALE"/>
    <s v="COLOUR PERENNIAL 17CM"/>
    <n v="20"/>
    <n v="48.75"/>
    <n v="975"/>
    <n v="166111.35"/>
    <x v="26"/>
  </r>
  <r>
    <m/>
    <x v="38"/>
    <s v="Invoice"/>
    <s v="90244"/>
    <s v="BUILDERS WAREHOUSE:FOURWAYS"/>
    <s v="COLOUR PERENNIAL 17CM"/>
    <n v="6"/>
    <n v="48.75"/>
    <n v="292.5"/>
    <n v="166403.85"/>
    <x v="26"/>
  </r>
  <r>
    <m/>
    <x v="38"/>
    <s v="Invoice"/>
    <s v="90256"/>
    <s v="BUILDERS WAREHOUSE:BLOEMFONTEIN"/>
    <s v="COLOUR PERENNIAL 17CM"/>
    <n v="10"/>
    <n v="48.75"/>
    <n v="487.5"/>
    <n v="166891.35"/>
    <x v="26"/>
  </r>
  <r>
    <m/>
    <x v="270"/>
    <s v="Invoice"/>
    <s v="90251"/>
    <s v="BUILDERS WAREHOUSE:WOODLANDS"/>
    <s v="COLOUR PERENNIAL 17CM"/>
    <n v="12"/>
    <n v="48.75"/>
    <n v="585"/>
    <n v="167476.35"/>
    <x v="26"/>
  </r>
  <r>
    <m/>
    <x v="63"/>
    <s v="Invoice"/>
    <s v="90258"/>
    <s v="BUILDERS WAREHOUSE:BRYANSTON"/>
    <s v="COLOUR PERENNIAL 17CM"/>
    <n v="6"/>
    <n v="48.75"/>
    <n v="292.5"/>
    <n v="167768.85"/>
    <x v="26"/>
  </r>
  <r>
    <m/>
    <x v="63"/>
    <s v="Invoice"/>
    <s v="90259"/>
    <s v="BUILDERS WAREHOUSE:RIVONIA"/>
    <s v="COLOUR PERENNIAL 17CM"/>
    <n v="10"/>
    <n v="48.75"/>
    <n v="487.5"/>
    <n v="168256.35"/>
    <x v="26"/>
  </r>
  <r>
    <m/>
    <x v="63"/>
    <s v="Invoice"/>
    <s v="90262"/>
    <s v="BUILDERS WAREHOUSE:ERASMUS PARK"/>
    <s v="COLOUR PERENNIAL 17CM"/>
    <n v="20"/>
    <n v="48.75"/>
    <n v="975"/>
    <n v="169231.35"/>
    <x v="26"/>
  </r>
  <r>
    <m/>
    <x v="64"/>
    <s v="Invoice"/>
    <s v="90285"/>
    <s v="BUILDERS WAREHOUSE:CRAIGHALL PARK"/>
    <s v="COLOUR PERENNIAL 17CM"/>
    <n v="4"/>
    <n v="48.75"/>
    <n v="195"/>
    <n v="169426.35"/>
    <x v="26"/>
  </r>
  <r>
    <m/>
    <x v="76"/>
    <s v="Invoice"/>
    <s v="90289"/>
    <s v="BUILDERS WAREHOUSE:ROBINDALE"/>
    <s v="COLOUR PERENNIAL 17CM"/>
    <n v="15"/>
    <n v="48.75"/>
    <n v="731.25"/>
    <n v="170157.6"/>
    <x v="26"/>
  </r>
  <r>
    <m/>
    <x v="53"/>
    <s v="Invoice"/>
    <s v="90303"/>
    <s v="BUILDERS WAREHOUSE:NEWMARKET"/>
    <s v="COLOUR PERENNIAL 17CM"/>
    <n v="10"/>
    <n v="48.75"/>
    <n v="487.5"/>
    <n v="170645.1"/>
    <x v="26"/>
  </r>
  <r>
    <m/>
    <x v="65"/>
    <s v="Invoice"/>
    <s v="90324"/>
    <s v="BUILDERS WAREHOUSE:RUSTENBURG"/>
    <s v="COLOUR PERENNIAL 17CM"/>
    <n v="15"/>
    <n v="48.75"/>
    <n v="731.25"/>
    <n v="171376.35"/>
    <x v="26"/>
  </r>
  <r>
    <m/>
    <x v="66"/>
    <s v="Invoice"/>
    <s v="90359"/>
    <s v="FLORICULTURE WHOLESALE GROWERS"/>
    <s v="CHILLY REAPER 19CM"/>
    <n v="10"/>
    <n v="47.99"/>
    <n v="479.9"/>
    <n v="171856.25"/>
    <x v="24"/>
  </r>
  <r>
    <m/>
    <x v="98"/>
    <s v="Invoice"/>
    <s v="90381"/>
    <s v="BUILDERS WAREHOUSE:NEWMARKET"/>
    <s v="COLOUR PERENNIAL 17CM"/>
    <n v="16"/>
    <n v="48.75"/>
    <n v="780"/>
    <n v="172636.25"/>
    <x v="26"/>
  </r>
  <r>
    <m/>
    <x v="39"/>
    <s v="Invoice"/>
    <s v="90459"/>
    <s v="BUILDERS WAREHOUSE:BLOEMFONTEIN"/>
    <s v="COLOUR PERENNIAL 17CM"/>
    <n v="3"/>
    <n v="48.75"/>
    <n v="146.25"/>
    <n v="172782.5"/>
    <x v="26"/>
  </r>
  <r>
    <m/>
    <x v="75"/>
    <s v="Invoice"/>
    <s v="90589"/>
    <s v="BUILDERS WAREHOUSE:RUSTENBURG"/>
    <s v="COLOUR PERENNIAL 17CM"/>
    <n v="16"/>
    <n v="48.75"/>
    <n v="780"/>
    <n v="173562.5"/>
    <x v="26"/>
  </r>
  <r>
    <s v="Total for COLOUR PERENNIAL 17CM"/>
    <x v="0"/>
    <m/>
    <m/>
    <m/>
    <m/>
    <n v="3604"/>
    <m/>
    <n v="173562.5"/>
    <m/>
    <x v="0"/>
  </r>
  <r>
    <s v="DIANTHUS 17CM"/>
    <x v="0"/>
    <m/>
    <m/>
    <m/>
    <m/>
    <m/>
    <m/>
    <m/>
    <m/>
    <x v="0"/>
  </r>
  <r>
    <m/>
    <x v="16"/>
    <s v="Invoice"/>
    <s v="86305"/>
    <s v="AGRI 2 MARKET"/>
    <s v="DIANTHUS 17CM"/>
    <n v="50"/>
    <n v="24.75"/>
    <n v="1237.5"/>
    <n v="1237.5"/>
    <x v="13"/>
  </r>
  <r>
    <m/>
    <x v="159"/>
    <s v="Invoice"/>
    <s v="87767"/>
    <s v="AGRI 2 MARKET"/>
    <s v="DIANTHUS 17CM"/>
    <n v="80"/>
    <n v="24.75"/>
    <n v="1980"/>
    <n v="3217.5"/>
    <x v="13"/>
  </r>
  <r>
    <m/>
    <x v="159"/>
    <s v="Invoice"/>
    <s v="87768"/>
    <s v="AGRI 2 MARKET"/>
    <s v="DIANTHUS 17CM"/>
    <n v="100"/>
    <n v="24.75"/>
    <n v="2475"/>
    <n v="5692.5"/>
    <x v="13"/>
  </r>
  <r>
    <m/>
    <x v="179"/>
    <s v="Invoice"/>
    <s v="88221"/>
    <s v="AGRI 2 MARKET"/>
    <s v="DIANTHUS 17CM"/>
    <n v="30"/>
    <n v="42"/>
    <n v="1260"/>
    <n v="6952.5"/>
    <x v="13"/>
  </r>
  <r>
    <s v="Total for DIANTHUS 17CM"/>
    <x v="0"/>
    <m/>
    <m/>
    <m/>
    <m/>
    <n v="260"/>
    <m/>
    <n v="6952.5"/>
    <m/>
    <x v="0"/>
  </r>
  <r>
    <s v="ASPARAGUS GREEN 17CM"/>
    <x v="0"/>
    <m/>
    <m/>
    <m/>
    <m/>
    <m/>
    <m/>
    <m/>
    <m/>
    <x v="0"/>
  </r>
  <r>
    <m/>
    <x v="26"/>
    <s v="Invoice"/>
    <s v="87254"/>
    <s v="STODELS NURSERIES:BRYANSTON"/>
    <s v="26904306 - PERENNIAL ASPARAGUS GREEN 17CM"/>
    <n v="5"/>
    <n v="32.200000000000003"/>
    <n v="161"/>
    <n v="161"/>
    <x v="23"/>
  </r>
  <r>
    <s v="Total for ASPARAGUS GREEN 17CM"/>
    <x v="0"/>
    <m/>
    <m/>
    <m/>
    <m/>
    <n v="5"/>
    <m/>
    <n v="161"/>
    <m/>
    <x v="0"/>
  </r>
  <r>
    <s v="LAVENDER DENTATA ROYAL CROWN BLUE 17CM"/>
    <x v="0"/>
    <m/>
    <m/>
    <m/>
    <m/>
    <m/>
    <m/>
    <m/>
    <m/>
    <x v="0"/>
  </r>
  <r>
    <m/>
    <x v="26"/>
    <s v="Invoice"/>
    <s v="87254"/>
    <s v="STODELS NURSERIES:BRYANSTON"/>
    <s v="26378084 - PERENNIAL LAVENDER DENTATA ROYAL CROWN BLUE 17CM"/>
    <n v="30"/>
    <n v="32.200000000000003"/>
    <n v="966"/>
    <n v="966"/>
    <x v="13"/>
  </r>
  <r>
    <m/>
    <x v="245"/>
    <s v="Invoice"/>
    <s v="87321"/>
    <s v="STODELS NURSERIES:BRYANSTON"/>
    <s v="26378084 - PERENNIAL LAVENDER DENTATA ROYAL CROWN BLUE 17CM"/>
    <n v="12"/>
    <n v="32.200000000000003"/>
    <n v="386.4"/>
    <n v="1352.4"/>
    <x v="13"/>
  </r>
  <r>
    <s v="Total for LAVENDER DENTATA ROYAL CROWN BLUE 17CM"/>
    <x v="0"/>
    <m/>
    <m/>
    <m/>
    <m/>
    <n v="42"/>
    <m/>
    <n v="1352.4"/>
    <m/>
    <x v="0"/>
  </r>
  <r>
    <s v="LEMON GRASS CYMBOPOGON CITRATUS 17CM"/>
    <x v="0"/>
    <m/>
    <m/>
    <m/>
    <m/>
    <m/>
    <m/>
    <m/>
    <m/>
    <x v="0"/>
  </r>
  <r>
    <m/>
    <x v="18"/>
    <s v="Invoice"/>
    <s v="86414"/>
    <s v="SECUNDA NURSERY"/>
    <s v="26406466 - ANNUALLEMON GRASS CYMBOPOGON CITRATUS 17CM"/>
    <n v="5"/>
    <n v="31.8"/>
    <n v="159"/>
    <n v="159"/>
    <x v="23"/>
  </r>
  <r>
    <s v="Total for LEMON GRASS CYMBOPOGON CITRATUS 17CM"/>
    <x v="0"/>
    <m/>
    <m/>
    <m/>
    <m/>
    <n v="5"/>
    <m/>
    <n v="159"/>
    <m/>
    <x v="0"/>
  </r>
  <r>
    <s v="PLANT TO PLATE 17CM"/>
    <x v="0"/>
    <m/>
    <m/>
    <m/>
    <m/>
    <m/>
    <m/>
    <m/>
    <m/>
    <x v="0"/>
  </r>
  <r>
    <m/>
    <x v="279"/>
    <s v="Invoice"/>
    <s v="86029"/>
    <s v="BUILDERS WAREHOUSE:GEZINA NEW"/>
    <s v="PLANT TO PLATE 17CM"/>
    <n v="15"/>
    <n v="33.99"/>
    <n v="509.85"/>
    <n v="509.85"/>
    <x v="23"/>
  </r>
  <r>
    <m/>
    <x v="279"/>
    <s v="Invoice"/>
    <s v="86051"/>
    <s v="GARDENSHOP PARKTOWN"/>
    <s v="PLANT TO PLATE 17CM"/>
    <n v="10"/>
    <n v="47.99"/>
    <n v="479.9"/>
    <n v="989.75"/>
    <x v="23"/>
  </r>
  <r>
    <m/>
    <x v="279"/>
    <s v="Invoice"/>
    <s v="86052"/>
    <s v="BUILDERS WAREHOUSE:SOUTHGATE"/>
    <s v="PLANT TO PLATE 17CM"/>
    <n v="10"/>
    <n v="33.99"/>
    <n v="339.9"/>
    <n v="1329.65"/>
    <x v="23"/>
  </r>
  <r>
    <m/>
    <x v="224"/>
    <s v="Invoice"/>
    <s v="86059"/>
    <s v="BUILDERS WAREHOUSE:SUNWARD PARK"/>
    <s v="PLANT TO PLATE 17CM"/>
    <n v="30"/>
    <n v="33.99"/>
    <n v="1019.7"/>
    <n v="2349.3500000000004"/>
    <x v="23"/>
  </r>
  <r>
    <m/>
    <x v="224"/>
    <s v="Invoice"/>
    <s v="86065"/>
    <s v="BUILDERS WAREHOUSE:STRUBENS VALLEY"/>
    <s v="PLANT TO PLATE 17CM"/>
    <n v="15"/>
    <n v="33.99"/>
    <n v="509.85"/>
    <n v="2859.2000000000003"/>
    <x v="23"/>
  </r>
  <r>
    <m/>
    <x v="224"/>
    <s v="Invoice"/>
    <s v="86068"/>
    <s v="THYME SQUARE"/>
    <s v="PLANT TO PLATE 17CM"/>
    <n v="28"/>
    <n v="27.65"/>
    <n v="774.2"/>
    <n v="3633.4000000000005"/>
    <x v="23"/>
  </r>
  <r>
    <m/>
    <x v="224"/>
    <s v="Invoice"/>
    <s v="86074"/>
    <s v="BUILDERS WAREHOUSE:SECUNDA"/>
    <s v="PLANT TO PLATE 17CM"/>
    <n v="15"/>
    <n v="33.99"/>
    <n v="509.85"/>
    <n v="4143.2500000000009"/>
    <x v="23"/>
  </r>
  <r>
    <m/>
    <x v="280"/>
    <s v="Invoice"/>
    <s v="86077"/>
    <s v="BUILDERS WAREHOUSE:ERASMUS PARK"/>
    <s v="PLANT TO PLATE 17CM"/>
    <n v="20"/>
    <n v="33.99"/>
    <n v="679.8"/>
    <n v="4823.0500000000011"/>
    <x v="23"/>
  </r>
  <r>
    <m/>
    <x v="280"/>
    <s v="Invoice"/>
    <s v="86078"/>
    <s v="BUILDERS WAREHOUSE:FOURWAYS"/>
    <s v="PLANT TO PLATE 17CM"/>
    <n v="10"/>
    <n v="33.99"/>
    <n v="339.9"/>
    <n v="5162.9500000000007"/>
    <x v="23"/>
  </r>
  <r>
    <m/>
    <x v="280"/>
    <s v="Invoice"/>
    <s v="86079"/>
    <s v="FH CHAMBERLAIN TRADING (PTY) LTD:KYALAMI"/>
    <s v="PLANT TO PLATE 17CM"/>
    <n v="20"/>
    <n v="31.45"/>
    <n v="629"/>
    <n v="5791.9500000000007"/>
    <x v="23"/>
  </r>
  <r>
    <m/>
    <x v="280"/>
    <s v="Invoice"/>
    <s v="86080"/>
    <s v="BUILDERS WAREHOUSE:ZAMBEZI"/>
    <s v="PLANT TO PLATE 17CM"/>
    <n v="30"/>
    <n v="33.99"/>
    <n v="1019.7"/>
    <n v="6811.6500000000005"/>
    <x v="23"/>
  </r>
  <r>
    <m/>
    <x v="280"/>
    <s v="Invoice"/>
    <s v="86083"/>
    <s v="BUILDERS WAREHOUSE:RIVONIA"/>
    <s v="PLANT TO PLATE 17CM"/>
    <n v="30"/>
    <n v="33.99"/>
    <n v="1019.7"/>
    <n v="7831.35"/>
    <x v="23"/>
  </r>
  <r>
    <m/>
    <x v="280"/>
    <s v="Invoice"/>
    <s v="86085"/>
    <s v="BUILDERS WAREHOUSE:CENTURION"/>
    <s v="PLANT TO PLATE 17CM"/>
    <n v="30"/>
    <n v="33.99"/>
    <n v="1019.7"/>
    <n v="8851.0500000000011"/>
    <x v="23"/>
  </r>
  <r>
    <m/>
    <x v="280"/>
    <s v="Invoice"/>
    <s v="86087"/>
    <s v="BUILDERS WAREHOUSE:SILVERLAKES"/>
    <s v="PLANT TO PLATE 17CM"/>
    <n v="15"/>
    <n v="33.99"/>
    <n v="509.85"/>
    <n v="9360.9000000000015"/>
    <x v="23"/>
  </r>
  <r>
    <m/>
    <x v="280"/>
    <s v="Invoice"/>
    <s v="86088"/>
    <s v="BUILDERS WAREHOUSE:GLEN EAGLES"/>
    <s v="PLANT TO PLATE 17CM"/>
    <n v="20"/>
    <n v="33.99"/>
    <n v="679.8"/>
    <n v="10040.700000000001"/>
    <x v="23"/>
  </r>
  <r>
    <m/>
    <x v="280"/>
    <s v="Invoice"/>
    <s v="86089"/>
    <s v="BUILDERS WAREHOUSE:LYNNWOOD"/>
    <s v="PLANT TO PLATE 17CM"/>
    <n v="23"/>
    <n v="33.99"/>
    <n v="781.77"/>
    <n v="10822.470000000001"/>
    <x v="23"/>
  </r>
  <r>
    <m/>
    <x v="280"/>
    <s v="Invoice"/>
    <s v="86090"/>
    <s v="CENTRAL NURSERY DEPOT"/>
    <s v="PLANT TO PLATE 17CM"/>
    <n v="30"/>
    <n v="32.200000000000003"/>
    <n v="966"/>
    <n v="11788.470000000001"/>
    <x v="23"/>
  </r>
  <r>
    <m/>
    <x v="280"/>
    <s v="Invoice"/>
    <s v="86096"/>
    <s v="BUILDERS WAREHOUSE:BRYANSTON"/>
    <s v="PLANT TO PLATE 17CM"/>
    <n v="10"/>
    <n v="33.99"/>
    <n v="339.9"/>
    <n v="12128.37"/>
    <x v="23"/>
  </r>
  <r>
    <m/>
    <x v="225"/>
    <s v="Invoice"/>
    <s v="86093"/>
    <s v="ECKARDS GARDEN PAVILION"/>
    <s v="PLANT TO PLATE 17CM"/>
    <n v="25"/>
    <n v="32.200000000000003"/>
    <n v="805"/>
    <n v="12933.37"/>
    <x v="23"/>
  </r>
  <r>
    <m/>
    <x v="225"/>
    <s v="Invoice"/>
    <s v="86113"/>
    <s v="BUILDERS WAREHOUSE:CRAIGHALL PARK"/>
    <s v="PLANT TO PLATE 17CM"/>
    <n v="20"/>
    <n v="33.99"/>
    <n v="679.8"/>
    <n v="13613.17"/>
    <x v="23"/>
  </r>
  <r>
    <m/>
    <x v="225"/>
    <s v="Invoice"/>
    <s v="86114"/>
    <s v="BUILDERS WAREHOUSE:WONDERBOOM"/>
    <s v="PLANT TO PLATE 17CM"/>
    <n v="5"/>
    <n v="33.99"/>
    <n v="169.95"/>
    <n v="13783.12"/>
    <x v="23"/>
  </r>
  <r>
    <m/>
    <x v="45"/>
    <s v="Invoice"/>
    <s v="86127"/>
    <s v="BUILDERS WAREHOUSE:KEMPTON PARK"/>
    <s v="PLANT TO PLATE 17CM"/>
    <n v="40"/>
    <n v="33.99"/>
    <n v="1359.6"/>
    <n v="15142.720000000001"/>
    <x v="23"/>
  </r>
  <r>
    <m/>
    <x v="45"/>
    <s v="Invoice"/>
    <s v="86128"/>
    <s v="BUILDERS WAREHOUSE:BEDFORDVIEW"/>
    <s v="PLANT TO PLATE 17CM"/>
    <n v="30"/>
    <n v="33.99"/>
    <n v="1019.7"/>
    <n v="16162.420000000002"/>
    <x v="23"/>
  </r>
  <r>
    <m/>
    <x v="45"/>
    <s v="Invoice"/>
    <s v="86130"/>
    <s v="FH CHAMBERLAIN TRADING (PTY) LTD:RIVIERA"/>
    <s v="PLANT TO PLATE 17CM"/>
    <n v="20"/>
    <n v="31.45"/>
    <n v="629"/>
    <n v="16791.420000000002"/>
    <x v="23"/>
  </r>
  <r>
    <m/>
    <x v="45"/>
    <s v="Invoice"/>
    <s v="86132"/>
    <s v="LITTLE AUSTRIA"/>
    <s v="PLANT TO PLATE 17CM"/>
    <n v="6"/>
    <n v="32.200000000000003"/>
    <n v="193.2"/>
    <n v="16984.620000000003"/>
    <x v="23"/>
  </r>
  <r>
    <m/>
    <x v="45"/>
    <s v="Invoice"/>
    <s v="86133"/>
    <s v="RIVERSIDE MICA"/>
    <s v="PLANT TO PLATE 17CM"/>
    <n v="2"/>
    <n v="33.200000000000003"/>
    <n v="66.400000000000006"/>
    <n v="17051.020000000004"/>
    <x v="23"/>
  </r>
  <r>
    <m/>
    <x v="209"/>
    <s v="Invoice"/>
    <s v="86139"/>
    <s v="BUILDERS WAREHOUSE:CARNIVAL MALL"/>
    <s v="PLANT TO PLATE 17CM"/>
    <n v="30"/>
    <n v="33.99"/>
    <n v="1019.7"/>
    <n v="18070.720000000005"/>
    <x v="23"/>
  </r>
  <r>
    <m/>
    <x v="209"/>
    <s v="Invoice"/>
    <s v="86142"/>
    <s v="BUILDERS WAREHOUSE:BOKSBURG (NEW)"/>
    <s v="PLANT TO PLATE 17CM"/>
    <n v="20"/>
    <n v="33.99"/>
    <n v="679.8"/>
    <n v="18750.520000000004"/>
    <x v="23"/>
  </r>
  <r>
    <m/>
    <x v="209"/>
    <s v="Invoice"/>
    <s v="86143"/>
    <s v="BUILDERS WAREHOUSE:MAFIKENG"/>
    <s v="PLANT TO PLATE 17CM"/>
    <n v="50"/>
    <n v="33.99"/>
    <n v="1699.5"/>
    <n v="20450.020000000004"/>
    <x v="23"/>
  </r>
  <r>
    <m/>
    <x v="209"/>
    <s v="Invoice"/>
    <s v="86144"/>
    <s v="BUILDERS WAREHOUSE:NEWMARKET"/>
    <s v="PLANT TO PLATE 17CM"/>
    <n v="60"/>
    <n v="33.99"/>
    <n v="2039.4"/>
    <n v="22489.420000000006"/>
    <x v="23"/>
  </r>
  <r>
    <m/>
    <x v="209"/>
    <s v="Invoice"/>
    <s v="86145"/>
    <s v="BUILDERS WAREHOUSE:RIVONIA"/>
    <s v="PLANT TO PLATE 17CM"/>
    <n v="15"/>
    <n v="33.99"/>
    <n v="509.85"/>
    <n v="22999.270000000004"/>
    <x v="23"/>
  </r>
  <r>
    <m/>
    <x v="209"/>
    <s v="Invoice"/>
    <s v="86148"/>
    <s v="LIFESTYLE HOME GARDEN"/>
    <s v="PLANT TO PLATE 17CM"/>
    <n v="60"/>
    <n v="30.5"/>
    <n v="1830"/>
    <n v="24829.270000000004"/>
    <x v="23"/>
  </r>
  <r>
    <m/>
    <x v="209"/>
    <s v="Invoice"/>
    <s v="86150"/>
    <s v="BUILDERS WAREHOUSE:NORTHMEAD"/>
    <s v="PLANT TO PLATE 17CM"/>
    <n v="5"/>
    <n v="33.99"/>
    <n v="169.95"/>
    <n v="24999.220000000005"/>
    <x v="23"/>
  </r>
  <r>
    <m/>
    <x v="209"/>
    <s v="Invoice"/>
    <s v="86151"/>
    <s v="BUILDERS WAREHOUSE:EDENVALE"/>
    <s v="PLANT TO PLATE 17CM"/>
    <n v="20"/>
    <n v="33.99"/>
    <n v="679.8"/>
    <n v="25679.020000000004"/>
    <x v="23"/>
  </r>
  <r>
    <m/>
    <x v="209"/>
    <s v="Invoice"/>
    <s v="86155"/>
    <s v="BUILDERS WAREHOUSE:NEWCASTLE"/>
    <s v="PLANT TO PLATE 17CM"/>
    <n v="70"/>
    <n v="33.99"/>
    <n v="2379.3000000000002"/>
    <n v="28058.320000000003"/>
    <x v="23"/>
  </r>
  <r>
    <m/>
    <x v="1"/>
    <s v="Invoice"/>
    <s v="86156"/>
    <s v="BUILDERS WAREHOUSE:RUSTENBURG"/>
    <s v="PLANT TO PLATE 17CM"/>
    <n v="60"/>
    <n v="33.99"/>
    <n v="2039.4"/>
    <n v="30097.720000000005"/>
    <x v="23"/>
  </r>
  <r>
    <m/>
    <x v="13"/>
    <s v="Invoice"/>
    <s v="86158"/>
    <s v="BUILDERS WAREHOUSE:WOODLANDS"/>
    <s v="PLANT TO PLATE 17CM"/>
    <n v="20"/>
    <n v="33.99"/>
    <n v="679.8"/>
    <n v="30777.520000000004"/>
    <x v="23"/>
  </r>
  <r>
    <m/>
    <x v="13"/>
    <s v="Invoice"/>
    <s v="86161"/>
    <s v="BUILDERS WAREHOUSE:ERASMUS PARK"/>
    <s v="PLANT TO PLATE 17CM"/>
    <n v="20"/>
    <n v="33.99"/>
    <n v="679.8"/>
    <n v="31457.320000000003"/>
    <x v="23"/>
  </r>
  <r>
    <m/>
    <x v="13"/>
    <s v="Invoice"/>
    <s v="86162"/>
    <s v="BUILDERS WAREHOUSE:LYNNWOOD"/>
    <s v="PLANT TO PLATE 17CM"/>
    <n v="25"/>
    <n v="33.99"/>
    <n v="849.75"/>
    <n v="32307.070000000003"/>
    <x v="23"/>
  </r>
  <r>
    <m/>
    <x v="13"/>
    <s v="Invoice"/>
    <s v="86163"/>
    <s v="BUILDERS WAREHOUSE:GLEN EAGLES"/>
    <s v="PLANT TO PLATE 17CM"/>
    <n v="15"/>
    <n v="33.99"/>
    <n v="509.85"/>
    <n v="32816.920000000006"/>
    <x v="23"/>
  </r>
  <r>
    <m/>
    <x v="13"/>
    <s v="Invoice"/>
    <s v="86165"/>
    <s v="FH CHAMBERLAIN TRADING (PTY) LTD:KYALAMI"/>
    <s v="PLANT TO PLATE 17CM"/>
    <n v="10"/>
    <n v="31.45"/>
    <n v="314.5"/>
    <n v="33131.420000000006"/>
    <x v="23"/>
  </r>
  <r>
    <m/>
    <x v="13"/>
    <s v="Invoice"/>
    <s v="86167"/>
    <s v="BUILDERS WAREHOUSE:GEZINA NEW"/>
    <s v="PLANT TO PLATE 17CM"/>
    <n v="15"/>
    <n v="33.99"/>
    <n v="509.85"/>
    <n v="33641.270000000004"/>
    <x v="23"/>
  </r>
  <r>
    <m/>
    <x v="13"/>
    <s v="Invoice"/>
    <s v="86168"/>
    <s v="BUILDERS WAREHOUSE:CENTURION"/>
    <s v="PLANT TO PLATE 17CM"/>
    <n v="30"/>
    <n v="33.99"/>
    <n v="1019.7"/>
    <n v="34660.97"/>
    <x v="23"/>
  </r>
  <r>
    <m/>
    <x v="13"/>
    <s v="Invoice"/>
    <s v="86169"/>
    <s v="BUILDERS WAREHOUSE:RIVONIA"/>
    <s v="PLANT TO PLATE 17CM"/>
    <n v="15"/>
    <n v="33.99"/>
    <n v="509.85"/>
    <n v="35170.82"/>
    <x v="23"/>
  </r>
  <r>
    <m/>
    <x v="13"/>
    <s v="Invoice"/>
    <s v="86173"/>
    <s v="BUILDERS WAREHOUSE:RASLOUW"/>
    <s v="PLANT TO PLATE 17CM"/>
    <n v="20"/>
    <n v="33.99"/>
    <n v="679.8"/>
    <n v="35850.620000000003"/>
    <x v="23"/>
  </r>
  <r>
    <m/>
    <x v="13"/>
    <s v="Invoice"/>
    <s v="86179"/>
    <s v="ECKARDS GARDEN PAVILION"/>
    <s v="PLANT TO PLATE 17CM"/>
    <n v="39"/>
    <n v="32.200000000000003"/>
    <n v="1255.8"/>
    <n v="37106.420000000006"/>
    <x v="23"/>
  </r>
  <r>
    <m/>
    <x v="13"/>
    <s v="Invoice"/>
    <s v="86198"/>
    <s v="BUILDERS WAREHOUSE:MIDDELBURG"/>
    <s v="PLANT TO PLATE 17CM"/>
    <n v="15"/>
    <n v="33.99"/>
    <n v="509.85"/>
    <n v="37616.270000000004"/>
    <x v="23"/>
  </r>
  <r>
    <m/>
    <x v="296"/>
    <s v="Invoice"/>
    <s v="86192"/>
    <s v="FH CHAMBERLAIN TRADING (PTY) LTD:CENTURION"/>
    <s v="CHILLI 17CM"/>
    <n v="30"/>
    <n v="31.45"/>
    <n v="943.5"/>
    <n v="38559.770000000004"/>
    <x v="23"/>
  </r>
  <r>
    <m/>
    <x v="296"/>
    <s v="Invoice"/>
    <s v="86193"/>
    <s v="BUILDERS WAREHOUSE:HARTEBEESPOORT"/>
    <s v="PLANT TO PLATE 17CM"/>
    <n v="20"/>
    <n v="33.99"/>
    <n v="679.8"/>
    <n v="39239.570000000007"/>
    <x v="23"/>
  </r>
  <r>
    <m/>
    <x v="296"/>
    <s v="Invoice"/>
    <s v="86196"/>
    <s v="MONTROSE NURSERY"/>
    <s v="PLANT TO PLATE 17CM"/>
    <n v="3"/>
    <n v="32.200000000000003"/>
    <n v="96.6"/>
    <n v="39336.170000000006"/>
    <x v="23"/>
  </r>
  <r>
    <m/>
    <x v="297"/>
    <s v="Invoice"/>
    <s v="86203"/>
    <s v="BUILDERS WAREHOUSE:STRUBENS VALLEY"/>
    <s v="PLANT TO PLATE 17CM"/>
    <n v="25"/>
    <n v="33.99"/>
    <n v="849.75"/>
    <n v="40185.920000000006"/>
    <x v="23"/>
  </r>
  <r>
    <m/>
    <x v="14"/>
    <s v="Invoice"/>
    <s v="86212"/>
    <s v="PRETTY GARDENS"/>
    <s v="PLANT TO PLATE 17CM CATNIP"/>
    <n v="5"/>
    <n v="32.200000000000003"/>
    <n v="161"/>
    <n v="40346.920000000006"/>
    <x v="23"/>
  </r>
  <r>
    <m/>
    <x v="14"/>
    <s v="Invoice"/>
    <s v="86212"/>
    <s v="PRETTY GARDENS"/>
    <s v="CHILLI POT SPECIAL"/>
    <n v="30"/>
    <n v="19.989999999999998"/>
    <n v="599.70000000000005"/>
    <n v="40946.620000000003"/>
    <x v="23"/>
  </r>
  <r>
    <m/>
    <x v="14"/>
    <s v="Invoice"/>
    <s v="86213"/>
    <s v="GREENSIDE KWEKERY"/>
    <s v="TOMATO 17CM SPECIAL"/>
    <n v="10"/>
    <n v="19.989999999999998"/>
    <n v="199.9"/>
    <n v="41146.520000000004"/>
    <x v="23"/>
  </r>
  <r>
    <m/>
    <x v="14"/>
    <s v="Invoice"/>
    <s v="86215"/>
    <s v="BUILDERS WAREHOUSE:NEWMARKET"/>
    <s v="PLANT TO PLATE 17CM"/>
    <n v="20"/>
    <n v="33.99"/>
    <n v="679.8"/>
    <n v="41826.320000000007"/>
    <x v="23"/>
  </r>
  <r>
    <m/>
    <x v="14"/>
    <s v="Invoice"/>
    <s v="86216"/>
    <s v="BUILDERS WAREHOUSE:EDENVALE"/>
    <s v="PLANT TO PLATE 17CM"/>
    <n v="20"/>
    <n v="33.99"/>
    <n v="679.8"/>
    <n v="42506.12000000001"/>
    <x v="23"/>
  </r>
  <r>
    <m/>
    <x v="14"/>
    <s v="Invoice"/>
    <s v="86219"/>
    <s v="THYME SQUARE"/>
    <s v="PLANT TO PLATE 17CM"/>
    <n v="10"/>
    <n v="27.65"/>
    <n v="276.5"/>
    <n v="42782.62000000001"/>
    <x v="23"/>
  </r>
  <r>
    <m/>
    <x v="14"/>
    <s v="Invoice"/>
    <s v="86220"/>
    <s v="BUILDERS WAREHOUSE:RIVONIA"/>
    <s v="PLANT TO PLATE 17CM"/>
    <n v="10"/>
    <n v="33.99"/>
    <n v="339.9"/>
    <n v="43122.520000000011"/>
    <x v="23"/>
  </r>
  <r>
    <m/>
    <x v="14"/>
    <s v="Invoice"/>
    <s v="86231"/>
    <s v="BUILDERS WAREHOUSE:NELSPRUIT"/>
    <s v="PLANT TO PLATE 17CM"/>
    <n v="70"/>
    <n v="33.99"/>
    <n v="2379.3000000000002"/>
    <n v="45501.820000000014"/>
    <x v="23"/>
  </r>
  <r>
    <m/>
    <x v="14"/>
    <s v="Invoice"/>
    <s v="86232"/>
    <s v="BUILDERS WAREHOUSE:BLOEMFONTEIN"/>
    <s v="PLANT TO PLATE 17CM"/>
    <n v="44"/>
    <n v="33.99"/>
    <n v="1495.56"/>
    <n v="46997.380000000012"/>
    <x v="23"/>
  </r>
  <r>
    <m/>
    <x v="226"/>
    <s v="Invoice"/>
    <s v="86236"/>
    <s v="BUILDERS WAREHOUSE:GEZINA NEW"/>
    <s v="PLANT TO PLATE 17CM"/>
    <n v="15"/>
    <n v="33.99"/>
    <n v="509.85"/>
    <n v="47507.23000000001"/>
    <x v="23"/>
  </r>
  <r>
    <m/>
    <x v="226"/>
    <s v="Invoice"/>
    <s v="86239"/>
    <s v="BUILDERS WAREHOUSE:CENTURION"/>
    <s v="PLANT TO PLATE 17CM"/>
    <n v="30"/>
    <n v="33.99"/>
    <n v="1019.7"/>
    <n v="48526.930000000008"/>
    <x v="23"/>
  </r>
  <r>
    <m/>
    <x v="226"/>
    <s v="Invoice"/>
    <s v="86244"/>
    <s v="BUILDERS WAREHOUSE:LYNNWOOD"/>
    <s v="PLANT TO PLATE 17CM"/>
    <n v="10"/>
    <n v="33.99"/>
    <n v="339.9"/>
    <n v="48866.830000000009"/>
    <x v="23"/>
  </r>
  <r>
    <m/>
    <x v="226"/>
    <s v="Invoice"/>
    <s v="86245"/>
    <s v="BUILDERS WAREHOUSE:BRYANSTON"/>
    <s v="PLANT TO PLATE 17CM"/>
    <n v="10"/>
    <n v="33.99"/>
    <n v="339.9"/>
    <n v="49206.73000000001"/>
    <x v="23"/>
  </r>
  <r>
    <m/>
    <x v="226"/>
    <s v="Invoice"/>
    <s v="86248"/>
    <s v="BUILDERS WAREHOUSE:GLEN EAGLES"/>
    <s v="PLANT TO PLATE 17CM"/>
    <n v="10"/>
    <n v="33.99"/>
    <n v="339.9"/>
    <n v="49546.630000000012"/>
    <x v="23"/>
  </r>
  <r>
    <m/>
    <x v="226"/>
    <s v="Invoice"/>
    <s v="86252"/>
    <s v="LIFESTYLE HOME GARDEN"/>
    <s v="PLANT TO PLATE 17CM"/>
    <n v="100"/>
    <n v="30.5"/>
    <n v="3050"/>
    <n v="52596.630000000012"/>
    <x v="23"/>
  </r>
  <r>
    <m/>
    <x v="226"/>
    <s v="Invoice"/>
    <s v="86279"/>
    <s v="BUILDERS WAREHOUSE:BETHLEHEM"/>
    <s v="PLANT TO PLATE 17CM"/>
    <n v="40"/>
    <n v="41.5"/>
    <n v="1660"/>
    <n v="54256.630000000012"/>
    <x v="23"/>
  </r>
  <r>
    <m/>
    <x v="226"/>
    <s v="Invoice"/>
    <s v="86279"/>
    <s v="BUILDERS WAREHOUSE:BETHLEHEM"/>
    <s v="PLANT TO PLATE 17CM"/>
    <n v="50"/>
    <n v="33.99"/>
    <n v="1699.5"/>
    <n v="55956.130000000012"/>
    <x v="23"/>
  </r>
  <r>
    <m/>
    <x v="2"/>
    <s v="Invoice"/>
    <s v="86234"/>
    <s v="GARDENSHOP PARKTOWN"/>
    <s v="CATNIP 17CM"/>
    <n v="20"/>
    <n v="32.200000000000003"/>
    <n v="644"/>
    <n v="56600.130000000012"/>
    <x v="23"/>
  </r>
  <r>
    <m/>
    <x v="2"/>
    <s v="Invoice"/>
    <s v="86241"/>
    <s v="FH CHAMBERLAIN TRADING (PTY) LTD:KYALAMI"/>
    <s v="PLANT TO PLATE 17CM"/>
    <n v="8"/>
    <n v="31.45"/>
    <n v="251.6"/>
    <n v="56851.73000000001"/>
    <x v="23"/>
  </r>
  <r>
    <m/>
    <x v="2"/>
    <s v="Invoice"/>
    <s v="86249"/>
    <s v="CENTRAL NURSERY DEPOT"/>
    <s v="PLANT TO PLATE 17CM"/>
    <n v="40"/>
    <n v="32.200000000000003"/>
    <n v="1288"/>
    <n v="58139.73000000001"/>
    <x v="23"/>
  </r>
  <r>
    <m/>
    <x v="2"/>
    <s v="Invoice"/>
    <s v="86264"/>
    <s v="BUILDERS WAREHOUSE:SOUTHGATE"/>
    <s v="PLANT TO PLATE 17CM"/>
    <n v="20"/>
    <n v="33.99"/>
    <n v="679.8"/>
    <n v="58819.530000000013"/>
    <x v="23"/>
  </r>
  <r>
    <m/>
    <x v="2"/>
    <s v="Invoice"/>
    <s v="86266"/>
    <s v="BUILDERS WAREHOUSE:ZAMBEZI"/>
    <s v="PLANT TO PLATE 17CM"/>
    <n v="30"/>
    <n v="33.99"/>
    <n v="1019.7"/>
    <n v="59839.23000000001"/>
    <x v="23"/>
  </r>
  <r>
    <m/>
    <x v="2"/>
    <s v="Invoice"/>
    <s v="86271"/>
    <s v="BUILDERS WAREHOUSE:CHERRY LANE"/>
    <s v="PLANT TO PLATE 17CM"/>
    <n v="40"/>
    <n v="33.99"/>
    <n v="1359.6"/>
    <n v="61198.830000000009"/>
    <x v="23"/>
  </r>
  <r>
    <m/>
    <x v="2"/>
    <s v="Invoice"/>
    <s v="86272"/>
    <s v="BUILDERS WAREHOUSE:KLERKSDORP"/>
    <s v="PLANT TO PLATE 17CM"/>
    <n v="20"/>
    <n v="33.99"/>
    <n v="679.8"/>
    <n v="61878.630000000012"/>
    <x v="23"/>
  </r>
  <r>
    <m/>
    <x v="2"/>
    <s v="Invoice"/>
    <s v="86275"/>
    <s v="OLIVE GARDENS"/>
    <s v="CHILLI SPECIAL 17CM"/>
    <n v="5"/>
    <n v="19.989999999999998"/>
    <n v="99.95"/>
    <n v="61978.580000000009"/>
    <x v="23"/>
  </r>
  <r>
    <m/>
    <x v="2"/>
    <s v="Invoice"/>
    <s v="86278"/>
    <s v="MONTROSE NURSERY"/>
    <s v="PLANT TO PLATE 17CM"/>
    <n v="5"/>
    <n v="32.200000000000003"/>
    <n v="161"/>
    <n v="62139.580000000009"/>
    <x v="23"/>
  </r>
  <r>
    <m/>
    <x v="2"/>
    <s v="Invoice"/>
    <s v="86291"/>
    <s v="BUILDERS WAREHOUSE:SECUNDA"/>
    <s v="PLANT TO PLATE 17CM"/>
    <n v="30"/>
    <n v="33.99"/>
    <n v="1019.7"/>
    <n v="63159.280000000006"/>
    <x v="23"/>
  </r>
  <r>
    <m/>
    <x v="15"/>
    <s v="Invoice"/>
    <s v="86281"/>
    <s v="BUILDERS WAREHOUSE:NORTHRIDING"/>
    <s v="PLANT TO PLATE 17CM"/>
    <n v="25"/>
    <n v="33.99"/>
    <n v="849.75"/>
    <n v="64009.030000000006"/>
    <x v="23"/>
  </r>
  <r>
    <m/>
    <x v="15"/>
    <s v="Invoice"/>
    <s v="86286"/>
    <s v="LITTLE AUSTRIA"/>
    <s v="PLANT TO PLATE 17CM"/>
    <n v="2"/>
    <n v="32.200000000000003"/>
    <n v="64.400000000000006"/>
    <n v="64073.430000000008"/>
    <x v="23"/>
  </r>
  <r>
    <m/>
    <x v="15"/>
    <s v="Invoice"/>
    <s v="86332"/>
    <s v="NYL NURSERY"/>
    <s v="PLANT TO PLATE 17CM"/>
    <n v="10"/>
    <n v="33.99"/>
    <n v="339.9"/>
    <n v="64413.330000000009"/>
    <x v="23"/>
  </r>
  <r>
    <m/>
    <x v="15"/>
    <s v="Invoice"/>
    <s v="86340"/>
    <s v="BUILDERS WAREHOUSE:MOKOPANE"/>
    <s v="PLANT TO PLATE 17CM"/>
    <n v="10"/>
    <n v="33.99"/>
    <n v="339.9"/>
    <n v="64753.23000000001"/>
    <x v="23"/>
  </r>
  <r>
    <m/>
    <x v="15"/>
    <s v="Invoice"/>
    <s v="86341"/>
    <s v="BUILDERS WAREHOUSE:POLOKWANE"/>
    <s v="PLANT TO PLATE 17CM"/>
    <n v="20"/>
    <n v="33.99"/>
    <n v="679.8"/>
    <n v="65433.030000000013"/>
    <x v="23"/>
  </r>
  <r>
    <m/>
    <x v="16"/>
    <s v="Invoice"/>
    <s v="86292"/>
    <s v="BUILDERS WAREHOUSE:BOKSBURG (NEW)"/>
    <s v="PLANT TO PLATE 17CM"/>
    <n v="20"/>
    <n v="33.99"/>
    <n v="679.8"/>
    <n v="66112.830000000016"/>
    <x v="23"/>
  </r>
  <r>
    <m/>
    <x v="16"/>
    <s v="Invoice"/>
    <s v="86293"/>
    <s v="BUILDERS WAREHOUSE:MIDDELBURG"/>
    <s v="PLANT TO PLATE 17CM"/>
    <n v="45"/>
    <n v="33.99"/>
    <n v="1529.55"/>
    <n v="67642.380000000019"/>
    <x v="23"/>
  </r>
  <r>
    <m/>
    <x v="16"/>
    <s v="Invoice"/>
    <s v="86295"/>
    <s v="BUILDERS WAREHOUSE:EDENVALE"/>
    <s v="PLANT TO PLATE 17CM"/>
    <n v="10"/>
    <n v="33.99"/>
    <n v="339.9"/>
    <n v="67982.280000000013"/>
    <x v="23"/>
  </r>
  <r>
    <m/>
    <x v="16"/>
    <s v="Invoice"/>
    <s v="86297"/>
    <s v="BUILDERS WAREHOUSE:FOURWAYS"/>
    <s v="PLANT TO PLATE 17CM"/>
    <n v="5"/>
    <n v="33.99"/>
    <n v="169.95"/>
    <n v="68152.23000000001"/>
    <x v="23"/>
  </r>
  <r>
    <m/>
    <x v="16"/>
    <s v="Invoice"/>
    <s v="86298"/>
    <s v="BUILDERS WAREHOUSE:GLEN EAGLES"/>
    <s v="PLANT TO PLATE 17CM"/>
    <n v="20"/>
    <n v="33.99"/>
    <n v="679.8"/>
    <n v="68832.030000000013"/>
    <x v="23"/>
  </r>
  <r>
    <m/>
    <x v="16"/>
    <s v="Invoice"/>
    <s v="86301"/>
    <s v="BUILDERS WAREHOUSE:NEWMARKET"/>
    <s v="PLANT TO PLATE 17CM"/>
    <n v="30"/>
    <n v="33.99"/>
    <n v="1019.7"/>
    <n v="69851.73000000001"/>
    <x v="23"/>
  </r>
  <r>
    <m/>
    <x v="16"/>
    <s v="Invoice"/>
    <s v="86302"/>
    <s v="BUILDERS WAREHOUSE:BRYANSTON"/>
    <s v="PLANT TO PLATE 17CM"/>
    <n v="5"/>
    <n v="33.99"/>
    <n v="169.95"/>
    <n v="70021.680000000008"/>
    <x v="23"/>
  </r>
  <r>
    <m/>
    <x v="16"/>
    <s v="Invoice"/>
    <s v="86303"/>
    <s v="GARDENSHOP PARKTOWN"/>
    <s v="PLANT TO PLATE 17CM"/>
    <n v="20"/>
    <n v="32.200000000000003"/>
    <n v="644"/>
    <n v="70665.680000000008"/>
    <x v="23"/>
  </r>
  <r>
    <m/>
    <x v="16"/>
    <s v="Invoice"/>
    <s v="86300"/>
    <s v="THYME SQUARE"/>
    <s v="PLANT TO PLATE 17CM"/>
    <n v="25"/>
    <n v="27.65"/>
    <n v="691.25"/>
    <n v="71356.930000000008"/>
    <x v="23"/>
  </r>
  <r>
    <m/>
    <x v="16"/>
    <s v="Invoice"/>
    <s v="86334"/>
    <s v="GREENSIDE KWEKERY"/>
    <s v="SPINACH 17CM"/>
    <n v="10"/>
    <n v="32.200000000000003"/>
    <n v="322"/>
    <n v="71678.930000000008"/>
    <x v="23"/>
  </r>
  <r>
    <m/>
    <x v="16"/>
    <s v="Invoice"/>
    <s v="86334"/>
    <s v="GREENSIDE KWEKERY"/>
    <s v="CUCUMBER 17CM"/>
    <n v="10"/>
    <n v="32.200000000000003"/>
    <n v="322"/>
    <n v="72000.930000000008"/>
    <x v="23"/>
  </r>
  <r>
    <m/>
    <x v="16"/>
    <s v="Invoice"/>
    <s v="86335"/>
    <s v="PRETTY GARDENS"/>
    <s v="PLANT TO PLATE 17CM"/>
    <n v="30"/>
    <n v="32.200000000000003"/>
    <n v="966"/>
    <n v="72966.930000000008"/>
    <x v="23"/>
  </r>
  <r>
    <m/>
    <x v="16"/>
    <s v="Invoice"/>
    <s v="86337"/>
    <s v="BUILDERS WAREHOUSE:NEWCASTLE"/>
    <s v="PLANT TO PLATE 17CM"/>
    <n v="30"/>
    <n v="33.99"/>
    <n v="1019.7"/>
    <n v="73986.63"/>
    <x v="23"/>
  </r>
  <r>
    <m/>
    <x v="16"/>
    <s v="Invoice"/>
    <s v="86339"/>
    <s v="BUILDERS WAREHOUSE:THOHOYANDOU"/>
    <s v="PLANT TO PLATE 17CM"/>
    <n v="58"/>
    <n v="33.99"/>
    <n v="1971.42"/>
    <n v="75958.05"/>
    <x v="23"/>
  </r>
  <r>
    <m/>
    <x v="227"/>
    <s v="Invoice"/>
    <s v="86308"/>
    <s v="BUILDERS WAREHOUSE:RUSTENBURG"/>
    <s v="PLANT TO PLATE 17CM"/>
    <n v="35"/>
    <n v="33.99"/>
    <n v="1189.6500000000001"/>
    <n v="77147.7"/>
    <x v="23"/>
  </r>
  <r>
    <m/>
    <x v="227"/>
    <s v="Invoice"/>
    <s v="86348"/>
    <s v="BUILDERS WAREHOUSE:STRUBENS VALLEY"/>
    <s v="PLANT TO PLATE 17CM"/>
    <n v="20"/>
    <n v="33.99"/>
    <n v="679.8"/>
    <n v="77827.5"/>
    <x v="23"/>
  </r>
  <r>
    <m/>
    <x v="3"/>
    <s v="Invoice"/>
    <s v="86315"/>
    <s v="BUILDERS WAREHOUSE:LYNNWOOD"/>
    <s v="PLANT TO PLATE 17CM"/>
    <n v="10"/>
    <n v="33.99"/>
    <n v="339.9"/>
    <n v="78167.399999999994"/>
    <x v="23"/>
  </r>
  <r>
    <m/>
    <x v="3"/>
    <s v="Invoice"/>
    <s v="86316"/>
    <s v="BUILDERS WAREHOUSE:WOODLANDS"/>
    <s v="PLANT TO PLATE 17CM"/>
    <n v="25"/>
    <n v="33.99"/>
    <n v="849.75"/>
    <n v="79017.149999999994"/>
    <x v="23"/>
  </r>
  <r>
    <m/>
    <x v="3"/>
    <s v="Invoice"/>
    <s v="86318"/>
    <s v="BUILDERS WAREHOUSE:ERASMUS PARK"/>
    <s v="PLANT TO PLATE 17CM"/>
    <n v="30"/>
    <n v="33.99"/>
    <n v="1019.7"/>
    <n v="80036.849999999991"/>
    <x v="23"/>
  </r>
  <r>
    <m/>
    <x v="3"/>
    <s v="Invoice"/>
    <s v="86319"/>
    <s v="BUILDERS WAREHOUSE:RIVONIA"/>
    <s v="PLANT TO PLATE 17CM"/>
    <n v="10"/>
    <n v="33.99"/>
    <n v="339.9"/>
    <n v="80376.749999999985"/>
    <x v="23"/>
  </r>
  <r>
    <m/>
    <x v="3"/>
    <s v="Invoice"/>
    <s v="86330"/>
    <s v="BUILDERS WAREHOUSE:GLEN EAGLES"/>
    <s v="PLANT TO PLATE 17CM"/>
    <n v="10"/>
    <n v="33.99"/>
    <n v="339.9"/>
    <n v="80716.64999999998"/>
    <x v="23"/>
  </r>
  <r>
    <m/>
    <x v="17"/>
    <s v="Invoice"/>
    <s v="86320"/>
    <s v="FH CHAMBERLAIN TRADING (PTY) LTD:CENTURION"/>
    <s v="PLANT TO PLATE 17CM"/>
    <n v="40"/>
    <n v="31.45"/>
    <n v="1258"/>
    <n v="81974.64999999998"/>
    <x v="23"/>
  </r>
  <r>
    <m/>
    <x v="17"/>
    <s v="Invoice"/>
    <s v="86321"/>
    <s v="BUILDERS WAREHOUSE:RASLOUW"/>
    <s v="PLANT TO PLATE 17CM"/>
    <n v="15"/>
    <n v="33.99"/>
    <n v="509.85"/>
    <n v="82484.499999999985"/>
    <x v="23"/>
  </r>
  <r>
    <m/>
    <x v="17"/>
    <s v="Invoice"/>
    <s v="86350"/>
    <s v="BUILDERS WAREHOUSE:POTCHEFSTROOM"/>
    <s v="PLANT TO PLATE 17CM"/>
    <n v="16"/>
    <n v="33.99"/>
    <n v="543.84"/>
    <n v="83028.339999999982"/>
    <x v="23"/>
  </r>
  <r>
    <m/>
    <x v="17"/>
    <s v="Invoice"/>
    <s v="86353"/>
    <s v="FH CHAMBERLAIN TRADING (PTY) LTD:STRUBENSVALLEY"/>
    <s v="PLANT TO PLATE 17CM"/>
    <n v="40"/>
    <n v="31.45"/>
    <n v="1258"/>
    <n v="84286.339999999982"/>
    <x v="23"/>
  </r>
  <r>
    <m/>
    <x v="17"/>
    <s v="Invoice"/>
    <s v="86355"/>
    <s v="FH CHAMBERLAIN TRADING (PTY) LTD:KYALAMI"/>
    <s v="PLANT TO PLATE 17CM"/>
    <n v="20"/>
    <n v="31.45"/>
    <n v="629"/>
    <n v="84915.339999999982"/>
    <x v="23"/>
  </r>
  <r>
    <m/>
    <x v="228"/>
    <s v="Invoice"/>
    <s v="86360"/>
    <s v="BUILDERS WAREHOUSE:NORTHRIDING"/>
    <s v="PLANT TO PLATE 17CM"/>
    <n v="5"/>
    <n v="33.99"/>
    <n v="169.95"/>
    <n v="85085.289999999979"/>
    <x v="23"/>
  </r>
  <r>
    <m/>
    <x v="228"/>
    <s v="Invoice"/>
    <s v="86364"/>
    <s v="BUILDERS WAREHOUSE:KEMPTON PARK"/>
    <s v="PLANT TO PLATE 17CM"/>
    <n v="25"/>
    <n v="33.99"/>
    <n v="849.75"/>
    <n v="85935.039999999979"/>
    <x v="23"/>
  </r>
  <r>
    <m/>
    <x v="228"/>
    <s v="Invoice"/>
    <s v="86365"/>
    <s v="BUILDERS WAREHOUSE:STRUBENS VALLEY"/>
    <s v="PLANT TO PLATE 17CM"/>
    <n v="20"/>
    <n v="33.99"/>
    <n v="679.8"/>
    <n v="86614.839999999982"/>
    <x v="23"/>
  </r>
  <r>
    <m/>
    <x v="228"/>
    <s v="Invoice"/>
    <s v="86367"/>
    <s v="BUILDERS WAREHOUSE:MAFIKENG"/>
    <s v="PLANT TO PLATE 17CM"/>
    <n v="30"/>
    <n v="33.99"/>
    <n v="1019.7"/>
    <n v="87634.539999999979"/>
    <x v="23"/>
  </r>
  <r>
    <m/>
    <x v="228"/>
    <s v="Invoice"/>
    <s v="85790"/>
    <s v="RIVERSIDE MICA"/>
    <s v="PLANT TO PLATE 17CM"/>
    <n v="3"/>
    <n v="33.200000000000003"/>
    <n v="99.6"/>
    <n v="87734.139999999985"/>
    <x v="23"/>
  </r>
  <r>
    <m/>
    <x v="4"/>
    <s v="Invoice"/>
    <s v="85383"/>
    <s v="BUILDERS WAREHOUSE:RIVONIA"/>
    <s v="PLANT TO PLATE 17CM"/>
    <n v="15"/>
    <n v="33.99"/>
    <n v="509.85"/>
    <n v="88243.989999999991"/>
    <x v="23"/>
  </r>
  <r>
    <m/>
    <x v="4"/>
    <s v="Invoice"/>
    <s v="86368"/>
    <s v="BUILDERS WAREHOUSE:NEWMARKET"/>
    <s v="PLANT TO PLATE 17CM"/>
    <n v="40"/>
    <n v="33.99"/>
    <n v="1359.6"/>
    <n v="89603.59"/>
    <x v="23"/>
  </r>
  <r>
    <m/>
    <x v="4"/>
    <s v="Invoice"/>
    <s v="86373"/>
    <s v="BUILDERS WAREHOUSE:CARNIVAL MALL"/>
    <s v="PLANT TO PLATE 17CM"/>
    <n v="20"/>
    <n v="33.99"/>
    <n v="679.8"/>
    <n v="90283.39"/>
    <x v="23"/>
  </r>
  <r>
    <m/>
    <x v="300"/>
    <s v="Invoice"/>
    <s v="86379"/>
    <s v="THYME SQUARE"/>
    <s v="PLANT TO PLATE 17CM"/>
    <n v="15"/>
    <n v="27.65"/>
    <n v="414.75"/>
    <n v="90698.14"/>
    <x v="23"/>
  </r>
  <r>
    <m/>
    <x v="229"/>
    <s v="Invoice"/>
    <s v="86398"/>
    <s v="IMPALA FLORA"/>
    <s v="PLANT TO PLATE 17CM"/>
    <n v="20"/>
    <n v="31.2"/>
    <n v="624"/>
    <n v="91322.14"/>
    <x v="23"/>
  </r>
  <r>
    <m/>
    <x v="18"/>
    <s v="Invoice"/>
    <s v="86382"/>
    <s v="BUILDERS WAREHOUSE:ZAMBEZI"/>
    <s v="PLANT TO PLATE 17CM"/>
    <n v="10"/>
    <n v="33.99"/>
    <n v="339.9"/>
    <n v="91662.04"/>
    <x v="23"/>
  </r>
  <r>
    <m/>
    <x v="18"/>
    <s v="Invoice"/>
    <s v="86383"/>
    <s v="BUILDERS WAREHOUSE:LYNNWOOD"/>
    <s v="PLANT TO PLATE 17CM"/>
    <n v="20"/>
    <n v="33.99"/>
    <n v="679.8"/>
    <n v="92341.84"/>
    <x v="23"/>
  </r>
  <r>
    <m/>
    <x v="18"/>
    <s v="Invoice"/>
    <s v="86386"/>
    <s v="BUILDERS WAREHOUSE:CENTURION"/>
    <s v="PLANT TO PLATE 17CM"/>
    <n v="30"/>
    <n v="33.99"/>
    <n v="1019.7"/>
    <n v="93361.54"/>
    <x v="23"/>
  </r>
  <r>
    <m/>
    <x v="18"/>
    <s v="Invoice"/>
    <s v="86387"/>
    <s v="BUILDERS WAREHOUSE:WONDERBOOM"/>
    <s v="PLANT TO PLATE 17CM"/>
    <n v="12"/>
    <n v="33.99"/>
    <n v="407.88"/>
    <n v="93769.42"/>
    <x v="23"/>
  </r>
  <r>
    <m/>
    <x v="18"/>
    <s v="Invoice"/>
    <s v="86389"/>
    <s v="LIFESTYLE HOME GARDEN"/>
    <s v="PLANT TO PLATE 17CM"/>
    <n v="50"/>
    <n v="30.5"/>
    <n v="1525"/>
    <n v="95294.42"/>
    <x v="23"/>
  </r>
  <r>
    <m/>
    <x v="18"/>
    <s v="Invoice"/>
    <s v="86390"/>
    <s v="BUILDERS WAREHOUSE:SILVERLAKES"/>
    <s v="PLANT TO PLATE 17CM"/>
    <n v="30"/>
    <n v="33.99"/>
    <n v="1019.7"/>
    <n v="96314.12"/>
    <x v="23"/>
  </r>
  <r>
    <m/>
    <x v="18"/>
    <s v="Invoice"/>
    <s v="86391"/>
    <s v="BUILDERS WAREHOUSE:BRYANSTON"/>
    <s v="PLANT TO PLATE 17CM"/>
    <n v="15"/>
    <n v="33.99"/>
    <n v="509.85"/>
    <n v="96823.97"/>
    <x v="23"/>
  </r>
  <r>
    <m/>
    <x v="18"/>
    <s v="Invoice"/>
    <s v="86393"/>
    <s v="ECKARDS GARDEN PAVILION"/>
    <s v="PLANT TO PLATE 17CM"/>
    <n v="33"/>
    <n v="32.200000000000003"/>
    <n v="1062.5999999999999"/>
    <n v="97886.57"/>
    <x v="23"/>
  </r>
  <r>
    <m/>
    <x v="18"/>
    <s v="Invoice"/>
    <s v="86397"/>
    <s v="GARDENSHOP PARKTOWN"/>
    <s v="PLANT TO PLATE 17CM"/>
    <n v="9"/>
    <n v="32.200000000000003"/>
    <n v="289.8"/>
    <n v="98176.37000000001"/>
    <x v="23"/>
  </r>
  <r>
    <m/>
    <x v="18"/>
    <s v="Invoice"/>
    <s v="86415"/>
    <s v="BUILDERS WAREHOUSE:SECUNDA"/>
    <s v="PLANT TO PLATE 17CM"/>
    <n v="18"/>
    <n v="33.99"/>
    <n v="611.82000000000005"/>
    <n v="98788.190000000017"/>
    <x v="23"/>
  </r>
  <r>
    <m/>
    <x v="230"/>
    <s v="Invoice"/>
    <s v="86411"/>
    <s v="BUILDERS WAREHOUSE:SOUTHGATE"/>
    <s v="PLANT TO PLATE 17CM"/>
    <n v="15"/>
    <n v="33.99"/>
    <n v="509.85"/>
    <n v="99298.040000000023"/>
    <x v="23"/>
  </r>
  <r>
    <m/>
    <x v="104"/>
    <s v="Invoice"/>
    <s v="86417"/>
    <s v="BUILDERS WAREHOUSE:KEMPTON PARK"/>
    <s v="PLANT TO PLATE 17CM"/>
    <n v="30"/>
    <n v="33.99"/>
    <n v="1019.7"/>
    <n v="100317.74000000002"/>
    <x v="23"/>
  </r>
  <r>
    <m/>
    <x v="104"/>
    <s v="Invoice"/>
    <s v="86418"/>
    <s v="BUILDERS WAREHOUSE:NOORDHEUWEL"/>
    <s v="PLANT TO PLATE 17CM"/>
    <n v="10"/>
    <n v="33.99"/>
    <n v="339.9"/>
    <n v="100657.64000000001"/>
    <x v="23"/>
  </r>
  <r>
    <m/>
    <x v="104"/>
    <s v="Invoice"/>
    <s v="86420"/>
    <s v="BUILDERS WAREHOUSE:STRUBENS VALLEY"/>
    <s v="PLANT TO PLATE 17CM"/>
    <n v="10"/>
    <n v="33.99"/>
    <n v="339.9"/>
    <n v="100997.54000000001"/>
    <x v="23"/>
  </r>
  <r>
    <m/>
    <x v="104"/>
    <s v="Invoice"/>
    <s v="86422"/>
    <s v="LITTLE AUSTRIA"/>
    <s v="PLANT TO PLATE 17CM"/>
    <n v="5"/>
    <n v="32.200000000000003"/>
    <n v="161"/>
    <n v="101158.54000000001"/>
    <x v="23"/>
  </r>
  <r>
    <m/>
    <x v="104"/>
    <s v="Invoice"/>
    <s v="86446"/>
    <s v="BUILDERS WAREHOUSE:CHERRY LANE"/>
    <s v="PLANT TO PLATE 17CM"/>
    <n v="15"/>
    <n v="33.99"/>
    <n v="509.85"/>
    <n v="101668.39000000001"/>
    <x v="23"/>
  </r>
  <r>
    <m/>
    <x v="5"/>
    <s v="Invoice"/>
    <s v="86427"/>
    <s v="BUILDERS WAREHOUSE:NEWMARKET"/>
    <s v="PLANT TO PLATE 17CM"/>
    <n v="20"/>
    <n v="33.99"/>
    <n v="679.8"/>
    <n v="102348.19000000002"/>
    <x v="23"/>
  </r>
  <r>
    <m/>
    <x v="5"/>
    <s v="Invoice"/>
    <s v="86433"/>
    <s v="BUILDERS WAREHOUSE:CARNIVAL MALL"/>
    <s v="PLANT TO PLATE 17CM"/>
    <n v="10"/>
    <n v="33.99"/>
    <n v="339.9"/>
    <n v="102688.09000000001"/>
    <x v="23"/>
  </r>
  <r>
    <m/>
    <x v="5"/>
    <s v="Invoice"/>
    <s v="86436"/>
    <s v="BUILDERS WAREHOUSE:RIVONIA"/>
    <s v="PLANT TO PLATE 17CM"/>
    <n v="15"/>
    <n v="33.99"/>
    <n v="509.85"/>
    <n v="103197.94000000002"/>
    <x v="23"/>
  </r>
  <r>
    <m/>
    <x v="5"/>
    <s v="Invoice"/>
    <s v="86451"/>
    <s v="NINFA GARDEN CENTRE"/>
    <s v="SWEET PEPPER 17CM"/>
    <n v="30"/>
    <n v="19.989999999999998"/>
    <n v="599.70000000000005"/>
    <n v="103797.64000000001"/>
    <x v="23"/>
  </r>
  <r>
    <m/>
    <x v="5"/>
    <s v="Invoice"/>
    <s v="86456"/>
    <s v="PRETTY GARDENS"/>
    <s v="PLANT TO PLATE 17CM"/>
    <n v="40"/>
    <n v="32.200000000000003"/>
    <n v="1288"/>
    <n v="105085.64000000001"/>
    <x v="23"/>
  </r>
  <r>
    <m/>
    <x v="5"/>
    <s v="Invoice"/>
    <s v="86457"/>
    <s v="BUILDERS WAREHOUSE:NELSPRUIT"/>
    <s v="PLANT TO PLATE 17CM"/>
    <n v="50"/>
    <n v="33.99"/>
    <n v="1699.5"/>
    <n v="106785.14000000001"/>
    <x v="23"/>
  </r>
  <r>
    <m/>
    <x v="5"/>
    <s v="Invoice"/>
    <s v="86458"/>
    <s v="BUILDERS WAREHOUSE:BLOEMFONTEIN"/>
    <s v="PLANT TO PLATE 17CM"/>
    <n v="25"/>
    <n v="33.99"/>
    <n v="849.75"/>
    <n v="107634.89000000001"/>
    <x v="23"/>
  </r>
  <r>
    <m/>
    <x v="5"/>
    <s v="Invoice"/>
    <s v="86621"/>
    <s v="MONTANA GARDEN PAVILION"/>
    <s v="PLANT TO PLATE 17CM"/>
    <n v="10"/>
    <n v="32.200000000000003"/>
    <n v="322"/>
    <n v="107956.89000000001"/>
    <x v="23"/>
  </r>
  <r>
    <m/>
    <x v="231"/>
    <s v="Invoice"/>
    <s v="86448"/>
    <s v="BUILDERS WAREHOUSE:RUSTENBURG"/>
    <s v="PLANT TO PLATE 17CM"/>
    <n v="20"/>
    <n v="33.99"/>
    <n v="679.8"/>
    <n v="108636.69000000002"/>
    <x v="23"/>
  </r>
  <r>
    <m/>
    <x v="105"/>
    <s v="Invoice"/>
    <s v="86461"/>
    <s v="BUILDERS WAREHOUSE:GEZINA NEW"/>
    <s v="PLANT TO PLATE 17CM"/>
    <n v="12"/>
    <n v="33.99"/>
    <n v="407.88"/>
    <n v="109044.57000000002"/>
    <x v="23"/>
  </r>
  <r>
    <m/>
    <x v="105"/>
    <s v="Invoice"/>
    <s v="86463"/>
    <s v="BUILDERS WAREHOUSE:ZAMBEZI"/>
    <s v="PLANT TO PLATE 17CM"/>
    <n v="15"/>
    <n v="33.99"/>
    <n v="509.85"/>
    <n v="109554.42000000003"/>
    <x v="23"/>
  </r>
  <r>
    <m/>
    <x v="105"/>
    <s v="Invoice"/>
    <s v="86470"/>
    <s v="BUILDERS WAREHOUSE:CENTURION"/>
    <s v="PLANT TO PLATE 17CM"/>
    <n v="20"/>
    <n v="33.99"/>
    <n v="679.8"/>
    <n v="110234.22000000003"/>
    <x v="23"/>
  </r>
  <r>
    <m/>
    <x v="105"/>
    <s v="Invoice"/>
    <s v="86471"/>
    <s v="BUILDERS WAREHOUSE:WOODLANDS"/>
    <s v="PLANT TO PLATE 17CM"/>
    <n v="40"/>
    <n v="33.99"/>
    <n v="1359.6"/>
    <n v="111593.82000000004"/>
    <x v="23"/>
  </r>
  <r>
    <m/>
    <x v="105"/>
    <s v="Invoice"/>
    <s v="86472"/>
    <s v="BUILDERS WAREHOUSE:LYNNWOOD"/>
    <s v="PLANT TO PLATE 17CM"/>
    <n v="40"/>
    <n v="33.99"/>
    <n v="1359.6"/>
    <n v="112953.42000000004"/>
    <x v="23"/>
  </r>
  <r>
    <m/>
    <x v="105"/>
    <s v="Invoice"/>
    <s v="86475"/>
    <s v="BUILDERS WAREHOUSE:GEZINA NEW"/>
    <s v="PLANT TO PLATE 17CM"/>
    <n v="12"/>
    <n v="33.99"/>
    <n v="407.88"/>
    <n v="113361.30000000005"/>
    <x v="23"/>
  </r>
  <r>
    <m/>
    <x v="105"/>
    <s v="Invoice"/>
    <s v="86476"/>
    <s v="BUILDERS WAREHOUSE:GLEN EAGLES"/>
    <s v="PLANT TO PLATE 17CM"/>
    <n v="20"/>
    <n v="33.99"/>
    <n v="679.8"/>
    <n v="114041.10000000005"/>
    <x v="23"/>
  </r>
  <r>
    <m/>
    <x v="105"/>
    <s v="Invoice"/>
    <s v="86478"/>
    <s v="CENTRAL NURSERY DEPOT"/>
    <s v="PLANT TO PLATE 17CM"/>
    <n v="10"/>
    <n v="32.200000000000003"/>
    <n v="322"/>
    <n v="114363.10000000005"/>
    <x v="23"/>
  </r>
  <r>
    <m/>
    <x v="105"/>
    <s v="Invoice"/>
    <s v="86428"/>
    <s v="LIFESTYLE HOME GARDEN"/>
    <s v="PLANT TO PLATE 17CM"/>
    <n v="80"/>
    <n v="30.5"/>
    <n v="2440"/>
    <n v="116803.10000000005"/>
    <x v="23"/>
  </r>
  <r>
    <m/>
    <x v="19"/>
    <s v="Invoice"/>
    <s v="86494"/>
    <s v="FH CHAMBERLAIN TRADING (PTY) LTD:RIVIERA"/>
    <s v="PLANT TO PLATE 17CM"/>
    <n v="35"/>
    <n v="31.45"/>
    <n v="1100.75"/>
    <n v="117903.85000000005"/>
    <x v="23"/>
  </r>
  <r>
    <m/>
    <x v="19"/>
    <s v="Invoice"/>
    <s v="86495"/>
    <s v="FH CHAMBERLAIN TRADING (PTY) LTD:WATERKLOOF GLEN"/>
    <s v="PLANT TO PLATE 17CM"/>
    <n v="30"/>
    <n v="31.45"/>
    <n v="943.5"/>
    <n v="118847.35000000005"/>
    <x v="23"/>
  </r>
  <r>
    <m/>
    <x v="19"/>
    <s v="Invoice"/>
    <s v="86517"/>
    <s v="SPAR NORTH RAND DC:QUEENSWOOD"/>
    <s v="PEPPER  17CM"/>
    <n v="10"/>
    <n v="18.649999999999999"/>
    <n v="186.5"/>
    <n v="119033.85000000005"/>
    <x v="23"/>
  </r>
  <r>
    <m/>
    <x v="232"/>
    <s v="Invoice"/>
    <s v="86512"/>
    <s v="RIVERSIDE MICA"/>
    <s v="PLANT TO PLATE 17CM"/>
    <n v="4"/>
    <n v="33.200000000000003"/>
    <n v="132.80000000000001"/>
    <n v="119166.65000000005"/>
    <x v="23"/>
  </r>
  <r>
    <m/>
    <x v="232"/>
    <s v="Invoice"/>
    <s v="86516"/>
    <s v="FH CHAMBERLAIN TRADING (PTY) LTD:KYALAMI"/>
    <s v="PLANT TO PLATE 17CM"/>
    <n v="20"/>
    <n v="31.45"/>
    <n v="629"/>
    <n v="119795.65000000005"/>
    <x v="23"/>
  </r>
  <r>
    <m/>
    <x v="233"/>
    <s v="Invoice"/>
    <s v="86521"/>
    <s v="BUILDERS WAREHOUSE:RIVONIA"/>
    <s v="PLANT TO PLATE 17CM"/>
    <n v="10"/>
    <n v="33.99"/>
    <n v="339.9"/>
    <n v="120135.55000000005"/>
    <x v="23"/>
  </r>
  <r>
    <m/>
    <x v="233"/>
    <s v="Invoice"/>
    <s v="86524"/>
    <s v="BUILDERS WAREHOUSE:NEWMARKET"/>
    <s v="PLANT TO PLATE 17CM"/>
    <n v="30"/>
    <n v="33.99"/>
    <n v="1019.7"/>
    <n v="121155.25000000004"/>
    <x v="23"/>
  </r>
  <r>
    <m/>
    <x v="233"/>
    <s v="Invoice"/>
    <s v="86525"/>
    <s v="BUILDERS WAREHOUSE:EDENVALE"/>
    <s v="PLANT TO PLATE 17CM"/>
    <n v="20"/>
    <n v="33.99"/>
    <n v="679.8"/>
    <n v="121835.05000000005"/>
    <x v="23"/>
  </r>
  <r>
    <m/>
    <x v="233"/>
    <s v="Invoice"/>
    <s v="86526"/>
    <s v="THYME SQUARE"/>
    <s v="PLANT TO PLATE 17CM"/>
    <n v="5"/>
    <n v="27.65"/>
    <n v="138.25"/>
    <n v="121973.30000000005"/>
    <x v="23"/>
  </r>
  <r>
    <m/>
    <x v="233"/>
    <s v="Invoice"/>
    <s v="86533"/>
    <s v="LIFESTYLE HOME GARDEN"/>
    <s v="PLANT TO PLATE 17CM"/>
    <n v="20"/>
    <n v="30.5"/>
    <n v="610"/>
    <n v="122583.30000000005"/>
    <x v="23"/>
  </r>
  <r>
    <m/>
    <x v="281"/>
    <s v="Invoice"/>
    <s v="86536"/>
    <s v="BUILDERS WAREHOUSE:RUSTENBURG"/>
    <s v="PLANT TO PLATE 17CM"/>
    <n v="30"/>
    <n v="33.99"/>
    <n v="1019.7"/>
    <n v="123603.00000000004"/>
    <x v="23"/>
  </r>
  <r>
    <m/>
    <x v="292"/>
    <s v="Invoice"/>
    <s v="86545"/>
    <s v="BUILDERS WAREHOUSE:ZAMBEZI"/>
    <s v="PLANT TO PLATE 17CM"/>
    <n v="20"/>
    <n v="33.99"/>
    <n v="679.8"/>
    <n v="124282.80000000005"/>
    <x v="23"/>
  </r>
  <r>
    <m/>
    <x v="292"/>
    <s v="Invoice"/>
    <s v="86548"/>
    <s v="BUILDERS WAREHOUSE:LYNNWOOD"/>
    <s v="PLANT TO PLATE 17CM"/>
    <n v="20"/>
    <n v="33.99"/>
    <n v="679.8"/>
    <n v="124962.60000000005"/>
    <x v="23"/>
  </r>
  <r>
    <m/>
    <x v="282"/>
    <s v="Invoice"/>
    <s v="86568"/>
    <s v="FH CHAMBERLAIN TRADING (PTY) LTD:STRUBENSVALLEY"/>
    <s v="PLANT CHILLI POT ASS 17CM"/>
    <n v="10"/>
    <n v="31.45"/>
    <n v="314.5"/>
    <n v="125277.10000000005"/>
    <x v="23"/>
  </r>
  <r>
    <m/>
    <x v="282"/>
    <s v="Invoice"/>
    <s v="86582"/>
    <s v="BUILDERS WAREHOUSE:NEWCASTLE"/>
    <s v="PLANT TO PLATE 17CM"/>
    <n v="40"/>
    <n v="33.99"/>
    <n v="1359.6"/>
    <n v="126636.70000000006"/>
    <x v="23"/>
  </r>
  <r>
    <m/>
    <x v="283"/>
    <s v="Invoice"/>
    <s v="86572"/>
    <s v="BUILDERS WAREHOUSE:KEMPTON PARK"/>
    <s v="PLANT TO PLATE 17CM"/>
    <n v="15"/>
    <n v="33.99"/>
    <n v="509.85"/>
    <n v="127146.55000000006"/>
    <x v="23"/>
  </r>
  <r>
    <m/>
    <x v="283"/>
    <s v="Invoice"/>
    <s v="86579"/>
    <s v="RIVERSIDE MICA"/>
    <s v="PLANT TO PLATE 17CM"/>
    <n v="2"/>
    <n v="33.200000000000003"/>
    <n v="66.400000000000006"/>
    <n v="127212.95000000006"/>
    <x v="23"/>
  </r>
  <r>
    <m/>
    <x v="283"/>
    <s v="Invoice"/>
    <s v="86580"/>
    <s v="SYLVIA PASS GARDEN CENTRE"/>
    <s v="PLANT TO PLATE 17CM"/>
    <n v="5"/>
    <n v="32.200000000000003"/>
    <n v="161"/>
    <n v="127373.95000000006"/>
    <x v="23"/>
  </r>
  <r>
    <m/>
    <x v="283"/>
    <s v="Invoice"/>
    <s v="86597"/>
    <s v="BUILDERS WAREHOUSE:MOKOPANE"/>
    <s v="PLANT TO PLATE 17CM"/>
    <n v="10"/>
    <n v="33.99"/>
    <n v="339.9"/>
    <n v="127713.85000000005"/>
    <x v="23"/>
  </r>
  <r>
    <m/>
    <x v="20"/>
    <s v="Invoice"/>
    <s v="86583"/>
    <s v="BUILDERS WAREHOUSE:CARNIVAL MALL"/>
    <s v="PLANT TO PLATE 17CM"/>
    <n v="10"/>
    <n v="33.99"/>
    <n v="339.9"/>
    <n v="128053.75000000004"/>
    <x v="23"/>
  </r>
  <r>
    <m/>
    <x v="20"/>
    <s v="Invoice"/>
    <s v="86585"/>
    <s v="BUILDERS WAREHOUSE:RIVONIA"/>
    <s v="PLANT TO PLATE 17CM"/>
    <n v="28"/>
    <n v="33.99"/>
    <n v="951.72"/>
    <n v="129005.47000000004"/>
    <x v="23"/>
  </r>
  <r>
    <m/>
    <x v="20"/>
    <s v="Invoice"/>
    <s v="86586"/>
    <s v="BUILDERS WAREHOUSE:POTCHEFSTROOM"/>
    <s v="PLANT TO PLATE 17CM"/>
    <n v="10"/>
    <n v="33.99"/>
    <n v="339.9"/>
    <n v="129345.37000000004"/>
    <x v="23"/>
  </r>
  <r>
    <m/>
    <x v="20"/>
    <s v="Invoice"/>
    <s v="86593"/>
    <s v="BUILDERS WAREHOUSE:NELSPRUIT"/>
    <s v="PLANT TO PLATE 17CM"/>
    <n v="44"/>
    <n v="33.99"/>
    <n v="1495.56"/>
    <n v="130840.93000000004"/>
    <x v="23"/>
  </r>
  <r>
    <m/>
    <x v="20"/>
    <s v="Invoice"/>
    <s v="86596"/>
    <s v="BUILDERS WAREHOUSE:THOHOYANDOU"/>
    <s v="PLANT TO PLATE 17CM"/>
    <n v="20"/>
    <n v="33.99"/>
    <n v="679.8"/>
    <n v="131520.73000000004"/>
    <x v="23"/>
  </r>
  <r>
    <m/>
    <x v="302"/>
    <s v="Invoice"/>
    <s v="86590"/>
    <s v="BUILDERS WAREHOUSE:HARTEBEESPOORT"/>
    <s v="PLANT TO PLATE 17CM"/>
    <n v="25"/>
    <n v="33.99"/>
    <n v="849.75"/>
    <n v="132370.48000000004"/>
    <x v="23"/>
  </r>
  <r>
    <m/>
    <x v="302"/>
    <s v="Invoice"/>
    <s v="86594"/>
    <s v="LITTLE AUSTRIA"/>
    <s v="PLANT TO PLATE 17CM"/>
    <n v="11"/>
    <n v="32.200000000000003"/>
    <n v="354.2"/>
    <n v="132724.68000000005"/>
    <x v="23"/>
  </r>
  <r>
    <m/>
    <x v="284"/>
    <s v="Invoice"/>
    <s v="86601"/>
    <s v="BUILDERS WAREHOUSE:WOODLANDS"/>
    <s v="PLANT TO PLATE 17CM"/>
    <n v="20"/>
    <n v="33.99"/>
    <n v="679.8"/>
    <n v="133404.48000000004"/>
    <x v="23"/>
  </r>
  <r>
    <m/>
    <x v="284"/>
    <s v="Invoice"/>
    <s v="86602"/>
    <s v="BUILDERS WAREHOUSE:ZAMBEZI"/>
    <s v="PLANT TO PLATE 17CM"/>
    <n v="20"/>
    <n v="33.99"/>
    <n v="679.8"/>
    <n v="134084.28000000003"/>
    <x v="23"/>
  </r>
  <r>
    <m/>
    <x v="284"/>
    <s v="Invoice"/>
    <s v="86607"/>
    <s v="FH CHAMBERLAIN TRADING (PTY) LTD:KYALAMI"/>
    <s v="PLANT TO PLATE 17CM"/>
    <n v="10"/>
    <n v="31.45"/>
    <n v="314.5"/>
    <n v="134398.78000000003"/>
    <x v="23"/>
  </r>
  <r>
    <m/>
    <x v="284"/>
    <s v="Invoice"/>
    <s v="86608"/>
    <s v="FH CHAMBERLAIN TRADING (PTY) LTD:CENTURION"/>
    <s v="PLANT TO PLATE 17CM"/>
    <n v="12"/>
    <n v="31.45"/>
    <n v="377.4"/>
    <n v="134776.18000000002"/>
    <x v="23"/>
  </r>
  <r>
    <m/>
    <x v="284"/>
    <s v="Invoice"/>
    <s v="86610"/>
    <s v="CENTRAL NURSERY DEPOT"/>
    <s v="PLANT TO PLATE 17CM"/>
    <n v="15"/>
    <n v="32.200000000000003"/>
    <n v="483"/>
    <n v="135259.18000000002"/>
    <x v="23"/>
  </r>
  <r>
    <m/>
    <x v="284"/>
    <s v="Invoice"/>
    <s v="86611"/>
    <s v="BUILDERS WAREHOUSE:CENTURION"/>
    <s v="PLANT TO PLATE 17CM"/>
    <n v="35"/>
    <n v="33.99"/>
    <n v="1189.6500000000001"/>
    <n v="136448.83000000002"/>
    <x v="23"/>
  </r>
  <r>
    <m/>
    <x v="284"/>
    <s v="Invoice"/>
    <s v="86613"/>
    <s v="BUILDERS WAREHOUSE:WONDERBOOM"/>
    <s v="PLANT TO PLATE 17CM"/>
    <n v="20"/>
    <n v="33.99"/>
    <n v="679.8"/>
    <n v="137128.63"/>
    <x v="23"/>
  </r>
  <r>
    <m/>
    <x v="284"/>
    <s v="Invoice"/>
    <s v="86616"/>
    <s v="BUILDERS WAREHOUSE:ERASMUS PARK"/>
    <s v="PLANT TO PLATE 17CM"/>
    <n v="46"/>
    <n v="33.99"/>
    <n v="1563.54"/>
    <n v="138692.17000000001"/>
    <x v="23"/>
  </r>
  <r>
    <m/>
    <x v="284"/>
    <s v="Invoice"/>
    <s v="86619"/>
    <s v="LIFESTYLE HOME GARDEN"/>
    <s v="PLANT TO PLATE 17CM"/>
    <n v="70"/>
    <n v="30.5"/>
    <n v="2135"/>
    <n v="140827.17000000001"/>
    <x v="23"/>
  </r>
  <r>
    <m/>
    <x v="284"/>
    <s v="Invoice"/>
    <s v="86639"/>
    <s v="BUILDERS WAREHOUSE:SECUNDA"/>
    <s v="PLANT TO PLATE 17CM"/>
    <n v="10"/>
    <n v="33.99"/>
    <n v="339.9"/>
    <n v="141167.07"/>
    <x v="23"/>
  </r>
  <r>
    <m/>
    <x v="293"/>
    <s v="Invoice"/>
    <s v="86641"/>
    <s v="BUILDERS WAREHOUSE:NORTHRIDING"/>
    <s v="PLANT TO PLATE 17CM"/>
    <n v="15"/>
    <n v="33.99"/>
    <n v="509.85"/>
    <n v="141676.92000000001"/>
    <x v="23"/>
  </r>
  <r>
    <m/>
    <x v="293"/>
    <s v="Invoice"/>
    <s v="86650"/>
    <s v="RIVERSIDE MICA"/>
    <s v="PLANT TO PLATE 17CM"/>
    <n v="5"/>
    <n v="33.200000000000003"/>
    <n v="166"/>
    <n v="141842.92000000001"/>
    <x v="23"/>
  </r>
  <r>
    <m/>
    <x v="293"/>
    <s v="Invoice"/>
    <s v="86651"/>
    <s v="THE VEG AUNTIE"/>
    <s v="PLANT TO PLATE 17CM MINT"/>
    <n v="1"/>
    <n v="32.200000000000003"/>
    <n v="32.200000000000003"/>
    <n v="141875.12000000002"/>
    <x v="23"/>
  </r>
  <r>
    <m/>
    <x v="293"/>
    <s v="Invoice"/>
    <s v="86651"/>
    <s v="THE VEG AUNTIE"/>
    <s v="PLANT TO PLATE 17CM ROSEMARY"/>
    <n v="1"/>
    <n v="32.200000000000003"/>
    <n v="32.200000000000003"/>
    <n v="141907.32000000004"/>
    <x v="23"/>
  </r>
  <r>
    <m/>
    <x v="294"/>
    <s v="Invoice"/>
    <s v="86652"/>
    <s v="BUILDERS WAREHOUSE:EDENVALE"/>
    <s v="PLANT TO PLATE 17CM"/>
    <n v="5"/>
    <n v="33.99"/>
    <n v="169.95"/>
    <n v="142077.27000000005"/>
    <x v="23"/>
  </r>
  <r>
    <m/>
    <x v="294"/>
    <s v="Invoice"/>
    <s v="86654"/>
    <s v="BUILDERS WAREHOUSE:NEWMARKET"/>
    <s v="PLANT TO PLATE 17CM"/>
    <n v="20"/>
    <n v="33.99"/>
    <n v="679.8"/>
    <n v="142757.07000000004"/>
    <x v="23"/>
  </r>
  <r>
    <m/>
    <x v="294"/>
    <s v="Invoice"/>
    <s v="86657"/>
    <s v="BUILDERS WAREHOUSE:RIVONIA"/>
    <s v="PLANT TO PLATE 17CM"/>
    <n v="10"/>
    <n v="33.99"/>
    <n v="339.9"/>
    <n v="143096.97000000003"/>
    <x v="23"/>
  </r>
  <r>
    <m/>
    <x v="294"/>
    <s v="Invoice"/>
    <s v="86660"/>
    <s v="BUILDERS WAREHOUSE:SUNWARD PARK"/>
    <s v="PLANT TO PLATE 17CM"/>
    <n v="10"/>
    <n v="33.99"/>
    <n v="339.9"/>
    <n v="143436.87000000002"/>
    <x v="23"/>
  </r>
  <r>
    <m/>
    <x v="294"/>
    <s v="Invoice"/>
    <s v="86665"/>
    <s v="GREEN PALM MINI GARDENS"/>
    <s v="PLANT TO PLATE 17CM"/>
    <n v="4"/>
    <n v="32.200000000000003"/>
    <n v="128.80000000000001"/>
    <n v="143565.67000000001"/>
    <x v="23"/>
  </r>
  <r>
    <m/>
    <x v="294"/>
    <s v="Invoice"/>
    <s v="86667"/>
    <s v="IMPALA FLORA"/>
    <s v="PLANT TO PLATE 17CM"/>
    <n v="20"/>
    <n v="76.7"/>
    <n v="1534"/>
    <n v="145099.67000000001"/>
    <x v="23"/>
  </r>
  <r>
    <m/>
    <x v="294"/>
    <s v="Invoice"/>
    <s v="86668"/>
    <s v="GREENSIDE KWEKERY"/>
    <s v="PLANT TO PLATE 17CM"/>
    <n v="10"/>
    <n v="32.200000000000003"/>
    <n v="322"/>
    <n v="145421.67000000001"/>
    <x v="23"/>
  </r>
  <r>
    <m/>
    <x v="294"/>
    <s v="Invoice"/>
    <s v="86668"/>
    <s v="GREENSIDE KWEKERY"/>
    <s v="GERANIUM 17CM"/>
    <n v="10"/>
    <n v="32.200000000000003"/>
    <n v="322"/>
    <n v="145743.67000000001"/>
    <x v="27"/>
  </r>
  <r>
    <m/>
    <x v="294"/>
    <s v="Invoice"/>
    <s v="86670"/>
    <s v="BUILDERS WAREHOUSE:BLOEMFONTEIN"/>
    <s v="PLANT TO PLATE 17CM"/>
    <n v="70"/>
    <n v="33.99"/>
    <n v="2379.3000000000002"/>
    <n v="148122.97"/>
    <x v="23"/>
  </r>
  <r>
    <m/>
    <x v="294"/>
    <s v="Invoice"/>
    <s v="86671"/>
    <s v="BUILDERS WAREHOUSE:MAFIKENG"/>
    <s v="PLANT TO PLATE 17CM"/>
    <n v="50"/>
    <n v="33.99"/>
    <n v="1699.5"/>
    <n v="149822.47"/>
    <x v="23"/>
  </r>
  <r>
    <m/>
    <x v="107"/>
    <s v="Invoice"/>
    <s v="86679"/>
    <s v="BUILDERS WAREHOUSE:GLEN EAGLES"/>
    <s v="PLANT TO PLATE 17CM"/>
    <n v="20"/>
    <n v="33.99"/>
    <n v="679.8"/>
    <n v="150502.26999999999"/>
    <x v="23"/>
  </r>
  <r>
    <m/>
    <x v="107"/>
    <s v="Invoice"/>
    <s v="86683"/>
    <s v="LIFESTYLE HOME GARDEN"/>
    <s v="PLANT TO PLATE 17CM"/>
    <n v="60"/>
    <n v="30.5"/>
    <n v="1830"/>
    <n v="152332.26999999999"/>
    <x v="23"/>
  </r>
  <r>
    <m/>
    <x v="107"/>
    <s v="Invoice"/>
    <s v="86686"/>
    <s v="BUILDERS WAREHOUSE:RASLOUW"/>
    <s v="PLANT TO PLATE 17CM"/>
    <n v="10"/>
    <n v="33.99"/>
    <n v="339.9"/>
    <n v="152672.16999999998"/>
    <x v="23"/>
  </r>
  <r>
    <m/>
    <x v="107"/>
    <s v="Invoice"/>
    <s v="86688"/>
    <s v="ECKARDS GARDEN PAVILION"/>
    <s v="PLANT TO PLATE 17CM"/>
    <n v="45"/>
    <n v="32.200000000000003"/>
    <n v="1449"/>
    <n v="154121.16999999998"/>
    <x v="23"/>
  </r>
  <r>
    <m/>
    <x v="108"/>
    <s v="Invoice"/>
    <s v="86701"/>
    <s v="LOTS OF POTS CENTURION"/>
    <s v="PLANT TO PLATE 17CM"/>
    <n v="15"/>
    <n v="32.200000000000003"/>
    <n v="483"/>
    <n v="154604.16999999998"/>
    <x v="23"/>
  </r>
  <r>
    <m/>
    <x v="108"/>
    <s v="Invoice"/>
    <s v="86705"/>
    <s v="GARDENSHOP PARKTOWN"/>
    <s v="PLANT TO PLATE 17CM"/>
    <n v="20"/>
    <n v="32.200000000000003"/>
    <n v="644"/>
    <n v="155248.16999999998"/>
    <x v="23"/>
  </r>
  <r>
    <m/>
    <x v="108"/>
    <s v="Invoice"/>
    <s v="86723"/>
    <s v="BUILDERS WAREHOUSE:EDENVALE"/>
    <s v="PLANT TO PLATE 17CM"/>
    <n v="10"/>
    <n v="33.99"/>
    <n v="339.9"/>
    <n v="155588.06999999998"/>
    <x v="23"/>
  </r>
  <r>
    <m/>
    <x v="234"/>
    <s v="Invoice"/>
    <s v="86707"/>
    <s v="BUILDERS WAREHOUSE:NORTHRIDING"/>
    <s v="PLANT TO PLATE 17CM"/>
    <n v="10"/>
    <n v="33.99"/>
    <n v="339.9"/>
    <n v="155927.96999999997"/>
    <x v="23"/>
  </r>
  <r>
    <m/>
    <x v="234"/>
    <s v="Invoice"/>
    <s v="86709"/>
    <s v="BUILDERS WAREHOUSE:KEMPTON PARK"/>
    <s v="PLANT TO PLATE 17CM"/>
    <n v="40"/>
    <n v="33.99"/>
    <n v="1359.6"/>
    <n v="157287.56999999998"/>
    <x v="23"/>
  </r>
  <r>
    <m/>
    <x v="234"/>
    <s v="Invoice"/>
    <s v="86711"/>
    <s v="BUILDERS WAREHOUSE:STRUBENS VALLEY"/>
    <s v="PLANT TO PLATE 17CM"/>
    <n v="10"/>
    <n v="33.99"/>
    <n v="339.9"/>
    <n v="157627.46999999997"/>
    <x v="23"/>
  </r>
  <r>
    <m/>
    <x v="234"/>
    <s v="Invoice"/>
    <s v="86714"/>
    <s v="LITTLE AUSTRIA"/>
    <s v="PLANT TO PLATE 17CM"/>
    <n v="6"/>
    <n v="32.200000000000003"/>
    <n v="193.2"/>
    <n v="157820.66999999998"/>
    <x v="23"/>
  </r>
  <r>
    <m/>
    <x v="234"/>
    <s v="Invoice"/>
    <s v="86719"/>
    <s v="SPAR NORTH RAND DC:QUEENSWOOD"/>
    <s v="PEPPER 17CM"/>
    <n v="20"/>
    <n v="22.65"/>
    <n v="453"/>
    <n v="158273.66999999998"/>
    <x v="23"/>
  </r>
  <r>
    <m/>
    <x v="234"/>
    <s v="Invoice"/>
    <s v="86719"/>
    <s v="SPAR NORTH RAND DC:QUEENSWOOD"/>
    <s v="MINT 17CM"/>
    <n v="5"/>
    <n v="22.65"/>
    <n v="113.25"/>
    <n v="158386.91999999998"/>
    <x v="6"/>
  </r>
  <r>
    <m/>
    <x v="234"/>
    <s v="Invoice"/>
    <s v="86722"/>
    <s v="BUILDERS WAREHOUSE:NEWCASTLE"/>
    <s v="PLANT TO PLATE 17CM"/>
    <n v="70"/>
    <n v="33.99"/>
    <n v="2379.3000000000002"/>
    <n v="160766.21999999997"/>
    <x v="23"/>
  </r>
  <r>
    <m/>
    <x v="109"/>
    <s v="Invoice"/>
    <s v="86729"/>
    <s v="THYME SQUARE"/>
    <s v="PLANT TO PLATE 17CM"/>
    <n v="10"/>
    <n v="27.65"/>
    <n v="276.5"/>
    <n v="161042.71999999997"/>
    <x v="23"/>
  </r>
  <r>
    <m/>
    <x v="109"/>
    <s v="Invoice"/>
    <s v="86731"/>
    <s v="BUILDERS WAREHOUSE:GLEN EAGLES"/>
    <s v="PLANT TO PLATE 17CM"/>
    <n v="10"/>
    <n v="33.99"/>
    <n v="339.9"/>
    <n v="161382.61999999997"/>
    <x v="23"/>
  </r>
  <r>
    <m/>
    <x v="109"/>
    <s v="Invoice"/>
    <s v="86741"/>
    <s v="BUILDERS WAREHOUSE:NELSPRUIT"/>
    <s v="PLANT TO PLATE 17CM"/>
    <n v="20"/>
    <n v="33.99"/>
    <n v="679.8"/>
    <n v="162062.41999999995"/>
    <x v="23"/>
  </r>
  <r>
    <m/>
    <x v="235"/>
    <s v="Invoice"/>
    <s v="86738"/>
    <s v="BUILDERS WAREHOUSE:SILVERLAKES"/>
    <s v="PLANT TO PLATE 17CM"/>
    <n v="40"/>
    <n v="33.99"/>
    <n v="1359.6"/>
    <n v="163422.01999999996"/>
    <x v="23"/>
  </r>
  <r>
    <m/>
    <x v="236"/>
    <s v="Invoice"/>
    <s v="86745"/>
    <s v="BUILDERS WAREHOUSE:ZAMBEZI"/>
    <s v="PLANT TO PLATE 17CM"/>
    <n v="8"/>
    <n v="33.99"/>
    <n v="271.92"/>
    <n v="163693.93999999997"/>
    <x v="23"/>
  </r>
  <r>
    <m/>
    <x v="236"/>
    <s v="Invoice"/>
    <s v="86752"/>
    <s v="FH CHAMBERLAIN TRADING (PTY) LTD:KYALAMI"/>
    <s v="PLANT TO PLATE 17CM"/>
    <n v="20"/>
    <n v="33.99"/>
    <n v="679.8"/>
    <n v="164373.73999999996"/>
    <x v="23"/>
  </r>
  <r>
    <m/>
    <x v="298"/>
    <s v="Invoice"/>
    <s v="86768"/>
    <s v="PRETTY GARDENS"/>
    <s v="PLANT TO PLATE 17CM"/>
    <n v="5"/>
    <n v="32.200000000000003"/>
    <n v="161"/>
    <n v="164534.73999999996"/>
    <x v="23"/>
  </r>
  <r>
    <m/>
    <x v="237"/>
    <s v="Invoice"/>
    <s v="86776"/>
    <s v="BUILDERS WAREHOUSE:NORTHRIDING"/>
    <s v="PLANT TO PLATE 17CM"/>
    <n v="5"/>
    <n v="33.99"/>
    <n v="169.95"/>
    <n v="164704.68999999997"/>
    <x v="23"/>
  </r>
  <r>
    <m/>
    <x v="237"/>
    <s v="Invoice"/>
    <s v="86779"/>
    <s v="BUILDERS WAREHOUSE:KEMPTON PARK"/>
    <s v="PLANT TO PLATE 17CM"/>
    <n v="10"/>
    <n v="33.99"/>
    <n v="339.9"/>
    <n v="165044.58999999997"/>
    <x v="23"/>
  </r>
  <r>
    <m/>
    <x v="110"/>
    <s v="Invoice"/>
    <s v="86789"/>
    <s v="BUILDERS WAREHOUSE:EDENVALE"/>
    <s v="PLANT TO PLATE 17CM"/>
    <n v="20"/>
    <n v="33.99"/>
    <n v="679.8"/>
    <n v="165724.38999999996"/>
    <x v="23"/>
  </r>
  <r>
    <m/>
    <x v="110"/>
    <s v="Invoice"/>
    <s v="86793"/>
    <s v="BUILDERS WAREHOUSE:BOKSBURG (NEW)"/>
    <s v="PLANT TO PLATE 17CM"/>
    <n v="15"/>
    <n v="33.99"/>
    <n v="509.85"/>
    <n v="166234.23999999996"/>
    <x v="23"/>
  </r>
  <r>
    <m/>
    <x v="110"/>
    <s v="Invoice"/>
    <s v="86794"/>
    <s v="THYME SQUARE"/>
    <s v="PLANT TO PLATE 17CM"/>
    <n v="15"/>
    <n v="27.65"/>
    <n v="414.75"/>
    <n v="166648.98999999996"/>
    <x v="23"/>
  </r>
  <r>
    <m/>
    <x v="110"/>
    <s v="Invoice"/>
    <s v="86795"/>
    <s v="BUILDERS WAREHOUSE:RIVONIA"/>
    <s v="PLANT TO PLATE 17CM"/>
    <n v="20"/>
    <n v="33.99"/>
    <n v="679.8"/>
    <n v="167328.78999999995"/>
    <x v="23"/>
  </r>
  <r>
    <m/>
    <x v="110"/>
    <s v="Invoice"/>
    <s v="86799"/>
    <s v="LIFESTYLE HOME GARDEN"/>
    <s v="PLANT TO PLATE 17CM"/>
    <n v="90"/>
    <n v="30.5"/>
    <n v="2745"/>
    <n v="170073.78999999995"/>
    <x v="23"/>
  </r>
  <r>
    <m/>
    <x v="111"/>
    <s v="Invoice"/>
    <s v="86807"/>
    <s v="BUILDERS WAREHOUSE:ERASMUS PARK"/>
    <s v="PLANT TO PLATE 17CM"/>
    <n v="15"/>
    <n v="33.99"/>
    <n v="509.85"/>
    <n v="170583.63999999996"/>
    <x v="23"/>
  </r>
  <r>
    <m/>
    <x v="111"/>
    <s v="Invoice"/>
    <s v="86821"/>
    <s v="BUILDERS WAREHOUSE:GLEN EAGLES"/>
    <s v="PLANT TO PLATE 17CM"/>
    <n v="15"/>
    <n v="33.99"/>
    <n v="509.85"/>
    <n v="171093.48999999996"/>
    <x v="23"/>
  </r>
  <r>
    <m/>
    <x v="111"/>
    <s v="Invoice"/>
    <s v="86826"/>
    <s v="MONTROSE NURSERY"/>
    <s v="CHILLI 17CM"/>
    <n v="4"/>
    <n v="19.989999999999998"/>
    <n v="79.959999999999994"/>
    <n v="171173.44999999995"/>
    <x v="23"/>
  </r>
  <r>
    <m/>
    <x v="285"/>
    <s v="Invoice"/>
    <s v="86842"/>
    <s v="BUILDERS WAREHOUSE:NORTHRIDING"/>
    <s v="PLANT TO PLATE 17CM"/>
    <n v="10"/>
    <n v="33.99"/>
    <n v="339.9"/>
    <n v="171513.34999999995"/>
    <x v="23"/>
  </r>
  <r>
    <m/>
    <x v="285"/>
    <s v="Invoice"/>
    <s v="86844"/>
    <s v="PRETTY GARDENS"/>
    <s v="PLANT TO PLATE 17CM"/>
    <n v="16"/>
    <n v="32.200000000000003"/>
    <n v="515.20000000000005"/>
    <n v="172028.54999999996"/>
    <x v="23"/>
  </r>
  <r>
    <m/>
    <x v="285"/>
    <s v="Invoice"/>
    <s v="86849"/>
    <s v="LITTLE AUSTRIA"/>
    <s v="PLANT TO PLATE 17CM"/>
    <n v="10"/>
    <n v="32.200000000000003"/>
    <n v="322"/>
    <n v="172350.54999999996"/>
    <x v="23"/>
  </r>
  <r>
    <m/>
    <x v="285"/>
    <s v="Invoice"/>
    <s v="86851"/>
    <s v="THYME SQUARE"/>
    <s v="PLANT TO PLATE 17CM"/>
    <n v="5"/>
    <n v="27.65"/>
    <n v="138.25"/>
    <n v="172488.79999999996"/>
    <x v="23"/>
  </r>
  <r>
    <m/>
    <x v="112"/>
    <s v="Invoice"/>
    <s v="86820"/>
    <s v="BUILDERS WAREHOUSE:BOKSBURG (NEW)"/>
    <s v="PLANT TO PLATE 17CM"/>
    <n v="15"/>
    <n v="33.99"/>
    <n v="509.85"/>
    <n v="172998.64999999997"/>
    <x v="23"/>
  </r>
  <r>
    <m/>
    <x v="113"/>
    <s v="Invoice"/>
    <s v="86871"/>
    <s v="BUILDERS WAREHOUSE:ERASMUS PARK"/>
    <s v="PLANT TO PLATE 17CM"/>
    <n v="25"/>
    <n v="33.99"/>
    <n v="849.75"/>
    <n v="173848.39999999997"/>
    <x v="23"/>
  </r>
  <r>
    <m/>
    <x v="113"/>
    <s v="Invoice"/>
    <s v="86872"/>
    <s v="BUILDERS WAREHOUSE:RIVONIA"/>
    <s v="PLANT TO PLATE 17CM"/>
    <n v="15"/>
    <n v="33.99"/>
    <n v="509.85"/>
    <n v="174358.24999999997"/>
    <x v="23"/>
  </r>
  <r>
    <m/>
    <x v="113"/>
    <s v="Invoice"/>
    <s v="86873"/>
    <s v="LIFESTYLE HOME GARDEN"/>
    <s v="PLANT TO PLATE 17CM"/>
    <n v="30"/>
    <n v="30.5"/>
    <n v="915"/>
    <n v="175273.24999999997"/>
    <x v="23"/>
  </r>
  <r>
    <m/>
    <x v="113"/>
    <s v="Invoice"/>
    <s v="86875"/>
    <s v="BUILDERS WAREHOUSE:SILVERLAKES"/>
    <s v="PLANT TO PLATE 17CM"/>
    <n v="20"/>
    <n v="33.99"/>
    <n v="679.8"/>
    <n v="175953.04999999996"/>
    <x v="23"/>
  </r>
  <r>
    <m/>
    <x v="113"/>
    <s v="Invoice"/>
    <s v="86876"/>
    <s v="BUILDERS WAREHOUSE:GLEN EAGLES"/>
    <s v="PLANT TO PLATE 17CM"/>
    <n v="10"/>
    <n v="33.99"/>
    <n v="339.9"/>
    <n v="176292.94999999995"/>
    <x v="23"/>
  </r>
  <r>
    <m/>
    <x v="113"/>
    <s v="Invoice"/>
    <s v="86880"/>
    <s v="CENTRAL NURSERY DEPOT"/>
    <s v="PLANT TO PLATE 17CM"/>
    <n v="10"/>
    <n v="32.200000000000003"/>
    <n v="322"/>
    <n v="176614.94999999995"/>
    <x v="23"/>
  </r>
  <r>
    <m/>
    <x v="114"/>
    <s v="Invoice"/>
    <s v="86874"/>
    <s v="FH CHAMBERLAIN TRADING (PTY) LTD:WATERKLOOF GLEN"/>
    <s v="PLANT TO PLATE 17CM"/>
    <n v="25"/>
    <n v="33.99"/>
    <n v="849.75"/>
    <n v="177464.69999999995"/>
    <x v="23"/>
  </r>
  <r>
    <m/>
    <x v="114"/>
    <s v="Invoice"/>
    <s v="86899"/>
    <s v="GARDENSHOP PARKTOWN"/>
    <s v="PLANT TO PLATE 17CM"/>
    <n v="20"/>
    <n v="32.200000000000003"/>
    <n v="644"/>
    <n v="178108.69999999995"/>
    <x v="23"/>
  </r>
  <r>
    <m/>
    <x v="240"/>
    <s v="Invoice"/>
    <s v="86907"/>
    <s v="BUILDERS WAREHOUSE:KEMPTON PARK"/>
    <s v="PLANT TO PLATE 17CM"/>
    <n v="20"/>
    <n v="33.99"/>
    <n v="679.8"/>
    <n v="178788.49999999994"/>
    <x v="23"/>
  </r>
  <r>
    <m/>
    <x v="240"/>
    <s v="Invoice"/>
    <s v="86909"/>
    <s v="BUILDERS WAREHOUSE:STRUBENS VALLEY"/>
    <s v="PLANT TO PLATE 17CM"/>
    <n v="30"/>
    <n v="33.99"/>
    <n v="1019.7"/>
    <n v="179808.19999999995"/>
    <x v="23"/>
  </r>
  <r>
    <m/>
    <x v="22"/>
    <s v="Invoice"/>
    <s v="86917"/>
    <s v="BUILDERS WAREHOUSE:EDENVALE"/>
    <s v="PLANT TO PLATE 17CM"/>
    <n v="30"/>
    <n v="33.99"/>
    <n v="1019.7"/>
    <n v="180827.89999999997"/>
    <x v="23"/>
  </r>
  <r>
    <m/>
    <x v="22"/>
    <s v="Invoice"/>
    <s v="86918"/>
    <s v="BUILDERS WAREHOUSE:SUNWARD PARK"/>
    <s v="PLANT TO PLATE 17CM"/>
    <n v="15"/>
    <n v="33.99"/>
    <n v="509.85"/>
    <n v="181337.74999999997"/>
    <x v="23"/>
  </r>
  <r>
    <m/>
    <x v="22"/>
    <s v="Invoice"/>
    <s v="86920"/>
    <s v="BUILDERS WAREHOUSE:NEWMARKET"/>
    <s v="PLANT TO PLATE 17CM"/>
    <n v="20"/>
    <n v="33.99"/>
    <n v="679.8"/>
    <n v="182017.54999999996"/>
    <x v="23"/>
  </r>
  <r>
    <m/>
    <x v="22"/>
    <s v="Invoice"/>
    <s v="86921"/>
    <s v="THYME SQUARE"/>
    <s v="PLANT TO PLATE 17CM"/>
    <n v="10"/>
    <n v="27.65"/>
    <n v="276.5"/>
    <n v="182294.04999999996"/>
    <x v="23"/>
  </r>
  <r>
    <m/>
    <x v="22"/>
    <s v="Invoice"/>
    <s v="86923"/>
    <s v="BUILDERS WAREHOUSE:MAFIKENG"/>
    <s v="PLANT TO PLATE 17CM"/>
    <n v="30"/>
    <n v="33.99"/>
    <n v="1019.7"/>
    <n v="183313.74999999997"/>
    <x v="23"/>
  </r>
  <r>
    <m/>
    <x v="241"/>
    <s v="Invoice"/>
    <s v="86926"/>
    <s v="BUILDERS WAREHOUSE:RUSTENBURG"/>
    <s v="PLANT TO PLATE 17CM"/>
    <n v="25"/>
    <n v="33.99"/>
    <n v="849.75"/>
    <n v="184163.49999999997"/>
    <x v="23"/>
  </r>
  <r>
    <m/>
    <x v="241"/>
    <s v="Invoice"/>
    <s v="86936"/>
    <s v="BUILDERS WAREHOUSE:ZAMBEZI"/>
    <s v="PLANT TO PLATE 17CM"/>
    <n v="35"/>
    <n v="33.99"/>
    <n v="1189.6500000000001"/>
    <n v="185353.14999999997"/>
    <x v="23"/>
  </r>
  <r>
    <m/>
    <x v="115"/>
    <s v="Invoice"/>
    <s v="86931"/>
    <s v="BUILDERS WAREHOUSE:WOODLANDS"/>
    <s v="PLANT TO PLATE 17CM"/>
    <n v="20"/>
    <n v="33.99"/>
    <n v="679.8"/>
    <n v="186032.94999999995"/>
    <x v="23"/>
  </r>
  <r>
    <m/>
    <x v="115"/>
    <s v="Invoice"/>
    <s v="86932"/>
    <s v="BUILDERS WAREHOUSE:GEZINA NEW"/>
    <s v="PLANT TO PLATE 17CM"/>
    <n v="15"/>
    <n v="33.99"/>
    <n v="509.85"/>
    <n v="186542.79999999996"/>
    <x v="23"/>
  </r>
  <r>
    <m/>
    <x v="115"/>
    <s v="Invoice"/>
    <s v="86935"/>
    <s v="BUILDERS WAREHOUSE:CENTURION"/>
    <s v="PLANT TO PLATE 17CM"/>
    <n v="30"/>
    <n v="33.99"/>
    <n v="1019.7"/>
    <n v="187562.49999999997"/>
    <x v="23"/>
  </r>
  <r>
    <m/>
    <x v="115"/>
    <s v="Invoice"/>
    <s v="86940"/>
    <s v="BUILDERS WAREHOUSE:WONDERBOOM"/>
    <s v="PLANT TO PLATE 17CM"/>
    <n v="20"/>
    <n v="33.99"/>
    <n v="679.8"/>
    <n v="188242.29999999996"/>
    <x v="23"/>
  </r>
  <r>
    <m/>
    <x v="115"/>
    <s v="Invoice"/>
    <s v="86942"/>
    <s v="BUILDERS WAREHOUSE:RASLOUW"/>
    <s v="PLANT TO PLATE 17CM"/>
    <n v="25"/>
    <n v="33.99"/>
    <n v="849.75"/>
    <n v="189092.04999999996"/>
    <x v="23"/>
  </r>
  <r>
    <m/>
    <x v="23"/>
    <s v="Invoice"/>
    <s v="86954"/>
    <s v="GARDENSHOP PARKTOWN"/>
    <s v="PLANT TO PLATE 17CM"/>
    <n v="20"/>
    <n v="32.200000000000003"/>
    <n v="644"/>
    <n v="189736.04999999996"/>
    <x v="23"/>
  </r>
  <r>
    <m/>
    <x v="23"/>
    <s v="Invoice"/>
    <s v="86955"/>
    <s v="CENTRAL NURSERY DEPOT"/>
    <s v="PLANT TO PLATE 17CM"/>
    <n v="15"/>
    <n v="32.200000000000003"/>
    <n v="483"/>
    <n v="190219.04999999996"/>
    <x v="23"/>
  </r>
  <r>
    <m/>
    <x v="23"/>
    <s v="Invoice"/>
    <s v="86976"/>
    <s v="MONTANA GARDEN PAVILION"/>
    <s v="PLANT TO PLATE 17CM"/>
    <n v="16"/>
    <n v="33.85"/>
    <n v="541.6"/>
    <n v="190760.64999999997"/>
    <x v="23"/>
  </r>
  <r>
    <m/>
    <x v="23"/>
    <s v="Invoice"/>
    <s v="86980"/>
    <s v="BUILDERS WAREHOUSE:BLOEMFONTEIN"/>
    <s v="PLANT TO PLATE 17CM"/>
    <n v="5"/>
    <n v="33.99"/>
    <n v="169.95"/>
    <n v="190930.59999999998"/>
    <x v="23"/>
  </r>
  <r>
    <m/>
    <x v="242"/>
    <s v="Invoice"/>
    <s v="86960"/>
    <s v="BUILDERS WAREHOUSE:BEDFORDVIEW"/>
    <s v="PLANT TO PLATE 17CM"/>
    <n v="25"/>
    <n v="33.99"/>
    <n v="849.75"/>
    <n v="191780.34999999998"/>
    <x v="23"/>
  </r>
  <r>
    <m/>
    <x v="242"/>
    <s v="Invoice"/>
    <s v="86963"/>
    <s v="BUILDERS WAREHOUSE:NORTHRIDING"/>
    <s v="PLANT TO PLATE 17CM"/>
    <n v="25"/>
    <n v="33.99"/>
    <n v="849.75"/>
    <n v="192630.09999999998"/>
    <x v="23"/>
  </r>
  <r>
    <m/>
    <x v="116"/>
    <s v="Invoice"/>
    <s v="86969"/>
    <s v="HECKERS GARDEN CENTRE (Pty) Ltd"/>
    <s v="17CM CHILLI"/>
    <n v="100"/>
    <n v="19.95"/>
    <n v="1995"/>
    <n v="194625.09999999998"/>
    <x v="23"/>
  </r>
  <r>
    <m/>
    <x v="116"/>
    <s v="Invoice"/>
    <s v="86981"/>
    <s v="BUILDERS WAREHOUSE:RIVONIA"/>
    <s v="PLANT TO PLATE 17CM"/>
    <n v="10"/>
    <n v="33.99"/>
    <n v="339.9"/>
    <n v="194964.99999999997"/>
    <x v="23"/>
  </r>
  <r>
    <m/>
    <x v="243"/>
    <s v="Invoice"/>
    <s v="86994"/>
    <s v="BUILDERS WAREHOUSE:LYNNWOOD"/>
    <s v="PLANT TO PLATE 17CM"/>
    <n v="15"/>
    <n v="33.99"/>
    <n v="509.85"/>
    <n v="195474.84999999998"/>
    <x v="23"/>
  </r>
  <r>
    <m/>
    <x v="243"/>
    <s v="Invoice"/>
    <s v="86995"/>
    <s v="BUILDERS WAREHOUSE:GLEN EAGLES"/>
    <s v="PLANT TO PLATE 17CM"/>
    <n v="10"/>
    <n v="33.99"/>
    <n v="339.9"/>
    <n v="195814.74999999997"/>
    <x v="23"/>
  </r>
  <r>
    <m/>
    <x v="243"/>
    <s v="Invoice"/>
    <s v="86999"/>
    <s v="BUILDERS WAREHOUSE:ERASMUS PARK"/>
    <s v="PLANT TO PLATE 17CM"/>
    <n v="10"/>
    <n v="33.99"/>
    <n v="339.9"/>
    <n v="196154.64999999997"/>
    <x v="23"/>
  </r>
  <r>
    <m/>
    <x v="243"/>
    <s v="Invoice"/>
    <s v="87001"/>
    <s v="BUILDERS WAREHOUSE:RIVONIA"/>
    <s v="PLANT TO PLATE 17CM"/>
    <n v="30"/>
    <n v="33.99"/>
    <n v="1019.7"/>
    <n v="197174.34999999998"/>
    <x v="23"/>
  </r>
  <r>
    <m/>
    <x v="243"/>
    <s v="Invoice"/>
    <s v="87002"/>
    <s v="BUILDERS WAREHOUSE:ZAMBEZI"/>
    <s v="PLANT TO PLATE 17CM"/>
    <n v="10"/>
    <n v="33.99"/>
    <n v="339.9"/>
    <n v="197514.24999999997"/>
    <x v="23"/>
  </r>
  <r>
    <m/>
    <x v="243"/>
    <s v="Invoice"/>
    <s v="87004"/>
    <s v="CENTRAL NURSERY DEPOT"/>
    <s v="PLANT TO PLATE 17CM"/>
    <n v="20"/>
    <n v="32.200000000000003"/>
    <n v="644"/>
    <n v="198158.24999999997"/>
    <x v="23"/>
  </r>
  <r>
    <m/>
    <x v="24"/>
    <s v="Invoice"/>
    <s v="87018"/>
    <s v="FH CHAMBERLAIN TRADING (PTY) LTD:SILVER LAKES"/>
    <s v="PLANT TO PLATE 17CM"/>
    <n v="24"/>
    <n v="33.99"/>
    <n v="815.76"/>
    <n v="198974.00999999998"/>
    <x v="23"/>
  </r>
  <r>
    <m/>
    <x v="117"/>
    <s v="Invoice"/>
    <s v="87028"/>
    <s v="BUILDERS WAREHOUSE:ROBINDALE"/>
    <s v="PLANT TO PLATE 17CM"/>
    <n v="20"/>
    <n v="33.99"/>
    <n v="679.8"/>
    <n v="199653.80999999997"/>
    <x v="23"/>
  </r>
  <r>
    <m/>
    <x v="118"/>
    <s v="Invoice"/>
    <s v="87032"/>
    <s v="BUILDERS WAREHOUSE:NEWMARKET"/>
    <s v="PLANT TO PLATE 17CM"/>
    <n v="25"/>
    <n v="33.99"/>
    <n v="849.75"/>
    <n v="200503.55999999997"/>
    <x v="23"/>
  </r>
  <r>
    <m/>
    <x v="118"/>
    <s v="Invoice"/>
    <s v="87036"/>
    <s v="BUILDERS WAREHOUSE:EDENVALE"/>
    <s v="PLANT TO PLATE 17CM"/>
    <n v="30"/>
    <n v="33.99"/>
    <n v="1019.7"/>
    <n v="201523.25999999998"/>
    <x v="23"/>
  </r>
  <r>
    <m/>
    <x v="118"/>
    <s v="Invoice"/>
    <s v="87038"/>
    <s v="BUILDERS WAREHOUSE:BOKSBURG (NEW)"/>
    <s v="PLANT TO PLATE 17CM"/>
    <n v="10"/>
    <n v="33.99"/>
    <n v="339.9"/>
    <n v="201863.15999999997"/>
    <x v="23"/>
  </r>
  <r>
    <m/>
    <x v="118"/>
    <s v="Invoice"/>
    <s v="87039"/>
    <s v="RIVERSIDE MICA"/>
    <s v="PLANT TO PLATE 17CM"/>
    <n v="2"/>
    <n v="33.200000000000003"/>
    <n v="66.400000000000006"/>
    <n v="201929.55999999997"/>
    <x v="23"/>
  </r>
  <r>
    <m/>
    <x v="118"/>
    <s v="Invoice"/>
    <s v="87065"/>
    <s v="IMPALA FLORA"/>
    <s v="PLANT TO PLATE 17CM"/>
    <n v="1"/>
    <n v="32.950000000000003"/>
    <n v="32.950000000000003"/>
    <n v="201962.50999999998"/>
    <x v="23"/>
  </r>
  <r>
    <m/>
    <x v="119"/>
    <s v="Invoice"/>
    <s v="87042"/>
    <s v="BUILDERS WAREHOUSE:WONDER PARK"/>
    <s v="PLANT TO PLATE 17CM"/>
    <n v="10"/>
    <n v="33.99"/>
    <n v="339.9"/>
    <n v="202302.40999999997"/>
    <x v="23"/>
  </r>
  <r>
    <m/>
    <x v="119"/>
    <s v="Invoice"/>
    <s v="87043"/>
    <s v="BUILDERS WAREHOUSE:ERASMUS PARK"/>
    <s v="PLANT TO PLATE 17CM"/>
    <n v="13"/>
    <n v="33.99"/>
    <n v="441.87"/>
    <n v="202744.27999999997"/>
    <x v="23"/>
  </r>
  <r>
    <m/>
    <x v="119"/>
    <s v="Invoice"/>
    <s v="87046"/>
    <s v="BUILDERS WAREHOUSE:GEZINA NEW"/>
    <s v="PLANT TO PLATE 17CM"/>
    <n v="20"/>
    <n v="33.99"/>
    <n v="679.8"/>
    <n v="203424.07999999996"/>
    <x v="23"/>
  </r>
  <r>
    <m/>
    <x v="119"/>
    <s v="Invoice"/>
    <s v="87048"/>
    <s v="BUILDERS WAREHOUSE:WOODLANDS"/>
    <s v="PLANT TO PLATE 17CM"/>
    <n v="15"/>
    <n v="33.99"/>
    <n v="509.85"/>
    <n v="203933.92999999996"/>
    <x v="23"/>
  </r>
  <r>
    <m/>
    <x v="119"/>
    <s v="Invoice"/>
    <s v="87051"/>
    <s v="FH CHAMBERLAIN TRADING (PTY) LTD:RIVIERA"/>
    <s v="PLANT TO PLATE 17CM"/>
    <n v="10"/>
    <n v="33.99"/>
    <n v="339.9"/>
    <n v="204273.82999999996"/>
    <x v="23"/>
  </r>
  <r>
    <m/>
    <x v="119"/>
    <s v="Invoice"/>
    <s v="87056"/>
    <s v="ECKARDS GARDEN PAVILION"/>
    <s v="PLANT TO PLATE 17CM"/>
    <n v="27"/>
    <n v="32.200000000000003"/>
    <n v="869.4"/>
    <n v="205143.22999999995"/>
    <x v="23"/>
  </r>
  <r>
    <m/>
    <x v="119"/>
    <s v="Invoice"/>
    <s v="87062"/>
    <s v="CENTRAL NURSERY DEPOT"/>
    <s v="PLANT TO PLATE 17CM"/>
    <n v="10"/>
    <n v="32.200000000000003"/>
    <n v="322"/>
    <n v="205465.22999999995"/>
    <x v="23"/>
  </r>
  <r>
    <m/>
    <x v="6"/>
    <s v="Invoice"/>
    <s v="87058"/>
    <s v="GARDENSHOP PARKTOWN"/>
    <s v="PLANT TO PLATE 17CM"/>
    <n v="30"/>
    <n v="32.200000000000003"/>
    <n v="966"/>
    <n v="206431.22999999995"/>
    <x v="23"/>
  </r>
  <r>
    <m/>
    <x v="6"/>
    <s v="Invoice"/>
    <s v="87081"/>
    <s v="FH CHAMBERLAIN TRADING (PTY) LTD:KYALAMI"/>
    <s v="PLANT TO PLATE 17CM"/>
    <n v="20"/>
    <n v="33.99"/>
    <n v="679.8"/>
    <n v="207111.02999999994"/>
    <x v="23"/>
  </r>
  <r>
    <m/>
    <x v="6"/>
    <s v="Invoice"/>
    <s v="87083"/>
    <s v="BUILDERS WAREHOUSE:ZAMBEZI"/>
    <s v="PLANT TO PLATE 17CM"/>
    <n v="10"/>
    <n v="33.99"/>
    <n v="339.9"/>
    <n v="207450.92999999993"/>
    <x v="23"/>
  </r>
  <r>
    <m/>
    <x v="122"/>
    <s v="Invoice"/>
    <s v="87106"/>
    <s v="BUILDERS WAREHOUSE:ZAMBEZI"/>
    <s v="PLANT TO PLATE 17CM"/>
    <n v="10"/>
    <n v="33.99"/>
    <n v="339.9"/>
    <n v="207790.82999999993"/>
    <x v="23"/>
  </r>
  <r>
    <m/>
    <x v="122"/>
    <s v="Invoice"/>
    <s v="87110"/>
    <s v="BUILDERS WAREHOUSE:CHERRY LANE"/>
    <s v="PLANT TO PLATE 17CM"/>
    <n v="18"/>
    <n v="31.85"/>
    <n v="573.29999999999995"/>
    <n v="208364.12999999992"/>
    <x v="23"/>
  </r>
  <r>
    <m/>
    <x v="124"/>
    <s v="Invoice"/>
    <s v="87130"/>
    <s v="THYME SQUARE"/>
    <s v="PLANT TO PLATE 17CM"/>
    <n v="5"/>
    <n v="27.65"/>
    <n v="138.25"/>
    <n v="208502.37999999992"/>
    <x v="23"/>
  </r>
  <r>
    <m/>
    <x v="125"/>
    <s v="Invoice"/>
    <s v="87137"/>
    <s v="BUILDERS WAREHOUSE:LYNNWOOD"/>
    <s v="PLANT TO PLATE 17CM"/>
    <n v="10"/>
    <n v="33.99"/>
    <n v="339.9"/>
    <n v="208842.27999999991"/>
    <x v="23"/>
  </r>
  <r>
    <m/>
    <x v="126"/>
    <s v="Invoice"/>
    <s v="87147"/>
    <s v="FH CHAMBERLAIN TRADING (PTY) LTD:KYALAMI"/>
    <s v="PLANT TO PLATE 17CM"/>
    <n v="20"/>
    <n v="33.99"/>
    <n v="679.8"/>
    <n v="209522.0799999999"/>
    <x v="23"/>
  </r>
  <r>
    <m/>
    <x v="126"/>
    <s v="Invoice"/>
    <s v="87150"/>
    <s v="BUILDERS WAREHOUSE:CENTURION"/>
    <s v="PLANT TO PLATE 17CM"/>
    <n v="5"/>
    <n v="33.99"/>
    <n v="169.95"/>
    <n v="209692.02999999991"/>
    <x v="23"/>
  </r>
  <r>
    <m/>
    <x v="126"/>
    <s v="Invoice"/>
    <s v="87154"/>
    <s v="LIFESTYLE HOME GARDEN"/>
    <s v="PLANT TO PLATE 17CM"/>
    <n v="30"/>
    <n v="32.65"/>
    <n v="979.5"/>
    <n v="210671.52999999991"/>
    <x v="23"/>
  </r>
  <r>
    <m/>
    <x v="25"/>
    <s v="Invoice"/>
    <s v="87184"/>
    <s v="BUILDERS WAREHOUSE:RUSTENBURG"/>
    <s v="PLANT TO PLATE 17CM"/>
    <n v="15"/>
    <n v="33.99"/>
    <n v="509.85"/>
    <n v="211181.37999999992"/>
    <x v="23"/>
  </r>
  <r>
    <m/>
    <x v="25"/>
    <s v="Invoice"/>
    <s v="87185"/>
    <s v="THYME SQUARE"/>
    <s v="PLANT TO PLATE 17CM"/>
    <n v="12"/>
    <n v="27.65"/>
    <n v="331.8"/>
    <n v="211513.17999999991"/>
    <x v="23"/>
  </r>
  <r>
    <m/>
    <x v="127"/>
    <s v="Invoice"/>
    <s v="87207"/>
    <s v="BUILDERS WAREHOUSE:CHERRY LANE"/>
    <s v="PLANT TO PLATE 17CM"/>
    <n v="6"/>
    <n v="33.99"/>
    <n v="203.94"/>
    <n v="211717.11999999991"/>
    <x v="23"/>
  </r>
  <r>
    <m/>
    <x v="127"/>
    <s v="Invoice"/>
    <s v="87211"/>
    <s v="ECKARDS GARDEN PAVILION"/>
    <s v="PLANT TO PLATE 17CM"/>
    <n v="25"/>
    <n v="32.200000000000003"/>
    <n v="805"/>
    <n v="212522.11999999991"/>
    <x v="23"/>
  </r>
  <r>
    <m/>
    <x v="128"/>
    <s v="Invoice"/>
    <s v="87215"/>
    <s v="FH CHAMBERLAIN TRADING (PTY) LTD:RIVIERA"/>
    <s v="PLANT TO PLATE 17CM"/>
    <n v="5"/>
    <n v="33.99"/>
    <n v="169.95"/>
    <n v="212692.06999999992"/>
    <x v="23"/>
  </r>
  <r>
    <m/>
    <x v="129"/>
    <s v="Invoice"/>
    <s v="87234"/>
    <s v="LITTLE AUSTRIA"/>
    <s v="PLANT TO PLATE 17CM"/>
    <n v="6"/>
    <n v="32.200000000000003"/>
    <n v="193.2"/>
    <n v="212885.26999999993"/>
    <x v="23"/>
  </r>
  <r>
    <m/>
    <x v="129"/>
    <s v="Invoice"/>
    <s v="87258"/>
    <s v="BUILDERS WAREHOUSE:NEWCASTLE"/>
    <s v="PLANT TO PLATE 17CM"/>
    <n v="10"/>
    <n v="33.99"/>
    <n v="339.9"/>
    <n v="213225.16999999993"/>
    <x v="23"/>
  </r>
  <r>
    <m/>
    <x v="26"/>
    <s v="Invoice"/>
    <s v="87246"/>
    <s v="BUILDERS WAREHOUSE:SUNWARD PARK"/>
    <s v="PLANT TO PLATE 17CM"/>
    <n v="30"/>
    <n v="33.99"/>
    <n v="1019.7"/>
    <n v="214244.86999999994"/>
    <x v="23"/>
  </r>
  <r>
    <m/>
    <x v="26"/>
    <s v="Invoice"/>
    <s v="87250"/>
    <s v="BUILDERS WAREHOUSE:NEWMARKET"/>
    <s v="PLANT TO PLATE 17CM"/>
    <n v="30"/>
    <n v="33.99"/>
    <n v="1019.7"/>
    <n v="215264.56999999995"/>
    <x v="23"/>
  </r>
  <r>
    <m/>
    <x v="26"/>
    <s v="Invoice"/>
    <s v="87251"/>
    <s v="BUILDERS WAREHOUSE:RIVONIA"/>
    <s v="PLANT TO PLATE 17CM"/>
    <n v="10"/>
    <n v="33.99"/>
    <n v="339.9"/>
    <n v="215604.46999999994"/>
    <x v="23"/>
  </r>
  <r>
    <m/>
    <x v="26"/>
    <s v="Invoice"/>
    <s v="87252"/>
    <s v="THYME SQUARE"/>
    <s v="PLANT TO PLATE 17CM"/>
    <n v="10"/>
    <n v="27.65"/>
    <n v="276.5"/>
    <n v="215880.96999999994"/>
    <x v="23"/>
  </r>
  <r>
    <m/>
    <x v="26"/>
    <s v="Invoice"/>
    <s v="87255"/>
    <s v="LIFESTYLE HOME GARDEN"/>
    <s v="PLANT TO PLATE 17CM"/>
    <n v="40"/>
    <n v="30.5"/>
    <n v="1220"/>
    <n v="217100.96999999994"/>
    <x v="23"/>
  </r>
  <r>
    <m/>
    <x v="26"/>
    <s v="Invoice"/>
    <s v="87262"/>
    <s v="PRETTY GARDENS"/>
    <s v="PLANT TO PLATE 17CM"/>
    <n v="30"/>
    <n v="33.99"/>
    <n v="1019.7"/>
    <n v="218120.66999999995"/>
    <x v="23"/>
  </r>
  <r>
    <m/>
    <x v="26"/>
    <s v="Invoice"/>
    <s v="87267"/>
    <s v="CLARKS GARDEN CENTRE"/>
    <s v="PLANT TO PLATE 17CM"/>
    <n v="10"/>
    <n v="32.200000000000003"/>
    <n v="322"/>
    <n v="218442.66999999995"/>
    <x v="23"/>
  </r>
  <r>
    <m/>
    <x v="130"/>
    <s v="Invoice"/>
    <s v="87273"/>
    <s v="BUILDERS WAREHOUSE:RUSTENBURG"/>
    <s v="PLANT TO PLATE 17CM"/>
    <n v="15"/>
    <n v="33.99"/>
    <n v="509.85"/>
    <n v="218952.51999999996"/>
    <x v="23"/>
  </r>
  <r>
    <m/>
    <x v="130"/>
    <s v="Invoice"/>
    <s v="87275"/>
    <s v="BUILDERS WAREHOUSE:ZAMBEZI"/>
    <s v="PLANT TO PLATE 17CM"/>
    <n v="10"/>
    <n v="33.99"/>
    <n v="339.9"/>
    <n v="219292.41999999995"/>
    <x v="23"/>
  </r>
  <r>
    <m/>
    <x v="130"/>
    <s v="Invoice"/>
    <s v="87282"/>
    <s v="BUILDERS WAREHOUSE:GLEN EAGLES"/>
    <s v="PLANT TO PLATE 17CM"/>
    <n v="10"/>
    <n v="33.99"/>
    <n v="339.9"/>
    <n v="219632.31999999995"/>
    <x v="23"/>
  </r>
  <r>
    <m/>
    <x v="130"/>
    <s v="Invoice"/>
    <s v="87287"/>
    <s v="BUILDERS WAREHOUSE:RASLOUW"/>
    <s v="PLANT TO PLATE 17CM"/>
    <n v="20"/>
    <n v="33.99"/>
    <n v="679.8"/>
    <n v="220312.11999999994"/>
    <x v="23"/>
  </r>
  <r>
    <m/>
    <x v="130"/>
    <s v="Invoice"/>
    <s v="87295"/>
    <s v="ECKARDS GARDEN PAVILION"/>
    <s v="PLANT TO PLATE 17CM"/>
    <n v="30"/>
    <n v="32.200000000000003"/>
    <n v="966"/>
    <n v="221278.11999999994"/>
    <x v="23"/>
  </r>
  <r>
    <m/>
    <x v="27"/>
    <s v="Invoice"/>
    <s v="87276"/>
    <s v="BUILDERS WAREHOUSE:CENTURION"/>
    <s v="PLANT TO PLATE 17CM"/>
    <n v="15"/>
    <n v="33.99"/>
    <n v="509.85"/>
    <n v="221787.96999999994"/>
    <x v="23"/>
  </r>
  <r>
    <m/>
    <x v="27"/>
    <s v="Invoice"/>
    <s v="87306"/>
    <s v="FH CHAMBERLAIN TRADING (PTY) LTD:WATERKLOOF GLEN"/>
    <s v="PLANT TO PLATE 17CM"/>
    <n v="45"/>
    <n v="33.99"/>
    <n v="1529.55"/>
    <n v="223317.51999999993"/>
    <x v="23"/>
  </r>
  <r>
    <m/>
    <x v="27"/>
    <s v="Invoice"/>
    <s v="87308"/>
    <s v="FH CHAMBERLAIN TRADING (PTY) LTD:KYALAMI"/>
    <s v="PLANT TO PLATE 17CM"/>
    <n v="20"/>
    <n v="33.99"/>
    <n v="679.8"/>
    <n v="223997.31999999992"/>
    <x v="23"/>
  </r>
  <r>
    <m/>
    <x v="245"/>
    <s v="Invoice"/>
    <s v="87320"/>
    <s v="BUILDERS WAREHOUSE:ROBINDALE"/>
    <s v="PLANT TO PLATE 17CM"/>
    <n v="20"/>
    <n v="31.85"/>
    <n v="637"/>
    <n v="224634.31999999992"/>
    <x v="23"/>
  </r>
  <r>
    <m/>
    <x v="131"/>
    <s v="Invoice"/>
    <s v="87331"/>
    <s v="BUILDERS WAREHOUSE:EDENVALE"/>
    <s v="PLANT TO PLATE 17CM"/>
    <n v="30"/>
    <n v="33.99"/>
    <n v="1019.7"/>
    <n v="225654.01999999993"/>
    <x v="23"/>
  </r>
  <r>
    <m/>
    <x v="132"/>
    <s v="Invoice"/>
    <s v="87339"/>
    <s v="BUILDERS WAREHOUSE:SILVERLAKES"/>
    <s v="PLANT TO PLATE 17CM"/>
    <n v="20"/>
    <n v="33.99"/>
    <n v="679.8"/>
    <n v="226333.81999999992"/>
    <x v="23"/>
  </r>
  <r>
    <m/>
    <x v="132"/>
    <s v="Invoice"/>
    <s v="87345"/>
    <s v="BUILDERS WAREHOUSE:ERASMUS PARK"/>
    <s v="PLANT TO PLATE 17CM"/>
    <n v="25"/>
    <n v="33.99"/>
    <n v="849.75"/>
    <n v="227183.56999999992"/>
    <x v="23"/>
  </r>
  <r>
    <m/>
    <x v="132"/>
    <s v="Invoice"/>
    <s v="87348"/>
    <s v="BUILDERS WAREHOUSE:ZAMBEZI"/>
    <s v="PLANT TO PLATE 17CM"/>
    <n v="25"/>
    <n v="33.99"/>
    <n v="849.75"/>
    <n v="228033.31999999992"/>
    <x v="23"/>
  </r>
  <r>
    <m/>
    <x v="132"/>
    <s v="Invoice"/>
    <s v="87351"/>
    <s v="BUILDERS WAREHOUSE:GLEN EAGLES"/>
    <s v="PLANT TO PLATE 17CM"/>
    <n v="5"/>
    <n v="33.99"/>
    <n v="169.95"/>
    <n v="228203.26999999993"/>
    <x v="23"/>
  </r>
  <r>
    <m/>
    <x v="132"/>
    <s v="Invoice"/>
    <s v="87353"/>
    <s v="BUILDERS WAREHOUSE:CENTURION"/>
    <s v="PLANT TO PLATE 17CM"/>
    <n v="20"/>
    <n v="33.99"/>
    <n v="679.8"/>
    <n v="228883.06999999992"/>
    <x v="23"/>
  </r>
  <r>
    <m/>
    <x v="132"/>
    <s v="Invoice"/>
    <s v="87354"/>
    <s v="BUILDERS WAREHOUSE:CHERRY LANE"/>
    <s v="PLANT TO PLATE 17CM"/>
    <n v="8"/>
    <n v="33.99"/>
    <n v="271.92"/>
    <n v="229154.98999999993"/>
    <x v="23"/>
  </r>
  <r>
    <m/>
    <x v="132"/>
    <s v="Invoice"/>
    <s v="87355"/>
    <s v="FH CHAMBERLAIN TRADING (PTY) LTD:WATERKLOOF GLEN"/>
    <s v="PLANT TO PLATE 17CM"/>
    <n v="10"/>
    <n v="33.99"/>
    <n v="339.9"/>
    <n v="229494.88999999993"/>
    <x v="23"/>
  </r>
  <r>
    <m/>
    <x v="132"/>
    <s v="Invoice"/>
    <s v="87367"/>
    <s v="LIFESTYLE HOME GARDEN"/>
    <s v="PLANT TO PLATE 17CM"/>
    <n v="40"/>
    <n v="30.5"/>
    <n v="1220"/>
    <n v="230714.88999999993"/>
    <x v="23"/>
  </r>
  <r>
    <m/>
    <x v="133"/>
    <s v="Invoice"/>
    <s v="87384"/>
    <s v="BUILDERS WAREHOUSE:BEDFORDVIEW"/>
    <s v="PLANT TO PLATE 17CM"/>
    <n v="25"/>
    <n v="33.99"/>
    <n v="849.75"/>
    <n v="231564.63999999993"/>
    <x v="23"/>
  </r>
  <r>
    <m/>
    <x v="133"/>
    <s v="Invoice"/>
    <s v="87386"/>
    <s v="BUILDERS WAREHOUSE:KEMPTON PARK"/>
    <s v="PLANT TO PLATE 17CM"/>
    <n v="35"/>
    <n v="33.99"/>
    <n v="1189.6500000000001"/>
    <n v="232754.28999999992"/>
    <x v="23"/>
  </r>
  <r>
    <m/>
    <x v="133"/>
    <s v="Invoice"/>
    <s v="87412"/>
    <s v="BUILDERS WAREHOUSE:NEWCASTLE"/>
    <s v="PLANT TO PLATE 17CM"/>
    <n v="50"/>
    <n v="33.99"/>
    <n v="1699.5"/>
    <n v="234453.78999999992"/>
    <x v="23"/>
  </r>
  <r>
    <m/>
    <x v="7"/>
    <s v="Invoice"/>
    <s v="87390"/>
    <s v="BUILDERS WAREHOUSE:BOKSBURG (NEW)"/>
    <s v="PLANT TO PLATE 17CM"/>
    <n v="10"/>
    <n v="33.99"/>
    <n v="339.9"/>
    <n v="234793.68999999992"/>
    <x v="23"/>
  </r>
  <r>
    <m/>
    <x v="7"/>
    <s v="Invoice"/>
    <s v="87396"/>
    <s v="LIFESTYLE HOME GARDEN"/>
    <s v="PLANT TO PLATE 17CM"/>
    <n v="50"/>
    <n v="30.5"/>
    <n v="1525"/>
    <n v="236318.68999999992"/>
    <x v="23"/>
  </r>
  <r>
    <m/>
    <x v="7"/>
    <s v="Invoice"/>
    <s v="87399"/>
    <s v="THYME SQUARE"/>
    <s v="PLANT TO PLATE 17CM"/>
    <n v="15"/>
    <n v="27.65"/>
    <n v="414.75"/>
    <n v="236733.43999999992"/>
    <x v="23"/>
  </r>
  <r>
    <m/>
    <x v="7"/>
    <s v="Invoice"/>
    <s v="87402"/>
    <s v="PLANT FACTORY"/>
    <s v="PLANT TO PLATE 17CM"/>
    <n v="6"/>
    <n v="21.8"/>
    <n v="130.80000000000001"/>
    <n v="236864.2399999999"/>
    <x v="23"/>
  </r>
  <r>
    <m/>
    <x v="7"/>
    <s v="Invoice"/>
    <s v="87403"/>
    <s v="PRETTY GARDENS"/>
    <s v="PLANT TO PLATE 17CM"/>
    <n v="40"/>
    <n v="33.99"/>
    <n v="1359.6"/>
    <n v="238223.83999999991"/>
    <x v="23"/>
  </r>
  <r>
    <m/>
    <x v="7"/>
    <s v="Invoice"/>
    <s v="87406"/>
    <s v="BUILDERS WAREHOUSE:BLOEMFONTEIN"/>
    <s v="PLANT TO PLATE 17CM"/>
    <n v="10"/>
    <n v="33.99"/>
    <n v="339.9"/>
    <n v="238563.7399999999"/>
    <x v="23"/>
  </r>
  <r>
    <m/>
    <x v="135"/>
    <s v="Invoice"/>
    <s v="87422"/>
    <s v="BUILDERS WAREHOUSE:GLEN EAGLES"/>
    <s v="PLANT TO PLATE 17CM"/>
    <n v="15"/>
    <n v="33.99"/>
    <n v="509.85"/>
    <n v="239073.58999999991"/>
    <x v="23"/>
  </r>
  <r>
    <m/>
    <x v="135"/>
    <s v="Invoice"/>
    <s v="87431"/>
    <s v="CENTRAL NURSERY DEPOT"/>
    <s v="PLANT TO PLATE 17CM"/>
    <n v="30"/>
    <n v="32.200000000000003"/>
    <n v="966"/>
    <n v="240039.58999999991"/>
    <x v="23"/>
  </r>
  <r>
    <m/>
    <x v="247"/>
    <s v="Invoice"/>
    <s v="87443"/>
    <s v="BUILDERS WAREHOUSE:SECUNDA"/>
    <s v="PLANT TO PLATE 17CM"/>
    <n v="20"/>
    <n v="33.99"/>
    <n v="679.8"/>
    <n v="240719.3899999999"/>
    <x v="23"/>
  </r>
  <r>
    <m/>
    <x v="136"/>
    <s v="Invoice"/>
    <s v="87454"/>
    <s v="BUILDERS WAREHOUSE:NORTHRIDING"/>
    <s v="PLANT TO PLATE 17CM"/>
    <n v="5"/>
    <n v="33.99"/>
    <n v="169.95"/>
    <n v="240889.33999999991"/>
    <x v="23"/>
  </r>
  <r>
    <m/>
    <x v="136"/>
    <s v="Invoice"/>
    <s v="87458"/>
    <s v="BUILDERS WAREHOUSE:STRUBENS VALLEY"/>
    <s v="PLANT TO PLATE 17CM"/>
    <n v="25"/>
    <n v="33.99"/>
    <n v="849.75"/>
    <n v="241739.08999999991"/>
    <x v="23"/>
  </r>
  <r>
    <m/>
    <x v="137"/>
    <s v="Invoice"/>
    <s v="87471"/>
    <s v="BUILDERS WAREHOUSE:BOKSBURG (NEW)"/>
    <s v="PLANT TO PLATE 17CM"/>
    <n v="10"/>
    <n v="33.99"/>
    <n v="339.9"/>
    <n v="242078.9899999999"/>
    <x v="23"/>
  </r>
  <r>
    <m/>
    <x v="137"/>
    <s v="Invoice"/>
    <s v="87472"/>
    <s v="BUILDERS WAREHOUSE:NEWMARKET"/>
    <s v="PLANT TO PLATE 17CM"/>
    <n v="10"/>
    <n v="33.99"/>
    <n v="339.9"/>
    <n v="242418.8899999999"/>
    <x v="23"/>
  </r>
  <r>
    <m/>
    <x v="139"/>
    <s v="Invoice"/>
    <s v="87490"/>
    <s v="BUILDERS WAREHOUSE:WONDER PARK"/>
    <s v="PLANT TO PLATE 17CM"/>
    <n v="10"/>
    <n v="33.99"/>
    <n v="339.9"/>
    <n v="242758.78999999989"/>
    <x v="23"/>
  </r>
  <r>
    <m/>
    <x v="139"/>
    <s v="Invoice"/>
    <s v="87492"/>
    <s v="BUILDERS WAREHOUSE:ERASMUS PARK"/>
    <s v="PLANT TO PLATE 17CM"/>
    <n v="25"/>
    <n v="33.99"/>
    <n v="849.75"/>
    <n v="243608.53999999989"/>
    <x v="23"/>
  </r>
  <r>
    <m/>
    <x v="139"/>
    <s v="Invoice"/>
    <s v="87493"/>
    <s v="BUILDERS WAREHOUSE:GEZINA NEW"/>
    <s v="PLANT TO PLATE 17CM"/>
    <n v="15"/>
    <n v="33.99"/>
    <n v="509.85"/>
    <n v="244118.3899999999"/>
    <x v="23"/>
  </r>
  <r>
    <m/>
    <x v="139"/>
    <s v="Invoice"/>
    <s v="87500"/>
    <s v="BUILDERS WAREHOUSE:CENTURION"/>
    <s v="PLANT TO PLATE 17CM"/>
    <n v="10"/>
    <n v="33.99"/>
    <n v="339.9"/>
    <n v="244458.28999999989"/>
    <x v="23"/>
  </r>
  <r>
    <m/>
    <x v="141"/>
    <s v="Invoice"/>
    <s v="87516"/>
    <s v="BUILDERS WAREHOUSE:KEMPTON PARK"/>
    <s v="PLANT TO PLATE 17CM"/>
    <n v="20"/>
    <n v="33.99"/>
    <n v="679.8"/>
    <n v="245138.08999999988"/>
    <x v="23"/>
  </r>
  <r>
    <m/>
    <x v="142"/>
    <s v="Invoice"/>
    <s v="87530"/>
    <s v="BUILDERS WAREHOUSE:NEWMARKET"/>
    <s v="PLANT TO PLATE 17CM"/>
    <n v="10"/>
    <n v="33.99"/>
    <n v="339.9"/>
    <n v="245477.98999999987"/>
    <x v="23"/>
  </r>
  <r>
    <m/>
    <x v="142"/>
    <s v="Invoice"/>
    <s v="87531"/>
    <s v="BUILDERS WAREHOUSE:BOKSBURG (NEW)"/>
    <s v="PLANT TO PLATE 17CM"/>
    <n v="12"/>
    <n v="33.99"/>
    <n v="407.88"/>
    <n v="245885.86999999988"/>
    <x v="23"/>
  </r>
  <r>
    <m/>
    <x v="142"/>
    <s v="Invoice"/>
    <s v="87537"/>
    <s v="THYME SQUARE"/>
    <s v="PLANT TO PLATE 17CM"/>
    <n v="20"/>
    <n v="27.65"/>
    <n v="553"/>
    <n v="246438.86999999988"/>
    <x v="23"/>
  </r>
  <r>
    <m/>
    <x v="143"/>
    <s v="Invoice"/>
    <s v="87143"/>
    <s v="BUILDERS WAREHOUSE:ZAMBEZI"/>
    <s v="PLANT TO PLATE 17CM"/>
    <n v="20"/>
    <n v="33.99"/>
    <n v="679.8"/>
    <n v="247118.66999999987"/>
    <x v="23"/>
  </r>
  <r>
    <m/>
    <x v="143"/>
    <s v="Invoice"/>
    <s v="87540"/>
    <s v="BUILDERS WAREHOUSE:ERASMUS PARK"/>
    <s v="PLANT TO PLATE 17CM"/>
    <n v="15"/>
    <n v="33.99"/>
    <n v="509.85"/>
    <n v="247628.51999999987"/>
    <x v="23"/>
  </r>
  <r>
    <m/>
    <x v="143"/>
    <s v="Invoice"/>
    <s v="87541"/>
    <s v="BUILDERS WAREHOUSE:CHERRY LANE"/>
    <s v="PLANT TO PLATE 17CM"/>
    <n v="19"/>
    <n v="33.99"/>
    <n v="645.80999999999995"/>
    <n v="248274.32999999987"/>
    <x v="23"/>
  </r>
  <r>
    <m/>
    <x v="143"/>
    <s v="Invoice"/>
    <s v="87544"/>
    <s v="BUILDERS WAREHOUSE:CENTURION"/>
    <s v="PLANT TO PLATE 17CM"/>
    <n v="15"/>
    <n v="33.99"/>
    <n v="509.85"/>
    <n v="248784.17999999988"/>
    <x v="23"/>
  </r>
  <r>
    <m/>
    <x v="143"/>
    <s v="Invoice"/>
    <s v="87545"/>
    <s v="BUILDERS WAREHOUSE:RUSTENBURG"/>
    <s v="PLANT TO PLATE 17CM"/>
    <n v="10"/>
    <n v="33.99"/>
    <n v="339.9"/>
    <n v="249124.07999999987"/>
    <x v="23"/>
  </r>
  <r>
    <m/>
    <x v="145"/>
    <s v="Invoice"/>
    <s v="87570"/>
    <s v="BUILDERS WAREHOUSE:EDENVALE"/>
    <s v="PLANT TO PLATE 17CM"/>
    <n v="5"/>
    <n v="33.99"/>
    <n v="169.95"/>
    <n v="249294.02999999988"/>
    <x v="23"/>
  </r>
  <r>
    <m/>
    <x v="321"/>
    <s v="Invoice"/>
    <s v="87601"/>
    <s v="BUILDERS WAREHOUSE:SECUNDA"/>
    <s v="PLANT TO PLATE 17CM"/>
    <n v="10"/>
    <n v="33.99"/>
    <n v="339.9"/>
    <n v="249633.92999999988"/>
    <x v="23"/>
  </r>
  <r>
    <m/>
    <x v="321"/>
    <s v="Invoice"/>
    <s v="87602"/>
    <s v="BUILDERS WAREHOUSE:STRUBENS VALLEY"/>
    <s v="PLANT TO PLATE 17CM"/>
    <n v="32"/>
    <n v="41.5"/>
    <n v="1328"/>
    <n v="250961.92999999988"/>
    <x v="23"/>
  </r>
  <r>
    <m/>
    <x v="146"/>
    <s v="Invoice"/>
    <s v="87580"/>
    <s v="BUILDERS WAREHOUSE:GEZINA NEW"/>
    <s v="PLANT TO PLATE 17CM"/>
    <n v="5"/>
    <n v="33.99"/>
    <n v="169.95"/>
    <n v="251131.87999999989"/>
    <x v="23"/>
  </r>
  <r>
    <m/>
    <x v="146"/>
    <s v="Invoice"/>
    <s v="87581"/>
    <s v="BUILDERS WAREHOUSE:WOODLANDS"/>
    <s v="PLANT TO PLATE 17CM"/>
    <n v="10"/>
    <n v="33.99"/>
    <n v="339.9"/>
    <n v="251471.77999999988"/>
    <x v="23"/>
  </r>
  <r>
    <m/>
    <x v="146"/>
    <s v="Invoice"/>
    <s v="87587"/>
    <s v="BUILDERS WAREHOUSE:ZAMBEZI"/>
    <s v="PLANT TO PLATE 17CM"/>
    <n v="15"/>
    <n v="33.99"/>
    <n v="509.85"/>
    <n v="251981.62999999989"/>
    <x v="23"/>
  </r>
  <r>
    <m/>
    <x v="147"/>
    <s v="Invoice"/>
    <s v="87609"/>
    <s v="BUILDERS WAREHOUSE:KEMPTON PARK"/>
    <s v="PLANT TO PLATE 17CM"/>
    <n v="26"/>
    <n v="33.99"/>
    <n v="883.74"/>
    <n v="252865.36999999988"/>
    <x v="23"/>
  </r>
  <r>
    <m/>
    <x v="148"/>
    <s v="Invoice"/>
    <s v="87625"/>
    <s v="BUILDERS WAREHOUSE:CARNIVAL MALL"/>
    <s v="PLANT TO PLATE 17CM"/>
    <n v="25"/>
    <n v="33.99"/>
    <n v="849.75"/>
    <n v="253715.11999999988"/>
    <x v="23"/>
  </r>
  <r>
    <m/>
    <x v="148"/>
    <s v="Invoice"/>
    <s v="87630"/>
    <s v="THYME SQUARE"/>
    <s v="PLANT TO PLATE 17CM"/>
    <n v="5"/>
    <n v="27.65"/>
    <n v="138.25"/>
    <n v="253853.36999999988"/>
    <x v="23"/>
  </r>
  <r>
    <m/>
    <x v="150"/>
    <s v="Invoice"/>
    <s v="87637"/>
    <s v="BUILDERS WAREHOUSE:GLEN EAGLES"/>
    <s v="PLANT TO PLATE 17CM"/>
    <n v="25"/>
    <n v="33.99"/>
    <n v="849.75"/>
    <n v="254703.11999999988"/>
    <x v="23"/>
  </r>
  <r>
    <m/>
    <x v="150"/>
    <s v="Invoice"/>
    <s v="87641"/>
    <s v="BUILDERS WAREHOUSE:RIVONIA"/>
    <s v="PLANT TO PLATE 17CM"/>
    <n v="20"/>
    <n v="33.99"/>
    <n v="679.8"/>
    <n v="255382.91999999987"/>
    <x v="23"/>
  </r>
  <r>
    <m/>
    <x v="150"/>
    <s v="Invoice"/>
    <s v="87640"/>
    <s v="BUILDERS WAREHOUSE:ZAMBEZI"/>
    <s v="PLANT TO PLATE 17CM"/>
    <n v="5"/>
    <n v="33.99"/>
    <n v="169.95"/>
    <n v="255552.86999999988"/>
    <x v="23"/>
  </r>
  <r>
    <m/>
    <x v="150"/>
    <s v="Invoice"/>
    <s v="87642"/>
    <s v="BUILDERS WAREHOUSE:SILVERLAKES"/>
    <s v="PLANT TO PLATE 17CM"/>
    <n v="35"/>
    <n v="33.99"/>
    <n v="1189.6500000000001"/>
    <n v="256742.51999999987"/>
    <x v="23"/>
  </r>
  <r>
    <m/>
    <x v="248"/>
    <s v="Invoice"/>
    <s v="87664"/>
    <s v="BUILDERS WAREHOUSE:MAFIKENG"/>
    <s v="PLANT TO PLATE 17CM"/>
    <n v="15"/>
    <n v="33.99"/>
    <n v="509.85"/>
    <n v="257252.36999999988"/>
    <x v="23"/>
  </r>
  <r>
    <m/>
    <x v="248"/>
    <s v="Invoice"/>
    <s v="87666"/>
    <s v="BUILDERS WAREHOUSE:NEWCASTLE"/>
    <s v="PLANT TO PLATE 17CM"/>
    <n v="40"/>
    <n v="33.99"/>
    <n v="1359.6"/>
    <n v="258611.96999999988"/>
    <x v="23"/>
  </r>
  <r>
    <m/>
    <x v="151"/>
    <s v="Invoice"/>
    <s v="87661"/>
    <s v="BUILDERS WAREHOUSE:KEMPTON PARK"/>
    <s v="PLANT TO PLATE 17CM"/>
    <n v="15"/>
    <n v="33.99"/>
    <n v="509.85"/>
    <n v="259121.81999999989"/>
    <x v="23"/>
  </r>
  <r>
    <m/>
    <x v="152"/>
    <s v="Invoice"/>
    <s v="87669"/>
    <s v="BUILDERS WAREHOUSE:SUNWARD PARK"/>
    <s v="PLANT TO PLATE 17CM"/>
    <n v="13"/>
    <n v="33.99"/>
    <n v="441.87"/>
    <n v="259563.68999999989"/>
    <x v="23"/>
  </r>
  <r>
    <m/>
    <x v="152"/>
    <s v="Invoice"/>
    <s v="87670"/>
    <s v="BUILDERS WAREHOUSE:EDENVALE"/>
    <s v="PLANT TO PLATE 17CM"/>
    <n v="15"/>
    <n v="33.99"/>
    <n v="509.85"/>
    <n v="260073.53999999989"/>
    <x v="23"/>
  </r>
  <r>
    <m/>
    <x v="152"/>
    <s v="Invoice"/>
    <s v="87673"/>
    <s v="LIFESTYLE HOME GARDEN"/>
    <s v="PLANT TO PLATE 17CM"/>
    <n v="50"/>
    <n v="30.5"/>
    <n v="1525"/>
    <n v="261598.53999999989"/>
    <x v="23"/>
  </r>
  <r>
    <m/>
    <x v="152"/>
    <s v="Invoice"/>
    <s v="87675"/>
    <s v="THYME SQUARE"/>
    <s v="PLANT TO PLATE 17CM"/>
    <n v="10"/>
    <n v="27.65"/>
    <n v="276.5"/>
    <n v="261875.03999999989"/>
    <x v="23"/>
  </r>
  <r>
    <m/>
    <x v="28"/>
    <s v="Invoice"/>
    <s v="87686"/>
    <s v="BUILDERS WAREHOUSE:CHERRY LANE"/>
    <s v="PLANT TO PLATE 17CM"/>
    <n v="5"/>
    <n v="31.85"/>
    <n v="159.25"/>
    <n v="262034.28999999989"/>
    <x v="23"/>
  </r>
  <r>
    <m/>
    <x v="154"/>
    <s v="Invoice"/>
    <s v="87701"/>
    <s v="BUILDERS WAREHOUSE:ROBINDALE"/>
    <s v="PLANT TO PLATE 17CM"/>
    <n v="15"/>
    <n v="33.99"/>
    <n v="509.85"/>
    <n v="262544.1399999999"/>
    <x v="23"/>
  </r>
  <r>
    <m/>
    <x v="154"/>
    <s v="Invoice"/>
    <s v="87706"/>
    <s v="BUILDERS WAREHOUSE:NORTHRIDING"/>
    <s v="PLANT TO PLATE 17CM"/>
    <n v="20"/>
    <n v="33.99"/>
    <n v="679.8"/>
    <n v="263223.93999999989"/>
    <x v="23"/>
  </r>
  <r>
    <m/>
    <x v="155"/>
    <s v="Invoice"/>
    <s v="87713"/>
    <s v="BUILDERS WAREHOUSE:NEWMARKET"/>
    <s v="PLANT TO PLATE 17CM"/>
    <n v="30"/>
    <n v="33.99"/>
    <n v="1019.7"/>
    <n v="264243.6399999999"/>
    <x v="23"/>
  </r>
  <r>
    <m/>
    <x v="155"/>
    <s v="Invoice"/>
    <s v="87716"/>
    <s v="BUILDERS WAREHOUSE:RIVONIA"/>
    <s v="PLANT TO PLATE 17CM"/>
    <n v="10"/>
    <n v="33.99"/>
    <n v="339.9"/>
    <n v="264583.53999999992"/>
    <x v="23"/>
  </r>
  <r>
    <m/>
    <x v="155"/>
    <s v="Invoice"/>
    <s v="87717"/>
    <s v="BUILDERS WAREHOUSE:BRYANSTON"/>
    <s v="PLANT TO PLATE 17CM"/>
    <n v="10"/>
    <n v="33.99"/>
    <n v="339.9"/>
    <n v="264923.43999999994"/>
    <x v="23"/>
  </r>
  <r>
    <m/>
    <x v="156"/>
    <s v="Invoice"/>
    <s v="87722"/>
    <s v="BUILDERS WAREHOUSE:ERASMUS PARK"/>
    <s v="PLANT TO PLATE 17CM"/>
    <n v="25"/>
    <n v="33.99"/>
    <n v="849.75"/>
    <n v="265773.18999999994"/>
    <x v="23"/>
  </r>
  <r>
    <m/>
    <x v="156"/>
    <s v="Invoice"/>
    <s v="87724"/>
    <s v="BUILDERS WAREHOUSE:ZAMBEZI"/>
    <s v="PLANT TO PLATE 17CM"/>
    <n v="25"/>
    <n v="33.99"/>
    <n v="849.75"/>
    <n v="266622.93999999994"/>
    <x v="23"/>
  </r>
  <r>
    <m/>
    <x v="306"/>
    <s v="Invoice"/>
    <s v="87730"/>
    <s v="ECKARDS GARDEN PAVILION"/>
    <s v="PLANT TO PLATE 17CM"/>
    <n v="25"/>
    <n v="32.200000000000003"/>
    <n v="805"/>
    <n v="267427.93999999994"/>
    <x v="23"/>
  </r>
  <r>
    <m/>
    <x v="157"/>
    <s v="Invoice"/>
    <s v="87732"/>
    <s v="BUILDERS WAREHOUSE:BEDFORDVIEW"/>
    <s v="PLANT TO PLATE 17CM"/>
    <n v="20"/>
    <n v="33.99"/>
    <n v="679.8"/>
    <n v="268107.73999999993"/>
    <x v="23"/>
  </r>
  <r>
    <m/>
    <x v="158"/>
    <s v="Invoice"/>
    <s v="87743"/>
    <s v="BUILDERS WAREHOUSE:RIVONIA"/>
    <s v="PLANT TO PLATE 17CM"/>
    <n v="10"/>
    <n v="33.99"/>
    <n v="339.9"/>
    <n v="268447.63999999996"/>
    <x v="23"/>
  </r>
  <r>
    <m/>
    <x v="158"/>
    <s v="Invoice"/>
    <s v="87744"/>
    <s v="BUILDERS WAREHOUSE:NEWMARKET"/>
    <s v="PLANT TO PLATE 17CM"/>
    <n v="15"/>
    <n v="33.99"/>
    <n v="509.85"/>
    <n v="268957.48999999993"/>
    <x v="23"/>
  </r>
  <r>
    <m/>
    <x v="159"/>
    <s v="Invoice"/>
    <s v="87761"/>
    <s v="BUILDERS WAREHOUSE:RUSTENBURG"/>
    <s v="PLANT TO PLATE 17CM"/>
    <n v="10"/>
    <n v="33.99"/>
    <n v="339.9"/>
    <n v="269297.38999999996"/>
    <x v="23"/>
  </r>
  <r>
    <m/>
    <x v="159"/>
    <s v="Invoice"/>
    <s v="87762"/>
    <s v="BUILDERS WAREHOUSE:CENTURION"/>
    <s v="PLANT TO PLATE 17CM"/>
    <n v="10"/>
    <n v="33.99"/>
    <n v="339.9"/>
    <n v="269637.28999999998"/>
    <x v="23"/>
  </r>
  <r>
    <m/>
    <x v="159"/>
    <s v="Invoice"/>
    <s v="87765"/>
    <s v="CENTRAL NURSERY DEPOT"/>
    <s v="PLANT TO PLATE 17CM"/>
    <n v="15"/>
    <n v="32.200000000000003"/>
    <n v="483"/>
    <n v="270120.28999999998"/>
    <x v="23"/>
  </r>
  <r>
    <m/>
    <x v="159"/>
    <s v="Invoice"/>
    <s v="87784"/>
    <s v="BUILDERS WAREHOUSE:SECUNDA"/>
    <s v="PLANT TO PLATE 17CM"/>
    <n v="14"/>
    <n v="33.99"/>
    <n v="475.86"/>
    <n v="270596.14999999997"/>
    <x v="23"/>
  </r>
  <r>
    <m/>
    <x v="249"/>
    <s v="Invoice"/>
    <s v="87778"/>
    <s v="BUILDERS WAREHOUSE:SOUTHGATE"/>
    <s v="PLANT TO PLATE 17CM"/>
    <n v="5"/>
    <n v="33.99"/>
    <n v="169.95"/>
    <n v="270766.09999999998"/>
    <x v="23"/>
  </r>
  <r>
    <m/>
    <x v="160"/>
    <s v="Invoice"/>
    <s v="87786"/>
    <s v="RIVERSIDE MICA"/>
    <s v="PLANT TO PLATE 17CM"/>
    <n v="3"/>
    <n v="33.21"/>
    <n v="99.63"/>
    <n v="270865.73"/>
    <x v="23"/>
  </r>
  <r>
    <m/>
    <x v="160"/>
    <s v="Invoice"/>
    <s v="87793"/>
    <s v="BUILDERS WAREHOUSE:NEWCASTLE"/>
    <s v="PLANT TO PLATE 17CM"/>
    <n v="50"/>
    <n v="33.99"/>
    <n v="1699.5"/>
    <n v="272565.23"/>
    <x v="23"/>
  </r>
  <r>
    <m/>
    <x v="161"/>
    <s v="Invoice"/>
    <s v="87795"/>
    <s v="LIFESTYLE HOME GARDEN"/>
    <s v="PLANT TO PLATE 17CM"/>
    <n v="65"/>
    <n v="30.5"/>
    <n v="1982.5"/>
    <n v="274547.73"/>
    <x v="23"/>
  </r>
  <r>
    <m/>
    <x v="161"/>
    <s v="Invoice"/>
    <s v="87796"/>
    <s v="THYME SQUARE"/>
    <s v="PLANT TO PLATE 17CM"/>
    <n v="15"/>
    <n v="27.65"/>
    <n v="414.75"/>
    <n v="274962.48"/>
    <x v="23"/>
  </r>
  <r>
    <m/>
    <x v="161"/>
    <s v="Invoice"/>
    <s v="87803"/>
    <s v="BUILDERS WAREHOUSE:NELSPRUIT"/>
    <s v="PLANT TO PLATE 17CM"/>
    <n v="20"/>
    <n v="33.99"/>
    <n v="679.8"/>
    <n v="275642.27999999997"/>
    <x v="23"/>
  </r>
  <r>
    <m/>
    <x v="250"/>
    <s v="Invoice"/>
    <s v="87804"/>
    <s v="BUILDERS WAREHOUSE:WOODLANDS"/>
    <s v="PLANT TO PLATE 17CM"/>
    <n v="10"/>
    <n v="33.99"/>
    <n v="339.9"/>
    <n v="275982.18"/>
    <x v="23"/>
  </r>
  <r>
    <m/>
    <x v="164"/>
    <s v="Invoice"/>
    <s v="87845"/>
    <s v="BUILDERS WAREHOUSE:SUNWARD PARK"/>
    <s v="PLANT TO PLATE 17CM"/>
    <n v="15"/>
    <n v="33.99"/>
    <n v="509.85"/>
    <n v="276492.02999999997"/>
    <x v="23"/>
  </r>
  <r>
    <m/>
    <x v="48"/>
    <s v="Invoice"/>
    <s v="87857"/>
    <s v="BUILDERS WAREHOUSE:CHERRY LANE"/>
    <s v="PLANT TO PLATE 17CM"/>
    <n v="15"/>
    <n v="33.99"/>
    <n v="509.85"/>
    <n v="277001.87999999995"/>
    <x v="23"/>
  </r>
  <r>
    <m/>
    <x v="48"/>
    <s v="Invoice"/>
    <s v="87861"/>
    <s v="BUILDERS WAREHOUSE:ZAMBEZI"/>
    <s v="PLANT TO PLATE 17CM"/>
    <n v="12"/>
    <n v="33.99"/>
    <n v="407.88"/>
    <n v="277409.75999999995"/>
    <x v="23"/>
  </r>
  <r>
    <m/>
    <x v="166"/>
    <s v="Invoice"/>
    <s v="87882"/>
    <s v="BUILDERS WAREHOUSE:ROBINDALE"/>
    <s v="PLANT TO PLATE 17CM"/>
    <n v="16"/>
    <n v="33.99"/>
    <n v="543.84"/>
    <n v="277953.59999999998"/>
    <x v="23"/>
  </r>
  <r>
    <m/>
    <x v="167"/>
    <s v="Invoice"/>
    <s v="87891"/>
    <s v="BUILDERS WAREHOUSE:RIVONIA"/>
    <s v="PLANT TO PLATE 17CM"/>
    <n v="35"/>
    <n v="33.99"/>
    <n v="1189.6500000000001"/>
    <n v="279143.25"/>
    <x v="23"/>
  </r>
  <r>
    <m/>
    <x v="167"/>
    <s v="Invoice"/>
    <s v="87894"/>
    <s v="THYME SQUARE"/>
    <s v="PLANT TO PLATE 17CM"/>
    <n v="5"/>
    <n v="27.65"/>
    <n v="138.25"/>
    <n v="279281.5"/>
    <x v="23"/>
  </r>
  <r>
    <m/>
    <x v="167"/>
    <s v="Invoice"/>
    <s v="87897"/>
    <s v="BUILDERS WAREHOUSE:GLEN EAGLES"/>
    <s v="PLANT TO PLATE 17CM"/>
    <n v="15"/>
    <n v="33.99"/>
    <n v="509.85"/>
    <n v="279791.34999999998"/>
    <x v="23"/>
  </r>
  <r>
    <m/>
    <x v="167"/>
    <s v="Invoice"/>
    <s v="87898"/>
    <s v="BUILDERS WAREHOUSE:EDENVALE"/>
    <s v="PLANT TO PLATE 17CM"/>
    <n v="25"/>
    <n v="33.99"/>
    <n v="849.75"/>
    <n v="280641.09999999998"/>
    <x v="23"/>
  </r>
  <r>
    <m/>
    <x v="167"/>
    <s v="Invoice"/>
    <s v="87914"/>
    <s v="BUILDERS WAREHOUSE:NEWCASTLE"/>
    <s v="PLANT TO PLATE 17CM"/>
    <n v="30"/>
    <n v="35.700000000000003"/>
    <n v="1071"/>
    <n v="281712.09999999998"/>
    <x v="23"/>
  </r>
  <r>
    <m/>
    <x v="307"/>
    <s v="Invoice"/>
    <s v="87936"/>
    <s v="BUILDERS WAREHOUSE:STRUBENS VALLEY"/>
    <s v="PLANT TO PLATE 17CM"/>
    <n v="30"/>
    <n v="35.700000000000003"/>
    <n v="1071"/>
    <n v="282783.09999999998"/>
    <x v="23"/>
  </r>
  <r>
    <m/>
    <x v="168"/>
    <s v="Invoice"/>
    <s v="87917"/>
    <s v="BUILDERS WAREHOUSE:WOODLANDS"/>
    <s v="PLANT TO PLATE 17CM"/>
    <n v="15"/>
    <n v="35.700000000000003"/>
    <n v="535.5"/>
    <n v="283318.59999999998"/>
    <x v="23"/>
  </r>
  <r>
    <m/>
    <x v="168"/>
    <s v="Invoice"/>
    <s v="87924"/>
    <s v="BUILDERS WAREHOUSE:ZAMBEZI"/>
    <s v="PLANT TO PLATE 17CM"/>
    <n v="15"/>
    <n v="35.700000000000003"/>
    <n v="535.5"/>
    <n v="283854.09999999998"/>
    <x v="23"/>
  </r>
  <r>
    <m/>
    <x v="169"/>
    <s v="Invoice"/>
    <s v="87952"/>
    <s v="GARDENSHOP PARKTOWN"/>
    <s v="PLANT TO PLATE 17CM"/>
    <n v="10"/>
    <n v="33.950000000000003"/>
    <n v="339.5"/>
    <n v="284193.59999999998"/>
    <x v="23"/>
  </r>
  <r>
    <m/>
    <x v="170"/>
    <s v="Invoice"/>
    <s v="87942"/>
    <s v="RIVERSIDE MICA"/>
    <s v="PLANT TO PLATE 17CM"/>
    <n v="8"/>
    <n v="33.21"/>
    <n v="265.68"/>
    <n v="284459.27999999997"/>
    <x v="23"/>
  </r>
  <r>
    <m/>
    <x v="170"/>
    <s v="Invoice"/>
    <s v="87948"/>
    <s v="BUILDERS WAREHOUSE:NORTHRIDING"/>
    <s v="PLANT TO PLATE 17CM"/>
    <n v="10"/>
    <n v="35.700000000000003"/>
    <n v="357"/>
    <n v="284816.27999999997"/>
    <x v="23"/>
  </r>
  <r>
    <m/>
    <x v="170"/>
    <s v="Invoice"/>
    <s v="87949"/>
    <s v="BUILDERS WAREHOUSE:KEMPTON PARK"/>
    <s v="PLANT TO PLATE 17CM"/>
    <n v="10"/>
    <n v="35.700000000000003"/>
    <n v="357"/>
    <n v="285173.27999999997"/>
    <x v="23"/>
  </r>
  <r>
    <m/>
    <x v="171"/>
    <s v="Invoice"/>
    <s v="87957"/>
    <s v="BUILDERS WAREHOUSE:BOKSBURG (NEW)"/>
    <s v="PLANT TO PLATE 17CM"/>
    <n v="15"/>
    <n v="35.700000000000003"/>
    <n v="535.5"/>
    <n v="285708.77999999997"/>
    <x v="23"/>
  </r>
  <r>
    <m/>
    <x v="211"/>
    <s v="Invoice"/>
    <s v="87982"/>
    <s v="LIFESTYLE HOME GARDEN"/>
    <s v="PLANT TO PLATE 17CM"/>
    <n v="70"/>
    <n v="30.5"/>
    <n v="2135"/>
    <n v="287843.77999999997"/>
    <x v="23"/>
  </r>
  <r>
    <m/>
    <x v="172"/>
    <s v="Invoice"/>
    <s v="87974"/>
    <s v="BUILDERS WAREHOUSE:RUSTENBURG"/>
    <s v="PLANT TO PLATE 17CM"/>
    <n v="10"/>
    <n v="35.700000000000003"/>
    <n v="357"/>
    <n v="288200.77999999997"/>
    <x v="23"/>
  </r>
  <r>
    <m/>
    <x v="172"/>
    <s v="Invoice"/>
    <s v="87976"/>
    <s v="FH CHAMBERLAIN TRADING (PTY) LTD:WATERKLOOF GLEN"/>
    <s v="PLANT TO PLATE 17CM"/>
    <n v="15"/>
    <n v="33.99"/>
    <n v="509.85"/>
    <n v="288710.62999999995"/>
    <x v="23"/>
  </r>
  <r>
    <m/>
    <x v="172"/>
    <s v="Invoice"/>
    <s v="87981"/>
    <s v="BUILDERS WAREHOUSE:WONDER PARK"/>
    <s v="PLANT TO PLATE 17CM"/>
    <n v="25"/>
    <n v="35.700000000000003"/>
    <n v="892.5"/>
    <n v="289603.12999999995"/>
    <x v="23"/>
  </r>
  <r>
    <m/>
    <x v="172"/>
    <s v="Invoice"/>
    <s v="87985"/>
    <s v="BUILDERS WAREHOUSE:GLEN EAGLES"/>
    <s v="PLANT TO PLATE 17CM"/>
    <n v="20"/>
    <n v="35.700000000000003"/>
    <n v="714"/>
    <n v="290317.12999999995"/>
    <x v="23"/>
  </r>
  <r>
    <m/>
    <x v="172"/>
    <s v="Invoice"/>
    <s v="87986"/>
    <s v="CENTRAL NURSERY DEPOT"/>
    <s v="PLANT TO PLATE 17CM"/>
    <n v="20"/>
    <n v="33.950000000000003"/>
    <n v="679"/>
    <n v="290996.12999999995"/>
    <x v="23"/>
  </r>
  <r>
    <m/>
    <x v="173"/>
    <s v="Invoice"/>
    <s v="88001"/>
    <s v="BUILDERS WAREHOUSE:SOUTHGATE"/>
    <s v="PLANT TO PLATE 17CM"/>
    <n v="10"/>
    <n v="35.700000000000003"/>
    <n v="357"/>
    <n v="291353.12999999995"/>
    <x v="23"/>
  </r>
  <r>
    <m/>
    <x v="173"/>
    <s v="Invoice"/>
    <s v="88005"/>
    <s v="BUILDERS WAREHOUSE:ZAMBEZI"/>
    <s v="PLANT TO PLATE 17CM"/>
    <n v="5"/>
    <n v="35.700000000000003"/>
    <n v="178.5"/>
    <n v="291531.62999999995"/>
    <x v="23"/>
  </r>
  <r>
    <m/>
    <x v="212"/>
    <s v="Invoice"/>
    <s v="88015"/>
    <s v="BUILDERS WAREHOUSE:ROBINDALE"/>
    <s v="PLANT TO PLATE 17CM"/>
    <n v="20"/>
    <n v="35.700000000000003"/>
    <n v="714"/>
    <n v="292245.62999999995"/>
    <x v="23"/>
  </r>
  <r>
    <m/>
    <x v="212"/>
    <s v="Invoice"/>
    <s v="88029"/>
    <s v="BUILDERS WAREHOUSE:CARNIVAL MALL"/>
    <s v="PLANT TO PLATE 17CM"/>
    <n v="17"/>
    <n v="35.700000000000003"/>
    <n v="606.9"/>
    <n v="292852.52999999997"/>
    <x v="23"/>
  </r>
  <r>
    <m/>
    <x v="174"/>
    <s v="Invoice"/>
    <s v="88022"/>
    <s v="BUILDERS WAREHOUSE:NORTHRIDING"/>
    <s v="PLANT TO PLATE 17CM"/>
    <n v="10"/>
    <n v="35.700000000000003"/>
    <n v="357"/>
    <n v="293209.52999999997"/>
    <x v="23"/>
  </r>
  <r>
    <m/>
    <x v="174"/>
    <s v="Invoice"/>
    <s v="88028"/>
    <s v="BUILDERS WAREHOUSE:EDENVALE"/>
    <s v="PLANT TO PLATE 17CM"/>
    <n v="15"/>
    <n v="35.700000000000003"/>
    <n v="535.5"/>
    <n v="293745.02999999997"/>
    <x v="23"/>
  </r>
  <r>
    <m/>
    <x v="174"/>
    <s v="Invoice"/>
    <s v="88030"/>
    <s v="BUILDERS WAREHOUSE:RIVONIA"/>
    <s v="PLANT TO PLATE 17CM"/>
    <n v="20"/>
    <n v="29.95"/>
    <n v="599"/>
    <n v="294344.02999999997"/>
    <x v="23"/>
  </r>
  <r>
    <m/>
    <x v="174"/>
    <s v="Invoice"/>
    <s v="88031"/>
    <s v="BUILDERS WAREHOUSE:SUNWARD PARK"/>
    <s v="PLANT TO PLATE 17CM"/>
    <n v="20"/>
    <n v="35.700000000000003"/>
    <n v="714"/>
    <n v="295058.02999999997"/>
    <x v="23"/>
  </r>
  <r>
    <m/>
    <x v="174"/>
    <s v="Invoice"/>
    <s v="88033"/>
    <s v="BUILDERS WAREHOUSE:BOKSBURG (NEW)"/>
    <s v="PLANT TO PLATE 17CM"/>
    <n v="20"/>
    <n v="35.700000000000003"/>
    <n v="714"/>
    <n v="295772.02999999997"/>
    <x v="23"/>
  </r>
  <r>
    <m/>
    <x v="174"/>
    <s v="Invoice"/>
    <s v="88037"/>
    <s v="FH CHAMBERLAIN TRADING (PTY) LTD:STRUBENSVALLEY"/>
    <s v="PLANT TO PLATE 17CM"/>
    <n v="20"/>
    <n v="68.989999999999995"/>
    <n v="1379.8"/>
    <n v="297151.82999999996"/>
    <x v="23"/>
  </r>
  <r>
    <m/>
    <x v="174"/>
    <s v="Invoice"/>
    <s v="88038"/>
    <s v="THYME SQUARE"/>
    <s v="PLANT TO PLATE 17CM"/>
    <n v="15"/>
    <n v="29.3"/>
    <n v="439.5"/>
    <n v="297591.32999999996"/>
    <x v="23"/>
  </r>
  <r>
    <m/>
    <x v="214"/>
    <s v="Invoice"/>
    <s v="88056"/>
    <s v="BUILDERS WAREHOUSE:HARTEBEESPOORT"/>
    <s v="PLANT TO PLATE 17CM"/>
    <n v="10"/>
    <n v="35.700000000000003"/>
    <n v="357"/>
    <n v="297948.32999999996"/>
    <x v="23"/>
  </r>
  <r>
    <m/>
    <x v="175"/>
    <s v="Invoice"/>
    <s v="88063"/>
    <s v="BUILDERS WAREHOUSE:RASLOUW"/>
    <s v="PLANT TO PLATE 17CM"/>
    <n v="20"/>
    <n v="35.700000000000003"/>
    <n v="714"/>
    <n v="298662.32999999996"/>
    <x v="23"/>
  </r>
  <r>
    <m/>
    <x v="175"/>
    <s v="Invoice"/>
    <s v="88067"/>
    <s v="BUILDERS WAREHOUSE:LYNNWOOD"/>
    <s v="PLANT TO PLATE 17CM"/>
    <n v="20"/>
    <n v="35.700000000000003"/>
    <n v="714"/>
    <n v="299376.32999999996"/>
    <x v="23"/>
  </r>
  <r>
    <m/>
    <x v="175"/>
    <s v="Invoice"/>
    <s v="88069"/>
    <s v="BUILDERS WAREHOUSE:ERASMUS PARK"/>
    <s v="PLANT TO PLATE 17CM"/>
    <n v="20"/>
    <n v="35.700000000000003"/>
    <n v="714"/>
    <n v="300090.32999999996"/>
    <x v="23"/>
  </r>
  <r>
    <m/>
    <x v="175"/>
    <s v="Invoice"/>
    <s v="88074"/>
    <s v="CENTRAL NURSERY DEPOT"/>
    <s v="PLANT TO PLATE 17CM"/>
    <n v="15"/>
    <n v="33.950000000000003"/>
    <n v="509.25"/>
    <n v="300599.57999999996"/>
    <x v="23"/>
  </r>
  <r>
    <m/>
    <x v="175"/>
    <s v="Invoice"/>
    <s v="88076"/>
    <s v="ECKARDS GARDEN PAVILION"/>
    <s v="PLANT TO PLATE 17CM"/>
    <n v="21"/>
    <n v="33.950000000000003"/>
    <n v="712.95"/>
    <n v="301312.52999999997"/>
    <x v="23"/>
  </r>
  <r>
    <m/>
    <x v="175"/>
    <s v="Invoice"/>
    <s v="88081"/>
    <s v="BUILDERS WAREHOUSE:SILVERLAKES"/>
    <s v="PLANT TO PLATE 17CM"/>
    <n v="20"/>
    <n v="35.700000000000003"/>
    <n v="714"/>
    <n v="302026.52999999997"/>
    <x v="23"/>
  </r>
  <r>
    <m/>
    <x v="176"/>
    <s v="Invoice"/>
    <s v="88117"/>
    <s v="BUILDERS WAREHOUSE:EDENVALE"/>
    <s v="PLANT TO PLATE 17CM"/>
    <n v="10"/>
    <n v="35.700000000000003"/>
    <n v="357"/>
    <n v="302383.52999999997"/>
    <x v="23"/>
  </r>
  <r>
    <m/>
    <x v="176"/>
    <s v="Invoice"/>
    <s v="88121"/>
    <s v="THYME SQUARE"/>
    <s v="PLANT TO PLATE 17CM"/>
    <n v="10"/>
    <n v="29.3"/>
    <n v="293"/>
    <n v="302676.52999999997"/>
    <x v="23"/>
  </r>
  <r>
    <m/>
    <x v="177"/>
    <s v="Invoice"/>
    <s v="88151"/>
    <s v="BUILDERS WAREHOUSE:RIVONIA"/>
    <s v="PLANT TO PLATE 17CM"/>
    <n v="25"/>
    <n v="29.5"/>
    <n v="737.5"/>
    <n v="303414.02999999997"/>
    <x v="23"/>
  </r>
  <r>
    <m/>
    <x v="177"/>
    <s v="Invoice"/>
    <s v="88153"/>
    <s v="BUILDERS WAREHOUSE:GEZINA NEW"/>
    <s v="PLANT TO PLATE 17CM"/>
    <n v="15"/>
    <n v="35.700000000000003"/>
    <n v="535.5"/>
    <n v="303949.52999999997"/>
    <x v="23"/>
  </r>
  <r>
    <m/>
    <x v="177"/>
    <s v="Invoice"/>
    <s v="88158"/>
    <s v="BUILDERS WAREHOUSE:RUSTENBURG"/>
    <s v="PLANT TO PLATE 17CM"/>
    <n v="15"/>
    <n v="35.700000000000003"/>
    <n v="535.5"/>
    <n v="304485.02999999997"/>
    <x v="23"/>
  </r>
  <r>
    <m/>
    <x v="177"/>
    <s v="Invoice"/>
    <s v="88162"/>
    <s v="LIFESTYLE HOME GARDEN"/>
    <s v="PLANT TO PLATE 17CM"/>
    <n v="30"/>
    <n v="30.5"/>
    <n v="915"/>
    <n v="305400.02999999997"/>
    <x v="23"/>
  </r>
  <r>
    <m/>
    <x v="177"/>
    <s v="Invoice"/>
    <s v="88163"/>
    <s v="BUILDERS WAREHOUSE:BRYANSTON"/>
    <s v="PLANT TO PLATE 17CM"/>
    <n v="20"/>
    <n v="33.700000000000003"/>
    <n v="674"/>
    <n v="306074.02999999997"/>
    <x v="23"/>
  </r>
  <r>
    <m/>
    <x v="177"/>
    <s v="Invoice"/>
    <s v="88168"/>
    <s v="BUILDERS WAREHOUSE:CHERRY LANE"/>
    <s v="PLANT TO PLATE 17CM"/>
    <n v="20"/>
    <n v="35.700000000000003"/>
    <n v="714"/>
    <n v="306788.02999999997"/>
    <x v="23"/>
  </r>
  <r>
    <m/>
    <x v="177"/>
    <s v="Invoice"/>
    <s v="88181"/>
    <s v="ECKARDS GARDEN PAVILION"/>
    <s v="PLANT TO PLATE 17CM"/>
    <n v="24"/>
    <n v="33.950000000000003"/>
    <n v="814.8"/>
    <n v="307602.82999999996"/>
    <x v="23"/>
  </r>
  <r>
    <m/>
    <x v="177"/>
    <s v="Invoice"/>
    <s v="88210"/>
    <s v="BUILDERS WAREHOUSE:NELSPRUIT"/>
    <s v="PLANT TO PLATE 17CM"/>
    <n v="23"/>
    <n v="35.700000000000003"/>
    <n v="821.1"/>
    <n v="308423.92999999993"/>
    <x v="23"/>
  </r>
  <r>
    <m/>
    <x v="178"/>
    <s v="Invoice"/>
    <s v="88182"/>
    <s v="CENTRAL NURSERY DEPOT"/>
    <s v="PLANT TO PLATE 17CM"/>
    <n v="5"/>
    <n v="33.950000000000003"/>
    <n v="169.75"/>
    <n v="308593.67999999993"/>
    <x v="23"/>
  </r>
  <r>
    <m/>
    <x v="178"/>
    <s v="Invoice"/>
    <s v="88198"/>
    <s v="BUILDERS WAREHOUSE:SOUTHGATE"/>
    <s v="PLANT TO PLATE 17CM"/>
    <n v="10"/>
    <n v="35.700000000000003"/>
    <n v="357"/>
    <n v="308950.67999999993"/>
    <x v="23"/>
  </r>
  <r>
    <m/>
    <x v="178"/>
    <s v="Invoice"/>
    <s v="88204"/>
    <s v="BUILDERS WAREHOUSE:CENTURION"/>
    <s v="PLANT TO PLATE 17CM"/>
    <n v="25"/>
    <n v="35.700000000000003"/>
    <n v="892.5"/>
    <n v="309843.17999999993"/>
    <x v="23"/>
  </r>
  <r>
    <m/>
    <x v="179"/>
    <s v="Invoice"/>
    <s v="88165"/>
    <s v="BUILDERS WAREHOUSE:ZAMBEZI"/>
    <s v="PLANT TO PLATE 17CM"/>
    <n v="30"/>
    <n v="35.700000000000003"/>
    <n v="1071"/>
    <n v="310914.17999999993"/>
    <x v="23"/>
  </r>
  <r>
    <m/>
    <x v="179"/>
    <s v="Invoice"/>
    <s v="88213"/>
    <s v="BUILDERS WAREHOUSE:STRUBENS VALLEY"/>
    <s v="PLANT TO PLATE 17CM"/>
    <n v="15"/>
    <n v="35.700000000000003"/>
    <n v="535.5"/>
    <n v="311449.67999999993"/>
    <x v="23"/>
  </r>
  <r>
    <m/>
    <x v="179"/>
    <s v="Invoice"/>
    <s v="88215"/>
    <s v="BUILDERS WAREHOUSE:FLORIDA GLEN"/>
    <s v="PLANT TO PLATE 17CM"/>
    <n v="10"/>
    <n v="35.700000000000003"/>
    <n v="357"/>
    <n v="311806.67999999993"/>
    <x v="23"/>
  </r>
  <r>
    <m/>
    <x v="179"/>
    <s v="Invoice"/>
    <s v="88225"/>
    <s v="LITTLE AUSTRIA"/>
    <s v="PLANT TO PLATE 17CM"/>
    <n v="5"/>
    <n v="33.950000000000003"/>
    <n v="169.75"/>
    <n v="311976.42999999993"/>
    <x v="23"/>
  </r>
  <r>
    <m/>
    <x v="179"/>
    <s v="Invoice"/>
    <s v="88226"/>
    <s v="BUILDERS WAREHOUSE:ROBINDALE"/>
    <s v="PLANT TO PLATE 17CM"/>
    <n v="10"/>
    <n v="35.700000000000003"/>
    <n v="357"/>
    <n v="312333.42999999993"/>
    <x v="23"/>
  </r>
  <r>
    <m/>
    <x v="179"/>
    <s v="Invoice"/>
    <s v="88228"/>
    <s v="GARDENSHOP PARKTOWN"/>
    <s v="PLANT TO PLATE 17CM"/>
    <n v="10"/>
    <n v="33.950000000000003"/>
    <n v="339.5"/>
    <n v="312672.92999999993"/>
    <x v="23"/>
  </r>
  <r>
    <m/>
    <x v="180"/>
    <s v="Invoice"/>
    <s v="88230"/>
    <s v="BUILDERS WAREHOUSE:EDENVALE"/>
    <s v="PLANT TO PLATE 17CM"/>
    <n v="10"/>
    <n v="35.700000000000003"/>
    <n v="357"/>
    <n v="313029.92999999993"/>
    <x v="23"/>
  </r>
  <r>
    <m/>
    <x v="180"/>
    <s v="Invoice"/>
    <s v="88231"/>
    <s v="BUILDERS WAREHOUSE:SUNWARD PARK"/>
    <s v="PLANT TO PLATE 17CM"/>
    <n v="20"/>
    <n v="35.700000000000003"/>
    <n v="714"/>
    <n v="313743.92999999993"/>
    <x v="23"/>
  </r>
  <r>
    <m/>
    <x v="180"/>
    <s v="Invoice"/>
    <s v="88237"/>
    <s v="BUILDERS WAREHOUSE:BOKSBURG (NEW)"/>
    <s v="PLANT TO PLATE 17CM"/>
    <n v="10"/>
    <n v="35.700000000000003"/>
    <n v="357"/>
    <n v="314100.92999999993"/>
    <x v="23"/>
  </r>
  <r>
    <m/>
    <x v="180"/>
    <s v="Invoice"/>
    <s v="88240"/>
    <s v="BUILDERS WAREHOUSE:GLEN EAGLES"/>
    <s v="PLANT TO PLATE 17CM"/>
    <n v="10"/>
    <n v="35.700000000000003"/>
    <n v="357"/>
    <n v="314457.92999999993"/>
    <x v="23"/>
  </r>
  <r>
    <m/>
    <x v="180"/>
    <s v="Invoice"/>
    <s v="88243"/>
    <s v="BUILDERS WAREHOUSE:NEWMARKET"/>
    <s v="PLANT TO PLATE 17CM"/>
    <n v="25"/>
    <n v="35.700000000000003"/>
    <n v="892.5"/>
    <n v="315350.42999999993"/>
    <x v="23"/>
  </r>
  <r>
    <m/>
    <x v="181"/>
    <s v="Invoice"/>
    <s v="88270"/>
    <s v="BUILDERS WAREHOUSE:GEZINA NEW"/>
    <s v="PLANT TO PLATE 17CM"/>
    <n v="20"/>
    <n v="35.700000000000003"/>
    <n v="714"/>
    <n v="316064.42999999993"/>
    <x v="23"/>
  </r>
  <r>
    <m/>
    <x v="181"/>
    <s v="Invoice"/>
    <s v="88290"/>
    <s v="HABITITNAK/KEENGRO"/>
    <s v="LAVENDER 17CM"/>
    <n v="16"/>
    <n v="17"/>
    <n v="272"/>
    <n v="316336.42999999993"/>
    <x v="13"/>
  </r>
  <r>
    <m/>
    <x v="182"/>
    <s v="Invoice"/>
    <s v="88264"/>
    <s v="BUILDERS WAREHOUSE:RASLOUW"/>
    <s v="PLANT TO PLATE 17CM"/>
    <n v="15"/>
    <n v="35.700000000000003"/>
    <n v="535.5"/>
    <n v="316871.92999999993"/>
    <x v="23"/>
  </r>
  <r>
    <m/>
    <x v="182"/>
    <s v="Invoice"/>
    <s v="88268"/>
    <s v="BUILDERS WAREHOUSE:ERASMUS PARK"/>
    <s v="PLANT TO PLATE 17CM"/>
    <n v="30"/>
    <n v="35.700000000000003"/>
    <n v="1071"/>
    <n v="317942.92999999993"/>
    <x v="23"/>
  </r>
  <r>
    <m/>
    <x v="182"/>
    <s v="Invoice"/>
    <s v="88276"/>
    <s v="BUILDERS WAREHOUSE:CHERRY LANE"/>
    <s v="PLANT TO PLATE 17CM"/>
    <n v="10"/>
    <n v="35.700000000000003"/>
    <n v="357"/>
    <n v="318299.92999999993"/>
    <x v="23"/>
  </r>
  <r>
    <m/>
    <x v="182"/>
    <s v="Invoice"/>
    <s v="88277"/>
    <s v="BUILDERS WAREHOUSE:SILVERLAKES"/>
    <s v="PLANT TO PLATE 17CM"/>
    <n v="16"/>
    <n v="35.700000000000003"/>
    <n v="571.20000000000005"/>
    <n v="318871.12999999995"/>
    <x v="23"/>
  </r>
  <r>
    <m/>
    <x v="182"/>
    <s v="Invoice"/>
    <s v="87960"/>
    <s v="BUILDERS WAREHOUSE:SECUNDA"/>
    <s v="PLANT TO PLATE 17CM"/>
    <n v="15"/>
    <n v="35.700000000000003"/>
    <n v="535.5"/>
    <n v="319406.62999999995"/>
    <x v="23"/>
  </r>
  <r>
    <m/>
    <x v="183"/>
    <s v="Invoice"/>
    <s v="88267"/>
    <s v="BUILDERS WAREHOUSE:WONDER PARK"/>
    <s v="PLANT TO PLATE 17CM"/>
    <n v="12"/>
    <n v="35.700000000000003"/>
    <n v="428.4"/>
    <n v="319835.02999999997"/>
    <x v="23"/>
  </r>
  <r>
    <m/>
    <x v="183"/>
    <s v="Invoice"/>
    <s v="88265"/>
    <s v="BUILDERS WAREHOUSE:GLEN EAGLES"/>
    <s v="PLANT TO PLATE 17CM"/>
    <n v="5"/>
    <n v="35.700000000000003"/>
    <n v="178.5"/>
    <n v="320013.52999999997"/>
    <x v="23"/>
  </r>
  <r>
    <m/>
    <x v="183"/>
    <s v="Invoice"/>
    <s v="88304"/>
    <s v="BUILDERS WAREHOUSE:SOUTHGATE"/>
    <s v="PLANT TO PLATE 17CM"/>
    <n v="10"/>
    <n v="35.700000000000003"/>
    <n v="357"/>
    <n v="320370.52999999997"/>
    <x v="23"/>
  </r>
  <r>
    <m/>
    <x v="183"/>
    <s v="Invoice"/>
    <s v="88315"/>
    <s v="ECKARDS GARDEN PAVILION"/>
    <s v="PLANT TO PLATE 17CM"/>
    <n v="22"/>
    <n v="33.950000000000003"/>
    <n v="746.9"/>
    <n v="321117.43"/>
    <x v="23"/>
  </r>
  <r>
    <m/>
    <x v="183"/>
    <s v="Invoice"/>
    <s v="88169"/>
    <s v="BUILDERS WAREHOUSE:NEWCASTLE"/>
    <s v="PLANT TO PLATE 17CM"/>
    <n v="30"/>
    <n v="35.700000000000003"/>
    <n v="1071"/>
    <n v="322188.43"/>
    <x v="23"/>
  </r>
  <r>
    <m/>
    <x v="184"/>
    <s v="Invoice"/>
    <s v="88306"/>
    <s v="FH CHAMBERLAIN TRADING (PTY) LTD:KYALAMI"/>
    <s v="PLANT TO PLATE 17CM"/>
    <n v="10"/>
    <n v="33.99"/>
    <n v="339.9"/>
    <n v="322528.33"/>
    <x v="23"/>
  </r>
  <r>
    <m/>
    <x v="184"/>
    <s v="Invoice"/>
    <s v="88321"/>
    <s v="BUILDERS WAREHOUSE:STRUBENS VALLEY"/>
    <s v="PLANT TO PLATE 17CM"/>
    <n v="10"/>
    <n v="35.700000000000003"/>
    <n v="357"/>
    <n v="322885.33"/>
    <x v="23"/>
  </r>
  <r>
    <m/>
    <x v="184"/>
    <s v="Invoice"/>
    <s v="88329"/>
    <s v="BUILDERS WAREHOUSE:NORTHRIDING"/>
    <s v="PLANT TO PLATE 17CM"/>
    <n v="15"/>
    <n v="35.700000000000003"/>
    <n v="535.5"/>
    <n v="323420.83"/>
    <x v="23"/>
  </r>
  <r>
    <m/>
    <x v="185"/>
    <s v="Invoice"/>
    <s v="88319"/>
    <s v="BUILDERS WAREHOUSE:FLORIDA GLEN"/>
    <s v="PLANT TO PLATE 17CM"/>
    <n v="5"/>
    <n v="29.95"/>
    <n v="149.75"/>
    <n v="323570.58"/>
    <x v="23"/>
  </r>
  <r>
    <m/>
    <x v="185"/>
    <s v="Invoice"/>
    <s v="88320"/>
    <s v="BUILDERS WAREHOUSE:BEDFORDVIEW"/>
    <s v="PLANT TO PLATE 17CM"/>
    <n v="10"/>
    <n v="35.700000000000003"/>
    <n v="357"/>
    <n v="323927.58"/>
    <x v="23"/>
  </r>
  <r>
    <m/>
    <x v="185"/>
    <s v="Invoice"/>
    <s v="88116"/>
    <s v="BUILDERS WAREHOUSE:BOKSBURG (NEW)"/>
    <s v="PLANT TO PLATE 17CM"/>
    <n v="15"/>
    <n v="35.700000000000003"/>
    <n v="535.5"/>
    <n v="324463.08"/>
    <x v="23"/>
  </r>
  <r>
    <m/>
    <x v="185"/>
    <s v="Invoice"/>
    <s v="88336"/>
    <s v="BUILDERS WAREHOUSE:FOURWAYS"/>
    <s v="PLANT TO PLATE 17CM"/>
    <n v="15"/>
    <n v="35.700000000000003"/>
    <n v="535.5"/>
    <n v="324998.58"/>
    <x v="23"/>
  </r>
  <r>
    <m/>
    <x v="185"/>
    <s v="Invoice"/>
    <s v="88337"/>
    <s v="BUILDERS WAREHOUSE:EDENVALE"/>
    <s v="PLANT TO PLATE 17CM"/>
    <n v="15"/>
    <n v="35.700000000000003"/>
    <n v="535.5"/>
    <n v="325534.08000000002"/>
    <x v="23"/>
  </r>
  <r>
    <m/>
    <x v="185"/>
    <s v="Invoice"/>
    <s v="88344"/>
    <s v="BUILDERS WAREHOUSE:NEWMARKET"/>
    <s v="PLANT TO PLATE 17CM"/>
    <n v="20"/>
    <n v="35.700000000000003"/>
    <n v="714"/>
    <n v="326248.08"/>
    <x v="23"/>
  </r>
  <r>
    <m/>
    <x v="216"/>
    <s v="Invoice"/>
    <s v="88335"/>
    <s v="BUILDERS WAREHOUSE:CEDAR SQUARE"/>
    <s v="PLANT TO PLATE 17CM"/>
    <n v="15"/>
    <n v="35.700000000000003"/>
    <n v="535.5"/>
    <n v="326783.58"/>
    <x v="23"/>
  </r>
  <r>
    <m/>
    <x v="216"/>
    <s v="Invoice"/>
    <s v="88367"/>
    <s v="BUILDERS WAREHOUSE:BOKSBURG (NEW)"/>
    <s v="PLANT TO PLATE 17CM"/>
    <n v="20"/>
    <n v="35.700000000000003"/>
    <n v="714"/>
    <n v="327497.58"/>
    <x v="23"/>
  </r>
  <r>
    <m/>
    <x v="216"/>
    <s v="Invoice"/>
    <s v="88371"/>
    <s v="RAINBOW GARDEN AND HOME CENTRE"/>
    <s v="PLANT TO PLATE 17CM"/>
    <n v="6"/>
    <n v="33.950000000000003"/>
    <n v="203.7"/>
    <n v="327701.28000000003"/>
    <x v="23"/>
  </r>
  <r>
    <m/>
    <x v="186"/>
    <s v="Invoice"/>
    <s v="88381"/>
    <s v="BUILDERS WAREHOUSE:GEZINA NEW"/>
    <s v="PLANT TO PLATE 17CM"/>
    <n v="10"/>
    <n v="35.700000000000003"/>
    <n v="357"/>
    <n v="328058.28000000003"/>
    <x v="23"/>
  </r>
  <r>
    <m/>
    <x v="186"/>
    <s v="Invoice"/>
    <s v="88386"/>
    <s v="BUILDERS WAREHOUSE:ZAMBEZI"/>
    <s v="PLANT TO PLATE 17CM"/>
    <n v="20"/>
    <n v="35.700000000000003"/>
    <n v="714"/>
    <n v="328772.28000000003"/>
    <x v="23"/>
  </r>
  <r>
    <m/>
    <x v="186"/>
    <s v="Invoice"/>
    <s v="88387"/>
    <s v="BUILDERS WAREHOUSE:CENTURION"/>
    <s v="PLANT TO PLATE 17CM"/>
    <n v="20"/>
    <n v="35.700000000000003"/>
    <n v="714"/>
    <n v="329486.28000000003"/>
    <x v="23"/>
  </r>
  <r>
    <m/>
    <x v="186"/>
    <s v="Invoice"/>
    <s v="88390"/>
    <s v="BUILDERS WAREHOUSE:BRYANSTON"/>
    <s v="PLANT TO PLATE 17CM"/>
    <n v="5"/>
    <n v="35.700000000000003"/>
    <n v="178.5"/>
    <n v="329664.78000000003"/>
    <x v="23"/>
  </r>
  <r>
    <m/>
    <x v="186"/>
    <s v="Invoice"/>
    <s v="88396"/>
    <s v="BUILDERS WAREHOUSE:RUSTENBURG"/>
    <s v="PLANT TO PLATE 17CM"/>
    <n v="12"/>
    <n v="35.700000000000003"/>
    <n v="428.4"/>
    <n v="330093.18000000005"/>
    <x v="23"/>
  </r>
  <r>
    <m/>
    <x v="187"/>
    <s v="Invoice"/>
    <s v="88388"/>
    <s v="BUILDERS WAREHOUSE:GLEN EAGLES"/>
    <s v="PLANT TO PLATE 17CM"/>
    <n v="10"/>
    <n v="35.700000000000003"/>
    <n v="357"/>
    <n v="330450.18000000005"/>
    <x v="23"/>
  </r>
  <r>
    <m/>
    <x v="187"/>
    <s v="Invoice"/>
    <s v="88410"/>
    <s v="BUILDERS WAREHOUSE:SOUTHGATE"/>
    <s v="PLANT TO PLATE 17CM"/>
    <n v="5"/>
    <n v="35.700000000000003"/>
    <n v="178.5"/>
    <n v="330628.68000000005"/>
    <x v="23"/>
  </r>
  <r>
    <m/>
    <x v="187"/>
    <s v="Invoice"/>
    <s v="88412"/>
    <s v="FH CHAMBERLAIN TRADING (PTY) LTD:RIVIERA"/>
    <s v="PLANT TO PLATE 17CM"/>
    <n v="10"/>
    <n v="33.99"/>
    <n v="339.9"/>
    <n v="330968.58000000007"/>
    <x v="23"/>
  </r>
  <r>
    <m/>
    <x v="187"/>
    <s v="Invoice"/>
    <s v="88436"/>
    <s v="BUILDERS WAREHOUSE:RIVONIA"/>
    <s v="PLANT TO PLATE 17CM"/>
    <n v="15"/>
    <n v="35.700000000000003"/>
    <n v="535.5"/>
    <n v="331504.08000000007"/>
    <x v="23"/>
  </r>
  <r>
    <m/>
    <x v="188"/>
    <s v="Invoice"/>
    <s v="88425"/>
    <s v="BUILDERS WAREHOUSE:KEMPTON PARK"/>
    <s v="PLANT TO PLATE 17CM"/>
    <n v="19"/>
    <n v="35.700000000000003"/>
    <n v="678.3"/>
    <n v="332182.38000000006"/>
    <x v="23"/>
  </r>
  <r>
    <m/>
    <x v="188"/>
    <s v="Invoice"/>
    <s v="88430"/>
    <s v="LITTLE AUSTRIA"/>
    <s v="PLANT TO PLATE 17CM"/>
    <n v="10"/>
    <n v="33.950000000000003"/>
    <n v="339.5"/>
    <n v="332521.88000000006"/>
    <x v="23"/>
  </r>
  <r>
    <m/>
    <x v="189"/>
    <s v="Invoice"/>
    <s v="88453"/>
    <s v="THYME SQUARE"/>
    <s v="PLANT TO PLATE 17CM"/>
    <n v="10"/>
    <n v="29.3"/>
    <n v="293"/>
    <n v="332814.88000000006"/>
    <x v="23"/>
  </r>
  <r>
    <m/>
    <x v="310"/>
    <s v="Invoice"/>
    <s v="88458"/>
    <s v="BUILDERS WAREHOUSE:BOKSBURG (NEW)"/>
    <s v="PLANT TO PLATE 17CM"/>
    <n v="30"/>
    <n v="35.700000000000003"/>
    <n v="1071"/>
    <n v="333885.88000000006"/>
    <x v="23"/>
  </r>
  <r>
    <m/>
    <x v="190"/>
    <s v="Invoice"/>
    <s v="88476"/>
    <s v="BUILDERS WAREHOUSE:ERASMUS PARK"/>
    <s v="PLANT TO PLATE 17CM"/>
    <n v="15"/>
    <n v="35.700000000000003"/>
    <n v="535.5"/>
    <n v="334421.38000000006"/>
    <x v="23"/>
  </r>
  <r>
    <m/>
    <x v="190"/>
    <s v="Invoice"/>
    <s v="88479"/>
    <s v="BUILDERS WAREHOUSE:WOODLANDS"/>
    <s v="PLANT TO PLATE 17CM"/>
    <n v="10"/>
    <n v="35.700000000000003"/>
    <n v="357"/>
    <n v="334778.38000000006"/>
    <x v="23"/>
  </r>
  <r>
    <m/>
    <x v="190"/>
    <s v="Invoice"/>
    <s v="88483"/>
    <s v="BUILDERS WAREHOUSE:GLEN EAGLES"/>
    <s v="PLANT TO PLATE 17CM"/>
    <n v="20"/>
    <n v="35.700000000000003"/>
    <n v="714"/>
    <n v="335492.38000000006"/>
    <x v="23"/>
  </r>
  <r>
    <m/>
    <x v="190"/>
    <s v="Invoice"/>
    <s v="88486"/>
    <s v="BUILDERS WAREHOUSE:CHERRY LANE"/>
    <s v="PLANT TO PLATE 17CM"/>
    <n v="30"/>
    <n v="35.700000000000003"/>
    <n v="1071"/>
    <n v="336563.38000000006"/>
    <x v="23"/>
  </r>
  <r>
    <m/>
    <x v="191"/>
    <s v="Invoice"/>
    <s v="88470"/>
    <s v="BUILDERS WAREHOUSE:ZAMBEZI"/>
    <s v="PLANT TO PLATE 17CM"/>
    <n v="20"/>
    <n v="35.700000000000003"/>
    <n v="714"/>
    <n v="337277.38000000006"/>
    <x v="23"/>
  </r>
  <r>
    <m/>
    <x v="191"/>
    <s v="Invoice"/>
    <s v="88503"/>
    <s v="BUILDERS WAREHOUSE:CENTURION"/>
    <s v="PLANT TO PLATE 17CM"/>
    <n v="30"/>
    <n v="35.700000000000003"/>
    <n v="1071"/>
    <n v="338348.38000000006"/>
    <x v="23"/>
  </r>
  <r>
    <m/>
    <x v="217"/>
    <s v="Invoice"/>
    <s v="88527"/>
    <s v="BUILDERS WAREHOUSE:BEDFORDVIEW"/>
    <s v="PLANT TO PLATE 17CM"/>
    <n v="30"/>
    <n v="35.700000000000003"/>
    <n v="1071"/>
    <n v="339419.38000000006"/>
    <x v="23"/>
  </r>
  <r>
    <m/>
    <x v="217"/>
    <s v="Invoice"/>
    <s v="88528"/>
    <s v="BUILDERS WAREHOUSE:KEMPTON PARK"/>
    <s v="PLANT TO PLATE 17CM"/>
    <n v="30"/>
    <n v="35.700000000000003"/>
    <n v="1071"/>
    <n v="340490.38000000006"/>
    <x v="23"/>
  </r>
  <r>
    <m/>
    <x v="217"/>
    <s v="Invoice"/>
    <s v="88542"/>
    <s v="LITTLE AUSTRIA"/>
    <s v="PLANT TO PLATE 17CM"/>
    <n v="5"/>
    <n v="33.950000000000003"/>
    <n v="169.75"/>
    <n v="340660.13000000006"/>
    <x v="23"/>
  </r>
  <r>
    <m/>
    <x v="218"/>
    <s v="Invoice"/>
    <s v="88549"/>
    <s v="BUILDERS WAREHOUSE:EDENVALE"/>
    <s v="PLANT TO PLATE 17CM"/>
    <n v="30"/>
    <n v="35.700000000000003"/>
    <n v="1071"/>
    <n v="341731.13000000006"/>
    <x v="23"/>
  </r>
  <r>
    <m/>
    <x v="218"/>
    <s v="Invoice"/>
    <s v="88553"/>
    <s v="BUILDERS WAREHOUSE:SUNWARD PARK"/>
    <s v="PLANT TO PLATE 17CM"/>
    <n v="15"/>
    <n v="35.700000000000003"/>
    <n v="535.5"/>
    <n v="342266.63000000006"/>
    <x v="23"/>
  </r>
  <r>
    <m/>
    <x v="218"/>
    <s v="Invoice"/>
    <s v="88554"/>
    <s v="BUILDERS WAREHOUSE:RIVONIA"/>
    <s v="PLANT TO PLATE 17CM"/>
    <n v="10"/>
    <n v="35.700000000000003"/>
    <n v="357"/>
    <n v="342623.63000000006"/>
    <x v="23"/>
  </r>
  <r>
    <m/>
    <x v="218"/>
    <s v="Invoice"/>
    <s v="88555"/>
    <s v="BUILDERS WAREHOUSE:CARNIVAL MALL"/>
    <s v="PLANT TO PLATE 17CM"/>
    <n v="10"/>
    <n v="35.700000000000003"/>
    <n v="357"/>
    <n v="342980.63000000006"/>
    <x v="23"/>
  </r>
  <r>
    <m/>
    <x v="218"/>
    <s v="Invoice"/>
    <s v="88558"/>
    <s v="BUILDERS WAREHOUSE:HARTEBEESPOORT"/>
    <s v="PLANT TO PLATE 17CM"/>
    <n v="10"/>
    <n v="35.700000000000003"/>
    <n v="357"/>
    <n v="343337.63000000006"/>
    <x v="23"/>
  </r>
  <r>
    <m/>
    <x v="218"/>
    <s v="Invoice"/>
    <s v="88563"/>
    <s v="FH CHAMBERLAIN TRADING (PTY) LTD:CENTURION"/>
    <s v="PLANT TO PLATE 17CM"/>
    <n v="20"/>
    <n v="58.95"/>
    <n v="1179"/>
    <n v="344516.63000000006"/>
    <x v="23"/>
  </r>
  <r>
    <m/>
    <x v="218"/>
    <s v="Invoice"/>
    <s v="88568"/>
    <s v="THYME SQUARE"/>
    <s v="PLANT TO PLATE 17CM"/>
    <n v="20"/>
    <n v="29.3"/>
    <n v="586"/>
    <n v="345102.63000000006"/>
    <x v="23"/>
  </r>
  <r>
    <m/>
    <x v="218"/>
    <s v="Invoice"/>
    <s v="88572"/>
    <s v="PRETTY GARDENS"/>
    <s v="PLANT TO PLATE 17CM"/>
    <n v="30"/>
    <n v="33.950000000000003"/>
    <n v="1018.5"/>
    <n v="346121.13000000006"/>
    <x v="23"/>
  </r>
  <r>
    <m/>
    <x v="218"/>
    <s v="Invoice"/>
    <s v="88559"/>
    <s v="BUILDERS WAREHOUSE:NEWCASTLE"/>
    <s v="PLANT TO PLATE 17CM"/>
    <n v="20"/>
    <n v="35.700000000000003"/>
    <n v="714"/>
    <n v="346835.13000000006"/>
    <x v="23"/>
  </r>
  <r>
    <m/>
    <x v="219"/>
    <s v="Invoice"/>
    <s v="88578"/>
    <s v="BUILDERS WAREHOUSE:WOODLANDS"/>
    <s v="PLANT TO PLATE 17CM"/>
    <n v="20"/>
    <n v="35.700000000000003"/>
    <n v="714"/>
    <n v="347549.13000000006"/>
    <x v="23"/>
  </r>
  <r>
    <m/>
    <x v="219"/>
    <s v="Invoice"/>
    <s v="88583"/>
    <s v="BUILDERS WAREHOUSE:GEZINA NEW"/>
    <s v="PLANT TO PLATE 17CM"/>
    <n v="15"/>
    <n v="35.700000000000003"/>
    <n v="535.5"/>
    <n v="348084.63000000006"/>
    <x v="23"/>
  </r>
  <r>
    <m/>
    <x v="219"/>
    <s v="Invoice"/>
    <s v="88590"/>
    <s v="BUILDERS WAREHOUSE:ERASMUS PARK"/>
    <s v="PLANT TO PLATE 17CM"/>
    <n v="25"/>
    <n v="35.700000000000003"/>
    <n v="892.5"/>
    <n v="348977.13000000006"/>
    <x v="23"/>
  </r>
  <r>
    <m/>
    <x v="219"/>
    <s v="Invoice"/>
    <s v="88593"/>
    <s v="BUILDERS WAREHOUSE:CHERRY LANE"/>
    <s v="PLANT TO PLATE 17CM"/>
    <n v="10"/>
    <n v="35.700000000000003"/>
    <n v="357"/>
    <n v="349334.13000000006"/>
    <x v="23"/>
  </r>
  <r>
    <m/>
    <x v="219"/>
    <s v="Invoice"/>
    <s v="88595"/>
    <s v="ECKARDS GARDEN PAVILION"/>
    <s v="PLANT TO PLATE 17CM"/>
    <n v="10"/>
    <n v="33.950000000000003"/>
    <n v="339.5"/>
    <n v="349673.63000000006"/>
    <x v="23"/>
  </r>
  <r>
    <m/>
    <x v="254"/>
    <s v="Invoice"/>
    <s v="88622"/>
    <s v="FH CHAMBERLAIN TRADING (PTY) LTD:CENTURION"/>
    <s v="PLANT TO PLATE 17CM"/>
    <n v="12"/>
    <n v="33.99"/>
    <n v="407.88"/>
    <n v="350081.51000000007"/>
    <x v="23"/>
  </r>
  <r>
    <m/>
    <x v="254"/>
    <s v="Invoice"/>
    <s v="88625"/>
    <s v="BUILDERS WAREHOUSE:KEMPTON PARK"/>
    <s v="PLANT TO PLATE 17CM"/>
    <n v="10"/>
    <n v="35.700000000000003"/>
    <n v="357"/>
    <n v="350438.51000000007"/>
    <x v="23"/>
  </r>
  <r>
    <m/>
    <x v="254"/>
    <s v="Invoice"/>
    <s v="88628"/>
    <s v="LITTLE AUSTRIA"/>
    <s v="PLANT TO PLATE 17CM"/>
    <n v="13"/>
    <n v="33.950000000000003"/>
    <n v="441.35"/>
    <n v="350879.86000000004"/>
    <x v="23"/>
  </r>
  <r>
    <m/>
    <x v="254"/>
    <s v="Invoice"/>
    <s v="88634"/>
    <s v="RIVERSIDE MICA"/>
    <s v="PLANT TO PLATE 17CM"/>
    <n v="2"/>
    <n v="35.200000000000003"/>
    <n v="70.400000000000006"/>
    <n v="350950.26000000007"/>
    <x v="23"/>
  </r>
  <r>
    <m/>
    <x v="255"/>
    <s v="Invoice"/>
    <s v="88635"/>
    <s v="BUILDERS WAREHOUSE:EDENVALE"/>
    <s v="PLANT TO PLATE 17CM"/>
    <n v="20"/>
    <n v="35.700000000000003"/>
    <n v="714"/>
    <n v="351664.26000000007"/>
    <x v="23"/>
  </r>
  <r>
    <m/>
    <x v="255"/>
    <s v="Invoice"/>
    <s v="88638"/>
    <s v="BUILDERS WAREHOUSE:NEWMARKET"/>
    <s v="PLANT TO PLATE 17CM"/>
    <n v="30"/>
    <n v="35.700000000000003"/>
    <n v="1071"/>
    <n v="352735.26000000007"/>
    <x v="23"/>
  </r>
  <r>
    <m/>
    <x v="255"/>
    <s v="Invoice"/>
    <s v="88639"/>
    <s v="BUILDERS WAREHOUSE:SUNWARD PARK"/>
    <s v="PLANT TO PLATE 17CM"/>
    <n v="10"/>
    <n v="35.700000000000003"/>
    <n v="357"/>
    <n v="353092.26000000007"/>
    <x v="23"/>
  </r>
  <r>
    <m/>
    <x v="255"/>
    <s v="Invoice"/>
    <s v="88641"/>
    <s v="BUILDERS WAREHOUSE:BOKSBURG (NEW)"/>
    <s v="PLANT TO PLATE 17CM"/>
    <n v="10"/>
    <n v="35.700000000000003"/>
    <n v="357"/>
    <n v="353449.26000000007"/>
    <x v="23"/>
  </r>
  <r>
    <m/>
    <x v="255"/>
    <s v="Invoice"/>
    <s v="88643"/>
    <s v="BUILDERS WAREHOUSE:RIVONIA"/>
    <s v="PLANT TO PLATE 17CM"/>
    <n v="10"/>
    <n v="35.700000000000003"/>
    <n v="357"/>
    <n v="353806.26000000007"/>
    <x v="23"/>
  </r>
  <r>
    <m/>
    <x v="255"/>
    <s v="Invoice"/>
    <s v="88645"/>
    <s v="BUILDERS WAREHOUSE:NORTHRIDING"/>
    <s v="PLANT TO PLATE 17CM"/>
    <n v="15"/>
    <n v="35.700000000000003"/>
    <n v="535.5"/>
    <n v="354341.76000000007"/>
    <x v="23"/>
  </r>
  <r>
    <m/>
    <x v="255"/>
    <s v="Invoice"/>
    <s v="88647"/>
    <s v="FH CHAMBERLAIN TRADING (PTY) LTD:KYALAMI"/>
    <s v="PLANT TO PLATE 17CM"/>
    <n v="10"/>
    <n v="33.99"/>
    <n v="339.9"/>
    <n v="354681.66000000009"/>
    <x v="23"/>
  </r>
  <r>
    <m/>
    <x v="255"/>
    <s v="Invoice"/>
    <s v="88656"/>
    <s v="BUILDERS WAREHOUSE:NELSPRUIT"/>
    <s v="PLANT TO PLATE 17CM"/>
    <n v="9"/>
    <n v="35.700000000000003"/>
    <n v="321.3"/>
    <n v="355002.96000000008"/>
    <x v="23"/>
  </r>
  <r>
    <m/>
    <x v="193"/>
    <s v="Invoice"/>
    <s v="88664"/>
    <s v="BUILDERS WAREHOUSE:RASLOUW"/>
    <s v="PLANT TO PLATE 17CM"/>
    <n v="30"/>
    <n v="35.700000000000003"/>
    <n v="1071"/>
    <n v="356073.96000000008"/>
    <x v="23"/>
  </r>
  <r>
    <m/>
    <x v="193"/>
    <s v="Invoice"/>
    <s v="88665"/>
    <s v="BUILDERS WAREHOUSE:ZAMBEZI"/>
    <s v="PLANT TO PLATE 17CM"/>
    <n v="15"/>
    <n v="35.700000000000003"/>
    <n v="535.5"/>
    <n v="356609.46000000008"/>
    <x v="23"/>
  </r>
  <r>
    <m/>
    <x v="193"/>
    <s v="Invoice"/>
    <s v="88667"/>
    <s v="BUILDERS WAREHOUSE:RIVONIA"/>
    <s v="PLANT TO PLATE 17CM"/>
    <n v="20"/>
    <n v="35.700000000000003"/>
    <n v="714"/>
    <n v="357323.46000000008"/>
    <x v="23"/>
  </r>
  <r>
    <m/>
    <x v="193"/>
    <s v="Invoice"/>
    <s v="88669"/>
    <s v="BUILDERS WAREHOUSE:WOODLANDS"/>
    <s v="PLANT TO PLATE 17CM"/>
    <n v="10"/>
    <n v="35.700000000000003"/>
    <n v="357"/>
    <n v="357680.46000000008"/>
    <x v="23"/>
  </r>
  <r>
    <m/>
    <x v="193"/>
    <s v="Invoice"/>
    <s v="88672"/>
    <s v="BUILDERS WAREHOUSE:LYNNWOOD"/>
    <s v="PLANT TO PLATE 17CM"/>
    <n v="20"/>
    <n v="35.700000000000003"/>
    <n v="714"/>
    <n v="358394.46000000008"/>
    <x v="23"/>
  </r>
  <r>
    <m/>
    <x v="193"/>
    <s v="Invoice"/>
    <s v="88673"/>
    <s v="BUILDERS WAREHOUSE:CHERRY LANE"/>
    <s v="PLANT TO PLATE 17CM"/>
    <n v="5"/>
    <n v="35.700000000000003"/>
    <n v="178.5"/>
    <n v="358572.96000000008"/>
    <x v="23"/>
  </r>
  <r>
    <m/>
    <x v="193"/>
    <s v="Invoice"/>
    <s v="88674"/>
    <s v="BUILDERS WAREHOUSE:GLEN EAGLES"/>
    <s v="PLANT TO PLATE 17CM"/>
    <n v="15"/>
    <n v="35.700000000000003"/>
    <n v="535.5"/>
    <n v="359108.46000000008"/>
    <x v="23"/>
  </r>
  <r>
    <m/>
    <x v="193"/>
    <s v="Invoice"/>
    <s v="88675"/>
    <s v="BUILDERS WAREHOUSE:SILVERLAKES"/>
    <s v="PLANT TO PLATE 17CM"/>
    <n v="20"/>
    <n v="35.700000000000003"/>
    <n v="714"/>
    <n v="359822.46000000008"/>
    <x v="23"/>
  </r>
  <r>
    <m/>
    <x v="193"/>
    <s v="Invoice"/>
    <s v="88677"/>
    <s v="BUILDERS WAREHOUSE:CENTURION"/>
    <s v="PLANT TO PLATE 17CM"/>
    <n v="15"/>
    <n v="35.700000000000003"/>
    <n v="535.5"/>
    <n v="360357.96000000008"/>
    <x v="23"/>
  </r>
  <r>
    <m/>
    <x v="193"/>
    <s v="Invoice"/>
    <s v="88676"/>
    <s v="BUILDERS WAREHOUSE:RUSTENBURG"/>
    <s v="PLANT TO PLATE 17CM"/>
    <n v="20"/>
    <n v="35.700000000000003"/>
    <n v="714"/>
    <n v="361071.96000000008"/>
    <x v="23"/>
  </r>
  <r>
    <m/>
    <x v="193"/>
    <s v="Invoice"/>
    <s v="88690"/>
    <s v="BUILDERS WAREHOUSE:MAFIKENG"/>
    <s v="PLANT TO PLATE 17CM"/>
    <n v="10"/>
    <n v="35.700000000000003"/>
    <n v="357"/>
    <n v="361428.96000000008"/>
    <x v="23"/>
  </r>
  <r>
    <m/>
    <x v="193"/>
    <s v="Invoice"/>
    <s v="88691"/>
    <s v="BUILDERS WAREHOUSE:BLOEMFONTEIN"/>
    <s v="PLANT TO PLATE 17CM"/>
    <n v="30"/>
    <n v="35.700000000000003"/>
    <n v="1071"/>
    <n v="362499.96000000008"/>
    <x v="23"/>
  </r>
  <r>
    <m/>
    <x v="193"/>
    <s v="Invoice"/>
    <s v="88705"/>
    <s v="PRETTY GARDENS"/>
    <s v="PLANT TO PLATE 17CM"/>
    <n v="10"/>
    <n v="33.950000000000003"/>
    <n v="339.5"/>
    <n v="362839.46000000008"/>
    <x v="23"/>
  </r>
  <r>
    <m/>
    <x v="256"/>
    <s v="Invoice"/>
    <s v="88706"/>
    <s v="BUILDERS WAREHOUSE:KEMPTON PARK"/>
    <s v="PLANT TO PLATE 17CM"/>
    <n v="50"/>
    <n v="35.700000000000003"/>
    <n v="1785"/>
    <n v="364624.46000000008"/>
    <x v="23"/>
  </r>
  <r>
    <m/>
    <x v="256"/>
    <s v="Invoice"/>
    <s v="88707"/>
    <s v="BUILDERS WAREHOUSE:NORTHRIDING"/>
    <s v="PLANT TO PLATE 17CM"/>
    <n v="10"/>
    <n v="35.700000000000003"/>
    <n v="357"/>
    <n v="364981.46000000008"/>
    <x v="23"/>
  </r>
  <r>
    <m/>
    <x v="256"/>
    <s v="Invoice"/>
    <s v="88710"/>
    <s v="BUILDERS WAREHOUSE:NORWOOD"/>
    <s v="PLANT TO PLATE 17CM"/>
    <n v="10"/>
    <n v="35.700000000000003"/>
    <n v="357"/>
    <n v="365338.46000000008"/>
    <x v="23"/>
  </r>
  <r>
    <m/>
    <x v="256"/>
    <s v="Invoice"/>
    <s v="88712"/>
    <s v="BUILDERS WAREHOUSE:ROBINDALE"/>
    <s v="PLANT TO PLATE 17CM"/>
    <n v="17"/>
    <n v="35.700000000000003"/>
    <n v="606.9"/>
    <n v="365945.3600000001"/>
    <x v="23"/>
  </r>
  <r>
    <m/>
    <x v="256"/>
    <s v="Invoice"/>
    <s v="88714"/>
    <s v="BUILDERS WAREHOUSE:KLERKSDORP"/>
    <s v="PLANT TO PLATE 17CM"/>
    <n v="20"/>
    <n v="35.700000000000003"/>
    <n v="714"/>
    <n v="366659.3600000001"/>
    <x v="23"/>
  </r>
  <r>
    <m/>
    <x v="256"/>
    <s v="Invoice"/>
    <s v="88715"/>
    <s v="BUILDERS WAREHOUSE:HARTEBEESPOORT"/>
    <s v="PLANT TO PLATE 17CM"/>
    <n v="35"/>
    <n v="35.700000000000003"/>
    <n v="1249.5"/>
    <n v="367908.8600000001"/>
    <x v="23"/>
  </r>
  <r>
    <m/>
    <x v="256"/>
    <s v="Invoice"/>
    <s v="88717"/>
    <s v="LITTLE AUSTRIA"/>
    <s v="PLANT TO PLATE 17CM"/>
    <n v="9"/>
    <n v="47.99"/>
    <n v="431.91"/>
    <n v="368340.77000000008"/>
    <x v="23"/>
  </r>
  <r>
    <m/>
    <x v="256"/>
    <s v="Invoice"/>
    <s v="88722"/>
    <s v="RIVERSIDE MICA"/>
    <s v="PLANT TO PLATE 17CM"/>
    <n v="3"/>
    <n v="35.21"/>
    <n v="105.63"/>
    <n v="368446.40000000008"/>
    <x v="23"/>
  </r>
  <r>
    <m/>
    <x v="194"/>
    <s v="Invoice"/>
    <s v="88708"/>
    <s v="BUILDERS WAREHOUSE:MIDDELBURG"/>
    <s v="PLANT TO PLATE 17CM"/>
    <n v="4"/>
    <n v="35.700000000000003"/>
    <n v="142.80000000000001"/>
    <n v="368589.20000000007"/>
    <x v="23"/>
  </r>
  <r>
    <m/>
    <x v="194"/>
    <s v="Invoice"/>
    <s v="88723"/>
    <s v="LIFESTYLE HOME GARDEN"/>
    <s v="PLANT TO PLATE 17CM"/>
    <n v="100"/>
    <n v="30.5"/>
    <n v="3050"/>
    <n v="371639.20000000007"/>
    <x v="23"/>
  </r>
  <r>
    <m/>
    <x v="194"/>
    <s v="Invoice"/>
    <s v="88724"/>
    <s v="BUILDERS WAREHOUSE:CARNIVAL MALL"/>
    <s v="PLANT TO PLATE 17CM"/>
    <n v="10"/>
    <n v="35.700000000000003"/>
    <n v="357"/>
    <n v="371996.20000000007"/>
    <x v="23"/>
  </r>
  <r>
    <m/>
    <x v="194"/>
    <s v="Invoice"/>
    <s v="88729"/>
    <s v="BUILDERS WAREHOUSE:EDENVALE"/>
    <s v="PLANT TO PLATE 17CM"/>
    <n v="10"/>
    <n v="35.700000000000003"/>
    <n v="357"/>
    <n v="372353.20000000007"/>
    <x v="23"/>
  </r>
  <r>
    <m/>
    <x v="194"/>
    <s v="Invoice"/>
    <s v="88730"/>
    <s v="BUILDERS WAREHOUSE:NEWMARKET"/>
    <s v="PLANT TO PLATE 17CM"/>
    <n v="15"/>
    <n v="35.700000000000003"/>
    <n v="535.5"/>
    <n v="372888.70000000007"/>
    <x v="23"/>
  </r>
  <r>
    <m/>
    <x v="194"/>
    <s v="Invoice"/>
    <s v="88731"/>
    <s v="THYME SQUARE"/>
    <s v="PLANT TO PLATE 17CM"/>
    <n v="10"/>
    <n v="29.3"/>
    <n v="293"/>
    <n v="373181.70000000007"/>
    <x v="23"/>
  </r>
  <r>
    <m/>
    <x v="194"/>
    <s v="Invoice"/>
    <s v="88734"/>
    <s v="FH CHAMBERLAIN TRADING (PTY) LTD:KYALAMI"/>
    <s v="PLANT TO PLATE 17CM"/>
    <n v="10"/>
    <n v="33.99"/>
    <n v="339.9"/>
    <n v="373521.60000000009"/>
    <x v="23"/>
  </r>
  <r>
    <m/>
    <x v="194"/>
    <s v="Invoice"/>
    <s v="88738"/>
    <s v="BUILDERS WAREHOUSE:GLEN EAGLES"/>
    <s v="PLANT TO PLATE 17CM"/>
    <n v="10"/>
    <n v="35.700000000000003"/>
    <n v="357"/>
    <n v="373878.60000000009"/>
    <x v="23"/>
  </r>
  <r>
    <m/>
    <x v="288"/>
    <s v="Invoice"/>
    <s v="88745"/>
    <s v="BUILDERS WAREHOUSE:SILVERLAKES"/>
    <s v="PLANT TO PLATE 17CM"/>
    <n v="15"/>
    <n v="35.700000000000003"/>
    <n v="535.5"/>
    <n v="374414.10000000009"/>
    <x v="23"/>
  </r>
  <r>
    <m/>
    <x v="288"/>
    <s v="Invoice"/>
    <s v="88746"/>
    <s v="BUILDERS WAREHOUSE:LYNNWOOD"/>
    <s v="PLANT TO PLATE 17CM"/>
    <n v="10"/>
    <n v="35.700000000000003"/>
    <n v="357"/>
    <n v="374771.10000000009"/>
    <x v="23"/>
  </r>
  <r>
    <m/>
    <x v="288"/>
    <s v="Invoice"/>
    <s v="88752"/>
    <s v="BUILDERS WAREHOUSE:CENTURION"/>
    <s v="PLANT TO PLATE 17CM"/>
    <n v="30"/>
    <n v="35.700000000000003"/>
    <n v="1071"/>
    <n v="375842.10000000009"/>
    <x v="23"/>
  </r>
  <r>
    <m/>
    <x v="288"/>
    <s v="Invoice"/>
    <s v="88763"/>
    <s v="CENTRAL NURSERY DEPOT"/>
    <s v="PLANT TO PLATE 17CM"/>
    <n v="25"/>
    <n v="33.950000000000003"/>
    <n v="848.75"/>
    <n v="376690.85000000009"/>
    <x v="23"/>
  </r>
  <r>
    <m/>
    <x v="195"/>
    <s v="Invoice"/>
    <s v="88756"/>
    <s v="BUILDERS WAREHOUSE:CHERRY LANE"/>
    <s v="PLANT TO PLATE 17CM"/>
    <n v="15"/>
    <n v="35.700000000000003"/>
    <n v="535.5"/>
    <n v="377226.35000000009"/>
    <x v="23"/>
  </r>
  <r>
    <m/>
    <x v="195"/>
    <s v="Invoice"/>
    <s v="88778"/>
    <s v="BUILDERS WAREHOUSE:SOUTHGATE"/>
    <s v="PLANT TO PLATE 17CM"/>
    <n v="5"/>
    <n v="35.700000000000003"/>
    <n v="178.5"/>
    <n v="377404.85000000009"/>
    <x v="23"/>
  </r>
  <r>
    <m/>
    <x v="195"/>
    <s v="Invoice"/>
    <s v="88789"/>
    <s v="BUILDERS WAREHOUSE:SECUNDA"/>
    <s v="PLANT TO PLATE 17CM"/>
    <n v="20"/>
    <n v="35.700000000000003"/>
    <n v="714"/>
    <n v="378118.85000000009"/>
    <x v="23"/>
  </r>
  <r>
    <m/>
    <x v="289"/>
    <s v="Invoice"/>
    <s v="88790"/>
    <s v="BUILDERS WAREHOUSE:NORTHRIDING"/>
    <s v="PLANT TO PLATE 17CM"/>
    <n v="6"/>
    <n v="35.700000000000003"/>
    <n v="214.2"/>
    <n v="378333.0500000001"/>
    <x v="23"/>
  </r>
  <r>
    <m/>
    <x v="289"/>
    <s v="Invoice"/>
    <s v="88800"/>
    <s v="ADV MM MOSTERT"/>
    <s v="PLANT TO PLATE 17CM"/>
    <n v="1"/>
    <n v="33.950000000000003"/>
    <n v="33.950000000000003"/>
    <n v="378367.00000000012"/>
    <x v="23"/>
  </r>
  <r>
    <m/>
    <x v="289"/>
    <s v="Invoice"/>
    <s v="88826"/>
    <s v="BUILDERS WAREHOUSE:NEWCASTLE"/>
    <s v="PLANT TO PLATE 17CM"/>
    <n v="40"/>
    <n v="35.700000000000003"/>
    <n v="1428"/>
    <n v="379795.00000000012"/>
    <x v="23"/>
  </r>
  <r>
    <m/>
    <x v="196"/>
    <s v="Invoice"/>
    <s v="88806"/>
    <s v="BUILDERS WAREHOUSE:NEWMARKET"/>
    <s v="PLANT TO PLATE 17CM"/>
    <n v="25"/>
    <n v="35.700000000000003"/>
    <n v="892.5"/>
    <n v="380687.50000000012"/>
    <x v="23"/>
  </r>
  <r>
    <m/>
    <x v="196"/>
    <s v="Invoice"/>
    <s v="88808"/>
    <s v="BUILDERS WAREHOUSE:BOKSBURG (NEW)"/>
    <s v="PLANT TO PLATE 17CM"/>
    <n v="25"/>
    <n v="35.700000000000003"/>
    <n v="892.5"/>
    <n v="381580.00000000012"/>
    <x v="23"/>
  </r>
  <r>
    <m/>
    <x v="196"/>
    <s v="Invoice"/>
    <s v="88809"/>
    <s v="BUILDERS WAREHOUSE:CARNIVAL MALL"/>
    <s v="PLANT TO PLATE 17CM"/>
    <n v="19"/>
    <n v="35.700000000000003"/>
    <n v="678.3"/>
    <n v="382258.3000000001"/>
    <x v="23"/>
  </r>
  <r>
    <m/>
    <x v="196"/>
    <s v="Invoice"/>
    <s v="88813"/>
    <s v="BUILDERS WAREHOUSE:EDENVALE"/>
    <s v="PLANT TO PLATE 17CM"/>
    <n v="15"/>
    <n v="35.700000000000003"/>
    <n v="535.5"/>
    <n v="382793.8000000001"/>
    <x v="23"/>
  </r>
  <r>
    <m/>
    <x v="196"/>
    <s v="Invoice"/>
    <s v="88822"/>
    <s v="THYME SQUARE"/>
    <s v="PLANT TO PLATE 17CM"/>
    <n v="10"/>
    <n v="48.3"/>
    <n v="483"/>
    <n v="383276.8000000001"/>
    <x v="23"/>
  </r>
  <r>
    <m/>
    <x v="196"/>
    <s v="Invoice"/>
    <s v="88835"/>
    <s v="BUILDERS WAREHOUSE:NELSPRUIT"/>
    <s v="PLANT TO PLATE 17CM"/>
    <n v="30"/>
    <n v="35.700000000000003"/>
    <n v="1071"/>
    <n v="384347.8000000001"/>
    <x v="23"/>
  </r>
  <r>
    <m/>
    <x v="273"/>
    <s v="Invoice"/>
    <s v="88837"/>
    <s v="BUILDERS WAREHOUSE:ZAMBEZI"/>
    <s v="PLANT TO PLATE 17CM"/>
    <n v="20"/>
    <n v="35.700000000000003"/>
    <n v="714"/>
    <n v="385061.8000000001"/>
    <x v="23"/>
  </r>
  <r>
    <m/>
    <x v="273"/>
    <s v="Invoice"/>
    <s v="88839"/>
    <s v="BUILDERS WAREHOUSE:ERASMUS PARK"/>
    <s v="PLANT TO PLATE 17CM"/>
    <n v="55"/>
    <n v="35.700000000000003"/>
    <n v="1963.5"/>
    <n v="387025.3000000001"/>
    <x v="23"/>
  </r>
  <r>
    <m/>
    <x v="273"/>
    <s v="Invoice"/>
    <s v="88840"/>
    <s v="BUILDERS WAREHOUSE:WONDER PARK"/>
    <s v="PLANT TO PLATE 17CM"/>
    <n v="25"/>
    <n v="35.700000000000003"/>
    <n v="892.5"/>
    <n v="387917.8000000001"/>
    <x v="23"/>
  </r>
  <r>
    <m/>
    <x v="273"/>
    <s v="Invoice"/>
    <s v="88845"/>
    <s v="BUILDERS WAREHOUSE:GLEN EAGLES"/>
    <s v="PLANT TO PLATE 17CM"/>
    <n v="5"/>
    <n v="35.700000000000003"/>
    <n v="178.5"/>
    <n v="388096.3000000001"/>
    <x v="23"/>
  </r>
  <r>
    <m/>
    <x v="273"/>
    <s v="Invoice"/>
    <s v="88849"/>
    <s v="BUILDERS WAREHOUSE:RUSTENBURG"/>
    <s v="PLANT TO PLATE 17CM"/>
    <n v="20"/>
    <n v="35.700000000000003"/>
    <n v="714"/>
    <n v="388810.3000000001"/>
    <x v="23"/>
  </r>
  <r>
    <m/>
    <x v="259"/>
    <s v="Invoice"/>
    <s v="88873"/>
    <s v="BUILDERS WAREHOUSE:MIDDELBURG"/>
    <s v="PLANT TO PLATE 17CM"/>
    <n v="5"/>
    <n v="35.700000000000003"/>
    <n v="178.5"/>
    <n v="388988.8000000001"/>
    <x v="23"/>
  </r>
  <r>
    <m/>
    <x v="259"/>
    <s v="Invoice"/>
    <s v="88900"/>
    <s v="IRON POINT SUPPLIERS PTY LTD T/A CONCRETE GALLERIA"/>
    <s v="PLANT TO PLATE 17CM"/>
    <n v="5"/>
    <n v="10"/>
    <n v="50"/>
    <n v="389038.8000000001"/>
    <x v="23"/>
  </r>
  <r>
    <m/>
    <x v="260"/>
    <s v="Invoice"/>
    <s v="88886"/>
    <s v="BUILDERS WAREHOUSE:ROBINDALE"/>
    <s v="PLANT TO PLATE 17CM"/>
    <n v="15"/>
    <n v="35.700000000000003"/>
    <n v="535.5"/>
    <n v="389574.3000000001"/>
    <x v="23"/>
  </r>
  <r>
    <m/>
    <x v="260"/>
    <s v="Invoice"/>
    <s v="88891"/>
    <s v="BUILDERS WAREHOUSE:NORTHRIDING"/>
    <s v="PLANT TO PLATE 17CM"/>
    <n v="10"/>
    <n v="35.700000000000003"/>
    <n v="357"/>
    <n v="389931.3000000001"/>
    <x v="23"/>
  </r>
  <r>
    <m/>
    <x v="260"/>
    <s v="Invoice"/>
    <s v="88895"/>
    <s v="LITTLE AUSTRIA"/>
    <s v="PLANT TO PLATE 17CM"/>
    <n v="10"/>
    <n v="33.950000000000003"/>
    <n v="339.5"/>
    <n v="390270.8000000001"/>
    <x v="23"/>
  </r>
  <r>
    <m/>
    <x v="197"/>
    <s v="Invoice"/>
    <s v="88909"/>
    <s v="BUILDERS WAREHOUSE:GLEN EAGLES"/>
    <s v="PLANT TO PLATE 17CM"/>
    <n v="15"/>
    <n v="35.700000000000003"/>
    <n v="535.5"/>
    <n v="390806.3000000001"/>
    <x v="23"/>
  </r>
  <r>
    <m/>
    <x v="197"/>
    <s v="Invoice"/>
    <s v="88912"/>
    <s v="THYME SQUARE"/>
    <s v="PLANT TO PLATE 17CM"/>
    <n v="20"/>
    <n v="29.3"/>
    <n v="586"/>
    <n v="391392.3000000001"/>
    <x v="23"/>
  </r>
  <r>
    <m/>
    <x v="197"/>
    <s v="Invoice"/>
    <s v="88916"/>
    <s v="CASH SALE"/>
    <s v="PLANT TO PLATE 17CM"/>
    <n v="80"/>
    <n v="33.950000000000003"/>
    <n v="2716"/>
    <n v="394108.3000000001"/>
    <x v="23"/>
  </r>
  <r>
    <m/>
    <x v="197"/>
    <s v="Invoice"/>
    <s v="88921"/>
    <s v="BUILDERS WAREHOUSE:POLOKWANE"/>
    <s v="PLANT TO PLATE 17CM"/>
    <n v="20"/>
    <n v="35.700000000000003"/>
    <n v="714"/>
    <n v="394822.3000000001"/>
    <x v="23"/>
  </r>
  <r>
    <m/>
    <x v="197"/>
    <s v="Invoice"/>
    <s v="88922"/>
    <s v="BUILDERS WAREHOUSE:THOHOYANDOU"/>
    <s v="PLANT TO PLATE 17CM"/>
    <n v="10"/>
    <n v="35.700000000000003"/>
    <n v="357"/>
    <n v="395179.3000000001"/>
    <x v="23"/>
  </r>
  <r>
    <m/>
    <x v="197"/>
    <s v="Invoice"/>
    <s v="88920"/>
    <s v="BUILDERS WAREHOUSE:MAFIKENG"/>
    <s v="PLANT TO PLATE 17CM"/>
    <n v="30"/>
    <n v="35.700000000000003"/>
    <n v="1071"/>
    <n v="396250.3000000001"/>
    <x v="23"/>
  </r>
  <r>
    <m/>
    <x v="197"/>
    <s v="Invoice"/>
    <s v="88942"/>
    <s v="PRETTY GARDENS"/>
    <s v="PLANT TO PLATE 17CM"/>
    <n v="25"/>
    <n v="33.950000000000003"/>
    <n v="848.75"/>
    <n v="397099.0500000001"/>
    <x v="23"/>
  </r>
  <r>
    <m/>
    <x v="197"/>
    <s v="Invoice"/>
    <s v="88944"/>
    <s v="PLANT FACTORY"/>
    <s v="PLANT TO PLATE 17CM"/>
    <n v="10"/>
    <n v="47.99"/>
    <n v="479.9"/>
    <n v="397578.95000000013"/>
    <x v="23"/>
  </r>
  <r>
    <m/>
    <x v="327"/>
    <s v="Invoice"/>
    <s v="88947"/>
    <s v="LITTLE AUSTRIA"/>
    <s v="PLANT TO PLATE 17CM"/>
    <n v="20"/>
    <n v="47.85"/>
    <n v="957"/>
    <n v="398535.95000000013"/>
    <x v="23"/>
  </r>
  <r>
    <m/>
    <x v="198"/>
    <s v="Invoice"/>
    <s v="88923"/>
    <s v="BUILDERS WAREHOUSE:RIVONIA"/>
    <s v="PLANT TO PLATE 17CM"/>
    <n v="10"/>
    <n v="35.700000000000003"/>
    <n v="357"/>
    <n v="398892.95000000013"/>
    <x v="23"/>
  </r>
  <r>
    <m/>
    <x v="198"/>
    <s v="Invoice"/>
    <s v="88929"/>
    <s v="BUILDERS WAREHOUSE:WOODLANDS"/>
    <s v="PLANT TO PLATE 17CM"/>
    <n v="15"/>
    <n v="35.700000000000003"/>
    <n v="535.5"/>
    <n v="399428.45000000013"/>
    <x v="23"/>
  </r>
  <r>
    <m/>
    <x v="198"/>
    <s v="Invoice"/>
    <s v="88934"/>
    <s v="BUILDERS WAREHOUSE:GLEN EAGLES"/>
    <s v="PLANT TO PLATE 17CM"/>
    <n v="15"/>
    <n v="35.700000000000003"/>
    <n v="535.5"/>
    <n v="399963.95000000013"/>
    <x v="23"/>
  </r>
  <r>
    <m/>
    <x v="198"/>
    <s v="Invoice"/>
    <s v="88935"/>
    <s v="BUILDERS WAREHOUSE:CENTURION"/>
    <s v="PLANT TO PLATE 17CM"/>
    <n v="30"/>
    <n v="35.700000000000003"/>
    <n v="1071"/>
    <n v="401034.95000000013"/>
    <x v="23"/>
  </r>
  <r>
    <m/>
    <x v="198"/>
    <s v="Invoice"/>
    <s v="88936"/>
    <s v="LIFESTYLE HOME GARDEN"/>
    <s v="PLANT TO PLATE 17CM"/>
    <n v="45"/>
    <n v="30.5"/>
    <n v="1372.5"/>
    <n v="402407.45000000013"/>
    <x v="23"/>
  </r>
  <r>
    <m/>
    <x v="220"/>
    <s v="Invoice"/>
    <s v="88954"/>
    <s v="BUILDERS WAREHOUSE:SOUTHGATE"/>
    <s v="PLANT TO PLATE 17CM"/>
    <n v="10"/>
    <n v="35.700000000000003"/>
    <n v="357"/>
    <n v="402764.45000000013"/>
    <x v="23"/>
  </r>
  <r>
    <m/>
    <x v="261"/>
    <s v="Invoice"/>
    <s v="88965"/>
    <s v="BUILDERS WAREHOUSE:NORTHRIDING"/>
    <s v="PLANT TO PLATE 17CM"/>
    <n v="20"/>
    <n v="35.700000000000003"/>
    <n v="714"/>
    <n v="403478.45000000013"/>
    <x v="23"/>
  </r>
  <r>
    <m/>
    <x v="261"/>
    <s v="Invoice"/>
    <s v="88966"/>
    <s v="BUILDERS WAREHOUSE:KEMPTON PARK"/>
    <s v="PLANT TO PLATE 17CM"/>
    <n v="10"/>
    <n v="35.700000000000003"/>
    <n v="357"/>
    <n v="403835.45000000013"/>
    <x v="23"/>
  </r>
  <r>
    <m/>
    <x v="261"/>
    <s v="Invoice"/>
    <s v="88967"/>
    <s v="RIVERSIDE MICA"/>
    <s v="PLANT TO PLATE 17CM"/>
    <n v="4"/>
    <n v="35.200000000000003"/>
    <n v="140.80000000000001"/>
    <n v="403976.25000000012"/>
    <x v="23"/>
  </r>
  <r>
    <m/>
    <x v="261"/>
    <s v="Invoice"/>
    <s v="88970"/>
    <s v="CRISANRA KWEKERY"/>
    <s v="PLANT TO PLATE 17CM"/>
    <n v="15"/>
    <n v="33.950000000000003"/>
    <n v="509.25"/>
    <n v="404485.50000000012"/>
    <x v="23"/>
  </r>
  <r>
    <m/>
    <x v="261"/>
    <s v="Invoice"/>
    <s v="88973"/>
    <s v="LIQUOR CITY"/>
    <s v="17CM"/>
    <n v="15"/>
    <n v="47.99"/>
    <n v="719.85"/>
    <n v="405205.35000000009"/>
    <x v="26"/>
  </r>
  <r>
    <m/>
    <x v="261"/>
    <s v="Invoice"/>
    <s v="88989"/>
    <s v="BUILDERS WAREHOUSE:NEWCASTLE"/>
    <s v="PLANT TO PLATE 17CM"/>
    <n v="70"/>
    <n v="35.700000000000003"/>
    <n v="2499"/>
    <n v="407704.35000000009"/>
    <x v="23"/>
  </r>
  <r>
    <m/>
    <x v="199"/>
    <s v="Invoice"/>
    <s v="88971"/>
    <s v="BUILDERS WAREHOUSE:HARTEBEESPOORT"/>
    <s v="PLANT TO PLATE 17CM"/>
    <n v="5"/>
    <n v="35.700000000000003"/>
    <n v="178.5"/>
    <n v="407882.85000000009"/>
    <x v="23"/>
  </r>
  <r>
    <m/>
    <x v="199"/>
    <s v="Invoice"/>
    <s v="88975"/>
    <s v="BUILDERS WAREHOUSE:CARNIVAL MALL"/>
    <s v="PLANT TO PLATE 17CM"/>
    <n v="20"/>
    <n v="35.700000000000003"/>
    <n v="714"/>
    <n v="408596.85000000009"/>
    <x v="23"/>
  </r>
  <r>
    <m/>
    <x v="199"/>
    <s v="Invoice"/>
    <s v="88978"/>
    <s v="BUILDERS WAREHOUSE:BOKSBURG (NEW)"/>
    <s v="PLANT TO PLATE 17CM"/>
    <n v="20"/>
    <n v="35.700000000000003"/>
    <n v="714"/>
    <n v="409310.85000000009"/>
    <x v="23"/>
  </r>
  <r>
    <m/>
    <x v="199"/>
    <s v="Invoice"/>
    <s v="88979"/>
    <s v="BUILDERS WAREHOUSE:SUNWARD PARK"/>
    <s v="PLANT TO PLATE 17CM"/>
    <n v="13"/>
    <n v="35.700000000000003"/>
    <n v="464.1"/>
    <n v="409774.95000000007"/>
    <x v="23"/>
  </r>
  <r>
    <m/>
    <x v="199"/>
    <s v="Invoice"/>
    <s v="88984"/>
    <s v="BUILDERS WAREHOUSE:EDENVALE"/>
    <s v="PLANT TO PLATE 17CM"/>
    <n v="20"/>
    <n v="35.700000000000003"/>
    <n v="714"/>
    <n v="410488.95000000007"/>
    <x v="23"/>
  </r>
  <r>
    <m/>
    <x v="199"/>
    <s v="Invoice"/>
    <s v="88998"/>
    <s v="CASH SALE"/>
    <s v="PLANT TO PLATE 17CM"/>
    <n v="5"/>
    <n v="33.950000000000003"/>
    <n v="169.75"/>
    <n v="410658.70000000007"/>
    <x v="23"/>
  </r>
  <r>
    <m/>
    <x v="199"/>
    <s v="Invoice"/>
    <s v="89000"/>
    <s v="BUILDERS WAREHOUSE:NELSPRUIT"/>
    <s v="PLANT TO PLATE 17CM"/>
    <n v="20"/>
    <n v="35.700000000000003"/>
    <n v="714"/>
    <n v="411372.70000000007"/>
    <x v="23"/>
  </r>
  <r>
    <m/>
    <x v="199"/>
    <s v="Invoice"/>
    <s v="89002"/>
    <s v="BUILDERS WAREHOUSE:BETHLEHEM"/>
    <s v="PLANT TO PLATE 17CM"/>
    <n v="20"/>
    <n v="35.700000000000003"/>
    <n v="714"/>
    <n v="412086.70000000007"/>
    <x v="23"/>
  </r>
  <r>
    <m/>
    <x v="313"/>
    <s v="Invoice"/>
    <s v="88992"/>
    <s v="PRETTY GARDENS"/>
    <s v="PLANT TO PLATE 17CM"/>
    <n v="29"/>
    <n v="47.99"/>
    <n v="1391.71"/>
    <n v="413478.41000000009"/>
    <x v="23"/>
  </r>
  <r>
    <m/>
    <x v="313"/>
    <s v="Invoice"/>
    <s v="89033"/>
    <s v="IMPALA FLORA"/>
    <s v="PLANT TO PLATE 17CM"/>
    <n v="30"/>
    <n v="33.950000000000003"/>
    <n v="1018.5"/>
    <n v="414496.91000000009"/>
    <x v="23"/>
  </r>
  <r>
    <m/>
    <x v="200"/>
    <s v="Invoice"/>
    <s v="89004"/>
    <s v="BUILDERS WAREHOUSE:ZAMBEZI"/>
    <s v="PLANT TO PLATE 17CM"/>
    <n v="20"/>
    <n v="35.700000000000003"/>
    <n v="714"/>
    <n v="415210.91000000009"/>
    <x v="23"/>
  </r>
  <r>
    <m/>
    <x v="200"/>
    <s v="Invoice"/>
    <s v="89005"/>
    <s v="BUILDERS WAREHOUSE:RASLOUW"/>
    <s v="PLANT TO PLATE 17CM"/>
    <n v="20"/>
    <n v="35.700000000000003"/>
    <n v="714"/>
    <n v="415924.91000000009"/>
    <x v="23"/>
  </r>
  <r>
    <m/>
    <x v="200"/>
    <s v="Invoice"/>
    <s v="89011"/>
    <s v="BUILDERS WAREHOUSE:GEZINA NEW"/>
    <s v="PLANT TO PLATE 17CM"/>
    <n v="10"/>
    <n v="35.700000000000003"/>
    <n v="357"/>
    <n v="416281.91000000009"/>
    <x v="23"/>
  </r>
  <r>
    <m/>
    <x v="200"/>
    <s v="Invoice"/>
    <s v="89012"/>
    <s v="BUILDERS WAREHOUSE:RIVONIA"/>
    <s v="PLANT TO PLATE 17CM"/>
    <n v="20"/>
    <n v="35.700000000000003"/>
    <n v="714"/>
    <n v="416995.91000000009"/>
    <x v="23"/>
  </r>
  <r>
    <m/>
    <x v="200"/>
    <s v="Invoice"/>
    <s v="89013"/>
    <s v="BUILDERS WAREHOUSE:BRYANSTON"/>
    <s v="PLANT TO PLATE 17CM"/>
    <n v="10"/>
    <n v="35.700000000000003"/>
    <n v="357"/>
    <n v="417352.91000000009"/>
    <x v="23"/>
  </r>
  <r>
    <m/>
    <x v="200"/>
    <s v="Invoice"/>
    <s v="89016"/>
    <s v="BUILDERS WAREHOUSE:GLEN EAGLES"/>
    <s v="PLANT TO PLATE 17CM"/>
    <n v="20"/>
    <n v="35.700000000000003"/>
    <n v="714"/>
    <n v="418066.91000000009"/>
    <x v="23"/>
  </r>
  <r>
    <m/>
    <x v="200"/>
    <s v="Invoice"/>
    <s v="89017"/>
    <s v="BUILDERS WAREHOUSE:CENTURION"/>
    <s v="PLANT TO PLATE 17CM"/>
    <n v="30"/>
    <n v="35.700000000000003"/>
    <n v="1071"/>
    <n v="419137.91000000009"/>
    <x v="23"/>
  </r>
  <r>
    <m/>
    <x v="200"/>
    <s v="Invoice"/>
    <s v="89019"/>
    <s v="MONTROSE NURSERY"/>
    <s v="PLANT TO PLATE 17CM"/>
    <n v="5"/>
    <n v="33.950000000000003"/>
    <n v="169.75"/>
    <n v="419307.66000000009"/>
    <x v="23"/>
  </r>
  <r>
    <m/>
    <x v="200"/>
    <s v="Invoice"/>
    <s v="89022"/>
    <s v="ECKARDS GARDEN PAVILION"/>
    <s v="PLANT TO PLATE 17CM"/>
    <n v="20"/>
    <n v="33.950000000000003"/>
    <n v="679"/>
    <n v="419986.66000000009"/>
    <x v="23"/>
  </r>
  <r>
    <m/>
    <x v="200"/>
    <s v="Invoice"/>
    <s v="89024"/>
    <s v="BUILDERS WAREHOUSE:CHERRY LANE"/>
    <s v="PLANT TO PLATE 17CM"/>
    <n v="10"/>
    <n v="35.700000000000003"/>
    <n v="357"/>
    <n v="420343.66000000009"/>
    <x v="23"/>
  </r>
  <r>
    <m/>
    <x v="200"/>
    <s v="Invoice"/>
    <s v="89026"/>
    <s v="SHARONDALE GARDEN CENTRE"/>
    <s v="PLANT TO PLATE 17CM"/>
    <n v="10"/>
    <n v="33.950000000000003"/>
    <n v="339.5"/>
    <n v="420683.16000000009"/>
    <x v="23"/>
  </r>
  <r>
    <m/>
    <x v="200"/>
    <s v="Invoice"/>
    <s v="89049"/>
    <s v="BUILDERS WAREHOUSE:SECUNDA"/>
    <s v="PLANT TO PLATE 17CM"/>
    <n v="13"/>
    <n v="35.700000000000003"/>
    <n v="464.1"/>
    <n v="421147.26000000007"/>
    <x v="23"/>
  </r>
  <r>
    <m/>
    <x v="221"/>
    <s v="Invoice"/>
    <s v="89046"/>
    <s v="FH CHAMBERLAIN TRADING (PTY) LTD:KYALAMI"/>
    <s v="PLANT TO PLATE 17CM"/>
    <n v="10"/>
    <n v="33.99"/>
    <n v="339.9"/>
    <n v="421487.16000000009"/>
    <x v="23"/>
  </r>
  <r>
    <m/>
    <x v="262"/>
    <s v="Invoice"/>
    <s v="89053"/>
    <s v="BUILDERS WAREHOUSE:NORTHRIDING"/>
    <s v="PLANT TO PLATE 17CM"/>
    <n v="15"/>
    <n v="35.700000000000003"/>
    <n v="535.5"/>
    <n v="422022.66000000009"/>
    <x v="23"/>
  </r>
  <r>
    <m/>
    <x v="262"/>
    <s v="Invoice"/>
    <s v="89055"/>
    <s v="BUILDERS WAREHOUSE:KEMPTON PARK"/>
    <s v="PLANT TO PLATE 17CM"/>
    <n v="5"/>
    <n v="35.700000000000003"/>
    <n v="178.5"/>
    <n v="422201.16000000009"/>
    <x v="23"/>
  </r>
  <r>
    <m/>
    <x v="262"/>
    <s v="Invoice"/>
    <s v="89061"/>
    <s v="LITTLE AUSTRIA"/>
    <s v="PLANT TO PLATE 17CM"/>
    <n v="10"/>
    <n v="33.950000000000003"/>
    <n v="339.5"/>
    <n v="422540.66000000009"/>
    <x v="23"/>
  </r>
  <r>
    <m/>
    <x v="49"/>
    <s v="Invoice"/>
    <s v="89065"/>
    <s v="BUILDERS WAREHOUSE:BOKSBURG (NEW)"/>
    <s v="PLANT TO PLATE 17CM"/>
    <n v="10"/>
    <n v="35.700000000000003"/>
    <n v="357"/>
    <n v="422897.66000000009"/>
    <x v="23"/>
  </r>
  <r>
    <m/>
    <x v="49"/>
    <s v="Invoice"/>
    <s v="89069"/>
    <s v="BUILDERS WAREHOUSE:EDENVALE"/>
    <s v="PLANT TO PLATE 17CM"/>
    <n v="15"/>
    <n v="35.700000000000003"/>
    <n v="535.5"/>
    <n v="423433.16000000009"/>
    <x v="23"/>
  </r>
  <r>
    <m/>
    <x v="49"/>
    <s v="Invoice"/>
    <s v="89073"/>
    <s v="THYME SQUARE"/>
    <s v="PLANT TO PLATE 17CM"/>
    <n v="10"/>
    <n v="29.3"/>
    <n v="293"/>
    <n v="423726.16000000009"/>
    <x v="23"/>
  </r>
  <r>
    <m/>
    <x v="49"/>
    <s v="Invoice"/>
    <s v="89077"/>
    <s v="PLANT FACTORY"/>
    <s v="PLANT TO PLATE 17CM"/>
    <n v="10"/>
    <n v="47.99"/>
    <n v="479.9"/>
    <n v="424206.06000000011"/>
    <x v="23"/>
  </r>
  <r>
    <m/>
    <x v="49"/>
    <s v="Invoice"/>
    <s v="89078"/>
    <s v="BUILDERS WAREHOUSE:NEWCASTLE"/>
    <s v="PLANT TO PLATE 17CM"/>
    <n v="11"/>
    <n v="35.700000000000003"/>
    <n v="392.7"/>
    <n v="424598.76000000013"/>
    <x v="23"/>
  </r>
  <r>
    <m/>
    <x v="201"/>
    <s v="Invoice"/>
    <s v="89082"/>
    <s v="BUILDERS WAREHOUSE:ERASMUS PARK"/>
    <s v="PLANT TO PLATE 17CM"/>
    <n v="40"/>
    <n v="35.700000000000003"/>
    <n v="1428"/>
    <n v="426026.76000000013"/>
    <x v="23"/>
  </r>
  <r>
    <m/>
    <x v="201"/>
    <s v="Invoice"/>
    <s v="89083"/>
    <s v="BUILDERS WAREHOUSE:GEZINA NEW"/>
    <s v="PLANT TO PLATE 17CM"/>
    <n v="15"/>
    <n v="35.700000000000003"/>
    <n v="535.5"/>
    <n v="426562.26000000013"/>
    <x v="23"/>
  </r>
  <r>
    <m/>
    <x v="201"/>
    <s v="Invoice"/>
    <s v="89087"/>
    <s v="BUILDERS WAREHOUSE:ZAMBEZI"/>
    <s v="PLANT TO PLATE 17CM"/>
    <n v="20"/>
    <n v="35.700000000000003"/>
    <n v="714"/>
    <n v="427276.26000000013"/>
    <x v="23"/>
  </r>
  <r>
    <m/>
    <x v="201"/>
    <s v="Invoice"/>
    <s v="89091"/>
    <s v="BUILDERS WAREHOUSE:LAMBTON"/>
    <s v="PLANT TO PLATE 17CM"/>
    <n v="1"/>
    <n v="0"/>
    <n v="0"/>
    <n v="427276.26000000013"/>
    <x v="23"/>
  </r>
  <r>
    <m/>
    <x v="201"/>
    <s v="Invoice"/>
    <s v="89092"/>
    <s v="BUILDERS WAREHOUSE:CHERRY LANE"/>
    <s v="PLANT TO PLATE 17CM"/>
    <n v="10"/>
    <n v="35.700000000000003"/>
    <n v="357"/>
    <n v="427633.26000000013"/>
    <x v="23"/>
  </r>
  <r>
    <m/>
    <x v="201"/>
    <s v="Invoice"/>
    <s v="89094"/>
    <s v="BUILDERS WAREHOUSE:CENTURION"/>
    <s v="PLANT TO PLATE 17CM"/>
    <n v="5"/>
    <n v="35.700000000000003"/>
    <n v="178.5"/>
    <n v="427811.76000000013"/>
    <x v="23"/>
  </r>
  <r>
    <m/>
    <x v="201"/>
    <s v="Invoice"/>
    <s v="89095"/>
    <s v="BUILDERS WAREHOUSE:GLEN EAGLES"/>
    <s v="PLANT TO PLATE 17CM"/>
    <n v="10"/>
    <n v="35.700000000000003"/>
    <n v="357"/>
    <n v="428168.76000000013"/>
    <x v="23"/>
  </r>
  <r>
    <m/>
    <x v="201"/>
    <s v="Invoice"/>
    <s v="89097"/>
    <s v="BUILDERS WAREHOUSE:SILVERLAKES"/>
    <s v="PLANT TO PLATE 17CM"/>
    <n v="30"/>
    <n v="35.700000000000003"/>
    <n v="1071"/>
    <n v="429239.76000000013"/>
    <x v="23"/>
  </r>
  <r>
    <m/>
    <x v="201"/>
    <s v="Invoice"/>
    <s v="89099"/>
    <s v="BUILDERS WAREHOUSE:WOODLANDS"/>
    <s v="PLANT TO PLATE 17CM"/>
    <n v="50"/>
    <n v="35.700000000000003"/>
    <n v="1785"/>
    <n v="431024.76000000013"/>
    <x v="23"/>
  </r>
  <r>
    <m/>
    <x v="201"/>
    <s v="Invoice"/>
    <s v="89100"/>
    <s v="ECKARDS GARDEN PAVILION"/>
    <s v="PLANT TO PLATE 17CM"/>
    <n v="20"/>
    <n v="33.950000000000003"/>
    <n v="679"/>
    <n v="431703.76000000013"/>
    <x v="23"/>
  </r>
  <r>
    <m/>
    <x v="201"/>
    <s v="Invoice"/>
    <s v="89102"/>
    <s v="LIFESTYLE HOME GARDEN"/>
    <s v="PLANT TO PLATE 17CM"/>
    <n v="40"/>
    <n v="30.5"/>
    <n v="1220"/>
    <n v="432923.76000000013"/>
    <x v="23"/>
  </r>
  <r>
    <m/>
    <x v="201"/>
    <s v="Invoice"/>
    <s v="89104"/>
    <s v="CENTRAL NURSERY DEPOT"/>
    <s v="PLANT TO PLATE 17CM"/>
    <n v="20"/>
    <n v="33.950000000000003"/>
    <n v="679"/>
    <n v="433602.76000000013"/>
    <x v="23"/>
  </r>
  <r>
    <m/>
    <x v="201"/>
    <s v="Invoice"/>
    <s v="89116"/>
    <s v="SPAR NORTH RAND DC:QUEENSWOOD"/>
    <s v="DAHLIA 17CM"/>
    <n v="9"/>
    <n v="25"/>
    <n v="225"/>
    <n v="433827.76000000013"/>
    <x v="26"/>
  </r>
  <r>
    <m/>
    <x v="202"/>
    <s v="Invoice"/>
    <s v="89117"/>
    <s v="BUILDERS WAREHOUSE:SOUTHGATE"/>
    <s v="PLANT TO PLATE 17CM"/>
    <n v="6"/>
    <n v="35.700000000000003"/>
    <n v="214.2"/>
    <n v="434041.96000000014"/>
    <x v="23"/>
  </r>
  <r>
    <m/>
    <x v="202"/>
    <s v="Invoice"/>
    <s v="89153"/>
    <s v="BUILDERS WAREHOUSE:POLOKWANE"/>
    <s v="PLANT TO PLATE 17CM"/>
    <n v="20"/>
    <n v="35.700000000000003"/>
    <n v="714"/>
    <n v="434755.96000000014"/>
    <x v="23"/>
  </r>
  <r>
    <m/>
    <x v="203"/>
    <s v="Invoice"/>
    <s v="89122"/>
    <s v="BUILDERS WAREHOUSE:NORTHRIDING"/>
    <s v="PLANT TO PLATE 17CM"/>
    <n v="15"/>
    <n v="35.700000000000003"/>
    <n v="535.5"/>
    <n v="435291.46000000014"/>
    <x v="23"/>
  </r>
  <r>
    <m/>
    <x v="203"/>
    <s v="Invoice"/>
    <s v="89123"/>
    <s v="BUILDERS WAREHOUSE:KEMPTON PARK"/>
    <s v="PLANT TO PLATE 17CM"/>
    <n v="20"/>
    <n v="35.700000000000003"/>
    <n v="714"/>
    <n v="436005.46000000014"/>
    <x v="23"/>
  </r>
  <r>
    <m/>
    <x v="203"/>
    <s v="Invoice"/>
    <s v="89124"/>
    <s v="BUILDERS WAREHOUSE:BEDFORDVIEW"/>
    <s v="PLANT TO PLATE 17CM"/>
    <n v="20"/>
    <n v="35.700000000000003"/>
    <n v="714"/>
    <n v="436719.46000000014"/>
    <x v="23"/>
  </r>
  <r>
    <m/>
    <x v="203"/>
    <s v="Invoice"/>
    <s v="89131"/>
    <s v="CRISANRA KWEKERY"/>
    <s v="PLANT TO PLATE 17CM"/>
    <n v="5"/>
    <n v="33.950000000000003"/>
    <n v="169.75"/>
    <n v="436889.21000000014"/>
    <x v="23"/>
  </r>
  <r>
    <m/>
    <x v="203"/>
    <s v="Invoice"/>
    <s v="89133"/>
    <s v="LITTLE AUSTRIA"/>
    <s v="PLANT TO PLATE 17CM"/>
    <n v="10"/>
    <n v="33.950000000000003"/>
    <n v="339.5"/>
    <n v="437228.71000000014"/>
    <x v="23"/>
  </r>
  <r>
    <m/>
    <x v="203"/>
    <s v="Invoice"/>
    <s v="89136"/>
    <s v="IRON POINT SUPPLIERS PTY LTD T/A CONCRETE GALLERIA"/>
    <s v="PLANT TO PLATE 17CM"/>
    <n v="1"/>
    <n v="28.5"/>
    <n v="28.5"/>
    <n v="437257.21000000014"/>
    <x v="23"/>
  </r>
  <r>
    <m/>
    <x v="203"/>
    <s v="Invoice"/>
    <s v="89155"/>
    <s v="BUILDERS WAREHOUSE:THOHOYANDOU"/>
    <s v="PLANT TO PLATE 17CM"/>
    <n v="30"/>
    <n v="35.700000000000003"/>
    <n v="1071"/>
    <n v="438328.21000000014"/>
    <x v="23"/>
  </r>
  <r>
    <m/>
    <x v="203"/>
    <s v="Invoice"/>
    <s v="89156"/>
    <s v="BUILDERS WAREHOUSE:NELSPRUIT"/>
    <s v="PLANT TO PLATE 17CM"/>
    <n v="30"/>
    <n v="35.700000000000003"/>
    <n v="1071"/>
    <n v="439399.21000000014"/>
    <x v="23"/>
  </r>
  <r>
    <m/>
    <x v="204"/>
    <s v="Invoice"/>
    <s v="89140"/>
    <s v="BUILDERS WAREHOUSE:EDENVALE"/>
    <s v="PLANT TO PLATE 17CM"/>
    <n v="15"/>
    <n v="35.700000000000003"/>
    <n v="535.5"/>
    <n v="439934.71000000014"/>
    <x v="23"/>
  </r>
  <r>
    <m/>
    <x v="204"/>
    <s v="Invoice"/>
    <s v="89150"/>
    <s v="THYME SQUARE"/>
    <s v="PLANT TO PLATE 17CM"/>
    <n v="10"/>
    <n v="29.3"/>
    <n v="293"/>
    <n v="440227.71000000014"/>
    <x v="23"/>
  </r>
  <r>
    <m/>
    <x v="204"/>
    <s v="Invoice"/>
    <s v="89164"/>
    <s v="PRETTY GARDENS"/>
    <s v="PLANT TO PLATE 17CM"/>
    <n v="10"/>
    <n v="47.99"/>
    <n v="479.9"/>
    <n v="440707.61000000016"/>
    <x v="23"/>
  </r>
  <r>
    <m/>
    <x v="204"/>
    <s v="Invoice"/>
    <s v="89166"/>
    <s v="BUILDERS WAREHOUSE:BLOEMFONTEIN"/>
    <s v="PLANT TO PLATE 17CM  438425"/>
    <n v="30"/>
    <n v="35.700000000000003"/>
    <n v="1071"/>
    <n v="441778.61000000016"/>
    <x v="23"/>
  </r>
  <r>
    <m/>
    <x v="205"/>
    <s v="Invoice"/>
    <s v="89167"/>
    <s v="BUILDERS WAREHOUSE:ZAMBEZI"/>
    <s v="PLANT TO PLATE 17CM"/>
    <n v="10"/>
    <n v="35.700000000000003"/>
    <n v="357"/>
    <n v="442135.61000000016"/>
    <x v="23"/>
  </r>
  <r>
    <m/>
    <x v="205"/>
    <s v="Invoice"/>
    <s v="89168"/>
    <s v="BUILDERS WAREHOUSE:RIVONIA"/>
    <s v="PLANT TO PLATE 17CM"/>
    <n v="15"/>
    <n v="35.700000000000003"/>
    <n v="535.5"/>
    <n v="442671.11000000016"/>
    <x v="23"/>
  </r>
  <r>
    <m/>
    <x v="205"/>
    <s v="Invoice"/>
    <s v="89187"/>
    <s v="GREEN PALM MINI GARDENS"/>
    <s v="DAHLIA 17CM"/>
    <n v="6"/>
    <n v="33.950000000000003"/>
    <n v="203.7"/>
    <n v="442874.81000000017"/>
    <x v="26"/>
  </r>
  <r>
    <m/>
    <x v="206"/>
    <s v="Invoice"/>
    <s v="89198"/>
    <s v="BUILDERS WAREHOUSE:ROBINDALE"/>
    <s v="PLANT TO PLATE 17CM"/>
    <n v="12"/>
    <n v="35.700000000000003"/>
    <n v="428.4"/>
    <n v="443303.2100000002"/>
    <x v="23"/>
  </r>
  <r>
    <m/>
    <x v="206"/>
    <s v="Invoice"/>
    <s v="89222"/>
    <s v="BUILDERS WAREHOUSE:NEWCASTLE"/>
    <s v="PLANT TO PLATE 17CM"/>
    <n v="20"/>
    <n v="35.700000000000003"/>
    <n v="714"/>
    <n v="444017.2100000002"/>
    <x v="23"/>
  </r>
  <r>
    <m/>
    <x v="207"/>
    <s v="Invoice"/>
    <s v="89209"/>
    <s v="BUILDERS WAREHOUSE:BOKSBURG (NEW)"/>
    <s v="PLANT TO PLATE 17CM"/>
    <n v="12"/>
    <n v="35.700000000000003"/>
    <n v="428.4"/>
    <n v="444445.61000000022"/>
    <x v="23"/>
  </r>
  <r>
    <m/>
    <x v="207"/>
    <s v="Invoice"/>
    <s v="89213"/>
    <s v="BUILDERS WAREHOUSE:RIVONIA"/>
    <s v="PLANT TO PLATE 17CM"/>
    <n v="10"/>
    <n v="35.700000000000003"/>
    <n v="357"/>
    <n v="444802.61000000022"/>
    <x v="23"/>
  </r>
  <r>
    <m/>
    <x v="207"/>
    <s v="Invoice"/>
    <s v="89214"/>
    <s v="BUILDERS WAREHOUSE:CEDAR SQUARE"/>
    <s v="PLANT TO PLATE 17CM"/>
    <n v="5"/>
    <n v="35.700000000000003"/>
    <n v="178.5"/>
    <n v="444981.11000000022"/>
    <x v="23"/>
  </r>
  <r>
    <m/>
    <x v="207"/>
    <s v="Invoice"/>
    <s v="89215"/>
    <s v="BUILDERS WAREHOUSE:EDENVALE"/>
    <s v="PLANT TO PLATE 17CM"/>
    <n v="20"/>
    <n v="35.700000000000003"/>
    <n v="714"/>
    <n v="445695.11000000022"/>
    <x v="23"/>
  </r>
  <r>
    <m/>
    <x v="207"/>
    <s v="Invoice"/>
    <s v="89220"/>
    <s v="LIFESTYLE HOME GARDEN"/>
    <s v="PLANT TO PLATE 17CM"/>
    <n v="40"/>
    <n v="30.5"/>
    <n v="1220"/>
    <n v="446915.11000000022"/>
    <x v="23"/>
  </r>
  <r>
    <m/>
    <x v="207"/>
    <s v="Invoice"/>
    <s v="89223"/>
    <s v="THYME SQUARE"/>
    <s v="PLANT TO PLATE 17CM"/>
    <n v="5"/>
    <n v="29.3"/>
    <n v="146.5"/>
    <n v="447061.61000000022"/>
    <x v="23"/>
  </r>
  <r>
    <m/>
    <x v="207"/>
    <s v="Invoice"/>
    <s v="89230"/>
    <s v="ROSES FOR U t/a URTH"/>
    <s v="PLANT TO PLATE 17CM"/>
    <n v="18"/>
    <n v="47.99"/>
    <n v="863.82"/>
    <n v="447925.43000000023"/>
    <x v="23"/>
  </r>
  <r>
    <m/>
    <x v="207"/>
    <s v="Invoice"/>
    <s v="89232"/>
    <s v="PRETTY GARDENS"/>
    <s v="PLANT TO PLATE 17CM"/>
    <n v="10"/>
    <n v="47.99"/>
    <n v="479.9"/>
    <n v="448405.33000000025"/>
    <x v="23"/>
  </r>
  <r>
    <m/>
    <x v="29"/>
    <s v="Invoice"/>
    <s v="89228"/>
    <s v="BUILDERS WAREHOUSE:RUSTENBURG"/>
    <s v="PLANT TO PLATE 17CM"/>
    <n v="20"/>
    <n v="35.700000000000003"/>
    <n v="714"/>
    <n v="449119.33000000025"/>
    <x v="23"/>
  </r>
  <r>
    <m/>
    <x v="29"/>
    <s v="Invoice"/>
    <s v="89235"/>
    <s v="BUILDERS WAREHOUSE:RASLOUW"/>
    <s v="PLANT TO PLATE 17CM"/>
    <n v="15"/>
    <n v="35.700000000000003"/>
    <n v="535.5"/>
    <n v="449654.83000000025"/>
    <x v="23"/>
  </r>
  <r>
    <m/>
    <x v="29"/>
    <s v="Invoice"/>
    <s v="89237"/>
    <s v="BUILDERS WAREHOUSE:ERASMUS PARK"/>
    <s v="PLANT TO PLATE 17CM"/>
    <n v="30"/>
    <n v="35.700000000000003"/>
    <n v="1071"/>
    <n v="450725.83000000025"/>
    <x v="23"/>
  </r>
  <r>
    <m/>
    <x v="29"/>
    <s v="Invoice"/>
    <s v="89238"/>
    <s v="BUILDERS WAREHOUSE:WOODLANDS"/>
    <s v="PLANT TO PLATE 17CM"/>
    <n v="20"/>
    <n v="35.700000000000003"/>
    <n v="714"/>
    <n v="451439.83000000025"/>
    <x v="23"/>
  </r>
  <r>
    <m/>
    <x v="29"/>
    <s v="Invoice"/>
    <s v="89241"/>
    <s v="BUILDERS WAREHOUSE:CENTURION"/>
    <s v="PLANT TO PLATE 17CM"/>
    <n v="30"/>
    <n v="35.700000000000003"/>
    <n v="1071"/>
    <n v="452510.83000000025"/>
    <x v="23"/>
  </r>
  <r>
    <m/>
    <x v="29"/>
    <s v="Invoice"/>
    <s v="89243"/>
    <s v="BUILDERS WAREHOUSE:GEZINA NEW"/>
    <s v="PLANT TO PLATE 17CM"/>
    <n v="15"/>
    <n v="35.700000000000003"/>
    <n v="535.5"/>
    <n v="453046.33000000025"/>
    <x v="23"/>
  </r>
  <r>
    <m/>
    <x v="29"/>
    <s v="Invoice"/>
    <s v="89264"/>
    <s v="BUILDERS WAREHOUSE:MAFIKENG"/>
    <s v="PLANT TO PLATE 17CM"/>
    <n v="30"/>
    <n v="33.700000000000003"/>
    <n v="1011"/>
    <n v="454057.33000000025"/>
    <x v="23"/>
  </r>
  <r>
    <m/>
    <x v="264"/>
    <s v="Invoice"/>
    <s v="89276"/>
    <s v="BUILDERS WAREHOUSE:SOUTHGATE"/>
    <s v="PLANT TO PLATE 17CM"/>
    <n v="10"/>
    <n v="35.700000000000003"/>
    <n v="357"/>
    <n v="454414.33000000025"/>
    <x v="23"/>
  </r>
  <r>
    <m/>
    <x v="264"/>
    <s v="Invoice"/>
    <s v="89315"/>
    <s v="BUILDERS WAREHOUSE:NELSPRUIT"/>
    <s v="PLANT TO PLATE 17CM"/>
    <n v="17"/>
    <n v="35.700000000000003"/>
    <n v="606.9"/>
    <n v="455021.23000000027"/>
    <x v="23"/>
  </r>
  <r>
    <m/>
    <x v="264"/>
    <s v="Invoice"/>
    <s v="89361"/>
    <s v="CASH SALE"/>
    <s v="PLANT TO PLATE 17CM"/>
    <n v="20"/>
    <n v="33.950000000000003"/>
    <n v="679"/>
    <n v="455700.23000000027"/>
    <x v="23"/>
  </r>
  <r>
    <m/>
    <x v="51"/>
    <s v="Invoice"/>
    <s v="89268"/>
    <s v="FH CHAMBERLAIN TRADING (PTY) LTD:CENTURION"/>
    <s v="PLANT TO PLATE 17CM"/>
    <n v="42"/>
    <n v="33.99"/>
    <n v="1427.58"/>
    <n v="457127.81000000029"/>
    <x v="23"/>
  </r>
  <r>
    <m/>
    <x v="51"/>
    <s v="Invoice"/>
    <s v="89285"/>
    <s v="BUILDERS WAREHOUSE:BOKSBURG (NEW)"/>
    <s v="PLANT TO PLATE 17CM"/>
    <n v="15"/>
    <n v="35.700000000000003"/>
    <n v="535.5"/>
    <n v="457663.31000000029"/>
    <x v="23"/>
  </r>
  <r>
    <m/>
    <x v="51"/>
    <s v="Invoice"/>
    <s v="89286"/>
    <s v="BUILDERS WAREHOUSE:CARNIVAL MALL"/>
    <s v="PLANT TO PLATE 17CM"/>
    <n v="15"/>
    <n v="35.700000000000003"/>
    <n v="535.5"/>
    <n v="458198.81000000029"/>
    <x v="23"/>
  </r>
  <r>
    <m/>
    <x v="51"/>
    <s v="Invoice"/>
    <s v="89312"/>
    <s v="BUILDERS WAREHOUSE:NEWMARKET"/>
    <s v="PLANT TO PLATE 17CM"/>
    <n v="20"/>
    <n v="35.700000000000003"/>
    <n v="714"/>
    <n v="458912.81000000029"/>
    <x v="23"/>
  </r>
  <r>
    <m/>
    <x v="51"/>
    <s v="Invoice"/>
    <s v="89364"/>
    <s v="PRETTY GARDENS"/>
    <s v="PLANT TO PLATE 17CM"/>
    <n v="20"/>
    <n v="33.950000000000003"/>
    <n v="679"/>
    <n v="459591.81000000029"/>
    <x v="23"/>
  </r>
  <r>
    <m/>
    <x v="51"/>
    <s v="Invoice"/>
    <s v="89369"/>
    <s v="BUILDERS WAREHOUSE:BLOEMFONTEIN"/>
    <s v="PLANT TO PLATE 17CM"/>
    <n v="20"/>
    <n v="35.700000000000003"/>
    <n v="714"/>
    <n v="460305.81000000029"/>
    <x v="23"/>
  </r>
  <r>
    <m/>
    <x v="78"/>
    <s v="Invoice"/>
    <s v="89333"/>
    <s v="BUILDERS WAREHOUSE:GEZINA NEW"/>
    <s v="PLANT TO PLATE 17CM"/>
    <n v="10"/>
    <n v="35.700000000000003"/>
    <n v="357"/>
    <n v="460662.81000000029"/>
    <x v="23"/>
  </r>
  <r>
    <m/>
    <x v="78"/>
    <s v="Invoice"/>
    <s v="89335"/>
    <s v="BUILDERS WAREHOUSE:CHERRY LANE"/>
    <s v="PLANT TO PLATE 17CM"/>
    <n v="15"/>
    <n v="35.700000000000003"/>
    <n v="535.5"/>
    <n v="461198.31000000029"/>
    <x v="23"/>
  </r>
  <r>
    <m/>
    <x v="78"/>
    <s v="Invoice"/>
    <s v="89337"/>
    <s v="LIFESTYLE HOME GARDEN"/>
    <s v="PLANT TO PLATE 17CM"/>
    <n v="10"/>
    <n v="30.5"/>
    <n v="305"/>
    <n v="461503.31000000029"/>
    <x v="23"/>
  </r>
  <r>
    <m/>
    <x v="78"/>
    <s v="Invoice"/>
    <s v="89338"/>
    <s v="FH CHAMBERLAIN TRADING (PTY) LTD:KYALAMI"/>
    <s v="PLANT TO PLATE 17CM"/>
    <n v="10"/>
    <n v="33.99"/>
    <n v="339.9"/>
    <n v="461843.21000000031"/>
    <x v="23"/>
  </r>
  <r>
    <m/>
    <x v="78"/>
    <s v="Invoice"/>
    <s v="89353"/>
    <s v="ECKARDS GARDEN PAVILION"/>
    <s v="PLANT TO PLATE 17CM"/>
    <n v="21"/>
    <n v="33.950000000000003"/>
    <n v="712.95"/>
    <n v="462556.16000000032"/>
    <x v="23"/>
  </r>
  <r>
    <m/>
    <x v="79"/>
    <s v="Invoice"/>
    <s v="89334"/>
    <s v="BUILDERS WAREHOUSE:ZAMBEZI"/>
    <s v="PLANT TO PLATE 17CM"/>
    <n v="25"/>
    <n v="35.700000000000003"/>
    <n v="892.5"/>
    <n v="463448.66000000032"/>
    <x v="23"/>
  </r>
  <r>
    <m/>
    <x v="79"/>
    <s v="Invoice"/>
    <s v="89336"/>
    <s v="BUILDERS WAREHOUSE:WONDER PARK"/>
    <s v="PLANT TO PLATE 17CM"/>
    <n v="15"/>
    <n v="35.700000000000003"/>
    <n v="535.5"/>
    <n v="463984.16000000032"/>
    <x v="23"/>
  </r>
  <r>
    <m/>
    <x v="79"/>
    <s v="Invoice"/>
    <s v="89344"/>
    <s v="BUILDERS WAREHOUSE:LYNNWOOD"/>
    <s v="PLANT TO PLATE 17CM"/>
    <n v="20"/>
    <n v="35.700000000000003"/>
    <n v="714"/>
    <n v="464698.16000000032"/>
    <x v="23"/>
  </r>
  <r>
    <m/>
    <x v="79"/>
    <s v="Invoice"/>
    <s v="89376"/>
    <s v="BUILDERS WAREHOUSE:KLERKSDORP"/>
    <s v="PLANT TO PLATE 17CM"/>
    <n v="21"/>
    <n v="35.700000000000003"/>
    <n v="749.7"/>
    <n v="465447.86000000034"/>
    <x v="23"/>
  </r>
  <r>
    <m/>
    <x v="79"/>
    <s v="Invoice"/>
    <s v="89387"/>
    <s v="BUILDERS WAREHOUSE:SOUTHGATE"/>
    <s v="PLANT TO PLATE 17CM"/>
    <n v="10"/>
    <n v="35.700000000000003"/>
    <n v="357"/>
    <n v="465804.86000000034"/>
    <x v="23"/>
  </r>
  <r>
    <m/>
    <x v="80"/>
    <s v="Invoice"/>
    <s v="89434"/>
    <s v="BUILDERS WAREHOUSE:NEWCASTLE"/>
    <s v="PLANT TO PLATE 17CM"/>
    <n v="40"/>
    <n v="35.700000000000003"/>
    <n v="1428"/>
    <n v="467232.86000000034"/>
    <x v="23"/>
  </r>
  <r>
    <m/>
    <x v="81"/>
    <s v="Invoice"/>
    <s v="89395"/>
    <s v="BUILDERS WAREHOUSE:KEMPTON PARK"/>
    <s v="PLANT TO PLATE 17CM"/>
    <n v="30"/>
    <n v="35.700000000000003"/>
    <n v="1071"/>
    <n v="468303.86000000034"/>
    <x v="23"/>
  </r>
  <r>
    <m/>
    <x v="81"/>
    <s v="Invoice"/>
    <s v="89426"/>
    <s v="BUILDERS WAREHOUSE:NEWMARKET"/>
    <s v="PLANT TO PLATE 17CM"/>
    <n v="8"/>
    <n v="35.700000000000003"/>
    <n v="285.60000000000002"/>
    <n v="468589.46000000031"/>
    <x v="23"/>
  </r>
  <r>
    <m/>
    <x v="81"/>
    <s v="Invoice"/>
    <s v="89430"/>
    <s v="THYME SQUARE"/>
    <s v="PLANT TO PLATE 17CM"/>
    <n v="14"/>
    <n v="29.3"/>
    <n v="410.2"/>
    <n v="468999.66000000032"/>
    <x v="23"/>
  </r>
  <r>
    <m/>
    <x v="328"/>
    <s v="Invoice"/>
    <s v="89422"/>
    <s v="BUILDERS WAREHOUSE:GLEN EAGLES"/>
    <s v="PLANT TO PLATE 17CM"/>
    <n v="20"/>
    <n v="35.700000000000003"/>
    <n v="714"/>
    <n v="469713.66000000032"/>
    <x v="23"/>
  </r>
  <r>
    <m/>
    <x v="83"/>
    <s v="Invoice"/>
    <s v="89448"/>
    <s v="BUILDERS WAREHOUSE:ERASMUS PARK"/>
    <s v="PLANT TO PLATE 17CM"/>
    <n v="15"/>
    <n v="35.700000000000003"/>
    <n v="535.5"/>
    <n v="470249.16000000032"/>
    <x v="23"/>
  </r>
  <r>
    <m/>
    <x v="83"/>
    <s v="Invoice"/>
    <s v="89450"/>
    <s v="BUILDERS WAREHOUSE:LYNNWOOD"/>
    <s v="PLANT TO PLATE 17CM"/>
    <n v="10"/>
    <n v="35.700000000000003"/>
    <n v="357"/>
    <n v="470606.16000000032"/>
    <x v="23"/>
  </r>
  <r>
    <m/>
    <x v="83"/>
    <s v="Invoice"/>
    <s v="89457"/>
    <s v="BUILDERS WAREHOUSE:CHERRY LANE"/>
    <s v="PLANT TO PLATE 17CM"/>
    <n v="15"/>
    <n v="35.700000000000003"/>
    <n v="535.5"/>
    <n v="471141.66000000032"/>
    <x v="23"/>
  </r>
  <r>
    <m/>
    <x v="83"/>
    <s v="Invoice"/>
    <s v="89458"/>
    <s v="BUILDERS WAREHOUSE:ZAMBEZI"/>
    <s v="PLANT TO PLATE 17CM"/>
    <n v="65"/>
    <n v="35.700000000000003"/>
    <n v="2320.5"/>
    <n v="473462.16000000032"/>
    <x v="23"/>
  </r>
  <r>
    <m/>
    <x v="83"/>
    <s v="Invoice"/>
    <s v="89460"/>
    <s v="LIFESTYLE HOME GARDEN"/>
    <s v="PLANT TO PLATE 17CM"/>
    <n v="20"/>
    <n v="30.5"/>
    <n v="610"/>
    <n v="474072.16000000032"/>
    <x v="23"/>
  </r>
  <r>
    <m/>
    <x v="83"/>
    <s v="Invoice"/>
    <s v="89464"/>
    <s v="BUILDERS WAREHOUSE:RUSTENBURG"/>
    <s v="PLANT TO PLATE 17CM"/>
    <n v="30"/>
    <n v="35.700000000000003"/>
    <n v="1071"/>
    <n v="475143.16000000032"/>
    <x v="23"/>
  </r>
  <r>
    <m/>
    <x v="84"/>
    <s v="Invoice"/>
    <s v="89478"/>
    <s v="BUILDERS WAREHOUSE:KLERKSDORP"/>
    <s v="PLANT TO PLATE 17CM"/>
    <n v="10"/>
    <n v="35.700000000000003"/>
    <n v="357"/>
    <n v="475500.16000000032"/>
    <x v="23"/>
  </r>
  <r>
    <m/>
    <x v="30"/>
    <s v="Invoice"/>
    <s v="89500"/>
    <s v="BUILDERS WAREHOUSE:KEMPTON PARK"/>
    <s v="PLANT TO PLATE 17CM"/>
    <n v="20"/>
    <n v="35.700000000000003"/>
    <n v="714"/>
    <n v="476214.16000000032"/>
    <x v="23"/>
  </r>
  <r>
    <m/>
    <x v="30"/>
    <s v="Invoice"/>
    <s v="89511"/>
    <s v="GARDENSHOP PARKTOWN"/>
    <s v="PLANT TO PLATE 17CM"/>
    <n v="20"/>
    <n v="33.950000000000003"/>
    <n v="679"/>
    <n v="476893.16000000032"/>
    <x v="23"/>
  </r>
  <r>
    <m/>
    <x v="85"/>
    <s v="Invoice"/>
    <s v="89522"/>
    <s v="BUILDERS WAREHOUSE:BOKSBURG (NEW)"/>
    <s v="PLANT TO PLATE 17CM"/>
    <n v="15"/>
    <n v="35.700000000000003"/>
    <n v="535.5"/>
    <n v="477428.66000000032"/>
    <x v="23"/>
  </r>
  <r>
    <m/>
    <x v="85"/>
    <s v="Invoice"/>
    <s v="89538"/>
    <s v="CENTRAL NURSERY DEPOT"/>
    <s v="PLANT TO PLATE 17CM"/>
    <n v="20"/>
    <n v="33.950000000000003"/>
    <n v="679"/>
    <n v="478107.66000000032"/>
    <x v="23"/>
  </r>
  <r>
    <m/>
    <x v="85"/>
    <s v="Invoice"/>
    <s v="89539"/>
    <s v="THYME SQUARE"/>
    <s v="PLANT TO PLATE 17CM"/>
    <n v="15"/>
    <n v="29.3"/>
    <n v="439.5"/>
    <n v="478547.16000000032"/>
    <x v="23"/>
  </r>
  <r>
    <m/>
    <x v="31"/>
    <s v="Invoice"/>
    <s v="89546"/>
    <s v="GREEN PALM MINI GARDENS"/>
    <s v="PLANT TO PLATE 17CM  "/>
    <n v="8"/>
    <n v="33.950000000000003"/>
    <n v="271.60000000000002"/>
    <n v="478818.7600000003"/>
    <x v="23"/>
  </r>
  <r>
    <m/>
    <x v="41"/>
    <s v="Invoice"/>
    <s v="89555"/>
    <s v="BUILDERS WAREHOUSE:WOODLANDS"/>
    <s v="PLANT TO PLATE 17CM"/>
    <n v="20"/>
    <n v="35.700000000000003"/>
    <n v="714"/>
    <n v="479532.7600000003"/>
    <x v="23"/>
  </r>
  <r>
    <m/>
    <x v="41"/>
    <s v="Invoice"/>
    <s v="89567"/>
    <s v="BUILDERS WAREHOUSE:SILVERLAKES"/>
    <s v="PLANT TO PLATE 17CM"/>
    <n v="40"/>
    <n v="35.700000000000003"/>
    <n v="1428"/>
    <n v="480960.7600000003"/>
    <x v="23"/>
  </r>
  <r>
    <m/>
    <x v="41"/>
    <s v="Invoice"/>
    <s v="89569"/>
    <s v="LIFESTYLE HOME GARDEN"/>
    <s v="PLANT TO PLATE 17CM"/>
    <n v="30"/>
    <n v="30.5"/>
    <n v="915"/>
    <n v="481875.7600000003"/>
    <x v="23"/>
  </r>
  <r>
    <m/>
    <x v="41"/>
    <s v="Invoice"/>
    <s v="89570"/>
    <s v="FH CHAMBERLAIN TRADING (PTY) LTD:KYALAMI"/>
    <s v="PLANT TO PLATE 17CM"/>
    <n v="6"/>
    <n v="33.99"/>
    <n v="203.94"/>
    <n v="482079.7000000003"/>
    <x v="23"/>
  </r>
  <r>
    <m/>
    <x v="41"/>
    <s v="Invoice"/>
    <s v="89573"/>
    <s v="ECKARDS GARDEN PAVILION"/>
    <s v="PLANT TO PLATE 17CM"/>
    <n v="30"/>
    <n v="33.950000000000003"/>
    <n v="1018.5"/>
    <n v="483098.2000000003"/>
    <x v="23"/>
  </r>
  <r>
    <m/>
    <x v="87"/>
    <s v="Invoice"/>
    <s v="89624"/>
    <s v="PRETTY GARDENS"/>
    <s v="PLANT TO PLATE 17CM"/>
    <n v="20"/>
    <n v="47.99"/>
    <n v="959.8"/>
    <n v="484058.00000000029"/>
    <x v="23"/>
  </r>
  <r>
    <m/>
    <x v="42"/>
    <s v="Invoice"/>
    <s v="89597"/>
    <s v="BUILDERS WAREHOUSE:NORTHRIDING"/>
    <s v="PLANT TO PLATE 17CM"/>
    <n v="15"/>
    <n v="35.700000000000003"/>
    <n v="535.5"/>
    <n v="484593.50000000029"/>
    <x v="23"/>
  </r>
  <r>
    <m/>
    <x v="42"/>
    <s v="Invoice"/>
    <s v="89600"/>
    <s v="BUILDERS WAREHOUSE:BEDFORDVIEW"/>
    <s v="PLANT TO PLATE 17CM"/>
    <n v="10"/>
    <n v="35.700000000000003"/>
    <n v="357"/>
    <n v="484950.50000000029"/>
    <x v="23"/>
  </r>
  <r>
    <m/>
    <x v="42"/>
    <s v="Invoice"/>
    <s v="89606"/>
    <s v="FH CHAMBERLAIN TRADING (PTY) LTD:STRUBENSVALLEY"/>
    <s v="PLANT TO PLATE 17CM"/>
    <n v="20"/>
    <n v="33.99"/>
    <n v="679.8"/>
    <n v="485630.30000000028"/>
    <x v="23"/>
  </r>
  <r>
    <m/>
    <x v="42"/>
    <s v="Invoice"/>
    <s v="89612"/>
    <s v="NATURA GARDEN CENTRE"/>
    <s v="PLANT TO PLATE 17CM"/>
    <n v="67"/>
    <n v="33.950000000000003"/>
    <n v="2274.65"/>
    <n v="487904.9500000003"/>
    <x v="23"/>
  </r>
  <r>
    <m/>
    <x v="42"/>
    <s v="Invoice"/>
    <s v="89617"/>
    <s v="BUILDERS WAREHOUSE:EDENVALE"/>
    <s v="PLANT TO PLATE 17CM"/>
    <n v="20"/>
    <n v="35.700000000000003"/>
    <n v="714"/>
    <n v="488618.9500000003"/>
    <x v="23"/>
  </r>
  <r>
    <m/>
    <x v="42"/>
    <s v="Invoice"/>
    <s v="89621"/>
    <s v="CENTRAL NURSERY DEPOT"/>
    <s v="PLANT TO PLATE 17CM"/>
    <n v="20"/>
    <n v="33.950000000000003"/>
    <n v="679"/>
    <n v="489297.9500000003"/>
    <x v="23"/>
  </r>
  <r>
    <m/>
    <x v="32"/>
    <s v="Invoice"/>
    <s v="89635"/>
    <s v="CASH SALE"/>
    <s v="PLANT TO PLATE 17CM"/>
    <n v="4"/>
    <n v="33.950000000000003"/>
    <n v="135.80000000000001"/>
    <n v="489433.75000000029"/>
    <x v="23"/>
  </r>
  <r>
    <m/>
    <x v="55"/>
    <s v="Invoice"/>
    <s v="89645"/>
    <s v="BUILDERS WAREHOUSE:ZAMBEZI"/>
    <s v="PLANT TO PLATE 17CM"/>
    <n v="5"/>
    <n v="35.700000000000003"/>
    <n v="178.5"/>
    <n v="489612.25000000029"/>
    <x v="23"/>
  </r>
  <r>
    <m/>
    <x v="52"/>
    <s v="Invoice"/>
    <s v="89639"/>
    <s v="BUILDERS WAREHOUSE:RIVONIA"/>
    <s v="PLANT TO PLATE 17CM"/>
    <n v="20"/>
    <n v="35.700000000000003"/>
    <n v="714"/>
    <n v="490326.25000000029"/>
    <x v="23"/>
  </r>
  <r>
    <m/>
    <x v="52"/>
    <s v="Invoice"/>
    <s v="89662"/>
    <s v="ECKARDS GARDEN PAVILION"/>
    <s v="PLANT TO PLATE 17CM"/>
    <n v="30"/>
    <n v="33.950000000000003"/>
    <n v="1018.5"/>
    <n v="491344.75000000029"/>
    <x v="23"/>
  </r>
  <r>
    <m/>
    <x v="88"/>
    <s v="Invoice"/>
    <s v="89660"/>
    <s v="BUILDERS WAREHOUSE:HARTEBEESPOORT"/>
    <s v="PLANT TO PLATE 17CM"/>
    <n v="10"/>
    <n v="15.75"/>
    <n v="157.5"/>
    <n v="491502.25000000029"/>
    <x v="23"/>
  </r>
  <r>
    <m/>
    <x v="56"/>
    <s v="Invoice"/>
    <s v="89684"/>
    <s v="FH CHAMBERLAIN TRADING (PTY) LTD:RIVIERA"/>
    <s v="PLANT TO PLATE 17CM"/>
    <n v="15"/>
    <n v="33.99"/>
    <n v="509.85"/>
    <n v="492012.10000000027"/>
    <x v="23"/>
  </r>
  <r>
    <m/>
    <x v="56"/>
    <s v="Invoice"/>
    <s v="89686"/>
    <s v="BUILDERS WAREHOUSE:GEZINA NEW"/>
    <s v="PLANT TO PLATE 17CM"/>
    <n v="10"/>
    <n v="35.700000000000003"/>
    <n v="357"/>
    <n v="492369.10000000027"/>
    <x v="23"/>
  </r>
  <r>
    <m/>
    <x v="56"/>
    <s v="Invoice"/>
    <s v="89690"/>
    <s v="BUILDERS WAREHOUSE:CHERRY LANE"/>
    <s v="PLANT TO PLATE 17CM"/>
    <n v="12"/>
    <n v="35.700000000000003"/>
    <n v="428.4"/>
    <n v="492797.50000000029"/>
    <x v="23"/>
  </r>
  <r>
    <m/>
    <x v="57"/>
    <s v="Invoice"/>
    <s v="89720"/>
    <s v="BUILDERS WAREHOUSE:SOUTHGATE"/>
    <s v="PLANT TO PLATE 17CM"/>
    <n v="5"/>
    <n v="35.700000000000003"/>
    <n v="178.5"/>
    <n v="492976.00000000029"/>
    <x v="23"/>
  </r>
  <r>
    <m/>
    <x v="33"/>
    <s v="Invoice"/>
    <s v="89733"/>
    <s v="BUILDERS WAREHOUSE:WONDER PARK"/>
    <s v="PLANT TO PLATE 17CM"/>
    <n v="5"/>
    <n v="35.700000000000003"/>
    <n v="178.5"/>
    <n v="493154.50000000029"/>
    <x v="23"/>
  </r>
  <r>
    <m/>
    <x v="89"/>
    <s v="Invoice"/>
    <s v="89760"/>
    <s v="BUILDERS WAREHOUSE:SUNWARD PARK"/>
    <s v="PLANT TO PLATE 17CM"/>
    <n v="15"/>
    <n v="35.700000000000003"/>
    <n v="535.5"/>
    <n v="493690.00000000029"/>
    <x v="23"/>
  </r>
  <r>
    <m/>
    <x v="59"/>
    <s v="Invoice"/>
    <s v="89768"/>
    <s v="BUILDERS WAREHOUSE:WONDER PARK"/>
    <s v="PLANT TO PLATE 17CM"/>
    <n v="6"/>
    <n v="35.700000000000003"/>
    <n v="214.2"/>
    <n v="493904.2000000003"/>
    <x v="23"/>
  </r>
  <r>
    <m/>
    <x v="59"/>
    <s v="Invoice"/>
    <s v="89769"/>
    <s v="BUILDERS WAREHOUSE:GEZINA NEW"/>
    <s v="PLANT TO PLATE 17CM"/>
    <n v="10"/>
    <n v="35.700000000000003"/>
    <n v="357"/>
    <n v="494261.2000000003"/>
    <x v="23"/>
  </r>
  <r>
    <m/>
    <x v="59"/>
    <s v="Invoice"/>
    <s v="89771"/>
    <s v="BUILDERS WAREHOUSE:WOODLANDS"/>
    <s v="PLANT TO PLATE 17CM"/>
    <n v="20"/>
    <n v="35.700000000000003"/>
    <n v="714"/>
    <n v="494975.2000000003"/>
    <x v="23"/>
  </r>
  <r>
    <m/>
    <x v="59"/>
    <s v="Invoice"/>
    <s v="89778"/>
    <s v="LIFESTYLE HOME GARDEN"/>
    <s v="PLANT TO PLATE 17CM"/>
    <n v="80"/>
    <n v="30.5"/>
    <n v="2440"/>
    <n v="497415.2000000003"/>
    <x v="23"/>
  </r>
  <r>
    <m/>
    <x v="59"/>
    <s v="Invoice"/>
    <s v="89780"/>
    <s v="ECKARDS GARDEN PAVILION"/>
    <s v="PLANT TO PLATE 17CM"/>
    <n v="45"/>
    <n v="33.950000000000003"/>
    <n v="1527.75"/>
    <n v="498942.9500000003"/>
    <x v="23"/>
  </r>
  <r>
    <m/>
    <x v="59"/>
    <s v="Invoice"/>
    <s v="89782"/>
    <s v="CENTRAL NURSERY DEPOT"/>
    <s v="PLANT TO PLATE 17CM"/>
    <n v="15"/>
    <n v="33.950000000000003"/>
    <n v="509.25"/>
    <n v="499452.2000000003"/>
    <x v="23"/>
  </r>
  <r>
    <m/>
    <x v="35"/>
    <s v="Invoice"/>
    <s v="89808"/>
    <s v="BUILDERS WAREHOUSE:BEDFORDVIEW"/>
    <s v="PLANT TO PLATE 17CM"/>
    <n v="10"/>
    <n v="35.700000000000003"/>
    <n v="357"/>
    <n v="499809.2000000003"/>
    <x v="23"/>
  </r>
  <r>
    <m/>
    <x v="35"/>
    <s v="Invoice"/>
    <s v="89812"/>
    <s v="RIVERSIDE MICA"/>
    <s v="PLANT TO PLATE 17CM"/>
    <n v="2"/>
    <n v="35.200000000000003"/>
    <n v="70.400000000000006"/>
    <n v="499879.60000000033"/>
    <x v="23"/>
  </r>
  <r>
    <m/>
    <x v="35"/>
    <s v="Invoice"/>
    <s v="89814"/>
    <s v="FH CHAMBERLAIN TRADING (PTY) LTD:CENTURION"/>
    <s v="PLANT CHILLI POT 17CM ASSORTED"/>
    <n v="24"/>
    <n v="33.99"/>
    <n v="815.76"/>
    <n v="500695.36000000034"/>
    <x v="23"/>
  </r>
  <r>
    <m/>
    <x v="265"/>
    <s v="Invoice"/>
    <s v="89830"/>
    <s v="BUILDERS WAREHOUSE:NEWMARKET"/>
    <s v="PLANT TO PLATE 17CM"/>
    <n v="50"/>
    <n v="35.700000000000003"/>
    <n v="1785"/>
    <n v="502480.36000000034"/>
    <x v="23"/>
  </r>
  <r>
    <m/>
    <x v="265"/>
    <s v="Invoice"/>
    <s v="89835"/>
    <s v="PRETTY GARDENS"/>
    <s v="PLANT TO PLATE 17CM"/>
    <n v="15"/>
    <n v="33.950000000000003"/>
    <n v="509.25"/>
    <n v="502989.61000000034"/>
    <x v="23"/>
  </r>
  <r>
    <m/>
    <x v="265"/>
    <s v="Invoice"/>
    <s v="89835"/>
    <s v="PRETTY GARDENS"/>
    <s v="DAHLIA 17CM"/>
    <n v="10"/>
    <n v="47.99"/>
    <n v="479.9"/>
    <n v="503469.51000000036"/>
    <x v="26"/>
  </r>
  <r>
    <m/>
    <x v="90"/>
    <s v="Invoice"/>
    <s v="89820"/>
    <s v="BUILDERS WAREHOUSE:BOKSBURG (NEW)"/>
    <s v="PLANT TO PLATE 17CM"/>
    <n v="25"/>
    <n v="35.700000000000003"/>
    <n v="892.5"/>
    <n v="504362.01000000036"/>
    <x v="23"/>
  </r>
  <r>
    <m/>
    <x v="90"/>
    <s v="Invoice"/>
    <s v="89826"/>
    <s v="BUILDERS WAREHOUSE:EDENVALE"/>
    <s v="PLANT TO PLATE 17CM"/>
    <n v="10"/>
    <n v="35.700000000000003"/>
    <n v="357"/>
    <n v="504719.01000000036"/>
    <x v="23"/>
  </r>
  <r>
    <m/>
    <x v="90"/>
    <s v="Invoice"/>
    <s v="89827"/>
    <s v="BUILDERS WAREHOUSE:NORTHMEAD"/>
    <s v="PLANT TO PLATE 17CM"/>
    <n v="10"/>
    <n v="35.700000000000003"/>
    <n v="357"/>
    <n v="505076.01000000036"/>
    <x v="23"/>
  </r>
  <r>
    <m/>
    <x v="90"/>
    <s v="Invoice"/>
    <s v="89832"/>
    <s v="THYME SQUARE"/>
    <s v="PLANT TO PLATE 17CM"/>
    <n v="25"/>
    <n v="29.3"/>
    <n v="732.5"/>
    <n v="505808.51000000036"/>
    <x v="23"/>
  </r>
  <r>
    <m/>
    <x v="90"/>
    <s v="Invoice"/>
    <s v="89883"/>
    <s v="BUILDERS WAREHOUSE:HARTEBEESPOORT"/>
    <s v="PLANT TO PLATE 17CM"/>
    <n v="9"/>
    <n v="48.75"/>
    <n v="438.75"/>
    <n v="506247.26000000036"/>
    <x v="23"/>
  </r>
  <r>
    <m/>
    <x v="266"/>
    <s v="Invoice"/>
    <s v="89849"/>
    <s v="BUILDERS WAREHOUSE:RIVONIA"/>
    <s v="PLANT TO PLATE 17CM"/>
    <n v="20"/>
    <n v="35.700000000000003"/>
    <n v="714"/>
    <n v="506961.26000000036"/>
    <x v="23"/>
  </r>
  <r>
    <m/>
    <x v="266"/>
    <s v="Invoice"/>
    <s v="89854"/>
    <s v="BUILDERS WAREHOUSE:GLEN EAGLES"/>
    <s v="PLANT TO PLATE 17CM"/>
    <n v="30"/>
    <n v="35.700000000000003"/>
    <n v="1071"/>
    <n v="508032.26000000036"/>
    <x v="23"/>
  </r>
  <r>
    <m/>
    <x v="266"/>
    <s v="Invoice"/>
    <s v="89857"/>
    <s v="BUILDERS WAREHOUSE:GEZINA NEW"/>
    <s v="PLANT TO PLATE 17CM"/>
    <n v="8"/>
    <n v="35.700000000000003"/>
    <n v="285.60000000000002"/>
    <n v="508317.86000000034"/>
    <x v="23"/>
  </r>
  <r>
    <m/>
    <x v="267"/>
    <s v="Invoice"/>
    <s v="89862"/>
    <s v="BUILDERS WAREHOUSE:CENTURION"/>
    <s v="PLANT TO PLATE 17CM"/>
    <n v="15"/>
    <n v="35.700000000000003"/>
    <n v="535.5"/>
    <n v="508853.36000000034"/>
    <x v="23"/>
  </r>
  <r>
    <m/>
    <x v="267"/>
    <s v="Invoice"/>
    <s v="89879"/>
    <s v="BUILDERS WAREHOUSE:CRAIGHALL PARK"/>
    <s v="PLANT TO PLATE 17CM"/>
    <n v="10"/>
    <n v="35.700000000000003"/>
    <n v="357"/>
    <n v="509210.36000000034"/>
    <x v="23"/>
  </r>
  <r>
    <m/>
    <x v="267"/>
    <s v="Invoice"/>
    <s v="89881"/>
    <s v="FH CHAMBERLAIN TRADING (PTY) LTD:KYALAMI"/>
    <s v="PLANT TO PLATE 17CM"/>
    <n v="10"/>
    <n v="33.99"/>
    <n v="339.9"/>
    <n v="509550.26000000036"/>
    <x v="23"/>
  </r>
  <r>
    <m/>
    <x v="277"/>
    <s v="Invoice"/>
    <s v="89888"/>
    <s v="BUILDERS WAREHOUSE:KEMPTON PARK"/>
    <s v="PLANT TO PLATE 17CM"/>
    <n v="15"/>
    <n v="35.700000000000003"/>
    <n v="535.5"/>
    <n v="510085.76000000036"/>
    <x v="23"/>
  </r>
  <r>
    <m/>
    <x v="54"/>
    <s v="Invoice"/>
    <s v="89898"/>
    <s v="BUILDERS WAREHOUSE:EDENVALE"/>
    <s v="PLANT TO PLATE 17CM"/>
    <n v="10"/>
    <n v="35.700000000000003"/>
    <n v="357"/>
    <n v="510442.76000000036"/>
    <x v="23"/>
  </r>
  <r>
    <m/>
    <x v="54"/>
    <s v="Invoice"/>
    <s v="89907"/>
    <s v="PHASES UNLIMITED"/>
    <s v="PLANT TO PLATE 17CM"/>
    <n v="1"/>
    <n v="33.950000000000003"/>
    <n v="33.950000000000003"/>
    <n v="510476.71000000037"/>
    <x v="23"/>
  </r>
  <r>
    <m/>
    <x v="54"/>
    <s v="Invoice"/>
    <s v="89912"/>
    <s v="PRETTY GARDENS"/>
    <s v="PLANT TO PLATE 17CM"/>
    <n v="20"/>
    <n v="33.950000000000003"/>
    <n v="679"/>
    <n v="511155.71000000037"/>
    <x v="23"/>
  </r>
  <r>
    <m/>
    <x v="54"/>
    <s v="Invoice"/>
    <s v="89913"/>
    <s v="ROSES FOR U t/a URTH"/>
    <s v="DAHLIA 17CM"/>
    <n v="22"/>
    <n v="47.99"/>
    <n v="1055.78"/>
    <n v="512211.4900000004"/>
    <x v="26"/>
  </r>
  <r>
    <m/>
    <x v="8"/>
    <s v="Invoice"/>
    <s v="89919"/>
    <s v="BUILDERS WAREHOUSE:RUSTENBURG"/>
    <s v="PLANT TO PLATE 17CM"/>
    <n v="25"/>
    <n v="35.700000000000003"/>
    <n v="892.5"/>
    <n v="513103.9900000004"/>
    <x v="23"/>
  </r>
  <r>
    <m/>
    <x v="8"/>
    <s v="Invoice"/>
    <s v="89924"/>
    <s v="BUILDERS WAREHOUSE:ZAMBEZI"/>
    <s v="PLANT TO PLATE 17CM"/>
    <n v="15"/>
    <n v="35.700000000000003"/>
    <n v="535.5"/>
    <n v="513639.4900000004"/>
    <x v="23"/>
  </r>
  <r>
    <m/>
    <x v="8"/>
    <s v="Invoice"/>
    <s v="89925"/>
    <s v="LIFESTYLE HOME GARDEN"/>
    <s v="PLANT TO PLATE 17CM"/>
    <n v="50"/>
    <n v="30.5"/>
    <n v="1525"/>
    <n v="515164.4900000004"/>
    <x v="23"/>
  </r>
  <r>
    <m/>
    <x v="36"/>
    <s v="Invoice"/>
    <s v="89944"/>
    <s v="FLORICULTURE WHOLESALE GROWERS"/>
    <s v="PLANT TO PLATE 17CM"/>
    <n v="28"/>
    <n v="33.950000000000003"/>
    <n v="950.6"/>
    <n v="516115.09000000037"/>
    <x v="23"/>
  </r>
  <r>
    <m/>
    <x v="36"/>
    <s v="Invoice"/>
    <s v="89946"/>
    <s v="ECKARDS GARDEN PAVILION"/>
    <s v="PLANT TO PLATE 17CM"/>
    <n v="28"/>
    <n v="33.950000000000003"/>
    <n v="950.6"/>
    <n v="517065.69000000035"/>
    <x v="23"/>
  </r>
  <r>
    <m/>
    <x v="36"/>
    <s v="Invoice"/>
    <s v="89964"/>
    <s v="BUILDERS WAREHOUSE:BETHLEHEM"/>
    <s v="PLANT TO PLATE 17CM"/>
    <n v="30"/>
    <n v="48.75"/>
    <n v="1462.5"/>
    <n v="518528.19000000035"/>
    <x v="23"/>
  </r>
  <r>
    <m/>
    <x v="9"/>
    <s v="Invoice"/>
    <s v="89957"/>
    <s v="BUILDERS WAREHOUSE:ROBINDALE"/>
    <s v="PLANT TO PLATE 17CM"/>
    <n v="8"/>
    <n v="35.700000000000003"/>
    <n v="285.60000000000002"/>
    <n v="518813.79000000033"/>
    <x v="23"/>
  </r>
  <r>
    <m/>
    <x v="9"/>
    <s v="Invoice"/>
    <s v="89962"/>
    <s v="LITTLE AUSTRIA"/>
    <s v="PLANT TO PLATE 17CM"/>
    <n v="2"/>
    <n v="33.950000000000003"/>
    <n v="67.900000000000006"/>
    <n v="518881.69000000035"/>
    <x v="23"/>
  </r>
  <r>
    <m/>
    <x v="9"/>
    <s v="Invoice"/>
    <s v="89975"/>
    <s v="BUILDERS WAREHOUSE:NEWCASTLE"/>
    <s v="PLANT TO PLATE 17CM"/>
    <n v="30"/>
    <n v="35.700000000000003"/>
    <n v="1071"/>
    <n v="519952.69000000035"/>
    <x v="23"/>
  </r>
  <r>
    <m/>
    <x v="43"/>
    <s v="Invoice"/>
    <s v="89967"/>
    <s v="BUILDERS WAREHOUSE:EDENVALE"/>
    <s v="PLANT TO PLATE 17CM"/>
    <n v="15"/>
    <n v="35.700000000000003"/>
    <n v="535.5"/>
    <n v="520488.19000000035"/>
    <x v="23"/>
  </r>
  <r>
    <m/>
    <x v="278"/>
    <s v="Invoice"/>
    <s v="89984"/>
    <s v="BUILDERS WAREHOUSE:ZAMBEZI"/>
    <s v="PLANT TO PLATE 17CM"/>
    <n v="15"/>
    <n v="35.700000000000003"/>
    <n v="535.5"/>
    <n v="521023.69000000035"/>
    <x v="23"/>
  </r>
  <r>
    <m/>
    <x v="278"/>
    <s v="Invoice"/>
    <s v="89989"/>
    <s v="BUILDERS WAREHOUSE:WONDER PARK"/>
    <s v="PLANT TO PLATE 17CM"/>
    <n v="10"/>
    <n v="35.700000000000003"/>
    <n v="357"/>
    <n v="521380.69000000035"/>
    <x v="23"/>
  </r>
  <r>
    <m/>
    <x v="278"/>
    <s v="Invoice"/>
    <s v="89991"/>
    <s v="BUILDERS WAREHOUSE:CHERRY LANE"/>
    <s v="PLANT TO PLATE 17CM"/>
    <n v="25"/>
    <n v="35.700000000000003"/>
    <n v="892.5"/>
    <n v="522273.19000000035"/>
    <x v="23"/>
  </r>
  <r>
    <m/>
    <x v="291"/>
    <s v="Invoice"/>
    <s v="89992"/>
    <s v="LIFESTYLE HOME GARDEN"/>
    <s v="PLANT TO PLATE 17CM"/>
    <n v="80"/>
    <n v="30.5"/>
    <n v="2440"/>
    <n v="524713.19000000041"/>
    <x v="23"/>
  </r>
  <r>
    <m/>
    <x v="291"/>
    <s v="Invoice"/>
    <s v="90007"/>
    <s v="FH CHAMBERLAIN TRADING (PTY) LTD:KYALAMI"/>
    <s v="PLANT TO PLATE 17CM"/>
    <n v="6"/>
    <n v="33.99"/>
    <n v="203.94"/>
    <n v="524917.13000000035"/>
    <x v="23"/>
  </r>
  <r>
    <m/>
    <x v="291"/>
    <s v="Invoice"/>
    <s v="90010"/>
    <s v="CASH SALE"/>
    <s v="PLANT TO PLATE 17CM"/>
    <n v="3"/>
    <n v="47.99"/>
    <n v="143.97"/>
    <n v="525061.10000000033"/>
    <x v="23"/>
  </r>
  <r>
    <m/>
    <x v="10"/>
    <s v="Invoice"/>
    <s v="90016"/>
    <s v="BUILDERS WAREHOUSE:BEDFORDVIEW"/>
    <s v="PLANT TO PLATE 17CM"/>
    <n v="13"/>
    <n v="35.700000000000003"/>
    <n v="464.1"/>
    <n v="525525.2000000003"/>
    <x v="23"/>
  </r>
  <r>
    <m/>
    <x v="10"/>
    <s v="Invoice"/>
    <s v="90019"/>
    <s v="BUILDERS WAREHOUSE:KEMPTON PARK"/>
    <s v="PLANT TO PLATE 17CM"/>
    <n v="12"/>
    <n v="35.700000000000003"/>
    <n v="428.4"/>
    <n v="525953.60000000033"/>
    <x v="23"/>
  </r>
  <r>
    <m/>
    <x v="10"/>
    <s v="Invoice"/>
    <s v="90020"/>
    <s v="BUILDERS WAREHOUSE:NORTHRIDING"/>
    <s v="PLANT TO PLATE 17CM"/>
    <n v="15"/>
    <n v="35.700000000000003"/>
    <n v="535.5"/>
    <n v="526489.10000000033"/>
    <x v="23"/>
  </r>
  <r>
    <m/>
    <x v="10"/>
    <s v="Invoice"/>
    <s v="90026"/>
    <s v="RIVERSIDE MICA"/>
    <s v="PLANT TO PLATE 17CM"/>
    <n v="2"/>
    <n v="35.200000000000003"/>
    <n v="70.400000000000006"/>
    <n v="526559.50000000035"/>
    <x v="23"/>
  </r>
  <r>
    <m/>
    <x v="11"/>
    <s v="Invoice"/>
    <s v="90031"/>
    <s v="BUILDERS WAREHOUSE:GLEN EAGLES"/>
    <s v="PLANT TO PLATE 17CM"/>
    <n v="10"/>
    <n v="35.700000000000003"/>
    <n v="357"/>
    <n v="526916.50000000035"/>
    <x v="23"/>
  </r>
  <r>
    <m/>
    <x v="11"/>
    <s v="Invoice"/>
    <s v="90035"/>
    <s v="BUILDERS WAREHOUSE:MIDDELBURG"/>
    <s v="PLANT TO PLATE 17CM"/>
    <n v="15"/>
    <n v="35.700000000000003"/>
    <n v="535.5"/>
    <n v="527452.00000000035"/>
    <x v="23"/>
  </r>
  <r>
    <m/>
    <x v="11"/>
    <s v="Invoice"/>
    <s v="90037"/>
    <s v="FH CHAMBERLAIN TRADING (PTY) LTD:STRUBENSVALLEY"/>
    <s v="PLANT TO PLATE 17CM"/>
    <n v="10"/>
    <n v="33.99"/>
    <n v="339.9"/>
    <n v="527791.90000000037"/>
    <x v="23"/>
  </r>
  <r>
    <m/>
    <x v="11"/>
    <s v="Invoice"/>
    <s v="90042"/>
    <s v="ECKARDS GARDEN PAVILION"/>
    <s v="PLANT TO PLATE 17CM"/>
    <n v="34"/>
    <n v="33.950000000000003"/>
    <n v="1154.3"/>
    <n v="528946.20000000042"/>
    <x v="23"/>
  </r>
  <r>
    <m/>
    <x v="11"/>
    <s v="Invoice"/>
    <s v="90069"/>
    <s v="ROSES FOR U t/a URTH"/>
    <s v="PLANT TO PLATE 17CM"/>
    <n v="6"/>
    <n v="33.950000000000003"/>
    <n v="203.7"/>
    <n v="529149.90000000037"/>
    <x v="23"/>
  </r>
  <r>
    <m/>
    <x v="315"/>
    <s v="Invoice"/>
    <s v="90045"/>
    <s v="THYME SQUARE"/>
    <s v="PLANT TO PLATE 17CM"/>
    <n v="20"/>
    <n v="29.3"/>
    <n v="586"/>
    <n v="529735.90000000037"/>
    <x v="23"/>
  </r>
  <r>
    <m/>
    <x v="91"/>
    <s v="Invoice"/>
    <s v="90051"/>
    <s v="BUILDERS WAREHOUSE:RUSTENBURG"/>
    <s v="PLANT TO PLATE 17CM"/>
    <n v="10"/>
    <n v="35.700000000000003"/>
    <n v="357"/>
    <n v="530092.90000000037"/>
    <x v="23"/>
  </r>
  <r>
    <m/>
    <x v="91"/>
    <s v="Invoice"/>
    <s v="90053"/>
    <s v="BUILDERS WAREHOUSE:CENTURION"/>
    <s v="PLANT TO PLATE 17CM"/>
    <n v="30"/>
    <n v="35.700000000000003"/>
    <n v="1071"/>
    <n v="531163.90000000037"/>
    <x v="23"/>
  </r>
  <r>
    <m/>
    <x v="91"/>
    <s v="Invoice"/>
    <s v="90054"/>
    <s v="BUILDERS WAREHOUSE:RASLOUW"/>
    <s v="PLANT TO PLATE 17CM"/>
    <n v="30"/>
    <n v="35.700000000000003"/>
    <n v="1071"/>
    <n v="532234.90000000037"/>
    <x v="23"/>
  </r>
  <r>
    <m/>
    <x v="91"/>
    <s v="Invoice"/>
    <s v="90055"/>
    <s v="BUILDERS WAREHOUSE:WOODLANDS"/>
    <s v="PLANT TO PLATE 17CM"/>
    <n v="40"/>
    <n v="35.700000000000003"/>
    <n v="1428"/>
    <n v="533662.90000000037"/>
    <x v="23"/>
  </r>
  <r>
    <m/>
    <x v="91"/>
    <s v="Invoice"/>
    <s v="90056"/>
    <s v="BUILDERS WAREHOUSE:SILVERLAKES"/>
    <s v="PLANT TO PLATE 17CM"/>
    <n v="45"/>
    <n v="35.700000000000003"/>
    <n v="1606.5"/>
    <n v="535269.40000000037"/>
    <x v="23"/>
  </r>
  <r>
    <m/>
    <x v="91"/>
    <s v="Invoice"/>
    <s v="90057"/>
    <s v="BUILDERS WAREHOUSE:WONDER PARK"/>
    <s v="PLANT TO PLATE 17CM"/>
    <n v="30"/>
    <n v="35.700000000000003"/>
    <n v="1071"/>
    <n v="536340.40000000037"/>
    <x v="23"/>
  </r>
  <r>
    <m/>
    <x v="91"/>
    <s v="Invoice"/>
    <s v="90060"/>
    <s v="BUILDERS WAREHOUSE:ZAMBEZI"/>
    <s v="PLANT TO PLATE 17CM"/>
    <n v="10"/>
    <n v="35.700000000000003"/>
    <n v="357"/>
    <n v="536697.40000000037"/>
    <x v="23"/>
  </r>
  <r>
    <m/>
    <x v="92"/>
    <s v="Invoice"/>
    <s v="90078"/>
    <s v="BUILDERS WAREHOUSE:HARTEBEESPOORT"/>
    <s v="PLANT TO PLATE 17CM"/>
    <n v="25"/>
    <n v="35.700000000000003"/>
    <n v="892.5"/>
    <n v="537589.90000000037"/>
    <x v="23"/>
  </r>
  <r>
    <m/>
    <x v="37"/>
    <s v="Invoice"/>
    <s v="90088"/>
    <s v="CRISANRA KWEKERY"/>
    <s v="PLANT TO PLATE 17CM"/>
    <n v="4"/>
    <n v="33.950000000000003"/>
    <n v="135.80000000000001"/>
    <n v="537725.70000000042"/>
    <x v="23"/>
  </r>
  <r>
    <m/>
    <x v="37"/>
    <s v="Invoice"/>
    <s v="90114"/>
    <s v="BUILDERS WAREHOUSE:NEWCASTLE"/>
    <s v="PLANT TO PLATE 17CM"/>
    <n v="40"/>
    <n v="35.700000000000003"/>
    <n v="1428"/>
    <n v="539153.70000000042"/>
    <x v="23"/>
  </r>
  <r>
    <m/>
    <x v="93"/>
    <s v="Invoice"/>
    <s v="90092"/>
    <s v="BUILDERS WAREHOUSE:RIVONIA"/>
    <s v="PLANT TO PLATE 17CM"/>
    <n v="20"/>
    <n v="35.700000000000003"/>
    <n v="714"/>
    <n v="539867.70000000042"/>
    <x v="23"/>
  </r>
  <r>
    <m/>
    <x v="93"/>
    <s v="Invoice"/>
    <s v="90096"/>
    <s v="BUILDERS WAREHOUSE:GLEN EAGLES"/>
    <s v="PLANT TO PLATE 17CM"/>
    <n v="10"/>
    <n v="35.700000000000003"/>
    <n v="357"/>
    <n v="540224.70000000042"/>
    <x v="23"/>
  </r>
  <r>
    <m/>
    <x v="93"/>
    <s v="Invoice"/>
    <s v="90115"/>
    <s v="BREATHE NATURAL HEALTH"/>
    <s v="PLANT TO PLATE 17CM"/>
    <n v="6"/>
    <n v="33.950000000000003"/>
    <n v="203.7"/>
    <n v="540428.40000000037"/>
    <x v="23"/>
  </r>
  <r>
    <m/>
    <x v="95"/>
    <s v="Invoice"/>
    <s v="90122"/>
    <s v="BUILDERS WAREHOUSE:FOURWAYS"/>
    <s v="PLANT TO PLATE 17CM"/>
    <n v="10"/>
    <n v="35.700000000000003"/>
    <n v="357"/>
    <n v="540785.40000000037"/>
    <x v="23"/>
  </r>
  <r>
    <m/>
    <x v="95"/>
    <s v="Invoice"/>
    <s v="90126"/>
    <s v="BUILDERS WAREHOUSE:CHERRY LANE"/>
    <s v="PLANT TO PLATE 17CM"/>
    <n v="10"/>
    <n v="35.700000000000003"/>
    <n v="357"/>
    <n v="541142.40000000037"/>
    <x v="23"/>
  </r>
  <r>
    <m/>
    <x v="95"/>
    <s v="Invoice"/>
    <s v="90131"/>
    <s v="BUILDERS WAREHOUSE:ERASMUS PARK"/>
    <s v="PLANT TO PLATE 17CM"/>
    <n v="50"/>
    <n v="35.700000000000003"/>
    <n v="1785"/>
    <n v="542927.40000000037"/>
    <x v="23"/>
  </r>
  <r>
    <m/>
    <x v="95"/>
    <s v="Invoice"/>
    <s v="90137"/>
    <s v="ECKARDS GARDEN PAVILION"/>
    <s v="PLANT TO PLATE 17CM"/>
    <n v="22"/>
    <n v="33.950000000000003"/>
    <n v="746.9"/>
    <n v="543674.3000000004"/>
    <x v="23"/>
  </r>
  <r>
    <m/>
    <x v="95"/>
    <s v="Invoice"/>
    <s v="90158"/>
    <s v="BUILDERS WAREHOUSE:SECUNDA"/>
    <s v="PLANT TO PLATE 17CM"/>
    <n v="10"/>
    <n v="35.700000000000003"/>
    <n v="357"/>
    <n v="544031.3000000004"/>
    <x v="23"/>
  </r>
  <r>
    <m/>
    <x v="96"/>
    <s v="Invoice"/>
    <s v="90129"/>
    <s v="FH CHAMBERLAIN TRADING (PTY) LTD:RIVIERA"/>
    <s v="PLANT TO PLATE 17CM"/>
    <n v="35"/>
    <n v="33.99"/>
    <n v="1189.6500000000001"/>
    <n v="545220.95000000042"/>
    <x v="23"/>
  </r>
  <r>
    <m/>
    <x v="96"/>
    <s v="Invoice"/>
    <s v="90148"/>
    <s v="GARDEN CREATIONS"/>
    <s v="PLANT TO PLATE 17CM"/>
    <n v="11"/>
    <n v="33.950000000000003"/>
    <n v="373.45"/>
    <n v="545594.40000000037"/>
    <x v="23"/>
  </r>
  <r>
    <m/>
    <x v="96"/>
    <s v="Invoice"/>
    <s v="90149"/>
    <s v="FH CHAMBERLAIN TRADING (PTY) LTD:CENTURION"/>
    <s v="PLANT TO PLATE 17CM"/>
    <n v="36"/>
    <n v="33.99"/>
    <n v="1223.6400000000001"/>
    <n v="546818.04000000039"/>
    <x v="23"/>
  </r>
  <r>
    <m/>
    <x v="96"/>
    <s v="Invoice"/>
    <s v="90149"/>
    <s v="FH CHAMBERLAIN TRADING (PTY) LTD:CENTURION"/>
    <s v="PLANT TO PLATE 17CM"/>
    <n v="60"/>
    <n v="33.99"/>
    <n v="2039.4"/>
    <n v="548857.44000000041"/>
    <x v="23"/>
  </r>
  <r>
    <m/>
    <x v="96"/>
    <s v="Invoice"/>
    <s v="90150"/>
    <s v="RIVERSIDE MICA"/>
    <s v="PLANT TO PLATE 17CM"/>
    <n v="5"/>
    <n v="35.200000000000003"/>
    <n v="176"/>
    <n v="549033.44000000041"/>
    <x v="23"/>
  </r>
  <r>
    <m/>
    <x v="96"/>
    <s v="Invoice"/>
    <s v="90152"/>
    <s v="BUILDERS WAREHOUSE:CRAIGHALL PARK"/>
    <s v="PLANT TO PLATE 17CM"/>
    <n v="6"/>
    <n v="35.700000000000003"/>
    <n v="214.2"/>
    <n v="549247.64000000036"/>
    <x v="23"/>
  </r>
  <r>
    <m/>
    <x v="96"/>
    <s v="Invoice"/>
    <s v="90178"/>
    <s v="BUILDERS WAREHOUSE:NELSPRUIT"/>
    <s v="PLANT TO PLATE 17CM"/>
    <n v="40"/>
    <n v="35.700000000000003"/>
    <n v="1428"/>
    <n v="550675.64000000036"/>
    <x v="23"/>
  </r>
  <r>
    <m/>
    <x v="208"/>
    <s v="Invoice"/>
    <s v="90130"/>
    <s v="FH CHAMBERLAIN TRADING (PTY) LTD:STRUBENSVALLEY"/>
    <s v="PLANT TO PLATE 17CM"/>
    <n v="80"/>
    <n v="33.99"/>
    <n v="2719.2"/>
    <n v="553394.84000000032"/>
    <x v="23"/>
  </r>
  <r>
    <m/>
    <x v="208"/>
    <s v="Invoice"/>
    <s v="90161"/>
    <s v="BUILDERS WAREHOUSE:KEMPTON PARK"/>
    <s v="PLANT TO PLATE 17CM"/>
    <n v="25"/>
    <n v="35.700000000000003"/>
    <n v="892.5"/>
    <n v="554287.34000000032"/>
    <x v="23"/>
  </r>
  <r>
    <m/>
    <x v="208"/>
    <s v="Invoice"/>
    <s v="90173"/>
    <s v="LOTS OF POTS PTA"/>
    <s v="PLANT TO PLATE 17CM"/>
    <n v="25"/>
    <n v="33.950000000000003"/>
    <n v="848.75"/>
    <n v="555136.09000000032"/>
    <x v="23"/>
  </r>
  <r>
    <m/>
    <x v="44"/>
    <s v="Invoice"/>
    <s v="90179"/>
    <s v="BUILDERS WAREHOUSE:SUNWARD PARK"/>
    <s v="PLANT TO PLATE 17CM"/>
    <n v="30"/>
    <n v="35.700000000000003"/>
    <n v="1071"/>
    <n v="556207.09000000032"/>
    <x v="23"/>
  </r>
  <r>
    <m/>
    <x v="44"/>
    <s v="Invoice"/>
    <s v="90180"/>
    <s v="BUILDERS WAREHOUSE:NEWMARKET"/>
    <s v="PLANT TO PLATE 17CM"/>
    <n v="30"/>
    <n v="35.700000000000003"/>
    <n v="1071"/>
    <n v="557278.09000000032"/>
    <x v="23"/>
  </r>
  <r>
    <m/>
    <x v="44"/>
    <s v="Invoice"/>
    <s v="90182"/>
    <s v="BUILDERS WAREHOUSE:CARNIVAL MALL"/>
    <s v="PLANT TO PLATE 17CM"/>
    <n v="15"/>
    <n v="35.700000000000003"/>
    <n v="535.5"/>
    <n v="557813.59000000032"/>
    <x v="23"/>
  </r>
  <r>
    <m/>
    <x v="44"/>
    <s v="Invoice"/>
    <s v="90183"/>
    <s v="BUILDERS WAREHOUSE:RIVONIA"/>
    <s v="PLANT TO PLATE 17CM"/>
    <n v="10"/>
    <n v="35.700000000000003"/>
    <n v="357"/>
    <n v="558170.59000000032"/>
    <x v="23"/>
  </r>
  <r>
    <m/>
    <x v="44"/>
    <s v="Invoice"/>
    <s v="90189"/>
    <s v="BUILDERS WAREHOUSE:EDENVALE"/>
    <s v="PLANT TO PLATE 17CM"/>
    <n v="10"/>
    <n v="35.700000000000003"/>
    <n v="357"/>
    <n v="558527.59000000032"/>
    <x v="23"/>
  </r>
  <r>
    <m/>
    <x v="44"/>
    <s v="Invoice"/>
    <s v="90191"/>
    <s v="BUILDERS WAREHOUSE:GLEN EAGLES"/>
    <s v="PLANT TO PLATE 17CM"/>
    <n v="10"/>
    <n v="35.700000000000003"/>
    <n v="357"/>
    <n v="558884.59000000032"/>
    <x v="23"/>
  </r>
  <r>
    <m/>
    <x v="44"/>
    <s v="Invoice"/>
    <s v="90193"/>
    <s v="THYME SQUARE"/>
    <s v="PLANT TO PLATE 17CM"/>
    <n v="15"/>
    <n v="29.3"/>
    <n v="439.5"/>
    <n v="559324.09000000032"/>
    <x v="23"/>
  </r>
  <r>
    <m/>
    <x v="60"/>
    <s v="Invoice"/>
    <s v="90196"/>
    <s v="BUILDERS WAREHOUSE:BOKSBURG (NEW)"/>
    <s v="PLANT TO PLATE 17CM"/>
    <n v="10"/>
    <n v="35.700000000000003"/>
    <n v="357"/>
    <n v="559681.09000000032"/>
    <x v="23"/>
  </r>
  <r>
    <m/>
    <x v="61"/>
    <s v="Invoice"/>
    <s v="90200"/>
    <s v="BUILDERS WAREHOUSE:RUSTENBURG"/>
    <s v="PLANT TO PLATE 17CM"/>
    <n v="10"/>
    <n v="35.700000000000003"/>
    <n v="357"/>
    <n v="560038.09000000032"/>
    <x v="23"/>
  </r>
  <r>
    <m/>
    <x v="61"/>
    <s v="Invoice"/>
    <s v="90205"/>
    <s v="BUILDERS WAREHOUSE:GEZINA NEW"/>
    <s v="PLANT TO PLATE 17CM"/>
    <n v="14"/>
    <n v="35.700000000000003"/>
    <n v="499.8"/>
    <n v="560537.89000000036"/>
    <x v="23"/>
  </r>
  <r>
    <m/>
    <x v="61"/>
    <s v="Invoice"/>
    <s v="90208"/>
    <s v="MONTROSE NURSERY"/>
    <s v="CHILLI 17CM"/>
    <n v="10"/>
    <n v="33.950000000000003"/>
    <n v="339.5"/>
    <n v="560877.39000000036"/>
    <x v="23"/>
  </r>
  <r>
    <m/>
    <x v="61"/>
    <s v="Invoice"/>
    <s v="90209"/>
    <s v="LIFESTYLE HOME GARDEN"/>
    <s v="PLANT TO PLATE 17CM"/>
    <n v="50"/>
    <n v="30.5"/>
    <n v="1525"/>
    <n v="562402.39000000036"/>
    <x v="23"/>
  </r>
  <r>
    <m/>
    <x v="97"/>
    <s v="Invoice"/>
    <s v="90198"/>
    <s v="BUILDERS WAREHOUSE:ZAMBEZI"/>
    <s v="PLANT TO PLATE 17CM"/>
    <n v="20"/>
    <n v="35.700000000000003"/>
    <n v="714"/>
    <n v="563116.39000000036"/>
    <x v="23"/>
  </r>
  <r>
    <m/>
    <x v="97"/>
    <s v="Invoice"/>
    <s v="90220"/>
    <s v="ECKARDS GARDEN PAVILION"/>
    <s v="PLANT TO PLATE 17CM"/>
    <n v="20"/>
    <n v="33.950000000000003"/>
    <n v="679"/>
    <n v="563795.39000000036"/>
    <x v="23"/>
  </r>
  <r>
    <m/>
    <x v="97"/>
    <s v="Invoice"/>
    <s v="90221"/>
    <s v="CENTRAL NURSERY DEPOT"/>
    <s v="PLANT TO PLATE 17CM"/>
    <n v="40"/>
    <n v="33.950000000000003"/>
    <n v="1358"/>
    <n v="565153.39000000036"/>
    <x v="23"/>
  </r>
  <r>
    <m/>
    <x v="62"/>
    <s v="Invoice"/>
    <s v="90229"/>
    <s v="BUILDERS WAREHOUSE:KEMPTON PARK"/>
    <s v="PLANT TO PLATE 17CM"/>
    <n v="25"/>
    <n v="35.700000000000003"/>
    <n v="892.5"/>
    <n v="566045.89000000036"/>
    <x v="23"/>
  </r>
  <r>
    <m/>
    <x v="38"/>
    <s v="Invoice"/>
    <s v="90242"/>
    <s v="BUILDERS WAREHOUSE:RIVONIA"/>
    <s v="PLANT TO PLATE 17CM"/>
    <n v="20"/>
    <n v="33.5"/>
    <n v="670"/>
    <n v="566715.89000000036"/>
    <x v="23"/>
  </r>
  <r>
    <m/>
    <x v="38"/>
    <s v="Invoice"/>
    <s v="90247"/>
    <s v="THYME SQUARE"/>
    <s v="PLANT TO PLATE 17CM"/>
    <n v="10"/>
    <n v="29.3"/>
    <n v="293"/>
    <n v="567008.89000000036"/>
    <x v="23"/>
  </r>
  <r>
    <m/>
    <x v="38"/>
    <s v="Invoice"/>
    <s v="90256"/>
    <s v="BUILDERS WAREHOUSE:BLOEMFONTEIN"/>
    <s v="PLANT TO PLATE 17CM"/>
    <n v="40"/>
    <n v="35.700000000000003"/>
    <n v="1428"/>
    <n v="568436.89000000036"/>
    <x v="23"/>
  </r>
  <r>
    <m/>
    <x v="63"/>
    <s v="Invoice"/>
    <s v="90262"/>
    <s v="BUILDERS WAREHOUSE:ERASMUS PARK"/>
    <s v="PLANT TO PLATE 17CM"/>
    <n v="30"/>
    <n v="35.700000000000003"/>
    <n v="1071"/>
    <n v="569507.89000000036"/>
    <x v="23"/>
  </r>
  <r>
    <m/>
    <x v="63"/>
    <s v="Invoice"/>
    <s v="90264"/>
    <s v="BUILDERS WAREHOUSE:CENTURION"/>
    <s v="PLANT TO PLATE 17CM"/>
    <n v="10"/>
    <n v="35.700000000000003"/>
    <n v="357"/>
    <n v="569864.89000000036"/>
    <x v="23"/>
  </r>
  <r>
    <m/>
    <x v="63"/>
    <s v="Invoice"/>
    <s v="90265"/>
    <s v="LIFESTYLE HOME GARDEN"/>
    <s v="PLANT TO PLATE 17CM"/>
    <n v="20"/>
    <n v="30.5"/>
    <n v="610"/>
    <n v="570474.89000000036"/>
    <x v="23"/>
  </r>
  <r>
    <m/>
    <x v="63"/>
    <s v="Invoice"/>
    <s v="90267"/>
    <s v="CENTRAL NURSERY DEPOT"/>
    <s v="PLANT TO PLATE 17CM"/>
    <n v="10"/>
    <n v="33.950000000000003"/>
    <n v="339.5"/>
    <n v="570814.39000000036"/>
    <x v="23"/>
  </r>
  <r>
    <m/>
    <x v="64"/>
    <s v="Invoice"/>
    <s v="90285"/>
    <s v="BUILDERS WAREHOUSE:CRAIGHALL PARK"/>
    <s v="PLANT TO PLATE 17CM"/>
    <n v="5"/>
    <n v="35.700000000000003"/>
    <n v="178.5"/>
    <n v="570992.89000000036"/>
    <x v="23"/>
  </r>
  <r>
    <m/>
    <x v="64"/>
    <s v="Invoice"/>
    <s v="90286"/>
    <s v="FH CHAMBERLAIN TRADING (PTY) LTD:CENTURION"/>
    <s v="PLANT TO PLATE 17CM"/>
    <n v="39"/>
    <n v="33.99"/>
    <n v="1325.61"/>
    <n v="572318.50000000035"/>
    <x v="23"/>
  </r>
  <r>
    <m/>
    <x v="64"/>
    <s v="Invoice"/>
    <s v="90296"/>
    <s v="BUILDERS WAREHOUSE:MAFIKENG"/>
    <s v="PLANT TO PLATE 17CM"/>
    <n v="30"/>
    <n v="35.700000000000003"/>
    <n v="1071"/>
    <n v="573389.50000000035"/>
    <x v="23"/>
  </r>
  <r>
    <m/>
    <x v="76"/>
    <s v="Invoice"/>
    <s v="90292"/>
    <s v="BUILDERS WAREHOUSE:NORTHRIDING"/>
    <s v="PLANT TO PLATE 17CM"/>
    <n v="20"/>
    <n v="33.5"/>
    <n v="670"/>
    <n v="574059.50000000035"/>
    <x v="23"/>
  </r>
  <r>
    <m/>
    <x v="76"/>
    <s v="Invoice"/>
    <s v="90293"/>
    <s v="LITTLE AUSTRIA"/>
    <s v="PLANT TO PLATE 17CM"/>
    <n v="5"/>
    <n v="33.950000000000003"/>
    <n v="169.75"/>
    <n v="574229.25000000035"/>
    <x v="23"/>
  </r>
  <r>
    <m/>
    <x v="53"/>
    <s v="Invoice"/>
    <s v="90302"/>
    <s v="BUILDERS WAREHOUSE:FOURWAYS"/>
    <s v="PLANT TO PLATE 17CM"/>
    <n v="10"/>
    <n v="35.700000000000003"/>
    <n v="357"/>
    <n v="574586.25000000035"/>
    <x v="23"/>
  </r>
  <r>
    <m/>
    <x v="53"/>
    <s v="Invoice"/>
    <s v="90315"/>
    <s v="BUILDERS WAREHOUSE:NELSPRUIT"/>
    <s v="PLANT TO PLATE 17CM"/>
    <n v="20"/>
    <n v="35.700000000000003"/>
    <n v="714"/>
    <n v="575300.25000000035"/>
    <x v="23"/>
  </r>
  <r>
    <m/>
    <x v="65"/>
    <s v="Invoice"/>
    <s v="90326"/>
    <s v="BUILDERS WAREHOUSE:RIVONIA"/>
    <s v="PLANT TO PLATE 17CM"/>
    <n v="25"/>
    <n v="35.700000000000003"/>
    <n v="892.5"/>
    <n v="576192.75000000035"/>
    <x v="23"/>
  </r>
  <r>
    <m/>
    <x v="65"/>
    <s v="Invoice"/>
    <s v="90329"/>
    <s v="BUILDERS WAREHOUSE:FOURWAYS"/>
    <s v="PLANT TO PLATE 17CM"/>
    <n v="5"/>
    <n v="35.700000000000003"/>
    <n v="178.5"/>
    <n v="576371.25000000035"/>
    <x v="23"/>
  </r>
  <r>
    <m/>
    <x v="65"/>
    <s v="Invoice"/>
    <s v="90332"/>
    <s v="LIFESTYLE HOME GARDEN"/>
    <s v="PLANT TO PLATE 17CM"/>
    <n v="10"/>
    <n v="30.5"/>
    <n v="305"/>
    <n v="576676.25000000035"/>
    <x v="23"/>
  </r>
  <r>
    <m/>
    <x v="65"/>
    <s v="Invoice"/>
    <s v="90335"/>
    <s v="ECKARDS GARDEN PAVILION"/>
    <s v="PLANT TO PLATE 17CM"/>
    <n v="6"/>
    <n v="33.950000000000003"/>
    <n v="203.7"/>
    <n v="576879.9500000003"/>
    <x v="23"/>
  </r>
  <r>
    <m/>
    <x v="66"/>
    <s v="Invoice"/>
    <s v="90353"/>
    <s v="CENTRAL NURSERY DEPOT"/>
    <s v="PLANT TO PLATE 17CM"/>
    <n v="20"/>
    <n v="33.950000000000003"/>
    <n v="679"/>
    <n v="577558.9500000003"/>
    <x v="23"/>
  </r>
  <r>
    <m/>
    <x v="67"/>
    <s v="Invoice"/>
    <s v="90364"/>
    <s v="BUILDERS WAREHOUSE:ROBINDALE"/>
    <s v="PLANT TO PLATE 17CM"/>
    <n v="12"/>
    <n v="35.700000000000003"/>
    <n v="428.4"/>
    <n v="577987.35000000033"/>
    <x v="23"/>
  </r>
  <r>
    <m/>
    <x v="67"/>
    <s v="Invoice"/>
    <s v="90371"/>
    <s v="GARDENSHOP PARKTOWN"/>
    <s v="PLANT TO PLATE 17CM"/>
    <n v="30"/>
    <n v="33.950000000000003"/>
    <n v="1018.5"/>
    <n v="579005.85000000033"/>
    <x v="23"/>
  </r>
  <r>
    <m/>
    <x v="67"/>
    <s v="Invoice"/>
    <s v="90373"/>
    <s v="CRISANRA KWEKERY"/>
    <s v="CHILLI 19CM"/>
    <n v="2"/>
    <n v="47.99"/>
    <n v="95.98"/>
    <n v="579101.83000000031"/>
    <x v="24"/>
  </r>
  <r>
    <m/>
    <x v="67"/>
    <s v="Invoice"/>
    <s v="90376"/>
    <s v="LITTLE AUSTRIA"/>
    <s v="PLANT TO PLATE 17CM"/>
    <n v="4"/>
    <n v="33.950000000000003"/>
    <n v="135.80000000000001"/>
    <n v="579237.63000000035"/>
    <x v="23"/>
  </r>
  <r>
    <m/>
    <x v="98"/>
    <s v="Invoice"/>
    <s v="90381"/>
    <s v="BUILDERS WAREHOUSE:NEWMARKET"/>
    <s v="PLANT TO PLATE 17CM"/>
    <n v="50"/>
    <n v="35.700000000000003"/>
    <n v="1785"/>
    <n v="581022.63000000035"/>
    <x v="23"/>
  </r>
  <r>
    <m/>
    <x v="98"/>
    <s v="Invoice"/>
    <s v="90385"/>
    <s v="LIFESTYLE HOME GARDEN"/>
    <s v="PLANT TO PLATE 17CM"/>
    <n v="20"/>
    <n v="30.5"/>
    <n v="610"/>
    <n v="581632.63000000035"/>
    <x v="23"/>
  </r>
  <r>
    <m/>
    <x v="68"/>
    <s v="Invoice"/>
    <s v="90393"/>
    <s v="BUILDERS WAREHOUSE:RUSTENBURG"/>
    <s v="PLANT TO PLATE 17CM"/>
    <n v="30"/>
    <n v="35.700000000000003"/>
    <n v="1071"/>
    <n v="582703.63000000035"/>
    <x v="23"/>
  </r>
  <r>
    <m/>
    <x v="68"/>
    <s v="Invoice"/>
    <s v="90397"/>
    <s v="BUILDERS WAREHOUSE:SILVERLAKES"/>
    <s v="PLANT TO PLATE 17CM"/>
    <n v="40"/>
    <n v="35.700000000000003"/>
    <n v="1428"/>
    <n v="584131.63000000035"/>
    <x v="23"/>
  </r>
  <r>
    <m/>
    <x v="68"/>
    <s v="Invoice"/>
    <s v="90398"/>
    <s v="BUILDERS WAREHOUSE:RIVONIA"/>
    <s v="PLANT TO PLATE 17CM"/>
    <n v="10"/>
    <n v="35.700000000000003"/>
    <n v="357"/>
    <n v="584488.63000000035"/>
    <x v="23"/>
  </r>
  <r>
    <m/>
    <x v="68"/>
    <s v="Invoice"/>
    <s v="90401"/>
    <s v="BUILDERS WAREHOUSE:RASLOUW"/>
    <s v="PLANT TO PLATE 17CM"/>
    <n v="20"/>
    <n v="35.700000000000003"/>
    <n v="714"/>
    <n v="585202.63000000035"/>
    <x v="23"/>
  </r>
  <r>
    <m/>
    <x v="68"/>
    <s v="Invoice"/>
    <s v="90405"/>
    <s v="BUILDERS WAREHOUSE:LYNNWOOD"/>
    <s v="PLANT TO PLATE 17CM"/>
    <n v="40"/>
    <n v="35.700000000000003"/>
    <n v="1428"/>
    <n v="586630.63000000035"/>
    <x v="23"/>
  </r>
  <r>
    <m/>
    <x v="69"/>
    <s v="Invoice"/>
    <s v="90421"/>
    <s v="RIVERSIDE MICA"/>
    <s v="PLANT TO PLATE 17CM"/>
    <n v="3"/>
    <n v="35.200000000000003"/>
    <n v="105.6"/>
    <n v="586736.23000000033"/>
    <x v="23"/>
  </r>
  <r>
    <m/>
    <x v="70"/>
    <s v="Invoice"/>
    <s v="90426"/>
    <s v="BUILDERS WAREHOUSE:ROBINDALE"/>
    <s v="PLANT TO PLATE 17CM"/>
    <n v="5"/>
    <n v="35.700000000000003"/>
    <n v="178.5"/>
    <n v="586914.73000000033"/>
    <x v="23"/>
  </r>
  <r>
    <m/>
    <x v="70"/>
    <s v="Invoice"/>
    <s v="90429"/>
    <s v="BUILDERS WAREHOUSE:KEMPTON PARK"/>
    <s v="PLANT TO PLATE 17CM"/>
    <n v="50"/>
    <n v="35.700000000000003"/>
    <n v="1785"/>
    <n v="588699.73000000033"/>
    <x v="23"/>
  </r>
  <r>
    <m/>
    <x v="70"/>
    <s v="Invoice"/>
    <s v="90434"/>
    <s v="ECKARDS GARDEN PAVILION"/>
    <s v="PLANT TO PLATE 17CM"/>
    <n v="23"/>
    <n v="33.950000000000003"/>
    <n v="780.85"/>
    <n v="589480.58000000031"/>
    <x v="23"/>
  </r>
  <r>
    <m/>
    <x v="39"/>
    <s v="Invoice"/>
    <s v="90448"/>
    <s v="LIFESTYLE HOME GARDEN"/>
    <s v="PLANT TO PLATE 17CM"/>
    <n v="40"/>
    <n v="30.5"/>
    <n v="1220"/>
    <n v="590700.58000000031"/>
    <x v="23"/>
  </r>
  <r>
    <m/>
    <x v="39"/>
    <s v="Invoice"/>
    <s v="90449"/>
    <s v="CASH SALE"/>
    <s v="PLANT TO PLATE 17CM"/>
    <n v="6"/>
    <n v="33.950000000000003"/>
    <n v="203.7"/>
    <n v="590904.28000000026"/>
    <x v="23"/>
  </r>
  <r>
    <m/>
    <x v="39"/>
    <s v="Invoice"/>
    <s v="90455"/>
    <s v="GREENSIDE KWEKERY"/>
    <s v="LEMON VERBENA 17CM"/>
    <n v="10"/>
    <n v="33.950000000000003"/>
    <n v="339.5"/>
    <n v="591243.78000000026"/>
    <x v="17"/>
  </r>
  <r>
    <m/>
    <x v="39"/>
    <s v="Invoice"/>
    <s v="90456"/>
    <s v="PRETTY GARDENS"/>
    <s v="PLANT TO PLATE 17CM"/>
    <n v="20"/>
    <n v="33.950000000000003"/>
    <n v="679"/>
    <n v="591922.78000000026"/>
    <x v="23"/>
  </r>
  <r>
    <m/>
    <x v="39"/>
    <s v="Invoice"/>
    <s v="90460"/>
    <s v="BUILDERS WAREHOUSE:NELSPRUIT"/>
    <s v="PLANT TO PLATE 17CM"/>
    <n v="60"/>
    <n v="35.700000000000003"/>
    <n v="2142"/>
    <n v="594064.78000000026"/>
    <x v="23"/>
  </r>
  <r>
    <m/>
    <x v="71"/>
    <s v="Invoice"/>
    <s v="90480"/>
    <s v="BUILDERS WAREHOUSE:BOKSBURG (NEW)"/>
    <s v="PLANT TO PLATE 17CM"/>
    <n v="40"/>
    <n v="35.700000000000003"/>
    <n v="1428"/>
    <n v="595492.78000000026"/>
    <x v="23"/>
  </r>
  <r>
    <m/>
    <x v="72"/>
    <s v="Invoice"/>
    <s v="90462"/>
    <s v="BUILDERS WAREHOUSE:LYNNWOOD"/>
    <s v="PLANT TO PLATE 17CM"/>
    <n v="20"/>
    <n v="35.700000000000003"/>
    <n v="714"/>
    <n v="596206.78000000026"/>
    <x v="23"/>
  </r>
  <r>
    <m/>
    <x v="72"/>
    <s v="Invoice"/>
    <s v="90463"/>
    <s v="BUILDERS WAREHOUSE:ERASMUS PARK"/>
    <s v="PLANT TO PLATE 17CM"/>
    <n v="40"/>
    <n v="35.700000000000003"/>
    <n v="1428"/>
    <n v="597634.78000000026"/>
    <x v="23"/>
  </r>
  <r>
    <m/>
    <x v="72"/>
    <s v="Invoice"/>
    <s v="90464"/>
    <s v="BUILDERS WAREHOUSE:WOODLANDS"/>
    <s v="PLANT TO PLATE 17CM"/>
    <n v="40"/>
    <n v="35.700000000000003"/>
    <n v="1428"/>
    <n v="599062.78000000026"/>
    <x v="23"/>
  </r>
  <r>
    <m/>
    <x v="72"/>
    <s v="Invoice"/>
    <s v="90465"/>
    <s v="BUILDERS WAREHOUSE:CENTURION"/>
    <s v="PLANT TO PLATE 17CM"/>
    <n v="30"/>
    <n v="35.700000000000003"/>
    <n v="1071"/>
    <n v="600133.78000000026"/>
    <x v="23"/>
  </r>
  <r>
    <m/>
    <x v="72"/>
    <s v="Invoice"/>
    <s v="90472"/>
    <s v="LIFESTYLE HOME GARDEN"/>
    <s v="PLANT TO PLATE 17CM"/>
    <n v="40"/>
    <n v="30.5"/>
    <n v="1220"/>
    <n v="601353.78000000026"/>
    <x v="23"/>
  </r>
  <r>
    <m/>
    <x v="72"/>
    <s v="Invoice"/>
    <s v="90473"/>
    <s v="FH CHAMBERLAIN TRADING (PTY) LTD:KYALAMI"/>
    <s v="PLANT TO PLATE 17CM"/>
    <n v="10"/>
    <n v="35.75"/>
    <n v="357.5"/>
    <n v="601711.28000000026"/>
    <x v="23"/>
  </r>
  <r>
    <m/>
    <x v="72"/>
    <s v="Invoice"/>
    <s v="90475"/>
    <s v="GARDEN BLEU"/>
    <s v="STRAWBERRY 17CM (SANA SHOW PRICES)"/>
    <n v="5"/>
    <n v="33"/>
    <n v="165"/>
    <n v="601876.28000000026"/>
    <x v="23"/>
  </r>
  <r>
    <m/>
    <x v="72"/>
    <s v="Invoice"/>
    <s v="90476"/>
    <s v="CENTRAL NURSERY DEPOT"/>
    <s v="PLANT TO PLATE 17CM"/>
    <n v="30"/>
    <n v="33.950000000000003"/>
    <n v="1018.5"/>
    <n v="602894.78000000026"/>
    <x v="23"/>
  </r>
  <r>
    <m/>
    <x v="40"/>
    <s v="Invoice"/>
    <s v="90491"/>
    <s v="CRISANRA KWEKERY"/>
    <s v="GERANIUM CITRONELLA 17CM"/>
    <n v="10"/>
    <n v="33.950000000000003"/>
    <n v="339.5"/>
    <n v="603234.28000000026"/>
    <x v="23"/>
  </r>
  <r>
    <m/>
    <x v="73"/>
    <s v="Invoice"/>
    <s v="90484"/>
    <s v="BUILDERS WAREHOUSE:MAFIKENG"/>
    <s v="PLANT TO PLATE 17CM"/>
    <n v="60"/>
    <n v="35.700000000000003"/>
    <n v="2142"/>
    <n v="605376.28000000026"/>
    <x v="23"/>
  </r>
  <r>
    <m/>
    <x v="73"/>
    <s v="Invoice"/>
    <s v="90494"/>
    <s v="BUILDERS WAREHOUSE:STRUBENS VALLEY"/>
    <s v="PLANT TO PLATE 17CM"/>
    <n v="5"/>
    <n v="35.700000000000003"/>
    <n v="178.5"/>
    <n v="605554.78000000026"/>
    <x v="23"/>
  </r>
  <r>
    <m/>
    <x v="73"/>
    <s v="Invoice"/>
    <s v="90496"/>
    <s v="LITTLE AUSTRIA"/>
    <s v="PLANT TO PLATE 17CM "/>
    <n v="20"/>
    <n v="33.950000000000003"/>
    <n v="679"/>
    <n v="606233.78000000026"/>
    <x v="23"/>
  </r>
  <r>
    <m/>
    <x v="73"/>
    <s v="Invoice"/>
    <s v="90527"/>
    <s v="BUILDERS WAREHOUSE:POLOKWANE"/>
    <s v="PLANT TO PLATE 17CM"/>
    <n v="10"/>
    <n v="35.700000000000003"/>
    <n v="357"/>
    <n v="606590.78000000026"/>
    <x v="23"/>
  </r>
  <r>
    <m/>
    <x v="99"/>
    <s v="Invoice"/>
    <s v="90498"/>
    <s v="BUILDERS WAREHOUSE:RIVONIA"/>
    <s v="PLANT TO PLATE 17CM"/>
    <n v="10"/>
    <n v="35.700000000000003"/>
    <n v="357"/>
    <n v="606947.78000000026"/>
    <x v="23"/>
  </r>
  <r>
    <m/>
    <x v="99"/>
    <s v="Invoice"/>
    <s v="90499"/>
    <s v="BUILDERS WAREHOUSE:EDENVALE"/>
    <s v="PLANT TO PLATE 17CM"/>
    <n v="40"/>
    <n v="35.700000000000003"/>
    <n v="1428"/>
    <n v="608375.78000000026"/>
    <x v="23"/>
  </r>
  <r>
    <m/>
    <x v="99"/>
    <s v="Invoice"/>
    <s v="90510"/>
    <s v="THYME SQUARE"/>
    <s v="PLANT TO PLATE 17CM"/>
    <n v="20"/>
    <n v="29.3"/>
    <n v="586"/>
    <n v="608961.78000000026"/>
    <x v="23"/>
  </r>
  <r>
    <m/>
    <x v="99"/>
    <s v="Invoice"/>
    <s v="90526"/>
    <s v="BUILDERS WAREHOUSE:THOHOYANDOU"/>
    <s v="PLANT TO PLATE 17CM"/>
    <n v="15"/>
    <n v="33.5"/>
    <n v="502.5"/>
    <n v="609464.28000000026"/>
    <x v="23"/>
  </r>
  <r>
    <m/>
    <x v="12"/>
    <s v="Invoice"/>
    <s v="90519"/>
    <s v="BUILDERS WAREHOUSE:RUSTENBURG"/>
    <s v="PLANT TO PLATE 17CM"/>
    <n v="20"/>
    <n v="35.700000000000003"/>
    <n v="714"/>
    <n v="610178.28000000026"/>
    <x v="23"/>
  </r>
  <r>
    <m/>
    <x v="100"/>
    <s v="Invoice"/>
    <s v="90530"/>
    <s v="BUILDERS WAREHOUSE:NORTHRIDING"/>
    <s v="PLANT TO PLATE 17CM"/>
    <n v="5"/>
    <n v="35.700000000000003"/>
    <n v="178.5"/>
    <n v="610356.78000000026"/>
    <x v="23"/>
  </r>
  <r>
    <m/>
    <x v="100"/>
    <s v="Invoice"/>
    <s v="90532"/>
    <s v="BUILDERS WAREHOUSE:ERASMUS PARK"/>
    <s v="PLANT TO PLATE 17CM"/>
    <n v="40"/>
    <n v="35.700000000000003"/>
    <n v="1428"/>
    <n v="611784.78000000026"/>
    <x v="23"/>
  </r>
  <r>
    <m/>
    <x v="74"/>
    <s v="Invoice"/>
    <s v="90558"/>
    <s v="BUILDERS WAREHOUSE:BEDFORDVIEW"/>
    <s v="PLANT TO PLATE 17CM"/>
    <n v="30"/>
    <n v="35.700000000000003"/>
    <n v="1071"/>
    <n v="612855.78000000026"/>
    <x v="23"/>
  </r>
  <r>
    <m/>
    <x v="102"/>
    <s v="Invoice"/>
    <s v="90570"/>
    <s v="BUILDERS WAREHOUSE:SUNWARD PARK"/>
    <s v="PLANT TO PLATE 17CM"/>
    <n v="40"/>
    <n v="35.700000000000003"/>
    <n v="1428"/>
    <n v="614283.78000000026"/>
    <x v="23"/>
  </r>
  <r>
    <m/>
    <x v="102"/>
    <s v="Invoice"/>
    <s v="90571"/>
    <s v="BUILDERS WAREHOUSE:RIVONIA"/>
    <s v="PLANT TO PLATE 17CM"/>
    <n v="10"/>
    <n v="35.700000000000003"/>
    <n v="357"/>
    <n v="614640.78000000026"/>
    <x v="23"/>
  </r>
  <r>
    <m/>
    <x v="102"/>
    <s v="Invoice"/>
    <s v="90573"/>
    <s v="BUILDERS WAREHOUSE:GLEN EAGLES"/>
    <s v="PLANT TO PLATE 17CM"/>
    <n v="10"/>
    <n v="35.700000000000003"/>
    <n v="357"/>
    <n v="614997.78000000026"/>
    <x v="23"/>
  </r>
  <r>
    <m/>
    <x v="102"/>
    <s v="Invoice"/>
    <s v="90577"/>
    <s v="FH CHAMBERLAIN TRADING (PTY) LTD:RIVIERA"/>
    <s v="PLANT TO PLATE 17CM"/>
    <n v="20"/>
    <n v="35.75"/>
    <n v="715"/>
    <n v="615712.78000000026"/>
    <x v="23"/>
  </r>
  <r>
    <m/>
    <x v="102"/>
    <s v="Invoice"/>
    <s v="90579"/>
    <s v="LIFESTYLE HOME GARDEN"/>
    <s v="PLANT TO PLATE 17CM"/>
    <n v="40"/>
    <n v="30.5"/>
    <n v="1220"/>
    <n v="616932.78000000026"/>
    <x v="23"/>
  </r>
  <r>
    <m/>
    <x v="102"/>
    <s v="Invoice"/>
    <s v="27566"/>
    <s v="LIFESTYLE HOME GARDEN"/>
    <s v="PLANT TO PLATE 17CM"/>
    <n v="15"/>
    <n v="20.5"/>
    <n v="307.5"/>
    <n v="617240.28000000026"/>
    <x v="23"/>
  </r>
  <r>
    <m/>
    <x v="103"/>
    <s v="Invoice"/>
    <s v="90593"/>
    <s v="AGRI 2 MARKET"/>
    <s v="PLANT TO PLATE 17CM"/>
    <n v="30"/>
    <n v="0"/>
    <n v="0"/>
    <n v="617240.28000000026"/>
    <x v="23"/>
  </r>
  <r>
    <m/>
    <x v="75"/>
    <s v="Invoice"/>
    <s v="90604"/>
    <s v="BUILDERS WAREHOUSE:WOODLANDS"/>
    <s v="PLANT TO PLATE 17CM"/>
    <n v="20"/>
    <n v="35.700000000000003"/>
    <n v="714"/>
    <n v="617954.28000000026"/>
    <x v="23"/>
  </r>
  <r>
    <s v="Total for PLANT TO PLATE 17CM"/>
    <x v="0"/>
    <m/>
    <m/>
    <m/>
    <m/>
    <n v="18150"/>
    <m/>
    <n v="617954.28000000026"/>
    <m/>
    <x v="0"/>
  </r>
  <r>
    <s v="SPINACH SWISS CHARD MIX 17CM"/>
    <x v="0"/>
    <m/>
    <m/>
    <m/>
    <m/>
    <m/>
    <m/>
    <m/>
    <m/>
    <x v="0"/>
  </r>
  <r>
    <m/>
    <x v="197"/>
    <s v="Invoice"/>
    <s v="88911"/>
    <s v="STODELS NURSERIES:BRYANSTON"/>
    <s v="26881287 - ANNUAL SPINACH ASSORTED 17CM"/>
    <n v="10"/>
    <n v="39.72"/>
    <n v="397.2"/>
    <n v="397.2"/>
    <x v="23"/>
  </r>
  <r>
    <s v="Total for SPINACH SWISS CHARD MIX 17CM"/>
    <x v="0"/>
    <m/>
    <m/>
    <m/>
    <m/>
    <n v="10"/>
    <m/>
    <n v="397.2"/>
    <m/>
    <x v="0"/>
  </r>
  <r>
    <s v="LAVENDER 17CM"/>
    <x v="0"/>
    <m/>
    <m/>
    <m/>
    <m/>
    <m/>
    <m/>
    <m/>
    <m/>
    <x v="0"/>
  </r>
  <r>
    <m/>
    <x v="111"/>
    <s v="Invoice"/>
    <s v="86826"/>
    <s v="MONTROSE NURSERY"/>
    <s v="LAVENDER 17CM"/>
    <n v="5"/>
    <n v="47.99"/>
    <n v="239.95"/>
    <n v="239.95"/>
    <x v="13"/>
  </r>
  <r>
    <m/>
    <x v="205"/>
    <s v="Invoice"/>
    <s v="89187"/>
    <s v="GREEN PALM MINI GARDENS"/>
    <s v="LAVENDER 17CM"/>
    <n v="6"/>
    <n v="47.99"/>
    <n v="287.94"/>
    <n v="527.89"/>
    <x v="13"/>
  </r>
  <r>
    <s v="Total for LAVENDER 17CM"/>
    <x v="0"/>
    <m/>
    <m/>
    <m/>
    <m/>
    <n v="11"/>
    <m/>
    <n v="527.89"/>
    <m/>
    <x v="0"/>
  </r>
  <r>
    <s v="LAVENDER ALLARDII MEERLO VARIEGATED 17CM"/>
    <x v="0"/>
    <m/>
    <m/>
    <m/>
    <m/>
    <m/>
    <m/>
    <m/>
    <m/>
    <x v="0"/>
  </r>
  <r>
    <m/>
    <x v="61"/>
    <s v="Invoice"/>
    <s v="90207"/>
    <s v="STODELS NURSERIES:BRYANSTON"/>
    <s v="26378084 - HERB LAVANDULLA ALLARDII 17CM"/>
    <n v="20"/>
    <n v="33.950000000000003"/>
    <n v="679"/>
    <n v="679"/>
    <x v="23"/>
  </r>
  <r>
    <s v="Total for LAVENDER ALLARDII MEERLO VARIEGATED 17CM"/>
    <x v="0"/>
    <m/>
    <m/>
    <m/>
    <m/>
    <n v="20"/>
    <m/>
    <n v="679"/>
    <m/>
    <x v="0"/>
  </r>
  <r>
    <s v="STRAWBERRY 17CM"/>
    <x v="0"/>
    <m/>
    <m/>
    <m/>
    <m/>
    <m/>
    <m/>
    <m/>
    <m/>
    <x v="0"/>
  </r>
  <r>
    <m/>
    <x v="1"/>
    <s v="Invoice"/>
    <s v="86224"/>
    <s v="CRISANRA KWEKERY"/>
    <s v="STRAWBERRY 17CM"/>
    <n v="10"/>
    <n v="32.200000000000003"/>
    <n v="322"/>
    <n v="322"/>
    <x v="23"/>
  </r>
  <r>
    <m/>
    <x v="14"/>
    <s v="Invoice"/>
    <s v="86228"/>
    <s v="ROSES FOR U t/a URTH"/>
    <s v="STRAWBERRY 17CM"/>
    <n v="10"/>
    <n v="32.200000000000003"/>
    <n v="322"/>
    <n v="644"/>
    <x v="23"/>
  </r>
  <r>
    <m/>
    <x v="3"/>
    <s v="Invoice"/>
    <s v="86329"/>
    <s v="CENTRAL NURSERY DEPOT"/>
    <s v="STRAWBERRY 17CM"/>
    <n v="10"/>
    <n v="32.200000000000003"/>
    <n v="322"/>
    <n v="966"/>
    <x v="23"/>
  </r>
  <r>
    <m/>
    <x v="220"/>
    <s v="Invoice"/>
    <s v="88961"/>
    <s v="CASH SALE"/>
    <s v="STRAWBERRY 17CM"/>
    <n v="3"/>
    <n v="33.950000000000003"/>
    <n v="101.85"/>
    <n v="1067.8499999999999"/>
    <x v="23"/>
  </r>
  <r>
    <m/>
    <x v="221"/>
    <s v="Invoice"/>
    <s v="89062"/>
    <s v="IRON POINT SUPPLIERS PTY LTD T/A CONCRETE GALLERIA"/>
    <s v="STRAWBERRY 17CM"/>
    <n v="8"/>
    <n v="25"/>
    <n v="200"/>
    <n v="1267.8499999999999"/>
    <x v="23"/>
  </r>
  <r>
    <s v="Total for STRAWBERRY 17CM"/>
    <x v="0"/>
    <m/>
    <m/>
    <m/>
    <m/>
    <n v="41"/>
    <m/>
    <n v="1267.8499999999999"/>
    <m/>
    <x v="0"/>
  </r>
  <r>
    <s v="CAPSICUM CHILLI CAROLINA REAPER RED 19CM"/>
    <x v="0"/>
    <m/>
    <m/>
    <m/>
    <m/>
    <m/>
    <m/>
    <m/>
    <m/>
    <x v="0"/>
  </r>
  <r>
    <m/>
    <x v="279"/>
    <s v="Invoice"/>
    <s v="86057"/>
    <s v="MONTROSE NURSERY"/>
    <s v="26899664 - ANNUAL CAPSICUM CHILLI CAROLINA REAPER RED 19CM"/>
    <n v="3"/>
    <n v="53.95"/>
    <n v="161.85"/>
    <n v="161.85"/>
    <x v="24"/>
  </r>
  <r>
    <m/>
    <x v="224"/>
    <s v="Invoice"/>
    <s v="86069"/>
    <s v="CRISANRA KWEKERY"/>
    <s v="26899664 - ANNUAL CAPSICUM CHILLI CAROLINA REAPER RED 19CM"/>
    <n v="6"/>
    <n v="53.95"/>
    <n v="323.7"/>
    <n v="485.54999999999995"/>
    <x v="24"/>
  </r>
  <r>
    <m/>
    <x v="45"/>
    <s v="Invoice"/>
    <s v="86132"/>
    <s v="LITTLE AUSTRIA"/>
    <s v="26899664 - ANNUAL CAPSICUM CHILLI CAROLINA REAPER RED 19CM"/>
    <n v="2"/>
    <n v="19.989999999999998"/>
    <n v="39.979999999999997"/>
    <n v="525.53"/>
    <x v="24"/>
  </r>
  <r>
    <m/>
    <x v="45"/>
    <s v="Invoice"/>
    <s v="86133"/>
    <s v="RIVERSIDE MICA"/>
    <s v="26899664 - ANNUAL CAPSICUM CHILLI CAROLINA REAPER RED 19CM"/>
    <n v="6"/>
    <n v="19.989999999999998"/>
    <n v="119.94"/>
    <n v="645.47"/>
    <x v="24"/>
  </r>
  <r>
    <m/>
    <x v="45"/>
    <s v="Invoice"/>
    <s v="86133"/>
    <s v="RIVERSIDE MICA"/>
    <s v="26899664 - ANNUAL CAPSICUM CHILLI  19CM"/>
    <n v="9"/>
    <n v="19.989999999999998"/>
    <n v="179.91"/>
    <n v="825.38"/>
    <x v="24"/>
  </r>
  <r>
    <m/>
    <x v="297"/>
    <s v="Invoice"/>
    <s v="86197"/>
    <s v="STODELS NURSERIES:BRYANSTON"/>
    <s v="26899664 - ANNUAL CAPSICUM CHILLI CAROLINA REAPER RED 19CM"/>
    <n v="4"/>
    <n v="19.989999999999998"/>
    <n v="79.959999999999994"/>
    <n v="905.34"/>
    <x v="24"/>
  </r>
  <r>
    <m/>
    <x v="19"/>
    <s v="Invoice"/>
    <s v="86500"/>
    <s v="GARDENSHOP PARKTOWN"/>
    <s v="26899664 -  CHILLI SPECIAL 19CM"/>
    <n v="10"/>
    <n v="19.989999999999998"/>
    <n v="199.9"/>
    <n v="1105.24"/>
    <x v="24"/>
  </r>
  <r>
    <m/>
    <x v="108"/>
    <s v="Invoice"/>
    <s v="86705"/>
    <s v="GARDENSHOP PARKTOWN"/>
    <s v="CHILL 19CM"/>
    <n v="10"/>
    <n v="19.989999999999998"/>
    <n v="199.9"/>
    <n v="1305.1400000000001"/>
    <x v="24"/>
  </r>
  <r>
    <m/>
    <x v="111"/>
    <s v="Invoice"/>
    <s v="86826"/>
    <s v="MONTROSE NURSERY"/>
    <s v="CHILLI 19CM"/>
    <n v="2"/>
    <n v="19.989999999999998"/>
    <n v="39.979999999999997"/>
    <n v="1345.1200000000001"/>
    <x v="24"/>
  </r>
  <r>
    <m/>
    <x v="193"/>
    <s v="Invoice"/>
    <s v="88705"/>
    <s v="PRETTY GARDENS"/>
    <s v="26899664 - ANNUAL CAPSICUM CHILLI CAROLINA REAPER RED 19CM"/>
    <n v="5"/>
    <n v="47.99"/>
    <n v="239.95"/>
    <n v="1585.0700000000002"/>
    <x v="24"/>
  </r>
  <r>
    <m/>
    <x v="311"/>
    <s v="Invoice"/>
    <s v="88703"/>
    <s v="TINKY'S GARDENS"/>
    <s v="26899664 - ANNUAL CAPSICUM CHILLI CAROLINA REAPER RED 19CM"/>
    <n v="1"/>
    <n v="47.99"/>
    <n v="47.99"/>
    <n v="1633.0600000000002"/>
    <x v="24"/>
  </r>
  <r>
    <m/>
    <x v="194"/>
    <s v="Invoice"/>
    <s v="88731"/>
    <s v="THYME SQUARE"/>
    <s v="26899664 - ANNUAL CAPSICUM CHILLI CAROLINA REAPER RED 19CM"/>
    <n v="5"/>
    <n v="47.99"/>
    <n v="239.95"/>
    <n v="1873.0100000000002"/>
    <x v="24"/>
  </r>
  <r>
    <m/>
    <x v="289"/>
    <s v="Invoice"/>
    <s v="88800"/>
    <s v="ADV MM MOSTERT"/>
    <s v="26899664 - ANNUAL CAPSICUM CHILLI CAROLINA REAPER RED 19CM"/>
    <n v="1"/>
    <n v="47.99"/>
    <n v="47.99"/>
    <n v="1921.0000000000002"/>
    <x v="24"/>
  </r>
  <r>
    <m/>
    <x v="85"/>
    <s v="Invoice"/>
    <s v="89539"/>
    <s v="THYME SQUARE"/>
    <s v="26899664 - ANNUAL CAPSICUM CHILLI CAROLINA REAPER RED 19CM"/>
    <n v="5"/>
    <n v="47.99"/>
    <n v="239.95"/>
    <n v="2160.9500000000003"/>
    <x v="24"/>
  </r>
  <r>
    <m/>
    <x v="32"/>
    <s v="Invoice"/>
    <s v="89635"/>
    <s v="CASH SALE"/>
    <s v="26899664 - ANNUAL CAPSICUM CHILLI CAROLINA REAPER RED 19CM"/>
    <n v="3"/>
    <n v="47.99"/>
    <n v="143.97"/>
    <n v="2304.92"/>
    <x v="24"/>
  </r>
  <r>
    <m/>
    <x v="208"/>
    <s v="Invoice"/>
    <s v="90169"/>
    <s v="CRISANRA KWEKERY"/>
    <s v="26899664 - ANNUAL CAPSICUM CHILLI CAROLINA REAPER RED 19CM"/>
    <n v="4"/>
    <n v="47.99"/>
    <n v="191.96"/>
    <n v="2496.88"/>
    <x v="24"/>
  </r>
  <r>
    <s v="Total for CAPSICUM CHILLI CAROLINA REAPER RED 19CM"/>
    <x v="0"/>
    <m/>
    <m/>
    <m/>
    <m/>
    <n v="76"/>
    <m/>
    <n v="2496.88"/>
    <m/>
    <x v="0"/>
  </r>
  <r>
    <s v="ALYSSUM GIGA WHITE 20CM"/>
    <x v="0"/>
    <m/>
    <m/>
    <m/>
    <m/>
    <m/>
    <m/>
    <m/>
    <m/>
    <x v="0"/>
  </r>
  <r>
    <m/>
    <x v="253"/>
    <s v="Invoice"/>
    <s v="88573"/>
    <s v="STODELS NURSERIES:FERNDALE"/>
    <s v="26888361 - ANNUAL ALYSSUM 20CM"/>
    <n v="6"/>
    <n v="80.61"/>
    <n v="483.66"/>
    <n v="483.66"/>
    <x v="0"/>
  </r>
  <r>
    <s v="Total for ALYSSUM GIGA WHITE 20CM"/>
    <x v="0"/>
    <m/>
    <m/>
    <m/>
    <m/>
    <n v="6"/>
    <m/>
    <n v="483.66"/>
    <m/>
    <x v="0"/>
  </r>
  <r>
    <s v="BACOPA SCOPIA GULLIVER COMPACT BLUSH 20CM"/>
    <x v="0"/>
    <m/>
    <m/>
    <m/>
    <m/>
    <m/>
    <m/>
    <m/>
    <m/>
    <x v="0"/>
  </r>
  <r>
    <m/>
    <x v="297"/>
    <s v="Invoice"/>
    <s v="86195"/>
    <s v="STODELS NURSERIES:MENLOPARK"/>
    <s v="26907741 - PERENNIAL BACOPA SCOPIA GULLIVER COMPACT BLUSH 20CM"/>
    <n v="5"/>
    <n v="64.989999999999995"/>
    <n v="324.95"/>
    <n v="324.95"/>
    <x v="28"/>
  </r>
  <r>
    <m/>
    <x v="48"/>
    <s v="Invoice"/>
    <s v="87854"/>
    <s v="STODELS NURSERIES:MENLOPARK"/>
    <s v="26907741 - PERENNIAL BACOPA SCOPIA GULLIVER COMPACT BLUSH 20CM"/>
    <n v="5"/>
    <n v="64.989999999999995"/>
    <n v="324.95"/>
    <n v="649.9"/>
    <x v="28"/>
  </r>
  <r>
    <s v="Total for BACOPA SCOPIA GULLIVER COMPACT BLUSH 20CM"/>
    <x v="0"/>
    <m/>
    <m/>
    <m/>
    <m/>
    <n v="10"/>
    <m/>
    <n v="649.9"/>
    <m/>
    <x v="0"/>
  </r>
  <r>
    <s v="BACOPA SCOPIA GULLIVER COMPACT PURPLE 20CM"/>
    <x v="0"/>
    <m/>
    <m/>
    <m/>
    <m/>
    <m/>
    <m/>
    <m/>
    <m/>
    <x v="0"/>
  </r>
  <r>
    <m/>
    <x v="224"/>
    <s v="Invoice"/>
    <s v="86058"/>
    <s v="STODELS NURSERIES:FERNDALE"/>
    <s v="26907741 - PERENNIAL BACOPA SCOPIA GULLIVER COMPACT PURPLE 20CM"/>
    <n v="4"/>
    <n v="64.989999999999995"/>
    <n v="259.95999999999998"/>
    <n v="259.95999999999998"/>
    <x v="28"/>
  </r>
  <r>
    <m/>
    <x v="297"/>
    <s v="Invoice"/>
    <s v="86195"/>
    <s v="STODELS NURSERIES:MENLOPARK"/>
    <s v="26907741 - PERENNIAL BACOPA SCOPIA GULLIVER COMPACT PURPLE 20CM"/>
    <n v="5"/>
    <n v="64.989999999999995"/>
    <n v="324.95"/>
    <n v="584.91"/>
    <x v="28"/>
  </r>
  <r>
    <s v="Total for BACOPA SCOPIA GULLIVER COMPACT PURPLE 20CM"/>
    <x v="0"/>
    <m/>
    <m/>
    <m/>
    <m/>
    <n v="9"/>
    <m/>
    <n v="584.91"/>
    <m/>
    <x v="0"/>
  </r>
  <r>
    <s v="BACOPA SCOPIA GULLIVER COMPACT WHITE 20CM"/>
    <x v="0"/>
    <m/>
    <m/>
    <m/>
    <m/>
    <m/>
    <m/>
    <m/>
    <m/>
    <x v="0"/>
  </r>
  <r>
    <m/>
    <x v="224"/>
    <s v="Invoice"/>
    <s v="86058"/>
    <s v="STODELS NURSERIES:FERNDALE"/>
    <s v="26907741 - PERENNIAL BACOPA SCOPIA GULLIVER COMPACT WHITE 20CM"/>
    <n v="4"/>
    <n v="64.989999999999995"/>
    <n v="259.95999999999998"/>
    <n v="259.95999999999998"/>
    <x v="28"/>
  </r>
  <r>
    <m/>
    <x v="297"/>
    <s v="Invoice"/>
    <s v="86195"/>
    <s v="STODELS NURSERIES:MENLOPARK"/>
    <s v="26907741 - PERENNIAL BACOPA SCOPIA GULLIVER COMPACT WHITE 20CM"/>
    <n v="5"/>
    <n v="64.989999999999995"/>
    <n v="324.95"/>
    <n v="584.91"/>
    <x v="28"/>
  </r>
  <r>
    <m/>
    <x v="48"/>
    <s v="Invoice"/>
    <s v="87854"/>
    <s v="STODELS NURSERIES:MENLOPARK"/>
    <s v="26907741 - PERENNIAL BACOPA SCOPIA GULLIVER COMPACT WHITE 20CM"/>
    <n v="5"/>
    <n v="64.989999999999995"/>
    <n v="324.95"/>
    <n v="909.8599999999999"/>
    <x v="28"/>
  </r>
  <r>
    <s v="Total for BACOPA SCOPIA GULLIVER COMPACT WHITE 20CM"/>
    <x v="0"/>
    <m/>
    <m/>
    <m/>
    <m/>
    <n v="14"/>
    <m/>
    <n v="909.8599999999999"/>
    <m/>
    <x v="0"/>
  </r>
  <r>
    <s v="BEGONIA ERIS BRONZE LEAF MIX 20CM"/>
    <x v="0"/>
    <m/>
    <m/>
    <m/>
    <m/>
    <m/>
    <m/>
    <m/>
    <m/>
    <x v="0"/>
  </r>
  <r>
    <m/>
    <x v="297"/>
    <s v="Invoice"/>
    <s v="86197"/>
    <s v="STODELS NURSERIES:BRYANSTON"/>
    <s v="26881331 - PERENNIAL BEGONIA ERIS BRONZE LEAF MIX 20CM"/>
    <n v="2"/>
    <n v="64.989999999999995"/>
    <n v="129.97999999999999"/>
    <n v="129.97999999999999"/>
    <x v="29"/>
  </r>
  <r>
    <s v="Total for BEGONIA ERIS BRONZE LEAF MIX 20CM"/>
    <x v="0"/>
    <m/>
    <m/>
    <m/>
    <m/>
    <n v="2"/>
    <m/>
    <n v="129.97999999999999"/>
    <m/>
    <x v="0"/>
  </r>
  <r>
    <s v="BEGONIA SPRINT PLUS GREEN LEAF WHITE 20CM"/>
    <x v="0"/>
    <m/>
    <m/>
    <m/>
    <m/>
    <m/>
    <m/>
    <m/>
    <m/>
    <x v="0"/>
  </r>
  <r>
    <m/>
    <x v="297"/>
    <s v="Invoice"/>
    <s v="86197"/>
    <s v="STODELS NURSERIES:BRYANSTON"/>
    <s v="26881331 - PERENNIAL BEGONIA SPRINT PLUS GREEN LEAF WHITE 20CM"/>
    <n v="2"/>
    <n v="64.989999999999995"/>
    <n v="129.97999999999999"/>
    <n v="129.97999999999999"/>
    <x v="29"/>
  </r>
  <r>
    <s v="Total for BEGONIA SPRINT PLUS GREEN LEAF WHITE 20CM"/>
    <x v="0"/>
    <m/>
    <m/>
    <m/>
    <m/>
    <n v="2"/>
    <m/>
    <n v="129.97999999999999"/>
    <m/>
    <x v="0"/>
  </r>
  <r>
    <s v="CALIBRACHOA CHA CHA DIVA HOT ROSE 20CM"/>
    <x v="0"/>
    <m/>
    <m/>
    <m/>
    <m/>
    <m/>
    <m/>
    <m/>
    <m/>
    <x v="0"/>
  </r>
  <r>
    <m/>
    <x v="26"/>
    <s v="Invoice"/>
    <s v="87254"/>
    <s v="STODELS NURSERIES:BRYANSTON"/>
    <s v="26160597 - PERENNIAL CALIBRACHOA CHA CHA DIVA HOT ROSE 20CM"/>
    <n v="5"/>
    <n v="64.989999999999995"/>
    <n v="324.95"/>
    <n v="324.95"/>
    <x v="18"/>
  </r>
  <r>
    <s v="Total for CALIBRACHOA CHA CHA DIVA HOT ROSE 20CM"/>
    <x v="0"/>
    <m/>
    <m/>
    <m/>
    <m/>
    <n v="5"/>
    <m/>
    <n v="324.95"/>
    <m/>
    <x v="0"/>
  </r>
  <r>
    <s v="CALIBRACHOA COLIBRI MALIBU PINK 20CM"/>
    <x v="0"/>
    <m/>
    <m/>
    <m/>
    <m/>
    <m/>
    <m/>
    <m/>
    <m/>
    <x v="0"/>
  </r>
  <r>
    <m/>
    <x v="224"/>
    <s v="Invoice"/>
    <s v="86058"/>
    <s v="STODELS NURSERIES:FERNDALE"/>
    <s v="26160597 - CALIBRACHOA COLIBRI MALIBU PINK 20CM"/>
    <n v="4"/>
    <n v="64.989999999999995"/>
    <n v="259.95999999999998"/>
    <n v="259.95999999999998"/>
    <x v="18"/>
  </r>
  <r>
    <s v="Total for CALIBRACHOA COLIBRI MALIBU PINK 20CM"/>
    <x v="0"/>
    <m/>
    <m/>
    <m/>
    <m/>
    <n v="4"/>
    <m/>
    <n v="259.95999999999998"/>
    <m/>
    <x v="0"/>
  </r>
  <r>
    <s v="CHLOROPHYTUM COMOSUM VARIEGATUM 20CM"/>
    <x v="0"/>
    <m/>
    <m/>
    <m/>
    <m/>
    <m/>
    <m/>
    <m/>
    <m/>
    <x v="0"/>
  </r>
  <r>
    <m/>
    <x v="224"/>
    <s v="Invoice"/>
    <s v="86058"/>
    <s v="STODELS NURSERIES:FERNDALE"/>
    <s v="26926452 - PERENNIAL CHLOROPHYTUM COMOSUM VARIEGATUM 20CM"/>
    <n v="4"/>
    <n v="64.989999999999995"/>
    <n v="259.95999999999998"/>
    <n v="259.95999999999998"/>
    <x v="28"/>
  </r>
  <r>
    <s v="Total for CHLOROPHYTUM COMOSUM VARIEGATUM 20CM"/>
    <x v="0"/>
    <m/>
    <m/>
    <m/>
    <m/>
    <n v="4"/>
    <m/>
    <n v="259.95999999999998"/>
    <m/>
    <x v="0"/>
  </r>
  <r>
    <s v="GYPSOPHILA GYPSY DEEP ROSE 20CM"/>
    <x v="0"/>
    <m/>
    <m/>
    <m/>
    <m/>
    <m/>
    <m/>
    <m/>
    <m/>
    <x v="0"/>
  </r>
  <r>
    <m/>
    <x v="253"/>
    <s v="Invoice"/>
    <s v="88573"/>
    <s v="STODELS NURSERIES:FERNDALE"/>
    <s v="26888378 - ANNUAL GYPSOPHILA GYPSY DEEP ROSE 20CM"/>
    <n v="6"/>
    <n v="80.61"/>
    <n v="483.66"/>
    <n v="483.66"/>
    <x v="28"/>
  </r>
  <r>
    <s v="Total for GYPSOPHILA GYPSY DEEP ROSE 20CM"/>
    <x v="0"/>
    <m/>
    <m/>
    <m/>
    <m/>
    <n v="6"/>
    <m/>
    <n v="483.66"/>
    <m/>
    <x v="0"/>
  </r>
  <r>
    <s v="GYPSOPHILA GYPSY WHITE 20CM"/>
    <x v="0"/>
    <m/>
    <m/>
    <m/>
    <m/>
    <m/>
    <m/>
    <m/>
    <m/>
    <x v="0"/>
  </r>
  <r>
    <m/>
    <x v="158"/>
    <s v="Invoice"/>
    <s v="87737"/>
    <s v="STODELS NURSERIES:FERNDALE"/>
    <s v="26888378 - ANNUAL GYPSOPHILA GYPSY WHITE 20CM"/>
    <n v="5"/>
    <n v="64.989999999999995"/>
    <n v="324.95"/>
    <n v="324.95"/>
    <x v="28"/>
  </r>
  <r>
    <s v="Total for GYPSOPHILA GYPSY WHITE 20CM"/>
    <x v="0"/>
    <m/>
    <m/>
    <m/>
    <m/>
    <n v="5"/>
    <m/>
    <n v="324.95"/>
    <m/>
    <x v="0"/>
  </r>
  <r>
    <s v="LOTUS RED FLASH 20CM"/>
    <x v="0"/>
    <m/>
    <m/>
    <m/>
    <m/>
    <m/>
    <m/>
    <m/>
    <m/>
    <x v="0"/>
  </r>
  <r>
    <m/>
    <x v="297"/>
    <s v="Invoice"/>
    <s v="86195"/>
    <s v="STODELS NURSERIES:MENLOPARK"/>
    <s v="26915821 - PERENNIAL LOTUS RED FLASH 20CM"/>
    <n v="5"/>
    <n v="64.989999999999995"/>
    <n v="324.95"/>
    <n v="324.95"/>
    <x v="28"/>
  </r>
  <r>
    <s v="Total for LOTUS RED FLASH 20CM"/>
    <x v="0"/>
    <m/>
    <m/>
    <m/>
    <m/>
    <n v="5"/>
    <m/>
    <n v="324.95"/>
    <m/>
    <x v="0"/>
  </r>
  <r>
    <s v="PETUNIA AMORE HEART &amp; SOUL - PURPLE &amp; YELLOW 20CM"/>
    <x v="0"/>
    <m/>
    <m/>
    <m/>
    <m/>
    <m/>
    <m/>
    <m/>
    <m/>
    <x v="0"/>
  </r>
  <r>
    <m/>
    <x v="3"/>
    <s v="Invoice"/>
    <s v="86309"/>
    <s v="STODELS NURSERIES:FERNDALE"/>
    <s v="26884653 - PERENNIAL PETUNIA AMORE HEART &amp; SOUL - PURPLE &amp; YELLOW 20CM"/>
    <n v="8"/>
    <n v="52.99"/>
    <n v="423.92"/>
    <n v="423.92"/>
    <x v="28"/>
  </r>
  <r>
    <s v="Total for PETUNIA AMORE HEART &amp; SOUL - PURPLE &amp; YELLOW 20CM"/>
    <x v="0"/>
    <m/>
    <m/>
    <m/>
    <m/>
    <n v="8"/>
    <m/>
    <n v="423.92"/>
    <m/>
    <x v="0"/>
  </r>
  <r>
    <s v="PETUNIA AMORE QUEEN OF HEARTS 20CM"/>
    <x v="0"/>
    <m/>
    <m/>
    <m/>
    <m/>
    <m/>
    <m/>
    <m/>
    <m/>
    <x v="0"/>
  </r>
  <r>
    <m/>
    <x v="297"/>
    <s v="Invoice"/>
    <s v="86195"/>
    <s v="STODELS NURSERIES:MENLOPARK"/>
    <s v="26884653 - PERENNIAL PETUNIA AMORE QUEEN OF HEARTS 20CMHB"/>
    <n v="2"/>
    <n v="64.989999999999995"/>
    <n v="129.97999999999999"/>
    <n v="129.97999999999999"/>
    <x v="28"/>
  </r>
  <r>
    <s v="Total for PETUNIA AMORE QUEEN OF HEARTS 20CM"/>
    <x v="0"/>
    <m/>
    <m/>
    <m/>
    <m/>
    <n v="2"/>
    <m/>
    <n v="129.97999999999999"/>
    <m/>
    <x v="0"/>
  </r>
  <r>
    <s v="PETUNIA BABY DOLL PINK &amp; WHITE 20CM"/>
    <x v="0"/>
    <m/>
    <m/>
    <m/>
    <m/>
    <m/>
    <m/>
    <m/>
    <m/>
    <x v="0"/>
  </r>
  <r>
    <m/>
    <x v="297"/>
    <s v="Invoice"/>
    <s v="86195"/>
    <s v="STODELS NURSERIES:MENLOPARK"/>
    <s v="26884653 - PERENNIAL PETUNIA BABY DOLL PINK &amp; WHITE 20CM"/>
    <n v="5"/>
    <n v="64.989999999999995"/>
    <n v="324.95"/>
    <n v="324.95"/>
    <x v="28"/>
  </r>
  <r>
    <m/>
    <x v="3"/>
    <s v="Invoice"/>
    <s v="86309"/>
    <s v="STODELS NURSERIES:FERNDALE"/>
    <s v="26884653 - PERENNIAL PETUNIA BABY DOLL PINK &amp; WHITE 20CM"/>
    <n v="12"/>
    <n v="52.99"/>
    <n v="635.88"/>
    <n v="960.82999999999993"/>
    <x v="28"/>
  </r>
  <r>
    <s v="Total for PETUNIA BABY DOLL PINK &amp; WHITE 20CM"/>
    <x v="0"/>
    <m/>
    <m/>
    <m/>
    <m/>
    <n v="17"/>
    <m/>
    <n v="960.82999999999993"/>
    <m/>
    <x v="0"/>
  </r>
  <r>
    <s v="PETUNIA CAPELLA MAGENTA DIAMOND 20CM"/>
    <x v="0"/>
    <m/>
    <m/>
    <m/>
    <m/>
    <m/>
    <m/>
    <m/>
    <m/>
    <x v="0"/>
  </r>
  <r>
    <m/>
    <x v="224"/>
    <s v="Invoice"/>
    <s v="86058"/>
    <s v="STODELS NURSERIES:FERNDALE"/>
    <s v="26884653 - PERENNIAL PETUNIA CAPELLA MAGENTA DIAMOND 20CM"/>
    <n v="4"/>
    <n v="64.989999999999995"/>
    <n v="259.95999999999998"/>
    <n v="259.95999999999998"/>
    <x v="28"/>
  </r>
  <r>
    <s v="Total for PETUNIA CAPELLA MAGENTA DIAMOND 20CM"/>
    <x v="0"/>
    <m/>
    <m/>
    <m/>
    <m/>
    <n v="4"/>
    <m/>
    <n v="259.95999999999998"/>
    <m/>
    <x v="0"/>
  </r>
  <r>
    <s v="PETUNIA CASCADIA ARIZONA SKY 20CM"/>
    <x v="0"/>
    <m/>
    <m/>
    <m/>
    <m/>
    <m/>
    <m/>
    <m/>
    <m/>
    <x v="0"/>
  </r>
  <r>
    <m/>
    <x v="297"/>
    <s v="Invoice"/>
    <s v="86195"/>
    <s v="STODELS NURSERIES:MENLOPARK"/>
    <s v="26884653 - PERENNIAL PETUNIA CASCADIA ARIZONA SKY 20CM"/>
    <n v="3"/>
    <n v="64.989999999999995"/>
    <n v="194.97"/>
    <n v="194.97"/>
    <x v="28"/>
  </r>
  <r>
    <m/>
    <x v="197"/>
    <s v="Invoice"/>
    <s v="88911"/>
    <s v="STODELS NURSERIES:BRYANSTON"/>
    <s v="26884653 - H BASKET PETUNIA ASSORTED 20CM"/>
    <n v="3"/>
    <n v="80.61"/>
    <n v="241.83"/>
    <n v="436.8"/>
    <x v="28"/>
  </r>
  <r>
    <s v="Total for PETUNIA CASCADIA ARIZONA SKY 20CM"/>
    <x v="0"/>
    <m/>
    <m/>
    <m/>
    <m/>
    <n v="6"/>
    <m/>
    <n v="436.8"/>
    <m/>
    <x v="0"/>
  </r>
  <r>
    <s v="PETUNIA CIRCUS SKY MAGENTA &amp; WHITE 20CM"/>
    <x v="0"/>
    <m/>
    <m/>
    <m/>
    <m/>
    <m/>
    <m/>
    <m/>
    <m/>
    <x v="0"/>
  </r>
  <r>
    <m/>
    <x v="224"/>
    <s v="Invoice"/>
    <s v="86058"/>
    <s v="STODELS NURSERIES:FERNDALE"/>
    <s v="26884653 - PERENNIAL PETUNIA CIRCUS SKY MAGENTA &amp; WHITE 20CM"/>
    <n v="4"/>
    <n v="64.989999999999995"/>
    <n v="259.95999999999998"/>
    <n v="259.95999999999998"/>
    <x v="28"/>
  </r>
  <r>
    <m/>
    <x v="48"/>
    <s v="Invoice"/>
    <s v="87854"/>
    <s v="STODELS NURSERIES:MENLOPARK"/>
    <s v="26884653 - PERENNIAL PETUNIA CIRCUS SKY MAGENTA &amp; WHITE 20CM"/>
    <n v="5"/>
    <n v="64.989999999999995"/>
    <n v="324.95"/>
    <n v="584.91"/>
    <x v="28"/>
  </r>
  <r>
    <s v="Total for PETUNIA CIRCUS SKY MAGENTA &amp; WHITE 20CM"/>
    <x v="0"/>
    <m/>
    <m/>
    <m/>
    <m/>
    <n v="9"/>
    <m/>
    <n v="584.91"/>
    <m/>
    <x v="0"/>
  </r>
  <r>
    <s v="PETUNIA FALCON RED AND WHITE 20CM"/>
    <x v="0"/>
    <m/>
    <m/>
    <m/>
    <m/>
    <m/>
    <m/>
    <m/>
    <m/>
    <x v="0"/>
  </r>
  <r>
    <m/>
    <x v="297"/>
    <s v="Invoice"/>
    <s v="86195"/>
    <s v="STODELS NURSERIES:MENLOPARK"/>
    <s v="26884653 - PERENNIAL PETUNIA FALCON RED AND WHITE 20CM"/>
    <n v="5"/>
    <n v="64.989999999999995"/>
    <n v="324.95"/>
    <n v="324.95"/>
    <x v="28"/>
  </r>
  <r>
    <m/>
    <x v="297"/>
    <s v="Invoice"/>
    <s v="86197"/>
    <s v="STODELS NURSERIES:BRYANSTON"/>
    <s v="26884653 - PERENNIAL PETUNIA FALCON RED AND WHITE 20CM"/>
    <n v="2"/>
    <n v="64.989999999999995"/>
    <n v="129.97999999999999"/>
    <n v="454.92999999999995"/>
    <x v="28"/>
  </r>
  <r>
    <s v="Total for PETUNIA FALCON RED AND WHITE 20CM"/>
    <x v="0"/>
    <m/>
    <m/>
    <m/>
    <m/>
    <n v="7"/>
    <m/>
    <n v="454.92999999999995"/>
    <m/>
    <x v="0"/>
  </r>
  <r>
    <s v="PETUNIA NIGHT SKY PURPLE &amp; WHITE 20CM"/>
    <x v="0"/>
    <m/>
    <m/>
    <m/>
    <m/>
    <m/>
    <m/>
    <m/>
    <m/>
    <x v="0"/>
  </r>
  <r>
    <m/>
    <x v="224"/>
    <s v="Invoice"/>
    <s v="86058"/>
    <s v="STODELS NURSERIES:FERNDALE"/>
    <s v="26884653 - PERENNIAL PETUNIA NIGHT SKY PURPLE &amp; WHITE 20CMHB"/>
    <n v="4"/>
    <n v="64.989999999999995"/>
    <n v="259.95999999999998"/>
    <n v="259.95999999999998"/>
    <x v="28"/>
  </r>
  <r>
    <m/>
    <x v="3"/>
    <s v="Invoice"/>
    <s v="86309"/>
    <s v="STODELS NURSERIES:FERNDALE"/>
    <s v="26884653 - PERENNIAL PETUNIA NIGHT SKY PURPLE &amp; WHITE 20CMHB"/>
    <n v="17"/>
    <n v="52.99"/>
    <n v="900.83"/>
    <n v="1160.79"/>
    <x v="28"/>
  </r>
  <r>
    <s v="Total for PETUNIA NIGHT SKY PURPLE &amp; WHITE 20CM"/>
    <x v="0"/>
    <m/>
    <m/>
    <m/>
    <m/>
    <n v="21"/>
    <m/>
    <n v="1160.79"/>
    <m/>
    <x v="0"/>
  </r>
  <r>
    <s v="PETUNIA SPLASH DANCE MAGENTA MAMBO 20CM"/>
    <x v="0"/>
    <m/>
    <m/>
    <m/>
    <m/>
    <m/>
    <m/>
    <m/>
    <m/>
    <x v="0"/>
  </r>
  <r>
    <m/>
    <x v="3"/>
    <s v="Invoice"/>
    <s v="86309"/>
    <s v="STODELS NURSERIES:FERNDALE"/>
    <s v="26884653 - PERENNIAL PETUNIA SPLASH DANCE MAGENTA MAMBO 20CM"/>
    <n v="3"/>
    <n v="52.99"/>
    <n v="158.97"/>
    <n v="158.97"/>
    <x v="28"/>
  </r>
  <r>
    <s v="Total for PETUNIA SPLASH DANCE MAGENTA MAMBO 20CM"/>
    <x v="0"/>
    <m/>
    <m/>
    <m/>
    <m/>
    <n v="3"/>
    <m/>
    <n v="158.97"/>
    <m/>
    <x v="0"/>
  </r>
  <r>
    <s v="PLANTED AERO BOWL 20CM"/>
    <x v="0"/>
    <m/>
    <m/>
    <m/>
    <m/>
    <m/>
    <m/>
    <m/>
    <m/>
    <x v="0"/>
  </r>
  <r>
    <m/>
    <x v="279"/>
    <s v="Invoice"/>
    <s v="86029"/>
    <s v="BUILDERS WAREHOUSE:GEZINA NEW"/>
    <s v="PLANTED AERO BOWL 20CM"/>
    <n v="10"/>
    <n v="68.989999999999995"/>
    <n v="689.9"/>
    <n v="689.9"/>
    <x v="28"/>
  </r>
  <r>
    <m/>
    <x v="279"/>
    <s v="Invoice"/>
    <s v="86051"/>
    <s v="GARDENSHOP PARKTOWN"/>
    <s v="PLANTED AERO BOWL 20CM"/>
    <n v="15"/>
    <n v="64.989999999999995"/>
    <n v="974.85"/>
    <n v="1664.75"/>
    <x v="28"/>
  </r>
  <r>
    <m/>
    <x v="279"/>
    <s v="Invoice"/>
    <s v="86053"/>
    <s v="BUILDERS WAREHOUSE:CRESTA"/>
    <s v="PLANTED AERO BOWL 20CM"/>
    <n v="6"/>
    <n v="68.989999999999995"/>
    <n v="413.94"/>
    <n v="2078.69"/>
    <x v="28"/>
  </r>
  <r>
    <m/>
    <x v="279"/>
    <s v="Invoice"/>
    <s v="86054"/>
    <s v="FH CHAMBERLAIN TRADING (PTY) LTD:CENTURION"/>
    <s v="PLANTED AERO BOWL 20CM"/>
    <n v="26"/>
    <n v="63.99"/>
    <n v="1663.74"/>
    <n v="3742.4300000000003"/>
    <x v="28"/>
  </r>
  <r>
    <m/>
    <x v="279"/>
    <s v="Invoice"/>
    <s v="86055"/>
    <s v="BUILDERS WAREHOUSE:KLERKSDORP"/>
    <s v="PLANTED AERO BOWL 20CM"/>
    <n v="10"/>
    <n v="68.989999999999995"/>
    <n v="689.9"/>
    <n v="4432.33"/>
    <x v="28"/>
  </r>
  <r>
    <m/>
    <x v="279"/>
    <s v="Invoice"/>
    <s v="86056"/>
    <s v="FH CHAMBERLAIN TRADING (PTY) LTD:WATERKLOOF GLEN"/>
    <s v="PLANTED AERO BOWL 20CM"/>
    <n v="14"/>
    <n v="63.99"/>
    <n v="895.86"/>
    <n v="5328.19"/>
    <x v="28"/>
  </r>
  <r>
    <m/>
    <x v="279"/>
    <s v="Invoice"/>
    <s v="86057"/>
    <s v="MONTROSE NURSERY"/>
    <s v="PLANTED AERO BOWL 20CM"/>
    <n v="16"/>
    <n v="64.989999999999995"/>
    <n v="1039.8399999999999"/>
    <n v="6368.03"/>
    <x v="28"/>
  </r>
  <r>
    <m/>
    <x v="224"/>
    <s v="Invoice"/>
    <s v="86059"/>
    <s v="BUILDERS WAREHOUSE:SUNWARD PARK"/>
    <s v="PLANTED AERO BOWL 20CM"/>
    <n v="10"/>
    <n v="68.989999999999995"/>
    <n v="689.9"/>
    <n v="7057.9299999999994"/>
    <x v="28"/>
  </r>
  <r>
    <m/>
    <x v="224"/>
    <s v="Invoice"/>
    <s v="86062"/>
    <s v="BUILDERS WAREHOUSE:NOORDHEUWEL"/>
    <s v="PLANTED AERO BOWL 20CM"/>
    <n v="13"/>
    <n v="68.989999999999995"/>
    <n v="896.87"/>
    <n v="7954.7999999999993"/>
    <x v="28"/>
  </r>
  <r>
    <m/>
    <x v="224"/>
    <s v="Invoice"/>
    <s v="86066"/>
    <s v="BUILDERS WAREHOUSE:BOKSBURG (NEW)"/>
    <s v="PLANTED AERO BOWL 20CM"/>
    <n v="5"/>
    <n v="68.989999999999995"/>
    <n v="344.95"/>
    <n v="8299.75"/>
    <x v="28"/>
  </r>
  <r>
    <m/>
    <x v="224"/>
    <s v="Invoice"/>
    <s v="86067"/>
    <s v="BUILDERS WAREHOUSE:FLORIDA GLEN"/>
    <s v="PLANTED AERO BOWL 20CM"/>
    <n v="6"/>
    <n v="68.989999999999995"/>
    <n v="413.94"/>
    <n v="8713.69"/>
    <x v="28"/>
  </r>
  <r>
    <m/>
    <x v="224"/>
    <s v="Invoice"/>
    <s v="86068"/>
    <s v="THYME SQUARE"/>
    <s v="PLANTED AERO BOWL 20CM"/>
    <n v="8"/>
    <n v="64.95"/>
    <n v="519.6"/>
    <n v="9233.2900000000009"/>
    <x v="28"/>
  </r>
  <r>
    <m/>
    <x v="224"/>
    <s v="Invoice"/>
    <s v="86074"/>
    <s v="BUILDERS WAREHOUSE:SECUNDA"/>
    <s v="PLANTED AERO BOWL 20CM"/>
    <n v="15"/>
    <n v="68.989999999999995"/>
    <n v="1034.8499999999999"/>
    <n v="10268.140000000001"/>
    <x v="28"/>
  </r>
  <r>
    <m/>
    <x v="299"/>
    <s v="Invoice"/>
    <s v="86106"/>
    <s v="BUILDERS WAREHOUSE:NOORDHEUWEL"/>
    <s v="PLANTED AERO BOWL 20CM"/>
    <n v="10"/>
    <n v="68.989999999999995"/>
    <n v="689.9"/>
    <n v="10958.04"/>
    <x v="28"/>
  </r>
  <r>
    <m/>
    <x v="299"/>
    <s v="Invoice"/>
    <s v="86108"/>
    <s v="BUILDERS WAREHOUSE:STRUBENS VALLEY"/>
    <s v="PLANTED AERO BOWL 20CM"/>
    <n v="2"/>
    <n v="68.989999999999995"/>
    <n v="137.97999999999999"/>
    <n v="11096.02"/>
    <x v="28"/>
  </r>
  <r>
    <m/>
    <x v="280"/>
    <s v="Invoice"/>
    <s v="86078"/>
    <s v="BUILDERS WAREHOUSE:FOURWAYS"/>
    <s v="PLANTED AERO BOWL 20CM"/>
    <n v="4"/>
    <n v="68.989999999999995"/>
    <n v="275.95999999999998"/>
    <n v="11371.98"/>
    <x v="28"/>
  </r>
  <r>
    <m/>
    <x v="280"/>
    <s v="Invoice"/>
    <s v="86081"/>
    <s v="BUILDERS WAREHOUSE:CEDAR SQUARE"/>
    <s v="PLANTED AERO BOWL 20CM"/>
    <n v="6"/>
    <n v="68.989999999999995"/>
    <n v="413.94"/>
    <n v="11785.92"/>
    <x v="28"/>
  </r>
  <r>
    <m/>
    <x v="280"/>
    <s v="Invoice"/>
    <s v="86088"/>
    <s v="BUILDERS WAREHOUSE:GLEN EAGLES"/>
    <s v="PLANTED AERO BOWL 20CM"/>
    <n v="7"/>
    <n v="68.989999999999995"/>
    <n v="482.93"/>
    <n v="12268.85"/>
    <x v="28"/>
  </r>
  <r>
    <m/>
    <x v="280"/>
    <s v="Invoice"/>
    <s v="86089"/>
    <s v="BUILDERS WAREHOUSE:LYNNWOOD"/>
    <s v="PLANTED AERO BOWL 20CM"/>
    <n v="10"/>
    <n v="68.989999999999995"/>
    <n v="689.9"/>
    <n v="12958.75"/>
    <x v="28"/>
  </r>
  <r>
    <m/>
    <x v="280"/>
    <s v="Invoice"/>
    <s v="86096"/>
    <s v="BUILDERS WAREHOUSE:BRYANSTON"/>
    <s v="PLANTED AERO BOWL 20CM"/>
    <n v="3"/>
    <n v="68.989999999999995"/>
    <n v="206.97"/>
    <n v="13165.72"/>
    <x v="28"/>
  </r>
  <r>
    <m/>
    <x v="280"/>
    <s v="Invoice"/>
    <s v="86122"/>
    <s v="BUILDERS WAREHOUSE:NELSPRUIT"/>
    <s v="PLANTED AERO BOWL 20CM"/>
    <n v="18"/>
    <n v="68.989999999999995"/>
    <n v="1241.82"/>
    <n v="14407.539999999999"/>
    <x v="28"/>
  </r>
  <r>
    <m/>
    <x v="280"/>
    <s v="Invoice"/>
    <s v="86123"/>
    <s v="MONTANA GARDEN PAVILION"/>
    <s v="PLANTED AERO BOWL 20CM"/>
    <n v="3"/>
    <n v="64.989999999999995"/>
    <n v="194.97"/>
    <n v="14602.509999999998"/>
    <x v="28"/>
  </r>
  <r>
    <m/>
    <x v="225"/>
    <s v="Invoice"/>
    <s v="86097"/>
    <s v="FH CHAMBERLAIN TRADING (PTY) LTD:SILVER LAKES"/>
    <s v="PLANTED AERO BOWL 20CM"/>
    <n v="12"/>
    <n v="63.99"/>
    <n v="767.88"/>
    <n v="15370.389999999998"/>
    <x v="28"/>
  </r>
  <r>
    <m/>
    <x v="225"/>
    <s v="Invoice"/>
    <s v="85820"/>
    <s v="BUILDERS WAREHOUSE:LAMBTON"/>
    <s v="PLANTED AERO BOWL 20CM"/>
    <n v="14"/>
    <n v="68.989999999999995"/>
    <n v="965.86"/>
    <n v="16336.249999999998"/>
    <x v="28"/>
  </r>
  <r>
    <m/>
    <x v="225"/>
    <s v="Invoice"/>
    <s v="86110"/>
    <s v="BUILDERS WAREHOUSE:EDENVALE"/>
    <s v="PLANTED AERO BOWL 20CM"/>
    <n v="10"/>
    <n v="68.989999999999995"/>
    <n v="689.9"/>
    <n v="17026.149999999998"/>
    <x v="28"/>
  </r>
  <r>
    <m/>
    <x v="225"/>
    <s v="Invoice"/>
    <s v="86134"/>
    <s v="GREENSIDE KWEKERY"/>
    <s v="PLANTED AERO BOWL 20CM"/>
    <n v="5"/>
    <n v="64.989999999999995"/>
    <n v="324.95"/>
    <n v="17351.099999999999"/>
    <x v="28"/>
  </r>
  <r>
    <m/>
    <x v="225"/>
    <s v="Invoice"/>
    <s v="86136"/>
    <s v="ROSES FOR U t/a URTH"/>
    <s v="PLANTED AERO BOWL 20CM"/>
    <n v="10"/>
    <n v="64.989999999999995"/>
    <n v="649.9"/>
    <n v="18001"/>
    <x v="28"/>
  </r>
  <r>
    <m/>
    <x v="45"/>
    <s v="Invoice"/>
    <s v="86124"/>
    <s v="BUILDERS WAREHOUSE:GREENSTONE"/>
    <s v="PLANTED AERO BOWL 20CM"/>
    <n v="35"/>
    <n v="68.989999999999995"/>
    <n v="2414.65"/>
    <n v="20415.650000000001"/>
    <x v="28"/>
  </r>
  <r>
    <m/>
    <x v="45"/>
    <s v="Invoice"/>
    <s v="86125"/>
    <s v="BUILDERS WAREHOUSE:ROBINDALE"/>
    <s v="PLANTED AERO BOWL 20CM"/>
    <n v="10"/>
    <n v="68.989999999999995"/>
    <n v="689.9"/>
    <n v="21105.550000000003"/>
    <x v="28"/>
  </r>
  <r>
    <m/>
    <x v="45"/>
    <s v="Invoice"/>
    <s v="86127"/>
    <s v="BUILDERS WAREHOUSE:KEMPTON PARK"/>
    <s v="PLANTED AERO BOWL 20CM"/>
    <n v="30"/>
    <n v="68.989999999999995"/>
    <n v="2069.6999999999998"/>
    <n v="23175.250000000004"/>
    <x v="28"/>
  </r>
  <r>
    <m/>
    <x v="45"/>
    <s v="Invoice"/>
    <s v="86128"/>
    <s v="BUILDERS WAREHOUSE:BEDFORDVIEW"/>
    <s v="PLANTED AERO BOWL 20CM"/>
    <n v="10"/>
    <n v="68.989999999999995"/>
    <n v="689.9"/>
    <n v="23865.150000000005"/>
    <x v="28"/>
  </r>
  <r>
    <m/>
    <x v="45"/>
    <s v="Invoice"/>
    <s v="86130"/>
    <s v="FH CHAMBERLAIN TRADING (PTY) LTD:RIVIERA"/>
    <s v="PLANTED AERO BOWL 20CM"/>
    <n v="25"/>
    <n v="63.99"/>
    <n v="1599.75"/>
    <n v="25464.900000000005"/>
    <x v="28"/>
  </r>
  <r>
    <m/>
    <x v="45"/>
    <s v="Invoice"/>
    <s v="86132"/>
    <s v="LITTLE AUSTRIA"/>
    <s v="PLANTED AERO BOWL 20CM"/>
    <n v="5"/>
    <n v="64.989999999999995"/>
    <n v="324.95"/>
    <n v="25789.850000000006"/>
    <x v="28"/>
  </r>
  <r>
    <m/>
    <x v="45"/>
    <s v="Invoice"/>
    <s v="86133"/>
    <s v="RIVERSIDE MICA"/>
    <s v="PLANTED AERO BOWL 20CM"/>
    <n v="3"/>
    <n v="64.25"/>
    <n v="192.75"/>
    <n v="25982.600000000006"/>
    <x v="28"/>
  </r>
  <r>
    <m/>
    <x v="209"/>
    <s v="Invoice"/>
    <s v="86139"/>
    <s v="BUILDERS WAREHOUSE:CARNIVAL MALL"/>
    <s v="PLANTED AERO BOWL 20CM"/>
    <n v="10"/>
    <n v="68.989999999999995"/>
    <n v="689.9"/>
    <n v="26672.500000000007"/>
    <x v="28"/>
  </r>
  <r>
    <m/>
    <x v="209"/>
    <s v="Invoice"/>
    <s v="86141"/>
    <s v="BUILDERS WAREHOUSE:CEDAR SQUARE"/>
    <s v="PLANTED AERO BOWL 20CM"/>
    <n v="4"/>
    <n v="68.989999999999995"/>
    <n v="275.95999999999998"/>
    <n v="26948.460000000006"/>
    <x v="28"/>
  </r>
  <r>
    <m/>
    <x v="209"/>
    <s v="Invoice"/>
    <s v="86143"/>
    <s v="BUILDERS WAREHOUSE:MAFIKENG"/>
    <s v="PLANTED AERO BOWL 20CM"/>
    <n v="10"/>
    <n v="68.989999999999995"/>
    <n v="689.9"/>
    <n v="27638.360000000008"/>
    <x v="28"/>
  </r>
  <r>
    <m/>
    <x v="209"/>
    <s v="Invoice"/>
    <s v="86144"/>
    <s v="BUILDERS WAREHOUSE:NEWMARKET"/>
    <s v="CHILLI CAROLINA REAPER 19CM"/>
    <n v="28"/>
    <n v="68.989999999999995"/>
    <n v="1931.72"/>
    <n v="29570.080000000009"/>
    <x v="24"/>
  </r>
  <r>
    <m/>
    <x v="209"/>
    <s v="Invoice"/>
    <s v="86145"/>
    <s v="BUILDERS WAREHOUSE:RIVONIA"/>
    <s v="PLANTED AERO BOWL 20CM"/>
    <n v="15"/>
    <n v="68.989999999999995"/>
    <n v="1034.8499999999999"/>
    <n v="30604.930000000008"/>
    <x v="28"/>
  </r>
  <r>
    <m/>
    <x v="209"/>
    <s v="Invoice"/>
    <s v="86147"/>
    <s v="BUILDERS WAREHOUSE:GLEN EAGLES"/>
    <s v="PLANTED AERO BOWL 20CM"/>
    <n v="3"/>
    <n v="68.989999999999995"/>
    <n v="206.97"/>
    <n v="30811.900000000009"/>
    <x v="28"/>
  </r>
  <r>
    <m/>
    <x v="209"/>
    <s v="Invoice"/>
    <s v="86149"/>
    <s v="THYME SQUARE"/>
    <s v="PLANTED AERO BOWL 20CM"/>
    <n v="8"/>
    <n v="64.95"/>
    <n v="519.6"/>
    <n v="31331.500000000007"/>
    <x v="28"/>
  </r>
  <r>
    <m/>
    <x v="209"/>
    <s v="Invoice"/>
    <s v="86152"/>
    <s v="AGRI 2 MARKET"/>
    <s v="PLANTED AERO BOWL 20CM"/>
    <n v="45"/>
    <n v="48.6"/>
    <n v="2187"/>
    <n v="33518.500000000007"/>
    <x v="28"/>
  </r>
  <r>
    <m/>
    <x v="209"/>
    <s v="Invoice"/>
    <s v="86153"/>
    <s v="AGRI 2 MARKET"/>
    <s v="PLANTED AERO BOWL 20CM"/>
    <n v="10"/>
    <n v="48.6"/>
    <n v="486"/>
    <n v="34004.500000000007"/>
    <x v="28"/>
  </r>
  <r>
    <m/>
    <x v="209"/>
    <s v="Invoice"/>
    <s v="86155"/>
    <s v="BUILDERS WAREHOUSE:NEWCASTLE"/>
    <s v="PLANTED AERO BOWL 20CM"/>
    <n v="3"/>
    <n v="68.989999999999995"/>
    <n v="206.97"/>
    <n v="34211.470000000008"/>
    <x v="28"/>
  </r>
  <r>
    <m/>
    <x v="1"/>
    <s v="Invoice"/>
    <s v="86156"/>
    <s v="BUILDERS WAREHOUSE:RUSTENBURG"/>
    <s v="PLANTED AERO BOWL 20CM"/>
    <n v="16"/>
    <n v="68.989999999999995"/>
    <n v="1103.8399999999999"/>
    <n v="35315.310000000005"/>
    <x v="28"/>
  </r>
  <r>
    <m/>
    <x v="1"/>
    <s v="Invoice"/>
    <s v="86187"/>
    <s v="BUILDERS WAREHOUSE:NOORDHEUWEL"/>
    <s v="PLANTED AERO BOWL 20CM"/>
    <n v="10"/>
    <n v="68.989999999999995"/>
    <n v="689.9"/>
    <n v="36005.210000000006"/>
    <x v="28"/>
  </r>
  <r>
    <m/>
    <x v="13"/>
    <s v="Invoice"/>
    <s v="86159"/>
    <s v="BUILDERS WAREHOUSE:WONDER PARK"/>
    <s v="PLANTED AERO BOWL 20CM"/>
    <n v="5"/>
    <n v="68.989999999999995"/>
    <n v="344.95"/>
    <n v="36350.160000000003"/>
    <x v="28"/>
  </r>
  <r>
    <m/>
    <x v="13"/>
    <s v="Invoice"/>
    <s v="86160"/>
    <s v="BUILDERS WAREHOUSE:FOURWAYS"/>
    <s v="PLANTED AERO BOWL 20CM"/>
    <n v="5"/>
    <n v="68.989999999999995"/>
    <n v="344.95"/>
    <n v="36695.11"/>
    <x v="28"/>
  </r>
  <r>
    <m/>
    <x v="13"/>
    <s v="Invoice"/>
    <s v="86164"/>
    <s v="BUILDERS WAREHOUSE:ZAMBEZI"/>
    <s v="PLANTED AERO BOWL 20CM"/>
    <n v="10"/>
    <n v="68.989999999999995"/>
    <n v="689.9"/>
    <n v="37385.01"/>
    <x v="28"/>
  </r>
  <r>
    <m/>
    <x v="13"/>
    <s v="Invoice"/>
    <s v="86166"/>
    <s v="FH CHAMBERLAIN TRADING (PTY) LTD:SILVER LAKES"/>
    <s v="PLANTED AERO BOWL 20CM"/>
    <n v="94"/>
    <n v="63.99"/>
    <n v="6015.06"/>
    <n v="43400.07"/>
    <x v="28"/>
  </r>
  <r>
    <m/>
    <x v="13"/>
    <s v="Invoice"/>
    <s v="86167"/>
    <s v="BUILDERS WAREHOUSE:GEZINA NEW"/>
    <s v="PLANTED AERO BOWL 20CM"/>
    <n v="5"/>
    <n v="68.989999999999995"/>
    <n v="344.95"/>
    <n v="43745.02"/>
    <x v="28"/>
  </r>
  <r>
    <m/>
    <x v="13"/>
    <s v="Invoice"/>
    <s v="86171"/>
    <s v="BUILDERS WAREHOUSE:CEDAR SQUARE"/>
    <s v="PLANTED AERO BOWL 20CM"/>
    <n v="8"/>
    <n v="68.989999999999995"/>
    <n v="551.91999999999996"/>
    <n v="44296.939999999995"/>
    <x v="28"/>
  </r>
  <r>
    <m/>
    <x v="13"/>
    <s v="Invoice"/>
    <s v="86175"/>
    <s v="FH CHAMBERLAIN TRADING (PTY) LTD:STRUBENSVALLEY"/>
    <s v="PLANTED AERO BOWL 20CM"/>
    <n v="20"/>
    <n v="63.99"/>
    <n v="1279.8"/>
    <n v="45576.74"/>
    <x v="28"/>
  </r>
  <r>
    <m/>
    <x v="13"/>
    <s v="Invoice"/>
    <s v="86198"/>
    <s v="BUILDERS WAREHOUSE:MIDDELBURG"/>
    <s v="PLANTED AERO BOWL 20CM"/>
    <n v="8"/>
    <n v="68.989999999999995"/>
    <n v="551.91999999999996"/>
    <n v="46128.659999999996"/>
    <x v="28"/>
  </r>
  <r>
    <m/>
    <x v="296"/>
    <s v="Invoice"/>
    <s v="86192"/>
    <s v="FH CHAMBERLAIN TRADING (PTY) LTD:CENTURION"/>
    <s v="PLANTED AERO BOWL 20CM"/>
    <n v="14"/>
    <n v="63.99"/>
    <n v="895.86"/>
    <n v="47024.52"/>
    <x v="28"/>
  </r>
  <r>
    <m/>
    <x v="296"/>
    <s v="Invoice"/>
    <s v="86193"/>
    <s v="BUILDERS WAREHOUSE:HARTEBEESPOORT"/>
    <s v="PLANTED AERO BOWL 20CM"/>
    <n v="14"/>
    <n v="68.989999999999995"/>
    <n v="965.86"/>
    <n v="47990.38"/>
    <x v="28"/>
  </r>
  <r>
    <m/>
    <x v="297"/>
    <s v="Invoice"/>
    <s v="86205"/>
    <s v="BUILDERS WAREHOUSE:FLORIDA GLEN"/>
    <s v="PLANTED AERO BOWL 20CM"/>
    <n v="4"/>
    <n v="68.989999999999995"/>
    <n v="275.95999999999998"/>
    <n v="48266.34"/>
    <x v="28"/>
  </r>
  <r>
    <m/>
    <x v="297"/>
    <s v="Invoice"/>
    <s v="86207"/>
    <s v="FH CHAMBERLAIN TRADING (PTY) LTD:WATERKLOOF GLEN"/>
    <s v="PLANTED AERO BOWL 20CM"/>
    <n v="6"/>
    <n v="63.99"/>
    <n v="383.94"/>
    <n v="48650.28"/>
    <x v="28"/>
  </r>
  <r>
    <m/>
    <x v="14"/>
    <s v="Invoice"/>
    <s v="86212"/>
    <s v="PRETTY GARDENS"/>
    <s v="PLANTED AERO BOWL 20CM"/>
    <n v="8"/>
    <n v="64.989999999999995"/>
    <n v="519.91999999999996"/>
    <n v="49170.2"/>
    <x v="28"/>
  </r>
  <r>
    <m/>
    <x v="14"/>
    <s v="Invoice"/>
    <s v="86213"/>
    <s v="GREENSIDE KWEKERY"/>
    <s v="PLANTED AERO BOWL 20CM"/>
    <n v="20"/>
    <n v="64.989999999999995"/>
    <n v="1299.8"/>
    <n v="50470"/>
    <x v="28"/>
  </r>
  <r>
    <m/>
    <x v="14"/>
    <s v="Invoice"/>
    <s v="86216"/>
    <s v="BUILDERS WAREHOUSE:EDENVALE"/>
    <s v="PLANTED AERO BOWL 20CM"/>
    <n v="5"/>
    <n v="68.989999999999995"/>
    <n v="344.95"/>
    <n v="50814.95"/>
    <x v="28"/>
  </r>
  <r>
    <m/>
    <x v="14"/>
    <s v="Invoice"/>
    <s v="86218"/>
    <s v="BUILDERS WAREHOUSE:SUNWARD PARK"/>
    <s v="PLANTED AERO BOWL 20CM"/>
    <n v="12"/>
    <n v="68.989999999999995"/>
    <n v="827.88"/>
    <n v="51642.829999999994"/>
    <x v="28"/>
  </r>
  <r>
    <m/>
    <x v="14"/>
    <s v="Invoice"/>
    <s v="86221"/>
    <s v="BUILDERS WAREHOUSE:NORTHMEAD"/>
    <s v="PLANTED AERO BOWL 20CM"/>
    <n v="5"/>
    <n v="68.989999999999995"/>
    <n v="344.95"/>
    <n v="51987.779999999992"/>
    <x v="28"/>
  </r>
  <r>
    <m/>
    <x v="14"/>
    <s v="Invoice"/>
    <s v="86228"/>
    <s v="ROSES FOR U t/a URTH"/>
    <s v="PLANTED AERO BOWL PETUNIA 20CM"/>
    <n v="6"/>
    <n v="64.989999999999995"/>
    <n v="389.94"/>
    <n v="52377.719999999994"/>
    <x v="28"/>
  </r>
  <r>
    <m/>
    <x v="14"/>
    <s v="Invoice"/>
    <s v="86228"/>
    <s v="ROSES FOR U t/a URTH"/>
    <s v="PLANTED AERO BOWL CHICKEN 20CM"/>
    <n v="4"/>
    <n v="64.989999999999995"/>
    <n v="259.95999999999998"/>
    <n v="52637.679999999993"/>
    <x v="28"/>
  </r>
  <r>
    <m/>
    <x v="14"/>
    <s v="Invoice"/>
    <s v="86228"/>
    <s v="ROSES FOR U t/a URTH"/>
    <s v="PLANTED AERO BOWL CALIBRACHOA 20CM"/>
    <n v="3"/>
    <n v="64.989999999999995"/>
    <n v="194.97"/>
    <n v="52832.649999999994"/>
    <x v="18"/>
  </r>
  <r>
    <m/>
    <x v="14"/>
    <s v="Invoice"/>
    <s v="86231"/>
    <s v="BUILDERS WAREHOUSE:NELSPRUIT"/>
    <s v="PLANTED AERO BOWL 20CM"/>
    <n v="12"/>
    <n v="68.989999999999995"/>
    <n v="827.88"/>
    <n v="53660.529999999992"/>
    <x v="28"/>
  </r>
  <r>
    <m/>
    <x v="14"/>
    <s v="Invoice"/>
    <s v="86232"/>
    <s v="BUILDERS WAREHOUSE:BLOEMFONTEIN"/>
    <s v="PLANTED AERO BOWL 20CM"/>
    <n v="17"/>
    <n v="68.989999999999995"/>
    <n v="1172.83"/>
    <n v="54833.359999999993"/>
    <x v="28"/>
  </r>
  <r>
    <m/>
    <x v="319"/>
    <s v="Invoice"/>
    <s v="86262"/>
    <s v="BUILDERS WAREHOUSE:NOORDHEUWEL"/>
    <s v="PLANTED AERO BOWL 20CM"/>
    <n v="10"/>
    <n v="68.989999999999995"/>
    <n v="689.9"/>
    <n v="55523.259999999995"/>
    <x v="28"/>
  </r>
  <r>
    <m/>
    <x v="226"/>
    <s v="Invoice"/>
    <s v="86237"/>
    <s v="BUILDERS WAREHOUSE:FOURWAYS"/>
    <s v="PLANTED AERO BOWL 20CM"/>
    <n v="5"/>
    <n v="68.989999999999995"/>
    <n v="344.95"/>
    <n v="55868.209999999992"/>
    <x v="28"/>
  </r>
  <r>
    <m/>
    <x v="226"/>
    <s v="Invoice"/>
    <s v="86238"/>
    <s v="BUILDERS WAREHOUSE:RIVONIA"/>
    <s v="PLANTED AERO BOWL 20CM"/>
    <n v="5"/>
    <n v="68.989999999999995"/>
    <n v="344.95"/>
    <n v="56213.159999999989"/>
    <x v="28"/>
  </r>
  <r>
    <m/>
    <x v="226"/>
    <s v="Invoice"/>
    <s v="86240"/>
    <s v="BUILDERS WAREHOUSE:CEDAR SQUARE"/>
    <s v="PLANTED AERO BOWL 20CM"/>
    <n v="4"/>
    <n v="68.989999999999995"/>
    <n v="275.95999999999998"/>
    <n v="56489.119999999988"/>
    <x v="28"/>
  </r>
  <r>
    <m/>
    <x v="226"/>
    <s v="Invoice"/>
    <s v="86246"/>
    <s v="BUILDERS WAREHOUSE:CRESTA"/>
    <s v="PLANTED AERO BOWL 20CM"/>
    <n v="8"/>
    <n v="68.989999999999995"/>
    <n v="551.91999999999996"/>
    <n v="57041.039999999986"/>
    <x v="28"/>
  </r>
  <r>
    <m/>
    <x v="226"/>
    <s v="Invoice"/>
    <s v="86248"/>
    <s v="BUILDERS WAREHOUSE:GLEN EAGLES"/>
    <s v="PLANTED AERO BOWL 20CM"/>
    <n v="4"/>
    <n v="68.989999999999995"/>
    <n v="275.95999999999998"/>
    <n v="57316.999999999985"/>
    <x v="28"/>
  </r>
  <r>
    <m/>
    <x v="226"/>
    <s v="Invoice"/>
    <s v="86279"/>
    <s v="BUILDERS WAREHOUSE:BETHLEHEM"/>
    <s v="PLANTED AERO BOWL 20CM"/>
    <n v="10"/>
    <n v="41.5"/>
    <n v="415"/>
    <n v="57731.999999999985"/>
    <x v="28"/>
  </r>
  <r>
    <m/>
    <x v="2"/>
    <s v="Invoice"/>
    <s v="86266"/>
    <s v="BUILDERS WAREHOUSE:ZAMBEZI"/>
    <s v="PLANTED AERO BOWL 20CM"/>
    <n v="5"/>
    <n v="68.989999999999995"/>
    <n v="344.95"/>
    <n v="58076.949999999983"/>
    <x v="28"/>
  </r>
  <r>
    <m/>
    <x v="2"/>
    <s v="Invoice"/>
    <s v="86268"/>
    <s v="FH CHAMBERLAIN TRADING (PTY) LTD:WATERKLOOF GLEN"/>
    <s v="PLANTED AERO BOWL 20CM"/>
    <n v="4"/>
    <n v="63.99"/>
    <n v="255.96"/>
    <n v="58332.909999999982"/>
    <x v="28"/>
  </r>
  <r>
    <m/>
    <x v="2"/>
    <s v="Invoice"/>
    <s v="86270"/>
    <s v="FH CHAMBERLAIN TRADING (PTY) LTD:RIVIERA"/>
    <s v="PLANTED AERO BOWL 20CM"/>
    <n v="15"/>
    <n v="63.99"/>
    <n v="959.85"/>
    <n v="59292.75999999998"/>
    <x v="28"/>
  </r>
  <r>
    <m/>
    <x v="2"/>
    <s v="Invoice"/>
    <s v="86271"/>
    <s v="BUILDERS WAREHOUSE:CHERRY LANE"/>
    <s v="PLANTED AERO BOWL 20CM"/>
    <n v="6"/>
    <n v="68.989999999999995"/>
    <n v="413.94"/>
    <n v="59706.699999999983"/>
    <x v="28"/>
  </r>
  <r>
    <m/>
    <x v="2"/>
    <s v="Invoice"/>
    <s v="86272"/>
    <s v="BUILDERS WAREHOUSE:KLERKSDORP"/>
    <s v="PLANTED AERO BOWL 20CM"/>
    <n v="20"/>
    <n v="68.989999999999995"/>
    <n v="1379.8"/>
    <n v="61086.499999999985"/>
    <x v="28"/>
  </r>
  <r>
    <m/>
    <x v="2"/>
    <s v="Invoice"/>
    <s v="86278"/>
    <s v="MONTROSE NURSERY"/>
    <s v="PLANTED AERO BOWL 20CM"/>
    <n v="6"/>
    <n v="64.989999999999995"/>
    <n v="389.94"/>
    <n v="61476.439999999988"/>
    <x v="28"/>
  </r>
  <r>
    <m/>
    <x v="2"/>
    <s v="Invoice"/>
    <s v="86289"/>
    <s v="SPAR NORTH RAND DC:QUEENSWOOD"/>
    <s v="PLANTED AERO BOWL 20CM"/>
    <n v="8"/>
    <n v="50"/>
    <n v="400"/>
    <n v="61876.439999999988"/>
    <x v="28"/>
  </r>
  <r>
    <m/>
    <x v="2"/>
    <s v="Invoice"/>
    <s v="86291"/>
    <s v="BUILDERS WAREHOUSE:SECUNDA"/>
    <s v="PLANTED AERO BOWL 20CM"/>
    <n v="6"/>
    <n v="68.989999999999995"/>
    <n v="413.94"/>
    <n v="62290.37999999999"/>
    <x v="28"/>
  </r>
  <r>
    <m/>
    <x v="15"/>
    <s v="Invoice"/>
    <s v="85525"/>
    <s v="BUILDERS WAREHOUSE:NOORDHEUWEL"/>
    <s v="PLANTED AERO BOWL 20CM"/>
    <n v="5"/>
    <n v="68.989999999999995"/>
    <n v="344.95"/>
    <n v="62635.329999999987"/>
    <x v="28"/>
  </r>
  <r>
    <m/>
    <x v="15"/>
    <s v="Invoice"/>
    <s v="86281"/>
    <s v="BUILDERS WAREHOUSE:NORTHRIDING"/>
    <s v="PLANTED AERO BOWL 20CM"/>
    <n v="10"/>
    <n v="68.989999999999995"/>
    <n v="689.9"/>
    <n v="63325.229999999989"/>
    <x v="28"/>
  </r>
  <r>
    <m/>
    <x v="15"/>
    <s v="Invoice"/>
    <s v="86283"/>
    <s v="BUILDERS WAREHOUSE:FLORIDA GLEN"/>
    <s v="PLANTED AERO BOWL 20CM"/>
    <n v="12"/>
    <n v="68.989999999999995"/>
    <n v="827.88"/>
    <n v="64153.109999999986"/>
    <x v="28"/>
  </r>
  <r>
    <m/>
    <x v="15"/>
    <s v="Invoice"/>
    <s v="86286"/>
    <s v="LITTLE AUSTRIA"/>
    <s v="PLANTED AERO BOWL 20CM"/>
    <n v="4"/>
    <n v="64.989999999999995"/>
    <n v="259.95999999999998"/>
    <n v="64413.069999999985"/>
    <x v="28"/>
  </r>
  <r>
    <m/>
    <x v="15"/>
    <s v="Invoice"/>
    <s v="86333"/>
    <s v="NYLIES KWEKERY"/>
    <s v="PLANTED AERO BOWL 20CM"/>
    <n v="8"/>
    <n v="64.989999999999995"/>
    <n v="519.91999999999996"/>
    <n v="64932.989999999983"/>
    <x v="28"/>
  </r>
  <r>
    <m/>
    <x v="15"/>
    <s v="Invoice"/>
    <s v="86340"/>
    <s v="BUILDERS WAREHOUSE:MOKOPANE"/>
    <s v="PLANTED AERO BOWL 20CM"/>
    <n v="15"/>
    <n v="68.989999999999995"/>
    <n v="1034.8499999999999"/>
    <n v="65967.839999999982"/>
    <x v="28"/>
  </r>
  <r>
    <m/>
    <x v="16"/>
    <s v="Invoice"/>
    <s v="86293"/>
    <s v="BUILDERS WAREHOUSE:MIDDELBURG"/>
    <s v="PLANTED AERO BOWL 20CM"/>
    <n v="20"/>
    <n v="68.989999999999995"/>
    <n v="1379.8"/>
    <n v="67347.639999999985"/>
    <x v="28"/>
  </r>
  <r>
    <m/>
    <x v="16"/>
    <s v="Invoice"/>
    <s v="86294"/>
    <s v="BUILDERS WAREHOUSE:SUNWARD PARK"/>
    <s v="PLANTED AERO BOWL 20CM"/>
    <n v="14"/>
    <n v="68.989999999999995"/>
    <n v="965.86"/>
    <n v="68313.499999999985"/>
    <x v="28"/>
  </r>
  <r>
    <m/>
    <x v="16"/>
    <s v="Invoice"/>
    <s v="86295"/>
    <s v="BUILDERS WAREHOUSE:EDENVALE"/>
    <s v="PLANTED AERO BOWL 20CM"/>
    <n v="4"/>
    <n v="68.989999999999995"/>
    <n v="275.95999999999998"/>
    <n v="68589.459999999992"/>
    <x v="28"/>
  </r>
  <r>
    <m/>
    <x v="16"/>
    <s v="Invoice"/>
    <s v="86297"/>
    <s v="BUILDERS WAREHOUSE:FOURWAYS"/>
    <s v="PLANTED AERO BOWL 20CM"/>
    <n v="5"/>
    <n v="68.989999999999995"/>
    <n v="344.95"/>
    <n v="68934.409999999989"/>
    <x v="28"/>
  </r>
  <r>
    <m/>
    <x v="16"/>
    <s v="Invoice"/>
    <s v="86303"/>
    <s v="GARDENSHOP PARKTOWN"/>
    <s v="PLANTED AERO BOWL 20CM"/>
    <n v="15"/>
    <n v="64.989999999999995"/>
    <n v="974.85"/>
    <n v="69909.259999999995"/>
    <x v="28"/>
  </r>
  <r>
    <m/>
    <x v="16"/>
    <s v="Invoice"/>
    <s v="86305"/>
    <s v="AGRI 2 MARKET"/>
    <s v="PLANTED AERO BOWL 20CM"/>
    <n v="20"/>
    <n v="48.6"/>
    <n v="972"/>
    <n v="70881.259999999995"/>
    <x v="28"/>
  </r>
  <r>
    <m/>
    <x v="16"/>
    <s v="Invoice"/>
    <s v="86300"/>
    <s v="THYME SQUARE"/>
    <s v="PLANTED AERO BOWL 20CM"/>
    <n v="4"/>
    <n v="64.95"/>
    <n v="259.8"/>
    <n v="71141.06"/>
    <x v="28"/>
  </r>
  <r>
    <m/>
    <x v="16"/>
    <s v="Invoice"/>
    <s v="86335"/>
    <s v="PRETTY GARDENS"/>
    <s v="PLANTED AERO BOWL 20CM"/>
    <n v="10"/>
    <n v="64.989999999999995"/>
    <n v="649.9"/>
    <n v="71790.959999999992"/>
    <x v="28"/>
  </r>
  <r>
    <m/>
    <x v="16"/>
    <s v="Invoice"/>
    <s v="86337"/>
    <s v="BUILDERS WAREHOUSE:NEWCASTLE"/>
    <s v="PLANTED AERO BOWL 20CM"/>
    <n v="10"/>
    <n v="68.989999999999995"/>
    <n v="689.9"/>
    <n v="72480.859999999986"/>
    <x v="28"/>
  </r>
  <r>
    <m/>
    <x v="16"/>
    <s v="Invoice"/>
    <s v="86338"/>
    <s v="BUILDERS WAREHOUSE:BLOEMFONTEIN"/>
    <s v="PLANTED AERO BOWL 20CM"/>
    <n v="9"/>
    <n v="68.989999999999995"/>
    <n v="620.91"/>
    <n v="73101.76999999999"/>
    <x v="28"/>
  </r>
  <r>
    <m/>
    <x v="227"/>
    <s v="Invoice"/>
    <s v="86308"/>
    <s v="BUILDERS WAREHOUSE:RUSTENBURG"/>
    <s v="PLANTED AERO BOWL 20CM"/>
    <n v="10"/>
    <n v="68.989999999999995"/>
    <n v="689.9"/>
    <n v="73791.669999999984"/>
    <x v="28"/>
  </r>
  <r>
    <m/>
    <x v="227"/>
    <s v="Invoice"/>
    <s v="86346"/>
    <s v="BUILDERS WAREHOUSE:NOORDHEUWEL"/>
    <s v="PLANTED AERO BOWL 20CM"/>
    <n v="3"/>
    <n v="68.989999999999995"/>
    <n v="206.97"/>
    <n v="73998.639999999985"/>
    <x v="28"/>
  </r>
  <r>
    <m/>
    <x v="3"/>
    <s v="Invoice"/>
    <s v="86315"/>
    <s v="BUILDERS WAREHOUSE:LYNNWOOD"/>
    <s v="PLANTED AERO BOWL 20CM"/>
    <n v="5"/>
    <n v="68.989999999999995"/>
    <n v="344.95"/>
    <n v="74343.589999999982"/>
    <x v="28"/>
  </r>
  <r>
    <m/>
    <x v="3"/>
    <s v="Invoice"/>
    <s v="86317"/>
    <s v="BUILDERS WAREHOUSE:CEDAR SQUARE"/>
    <s v="PLANTED AERO BOWL 20CM"/>
    <n v="4"/>
    <n v="68.989999999999995"/>
    <n v="275.95999999999998"/>
    <n v="74619.549999999988"/>
    <x v="28"/>
  </r>
  <r>
    <m/>
    <x v="3"/>
    <s v="Invoice"/>
    <s v="86324"/>
    <s v="BUILDERS WAREHOUSE:FOURWAYS"/>
    <s v="PLANTED AERO BOWL 20CM"/>
    <n v="5"/>
    <n v="68.989999999999995"/>
    <n v="344.95"/>
    <n v="74964.499999999985"/>
    <x v="28"/>
  </r>
  <r>
    <m/>
    <x v="3"/>
    <s v="Invoice"/>
    <s v="86327"/>
    <s v="BUILDERS WAREHOUSE:ZAMBEZI"/>
    <s v="PLANTED AERO BOWL 20CM"/>
    <n v="10"/>
    <n v="68.989999999999995"/>
    <n v="689.9"/>
    <n v="75654.39999999998"/>
    <x v="28"/>
  </r>
  <r>
    <m/>
    <x v="3"/>
    <s v="Invoice"/>
    <s v="86330"/>
    <s v="BUILDERS WAREHOUSE:GLEN EAGLES"/>
    <s v="PLANTED AERO BOWL 20CM"/>
    <n v="7"/>
    <n v="68.989999999999995"/>
    <n v="482.93"/>
    <n v="76137.329999999973"/>
    <x v="28"/>
  </r>
  <r>
    <m/>
    <x v="17"/>
    <s v="Invoice"/>
    <s v="86320"/>
    <s v="FH CHAMBERLAIN TRADING (PTY) LTD:CENTURION"/>
    <s v="PLANTED AERO BOWL 20CM"/>
    <n v="16"/>
    <n v="63.99"/>
    <n v="1023.84"/>
    <n v="77161.169999999969"/>
    <x v="28"/>
  </r>
  <r>
    <m/>
    <x v="17"/>
    <s v="Invoice"/>
    <s v="86349"/>
    <s v="BUILDERS WAREHOUSE:KLERKSDORP"/>
    <s v="PLANTED AERO BOWL 20CM"/>
    <n v="10"/>
    <n v="68.989999999999995"/>
    <n v="689.9"/>
    <n v="77851.069999999963"/>
    <x v="28"/>
  </r>
  <r>
    <m/>
    <x v="17"/>
    <s v="Invoice"/>
    <s v="86352"/>
    <s v="JOY GARDENS"/>
    <s v="PLANTED AERO BOWL 20CM"/>
    <n v="3"/>
    <n v="64.989999999999995"/>
    <n v="194.97"/>
    <n v="78046.039999999964"/>
    <x v="28"/>
  </r>
  <r>
    <m/>
    <x v="17"/>
    <s v="Invoice"/>
    <s v="86353"/>
    <s v="FH CHAMBERLAIN TRADING (PTY) LTD:STRUBENSVALLEY"/>
    <s v="PLANTED AERO BOWL 20CM"/>
    <n v="15"/>
    <n v="63.99"/>
    <n v="959.85"/>
    <n v="79005.88999999997"/>
    <x v="28"/>
  </r>
  <r>
    <m/>
    <x v="17"/>
    <s v="Invoice"/>
    <s v="86355"/>
    <s v="FH CHAMBERLAIN TRADING (PTY) LTD:KYALAMI"/>
    <s v="PLANTED AERO BOWL 20CM"/>
    <n v="10"/>
    <n v="63.99"/>
    <n v="639.9"/>
    <n v="79645.789999999964"/>
    <x v="28"/>
  </r>
  <r>
    <m/>
    <x v="17"/>
    <s v="Invoice"/>
    <s v="86357"/>
    <s v="GARDENSHOP PARKTOWN"/>
    <s v="PLANTED AERO BOWL 20CM"/>
    <n v="6"/>
    <n v="64.989999999999995"/>
    <n v="389.94"/>
    <n v="80035.729999999967"/>
    <x v="28"/>
  </r>
  <r>
    <m/>
    <x v="228"/>
    <s v="Invoice"/>
    <s v="86361"/>
    <s v="BUILDERS WAREHOUSE:NOORDHEUWEL"/>
    <s v="PLANTED AERO BOWL 20CM"/>
    <n v="10"/>
    <n v="68.989999999999995"/>
    <n v="689.9"/>
    <n v="80725.629999999961"/>
    <x v="28"/>
  </r>
  <r>
    <m/>
    <x v="228"/>
    <s v="Invoice"/>
    <s v="86363"/>
    <s v="BUILDERS WAREHOUSE:ROBINDALE"/>
    <s v="PLANTED AERO BOWL 20CM"/>
    <n v="10"/>
    <n v="68.989999999999995"/>
    <n v="689.9"/>
    <n v="81415.529999999955"/>
    <x v="28"/>
  </r>
  <r>
    <m/>
    <x v="228"/>
    <s v="Invoice"/>
    <s v="86367"/>
    <s v="BUILDERS WAREHOUSE:MAFIKENG"/>
    <s v="PLANTED AERO BOWL 20CM"/>
    <n v="15"/>
    <n v="68.989999999999995"/>
    <n v="1034.8499999999999"/>
    <n v="82450.379999999961"/>
    <x v="28"/>
  </r>
  <r>
    <m/>
    <x v="4"/>
    <s v="Invoice"/>
    <s v="85383"/>
    <s v="BUILDERS WAREHOUSE:RIVONIA"/>
    <s v="PLANTED AERO BOWL 20CM"/>
    <n v="4"/>
    <n v="68.989999999999995"/>
    <n v="275.95999999999998"/>
    <n v="82726.339999999967"/>
    <x v="28"/>
  </r>
  <r>
    <m/>
    <x v="4"/>
    <s v="Invoice"/>
    <s v="85384"/>
    <s v="BUILDERS WAREHOUSE:GLEN EAGLES"/>
    <s v="PLANTED AERO BOWL 20CM"/>
    <n v="5"/>
    <n v="68.989999999999995"/>
    <n v="344.95"/>
    <n v="83071.289999999964"/>
    <x v="28"/>
  </r>
  <r>
    <m/>
    <x v="4"/>
    <s v="Invoice"/>
    <s v="85978"/>
    <s v="BUILDERS WAREHOUSE:BOKSBURG (NEW)"/>
    <s v="PLANTED AERO BOWL 20CM"/>
    <n v="10"/>
    <n v="68.989999999999995"/>
    <n v="689.9"/>
    <n v="83761.189999999959"/>
    <x v="28"/>
  </r>
  <r>
    <m/>
    <x v="4"/>
    <s v="Invoice"/>
    <s v="86369"/>
    <s v="BUILDERS WAREHOUSE:CEDAR SQUARE"/>
    <s v="PLANTED AERO BOWL 20CM"/>
    <n v="7"/>
    <n v="68.989999999999995"/>
    <n v="482.93"/>
    <n v="84244.119999999952"/>
    <x v="28"/>
  </r>
  <r>
    <m/>
    <x v="4"/>
    <s v="Invoice"/>
    <s v="86371"/>
    <s v="BUILDERS WAREHOUSE:SUNWARD PARK"/>
    <s v="PLANTED AERO BOWL 20CM"/>
    <n v="10"/>
    <n v="68.989999999999995"/>
    <n v="689.9"/>
    <n v="84934.019999999946"/>
    <x v="28"/>
  </r>
  <r>
    <m/>
    <x v="4"/>
    <s v="Invoice"/>
    <s v="86372"/>
    <s v="BUILDERS WAREHOUSE:BRYANSTON"/>
    <s v="PLANTED AERO BOWL 20CM"/>
    <n v="4"/>
    <n v="68.989999999999995"/>
    <n v="275.95999999999998"/>
    <n v="85209.979999999952"/>
    <x v="28"/>
  </r>
  <r>
    <m/>
    <x v="4"/>
    <s v="Invoice"/>
    <s v="86377"/>
    <s v="BUILDERS WAREHOUSE:NORTHMEAD"/>
    <s v="PLANTED AERO BOWL 20CM"/>
    <n v="8"/>
    <n v="68.989999999999995"/>
    <n v="551.91999999999996"/>
    <n v="85761.899999999951"/>
    <x v="28"/>
  </r>
  <r>
    <m/>
    <x v="4"/>
    <s v="Invoice"/>
    <s v="86409"/>
    <s v="BUCO SSC:WONDERBOOM"/>
    <s v="PLANTED AERO BOWL 20CM"/>
    <n v="5"/>
    <n v="70.5"/>
    <n v="352.5"/>
    <n v="86114.399999999951"/>
    <x v="28"/>
  </r>
  <r>
    <m/>
    <x v="300"/>
    <s v="Invoice"/>
    <s v="86379"/>
    <s v="THYME SQUARE"/>
    <s v="PLANTED AERO BOWL 20CM"/>
    <n v="4"/>
    <n v="64.95"/>
    <n v="259.8"/>
    <n v="86374.199999999953"/>
    <x v="28"/>
  </r>
  <r>
    <m/>
    <x v="229"/>
    <s v="Invoice"/>
    <s v="86380"/>
    <s v="BUILDERS WAREHOUSE:HARTEBEESPOORT"/>
    <s v="PLANTED AERO BOWL 20CM"/>
    <n v="15"/>
    <n v="68.989999999999995"/>
    <n v="1034.8499999999999"/>
    <n v="87409.049999999959"/>
    <x v="28"/>
  </r>
  <r>
    <m/>
    <x v="229"/>
    <s v="Invoice"/>
    <s v="86406"/>
    <s v="BUILDERS WAREHOUSE:NOORDHEUWEL"/>
    <s v="PLANTED AERO BOWL 20CM"/>
    <n v="10"/>
    <n v="68.989999999999995"/>
    <n v="689.9"/>
    <n v="88098.949999999953"/>
    <x v="28"/>
  </r>
  <r>
    <m/>
    <x v="18"/>
    <s v="Invoice"/>
    <s v="86383"/>
    <s v="BUILDERS WAREHOUSE:LYNNWOOD"/>
    <s v="PLANTED AERO BOWL 20CM"/>
    <n v="10"/>
    <n v="68.989999999999995"/>
    <n v="689.9"/>
    <n v="88788.849999999948"/>
    <x v="28"/>
  </r>
  <r>
    <m/>
    <x v="18"/>
    <s v="Invoice"/>
    <s v="86384"/>
    <s v="BUILDERS WAREHOUSE:FOURWAYS"/>
    <s v="PLANTED AERO BOWL 20CM"/>
    <n v="6"/>
    <n v="68.989999999999995"/>
    <n v="413.94"/>
    <n v="89202.78999999995"/>
    <x v="28"/>
  </r>
  <r>
    <m/>
    <x v="18"/>
    <s v="Invoice"/>
    <s v="86393"/>
    <s v="ECKARDS GARDEN PAVILION"/>
    <s v="PLANTED AERO BOWL 20CM"/>
    <n v="10"/>
    <n v="64.989999999999995"/>
    <n v="649.9"/>
    <n v="89852.689999999944"/>
    <x v="28"/>
  </r>
  <r>
    <m/>
    <x v="18"/>
    <s v="Invoice"/>
    <s v="86395"/>
    <s v="BUILDERS WAREHOUSE:RASLOUW"/>
    <s v="PLANTED AERO BOWL 20CM"/>
    <n v="10"/>
    <n v="68.989999999999995"/>
    <n v="689.9"/>
    <n v="90542.589999999938"/>
    <x v="28"/>
  </r>
  <r>
    <m/>
    <x v="18"/>
    <s v="Invoice"/>
    <s v="86397"/>
    <s v="GARDENSHOP PARKTOWN"/>
    <s v="PLANTED AERO BOWL 20CM"/>
    <n v="10"/>
    <n v="64.989999999999995"/>
    <n v="649.9"/>
    <n v="91192.489999999932"/>
    <x v="28"/>
  </r>
  <r>
    <m/>
    <x v="18"/>
    <s v="Invoice"/>
    <s v="86414"/>
    <s v="SECUNDA NURSERY"/>
    <s v="PLANTED AERO BOWL 20CM"/>
    <n v="5"/>
    <n v="64.989999999999995"/>
    <n v="324.95"/>
    <n v="91517.43999999993"/>
    <x v="28"/>
  </r>
  <r>
    <m/>
    <x v="18"/>
    <s v="Invoice"/>
    <s v="86415"/>
    <s v="BUILDERS WAREHOUSE:SECUNDA"/>
    <s v="PLANTED AERO BOWL 20CM"/>
    <n v="7"/>
    <n v="68.989999999999995"/>
    <n v="482.93"/>
    <n v="92000.369999999923"/>
    <x v="28"/>
  </r>
  <r>
    <m/>
    <x v="230"/>
    <s v="Invoice"/>
    <s v="86410"/>
    <s v="BUILDERS WAREHOUSE:LAMBTON"/>
    <s v="PLANTED AERO BOWL 20CM"/>
    <n v="8"/>
    <n v="68.989999999999995"/>
    <n v="551.91999999999996"/>
    <n v="92552.289999999921"/>
    <x v="28"/>
  </r>
  <r>
    <m/>
    <x v="230"/>
    <s v="Invoice"/>
    <s v="86412"/>
    <s v="FH CHAMBERLAIN TRADING (PTY) LTD:MONTANA"/>
    <s v="PLANTED AERO BOWL 20CM"/>
    <n v="30"/>
    <n v="63.99"/>
    <n v="1919.7"/>
    <n v="94471.989999999918"/>
    <x v="28"/>
  </r>
  <r>
    <m/>
    <x v="230"/>
    <s v="Invoice"/>
    <s v="86413"/>
    <s v="FH CHAMBERLAIN TRADING (PTY) LTD:SILVER LAKES"/>
    <s v="PLANTED AERO BOWL 20CM"/>
    <n v="10"/>
    <n v="63.99"/>
    <n v="639.9"/>
    <n v="95111.889999999912"/>
    <x v="28"/>
  </r>
  <r>
    <m/>
    <x v="104"/>
    <s v="Invoice"/>
    <s v="86419"/>
    <s v="BUILDERS WAREHOUSE:BEDWORTH PARK"/>
    <s v="PLANTED AERO BOWL 20CM"/>
    <n v="20"/>
    <n v="68.989999999999995"/>
    <n v="1379.8"/>
    <n v="96491.689999999915"/>
    <x v="28"/>
  </r>
  <r>
    <m/>
    <x v="104"/>
    <s v="Invoice"/>
    <s v="86421"/>
    <s v="BUILDERS WAREHOUSE:VEREENIGING"/>
    <s v="PLANTED AERO BOWL 20CM"/>
    <n v="10"/>
    <n v="68.989999999999995"/>
    <n v="689.9"/>
    <n v="97181.589999999909"/>
    <x v="28"/>
  </r>
  <r>
    <m/>
    <x v="104"/>
    <s v="Invoice"/>
    <s v="86422"/>
    <s v="LITTLE AUSTRIA"/>
    <s v="PLANTED AERO BOWL 20CM"/>
    <n v="11"/>
    <n v="64.989999999999995"/>
    <n v="714.89"/>
    <n v="97896.479999999909"/>
    <x v="28"/>
  </r>
  <r>
    <m/>
    <x v="104"/>
    <s v="Invoice"/>
    <s v="86447"/>
    <s v="BUILDERS WAREHOUSE:NEWCASTLE"/>
    <s v="PLANTED AERO BOWL 20CM"/>
    <n v="20"/>
    <n v="68.989999999999995"/>
    <n v="1379.8"/>
    <n v="99276.279999999912"/>
    <x v="28"/>
  </r>
  <r>
    <m/>
    <x v="5"/>
    <s v="Invoice"/>
    <s v="86440"/>
    <s v="BUILDERS WAREHOUSE:MIDDELBURG"/>
    <s v="PLANTED AERO BOWL 20CM"/>
    <n v="13"/>
    <n v="68.989999999999995"/>
    <n v="896.87"/>
    <n v="100173.14999999991"/>
    <x v="28"/>
  </r>
  <r>
    <m/>
    <x v="5"/>
    <s v="Invoice"/>
    <s v="86442"/>
    <s v="BUILDERS WAREHOUSE:CEDAR SQUARE"/>
    <s v="PLANTED AERO BOWL 20CM"/>
    <n v="4"/>
    <n v="68.989999999999995"/>
    <n v="275.95999999999998"/>
    <n v="100449.10999999991"/>
    <x v="28"/>
  </r>
  <r>
    <m/>
    <x v="5"/>
    <s v="Invoice"/>
    <s v="86445"/>
    <s v="BUILDERS WAREHOUSE:GLEN EAGLES"/>
    <s v="PLANTED AERO BOWL 20CM"/>
    <n v="4"/>
    <n v="68.989999999999995"/>
    <n v="275.95999999999998"/>
    <n v="100725.06999999992"/>
    <x v="28"/>
  </r>
  <r>
    <m/>
    <x v="5"/>
    <s v="Invoice"/>
    <s v="86455"/>
    <s v="ROSES FOR U t/a URTH"/>
    <s v="PLANTED AERO BOWL ALYSSUIM 20CM"/>
    <n v="5"/>
    <n v="64.989999999999995"/>
    <n v="324.95"/>
    <n v="101050.01999999992"/>
    <x v="28"/>
  </r>
  <r>
    <m/>
    <x v="5"/>
    <s v="Invoice"/>
    <s v="86456"/>
    <s v="PRETTY GARDENS"/>
    <s v="PLANTED AERO BOWL 20CM"/>
    <n v="7"/>
    <n v="64.989999999999995"/>
    <n v="454.93"/>
    <n v="101504.94999999991"/>
    <x v="28"/>
  </r>
  <r>
    <m/>
    <x v="5"/>
    <s v="Invoice"/>
    <s v="86458"/>
    <s v="BUILDERS WAREHOUSE:BLOEMFONTEIN"/>
    <s v="PLANTED AERO BOWL 20CM"/>
    <n v="8"/>
    <n v="68.989999999999995"/>
    <n v="551.91999999999996"/>
    <n v="102056.86999999991"/>
    <x v="28"/>
  </r>
  <r>
    <m/>
    <x v="5"/>
    <s v="Invoice"/>
    <s v="86621"/>
    <s v="MONTANA GARDEN PAVILION"/>
    <s v="PLANTED AERO BOWL 20CM"/>
    <n v="20"/>
    <n v="64.989999999999995"/>
    <n v="1299.8"/>
    <n v="103356.66999999991"/>
    <x v="28"/>
  </r>
  <r>
    <m/>
    <x v="231"/>
    <s v="Invoice"/>
    <s v="86448"/>
    <s v="BUILDERS WAREHOUSE:RUSTENBURG"/>
    <s v="PLANTED AERO BOWL 20CM"/>
    <n v="10"/>
    <n v="68.989999999999995"/>
    <n v="689.9"/>
    <n v="104046.56999999991"/>
    <x v="28"/>
  </r>
  <r>
    <m/>
    <x v="231"/>
    <s v="Invoice"/>
    <s v="86443"/>
    <s v="BUILDERS WAREHOUSE:NOORDHEUWEL"/>
    <s v="PLANTED AERO BOWL 20CM"/>
    <n v="12"/>
    <n v="68.989999999999995"/>
    <n v="827.88"/>
    <n v="104874.44999999991"/>
    <x v="28"/>
  </r>
  <r>
    <m/>
    <x v="105"/>
    <s v="Invoice"/>
    <s v="86459"/>
    <s v="BUILDERS WAREHOUSE:BRYANSTON"/>
    <s v="PLANTED AERO BOWL 20CM"/>
    <n v="3"/>
    <n v="68.989999999999995"/>
    <n v="206.97"/>
    <n v="105081.41999999991"/>
    <x v="28"/>
  </r>
  <r>
    <m/>
    <x v="105"/>
    <s v="Invoice"/>
    <s v="86460"/>
    <s v="BUILDERS WAREHOUSE:FOURWAYS"/>
    <s v="PLANTED AERO BOWL 20CM"/>
    <n v="3"/>
    <n v="68.989999999999995"/>
    <n v="206.97"/>
    <n v="105288.38999999991"/>
    <x v="28"/>
  </r>
  <r>
    <m/>
    <x v="105"/>
    <s v="Invoice"/>
    <s v="86473"/>
    <s v="BUILDERS WAREHOUSE:CEDAR SQUARE"/>
    <s v="PLANTED AERO BOWL 20CM"/>
    <n v="5"/>
    <n v="68.989999999999995"/>
    <n v="344.95"/>
    <n v="105633.33999999991"/>
    <x v="28"/>
  </r>
  <r>
    <m/>
    <x v="19"/>
    <s v="Invoice"/>
    <s v="86488"/>
    <s v="BUILDERS WAREHOUSE:KLERKSDORP"/>
    <s v="PLANTED AERO BOWL 20CM"/>
    <n v="22"/>
    <n v="68.989999999999995"/>
    <n v="1517.78"/>
    <n v="107151.11999999991"/>
    <x v="28"/>
  </r>
  <r>
    <m/>
    <x v="19"/>
    <s v="Invoice"/>
    <s v="86489"/>
    <s v="ECKARDS GARDEN PAVILION"/>
    <s v="PLANTED AERO BOWL 20CM"/>
    <n v="10"/>
    <n v="64.989999999999995"/>
    <n v="649.9"/>
    <n v="107801.0199999999"/>
    <x v="28"/>
  </r>
  <r>
    <m/>
    <x v="19"/>
    <s v="Invoice"/>
    <s v="86491"/>
    <s v="BUILDERS WAREHOUSE:LAMBTON"/>
    <s v="PLANTED AERO BOWL 20CM"/>
    <n v="7"/>
    <n v="68.989999999999995"/>
    <n v="482.93"/>
    <n v="108283.9499999999"/>
    <x v="28"/>
  </r>
  <r>
    <m/>
    <x v="19"/>
    <s v="Invoice"/>
    <s v="86495"/>
    <s v="FH CHAMBERLAIN TRADING (PTY) LTD:WATERKLOOF GLEN"/>
    <s v="PLANTED AERO BOWL 20CM"/>
    <n v="18"/>
    <n v="63.99"/>
    <n v="1151.82"/>
    <n v="109435.7699999999"/>
    <x v="28"/>
  </r>
  <r>
    <m/>
    <x v="19"/>
    <s v="Invoice"/>
    <s v="86500"/>
    <s v="GARDENSHOP PARKTOWN"/>
    <s v="PLANTED AERO BOWL 20CM"/>
    <n v="15"/>
    <n v="64.989999999999995"/>
    <n v="974.85"/>
    <n v="110410.61999999991"/>
    <x v="28"/>
  </r>
  <r>
    <m/>
    <x v="19"/>
    <s v="Invoice"/>
    <s v="86502"/>
    <s v="AGRI 2 MARKET"/>
    <s v="PLANTED AERO BOWL 20CM"/>
    <n v="10"/>
    <n v="48.6"/>
    <n v="486"/>
    <n v="110896.61999999991"/>
    <x v="28"/>
  </r>
  <r>
    <m/>
    <x v="19"/>
    <s v="Invoice"/>
    <s v="86517"/>
    <s v="SPAR NORTH RAND DC:QUEENSWOOD"/>
    <s v="PLANTED AERO BOWL COLEUS 20CM"/>
    <n v="13"/>
    <n v="50"/>
    <n v="650"/>
    <n v="111546.61999999991"/>
    <x v="28"/>
  </r>
  <r>
    <m/>
    <x v="232"/>
    <s v="Invoice"/>
    <s v="86504"/>
    <s v="BUILDERS WAREHOUSE:NOORDHEUWEL"/>
    <s v="PLANTED AERO BOWL 20CM"/>
    <n v="10"/>
    <n v="68.989999999999995"/>
    <n v="689.9"/>
    <n v="112236.5199999999"/>
    <x v="28"/>
  </r>
  <r>
    <m/>
    <x v="232"/>
    <s v="Invoice"/>
    <s v="86509"/>
    <s v="BUILDERS WAREHOUSE:MIDDELBURG"/>
    <s v="PLANTED AERO BOWL 20CM"/>
    <n v="9"/>
    <n v="68.989999999999995"/>
    <n v="620.91"/>
    <n v="112857.42999999991"/>
    <x v="28"/>
  </r>
  <r>
    <m/>
    <x v="232"/>
    <s v="Invoice"/>
    <s v="86510"/>
    <s v="BUILDERS WAREHOUSE:NORTHRIDING"/>
    <s v="PLANTED AERO BOWL 20CM"/>
    <n v="4"/>
    <n v="68.989999999999995"/>
    <n v="275.95999999999998"/>
    <n v="113133.38999999991"/>
    <x v="28"/>
  </r>
  <r>
    <m/>
    <x v="232"/>
    <s v="Invoice"/>
    <s v="86512"/>
    <s v="RIVERSIDE MICA"/>
    <s v="PLANTED AERO BOWL 20CM"/>
    <n v="5"/>
    <n v="64.25"/>
    <n v="321.25"/>
    <n v="113454.63999999991"/>
    <x v="28"/>
  </r>
  <r>
    <m/>
    <x v="232"/>
    <s v="Invoice"/>
    <s v="86513"/>
    <s v="BUILDERS WAREHOUSE:FLORIDA GLEN"/>
    <s v="PLANTED AERO BOWL 20CM"/>
    <n v="3"/>
    <n v="68.989999999999995"/>
    <n v="206.97"/>
    <n v="113661.60999999991"/>
    <x v="28"/>
  </r>
  <r>
    <m/>
    <x v="232"/>
    <s v="Invoice"/>
    <s v="86514"/>
    <s v="LITTLE AUSTRIA"/>
    <s v="PLANTED AERO BOWL 20CM"/>
    <n v="4"/>
    <n v="64.989999999999995"/>
    <n v="259.95999999999998"/>
    <n v="113921.56999999992"/>
    <x v="28"/>
  </r>
  <r>
    <m/>
    <x v="232"/>
    <s v="Invoice"/>
    <s v="86516"/>
    <s v="FH CHAMBERLAIN TRADING (PTY) LTD:KYALAMI"/>
    <s v="PLANTED AERO BOWL 20CM"/>
    <n v="10"/>
    <n v="63.99"/>
    <n v="639.9"/>
    <n v="114561.46999999991"/>
    <x v="28"/>
  </r>
  <r>
    <m/>
    <x v="233"/>
    <s v="Invoice"/>
    <s v="86521"/>
    <s v="BUILDERS WAREHOUSE:RIVONIA"/>
    <s v="PLANTED AERO BOWL 20CM"/>
    <n v="5"/>
    <n v="68.989999999999995"/>
    <n v="344.95"/>
    <n v="114906.41999999991"/>
    <x v="28"/>
  </r>
  <r>
    <m/>
    <x v="233"/>
    <s v="Invoice"/>
    <s v="86522"/>
    <s v="BUILDERS WAREHOUSE:SUNWARD PARK"/>
    <s v="PLANTED AERO BOWL 20CM"/>
    <n v="10"/>
    <n v="68.989999999999995"/>
    <n v="689.9"/>
    <n v="115596.31999999991"/>
    <x v="28"/>
  </r>
  <r>
    <m/>
    <x v="233"/>
    <s v="Invoice"/>
    <s v="86526"/>
    <s v="THYME SQUARE"/>
    <s v="PLANTED AERO BOWL 20CM"/>
    <n v="6"/>
    <n v="64.95"/>
    <n v="389.7"/>
    <n v="115986.0199999999"/>
    <x v="28"/>
  </r>
  <r>
    <m/>
    <x v="233"/>
    <s v="Invoice"/>
    <s v="86529"/>
    <s v="BUILDERS WAREHOUSE:GLEN EAGLES"/>
    <s v="PLANTED AERO BOWL 20CM"/>
    <n v="3"/>
    <n v="68.989999999999995"/>
    <n v="206.97"/>
    <n v="116192.9899999999"/>
    <x v="28"/>
  </r>
  <r>
    <m/>
    <x v="233"/>
    <s v="Invoice"/>
    <s v="86530"/>
    <s v="BUILDERS WAREHOUSE:BRYANSTON"/>
    <s v="PLANTED AERO BOWL 20CM"/>
    <n v="4"/>
    <n v="68.989999999999995"/>
    <n v="275.95999999999998"/>
    <n v="116468.94999999991"/>
    <x v="28"/>
  </r>
  <r>
    <m/>
    <x v="233"/>
    <s v="Invoice"/>
    <s v="86539"/>
    <s v="GREENSIDE KWEKERY"/>
    <s v="PLANTED AERO BOWL 20CM"/>
    <n v="4"/>
    <n v="64.989999999999995"/>
    <n v="259.95999999999998"/>
    <n v="116728.90999999992"/>
    <x v="28"/>
  </r>
  <r>
    <m/>
    <x v="233"/>
    <s v="Invoice"/>
    <s v="86540"/>
    <s v="ROSES FOR U t/a URTH"/>
    <s v="PLANTED AERO BOWL 20CM"/>
    <n v="4"/>
    <n v="64.989999999999995"/>
    <n v="259.95999999999998"/>
    <n v="116988.86999999992"/>
    <x v="28"/>
  </r>
  <r>
    <m/>
    <x v="233"/>
    <s v="Invoice"/>
    <s v="86543"/>
    <s v="BUILDERS WAREHOUSE:BLOEMFONTEIN"/>
    <s v="PLANTED AERO BOWL 20CM"/>
    <n v="20"/>
    <n v="68.989999999999995"/>
    <n v="1379.8"/>
    <n v="118368.66999999993"/>
    <x v="28"/>
  </r>
  <r>
    <m/>
    <x v="233"/>
    <s v="Invoice"/>
    <s v="86544"/>
    <s v="BUILDERS WAREHOUSE:BETHLEHEM"/>
    <s v="PLANTED AERO BOWL 20CM"/>
    <n v="10"/>
    <n v="68.989999999999995"/>
    <n v="689.9"/>
    <n v="119058.56999999992"/>
    <x v="28"/>
  </r>
  <r>
    <m/>
    <x v="301"/>
    <s v="Invoice"/>
    <s v="86535"/>
    <s v="MONTROSE NURSERY"/>
    <s v="PLANTED AERO BOWL 20CM"/>
    <n v="8"/>
    <n v="64.989999999999995"/>
    <n v="519.91999999999996"/>
    <n v="119578.48999999992"/>
    <x v="28"/>
  </r>
  <r>
    <m/>
    <x v="281"/>
    <s v="Invoice"/>
    <s v="86565"/>
    <s v="BUILDERS WAREHOUSE:NOORDHEUWEL"/>
    <s v="PLANTED AERO BOWL 20CM"/>
    <n v="5"/>
    <n v="68.989999999999995"/>
    <n v="344.95"/>
    <n v="119923.43999999992"/>
    <x v="28"/>
  </r>
  <r>
    <m/>
    <x v="292"/>
    <s v="Invoice"/>
    <s v="86548"/>
    <s v="BUILDERS WAREHOUSE:LYNNWOOD"/>
    <s v="PLANTED AERO BOWL 20CM"/>
    <n v="11"/>
    <n v="68.989999999999995"/>
    <n v="758.89"/>
    <n v="120682.32999999991"/>
    <x v="28"/>
  </r>
  <r>
    <m/>
    <x v="292"/>
    <s v="Invoice"/>
    <s v="86553"/>
    <s v="FH CHAMBERLAIN TRADING (PTY) LTD:RIVIERA"/>
    <s v="PLANTED AERO BOWL 20CM"/>
    <n v="20"/>
    <n v="63.99"/>
    <n v="1279.8"/>
    <n v="121962.12999999992"/>
    <x v="28"/>
  </r>
  <r>
    <m/>
    <x v="282"/>
    <s v="Invoice"/>
    <s v="86567"/>
    <s v="BUILDERS WAREHOUSE:MIDDELBURG"/>
    <s v="PLANTED AERO BOWL 20CM"/>
    <n v="8"/>
    <n v="68.989999999999995"/>
    <n v="551.91999999999996"/>
    <n v="122514.04999999992"/>
    <x v="28"/>
  </r>
  <r>
    <m/>
    <x v="282"/>
    <s v="Invoice"/>
    <s v="86581"/>
    <s v="SPAR NORTH RAND DC:QUEENSWOOD"/>
    <s v="PLANTED AERO BOWL 20CM"/>
    <n v="11"/>
    <n v="50"/>
    <n v="550"/>
    <n v="123064.04999999992"/>
    <x v="28"/>
  </r>
  <r>
    <m/>
    <x v="282"/>
    <s v="Invoice"/>
    <s v="86582"/>
    <s v="BUILDERS WAREHOUSE:NEWCASTLE"/>
    <s v="PLANTED AERO BOWL 20CM"/>
    <n v="15"/>
    <n v="68.989999999999995"/>
    <n v="1034.8499999999999"/>
    <n v="124098.89999999992"/>
    <x v="28"/>
  </r>
  <r>
    <m/>
    <x v="283"/>
    <s v="Invoice"/>
    <s v="86575"/>
    <s v="BUILDERS WAREHOUSE:ERASMUS PARK"/>
    <s v="PLANTED AERO BOWL 20CM"/>
    <n v="8"/>
    <n v="68.989999999999995"/>
    <n v="551.91999999999996"/>
    <n v="124650.81999999992"/>
    <x v="28"/>
  </r>
  <r>
    <m/>
    <x v="20"/>
    <s v="Invoice"/>
    <s v="86592"/>
    <s v="MONTANA GARDEN PAVILION"/>
    <s v="PLANTED AERO BOWL 20CM"/>
    <n v="10"/>
    <n v="64.989999999999995"/>
    <n v="649.9"/>
    <n v="125300.71999999991"/>
    <x v="28"/>
  </r>
  <r>
    <m/>
    <x v="20"/>
    <s v="Invoice"/>
    <s v="86593"/>
    <s v="BUILDERS WAREHOUSE:NELSPRUIT"/>
    <s v="PLANTED AERO BOWL 20CM"/>
    <n v="19"/>
    <n v="68.989999999999995"/>
    <n v="1310.81"/>
    <n v="126611.52999999991"/>
    <x v="28"/>
  </r>
  <r>
    <m/>
    <x v="284"/>
    <s v="Invoice"/>
    <s v="86599"/>
    <s v="BUILDERS WAREHOUSE:MIDRAND"/>
    <s v="PLANTED AERO BOWL 20CM"/>
    <n v="5"/>
    <n v="68.989999999999995"/>
    <n v="344.95"/>
    <n v="126956.47999999991"/>
    <x v="28"/>
  </r>
  <r>
    <m/>
    <x v="284"/>
    <s v="Invoice"/>
    <s v="86600"/>
    <s v="BUILDERS WAREHOUSE:CEDAR SQUARE"/>
    <s v="PLANTED AERO BOWL 20CM"/>
    <n v="3"/>
    <n v="68.989999999999995"/>
    <n v="206.97"/>
    <n v="127163.44999999991"/>
    <x v="28"/>
  </r>
  <r>
    <m/>
    <x v="284"/>
    <s v="Invoice"/>
    <s v="86604"/>
    <s v="BUILDERS WAREHOUSE:GLEN EAGLES"/>
    <s v="PLANTED AERO BOWL 20CM"/>
    <n v="6"/>
    <n v="68.989999999999995"/>
    <n v="413.94"/>
    <n v="127577.38999999991"/>
    <x v="28"/>
  </r>
  <r>
    <m/>
    <x v="284"/>
    <s v="Invoice"/>
    <s v="86608"/>
    <s v="FH CHAMBERLAIN TRADING (PTY) LTD:CENTURION"/>
    <s v="PLANTED AERO BOWL 20CM"/>
    <n v="20"/>
    <n v="63.99"/>
    <n v="1279.8"/>
    <n v="128857.18999999992"/>
    <x v="28"/>
  </r>
  <r>
    <m/>
    <x v="284"/>
    <s v="Invoice"/>
    <s v="86612"/>
    <s v="FH CHAMBERLAIN TRADING (PTY) LTD:WATERKLOOF GLEN"/>
    <s v="PLANTED AERO BOWL 20CM"/>
    <n v="10"/>
    <n v="63.99"/>
    <n v="639.9"/>
    <n v="129497.08999999991"/>
    <x v="28"/>
  </r>
  <r>
    <m/>
    <x v="284"/>
    <s v="Invoice"/>
    <s v="86614"/>
    <s v="BUILDERS WAREHOUSE:WONDERBOOM"/>
    <s v="PLANTED AERO BOWL 20CM"/>
    <n v="5"/>
    <n v="68.989999999999995"/>
    <n v="344.95"/>
    <n v="129842.03999999991"/>
    <x v="28"/>
  </r>
  <r>
    <m/>
    <x v="284"/>
    <s v="Invoice"/>
    <s v="86617"/>
    <s v="BUILDERS WAREHOUSE:BRYANSTON"/>
    <s v="PLANTED AERO BOWL 20CM"/>
    <n v="3"/>
    <n v="68.989999999999995"/>
    <n v="206.97"/>
    <n v="130049.00999999991"/>
    <x v="28"/>
  </r>
  <r>
    <m/>
    <x v="284"/>
    <s v="Invoice"/>
    <s v="86620"/>
    <s v="MONTROSE NURSERY"/>
    <s v="PLANTED AERO BOWL 20CM"/>
    <n v="6"/>
    <n v="64.989999999999995"/>
    <n v="389.94"/>
    <n v="130438.94999999991"/>
    <x v="28"/>
  </r>
  <r>
    <m/>
    <x v="284"/>
    <s v="Invoice"/>
    <s v="86639"/>
    <s v="BUILDERS WAREHOUSE:SECUNDA"/>
    <s v="PLANTED AERO BOWL 20CM"/>
    <n v="8"/>
    <n v="68.989999999999995"/>
    <n v="551.91999999999996"/>
    <n v="130990.86999999991"/>
    <x v="28"/>
  </r>
  <r>
    <m/>
    <x v="106"/>
    <s v="Invoice"/>
    <s v="86634"/>
    <s v="BUILDERS WAREHOUSE:KLERKSDORP"/>
    <s v="PLANTED AERO BOWL 20CM"/>
    <n v="10"/>
    <n v="68.989999999999995"/>
    <n v="689.9"/>
    <n v="131680.7699999999"/>
    <x v="28"/>
  </r>
  <r>
    <m/>
    <x v="106"/>
    <s v="Invoice"/>
    <s v="86637"/>
    <s v="FH CHAMBERLAIN TRADING (PTY) LTD:SILVER LAKES"/>
    <s v="PLANTED AERO BOWL 20CM"/>
    <n v="8"/>
    <n v="63.99"/>
    <n v="511.92"/>
    <n v="132192.68999999992"/>
    <x v="28"/>
  </r>
  <r>
    <m/>
    <x v="293"/>
    <s v="Invoice"/>
    <s v="86641"/>
    <s v="BUILDERS WAREHOUSE:NORTHRIDING"/>
    <s v="PLANTED AERO BOWL 20CM"/>
    <n v="3"/>
    <n v="68.989999999999995"/>
    <n v="206.97"/>
    <n v="132399.65999999992"/>
    <x v="28"/>
  </r>
  <r>
    <m/>
    <x v="293"/>
    <s v="Invoice"/>
    <s v="86642"/>
    <s v="BUILDERS WAREHOUSE:NOORDHEUWEL"/>
    <s v="PLANTED AERO BOWL 20CM"/>
    <n v="6"/>
    <n v="68.989999999999995"/>
    <n v="413.94"/>
    <n v="132813.59999999992"/>
    <x v="28"/>
  </r>
  <r>
    <m/>
    <x v="294"/>
    <s v="Invoice"/>
    <s v="86653"/>
    <s v="BUILDERS WAREHOUSE:FOURWAYS"/>
    <s v="PLANTED AERO BOWL 20CM"/>
    <n v="4"/>
    <n v="68.989999999999995"/>
    <n v="275.95999999999998"/>
    <n v="133089.55999999991"/>
    <x v="28"/>
  </r>
  <r>
    <m/>
    <x v="294"/>
    <s v="Invoice"/>
    <s v="86660"/>
    <s v="BUILDERS WAREHOUSE:SUNWARD PARK"/>
    <s v="PLANTED AERO BOWL 20CM"/>
    <n v="8"/>
    <n v="68.989999999999995"/>
    <n v="551.91999999999996"/>
    <n v="133641.47999999992"/>
    <x v="28"/>
  </r>
  <r>
    <m/>
    <x v="294"/>
    <s v="Invoice"/>
    <s v="86665"/>
    <s v="GREEN PALM MINI GARDENS"/>
    <s v="PLANTED AERO BOWL 20CM"/>
    <n v="6"/>
    <n v="64.989999999999995"/>
    <n v="389.94"/>
    <n v="134031.41999999993"/>
    <x v="28"/>
  </r>
  <r>
    <m/>
    <x v="294"/>
    <s v="Invoice"/>
    <s v="86669"/>
    <s v="ROSES FOR U t/a URTH"/>
    <s v="PLANTED AERO BOWL 20CM"/>
    <n v="10"/>
    <n v="64.989999999999995"/>
    <n v="649.9"/>
    <n v="134681.31999999992"/>
    <x v="28"/>
  </r>
  <r>
    <m/>
    <x v="294"/>
    <s v="Invoice"/>
    <s v="86670"/>
    <s v="BUILDERS WAREHOUSE:BLOEMFONTEIN"/>
    <s v="PLANTED AERO BOWL 20CM"/>
    <n v="13"/>
    <n v="68.989999999999995"/>
    <n v="896.87"/>
    <n v="135578.18999999992"/>
    <x v="28"/>
  </r>
  <r>
    <m/>
    <x v="294"/>
    <s v="Invoice"/>
    <s v="86671"/>
    <s v="BUILDERS WAREHOUSE:MAFIKENG"/>
    <s v="PLANTED AERO BOWL 20CM"/>
    <n v="20"/>
    <n v="68.989999999999995"/>
    <n v="1379.8"/>
    <n v="136957.9899999999"/>
    <x v="28"/>
  </r>
  <r>
    <m/>
    <x v="303"/>
    <s v="Invoice"/>
    <s v="86695"/>
    <s v="BUILDERS WAREHOUSE:NOORDHEUWEL"/>
    <s v="PLANTED AERO BOWL 20CM"/>
    <n v="9"/>
    <n v="68.989999999999995"/>
    <n v="620.91"/>
    <n v="137578.89999999991"/>
    <x v="28"/>
  </r>
  <r>
    <m/>
    <x v="107"/>
    <s v="Invoice"/>
    <s v="86680"/>
    <s v="BUILDERS WAREHOUSE:ZAMBEZI"/>
    <s v="PLANTED AERO BOWL 20CM"/>
    <n v="5"/>
    <n v="68.989999999999995"/>
    <n v="344.95"/>
    <n v="137923.84999999992"/>
    <x v="28"/>
  </r>
  <r>
    <m/>
    <x v="107"/>
    <s v="Invoice"/>
    <s v="86679"/>
    <s v="BUILDERS WAREHOUSE:GLEN EAGLES"/>
    <s v="PLANTED AERO BOWL 20CM"/>
    <n v="4"/>
    <n v="68.989999999999995"/>
    <n v="275.95999999999998"/>
    <n v="138199.80999999991"/>
    <x v="28"/>
  </r>
  <r>
    <m/>
    <x v="108"/>
    <s v="Invoice"/>
    <s v="86546"/>
    <s v="BUILDERS WAREHOUSE:LAMBTON"/>
    <s v="PLANTED AERO BOWL 20CM"/>
    <n v="10"/>
    <n v="68.989999999999995"/>
    <n v="689.9"/>
    <n v="138889.7099999999"/>
    <x v="28"/>
  </r>
  <r>
    <m/>
    <x v="108"/>
    <s v="Invoice"/>
    <s v="86699"/>
    <s v="BUILDERS WAREHOUSE:KLERKSDORP"/>
    <s v="PLANTED AERO BOWL 20CM"/>
    <n v="10"/>
    <n v="68.989999999999995"/>
    <n v="689.9"/>
    <n v="139579.6099999999"/>
    <x v="28"/>
  </r>
  <r>
    <m/>
    <x v="234"/>
    <s v="Invoice"/>
    <s v="86714"/>
    <s v="LITTLE AUSTRIA"/>
    <s v="PLANTED AERO BOWL 20CM"/>
    <n v="4"/>
    <n v="64.989999999999995"/>
    <n v="259.95999999999998"/>
    <n v="139839.56999999989"/>
    <x v="28"/>
  </r>
  <r>
    <m/>
    <x v="234"/>
    <s v="Invoice"/>
    <s v="86719"/>
    <s v="SPAR NORTH RAND DC:QUEENSWOOD"/>
    <s v="PLANTED AERO BOWL 20CM"/>
    <n v="6"/>
    <n v="50"/>
    <n v="300"/>
    <n v="140139.56999999989"/>
    <x v="28"/>
  </r>
  <r>
    <m/>
    <x v="234"/>
    <s v="Invoice"/>
    <s v="86720"/>
    <s v="PICK ME LANDSCAPING&amp;NURSERY"/>
    <s v="PLANTED AERO BOWL 20CM"/>
    <n v="30"/>
    <n v="64.989999999999995"/>
    <n v="1949.7"/>
    <n v="142089.2699999999"/>
    <x v="28"/>
  </r>
  <r>
    <m/>
    <x v="234"/>
    <s v="Invoice"/>
    <s v="86724"/>
    <s v="BUILDERS WAREHOUSE:RIVONIA"/>
    <s v="PLANTED AERO BOWL 20CM"/>
    <n v="4"/>
    <n v="68.989999999999995"/>
    <n v="275.95999999999998"/>
    <n v="142365.22999999989"/>
    <x v="28"/>
  </r>
  <r>
    <m/>
    <x v="109"/>
    <s v="Invoice"/>
    <s v="86726"/>
    <s v="BUILDERS WAREHOUSE:FOURWAYS"/>
    <s v="PLANTED AERO BOWL 20CM"/>
    <n v="3"/>
    <n v="68.989999999999995"/>
    <n v="206.97"/>
    <n v="142572.1999999999"/>
    <x v="28"/>
  </r>
  <r>
    <m/>
    <x v="109"/>
    <s v="Invoice"/>
    <s v="86729"/>
    <s v="THYME SQUARE"/>
    <s v="PLANTED AERO BOWL 20CM"/>
    <n v="4"/>
    <n v="64.95"/>
    <n v="259.8"/>
    <n v="142831.99999999988"/>
    <x v="28"/>
  </r>
  <r>
    <m/>
    <x v="109"/>
    <s v="Invoice"/>
    <s v="86731"/>
    <s v="BUILDERS WAREHOUSE:GLEN EAGLES"/>
    <s v="PLANTED AERO BOWL 20CM"/>
    <n v="6"/>
    <n v="68.989999999999995"/>
    <n v="413.94"/>
    <n v="143245.93999999989"/>
    <x v="28"/>
  </r>
  <r>
    <m/>
    <x v="109"/>
    <s v="Invoice"/>
    <s v="86741"/>
    <s v="BUILDERS WAREHOUSE:NELSPRUIT"/>
    <s v="PLANTED AERO BOWL 20CM"/>
    <n v="10"/>
    <n v="68.989999999999995"/>
    <n v="689.9"/>
    <n v="143935.83999999988"/>
    <x v="28"/>
  </r>
  <r>
    <m/>
    <x v="331"/>
    <s v="Invoice"/>
    <s v="86736"/>
    <s v="GREEN PALM MINI GARDENS"/>
    <s v="PLANTED AERO BOWL 20CM"/>
    <n v="10"/>
    <n v="64.989999999999995"/>
    <n v="649.9"/>
    <n v="144585.73999999987"/>
    <x v="28"/>
  </r>
  <r>
    <m/>
    <x v="235"/>
    <s v="Invoice"/>
    <s v="86737"/>
    <s v="BUILDERS WAREHOUSE:LYNNWOOD"/>
    <s v="PLANTED AERO BOWL 20CM"/>
    <n v="10"/>
    <n v="68.989999999999995"/>
    <n v="689.9"/>
    <n v="145275.63999999987"/>
    <x v="28"/>
  </r>
  <r>
    <m/>
    <x v="235"/>
    <s v="Invoice"/>
    <s v="86743"/>
    <s v="AGRI 2 MARKET"/>
    <s v="PLANTED AERO BOWL 20CM"/>
    <n v="156"/>
    <n v="48.6"/>
    <n v="7581.6"/>
    <n v="152857.23999999987"/>
    <x v="28"/>
  </r>
  <r>
    <m/>
    <x v="236"/>
    <s v="Invoice"/>
    <s v="86746"/>
    <s v="BUILDERS WAREHOUSE:RIVONIA"/>
    <s v="PLANTED AERO BOWL 20CM"/>
    <n v="3"/>
    <n v="68.989999999999995"/>
    <n v="206.97"/>
    <n v="153064.20999999988"/>
    <x v="28"/>
  </r>
  <r>
    <m/>
    <x v="236"/>
    <s v="Invoice"/>
    <s v="86749"/>
    <s v="BUILDERS WAREHOUSE:CEDAR SQUARE"/>
    <s v="PLANTED AERO BOWL 20CM"/>
    <n v="4"/>
    <n v="68.989999999999995"/>
    <n v="275.95999999999998"/>
    <n v="153340.16999999987"/>
    <x v="28"/>
  </r>
  <r>
    <m/>
    <x v="236"/>
    <s v="Invoice"/>
    <s v="86752"/>
    <s v="FH CHAMBERLAIN TRADING (PTY) LTD:KYALAMI"/>
    <s v="PLANTED AERO BOWL 20CM"/>
    <n v="6"/>
    <n v="68.989999999999995"/>
    <n v="413.94"/>
    <n v="153754.10999999987"/>
    <x v="28"/>
  </r>
  <r>
    <m/>
    <x v="236"/>
    <s v="Invoice"/>
    <s v="86753"/>
    <s v="FH CHAMBERLAIN TRADING (PTY) LTD:RIVIERA"/>
    <s v="PLANTED AERO BOWL 20CM"/>
    <n v="20"/>
    <n v="68.989999999999995"/>
    <n v="1379.8"/>
    <n v="155133.90999999986"/>
    <x v="28"/>
  </r>
  <r>
    <m/>
    <x v="236"/>
    <s v="Invoice"/>
    <s v="86758"/>
    <s v="FH CHAMBERLAIN TRADING (PTY) LTD:WATERKLOOF GLEN"/>
    <s v="PLANTED AERO BOWL 20CM"/>
    <n v="6"/>
    <n v="68.989999999999995"/>
    <n v="413.94"/>
    <n v="155547.84999999986"/>
    <x v="28"/>
  </r>
  <r>
    <m/>
    <x v="236"/>
    <s v="Invoice"/>
    <s v="86774"/>
    <s v="BUILDERS WAREHOUSE:SECUNDA"/>
    <s v="PLANTED AERO BOWL 20CM"/>
    <n v="15"/>
    <n v="68.989999999999995"/>
    <n v="1034.8499999999999"/>
    <n v="156582.69999999987"/>
    <x v="28"/>
  </r>
  <r>
    <m/>
    <x v="298"/>
    <s v="Invoice"/>
    <s v="86766"/>
    <s v="BUILDERS WAREHOUSE:KLERKSDORP"/>
    <s v="PLANTED AERO BOWL 20CM"/>
    <n v="12"/>
    <n v="68.989999999999995"/>
    <n v="827.88"/>
    <n v="157410.57999999987"/>
    <x v="28"/>
  </r>
  <r>
    <m/>
    <x v="298"/>
    <s v="Invoice"/>
    <s v="86767"/>
    <s v="BUILDERS WAREHOUSE:CRAIGHALL PARK"/>
    <s v="PLANTED AERO BOWL 20CM"/>
    <n v="3"/>
    <n v="68.989999999999995"/>
    <n v="206.97"/>
    <n v="157617.54999999987"/>
    <x v="28"/>
  </r>
  <r>
    <m/>
    <x v="298"/>
    <s v="Invoice"/>
    <s v="86768"/>
    <s v="PRETTY GARDENS"/>
    <s v="PLANTED AERO BOWL 20CM"/>
    <n v="18"/>
    <n v="64.989999999999995"/>
    <n v="1169.82"/>
    <n v="158787.36999999988"/>
    <x v="28"/>
  </r>
  <r>
    <m/>
    <x v="298"/>
    <s v="Invoice"/>
    <s v="86772"/>
    <s v="BUILDERS WAREHOUSE:LAMBTON"/>
    <s v="PLANTED AERO BOWL 20CM"/>
    <n v="5"/>
    <n v="68.989999999999995"/>
    <n v="344.95"/>
    <n v="159132.31999999989"/>
    <x v="28"/>
  </r>
  <r>
    <m/>
    <x v="298"/>
    <s v="Invoice"/>
    <s v="86783"/>
    <s v="BUILDERS WAREHOUSE:BLOEMFONTEIN"/>
    <s v="PLANTED AERO BOWL 20CM"/>
    <n v="17"/>
    <n v="68.989999999999995"/>
    <n v="1172.83"/>
    <n v="160305.14999999988"/>
    <x v="28"/>
  </r>
  <r>
    <m/>
    <x v="298"/>
    <s v="Invoice"/>
    <s v="86785"/>
    <s v="ROSES FOR U t/a URTH"/>
    <s v="PLANTED AERO BOWL PETUNIA 20CM"/>
    <n v="14"/>
    <n v="64.989999999999995"/>
    <n v="909.86"/>
    <n v="161215.00999999986"/>
    <x v="28"/>
  </r>
  <r>
    <m/>
    <x v="237"/>
    <s v="Invoice"/>
    <s v="86755"/>
    <s v="RIVERSIDE MICA"/>
    <s v="PLANTED AERO BOWL 20CM"/>
    <n v="3"/>
    <n v="64.25"/>
    <n v="192.75"/>
    <n v="161407.75999999986"/>
    <x v="28"/>
  </r>
  <r>
    <m/>
    <x v="237"/>
    <s v="Invoice"/>
    <s v="86776"/>
    <s v="BUILDERS WAREHOUSE:NORTHRIDING"/>
    <s v="PLANTED AERO BOWL 20CM"/>
    <n v="3"/>
    <n v="68.989999999999995"/>
    <n v="206.97"/>
    <n v="161614.72999999986"/>
    <x v="28"/>
  </r>
  <r>
    <m/>
    <x v="237"/>
    <s v="Invoice"/>
    <s v="86780"/>
    <s v="BUILDERS WAREHOUSE:FLORIDA GLEN"/>
    <s v="PLANTED AERO BOWL 20CM"/>
    <n v="4"/>
    <n v="68.989999999999995"/>
    <n v="275.95999999999998"/>
    <n v="161890.68999999986"/>
    <x v="28"/>
  </r>
  <r>
    <m/>
    <x v="110"/>
    <s v="Invoice"/>
    <s v="86778"/>
    <s v="LIFESTYLE HOME GARDEN"/>
    <s v="PLANTED AERO BOWL 20CM"/>
    <n v="25"/>
    <n v="58.3"/>
    <n v="1457.5"/>
    <n v="163348.18999999986"/>
    <x v="28"/>
  </r>
  <r>
    <m/>
    <x v="110"/>
    <s v="Invoice"/>
    <s v="86796"/>
    <s v="BUILDERS WAREHOUSE:ROBINDALE"/>
    <s v="PLANTED AERO BOWL 20CM"/>
    <n v="8"/>
    <n v="68.989999999999995"/>
    <n v="551.91999999999996"/>
    <n v="163900.10999999987"/>
    <x v="28"/>
  </r>
  <r>
    <m/>
    <x v="110"/>
    <s v="Invoice"/>
    <s v="86797"/>
    <s v="BUILDERS WAREHOUSE:MIDDELBURG"/>
    <s v="PLANTED AERO BOWL 20CM"/>
    <n v="8"/>
    <n v="68.989999999999995"/>
    <n v="551.91999999999996"/>
    <n v="164452.02999999988"/>
    <x v="28"/>
  </r>
  <r>
    <m/>
    <x v="110"/>
    <s v="Invoice"/>
    <s v="86798"/>
    <s v="FH CHAMBERLAIN TRADING (PTY) LTD:MONTANA"/>
    <s v="PLANTED AERO BOWL 20CM"/>
    <n v="70"/>
    <n v="68.989999999999995"/>
    <n v="4829.3"/>
    <n v="169281.32999999987"/>
    <x v="28"/>
  </r>
  <r>
    <m/>
    <x v="238"/>
    <s v="Invoice"/>
    <s v="86803"/>
    <s v="BUILDERS WAREHOUSE:HARTEBEESPOORT"/>
    <s v="PLANTED AERO BOWL 20CM"/>
    <n v="16"/>
    <n v="68.989999999999995"/>
    <n v="1103.8399999999999"/>
    <n v="170385.16999999987"/>
    <x v="28"/>
  </r>
  <r>
    <m/>
    <x v="238"/>
    <s v="Invoice"/>
    <s v="86804"/>
    <s v="BUILDERS WAREHOUSE:RUSTENBURG"/>
    <s v="PLANTED AERO BOWL 20CM"/>
    <n v="16"/>
    <n v="68.989999999999995"/>
    <n v="1103.8399999999999"/>
    <n v="171489.00999999986"/>
    <x v="28"/>
  </r>
  <r>
    <m/>
    <x v="111"/>
    <s v="Invoice"/>
    <s v="86809"/>
    <s v="BUILDERS WAREHOUSE:FOURWAYS"/>
    <s v="PLANTED AERO BOWL 20CM"/>
    <n v="6"/>
    <n v="68.989999999999995"/>
    <n v="413.94"/>
    <n v="171902.94999999987"/>
    <x v="28"/>
  </r>
  <r>
    <m/>
    <x v="111"/>
    <s v="Invoice"/>
    <s v="86811"/>
    <s v="BUILDERS WAREHOUSE:RIVONIA"/>
    <s v="PLANTED AERO BOWL 20CM"/>
    <n v="4"/>
    <n v="68.989999999999995"/>
    <n v="275.95999999999998"/>
    <n v="172178.90999999986"/>
    <x v="28"/>
  </r>
  <r>
    <m/>
    <x v="111"/>
    <s v="Invoice"/>
    <s v="86813"/>
    <s v="BUILDERS WAREHOUSE:ZAMBEZI"/>
    <s v="PLANTED AERO BOWL 20CM"/>
    <n v="20"/>
    <n v="68.989999999999995"/>
    <n v="1379.8"/>
    <n v="173558.70999999985"/>
    <x v="28"/>
  </r>
  <r>
    <m/>
    <x v="111"/>
    <s v="Invoice"/>
    <s v="86815"/>
    <s v="BUILDERS WAREHOUSE:BRYANSTON"/>
    <s v="PLANTED AERO BOWL 20CM"/>
    <n v="3"/>
    <n v="68.989999999999995"/>
    <n v="206.97"/>
    <n v="173765.67999999985"/>
    <x v="28"/>
  </r>
  <r>
    <m/>
    <x v="111"/>
    <s v="Invoice"/>
    <s v="86818"/>
    <s v="BUILDERS WAREHOUSE:CHERRY LANE"/>
    <s v="PLANTED AERO BOWL 20CM"/>
    <n v="10"/>
    <n v="68.989999999999995"/>
    <n v="689.9"/>
    <n v="174455.57999999984"/>
    <x v="28"/>
  </r>
  <r>
    <m/>
    <x v="111"/>
    <s v="Invoice"/>
    <s v="86826"/>
    <s v="MONTROSE NURSERY"/>
    <s v="PLANTED AERO BOWL 20CM"/>
    <n v="8"/>
    <n v="64.989999999999995"/>
    <n v="519.91999999999996"/>
    <n v="174975.49999999985"/>
    <x v="28"/>
  </r>
  <r>
    <m/>
    <x v="111"/>
    <s v="Invoice"/>
    <s v="86835"/>
    <s v="AGRI 2 MARKET"/>
    <s v="PLANTED AERO BOWL 20CM"/>
    <n v="20"/>
    <n v="48.6"/>
    <n v="972"/>
    <n v="175947.49999999985"/>
    <x v="28"/>
  </r>
  <r>
    <m/>
    <x v="239"/>
    <s v="Invoice"/>
    <s v="86836"/>
    <s v="BUILDERS WAREHOUSE:MIDDELBURG"/>
    <s v="PLANTED AERO BOWL 20CM"/>
    <n v="10"/>
    <n v="68.989999999999995"/>
    <n v="689.9"/>
    <n v="176637.39999999985"/>
    <x v="28"/>
  </r>
  <r>
    <m/>
    <x v="239"/>
    <s v="Invoice"/>
    <s v="86838"/>
    <s v="BUILDERS WAREHOUSE:KLERKSDORP"/>
    <s v="PLANTED AERO BOWL 20CM"/>
    <n v="10"/>
    <n v="68.989999999999995"/>
    <n v="689.9"/>
    <n v="177327.29999999984"/>
    <x v="28"/>
  </r>
  <r>
    <m/>
    <x v="239"/>
    <s v="Invoice"/>
    <s v="86854"/>
    <s v="MONTANA GARDEN PAVILION"/>
    <s v="PLANTED AERO BOWL 20CM"/>
    <n v="10"/>
    <n v="64.989999999999995"/>
    <n v="649.9"/>
    <n v="177977.19999999984"/>
    <x v="28"/>
  </r>
  <r>
    <m/>
    <x v="239"/>
    <s v="Invoice"/>
    <s v="86855"/>
    <s v="BUILDERS WAREHOUSE:NELSPRUIT"/>
    <s v="PLANTED AERO BOWL 20CM"/>
    <n v="4"/>
    <n v="68.989999999999995"/>
    <n v="275.95999999999998"/>
    <n v="178253.15999999983"/>
    <x v="28"/>
  </r>
  <r>
    <m/>
    <x v="239"/>
    <s v="Invoice"/>
    <s v="86856"/>
    <s v="BUILDERS WAREHOUSE:NEWCASTLE"/>
    <s v="PLANTED AERO BOWL 20CM"/>
    <n v="21"/>
    <n v="68.989999999999995"/>
    <n v="1448.79"/>
    <n v="179701.94999999984"/>
    <x v="28"/>
  </r>
  <r>
    <m/>
    <x v="239"/>
    <s v="Invoice"/>
    <s v="86858"/>
    <s v="NYLIES KWEKERY"/>
    <s v="PLANTED AERO BOWL 20CM"/>
    <n v="4"/>
    <n v="64.989999999999995"/>
    <n v="259.95999999999998"/>
    <n v="179961.90999999983"/>
    <x v="28"/>
  </r>
  <r>
    <m/>
    <x v="239"/>
    <s v="Invoice"/>
    <s v="86862"/>
    <s v="PRETTY GARDENS"/>
    <s v="PLANTED AERO BOWL 20CM"/>
    <n v="4"/>
    <n v="64.989999999999995"/>
    <n v="259.95999999999998"/>
    <n v="180221.86999999982"/>
    <x v="28"/>
  </r>
  <r>
    <m/>
    <x v="285"/>
    <s v="Invoice"/>
    <s v="86842"/>
    <s v="BUILDERS WAREHOUSE:NORTHRIDING"/>
    <s v="PLANTED AERO BOWL 20CM"/>
    <n v="3"/>
    <n v="68.989999999999995"/>
    <n v="206.97"/>
    <n v="180428.83999999982"/>
    <x v="28"/>
  </r>
  <r>
    <m/>
    <x v="285"/>
    <s v="Invoice"/>
    <s v="86843"/>
    <s v="BUILDERS WAREHOUSE:SUNWARD PARK"/>
    <s v="PLANTED AERO BOWL 20CM"/>
    <n v="10"/>
    <n v="68.989999999999995"/>
    <n v="689.9"/>
    <n v="181118.73999999982"/>
    <x v="28"/>
  </r>
  <r>
    <m/>
    <x v="285"/>
    <s v="Invoice"/>
    <s v="86844"/>
    <s v="PRETTY GARDENS"/>
    <s v="PLANTED AERO BOWL 20CM"/>
    <n v="9"/>
    <n v="64.989999999999995"/>
    <n v="584.91"/>
    <n v="181703.64999999982"/>
    <x v="28"/>
  </r>
  <r>
    <m/>
    <x v="285"/>
    <s v="Invoice"/>
    <s v="86849"/>
    <s v="LITTLE AUSTRIA"/>
    <s v="PLANTED AERO BOWL 20CM"/>
    <n v="5"/>
    <n v="64.989999999999995"/>
    <n v="324.95"/>
    <n v="182028.59999999983"/>
    <x v="28"/>
  </r>
  <r>
    <m/>
    <x v="285"/>
    <s v="Invoice"/>
    <s v="86867"/>
    <s v="BUILDERS WAREHOUSE:BLOEMFONTEIN"/>
    <s v="PLANTED AERO BOWL 20CM"/>
    <n v="15"/>
    <n v="68.989999999999995"/>
    <n v="1034.8499999999999"/>
    <n v="183063.44999999984"/>
    <x v="28"/>
  </r>
  <r>
    <m/>
    <x v="112"/>
    <s v="Invoice"/>
    <s v="86893"/>
    <s v="BUILDERS WAREHOUSE:NOORDHEUWEL"/>
    <s v="PLANTED AERO BOWL 20CM"/>
    <n v="10"/>
    <n v="68.989999999999995"/>
    <n v="689.9"/>
    <n v="183753.34999999983"/>
    <x v="28"/>
  </r>
  <r>
    <m/>
    <x v="113"/>
    <s v="Invoice"/>
    <s v="86869"/>
    <s v="FH CHAMBERLAIN TRADING (PTY) LTD:CENTURION"/>
    <s v="PLANTED AERO BOWL 20CM"/>
    <n v="10"/>
    <n v="68.989999999999995"/>
    <n v="689.9"/>
    <n v="184443.24999999983"/>
    <x v="28"/>
  </r>
  <r>
    <m/>
    <x v="113"/>
    <s v="Invoice"/>
    <s v="86875"/>
    <s v="BUILDERS WAREHOUSE:SILVERLAKES"/>
    <s v="PLANTED AERO BOWL 20CM"/>
    <n v="8"/>
    <n v="68.989999999999995"/>
    <n v="551.91999999999996"/>
    <n v="184995.16999999984"/>
    <x v="28"/>
  </r>
  <r>
    <m/>
    <x v="113"/>
    <s v="Invoice"/>
    <s v="86876"/>
    <s v="BUILDERS WAREHOUSE:GLEN EAGLES"/>
    <s v="PLANTED AERO BOWL 20CM"/>
    <n v="3"/>
    <n v="68.989999999999995"/>
    <n v="206.97"/>
    <n v="185202.13999999984"/>
    <x v="28"/>
  </r>
  <r>
    <m/>
    <x v="114"/>
    <s v="Invoice"/>
    <s v="86874"/>
    <s v="FH CHAMBERLAIN TRADING (PTY) LTD:WATERKLOOF GLEN"/>
    <s v="PLANTED AERO BOWL 20CM"/>
    <n v="15"/>
    <n v="68.989999999999995"/>
    <n v="1034.8499999999999"/>
    <n v="186236.98999999985"/>
    <x v="28"/>
  </r>
  <r>
    <m/>
    <x v="114"/>
    <s v="Invoice"/>
    <s v="86896"/>
    <s v="BUILDERS WAREHOUSE:LAMBTON"/>
    <s v="PLANTED AERO BOWL 20CM"/>
    <n v="10"/>
    <n v="68.989999999999995"/>
    <n v="689.9"/>
    <n v="186926.88999999984"/>
    <x v="28"/>
  </r>
  <r>
    <m/>
    <x v="114"/>
    <s v="Invoice"/>
    <s v="86899"/>
    <s v="GARDENSHOP PARKTOWN"/>
    <s v="PLANTED AERO BOWL 20CM"/>
    <n v="15"/>
    <n v="64.989999999999995"/>
    <n v="974.85"/>
    <n v="187901.73999999985"/>
    <x v="28"/>
  </r>
  <r>
    <m/>
    <x v="114"/>
    <s v="Invoice"/>
    <s v="86901"/>
    <s v="FH CHAMBERLAIN TRADING (PTY) LTD:SILVER LAKES"/>
    <s v="PLANTED AERO BOWL 20CM"/>
    <n v="6"/>
    <n v="68.989999999999995"/>
    <n v="413.94"/>
    <n v="188315.67999999985"/>
    <x v="28"/>
  </r>
  <r>
    <m/>
    <x v="240"/>
    <s v="Invoice"/>
    <s v="86903"/>
    <s v="BUILDERS WAREHOUSE:FLORIDA GLEN"/>
    <s v="PLANTED AERO BOWL 20CM"/>
    <n v="6"/>
    <n v="68.989999999999995"/>
    <n v="413.94"/>
    <n v="188729.61999999985"/>
    <x v="28"/>
  </r>
  <r>
    <m/>
    <x v="240"/>
    <s v="Invoice"/>
    <s v="86908"/>
    <s v="BUILDERS WAREHOUSE:VEREENIGING"/>
    <s v="PLANTED AERO BOWL 20CM"/>
    <n v="5"/>
    <n v="68.989999999999995"/>
    <n v="344.95"/>
    <n v="189074.56999999986"/>
    <x v="28"/>
  </r>
  <r>
    <m/>
    <x v="240"/>
    <s v="Invoice"/>
    <s v="86909"/>
    <s v="BUILDERS WAREHOUSE:STRUBENS VALLEY"/>
    <s v="PLANTED AERO BOWL 20CM"/>
    <n v="10"/>
    <n v="68.989999999999995"/>
    <n v="689.9"/>
    <n v="189764.46999999986"/>
    <x v="28"/>
  </r>
  <r>
    <m/>
    <x v="240"/>
    <s v="Invoice"/>
    <s v="86911"/>
    <s v="LITTLE AUSTRIA"/>
    <s v="PLANTED AERO BOWL 20CM"/>
    <n v="4"/>
    <n v="64.989999999999995"/>
    <n v="259.95999999999998"/>
    <n v="190024.42999999985"/>
    <x v="28"/>
  </r>
  <r>
    <m/>
    <x v="22"/>
    <s v="Invoice"/>
    <s v="86915"/>
    <s v="BUILDERS WAREHOUSE:NORTHMEAD"/>
    <s v="PLANTED AERO BOWL 20CM"/>
    <n v="6"/>
    <n v="68.989999999999995"/>
    <n v="413.94"/>
    <n v="190438.36999999985"/>
    <x v="28"/>
  </r>
  <r>
    <m/>
    <x v="22"/>
    <s v="Invoice"/>
    <s v="86916"/>
    <s v="BUILDERS WAREHOUSE:FOURWAYS"/>
    <s v="PLANTED AERO BOWL 20CM"/>
    <n v="5"/>
    <n v="68.989999999999995"/>
    <n v="344.95"/>
    <n v="190783.31999999986"/>
    <x v="28"/>
  </r>
  <r>
    <m/>
    <x v="22"/>
    <s v="Invoice"/>
    <s v="86922"/>
    <s v="CLARKS GARDEN CENTRE"/>
    <s v="PLANTED AERO BOWL 20CM"/>
    <n v="7"/>
    <n v="64.989999999999995"/>
    <n v="454.93"/>
    <n v="191238.24999999985"/>
    <x v="28"/>
  </r>
  <r>
    <m/>
    <x v="22"/>
    <s v="Invoice"/>
    <s v="86923"/>
    <s v="BUILDERS WAREHOUSE:MAFIKENG"/>
    <s v="PLANTED AERO BOWL 20CM"/>
    <n v="20"/>
    <n v="68.989999999999995"/>
    <n v="1379.8"/>
    <n v="192618.04999999984"/>
    <x v="28"/>
  </r>
  <r>
    <m/>
    <x v="241"/>
    <s v="Invoice"/>
    <s v="86926"/>
    <s v="BUILDERS WAREHOUSE:RUSTENBURG"/>
    <s v="PLANTED AERO BOWL 20CM"/>
    <n v="10"/>
    <n v="68.989999999999995"/>
    <n v="689.9"/>
    <n v="193307.94999999984"/>
    <x v="28"/>
  </r>
  <r>
    <m/>
    <x v="241"/>
    <s v="Invoice"/>
    <s v="86934"/>
    <s v="BUILDERS WAREHOUSE:FOURWAYS"/>
    <s v="PLANTED AERO BOWL 20CM"/>
    <n v="6"/>
    <n v="68.989999999999995"/>
    <n v="413.94"/>
    <n v="193721.88999999984"/>
    <x v="28"/>
  </r>
  <r>
    <m/>
    <x v="241"/>
    <s v="Invoice"/>
    <s v="86936"/>
    <s v="BUILDERS WAREHOUSE:ZAMBEZI"/>
    <s v="PLANTED AERO BOWL 20CM"/>
    <n v="10"/>
    <n v="68.989999999999995"/>
    <n v="689.9"/>
    <n v="194411.78999999983"/>
    <x v="28"/>
  </r>
  <r>
    <m/>
    <x v="241"/>
    <s v="Invoice"/>
    <s v="86937"/>
    <s v="AGRI 2 MARKET"/>
    <s v="PLANTED AERO BOWL 20CM"/>
    <n v="30"/>
    <n v="48.6"/>
    <n v="1458"/>
    <n v="195869.78999999983"/>
    <x v="28"/>
  </r>
  <r>
    <m/>
    <x v="115"/>
    <s v="Invoice"/>
    <s v="86929"/>
    <s v="BUILDERS WAREHOUSE:LYNNWOOD"/>
    <s v="PLANTED AERO BOWL 20CM"/>
    <n v="10"/>
    <n v="68.989999999999995"/>
    <n v="689.9"/>
    <n v="196559.68999999983"/>
    <x v="28"/>
  </r>
  <r>
    <m/>
    <x v="115"/>
    <s v="Invoice"/>
    <s v="86935"/>
    <s v="BUILDERS WAREHOUSE:CENTURION"/>
    <s v="PLANTED AERO BOWL 20CM"/>
    <n v="20"/>
    <n v="68.989999999999995"/>
    <n v="1379.8"/>
    <n v="197939.48999999982"/>
    <x v="28"/>
  </r>
  <r>
    <m/>
    <x v="115"/>
    <s v="Invoice"/>
    <s v="86977"/>
    <s v="SECUNDA NURSERY"/>
    <s v="PLANTED AERO BOWL 20CM"/>
    <n v="5"/>
    <n v="68.989999999999995"/>
    <n v="344.95"/>
    <n v="198284.43999999983"/>
    <x v="28"/>
  </r>
  <r>
    <m/>
    <x v="115"/>
    <s v="Invoice"/>
    <s v="86978"/>
    <s v="BUILDERS WAREHOUSE:SECUNDA"/>
    <s v="PLANTED AERO BOWL 20CM"/>
    <n v="10"/>
    <n v="68.989999999999995"/>
    <n v="689.9"/>
    <n v="198974.33999999982"/>
    <x v="28"/>
  </r>
  <r>
    <m/>
    <x v="23"/>
    <s v="Invoice"/>
    <s v="86952"/>
    <s v="FH CHAMBERLAIN TRADING (PTY) LTD:WATERKLOOF GLEN"/>
    <s v="PLANTED AERO BOWL 20CM"/>
    <n v="11"/>
    <n v="68.989999999999995"/>
    <n v="758.89"/>
    <n v="199733.22999999984"/>
    <x v="28"/>
  </r>
  <r>
    <m/>
    <x v="23"/>
    <s v="Invoice"/>
    <s v="86954"/>
    <s v="GARDENSHOP PARKTOWN"/>
    <s v="PLANTED AERO BOWL 20CM"/>
    <n v="10"/>
    <n v="64.989999999999995"/>
    <n v="649.9"/>
    <n v="200383.12999999983"/>
    <x v="28"/>
  </r>
  <r>
    <m/>
    <x v="23"/>
    <s v="Invoice"/>
    <s v="86956"/>
    <s v="FH CHAMBERLAIN TRADING (PTY) LTD:CENTURION"/>
    <s v="PLANTED AERO BOWL 20CM"/>
    <n v="8"/>
    <n v="68.989999999999995"/>
    <n v="551.91999999999996"/>
    <n v="200935.04999999984"/>
    <x v="28"/>
  </r>
  <r>
    <m/>
    <x v="23"/>
    <s v="Invoice"/>
    <s v="86972"/>
    <s v="PRETTY GARDENS"/>
    <s v="PLANTED AERO BOWL 20CM"/>
    <n v="10"/>
    <n v="64.989999999999995"/>
    <n v="649.9"/>
    <n v="201584.94999999984"/>
    <x v="28"/>
  </r>
  <r>
    <m/>
    <x v="23"/>
    <s v="Invoice"/>
    <s v="86973"/>
    <s v="GREENSIDE KWEKERY"/>
    <s v="PLANTED AERO BOWL 20CM"/>
    <n v="10"/>
    <n v="64.989999999999995"/>
    <n v="649.9"/>
    <n v="202234.84999999983"/>
    <x v="28"/>
  </r>
  <r>
    <m/>
    <x v="23"/>
    <s v="Invoice"/>
    <s v="86976"/>
    <s v="MONTANA GARDEN PAVILION"/>
    <s v="PLANTED AERO BOWL 20CM"/>
    <n v="10"/>
    <n v="64.989999999999995"/>
    <n v="649.9"/>
    <n v="202884.74999999983"/>
    <x v="28"/>
  </r>
  <r>
    <m/>
    <x v="23"/>
    <s v="Invoice"/>
    <s v="86979"/>
    <s v="BUILDERS WAREHOUSE:NELSPRUIT"/>
    <s v="PLANTED AERO BOWL 20CM"/>
    <n v="9"/>
    <n v="68.989999999999995"/>
    <n v="620.91"/>
    <n v="203505.65999999983"/>
    <x v="28"/>
  </r>
  <r>
    <m/>
    <x v="23"/>
    <s v="Invoice"/>
    <s v="86980"/>
    <s v="BUILDERS WAREHOUSE:BLOEMFONTEIN"/>
    <s v="PLANTED AERO BOWL 20CM"/>
    <n v="23"/>
    <n v="68.989999999999995"/>
    <n v="1586.77"/>
    <n v="205092.42999999982"/>
    <x v="28"/>
  </r>
  <r>
    <m/>
    <x v="242"/>
    <s v="Invoice"/>
    <s v="86960"/>
    <s v="BUILDERS WAREHOUSE:BEDFORDVIEW"/>
    <s v="PLANTED AERO BOWL 20CM"/>
    <n v="10"/>
    <n v="68.989999999999995"/>
    <n v="689.9"/>
    <n v="205782.32999999981"/>
    <x v="28"/>
  </r>
  <r>
    <m/>
    <x v="242"/>
    <s v="Invoice"/>
    <s v="86963"/>
    <s v="BUILDERS WAREHOUSE:NORTHRIDING"/>
    <s v="PLANTED AERO BOWL 20CM"/>
    <n v="5"/>
    <n v="68.989999999999995"/>
    <n v="344.95"/>
    <n v="206127.27999999982"/>
    <x v="28"/>
  </r>
  <r>
    <m/>
    <x v="242"/>
    <s v="Invoice"/>
    <s v="86966"/>
    <s v="LITTLE AUSTRIA"/>
    <s v="PLANTED AERO BOWL 20CM"/>
    <n v="2"/>
    <n v="64.989999999999995"/>
    <n v="129.97999999999999"/>
    <n v="206257.25999999983"/>
    <x v="28"/>
  </r>
  <r>
    <m/>
    <x v="242"/>
    <s v="Invoice"/>
    <s v="86967"/>
    <s v="BUILDERS WAREHOUSE:NORWOOD"/>
    <s v="PLANTED AERO BOWL 20CM"/>
    <n v="6"/>
    <n v="68.989999999999995"/>
    <n v="413.94"/>
    <n v="206671.19999999984"/>
    <x v="28"/>
  </r>
  <r>
    <m/>
    <x v="242"/>
    <s v="Invoice"/>
    <s v="86968"/>
    <s v="RIVERSIDE MICA"/>
    <s v="PLANTED AERO BOWL 20CM"/>
    <n v="2"/>
    <n v="64.25"/>
    <n v="128.5"/>
    <n v="206799.69999999984"/>
    <x v="28"/>
  </r>
  <r>
    <m/>
    <x v="116"/>
    <s v="Invoice"/>
    <s v="86984"/>
    <s v="THYME SQUARE"/>
    <s v="PLANTED AERO BOWL 20CM"/>
    <n v="9"/>
    <n v="64.95"/>
    <n v="584.54999999999995"/>
    <n v="207384.24999999983"/>
    <x v="28"/>
  </r>
  <r>
    <m/>
    <x v="116"/>
    <s v="Invoice"/>
    <s v="86985"/>
    <s v="SPAR SOUTH RAND DC:SPAR THE PALMS"/>
    <s v="PLANTED AERO BOWL 20CM"/>
    <n v="15"/>
    <n v="70.5"/>
    <n v="1057.5"/>
    <n v="208441.74999999983"/>
    <x v="28"/>
  </r>
  <r>
    <m/>
    <x v="116"/>
    <s v="Invoice"/>
    <s v="86987"/>
    <s v="BUILDERS WAREHOUSE:NORTHMEAD"/>
    <s v="PLANTED AERO BOWL 20CM"/>
    <n v="12"/>
    <n v="68.989999999999995"/>
    <n v="827.88"/>
    <n v="209269.62999999983"/>
    <x v="28"/>
  </r>
  <r>
    <m/>
    <x v="116"/>
    <s v="Invoice"/>
    <s v="86992"/>
    <s v="BUILDERS WAREHOUSE:EMALALHENI"/>
    <s v="PLANTED AERO BOWL 20CM"/>
    <n v="15"/>
    <n v="68.989999999999995"/>
    <n v="1034.8499999999999"/>
    <n v="210304.47999999984"/>
    <x v="28"/>
  </r>
  <r>
    <m/>
    <x v="46"/>
    <s v="Invoice"/>
    <s v="87009"/>
    <s v="BUILDERS WAREHOUSE:NOORDHEUWEL"/>
    <s v="PLANTED AERO BOWL 20CM"/>
    <n v="10"/>
    <n v="68.989999999999995"/>
    <n v="689.9"/>
    <n v="210994.37999999983"/>
    <x v="28"/>
  </r>
  <r>
    <m/>
    <x v="24"/>
    <s v="Invoice"/>
    <s v="87012"/>
    <s v="BUILDERS WAREHOUSE:LAMBTON"/>
    <s v="PLANTED AERO BOWL 20CM"/>
    <n v="7"/>
    <n v="68.989999999999995"/>
    <n v="482.93"/>
    <n v="211477.30999999982"/>
    <x v="28"/>
  </r>
  <r>
    <m/>
    <x v="24"/>
    <s v="Invoice"/>
    <s v="87013"/>
    <s v="FH CHAMBERLAIN TRADING (PTY) LTD:RIVIERA"/>
    <s v="PLANTED AERO BOWL 20CM"/>
    <n v="15"/>
    <n v="68.989999999999995"/>
    <n v="1034.8499999999999"/>
    <n v="212512.15999999983"/>
    <x v="28"/>
  </r>
  <r>
    <m/>
    <x v="24"/>
    <s v="Invoice"/>
    <s v="87014"/>
    <s v="FH CHAMBERLAIN TRADING (PTY) LTD:CENTURION"/>
    <s v="PLANTED AERO BOWL 20CM"/>
    <n v="8"/>
    <n v="68.989999999999995"/>
    <n v="551.91999999999996"/>
    <n v="213064.07999999984"/>
    <x v="28"/>
  </r>
  <r>
    <m/>
    <x v="24"/>
    <s v="Invoice"/>
    <s v="87018"/>
    <s v="FH CHAMBERLAIN TRADING (PTY) LTD:SILVER LAKES"/>
    <s v="PLANTED AERO BOWL 20CM"/>
    <n v="18"/>
    <n v="68.989999999999995"/>
    <n v="1241.82"/>
    <n v="214305.89999999985"/>
    <x v="28"/>
  </r>
  <r>
    <m/>
    <x v="24"/>
    <s v="Invoice"/>
    <s v="87027"/>
    <s v="AGRI 2 MARKET"/>
    <s v="PLANTED AERO BOWL 20CM"/>
    <n v="20"/>
    <n v="48.6"/>
    <n v="972"/>
    <n v="215277.89999999985"/>
    <x v="28"/>
  </r>
  <r>
    <m/>
    <x v="117"/>
    <s v="Invoice"/>
    <s v="87020"/>
    <s v="FH CHAMBERLAIN TRADING (PTY) LTD:MONTANA"/>
    <s v="PLANTED AERO BOWL 20CM"/>
    <n v="35"/>
    <n v="68.989999999999995"/>
    <n v="2414.65"/>
    <n v="217692.54999999984"/>
    <x v="28"/>
  </r>
  <r>
    <m/>
    <x v="117"/>
    <s v="Invoice"/>
    <s v="87024"/>
    <s v="BUILDERS WAREHOUSE:VEREENIGING"/>
    <s v="PLANTED AERO BOWL 20CM"/>
    <n v="5"/>
    <n v="68.989999999999995"/>
    <n v="344.95"/>
    <n v="218037.49999999985"/>
    <x v="28"/>
  </r>
  <r>
    <m/>
    <x v="118"/>
    <s v="Invoice"/>
    <s v="87033"/>
    <s v="BUILDERS WAREHOUSE:CEDAR SQUARE"/>
    <s v="PLANTED AERO BOWL 20CM"/>
    <n v="5"/>
    <n v="68.989999999999995"/>
    <n v="344.95"/>
    <n v="218382.44999999987"/>
    <x v="28"/>
  </r>
  <r>
    <m/>
    <x v="118"/>
    <s v="Invoice"/>
    <s v="87034"/>
    <s v="BUILDERS WAREHOUSE:RIVONIA"/>
    <s v="PLANTED AERO BOWL 20CM"/>
    <n v="5"/>
    <n v="68.989999999999995"/>
    <n v="344.95"/>
    <n v="218727.39999999988"/>
    <x v="28"/>
  </r>
  <r>
    <m/>
    <x v="118"/>
    <s v="Invoice"/>
    <s v="87036"/>
    <s v="BUILDERS WAREHOUSE:EDENVALE"/>
    <s v="PLANTED AERO BOWL 20CM"/>
    <n v="15"/>
    <n v="68.989999999999995"/>
    <n v="1034.8499999999999"/>
    <n v="219762.24999999988"/>
    <x v="28"/>
  </r>
  <r>
    <m/>
    <x v="118"/>
    <s v="Invoice"/>
    <s v="87038"/>
    <s v="BUILDERS WAREHOUSE:BOKSBURG (NEW)"/>
    <s v="PLANTED AERO BOWL 20CM"/>
    <n v="5"/>
    <n v="68.989999999999995"/>
    <n v="344.95"/>
    <n v="220107.1999999999"/>
    <x v="28"/>
  </r>
  <r>
    <m/>
    <x v="118"/>
    <s v="Invoice"/>
    <s v="87039"/>
    <s v="RIVERSIDE MICA"/>
    <s v="PLANTED AERO BOWL 20CM"/>
    <n v="2"/>
    <n v="64.25"/>
    <n v="128.5"/>
    <n v="220235.6999999999"/>
    <x v="28"/>
  </r>
  <r>
    <m/>
    <x v="244"/>
    <s v="Invoice"/>
    <s v="87070"/>
    <s v="PRETTY GARDENS"/>
    <s v="PLANTED AERO BOWL 20CM"/>
    <n v="2"/>
    <n v="64.989999999999995"/>
    <n v="129.97999999999999"/>
    <n v="220365.67999999991"/>
    <x v="28"/>
  </r>
  <r>
    <m/>
    <x v="244"/>
    <s v="Invoice"/>
    <s v="87077"/>
    <s v="BUILDERS WAREHOUSE:NOORDHEUWEL"/>
    <s v="PLANTED AERO BOWL 20CM"/>
    <n v="5"/>
    <n v="68.989999999999995"/>
    <n v="344.95"/>
    <n v="220710.62999999992"/>
    <x v="28"/>
  </r>
  <r>
    <m/>
    <x v="244"/>
    <s v="Invoice"/>
    <s v="87079"/>
    <s v="BUILDERS WAREHOUSE:BLOEMFONTEIN"/>
    <s v="PLANTED AERO BOWL 20CM"/>
    <n v="3"/>
    <n v="68.989999999999995"/>
    <n v="206.97"/>
    <n v="220917.59999999992"/>
    <x v="28"/>
  </r>
  <r>
    <m/>
    <x v="119"/>
    <s v="Invoice"/>
    <s v="87041"/>
    <s v="BUILDERS WAREHOUSE:RIVONIA"/>
    <s v="PLANTED AERO BOWL 20CM"/>
    <n v="4"/>
    <n v="68.989999999999995"/>
    <n v="275.95999999999998"/>
    <n v="221193.55999999991"/>
    <x v="28"/>
  </r>
  <r>
    <m/>
    <x v="119"/>
    <s v="Invoice"/>
    <s v="87045"/>
    <s v="BUILDERS WAREHOUSE:FOURWAYS"/>
    <s v="PLANTED AERO BOWL 20CM"/>
    <n v="6"/>
    <n v="68.989999999999995"/>
    <n v="413.94"/>
    <n v="221607.49999999991"/>
    <x v="28"/>
  </r>
  <r>
    <m/>
    <x v="119"/>
    <s v="Invoice"/>
    <s v="87052"/>
    <s v="BUILDERS WAREHOUSE:GLEN EAGLES"/>
    <s v="PLANTED AERO BOWL 20CM"/>
    <n v="10"/>
    <n v="68.989999999999995"/>
    <n v="689.9"/>
    <n v="222297.39999999991"/>
    <x v="28"/>
  </r>
  <r>
    <m/>
    <x v="119"/>
    <s v="Invoice"/>
    <s v="87056"/>
    <s v="ECKARDS GARDEN PAVILION"/>
    <s v="PLANTED AERO BOWL 20CM"/>
    <n v="8"/>
    <n v="64.989999999999995"/>
    <n v="519.91999999999996"/>
    <n v="222817.31999999992"/>
    <x v="28"/>
  </r>
  <r>
    <m/>
    <x v="119"/>
    <s v="Invoice"/>
    <s v="87063"/>
    <s v="MONTROSE NURSERY"/>
    <s v="PLANTED AERO BOWL 20CM"/>
    <n v="8"/>
    <n v="64.989999999999995"/>
    <n v="519.91999999999996"/>
    <n v="223337.23999999993"/>
    <x v="28"/>
  </r>
  <r>
    <m/>
    <x v="6"/>
    <s v="Invoice"/>
    <s v="87058"/>
    <s v="GARDENSHOP PARKTOWN"/>
    <s v="PLANTED AERO BOWL 20CM"/>
    <n v="20"/>
    <n v="64.989999999999995"/>
    <n v="1299.8"/>
    <n v="224637.03999999992"/>
    <x v="28"/>
  </r>
  <r>
    <m/>
    <x v="6"/>
    <s v="Invoice"/>
    <s v="87082"/>
    <s v="BUILDERS WAREHOUSE:KLERKSDORP"/>
    <s v="PLANTED AERO BOWL 20CM"/>
    <n v="15"/>
    <n v="68.989999999999995"/>
    <n v="1034.8499999999999"/>
    <n v="225671.88999999993"/>
    <x v="28"/>
  </r>
  <r>
    <m/>
    <x v="6"/>
    <s v="Invoice"/>
    <s v="87084"/>
    <s v="BUILDERS WAREHOUSE:MIDDELBURG"/>
    <s v="PLANTED AERO BOWL 20CM"/>
    <n v="6"/>
    <n v="68.989999999999995"/>
    <n v="413.94"/>
    <n v="226085.82999999993"/>
    <x v="28"/>
  </r>
  <r>
    <m/>
    <x v="6"/>
    <s v="Invoice"/>
    <s v="87097"/>
    <s v="LITTLE AUSTRIA"/>
    <s v="PLANTED AERO BOWL 20CM"/>
    <n v="8"/>
    <n v="64.989999999999995"/>
    <n v="519.91999999999996"/>
    <n v="226605.74999999994"/>
    <x v="28"/>
  </r>
  <r>
    <m/>
    <x v="120"/>
    <s v="Invoice"/>
    <s v="87088"/>
    <s v="BUILDERS WAREHOUSE:SUNWARD PARK"/>
    <s v="PLANTED AERO BOWL 20CM"/>
    <n v="12"/>
    <n v="68.989999999999995"/>
    <n v="827.88"/>
    <n v="227433.62999999995"/>
    <x v="28"/>
  </r>
  <r>
    <m/>
    <x v="120"/>
    <s v="Invoice"/>
    <s v="87092"/>
    <s v="BUILDERS WAREHOUSE:NORTHRIDING"/>
    <s v="PLANTED AERO BOWL 20CM"/>
    <n v="6"/>
    <n v="68.989999999999995"/>
    <n v="413.94"/>
    <n v="227847.56999999995"/>
    <x v="28"/>
  </r>
  <r>
    <m/>
    <x v="121"/>
    <s v="Invoice"/>
    <s v="87116"/>
    <s v="BUILDERS WAREHOUSE:STRUBENS VALLEY"/>
    <s v="PLANTED AERO BOWL 20CM"/>
    <n v="5"/>
    <n v="68.989999999999995"/>
    <n v="344.95"/>
    <n v="228192.51999999996"/>
    <x v="28"/>
  </r>
  <r>
    <m/>
    <x v="121"/>
    <s v="Invoice"/>
    <s v="87117"/>
    <s v="BUILDERS WAREHOUSE:NOORDHEUWEL"/>
    <s v="PLANTED AERO BOWL 20CM"/>
    <n v="15"/>
    <n v="68.989999999999995"/>
    <n v="1034.8499999999999"/>
    <n v="229227.36999999997"/>
    <x v="28"/>
  </r>
  <r>
    <m/>
    <x v="122"/>
    <s v="Invoice"/>
    <s v="87105"/>
    <s v="BUILDERS WAREHOUSE:CEDAR SQUARE"/>
    <s v="PLANTED AERO BOWL 20CM"/>
    <n v="7"/>
    <n v="68.989999999999995"/>
    <n v="482.93"/>
    <n v="229710.29999999996"/>
    <x v="28"/>
  </r>
  <r>
    <m/>
    <x v="122"/>
    <s v="Invoice"/>
    <s v="87109"/>
    <s v="BUILDERS WAREHOUSE:GLEN EAGLES"/>
    <s v="PLANTED AERO BOWL 20CM"/>
    <n v="6"/>
    <n v="68.989999999999995"/>
    <n v="413.94"/>
    <n v="230124.23999999996"/>
    <x v="28"/>
  </r>
  <r>
    <m/>
    <x v="122"/>
    <s v="Invoice"/>
    <s v="87110"/>
    <s v="BUILDERS WAREHOUSE:CHERRY LANE"/>
    <s v="PLANTED AERO BOWL 20CM"/>
    <n v="4"/>
    <n v="68.989999999999995"/>
    <n v="275.95999999999998"/>
    <n v="230400.19999999995"/>
    <x v="28"/>
  </r>
  <r>
    <m/>
    <x v="123"/>
    <s v="Invoice"/>
    <s v="87120"/>
    <s v="BUILDERS WAREHOUSE:KLERKSDORP"/>
    <s v="PLANTED AERO BOWL 20CM"/>
    <n v="10"/>
    <n v="68.989999999999995"/>
    <n v="689.9"/>
    <n v="231090.09999999995"/>
    <x v="28"/>
  </r>
  <r>
    <m/>
    <x v="124"/>
    <s v="Invoice"/>
    <s v="87128"/>
    <s v="BUILDERS WAREHOUSE:MIDRAND"/>
    <s v="PLANTED AERO BOWL 20CM"/>
    <n v="5"/>
    <n v="68.989999999999995"/>
    <n v="344.95"/>
    <n v="231435.04999999996"/>
    <x v="28"/>
  </r>
  <r>
    <m/>
    <x v="124"/>
    <s v="Invoice"/>
    <s v="87129"/>
    <s v="FH CHAMBERLAIN TRADING (PTY) LTD:RIVIERA"/>
    <s v="PLANTED AERO BOWL 20CM"/>
    <n v="5"/>
    <n v="68.989999999999995"/>
    <n v="344.95"/>
    <n v="231779.99999999997"/>
    <x v="28"/>
  </r>
  <r>
    <m/>
    <x v="124"/>
    <s v="Invoice"/>
    <s v="87129"/>
    <s v="FH CHAMBERLAIN TRADING (PTY) LTD:RIVIERA"/>
    <s v="PLANTED AERO BOWL 20CM"/>
    <n v="10"/>
    <n v="68.989999999999995"/>
    <n v="689.9"/>
    <n v="232469.89999999997"/>
    <x v="28"/>
  </r>
  <r>
    <m/>
    <x v="124"/>
    <s v="Invoice"/>
    <s v="87130"/>
    <s v="THYME SQUARE"/>
    <s v="PLANTED AERO BOWL 20CM"/>
    <n v="6"/>
    <n v="64.95"/>
    <n v="389.7"/>
    <n v="232859.59999999998"/>
    <x v="28"/>
  </r>
  <r>
    <m/>
    <x v="125"/>
    <s v="Invoice"/>
    <s v="87157"/>
    <s v="LITTLE AUSTRIA"/>
    <s v="PLANTED AERO BOWL 20CM"/>
    <n v="6"/>
    <n v="64.989999999999995"/>
    <n v="389.94"/>
    <n v="233249.53999999998"/>
    <x v="28"/>
  </r>
  <r>
    <m/>
    <x v="125"/>
    <s v="Invoice"/>
    <s v="87161"/>
    <s v="BUILDERS WAREHOUSE:NOORDHEUWEL"/>
    <s v="PLANTED AERO BOWL 20CM"/>
    <n v="11"/>
    <n v="68.989999999999995"/>
    <n v="758.89"/>
    <n v="234008.43"/>
    <x v="28"/>
  </r>
  <r>
    <m/>
    <x v="126"/>
    <s v="Invoice"/>
    <s v="87145"/>
    <s v="BUILDERS WAREHOUSE:FOURWAYS"/>
    <s v="PLANTED AERO BOWL 20CM"/>
    <n v="6"/>
    <n v="68.989999999999995"/>
    <n v="413.94"/>
    <n v="234422.37"/>
    <x v="28"/>
  </r>
  <r>
    <m/>
    <x v="126"/>
    <s v="Invoice"/>
    <s v="87147"/>
    <s v="FH CHAMBERLAIN TRADING (PTY) LTD:KYALAMI"/>
    <s v="PLANTED AERO BOWL 20CM"/>
    <n v="15"/>
    <n v="68.989999999999995"/>
    <n v="1034.8499999999999"/>
    <n v="235457.22"/>
    <x v="28"/>
  </r>
  <r>
    <m/>
    <x v="126"/>
    <s v="Invoice"/>
    <s v="87177"/>
    <s v="ROSES FOR U t/a URTH"/>
    <s v="PLANTED AERO BOWL 20CM"/>
    <n v="7"/>
    <n v="64.989999999999995"/>
    <n v="454.93"/>
    <n v="235912.15"/>
    <x v="28"/>
  </r>
  <r>
    <m/>
    <x v="126"/>
    <s v="Invoice"/>
    <s v="87179"/>
    <s v="BUILDERS WAREHOUSE:BLOEMFONTEIN"/>
    <s v="PLANTED AERO BOWL 20CM"/>
    <n v="8"/>
    <n v="68.989999999999995"/>
    <n v="551.91999999999996"/>
    <n v="236464.07"/>
    <x v="28"/>
  </r>
  <r>
    <m/>
    <x v="47"/>
    <s v="Invoice"/>
    <s v="87169"/>
    <s v="BUILDERS WAREHOUSE:NORTHMEAD"/>
    <s v="PLANTED AERO BOWL 20CM"/>
    <n v="5"/>
    <n v="68.989999999999995"/>
    <n v="344.95"/>
    <n v="236809.02000000002"/>
    <x v="28"/>
  </r>
  <r>
    <m/>
    <x v="47"/>
    <s v="Invoice"/>
    <s v="87173"/>
    <s v="BUILDERS WAREHOUSE:KLERKSDORP"/>
    <s v="PLANTED AERO BOWL 20CM"/>
    <n v="12"/>
    <n v="68.989999999999995"/>
    <n v="827.88"/>
    <n v="237636.90000000002"/>
    <x v="28"/>
  </r>
  <r>
    <m/>
    <x v="47"/>
    <s v="Invoice"/>
    <s v="87183"/>
    <s v="LITTLE AUSTRIA"/>
    <s v="PLANTED AERO BOWL 20CM"/>
    <n v="6"/>
    <n v="64.989999999999995"/>
    <n v="389.94"/>
    <n v="238026.84000000003"/>
    <x v="28"/>
  </r>
  <r>
    <m/>
    <x v="25"/>
    <s v="Invoice"/>
    <s v="87184"/>
    <s v="BUILDERS WAREHOUSE:RUSTENBURG"/>
    <s v="PLANTED AERO BOWL 20CM"/>
    <n v="6"/>
    <n v="68.989999999999995"/>
    <n v="413.94"/>
    <n v="238440.78000000003"/>
    <x v="28"/>
  </r>
  <r>
    <m/>
    <x v="25"/>
    <s v="Invoice"/>
    <s v="87185"/>
    <s v="THYME SQUARE"/>
    <s v="PLANTED AERO BOWL 20CM "/>
    <n v="4"/>
    <n v="64.95"/>
    <n v="259.8"/>
    <n v="238700.58000000002"/>
    <x v="28"/>
  </r>
  <r>
    <m/>
    <x v="25"/>
    <s v="Invoice"/>
    <s v="87204"/>
    <s v="BUILDERS WAREHOUSE:NOORDHEUWEL"/>
    <s v="PLANTED AERO BOWL 20CM"/>
    <n v="15"/>
    <n v="68.989999999999995"/>
    <n v="1034.8499999999999"/>
    <n v="239735.43000000002"/>
    <x v="28"/>
  </r>
  <r>
    <m/>
    <x v="127"/>
    <s v="Invoice"/>
    <s v="87187"/>
    <s v="BUILDERS WAREHOUSE:CEDAR SQUARE"/>
    <s v="PLANTED AERO BOWL 20CM"/>
    <n v="4"/>
    <n v="68.989999999999995"/>
    <n v="275.95999999999998"/>
    <n v="240011.39"/>
    <x v="28"/>
  </r>
  <r>
    <m/>
    <x v="127"/>
    <s v="Invoice"/>
    <s v="87190"/>
    <s v="BUILDERS WAREHOUSE:FOURWAYS"/>
    <s v="PLANTED AERO BOWL 20CM"/>
    <n v="6"/>
    <n v="68.989999999999995"/>
    <n v="413.94"/>
    <n v="240425.33000000002"/>
    <x v="28"/>
  </r>
  <r>
    <m/>
    <x v="127"/>
    <s v="Invoice"/>
    <s v="87192"/>
    <s v="BUILDERS WAREHOUSE:RIVONIA"/>
    <s v="PLANTED AERO BOWL 20CM"/>
    <n v="5"/>
    <n v="68.989999999999995"/>
    <n v="344.95"/>
    <n v="240770.28000000003"/>
    <x v="28"/>
  </r>
  <r>
    <m/>
    <x v="127"/>
    <s v="Invoice"/>
    <s v="87208"/>
    <s v="BUILDERS WAREHOUSE:BRYANSTON"/>
    <s v="PLANTED AERO BOWL 20CM"/>
    <n v="3"/>
    <n v="68.989999999999995"/>
    <n v="206.97"/>
    <n v="240977.25000000003"/>
    <x v="28"/>
  </r>
  <r>
    <m/>
    <x v="127"/>
    <s v="Invoice"/>
    <s v="87213"/>
    <s v="SYLVIA PASS GARDEN CENTRE"/>
    <s v="PLANTED AERO BOWL 20CM"/>
    <n v="5"/>
    <n v="64.989999999999995"/>
    <n v="324.95"/>
    <n v="241302.20000000004"/>
    <x v="28"/>
  </r>
  <r>
    <m/>
    <x v="127"/>
    <s v="Invoice"/>
    <s v="87214"/>
    <s v="AGRI 2 MARKET"/>
    <s v="PLANTED AERO BOWL 20CM"/>
    <n v="5"/>
    <n v="48.6"/>
    <n v="243"/>
    <n v="241545.20000000004"/>
    <x v="28"/>
  </r>
  <r>
    <m/>
    <x v="127"/>
    <s v="Invoice"/>
    <s v="87222"/>
    <s v="BUILDERS WAREHOUSE:SECUNDA"/>
    <s v="PLANTED AERO BOWL 20CM"/>
    <n v="12"/>
    <n v="68.989999999999995"/>
    <n v="827.88"/>
    <n v="242373.08000000005"/>
    <x v="28"/>
  </r>
  <r>
    <m/>
    <x v="128"/>
    <s v="Invoice"/>
    <s v="87215"/>
    <s v="FH CHAMBERLAIN TRADING (PTY) LTD:RIVIERA"/>
    <s v="PLANTED AERO BOWL 20CM"/>
    <n v="10"/>
    <n v="68.989999999999995"/>
    <n v="689.9"/>
    <n v="243062.98000000004"/>
    <x v="28"/>
  </r>
  <r>
    <m/>
    <x v="128"/>
    <s v="Invoice"/>
    <s v="87221"/>
    <s v="GARDENSHOP PARKTOWN"/>
    <s v="PLANTED AERO BOWL 20CM"/>
    <n v="14"/>
    <n v="64.989999999999995"/>
    <n v="909.86"/>
    <n v="243972.84000000003"/>
    <x v="28"/>
  </r>
  <r>
    <m/>
    <x v="129"/>
    <s v="Invoice"/>
    <s v="87228"/>
    <s v="BUILDERS WAREHOUSE:NORTHRIDING"/>
    <s v="PLANTED AERO BOWL 20CM"/>
    <n v="4"/>
    <n v="68.989999999999995"/>
    <n v="275.95999999999998"/>
    <n v="244248.80000000002"/>
    <x v="28"/>
  </r>
  <r>
    <m/>
    <x v="129"/>
    <s v="Invoice"/>
    <s v="87231"/>
    <s v="BUILDERS WAREHOUSE:FLORIDA GLEN"/>
    <s v="PLANTED AERO BOWL 20CM"/>
    <n v="6"/>
    <n v="68.989999999999995"/>
    <n v="413.94"/>
    <n v="244662.74000000002"/>
    <x v="28"/>
  </r>
  <r>
    <m/>
    <x v="129"/>
    <s v="Invoice"/>
    <s v="87232"/>
    <s v="BUILDERS WAREHOUSE:ROBINDALE"/>
    <s v="PLANTED AERO BOWL 20CM"/>
    <n v="10"/>
    <n v="68.989999999999995"/>
    <n v="689.9"/>
    <n v="245352.64"/>
    <x v="28"/>
  </r>
  <r>
    <m/>
    <x v="129"/>
    <s v="Invoice"/>
    <s v="87234"/>
    <s v="LITTLE AUSTRIA"/>
    <s v="PLANTED AERO BOWL 20CM"/>
    <n v="3"/>
    <n v="64.989999999999995"/>
    <n v="194.97"/>
    <n v="245547.61000000002"/>
    <x v="28"/>
  </r>
  <r>
    <m/>
    <x v="129"/>
    <s v="Invoice"/>
    <s v="87382"/>
    <s v="BUCO SSC:VANDERBIJLPARK"/>
    <s v="PLANTED AERO BOWL 20CM"/>
    <n v="6"/>
    <n v="70.5"/>
    <n v="423"/>
    <n v="245970.61000000002"/>
    <x v="28"/>
  </r>
  <r>
    <m/>
    <x v="26"/>
    <s v="Invoice"/>
    <s v="87217"/>
    <s v="BUILDERS WAREHOUSE:MIDDELBURG"/>
    <s v="PLANTED AERO BOWL 20CM"/>
    <n v="5"/>
    <n v="68.989999999999995"/>
    <n v="344.95"/>
    <n v="246315.56000000003"/>
    <x v="28"/>
  </r>
  <r>
    <m/>
    <x v="26"/>
    <s v="Invoice"/>
    <s v="87246"/>
    <s v="BUILDERS WAREHOUSE:SUNWARD PARK"/>
    <s v="PLANTED AERO BOWL 20CM"/>
    <n v="10"/>
    <n v="68.989999999999995"/>
    <n v="689.9"/>
    <n v="247005.46000000002"/>
    <x v="28"/>
  </r>
  <r>
    <m/>
    <x v="26"/>
    <s v="Invoice"/>
    <s v="87251"/>
    <s v="BUILDERS WAREHOUSE:RIVONIA"/>
    <s v="PLANTED AERO BOWL 20CM"/>
    <n v="4"/>
    <n v="68.989999999999995"/>
    <n v="275.95999999999998"/>
    <n v="247281.42"/>
    <x v="28"/>
  </r>
  <r>
    <m/>
    <x v="26"/>
    <s v="Invoice"/>
    <s v="87256"/>
    <s v="LOTS OF POTS BOKSBURG"/>
    <s v="PLANTED AERO BOWL 20CM"/>
    <n v="24"/>
    <n v="64.989999999999995"/>
    <n v="1559.76"/>
    <n v="248841.18000000002"/>
    <x v="28"/>
  </r>
  <r>
    <m/>
    <x v="26"/>
    <s v="Invoice"/>
    <s v="87261"/>
    <s v="PRETTY GARDENS"/>
    <s v="PLANTED AERO BOWL 20CM"/>
    <n v="26"/>
    <n v="64.989999999999995"/>
    <n v="1689.74"/>
    <n v="250530.92"/>
    <x v="28"/>
  </r>
  <r>
    <m/>
    <x v="26"/>
    <s v="Invoice"/>
    <s v="87265"/>
    <s v="PRETTY GARDENS"/>
    <s v="PLANTED AERO BOWL 20CM"/>
    <n v="6"/>
    <n v="64.989999999999995"/>
    <n v="389.94"/>
    <n v="250920.86000000002"/>
    <x v="28"/>
  </r>
  <r>
    <m/>
    <x v="26"/>
    <s v="Invoice"/>
    <s v="87267"/>
    <s v="CLARKS GARDEN CENTRE"/>
    <s v="PLANTED AERO BOWL 20CM"/>
    <n v="8"/>
    <n v="64.989999999999995"/>
    <n v="519.91999999999996"/>
    <n v="251440.78000000003"/>
    <x v="28"/>
  </r>
  <r>
    <m/>
    <x v="26"/>
    <s v="Invoice"/>
    <s v="87269"/>
    <s v="BUILDERS WAREHOUSE:BLOEMFONTEIN"/>
    <s v="PLANTED AERO BOWL 20CM"/>
    <n v="3"/>
    <n v="68.989999999999995"/>
    <n v="206.97"/>
    <n v="251647.75000000003"/>
    <x v="28"/>
  </r>
  <r>
    <m/>
    <x v="26"/>
    <s v="Invoice"/>
    <s v="87270"/>
    <s v="BUILDERS WAREHOUSE:MAFIKENG"/>
    <s v="PLANTED AERO BOWL 20CM"/>
    <n v="11"/>
    <n v="68.989999999999995"/>
    <n v="758.89"/>
    <n v="252406.64000000004"/>
    <x v="28"/>
  </r>
  <r>
    <m/>
    <x v="210"/>
    <s v="Invoice"/>
    <s v="87292"/>
    <s v="BUILDERS WAREHOUSE:NOORDHEUWEL"/>
    <s v="PLANTED AERO BOWL 20CM"/>
    <n v="5"/>
    <n v="68.989999999999995"/>
    <n v="344.95"/>
    <n v="252751.59000000005"/>
    <x v="28"/>
  </r>
  <r>
    <m/>
    <x v="210"/>
    <s v="Invoice"/>
    <s v="87293"/>
    <s v="BUILDERS WAREHOUSE:STRUBENS VALLEY"/>
    <s v="PLANTED AERO BOWL 20CM"/>
    <n v="5"/>
    <n v="68.989999999999995"/>
    <n v="344.95"/>
    <n v="253096.54000000007"/>
    <x v="28"/>
  </r>
  <r>
    <m/>
    <x v="210"/>
    <s v="Invoice"/>
    <s v="87298"/>
    <s v="BUILDERS WAREHOUSE:BOKSBURG (NEW)"/>
    <s v="PLANTED AERO BOWL 20CM"/>
    <n v="9"/>
    <n v="68.989999999999995"/>
    <n v="620.91"/>
    <n v="253717.45000000007"/>
    <x v="28"/>
  </r>
  <r>
    <m/>
    <x v="210"/>
    <s v="Invoice"/>
    <s v="87316"/>
    <s v="MONTANA GARDEN PAVILION"/>
    <s v="PLANTED AERO BOWL 20CM"/>
    <n v="11"/>
    <n v="64.989999999999995"/>
    <n v="714.89"/>
    <n v="254432.34000000008"/>
    <x v="28"/>
  </r>
  <r>
    <m/>
    <x v="210"/>
    <s v="Invoice"/>
    <s v="87317"/>
    <s v="BLOOM NURSERY"/>
    <s v="PLANTED AERO BOWL 20CM"/>
    <n v="9"/>
    <n v="64.989999999999995"/>
    <n v="584.91"/>
    <n v="255017.25000000009"/>
    <x v="28"/>
  </r>
  <r>
    <m/>
    <x v="210"/>
    <s v="Invoice"/>
    <s v="87318"/>
    <s v="BUILDERS WAREHOUSE:NELSPRUIT"/>
    <s v="PLANTED AERO BOWL 20CM"/>
    <n v="17"/>
    <n v="68.989999999999995"/>
    <n v="1172.83"/>
    <n v="256190.08000000007"/>
    <x v="28"/>
  </r>
  <r>
    <m/>
    <x v="130"/>
    <s v="Invoice"/>
    <s v="87279"/>
    <s v="BUILDERS WAREHOUSE:CEDAR SQUARE"/>
    <s v="PLANTED AERO BOWL 20CM"/>
    <n v="3"/>
    <n v="68.989999999999995"/>
    <n v="206.97"/>
    <n v="256397.05000000008"/>
    <x v="28"/>
  </r>
  <r>
    <m/>
    <x v="130"/>
    <s v="Invoice"/>
    <s v="87282"/>
    <s v="BUILDERS WAREHOUSE:GLEN EAGLES"/>
    <s v="PLANTED AERO BOWL 20CM"/>
    <n v="4"/>
    <n v="68.989999999999995"/>
    <n v="275.95999999999998"/>
    <n v="256673.01000000007"/>
    <x v="28"/>
  </r>
  <r>
    <m/>
    <x v="130"/>
    <s v="Invoice"/>
    <s v="87287"/>
    <s v="BUILDERS WAREHOUSE:RASLOUW"/>
    <s v="PLANTED AERO BOWL 20CM"/>
    <n v="10"/>
    <n v="68.989999999999995"/>
    <n v="689.9"/>
    <n v="257362.91000000006"/>
    <x v="28"/>
  </r>
  <r>
    <m/>
    <x v="130"/>
    <s v="Invoice"/>
    <s v="87295"/>
    <s v="ECKARDS GARDEN PAVILION"/>
    <s v="PLANTED AERO BOWL 20CM"/>
    <n v="9"/>
    <n v="64.989999999999995"/>
    <n v="584.91"/>
    <n v="257947.82000000007"/>
    <x v="28"/>
  </r>
  <r>
    <m/>
    <x v="27"/>
    <s v="Invoice"/>
    <s v="87280"/>
    <s v="BUILDERS WAREHOUSE:LYNNWOOD"/>
    <s v="PLANTED AERO BOWL 20CM"/>
    <n v="10"/>
    <n v="68.989999999999995"/>
    <n v="689.9"/>
    <n v="258637.72000000006"/>
    <x v="28"/>
  </r>
  <r>
    <m/>
    <x v="27"/>
    <s v="Invoice"/>
    <s v="87300"/>
    <s v="BUILDERS WAREHOUSE:KLERKSDORP"/>
    <s v="PLANTED AERO BOWL 20CM"/>
    <n v="15"/>
    <n v="68.989999999999995"/>
    <n v="1034.8499999999999"/>
    <n v="259672.57000000007"/>
    <x v="28"/>
  </r>
  <r>
    <m/>
    <x v="27"/>
    <s v="Invoice"/>
    <s v="87303"/>
    <s v="FH CHAMBERLAIN TRADING (PTY) LTD:CENTURION"/>
    <s v="PLANTED AERO BOWL 20CM"/>
    <n v="12"/>
    <n v="68.989999999999995"/>
    <n v="827.88"/>
    <n v="260500.45000000007"/>
    <x v="28"/>
  </r>
  <r>
    <m/>
    <x v="27"/>
    <s v="Invoice"/>
    <s v="87306"/>
    <s v="FH CHAMBERLAIN TRADING (PTY) LTD:WATERKLOOF GLEN"/>
    <s v="PLANTED AERO BOWL 20CM"/>
    <n v="20"/>
    <n v="68.989999999999995"/>
    <n v="1379.8"/>
    <n v="261880.25000000006"/>
    <x v="28"/>
  </r>
  <r>
    <m/>
    <x v="27"/>
    <s v="Invoice"/>
    <s v="87307"/>
    <s v="BUILDERS WAREHOUSE:ROBINDALE"/>
    <s v="PLANTED AERO BOWL 20CM"/>
    <n v="3"/>
    <n v="0"/>
    <n v="0"/>
    <n v="261880.25000000006"/>
    <x v="28"/>
  </r>
  <r>
    <m/>
    <x v="27"/>
    <s v="Invoice"/>
    <s v="87311"/>
    <s v="MONTROSE NURSERY"/>
    <s v="PLANTED AERO BOWL 20CM"/>
    <n v="11"/>
    <n v="64.989999999999995"/>
    <n v="714.89"/>
    <n v="262595.14000000007"/>
    <x v="28"/>
  </r>
  <r>
    <m/>
    <x v="245"/>
    <s v="Invoice"/>
    <s v="87326"/>
    <s v="LITTLE AUSTRIA"/>
    <s v="PLANTED AERO BOWL 20CM"/>
    <n v="2"/>
    <n v="64.989999999999995"/>
    <n v="129.97999999999999"/>
    <n v="262725.12000000005"/>
    <x v="28"/>
  </r>
  <r>
    <m/>
    <x v="131"/>
    <s v="Invoice"/>
    <s v="87328"/>
    <s v="BUILDERS WAREHOUSE:MIDRAND"/>
    <s v="PLANTED AERO BOWL 20CM"/>
    <n v="3"/>
    <n v="68.989999999999995"/>
    <n v="206.97"/>
    <n v="262932.09000000003"/>
    <x v="28"/>
  </r>
  <r>
    <m/>
    <x v="131"/>
    <s v="Invoice"/>
    <s v="87334"/>
    <s v="BUILDERS WAREHOUSE:SUNWARD PARK"/>
    <s v="PLANTED AERO BOWL 20CM"/>
    <n v="10"/>
    <n v="68.989999999999995"/>
    <n v="689.9"/>
    <n v="263621.99000000005"/>
    <x v="28"/>
  </r>
  <r>
    <m/>
    <x v="304"/>
    <s v="Invoice"/>
    <s v="87361"/>
    <s v="BUCO SSC:BRITS"/>
    <s v="PLANTED AERO BOWL 20CM"/>
    <n v="6"/>
    <n v="70.5"/>
    <n v="423"/>
    <n v="264044.99000000005"/>
    <x v="28"/>
  </r>
  <r>
    <m/>
    <x v="304"/>
    <s v="Invoice"/>
    <s v="87364"/>
    <s v="BUILDERS WAREHOUSE:NOORDHEUWEL"/>
    <s v="PLANTED AERO BOWL 20CM"/>
    <n v="11"/>
    <n v="68.989999999999995"/>
    <n v="758.89"/>
    <n v="264803.88000000006"/>
    <x v="28"/>
  </r>
  <r>
    <m/>
    <x v="132"/>
    <s v="Invoice"/>
    <s v="87347"/>
    <s v="BUILDERS WAREHOUSE:RIVONIA"/>
    <s v="PLANTED AERO BOWL 20CM"/>
    <n v="5"/>
    <n v="68.989999999999995"/>
    <n v="344.95"/>
    <n v="265148.83000000007"/>
    <x v="28"/>
  </r>
  <r>
    <m/>
    <x v="132"/>
    <s v="Invoice"/>
    <s v="87348"/>
    <s v="BUILDERS WAREHOUSE:ZAMBEZI"/>
    <s v="PLANTED AERO BOWL 20CM"/>
    <n v="10"/>
    <n v="68.989999999999995"/>
    <n v="689.9"/>
    <n v="265838.7300000001"/>
    <x v="28"/>
  </r>
  <r>
    <m/>
    <x v="132"/>
    <s v="Invoice"/>
    <s v="87351"/>
    <s v="BUILDERS WAREHOUSE:GLEN EAGLES"/>
    <s v="PLANTED AERO BOWL 20CM"/>
    <n v="5"/>
    <n v="68.989999999999995"/>
    <n v="344.95"/>
    <n v="266183.68000000011"/>
    <x v="28"/>
  </r>
  <r>
    <m/>
    <x v="132"/>
    <s v="Invoice"/>
    <s v="87355"/>
    <s v="FH CHAMBERLAIN TRADING (PTY) LTD:WATERKLOOF GLEN"/>
    <s v="PLANTED AERO BOWL 20CM"/>
    <n v="10"/>
    <n v="68.989999999999995"/>
    <n v="689.9"/>
    <n v="266873.58000000013"/>
    <x v="28"/>
  </r>
  <r>
    <m/>
    <x v="132"/>
    <s v="Invoice"/>
    <s v="87378"/>
    <s v="GARDEN CREATIONS"/>
    <s v="PLANTED AERO BOWL 20CM"/>
    <n v="5"/>
    <n v="56.514000000000003"/>
    <n v="282.57"/>
    <n v="267156.15000000014"/>
    <x v="28"/>
  </r>
  <r>
    <m/>
    <x v="246"/>
    <s v="Invoice"/>
    <s v="87369"/>
    <s v="BUILDERS WAREHOUSE:KLERKSDORP"/>
    <s v="PLANTED AERO BOWL 20CM"/>
    <n v="10"/>
    <n v="68.989999999999995"/>
    <n v="689.9"/>
    <n v="267846.05000000016"/>
    <x v="28"/>
  </r>
  <r>
    <m/>
    <x v="133"/>
    <s v="Invoice"/>
    <s v="87370"/>
    <s v="RIVERSIDE MICA"/>
    <s v="PLANTED AERO BOWL 20CM"/>
    <n v="8"/>
    <n v="64.25"/>
    <n v="514"/>
    <n v="268360.05000000016"/>
    <x v="28"/>
  </r>
  <r>
    <m/>
    <x v="133"/>
    <s v="Invoice"/>
    <s v="87384"/>
    <s v="BUILDERS WAREHOUSE:BEDFORDVIEW"/>
    <s v="PLANTED AERO BOWL 20CM"/>
    <n v="5"/>
    <n v="68.989999999999995"/>
    <n v="344.95"/>
    <n v="268705.00000000017"/>
    <x v="28"/>
  </r>
  <r>
    <m/>
    <x v="133"/>
    <s v="Invoice"/>
    <s v="87387"/>
    <s v="BUILDERS WAREHOUSE:FLORIDA GLEN"/>
    <s v="PLANTED AERO BOWL 20CM"/>
    <n v="6"/>
    <n v="68.989999999999995"/>
    <n v="413.94"/>
    <n v="269118.94000000018"/>
    <x v="28"/>
  </r>
  <r>
    <m/>
    <x v="133"/>
    <s v="Invoice"/>
    <s v="87408"/>
    <s v="BUILDERS WAREHOUSE:POLOKWANE"/>
    <s v="PLANTED AERO BOWL 20CM"/>
    <n v="6"/>
    <n v="68.989999999999995"/>
    <n v="413.94"/>
    <n v="269532.88000000018"/>
    <x v="28"/>
  </r>
  <r>
    <m/>
    <x v="133"/>
    <s v="Invoice"/>
    <s v="87411"/>
    <s v="BUILDERS WAREHOUSE:MOKOPANE"/>
    <s v="PLANTED AERO BOWL 20CM"/>
    <n v="10"/>
    <n v="68.989999999999995"/>
    <n v="689.9"/>
    <n v="270222.7800000002"/>
    <x v="28"/>
  </r>
  <r>
    <m/>
    <x v="133"/>
    <s v="Invoice"/>
    <s v="87412"/>
    <s v="BUILDERS WAREHOUSE:NEWCASTLE"/>
    <s v="PLANTED AERO BOWL 20CM"/>
    <n v="20"/>
    <n v="68.989999999999995"/>
    <n v="1379.8"/>
    <n v="271602.58000000019"/>
    <x v="28"/>
  </r>
  <r>
    <m/>
    <x v="133"/>
    <s v="Invoice"/>
    <s v="87415"/>
    <s v="LITTLE AUSTRIA"/>
    <s v="PLANTED AERO BOWL 20CM"/>
    <n v="7"/>
    <n v="64.989999999999995"/>
    <n v="454.93"/>
    <n v="272057.51000000018"/>
    <x v="28"/>
  </r>
  <r>
    <m/>
    <x v="7"/>
    <s v="Invoice"/>
    <s v="87393"/>
    <s v="BUILDERS WAREHOUSE:SUNWARD PARK"/>
    <s v="PLANTED AERO BOWL 20CM"/>
    <n v="10"/>
    <n v="68.989999999999995"/>
    <n v="689.9"/>
    <n v="272747.41000000021"/>
    <x v="28"/>
  </r>
  <r>
    <m/>
    <x v="7"/>
    <s v="Invoice"/>
    <s v="87398"/>
    <s v="GARDENSHOP PARKTOWN"/>
    <s v="PLANTED AERO BOWL 20CM"/>
    <n v="10"/>
    <n v="64.989999999999995"/>
    <n v="649.9"/>
    <n v="273397.31000000023"/>
    <x v="28"/>
  </r>
  <r>
    <m/>
    <x v="7"/>
    <s v="Invoice"/>
    <s v="87399"/>
    <s v="THYME SQUARE"/>
    <s v="PLANTED AERO BOWL 20CM"/>
    <n v="4"/>
    <n v="64.95"/>
    <n v="259.8"/>
    <n v="273657.11000000022"/>
    <x v="28"/>
  </r>
  <r>
    <m/>
    <x v="7"/>
    <s v="Invoice"/>
    <s v="87404"/>
    <s v="ROSES FOR U t/a URTH"/>
    <s v="PLANTED AERO BOWL VIOLA 20CM"/>
    <n v="8"/>
    <n v="64.989999999999995"/>
    <n v="519.91999999999996"/>
    <n v="274177.0300000002"/>
    <x v="28"/>
  </r>
  <r>
    <m/>
    <x v="7"/>
    <s v="Invoice"/>
    <s v="87404"/>
    <s v="ROSES FOR U t/a URTH"/>
    <s v="PLANTED AERO BOWL PANSY 20CM"/>
    <n v="4"/>
    <n v="64.989999999999995"/>
    <n v="259.95999999999998"/>
    <n v="274436.99000000022"/>
    <x v="28"/>
  </r>
  <r>
    <m/>
    <x v="7"/>
    <s v="Invoice"/>
    <s v="87406"/>
    <s v="BUILDERS WAREHOUSE:BLOEMFONTEIN"/>
    <s v="PLANTED AERO BOWL 20CM"/>
    <n v="9"/>
    <n v="68.989999999999995"/>
    <n v="620.91"/>
    <n v="275057.9000000002"/>
    <x v="28"/>
  </r>
  <r>
    <m/>
    <x v="134"/>
    <s v="Invoice"/>
    <s v="87410"/>
    <s v="BUILDERS WAREHOUSE:HARTEBEESPOORT"/>
    <s v="PLANTED AERO BOWL 20CM"/>
    <n v="14"/>
    <n v="68.989999999999995"/>
    <n v="965.86"/>
    <n v="276023.76000000018"/>
    <x v="28"/>
  </r>
  <r>
    <m/>
    <x v="134"/>
    <s v="Invoice"/>
    <s v="87417"/>
    <s v="AGRI 2 MARKET"/>
    <s v="PLANTED AERO BOWL 20CM"/>
    <n v="10"/>
    <n v="48.6"/>
    <n v="486"/>
    <n v="276509.76000000018"/>
    <x v="28"/>
  </r>
  <r>
    <m/>
    <x v="134"/>
    <s v="Invoice"/>
    <s v="87434"/>
    <s v="LITTLE AUSTRIA"/>
    <s v="PLANTED AERO BOWL 20CM"/>
    <n v="1"/>
    <n v="64.989999999999995"/>
    <n v="64.989999999999995"/>
    <n v="276574.75000000017"/>
    <x v="28"/>
  </r>
  <r>
    <m/>
    <x v="134"/>
    <s v="Invoice"/>
    <s v="87441"/>
    <s v="BUILDERS WAREHOUSE:NOORDHEUWEL"/>
    <s v="PLANTED AERO BOWL 20CM"/>
    <n v="7"/>
    <n v="68.989999999999995"/>
    <n v="482.93"/>
    <n v="277057.68000000017"/>
    <x v="28"/>
  </r>
  <r>
    <m/>
    <x v="135"/>
    <s v="Invoice"/>
    <s v="87422"/>
    <s v="BUILDERS WAREHOUSE:GLEN EAGLES"/>
    <s v="PLANTED AERO BOWL 20CM"/>
    <n v="5"/>
    <n v="68.989999999999995"/>
    <n v="344.95"/>
    <n v="277402.63000000018"/>
    <x v="28"/>
  </r>
  <r>
    <m/>
    <x v="135"/>
    <s v="Invoice"/>
    <s v="87423"/>
    <s v="BUILDERS WAREHOUSE:RIVONIA"/>
    <s v="PLANTED AERO BOWL 20CM"/>
    <n v="4"/>
    <n v="68.989999999999995"/>
    <n v="275.95999999999998"/>
    <n v="277678.5900000002"/>
    <x v="28"/>
  </r>
  <r>
    <m/>
    <x v="135"/>
    <s v="Invoice"/>
    <s v="87425"/>
    <s v="BUILDERS WAREHOUSE:CEDAR SQUARE"/>
    <s v="PLANTED AERO BOWL 20CM"/>
    <n v="5"/>
    <n v="68.989999999999995"/>
    <n v="344.95"/>
    <n v="278023.54000000021"/>
    <x v="28"/>
  </r>
  <r>
    <m/>
    <x v="135"/>
    <s v="Invoice"/>
    <s v="87426"/>
    <s v="FH CHAMBERLAIN TRADING (PTY) LTD:RIVIERA"/>
    <s v="PLANTED AERO BOWL 20CM"/>
    <n v="25"/>
    <n v="68.989999999999995"/>
    <n v="1724.75"/>
    <n v="279748.29000000021"/>
    <x v="28"/>
  </r>
  <r>
    <m/>
    <x v="247"/>
    <s v="Invoice"/>
    <s v="87445"/>
    <s v="BUILDERS WAREHOUSE:LAMBTON"/>
    <s v="PLANTED AERO BOWL 20CM"/>
    <n v="10"/>
    <n v="68.989999999999995"/>
    <n v="689.9"/>
    <n v="280438.19000000024"/>
    <x v="28"/>
  </r>
  <r>
    <m/>
    <x v="247"/>
    <s v="Invoice"/>
    <s v="87447"/>
    <s v="BUILDERS WAREHOUSE:MIDDELBURG"/>
    <s v="PLANTED AERO BOWL 20CM"/>
    <n v="12"/>
    <n v="68.989999999999995"/>
    <n v="827.88"/>
    <n v="281266.07000000024"/>
    <x v="28"/>
  </r>
  <r>
    <m/>
    <x v="247"/>
    <s v="Invoice"/>
    <s v="87460"/>
    <s v="GARDENSHOP PARKTOWN"/>
    <s v="PLANTED AERO BOWL 20CM"/>
    <n v="20"/>
    <n v="64.989999999999995"/>
    <n v="1299.8"/>
    <n v="282565.87000000023"/>
    <x v="28"/>
  </r>
  <r>
    <m/>
    <x v="247"/>
    <s v="Invoice"/>
    <s v="87376"/>
    <s v="BUILDERS WAREHOUSE:BETHLEHEM"/>
    <s v="PLANTED AERO BOWL 20CM"/>
    <n v="16"/>
    <n v="68.989999999999995"/>
    <n v="1103.8399999999999"/>
    <n v="283669.71000000025"/>
    <x v="28"/>
  </r>
  <r>
    <m/>
    <x v="247"/>
    <s v="Invoice"/>
    <s v="87443"/>
    <s v="BUILDERS WAREHOUSE:SECUNDA"/>
    <s v="PLANTED AERO BOWL 20CM"/>
    <n v="8"/>
    <n v="68.989999999999995"/>
    <n v="551.91999999999996"/>
    <n v="284221.63000000024"/>
    <x v="28"/>
  </r>
  <r>
    <m/>
    <x v="136"/>
    <s v="Invoice"/>
    <s v="87454"/>
    <s v="BUILDERS WAREHOUSE:NORTHRIDING"/>
    <s v="PLANTED AERO BOWL 20CM"/>
    <n v="4"/>
    <n v="68.989999999999995"/>
    <n v="275.95999999999998"/>
    <n v="284497.59000000026"/>
    <x v="28"/>
  </r>
  <r>
    <m/>
    <x v="136"/>
    <s v="Invoice"/>
    <s v="87455"/>
    <s v="BUILDERS WAREHOUSE:VEREENIGING"/>
    <s v="PLANTED AERO BOWL 20CM"/>
    <n v="4"/>
    <n v="68.989999999999995"/>
    <n v="275.95999999999998"/>
    <n v="284773.55000000028"/>
    <x v="28"/>
  </r>
  <r>
    <m/>
    <x v="136"/>
    <s v="Invoice"/>
    <s v="87457"/>
    <s v="BUILDERS WAREHOUSE:ROBINDALE"/>
    <s v="PLANTED AERO BOWL 20CM"/>
    <n v="5"/>
    <n v="68.989999999999995"/>
    <n v="344.95"/>
    <n v="285118.50000000029"/>
    <x v="28"/>
  </r>
  <r>
    <m/>
    <x v="136"/>
    <s v="Invoice"/>
    <s v="87461"/>
    <s v="FH CHAMBERLAIN TRADING (PTY) LTD:MONTANA"/>
    <s v="PLANTED AERO BOWL 20CM"/>
    <n v="75"/>
    <n v="68.989999999999995"/>
    <n v="5174.25"/>
    <n v="290292.75000000029"/>
    <x v="28"/>
  </r>
  <r>
    <m/>
    <x v="137"/>
    <s v="Invoice"/>
    <s v="87468"/>
    <s v="BUILDERS WAREHOUSE:FOURWAYS"/>
    <s v="PLANTED AERO BOWL 20CM"/>
    <n v="5"/>
    <n v="68.989999999999995"/>
    <n v="344.95"/>
    <n v="290637.7000000003"/>
    <x v="28"/>
  </r>
  <r>
    <m/>
    <x v="137"/>
    <s v="Invoice"/>
    <s v="87471"/>
    <s v="BUILDERS WAREHOUSE:BOKSBURG (NEW)"/>
    <s v="PLANTED AERO BOWL 20CM"/>
    <n v="10"/>
    <n v="68.989999999999995"/>
    <n v="689.9"/>
    <n v="291327.60000000033"/>
    <x v="28"/>
  </r>
  <r>
    <m/>
    <x v="137"/>
    <s v="Invoice"/>
    <s v="87474"/>
    <s v="BUILDERS WAREHOUSE:BRYANSTON"/>
    <s v="PLANTED AERO BOWL 20CM"/>
    <n v="3"/>
    <n v="68.989999999999995"/>
    <n v="206.97"/>
    <n v="291534.5700000003"/>
    <x v="28"/>
  </r>
  <r>
    <m/>
    <x v="137"/>
    <s v="Invoice"/>
    <s v="87487"/>
    <s v="BUILDERS WAREHOUSE:BLOEMFONTEIN"/>
    <s v="PLANTED AERO BOWL 20CM"/>
    <n v="27"/>
    <n v="68.989999999999995"/>
    <n v="1862.73"/>
    <n v="293397.30000000028"/>
    <x v="28"/>
  </r>
  <r>
    <m/>
    <x v="138"/>
    <s v="Invoice"/>
    <s v="87478"/>
    <s v="IRON POINT SUPPLIERS PTY LTD T/A CONCRETE GALLERIA"/>
    <s v="PLANTED AERO BOWL 20CM"/>
    <n v="7"/>
    <n v="64.989999999999995"/>
    <n v="454.93"/>
    <n v="293852.23000000027"/>
    <x v="28"/>
  </r>
  <r>
    <m/>
    <x v="138"/>
    <s v="Invoice"/>
    <s v="87508"/>
    <s v="BUILDERS WAREHOUSE:NOORDHEUWEL"/>
    <s v="PLANTED AERO BOWL 20CM"/>
    <n v="10"/>
    <n v="68.989999999999995"/>
    <n v="689.9"/>
    <n v="294542.1300000003"/>
    <x v="28"/>
  </r>
  <r>
    <m/>
    <x v="139"/>
    <s v="Invoice"/>
    <s v="87497"/>
    <s v="BUILDERS WAREHOUSE:ZAMBEZI"/>
    <s v="PLANTED AERO BOWL 20CM"/>
    <n v="7"/>
    <n v="68.989999999999995"/>
    <n v="482.93"/>
    <n v="295025.06000000029"/>
    <x v="28"/>
  </r>
  <r>
    <m/>
    <x v="139"/>
    <s v="Invoice"/>
    <s v="87511"/>
    <s v="FH CHAMBERLAIN TRADING (PTY) LTD:KYALAMI"/>
    <s v="PLANTED AERO BOWL 20CM"/>
    <n v="6"/>
    <n v="68.989999999999995"/>
    <n v="413.94"/>
    <n v="295439.00000000029"/>
    <x v="28"/>
  </r>
  <r>
    <m/>
    <x v="140"/>
    <s v="Invoice"/>
    <s v="87513"/>
    <s v="BUILDERS WAREHOUSE:KLERKSDORP"/>
    <s v="PLANTED AERO BOWL 20CM"/>
    <n v="7"/>
    <n v="68.989999999999995"/>
    <n v="482.93"/>
    <n v="295921.93000000028"/>
    <x v="28"/>
  </r>
  <r>
    <m/>
    <x v="141"/>
    <s v="Invoice"/>
    <s v="87521"/>
    <s v="LITTLE AUSTRIA"/>
    <s v="PLANTED AERO BOWL 20CM"/>
    <n v="2"/>
    <n v="64.989999999999995"/>
    <n v="129.97999999999999"/>
    <n v="296051.91000000027"/>
    <x v="28"/>
  </r>
  <r>
    <m/>
    <x v="142"/>
    <s v="Invoice"/>
    <s v="87525"/>
    <s v="BUILDERS WAREHOUSE:EDENVALE"/>
    <s v="PLANTED AERO BOWL 20CM"/>
    <n v="6"/>
    <n v="68.989999999999995"/>
    <n v="413.94"/>
    <n v="296465.85000000027"/>
    <x v="28"/>
  </r>
  <r>
    <m/>
    <x v="142"/>
    <s v="Invoice"/>
    <s v="87527"/>
    <s v="BUILDERS WAREHOUSE:CEDAR SQUARE"/>
    <s v="PLANTED AERO BOWL 20CM"/>
    <n v="4"/>
    <n v="68.989999999999995"/>
    <n v="275.95999999999998"/>
    <n v="296741.81000000029"/>
    <x v="28"/>
  </r>
  <r>
    <m/>
    <x v="142"/>
    <s v="Invoice"/>
    <s v="87528"/>
    <s v="BUILDERS WAREHOUSE:MIDRAND"/>
    <s v="PLANTED AERO BOWL 20CM"/>
    <n v="2"/>
    <n v="68.989999999999995"/>
    <n v="137.97999999999999"/>
    <n v="296879.79000000027"/>
    <x v="28"/>
  </r>
  <r>
    <m/>
    <x v="142"/>
    <s v="Invoice"/>
    <s v="87534"/>
    <s v="BUILDERS WAREHOUSE:FOURWAYS"/>
    <s v="PLANTED AERO BOWL 20CM"/>
    <n v="4"/>
    <n v="68.989999999999995"/>
    <n v="275.95999999999998"/>
    <n v="297155.75000000029"/>
    <x v="28"/>
  </r>
  <r>
    <m/>
    <x v="142"/>
    <s v="Invoice"/>
    <s v="87309"/>
    <s v="IMPALA FLORA"/>
    <s v="PLANTED AERO BOWL 20CM"/>
    <n v="8"/>
    <n v="64.989999999999995"/>
    <n v="519.91999999999996"/>
    <n v="297675.67000000027"/>
    <x v="28"/>
  </r>
  <r>
    <m/>
    <x v="320"/>
    <s v="Invoice"/>
    <s v="87550"/>
    <s v="BUILDERS WAREHOUSE:ROBINDALE"/>
    <s v="PLANTED AERO BOWL 20CM"/>
    <n v="5"/>
    <n v="68.989999999999995"/>
    <n v="344.95"/>
    <n v="298020.62000000029"/>
    <x v="28"/>
  </r>
  <r>
    <m/>
    <x v="143"/>
    <s v="Invoice"/>
    <s v="87143"/>
    <s v="BUILDERS WAREHOUSE:ZAMBEZI"/>
    <s v="PLANTED AERO BOWL 20CM"/>
    <n v="6"/>
    <n v="68.989999999999995"/>
    <n v="413.94"/>
    <n v="298434.56000000029"/>
    <x v="28"/>
  </r>
  <r>
    <m/>
    <x v="143"/>
    <s v="Invoice"/>
    <s v="87542"/>
    <s v="BUILDERS WAREHOUSE:GLEN EAGLES"/>
    <s v="PLANTED AERO BOWL 20CM"/>
    <n v="5"/>
    <n v="68.989999999999995"/>
    <n v="344.95"/>
    <n v="298779.5100000003"/>
    <x v="28"/>
  </r>
  <r>
    <m/>
    <x v="144"/>
    <s v="Invoice"/>
    <s v="87557"/>
    <s v="FH CHAMBERLAIN TRADING (PTY) LTD:RIVIERA"/>
    <s v="PLANTED AERO BOWL 20CM"/>
    <n v="10"/>
    <n v="68.989999999999995"/>
    <n v="689.9"/>
    <n v="299469.41000000032"/>
    <x v="28"/>
  </r>
  <r>
    <m/>
    <x v="272"/>
    <s v="Invoice"/>
    <s v="87567"/>
    <s v="LITTLE AUSTRIA"/>
    <s v="PLANTED AERO BOWL 20CM"/>
    <n v="2"/>
    <n v="64.989999999999995"/>
    <n v="129.97999999999999"/>
    <n v="299599.39000000031"/>
    <x v="28"/>
  </r>
  <r>
    <m/>
    <x v="145"/>
    <s v="Invoice"/>
    <s v="87568"/>
    <s v="BUILDERS WAREHOUSE:FOURWAYS"/>
    <s v="PLANTED AERO BOWL 20CM"/>
    <n v="5"/>
    <n v="68.989999999999995"/>
    <n v="344.95"/>
    <n v="299944.34000000032"/>
    <x v="28"/>
  </r>
  <r>
    <m/>
    <x v="145"/>
    <s v="Invoice"/>
    <s v="87574"/>
    <s v="BUILDERS WAREHOUSE:LAMBTON"/>
    <s v="PLANTED AERO BOWL 20CM"/>
    <n v="8"/>
    <n v="68.989999999999995"/>
    <n v="551.91999999999996"/>
    <n v="300496.2600000003"/>
    <x v="28"/>
  </r>
  <r>
    <m/>
    <x v="145"/>
    <s v="Invoice"/>
    <s v="87575"/>
    <s v="THYME SQUARE"/>
    <s v="PLANTED AERO BOWL 20CM"/>
    <n v="5"/>
    <n v="64.95"/>
    <n v="324.75"/>
    <n v="300821.0100000003"/>
    <x v="28"/>
  </r>
  <r>
    <m/>
    <x v="145"/>
    <s v="Invoice"/>
    <s v="87577"/>
    <s v="MONTANA GARDEN PAVILION"/>
    <s v="PLANTED AERO BOWL 20CM"/>
    <n v="10"/>
    <n v="64.900000000000006"/>
    <n v="649"/>
    <n v="301470.0100000003"/>
    <x v="28"/>
  </r>
  <r>
    <m/>
    <x v="145"/>
    <s v="Invoice"/>
    <s v="87579"/>
    <s v="BUILDERS WAREHOUSE:NELSPRUIT"/>
    <s v="PLANTED AERO BOWL 20CM"/>
    <n v="26"/>
    <n v="68.989999999999995"/>
    <n v="1793.74"/>
    <n v="303263.75000000029"/>
    <x v="28"/>
  </r>
  <r>
    <m/>
    <x v="321"/>
    <s v="Invoice"/>
    <s v="87600"/>
    <s v="SECUNDA NURSERY"/>
    <s v="PLANTED AERO BOWL 20CM"/>
    <n v="3"/>
    <n v="60.2"/>
    <n v="180.6"/>
    <n v="303444.35000000027"/>
    <x v="28"/>
  </r>
  <r>
    <m/>
    <x v="321"/>
    <s v="Invoice"/>
    <s v="87601"/>
    <s v="BUILDERS WAREHOUSE:SECUNDA"/>
    <s v="PLANTED AERO BOWL 20CM"/>
    <n v="7"/>
    <n v="68.989999999999995"/>
    <n v="482.93"/>
    <n v="303927.28000000026"/>
    <x v="28"/>
  </r>
  <r>
    <m/>
    <x v="321"/>
    <s v="Invoice"/>
    <s v="87603"/>
    <s v="BUILDERS WAREHOUSE:NOORDHEUWEL"/>
    <s v="PLANTED AERO BOWL 20CM"/>
    <n v="9"/>
    <n v="68.989999999999995"/>
    <n v="620.91"/>
    <n v="304548.19000000024"/>
    <x v="28"/>
  </r>
  <r>
    <m/>
    <x v="146"/>
    <s v="Invoice"/>
    <s v="87580"/>
    <s v="BUILDERS WAREHOUSE:GEZINA NEW"/>
    <s v="PLANTED AERO BOWL 20CM"/>
    <n v="5"/>
    <n v="68.989999999999995"/>
    <n v="344.95"/>
    <n v="304893.14000000025"/>
    <x v="28"/>
  </r>
  <r>
    <m/>
    <x v="146"/>
    <s v="Invoice"/>
    <s v="87584"/>
    <s v="BUILDERS WAREHOUSE:LYNNWOOD"/>
    <s v="PLANTED AERO BOWL 20CM"/>
    <n v="12"/>
    <n v="68.989999999999995"/>
    <n v="827.88"/>
    <n v="305721.02000000025"/>
    <x v="28"/>
  </r>
  <r>
    <m/>
    <x v="146"/>
    <s v="Invoice"/>
    <s v="87589"/>
    <s v="BUILDERS WAREHOUSE:KLERKSDORP"/>
    <s v="PLANTED AERO BOWL 20CM"/>
    <n v="8"/>
    <n v="68.989999999999995"/>
    <n v="551.91999999999996"/>
    <n v="306272.94000000024"/>
    <x v="28"/>
  </r>
  <r>
    <m/>
    <x v="146"/>
    <s v="Invoice"/>
    <s v="87594"/>
    <s v="FH CHAMBERLAIN TRADING (PTY) LTD:STRUBENSVALLEY"/>
    <s v="PLANTED AERO BOWL 20CM"/>
    <n v="10"/>
    <n v="68.989999999999995"/>
    <n v="689.9"/>
    <n v="306962.84000000026"/>
    <x v="28"/>
  </r>
  <r>
    <m/>
    <x v="146"/>
    <s v="Invoice"/>
    <s v="87595"/>
    <s v="FH CHAMBERLAIN TRADING (PTY) LTD:KYALAMI"/>
    <s v="PLANTED AERO BOWL 20CM"/>
    <n v="6"/>
    <n v="68.989999999999995"/>
    <n v="413.94"/>
    <n v="307376.78000000026"/>
    <x v="28"/>
  </r>
  <r>
    <m/>
    <x v="146"/>
    <s v="Invoice"/>
    <s v="87598"/>
    <s v="MONTROSE NURSERY"/>
    <s v="PLANTED AERO BOWL 20CM"/>
    <n v="6"/>
    <n v="64.989999999999995"/>
    <n v="389.94"/>
    <n v="307766.72000000026"/>
    <x v="28"/>
  </r>
  <r>
    <m/>
    <x v="146"/>
    <s v="Invoice"/>
    <s v="87605"/>
    <s v="AGRI 2 MARKET"/>
    <s v="PLANTED AERO BOWL 20CM"/>
    <n v="10"/>
    <n v="48.6"/>
    <n v="486"/>
    <n v="308252.72000000026"/>
    <x v="28"/>
  </r>
  <r>
    <m/>
    <x v="146"/>
    <s v="Invoice"/>
    <s v="87615"/>
    <s v="GREENSIDE KWEKERY"/>
    <s v="PLANTED AERO BOWL PANSY 20CM"/>
    <n v="5"/>
    <n v="64.989999999999995"/>
    <n v="324.95"/>
    <n v="308577.67000000027"/>
    <x v="28"/>
  </r>
  <r>
    <m/>
    <x v="146"/>
    <s v="Invoice"/>
    <s v="87619"/>
    <s v="BUILDERS WAREHOUSE:BLOEMFONTEIN"/>
    <s v="PLANTED AERO BOWL 20CM"/>
    <n v="5"/>
    <n v="68.989999999999995"/>
    <n v="344.95"/>
    <n v="308922.62000000029"/>
    <x v="28"/>
  </r>
  <r>
    <m/>
    <x v="147"/>
    <s v="Invoice"/>
    <s v="87583"/>
    <s v="BUILDERS WAREHOUSE:MIDDELBURG"/>
    <s v="PLANTED AERO BOWL 20CM"/>
    <n v="13"/>
    <n v="68.989999999999995"/>
    <n v="896.87"/>
    <n v="309819.49000000028"/>
    <x v="28"/>
  </r>
  <r>
    <m/>
    <x v="147"/>
    <s v="Invoice"/>
    <s v="87607"/>
    <s v="FH CHAMBERLAIN TRADING (PTY) LTD:CENTURION"/>
    <s v="PLANTED AERO BOWL 20CM"/>
    <n v="4"/>
    <n v="68.989999999999995"/>
    <n v="275.95999999999998"/>
    <n v="310095.4500000003"/>
    <x v="28"/>
  </r>
  <r>
    <m/>
    <x v="147"/>
    <s v="Invoice"/>
    <s v="87611"/>
    <s v="RIVERSIDE MICA"/>
    <s v="PLANTED AERO BOWL 20CM"/>
    <n v="5"/>
    <n v="64.25"/>
    <n v="321.25"/>
    <n v="310416.7000000003"/>
    <x v="28"/>
  </r>
  <r>
    <m/>
    <x v="148"/>
    <s v="Invoice"/>
    <s v="87624"/>
    <s v="BUILDERS WAREHOUSE:CEDAR SQUARE"/>
    <s v="PLANTED AERO BOWL 20CM"/>
    <n v="5"/>
    <n v="68.989999999999995"/>
    <n v="344.95"/>
    <n v="310761.65000000031"/>
    <x v="28"/>
  </r>
  <r>
    <m/>
    <x v="148"/>
    <s v="Invoice"/>
    <s v="87630"/>
    <s v="THYME SQUARE"/>
    <s v="PLANTED AERO BOWL 20CM"/>
    <n v="2"/>
    <n v="64.95"/>
    <n v="129.9"/>
    <n v="310891.55000000034"/>
    <x v="28"/>
  </r>
  <r>
    <m/>
    <x v="150"/>
    <s v="Invoice"/>
    <s v="87637"/>
    <s v="BUILDERS WAREHOUSE:GLEN EAGLES"/>
    <s v="PLANTED AERO BOWL 20CM"/>
    <n v="10"/>
    <n v="68.989999999999995"/>
    <n v="689.9"/>
    <n v="311581.45000000036"/>
    <x v="28"/>
  </r>
  <r>
    <m/>
    <x v="150"/>
    <s v="Invoice"/>
    <s v="87638"/>
    <s v="BUILDERS WAREHOUSE:HARTEBEESPOORT"/>
    <s v="PLANTED AERO BOWL 20CM"/>
    <n v="5"/>
    <n v="68.989999999999995"/>
    <n v="344.95"/>
    <n v="311926.40000000037"/>
    <x v="28"/>
  </r>
  <r>
    <m/>
    <x v="150"/>
    <s v="Invoice"/>
    <s v="87639"/>
    <s v="BUILDERS WAREHOUSE:FOURWAYS"/>
    <s v="PLANTED AERO BOWL 20CM"/>
    <n v="5"/>
    <n v="68.989999999999995"/>
    <n v="344.95"/>
    <n v="312271.35000000038"/>
    <x v="28"/>
  </r>
  <r>
    <m/>
    <x v="150"/>
    <s v="Invoice"/>
    <s v="87641"/>
    <s v="BUILDERS WAREHOUSE:RIVONIA"/>
    <s v="PLANTED AERO BOWL 20CM"/>
    <n v="5"/>
    <n v="68.989999999999995"/>
    <n v="344.95"/>
    <n v="312616.3000000004"/>
    <x v="28"/>
  </r>
  <r>
    <m/>
    <x v="248"/>
    <s v="Invoice"/>
    <s v="87655"/>
    <s v="FH CHAMBERLAIN TRADING (PTY) LTD:SILVER LAKES"/>
    <s v="PLANTED AERO BOWL 20CM"/>
    <n v="8"/>
    <n v="68.989999999999995"/>
    <n v="551.91999999999996"/>
    <n v="313168.22000000038"/>
    <x v="28"/>
  </r>
  <r>
    <m/>
    <x v="248"/>
    <s v="Invoice"/>
    <s v="87658"/>
    <s v="MONTROSE NURSERY"/>
    <s v="PLANTED AERO BOWL 20CM"/>
    <n v="6"/>
    <n v="64.989999999999995"/>
    <n v="389.94"/>
    <n v="313558.16000000038"/>
    <x v="28"/>
  </r>
  <r>
    <m/>
    <x v="248"/>
    <s v="Invoice"/>
    <s v="87664"/>
    <s v="BUILDERS WAREHOUSE:MAFIKENG"/>
    <s v="PLANTED AERO BOWL 20CM"/>
    <n v="15"/>
    <n v="68.989999999999995"/>
    <n v="1034.8499999999999"/>
    <n v="314593.01000000036"/>
    <x v="28"/>
  </r>
  <r>
    <m/>
    <x v="248"/>
    <s v="Invoice"/>
    <s v="87666"/>
    <s v="BUILDERS WAREHOUSE:NEWCASTLE"/>
    <s v="PLANTED AERO BOWL 20CM"/>
    <n v="20"/>
    <n v="68.989999999999995"/>
    <n v="1379.8"/>
    <n v="315972.81000000035"/>
    <x v="28"/>
  </r>
  <r>
    <m/>
    <x v="151"/>
    <s v="Invoice"/>
    <s v="87660"/>
    <s v="BUILDERS WAREHOUSE:FLORIDA GLEN"/>
    <s v="PLANTED AERO BOWL 20CM"/>
    <n v="5"/>
    <n v="68.989999999999995"/>
    <n v="344.95"/>
    <n v="316317.76000000036"/>
    <x v="28"/>
  </r>
  <r>
    <m/>
    <x v="151"/>
    <s v="Invoice"/>
    <s v="87662"/>
    <s v="BUILDERS WAREHOUSE:STRUBENS VALLEY"/>
    <s v="PLANTED AERO BOWL 20CM"/>
    <n v="6"/>
    <n v="68.989999999999995"/>
    <n v="413.94"/>
    <n v="316731.70000000036"/>
    <x v="28"/>
  </r>
  <r>
    <m/>
    <x v="152"/>
    <s v="Invoice"/>
    <s v="87669"/>
    <s v="BUILDERS WAREHOUSE:SUNWARD PARK"/>
    <s v="PLANTED AERO BOWL 20CM"/>
    <n v="10"/>
    <n v="68.989999999999995"/>
    <n v="689.9"/>
    <n v="317421.60000000038"/>
    <x v="28"/>
  </r>
  <r>
    <m/>
    <x v="152"/>
    <s v="Invoice"/>
    <s v="87675"/>
    <s v="THYME SQUARE"/>
    <s v="PLANTED AERO BOWL 20CM"/>
    <n v="6"/>
    <n v="64.95"/>
    <n v="389.7"/>
    <n v="317811.3000000004"/>
    <x v="28"/>
  </r>
  <r>
    <m/>
    <x v="152"/>
    <s v="Invoice"/>
    <s v="87677"/>
    <s v="BUILDERS WAREHOUSE:BLOEMFONTEIN"/>
    <s v="PLANTED AERO BOWL 20CM"/>
    <n v="18"/>
    <n v="68.989999999999995"/>
    <n v="1241.82"/>
    <n v="319053.1200000004"/>
    <x v="28"/>
  </r>
  <r>
    <m/>
    <x v="332"/>
    <s v="Invoice"/>
    <s v="87700"/>
    <s v="BUILDERS WAREHOUSE:ROBINDALE"/>
    <s v="PLANTED AERO BOWL 20CM"/>
    <n v="6"/>
    <n v="68.989999999999995"/>
    <n v="413.94"/>
    <n v="319467.06000000041"/>
    <x v="28"/>
  </r>
  <r>
    <m/>
    <x v="28"/>
    <s v="Invoice"/>
    <s v="87686"/>
    <s v="BUILDERS WAREHOUSE:CHERRY LANE"/>
    <s v="PLANTED AERO BOWL 20CM"/>
    <n v="4"/>
    <n v="31.85"/>
    <n v="127.4"/>
    <n v="319594.46000000043"/>
    <x v="28"/>
  </r>
  <r>
    <m/>
    <x v="28"/>
    <s v="Invoice"/>
    <s v="87695"/>
    <s v="YEBO YES PLANTS"/>
    <s v="PLANTED AERO BOWL 20CM"/>
    <n v="5"/>
    <n v="64.989999999999995"/>
    <n v="324.95"/>
    <n v="319919.41000000044"/>
    <x v="28"/>
  </r>
  <r>
    <m/>
    <x v="28"/>
    <s v="Invoice"/>
    <s v="87704"/>
    <s v="MONTANA GARDEN PAVILION"/>
    <s v="PLANTED AERO BOWL 20CM"/>
    <n v="12"/>
    <n v="64.989999999999995"/>
    <n v="779.88"/>
    <n v="320699.29000000044"/>
    <x v="28"/>
  </r>
  <r>
    <m/>
    <x v="153"/>
    <s v="Invoice"/>
    <s v="87689"/>
    <s v="BUILDERS WAREHOUSE:KLERKSDORP"/>
    <s v="PLANTED AERO BOWL 20CM"/>
    <n v="6"/>
    <n v="68.989999999999995"/>
    <n v="413.94"/>
    <n v="321113.23000000045"/>
    <x v="28"/>
  </r>
  <r>
    <m/>
    <x v="153"/>
    <s v="Invoice"/>
    <s v="87691"/>
    <s v="BUILDERS WAREHOUSE:LAMBTON"/>
    <s v="PLANTED AERO BOWL 20CM"/>
    <n v="5"/>
    <n v="68.989999999999995"/>
    <n v="344.95"/>
    <n v="321458.18000000046"/>
    <x v="28"/>
  </r>
  <r>
    <m/>
    <x v="154"/>
    <s v="Invoice"/>
    <s v="87706"/>
    <s v="BUILDERS WAREHOUSE:NORTHRIDING"/>
    <s v="PLANTED AERO BOWL 20CM"/>
    <n v="5"/>
    <n v="68.989999999999995"/>
    <n v="344.95"/>
    <n v="321803.13000000047"/>
    <x v="28"/>
  </r>
  <r>
    <m/>
    <x v="154"/>
    <s v="Invoice"/>
    <s v="87708"/>
    <s v="FH CHAMBERLAIN TRADING (PTY) LTD:MONTANA"/>
    <s v="PLANTED AERO BOWL 20CM"/>
    <n v="80"/>
    <n v="68.989999999999995"/>
    <n v="5519.2"/>
    <n v="327322.33000000048"/>
    <x v="28"/>
  </r>
  <r>
    <m/>
    <x v="155"/>
    <s v="Invoice"/>
    <s v="87715"/>
    <s v="BUCO SSC:BRITS"/>
    <s v="PLANTED AERO BOWL 20CM"/>
    <n v="4"/>
    <n v="70.5"/>
    <n v="282"/>
    <n v="327604.33000000048"/>
    <x v="28"/>
  </r>
  <r>
    <m/>
    <x v="305"/>
    <s v="Invoice"/>
    <s v="87728"/>
    <s v="BUILDERS WAREHOUSE:NOORDHEUWEL"/>
    <s v="PLANTED AERO BOWL 20CM"/>
    <n v="10"/>
    <n v="68.989999999999995"/>
    <n v="689.9"/>
    <n v="328294.23000000051"/>
    <x v="28"/>
  </r>
  <r>
    <m/>
    <x v="306"/>
    <s v="Invoice"/>
    <s v="87731"/>
    <s v="FH CHAMBERLAIN TRADING (PTY) LTD:KYALAMI"/>
    <s v="PLANTED AERO BOWL 20CM"/>
    <n v="6"/>
    <n v="68.989999999999995"/>
    <n v="413.94"/>
    <n v="328708.17000000051"/>
    <x v="28"/>
  </r>
  <r>
    <m/>
    <x v="157"/>
    <s v="Invoice"/>
    <s v="87732"/>
    <s v="BUILDERS WAREHOUSE:BEDFORDVIEW"/>
    <s v="PLANTED AERO BOWL 20CM  "/>
    <n v="8"/>
    <n v="68.989999999999995"/>
    <n v="551.91999999999996"/>
    <n v="329260.09000000049"/>
    <x v="28"/>
  </r>
  <r>
    <m/>
    <x v="157"/>
    <s v="Invoice"/>
    <s v="87735"/>
    <s v="LITTLE AUSTRIA"/>
    <s v="PLANTED AERO BOWL 20CM"/>
    <n v="2"/>
    <n v="64.989999999999995"/>
    <n v="129.97999999999999"/>
    <n v="329390.07000000047"/>
    <x v="28"/>
  </r>
  <r>
    <m/>
    <x v="158"/>
    <s v="Invoice"/>
    <s v="87749"/>
    <s v="ROSES FOR U t/a URTH"/>
    <s v="PLANTED AERO BOWL 20CM"/>
    <n v="1"/>
    <n v="64.989999999999995"/>
    <n v="64.989999999999995"/>
    <n v="329455.06000000046"/>
    <x v="28"/>
  </r>
  <r>
    <m/>
    <x v="158"/>
    <s v="Invoice"/>
    <s v="87751"/>
    <s v="PRETTY GARDENS"/>
    <s v="PLANTED AERO BOWL 20CM"/>
    <n v="10"/>
    <n v="64.989999999999995"/>
    <n v="649.9"/>
    <n v="330104.96000000049"/>
    <x v="28"/>
  </r>
  <r>
    <m/>
    <x v="159"/>
    <s v="Invoice"/>
    <s v="87767"/>
    <s v="AGRI 2 MARKET"/>
    <s v="PLANTED AERO BOWL 20CM"/>
    <n v="30"/>
    <n v="48.6"/>
    <n v="1458"/>
    <n v="331562.96000000049"/>
    <x v="28"/>
  </r>
  <r>
    <m/>
    <x v="159"/>
    <s v="Invoice"/>
    <s v="87783"/>
    <s v="SECUNDA NURSERY"/>
    <s v="PLANTED AERO BOWL 20CM"/>
    <n v="5"/>
    <n v="64.989999999999995"/>
    <n v="324.95"/>
    <n v="331887.9100000005"/>
    <x v="28"/>
  </r>
  <r>
    <m/>
    <x v="159"/>
    <s v="Invoice"/>
    <s v="87784"/>
    <s v="BUILDERS WAREHOUSE:SECUNDA"/>
    <s v="PLANTED AERO BOWL 20CM"/>
    <n v="3"/>
    <n v="68.989999999999995"/>
    <n v="206.97"/>
    <n v="332094.88000000047"/>
    <x v="28"/>
  </r>
  <r>
    <m/>
    <x v="249"/>
    <s v="Invoice"/>
    <s v="87781"/>
    <s v="GARDENSHOP PARKTOWN"/>
    <s v="PLANTED AERO BOWL 20CM"/>
    <n v="5"/>
    <n v="64.989999999999995"/>
    <n v="324.95"/>
    <n v="332419.83000000048"/>
    <x v="28"/>
  </r>
  <r>
    <m/>
    <x v="249"/>
    <s v="Invoice"/>
    <s v="87782"/>
    <s v="BUILDERS WAREHOUSE:LAMBTON"/>
    <s v="PLANTED AERO BOWL 20CM"/>
    <n v="2"/>
    <n v="68.989999999999995"/>
    <n v="137.97999999999999"/>
    <n v="332557.81000000046"/>
    <x v="28"/>
  </r>
  <r>
    <m/>
    <x v="160"/>
    <s v="Invoice"/>
    <s v="87785"/>
    <s v="BUILDERS WAREHOUSE:MIDDELBURG"/>
    <s v="PLANTED AERO BOWL 20CM"/>
    <n v="2"/>
    <n v="68.989999999999995"/>
    <n v="137.97999999999999"/>
    <n v="332695.79000000044"/>
    <x v="28"/>
  </r>
  <r>
    <m/>
    <x v="160"/>
    <s v="Invoice"/>
    <s v="87789"/>
    <s v="LITTLE AUSTRIA"/>
    <s v="PLANTED AERO BOWL 20CM"/>
    <n v="7"/>
    <n v="64.989999999999995"/>
    <n v="454.93"/>
    <n v="333150.72000000044"/>
    <x v="28"/>
  </r>
  <r>
    <m/>
    <x v="161"/>
    <s v="Invoice"/>
    <s v="87791"/>
    <s v="BUILDERS WAREHOUSE:CEDAR SQUARE"/>
    <s v="PLANTED AERO BOWL 20CM"/>
    <n v="4"/>
    <n v="68.989999999999995"/>
    <n v="275.95999999999998"/>
    <n v="333426.68000000046"/>
    <x v="28"/>
  </r>
  <r>
    <m/>
    <x v="161"/>
    <s v="Invoice"/>
    <s v="87792"/>
    <s v="BUILDERS WAREHOUSE:RIVONIA"/>
    <s v="PLANTED AERO BOWL 20CM"/>
    <n v="3"/>
    <n v="68.989999999999995"/>
    <n v="206.97"/>
    <n v="333633.65000000043"/>
    <x v="28"/>
  </r>
  <r>
    <m/>
    <x v="161"/>
    <s v="Invoice"/>
    <s v="87796"/>
    <s v="THYME SQUARE"/>
    <s v="PLANTED AERO BOWL 20CM"/>
    <n v="4"/>
    <n v="64.95"/>
    <n v="259.8"/>
    <n v="333893.45000000042"/>
    <x v="28"/>
  </r>
  <r>
    <m/>
    <x v="161"/>
    <s v="Invoice"/>
    <s v="87801"/>
    <s v="YEBO YES PLANTS"/>
    <s v="PLANTED AERO BOWL 20CM"/>
    <n v="2"/>
    <n v="64.989999999999995"/>
    <n v="129.97999999999999"/>
    <n v="334023.4300000004"/>
    <x v="28"/>
  </r>
  <r>
    <m/>
    <x v="161"/>
    <s v="Invoice"/>
    <s v="87803"/>
    <s v="BUILDERS WAREHOUSE:NELSPRUIT"/>
    <s v="PLANTED AERO BOWL 20CM"/>
    <n v="23"/>
    <n v="68.989999999999995"/>
    <n v="1586.77"/>
    <n v="335610.20000000042"/>
    <x v="28"/>
  </r>
  <r>
    <m/>
    <x v="250"/>
    <s v="Invoice"/>
    <s v="87805"/>
    <s v="BUILDERS WAREHOUSE:LYNNWOOD"/>
    <s v="PLANTED AERO BOWL 20CM"/>
    <n v="10"/>
    <n v="68.989999999999995"/>
    <n v="689.9"/>
    <n v="336300.10000000044"/>
    <x v="28"/>
  </r>
  <r>
    <m/>
    <x v="250"/>
    <s v="Invoice"/>
    <s v="87810"/>
    <s v="BUILDERS WAREHOUSE:ZAMBEZI"/>
    <s v="PLANTED AERO BOWL 20CM"/>
    <n v="5"/>
    <n v="68.989999999999995"/>
    <n v="344.95"/>
    <n v="336645.05000000045"/>
    <x v="28"/>
  </r>
  <r>
    <m/>
    <x v="250"/>
    <s v="Invoice"/>
    <s v="87812"/>
    <s v="BUILDERS WAREHOUSE:GLEN EAGLES"/>
    <s v="PLANTED AERO BOWL 20CM"/>
    <n v="10"/>
    <n v="68.989999999999995"/>
    <n v="689.9"/>
    <n v="337334.95000000048"/>
    <x v="28"/>
  </r>
  <r>
    <m/>
    <x v="323"/>
    <s v="Invoice"/>
    <s v="87808"/>
    <s v="FH CHAMBERLAIN TRADING (PTY) LTD:WATERKLOOF GLEN"/>
    <s v="PLANTED AERO BOWL 20CM"/>
    <n v="9"/>
    <n v="68.989999999999995"/>
    <n v="620.91"/>
    <n v="337955.86000000045"/>
    <x v="28"/>
  </r>
  <r>
    <m/>
    <x v="163"/>
    <s v="Invoice"/>
    <s v="87835"/>
    <s v="BUILDERS WAREHOUSE:NOORDHEUWEL"/>
    <s v="PLANTED AERO BOWL 20CM"/>
    <n v="6"/>
    <n v="68.989999999999995"/>
    <n v="413.94"/>
    <n v="338369.80000000045"/>
    <x v="28"/>
  </r>
  <r>
    <m/>
    <x v="163"/>
    <s v="Invoice"/>
    <s v="87836"/>
    <s v="BUILDERS WAREHOUSE:NORTHRIDING"/>
    <s v="PLANTED AERO BOWL 20CM"/>
    <n v="5"/>
    <n v="68.989999999999995"/>
    <n v="344.95"/>
    <n v="338714.75000000047"/>
    <x v="28"/>
  </r>
  <r>
    <m/>
    <x v="163"/>
    <s v="Invoice"/>
    <s v="87842"/>
    <s v="BUILDERS WAREHOUSE:FLORIDA GLEN"/>
    <s v="PLANTED AERO BOWL 20CM"/>
    <n v="5"/>
    <n v="68.989999999999995"/>
    <n v="344.95"/>
    <n v="339059.70000000048"/>
    <x v="28"/>
  </r>
  <r>
    <m/>
    <x v="164"/>
    <s v="Invoice"/>
    <s v="87844"/>
    <s v="BUILDERS WAREHOUSE:CEDAR SQUARE"/>
    <s v="PLANTED AERO BOWL 20CM"/>
    <n v="6"/>
    <n v="68.989999999999995"/>
    <n v="413.94"/>
    <n v="339473.64000000048"/>
    <x v="28"/>
  </r>
  <r>
    <m/>
    <x v="164"/>
    <s v="Invoice"/>
    <s v="87168"/>
    <s v="PLANT FACTORY"/>
    <s v="PLANTED AERO BOWL 20CM"/>
    <n v="5"/>
    <n v="64.989999999999995"/>
    <n v="324.95"/>
    <n v="339798.59000000049"/>
    <x v="28"/>
  </r>
  <r>
    <m/>
    <x v="164"/>
    <s v="Invoice"/>
    <s v="87850"/>
    <s v="PRETTY GARDENS"/>
    <s v="PLANTED AERO BOWL 20CM"/>
    <n v="10"/>
    <n v="64.989999999999995"/>
    <n v="649.9"/>
    <n v="340448.49000000051"/>
    <x v="28"/>
  </r>
  <r>
    <m/>
    <x v="164"/>
    <s v="Invoice"/>
    <s v="87851"/>
    <s v="ROSES FOR U t/a URTH"/>
    <s v="PLANTED AERO BOWL 20CM"/>
    <n v="6"/>
    <n v="64.989999999999995"/>
    <n v="389.94"/>
    <n v="340838.43000000052"/>
    <x v="28"/>
  </r>
  <r>
    <m/>
    <x v="164"/>
    <s v="Invoice"/>
    <s v="87853"/>
    <s v="BUILDERS WAREHOUSE:BLOEMFONTEIN"/>
    <s v="PLANTED AERO BOWL 20CM"/>
    <n v="10"/>
    <n v="68.989999999999995"/>
    <n v="689.9"/>
    <n v="341528.33000000054"/>
    <x v="28"/>
  </r>
  <r>
    <m/>
    <x v="48"/>
    <s v="Invoice"/>
    <s v="87858"/>
    <s v="BUILDERS WAREHOUSE:BRYANSTON"/>
    <s v="PLANTED AERO BOWL 20CM"/>
    <n v="4"/>
    <n v="68.989999999999995"/>
    <n v="275.95999999999998"/>
    <n v="341804.29000000056"/>
    <x v="28"/>
  </r>
  <r>
    <m/>
    <x v="48"/>
    <s v="Invoice"/>
    <s v="87859"/>
    <s v="BUILDERS WAREHOUSE:FOURWAYS"/>
    <s v="PLANTED AERO BOWL 20CM"/>
    <n v="6"/>
    <n v="68.989999999999995"/>
    <n v="413.94"/>
    <n v="342218.23000000056"/>
    <x v="28"/>
  </r>
  <r>
    <m/>
    <x v="48"/>
    <s v="Invoice"/>
    <s v="87860"/>
    <s v="BUILDERS WAREHOUSE:RUSTENBURG"/>
    <s v="PLANTED AERO BOWL 20CM"/>
    <n v="10"/>
    <n v="68.989999999999995"/>
    <n v="689.9"/>
    <n v="342908.13000000059"/>
    <x v="28"/>
  </r>
  <r>
    <m/>
    <x v="48"/>
    <s v="Invoice"/>
    <s v="87861"/>
    <s v="BUILDERS WAREHOUSE:ZAMBEZI"/>
    <s v="PLANTED AERO BOWL 20CM"/>
    <n v="5"/>
    <n v="68.989999999999995"/>
    <n v="344.95"/>
    <n v="343253.0800000006"/>
    <x v="28"/>
  </r>
  <r>
    <m/>
    <x v="165"/>
    <s v="Invoice"/>
    <s v="87876"/>
    <s v="FH CHAMBERLAIN TRADING (PTY) LTD:RIVIERA"/>
    <s v="PLANTED AERO BOWL 20CM"/>
    <n v="30"/>
    <n v="68.989999999999995"/>
    <n v="2069.6999999999998"/>
    <n v="345322.78000000061"/>
    <x v="28"/>
  </r>
  <r>
    <m/>
    <x v="165"/>
    <s v="Invoice"/>
    <s v="87886"/>
    <s v="BUILDERS WAREHOUSE:BETHLEHEM"/>
    <s v="PLANTED AERO BOWL 20CM"/>
    <n v="10"/>
    <n v="68.989999999999995"/>
    <n v="689.9"/>
    <n v="346012.68000000063"/>
    <x v="28"/>
  </r>
  <r>
    <m/>
    <x v="165"/>
    <s v="Invoice"/>
    <s v="87910"/>
    <s v="BUILDERS WAREHOUSE:MOKOPANE"/>
    <s v="PLANTED AERO BOWL 20CM"/>
    <n v="10"/>
    <n v="68.989999999999995"/>
    <n v="689.9"/>
    <n v="346702.58000000066"/>
    <x v="28"/>
  </r>
  <r>
    <m/>
    <x v="166"/>
    <s v="Invoice"/>
    <s v="87883"/>
    <s v="FH CHAMBERLAIN TRADING (PTY) LTD:CENTURION"/>
    <s v="PLANTED AERO BOWL 20CM"/>
    <n v="10"/>
    <n v="68.989999999999995"/>
    <n v="689.9"/>
    <n v="347392.48000000068"/>
    <x v="28"/>
  </r>
  <r>
    <m/>
    <x v="166"/>
    <s v="Invoice"/>
    <s v="87900"/>
    <s v="LITTLE AUSTRIA"/>
    <s v="PLANTED AERO BOWL 20CM"/>
    <n v="8"/>
    <n v="64.989999999999995"/>
    <n v="519.91999999999996"/>
    <n v="347912.40000000066"/>
    <x v="28"/>
  </r>
  <r>
    <m/>
    <x v="166"/>
    <s v="Invoice"/>
    <s v="87901"/>
    <s v="GREENSIDE KWEKERY"/>
    <s v="PLANTED AERO BOWL 20CM"/>
    <n v="9"/>
    <n v="64.989999999999995"/>
    <n v="584.91"/>
    <n v="348497.31000000064"/>
    <x v="28"/>
  </r>
  <r>
    <m/>
    <x v="166"/>
    <s v="Invoice"/>
    <s v="87904"/>
    <s v="CAEZAR FRESH PRODUCTS"/>
    <s v="PLANTED AERO BOWL 20CM"/>
    <n v="4"/>
    <n v="68.8"/>
    <n v="275.2"/>
    <n v="348772.51000000065"/>
    <x v="28"/>
  </r>
  <r>
    <m/>
    <x v="166"/>
    <s v="Invoice"/>
    <s v="87906"/>
    <s v="PLANT FACTORY"/>
    <s v="PLANTED AERO BOWL 20CM"/>
    <n v="16"/>
    <n v="19.989999999999998"/>
    <n v="319.83999999999997"/>
    <n v="349092.35000000068"/>
    <x v="28"/>
  </r>
  <r>
    <m/>
    <x v="166"/>
    <s v="Invoice"/>
    <s v="87907"/>
    <s v="BUILDERS WAREHOUSE:BLOEMFONTEIN"/>
    <s v="PLANTED AERO BOWL 20CM"/>
    <n v="14"/>
    <n v="68.989999999999995"/>
    <n v="965.86"/>
    <n v="350058.21000000066"/>
    <x v="28"/>
  </r>
  <r>
    <m/>
    <x v="166"/>
    <s v="Invoice"/>
    <s v="87908"/>
    <s v="NYLIES KWEKERY"/>
    <s v="PLANTED AERO BOWL 20CM"/>
    <n v="10"/>
    <n v="64.989999999999995"/>
    <n v="649.9"/>
    <n v="350708.11000000068"/>
    <x v="28"/>
  </r>
  <r>
    <m/>
    <x v="167"/>
    <s v="Invoice"/>
    <s v="87891"/>
    <s v="BUILDERS WAREHOUSE:RIVONIA"/>
    <s v="PLANTED AERO BOWL 20CM"/>
    <n v="4"/>
    <n v="68.989999999999995"/>
    <n v="275.95999999999998"/>
    <n v="350984.07000000071"/>
    <x v="28"/>
  </r>
  <r>
    <m/>
    <x v="167"/>
    <s v="Invoice"/>
    <s v="87894"/>
    <s v="THYME SQUARE"/>
    <s v="PLANTED AERO BOWL 20CM"/>
    <n v="6"/>
    <n v="64.95"/>
    <n v="389.7"/>
    <n v="351373.77000000072"/>
    <x v="28"/>
  </r>
  <r>
    <m/>
    <x v="167"/>
    <s v="Invoice"/>
    <s v="87898"/>
    <s v="BUILDERS WAREHOUSE:EDENVALE"/>
    <s v="PLANTED AERO BOWL 20CM"/>
    <n v="5"/>
    <n v="68.989999999999995"/>
    <n v="344.95"/>
    <n v="351718.72000000073"/>
    <x v="28"/>
  </r>
  <r>
    <m/>
    <x v="167"/>
    <s v="Invoice"/>
    <s v="87912"/>
    <s v="MONTANA GARDEN PAVILION"/>
    <s v="PLANTED AERO BOWL 20CM"/>
    <n v="10"/>
    <n v="64.989999999999995"/>
    <n v="649.9"/>
    <n v="352368.62000000075"/>
    <x v="28"/>
  </r>
  <r>
    <m/>
    <x v="167"/>
    <s v="Invoice"/>
    <s v="87913"/>
    <s v="BUILDERS WAREHOUSE:NELSPRUIT"/>
    <s v="PLANTED AERO BOWL 20CM"/>
    <n v="10"/>
    <n v="72.5"/>
    <n v="725"/>
    <n v="353093.62000000075"/>
    <x v="28"/>
  </r>
  <r>
    <m/>
    <x v="167"/>
    <s v="Invoice"/>
    <s v="87914"/>
    <s v="BUILDERS WAREHOUSE:NEWCASTLE"/>
    <s v="PLANTED AERO BOWL 20CM"/>
    <n v="19"/>
    <n v="72.5"/>
    <n v="1377.5"/>
    <n v="354471.12000000075"/>
    <x v="28"/>
  </r>
  <r>
    <m/>
    <x v="307"/>
    <s v="Invoice"/>
    <s v="87937"/>
    <s v="BUILDERS WAREHOUSE:NOORDHEUWEL"/>
    <s v="PLANTED AERO BOWL 20CM"/>
    <n v="14"/>
    <n v="72.5"/>
    <n v="1015"/>
    <n v="355486.12000000075"/>
    <x v="28"/>
  </r>
  <r>
    <m/>
    <x v="169"/>
    <s v="Invoice"/>
    <s v="87938"/>
    <s v="BUILDERS WAREHOUSE:KLERKSDORP"/>
    <s v="PLANTED AERO BOWL 20CM"/>
    <n v="8"/>
    <n v="72.5"/>
    <n v="580"/>
    <n v="356066.12000000075"/>
    <x v="28"/>
  </r>
  <r>
    <m/>
    <x v="169"/>
    <s v="Invoice"/>
    <s v="87943"/>
    <s v="BUILDERS WAREHOUSE:CRAIGHALL PARK"/>
    <s v="PLANTED AERO BOWL 20CM"/>
    <n v="10"/>
    <n v="72.5"/>
    <n v="725"/>
    <n v="356791.12000000075"/>
    <x v="28"/>
  </r>
  <r>
    <m/>
    <x v="169"/>
    <s v="Invoice"/>
    <s v="87952"/>
    <s v="GARDENSHOP PARKTOWN"/>
    <s v="PLANTED AERO BOWL 20CM"/>
    <n v="5"/>
    <n v="68.900000000000006"/>
    <n v="344.5"/>
    <n v="357135.62000000075"/>
    <x v="28"/>
  </r>
  <r>
    <m/>
    <x v="169"/>
    <s v="Invoice"/>
    <s v="87830"/>
    <s v="BUILDERS WAREHOUSE:SECUNDA"/>
    <s v="PLANTED AERO BOWL 20CM"/>
    <n v="8"/>
    <n v="72.5"/>
    <n v="580"/>
    <n v="357715.62000000075"/>
    <x v="28"/>
  </r>
  <r>
    <m/>
    <x v="170"/>
    <s v="Invoice"/>
    <s v="87940"/>
    <s v="AGRI 2 MARKET"/>
    <s v="PLANTED AERO BOWL 20CM"/>
    <n v="10"/>
    <n v="68.900000000000006"/>
    <n v="689"/>
    <n v="358404.62000000075"/>
    <x v="28"/>
  </r>
  <r>
    <m/>
    <x v="170"/>
    <s v="Invoice"/>
    <s v="87942"/>
    <s v="RIVERSIDE MICA"/>
    <s v="PLANTED AERO BOWL 20CM"/>
    <n v="5"/>
    <n v="64.25"/>
    <n v="321.25"/>
    <n v="358725.87000000075"/>
    <x v="28"/>
  </r>
  <r>
    <m/>
    <x v="170"/>
    <s v="Invoice"/>
    <s v="87946"/>
    <s v="BUILDERS WAREHOUSE:NOORDHEUWEL"/>
    <s v="PLANTED AERO BOWL 20CM"/>
    <n v="15"/>
    <n v="72.5"/>
    <n v="1087.5"/>
    <n v="359813.37000000075"/>
    <x v="28"/>
  </r>
  <r>
    <m/>
    <x v="170"/>
    <s v="Invoice"/>
    <s v="87953"/>
    <s v="GEELHOUT"/>
    <s v="PLANTED AERO BOWL 20CM"/>
    <n v="20"/>
    <n v="68.900000000000006"/>
    <n v="1378"/>
    <n v="361191.37000000075"/>
    <x v="28"/>
  </r>
  <r>
    <m/>
    <x v="171"/>
    <s v="Invoice"/>
    <s v="87747"/>
    <s v="BUILDERS WAREHOUSE:FOURWAYS"/>
    <s v="PLANTED AERO BOWL 20CM"/>
    <n v="4"/>
    <n v="72.5"/>
    <n v="290"/>
    <n v="361481.37000000075"/>
    <x v="28"/>
  </r>
  <r>
    <m/>
    <x v="171"/>
    <s v="Invoice"/>
    <s v="87958"/>
    <s v="BUILDERS WAREHOUSE:RIVONIA"/>
    <s v="PLANTED AERO BOWL 20CM"/>
    <n v="4"/>
    <n v="72.5"/>
    <n v="290"/>
    <n v="361771.37000000075"/>
    <x v="28"/>
  </r>
  <r>
    <m/>
    <x v="171"/>
    <s v="Invoice"/>
    <s v="87973"/>
    <s v="BUILDERS WAREHOUSE:MAFIKENG"/>
    <s v="PLANTED AERO BOWL 20CM"/>
    <n v="24"/>
    <n v="72.5"/>
    <n v="1740"/>
    <n v="363511.37000000075"/>
    <x v="28"/>
  </r>
  <r>
    <m/>
    <x v="211"/>
    <s v="Invoice"/>
    <s v="87994"/>
    <s v="LITTLE AUSTRIA"/>
    <s v="PLANTED AERO BOWL 20CM"/>
    <n v="2"/>
    <n v="68.989999999999995"/>
    <n v="137.97999999999999"/>
    <n v="363649.35000000073"/>
    <x v="28"/>
  </r>
  <r>
    <m/>
    <x v="211"/>
    <s v="Invoice"/>
    <s v="88000"/>
    <s v="BUILDERS WAREHOUSE:NOORDHEUWEL"/>
    <s v="PLANTED AERO BOWL 20CM"/>
    <n v="10"/>
    <n v="72.5"/>
    <n v="725"/>
    <n v="364374.35000000073"/>
    <x v="28"/>
  </r>
  <r>
    <m/>
    <x v="172"/>
    <s v="Invoice"/>
    <s v="87975"/>
    <s v="BUILDERS WAREHOUSE:LYNNWOOD"/>
    <s v="PLANTED AERO BOWL 20CM"/>
    <n v="5"/>
    <n v="72.5"/>
    <n v="362.5"/>
    <n v="364736.85000000073"/>
    <x v="28"/>
  </r>
  <r>
    <m/>
    <x v="172"/>
    <s v="Invoice"/>
    <s v="87976"/>
    <s v="FH CHAMBERLAIN TRADING (PTY) LTD:WATERKLOOF GLEN"/>
    <s v="PLANTED AERO BOWL 20CM"/>
    <n v="10"/>
    <n v="68.989999999999995"/>
    <n v="689.9"/>
    <n v="365426.75000000076"/>
    <x v="28"/>
  </r>
  <r>
    <m/>
    <x v="172"/>
    <s v="Invoice"/>
    <s v="87979"/>
    <s v="BUILDERS WAREHOUSE:CEDAR SQUARE"/>
    <s v="PLANTED AERO BOWL 20CM"/>
    <n v="4"/>
    <n v="72.5"/>
    <n v="290"/>
    <n v="365716.75000000076"/>
    <x v="28"/>
  </r>
  <r>
    <m/>
    <x v="172"/>
    <s v="Invoice"/>
    <s v="87990"/>
    <s v="MONTROSE NURSERY"/>
    <s v="PLANTED AERO BOWL 20CM"/>
    <n v="7"/>
    <n v="64.989999999999995"/>
    <n v="454.93"/>
    <n v="366171.68000000075"/>
    <x v="28"/>
  </r>
  <r>
    <m/>
    <x v="172"/>
    <s v="Invoice"/>
    <s v="88012"/>
    <s v="GARDEN CREATIONS"/>
    <s v="PLANTED AERO BOWL 20CM"/>
    <n v="6"/>
    <n v="68.900000000000006"/>
    <n v="413.4"/>
    <n v="366585.08000000077"/>
    <x v="28"/>
  </r>
  <r>
    <m/>
    <x v="173"/>
    <s v="Invoice"/>
    <s v="88003"/>
    <s v="BUILDERS WAREHOUSE:LAMBTON"/>
    <s v="PLANTED AERO BOWL 20CM"/>
    <n v="6"/>
    <n v="72.5"/>
    <n v="435"/>
    <n v="367020.08000000077"/>
    <x v="28"/>
  </r>
  <r>
    <m/>
    <x v="173"/>
    <s v="Invoice"/>
    <s v="88007"/>
    <s v="FH CHAMBERLAIN TRADING (PTY) LTD:SILVER LAKES"/>
    <s v="PLANTED AERO BOWL 20CM"/>
    <n v="12"/>
    <n v="68.989999999999995"/>
    <n v="827.88"/>
    <n v="367847.96000000078"/>
    <x v="28"/>
  </r>
  <r>
    <m/>
    <x v="173"/>
    <s v="Invoice"/>
    <s v="88010"/>
    <s v="LIKHUTSA NURSERY"/>
    <s v="PLANTED AERO BOWL 20CM"/>
    <n v="25"/>
    <n v="68.900000000000006"/>
    <n v="1722.5"/>
    <n v="369570.46000000078"/>
    <x v="28"/>
  </r>
  <r>
    <m/>
    <x v="173"/>
    <s v="Invoice"/>
    <s v="88027"/>
    <s v="BUILDERS WAREHOUSE:FOURWAYS"/>
    <s v="PLANTED AERO BOWL 20CM"/>
    <n v="5"/>
    <n v="72.5"/>
    <n v="362.5"/>
    <n v="369932.96000000078"/>
    <x v="28"/>
  </r>
  <r>
    <m/>
    <x v="212"/>
    <s v="Invoice"/>
    <s v="88018"/>
    <s v="BUILDERS WAREHOUSE:MIDDELBURG"/>
    <s v="PLANTED AERO BOWL 20CM"/>
    <n v="8"/>
    <n v="72.5"/>
    <n v="580"/>
    <n v="370512.96000000078"/>
    <x v="28"/>
  </r>
  <r>
    <m/>
    <x v="212"/>
    <s v="Invoice"/>
    <s v="88026"/>
    <s v="SYLVIA PASS GARDEN CENTRE"/>
    <s v="PLANTED AERO BOWL 20CM"/>
    <n v="6"/>
    <n v="69"/>
    <n v="414"/>
    <n v="370926.96000000078"/>
    <x v="28"/>
  </r>
  <r>
    <m/>
    <x v="212"/>
    <s v="Invoice"/>
    <s v="88049"/>
    <s v="CRISANRA KWEKERY"/>
    <s v="PLANTED AERO BOWL 20CM"/>
    <n v="2"/>
    <n v="68.900000000000006"/>
    <n v="137.80000000000001"/>
    <n v="371064.76000000077"/>
    <x v="28"/>
  </r>
  <r>
    <m/>
    <x v="212"/>
    <s v="Invoice"/>
    <s v="88051"/>
    <s v="BUILDERS WAREHOUSE:EMALALHENI"/>
    <s v="PLANTED AERO BOWL 20CM"/>
    <n v="6"/>
    <n v="72.5"/>
    <n v="435"/>
    <n v="371499.76000000077"/>
    <x v="28"/>
  </r>
  <r>
    <m/>
    <x v="174"/>
    <s v="Invoice"/>
    <s v="88022"/>
    <s v="BUILDERS WAREHOUSE:NORTHRIDING"/>
    <s v="PLANTED AERO BOWL 20CM"/>
    <n v="10"/>
    <n v="72.5"/>
    <n v="725"/>
    <n v="372224.76000000077"/>
    <x v="28"/>
  </r>
  <r>
    <m/>
    <x v="174"/>
    <s v="Invoice"/>
    <s v="88031"/>
    <s v="BUILDERS WAREHOUSE:SUNWARD PARK"/>
    <s v="PLANTED AERO BOWL 20CM"/>
    <n v="8"/>
    <n v="72.5"/>
    <n v="580"/>
    <n v="372804.76000000077"/>
    <x v="28"/>
  </r>
  <r>
    <m/>
    <x v="174"/>
    <s v="Invoice"/>
    <s v=""/>
    <s v="PLANT FACTORY"/>
    <s v="PLANTED AERO BOWL 20CM"/>
    <n v="3"/>
    <n v="68.900000000000006"/>
    <n v="206.7"/>
    <n v="373011.46000000078"/>
    <x v="28"/>
  </r>
  <r>
    <m/>
    <x v="174"/>
    <s v="Invoice"/>
    <s v="88062"/>
    <s v="BUILDERS WAREHOUSE:HARTEBEESPOORT"/>
    <s v="PLANTED AERO BOWL 20CM"/>
    <n v="16"/>
    <n v="72.5"/>
    <n v="1160"/>
    <n v="374171.46000000078"/>
    <x v="28"/>
  </r>
  <r>
    <m/>
    <x v="174"/>
    <s v="Invoice"/>
    <s v="88062"/>
    <s v="BUILDERS WAREHOUSE:HARTEBEESPOORT"/>
    <s v="PLANTED AERO BOWL 20CM"/>
    <n v="20"/>
    <n v="35.700000000000003"/>
    <n v="714"/>
    <n v="374885.46000000078"/>
    <x v="28"/>
  </r>
  <r>
    <m/>
    <x v="175"/>
    <s v="Invoice"/>
    <s v="88064"/>
    <s v="BUILDERS WAREHOUSE:RUSTENBURG"/>
    <s v="PLANTED AERO BOWL 20CM"/>
    <n v="10"/>
    <n v="72.5"/>
    <n v="725"/>
    <n v="375610.46000000078"/>
    <x v="28"/>
  </r>
  <r>
    <m/>
    <x v="175"/>
    <s v="Invoice"/>
    <s v="88067"/>
    <s v="BUILDERS WAREHOUSE:LYNNWOOD"/>
    <s v="PLANTED AERO BOWL 20CM"/>
    <n v="5"/>
    <n v="72.5"/>
    <n v="362.5"/>
    <n v="375972.96000000078"/>
    <x v="28"/>
  </r>
  <r>
    <m/>
    <x v="175"/>
    <s v="Invoice"/>
    <s v="88068"/>
    <s v="BUILDERS WAREHOUSE:FOURWAYS"/>
    <s v="PLANTED AERO BOWL 20CM"/>
    <n v="4"/>
    <n v="72.5"/>
    <n v="290"/>
    <n v="376262.96000000078"/>
    <x v="28"/>
  </r>
  <r>
    <m/>
    <x v="175"/>
    <s v="Invoice"/>
    <s v="88020"/>
    <s v="BUILDERS WAREHOUSE:GLEN EAGLES"/>
    <s v="PLANTED AERO BOWL 20CM"/>
    <n v="7"/>
    <n v="72.5"/>
    <n v="507.5"/>
    <n v="376770.46000000078"/>
    <x v="28"/>
  </r>
  <r>
    <m/>
    <x v="175"/>
    <s v="Invoice"/>
    <s v="88082"/>
    <s v="BUILDERS WAREHOUSE:CEDAR SQUARE"/>
    <s v="PLANTED AERO BOWL 20CM"/>
    <n v="3"/>
    <n v="72.5"/>
    <n v="217.5"/>
    <n v="376987.96000000078"/>
    <x v="28"/>
  </r>
  <r>
    <m/>
    <x v="175"/>
    <s v="Invoice"/>
    <s v="88095"/>
    <s v="AGRI 2 MARKET"/>
    <s v="PLANTED AERO BOWL 20CM"/>
    <n v="10"/>
    <n v="51.6"/>
    <n v="516"/>
    <n v="377503.96000000078"/>
    <x v="28"/>
  </r>
  <r>
    <m/>
    <x v="251"/>
    <s v="Invoice"/>
    <s v="88100"/>
    <s v="BUILDERS WAREHOUSE:SOUTHGATE"/>
    <s v="PLANTED AERO BOWL 20CM"/>
    <n v="3"/>
    <n v="72.5"/>
    <n v="217.5"/>
    <n v="377721.46000000078"/>
    <x v="28"/>
  </r>
  <r>
    <m/>
    <x v="252"/>
    <s v="Invoice"/>
    <s v="88107"/>
    <s v="BUILDERS WAREHOUSE:NOORDHEUWEL"/>
    <s v="PLANTED AERO BOWL 20CM"/>
    <n v="5"/>
    <n v="72.5"/>
    <n v="362.5"/>
    <n v="378083.96000000078"/>
    <x v="28"/>
  </r>
  <r>
    <m/>
    <x v="252"/>
    <s v="Invoice"/>
    <s v="88112"/>
    <s v="FH CHAMBERLAIN TRADING (PTY) LTD:RIVIERA"/>
    <s v="PLANTED AERO BOWL 20CM"/>
    <n v="20"/>
    <n v="68.989999999999995"/>
    <n v="1379.8"/>
    <n v="379463.76000000077"/>
    <x v="28"/>
  </r>
  <r>
    <m/>
    <x v="252"/>
    <s v="Invoice"/>
    <s v="88132"/>
    <s v="BUILDERS WAREHOUSE:NEWCASTLE"/>
    <s v="PLANTED AERO BOWL 20CM"/>
    <n v="18"/>
    <n v="72.5"/>
    <n v="1305"/>
    <n v="380768.76000000077"/>
    <x v="28"/>
  </r>
  <r>
    <m/>
    <x v="252"/>
    <s v="Invoice"/>
    <s v="88149"/>
    <s v="BUILDERS WAREHOUSE:MOKOPANE"/>
    <s v="PLANTED AERO BOWL 20CM"/>
    <n v="10"/>
    <n v="72.5"/>
    <n v="725"/>
    <n v="381493.76000000077"/>
    <x v="28"/>
  </r>
  <r>
    <m/>
    <x v="176"/>
    <s v="Invoice"/>
    <s v="88123"/>
    <s v="BUILDERS WAREHOUSE:RIVONIA"/>
    <s v="PLANTED AERO BOWL 20CM"/>
    <n v="4"/>
    <n v="72.5"/>
    <n v="290"/>
    <n v="381783.76000000077"/>
    <x v="28"/>
  </r>
  <r>
    <m/>
    <x v="176"/>
    <s v="Invoice"/>
    <s v="88134"/>
    <s v="BUILDERS WAREHOUSE:SUNWARD PARK"/>
    <s v="PLANTED AERO BOWL 20CM"/>
    <n v="14"/>
    <n v="72.5"/>
    <n v="1015"/>
    <n v="382798.76000000077"/>
    <x v="28"/>
  </r>
  <r>
    <m/>
    <x v="176"/>
    <s v="Invoice"/>
    <s v="88144"/>
    <s v="ROSES FOR U t/a URTH"/>
    <s v="PLANTED AERO BOWL CALIBRACHOA 20CM"/>
    <n v="4"/>
    <n v="68.900000000000006"/>
    <n v="275.60000000000002"/>
    <n v="383074.36000000074"/>
    <x v="18"/>
  </r>
  <r>
    <m/>
    <x v="176"/>
    <s v="Invoice"/>
    <s v="88144"/>
    <s v="ROSES FOR U t/a URTH"/>
    <s v="PLANTED AERO BOWL PETUNIA 20CM"/>
    <n v="2"/>
    <n v="68.900000000000006"/>
    <n v="137.80000000000001"/>
    <n v="383212.16000000073"/>
    <x v="28"/>
  </r>
  <r>
    <m/>
    <x v="318"/>
    <s v="Invoice"/>
    <s v="88142"/>
    <s v="BROOKSLINK TRADING &amp; PROJECTS"/>
    <s v="PLANTED AERO BOWL 20CM"/>
    <n v="2"/>
    <n v="68.900000000000006"/>
    <n v="137.80000000000001"/>
    <n v="383349.96000000072"/>
    <x v="28"/>
  </r>
  <r>
    <m/>
    <x v="318"/>
    <s v="Invoice"/>
    <s v="88187"/>
    <s v="BUILDERS WAREHOUSE:NOORDHEUWEL"/>
    <s v="PLANTED AERO BOWL 20CM"/>
    <n v="15"/>
    <n v="72.5"/>
    <n v="1087.5"/>
    <n v="384437.46000000072"/>
    <x v="28"/>
  </r>
  <r>
    <m/>
    <x v="177"/>
    <s v="Invoice"/>
    <s v="88155"/>
    <s v="BUILDERS WAREHOUSE:FOURWAYS"/>
    <s v="PLANTED AERO BOWL 20CM"/>
    <n v="4"/>
    <n v="72.5"/>
    <n v="290"/>
    <n v="384727.46000000072"/>
    <x v="28"/>
  </r>
  <r>
    <m/>
    <x v="177"/>
    <s v="Invoice"/>
    <s v="88164"/>
    <s v="BUILDERS WAREHOUSE:GLEN EAGLES"/>
    <s v="PLANTED AERO BOWL 20CM"/>
    <n v="6"/>
    <n v="72.5"/>
    <n v="435"/>
    <n v="385162.46000000072"/>
    <x v="28"/>
  </r>
  <r>
    <m/>
    <x v="177"/>
    <s v="Invoice"/>
    <s v="88208"/>
    <s v="MONTANA GARDEN PAVILION"/>
    <s v="PLANTED AERO BOWL 20CM"/>
    <n v="12"/>
    <n v="68.900000000000006"/>
    <n v="826.8"/>
    <n v="385989.26000000071"/>
    <x v="28"/>
  </r>
  <r>
    <m/>
    <x v="177"/>
    <s v="Invoice"/>
    <s v="88209"/>
    <s v="BUILDERS WAREHOUSE:SECUNDA"/>
    <s v="PLANTED AERO BOWL 20CM"/>
    <n v="5"/>
    <n v="72.5"/>
    <n v="362.5"/>
    <n v="386351.76000000071"/>
    <x v="28"/>
  </r>
  <r>
    <m/>
    <x v="177"/>
    <s v="Invoice"/>
    <s v="88210"/>
    <s v="BUILDERS WAREHOUSE:NELSPRUIT"/>
    <s v="PLANTED AERO BOWL 20CM"/>
    <n v="9"/>
    <n v="72.5"/>
    <n v="652.5"/>
    <n v="387004.26000000071"/>
    <x v="28"/>
  </r>
  <r>
    <m/>
    <x v="177"/>
    <s v="Invoice"/>
    <s v="88207"/>
    <s v="GARDEN CREATIONS"/>
    <s v="PLANTED AERO BOWL 20CM"/>
    <n v="6"/>
    <n v="68.900000000000006"/>
    <n v="413.4"/>
    <n v="387417.66000000073"/>
    <x v="28"/>
  </r>
  <r>
    <m/>
    <x v="178"/>
    <s v="Invoice"/>
    <s v="88191"/>
    <s v="BUILDERS WAREHOUSE:RASLOUW"/>
    <s v="PLANTED AERO BOWL 20CM"/>
    <n v="5"/>
    <n v="72.5"/>
    <n v="362.5"/>
    <n v="387780.16000000073"/>
    <x v="28"/>
  </r>
  <r>
    <m/>
    <x v="178"/>
    <s v="Invoice"/>
    <s v="88196"/>
    <s v="FH CHAMBERLAIN TRADING (PTY) LTD:WATERKLOOF GLEN"/>
    <s v="PLANTED AERO BOWL 20CM"/>
    <n v="4"/>
    <n v="68.989999999999995"/>
    <n v="275.95999999999998"/>
    <n v="388056.12000000075"/>
    <x v="28"/>
  </r>
  <r>
    <m/>
    <x v="178"/>
    <s v="Invoice"/>
    <s v="88202"/>
    <s v="BUILDERS WAREHOUSE:LAMBTON"/>
    <s v="PLANTED AERO BOWL 20CM"/>
    <n v="4"/>
    <n v="72.5"/>
    <n v="290"/>
    <n v="388346.12000000075"/>
    <x v="28"/>
  </r>
  <r>
    <m/>
    <x v="179"/>
    <s v="Invoice"/>
    <s v="88165"/>
    <s v="BUILDERS WAREHOUSE:ZAMBEZI"/>
    <s v="PLANTED AERO BOWL 20CM"/>
    <n v="5"/>
    <n v="72.5"/>
    <n v="362.5"/>
    <n v="388708.62000000075"/>
    <x v="28"/>
  </r>
  <r>
    <m/>
    <x v="179"/>
    <s v="Invoice"/>
    <s v="88213"/>
    <s v="BUILDERS WAREHOUSE:STRUBENS VALLEY"/>
    <s v="PLANTED AERO BOWL 20CM"/>
    <n v="5"/>
    <n v="72.5"/>
    <n v="362.5"/>
    <n v="389071.12000000075"/>
    <x v="28"/>
  </r>
  <r>
    <m/>
    <x v="179"/>
    <s v="Invoice"/>
    <s v="88215"/>
    <s v="BUILDERS WAREHOUSE:FLORIDA GLEN"/>
    <s v="PLANTED AERO BOWL 20CM"/>
    <n v="8"/>
    <n v="72.5"/>
    <n v="580"/>
    <n v="389651.12000000075"/>
    <x v="28"/>
  </r>
  <r>
    <m/>
    <x v="179"/>
    <s v="Invoice"/>
    <s v="88216"/>
    <s v="BUILDERS WAREHOUSE:NOORDHEUWEL"/>
    <s v="PLANTED AERO BOWL 20CM"/>
    <n v="6"/>
    <n v="72.5"/>
    <n v="435"/>
    <n v="390086.12000000075"/>
    <x v="28"/>
  </r>
  <r>
    <m/>
    <x v="179"/>
    <s v="Invoice"/>
    <s v="88225"/>
    <s v="LITTLE AUSTRIA"/>
    <s v="PLANTED AERO BOWL 20CM"/>
    <n v="3"/>
    <n v="68.900000000000006"/>
    <n v="206.7"/>
    <n v="390292.82000000076"/>
    <x v="28"/>
  </r>
  <r>
    <m/>
    <x v="180"/>
    <s v="Invoice"/>
    <s v="88238"/>
    <s v="BUILDERS WAREHOUSE:CEDAR SQUARE"/>
    <s v="PLANTED AERO BOWL 20CM"/>
    <n v="3"/>
    <n v="72.5"/>
    <n v="217.5"/>
    <n v="390510.32000000076"/>
    <x v="28"/>
  </r>
  <r>
    <m/>
    <x v="180"/>
    <s v="Invoice"/>
    <s v="88239"/>
    <s v="BUILDERS WAREHOUSE:NORTHMEAD"/>
    <s v="PLANTED AERO BOWL 20CM"/>
    <n v="5"/>
    <n v="72.5"/>
    <n v="362.5"/>
    <n v="390872.82000000076"/>
    <x v="28"/>
  </r>
  <r>
    <m/>
    <x v="180"/>
    <s v="Invoice"/>
    <s v="88240"/>
    <s v="BUILDERS WAREHOUSE:GLEN EAGLES"/>
    <s v="PLANTED AERO BOWL 20CM"/>
    <n v="4"/>
    <n v="72.5"/>
    <n v="290"/>
    <n v="391162.82000000076"/>
    <x v="28"/>
  </r>
  <r>
    <m/>
    <x v="180"/>
    <s v="Invoice"/>
    <s v="88242"/>
    <s v="BUILDERS WAREHOUSE:BRYANSTON"/>
    <s v="PLANTED AERO BOWL 20CM"/>
    <n v="10"/>
    <n v="72.5"/>
    <n v="725"/>
    <n v="391887.82000000076"/>
    <x v="28"/>
  </r>
  <r>
    <m/>
    <x v="180"/>
    <s v="Invoice"/>
    <s v="88256"/>
    <s v="PLANT FACTORY"/>
    <s v="PLANTED AERO BOWL 20CM"/>
    <n v="2"/>
    <n v="68.900000000000006"/>
    <n v="137.80000000000001"/>
    <n v="392025.62000000075"/>
    <x v="28"/>
  </r>
  <r>
    <m/>
    <x v="180"/>
    <s v="Invoice"/>
    <s v="88260"/>
    <s v="ROSES FOR U t/a URTH"/>
    <s v="PLANTED AERO BOWL 20CM"/>
    <n v="14"/>
    <n v="68.900000000000006"/>
    <n v="964.6"/>
    <n v="392990.22000000073"/>
    <x v="28"/>
  </r>
  <r>
    <m/>
    <x v="180"/>
    <s v="Invoice"/>
    <s v="88260"/>
    <s v="ROSES FOR U t/a URTH"/>
    <s v="ALYSSUM PLANTED AERO BOWL 20CM"/>
    <n v="4"/>
    <n v="68.900000000000006"/>
    <n v="275.60000000000002"/>
    <n v="393265.82000000071"/>
    <x v="28"/>
  </r>
  <r>
    <m/>
    <x v="180"/>
    <s v="Invoice"/>
    <s v="88260"/>
    <s v="ROSES FOR U t/a URTH"/>
    <s v="CALIBRACHOA PLANTED AERO BOWL 20CM"/>
    <n v="12"/>
    <n v="68.900000000000006"/>
    <n v="826.8"/>
    <n v="394092.62000000069"/>
    <x v="18"/>
  </r>
  <r>
    <m/>
    <x v="180"/>
    <s v="Invoice"/>
    <s v="88260"/>
    <s v="ROSES FOR U t/a URTH"/>
    <s v="GYPSOPHILA PLANTED AERO BOWL 20CM"/>
    <n v="2"/>
    <n v="68.900000000000006"/>
    <n v="137.80000000000001"/>
    <n v="394230.42000000068"/>
    <x v="28"/>
  </r>
  <r>
    <m/>
    <x v="180"/>
    <s v="Invoice"/>
    <s v="88261"/>
    <s v="BUILDERS WAREHOUSE:BLOEMFONTEIN"/>
    <s v="PLANTED AERO BOWL 20CM"/>
    <n v="28"/>
    <n v="72.5"/>
    <n v="2030"/>
    <n v="396260.42000000068"/>
    <x v="28"/>
  </r>
  <r>
    <m/>
    <x v="181"/>
    <s v="Invoice"/>
    <s v="88255"/>
    <s v="BUILDERS WAREHOUSE:EDENVALE"/>
    <s v="PLANTED AERO BOWL 20CM"/>
    <n v="5"/>
    <n v="72.5"/>
    <n v="362.5"/>
    <n v="396622.92000000068"/>
    <x v="28"/>
  </r>
  <r>
    <m/>
    <x v="181"/>
    <s v="Invoice"/>
    <s v="88271"/>
    <s v="BUILDERS WAREHOUSE:CEDAR SQUARE"/>
    <s v="PLANTED AERO BOWL 20CM"/>
    <n v="3"/>
    <n v="72.5"/>
    <n v="217.5"/>
    <n v="396840.42000000068"/>
    <x v="28"/>
  </r>
  <r>
    <m/>
    <x v="181"/>
    <s v="Invoice"/>
    <s v="88297"/>
    <s v="BUILDERS WAREHOUSE:NOORDHEUWEL"/>
    <s v="PLANTED AERO BOWL 20CM"/>
    <n v="15"/>
    <n v="72.5"/>
    <n v="1087.5"/>
    <n v="397927.92000000068"/>
    <x v="28"/>
  </r>
  <r>
    <m/>
    <x v="182"/>
    <s v="Invoice"/>
    <s v="88241"/>
    <s v="BUILDERS WAREHOUSE:RIVONIA"/>
    <s v="PLANTED AERO BOWL 20CM"/>
    <n v="3"/>
    <n v="72.5"/>
    <n v="217.5"/>
    <n v="398145.42000000068"/>
    <x v="28"/>
  </r>
  <r>
    <m/>
    <x v="182"/>
    <s v="Invoice"/>
    <s v="88269"/>
    <s v="BUILDERS WAREHOUSE:FOURWAYS"/>
    <s v="PLANTED AERO BOWL 20CM"/>
    <n v="5"/>
    <n v="72.5"/>
    <n v="362.5"/>
    <n v="398507.92000000068"/>
    <x v="28"/>
  </r>
  <r>
    <m/>
    <x v="182"/>
    <s v="Invoice"/>
    <s v="88273"/>
    <s v="BUILDERS WAREHOUSE:ZAMBEZI"/>
    <s v="PLANTED AERO BOWL 20CM"/>
    <n v="10"/>
    <n v="72.5"/>
    <n v="725"/>
    <n v="399232.92000000068"/>
    <x v="28"/>
  </r>
  <r>
    <m/>
    <x v="182"/>
    <s v="Invoice"/>
    <s v="88276"/>
    <s v="BUILDERS WAREHOUSE:CHERRY LANE"/>
    <s v="PLANTED AERO BOWL 20CM"/>
    <n v="8"/>
    <n v="72.5"/>
    <n v="580"/>
    <n v="399812.92000000068"/>
    <x v="28"/>
  </r>
  <r>
    <m/>
    <x v="182"/>
    <s v="Invoice"/>
    <s v="88285"/>
    <s v="MONTROSE NURSERY"/>
    <s v="PLANTED AERO BOWL 20CM"/>
    <n v="5"/>
    <n v="68.900000000000006"/>
    <n v="344.5"/>
    <n v="400157.42000000068"/>
    <x v="28"/>
  </r>
  <r>
    <m/>
    <x v="182"/>
    <s v="Invoice"/>
    <s v="87960"/>
    <s v="BUILDERS WAREHOUSE:SECUNDA"/>
    <s v="PLANTED AERO BOWL 20CM"/>
    <n v="17"/>
    <n v="72.5"/>
    <n v="1232.5"/>
    <n v="401389.92000000068"/>
    <x v="28"/>
  </r>
  <r>
    <m/>
    <x v="183"/>
    <s v="Invoice"/>
    <s v="88301"/>
    <s v="BUILDERS WAREHOUSE:MAFIKENG"/>
    <s v="PLANTED AERO BOWL 20CM"/>
    <n v="15"/>
    <n v="72.5"/>
    <n v="1087.5"/>
    <n v="402477.42000000068"/>
    <x v="28"/>
  </r>
  <r>
    <m/>
    <x v="183"/>
    <s v="Invoice"/>
    <s v="88303"/>
    <s v="BUILDERS WAREHOUSE:LAMBTON"/>
    <s v="PLANTED AERO BOWL 20CM"/>
    <n v="10"/>
    <n v="72.5"/>
    <n v="725"/>
    <n v="403202.42000000068"/>
    <x v="28"/>
  </r>
  <r>
    <m/>
    <x v="183"/>
    <s v="Invoice"/>
    <s v="88304"/>
    <s v="BUILDERS WAREHOUSE:SOUTHGATE"/>
    <s v="PLANTED AERO BOWL 20CM"/>
    <n v="2"/>
    <n v="72.5"/>
    <n v="145"/>
    <n v="403347.42000000068"/>
    <x v="28"/>
  </r>
  <r>
    <m/>
    <x v="183"/>
    <s v="Invoice"/>
    <s v="88311"/>
    <s v="BUILDERS WAREHOUSE:CRAIGHALL PARK"/>
    <s v="PLANTED AERO BOWL 20CM"/>
    <n v="6"/>
    <n v="72.5"/>
    <n v="435"/>
    <n v="403782.42000000068"/>
    <x v="28"/>
  </r>
  <r>
    <m/>
    <x v="183"/>
    <s v="Invoice"/>
    <s v="88313"/>
    <s v="MAJESTIC NURSERY"/>
    <s v="PLANTED AERO BOWL 20CM"/>
    <n v="10"/>
    <n v="68.900000000000006"/>
    <n v="689"/>
    <n v="404471.42000000068"/>
    <x v="28"/>
  </r>
  <r>
    <m/>
    <x v="183"/>
    <s v="Invoice"/>
    <s v="88315"/>
    <s v="ECKARDS GARDEN PAVILION"/>
    <s v="PLANTED AERO BOWL 20CM"/>
    <n v="18"/>
    <n v="68.900000000000006"/>
    <n v="1240.2"/>
    <n v="405711.62000000069"/>
    <x v="28"/>
  </r>
  <r>
    <m/>
    <x v="183"/>
    <s v="Invoice"/>
    <s v="88171"/>
    <s v="CASH SALE"/>
    <s v="PLANTED AERO BOWL 20CM"/>
    <n v="5"/>
    <n v="50"/>
    <n v="250"/>
    <n v="405961.62000000069"/>
    <x v="28"/>
  </r>
  <r>
    <m/>
    <x v="184"/>
    <s v="Invoice"/>
    <s v="88306"/>
    <s v="FH CHAMBERLAIN TRADING (PTY) LTD:KYALAMI"/>
    <s v="PLANTED AERO BOWL 20CM"/>
    <n v="6"/>
    <n v="68.989999999999995"/>
    <n v="413.94"/>
    <n v="406375.5600000007"/>
    <x v="28"/>
  </r>
  <r>
    <m/>
    <x v="184"/>
    <s v="Invoice"/>
    <s v="88323"/>
    <s v="BUILDERS WAREHOUSE:SUNWARD PARK"/>
    <s v="PLANTED AERO BOWL 20CM"/>
    <n v="12"/>
    <n v="72.5"/>
    <n v="870"/>
    <n v="407245.5600000007"/>
    <x v="28"/>
  </r>
  <r>
    <m/>
    <x v="184"/>
    <s v="Invoice"/>
    <s v="88325"/>
    <s v="BUILDERS WAREHOUSE:MIDDELBURG"/>
    <s v="PLANTED AERO BOWL 20CM"/>
    <n v="11"/>
    <n v="72.5"/>
    <n v="797.5"/>
    <n v="408043.0600000007"/>
    <x v="28"/>
  </r>
  <r>
    <m/>
    <x v="184"/>
    <s v="Invoice"/>
    <s v="88326"/>
    <s v="BUILDERS WAREHOUSE:ROBINDALE"/>
    <s v="PLANTED AERO BOWL 20CM"/>
    <n v="6"/>
    <n v="72.5"/>
    <n v="435"/>
    <n v="408478.0600000007"/>
    <x v="28"/>
  </r>
  <r>
    <m/>
    <x v="184"/>
    <s v="Invoice"/>
    <s v="88331"/>
    <s v="LITTLE AUSTRIA"/>
    <s v="PLANTED AERO BOWL 20CM"/>
    <n v="2"/>
    <n v="68.900000000000006"/>
    <n v="137.80000000000001"/>
    <n v="408615.86000000068"/>
    <x v="28"/>
  </r>
  <r>
    <m/>
    <x v="184"/>
    <s v="Invoice"/>
    <s v="88356"/>
    <s v="GREENSIDE KWEKERY"/>
    <s v="PLANTED AERO BOWL ALYSSUM 20CM"/>
    <n v="5"/>
    <n v="68.900000000000006"/>
    <n v="344.5"/>
    <n v="408960.36000000068"/>
    <x v="28"/>
  </r>
  <r>
    <m/>
    <x v="184"/>
    <s v="Invoice"/>
    <s v="88356"/>
    <s v="GREENSIDE KWEKERY"/>
    <s v="PLANTED AERO BOWL CALIBROCHOA 20CM"/>
    <n v="5"/>
    <n v="68.900000000000006"/>
    <n v="344.5"/>
    <n v="409304.86000000068"/>
    <x v="28"/>
  </r>
  <r>
    <m/>
    <x v="184"/>
    <s v="Invoice"/>
    <s v="88358"/>
    <s v="PLANT FACTORY"/>
    <s v="PLANTED AERO BOWL 20CM"/>
    <n v="4"/>
    <n v="68.900000000000006"/>
    <n v="275.60000000000002"/>
    <n v="409580.46000000066"/>
    <x v="28"/>
  </r>
  <r>
    <m/>
    <x v="184"/>
    <s v="Invoice"/>
    <s v="88359"/>
    <s v="BUILDERS WAREHOUSE:BLOEMFONTEIN"/>
    <s v="PLANTED AERO BOWL 20CM"/>
    <n v="33"/>
    <n v="72.5"/>
    <n v="2392.5"/>
    <n v="411972.96000000066"/>
    <x v="28"/>
  </r>
  <r>
    <m/>
    <x v="184"/>
    <s v="Invoice"/>
    <s v="88360"/>
    <s v="BUILDERS WAREHOUSE:MOKOPANE"/>
    <s v="PLANTED AERO BOWL 20CM"/>
    <n v="10"/>
    <n v="72.5"/>
    <n v="725"/>
    <n v="412697.96000000066"/>
    <x v="28"/>
  </r>
  <r>
    <m/>
    <x v="185"/>
    <s v="Invoice"/>
    <s v="88320"/>
    <s v="BUILDERS WAREHOUSE:BEDFORDVIEW"/>
    <s v="PLANTED AERO BOWL 20CM"/>
    <n v="10"/>
    <n v="72.5"/>
    <n v="725"/>
    <n v="413422.96000000066"/>
    <x v="28"/>
  </r>
  <r>
    <m/>
    <x v="185"/>
    <s v="Invoice"/>
    <s v="88333"/>
    <s v="AGRI 2 MARKET"/>
    <s v="PLANTED AERO BOWL 20CM"/>
    <n v="15"/>
    <n v="51.6"/>
    <n v="774"/>
    <n v="414196.96000000066"/>
    <x v="28"/>
  </r>
  <r>
    <m/>
    <x v="185"/>
    <s v="Invoice"/>
    <s v="88336"/>
    <s v="BUILDERS WAREHOUSE:FOURWAYS"/>
    <s v="PLANTED AERO BOWL 20CM"/>
    <n v="5"/>
    <n v="72.5"/>
    <n v="362.5"/>
    <n v="414559.46000000066"/>
    <x v="28"/>
  </r>
  <r>
    <m/>
    <x v="185"/>
    <s v="Invoice"/>
    <s v="88339"/>
    <s v="BUILDERS WAREHOUSE:EMALALHENI"/>
    <s v="PLANTED AERO BOWL 20CM"/>
    <n v="8"/>
    <n v="72.5"/>
    <n v="580"/>
    <n v="415139.46000000066"/>
    <x v="28"/>
  </r>
  <r>
    <m/>
    <x v="185"/>
    <s v="Invoice"/>
    <s v="88341"/>
    <s v="THYME SQUARE"/>
    <s v="PLANTED AERO BOWL 20CM"/>
    <n v="4"/>
    <n v="68.900000000000006"/>
    <n v="275.60000000000002"/>
    <n v="415415.06000000064"/>
    <x v="28"/>
  </r>
  <r>
    <m/>
    <x v="185"/>
    <s v="Invoice"/>
    <s v="88346"/>
    <s v="FH CHAMBERLAIN TRADING (PTY) LTD:CENTURION"/>
    <s v="PLANTED AERO BOWL 20CM"/>
    <n v="22"/>
    <n v="68.989999999999995"/>
    <n v="1517.78"/>
    <n v="416932.84000000067"/>
    <x v="28"/>
  </r>
  <r>
    <m/>
    <x v="185"/>
    <s v="Invoice"/>
    <s v="88347"/>
    <s v="BUILDERS WAREHOUSE:GLEN EAGLES"/>
    <s v="PLANTED AERO BOWL 20CM"/>
    <n v="10"/>
    <n v="72.5"/>
    <n v="725"/>
    <n v="417657.84000000067"/>
    <x v="28"/>
  </r>
  <r>
    <m/>
    <x v="185"/>
    <s v="Invoice"/>
    <s v="88376"/>
    <s v="BUILDERS WAREHOUSE:BETHLEHEM"/>
    <s v="PLANTED AERO BOWL 20CM"/>
    <n v="12"/>
    <n v="72.5"/>
    <n v="870"/>
    <n v="418527.84000000067"/>
    <x v="28"/>
  </r>
  <r>
    <m/>
    <x v="216"/>
    <s v="Invoice"/>
    <s v="88334"/>
    <s v="BUILDERS WAREHOUSE:RIVONIA"/>
    <s v="PLANTED AERO BOWL 20CM"/>
    <n v="10"/>
    <n v="72.5"/>
    <n v="725"/>
    <n v="419252.84000000067"/>
    <x v="28"/>
  </r>
  <r>
    <m/>
    <x v="216"/>
    <s v="Invoice"/>
    <s v="88367"/>
    <s v="BUILDERS WAREHOUSE:BOKSBURG (NEW)"/>
    <s v="PLANTED AERO BOWL 20CM"/>
    <n v="8"/>
    <n v="72.5"/>
    <n v="580"/>
    <n v="419832.84000000067"/>
    <x v="28"/>
  </r>
  <r>
    <m/>
    <x v="216"/>
    <s v="Invoice"/>
    <s v="88401"/>
    <s v="BUILDERS WAREHOUSE:ROBINDALE"/>
    <s v="PLANTED AERO BOWL 20CM"/>
    <n v="11"/>
    <n v="72.5"/>
    <n v="797.5"/>
    <n v="420630.34000000067"/>
    <x v="28"/>
  </r>
  <r>
    <m/>
    <x v="216"/>
    <s v="Invoice"/>
    <s v="88403"/>
    <s v="BUILDERS WAREHOUSE:NOORDHEUWEL"/>
    <s v="PLANTED AERO BOWL 20CM"/>
    <n v="10"/>
    <n v="72.5"/>
    <n v="725"/>
    <n v="421355.34000000067"/>
    <x v="28"/>
  </r>
  <r>
    <m/>
    <x v="186"/>
    <s v="Invoice"/>
    <s v="88381"/>
    <s v="BUILDERS WAREHOUSE:GEZINA NEW"/>
    <s v="PLANTED AERO BOWL 20CM"/>
    <n v="10"/>
    <n v="72.5"/>
    <n v="725"/>
    <n v="422080.34000000067"/>
    <x v="28"/>
  </r>
  <r>
    <m/>
    <x v="186"/>
    <s v="Invoice"/>
    <s v="88396"/>
    <s v="BUILDERS WAREHOUSE:RUSTENBURG"/>
    <s v="PLANTED AERO BOWL 20CM"/>
    <n v="10"/>
    <n v="72.5"/>
    <n v="725"/>
    <n v="422805.34000000067"/>
    <x v="28"/>
  </r>
  <r>
    <m/>
    <x v="186"/>
    <s v="Invoice"/>
    <s v="88415"/>
    <s v="MONTANA GARDEN PAVILION"/>
    <s v="PLANTED AERO BOWL 20CM"/>
    <n v="6"/>
    <n v="68.900000000000006"/>
    <n v="413.4"/>
    <n v="423218.74000000069"/>
    <x v="28"/>
  </r>
  <r>
    <m/>
    <x v="186"/>
    <s v="Invoice"/>
    <s v="88416"/>
    <s v="GARDEN CREATIONS"/>
    <s v="PLANTED AERO BOWL 20CM"/>
    <n v="6"/>
    <n v="68.900000000000006"/>
    <n v="413.4"/>
    <n v="423632.14000000071"/>
    <x v="28"/>
  </r>
  <r>
    <m/>
    <x v="186"/>
    <s v="Invoice"/>
    <s v="88419"/>
    <s v="BUILDERS WAREHOUSE:NELSPRUIT"/>
    <s v="PLANTED AERO BOWL 20CM"/>
    <n v="6"/>
    <n v="72.5"/>
    <n v="435"/>
    <n v="424067.14000000071"/>
    <x v="28"/>
  </r>
  <r>
    <m/>
    <x v="187"/>
    <s v="Invoice"/>
    <s v="88378"/>
    <s v="BUILDERS WAREHOUSE:MIDRAND"/>
    <s v="PLANTED AERO BOWL 20CM"/>
    <n v="10"/>
    <n v="72.5"/>
    <n v="725"/>
    <n v="424792.14000000071"/>
    <x v="28"/>
  </r>
  <r>
    <m/>
    <x v="187"/>
    <s v="Invoice"/>
    <s v="88383"/>
    <s v="BUILDERS WAREHOUSE:FOURWAYS"/>
    <s v="PLANTED AERO BOWL 20CM"/>
    <n v="6"/>
    <n v="72.5"/>
    <n v="435"/>
    <n v="425227.14000000071"/>
    <x v="28"/>
  </r>
  <r>
    <m/>
    <x v="187"/>
    <s v="Invoice"/>
    <s v="88407"/>
    <s v="BUILDERS WAREHOUSE:LAMBTON"/>
    <s v="PLANTED AERO BOWL 20CM"/>
    <n v="7"/>
    <n v="72.5"/>
    <n v="507.5"/>
    <n v="425734.64000000071"/>
    <x v="28"/>
  </r>
  <r>
    <m/>
    <x v="187"/>
    <s v="Invoice"/>
    <s v="88409"/>
    <s v="FH CHAMBERLAIN TRADING (PTY) LTD:SILVER LAKES"/>
    <s v="PLANTED AERO BOWL 20CM"/>
    <n v="10"/>
    <n v="68.989999999999995"/>
    <n v="689.9"/>
    <n v="426424.54000000074"/>
    <x v="28"/>
  </r>
  <r>
    <m/>
    <x v="187"/>
    <s v="Invoice"/>
    <s v="88438"/>
    <s v="BUILDERS WAREHOUSE:SUNWARD PARK"/>
    <s v="PLANTED AERO BOWL 20CM"/>
    <n v="12"/>
    <n v="72.5"/>
    <n v="870"/>
    <n v="427294.54000000074"/>
    <x v="28"/>
  </r>
  <r>
    <m/>
    <x v="188"/>
    <s v="Invoice"/>
    <s v="88422"/>
    <s v="BUILDERS WAREHOUSE:NOORDHEUWEL"/>
    <s v="PLANTED AERO BOWL 20CM"/>
    <n v="5"/>
    <n v="72.5"/>
    <n v="362.5"/>
    <n v="427657.04000000074"/>
    <x v="28"/>
  </r>
  <r>
    <m/>
    <x v="188"/>
    <s v="Invoice"/>
    <s v="88424"/>
    <s v="BUILDERS WAREHOUSE:NORTHRIDING"/>
    <s v="PLANTED AERO BOWL 20CM"/>
    <n v="5"/>
    <n v="72.5"/>
    <n v="362.5"/>
    <n v="428019.54000000074"/>
    <x v="28"/>
  </r>
  <r>
    <m/>
    <x v="188"/>
    <s v="Invoice"/>
    <s v="88428"/>
    <s v="MONTROSE NURSERY"/>
    <s v="PLANTED AERO BOWL 20CM"/>
    <n v="3"/>
    <n v="68.900000000000006"/>
    <n v="206.7"/>
    <n v="428226.24000000075"/>
    <x v="28"/>
  </r>
  <r>
    <m/>
    <x v="188"/>
    <s v="Invoice"/>
    <s v="88430"/>
    <s v="LITTLE AUSTRIA"/>
    <s v="PLANTED AERO BOWL 20CM"/>
    <n v="21"/>
    <n v="68.900000000000006"/>
    <n v="1446.9"/>
    <n v="429673.14000000077"/>
    <x v="28"/>
  </r>
  <r>
    <m/>
    <x v="188"/>
    <s v="Invoice"/>
    <s v="88433"/>
    <s v="BUILDERS WAREHOUSE:FLORIDA GLEN"/>
    <s v="PLANTED AERO BOWL 20CM"/>
    <n v="3"/>
    <n v="72.5"/>
    <n v="217.5"/>
    <n v="429890.64000000077"/>
    <x v="28"/>
  </r>
  <r>
    <m/>
    <x v="188"/>
    <s v="Invoice"/>
    <s v="88467"/>
    <s v="BUILDERS WAREHOUSE:POLOKWANE"/>
    <s v="PLANTED AERO BOWL 20CM"/>
    <n v="10"/>
    <n v="72.5"/>
    <n v="725"/>
    <n v="430615.64000000077"/>
    <x v="28"/>
  </r>
  <r>
    <m/>
    <x v="189"/>
    <s v="Invoice"/>
    <s v="88439"/>
    <s v="BUILDERS WAREHOUSE:FOURWAYS"/>
    <s v="PLANTED AERO BOWL 20CM"/>
    <n v="3"/>
    <n v="72.5"/>
    <n v="217.5"/>
    <n v="430833.14000000077"/>
    <x v="28"/>
  </r>
  <r>
    <m/>
    <x v="189"/>
    <s v="Invoice"/>
    <s v="88441"/>
    <s v="BUILDERS WAREHOUSE:CEDAR SQUARE"/>
    <s v="PLANTED AERO BOWL 20CM"/>
    <n v="7"/>
    <n v="72.5"/>
    <n v="507.5"/>
    <n v="431340.64000000077"/>
    <x v="28"/>
  </r>
  <r>
    <m/>
    <x v="189"/>
    <s v="Invoice"/>
    <s v="88442"/>
    <s v="BUILDERS WAREHOUSE:EDENVALE"/>
    <s v="PLANTED AERO BOWL 20CM"/>
    <n v="10"/>
    <n v="72.5"/>
    <n v="725"/>
    <n v="432065.64000000077"/>
    <x v="28"/>
  </r>
  <r>
    <m/>
    <x v="189"/>
    <s v="Invoice"/>
    <s v="88443"/>
    <s v="BUILDERS WAREHOUSE:GLEN EAGLES"/>
    <s v="PLANTED AERO BOWL 20CM"/>
    <n v="5"/>
    <n v="72.5"/>
    <n v="362.5"/>
    <n v="432428.14000000077"/>
    <x v="28"/>
  </r>
  <r>
    <m/>
    <x v="189"/>
    <s v="Invoice"/>
    <s v="88444"/>
    <s v="BUILDERS WAREHOUSE:EMALALHENI"/>
    <s v="PLANTED AERO BOWL 20CM"/>
    <n v="5"/>
    <n v="72.5"/>
    <n v="362.5"/>
    <n v="432790.64000000077"/>
    <x v="28"/>
  </r>
  <r>
    <m/>
    <x v="189"/>
    <s v="Invoice"/>
    <s v="88445"/>
    <s v="RIVERSIDE MICA"/>
    <s v="PLANTED AERO BOWL 20CM"/>
    <n v="22"/>
    <n v="64.25"/>
    <n v="1413.5"/>
    <n v="434204.14000000077"/>
    <x v="28"/>
  </r>
  <r>
    <m/>
    <x v="189"/>
    <s v="Invoice"/>
    <s v="88448"/>
    <s v="BUILDERS WAREHOUSE:BRYANSTON"/>
    <s v="PLANTED AERO BOWL 20CM"/>
    <n v="3"/>
    <n v="72.5"/>
    <n v="217.5"/>
    <n v="434421.64000000077"/>
    <x v="28"/>
  </r>
  <r>
    <m/>
    <x v="189"/>
    <s v="Invoice"/>
    <s v="88450"/>
    <s v="BUILDERS WAREHOUSE:MIDDELBURG"/>
    <s v="PLANTED AERO BOWL 20CM"/>
    <n v="6"/>
    <n v="72.5"/>
    <n v="435"/>
    <n v="434856.64000000077"/>
    <x v="28"/>
  </r>
  <r>
    <m/>
    <x v="189"/>
    <s v="Invoice"/>
    <s v="88453"/>
    <s v="THYME SQUARE"/>
    <s v="PLANTED AERO BOWL 20CM"/>
    <n v="4"/>
    <n v="68.8"/>
    <n v="275.2"/>
    <n v="435131.84000000078"/>
    <x v="28"/>
  </r>
  <r>
    <m/>
    <x v="189"/>
    <s v="Invoice"/>
    <s v="88463"/>
    <s v="ROSES FOR U t/a URTH"/>
    <s v="CALIBRACHOA PLANTED AERO BOWL 20CM"/>
    <n v="2"/>
    <n v="68.900000000000006"/>
    <n v="137.80000000000001"/>
    <n v="435269.64000000077"/>
    <x v="18"/>
  </r>
  <r>
    <m/>
    <x v="189"/>
    <s v="Invoice"/>
    <s v="88463"/>
    <s v="ROSES FOR U t/a URTH"/>
    <s v="PETUNIA PLANTED AERO BOWL 20CM"/>
    <n v="5"/>
    <n v="68.900000000000006"/>
    <n v="344.5"/>
    <n v="435614.14000000077"/>
    <x v="28"/>
  </r>
  <r>
    <m/>
    <x v="189"/>
    <s v="Invoice"/>
    <s v="88466"/>
    <s v="BUILDERS WAREHOUSE:BLOEMFONTEIN"/>
    <s v="PLANTED AERO BOWL 20CM"/>
    <n v="26"/>
    <n v="72.5"/>
    <n v="1885"/>
    <n v="437499.14000000077"/>
    <x v="28"/>
  </r>
  <r>
    <m/>
    <x v="310"/>
    <s v="Invoice"/>
    <s v="88494"/>
    <s v="BUILDERS WAREHOUSE:NOORDHEUWEL"/>
    <s v="PLANTED AERO BOWL 20CM"/>
    <n v="26"/>
    <n v="72.5"/>
    <n v="1885"/>
    <n v="439384.14000000077"/>
    <x v="28"/>
  </r>
  <r>
    <m/>
    <x v="190"/>
    <s v="Invoice"/>
    <s v="88474"/>
    <s v="BUILDERS WAREHOUSE:RIVONIA"/>
    <s v="PLANTED AERO BOWL 20CM"/>
    <n v="5"/>
    <n v="72.5"/>
    <n v="362.5"/>
    <n v="439746.64000000077"/>
    <x v="28"/>
  </r>
  <r>
    <m/>
    <x v="190"/>
    <s v="Invoice"/>
    <s v="88478"/>
    <s v="BUILDERS WAREHOUSE:FOURWAYS"/>
    <s v="PLANTED AERO BOWL 20CM"/>
    <n v="5"/>
    <n v="72.5"/>
    <n v="362.5"/>
    <n v="440109.14000000077"/>
    <x v="28"/>
  </r>
  <r>
    <m/>
    <x v="190"/>
    <s v="Invoice"/>
    <s v="88480"/>
    <s v="BUILDERS WAREHOUSE:CEDAR SQUARE"/>
    <s v="PLANTED AERO BOWL 20CM"/>
    <n v="3"/>
    <n v="72.5"/>
    <n v="217.5"/>
    <n v="440326.64000000077"/>
    <x v="28"/>
  </r>
  <r>
    <m/>
    <x v="190"/>
    <s v="Invoice"/>
    <s v="88486"/>
    <s v="BUILDERS WAREHOUSE:CHERRY LANE"/>
    <s v="PLANTED AERO BOWL 20CM"/>
    <n v="6"/>
    <n v="72.5"/>
    <n v="435"/>
    <n v="440761.64000000077"/>
    <x v="28"/>
  </r>
  <r>
    <m/>
    <x v="190"/>
    <s v="Invoice"/>
    <s v="88523"/>
    <s v="BUILDERS WAREHOUSE:BETHLEHEM"/>
    <s v="PLANTED AERO BOWL 20CM"/>
    <n v="10"/>
    <n v="72.5"/>
    <n v="725"/>
    <n v="441486.64000000077"/>
    <x v="28"/>
  </r>
  <r>
    <m/>
    <x v="191"/>
    <s v="Invoice"/>
    <s v="88470"/>
    <s v="BUILDERS WAREHOUSE:ZAMBEZI"/>
    <s v="PLANTED AERO BOWL 20CM"/>
    <n v="10"/>
    <n v="72.5"/>
    <n v="725"/>
    <n v="442211.64000000077"/>
    <x v="28"/>
  </r>
  <r>
    <m/>
    <x v="191"/>
    <s v="Invoice"/>
    <s v="88502"/>
    <s v="BUILDERS WAREHOUSE:RASLOUW"/>
    <s v="PLANTED AERO BOWL 20CM"/>
    <n v="10"/>
    <n v="72.5"/>
    <n v="725"/>
    <n v="442936.64000000077"/>
    <x v="28"/>
  </r>
  <r>
    <m/>
    <x v="191"/>
    <s v="Invoice"/>
    <s v="88506"/>
    <s v="BUILDERS WAREHOUSE:LAMBTON"/>
    <s v="PLANTED AERO BOWL 20CM"/>
    <n v="4"/>
    <n v="72.5"/>
    <n v="290"/>
    <n v="443226.64000000077"/>
    <x v="28"/>
  </r>
  <r>
    <m/>
    <x v="191"/>
    <s v="Invoice"/>
    <s v="88507"/>
    <s v="BUILDERS WAREHOUSE:SOUTHGATE"/>
    <s v="PLANTED AERO BOWL 20CM"/>
    <n v="4"/>
    <n v="72.5"/>
    <n v="290"/>
    <n v="443516.64000000077"/>
    <x v="28"/>
  </r>
  <r>
    <m/>
    <x v="191"/>
    <s v="Invoice"/>
    <s v="88518"/>
    <s v="BUILDERS WAREHOUSE:CRAIGHALL PARK"/>
    <s v="PLANTED AERO BOWL 20CM"/>
    <n v="7"/>
    <n v="72.5"/>
    <n v="507.5"/>
    <n v="444024.14000000077"/>
    <x v="28"/>
  </r>
  <r>
    <m/>
    <x v="191"/>
    <s v="Invoice"/>
    <s v="88521"/>
    <s v="BUILDERS WAREHOUSE:MIDDELBURG"/>
    <s v="PLANTED AERO BOWL 20CM"/>
    <n v="7"/>
    <n v="72.5"/>
    <n v="507.5"/>
    <n v="444531.64000000077"/>
    <x v="28"/>
  </r>
  <r>
    <m/>
    <x v="191"/>
    <s v="Invoice"/>
    <s v="88517"/>
    <s v="FH CHAMBERLAIN TRADING (PTY) LTD:WATERKLOOF GLEN"/>
    <s v="PLANTED AERO BOWL 20CM"/>
    <n v="10"/>
    <n v="68.989999999999995"/>
    <n v="689.9"/>
    <n v="445221.54000000079"/>
    <x v="28"/>
  </r>
  <r>
    <m/>
    <x v="217"/>
    <s v="Invoice"/>
    <s v="88541"/>
    <s v="AGRI 2 MARKET"/>
    <s v="PLANTED AERO BOWL 20CM"/>
    <n v="6"/>
    <n v="51.6"/>
    <n v="309.60000000000002"/>
    <n v="445531.14000000077"/>
    <x v="28"/>
  </r>
  <r>
    <m/>
    <x v="217"/>
    <s v="Invoice"/>
    <s v="88542"/>
    <s v="LITTLE AUSTRIA"/>
    <s v="PLANTED AERO BOWL 20CM"/>
    <n v="4"/>
    <n v="68.900000000000006"/>
    <n v="275.60000000000002"/>
    <n v="445806.74000000075"/>
    <x v="28"/>
  </r>
  <r>
    <m/>
    <x v="218"/>
    <s v="Invoice"/>
    <s v="88551"/>
    <s v="BUILDERS WAREHOUSE:FOURWAYS"/>
    <s v="PLANTED AERO BOWL 20CM"/>
    <n v="4"/>
    <n v="72.5"/>
    <n v="290"/>
    <n v="446096.74000000075"/>
    <x v="28"/>
  </r>
  <r>
    <m/>
    <x v="218"/>
    <s v="Invoice"/>
    <s v="88553"/>
    <s v="BUILDERS WAREHOUSE:SUNWARD PARK"/>
    <s v="PLANTED AERO BOWL 20CM"/>
    <n v="15"/>
    <n v="72.5"/>
    <n v="1087.5"/>
    <n v="447184.24000000075"/>
    <x v="28"/>
  </r>
  <r>
    <m/>
    <x v="218"/>
    <s v="Invoice"/>
    <s v="88554"/>
    <s v="BUILDERS WAREHOUSE:RIVONIA"/>
    <s v="PLANTED AERO BOWL 20CM"/>
    <n v="6"/>
    <n v="72.5"/>
    <n v="435"/>
    <n v="447619.24000000075"/>
    <x v="28"/>
  </r>
  <r>
    <m/>
    <x v="218"/>
    <s v="Invoice"/>
    <s v="88566"/>
    <s v="BUILDERS WAREHOUSE:GLEN EAGLES"/>
    <s v="PLANTED AERO BOWL 20CM"/>
    <n v="10"/>
    <n v="72.5"/>
    <n v="725"/>
    <n v="448344.24000000075"/>
    <x v="28"/>
  </r>
  <r>
    <m/>
    <x v="218"/>
    <s v="Invoice"/>
    <s v="88569"/>
    <s v="BUILDERS WAREHOUSE:VEREENIGING"/>
    <s v="PLANTED AERO BOWL 20CM"/>
    <n v="5"/>
    <n v="72.5"/>
    <n v="362.5"/>
    <n v="448706.74000000075"/>
    <x v="28"/>
  </r>
  <r>
    <m/>
    <x v="218"/>
    <s v="Invoice"/>
    <s v="88571"/>
    <s v="GREENSIDE KWEKERY"/>
    <s v="PLANTED AERO BOWL CALENDULA  20CM"/>
    <n v="3"/>
    <n v="68.900000000000006"/>
    <n v="206.7"/>
    <n v="448913.44000000076"/>
    <x v="28"/>
  </r>
  <r>
    <m/>
    <x v="218"/>
    <s v="Invoice"/>
    <s v="88572"/>
    <s v="PRETTY GARDENS"/>
    <s v="PLANTED AERO BOWL 20CM"/>
    <n v="2"/>
    <n v="68.900000000000006"/>
    <n v="137.80000000000001"/>
    <n v="449051.24000000075"/>
    <x v="28"/>
  </r>
  <r>
    <m/>
    <x v="218"/>
    <s v="Invoice"/>
    <s v="88574"/>
    <s v="PLANT FACTORY"/>
    <s v="PLANTED AERO BOWL 20CM"/>
    <n v="2"/>
    <n v="68.900000000000006"/>
    <n v="137.80000000000001"/>
    <n v="449189.04000000074"/>
    <x v="28"/>
  </r>
  <r>
    <m/>
    <x v="218"/>
    <s v="Invoice"/>
    <s v="88575"/>
    <s v="ROSES FOR U t/a URTH"/>
    <s v="PLANTED AERO BOWL PETUNIA 20CM"/>
    <n v="7"/>
    <n v="68.900000000000006"/>
    <n v="482.3"/>
    <n v="449671.34000000072"/>
    <x v="28"/>
  </r>
  <r>
    <m/>
    <x v="218"/>
    <s v="Invoice"/>
    <s v="88575"/>
    <s v="ROSES FOR U t/a URTH"/>
    <s v="PLANTED AERO BOWL CALIBRACHOA 20CM"/>
    <n v="6"/>
    <n v="68.900000000000006"/>
    <n v="413.4"/>
    <n v="450084.74000000075"/>
    <x v="18"/>
  </r>
  <r>
    <m/>
    <x v="218"/>
    <s v="Invoice"/>
    <s v="88575"/>
    <s v="ROSES FOR U t/a URTH"/>
    <s v="PLANTED AERO BOWL GYPSOPHILA 20CM"/>
    <n v="3"/>
    <n v="68.900000000000006"/>
    <n v="206.7"/>
    <n v="450291.44000000076"/>
    <x v="28"/>
  </r>
  <r>
    <m/>
    <x v="218"/>
    <s v="Invoice"/>
    <s v="88576"/>
    <s v="BUILDERS WAREHOUSE:BLOEMFONTEIN"/>
    <s v="PLANTED AERO BOWL 20CM"/>
    <n v="17"/>
    <n v="72.5"/>
    <n v="1232.5"/>
    <n v="451523.94000000076"/>
    <x v="28"/>
  </r>
  <r>
    <m/>
    <x v="218"/>
    <s v="Invoice"/>
    <s v="88559"/>
    <s v="BUILDERS WAREHOUSE:NEWCASTLE"/>
    <s v="PLANTED AERO BOWL 20CM"/>
    <n v="21"/>
    <n v="72.5"/>
    <n v="1522.5"/>
    <n v="453046.44000000076"/>
    <x v="28"/>
  </r>
  <r>
    <m/>
    <x v="253"/>
    <s v="Invoice"/>
    <s v="88605"/>
    <s v="BUILDERS WAREHOUSE:NOORDHEUWEL"/>
    <s v="PLANTED AERO BOWL 20CM"/>
    <n v="15"/>
    <n v="72.5"/>
    <n v="1087.5"/>
    <n v="454133.94000000076"/>
    <x v="28"/>
  </r>
  <r>
    <m/>
    <x v="219"/>
    <s v="Invoice"/>
    <s v="88580"/>
    <s v="BUILDERS WAREHOUSE:FOURWAYS"/>
    <s v="PLANTED AERO BOWL 20CM"/>
    <n v="7"/>
    <n v="72.5"/>
    <n v="507.5"/>
    <n v="454641.44000000076"/>
    <x v="28"/>
  </r>
  <r>
    <m/>
    <x v="219"/>
    <s v="Invoice"/>
    <s v="88582"/>
    <s v="BUILDERS WAREHOUSE:CEDAR SQUARE"/>
    <s v="PLANTED AERO BOWL 20CM"/>
    <n v="4"/>
    <n v="72.5"/>
    <n v="290"/>
    <n v="454931.44000000076"/>
    <x v="28"/>
  </r>
  <r>
    <m/>
    <x v="219"/>
    <s v="Invoice"/>
    <s v="88584"/>
    <s v="BUILDERS WAREHOUSE:LYNNWOOD"/>
    <s v="PLANTED AERO BOWL 20CM"/>
    <n v="20"/>
    <n v="72.5"/>
    <n v="1450"/>
    <n v="456381.44000000076"/>
    <x v="28"/>
  </r>
  <r>
    <m/>
    <x v="219"/>
    <s v="Invoice"/>
    <s v="88587"/>
    <s v="BUILDERS WAREHOUSE:RUSTENBURG"/>
    <s v="PLANTED AERO BOWL 20CM"/>
    <n v="10"/>
    <n v="72.5"/>
    <n v="725"/>
    <n v="457106.44000000076"/>
    <x v="28"/>
  </r>
  <r>
    <m/>
    <x v="219"/>
    <s v="Invoice"/>
    <s v="88591"/>
    <s v="BUILDERS WAREHOUSE:BRYANSTON"/>
    <s v="PLANTED AERO BOWL 20CM"/>
    <n v="6"/>
    <n v="72.5"/>
    <n v="435"/>
    <n v="457541.44000000076"/>
    <x v="28"/>
  </r>
  <r>
    <m/>
    <x v="219"/>
    <s v="Invoice"/>
    <s v="88592"/>
    <s v="BUILDERS WAREHOUSE:RIVONIA"/>
    <s v="PLANTED AERO BOWL 20CM"/>
    <n v="3"/>
    <n v="72.5"/>
    <n v="217.5"/>
    <n v="457758.94000000076"/>
    <x v="28"/>
  </r>
  <r>
    <m/>
    <x v="219"/>
    <s v="Invoice"/>
    <s v="88631"/>
    <s v="BUILDERS WAREHOUSE:SECUNDA"/>
    <s v="PLANTED AERO BOWL 20CM"/>
    <n v="18"/>
    <n v="72.5"/>
    <n v="1305"/>
    <n v="459063.94000000076"/>
    <x v="28"/>
  </r>
  <r>
    <m/>
    <x v="219"/>
    <s v="Invoice"/>
    <s v="88631"/>
    <s v="BUILDERS WAREHOUSE:SECUNDA"/>
    <s v="PLANTED AERO BOWL 20CM"/>
    <n v="144"/>
    <n v="22.4"/>
    <n v="3225.6"/>
    <n v="462289.54000000074"/>
    <x v="28"/>
  </r>
  <r>
    <m/>
    <x v="192"/>
    <s v="Invoice"/>
    <s v="88611"/>
    <s v="BUILDERS WAREHOUSE:CRAIGHALL PARK"/>
    <s v="PLANTED AERO BOWL 20CM"/>
    <n v="3"/>
    <n v="72.5"/>
    <n v="217.5"/>
    <n v="462507.04000000074"/>
    <x v="28"/>
  </r>
  <r>
    <m/>
    <x v="254"/>
    <s v="Invoice"/>
    <s v="88594"/>
    <s v="BUILDERS WAREHOUSE:ZAMBEZI"/>
    <s v="PLANTED AERO BOWL 20CM"/>
    <n v="4"/>
    <n v="72.5"/>
    <n v="290"/>
    <n v="462797.04000000074"/>
    <x v="28"/>
  </r>
  <r>
    <m/>
    <x v="254"/>
    <s v="Invoice"/>
    <s v="88621"/>
    <s v="BUILDERS WAREHOUSE:MIDDELBURG"/>
    <s v="PLANTED AERO BOWL 20CM"/>
    <n v="10"/>
    <n v="72.5"/>
    <n v="725"/>
    <n v="463522.04000000074"/>
    <x v="28"/>
  </r>
  <r>
    <m/>
    <x v="254"/>
    <s v="Invoice"/>
    <s v="88622"/>
    <s v="FH CHAMBERLAIN TRADING (PTY) LTD:CENTURION"/>
    <s v="PLANTED AERO BOWL 20CM"/>
    <n v="6"/>
    <n v="68.989999999999995"/>
    <n v="413.94"/>
    <n v="463935.98000000074"/>
    <x v="28"/>
  </r>
  <r>
    <m/>
    <x v="254"/>
    <s v="Invoice"/>
    <s v="88624"/>
    <s v="FH CHAMBERLAIN TRADING (PTY) LTD:MONTANA"/>
    <s v="PLANTED AERO BOWL 20CM"/>
    <n v="45"/>
    <n v="68.989999999999995"/>
    <n v="3104.55"/>
    <n v="467040.53000000073"/>
    <x v="28"/>
  </r>
  <r>
    <m/>
    <x v="254"/>
    <s v="Invoice"/>
    <s v="88628"/>
    <s v="LITTLE AUSTRIA"/>
    <s v="PLANTED AERO BOWL 20CM"/>
    <n v="6"/>
    <n v="68.900000000000006"/>
    <n v="413.4"/>
    <n v="467453.93000000075"/>
    <x v="28"/>
  </r>
  <r>
    <m/>
    <x v="254"/>
    <s v="Invoice"/>
    <s v="88660"/>
    <s v="BUILDERS WAREHOUSE:MOKOPANE"/>
    <s v="PLANTED AERO BOWL 20CM"/>
    <n v="10"/>
    <n v="72.5"/>
    <n v="725"/>
    <n v="468178.93000000075"/>
    <x v="28"/>
  </r>
  <r>
    <m/>
    <x v="255"/>
    <s v="Invoice"/>
    <s v="88635"/>
    <s v="BUILDERS WAREHOUSE:EDENVALE"/>
    <s v="PLANTED AERO BOWL 20CM"/>
    <n v="12"/>
    <n v="72.5"/>
    <n v="870"/>
    <n v="469048.93000000075"/>
    <x v="28"/>
  </r>
  <r>
    <m/>
    <x v="255"/>
    <s v="Invoice"/>
    <s v="88637"/>
    <s v="BUILDERS WAREHOUSE:MIDRAND"/>
    <s v="PLANTED AERO BOWL 20CM"/>
    <n v="5"/>
    <n v="72.5"/>
    <n v="362.5"/>
    <n v="469411.43000000075"/>
    <x v="28"/>
  </r>
  <r>
    <m/>
    <x v="255"/>
    <s v="Invoice"/>
    <s v="88633"/>
    <s v="BUILDERS WAREHOUSE:NOORDHEUWEL"/>
    <s v="PLANTED AERO BOWL 20CM"/>
    <n v="6"/>
    <n v="72.5"/>
    <n v="435"/>
    <n v="469846.43000000075"/>
    <x v="28"/>
  </r>
  <r>
    <m/>
    <x v="255"/>
    <s v="Invoice"/>
    <s v="88640"/>
    <s v="BUILDERS WAREHOUSE:NORTHMEAD"/>
    <s v="PLANTED AERO BOWL 20CM"/>
    <n v="5"/>
    <n v="72.5"/>
    <n v="362.5"/>
    <n v="470208.93000000075"/>
    <x v="28"/>
  </r>
  <r>
    <m/>
    <x v="255"/>
    <s v="Invoice"/>
    <s v="88641"/>
    <s v="BUILDERS WAREHOUSE:BOKSBURG (NEW)"/>
    <s v="PLANTED AERO BOWL 20CM"/>
    <n v="5"/>
    <n v="72.5"/>
    <n v="362.5"/>
    <n v="470571.43000000075"/>
    <x v="28"/>
  </r>
  <r>
    <m/>
    <x v="255"/>
    <s v="Invoice"/>
    <s v="88646"/>
    <s v="BUILDERS WAREHOUSE:FLORIDA GLEN"/>
    <s v="PLANTED AERO BOWL 20CM"/>
    <n v="8"/>
    <n v="72.5"/>
    <n v="580"/>
    <n v="471151.43000000075"/>
    <x v="28"/>
  </r>
  <r>
    <m/>
    <x v="255"/>
    <s v="Invoice"/>
    <s v="88647"/>
    <s v="FH CHAMBERLAIN TRADING (PTY) LTD:KYALAMI"/>
    <s v="PLANTED AERO BOWL 20CM"/>
    <n v="10"/>
    <n v="68.989999999999995"/>
    <n v="689.9"/>
    <n v="471841.33000000077"/>
    <x v="28"/>
  </r>
  <r>
    <m/>
    <x v="255"/>
    <s v="Invoice"/>
    <s v="88651"/>
    <s v="AGRI 2 MARKET"/>
    <s v="PLANTED AERO BOWL 20CM"/>
    <n v="20"/>
    <n v="51.6"/>
    <n v="1032"/>
    <n v="472873.33000000077"/>
    <x v="28"/>
  </r>
  <r>
    <m/>
    <x v="255"/>
    <s v="Invoice"/>
    <s v="88653"/>
    <s v="MONTANA GARDEN PAVILION"/>
    <s v="PLANTED AERO BOWL 20CM"/>
    <n v="15"/>
    <n v="68.989999999999995"/>
    <n v="1034.8499999999999"/>
    <n v="473908.18000000075"/>
    <x v="28"/>
  </r>
  <r>
    <m/>
    <x v="255"/>
    <s v="Invoice"/>
    <s v="88656"/>
    <s v="BUILDERS WAREHOUSE:NELSPRUIT"/>
    <s v="PLANTED AERO BOWL 20CM"/>
    <n v="18"/>
    <n v="72.5"/>
    <n v="1305"/>
    <n v="475213.18000000075"/>
    <x v="28"/>
  </r>
  <r>
    <m/>
    <x v="255"/>
    <s v="Invoice"/>
    <s v="88659"/>
    <s v="BUILDERS WAREHOUSE:THOHOYANDOU"/>
    <s v="PLANTED AERO BOWL 20CM"/>
    <n v="5"/>
    <n v="72.5"/>
    <n v="362.5"/>
    <n v="475575.68000000075"/>
    <x v="28"/>
  </r>
  <r>
    <m/>
    <x v="287"/>
    <s v="Invoice"/>
    <s v="88686"/>
    <s v="BUILDERS WAREHOUSE:ROBINDALE"/>
    <s v="PLANTED AERO BOWL 20CM"/>
    <n v="5"/>
    <n v="72.5"/>
    <n v="362.5"/>
    <n v="475938.18000000075"/>
    <x v="28"/>
  </r>
  <r>
    <m/>
    <x v="193"/>
    <s v="Invoice"/>
    <s v="88663"/>
    <s v="FH CHAMBERLAIN TRADING (PTY) LTD:WATERKLOOF GLEN"/>
    <s v="PLANTED AERO BOWL 20CM"/>
    <n v="15"/>
    <n v="68.989999999999995"/>
    <n v="1034.8499999999999"/>
    <n v="476973.03000000073"/>
    <x v="28"/>
  </r>
  <r>
    <m/>
    <x v="193"/>
    <s v="Invoice"/>
    <s v="88667"/>
    <s v="BUILDERS WAREHOUSE:RIVONIA"/>
    <s v="PLANTED AERO BOWL 20CM"/>
    <n v="3"/>
    <n v="72.5"/>
    <n v="217.5"/>
    <n v="477190.53000000073"/>
    <x v="28"/>
  </r>
  <r>
    <m/>
    <x v="193"/>
    <s v="Invoice"/>
    <s v="88671"/>
    <s v="BUILDERS WAREHOUSE:CEDAR SQUARE"/>
    <s v="PLANTED AERO BOWL 20CM"/>
    <n v="4"/>
    <n v="72.5"/>
    <n v="290"/>
    <n v="477480.53000000073"/>
    <x v="28"/>
  </r>
  <r>
    <m/>
    <x v="193"/>
    <s v="Invoice"/>
    <s v="88673"/>
    <s v="BUILDERS WAREHOUSE:CHERRY LANE"/>
    <s v="PLANTED AERO BOWL 20CM"/>
    <n v="3"/>
    <n v="72.5"/>
    <n v="217.5"/>
    <n v="477698.03000000073"/>
    <x v="28"/>
  </r>
  <r>
    <m/>
    <x v="193"/>
    <s v="Invoice"/>
    <s v="88674"/>
    <s v="BUILDERS WAREHOUSE:GLEN EAGLES"/>
    <s v="PLANTED AERO BOWL 20CM"/>
    <n v="10"/>
    <n v="72.5"/>
    <n v="725"/>
    <n v="478423.03000000073"/>
    <x v="28"/>
  </r>
  <r>
    <m/>
    <x v="193"/>
    <s v="Invoice"/>
    <s v="88678"/>
    <s v="BUILDERS WAREHOUSE:BRYANSTON"/>
    <s v="PLANTED AERO BOWL 20CM"/>
    <n v="5"/>
    <n v="72.5"/>
    <n v="362.5"/>
    <n v="478785.53000000073"/>
    <x v="28"/>
  </r>
  <r>
    <m/>
    <x v="193"/>
    <s v="Invoice"/>
    <s v="88690"/>
    <s v="BUILDERS WAREHOUSE:MAFIKENG"/>
    <s v="PLANTED AERO BOWL 20CM"/>
    <n v="29"/>
    <n v="72.5"/>
    <n v="2102.5"/>
    <n v="480888.03000000073"/>
    <x v="28"/>
  </r>
  <r>
    <m/>
    <x v="193"/>
    <s v="Invoice"/>
    <s v="88691"/>
    <s v="BUILDERS WAREHOUSE:BLOEMFONTEIN"/>
    <s v="PLANTED AERO BOWL 20CM"/>
    <n v="18"/>
    <n v="72.5"/>
    <n v="1305"/>
    <n v="482193.03000000073"/>
    <x v="28"/>
  </r>
  <r>
    <m/>
    <x v="193"/>
    <s v="Invoice"/>
    <s v="88699"/>
    <s v="PLANT FACTORY"/>
    <s v="PLANTED AERO BOWL 20CM"/>
    <n v="6"/>
    <n v="68.900000000000006"/>
    <n v="413.4"/>
    <n v="482606.43000000075"/>
    <x v="28"/>
  </r>
  <r>
    <m/>
    <x v="193"/>
    <s v="Invoice"/>
    <s v="88702"/>
    <s v="ROSES FOR U t/a URTH"/>
    <s v="GYPSOPHILA PLANTED AERO BOWL 20CM"/>
    <n v="3"/>
    <n v="68.900000000000006"/>
    <n v="206.7"/>
    <n v="482813.13000000076"/>
    <x v="28"/>
  </r>
  <r>
    <m/>
    <x v="193"/>
    <s v="Invoice"/>
    <s v="88702"/>
    <s v="ROSES FOR U t/a URTH"/>
    <s v="CALIBRACHOA PLANTED AERO BOWL 20CM"/>
    <n v="4"/>
    <n v="68.900000000000006"/>
    <n v="275.60000000000002"/>
    <n v="483088.73000000074"/>
    <x v="18"/>
  </r>
  <r>
    <m/>
    <x v="193"/>
    <s v="Invoice"/>
    <s v="88702"/>
    <s v="ROSES FOR U t/a URTH"/>
    <s v="PETUNIA PLANTED AERO BOWL 20CM"/>
    <n v="12"/>
    <n v="68.900000000000006"/>
    <n v="826.8"/>
    <n v="483915.53000000073"/>
    <x v="28"/>
  </r>
  <r>
    <m/>
    <x v="193"/>
    <s v="Invoice"/>
    <s v="88702"/>
    <s v="ROSES FOR U t/a URTH"/>
    <s v="FUCHSIA PLANTED AERO BOWL 20CM"/>
    <n v="2"/>
    <n v="68.900000000000006"/>
    <n v="137.80000000000001"/>
    <n v="484053.33000000071"/>
    <x v="28"/>
  </r>
  <r>
    <m/>
    <x v="193"/>
    <s v="Invoice"/>
    <s v="88705"/>
    <s v="PRETTY GARDENS"/>
    <s v="PLANTED AERO BOWL 20CM"/>
    <n v="1"/>
    <n v="68.900000000000006"/>
    <n v="68.900000000000006"/>
    <n v="484122.23000000074"/>
    <x v="28"/>
  </r>
  <r>
    <m/>
    <x v="256"/>
    <s v="Invoice"/>
    <s v="88707"/>
    <s v="BUILDERS WAREHOUSE:NORTHRIDING"/>
    <s v="PLANTED AERO BOWL 20CM"/>
    <n v="10"/>
    <n v="72.5"/>
    <n v="725"/>
    <n v="484847.23000000074"/>
    <x v="28"/>
  </r>
  <r>
    <m/>
    <x v="256"/>
    <s v="Invoice"/>
    <s v="88711"/>
    <s v="BUILDERS WAREHOUSE:NOORDHEUWEL"/>
    <s v="PLANTED AERO BOWL 20CM"/>
    <n v="13"/>
    <n v="72.5"/>
    <n v="942.5"/>
    <n v="485789.73000000074"/>
    <x v="28"/>
  </r>
  <r>
    <m/>
    <x v="256"/>
    <s v="Invoice"/>
    <s v="88712"/>
    <s v="BUILDERS WAREHOUSE:ROBINDALE"/>
    <s v="PLANTED AERO BOWL 20CM"/>
    <n v="10"/>
    <n v="72.5"/>
    <n v="725"/>
    <n v="486514.73000000074"/>
    <x v="28"/>
  </r>
  <r>
    <m/>
    <x v="256"/>
    <s v="Invoice"/>
    <s v="88715"/>
    <s v="BUILDERS WAREHOUSE:HARTEBEESPOORT"/>
    <s v="PLANTED AERO BOWL 20CM"/>
    <n v="6"/>
    <n v="72.5"/>
    <n v="435"/>
    <n v="486949.73000000074"/>
    <x v="28"/>
  </r>
  <r>
    <m/>
    <x v="256"/>
    <s v="Invoice"/>
    <s v="88722"/>
    <s v="RIVERSIDE MICA"/>
    <s v="HANGING BASKET PLANTED ASS 20CM"/>
    <n v="6"/>
    <n v="67.989999999999995"/>
    <n v="407.94"/>
    <n v="487357.67000000074"/>
    <x v="30"/>
  </r>
  <r>
    <m/>
    <x v="256"/>
    <s v="Invoice"/>
    <s v="88825"/>
    <s v="BUILDERS WAREHOUSE:NEWCASTLE"/>
    <s v="PLANTED AERO BOWL 20CM"/>
    <n v="6"/>
    <n v="72.5"/>
    <n v="435"/>
    <n v="487792.67000000074"/>
    <x v="28"/>
  </r>
  <r>
    <m/>
    <x v="194"/>
    <s v="Invoice"/>
    <s v="88725"/>
    <s v="BUILDERS WAREHOUSE:BOKSBURG (NEW)"/>
    <s v="PLANTED AERO BOWL 20CM"/>
    <n v="5"/>
    <n v="72.5"/>
    <n v="362.5"/>
    <n v="488155.17000000074"/>
    <x v="28"/>
  </r>
  <r>
    <m/>
    <x v="194"/>
    <s v="Invoice"/>
    <s v="88726"/>
    <s v="BUILDERS WAREHOUSE:FOURWAYS"/>
    <s v="PLANTED AERO BOWL 20CM"/>
    <n v="8"/>
    <n v="72.5"/>
    <n v="580"/>
    <n v="488735.17000000074"/>
    <x v="28"/>
  </r>
  <r>
    <m/>
    <x v="194"/>
    <s v="Invoice"/>
    <s v="88727"/>
    <s v="BUILDERS WAREHOUSE:SUNWARD PARK"/>
    <s v="PLANTED AERO BOWL 20CM"/>
    <n v="12"/>
    <n v="72.5"/>
    <n v="870"/>
    <n v="489605.17000000074"/>
    <x v="28"/>
  </r>
  <r>
    <m/>
    <x v="194"/>
    <s v="Invoice"/>
    <s v="88728"/>
    <s v="BUILDERS WAREHOUSE:CEDAR SQUARE"/>
    <s v="PLANTED AERO BOWL 20CM"/>
    <n v="3"/>
    <n v="72.5"/>
    <n v="217.5"/>
    <n v="489822.67000000074"/>
    <x v="28"/>
  </r>
  <r>
    <m/>
    <x v="194"/>
    <s v="Invoice"/>
    <s v="88729"/>
    <s v="BUILDERS WAREHOUSE:EDENVALE"/>
    <s v="PLANTED AERO BOWL 20CM"/>
    <n v="8"/>
    <n v="72.5"/>
    <n v="580"/>
    <n v="490402.67000000074"/>
    <x v="28"/>
  </r>
  <r>
    <m/>
    <x v="194"/>
    <s v="Invoice"/>
    <s v="88731"/>
    <s v="THYME SQUARE"/>
    <s v="PLANTED AERO BOWL 20CM"/>
    <n v="4"/>
    <n v="68.8"/>
    <n v="275.2"/>
    <n v="490677.87000000075"/>
    <x v="28"/>
  </r>
  <r>
    <m/>
    <x v="194"/>
    <s v="Invoice"/>
    <s v="88734"/>
    <s v="FH CHAMBERLAIN TRADING (PTY) LTD:KYALAMI"/>
    <s v="PLANTED AERO BOWL 20CM"/>
    <n v="10"/>
    <n v="68.989999999999995"/>
    <n v="689.9"/>
    <n v="491367.77000000078"/>
    <x v="28"/>
  </r>
  <r>
    <m/>
    <x v="194"/>
    <s v="Invoice"/>
    <s v="88736"/>
    <s v="BUILDERS WAREHOUSE:MIDRAND"/>
    <s v="PLANTED AERO BOWL 20CM"/>
    <n v="10"/>
    <n v="72.5"/>
    <n v="725"/>
    <n v="492092.77000000078"/>
    <x v="28"/>
  </r>
  <r>
    <m/>
    <x v="194"/>
    <s v="Invoice"/>
    <s v="88738"/>
    <s v="BUILDERS WAREHOUSE:GLEN EAGLES"/>
    <s v="PLANTED AERO BOWL 20CM"/>
    <n v="10"/>
    <n v="72.5"/>
    <n v="725"/>
    <n v="492817.77000000078"/>
    <x v="28"/>
  </r>
  <r>
    <m/>
    <x v="194"/>
    <s v="Invoice"/>
    <s v="88740"/>
    <s v="BUILDERS WAREHOUSE:NORTHMEAD"/>
    <s v="PLANTED AERO BOWL 20CM"/>
    <n v="10"/>
    <n v="72.5"/>
    <n v="725"/>
    <n v="493542.77000000078"/>
    <x v="28"/>
  </r>
  <r>
    <m/>
    <x v="257"/>
    <s v="Invoice"/>
    <s v="88765"/>
    <s v="LITTLE AUSTRIA"/>
    <s v="PLANTED AERO BOWL 20CM"/>
    <n v="5"/>
    <n v="68"/>
    <n v="340"/>
    <n v="493882.77000000078"/>
    <x v="28"/>
  </r>
  <r>
    <m/>
    <x v="257"/>
    <s v="Invoice"/>
    <s v="88769"/>
    <s v="BUILDERS WAREHOUSE:NOORDHEUWEL"/>
    <s v="PLANTED AERO BOWL 20CM"/>
    <n v="12"/>
    <n v="72.5"/>
    <n v="870"/>
    <n v="494752.77000000078"/>
    <x v="28"/>
  </r>
  <r>
    <m/>
    <x v="257"/>
    <s v="Invoice"/>
    <s v="88770"/>
    <s v="BUILDERS WAREHOUSE:STRUBENS VALLEY"/>
    <s v="PLANTED AERO BOWL 20CM"/>
    <n v="6"/>
    <n v="72.5"/>
    <n v="435"/>
    <n v="495187.77000000078"/>
    <x v="28"/>
  </r>
  <r>
    <m/>
    <x v="288"/>
    <s v="Invoice"/>
    <s v="88749"/>
    <s v="BUILDERS WAREHOUSE:FOURWAYS"/>
    <s v="PLANTED AERO BOWL 20CM"/>
    <n v="3"/>
    <n v="72.5"/>
    <n v="217.5"/>
    <n v="495405.27000000078"/>
    <x v="28"/>
  </r>
  <r>
    <m/>
    <x v="288"/>
    <s v="Invoice"/>
    <s v="88750"/>
    <s v="BUILDERS WAREHOUSE:ZAMBEZI"/>
    <s v="PLANTED AERO BOWL 20CM"/>
    <n v="10"/>
    <n v="72.5"/>
    <n v="725"/>
    <n v="496130.27000000078"/>
    <x v="28"/>
  </r>
  <r>
    <m/>
    <x v="288"/>
    <s v="Invoice"/>
    <s v="88751"/>
    <s v="BUILDERS WAREHOUSE:BRYANSTON"/>
    <s v="PLANTED AERO BOWL 20CM"/>
    <n v="3"/>
    <n v="72.5"/>
    <n v="217.5"/>
    <n v="496347.77000000078"/>
    <x v="28"/>
  </r>
  <r>
    <m/>
    <x v="288"/>
    <s v="Invoice"/>
    <s v="88757"/>
    <s v="BUILDERS WAREHOUSE:RIVONIA"/>
    <s v="PLANTED AERO BOWL 20CM"/>
    <n v="3"/>
    <n v="72.5"/>
    <n v="217.5"/>
    <n v="496565.27000000078"/>
    <x v="28"/>
  </r>
  <r>
    <m/>
    <x v="288"/>
    <s v="Invoice"/>
    <s v="88785"/>
    <s v="NYLIES KWEKERY"/>
    <s v="PLANTED AERO BOWL 20CM"/>
    <n v="12"/>
    <n v="68.900000000000006"/>
    <n v="826.8"/>
    <n v="497392.07000000076"/>
    <x v="28"/>
  </r>
  <r>
    <m/>
    <x v="288"/>
    <s v="Invoice"/>
    <s v="88787"/>
    <s v="BUILDERS WAREHOUSE:MOKOPANE"/>
    <s v="PLANTED AERO BOWL 20CM"/>
    <n v="12"/>
    <n v="72.5"/>
    <n v="870"/>
    <n v="498262.07000000076"/>
    <x v="28"/>
  </r>
  <r>
    <m/>
    <x v="195"/>
    <s v="Invoice"/>
    <s v="88778"/>
    <s v="BUILDERS WAREHOUSE:SOUTHGATE"/>
    <s v="PLANTED AERO BOWL 20CM"/>
    <n v="8"/>
    <n v="72.5"/>
    <n v="580"/>
    <n v="498842.07000000076"/>
    <x v="28"/>
  </r>
  <r>
    <m/>
    <x v="195"/>
    <s v="Invoice"/>
    <s v="88779"/>
    <s v="FH CHAMBERLAIN TRADING (PTY) LTD:RIVIERA"/>
    <s v="PLANTED AERO BOWL 20CM"/>
    <n v="30"/>
    <n v="68.989999999999995"/>
    <n v="2069.6999999999998"/>
    <n v="500911.77000000078"/>
    <x v="28"/>
  </r>
  <r>
    <m/>
    <x v="195"/>
    <s v="Invoice"/>
    <s v="88780"/>
    <s v="BUILDERS WAREHOUSE:LAMBTON"/>
    <s v="PLANTED AERO BOWL 20CM"/>
    <n v="9"/>
    <n v="72.5"/>
    <n v="652.5"/>
    <n v="501564.27000000078"/>
    <x v="28"/>
  </r>
  <r>
    <m/>
    <x v="195"/>
    <s v="Invoice"/>
    <s v="88781"/>
    <s v="FH CHAMBERLAIN TRADING (PTY) LTD:KYALAMI"/>
    <s v="PLANTED AERO BOWL 20CM"/>
    <n v="10"/>
    <n v="68.989999999999995"/>
    <n v="689.9"/>
    <n v="502254.1700000008"/>
    <x v="28"/>
  </r>
  <r>
    <m/>
    <x v="195"/>
    <s v="Invoice"/>
    <s v="88789"/>
    <s v="BUILDERS WAREHOUSE:SECUNDA"/>
    <s v="PLANTED AERO BOWL 20CM  "/>
    <n v="9"/>
    <n v="72.5"/>
    <n v="652.5"/>
    <n v="502906.6700000008"/>
    <x v="28"/>
  </r>
  <r>
    <m/>
    <x v="195"/>
    <s v="Invoice"/>
    <s v="88802"/>
    <s v="BUILDERS WAREHOUSE:BETHLEHEM"/>
    <s v="PLANTED AERO BOWL 20CM"/>
    <n v="8"/>
    <n v="72.5"/>
    <n v="580"/>
    <n v="503486.6700000008"/>
    <x v="28"/>
  </r>
  <r>
    <m/>
    <x v="195"/>
    <s v="Invoice"/>
    <s v="88901"/>
    <s v="CASH SALE"/>
    <s v="PLANTED AERO BOWL SPECIAL 20CM"/>
    <n v="5"/>
    <n v="50"/>
    <n v="250"/>
    <n v="503736.6700000008"/>
    <x v="28"/>
  </r>
  <r>
    <m/>
    <x v="289"/>
    <s v="Invoice"/>
    <s v="88790"/>
    <s v="BUILDERS WAREHOUSE:NORTHRIDING"/>
    <s v="PLANTED AERO BOWL 20CM"/>
    <n v="3"/>
    <n v="72.5"/>
    <n v="217.5"/>
    <n v="503954.1700000008"/>
    <x v="28"/>
  </r>
  <r>
    <m/>
    <x v="289"/>
    <s v="Invoice"/>
    <s v="88792"/>
    <s v="BUILDERS WAREHOUSE:NOORDHEUWEL"/>
    <s v="PLANTED AERO BOWL 20CM"/>
    <n v="16"/>
    <n v="72.5"/>
    <n v="1160"/>
    <n v="505114.1700000008"/>
    <x v="28"/>
  </r>
  <r>
    <m/>
    <x v="289"/>
    <s v="Invoice"/>
    <s v="88795"/>
    <s v="BUILDERS WAREHOUSE:BEDFORDVIEW"/>
    <s v="PLANTED AERO BOWL 20CM"/>
    <n v="10"/>
    <n v="72.5"/>
    <n v="725"/>
    <n v="505839.1700000008"/>
    <x v="28"/>
  </r>
  <r>
    <m/>
    <x v="289"/>
    <s v="Invoice"/>
    <s v="88800"/>
    <s v="ADV MM MOSTERT"/>
    <s v="PLANTED AERO BOWL 20CM"/>
    <n v="4"/>
    <n v="68.900000000000006"/>
    <n v="275.60000000000002"/>
    <n v="506114.77000000078"/>
    <x v="28"/>
  </r>
  <r>
    <m/>
    <x v="289"/>
    <s v="Invoice"/>
    <s v="88801"/>
    <s v="LITTLE AUSTRIA"/>
    <s v="PLANTED AERO BOWL 20CM"/>
    <n v="4"/>
    <n v="68.900000000000006"/>
    <n v="275.60000000000002"/>
    <n v="506390.37000000075"/>
    <x v="28"/>
  </r>
  <r>
    <m/>
    <x v="196"/>
    <s v="Invoice"/>
    <s v="88810"/>
    <s v="BUILDERS WAREHOUSE:FOURWAYS"/>
    <s v="PLANTED AERO BOWL 20CM"/>
    <n v="4"/>
    <n v="72.5"/>
    <n v="290"/>
    <n v="506680.37000000075"/>
    <x v="28"/>
  </r>
  <r>
    <m/>
    <x v="196"/>
    <s v="Invoice"/>
    <s v="88815"/>
    <s v="FH CHAMBERLAIN TRADING (PTY) LTD:SILVER LAKES"/>
    <s v="PLANTED AERO BOWL 20CM"/>
    <n v="10"/>
    <n v="68.989999999999995"/>
    <n v="689.9"/>
    <n v="507370.27000000078"/>
    <x v="28"/>
  </r>
  <r>
    <m/>
    <x v="196"/>
    <s v="Invoice"/>
    <s v="88817"/>
    <s v="BUILDERS WAREHOUSE:MIDDELBURG"/>
    <s v="PLANTED AERO BOWL 20CM"/>
    <n v="3"/>
    <n v="72.5"/>
    <n v="217.5"/>
    <n v="507587.77000000078"/>
    <x v="28"/>
  </r>
  <r>
    <m/>
    <x v="196"/>
    <s v="Invoice"/>
    <s v="88818"/>
    <s v="BUILDERS WAREHOUSE:EMALALHENI"/>
    <s v="PLANTED AERO BOWL 20CM"/>
    <n v="6"/>
    <n v="72.5"/>
    <n v="435"/>
    <n v="508022.77000000078"/>
    <x v="28"/>
  </r>
  <r>
    <m/>
    <x v="196"/>
    <s v="Invoice"/>
    <s v="88822"/>
    <s v="THYME SQUARE"/>
    <s v="PLANTED AERO BOWL 20CM"/>
    <n v="8"/>
    <n v="68.8"/>
    <n v="550.4"/>
    <n v="508573.1700000008"/>
    <x v="28"/>
  </r>
  <r>
    <m/>
    <x v="196"/>
    <s v="Invoice"/>
    <s v="88828"/>
    <s v="MONTANA GARDEN PAVILION"/>
    <s v="PLANTED AERO BOWL 20CM"/>
    <n v="10"/>
    <n v="68.900000000000006"/>
    <n v="689"/>
    <n v="509262.1700000008"/>
    <x v="28"/>
  </r>
  <r>
    <m/>
    <x v="196"/>
    <s v="Invoice"/>
    <s v="88830"/>
    <s v="BUILDERS WAREHOUSE:BLOEMFONTEIN"/>
    <s v="PLANTED AERO BOWL 20CM"/>
    <n v="12"/>
    <n v="72.5"/>
    <n v="870"/>
    <n v="510132.1700000008"/>
    <x v="28"/>
  </r>
  <r>
    <m/>
    <x v="196"/>
    <s v="Invoice"/>
    <s v="88831"/>
    <s v="PRETTY GARDENS"/>
    <s v="PLANTED AERO BOWL 20CM"/>
    <n v="6"/>
    <n v="68.900000000000006"/>
    <n v="413.4"/>
    <n v="510545.57000000082"/>
    <x v="28"/>
  </r>
  <r>
    <m/>
    <x v="196"/>
    <s v="Invoice"/>
    <s v="88832"/>
    <s v="ROSES FOR U t/a URTH"/>
    <s v="CALIBRACHOA AERO BOWL 20CM"/>
    <n v="6"/>
    <n v="68.900000000000006"/>
    <n v="413.4"/>
    <n v="510958.97000000085"/>
    <x v="18"/>
  </r>
  <r>
    <m/>
    <x v="196"/>
    <s v="Invoice"/>
    <s v="88832"/>
    <s v="ROSES FOR U t/a URTH"/>
    <s v="PETUNIA AERO BOWL 20CM"/>
    <n v="6"/>
    <n v="68.900000000000006"/>
    <n v="413.4"/>
    <n v="511372.37000000087"/>
    <x v="28"/>
  </r>
  <r>
    <m/>
    <x v="196"/>
    <s v="Invoice"/>
    <s v="88832"/>
    <s v="ROSES FOR U t/a URTH"/>
    <s v="FUCHSIA AERO BOWL 20CM"/>
    <n v="6"/>
    <n v="68.900000000000006"/>
    <n v="413.4"/>
    <n v="511785.77000000089"/>
    <x v="28"/>
  </r>
  <r>
    <m/>
    <x v="196"/>
    <s v="Invoice"/>
    <s v="88833"/>
    <s v="PLANT FACTORY"/>
    <s v="PLANTED AERO BOWL 20CM"/>
    <n v="2"/>
    <n v="68.900000000000006"/>
    <n v="137.80000000000001"/>
    <n v="511923.57000000088"/>
    <x v="28"/>
  </r>
  <r>
    <m/>
    <x v="196"/>
    <s v="Invoice"/>
    <s v="88835"/>
    <s v="BUILDERS WAREHOUSE:NELSPRUIT"/>
    <s v="PLANTED AERO BOWL 20CM"/>
    <n v="21"/>
    <n v="72.5"/>
    <n v="1522.5"/>
    <n v="513446.07000000088"/>
    <x v="28"/>
  </r>
  <r>
    <m/>
    <x v="258"/>
    <s v="Invoice"/>
    <s v="88820"/>
    <s v="BUILDERS WAREHOUSE:GLEN EAGLES"/>
    <s v="PLANTED AERO BOWL 20CM"/>
    <n v="10"/>
    <n v="72.5"/>
    <n v="725"/>
    <n v="514171.07000000088"/>
    <x v="28"/>
  </r>
  <r>
    <m/>
    <x v="312"/>
    <s v="Invoice"/>
    <s v="88858"/>
    <s v="BUILDERS WAREHOUSE:ROBINDALE"/>
    <s v="PLANTED AERO BOWL 20CM"/>
    <n v="10"/>
    <n v="72.5"/>
    <n v="725"/>
    <n v="514896.07000000088"/>
    <x v="28"/>
  </r>
  <r>
    <m/>
    <x v="312"/>
    <s v="Invoice"/>
    <s v="88882"/>
    <s v="BUILDERS WAREHOUSE:STRUBENS VALLEY"/>
    <s v="PLANTED AERO BOWL 20CM"/>
    <n v="12"/>
    <n v="72.5"/>
    <n v="870"/>
    <n v="515766.07000000088"/>
    <x v="28"/>
  </r>
  <r>
    <m/>
    <x v="273"/>
    <s v="Invoice"/>
    <s v="88845"/>
    <s v="BUILDERS WAREHOUSE:GLEN EAGLES"/>
    <s v="PLANTED AERO BOWL 20CM"/>
    <n v="5"/>
    <n v="72.5"/>
    <n v="362.5"/>
    <n v="516128.57000000088"/>
    <x v="28"/>
  </r>
  <r>
    <m/>
    <x v="273"/>
    <s v="Invoice"/>
    <s v="88849"/>
    <s v="BUILDERS WAREHOUSE:RUSTENBURG"/>
    <s v="PLANTED AERO BOWL 20CM"/>
    <n v="15"/>
    <n v="72.5"/>
    <n v="1087.5"/>
    <n v="517216.07000000088"/>
    <x v="28"/>
  </r>
  <r>
    <m/>
    <x v="273"/>
    <s v="Invoice"/>
    <s v="88871"/>
    <s v="MONTROSE NURSERY"/>
    <s v="PLANTED AERO BOWL 20CM"/>
    <n v="4"/>
    <n v="68.900000000000006"/>
    <n v="275.60000000000002"/>
    <n v="517491.67000000086"/>
    <x v="28"/>
  </r>
  <r>
    <m/>
    <x v="259"/>
    <s v="Invoice"/>
    <s v="88870"/>
    <s v="BUILDERS WAREHOUSE:BRYANSTON"/>
    <s v="PLANTED AERO BOWL 20CM"/>
    <n v="6"/>
    <n v="72.5"/>
    <n v="435"/>
    <n v="517926.67000000086"/>
    <x v="28"/>
  </r>
  <r>
    <m/>
    <x v="259"/>
    <s v="Invoice"/>
    <s v="88873"/>
    <s v="BUILDERS WAREHOUSE:MIDDELBURG"/>
    <s v="PLANTED AERO BOWL 20CM"/>
    <n v="7"/>
    <n v="72.5"/>
    <n v="507.5"/>
    <n v="518434.17000000086"/>
    <x v="28"/>
  </r>
  <r>
    <m/>
    <x v="259"/>
    <s v="Invoice"/>
    <s v="88877"/>
    <s v="BUILDERS WAREHOUSE:LAMBTON"/>
    <s v="PLANTED AERO BOWL 20CM"/>
    <n v="6"/>
    <n v="72.5"/>
    <n v="435"/>
    <n v="518869.17000000086"/>
    <x v="28"/>
  </r>
  <r>
    <m/>
    <x v="259"/>
    <s v="Invoice"/>
    <s v="88878"/>
    <s v="FH CHAMBERLAIN TRADING (PTY) LTD:WATERKLOOF GLEN"/>
    <s v="PLANTED AERO BOWL 20CM"/>
    <n v="10"/>
    <n v="68.989999999999995"/>
    <n v="689.9"/>
    <n v="519559.07000000088"/>
    <x v="28"/>
  </r>
  <r>
    <m/>
    <x v="259"/>
    <s v="Invoice"/>
    <s v="88880"/>
    <s v="BUILDERS WAREHOUSE:SECUNDA"/>
    <s v="PLANTED AERO BOWL 20CM"/>
    <n v="16"/>
    <n v="72.5"/>
    <n v="1160"/>
    <n v="520719.07000000088"/>
    <x v="28"/>
  </r>
  <r>
    <m/>
    <x v="260"/>
    <s v="Invoice"/>
    <s v="88884"/>
    <s v="BUILDERS WAREHOUSE:FLORIDA GLEN"/>
    <s v="PLANTED AERO BOWL 20CM"/>
    <n v="10"/>
    <n v="72.5"/>
    <n v="725"/>
    <n v="521444.07000000088"/>
    <x v="28"/>
  </r>
  <r>
    <m/>
    <x v="260"/>
    <s v="Invoice"/>
    <s v="88885"/>
    <s v="BUILDERS WAREHOUSE:NOORDHEUWEL"/>
    <s v="PLANTED AERO BOWL 20CM"/>
    <n v="15"/>
    <n v="72.5"/>
    <n v="1087.5"/>
    <n v="522531.57000000088"/>
    <x v="28"/>
  </r>
  <r>
    <m/>
    <x v="260"/>
    <s v="Invoice"/>
    <s v="88891"/>
    <s v="BUILDERS WAREHOUSE:NORTHRIDING"/>
    <s v="PLANTED AERO BOWL 20CM"/>
    <n v="5"/>
    <n v="72.5"/>
    <n v="362.5"/>
    <n v="522894.07000000088"/>
    <x v="28"/>
  </r>
  <r>
    <m/>
    <x v="260"/>
    <s v="Invoice"/>
    <s v="88893"/>
    <s v="BUILDERS WAREHOUSE:VEREENIGING"/>
    <s v="PLANTED AERO BOWL 20CM"/>
    <n v="5"/>
    <n v="72.5"/>
    <n v="362.5"/>
    <n v="523256.57000000088"/>
    <x v="28"/>
  </r>
  <r>
    <m/>
    <x v="260"/>
    <s v="Invoice"/>
    <s v="88895"/>
    <s v="LITTLE AUSTRIA"/>
    <s v="PLANTED AERO BOWL 20CM"/>
    <n v="8"/>
    <n v="68.900000000000006"/>
    <n v="551.20000000000005"/>
    <n v="523807.77000000089"/>
    <x v="28"/>
  </r>
  <r>
    <m/>
    <x v="260"/>
    <s v="Invoice"/>
    <s v="88896"/>
    <s v="AGRI 2 MARKET"/>
    <s v="PLANTED AERO BOWL 20CM"/>
    <n v="10"/>
    <n v="51.6"/>
    <n v="516"/>
    <n v="524323.77000000095"/>
    <x v="28"/>
  </r>
  <r>
    <m/>
    <x v="260"/>
    <s v="Invoice"/>
    <s v="88898"/>
    <s v="RIVERSIDE MICA"/>
    <s v="HANGING BASKET PLANTED ASSORTED 20CM"/>
    <n v="4"/>
    <n v="67.989999999999995"/>
    <n v="271.95999999999998"/>
    <n v="524595.73000000091"/>
    <x v="30"/>
  </r>
  <r>
    <m/>
    <x v="197"/>
    <s v="Invoice"/>
    <s v="88905"/>
    <s v="BUILDERS WAREHOUSE:FOURWAYS"/>
    <s v="PLANTED AERO BOWL 20CM"/>
    <n v="6"/>
    <n v="72.5"/>
    <n v="435"/>
    <n v="525030.73000000091"/>
    <x v="28"/>
  </r>
  <r>
    <m/>
    <x v="197"/>
    <s v="Invoice"/>
    <s v="88907"/>
    <s v="BUILDERS WAREHOUSE:RIVONIA"/>
    <s v="PLANTED AERO BOWL 20CM"/>
    <n v="6"/>
    <n v="72.5"/>
    <n v="435"/>
    <n v="525465.73000000091"/>
    <x v="28"/>
  </r>
  <r>
    <m/>
    <x v="197"/>
    <s v="Invoice"/>
    <s v="88910"/>
    <s v="BUILDERS WAREHOUSE:BRYANSTON"/>
    <s v="PLANTED AERO BOWL 20CM"/>
    <n v="5"/>
    <n v="72.5"/>
    <n v="362.5"/>
    <n v="525828.23000000091"/>
    <x v="28"/>
  </r>
  <r>
    <m/>
    <x v="197"/>
    <s v="Invoice"/>
    <s v="88919"/>
    <s v="BUILDERS WAREHOUSE:BLOEMFONTEIN"/>
    <s v="PLANTED AERO BOWL 20CM"/>
    <n v="14"/>
    <n v="72.5"/>
    <n v="1015"/>
    <n v="526843.23000000091"/>
    <x v="28"/>
  </r>
  <r>
    <m/>
    <x v="197"/>
    <s v="Invoice"/>
    <s v="88920"/>
    <s v="BUILDERS WAREHOUSE:MAFIKENG"/>
    <s v="PLANTED AERO BOWL 20CM"/>
    <n v="18"/>
    <n v="72.5"/>
    <n v="1305"/>
    <n v="528148.23000000091"/>
    <x v="28"/>
  </r>
  <r>
    <m/>
    <x v="197"/>
    <s v="Invoice"/>
    <s v="88942"/>
    <s v="PRETTY GARDENS"/>
    <s v="PLANTED AERO BOWL 20CM"/>
    <n v="5"/>
    <n v="68.900000000000006"/>
    <n v="344.5"/>
    <n v="528492.73000000091"/>
    <x v="28"/>
  </r>
  <r>
    <m/>
    <x v="197"/>
    <s v="Invoice"/>
    <s v="88943"/>
    <s v="ROSES FOR U t/a URTH"/>
    <s v="PLANTED AERO BOWL  20CM"/>
    <n v="11"/>
    <n v="68.900000000000006"/>
    <n v="757.9"/>
    <n v="529250.63000000094"/>
    <x v="28"/>
  </r>
  <r>
    <m/>
    <x v="327"/>
    <s v="Invoice"/>
    <s v="88952"/>
    <s v="BUILDERS WAREHOUSE:NOORDHEUWEL"/>
    <s v="PLANTED AERO BOWL 20CM"/>
    <n v="10"/>
    <n v="72.5"/>
    <n v="725"/>
    <n v="529975.63000000094"/>
    <x v="28"/>
  </r>
  <r>
    <m/>
    <x v="198"/>
    <s v="Invoice"/>
    <s v="88923"/>
    <s v="BUILDERS WAREHOUSE:RIVONIA"/>
    <s v="PLANTED AERO BOWL 20CM"/>
    <n v="4"/>
    <n v="72.5"/>
    <n v="290"/>
    <n v="530265.63000000094"/>
    <x v="28"/>
  </r>
  <r>
    <m/>
    <x v="198"/>
    <s v="Invoice"/>
    <s v="88924"/>
    <s v="BUILDERS WAREHOUSE:RASLOUW"/>
    <s v="PLANTED AERO BOWL 20CM"/>
    <n v="10"/>
    <n v="72.5"/>
    <n v="725"/>
    <n v="530990.63000000094"/>
    <x v="28"/>
  </r>
  <r>
    <m/>
    <x v="198"/>
    <s v="Invoice"/>
    <s v="88926"/>
    <s v="BUILDERS WAREHOUSE:FOURWAYS"/>
    <s v="PLANTED AERO BOWL 20CM"/>
    <n v="5"/>
    <n v="72.5"/>
    <n v="362.5"/>
    <n v="531353.13000000094"/>
    <x v="28"/>
  </r>
  <r>
    <m/>
    <x v="198"/>
    <s v="Invoice"/>
    <s v="88928"/>
    <s v="BUILDERS WAREHOUSE:CEDAR SQUARE"/>
    <s v="PLANTED AERO BOWL 20CM"/>
    <n v="6"/>
    <n v="72.5"/>
    <n v="435"/>
    <n v="531788.13000000094"/>
    <x v="28"/>
  </r>
  <r>
    <m/>
    <x v="198"/>
    <s v="Invoice"/>
    <s v="88930"/>
    <s v="BUILDERS WAREHOUSE:LYNNWOOD"/>
    <s v="PLANTED AERO BOWL 20CM"/>
    <n v="10"/>
    <n v="72.5"/>
    <n v="725"/>
    <n v="532513.13000000094"/>
    <x v="28"/>
  </r>
  <r>
    <m/>
    <x v="198"/>
    <s v="Invoice"/>
    <s v="88941"/>
    <s v="ECKARDS GARDEN PAVILION"/>
    <s v="PLANTED AERO BOWL 20CM"/>
    <n v="28"/>
    <n v="68.900000000000006"/>
    <n v="1929.2"/>
    <n v="534442.33000000089"/>
    <x v="28"/>
  </r>
  <r>
    <m/>
    <x v="220"/>
    <s v="Invoice"/>
    <s v="88954"/>
    <s v="BUILDERS WAREHOUSE:SOUTHGATE"/>
    <s v="PLANTED AERO BOWL 20CM"/>
    <n v="5"/>
    <n v="72.5"/>
    <n v="362.5"/>
    <n v="534804.83000000089"/>
    <x v="28"/>
  </r>
  <r>
    <m/>
    <x v="261"/>
    <s v="Invoice"/>
    <s v="88965"/>
    <s v="BUILDERS WAREHOUSE:NORTHRIDING"/>
    <s v="PLANTED AERO BOWL 20CM"/>
    <n v="5"/>
    <n v="72.5"/>
    <n v="362.5"/>
    <n v="535167.33000000089"/>
    <x v="28"/>
  </r>
  <r>
    <m/>
    <x v="261"/>
    <s v="Invoice"/>
    <s v="88967"/>
    <s v="RIVERSIDE MICA"/>
    <s v="PLANTED AERO BOWL 20CM"/>
    <n v="6"/>
    <n v="67.989999999999995"/>
    <n v="407.94"/>
    <n v="535575.27000000083"/>
    <x v="28"/>
  </r>
  <r>
    <m/>
    <x v="261"/>
    <s v="Invoice"/>
    <s v="88968"/>
    <s v="LITTLE AUSTRIA"/>
    <s v="PLANTED AERO BOWL 20CM"/>
    <n v="6"/>
    <n v="68.900000000000006"/>
    <n v="413.4"/>
    <n v="535988.67000000086"/>
    <x v="28"/>
  </r>
  <r>
    <m/>
    <x v="199"/>
    <s v="Invoice"/>
    <s v="88971"/>
    <s v="BUILDERS WAREHOUSE:HARTEBEESPOORT"/>
    <s v="PLANTED AERO BOWL 20CM"/>
    <n v="8"/>
    <n v="72.5"/>
    <n v="580"/>
    <n v="536568.67000000086"/>
    <x v="28"/>
  </r>
  <r>
    <m/>
    <x v="199"/>
    <s v="Invoice"/>
    <s v="88979"/>
    <s v="BUILDERS WAREHOUSE:SUNWARD PARK"/>
    <s v="PLANTED AERO BOWL 20CM"/>
    <n v="12"/>
    <n v="72.5"/>
    <n v="870"/>
    <n v="537438.67000000086"/>
    <x v="28"/>
  </r>
  <r>
    <m/>
    <x v="199"/>
    <s v="Invoice"/>
    <s v="88980"/>
    <s v="BUILDERS WAREHOUSE:MIDRAND"/>
    <s v="PLANTED AERO BOWL 20CM"/>
    <n v="5"/>
    <n v="72.5"/>
    <n v="362.5"/>
    <n v="537801.17000000086"/>
    <x v="28"/>
  </r>
  <r>
    <m/>
    <x v="199"/>
    <s v="Invoice"/>
    <s v="88986"/>
    <s v="THYME SQUARE"/>
    <s v="PLANTED AERO BOWL 20CM"/>
    <n v="7"/>
    <n v="68.8"/>
    <n v="481.6"/>
    <n v="538282.77000000083"/>
    <x v="28"/>
  </r>
  <r>
    <m/>
    <x v="199"/>
    <s v="Invoice"/>
    <s v="88996"/>
    <s v="ROSES FOR U t/a URTH"/>
    <s v="CALIBRACHOA AERO BOWL 20CM"/>
    <n v="10"/>
    <n v="68.900000000000006"/>
    <n v="689"/>
    <n v="538971.77000000083"/>
    <x v="18"/>
  </r>
  <r>
    <m/>
    <x v="199"/>
    <s v="Invoice"/>
    <s v="88996"/>
    <s v="ROSES FOR U t/a URTH"/>
    <s v="PETUNIA AERO BOWL 20CM"/>
    <n v="10"/>
    <n v="68.900000000000006"/>
    <n v="689"/>
    <n v="539660.77000000083"/>
    <x v="28"/>
  </r>
  <r>
    <m/>
    <x v="199"/>
    <s v="Invoice"/>
    <s v="88998"/>
    <s v="CASH SALE"/>
    <s v="PLANTED AERO BOWL 20CM"/>
    <n v="7"/>
    <n v="68"/>
    <n v="476"/>
    <n v="540136.77000000083"/>
    <x v="28"/>
  </r>
  <r>
    <m/>
    <x v="199"/>
    <s v="Invoice"/>
    <s v="89000"/>
    <s v="BUILDERS WAREHOUSE:NELSPRUIT"/>
    <s v="PLANTED AERO BOWL 20CM"/>
    <n v="27"/>
    <n v="72.5"/>
    <n v="1957.5"/>
    <n v="542094.27000000083"/>
    <x v="28"/>
  </r>
  <r>
    <m/>
    <x v="199"/>
    <s v="Invoice"/>
    <s v="89001"/>
    <s v="BUILDERS WAREHOUSE:BLOEMFONTEIN"/>
    <s v="PLANTED AERO BOWL 20CM"/>
    <n v="9"/>
    <n v="72.5"/>
    <n v="652.5"/>
    <n v="542746.77000000083"/>
    <x v="28"/>
  </r>
  <r>
    <m/>
    <x v="199"/>
    <s v="Invoice"/>
    <s v="89002"/>
    <s v="BUILDERS WAREHOUSE:BETHLEHEM"/>
    <s v="PLANTED AERO BOWL 20CM"/>
    <n v="15"/>
    <n v="72.5"/>
    <n v="1087.5"/>
    <n v="543834.27000000083"/>
    <x v="28"/>
  </r>
  <r>
    <m/>
    <x v="313"/>
    <s v="Invoice"/>
    <s v="89037"/>
    <s v="BUILDERS WAREHOUSE:NOORDHEUWEL"/>
    <s v="PLANTED AERO BOWL 20CM"/>
    <n v="9"/>
    <n v="72.5"/>
    <n v="652.5"/>
    <n v="544486.77000000083"/>
    <x v="28"/>
  </r>
  <r>
    <m/>
    <x v="313"/>
    <s v="Invoice"/>
    <s v="89038"/>
    <s v="BUILDERS WAREHOUSE:STRUBENS VALLEY"/>
    <s v="PLANTED AERO BOWL 20CM"/>
    <n v="10"/>
    <n v="72.5"/>
    <n v="725"/>
    <n v="545211.77000000083"/>
    <x v="28"/>
  </r>
  <r>
    <m/>
    <x v="200"/>
    <s v="Invoice"/>
    <s v="89007"/>
    <s v="BUILDERS WAREHOUSE:CEDAR SQUARE"/>
    <s v="PLANTED AERO BOWL 20CM"/>
    <n v="8"/>
    <n v="72.5"/>
    <n v="580"/>
    <n v="545791.77000000083"/>
    <x v="28"/>
  </r>
  <r>
    <m/>
    <x v="200"/>
    <s v="Invoice"/>
    <s v="89008"/>
    <s v="BUILDERS WAREHOUSE:FOURWAYS"/>
    <s v="PLANTED AERO BOWL 20CM"/>
    <n v="6"/>
    <n v="72.5"/>
    <n v="435"/>
    <n v="546226.77000000083"/>
    <x v="28"/>
  </r>
  <r>
    <m/>
    <x v="200"/>
    <s v="Invoice"/>
    <s v="89012"/>
    <s v="BUILDERS WAREHOUSE:RIVONIA"/>
    <s v="PLANTED AERO BOWL 20CM"/>
    <n v="5"/>
    <n v="72.5"/>
    <n v="362.5"/>
    <n v="546589.27000000083"/>
    <x v="28"/>
  </r>
  <r>
    <m/>
    <x v="200"/>
    <s v="Invoice"/>
    <s v="89019"/>
    <s v="MONTROSE NURSERY"/>
    <s v="PLANTED AERO BOWL 20CM"/>
    <n v="16"/>
    <n v="68.900000000000006"/>
    <n v="1102.4000000000001"/>
    <n v="547691.67000000086"/>
    <x v="28"/>
  </r>
  <r>
    <m/>
    <x v="200"/>
    <s v="Invoice"/>
    <s v="89024"/>
    <s v="BUILDERS WAREHOUSE:CHERRY LANE"/>
    <s v="PLANTED AERO BOWL 20CM"/>
    <n v="5"/>
    <n v="72.5"/>
    <n v="362.5"/>
    <n v="548054.17000000086"/>
    <x v="28"/>
  </r>
  <r>
    <m/>
    <x v="200"/>
    <s v="Invoice"/>
    <s v="89036"/>
    <s v="BUILDERS WAREHOUSE:ROBINDALE"/>
    <s v="PLANTED AERO BOWL 20CM"/>
    <n v="5"/>
    <n v="72.5"/>
    <n v="362.5"/>
    <n v="548416.67000000086"/>
    <x v="28"/>
  </r>
  <r>
    <m/>
    <x v="200"/>
    <s v="Invoice"/>
    <s v="89049"/>
    <s v="BUILDERS WAREHOUSE:SECUNDA"/>
    <s v="PLANTED AERO BOWL 20CM"/>
    <n v="12"/>
    <n v="72.5"/>
    <n v="870"/>
    <n v="549286.67000000086"/>
    <x v="28"/>
  </r>
  <r>
    <m/>
    <x v="221"/>
    <s v="Invoice"/>
    <s v="89048"/>
    <s v="BUILDERS WAREHOUSE:LAMBTON"/>
    <s v="PLANTED AERO BOWL 20CM"/>
    <n v="10"/>
    <n v="72.5"/>
    <n v="725"/>
    <n v="550011.67000000086"/>
    <x v="28"/>
  </r>
  <r>
    <m/>
    <x v="262"/>
    <s v="Invoice"/>
    <s v="89051"/>
    <s v="BUILDERS WAREHOUSE:ROBINDALE"/>
    <s v="PLANTED AERO BOWL 20CM"/>
    <n v="5"/>
    <n v="72.5"/>
    <n v="362.5"/>
    <n v="550374.17000000086"/>
    <x v="28"/>
  </r>
  <r>
    <m/>
    <x v="262"/>
    <s v="Invoice"/>
    <s v="89053"/>
    <s v="BUILDERS WAREHOUSE:NORTHRIDING"/>
    <s v="PLANTED AERO BOWL 20CM"/>
    <n v="6"/>
    <n v="72.5"/>
    <n v="435"/>
    <n v="550809.17000000086"/>
    <x v="28"/>
  </r>
  <r>
    <m/>
    <x v="262"/>
    <s v="Invoice"/>
    <s v="89061"/>
    <s v="LITTLE AUSTRIA"/>
    <s v="PLANTED AERO BOWL 20CM"/>
    <n v="5"/>
    <n v="68.900000000000006"/>
    <n v="344.5"/>
    <n v="551153.67000000086"/>
    <x v="28"/>
  </r>
  <r>
    <m/>
    <x v="262"/>
    <s v="Invoice"/>
    <s v="89074"/>
    <s v="BUILDERS WAREHOUSE:MIDDELBURG"/>
    <s v="PLANTED AERO BOWL 20CM"/>
    <n v="12"/>
    <n v="72.5"/>
    <n v="870"/>
    <n v="552023.67000000086"/>
    <x v="28"/>
  </r>
  <r>
    <m/>
    <x v="49"/>
    <s v="Invoice"/>
    <s v="89070"/>
    <s v="BUILDERS WAREHOUSE:MIDRAND"/>
    <s v="PLANTED AERO BOWL 20CM"/>
    <n v="5"/>
    <n v="72.5"/>
    <n v="362.5"/>
    <n v="552386.17000000086"/>
    <x v="28"/>
  </r>
  <r>
    <m/>
    <x v="49"/>
    <s v="Invoice"/>
    <s v="89071"/>
    <s v="BUILDERS WAREHOUSE:NORTHMEAD"/>
    <s v="PLANTED AERO BOWL 20CM"/>
    <n v="15"/>
    <n v="129.30000000000001"/>
    <n v="1939.5"/>
    <n v="554325.67000000086"/>
    <x v="28"/>
  </r>
  <r>
    <m/>
    <x v="49"/>
    <s v="Invoice"/>
    <s v="89073"/>
    <s v="THYME SQUARE"/>
    <s v="PLANTED AERO BOWL 20CM"/>
    <n v="6"/>
    <n v="68.8"/>
    <n v="412.8"/>
    <n v="554738.4700000009"/>
    <x v="28"/>
  </r>
  <r>
    <m/>
    <x v="49"/>
    <s v="Invoice"/>
    <s v="89078"/>
    <s v="BUILDERS WAREHOUSE:NEWCASTLE"/>
    <s v="PLANTED AERO BOWL 20CM"/>
    <n v="21"/>
    <n v="74.5"/>
    <n v="1564.5"/>
    <n v="556302.9700000009"/>
    <x v="28"/>
  </r>
  <r>
    <m/>
    <x v="49"/>
    <s v="Invoice"/>
    <s v="89079"/>
    <s v="BUILDERS WAREHOUSE:BLOEMFONTEIN"/>
    <s v="PLANTED AERO BOWL 20CM"/>
    <n v="20"/>
    <n v="72.5"/>
    <n v="1450"/>
    <n v="557752.9700000009"/>
    <x v="28"/>
  </r>
  <r>
    <m/>
    <x v="274"/>
    <s v="Invoice"/>
    <s v="89109"/>
    <s v="BUILDERS WAREHOUSE:NOORDHEUWEL"/>
    <s v="PLANTED AERO BOWL 20CM"/>
    <n v="10"/>
    <n v="72.5"/>
    <n v="725"/>
    <n v="558477.9700000009"/>
    <x v="28"/>
  </r>
  <r>
    <m/>
    <x v="274"/>
    <s v="Invoice"/>
    <s v="89113"/>
    <s v="BUILDERS WAREHOUSE:ROBINDALE"/>
    <s v="PLANTED AERO BOWL 20CM"/>
    <n v="5"/>
    <n v="33.5"/>
    <n v="167.5"/>
    <n v="558645.4700000009"/>
    <x v="28"/>
  </r>
  <r>
    <m/>
    <x v="201"/>
    <s v="Invoice"/>
    <s v="89085"/>
    <s v="BUILDERS WAREHOUSE:LYNNWOOD"/>
    <s v="PLANTED AERO BOWL 20CM"/>
    <n v="16"/>
    <n v="72.5"/>
    <n v="1160"/>
    <n v="559805.4700000009"/>
    <x v="28"/>
  </r>
  <r>
    <m/>
    <x v="201"/>
    <s v="Invoice"/>
    <s v="89086"/>
    <s v="BUILDERS WAREHOUSE:BRYANSTON"/>
    <s v="PLANTED AERO BOWL 20CM"/>
    <n v="4"/>
    <n v="72.5"/>
    <n v="290"/>
    <n v="560095.4700000009"/>
    <x v="28"/>
  </r>
  <r>
    <m/>
    <x v="201"/>
    <s v="Invoice"/>
    <s v="89095"/>
    <s v="BUILDERS WAREHOUSE:GLEN EAGLES"/>
    <s v="PLANTED AERO BOWL 20CM"/>
    <n v="7"/>
    <n v="72.5"/>
    <n v="507.5"/>
    <n v="560602.9700000009"/>
    <x v="28"/>
  </r>
  <r>
    <m/>
    <x v="201"/>
    <s v="Invoice"/>
    <s v="89116"/>
    <s v="SPAR NORTH RAND DC:QUEENSWOOD"/>
    <s v="PLANTED AERO BOWL 20CM"/>
    <n v="5"/>
    <n v="55"/>
    <n v="275"/>
    <n v="560877.9700000009"/>
    <x v="28"/>
  </r>
  <r>
    <m/>
    <x v="202"/>
    <s v="Invoice"/>
    <s v="89114"/>
    <s v="FH CHAMBERLAIN TRADING (PTY) LTD:WATERKLOOF GLEN"/>
    <s v="PLANTED AERO BOWL 20CM"/>
    <n v="16"/>
    <n v="68.989999999999995"/>
    <n v="1103.8399999999999"/>
    <n v="561981.81000000087"/>
    <x v="28"/>
  </r>
  <r>
    <m/>
    <x v="202"/>
    <s v="Invoice"/>
    <s v="89115"/>
    <s v="FH CHAMBERLAIN TRADING (PTY) LTD:RIVIERA"/>
    <s v="PLANTED AERO BOWL 20CM"/>
    <n v="20"/>
    <n v="68.989999999999995"/>
    <n v="1379.8"/>
    <n v="563361.61000000092"/>
    <x v="28"/>
  </r>
  <r>
    <m/>
    <x v="202"/>
    <s v="Invoice"/>
    <s v="89159"/>
    <s v="NYLIES KWEKERY"/>
    <s v="PLANTED AERO BOWL 20CM"/>
    <n v="8"/>
    <n v="68.900000000000006"/>
    <n v="551.20000000000005"/>
    <n v="563912.81000000087"/>
    <x v="28"/>
  </r>
  <r>
    <m/>
    <x v="203"/>
    <s v="Invoice"/>
    <s v="89122"/>
    <s v="BUILDERS WAREHOUSE:NORTHRIDING"/>
    <s v="PLANTED AERO BOWL 20CM"/>
    <n v="10"/>
    <n v="72.5"/>
    <n v="725"/>
    <n v="564637.81000000087"/>
    <x v="28"/>
  </r>
  <r>
    <m/>
    <x v="203"/>
    <s v="Invoice"/>
    <s v="89124"/>
    <s v="BUILDERS WAREHOUSE:BEDFORDVIEW"/>
    <s v="PLANTED AERO BOWL 20CM"/>
    <n v="10"/>
    <n v="72.5"/>
    <n v="725"/>
    <n v="565362.81000000087"/>
    <x v="28"/>
  </r>
  <r>
    <m/>
    <x v="203"/>
    <s v="Invoice"/>
    <s v="89128"/>
    <s v="BUILDERS WAREHOUSE:FLORIDA GLEN"/>
    <s v="PLANTED AERO BOWL 20CM"/>
    <n v="6"/>
    <n v="72.5"/>
    <n v="435"/>
    <n v="565797.81000000087"/>
    <x v="28"/>
  </r>
  <r>
    <m/>
    <x v="203"/>
    <s v="Invoice"/>
    <s v="89133"/>
    <s v="LITTLE AUSTRIA"/>
    <s v="PLANTED AERO BOWL 20CM"/>
    <n v="2"/>
    <n v="68.900000000000006"/>
    <n v="137.80000000000001"/>
    <n v="565935.61000000092"/>
    <x v="28"/>
  </r>
  <r>
    <m/>
    <x v="203"/>
    <s v="Invoice"/>
    <s v="89134"/>
    <s v="AGRI 2 MARKET"/>
    <s v="PLANTED AERO BOWL 20CM"/>
    <n v="30"/>
    <n v="51.6"/>
    <n v="1548"/>
    <n v="567483.61000000092"/>
    <x v="28"/>
  </r>
  <r>
    <m/>
    <x v="203"/>
    <s v="Invoice"/>
    <s v="89135"/>
    <s v="AGRI 2 MARKET"/>
    <s v="PLANTED AERO BOWL 20CM"/>
    <n v="65"/>
    <n v="51.6"/>
    <n v="3354"/>
    <n v="570837.61000000092"/>
    <x v="28"/>
  </r>
  <r>
    <m/>
    <x v="203"/>
    <s v="Invoice"/>
    <s v="89156"/>
    <s v="BUILDERS WAREHOUSE:NELSPRUIT"/>
    <s v="PLANTED AERO BOWL 20CM"/>
    <n v="10"/>
    <n v="72.5"/>
    <n v="725"/>
    <n v="571562.61000000092"/>
    <x v="28"/>
  </r>
  <r>
    <m/>
    <x v="203"/>
    <s v="Invoice"/>
    <s v="89157"/>
    <s v="BUILDERS WAREHOUSE:EMALALHENI"/>
    <s v="PLANTED AERO BOWL 20CM"/>
    <n v="5"/>
    <n v="72.5"/>
    <n v="362.5"/>
    <n v="571925.11000000092"/>
    <x v="28"/>
  </r>
  <r>
    <m/>
    <x v="203"/>
    <s v="Invoice"/>
    <s v="89158"/>
    <s v="BUILDERS WAREHOUSE:MIDDELBURG"/>
    <s v="PLANTED AERO BOWL 20CM"/>
    <n v="4"/>
    <n v="72.5"/>
    <n v="290"/>
    <n v="572215.11000000092"/>
    <x v="28"/>
  </r>
  <r>
    <m/>
    <x v="204"/>
    <s v="Invoice"/>
    <s v="89138"/>
    <s v="FH CHAMBERLAIN TRADING (PTY) LTD:SILVER LAKES"/>
    <s v="PLANTED AERO BOWL 20CM"/>
    <n v="6"/>
    <n v="68.989999999999995"/>
    <n v="413.94"/>
    <n v="572629.05000000086"/>
    <x v="28"/>
  </r>
  <r>
    <m/>
    <x v="204"/>
    <s v="Invoice"/>
    <s v="89141"/>
    <s v="BUILDERS WAREHOUSE:CEDAR SQUARE"/>
    <s v="PLANTED AERO BOWL 20CM"/>
    <n v="5"/>
    <n v="72.5"/>
    <n v="362.5"/>
    <n v="572991.55000000086"/>
    <x v="28"/>
  </r>
  <r>
    <m/>
    <x v="204"/>
    <s v="Invoice"/>
    <s v="89144"/>
    <s v="BUILDERS WAREHOUSE:SUNWARD PARK"/>
    <s v="PLANTED AERO BOWL 20CM"/>
    <n v="12"/>
    <n v="72.5"/>
    <n v="870"/>
    <n v="573861.55000000086"/>
    <x v="28"/>
  </r>
  <r>
    <m/>
    <x v="204"/>
    <s v="Invoice"/>
    <s v="89150"/>
    <s v="THYME SQUARE"/>
    <s v="PLANTED AERO BOWL 20CM"/>
    <n v="2"/>
    <n v="68.8"/>
    <n v="137.6"/>
    <n v="573999.15000000084"/>
    <x v="28"/>
  </r>
  <r>
    <m/>
    <x v="204"/>
    <s v="Invoice"/>
    <s v="89162"/>
    <s v="ROSES FOR U t/a URTH"/>
    <s v="PLANTED AERO BOWL 20CM"/>
    <n v="6"/>
    <n v="68.900000000000006"/>
    <n v="413.4"/>
    <n v="574412.55000000086"/>
    <x v="28"/>
  </r>
  <r>
    <m/>
    <x v="204"/>
    <s v="Invoice"/>
    <s v="89165"/>
    <s v="BUILDERS WAREHOUSE:BETHLEHEM"/>
    <s v="PLANTED AERO BOWL 20CM  43597"/>
    <n v="32"/>
    <n v="72.5"/>
    <n v="2320"/>
    <n v="576732.55000000086"/>
    <x v="28"/>
  </r>
  <r>
    <m/>
    <x v="204"/>
    <s v="Invoice"/>
    <s v="89166"/>
    <s v="BUILDERS WAREHOUSE:BLOEMFONTEIN"/>
    <s v="PLANTED AERO BOWL 20CM  43597"/>
    <n v="10"/>
    <n v="72.5"/>
    <n v="725"/>
    <n v="577457.55000000086"/>
    <x v="28"/>
  </r>
  <r>
    <m/>
    <x v="205"/>
    <s v="Invoice"/>
    <s v="89171"/>
    <s v="BUILDERS WAREHOUSE:CHERRY LANE"/>
    <s v="PLANTED AERO BOWL 20CM"/>
    <n v="12"/>
    <n v="72.5"/>
    <n v="870"/>
    <n v="578327.55000000086"/>
    <x v="28"/>
  </r>
  <r>
    <m/>
    <x v="205"/>
    <s v="Invoice"/>
    <s v="89197"/>
    <s v="BUILDERS WAREHOUSE:SECUNDA"/>
    <s v="PLANTED AERO BOWL 20CM"/>
    <n v="12"/>
    <n v="72.5"/>
    <n v="870"/>
    <n v="579197.55000000086"/>
    <x v="28"/>
  </r>
  <r>
    <m/>
    <x v="263"/>
    <s v="Invoice"/>
    <s v="89189"/>
    <s v="BUILDERS WAREHOUSE:CRAIGHALL PARK"/>
    <s v="PLANTED AERO BOWL 20CM"/>
    <n v="5"/>
    <n v="72.5"/>
    <n v="362.5"/>
    <n v="579560.05000000086"/>
    <x v="28"/>
  </r>
  <r>
    <m/>
    <x v="206"/>
    <s v="Invoice"/>
    <s v="89203"/>
    <s v="BUILDERS WAREHOUSE:MIDDELBURG"/>
    <s v="PLANTED AERO BOWL 20CM"/>
    <n v="6"/>
    <n v="72.5"/>
    <n v="435"/>
    <n v="579995.05000000086"/>
    <x v="28"/>
  </r>
  <r>
    <m/>
    <x v="206"/>
    <s v="Invoice"/>
    <s v="89204"/>
    <s v="BUILDERS WAREHOUSE:VEREENIGING"/>
    <s v="PLANTED AERO BOWL 20CM"/>
    <n v="5"/>
    <n v="72.5"/>
    <n v="362.5"/>
    <n v="580357.55000000086"/>
    <x v="28"/>
  </r>
  <r>
    <m/>
    <x v="206"/>
    <s v="Invoice"/>
    <s v="89222"/>
    <s v="BUILDERS WAREHOUSE:NEWCASTLE"/>
    <s v="PLANTED AERO BOWL 20CM"/>
    <n v="15"/>
    <n v="72.5"/>
    <n v="1087.5"/>
    <n v="581445.05000000086"/>
    <x v="28"/>
  </r>
  <r>
    <m/>
    <x v="207"/>
    <s v="Invoice"/>
    <s v="89212"/>
    <s v="BUILDERS WAREHOUSE:FOURWAYS"/>
    <s v="PLANTED AERO BOWL 20CM"/>
    <n v="6"/>
    <n v="72.5"/>
    <n v="435"/>
    <n v="581880.05000000086"/>
    <x v="28"/>
  </r>
  <r>
    <m/>
    <x v="207"/>
    <s v="Invoice"/>
    <s v="89213"/>
    <s v="BUILDERS WAREHOUSE:RIVONIA"/>
    <s v="PLANTED AERO BOWL 20CM"/>
    <n v="4"/>
    <n v="72.5"/>
    <n v="290"/>
    <n v="582170.05000000086"/>
    <x v="28"/>
  </r>
  <r>
    <m/>
    <x v="207"/>
    <s v="Invoice"/>
    <s v="89223"/>
    <s v="THYME SQUARE"/>
    <s v="PLANTED AERO BOWL 20CM"/>
    <n v="6"/>
    <n v="68.8"/>
    <n v="412.8"/>
    <n v="582582.85000000091"/>
    <x v="28"/>
  </r>
  <r>
    <m/>
    <x v="207"/>
    <s v="Invoice"/>
    <s v="89231"/>
    <s v="PLANT FACTORY"/>
    <s v="PLANTED AERO BOWL 20CM"/>
    <n v="5"/>
    <n v="68.900000000000006"/>
    <n v="344.5"/>
    <n v="582927.35000000091"/>
    <x v="28"/>
  </r>
  <r>
    <m/>
    <x v="207"/>
    <s v="Invoice"/>
    <s v="89232"/>
    <s v="PRETTY GARDENS"/>
    <s v="PLANTED AERO BOWL 20CM"/>
    <n v="10"/>
    <n v="68.900000000000006"/>
    <n v="689"/>
    <n v="583616.35000000091"/>
    <x v="28"/>
  </r>
  <r>
    <m/>
    <x v="290"/>
    <s v="Invoice"/>
    <s v="89252"/>
    <s v="BUILDERS WAREHOUSE:NOORDHEUWEL"/>
    <s v="PLANTED AERO BOWL 20CM"/>
    <n v="11"/>
    <n v="72.5"/>
    <n v="797.5"/>
    <n v="584413.85000000091"/>
    <x v="28"/>
  </r>
  <r>
    <m/>
    <x v="29"/>
    <s v="Invoice"/>
    <s v="89240"/>
    <s v="BUILDERS WAREHOUSE:LYNNWOOD"/>
    <s v="PLANTED AERO BOWL 20CM"/>
    <n v="6"/>
    <n v="72.5"/>
    <n v="435"/>
    <n v="584848.85000000091"/>
    <x v="28"/>
  </r>
  <r>
    <m/>
    <x v="29"/>
    <s v="Invoice"/>
    <s v="89245"/>
    <s v="FH CHAMBERLAIN TRADING (PTY) LTD:WATERKLOOF GLEN"/>
    <s v="PLANTED AERO BOWL 20CM"/>
    <n v="15"/>
    <n v="68.989999999999995"/>
    <n v="1034.8499999999999"/>
    <n v="585883.70000000088"/>
    <x v="28"/>
  </r>
  <r>
    <m/>
    <x v="29"/>
    <s v="Invoice"/>
    <s v="89264"/>
    <s v="BUILDERS WAREHOUSE:MAFIKENG"/>
    <s v="PLANTED AERO BOWL 20CM"/>
    <n v="16"/>
    <n v="72.5"/>
    <n v="1160"/>
    <n v="587043.70000000088"/>
    <x v="28"/>
  </r>
  <r>
    <m/>
    <x v="222"/>
    <s v="Invoice"/>
    <s v="89257"/>
    <s v="BUILDERS WAREHOUSE:LAMBTON"/>
    <s v="PLANTED AERO BOWL 20CM"/>
    <n v="3"/>
    <n v="72.5"/>
    <n v="217.5"/>
    <n v="587261.20000000088"/>
    <x v="28"/>
  </r>
  <r>
    <m/>
    <x v="264"/>
    <s v="Invoice"/>
    <s v="89276"/>
    <s v="BUILDERS WAREHOUSE:SOUTHGATE"/>
    <s v="PLANTED AERO BOWL 20CM"/>
    <n v="3"/>
    <n v="72.5"/>
    <n v="217.5"/>
    <n v="587478.70000000088"/>
    <x v="28"/>
  </r>
  <r>
    <m/>
    <x v="264"/>
    <s v="Invoice"/>
    <s v="89315"/>
    <s v="BUILDERS WAREHOUSE:NELSPRUIT"/>
    <s v="PLANTED AERO BOWL 20CM"/>
    <n v="17"/>
    <n v="72.5"/>
    <n v="1232.5"/>
    <n v="588711.20000000088"/>
    <x v="28"/>
  </r>
  <r>
    <m/>
    <x v="264"/>
    <s v="Invoice"/>
    <s v="89362"/>
    <s v="MONTANA GARDEN PAVILION"/>
    <s v="PLANTED AERO BOWL 20CM"/>
    <n v="10"/>
    <n v="68.900000000000006"/>
    <n v="689"/>
    <n v="589400.20000000088"/>
    <x v="28"/>
  </r>
  <r>
    <m/>
    <x v="51"/>
    <s v="Invoice"/>
    <s v="89268"/>
    <s v="FH CHAMBERLAIN TRADING (PTY) LTD:CENTURION"/>
    <s v="PLANTED AERO BOWL 20CM"/>
    <n v="12"/>
    <n v="68.989999999999995"/>
    <n v="827.88"/>
    <n v="590228.08000000089"/>
    <x v="28"/>
  </r>
  <r>
    <m/>
    <x v="51"/>
    <s v="Invoice"/>
    <s v="89287"/>
    <s v="BUILDERS WAREHOUSE:CEDAR SQUARE"/>
    <s v="PLANTED AERO BOWL 20CM"/>
    <n v="8"/>
    <n v="72.5"/>
    <n v="580"/>
    <n v="590808.08000000089"/>
    <x v="28"/>
  </r>
  <r>
    <m/>
    <x v="51"/>
    <s v="Invoice"/>
    <s v="89289"/>
    <s v="BUILDERS WAREHOUSE:RIVONIA"/>
    <s v="PLANTED AERO BOWL 20CM"/>
    <n v="6"/>
    <n v="72.5"/>
    <n v="435"/>
    <n v="591243.08000000089"/>
    <x v="28"/>
  </r>
  <r>
    <m/>
    <x v="51"/>
    <s v="Invoice"/>
    <s v="89290"/>
    <s v="NYLIES KWEKERY"/>
    <s v="PLANTED AERO BOWL 20CM"/>
    <n v="8"/>
    <n v="68.900000000000006"/>
    <n v="551.20000000000005"/>
    <n v="591794.28000000084"/>
    <x v="28"/>
  </r>
  <r>
    <m/>
    <x v="51"/>
    <s v="Invoice"/>
    <s v="89292"/>
    <s v="BUILDERS WAREHOUSE:SUNWARD PARK"/>
    <s v="PLANTED AERO BOWL 20CM"/>
    <n v="5"/>
    <n v="72.5"/>
    <n v="362.5"/>
    <n v="592156.78000000084"/>
    <x v="28"/>
  </r>
  <r>
    <m/>
    <x v="51"/>
    <s v="Invoice"/>
    <s v="89293"/>
    <s v="BUILDERS WAREHOUSE:FOURWAYS"/>
    <s v="PLANTED AERO BOWL 20CM"/>
    <n v="3"/>
    <n v="72.5"/>
    <n v="217.5"/>
    <n v="592374.28000000084"/>
    <x v="28"/>
  </r>
  <r>
    <m/>
    <x v="51"/>
    <s v="Invoice"/>
    <s v="89311"/>
    <s v="BUILDERS WAREHOUSE:GLEN EAGLES"/>
    <s v="PLANTED AERO BOWL 20CM"/>
    <n v="5"/>
    <n v="72.5"/>
    <n v="362.5"/>
    <n v="592736.78000000084"/>
    <x v="28"/>
  </r>
  <r>
    <m/>
    <x v="51"/>
    <s v="Invoice"/>
    <s v="89369"/>
    <s v="BUILDERS WAREHOUSE:BLOEMFONTEIN"/>
    <s v="PLANTED AERO BOWL 20CM"/>
    <n v="24"/>
    <n v="72.5"/>
    <n v="1740"/>
    <n v="594476.78000000084"/>
    <x v="28"/>
  </r>
  <r>
    <m/>
    <x v="77"/>
    <s v="Invoice"/>
    <s v="89405"/>
    <s v="BUILDERS WAREHOUSE:NOORDHEUWEL"/>
    <s v="PLANTED AERO BOWL 20CM"/>
    <n v="6"/>
    <n v="72.5"/>
    <n v="435"/>
    <n v="594911.78000000084"/>
    <x v="28"/>
  </r>
  <r>
    <m/>
    <x v="78"/>
    <s v="Invoice"/>
    <s v="89327"/>
    <s v="BUILDERS WAREHOUSE:RASLOUW"/>
    <s v="PLANTED AERO BOWL 20CM"/>
    <n v="10"/>
    <n v="72.5"/>
    <n v="725"/>
    <n v="595636.78000000084"/>
    <x v="28"/>
  </r>
  <r>
    <m/>
    <x v="78"/>
    <s v="Invoice"/>
    <s v="89330"/>
    <s v="BUILDERS WAREHOUSE:GLEN EAGLES"/>
    <s v="PLANTED AERO BOWL 20CM"/>
    <n v="6"/>
    <n v="72.5"/>
    <n v="435"/>
    <n v="596071.78000000084"/>
    <x v="28"/>
  </r>
  <r>
    <m/>
    <x v="78"/>
    <s v="Invoice"/>
    <s v="89332"/>
    <s v="BUILDERS WAREHOUSE:BRYANSTON"/>
    <s v="PLANTED AERO BOWL 20CM"/>
    <n v="5"/>
    <n v="72.5"/>
    <n v="362.5"/>
    <n v="596434.28000000084"/>
    <x v="28"/>
  </r>
  <r>
    <m/>
    <x v="78"/>
    <s v="Invoice"/>
    <s v="89377"/>
    <s v="BUILDERS WAREHOUSE:SECUNDA"/>
    <s v="PLANTED AERO BOWL 20CM"/>
    <n v="4"/>
    <n v="72.5"/>
    <n v="290"/>
    <n v="596724.28000000084"/>
    <x v="28"/>
  </r>
  <r>
    <m/>
    <x v="79"/>
    <s v="Invoice"/>
    <s v="89408"/>
    <s v="BUILDERS WAREHOUSE:EMALALHENI"/>
    <s v="PLANTED AERO BOWL 20CM"/>
    <n v="8"/>
    <n v="72.5"/>
    <n v="580"/>
    <n v="597304.28000000084"/>
    <x v="28"/>
  </r>
  <r>
    <m/>
    <x v="80"/>
    <s v="Invoice"/>
    <s v="89389"/>
    <s v="BUILDERS WAREHOUSE:ROBINDALE"/>
    <s v="PLANTED AERO BOWL 20CM"/>
    <n v="6"/>
    <n v="72.5"/>
    <n v="435"/>
    <n v="597739.28000000084"/>
    <x v="28"/>
  </r>
  <r>
    <m/>
    <x v="80"/>
    <s v="Invoice"/>
    <s v="89390"/>
    <s v="BUILDERS WAREHOUSE:NOORDHEUWEL"/>
    <s v="PLANTED AERO BOWL 20CM"/>
    <n v="10"/>
    <n v="72.5"/>
    <n v="725"/>
    <n v="598464.28000000084"/>
    <x v="28"/>
  </r>
  <r>
    <m/>
    <x v="80"/>
    <s v="Invoice"/>
    <s v="89400"/>
    <s v="BUILDERS WAREHOUSE:FLORIDA GLEN"/>
    <s v="PLANTED AERO BOWL 20CM"/>
    <n v="10"/>
    <n v="72.5"/>
    <n v="725"/>
    <n v="599189.28000000084"/>
    <x v="28"/>
  </r>
  <r>
    <m/>
    <x v="80"/>
    <s v="Invoice"/>
    <s v="89435"/>
    <s v="BUILDERS WAREHOUSE:BETHLEHEM"/>
    <s v="PLANTED AERO BOWL 20CM"/>
    <n v="8"/>
    <n v="72.5"/>
    <n v="580"/>
    <n v="599769.28000000084"/>
    <x v="28"/>
  </r>
  <r>
    <m/>
    <x v="81"/>
    <s v="Invoice"/>
    <s v="89416"/>
    <s v="BUILDERS WAREHOUSE:FOURWAYS"/>
    <s v="PLANTED AERO BOWL 20CM"/>
    <n v="5"/>
    <n v="72.5"/>
    <n v="362.5"/>
    <n v="600131.78000000084"/>
    <x v="28"/>
  </r>
  <r>
    <m/>
    <x v="81"/>
    <s v="Invoice"/>
    <s v="89421"/>
    <s v="BUILDERS WAREHOUSE:CEDAR SQUARE"/>
    <s v="PLANTED AERO BOWL 20CM"/>
    <n v="5"/>
    <n v="72.5"/>
    <n v="362.5"/>
    <n v="600494.28000000084"/>
    <x v="28"/>
  </r>
  <r>
    <m/>
    <x v="81"/>
    <s v="Invoice"/>
    <s v="89424"/>
    <s v="BUILDERS WAREHOUSE:EDENVALE"/>
    <s v="PLANTED AERO BOWL 20CM"/>
    <n v="8"/>
    <n v="72.5"/>
    <n v="580"/>
    <n v="601074.28000000084"/>
    <x v="28"/>
  </r>
  <r>
    <m/>
    <x v="81"/>
    <s v="Invoice"/>
    <s v="89427"/>
    <s v="BUILDERS WAREHOUSE:CEDAR SQUARE"/>
    <s v="PLANTED AERO BOWL 20CM"/>
    <n v="5"/>
    <n v="72.5"/>
    <n v="362.5"/>
    <n v="601436.78000000084"/>
    <x v="28"/>
  </r>
  <r>
    <m/>
    <x v="81"/>
    <s v="Invoice"/>
    <s v="89428"/>
    <s v="FH CHAMBERLAIN TRADING (PTY) LTD:RIVIERA"/>
    <s v="PLANTED AERO BOWL 20CM"/>
    <n v="15"/>
    <n v="68.989999999999995"/>
    <n v="1034.8499999999999"/>
    <n v="602471.63000000082"/>
    <x v="28"/>
  </r>
  <r>
    <m/>
    <x v="81"/>
    <s v="Invoice"/>
    <s v="89430"/>
    <s v="THYME SQUARE"/>
    <s v="PLANTED AERO BOWL 20CM"/>
    <n v="2"/>
    <n v="68.8"/>
    <n v="137.6"/>
    <n v="602609.2300000008"/>
    <x v="28"/>
  </r>
  <r>
    <m/>
    <x v="81"/>
    <s v="Invoice"/>
    <s v="89431"/>
    <s v="CLARKS GARDEN CENTRE"/>
    <s v="PLANTED AERO BOWL 20CM"/>
    <n v="2"/>
    <n v="68.900000000000006"/>
    <n v="137.80000000000001"/>
    <n v="602747.03000000084"/>
    <x v="28"/>
  </r>
  <r>
    <m/>
    <x v="81"/>
    <s v="Invoice"/>
    <s v="89411"/>
    <s v="ROSES FOR U t/a URTH"/>
    <s v="PETUNIA AERO BOWL 20CM"/>
    <n v="4"/>
    <n v="68.900000000000006"/>
    <n v="275.60000000000002"/>
    <n v="603022.63000000082"/>
    <x v="28"/>
  </r>
  <r>
    <m/>
    <x v="81"/>
    <s v="Invoice"/>
    <s v="89411"/>
    <s v="ROSES FOR U t/a URTH"/>
    <s v="CALIBRACHOA AERO BOWL 20CM"/>
    <n v="4"/>
    <n v="68.900000000000006"/>
    <n v="275.60000000000002"/>
    <n v="603298.2300000008"/>
    <x v="18"/>
  </r>
  <r>
    <m/>
    <x v="81"/>
    <s v="Invoice"/>
    <s v="89411"/>
    <s v="ROSES FOR U t/a URTH"/>
    <s v="BEGONIA AERO BOWL 20CM"/>
    <n v="4"/>
    <n v="68.900000000000006"/>
    <n v="275.60000000000002"/>
    <n v="603573.83000000077"/>
    <x v="28"/>
  </r>
  <r>
    <m/>
    <x v="81"/>
    <s v="Invoice"/>
    <s v="89411"/>
    <s v="ROSES FOR U t/a URTH"/>
    <s v="FUCHIA AERO BOWL 20CM"/>
    <n v="3"/>
    <n v="68.900000000000006"/>
    <n v="206.7"/>
    <n v="603780.53000000073"/>
    <x v="28"/>
  </r>
  <r>
    <m/>
    <x v="83"/>
    <s v="Invoice"/>
    <s v="89447"/>
    <s v="BUILDERS WAREHOUSE:FOURWAYS"/>
    <s v="PLANTED AERO BOWL 20CM"/>
    <n v="5"/>
    <n v="72.5"/>
    <n v="362.5"/>
    <n v="604143.03000000073"/>
    <x v="28"/>
  </r>
  <r>
    <m/>
    <x v="83"/>
    <s v="Invoice"/>
    <s v="89456"/>
    <s v="BUILDERS WAREHOUSE:BRYANSTON"/>
    <s v="PLANTED AERO BOWL 20CM"/>
    <n v="5"/>
    <n v="72.5"/>
    <n v="362.5"/>
    <n v="604505.53000000073"/>
    <x v="28"/>
  </r>
  <r>
    <m/>
    <x v="83"/>
    <s v="Invoice"/>
    <s v="89457"/>
    <s v="BUILDERS WAREHOUSE:CHERRY LANE"/>
    <s v="PLANTED AERO BOWL 20CM"/>
    <n v="5"/>
    <n v="72.5"/>
    <n v="362.5"/>
    <n v="604868.03000000073"/>
    <x v="28"/>
  </r>
  <r>
    <m/>
    <x v="83"/>
    <s v="Invoice"/>
    <s v="89458"/>
    <s v="BUILDERS WAREHOUSE:ZAMBEZI"/>
    <s v="PLANTED AERO BOWL 20CM"/>
    <n v="8"/>
    <n v="72.5"/>
    <n v="580"/>
    <n v="605448.03000000073"/>
    <x v="28"/>
  </r>
  <r>
    <m/>
    <x v="83"/>
    <s v="Invoice"/>
    <s v="89464"/>
    <s v="BUILDERS WAREHOUSE:RUSTENBURG"/>
    <s v="PLANTED AERO BOWL 20CM"/>
    <n v="15"/>
    <n v="72.5"/>
    <n v="1087.5"/>
    <n v="606535.53000000073"/>
    <x v="28"/>
  </r>
  <r>
    <m/>
    <x v="84"/>
    <s v="Invoice"/>
    <s v="89444"/>
    <s v="MONTANA GARDEN PAVILION"/>
    <s v="PLANTED AERO BOWL 20CM"/>
    <n v="12"/>
    <n v="68.900000000000006"/>
    <n v="826.8"/>
    <n v="607362.33000000077"/>
    <x v="28"/>
  </r>
  <r>
    <m/>
    <x v="84"/>
    <s v="Invoice"/>
    <s v="89479"/>
    <s v="BUILDERS WAREHOUSE:SOUTHGATE"/>
    <s v="PLANTED AERO BOWL 20CM"/>
    <n v="4"/>
    <n v="72.5"/>
    <n v="290"/>
    <n v="607652.33000000077"/>
    <x v="28"/>
  </r>
  <r>
    <m/>
    <x v="84"/>
    <s v="Invoice"/>
    <s v="89481"/>
    <s v="BUILDERS WAREHOUSE:LAMBTON"/>
    <s v="PLANTED AERO BOWL 20CM"/>
    <n v="15"/>
    <n v="72.5"/>
    <n v="1087.5"/>
    <n v="608739.83000000077"/>
    <x v="28"/>
  </r>
  <r>
    <m/>
    <x v="84"/>
    <s v="Invoice"/>
    <s v="89483"/>
    <s v="BUILDERS WAREHOUSE:CRAIGHALL PARK"/>
    <s v="PLANTED AERO BOWL 20CM"/>
    <n v="5"/>
    <n v="72.5"/>
    <n v="362.5"/>
    <n v="609102.33000000077"/>
    <x v="28"/>
  </r>
  <r>
    <m/>
    <x v="84"/>
    <s v="Invoice"/>
    <s v="89488"/>
    <s v="MONTROSE NURSERY"/>
    <s v="PLANTED AERO BOWL 20CM"/>
    <n v="14"/>
    <n v="68.900000000000006"/>
    <n v="964.6"/>
    <n v="610066.93000000075"/>
    <x v="28"/>
  </r>
  <r>
    <m/>
    <x v="84"/>
    <s v="Invoice"/>
    <s v="89518"/>
    <s v="BUILDERS WAREHOUSE:NELSPRUIT"/>
    <s v="PLANTED AERO BOWL 20CM"/>
    <n v="5"/>
    <n v="72.5"/>
    <n v="362.5"/>
    <n v="610429.43000000075"/>
    <x v="28"/>
  </r>
  <r>
    <m/>
    <x v="30"/>
    <s v="Invoice"/>
    <s v="89413"/>
    <s v="BUILDERS WAREHOUSE:MIDRAND"/>
    <s v="PLANTED AERO BOWL 20CM"/>
    <n v="10"/>
    <n v="72.5"/>
    <n v="725"/>
    <n v="611154.43000000075"/>
    <x v="28"/>
  </r>
  <r>
    <m/>
    <x v="30"/>
    <s v="Invoice"/>
    <s v="89497"/>
    <s v="BUILDERS WAREHOUSE:NOORDHEUWEL"/>
    <s v="PLANTED AERO BOWL 20CM"/>
    <n v="15"/>
    <n v="72.5"/>
    <n v="1087.5"/>
    <n v="612241.93000000075"/>
    <x v="28"/>
  </r>
  <r>
    <m/>
    <x v="30"/>
    <s v="Invoice"/>
    <s v="89506"/>
    <s v="BUILDERS WAREHOUSE:VEREENIGING"/>
    <s v="PLANTED AERO BOWL 20CM"/>
    <n v="10"/>
    <n v="72.5"/>
    <n v="725"/>
    <n v="612966.93000000075"/>
    <x v="28"/>
  </r>
  <r>
    <m/>
    <x v="30"/>
    <s v="Invoice"/>
    <s v="89510"/>
    <s v="LITTLE AUSTRIA"/>
    <s v="PLANTED AERO BOWL 20CM"/>
    <n v="8"/>
    <n v="68.900000000000006"/>
    <n v="551.20000000000005"/>
    <n v="613518.1300000007"/>
    <x v="28"/>
  </r>
  <r>
    <m/>
    <x v="85"/>
    <s v="Invoice"/>
    <s v="89521"/>
    <s v="FH CHAMBERLAIN TRADING (PTY) LTD:SILVER LAKES"/>
    <s v="PLANTED AERO BOWL 20CM"/>
    <n v="8"/>
    <n v="68.989999999999995"/>
    <n v="551.91999999999996"/>
    <n v="614070.05000000075"/>
    <x v="28"/>
  </r>
  <r>
    <m/>
    <x v="85"/>
    <s v="Invoice"/>
    <s v="89524"/>
    <s v="BUILDERS WAREHOUSE:RIVONIA"/>
    <s v="PLANTED AERO BOWL 20CM"/>
    <n v="4"/>
    <n v="72.5"/>
    <n v="290"/>
    <n v="614360.05000000075"/>
    <x v="28"/>
  </r>
  <r>
    <m/>
    <x v="85"/>
    <s v="Invoice"/>
    <s v="89525"/>
    <s v="BUILDERS WAREHOUSE:FOURWAYS"/>
    <s v="PLANTED AERO BOWL 20CM"/>
    <n v="5"/>
    <n v="72.5"/>
    <n v="362.5"/>
    <n v="614722.55000000075"/>
    <x v="28"/>
  </r>
  <r>
    <m/>
    <x v="85"/>
    <s v="Invoice"/>
    <s v="89526"/>
    <s v="BUILDERS WAREHOUSE:SUNWARD PARK"/>
    <s v="PLANTED AERO BOWL 20CM"/>
    <n v="15"/>
    <n v="72.5"/>
    <n v="1087.5"/>
    <n v="615810.05000000075"/>
    <x v="28"/>
  </r>
  <r>
    <m/>
    <x v="85"/>
    <s v="Invoice"/>
    <s v="89530"/>
    <s v="BUILDERS WAREHOUSE:GLEN EAGLES"/>
    <s v="PLANTED AERO BOWL 20CM"/>
    <n v="5"/>
    <n v="72.5"/>
    <n v="362.5"/>
    <n v="616172.55000000075"/>
    <x v="28"/>
  </r>
  <r>
    <m/>
    <x v="85"/>
    <s v="Invoice"/>
    <s v="89539"/>
    <s v="THYME SQUARE"/>
    <s v="PLANTED AERO BOWL 20CM"/>
    <n v="8"/>
    <n v="68.8"/>
    <n v="550.4"/>
    <n v="616722.95000000077"/>
    <x v="28"/>
  </r>
  <r>
    <m/>
    <x v="85"/>
    <s v="Invoice"/>
    <s v="89541"/>
    <s v="PRETTY GARDENS"/>
    <s v="PLANTED AERO BOWL 20CM"/>
    <n v="10"/>
    <n v="69.8"/>
    <n v="698"/>
    <n v="617420.95000000077"/>
    <x v="28"/>
  </r>
  <r>
    <m/>
    <x v="85"/>
    <s v="Invoice"/>
    <s v="89544"/>
    <s v="BUILDERS WAREHOUSE:BLOEMFONTEIN"/>
    <s v="PLANTED AERO BOWL 20CM"/>
    <n v="11"/>
    <n v="72.5"/>
    <n v="797.5"/>
    <n v="618218.45000000077"/>
    <x v="28"/>
  </r>
  <r>
    <m/>
    <x v="31"/>
    <s v="Invoice"/>
    <s v="89583"/>
    <s v="BUILDERS WAREHOUSE:NOORDHEUWEL"/>
    <s v="PLANTED AERO BOWL 20CM"/>
    <n v="13"/>
    <n v="72.8"/>
    <n v="946.4"/>
    <n v="619164.85000000079"/>
    <x v="28"/>
  </r>
  <r>
    <m/>
    <x v="41"/>
    <s v="Invoice"/>
    <s v="89550"/>
    <s v="BUILDERS WAREHOUSE:CEDAR SQUARE"/>
    <s v="PLANTED AERO BOWL 20CM"/>
    <n v="5"/>
    <n v="72.5"/>
    <n v="362.5"/>
    <n v="619527.35000000079"/>
    <x v="28"/>
  </r>
  <r>
    <m/>
    <x v="41"/>
    <s v="Invoice"/>
    <s v="89552"/>
    <s v="BUILDERS WAREHOUSE:FOURWAYS"/>
    <s v="PLANTED AERO BOWL 20CM"/>
    <n v="8"/>
    <n v="72.5"/>
    <n v="580"/>
    <n v="620107.35000000079"/>
    <x v="28"/>
  </r>
  <r>
    <m/>
    <x v="41"/>
    <s v="Invoice"/>
    <s v="89554"/>
    <s v="BUILDERS WAREHOUSE:LYNNWOOD"/>
    <s v="PLANTED AERO BOWL 20CM"/>
    <n v="8"/>
    <n v="72.5"/>
    <n v="580"/>
    <n v="620687.35000000079"/>
    <x v="28"/>
  </r>
  <r>
    <m/>
    <x v="41"/>
    <s v="Invoice"/>
    <s v="89563"/>
    <s v="BUILDERS WAREHOUSE:GLEN EAGLES"/>
    <s v="PLANTED AERO BOWL 20CM"/>
    <n v="5"/>
    <n v="72.5"/>
    <n v="362.5"/>
    <n v="621049.85000000079"/>
    <x v="28"/>
  </r>
  <r>
    <m/>
    <x v="41"/>
    <s v="Invoice"/>
    <s v="89570"/>
    <s v="FH CHAMBERLAIN TRADING (PTY) LTD:KYALAMI"/>
    <s v="PLANTED AERO BOWL 20CM"/>
    <n v="10"/>
    <n v="68.989999999999995"/>
    <n v="689.9"/>
    <n v="621739.75000000081"/>
    <x v="28"/>
  </r>
  <r>
    <m/>
    <x v="41"/>
    <s v="Invoice"/>
    <s v="89573"/>
    <s v="ECKARDS GARDEN PAVILION"/>
    <s v="PLANTED AERO BOWL 20CM"/>
    <n v="3"/>
    <n v="68.900000000000006"/>
    <n v="206.7"/>
    <n v="621946.45000000077"/>
    <x v="28"/>
  </r>
  <r>
    <m/>
    <x v="86"/>
    <s v="Invoice"/>
    <s v="89549"/>
    <s v="BUILDERS WAREHOUSE:GEZINA NEW"/>
    <s v="PLANTED AERO BOWL 20CM"/>
    <n v="5"/>
    <n v="72.5"/>
    <n v="362.5"/>
    <n v="622308.95000000077"/>
    <x v="28"/>
  </r>
  <r>
    <m/>
    <x v="86"/>
    <s v="Invoice"/>
    <s v="89562"/>
    <s v="BUILDERS WAREHOUSE:CHERRY LANE"/>
    <s v="PLANTED AERO BOWL 20CM"/>
    <n v="6"/>
    <n v="72.5"/>
    <n v="435"/>
    <n v="622743.95000000077"/>
    <x v="28"/>
  </r>
  <r>
    <m/>
    <x v="86"/>
    <s v="Invoice"/>
    <s v="89611"/>
    <s v="BUILDERS WAREHOUSE:MIDDELBURG"/>
    <s v="PLANTED AERO BOWL 20CM"/>
    <n v="6"/>
    <n v="72.5"/>
    <n v="435"/>
    <n v="623178.95000000077"/>
    <x v="28"/>
  </r>
  <r>
    <m/>
    <x v="87"/>
    <s v="Invoice"/>
    <s v="89596"/>
    <s v="BUILDERS WAREHOUSE:NOORDHEUWEL"/>
    <s v="PLANTED AERO BOWL 20CM"/>
    <n v="8"/>
    <n v="72.5"/>
    <n v="580"/>
    <n v="623758.95000000077"/>
    <x v="28"/>
  </r>
  <r>
    <m/>
    <x v="87"/>
    <s v="Invoice"/>
    <s v="89599"/>
    <s v="BUILDERS WAREHOUSE:FLORIDA GLEN"/>
    <s v="PLANTED AERO BOWL 20CM"/>
    <n v="10"/>
    <n v="72.5"/>
    <n v="725"/>
    <n v="624483.95000000077"/>
    <x v="28"/>
  </r>
  <r>
    <m/>
    <x v="87"/>
    <s v="Invoice"/>
    <s v="89605"/>
    <s v="BUILDERS WAREHOUSE:ROBINDALE"/>
    <s v="PLANTED AERO BOWL 20CM"/>
    <n v="10"/>
    <n v="72.5"/>
    <n v="725"/>
    <n v="625208.95000000077"/>
    <x v="28"/>
  </r>
  <r>
    <m/>
    <x v="87"/>
    <s v="Invoice"/>
    <s v="89607"/>
    <s v="FH CHAMBERLAIN TRADING (PTY) LTD:WATERKLOOF GLEN"/>
    <s v="PLANTED AERO BOWL 20CM"/>
    <n v="6"/>
    <n v="68.989999999999995"/>
    <n v="413.94"/>
    <n v="625622.89000000071"/>
    <x v="28"/>
  </r>
  <r>
    <m/>
    <x v="87"/>
    <s v="Invoice"/>
    <s v="89610"/>
    <s v="AGRI 2 MARKET"/>
    <s v="PLANTED AERO BOWL 20CM"/>
    <n v="17"/>
    <n v="51.6"/>
    <n v="877.2"/>
    <n v="626500.09000000067"/>
    <x v="28"/>
  </r>
  <r>
    <m/>
    <x v="87"/>
    <s v="Invoice"/>
    <s v="89625"/>
    <s v="ROSES FOR U t/a URTH"/>
    <s v="VERBENA AERO BOWL 20CM"/>
    <n v="6"/>
    <n v="68.900000000000006"/>
    <n v="413.4"/>
    <n v="626913.49000000069"/>
    <x v="28"/>
  </r>
  <r>
    <m/>
    <x v="87"/>
    <s v="Invoice"/>
    <s v="89627"/>
    <s v="PLANT FACTORY"/>
    <s v="PLANTED AERO BOWL 20CM"/>
    <n v="2"/>
    <n v="68.900000000000006"/>
    <n v="137.80000000000001"/>
    <n v="627051.29000000074"/>
    <x v="28"/>
  </r>
  <r>
    <m/>
    <x v="87"/>
    <s v="Invoice"/>
    <s v="89628"/>
    <s v="BUILDERS WAREHOUSE:BLOEMFONTEIN"/>
    <s v="PLANTED AERO BOWL 20CM"/>
    <n v="13"/>
    <n v="72.5"/>
    <n v="942.5"/>
    <n v="627993.79000000074"/>
    <x v="28"/>
  </r>
  <r>
    <m/>
    <x v="87"/>
    <s v="Invoice"/>
    <s v="89631"/>
    <s v="BUILDERS WAREHOUSE:NEWCASTLE"/>
    <s v="PLANTED AERO BOWL 20CM"/>
    <n v="25"/>
    <n v="72.5"/>
    <n v="1812.5"/>
    <n v="629806.29000000074"/>
    <x v="28"/>
  </r>
  <r>
    <m/>
    <x v="42"/>
    <s v="Invoice"/>
    <s v="89600"/>
    <s v="BUILDERS WAREHOUSE:BEDFORDVIEW"/>
    <s v="PLANTED AERO BOWL 20CM"/>
    <n v="10"/>
    <n v="72.5"/>
    <n v="725"/>
    <n v="630531.29000000074"/>
    <x v="28"/>
  </r>
  <r>
    <m/>
    <x v="42"/>
    <s v="Invoice"/>
    <s v="89613"/>
    <s v="BUILDERS WAREHOUSE:RIVONIA"/>
    <s v="PLANTED AERO BOWL 20CM"/>
    <n v="4"/>
    <n v="72.5"/>
    <n v="290"/>
    <n v="630821.29000000074"/>
    <x v="28"/>
  </r>
  <r>
    <m/>
    <x v="42"/>
    <s v="Invoice"/>
    <s v="89623"/>
    <s v="FH CHAMBERLAIN TRADING (PTY) LTD:CENTURION"/>
    <s v="PLANTED AERO BOWL 20CM"/>
    <n v="8"/>
    <n v="68.989999999999995"/>
    <n v="551.91999999999996"/>
    <n v="631373.21000000078"/>
    <x v="28"/>
  </r>
  <r>
    <m/>
    <x v="42"/>
    <s v="Invoice"/>
    <s v="89633"/>
    <s v="RIVERSIDE MICA"/>
    <s v="PLANTED AERO BOWL 20CM  "/>
    <n v="8"/>
    <n v="67.989999999999995"/>
    <n v="543.91999999999996"/>
    <n v="631917.13000000082"/>
    <x v="28"/>
  </r>
  <r>
    <m/>
    <x v="32"/>
    <s v="Invoice"/>
    <s v="89652"/>
    <s v="BUILDERS WAREHOUSE:NOORDHEUWEL"/>
    <s v="PLANTED AERO BOWL 20CM"/>
    <n v="6"/>
    <n v="72.5"/>
    <n v="435"/>
    <n v="632352.13000000082"/>
    <x v="28"/>
  </r>
  <r>
    <m/>
    <x v="55"/>
    <s v="Invoice"/>
    <s v="89637"/>
    <s v="BUILDERS WAREHOUSE:GLEN EAGLES"/>
    <s v="PLANTED AERO BOWL 20CM"/>
    <n v="12"/>
    <n v="72.5"/>
    <n v="870"/>
    <n v="633222.13000000082"/>
    <x v="28"/>
  </r>
  <r>
    <m/>
    <x v="55"/>
    <s v="Invoice"/>
    <s v="89640"/>
    <s v="BUILDERS WAREHOUSE:RASLOUW"/>
    <s v="PLANTED AERO BOWL 20CM"/>
    <n v="5"/>
    <n v="72.5"/>
    <n v="362.5"/>
    <n v="633584.63000000082"/>
    <x v="28"/>
  </r>
  <r>
    <m/>
    <x v="55"/>
    <s v="Invoice"/>
    <s v="89641"/>
    <s v="BUILDERS WAREHOUSE:FOURWAYS"/>
    <s v="PLANTED AERO BOWL 20CM"/>
    <n v="5"/>
    <n v="72.5"/>
    <n v="362.5"/>
    <n v="633947.13000000082"/>
    <x v="28"/>
  </r>
  <r>
    <m/>
    <x v="55"/>
    <s v="Invoice"/>
    <s v="89643"/>
    <s v="BUILDERS WAREHOUSE:RUSTENBURG"/>
    <s v="PLANTED AERO BOWL 20CM"/>
    <n v="10"/>
    <n v="72.5"/>
    <n v="725"/>
    <n v="634672.13000000082"/>
    <x v="28"/>
  </r>
  <r>
    <m/>
    <x v="55"/>
    <s v="Invoice"/>
    <s v="89645"/>
    <s v="BUILDERS WAREHOUSE:ZAMBEZI"/>
    <s v="PLANTED AERO BOWL 20CM"/>
    <n v="10"/>
    <n v="72.5"/>
    <n v="725"/>
    <n v="635397.13000000082"/>
    <x v="28"/>
  </r>
  <r>
    <m/>
    <x v="55"/>
    <s v="Invoice"/>
    <s v="89668"/>
    <s v="CLARKS GARDEN CENTRE"/>
    <s v="PLANTED AERO BOWL 20CM"/>
    <n v="10"/>
    <n v="68.900000000000006"/>
    <n v="689"/>
    <n v="636086.13000000082"/>
    <x v="28"/>
  </r>
  <r>
    <m/>
    <x v="55"/>
    <s v="Invoice"/>
    <s v="89670"/>
    <s v="BUILDERS WAREHOUSE:MAFIKENG"/>
    <s v="PLANTED AERO BOWL 20CM"/>
    <n v="9"/>
    <n v="72.5"/>
    <n v="652.5"/>
    <n v="636738.63000000082"/>
    <x v="28"/>
  </r>
  <r>
    <m/>
    <x v="52"/>
    <s v="Invoice"/>
    <s v="89655"/>
    <s v="BUILDERS WAREHOUSE:SOUTHGATE"/>
    <s v="PLANTED AERO BOWL 20CM"/>
    <n v="3"/>
    <n v="72.5"/>
    <n v="217.5"/>
    <n v="636956.13000000082"/>
    <x v="28"/>
  </r>
  <r>
    <m/>
    <x v="52"/>
    <s v="Invoice"/>
    <s v="89656"/>
    <s v="BUILDERS WAREHOUSE:ROBINDALE"/>
    <s v="PLANTED AERO BOWL 20CM"/>
    <n v="10"/>
    <n v="72.5"/>
    <n v="725"/>
    <n v="637681.13000000082"/>
    <x v="28"/>
  </r>
  <r>
    <m/>
    <x v="52"/>
    <s v="Invoice"/>
    <s v="89664"/>
    <s v="RIVERSIDE MICA"/>
    <s v="HANGING BASKET PLANTED ASSORTED 20CM"/>
    <n v="8"/>
    <n v="67.989999999999995"/>
    <n v="543.91999999999996"/>
    <n v="638225.05000000086"/>
    <x v="30"/>
  </r>
  <r>
    <m/>
    <x v="52"/>
    <s v="Invoice"/>
    <s v="89666"/>
    <s v="GARDENSHOP PARKTOWN"/>
    <s v="PLANTED AERO BOWL 20CM"/>
    <n v="5"/>
    <n v="68.900000000000006"/>
    <n v="344.5"/>
    <n v="638569.55000000086"/>
    <x v="28"/>
  </r>
  <r>
    <m/>
    <x v="88"/>
    <s v="Invoice"/>
    <s v="89672"/>
    <s v="BUILDERS WAREHOUSE:NORTHRIDING"/>
    <s v="PLANTED AERO BOWL 20CM"/>
    <n v="5"/>
    <n v="72.5"/>
    <n v="362.5"/>
    <n v="638932.05000000086"/>
    <x v="28"/>
  </r>
  <r>
    <m/>
    <x v="88"/>
    <s v="Invoice"/>
    <s v="89674"/>
    <s v="BUILDERS WAREHOUSE:SUNWARD PARK"/>
    <s v="PLANTED AERO BOWL 20CM"/>
    <n v="13"/>
    <n v="72.5"/>
    <n v="942.5"/>
    <n v="639874.55000000086"/>
    <x v="28"/>
  </r>
  <r>
    <m/>
    <x v="88"/>
    <s v="Invoice"/>
    <s v="89677"/>
    <s v="MONTANA GARDEN PAVILION"/>
    <s v="PLANTED AERO BOWL 20CM"/>
    <n v="10"/>
    <n v="68.900000000000006"/>
    <n v="689"/>
    <n v="640563.55000000086"/>
    <x v="28"/>
  </r>
  <r>
    <m/>
    <x v="88"/>
    <s v="Invoice"/>
    <s v="89681"/>
    <s v="BUILDERS WAREHOUSE:BETHLEHEM"/>
    <s v="PLANTED AERO BOWL 20CM"/>
    <n v="12"/>
    <n v="72.5"/>
    <n v="870"/>
    <n v="641433.55000000086"/>
    <x v="28"/>
  </r>
  <r>
    <m/>
    <x v="88"/>
    <s v="Invoice"/>
    <s v="89697"/>
    <s v="BUILDERS WAREHOUSE:CEDAR SQUARE"/>
    <s v="PLANTED AERO BOWL 20CM"/>
    <n v="3"/>
    <n v="72.5"/>
    <n v="217.5"/>
    <n v="641651.05000000086"/>
    <x v="28"/>
  </r>
  <r>
    <m/>
    <x v="88"/>
    <s v="Invoice"/>
    <s v="89699"/>
    <s v="BUILDERS WAREHOUSE:NELSPRUIT"/>
    <s v="PLANTED AERO BOWL 20CM"/>
    <n v="14"/>
    <n v="72.5"/>
    <n v="1015"/>
    <n v="642666.05000000086"/>
    <x v="28"/>
  </r>
  <r>
    <m/>
    <x v="88"/>
    <s v="Invoice"/>
    <s v="89701"/>
    <s v="BUILDERS WAREHOUSE:MIDDELBURG"/>
    <s v="PLANTED AERO BOWL 20CM"/>
    <n v="7"/>
    <n v="72.5"/>
    <n v="507.5"/>
    <n v="643173.55000000086"/>
    <x v="28"/>
  </r>
  <r>
    <m/>
    <x v="223"/>
    <s v="Invoice"/>
    <s v="89675"/>
    <s v="THYME SQUARE"/>
    <s v="PLANTED AERO BOWL 20CM"/>
    <n v="4"/>
    <n v="68.8"/>
    <n v="275.2"/>
    <n v="643448.75000000081"/>
    <x v="28"/>
  </r>
  <r>
    <m/>
    <x v="275"/>
    <s v="Invoice"/>
    <s v="89710"/>
    <s v="BUILDERS WAREHOUSE:ROBINDALE"/>
    <s v="PLANTED AERO BOWL 20CM"/>
    <n v="5"/>
    <n v="72.5"/>
    <n v="362.5"/>
    <n v="643811.25000000081"/>
    <x v="28"/>
  </r>
  <r>
    <m/>
    <x v="56"/>
    <s v="Invoice"/>
    <s v="89658"/>
    <s v="FH CHAMBERLAIN TRADING (PTY) LTD:KYALAMI"/>
    <s v="PLANTED AERO BOWL 20CM"/>
    <n v="10"/>
    <n v="68.989999999999995"/>
    <n v="689.9"/>
    <n v="644501.15000000084"/>
    <x v="28"/>
  </r>
  <r>
    <m/>
    <x v="56"/>
    <s v="Invoice"/>
    <s v="89684"/>
    <s v="FH CHAMBERLAIN TRADING (PTY) LTD:RIVIERA"/>
    <s v="PLANTED AERO BOWL 20CM"/>
    <n v="25"/>
    <n v="68.989999999999995"/>
    <n v="1724.75"/>
    <n v="646225.90000000084"/>
    <x v="28"/>
  </r>
  <r>
    <m/>
    <x v="56"/>
    <s v="Invoice"/>
    <s v="89685"/>
    <s v="BUILDERS WAREHOUSE:RIVONIA"/>
    <s v="PLANTED AERO BOWL 20CM"/>
    <n v="4"/>
    <n v="72.5"/>
    <n v="290"/>
    <n v="646515.90000000084"/>
    <x v="28"/>
  </r>
  <r>
    <m/>
    <x v="56"/>
    <s v="Invoice"/>
    <s v="89688"/>
    <s v="BUILDERS WAREHOUSE:LYNNWOOD"/>
    <s v="PLANTED AERO BOWL 20CM"/>
    <n v="14"/>
    <n v="72.5"/>
    <n v="1015"/>
    <n v="647530.90000000084"/>
    <x v="28"/>
  </r>
  <r>
    <m/>
    <x v="56"/>
    <s v="Invoice"/>
    <s v="89689"/>
    <s v="BUILDERS WAREHOUSE:GLEN EAGLES"/>
    <s v="PLANTED AERO BOWL 20CM"/>
    <n v="6"/>
    <n v="72.5"/>
    <n v="435"/>
    <n v="647965.90000000084"/>
    <x v="28"/>
  </r>
  <r>
    <m/>
    <x v="56"/>
    <s v="Invoice"/>
    <s v="89690"/>
    <s v="BUILDERS WAREHOUSE:CHERRY LANE"/>
    <s v="PLANTED AERO BOWL 20CM"/>
    <n v="12"/>
    <n v="72.5"/>
    <n v="870"/>
    <n v="648835.90000000084"/>
    <x v="28"/>
  </r>
  <r>
    <m/>
    <x v="56"/>
    <s v="Invoice"/>
    <s v="89724"/>
    <s v="BUILDERS WAREHOUSE:SECUNDA"/>
    <s v="PLANTED AERO BOWL 20CM"/>
    <n v="12"/>
    <n v="72.5"/>
    <n v="870"/>
    <n v="649705.90000000084"/>
    <x v="28"/>
  </r>
  <r>
    <m/>
    <x v="56"/>
    <s v="Invoice"/>
    <s v="89783"/>
    <s v="BUILDERS WAREHOUSE:BLOEMFONTEIN"/>
    <s v="PLANTED AERO BOWL 20CM"/>
    <n v="20"/>
    <n v="72.5"/>
    <n v="1450"/>
    <n v="651155.90000000084"/>
    <x v="28"/>
  </r>
  <r>
    <m/>
    <x v="57"/>
    <s v="Invoice"/>
    <s v="89713"/>
    <s v="BUILDERS WAREHOUSE:LAMBTON"/>
    <s v="PLANTED AERO BOWL 20CM"/>
    <n v="8"/>
    <n v="72.5"/>
    <n v="580"/>
    <n v="651735.90000000084"/>
    <x v="28"/>
  </r>
  <r>
    <m/>
    <x v="57"/>
    <s v="Invoice"/>
    <s v="89715"/>
    <s v="BUILDERS WAREHOUSE:FLORIDA GLEN"/>
    <s v="PLANTED AERO BOWL 20CM"/>
    <n v="6"/>
    <n v="72.5"/>
    <n v="435"/>
    <n v="652170.90000000084"/>
    <x v="28"/>
  </r>
  <r>
    <m/>
    <x v="314"/>
    <s v="Invoice"/>
    <s v="89744"/>
    <s v="BUILDERS WAREHOUSE:NOORDHEUWEL"/>
    <s v="PLANTED AERO BOWL 20CM"/>
    <n v="30"/>
    <n v="72.5"/>
    <n v="2175"/>
    <n v="654345.90000000084"/>
    <x v="28"/>
  </r>
  <r>
    <m/>
    <x v="33"/>
    <s v="Invoice"/>
    <s v="89726"/>
    <s v="BUILDERS WAREHOUSE:GLEN EAGLES"/>
    <s v="PLANTED AERO BOWL 20CM"/>
    <n v="5"/>
    <n v="72.5"/>
    <n v="362.5"/>
    <n v="654708.40000000084"/>
    <x v="28"/>
  </r>
  <r>
    <m/>
    <x v="33"/>
    <s v="Invoice"/>
    <s v="89727"/>
    <s v="BUILDERS WAREHOUSE:NORTHRIDING"/>
    <s v="PLANTED AERO BOWL 20CM"/>
    <n v="5"/>
    <n v="72.5"/>
    <n v="362.5"/>
    <n v="655070.90000000084"/>
    <x v="28"/>
  </r>
  <r>
    <m/>
    <x v="33"/>
    <s v="Invoice"/>
    <s v="89729"/>
    <s v="BUILDERS WAREHOUSE:FOURWAYS"/>
    <s v="PLANTED AERO BOWL 20CM"/>
    <n v="10"/>
    <n v="72.5"/>
    <n v="725"/>
    <n v="655795.90000000084"/>
    <x v="28"/>
  </r>
  <r>
    <m/>
    <x v="33"/>
    <s v="Invoice"/>
    <s v="89734"/>
    <s v="BUILDERS WAREHOUSE:ZAMBEZI"/>
    <s v="PLANTED AERO BOWL 20CM"/>
    <n v="8"/>
    <n v="72.5"/>
    <n v="580"/>
    <n v="656375.90000000084"/>
    <x v="28"/>
  </r>
  <r>
    <m/>
    <x v="34"/>
    <s v="Invoice"/>
    <s v="89754"/>
    <s v="MONTROSE NURSERY"/>
    <s v="PLANTED AERO BOWL 20CM"/>
    <n v="9"/>
    <n v="68.900000000000006"/>
    <n v="620.1"/>
    <n v="656996.00000000081"/>
    <x v="28"/>
  </r>
  <r>
    <m/>
    <x v="34"/>
    <s v="Invoice"/>
    <s v="89755"/>
    <s v="FH CHAMBERLAIN TRADING (PTY) LTD:CENTURION"/>
    <s v="PLANTED AERO BOWL 20CM"/>
    <n v="10"/>
    <n v="68.989999999999995"/>
    <n v="689.9"/>
    <n v="657685.90000000084"/>
    <x v="28"/>
  </r>
  <r>
    <m/>
    <x v="34"/>
    <s v="Invoice"/>
    <s v="89756"/>
    <s v="ECKARDS GARDEN PAVILION"/>
    <s v="PLANTED AERO BOWL 20CM"/>
    <n v="8"/>
    <n v="68.900000000000006"/>
    <n v="551.20000000000005"/>
    <n v="658237.10000000079"/>
    <x v="28"/>
  </r>
  <r>
    <m/>
    <x v="89"/>
    <s v="Invoice"/>
    <s v="89759"/>
    <s v="BUILDERS WAREHOUSE:EDENVALE"/>
    <s v="PLANTED AERO BOWL 20CM"/>
    <n v="5"/>
    <n v="72.5"/>
    <n v="362.5"/>
    <n v="658599.60000000079"/>
    <x v="28"/>
  </r>
  <r>
    <m/>
    <x v="89"/>
    <s v="Invoice"/>
    <s v="89760"/>
    <s v="BUILDERS WAREHOUSE:SUNWARD PARK"/>
    <s v="PLANTED AERO BOWL 20CM"/>
    <n v="15"/>
    <n v="72.5"/>
    <n v="1087.5"/>
    <n v="659687.10000000079"/>
    <x v="28"/>
  </r>
  <r>
    <m/>
    <x v="89"/>
    <s v="Invoice"/>
    <s v="89761"/>
    <s v="BUILDERS WAREHOUSE:STRUBENS VALLEY"/>
    <s v="PLANTED AERO BOWL 20CM"/>
    <n v="6"/>
    <n v="72.5"/>
    <n v="435"/>
    <n v="660122.10000000079"/>
    <x v="28"/>
  </r>
  <r>
    <m/>
    <x v="89"/>
    <s v="Invoice"/>
    <s v="89762"/>
    <s v="FH CHAMBERLAIN TRADING (PTY) LTD:KYALAMI"/>
    <s v="PLANTED AERO BOWL 20CM"/>
    <n v="10"/>
    <n v="68.989999999999995"/>
    <n v="689.9"/>
    <n v="660812.00000000081"/>
    <x v="28"/>
  </r>
  <r>
    <m/>
    <x v="58"/>
    <s v="Invoice"/>
    <s v="89790"/>
    <s v="BUILDERS WAREHOUSE:NOORDHEUWEL"/>
    <s v="PLANTED AERO BOWL 20CM"/>
    <n v="10"/>
    <n v="72.5"/>
    <n v="725"/>
    <n v="661537.00000000081"/>
    <x v="28"/>
  </r>
  <r>
    <m/>
    <x v="59"/>
    <s v="Invoice"/>
    <s v="89770"/>
    <s v="BUILDERS WAREHOUSE:FOURWAYS"/>
    <s v="PLANTED AERO BOWL 20CM"/>
    <n v="6"/>
    <n v="72.5"/>
    <n v="435"/>
    <n v="661972.00000000081"/>
    <x v="28"/>
  </r>
  <r>
    <m/>
    <x v="59"/>
    <s v="Invoice"/>
    <s v="89776"/>
    <s v="BUILDERS WAREHOUSE:CHERRY LANE"/>
    <s v="PLANTED AERO BOWL 20CM"/>
    <n v="10"/>
    <n v="72.5"/>
    <n v="725"/>
    <n v="662697.00000000081"/>
    <x v="28"/>
  </r>
  <r>
    <m/>
    <x v="295"/>
    <s v="Invoice"/>
    <s v="89796"/>
    <s v="BUILDERS WAREHOUSE:SOUTHGATE"/>
    <s v="PLANTED AERO BOWL 20CM"/>
    <n v="5"/>
    <n v="72.5"/>
    <n v="362.5"/>
    <n v="663059.50000000081"/>
    <x v="28"/>
  </r>
  <r>
    <m/>
    <x v="295"/>
    <s v="Invoice"/>
    <s v="89818"/>
    <s v="BUILDERS WAREHOUSE:NEWCASTLE"/>
    <s v="PLANTED AERO BOWL 20CM"/>
    <n v="6"/>
    <n v="72.5"/>
    <n v="435"/>
    <n v="663494.50000000081"/>
    <x v="28"/>
  </r>
  <r>
    <m/>
    <x v="35"/>
    <s v="Invoice"/>
    <s v="89801"/>
    <s v="NYLIES KWEKERY"/>
    <s v="PLANTED AERO BOWL 20CM"/>
    <n v="12"/>
    <n v="68.900000000000006"/>
    <n v="826.8"/>
    <n v="664321.30000000086"/>
    <x v="28"/>
  </r>
  <r>
    <m/>
    <x v="35"/>
    <s v="Invoice"/>
    <s v="89802"/>
    <s v="BUILDERS WAREHOUSE:ROBINDALE"/>
    <s v="PLANTED AERO BOWL 20CM"/>
    <n v="10"/>
    <n v="72.5"/>
    <n v="725"/>
    <n v="665046.30000000086"/>
    <x v="28"/>
  </r>
  <r>
    <m/>
    <x v="35"/>
    <s v="Invoice"/>
    <s v="89806"/>
    <s v="BUILDERS WAREHOUSE:NORTHRIDING"/>
    <s v="PLANTED AERO BOWL 20CM"/>
    <n v="5"/>
    <n v="72.5"/>
    <n v="362.5"/>
    <n v="665408.80000000086"/>
    <x v="28"/>
  </r>
  <r>
    <m/>
    <x v="35"/>
    <s v="Invoice"/>
    <s v="89808"/>
    <s v="BUILDERS WAREHOUSE:BEDFORDVIEW"/>
    <s v="PLANTED AERO BOWL 20CM"/>
    <n v="10"/>
    <n v="72.5"/>
    <n v="725"/>
    <n v="666133.80000000086"/>
    <x v="28"/>
  </r>
  <r>
    <m/>
    <x v="35"/>
    <s v="Invoice"/>
    <s v="89814"/>
    <s v="FH CHAMBERLAIN TRADING (PTY) LTD:CENTURION"/>
    <s v="PLANTED AERO BOWL 20CM"/>
    <n v="16"/>
    <n v="68.989999999999995"/>
    <n v="1103.8399999999999"/>
    <n v="667237.64000000083"/>
    <x v="28"/>
  </r>
  <r>
    <m/>
    <x v="35"/>
    <s v="Invoice"/>
    <s v="1254"/>
    <s v="PLANT FACTORY"/>
    <s v="PLANTED AERO BOWL 20CM"/>
    <n v="2"/>
    <n v="68.900000000000006"/>
    <n v="137.80000000000001"/>
    <n v="667375.44000000088"/>
    <x v="28"/>
  </r>
  <r>
    <m/>
    <x v="265"/>
    <s v="Invoice"/>
    <s v="89803"/>
    <s v="BUILDERS WAREHOUSE:STRUBENS VALLEY"/>
    <s v="PLANTED AERO BOWL 20CM"/>
    <n v="10"/>
    <n v="72.5"/>
    <n v="725"/>
    <n v="668100.44000000088"/>
    <x v="28"/>
  </r>
  <r>
    <m/>
    <x v="265"/>
    <s v="Invoice"/>
    <s v="89816"/>
    <s v="LITTLE AUSTRIA"/>
    <s v="PLANTED AERO BOWL 20CM"/>
    <n v="15"/>
    <n v="68.900000000000006"/>
    <n v="1033.5"/>
    <n v="669133.94000000088"/>
    <x v="28"/>
  </r>
  <r>
    <m/>
    <x v="265"/>
    <s v="Invoice"/>
    <s v="89825"/>
    <s v="BUILDERS WAREHOUSE:CEDAR SQUARE"/>
    <s v="PLANTED AERO BOWL 20CM"/>
    <n v="8"/>
    <n v="72.5"/>
    <n v="580"/>
    <n v="669713.94000000088"/>
    <x v="28"/>
  </r>
  <r>
    <m/>
    <x v="265"/>
    <s v="Invoice"/>
    <s v="89829"/>
    <s v="BUILDERS WAREHOUSE:MIDDELBURG"/>
    <s v="PLANTED AERO BOWL 20CM"/>
    <n v="8"/>
    <n v="72.5"/>
    <n v="580"/>
    <n v="670293.94000000088"/>
    <x v="28"/>
  </r>
  <r>
    <m/>
    <x v="265"/>
    <s v="Invoice"/>
    <s v="89843"/>
    <s v="MONTANA GARDEN PAVILION"/>
    <s v="PLANTED AERO BOWL 20CM"/>
    <n v="14"/>
    <n v="68.900000000000006"/>
    <n v="964.6"/>
    <n v="671258.54000000085"/>
    <x v="28"/>
  </r>
  <r>
    <m/>
    <x v="265"/>
    <s v="Invoice"/>
    <s v="89848"/>
    <s v="BUILDERS WAREHOUSE:NELSPRUIT"/>
    <s v="PLANTED AERO BOWL 20CM"/>
    <n v="29"/>
    <n v="72.5"/>
    <n v="2102.5"/>
    <n v="673361.04000000085"/>
    <x v="28"/>
  </r>
  <r>
    <m/>
    <x v="90"/>
    <s v="Invoice"/>
    <s v="89820"/>
    <s v="BUILDERS WAREHOUSE:BOKSBURG (NEW)"/>
    <s v="PLANTED AERO BOWL 20CM"/>
    <n v="8"/>
    <n v="72.5"/>
    <n v="580"/>
    <n v="673941.04000000085"/>
    <x v="28"/>
  </r>
  <r>
    <m/>
    <x v="90"/>
    <s v="Invoice"/>
    <s v="89826"/>
    <s v="BUILDERS WAREHOUSE:EDENVALE"/>
    <s v="PLANTED AERO BOWL 20CM"/>
    <n v="8"/>
    <n v="72.5"/>
    <n v="580"/>
    <n v="674521.04000000085"/>
    <x v="28"/>
  </r>
  <r>
    <m/>
    <x v="90"/>
    <s v="Invoice"/>
    <s v="89832"/>
    <s v="THYME SQUARE"/>
    <s v="PLANTED AERO BOWL 20CM"/>
    <n v="6"/>
    <n v="68.8"/>
    <n v="412.8"/>
    <n v="674933.8400000009"/>
    <x v="28"/>
  </r>
  <r>
    <m/>
    <x v="276"/>
    <s v="Invoice"/>
    <s v="89824"/>
    <s v="BUILDERS WAREHOUSE:MIDRAND"/>
    <s v="PLANTED AERO BOWL 20CM"/>
    <n v="5"/>
    <n v="72.5"/>
    <n v="362.5"/>
    <n v="675296.3400000009"/>
    <x v="28"/>
  </r>
  <r>
    <m/>
    <x v="276"/>
    <s v="Invoice"/>
    <s v="89841"/>
    <s v="FH CHAMBERLAIN TRADING (PTY) LTD:WATERKLOOF GLEN"/>
    <s v="PLANTED AERO BOWL 20CM"/>
    <n v="6"/>
    <n v="68.989999999999995"/>
    <n v="413.94"/>
    <n v="675710.28000000084"/>
    <x v="28"/>
  </r>
  <r>
    <m/>
    <x v="276"/>
    <s v="Invoice"/>
    <s v="89871"/>
    <s v="BUILDERS WAREHOUSE:NOORDHEUWEL"/>
    <s v="PLANTED AERO BOWL 20CM"/>
    <n v="16"/>
    <n v="72.5"/>
    <n v="1160"/>
    <n v="676870.28000000084"/>
    <x v="28"/>
  </r>
  <r>
    <m/>
    <x v="276"/>
    <s v="Invoice"/>
    <s v="89875"/>
    <s v="BUILDERS WAREHOUSE:NORWOOD"/>
    <s v="PLANTED AERO BOWL 20CM"/>
    <n v="6"/>
    <n v="72.5"/>
    <n v="435"/>
    <n v="677305.28000000084"/>
    <x v="28"/>
  </r>
  <r>
    <m/>
    <x v="266"/>
    <s v="Invoice"/>
    <s v="89849"/>
    <s v="BUILDERS WAREHOUSE:RIVONIA"/>
    <s v="PLANTED AERO BOWL 20CM"/>
    <n v="6"/>
    <n v="72.5"/>
    <n v="435"/>
    <n v="677740.28000000084"/>
    <x v="28"/>
  </r>
  <r>
    <m/>
    <x v="266"/>
    <s v="Invoice"/>
    <s v="89852"/>
    <s v="BUILDERS WAREHOUSE:BRYANSTON"/>
    <s v="PLANTED AERO BOWL 20CM"/>
    <n v="5"/>
    <n v="72.5"/>
    <n v="362.5"/>
    <n v="678102.78000000084"/>
    <x v="28"/>
  </r>
  <r>
    <m/>
    <x v="266"/>
    <s v="Invoice"/>
    <s v="89858"/>
    <s v="BUILDERS WAREHOUSE:ZAMBEZI"/>
    <s v="PLANTED AERO BOWL 20CM"/>
    <n v="10"/>
    <n v="72.5"/>
    <n v="725"/>
    <n v="678827.78000000084"/>
    <x v="28"/>
  </r>
  <r>
    <m/>
    <x v="266"/>
    <s v="Invoice"/>
    <s v="89860"/>
    <s v="BUILDERS WAREHOUSE:LYNNWOOD"/>
    <s v="PLANTED AERO BOWL 20CM"/>
    <n v="8"/>
    <n v="72.5"/>
    <n v="580"/>
    <n v="679407.78000000084"/>
    <x v="28"/>
  </r>
  <r>
    <m/>
    <x v="266"/>
    <s v="Invoice"/>
    <s v="89861"/>
    <s v="BUILDERS WAREHOUSE:RUSTENBURG"/>
    <s v="PLANTED AERO BOWL 20CM"/>
    <n v="15"/>
    <n v="72.5"/>
    <n v="1087.5"/>
    <n v="680495.28000000084"/>
    <x v="28"/>
  </r>
  <r>
    <m/>
    <x v="267"/>
    <s v="Invoice"/>
    <s v="89853"/>
    <s v="BUILDERS WAREHOUSE:RASLOUW"/>
    <s v="PLANTED AERO BOWL 20CM"/>
    <n v="12"/>
    <n v="72.5"/>
    <n v="870"/>
    <n v="681365.28000000084"/>
    <x v="28"/>
  </r>
  <r>
    <m/>
    <x v="267"/>
    <s v="Invoice"/>
    <s v="89880"/>
    <s v="BUILDERS WAREHOUSE:FLORIDA GLEN"/>
    <s v="PLANTED AERO BOWL 20CM"/>
    <n v="5"/>
    <n v="72.5"/>
    <n v="362.5"/>
    <n v="681727.78000000084"/>
    <x v="28"/>
  </r>
  <r>
    <m/>
    <x v="267"/>
    <s v="Invoice"/>
    <s v="89881"/>
    <s v="FH CHAMBERLAIN TRADING (PTY) LTD:KYALAMI"/>
    <s v="PLANTED AERO BOWL 20CM"/>
    <n v="10"/>
    <n v="68.989999999999995"/>
    <n v="689.9"/>
    <n v="682417.68000000087"/>
    <x v="28"/>
  </r>
  <r>
    <m/>
    <x v="277"/>
    <s v="Invoice"/>
    <s v="89892"/>
    <s v="BUILDERS WAREHOUSE:VEREENIGING"/>
    <s v="PLANTED AERO BOWL 20CM"/>
    <n v="5"/>
    <n v="72.5"/>
    <n v="362.5"/>
    <n v="682780.18000000087"/>
    <x v="28"/>
  </r>
  <r>
    <m/>
    <x v="277"/>
    <s v="Invoice"/>
    <s v="89894"/>
    <s v="LITTLE AUSTRIA"/>
    <s v="PLANTED AERO BOWL 20CM"/>
    <n v="6"/>
    <n v="21.2"/>
    <n v="127.2"/>
    <n v="682907.38000000082"/>
    <x v="28"/>
  </r>
  <r>
    <m/>
    <x v="54"/>
    <s v="Invoice"/>
    <s v="89913"/>
    <s v="ROSES FOR U t/a URTH"/>
    <s v="PETUNIA AERO BOWL 20CM"/>
    <n v="8"/>
    <n v="68.900000000000006"/>
    <n v="551.20000000000005"/>
    <n v="683458.58000000077"/>
    <x v="28"/>
  </r>
  <r>
    <m/>
    <x v="54"/>
    <s v="Invoice"/>
    <s v="89913"/>
    <s v="ROSES FOR U t/a URTH"/>
    <s v="DELOSPERMA AERO BOWLS 20CM"/>
    <n v="10"/>
    <n v="68.900000000000006"/>
    <n v="689"/>
    <n v="684147.58000000077"/>
    <x v="28"/>
  </r>
  <r>
    <m/>
    <x v="54"/>
    <s v="Invoice"/>
    <s v="89913"/>
    <s v="ROSES FOR U t/a URTH"/>
    <s v="CHLOROPHYTUM AERO BOWL 20CM"/>
    <n v="5"/>
    <n v="68.900000000000006"/>
    <n v="344.5"/>
    <n v="684492.08000000077"/>
    <x v="28"/>
  </r>
  <r>
    <m/>
    <x v="54"/>
    <s v="Invoice"/>
    <s v="89915"/>
    <s v="BUILDERS WAREHOUSE:BLOEMFONTEIN"/>
    <s v="PLANTED AERO BOWL 20CM"/>
    <n v="15"/>
    <n v="72.5"/>
    <n v="1087.5"/>
    <n v="685579.58000000077"/>
    <x v="28"/>
  </r>
  <r>
    <m/>
    <x v="268"/>
    <s v="Invoice"/>
    <s v="89914"/>
    <s v="AGRI 2 MARKET"/>
    <s v="PLANTED AERO BOWL 20CM"/>
    <n v="10"/>
    <n v="91"/>
    <n v="910"/>
    <n v="686489.58000000077"/>
    <x v="28"/>
  </r>
  <r>
    <m/>
    <x v="8"/>
    <s v="Invoice"/>
    <s v="89916"/>
    <s v="BUILDERS WAREHOUSE:GLEN EAGLES"/>
    <s v="PLANTED AERO BOWL 20CM"/>
    <n v="8"/>
    <n v="72.5"/>
    <n v="580"/>
    <n v="687069.58000000077"/>
    <x v="28"/>
  </r>
  <r>
    <m/>
    <x v="8"/>
    <s v="Invoice"/>
    <s v="89917"/>
    <s v="BUILDERS WAREHOUSE:CEDAR SQUARE"/>
    <s v="PLANTED AERO BOWL 20CM"/>
    <n v="3"/>
    <n v="72.5"/>
    <n v="217.5"/>
    <n v="687287.08000000077"/>
    <x v="28"/>
  </r>
  <r>
    <m/>
    <x v="8"/>
    <s v="Invoice"/>
    <s v="89918"/>
    <s v="BUILDERS WAREHOUSE:FOURWAYS"/>
    <s v="PLANTED AERO BOWL 20CM"/>
    <n v="8"/>
    <n v="72.5"/>
    <n v="580"/>
    <n v="687867.08000000077"/>
    <x v="28"/>
  </r>
  <r>
    <m/>
    <x v="8"/>
    <s v="Invoice"/>
    <s v="89921"/>
    <s v="BUILDERS WAREHOUSE:BRYANSTON"/>
    <s v="PLANTED AERO BOWL 20CM"/>
    <n v="3"/>
    <n v="72.5"/>
    <n v="217.5"/>
    <n v="688084.58000000077"/>
    <x v="28"/>
  </r>
  <r>
    <m/>
    <x v="8"/>
    <s v="Invoice"/>
    <s v="89922"/>
    <s v="BUILDERS WAREHOUSE:RIVONIA"/>
    <s v="PLANTED AERO BOWL 20CM"/>
    <n v="3"/>
    <n v="72.5"/>
    <n v="217.5"/>
    <n v="688302.08000000077"/>
    <x v="28"/>
  </r>
  <r>
    <m/>
    <x v="8"/>
    <s v="Invoice"/>
    <s v="89951"/>
    <s v="SECUNDA NURSERY"/>
    <s v="PLANTED AERO BOWL 20CM"/>
    <n v="10"/>
    <n v="65"/>
    <n v="650"/>
    <n v="688952.08000000077"/>
    <x v="28"/>
  </r>
  <r>
    <m/>
    <x v="8"/>
    <s v="Invoice"/>
    <s v="89953"/>
    <s v="BUILDERS WAREHOUSE:SECUNDA"/>
    <s v="PLANTED AERO BOWL 20CM"/>
    <n v="7"/>
    <n v="72.5"/>
    <n v="507.5"/>
    <n v="689459.58000000077"/>
    <x v="28"/>
  </r>
  <r>
    <m/>
    <x v="36"/>
    <s v="Invoice"/>
    <s v="89937"/>
    <s v="BUILDERS WAREHOUSE:LAMBTON"/>
    <s v="PLANTED AERO BOWL 20CM"/>
    <n v="7"/>
    <n v="72.5"/>
    <n v="507.5"/>
    <n v="689967.08000000077"/>
    <x v="28"/>
  </r>
  <r>
    <m/>
    <x v="36"/>
    <s v="Invoice"/>
    <s v="89941"/>
    <s v="BUILDERS WAREHOUSE:CRAIGHALL PARK"/>
    <s v="PLANTED AERO BOWL 20CM"/>
    <n v="5"/>
    <n v="72.5"/>
    <n v="362.5"/>
    <n v="690329.58000000077"/>
    <x v="28"/>
  </r>
  <r>
    <m/>
    <x v="36"/>
    <s v="Invoice"/>
    <s v="89952"/>
    <s v="MONTROSE NURSERY"/>
    <s v="PLANTED AERO BOWL 20CM"/>
    <n v="9"/>
    <n v="68.900000000000006"/>
    <n v="620.1"/>
    <n v="690949.68000000075"/>
    <x v="28"/>
  </r>
  <r>
    <m/>
    <x v="36"/>
    <s v="Invoice"/>
    <s v="89964"/>
    <s v="BUILDERS WAREHOUSE:BETHLEHEM"/>
    <s v="PLANTED AERO BOWL 20CM"/>
    <n v="22"/>
    <n v="72.5"/>
    <n v="1595"/>
    <n v="692544.68000000075"/>
    <x v="28"/>
  </r>
  <r>
    <m/>
    <x v="9"/>
    <s v="Invoice"/>
    <s v="89954"/>
    <s v="BUILDERS WAREHOUSE:STRUBENS VALLEY"/>
    <s v="PLANTED AERO BOWL 20CM"/>
    <n v="10"/>
    <n v="72.5"/>
    <n v="725"/>
    <n v="693269.68000000075"/>
    <x v="28"/>
  </r>
  <r>
    <m/>
    <x v="9"/>
    <s v="Invoice"/>
    <s v="89957"/>
    <s v="BUILDERS WAREHOUSE:ROBINDALE"/>
    <s v="PLANTED AERO BOWL 20CM"/>
    <n v="8"/>
    <n v="72.5"/>
    <n v="580"/>
    <n v="693849.68000000075"/>
    <x v="28"/>
  </r>
  <r>
    <m/>
    <x v="9"/>
    <s v="Invoice"/>
    <s v="89958"/>
    <s v="BUILDERS WAREHOUSE:NOORDHEUWEL"/>
    <s v="PLANTED AERO BOWL 20CM"/>
    <n v="13"/>
    <n v="72.5"/>
    <n v="942.5"/>
    <n v="694792.18000000075"/>
    <x v="28"/>
  </r>
  <r>
    <m/>
    <x v="9"/>
    <s v="Invoice"/>
    <s v="89958"/>
    <s v="BUILDERS WAREHOUSE:NOORDHEUWEL"/>
    <s v="PLANTED AERO BOWL 20CM"/>
    <n v="47"/>
    <n v="22.4"/>
    <n v="1052.8"/>
    <n v="695844.9800000008"/>
    <x v="28"/>
  </r>
  <r>
    <m/>
    <x v="9"/>
    <s v="Invoice"/>
    <s v="89959"/>
    <s v="GARDENSHOP PARKTOWN"/>
    <s v="DELOSPERMA OCEAN SUNSET AERO BOWL 20CM"/>
    <n v="9"/>
    <n v="68.900000000000006"/>
    <n v="620.1"/>
    <n v="696465.08000000077"/>
    <x v="28"/>
  </r>
  <r>
    <m/>
    <x v="9"/>
    <s v="Invoice"/>
    <s v="89962"/>
    <s v="LITTLE AUSTRIA"/>
    <s v="PLANTED AERO BOWL 20CM"/>
    <n v="6"/>
    <n v="68.900000000000006"/>
    <n v="413.4"/>
    <n v="696878.4800000008"/>
    <x v="28"/>
  </r>
  <r>
    <m/>
    <x v="9"/>
    <s v="Invoice"/>
    <s v="89975"/>
    <s v="BUILDERS WAREHOUSE:NEWCASTLE"/>
    <s v="PLANTED AERO BOWL 20CM"/>
    <n v="30"/>
    <n v="72.5"/>
    <n v="2175"/>
    <n v="699053.4800000008"/>
    <x v="28"/>
  </r>
  <r>
    <m/>
    <x v="9"/>
    <s v="Invoice"/>
    <s v="89977"/>
    <s v="THYME SQUARE"/>
    <s v="PLANTED AERO BOWL 20CM"/>
    <n v="3"/>
    <n v="68.8"/>
    <n v="206.4"/>
    <n v="699259.88000000082"/>
    <x v="28"/>
  </r>
  <r>
    <m/>
    <x v="43"/>
    <s v="Invoice"/>
    <s v="89966"/>
    <s v="BUILDERS WAREHOUSE:SUNWARD PARK"/>
    <s v="PLANTED AERO BOWL 20CM"/>
    <n v="14"/>
    <n v="72.5"/>
    <n v="1015"/>
    <n v="700274.88000000082"/>
    <x v="28"/>
  </r>
  <r>
    <m/>
    <x v="43"/>
    <s v="Invoice"/>
    <s v="89967"/>
    <s v="BUILDERS WAREHOUSE:EDENVALE"/>
    <s v="PLANTED AERO BOWL 20CM"/>
    <n v="8"/>
    <n v="72.5"/>
    <n v="580"/>
    <n v="700854.88000000082"/>
    <x v="28"/>
  </r>
  <r>
    <m/>
    <x v="43"/>
    <s v="Invoice"/>
    <s v="89971"/>
    <s v="BUILDERS WAREHOUSE:EMALALHENI"/>
    <s v="PLANTED AERO BOWL 20CM"/>
    <n v="5"/>
    <n v="72.5"/>
    <n v="362.5"/>
    <n v="701217.38000000082"/>
    <x v="28"/>
  </r>
  <r>
    <m/>
    <x v="43"/>
    <s v="Invoice"/>
    <s v="89979"/>
    <s v="MONTANA GARDEN PAVILION"/>
    <s v="PLANTED AERO BOWL 20CM"/>
    <n v="10"/>
    <n v="68.900000000000006"/>
    <n v="689"/>
    <n v="701906.38000000082"/>
    <x v="28"/>
  </r>
  <r>
    <m/>
    <x v="43"/>
    <s v="Invoice"/>
    <s v="89982"/>
    <s v="BUILDERS WAREHOUSE:NELSPRUIT"/>
    <s v="PLANTED AERO BOWL 20CM"/>
    <n v="14"/>
    <n v="72.5"/>
    <n v="1015"/>
    <n v="702921.38000000082"/>
    <x v="28"/>
  </r>
  <r>
    <m/>
    <x v="329"/>
    <s v="Invoice"/>
    <s v="90000"/>
    <s v="BUILDERS WAREHOUSE:NOORDHEUWEL"/>
    <s v="PLANTED AERO BOWL 20CM"/>
    <n v="5"/>
    <n v="72.5"/>
    <n v="362.5"/>
    <n v="703283.88000000082"/>
    <x v="28"/>
  </r>
  <r>
    <m/>
    <x v="278"/>
    <s v="Invoice"/>
    <s v="89986"/>
    <s v="BUILDERS WAREHOUSE:LYNNWOOD"/>
    <s v="PLANTED AERO BOWL 20CM"/>
    <n v="10"/>
    <n v="72.5"/>
    <n v="725"/>
    <n v="704008.88000000082"/>
    <x v="28"/>
  </r>
  <r>
    <m/>
    <x v="278"/>
    <s v="Invoice"/>
    <s v="89988"/>
    <s v="BUILDERS WAREHOUSE:RIVONIA"/>
    <s v="PLANTED AERO BOWL 20CM"/>
    <n v="3"/>
    <n v="72.5"/>
    <n v="217.5"/>
    <n v="704226.38000000082"/>
    <x v="28"/>
  </r>
  <r>
    <m/>
    <x v="278"/>
    <s v="Invoice"/>
    <s v="89990"/>
    <s v="BUILDERS WAREHOUSE:CEDAR SQUARE"/>
    <s v="PLANTED AERO BOWL 20CM"/>
    <n v="8"/>
    <n v="72.5"/>
    <n v="580"/>
    <n v="704806.38000000082"/>
    <x v="28"/>
  </r>
  <r>
    <m/>
    <x v="291"/>
    <s v="Invoice"/>
    <s v="90007"/>
    <s v="FH CHAMBERLAIN TRADING (PTY) LTD:KYALAMI"/>
    <s v="PLANTED AERO BOWL 20CM"/>
    <n v="10"/>
    <n v="68.989999999999995"/>
    <n v="689.9"/>
    <n v="705496.28000000084"/>
    <x v="28"/>
  </r>
  <r>
    <m/>
    <x v="291"/>
    <s v="Invoice"/>
    <s v="90008"/>
    <s v="FH CHAMBERLAIN TRADING (PTY) LTD:WATERKLOOF GLEN"/>
    <s v="PLANTED AERO BOWL 20CM"/>
    <n v="6"/>
    <n v="68.989999999999995"/>
    <n v="413.94"/>
    <n v="705910.22000000079"/>
    <x v="28"/>
  </r>
  <r>
    <m/>
    <x v="291"/>
    <s v="Invoice"/>
    <s v="90011"/>
    <s v="MONTROSE NURSERY"/>
    <s v="PLANTED AERO BOWL 20CM"/>
    <n v="10"/>
    <n v="68.900000000000006"/>
    <n v="689"/>
    <n v="706599.22000000079"/>
    <x v="28"/>
  </r>
  <r>
    <m/>
    <x v="291"/>
    <s v="Invoice"/>
    <s v="90013"/>
    <s v="LOTS OF POTS CENTURION"/>
    <s v="PLANTED AERO BOWL 20CM"/>
    <n v="5"/>
    <n v="0"/>
    <n v="0"/>
    <n v="706599.22000000079"/>
    <x v="28"/>
  </r>
  <r>
    <m/>
    <x v="10"/>
    <s v="Invoice"/>
    <s v="90015"/>
    <s v="BUILDERS WAREHOUSE:ROBINDALE"/>
    <s v="PLANTED AERO BOWL 20CM"/>
    <n v="5"/>
    <n v="72.5"/>
    <n v="362.5"/>
    <n v="706961.72000000079"/>
    <x v="28"/>
  </r>
  <r>
    <m/>
    <x v="10"/>
    <s v="Invoice"/>
    <s v="90016"/>
    <s v="BUILDERS WAREHOUSE:BEDFORDVIEW"/>
    <s v="PLANTED AERO BOWL 20CM"/>
    <n v="10"/>
    <n v="72.5"/>
    <n v="725"/>
    <n v="707686.72000000079"/>
    <x v="28"/>
  </r>
  <r>
    <m/>
    <x v="10"/>
    <s v="Invoice"/>
    <s v="90017"/>
    <s v="BUILDERS WAREHOUSE:FLORIDA GLEN"/>
    <s v="PLANTED AERO BOWL 20CM"/>
    <n v="5"/>
    <n v="72.5"/>
    <n v="362.5"/>
    <n v="708049.22000000079"/>
    <x v="28"/>
  </r>
  <r>
    <m/>
    <x v="10"/>
    <s v="Invoice"/>
    <s v="90020"/>
    <s v="BUILDERS WAREHOUSE:NORTHRIDING"/>
    <s v="PLANTED AERO BOWL 20CM"/>
    <n v="3"/>
    <n v="72.5"/>
    <n v="217.5"/>
    <n v="708266.72000000079"/>
    <x v="28"/>
  </r>
  <r>
    <m/>
    <x v="10"/>
    <s v="Invoice"/>
    <s v="90027"/>
    <s v="LITTLE AUSTRIA"/>
    <s v="PLANTED AERO BOWL 20CM"/>
    <n v="14"/>
    <n v="68.900000000000006"/>
    <n v="964.6"/>
    <n v="709231.32000000076"/>
    <x v="28"/>
  </r>
  <r>
    <m/>
    <x v="11"/>
    <s v="Invoice"/>
    <s v="90031"/>
    <s v="BUILDERS WAREHOUSE:GLEN EAGLES"/>
    <s v="PLANTED AERO BOWL 20CM"/>
    <n v="5"/>
    <n v="72.5"/>
    <n v="362.5"/>
    <n v="709593.82000000076"/>
    <x v="28"/>
  </r>
  <r>
    <m/>
    <x v="11"/>
    <s v="Invoice"/>
    <s v="90035"/>
    <s v="BUILDERS WAREHOUSE:MIDDELBURG"/>
    <s v="PLANTED AERO BOWL 20CM"/>
    <n v="10"/>
    <n v="72.5"/>
    <n v="725"/>
    <n v="710318.82000000076"/>
    <x v="28"/>
  </r>
  <r>
    <m/>
    <x v="11"/>
    <s v="Invoice"/>
    <s v="90036"/>
    <s v="FH CHAMBERLAIN TRADING (PTY) LTD:MONTANA"/>
    <s v="PLANTED AERO BOWL 20CM"/>
    <n v="65"/>
    <n v="68.989999999999995"/>
    <n v="4484.3500000000004"/>
    <n v="714803.17000000074"/>
    <x v="28"/>
  </r>
  <r>
    <m/>
    <x v="11"/>
    <s v="Invoice"/>
    <s v="90042"/>
    <s v="ECKARDS GARDEN PAVILION"/>
    <s v="PLANTED AERO BOWL 20CM"/>
    <n v="16"/>
    <n v="68.900000000000006"/>
    <n v="1102.4000000000001"/>
    <n v="715905.57000000076"/>
    <x v="28"/>
  </r>
  <r>
    <m/>
    <x v="11"/>
    <s v="Invoice"/>
    <s v="90043"/>
    <s v="BUILDERS WAREHOUSE:BLOEMFONTEIN"/>
    <s v="PLANTED AERO BOWL 20CM"/>
    <n v="10"/>
    <n v="72.5"/>
    <n v="725"/>
    <n v="716630.57000000076"/>
    <x v="28"/>
  </r>
  <r>
    <m/>
    <x v="11"/>
    <s v="Invoice"/>
    <s v="90068"/>
    <s v="PRETTY GARDENS"/>
    <s v="PLANTED AERO BOWL 20CM"/>
    <n v="4"/>
    <n v="68.900000000000006"/>
    <n v="275.60000000000002"/>
    <n v="716906.17000000074"/>
    <x v="28"/>
  </r>
  <r>
    <m/>
    <x v="11"/>
    <s v="Invoice"/>
    <s v="90069"/>
    <s v="ROSES FOR U t/a URTH"/>
    <s v="PORTULACA AERO BOWL 20CM"/>
    <n v="3"/>
    <n v="65.900000000000006"/>
    <n v="197.7"/>
    <n v="717103.87000000069"/>
    <x v="28"/>
  </r>
  <r>
    <m/>
    <x v="11"/>
    <s v="Invoice"/>
    <s v="90069"/>
    <s v="ROSES FOR U t/a URTH"/>
    <s v="PETUNIA AERO BOWL 20CM"/>
    <n v="2"/>
    <n v="68.900000000000006"/>
    <n v="137.80000000000001"/>
    <n v="717241.67000000074"/>
    <x v="28"/>
  </r>
  <r>
    <m/>
    <x v="11"/>
    <s v="Invoice"/>
    <s v="90069"/>
    <s v="ROSES FOR U t/a URTH"/>
    <s v="CALIBRACHOA AERO BOWL 20CM"/>
    <n v="3"/>
    <n v="68.900000000000006"/>
    <n v="206.7"/>
    <n v="717448.37000000069"/>
    <x v="18"/>
  </r>
  <r>
    <m/>
    <x v="315"/>
    <s v="Invoice"/>
    <s v="90045"/>
    <s v="THYME SQUARE"/>
    <s v="PLANTED AERO BOWL 20CM"/>
    <n v="4"/>
    <n v="68.8"/>
    <n v="275.2"/>
    <n v="717723.57000000065"/>
    <x v="28"/>
  </r>
  <r>
    <m/>
    <x v="316"/>
    <s v="Invoice"/>
    <s v="90046"/>
    <s v="AGRI 2 MARKET"/>
    <s v="PLANTED AERO BOWL 20CM"/>
    <n v="5"/>
    <n v="51.6"/>
    <n v="258"/>
    <n v="717981.57000000065"/>
    <x v="28"/>
  </r>
  <r>
    <m/>
    <x v="91"/>
    <s v="Invoice"/>
    <s v="90059"/>
    <s v="BUILDERS WAREHOUSE:BRYANSTON"/>
    <s v="PLANTED AERO BOWL 20CM"/>
    <n v="5"/>
    <n v="72.5"/>
    <n v="362.5"/>
    <n v="718344.07000000065"/>
    <x v="28"/>
  </r>
  <r>
    <m/>
    <x v="91"/>
    <s v="Invoice"/>
    <s v="90061"/>
    <s v="ECKARDS GARDEN PAVILION"/>
    <s v="PLANTED AERO BOWL 20CM"/>
    <n v="4"/>
    <n v="68.900000000000006"/>
    <n v="275.60000000000002"/>
    <n v="718619.67000000062"/>
    <x v="28"/>
  </r>
  <r>
    <m/>
    <x v="92"/>
    <s v="Invoice"/>
    <s v="90062"/>
    <s v="BUILDERS WAREHOUSE:LAMBTON"/>
    <s v="PLANTED AERO BOWL 20CM"/>
    <n v="8"/>
    <n v="72.5"/>
    <n v="580"/>
    <n v="719199.67000000062"/>
    <x v="28"/>
  </r>
  <r>
    <m/>
    <x v="92"/>
    <s v="Invoice"/>
    <s v="90076"/>
    <s v="BUILDERS WAREHOUSE:CRESTA"/>
    <s v="PLANTED AERO BOWL 20CM"/>
    <n v="5"/>
    <n v="72.5"/>
    <n v="362.5"/>
    <n v="719562.17000000062"/>
    <x v="28"/>
  </r>
  <r>
    <m/>
    <x v="92"/>
    <s v="Invoice"/>
    <s v="90079"/>
    <s v="FH CHAMBERLAIN TRADING (PTY) LTD:SILVER LAKES"/>
    <s v="PLANTED AERO BOWL 20CM"/>
    <n v="2"/>
    <n v="68.989999999999995"/>
    <n v="137.97999999999999"/>
    <n v="719700.15000000061"/>
    <x v="28"/>
  </r>
  <r>
    <m/>
    <x v="37"/>
    <s v="Invoice"/>
    <s v="90089"/>
    <s v="LITTLE AUSTRIA"/>
    <s v="PLANTED AERO BOWL 20CM"/>
    <n v="6"/>
    <n v="68.900000000000006"/>
    <n v="413.4"/>
    <n v="720113.55000000063"/>
    <x v="28"/>
  </r>
  <r>
    <m/>
    <x v="37"/>
    <s v="Invoice"/>
    <s v="90090"/>
    <s v="BUILDERS WAREHOUSE:NOORDHEUWEL"/>
    <s v="PLANTED AERO BOWL 20CM"/>
    <n v="6"/>
    <n v="72.5"/>
    <n v="435"/>
    <n v="720548.55000000063"/>
    <x v="28"/>
  </r>
  <r>
    <m/>
    <x v="37"/>
    <s v="Invoice"/>
    <s v="90110"/>
    <s v="PRETTY GARDENS"/>
    <s v="PLANTED AERO BOWL 20CM"/>
    <n v="5"/>
    <n v="68.900000000000006"/>
    <n v="344.5"/>
    <n v="720893.05000000063"/>
    <x v="28"/>
  </r>
  <r>
    <m/>
    <x v="37"/>
    <s v="Invoice"/>
    <s v="90111"/>
    <s v="ROSES FOR U t/a URTH"/>
    <s v="CALIBRACHOA AERO BOWL 20CM"/>
    <n v="11"/>
    <n v="68.900000000000006"/>
    <n v="757.9"/>
    <n v="721650.95000000065"/>
    <x v="18"/>
  </r>
  <r>
    <m/>
    <x v="37"/>
    <s v="Invoice"/>
    <s v="90111"/>
    <s v="ROSES FOR U t/a URTH"/>
    <s v="VERBENA AERO BOWL 20CM"/>
    <n v="1"/>
    <n v="68.900000000000006"/>
    <n v="68.900000000000006"/>
    <n v="721719.85000000068"/>
    <x v="28"/>
  </r>
  <r>
    <m/>
    <x v="93"/>
    <s v="Invoice"/>
    <s v="90095"/>
    <s v="BUILDERS WAREHOUSE:SUNWARD PARK"/>
    <s v="PLANTED AERO BOWL 20CM"/>
    <n v="12"/>
    <n v="72.5"/>
    <n v="870"/>
    <n v="722589.85000000068"/>
    <x v="28"/>
  </r>
  <r>
    <m/>
    <x v="93"/>
    <s v="Invoice"/>
    <s v="90100"/>
    <s v="FH CHAMBERLAIN TRADING (PTY) LTD:SILVER LAKES"/>
    <s v="PLANTED AERO BOWL 20CM"/>
    <n v="15"/>
    <n v="68.989999999999995"/>
    <n v="1034.8499999999999"/>
    <n v="723624.70000000065"/>
    <x v="28"/>
  </r>
  <r>
    <m/>
    <x v="93"/>
    <s v="Invoice"/>
    <s v="90102"/>
    <s v="BUILDERS WAREHOUSE:FOURWAYS"/>
    <s v="PLANTED AERO BOWL 20CM"/>
    <n v="6"/>
    <n v="72.5"/>
    <n v="435"/>
    <n v="724059.70000000065"/>
    <x v="28"/>
  </r>
  <r>
    <m/>
    <x v="93"/>
    <s v="Invoice"/>
    <s v="90118"/>
    <s v="NYLIES KWEKERY"/>
    <s v="PLANTED AERO BOWL 20CM"/>
    <n v="12"/>
    <n v="68.900000000000006"/>
    <n v="826.8"/>
    <n v="724886.5000000007"/>
    <x v="28"/>
  </r>
  <r>
    <m/>
    <x v="93"/>
    <s v="Invoice"/>
    <s v="90120"/>
    <s v="BUILDERS WAREHOUSE:BAOBAB"/>
    <s v="PLANTED AERO BOWL 20CM"/>
    <n v="10"/>
    <n v="72.5"/>
    <n v="725"/>
    <n v="725611.5000000007"/>
    <x v="28"/>
  </r>
  <r>
    <m/>
    <x v="93"/>
    <s v="Invoice"/>
    <s v="90121"/>
    <s v="BUILDERS WAREHOUSE:MOKOPANE"/>
    <s v="PLANTED AERO BOWL 20CM"/>
    <n v="10"/>
    <n v="72.5"/>
    <n v="725"/>
    <n v="726336.5000000007"/>
    <x v="28"/>
  </r>
  <r>
    <m/>
    <x v="94"/>
    <s v="Invoice"/>
    <s v="90144"/>
    <s v="BUILDERS WAREHOUSE:NOORDHEUWEL"/>
    <s v="PLANTED AERO BOWL 20CM"/>
    <n v="10"/>
    <n v="72.5"/>
    <n v="725"/>
    <n v="727061.5000000007"/>
    <x v="28"/>
  </r>
  <r>
    <m/>
    <x v="95"/>
    <s v="Invoice"/>
    <s v="90124"/>
    <s v="BUILDERS WAREHOUSE:RIVONIA"/>
    <s v="PLANTED AERO BOWL 20CM"/>
    <n v="3"/>
    <n v="72.5"/>
    <n v="217.5"/>
    <n v="727279.0000000007"/>
    <x v="28"/>
  </r>
  <r>
    <m/>
    <x v="95"/>
    <s v="Invoice"/>
    <s v="90126"/>
    <s v="BUILDERS WAREHOUSE:CHERRY LANE"/>
    <s v="PLANTED AERO BOWL 20CM"/>
    <n v="8"/>
    <n v="72.5"/>
    <n v="580"/>
    <n v="727859.0000000007"/>
    <x v="28"/>
  </r>
  <r>
    <m/>
    <x v="95"/>
    <s v="Invoice"/>
    <s v="90155"/>
    <s v="SECUNDA NURSERY"/>
    <s v="PLANTED AERO BOWL 20CM"/>
    <n v="4"/>
    <n v="68.900000000000006"/>
    <n v="275.60000000000002"/>
    <n v="728134.60000000068"/>
    <x v="28"/>
  </r>
  <r>
    <m/>
    <x v="95"/>
    <s v="Invoice"/>
    <s v="90158"/>
    <s v="BUILDERS WAREHOUSE:SECUNDA"/>
    <s v="PLANTED AERO BOWL 20CM"/>
    <n v="8"/>
    <n v="72.5"/>
    <n v="580"/>
    <n v="728714.60000000068"/>
    <x v="28"/>
  </r>
  <r>
    <m/>
    <x v="96"/>
    <s v="Invoice"/>
    <s v="90128"/>
    <s v="FH CHAMBERLAIN TRADING (PTY) LTD:WATERKLOOF GLEN"/>
    <s v="PLANTED AERO BOWL 20CM"/>
    <n v="20"/>
    <n v="68.989999999999995"/>
    <n v="1379.8"/>
    <n v="730094.40000000072"/>
    <x v="28"/>
  </r>
  <r>
    <m/>
    <x v="96"/>
    <s v="Invoice"/>
    <s v="90129"/>
    <s v="FH CHAMBERLAIN TRADING (PTY) LTD:RIVIERA"/>
    <s v="PLANTED AERO BOWL 20CM"/>
    <n v="30"/>
    <n v="68.989999999999995"/>
    <n v="2069.6999999999998"/>
    <n v="732164.10000000068"/>
    <x v="28"/>
  </r>
  <r>
    <m/>
    <x v="96"/>
    <s v="Invoice"/>
    <s v="90148"/>
    <s v="GARDEN CREATIONS"/>
    <s v="PLANTED AERO BOWL 20CM"/>
    <n v="6"/>
    <n v="68.900000000000006"/>
    <n v="413.4"/>
    <n v="732577.5000000007"/>
    <x v="28"/>
  </r>
  <r>
    <m/>
    <x v="96"/>
    <s v="Invoice"/>
    <s v="90149"/>
    <s v="FH CHAMBERLAIN TRADING (PTY) LTD:CENTURION"/>
    <s v="PLANTED AERO BOWL 20CM"/>
    <n v="14"/>
    <n v="68.989999999999995"/>
    <n v="965.86"/>
    <n v="733543.36000000068"/>
    <x v="28"/>
  </r>
  <r>
    <m/>
    <x v="96"/>
    <s v="Invoice"/>
    <s v="90150"/>
    <s v="RIVERSIDE MICA"/>
    <s v="HANGING BASKET PLANTED ASSORTED 20CM (SPECIAL)"/>
    <n v="2"/>
    <n v="55"/>
    <n v="110"/>
    <n v="733653.36000000068"/>
    <x v="30"/>
  </r>
  <r>
    <m/>
    <x v="96"/>
    <s v="Invoice"/>
    <s v="90157"/>
    <s v="LOTS OF POTS CENTURION"/>
    <s v="PLANTED AERO BOWL 20CM (SPECIAL)"/>
    <n v="5"/>
    <n v="55"/>
    <n v="275"/>
    <n v="733928.36000000068"/>
    <x v="28"/>
  </r>
  <r>
    <m/>
    <x v="96"/>
    <s v="Invoice"/>
    <s v="90177"/>
    <s v="MONTANA GARDEN PAVILION"/>
    <s v="PLANTED AERO BOWL 20CM"/>
    <n v="12"/>
    <n v="68.900000000000006"/>
    <n v="826.8"/>
    <n v="734755.16000000073"/>
    <x v="28"/>
  </r>
  <r>
    <m/>
    <x v="96"/>
    <s v="Invoice"/>
    <s v="90178"/>
    <s v="BUILDERS WAREHOUSE:NELSPRUIT"/>
    <s v="PLANTED AERO BOWL 20CM"/>
    <n v="10"/>
    <n v="72.5"/>
    <n v="725"/>
    <n v="735480.16000000073"/>
    <x v="28"/>
  </r>
  <r>
    <m/>
    <x v="208"/>
    <s v="Invoice"/>
    <s v="90160"/>
    <s v="BUILDERS WAREHOUSE:NORTHRIDING"/>
    <s v="PLANTED AERO BOWL 20CM"/>
    <n v="4"/>
    <n v="72.5"/>
    <n v="290"/>
    <n v="735770.16000000073"/>
    <x v="28"/>
  </r>
  <r>
    <m/>
    <x v="208"/>
    <s v="Invoice"/>
    <s v="90167"/>
    <s v="LITTLE AUSTRIA"/>
    <s v="CALIBRACHOA GABARET HOT ROSE 20CM (SPECIAL)"/>
    <n v="2"/>
    <n v="55"/>
    <n v="110"/>
    <n v="735880.16000000073"/>
    <x v="18"/>
  </r>
  <r>
    <m/>
    <x v="208"/>
    <s v="Invoice"/>
    <s v="90176"/>
    <s v="GARDENSHOP PARKTOWN"/>
    <s v="PLANTED AERO BOWL 20CM (MALANSEUNS SHOW SPECIAL)"/>
    <n v="10"/>
    <n v="55"/>
    <n v="550"/>
    <n v="736430.16000000073"/>
    <x v="28"/>
  </r>
  <r>
    <m/>
    <x v="44"/>
    <s v="Invoice"/>
    <s v="90184"/>
    <s v="BUILDERS WAREHOUSE:FOURWAYS"/>
    <s v="PLANTED AERO BOWL 20CM"/>
    <n v="4"/>
    <n v="72.5"/>
    <n v="290"/>
    <n v="736720.16000000073"/>
    <x v="28"/>
  </r>
  <r>
    <m/>
    <x v="44"/>
    <s v="Invoice"/>
    <s v="90186"/>
    <s v="BUILDERS WAREHOUSE:MIDDELBURG"/>
    <s v="PLANTED AERO BOWL 20CM"/>
    <n v="9"/>
    <n v="72.5"/>
    <n v="652.5"/>
    <n v="737372.66000000073"/>
    <x v="28"/>
  </r>
  <r>
    <m/>
    <x v="44"/>
    <s v="Invoice"/>
    <s v="90193"/>
    <s v="THYME SQUARE"/>
    <s v="PLANTED AERO BOWL 20CM"/>
    <n v="8"/>
    <n v="68.8"/>
    <n v="550.4"/>
    <n v="737923.06000000075"/>
    <x v="28"/>
  </r>
  <r>
    <m/>
    <x v="44"/>
    <s v="Invoice"/>
    <s v="90197"/>
    <s v="BUILDERS WAREHOUSE:BETHLEHEM"/>
    <s v="PLANTED AERO BOWL 20CM"/>
    <n v="10"/>
    <n v="72.5"/>
    <n v="725"/>
    <n v="738648.06000000075"/>
    <x v="28"/>
  </r>
  <r>
    <m/>
    <x v="269"/>
    <s v="Invoice"/>
    <s v="90194"/>
    <s v="AGRI 2 MARKET"/>
    <s v="PLANTED AERO BOWL 20CM"/>
    <n v="10"/>
    <n v="51.6"/>
    <n v="516"/>
    <n v="739164.06000000075"/>
    <x v="28"/>
  </r>
  <r>
    <m/>
    <x v="61"/>
    <s v="Invoice"/>
    <s v="90200"/>
    <s v="BUILDERS WAREHOUSE:RUSTENBURG"/>
    <s v="PLANTED AERO BOWL 20CM"/>
    <n v="12"/>
    <n v="72.5"/>
    <n v="870"/>
    <n v="740034.06000000075"/>
    <x v="28"/>
  </r>
  <r>
    <m/>
    <x v="61"/>
    <s v="Invoice"/>
    <s v="90201"/>
    <s v="BUILDERS WAREHOUSE:RIVONIA"/>
    <s v="PLANTED AERO BOWL 20CM"/>
    <n v="3"/>
    <n v="72.5"/>
    <n v="217.5"/>
    <n v="740251.56000000075"/>
    <x v="28"/>
  </r>
  <r>
    <m/>
    <x v="61"/>
    <s v="Invoice"/>
    <s v="90202"/>
    <s v="BUILDERS WAREHOUSE:RASLOUW"/>
    <s v="PLANTED AERO BOWL 20CM"/>
    <n v="6"/>
    <n v="72.5"/>
    <n v="435"/>
    <n v="740686.56000000075"/>
    <x v="28"/>
  </r>
  <r>
    <m/>
    <x v="61"/>
    <s v="Invoice"/>
    <s v="90204"/>
    <s v="BUILDERS WAREHOUSE:BRYANSTON"/>
    <s v="PLANTED AERO BOWL 20CM"/>
    <n v="8"/>
    <n v="72.5"/>
    <n v="580"/>
    <n v="741266.56000000075"/>
    <x v="28"/>
  </r>
  <r>
    <m/>
    <x v="61"/>
    <s v="Invoice"/>
    <s v="90205"/>
    <s v="BUILDERS WAREHOUSE:GEZINA NEW"/>
    <s v="PLANTED AERO BOWL 20CM"/>
    <n v="5"/>
    <n v="72.5"/>
    <n v="362.5"/>
    <n v="741629.06000000075"/>
    <x v="28"/>
  </r>
  <r>
    <m/>
    <x v="61"/>
    <s v="Invoice"/>
    <s v="90210"/>
    <s v="BUILDERS WAREHOUSE:LYNNWOOD"/>
    <s v="PLANTED AERO BOWL 20CM"/>
    <n v="12"/>
    <n v="72.5"/>
    <n v="870"/>
    <n v="742499.06000000075"/>
    <x v="28"/>
  </r>
  <r>
    <m/>
    <x v="97"/>
    <s v="Invoice"/>
    <s v="90198"/>
    <s v="BUILDERS WAREHOUSE:ZAMBEZI"/>
    <s v="PLANTED AERO BOWL 20CM"/>
    <n v="8"/>
    <n v="72.5"/>
    <n v="580"/>
    <n v="743079.06000000075"/>
    <x v="28"/>
  </r>
  <r>
    <m/>
    <x v="62"/>
    <s v="Invoice"/>
    <s v="90227"/>
    <s v="BUILDERS WAREHOUSE:NOORDHEUWEL"/>
    <s v="PLANTED AERO BOWL 20CM"/>
    <n v="16"/>
    <n v="72.5"/>
    <n v="1160"/>
    <n v="744239.06000000075"/>
    <x v="28"/>
  </r>
  <r>
    <m/>
    <x v="62"/>
    <s v="Invoice"/>
    <s v="90231"/>
    <s v="BUILDERS WAREHOUSE:FLORIDA GLEN"/>
    <s v="PLANTED AERO BOWL 20CM"/>
    <n v="13"/>
    <n v="72.5"/>
    <n v="942.5"/>
    <n v="745181.56000000075"/>
    <x v="28"/>
  </r>
  <r>
    <m/>
    <x v="62"/>
    <s v="Invoice"/>
    <s v="90232"/>
    <s v="BUILDERS WAREHOUSE:ROBINDALE"/>
    <s v="PLANTED AERO BOWL 20CM"/>
    <n v="8"/>
    <n v="72.5"/>
    <n v="580"/>
    <n v="745761.56000000075"/>
    <x v="28"/>
  </r>
  <r>
    <m/>
    <x v="62"/>
    <s v="Invoice"/>
    <s v="90236"/>
    <s v="LITTLE AUSTRIA"/>
    <s v="PLANTED AERO BOWL 20CM"/>
    <n v="11"/>
    <n v="68.900000000000006"/>
    <n v="757.9"/>
    <n v="746519.46000000078"/>
    <x v="28"/>
  </r>
  <r>
    <m/>
    <x v="62"/>
    <s v="Invoice"/>
    <s v="90237"/>
    <s v="RIVERSIDE MICA"/>
    <s v="PLANTED AERO BOWL 20CM"/>
    <n v="7"/>
    <n v="67.989999999999995"/>
    <n v="475.93"/>
    <n v="746995.39000000083"/>
    <x v="28"/>
  </r>
  <r>
    <m/>
    <x v="62"/>
    <s v="Invoice"/>
    <s v="90250"/>
    <s v="BUILDERS WAREHOUSE:NEWCASTLE"/>
    <s v="PLANTED AERO BOWL 20CM"/>
    <n v="20"/>
    <n v="72.5"/>
    <n v="1450"/>
    <n v="748445.39000000083"/>
    <x v="28"/>
  </r>
  <r>
    <m/>
    <x v="38"/>
    <s v="Invoice"/>
    <s v="90239"/>
    <s v="PRETTY GARDENS"/>
    <s v="PLANTED AERO BOWL 20CM"/>
    <n v="12"/>
    <n v="68.900000000000006"/>
    <n v="826.8"/>
    <n v="749272.19000000088"/>
    <x v="28"/>
  </r>
  <r>
    <m/>
    <x v="38"/>
    <s v="Invoice"/>
    <s v="90240"/>
    <s v="BUILDERS WAREHOUSE:CEDAR SQUARE"/>
    <s v="PLANTED AERO BOWL 20CM"/>
    <n v="3"/>
    <n v="72.5"/>
    <n v="217.5"/>
    <n v="749489.69000000088"/>
    <x v="28"/>
  </r>
  <r>
    <m/>
    <x v="38"/>
    <s v="Invoice"/>
    <s v="90242"/>
    <s v="BUILDERS WAREHOUSE:RIVONIA"/>
    <s v="PLANTED AERO BOWL 20CM"/>
    <n v="5"/>
    <n v="72.5"/>
    <n v="362.5"/>
    <n v="749852.19000000088"/>
    <x v="28"/>
  </r>
  <r>
    <m/>
    <x v="38"/>
    <s v="Invoice"/>
    <s v="90244"/>
    <s v="BUILDERS WAREHOUSE:FOURWAYS"/>
    <s v="PLANTED AERO BOWL 20CM"/>
    <n v="10"/>
    <n v="72.5"/>
    <n v="725"/>
    <n v="750577.19000000088"/>
    <x v="28"/>
  </r>
  <r>
    <m/>
    <x v="38"/>
    <s v="Invoice"/>
    <s v="90255"/>
    <s v="ROSES FOR U t/a URTH"/>
    <s v="CALIBRACHOA AERO BOWL 20CM"/>
    <n v="4"/>
    <n v="68.900000000000006"/>
    <n v="275.60000000000002"/>
    <n v="750852.79000000085"/>
    <x v="18"/>
  </r>
  <r>
    <m/>
    <x v="270"/>
    <s v="Invoice"/>
    <s v="90277"/>
    <s v="BUILDERS WAREHOUSE:NOORDHEUWEL"/>
    <s v="PLANTED AERO BOWL 20CM"/>
    <n v="10"/>
    <n v="68.900000000000006"/>
    <n v="689"/>
    <n v="751541.79000000085"/>
    <x v="28"/>
  </r>
  <r>
    <m/>
    <x v="63"/>
    <s v="Invoice"/>
    <s v="90257"/>
    <s v="BUILDERS WAREHOUSE:CEDAR SQUARE"/>
    <s v="PLANTED AERO BOWL 20CM"/>
    <n v="7"/>
    <n v="72.5"/>
    <n v="507.5"/>
    <n v="752049.29000000085"/>
    <x v="28"/>
  </r>
  <r>
    <m/>
    <x v="63"/>
    <s v="Invoice"/>
    <s v="90259"/>
    <s v="BUILDERS WAREHOUSE:RIVONIA"/>
    <s v="PLANTED AERO BOWL 20CM"/>
    <n v="5"/>
    <n v="72.5"/>
    <n v="362.5"/>
    <n v="752411.79000000085"/>
    <x v="28"/>
  </r>
  <r>
    <m/>
    <x v="63"/>
    <s v="Invoice"/>
    <s v="90269"/>
    <s v="LOTS OF POTS CENTURION"/>
    <s v="PLANTED AERO BOWL 20CM"/>
    <n v="4"/>
    <n v="68.900000000000006"/>
    <n v="275.60000000000002"/>
    <n v="752687.39000000083"/>
    <x v="28"/>
  </r>
  <r>
    <m/>
    <x v="64"/>
    <s v="Invoice"/>
    <s v="90285"/>
    <s v="BUILDERS WAREHOUSE:CRAIGHALL PARK"/>
    <s v="PLANTED AERO BOWL 20CM"/>
    <n v="6"/>
    <n v="72.5"/>
    <n v="435"/>
    <n v="753122.39000000083"/>
    <x v="28"/>
  </r>
  <r>
    <m/>
    <x v="64"/>
    <s v="Invoice"/>
    <s v="90287"/>
    <s v="FH CHAMBERLAIN TRADING (PTY) LTD:RIVIERA"/>
    <s v="PLANTED AERO BOWL 20CM"/>
    <n v="30"/>
    <n v="68.989999999999995"/>
    <n v="2069.6999999999998"/>
    <n v="755192.09000000078"/>
    <x v="28"/>
  </r>
  <r>
    <m/>
    <x v="64"/>
    <s v="Invoice"/>
    <s v="90296"/>
    <s v="BUILDERS WAREHOUSE:MAFIKENG"/>
    <s v="PLANTED AERO BOWL 20CM"/>
    <n v="10"/>
    <n v="72.5"/>
    <n v="725"/>
    <n v="755917.09000000078"/>
    <x v="28"/>
  </r>
  <r>
    <m/>
    <x v="76"/>
    <s v="Invoice"/>
    <s v="90292"/>
    <s v="BUILDERS WAREHOUSE:NORTHRIDING"/>
    <s v="PLANTED AERO BOWL 20CM"/>
    <n v="7"/>
    <n v="72.5"/>
    <n v="507.5"/>
    <n v="756424.59000000078"/>
    <x v="28"/>
  </r>
  <r>
    <m/>
    <x v="53"/>
    <s v="Invoice"/>
    <s v="90298"/>
    <s v="BUILDERS WAREHOUSE:MIDRAND"/>
    <s v="PLANTED AERO BOWL 20CM"/>
    <n v="8"/>
    <n v="72.5"/>
    <n v="580"/>
    <n v="757004.59000000078"/>
    <x v="28"/>
  </r>
  <r>
    <m/>
    <x v="53"/>
    <s v="Invoice"/>
    <s v="90300"/>
    <s v="BUILDERS WAREHOUSE:SUNWARD PARK"/>
    <s v="PLANTED AERO BOWL 20CM"/>
    <n v="8"/>
    <n v="72.5"/>
    <n v="580"/>
    <n v="757584.59000000078"/>
    <x v="28"/>
  </r>
  <r>
    <m/>
    <x v="53"/>
    <s v="Invoice"/>
    <s v="90302"/>
    <s v="BUILDERS WAREHOUSE:FOURWAYS"/>
    <s v="PLANTED AERO BOWL 20CM"/>
    <n v="6"/>
    <n v="72.5"/>
    <n v="435"/>
    <n v="758019.59000000078"/>
    <x v="28"/>
  </r>
  <r>
    <m/>
    <x v="53"/>
    <s v="Invoice"/>
    <s v="90308"/>
    <s v="ROSES FOR U t/a URTH"/>
    <s v="PORTULACA AERO BOWL 20CM"/>
    <n v="7"/>
    <n v="68.900000000000006"/>
    <n v="482.3"/>
    <n v="758501.89000000083"/>
    <x v="28"/>
  </r>
  <r>
    <m/>
    <x v="53"/>
    <s v="Invoice"/>
    <s v="90308"/>
    <s v="ROSES FOR U t/a URTH"/>
    <s v="CALIBRACHOA AERO BOWL 20CM"/>
    <n v="7"/>
    <n v="68.900000000000006"/>
    <n v="482.3"/>
    <n v="758984.19000000088"/>
    <x v="18"/>
  </r>
  <r>
    <m/>
    <x v="53"/>
    <s v="Invoice"/>
    <s v="90314"/>
    <s v="BUILDERS WAREHOUSE:BLOEMFONTEIN"/>
    <s v="PLANTED AERO BOWL 20CM"/>
    <n v="16"/>
    <n v="72.5"/>
    <n v="1160"/>
    <n v="760144.19000000088"/>
    <x v="28"/>
  </r>
  <r>
    <m/>
    <x v="317"/>
    <s v="Invoice"/>
    <s v="90338"/>
    <s v="LITTLE AUSTRIA"/>
    <s v="PLANTED AERO BOWL 20CM"/>
    <n v="4"/>
    <n v="68.900000000000006"/>
    <n v="275.60000000000002"/>
    <n v="760419.79000000085"/>
    <x v="28"/>
  </r>
  <r>
    <m/>
    <x v="317"/>
    <s v="Invoice"/>
    <s v="90342"/>
    <s v="BUILDERS WAREHOUSE:NOORDHEUWEL"/>
    <s v="PLANTED AERO BOWL 20CM"/>
    <n v="12"/>
    <n v="72.5"/>
    <n v="870"/>
    <n v="761289.79000000085"/>
    <x v="28"/>
  </r>
  <r>
    <m/>
    <x v="317"/>
    <s v="Invoice"/>
    <s v="90343"/>
    <s v="BUILDERS WAREHOUSE:VEREENIGING"/>
    <s v="PLANTED AERO BOWL 20CM"/>
    <n v="30"/>
    <n v="22.4"/>
    <n v="672"/>
    <n v="761961.79000000085"/>
    <x v="28"/>
  </r>
  <r>
    <m/>
    <x v="317"/>
    <s v="Invoice"/>
    <s v="90343"/>
    <s v="BUILDERS WAREHOUSE:VEREENIGING"/>
    <s v="PLANTED AERO BOWL 20CM"/>
    <n v="5"/>
    <n v="72.5"/>
    <n v="362.5"/>
    <n v="762324.29000000085"/>
    <x v="28"/>
  </r>
  <r>
    <m/>
    <x v="65"/>
    <s v="Invoice"/>
    <s v="90326"/>
    <s v="BUILDERS WAREHOUSE:RIVONIA"/>
    <s v="PLANTED AERO BOWL 20CM"/>
    <n v="6"/>
    <n v="72.5"/>
    <n v="435"/>
    <n v="762759.29000000085"/>
    <x v="28"/>
  </r>
  <r>
    <m/>
    <x v="65"/>
    <s v="Invoice"/>
    <s v="90329"/>
    <s v="BUILDERS WAREHOUSE:FOURWAYS"/>
    <s v="PLANTED AERO BOWL 20CM"/>
    <n v="5"/>
    <n v="72.5"/>
    <n v="362.5"/>
    <n v="763121.79000000085"/>
    <x v="28"/>
  </r>
  <r>
    <m/>
    <x v="65"/>
    <s v="Invoice"/>
    <s v="90335"/>
    <s v="ECKARDS GARDEN PAVILION"/>
    <s v="PLANTED AERO BOWL 20CM"/>
    <n v="6"/>
    <n v="68.900000000000006"/>
    <n v="413.4"/>
    <n v="763535.19000000088"/>
    <x v="28"/>
  </r>
  <r>
    <m/>
    <x v="65"/>
    <s v="Invoice"/>
    <s v="90360"/>
    <s v="BUILDERS WAREHOUSE:SECUNDA"/>
    <s v="PLANTED AERO BOWL 20CM"/>
    <n v="9"/>
    <n v="72.5"/>
    <n v="652.5"/>
    <n v="764187.69000000088"/>
    <x v="28"/>
  </r>
  <r>
    <m/>
    <x v="66"/>
    <s v="Invoice"/>
    <s v="90354"/>
    <s v="MALANSEUNS Head Office:THE WILDS"/>
    <s v="PLANTED AERO BOWL 20CM"/>
    <n v="10"/>
    <n v="68.900000000000006"/>
    <n v="689"/>
    <n v="764876.69000000088"/>
    <x v="28"/>
  </r>
  <r>
    <m/>
    <x v="66"/>
    <s v="Invoice"/>
    <s v="90357"/>
    <s v="FH CHAMBERLAIN TRADING (PTY) LTD:WATERKLOOF GLEN"/>
    <s v="PLANTED AERO BOWL 20CM"/>
    <n v="14"/>
    <n v="72.5"/>
    <n v="1015"/>
    <n v="765891.69000000088"/>
    <x v="28"/>
  </r>
  <r>
    <m/>
    <x v="66"/>
    <s v="Invoice"/>
    <s v="90358"/>
    <s v="LOTS OF POTS CENTURION"/>
    <s v="PLANTED AERO BOWL 20CM"/>
    <n v="6"/>
    <n v="68.900000000000006"/>
    <n v="413.4"/>
    <n v="766305.0900000009"/>
    <x v="28"/>
  </r>
  <r>
    <m/>
    <x v="67"/>
    <s v="Invoice"/>
    <s v="90361"/>
    <s v="BUILDERS WAREHOUSE:BEDFORDVIEW"/>
    <s v="PLANTED AERO BOWL 20CM"/>
    <n v="6"/>
    <n v="72.5"/>
    <n v="435"/>
    <n v="766740.0900000009"/>
    <x v="28"/>
  </r>
  <r>
    <m/>
    <x v="67"/>
    <s v="Invoice"/>
    <s v="90363"/>
    <s v="BUILDERS WAREHOUSE:NORTHRIDING"/>
    <s v="PLANTED AERO BOWL 20CM"/>
    <n v="4"/>
    <n v="72.5"/>
    <n v="290"/>
    <n v="767030.0900000009"/>
    <x v="28"/>
  </r>
  <r>
    <m/>
    <x v="67"/>
    <s v="Invoice"/>
    <s v="90371"/>
    <s v="GARDENSHOP PARKTOWN"/>
    <s v="PLANTED AERO BOWL 20CM"/>
    <n v="5"/>
    <n v="68.900000000000006"/>
    <n v="344.5"/>
    <n v="767374.5900000009"/>
    <x v="28"/>
  </r>
  <r>
    <m/>
    <x v="98"/>
    <s v="Invoice"/>
    <s v="90387"/>
    <s v="THYME SQUARE"/>
    <s v="PLANTED AERO BOWL 20CM"/>
    <n v="5"/>
    <n v="68.8"/>
    <n v="344"/>
    <n v="767718.5900000009"/>
    <x v="28"/>
  </r>
  <r>
    <m/>
    <x v="98"/>
    <s v="Invoice"/>
    <s v="90391"/>
    <s v="BUILDERS WAREHOUSE:EMALALHENI"/>
    <s v="PLANTED AERO BOWL 20CM"/>
    <n v="5"/>
    <n v="72.5"/>
    <n v="362.5"/>
    <n v="768081.0900000009"/>
    <x v="28"/>
  </r>
  <r>
    <m/>
    <x v="271"/>
    <s v="Invoice"/>
    <s v="90392"/>
    <s v="AGRI 2 MARKET"/>
    <s v="PLANTED AERO BOWL 20CM"/>
    <n v="10"/>
    <n v="51.6"/>
    <n v="516"/>
    <n v="768597.0900000009"/>
    <x v="28"/>
  </r>
  <r>
    <m/>
    <x v="68"/>
    <s v="Invoice"/>
    <s v="90399"/>
    <s v="BUILDERS WAREHOUSE:FOURWAYS"/>
    <s v="PLANTED AERO BOWL 20CM"/>
    <n v="6"/>
    <n v="72.5"/>
    <n v="435"/>
    <n v="769032.0900000009"/>
    <x v="28"/>
  </r>
  <r>
    <m/>
    <x v="68"/>
    <s v="Invoice"/>
    <s v="90400"/>
    <s v="BUILDERS WAREHOUSE:CEDAR SQUARE"/>
    <s v="PLANTED AERO BOWL 20CM"/>
    <n v="9"/>
    <n v="72.5"/>
    <n v="652.5"/>
    <n v="769684.5900000009"/>
    <x v="28"/>
  </r>
  <r>
    <m/>
    <x v="68"/>
    <s v="Invoice"/>
    <s v="90405"/>
    <s v="BUILDERS WAREHOUSE:LYNNWOOD"/>
    <s v="PLANTED AERO BOWL 20CM"/>
    <n v="10"/>
    <n v="72.5"/>
    <n v="725"/>
    <n v="770409.5900000009"/>
    <x v="28"/>
  </r>
  <r>
    <m/>
    <x v="69"/>
    <s v="Invoice"/>
    <s v="90420"/>
    <s v="MONTROSE NURSERY"/>
    <s v="PLANTED AERO BOWL 20CM"/>
    <n v="4"/>
    <n v="68.900000000000006"/>
    <n v="275.60000000000002"/>
    <n v="770685.19000000088"/>
    <x v="28"/>
  </r>
  <r>
    <m/>
    <x v="70"/>
    <s v="Invoice"/>
    <s v="90426"/>
    <s v="BUILDERS WAREHOUSE:ROBINDALE"/>
    <s v="PLANTED AERO BOWL 20CM"/>
    <n v="3"/>
    <n v="72.5"/>
    <n v="217.5"/>
    <n v="770902.69000000088"/>
    <x v="28"/>
  </r>
  <r>
    <m/>
    <x v="70"/>
    <s v="Invoice"/>
    <s v="90430"/>
    <s v="BUILDERS WAREHOUSE:STRUBENS VALLEY"/>
    <s v="PLANTED AERO BOWL 20CM"/>
    <n v="3"/>
    <n v="72.5"/>
    <n v="217.5"/>
    <n v="771120.19000000088"/>
    <x v="28"/>
  </r>
  <r>
    <m/>
    <x v="70"/>
    <s v="Invoice"/>
    <s v="90431"/>
    <s v="BUILDERS WAREHOUSE:NOORDHEUWEL"/>
    <s v="PLANTED AERO BOWL 20CM"/>
    <n v="13"/>
    <n v="72.5"/>
    <n v="942.5"/>
    <n v="772062.69000000088"/>
    <x v="28"/>
  </r>
  <r>
    <m/>
    <x v="70"/>
    <s v="Invoice"/>
    <s v="90432"/>
    <s v="BUILDERS WAREHOUSE:FLORIDA GLEN"/>
    <s v="PLANTED AERO BOWL 20CM"/>
    <n v="8"/>
    <n v="72.5"/>
    <n v="580"/>
    <n v="772642.69000000088"/>
    <x v="28"/>
  </r>
  <r>
    <m/>
    <x v="39"/>
    <s v="Invoice"/>
    <s v="90440"/>
    <s v="BUILDERS WAREHOUSE:SUNWARD PARK"/>
    <s v="PLANTED AERO BOWL 20CM"/>
    <n v="10"/>
    <n v="72.5"/>
    <n v="725"/>
    <n v="773367.69000000088"/>
    <x v="28"/>
  </r>
  <r>
    <m/>
    <x v="39"/>
    <s v="Invoice"/>
    <s v="90457"/>
    <s v="PLANT FACTORY"/>
    <s v="PLANTED AERO BOWL 20CM"/>
    <n v="5"/>
    <n v="68.900000000000006"/>
    <n v="344.5"/>
    <n v="773712.19000000088"/>
    <x v="28"/>
  </r>
  <r>
    <m/>
    <x v="39"/>
    <s v="Invoice"/>
    <s v="90458"/>
    <s v="ROSES FOR U t/a URTH"/>
    <s v="PETUNIA AERO BOWL 20CM"/>
    <n v="6"/>
    <n v="68.900000000000006"/>
    <n v="413.4"/>
    <n v="774125.5900000009"/>
    <x v="28"/>
  </r>
  <r>
    <m/>
    <x v="39"/>
    <s v="Invoice"/>
    <s v="90459"/>
    <s v="BUILDERS WAREHOUSE:BLOEMFONTEIN"/>
    <s v="PLANTED AERO BOWL 20CM"/>
    <n v="3"/>
    <n v="72.5"/>
    <n v="217.5"/>
    <n v="774343.0900000009"/>
    <x v="28"/>
  </r>
  <r>
    <m/>
    <x v="39"/>
    <s v="Invoice"/>
    <s v="90460"/>
    <s v="BUILDERS WAREHOUSE:NELSPRUIT"/>
    <s v="PLANTED AERO BOWL 20CM"/>
    <n v="28"/>
    <n v="72.5"/>
    <n v="2030"/>
    <n v="776373.0900000009"/>
    <x v="28"/>
  </r>
  <r>
    <m/>
    <x v="72"/>
    <s v="Invoice"/>
    <s v="90462"/>
    <s v="BUILDERS WAREHOUSE:LYNNWOOD"/>
    <s v="PLANTED AERO BOWL 20CM"/>
    <n v="10"/>
    <n v="72.5"/>
    <n v="725"/>
    <n v="777098.0900000009"/>
    <x v="28"/>
  </r>
  <r>
    <m/>
    <x v="72"/>
    <s v="Invoice"/>
    <s v="90467"/>
    <s v="BUILDERS WAREHOUSE:BRYANSTON"/>
    <s v="PLANTED AERO BOWL 20CM"/>
    <n v="4"/>
    <n v="72.5"/>
    <n v="290"/>
    <n v="777388.0900000009"/>
    <x v="28"/>
  </r>
  <r>
    <m/>
    <x v="72"/>
    <s v="Invoice"/>
    <s v="90473"/>
    <s v="FH CHAMBERLAIN TRADING (PTY) LTD:KYALAMI"/>
    <s v="PLANTED AERO BOWL 20CM"/>
    <n v="10"/>
    <n v="72.5"/>
    <n v="725"/>
    <n v="778113.0900000009"/>
    <x v="28"/>
  </r>
  <r>
    <m/>
    <x v="40"/>
    <s v="Invoice"/>
    <s v="90482"/>
    <s v="FH CHAMBERLAIN TRADING (PTY) LTD:WATERKLOOF GLEN"/>
    <s v="PLANTED AERO BOWL 20CM"/>
    <n v="16"/>
    <n v="72.5"/>
    <n v="1160"/>
    <n v="779273.0900000009"/>
    <x v="28"/>
  </r>
  <r>
    <m/>
    <x v="73"/>
    <s v="Invoice"/>
    <s v="90484"/>
    <s v="BUILDERS WAREHOUSE:MAFIKENG"/>
    <s v="PLANTED AERO BOWL 20CM"/>
    <n v="16"/>
    <n v="72.5"/>
    <n v="1160"/>
    <n v="780433.0900000009"/>
    <x v="28"/>
  </r>
  <r>
    <m/>
    <x v="73"/>
    <s v="Invoice"/>
    <s v="90496"/>
    <s v="LITTLE AUSTRIA"/>
    <s v="PLANTED AERO BOWL 20CM"/>
    <n v="7"/>
    <n v="68.900000000000006"/>
    <n v="482.3"/>
    <n v="780915.39000000095"/>
    <x v="28"/>
  </r>
  <r>
    <m/>
    <x v="73"/>
    <s v="Invoice"/>
    <s v="90522"/>
    <s v="NYLIES KWEKERY"/>
    <s v="PLANTED AERO BOWL 20CM"/>
    <n v="4"/>
    <n v="68.900000000000006"/>
    <n v="275.60000000000002"/>
    <n v="781190.99000000092"/>
    <x v="28"/>
  </r>
  <r>
    <m/>
    <x v="73"/>
    <s v="Invoice"/>
    <s v="90528"/>
    <s v="BUILDERS WAREHOUSE:MOKOPANE"/>
    <s v="PLANTED AERO BOWL 20CM"/>
    <n v="11"/>
    <n v="72.5"/>
    <n v="797.5"/>
    <n v="781988.49000000092"/>
    <x v="28"/>
  </r>
  <r>
    <m/>
    <x v="99"/>
    <s v="Invoice"/>
    <s v="90499"/>
    <s v="BUILDERS WAREHOUSE:EDENVALE"/>
    <s v="PLANTED AERO BOWL 20CM"/>
    <n v="10"/>
    <n v="72.5"/>
    <n v="725"/>
    <n v="782713.49000000092"/>
    <x v="28"/>
  </r>
  <r>
    <m/>
    <x v="99"/>
    <s v="Invoice"/>
    <s v="90502"/>
    <s v="BUILDERS WAREHOUSE:FOURWAYS"/>
    <s v="PLANTED AERO BOWL 20CM"/>
    <n v="4"/>
    <n v="72.5"/>
    <n v="290"/>
    <n v="783003.49000000092"/>
    <x v="28"/>
  </r>
  <r>
    <m/>
    <x v="99"/>
    <s v="Invoice"/>
    <s v="90505"/>
    <s v="BUILDERS WAREHOUSE:MIDDELBURG"/>
    <s v="PLANTED AERO BOWL 20CM"/>
    <n v="8"/>
    <n v="72.5"/>
    <n v="580"/>
    <n v="783583.49000000092"/>
    <x v="28"/>
  </r>
  <r>
    <m/>
    <x v="99"/>
    <s v="Invoice"/>
    <s v="90521"/>
    <s v="MONTANA GARDEN PAVILION"/>
    <s v="PLANTED AERO BOWL 20CM"/>
    <n v="10"/>
    <n v="68.900000000000006"/>
    <n v="689"/>
    <n v="784272.49000000092"/>
    <x v="28"/>
  </r>
  <r>
    <m/>
    <x v="99"/>
    <s v="Invoice"/>
    <s v="90524"/>
    <s v="WAY TO TRADE Pty Ltd"/>
    <s v="PLANTED AERO BOWL 20CM"/>
    <n v="6"/>
    <n v="68.900000000000006"/>
    <n v="413.4"/>
    <n v="784685.89000000095"/>
    <x v="28"/>
  </r>
  <r>
    <m/>
    <x v="99"/>
    <s v="Invoice"/>
    <s v="90525"/>
    <s v="YEBO YES PLANTS"/>
    <s v="PLANTED AERO BOWL 20CM"/>
    <n v="2"/>
    <n v="68.900000000000006"/>
    <n v="137.80000000000001"/>
    <n v="784823.69000000099"/>
    <x v="28"/>
  </r>
  <r>
    <m/>
    <x v="12"/>
    <s v="Invoice"/>
    <s v="90515"/>
    <s v="BUILDERS WAREHOUSE:NOORDHEUWEL"/>
    <s v="PLANTED AERO BOWL 20CM"/>
    <n v="12"/>
    <n v="72.5"/>
    <n v="870"/>
    <n v="785693.69000000099"/>
    <x v="28"/>
  </r>
  <r>
    <m/>
    <x v="100"/>
    <s v="Invoice"/>
    <s v="90533"/>
    <s v="BUILDERS WAREHOUSE:CEDAR SQUARE"/>
    <s v="PLANTED AERO BOWL 20CM"/>
    <n v="5"/>
    <n v="72.5"/>
    <n v="362.5"/>
    <n v="786056.19000000099"/>
    <x v="28"/>
  </r>
  <r>
    <m/>
    <x v="100"/>
    <s v="Invoice"/>
    <s v="90535"/>
    <s v="BUILDERS WAREHOUSE:ZAMBEZI"/>
    <s v="PLANTED AERO BOWL 20CM"/>
    <n v="6"/>
    <n v="72.5"/>
    <n v="435"/>
    <n v="786491.19000000099"/>
    <x v="28"/>
  </r>
  <r>
    <m/>
    <x v="100"/>
    <s v="Invoice"/>
    <s v="90537"/>
    <s v="BUILDERS WAREHOUSE:CHERRY LANE"/>
    <s v="PLANTED AERO BOWL 20CM"/>
    <n v="6"/>
    <n v="72.5"/>
    <n v="435"/>
    <n v="786926.19000000099"/>
    <x v="28"/>
  </r>
  <r>
    <m/>
    <x v="101"/>
    <s v="Invoice"/>
    <s v="90547"/>
    <s v="BUILDERS WAREHOUSE:CRAIGHALL PARK"/>
    <s v="PLANTED AERO BOWL 20CM"/>
    <n v="4"/>
    <n v="72.5"/>
    <n v="290"/>
    <n v="787216.19000000099"/>
    <x v="28"/>
  </r>
  <r>
    <m/>
    <x v="101"/>
    <s v="Invoice"/>
    <s v="90548"/>
    <s v="BUILDERS WAREHOUSE:LAMBTON"/>
    <s v="PLANTED AERO BOWL 20CM"/>
    <n v="4"/>
    <n v="72.5"/>
    <n v="290"/>
    <n v="787506.19000000099"/>
    <x v="28"/>
  </r>
  <r>
    <m/>
    <x v="101"/>
    <s v="Invoice"/>
    <s v="90566"/>
    <s v="BUILDERS WAREHOUSE:SECUNDA"/>
    <s v="PLANTED AERO BOWL 20CM"/>
    <n v="9"/>
    <n v="72.5"/>
    <n v="652.5"/>
    <n v="788158.69000000099"/>
    <x v="28"/>
  </r>
  <r>
    <m/>
    <x v="101"/>
    <s v="Invoice"/>
    <s v="90567"/>
    <s v="BUILDERS WAREHOUSE:NEWCASTLE"/>
    <s v="PLANTED AERO BOWL 20CM"/>
    <n v="23"/>
    <n v="72.5"/>
    <n v="1667.5"/>
    <n v="789826.19000000099"/>
    <x v="28"/>
  </r>
  <r>
    <m/>
    <x v="74"/>
    <s v="Invoice"/>
    <s v="90556"/>
    <s v="GARDEN CREATIONS"/>
    <s v="PLANTED AERO BOWL 20CM"/>
    <n v="10"/>
    <n v="68.900000000000006"/>
    <n v="689"/>
    <n v="790515.19000000099"/>
    <x v="28"/>
  </r>
  <r>
    <m/>
    <x v="74"/>
    <s v="Invoice"/>
    <s v="90558"/>
    <s v="BUILDERS WAREHOUSE:BEDFORDVIEW"/>
    <s v="PLANTED AERO BOWL 20CM"/>
    <n v="10"/>
    <n v="72.5"/>
    <n v="725"/>
    <n v="791240.19000000099"/>
    <x v="28"/>
  </r>
  <r>
    <m/>
    <x v="74"/>
    <s v="Invoice"/>
    <s v="90561"/>
    <s v="BUILDERS WAREHOUSE:ROBINDALE"/>
    <s v="PLANTED AERO BOWL 20CM"/>
    <n v="10"/>
    <n v="72.5"/>
    <n v="725"/>
    <n v="791965.19000000099"/>
    <x v="28"/>
  </r>
  <r>
    <m/>
    <x v="74"/>
    <s v="Invoice"/>
    <s v="90562"/>
    <s v="LITTLE AUSTRIA"/>
    <s v="PLANTED AERO BOWL 20CM"/>
    <n v="3"/>
    <n v="68.900000000000006"/>
    <n v="206.7"/>
    <n v="792171.89000000095"/>
    <x v="28"/>
  </r>
  <r>
    <m/>
    <x v="74"/>
    <s v="Invoice"/>
    <s v="90585"/>
    <s v="YEBO YES PLANTS"/>
    <s v="PLANTED AERO BOWL 20CM"/>
    <n v="6"/>
    <n v="68.900000000000006"/>
    <n v="413.4"/>
    <n v="792585.29000000097"/>
    <x v="28"/>
  </r>
  <r>
    <m/>
    <x v="74"/>
    <s v="Invoice"/>
    <s v="1334"/>
    <s v="YEBO YES PLANTS"/>
    <s v="PLANTED AERO BOWL 20CM"/>
    <n v="2"/>
    <n v="68.900000000000006"/>
    <n v="137.80000000000001"/>
    <n v="792723.09000000102"/>
    <x v="28"/>
  </r>
  <r>
    <m/>
    <x v="102"/>
    <s v="Invoice"/>
    <s v="90570"/>
    <s v="BUILDERS WAREHOUSE:SUNWARD PARK"/>
    <s v="PLANTED AERO BOWL 20CM"/>
    <n v="8"/>
    <n v="72.5"/>
    <n v="580"/>
    <n v="793303.09000000102"/>
    <x v="28"/>
  </r>
  <r>
    <m/>
    <x v="102"/>
    <s v="Invoice"/>
    <s v="90573"/>
    <s v="BUILDERS WAREHOUSE:GLEN EAGLES"/>
    <s v="PLANTED AERO BOWL 20CM"/>
    <n v="8"/>
    <n v="72.5"/>
    <n v="580"/>
    <n v="793883.09000000102"/>
    <x v="28"/>
  </r>
  <r>
    <m/>
    <x v="102"/>
    <s v="Invoice"/>
    <s v="90574"/>
    <s v="BUILDERS WAREHOUSE:EDENVALE"/>
    <s v="PLANTED AERO BOWL 20CM"/>
    <n v="10"/>
    <n v="72.5"/>
    <n v="725"/>
    <n v="794608.09000000102"/>
    <x v="28"/>
  </r>
  <r>
    <m/>
    <x v="102"/>
    <s v="Invoice"/>
    <s v="90578"/>
    <s v="MALANSEUNS Head Office:THE WILDS"/>
    <s v="PLANTED AERO BOWL 20CM"/>
    <n v="20"/>
    <n v="68.900000000000006"/>
    <n v="1378"/>
    <n v="795986.09000000102"/>
    <x v="28"/>
  </r>
  <r>
    <m/>
    <x v="102"/>
    <s v="Invoice"/>
    <s v="90596"/>
    <s v="ROSES FOR U t/a URTH"/>
    <s v="PETUNIA AERO BOWL 20CM"/>
    <n v="5"/>
    <n v="68.900000000000006"/>
    <n v="344.5"/>
    <n v="796330.59000000102"/>
    <x v="28"/>
  </r>
  <r>
    <m/>
    <x v="102"/>
    <s v="Invoice"/>
    <s v="90596"/>
    <s v="ROSES FOR U t/a URTH"/>
    <s v="CALIBRACHOA AERO BOWL 20CM"/>
    <n v="5"/>
    <n v="68.900000000000006"/>
    <n v="344.5"/>
    <n v="796675.09000000102"/>
    <x v="18"/>
  </r>
  <r>
    <m/>
    <x v="102"/>
    <s v="Invoice"/>
    <s v="90598"/>
    <s v="BUILDERS WAREHOUSE:BETHLEHEM"/>
    <s v="PLANTED AERO BOWL 20CM"/>
    <n v="10"/>
    <n v="72.5"/>
    <n v="725"/>
    <n v="797400.09000000102"/>
    <x v="28"/>
  </r>
  <r>
    <m/>
    <x v="102"/>
    <s v="Invoice"/>
    <s v="90599"/>
    <s v="BUILDERS WAREHOUSE:BLOEMFONTEIN"/>
    <s v="PLANTED AERO BOWL 20CM"/>
    <n v="14"/>
    <n v="72.5"/>
    <n v="1015"/>
    <n v="798415.09000000102"/>
    <x v="28"/>
  </r>
  <r>
    <m/>
    <x v="103"/>
    <s v="Invoice"/>
    <s v="90588"/>
    <s v="BUILDERS WAREHOUSE:NOORDHEUWEL"/>
    <s v="PLANTED AERO BOWL 20CM"/>
    <n v="5"/>
    <n v="72.5"/>
    <n v="362.5"/>
    <n v="798777.59000000102"/>
    <x v="28"/>
  </r>
  <r>
    <m/>
    <x v="103"/>
    <s v="Invoice"/>
    <s v="90592"/>
    <s v="AGRI 2 MARKET"/>
    <s v="PLANTED AERO BOWL 20CM"/>
    <n v="30"/>
    <n v="51.6"/>
    <n v="1548"/>
    <n v="800325.59000000102"/>
    <x v="28"/>
  </r>
  <r>
    <m/>
    <x v="103"/>
    <s v="Invoice"/>
    <s v="90593"/>
    <s v="AGRI 2 MARKET"/>
    <s v="PLANTED AERO BOWL 20CM"/>
    <n v="10"/>
    <n v="0"/>
    <n v="0"/>
    <n v="800325.59000000102"/>
    <x v="28"/>
  </r>
  <r>
    <m/>
    <x v="103"/>
    <s v="Invoice"/>
    <s v="90620"/>
    <s v="BUILDERS WAREHOUSE:STRUBENS VALLEY"/>
    <s v="PLANTED AERO BOWL 20CM"/>
    <n v="10"/>
    <n v="72.5"/>
    <n v="725"/>
    <n v="801050.59000000102"/>
    <x v="28"/>
  </r>
  <r>
    <m/>
    <x v="75"/>
    <s v="Invoice"/>
    <s v="90589"/>
    <s v="BUILDERS WAREHOUSE:RUSTENBURG"/>
    <s v="PLANTED AERO BOWL 20CM"/>
    <n v="16"/>
    <n v="72.5"/>
    <n v="1160"/>
    <n v="802210.59000000102"/>
    <x v="28"/>
  </r>
  <r>
    <m/>
    <x v="75"/>
    <s v="Invoice"/>
    <s v="90602"/>
    <s v="BUILDERS WAREHOUSE:FOURWAYS"/>
    <s v="PLANTED AERO BOWL 20CM"/>
    <n v="6"/>
    <n v="72.5"/>
    <n v="435"/>
    <n v="802645.59000000102"/>
    <x v="28"/>
  </r>
  <r>
    <m/>
    <x v="75"/>
    <s v="Invoice"/>
    <s v="90605"/>
    <s v="BUILDERS WAREHOUSE:CEDAR SQUARE"/>
    <s v="PLANTED AERO BOWL 20CM"/>
    <n v="6"/>
    <n v="72.5"/>
    <n v="435"/>
    <n v="803080.59000000102"/>
    <x v="28"/>
  </r>
  <r>
    <m/>
    <x v="75"/>
    <s v="Invoice"/>
    <s v="90606"/>
    <s v="BUILDERS WAREHOUSE:RIVONIA"/>
    <s v="PLANTED AERO BOWL 20CM"/>
    <n v="5"/>
    <n v="72.5"/>
    <n v="362.5"/>
    <n v="803443.09000000102"/>
    <x v="28"/>
  </r>
  <r>
    <m/>
    <x v="75"/>
    <s v="Invoice"/>
    <s v="90607"/>
    <s v="BUILDERS WAREHOUSE:LYNNWOOD"/>
    <s v="PLANTED AERO BOWL 20CM"/>
    <n v="6"/>
    <n v="72.5"/>
    <n v="435"/>
    <n v="803878.09000000102"/>
    <x v="28"/>
  </r>
  <r>
    <m/>
    <x v="75"/>
    <s v="Invoice"/>
    <s v="90615"/>
    <s v="ECKARDS GARDEN PAVILION"/>
    <s v="PLANTED AERO BOWL 20CM"/>
    <n v="10"/>
    <n v="68.900000000000006"/>
    <n v="689"/>
    <n v="804567.09000000102"/>
    <x v="28"/>
  </r>
  <r>
    <s v="Total for PLANTED AERO BOWL 20CM"/>
    <x v="0"/>
    <m/>
    <m/>
    <m/>
    <m/>
    <n v="11913"/>
    <m/>
    <n v="804567.09000000102"/>
    <m/>
    <x v="0"/>
  </r>
  <r>
    <s v="AT COLEUS 23CM POT"/>
    <x v="0"/>
    <m/>
    <m/>
    <m/>
    <m/>
    <m/>
    <m/>
    <m/>
    <m/>
    <x v="0"/>
  </r>
  <r>
    <m/>
    <x v="283"/>
    <s v="Invoice"/>
    <s v="86577"/>
    <s v="FH CHAMBERLAIN TRADING (PTY) LTD:MONTANA"/>
    <s v="AT COLEUS 25CM POT"/>
    <n v="20"/>
    <n v="77.2"/>
    <n v="1544"/>
    <n v="1544"/>
    <x v="11"/>
  </r>
  <r>
    <m/>
    <x v="109"/>
    <s v="Invoice"/>
    <s v="86729"/>
    <s v="THYME SQUARE"/>
    <s v="AT COLEUS 23CM POT"/>
    <n v="2"/>
    <n v="76.8"/>
    <n v="153.6"/>
    <n v="1697.6"/>
    <x v="29"/>
  </r>
  <r>
    <m/>
    <x v="23"/>
    <s v="Invoice"/>
    <s v="86952"/>
    <s v="FH CHAMBERLAIN TRADING (PTY) LTD:WATERKLOOF GLEN"/>
    <s v="AT COLEUS 23CM POT"/>
    <n v="10"/>
    <n v="83.5"/>
    <n v="835"/>
    <n v="2532.6"/>
    <x v="29"/>
  </r>
  <r>
    <m/>
    <x v="221"/>
    <s v="Invoice"/>
    <s v="89046"/>
    <s v="FH CHAMBERLAIN TRADING (PTY) LTD:KYALAMI"/>
    <s v="AT COLEUS 23CM POT"/>
    <n v="6"/>
    <n v="83.5"/>
    <n v="501"/>
    <n v="3033.6"/>
    <x v="29"/>
  </r>
  <r>
    <m/>
    <x v="41"/>
    <s v="Invoice"/>
    <s v="89570"/>
    <s v="FH CHAMBERLAIN TRADING (PTY) LTD:KYALAMI"/>
    <s v="AT COLEUS 23CM POT"/>
    <n v="6"/>
    <n v="83.5"/>
    <n v="501"/>
    <n v="3534.6"/>
    <x v="29"/>
  </r>
  <r>
    <m/>
    <x v="56"/>
    <s v="Invoice"/>
    <s v="89658"/>
    <s v="FH CHAMBERLAIN TRADING (PTY) LTD:KYALAMI"/>
    <s v="AT COLEUS 23CM POT"/>
    <n v="1"/>
    <n v="83.5"/>
    <n v="83.5"/>
    <n v="3618.1"/>
    <x v="29"/>
  </r>
  <r>
    <m/>
    <x v="265"/>
    <s v="Invoice"/>
    <s v="89830"/>
    <s v="BUILDERS WAREHOUSE:NEWMARKET"/>
    <s v="AT COLEUS 23CM POT"/>
    <n v="12"/>
    <n v="87.7"/>
    <n v="1052.4000000000001"/>
    <n v="4670.5"/>
    <x v="29"/>
  </r>
  <r>
    <m/>
    <x v="266"/>
    <s v="Invoice"/>
    <s v="89864"/>
    <s v="LOTS OF POTS PTA"/>
    <s v="HELIANTHUS 23CM POT"/>
    <n v="16"/>
    <n v="47.99"/>
    <n v="767.84"/>
    <n v="5438.34"/>
    <x v="29"/>
  </r>
  <r>
    <m/>
    <x v="68"/>
    <s v="Invoice"/>
    <s v="90408"/>
    <s v="LOTS OF POTS PTA"/>
    <s v="AT COLEUS 23CM POT"/>
    <n v="10"/>
    <n v="81.5"/>
    <n v="815"/>
    <n v="6253.34"/>
    <x v="29"/>
  </r>
  <r>
    <m/>
    <x v="71"/>
    <s v="Invoice"/>
    <s v="90478"/>
    <s v="BUILDERS WAREHOUSE:ROBINDALE"/>
    <s v="AT COLEUS 23CM POT"/>
    <n v="8"/>
    <n v="87.7"/>
    <n v="701.6"/>
    <n v="6954.9400000000005"/>
    <x v="29"/>
  </r>
  <r>
    <m/>
    <x v="72"/>
    <s v="Invoice"/>
    <s v="90471"/>
    <s v="BUILDERS WAREHOUSE:CHERRY LANE"/>
    <s v="AT COLEUS 23CM POT"/>
    <n v="5"/>
    <n v="87.7"/>
    <n v="438.5"/>
    <n v="7393.4400000000005"/>
    <x v="29"/>
  </r>
  <r>
    <s v="Total for AT COLEUS 23CM POT"/>
    <x v="0"/>
    <m/>
    <m/>
    <m/>
    <m/>
    <n v="96"/>
    <m/>
    <n v="7393.4400000000005"/>
    <m/>
    <x v="0"/>
  </r>
  <r>
    <s v="AT POTTED MIX 23CM"/>
    <x v="0"/>
    <m/>
    <m/>
    <m/>
    <m/>
    <m/>
    <m/>
    <m/>
    <m/>
    <x v="0"/>
  </r>
  <r>
    <m/>
    <x v="85"/>
    <s v="Invoice"/>
    <s v="89522"/>
    <s v="BUILDERS WAREHOUSE:BOKSBURG (NEW)"/>
    <s v="AT POTTED MIX 23CM"/>
    <n v="6"/>
    <n v="79.95"/>
    <n v="479.7"/>
    <n v="479.7"/>
    <x v="29"/>
  </r>
  <r>
    <m/>
    <x v="85"/>
    <s v="Invoice"/>
    <s v="89523"/>
    <s v="BUILDERS WAREHOUSE:NORTHMEAD"/>
    <s v="AT POTTED MIX 23CM"/>
    <n v="5"/>
    <n v="79.95"/>
    <n v="399.75"/>
    <n v="879.45"/>
    <x v="29"/>
  </r>
  <r>
    <m/>
    <x v="85"/>
    <s v="Invoice"/>
    <s v="89527"/>
    <s v="BUILDERS WAREHOUSE:EDENVALE"/>
    <s v="AT POTTED MIX 23CM"/>
    <n v="6"/>
    <n v="79.95"/>
    <n v="479.7"/>
    <n v="1359.15"/>
    <x v="29"/>
  </r>
  <r>
    <m/>
    <x v="86"/>
    <s v="Invoice"/>
    <s v="89561"/>
    <s v="BUILDERS WAREHOUSE:ZAMBEZI"/>
    <s v="AT POTTED MIX 23CM"/>
    <n v="8"/>
    <n v="79.95"/>
    <n v="639.6"/>
    <n v="1998.75"/>
    <x v="29"/>
  </r>
  <r>
    <m/>
    <x v="42"/>
    <s v="Invoice"/>
    <s v="89617"/>
    <s v="BUILDERS WAREHOUSE:EDENVALE"/>
    <s v="AT POTTED MIX 23CM"/>
    <n v="5"/>
    <n v="79.95"/>
    <n v="399.75"/>
    <n v="2398.5"/>
    <x v="29"/>
  </r>
  <r>
    <m/>
    <x v="55"/>
    <s v="Invoice"/>
    <s v="89645"/>
    <s v="BUILDERS WAREHOUSE:ZAMBEZI"/>
    <s v="AT POTTED MIX 23CM"/>
    <n v="5"/>
    <n v="79.95"/>
    <n v="399.75"/>
    <n v="2798.25"/>
    <x v="29"/>
  </r>
  <r>
    <m/>
    <x v="52"/>
    <s v="Invoice"/>
    <s v="89664"/>
    <s v="RIVERSIDE MICA"/>
    <s v="HELIANTHUS TAVOR DOUBLE 23CM"/>
    <n v="5"/>
    <n v="84.3"/>
    <n v="421.5"/>
    <n v="3219.75"/>
    <x v="29"/>
  </r>
  <r>
    <m/>
    <x v="88"/>
    <s v="Invoice"/>
    <s v="89673"/>
    <s v="BUILDERS WAREHOUSE:EDENVALE"/>
    <s v="AT POTTED MIX 23CM"/>
    <n v="8"/>
    <n v="79.95"/>
    <n v="639.6"/>
    <n v="3859.35"/>
    <x v="29"/>
  </r>
  <r>
    <m/>
    <x v="88"/>
    <s v="Invoice"/>
    <s v="89696"/>
    <s v="BUILDERS WAREHOUSE:BOKSBURG (NEW)"/>
    <s v="AT POTTED MIX 23CM"/>
    <n v="10"/>
    <n v="79.95"/>
    <n v="799.5"/>
    <n v="4658.8500000000004"/>
    <x v="29"/>
  </r>
  <r>
    <m/>
    <x v="89"/>
    <s v="Invoice"/>
    <s v="89759"/>
    <s v="BUILDERS WAREHOUSE:EDENVALE"/>
    <s v="AT POTTED MIX 23CM"/>
    <n v="10"/>
    <n v="79.95"/>
    <n v="799.5"/>
    <n v="5458.35"/>
    <x v="29"/>
  </r>
  <r>
    <m/>
    <x v="58"/>
    <s v="Invoice"/>
    <s v="89764"/>
    <s v="BUILDERS WAREHOUSE:NEWMARKET"/>
    <s v="AT POTTED MIX 23CM"/>
    <n v="5"/>
    <n v="79.95"/>
    <n v="399.75"/>
    <n v="5858.1"/>
    <x v="29"/>
  </r>
  <r>
    <m/>
    <x v="59"/>
    <s v="Invoice"/>
    <s v="89776"/>
    <s v="BUILDERS WAREHOUSE:CHERRY LANE"/>
    <s v="AT POTTED MIX 23CM"/>
    <n v="5"/>
    <n v="79.95"/>
    <n v="399.75"/>
    <n v="6257.85"/>
    <x v="29"/>
  </r>
  <r>
    <m/>
    <x v="265"/>
    <s v="Invoice"/>
    <s v="89821"/>
    <s v="BUILDERS WAREHOUSE:CARNIVAL MALL"/>
    <s v="AT POTTED MIX 23CM"/>
    <n v="6"/>
    <n v="79.95"/>
    <n v="479.7"/>
    <n v="6737.55"/>
    <x v="29"/>
  </r>
  <r>
    <m/>
    <x v="265"/>
    <s v="Invoice"/>
    <s v="89823"/>
    <s v="BUILDERS WAREHOUSE:SUNWARD PARK"/>
    <s v="AT POTTED MIX 23CM"/>
    <n v="12"/>
    <n v="79.95"/>
    <n v="959.4"/>
    <n v="7696.95"/>
    <x v="29"/>
  </r>
  <r>
    <m/>
    <x v="90"/>
    <s v="Invoice"/>
    <s v="89820"/>
    <s v="BUILDERS WAREHOUSE:BOKSBURG (NEW)"/>
    <s v="AT POTTED MIX 23CM"/>
    <n v="6"/>
    <n v="79.95"/>
    <n v="479.7"/>
    <n v="8176.65"/>
    <x v="29"/>
  </r>
  <r>
    <m/>
    <x v="90"/>
    <s v="Invoice"/>
    <s v="89827"/>
    <s v="BUILDERS WAREHOUSE:NORTHMEAD"/>
    <s v="AT POTTED MIX 23CM"/>
    <n v="5"/>
    <n v="79.95"/>
    <n v="399.75"/>
    <n v="8576.4"/>
    <x v="29"/>
  </r>
  <r>
    <m/>
    <x v="90"/>
    <s v="Invoice"/>
    <s v="89832"/>
    <s v="THYME SQUARE"/>
    <s v="AT POTTED MIX 23CM (SPECIAL)"/>
    <n v="2"/>
    <n v="50"/>
    <n v="100"/>
    <n v="8676.4"/>
    <x v="29"/>
  </r>
  <r>
    <m/>
    <x v="266"/>
    <s v="Invoice"/>
    <s v="89861"/>
    <s v="BUILDERS WAREHOUSE:RUSTENBURG"/>
    <s v="AT POTTED MIX 23CM"/>
    <n v="10"/>
    <n v="79.95"/>
    <n v="799.5"/>
    <n v="9475.9"/>
    <x v="29"/>
  </r>
  <r>
    <m/>
    <x v="277"/>
    <s v="Invoice"/>
    <s v="89892"/>
    <s v="BUILDERS WAREHOUSE:VEREENIGING"/>
    <s v="AT POTTED MIX 23CM"/>
    <n v="5"/>
    <n v="79.95"/>
    <n v="399.75"/>
    <n v="9875.65"/>
    <x v="29"/>
  </r>
  <r>
    <m/>
    <x v="277"/>
    <s v="Invoice"/>
    <s v="89894"/>
    <s v="LITTLE AUSTRIA"/>
    <s v="HELIANTHUS 23CM"/>
    <n v="5"/>
    <n v="47.99"/>
    <n v="239.95"/>
    <n v="10115.6"/>
    <x v="29"/>
  </r>
  <r>
    <m/>
    <x v="54"/>
    <s v="Invoice"/>
    <s v="89905"/>
    <s v="THYME SQUARE"/>
    <s v="HELIANTHUS 23CM"/>
    <n v="8"/>
    <n v="50"/>
    <n v="400"/>
    <n v="10515.6"/>
    <x v="29"/>
  </r>
  <r>
    <m/>
    <x v="278"/>
    <s v="Invoice"/>
    <s v="89984"/>
    <s v="BUILDERS WAREHOUSE:ZAMBEZI"/>
    <s v="AT POTTED MIX 23CM"/>
    <n v="10"/>
    <n v="33.5"/>
    <n v="335"/>
    <n v="10850.6"/>
    <x v="29"/>
  </r>
  <r>
    <m/>
    <x v="278"/>
    <s v="Invoice"/>
    <s v="89991"/>
    <s v="BUILDERS WAREHOUSE:CHERRY LANE"/>
    <s v="AT POTTED MIX 23CM"/>
    <n v="10"/>
    <n v="79.95"/>
    <n v="799.5"/>
    <n v="11650.1"/>
    <x v="29"/>
  </r>
  <r>
    <m/>
    <x v="10"/>
    <s v="Invoice"/>
    <s v="90015"/>
    <s v="BUILDERS WAREHOUSE:ROBINDALE"/>
    <s v="AT POTTED MIX 23CM"/>
    <n v="10"/>
    <n v="79.95"/>
    <n v="799.5"/>
    <n v="12449.6"/>
    <x v="29"/>
  </r>
  <r>
    <m/>
    <x v="11"/>
    <s v="Invoice"/>
    <s v="90030"/>
    <s v="BUILDERS WAREHOUSE:RIVONIA"/>
    <s v="AT POTTED MIX 23CM"/>
    <n v="5"/>
    <n v="79.95"/>
    <n v="399.75"/>
    <n v="12849.35"/>
    <x v="29"/>
  </r>
  <r>
    <m/>
    <x v="11"/>
    <s v="Invoice"/>
    <s v="90031"/>
    <s v="BUILDERS WAREHOUSE:GLEN EAGLES"/>
    <s v="AT POTTED MIX 23CM"/>
    <n v="4"/>
    <n v="79.95"/>
    <n v="319.8"/>
    <n v="13169.15"/>
    <x v="29"/>
  </r>
  <r>
    <m/>
    <x v="11"/>
    <s v="Invoice"/>
    <s v="90032"/>
    <s v="BUILDERS WAREHOUSE:BOKSBURG (NEW)"/>
    <s v="AT POTTED MIX 23CM"/>
    <n v="12"/>
    <n v="79.95"/>
    <n v="959.4"/>
    <n v="14128.55"/>
    <x v="29"/>
  </r>
  <r>
    <m/>
    <x v="11"/>
    <s v="Invoice"/>
    <s v="90033"/>
    <s v="BUILDERS WAREHOUSE:EDENVALE"/>
    <s v="AT POTTED MIX 23CM"/>
    <n v="10"/>
    <n v="79.95"/>
    <n v="799.5"/>
    <n v="14928.05"/>
    <x v="29"/>
  </r>
  <r>
    <m/>
    <x v="11"/>
    <s v="Invoice"/>
    <s v="90034"/>
    <s v="BUILDERS WAREHOUSE:NEWMARKET"/>
    <s v="AT POTTED MIX 23CM"/>
    <n v="16"/>
    <n v="79.95"/>
    <n v="1279.2"/>
    <n v="16207.25"/>
    <x v="29"/>
  </r>
  <r>
    <m/>
    <x v="91"/>
    <s v="Invoice"/>
    <s v="90051"/>
    <s v="BUILDERS WAREHOUSE:RUSTENBURG"/>
    <s v="AT POTTED MIX 23CM"/>
    <n v="10"/>
    <n v="79.95"/>
    <n v="799.5"/>
    <n v="17006.75"/>
    <x v="29"/>
  </r>
  <r>
    <m/>
    <x v="91"/>
    <s v="Invoice"/>
    <s v="90052"/>
    <s v="BUILDERS WAREHOUSE:GEZINA NEW"/>
    <s v="AT POTTED MIX 23CM"/>
    <n v="10"/>
    <n v="79.95"/>
    <n v="799.5"/>
    <n v="17806.25"/>
    <x v="29"/>
  </r>
  <r>
    <m/>
    <x v="91"/>
    <s v="Invoice"/>
    <s v="90053"/>
    <s v="BUILDERS WAREHOUSE:CENTURION"/>
    <s v="AT POTTED MIX 23CM"/>
    <n v="12"/>
    <n v="79.95"/>
    <n v="959.4"/>
    <n v="18765.650000000001"/>
    <x v="29"/>
  </r>
  <r>
    <m/>
    <x v="91"/>
    <s v="Invoice"/>
    <s v="90055"/>
    <s v="BUILDERS WAREHOUSE:WOODLANDS"/>
    <s v="AT POTTED MIX 23CM"/>
    <n v="6"/>
    <n v="79.95"/>
    <n v="479.7"/>
    <n v="19245.350000000002"/>
    <x v="29"/>
  </r>
  <r>
    <m/>
    <x v="91"/>
    <s v="Invoice"/>
    <s v="90059"/>
    <s v="BUILDERS WAREHOUSE:BRYANSTON"/>
    <s v="AT POTTED MIX 23CM"/>
    <n v="3"/>
    <n v="79.95"/>
    <n v="239.85"/>
    <n v="19485.2"/>
    <x v="29"/>
  </r>
  <r>
    <m/>
    <x v="91"/>
    <s v="Invoice"/>
    <s v="90064"/>
    <s v="LOTS OF POTS PTA"/>
    <s v="PETUNIA BABY DOLL PINK AND WHITE 23CM (SPECIAL)"/>
    <n v="5"/>
    <n v="47.95"/>
    <n v="239.75"/>
    <n v="19724.95"/>
    <x v="29"/>
  </r>
  <r>
    <m/>
    <x v="91"/>
    <s v="Invoice"/>
    <s v="90064"/>
    <s v="LOTS OF POTS PTA"/>
    <s v="AT POTTED MIX 23CM"/>
    <n v="10"/>
    <n v="81.5"/>
    <n v="815"/>
    <n v="20539.95"/>
    <x v="29"/>
  </r>
  <r>
    <m/>
    <x v="92"/>
    <s v="Invoice"/>
    <s v="90062"/>
    <s v="BUILDERS WAREHOUSE:LAMBTON"/>
    <s v="AT POTTED MIX 23CM"/>
    <n v="4"/>
    <n v="79.95"/>
    <n v="319.8"/>
    <n v="20859.75"/>
    <x v="29"/>
  </r>
  <r>
    <m/>
    <x v="37"/>
    <s v="Invoice"/>
    <s v="90090"/>
    <s v="BUILDERS WAREHOUSE:NOORDHEUWEL"/>
    <s v="AT POTTED MIX 23CM"/>
    <n v="10"/>
    <n v="79.95"/>
    <n v="799.5"/>
    <n v="21659.25"/>
    <x v="29"/>
  </r>
  <r>
    <m/>
    <x v="93"/>
    <s v="Invoice"/>
    <s v="90092"/>
    <s v="BUILDERS WAREHOUSE:RIVONIA"/>
    <s v="AT POTTED MIX 23CM"/>
    <n v="6"/>
    <n v="79.95"/>
    <n v="479.7"/>
    <n v="22138.95"/>
    <x v="29"/>
  </r>
  <r>
    <m/>
    <x v="93"/>
    <s v="Invoice"/>
    <s v="90093"/>
    <s v="BUILDERS WAREHOUSE:EDENVALE"/>
    <s v="AT POTTED MIX 23CM"/>
    <n v="4"/>
    <n v="79.95"/>
    <n v="319.8"/>
    <n v="22458.75"/>
    <x v="29"/>
  </r>
  <r>
    <m/>
    <x v="93"/>
    <s v="Invoice"/>
    <s v="90102"/>
    <s v="BUILDERS WAREHOUSE:FOURWAYS"/>
    <s v="AT POTTED MIX 23CM"/>
    <n v="4"/>
    <n v="79.95"/>
    <n v="319.8"/>
    <n v="22778.55"/>
    <x v="29"/>
  </r>
  <r>
    <m/>
    <x v="95"/>
    <s v="Invoice"/>
    <s v="90123"/>
    <s v="BUILDERS WAREHOUSE:BRYANSTON"/>
    <s v="AT POTTED MIX 23CM"/>
    <n v="4"/>
    <n v="79.95"/>
    <n v="319.8"/>
    <n v="23098.35"/>
    <x v="29"/>
  </r>
  <r>
    <m/>
    <x v="95"/>
    <s v="Invoice"/>
    <s v="90124"/>
    <s v="BUILDERS WAREHOUSE:RIVONIA"/>
    <s v="AT POTTED MIX 23CM"/>
    <n v="8"/>
    <n v="79.95"/>
    <n v="639.6"/>
    <n v="23737.949999999997"/>
    <x v="29"/>
  </r>
  <r>
    <m/>
    <x v="95"/>
    <s v="Invoice"/>
    <s v="90125"/>
    <s v="BUILDERS WAREHOUSE:CEDAR SQUARE"/>
    <s v="AT POTTED MIX 23CM"/>
    <n v="4"/>
    <n v="79.95"/>
    <n v="319.8"/>
    <n v="24057.749999999996"/>
    <x v="29"/>
  </r>
  <r>
    <m/>
    <x v="95"/>
    <s v="Invoice"/>
    <s v="90131"/>
    <s v="BUILDERS WAREHOUSE:ERASMUS PARK"/>
    <s v="AT POTTED MIX 23CM"/>
    <n v="8"/>
    <n v="79.95"/>
    <n v="639.6"/>
    <n v="24697.349999999995"/>
    <x v="29"/>
  </r>
  <r>
    <m/>
    <x v="95"/>
    <s v="Invoice"/>
    <s v="90135"/>
    <s v="LOTS OF POTS PTA"/>
    <s v="AT POTTED MIX 23CM"/>
    <n v="6"/>
    <n v="81.5"/>
    <n v="489"/>
    <n v="25186.349999999995"/>
    <x v="29"/>
  </r>
  <r>
    <m/>
    <x v="95"/>
    <s v="Invoice"/>
    <s v="90135"/>
    <s v="LOTS OF POTS PTA"/>
    <s v="PETUNIA BABY DOLL PINK AND WHITE 23CM (SPECIAL)"/>
    <n v="6"/>
    <n v="47.95"/>
    <n v="287.7"/>
    <n v="25474.049999999996"/>
    <x v="29"/>
  </r>
  <r>
    <m/>
    <x v="95"/>
    <s v="Invoice"/>
    <s v="90135"/>
    <s v="LOTS OF POTS PTA"/>
    <s v="PETUNIA BEAUTICAL BORDEAUX 23CM (SPECIAL)"/>
    <n v="6"/>
    <n v="47.95"/>
    <n v="287.7"/>
    <n v="25761.749999999996"/>
    <x v="29"/>
  </r>
  <r>
    <m/>
    <x v="95"/>
    <s v="Invoice"/>
    <s v="90135"/>
    <s v="LOTS OF POTS PTA"/>
    <s v="PETUNIA BEAUTICAL SUNRAY PINK 23CM (SPECIAL)"/>
    <n v="6"/>
    <n v="47.95"/>
    <n v="287.7"/>
    <n v="26049.449999999997"/>
    <x v="29"/>
  </r>
  <r>
    <m/>
    <x v="95"/>
    <s v="Invoice"/>
    <s v="90135"/>
    <s v="LOTS OF POTS PTA"/>
    <s v="PETUNIA CHERRY SKY 23CM (SPECIAL)"/>
    <n v="6"/>
    <n v="47.95"/>
    <n v="287.7"/>
    <n v="26337.149999999998"/>
    <x v="29"/>
  </r>
  <r>
    <m/>
    <x v="95"/>
    <s v="Invoice"/>
    <s v="90140"/>
    <s v="BUILDERS WAREHOUSE:LYNNWOOD"/>
    <s v="AT POTTED MIX 23CM"/>
    <n v="10"/>
    <n v="79.95"/>
    <n v="799.5"/>
    <n v="27136.649999999998"/>
    <x v="29"/>
  </r>
  <r>
    <m/>
    <x v="96"/>
    <s v="Invoice"/>
    <s v="90152"/>
    <s v="BUILDERS WAREHOUSE:CRAIGHALL PARK"/>
    <s v="AT POTTED MIX 23CM"/>
    <n v="4"/>
    <n v="79.95"/>
    <n v="319.8"/>
    <n v="27456.449999999997"/>
    <x v="29"/>
  </r>
  <r>
    <m/>
    <x v="208"/>
    <s v="Invoice"/>
    <s v="90160"/>
    <s v="BUILDERS WAREHOUSE:NORTHRIDING"/>
    <s v="AT POTTED MIX 23CM"/>
    <n v="4"/>
    <n v="79.95"/>
    <n v="319.8"/>
    <n v="27776.249999999996"/>
    <x v="29"/>
  </r>
  <r>
    <m/>
    <x v="208"/>
    <s v="Invoice"/>
    <s v="90161"/>
    <s v="BUILDERS WAREHOUSE:KEMPTON PARK"/>
    <s v="AT POTTED MIX 23CM"/>
    <n v="8"/>
    <n v="79.95"/>
    <n v="639.6"/>
    <n v="28415.849999999995"/>
    <x v="29"/>
  </r>
  <r>
    <m/>
    <x v="208"/>
    <s v="Invoice"/>
    <s v="90163"/>
    <s v="BUILDERS WAREHOUSE:KLERKSDORP"/>
    <s v="AT POTTED MIX 23CM"/>
    <n v="8"/>
    <n v="79.95"/>
    <n v="639.6"/>
    <n v="29055.449999999993"/>
    <x v="29"/>
  </r>
  <r>
    <m/>
    <x v="44"/>
    <s v="Invoice"/>
    <s v="90179"/>
    <s v="BUILDERS WAREHOUSE:SUNWARD PARK"/>
    <s v="AT POTTED MIX 23CM"/>
    <n v="8"/>
    <n v="79.95"/>
    <n v="639.6"/>
    <n v="29695.049999999992"/>
    <x v="29"/>
  </r>
  <r>
    <m/>
    <x v="44"/>
    <s v="Invoice"/>
    <s v="90180"/>
    <s v="BUILDERS WAREHOUSE:NEWMARKET"/>
    <s v="AT POTTED MIX 23CM"/>
    <n v="8"/>
    <n v="79.95"/>
    <n v="639.6"/>
    <n v="30334.649999999991"/>
    <x v="29"/>
  </r>
  <r>
    <m/>
    <x v="44"/>
    <s v="Invoice"/>
    <s v="90193"/>
    <s v="THYME SQUARE"/>
    <s v="AT POTTED MIX 23CM"/>
    <n v="9"/>
    <n v="81.400000000000006"/>
    <n v="732.6"/>
    <n v="31067.249999999989"/>
    <x v="29"/>
  </r>
  <r>
    <m/>
    <x v="44"/>
    <s v="Invoice"/>
    <s v="90197"/>
    <s v="BUILDERS WAREHOUSE:BETHLEHEM"/>
    <s v="AT POTTED MIX 23CM"/>
    <n v="6"/>
    <n v="79.95"/>
    <n v="479.7"/>
    <n v="31546.94999999999"/>
    <x v="29"/>
  </r>
  <r>
    <m/>
    <x v="61"/>
    <s v="Invoice"/>
    <s v="90200"/>
    <s v="BUILDERS WAREHOUSE:RUSTENBURG"/>
    <s v="AT POTTED MIX 23CM"/>
    <n v="6"/>
    <n v="79.95"/>
    <n v="479.7"/>
    <n v="32026.649999999991"/>
    <x v="29"/>
  </r>
  <r>
    <m/>
    <x v="61"/>
    <s v="Invoice"/>
    <s v="90201"/>
    <s v="BUILDERS WAREHOUSE:RIVONIA"/>
    <s v="AT POTTED MIX 23CM"/>
    <n v="5"/>
    <n v="79.95"/>
    <n v="399.75"/>
    <n v="32426.399999999991"/>
    <x v="29"/>
  </r>
  <r>
    <m/>
    <x v="61"/>
    <s v="Invoice"/>
    <s v="90205"/>
    <s v="BUILDERS WAREHOUSE:GEZINA NEW"/>
    <s v="AT POTTED MIX 23CM"/>
    <n v="5"/>
    <n v="79.95"/>
    <n v="399.75"/>
    <n v="32826.149999999994"/>
    <x v="29"/>
  </r>
  <r>
    <m/>
    <x v="62"/>
    <s v="Invoice"/>
    <s v="90226"/>
    <s v="BUILDERS WAREHOUSE:STRUBENS VALLEY"/>
    <s v="AT POTTED MIX 23CM"/>
    <n v="3"/>
    <n v="79.95"/>
    <n v="239.85"/>
    <n v="33065.999999999993"/>
    <x v="29"/>
  </r>
  <r>
    <m/>
    <x v="62"/>
    <s v="Invoice"/>
    <s v="90227"/>
    <s v="BUILDERS WAREHOUSE:NOORDHEUWEL"/>
    <s v="AT POTTED MIX 23CM"/>
    <n v="6"/>
    <n v="79.95"/>
    <n v="479.7"/>
    <n v="33545.69999999999"/>
    <x v="29"/>
  </r>
  <r>
    <m/>
    <x v="62"/>
    <s v="Invoice"/>
    <s v="90232"/>
    <s v="BUILDERS WAREHOUSE:ROBINDALE"/>
    <s v="AT POTTED MIX 23CM"/>
    <n v="10"/>
    <n v="79.95"/>
    <n v="799.5"/>
    <n v="34345.19999999999"/>
    <x v="29"/>
  </r>
  <r>
    <m/>
    <x v="38"/>
    <s v="Invoice"/>
    <s v="90241"/>
    <s v="BUILDERS WAREHOUSE:NEWMARKET"/>
    <s v="AT POTTED MIX 23CM"/>
    <n v="5"/>
    <n v="79.95"/>
    <n v="399.75"/>
    <n v="34744.94999999999"/>
    <x v="29"/>
  </r>
  <r>
    <m/>
    <x v="38"/>
    <s v="Invoice"/>
    <s v="90243"/>
    <s v="BUILDERS WAREHOUSE:EDENVALE"/>
    <s v="AT POTTED MIX 23CM"/>
    <n v="8"/>
    <n v="79.95"/>
    <n v="639.6"/>
    <n v="35384.549999999988"/>
    <x v="29"/>
  </r>
  <r>
    <m/>
    <x v="53"/>
    <s v="Invoice"/>
    <s v="90304"/>
    <s v="BUILDERS WAREHOUSE:RIVONIA"/>
    <s v="AT POTTED MIX 23CM"/>
    <n v="9"/>
    <n v="79.95"/>
    <n v="719.55"/>
    <n v="36104.099999999991"/>
    <x v="29"/>
  </r>
  <r>
    <m/>
    <x v="53"/>
    <s v="Invoice"/>
    <s v="90305"/>
    <s v="THYME SQUARE"/>
    <s v="AT POTTED MIX 23CM"/>
    <n v="2"/>
    <n v="81.400000000000006"/>
    <n v="162.80000000000001"/>
    <n v="36266.899999999994"/>
    <x v="29"/>
  </r>
  <r>
    <m/>
    <x v="53"/>
    <s v="Invoice"/>
    <s v="90314"/>
    <s v="BUILDERS WAREHOUSE:BLOEMFONTEIN"/>
    <s v="AT POTTED MIX 23CM"/>
    <n v="15"/>
    <n v="79.95"/>
    <n v="1199.25"/>
    <n v="37466.149999999994"/>
    <x v="29"/>
  </r>
  <r>
    <m/>
    <x v="65"/>
    <s v="Invoice"/>
    <s v="90326"/>
    <s v="BUILDERS WAREHOUSE:RIVONIA"/>
    <s v="AT POTTED MIX 23CM"/>
    <n v="6"/>
    <n v="79.95"/>
    <n v="479.7"/>
    <n v="37945.849999999991"/>
    <x v="29"/>
  </r>
  <r>
    <m/>
    <x v="65"/>
    <s v="Invoice"/>
    <s v="90335"/>
    <s v="ECKARDS GARDEN PAVILION"/>
    <s v="AT POTTED MIX 23CM (SPECIAL)"/>
    <n v="12"/>
    <n v="47.95"/>
    <n v="575.4"/>
    <n v="38521.249999999993"/>
    <x v="29"/>
  </r>
  <r>
    <m/>
    <x v="68"/>
    <s v="Invoice"/>
    <s v="90396"/>
    <s v="BUILDERS WAREHOUSE:GEZINA NEW"/>
    <s v="AT POTTED MIX 23CM"/>
    <n v="8"/>
    <n v="79.95"/>
    <n v="639.6"/>
    <n v="39160.849999999991"/>
    <x v="29"/>
  </r>
  <r>
    <m/>
    <x v="68"/>
    <s v="Invoice"/>
    <s v="90398"/>
    <s v="BUILDERS WAREHOUSE:RIVONIA"/>
    <s v="AT POTTED MIX 23CM"/>
    <n v="9"/>
    <n v="79.95"/>
    <n v="719.55"/>
    <n v="39880.399999999994"/>
    <x v="29"/>
  </r>
  <r>
    <m/>
    <x v="70"/>
    <s v="Invoice"/>
    <s v="90426"/>
    <s v="BUILDERS WAREHOUSE:ROBINDALE"/>
    <s v="AT POTTED MIX 23CM"/>
    <n v="12"/>
    <n v="79.95"/>
    <n v="959.4"/>
    <n v="40839.799999999996"/>
    <x v="29"/>
  </r>
  <r>
    <m/>
    <x v="39"/>
    <s v="Invoice"/>
    <s v="90439"/>
    <s v="BUILDERS WAREHOUSE:EDENVALE"/>
    <s v="AT POTTED MIX 23CM"/>
    <n v="14"/>
    <n v="79.95"/>
    <n v="1119.3"/>
    <n v="41959.1"/>
    <x v="29"/>
  </r>
  <r>
    <m/>
    <x v="71"/>
    <s v="Invoice"/>
    <s v="90452"/>
    <s v="BUILDERS WAREHOUSE:NOORDHEUWEL"/>
    <s v="AT POTTED MIX 23CM"/>
    <n v="10"/>
    <n v="79.95"/>
    <n v="799.5"/>
    <n v="42758.6"/>
    <x v="29"/>
  </r>
  <r>
    <m/>
    <x v="71"/>
    <s v="Invoice"/>
    <s v="90479"/>
    <s v="BUILDERS WAREHOUSE:ROBINDALE"/>
    <s v="AT POTTED MIX 23CM  850040172"/>
    <n v="8"/>
    <n v="79.95"/>
    <n v="639.6"/>
    <n v="43398.2"/>
    <x v="29"/>
  </r>
  <r>
    <m/>
    <x v="72"/>
    <s v="Invoice"/>
    <s v="90474"/>
    <s v="BUILDERS WAREHOUSE:FOURWAYS"/>
    <s v="AT POTTED MIX 23CM"/>
    <n v="3"/>
    <n v="79.95"/>
    <n v="239.85"/>
    <n v="43638.049999999996"/>
    <x v="29"/>
  </r>
  <r>
    <m/>
    <x v="99"/>
    <s v="Invoice"/>
    <s v="90498"/>
    <s v="BUILDERS WAREHOUSE:RIVONIA"/>
    <s v="AT POTTED MIX 23CM"/>
    <n v="8"/>
    <n v="79.95"/>
    <n v="639.6"/>
    <n v="44277.649999999994"/>
    <x v="29"/>
  </r>
  <r>
    <m/>
    <x v="99"/>
    <s v="Invoice"/>
    <s v="90510"/>
    <s v="THYME SQUARE"/>
    <s v="AT POTTED MIX 23CM"/>
    <n v="4"/>
    <n v="81.400000000000006"/>
    <n v="325.60000000000002"/>
    <n v="44603.249999999993"/>
    <x v="29"/>
  </r>
  <r>
    <m/>
    <x v="12"/>
    <s v="Invoice"/>
    <s v="90515"/>
    <s v="BUILDERS WAREHOUSE:NOORDHEUWEL"/>
    <s v="AT POTTED MIX 23CM"/>
    <n v="16"/>
    <n v="79.95"/>
    <n v="1279.2"/>
    <n v="45882.44999999999"/>
    <x v="29"/>
  </r>
  <r>
    <m/>
    <x v="102"/>
    <s v="Invoice"/>
    <s v="90570"/>
    <s v="BUILDERS WAREHOUSE:SUNWARD PARK"/>
    <s v="AT POTTED MIX 23CM"/>
    <n v="10"/>
    <n v="79.95"/>
    <n v="799.5"/>
    <n v="46681.94999999999"/>
    <x v="29"/>
  </r>
  <r>
    <m/>
    <x v="102"/>
    <s v="Invoice"/>
    <s v="90571"/>
    <s v="BUILDERS WAREHOUSE:RIVONIA"/>
    <s v="AT POTTED MIX 23CM"/>
    <n v="6"/>
    <n v="79.95"/>
    <n v="479.7"/>
    <n v="47161.649999999987"/>
    <x v="29"/>
  </r>
  <r>
    <m/>
    <x v="75"/>
    <s v="Invoice"/>
    <s v="90613"/>
    <s v="BUILDERS WAREHOUSE:CENTURION"/>
    <s v="AT POTTED MIX 23CM"/>
    <n v="10"/>
    <n v="79.95"/>
    <n v="799.5"/>
    <n v="47961.149999999987"/>
    <x v="29"/>
  </r>
  <r>
    <s v="Total for AT POTTED MIX 23CM"/>
    <x v="0"/>
    <m/>
    <m/>
    <m/>
    <m/>
    <n v="627"/>
    <m/>
    <n v="47961.149999999987"/>
    <m/>
    <x v="0"/>
  </r>
  <r>
    <s v="COLEUS FLOWER POWER 15CM POT ASS"/>
    <x v="0"/>
    <m/>
    <m/>
    <m/>
    <m/>
    <m/>
    <m/>
    <m/>
    <m/>
    <x v="0"/>
  </r>
  <r>
    <m/>
    <x v="224"/>
    <s v="Invoice"/>
    <s v="86059"/>
    <s v="BUILDERS WAREHOUSE:SUNWARD PARK"/>
    <s v="COLEUS FLOWER POWER 15CM POT ASS"/>
    <n v="60"/>
    <n v="31.85"/>
    <n v="1911"/>
    <n v="1911"/>
    <x v="11"/>
  </r>
  <r>
    <m/>
    <x v="224"/>
    <s v="Invoice"/>
    <s v="86063"/>
    <s v="BUILDERS WAREHOUSE:NEWMARKET"/>
    <s v="COLEUS FLOWER POWER 15CM POT ASS"/>
    <n v="40"/>
    <n v="31.85"/>
    <n v="1274"/>
    <n v="3185"/>
    <x v="11"/>
  </r>
  <r>
    <m/>
    <x v="280"/>
    <s v="Invoice"/>
    <s v="86089"/>
    <s v="BUILDERS WAREHOUSE:LYNNWOOD"/>
    <s v="COLEUS FLOWER POWER 15CM POT ASS"/>
    <n v="32"/>
    <n v="31.85"/>
    <n v="1019.2"/>
    <n v="4204.2"/>
    <x v="11"/>
  </r>
  <r>
    <m/>
    <x v="225"/>
    <s v="Invoice"/>
    <s v="86110"/>
    <s v="BUILDERS WAREHOUSE:EDENVALE"/>
    <s v="COLEUS FLOWER POWER 15CM POT ASS"/>
    <n v="40"/>
    <n v="31.85"/>
    <n v="1274"/>
    <n v="5478.2"/>
    <x v="11"/>
  </r>
  <r>
    <m/>
    <x v="45"/>
    <s v="Invoice"/>
    <s v="86127"/>
    <s v="BUILDERS WAREHOUSE:KEMPTON PARK"/>
    <s v="COLEUS FLOWER POWER 15CM POT ASS"/>
    <n v="40"/>
    <n v="31.85"/>
    <n v="1274"/>
    <n v="6752.2"/>
    <x v="11"/>
  </r>
  <r>
    <m/>
    <x v="209"/>
    <s v="Invoice"/>
    <s v="86144"/>
    <s v="BUILDERS WAREHOUSE:NEWMARKET"/>
    <s v="COLEUS FLOWER POWER 15CM POT ASS"/>
    <n v="40"/>
    <n v="31.85"/>
    <n v="1274"/>
    <n v="8026.2"/>
    <x v="11"/>
  </r>
  <r>
    <m/>
    <x v="5"/>
    <s v="Invoice"/>
    <s v="86427"/>
    <s v="BUILDERS WAREHOUSE:NEWMARKET"/>
    <s v="COLEUS FLOWER POWER 15CM POT ASS"/>
    <n v="32"/>
    <n v="31.85"/>
    <n v="1019.2"/>
    <n v="9045.4"/>
    <x v="11"/>
  </r>
  <r>
    <m/>
    <x v="233"/>
    <s v="Invoice"/>
    <s v="86521"/>
    <s v="BUILDERS WAREHOUSE:RIVONIA"/>
    <s v="COLEUS FLOWER POWER 15CM POT ASS"/>
    <n v="20"/>
    <n v="31.85"/>
    <n v="637"/>
    <n v="9682.4"/>
    <x v="11"/>
  </r>
  <r>
    <m/>
    <x v="233"/>
    <s v="Invoice"/>
    <s v="86523"/>
    <s v="BUILDERS WAREHOUSE:FOURWAYS"/>
    <s v="COLEUS FLOWER POWER 15CM POT ASS"/>
    <n v="20"/>
    <n v="31.85"/>
    <n v="637"/>
    <n v="10319.4"/>
    <x v="11"/>
  </r>
  <r>
    <m/>
    <x v="282"/>
    <s v="Invoice"/>
    <s v="86582"/>
    <s v="BUILDERS WAREHOUSE:NEWCASTLE"/>
    <s v="COLEUS FLOWER POWER 15CM POT ASS"/>
    <n v="32"/>
    <n v="31.85"/>
    <n v="1019.2"/>
    <n v="11338.6"/>
    <x v="11"/>
  </r>
  <r>
    <m/>
    <x v="283"/>
    <s v="Invoice"/>
    <s v="86573"/>
    <s v="BUILDERS WAREHOUSE:KEMPTON PARK"/>
    <s v="COLEUS FLOWER POWER 15CM POT ASS"/>
    <n v="40"/>
    <n v="31.85"/>
    <n v="1274"/>
    <n v="12612.6"/>
    <x v="11"/>
  </r>
  <r>
    <m/>
    <x v="20"/>
    <s v="Invoice"/>
    <s v="86583"/>
    <s v="BUILDERS WAREHOUSE:CARNIVAL MALL"/>
    <s v="COLEUS FLOWER POWER 15CM POT ASS"/>
    <n v="10"/>
    <n v="31.85"/>
    <n v="318.5"/>
    <n v="12931.1"/>
    <x v="11"/>
  </r>
  <r>
    <m/>
    <x v="20"/>
    <s v="Invoice"/>
    <s v="86585"/>
    <s v="BUILDERS WAREHOUSE:RIVONIA"/>
    <s v="COLEUS FLOWER POWER 15CM POT ASS"/>
    <n v="20"/>
    <n v="31.85"/>
    <n v="637"/>
    <n v="13568.1"/>
    <x v="11"/>
  </r>
  <r>
    <m/>
    <x v="284"/>
    <s v="Invoice"/>
    <s v="86603"/>
    <s v="BUILDERS WAREHOUSE:LYNNWOOD"/>
    <s v="COLEUS FLOWER POWER 15CM POT ASS"/>
    <n v="25"/>
    <n v="31.85"/>
    <n v="796.25"/>
    <n v="14364.35"/>
    <x v="11"/>
  </r>
  <r>
    <m/>
    <x v="106"/>
    <s v="Invoice"/>
    <s v="86633"/>
    <s v="BUILDERS WAREHOUSE:CRAIGHALL PARK"/>
    <s v="COLEUS FLOWER POWER 15CM POT ASS"/>
    <n v="20"/>
    <n v="31.85"/>
    <n v="637"/>
    <n v="15001.35"/>
    <x v="11"/>
  </r>
  <r>
    <m/>
    <x v="106"/>
    <s v="Invoice"/>
    <s v="86638"/>
    <s v="BUILDERS WAREHOUSE:SOUTHGATE"/>
    <s v="COLEUS FLOWER POWER 15CM POT ASS"/>
    <n v="15"/>
    <n v="31.85"/>
    <n v="477.75"/>
    <n v="15479.1"/>
    <x v="11"/>
  </r>
  <r>
    <m/>
    <x v="294"/>
    <s v="Invoice"/>
    <s v="86657"/>
    <s v="BUILDERS WAREHOUSE:RIVONIA"/>
    <s v="COLEUS FLOWER POWER 15CM POT ASS"/>
    <n v="16"/>
    <n v="31.85"/>
    <n v="509.6"/>
    <n v="15988.7"/>
    <x v="11"/>
  </r>
  <r>
    <m/>
    <x v="294"/>
    <s v="Invoice"/>
    <s v="86660"/>
    <s v="BUILDERS WAREHOUSE:SUNWARD PARK"/>
    <s v="COLEUS FLOWER POWER 15CM POT ASS"/>
    <n v="32"/>
    <n v="31.85"/>
    <n v="1019.2"/>
    <n v="17007.900000000001"/>
    <x v="11"/>
  </r>
  <r>
    <m/>
    <x v="235"/>
    <s v="Invoice"/>
    <s v="86737"/>
    <s v="BUILDERS WAREHOUSE:LYNNWOOD"/>
    <s v="COLEUS FLOWER POWER 15CM POT ASS"/>
    <n v="40"/>
    <n v="31.85"/>
    <n v="1274"/>
    <n v="18281.900000000001"/>
    <x v="11"/>
  </r>
  <r>
    <m/>
    <x v="236"/>
    <s v="Invoice"/>
    <s v="86746"/>
    <s v="BUILDERS WAREHOUSE:RIVONIA"/>
    <s v="COLEUS FLOWER POWER 15CM POT ASS"/>
    <n v="16"/>
    <n v="31.85"/>
    <n v="509.6"/>
    <n v="18791.5"/>
    <x v="11"/>
  </r>
  <r>
    <m/>
    <x v="237"/>
    <s v="Invoice"/>
    <s v="86771"/>
    <s v="BUILDERS WAREHOUSE:SOUTHGATE"/>
    <s v="COLEUS FLOWER POWER 15CM POT ASS"/>
    <n v="10"/>
    <n v="31.85"/>
    <n v="318.5"/>
    <n v="19110"/>
    <x v="11"/>
  </r>
  <r>
    <m/>
    <x v="237"/>
    <s v="Invoice"/>
    <s v="86779"/>
    <s v="BUILDERS WAREHOUSE:KEMPTON PARK"/>
    <s v="COLEUS FLOWER POWER 15CM POT ASS"/>
    <n v="25"/>
    <n v="31.85"/>
    <n v="796.25"/>
    <n v="19906.25"/>
    <x v="11"/>
  </r>
  <r>
    <m/>
    <x v="237"/>
    <s v="Invoice"/>
    <s v="86782"/>
    <s v="SUNKIST GARDEN PAVILION"/>
    <s v="COLEUS FLOWER POWER 15CM POT ASS"/>
    <n v="50"/>
    <n v="31.25"/>
    <n v="1562.5"/>
    <n v="21468.75"/>
    <x v="11"/>
  </r>
  <r>
    <m/>
    <x v="113"/>
    <s v="Invoice"/>
    <s v="86878"/>
    <s v="BUILDERS WAREHOUSE:SOUTHGATE"/>
    <s v="COLEUS FLOWER POWER 15CM POT ASS"/>
    <n v="40"/>
    <n v="31.85"/>
    <n v="1274"/>
    <n v="22742.75"/>
    <x v="11"/>
  </r>
  <r>
    <m/>
    <x v="240"/>
    <s v="Invoice"/>
    <s v="86909"/>
    <s v="BUILDERS WAREHOUSE:STRUBENS VALLEY"/>
    <s v="COLEUS FLOWER POWER 15CM POT ASS"/>
    <n v="40"/>
    <n v="31.85"/>
    <n v="1274"/>
    <n v="24016.75"/>
    <x v="11"/>
  </r>
  <r>
    <m/>
    <x v="22"/>
    <s v="Invoice"/>
    <s v="86919"/>
    <s v="BUILDERS WAREHOUSE:RIVONIA"/>
    <s v="COLEUS FLOWER POWER 15CM POT ASS"/>
    <n v="16"/>
    <n v="31.85"/>
    <n v="509.6"/>
    <n v="24526.35"/>
    <x v="11"/>
  </r>
  <r>
    <m/>
    <x v="22"/>
    <s v="Invoice"/>
    <s v="86920"/>
    <s v="BUILDERS WAREHOUSE:NEWMARKET"/>
    <s v="COLEUS FLOWER POWER 15CM POT ASS"/>
    <n v="20"/>
    <n v="31.85"/>
    <n v="637"/>
    <n v="25163.35"/>
    <x v="11"/>
  </r>
  <r>
    <m/>
    <x v="118"/>
    <s v="Invoice"/>
    <s v="87034"/>
    <s v="BUILDERS WAREHOUSE:RIVONIA"/>
    <s v="COLEUS FLOWER POWER 15CM POT ASS"/>
    <n v="20"/>
    <n v="31.85"/>
    <n v="637"/>
    <n v="25800.35"/>
    <x v="11"/>
  </r>
  <r>
    <m/>
    <x v="259"/>
    <s v="Invoice"/>
    <s v="88873"/>
    <s v="BUILDERS WAREHOUSE:MIDDELBURG"/>
    <s v="COLEUS FLOWER POWER 15CM POT ASS"/>
    <n v="10"/>
    <n v="31.85"/>
    <n v="318.5"/>
    <n v="26118.85"/>
    <x v="11"/>
  </r>
  <r>
    <m/>
    <x v="87"/>
    <s v="Invoice"/>
    <s v="89598"/>
    <s v="BUILDERS WAREHOUSE:STRUBENS VALLEY"/>
    <s v="COLEUS FLOWER POWER 15CM POT ASS"/>
    <n v="32"/>
    <n v="31.85"/>
    <n v="1019.2"/>
    <n v="27138.05"/>
    <x v="11"/>
  </r>
  <r>
    <s v="Total for COLEUS FLOWER POWER 15CM POT ASS"/>
    <x v="0"/>
    <m/>
    <m/>
    <m/>
    <m/>
    <n v="853"/>
    <m/>
    <n v="27138.05"/>
    <m/>
    <x v="0"/>
  </r>
  <r>
    <s v="COLOUR PLUGS 24"/>
    <x v="0"/>
    <m/>
    <m/>
    <m/>
    <m/>
    <m/>
    <m/>
    <m/>
    <m/>
    <x v="0"/>
  </r>
  <r>
    <m/>
    <x v="279"/>
    <s v="Invoice"/>
    <s v="86051"/>
    <s v="GARDENSHOP PARKTOWN"/>
    <s v="COLOUR PLUGS 24"/>
    <n v="15"/>
    <n v="96.4"/>
    <n v="1446"/>
    <n v="1446"/>
    <x v="31"/>
  </r>
  <r>
    <m/>
    <x v="279"/>
    <s v="Invoice"/>
    <s v="86057"/>
    <s v="MONTROSE NURSERY"/>
    <s v="COLOUR PLUGS 24"/>
    <n v="57"/>
    <n v="105.3"/>
    <n v="6002.1"/>
    <n v="7448.1"/>
    <x v="31"/>
  </r>
  <r>
    <m/>
    <x v="296"/>
    <s v="Invoice"/>
    <s v="86196"/>
    <s v="MONTROSE NURSERY"/>
    <s v="COLOUR PLUGS 24"/>
    <n v="53"/>
    <n v="105.3"/>
    <n v="5580.9"/>
    <n v="13029"/>
    <x v="31"/>
  </r>
  <r>
    <m/>
    <x v="2"/>
    <s v="Invoice"/>
    <s v="86278"/>
    <s v="MONTROSE NURSERY"/>
    <s v="COLOUR PLUGS 24"/>
    <n v="57"/>
    <n v="105.3"/>
    <n v="6002.1"/>
    <n v="19031.099999999999"/>
    <x v="31"/>
  </r>
  <r>
    <m/>
    <x v="16"/>
    <s v="Invoice"/>
    <s v="86303"/>
    <s v="GARDENSHOP PARKTOWN"/>
    <s v="COLOUR PLUGS 24"/>
    <n v="34"/>
    <n v="96.4"/>
    <n v="3277.6"/>
    <n v="22308.699999999997"/>
    <x v="31"/>
  </r>
  <r>
    <m/>
    <x v="18"/>
    <s v="Invoice"/>
    <s v="86397"/>
    <s v="GARDENSHOP PARKTOWN"/>
    <s v="COLOUR PLUGS 24"/>
    <n v="10"/>
    <n v="96.4"/>
    <n v="964"/>
    <n v="23272.699999999997"/>
    <x v="31"/>
  </r>
  <r>
    <m/>
    <x v="105"/>
    <s v="Invoice"/>
    <s v="86478"/>
    <s v="CENTRAL NURSERY DEPOT"/>
    <s v="COLOUR PLUGS 24"/>
    <n v="9"/>
    <n v="105.3"/>
    <n v="947.7"/>
    <n v="24220.399999999998"/>
    <x v="31"/>
  </r>
  <r>
    <m/>
    <x v="301"/>
    <s v="Invoice"/>
    <s v="86535"/>
    <s v="MONTROSE NURSERY"/>
    <s v="COLOUR PLUGS 24 IMPATIENS SPECIAL"/>
    <n v="24"/>
    <n v="59.99"/>
    <n v="1439.76"/>
    <n v="25660.159999999996"/>
    <x v="31"/>
  </r>
  <r>
    <m/>
    <x v="301"/>
    <s v="Invoice"/>
    <s v="86535"/>
    <s v="MONTROSE NURSERY"/>
    <s v="COLOUR PLUGS 24"/>
    <n v="12"/>
    <n v="105.3"/>
    <n v="1263.5999999999999"/>
    <n v="26923.759999999995"/>
    <x v="31"/>
  </r>
  <r>
    <m/>
    <x v="284"/>
    <s v="Invoice"/>
    <s v="86620"/>
    <s v="MONTROSE NURSERY"/>
    <s v="COLOUR PLUGS 24"/>
    <n v="12"/>
    <n v="105.3"/>
    <n v="1263.5999999999999"/>
    <n v="28187.359999999993"/>
    <x v="31"/>
  </r>
  <r>
    <m/>
    <x v="234"/>
    <s v="Invoice"/>
    <s v="86717"/>
    <s v="MONTROSE NURSERY"/>
    <s v="COLOUR PLUGS 24"/>
    <n v="31"/>
    <n v="105.3"/>
    <n v="3264.3"/>
    <n v="31451.659999999993"/>
    <x v="31"/>
  </r>
  <r>
    <m/>
    <x v="236"/>
    <s v="Invoice"/>
    <s v="86759"/>
    <s v="GARDENSHOP PARKTOWN"/>
    <s v="COLOUR PLUGS 24"/>
    <n v="10"/>
    <n v="96.4"/>
    <n v="964"/>
    <n v="32415.659999999993"/>
    <x v="31"/>
  </r>
  <r>
    <m/>
    <x v="111"/>
    <s v="Invoice"/>
    <s v="86826"/>
    <s v="MONTROSE NURSERY"/>
    <s v="COLOUR PLUGS 24"/>
    <n v="6"/>
    <n v="105.3"/>
    <n v="631.79999999999995"/>
    <n v="33047.459999999992"/>
    <x v="31"/>
  </r>
  <r>
    <m/>
    <x v="113"/>
    <s v="Invoice"/>
    <s v="86882"/>
    <s v="ECKARDS GARDEN PAVILION"/>
    <s v="COLOUR PLUGS 24"/>
    <n v="6"/>
    <n v="105.3"/>
    <n v="631.79999999999995"/>
    <n v="33679.259999999995"/>
    <x v="31"/>
  </r>
  <r>
    <m/>
    <x v="113"/>
    <s v="Invoice"/>
    <s v="86884"/>
    <s v="MONTROSE NURSERY"/>
    <s v="COLOUR PLUGS 24"/>
    <n v="78"/>
    <n v="105.3"/>
    <n v="8213.4"/>
    <n v="41892.659999999996"/>
    <x v="31"/>
  </r>
  <r>
    <m/>
    <x v="119"/>
    <s v="Invoice"/>
    <s v="87063"/>
    <s v="MONTROSE NURSERY"/>
    <s v="COLOUR PLUGS 24"/>
    <n v="15"/>
    <n v="105.3"/>
    <n v="1579.5"/>
    <n v="43472.159999999996"/>
    <x v="31"/>
  </r>
  <r>
    <m/>
    <x v="6"/>
    <s v="Invoice"/>
    <s v="87086"/>
    <s v="WOODLANDS NURSERY"/>
    <s v="COLOUR PLUGS 24"/>
    <n v="5"/>
    <n v="105.3"/>
    <n v="526.5"/>
    <n v="43998.659999999996"/>
    <x v="31"/>
  </r>
  <r>
    <m/>
    <x v="123"/>
    <s v="Invoice"/>
    <s v="87125"/>
    <s v="BREATHE NATURAL HEALTH"/>
    <s v="COLOUR PLUGS 24"/>
    <n v="6"/>
    <n v="105.3"/>
    <n v="631.79999999999995"/>
    <n v="44630.46"/>
    <x v="31"/>
  </r>
  <r>
    <m/>
    <x v="126"/>
    <s v="Invoice"/>
    <s v="87153"/>
    <s v="WILLOW FEATHER FARMING"/>
    <s v="COLOUR PLUGS 24"/>
    <n v="27"/>
    <n v="105.3"/>
    <n v="2843.1"/>
    <n v="47473.56"/>
    <x v="31"/>
  </r>
  <r>
    <m/>
    <x v="126"/>
    <s v="Invoice"/>
    <s v="87167"/>
    <s v="WOODLANDS NURSERY"/>
    <s v="COLOUR PLUGS 24"/>
    <n v="8"/>
    <n v="105.3"/>
    <n v="842.4"/>
    <n v="48315.96"/>
    <x v="31"/>
  </r>
  <r>
    <m/>
    <x v="127"/>
    <s v="Invoice"/>
    <s v="87213"/>
    <s v="SYLVIA PASS GARDEN CENTRE"/>
    <s v="COLOUR PLUGS 24"/>
    <n v="2"/>
    <n v="105.3"/>
    <n v="210.6"/>
    <n v="48526.559999999998"/>
    <x v="31"/>
  </r>
  <r>
    <m/>
    <x v="127"/>
    <s v="Invoice"/>
    <s v="87241"/>
    <s v="NYLIES KWEKERY"/>
    <s v="COLOUR PLUGS 24"/>
    <n v="18"/>
    <n v="105.3"/>
    <n v="1895.4"/>
    <n v="50421.96"/>
    <x v="31"/>
  </r>
  <r>
    <m/>
    <x v="26"/>
    <s v="Invoice"/>
    <s v="87259"/>
    <s v="NINFA GARDEN CENTRE"/>
    <s v="COLOUR PLUGS 24"/>
    <n v="13"/>
    <n v="105.3"/>
    <n v="1368.9"/>
    <n v="51790.86"/>
    <x v="31"/>
  </r>
  <r>
    <m/>
    <x v="27"/>
    <s v="Invoice"/>
    <s v="87311"/>
    <s v="MONTROSE NURSERY"/>
    <s v="COLOUR PLUGS 24"/>
    <n v="60"/>
    <n v="105.3"/>
    <n v="6318"/>
    <n v="58108.86"/>
    <x v="31"/>
  </r>
  <r>
    <m/>
    <x v="304"/>
    <s v="Invoice"/>
    <s v="87338"/>
    <s v="EARTHQUEST MANAGEMENT CONSULTANTS"/>
    <s v="COLOUR PLUGS 24"/>
    <n v="66"/>
    <n v="105.3"/>
    <n v="6949.8"/>
    <n v="65058.66"/>
    <x v="31"/>
  </r>
  <r>
    <m/>
    <x v="246"/>
    <s v="Invoice"/>
    <s v="87381"/>
    <s v="WOODLANDS NURSERY"/>
    <s v="COLOUR PLUGS 24"/>
    <n v="4"/>
    <n v="105.3"/>
    <n v="421.2"/>
    <n v="65479.86"/>
    <x v="31"/>
  </r>
  <r>
    <m/>
    <x v="133"/>
    <s v="Invoice"/>
    <s v="87383"/>
    <s v="NYLIES KWEKERY"/>
    <s v="COLOUR PLUGS 24"/>
    <n v="33"/>
    <n v="105.3"/>
    <n v="3474.9"/>
    <n v="68954.759999999995"/>
    <x v="31"/>
  </r>
  <r>
    <m/>
    <x v="135"/>
    <s v="Invoice"/>
    <s v="87431"/>
    <s v="CENTRAL NURSERY DEPOT"/>
    <s v="COLOUR PLUGS 24"/>
    <n v="5"/>
    <n v="105.3"/>
    <n v="526.5"/>
    <n v="69481.259999999995"/>
    <x v="31"/>
  </r>
  <r>
    <m/>
    <x v="247"/>
    <s v="Invoice"/>
    <s v="87450"/>
    <s v="CENTRAL NURSERY DEPOT"/>
    <s v="COLOUR PLUGS 24"/>
    <n v="25"/>
    <n v="105.3"/>
    <n v="2632.5"/>
    <n v="72113.759999999995"/>
    <x v="31"/>
  </r>
  <r>
    <m/>
    <x v="247"/>
    <s v="Invoice"/>
    <s v="87460"/>
    <s v="GARDENSHOP PARKTOWN"/>
    <s v="COLOUR PLUGS 24"/>
    <n v="30"/>
    <n v="96.4"/>
    <n v="2892"/>
    <n v="75005.759999999995"/>
    <x v="31"/>
  </r>
  <r>
    <m/>
    <x v="140"/>
    <s v="Invoice"/>
    <s v="87515"/>
    <s v="GARDENSHOP PARKTOWN"/>
    <s v="COLOUR PLUGS 24"/>
    <n v="31"/>
    <n v="96.4"/>
    <n v="2988.4"/>
    <n v="77994.159999999989"/>
    <x v="31"/>
  </r>
  <r>
    <m/>
    <x v="141"/>
    <s v="Invoice"/>
    <s v="87524"/>
    <s v="WOODLANDS NURSERY"/>
    <s v="COLOUR PLUGS 24"/>
    <n v="4"/>
    <n v="105.3"/>
    <n v="421.2"/>
    <n v="78415.359999999986"/>
    <x v="31"/>
  </r>
  <r>
    <m/>
    <x v="146"/>
    <s v="Invoice"/>
    <s v="87598"/>
    <s v="MONTROSE NURSERY"/>
    <s v="COLOUR PLUGS 24"/>
    <n v="31"/>
    <n v="105.3"/>
    <n v="3264.3"/>
    <n v="81679.659999999989"/>
    <x v="31"/>
  </r>
  <r>
    <m/>
    <x v="147"/>
    <s v="Invoice"/>
    <s v="87612"/>
    <s v="GARDENSHOP PARKTOWN"/>
    <s v="COLOUR PLUGS 24"/>
    <n v="10"/>
    <n v="96.4"/>
    <n v="964"/>
    <n v="82643.659999999989"/>
    <x v="31"/>
  </r>
  <r>
    <m/>
    <x v="148"/>
    <s v="Invoice"/>
    <s v="87629"/>
    <s v="WOODLANDS NURSERY"/>
    <s v="COLOUR PLUGS 24"/>
    <n v="4"/>
    <n v="105.3"/>
    <n v="421.2"/>
    <n v="83064.859999999986"/>
    <x v="31"/>
  </r>
  <r>
    <m/>
    <x v="248"/>
    <s v="Invoice"/>
    <s v="87658"/>
    <s v="MONTROSE NURSERY"/>
    <s v="COLOUR PLUGS 24"/>
    <n v="48"/>
    <n v="105.3"/>
    <n v="5054.3999999999996"/>
    <n v="88119.25999999998"/>
    <x v="31"/>
  </r>
  <r>
    <m/>
    <x v="151"/>
    <s v="Invoice"/>
    <s v="87657"/>
    <s v="MONTROSE NURSERY"/>
    <s v="COLOUR PLUGS 24"/>
    <n v="9"/>
    <n v="105.3"/>
    <n v="947.7"/>
    <n v="89066.959999999977"/>
    <x v="31"/>
  </r>
  <r>
    <m/>
    <x v="151"/>
    <s v="Invoice"/>
    <s v="87665"/>
    <s v="ADV MM MOSTERT"/>
    <s v="COLOUR PLUGS 24"/>
    <n v="28"/>
    <n v="105.3"/>
    <n v="2948.4"/>
    <n v="92015.359999999971"/>
    <x v="31"/>
  </r>
  <r>
    <m/>
    <x v="28"/>
    <s v="Invoice"/>
    <s v="87688"/>
    <s v="NOKUKHANYA TRADING"/>
    <s v="SPINACH  PLUGS 24"/>
    <n v="84"/>
    <n v="105.3"/>
    <n v="8845.2000000000007"/>
    <n v="100860.55999999997"/>
    <x v="0"/>
  </r>
  <r>
    <m/>
    <x v="159"/>
    <s v="Invoice"/>
    <s v="87765"/>
    <s v="CENTRAL NURSERY DEPOT"/>
    <s v="COLOUR PLUGS 24"/>
    <n v="10"/>
    <n v="105.3"/>
    <n v="1053"/>
    <n v="101913.55999999997"/>
    <x v="31"/>
  </r>
  <r>
    <m/>
    <x v="323"/>
    <s v="Invoice"/>
    <s v="87817"/>
    <s v="GARDENSHOP PARKTOWN"/>
    <s v="COLOUR PLUGS 24"/>
    <n v="20"/>
    <n v="96.4"/>
    <n v="1928"/>
    <n v="103841.55999999997"/>
    <x v="31"/>
  </r>
  <r>
    <m/>
    <x v="166"/>
    <s v="Invoice"/>
    <s v="87890"/>
    <s v="NOKUKHANYA TRADING"/>
    <s v="COLOUR PLUGS 24"/>
    <n v="37"/>
    <n v="105.3"/>
    <n v="3896.1"/>
    <n v="107737.65999999997"/>
    <x v="31"/>
  </r>
  <r>
    <m/>
    <x v="172"/>
    <s v="Invoice"/>
    <s v="87986"/>
    <s v="CENTRAL NURSERY DEPOT"/>
    <s v="COLOUR PLUGS 24"/>
    <n v="10"/>
    <n v="111.6"/>
    <n v="1116"/>
    <n v="108853.65999999997"/>
    <x v="31"/>
  </r>
  <r>
    <m/>
    <x v="172"/>
    <s v="Invoice"/>
    <s v="87990"/>
    <s v="MONTROSE NURSERY"/>
    <s v="COLOUR PLUGS 24"/>
    <n v="33"/>
    <n v="105.3"/>
    <n v="3474.9"/>
    <n v="112328.55999999997"/>
    <x v="31"/>
  </r>
  <r>
    <m/>
    <x v="173"/>
    <s v="Invoice"/>
    <s v="88010"/>
    <s v="LIKHUTSA NURSERY"/>
    <s v="COLOUR PLUGS 24"/>
    <n v="18"/>
    <n v="105.3"/>
    <n v="1895.4"/>
    <n v="114223.95999999996"/>
    <x v="31"/>
  </r>
  <r>
    <m/>
    <x v="175"/>
    <s v="Invoice"/>
    <s v="88072"/>
    <s v="NOKUKHANYA TRADING"/>
    <s v="COLOUR PLUGS 24 LEEKS"/>
    <n v="13"/>
    <n v="111.6"/>
    <n v="1450.8"/>
    <n v="115674.75999999997"/>
    <x v="31"/>
  </r>
  <r>
    <m/>
    <x v="175"/>
    <s v="Invoice"/>
    <s v="88072"/>
    <s v="NOKUKHANYA TRADING"/>
    <s v="COLOUR PLUGS 24 SPINACH"/>
    <n v="125"/>
    <n v="111.6"/>
    <n v="13950"/>
    <n v="129624.75999999997"/>
    <x v="31"/>
  </r>
  <r>
    <m/>
    <x v="251"/>
    <s v="Invoice"/>
    <s v="88101"/>
    <s v="MONTROSE NURSERY"/>
    <s v="COLOUR PLUGS 24"/>
    <n v="12"/>
    <n v="102.2"/>
    <n v="1226.4000000000001"/>
    <n v="130851.15999999996"/>
    <x v="31"/>
  </r>
  <r>
    <m/>
    <x v="308"/>
    <s v="Invoice"/>
    <s v="88257"/>
    <s v="MONTROSE NURSERY"/>
    <s v="COLOUR PLUGS 24"/>
    <n v="10"/>
    <n v="105.3"/>
    <n v="1053"/>
    <n v="131904.15999999997"/>
    <x v="31"/>
  </r>
  <r>
    <m/>
    <x v="182"/>
    <s v="Invoice"/>
    <s v="88285"/>
    <s v="MONTROSE NURSERY"/>
    <s v="COLOUR PLUGS 24"/>
    <n v="51"/>
    <n v="108.5"/>
    <n v="5533.5"/>
    <n v="137437.65999999997"/>
    <x v="31"/>
  </r>
  <r>
    <m/>
    <x v="183"/>
    <s v="Invoice"/>
    <s v="88313"/>
    <s v="MAJESTIC NURSERY"/>
    <s v="COLOUR PLUGS 24"/>
    <n v="17"/>
    <n v="111.6"/>
    <n v="1897.2"/>
    <n v="139334.85999999999"/>
    <x v="31"/>
  </r>
  <r>
    <m/>
    <x v="188"/>
    <s v="Invoice"/>
    <s v="88428"/>
    <s v="MONTROSE NURSERY"/>
    <s v="COLOUR PLUGS 24"/>
    <n v="45"/>
    <n v="108.5"/>
    <n v="4882.5"/>
    <n v="144217.35999999999"/>
    <x v="31"/>
  </r>
  <r>
    <m/>
    <x v="189"/>
    <s v="Invoice"/>
    <s v="88449"/>
    <s v="BEESERV CONSULTING"/>
    <s v="COLOUR PLUGS 24"/>
    <n v="8"/>
    <n v="111.6"/>
    <n v="892.8"/>
    <n v="145110.15999999997"/>
    <x v="31"/>
  </r>
  <r>
    <m/>
    <x v="189"/>
    <s v="Invoice"/>
    <s v="88455"/>
    <s v="CENTRAL NURSERY DEPOT"/>
    <s v="COLOUR PLUGS 24"/>
    <n v="7"/>
    <n v="111.6"/>
    <n v="781.2"/>
    <n v="145891.35999999999"/>
    <x v="31"/>
  </r>
  <r>
    <m/>
    <x v="286"/>
    <s v="Invoice"/>
    <s v="88570"/>
    <s v="MONTROSE NURSERY"/>
    <s v="COLOUR PLUGS 24"/>
    <n v="36"/>
    <n v="108.5"/>
    <n v="3906"/>
    <n v="149797.35999999999"/>
    <x v="31"/>
  </r>
  <r>
    <m/>
    <x v="311"/>
    <s v="Invoice"/>
    <s v="88701"/>
    <s v="MAJESTIC NURSERY"/>
    <s v="COLOUR PLUGS 24"/>
    <n v="70"/>
    <n v="111.6"/>
    <n v="7812"/>
    <n v="157609.35999999999"/>
    <x v="31"/>
  </r>
  <r>
    <m/>
    <x v="256"/>
    <s v="Invoice"/>
    <s v="88720"/>
    <s v="GARDENSHOP PARKTOWN"/>
    <s v="COLOUR PLUGS 24"/>
    <n v="9"/>
    <n v="101.99"/>
    <n v="917.91"/>
    <n v="158527.26999999999"/>
    <x v="31"/>
  </r>
  <r>
    <m/>
    <x v="256"/>
    <s v="Invoice"/>
    <s v="88825"/>
    <s v="BUILDERS WAREHOUSE:NEWCASTLE"/>
    <s v="COLOUR PLUGS 24"/>
    <n v="9"/>
    <n v="117.8"/>
    <n v="1060.2"/>
    <n v="159587.47"/>
    <x v="31"/>
  </r>
  <r>
    <m/>
    <x v="288"/>
    <s v="Invoice"/>
    <s v="88763"/>
    <s v="CENTRAL NURSERY DEPOT"/>
    <s v="COLOUR PLUGS 24"/>
    <n v="9"/>
    <n v="111.6"/>
    <n v="1004.4"/>
    <n v="160591.87"/>
    <x v="31"/>
  </r>
  <r>
    <m/>
    <x v="289"/>
    <s v="Invoice"/>
    <s v="88800"/>
    <s v="ADV MM MOSTERT"/>
    <s v="COLOUR PLUGS 24"/>
    <n v="18"/>
    <n v="111.6"/>
    <n v="2008.8"/>
    <n v="162600.66999999998"/>
    <x v="31"/>
  </r>
  <r>
    <m/>
    <x v="273"/>
    <s v="Invoice"/>
    <s v="88846"/>
    <s v="BACK TO EDEN NURSERY"/>
    <s v="COLOUR PLUGS 24"/>
    <n v="9"/>
    <n v="111.6"/>
    <n v="1004.4"/>
    <n v="163605.06999999998"/>
    <x v="31"/>
  </r>
  <r>
    <m/>
    <x v="273"/>
    <s v="Invoice"/>
    <s v="88871"/>
    <s v="MONTROSE NURSERY"/>
    <s v="COLOUR PLUGS 24"/>
    <n v="20"/>
    <n v="108.5"/>
    <n v="2170"/>
    <n v="165775.06999999998"/>
    <x v="31"/>
  </r>
  <r>
    <m/>
    <x v="197"/>
    <s v="Invoice"/>
    <s v="88913"/>
    <s v="GARDENSHOP PARKTOWN"/>
    <s v="COLOUR PLUGS 24"/>
    <n v="10"/>
    <n v="101.99"/>
    <n v="1019.9"/>
    <n v="166794.96999999997"/>
    <x v="31"/>
  </r>
  <r>
    <m/>
    <x v="200"/>
    <s v="Invoice"/>
    <s v="89019"/>
    <s v="MONTROSE NURSERY"/>
    <s v="COLOUR PLUGS 24"/>
    <n v="74"/>
    <n v="108.5"/>
    <n v="8029"/>
    <n v="174823.96999999997"/>
    <x v="31"/>
  </r>
  <r>
    <m/>
    <x v="200"/>
    <s v="Invoice"/>
    <s v="89020"/>
    <s v="CENTRAL NURSERY DEPOT"/>
    <s v="COLOUR PLUGS 24"/>
    <n v="30"/>
    <n v="111.6"/>
    <n v="3348"/>
    <n v="178171.96999999997"/>
    <x v="31"/>
  </r>
  <r>
    <m/>
    <x v="202"/>
    <s v="Invoice"/>
    <s v="89118"/>
    <s v="GARDENSHOP PARKTOWN"/>
    <s v="COLOUR PLUGS 24"/>
    <n v="20"/>
    <n v="101.99"/>
    <n v="2039.8"/>
    <n v="180211.76999999996"/>
    <x v="31"/>
  </r>
  <r>
    <m/>
    <x v="202"/>
    <s v="Invoice"/>
    <s v="89120"/>
    <s v="MONTROSE NURSERY"/>
    <s v="COLOUR PLUGS 24"/>
    <n v="53"/>
    <n v="108.5"/>
    <n v="5750.5"/>
    <n v="185962.26999999996"/>
    <x v="31"/>
  </r>
  <r>
    <m/>
    <x v="203"/>
    <s v="Invoice"/>
    <s v="89132"/>
    <s v="BREATHE NATURAL HEALTH"/>
    <s v="COLOUR PLUGS 24"/>
    <n v="6"/>
    <n v="111.6"/>
    <n v="669.6"/>
    <n v="186631.86999999997"/>
    <x v="31"/>
  </r>
  <r>
    <m/>
    <x v="203"/>
    <s v="Invoice"/>
    <s v="89137"/>
    <s v="ROBERT WATKINS LANDSCAPING"/>
    <s v="COLOUR PLUGS 24"/>
    <n v="18"/>
    <n v="111.6"/>
    <n v="2008.8"/>
    <n v="188640.66999999995"/>
    <x v="31"/>
  </r>
  <r>
    <m/>
    <x v="263"/>
    <s v="Invoice"/>
    <s v="89196"/>
    <s v="MONTROSE NURSERY"/>
    <s v="COLOUR PLUGS 24"/>
    <n v="78"/>
    <n v="108.5"/>
    <n v="8463"/>
    <n v="197103.66999999995"/>
    <x v="31"/>
  </r>
  <r>
    <m/>
    <x v="29"/>
    <s v="Invoice"/>
    <s v="89234"/>
    <s v="CLARKS GARDEN CENTRE"/>
    <s v="COLOUR PLUGS 24"/>
    <n v="2"/>
    <n v="111.6"/>
    <n v="223.2"/>
    <n v="197326.86999999997"/>
    <x v="31"/>
  </r>
  <r>
    <m/>
    <x v="264"/>
    <s v="Invoice"/>
    <s v="89282"/>
    <s v="BREATHE NATURAL HEALTH"/>
    <s v="COLOUR PLUGS 24"/>
    <n v="2"/>
    <n v="111.6"/>
    <n v="223.2"/>
    <n v="197550.06999999998"/>
    <x v="31"/>
  </r>
  <r>
    <m/>
    <x v="264"/>
    <s v="Invoice"/>
    <s v="89283"/>
    <s v="MAJESTIC NURSERY"/>
    <s v="COLOUR PLUGS 24"/>
    <n v="45"/>
    <n v="111.6"/>
    <n v="5022"/>
    <n v="202572.06999999998"/>
    <x v="31"/>
  </r>
  <r>
    <m/>
    <x v="51"/>
    <s v="Invoice"/>
    <s v="89299"/>
    <s v="NYAKHELE PROJECTS"/>
    <s v="COLOUR PLUGS 24"/>
    <n v="4"/>
    <n v="111.6"/>
    <n v="446.4"/>
    <n v="203018.46999999997"/>
    <x v="31"/>
  </r>
  <r>
    <m/>
    <x v="84"/>
    <s v="Invoice"/>
    <s v="89488"/>
    <s v="MONTROSE NURSERY"/>
    <s v="COLOUR PLUGS 24"/>
    <n v="21"/>
    <n v="108.5"/>
    <n v="2278.5"/>
    <n v="205296.96999999997"/>
    <x v="31"/>
  </r>
  <r>
    <m/>
    <x v="85"/>
    <s v="Invoice"/>
    <s v="89538"/>
    <s v="CENTRAL NURSERY DEPOT"/>
    <s v="COLOUR PLUGS 24"/>
    <n v="16"/>
    <n v="111.6"/>
    <n v="1785.6"/>
    <n v="207082.56999999998"/>
    <x v="31"/>
  </r>
  <r>
    <m/>
    <x v="41"/>
    <s v="Invoice"/>
    <s v="89572"/>
    <s v="MONTROSE NURSERY"/>
    <s v="COLOUR PLUGS 24"/>
    <n v="17"/>
    <n v="108.5"/>
    <n v="1844.5"/>
    <n v="208927.06999999998"/>
    <x v="31"/>
  </r>
  <r>
    <m/>
    <x v="86"/>
    <s v="Invoice"/>
    <s v="89592"/>
    <s v="URIAH GARDEN SERVICES"/>
    <s v="COLOUR PLUGS 24"/>
    <n v="2"/>
    <n v="111.6"/>
    <n v="223.2"/>
    <n v="209150.27"/>
    <x v="31"/>
  </r>
  <r>
    <m/>
    <x v="42"/>
    <s v="Invoice"/>
    <s v="89612"/>
    <s v="NATURA GARDEN CENTRE"/>
    <s v="COLOUR PLUGS 24"/>
    <n v="74"/>
    <n v="111.6"/>
    <n v="8258.4"/>
    <n v="217408.66999999998"/>
    <x v="31"/>
  </r>
  <r>
    <m/>
    <x v="42"/>
    <s v="Invoice"/>
    <s v="89622"/>
    <s v="ROBERT WATKINS LANDSCAPING"/>
    <s v="COLOUR PLUGS 24"/>
    <n v="8"/>
    <n v="111.6"/>
    <n v="892.8"/>
    <n v="218301.46999999997"/>
    <x v="31"/>
  </r>
  <r>
    <m/>
    <x v="88"/>
    <s v="Invoice"/>
    <s v="89679"/>
    <s v="NOKUKHANYA TRADING"/>
    <s v="COLOUR PLUGS 24"/>
    <n v="1"/>
    <n v="111.6"/>
    <n v="111.6"/>
    <n v="218413.06999999998"/>
    <x v="31"/>
  </r>
  <r>
    <m/>
    <x v="88"/>
    <s v="Invoice"/>
    <s v="89680"/>
    <s v="NINFA GARDEN CENTRE"/>
    <s v="COLOUR PLUGS 24"/>
    <n v="3"/>
    <n v="116.6"/>
    <n v="349.8"/>
    <n v="218762.86999999997"/>
    <x v="31"/>
  </r>
  <r>
    <m/>
    <x v="34"/>
    <s v="Invoice"/>
    <s v="89754"/>
    <s v="MONTROSE NURSERY"/>
    <s v="COLOUR PLUGS 24"/>
    <n v="21"/>
    <n v="108.5"/>
    <n v="2278.5"/>
    <n v="221041.36999999997"/>
    <x v="31"/>
  </r>
  <r>
    <m/>
    <x v="276"/>
    <s v="Invoice"/>
    <s v="89839"/>
    <s v="ROBERT WATKINS LANDSCAPING"/>
    <s v="COLOUR PLUGS 24"/>
    <n v="3"/>
    <n v="0"/>
    <n v="0"/>
    <n v="221041.36999999997"/>
    <x v="31"/>
  </r>
  <r>
    <m/>
    <x v="54"/>
    <s v="Invoice"/>
    <s v="89904"/>
    <s v="CENTRAL NURSERY DEPOT"/>
    <s v="COLOUR PLUGS 24"/>
    <n v="9"/>
    <n v="111.6"/>
    <n v="1004.4"/>
    <n v="222045.76999999996"/>
    <x v="31"/>
  </r>
  <r>
    <m/>
    <x v="36"/>
    <s v="Invoice"/>
    <s v="89952"/>
    <s v="MONTROSE NURSERY"/>
    <s v="COLOUR PLUGS 24"/>
    <n v="22"/>
    <n v="108.5"/>
    <n v="2387"/>
    <n v="224432.76999999996"/>
    <x v="31"/>
  </r>
  <r>
    <m/>
    <x v="291"/>
    <s v="Invoice"/>
    <s v="90011"/>
    <s v="MONTROSE NURSERY"/>
    <s v="COLOUR PLUGS 24"/>
    <n v="52"/>
    <n v="108.5"/>
    <n v="5642"/>
    <n v="230074.76999999996"/>
    <x v="31"/>
  </r>
  <r>
    <m/>
    <x v="11"/>
    <s v="Invoice"/>
    <s v="90038"/>
    <s v="NATURA GARDEN CENTRE"/>
    <s v="COLOUR PLUGS 24"/>
    <n v="127"/>
    <n v="111.6"/>
    <n v="14173.2"/>
    <n v="244247.96999999997"/>
    <x v="31"/>
  </r>
  <r>
    <m/>
    <x v="61"/>
    <s v="Invoice"/>
    <s v="90208"/>
    <s v="MONTROSE NURSERY"/>
    <s v="COLOUR PLUGS 24"/>
    <n v="29"/>
    <n v="108.5"/>
    <n v="3146.5"/>
    <n v="247394.46999999997"/>
    <x v="31"/>
  </r>
  <r>
    <m/>
    <x v="38"/>
    <s v="Invoice"/>
    <s v="90252"/>
    <s v="NYLIES KWEKERY"/>
    <s v="COLOUR PLUGS 24"/>
    <n v="9"/>
    <n v="105.3"/>
    <n v="947.7"/>
    <n v="248342.16999999998"/>
    <x v="31"/>
  </r>
  <r>
    <m/>
    <x v="69"/>
    <s v="Invoice"/>
    <s v="90420"/>
    <s v="MONTROSE NURSERY"/>
    <s v="COLOUR PLUGS 24"/>
    <n v="6"/>
    <n v="108.5"/>
    <n v="651"/>
    <n v="248993.16999999998"/>
    <x v="31"/>
  </r>
  <r>
    <s v="Total for COLOUR PLUGS 24"/>
    <x v="0"/>
    <m/>
    <m/>
    <m/>
    <m/>
    <n v="2338"/>
    <m/>
    <n v="248993.16999999998"/>
    <m/>
    <x v="0"/>
  </r>
  <r>
    <s v="ALSTROMERIA 25CM"/>
    <x v="0"/>
    <m/>
    <m/>
    <m/>
    <m/>
    <m/>
    <m/>
    <m/>
    <m/>
    <x v="0"/>
  </r>
  <r>
    <m/>
    <x v="130"/>
    <s v="Invoice"/>
    <s v="87275"/>
    <s v="BUILDERS WAREHOUSE:ZAMBEZI"/>
    <s v="ALSTROMERIA 25CM"/>
    <n v="5"/>
    <n v="129.30000000000001"/>
    <n v="646.5"/>
    <n v="646.5"/>
    <x v="32"/>
  </r>
  <r>
    <s v="Total for ALSTROMERIA 25CM"/>
    <x v="0"/>
    <m/>
    <m/>
    <m/>
    <m/>
    <n v="5"/>
    <m/>
    <n v="646.5"/>
    <m/>
    <x v="0"/>
  </r>
  <r>
    <s v="COLOUR MAGIC 25CM"/>
    <x v="0"/>
    <m/>
    <m/>
    <m/>
    <m/>
    <m/>
    <m/>
    <m/>
    <m/>
    <x v="0"/>
  </r>
  <r>
    <m/>
    <x v="279"/>
    <s v="Invoice"/>
    <s v="86056"/>
    <s v="FH CHAMBERLAIN TRADING (PTY) LTD:WATERKLOOF GLEN"/>
    <s v="COLOUR POT 25CM"/>
    <n v="20"/>
    <n v="77.2"/>
    <n v="1544"/>
    <n v="1544"/>
    <x v="29"/>
  </r>
  <r>
    <m/>
    <x v="279"/>
    <s v="Invoice"/>
    <s v="86057"/>
    <s v="MONTROSE NURSERY"/>
    <s v="COLOUR POT 25CM"/>
    <n v="11"/>
    <n v="76.900000000000006"/>
    <n v="845.9"/>
    <n v="2389.9"/>
    <x v="29"/>
  </r>
  <r>
    <m/>
    <x v="280"/>
    <s v="Invoice"/>
    <s v="86077"/>
    <s v="BUILDERS WAREHOUSE:ERASMUS PARK"/>
    <s v="COLOUR POT 25CM"/>
    <n v="12"/>
    <n v="83.5"/>
    <n v="1002"/>
    <n v="3391.9"/>
    <x v="29"/>
  </r>
  <r>
    <m/>
    <x v="280"/>
    <s v="Invoice"/>
    <s v="86085"/>
    <s v="BUILDERS WAREHOUSE:CENTURION"/>
    <s v="COLOUR POT 25CM"/>
    <n v="15"/>
    <n v="83.5"/>
    <n v="1252.5"/>
    <n v="4644.3999999999996"/>
    <x v="29"/>
  </r>
  <r>
    <m/>
    <x v="280"/>
    <s v="Invoice"/>
    <s v="86094"/>
    <s v="LOTS OF POTS PTA"/>
    <s v="COLOUR POT 25CM"/>
    <n v="14"/>
    <n v="76.900000000000006"/>
    <n v="1076.5999999999999"/>
    <n v="5721"/>
    <x v="29"/>
  </r>
  <r>
    <m/>
    <x v="225"/>
    <s v="Invoice"/>
    <s v="85809"/>
    <s v="FH CHAMBERLAIN TRADING (PTY) LTD:MONTANA"/>
    <s v="COLOUR POT 25CM"/>
    <n v="60"/>
    <n v="77.2"/>
    <n v="4632"/>
    <n v="10353"/>
    <x v="29"/>
  </r>
  <r>
    <m/>
    <x v="225"/>
    <s v="Invoice"/>
    <s v="86110"/>
    <s v="BUILDERS WAREHOUSE:EDENVALE"/>
    <s v="COLOUR POT 25CM"/>
    <n v="5"/>
    <n v="83.5"/>
    <n v="417.5"/>
    <n v="10770.5"/>
    <x v="29"/>
  </r>
  <r>
    <m/>
    <x v="209"/>
    <s v="Invoice"/>
    <s v="86143"/>
    <s v="BUILDERS WAREHOUSE:MAFIKENG"/>
    <s v="COLOUR MAGIC 25CM"/>
    <n v="10"/>
    <n v="83.5"/>
    <n v="835"/>
    <n v="11605.5"/>
    <x v="29"/>
  </r>
  <r>
    <m/>
    <x v="209"/>
    <s v="Invoice"/>
    <s v="86149"/>
    <s v="THYME SQUARE"/>
    <s v="COLOUR MAGIC 25CM"/>
    <n v="6"/>
    <n v="76.8"/>
    <n v="460.8"/>
    <n v="12066.3"/>
    <x v="29"/>
  </r>
  <r>
    <m/>
    <x v="209"/>
    <s v="Invoice"/>
    <s v="86153"/>
    <s v="AGRI 2 MARKET"/>
    <s v="COLOUR MAGIC 25CM"/>
    <n v="15"/>
    <n v="59.4"/>
    <n v="891"/>
    <n v="12957.3"/>
    <x v="29"/>
  </r>
  <r>
    <m/>
    <x v="13"/>
    <s v="Invoice"/>
    <s v="86178"/>
    <s v="LOTS OF POTS PTA"/>
    <s v="COLOUR MAGIC 25CM"/>
    <n v="15"/>
    <n v="76.900000000000006"/>
    <n v="1153.5"/>
    <n v="14110.8"/>
    <x v="29"/>
  </r>
  <r>
    <m/>
    <x v="297"/>
    <s v="Invoice"/>
    <s v="86207"/>
    <s v="FH CHAMBERLAIN TRADING (PTY) LTD:WATERKLOOF GLEN"/>
    <s v="COLOUR MAGIC 25CM"/>
    <n v="17"/>
    <n v="77.2"/>
    <n v="1312.4"/>
    <n v="15423.199999999999"/>
    <x v="29"/>
  </r>
  <r>
    <m/>
    <x v="14"/>
    <s v="Invoice"/>
    <s v="86213"/>
    <s v="GREENSIDE KWEKERY"/>
    <s v="COLOUR MAGIC 25CM"/>
    <n v="4"/>
    <n v="76.900000000000006"/>
    <n v="307.60000000000002"/>
    <n v="15730.8"/>
    <x v="29"/>
  </r>
  <r>
    <m/>
    <x v="14"/>
    <s v="Invoice"/>
    <s v="86231"/>
    <s v="BUILDERS WAREHOUSE:NELSPRUIT"/>
    <s v="COLOUR MAGIC 25CM"/>
    <n v="6"/>
    <n v="129.30000000000001"/>
    <n v="775.8"/>
    <n v="16506.599999999999"/>
    <x v="29"/>
  </r>
  <r>
    <m/>
    <x v="14"/>
    <s v="Invoice"/>
    <s v="86232"/>
    <s v="BUILDERS WAREHOUSE:BLOEMFONTEIN"/>
    <s v="COLOUR MAGIC 25CM"/>
    <n v="14"/>
    <n v="129.30000000000001"/>
    <n v="1810.2"/>
    <n v="18316.8"/>
    <x v="29"/>
  </r>
  <r>
    <m/>
    <x v="226"/>
    <s v="Invoice"/>
    <s v="86242"/>
    <s v="BUILDERS WAREHOUSE:ERASMUS PARK"/>
    <s v="COLOUR MAGIC 25CM"/>
    <n v="7"/>
    <n v="83.5"/>
    <n v="584.5"/>
    <n v="18901.3"/>
    <x v="29"/>
  </r>
  <r>
    <m/>
    <x v="2"/>
    <s v="Invoice"/>
    <s v="86278"/>
    <s v="MONTROSE NURSERY"/>
    <s v="COLOUR MAGIC 25CM"/>
    <n v="3"/>
    <n v="76.900000000000006"/>
    <n v="230.7"/>
    <n v="19132"/>
    <x v="29"/>
  </r>
  <r>
    <m/>
    <x v="16"/>
    <s v="Invoice"/>
    <s v="86293"/>
    <s v="BUILDERS WAREHOUSE:MIDDELBURG"/>
    <s v="COLOUR MAGIC 25CM"/>
    <n v="5"/>
    <n v="83.5"/>
    <n v="417.5"/>
    <n v="19549.5"/>
    <x v="29"/>
  </r>
  <r>
    <m/>
    <x v="16"/>
    <s v="Invoice"/>
    <s v="86294"/>
    <s v="BUILDERS WAREHOUSE:SUNWARD PARK"/>
    <s v="COLOUR MAGIC 25CM"/>
    <n v="6"/>
    <n v="83.5"/>
    <n v="501"/>
    <n v="20050.5"/>
    <x v="29"/>
  </r>
  <r>
    <m/>
    <x v="16"/>
    <s v="Invoice"/>
    <s v="86301"/>
    <s v="BUILDERS WAREHOUSE:NEWMARKET"/>
    <s v="COLOUR MAGIC 25CM"/>
    <n v="12"/>
    <n v="83.5"/>
    <n v="1002"/>
    <n v="21052.5"/>
    <x v="29"/>
  </r>
  <r>
    <m/>
    <x v="16"/>
    <s v="Invoice"/>
    <s v="86305"/>
    <s v="AGRI 2 MARKET"/>
    <s v="COLOUR MAGIC 25CM"/>
    <n v="50"/>
    <n v="59.4"/>
    <n v="2970"/>
    <n v="24022.5"/>
    <x v="29"/>
  </r>
  <r>
    <m/>
    <x v="16"/>
    <s v="Invoice"/>
    <s v="86300"/>
    <s v="THYME SQUARE"/>
    <s v="COLOUR MAGIC 25CM"/>
    <n v="4"/>
    <n v="76.8"/>
    <n v="307.2"/>
    <n v="24329.7"/>
    <x v="29"/>
  </r>
  <r>
    <m/>
    <x v="16"/>
    <s v="Invoice"/>
    <s v="86307"/>
    <s v="BUILDERS WAREHOUSE:CEDAR SQUARE"/>
    <s v="COLOUR MAGIC 25CM"/>
    <n v="3"/>
    <n v="0"/>
    <n v="0"/>
    <n v="24329.7"/>
    <x v="29"/>
  </r>
  <r>
    <m/>
    <x v="16"/>
    <s v="Invoice"/>
    <s v="86334"/>
    <s v="GREENSIDE KWEKERY"/>
    <s v="COLOUR MAGIC 25CM"/>
    <n v="5"/>
    <n v="76.900000000000006"/>
    <n v="384.5"/>
    <n v="24714.2"/>
    <x v="29"/>
  </r>
  <r>
    <m/>
    <x v="16"/>
    <s v="Invoice"/>
    <s v="86336"/>
    <s v="ROSES FOR U t/a URTH"/>
    <s v="PETUNIA 25CM"/>
    <n v="10"/>
    <n v="76.900000000000006"/>
    <n v="769"/>
    <n v="25483.200000000001"/>
    <x v="29"/>
  </r>
  <r>
    <m/>
    <x v="227"/>
    <s v="Invoice"/>
    <s v="86308"/>
    <s v="BUILDERS WAREHOUSE:RUSTENBURG"/>
    <s v="COLOUR MAGIC 25CM"/>
    <n v="6"/>
    <n v="83.5"/>
    <n v="501"/>
    <n v="25984.2"/>
    <x v="29"/>
  </r>
  <r>
    <m/>
    <x v="3"/>
    <s v="Invoice"/>
    <s v="86315"/>
    <s v="BUILDERS WAREHOUSE:LYNNWOOD"/>
    <s v="COLOUR MAGIC 25CM"/>
    <n v="6"/>
    <n v="83.5"/>
    <n v="501"/>
    <n v="26485.200000000001"/>
    <x v="29"/>
  </r>
  <r>
    <m/>
    <x v="3"/>
    <s v="Invoice"/>
    <s v="86326"/>
    <s v="LOTS OF POTS PTA"/>
    <s v="COLOUR MAGIC 25CM"/>
    <n v="30"/>
    <n v="29.99"/>
    <n v="899.7"/>
    <n v="27384.9"/>
    <x v="29"/>
  </r>
  <r>
    <m/>
    <x v="17"/>
    <s v="Invoice"/>
    <s v="86322"/>
    <s v="BUILDERS WAREHOUSE:CENTURION"/>
    <s v="COLOUR MAGIC 25CM"/>
    <n v="8"/>
    <n v="83.5"/>
    <n v="668"/>
    <n v="28052.9"/>
    <x v="29"/>
  </r>
  <r>
    <m/>
    <x v="17"/>
    <s v="Invoice"/>
    <s v="86352"/>
    <s v="JOY GARDENS"/>
    <s v="COLOUR MAGIC 25CM"/>
    <n v="5"/>
    <n v="76.900000000000006"/>
    <n v="384.5"/>
    <n v="28437.4"/>
    <x v="29"/>
  </r>
  <r>
    <m/>
    <x v="17"/>
    <s v="Invoice"/>
    <s v="86353"/>
    <s v="FH CHAMBERLAIN TRADING (PTY) LTD:STRUBENSVALLEY"/>
    <s v="COLOUR MAGIC 25CM"/>
    <n v="20"/>
    <n v="77.2"/>
    <n v="1544"/>
    <n v="29981.4"/>
    <x v="29"/>
  </r>
  <r>
    <m/>
    <x v="17"/>
    <s v="Invoice"/>
    <s v="86355"/>
    <s v="FH CHAMBERLAIN TRADING (PTY) LTD:KYALAMI"/>
    <s v="COLOUR MAGIC 25CM"/>
    <n v="10"/>
    <n v="77.2"/>
    <n v="772"/>
    <n v="30753.4"/>
    <x v="29"/>
  </r>
  <r>
    <m/>
    <x v="17"/>
    <s v="Invoice"/>
    <s v="86356"/>
    <s v="LOTS OF POTS CENTURION"/>
    <s v="COLOUR MAGIC 25CM"/>
    <n v="18"/>
    <n v="76.900000000000006"/>
    <n v="1384.2"/>
    <n v="32137.600000000002"/>
    <x v="29"/>
  </r>
  <r>
    <m/>
    <x v="17"/>
    <s v="Invoice"/>
    <s v="86357"/>
    <s v="GARDENSHOP PARKTOWN"/>
    <s v="COLOUR MAGIC 25CM"/>
    <n v="10"/>
    <n v="76.900000000000006"/>
    <n v="769"/>
    <n v="32906.600000000006"/>
    <x v="29"/>
  </r>
  <r>
    <m/>
    <x v="228"/>
    <s v="Invoice"/>
    <s v="86359"/>
    <s v="BUILDERS WAREHOUSE:GREENSTONE"/>
    <s v="COLOUR MAGIC 25CM"/>
    <n v="10"/>
    <n v="83.5"/>
    <n v="835"/>
    <n v="33741.600000000006"/>
    <x v="29"/>
  </r>
  <r>
    <m/>
    <x v="228"/>
    <s v="Invoice"/>
    <s v="86367"/>
    <s v="BUILDERS WAREHOUSE:MAFIKENG"/>
    <s v="COLOUR MAGIC 25CM"/>
    <n v="15"/>
    <n v="83.5"/>
    <n v="1252.5"/>
    <n v="34994.100000000006"/>
    <x v="29"/>
  </r>
  <r>
    <m/>
    <x v="228"/>
    <s v="Invoice"/>
    <s v="85906"/>
    <s v="LITTLE AUSTRIA"/>
    <s v="COLOUR MAGIC 25CM"/>
    <n v="9"/>
    <n v="76.900000000000006"/>
    <n v="692.1"/>
    <n v="35686.200000000004"/>
    <x v="29"/>
  </r>
  <r>
    <m/>
    <x v="300"/>
    <s v="Invoice"/>
    <s v="86379"/>
    <s v="THYME SQUARE"/>
    <s v="COLOUR MAGIC 25CM"/>
    <n v="3"/>
    <n v="76.8"/>
    <n v="230.4"/>
    <n v="35916.600000000006"/>
    <x v="29"/>
  </r>
  <r>
    <m/>
    <x v="18"/>
    <s v="Invoice"/>
    <s v="86381"/>
    <s v="BUILDERS WAREHOUSE:RIVONIA"/>
    <s v="COLOUR MAGIC 25CM"/>
    <n v="4"/>
    <n v="83.5"/>
    <n v="334"/>
    <n v="36250.600000000006"/>
    <x v="29"/>
  </r>
  <r>
    <m/>
    <x v="18"/>
    <s v="Invoice"/>
    <s v="86383"/>
    <s v="BUILDERS WAREHOUSE:LYNNWOOD"/>
    <s v="COLOUR MAGIC 25CM"/>
    <n v="6"/>
    <n v="83.5"/>
    <n v="501"/>
    <n v="36751.600000000006"/>
    <x v="29"/>
  </r>
  <r>
    <m/>
    <x v="18"/>
    <s v="Invoice"/>
    <s v="86387"/>
    <s v="BUILDERS WAREHOUSE:WONDERBOOM"/>
    <s v="COLOUR MAGIC 25CM"/>
    <n v="4"/>
    <n v="83.5"/>
    <n v="334"/>
    <n v="37085.600000000006"/>
    <x v="29"/>
  </r>
  <r>
    <m/>
    <x v="18"/>
    <s v="Invoice"/>
    <s v="86391"/>
    <s v="BUILDERS WAREHOUSE:BRYANSTON"/>
    <s v="COLOUR MAGIC 25CM"/>
    <n v="4"/>
    <n v="83.5"/>
    <n v="334"/>
    <n v="37419.600000000006"/>
    <x v="29"/>
  </r>
  <r>
    <m/>
    <x v="18"/>
    <s v="Invoice"/>
    <s v="86394"/>
    <s v="LOTS OF POTS PTA"/>
    <s v="COLOUR MAGIC 25CM"/>
    <n v="25"/>
    <n v="76.900000000000006"/>
    <n v="1922.5"/>
    <n v="39342.100000000006"/>
    <x v="29"/>
  </r>
  <r>
    <m/>
    <x v="18"/>
    <s v="Invoice"/>
    <s v="86397"/>
    <s v="GARDENSHOP PARKTOWN"/>
    <s v="COLOUR MAGIC 25CM"/>
    <n v="20"/>
    <n v="76.900000000000006"/>
    <n v="1538"/>
    <n v="40880.100000000006"/>
    <x v="29"/>
  </r>
  <r>
    <m/>
    <x v="230"/>
    <s v="Invoice"/>
    <s v="86412"/>
    <s v="FH CHAMBERLAIN TRADING (PTY) LTD:MONTANA"/>
    <s v="COLOUR MAGIC 25CM"/>
    <n v="70"/>
    <n v="77.2"/>
    <n v="5404"/>
    <n v="46284.100000000006"/>
    <x v="29"/>
  </r>
  <r>
    <m/>
    <x v="104"/>
    <s v="Invoice"/>
    <s v="86422"/>
    <s v="LITTLE AUSTRIA"/>
    <s v="COLOUR MAGIC 25CM"/>
    <n v="5"/>
    <n v="76.900000000000006"/>
    <n v="384.5"/>
    <n v="46668.600000000006"/>
    <x v="29"/>
  </r>
  <r>
    <m/>
    <x v="5"/>
    <s v="Invoice"/>
    <s v="86440"/>
    <s v="BUILDERS WAREHOUSE:MIDDELBURG"/>
    <s v="COLOUR MAGIC 25CM"/>
    <n v="3"/>
    <n v="83.5"/>
    <n v="250.5"/>
    <n v="46919.100000000006"/>
    <x v="29"/>
  </r>
  <r>
    <m/>
    <x v="5"/>
    <s v="Invoice"/>
    <s v="86444"/>
    <s v="BUILDERS WAREHOUSE:SUNWARD PARK"/>
    <s v="COLOUR MAGIC 25CM"/>
    <n v="10"/>
    <n v="83.5"/>
    <n v="835"/>
    <n v="47754.100000000006"/>
    <x v="29"/>
  </r>
  <r>
    <m/>
    <x v="5"/>
    <s v="Invoice"/>
    <s v="86456"/>
    <s v="PRETTY GARDENS"/>
    <s v="COLOUR MAGIC 25CM"/>
    <n v="6"/>
    <n v="76.900000000000006"/>
    <n v="461.4"/>
    <n v="48215.500000000007"/>
    <x v="29"/>
  </r>
  <r>
    <m/>
    <x v="105"/>
    <s v="Invoice"/>
    <s v="86477"/>
    <s v="LOTS OF POTS PTA"/>
    <s v="COLOUR MAGIC 25CM"/>
    <n v="25"/>
    <n v="76.900000000000006"/>
    <n v="1922.5"/>
    <n v="50138.000000000007"/>
    <x v="29"/>
  </r>
  <r>
    <m/>
    <x v="19"/>
    <s v="Invoice"/>
    <s v="86496"/>
    <s v="LOTS OF POTS CENTURION"/>
    <s v="COLOUR MAGIC 25CM"/>
    <n v="8"/>
    <n v="76.900000000000006"/>
    <n v="615.20000000000005"/>
    <n v="50753.200000000004"/>
    <x v="29"/>
  </r>
  <r>
    <m/>
    <x v="19"/>
    <s v="Invoice"/>
    <s v="86500"/>
    <s v="GARDENSHOP PARKTOWN"/>
    <s v="COLOUR MAGIC 25CM"/>
    <n v="5"/>
    <n v="76.900000000000006"/>
    <n v="384.5"/>
    <n v="51137.700000000004"/>
    <x v="29"/>
  </r>
  <r>
    <m/>
    <x v="19"/>
    <s v="Invoice"/>
    <s v="86502"/>
    <s v="AGRI 2 MARKET"/>
    <s v="COLOUR MAGIC 25CM"/>
    <n v="80"/>
    <n v="59.4"/>
    <n v="4752"/>
    <n v="55889.700000000004"/>
    <x v="29"/>
  </r>
  <r>
    <m/>
    <x v="232"/>
    <s v="Invoice"/>
    <s v="86516"/>
    <s v="FH CHAMBERLAIN TRADING (PTY) LTD:KYALAMI"/>
    <s v="COLOUR MAGIC 25CM"/>
    <n v="10"/>
    <n v="77.2"/>
    <n v="772"/>
    <n v="56661.700000000004"/>
    <x v="29"/>
  </r>
  <r>
    <m/>
    <x v="233"/>
    <s v="Invoice"/>
    <s v="86524"/>
    <s v="BUILDERS WAREHOUSE:NEWMARKET"/>
    <s v="COLOUR MAGIC 25CM"/>
    <n v="4"/>
    <n v="83.5"/>
    <n v="334"/>
    <n v="56995.700000000004"/>
    <x v="29"/>
  </r>
  <r>
    <m/>
    <x v="233"/>
    <s v="Invoice"/>
    <s v="86538"/>
    <s v="PRETTY GARDENS"/>
    <s v="COLOUR MAGIC 25CM"/>
    <n v="14"/>
    <n v="76.900000000000006"/>
    <n v="1076.5999999999999"/>
    <n v="58072.3"/>
    <x v="29"/>
  </r>
  <r>
    <m/>
    <x v="292"/>
    <s v="Invoice"/>
    <s v="86555"/>
    <s v="LOTS OF POTS PTA"/>
    <s v="COLOUR MAGIC 25CM"/>
    <n v="15"/>
    <n v="76.900000000000006"/>
    <n v="1153.5"/>
    <n v="59225.8"/>
    <x v="29"/>
  </r>
  <r>
    <m/>
    <x v="283"/>
    <s v="Invoice"/>
    <s v="86577"/>
    <s v="FH CHAMBERLAIN TRADING (PTY) LTD:MONTANA"/>
    <s v="COLOUR MAGIC 25CM"/>
    <n v="20"/>
    <n v="77.2"/>
    <n v="1544"/>
    <n v="60769.8"/>
    <x v="29"/>
  </r>
  <r>
    <m/>
    <x v="20"/>
    <s v="Invoice"/>
    <s v="86586"/>
    <s v="BUILDERS WAREHOUSE:POTCHEFSTROOM"/>
    <s v="COLOUR MAGIC 25CM"/>
    <n v="4"/>
    <n v="83.5"/>
    <n v="334"/>
    <n v="61103.8"/>
    <x v="29"/>
  </r>
  <r>
    <m/>
    <x v="284"/>
    <s v="Invoice"/>
    <s v="86607"/>
    <s v="FH CHAMBERLAIN TRADING (PTY) LTD:KYALAMI"/>
    <s v="COLOUR MAGIC 25CM"/>
    <n v="6"/>
    <n v="77.2"/>
    <n v="463.2"/>
    <n v="61567"/>
    <x v="29"/>
  </r>
  <r>
    <m/>
    <x v="284"/>
    <s v="Invoice"/>
    <s v="86608"/>
    <s v="FH CHAMBERLAIN TRADING (PTY) LTD:CENTURION"/>
    <s v="COLOUR MAGIC 25CM"/>
    <n v="15"/>
    <n v="77.2"/>
    <n v="1158"/>
    <n v="62725"/>
    <x v="29"/>
  </r>
  <r>
    <m/>
    <x v="284"/>
    <s v="Invoice"/>
    <s v="86611"/>
    <s v="BUILDERS WAREHOUSE:CENTURION"/>
    <s v="COLOUR MAGIC 25CM"/>
    <n v="5"/>
    <n v="83.5"/>
    <n v="417.5"/>
    <n v="63142.5"/>
    <x v="29"/>
  </r>
  <r>
    <m/>
    <x v="284"/>
    <s v="Invoice"/>
    <s v="86612"/>
    <s v="FH CHAMBERLAIN TRADING (PTY) LTD:WATERKLOOF GLEN"/>
    <s v="COLOUR MAGIC 25CM"/>
    <n v="19"/>
    <n v="77.2"/>
    <n v="1466.8"/>
    <n v="64609.3"/>
    <x v="29"/>
  </r>
  <r>
    <m/>
    <x v="106"/>
    <s v="Invoice"/>
    <s v="86634"/>
    <s v="BUILDERS WAREHOUSE:KLERKSDORP"/>
    <s v="COLOUR MAGIC 25CM"/>
    <n v="6"/>
    <n v="83.5"/>
    <n v="501"/>
    <n v="65110.3"/>
    <x v="29"/>
  </r>
  <r>
    <m/>
    <x v="106"/>
    <s v="Invoice"/>
    <s v="86635"/>
    <s v="LOTS OF POTS CENTURION"/>
    <s v="COLOUR MAGIC 25CM"/>
    <n v="7"/>
    <n v="76.900000000000006"/>
    <n v="538.29999999999995"/>
    <n v="65648.600000000006"/>
    <x v="29"/>
  </r>
  <r>
    <m/>
    <x v="294"/>
    <s v="Invoice"/>
    <s v="86671"/>
    <s v="BUILDERS WAREHOUSE:MAFIKENG"/>
    <s v="COLOUR MAGIC 25CM"/>
    <n v="10"/>
    <n v="83.5"/>
    <n v="835"/>
    <n v="66483.600000000006"/>
    <x v="29"/>
  </r>
  <r>
    <m/>
    <x v="21"/>
    <s v="Invoice"/>
    <s v="86662"/>
    <s v="GARDENSHOP PARKTOWN"/>
    <s v="COLOUR MAGIC 25CM"/>
    <n v="5"/>
    <n v="76.900000000000006"/>
    <n v="384.5"/>
    <n v="66868.100000000006"/>
    <x v="29"/>
  </r>
  <r>
    <m/>
    <x v="108"/>
    <s v="Invoice"/>
    <s v="86701"/>
    <s v="LOTS OF POTS CENTURION"/>
    <s v="COLOUR MAGIC 25CM"/>
    <n v="3"/>
    <n v="76.900000000000006"/>
    <n v="230.7"/>
    <n v="67098.8"/>
    <x v="29"/>
  </r>
  <r>
    <m/>
    <x v="236"/>
    <s v="Invoice"/>
    <s v="86752"/>
    <s v="FH CHAMBERLAIN TRADING (PTY) LTD:KYALAMI"/>
    <s v="COLOUR MAGIC 25CM"/>
    <n v="6"/>
    <n v="83.5"/>
    <n v="501"/>
    <n v="67599.8"/>
    <x v="29"/>
  </r>
  <r>
    <m/>
    <x v="236"/>
    <s v="Invoice"/>
    <s v="86758"/>
    <s v="FH CHAMBERLAIN TRADING (PTY) LTD:WATERKLOOF GLEN"/>
    <s v="COLOUR MAGIC 25CM"/>
    <n v="16"/>
    <n v="83.5"/>
    <n v="1336"/>
    <n v="68935.8"/>
    <x v="29"/>
  </r>
  <r>
    <m/>
    <x v="298"/>
    <s v="Invoice"/>
    <s v="86768"/>
    <s v="PRETTY GARDENS"/>
    <s v="COLOUR MAGIC 25CM"/>
    <n v="10"/>
    <n v="76.900000000000006"/>
    <n v="769"/>
    <n v="69704.800000000003"/>
    <x v="29"/>
  </r>
  <r>
    <m/>
    <x v="237"/>
    <s v="Invoice"/>
    <s v="86782"/>
    <s v="SUNKIST GARDEN PAVILION"/>
    <s v="COLOUR MAGIC 25CM"/>
    <n v="44"/>
    <n v="76.900000000000006"/>
    <n v="3383.6"/>
    <n v="73088.400000000009"/>
    <x v="29"/>
  </r>
  <r>
    <m/>
    <x v="110"/>
    <s v="Invoice"/>
    <s v="86778"/>
    <s v="LIFESTYLE HOME GARDEN"/>
    <s v="COLOUR MAGIC 25CM"/>
    <n v="20"/>
    <n v="76.3"/>
    <n v="1526"/>
    <n v="74614.400000000009"/>
    <x v="29"/>
  </r>
  <r>
    <m/>
    <x v="110"/>
    <s v="Invoice"/>
    <s v="86794"/>
    <s v="THYME SQUARE"/>
    <s v="COLOUR MAGIC 25CM"/>
    <n v="4"/>
    <n v="76.8"/>
    <n v="307.2"/>
    <n v="74921.600000000006"/>
    <x v="29"/>
  </r>
  <r>
    <m/>
    <x v="110"/>
    <s v="Invoice"/>
    <s v="86798"/>
    <s v="FH CHAMBERLAIN TRADING (PTY) LTD:MONTANA"/>
    <s v="COLOUR MAGIC 25CM"/>
    <n v="80"/>
    <n v="83.5"/>
    <n v="6680"/>
    <n v="81601.600000000006"/>
    <x v="29"/>
  </r>
  <r>
    <m/>
    <x v="111"/>
    <s v="Invoice"/>
    <s v="86819"/>
    <s v="LOTS OF POTS PTA"/>
    <s v="COLOUR MAGIC 25CM"/>
    <n v="10"/>
    <n v="76.900000000000006"/>
    <n v="769"/>
    <n v="82370.600000000006"/>
    <x v="29"/>
  </r>
  <r>
    <m/>
    <x v="111"/>
    <s v="Invoice"/>
    <s v="86835"/>
    <s v="AGRI 2 MARKET"/>
    <s v="COLOUR MAGIC 25CM"/>
    <n v="40"/>
    <n v="59.4"/>
    <n v="2376"/>
    <n v="84746.6"/>
    <x v="29"/>
  </r>
  <r>
    <m/>
    <x v="239"/>
    <s v="Invoice"/>
    <s v="86839"/>
    <s v="LOTS OF POTS CENTURION"/>
    <s v="COLOUR MAGIC 25CM"/>
    <n v="10"/>
    <n v="76.900000000000006"/>
    <n v="769"/>
    <n v="85515.6"/>
    <x v="29"/>
  </r>
  <r>
    <m/>
    <x v="239"/>
    <s v="Invoice"/>
    <s v="86862"/>
    <s v="PRETTY GARDENS"/>
    <s v="COLOUR MAGIC 25CM"/>
    <n v="1"/>
    <n v="76.900000000000006"/>
    <n v="76.900000000000006"/>
    <n v="85592.5"/>
    <x v="29"/>
  </r>
  <r>
    <m/>
    <x v="285"/>
    <s v="Invoice"/>
    <s v="86844"/>
    <s v="PRETTY GARDENS"/>
    <s v="COLOUR MAGIC 25CM"/>
    <n v="12"/>
    <n v="76.900000000000006"/>
    <n v="922.8"/>
    <n v="86515.3"/>
    <x v="29"/>
  </r>
  <r>
    <m/>
    <x v="285"/>
    <s v="Invoice"/>
    <s v="86849"/>
    <s v="LITTLE AUSTRIA"/>
    <s v="COLOUR MAGIC 25CM"/>
    <n v="7"/>
    <n v="76.900000000000006"/>
    <n v="538.29999999999995"/>
    <n v="87053.6"/>
    <x v="29"/>
  </r>
  <r>
    <m/>
    <x v="285"/>
    <s v="Invoice"/>
    <s v="86860"/>
    <s v="PLANT FACTORY"/>
    <s v="COLOUR MAGIC 25CM"/>
    <n v="5"/>
    <n v="76.900000000000006"/>
    <n v="384.5"/>
    <n v="87438.1"/>
    <x v="29"/>
  </r>
  <r>
    <m/>
    <x v="113"/>
    <s v="Invoice"/>
    <s v="86879"/>
    <s v="LOTS OF POTS PTA"/>
    <s v="COLOUR MAGIC 25CM"/>
    <n v="30"/>
    <n v="76.900000000000006"/>
    <n v="2307"/>
    <n v="89745.1"/>
    <x v="29"/>
  </r>
  <r>
    <m/>
    <x v="113"/>
    <s v="Invoice"/>
    <s v="86882"/>
    <s v="ECKARDS GARDEN PAVILION"/>
    <s v="COLOUR MAGIC 25CM"/>
    <n v="20"/>
    <n v="76.900000000000006"/>
    <n v="1538"/>
    <n v="91283.1"/>
    <x v="29"/>
  </r>
  <r>
    <m/>
    <x v="114"/>
    <s v="Invoice"/>
    <s v="86874"/>
    <s v="FH CHAMBERLAIN TRADING (PTY) LTD:WATERKLOOF GLEN"/>
    <s v="COLOUR MAGIC 25CM"/>
    <n v="11"/>
    <n v="83.5"/>
    <n v="918.5"/>
    <n v="92201.600000000006"/>
    <x v="29"/>
  </r>
  <r>
    <m/>
    <x v="114"/>
    <s v="Invoice"/>
    <s v="86754"/>
    <s v="BUILDERS WAREHOUSE:POTCHEFSTROOM"/>
    <s v="COLOUR MAGIC 25CM"/>
    <n v="10"/>
    <n v="83.5"/>
    <n v="835"/>
    <n v="93036.6"/>
    <x v="29"/>
  </r>
  <r>
    <m/>
    <x v="240"/>
    <s v="Invoice"/>
    <s v="86904"/>
    <s v="BUILDERS WAREHOUSE:GREENSTONE"/>
    <s v="COLOUR MAGIC 25CM"/>
    <n v="6"/>
    <n v="83.5"/>
    <n v="501"/>
    <n v="93537.600000000006"/>
    <x v="29"/>
  </r>
  <r>
    <m/>
    <x v="240"/>
    <s v="Invoice"/>
    <s v="86907"/>
    <s v="BUILDERS WAREHOUSE:KEMPTON PARK"/>
    <s v="COLOUR MAGIC 25CM"/>
    <n v="6"/>
    <n v="83.5"/>
    <n v="501"/>
    <n v="94038.6"/>
    <x v="29"/>
  </r>
  <r>
    <m/>
    <x v="22"/>
    <s v="Invoice"/>
    <s v="86918"/>
    <s v="BUILDERS WAREHOUSE:SUNWARD PARK"/>
    <s v="COLOUR MAGIC 25CM"/>
    <n v="10"/>
    <n v="83.5"/>
    <n v="835"/>
    <n v="94873.600000000006"/>
    <x v="29"/>
  </r>
  <r>
    <m/>
    <x v="22"/>
    <s v="Invoice"/>
    <s v="86920"/>
    <s v="BUILDERS WAREHOUSE:NEWMARKET"/>
    <s v="COLOUR MAGIC 25CM"/>
    <n v="6"/>
    <n v="83.5"/>
    <n v="501"/>
    <n v="95374.6"/>
    <x v="29"/>
  </r>
  <r>
    <m/>
    <x v="22"/>
    <s v="Invoice"/>
    <s v="86921"/>
    <s v="THYME SQUARE"/>
    <s v="COLOUR MAGIC 25CM"/>
    <n v="4"/>
    <n v="76.8"/>
    <n v="307.2"/>
    <n v="95681.8"/>
    <x v="29"/>
  </r>
  <r>
    <m/>
    <x v="22"/>
    <s v="Invoice"/>
    <s v="86922"/>
    <s v="CLARKS GARDEN CENTRE"/>
    <s v="COLOUR MAGIC 25CM"/>
    <n v="8"/>
    <n v="76.900000000000006"/>
    <n v="615.20000000000005"/>
    <n v="96297"/>
    <x v="29"/>
  </r>
  <r>
    <m/>
    <x v="22"/>
    <s v="Invoice"/>
    <s v="86923"/>
    <s v="BUILDERS WAREHOUSE:MAFIKENG"/>
    <s v="COLOUR MAGIC 25CM"/>
    <n v="20"/>
    <n v="83.5"/>
    <n v="1670"/>
    <n v="97967"/>
    <x v="29"/>
  </r>
  <r>
    <m/>
    <x v="241"/>
    <s v="Invoice"/>
    <s v="86936"/>
    <s v="BUILDERS WAREHOUSE:ZAMBEZI"/>
    <s v="COLOUR MAGIC 25CM"/>
    <n v="15"/>
    <n v="129.30000000000001"/>
    <n v="1939.5"/>
    <n v="99906.5"/>
    <x v="29"/>
  </r>
  <r>
    <m/>
    <x v="241"/>
    <s v="Invoice"/>
    <s v="86937"/>
    <s v="AGRI 2 MARKET"/>
    <s v="COLOUR MAGIC 25CM"/>
    <n v="60"/>
    <n v="59.4"/>
    <n v="3564"/>
    <n v="103470.5"/>
    <x v="29"/>
  </r>
  <r>
    <m/>
    <x v="115"/>
    <s v="Invoice"/>
    <s v="86935"/>
    <s v="BUILDERS WAREHOUSE:CENTURION"/>
    <s v="COLOUR MAGIC 25CM"/>
    <n v="15"/>
    <n v="83.5"/>
    <n v="1252.5"/>
    <n v="104723"/>
    <x v="29"/>
  </r>
  <r>
    <m/>
    <x v="23"/>
    <s v="Invoice"/>
    <s v="86952"/>
    <s v="FH CHAMBERLAIN TRADING (PTY) LTD:WATERKLOOF GLEN"/>
    <s v="COLOUR MAGIC 25CM"/>
    <n v="20"/>
    <n v="83.5"/>
    <n v="1670"/>
    <n v="106393"/>
    <x v="29"/>
  </r>
  <r>
    <m/>
    <x v="23"/>
    <s v="Invoice"/>
    <s v="86954"/>
    <s v="GARDENSHOP PARKTOWN"/>
    <s v="COLOUR MAGIC 25CM"/>
    <n v="15"/>
    <n v="76.900000000000006"/>
    <n v="1153.5"/>
    <n v="107546.5"/>
    <x v="29"/>
  </r>
  <r>
    <m/>
    <x v="23"/>
    <s v="Invoice"/>
    <s v="86956"/>
    <s v="FH CHAMBERLAIN TRADING (PTY) LTD:CENTURION"/>
    <s v="COLOUR MAGIC 25CM"/>
    <n v="6"/>
    <n v="83.5"/>
    <n v="501"/>
    <n v="108047.5"/>
    <x v="29"/>
  </r>
  <r>
    <m/>
    <x v="23"/>
    <s v="Invoice"/>
    <s v="86957"/>
    <s v="LOTS OF POTS CENTURION"/>
    <s v="COLOUR MAGIC 25CM"/>
    <n v="8"/>
    <n v="76.900000000000006"/>
    <n v="615.20000000000005"/>
    <n v="108662.7"/>
    <x v="29"/>
  </r>
  <r>
    <m/>
    <x v="23"/>
    <s v="Invoice"/>
    <s v="86970"/>
    <s v="PRETTY GARDENS"/>
    <s v="COLOUR MAGIC 25CM"/>
    <n v="5"/>
    <n v="76.900000000000006"/>
    <n v="384.5"/>
    <n v="109047.2"/>
    <x v="29"/>
  </r>
  <r>
    <m/>
    <x v="23"/>
    <s v="Invoice"/>
    <s v="86980"/>
    <s v="BUILDERS WAREHOUSE:BLOEMFONTEIN"/>
    <s v="COLOUR MAGIC 25CM"/>
    <n v="8"/>
    <n v="83.5"/>
    <n v="668"/>
    <n v="109715.2"/>
    <x v="29"/>
  </r>
  <r>
    <m/>
    <x v="116"/>
    <s v="Invoice"/>
    <s v="86990"/>
    <s v="FH CHAMBERLAIN TRADING (PTY) LTD:MONTANA"/>
    <s v="COLOUR MAGIC 25CM"/>
    <n v="105"/>
    <n v="83.5"/>
    <n v="8767.5"/>
    <n v="118482.7"/>
    <x v="29"/>
  </r>
  <r>
    <m/>
    <x v="24"/>
    <s v="Invoice"/>
    <s v="86998"/>
    <s v="LOTS OF POTS PTA"/>
    <s v="COLOUR MAGIC 25CM"/>
    <n v="20"/>
    <n v="76.900000000000006"/>
    <n v="1538"/>
    <n v="120020.7"/>
    <x v="29"/>
  </r>
  <r>
    <m/>
    <x v="24"/>
    <s v="Invoice"/>
    <s v="87027"/>
    <s v="AGRI 2 MARKET"/>
    <s v="COLOUR MAGIC 25CM"/>
    <n v="20"/>
    <n v="59.4"/>
    <n v="1188"/>
    <n v="121208.7"/>
    <x v="29"/>
  </r>
  <r>
    <m/>
    <x v="117"/>
    <s v="Invoice"/>
    <s v="87028"/>
    <s v="BUILDERS WAREHOUSE:ROBINDALE"/>
    <s v="COLOUR MAGIC 25CM"/>
    <n v="10"/>
    <n v="83.5"/>
    <n v="835"/>
    <n v="122043.7"/>
    <x v="29"/>
  </r>
  <r>
    <m/>
    <x v="119"/>
    <s v="Invoice"/>
    <s v="87044"/>
    <s v="BUILDERS WAREHOUSE:CENTURION"/>
    <s v="COLOUR MAGIC 25CM"/>
    <n v="4"/>
    <n v="83.5"/>
    <n v="334"/>
    <n v="122377.7"/>
    <x v="29"/>
  </r>
  <r>
    <m/>
    <x v="119"/>
    <s v="Invoice"/>
    <s v="87053"/>
    <s v="LOTS OF POTS PTA"/>
    <s v="COLOUR MAGIC 25CM"/>
    <n v="20"/>
    <n v="76.900000000000006"/>
    <n v="1538"/>
    <n v="123915.7"/>
    <x v="29"/>
  </r>
  <r>
    <m/>
    <x v="119"/>
    <s v="Invoice"/>
    <s v="87056"/>
    <s v="ECKARDS GARDEN PAVILION"/>
    <s v="COLOUR MAGIC 25CM"/>
    <n v="33"/>
    <n v="76.900000000000006"/>
    <n v="2537.6999999999998"/>
    <n v="126453.4"/>
    <x v="29"/>
  </r>
  <r>
    <m/>
    <x v="6"/>
    <s v="Invoice"/>
    <s v="87058"/>
    <s v="GARDENSHOP PARKTOWN"/>
    <s v="COLOUR MAGIC 25CM"/>
    <n v="10"/>
    <n v="76.900000000000006"/>
    <n v="769"/>
    <n v="127222.39999999999"/>
    <x v="29"/>
  </r>
  <r>
    <m/>
    <x v="126"/>
    <s v="Invoice"/>
    <s v="87147"/>
    <s v="FH CHAMBERLAIN TRADING (PTY) LTD:KYALAMI"/>
    <s v="COLOUR MAGIC 25CM"/>
    <n v="10"/>
    <n v="83.5"/>
    <n v="835"/>
    <n v="128057.4"/>
    <x v="29"/>
  </r>
  <r>
    <m/>
    <x v="126"/>
    <s v="Invoice"/>
    <s v="87150"/>
    <s v="BUILDERS WAREHOUSE:CENTURION"/>
    <s v="COLOUR MAGIC 25CM"/>
    <n v="5"/>
    <n v="83.5"/>
    <n v="417.5"/>
    <n v="128474.9"/>
    <x v="29"/>
  </r>
  <r>
    <m/>
    <x v="47"/>
    <s v="Invoice"/>
    <s v="87173"/>
    <s v="BUILDERS WAREHOUSE:KLERKSDORP"/>
    <s v="COLOUR MAGIC 25CM"/>
    <n v="6"/>
    <n v="83.5"/>
    <n v="501"/>
    <n v="128975.9"/>
    <x v="29"/>
  </r>
  <r>
    <m/>
    <x v="47"/>
    <s v="Invoice"/>
    <s v="87174"/>
    <s v="FH CHAMBERLAIN TRADING (PTY) LTD:MONTANA"/>
    <s v="COLOUR MAGIC 25CM"/>
    <n v="70"/>
    <n v="83.5"/>
    <n v="5845"/>
    <n v="134820.9"/>
    <x v="29"/>
  </r>
  <r>
    <m/>
    <x v="25"/>
    <s v="Invoice"/>
    <s v="87185"/>
    <s v="THYME SQUARE"/>
    <s v="COLOUR MAGIC 25CM"/>
    <n v="8"/>
    <n v="76.8"/>
    <n v="614.4"/>
    <n v="135435.29999999999"/>
    <x v="29"/>
  </r>
  <r>
    <m/>
    <x v="127"/>
    <s v="Invoice"/>
    <s v="87189"/>
    <s v="BUILDERS WAREHOUSE:ERASMUS PARK"/>
    <s v="COLOUR MAGIC 25CM"/>
    <n v="6"/>
    <n v="83.5"/>
    <n v="501"/>
    <n v="135936.29999999999"/>
    <x v="29"/>
  </r>
  <r>
    <m/>
    <x v="127"/>
    <s v="Invoice"/>
    <s v="87197"/>
    <s v="LOTS OF POTS PTA"/>
    <s v="COLOUR MAGIC 25CM"/>
    <n v="20"/>
    <n v="76.900000000000006"/>
    <n v="1538"/>
    <n v="137474.29999999999"/>
    <x v="29"/>
  </r>
  <r>
    <m/>
    <x v="127"/>
    <s v="Invoice"/>
    <s v="87214"/>
    <s v="AGRI 2 MARKET"/>
    <s v="COLOUR MAGIC 25CM"/>
    <n v="15"/>
    <n v="59.4"/>
    <n v="891"/>
    <n v="138365.29999999999"/>
    <x v="29"/>
  </r>
  <r>
    <m/>
    <x v="128"/>
    <s v="Invoice"/>
    <s v="87219"/>
    <s v="LOTS OF POTS CENTURION"/>
    <s v="COLOUR MAGIC 25CM"/>
    <n v="9"/>
    <n v="76.900000000000006"/>
    <n v="692.1"/>
    <n v="139057.4"/>
    <x v="29"/>
  </r>
  <r>
    <m/>
    <x v="128"/>
    <s v="Invoice"/>
    <s v="87221"/>
    <s v="GARDENSHOP PARKTOWN"/>
    <s v="COLOUR MAGIC 25CM"/>
    <n v="14"/>
    <n v="76.900000000000006"/>
    <n v="1076.5999999999999"/>
    <n v="140134"/>
    <x v="29"/>
  </r>
  <r>
    <m/>
    <x v="26"/>
    <s v="Invoice"/>
    <s v="87250"/>
    <s v="BUILDERS WAREHOUSE:NEWMARKET"/>
    <s v="COLOUR MAGIC 25CM"/>
    <n v="4"/>
    <n v="83.5"/>
    <n v="334"/>
    <n v="140468"/>
    <x v="29"/>
  </r>
  <r>
    <m/>
    <x v="27"/>
    <s v="Invoice"/>
    <s v="87306"/>
    <s v="FH CHAMBERLAIN TRADING (PTY) LTD:WATERKLOOF GLEN"/>
    <s v="COLOUR MAGIC 25CM"/>
    <n v="10"/>
    <n v="83.5"/>
    <n v="835"/>
    <n v="141303"/>
    <x v="29"/>
  </r>
  <r>
    <m/>
    <x v="27"/>
    <s v="Invoice"/>
    <s v="87307"/>
    <s v="BUILDERS WAREHOUSE:ROBINDALE"/>
    <s v="COLOUR MAGIC 25CM"/>
    <n v="3"/>
    <n v="0"/>
    <n v="0"/>
    <n v="141303"/>
    <x v="29"/>
  </r>
  <r>
    <m/>
    <x v="131"/>
    <s v="Invoice"/>
    <s v="87333"/>
    <s v="BUILDERS WAREHOUSE:NEWMARKET"/>
    <s v="COLOUR MAGIC 25CM"/>
    <n v="5"/>
    <n v="83.5"/>
    <n v="417.5"/>
    <n v="141720.5"/>
    <x v="29"/>
  </r>
  <r>
    <m/>
    <x v="131"/>
    <s v="Invoice"/>
    <s v="87334"/>
    <s v="BUILDERS WAREHOUSE:SUNWARD PARK"/>
    <s v="COLOUR MAGIC 25CM"/>
    <n v="12"/>
    <n v="83.5"/>
    <n v="1002"/>
    <n v="142722.5"/>
    <x v="29"/>
  </r>
  <r>
    <m/>
    <x v="304"/>
    <s v="Invoice"/>
    <s v="87337"/>
    <s v="SEFAKO MAKGATHO HEALTH SCIENCE UNIVERSITY"/>
    <s v="COLOUR MAGIC 25CM"/>
    <n v="12"/>
    <n v="76.900000000000006"/>
    <n v="922.8"/>
    <n v="143645.29999999999"/>
    <x v="29"/>
  </r>
  <r>
    <m/>
    <x v="132"/>
    <s v="Invoice"/>
    <s v="87339"/>
    <s v="BUILDERS WAREHOUSE:SILVERLAKES"/>
    <s v="COLOUR MAGIC 25CM"/>
    <n v="6"/>
    <n v="83.5"/>
    <n v="501"/>
    <n v="144146.29999999999"/>
    <x v="29"/>
  </r>
  <r>
    <m/>
    <x v="132"/>
    <s v="Invoice"/>
    <s v="87345"/>
    <s v="BUILDERS WAREHOUSE:ERASMUS PARK"/>
    <s v="COLOUR MAGIC 25CM"/>
    <n v="10"/>
    <n v="83.5"/>
    <n v="835"/>
    <n v="144981.29999999999"/>
    <x v="29"/>
  </r>
  <r>
    <m/>
    <x v="132"/>
    <s v="Invoice"/>
    <s v="87353"/>
    <s v="BUILDERS WAREHOUSE:CENTURION"/>
    <s v="COLOUR MAGIC 25CM"/>
    <n v="5"/>
    <n v="83.5"/>
    <n v="417.5"/>
    <n v="145398.79999999999"/>
    <x v="29"/>
  </r>
  <r>
    <m/>
    <x v="132"/>
    <s v="Invoice"/>
    <s v="87355"/>
    <s v="FH CHAMBERLAIN TRADING (PTY) LTD:WATERKLOOF GLEN"/>
    <s v="COLOUR MAGIC 25CM"/>
    <n v="4"/>
    <n v="83.5"/>
    <n v="334"/>
    <n v="145732.79999999999"/>
    <x v="29"/>
  </r>
  <r>
    <m/>
    <x v="246"/>
    <s v="Invoice"/>
    <s v="87374"/>
    <s v="LOTS OF POTS CENTURION"/>
    <s v="COLOUR MAGIC 25CM"/>
    <n v="9"/>
    <n v="76.900000000000006"/>
    <n v="692.1"/>
    <n v="146424.9"/>
    <x v="29"/>
  </r>
  <r>
    <m/>
    <x v="246"/>
    <s v="Invoice"/>
    <s v="87380"/>
    <s v="ECKARDS GARDEN PAVILION"/>
    <s v="COLOUR MAGIC 25CM"/>
    <n v="16"/>
    <n v="76.900000000000006"/>
    <n v="1230.4000000000001"/>
    <n v="147655.29999999999"/>
    <x v="29"/>
  </r>
  <r>
    <m/>
    <x v="7"/>
    <s v="Invoice"/>
    <s v="87398"/>
    <s v="GARDENSHOP PARKTOWN"/>
    <s v="COLOUR MAGIC 25CM"/>
    <n v="5"/>
    <n v="76.900000000000006"/>
    <n v="384.5"/>
    <n v="148039.79999999999"/>
    <x v="29"/>
  </r>
  <r>
    <m/>
    <x v="134"/>
    <s v="Invoice"/>
    <s v="87416"/>
    <s v="AGRI 2 MARKET"/>
    <s v="COLOUR MAGIC 25CM"/>
    <n v="18"/>
    <n v="59.4"/>
    <n v="1069.2"/>
    <n v="149109"/>
    <x v="29"/>
  </r>
  <r>
    <m/>
    <x v="134"/>
    <s v="Invoice"/>
    <s v="87417"/>
    <s v="AGRI 2 MARKET"/>
    <s v="COLOUR MAGIC 25CM"/>
    <n v="10"/>
    <n v="59.4"/>
    <n v="594"/>
    <n v="149703"/>
    <x v="29"/>
  </r>
  <r>
    <m/>
    <x v="135"/>
    <s v="Invoice"/>
    <s v="87419"/>
    <s v="BUILDERS WAREHOUSE:CENTURION"/>
    <s v="COLOUR MAGIC 25CM"/>
    <n v="6"/>
    <n v="83.5"/>
    <n v="501"/>
    <n v="150204"/>
    <x v="29"/>
  </r>
  <r>
    <m/>
    <x v="135"/>
    <s v="Invoice"/>
    <s v="87435"/>
    <s v="LOTS OF POTS PTA"/>
    <s v="COLOUR MAGIC 25CM"/>
    <n v="25"/>
    <n v="76.900000000000006"/>
    <n v="1922.5"/>
    <n v="152126.5"/>
    <x v="29"/>
  </r>
  <r>
    <m/>
    <x v="136"/>
    <s v="Invoice"/>
    <s v="87457"/>
    <s v="BUILDERS WAREHOUSE:ROBINDALE"/>
    <s v="COLOUR MAGIC 25CM"/>
    <n v="10"/>
    <n v="83.5"/>
    <n v="835"/>
    <n v="152961.5"/>
    <x v="29"/>
  </r>
  <r>
    <m/>
    <x v="136"/>
    <s v="Invoice"/>
    <s v="87461"/>
    <s v="FH CHAMBERLAIN TRADING (PTY) LTD:MONTANA"/>
    <s v="COLOUR MAGIC 25CM"/>
    <n v="90"/>
    <n v="83.5"/>
    <n v="7515"/>
    <n v="160476.5"/>
    <x v="29"/>
  </r>
  <r>
    <m/>
    <x v="137"/>
    <s v="Invoice"/>
    <s v="87469"/>
    <s v="BUILDERS WAREHOUSE:SUNWARD PARK"/>
    <s v="COLOUR MAGIC 25CM"/>
    <n v="5"/>
    <n v="83.5"/>
    <n v="417.5"/>
    <n v="160894"/>
    <x v="29"/>
  </r>
  <r>
    <m/>
    <x v="139"/>
    <s v="Invoice"/>
    <s v="87511"/>
    <s v="FH CHAMBERLAIN TRADING (PTY) LTD:KYALAMI"/>
    <s v="COLOUR MAGIC 25CM"/>
    <n v="6"/>
    <n v="83.5"/>
    <n v="501"/>
    <n v="161395"/>
    <x v="29"/>
  </r>
  <r>
    <m/>
    <x v="145"/>
    <s v="Invoice"/>
    <s v="87575"/>
    <s v="THYME SQUARE"/>
    <s v="COLOUR MAGIC 25CM"/>
    <n v="3"/>
    <n v="76.900000000000006"/>
    <n v="230.7"/>
    <n v="161625.70000000001"/>
    <x v="29"/>
  </r>
  <r>
    <m/>
    <x v="146"/>
    <s v="Invoice"/>
    <s v="87585"/>
    <s v="BUILDERS WAREHOUSE:NEWMARKET"/>
    <s v="COLOUR MAGIC 25CM"/>
    <n v="12"/>
    <n v="83.5"/>
    <n v="1002"/>
    <n v="162627.70000000001"/>
    <x v="29"/>
  </r>
  <r>
    <m/>
    <x v="146"/>
    <s v="Invoice"/>
    <s v="87590"/>
    <s v="BUILDERS WAREHOUSE:ERASMUS PARK"/>
    <s v="COLOUR MAGIC 25CM"/>
    <n v="10"/>
    <n v="83.5"/>
    <n v="835"/>
    <n v="163462.70000000001"/>
    <x v="29"/>
  </r>
  <r>
    <m/>
    <x v="146"/>
    <s v="Invoice"/>
    <s v="87591"/>
    <s v="LIFESTYLE HOME GARDEN"/>
    <s v="COLOUR MAGIC 25CM"/>
    <n v="20"/>
    <n v="76.3"/>
    <n v="1526"/>
    <n v="164988.70000000001"/>
    <x v="29"/>
  </r>
  <r>
    <m/>
    <x v="146"/>
    <s v="Invoice"/>
    <s v="87592"/>
    <s v="LOTS OF POTS CENTURION"/>
    <s v="COLOUR MAGIC 25CM"/>
    <n v="10"/>
    <n v="76.900000000000006"/>
    <n v="769"/>
    <n v="165757.70000000001"/>
    <x v="29"/>
  </r>
  <r>
    <m/>
    <x v="146"/>
    <s v="Invoice"/>
    <s v="87593"/>
    <s v="LOTS OF POTS PTA"/>
    <s v="COLOUR MAGIC 25CM"/>
    <n v="20"/>
    <n v="76.900000000000006"/>
    <n v="1538"/>
    <n v="167295.70000000001"/>
    <x v="29"/>
  </r>
  <r>
    <m/>
    <x v="146"/>
    <s v="Invoice"/>
    <s v="87595"/>
    <s v="FH CHAMBERLAIN TRADING (PTY) LTD:KYALAMI"/>
    <s v="COLOUR MAGIC 25CM"/>
    <n v="6"/>
    <n v="83.5"/>
    <n v="501"/>
    <n v="167796.7"/>
    <x v="29"/>
  </r>
  <r>
    <m/>
    <x v="146"/>
    <s v="Invoice"/>
    <s v="87604"/>
    <s v="FH CHAMBERLAIN TRADING (PTY) LTD:MONTANA"/>
    <s v="COLOUR MAGIC 25CM"/>
    <n v="45"/>
    <n v="83.5"/>
    <n v="3757.5"/>
    <n v="171554.2"/>
    <x v="29"/>
  </r>
  <r>
    <m/>
    <x v="146"/>
    <s v="Invoice"/>
    <s v="87605"/>
    <s v="AGRI 2 MARKET"/>
    <s v="COLOUR MAGIC 25CM"/>
    <n v="10"/>
    <n v="59.4"/>
    <n v="594"/>
    <n v="172148.2"/>
    <x v="29"/>
  </r>
  <r>
    <m/>
    <x v="147"/>
    <s v="Invoice"/>
    <s v="87606"/>
    <s v="FH CHAMBERLAIN TRADING (PTY) LTD:WATERKLOOF GLEN"/>
    <s v="COLOUR MAGIC 25CM"/>
    <n v="10"/>
    <n v="83.5"/>
    <n v="835"/>
    <n v="172983.2"/>
    <x v="29"/>
  </r>
  <r>
    <m/>
    <x v="147"/>
    <s v="Invoice"/>
    <s v="87609"/>
    <s v="BUILDERS WAREHOUSE:KEMPTON PARK"/>
    <s v="COLOUR MAGIC 25CM"/>
    <n v="4"/>
    <n v="83.5"/>
    <n v="334"/>
    <n v="173317.2"/>
    <x v="29"/>
  </r>
  <r>
    <m/>
    <x v="152"/>
    <s v="Invoice"/>
    <s v="87675"/>
    <s v="THYME SQUARE"/>
    <s v="COLOUR MAGIC 25CM"/>
    <n v="3"/>
    <n v="76.900000000000006"/>
    <n v="230.7"/>
    <n v="173547.90000000002"/>
    <x v="29"/>
  </r>
  <r>
    <m/>
    <x v="28"/>
    <s v="Invoice"/>
    <s v="87678"/>
    <s v="BUILDERS WAREHOUSE:LYNNWOOD"/>
    <s v="COLOUR MAGIC 25CM"/>
    <n v="6"/>
    <n v="83.5"/>
    <n v="501"/>
    <n v="174048.90000000002"/>
    <x v="29"/>
  </r>
  <r>
    <m/>
    <x v="28"/>
    <s v="Invoice"/>
    <s v="87683"/>
    <s v="BUILDERS WAREHOUSE:CENTURION"/>
    <s v="COLOUR MAGIC 25CM"/>
    <n v="8"/>
    <n v="83.5"/>
    <n v="668"/>
    <n v="174716.90000000002"/>
    <x v="29"/>
  </r>
  <r>
    <m/>
    <x v="154"/>
    <s v="Invoice"/>
    <s v="87701"/>
    <s v="BUILDERS WAREHOUSE:ROBINDALE"/>
    <s v="COLOUR MAGIC 25CM"/>
    <n v="6"/>
    <n v="83.5"/>
    <n v="501"/>
    <n v="175217.90000000002"/>
    <x v="29"/>
  </r>
  <r>
    <m/>
    <x v="158"/>
    <s v="Invoice"/>
    <s v="87738"/>
    <s v="BUILDERS WAREHOUSE:FOURWAYS"/>
    <s v="COLOUR MAGIC 25CM"/>
    <n v="3"/>
    <n v="83.5"/>
    <n v="250.5"/>
    <n v="175468.40000000002"/>
    <x v="29"/>
  </r>
  <r>
    <m/>
    <x v="158"/>
    <s v="Invoice"/>
    <s v="87745"/>
    <s v="BUILDERS WAREHOUSE:GLEN EAGLES"/>
    <s v="COLOUR MAGIC 25CM"/>
    <n v="4"/>
    <n v="83.5"/>
    <n v="334"/>
    <n v="175802.40000000002"/>
    <x v="29"/>
  </r>
  <r>
    <m/>
    <x v="158"/>
    <s v="Invoice"/>
    <s v="87751"/>
    <s v="PRETTY GARDENS"/>
    <s v="COLOUR MAGIC 25CM"/>
    <n v="8"/>
    <n v="76.900000000000006"/>
    <n v="615.20000000000005"/>
    <n v="176417.60000000003"/>
    <x v="29"/>
  </r>
  <r>
    <m/>
    <x v="159"/>
    <s v="Invoice"/>
    <s v="87758"/>
    <s v="BUILDERS WAREHOUSE:RIVONIA"/>
    <s v="COLOUR MAGIC 25CM"/>
    <n v="5"/>
    <n v="83.5"/>
    <n v="417.5"/>
    <n v="176835.10000000003"/>
    <x v="29"/>
  </r>
  <r>
    <m/>
    <x v="159"/>
    <s v="Invoice"/>
    <s v="87764"/>
    <s v="LOTS OF POTS PTA"/>
    <s v="COLOUR MAGIC 25CM"/>
    <n v="15"/>
    <n v="76.900000000000006"/>
    <n v="1153.5"/>
    <n v="177988.60000000003"/>
    <x v="29"/>
  </r>
  <r>
    <m/>
    <x v="159"/>
    <s v="Invoice"/>
    <s v="87767"/>
    <s v="AGRI 2 MARKET"/>
    <s v="COLOUR MAGIC 25CM"/>
    <n v="20"/>
    <n v="59.4"/>
    <n v="1188"/>
    <n v="179176.60000000003"/>
    <x v="29"/>
  </r>
  <r>
    <m/>
    <x v="159"/>
    <s v="Invoice"/>
    <s v="87768"/>
    <s v="AGRI 2 MARKET"/>
    <s v="COLOUR MAGIC 25CM"/>
    <n v="10"/>
    <n v="99.35"/>
    <n v="993.5"/>
    <n v="180170.10000000003"/>
    <x v="29"/>
  </r>
  <r>
    <m/>
    <x v="159"/>
    <s v="Invoice"/>
    <s v="87783"/>
    <s v="SECUNDA NURSERY"/>
    <s v="COLOUR MAGIC 25CM"/>
    <n v="5"/>
    <n v="69.900000000000006"/>
    <n v="349.5"/>
    <n v="180519.60000000003"/>
    <x v="29"/>
  </r>
  <r>
    <m/>
    <x v="249"/>
    <s v="Invoice"/>
    <s v="87777"/>
    <s v="BUILDERS WAREHOUSE:KLERKSDORP"/>
    <s v="COLOUR MAGIC 25CM"/>
    <n v="5"/>
    <n v="83.5"/>
    <n v="417.5"/>
    <n v="180937.10000000003"/>
    <x v="29"/>
  </r>
  <r>
    <m/>
    <x v="249"/>
    <s v="Invoice"/>
    <s v="87781"/>
    <s v="GARDENSHOP PARKTOWN"/>
    <s v="COLOUR MAGIC 25CM"/>
    <n v="8"/>
    <n v="76.900000000000006"/>
    <n v="615.20000000000005"/>
    <n v="181552.30000000005"/>
    <x v="29"/>
  </r>
  <r>
    <m/>
    <x v="249"/>
    <s v="Invoice"/>
    <s v="87782"/>
    <s v="BUILDERS WAREHOUSE:LAMBTON"/>
    <s v="COLOUR MAGIC 25CM"/>
    <n v="4"/>
    <n v="83.5"/>
    <n v="334"/>
    <n v="181886.30000000005"/>
    <x v="29"/>
  </r>
  <r>
    <m/>
    <x v="161"/>
    <s v="Invoice"/>
    <s v="87791"/>
    <s v="BUILDERS WAREHOUSE:CEDAR SQUARE"/>
    <s v="COLOUR MAGIC 25CM"/>
    <n v="2"/>
    <n v="83.5"/>
    <n v="167"/>
    <n v="182053.30000000005"/>
    <x v="29"/>
  </r>
  <r>
    <m/>
    <x v="161"/>
    <s v="Invoice"/>
    <s v="87792"/>
    <s v="BUILDERS WAREHOUSE:RIVONIA"/>
    <s v="COLOUR MAGIC 25CM"/>
    <n v="4"/>
    <n v="83.5"/>
    <n v="334"/>
    <n v="182387.30000000005"/>
    <x v="29"/>
  </r>
  <r>
    <m/>
    <x v="161"/>
    <s v="Invoice"/>
    <s v="87794"/>
    <s v="BUILDERS WAREHOUSE:BRYANSTON"/>
    <s v="COLOUR MAGIC 25CM"/>
    <n v="2"/>
    <n v="83.5"/>
    <n v="167"/>
    <n v="182554.30000000005"/>
    <x v="29"/>
  </r>
  <r>
    <m/>
    <x v="161"/>
    <s v="Invoice"/>
    <s v="87796"/>
    <s v="THYME SQUARE"/>
    <s v="COLOUR MAGIC 25CM"/>
    <n v="4"/>
    <n v="76.900000000000006"/>
    <n v="307.60000000000002"/>
    <n v="182861.90000000005"/>
    <x v="29"/>
  </r>
  <r>
    <m/>
    <x v="250"/>
    <s v="Invoice"/>
    <s v="87822"/>
    <s v="LOTS OF POTS CENTURION"/>
    <s v="COLOUR MAGIC 25CM"/>
    <n v="6"/>
    <n v="76.900000000000006"/>
    <n v="461.4"/>
    <n v="183323.30000000005"/>
    <x v="29"/>
  </r>
  <r>
    <m/>
    <x v="323"/>
    <s v="Invoice"/>
    <s v="87808"/>
    <s v="FH CHAMBERLAIN TRADING (PTY) LTD:WATERKLOOF GLEN"/>
    <s v="COLOUR MAGIC 25CM"/>
    <n v="16"/>
    <n v="83.5"/>
    <n v="1336"/>
    <n v="184659.30000000005"/>
    <x v="29"/>
  </r>
  <r>
    <m/>
    <x v="163"/>
    <s v="Invoice"/>
    <s v="87836"/>
    <s v="BUILDERS WAREHOUSE:NORTHRIDING"/>
    <s v="COLOUR MAGIC 25CM"/>
    <n v="3"/>
    <n v="83.5"/>
    <n v="250.5"/>
    <n v="184909.80000000005"/>
    <x v="29"/>
  </r>
  <r>
    <m/>
    <x v="163"/>
    <s v="Invoice"/>
    <s v="87839"/>
    <s v="FH CHAMBERLAIN TRADING (PTY) LTD:MONTANA"/>
    <s v="COLOUR MAGIC 25CM"/>
    <n v="90"/>
    <n v="83.5"/>
    <n v="7515"/>
    <n v="192424.80000000005"/>
    <x v="29"/>
  </r>
  <r>
    <m/>
    <x v="164"/>
    <s v="Invoice"/>
    <s v="87841"/>
    <s v="ROSES FOR U t/a URTH"/>
    <s v="COLOUR MAGIC 25CM"/>
    <n v="15"/>
    <n v="76.900000000000006"/>
    <n v="1153.5"/>
    <n v="193578.30000000005"/>
    <x v="29"/>
  </r>
  <r>
    <m/>
    <x v="164"/>
    <s v="Invoice"/>
    <s v="87846"/>
    <s v="BUILDERS WAREHOUSE:RIVONIA"/>
    <s v="COLOUR MAGIC 25CM"/>
    <n v="4"/>
    <n v="83.5"/>
    <n v="334"/>
    <n v="193912.30000000005"/>
    <x v="29"/>
  </r>
  <r>
    <m/>
    <x v="164"/>
    <s v="Invoice"/>
    <s v="87847"/>
    <s v="LIFESTYLE HOME GARDEN"/>
    <s v="PETUNIA  25CM"/>
    <n v="20"/>
    <n v="76.3"/>
    <n v="1526"/>
    <n v="195438.30000000005"/>
    <x v="29"/>
  </r>
  <r>
    <m/>
    <x v="164"/>
    <s v="Invoice"/>
    <s v="87848"/>
    <s v="BUILDERS WAREHOUSE:NEWMARKET"/>
    <s v="COLOUR MAGIC 25CM"/>
    <n v="5"/>
    <n v="83.5"/>
    <n v="417.5"/>
    <n v="195855.80000000005"/>
    <x v="29"/>
  </r>
  <r>
    <m/>
    <x v="164"/>
    <s v="Invoice"/>
    <s v="87850"/>
    <s v="PRETTY GARDENS"/>
    <s v="COLOUR MAGIC 25CM"/>
    <n v="20"/>
    <n v="76.900000000000006"/>
    <n v="1538"/>
    <n v="197393.80000000005"/>
    <x v="29"/>
  </r>
  <r>
    <m/>
    <x v="324"/>
    <s v="Invoice"/>
    <s v="87868"/>
    <s v="LOTS OF POTS PTA"/>
    <s v="COLOUR MAGIC 25CM"/>
    <n v="15"/>
    <n v="76.900000000000006"/>
    <n v="1153.5"/>
    <n v="198547.30000000005"/>
    <x v="29"/>
  </r>
  <r>
    <m/>
    <x v="166"/>
    <s v="Invoice"/>
    <s v="87882"/>
    <s v="BUILDERS WAREHOUSE:ROBINDALE"/>
    <s v="COLOUR MAGIC 25CM"/>
    <n v="10"/>
    <n v="83.5"/>
    <n v="835"/>
    <n v="199382.30000000005"/>
    <x v="29"/>
  </r>
  <r>
    <m/>
    <x v="166"/>
    <s v="Invoice"/>
    <s v="87906"/>
    <s v="PLANT FACTORY"/>
    <s v="COLOUR MAGIC 25CM"/>
    <n v="10"/>
    <n v="76.900000000000006"/>
    <n v="769"/>
    <n v="200151.30000000005"/>
    <x v="29"/>
  </r>
  <r>
    <m/>
    <x v="167"/>
    <s v="Invoice"/>
    <s v="87894"/>
    <s v="THYME SQUARE"/>
    <s v="COLOUR MAGIC 25CM"/>
    <n v="4"/>
    <n v="76.900000000000006"/>
    <n v="307.60000000000002"/>
    <n v="200458.90000000005"/>
    <x v="29"/>
  </r>
  <r>
    <m/>
    <x v="167"/>
    <s v="Invoice"/>
    <s v="87898"/>
    <s v="BUILDERS WAREHOUSE:EDENVALE"/>
    <s v="COLOUR MAGIC 25CM"/>
    <n v="5"/>
    <n v="83.5"/>
    <n v="417.5"/>
    <n v="200876.40000000005"/>
    <x v="29"/>
  </r>
  <r>
    <m/>
    <x v="168"/>
    <s v="Invoice"/>
    <s v="87929"/>
    <s v="LOTS OF POTS CENTURION"/>
    <s v="COLOUR MAGIC 25CM"/>
    <n v="12"/>
    <n v="81.8"/>
    <n v="981.6"/>
    <n v="201858.00000000006"/>
    <x v="29"/>
  </r>
  <r>
    <m/>
    <x v="169"/>
    <s v="Invoice"/>
    <s v="87938"/>
    <s v="BUILDERS WAREHOUSE:KLERKSDORP"/>
    <s v="COLOUR MAGIC 25CM"/>
    <n v="5"/>
    <n v="87.7"/>
    <n v="438.5"/>
    <n v="202296.50000000006"/>
    <x v="29"/>
  </r>
  <r>
    <m/>
    <x v="169"/>
    <s v="Invoice"/>
    <s v="87941"/>
    <s v="FH CHAMBERLAIN TRADING (PTY) LTD:MONTANA"/>
    <s v="COLOUR MAGIC 25CM"/>
    <n v="55"/>
    <n v="83.5"/>
    <n v="4592.5"/>
    <n v="206889.00000000006"/>
    <x v="29"/>
  </r>
  <r>
    <m/>
    <x v="170"/>
    <s v="Invoice"/>
    <s v="87940"/>
    <s v="AGRI 2 MARKET"/>
    <s v="COLOUR MAGIC 25CM"/>
    <n v="10"/>
    <n v="81.5"/>
    <n v="815"/>
    <n v="207704.00000000006"/>
    <x v="29"/>
  </r>
  <r>
    <m/>
    <x v="172"/>
    <s v="Invoice"/>
    <s v="87976"/>
    <s v="FH CHAMBERLAIN TRADING (PTY) LTD:WATERKLOOF GLEN"/>
    <s v="COLOUR MAGIC 25CM"/>
    <n v="15"/>
    <n v="83.5"/>
    <n v="1252.5"/>
    <n v="208956.50000000006"/>
    <x v="29"/>
  </r>
  <r>
    <m/>
    <x v="173"/>
    <s v="Invoice"/>
    <s v="88010"/>
    <s v="LIKHUTSA NURSERY"/>
    <s v="COLOUR MAGIC 25CM"/>
    <n v="9"/>
    <n v="81.5"/>
    <n v="733.5"/>
    <n v="209690.00000000006"/>
    <x v="29"/>
  </r>
  <r>
    <m/>
    <x v="212"/>
    <s v="Invoice"/>
    <s v="88016"/>
    <s v="BUILDERS WAREHOUSE:STRUBENS VALLEY"/>
    <s v="COLOUR MAGIC 25CM"/>
    <n v="4"/>
    <n v="87.7"/>
    <n v="350.8"/>
    <n v="210040.80000000005"/>
    <x v="29"/>
  </r>
  <r>
    <m/>
    <x v="174"/>
    <s v="Invoice"/>
    <s v="88021"/>
    <s v="SUNKIST GARDEN PAVILION"/>
    <s v="COLOUR MAGIC 25CM"/>
    <n v="27"/>
    <n v="81.5"/>
    <n v="2200.5"/>
    <n v="212241.30000000005"/>
    <x v="29"/>
  </r>
  <r>
    <m/>
    <x v="174"/>
    <s v="Invoice"/>
    <s v="88030"/>
    <s v="BUILDERS WAREHOUSE:RIVONIA"/>
    <s v="COLOUR MAGIC 25CM"/>
    <n v="6"/>
    <n v="87.7"/>
    <n v="526.20000000000005"/>
    <n v="212767.50000000006"/>
    <x v="29"/>
  </r>
  <r>
    <m/>
    <x v="174"/>
    <s v="Invoice"/>
    <s v="88031"/>
    <s v="BUILDERS WAREHOUSE:SUNWARD PARK"/>
    <s v="COLOUR MAGIC 25CM"/>
    <n v="8"/>
    <n v="87.7"/>
    <n v="701.6"/>
    <n v="213469.10000000006"/>
    <x v="29"/>
  </r>
  <r>
    <m/>
    <x v="174"/>
    <s v="Invoice"/>
    <s v="88032"/>
    <s v="BUILDERS WAREHOUSE:NEWMARKET"/>
    <s v="COLOUR MAGIC 25CM"/>
    <n v="6"/>
    <n v="87.7"/>
    <n v="526.20000000000005"/>
    <n v="213995.30000000008"/>
    <x v="29"/>
  </r>
  <r>
    <m/>
    <x v="174"/>
    <s v="Invoice"/>
    <s v="88033"/>
    <s v="BUILDERS WAREHOUSE:BOKSBURG (NEW)"/>
    <s v="COLOUR MAGIC 25CM"/>
    <n v="10"/>
    <n v="87.7"/>
    <n v="877"/>
    <n v="214872.30000000008"/>
    <x v="29"/>
  </r>
  <r>
    <m/>
    <x v="174"/>
    <s v="Invoice"/>
    <s v="88034"/>
    <s v="LOTS OF POTS BOKSBURG"/>
    <s v="COLOUR MAGIC 25CM"/>
    <n v="10"/>
    <n v="81.5"/>
    <n v="815"/>
    <n v="215687.30000000008"/>
    <x v="29"/>
  </r>
  <r>
    <m/>
    <x v="174"/>
    <s v="Invoice"/>
    <s v="88039"/>
    <s v="MONKEY FOUNTAIN NURSERY"/>
    <s v="COLOUR MAGIC 25CM"/>
    <n v="110"/>
    <n v="50"/>
    <n v="5500"/>
    <n v="221187.30000000008"/>
    <x v="29"/>
  </r>
  <r>
    <m/>
    <x v="174"/>
    <s v="Invoice"/>
    <s v="88041"/>
    <s v="ECKARDS GARDEN PAVILION"/>
    <s v="COLOUR MAGIC 25CM"/>
    <n v="6"/>
    <n v="81"/>
    <n v="486"/>
    <n v="221673.30000000008"/>
    <x v="29"/>
  </r>
  <r>
    <m/>
    <x v="174"/>
    <s v="Invoice"/>
    <s v=""/>
    <s v="PLANT FACTORY"/>
    <s v="COLOUR MAGIC 25CM"/>
    <n v="2"/>
    <n v="81.5"/>
    <n v="163"/>
    <n v="221836.30000000008"/>
    <x v="29"/>
  </r>
  <r>
    <m/>
    <x v="174"/>
    <s v="Invoice"/>
    <s v="88058"/>
    <s v="SPAR NORTH RAND DC:QUEENSWOOD"/>
    <s v="COLOUR MAGIC 25CM"/>
    <n v="26"/>
    <n v="50"/>
    <n v="1300"/>
    <n v="223136.30000000008"/>
    <x v="29"/>
  </r>
  <r>
    <m/>
    <x v="214"/>
    <s v="Invoice"/>
    <s v="88053"/>
    <s v="LOTS OF POTS PTA"/>
    <s v="COLOUR MAGIC 25CM"/>
    <n v="10"/>
    <n v="81.5"/>
    <n v="815"/>
    <n v="223951.30000000008"/>
    <x v="29"/>
  </r>
  <r>
    <m/>
    <x v="175"/>
    <s v="Invoice"/>
    <s v="88063"/>
    <s v="BUILDERS WAREHOUSE:RASLOUW"/>
    <s v="COLOUR MAGIC 25CM"/>
    <n v="5"/>
    <n v="87.7"/>
    <n v="438.5"/>
    <n v="224389.80000000008"/>
    <x v="29"/>
  </r>
  <r>
    <m/>
    <x v="175"/>
    <s v="Invoice"/>
    <s v="88065"/>
    <s v="BUILDERS WAREHOUSE:WONDER PARK"/>
    <s v="COLOUR MAGIC 25CM"/>
    <n v="5"/>
    <n v="87.7"/>
    <n v="438.5"/>
    <n v="224828.30000000008"/>
    <x v="29"/>
  </r>
  <r>
    <m/>
    <x v="175"/>
    <s v="Invoice"/>
    <s v="88067"/>
    <s v="BUILDERS WAREHOUSE:LYNNWOOD"/>
    <s v="COLOUR MAGIC 25CM"/>
    <n v="7"/>
    <n v="87.7"/>
    <n v="613.9"/>
    <n v="225442.20000000007"/>
    <x v="29"/>
  </r>
  <r>
    <m/>
    <x v="175"/>
    <s v="Invoice"/>
    <s v="88068"/>
    <s v="BUILDERS WAREHOUSE:FOURWAYS"/>
    <s v="COLOUR MAGIC 25CM"/>
    <n v="2"/>
    <n v="87.7"/>
    <n v="175.4"/>
    <n v="225617.60000000006"/>
    <x v="29"/>
  </r>
  <r>
    <m/>
    <x v="175"/>
    <s v="Invoice"/>
    <s v="88069"/>
    <s v="BUILDERS WAREHOUSE:ERASMUS PARK"/>
    <s v="COLOUR MAGIC 25CM"/>
    <n v="10"/>
    <n v="87.7"/>
    <n v="877"/>
    <n v="226494.60000000006"/>
    <x v="29"/>
  </r>
  <r>
    <m/>
    <x v="175"/>
    <s v="Invoice"/>
    <s v="88071"/>
    <s v="BUILDERS WAREHOUSE:ZAMBEZI"/>
    <s v="COLOUR MAGIC 25CM"/>
    <n v="10"/>
    <n v="87.7"/>
    <n v="877"/>
    <n v="227371.60000000006"/>
    <x v="29"/>
  </r>
  <r>
    <m/>
    <x v="175"/>
    <s v="Invoice"/>
    <s v="88077"/>
    <s v="BUILDERS WAREHOUSE:RIVONIA"/>
    <s v="COLOUR MAGIC 25CM"/>
    <n v="3"/>
    <n v="87.7"/>
    <n v="263.10000000000002"/>
    <n v="227634.70000000007"/>
    <x v="29"/>
  </r>
  <r>
    <m/>
    <x v="175"/>
    <s v="Invoice"/>
    <s v="88079"/>
    <s v="BUILDERS WAREHOUSE:CHERRY LANE"/>
    <s v="COLOUR MAGIC 25CM"/>
    <n v="10"/>
    <n v="33.5"/>
    <n v="335"/>
    <n v="227969.70000000007"/>
    <x v="29"/>
  </r>
  <r>
    <m/>
    <x v="175"/>
    <s v="Invoice"/>
    <s v="88081"/>
    <s v="BUILDERS WAREHOUSE:SILVERLAKES"/>
    <s v="COLOUR MAGIC 25CM"/>
    <n v="10"/>
    <n v="87.7"/>
    <n v="877"/>
    <n v="228846.70000000007"/>
    <x v="29"/>
  </r>
  <r>
    <m/>
    <x v="175"/>
    <s v="Invoice"/>
    <s v="88082"/>
    <s v="BUILDERS WAREHOUSE:CEDAR SQUARE"/>
    <s v="COLOUR MAGIC 25CM"/>
    <n v="3"/>
    <n v="87.7"/>
    <n v="263.10000000000002"/>
    <n v="229109.80000000008"/>
    <x v="29"/>
  </r>
  <r>
    <m/>
    <x v="175"/>
    <s v="Invoice"/>
    <s v="88095"/>
    <s v="AGRI 2 MARKET"/>
    <s v="COLOUR MAGIC 25CM"/>
    <n v="10"/>
    <n v="99"/>
    <n v="990"/>
    <n v="230099.80000000008"/>
    <x v="29"/>
  </r>
  <r>
    <m/>
    <x v="251"/>
    <s v="Invoice"/>
    <s v="88094"/>
    <s v="BUILDERS WAREHOUSE:KLERKSDORP"/>
    <s v="COLOUR MAGIC 25CM"/>
    <n v="6"/>
    <n v="87.7"/>
    <n v="526.20000000000005"/>
    <n v="230626.00000000009"/>
    <x v="29"/>
  </r>
  <r>
    <m/>
    <x v="251"/>
    <s v="Invoice"/>
    <s v="88098"/>
    <s v="BUILDERS WAREHOUSE:CRAIGHALL PARK"/>
    <s v="COLOUR MAGIC 25CM"/>
    <n v="2"/>
    <n v="87.7"/>
    <n v="175.4"/>
    <n v="230801.40000000008"/>
    <x v="29"/>
  </r>
  <r>
    <m/>
    <x v="252"/>
    <s v="Invoice"/>
    <s v="88106"/>
    <s v="BUILDERS WAREHOUSE:STRUBENS VALLEY"/>
    <s v="COLOUR MAGIC 25CM"/>
    <n v="4"/>
    <n v="87.7"/>
    <n v="350.8"/>
    <n v="231152.20000000007"/>
    <x v="29"/>
  </r>
  <r>
    <m/>
    <x v="252"/>
    <s v="Invoice"/>
    <s v="88107"/>
    <s v="BUILDERS WAREHOUSE:NOORDHEUWEL"/>
    <s v="COLOUR MAGIC 25CM"/>
    <n v="5"/>
    <n v="87.7"/>
    <n v="438.5"/>
    <n v="231590.70000000007"/>
    <x v="29"/>
  </r>
  <r>
    <m/>
    <x v="176"/>
    <s v="Invoice"/>
    <s v="88117"/>
    <s v="BUILDERS WAREHOUSE:EDENVALE"/>
    <s v="COLOUR MAGIC 25CM"/>
    <n v="18"/>
    <n v="87.7"/>
    <n v="1578.6"/>
    <n v="233169.30000000008"/>
    <x v="29"/>
  </r>
  <r>
    <m/>
    <x v="176"/>
    <s v="Invoice"/>
    <s v="88130"/>
    <s v="BUILDERS WAREHOUSE:NEWMARKET"/>
    <s v="COLOUR MAGIC 25CM"/>
    <n v="5"/>
    <n v="87.7"/>
    <n v="438.5"/>
    <n v="233607.80000000008"/>
    <x v="29"/>
  </r>
  <r>
    <m/>
    <x v="176"/>
    <s v="Invoice"/>
    <s v="88134"/>
    <s v="BUILDERS WAREHOUSE:SUNWARD PARK"/>
    <s v="COLOUR MAGIC 25CM"/>
    <n v="6"/>
    <n v="87.7"/>
    <n v="526.20000000000005"/>
    <n v="234134.00000000009"/>
    <x v="29"/>
  </r>
  <r>
    <m/>
    <x v="318"/>
    <s v="Invoice"/>
    <s v="88186"/>
    <s v="BUILDERS WAREHOUSE:STRUBENS VALLEY"/>
    <s v="COLOUR MAGIC 25CM"/>
    <n v="9"/>
    <n v="87.7"/>
    <n v="789.3"/>
    <n v="234923.30000000008"/>
    <x v="29"/>
  </r>
  <r>
    <m/>
    <x v="177"/>
    <s v="Invoice"/>
    <s v="88151"/>
    <s v="BUILDERS WAREHOUSE:RIVONIA"/>
    <s v="COLOUR MAGIC 25CM"/>
    <n v="6"/>
    <n v="87.7"/>
    <n v="526.20000000000005"/>
    <n v="235449.50000000009"/>
    <x v="29"/>
  </r>
  <r>
    <m/>
    <x v="177"/>
    <s v="Invoice"/>
    <s v="88154"/>
    <s v="BUILDERS WAREHOUSE:WOODLANDS"/>
    <s v="COLOUR MAGIC 25CM"/>
    <n v="60"/>
    <n v="87.7"/>
    <n v="5262"/>
    <n v="240711.50000000009"/>
    <x v="29"/>
  </r>
  <r>
    <m/>
    <x v="177"/>
    <s v="Invoice"/>
    <s v="88159"/>
    <s v="BUILDERS WAREHOUSE:SILVERLAKES"/>
    <s v="COLOUR MAGIC 25CM"/>
    <n v="6"/>
    <n v="87.7"/>
    <n v="526.20000000000005"/>
    <n v="241237.7000000001"/>
    <x v="29"/>
  </r>
  <r>
    <m/>
    <x v="177"/>
    <s v="Invoice"/>
    <s v="88172"/>
    <s v="LOTS OF POTS PTA"/>
    <s v="COLOUR MAGIC 25CM"/>
    <n v="20"/>
    <n v="81.5"/>
    <n v="1630"/>
    <n v="242867.7000000001"/>
    <x v="29"/>
  </r>
  <r>
    <m/>
    <x v="178"/>
    <s v="Invoice"/>
    <s v="88191"/>
    <s v="BUILDERS WAREHOUSE:RASLOUW"/>
    <s v="COLOUR MAGIC 25CM"/>
    <n v="4"/>
    <n v="87.7"/>
    <n v="350.8"/>
    <n v="243218.50000000009"/>
    <x v="29"/>
  </r>
  <r>
    <m/>
    <x v="178"/>
    <s v="Invoice"/>
    <s v="88196"/>
    <s v="FH CHAMBERLAIN TRADING (PTY) LTD:WATERKLOOF GLEN"/>
    <s v="COLOUR MAGIC 25CM"/>
    <n v="20"/>
    <n v="83.5"/>
    <n v="1670"/>
    <n v="244888.50000000009"/>
    <x v="29"/>
  </r>
  <r>
    <m/>
    <x v="178"/>
    <s v="Invoice"/>
    <s v="88200"/>
    <s v="BUILDERS WAREHOUSE:KLERKSDORP"/>
    <s v="COLOUR MAGIC 25CM"/>
    <n v="6"/>
    <n v="87.7"/>
    <n v="526.20000000000005"/>
    <n v="245414.7000000001"/>
    <x v="29"/>
  </r>
  <r>
    <m/>
    <x v="178"/>
    <s v="Invoice"/>
    <s v="88202"/>
    <s v="BUILDERS WAREHOUSE:LAMBTON"/>
    <s v="COLOUR MAGIC 25CM"/>
    <n v="6"/>
    <n v="87.7"/>
    <n v="526.20000000000005"/>
    <n v="245940.90000000011"/>
    <x v="29"/>
  </r>
  <r>
    <m/>
    <x v="178"/>
    <s v="Invoice"/>
    <s v="88203"/>
    <s v="LOTS OF POTS CENTURION"/>
    <s v="COLOUR MAGIC 25CM"/>
    <n v="15"/>
    <n v="81.5"/>
    <n v="1222.5"/>
    <n v="247163.40000000011"/>
    <x v="29"/>
  </r>
  <r>
    <m/>
    <x v="178"/>
    <s v="Invoice"/>
    <s v="88204"/>
    <s v="BUILDERS WAREHOUSE:CENTURION"/>
    <s v="COLOUR MAGIC 25CM"/>
    <n v="6"/>
    <n v="87.7"/>
    <n v="526.20000000000005"/>
    <n v="247689.60000000012"/>
    <x v="29"/>
  </r>
  <r>
    <m/>
    <x v="179"/>
    <s v="Invoice"/>
    <s v="88195"/>
    <s v="FH CHAMBERLAIN TRADING (PTY) LTD:STRUBENSVALLEY"/>
    <s v="COLOUR MAGIC 25CM"/>
    <n v="10"/>
    <n v="83.5"/>
    <n v="835"/>
    <n v="248524.60000000012"/>
    <x v="29"/>
  </r>
  <r>
    <m/>
    <x v="179"/>
    <s v="Invoice"/>
    <s v="88214"/>
    <s v="BUILDERS WAREHOUSE:GREENSTONE"/>
    <s v="COLOUR MAGIC 25CM"/>
    <n v="15"/>
    <n v="87.7"/>
    <n v="1315.5"/>
    <n v="249840.10000000012"/>
    <x v="29"/>
  </r>
  <r>
    <m/>
    <x v="179"/>
    <s v="Invoice"/>
    <s v="88221"/>
    <s v="AGRI 2 MARKET"/>
    <s v="COLOUR MAGIC 25CM"/>
    <n v="24"/>
    <n v="63"/>
    <n v="1512"/>
    <n v="251352.10000000012"/>
    <x v="29"/>
  </r>
  <r>
    <m/>
    <x v="179"/>
    <s v="Invoice"/>
    <s v="88228"/>
    <s v="GARDENSHOP PARKTOWN"/>
    <s v="COLOUR MAGIC 25CM"/>
    <n v="15"/>
    <n v="81.5"/>
    <n v="1222.5"/>
    <n v="252574.60000000012"/>
    <x v="29"/>
  </r>
  <r>
    <m/>
    <x v="180"/>
    <s v="Invoice"/>
    <s v="88237"/>
    <s v="BUILDERS WAREHOUSE:BOKSBURG (NEW)"/>
    <s v="COLOUR MAGIC 25CM"/>
    <n v="8"/>
    <n v="87.7"/>
    <n v="701.6"/>
    <n v="253276.20000000013"/>
    <x v="29"/>
  </r>
  <r>
    <m/>
    <x v="180"/>
    <s v="Invoice"/>
    <s v="88243"/>
    <s v="BUILDERS WAREHOUSE:NEWMARKET"/>
    <s v="COLOUR MAGIC 25CM"/>
    <n v="15"/>
    <n v="87.7"/>
    <n v="1315.5"/>
    <n v="254591.70000000013"/>
    <x v="29"/>
  </r>
  <r>
    <m/>
    <x v="180"/>
    <s v="Invoice"/>
    <s v="88245"/>
    <s v="BUILDERS WAREHOUSE:CARNIVAL MALL"/>
    <s v="COLOUR MAGIC 25CM"/>
    <n v="6"/>
    <n v="87.7"/>
    <n v="526.20000000000005"/>
    <n v="255117.90000000014"/>
    <x v="29"/>
  </r>
  <r>
    <m/>
    <x v="180"/>
    <s v="Invoice"/>
    <s v="88256"/>
    <s v="PLANT FACTORY"/>
    <s v="COLOUR MAGIC 25CM"/>
    <n v="6"/>
    <n v="81.5"/>
    <n v="489"/>
    <n v="255606.90000000014"/>
    <x v="29"/>
  </r>
  <r>
    <m/>
    <x v="180"/>
    <s v="Invoice"/>
    <s v="88258"/>
    <s v="PRETTY GARDENS"/>
    <s v="COLOUR MAGIC 25CM"/>
    <n v="3"/>
    <n v="81.5"/>
    <n v="244.5"/>
    <n v="255851.40000000014"/>
    <x v="29"/>
  </r>
  <r>
    <m/>
    <x v="180"/>
    <s v="Invoice"/>
    <s v="88260"/>
    <s v="ROSES FOR U t/a URTH"/>
    <s v="COLOUR MAGIC 25CM"/>
    <n v="12"/>
    <n v="81.5"/>
    <n v="978"/>
    <n v="256829.40000000014"/>
    <x v="29"/>
  </r>
  <r>
    <m/>
    <x v="180"/>
    <s v="Invoice"/>
    <s v="88260"/>
    <s v="ROSES FOR U t/a URTH"/>
    <s v="DIANTHUS  25CM"/>
    <n v="6"/>
    <n v="81.5"/>
    <n v="489"/>
    <n v="257318.40000000014"/>
    <x v="13"/>
  </r>
  <r>
    <m/>
    <x v="180"/>
    <s v="Invoice"/>
    <s v="88261"/>
    <s v="BUILDERS WAREHOUSE:BLOEMFONTEIN"/>
    <s v="COLOUR MAGIC 25CM"/>
    <n v="4"/>
    <n v="87.7"/>
    <n v="350.8"/>
    <n v="257669.20000000013"/>
    <x v="29"/>
  </r>
  <r>
    <m/>
    <x v="181"/>
    <s v="Invoice"/>
    <s v="88255"/>
    <s v="BUILDERS WAREHOUSE:EDENVALE"/>
    <s v="COLOUR MAGIC 25CM"/>
    <n v="5"/>
    <n v="87.7"/>
    <n v="438.5"/>
    <n v="258107.70000000013"/>
    <x v="29"/>
  </r>
  <r>
    <m/>
    <x v="182"/>
    <s v="Invoice"/>
    <s v="88263"/>
    <s v="BUILDERS WAREHOUSE:RIVONIA"/>
    <s v="COLOUR MAGIC 25CM"/>
    <n v="3"/>
    <n v="87.7"/>
    <n v="263.10000000000002"/>
    <n v="258370.80000000013"/>
    <x v="29"/>
  </r>
  <r>
    <m/>
    <x v="182"/>
    <s v="Invoice"/>
    <s v="88268"/>
    <s v="BUILDERS WAREHOUSE:ERASMUS PARK"/>
    <s v="COLOUR MAGIC 25CM"/>
    <n v="12"/>
    <n v="87.7"/>
    <n v="1052.4000000000001"/>
    <n v="259423.20000000013"/>
    <x v="29"/>
  </r>
  <r>
    <m/>
    <x v="182"/>
    <s v="Invoice"/>
    <s v="88273"/>
    <s v="BUILDERS WAREHOUSE:ZAMBEZI"/>
    <s v="COLOUR MAGIC 25CM"/>
    <n v="10"/>
    <n v="87.7"/>
    <n v="877"/>
    <n v="260300.20000000013"/>
    <x v="29"/>
  </r>
  <r>
    <m/>
    <x v="182"/>
    <s v="Invoice"/>
    <s v="88279"/>
    <s v="BUILDERS WAREHOUSE:CENTURION"/>
    <s v="COLOUR MAGIC 25CM"/>
    <n v="12"/>
    <n v="87.7"/>
    <n v="1052.4000000000001"/>
    <n v="261352.60000000012"/>
    <x v="29"/>
  </r>
  <r>
    <m/>
    <x v="182"/>
    <s v="Invoice"/>
    <s v="88282"/>
    <s v="LOTS OF POTS PTA"/>
    <s v="COLOUR MAGIC 25CM"/>
    <n v="15"/>
    <n v="81.5"/>
    <n v="1222.5"/>
    <n v="262575.10000000009"/>
    <x v="29"/>
  </r>
  <r>
    <m/>
    <x v="182"/>
    <s v="Invoice"/>
    <s v="87960"/>
    <s v="BUILDERS WAREHOUSE:SECUNDA"/>
    <s v="COLOUR MAGIC 25CM"/>
    <n v="8"/>
    <n v="87.7"/>
    <n v="701.6"/>
    <n v="263276.70000000007"/>
    <x v="29"/>
  </r>
  <r>
    <m/>
    <x v="183"/>
    <s v="Invoice"/>
    <s v="88301"/>
    <s v="BUILDERS WAREHOUSE:MAFIKENG"/>
    <s v="COLOUR MAGIC 25CM"/>
    <n v="15"/>
    <n v="87.7"/>
    <n v="1315.5"/>
    <n v="264592.20000000007"/>
    <x v="29"/>
  </r>
  <r>
    <m/>
    <x v="183"/>
    <s v="Invoice"/>
    <s v="88310"/>
    <s v="BUILDERS WAREHOUSE:KLERKSDORP"/>
    <s v="COLOUR MAGIC 25CM"/>
    <n v="6"/>
    <n v="87.7"/>
    <n v="526.20000000000005"/>
    <n v="265118.40000000008"/>
    <x v="29"/>
  </r>
  <r>
    <m/>
    <x v="183"/>
    <s v="Invoice"/>
    <s v="88311"/>
    <s v="BUILDERS WAREHOUSE:CRAIGHALL PARK"/>
    <s v="COLOUR MAGIC 25CM"/>
    <n v="3"/>
    <n v="87.7"/>
    <n v="263.10000000000002"/>
    <n v="265381.50000000006"/>
    <x v="29"/>
  </r>
  <r>
    <m/>
    <x v="184"/>
    <s v="Invoice"/>
    <s v="88306"/>
    <s v="FH CHAMBERLAIN TRADING (PTY) LTD:KYALAMI"/>
    <s v="COLOUR MAGIC 25CM"/>
    <n v="10"/>
    <n v="83.5"/>
    <n v="835"/>
    <n v="266216.50000000006"/>
    <x v="29"/>
  </r>
  <r>
    <m/>
    <x v="184"/>
    <s v="Invoice"/>
    <s v="88321"/>
    <s v="BUILDERS WAREHOUSE:STRUBENS VALLEY"/>
    <s v="COLOUR MAGIC 25CM"/>
    <n v="10"/>
    <n v="87.7"/>
    <n v="877"/>
    <n v="267093.50000000006"/>
    <x v="29"/>
  </r>
  <r>
    <m/>
    <x v="184"/>
    <s v="Invoice"/>
    <s v="88325"/>
    <s v="BUILDERS WAREHOUSE:MIDDELBURG"/>
    <s v="COLOUR MAGIC 25CM"/>
    <n v="3"/>
    <n v="87.7"/>
    <n v="263.10000000000002"/>
    <n v="267356.60000000003"/>
    <x v="29"/>
  </r>
  <r>
    <m/>
    <x v="184"/>
    <s v="Invoice"/>
    <s v="88328"/>
    <s v="BUILDERS WAREHOUSE:KEMPTON PARK"/>
    <s v="COLOUR MAGIC 25CM"/>
    <n v="5"/>
    <n v="87.7"/>
    <n v="438.5"/>
    <n v="267795.10000000003"/>
    <x v="29"/>
  </r>
  <r>
    <m/>
    <x v="184"/>
    <s v="Invoice"/>
    <s v="88359"/>
    <s v="BUILDERS WAREHOUSE:BLOEMFONTEIN"/>
    <s v="COLOUR MAGIC 25CM"/>
    <n v="8"/>
    <n v="87.7"/>
    <n v="701.6"/>
    <n v="268496.7"/>
    <x v="29"/>
  </r>
  <r>
    <m/>
    <x v="185"/>
    <s v="Invoice"/>
    <s v="88333"/>
    <s v="AGRI 2 MARKET"/>
    <s v="COLOUR MAGIC 25CM"/>
    <n v="20"/>
    <n v="63"/>
    <n v="1260"/>
    <n v="269756.7"/>
    <x v="29"/>
  </r>
  <r>
    <m/>
    <x v="185"/>
    <s v="Invoice"/>
    <s v="88336"/>
    <s v="BUILDERS WAREHOUSE:FOURWAYS"/>
    <s v="COLOUR MAGIC 25CM"/>
    <n v="3"/>
    <n v="87.7"/>
    <n v="263.10000000000002"/>
    <n v="270019.8"/>
    <x v="29"/>
  </r>
  <r>
    <m/>
    <x v="185"/>
    <s v="Invoice"/>
    <s v="88337"/>
    <s v="BUILDERS WAREHOUSE:EDENVALE"/>
    <s v="COLOUR MAGIC 25CM"/>
    <n v="5"/>
    <n v="87.7"/>
    <n v="438.5"/>
    <n v="270458.3"/>
    <x v="29"/>
  </r>
  <r>
    <m/>
    <x v="185"/>
    <s v="Invoice"/>
    <s v="88344"/>
    <s v="BUILDERS WAREHOUSE:NEWMARKET"/>
    <s v="COLOUR MAGIC 25CM"/>
    <n v="8"/>
    <n v="87.7"/>
    <n v="701.6"/>
    <n v="271159.89999999997"/>
    <x v="29"/>
  </r>
  <r>
    <m/>
    <x v="185"/>
    <s v="Invoice"/>
    <s v="88351"/>
    <s v="BUILDERS WAREHOUSE:GREENSTONE"/>
    <s v="COLOUR MAGIC 25CM"/>
    <n v="8"/>
    <n v="87.7"/>
    <n v="701.6"/>
    <n v="271861.49999999994"/>
    <x v="29"/>
  </r>
  <r>
    <m/>
    <x v="185"/>
    <s v="Invoice"/>
    <s v="88352"/>
    <s v="LOTS OF POTS CENTURION"/>
    <s v="COLOUR MAGIC 25CM"/>
    <n v="5"/>
    <n v="0"/>
    <n v="0"/>
    <n v="271861.49999999994"/>
    <x v="29"/>
  </r>
  <r>
    <m/>
    <x v="185"/>
    <s v="Invoice"/>
    <s v="88353"/>
    <s v="FH CHAMBERLAIN TRADING (PTY) LTD:STRUBENSVALLEY"/>
    <s v="COLOUR MAGIC 25CM"/>
    <n v="20"/>
    <n v="83.5"/>
    <n v="1670"/>
    <n v="273531.49999999994"/>
    <x v="29"/>
  </r>
  <r>
    <m/>
    <x v="309"/>
    <s v="Invoice"/>
    <s v="88363"/>
    <s v="FH CHAMBERLAIN TRADING (PTY) LTD:MONTANA"/>
    <s v="COLOUR MAGIC 25CM"/>
    <n v="150"/>
    <n v="83.5"/>
    <n v="12525"/>
    <n v="286056.49999999994"/>
    <x v="29"/>
  </r>
  <r>
    <m/>
    <x v="216"/>
    <s v="Invoice"/>
    <s v="88334"/>
    <s v="BUILDERS WAREHOUSE:RIVONIA"/>
    <s v="COLOUR MAGIC 25CM"/>
    <n v="8"/>
    <n v="87.7"/>
    <n v="701.6"/>
    <n v="286758.09999999992"/>
    <x v="29"/>
  </r>
  <r>
    <m/>
    <x v="186"/>
    <s v="Invoice"/>
    <s v="88380"/>
    <s v="BUILDERS WAREHOUSE:ERASMUS PARK"/>
    <s v="COLOUR MAGIC 25CM"/>
    <n v="5"/>
    <n v="87.7"/>
    <n v="438.5"/>
    <n v="287196.59999999992"/>
    <x v="29"/>
  </r>
  <r>
    <m/>
    <x v="186"/>
    <s v="Invoice"/>
    <s v="88387"/>
    <s v="BUILDERS WAREHOUSE:CENTURION"/>
    <s v="COLOUR MAGIC 25CM"/>
    <n v="2"/>
    <n v="87.7"/>
    <n v="175.4"/>
    <n v="287371.99999999994"/>
    <x v="29"/>
  </r>
  <r>
    <m/>
    <x v="186"/>
    <s v="Invoice"/>
    <s v="88392"/>
    <s v="LOTS OF POTS CENTURION"/>
    <s v="COLOUR MAGIC 25CM"/>
    <n v="12"/>
    <n v="81.5"/>
    <n v="978"/>
    <n v="288349.99999999994"/>
    <x v="29"/>
  </r>
  <r>
    <m/>
    <x v="186"/>
    <s v="Invoice"/>
    <s v="88396"/>
    <s v="BUILDERS WAREHOUSE:RUSTENBURG"/>
    <s v="COLOUR MAGIC 25CM"/>
    <n v="10"/>
    <n v="87.7"/>
    <n v="877"/>
    <n v="289226.99999999994"/>
    <x v="29"/>
  </r>
  <r>
    <m/>
    <x v="187"/>
    <s v="Invoice"/>
    <s v="88406"/>
    <s v="BUILDERS WAREHOUSE:KLERKSDORP"/>
    <s v="COLOUR MAGIC 25CM"/>
    <n v="6"/>
    <n v="87.7"/>
    <n v="526.20000000000005"/>
    <n v="289753.19999999995"/>
    <x v="29"/>
  </r>
  <r>
    <m/>
    <x v="187"/>
    <s v="Invoice"/>
    <s v="88411"/>
    <s v="FH CHAMBERLAIN TRADING (PTY) LTD:KYALAMI"/>
    <s v="COLOUR MAGIC 25CM"/>
    <n v="6"/>
    <n v="83.5"/>
    <n v="501"/>
    <n v="290254.19999999995"/>
    <x v="29"/>
  </r>
  <r>
    <m/>
    <x v="187"/>
    <s v="Invoice"/>
    <s v="88434"/>
    <s v="BUILDERS WAREHOUSE:SECUNDA"/>
    <s v="COLOUR MAGIC 25CM"/>
    <n v="11"/>
    <n v="87.7"/>
    <n v="964.7"/>
    <n v="291218.89999999997"/>
    <x v="29"/>
  </r>
  <r>
    <m/>
    <x v="187"/>
    <s v="Invoice"/>
    <s v="88438"/>
    <s v="BUILDERS WAREHOUSE:SUNWARD PARK"/>
    <s v="COLOUR MAGIC 25CM"/>
    <n v="3"/>
    <n v="87.7"/>
    <n v="263.10000000000002"/>
    <n v="291481.99999999994"/>
    <x v="29"/>
  </r>
  <r>
    <m/>
    <x v="188"/>
    <s v="Invoice"/>
    <s v="88423"/>
    <s v="BUILDERS WAREHOUSE:GREENSTONE"/>
    <s v="COLOUR MAGIC 25CM"/>
    <n v="6"/>
    <n v="87.7"/>
    <n v="526.20000000000005"/>
    <n v="292008.19999999995"/>
    <x v="29"/>
  </r>
  <r>
    <m/>
    <x v="189"/>
    <s v="Invoice"/>
    <s v="88442"/>
    <s v="BUILDERS WAREHOUSE:EDENVALE"/>
    <s v="COLOUR MAGIC 25CM"/>
    <n v="10"/>
    <n v="87.7"/>
    <n v="877"/>
    <n v="292885.19999999995"/>
    <x v="29"/>
  </r>
  <r>
    <m/>
    <x v="189"/>
    <s v="Invoice"/>
    <s v="88446"/>
    <s v="BUILDERS WAREHOUSE:NEWMARKET"/>
    <s v="COLOUR MAGIC 25CM"/>
    <n v="15"/>
    <n v="87.7"/>
    <n v="1315.5"/>
    <n v="294200.69999999995"/>
    <x v="29"/>
  </r>
  <r>
    <m/>
    <x v="310"/>
    <s v="Invoice"/>
    <s v="88458"/>
    <s v="BUILDERS WAREHOUSE:BOKSBURG (NEW)"/>
    <s v="COLOUR MAGIC 25CM"/>
    <n v="10"/>
    <n v="87.7"/>
    <n v="877"/>
    <n v="295077.69999999995"/>
    <x v="29"/>
  </r>
  <r>
    <m/>
    <x v="310"/>
    <s v="Invoice"/>
    <s v="88499"/>
    <s v="IRON POINT SUPPLIERS PTY LTD T/A CONCRETE GALLERIA"/>
    <s v="COLOUR MAGIC 25CM"/>
    <n v="1"/>
    <n v="50"/>
    <n v="50"/>
    <n v="295127.69999999995"/>
    <x v="29"/>
  </r>
  <r>
    <m/>
    <x v="191"/>
    <s v="Invoice"/>
    <s v="88517"/>
    <s v="FH CHAMBERLAIN TRADING (PTY) LTD:WATERKLOOF GLEN"/>
    <s v="COLOUR MAGIC 25CM"/>
    <n v="10"/>
    <n v="83.5"/>
    <n v="835"/>
    <n v="295962.69999999995"/>
    <x v="29"/>
  </r>
  <r>
    <m/>
    <x v="217"/>
    <s v="Invoice"/>
    <s v="88541"/>
    <s v="AGRI 2 MARKET"/>
    <s v="COLOUR MAGIC 25CM"/>
    <n v="12"/>
    <n v="63"/>
    <n v="756"/>
    <n v="296718.69999999995"/>
    <x v="29"/>
  </r>
  <r>
    <m/>
    <x v="218"/>
    <s v="Invoice"/>
    <s v="88568"/>
    <s v="THYME SQUARE"/>
    <s v="COLOUR MAGIC 25CM"/>
    <n v="6"/>
    <n v="81.5"/>
    <n v="489"/>
    <n v="297207.69999999995"/>
    <x v="29"/>
  </r>
  <r>
    <m/>
    <x v="253"/>
    <s v="Invoice"/>
    <s v="88606"/>
    <s v="BUILDERS WAREHOUSE:STRUBENS VALLEY"/>
    <s v="COLOUR MAGIC 25CM"/>
    <n v="8"/>
    <n v="87.7"/>
    <n v="701.6"/>
    <n v="297909.29999999993"/>
    <x v="29"/>
  </r>
  <r>
    <m/>
    <x v="219"/>
    <s v="Invoice"/>
    <s v="88591"/>
    <s v="BUILDERS WAREHOUSE:BRYANSTON"/>
    <s v="COLOUR MAGIC 25CM"/>
    <n v="4"/>
    <n v="87.8"/>
    <n v="351.2"/>
    <n v="298260.49999999994"/>
    <x v="29"/>
  </r>
  <r>
    <m/>
    <x v="219"/>
    <s v="Invoice"/>
    <s v="88592"/>
    <s v="BUILDERS WAREHOUSE:RIVONIA"/>
    <s v="COLOUR MAGIC 25CM"/>
    <n v="10"/>
    <n v="87.7"/>
    <n v="877"/>
    <n v="299137.49999999994"/>
    <x v="29"/>
  </r>
  <r>
    <m/>
    <x v="192"/>
    <s v="Invoice"/>
    <s v="88614"/>
    <s v="LOTS OF POTS CENTURION"/>
    <s v="COLOUR MAGIC 25CM"/>
    <n v="8"/>
    <n v="81.5"/>
    <n v="652"/>
    <n v="299789.49999999994"/>
    <x v="29"/>
  </r>
  <r>
    <m/>
    <x v="254"/>
    <s v="Invoice"/>
    <s v="88624"/>
    <s v="FH CHAMBERLAIN TRADING (PTY) LTD:MONTANA"/>
    <s v="COLOUR MAGIC 25CM"/>
    <n v="100"/>
    <n v="83.5"/>
    <n v="8350"/>
    <n v="308139.49999999994"/>
    <x v="29"/>
  </r>
  <r>
    <m/>
    <x v="254"/>
    <s v="Invoice"/>
    <s v="88625"/>
    <s v="BUILDERS WAREHOUSE:KEMPTON PARK"/>
    <s v="COLOUR MAGIC 25CM"/>
    <n v="5"/>
    <n v="87.7"/>
    <n v="438.5"/>
    <n v="308577.99999999994"/>
    <x v="29"/>
  </r>
  <r>
    <m/>
    <x v="193"/>
    <s v="Invoice"/>
    <s v="88663"/>
    <s v="FH CHAMBERLAIN TRADING (PTY) LTD:WATERKLOOF GLEN"/>
    <s v="COLOUR MAGIC 25CM"/>
    <n v="10"/>
    <n v="83.5"/>
    <n v="835"/>
    <n v="309412.99999999994"/>
    <x v="29"/>
  </r>
  <r>
    <m/>
    <x v="194"/>
    <s v="Invoice"/>
    <s v="88725"/>
    <s v="BUILDERS WAREHOUSE:BOKSBURG (NEW)"/>
    <s v="COLOUR MAGIC 25CM"/>
    <n v="10"/>
    <n v="87.7"/>
    <n v="877"/>
    <n v="310289.99999999994"/>
    <x v="29"/>
  </r>
  <r>
    <m/>
    <x v="194"/>
    <s v="Invoice"/>
    <s v="88731"/>
    <s v="THYME SQUARE"/>
    <s v="COLOUR MAGIC 25CM"/>
    <n v="2"/>
    <n v="81.400000000000006"/>
    <n v="162.80000000000001"/>
    <n v="310452.79999999993"/>
    <x v="29"/>
  </r>
  <r>
    <m/>
    <x v="288"/>
    <s v="Invoice"/>
    <s v="88750"/>
    <s v="BUILDERS WAREHOUSE:ZAMBEZI"/>
    <s v="COLOUR MAGIC 25CM"/>
    <n v="10"/>
    <n v="87.7"/>
    <n v="877"/>
    <n v="311329.79999999993"/>
    <x v="29"/>
  </r>
  <r>
    <m/>
    <x v="288"/>
    <s v="Invoice"/>
    <s v="88752"/>
    <s v="BUILDERS WAREHOUSE:CENTURION"/>
    <s v="COLOUR MAGIC 25CM"/>
    <n v="10"/>
    <n v="87.7"/>
    <n v="877"/>
    <n v="312206.79999999993"/>
    <x v="29"/>
  </r>
  <r>
    <m/>
    <x v="288"/>
    <s v="Invoice"/>
    <s v="88754"/>
    <s v="BUILDERS WAREHOUSE:RASLOUW"/>
    <s v="COLOUR MAGIC 25CM"/>
    <n v="5"/>
    <n v="87.7"/>
    <n v="438.5"/>
    <n v="312645.29999999993"/>
    <x v="29"/>
  </r>
  <r>
    <m/>
    <x v="288"/>
    <s v="Invoice"/>
    <s v="88757"/>
    <s v="BUILDERS WAREHOUSE:RIVONIA"/>
    <s v="COLOUR MAGIC 25CM"/>
    <n v="6"/>
    <n v="87.7"/>
    <n v="526.20000000000005"/>
    <n v="313171.49999999994"/>
    <x v="29"/>
  </r>
  <r>
    <m/>
    <x v="288"/>
    <s v="Invoice"/>
    <s v="88758"/>
    <s v="LOTS OF POTS PTA"/>
    <s v="COLOUR MAGIC 25CM"/>
    <n v="10"/>
    <n v="81.5"/>
    <n v="815"/>
    <n v="313986.49999999994"/>
    <x v="29"/>
  </r>
  <r>
    <m/>
    <x v="288"/>
    <s v="Invoice"/>
    <s v="88760"/>
    <s v="LOTS OF POTS CENTURION"/>
    <s v="COLOUR MAGIC 25CM"/>
    <n v="12"/>
    <n v="81.5"/>
    <n v="978"/>
    <n v="314964.49999999994"/>
    <x v="29"/>
  </r>
  <r>
    <m/>
    <x v="195"/>
    <s v="Invoice"/>
    <s v="88780"/>
    <s v="BUILDERS WAREHOUSE:LAMBTON"/>
    <s v="COLOUR MAGIC 25CM"/>
    <n v="3"/>
    <n v="87.7"/>
    <n v="263.10000000000002"/>
    <n v="315227.59999999992"/>
    <x v="29"/>
  </r>
  <r>
    <m/>
    <x v="289"/>
    <s v="Invoice"/>
    <s v="88791"/>
    <s v="BUILDERS WAREHOUSE:STRUBENS VALLEY"/>
    <s v="COLOUR MAGIC 25CM"/>
    <n v="7"/>
    <n v="87.7"/>
    <n v="613.9"/>
    <n v="315841.49999999994"/>
    <x v="29"/>
  </r>
  <r>
    <m/>
    <x v="289"/>
    <s v="Invoice"/>
    <s v="88794"/>
    <s v="BUILDERS WAREHOUSE:KEMPTON PARK"/>
    <s v="COLOUR MAGIC 25CM"/>
    <n v="10"/>
    <n v="87.7"/>
    <n v="877"/>
    <n v="316718.49999999994"/>
    <x v="29"/>
  </r>
  <r>
    <m/>
    <x v="289"/>
    <s v="Invoice"/>
    <s v="88797"/>
    <s v="BUILDERS WAREHOUSE:GREENSTONE"/>
    <s v="COLOUR MAGIC 25CM"/>
    <n v="6"/>
    <n v="87.7"/>
    <n v="526.20000000000005"/>
    <n v="317244.69999999995"/>
    <x v="29"/>
  </r>
  <r>
    <m/>
    <x v="196"/>
    <s v="Invoice"/>
    <s v="88806"/>
    <s v="BUILDERS WAREHOUSE:NEWMARKET"/>
    <s v="COLOUR MAGIC 25CM"/>
    <n v="12"/>
    <n v="87.7"/>
    <n v="1052.4000000000001"/>
    <n v="318297.09999999998"/>
    <x v="29"/>
  </r>
  <r>
    <m/>
    <x v="196"/>
    <s v="Invoice"/>
    <s v="88811"/>
    <s v="BUILDERS WAREHOUSE:SUNWARD PARK"/>
    <s v="COLOUR MAGIC 25CM"/>
    <n v="15"/>
    <n v="87.7"/>
    <n v="1315.5"/>
    <n v="319612.59999999998"/>
    <x v="29"/>
  </r>
  <r>
    <m/>
    <x v="196"/>
    <s v="Invoice"/>
    <s v="88813"/>
    <s v="BUILDERS WAREHOUSE:EDENVALE"/>
    <s v="COLOUR MAGIC 25CM"/>
    <n v="10"/>
    <n v="87.7"/>
    <n v="877"/>
    <n v="320489.59999999998"/>
    <x v="29"/>
  </r>
  <r>
    <m/>
    <x v="196"/>
    <s v="Invoice"/>
    <s v="88822"/>
    <s v="THYME SQUARE"/>
    <s v="COLOUR MAGIC 25CM"/>
    <n v="4"/>
    <n v="81.400000000000006"/>
    <n v="325.60000000000002"/>
    <n v="320815.19999999995"/>
    <x v="29"/>
  </r>
  <r>
    <m/>
    <x v="196"/>
    <s v="Invoice"/>
    <s v="88828"/>
    <s v="MONTANA GARDEN PAVILION"/>
    <s v="COLOUR MAGIC 25CM"/>
    <n v="4"/>
    <n v="81.5"/>
    <n v="326"/>
    <n v="321141.19999999995"/>
    <x v="29"/>
  </r>
  <r>
    <m/>
    <x v="196"/>
    <s v="Invoice"/>
    <s v="88832"/>
    <s v="ROSES FOR U t/a URTH"/>
    <s v="PETUNIA POTS 25CM"/>
    <n v="11"/>
    <n v="81.5"/>
    <n v="896.5"/>
    <n v="322037.69999999995"/>
    <x v="29"/>
  </r>
  <r>
    <m/>
    <x v="258"/>
    <s v="Invoice"/>
    <s v="88820"/>
    <s v="BUILDERS WAREHOUSE:GLEN EAGLES"/>
    <s v="COLOUR MAGIC 25CM"/>
    <n v="3"/>
    <n v="87.7"/>
    <n v="263.10000000000002"/>
    <n v="322300.79999999993"/>
    <x v="29"/>
  </r>
  <r>
    <m/>
    <x v="273"/>
    <s v="Invoice"/>
    <s v="88844"/>
    <s v="BUILDERS WAREHOUSE:CEDAR SQUARE"/>
    <s v="COLOUR MAGIC 25CM"/>
    <n v="4"/>
    <n v="87.7"/>
    <n v="350.8"/>
    <n v="322651.59999999992"/>
    <x v="29"/>
  </r>
  <r>
    <m/>
    <x v="273"/>
    <s v="Invoice"/>
    <s v="88849"/>
    <s v="BUILDERS WAREHOUSE:RUSTENBURG"/>
    <s v="COLOUR MAGIC 25CM"/>
    <n v="12"/>
    <n v="87.7"/>
    <n v="1052.4000000000001"/>
    <n v="323703.99999999994"/>
    <x v="29"/>
  </r>
  <r>
    <m/>
    <x v="273"/>
    <s v="Invoice"/>
    <s v="88850"/>
    <s v="LOTS OF POTS PTA"/>
    <s v="COLOUR MAGIC 25CM"/>
    <n v="20"/>
    <n v="81.5"/>
    <n v="1630"/>
    <n v="325333.99999999994"/>
    <x v="29"/>
  </r>
  <r>
    <m/>
    <x v="273"/>
    <s v="Invoice"/>
    <s v="88851"/>
    <s v="LOTS OF POTS CENTURION"/>
    <s v="COLOUR MAGIC 25CM"/>
    <n v="6"/>
    <n v="81.5"/>
    <n v="489"/>
    <n v="325822.99999999994"/>
    <x v="29"/>
  </r>
  <r>
    <m/>
    <x v="273"/>
    <s v="Invoice"/>
    <s v="88859"/>
    <s v="BUILDERS WAREHOUSE:CENTURION"/>
    <s v="COLOUR MAGIC 25CM"/>
    <n v="6"/>
    <n v="87.7"/>
    <n v="526.20000000000005"/>
    <n v="326349.19999999995"/>
    <x v="29"/>
  </r>
  <r>
    <m/>
    <x v="259"/>
    <s v="Invoice"/>
    <s v="88876"/>
    <s v="BUILDERS WAREHOUSE:KLERKSDORP"/>
    <s v="COLOUR MAGIC 25CM"/>
    <n v="10"/>
    <n v="87.7"/>
    <n v="877"/>
    <n v="327226.19999999995"/>
    <x v="29"/>
  </r>
  <r>
    <m/>
    <x v="259"/>
    <s v="Invoice"/>
    <s v="88878"/>
    <s v="FH CHAMBERLAIN TRADING (PTY) LTD:WATERKLOOF GLEN"/>
    <s v="COLOUR MAGIC 25CM"/>
    <n v="14"/>
    <n v="83.5"/>
    <n v="1169"/>
    <n v="328395.19999999995"/>
    <x v="29"/>
  </r>
  <r>
    <m/>
    <x v="260"/>
    <s v="Invoice"/>
    <s v="88888"/>
    <s v="BUILDERS WAREHOUSE:GREENSTONE"/>
    <s v="COLOUR MAGIC 25CM"/>
    <n v="15"/>
    <n v="87.7"/>
    <n v="1315.5"/>
    <n v="329710.69999999995"/>
    <x v="29"/>
  </r>
  <r>
    <m/>
    <x v="260"/>
    <s v="Invoice"/>
    <s v="88896"/>
    <s v="AGRI 2 MARKET"/>
    <s v="COLOUR MAGIC 25CM"/>
    <n v="20"/>
    <n v="63"/>
    <n v="1260"/>
    <n v="330970.69999999995"/>
    <x v="29"/>
  </r>
  <r>
    <m/>
    <x v="197"/>
    <s v="Invoice"/>
    <s v="88903"/>
    <s v="BUILDERS WAREHOUSE:NEWMARKET"/>
    <s v="COLOUR MAGIC 25CM"/>
    <n v="10"/>
    <n v="87.7"/>
    <n v="877"/>
    <n v="331847.69999999995"/>
    <x v="29"/>
  </r>
  <r>
    <m/>
    <x v="197"/>
    <s v="Invoice"/>
    <s v="88913"/>
    <s v="GARDENSHOP PARKTOWN"/>
    <s v="COLOUR MAGIC 25CM"/>
    <n v="10"/>
    <n v="81.5"/>
    <n v="815"/>
    <n v="332662.69999999995"/>
    <x v="29"/>
  </r>
  <r>
    <m/>
    <x v="197"/>
    <s v="Invoice"/>
    <s v="88920"/>
    <s v="BUILDERS WAREHOUSE:MAFIKENG"/>
    <s v="COLOUR MAGIC 25CM"/>
    <n v="20"/>
    <n v="87.7"/>
    <n v="1754"/>
    <n v="334416.69999999995"/>
    <x v="29"/>
  </r>
  <r>
    <m/>
    <x v="197"/>
    <s v="Invoice"/>
    <s v="88942"/>
    <s v="PRETTY GARDENS"/>
    <s v="COLOUR MAGIC 25CM"/>
    <n v="9"/>
    <n v="81.5"/>
    <n v="733.5"/>
    <n v="335150.19999999995"/>
    <x v="29"/>
  </r>
  <r>
    <m/>
    <x v="197"/>
    <s v="Invoice"/>
    <s v="88944"/>
    <s v="PLANT FACTORY"/>
    <s v="COLOUR MAGIC 25CM"/>
    <n v="2"/>
    <n v="81.5"/>
    <n v="163"/>
    <n v="335313.19999999995"/>
    <x v="29"/>
  </r>
  <r>
    <m/>
    <x v="198"/>
    <s v="Invoice"/>
    <s v="88923"/>
    <s v="BUILDERS WAREHOUSE:RIVONIA"/>
    <s v="COLOUR MAGIC 25CM"/>
    <n v="6"/>
    <n v="87.7"/>
    <n v="526.20000000000005"/>
    <n v="335839.39999999997"/>
    <x v="29"/>
  </r>
  <r>
    <m/>
    <x v="198"/>
    <s v="Invoice"/>
    <s v="88932"/>
    <s v="BUILDERS WAREHOUSE:RUSTENBURG"/>
    <s v="COLOUR MAGIC 25CM"/>
    <n v="10"/>
    <n v="87.7"/>
    <n v="877"/>
    <n v="336716.39999999997"/>
    <x v="29"/>
  </r>
  <r>
    <m/>
    <x v="199"/>
    <s v="Invoice"/>
    <s v="88971"/>
    <s v="BUILDERS WAREHOUSE:HARTEBEESPOORT"/>
    <s v="COLOUR MAGIC 25CM"/>
    <n v="10"/>
    <n v="87.7"/>
    <n v="877"/>
    <n v="337593.39999999997"/>
    <x v="29"/>
  </r>
  <r>
    <m/>
    <x v="199"/>
    <s v="Invoice"/>
    <s v="88976"/>
    <s v="BUILDERS WAREHOUSE:RIVONIA"/>
    <s v="COLOUR MAGIC 25CM"/>
    <n v="6"/>
    <n v="87.7"/>
    <n v="526.20000000000005"/>
    <n v="338119.6"/>
    <x v="29"/>
  </r>
  <r>
    <m/>
    <x v="199"/>
    <s v="Invoice"/>
    <s v="88977"/>
    <s v="BUILDERS WAREHOUSE:FOURWAYS"/>
    <s v="COLOUR MAGIC 25CM"/>
    <n v="3"/>
    <n v="87.7"/>
    <n v="263.10000000000002"/>
    <n v="338382.69999999995"/>
    <x v="29"/>
  </r>
  <r>
    <m/>
    <x v="199"/>
    <s v="Invoice"/>
    <s v="88978"/>
    <s v="BUILDERS WAREHOUSE:BOKSBURG (NEW)"/>
    <s v="COLOUR MAGIC 25CM"/>
    <n v="10"/>
    <n v="87.7"/>
    <n v="877"/>
    <n v="339259.69999999995"/>
    <x v="29"/>
  </r>
  <r>
    <m/>
    <x v="199"/>
    <s v="Invoice"/>
    <s v="88983"/>
    <s v="BUILDERS WAREHOUSE:CEDAR SQUARE"/>
    <s v="COLOUR MAGIC 25CM"/>
    <n v="2"/>
    <n v="87.7"/>
    <n v="175.4"/>
    <n v="339435.1"/>
    <x v="29"/>
  </r>
  <r>
    <m/>
    <x v="200"/>
    <s v="Invoice"/>
    <s v="89018"/>
    <s v="LOTS OF POTS CENTURION"/>
    <s v="COLOUR MAGIC 25CM"/>
    <n v="12"/>
    <n v="81.5"/>
    <n v="978"/>
    <n v="340413.1"/>
    <x v="29"/>
  </r>
  <r>
    <m/>
    <x v="221"/>
    <s v="Invoice"/>
    <s v="89041"/>
    <s v="BUILDERS WAREHOUSE:CRAIGHALL PARK"/>
    <s v="COLOUR MAGIC 25CM"/>
    <n v="3"/>
    <n v="87.7"/>
    <n v="263.10000000000002"/>
    <n v="340676.19999999995"/>
    <x v="29"/>
  </r>
  <r>
    <m/>
    <x v="221"/>
    <s v="Invoice"/>
    <s v="89045"/>
    <s v="DIE BLOMWINKELTJIE"/>
    <s v="COLOUR MAGIC 25CM"/>
    <n v="8"/>
    <n v="81.5"/>
    <n v="652"/>
    <n v="341328.19999999995"/>
    <x v="29"/>
  </r>
  <r>
    <m/>
    <x v="221"/>
    <s v="Invoice"/>
    <s v="89046"/>
    <s v="FH CHAMBERLAIN TRADING (PTY) LTD:KYALAMI"/>
    <s v="COLOUR MAGIC 25CM"/>
    <n v="10"/>
    <n v="83.5"/>
    <n v="835"/>
    <n v="342163.19999999995"/>
    <x v="29"/>
  </r>
  <r>
    <m/>
    <x v="221"/>
    <s v="Invoice"/>
    <s v="89048"/>
    <s v="BUILDERS WAREHOUSE:LAMBTON"/>
    <s v="COLOUR MAGIC 25CM"/>
    <n v="10"/>
    <n v="87.7"/>
    <n v="877"/>
    <n v="343040.19999999995"/>
    <x v="29"/>
  </r>
  <r>
    <m/>
    <x v="262"/>
    <s v="Invoice"/>
    <s v="89050"/>
    <s v="BUILDERS WAREHOUSE:STRUBENS VALLEY"/>
    <s v="COLOUR MAGIC 25CM"/>
    <n v="6"/>
    <n v="87.7"/>
    <n v="526.20000000000005"/>
    <n v="343566.39999999997"/>
    <x v="29"/>
  </r>
  <r>
    <m/>
    <x v="49"/>
    <s v="Invoice"/>
    <s v="89063"/>
    <s v="BUILDERS WAREHOUSE:CARNIVAL MALL"/>
    <s v="COLOUR MAGIC 25CM"/>
    <n v="5"/>
    <n v="87.7"/>
    <n v="438.5"/>
    <n v="344004.89999999997"/>
    <x v="29"/>
  </r>
  <r>
    <m/>
    <x v="49"/>
    <s v="Invoice"/>
    <s v="89065"/>
    <s v="BUILDERS WAREHOUSE:BOKSBURG (NEW)"/>
    <s v="COLOUR MAGIC 25CM"/>
    <n v="10"/>
    <n v="87.7"/>
    <n v="877"/>
    <n v="344881.89999999997"/>
    <x v="29"/>
  </r>
  <r>
    <m/>
    <x v="49"/>
    <s v="Invoice"/>
    <s v="89068"/>
    <s v="BUILDERS WAREHOUSE:NEWMARKET"/>
    <s v="COLOUR MAGIC 25CM"/>
    <n v="15"/>
    <n v="87.7"/>
    <n v="1315.5"/>
    <n v="346197.39999999997"/>
    <x v="29"/>
  </r>
  <r>
    <m/>
    <x v="49"/>
    <s v="Invoice"/>
    <s v="89069"/>
    <s v="BUILDERS WAREHOUSE:EDENVALE"/>
    <s v="COLOUR MAGIC 25CM"/>
    <n v="16"/>
    <n v="87.7"/>
    <n v="1403.2"/>
    <n v="347600.6"/>
    <x v="29"/>
  </r>
  <r>
    <m/>
    <x v="49"/>
    <s v="Invoice"/>
    <s v="89075"/>
    <s v="SEFAKO MAKGATHO HEALTH SCIENCE UNIVERSITY"/>
    <s v="COLOUR MAGIC 25CM"/>
    <n v="6"/>
    <n v="81.5"/>
    <n v="489"/>
    <n v="348089.59999999998"/>
    <x v="29"/>
  </r>
  <r>
    <m/>
    <x v="49"/>
    <s v="Invoice"/>
    <s v="89077"/>
    <s v="PLANT FACTORY"/>
    <s v="COLOUR MAGIC 25CM"/>
    <n v="6"/>
    <n v="81.5"/>
    <n v="489"/>
    <n v="348578.6"/>
    <x v="29"/>
  </r>
  <r>
    <m/>
    <x v="201"/>
    <s v="Invoice"/>
    <s v="89081"/>
    <s v="BUILDERS WAREHOUSE:RIVONIA"/>
    <s v="COLOUR MAGIC 25CM"/>
    <n v="5"/>
    <n v="87.7"/>
    <n v="438.5"/>
    <n v="349017.1"/>
    <x v="29"/>
  </r>
  <r>
    <m/>
    <x v="201"/>
    <s v="Invoice"/>
    <s v="89083"/>
    <s v="BUILDERS WAREHOUSE:GEZINA NEW"/>
    <s v="COLOUR MAGIC 25CM"/>
    <n v="10"/>
    <n v="87.7"/>
    <n v="877"/>
    <n v="349894.1"/>
    <x v="29"/>
  </r>
  <r>
    <m/>
    <x v="201"/>
    <s v="Invoice"/>
    <s v="89087"/>
    <s v="BUILDERS WAREHOUSE:ZAMBEZI"/>
    <s v="COLOUR MAGIC 25CM"/>
    <n v="10"/>
    <n v="87.7"/>
    <n v="877"/>
    <n v="350771.1"/>
    <x v="29"/>
  </r>
  <r>
    <m/>
    <x v="201"/>
    <s v="Invoice"/>
    <s v="89089"/>
    <s v="LOTS OF POTS PTA"/>
    <s v="COLOUR MAGIC 25CM"/>
    <n v="1"/>
    <n v="0"/>
    <n v="0"/>
    <n v="350771.1"/>
    <x v="29"/>
  </r>
  <r>
    <m/>
    <x v="201"/>
    <s v="Invoice"/>
    <s v="89092"/>
    <s v="BUILDERS WAREHOUSE:CHERRY LANE"/>
    <s v="COLOUR MAGIC 25CM"/>
    <n v="5"/>
    <n v="87.7"/>
    <n v="438.5"/>
    <n v="351209.6"/>
    <x v="29"/>
  </r>
  <r>
    <m/>
    <x v="201"/>
    <s v="Invoice"/>
    <s v="89094"/>
    <s v="BUILDERS WAREHOUSE:CENTURION"/>
    <s v="COLOUR MAGIC 25CM"/>
    <n v="5"/>
    <n v="87.7"/>
    <n v="438.5"/>
    <n v="351648.1"/>
    <x v="29"/>
  </r>
  <r>
    <m/>
    <x v="201"/>
    <s v="Invoice"/>
    <s v="89098"/>
    <s v="LOTS OF POTS PTA"/>
    <s v="COLOUR MAGIC 25CM"/>
    <n v="40"/>
    <n v="81.5"/>
    <n v="3260"/>
    <n v="354908.1"/>
    <x v="29"/>
  </r>
  <r>
    <m/>
    <x v="201"/>
    <s v="Invoice"/>
    <s v="89100"/>
    <s v="ECKARDS GARDEN PAVILION"/>
    <s v="COLOUR MAGIC 25CM"/>
    <n v="20"/>
    <n v="81.5"/>
    <n v="1630"/>
    <n v="356538.1"/>
    <x v="29"/>
  </r>
  <r>
    <m/>
    <x v="202"/>
    <s v="Invoice"/>
    <s v="89114"/>
    <s v="FH CHAMBERLAIN TRADING (PTY) LTD:WATERKLOOF GLEN"/>
    <s v="COLOUR MAGIC 25CM"/>
    <n v="24"/>
    <n v="83.5"/>
    <n v="2004"/>
    <n v="358542.1"/>
    <x v="29"/>
  </r>
  <r>
    <m/>
    <x v="202"/>
    <s v="Invoice"/>
    <s v="89118"/>
    <s v="GARDENSHOP PARKTOWN"/>
    <s v="COLOUR MAGIC 25CM"/>
    <n v="13"/>
    <n v="81.5"/>
    <n v="1059.5"/>
    <n v="359601.6"/>
    <x v="29"/>
  </r>
  <r>
    <m/>
    <x v="203"/>
    <s v="Invoice"/>
    <s v="89123"/>
    <s v="BUILDERS WAREHOUSE:KEMPTON PARK"/>
    <s v="COLOUR MAGIC 25CM"/>
    <n v="12"/>
    <n v="87.7"/>
    <n v="1052.4000000000001"/>
    <n v="360654"/>
    <x v="29"/>
  </r>
  <r>
    <m/>
    <x v="203"/>
    <s v="Invoice"/>
    <s v="89126"/>
    <s v="BUILDERS WAREHOUSE:STRUBENS VALLEY"/>
    <s v="COLOUR MAGIC 25CM"/>
    <n v="4"/>
    <n v="87.7"/>
    <n v="350.8"/>
    <n v="361004.79999999999"/>
    <x v="29"/>
  </r>
  <r>
    <m/>
    <x v="203"/>
    <s v="Invoice"/>
    <s v="89127"/>
    <s v="BUILDERS WAREHOUSE:HARTEBEESPOORT"/>
    <s v="COLOUR MAGIC 25CM"/>
    <n v="10"/>
    <n v="87.7"/>
    <n v="877"/>
    <n v="361881.8"/>
    <x v="29"/>
  </r>
  <r>
    <m/>
    <x v="203"/>
    <s v="Invoice"/>
    <s v="89134"/>
    <s v="AGRI 2 MARKET"/>
    <s v="COLOUR MAGIC 25CM"/>
    <n v="30"/>
    <n v="63"/>
    <n v="1890"/>
    <n v="363771.8"/>
    <x v="29"/>
  </r>
  <r>
    <m/>
    <x v="203"/>
    <s v="Invoice"/>
    <s v="89135"/>
    <s v="AGRI 2 MARKET"/>
    <s v="COLOUR MAGIC 25CM"/>
    <n v="10"/>
    <n v="63"/>
    <n v="630"/>
    <n v="364401.8"/>
    <x v="29"/>
  </r>
  <r>
    <m/>
    <x v="203"/>
    <s v="Invoice"/>
    <s v="89161"/>
    <s v="MONTANA GARDEN PAVILION"/>
    <s v="COLOUR MAGIC 25CM"/>
    <n v="5"/>
    <n v="81.5"/>
    <n v="407.5"/>
    <n v="364809.3"/>
    <x v="29"/>
  </r>
  <r>
    <m/>
    <x v="204"/>
    <s v="Invoice"/>
    <s v="89140"/>
    <s v="BUILDERS WAREHOUSE:EDENVALE"/>
    <s v="COLOUR MAGIC 25CM"/>
    <n v="10"/>
    <n v="87.7"/>
    <n v="877"/>
    <n v="365686.3"/>
    <x v="29"/>
  </r>
  <r>
    <m/>
    <x v="204"/>
    <s v="Invoice"/>
    <s v="89141"/>
    <s v="BUILDERS WAREHOUSE:CEDAR SQUARE"/>
    <s v="COLOUR MAGIC 25CM"/>
    <n v="2"/>
    <n v="87.7"/>
    <n v="175.4"/>
    <n v="365861.7"/>
    <x v="29"/>
  </r>
  <r>
    <m/>
    <x v="204"/>
    <s v="Invoice"/>
    <s v="89143"/>
    <s v="BUILDERS WAREHOUSE:FOURWAYS"/>
    <s v="COLOUR MAGIC 25CM"/>
    <n v="3"/>
    <n v="87.7"/>
    <n v="263.10000000000002"/>
    <n v="366124.79999999999"/>
    <x v="29"/>
  </r>
  <r>
    <m/>
    <x v="204"/>
    <s v="Invoice"/>
    <s v="89149"/>
    <s v="BUILDERS WAREHOUSE:BRYANSTON"/>
    <s v="COLOUR MAGIC 25CM"/>
    <n v="3"/>
    <n v="87.7"/>
    <n v="263.10000000000002"/>
    <n v="366387.89999999997"/>
    <x v="29"/>
  </r>
  <r>
    <m/>
    <x v="204"/>
    <s v="Invoice"/>
    <s v="89150"/>
    <s v="THYME SQUARE"/>
    <s v="COLOUR MAGIC 25CM"/>
    <n v="6"/>
    <n v="81.400000000000006"/>
    <n v="488.4"/>
    <n v="366876.3"/>
    <x v="29"/>
  </r>
  <r>
    <m/>
    <x v="204"/>
    <s v="Invoice"/>
    <s v="89164"/>
    <s v="PRETTY GARDENS"/>
    <s v="COLOUR MAGIC 25CM"/>
    <n v="9"/>
    <n v="81.5"/>
    <n v="733.5"/>
    <n v="367609.8"/>
    <x v="29"/>
  </r>
  <r>
    <m/>
    <x v="205"/>
    <s v="Invoice"/>
    <s v="89168"/>
    <s v="BUILDERS WAREHOUSE:RIVONIA"/>
    <s v="COLOUR MAGIC 25CM"/>
    <n v="6"/>
    <n v="87.7"/>
    <n v="526.20000000000005"/>
    <n v="368136"/>
    <x v="29"/>
  </r>
  <r>
    <m/>
    <x v="205"/>
    <s v="Invoice"/>
    <s v="89171"/>
    <s v="BUILDERS WAREHOUSE:CHERRY LANE"/>
    <s v="COLOUR MAGIC 25CM"/>
    <n v="10"/>
    <n v="87.7"/>
    <n v="877"/>
    <n v="369013"/>
    <x v="29"/>
  </r>
  <r>
    <m/>
    <x v="205"/>
    <s v="Invoice"/>
    <s v="89174"/>
    <s v="BUILDERS WAREHOUSE:WONDER PARK"/>
    <s v="COLOUR MAGIC 25CM"/>
    <n v="4"/>
    <n v="87.7"/>
    <n v="350.8"/>
    <n v="369363.8"/>
    <x v="29"/>
  </r>
  <r>
    <m/>
    <x v="205"/>
    <s v="Invoice"/>
    <s v="89176"/>
    <s v="LOTS OF POTS CENTURION"/>
    <s v="COLOUR MAGIC 25CM"/>
    <n v="8"/>
    <n v="81.5"/>
    <n v="652"/>
    <n v="370015.8"/>
    <x v="29"/>
  </r>
  <r>
    <m/>
    <x v="207"/>
    <s v="Invoice"/>
    <s v="89213"/>
    <s v="BUILDERS WAREHOUSE:RIVONIA"/>
    <s v="COLOUR MAGIC 25CM"/>
    <n v="8"/>
    <n v="87.7"/>
    <n v="701.6"/>
    <n v="370717.39999999997"/>
    <x v="29"/>
  </r>
  <r>
    <m/>
    <x v="207"/>
    <s v="Invoice"/>
    <s v="89214"/>
    <s v="BUILDERS WAREHOUSE:CEDAR SQUARE"/>
    <s v="COLOUR MAGIC 25CM"/>
    <n v="3"/>
    <n v="87.7"/>
    <n v="263.10000000000002"/>
    <n v="370980.49999999994"/>
    <x v="29"/>
  </r>
  <r>
    <m/>
    <x v="207"/>
    <s v="Invoice"/>
    <s v="89215"/>
    <s v="BUILDERS WAREHOUSE:EDENVALE"/>
    <s v="COLOUR MAGIC 25CM"/>
    <n v="5"/>
    <n v="87.7"/>
    <n v="438.5"/>
    <n v="371418.99999999994"/>
    <x v="29"/>
  </r>
  <r>
    <m/>
    <x v="207"/>
    <s v="Invoice"/>
    <s v="89216"/>
    <s v="BUILDERS WAREHOUSE:NEWMARKET"/>
    <s v="COLOUR MAGIC 25CM"/>
    <n v="5"/>
    <n v="87.7"/>
    <n v="438.5"/>
    <n v="371857.49999999994"/>
    <x v="29"/>
  </r>
  <r>
    <m/>
    <x v="207"/>
    <s v="Invoice"/>
    <s v="89223"/>
    <s v="THYME SQUARE"/>
    <s v="COLOUR MAGIC 25CM"/>
    <n v="3"/>
    <n v="81.400000000000006"/>
    <n v="244.2"/>
    <n v="372101.69999999995"/>
    <x v="29"/>
  </r>
  <r>
    <m/>
    <x v="29"/>
    <s v="Invoice"/>
    <s v="89245"/>
    <s v="FH CHAMBERLAIN TRADING (PTY) LTD:WATERKLOOF GLEN"/>
    <s v="COLOUR MAGIC 25CM"/>
    <n v="16"/>
    <n v="83.5"/>
    <n v="1336"/>
    <n v="373437.69999999995"/>
    <x v="29"/>
  </r>
  <r>
    <m/>
    <x v="222"/>
    <s v="Invoice"/>
    <s v="89257"/>
    <s v="BUILDERS WAREHOUSE:LAMBTON"/>
    <s v="COLOUR MAGIC 25CM"/>
    <n v="5"/>
    <n v="87.7"/>
    <n v="438.5"/>
    <n v="373876.19999999995"/>
    <x v="29"/>
  </r>
  <r>
    <m/>
    <x v="51"/>
    <s v="Invoice"/>
    <s v="89288"/>
    <s v="BUILDERS WAREHOUSE:EDENVALE"/>
    <s v="COLOUR MAGIC 25CM"/>
    <n v="10"/>
    <n v="87.7"/>
    <n v="877"/>
    <n v="374753.19999999995"/>
    <x v="29"/>
  </r>
  <r>
    <m/>
    <x v="51"/>
    <s v="Invoice"/>
    <s v="89289"/>
    <s v="BUILDERS WAREHOUSE:RIVONIA"/>
    <s v="COLOUR MAGIC 25CM"/>
    <n v="9"/>
    <n v="87.7"/>
    <n v="789.3"/>
    <n v="375542.49999999994"/>
    <x v="29"/>
  </r>
  <r>
    <m/>
    <x v="51"/>
    <s v="Invoice"/>
    <s v="89292"/>
    <s v="BUILDERS WAREHOUSE:SUNWARD PARK"/>
    <s v="COLOUR MAGIC 25CM"/>
    <n v="5"/>
    <n v="87.7"/>
    <n v="438.5"/>
    <n v="375980.99999999994"/>
    <x v="29"/>
  </r>
  <r>
    <m/>
    <x v="51"/>
    <s v="Invoice"/>
    <s v="89314"/>
    <s v="AGRI 2 MARKET"/>
    <s v="COLOUR MAGIC 25CM"/>
    <n v="10"/>
    <n v="63"/>
    <n v="630"/>
    <n v="376610.99999999994"/>
    <x v="29"/>
  </r>
  <r>
    <m/>
    <x v="78"/>
    <s v="Invoice"/>
    <s v="89327"/>
    <s v="BUILDERS WAREHOUSE:RASLOUW"/>
    <s v="COLOUR MAGIC 25CM"/>
    <n v="6"/>
    <n v="87.7"/>
    <n v="526.20000000000005"/>
    <n v="377137.19999999995"/>
    <x v="29"/>
  </r>
  <r>
    <m/>
    <x v="78"/>
    <s v="Invoice"/>
    <s v="89329"/>
    <s v="BUILDERS WAREHOUSE:CENTURION"/>
    <s v="COLOUR MAGIC 25CM"/>
    <n v="10"/>
    <n v="87.7"/>
    <n v="877"/>
    <n v="378014.19999999995"/>
    <x v="29"/>
  </r>
  <r>
    <m/>
    <x v="78"/>
    <s v="Invoice"/>
    <s v="89345"/>
    <s v="LOTS OF POTS CENTURION"/>
    <s v="COLOUR MAGIC 25CM"/>
    <n v="15"/>
    <n v="81.5"/>
    <n v="1222.5"/>
    <n v="379236.69999999995"/>
    <x v="29"/>
  </r>
  <r>
    <m/>
    <x v="79"/>
    <s v="Invoice"/>
    <s v="89334"/>
    <s v="BUILDERS WAREHOUSE:ZAMBEZI"/>
    <s v="COLOUR MAGIC 25CM"/>
    <n v="12"/>
    <n v="87.7"/>
    <n v="1052.4000000000001"/>
    <n v="380289.1"/>
    <x v="29"/>
  </r>
  <r>
    <m/>
    <x v="79"/>
    <s v="Invoice"/>
    <s v="89376"/>
    <s v="BUILDERS WAREHOUSE:KLERKSDORP"/>
    <s v="COLOUR MAGIC 25CM"/>
    <n v="6"/>
    <n v="87.7"/>
    <n v="526.20000000000005"/>
    <n v="380815.3"/>
    <x v="29"/>
  </r>
  <r>
    <m/>
    <x v="80"/>
    <s v="Invoice"/>
    <s v="89393"/>
    <s v="BUILDERS WAREHOUSE:STRUBENS VALLEY"/>
    <s v="COLOUR MAGIC 25CM"/>
    <n v="10"/>
    <n v="87.7"/>
    <n v="877"/>
    <n v="381692.3"/>
    <x v="29"/>
  </r>
  <r>
    <m/>
    <x v="81"/>
    <s v="Invoice"/>
    <s v="89415"/>
    <s v="BUILDERS WAREHOUSE:BOKSBURG (NEW)"/>
    <s v="COLOUR MAGIC 25CM"/>
    <n v="10"/>
    <n v="87.7"/>
    <n v="877"/>
    <n v="382569.3"/>
    <x v="29"/>
  </r>
  <r>
    <m/>
    <x v="81"/>
    <s v="Invoice"/>
    <s v="89420"/>
    <s v="BUILDERS WAREHOUSE:RIVONIA"/>
    <s v="COLOUR MAGIC 25CM"/>
    <n v="4"/>
    <n v="87.7"/>
    <n v="350.8"/>
    <n v="382920.1"/>
    <x v="29"/>
  </r>
  <r>
    <m/>
    <x v="81"/>
    <s v="Invoice"/>
    <s v="89424"/>
    <s v="BUILDERS WAREHOUSE:EDENVALE"/>
    <s v="COLOUR MAGIC 25CM"/>
    <n v="6"/>
    <n v="87.7"/>
    <n v="526.20000000000005"/>
    <n v="383446.3"/>
    <x v="29"/>
  </r>
  <r>
    <m/>
    <x v="83"/>
    <s v="Invoice"/>
    <s v="89458"/>
    <s v="BUILDERS WAREHOUSE:ZAMBEZI"/>
    <s v="COLOUR MAGIC 25CM"/>
    <n v="10"/>
    <n v="87.7"/>
    <n v="877"/>
    <n v="384323.3"/>
    <x v="29"/>
  </r>
  <r>
    <m/>
    <x v="83"/>
    <s v="Invoice"/>
    <s v="89465"/>
    <s v="BUILDERS WAREHOUSE:RUSTENBURG"/>
    <s v="COLOUR MAGIC 25CM"/>
    <n v="4"/>
    <n v="87.7"/>
    <n v="350.8"/>
    <n v="384674.1"/>
    <x v="29"/>
  </r>
  <r>
    <m/>
    <x v="30"/>
    <s v="Invoice"/>
    <s v="89498"/>
    <s v="BUILDERS WAREHOUSE:STRUBENS VALLEY"/>
    <s v="COLOUR MAGIC 25CM"/>
    <n v="5"/>
    <n v="87.7"/>
    <n v="438.5"/>
    <n v="385112.6"/>
    <x v="29"/>
  </r>
  <r>
    <m/>
    <x v="30"/>
    <s v="Invoice"/>
    <s v="89510"/>
    <s v="LITTLE AUSTRIA"/>
    <s v="COLOUR MAGIC 25CM"/>
    <n v="12"/>
    <n v="81.5"/>
    <n v="978"/>
    <n v="386090.6"/>
    <x v="29"/>
  </r>
  <r>
    <m/>
    <x v="85"/>
    <s v="Invoice"/>
    <s v="89499"/>
    <s v="BUILDERS WAREHOUSE:HARTEBEESPOORT"/>
    <s v="COLOUR MAGIC 25CM"/>
    <n v="12"/>
    <n v="87.7"/>
    <n v="1052.4000000000001"/>
    <n v="387143"/>
    <x v="29"/>
  </r>
  <r>
    <m/>
    <x v="85"/>
    <s v="Invoice"/>
    <s v="89539"/>
    <s v="THYME SQUARE"/>
    <s v="COLOUR MAGIC 25CM"/>
    <n v="3"/>
    <n v="81.400000000000006"/>
    <n v="244.2"/>
    <n v="387387.2"/>
    <x v="29"/>
  </r>
  <r>
    <m/>
    <x v="41"/>
    <s v="Invoice"/>
    <s v="89570"/>
    <s v="FH CHAMBERLAIN TRADING (PTY) LTD:KYALAMI"/>
    <s v="COLOUR MAGIC 25CM"/>
    <n v="10"/>
    <n v="83.5"/>
    <n v="835"/>
    <n v="388222.2"/>
    <x v="29"/>
  </r>
  <r>
    <m/>
    <x v="87"/>
    <s v="Invoice"/>
    <s v="89610"/>
    <s v="AGRI 2 MARKET"/>
    <s v="COLOUR MAGIC 25CM"/>
    <n v="4"/>
    <n v="63"/>
    <n v="252"/>
    <n v="388474.2"/>
    <x v="29"/>
  </r>
  <r>
    <m/>
    <x v="42"/>
    <s v="Invoice"/>
    <s v="89615"/>
    <s v="BUILDERS WAREHOUSE:NEWMARKET"/>
    <s v="COLOUR MAGIC 25CM"/>
    <n v="10"/>
    <n v="87.7"/>
    <n v="877"/>
    <n v="389351.2"/>
    <x v="29"/>
  </r>
  <r>
    <m/>
    <x v="42"/>
    <s v="Invoice"/>
    <s v="89617"/>
    <s v="BUILDERS WAREHOUSE:EDENVALE"/>
    <s v="COLOUR MAGIC 25CM"/>
    <n v="5"/>
    <n v="87.7"/>
    <n v="438.5"/>
    <n v="389789.7"/>
    <x v="29"/>
  </r>
  <r>
    <m/>
    <x v="55"/>
    <s v="Invoice"/>
    <s v="89645"/>
    <s v="BUILDERS WAREHOUSE:ZAMBEZI"/>
    <s v="COLOUR MAGIC 25CM"/>
    <n v="10"/>
    <n v="87.7"/>
    <n v="877"/>
    <n v="390666.7"/>
    <x v="29"/>
  </r>
  <r>
    <m/>
    <x v="52"/>
    <s v="Invoice"/>
    <s v="89639"/>
    <s v="BUILDERS WAREHOUSE:RIVONIA"/>
    <s v="COLOUR MAGIC 25CM"/>
    <n v="4"/>
    <n v="87.7"/>
    <n v="350.8"/>
    <n v="391017.5"/>
    <x v="29"/>
  </r>
  <r>
    <m/>
    <x v="88"/>
    <s v="Invoice"/>
    <s v="89660"/>
    <s v="BUILDERS WAREHOUSE:HARTEBEESPOORT"/>
    <s v="COLOUR MAGIC 25CM"/>
    <n v="5"/>
    <n v="87.7"/>
    <n v="438.5"/>
    <n v="391456"/>
    <x v="29"/>
  </r>
  <r>
    <m/>
    <x v="88"/>
    <s v="Invoice"/>
    <s v="89671"/>
    <s v="BUILDERS WAREHOUSE:STRUBENS VALLEY"/>
    <s v="COLOUR MAGIC 25CM"/>
    <n v="5"/>
    <n v="87.7"/>
    <n v="438.5"/>
    <n v="391894.5"/>
    <x v="29"/>
  </r>
  <r>
    <m/>
    <x v="56"/>
    <s v="Invoice"/>
    <s v="89694"/>
    <s v="LOTS OF POTS CENTURION"/>
    <s v="COLOUR MAGIC 25CM"/>
    <n v="3"/>
    <n v="81.5"/>
    <n v="244.5"/>
    <n v="392139"/>
    <x v="29"/>
  </r>
  <r>
    <m/>
    <x v="89"/>
    <s v="Invoice"/>
    <s v="89760"/>
    <s v="BUILDERS WAREHOUSE:SUNWARD PARK"/>
    <s v="COLOUR MAGIC 25CM"/>
    <n v="5"/>
    <n v="87.7"/>
    <n v="438.5"/>
    <n v="392577.5"/>
    <x v="29"/>
  </r>
  <r>
    <m/>
    <x v="89"/>
    <s v="Invoice"/>
    <s v="89761"/>
    <s v="BUILDERS WAREHOUSE:STRUBENS VALLEY"/>
    <s v="COLOUR MAGIC 25CM"/>
    <n v="6"/>
    <n v="87.7"/>
    <n v="526.20000000000005"/>
    <n v="393103.7"/>
    <x v="29"/>
  </r>
  <r>
    <m/>
    <x v="59"/>
    <s v="Invoice"/>
    <s v="89769"/>
    <s v="BUILDERS WAREHOUSE:GEZINA NEW"/>
    <s v="COLOUR MAGIC 25CM"/>
    <n v="5"/>
    <n v="87.7"/>
    <n v="438.5"/>
    <n v="393542.2"/>
    <x v="29"/>
  </r>
  <r>
    <m/>
    <x v="59"/>
    <s v="Invoice"/>
    <s v="89779"/>
    <s v="LOTS OF POTS CENTURION"/>
    <s v="COLOUR MAGIC 25CM"/>
    <n v="8"/>
    <n v="81.5"/>
    <n v="652"/>
    <n v="394194.2"/>
    <x v="29"/>
  </r>
  <r>
    <m/>
    <x v="35"/>
    <s v="Invoice"/>
    <s v="89813"/>
    <s v="FH CHAMBERLAIN TRADING (PTY) LTD:MONTANA"/>
    <s v="COLOUR MAGIC 25CM"/>
    <n v="100"/>
    <n v="83.5"/>
    <n v="8350"/>
    <n v="402544.2"/>
    <x v="29"/>
  </r>
  <r>
    <m/>
    <x v="35"/>
    <s v="Invoice"/>
    <s v="89814"/>
    <s v="FH CHAMBERLAIN TRADING (PTY) LTD:CENTURION"/>
    <s v="COLOUR MAGIC 25CM"/>
    <n v="60"/>
    <n v="83.5"/>
    <n v="5010"/>
    <n v="407554.2"/>
    <x v="29"/>
  </r>
  <r>
    <m/>
    <x v="265"/>
    <s v="Invoice"/>
    <s v="89833"/>
    <s v="CASH SALE"/>
    <s v="COLOUR MAGIC 25CM"/>
    <n v="4"/>
    <n v="85.5"/>
    <n v="342"/>
    <n v="407896.2"/>
    <x v="29"/>
  </r>
  <r>
    <m/>
    <x v="265"/>
    <s v="Invoice"/>
    <s v="89835"/>
    <s v="PRETTY GARDENS"/>
    <s v="COLOUR MAGIC 25CM"/>
    <n v="10"/>
    <n v="81.5"/>
    <n v="815"/>
    <n v="408711.2"/>
    <x v="29"/>
  </r>
  <r>
    <m/>
    <x v="90"/>
    <s v="Invoice"/>
    <s v="89826"/>
    <s v="BUILDERS WAREHOUSE:EDENVALE"/>
    <s v="COLOUR MAGIC 25CM"/>
    <n v="8"/>
    <n v="87.7"/>
    <n v="701.6"/>
    <n v="409412.8"/>
    <x v="29"/>
  </r>
  <r>
    <m/>
    <x v="276"/>
    <s v="Invoice"/>
    <s v="89841"/>
    <s v="FH CHAMBERLAIN TRADING (PTY) LTD:WATERKLOOF GLEN"/>
    <s v="COLOUR MAGIC 25CM"/>
    <n v="17"/>
    <n v="83.5"/>
    <n v="1419.5"/>
    <n v="410832.3"/>
    <x v="29"/>
  </r>
  <r>
    <m/>
    <x v="267"/>
    <s v="Invoice"/>
    <s v="89881"/>
    <s v="FH CHAMBERLAIN TRADING (PTY) LTD:KYALAMI"/>
    <s v="COLOUR MAGIC 25CM"/>
    <n v="6"/>
    <n v="83.5"/>
    <n v="501"/>
    <n v="411333.3"/>
    <x v="29"/>
  </r>
  <r>
    <m/>
    <x v="267"/>
    <s v="Invoice"/>
    <s v="89884"/>
    <s v="LOTS OF POTS CENTURION"/>
    <s v="COLOUR MAGIC 25CM"/>
    <n v="5"/>
    <n v="43.95"/>
    <n v="219.75"/>
    <n v="411553.05"/>
    <x v="29"/>
  </r>
  <r>
    <m/>
    <x v="54"/>
    <s v="Invoice"/>
    <s v="89905"/>
    <s v="THYME SQUARE"/>
    <s v="COLOUR MAGIC 25CM"/>
    <n v="6"/>
    <n v="81.400000000000006"/>
    <n v="488.4"/>
    <n v="412041.45"/>
    <x v="29"/>
  </r>
  <r>
    <m/>
    <x v="36"/>
    <s v="Invoice"/>
    <s v="89947"/>
    <s v="FH CHAMBERLAIN TRADING (PTY) LTD:KYALAMI"/>
    <s v="COLOUR MAGIC 25CM"/>
    <n v="6"/>
    <n v="83.5"/>
    <n v="501"/>
    <n v="412542.45"/>
    <x v="29"/>
  </r>
  <r>
    <m/>
    <x v="36"/>
    <s v="Invoice"/>
    <s v="89952"/>
    <s v="MONTROSE NURSERY"/>
    <s v="COLOUR MAGIC 25CM"/>
    <n v="4"/>
    <n v="81.5"/>
    <n v="326"/>
    <n v="412868.45"/>
    <x v="29"/>
  </r>
  <r>
    <m/>
    <x v="291"/>
    <s v="Invoice"/>
    <s v="90007"/>
    <s v="FH CHAMBERLAIN TRADING (PTY) LTD:KYALAMI"/>
    <s v="COLOUR MAGIC 25CM"/>
    <n v="6"/>
    <n v="83.5"/>
    <n v="501"/>
    <n v="413369.45"/>
    <x v="29"/>
  </r>
  <r>
    <m/>
    <x v="291"/>
    <s v="Invoice"/>
    <s v="90008"/>
    <s v="FH CHAMBERLAIN TRADING (PTY) LTD:WATERKLOOF GLEN"/>
    <s v="COLOUR MAGIC 25CM"/>
    <n v="17"/>
    <n v="83.5"/>
    <n v="1419.5"/>
    <n v="414788.95"/>
    <x v="29"/>
  </r>
  <r>
    <m/>
    <x v="291"/>
    <s v="Invoice"/>
    <s v="90010"/>
    <s v="CASH SALE"/>
    <s v="HELIANTHUS 23CM (SPECIAL)"/>
    <n v="3"/>
    <n v="47.99"/>
    <n v="143.97"/>
    <n v="414932.92"/>
    <x v="29"/>
  </r>
  <r>
    <m/>
    <x v="291"/>
    <s v="Invoice"/>
    <s v="90012"/>
    <s v="LOTS OF POTS CENTURION"/>
    <s v="COLOUR MAGIC 25CM"/>
    <n v="10"/>
    <n v="81.5"/>
    <n v="815"/>
    <n v="415747.92"/>
    <x v="29"/>
  </r>
  <r>
    <m/>
    <x v="11"/>
    <s v="Invoice"/>
    <s v="90037"/>
    <s v="FH CHAMBERLAIN TRADING (PTY) LTD:STRUBENSVALLEY"/>
    <s v="COLOUR MAGIC 25CM"/>
    <n v="30"/>
    <n v="83.5"/>
    <n v="2505"/>
    <n v="418252.92"/>
    <x v="29"/>
  </r>
  <r>
    <m/>
    <x v="11"/>
    <s v="Invoice"/>
    <s v="90042"/>
    <s v="ECKARDS GARDEN PAVILION"/>
    <s v="COLOUR MAGIC 25CM"/>
    <n v="14"/>
    <n v="81.5"/>
    <n v="1141"/>
    <n v="419393.92"/>
    <x v="29"/>
  </r>
  <r>
    <m/>
    <x v="11"/>
    <s v="Invoice"/>
    <s v="90069"/>
    <s v="ROSES FOR U t/a URTH"/>
    <s v="PETUNIA POT 25CM"/>
    <n v="5"/>
    <n v="81.5"/>
    <n v="407.5"/>
    <n v="419801.42"/>
    <x v="29"/>
  </r>
  <r>
    <m/>
    <x v="316"/>
    <s v="Invoice"/>
    <s v="90046"/>
    <s v="AGRI 2 MARKET"/>
    <s v="COLOUR MAGIC 25CM"/>
    <n v="60"/>
    <n v="63"/>
    <n v="3780"/>
    <n v="423581.42"/>
    <x v="29"/>
  </r>
  <r>
    <m/>
    <x v="96"/>
    <s v="Invoice"/>
    <s v="90128"/>
    <s v="FH CHAMBERLAIN TRADING (PTY) LTD:WATERKLOOF GLEN"/>
    <s v="COLOUR MAGIC 25CM"/>
    <n v="20"/>
    <n v="83.5"/>
    <n v="1670"/>
    <n v="425251.42"/>
    <x v="29"/>
  </r>
  <r>
    <m/>
    <x v="96"/>
    <s v="Invoice"/>
    <s v="90149"/>
    <s v="FH CHAMBERLAIN TRADING (PTY) LTD:CENTURION"/>
    <s v="COLOUR MAGIC 25CM"/>
    <n v="20"/>
    <n v="83.5"/>
    <n v="1670"/>
    <n v="426921.42"/>
    <x v="29"/>
  </r>
  <r>
    <m/>
    <x v="96"/>
    <s v="Invoice"/>
    <s v="90151"/>
    <s v="FH CHAMBERLAIN TRADING (PTY) LTD:MONTANA"/>
    <s v="COLOUR MAGIC 25CM"/>
    <n v="80"/>
    <n v="83.5"/>
    <n v="6680"/>
    <n v="433601.42"/>
    <x v="29"/>
  </r>
  <r>
    <m/>
    <x v="96"/>
    <s v="Invoice"/>
    <s v="90156"/>
    <s v="AGRI 2 MARKET"/>
    <s v="COLOUR MAGIC 25CM"/>
    <n v="10"/>
    <n v="63"/>
    <n v="630"/>
    <n v="434231.42"/>
    <x v="29"/>
  </r>
  <r>
    <m/>
    <x v="96"/>
    <s v="Invoice"/>
    <s v="90177"/>
    <s v="MONTANA GARDEN PAVILION"/>
    <s v="COLOUR MAGIC 25CM"/>
    <n v="6"/>
    <n v="81.5"/>
    <n v="489"/>
    <n v="434720.42"/>
    <x v="29"/>
  </r>
  <r>
    <m/>
    <x v="96"/>
    <s v="Invoice"/>
    <s v="90178"/>
    <s v="BUILDERS WAREHOUSE:NELSPRUIT"/>
    <s v="COLOUR MAGIC 25CM"/>
    <n v="2"/>
    <n v="87.7"/>
    <n v="175.4"/>
    <n v="434895.82"/>
    <x v="29"/>
  </r>
  <r>
    <m/>
    <x v="96"/>
    <s v="Invoice"/>
    <s v="90195"/>
    <s v="MALANSEUNS Head Office:AKASIA"/>
    <s v="COLOUR MAGIC 25CM (MALANSEUNS SHOW SPECIAL)"/>
    <n v="34"/>
    <n v="48"/>
    <n v="1632"/>
    <n v="436527.82"/>
    <x v="29"/>
  </r>
  <r>
    <m/>
    <x v="208"/>
    <s v="Invoice"/>
    <s v="90172"/>
    <s v="SUNKIST GARDEN PAVILION"/>
    <s v="COLOUR MAGIC 25CM (MALANSEUNS SHOW SPECIAL)"/>
    <n v="6"/>
    <n v="48"/>
    <n v="288"/>
    <n v="436815.82"/>
    <x v="29"/>
  </r>
  <r>
    <m/>
    <x v="208"/>
    <s v="Invoice"/>
    <s v="90174"/>
    <s v="MALANSEUNS Head Office:THE WILDS"/>
    <s v="COLOUR MAGIC 25CM (MALANSEUNS SHOW SPECIAL)"/>
    <n v="26"/>
    <n v="48"/>
    <n v="1248"/>
    <n v="438063.82"/>
    <x v="29"/>
  </r>
  <r>
    <m/>
    <x v="208"/>
    <s v="Invoice"/>
    <s v="90176"/>
    <s v="GARDENSHOP PARKTOWN"/>
    <s v="COLOUR MAGIC 25CM (MALANSEUNS SHOW SPECIAL)"/>
    <n v="30"/>
    <n v="48"/>
    <n v="1440"/>
    <n v="439503.82"/>
    <x v="29"/>
  </r>
  <r>
    <m/>
    <x v="44"/>
    <s v="Invoice"/>
    <s v="90185"/>
    <s v="BUILDERS WAREHOUSE:NORTHMEAD"/>
    <s v="COLOUR MAGIC 25CM"/>
    <n v="5"/>
    <n v="87.7"/>
    <n v="438.5"/>
    <n v="439942.32"/>
    <x v="29"/>
  </r>
  <r>
    <m/>
    <x v="44"/>
    <s v="Invoice"/>
    <s v="90190"/>
    <s v="LIFESTYLE HOME GARDEN"/>
    <s v="COLOUR MAGIC 25CM"/>
    <n v="39"/>
    <n v="48"/>
    <n v="1872"/>
    <n v="441814.32"/>
    <x v="29"/>
  </r>
  <r>
    <m/>
    <x v="62"/>
    <s v="Invoice"/>
    <s v="90250"/>
    <s v="BUILDERS WAREHOUSE:NEWCASTLE"/>
    <s v="COLOUR MAGIC 25CM"/>
    <n v="10"/>
    <n v="87.7"/>
    <n v="877"/>
    <n v="442691.32"/>
    <x v="29"/>
  </r>
  <r>
    <m/>
    <x v="38"/>
    <s v="Invoice"/>
    <s v="90253"/>
    <s v="PRETTY GARDENS"/>
    <s v="HELIANTHUS 25CM"/>
    <n v="10"/>
    <n v="47.99"/>
    <n v="479.9"/>
    <n v="443171.22000000003"/>
    <x v="29"/>
  </r>
  <r>
    <m/>
    <x v="38"/>
    <s v="Invoice"/>
    <s v="90254"/>
    <s v="GREENSIDE KWEKERY"/>
    <s v="HELIANTHUS 25CM"/>
    <n v="10"/>
    <n v="47.99"/>
    <n v="479.9"/>
    <n v="443651.12000000005"/>
    <x v="29"/>
  </r>
  <r>
    <m/>
    <x v="63"/>
    <s v="Invoice"/>
    <s v="90269"/>
    <s v="LOTS OF POTS CENTURION"/>
    <s v="COLOUR MAGIC 25CM"/>
    <n v="6"/>
    <n v="81.5"/>
    <n v="489"/>
    <n v="444140.12000000005"/>
    <x v="29"/>
  </r>
  <r>
    <m/>
    <x v="76"/>
    <s v="Invoice"/>
    <s v="90293"/>
    <s v="LITTLE AUSTRIA"/>
    <s v="COLOUR MAGIC 25CM"/>
    <n v="6"/>
    <n v="81.5"/>
    <n v="489"/>
    <n v="444629.12000000005"/>
    <x v="29"/>
  </r>
  <r>
    <m/>
    <x v="66"/>
    <s v="Invoice"/>
    <s v="90357"/>
    <s v="FH CHAMBERLAIN TRADING (PTY) LTD:WATERKLOOF GLEN"/>
    <s v="COLOUR MAGIC 25CM"/>
    <n v="10"/>
    <n v="87.75"/>
    <n v="877.5"/>
    <n v="445506.62000000005"/>
    <x v="29"/>
  </r>
  <r>
    <m/>
    <x v="66"/>
    <s v="Invoice"/>
    <s v="90358"/>
    <s v="LOTS OF POTS CENTURION"/>
    <s v="COLOUR MAGIC 25CM"/>
    <n v="12"/>
    <n v="81.5"/>
    <n v="978"/>
    <n v="446484.62000000005"/>
    <x v="29"/>
  </r>
  <r>
    <m/>
    <x v="66"/>
    <s v="Invoice"/>
    <s v="90359"/>
    <s v="FLORICULTURE WHOLESALE GROWERS"/>
    <s v="HELIANTHUS 25CM (SPECIAL)"/>
    <n v="20"/>
    <n v="47.95"/>
    <n v="959"/>
    <n v="447443.62000000005"/>
    <x v="29"/>
  </r>
  <r>
    <m/>
    <x v="98"/>
    <s v="Invoice"/>
    <s v="90386"/>
    <s v="FH CHAMBERLAIN TRADING (PTY) LTD:MONTANA"/>
    <s v="COLOUR MAGIC 25CM"/>
    <n v="20"/>
    <n v="87.75"/>
    <n v="1755"/>
    <n v="449198.62000000005"/>
    <x v="29"/>
  </r>
  <r>
    <m/>
    <x v="271"/>
    <s v="Invoice"/>
    <s v="90392"/>
    <s v="AGRI 2 MARKET"/>
    <s v="COLOUR MAGIC 25CM"/>
    <n v="30"/>
    <n v="63"/>
    <n v="1890"/>
    <n v="451088.62000000005"/>
    <x v="29"/>
  </r>
  <r>
    <m/>
    <x v="68"/>
    <s v="Invoice"/>
    <s v="90407"/>
    <s v="FH CHAMBERLAIN TRADING (PTY) LTD:KYALAMI"/>
    <s v="COLOUR MAGIC 25CM"/>
    <n v="15"/>
    <n v="87.75"/>
    <n v="1316.25"/>
    <n v="452404.87000000005"/>
    <x v="29"/>
  </r>
  <r>
    <m/>
    <x v="39"/>
    <s v="Invoice"/>
    <s v="90448"/>
    <s v="LIFESTYLE HOME GARDEN"/>
    <s v="PETUNIA 25CM (SANA SHOW PRICES)"/>
    <n v="20"/>
    <n v="80"/>
    <n v="1600"/>
    <n v="454004.87000000005"/>
    <x v="29"/>
  </r>
  <r>
    <m/>
    <x v="39"/>
    <s v="Invoice"/>
    <s v="90450"/>
    <s v="CRISANRA KWEKERY"/>
    <s v="COLOUR MAGIC 25CM (SANA SHOW PRICES)"/>
    <n v="30"/>
    <n v="80"/>
    <n v="2400"/>
    <n v="456404.87000000005"/>
    <x v="29"/>
  </r>
  <r>
    <m/>
    <x v="39"/>
    <s v="Invoice"/>
    <s v="90458"/>
    <s v="ROSES FOR U t/a URTH"/>
    <s v="PETUNIA 25CM"/>
    <n v="10"/>
    <n v="81.5"/>
    <n v="815"/>
    <n v="457219.87000000005"/>
    <x v="29"/>
  </r>
  <r>
    <m/>
    <x v="72"/>
    <s v="Invoice"/>
    <s v="90473"/>
    <s v="FH CHAMBERLAIN TRADING (PTY) LTD:KYALAMI"/>
    <s v="COLOUR MAGIC 25CM"/>
    <n v="6"/>
    <n v="87.75"/>
    <n v="526.5"/>
    <n v="457746.37000000005"/>
    <x v="29"/>
  </r>
  <r>
    <m/>
    <x v="40"/>
    <s v="Invoice"/>
    <s v="90482"/>
    <s v="FH CHAMBERLAIN TRADING (PTY) LTD:WATERKLOOF GLEN"/>
    <s v="COLOUR MAGIC 25CM"/>
    <n v="24"/>
    <n v="87.75"/>
    <n v="2106"/>
    <n v="459852.37000000005"/>
    <x v="29"/>
  </r>
  <r>
    <m/>
    <x v="40"/>
    <s v="Invoice"/>
    <s v="90483"/>
    <s v="FH CHAMBERLAIN TRADING (PTY) LTD:MONTANA"/>
    <s v="COLOUR MAGIC 25CM"/>
    <n v="90"/>
    <n v="87.75"/>
    <n v="7897.5"/>
    <n v="467749.87000000005"/>
    <x v="29"/>
  </r>
  <r>
    <m/>
    <x v="73"/>
    <s v="Invoice"/>
    <s v="90484"/>
    <s v="BUILDERS WAREHOUSE:MAFIKENG"/>
    <s v="COLOUR MAGIC 25CM"/>
    <n v="12"/>
    <n v="87.7"/>
    <n v="1052.4000000000001"/>
    <n v="468802.27000000008"/>
    <x v="29"/>
  </r>
  <r>
    <m/>
    <x v="99"/>
    <s v="Invoice"/>
    <s v="90521"/>
    <s v="MONTANA GARDEN PAVILION"/>
    <s v="COLOUR MAGIC 25CM"/>
    <n v="4"/>
    <n v="118.8"/>
    <n v="475.2"/>
    <n v="469277.47000000009"/>
    <x v="29"/>
  </r>
  <r>
    <m/>
    <x v="103"/>
    <s v="Invoice"/>
    <s v="90592"/>
    <s v="AGRI 2 MARKET"/>
    <s v="COLOUR MAGIC 25CM"/>
    <n v="10"/>
    <n v="63"/>
    <n v="630"/>
    <n v="469907.47000000009"/>
    <x v="29"/>
  </r>
  <r>
    <s v="Total for COLOUR MAGIC 25CM"/>
    <x v="0"/>
    <m/>
    <m/>
    <m/>
    <m/>
    <n v="5967"/>
    <m/>
    <n v="469907.47000000009"/>
    <m/>
    <x v="0"/>
  </r>
  <r>
    <s v="PETUNIA AMORE HEART &amp; SOUL - PURPLE &amp; YELLOW 25CM"/>
    <x v="0"/>
    <m/>
    <m/>
    <m/>
    <m/>
    <m/>
    <m/>
    <m/>
    <m/>
    <x v="0"/>
  </r>
  <r>
    <m/>
    <x v="294"/>
    <s v="Invoice"/>
    <s v="86640"/>
    <s v="STODELS NURSERIES:MENLOPARK"/>
    <s v="26925738 - ANNUAL PETUNIA AMORE HEART &amp; SOUL - PURPLE &amp; YELLOW 25CM"/>
    <n v="5"/>
    <n v="76.900000000000006"/>
    <n v="384.5"/>
    <n v="384.5"/>
    <x v="29"/>
  </r>
  <r>
    <s v="Total for PETUNIA AMORE HEART &amp; SOUL - PURPLE &amp; YELLOW 25CM"/>
    <x v="0"/>
    <m/>
    <m/>
    <m/>
    <m/>
    <n v="5"/>
    <m/>
    <n v="384.5"/>
    <m/>
    <x v="0"/>
  </r>
  <r>
    <s v="PETUNIA CIRCUS SKY 26925738"/>
    <x v="0"/>
    <m/>
    <m/>
    <m/>
    <m/>
    <m/>
    <m/>
    <m/>
    <m/>
    <x v="0"/>
  </r>
  <r>
    <m/>
    <x v="61"/>
    <s v="Invoice"/>
    <s v="90206"/>
    <s v="STODELS NURSERIES:FERNDALE"/>
    <s v="PETUNIA ASSORTED MIX 25CM  26925738 (MALANSEUNS SHOW SPECIAL)"/>
    <n v="6"/>
    <n v="48"/>
    <n v="288"/>
    <n v="288"/>
    <x v="29"/>
  </r>
  <r>
    <m/>
    <x v="61"/>
    <s v="Invoice"/>
    <s v="90206"/>
    <s v="STODELS NURSERIES:FERNDALE"/>
    <s v="PETUNIA ASSORTED MIX 25CM  26925738 (MALANSEUNS SHOW SPECIAL)"/>
    <n v="6"/>
    <n v="48"/>
    <n v="288"/>
    <n v="576"/>
    <x v="29"/>
  </r>
  <r>
    <m/>
    <x v="61"/>
    <s v="Invoice"/>
    <s v="90206"/>
    <s v="STODELS NURSERIES:FERNDALE"/>
    <s v="PETUNIA ASSORTED MIX 25CM  26925738 (MALANSEUNS SHOW SPECIAL)"/>
    <n v="6"/>
    <n v="48"/>
    <n v="288"/>
    <n v="864"/>
    <x v="29"/>
  </r>
  <r>
    <m/>
    <x v="61"/>
    <s v="Invoice"/>
    <s v="90206"/>
    <s v="STODELS NURSERIES:FERNDALE"/>
    <s v="PETUNIA ASSORTED MIX 25CM  26925738 (MALANSEUNS SHOW SPECIAL)"/>
    <n v="10"/>
    <n v="48"/>
    <n v="480"/>
    <n v="1344"/>
    <x v="29"/>
  </r>
  <r>
    <m/>
    <x v="61"/>
    <s v="Invoice"/>
    <s v="90206"/>
    <s v="STODELS NURSERIES:FERNDALE"/>
    <s v="PETUNIA ASSORTED MIX 25CM  26925738 (MALANSEUNS SHOW SPECIAL)"/>
    <n v="6"/>
    <n v="48"/>
    <n v="288"/>
    <n v="1632"/>
    <x v="29"/>
  </r>
  <r>
    <m/>
    <x v="61"/>
    <s v="Invoice"/>
    <s v="90206"/>
    <s v="STODELS NURSERIES:FERNDALE"/>
    <s v="HELIANTHUS ASSORTED MIX 25CM  26925738 (MALANSEUNS SHOW SPECIAL)"/>
    <n v="20"/>
    <n v="48"/>
    <n v="960"/>
    <n v="2592"/>
    <x v="29"/>
  </r>
  <r>
    <m/>
    <x v="61"/>
    <s v="Invoice"/>
    <s v="90207"/>
    <s v="STODELS NURSERIES:BRYANSTON"/>
    <s v="STO2524 PETUNIA ASSORTED MIX 25CM 26925738  (MALANSEUNS SHOW SPECIAL)"/>
    <n v="50"/>
    <n v="48"/>
    <n v="2400"/>
    <n v="4992"/>
    <x v="29"/>
  </r>
  <r>
    <s v="Total for PETUNIA CIRCUS SKY 26925738"/>
    <x v="0"/>
    <m/>
    <m/>
    <m/>
    <m/>
    <n v="104"/>
    <m/>
    <n v="4992"/>
    <m/>
    <x v="0"/>
  </r>
  <r>
    <s v="PETUNIA NIGHT SKY 25CM"/>
    <x v="0"/>
    <m/>
    <m/>
    <m/>
    <m/>
    <m/>
    <m/>
    <m/>
    <m/>
    <x v="0"/>
  </r>
  <r>
    <m/>
    <x v="16"/>
    <s v="Invoice"/>
    <s v="86334"/>
    <s v="GREENSIDE KWEKERY"/>
    <s v="PETUNIA NIGHT SKY 25CM"/>
    <n v="6"/>
    <n v="76.900000000000006"/>
    <n v="461.4"/>
    <n v="461.4"/>
    <x v="29"/>
  </r>
  <r>
    <s v="Total for PETUNIA NIGHT SKY 25CM"/>
    <x v="0"/>
    <m/>
    <m/>
    <m/>
    <m/>
    <n v="6"/>
    <m/>
    <n v="461.4"/>
    <m/>
    <x v="0"/>
  </r>
  <r>
    <s v="BEGONIA ERIS BRONZE LEAF ROSE 25CM"/>
    <x v="0"/>
    <m/>
    <m/>
    <m/>
    <m/>
    <m/>
    <m/>
    <m/>
    <m/>
    <x v="0"/>
  </r>
  <r>
    <m/>
    <x v="297"/>
    <s v="Invoice"/>
    <s v="86197"/>
    <s v="STODELS NURSERIES:BRYANSTON"/>
    <s v="26200651 - PERENNIAL BEGONIA ERIS BRONZE LEAF ROSE 25CM"/>
    <n v="1"/>
    <n v="76.900000000000006"/>
    <n v="76.900000000000006"/>
    <n v="76.900000000000006"/>
    <x v="29"/>
  </r>
  <r>
    <s v="Total for BEGONIA ERIS BRONZE LEAF ROSE 25CM"/>
    <x v="0"/>
    <m/>
    <m/>
    <m/>
    <m/>
    <n v="1"/>
    <m/>
    <n v="76.900000000000006"/>
    <m/>
    <x v="0"/>
  </r>
  <r>
    <s v="BEGONIA SPRINT PLUS GREEN LEAF RED 25CM"/>
    <x v="0"/>
    <m/>
    <m/>
    <m/>
    <m/>
    <m/>
    <m/>
    <m/>
    <m/>
    <x v="0"/>
  </r>
  <r>
    <m/>
    <x v="297"/>
    <s v="Invoice"/>
    <s v="86197"/>
    <s v="STODELS NURSERIES:BRYANSTON"/>
    <s v="26200651 - PERENNIAL BEGONIA SPRINT PLUS GREEN LEAF RED 25CM"/>
    <n v="3"/>
    <n v="76.900000000000006"/>
    <n v="230.7"/>
    <n v="230.7"/>
    <x v="29"/>
  </r>
  <r>
    <s v="Total for BEGONIA SPRINT PLUS GREEN LEAF RED 25CM"/>
    <x v="0"/>
    <m/>
    <m/>
    <m/>
    <m/>
    <n v="3"/>
    <m/>
    <n v="230.7"/>
    <m/>
    <x v="0"/>
  </r>
  <r>
    <s v="BEGONIA SPRINT PLUS GREEN LEAF ROSE 25CM"/>
    <x v="0"/>
    <m/>
    <m/>
    <m/>
    <m/>
    <m/>
    <m/>
    <m/>
    <m/>
    <x v="0"/>
  </r>
  <r>
    <m/>
    <x v="297"/>
    <s v="Invoice"/>
    <s v="86197"/>
    <s v="STODELS NURSERIES:BRYANSTON"/>
    <s v="26200651 - PERENNIAL BEGONIA SPRINT PLUS GREEN LEAF ROSE 25CM"/>
    <n v="1"/>
    <n v="76.900000000000006"/>
    <n v="76.900000000000006"/>
    <n v="76.900000000000006"/>
    <x v="29"/>
  </r>
  <r>
    <s v="Total for BEGONIA SPRINT PLUS GREEN LEAF ROSE 25CM"/>
    <x v="0"/>
    <m/>
    <m/>
    <m/>
    <m/>
    <n v="1"/>
    <m/>
    <n v="76.900000000000006"/>
    <m/>
    <x v="0"/>
  </r>
  <r>
    <s v="GYPSOPHILA GYPSY DEEP ROSE 25CMB"/>
    <x v="0"/>
    <m/>
    <m/>
    <m/>
    <m/>
    <m/>
    <m/>
    <m/>
    <m/>
    <x v="0"/>
  </r>
  <r>
    <m/>
    <x v="158"/>
    <s v="Invoice"/>
    <s v="87737"/>
    <s v="STODELS NURSERIES:FERNDALE"/>
    <s v="26917054 - ANNUAL GYPSOPHILA GYPSY DEEP ROSE 25CM"/>
    <n v="10"/>
    <n v="118"/>
    <n v="1180"/>
    <n v="1180"/>
    <x v="30"/>
  </r>
  <r>
    <s v="Total for GYPSOPHILA GYPSY DEEP ROSE 25CMB"/>
    <x v="0"/>
    <m/>
    <m/>
    <m/>
    <m/>
    <n v="10"/>
    <m/>
    <n v="1180"/>
    <m/>
    <x v="0"/>
  </r>
  <r>
    <s v="PETUNIA NIGHT SKY PURPLE &amp; WHITE 26246123"/>
    <x v="0"/>
    <m/>
    <m/>
    <m/>
    <m/>
    <m/>
    <m/>
    <m/>
    <m/>
    <x v="0"/>
  </r>
  <r>
    <m/>
    <x v="48"/>
    <s v="Invoice"/>
    <s v="87854"/>
    <s v="STODELS NURSERIES:MENLOPARK"/>
    <s v="PETUNIA NIGHT SKY PURPLE &amp; WHITE 26246123"/>
    <n v="3"/>
    <n v="118.8"/>
    <n v="356.4"/>
    <n v="356.4"/>
    <x v="30"/>
  </r>
  <r>
    <s v="Total for PETUNIA NIGHT SKY PURPLE &amp; WHITE 26246123"/>
    <x v="0"/>
    <m/>
    <m/>
    <m/>
    <m/>
    <n v="3"/>
    <m/>
    <n v="356.4"/>
    <m/>
    <x v="0"/>
  </r>
  <r>
    <s v="PETUNIA SPLASH DANCE MAGENTA MAMBO 26246123"/>
    <x v="0"/>
    <m/>
    <m/>
    <m/>
    <m/>
    <m/>
    <m/>
    <m/>
    <m/>
    <x v="0"/>
  </r>
  <r>
    <m/>
    <x v="48"/>
    <s v="Invoice"/>
    <s v="87854"/>
    <s v="STODELS NURSERIES:MENLOPARK"/>
    <s v="PETUNIA SPLASH DANCE MAGENTA MAMBO 26246123"/>
    <n v="3"/>
    <n v="118.8"/>
    <n v="356.4"/>
    <n v="356.4"/>
    <x v="30"/>
  </r>
  <r>
    <s v="Total for PETUNIA SPLASH DANCE MAGENTA MAMBO 26246123"/>
    <x v="0"/>
    <m/>
    <m/>
    <m/>
    <m/>
    <n v="3"/>
    <m/>
    <n v="356.4"/>
    <m/>
    <x v="0"/>
  </r>
  <r>
    <s v="PLANT HANGING BASKET 25CM"/>
    <x v="0"/>
    <m/>
    <m/>
    <m/>
    <m/>
    <m/>
    <m/>
    <m/>
    <m/>
    <x v="0"/>
  </r>
  <r>
    <m/>
    <x v="279"/>
    <s v="Invoice"/>
    <s v="86056"/>
    <s v="FH CHAMBERLAIN TRADING (PTY) LTD:WATERKLOOF GLEN"/>
    <s v="PLANT HANGING BASKET 25CM"/>
    <n v="10"/>
    <n v="119.8"/>
    <n v="1198"/>
    <n v="1198"/>
    <x v="30"/>
  </r>
  <r>
    <m/>
    <x v="224"/>
    <s v="Invoice"/>
    <s v="86062"/>
    <s v="BUILDERS WAREHOUSE:NOORDHEUWEL"/>
    <s v="PLANT HANGING BASKET 25CM"/>
    <n v="8"/>
    <n v="129.30000000000001"/>
    <n v="1034.4000000000001"/>
    <n v="2232.4"/>
    <x v="30"/>
  </r>
  <r>
    <m/>
    <x v="224"/>
    <s v="Invoice"/>
    <s v="86063"/>
    <s v="BUILDERS WAREHOUSE:NEWMARKET"/>
    <s v="PLANT HANGING BASKET 25CM"/>
    <n v="10"/>
    <n v="129.30000000000001"/>
    <n v="1293"/>
    <n v="3525.4"/>
    <x v="30"/>
  </r>
  <r>
    <m/>
    <x v="224"/>
    <s v="Invoice"/>
    <s v="86066"/>
    <s v="BUILDERS WAREHOUSE:BOKSBURG (NEW)"/>
    <s v="PLANT HANGING BASKET 25CM"/>
    <n v="10"/>
    <n v="129.30000000000001"/>
    <n v="1293"/>
    <n v="4818.3999999999996"/>
    <x v="30"/>
  </r>
  <r>
    <m/>
    <x v="224"/>
    <s v="Invoice"/>
    <s v="86074"/>
    <s v="BUILDERS WAREHOUSE:SECUNDA"/>
    <s v="PLANT HANGING BASKET 25CM"/>
    <n v="10"/>
    <n v="129.30000000000001"/>
    <n v="1293"/>
    <n v="6111.4"/>
    <x v="30"/>
  </r>
  <r>
    <m/>
    <x v="299"/>
    <s v="Invoice"/>
    <s v="86106"/>
    <s v="BUILDERS WAREHOUSE:NOORDHEUWEL"/>
    <s v="PLANT HANGING BASKET 25CM"/>
    <n v="5"/>
    <n v="129.30000000000001"/>
    <n v="646.5"/>
    <n v="6757.9"/>
    <x v="30"/>
  </r>
  <r>
    <m/>
    <x v="280"/>
    <s v="Invoice"/>
    <s v="86080"/>
    <s v="BUILDERS WAREHOUSE:ZAMBEZI"/>
    <s v="PLANT HANGING BASKET 25CM"/>
    <n v="28"/>
    <n v="129.30000000000001"/>
    <n v="3620.4"/>
    <n v="10378.299999999999"/>
    <x v="30"/>
  </r>
  <r>
    <m/>
    <x v="280"/>
    <s v="Invoice"/>
    <s v="86085"/>
    <s v="BUILDERS WAREHOUSE:CENTURION"/>
    <s v="PLANT HANGING BASKET 25CM"/>
    <n v="10"/>
    <n v="129.30000000000001"/>
    <n v="1293"/>
    <n v="11671.3"/>
    <x v="30"/>
  </r>
  <r>
    <m/>
    <x v="280"/>
    <s v="Invoice"/>
    <s v="86095"/>
    <s v="BUILDERS WAREHOUSE:WOODLANDS"/>
    <s v="PLANT HANGING BASKET 25CM"/>
    <n v="15"/>
    <n v="129.30000000000001"/>
    <n v="1939.5"/>
    <n v="13610.8"/>
    <x v="30"/>
  </r>
  <r>
    <m/>
    <x v="280"/>
    <s v="Invoice"/>
    <s v="86122"/>
    <s v="BUILDERS WAREHOUSE:NELSPRUIT"/>
    <s v="PLANT HANGING BASKET 25CM"/>
    <n v="8"/>
    <n v="129.30000000000001"/>
    <n v="1034.4000000000001"/>
    <n v="14645.199999999999"/>
    <x v="30"/>
  </r>
  <r>
    <m/>
    <x v="225"/>
    <s v="Invoice"/>
    <s v="86084"/>
    <s v="BUILDERS WAREHOUSE:WONDER PARK"/>
    <s v="PLANT HANGING BASKET 25CM"/>
    <n v="5"/>
    <n v="129.30000000000001"/>
    <n v="646.5"/>
    <n v="15291.699999999999"/>
    <x v="30"/>
  </r>
  <r>
    <m/>
    <x v="225"/>
    <s v="Invoice"/>
    <s v="86112"/>
    <s v="BUILDERS WAREHOUSE:CHERRY LANE"/>
    <s v="PLANT HANGING BASKET 25CM"/>
    <n v="6"/>
    <n v="31.85"/>
    <n v="191.1"/>
    <n v="15482.8"/>
    <x v="30"/>
  </r>
  <r>
    <m/>
    <x v="225"/>
    <s v="Invoice"/>
    <s v="86114"/>
    <s v="BUILDERS WAREHOUSE:WONDERBOOM"/>
    <s v="PLANT HANGING BASKET 25CM"/>
    <n v="10"/>
    <n v="129.30000000000001"/>
    <n v="1293"/>
    <n v="16775.8"/>
    <x v="30"/>
  </r>
  <r>
    <m/>
    <x v="225"/>
    <s v="Invoice"/>
    <s v="86134"/>
    <s v="GREENSIDE KWEKERY"/>
    <s v="PLANT HANGING BASKET 25CM"/>
    <n v="12"/>
    <n v="118.8"/>
    <n v="1425.6"/>
    <n v="18201.399999999998"/>
    <x v="30"/>
  </r>
  <r>
    <m/>
    <x v="45"/>
    <s v="Invoice"/>
    <s v="86124"/>
    <s v="BUILDERS WAREHOUSE:GREENSTONE"/>
    <s v="PLANT HANGING BASKET 25CM"/>
    <n v="6"/>
    <n v="129.30000000000001"/>
    <n v="775.8"/>
    <n v="18977.199999999997"/>
    <x v="30"/>
  </r>
  <r>
    <m/>
    <x v="45"/>
    <s v="Invoice"/>
    <s v="86127"/>
    <s v="BUILDERS WAREHOUSE:KEMPTON PARK"/>
    <s v="PLANT HANGING BASKET 25CM"/>
    <n v="21"/>
    <n v="129.30000000000001"/>
    <n v="2715.3"/>
    <n v="21692.499999999996"/>
    <x v="30"/>
  </r>
  <r>
    <m/>
    <x v="45"/>
    <s v="Invoice"/>
    <s v="86129"/>
    <s v="BUILDERS WAREHOUSE:NORWOOD"/>
    <s v="PLANT HANGING BASKET 25CM"/>
    <n v="5"/>
    <n v="129.30000000000001"/>
    <n v="646.5"/>
    <n v="22338.999999999996"/>
    <x v="30"/>
  </r>
  <r>
    <m/>
    <x v="45"/>
    <s v="Invoice"/>
    <s v="86130"/>
    <s v="FH CHAMBERLAIN TRADING (PTY) LTD:RIVIERA"/>
    <s v="PLANT HANGING BASKET 25CM"/>
    <n v="10"/>
    <n v="119.8"/>
    <n v="1198"/>
    <n v="23536.999999999996"/>
    <x v="30"/>
  </r>
  <r>
    <m/>
    <x v="209"/>
    <s v="Invoice"/>
    <s v="86139"/>
    <s v="BUILDERS WAREHOUSE:CARNIVAL MALL"/>
    <s v="PLANT HANGING BASKET 25CM"/>
    <n v="4"/>
    <n v="129.30000000000001"/>
    <n v="517.20000000000005"/>
    <n v="24054.199999999997"/>
    <x v="30"/>
  </r>
  <r>
    <m/>
    <x v="209"/>
    <s v="Invoice"/>
    <s v="86143"/>
    <s v="BUILDERS WAREHOUSE:MAFIKENG"/>
    <s v="PLANT HANGING BASKET 25CM"/>
    <n v="10"/>
    <n v="129.30000000000001"/>
    <n v="1293"/>
    <n v="25347.199999999997"/>
    <x v="30"/>
  </r>
  <r>
    <m/>
    <x v="209"/>
    <s v="Invoice"/>
    <s v="86150"/>
    <s v="BUILDERS WAREHOUSE:NORTHMEAD"/>
    <s v="PLANT HANGING BASKET 25CM"/>
    <n v="15"/>
    <n v="129.30000000000001"/>
    <n v="1939.5"/>
    <n v="27286.699999999997"/>
    <x v="30"/>
  </r>
  <r>
    <m/>
    <x v="209"/>
    <s v="Invoice"/>
    <s v="86151"/>
    <s v="BUILDERS WAREHOUSE:EDENVALE"/>
    <s v="PLANT HANGING BASKET 25CM"/>
    <n v="5"/>
    <n v="129.30000000000001"/>
    <n v="646.5"/>
    <n v="27933.199999999997"/>
    <x v="30"/>
  </r>
  <r>
    <m/>
    <x v="209"/>
    <s v="Invoice"/>
    <s v="86153"/>
    <s v="AGRI 2 MARKET"/>
    <s v="PLANT HANGING BASKET 25CM"/>
    <n v="10"/>
    <n v="99.35"/>
    <n v="993.5"/>
    <n v="28926.699999999997"/>
    <x v="30"/>
  </r>
  <r>
    <m/>
    <x v="1"/>
    <s v="Invoice"/>
    <s v="86156"/>
    <s v="BUILDERS WAREHOUSE:RUSTENBURG"/>
    <s v="PLANT HANGING BASKET 25CM"/>
    <n v="15"/>
    <n v="129.30000000000001"/>
    <n v="1939.5"/>
    <n v="30866.199999999997"/>
    <x v="30"/>
  </r>
  <r>
    <m/>
    <x v="13"/>
    <s v="Invoice"/>
    <s v="86164"/>
    <s v="BUILDERS WAREHOUSE:ZAMBEZI"/>
    <s v="PLANT HANGING BASKET 25CM"/>
    <n v="16"/>
    <n v="129.30000000000001"/>
    <n v="2068.8000000000002"/>
    <n v="32935"/>
    <x v="30"/>
  </r>
  <r>
    <m/>
    <x v="13"/>
    <s v="Invoice"/>
    <s v="86168"/>
    <s v="BUILDERS WAREHOUSE:CENTURION"/>
    <s v="PLANT HANGING BASKET 25CM"/>
    <n v="10"/>
    <n v="129.30000000000001"/>
    <n v="1293"/>
    <n v="34228"/>
    <x v="30"/>
  </r>
  <r>
    <m/>
    <x v="13"/>
    <s v="Invoice"/>
    <s v="86169"/>
    <s v="BUILDERS WAREHOUSE:RIVONIA"/>
    <s v="PLANT HANGING BASKET 25CM"/>
    <n v="4"/>
    <n v="129.30000000000001"/>
    <n v="517.20000000000005"/>
    <n v="34745.199999999997"/>
    <x v="30"/>
  </r>
  <r>
    <m/>
    <x v="13"/>
    <s v="Invoice"/>
    <s v="86178"/>
    <s v="LOTS OF POTS PTA"/>
    <s v="PLANT HANGING BASKET 25CM"/>
    <n v="9"/>
    <n v="29.99"/>
    <n v="269.91000000000003"/>
    <n v="35015.11"/>
    <x v="30"/>
  </r>
  <r>
    <m/>
    <x v="296"/>
    <s v="Invoice"/>
    <s v="86191"/>
    <s v="LOTS OF POTS CENTURION"/>
    <s v="PLANT HANGING BASKET 25CM"/>
    <n v="10"/>
    <n v="118.8"/>
    <n v="1188"/>
    <n v="36203.11"/>
    <x v="30"/>
  </r>
  <r>
    <m/>
    <x v="297"/>
    <s v="Invoice"/>
    <s v="86203"/>
    <s v="BUILDERS WAREHOUSE:STRUBENS VALLEY"/>
    <s v="PLANT HANGING BASKET 25CM"/>
    <n v="5"/>
    <n v="129.30000000000001"/>
    <n v="646.5"/>
    <n v="36849.61"/>
    <x v="30"/>
  </r>
  <r>
    <m/>
    <x v="297"/>
    <s v="Invoice"/>
    <s v="86207"/>
    <s v="FH CHAMBERLAIN TRADING (PTY) LTD:WATERKLOOF GLEN"/>
    <s v="PLANT HANGING BASKET 25CM"/>
    <n v="8"/>
    <n v="119.8"/>
    <n v="958.4"/>
    <n v="37808.01"/>
    <x v="30"/>
  </r>
  <r>
    <m/>
    <x v="14"/>
    <s v="Invoice"/>
    <s v="86213"/>
    <s v="GREENSIDE KWEKERY"/>
    <s v="PLANT HANGING BASKET 25CM"/>
    <n v="14"/>
    <n v="118.8"/>
    <n v="1663.2"/>
    <n v="39471.21"/>
    <x v="30"/>
  </r>
  <r>
    <m/>
    <x v="14"/>
    <s v="Invoice"/>
    <s v="86214"/>
    <s v="BUILDERS WAREHOUSE:BOKSBURG (NEW)"/>
    <s v="PLANT HANGING BASKET 25CM"/>
    <n v="8"/>
    <n v="129.30000000000001"/>
    <n v="1034.4000000000001"/>
    <n v="40505.61"/>
    <x v="30"/>
  </r>
  <r>
    <m/>
    <x v="14"/>
    <s v="Invoice"/>
    <s v="86216"/>
    <s v="BUILDERS WAREHOUSE:EDENVALE"/>
    <s v="PLANT HANGING BASKET 25CM"/>
    <n v="5"/>
    <n v="129.30000000000001"/>
    <n v="646.5"/>
    <n v="41152.11"/>
    <x v="30"/>
  </r>
  <r>
    <m/>
    <x v="14"/>
    <s v="Invoice"/>
    <s v="86219"/>
    <s v="THYME SQUARE"/>
    <s v="PLANT HANGING BASKET 25CM"/>
    <n v="4"/>
    <n v="118.8"/>
    <n v="475.2"/>
    <n v="41627.31"/>
    <x v="30"/>
  </r>
  <r>
    <m/>
    <x v="14"/>
    <s v="Invoice"/>
    <s v="86221"/>
    <s v="BUILDERS WAREHOUSE:NORTHMEAD"/>
    <s v="PLANT HANGING BASKET 25CM"/>
    <n v="5"/>
    <n v="129.30000000000001"/>
    <n v="646.5"/>
    <n v="42273.81"/>
    <x v="30"/>
  </r>
  <r>
    <m/>
    <x v="319"/>
    <s v="Invoice"/>
    <s v="86262"/>
    <s v="BUILDERS WAREHOUSE:NOORDHEUWEL"/>
    <s v="PLANT HANGING BASKET 25CM"/>
    <n v="10"/>
    <n v="129.30000000000001"/>
    <n v="1293"/>
    <n v="43566.81"/>
    <x v="30"/>
  </r>
  <r>
    <m/>
    <x v="226"/>
    <s v="Invoice"/>
    <s v="86239"/>
    <s v="BUILDERS WAREHOUSE:CENTURION"/>
    <s v="PLANT HANGING BASKET 25CM"/>
    <n v="15"/>
    <n v="129.30000000000001"/>
    <n v="1939.5"/>
    <n v="45506.31"/>
    <x v="30"/>
  </r>
  <r>
    <m/>
    <x v="226"/>
    <s v="Invoice"/>
    <s v="86242"/>
    <s v="BUILDERS WAREHOUSE:ERASMUS PARK"/>
    <s v="PLANT HANGING BASKET 25CM"/>
    <n v="15"/>
    <n v="129.30000000000001"/>
    <n v="1939.5"/>
    <n v="47445.81"/>
    <x v="30"/>
  </r>
  <r>
    <m/>
    <x v="226"/>
    <s v="Invoice"/>
    <s v="86279"/>
    <s v="BUILDERS WAREHOUSE:BETHLEHEM"/>
    <s v="PLANT HANGING BASKET 25CM"/>
    <n v="10"/>
    <n v="41.5"/>
    <n v="415"/>
    <n v="47860.81"/>
    <x v="30"/>
  </r>
  <r>
    <m/>
    <x v="2"/>
    <s v="Invoice"/>
    <s v="86266"/>
    <s v="BUILDERS WAREHOUSE:ZAMBEZI"/>
    <s v="PLANT HANGING BASKET 25CM"/>
    <n v="19"/>
    <n v="129.30000000000001"/>
    <n v="2456.6999999999998"/>
    <n v="50317.509999999995"/>
    <x v="30"/>
  </r>
  <r>
    <m/>
    <x v="2"/>
    <s v="Invoice"/>
    <s v="86291"/>
    <s v="BUILDERS WAREHOUSE:SECUNDA"/>
    <s v="PLANT HANGING BASKET 25CM"/>
    <n v="5"/>
    <n v="129.30000000000001"/>
    <n v="646.5"/>
    <n v="50964.009999999995"/>
    <x v="30"/>
  </r>
  <r>
    <m/>
    <x v="15"/>
    <s v="Invoice"/>
    <s v="86285"/>
    <s v="BUILDERS WAREHOUSE:KEMPTON PARK"/>
    <s v="PLANT HANGING BASKET 25CM"/>
    <n v="15"/>
    <n v="129.30000000000001"/>
    <n v="1939.5"/>
    <n v="52903.509999999995"/>
    <x v="30"/>
  </r>
  <r>
    <m/>
    <x v="15"/>
    <s v="Invoice"/>
    <s v="86288"/>
    <s v="BUILDERS WAREHOUSE:NORWOOD"/>
    <s v="PLANT HANGING BASKET 25CM"/>
    <n v="5"/>
    <n v="129.30000000000001"/>
    <n v="646.5"/>
    <n v="53550.009999999995"/>
    <x v="30"/>
  </r>
  <r>
    <m/>
    <x v="16"/>
    <s v="Invoice"/>
    <s v="86295"/>
    <s v="BUILDERS WAREHOUSE:EDENVALE"/>
    <s v="PLANT HANGING BASKET 25CM"/>
    <n v="10"/>
    <n v="129.30000000000001"/>
    <n v="1293"/>
    <n v="54843.009999999995"/>
    <x v="30"/>
  </r>
  <r>
    <m/>
    <x v="16"/>
    <s v="Invoice"/>
    <s v="86301"/>
    <s v="BUILDERS WAREHOUSE:NEWMARKET"/>
    <s v="PLANT HANGING BASKET 25CM"/>
    <n v="30"/>
    <n v="129.30000000000001"/>
    <n v="3879"/>
    <n v="58722.009999999995"/>
    <x v="30"/>
  </r>
  <r>
    <m/>
    <x v="16"/>
    <s v="Invoice"/>
    <s v="86305"/>
    <s v="AGRI 2 MARKET"/>
    <s v="PLANT HANGING BASKET 25CM"/>
    <n v="10"/>
    <n v="99.35"/>
    <n v="993.5"/>
    <n v="59715.509999999995"/>
    <x v="30"/>
  </r>
  <r>
    <m/>
    <x v="16"/>
    <s v="Invoice"/>
    <s v="86299"/>
    <s v="BUILDERS WAREHOUSE:NORTHMEAD"/>
    <s v="PLANT HANGING BASKET 25CM"/>
    <n v="4"/>
    <n v="129.30000000000001"/>
    <n v="517.20000000000005"/>
    <n v="60232.709999999992"/>
    <x v="30"/>
  </r>
  <r>
    <m/>
    <x v="16"/>
    <s v="Invoice"/>
    <s v="86335"/>
    <s v="PRETTY GARDENS"/>
    <s v="PLANT HANGING BASKET 25CM"/>
    <n v="5"/>
    <n v="118.5"/>
    <n v="592.5"/>
    <n v="60825.209999999992"/>
    <x v="30"/>
  </r>
  <r>
    <m/>
    <x v="16"/>
    <s v="Invoice"/>
    <s v="86338"/>
    <s v="BUILDERS WAREHOUSE:BLOEMFONTEIN"/>
    <s v="PLANT HANGING BASKET 25CM"/>
    <n v="3"/>
    <n v="129.30000000000001"/>
    <n v="387.9"/>
    <n v="61213.109999999993"/>
    <x v="30"/>
  </r>
  <r>
    <m/>
    <x v="227"/>
    <s v="Invoice"/>
    <s v="86308"/>
    <s v="BUILDERS WAREHOUSE:RUSTENBURG"/>
    <s v="PLANT HANGING BASKET 25CM"/>
    <n v="10"/>
    <n v="129.30000000000001"/>
    <n v="1293"/>
    <n v="62506.109999999993"/>
    <x v="30"/>
  </r>
  <r>
    <m/>
    <x v="227"/>
    <s v="Invoice"/>
    <s v="86346"/>
    <s v="BUILDERS WAREHOUSE:NOORDHEUWEL"/>
    <s v="PLANT HANGING BASKET 25CM"/>
    <n v="10"/>
    <n v="129.30000000000001"/>
    <n v="1293"/>
    <n v="63799.109999999993"/>
    <x v="30"/>
  </r>
  <r>
    <m/>
    <x v="3"/>
    <s v="Invoice"/>
    <s v="86315"/>
    <s v="BUILDERS WAREHOUSE:LYNNWOOD"/>
    <s v="PLANT HANGING BASKET 25CM"/>
    <n v="5"/>
    <n v="129.30000000000001"/>
    <n v="646.5"/>
    <n v="64445.609999999993"/>
    <x v="30"/>
  </r>
  <r>
    <m/>
    <x v="3"/>
    <s v="Invoice"/>
    <s v="86316"/>
    <s v="BUILDERS WAREHOUSE:WOODLANDS"/>
    <s v="PLANT HANGING BASKET 25CM"/>
    <n v="11"/>
    <n v="129.30000000000001"/>
    <n v="1422.3"/>
    <n v="65867.909999999989"/>
    <x v="30"/>
  </r>
  <r>
    <m/>
    <x v="3"/>
    <s v="Invoice"/>
    <s v="86319"/>
    <s v="BUILDERS WAREHOUSE:RIVONIA"/>
    <s v="PLANT HANGING BASKET 25CM"/>
    <n v="6"/>
    <n v="129.30000000000001"/>
    <n v="775.8"/>
    <n v="66643.709999999992"/>
    <x v="30"/>
  </r>
  <r>
    <m/>
    <x v="17"/>
    <s v="Invoice"/>
    <s v="86351"/>
    <s v="BUILDERS WAREHOUSE:CRAIGHALL PARK"/>
    <s v="PLANT HANGING BASKET 25CM"/>
    <n v="3"/>
    <n v="129.30000000000001"/>
    <n v="387.9"/>
    <n v="67031.609999999986"/>
    <x v="30"/>
  </r>
  <r>
    <m/>
    <x v="17"/>
    <s v="Invoice"/>
    <s v="86356"/>
    <s v="LOTS OF POTS CENTURION"/>
    <s v="PLANT HANGING BASKET 25CM"/>
    <n v="13"/>
    <n v="118.8"/>
    <n v="1544.4"/>
    <n v="68576.00999999998"/>
    <x v="30"/>
  </r>
  <r>
    <m/>
    <x v="228"/>
    <s v="Invoice"/>
    <s v="86359"/>
    <s v="BUILDERS WAREHOUSE:GREENSTONE"/>
    <s v="PLANT HANGING BASKET 25CM"/>
    <n v="8"/>
    <n v="129.30000000000001"/>
    <n v="1034.4000000000001"/>
    <n v="69610.409999999974"/>
    <x v="30"/>
  </r>
  <r>
    <m/>
    <x v="228"/>
    <s v="Invoice"/>
    <s v="86367"/>
    <s v="BUILDERS WAREHOUSE:MAFIKENG"/>
    <s v="PLANT HANGING BASKET 25CM"/>
    <n v="15"/>
    <n v="129.30000000000001"/>
    <n v="1939.5"/>
    <n v="71549.909999999974"/>
    <x v="30"/>
  </r>
  <r>
    <m/>
    <x v="4"/>
    <s v="Invoice"/>
    <s v="85383"/>
    <s v="BUILDERS WAREHOUSE:RIVONIA"/>
    <s v="PLANT HANGING BASKET 25CM"/>
    <n v="5"/>
    <n v="129.30000000000001"/>
    <n v="646.5"/>
    <n v="72196.409999999974"/>
    <x v="30"/>
  </r>
  <r>
    <m/>
    <x v="4"/>
    <s v="Invoice"/>
    <s v="85384"/>
    <s v="BUILDERS WAREHOUSE:GLEN EAGLES"/>
    <s v="PLANT HANGING BASKET 25CM"/>
    <n v="3"/>
    <n v="129.30000000000001"/>
    <n v="387.9"/>
    <n v="72584.309999999969"/>
    <x v="30"/>
  </r>
  <r>
    <m/>
    <x v="4"/>
    <s v="Invoice"/>
    <s v="85978"/>
    <s v="BUILDERS WAREHOUSE:BOKSBURG (NEW)"/>
    <s v="PLANT HANGING BASKET 25CM"/>
    <n v="5"/>
    <n v="129.30000000000001"/>
    <n v="646.5"/>
    <n v="73230.809999999969"/>
    <x v="30"/>
  </r>
  <r>
    <m/>
    <x v="4"/>
    <s v="Invoice"/>
    <s v="86369"/>
    <s v="BUILDERS WAREHOUSE:CEDAR SQUARE"/>
    <s v="PLANT HANGING BASKET 25CM"/>
    <n v="4"/>
    <n v="129.30000000000001"/>
    <n v="517.20000000000005"/>
    <n v="73748.009999999966"/>
    <x v="30"/>
  </r>
  <r>
    <m/>
    <x v="4"/>
    <s v="Invoice"/>
    <s v="86373"/>
    <s v="BUILDERS WAREHOUSE:CARNIVAL MALL"/>
    <s v="PLANT HANGING BASKET 25CM"/>
    <n v="6"/>
    <n v="129.30000000000001"/>
    <n v="775.8"/>
    <n v="74523.809999999969"/>
    <x v="30"/>
  </r>
  <r>
    <m/>
    <x v="4"/>
    <s v="Invoice"/>
    <s v="86377"/>
    <s v="BUILDERS WAREHOUSE:NORTHMEAD"/>
    <s v="PLANT HANGING BASKET 25CM"/>
    <n v="6"/>
    <n v="129.30000000000001"/>
    <n v="775.8"/>
    <n v="75299.609999999971"/>
    <x v="30"/>
  </r>
  <r>
    <m/>
    <x v="300"/>
    <s v="Invoice"/>
    <s v="86379"/>
    <s v="THYME SQUARE"/>
    <s v="PLANT HANGING BASKET 25CM"/>
    <n v="1"/>
    <n v="118.8"/>
    <n v="118.8"/>
    <n v="75418.409999999974"/>
    <x v="30"/>
  </r>
  <r>
    <m/>
    <x v="229"/>
    <s v="Invoice"/>
    <s v="86406"/>
    <s v="BUILDERS WAREHOUSE:NOORDHEUWEL"/>
    <s v="PLANT HANGING BASKET 25CM"/>
    <n v="10"/>
    <n v="129.30000000000001"/>
    <n v="1293"/>
    <n v="76711.409999999974"/>
    <x v="30"/>
  </r>
  <r>
    <m/>
    <x v="229"/>
    <s v="Invoice"/>
    <s v="86408"/>
    <s v="BUILDERS WAREHOUSE:NORWOOD"/>
    <s v="PLANT HANGING BASKET 25CM"/>
    <n v="5"/>
    <n v="129.30000000000001"/>
    <n v="646.5"/>
    <n v="77357.909999999974"/>
    <x v="30"/>
  </r>
  <r>
    <m/>
    <x v="18"/>
    <s v="Invoice"/>
    <s v="86382"/>
    <s v="BUILDERS WAREHOUSE:ZAMBEZI"/>
    <s v="PLANT HANGING BASKET 25CM"/>
    <n v="10"/>
    <n v="129.30000000000001"/>
    <n v="1293"/>
    <n v="78650.909999999974"/>
    <x v="30"/>
  </r>
  <r>
    <m/>
    <x v="18"/>
    <s v="Invoice"/>
    <s v="86385"/>
    <s v="BUILDERS WAREHOUSE:WONDER PARK"/>
    <s v="PLANT HANGING BASKET 25CM"/>
    <n v="10"/>
    <n v="129.30000000000001"/>
    <n v="1293"/>
    <n v="79943.909999999974"/>
    <x v="30"/>
  </r>
  <r>
    <m/>
    <x v="18"/>
    <s v="Invoice"/>
    <s v="86390"/>
    <s v="BUILDERS WAREHOUSE:SILVERLAKES"/>
    <s v="PLANT HANGING BASKET 25CM"/>
    <n v="15"/>
    <n v="129.30000000000001"/>
    <n v="1939.5"/>
    <n v="81883.409999999974"/>
    <x v="30"/>
  </r>
  <r>
    <m/>
    <x v="18"/>
    <s v="Invoice"/>
    <s v="86394"/>
    <s v="LOTS OF POTS PTA"/>
    <s v="PLANT HANGING BASKET 25CM"/>
    <n v="6"/>
    <n v="118.8"/>
    <n v="712.8"/>
    <n v="82596.209999999977"/>
    <x v="30"/>
  </r>
  <r>
    <m/>
    <x v="18"/>
    <s v="Invoice"/>
    <s v="86414"/>
    <s v="SECUNDA NURSERY"/>
    <s v="PLANT HANGING BASKET 25CM"/>
    <n v="4"/>
    <n v="118.8"/>
    <n v="475.2"/>
    <n v="83071.409999999974"/>
    <x v="30"/>
  </r>
  <r>
    <m/>
    <x v="18"/>
    <s v="Invoice"/>
    <s v="86415"/>
    <s v="BUILDERS WAREHOUSE:SECUNDA"/>
    <s v="PLANT HANGING BASKET 25CM"/>
    <n v="7"/>
    <n v="129.30000000000001"/>
    <n v="905.1"/>
    <n v="83976.50999999998"/>
    <x v="30"/>
  </r>
  <r>
    <m/>
    <x v="104"/>
    <s v="Invoice"/>
    <s v="86417"/>
    <s v="BUILDERS WAREHOUSE:KEMPTON PARK"/>
    <s v="PLANT HANGING BASKET 25CM"/>
    <n v="5"/>
    <n v="129.30000000000001"/>
    <n v="646.5"/>
    <n v="84623.00999999998"/>
    <x v="30"/>
  </r>
  <r>
    <m/>
    <x v="104"/>
    <s v="Invoice"/>
    <s v="86420"/>
    <s v="BUILDERS WAREHOUSE:STRUBENS VALLEY"/>
    <s v="PLANT HANGING BASKET 25CM"/>
    <n v="10"/>
    <n v="129.30000000000001"/>
    <n v="1293"/>
    <n v="85916.00999999998"/>
    <x v="30"/>
  </r>
  <r>
    <m/>
    <x v="104"/>
    <s v="Invoice"/>
    <s v="86421"/>
    <s v="BUILDERS WAREHOUSE:VEREENIGING"/>
    <s v="PLANT HANGING BASKET 25CM"/>
    <n v="3"/>
    <n v="129.30000000000001"/>
    <n v="387.9"/>
    <n v="86303.909999999974"/>
    <x v="30"/>
  </r>
  <r>
    <m/>
    <x v="104"/>
    <s v="Invoice"/>
    <s v="86446"/>
    <s v="BUILDERS WAREHOUSE:CHERRY LANE"/>
    <s v="PLANT HANGING BASKET 25CM"/>
    <n v="11"/>
    <n v="129.30000000000001"/>
    <n v="1422.3"/>
    <n v="87726.209999999977"/>
    <x v="30"/>
  </r>
  <r>
    <m/>
    <x v="5"/>
    <s v="Invoice"/>
    <s v="86427"/>
    <s v="BUILDERS WAREHOUSE:NEWMARKET"/>
    <s v="PLANT HANGING BASKET 25CM"/>
    <n v="10"/>
    <n v="129.30000000000001"/>
    <n v="1293"/>
    <n v="89019.209999999977"/>
    <x v="30"/>
  </r>
  <r>
    <m/>
    <x v="5"/>
    <s v="Invoice"/>
    <s v="86430"/>
    <s v="BUILDERS WAREHOUSE:FOURWAYS"/>
    <s v="PLANT HANGING BASKET 25CM"/>
    <n v="4"/>
    <n v="129.30000000000001"/>
    <n v="517.20000000000005"/>
    <n v="89536.409999999974"/>
    <x v="30"/>
  </r>
  <r>
    <m/>
    <x v="5"/>
    <s v="Invoice"/>
    <s v="86432"/>
    <s v="BUILDERS WAREHOUSE:NORTHMEAD"/>
    <s v="PLANT HANGING BASKET 25CM"/>
    <n v="10"/>
    <n v="129.30000000000001"/>
    <n v="1293"/>
    <n v="90829.409999999974"/>
    <x v="30"/>
  </r>
  <r>
    <m/>
    <x v="5"/>
    <s v="Invoice"/>
    <s v="86434"/>
    <s v="BUILDERS WAREHOUSE:BOKSBURG (NEW)"/>
    <s v="PLANT HANGING BASKET 25CM"/>
    <n v="10"/>
    <n v="129.30000000000001"/>
    <n v="1293"/>
    <n v="92122.409999999974"/>
    <x v="30"/>
  </r>
  <r>
    <m/>
    <x v="5"/>
    <s v="Invoice"/>
    <s v="86435"/>
    <s v="BUILDERS WAREHOUSE:EDENVALE"/>
    <s v="PLANT HANGING BASKET 25CM"/>
    <n v="7"/>
    <n v="129.30000000000001"/>
    <n v="905.1"/>
    <n v="93027.50999999998"/>
    <x v="30"/>
  </r>
  <r>
    <m/>
    <x v="5"/>
    <s v="Invoice"/>
    <s v="86438"/>
    <s v="JOY GARDENS"/>
    <s v="PLANT HANGING BASKET 25CM"/>
    <n v="10"/>
    <n v="29.99"/>
    <n v="299.89999999999998"/>
    <n v="93327.409999999974"/>
    <x v="30"/>
  </r>
  <r>
    <m/>
    <x v="5"/>
    <s v="Invoice"/>
    <s v="86458"/>
    <s v="BUILDERS WAREHOUSE:BLOEMFONTEIN"/>
    <s v="PLANT HANGING BASKET 25CM"/>
    <n v="15"/>
    <n v="129.30000000000001"/>
    <n v="1939.5"/>
    <n v="95266.909999999974"/>
    <x v="30"/>
  </r>
  <r>
    <m/>
    <x v="231"/>
    <s v="Invoice"/>
    <s v="86448"/>
    <s v="BUILDERS WAREHOUSE:RUSTENBURG"/>
    <s v="PLANT HANGING BASKET 25CM"/>
    <n v="10"/>
    <n v="129.30000000000001"/>
    <n v="1293"/>
    <n v="96559.909999999974"/>
    <x v="30"/>
  </r>
  <r>
    <m/>
    <x v="231"/>
    <s v="Invoice"/>
    <s v="86443"/>
    <s v="BUILDERS WAREHOUSE:NOORDHEUWEL"/>
    <s v="PLANT HANGING BASKET 25CM"/>
    <n v="5"/>
    <n v="129.5"/>
    <n v="647.5"/>
    <n v="97207.409999999974"/>
    <x v="30"/>
  </r>
  <r>
    <m/>
    <x v="105"/>
    <s v="Invoice"/>
    <s v="86463"/>
    <s v="BUILDERS WAREHOUSE:ZAMBEZI"/>
    <s v="PLANT HANGING BASKET 25CM"/>
    <n v="15"/>
    <n v="129.30000000000001"/>
    <n v="1939.5"/>
    <n v="99146.909999999974"/>
    <x v="30"/>
  </r>
  <r>
    <m/>
    <x v="105"/>
    <s v="Invoice"/>
    <s v="86471"/>
    <s v="BUILDERS WAREHOUSE:WOODLANDS"/>
    <s v="PLANT HANGING BASKET 25CM"/>
    <n v="6"/>
    <n v="129.30000000000001"/>
    <n v="775.8"/>
    <n v="99922.709999999977"/>
    <x v="30"/>
  </r>
  <r>
    <m/>
    <x v="105"/>
    <s v="Invoice"/>
    <s v="86477"/>
    <s v="LOTS OF POTS PTA"/>
    <s v="PLANT HANGING BASKET 25CM"/>
    <n v="10"/>
    <n v="118.8"/>
    <n v="1188"/>
    <n v="101110.70999999998"/>
    <x v="30"/>
  </r>
  <r>
    <m/>
    <x v="105"/>
    <s v="Invoice"/>
    <s v="86428"/>
    <s v="LIFESTYLE HOME GARDEN"/>
    <s v="PLANT HANGING BASKET 25CM"/>
    <n v="10"/>
    <n v="118.8"/>
    <n v="1188"/>
    <n v="102298.70999999998"/>
    <x v="30"/>
  </r>
  <r>
    <m/>
    <x v="19"/>
    <s v="Invoice"/>
    <s v="86494"/>
    <s v="FH CHAMBERLAIN TRADING (PTY) LTD:RIVIERA"/>
    <s v="PLANT HANGING BASKET 25CM"/>
    <n v="40"/>
    <n v="119.8"/>
    <n v="4792"/>
    <n v="107090.70999999998"/>
    <x v="30"/>
  </r>
  <r>
    <m/>
    <x v="19"/>
    <s v="Invoice"/>
    <s v="86496"/>
    <s v="LOTS OF POTS CENTURION"/>
    <s v="PLANT HANGING BASKET 25CM"/>
    <n v="9"/>
    <n v="118.8"/>
    <n v="1069.2"/>
    <n v="108159.90999999997"/>
    <x v="30"/>
  </r>
  <r>
    <m/>
    <x v="19"/>
    <s v="Invoice"/>
    <s v="86497"/>
    <s v="DIE BLOMWINKELTJIE"/>
    <s v="PLANT HANGING BASKET 25CM"/>
    <n v="8"/>
    <n v="118.8"/>
    <n v="950.4"/>
    <n v="109110.30999999997"/>
    <x v="30"/>
  </r>
  <r>
    <m/>
    <x v="19"/>
    <s v="Invoice"/>
    <s v="86498"/>
    <s v="JOY GARDENS"/>
    <s v="PLANT HANGING BASKET 25CM"/>
    <n v="15"/>
    <n v="118.8"/>
    <n v="1782"/>
    <n v="110892.30999999997"/>
    <x v="30"/>
  </r>
  <r>
    <m/>
    <x v="19"/>
    <s v="Invoice"/>
    <s v="86501"/>
    <s v="BUILDERS WAREHOUSE:GREENSTONE"/>
    <s v="PLANT HANGING BASKET 25CM"/>
    <n v="5"/>
    <n v="129.30000000000001"/>
    <n v="646.5"/>
    <n v="111538.80999999997"/>
    <x v="30"/>
  </r>
  <r>
    <m/>
    <x v="19"/>
    <s v="Invoice"/>
    <s v="86502"/>
    <s v="AGRI 2 MARKET"/>
    <s v="PLANT HANGING BASKET 25CM"/>
    <n v="10"/>
    <n v="99.35"/>
    <n v="993.5"/>
    <n v="112532.30999999997"/>
    <x v="30"/>
  </r>
  <r>
    <m/>
    <x v="232"/>
    <s v="Invoice"/>
    <s v="86508"/>
    <s v="BUILDERS WAREHOUSE:NORWOOD"/>
    <s v="PLANT HANGING BASKET 25CM"/>
    <n v="6"/>
    <n v="129.30000000000001"/>
    <n v="775.8"/>
    <n v="113308.10999999997"/>
    <x v="30"/>
  </r>
  <r>
    <m/>
    <x v="233"/>
    <s v="Invoice"/>
    <s v="86523"/>
    <s v="BUILDERS WAREHOUSE:FOURWAYS"/>
    <s v="PLANT HANGING BASKET 25CM"/>
    <n v="3"/>
    <n v="129.30000000000001"/>
    <n v="387.9"/>
    <n v="113696.00999999997"/>
    <x v="30"/>
  </r>
  <r>
    <m/>
    <x v="233"/>
    <s v="Invoice"/>
    <s v="86525"/>
    <s v="BUILDERS WAREHOUSE:EDENVALE"/>
    <s v="PLANT HANGING BASKET 25CM"/>
    <n v="7"/>
    <n v="129.30000000000001"/>
    <n v="905.1"/>
    <n v="114601.10999999997"/>
    <x v="30"/>
  </r>
  <r>
    <m/>
    <x v="233"/>
    <s v="Invoice"/>
    <s v="86526"/>
    <s v="THYME SQUARE"/>
    <s v="PLANT HANGING BASKET 25CM"/>
    <n v="2"/>
    <n v="118.8"/>
    <n v="237.6"/>
    <n v="114838.70999999998"/>
    <x v="30"/>
  </r>
  <r>
    <m/>
    <x v="233"/>
    <s v="Invoice"/>
    <s v="86528"/>
    <s v="BUILDERS WAREHOUSE:NORTHMEAD"/>
    <s v="PLANT HANGING BASKET 25CM"/>
    <n v="5"/>
    <n v="129.30000000000001"/>
    <n v="646.5"/>
    <n v="115485.20999999998"/>
    <x v="30"/>
  </r>
  <r>
    <m/>
    <x v="233"/>
    <s v="Invoice"/>
    <s v="86539"/>
    <s v="GREENSIDE KWEKERY"/>
    <s v="PLANT HANGING BASKET ALYSSUM 25CM"/>
    <n v="2"/>
    <n v="118.8"/>
    <n v="237.6"/>
    <n v="115722.80999999998"/>
    <x v="30"/>
  </r>
  <r>
    <m/>
    <x v="233"/>
    <s v="Invoice"/>
    <s v="86539"/>
    <s v="GREENSIDE KWEKERY"/>
    <s v="PLANT HANGING BASKET PETUNIA 25CM"/>
    <n v="4"/>
    <n v="118.8"/>
    <n v="475.2"/>
    <n v="116198.00999999998"/>
    <x v="30"/>
  </r>
  <r>
    <m/>
    <x v="233"/>
    <s v="Invoice"/>
    <s v="86542"/>
    <s v="BUILDERS WAREHOUSE:BETHLEHEM"/>
    <s v="PLANT HANGING BASKET 25CM"/>
    <n v="10"/>
    <n v="129.30000000000001"/>
    <n v="1293"/>
    <n v="117491.00999999998"/>
    <x v="30"/>
  </r>
  <r>
    <m/>
    <x v="233"/>
    <s v="Invoice"/>
    <s v="86543"/>
    <s v="BUILDERS WAREHOUSE:BLOEMFONTEIN"/>
    <s v="PLANT HANGING BASKET 25CM"/>
    <n v="3"/>
    <n v="129.30000000000001"/>
    <n v="387.9"/>
    <n v="117878.90999999997"/>
    <x v="30"/>
  </r>
  <r>
    <m/>
    <x v="281"/>
    <s v="Invoice"/>
    <s v="86565"/>
    <s v="BUILDERS WAREHOUSE:NOORDHEUWEL"/>
    <s v="PLANT HANGING BASKET 25CM"/>
    <n v="5"/>
    <n v="129.30000000000001"/>
    <n v="646.5"/>
    <n v="118525.40999999997"/>
    <x v="30"/>
  </r>
  <r>
    <m/>
    <x v="292"/>
    <s v="Invoice"/>
    <s v="86545"/>
    <s v="BUILDERS WAREHOUSE:ZAMBEZI"/>
    <s v="PLANT HANGING BASKET 25CM"/>
    <n v="15"/>
    <n v="129.30000000000001"/>
    <n v="1939.5"/>
    <n v="120464.90999999997"/>
    <x v="30"/>
  </r>
  <r>
    <m/>
    <x v="292"/>
    <s v="Invoice"/>
    <s v="86554"/>
    <s v="BUILDERS WAREHOUSE:CENTURION"/>
    <s v="PLANT HANGING BASKET 25CM"/>
    <n v="6"/>
    <n v="129.30000000000001"/>
    <n v="775.8"/>
    <n v="121240.70999999998"/>
    <x v="30"/>
  </r>
  <r>
    <m/>
    <x v="282"/>
    <s v="Invoice"/>
    <s v="86568"/>
    <s v="FH CHAMBERLAIN TRADING (PTY) LTD:STRUBENSVALLEY"/>
    <s v="PLANT HANGING BASKET 25CM"/>
    <n v="20"/>
    <n v="119.8"/>
    <n v="2396"/>
    <n v="123636.70999999998"/>
    <x v="30"/>
  </r>
  <r>
    <m/>
    <x v="282"/>
    <s v="Invoice"/>
    <s v="86582"/>
    <s v="BUILDERS WAREHOUSE:NEWCASTLE"/>
    <s v="PLANT HANGING BASKET 25CM"/>
    <n v="5"/>
    <n v="129.30000000000001"/>
    <n v="646.5"/>
    <n v="124283.20999999998"/>
    <x v="30"/>
  </r>
  <r>
    <m/>
    <x v="283"/>
    <s v="Invoice"/>
    <s v="86575"/>
    <s v="BUILDERS WAREHOUSE:ERASMUS PARK"/>
    <s v="PLANT HANGING BASKET 25CM"/>
    <n v="14"/>
    <n v="129.30000000000001"/>
    <n v="1810.2"/>
    <n v="126093.40999999997"/>
    <x v="30"/>
  </r>
  <r>
    <m/>
    <x v="20"/>
    <s v="Invoice"/>
    <s v="86584"/>
    <s v="BUILDERS WAREHOUSE:BOKSBURG (NEW)"/>
    <s v="PLANT HANGING BASKET 25CM"/>
    <n v="10"/>
    <n v="129.30000000000001"/>
    <n v="1293"/>
    <n v="127386.40999999997"/>
    <x v="30"/>
  </r>
  <r>
    <m/>
    <x v="20"/>
    <s v="Invoice"/>
    <s v="86593"/>
    <s v="BUILDERS WAREHOUSE:NELSPRUIT"/>
    <s v="PLANT HANGING BASKET 25CM"/>
    <n v="12"/>
    <n v="129.30000000000001"/>
    <n v="1551.6"/>
    <n v="128938.00999999998"/>
    <x v="30"/>
  </r>
  <r>
    <m/>
    <x v="302"/>
    <s v="Invoice"/>
    <s v="86632"/>
    <s v="BUILDERS WAREHOUSE:NORTHMEAD"/>
    <s v="PLANT HANGING BASKET 25CM"/>
    <n v="5"/>
    <n v="129.30000000000001"/>
    <n v="646.5"/>
    <n v="129584.50999999998"/>
    <x v="30"/>
  </r>
  <r>
    <m/>
    <x v="284"/>
    <s v="Invoice"/>
    <s v="86601"/>
    <s v="BUILDERS WAREHOUSE:WOODLANDS"/>
    <s v="PLANT HANGING BASKET 25CM"/>
    <n v="12"/>
    <n v="129.30000000000001"/>
    <n v="1551.6"/>
    <n v="131136.10999999999"/>
    <x v="30"/>
  </r>
  <r>
    <m/>
    <x v="284"/>
    <s v="Invoice"/>
    <s v="86602"/>
    <s v="BUILDERS WAREHOUSE:ZAMBEZI"/>
    <s v="PLANT HANGING BASKET 25CM"/>
    <n v="15"/>
    <n v="129.30000000000001"/>
    <n v="1939.5"/>
    <n v="133075.60999999999"/>
    <x v="30"/>
  </r>
  <r>
    <m/>
    <x v="284"/>
    <s v="Invoice"/>
    <s v="86606"/>
    <s v="BUILDERS WAREHOUSE:RIVONIA"/>
    <s v="PLANT HANGING BASKET 25CM"/>
    <n v="6"/>
    <n v="129.30000000000001"/>
    <n v="775.8"/>
    <n v="133851.40999999997"/>
    <x v="30"/>
  </r>
  <r>
    <m/>
    <x v="284"/>
    <s v="Invoice"/>
    <s v="86612"/>
    <s v="FH CHAMBERLAIN TRADING (PTY) LTD:WATERKLOOF GLEN"/>
    <s v="PLANT HANGING BASKET 25CM"/>
    <n v="12"/>
    <n v="119.8"/>
    <n v="1437.6"/>
    <n v="135289.00999999998"/>
    <x v="30"/>
  </r>
  <r>
    <m/>
    <x v="284"/>
    <s v="Invoice"/>
    <s v="86614"/>
    <s v="BUILDERS WAREHOUSE:WONDERBOOM"/>
    <s v="PLANT HANGING BASKET 25CM"/>
    <n v="5"/>
    <n v="129.30000000000001"/>
    <n v="646.5"/>
    <n v="135935.50999999998"/>
    <x v="30"/>
  </r>
  <r>
    <m/>
    <x v="284"/>
    <s v="Invoice"/>
    <s v="86615"/>
    <s v="BUILDERS WAREHOUSE:FOURWAYS"/>
    <s v="PLANT HANGING BASKET 25CM"/>
    <n v="4"/>
    <n v="129.30000000000001"/>
    <n v="517.20000000000005"/>
    <n v="136452.71"/>
    <x v="30"/>
  </r>
  <r>
    <m/>
    <x v="284"/>
    <s v="Invoice"/>
    <s v="86639"/>
    <s v="BUILDERS WAREHOUSE:SECUNDA"/>
    <s v="PLANT HANGING BASKET 25CM"/>
    <n v="4"/>
    <n v="129.30000000000001"/>
    <n v="517.20000000000005"/>
    <n v="136969.91"/>
    <x v="30"/>
  </r>
  <r>
    <m/>
    <x v="106"/>
    <s v="Invoice"/>
    <s v="86633"/>
    <s v="BUILDERS WAREHOUSE:CRAIGHALL PARK"/>
    <s v="PLANT HANGING BASKET 25CM"/>
    <n v="3"/>
    <n v="129.30000000000001"/>
    <n v="387.9"/>
    <n v="137357.81"/>
    <x v="30"/>
  </r>
  <r>
    <m/>
    <x v="106"/>
    <s v="Invoice"/>
    <s v="86635"/>
    <s v="LOTS OF POTS CENTURION"/>
    <s v="PLANT HANGING BASKET 25CM"/>
    <n v="10"/>
    <n v="118.8"/>
    <n v="1188"/>
    <n v="138545.81"/>
    <x v="30"/>
  </r>
  <r>
    <m/>
    <x v="293"/>
    <s v="Invoice"/>
    <s v="86642"/>
    <s v="BUILDERS WAREHOUSE:NOORDHEUWEL"/>
    <s v="PLANT HANGING BASKET 25CM"/>
    <n v="8"/>
    <n v="129.30000000000001"/>
    <n v="1034.4000000000001"/>
    <n v="139580.21"/>
    <x v="30"/>
  </r>
  <r>
    <m/>
    <x v="294"/>
    <s v="Invoice"/>
    <s v="86652"/>
    <s v="BUILDERS WAREHOUSE:EDENVALE"/>
    <s v="PLANT HANGING BASKET 25CM"/>
    <n v="19"/>
    <n v="129.30000000000001"/>
    <n v="2456.6999999999998"/>
    <n v="142036.91"/>
    <x v="30"/>
  </r>
  <r>
    <m/>
    <x v="294"/>
    <s v="Invoice"/>
    <s v="86654"/>
    <s v="BUILDERS WAREHOUSE:NEWMARKET"/>
    <s v="PLANT HANGING BASKET 25CM"/>
    <n v="5"/>
    <n v="129.30000000000001"/>
    <n v="646.5"/>
    <n v="142683.41"/>
    <x v="30"/>
  </r>
  <r>
    <m/>
    <x v="294"/>
    <s v="Invoice"/>
    <s v="86657"/>
    <s v="BUILDERS WAREHOUSE:RIVONIA"/>
    <s v="PLANT HANGING BASKET 25CM"/>
    <n v="5"/>
    <n v="129.30000000000001"/>
    <n v="646.5"/>
    <n v="143329.91"/>
    <x v="30"/>
  </r>
  <r>
    <m/>
    <x v="294"/>
    <s v="Invoice"/>
    <s v="86668"/>
    <s v="GREENSIDE KWEKERY"/>
    <s v="PLANT HANGING BASKET 25CM"/>
    <n v="10"/>
    <n v="118.8"/>
    <n v="1188"/>
    <n v="144517.91"/>
    <x v="30"/>
  </r>
  <r>
    <m/>
    <x v="294"/>
    <s v="Invoice"/>
    <s v="86670"/>
    <s v="BUILDERS WAREHOUSE:BLOEMFONTEIN"/>
    <s v="PLANT HANGING BASKET 25CM"/>
    <n v="11"/>
    <n v="129.30000000000001"/>
    <n v="1422.3"/>
    <n v="145940.21"/>
    <x v="30"/>
  </r>
  <r>
    <m/>
    <x v="294"/>
    <s v="Invoice"/>
    <s v="86671"/>
    <s v="BUILDERS WAREHOUSE:MAFIKENG"/>
    <s v="PLANT HANGING BASKET 25CM"/>
    <n v="10"/>
    <n v="129.30000000000001"/>
    <n v="1293"/>
    <n v="147233.21"/>
    <x v="30"/>
  </r>
  <r>
    <m/>
    <x v="108"/>
    <s v="Invoice"/>
    <s v="86701"/>
    <s v="LOTS OF POTS CENTURION"/>
    <s v="PLANT HANGING BASKET 25CM"/>
    <n v="8"/>
    <n v="118.8"/>
    <n v="950.4"/>
    <n v="148183.60999999999"/>
    <x v="30"/>
  </r>
  <r>
    <m/>
    <x v="108"/>
    <s v="Invoice"/>
    <s v="86705"/>
    <s v="GARDENSHOP PARKTOWN"/>
    <s v="PLANT HANGING BASKET 25CM"/>
    <n v="5"/>
    <n v="118.8"/>
    <n v="594"/>
    <n v="148777.60999999999"/>
    <x v="30"/>
  </r>
  <r>
    <m/>
    <x v="108"/>
    <s v="Invoice"/>
    <s v="86723"/>
    <s v="BUILDERS WAREHOUSE:EDENVALE"/>
    <s v="PLANT HANGING BASKET 25CM"/>
    <n v="8"/>
    <n v="129.30000000000001"/>
    <n v="1034.4000000000001"/>
    <n v="149812.00999999998"/>
    <x v="30"/>
  </r>
  <r>
    <m/>
    <x v="234"/>
    <s v="Invoice"/>
    <s v="86709"/>
    <s v="BUILDERS WAREHOUSE:KEMPTON PARK"/>
    <s v="PLANT HANGING BASKET 25CM"/>
    <n v="10"/>
    <n v="129.30000000000001"/>
    <n v="1293"/>
    <n v="151105.00999999998"/>
    <x v="30"/>
  </r>
  <r>
    <m/>
    <x v="234"/>
    <s v="Invoice"/>
    <s v="86710"/>
    <s v="BUILDERS WAREHOUSE:GREENSTONE"/>
    <s v="PLANT HANGING BASKET 25CM"/>
    <n v="6"/>
    <n v="129.30000000000001"/>
    <n v="775.8"/>
    <n v="151880.80999999997"/>
    <x v="30"/>
  </r>
  <r>
    <m/>
    <x v="234"/>
    <s v="Invoice"/>
    <s v="86712"/>
    <s v="BUILDERS WAREHOUSE:NORWOOD"/>
    <s v="PLANT HANGING BASKET 25CM"/>
    <n v="4"/>
    <n v="129.30000000000001"/>
    <n v="517.20000000000005"/>
    <n v="152398.00999999998"/>
    <x v="30"/>
  </r>
  <r>
    <m/>
    <x v="109"/>
    <s v="Invoice"/>
    <s v="86727"/>
    <s v="BUILDERS WAREHOUSE:NEWMARKET"/>
    <s v="PLANT HANGING BASKET 25CM"/>
    <n v="10"/>
    <n v="129.30000000000001"/>
    <n v="1293"/>
    <n v="153691.00999999998"/>
    <x v="30"/>
  </r>
  <r>
    <m/>
    <x v="109"/>
    <s v="Invoice"/>
    <s v="86729"/>
    <s v="THYME SQUARE"/>
    <s v="PLANT HANGING BASKET 25CM"/>
    <n v="1"/>
    <n v="118.8"/>
    <n v="118.8"/>
    <n v="153809.80999999997"/>
    <x v="30"/>
  </r>
  <r>
    <m/>
    <x v="109"/>
    <s v="Invoice"/>
    <s v="86733"/>
    <s v="BUILDERS WAREHOUSE:NORTHMEAD"/>
    <s v="PLANT HANGING BASKET 25CM"/>
    <n v="8"/>
    <n v="129.30000000000001"/>
    <n v="1034.4000000000001"/>
    <n v="154844.20999999996"/>
    <x v="30"/>
  </r>
  <r>
    <m/>
    <x v="109"/>
    <s v="Invoice"/>
    <s v="86741"/>
    <s v="BUILDERS WAREHOUSE:NELSPRUIT"/>
    <s v="PLANT HANGING BASKET 25CM"/>
    <n v="10"/>
    <n v="129.30000000000001"/>
    <n v="1293"/>
    <n v="156137.20999999996"/>
    <x v="30"/>
  </r>
  <r>
    <m/>
    <x v="235"/>
    <s v="Invoice"/>
    <s v="86737"/>
    <s v="BUILDERS WAREHOUSE:LYNNWOOD"/>
    <s v="PLANT HANGING BASKET 25CM"/>
    <n v="6"/>
    <n v="129.30000000000001"/>
    <n v="775.8"/>
    <n v="156913.00999999995"/>
    <x v="30"/>
  </r>
  <r>
    <m/>
    <x v="235"/>
    <s v="Invoice"/>
    <s v="86738"/>
    <s v="BUILDERS WAREHOUSE:SILVERLAKES"/>
    <s v="PLANT HANGING BASKET 25CM"/>
    <n v="10"/>
    <n v="129.30000000000001"/>
    <n v="1293"/>
    <n v="158206.00999999995"/>
    <x v="30"/>
  </r>
  <r>
    <m/>
    <x v="235"/>
    <s v="Invoice"/>
    <s v="86743"/>
    <s v="AGRI 2 MARKET"/>
    <s v="PLANT HANGING BASKET 25CM"/>
    <n v="114"/>
    <n v="99.35"/>
    <n v="11325.9"/>
    <n v="169531.90999999995"/>
    <x v="30"/>
  </r>
  <r>
    <m/>
    <x v="236"/>
    <s v="Invoice"/>
    <s v="86745"/>
    <s v="BUILDERS WAREHOUSE:ZAMBEZI"/>
    <s v="PLANT HANGING BASKET 25CM"/>
    <n v="15"/>
    <n v="129.30000000000001"/>
    <n v="1939.5"/>
    <n v="171471.40999999995"/>
    <x v="30"/>
  </r>
  <r>
    <m/>
    <x v="236"/>
    <s v="Invoice"/>
    <s v="86752"/>
    <s v="FH CHAMBERLAIN TRADING (PTY) LTD:KYALAMI"/>
    <s v="PLANT HANGING BASKET 25CM"/>
    <n v="6"/>
    <n v="129.30000000000001"/>
    <n v="775.8"/>
    <n v="172247.20999999993"/>
    <x v="30"/>
  </r>
  <r>
    <m/>
    <x v="236"/>
    <s v="Invoice"/>
    <s v="86753"/>
    <s v="FH CHAMBERLAIN TRADING (PTY) LTD:RIVIERA"/>
    <s v="PLANT HANGING BASKET 25CM"/>
    <n v="20"/>
    <n v="129.30000000000001"/>
    <n v="2586"/>
    <n v="174833.20999999993"/>
    <x v="30"/>
  </r>
  <r>
    <m/>
    <x v="236"/>
    <s v="Invoice"/>
    <s v="86758"/>
    <s v="FH CHAMBERLAIN TRADING (PTY) LTD:WATERKLOOF GLEN"/>
    <s v="PLANT HANGING BASKET 25CM"/>
    <n v="10"/>
    <n v="129.30000000000001"/>
    <n v="1293"/>
    <n v="176126.20999999993"/>
    <x v="30"/>
  </r>
  <r>
    <m/>
    <x v="236"/>
    <s v="Invoice"/>
    <s v="86774"/>
    <s v="BUILDERS WAREHOUSE:SECUNDA"/>
    <s v="PLANT HANGING BASKET 25CM"/>
    <n v="7"/>
    <n v="129.30000000000001"/>
    <n v="905.1"/>
    <n v="177031.30999999994"/>
    <x v="30"/>
  </r>
  <r>
    <m/>
    <x v="110"/>
    <s v="Invoice"/>
    <s v="86794"/>
    <s v="THYME SQUARE"/>
    <s v="PLANT HANGING BASKET 25CM"/>
    <n v="4"/>
    <n v="118.8"/>
    <n v="475.2"/>
    <n v="177506.50999999995"/>
    <x v="30"/>
  </r>
  <r>
    <m/>
    <x v="110"/>
    <s v="Invoice"/>
    <s v="86795"/>
    <s v="BUILDERS WAREHOUSE:RIVONIA"/>
    <s v="PLANT HANGING BASKET 25CM"/>
    <n v="5"/>
    <n v="129.30000000000001"/>
    <n v="646.5"/>
    <n v="178153.00999999995"/>
    <x v="30"/>
  </r>
  <r>
    <m/>
    <x v="110"/>
    <s v="Invoice"/>
    <s v="86796"/>
    <s v="BUILDERS WAREHOUSE:ROBINDALE"/>
    <s v="PLANT HANGING BASKET 25CM"/>
    <n v="8"/>
    <n v="129.30000000000001"/>
    <n v="1034.4000000000001"/>
    <n v="179187.40999999995"/>
    <x v="30"/>
  </r>
  <r>
    <m/>
    <x v="238"/>
    <s v="Invoice"/>
    <s v="86804"/>
    <s v="BUILDERS WAREHOUSE:RUSTENBURG"/>
    <s v="PLANT HANGING BASKET 25CM"/>
    <n v="14"/>
    <n v="129.30000000000001"/>
    <n v="1810.2"/>
    <n v="180997.60999999996"/>
    <x v="30"/>
  </r>
  <r>
    <m/>
    <x v="111"/>
    <s v="Invoice"/>
    <s v="86811"/>
    <s v="BUILDERS WAREHOUSE:RIVONIA"/>
    <s v="PLANT HANGING BASKET 25CM"/>
    <n v="4"/>
    <n v="129.30000000000001"/>
    <n v="517.20000000000005"/>
    <n v="181514.80999999997"/>
    <x v="30"/>
  </r>
  <r>
    <m/>
    <x v="111"/>
    <s v="Invoice"/>
    <s v="86812"/>
    <s v="BUILDERS WAREHOUSE:WOODLANDS"/>
    <s v="PLANT HANGING BASKET 25CM"/>
    <n v="8"/>
    <n v="129.30000000000001"/>
    <n v="1034.4000000000001"/>
    <n v="182549.20999999996"/>
    <x v="30"/>
  </r>
  <r>
    <m/>
    <x v="111"/>
    <s v="Invoice"/>
    <s v="86813"/>
    <s v="BUILDERS WAREHOUSE:ZAMBEZI"/>
    <s v="PLANT HANGING BASKET 25CM"/>
    <n v="5"/>
    <n v="129.30000000000001"/>
    <n v="646.5"/>
    <n v="183195.70999999996"/>
    <x v="30"/>
  </r>
  <r>
    <m/>
    <x v="111"/>
    <s v="Invoice"/>
    <s v="86835"/>
    <s v="AGRI 2 MARKET"/>
    <s v="PLANT HANGING BASKET 25CM"/>
    <n v="20"/>
    <n v="99.35"/>
    <n v="1987"/>
    <n v="185182.70999999996"/>
    <x v="30"/>
  </r>
  <r>
    <m/>
    <x v="239"/>
    <s v="Invoice"/>
    <s v="86839"/>
    <s v="LOTS OF POTS CENTURION"/>
    <s v="PLANT HANGING BASKET 25CM"/>
    <n v="10"/>
    <n v="118.8"/>
    <n v="1188"/>
    <n v="186370.70999999996"/>
    <x v="30"/>
  </r>
  <r>
    <m/>
    <x v="285"/>
    <s v="Invoice"/>
    <s v="86851"/>
    <s v="THYME SQUARE"/>
    <s v="PLANT HANGING BASKET 25CM"/>
    <n v="4"/>
    <n v="118.8"/>
    <n v="475.2"/>
    <n v="186845.90999999997"/>
    <x v="30"/>
  </r>
  <r>
    <m/>
    <x v="285"/>
    <s v="Invoice"/>
    <s v="86867"/>
    <s v="BUILDERS WAREHOUSE:BLOEMFONTEIN"/>
    <s v="PLANT HANGING BASKET 25CM"/>
    <n v="5"/>
    <n v="129.30000000000001"/>
    <n v="646.5"/>
    <n v="187492.40999999997"/>
    <x v="30"/>
  </r>
  <r>
    <m/>
    <x v="112"/>
    <s v="Invoice"/>
    <s v="86820"/>
    <s v="BUILDERS WAREHOUSE:BOKSBURG (NEW)"/>
    <s v="PLANT HANGING BASKET 25CM"/>
    <n v="18"/>
    <n v="129.30000000000001"/>
    <n v="2327.4"/>
    <n v="189819.80999999997"/>
    <x v="30"/>
  </r>
  <r>
    <m/>
    <x v="113"/>
    <s v="Invoice"/>
    <s v="86870"/>
    <s v="BUILDERS WAREHOUSE:CEDAR SQUARE"/>
    <s v="PLANT HANGING BASKET 25CM"/>
    <n v="3"/>
    <n v="129.30000000000001"/>
    <n v="387.9"/>
    <n v="190207.70999999996"/>
    <x v="30"/>
  </r>
  <r>
    <m/>
    <x v="113"/>
    <s v="Invoice"/>
    <s v="86877"/>
    <s v="BUILDERS WAREHOUSE:BRYANSTON"/>
    <s v="PLANT HANGING BASKET 25CM"/>
    <n v="3"/>
    <n v="129.30000000000001"/>
    <n v="387.9"/>
    <n v="190595.60999999996"/>
    <x v="30"/>
  </r>
  <r>
    <m/>
    <x v="113"/>
    <s v="Invoice"/>
    <s v="86882"/>
    <s v="ECKARDS GARDEN PAVILION"/>
    <s v="PLANT HANGING BASKET 25CM"/>
    <n v="6"/>
    <n v="118.8"/>
    <n v="712.8"/>
    <n v="191308.40999999995"/>
    <x v="30"/>
  </r>
  <r>
    <m/>
    <x v="114"/>
    <s v="Invoice"/>
    <s v="86874"/>
    <s v="FH CHAMBERLAIN TRADING (PTY) LTD:WATERKLOOF GLEN"/>
    <s v="PLANT HANGING BASKET 25CM"/>
    <n v="5"/>
    <n v="129.30000000000001"/>
    <n v="646.5"/>
    <n v="191954.90999999995"/>
    <x v="30"/>
  </r>
  <r>
    <m/>
    <x v="240"/>
    <s v="Invoice"/>
    <s v="86904"/>
    <s v="BUILDERS WAREHOUSE:GREENSTONE"/>
    <s v="PLANT HANGING BASKET 25CM"/>
    <n v="8"/>
    <n v="129.30000000000001"/>
    <n v="1034.4000000000001"/>
    <n v="192989.30999999994"/>
    <x v="30"/>
  </r>
  <r>
    <m/>
    <x v="240"/>
    <s v="Invoice"/>
    <s v="86907"/>
    <s v="BUILDERS WAREHOUSE:KEMPTON PARK"/>
    <s v="PLANT HANGING BASKET 25CM"/>
    <n v="10"/>
    <n v="129.30000000000001"/>
    <n v="1293"/>
    <n v="194282.30999999994"/>
    <x v="30"/>
  </r>
  <r>
    <m/>
    <x v="22"/>
    <s v="Invoice"/>
    <s v="86915"/>
    <s v="BUILDERS WAREHOUSE:NORTHMEAD"/>
    <s v="PLANT HANGING BASKET 25CM"/>
    <n v="6"/>
    <n v="129.30000000000001"/>
    <n v="775.8"/>
    <n v="195058.10999999993"/>
    <x v="30"/>
  </r>
  <r>
    <m/>
    <x v="22"/>
    <s v="Invoice"/>
    <s v="86916"/>
    <s v="BUILDERS WAREHOUSE:FOURWAYS"/>
    <s v="PLANT HANGING BASKET 25CM"/>
    <n v="4"/>
    <n v="129.30000000000001"/>
    <n v="517.20000000000005"/>
    <n v="195575.30999999994"/>
    <x v="30"/>
  </r>
  <r>
    <m/>
    <x v="22"/>
    <s v="Invoice"/>
    <s v="86917"/>
    <s v="BUILDERS WAREHOUSE:EDENVALE"/>
    <s v="PLANT HANGING BASKET 25CM"/>
    <n v="30"/>
    <n v="129.30000000000001"/>
    <n v="3879"/>
    <n v="199454.30999999994"/>
    <x v="30"/>
  </r>
  <r>
    <m/>
    <x v="22"/>
    <s v="Invoice"/>
    <s v="86919"/>
    <s v="BUILDERS WAREHOUSE:RIVONIA"/>
    <s v="PLANT HANGING BASKET 25CM"/>
    <n v="5"/>
    <n v="129.30000000000001"/>
    <n v="646.5"/>
    <n v="200100.80999999994"/>
    <x v="30"/>
  </r>
  <r>
    <m/>
    <x v="22"/>
    <s v="Invoice"/>
    <s v="86920"/>
    <s v="BUILDERS WAREHOUSE:NEWMARKET"/>
    <s v="PLANT HANGING BASKET 25CM"/>
    <n v="20"/>
    <n v="129.30000000000001"/>
    <n v="2586"/>
    <n v="202686.80999999994"/>
    <x v="30"/>
  </r>
  <r>
    <m/>
    <x v="22"/>
    <s v="Invoice"/>
    <s v="86921"/>
    <s v="THYME SQUARE"/>
    <s v="PLANT HANGING BASKET 25CM"/>
    <n v="5"/>
    <n v="118.8"/>
    <n v="594"/>
    <n v="203280.80999999994"/>
    <x v="30"/>
  </r>
  <r>
    <m/>
    <x v="22"/>
    <s v="Invoice"/>
    <s v="86922"/>
    <s v="CLARKS GARDEN CENTRE"/>
    <s v="PLANT HANGING BASKET 25CM"/>
    <n v="4"/>
    <n v="118.8"/>
    <n v="475.2"/>
    <n v="203756.00999999995"/>
    <x v="30"/>
  </r>
  <r>
    <m/>
    <x v="22"/>
    <s v="Invoice"/>
    <s v="86923"/>
    <s v="BUILDERS WAREHOUSE:MAFIKENG"/>
    <s v="PLANT HANGING BASKET 25CM"/>
    <n v="10"/>
    <n v="129.30000000000001"/>
    <n v="1293"/>
    <n v="205049.00999999995"/>
    <x v="30"/>
  </r>
  <r>
    <m/>
    <x v="22"/>
    <s v="Invoice"/>
    <s v="86924"/>
    <s v="BUILDERS WAREHOUSE:GLEN EAGLES"/>
    <s v="PLANT HANGING BASKET 25CM"/>
    <n v="3"/>
    <n v="129.30000000000001"/>
    <n v="387.9"/>
    <n v="205436.90999999995"/>
    <x v="30"/>
  </r>
  <r>
    <m/>
    <x v="241"/>
    <s v="Invoice"/>
    <s v="86926"/>
    <s v="BUILDERS WAREHOUSE:RUSTENBURG"/>
    <s v="PLANT HANGING BASKET 25CM"/>
    <n v="5"/>
    <n v="129.30000000000001"/>
    <n v="646.5"/>
    <n v="206083.40999999995"/>
    <x v="30"/>
  </r>
  <r>
    <m/>
    <x v="241"/>
    <s v="Invoice"/>
    <s v="86937"/>
    <s v="AGRI 2 MARKET"/>
    <s v="PLANT HANGING BASKET 25CM"/>
    <n v="10"/>
    <n v="99.35"/>
    <n v="993.5"/>
    <n v="207076.90999999995"/>
    <x v="30"/>
  </r>
  <r>
    <m/>
    <x v="115"/>
    <s v="Invoice"/>
    <s v="86931"/>
    <s v="BUILDERS WAREHOUSE:WOODLANDS"/>
    <s v="PLANT HANGING BASKET 25CM"/>
    <n v="8"/>
    <n v="129.30000000000001"/>
    <n v="1034.4000000000001"/>
    <n v="208111.30999999994"/>
    <x v="30"/>
  </r>
  <r>
    <m/>
    <x v="115"/>
    <s v="Invoice"/>
    <s v="86939"/>
    <s v="FH CHAMBERLAIN TRADING (PTY) LTD:KYALAMI"/>
    <s v="PLANT HANGING BASKET 25CM"/>
    <n v="6"/>
    <n v="129.30000000000001"/>
    <n v="775.8"/>
    <n v="208887.10999999993"/>
    <x v="30"/>
  </r>
  <r>
    <m/>
    <x v="115"/>
    <s v="Invoice"/>
    <s v="86941"/>
    <s v="BUILDERS WAREHOUSE:BRYANSTON"/>
    <s v="PLANT HANGING BASKET 25CM"/>
    <n v="3"/>
    <n v="129.30000000000001"/>
    <n v="387.9"/>
    <n v="209275.00999999992"/>
    <x v="30"/>
  </r>
  <r>
    <m/>
    <x v="115"/>
    <s v="Invoice"/>
    <s v="86977"/>
    <s v="SECUNDA NURSERY"/>
    <s v="PLANT HANGING BASKET 25CM"/>
    <n v="2"/>
    <n v="129.30000000000001"/>
    <n v="258.60000000000002"/>
    <n v="209533.60999999993"/>
    <x v="30"/>
  </r>
  <r>
    <m/>
    <x v="115"/>
    <s v="Invoice"/>
    <s v="86978"/>
    <s v="BUILDERS WAREHOUSE:SECUNDA"/>
    <s v="PLANT HANGING BASKET 25CM"/>
    <n v="8"/>
    <n v="129.30000000000001"/>
    <n v="1034.4000000000001"/>
    <n v="210568.00999999992"/>
    <x v="30"/>
  </r>
  <r>
    <m/>
    <x v="23"/>
    <s v="Invoice"/>
    <s v="86952"/>
    <s v="FH CHAMBERLAIN TRADING (PTY) LTD:WATERKLOOF GLEN"/>
    <s v="PLANT HANGING BASKET 25CM"/>
    <n v="4"/>
    <n v="129.30000000000001"/>
    <n v="517.20000000000005"/>
    <n v="211085.20999999993"/>
    <x v="30"/>
  </r>
  <r>
    <m/>
    <x v="23"/>
    <s v="Invoice"/>
    <s v="86957"/>
    <s v="LOTS OF POTS CENTURION"/>
    <s v="PLANT HANGING BASKET 25CM"/>
    <n v="20"/>
    <n v="118.8"/>
    <n v="2376"/>
    <n v="213461.20999999993"/>
    <x v="30"/>
  </r>
  <r>
    <m/>
    <x v="23"/>
    <s v="Invoice"/>
    <s v="86979"/>
    <s v="BUILDERS WAREHOUSE:NELSPRUIT"/>
    <s v="PLANT HANGING BASKET 25CM"/>
    <n v="10"/>
    <n v="129.30000000000001"/>
    <n v="1293"/>
    <n v="214754.20999999993"/>
    <x v="30"/>
  </r>
  <r>
    <m/>
    <x v="23"/>
    <s v="Invoice"/>
    <s v="86980"/>
    <s v="BUILDERS WAREHOUSE:BLOEMFONTEIN"/>
    <s v="PLANT HANGING BASKET 25CM"/>
    <n v="3"/>
    <n v="129.30000000000001"/>
    <n v="387.9"/>
    <n v="215142.10999999993"/>
    <x v="30"/>
  </r>
  <r>
    <m/>
    <x v="116"/>
    <s v="Invoice"/>
    <s v="86987"/>
    <s v="BUILDERS WAREHOUSE:NORTHMEAD"/>
    <s v="PLANT HANGING BASKET 25CM"/>
    <n v="6"/>
    <n v="129.30000000000001"/>
    <n v="775.8"/>
    <n v="215917.90999999992"/>
    <x v="30"/>
  </r>
  <r>
    <m/>
    <x v="243"/>
    <s v="Invoice"/>
    <s v="86999"/>
    <s v="BUILDERS WAREHOUSE:ERASMUS PARK"/>
    <s v="PLANT HANGING BASKET 25CM"/>
    <n v="15"/>
    <n v="129.30000000000001"/>
    <n v="1939.5"/>
    <n v="217857.40999999992"/>
    <x v="30"/>
  </r>
  <r>
    <m/>
    <x v="243"/>
    <s v="Invoice"/>
    <s v="87002"/>
    <s v="BUILDERS WAREHOUSE:ZAMBEZI"/>
    <s v="PLANT HANGING BASKET 25CM"/>
    <n v="15"/>
    <n v="129.30000000000001"/>
    <n v="1939.5"/>
    <n v="219796.90999999992"/>
    <x v="30"/>
  </r>
  <r>
    <m/>
    <x v="24"/>
    <s v="Invoice"/>
    <s v="87013"/>
    <s v="FH CHAMBERLAIN TRADING (PTY) LTD:RIVIERA"/>
    <s v="PLANT HANGING BASKET 25CM"/>
    <n v="15"/>
    <n v="129.30000000000001"/>
    <n v="1939.5"/>
    <n v="221736.40999999992"/>
    <x v="30"/>
  </r>
  <r>
    <m/>
    <x v="24"/>
    <s v="Invoice"/>
    <s v="87014"/>
    <s v="FH CHAMBERLAIN TRADING (PTY) LTD:CENTURION"/>
    <s v="PLANT HANGING BASKET 25CM"/>
    <n v="4"/>
    <n v="129.30000000000001"/>
    <n v="517.20000000000005"/>
    <n v="222253.60999999993"/>
    <x v="30"/>
  </r>
  <r>
    <m/>
    <x v="24"/>
    <s v="Invoice"/>
    <s v="87027"/>
    <s v="AGRI 2 MARKET"/>
    <s v="PLANT HANGING BASKET 25CM"/>
    <n v="10"/>
    <n v="99.35"/>
    <n v="993.5"/>
    <n v="223247.10999999993"/>
    <x v="30"/>
  </r>
  <r>
    <m/>
    <x v="117"/>
    <s v="Invoice"/>
    <s v="87022"/>
    <s v="BUILDERS WAREHOUSE:KEMPTON PARK"/>
    <s v="PLANT HANGING BASKET 25CM"/>
    <n v="6"/>
    <n v="129.30000000000001"/>
    <n v="775.8"/>
    <n v="224022.90999999992"/>
    <x v="30"/>
  </r>
  <r>
    <m/>
    <x v="118"/>
    <s v="Invoice"/>
    <s v="87032"/>
    <s v="BUILDERS WAREHOUSE:NEWMARKET"/>
    <s v="PLANT HANGING BASKET 25CM"/>
    <n v="10"/>
    <n v="129.30000000000001"/>
    <n v="1293"/>
    <n v="225315.90999999992"/>
    <x v="30"/>
  </r>
  <r>
    <m/>
    <x v="118"/>
    <s v="Invoice"/>
    <s v="87034"/>
    <s v="BUILDERS WAREHOUSE:RIVONIA"/>
    <s v="PLANT HANGING BASKET 25CM"/>
    <n v="3"/>
    <n v="129.30000000000001"/>
    <n v="387.9"/>
    <n v="225703.80999999991"/>
    <x v="30"/>
  </r>
  <r>
    <m/>
    <x v="244"/>
    <s v="Invoice"/>
    <s v="87079"/>
    <s v="BUILDERS WAREHOUSE:BLOEMFONTEIN"/>
    <s v="PLANT HANGING BASKET 25CM"/>
    <n v="15"/>
    <n v="129.30000000000001"/>
    <n v="1939.5"/>
    <n v="227643.30999999991"/>
    <x v="30"/>
  </r>
  <r>
    <m/>
    <x v="119"/>
    <s v="Invoice"/>
    <s v="87048"/>
    <s v="BUILDERS WAREHOUSE:WOODLANDS"/>
    <s v="PLANT HANGING BASKET 25CM"/>
    <n v="4"/>
    <n v="129.30000000000001"/>
    <n v="517.20000000000005"/>
    <n v="228160.50999999992"/>
    <x v="30"/>
  </r>
  <r>
    <m/>
    <x v="119"/>
    <s v="Invoice"/>
    <s v="87052"/>
    <s v="BUILDERS WAREHOUSE:GLEN EAGLES"/>
    <s v="PLANT HANGING BASKET 25CM"/>
    <n v="2"/>
    <n v="129.30000000000001"/>
    <n v="258.60000000000002"/>
    <n v="228419.10999999993"/>
    <x v="30"/>
  </r>
  <r>
    <m/>
    <x v="6"/>
    <s v="Invoice"/>
    <s v="87083"/>
    <s v="BUILDERS WAREHOUSE:ZAMBEZI"/>
    <s v="PLANT HANGING BASKET 25CM"/>
    <n v="14"/>
    <n v="129.30000000000001"/>
    <n v="1810.2"/>
    <n v="230229.30999999994"/>
    <x v="30"/>
  </r>
  <r>
    <m/>
    <x v="120"/>
    <s v="Invoice"/>
    <s v="87089"/>
    <s v="BUILDERS WAREHOUSE:BOKSBURG (NEW)"/>
    <s v="PLANT HANGING BASKET 25CM"/>
    <n v="5"/>
    <n v="129.30000000000001"/>
    <n v="646.5"/>
    <n v="230875.80999999994"/>
    <x v="30"/>
  </r>
  <r>
    <m/>
    <x v="120"/>
    <s v="Invoice"/>
    <s v="87090"/>
    <s v="BUILDERS WAREHOUSE:STRUBENS VALLEY"/>
    <s v="PLANT HANGING BASKET 25CM"/>
    <n v="10"/>
    <n v="129.30000000000001"/>
    <n v="1293"/>
    <n v="232168.80999999994"/>
    <x v="30"/>
  </r>
  <r>
    <m/>
    <x v="121"/>
    <s v="Invoice"/>
    <s v="87116"/>
    <s v="BUILDERS WAREHOUSE:STRUBENS VALLEY"/>
    <s v="PLANT HANGING BASKET 25CM"/>
    <n v="5"/>
    <n v="129.30000000000001"/>
    <n v="646.5"/>
    <n v="232815.30999999994"/>
    <x v="30"/>
  </r>
  <r>
    <m/>
    <x v="121"/>
    <s v="Invoice"/>
    <s v="87117"/>
    <s v="BUILDERS WAREHOUSE:NOORDHEUWEL"/>
    <s v="PLANT HANGING BASKET 25CM"/>
    <n v="3"/>
    <n v="129.30000000000001"/>
    <n v="387.9"/>
    <n v="233203.20999999993"/>
    <x v="30"/>
  </r>
  <r>
    <m/>
    <x v="122"/>
    <s v="Invoice"/>
    <s v="87110"/>
    <s v="BUILDERS WAREHOUSE:CHERRY LANE"/>
    <s v="PLANT HANGING BASKET 25CM"/>
    <n v="6"/>
    <n v="31.85"/>
    <n v="191.1"/>
    <n v="233394.30999999994"/>
    <x v="30"/>
  </r>
  <r>
    <m/>
    <x v="124"/>
    <s v="Invoice"/>
    <s v="87129"/>
    <s v="FH CHAMBERLAIN TRADING (PTY) LTD:RIVIERA"/>
    <s v="PLANT HANGING BASKET 25CM"/>
    <n v="5"/>
    <n v="129.30000000000001"/>
    <n v="646.5"/>
    <n v="234040.80999999994"/>
    <x v="30"/>
  </r>
  <r>
    <m/>
    <x v="124"/>
    <s v="Invoice"/>
    <s v="87130"/>
    <s v="THYME SQUARE"/>
    <s v="PLANT HANGING BASKET 25CM"/>
    <n v="6"/>
    <n v="118.8"/>
    <n v="712.8"/>
    <n v="234753.60999999993"/>
    <x v="30"/>
  </r>
  <r>
    <m/>
    <x v="125"/>
    <s v="Invoice"/>
    <s v="87161"/>
    <s v="BUILDERS WAREHOUSE:NOORDHEUWEL"/>
    <s v="PLANT HANGING BASKET 25CM"/>
    <n v="5"/>
    <n v="129.30000000000001"/>
    <n v="646.5"/>
    <n v="235400.10999999993"/>
    <x v="30"/>
  </r>
  <r>
    <m/>
    <x v="126"/>
    <s v="Invoice"/>
    <s v="87147"/>
    <s v="FH CHAMBERLAIN TRADING (PTY) LTD:KYALAMI"/>
    <s v="PLANT HANGING BASKET 25CM"/>
    <n v="6"/>
    <n v="129.30000000000001"/>
    <n v="775.8"/>
    <n v="236175.90999999992"/>
    <x v="30"/>
  </r>
  <r>
    <m/>
    <x v="126"/>
    <s v="Invoice"/>
    <s v="87178"/>
    <s v="PRETTY GARDENS"/>
    <s v="PLANT HANGING BASKET 25CM"/>
    <n v="5"/>
    <n v="118.8"/>
    <n v="594"/>
    <n v="236769.90999999992"/>
    <x v="30"/>
  </r>
  <r>
    <m/>
    <x v="126"/>
    <s v="Invoice"/>
    <s v="87179"/>
    <s v="BUILDERS WAREHOUSE:BLOEMFONTEIN"/>
    <s v="PLANT HANGING BASKET 25CM"/>
    <n v="4"/>
    <n v="129.30000000000001"/>
    <n v="517.20000000000005"/>
    <n v="237287.10999999993"/>
    <x v="30"/>
  </r>
  <r>
    <m/>
    <x v="25"/>
    <s v="Invoice"/>
    <s v="87181"/>
    <s v="BUILDERS WAREHOUSE:EDENVALE"/>
    <s v="PLANT HANGING BASKET 25CM"/>
    <n v="8"/>
    <n v="129.30000000000001"/>
    <n v="1034.4000000000001"/>
    <n v="238321.50999999992"/>
    <x v="30"/>
  </r>
  <r>
    <m/>
    <x v="25"/>
    <s v="Invoice"/>
    <s v="87184"/>
    <s v="BUILDERS WAREHOUSE:RUSTENBURG"/>
    <s v="PLANT HANGING BASKET 25CM"/>
    <n v="10"/>
    <n v="129.30000000000001"/>
    <n v="1293"/>
    <n v="239614.50999999992"/>
    <x v="30"/>
  </r>
  <r>
    <m/>
    <x v="25"/>
    <s v="Invoice"/>
    <s v="87185"/>
    <s v="THYME SQUARE"/>
    <s v="PLANT HANGING BASKET 25CM"/>
    <n v="4"/>
    <n v="118.8"/>
    <n v="475.2"/>
    <n v="240089.70999999993"/>
    <x v="30"/>
  </r>
  <r>
    <m/>
    <x v="25"/>
    <s v="Invoice"/>
    <s v="87204"/>
    <s v="BUILDERS WAREHOUSE:NOORDHEUWEL"/>
    <s v="PLANT HANGING BASKET 25CM"/>
    <n v="5"/>
    <n v="129.30000000000001"/>
    <n v="646.5"/>
    <n v="240736.20999999993"/>
    <x v="30"/>
  </r>
  <r>
    <m/>
    <x v="127"/>
    <s v="Invoice"/>
    <s v="87189"/>
    <s v="BUILDERS WAREHOUSE:ERASMUS PARK"/>
    <s v="PLANT HANGING BASKET 25CM"/>
    <n v="10"/>
    <n v="129.30000000000001"/>
    <n v="1293"/>
    <n v="242029.20999999993"/>
    <x v="30"/>
  </r>
  <r>
    <m/>
    <x v="127"/>
    <s v="Invoice"/>
    <s v="87206"/>
    <s v="BUILDERS WAREHOUSE:CENTURION"/>
    <s v="PLANT HANGING BASKET 25CM"/>
    <n v="10"/>
    <n v="129.30000000000001"/>
    <n v="1293"/>
    <n v="243322.20999999993"/>
    <x v="30"/>
  </r>
  <r>
    <m/>
    <x v="127"/>
    <s v="Invoice"/>
    <s v="87214"/>
    <s v="AGRI 2 MARKET"/>
    <s v="PLANT HANGING BASKET 25CM"/>
    <n v="5"/>
    <n v="99.35"/>
    <n v="496.75"/>
    <n v="243818.95999999993"/>
    <x v="30"/>
  </r>
  <r>
    <m/>
    <x v="127"/>
    <s v="Invoice"/>
    <s v="87222"/>
    <s v="BUILDERS WAREHOUSE:SECUNDA"/>
    <s v="PLANT HANGING BASKET 25CM"/>
    <n v="12"/>
    <n v="129.30000000000001"/>
    <n v="1551.6"/>
    <n v="245370.55999999994"/>
    <x v="30"/>
  </r>
  <r>
    <m/>
    <x v="128"/>
    <s v="Invoice"/>
    <s v="87216"/>
    <s v="FH CHAMBERLAIN TRADING (PTY) LTD:KYALAMI"/>
    <s v="PLANT HANGING BASKET 25CM"/>
    <n v="6"/>
    <n v="129.30000000000001"/>
    <n v="775.8"/>
    <n v="246146.35999999993"/>
    <x v="30"/>
  </r>
  <r>
    <m/>
    <x v="128"/>
    <s v="Invoice"/>
    <s v="87219"/>
    <s v="LOTS OF POTS CENTURION"/>
    <s v="PLANT HANGING BASKET 25CM"/>
    <n v="8"/>
    <n v="118.8"/>
    <n v="950.4"/>
    <n v="247096.75999999992"/>
    <x v="30"/>
  </r>
  <r>
    <m/>
    <x v="128"/>
    <s v="Invoice"/>
    <s v="87221"/>
    <s v="GARDENSHOP PARKTOWN"/>
    <s v="PLANT HANGING BASKET 25CM"/>
    <n v="12"/>
    <n v="118.8"/>
    <n v="1425.6"/>
    <n v="248522.35999999993"/>
    <x v="30"/>
  </r>
  <r>
    <m/>
    <x v="129"/>
    <s v="Invoice"/>
    <s v="87227"/>
    <s v="BUILDERS WAREHOUSE:NORWOOD"/>
    <s v="PLANT HANGING BASKET 25CM"/>
    <n v="5"/>
    <n v="129.30000000000001"/>
    <n v="646.5"/>
    <n v="249168.85999999993"/>
    <x v="30"/>
  </r>
  <r>
    <m/>
    <x v="129"/>
    <s v="Invoice"/>
    <s v="87230"/>
    <s v="BUILDERS WAREHOUSE:KEMPTON PARK"/>
    <s v="PLANT HANGING BASKET 25CM"/>
    <n v="6"/>
    <n v="129.30000000000001"/>
    <n v="775.8"/>
    <n v="249944.65999999992"/>
    <x v="30"/>
  </r>
  <r>
    <m/>
    <x v="26"/>
    <s v="Invoice"/>
    <s v="87247"/>
    <s v="BUILDERS WAREHOUSE:NORTHMEAD"/>
    <s v="PLANT HANGING BASKET 25CM"/>
    <n v="5"/>
    <n v="129.30000000000001"/>
    <n v="646.5"/>
    <n v="250591.15999999992"/>
    <x v="30"/>
  </r>
  <r>
    <m/>
    <x v="26"/>
    <s v="Invoice"/>
    <s v="87248"/>
    <s v="BUILDERS WAREHOUSE:CARNIVAL MALL"/>
    <s v="PLANT HANGING BASKET 25CM"/>
    <n v="4"/>
    <n v="129.30000000000001"/>
    <n v="517.20000000000005"/>
    <n v="251108.35999999993"/>
    <x v="30"/>
  </r>
  <r>
    <m/>
    <x v="26"/>
    <s v="Invoice"/>
    <s v="87249"/>
    <s v="BUILDERS WAREHOUSE:EDENVALE"/>
    <s v="PLANT HANGING BASKET 25CM"/>
    <n v="12"/>
    <n v="129.30000000000001"/>
    <n v="1551.6"/>
    <n v="252659.95999999993"/>
    <x v="30"/>
  </r>
  <r>
    <m/>
    <x v="26"/>
    <s v="Invoice"/>
    <s v="87250"/>
    <s v="BUILDERS WAREHOUSE:NEWMARKET"/>
    <s v="PLANT HANGING BASKET 25CM"/>
    <n v="20"/>
    <n v="129.30000000000001"/>
    <n v="2586"/>
    <n v="255245.95999999993"/>
    <x v="30"/>
  </r>
  <r>
    <m/>
    <x v="26"/>
    <s v="Invoice"/>
    <s v="87256"/>
    <s v="LOTS OF POTS BOKSBURG"/>
    <s v="PLANT HANGING BASKET 25CM"/>
    <n v="5"/>
    <n v="118.8"/>
    <n v="594"/>
    <n v="255839.95999999993"/>
    <x v="30"/>
  </r>
  <r>
    <m/>
    <x v="26"/>
    <s v="Invoice"/>
    <s v="87267"/>
    <s v="CLARKS GARDEN CENTRE"/>
    <s v="PLANT HANGING BASKET 25CM"/>
    <n v="6"/>
    <n v="118.8"/>
    <n v="712.8"/>
    <n v="256552.75999999992"/>
    <x v="30"/>
  </r>
  <r>
    <m/>
    <x v="26"/>
    <s v="Invoice"/>
    <s v="87269"/>
    <s v="BUILDERS WAREHOUSE:BLOEMFONTEIN"/>
    <s v="PLANT HANGING BASKET 25CM"/>
    <n v="11"/>
    <n v="129.30000000000001"/>
    <n v="1422.3"/>
    <n v="257975.05999999991"/>
    <x v="30"/>
  </r>
  <r>
    <m/>
    <x v="26"/>
    <s v="Invoice"/>
    <s v="87270"/>
    <s v="BUILDERS WAREHOUSE:MAFIKENG"/>
    <s v="PLANT HANGING BASKET 25CM"/>
    <n v="3"/>
    <n v="129.30000000000001"/>
    <n v="387.9"/>
    <n v="258362.9599999999"/>
    <x v="30"/>
  </r>
  <r>
    <m/>
    <x v="210"/>
    <s v="Invoice"/>
    <s v="87293"/>
    <s v="BUILDERS WAREHOUSE:STRUBENS VALLEY"/>
    <s v="PLANT HANGING BASKET 25CM"/>
    <n v="5"/>
    <n v="129.30000000000001"/>
    <n v="646.5"/>
    <n v="259009.4599999999"/>
    <x v="30"/>
  </r>
  <r>
    <m/>
    <x v="210"/>
    <s v="Invoice"/>
    <s v="87298"/>
    <s v="BUILDERS WAREHOUSE:BOKSBURG (NEW)"/>
    <s v="PLANT HANGING BASKET 25CM"/>
    <n v="10"/>
    <n v="23.99"/>
    <n v="239.9"/>
    <n v="259249.3599999999"/>
    <x v="30"/>
  </r>
  <r>
    <m/>
    <x v="210"/>
    <s v="Invoice"/>
    <s v="87317"/>
    <s v="BLOOM NURSERY"/>
    <s v="PLANT HANGING BASKET 25CM"/>
    <n v="7"/>
    <n v="118.8"/>
    <n v="831.6"/>
    <n v="260080.9599999999"/>
    <x v="30"/>
  </r>
  <r>
    <m/>
    <x v="210"/>
    <s v="Invoice"/>
    <s v="87318"/>
    <s v="BUILDERS WAREHOUSE:NELSPRUIT"/>
    <s v="PLANT HANGING BASKET 25CM"/>
    <n v="20"/>
    <n v="129.30000000000001"/>
    <n v="2586"/>
    <n v="262666.9599999999"/>
    <x v="30"/>
  </r>
  <r>
    <m/>
    <x v="130"/>
    <s v="Invoice"/>
    <s v="87295"/>
    <s v="ECKARDS GARDEN PAVILION"/>
    <s v="PLANT HANGING BASKET 25CM"/>
    <n v="14"/>
    <n v="118.8"/>
    <n v="1663.2"/>
    <n v="264330.15999999992"/>
    <x v="30"/>
  </r>
  <r>
    <m/>
    <x v="27"/>
    <s v="Invoice"/>
    <s v="87300"/>
    <s v="BUILDERS WAREHOUSE:KLERKSDORP"/>
    <s v="PLANT HANGING BASKET 25CM"/>
    <n v="10"/>
    <n v="129.30000000000001"/>
    <n v="1293"/>
    <n v="265623.15999999992"/>
    <x v="30"/>
  </r>
  <r>
    <m/>
    <x v="27"/>
    <s v="Invoice"/>
    <s v="87306"/>
    <s v="FH CHAMBERLAIN TRADING (PTY) LTD:WATERKLOOF GLEN"/>
    <s v="PLANT HANGING BASKET 25CM"/>
    <n v="18"/>
    <n v="129.30000000000001"/>
    <n v="2327.4"/>
    <n v="267950.55999999994"/>
    <x v="30"/>
  </r>
  <r>
    <m/>
    <x v="27"/>
    <s v="Invoice"/>
    <s v="87307"/>
    <s v="BUILDERS WAREHOUSE:ROBINDALE"/>
    <s v="PLANT HANGING BASKET 25CM"/>
    <n v="3"/>
    <n v="0"/>
    <n v="0"/>
    <n v="267950.55999999994"/>
    <x v="30"/>
  </r>
  <r>
    <m/>
    <x v="27"/>
    <s v="Invoice"/>
    <s v="87314"/>
    <s v="GARDENSHOP PARKTOWN"/>
    <s v="PLANT HANGING BASKET 25CM"/>
    <n v="10"/>
    <n v="118.8"/>
    <n v="1188"/>
    <n v="269138.55999999994"/>
    <x v="30"/>
  </r>
  <r>
    <m/>
    <x v="245"/>
    <s v="Invoice"/>
    <s v="87319"/>
    <s v="BUILDERS WAREHOUSE:GREENSTONE"/>
    <s v="PLANT HANGING BASKET 25CM"/>
    <n v="11"/>
    <n v="129.30000000000001"/>
    <n v="1422.3"/>
    <n v="270560.85999999993"/>
    <x v="30"/>
  </r>
  <r>
    <m/>
    <x v="245"/>
    <s v="Invoice"/>
    <s v="87325"/>
    <s v="BUILDERS WAREHOUSE:NORWOOD"/>
    <s v="PLANT HANGING BASKET 25CM"/>
    <n v="6"/>
    <n v="129.30000000000001"/>
    <n v="775.8"/>
    <n v="271336.65999999992"/>
    <x v="30"/>
  </r>
  <r>
    <m/>
    <x v="131"/>
    <s v="Invoice"/>
    <s v="87331"/>
    <s v="BUILDERS WAREHOUSE:EDENVALE"/>
    <s v="PLANT HANGING BASKET 25CM"/>
    <n v="15"/>
    <n v="129.30000000000001"/>
    <n v="1939.5"/>
    <n v="273276.15999999992"/>
    <x v="30"/>
  </r>
  <r>
    <m/>
    <x v="131"/>
    <s v="Invoice"/>
    <s v="87335"/>
    <s v="BUILDERS WAREHOUSE:NORTHMEAD"/>
    <s v="PLANT HANGING BASKET 25CM"/>
    <n v="16"/>
    <n v="129.30000000000001"/>
    <n v="2068.8000000000002"/>
    <n v="275344.9599999999"/>
    <x v="30"/>
  </r>
  <r>
    <m/>
    <x v="304"/>
    <s v="Invoice"/>
    <s v="87337"/>
    <s v="SEFAKO MAKGATHO HEALTH SCIENCE UNIVERSITY"/>
    <s v="PLANT HANGING BASKET 25CM"/>
    <n v="2"/>
    <n v="118.8"/>
    <n v="237.6"/>
    <n v="275582.55999999988"/>
    <x v="30"/>
  </r>
  <r>
    <m/>
    <x v="304"/>
    <s v="Invoice"/>
    <s v="87364"/>
    <s v="BUILDERS WAREHOUSE:NOORDHEUWEL"/>
    <s v="PLANT HANGING BASKET 25CM"/>
    <n v="5"/>
    <n v="129.30000000000001"/>
    <n v="646.5"/>
    <n v="276229.05999999988"/>
    <x v="30"/>
  </r>
  <r>
    <m/>
    <x v="132"/>
    <s v="Invoice"/>
    <s v="87339"/>
    <s v="BUILDERS WAREHOUSE:SILVERLAKES"/>
    <s v="PLANT HANGING BASKET 25CM"/>
    <n v="14"/>
    <n v="129.30000000000001"/>
    <n v="1810.2"/>
    <n v="278039.25999999989"/>
    <x v="30"/>
  </r>
  <r>
    <m/>
    <x v="132"/>
    <s v="Invoice"/>
    <s v="87341"/>
    <s v="BUILDERS WAREHOUSE:WOODLANDS"/>
    <s v="PLANT HANGING BASKET 25CM"/>
    <n v="15"/>
    <n v="129.30000000000001"/>
    <n v="1939.5"/>
    <n v="279978.75999999989"/>
    <x v="30"/>
  </r>
  <r>
    <m/>
    <x v="132"/>
    <s v="Invoice"/>
    <s v="87347"/>
    <s v="BUILDERS WAREHOUSE:RIVONIA"/>
    <s v="PLANT HANGING BASKET 25CM"/>
    <n v="3"/>
    <n v="129.30000000000001"/>
    <n v="387.9"/>
    <n v="280366.65999999992"/>
    <x v="30"/>
  </r>
  <r>
    <m/>
    <x v="132"/>
    <s v="Invoice"/>
    <s v="87348"/>
    <s v="BUILDERS WAREHOUSE:ZAMBEZI"/>
    <s v="PLANT HANGING BASKET 25CM"/>
    <n v="15"/>
    <n v="129.30000000000001"/>
    <n v="1939.5"/>
    <n v="282306.15999999992"/>
    <x v="30"/>
  </r>
  <r>
    <m/>
    <x v="132"/>
    <s v="Invoice"/>
    <s v="87353"/>
    <s v="BUILDERS WAREHOUSE:CENTURION"/>
    <s v="PLANT HANGING BASKET 25CM"/>
    <n v="10"/>
    <n v="129.30000000000001"/>
    <n v="1293"/>
    <n v="283599.15999999992"/>
    <x v="30"/>
  </r>
  <r>
    <m/>
    <x v="246"/>
    <s v="Invoice"/>
    <s v="87374"/>
    <s v="LOTS OF POTS CENTURION"/>
    <s v="PLANT HANGING BASKET 25CM"/>
    <n v="9"/>
    <n v="118.8"/>
    <n v="1069.2"/>
    <n v="284668.35999999993"/>
    <x v="30"/>
  </r>
  <r>
    <m/>
    <x v="246"/>
    <s v="Invoice"/>
    <s v="87380"/>
    <s v="ECKARDS GARDEN PAVILION"/>
    <s v="PLANT HANGING BASKET 25CM"/>
    <n v="10"/>
    <n v="118.8"/>
    <n v="1188"/>
    <n v="285856.35999999993"/>
    <x v="30"/>
  </r>
  <r>
    <m/>
    <x v="133"/>
    <s v="Invoice"/>
    <s v="87385"/>
    <s v="BUILDERS WAREHOUSE:NORWOOD"/>
    <s v="PLANT HANGING BASKET 25CM"/>
    <n v="4"/>
    <n v="129.30000000000001"/>
    <n v="517.20000000000005"/>
    <n v="286373.55999999994"/>
    <x v="30"/>
  </r>
  <r>
    <m/>
    <x v="133"/>
    <s v="Invoice"/>
    <s v="87386"/>
    <s v="BUILDERS WAREHOUSE:KEMPTON PARK"/>
    <s v="PLANT HANGING BASKET 25CM"/>
    <n v="8"/>
    <n v="129.30000000000001"/>
    <n v="1034.4000000000001"/>
    <n v="287407.95999999996"/>
    <x v="30"/>
  </r>
  <r>
    <m/>
    <x v="133"/>
    <s v="Invoice"/>
    <s v="87388"/>
    <s v="CASH SALE"/>
    <s v="PLANT HANGING BASKET 25CM"/>
    <n v="4"/>
    <n v="118.8"/>
    <n v="475.2"/>
    <n v="287883.15999999997"/>
    <x v="30"/>
  </r>
  <r>
    <m/>
    <x v="7"/>
    <s v="Invoice"/>
    <s v="87390"/>
    <s v="BUILDERS WAREHOUSE:BOKSBURG (NEW)"/>
    <s v="PLANT HANGING BASKET 25CM"/>
    <n v="15"/>
    <n v="129.30000000000001"/>
    <n v="1939.5"/>
    <n v="289822.65999999997"/>
    <x v="30"/>
  </r>
  <r>
    <m/>
    <x v="7"/>
    <s v="Invoice"/>
    <s v="87401"/>
    <s v="PRETTY GARDENS"/>
    <s v="PLANT HANGING BASKET 25CM"/>
    <n v="5"/>
    <n v="118.8"/>
    <n v="594"/>
    <n v="290416.65999999997"/>
    <x v="30"/>
  </r>
  <r>
    <m/>
    <x v="7"/>
    <s v="Invoice"/>
    <s v="87406"/>
    <s v="BUILDERS WAREHOUSE:BLOEMFONTEIN"/>
    <s v="PLANT HANGING BASKET 25CM"/>
    <n v="5"/>
    <n v="129.30000000000001"/>
    <n v="646.5"/>
    <n v="291063.15999999997"/>
    <x v="30"/>
  </r>
  <r>
    <m/>
    <x v="134"/>
    <s v="Invoice"/>
    <s v="87442"/>
    <s v="BUILDERS WAREHOUSE:STRUBENS VALLEY"/>
    <s v="PLANT HANGING BASKET 25CM"/>
    <n v="5"/>
    <n v="129.30000000000001"/>
    <n v="646.5"/>
    <n v="291709.65999999997"/>
    <x v="30"/>
  </r>
  <r>
    <m/>
    <x v="135"/>
    <s v="Invoice"/>
    <s v="87423"/>
    <s v="BUILDERS WAREHOUSE:RIVONIA"/>
    <s v="PLANT HANGING BASKET 25CM"/>
    <n v="3"/>
    <n v="129.30000000000001"/>
    <n v="387.9"/>
    <n v="292097.56"/>
    <x v="30"/>
  </r>
  <r>
    <m/>
    <x v="247"/>
    <s v="Invoice"/>
    <s v="87460"/>
    <s v="GARDENSHOP PARKTOWN"/>
    <s v="PLANT HANGING BASKET 25CM"/>
    <n v="15"/>
    <n v="118.8"/>
    <n v="1782"/>
    <n v="293879.56"/>
    <x v="30"/>
  </r>
  <r>
    <m/>
    <x v="247"/>
    <s v="Invoice"/>
    <s v="87443"/>
    <s v="BUILDERS WAREHOUSE:SECUNDA"/>
    <s v="PLANT HANGING BASKET 25CM"/>
    <n v="8"/>
    <n v="129.30000000000001"/>
    <n v="1034.4000000000001"/>
    <n v="294913.96000000002"/>
    <x v="30"/>
  </r>
  <r>
    <m/>
    <x v="136"/>
    <s v="Invoice"/>
    <s v="87453"/>
    <s v="BUILDERS WAREHOUSE:NORWOOD"/>
    <s v="PLANT HANGING BASKET 25CM"/>
    <n v="5"/>
    <n v="129.30000000000001"/>
    <n v="646.5"/>
    <n v="295560.46000000002"/>
    <x v="30"/>
  </r>
  <r>
    <m/>
    <x v="136"/>
    <s v="Invoice"/>
    <s v="87456"/>
    <s v="BUILDERS WAREHOUSE:GREENSTONE"/>
    <s v="PLANT HANGING BASKET 25CM"/>
    <n v="10"/>
    <n v="129.30000000000001"/>
    <n v="1293"/>
    <n v="296853.46000000002"/>
    <x v="30"/>
  </r>
  <r>
    <m/>
    <x v="136"/>
    <s v="Invoice"/>
    <s v="87457"/>
    <s v="BUILDERS WAREHOUSE:ROBINDALE"/>
    <s v="PLANT HANGING BASKET 25CM"/>
    <n v="5"/>
    <n v="129.30000000000001"/>
    <n v="646.5"/>
    <n v="297499.96000000002"/>
    <x v="30"/>
  </r>
  <r>
    <m/>
    <x v="136"/>
    <s v="Invoice"/>
    <s v="87458"/>
    <s v="BUILDERS WAREHOUSE:STRUBENS VALLEY"/>
    <s v="PLANT HANGING BASKET 25CM"/>
    <n v="10"/>
    <n v="129.30000000000001"/>
    <n v="1293"/>
    <n v="298792.96000000002"/>
    <x v="30"/>
  </r>
  <r>
    <m/>
    <x v="137"/>
    <s v="Invoice"/>
    <s v="87483"/>
    <s v="GREENSIDE KWEKERY"/>
    <s v="PLANT HANGING BASKET ALYSSUM 25CM"/>
    <n v="4"/>
    <n v="118.8"/>
    <n v="475.2"/>
    <n v="299268.16000000003"/>
    <x v="30"/>
  </r>
  <r>
    <m/>
    <x v="137"/>
    <s v="Invoice"/>
    <s v="87483"/>
    <s v="GREENSIDE KWEKERY"/>
    <s v="PLANT HANGING BASKET PETUNIA 25CM"/>
    <n v="2"/>
    <n v="118.8"/>
    <n v="237.6"/>
    <n v="299505.76"/>
    <x v="30"/>
  </r>
  <r>
    <m/>
    <x v="137"/>
    <s v="Invoice"/>
    <s v="87487"/>
    <s v="BUILDERS WAREHOUSE:BLOEMFONTEIN"/>
    <s v="PLANT HANGING BASKET 25CM"/>
    <n v="16"/>
    <n v="129.30000000000001"/>
    <n v="2068.8000000000002"/>
    <n v="301574.56"/>
    <x v="30"/>
  </r>
  <r>
    <m/>
    <x v="138"/>
    <s v="Invoice"/>
    <s v="87478"/>
    <s v="IRON POINT SUPPLIERS PTY LTD T/A CONCRETE GALLERIA"/>
    <s v="PLANT HANGING BASKET 25CM"/>
    <n v="6"/>
    <n v="118.8"/>
    <n v="712.8"/>
    <n v="302287.35999999999"/>
    <x v="30"/>
  </r>
  <r>
    <m/>
    <x v="138"/>
    <s v="Invoice"/>
    <s v="87508"/>
    <s v="BUILDERS WAREHOUSE:NOORDHEUWEL"/>
    <s v="PLANT HANGING BASKET 25CM"/>
    <n v="10"/>
    <n v="129.30000000000001"/>
    <n v="1293"/>
    <n v="303580.36"/>
    <x v="30"/>
  </r>
  <r>
    <m/>
    <x v="139"/>
    <s v="Invoice"/>
    <s v="87492"/>
    <s v="BUILDERS WAREHOUSE:ERASMUS PARK"/>
    <s v="PLANT HANGING BASKET 25CM"/>
    <n v="10"/>
    <n v="129.30000000000001"/>
    <n v="1293"/>
    <n v="304873.36"/>
    <x v="30"/>
  </r>
  <r>
    <m/>
    <x v="139"/>
    <s v="Invoice"/>
    <s v="87497"/>
    <s v="BUILDERS WAREHOUSE:ZAMBEZI"/>
    <s v="PLANT HANGING BASKET 25CM"/>
    <n v="10"/>
    <n v="129.30000000000001"/>
    <n v="1293"/>
    <n v="306166.36"/>
    <x v="30"/>
  </r>
  <r>
    <m/>
    <x v="139"/>
    <s v="Invoice"/>
    <s v="87500"/>
    <s v="BUILDERS WAREHOUSE:CENTURION"/>
    <s v="PLANT HANGING BASKET 25CM"/>
    <n v="5"/>
    <n v="129.30000000000001"/>
    <n v="646.5"/>
    <n v="306812.86"/>
    <x v="30"/>
  </r>
  <r>
    <m/>
    <x v="139"/>
    <s v="Invoice"/>
    <s v="87511"/>
    <s v="FH CHAMBERLAIN TRADING (PTY) LTD:KYALAMI"/>
    <s v="PLANT HANGING BASKET 25CM"/>
    <n v="6"/>
    <n v="129.30000000000001"/>
    <n v="775.8"/>
    <n v="307588.65999999997"/>
    <x v="30"/>
  </r>
  <r>
    <m/>
    <x v="140"/>
    <s v="Invoice"/>
    <s v="87513"/>
    <s v="BUILDERS WAREHOUSE:KLERKSDORP"/>
    <s v="PLANT HANGING BASKET 25CM"/>
    <n v="3"/>
    <n v="129.30000000000001"/>
    <n v="387.9"/>
    <n v="307976.56"/>
    <x v="30"/>
  </r>
  <r>
    <m/>
    <x v="141"/>
    <s v="Invoice"/>
    <s v="87516"/>
    <s v="BUILDERS WAREHOUSE:KEMPTON PARK"/>
    <s v="PLANT HANGING BASKET 25CM"/>
    <n v="10"/>
    <n v="129.30000000000001"/>
    <n v="1293"/>
    <n v="309269.56"/>
    <x v="30"/>
  </r>
  <r>
    <m/>
    <x v="142"/>
    <s v="Invoice"/>
    <s v="87532"/>
    <s v="BUILDERS WAREHOUSE:NORTHMEAD"/>
    <s v="PLANT HANGING BASKET 25CM"/>
    <n v="8"/>
    <n v="129.30000000000001"/>
    <n v="1034.4000000000001"/>
    <n v="310303.96000000002"/>
    <x v="30"/>
  </r>
  <r>
    <m/>
    <x v="142"/>
    <s v="Invoice"/>
    <s v="87536"/>
    <s v="LOTS OF POTS CENTURION"/>
    <s v="PLANT HANGING BASKET 25CM"/>
    <n v="6"/>
    <n v="118.8"/>
    <n v="712.8"/>
    <n v="311016.76"/>
    <x v="30"/>
  </r>
  <r>
    <m/>
    <x v="143"/>
    <s v="Invoice"/>
    <s v="87143"/>
    <s v="BUILDERS WAREHOUSE:ZAMBEZI"/>
    <s v="PLANT HANGING BASKET 25CM"/>
    <n v="12"/>
    <n v="129.30000000000001"/>
    <n v="1551.6"/>
    <n v="312568.36"/>
    <x v="30"/>
  </r>
  <r>
    <m/>
    <x v="143"/>
    <s v="Invoice"/>
    <s v="87539"/>
    <s v="BUILDERS WAREHOUSE:WOODLANDS"/>
    <s v="PLANT HANGING BASKET 25CM"/>
    <n v="6"/>
    <n v="129.30000000000001"/>
    <n v="775.8"/>
    <n v="313344.15999999997"/>
    <x v="30"/>
  </r>
  <r>
    <m/>
    <x v="143"/>
    <s v="Invoice"/>
    <s v="87545"/>
    <s v="BUILDERS WAREHOUSE:RUSTENBURG"/>
    <s v="PLANT HANGING BASKET 25CM"/>
    <n v="7"/>
    <n v="129.30000000000001"/>
    <n v="905.1"/>
    <n v="314249.25999999995"/>
    <x v="30"/>
  </r>
  <r>
    <m/>
    <x v="145"/>
    <s v="Invoice"/>
    <s v="87575"/>
    <s v="THYME SQUARE"/>
    <s v="PLANT HANGING BASKET 25CM"/>
    <n v="1"/>
    <n v="118.8"/>
    <n v="118.8"/>
    <n v="314368.05999999994"/>
    <x v="30"/>
  </r>
  <r>
    <m/>
    <x v="321"/>
    <s v="Invoice"/>
    <s v="87600"/>
    <s v="SECUNDA NURSERY"/>
    <s v="PLANT HANGING BASKET 25CM"/>
    <n v="1"/>
    <n v="118.9"/>
    <n v="118.9"/>
    <n v="314486.95999999996"/>
    <x v="30"/>
  </r>
  <r>
    <m/>
    <x v="321"/>
    <s v="Invoice"/>
    <s v="87601"/>
    <s v="BUILDERS WAREHOUSE:SECUNDA"/>
    <s v="PLANT HANGING BASKET 25CM"/>
    <n v="9"/>
    <n v="129.30000000000001"/>
    <n v="1163.7"/>
    <n v="315650.65999999997"/>
    <x v="30"/>
  </r>
  <r>
    <m/>
    <x v="146"/>
    <s v="Invoice"/>
    <s v="87580"/>
    <s v="BUILDERS WAREHOUSE:GEZINA NEW"/>
    <s v="PLANT HANGING BASKET 25CM"/>
    <n v="5"/>
    <n v="129.30000000000001"/>
    <n v="646.5"/>
    <n v="316297.15999999997"/>
    <x v="30"/>
  </r>
  <r>
    <m/>
    <x v="146"/>
    <s v="Invoice"/>
    <s v="87581"/>
    <s v="BUILDERS WAREHOUSE:WOODLANDS"/>
    <s v="PLANT HANGING BASKET 25CM"/>
    <n v="5"/>
    <n v="129.30000000000001"/>
    <n v="646.5"/>
    <n v="316943.65999999997"/>
    <x v="30"/>
  </r>
  <r>
    <m/>
    <x v="146"/>
    <s v="Invoice"/>
    <s v="87585"/>
    <s v="BUILDERS WAREHOUSE:NEWMARKET"/>
    <s v="PLANT HANGING BASKET 25CM"/>
    <n v="20"/>
    <n v="129.30000000000001"/>
    <n v="2586"/>
    <n v="319529.65999999997"/>
    <x v="30"/>
  </r>
  <r>
    <m/>
    <x v="146"/>
    <s v="Invoice"/>
    <s v="87590"/>
    <s v="BUILDERS WAREHOUSE:ERASMUS PARK"/>
    <s v="PLANT HANGING BASKET 25CM"/>
    <n v="6"/>
    <n v="129.30000000000001"/>
    <n v="775.8"/>
    <n v="320305.45999999996"/>
    <x v="30"/>
  </r>
  <r>
    <m/>
    <x v="146"/>
    <s v="Invoice"/>
    <s v="87592"/>
    <s v="LOTS OF POTS CENTURION"/>
    <s v="PLANT HANGING BASKET 25CM"/>
    <n v="15"/>
    <n v="118.8"/>
    <n v="1782"/>
    <n v="322087.45999999996"/>
    <x v="30"/>
  </r>
  <r>
    <m/>
    <x v="146"/>
    <s v="Invoice"/>
    <s v="87605"/>
    <s v="AGRI 2 MARKET"/>
    <s v="PLANT HANGING BASKET 25CM"/>
    <n v="10"/>
    <n v="99.35"/>
    <n v="993.5"/>
    <n v="323080.95999999996"/>
    <x v="30"/>
  </r>
  <r>
    <m/>
    <x v="148"/>
    <s v="Invoice"/>
    <s v="87625"/>
    <s v="BUILDERS WAREHOUSE:CARNIVAL MALL"/>
    <s v="PLANT HANGING BASKET 25CM"/>
    <n v="6"/>
    <n v="129.30000000000001"/>
    <n v="775.8"/>
    <n v="323856.75999999995"/>
    <x v="30"/>
  </r>
  <r>
    <m/>
    <x v="148"/>
    <s v="Invoice"/>
    <s v="87630"/>
    <s v="THYME SQUARE"/>
    <s v="PLANT HANGING BASKET 25CM"/>
    <n v="2"/>
    <n v="118.8"/>
    <n v="237.6"/>
    <n v="324094.35999999993"/>
    <x v="30"/>
  </r>
  <r>
    <m/>
    <x v="148"/>
    <s v="Invoice"/>
    <s v="87636"/>
    <s v="BUILDERS WAREHOUSE:BETHLEHEM"/>
    <s v="PLANT HANGING BASKET 25CM"/>
    <n v="7"/>
    <n v="129.30000000000001"/>
    <n v="905.1"/>
    <n v="324999.4599999999"/>
    <x v="30"/>
  </r>
  <r>
    <m/>
    <x v="150"/>
    <s v="Invoice"/>
    <s v="87640"/>
    <s v="BUILDERS WAREHOUSE:ZAMBEZI"/>
    <s v="PLANT HANGING BASKET 25CM"/>
    <n v="15"/>
    <n v="129.30000000000001"/>
    <n v="1939.5"/>
    <n v="326938.9599999999"/>
    <x v="30"/>
  </r>
  <r>
    <m/>
    <x v="150"/>
    <s v="Invoice"/>
    <s v="87642"/>
    <s v="BUILDERS WAREHOUSE:SILVERLAKES"/>
    <s v="PLANT HANGING BASKET 25CM"/>
    <n v="5"/>
    <n v="129.30000000000001"/>
    <n v="646.5"/>
    <n v="327585.4599999999"/>
    <x v="30"/>
  </r>
  <r>
    <m/>
    <x v="248"/>
    <s v="Invoice"/>
    <s v="87664"/>
    <s v="BUILDERS WAREHOUSE:MAFIKENG"/>
    <s v="PLANT HANGING BASKET 25CM"/>
    <n v="15"/>
    <n v="129.30000000000001"/>
    <n v="1939.5"/>
    <n v="329524.9599999999"/>
    <x v="30"/>
  </r>
  <r>
    <m/>
    <x v="152"/>
    <s v="Invoice"/>
    <s v="87668"/>
    <s v="BUILDERS WAREHOUSE:NORTHMEAD"/>
    <s v="PLANT HANGING BASKET 25CM"/>
    <n v="8"/>
    <n v="129.30000000000001"/>
    <n v="1034.4000000000001"/>
    <n v="330559.35999999993"/>
    <x v="30"/>
  </r>
  <r>
    <m/>
    <x v="152"/>
    <s v="Invoice"/>
    <s v="87677"/>
    <s v="BUILDERS WAREHOUSE:BLOEMFONTEIN"/>
    <s v="PLANT HANGING BASKET 25CM"/>
    <n v="17"/>
    <n v="129.30000000000001"/>
    <n v="2198.1"/>
    <n v="332757.4599999999"/>
    <x v="30"/>
  </r>
  <r>
    <m/>
    <x v="28"/>
    <s v="Invoice"/>
    <s v="87682"/>
    <s v="BUILDERS WAREHOUSE:WONDER PARK"/>
    <s v="PLANT HANGING BASKET 25CM"/>
    <n v="5"/>
    <n v="129.30000000000001"/>
    <n v="646.5"/>
    <n v="333403.9599999999"/>
    <x v="30"/>
  </r>
  <r>
    <m/>
    <x v="28"/>
    <s v="Invoice"/>
    <s v="87685"/>
    <s v="FH CHAMBERLAIN TRADING (PTY) LTD:RIVIERA"/>
    <s v="PLANT HANGING BASKET 25CM"/>
    <n v="10"/>
    <n v="129.30000000000001"/>
    <n v="1293"/>
    <n v="334696.9599999999"/>
    <x v="30"/>
  </r>
  <r>
    <m/>
    <x v="28"/>
    <s v="Invoice"/>
    <s v="87686"/>
    <s v="BUILDERS WAREHOUSE:CHERRY LANE"/>
    <s v="PLANT HANGING BASKET 25CM"/>
    <n v="9"/>
    <n v="31.85"/>
    <n v="286.64999999999998"/>
    <n v="334983.60999999993"/>
    <x v="30"/>
  </r>
  <r>
    <m/>
    <x v="153"/>
    <s v="Invoice"/>
    <s v="87693"/>
    <s v="BUILDERS WAREHOUSE:NELSPRUIT"/>
    <s v="PLANT HANGING BASKET 25CM"/>
    <n v="11"/>
    <n v="129.30000000000001"/>
    <n v="1422.3"/>
    <n v="336405.90999999992"/>
    <x v="30"/>
  </r>
  <r>
    <m/>
    <x v="154"/>
    <s v="Invoice"/>
    <s v="87701"/>
    <s v="BUILDERS WAREHOUSE:ROBINDALE"/>
    <s v="PLANT HANGING BASKET 25CM"/>
    <n v="3"/>
    <n v="129.30000000000001"/>
    <n v="387.9"/>
    <n v="336793.80999999994"/>
    <x v="30"/>
  </r>
  <r>
    <m/>
    <x v="158"/>
    <s v="Invoice"/>
    <s v="87742"/>
    <s v="BUILDERS WAREHOUSE:EDENVALE"/>
    <s v="PLANT HANGING BASKET 25CM"/>
    <n v="4"/>
    <n v="129.30000000000001"/>
    <n v="517.20000000000005"/>
    <n v="337311.00999999995"/>
    <x v="30"/>
  </r>
  <r>
    <m/>
    <x v="158"/>
    <s v="Invoice"/>
    <s v="87744"/>
    <s v="BUILDERS WAREHOUSE:NEWMARKET"/>
    <s v="PLANT HANGING BASKET 25CM"/>
    <n v="8"/>
    <n v="129.30000000000001"/>
    <n v="1034.4000000000001"/>
    <n v="338345.41"/>
    <x v="30"/>
  </r>
  <r>
    <m/>
    <x v="158"/>
    <s v="Invoice"/>
    <s v="87754"/>
    <s v="BUILDERS WAREHOUSE:BLOEMFONTEIN"/>
    <s v="PLANT HANGING BASKET 25CM"/>
    <n v="5"/>
    <n v="129.30000000000001"/>
    <n v="646.5"/>
    <n v="338991.91"/>
    <x v="30"/>
  </r>
  <r>
    <m/>
    <x v="159"/>
    <s v="Invoice"/>
    <s v="87759"/>
    <s v="BUILDERS WAREHOUSE:SILVERLAKES"/>
    <s v="PLANT HANGING BASKET 25CM"/>
    <n v="5"/>
    <n v="129.30000000000001"/>
    <n v="646.5"/>
    <n v="339638.41"/>
    <x v="30"/>
  </r>
  <r>
    <m/>
    <x v="159"/>
    <s v="Invoice"/>
    <s v="87767"/>
    <s v="AGRI 2 MARKET"/>
    <s v="PLANT HANGING BASKET 25CM"/>
    <n v="10"/>
    <n v="99.35"/>
    <n v="993.5"/>
    <n v="340631.91"/>
    <x v="30"/>
  </r>
  <r>
    <m/>
    <x v="159"/>
    <s v="Invoice"/>
    <s v="87783"/>
    <s v="SECUNDA NURSERY"/>
    <s v="PLANT HANGING BASKET 25CM"/>
    <n v="5"/>
    <n v="118.8"/>
    <n v="594"/>
    <n v="341225.91"/>
    <x v="30"/>
  </r>
  <r>
    <m/>
    <x v="159"/>
    <s v="Invoice"/>
    <s v="87784"/>
    <s v="BUILDERS WAREHOUSE:SECUNDA"/>
    <s v="PLANT HANGING BASKET 25CM"/>
    <n v="3"/>
    <n v="129.30000000000001"/>
    <n v="387.9"/>
    <n v="341613.81"/>
    <x v="30"/>
  </r>
  <r>
    <m/>
    <x v="160"/>
    <s v="Invoice"/>
    <s v="87788"/>
    <s v="BUILDERS WAREHOUSE:NORWOOD"/>
    <s v="PLANT HANGING BASKET 25CM"/>
    <n v="5"/>
    <n v="129.30000000000001"/>
    <n v="646.5"/>
    <n v="342260.31"/>
    <x v="30"/>
  </r>
  <r>
    <m/>
    <x v="161"/>
    <s v="Invoice"/>
    <s v="87796"/>
    <s v="THYME SQUARE"/>
    <s v="PLANT HANGING BASKET 25CM"/>
    <n v="4"/>
    <n v="118.8"/>
    <n v="475.2"/>
    <n v="342735.51"/>
    <x v="30"/>
  </r>
  <r>
    <m/>
    <x v="161"/>
    <s v="Invoice"/>
    <s v="87803"/>
    <s v="BUILDERS WAREHOUSE:NELSPRUIT"/>
    <s v="PLANT HANGING BASKET 25CM"/>
    <n v="6"/>
    <n v="129.30000000000001"/>
    <n v="775.8"/>
    <n v="343511.31"/>
    <x v="30"/>
  </r>
  <r>
    <m/>
    <x v="162"/>
    <s v="Invoice"/>
    <s v="87826"/>
    <s v="BUILDERS WAREHOUSE:ROBINDALE"/>
    <s v="PLANT HANGING BASKET 25CM"/>
    <n v="6"/>
    <n v="129.30000000000001"/>
    <n v="775.8"/>
    <n v="344287.11"/>
    <x v="30"/>
  </r>
  <r>
    <m/>
    <x v="162"/>
    <s v="Invoice"/>
    <s v="87828"/>
    <s v="BUILDERS WAREHOUSE:BOKSBURG (NEW)"/>
    <s v="PLANT HANGING BASKET 25CM"/>
    <n v="9"/>
    <n v="129.30000000000001"/>
    <n v="1163.7"/>
    <n v="345450.81"/>
    <x v="30"/>
  </r>
  <r>
    <m/>
    <x v="250"/>
    <s v="Invoice"/>
    <s v="87804"/>
    <s v="BUILDERS WAREHOUSE:WOODLANDS"/>
    <s v="PLANT HANGING BASKET 25CM"/>
    <n v="6"/>
    <n v="129.30000000000001"/>
    <n v="775.8"/>
    <n v="346226.61"/>
    <x v="30"/>
  </r>
  <r>
    <m/>
    <x v="250"/>
    <s v="Invoice"/>
    <s v="87810"/>
    <s v="BUILDERS WAREHOUSE:ZAMBEZI"/>
    <s v="PLANT HANGING BASKET 25CM"/>
    <n v="5"/>
    <n v="129.30000000000001"/>
    <n v="646.5"/>
    <n v="346873.11"/>
    <x v="30"/>
  </r>
  <r>
    <m/>
    <x v="250"/>
    <s v="Invoice"/>
    <s v="87822"/>
    <s v="LOTS OF POTS CENTURION"/>
    <s v="PLANT HANGING BASKET 25CM"/>
    <n v="5"/>
    <n v="118.8"/>
    <n v="594"/>
    <n v="347467.11"/>
    <x v="30"/>
  </r>
  <r>
    <m/>
    <x v="323"/>
    <s v="Invoice"/>
    <s v="87808"/>
    <s v="FH CHAMBERLAIN TRADING (PTY) LTD:WATERKLOOF GLEN"/>
    <s v="PLANT HANGING BASKET 25CM"/>
    <n v="9"/>
    <n v="129.30000000000001"/>
    <n v="1163.7"/>
    <n v="348630.81"/>
    <x v="30"/>
  </r>
  <r>
    <m/>
    <x v="164"/>
    <s v="Invoice"/>
    <s v="87843"/>
    <s v="BUILDERS WAREHOUSE:EDENVALE"/>
    <s v="PLANT HANGING BASKET 25CM"/>
    <n v="5"/>
    <n v="129.30000000000001"/>
    <n v="646.5"/>
    <n v="349277.31"/>
    <x v="30"/>
  </r>
  <r>
    <m/>
    <x v="164"/>
    <s v="Invoice"/>
    <s v="87847"/>
    <s v="LIFESTYLE HOME GARDEN"/>
    <s v="PLANT HANGING BASKET 25CM"/>
    <n v="5"/>
    <n v="118.8"/>
    <n v="594"/>
    <n v="349871.31"/>
    <x v="30"/>
  </r>
  <r>
    <m/>
    <x v="164"/>
    <s v="Invoice"/>
    <s v="87168"/>
    <s v="PLANT FACTORY"/>
    <s v="PLANT HANGING BASKET 25CM"/>
    <n v="2"/>
    <n v="118.8"/>
    <n v="237.6"/>
    <n v="350108.91"/>
    <x v="30"/>
  </r>
  <r>
    <m/>
    <x v="164"/>
    <s v="Invoice"/>
    <s v="86938"/>
    <s v="GREENSIDE KWEKERY"/>
    <s v="PLANT HANGING BASKET 25CM"/>
    <n v="10"/>
    <n v="118.8"/>
    <n v="1188"/>
    <n v="351296.91"/>
    <x v="30"/>
  </r>
  <r>
    <m/>
    <x v="324"/>
    <s v="Invoice"/>
    <s v="87868"/>
    <s v="LOTS OF POTS PTA"/>
    <s v="PLANT HANGING BASKET 25CM"/>
    <n v="10"/>
    <n v="118.8"/>
    <n v="1188"/>
    <n v="352484.91"/>
    <x v="30"/>
  </r>
  <r>
    <m/>
    <x v="48"/>
    <s v="Invoice"/>
    <s v="87857"/>
    <s v="BUILDERS WAREHOUSE:CHERRY LANE"/>
    <s v="PLANT HANGING BASKET 25CM"/>
    <n v="5"/>
    <n v="129.30000000000001"/>
    <n v="646.5"/>
    <n v="353131.41"/>
    <x v="30"/>
  </r>
  <r>
    <m/>
    <x v="48"/>
    <s v="Invoice"/>
    <s v="87860"/>
    <s v="BUILDERS WAREHOUSE:RUSTENBURG"/>
    <s v="PLANT HANGING BASKET 25CM"/>
    <n v="14"/>
    <n v="129.30000000000001"/>
    <n v="1810.2"/>
    <n v="354941.61"/>
    <x v="30"/>
  </r>
  <r>
    <m/>
    <x v="48"/>
    <s v="Invoice"/>
    <s v="87861"/>
    <s v="BUILDERS WAREHOUSE:ZAMBEZI"/>
    <s v="PLANT HANGING BASKET 25CM"/>
    <n v="10"/>
    <n v="129.30000000000001"/>
    <n v="1293"/>
    <n v="356234.61"/>
    <x v="30"/>
  </r>
  <r>
    <m/>
    <x v="166"/>
    <s v="Invoice"/>
    <s v="87883"/>
    <s v="FH CHAMBERLAIN TRADING (PTY) LTD:CENTURION"/>
    <s v="PLANT HANGING BASKET 25CM"/>
    <n v="12"/>
    <n v="129.30000000000001"/>
    <n v="1551.6"/>
    <n v="357786.20999999996"/>
    <x v="30"/>
  </r>
  <r>
    <m/>
    <x v="166"/>
    <s v="Invoice"/>
    <s v="87907"/>
    <s v="BUILDERS WAREHOUSE:BLOEMFONTEIN"/>
    <s v="PLANT HANGING BASKET 25CM"/>
    <n v="13"/>
    <n v="129.30000000000001"/>
    <n v="1680.9"/>
    <n v="359467.11"/>
    <x v="30"/>
  </r>
  <r>
    <m/>
    <x v="167"/>
    <s v="Invoice"/>
    <s v="87894"/>
    <s v="THYME SQUARE"/>
    <s v="PLANT HANGING BASKET 25CM"/>
    <n v="2"/>
    <n v="118.8"/>
    <n v="237.6"/>
    <n v="359704.70999999996"/>
    <x v="30"/>
  </r>
  <r>
    <m/>
    <x v="167"/>
    <s v="Invoice"/>
    <s v="87895"/>
    <s v="BUILDERS WAREHOUSE:NEWMARKET"/>
    <s v="PLANT HANGING BASKET 25CM"/>
    <n v="6"/>
    <n v="129.30000000000001"/>
    <n v="775.8"/>
    <n v="360480.50999999995"/>
    <x v="30"/>
  </r>
  <r>
    <m/>
    <x v="307"/>
    <s v="Invoice"/>
    <s v="87936"/>
    <s v="BUILDERS WAREHOUSE:STRUBENS VALLEY"/>
    <s v="PLANT HANGING BASKET 25CM"/>
    <n v="5"/>
    <n v="129.30000000000001"/>
    <n v="646.5"/>
    <n v="361127.00999999995"/>
    <x v="30"/>
  </r>
  <r>
    <m/>
    <x v="168"/>
    <s v="Invoice"/>
    <s v="87922"/>
    <s v="BUILDERS WAREHOUSE:CENTURION"/>
    <s v="PLANT HANGING BASKET 25CM"/>
    <n v="10"/>
    <n v="129.30000000000001"/>
    <n v="1293"/>
    <n v="362420.00999999995"/>
    <x v="30"/>
  </r>
  <r>
    <m/>
    <x v="168"/>
    <s v="Invoice"/>
    <s v="87924"/>
    <s v="BUILDERS WAREHOUSE:ZAMBEZI"/>
    <s v="PLANT HANGING BASKET 25CM"/>
    <n v="6"/>
    <n v="129.30000000000001"/>
    <n v="775.8"/>
    <n v="363195.80999999994"/>
    <x v="30"/>
  </r>
  <r>
    <m/>
    <x v="168"/>
    <s v="Invoice"/>
    <s v="87929"/>
    <s v="LOTS OF POTS CENTURION"/>
    <s v="PLANT HANGING BASKET 25CM"/>
    <n v="10"/>
    <n v="118.8"/>
    <n v="1188"/>
    <n v="364383.80999999994"/>
    <x v="30"/>
  </r>
  <r>
    <m/>
    <x v="169"/>
    <s v="Invoice"/>
    <s v="87938"/>
    <s v="BUILDERS WAREHOUSE:KLERKSDORP"/>
    <s v="PLANT HANGING BASKET 25CM"/>
    <n v="8"/>
    <n v="129.30000000000001"/>
    <n v="1034.4000000000001"/>
    <n v="365418.20999999996"/>
    <x v="30"/>
  </r>
  <r>
    <m/>
    <x v="169"/>
    <s v="Invoice"/>
    <s v="87829"/>
    <s v="SECUNDA NURSERY"/>
    <s v="PLANT HANGING BASKET 25CM"/>
    <n v="2"/>
    <n v="118.8"/>
    <n v="237.6"/>
    <n v="365655.80999999994"/>
    <x v="30"/>
  </r>
  <r>
    <m/>
    <x v="169"/>
    <s v="Invoice"/>
    <s v="87830"/>
    <s v="BUILDERS WAREHOUSE:SECUNDA"/>
    <s v="PLANT HANGING BASKET 25CM"/>
    <n v="8"/>
    <n v="129.30000000000001"/>
    <n v="1034.4000000000001"/>
    <n v="366690.20999999996"/>
    <x v="30"/>
  </r>
  <r>
    <m/>
    <x v="170"/>
    <s v="Invoice"/>
    <s v="87940"/>
    <s v="AGRI 2 MARKET"/>
    <s v="PLANT HANGING BASKET 25CM"/>
    <n v="10"/>
    <n v="118.8"/>
    <n v="1188"/>
    <n v="367878.20999999996"/>
    <x v="30"/>
  </r>
  <r>
    <m/>
    <x v="170"/>
    <s v="Invoice"/>
    <s v="87946"/>
    <s v="BUILDERS WAREHOUSE:NOORDHEUWEL"/>
    <s v="PLANT HANGING BASKET 25CM"/>
    <n v="6"/>
    <n v="129.30000000000001"/>
    <n v="775.8"/>
    <n v="368654.00999999995"/>
    <x v="30"/>
  </r>
  <r>
    <m/>
    <x v="170"/>
    <s v="Invoice"/>
    <s v="87949"/>
    <s v="BUILDERS WAREHOUSE:KEMPTON PARK"/>
    <s v="PLANT HANGING BASKET 25CM"/>
    <n v="10"/>
    <n v="129.30000000000001"/>
    <n v="1293"/>
    <n v="369947.00999999995"/>
    <x v="30"/>
  </r>
  <r>
    <m/>
    <x v="171"/>
    <s v="Invoice"/>
    <s v="87971"/>
    <s v="CLARKS GARDEN CENTRE"/>
    <s v="PLANT HANGING BASKET 25CM"/>
    <n v="2"/>
    <n v="118.8"/>
    <n v="237.6"/>
    <n v="370184.60999999993"/>
    <x v="30"/>
  </r>
  <r>
    <m/>
    <x v="171"/>
    <s v="Invoice"/>
    <s v="87973"/>
    <s v="BUILDERS WAREHOUSE:MAFIKENG"/>
    <s v="PLANT HANGING BASKET 25CM"/>
    <n v="21"/>
    <n v="129.30000000000001"/>
    <n v="2715.3"/>
    <n v="372899.90999999992"/>
    <x v="30"/>
  </r>
  <r>
    <m/>
    <x v="211"/>
    <s v="Invoice"/>
    <s v="87997"/>
    <s v="BUILDERS WAREHOUSE:NORTHMEAD"/>
    <s v="PLANT HANGING BASKET 25CM"/>
    <n v="10"/>
    <n v="129.30000000000001"/>
    <n v="1293"/>
    <n v="374192.90999999992"/>
    <x v="30"/>
  </r>
  <r>
    <m/>
    <x v="172"/>
    <s v="Invoice"/>
    <s v="87974"/>
    <s v="BUILDERS WAREHOUSE:RUSTENBURG"/>
    <s v="PLANT HANGING BASKET 25CM"/>
    <n v="15"/>
    <n v="129.30000000000001"/>
    <n v="1939.5"/>
    <n v="376132.40999999992"/>
    <x v="30"/>
  </r>
  <r>
    <m/>
    <x v="172"/>
    <s v="Invoice"/>
    <s v="87976"/>
    <s v="FH CHAMBERLAIN TRADING (PTY) LTD:WATERKLOOF GLEN"/>
    <s v="PLANT HANGING BASKET 25CM"/>
    <n v="10"/>
    <n v="129.30000000000001"/>
    <n v="1293"/>
    <n v="377425.40999999992"/>
    <x v="30"/>
  </r>
  <r>
    <m/>
    <x v="172"/>
    <s v="Invoice"/>
    <s v="87983"/>
    <s v="BUILDERS WAREHOUSE:CHERRY LANE"/>
    <s v="PLANT HANGING BASKET 25CM"/>
    <n v="5"/>
    <n v="60.23"/>
    <n v="301.14999999999998"/>
    <n v="377726.55999999994"/>
    <x v="30"/>
  </r>
  <r>
    <m/>
    <x v="173"/>
    <s v="Invoice"/>
    <s v="88002"/>
    <s v="BUILDERS WAREHOUSE:KLERKSDORP"/>
    <s v="PLANT HANGING BASKET 25CM"/>
    <n v="10"/>
    <n v="129.30000000000001"/>
    <n v="1293"/>
    <n v="379019.55999999994"/>
    <x v="30"/>
  </r>
  <r>
    <m/>
    <x v="173"/>
    <s v="Invoice"/>
    <s v="88005"/>
    <s v="BUILDERS WAREHOUSE:ZAMBEZI"/>
    <s v="PLANT HANGING BASKET 25CM"/>
    <n v="10"/>
    <n v="129.30000000000001"/>
    <n v="1293"/>
    <n v="380312.55999999994"/>
    <x v="30"/>
  </r>
  <r>
    <m/>
    <x v="173"/>
    <s v="Invoice"/>
    <s v="88009"/>
    <s v="DIE BLOMWINKELTJIE"/>
    <s v="PLANT HANGING BASKET 25CM"/>
    <n v="8"/>
    <n v="131.4"/>
    <n v="1051.2"/>
    <n v="381363.75999999995"/>
    <x v="30"/>
  </r>
  <r>
    <m/>
    <x v="173"/>
    <s v="Invoice"/>
    <s v="88010"/>
    <s v="LIKHUTSA NURSERY"/>
    <s v="PLANT HANGING BASKET 25CM"/>
    <n v="14"/>
    <n v="118.8"/>
    <n v="1663.2"/>
    <n v="383026.95999999996"/>
    <x v="30"/>
  </r>
  <r>
    <m/>
    <x v="212"/>
    <s v="Invoice"/>
    <s v="88013"/>
    <s v="BUILDERS WAREHOUSE:NORWOOD"/>
    <s v="PLANT HANGING BASKET 25CM"/>
    <n v="5"/>
    <n v="129.30000000000001"/>
    <n v="646.5"/>
    <n v="383673.45999999996"/>
    <x v="30"/>
  </r>
  <r>
    <m/>
    <x v="212"/>
    <s v="Invoice"/>
    <s v="88017"/>
    <s v="BUILDERS WAREHOUSE:GREENSTONE"/>
    <s v="PLANT HANGING BASKET 25CM"/>
    <n v="10"/>
    <n v="129.30000000000001"/>
    <n v="1293"/>
    <n v="384966.45999999996"/>
    <x v="30"/>
  </r>
  <r>
    <m/>
    <x v="174"/>
    <s v="Invoice"/>
    <s v="88028"/>
    <s v="BUILDERS WAREHOUSE:EDENVALE"/>
    <s v="PLANT HANGING BASKET 25CM"/>
    <n v="15"/>
    <n v="129.30000000000001"/>
    <n v="1939.5"/>
    <n v="386905.95999999996"/>
    <x v="30"/>
  </r>
  <r>
    <m/>
    <x v="174"/>
    <s v="Invoice"/>
    <s v="88032"/>
    <s v="BUILDERS WAREHOUSE:NEWMARKET"/>
    <s v="PLANT HANGING BASKET 25CM"/>
    <n v="6"/>
    <n v="129.30000000000001"/>
    <n v="775.8"/>
    <n v="387681.75999999995"/>
    <x v="30"/>
  </r>
  <r>
    <m/>
    <x v="174"/>
    <s v="Invoice"/>
    <s v="88035"/>
    <s v="LIFESTYLE HOME GARDEN"/>
    <s v="PLANT HANGING BASKET 25CM"/>
    <n v="10"/>
    <n v="119"/>
    <n v="1190"/>
    <n v="388871.75999999995"/>
    <x v="30"/>
  </r>
  <r>
    <m/>
    <x v="174"/>
    <s v="Invoice"/>
    <s v="88036"/>
    <s v="BUILDERS WAREHOUSE:NORTHMEAD"/>
    <s v="PLANT HANGING BASKET 25CM"/>
    <n v="10"/>
    <n v="129.30000000000001"/>
    <n v="1293"/>
    <n v="390164.75999999995"/>
    <x v="30"/>
  </r>
  <r>
    <m/>
    <x v="174"/>
    <s v="Invoice"/>
    <s v="88038"/>
    <s v="THYME SQUARE"/>
    <s v="PLANT HANGING BASKET 25CM"/>
    <n v="3"/>
    <n v="118.8"/>
    <n v="356.4"/>
    <n v="390521.16"/>
    <x v="30"/>
  </r>
  <r>
    <m/>
    <x v="174"/>
    <s v="Invoice"/>
    <s v="88062"/>
    <s v="BUILDERS WAREHOUSE:HARTEBEESPOORT"/>
    <s v="PLANT HANGING BASKET 25CM"/>
    <n v="9"/>
    <n v="129.30000000000001"/>
    <n v="1163.7"/>
    <n v="391684.86"/>
    <x v="30"/>
  </r>
  <r>
    <m/>
    <x v="214"/>
    <s v="Invoice"/>
    <s v="88090"/>
    <s v="BUILDERS WAREHOUSE:STRUBENS VALLEY"/>
    <s v="PLANT HANGING BASKET 25CM"/>
    <n v="5"/>
    <n v="129.30000000000001"/>
    <n v="646.5"/>
    <n v="392331.36"/>
    <x v="30"/>
  </r>
  <r>
    <m/>
    <x v="214"/>
    <s v="Invoice"/>
    <s v="88091"/>
    <s v="BUILDERS WAREHOUSE:NOORDHEUWEL"/>
    <s v="PLANT HANGING BASKET 25CM"/>
    <n v="10"/>
    <n v="129.30000000000001"/>
    <n v="1293"/>
    <n v="393624.36"/>
    <x v="30"/>
  </r>
  <r>
    <m/>
    <x v="175"/>
    <s v="Invoice"/>
    <s v="88069"/>
    <s v="BUILDERS WAREHOUSE:ERASMUS PARK"/>
    <s v="PLANT HANGING BASKET 25CM"/>
    <n v="5"/>
    <n v="129.30000000000001"/>
    <n v="646.5"/>
    <n v="394270.86"/>
    <x v="30"/>
  </r>
  <r>
    <m/>
    <x v="175"/>
    <s v="Invoice"/>
    <s v="88079"/>
    <s v="BUILDERS WAREHOUSE:CHERRY LANE"/>
    <s v="PLANT HANGING BASKET 25CM"/>
    <n v="3"/>
    <n v="33.5"/>
    <n v="100.5"/>
    <n v="394371.36"/>
    <x v="30"/>
  </r>
  <r>
    <m/>
    <x v="175"/>
    <s v="Invoice"/>
    <s v="88081"/>
    <s v="BUILDERS WAREHOUSE:SILVERLAKES"/>
    <s v="PLANT HANGING BASKET 25CM"/>
    <n v="12"/>
    <n v="129.30000000000001"/>
    <n v="1551.6"/>
    <n v="395922.95999999996"/>
    <x v="30"/>
  </r>
  <r>
    <m/>
    <x v="175"/>
    <s v="Invoice"/>
    <s v="88095"/>
    <s v="AGRI 2 MARKET"/>
    <s v="PLANT HANGING BASKET 25CM"/>
    <n v="10"/>
    <n v="105.4"/>
    <n v="1054"/>
    <n v="396976.95999999996"/>
    <x v="30"/>
  </r>
  <r>
    <m/>
    <x v="251"/>
    <s v="Invoice"/>
    <s v="88094"/>
    <s v="BUILDERS WAREHOUSE:KLERKSDORP"/>
    <s v="PLANT HANGING BASKET 25CM"/>
    <n v="6"/>
    <n v="129.30000000000001"/>
    <n v="775.8"/>
    <n v="397752.75999999995"/>
    <x v="30"/>
  </r>
  <r>
    <m/>
    <x v="176"/>
    <s v="Invoice"/>
    <s v="88121"/>
    <s v="THYME SQUARE"/>
    <s v="PLANT HANGING BASKET 25CM"/>
    <n v="4"/>
    <n v="118.8"/>
    <n v="475.2"/>
    <n v="398227.95999999996"/>
    <x v="30"/>
  </r>
  <r>
    <m/>
    <x v="176"/>
    <s v="Invoice"/>
    <s v="88124"/>
    <s v="BUILDERS WAREHOUSE:BOKSBURG (NEW)"/>
    <s v="PLANT HANGING BASKET 25CM"/>
    <n v="6"/>
    <n v="129.30000000000001"/>
    <n v="775.8"/>
    <n v="399003.75999999995"/>
    <x v="30"/>
  </r>
  <r>
    <m/>
    <x v="176"/>
    <s v="Invoice"/>
    <s v="88130"/>
    <s v="BUILDERS WAREHOUSE:NEWMARKET"/>
    <s v="PLANT HANGING BASKET 25CM"/>
    <n v="25"/>
    <n v="129.30000000000001"/>
    <n v="3232.5"/>
    <n v="402236.25999999995"/>
    <x v="30"/>
  </r>
  <r>
    <m/>
    <x v="176"/>
    <s v="Invoice"/>
    <s v="88141"/>
    <s v="GREENSIDE KWEKERY"/>
    <s v="PLANT HANGING BASKET ALYSSUM 25CM"/>
    <n v="4"/>
    <n v="118.8"/>
    <n v="475.2"/>
    <n v="402711.45999999996"/>
    <x v="30"/>
  </r>
  <r>
    <m/>
    <x v="176"/>
    <s v="Invoice"/>
    <s v="88141"/>
    <s v="GREENSIDE KWEKERY"/>
    <s v="PLANT HANGING BASKET CALIBRACHOA 25CM"/>
    <n v="7"/>
    <n v="118.8"/>
    <n v="831.6"/>
    <n v="403543.05999999994"/>
    <x v="30"/>
  </r>
  <r>
    <m/>
    <x v="176"/>
    <s v="Invoice"/>
    <s v="88147"/>
    <s v="BUILDERS WAREHOUSE:THOHOYANDOU"/>
    <s v="PLANT HANGING BASKET 25CM"/>
    <n v="50"/>
    <n v="41.5"/>
    <n v="2075"/>
    <n v="405618.05999999994"/>
    <x v="30"/>
  </r>
  <r>
    <m/>
    <x v="318"/>
    <s v="Invoice"/>
    <s v="88142"/>
    <s v="BROOKSLINK TRADING &amp; PROJECTS"/>
    <s v="PLANT HANGING BASKET 25CM"/>
    <n v="2"/>
    <n v="118.8"/>
    <n v="237.6"/>
    <n v="405855.65999999992"/>
    <x v="30"/>
  </r>
  <r>
    <m/>
    <x v="177"/>
    <s v="Invoice"/>
    <s v="88152"/>
    <s v="BUILDERS WAREHOUSE:ERASMUS PARK"/>
    <s v="PLANT HANGING BASKET 25CM"/>
    <n v="12"/>
    <n v="129.30000000000001"/>
    <n v="1551.6"/>
    <n v="407407.25999999989"/>
    <x v="30"/>
  </r>
  <r>
    <m/>
    <x v="177"/>
    <s v="Invoice"/>
    <s v="88153"/>
    <s v="BUILDERS WAREHOUSE:GEZINA NEW"/>
    <s v="PLANT HANGING BASKET 25CM"/>
    <n v="5"/>
    <n v="129.30000000000001"/>
    <n v="646.5"/>
    <n v="408053.75999999989"/>
    <x v="30"/>
  </r>
  <r>
    <m/>
    <x v="177"/>
    <s v="Invoice"/>
    <s v="88154"/>
    <s v="BUILDERS WAREHOUSE:WOODLANDS"/>
    <s v="PLANT HANGING BASKET 25CM"/>
    <n v="10"/>
    <n v="129.30000000000001"/>
    <n v="1293"/>
    <n v="409346.75999999989"/>
    <x v="30"/>
  </r>
  <r>
    <m/>
    <x v="177"/>
    <s v="Invoice"/>
    <s v="88158"/>
    <s v="BUILDERS WAREHOUSE:RUSTENBURG"/>
    <s v="PLANT HANGING BASKET 25CM"/>
    <n v="13"/>
    <n v="129.30000000000001"/>
    <n v="1680.9"/>
    <n v="411027.65999999992"/>
    <x v="30"/>
  </r>
  <r>
    <m/>
    <x v="177"/>
    <s v="Invoice"/>
    <s v="88209"/>
    <s v="BUILDERS WAREHOUSE:SECUNDA"/>
    <s v="PLANT HANGING BASKET 25CM"/>
    <n v="8"/>
    <n v="129.30000000000001"/>
    <n v="1034.4000000000001"/>
    <n v="412062.05999999994"/>
    <x v="30"/>
  </r>
  <r>
    <m/>
    <x v="177"/>
    <s v="Invoice"/>
    <s v="88210"/>
    <s v="BUILDERS WAREHOUSE:NELSPRUIT"/>
    <s v="PLANT HANGING BASKET 25CM"/>
    <n v="11"/>
    <n v="129.30000000000001"/>
    <n v="1422.3"/>
    <n v="413484.35999999993"/>
    <x v="30"/>
  </r>
  <r>
    <m/>
    <x v="178"/>
    <s v="Invoice"/>
    <s v="88196"/>
    <s v="FH CHAMBERLAIN TRADING (PTY) LTD:WATERKLOOF GLEN"/>
    <s v="PLANT HANGING BASKET 25CM"/>
    <n v="10"/>
    <n v="129.30000000000001"/>
    <n v="1293"/>
    <n v="414777.35999999993"/>
    <x v="30"/>
  </r>
  <r>
    <m/>
    <x v="178"/>
    <s v="Invoice"/>
    <s v="88200"/>
    <s v="BUILDERS WAREHOUSE:KLERKSDORP"/>
    <s v="PLANT HANGING BASKET 25CM"/>
    <n v="16"/>
    <n v="129.30000000000001"/>
    <n v="2068.8000000000002"/>
    <n v="416846.15999999992"/>
    <x v="30"/>
  </r>
  <r>
    <m/>
    <x v="178"/>
    <s v="Invoice"/>
    <s v="88203"/>
    <s v="LOTS OF POTS CENTURION"/>
    <s v="PLANT HANGING BASKET 25CM"/>
    <n v="15"/>
    <n v="118.8"/>
    <n v="1782"/>
    <n v="418628.15999999992"/>
    <x v="30"/>
  </r>
  <r>
    <m/>
    <x v="179"/>
    <s v="Invoice"/>
    <s v="88165"/>
    <s v="BUILDERS WAREHOUSE:ZAMBEZI"/>
    <s v="PLANT HANGING BASKET 25CM"/>
    <n v="15"/>
    <n v="129.30000000000001"/>
    <n v="1939.5"/>
    <n v="420567.65999999992"/>
    <x v="30"/>
  </r>
  <r>
    <m/>
    <x v="179"/>
    <s v="Invoice"/>
    <s v="88216"/>
    <s v="BUILDERS WAREHOUSE:NOORDHEUWEL"/>
    <s v="PLANT HANGING BASKET 25CM"/>
    <n v="4"/>
    <n v="129.30000000000001"/>
    <n v="517.20000000000005"/>
    <n v="421084.85999999993"/>
    <x v="30"/>
  </r>
  <r>
    <m/>
    <x v="179"/>
    <s v="Invoice"/>
    <s v="88218"/>
    <s v="BUILDERS WAREHOUSE:KEMPTON PARK"/>
    <s v="PLANT HANGING BASKET 25CM"/>
    <n v="6"/>
    <n v="129.30000000000001"/>
    <n v="775.8"/>
    <n v="421860.65999999992"/>
    <x v="30"/>
  </r>
  <r>
    <m/>
    <x v="179"/>
    <s v="Invoice"/>
    <s v="88250"/>
    <s v="PLANTATION FARMS GEDULD"/>
    <s v="PLANT HANGING BASKET 25CM"/>
    <n v="8"/>
    <n v="118.8"/>
    <n v="950.4"/>
    <n v="422811.05999999994"/>
    <x v="30"/>
  </r>
  <r>
    <m/>
    <x v="179"/>
    <s v="Invoice"/>
    <s v="88251"/>
    <s v="REBEL FOOD"/>
    <s v="PLANT HANGING BASKET 25CM"/>
    <n v="8"/>
    <n v="118.8"/>
    <n v="950.4"/>
    <n v="423761.45999999996"/>
    <x v="30"/>
  </r>
  <r>
    <m/>
    <x v="180"/>
    <s v="Invoice"/>
    <s v="88230"/>
    <s v="BUILDERS WAREHOUSE:EDENVALE"/>
    <s v="PLANT HANGING BASKET 25CM"/>
    <n v="10"/>
    <n v="129.30000000000001"/>
    <n v="1293"/>
    <n v="425054.45999999996"/>
    <x v="30"/>
  </r>
  <r>
    <m/>
    <x v="180"/>
    <s v="Invoice"/>
    <s v="88233"/>
    <s v="BUILDERS WAREHOUSE:MIDRAND"/>
    <s v="PLANT HANGING BASKET 25CM"/>
    <n v="3"/>
    <n v="0"/>
    <n v="0"/>
    <n v="425054.45999999996"/>
    <x v="30"/>
  </r>
  <r>
    <m/>
    <x v="180"/>
    <s v="Invoice"/>
    <s v="88237"/>
    <s v="BUILDERS WAREHOUSE:BOKSBURG (NEW)"/>
    <s v="PLANT HANGING BASKET 25CM"/>
    <n v="5"/>
    <n v="129.30000000000001"/>
    <n v="646.5"/>
    <n v="425700.95999999996"/>
    <x v="30"/>
  </r>
  <r>
    <m/>
    <x v="180"/>
    <s v="Invoice"/>
    <s v="88245"/>
    <s v="BUILDERS WAREHOUSE:CARNIVAL MALL"/>
    <s v="PLANT HANGING BASKET 25CM"/>
    <n v="10"/>
    <n v="129.30000000000001"/>
    <n v="1293"/>
    <n v="426993.95999999996"/>
    <x v="30"/>
  </r>
  <r>
    <m/>
    <x v="180"/>
    <s v="Invoice"/>
    <s v="88246"/>
    <s v="BUILDERS WAREHOUSE:ZAMBEZI"/>
    <s v="PLANT HANGING BASKET 25CM"/>
    <n v="4"/>
    <n v="0"/>
    <n v="0"/>
    <n v="426993.95999999996"/>
    <x v="30"/>
  </r>
  <r>
    <m/>
    <x v="180"/>
    <s v="Invoice"/>
    <s v="88247"/>
    <s v="BUILDERS WAREHOUSE:EDENVALE"/>
    <s v="PLANT HANGING BASKET 25CM"/>
    <n v="4"/>
    <n v="0"/>
    <n v="0"/>
    <n v="426993.95999999996"/>
    <x v="30"/>
  </r>
  <r>
    <m/>
    <x v="180"/>
    <s v="Invoice"/>
    <s v="88256"/>
    <s v="PLANT FACTORY"/>
    <s v="PLANT HANGING BASKET 25CM"/>
    <n v="2"/>
    <n v="118.8"/>
    <n v="237.6"/>
    <n v="427231.55999999994"/>
    <x v="30"/>
  </r>
  <r>
    <m/>
    <x v="180"/>
    <s v="Invoice"/>
    <s v="88261"/>
    <s v="BUILDERS WAREHOUSE:BLOEMFONTEIN"/>
    <s v="PLANT HANGING BASKET 25CM"/>
    <n v="17"/>
    <n v="129.30000000000001"/>
    <n v="2198.1"/>
    <n v="429429.65999999992"/>
    <x v="30"/>
  </r>
  <r>
    <m/>
    <x v="181"/>
    <s v="Invoice"/>
    <s v="88253"/>
    <s v="BUILDERS WAREHOUSE:HARTEBEESPOORT"/>
    <s v="PLANT HANGING BASKET 25CM"/>
    <n v="10"/>
    <n v="129.30000000000001"/>
    <n v="1293"/>
    <n v="430722.65999999992"/>
    <x v="30"/>
  </r>
  <r>
    <m/>
    <x v="181"/>
    <s v="Invoice"/>
    <s v="88272"/>
    <s v="BUILDERS WAREHOUSE:LYNNWOOD"/>
    <s v="PLANT HANGING BASKET 25CM"/>
    <n v="10"/>
    <n v="129.30000000000001"/>
    <n v="1293"/>
    <n v="432015.65999999992"/>
    <x v="30"/>
  </r>
  <r>
    <m/>
    <x v="181"/>
    <s v="Invoice"/>
    <s v="88297"/>
    <s v="BUILDERS WAREHOUSE:NOORDHEUWEL"/>
    <s v="PLANT HANGING BASKET 25CM"/>
    <n v="4"/>
    <n v="129.30000000000001"/>
    <n v="517.20000000000005"/>
    <n v="432532.85999999993"/>
    <x v="30"/>
  </r>
  <r>
    <m/>
    <x v="182"/>
    <s v="Invoice"/>
    <s v="88268"/>
    <s v="BUILDERS WAREHOUSE:ERASMUS PARK"/>
    <s v="PLANT HANGING BASKET 25CM"/>
    <n v="10"/>
    <n v="129.30000000000001"/>
    <n v="1293"/>
    <n v="433825.85999999993"/>
    <x v="30"/>
  </r>
  <r>
    <m/>
    <x v="182"/>
    <s v="Invoice"/>
    <s v="88274"/>
    <s v="BUILDERS WAREHOUSE:RUSTENBURG"/>
    <s v="PLANT HANGING BASKET 25CM"/>
    <n v="10"/>
    <n v="129.30000000000001"/>
    <n v="1293"/>
    <n v="435118.85999999993"/>
    <x v="30"/>
  </r>
  <r>
    <m/>
    <x v="182"/>
    <s v="Invoice"/>
    <s v="88278"/>
    <s v="BUILDERS WAREHOUSE:WOODLANDS"/>
    <s v="PLANT HANGING BASKET 25CM"/>
    <n v="10"/>
    <n v="129.30000000000001"/>
    <n v="1293"/>
    <n v="436411.85999999993"/>
    <x v="30"/>
  </r>
  <r>
    <m/>
    <x v="182"/>
    <s v="Invoice"/>
    <s v="88279"/>
    <s v="BUILDERS WAREHOUSE:CENTURION"/>
    <s v="PLANT HANGING BASKET 25CM"/>
    <n v="15"/>
    <n v="129.30000000000001"/>
    <n v="1939.5"/>
    <n v="438351.35999999993"/>
    <x v="30"/>
  </r>
  <r>
    <m/>
    <x v="182"/>
    <s v="Invoice"/>
    <s v="87960"/>
    <s v="BUILDERS WAREHOUSE:SECUNDA"/>
    <s v="PLANT HANGING BASKET 25CM"/>
    <n v="14"/>
    <n v="129.30000000000001"/>
    <n v="1810.2"/>
    <n v="440161.55999999994"/>
    <x v="30"/>
  </r>
  <r>
    <m/>
    <x v="183"/>
    <s v="Invoice"/>
    <s v="88267"/>
    <s v="BUILDERS WAREHOUSE:WONDER PARK"/>
    <s v="PLANT HANGING BASKET 25CM"/>
    <n v="5"/>
    <n v="129.30000000000001"/>
    <n v="646.5"/>
    <n v="440808.05999999994"/>
    <x v="30"/>
  </r>
  <r>
    <m/>
    <x v="183"/>
    <s v="Invoice"/>
    <s v="88310"/>
    <s v="BUILDERS WAREHOUSE:KLERKSDORP"/>
    <s v="PLANT HANGING BASKET 25CM"/>
    <n v="25"/>
    <n v="129.30000000000001"/>
    <n v="3232.5"/>
    <n v="444040.55999999994"/>
    <x v="30"/>
  </r>
  <r>
    <m/>
    <x v="183"/>
    <s v="Invoice"/>
    <s v="88315"/>
    <s v="ECKARDS GARDEN PAVILION"/>
    <s v="PLANT HANGING BASKET 25CM"/>
    <n v="20"/>
    <n v="118.8"/>
    <n v="2376"/>
    <n v="446416.55999999994"/>
    <x v="30"/>
  </r>
  <r>
    <m/>
    <x v="184"/>
    <s v="Invoice"/>
    <s v="88306"/>
    <s v="FH CHAMBERLAIN TRADING (PTY) LTD:KYALAMI"/>
    <s v="PLANT HANGING BASKET 25CM"/>
    <n v="6"/>
    <n v="129.30000000000001"/>
    <n v="775.8"/>
    <n v="447192.35999999993"/>
    <x v="30"/>
  </r>
  <r>
    <m/>
    <x v="184"/>
    <s v="Invoice"/>
    <s v="88326"/>
    <s v="BUILDERS WAREHOUSE:ROBINDALE"/>
    <s v="PLANT HANGING BASKET 25CM"/>
    <n v="6"/>
    <n v="129.30000000000001"/>
    <n v="775.8"/>
    <n v="447968.15999999992"/>
    <x v="30"/>
  </r>
  <r>
    <m/>
    <x v="184"/>
    <s v="Invoice"/>
    <s v="88328"/>
    <s v="BUILDERS WAREHOUSE:KEMPTON PARK"/>
    <s v="PLANT HANGING BASKET 25CM"/>
    <n v="6"/>
    <n v="129.30000000000001"/>
    <n v="775.8"/>
    <n v="448743.9599999999"/>
    <x v="30"/>
  </r>
  <r>
    <m/>
    <x v="185"/>
    <s v="Invoice"/>
    <s v="88333"/>
    <s v="AGRI 2 MARKET"/>
    <s v="PLANT HANGING BASKET 25CM"/>
    <n v="10"/>
    <n v="105.4"/>
    <n v="1054"/>
    <n v="449797.9599999999"/>
    <x v="30"/>
  </r>
  <r>
    <m/>
    <x v="185"/>
    <s v="Invoice"/>
    <s v="88116"/>
    <s v="BUILDERS WAREHOUSE:BOKSBURG (NEW)"/>
    <s v="PLANT HANGING BASKET 25CM"/>
    <n v="15"/>
    <n v="129.30000000000001"/>
    <n v="1939.5"/>
    <n v="451737.4599999999"/>
    <x v="30"/>
  </r>
  <r>
    <m/>
    <x v="185"/>
    <s v="Invoice"/>
    <s v="88337"/>
    <s v="BUILDERS WAREHOUSE:EDENVALE"/>
    <s v="PLANT HANGING BASKET 25CM"/>
    <n v="5"/>
    <n v="129.30000000000001"/>
    <n v="646.5"/>
    <n v="452383.9599999999"/>
    <x v="30"/>
  </r>
  <r>
    <m/>
    <x v="185"/>
    <s v="Invoice"/>
    <s v="88341"/>
    <s v="THYME SQUARE"/>
    <s v="PLANT HANGING BASKET 25CM"/>
    <n v="7"/>
    <n v="118.8"/>
    <n v="831.6"/>
    <n v="453215.55999999988"/>
    <x v="30"/>
  </r>
  <r>
    <m/>
    <x v="185"/>
    <s v="Invoice"/>
    <s v="88343"/>
    <s v="BUILDERS WAREHOUSE:NORTHMEAD"/>
    <s v="PLANT HANGING BASKET 25CM"/>
    <n v="15"/>
    <n v="129.30000000000001"/>
    <n v="1939.5"/>
    <n v="455155.05999999988"/>
    <x v="30"/>
  </r>
  <r>
    <m/>
    <x v="185"/>
    <s v="Invoice"/>
    <s v="88344"/>
    <s v="BUILDERS WAREHOUSE:NEWMARKET"/>
    <s v="PLANT HANGING BASKET 25CM"/>
    <n v="18"/>
    <n v="129.30000000000001"/>
    <n v="2327.4"/>
    <n v="457482.4599999999"/>
    <x v="30"/>
  </r>
  <r>
    <m/>
    <x v="185"/>
    <s v="Invoice"/>
    <s v="88352"/>
    <s v="LOTS OF POTS CENTURION"/>
    <s v="PLANT HANGING BASKET 25CM"/>
    <n v="5"/>
    <n v="0"/>
    <n v="0"/>
    <n v="457482.4599999999"/>
    <x v="30"/>
  </r>
  <r>
    <m/>
    <x v="185"/>
    <s v="Invoice"/>
    <s v="88376"/>
    <s v="BUILDERS WAREHOUSE:BETHLEHEM"/>
    <s v="PLANT HANGING BASKET 25CM"/>
    <n v="16"/>
    <n v="129.30000000000001"/>
    <n v="2068.8000000000002"/>
    <n v="459551.25999999989"/>
    <x v="30"/>
  </r>
  <r>
    <m/>
    <x v="186"/>
    <s v="Invoice"/>
    <s v="88384"/>
    <s v="BUILDERS WAREHOUSE:SILVERLAKES"/>
    <s v="PLANT HANGING BASKET 25CM"/>
    <n v="12"/>
    <n v="129.30000000000001"/>
    <n v="1551.6"/>
    <n v="461102.85999999987"/>
    <x v="30"/>
  </r>
  <r>
    <m/>
    <x v="186"/>
    <s v="Invoice"/>
    <s v="88392"/>
    <s v="LOTS OF POTS CENTURION"/>
    <s v="PLANT HANGING BASKET 25CM"/>
    <n v="10"/>
    <n v="118.85"/>
    <n v="1188.5"/>
    <n v="462291.35999999987"/>
    <x v="30"/>
  </r>
  <r>
    <m/>
    <x v="186"/>
    <s v="Invoice"/>
    <s v="88396"/>
    <s v="BUILDERS WAREHOUSE:RUSTENBURG"/>
    <s v="PLANT HANGING BASKET 25CM"/>
    <n v="12"/>
    <n v="129.30000000000001"/>
    <n v="1551.6"/>
    <n v="463842.95999999985"/>
    <x v="30"/>
  </r>
  <r>
    <m/>
    <x v="186"/>
    <s v="Invoice"/>
    <s v="88415"/>
    <s v="MONTANA GARDEN PAVILION"/>
    <s v="PLANT HANGING BASKET 25CM"/>
    <n v="5"/>
    <n v="118.8"/>
    <n v="594"/>
    <n v="464436.95999999985"/>
    <x v="30"/>
  </r>
  <r>
    <m/>
    <x v="186"/>
    <s v="Invoice"/>
    <s v="88419"/>
    <s v="BUILDERS WAREHOUSE:NELSPRUIT"/>
    <s v="PLANT HANGING BASKET 25CM"/>
    <n v="30"/>
    <n v="129.30000000000001"/>
    <n v="3879"/>
    <n v="468315.95999999985"/>
    <x v="30"/>
  </r>
  <r>
    <m/>
    <x v="187"/>
    <s v="Invoice"/>
    <s v="88411"/>
    <s v="FH CHAMBERLAIN TRADING (PTY) LTD:KYALAMI"/>
    <s v="PLANT HANGING BASKET 25CM"/>
    <n v="6"/>
    <n v="129.30000000000001"/>
    <n v="775.8"/>
    <n v="469091.75999999983"/>
    <x v="30"/>
  </r>
  <r>
    <m/>
    <x v="188"/>
    <s v="Invoice"/>
    <s v="88422"/>
    <s v="BUILDERS WAREHOUSE:NOORDHEUWEL"/>
    <s v="PLANT HANGING BASKET 25CM"/>
    <n v="5"/>
    <n v="129.30000000000001"/>
    <n v="646.5"/>
    <n v="469738.25999999983"/>
    <x v="30"/>
  </r>
  <r>
    <m/>
    <x v="188"/>
    <s v="Invoice"/>
    <s v="88423"/>
    <s v="BUILDERS WAREHOUSE:GREENSTONE"/>
    <s v="PLANT HANGING BASKET 25CM"/>
    <n v="10"/>
    <n v="129.30000000000001"/>
    <n v="1293"/>
    <n v="471031.25999999983"/>
    <x v="30"/>
  </r>
  <r>
    <m/>
    <x v="188"/>
    <s v="Invoice"/>
    <s v="88429"/>
    <s v="BUILDERS WAREHOUSE:NORWOOD"/>
    <s v="PLANT HANGING BASKET 25CM"/>
    <n v="6"/>
    <n v="129.30000000000001"/>
    <n v="775.8"/>
    <n v="471807.05999999982"/>
    <x v="30"/>
  </r>
  <r>
    <m/>
    <x v="189"/>
    <s v="Invoice"/>
    <s v="88440"/>
    <s v="BUILDERS WAREHOUSE:NORTHMEAD"/>
    <s v="PLANT HANGING BASKET 25CM"/>
    <n v="10"/>
    <n v="129.30000000000001"/>
    <n v="1293"/>
    <n v="473100.05999999982"/>
    <x v="30"/>
  </r>
  <r>
    <m/>
    <x v="189"/>
    <s v="Invoice"/>
    <s v="88442"/>
    <s v="BUILDERS WAREHOUSE:EDENVALE"/>
    <s v="PLANT HANGING BASKET 25CM"/>
    <n v="7"/>
    <n v="129.30000000000001"/>
    <n v="905.1"/>
    <n v="474005.1599999998"/>
    <x v="30"/>
  </r>
  <r>
    <m/>
    <x v="189"/>
    <s v="Invoice"/>
    <s v="88446"/>
    <s v="BUILDERS WAREHOUSE:NEWMARKET"/>
    <s v="PLANT HANGING BASKET 25CM"/>
    <n v="20"/>
    <n v="129.30000000000001"/>
    <n v="2586"/>
    <n v="476591.1599999998"/>
    <x v="30"/>
  </r>
  <r>
    <m/>
    <x v="189"/>
    <s v="Invoice"/>
    <s v="88466"/>
    <s v="BUILDERS WAREHOUSE:BLOEMFONTEIN"/>
    <s v="PLANT HANGING BASKET 25CM"/>
    <n v="9"/>
    <n v="129.30000000000001"/>
    <n v="1163.7"/>
    <n v="477754.85999999981"/>
    <x v="30"/>
  </r>
  <r>
    <m/>
    <x v="310"/>
    <s v="Invoice"/>
    <s v="88473"/>
    <s v="BUILDERS WAREHOUSE:STRUBENS VALLEY"/>
    <s v="PLANT HANGING BASKET 25CM"/>
    <n v="5"/>
    <n v="129.30000000000001"/>
    <n v="646.5"/>
    <n v="478401.35999999981"/>
    <x v="30"/>
  </r>
  <r>
    <m/>
    <x v="190"/>
    <s v="Invoice"/>
    <s v="88474"/>
    <s v="BUILDERS WAREHOUSE:RIVONIA"/>
    <s v="PLANT HANGING BASKET 25CM"/>
    <n v="5"/>
    <n v="129.30000000000001"/>
    <n v="646.5"/>
    <n v="479047.85999999981"/>
    <x v="30"/>
  </r>
  <r>
    <m/>
    <x v="190"/>
    <s v="Invoice"/>
    <s v="88476"/>
    <s v="BUILDERS WAREHOUSE:ERASMUS PARK"/>
    <s v="PLANT HANGING BASKET 25CM"/>
    <n v="10"/>
    <n v="129.30000000000001"/>
    <n v="1293"/>
    <n v="480340.85999999981"/>
    <x v="30"/>
  </r>
  <r>
    <m/>
    <x v="190"/>
    <s v="Invoice"/>
    <s v="88479"/>
    <s v="BUILDERS WAREHOUSE:WOODLANDS"/>
    <s v="PLANT HANGING BASKET 25CM"/>
    <n v="8"/>
    <n v="129.30000000000001"/>
    <n v="1034.4000000000001"/>
    <n v="481375.25999999983"/>
    <x v="30"/>
  </r>
  <r>
    <m/>
    <x v="190"/>
    <s v="Invoice"/>
    <s v="88486"/>
    <s v="BUILDERS WAREHOUSE:CHERRY LANE"/>
    <s v="PLANT HANGING BASKET 25CM"/>
    <n v="7"/>
    <n v="129.30000000000001"/>
    <n v="905.1"/>
    <n v="482280.35999999981"/>
    <x v="30"/>
  </r>
  <r>
    <m/>
    <x v="191"/>
    <s v="Invoice"/>
    <s v="88470"/>
    <s v="BUILDERS WAREHOUSE:ZAMBEZI"/>
    <s v="PLANT HANGING BASKET 25CM"/>
    <n v="22"/>
    <n v="129.30000000000001"/>
    <n v="2844.6"/>
    <n v="485124.95999999979"/>
    <x v="30"/>
  </r>
  <r>
    <m/>
    <x v="191"/>
    <s v="Invoice"/>
    <s v="88503"/>
    <s v="BUILDERS WAREHOUSE:CENTURION"/>
    <s v="PLANT HANGING BASKET 25CM"/>
    <n v="10"/>
    <n v="129.30000000000001"/>
    <n v="1293"/>
    <n v="486417.95999999979"/>
    <x v="30"/>
  </r>
  <r>
    <m/>
    <x v="191"/>
    <s v="Invoice"/>
    <s v="88517"/>
    <s v="FH CHAMBERLAIN TRADING (PTY) LTD:WATERKLOOF GLEN"/>
    <s v="PLANT HANGING BASKET 25CM"/>
    <n v="10"/>
    <n v="129.30000000000001"/>
    <n v="1293"/>
    <n v="487710.95999999979"/>
    <x v="30"/>
  </r>
  <r>
    <m/>
    <x v="217"/>
    <s v="Invoice"/>
    <s v="88531"/>
    <s v="BUILDERS WAREHOUSE:ROBINDALE"/>
    <s v="PLANT HANGING BASKET 25CM"/>
    <n v="6"/>
    <n v="129.30000000000001"/>
    <n v="775.8"/>
    <n v="488486.75999999978"/>
    <x v="30"/>
  </r>
  <r>
    <m/>
    <x v="217"/>
    <s v="Invoice"/>
    <s v="88532"/>
    <s v="BUILDERS WAREHOUSE:STRUBENS VALLEY"/>
    <s v="PLANT HANGING BASKET 25CM"/>
    <n v="6"/>
    <n v="129.30000000000001"/>
    <n v="775.8"/>
    <n v="489262.55999999976"/>
    <x v="30"/>
  </r>
  <r>
    <m/>
    <x v="218"/>
    <s v="Invoice"/>
    <s v="88549"/>
    <s v="BUILDERS WAREHOUSE:EDENVALE"/>
    <s v="PLANT HANGING BASKET 25CM"/>
    <n v="10"/>
    <n v="129.30000000000001"/>
    <n v="1293"/>
    <n v="490555.55999999976"/>
    <x v="30"/>
  </r>
  <r>
    <m/>
    <x v="218"/>
    <s v="Invoice"/>
    <s v="88555"/>
    <s v="BUILDERS WAREHOUSE:CARNIVAL MALL"/>
    <s v="PLANT HANGING BASKET 25CM"/>
    <n v="12"/>
    <n v="129.30000000000001"/>
    <n v="1551.6"/>
    <n v="492107.15999999974"/>
    <x v="30"/>
  </r>
  <r>
    <m/>
    <x v="218"/>
    <s v="Invoice"/>
    <s v="88556"/>
    <s v="BUILDERS WAREHOUSE:NOORDHEUWEL"/>
    <s v="PLANT HANGING BASKET 25CM"/>
    <n v="15"/>
    <n v="129.30000000000001"/>
    <n v="1939.5"/>
    <n v="494046.65999999974"/>
    <x v="30"/>
  </r>
  <r>
    <m/>
    <x v="218"/>
    <s v="Invoice"/>
    <s v="88557"/>
    <s v="BUILDERS WAREHOUSE:NEWMARKET"/>
    <s v="PLANT HANGING BASKET 25CM"/>
    <n v="25"/>
    <n v="129.30000000000001"/>
    <n v="3232.5"/>
    <n v="497279.15999999974"/>
    <x v="30"/>
  </r>
  <r>
    <m/>
    <x v="218"/>
    <s v="Invoice"/>
    <s v="88568"/>
    <s v="THYME SQUARE"/>
    <s v="PLANT HANGING BASKET 25CM"/>
    <n v="2"/>
    <n v="118.8"/>
    <n v="237.6"/>
    <n v="497516.75999999972"/>
    <x v="30"/>
  </r>
  <r>
    <m/>
    <x v="218"/>
    <s v="Invoice"/>
    <s v="88576"/>
    <s v="BUILDERS WAREHOUSE:BLOEMFONTEIN"/>
    <s v="PLANT HANGING BASKET 25CM"/>
    <n v="19"/>
    <n v="129.30000000000001"/>
    <n v="2456.6999999999998"/>
    <n v="499973.45999999973"/>
    <x v="30"/>
  </r>
  <r>
    <m/>
    <x v="286"/>
    <s v="Invoice"/>
    <s v="88519"/>
    <s v="BUILDERS WAREHOUSE:KLERKSDORP"/>
    <s v="PLANT HANGING BASKET 25CM"/>
    <n v="22"/>
    <n v="129.30000000000001"/>
    <n v="2844.6"/>
    <n v="502818.05999999971"/>
    <x v="30"/>
  </r>
  <r>
    <m/>
    <x v="253"/>
    <s v="Invoice"/>
    <s v="88605"/>
    <s v="BUILDERS WAREHOUSE:NOORDHEUWEL"/>
    <s v="PLANT HANGING BASKET 25CM"/>
    <n v="2"/>
    <n v="129.30000000000001"/>
    <n v="258.60000000000002"/>
    <n v="503076.65999999968"/>
    <x v="30"/>
  </r>
  <r>
    <m/>
    <x v="219"/>
    <s v="Invoice"/>
    <s v="88581"/>
    <s v="BUILDERS WAREHOUSE:SILVERLAKES"/>
    <s v="PLANT HANGING BASKET 25CM"/>
    <n v="12"/>
    <n v="129.30000000000001"/>
    <n v="1551.6"/>
    <n v="504628.25999999966"/>
    <x v="30"/>
  </r>
  <r>
    <m/>
    <x v="219"/>
    <s v="Invoice"/>
    <s v="88583"/>
    <s v="BUILDERS WAREHOUSE:GEZINA NEW"/>
    <s v="PLANT HANGING BASKET 25CM"/>
    <n v="5"/>
    <n v="129.30000000000001"/>
    <n v="646.5"/>
    <n v="505274.75999999966"/>
    <x v="30"/>
  </r>
  <r>
    <m/>
    <x v="219"/>
    <s v="Invoice"/>
    <s v="88587"/>
    <s v="BUILDERS WAREHOUSE:RUSTENBURG"/>
    <s v="PLANT HANGING BASKET 25CM"/>
    <n v="15"/>
    <n v="129.30000000000001"/>
    <n v="1939.5"/>
    <n v="507214.25999999966"/>
    <x v="30"/>
  </r>
  <r>
    <m/>
    <x v="219"/>
    <s v="Invoice"/>
    <s v="88590"/>
    <s v="BUILDERS WAREHOUSE:ERASMUS PARK"/>
    <s v="PLANT HANGING BASKET 25CM"/>
    <n v="15"/>
    <n v="129.30000000000001"/>
    <n v="1939.5"/>
    <n v="509153.75999999966"/>
    <x v="30"/>
  </r>
  <r>
    <m/>
    <x v="219"/>
    <s v="Invoice"/>
    <s v="88593"/>
    <s v="BUILDERS WAREHOUSE:CHERRY LANE"/>
    <s v="PLANT HANGING BASKET 25CM"/>
    <n v="5"/>
    <n v="129.30000000000001"/>
    <n v="646.5"/>
    <n v="509800.25999999966"/>
    <x v="30"/>
  </r>
  <r>
    <m/>
    <x v="219"/>
    <s v="Invoice"/>
    <s v="88631"/>
    <s v="BUILDERS WAREHOUSE:SECUNDA"/>
    <s v="PLANT HANGING BASKET 25CM"/>
    <n v="20"/>
    <n v="129.30000000000001"/>
    <n v="2586"/>
    <n v="512386.25999999966"/>
    <x v="30"/>
  </r>
  <r>
    <m/>
    <x v="192"/>
    <s v="Invoice"/>
    <s v="88610"/>
    <s v="BUILDERS WAREHOUSE:CENTURION"/>
    <s v="PLANT HANGING BASKET 25CM"/>
    <n v="10"/>
    <n v="129.30000000000001"/>
    <n v="1293"/>
    <n v="513679.25999999966"/>
    <x v="30"/>
  </r>
  <r>
    <m/>
    <x v="192"/>
    <s v="Invoice"/>
    <s v="88614"/>
    <s v="LOTS OF POTS CENTURION"/>
    <s v="PLANT HANGING BASKET 25CM"/>
    <n v="15"/>
    <n v="118.85"/>
    <n v="1782.75"/>
    <n v="515462.00999999966"/>
    <x v="30"/>
  </r>
  <r>
    <m/>
    <x v="254"/>
    <s v="Invoice"/>
    <s v="88594"/>
    <s v="BUILDERS WAREHOUSE:ZAMBEZI"/>
    <s v="PLANT HANGING BASKET 25CM"/>
    <n v="5"/>
    <n v="129.30000000000001"/>
    <n v="646.5"/>
    <n v="516108.50999999966"/>
    <x v="30"/>
  </r>
  <r>
    <m/>
    <x v="254"/>
    <s v="Invoice"/>
    <s v="88618"/>
    <s v="BUILDERS WAREHOUSE:GREENSTONE"/>
    <s v="PLANT HANGING BASKET 25CM"/>
    <n v="6"/>
    <n v="129.30000000000001"/>
    <n v="775.8"/>
    <n v="516884.30999999965"/>
    <x v="30"/>
  </r>
  <r>
    <m/>
    <x v="254"/>
    <s v="Invoice"/>
    <s v="88619"/>
    <s v="BUILDERS WAREHOUSE:NORWOOD"/>
    <s v="PLANT HANGING BASKET 25CM"/>
    <n v="5"/>
    <n v="129.30000000000001"/>
    <n v="646.5"/>
    <n v="517530.80999999965"/>
    <x v="30"/>
  </r>
  <r>
    <m/>
    <x v="254"/>
    <s v="Invoice"/>
    <s v="88620"/>
    <s v="BUILDERS WAREHOUSE:ROBINDALE"/>
    <s v="PLANT HANGING BASKET 25CM"/>
    <n v="6"/>
    <n v="129.30000000000001"/>
    <n v="775.8"/>
    <n v="518306.60999999964"/>
    <x v="30"/>
  </r>
  <r>
    <m/>
    <x v="254"/>
    <s v="Invoice"/>
    <s v="88625"/>
    <s v="BUILDERS WAREHOUSE:KEMPTON PARK"/>
    <s v="PLANT HANGING BASKET 25CM"/>
    <n v="10"/>
    <n v="129.30000000000001"/>
    <n v="1293"/>
    <n v="519599.60999999964"/>
    <x v="30"/>
  </r>
  <r>
    <m/>
    <x v="255"/>
    <s v="Invoice"/>
    <s v="88633"/>
    <s v="BUILDERS WAREHOUSE:NOORDHEUWEL"/>
    <s v="PLANT HANGING BASKET 25CM"/>
    <n v="10"/>
    <n v="129.30000000000001"/>
    <n v="1293"/>
    <n v="520892.60999999964"/>
    <x v="30"/>
  </r>
  <r>
    <m/>
    <x v="255"/>
    <s v="Invoice"/>
    <s v="88640"/>
    <s v="BUILDERS WAREHOUSE:NORTHMEAD"/>
    <s v="PLANT HANGING BASKET 25CM"/>
    <n v="5"/>
    <n v="129.30000000000001"/>
    <n v="646.5"/>
    <n v="521539.10999999964"/>
    <x v="30"/>
  </r>
  <r>
    <m/>
    <x v="255"/>
    <s v="Invoice"/>
    <s v="88641"/>
    <s v="BUILDERS WAREHOUSE:BOKSBURG (NEW)"/>
    <s v="PLANT HANGING BASKET 25CM"/>
    <n v="10"/>
    <n v="129.30000000000001"/>
    <n v="1293"/>
    <n v="522832.10999999964"/>
    <x v="30"/>
  </r>
  <r>
    <m/>
    <x v="255"/>
    <s v="Invoice"/>
    <s v="88650"/>
    <s v="THYME SQUARE"/>
    <s v="PLANT HANGING BASKET 25CM"/>
    <n v="9"/>
    <n v="118.8"/>
    <n v="1069.2"/>
    <n v="523901.30999999965"/>
    <x v="30"/>
  </r>
  <r>
    <m/>
    <x v="255"/>
    <s v="Invoice"/>
    <s v="88651"/>
    <s v="AGRI 2 MARKET"/>
    <s v="PLANT HANGING BASKET 25CM"/>
    <n v="10"/>
    <n v="105.4"/>
    <n v="1054"/>
    <n v="524955.30999999959"/>
    <x v="30"/>
  </r>
  <r>
    <m/>
    <x v="255"/>
    <s v="Invoice"/>
    <s v="88656"/>
    <s v="BUILDERS WAREHOUSE:NELSPRUIT"/>
    <s v="PLANT HANGING BASKET 25CM"/>
    <n v="6"/>
    <n v="129.30000000000001"/>
    <n v="775.8"/>
    <n v="525731.10999999964"/>
    <x v="30"/>
  </r>
  <r>
    <m/>
    <x v="193"/>
    <s v="Invoice"/>
    <s v="88663"/>
    <s v="FH CHAMBERLAIN TRADING (PTY) LTD:WATERKLOOF GLEN"/>
    <s v="PLANT HANGING BASKET 25CM"/>
    <n v="10"/>
    <n v="129.30000000000001"/>
    <n v="1293"/>
    <n v="527024.10999999964"/>
    <x v="30"/>
  </r>
  <r>
    <m/>
    <x v="193"/>
    <s v="Invoice"/>
    <s v="88665"/>
    <s v="BUILDERS WAREHOUSE:ZAMBEZI"/>
    <s v="PLANT HANGING BASKET 25CM"/>
    <n v="10"/>
    <n v="129.30000000000001"/>
    <n v="1293"/>
    <n v="528317.10999999964"/>
    <x v="30"/>
  </r>
  <r>
    <m/>
    <x v="193"/>
    <s v="Invoice"/>
    <s v="88669"/>
    <s v="BUILDERS WAREHOUSE:WOODLANDS"/>
    <s v="PLANT HANGING BASKET 25CM"/>
    <n v="6"/>
    <n v="129.30000000000001"/>
    <n v="775.8"/>
    <n v="529092.90999999968"/>
    <x v="30"/>
  </r>
  <r>
    <m/>
    <x v="193"/>
    <s v="Invoice"/>
    <s v="88673"/>
    <s v="BUILDERS WAREHOUSE:CHERRY LANE"/>
    <s v="PLANT HANGING BASKET 25CM"/>
    <n v="6"/>
    <n v="129.30000000000001"/>
    <n v="775.8"/>
    <n v="529868.70999999973"/>
    <x v="30"/>
  </r>
  <r>
    <m/>
    <x v="193"/>
    <s v="Invoice"/>
    <s v="88675"/>
    <s v="BUILDERS WAREHOUSE:SILVERLAKES"/>
    <s v="PLANT HANGING BASKET 25CM"/>
    <n v="10"/>
    <n v="129.30000000000001"/>
    <n v="1293"/>
    <n v="531161.70999999973"/>
    <x v="30"/>
  </r>
  <r>
    <m/>
    <x v="193"/>
    <s v="Invoice"/>
    <s v="88690"/>
    <s v="BUILDERS WAREHOUSE:MAFIKENG"/>
    <s v="PLANT HANGING BASKET 25CM"/>
    <n v="22"/>
    <n v="129.30000000000001"/>
    <n v="2844.6"/>
    <n v="534006.30999999971"/>
    <x v="30"/>
  </r>
  <r>
    <m/>
    <x v="256"/>
    <s v="Invoice"/>
    <s v="88709"/>
    <s v="BUILDERS WAREHOUSE:GREENSTONE"/>
    <s v="PLANT HANGING BASKET 25CM"/>
    <n v="6"/>
    <n v="129.30000000000001"/>
    <n v="775.8"/>
    <n v="534782.10999999975"/>
    <x v="30"/>
  </r>
  <r>
    <m/>
    <x v="256"/>
    <s v="Invoice"/>
    <s v="88711"/>
    <s v="BUILDERS WAREHOUSE:NOORDHEUWEL"/>
    <s v="PLANT HANGING BASKET 25CM"/>
    <n v="6"/>
    <n v="129.30000000000001"/>
    <n v="775.8"/>
    <n v="535557.9099999998"/>
    <x v="30"/>
  </r>
  <r>
    <m/>
    <x v="256"/>
    <s v="Invoice"/>
    <s v="88714"/>
    <s v="BUILDERS WAREHOUSE:KLERKSDORP"/>
    <s v="PLANT HANGING BASKET 25CM"/>
    <n v="10"/>
    <n v="129.30000000000001"/>
    <n v="1293"/>
    <n v="536850.9099999998"/>
    <x v="30"/>
  </r>
  <r>
    <m/>
    <x v="256"/>
    <s v="Invoice"/>
    <s v="88715"/>
    <s v="BUILDERS WAREHOUSE:HARTEBEESPOORT"/>
    <s v="PLANT HANGING BASKET 25CM"/>
    <n v="6"/>
    <n v="129.30000000000001"/>
    <n v="775.8"/>
    <n v="537626.70999999985"/>
    <x v="30"/>
  </r>
  <r>
    <m/>
    <x v="194"/>
    <s v="Invoice"/>
    <s v="88724"/>
    <s v="BUILDERS WAREHOUSE:CARNIVAL MALL"/>
    <s v="PLANT HANGING BASKET 25CM"/>
    <n v="6"/>
    <n v="129.30000000000001"/>
    <n v="775.8"/>
    <n v="538402.50999999989"/>
    <x v="30"/>
  </r>
  <r>
    <m/>
    <x v="194"/>
    <s v="Invoice"/>
    <s v="88730"/>
    <s v="BUILDERS WAREHOUSE:NEWMARKET"/>
    <s v="PLANT HANGING BASKET 25CM"/>
    <n v="15"/>
    <n v="129.30000000000001"/>
    <n v="1939.5"/>
    <n v="540342.00999999989"/>
    <x v="30"/>
  </r>
  <r>
    <m/>
    <x v="194"/>
    <s v="Invoice"/>
    <s v="88735"/>
    <s v="FH CHAMBERLAIN TRADING (PTY) LTD:SILVER LAKES"/>
    <s v="PLANT HANGING BASKET 25CM"/>
    <n v="8"/>
    <n v="129.30000000000001"/>
    <n v="1034.4000000000001"/>
    <n v="541376.40999999992"/>
    <x v="30"/>
  </r>
  <r>
    <m/>
    <x v="194"/>
    <s v="Invoice"/>
    <s v="88737"/>
    <s v="BUILDERS WAREHOUSE:RIVONIA"/>
    <s v="PLANT HANGING BASKET 25CM"/>
    <n v="6"/>
    <n v="129.30000000000001"/>
    <n v="775.8"/>
    <n v="542152.21"/>
    <x v="30"/>
  </r>
  <r>
    <m/>
    <x v="257"/>
    <s v="Invoice"/>
    <s v="88742"/>
    <s v="BUILDERS WAREHOUSE:NORTHMEAD"/>
    <s v="PLANT HANGING BASKET 25CM"/>
    <n v="3"/>
    <n v="0"/>
    <n v="0"/>
    <n v="542152.21"/>
    <x v="30"/>
  </r>
  <r>
    <m/>
    <x v="257"/>
    <s v="Invoice"/>
    <s v="88769"/>
    <s v="BUILDERS WAREHOUSE:NOORDHEUWEL"/>
    <s v="PLANT HANGING BASKET 25CM"/>
    <n v="5"/>
    <n v="129.30000000000001"/>
    <n v="646.5"/>
    <n v="542798.71"/>
    <x v="30"/>
  </r>
  <r>
    <m/>
    <x v="288"/>
    <s v="Invoice"/>
    <s v="88745"/>
    <s v="BUILDERS WAREHOUSE:SILVERLAKES"/>
    <s v="PLANT HANGING BASKET 25CM"/>
    <n v="14"/>
    <n v="129.30000000000001"/>
    <n v="1810.2"/>
    <n v="544608.90999999992"/>
    <x v="30"/>
  </r>
  <r>
    <m/>
    <x v="288"/>
    <s v="Invoice"/>
    <s v="88748"/>
    <s v="BUILDERS WAREHOUSE:WOODLANDS"/>
    <s v="PLANT HANGING BASKET 25CM"/>
    <n v="6"/>
    <n v="129.30000000000001"/>
    <n v="775.8"/>
    <n v="545384.71"/>
    <x v="30"/>
  </r>
  <r>
    <m/>
    <x v="288"/>
    <s v="Invoice"/>
    <s v="88750"/>
    <s v="BUILDERS WAREHOUSE:ZAMBEZI"/>
    <s v="PLANT HANGING BASKET 25CM"/>
    <n v="8"/>
    <n v="129.30000000000001"/>
    <n v="1034.4000000000001"/>
    <n v="546419.11"/>
    <x v="30"/>
  </r>
  <r>
    <m/>
    <x v="288"/>
    <s v="Invoice"/>
    <s v="88752"/>
    <s v="BUILDERS WAREHOUSE:CENTURION"/>
    <s v="PLANT HANGING BASKET 25CM"/>
    <n v="10"/>
    <n v="129.30000000000001"/>
    <n v="1293"/>
    <n v="547712.11"/>
    <x v="30"/>
  </r>
  <r>
    <m/>
    <x v="288"/>
    <s v="Invoice"/>
    <s v="88760"/>
    <s v="LOTS OF POTS CENTURION"/>
    <s v="PLANT HANGING BASKET 25CM"/>
    <n v="14"/>
    <n v="118.8"/>
    <n v="1663.2"/>
    <n v="549375.30999999994"/>
    <x v="30"/>
  </r>
  <r>
    <m/>
    <x v="195"/>
    <s v="Invoice"/>
    <s v="88789"/>
    <s v="BUILDERS WAREHOUSE:SECUNDA"/>
    <s v="PLANT HANGING BASKET 25CM"/>
    <n v="17"/>
    <n v="129.30000000000001"/>
    <n v="2198.1"/>
    <n v="551573.40999999992"/>
    <x v="30"/>
  </r>
  <r>
    <m/>
    <x v="289"/>
    <s v="Invoice"/>
    <s v="88777"/>
    <s v="BUILDERS WAREHOUSE:KLERKSDORP"/>
    <s v="PLANT HANGING BASKET 25CM"/>
    <n v="10"/>
    <n v="129.30000000000001"/>
    <n v="1293"/>
    <n v="552866.40999999992"/>
    <x v="30"/>
  </r>
  <r>
    <m/>
    <x v="289"/>
    <s v="Invoice"/>
    <s v="88792"/>
    <s v="BUILDERS WAREHOUSE:NOORDHEUWEL"/>
    <s v="PLANT HANGING BASKET 25CM"/>
    <n v="5"/>
    <n v="129.30000000000001"/>
    <n v="646.5"/>
    <n v="553512.90999999992"/>
    <x v="30"/>
  </r>
  <r>
    <m/>
    <x v="289"/>
    <s v="Invoice"/>
    <s v="88793"/>
    <s v="BUILDERS WAREHOUSE:NORWOOD"/>
    <s v="PLANT HANGING BASKET 25CM"/>
    <n v="10"/>
    <n v="129.30000000000001"/>
    <n v="1293"/>
    <n v="554805.90999999992"/>
    <x v="30"/>
  </r>
  <r>
    <m/>
    <x v="289"/>
    <s v="Invoice"/>
    <s v="88794"/>
    <s v="BUILDERS WAREHOUSE:KEMPTON PARK"/>
    <s v="PLANT HANGING BASKET 25CM"/>
    <n v="10"/>
    <n v="129.30000000000001"/>
    <n v="1293"/>
    <n v="556098.90999999992"/>
    <x v="30"/>
  </r>
  <r>
    <m/>
    <x v="289"/>
    <s v="Invoice"/>
    <s v="88797"/>
    <s v="BUILDERS WAREHOUSE:GREENSTONE"/>
    <s v="PLANT HANGING BASKET 25CM"/>
    <n v="4"/>
    <n v="129.30000000000001"/>
    <n v="517.20000000000005"/>
    <n v="556616.10999999987"/>
    <x v="30"/>
  </r>
  <r>
    <m/>
    <x v="196"/>
    <s v="Invoice"/>
    <s v="88806"/>
    <s v="BUILDERS WAREHOUSE:NEWMARKET"/>
    <s v="PLANT HANGING BASKET 25CM"/>
    <n v="15"/>
    <n v="129.30000000000001"/>
    <n v="1939.5"/>
    <n v="558555.60999999987"/>
    <x v="30"/>
  </r>
  <r>
    <m/>
    <x v="196"/>
    <s v="Invoice"/>
    <s v="88808"/>
    <s v="BUILDERS WAREHOUSE:BOKSBURG (NEW)"/>
    <s v="PLANT HANGING BASKET 25CM"/>
    <n v="5"/>
    <n v="129.30000000000001"/>
    <n v="646.5"/>
    <n v="559202.10999999987"/>
    <x v="30"/>
  </r>
  <r>
    <m/>
    <x v="196"/>
    <s v="Invoice"/>
    <s v="88813"/>
    <s v="BUILDERS WAREHOUSE:EDENVALE"/>
    <s v="PLANT HANGING BASKET 25CM"/>
    <n v="15"/>
    <n v="129.30000000000001"/>
    <n v="1939.5"/>
    <n v="561141.60999999987"/>
    <x v="30"/>
  </r>
  <r>
    <m/>
    <x v="196"/>
    <s v="Invoice"/>
    <s v="88816"/>
    <s v="FH CHAMBERLAIN TRADING (PTY) LTD:CENTURION"/>
    <s v="PLANT HANGING BASKET 25CM"/>
    <n v="8"/>
    <n v="129.30000000000001"/>
    <n v="1034.4000000000001"/>
    <n v="562176.00999999989"/>
    <x v="30"/>
  </r>
  <r>
    <m/>
    <x v="196"/>
    <s v="Invoice"/>
    <s v="88821"/>
    <s v="BUILDERS WAREHOUSE:NORTHMEAD"/>
    <s v="PLANT HANGING BASKET 25CM"/>
    <n v="10"/>
    <n v="129.30000000000001"/>
    <n v="1293"/>
    <n v="563469.00999999989"/>
    <x v="30"/>
  </r>
  <r>
    <m/>
    <x v="196"/>
    <s v="Invoice"/>
    <s v="88828"/>
    <s v="MONTANA GARDEN PAVILION"/>
    <s v="PLANT HANGING BASKET 25CM"/>
    <n v="5"/>
    <n v="118.8"/>
    <n v="594"/>
    <n v="564063.00999999989"/>
    <x v="30"/>
  </r>
  <r>
    <m/>
    <x v="196"/>
    <s v="Invoice"/>
    <s v="88830"/>
    <s v="BUILDERS WAREHOUSE:BLOEMFONTEIN"/>
    <s v="PLANT HANGING BASKET 25CM"/>
    <n v="31"/>
    <n v="129.30000000000001"/>
    <n v="4008.3"/>
    <n v="568071.30999999994"/>
    <x v="30"/>
  </r>
  <r>
    <m/>
    <x v="196"/>
    <s v="Invoice"/>
    <s v="88835"/>
    <s v="BUILDERS WAREHOUSE:NELSPRUIT"/>
    <s v="PLANT HANGING BASKET 25CM"/>
    <n v="5"/>
    <n v="129.30000000000001"/>
    <n v="646.5"/>
    <n v="568717.80999999994"/>
    <x v="30"/>
  </r>
  <r>
    <m/>
    <x v="312"/>
    <s v="Invoice"/>
    <s v="88858"/>
    <s v="BUILDERS WAREHOUSE:ROBINDALE"/>
    <s v="PLANT HANGING BASKET 25CM"/>
    <n v="5"/>
    <n v="129.30000000000001"/>
    <n v="646.5"/>
    <n v="569364.30999999994"/>
    <x v="30"/>
  </r>
  <r>
    <m/>
    <x v="312"/>
    <s v="Invoice"/>
    <s v="88882"/>
    <s v="BUILDERS WAREHOUSE:STRUBENS VALLEY"/>
    <s v="PLANT HANGING BASKET 25CM"/>
    <n v="5"/>
    <n v="129.30000000000001"/>
    <n v="646.5"/>
    <n v="570010.80999999994"/>
    <x v="30"/>
  </r>
  <r>
    <m/>
    <x v="273"/>
    <s v="Invoice"/>
    <s v="88837"/>
    <s v="BUILDERS WAREHOUSE:ZAMBEZI"/>
    <s v="PLANT HANGING BASKET 25CM"/>
    <n v="15"/>
    <n v="129.30000000000001"/>
    <n v="1939.5"/>
    <n v="571950.30999999994"/>
    <x v="30"/>
  </r>
  <r>
    <m/>
    <x v="273"/>
    <s v="Invoice"/>
    <s v="88843"/>
    <s v="BUILDERS WAREHOUSE:WOODLANDS"/>
    <s v="PLANT HANGING BASKET 25CM"/>
    <n v="8"/>
    <n v="129.30000000000001"/>
    <n v="1034.4000000000001"/>
    <n v="572984.71"/>
    <x v="30"/>
  </r>
  <r>
    <m/>
    <x v="273"/>
    <s v="Invoice"/>
    <s v="88849"/>
    <s v="BUILDERS WAREHOUSE:RUSTENBURG"/>
    <s v="PLANT HANGING BASKET 25CM"/>
    <n v="15"/>
    <n v="129.30000000000001"/>
    <n v="1939.5"/>
    <n v="574924.21"/>
    <x v="30"/>
  </r>
  <r>
    <m/>
    <x v="273"/>
    <s v="Invoice"/>
    <s v="88851"/>
    <s v="LOTS OF POTS CENTURION"/>
    <s v="PLANT HANGING BASKET 25CM"/>
    <n v="6"/>
    <n v="118.8"/>
    <n v="712.8"/>
    <n v="575637.01"/>
    <x v="30"/>
  </r>
  <r>
    <m/>
    <x v="259"/>
    <s v="Invoice"/>
    <s v="88878"/>
    <s v="FH CHAMBERLAIN TRADING (PTY) LTD:WATERKLOOF GLEN"/>
    <s v="PLANT HANGING BASKET 25CM"/>
    <n v="8"/>
    <n v="129.30000000000001"/>
    <n v="1034.4000000000001"/>
    <n v="576671.41"/>
    <x v="30"/>
  </r>
  <r>
    <m/>
    <x v="259"/>
    <s v="Invoice"/>
    <s v="88880"/>
    <s v="BUILDERS WAREHOUSE:SECUNDA"/>
    <s v="PLANT HANGING BASKET 25CM"/>
    <n v="5"/>
    <n v="129.30000000000001"/>
    <n v="646.5"/>
    <n v="577317.91"/>
    <x v="30"/>
  </r>
  <r>
    <m/>
    <x v="260"/>
    <s v="Invoice"/>
    <s v="88885"/>
    <s v="BUILDERS WAREHOUSE:NOORDHEUWEL"/>
    <s v="PLANT HANGING BASKET 25CM"/>
    <n v="15"/>
    <n v="129.30000000000001"/>
    <n v="1939.5"/>
    <n v="579257.41"/>
    <x v="30"/>
  </r>
  <r>
    <m/>
    <x v="260"/>
    <s v="Invoice"/>
    <s v="88896"/>
    <s v="AGRI 2 MARKET"/>
    <s v="PLANT HANGING BASKET 25CM"/>
    <n v="10"/>
    <n v="105.4"/>
    <n v="1054"/>
    <n v="580311.41"/>
    <x v="30"/>
  </r>
  <r>
    <m/>
    <x v="197"/>
    <s v="Invoice"/>
    <s v="88903"/>
    <s v="BUILDERS WAREHOUSE:NEWMARKET"/>
    <s v="PLANT HANGING BASKET 25CM"/>
    <n v="5"/>
    <n v="129.30000000000001"/>
    <n v="646.5"/>
    <n v="580957.91"/>
    <x v="30"/>
  </r>
  <r>
    <m/>
    <x v="197"/>
    <s v="Invoice"/>
    <s v="88908"/>
    <s v="BUILDERS WAREHOUSE:NORTHMEAD"/>
    <s v="PLANT HANGING BASKET 25CM"/>
    <n v="6"/>
    <n v="129.30000000000001"/>
    <n v="775.8"/>
    <n v="581733.71000000008"/>
    <x v="30"/>
  </r>
  <r>
    <m/>
    <x v="197"/>
    <s v="Invoice"/>
    <s v="88919"/>
    <s v="BUILDERS WAREHOUSE:BLOEMFONTEIN"/>
    <s v="PLANT HANGING BASKET 25CM"/>
    <n v="8"/>
    <n v="129.30000000000001"/>
    <n v="1034.4000000000001"/>
    <n v="582768.1100000001"/>
    <x v="30"/>
  </r>
  <r>
    <m/>
    <x v="197"/>
    <s v="Invoice"/>
    <s v="88920"/>
    <s v="BUILDERS WAREHOUSE:MAFIKENG"/>
    <s v="PLANT HANGING BASKET 25CM"/>
    <n v="15"/>
    <n v="129.30000000000001"/>
    <n v="1939.5"/>
    <n v="584707.6100000001"/>
    <x v="30"/>
  </r>
  <r>
    <m/>
    <x v="198"/>
    <s v="Invoice"/>
    <s v="88929"/>
    <s v="BUILDERS WAREHOUSE:WOODLANDS"/>
    <s v="PLANT HANGING BASKET 25CM"/>
    <n v="5"/>
    <n v="129.30000000000001"/>
    <n v="646.5"/>
    <n v="585354.1100000001"/>
    <x v="30"/>
  </r>
  <r>
    <m/>
    <x v="198"/>
    <s v="Invoice"/>
    <s v="88932"/>
    <s v="BUILDERS WAREHOUSE:RUSTENBURG"/>
    <s v="PLANT HANGING BASKET 25CM"/>
    <n v="6"/>
    <n v="129.30000000000001"/>
    <n v="775.8"/>
    <n v="586129.91000000015"/>
    <x v="30"/>
  </r>
  <r>
    <m/>
    <x v="198"/>
    <s v="Invoice"/>
    <s v="88935"/>
    <s v="BUILDERS WAREHOUSE:CENTURION"/>
    <s v="PLANT HANGING BASKET 25CM"/>
    <n v="6"/>
    <n v="129.30000000000001"/>
    <n v="775.8"/>
    <n v="586905.7100000002"/>
    <x v="30"/>
  </r>
  <r>
    <m/>
    <x v="220"/>
    <s v="Invoice"/>
    <s v="88958"/>
    <s v="BUILDERS WAREHOUSE:KLERKSDORP"/>
    <s v="PLANT HANGING BASKET 25CM"/>
    <n v="10"/>
    <n v="129.30000000000001"/>
    <n v="1293"/>
    <n v="588198.7100000002"/>
    <x v="30"/>
  </r>
  <r>
    <m/>
    <x v="199"/>
    <s v="Invoice"/>
    <s v="88971"/>
    <s v="BUILDERS WAREHOUSE:HARTEBEESPOORT"/>
    <s v="PLANT HANGING BASKET 25CM"/>
    <n v="6"/>
    <n v="129.30000000000001"/>
    <n v="775.8"/>
    <n v="588974.51000000024"/>
    <x v="30"/>
  </r>
  <r>
    <m/>
    <x v="199"/>
    <s v="Invoice"/>
    <s v="88984"/>
    <s v="BUILDERS WAREHOUSE:EDENVALE"/>
    <s v="PLANT HANGING BASKET 25CM"/>
    <n v="12"/>
    <n v="129.30000000000001"/>
    <n v="1551.6"/>
    <n v="590526.11000000022"/>
    <x v="30"/>
  </r>
  <r>
    <m/>
    <x v="199"/>
    <s v="Invoice"/>
    <s v="88985"/>
    <s v="BUILDERS WAREHOUSE:GLEN EAGLES"/>
    <s v="PLANT HANGING BASKET 25CM"/>
    <n v="6"/>
    <n v="129.30000000000001"/>
    <n v="775.8"/>
    <n v="591301.91000000027"/>
    <x v="30"/>
  </r>
  <r>
    <m/>
    <x v="199"/>
    <s v="Invoice"/>
    <s v="89000"/>
    <s v="BUILDERS WAREHOUSE:NELSPRUIT"/>
    <s v="PLANT HANGING BASKET 25CM"/>
    <n v="28"/>
    <n v="129.30000000000001"/>
    <n v="3620.4"/>
    <n v="594922.31000000029"/>
    <x v="30"/>
  </r>
  <r>
    <m/>
    <x v="199"/>
    <s v="Invoice"/>
    <s v="89001"/>
    <s v="BUILDERS WAREHOUSE:BLOEMFONTEIN"/>
    <s v="PLANT HANGING BASKET 25CM"/>
    <n v="16"/>
    <n v="129.30000000000001"/>
    <n v="2068.8000000000002"/>
    <n v="596991.11000000034"/>
    <x v="30"/>
  </r>
  <r>
    <m/>
    <x v="313"/>
    <s v="Invoice"/>
    <s v="89037"/>
    <s v="BUILDERS WAREHOUSE:NOORDHEUWEL"/>
    <s v="PLANT HANGING BASKET 25CM"/>
    <n v="10"/>
    <n v="129.30000000000001"/>
    <n v="1293"/>
    <n v="598284.11000000034"/>
    <x v="30"/>
  </r>
  <r>
    <m/>
    <x v="200"/>
    <s v="Invoice"/>
    <s v="89004"/>
    <s v="BUILDERS WAREHOUSE:ZAMBEZI"/>
    <s v="PLANT HANGING BASKET 25CM"/>
    <n v="18"/>
    <n v="129.30000000000001"/>
    <n v="2327.4"/>
    <n v="600611.51000000036"/>
    <x v="30"/>
  </r>
  <r>
    <m/>
    <x v="200"/>
    <s v="Invoice"/>
    <s v="89009"/>
    <s v="BUILDERS WAREHOUSE:ERASMUS PARK"/>
    <s v="PLANT HANGING BASKET 25CM"/>
    <n v="10"/>
    <n v="129.30000000000001"/>
    <n v="1293"/>
    <n v="601904.51000000036"/>
    <x v="30"/>
  </r>
  <r>
    <m/>
    <x v="200"/>
    <s v="Invoice"/>
    <s v="89011"/>
    <s v="BUILDERS WAREHOUSE:GEZINA NEW"/>
    <s v="PLANT HANGING BASKET 25CM"/>
    <n v="8"/>
    <n v="129.30000000000001"/>
    <n v="1034.4000000000001"/>
    <n v="602938.91000000038"/>
    <x v="30"/>
  </r>
  <r>
    <m/>
    <x v="200"/>
    <s v="Invoice"/>
    <s v="89015"/>
    <s v="BUILDERS WAREHOUSE:SILVERLAKES"/>
    <s v="PLANT HANGING BASKET 25CM"/>
    <n v="12"/>
    <n v="129.30000000000001"/>
    <n v="1551.6"/>
    <n v="604490.51000000036"/>
    <x v="30"/>
  </r>
  <r>
    <m/>
    <x v="200"/>
    <s v="Invoice"/>
    <s v="89018"/>
    <s v="LOTS OF POTS CENTURION"/>
    <s v="PLANT HANGING BASKET 25CM"/>
    <n v="16"/>
    <n v="118.8"/>
    <n v="1900.8"/>
    <n v="606391.31000000041"/>
    <x v="30"/>
  </r>
  <r>
    <m/>
    <x v="200"/>
    <s v="Invoice"/>
    <s v="89024"/>
    <s v="BUILDERS WAREHOUSE:CHERRY LANE"/>
    <s v="PLANT HANGING BASKET 25CM"/>
    <n v="5"/>
    <n v="129.30000000000001"/>
    <n v="646.5"/>
    <n v="607037.81000000041"/>
    <x v="30"/>
  </r>
  <r>
    <m/>
    <x v="200"/>
    <s v="Invoice"/>
    <s v="89036"/>
    <s v="BUILDERS WAREHOUSE:ROBINDALE"/>
    <s v="PLANT HANGING BASKET 25CM"/>
    <n v="10"/>
    <n v="129.30000000000001"/>
    <n v="1293"/>
    <n v="608330.81000000041"/>
    <x v="30"/>
  </r>
  <r>
    <m/>
    <x v="200"/>
    <s v="Invoice"/>
    <s v="89049"/>
    <s v="BUILDERS WAREHOUSE:SECUNDA"/>
    <s v="PLANT HANGING BASKET 25CM"/>
    <n v="16"/>
    <n v="129.30000000000001"/>
    <n v="2068.8000000000002"/>
    <n v="610399.61000000045"/>
    <x v="30"/>
  </r>
  <r>
    <m/>
    <x v="221"/>
    <s v="Invoice"/>
    <s v="89043"/>
    <s v="BUILDERS WAREHOUSE:KLERKSDORP"/>
    <s v="PLANT HANGING BASKET 25CM"/>
    <n v="8"/>
    <n v="129.30000000000001"/>
    <n v="1034.4000000000001"/>
    <n v="611434.01000000047"/>
    <x v="30"/>
  </r>
  <r>
    <m/>
    <x v="221"/>
    <s v="Invoice"/>
    <s v="89046"/>
    <s v="FH CHAMBERLAIN TRADING (PTY) LTD:KYALAMI"/>
    <s v="PLANT HANGING BASKET 25CM"/>
    <n v="6"/>
    <n v="129.30000000000001"/>
    <n v="775.8"/>
    <n v="612209.81000000052"/>
    <x v="30"/>
  </r>
  <r>
    <m/>
    <x v="262"/>
    <s v="Invoice"/>
    <s v="89050"/>
    <s v="BUILDERS WAREHOUSE:STRUBENS VALLEY"/>
    <s v="PLANT HANGING BASKET 25CM"/>
    <n v="6"/>
    <n v="129.30000000000001"/>
    <n v="775.8"/>
    <n v="612985.61000000057"/>
    <x v="30"/>
  </r>
  <r>
    <m/>
    <x v="262"/>
    <s v="Invoice"/>
    <s v="89052"/>
    <s v="BUILDERS WAREHOUSE:NORWOOD"/>
    <s v="PLANT HANGING BASKET 25CM"/>
    <n v="10"/>
    <n v="129.30000000000001"/>
    <n v="1293"/>
    <n v="614278.61000000057"/>
    <x v="30"/>
  </r>
  <r>
    <m/>
    <x v="262"/>
    <s v="Invoice"/>
    <s v="89054"/>
    <s v="BUILDERS WAREHOUSE:GREENSTONE"/>
    <s v="PLANT HANGING BASKET 25CM"/>
    <n v="6"/>
    <n v="129.30000000000001"/>
    <n v="775.8"/>
    <n v="615054.41000000061"/>
    <x v="30"/>
  </r>
  <r>
    <m/>
    <x v="49"/>
    <s v="Invoice"/>
    <s v="89068"/>
    <s v="BUILDERS WAREHOUSE:NEWMARKET"/>
    <s v="PLANT HANGING BASKET 25CM"/>
    <n v="20"/>
    <n v="129.30000000000001"/>
    <n v="2586"/>
    <n v="617640.41000000061"/>
    <x v="30"/>
  </r>
  <r>
    <m/>
    <x v="49"/>
    <s v="Invoice"/>
    <s v="89069"/>
    <s v="BUILDERS WAREHOUSE:EDENVALE"/>
    <s v="PLANT HANGING BASKET 25CM"/>
    <n v="5"/>
    <n v="129.30000000000001"/>
    <n v="646.5"/>
    <n v="618286.91000000061"/>
    <x v="30"/>
  </r>
  <r>
    <m/>
    <x v="49"/>
    <s v="Invoice"/>
    <s v="89079"/>
    <s v="BUILDERS WAREHOUSE:BLOEMFONTEIN"/>
    <s v="PLANT HANGING BASKET 25CM"/>
    <n v="12"/>
    <n v="129.30000000000001"/>
    <n v="1551.6"/>
    <n v="619838.51000000059"/>
    <x v="30"/>
  </r>
  <r>
    <m/>
    <x v="274"/>
    <s v="Invoice"/>
    <s v="89109"/>
    <s v="BUILDERS WAREHOUSE:NOORDHEUWEL"/>
    <s v="PLANT HANGING BASKET 25CM"/>
    <n v="5"/>
    <n v="129.30000000000001"/>
    <n v="646.5"/>
    <n v="620485.01000000059"/>
    <x v="30"/>
  </r>
  <r>
    <m/>
    <x v="274"/>
    <s v="Invoice"/>
    <s v="89110"/>
    <s v="BUILDERS WAREHOUSE:STRUBENS VALLEY"/>
    <s v="PLANT HANGING BASKET 25CM  "/>
    <n v="5"/>
    <n v="129.30000000000001"/>
    <n v="646.5"/>
    <n v="621131.51000000059"/>
    <x v="30"/>
  </r>
  <r>
    <m/>
    <x v="201"/>
    <s v="Invoice"/>
    <s v="89083"/>
    <s v="BUILDERS WAREHOUSE:GEZINA NEW"/>
    <s v="PLANT HANGING BASKET 25CM"/>
    <n v="5"/>
    <n v="129.30000000000001"/>
    <n v="646.5"/>
    <n v="621778.01000000059"/>
    <x v="30"/>
  </r>
  <r>
    <m/>
    <x v="201"/>
    <s v="Invoice"/>
    <s v="89094"/>
    <s v="BUILDERS WAREHOUSE:CENTURION"/>
    <s v="PLANT HANGING BASKET 25CM"/>
    <n v="10"/>
    <n v="129.30000000000001"/>
    <n v="1293"/>
    <n v="623071.01000000059"/>
    <x v="30"/>
  </r>
  <r>
    <m/>
    <x v="201"/>
    <s v="Invoice"/>
    <s v="89099"/>
    <s v="BUILDERS WAREHOUSE:WOODLANDS"/>
    <s v="PLANT HANGING BASKET 25CM"/>
    <n v="15"/>
    <n v="129.30000000000001"/>
    <n v="1939.5"/>
    <n v="625010.51000000059"/>
    <x v="30"/>
  </r>
  <r>
    <m/>
    <x v="202"/>
    <s v="Invoice"/>
    <s v="89114"/>
    <s v="FH CHAMBERLAIN TRADING (PTY) LTD:WATERKLOOF GLEN"/>
    <s v="PLANT HANGING BASKET 25CM"/>
    <n v="20"/>
    <n v="129.30000000000001"/>
    <n v="2586"/>
    <n v="627596.51000000059"/>
    <x v="30"/>
  </r>
  <r>
    <m/>
    <x v="203"/>
    <s v="Invoice"/>
    <s v="89123"/>
    <s v="BUILDERS WAREHOUSE:KEMPTON PARK"/>
    <s v="PLANT HANGING BASKET 25CM"/>
    <n v="10"/>
    <n v="129.30000000000001"/>
    <n v="1293"/>
    <n v="628889.51000000059"/>
    <x v="30"/>
  </r>
  <r>
    <m/>
    <x v="203"/>
    <s v="Invoice"/>
    <s v="89125"/>
    <s v="BUILDERS WAREHOUSE:GREENSTONE"/>
    <s v="PLANT HANGING BASKET 25CM"/>
    <n v="8"/>
    <n v="129.30000000000001"/>
    <n v="1034.4000000000001"/>
    <n v="629923.91000000061"/>
    <x v="30"/>
  </r>
  <r>
    <m/>
    <x v="203"/>
    <s v="Invoice"/>
    <s v="89126"/>
    <s v="BUILDERS WAREHOUSE:STRUBENS VALLEY"/>
    <s v="PLANT HANGING BASKET 25CM"/>
    <n v="7"/>
    <n v="129.30000000000001"/>
    <n v="905.1"/>
    <n v="630829.01000000059"/>
    <x v="30"/>
  </r>
  <r>
    <m/>
    <x v="203"/>
    <s v="Invoice"/>
    <s v="89135"/>
    <s v="AGRI 2 MARKET"/>
    <s v="PLANT HANGING BASKET 25CM"/>
    <n v="10"/>
    <n v="105.4"/>
    <n v="1054"/>
    <n v="631883.01000000059"/>
    <x v="30"/>
  </r>
  <r>
    <m/>
    <x v="203"/>
    <s v="Invoice"/>
    <s v="89156"/>
    <s v="BUILDERS WAREHOUSE:NELSPRUIT"/>
    <s v="PLANT HANGING BASKET 25CM"/>
    <n v="5"/>
    <n v="129.30000000000001"/>
    <n v="646.5"/>
    <n v="632529.51000000059"/>
    <x v="30"/>
  </r>
  <r>
    <m/>
    <x v="204"/>
    <s v="Invoice"/>
    <s v="89139"/>
    <s v="BUILDERS WAREHOUSE:NEWMARKET"/>
    <s v="PLANT HANGING BASKET 25CM"/>
    <n v="5"/>
    <n v="129.30000000000001"/>
    <n v="646.5"/>
    <n v="633176.01000000059"/>
    <x v="30"/>
  </r>
  <r>
    <m/>
    <x v="204"/>
    <s v="Invoice"/>
    <s v="89150"/>
    <s v="THYME SQUARE"/>
    <s v="PLANT HANGING BASKET 25CM"/>
    <n v="4"/>
    <n v="118.8"/>
    <n v="475.2"/>
    <n v="633651.21000000054"/>
    <x v="30"/>
  </r>
  <r>
    <m/>
    <x v="50"/>
    <s v="Invoice"/>
    <s v="89184"/>
    <s v="BUILDERS WAREHOUSE:NOORDHEUWEL"/>
    <s v="PLANT HANGING BASKET 25CM"/>
    <n v="10"/>
    <n v="129.30000000000001"/>
    <n v="1293"/>
    <n v="634944.21000000054"/>
    <x v="30"/>
  </r>
  <r>
    <m/>
    <x v="205"/>
    <s v="Invoice"/>
    <s v="89167"/>
    <s v="BUILDERS WAREHOUSE:ZAMBEZI"/>
    <s v="PLANT HANGING BASKET 25CM"/>
    <n v="17"/>
    <n v="129.30000000000001"/>
    <n v="2198.1"/>
    <n v="637142.31000000052"/>
    <x v="30"/>
  </r>
  <r>
    <m/>
    <x v="205"/>
    <s v="Invoice"/>
    <s v="89176"/>
    <s v="LOTS OF POTS CENTURION"/>
    <s v="PLANT HANGING BASKET 25CM"/>
    <n v="10"/>
    <n v="118.8"/>
    <n v="1188"/>
    <n v="638330.31000000052"/>
    <x v="30"/>
  </r>
  <r>
    <m/>
    <x v="205"/>
    <s v="Invoice"/>
    <s v="89197"/>
    <s v="BUILDERS WAREHOUSE:SECUNDA"/>
    <s v="PLANT HANGING BASKET 25CM"/>
    <n v="13"/>
    <n v="129.30000000000001"/>
    <n v="1680.9"/>
    <n v="640011.21000000054"/>
    <x v="30"/>
  </r>
  <r>
    <m/>
    <x v="263"/>
    <s v="Invoice"/>
    <s v="89190"/>
    <s v="BUILDERS WAREHOUSE:KLERKSDORP"/>
    <s v="PLANT HANGING BASKET 25CM"/>
    <n v="15"/>
    <n v="129.30000000000001"/>
    <n v="1939.5"/>
    <n v="641950.71000000054"/>
    <x v="30"/>
  </r>
  <r>
    <m/>
    <x v="206"/>
    <s v="Invoice"/>
    <s v="89201"/>
    <s v="BUILDERS WAREHOUSE:KEMPTON PARK"/>
    <s v="PLANT HANGING BASKET 25CM"/>
    <n v="10"/>
    <n v="129.30000000000001"/>
    <n v="1293"/>
    <n v="643243.71000000054"/>
    <x v="30"/>
  </r>
  <r>
    <m/>
    <x v="207"/>
    <s v="Invoice"/>
    <s v="89211"/>
    <s v="BUILDERS WAREHOUSE:CARNIVAL MALL"/>
    <s v="PLANT HANGING BASKET 25CM"/>
    <n v="6"/>
    <n v="129.30000000000001"/>
    <n v="775.8"/>
    <n v="644019.51000000059"/>
    <x v="30"/>
  </r>
  <r>
    <m/>
    <x v="207"/>
    <s v="Invoice"/>
    <s v="89216"/>
    <s v="BUILDERS WAREHOUSE:NEWMARKET"/>
    <s v="PLANT HANGING BASKET 25CM"/>
    <n v="10"/>
    <n v="129.30000000000001"/>
    <n v="1293"/>
    <n v="645312.51000000059"/>
    <x v="30"/>
  </r>
  <r>
    <m/>
    <x v="207"/>
    <s v="Invoice"/>
    <s v="89223"/>
    <s v="THYME SQUARE"/>
    <s v="PLANT HANGING BASKET 25CM"/>
    <n v="2"/>
    <n v="118.8"/>
    <n v="237.6"/>
    <n v="645550.11000000057"/>
    <x v="30"/>
  </r>
  <r>
    <m/>
    <x v="207"/>
    <s v="Invoice"/>
    <s v="89233"/>
    <s v="BUILDERS WAREHOUSE:BLOEMFONTEIN"/>
    <s v="PLANT HANGING BASKET 25CM"/>
    <n v="10"/>
    <n v="129.30000000000001"/>
    <n v="1293"/>
    <n v="646843.11000000057"/>
    <x v="30"/>
  </r>
  <r>
    <m/>
    <x v="290"/>
    <s v="Invoice"/>
    <s v="89251"/>
    <s v="BUILDERS WAREHOUSE:STRUBENS VALLEY"/>
    <s v="PLANT HANGING BASKET 25CM"/>
    <n v="5"/>
    <n v="129.30000000000001"/>
    <n v="646.5"/>
    <n v="647489.61000000057"/>
    <x v="30"/>
  </r>
  <r>
    <m/>
    <x v="290"/>
    <s v="Invoice"/>
    <s v="89252"/>
    <s v="BUILDERS WAREHOUSE:NOORDHEUWEL"/>
    <s v="PLANT HANGING BASKET 25CM"/>
    <n v="4"/>
    <n v="129.30000000000001"/>
    <n v="517.20000000000005"/>
    <n v="648006.81000000052"/>
    <x v="30"/>
  </r>
  <r>
    <m/>
    <x v="29"/>
    <s v="Invoice"/>
    <s v="89228"/>
    <s v="BUILDERS WAREHOUSE:RUSTENBURG"/>
    <s v="PLANT HANGING BASKET 25CM"/>
    <n v="12"/>
    <n v="129.30000000000001"/>
    <n v="1551.6"/>
    <n v="649558.4100000005"/>
    <x v="30"/>
  </r>
  <r>
    <m/>
    <x v="29"/>
    <s v="Invoice"/>
    <s v="89237"/>
    <s v="BUILDERS WAREHOUSE:ERASMUS PARK"/>
    <s v="PLANT HANGING BASKET 25CM"/>
    <n v="10"/>
    <n v="129.30000000000001"/>
    <n v="1293"/>
    <n v="650851.4100000005"/>
    <x v="30"/>
  </r>
  <r>
    <m/>
    <x v="29"/>
    <s v="Invoice"/>
    <s v="89238"/>
    <s v="BUILDERS WAREHOUSE:WOODLANDS"/>
    <s v="PLANT HANGING BASKET 25CM"/>
    <n v="10"/>
    <n v="129.30000000000001"/>
    <n v="1293"/>
    <n v="652144.4100000005"/>
    <x v="30"/>
  </r>
  <r>
    <m/>
    <x v="29"/>
    <s v="Invoice"/>
    <s v="89239"/>
    <s v="BUILDERS WAREHOUSE:SILVERLAKES"/>
    <s v="PLANT HANGING BASKET 25CM"/>
    <n v="10"/>
    <n v="129.30000000000001"/>
    <n v="1293"/>
    <n v="653437.4100000005"/>
    <x v="30"/>
  </r>
  <r>
    <m/>
    <x v="29"/>
    <s v="Invoice"/>
    <s v="89245"/>
    <s v="FH CHAMBERLAIN TRADING (PTY) LTD:WATERKLOOF GLEN"/>
    <s v="PLANT HANGING BASKET 25CM"/>
    <n v="16"/>
    <n v="129.30000000000001"/>
    <n v="2068.8000000000002"/>
    <n v="655506.21000000054"/>
    <x v="30"/>
  </r>
  <r>
    <m/>
    <x v="29"/>
    <s v="Invoice"/>
    <s v="89264"/>
    <s v="BUILDERS WAREHOUSE:MAFIKENG"/>
    <s v="PLANT HANGING BASKET 25CM"/>
    <n v="23"/>
    <n v="129.30000000000001"/>
    <n v="2973.9"/>
    <n v="658480.11000000057"/>
    <x v="30"/>
  </r>
  <r>
    <m/>
    <x v="264"/>
    <s v="Invoice"/>
    <s v="89265"/>
    <s v="BUILDERS WAREHOUSE:NORWOOD"/>
    <s v="PLANT HANGING BASKET 25CM"/>
    <n v="10"/>
    <n v="129.30000000000001"/>
    <n v="1293"/>
    <n v="659773.11000000057"/>
    <x v="30"/>
  </r>
  <r>
    <m/>
    <x v="264"/>
    <s v="Invoice"/>
    <s v="89266"/>
    <s v="BUILDERS WAREHOUSE:GREENSTONE"/>
    <s v="PLANT HANGING BASKET 25CM"/>
    <n v="10"/>
    <n v="129.30000000000001"/>
    <n v="1293"/>
    <n v="661066.11000000057"/>
    <x v="30"/>
  </r>
  <r>
    <m/>
    <x v="264"/>
    <s v="Invoice"/>
    <s v="89277"/>
    <s v="BUILDERS WAREHOUSE:KLERKSDORP"/>
    <s v="PLANT HANGING BASKET 25CM"/>
    <n v="10"/>
    <n v="129.30000000000001"/>
    <n v="1293"/>
    <n v="662359.11000000057"/>
    <x v="30"/>
  </r>
  <r>
    <m/>
    <x v="264"/>
    <s v="Invoice"/>
    <s v="89315"/>
    <s v="BUILDERS WAREHOUSE:NELSPRUIT"/>
    <s v="PLANT HANGING BASKET 25CM"/>
    <n v="14"/>
    <n v="129.30000000000001"/>
    <n v="1810.2"/>
    <n v="664169.31000000052"/>
    <x v="30"/>
  </r>
  <r>
    <m/>
    <x v="51"/>
    <s v="Invoice"/>
    <s v="89268"/>
    <s v="FH CHAMBERLAIN TRADING (PTY) LTD:CENTURION"/>
    <s v="PLANT HANGING BASKET 25CM"/>
    <n v="6"/>
    <n v="129.30000000000001"/>
    <n v="775.8"/>
    <n v="664945.11000000057"/>
    <x v="30"/>
  </r>
  <r>
    <m/>
    <x v="51"/>
    <s v="Invoice"/>
    <s v="89285"/>
    <s v="BUILDERS WAREHOUSE:BOKSBURG (NEW)"/>
    <s v="PLANT HANGING BASKET 25CM"/>
    <n v="15"/>
    <n v="129.30000000000001"/>
    <n v="1939.5"/>
    <n v="666884.61000000057"/>
    <x v="30"/>
  </r>
  <r>
    <m/>
    <x v="51"/>
    <s v="Invoice"/>
    <s v="89291"/>
    <s v="BUILDERS WAREHOUSE:NORTHMEAD"/>
    <s v="PLANT HANGING BASKET 25CM"/>
    <n v="10"/>
    <n v="129.30000000000001"/>
    <n v="1293"/>
    <n v="668177.61000000057"/>
    <x v="30"/>
  </r>
  <r>
    <m/>
    <x v="51"/>
    <s v="Invoice"/>
    <s v="89314"/>
    <s v="AGRI 2 MARKET"/>
    <s v="PLANT HANGING BASKET 25CM"/>
    <n v="60"/>
    <n v="105.4"/>
    <n v="6324"/>
    <n v="674501.61000000057"/>
    <x v="30"/>
  </r>
  <r>
    <m/>
    <x v="51"/>
    <s v="Invoice"/>
    <s v="89369"/>
    <s v="BUILDERS WAREHOUSE:BLOEMFONTEIN"/>
    <s v="PLANT HANGING BASKET 25CM"/>
    <n v="12"/>
    <n v="129.30000000000001"/>
    <n v="1551.6"/>
    <n v="676053.21000000054"/>
    <x v="30"/>
  </r>
  <r>
    <m/>
    <x v="77"/>
    <s v="Invoice"/>
    <s v="89405"/>
    <s v="BUILDERS WAREHOUSE:NOORDHEUWEL"/>
    <s v="PLANT HANGING BASKET 25CM"/>
    <n v="5"/>
    <n v="129.30000000000001"/>
    <n v="646.5"/>
    <n v="676699.71000000054"/>
    <x v="30"/>
  </r>
  <r>
    <m/>
    <x v="78"/>
    <s v="Invoice"/>
    <s v="89335"/>
    <s v="BUILDERS WAREHOUSE:CHERRY LANE"/>
    <s v="PLANT HANGING BASKET 25CM"/>
    <n v="10"/>
    <n v="129.30000000000001"/>
    <n v="1293"/>
    <n v="677992.71000000054"/>
    <x v="30"/>
  </r>
  <r>
    <m/>
    <x v="78"/>
    <s v="Invoice"/>
    <s v="89343"/>
    <s v="BUILDERS WAREHOUSE:ERASMUS PARK"/>
    <s v="PLANT HANGING BASKET 25CM"/>
    <n v="10"/>
    <n v="129.30000000000001"/>
    <n v="1293"/>
    <n v="679285.71000000054"/>
    <x v="30"/>
  </r>
  <r>
    <m/>
    <x v="78"/>
    <s v="Invoice"/>
    <s v="89345"/>
    <s v="LOTS OF POTS CENTURION"/>
    <s v="PLANT HANGING BASKET 25CM"/>
    <n v="19"/>
    <n v="118.8"/>
    <n v="2257.1999999999998"/>
    <n v="681542.9100000005"/>
    <x v="30"/>
  </r>
  <r>
    <m/>
    <x v="78"/>
    <s v="Invoice"/>
    <s v="89377"/>
    <s v="BUILDERS WAREHOUSE:SECUNDA"/>
    <s v="PLANT HANGING BASKET 25CM"/>
    <n v="6"/>
    <n v="129.30000000000001"/>
    <n v="775.8"/>
    <n v="682318.71000000054"/>
    <x v="30"/>
  </r>
  <r>
    <m/>
    <x v="80"/>
    <s v="Invoice"/>
    <s v="89389"/>
    <s v="BUILDERS WAREHOUSE:ROBINDALE"/>
    <s v="PLANT HANGING BASKET 25CM"/>
    <n v="6"/>
    <n v="129.30000000000001"/>
    <n v="775.8"/>
    <n v="683094.51000000059"/>
    <x v="30"/>
  </r>
  <r>
    <m/>
    <x v="80"/>
    <s v="Invoice"/>
    <s v="89391"/>
    <s v="BUILDERS WAREHOUSE:NORWOOD"/>
    <s v="PLANT HANGING BASKET 25CM"/>
    <n v="6"/>
    <n v="129.30000000000001"/>
    <n v="775.8"/>
    <n v="683870.31000000064"/>
    <x v="30"/>
  </r>
  <r>
    <m/>
    <x v="80"/>
    <s v="Invoice"/>
    <s v="89394"/>
    <s v="BUILDERS WAREHOUSE:GREENSTONE"/>
    <s v="PLANT HANGING BASKET 25CM"/>
    <n v="10"/>
    <n v="129.30000000000001"/>
    <n v="1293"/>
    <n v="685163.31000000064"/>
    <x v="30"/>
  </r>
  <r>
    <m/>
    <x v="81"/>
    <s v="Invoice"/>
    <s v="89415"/>
    <s v="BUILDERS WAREHOUSE:BOKSBURG (NEW)"/>
    <s v="PLANT HANGING BASKET 25CM"/>
    <n v="10"/>
    <n v="129.30000000000001"/>
    <n v="1293"/>
    <n v="686456.31000000064"/>
    <x v="30"/>
  </r>
  <r>
    <m/>
    <x v="81"/>
    <s v="Invoice"/>
    <s v="89417"/>
    <s v="BUILDERS WAREHOUSE:CARNIVAL MALL"/>
    <s v="PLANT HANGING BASKET 25CM"/>
    <n v="6"/>
    <n v="129.30000000000001"/>
    <n v="775.8"/>
    <n v="687232.11000000068"/>
    <x v="30"/>
  </r>
  <r>
    <m/>
    <x v="81"/>
    <s v="Invoice"/>
    <s v="89424"/>
    <s v="BUILDERS WAREHOUSE:EDENVALE"/>
    <s v="PLANT HANGING BASKET 25CM"/>
    <n v="8"/>
    <n v="129.30000000000001"/>
    <n v="1034.4000000000001"/>
    <n v="688266.51000000071"/>
    <x v="30"/>
  </r>
  <r>
    <m/>
    <x v="81"/>
    <s v="Invoice"/>
    <s v="89426"/>
    <s v="BUILDERS WAREHOUSE:NEWMARKET"/>
    <s v="PLANT HANGING BASKET 25CM"/>
    <n v="15"/>
    <n v="129.30000000000001"/>
    <n v="1939.5"/>
    <n v="690206.01000000071"/>
    <x v="30"/>
  </r>
  <r>
    <m/>
    <x v="83"/>
    <s v="Invoice"/>
    <s v="89457"/>
    <s v="BUILDERS WAREHOUSE:CHERRY LANE"/>
    <s v="PLANT HANGING BASKET 25CM"/>
    <n v="4"/>
    <n v="129.30000000000001"/>
    <n v="517.20000000000005"/>
    <n v="690723.21000000066"/>
    <x v="30"/>
  </r>
  <r>
    <m/>
    <x v="83"/>
    <s v="Invoice"/>
    <s v="89458"/>
    <s v="BUILDERS WAREHOUSE:ZAMBEZI"/>
    <s v="PLANT HANGING BASKET 25CM"/>
    <n v="18"/>
    <n v="129.30000000000001"/>
    <n v="2327.4"/>
    <n v="693050.61000000068"/>
    <x v="30"/>
  </r>
  <r>
    <m/>
    <x v="83"/>
    <s v="Invoice"/>
    <s v="89464"/>
    <s v="BUILDERS WAREHOUSE:RUSTENBURG"/>
    <s v="PLANT HANGING BASKET 25CM"/>
    <n v="10"/>
    <n v="129.30000000000001"/>
    <n v="1293"/>
    <n v="694343.61000000068"/>
    <x v="30"/>
  </r>
  <r>
    <m/>
    <x v="84"/>
    <s v="Invoice"/>
    <s v="89518"/>
    <s v="BUILDERS WAREHOUSE:NELSPRUIT"/>
    <s v="PLANT HANGING BASKET 25CM"/>
    <n v="4"/>
    <n v="129.30000000000001"/>
    <n v="517.20000000000005"/>
    <n v="694860.81000000064"/>
    <x v="30"/>
  </r>
  <r>
    <m/>
    <x v="84"/>
    <s v="Invoice"/>
    <s v="89542"/>
    <s v="BUILDERS WAREHOUSE:HARTEBEESPOORT"/>
    <s v="PLANT HANGING BASKET 25CM"/>
    <n v="5"/>
    <n v="129.30000000000001"/>
    <n v="646.5"/>
    <n v="695507.31000000064"/>
    <x v="30"/>
  </r>
  <r>
    <m/>
    <x v="30"/>
    <s v="Invoice"/>
    <s v="89498"/>
    <s v="BUILDERS WAREHOUSE:STRUBENS VALLEY"/>
    <s v="PLANT HANGING BASKET 25CM"/>
    <n v="5"/>
    <n v="129.30000000000001"/>
    <n v="646.5"/>
    <n v="696153.81000000064"/>
    <x v="30"/>
  </r>
  <r>
    <m/>
    <x v="30"/>
    <s v="Invoice"/>
    <s v="89500"/>
    <s v="BUILDERS WAREHOUSE:KEMPTON PARK"/>
    <s v="PLANT HANGING BASKET 25CM"/>
    <n v="12"/>
    <n v="129.30000000000001"/>
    <n v="1551.6"/>
    <n v="697705.41000000061"/>
    <x v="30"/>
  </r>
  <r>
    <m/>
    <x v="30"/>
    <s v="Invoice"/>
    <s v="89502"/>
    <s v="BUILDERS WAREHOUSE:ROBINDALE"/>
    <s v="PLANT HANGING BASKET 25CM"/>
    <n v="10"/>
    <n v="129.30000000000001"/>
    <n v="1293"/>
    <n v="698998.41000000061"/>
    <x v="30"/>
  </r>
  <r>
    <m/>
    <x v="30"/>
    <s v="Invoice"/>
    <s v="89504"/>
    <s v="BUILDERS WAREHOUSE:GREENSTONE"/>
    <s v="PLANT HANGING BASKET 25CM"/>
    <n v="5"/>
    <n v="129.30000000000001"/>
    <n v="646.5"/>
    <n v="699644.91000000061"/>
    <x v="30"/>
  </r>
  <r>
    <m/>
    <x v="85"/>
    <s v="Invoice"/>
    <s v="89499"/>
    <s v="BUILDERS WAREHOUSE:HARTEBEESPOORT"/>
    <s v="PLANT HANGING BASKET 25CM"/>
    <n v="15"/>
    <n v="129.30000000000001"/>
    <n v="1939.5"/>
    <n v="701584.41000000061"/>
    <x v="30"/>
  </r>
  <r>
    <m/>
    <x v="85"/>
    <s v="Invoice"/>
    <s v="89523"/>
    <s v="BUILDERS WAREHOUSE:NORTHMEAD"/>
    <s v="PLANT HANGING BASKET 25CM"/>
    <n v="10"/>
    <n v="129.30000000000001"/>
    <n v="1293"/>
    <n v="702877.41000000061"/>
    <x v="30"/>
  </r>
  <r>
    <m/>
    <x v="85"/>
    <s v="Invoice"/>
    <s v="89527"/>
    <s v="BUILDERS WAREHOUSE:EDENVALE"/>
    <s v="PLANT HANGING BASKET 25CM"/>
    <n v="20"/>
    <n v="129.30000000000001"/>
    <n v="2586"/>
    <n v="705463.41000000061"/>
    <x v="30"/>
  </r>
  <r>
    <m/>
    <x v="85"/>
    <s v="Invoice"/>
    <s v="89528"/>
    <s v="BUILDERS WAREHOUSE:NEWMARKET"/>
    <s v="PLANT HANGING BASKET 25CM"/>
    <n v="16"/>
    <n v="129.30000000000001"/>
    <n v="2068.8000000000002"/>
    <n v="707532.21000000066"/>
    <x v="30"/>
  </r>
  <r>
    <m/>
    <x v="85"/>
    <s v="Invoice"/>
    <s v="89539"/>
    <s v="THYME SQUARE"/>
    <s v="PLANT HANGING BASKET 25CM"/>
    <n v="8"/>
    <n v="118.8"/>
    <n v="950.4"/>
    <n v="708482.61000000068"/>
    <x v="30"/>
  </r>
  <r>
    <m/>
    <x v="41"/>
    <s v="Invoice"/>
    <s v="89548"/>
    <s v="BUILDERS WAREHOUSE:RIVONIA"/>
    <s v="PLANT HANGING BASKET 25CM"/>
    <n v="5"/>
    <n v="129.30000000000001"/>
    <n v="646.5"/>
    <n v="709129.11000000068"/>
    <x v="30"/>
  </r>
  <r>
    <m/>
    <x v="41"/>
    <s v="Invoice"/>
    <s v="89551"/>
    <s v="BUILDERS WAREHOUSE:ERASMUS PARK"/>
    <s v="PLANT HANGING BASKET 25CM"/>
    <n v="10"/>
    <n v="129.30000000000001"/>
    <n v="1293"/>
    <n v="710422.11000000068"/>
    <x v="30"/>
  </r>
  <r>
    <m/>
    <x v="41"/>
    <s v="Invoice"/>
    <s v="89555"/>
    <s v="BUILDERS WAREHOUSE:WOODLANDS"/>
    <s v="PLANT HANGING BASKET 25CM"/>
    <n v="10"/>
    <n v="129.30000000000001"/>
    <n v="1293"/>
    <n v="711715.11000000068"/>
    <x v="30"/>
  </r>
  <r>
    <m/>
    <x v="41"/>
    <s v="Invoice"/>
    <s v="89566"/>
    <s v="BUILDERS WAREHOUSE:CENTURION"/>
    <s v="PLANT HANGING BASKET 25CM"/>
    <n v="10"/>
    <n v="129.30000000000001"/>
    <n v="1293"/>
    <n v="713008.11000000068"/>
    <x v="30"/>
  </r>
  <r>
    <m/>
    <x v="41"/>
    <s v="Invoice"/>
    <s v="89567"/>
    <s v="BUILDERS WAREHOUSE:SILVERLAKES"/>
    <s v="PLANT HANGING BASKET 25CM"/>
    <n v="15"/>
    <n v="129.30000000000001"/>
    <n v="1939.5"/>
    <n v="714947.61000000068"/>
    <x v="30"/>
  </r>
  <r>
    <m/>
    <x v="41"/>
    <s v="Invoice"/>
    <s v="89570"/>
    <s v="FH CHAMBERLAIN TRADING (PTY) LTD:KYALAMI"/>
    <s v="PLANT HANGING BASKET 25CM"/>
    <n v="6"/>
    <n v="129.30000000000001"/>
    <n v="775.8"/>
    <n v="715723.41000000073"/>
    <x v="30"/>
  </r>
  <r>
    <m/>
    <x v="41"/>
    <s v="Invoice"/>
    <s v="89571"/>
    <s v="LOTS OF POTS CENTURION"/>
    <s v="PLANT HANGING BASKET 25CM"/>
    <n v="9"/>
    <n v="118.8"/>
    <n v="1069.2"/>
    <n v="716792.61000000068"/>
    <x v="30"/>
  </r>
  <r>
    <m/>
    <x v="41"/>
    <s v="Invoice"/>
    <s v="89573"/>
    <s v="ECKARDS GARDEN PAVILION"/>
    <s v="PLANT HANGING BASKET 25CM"/>
    <n v="4"/>
    <n v="118.8"/>
    <n v="475.2"/>
    <n v="717267.81000000064"/>
    <x v="30"/>
  </r>
  <r>
    <m/>
    <x v="86"/>
    <s v="Invoice"/>
    <s v="89549"/>
    <s v="BUILDERS WAREHOUSE:GEZINA NEW"/>
    <s v="PLANT HANGING BASKET 25CM"/>
    <n v="5"/>
    <n v="129.30000000000001"/>
    <n v="646.5"/>
    <n v="717914.31000000064"/>
    <x v="30"/>
  </r>
  <r>
    <m/>
    <x v="86"/>
    <s v="Invoice"/>
    <s v="89591"/>
    <s v="BUILDERS WAREHOUSE:KLERKSDORP"/>
    <s v="PLANT HANGING BASKET 25CM"/>
    <n v="10"/>
    <n v="129.30000000000001"/>
    <n v="1293"/>
    <n v="719207.31000000064"/>
    <x v="30"/>
  </r>
  <r>
    <m/>
    <x v="86"/>
    <s v="Invoice"/>
    <s v="89611"/>
    <s v="BUILDERS WAREHOUSE:MIDDELBURG"/>
    <s v="PLANT HANGING BASKET 25CM"/>
    <n v="6"/>
    <n v="129.30000000000001"/>
    <n v="775.8"/>
    <n v="719983.11000000068"/>
    <x v="30"/>
  </r>
  <r>
    <m/>
    <x v="87"/>
    <s v="Invoice"/>
    <s v="89596"/>
    <s v="BUILDERS WAREHOUSE:NOORDHEUWEL"/>
    <s v="PLANT HANGING BASKET 25CM"/>
    <n v="5"/>
    <n v="129.30000000000001"/>
    <n v="646.5"/>
    <n v="720629.61000000068"/>
    <x v="30"/>
  </r>
  <r>
    <m/>
    <x v="87"/>
    <s v="Invoice"/>
    <s v="89598"/>
    <s v="BUILDERS WAREHOUSE:STRUBENS VALLEY"/>
    <s v="PLANT HANGING BASKET 25CM"/>
    <n v="5"/>
    <n v="129.30000000000001"/>
    <n v="646.5"/>
    <n v="721276.11000000068"/>
    <x v="30"/>
  </r>
  <r>
    <m/>
    <x v="87"/>
    <s v="Invoice"/>
    <s v="89602"/>
    <s v="BUILDERS WAREHOUSE:GREENSTONE"/>
    <s v="PLANT HANGING BASKET 25CM"/>
    <n v="14"/>
    <n v="129.30000000000001"/>
    <n v="1810.2"/>
    <n v="723086.31000000064"/>
    <x v="30"/>
  </r>
  <r>
    <m/>
    <x v="87"/>
    <s v="Invoice"/>
    <s v="89624"/>
    <s v="PRETTY GARDENS"/>
    <s v="PLANT HANGING BASKET 25CM"/>
    <n v="5"/>
    <n v="118.8"/>
    <n v="594"/>
    <n v="723680.31000000064"/>
    <x v="30"/>
  </r>
  <r>
    <m/>
    <x v="87"/>
    <s v="Invoice"/>
    <s v="89628"/>
    <s v="BUILDERS WAREHOUSE:BLOEMFONTEIN"/>
    <s v="PLANT HANGING BASKET 25CM"/>
    <n v="16"/>
    <n v="129.30000000000001"/>
    <n v="2068.8000000000002"/>
    <n v="725749.11000000068"/>
    <x v="30"/>
  </r>
  <r>
    <m/>
    <x v="42"/>
    <s v="Invoice"/>
    <s v="89615"/>
    <s v="BUILDERS WAREHOUSE:NEWMARKET"/>
    <s v="PLANT HANGING BASKET 25CM"/>
    <n v="10"/>
    <n v="129.30000000000001"/>
    <n v="1293"/>
    <n v="727042.11000000068"/>
    <x v="30"/>
  </r>
  <r>
    <m/>
    <x v="42"/>
    <s v="Invoice"/>
    <s v="89616"/>
    <s v="BUILDERS WAREHOUSE:NORTHMEAD"/>
    <s v="PLANT HANGING BASKET 25CM"/>
    <n v="5"/>
    <n v="129.30000000000001"/>
    <n v="646.5"/>
    <n v="727688.61000000068"/>
    <x v="30"/>
  </r>
  <r>
    <m/>
    <x v="42"/>
    <s v="Invoice"/>
    <s v="89617"/>
    <s v="BUILDERS WAREHOUSE:EDENVALE"/>
    <s v="PLANT HANGING BASKET 25CM"/>
    <n v="9"/>
    <n v="129.30000000000001"/>
    <n v="1163.7"/>
    <n v="728852.31000000064"/>
    <x v="30"/>
  </r>
  <r>
    <m/>
    <x v="42"/>
    <s v="Invoice"/>
    <s v="89623"/>
    <s v="FH CHAMBERLAIN TRADING (PTY) LTD:CENTURION"/>
    <s v="PLANT HANGING BASKET 25CM"/>
    <n v="4"/>
    <n v="129.30000000000001"/>
    <n v="517.20000000000005"/>
    <n v="729369.51000000059"/>
    <x v="30"/>
  </r>
  <r>
    <m/>
    <x v="32"/>
    <s v="Invoice"/>
    <s v="89652"/>
    <s v="BUILDERS WAREHOUSE:NOORDHEUWEL"/>
    <s v="PLANT HANGING BASKET 25CM"/>
    <n v="12"/>
    <n v="129.30000000000001"/>
    <n v="1551.6"/>
    <n v="730921.11000000057"/>
    <x v="30"/>
  </r>
  <r>
    <m/>
    <x v="55"/>
    <s v="Invoice"/>
    <s v="89643"/>
    <s v="BUILDERS WAREHOUSE:RUSTENBURG"/>
    <s v="PLANT HANGING BASKET 25CM"/>
    <n v="12"/>
    <n v="129.30000000000001"/>
    <n v="1551.6"/>
    <n v="732472.71000000054"/>
    <x v="30"/>
  </r>
  <r>
    <m/>
    <x v="55"/>
    <s v="Invoice"/>
    <s v="89645"/>
    <s v="BUILDERS WAREHOUSE:ZAMBEZI"/>
    <s v="PLANT HANGING BASKET 25CM"/>
    <n v="12"/>
    <n v="129.30000000000001"/>
    <n v="1551.6"/>
    <n v="734024.31000000052"/>
    <x v="30"/>
  </r>
  <r>
    <m/>
    <x v="55"/>
    <s v="Invoice"/>
    <s v="89668"/>
    <s v="CLARKS GARDEN CENTRE"/>
    <s v="PLANT HANGING BASKET 25CM"/>
    <n v="4"/>
    <n v="118"/>
    <n v="472"/>
    <n v="734496.31000000052"/>
    <x v="30"/>
  </r>
  <r>
    <m/>
    <x v="55"/>
    <s v="Invoice"/>
    <s v="89670"/>
    <s v="BUILDERS WAREHOUSE:MAFIKENG"/>
    <s v="PLANT HANGING BASKET 25CM"/>
    <n v="10"/>
    <n v="129.30000000000001"/>
    <n v="1293"/>
    <n v="735789.31000000052"/>
    <x v="30"/>
  </r>
  <r>
    <m/>
    <x v="52"/>
    <s v="Invoice"/>
    <s v="89639"/>
    <s v="BUILDERS WAREHOUSE:RIVONIA"/>
    <s v="PLANT HANGING BASKET 25CM"/>
    <n v="4"/>
    <n v="129.30000000000001"/>
    <n v="517.20000000000005"/>
    <n v="736306.51000000047"/>
    <x v="30"/>
  </r>
  <r>
    <m/>
    <x v="52"/>
    <s v="Invoice"/>
    <s v="89664"/>
    <s v="RIVERSIDE MICA"/>
    <s v="HANGING BASKET PLANTED ASSORTED 25CM"/>
    <n v="8"/>
    <n v="126.99"/>
    <n v="1015.92"/>
    <n v="737322.43000000052"/>
    <x v="30"/>
  </r>
  <r>
    <m/>
    <x v="52"/>
    <s v="Invoice"/>
    <s v="89666"/>
    <s v="GARDENSHOP PARKTOWN"/>
    <s v="PLANT HANGING BASKET 25CM"/>
    <n v="6"/>
    <n v="118.8"/>
    <n v="712.8"/>
    <n v="738035.23000000056"/>
    <x v="30"/>
  </r>
  <r>
    <m/>
    <x v="88"/>
    <s v="Invoice"/>
    <s v="89660"/>
    <s v="BUILDERS WAREHOUSE:HARTEBEESPOORT"/>
    <s v="PLANT HANGING BASKET 25CM"/>
    <n v="5"/>
    <n v="129.30000000000001"/>
    <n v="646.5"/>
    <n v="738681.73000000056"/>
    <x v="30"/>
  </r>
  <r>
    <m/>
    <x v="88"/>
    <s v="Invoice"/>
    <s v="89671"/>
    <s v="BUILDERS WAREHOUSE:STRUBENS VALLEY"/>
    <s v="PLANT HANGING BASKET 25CM"/>
    <n v="5"/>
    <n v="129.30000000000001"/>
    <n v="646.5"/>
    <n v="739328.23000000056"/>
    <x v="30"/>
  </r>
  <r>
    <m/>
    <x v="88"/>
    <s v="Invoice"/>
    <s v="89673"/>
    <s v="BUILDERS WAREHOUSE:EDENVALE"/>
    <s v="PLANT HANGING BASKET 25CM"/>
    <n v="15"/>
    <n v="129.30000000000001"/>
    <n v="1939.5"/>
    <n v="741267.73000000056"/>
    <x v="30"/>
  </r>
  <r>
    <m/>
    <x v="88"/>
    <s v="Invoice"/>
    <s v="89681"/>
    <s v="BUILDERS WAREHOUSE:BETHLEHEM"/>
    <s v="PLANT HANGING BASKET 25CM"/>
    <n v="6"/>
    <n v="129.30000000000001"/>
    <n v="775.8"/>
    <n v="742043.53000000061"/>
    <x v="30"/>
  </r>
  <r>
    <m/>
    <x v="88"/>
    <s v="Invoice"/>
    <s v="89695"/>
    <s v="BUILDERS WAREHOUSE:NORTHMEAD"/>
    <s v="PLANT HANGING BASKET 25CM"/>
    <n v="10"/>
    <n v="129.30000000000001"/>
    <n v="1293"/>
    <n v="743336.53000000061"/>
    <x v="30"/>
  </r>
  <r>
    <m/>
    <x v="88"/>
    <s v="Invoice"/>
    <s v="89698"/>
    <s v="BUILDERS WAREHOUSE:NEWMARKET"/>
    <s v="PLANT HANGING BASKET 25CM"/>
    <n v="18"/>
    <n v="129.30000000000001"/>
    <n v="2327.4"/>
    <n v="745663.93000000063"/>
    <x v="30"/>
  </r>
  <r>
    <m/>
    <x v="88"/>
    <s v="Invoice"/>
    <s v="89699"/>
    <s v="BUILDERS WAREHOUSE:NELSPRUIT"/>
    <s v="PLANT HANGING BASKET 25CM"/>
    <n v="12"/>
    <n v="129.30000000000001"/>
    <n v="1551.6"/>
    <n v="747215.53000000061"/>
    <x v="30"/>
  </r>
  <r>
    <m/>
    <x v="275"/>
    <s v="Invoice"/>
    <s v="89710"/>
    <s v="BUILDERS WAREHOUSE:ROBINDALE"/>
    <s v="PLANT HANGING BASKET 25CM"/>
    <n v="3"/>
    <n v="129.30000000000001"/>
    <n v="387.9"/>
    <n v="747603.43000000063"/>
    <x v="30"/>
  </r>
  <r>
    <m/>
    <x v="56"/>
    <s v="Invoice"/>
    <s v="89658"/>
    <s v="FH CHAMBERLAIN TRADING (PTY) LTD:KYALAMI"/>
    <s v="PLANT HANGING BASKET 25CM"/>
    <n v="6"/>
    <n v="129.30000000000001"/>
    <n v="775.8"/>
    <n v="748379.23000000068"/>
    <x v="30"/>
  </r>
  <r>
    <m/>
    <x v="56"/>
    <s v="Invoice"/>
    <s v="89682"/>
    <s v="BUILDERS WAREHOUSE:ERASMUS PARK"/>
    <s v="PLANT HANGING BASKET 25CM"/>
    <n v="10"/>
    <n v="129.30000000000001"/>
    <n v="1293"/>
    <n v="749672.23000000068"/>
    <x v="30"/>
  </r>
  <r>
    <m/>
    <x v="56"/>
    <s v="Invoice"/>
    <s v="89694"/>
    <s v="LOTS OF POTS CENTURION"/>
    <s v="PLANT HANGING BASKET 25CM"/>
    <n v="17"/>
    <n v="118.8"/>
    <n v="2019.6"/>
    <n v="751691.83000000066"/>
    <x v="30"/>
  </r>
  <r>
    <m/>
    <x v="56"/>
    <s v="Invoice"/>
    <s v="89724"/>
    <s v="BUILDERS WAREHOUSE:SECUNDA"/>
    <s v="PLANT HANGING BASKET 25CM"/>
    <n v="10"/>
    <n v="129.30000000000001"/>
    <n v="1293"/>
    <n v="752984.83000000066"/>
    <x v="30"/>
  </r>
  <r>
    <m/>
    <x v="57"/>
    <s v="Invoice"/>
    <s v="89714"/>
    <s v="BUILDERS WAREHOUSE:KLERKSDORP"/>
    <s v="PLANT HANGING BASKET 25CM"/>
    <n v="20"/>
    <n v="129.30000000000001"/>
    <n v="2586"/>
    <n v="755570.83000000066"/>
    <x v="30"/>
  </r>
  <r>
    <m/>
    <x v="314"/>
    <s v="Invoice"/>
    <s v="89744"/>
    <s v="BUILDERS WAREHOUSE:NOORDHEUWEL"/>
    <s v="PLANT HANGING BASKET 25CM"/>
    <n v="12"/>
    <n v="129.30000000000001"/>
    <n v="1551.6"/>
    <n v="757122.43000000063"/>
    <x v="30"/>
  </r>
  <r>
    <m/>
    <x v="33"/>
    <s v="Invoice"/>
    <s v="89733"/>
    <s v="BUILDERS WAREHOUSE:WONDER PARK"/>
    <s v="PLANT HANGING BASKET 25CM"/>
    <n v="12"/>
    <n v="129.30000000000001"/>
    <n v="1551.6"/>
    <n v="758674.03000000061"/>
    <x v="30"/>
  </r>
  <r>
    <m/>
    <x v="33"/>
    <s v="Invoice"/>
    <s v="89734"/>
    <s v="BUILDERS WAREHOUSE:ZAMBEZI"/>
    <s v="PLANT HANGING BASKET 25CM"/>
    <n v="18"/>
    <n v="129.30000000000001"/>
    <n v="2327.4"/>
    <n v="761001.43000000063"/>
    <x v="30"/>
  </r>
  <r>
    <m/>
    <x v="34"/>
    <s v="Invoice"/>
    <s v="89752"/>
    <s v="BUILDERS WAREHOUSE:KLERKSDORP"/>
    <s v="PLANT HANGING BASKET 25CM"/>
    <n v="12"/>
    <n v="129.30000000000001"/>
    <n v="1551.6"/>
    <n v="762553.03000000061"/>
    <x v="30"/>
  </r>
  <r>
    <m/>
    <x v="89"/>
    <s v="Invoice"/>
    <s v="89758"/>
    <s v="BUILDERS WAREHOUSE:NOORDHEUWEL"/>
    <s v="PLANT HANGING BASKET 25CM"/>
    <n v="5"/>
    <n v="129.30000000000001"/>
    <n v="646.5"/>
    <n v="763199.53000000061"/>
    <x v="30"/>
  </r>
  <r>
    <m/>
    <x v="89"/>
    <s v="Invoice"/>
    <s v="89759"/>
    <s v="BUILDERS WAREHOUSE:EDENVALE"/>
    <s v="PLANT HANGING BASKET 25CM"/>
    <n v="15"/>
    <n v="129.30000000000001"/>
    <n v="1939.5"/>
    <n v="765139.03000000061"/>
    <x v="30"/>
  </r>
  <r>
    <m/>
    <x v="58"/>
    <s v="Invoice"/>
    <s v="89764"/>
    <s v="BUILDERS WAREHOUSE:NEWMARKET"/>
    <s v="PLANT HANGING BASKET 25CM"/>
    <n v="18"/>
    <n v="129.30000000000001"/>
    <n v="2327.4"/>
    <n v="767466.43000000063"/>
    <x v="30"/>
  </r>
  <r>
    <m/>
    <x v="59"/>
    <s v="Invoice"/>
    <s v="89769"/>
    <s v="BUILDERS WAREHOUSE:GEZINA NEW"/>
    <s v="PLANT HANGING BASKET 25CM"/>
    <n v="10"/>
    <n v="129.30000000000001"/>
    <n v="1293"/>
    <n v="768759.43000000063"/>
    <x v="30"/>
  </r>
  <r>
    <m/>
    <x v="59"/>
    <s v="Invoice"/>
    <s v="89771"/>
    <s v="BUILDERS WAREHOUSE:WOODLANDS"/>
    <s v="PLANT HANGING BASKET 25CM"/>
    <n v="12"/>
    <n v="129.30000000000001"/>
    <n v="1551.6"/>
    <n v="770311.03000000061"/>
    <x v="30"/>
  </r>
  <r>
    <m/>
    <x v="59"/>
    <s v="Invoice"/>
    <s v="89772"/>
    <s v="BUILDERS WAREHOUSE:SILVERLAKES"/>
    <s v="PLANT HANGING BASKET 25CM"/>
    <n v="14"/>
    <n v="129.30000000000001"/>
    <n v="1810.2"/>
    <n v="772121.23000000056"/>
    <x v="30"/>
  </r>
  <r>
    <m/>
    <x v="59"/>
    <s v="Invoice"/>
    <s v="89774"/>
    <s v="BUILDERS WAREHOUSE:ERASMUS PARK"/>
    <s v="PLANT HANGING BASKET 25CM"/>
    <n v="10"/>
    <n v="129.30000000000001"/>
    <n v="1293"/>
    <n v="773414.23000000056"/>
    <x v="30"/>
  </r>
  <r>
    <m/>
    <x v="59"/>
    <s v="Invoice"/>
    <s v="89776"/>
    <s v="BUILDERS WAREHOUSE:CHERRY LANE"/>
    <s v="PLANT HANGING BASKET 25CM"/>
    <n v="5"/>
    <n v="129.30000000000001"/>
    <n v="646.5"/>
    <n v="774060.73000000056"/>
    <x v="30"/>
  </r>
  <r>
    <m/>
    <x v="59"/>
    <s v="Invoice"/>
    <s v="89779"/>
    <s v="LOTS OF POTS CENTURION"/>
    <s v="PLANT HANGING BASKET 25CM"/>
    <n v="5"/>
    <n v="118.8"/>
    <n v="594"/>
    <n v="774654.73000000056"/>
    <x v="30"/>
  </r>
  <r>
    <m/>
    <x v="35"/>
    <s v="Invoice"/>
    <s v="89807"/>
    <s v="BUILDERS WAREHOUSE:KEMPTON PARK"/>
    <s v="PLANT HANGING BASKET 25CM"/>
    <n v="13"/>
    <n v="129.30000000000001"/>
    <n v="1680.9"/>
    <n v="776335.63000000059"/>
    <x v="30"/>
  </r>
  <r>
    <m/>
    <x v="265"/>
    <s v="Invoice"/>
    <s v="89803"/>
    <s v="BUILDERS WAREHOUSE:STRUBENS VALLEY"/>
    <s v="PLANT HANGING BASKET 25CM"/>
    <n v="5"/>
    <n v="129.30000000000001"/>
    <n v="646.5"/>
    <n v="776982.13000000059"/>
    <x v="30"/>
  </r>
  <r>
    <m/>
    <x v="265"/>
    <s v="Invoice"/>
    <s v="89848"/>
    <s v="BUILDERS WAREHOUSE:NELSPRUIT"/>
    <s v="PLANT HANGING BASKET 25CM"/>
    <n v="10"/>
    <n v="129.30000000000001"/>
    <n v="1293"/>
    <n v="778275.13000000059"/>
    <x v="30"/>
  </r>
  <r>
    <m/>
    <x v="90"/>
    <s v="Invoice"/>
    <s v="89820"/>
    <s v="BUILDERS WAREHOUSE:BOKSBURG (NEW)"/>
    <s v="PLANT HANGING BASKET 25CM"/>
    <n v="10"/>
    <n v="129.30000000000001"/>
    <n v="1293"/>
    <n v="779568.13000000059"/>
    <x v="30"/>
  </r>
  <r>
    <m/>
    <x v="90"/>
    <s v="Invoice"/>
    <s v="89826"/>
    <s v="BUILDERS WAREHOUSE:EDENVALE"/>
    <s v="PLANT HANGING BASKET 25CM"/>
    <n v="10"/>
    <n v="129.30000000000001"/>
    <n v="1293"/>
    <n v="780861.13000000059"/>
    <x v="30"/>
  </r>
  <r>
    <m/>
    <x v="90"/>
    <s v="Invoice"/>
    <s v="89827"/>
    <s v="BUILDERS WAREHOUSE:NORTHMEAD"/>
    <s v="PLANT HANGING BASKET 25CM"/>
    <n v="18"/>
    <n v="129.30000000000001"/>
    <n v="2327.4"/>
    <n v="783188.53000000061"/>
    <x v="30"/>
  </r>
  <r>
    <m/>
    <x v="90"/>
    <s v="Invoice"/>
    <s v="89832"/>
    <s v="THYME SQUARE"/>
    <s v="PLANT HANGING BASKET 25CM"/>
    <n v="10"/>
    <n v="118.8"/>
    <n v="1188"/>
    <n v="784376.53000000061"/>
    <x v="30"/>
  </r>
  <r>
    <m/>
    <x v="276"/>
    <s v="Invoice"/>
    <s v="89841"/>
    <s v="FH CHAMBERLAIN TRADING (PTY) LTD:WATERKLOOF GLEN"/>
    <s v="PLANT HANGING BASKET 25CM"/>
    <n v="17"/>
    <n v="129.30000000000001"/>
    <n v="2198.1"/>
    <n v="786574.63000000059"/>
    <x v="30"/>
  </r>
  <r>
    <m/>
    <x v="276"/>
    <s v="Invoice"/>
    <s v="89871"/>
    <s v="BUILDERS WAREHOUSE:NOORDHEUWEL"/>
    <s v="PLANT HANGING BASKET 25CM"/>
    <n v="13"/>
    <n v="129.30000000000001"/>
    <n v="1680.9"/>
    <n v="788255.53000000061"/>
    <x v="30"/>
  </r>
  <r>
    <m/>
    <x v="276"/>
    <s v="Invoice"/>
    <s v="89875"/>
    <s v="BUILDERS WAREHOUSE:NORWOOD"/>
    <s v="PLANT HANGING BASKET 25CM"/>
    <n v="7"/>
    <n v="129.30000000000001"/>
    <n v="905.1"/>
    <n v="789160.63000000059"/>
    <x v="30"/>
  </r>
  <r>
    <m/>
    <x v="266"/>
    <s v="Invoice"/>
    <s v="89850"/>
    <s v="BUILDERS WAREHOUSE:ERASMUS PARK"/>
    <s v="PLANT HANGING BASKET 25CM"/>
    <n v="16"/>
    <n v="129.30000000000001"/>
    <n v="2068.8000000000002"/>
    <n v="791229.43000000063"/>
    <x v="30"/>
  </r>
  <r>
    <m/>
    <x v="266"/>
    <s v="Invoice"/>
    <s v="89855"/>
    <s v="BUILDERS WAREHOUSE:WOODLANDS"/>
    <s v="PLANT HANGING BASKET 25CM"/>
    <n v="16"/>
    <n v="129.30000000000001"/>
    <n v="2068.8000000000002"/>
    <n v="793298.23000000068"/>
    <x v="30"/>
  </r>
  <r>
    <m/>
    <x v="266"/>
    <s v="Invoice"/>
    <s v="89858"/>
    <s v="BUILDERS WAREHOUSE:ZAMBEZI"/>
    <s v="PLANT HANGING BASKET 25CM"/>
    <n v="15"/>
    <n v="129.30000000000001"/>
    <n v="1939.5"/>
    <n v="795237.73000000068"/>
    <x v="30"/>
  </r>
  <r>
    <m/>
    <x v="266"/>
    <s v="Invoice"/>
    <s v="89859"/>
    <s v="BUILDERS WAREHOUSE:SILVERLAKES"/>
    <s v="PLANT HANGING BASKET 25CM"/>
    <n v="8"/>
    <n v="129.30000000000001"/>
    <n v="1034.4000000000001"/>
    <n v="796272.1300000007"/>
    <x v="30"/>
  </r>
  <r>
    <m/>
    <x v="266"/>
    <s v="Invoice"/>
    <s v="89861"/>
    <s v="BUILDERS WAREHOUSE:RUSTENBURG"/>
    <s v="PLANT HANGING BASKET 25CM"/>
    <n v="15"/>
    <n v="129.30000000000001"/>
    <n v="1939.5"/>
    <n v="798211.6300000007"/>
    <x v="30"/>
  </r>
  <r>
    <m/>
    <x v="267"/>
    <s v="Invoice"/>
    <s v="89862"/>
    <s v="BUILDERS WAREHOUSE:CENTURION"/>
    <s v="PLANT HANGING BASKET 25CM"/>
    <n v="16"/>
    <n v="129.30000000000001"/>
    <n v="2068.8000000000002"/>
    <n v="800280.43000000075"/>
    <x v="30"/>
  </r>
  <r>
    <m/>
    <x v="267"/>
    <s v="Invoice"/>
    <s v="89884"/>
    <s v="LOTS OF POTS CENTURION"/>
    <s v="PLANT HANGING BASKET 25CM"/>
    <n v="10"/>
    <n v="118.8"/>
    <n v="1188"/>
    <n v="801468.43000000075"/>
    <x v="30"/>
  </r>
  <r>
    <m/>
    <x v="277"/>
    <s v="Invoice"/>
    <s v="89888"/>
    <s v="BUILDERS WAREHOUSE:KEMPTON PARK"/>
    <s v="PLANT HANGING BASKET 25CM"/>
    <n v="16"/>
    <n v="129.30000000000001"/>
    <n v="2068.8000000000002"/>
    <n v="803537.2300000008"/>
    <x v="30"/>
  </r>
  <r>
    <m/>
    <x v="277"/>
    <s v="Invoice"/>
    <s v="89889"/>
    <s v="BUILDERS WAREHOUSE:GREENSTONE"/>
    <s v="PLANT HANGING BASKET 25CM"/>
    <n v="16"/>
    <n v="129.30000000000001"/>
    <n v="2068.8000000000002"/>
    <n v="805606.03000000084"/>
    <x v="30"/>
  </r>
  <r>
    <m/>
    <x v="277"/>
    <s v="Invoice"/>
    <s v="89892"/>
    <s v="BUILDERS WAREHOUSE:VEREENIGING"/>
    <s v="PLANT HANGING BASKET 25CM"/>
    <n v="5"/>
    <n v="129.30000000000001"/>
    <n v="646.5"/>
    <n v="806252.53000000084"/>
    <x v="30"/>
  </r>
  <r>
    <m/>
    <x v="54"/>
    <s v="Invoice"/>
    <s v="89900"/>
    <s v="BUILDERS WAREHOUSE:NEWMARKET"/>
    <s v="PLANT HANGING BASKET 25CM"/>
    <n v="12"/>
    <n v="129.30000000000001"/>
    <n v="1551.6"/>
    <n v="807804.13000000082"/>
    <x v="30"/>
  </r>
  <r>
    <m/>
    <x v="54"/>
    <s v="Invoice"/>
    <s v="89905"/>
    <s v="THYME SQUARE"/>
    <s v="PLANT HANGING BASKET 25CM"/>
    <n v="4"/>
    <n v="118.8"/>
    <n v="475.2"/>
    <n v="808279.33000000077"/>
    <x v="30"/>
  </r>
  <r>
    <m/>
    <x v="268"/>
    <s v="Invoice"/>
    <s v="89914"/>
    <s v="AGRI 2 MARKET"/>
    <s v="PLANT HANGING BASKET 25CM"/>
    <n v="10"/>
    <n v="184"/>
    <n v="1840"/>
    <n v="810119.33000000077"/>
    <x v="30"/>
  </r>
  <r>
    <m/>
    <x v="8"/>
    <s v="Invoice"/>
    <s v="89919"/>
    <s v="BUILDERS WAREHOUSE:RUSTENBURG"/>
    <s v="PLANT HANGING BASKET 25CM"/>
    <n v="8"/>
    <n v="129.30000000000001"/>
    <n v="1034.4000000000001"/>
    <n v="811153.7300000008"/>
    <x v="30"/>
  </r>
  <r>
    <m/>
    <x v="8"/>
    <s v="Invoice"/>
    <s v="89953"/>
    <s v="BUILDERS WAREHOUSE:SECUNDA"/>
    <s v="PLANT HANGING BASKET 25CM"/>
    <n v="11"/>
    <n v="129.30000000000001"/>
    <n v="1422.3"/>
    <n v="812576.03000000084"/>
    <x v="30"/>
  </r>
  <r>
    <m/>
    <x v="36"/>
    <s v="Invoice"/>
    <s v="89942"/>
    <s v="BUILDERS WAREHOUSE:KLERKSDORP"/>
    <s v="PLANT HANGING BASKET 25CM"/>
    <n v="16"/>
    <n v="129.30000000000001"/>
    <n v="2068.8000000000002"/>
    <n v="814644.83000000089"/>
    <x v="30"/>
  </r>
  <r>
    <m/>
    <x v="9"/>
    <s v="Invoice"/>
    <s v="89954"/>
    <s v="BUILDERS WAREHOUSE:STRUBENS VALLEY"/>
    <s v="PLANT HANGING BASKET 25CM"/>
    <n v="5"/>
    <n v="129.30000000000001"/>
    <n v="646.5"/>
    <n v="815291.33000000089"/>
    <x v="30"/>
  </r>
  <r>
    <m/>
    <x v="9"/>
    <s v="Invoice"/>
    <s v="89957"/>
    <s v="BUILDERS WAREHOUSE:ROBINDALE"/>
    <s v="PLANT HANGING BASKET 25CM"/>
    <n v="5"/>
    <n v="129.30000000000001"/>
    <n v="646.5"/>
    <n v="815937.83000000089"/>
    <x v="30"/>
  </r>
  <r>
    <m/>
    <x v="9"/>
    <s v="Invoice"/>
    <s v="89959"/>
    <s v="GARDENSHOP PARKTOWN"/>
    <s v="PLANT HANGING BASKET 25CM"/>
    <n v="17"/>
    <n v="118.8"/>
    <n v="2019.6"/>
    <n v="817957.43000000087"/>
    <x v="30"/>
  </r>
  <r>
    <m/>
    <x v="43"/>
    <s v="Invoice"/>
    <s v="89967"/>
    <s v="BUILDERS WAREHOUSE:EDENVALE"/>
    <s v="PLANT HANGING BASKET 25CM"/>
    <n v="8"/>
    <n v="129.30000000000001"/>
    <n v="1034.4000000000001"/>
    <n v="818991.83000000089"/>
    <x v="30"/>
  </r>
  <r>
    <m/>
    <x v="43"/>
    <s v="Invoice"/>
    <s v="89982"/>
    <s v="BUILDERS WAREHOUSE:NELSPRUIT"/>
    <s v="PLANT HANGING BASKET 25CM"/>
    <n v="14"/>
    <n v="129.30000000000001"/>
    <n v="1810.2"/>
    <n v="820802.03000000084"/>
    <x v="30"/>
  </r>
  <r>
    <m/>
    <x v="329"/>
    <s v="Invoice"/>
    <s v="90000"/>
    <s v="BUILDERS WAREHOUSE:NOORDHEUWEL"/>
    <s v="PLANT HANGING BASKET 25CM"/>
    <n v="10"/>
    <n v="29.3"/>
    <n v="293"/>
    <n v="821095.03000000084"/>
    <x v="30"/>
  </r>
  <r>
    <m/>
    <x v="278"/>
    <s v="Invoice"/>
    <s v="89902"/>
    <s v="BUILDERS WAREHOUSE:FOURWAYS"/>
    <s v="PLANT HANGING BASKET 25CM"/>
    <n v="7"/>
    <n v="129.30000000000001"/>
    <n v="905.1"/>
    <n v="822000.13000000082"/>
    <x v="30"/>
  </r>
  <r>
    <m/>
    <x v="278"/>
    <s v="Invoice"/>
    <s v="89988"/>
    <s v="BUILDERS WAREHOUSE:RIVONIA"/>
    <s v="PLANT HANGING BASKET 25CM"/>
    <n v="5"/>
    <n v="129.30000000000001"/>
    <n v="646.5"/>
    <n v="822646.63000000082"/>
    <x v="30"/>
  </r>
  <r>
    <m/>
    <x v="278"/>
    <s v="Invoice"/>
    <s v="89989"/>
    <s v="BUILDERS WAREHOUSE:WONDER PARK"/>
    <s v="PLANT HANGING BASKET 25CM"/>
    <n v="5"/>
    <n v="129.30000000000001"/>
    <n v="646.5"/>
    <n v="823293.13000000082"/>
    <x v="30"/>
  </r>
  <r>
    <m/>
    <x v="291"/>
    <s v="Invoice"/>
    <s v="90008"/>
    <s v="FH CHAMBERLAIN TRADING (PTY) LTD:WATERKLOOF GLEN"/>
    <s v="PLANT HANGING BASKET 25CM"/>
    <n v="17"/>
    <n v="129.30000000000001"/>
    <n v="2198.1"/>
    <n v="825491.2300000008"/>
    <x v="30"/>
  </r>
  <r>
    <m/>
    <x v="291"/>
    <s v="Invoice"/>
    <s v="90012"/>
    <s v="LOTS OF POTS CENTURION"/>
    <s v="PLANT HANGING BASKET 25CM"/>
    <n v="10"/>
    <n v="118.8"/>
    <n v="1188"/>
    <n v="826679.2300000008"/>
    <x v="30"/>
  </r>
  <r>
    <m/>
    <x v="10"/>
    <s v="Invoice"/>
    <s v="90015"/>
    <s v="BUILDERS WAREHOUSE:ROBINDALE"/>
    <s v="PLANT HANGING BASKET 25CM"/>
    <n v="5"/>
    <n v="129.30000000000001"/>
    <n v="646.5"/>
    <n v="827325.7300000008"/>
    <x v="30"/>
  </r>
  <r>
    <m/>
    <x v="10"/>
    <s v="Invoice"/>
    <s v="90019"/>
    <s v="BUILDERS WAREHOUSE:KEMPTON PARK"/>
    <s v="PLANT HANGING BASKET 25CM"/>
    <n v="10"/>
    <n v="129.30000000000001"/>
    <n v="1293"/>
    <n v="828618.7300000008"/>
    <x v="30"/>
  </r>
  <r>
    <m/>
    <x v="11"/>
    <s v="Invoice"/>
    <s v="90032"/>
    <s v="BUILDERS WAREHOUSE:BOKSBURG (NEW)"/>
    <s v="PLANT HANGING BASKET 25CM"/>
    <n v="8"/>
    <n v="129.30000000000001"/>
    <n v="1034.4000000000001"/>
    <n v="829653.13000000082"/>
    <x v="30"/>
  </r>
  <r>
    <m/>
    <x v="11"/>
    <s v="Invoice"/>
    <s v="90034"/>
    <s v="BUILDERS WAREHOUSE:NEWMARKET"/>
    <s v="PLANT HANGING BASKET 25CM"/>
    <n v="10"/>
    <n v="129.30000000000001"/>
    <n v="1293"/>
    <n v="830946.13000000082"/>
    <x v="30"/>
  </r>
  <r>
    <m/>
    <x v="11"/>
    <s v="Invoice"/>
    <s v="90043"/>
    <s v="BUILDERS WAREHOUSE:BLOEMFONTEIN"/>
    <s v="PLANT HANGING BASKET 25CM"/>
    <n v="35"/>
    <n v="129.30000000000001"/>
    <n v="4525.5"/>
    <n v="835471.63000000082"/>
    <x v="30"/>
  </r>
  <r>
    <m/>
    <x v="316"/>
    <s v="Invoice"/>
    <s v="90039"/>
    <s v="BUILDERS WAREHOUSE:NORTHMEAD"/>
    <s v="PLANT HANGING BASKET 25CM"/>
    <n v="10"/>
    <n v="129.30000000000001"/>
    <n v="1293"/>
    <n v="836764.63000000082"/>
    <x v="30"/>
  </r>
  <r>
    <m/>
    <x v="316"/>
    <s v="Invoice"/>
    <s v="90046"/>
    <s v="AGRI 2 MARKET"/>
    <s v="PLANT HANGING BASKET 25CM"/>
    <n v="10"/>
    <n v="99.35"/>
    <n v="993.5"/>
    <n v="837758.13000000082"/>
    <x v="30"/>
  </r>
  <r>
    <m/>
    <x v="91"/>
    <s v="Invoice"/>
    <s v="90051"/>
    <s v="BUILDERS WAREHOUSE:RUSTENBURG"/>
    <s v="PLANT HANGING BASKET 25CM"/>
    <n v="10"/>
    <n v="129.30000000000001"/>
    <n v="1293"/>
    <n v="839051.13000000082"/>
    <x v="30"/>
  </r>
  <r>
    <m/>
    <x v="91"/>
    <s v="Invoice"/>
    <s v="90055"/>
    <s v="BUILDERS WAREHOUSE:WOODLANDS"/>
    <s v="PLANT HANGING BASKET 25CM"/>
    <n v="10"/>
    <n v="129.30000000000001"/>
    <n v="1293"/>
    <n v="840344.13000000082"/>
    <x v="30"/>
  </r>
  <r>
    <m/>
    <x v="91"/>
    <s v="Invoice"/>
    <s v="90056"/>
    <s v="BUILDERS WAREHOUSE:SILVERLAKES"/>
    <s v="PLANT HANGING BASKET 25CM"/>
    <n v="10"/>
    <n v="129.30000000000001"/>
    <n v="1293"/>
    <n v="841637.13000000082"/>
    <x v="30"/>
  </r>
  <r>
    <m/>
    <x v="91"/>
    <s v="Invoice"/>
    <s v="90057"/>
    <s v="BUILDERS WAREHOUSE:WONDER PARK"/>
    <s v="PLANT HANGING BASKET 25CM"/>
    <n v="10"/>
    <n v="129.30000000000001"/>
    <n v="1293"/>
    <n v="842930.13000000082"/>
    <x v="30"/>
  </r>
  <r>
    <m/>
    <x v="91"/>
    <s v="Invoice"/>
    <s v="90060"/>
    <s v="BUILDERS WAREHOUSE:ZAMBEZI"/>
    <s v="PLANT HANGING BASKET 25CM"/>
    <n v="12"/>
    <n v="129.30000000000001"/>
    <n v="1551.6"/>
    <n v="844481.7300000008"/>
    <x v="30"/>
  </r>
  <r>
    <m/>
    <x v="91"/>
    <s v="Invoice"/>
    <s v="90061"/>
    <s v="ECKARDS GARDEN PAVILION"/>
    <s v="PLANT HANGING BASKET 25CM"/>
    <n v="8"/>
    <n v="118.8"/>
    <n v="950.4"/>
    <n v="845432.13000000082"/>
    <x v="30"/>
  </r>
  <r>
    <m/>
    <x v="92"/>
    <s v="Invoice"/>
    <s v="90078"/>
    <s v="BUILDERS WAREHOUSE:HARTEBEESPOORT"/>
    <s v="PLANT HANGING BASKET 25CM"/>
    <n v="12"/>
    <n v="129.30000000000001"/>
    <n v="1551.6"/>
    <n v="846983.7300000008"/>
    <x v="30"/>
  </r>
  <r>
    <m/>
    <x v="92"/>
    <s v="Invoice"/>
    <s v="90080"/>
    <s v="MALANSEUNS Head Office:THE WILDS"/>
    <s v="PETUNIA VALENTINES MIX HANGING BASKET 25CM (SPECIAL)"/>
    <n v="3"/>
    <n v="80"/>
    <n v="240"/>
    <n v="847223.7300000008"/>
    <x v="30"/>
  </r>
  <r>
    <m/>
    <x v="92"/>
    <s v="Invoice"/>
    <s v="90080"/>
    <s v="MALANSEUNS Head Office:THE WILDS"/>
    <s v="PETUNIA EASY WAVE RED VELOUR HANGING BASKET 25CM (SPECIAL)"/>
    <n v="5"/>
    <n v="80"/>
    <n v="400"/>
    <n v="847623.7300000008"/>
    <x v="30"/>
  </r>
  <r>
    <m/>
    <x v="92"/>
    <s v="Invoice"/>
    <s v="90080"/>
    <s v="MALANSEUNS Head Office:THE WILDS"/>
    <s v="SWEET LOVE PETUNIA CALIBRACHOA MIX HANGING BASKET 25CM (SPECIAL)"/>
    <n v="5"/>
    <n v="80"/>
    <n v="400"/>
    <n v="848023.7300000008"/>
    <x v="30"/>
  </r>
  <r>
    <m/>
    <x v="92"/>
    <s v="Invoice"/>
    <s v="90080"/>
    <s v="MALANSEUNS Head Office:THE WILDS"/>
    <s v="VERBENA VALENTINES MIX HANGING BASKET 25CM (SPECIAL)"/>
    <n v="5"/>
    <n v="80"/>
    <n v="400"/>
    <n v="848423.7300000008"/>
    <x v="30"/>
  </r>
  <r>
    <m/>
    <x v="37"/>
    <s v="Invoice"/>
    <s v="90082"/>
    <s v="BUILDERS WAREHOUSE:NORWOOD"/>
    <s v="PLANT HANGING BASKET 25CM"/>
    <n v="10"/>
    <n v="129.30000000000001"/>
    <n v="1293"/>
    <n v="849716.7300000008"/>
    <x v="30"/>
  </r>
  <r>
    <m/>
    <x v="37"/>
    <s v="Invoice"/>
    <s v="90090"/>
    <s v="BUILDERS WAREHOUSE:NOORDHEUWEL"/>
    <s v="PLANT HANGING BASKET 25CM"/>
    <n v="7"/>
    <n v="129.30000000000001"/>
    <n v="905.1"/>
    <n v="850621.83000000077"/>
    <x v="30"/>
  </r>
  <r>
    <m/>
    <x v="37"/>
    <s v="Invoice"/>
    <s v="90111"/>
    <s v="ROSES FOR U t/a URTH"/>
    <s v="PETUNIA HANGING BASKET 25CM"/>
    <n v="15"/>
    <n v="81.5"/>
    <n v="1222.5"/>
    <n v="851844.33000000077"/>
    <x v="30"/>
  </r>
  <r>
    <m/>
    <x v="37"/>
    <s v="Invoice"/>
    <s v="90113"/>
    <s v="BUILDERS WAREHOUSE:BLOEMFONTEIN"/>
    <s v="PLANT HANGING BASKET 25CM"/>
    <n v="5"/>
    <n v="129.30000000000001"/>
    <n v="646.5"/>
    <n v="852490.83000000077"/>
    <x v="30"/>
  </r>
  <r>
    <m/>
    <x v="93"/>
    <s v="Invoice"/>
    <s v="90093"/>
    <s v="BUILDERS WAREHOUSE:EDENVALE"/>
    <s v="PLANT HANGING BASKET 25CM"/>
    <n v="8"/>
    <n v="129.30000000000001"/>
    <n v="1034.4000000000001"/>
    <n v="853525.2300000008"/>
    <x v="30"/>
  </r>
  <r>
    <m/>
    <x v="93"/>
    <s v="Invoice"/>
    <s v="90100"/>
    <s v="FH CHAMBERLAIN TRADING (PTY) LTD:SILVER LAKES"/>
    <s v="PLANT HANGING BASKET 25CM"/>
    <n v="4"/>
    <n v="129.30000000000001"/>
    <n v="517.20000000000005"/>
    <n v="854042.43000000075"/>
    <x v="30"/>
  </r>
  <r>
    <m/>
    <x v="94"/>
    <s v="Invoice"/>
    <s v="90144"/>
    <s v="BUILDERS WAREHOUSE:NOORDHEUWEL"/>
    <s v="PLANT HANGING BASKET 25CM"/>
    <n v="5"/>
    <n v="129.30000000000001"/>
    <n v="646.5"/>
    <n v="854688.93000000075"/>
    <x v="30"/>
  </r>
  <r>
    <m/>
    <x v="95"/>
    <s v="Invoice"/>
    <s v="90124"/>
    <s v="BUILDERS WAREHOUSE:RIVONIA"/>
    <s v="PLANT HANGING BASKET 25CM"/>
    <n v="5"/>
    <n v="129.30000000000001"/>
    <n v="646.5"/>
    <n v="855335.43000000075"/>
    <x v="30"/>
  </r>
  <r>
    <m/>
    <x v="95"/>
    <s v="Invoice"/>
    <s v="90126"/>
    <s v="BUILDERS WAREHOUSE:CHERRY LANE"/>
    <s v="PLANT HANGING BASKET 25CM"/>
    <n v="10"/>
    <n v="129.30000000000001"/>
    <n v="1293"/>
    <n v="856628.43000000075"/>
    <x v="30"/>
  </r>
  <r>
    <m/>
    <x v="95"/>
    <s v="Invoice"/>
    <s v="90131"/>
    <s v="BUILDERS WAREHOUSE:ERASMUS PARK"/>
    <s v="PLANT HANGING BASKET 25CM"/>
    <n v="12"/>
    <n v="129.30000000000001"/>
    <n v="1551.6"/>
    <n v="858180.03000000073"/>
    <x v="30"/>
  </r>
  <r>
    <m/>
    <x v="95"/>
    <s v="Invoice"/>
    <s v="90155"/>
    <s v="SECUNDA NURSERY"/>
    <s v="PLANT HANGING BASKET 25CM"/>
    <n v="4"/>
    <n v="118.8"/>
    <n v="475.2"/>
    <n v="858655.23000000068"/>
    <x v="30"/>
  </r>
  <r>
    <m/>
    <x v="95"/>
    <s v="Invoice"/>
    <s v="90158"/>
    <s v="BUILDERS WAREHOUSE:SECUNDA"/>
    <s v="PLANT HANGING BASKET 25CM"/>
    <n v="14"/>
    <n v="129.30000000000001"/>
    <n v="1810.2"/>
    <n v="860465.43000000063"/>
    <x v="30"/>
  </r>
  <r>
    <m/>
    <x v="96"/>
    <s v="Invoice"/>
    <s v="90128"/>
    <s v="FH CHAMBERLAIN TRADING (PTY) LTD:WATERKLOOF GLEN"/>
    <s v="PLANT HANGING BASKET 25CM"/>
    <n v="10"/>
    <n v="129.30000000000001"/>
    <n v="1293"/>
    <n v="861758.43000000063"/>
    <x v="30"/>
  </r>
  <r>
    <m/>
    <x v="96"/>
    <s v="Invoice"/>
    <s v="90157"/>
    <s v="LOTS OF POTS CENTURION"/>
    <s v="PLANT HANGING BASKET 25CM"/>
    <n v="5"/>
    <n v="118.8"/>
    <n v="594"/>
    <n v="862352.43000000063"/>
    <x v="30"/>
  </r>
  <r>
    <m/>
    <x v="96"/>
    <s v="Invoice"/>
    <s v="90178"/>
    <s v="BUILDERS WAREHOUSE:NELSPRUIT"/>
    <s v="PLANT HANGING BASKET 25CM"/>
    <n v="18"/>
    <n v="129.30000000000001"/>
    <n v="2327.4"/>
    <n v="864679.83000000066"/>
    <x v="30"/>
  </r>
  <r>
    <m/>
    <x v="208"/>
    <s v="Invoice"/>
    <s v="90162"/>
    <s v="BUILDERS WAREHOUSE:GREENSTONE"/>
    <s v="PLANT HANGING BASKET 25CM"/>
    <n v="12"/>
    <n v="129.30000000000001"/>
    <n v="1551.6"/>
    <n v="866231.43000000063"/>
    <x v="30"/>
  </r>
  <r>
    <m/>
    <x v="208"/>
    <s v="Invoice"/>
    <s v="90163"/>
    <s v="BUILDERS WAREHOUSE:KLERKSDORP"/>
    <s v="PLANT HANGING BASKET 25CM"/>
    <n v="12"/>
    <n v="129.30000000000001"/>
    <n v="1551.6"/>
    <n v="867783.03000000061"/>
    <x v="30"/>
  </r>
  <r>
    <m/>
    <x v="208"/>
    <s v="Invoice"/>
    <s v="90174"/>
    <s v="MALANSEUNS Head Office:THE WILDS"/>
    <s v="PLANT HANGING BASKET 25CM (MALANSEUNS SHOW SPECIAL)"/>
    <n v="25"/>
    <n v="80"/>
    <n v="2000"/>
    <n v="869783.03000000061"/>
    <x v="30"/>
  </r>
  <r>
    <m/>
    <x v="44"/>
    <s v="Invoice"/>
    <s v="90180"/>
    <s v="BUILDERS WAREHOUSE:NEWMARKET"/>
    <s v="PLANT HANGING BASKET 25CM"/>
    <n v="20"/>
    <n v="129.30000000000001"/>
    <n v="2586"/>
    <n v="872369.03000000061"/>
    <x v="30"/>
  </r>
  <r>
    <m/>
    <x v="44"/>
    <s v="Invoice"/>
    <s v="90182"/>
    <s v="BUILDERS WAREHOUSE:CARNIVAL MALL"/>
    <s v="PLANT HANGING BASKET 25CM"/>
    <n v="8"/>
    <n v="129.30000000000001"/>
    <n v="1034.4000000000001"/>
    <n v="873403.43000000063"/>
    <x v="30"/>
  </r>
  <r>
    <m/>
    <x v="44"/>
    <s v="Invoice"/>
    <s v="90189"/>
    <s v="BUILDERS WAREHOUSE:EDENVALE"/>
    <s v="PLANT HANGING BASKET 25CM"/>
    <n v="5"/>
    <n v="129.30000000000001"/>
    <n v="646.5"/>
    <n v="874049.93000000063"/>
    <x v="30"/>
  </r>
  <r>
    <m/>
    <x v="44"/>
    <s v="Invoice"/>
    <s v="90190"/>
    <s v="LIFESTYLE HOME GARDEN"/>
    <s v="PLANT HANGING BASKET 25CM"/>
    <n v="20"/>
    <n v="129.99"/>
    <n v="2599.8000000000002"/>
    <n v="876649.73000000068"/>
    <x v="30"/>
  </r>
  <r>
    <m/>
    <x v="44"/>
    <s v="Invoice"/>
    <s v="90197"/>
    <s v="BUILDERS WAREHOUSE:BETHLEHEM"/>
    <s v="PLANT HANGING BASKET 25CM"/>
    <n v="12"/>
    <n v="129.30000000000001"/>
    <n v="1551.6"/>
    <n v="878201.33000000066"/>
    <x v="30"/>
  </r>
  <r>
    <m/>
    <x v="269"/>
    <s v="Invoice"/>
    <s v="90194"/>
    <s v="AGRI 2 MARKET"/>
    <s v="PLANT HANGING BASKET 25CM"/>
    <n v="5"/>
    <n v="105.4"/>
    <n v="527"/>
    <n v="878728.33000000066"/>
    <x v="30"/>
  </r>
  <r>
    <m/>
    <x v="60"/>
    <s v="Invoice"/>
    <s v="90196"/>
    <s v="BUILDERS WAREHOUSE:BOKSBURG (NEW)"/>
    <s v="PLANT HANGING BASKET 25CM"/>
    <n v="8"/>
    <n v="129.30000000000001"/>
    <n v="1034.4000000000001"/>
    <n v="879762.73000000068"/>
    <x v="30"/>
  </r>
  <r>
    <m/>
    <x v="60"/>
    <s v="Invoice"/>
    <s v="90216"/>
    <s v="BUILDERS WAREHOUSE:NORTHMEAD"/>
    <s v="PLANT HANGING BASKET 25CM"/>
    <n v="8"/>
    <n v="129.30000000000001"/>
    <n v="1034.4000000000001"/>
    <n v="880797.1300000007"/>
    <x v="30"/>
  </r>
  <r>
    <m/>
    <x v="61"/>
    <s v="Invoice"/>
    <s v="90200"/>
    <s v="BUILDERS WAREHOUSE:RUSTENBURG"/>
    <s v="PLANT HANGING BASKET 25CM"/>
    <n v="12"/>
    <n v="129.30000000000001"/>
    <n v="1551.6"/>
    <n v="882348.73000000068"/>
    <x v="30"/>
  </r>
  <r>
    <m/>
    <x v="61"/>
    <s v="Invoice"/>
    <s v="90203"/>
    <s v="BUILDERS WAREHOUSE:CENTURION"/>
    <s v="PLANT HANGING BASKET 25CM"/>
    <n v="10"/>
    <n v="129.30000000000001"/>
    <n v="1293"/>
    <n v="883641.73000000068"/>
    <x v="30"/>
  </r>
  <r>
    <m/>
    <x v="61"/>
    <s v="Invoice"/>
    <s v="90205"/>
    <s v="BUILDERS WAREHOUSE:GEZINA NEW"/>
    <s v="PLANT HANGING BASKET 25CM"/>
    <n v="5"/>
    <n v="129.30000000000001"/>
    <n v="646.5"/>
    <n v="884288.23000000068"/>
    <x v="30"/>
  </r>
  <r>
    <m/>
    <x v="97"/>
    <s v="Invoice"/>
    <s v="90198"/>
    <s v="BUILDERS WAREHOUSE:ZAMBEZI"/>
    <s v="PLANT HANGING BASKET 25CM"/>
    <n v="10"/>
    <n v="129.30000000000001"/>
    <n v="1293"/>
    <n v="885581.23000000068"/>
    <x v="30"/>
  </r>
  <r>
    <m/>
    <x v="62"/>
    <s v="Invoice"/>
    <s v="90225"/>
    <s v="BUILDERS WAREHOUSE:KLERKSDORP"/>
    <s v="PLANT HANGING BASKET 25CM"/>
    <n v="12"/>
    <n v="129.30000000000001"/>
    <n v="1551.6"/>
    <n v="887132.83000000066"/>
    <x v="30"/>
  </r>
  <r>
    <m/>
    <x v="62"/>
    <s v="Invoice"/>
    <s v="90226"/>
    <s v="BUILDERS WAREHOUSE:STRUBENS VALLEY"/>
    <s v="PLANT HANGING BASKET 25CM"/>
    <n v="6"/>
    <n v="129.30000000000001"/>
    <n v="775.8"/>
    <n v="887908.6300000007"/>
    <x v="30"/>
  </r>
  <r>
    <m/>
    <x v="62"/>
    <s v="Invoice"/>
    <s v="90227"/>
    <s v="BUILDERS WAREHOUSE:NOORDHEUWEL"/>
    <s v="PLANT HANGING BASKET 25CM"/>
    <n v="7"/>
    <n v="129.30000000000001"/>
    <n v="905.1"/>
    <n v="888813.73000000068"/>
    <x v="30"/>
  </r>
  <r>
    <m/>
    <x v="62"/>
    <s v="Invoice"/>
    <s v="90232"/>
    <s v="BUILDERS WAREHOUSE:ROBINDALE"/>
    <s v="PLANT HANGING BASKET 25CM"/>
    <n v="5"/>
    <n v="129.30000000000001"/>
    <n v="646.5"/>
    <n v="889460.23000000068"/>
    <x v="30"/>
  </r>
  <r>
    <m/>
    <x v="38"/>
    <s v="Invoice"/>
    <s v="90243"/>
    <s v="BUILDERS WAREHOUSE:EDENVALE"/>
    <s v="PLANT HANGING BASKET 25CM"/>
    <n v="15"/>
    <n v="129.30000000000001"/>
    <n v="1939.5"/>
    <n v="891399.73000000068"/>
    <x v="30"/>
  </r>
  <r>
    <m/>
    <x v="38"/>
    <s v="Invoice"/>
    <s v="90246"/>
    <s v="MALANSEUNS Head Office:THE WILDS"/>
    <s v="PLANT HANGING BASKET 25CM"/>
    <n v="25"/>
    <n v="118.8"/>
    <n v="2970"/>
    <n v="894369.73000000068"/>
    <x v="30"/>
  </r>
  <r>
    <m/>
    <x v="38"/>
    <s v="Invoice"/>
    <s v="90254"/>
    <s v="GREENSIDE KWEKERY"/>
    <s v="PETUNIA HANGING BASKET 25CM"/>
    <n v="10"/>
    <n v="118.8"/>
    <n v="1188"/>
    <n v="895557.73000000068"/>
    <x v="30"/>
  </r>
  <r>
    <m/>
    <x v="38"/>
    <s v="Invoice"/>
    <s v="90254"/>
    <s v="GREENSIDE KWEKERY"/>
    <s v="PORTULACA HANGING BASKET 25CM"/>
    <n v="5"/>
    <n v="118.8"/>
    <n v="594"/>
    <n v="896151.73000000068"/>
    <x v="30"/>
  </r>
  <r>
    <m/>
    <x v="38"/>
    <s v="Invoice"/>
    <s v="90256"/>
    <s v="BUILDERS WAREHOUSE:BLOEMFONTEIN"/>
    <s v="PLANT HANGING BASKET 25CM"/>
    <n v="13"/>
    <n v="129.30000000000001"/>
    <n v="1680.9"/>
    <n v="897832.6300000007"/>
    <x v="30"/>
  </r>
  <r>
    <m/>
    <x v="270"/>
    <s v="Invoice"/>
    <s v="90251"/>
    <s v="BUILDERS WAREHOUSE:WOODLANDS"/>
    <s v="PLANT HANGING BASKET 25CM"/>
    <n v="16"/>
    <n v="129.30000000000001"/>
    <n v="2068.8000000000002"/>
    <n v="899901.43000000075"/>
    <x v="30"/>
  </r>
  <r>
    <m/>
    <x v="270"/>
    <s v="Invoice"/>
    <s v="90277"/>
    <s v="BUILDERS WAREHOUSE:NOORDHEUWEL"/>
    <s v="PLANT HANGING BASKET 25CM"/>
    <n v="10"/>
    <n v="129.30000000000001"/>
    <n v="1293"/>
    <n v="901194.43000000075"/>
    <x v="30"/>
  </r>
  <r>
    <m/>
    <x v="63"/>
    <s v="Invoice"/>
    <s v="90259"/>
    <s v="BUILDERS WAREHOUSE:RIVONIA"/>
    <s v="PLANT HANGING BASKET 25CM"/>
    <n v="4"/>
    <n v="129.30000000000001"/>
    <n v="517.20000000000005"/>
    <n v="901711.6300000007"/>
    <x v="30"/>
  </r>
  <r>
    <m/>
    <x v="63"/>
    <s v="Invoice"/>
    <s v="90269"/>
    <s v="LOTS OF POTS CENTURION"/>
    <s v="PLANT HANGING BASKET 25CM"/>
    <n v="6"/>
    <n v="118.8"/>
    <n v="712.8"/>
    <n v="902424.43000000075"/>
    <x v="30"/>
  </r>
  <r>
    <m/>
    <x v="64"/>
    <s v="Invoice"/>
    <s v="90296"/>
    <s v="BUILDERS WAREHOUSE:MAFIKENG"/>
    <s v="PLANT HANGING BASKET 25CM"/>
    <n v="10"/>
    <n v="129.30000000000001"/>
    <n v="1293"/>
    <n v="903717.43000000075"/>
    <x v="30"/>
  </r>
  <r>
    <m/>
    <x v="76"/>
    <s v="Invoice"/>
    <s v="90290"/>
    <s v="BUILDERS WAREHOUSE:KEMPTON PARK"/>
    <s v="PLANT HANGING BASKET 25CM"/>
    <n v="12"/>
    <n v="129.30000000000001"/>
    <n v="1551.6"/>
    <n v="905269.03000000073"/>
    <x v="30"/>
  </r>
  <r>
    <m/>
    <x v="76"/>
    <s v="Invoice"/>
    <s v="90291"/>
    <s v="BUILDERS WAREHOUSE:GREENSTONE"/>
    <s v="PLANT HANGING BASKET 25CM"/>
    <n v="5"/>
    <n v="129.30000000000001"/>
    <n v="646.5"/>
    <n v="905915.53000000073"/>
    <x v="30"/>
  </r>
  <r>
    <m/>
    <x v="53"/>
    <s v="Invoice"/>
    <s v="90303"/>
    <s v="BUILDERS WAREHOUSE:NEWMARKET"/>
    <s v="PLANT HANGING BASKET 25CM"/>
    <n v="3"/>
    <n v="129.30000000000001"/>
    <n v="387.9"/>
    <n v="906303.43000000075"/>
    <x v="30"/>
  </r>
  <r>
    <m/>
    <x v="317"/>
    <s v="Invoice"/>
    <s v="90342"/>
    <s v="BUILDERS WAREHOUSE:NOORDHEUWEL"/>
    <s v="PLANT HANGING BASKET 25CM"/>
    <n v="5"/>
    <n v="129.30000000000001"/>
    <n v="646.5"/>
    <n v="906949.93000000075"/>
    <x v="30"/>
  </r>
  <r>
    <m/>
    <x v="65"/>
    <s v="Invoice"/>
    <s v="90324"/>
    <s v="BUILDERS WAREHOUSE:RUSTENBURG"/>
    <s v="PLANT HANGING BASKET 25CM"/>
    <n v="14"/>
    <n v="129.30000000000001"/>
    <n v="1810.2"/>
    <n v="908760.1300000007"/>
    <x v="30"/>
  </r>
  <r>
    <m/>
    <x v="65"/>
    <s v="Invoice"/>
    <s v="90327"/>
    <s v="BUILDERS WAREHOUSE:ERASMUS PARK"/>
    <s v="PLANT HANGING BASKET 25CM"/>
    <n v="10"/>
    <n v="129.30000000000001"/>
    <n v="1293"/>
    <n v="910053.1300000007"/>
    <x v="30"/>
  </r>
  <r>
    <m/>
    <x v="65"/>
    <s v="Invoice"/>
    <s v="90335"/>
    <s v="ECKARDS GARDEN PAVILION"/>
    <s v="PLANT HANGING BASKET 25CM"/>
    <n v="12"/>
    <n v="118.8"/>
    <n v="1425.6"/>
    <n v="911478.73000000068"/>
    <x v="30"/>
  </r>
  <r>
    <m/>
    <x v="65"/>
    <s v="Invoice"/>
    <s v="90360"/>
    <s v="BUILDERS WAREHOUSE:SECUNDA"/>
    <s v="PLANT HANGING BASKET 25CM"/>
    <n v="5"/>
    <n v="129.30000000000001"/>
    <n v="646.5"/>
    <n v="912125.23000000068"/>
    <x v="30"/>
  </r>
  <r>
    <m/>
    <x v="66"/>
    <s v="Invoice"/>
    <s v="90354"/>
    <s v="MALANSEUNS Head Office:THE WILDS"/>
    <s v="PLANT HANGING BASKET 25CM"/>
    <n v="11"/>
    <n v="118.8"/>
    <n v="1306.8"/>
    <n v="913432.03000000073"/>
    <x v="30"/>
  </r>
  <r>
    <m/>
    <x v="66"/>
    <s v="Invoice"/>
    <s v="90357"/>
    <s v="FH CHAMBERLAIN TRADING (PTY) LTD:WATERKLOOF GLEN"/>
    <s v="PLANT HANGING BASKET 25CM"/>
    <n v="14"/>
    <n v="129.30000000000001"/>
    <n v="1810.2"/>
    <n v="915242.23000000068"/>
    <x v="30"/>
  </r>
  <r>
    <m/>
    <x v="67"/>
    <s v="Invoice"/>
    <s v="90347"/>
    <s v="BUILDERS WAREHOUSE:KLERKSDORP"/>
    <s v="PLANT HANGING BASKET 25CM"/>
    <n v="12"/>
    <n v="129.30000000000001"/>
    <n v="1551.6"/>
    <n v="916793.83000000066"/>
    <x v="30"/>
  </r>
  <r>
    <m/>
    <x v="67"/>
    <s v="Invoice"/>
    <s v="90365"/>
    <s v="BUILDERS WAREHOUSE:GREENSTONE"/>
    <s v="PLANT HANGING BASKET 25CM"/>
    <n v="5"/>
    <n v="129.30000000000001"/>
    <n v="646.5"/>
    <n v="917440.33000000066"/>
    <x v="30"/>
  </r>
  <r>
    <m/>
    <x v="67"/>
    <s v="Invoice"/>
    <s v="90371"/>
    <s v="GARDENSHOP PARKTOWN"/>
    <s v="PLANT HANGING BASKET 25CM"/>
    <n v="10"/>
    <n v="118.8"/>
    <n v="1188"/>
    <n v="918628.33000000066"/>
    <x v="30"/>
  </r>
  <r>
    <m/>
    <x v="98"/>
    <s v="Invoice"/>
    <s v="90379"/>
    <s v="BUILDERS WAREHOUSE:EDENVALE"/>
    <s v="PLANT HANGING BASKET 25CM"/>
    <n v="6"/>
    <n v="129.30000000000001"/>
    <n v="775.8"/>
    <n v="919404.1300000007"/>
    <x v="30"/>
  </r>
  <r>
    <m/>
    <x v="98"/>
    <s v="Invoice"/>
    <s v="90380"/>
    <s v="BUILDERS WAREHOUSE:NORTHMEAD"/>
    <s v="PLANT HANGING BASKET 25CM"/>
    <n v="10"/>
    <n v="129.30000000000001"/>
    <n v="1293"/>
    <n v="920697.1300000007"/>
    <x v="30"/>
  </r>
  <r>
    <m/>
    <x v="98"/>
    <s v="Invoice"/>
    <s v="90387"/>
    <s v="THYME SQUARE"/>
    <s v="PLANT HANGING BASKET 25CM"/>
    <n v="4"/>
    <n v="118.8"/>
    <n v="475.2"/>
    <n v="921172.33000000066"/>
    <x v="30"/>
  </r>
  <r>
    <m/>
    <x v="271"/>
    <s v="Invoice"/>
    <s v="90392"/>
    <s v="AGRI 2 MARKET"/>
    <s v="PLANT HANGING BASKET 25CM"/>
    <n v="10"/>
    <n v="105.4"/>
    <n v="1054"/>
    <n v="922226.33000000066"/>
    <x v="30"/>
  </r>
  <r>
    <m/>
    <x v="68"/>
    <s v="Invoice"/>
    <s v="90395"/>
    <s v="BUILDERS WAREHOUSE:ZAMBEZI"/>
    <s v="PLANT HANGING BASKET 25CM"/>
    <n v="8"/>
    <n v="129.30000000000001"/>
    <n v="1034.4000000000001"/>
    <n v="923260.73000000068"/>
    <x v="30"/>
  </r>
  <r>
    <m/>
    <x v="68"/>
    <s v="Invoice"/>
    <s v="90397"/>
    <s v="BUILDERS WAREHOUSE:SILVERLAKES"/>
    <s v="PLANT HANGING BASKET 25CM"/>
    <n v="10"/>
    <n v="129.30000000000001"/>
    <n v="1293"/>
    <n v="924553.73000000068"/>
    <x v="30"/>
  </r>
  <r>
    <m/>
    <x v="70"/>
    <s v="Invoice"/>
    <s v="90416"/>
    <s v="BUILDERS WAREHOUSE:KLERKSDORP"/>
    <s v="PLANT HANGING BASKET 25CM"/>
    <n v="8"/>
    <n v="129.30000000000001"/>
    <n v="1034.4000000000001"/>
    <n v="925588.1300000007"/>
    <x v="30"/>
  </r>
  <r>
    <m/>
    <x v="70"/>
    <s v="Invoice"/>
    <s v="90426"/>
    <s v="BUILDERS WAREHOUSE:ROBINDALE"/>
    <s v="PLANT HANGING BASKET 25CM"/>
    <n v="10"/>
    <n v="129.30000000000001"/>
    <n v="1293"/>
    <n v="926881.1300000007"/>
    <x v="30"/>
  </r>
  <r>
    <m/>
    <x v="70"/>
    <s v="Invoice"/>
    <s v="90430"/>
    <s v="BUILDERS WAREHOUSE:STRUBENS VALLEY"/>
    <s v="PLANT HANGING BASKET 25CM"/>
    <n v="8"/>
    <n v="129.30000000000001"/>
    <n v="1034.4000000000001"/>
    <n v="927915.53000000073"/>
    <x v="30"/>
  </r>
  <r>
    <m/>
    <x v="39"/>
    <s v="Invoice"/>
    <s v="90443"/>
    <s v="BUILDERS WAREHOUSE:RIVONIA"/>
    <s v="PLANT HANGING BASKET 25CM"/>
    <n v="4"/>
    <n v="129.30000000000001"/>
    <n v="517.20000000000005"/>
    <n v="928432.73000000068"/>
    <x v="30"/>
  </r>
  <r>
    <m/>
    <x v="39"/>
    <s v="Invoice"/>
    <s v="90460"/>
    <s v="BUILDERS WAREHOUSE:NELSPRUIT"/>
    <s v="PLANT HANGING BASKET 25CM"/>
    <n v="26"/>
    <n v="129.30000000000001"/>
    <n v="3361.8"/>
    <n v="931794.53000000073"/>
    <x v="30"/>
  </r>
  <r>
    <m/>
    <x v="71"/>
    <s v="Invoice"/>
    <s v="90451"/>
    <s v="BUILDERS WAREHOUSE:NORWOOD"/>
    <s v="PLANT HANGING BASKET 25CM"/>
    <n v="10"/>
    <n v="129.30000000000001"/>
    <n v="1293"/>
    <n v="933087.53000000073"/>
    <x v="30"/>
  </r>
  <r>
    <m/>
    <x v="71"/>
    <s v="Invoice"/>
    <s v="90452"/>
    <s v="BUILDERS WAREHOUSE:NOORDHEUWEL"/>
    <s v="PLANT HANGING BASKET 25CM"/>
    <n v="5"/>
    <n v="129.30000000000001"/>
    <n v="646.5"/>
    <n v="933734.03000000073"/>
    <x v="30"/>
  </r>
  <r>
    <m/>
    <x v="72"/>
    <s v="Invoice"/>
    <s v="90463"/>
    <s v="BUILDERS WAREHOUSE:ERASMUS PARK"/>
    <s v="PLANT HANGING BASKET 25CM"/>
    <n v="8"/>
    <n v="129.30000000000001"/>
    <n v="1034.4000000000001"/>
    <n v="934768.43000000075"/>
    <x v="30"/>
  </r>
  <r>
    <m/>
    <x v="72"/>
    <s v="Invoice"/>
    <s v="90464"/>
    <s v="BUILDERS WAREHOUSE:WOODLANDS"/>
    <s v="PLANT HANGING BASKET 25CM"/>
    <n v="12"/>
    <n v="129.30000000000001"/>
    <n v="1551.6"/>
    <n v="936320.03000000073"/>
    <x v="30"/>
  </r>
  <r>
    <m/>
    <x v="72"/>
    <s v="Invoice"/>
    <s v="90465"/>
    <s v="BUILDERS WAREHOUSE:CENTURION"/>
    <s v="PLANT HANGING BASKET 25CM"/>
    <n v="10"/>
    <n v="129.30000000000001"/>
    <n v="1293"/>
    <n v="937613.03000000073"/>
    <x v="30"/>
  </r>
  <r>
    <m/>
    <x v="72"/>
    <s v="Invoice"/>
    <s v="90469"/>
    <s v="BUILDERS WAREHOUSE:GLEN EAGLES"/>
    <s v="PLANT HANGING BASKET 25CM"/>
    <n v="6"/>
    <n v="129.30000000000001"/>
    <n v="775.8"/>
    <n v="938388.83000000077"/>
    <x v="30"/>
  </r>
  <r>
    <m/>
    <x v="72"/>
    <s v="Invoice"/>
    <s v="90474"/>
    <s v="BUILDERS WAREHOUSE:FOURWAYS"/>
    <s v="PLANT HANGING BASKET 25CM"/>
    <n v="6"/>
    <n v="129.30000000000001"/>
    <n v="775.8"/>
    <n v="939164.63000000082"/>
    <x v="30"/>
  </r>
  <r>
    <m/>
    <x v="40"/>
    <s v="Invoice"/>
    <s v="90468"/>
    <s v="BUILDERS WAREHOUSE:RIVONIA"/>
    <s v="PLANT HANGING BASKET 25CM"/>
    <n v="6"/>
    <n v="129.30000000000001"/>
    <n v="775.8"/>
    <n v="939940.43000000087"/>
    <x v="30"/>
  </r>
  <r>
    <m/>
    <x v="40"/>
    <s v="Invoice"/>
    <s v="90482"/>
    <s v="FH CHAMBERLAIN TRADING (PTY) LTD:WATERKLOOF GLEN"/>
    <s v="PLANT HANGING BASKET 25CM"/>
    <n v="16"/>
    <n v="129.30000000000001"/>
    <n v="2068.8000000000002"/>
    <n v="942009.23000000091"/>
    <x v="30"/>
  </r>
  <r>
    <m/>
    <x v="73"/>
    <s v="Invoice"/>
    <s v="90484"/>
    <s v="BUILDERS WAREHOUSE:MAFIKENG"/>
    <s v="PLANT HANGING BASKET 25CM"/>
    <n v="16"/>
    <n v="129.30000000000001"/>
    <n v="2068.8000000000002"/>
    <n v="944078.03000000096"/>
    <x v="30"/>
  </r>
  <r>
    <m/>
    <x v="73"/>
    <s v="Invoice"/>
    <s v="90485"/>
    <s v="BUILDERS WAREHOUSE:KLERKSDORP"/>
    <s v="PLANT HANGING BASKET 25CM"/>
    <n v="6"/>
    <n v="129.30000000000001"/>
    <n v="775.8"/>
    <n v="944853.83000000101"/>
    <x v="30"/>
  </r>
  <r>
    <m/>
    <x v="99"/>
    <s v="Invoice"/>
    <s v="90508"/>
    <s v="LOTS OF POTS CENTURION"/>
    <s v="PLANT HANGING BASKET 25CM"/>
    <n v="6"/>
    <n v="118.8"/>
    <n v="712.8"/>
    <n v="945566.63000000105"/>
    <x v="30"/>
  </r>
  <r>
    <m/>
    <x v="99"/>
    <s v="Invoice"/>
    <s v="90524"/>
    <s v="WAY TO TRADE Pty Ltd"/>
    <s v="PLANT HANGING BASKET 25CM"/>
    <n v="2"/>
    <n v="118.8"/>
    <n v="237.6"/>
    <n v="945804.23000000103"/>
    <x v="30"/>
  </r>
  <r>
    <m/>
    <x v="99"/>
    <s v="Invoice"/>
    <s v="90525"/>
    <s v="YEBO YES PLANTS"/>
    <s v="PLANT HANGING BASKET 25CM"/>
    <n v="7"/>
    <n v="118.8"/>
    <n v="831.6"/>
    <n v="946635.83000000101"/>
    <x v="30"/>
  </r>
  <r>
    <m/>
    <x v="99"/>
    <s v="Invoice"/>
    <s v="90525"/>
    <s v="YEBO YES PLANTS"/>
    <s v="PLANT HANGING BASKET 25CM"/>
    <n v="4"/>
    <n v="118.8"/>
    <n v="475.2"/>
    <n v="947111.03000000096"/>
    <x v="30"/>
  </r>
  <r>
    <m/>
    <x v="12"/>
    <s v="Invoice"/>
    <s v="90515"/>
    <s v="BUILDERS WAREHOUSE:NOORDHEUWEL"/>
    <s v="PLANT HANGING BASKET 25CM"/>
    <n v="5"/>
    <n v="129.30000000000001"/>
    <n v="646.5"/>
    <n v="947757.53000000096"/>
    <x v="30"/>
  </r>
  <r>
    <m/>
    <x v="12"/>
    <s v="Invoice"/>
    <s v="90516"/>
    <s v="BUILDERS WAREHOUSE:GREENSTONE"/>
    <s v="PLANT HANGING BASKET 25CM"/>
    <n v="10"/>
    <n v="129.30000000000001"/>
    <n v="1293"/>
    <n v="949050.53000000096"/>
    <x v="30"/>
  </r>
  <r>
    <m/>
    <x v="12"/>
    <s v="Invoice"/>
    <s v="90518"/>
    <s v="BUILDERS WAREHOUSE:KEMPTON PARK"/>
    <s v="PLANT HANGING BASKET 25CM"/>
    <n v="10"/>
    <n v="129.30000000000001"/>
    <n v="1293"/>
    <n v="950343.53000000096"/>
    <x v="30"/>
  </r>
  <r>
    <m/>
    <x v="100"/>
    <s v="Invoice"/>
    <s v="90530"/>
    <s v="BUILDERS WAREHOUSE:NORTHRIDING"/>
    <s v="PLANT HANGING BASKET 25CM"/>
    <n v="5"/>
    <n v="129.30000000000001"/>
    <n v="646.5"/>
    <n v="950990.03000000096"/>
    <x v="30"/>
  </r>
  <r>
    <m/>
    <x v="100"/>
    <s v="Invoice"/>
    <s v="90536"/>
    <s v="BUILDERS WAREHOUSE:GLEN EAGLES"/>
    <s v="PLANT HANGING BASKET 25CM"/>
    <n v="5"/>
    <n v="129.30000000000001"/>
    <n v="646.5"/>
    <n v="951636.53000000096"/>
    <x v="30"/>
  </r>
  <r>
    <m/>
    <x v="100"/>
    <s v="Invoice"/>
    <s v="90541"/>
    <s v="LOTS OF POTS PTA"/>
    <s v="PLANT HANGING BASKET 25CM"/>
    <n v="17"/>
    <n v="118.8"/>
    <n v="2019.6"/>
    <n v="953656.13000000094"/>
    <x v="30"/>
  </r>
  <r>
    <m/>
    <x v="101"/>
    <s v="Invoice"/>
    <s v="90566"/>
    <s v="BUILDERS WAREHOUSE:SECUNDA"/>
    <s v="PLANT HANGING BASKET 25CM"/>
    <n v="10"/>
    <n v="129.30000000000001"/>
    <n v="1293"/>
    <n v="954949.13000000094"/>
    <x v="30"/>
  </r>
  <r>
    <m/>
    <x v="74"/>
    <s v="Invoice"/>
    <s v="90558"/>
    <s v="BUILDERS WAREHOUSE:BEDFORDVIEW"/>
    <s v="PLANT HANGING BASKET 25CM"/>
    <n v="4"/>
    <n v="129.30000000000001"/>
    <n v="517.20000000000005"/>
    <n v="955466.33000000089"/>
    <x v="30"/>
  </r>
  <r>
    <m/>
    <x v="74"/>
    <s v="Invoice"/>
    <s v="90581"/>
    <s v="GARDEN CREATIONS"/>
    <s v="PLANT HANGING BASKET 25CM"/>
    <n v="12"/>
    <n v="118.8"/>
    <n v="1425.6"/>
    <n v="956891.93000000087"/>
    <x v="30"/>
  </r>
  <r>
    <m/>
    <x v="74"/>
    <s v="Invoice"/>
    <s v="90585"/>
    <s v="YEBO YES PLANTS"/>
    <s v="PLANT HANGING BASKET 25CM"/>
    <n v="5"/>
    <n v="118.8"/>
    <n v="594"/>
    <n v="957485.93000000087"/>
    <x v="30"/>
  </r>
  <r>
    <m/>
    <x v="74"/>
    <s v="Invoice"/>
    <s v="1334"/>
    <s v="YEBO YES PLANTS"/>
    <s v="PLANT HANGING BASKET 25CM"/>
    <n v="2"/>
    <n v="118.8"/>
    <n v="237.6"/>
    <n v="957723.53000000084"/>
    <x v="30"/>
  </r>
  <r>
    <m/>
    <x v="102"/>
    <s v="Invoice"/>
    <s v="90569"/>
    <s v="BUILDERS WAREHOUSE:NEWMARKET"/>
    <s v="PLANT HANGING BASKET 25CM"/>
    <n v="16"/>
    <n v="129.30000000000001"/>
    <n v="2068.8000000000002"/>
    <n v="959792.33000000089"/>
    <x v="30"/>
  </r>
  <r>
    <m/>
    <x v="102"/>
    <s v="Invoice"/>
    <s v="90572"/>
    <s v="BUILDERS WAREHOUSE:BRYANSTON"/>
    <s v="PLANT HANGING BASKET 25CM"/>
    <n v="3"/>
    <n v="129.30000000000001"/>
    <n v="387.9"/>
    <n v="960180.23000000091"/>
    <x v="30"/>
  </r>
  <r>
    <m/>
    <x v="102"/>
    <s v="Invoice"/>
    <s v="90574"/>
    <s v="BUILDERS WAREHOUSE:EDENVALE"/>
    <s v="PLANT HANGING BASKET 25CM"/>
    <n v="10"/>
    <n v="129.30000000000001"/>
    <n v="1293"/>
    <n v="961473.23000000091"/>
    <x v="30"/>
  </r>
  <r>
    <m/>
    <x v="102"/>
    <s v="Invoice"/>
    <s v="90578"/>
    <s v="MALANSEUNS Head Office:THE WILDS"/>
    <s v="PLANT HANGING BASKET 25CM"/>
    <n v="20"/>
    <n v="118.8"/>
    <n v="2376"/>
    <n v="963849.23000000091"/>
    <x v="30"/>
  </r>
  <r>
    <m/>
    <x v="102"/>
    <s v="Invoice"/>
    <s v="90598"/>
    <s v="BUILDERS WAREHOUSE:BETHLEHEM"/>
    <s v="PLANT HANGING BASKET 25CM"/>
    <n v="10"/>
    <n v="129.30000000000001"/>
    <n v="1293"/>
    <n v="965142.23000000091"/>
    <x v="30"/>
  </r>
  <r>
    <m/>
    <x v="102"/>
    <s v="Invoice"/>
    <s v="90599"/>
    <s v="BUILDERS WAREHOUSE:BLOEMFONTEIN"/>
    <s v="PLANT HANGING BASKET 25CM"/>
    <n v="21"/>
    <n v="129.30000000000001"/>
    <n v="2715.3"/>
    <n v="967857.53000000096"/>
    <x v="30"/>
  </r>
  <r>
    <m/>
    <x v="103"/>
    <s v="Invoice"/>
    <s v="90592"/>
    <s v="AGRI 2 MARKET"/>
    <s v="PLANT HANGING BASKET 25CM"/>
    <n v="10"/>
    <n v="105.4"/>
    <n v="1054"/>
    <n v="968911.53000000096"/>
    <x v="30"/>
  </r>
  <r>
    <m/>
    <x v="103"/>
    <s v="Invoice"/>
    <s v="90593"/>
    <s v="AGRI 2 MARKET"/>
    <s v="PLANT HANGING BASKET 25CM"/>
    <n v="10"/>
    <n v="0"/>
    <n v="0"/>
    <n v="968911.53000000096"/>
    <x v="30"/>
  </r>
  <r>
    <m/>
    <x v="75"/>
    <s v="Invoice"/>
    <s v="90589"/>
    <s v="BUILDERS WAREHOUSE:RUSTENBURG"/>
    <s v="PLANT HANGING BASKET 25CM"/>
    <n v="16"/>
    <n v="129.30000000000001"/>
    <n v="2068.8000000000002"/>
    <n v="970980.33000000101"/>
    <x v="30"/>
  </r>
  <r>
    <m/>
    <x v="75"/>
    <s v="Invoice"/>
    <s v="90613"/>
    <s v="BUILDERS WAREHOUSE:CENTURION"/>
    <s v="PLANT HANGING BASKET 25CM"/>
    <n v="9"/>
    <n v="129.30000000000001"/>
    <n v="1163.7"/>
    <n v="972144.03000000096"/>
    <x v="30"/>
  </r>
  <r>
    <m/>
    <x v="75"/>
    <s v="Invoice"/>
    <s v="90615"/>
    <s v="ECKARDS GARDEN PAVILION"/>
    <s v="PLANT HANGING BASKET 25CM"/>
    <n v="16"/>
    <n v="118.8"/>
    <n v="1900.8"/>
    <n v="974044.83000000101"/>
    <x v="30"/>
  </r>
  <r>
    <s v="Total for PLANT HANGING BASKET 25CM"/>
    <x v="0"/>
    <m/>
    <m/>
    <m/>
    <m/>
    <n v="7836"/>
    <m/>
    <n v="974044.83000000101"/>
    <m/>
    <x v="0"/>
  </r>
  <r>
    <s v="HELIANTHUS ASSORTED 26952611"/>
    <x v="0"/>
    <m/>
    <m/>
    <m/>
    <m/>
    <m/>
    <m/>
    <m/>
    <m/>
    <x v="0"/>
  </r>
  <r>
    <m/>
    <x v="61"/>
    <s v="Invoice"/>
    <s v="90207"/>
    <s v="STODELS NURSERIES:BRYANSTON"/>
    <s v="STO2523 HELIANTHUS ASSORTED 25CM 26952611 (MALANSEUNS SHOW SPECIAL)"/>
    <n v="21"/>
    <n v="48"/>
    <n v="1008"/>
    <n v="1008"/>
    <x v="30"/>
  </r>
  <r>
    <s v="Total for HELIANTHUS ASSORTED 26952611"/>
    <x v="0"/>
    <m/>
    <m/>
    <m/>
    <m/>
    <n v="21"/>
    <m/>
    <n v="1008"/>
    <m/>
    <x v="0"/>
  </r>
  <r>
    <s v="25CM  DIGITALIS DALMATIAN WHITE  25CM POTS"/>
    <x v="0"/>
    <m/>
    <m/>
    <m/>
    <m/>
    <m/>
    <m/>
    <m/>
    <m/>
    <x v="0"/>
  </r>
  <r>
    <m/>
    <x v="294"/>
    <s v="Invoice"/>
    <s v="86640"/>
    <s v="STODELS NURSERIES:MENLOPARK"/>
    <s v="26934822 -25CM DIGITALIS DALMATIAN WHITE  25CM"/>
    <n v="10"/>
    <n v="76.900000000000006"/>
    <n v="769"/>
    <n v="769"/>
    <x v="30"/>
  </r>
  <r>
    <s v="Total for 25CM  DIGITALIS DALMATIAN WHITE  25CM POTS"/>
    <x v="0"/>
    <m/>
    <m/>
    <m/>
    <m/>
    <n v="10"/>
    <m/>
    <n v="769"/>
    <m/>
    <x v="0"/>
  </r>
  <r>
    <s v="26940175 MIXED COLOUR POT 32CM"/>
    <x v="0"/>
    <m/>
    <m/>
    <m/>
    <m/>
    <m/>
    <m/>
    <m/>
    <m/>
    <x v="0"/>
  </r>
  <r>
    <m/>
    <x v="216"/>
    <s v="Invoice"/>
    <s v="88369"/>
    <s v="STODELS NURSERIES:FERNDALE"/>
    <s v="26940175 MIXED COLOUR POT 32CM"/>
    <n v="10"/>
    <n v="116.99"/>
    <n v="1169.9000000000001"/>
    <n v="1169.9000000000001"/>
    <x v="33"/>
  </r>
  <r>
    <m/>
    <x v="216"/>
    <s v="Invoice"/>
    <s v="88370"/>
    <s v="STODELS NURSERIES:BRYANSTON"/>
    <s v="26940175 MIXED COLOUR POT 32CM"/>
    <n v="25"/>
    <n v="116.99"/>
    <n v="2924.75"/>
    <n v="4094.65"/>
    <x v="33"/>
  </r>
  <r>
    <m/>
    <x v="186"/>
    <s v="Invoice"/>
    <s v="88391"/>
    <s v="STODELS NURSERIES:MENLOPARK"/>
    <s v="26940175 MIXED COLOUR POT 32CM"/>
    <n v="17"/>
    <n v="116.99"/>
    <n v="1988.83"/>
    <n v="6083.48"/>
    <x v="33"/>
  </r>
  <r>
    <m/>
    <x v="189"/>
    <s v="Invoice"/>
    <s v="88452"/>
    <s v="STODELS NURSERIES:MENLOPARK"/>
    <s v="26940175 MIXED COLOUR POT 32CM"/>
    <n v="30"/>
    <n v="116.99"/>
    <n v="3509.7"/>
    <n v="9593.18"/>
    <x v="33"/>
  </r>
  <r>
    <s v="Total for 26940175 MIXED COLOUR POT 32CM"/>
    <x v="0"/>
    <m/>
    <m/>
    <m/>
    <m/>
    <n v="82"/>
    <m/>
    <n v="9593.18"/>
    <m/>
    <x v="0"/>
  </r>
  <r>
    <s v="26533384 ZINNIA PROFUSION WHITE"/>
    <x v="0"/>
    <m/>
    <m/>
    <m/>
    <m/>
    <m/>
    <m/>
    <m/>
    <m/>
    <x v="0"/>
  </r>
  <r>
    <m/>
    <x v="197"/>
    <s v="Invoice"/>
    <s v="88911"/>
    <s v="STODELS NURSERIES:BRYANSTON"/>
    <s v="26533384 ZINNIA PROFUSION "/>
    <n v="64"/>
    <n v="37.200000000000003"/>
    <n v="2380.8000000000002"/>
    <n v="2380.8000000000002"/>
    <x v="0"/>
  </r>
  <r>
    <s v="Total for 26533384 ZINNIA PROFUSION WHITE"/>
    <x v="0"/>
    <m/>
    <m/>
    <m/>
    <m/>
    <n v="64"/>
    <m/>
    <n v="2380.8000000000002"/>
    <m/>
    <x v="0"/>
  </r>
  <r>
    <s v="26940175 BLUE LIGHTNING MIX"/>
    <x v="0"/>
    <m/>
    <m/>
    <m/>
    <m/>
    <m/>
    <m/>
    <m/>
    <m/>
    <x v="0"/>
  </r>
  <r>
    <m/>
    <x v="48"/>
    <s v="Invoice"/>
    <s v="87855"/>
    <s v="STODELS NURSERIES:BRYANSTON"/>
    <s v="26940175 BLUE LIGHTNING MIX (SPECIAL)"/>
    <n v="5"/>
    <n v="90"/>
    <n v="450"/>
    <n v="450"/>
    <x v="33"/>
  </r>
  <r>
    <s v="Total for 26940175 BLUE LIGHTNING MIX"/>
    <x v="0"/>
    <m/>
    <m/>
    <m/>
    <m/>
    <n v="5"/>
    <m/>
    <n v="450"/>
    <m/>
    <x v="0"/>
  </r>
  <r>
    <s v="26940175 SPLASHY STAR MIX"/>
    <x v="0"/>
    <m/>
    <m/>
    <m/>
    <m/>
    <m/>
    <m/>
    <m/>
    <m/>
    <x v="0"/>
  </r>
  <r>
    <m/>
    <x v="48"/>
    <s v="Invoice"/>
    <s v="87855"/>
    <s v="STODELS NURSERIES:BRYANSTON"/>
    <s v="26940175 SPLASHY STAR_x0009_MIX (SPECIAL)"/>
    <n v="3"/>
    <n v="90"/>
    <n v="270"/>
    <n v="270"/>
    <x v="0"/>
  </r>
  <r>
    <s v="Total for 26940175 SPLASHY STAR MIX"/>
    <x v="0"/>
    <m/>
    <m/>
    <m/>
    <m/>
    <n v="3"/>
    <m/>
    <n v="270"/>
    <m/>
    <x v="0"/>
  </r>
  <r>
    <s v="BLUE WAVES MIX 26940175"/>
    <x v="0"/>
    <m/>
    <m/>
    <m/>
    <m/>
    <m/>
    <m/>
    <m/>
    <m/>
    <x v="0"/>
  </r>
  <r>
    <m/>
    <x v="48"/>
    <s v="Invoice"/>
    <s v="87854"/>
    <s v="STODELS NURSERIES:MENLOPARK"/>
    <s v="BLUE WAVES MIX 26940175"/>
    <n v="5"/>
    <n v="90"/>
    <n v="450"/>
    <n v="450"/>
    <x v="33"/>
  </r>
  <r>
    <s v="Total for BLUE WAVES MIX 26940175"/>
    <x v="0"/>
    <m/>
    <m/>
    <m/>
    <m/>
    <n v="5"/>
    <m/>
    <n v="450"/>
    <m/>
    <x v="0"/>
  </r>
  <r>
    <s v="COLOUR MAGIC 32CM"/>
    <x v="0"/>
    <m/>
    <m/>
    <m/>
    <m/>
    <m/>
    <m/>
    <m/>
    <m/>
    <x v="0"/>
  </r>
  <r>
    <m/>
    <x v="224"/>
    <s v="Invoice"/>
    <s v="86065"/>
    <s v="BUILDERS WAREHOUSE:STRUBENS VALLEY"/>
    <s v="COLOUR MAGIC 32CM"/>
    <n v="2"/>
    <n v="107.75"/>
    <n v="215.5"/>
    <n v="215.5"/>
    <x v="33"/>
  </r>
  <r>
    <m/>
    <x v="280"/>
    <s v="Invoice"/>
    <s v="86089"/>
    <s v="BUILDERS WAREHOUSE:LYNNWOOD"/>
    <s v="COLOUR MAGIC 32CM"/>
    <n v="6"/>
    <n v="107.75"/>
    <n v="646.5"/>
    <n v="862"/>
    <x v="33"/>
  </r>
  <r>
    <m/>
    <x v="280"/>
    <s v="Invoice"/>
    <s v="86123"/>
    <s v="MONTANA GARDEN PAVILION"/>
    <s v="COLOUR MAGIC 32CM"/>
    <n v="7"/>
    <n v="99.95"/>
    <n v="699.65"/>
    <n v="1561.65"/>
    <x v="33"/>
  </r>
  <r>
    <m/>
    <x v="225"/>
    <s v="Invoice"/>
    <s v="85820"/>
    <s v="BUILDERS WAREHOUSE:LAMBTON"/>
    <s v="COLOUR MAGIC 32CM"/>
    <n v="4"/>
    <n v="107.75"/>
    <n v="431"/>
    <n v="1992.65"/>
    <x v="33"/>
  </r>
  <r>
    <m/>
    <x v="225"/>
    <s v="Invoice"/>
    <s v="86117"/>
    <s v="SYLVIA PASS GARDEN CENTRE"/>
    <s v="COLOUR MAGIC 32CM"/>
    <n v="5"/>
    <n v="99.95"/>
    <n v="499.75"/>
    <n v="2492.4"/>
    <x v="33"/>
  </r>
  <r>
    <m/>
    <x v="45"/>
    <s v="Invoice"/>
    <s v="86132"/>
    <s v="LITTLE AUSTRIA"/>
    <s v="COLOUR MAGIC 32CM"/>
    <n v="3"/>
    <n v="99.95"/>
    <n v="299.85000000000002"/>
    <n v="2792.25"/>
    <x v="33"/>
  </r>
  <r>
    <m/>
    <x v="45"/>
    <s v="Invoice"/>
    <s v="86133"/>
    <s v="RIVERSIDE MICA"/>
    <s v="COLOUR MAGIC 32CM"/>
    <n v="4"/>
    <n v="100.99"/>
    <n v="403.96"/>
    <n v="3196.21"/>
    <x v="33"/>
  </r>
  <r>
    <m/>
    <x v="209"/>
    <s v="Invoice"/>
    <s v="86155"/>
    <s v="BUILDERS WAREHOUSE:NEWCASTLE"/>
    <s v="COLOUR MAGIC 32CM"/>
    <n v="6"/>
    <n v="107.75"/>
    <n v="646.5"/>
    <n v="3842.71"/>
    <x v="33"/>
  </r>
  <r>
    <m/>
    <x v="14"/>
    <s v="Invoice"/>
    <s v="86216"/>
    <s v="BUILDERS WAREHOUSE:EDENVALE"/>
    <s v="COLOUR MAGIC 32CM"/>
    <n v="5"/>
    <n v="107.75"/>
    <n v="538.75"/>
    <n v="4381.46"/>
    <x v="33"/>
  </r>
  <r>
    <m/>
    <x v="14"/>
    <s v="Invoice"/>
    <s v="86219"/>
    <s v="THYME SQUARE"/>
    <s v="COLOUR MAGIC 32CM"/>
    <n v="4"/>
    <n v="99.95"/>
    <n v="399.8"/>
    <n v="4781.26"/>
    <x v="33"/>
  </r>
  <r>
    <m/>
    <x v="15"/>
    <s v="Invoice"/>
    <s v="86286"/>
    <s v="LITTLE AUSTRIA"/>
    <s v="COLOUR MAGIC 32CM"/>
    <n v="3"/>
    <n v="99.95"/>
    <n v="299.85000000000002"/>
    <n v="5081.1100000000006"/>
    <x v="33"/>
  </r>
  <r>
    <m/>
    <x v="19"/>
    <s v="Invoice"/>
    <s v="86488"/>
    <s v="BUILDERS WAREHOUSE:KLERKSDORP"/>
    <s v="COLOUR MAGIC 32CM"/>
    <n v="4"/>
    <n v="107.75"/>
    <n v="431"/>
    <n v="5512.1100000000006"/>
    <x v="33"/>
  </r>
  <r>
    <m/>
    <x v="19"/>
    <s v="Invoice"/>
    <s v="86489"/>
    <s v="ECKARDS GARDEN PAVILION"/>
    <s v="COLOUR MAGIC 32CM"/>
    <n v="8"/>
    <n v="99.95"/>
    <n v="799.6"/>
    <n v="6311.7100000000009"/>
    <x v="33"/>
  </r>
  <r>
    <m/>
    <x v="19"/>
    <s v="Invoice"/>
    <s v="86491"/>
    <s v="BUILDERS WAREHOUSE:LAMBTON"/>
    <s v="COLOUR MAGIC 32CM"/>
    <n v="3"/>
    <n v="107.75"/>
    <n v="323.25"/>
    <n v="6634.9600000000009"/>
    <x v="33"/>
  </r>
  <r>
    <m/>
    <x v="19"/>
    <s v="Invoice"/>
    <s v="86497"/>
    <s v="DIE BLOMWINKELTJIE"/>
    <s v="COLOUR MAGIC 32CM"/>
    <n v="2"/>
    <n v="19.989999999999998"/>
    <n v="39.979999999999997"/>
    <n v="6674.9400000000005"/>
    <x v="33"/>
  </r>
  <r>
    <m/>
    <x v="19"/>
    <s v="Invoice"/>
    <s v="86500"/>
    <s v="GARDENSHOP PARKTOWN"/>
    <s v="COLOUR MAGIC 32CM"/>
    <n v="10"/>
    <n v="99.95"/>
    <n v="999.5"/>
    <n v="7674.4400000000005"/>
    <x v="33"/>
  </r>
  <r>
    <m/>
    <x v="232"/>
    <s v="Invoice"/>
    <s v="86506"/>
    <s v="BUILDERS WAREHOUSE:KEMPTON PARK"/>
    <s v="COLOUR MAGIC 32CM"/>
    <n v="4"/>
    <n v="107.75"/>
    <n v="431"/>
    <n v="8105.4400000000005"/>
    <x v="33"/>
  </r>
  <r>
    <m/>
    <x v="232"/>
    <s v="Invoice"/>
    <s v="86509"/>
    <s v="BUILDERS WAREHOUSE:MIDDELBURG"/>
    <s v="COLOUR MAGIC 32CM"/>
    <n v="2"/>
    <n v="107.75"/>
    <n v="215.5"/>
    <n v="8320.94"/>
    <x v="33"/>
  </r>
  <r>
    <m/>
    <x v="233"/>
    <s v="Invoice"/>
    <s v="86539"/>
    <s v="GREENSIDE KWEKERY"/>
    <s v="COLOUR MAGIC PORTULACA 32CM"/>
    <n v="3"/>
    <n v="99.95"/>
    <n v="299.85000000000002"/>
    <n v="8620.7900000000009"/>
    <x v="13"/>
  </r>
  <r>
    <m/>
    <x v="301"/>
    <s v="Invoice"/>
    <s v="86535"/>
    <s v="MONTROSE NURSERY"/>
    <s v="COLOUR MAGIC 32CM"/>
    <n v="4"/>
    <n v="107.75"/>
    <n v="431"/>
    <n v="9051.7900000000009"/>
    <x v="33"/>
  </r>
  <r>
    <m/>
    <x v="292"/>
    <s v="Invoice"/>
    <s v="86555"/>
    <s v="LOTS OF POTS PTA"/>
    <s v="COLOUR MAGIC 32CM"/>
    <n v="5"/>
    <n v="99.95"/>
    <n v="499.75"/>
    <n v="9551.5400000000009"/>
    <x v="33"/>
  </r>
  <r>
    <m/>
    <x v="20"/>
    <s v="Invoice"/>
    <s v="86586"/>
    <s v="BUILDERS WAREHOUSE:POTCHEFSTROOM"/>
    <s v="COLOUR MAGIC 32CM"/>
    <n v="8"/>
    <n v="107.75"/>
    <n v="862"/>
    <n v="10413.540000000001"/>
    <x v="33"/>
  </r>
  <r>
    <m/>
    <x v="302"/>
    <s v="Invoice"/>
    <s v="86594"/>
    <s v="LITTLE AUSTRIA"/>
    <s v="COLOUR MAGIC 32CM"/>
    <n v="4"/>
    <n v="99.95"/>
    <n v="399.8"/>
    <n v="10813.34"/>
    <x v="33"/>
  </r>
  <r>
    <m/>
    <x v="294"/>
    <s v="Invoice"/>
    <s v="86653"/>
    <s v="BUILDERS WAREHOUSE:FOURWAYS"/>
    <s v="COLOUR MAGIC 32CM"/>
    <n v="3"/>
    <n v="107.75"/>
    <n v="323.25"/>
    <n v="11136.59"/>
    <x v="33"/>
  </r>
  <r>
    <m/>
    <x v="294"/>
    <s v="Invoice"/>
    <s v="86657"/>
    <s v="BUILDERS WAREHOUSE:RIVONIA"/>
    <s v="COLOUR MAGIC 32CM"/>
    <n v="4"/>
    <n v="107.75"/>
    <n v="431"/>
    <n v="11567.59"/>
    <x v="33"/>
  </r>
  <r>
    <m/>
    <x v="107"/>
    <s v="Invoice"/>
    <s v="86684"/>
    <s v="BUILDERS WAREHOUSE:RUSTENBURG"/>
    <s v="COLOUR MAGIC 32CM"/>
    <n v="10"/>
    <n v="107.75"/>
    <n v="1077.5"/>
    <n v="12645.09"/>
    <x v="33"/>
  </r>
  <r>
    <m/>
    <x v="107"/>
    <s v="Invoice"/>
    <s v="86685"/>
    <s v="LOTS OF POTS PTA"/>
    <s v="COLOUR MAGIC 32CM"/>
    <n v="10"/>
    <n v="99.95"/>
    <n v="999.5"/>
    <n v="13644.59"/>
    <x v="33"/>
  </r>
  <r>
    <m/>
    <x v="107"/>
    <s v="Invoice"/>
    <s v="86688"/>
    <s v="ECKARDS GARDEN PAVILION"/>
    <s v="COLOUR MAGIC 32CM"/>
    <n v="5"/>
    <n v="99.95"/>
    <n v="499.75"/>
    <n v="14144.34"/>
    <x v="33"/>
  </r>
  <r>
    <m/>
    <x v="108"/>
    <s v="Invoice"/>
    <s v="86546"/>
    <s v="BUILDERS WAREHOUSE:LAMBTON"/>
    <s v="COLOUR MAGIC 32CM"/>
    <n v="2"/>
    <n v="107.75"/>
    <n v="215.5"/>
    <n v="14359.84"/>
    <x v="33"/>
  </r>
  <r>
    <m/>
    <x v="108"/>
    <s v="Invoice"/>
    <s v="86705"/>
    <s v="GARDENSHOP PARKTOWN"/>
    <s v="COLOUR MAGIC 32CM"/>
    <n v="4"/>
    <n v="99.95"/>
    <n v="399.8"/>
    <n v="14759.64"/>
    <x v="33"/>
  </r>
  <r>
    <m/>
    <x v="234"/>
    <s v="Invoice"/>
    <s v="86714"/>
    <s v="LITTLE AUSTRIA"/>
    <s v="COLOUR MAGIC 32CM"/>
    <n v="1"/>
    <n v="99.95"/>
    <n v="99.95"/>
    <n v="14859.59"/>
    <x v="33"/>
  </r>
  <r>
    <m/>
    <x v="298"/>
    <s v="Invoice"/>
    <s v="86766"/>
    <s v="BUILDERS WAREHOUSE:KLERKSDORP"/>
    <s v="COLOUR MAGIC 32CM"/>
    <n v="3"/>
    <n v="107.75"/>
    <n v="323.25"/>
    <n v="15182.84"/>
    <x v="33"/>
  </r>
  <r>
    <m/>
    <x v="298"/>
    <s v="Invoice"/>
    <s v="86772"/>
    <s v="BUILDERS WAREHOUSE:LAMBTON"/>
    <s v="COLOUR MAGIC 32CM"/>
    <n v="2"/>
    <n v="107.75"/>
    <n v="215.5"/>
    <n v="15398.34"/>
    <x v="33"/>
  </r>
  <r>
    <m/>
    <x v="237"/>
    <s v="Invoice"/>
    <s v="86782"/>
    <s v="SUNKIST GARDEN PAVILION"/>
    <s v="COLOUR MAGIC 32CM"/>
    <n v="18"/>
    <n v="99.95"/>
    <n v="1799.1"/>
    <n v="17197.439999999999"/>
    <x v="33"/>
  </r>
  <r>
    <m/>
    <x v="110"/>
    <s v="Invoice"/>
    <s v="86778"/>
    <s v="LIFESTYLE HOME GARDEN"/>
    <s v="COLOUR MAGIC 32CM"/>
    <n v="20"/>
    <n v="99.9"/>
    <n v="1998"/>
    <n v="19195.439999999999"/>
    <x v="33"/>
  </r>
  <r>
    <m/>
    <x v="238"/>
    <s v="Invoice"/>
    <s v="86804"/>
    <s v="BUILDERS WAREHOUSE:RUSTENBURG"/>
    <s v="COLOUR MAGIC 32CM"/>
    <n v="6"/>
    <n v="107.75"/>
    <n v="646.5"/>
    <n v="19841.939999999999"/>
    <x v="33"/>
  </r>
  <r>
    <m/>
    <x v="239"/>
    <s v="Invoice"/>
    <s v="86834"/>
    <s v="BUILDERS WAREHOUSE:CRAIGHALL PARK"/>
    <s v="COLOUR MAGIC 32CM"/>
    <n v="3"/>
    <n v="107.75"/>
    <n v="323.25"/>
    <n v="20165.189999999999"/>
    <x v="33"/>
  </r>
  <r>
    <m/>
    <x v="239"/>
    <s v="Invoice"/>
    <s v="86838"/>
    <s v="BUILDERS WAREHOUSE:KLERKSDORP"/>
    <s v="COLOUR MAGIC 32CM"/>
    <n v="4"/>
    <n v="107.75"/>
    <n v="431"/>
    <n v="20596.189999999999"/>
    <x v="33"/>
  </r>
  <r>
    <m/>
    <x v="239"/>
    <s v="Invoice"/>
    <s v="86856"/>
    <s v="BUILDERS WAREHOUSE:NEWCASTLE"/>
    <s v="COLOUR MAGIC 32CM"/>
    <n v="12"/>
    <n v="107.75"/>
    <n v="1293"/>
    <n v="21889.19"/>
    <x v="33"/>
  </r>
  <r>
    <m/>
    <x v="239"/>
    <s v="Invoice"/>
    <s v="86863"/>
    <s v="GREENSIDE KWEKERY"/>
    <s v="COLOUR MAGIC 32CM"/>
    <n v="2"/>
    <n v="99.95"/>
    <n v="199.9"/>
    <n v="22089.09"/>
    <x v="33"/>
  </r>
  <r>
    <m/>
    <x v="285"/>
    <s v="Invoice"/>
    <s v="86849"/>
    <s v="LITTLE AUSTRIA"/>
    <s v="COLOUR MAGIC 32CM"/>
    <n v="4"/>
    <n v="99.95"/>
    <n v="399.8"/>
    <n v="22488.89"/>
    <x v="33"/>
  </r>
  <r>
    <m/>
    <x v="285"/>
    <s v="Invoice"/>
    <s v="86850"/>
    <s v="CRISANRA KWEKERY"/>
    <s v="COLOUR MAGIC 32CM"/>
    <n v="3"/>
    <n v="99.95"/>
    <n v="299.85000000000002"/>
    <n v="22788.739999999998"/>
    <x v="33"/>
  </r>
  <r>
    <m/>
    <x v="241"/>
    <s v="Invoice"/>
    <s v="86926"/>
    <s v="BUILDERS WAREHOUSE:RUSTENBURG"/>
    <s v="COLOUR MAGIC 32CM"/>
    <n v="7"/>
    <n v="107.75"/>
    <n v="754.25"/>
    <n v="23542.989999999998"/>
    <x v="33"/>
  </r>
  <r>
    <m/>
    <x v="119"/>
    <s v="Invoice"/>
    <s v="87041"/>
    <s v="BUILDERS WAREHOUSE:RIVONIA"/>
    <s v="COLOUR MAGIC 32CM"/>
    <n v="4"/>
    <n v="107.75"/>
    <n v="431"/>
    <n v="23973.989999999998"/>
    <x v="33"/>
  </r>
  <r>
    <m/>
    <x v="119"/>
    <s v="Invoice"/>
    <s v="87053"/>
    <s v="LOTS OF POTS PTA"/>
    <s v="COLOUR MAGIC 32CM"/>
    <n v="5"/>
    <n v="99.95"/>
    <n v="499.75"/>
    <n v="24473.739999999998"/>
    <x v="33"/>
  </r>
  <r>
    <m/>
    <x v="119"/>
    <s v="Invoice"/>
    <s v="87056"/>
    <s v="ECKARDS GARDEN PAVILION"/>
    <s v="COLOUR MAGIC 32CM"/>
    <n v="6"/>
    <n v="99.95"/>
    <n v="599.70000000000005"/>
    <n v="25073.439999999999"/>
    <x v="33"/>
  </r>
  <r>
    <m/>
    <x v="119"/>
    <s v="Invoice"/>
    <s v="87063"/>
    <s v="MONTROSE NURSERY"/>
    <s v="COLOUR MAGIC 32CM"/>
    <n v="3"/>
    <n v="99.95"/>
    <n v="299.85000000000002"/>
    <n v="25373.289999999997"/>
    <x v="33"/>
  </r>
  <r>
    <m/>
    <x v="120"/>
    <s v="Invoice"/>
    <s v="87092"/>
    <s v="BUILDERS WAREHOUSE:NORTHRIDING"/>
    <s v="COLOUR MAGIC 32CM"/>
    <n v="4"/>
    <n v="107.75"/>
    <n v="431"/>
    <n v="25804.289999999997"/>
    <x v="33"/>
  </r>
  <r>
    <m/>
    <x v="122"/>
    <s v="Invoice"/>
    <s v="87102"/>
    <s v="BUILDERS WAREHOUSE:RIVONIA"/>
    <s v="COLOUR MAGIC 32CM"/>
    <n v="2"/>
    <n v="107.75"/>
    <n v="215.5"/>
    <n v="26019.789999999997"/>
    <x v="33"/>
  </r>
  <r>
    <m/>
    <x v="122"/>
    <s v="Invoice"/>
    <s v="87104"/>
    <s v="BUILDERS WAREHOUSE:FOURWAYS"/>
    <s v="COLOUR MAGIC 32CM"/>
    <n v="3"/>
    <n v="107.75"/>
    <n v="323.25"/>
    <n v="26343.039999999997"/>
    <x v="33"/>
  </r>
  <r>
    <m/>
    <x v="122"/>
    <s v="Invoice"/>
    <s v="87105"/>
    <s v="BUILDERS WAREHOUSE:CEDAR SQUARE"/>
    <s v="COLOUR MAGIC 32CM"/>
    <n v="3"/>
    <n v="107.75"/>
    <n v="323.25"/>
    <n v="26666.289999999997"/>
    <x v="33"/>
  </r>
  <r>
    <m/>
    <x v="122"/>
    <s v="Invoice"/>
    <s v="87107"/>
    <s v="BUILDERS WAREHOUSE:BRYANSTON"/>
    <s v="COLOUR MAGIC 32CM"/>
    <n v="2"/>
    <n v="107.75"/>
    <n v="215.5"/>
    <n v="26881.789999999997"/>
    <x v="33"/>
  </r>
  <r>
    <m/>
    <x v="122"/>
    <s v="Invoice"/>
    <s v="87109"/>
    <s v="BUILDERS WAREHOUSE:GLEN EAGLES"/>
    <s v="COLOUR MAGIC 32CM"/>
    <n v="3"/>
    <n v="107.75"/>
    <n v="323.25"/>
    <n v="27205.039999999997"/>
    <x v="33"/>
  </r>
  <r>
    <m/>
    <x v="47"/>
    <s v="Invoice"/>
    <s v="87172"/>
    <s v="BUILDERS WAREHOUSE:LAMBTON"/>
    <s v="COLOUR MAGIC 32CM"/>
    <n v="2"/>
    <n v="107.75"/>
    <n v="215.5"/>
    <n v="27420.539999999997"/>
    <x v="33"/>
  </r>
  <r>
    <m/>
    <x v="47"/>
    <s v="Invoice"/>
    <s v="87173"/>
    <s v="BUILDERS WAREHOUSE:KLERKSDORP"/>
    <s v="COLOUR MAGIC 32CM"/>
    <n v="4"/>
    <n v="107.75"/>
    <n v="431"/>
    <n v="27851.539999999997"/>
    <x v="33"/>
  </r>
  <r>
    <m/>
    <x v="47"/>
    <s v="Invoice"/>
    <s v="87183"/>
    <s v="LITTLE AUSTRIA"/>
    <s v="COLOUR MAGIC 32CM"/>
    <n v="4"/>
    <n v="99.95"/>
    <n v="399.8"/>
    <n v="28251.339999999997"/>
    <x v="33"/>
  </r>
  <r>
    <m/>
    <x v="25"/>
    <s v="Invoice"/>
    <s v="87184"/>
    <s v="BUILDERS WAREHOUSE:RUSTENBURG"/>
    <s v="COLOUR MAGIC 32CM"/>
    <n v="6"/>
    <n v="107.75"/>
    <n v="646.5"/>
    <n v="28897.839999999997"/>
    <x v="33"/>
  </r>
  <r>
    <m/>
    <x v="127"/>
    <s v="Invoice"/>
    <s v="87197"/>
    <s v="LOTS OF POTS PTA"/>
    <s v="COLOUR MAGIC 32CM"/>
    <n v="5"/>
    <n v="99.95"/>
    <n v="499.75"/>
    <n v="29397.589999999997"/>
    <x v="33"/>
  </r>
  <r>
    <m/>
    <x v="127"/>
    <s v="Invoice"/>
    <s v="87222"/>
    <s v="BUILDERS WAREHOUSE:SECUNDA"/>
    <s v="COLOUR MAGIC 32CM"/>
    <n v="6"/>
    <n v="107.75"/>
    <n v="646.5"/>
    <n v="30044.089999999997"/>
    <x v="33"/>
  </r>
  <r>
    <m/>
    <x v="129"/>
    <s v="Invoice"/>
    <s v="87234"/>
    <s v="LITTLE AUSTRIA"/>
    <s v="COLOUR MAGIC 32CM"/>
    <n v="2"/>
    <n v="99.95"/>
    <n v="199.9"/>
    <n v="30243.989999999998"/>
    <x v="33"/>
  </r>
  <r>
    <m/>
    <x v="26"/>
    <s v="Invoice"/>
    <s v="87249"/>
    <s v="BUILDERS WAREHOUSE:EDENVALE"/>
    <s v="COLOUR MAGIC 32CM"/>
    <n v="5"/>
    <n v="107.75"/>
    <n v="538.75"/>
    <n v="30782.739999999998"/>
    <x v="33"/>
  </r>
  <r>
    <m/>
    <x v="26"/>
    <s v="Invoice"/>
    <s v="87252"/>
    <s v="THYME SQUARE"/>
    <s v="COLOUR MAGIC 32CM"/>
    <n v="4"/>
    <n v="99.95"/>
    <n v="399.8"/>
    <n v="31182.539999999997"/>
    <x v="33"/>
  </r>
  <r>
    <m/>
    <x v="26"/>
    <s v="Invoice"/>
    <s v="87261"/>
    <s v="PRETTY GARDENS"/>
    <s v="COLOUR MAGIC 32CM"/>
    <n v="12"/>
    <n v="99.95"/>
    <n v="1199.4000000000001"/>
    <n v="32381.94"/>
    <x v="33"/>
  </r>
  <r>
    <m/>
    <x v="210"/>
    <s v="Invoice"/>
    <s v="87271"/>
    <s v="CASH SALE"/>
    <s v="COLOUR MAGIC 32CM"/>
    <n v="3"/>
    <n v="99.95"/>
    <n v="299.85000000000002"/>
    <n v="32681.789999999997"/>
    <x v="33"/>
  </r>
  <r>
    <m/>
    <x v="130"/>
    <s v="Invoice"/>
    <s v="87295"/>
    <s v="ECKARDS GARDEN PAVILION"/>
    <s v="COLOUR MAGIC 32CM"/>
    <n v="21"/>
    <n v="99.95"/>
    <n v="2098.9499999999998"/>
    <n v="34780.74"/>
    <x v="33"/>
  </r>
  <r>
    <m/>
    <x v="27"/>
    <s v="Invoice"/>
    <s v="87306"/>
    <s v="FH CHAMBERLAIN TRADING (PTY) LTD:WATERKLOOF GLEN"/>
    <s v="COLOUR MAGIC 32CM"/>
    <n v="14"/>
    <n v="107.75"/>
    <n v="1508.5"/>
    <n v="36289.24"/>
    <x v="33"/>
  </r>
  <r>
    <m/>
    <x v="27"/>
    <s v="Invoice"/>
    <s v="87314"/>
    <s v="GARDENSHOP PARKTOWN"/>
    <s v="COLOUR MAGIC 32CM"/>
    <n v="10"/>
    <n v="99.95"/>
    <n v="999.5"/>
    <n v="37288.74"/>
    <x v="33"/>
  </r>
  <r>
    <m/>
    <x v="245"/>
    <s v="Invoice"/>
    <s v="87326"/>
    <s v="LITTLE AUSTRIA"/>
    <s v="COLOUR MAGIC 32CM"/>
    <n v="1"/>
    <n v="99.95"/>
    <n v="99.95"/>
    <n v="37388.689999999995"/>
    <x v="33"/>
  </r>
  <r>
    <m/>
    <x v="131"/>
    <s v="Invoice"/>
    <s v="87331"/>
    <s v="BUILDERS WAREHOUSE:EDENVALE"/>
    <s v="COLOUR MAGIC 32CM"/>
    <n v="3"/>
    <n v="107.75"/>
    <n v="323.25"/>
    <n v="37711.939999999995"/>
    <x v="33"/>
  </r>
  <r>
    <m/>
    <x v="304"/>
    <s v="Invoice"/>
    <s v="87337"/>
    <s v="SEFAKO MAKGATHO HEALTH SCIENCE UNIVERSITY"/>
    <s v="COLOUR MAGIC 32CM"/>
    <n v="9"/>
    <n v="99.95"/>
    <n v="899.55"/>
    <n v="38611.49"/>
    <x v="33"/>
  </r>
  <r>
    <m/>
    <x v="132"/>
    <s v="Invoice"/>
    <s v="87355"/>
    <s v="FH CHAMBERLAIN TRADING (PTY) LTD:WATERKLOOF GLEN"/>
    <s v="COLOUR MAGIC 32CM"/>
    <n v="10"/>
    <n v="107.75"/>
    <n v="1077.5"/>
    <n v="39688.99"/>
    <x v="33"/>
  </r>
  <r>
    <m/>
    <x v="246"/>
    <s v="Invoice"/>
    <s v="87369"/>
    <s v="BUILDERS WAREHOUSE:KLERKSDORP"/>
    <s v="COLOUR MAGIC 32CM"/>
    <n v="6"/>
    <n v="107.75"/>
    <n v="646.5"/>
    <n v="40335.49"/>
    <x v="33"/>
  </r>
  <r>
    <m/>
    <x v="7"/>
    <s v="Invoice"/>
    <s v="87398"/>
    <s v="GARDENSHOP PARKTOWN"/>
    <s v="COLOUR MAGIC 32CM"/>
    <n v="6"/>
    <n v="99.95"/>
    <n v="599.70000000000005"/>
    <n v="40935.189999999995"/>
    <x v="33"/>
  </r>
  <r>
    <m/>
    <x v="247"/>
    <s v="Invoice"/>
    <s v="87447"/>
    <s v="BUILDERS WAREHOUSE:MIDDELBURG"/>
    <s v="COLOUR MAGIC 32CM"/>
    <n v="4"/>
    <n v="107.75"/>
    <n v="431"/>
    <n v="41366.189999999995"/>
    <x v="33"/>
  </r>
  <r>
    <m/>
    <x v="247"/>
    <s v="Invoice"/>
    <s v="87460"/>
    <s v="GARDENSHOP PARKTOWN"/>
    <s v="COLOUR MAGIC 32CM"/>
    <n v="6"/>
    <n v="99.95"/>
    <n v="599.70000000000005"/>
    <n v="41965.889999999992"/>
    <x v="33"/>
  </r>
  <r>
    <m/>
    <x v="136"/>
    <s v="Invoice"/>
    <s v="87464"/>
    <s v="LITTLE AUSTRIA"/>
    <s v="COLOUR MAGIC 32CM"/>
    <n v="2"/>
    <n v="99.95"/>
    <n v="199.9"/>
    <n v="42165.789999999994"/>
    <x v="33"/>
  </r>
  <r>
    <m/>
    <x v="138"/>
    <s v="Invoice"/>
    <s v="87488"/>
    <s v="LITTLE AUSTRIA"/>
    <s v="COLOUR MAGIC 32CM"/>
    <n v="4"/>
    <n v="99.95"/>
    <n v="399.8"/>
    <n v="42565.59"/>
    <x v="33"/>
  </r>
  <r>
    <m/>
    <x v="141"/>
    <s v="Invoice"/>
    <s v="87535"/>
    <s v="BUILDERS WAREHOUSE:NEWCASTLE"/>
    <s v="COLOUR MAGIC 32CM"/>
    <n v="5"/>
    <n v="107.75"/>
    <n v="538.75"/>
    <n v="43104.34"/>
    <x v="33"/>
  </r>
  <r>
    <m/>
    <x v="321"/>
    <s v="Invoice"/>
    <s v="87600"/>
    <s v="SECUNDA NURSERY"/>
    <s v="COLOUR MAGIC 32CM"/>
    <n v="3"/>
    <n v="99.99"/>
    <n v="299.97000000000003"/>
    <n v="43404.31"/>
    <x v="33"/>
  </r>
  <r>
    <m/>
    <x v="321"/>
    <s v="Invoice"/>
    <s v="87601"/>
    <s v="BUILDERS WAREHOUSE:SECUNDA"/>
    <s v="COLOUR MAGIC 32CM"/>
    <n v="5"/>
    <n v="107.75"/>
    <n v="538.75"/>
    <n v="43943.06"/>
    <x v="33"/>
  </r>
  <r>
    <m/>
    <x v="146"/>
    <s v="Invoice"/>
    <s v="87593"/>
    <s v="LOTS OF POTS PTA"/>
    <s v="COLOUR MAGIC 32CM"/>
    <n v="5"/>
    <n v="99.95"/>
    <n v="499.75"/>
    <n v="44442.81"/>
    <x v="33"/>
  </r>
  <r>
    <m/>
    <x v="146"/>
    <s v="Invoice"/>
    <s v="87594"/>
    <s v="FH CHAMBERLAIN TRADING (PTY) LTD:STRUBENSVALLEY"/>
    <s v="COLOUR MAGIC 32CM"/>
    <n v="10"/>
    <n v="107.75"/>
    <n v="1077.5"/>
    <n v="45520.31"/>
    <x v="33"/>
  </r>
  <r>
    <m/>
    <x v="147"/>
    <s v="Invoice"/>
    <s v="87606"/>
    <s v="FH CHAMBERLAIN TRADING (PTY) LTD:WATERKLOOF GLEN"/>
    <s v="COLOUR MAGIC 32CM"/>
    <n v="10"/>
    <n v="107.75"/>
    <n v="1077.5"/>
    <n v="46597.81"/>
    <x v="33"/>
  </r>
  <r>
    <m/>
    <x v="150"/>
    <s v="Invoice"/>
    <s v="87631"/>
    <s v="BUILDERS WAREHOUSE:RUSTENBURG"/>
    <s v="COLOUR MAGIC 32CM"/>
    <n v="10"/>
    <n v="107.75"/>
    <n v="1077.5"/>
    <n v="47675.31"/>
    <x v="33"/>
  </r>
  <r>
    <m/>
    <x v="150"/>
    <s v="Invoice"/>
    <s v="87638"/>
    <s v="BUILDERS WAREHOUSE:HARTEBEESPOORT"/>
    <s v="COLOUR MAGIC 32CM"/>
    <n v="5"/>
    <n v="107.75"/>
    <n v="538.75"/>
    <n v="48214.06"/>
    <x v="33"/>
  </r>
  <r>
    <m/>
    <x v="248"/>
    <s v="Invoice"/>
    <s v="87666"/>
    <s v="BUILDERS WAREHOUSE:NEWCASTLE"/>
    <s v="COLOUR MAGIC 32CM"/>
    <n v="3"/>
    <n v="107.75"/>
    <n v="323.25"/>
    <n v="48537.31"/>
    <x v="33"/>
  </r>
  <r>
    <m/>
    <x v="157"/>
    <s v="Invoice"/>
    <s v="87735"/>
    <s v="LITTLE AUSTRIA"/>
    <s v="COLOUR MAGIC 32CM"/>
    <n v="6"/>
    <n v="99.95"/>
    <n v="599.70000000000005"/>
    <n v="49137.009999999995"/>
    <x v="33"/>
  </r>
  <r>
    <m/>
    <x v="250"/>
    <s v="Invoice"/>
    <s v="87807"/>
    <s v="FH CHAMBERLAIN TRADING (PTY) LTD:STRUBENSVALLEY"/>
    <s v="COLOUR MAGIC 32CM"/>
    <n v="10"/>
    <n v="107.75"/>
    <n v="1077.5"/>
    <n v="50214.509999999995"/>
    <x v="33"/>
  </r>
  <r>
    <m/>
    <x v="323"/>
    <s v="Invoice"/>
    <s v="87808"/>
    <s v="FH CHAMBERLAIN TRADING (PTY) LTD:WATERKLOOF GLEN"/>
    <s v="COLOUR MAGIC 32CM"/>
    <n v="10"/>
    <n v="107.75"/>
    <n v="1077.5"/>
    <n v="51292.009999999995"/>
    <x v="33"/>
  </r>
  <r>
    <m/>
    <x v="164"/>
    <s v="Invoice"/>
    <s v="87841"/>
    <s v="ROSES FOR U t/a URTH"/>
    <s v="COLOUR MAGIC 32CM"/>
    <n v="15"/>
    <n v="99.95"/>
    <n v="1499.25"/>
    <n v="52791.259999999995"/>
    <x v="33"/>
  </r>
  <r>
    <m/>
    <x v="164"/>
    <s v="Invoice"/>
    <s v="87635"/>
    <s v="PLANT FACTORY"/>
    <s v="COLOUR MAGIC 32CM"/>
    <n v="1"/>
    <n v="99.95"/>
    <n v="99.95"/>
    <n v="52891.209999999992"/>
    <x v="33"/>
  </r>
  <r>
    <m/>
    <x v="164"/>
    <s v="Invoice"/>
    <s v="87168"/>
    <s v="PLANT FACTORY"/>
    <s v="COLOUR MAGIC 32CM"/>
    <n v="2"/>
    <n v="99.95"/>
    <n v="199.9"/>
    <n v="53091.109999999993"/>
    <x v="33"/>
  </r>
  <r>
    <m/>
    <x v="48"/>
    <s v="Invoice"/>
    <s v="87860"/>
    <s v="BUILDERS WAREHOUSE:RUSTENBURG"/>
    <s v="COLOUR MAGIC 32CM"/>
    <n v="10"/>
    <n v="107.75"/>
    <n v="1077.5"/>
    <n v="54168.609999999993"/>
    <x v="33"/>
  </r>
  <r>
    <m/>
    <x v="167"/>
    <s v="Invoice"/>
    <s v="87894"/>
    <s v="THYME SQUARE"/>
    <s v="COLOUR MAGIC 32CM"/>
    <n v="4"/>
    <n v="99.95"/>
    <n v="399.8"/>
    <n v="54568.409999999996"/>
    <x v="33"/>
  </r>
  <r>
    <m/>
    <x v="167"/>
    <s v="Invoice"/>
    <s v="87914"/>
    <s v="BUILDERS WAREHOUSE:NEWCASTLE"/>
    <s v="COLOUR MAGIC 32CM"/>
    <n v="8"/>
    <n v="113.3"/>
    <n v="906.4"/>
    <n v="55474.81"/>
    <x v="33"/>
  </r>
  <r>
    <m/>
    <x v="169"/>
    <s v="Invoice"/>
    <s v="87938"/>
    <s v="BUILDERS WAREHOUSE:KLERKSDORP"/>
    <s v="COLOUR MAGIC 32CM"/>
    <n v="3"/>
    <n v="113.2"/>
    <n v="339.6"/>
    <n v="55814.409999999996"/>
    <x v="33"/>
  </r>
  <r>
    <m/>
    <x v="172"/>
    <s v="Invoice"/>
    <s v="87975"/>
    <s v="BUILDERS WAREHOUSE:LYNNWOOD"/>
    <s v="COLOUR MAGIC 32CM"/>
    <n v="10"/>
    <n v="113.2"/>
    <n v="1132"/>
    <n v="56946.409999999996"/>
    <x v="33"/>
  </r>
  <r>
    <m/>
    <x v="172"/>
    <s v="Invoice"/>
    <s v="87976"/>
    <s v="FH CHAMBERLAIN TRADING (PTY) LTD:WATERKLOOF GLEN"/>
    <s v="COLOUR MAGIC 32CM"/>
    <n v="10"/>
    <n v="107.75"/>
    <n v="1077.5"/>
    <n v="58023.909999999996"/>
    <x v="33"/>
  </r>
  <r>
    <m/>
    <x v="172"/>
    <s v="Invoice"/>
    <s v="87988"/>
    <s v="ECKARDS GARDEN PAVILION"/>
    <s v="COLOUR MAGIC 32CM"/>
    <n v="4"/>
    <n v="109.95"/>
    <n v="439.8"/>
    <n v="58463.71"/>
    <x v="33"/>
  </r>
  <r>
    <m/>
    <x v="173"/>
    <s v="Invoice"/>
    <s v="88009"/>
    <s v="DIE BLOMWINKELTJIE"/>
    <s v="COLOUR MAGIC 32CM"/>
    <n v="2"/>
    <n v="109.95"/>
    <n v="219.9"/>
    <n v="58683.61"/>
    <x v="33"/>
  </r>
  <r>
    <m/>
    <x v="212"/>
    <s v="Invoice"/>
    <s v="88018"/>
    <s v="BUILDERS WAREHOUSE:MIDDELBURG"/>
    <s v="COLOUR MAGIC 32CM"/>
    <n v="2"/>
    <n v="113.2"/>
    <n v="226.4"/>
    <n v="58910.01"/>
    <x v="33"/>
  </r>
  <r>
    <m/>
    <x v="174"/>
    <s v="Invoice"/>
    <s v="88021"/>
    <s v="SUNKIST GARDEN PAVILION"/>
    <s v="COLOUR MAGIC 32CM"/>
    <n v="6"/>
    <n v="109.95"/>
    <n v="659.7"/>
    <n v="59569.71"/>
    <x v="33"/>
  </r>
  <r>
    <m/>
    <x v="174"/>
    <s v="Invoice"/>
    <s v="88034"/>
    <s v="LOTS OF POTS BOKSBURG"/>
    <s v="COLOUR MAGIC 32CM"/>
    <n v="11"/>
    <n v="109.95"/>
    <n v="1209.45"/>
    <n v="60779.159999999996"/>
    <x v="33"/>
  </r>
  <r>
    <m/>
    <x v="174"/>
    <s v="Invoice"/>
    <s v="88035"/>
    <s v="LIFESTYLE HOME GARDEN"/>
    <s v="COLOUR MAGIC 32CM"/>
    <n v="12"/>
    <n v="110"/>
    <n v="1320"/>
    <n v="62099.159999999996"/>
    <x v="33"/>
  </r>
  <r>
    <m/>
    <x v="174"/>
    <s v="Invoice"/>
    <s v="88041"/>
    <s v="ECKARDS GARDEN PAVILION"/>
    <s v="COLOUR MAGIC 32CM"/>
    <n v="10"/>
    <n v="110"/>
    <n v="1100"/>
    <n v="63199.159999999996"/>
    <x v="33"/>
  </r>
  <r>
    <m/>
    <x v="174"/>
    <s v="Invoice"/>
    <s v=""/>
    <s v="PLANT FACTORY"/>
    <s v="COLOUR MAGIC 32CM"/>
    <n v="5"/>
    <n v="109.95"/>
    <n v="549.75"/>
    <n v="63748.909999999996"/>
    <x v="33"/>
  </r>
  <r>
    <m/>
    <x v="174"/>
    <s v="Invoice"/>
    <s v="88059"/>
    <s v="TRENDY GARDENS"/>
    <s v="COLOUR MAGIC 32CM"/>
    <n v="3"/>
    <n v="109.99"/>
    <n v="329.97"/>
    <n v="64078.879999999997"/>
    <x v="33"/>
  </r>
  <r>
    <m/>
    <x v="214"/>
    <s v="Invoice"/>
    <s v="88053"/>
    <s v="LOTS OF POTS PTA"/>
    <s v="COLOUR MAGIC 32CM"/>
    <n v="11"/>
    <n v="109.95"/>
    <n v="1209.45"/>
    <n v="65288.329999999994"/>
    <x v="33"/>
  </r>
  <r>
    <m/>
    <x v="175"/>
    <s v="Invoice"/>
    <s v="88064"/>
    <s v="BUILDERS WAREHOUSE:RUSTENBURG"/>
    <s v="COLOUR MAGIC 32CM"/>
    <n v="12"/>
    <n v="113.2"/>
    <n v="1358.4"/>
    <n v="66646.73"/>
    <x v="33"/>
  </r>
  <r>
    <m/>
    <x v="252"/>
    <s v="Invoice"/>
    <s v="88113"/>
    <s v="RIVERSIDE MICA"/>
    <s v="MIX &amp; MINGLE  32CM"/>
    <n v="24"/>
    <n v="106.99"/>
    <n v="2567.7600000000002"/>
    <n v="69214.489999999991"/>
    <x v="33"/>
  </r>
  <r>
    <m/>
    <x v="176"/>
    <s v="Invoice"/>
    <s v="88138"/>
    <s v="LITTLE AUSTRIA"/>
    <s v="COLOUR MAGIC 32CM"/>
    <n v="10"/>
    <n v="109.95"/>
    <n v="1099.5"/>
    <n v="70313.989999999991"/>
    <x v="33"/>
  </r>
  <r>
    <m/>
    <x v="318"/>
    <s v="Invoice"/>
    <s v="88142"/>
    <s v="BROOKSLINK TRADING &amp; PROJECTS"/>
    <s v="COLOUR MAGIC 32CM"/>
    <n v="10"/>
    <n v="109.95"/>
    <n v="1099.5"/>
    <n v="71413.489999999991"/>
    <x v="33"/>
  </r>
  <r>
    <m/>
    <x v="318"/>
    <s v="Invoice"/>
    <s v="88186"/>
    <s v="BUILDERS WAREHOUSE:STRUBENS VALLEY"/>
    <s v="COLOUR MAGIC 32CM"/>
    <n v="4"/>
    <n v="113.2"/>
    <n v="452.8"/>
    <n v="71866.289999999994"/>
    <x v="33"/>
  </r>
  <r>
    <m/>
    <x v="177"/>
    <s v="Invoice"/>
    <s v="88155"/>
    <s v="BUILDERS WAREHOUSE:FOURWAYS"/>
    <s v="COLOUR MAGIC 32CM"/>
    <n v="2"/>
    <n v="113.2"/>
    <n v="226.4"/>
    <n v="72092.689999999988"/>
    <x v="33"/>
  </r>
  <r>
    <m/>
    <x v="177"/>
    <s v="Invoice"/>
    <s v="88156"/>
    <s v="BUILDERS WAREHOUSE:LYNNWOOD"/>
    <s v="COLOUR MAGIC 32CM"/>
    <n v="6"/>
    <n v="113.2"/>
    <n v="679.2"/>
    <n v="72771.889999999985"/>
    <x v="33"/>
  </r>
  <r>
    <m/>
    <x v="177"/>
    <s v="Invoice"/>
    <s v="88164"/>
    <s v="BUILDERS WAREHOUSE:GLEN EAGLES"/>
    <s v="COLOUR MAGIC 32CM"/>
    <n v="2"/>
    <n v="113.2"/>
    <n v="226.4"/>
    <n v="72998.289999999979"/>
    <x v="33"/>
  </r>
  <r>
    <m/>
    <x v="177"/>
    <s v="Invoice"/>
    <s v="88168"/>
    <s v="BUILDERS WAREHOUSE:CHERRY LANE"/>
    <s v="COLOUR MAGIC 32CM"/>
    <n v="6"/>
    <n v="113.2"/>
    <n v="679.2"/>
    <n v="73677.489999999976"/>
    <x v="33"/>
  </r>
  <r>
    <m/>
    <x v="178"/>
    <s v="Invoice"/>
    <s v="88196"/>
    <s v="FH CHAMBERLAIN TRADING (PTY) LTD:WATERKLOOF GLEN"/>
    <s v="COLOUR MAGIC 32CM"/>
    <n v="10"/>
    <n v="107.75"/>
    <n v="1077.5"/>
    <n v="74754.989999999976"/>
    <x v="33"/>
  </r>
  <r>
    <m/>
    <x v="178"/>
    <s v="Invoice"/>
    <s v="88203"/>
    <s v="LOTS OF POTS CENTURION"/>
    <s v="COLOUR MAGIC 32CM"/>
    <n v="6"/>
    <n v="109.95"/>
    <n v="659.7"/>
    <n v="75414.689999999973"/>
    <x v="33"/>
  </r>
  <r>
    <m/>
    <x v="179"/>
    <s v="Invoice"/>
    <s v="88165"/>
    <s v="BUILDERS WAREHOUSE:ZAMBEZI"/>
    <s v="COLOUR MAGIC 32CM"/>
    <n v="10"/>
    <n v="113.2"/>
    <n v="1132"/>
    <n v="76546.689999999973"/>
    <x v="33"/>
  </r>
  <r>
    <m/>
    <x v="179"/>
    <s v="Invoice"/>
    <s v="88195"/>
    <s v="FH CHAMBERLAIN TRADING (PTY) LTD:STRUBENSVALLEY"/>
    <s v="COLOUR MAGIC 32CM"/>
    <n v="10"/>
    <n v="107.75"/>
    <n v="1077.5"/>
    <n v="77624.189999999973"/>
    <x v="33"/>
  </r>
  <r>
    <m/>
    <x v="180"/>
    <s v="Invoice"/>
    <s v="88230"/>
    <s v="BUILDERS WAREHOUSE:EDENVALE"/>
    <s v="COLOUR MAGIC 32CM"/>
    <n v="8"/>
    <n v="113.3"/>
    <n v="906.4"/>
    <n v="78530.589999999967"/>
    <x v="33"/>
  </r>
  <r>
    <m/>
    <x v="180"/>
    <s v="Invoice"/>
    <s v="88256"/>
    <s v="PLANT FACTORY"/>
    <s v="COLOUR MAGIC 32CM"/>
    <n v="1"/>
    <n v="109.95"/>
    <n v="109.95"/>
    <n v="78640.539999999964"/>
    <x v="33"/>
  </r>
  <r>
    <m/>
    <x v="180"/>
    <s v="Invoice"/>
    <s v="88258"/>
    <s v="PRETTY GARDENS"/>
    <s v="COLOUR MAGIC 32CM"/>
    <n v="1"/>
    <n v="109.95"/>
    <n v="109.95"/>
    <n v="78750.489999999962"/>
    <x v="33"/>
  </r>
  <r>
    <m/>
    <x v="180"/>
    <s v="Invoice"/>
    <s v="88260"/>
    <s v="ROSES FOR U t/a URTH"/>
    <s v="COLOUR MAGIC 32CM"/>
    <n v="15"/>
    <n v="109.95"/>
    <n v="1649.25"/>
    <n v="80399.739999999962"/>
    <x v="33"/>
  </r>
  <r>
    <m/>
    <x v="181"/>
    <s v="Invoice"/>
    <s v="88253"/>
    <s v="BUILDERS WAREHOUSE:HARTEBEESPOORT"/>
    <s v="COLOUR MAGIC 32CM"/>
    <n v="6"/>
    <n v="113.2"/>
    <n v="679.2"/>
    <n v="81078.939999999959"/>
    <x v="33"/>
  </r>
  <r>
    <m/>
    <x v="181"/>
    <s v="Invoice"/>
    <s v="88255"/>
    <s v="BUILDERS WAREHOUSE:EDENVALE"/>
    <s v="COLOUR MAGIC 32CM"/>
    <n v="3"/>
    <n v="113.2"/>
    <n v="339.6"/>
    <n v="81418.539999999964"/>
    <x v="33"/>
  </r>
  <r>
    <m/>
    <x v="181"/>
    <s v="Invoice"/>
    <s v="88272"/>
    <s v="BUILDERS WAREHOUSE:LYNNWOOD"/>
    <s v="COLOUR MAGIC 32CM"/>
    <n v="6"/>
    <n v="113.2"/>
    <n v="679.2"/>
    <n v="82097.739999999962"/>
    <x v="33"/>
  </r>
  <r>
    <m/>
    <x v="182"/>
    <s v="Invoice"/>
    <s v="88241"/>
    <s v="BUILDERS WAREHOUSE:RIVONIA"/>
    <s v="COLOUR MAGIC 32CM"/>
    <n v="3"/>
    <n v="113.2"/>
    <n v="339.6"/>
    <n v="82437.339999999967"/>
    <x v="33"/>
  </r>
  <r>
    <m/>
    <x v="182"/>
    <s v="Invoice"/>
    <s v="88273"/>
    <s v="BUILDERS WAREHOUSE:ZAMBEZI"/>
    <s v="COLOUR MAGIC 32CM"/>
    <n v="5"/>
    <n v="113.2"/>
    <n v="566"/>
    <n v="83003.339999999967"/>
    <x v="33"/>
  </r>
  <r>
    <m/>
    <x v="183"/>
    <s v="Invoice"/>
    <s v="88315"/>
    <s v="ECKARDS GARDEN PAVILION"/>
    <s v="COLOUR MAGIC 32CM"/>
    <n v="12"/>
    <n v="109.95"/>
    <n v="1319.4"/>
    <n v="84322.739999999962"/>
    <x v="33"/>
  </r>
  <r>
    <m/>
    <x v="183"/>
    <s v="Invoice"/>
    <s v="88169"/>
    <s v="BUILDERS WAREHOUSE:NEWCASTLE"/>
    <s v="COLOUR MAGIC 32CM"/>
    <n v="9"/>
    <n v="113.2"/>
    <n v="1018.8"/>
    <n v="85341.539999999964"/>
    <x v="33"/>
  </r>
  <r>
    <m/>
    <x v="184"/>
    <s v="Invoice"/>
    <s v="88306"/>
    <s v="FH CHAMBERLAIN TRADING (PTY) LTD:KYALAMI"/>
    <s v="COLOUR MAGIC 32CM"/>
    <n v="6"/>
    <n v="107.75"/>
    <n v="646.5"/>
    <n v="85988.039999999964"/>
    <x v="33"/>
  </r>
  <r>
    <m/>
    <x v="184"/>
    <s v="Invoice"/>
    <s v="88324"/>
    <s v="FH CHAMBERLAIN TRADING (PTY) LTD:WATERKLOOF GLEN"/>
    <s v="COLOUR MAGIC 32CM"/>
    <n v="10"/>
    <n v="107.75"/>
    <n v="1077.5"/>
    <n v="87065.539999999964"/>
    <x v="33"/>
  </r>
  <r>
    <m/>
    <x v="184"/>
    <s v="Invoice"/>
    <s v="88325"/>
    <s v="BUILDERS WAREHOUSE:MIDDELBURG"/>
    <s v="COLOUR MAGIC 32CM"/>
    <n v="6"/>
    <n v="113.2"/>
    <n v="679.2"/>
    <n v="87744.739999999962"/>
    <x v="33"/>
  </r>
  <r>
    <m/>
    <x v="184"/>
    <s v="Invoice"/>
    <s v="88357"/>
    <s v="PRETTY GARDENS"/>
    <s v="COLOUR MAGIC 32CM"/>
    <n v="9"/>
    <n v="109.95"/>
    <n v="989.55"/>
    <n v="88734.289999999964"/>
    <x v="33"/>
  </r>
  <r>
    <m/>
    <x v="185"/>
    <s v="Invoice"/>
    <s v="88353"/>
    <s v="FH CHAMBERLAIN TRADING (PTY) LTD:STRUBENSVALLEY"/>
    <s v="COLOUR MAGIC 32CM"/>
    <n v="4"/>
    <n v="107.75"/>
    <n v="431"/>
    <n v="89165.289999999964"/>
    <x v="33"/>
  </r>
  <r>
    <m/>
    <x v="309"/>
    <s v="Invoice"/>
    <s v="88373"/>
    <s v="LITTLE AUSTRIA"/>
    <s v="COLOUR MAGIC 32CM"/>
    <n v="2"/>
    <n v="109.95"/>
    <n v="219.9"/>
    <n v="89385.189999999959"/>
    <x v="33"/>
  </r>
  <r>
    <m/>
    <x v="188"/>
    <s v="Invoice"/>
    <s v="88430"/>
    <s v="LITTLE AUSTRIA"/>
    <s v="COLOUR MAGIC 32CM"/>
    <n v="3"/>
    <n v="109.95"/>
    <n v="329.85"/>
    <n v="89715.039999999964"/>
    <x v="33"/>
  </r>
  <r>
    <m/>
    <x v="190"/>
    <s v="Invoice"/>
    <s v="88474"/>
    <s v="BUILDERS WAREHOUSE:RIVONIA"/>
    <s v="COLOUR MAGIC 32CM"/>
    <n v="6"/>
    <n v="113.2"/>
    <n v="679.2"/>
    <n v="90394.239999999962"/>
    <x v="33"/>
  </r>
  <r>
    <m/>
    <x v="191"/>
    <s v="Invoice"/>
    <s v="88517"/>
    <s v="FH CHAMBERLAIN TRADING (PTY) LTD:WATERKLOOF GLEN"/>
    <s v="COLOUR MAGIC 32CM"/>
    <n v="15"/>
    <n v="107.75"/>
    <n v="1616.25"/>
    <n v="92010.489999999962"/>
    <x v="33"/>
  </r>
  <r>
    <m/>
    <x v="217"/>
    <s v="Invoice"/>
    <s v="88528"/>
    <s v="BUILDERS WAREHOUSE:KEMPTON PARK"/>
    <s v="COLOUR MAGIC 32CM"/>
    <n v="6"/>
    <n v="113.2"/>
    <n v="679.2"/>
    <n v="92689.689999999959"/>
    <x v="33"/>
  </r>
  <r>
    <m/>
    <x v="217"/>
    <s v="Invoice"/>
    <s v="88531"/>
    <s v="BUILDERS WAREHOUSE:ROBINDALE"/>
    <s v="COLOUR MAGIC 32CM"/>
    <n v="5"/>
    <n v="113.2"/>
    <n v="566"/>
    <n v="93255.689999999959"/>
    <x v="33"/>
  </r>
  <r>
    <m/>
    <x v="217"/>
    <s v="Invoice"/>
    <s v="88532"/>
    <s v="BUILDERS WAREHOUSE:STRUBENS VALLEY"/>
    <s v="COLOUR MAGIC 32CM"/>
    <n v="4"/>
    <n v="113.2"/>
    <n v="452.8"/>
    <n v="93708.489999999962"/>
    <x v="33"/>
  </r>
  <r>
    <m/>
    <x v="217"/>
    <s v="Invoice"/>
    <s v="88542"/>
    <s v="LITTLE AUSTRIA"/>
    <s v="COLOUR MAGIC 32CM"/>
    <n v="6"/>
    <n v="109.95"/>
    <n v="659.7"/>
    <n v="94368.189999999959"/>
    <x v="33"/>
  </r>
  <r>
    <m/>
    <x v="218"/>
    <s v="Invoice"/>
    <s v="88551"/>
    <s v="BUILDERS WAREHOUSE:FOURWAYS"/>
    <s v="COLOUR MAGIC 32CM"/>
    <n v="4"/>
    <n v="113.2"/>
    <n v="452.8"/>
    <n v="94820.989999999962"/>
    <x v="33"/>
  </r>
  <r>
    <m/>
    <x v="218"/>
    <s v="Invoice"/>
    <s v="88554"/>
    <s v="BUILDERS WAREHOUSE:RIVONIA"/>
    <s v="COLOUR MAGIC 32CM"/>
    <n v="2"/>
    <n v="113.2"/>
    <n v="226.4"/>
    <n v="95047.389999999956"/>
    <x v="33"/>
  </r>
  <r>
    <m/>
    <x v="218"/>
    <s v="Invoice"/>
    <s v="88557"/>
    <s v="BUILDERS WAREHOUSE:NEWMARKET"/>
    <s v="COLOUR MAGIC 32CM"/>
    <n v="12"/>
    <n v="113.2"/>
    <n v="1358.4"/>
    <n v="96405.78999999995"/>
    <x v="33"/>
  </r>
  <r>
    <m/>
    <x v="218"/>
    <s v="Invoice"/>
    <s v="88568"/>
    <s v="THYME SQUARE"/>
    <s v="COLOUR MAGIC 32CM"/>
    <n v="2"/>
    <n v="109.95"/>
    <n v="219.9"/>
    <n v="96625.689999999944"/>
    <x v="33"/>
  </r>
  <r>
    <m/>
    <x v="218"/>
    <s v="Invoice"/>
    <s v="88572"/>
    <s v="PRETTY GARDENS"/>
    <s v="COLOUR MAGIC 32CM"/>
    <n v="10"/>
    <n v="109.95"/>
    <n v="1099.5"/>
    <n v="97725.189999999944"/>
    <x v="33"/>
  </r>
  <r>
    <m/>
    <x v="218"/>
    <s v="Invoice"/>
    <s v="88559"/>
    <s v="BUILDERS WAREHOUSE:NEWCASTLE"/>
    <s v="COLOUR MAGIC 32CM"/>
    <n v="11"/>
    <n v="113.2"/>
    <n v="1245.2"/>
    <n v="98970.389999999941"/>
    <x v="33"/>
  </r>
  <r>
    <m/>
    <x v="286"/>
    <s v="Invoice"/>
    <s v="88519"/>
    <s v="BUILDERS WAREHOUSE:KLERKSDORP"/>
    <s v="COLOUR MAGIC 32CM"/>
    <n v="8"/>
    <n v="113.2"/>
    <n v="905.6"/>
    <n v="99875.989999999947"/>
    <x v="33"/>
  </r>
  <r>
    <m/>
    <x v="219"/>
    <s v="Invoice"/>
    <s v="88579"/>
    <s v="BUILDERS WAREHOUSE:WONDER PARK"/>
    <s v="COLOUR MAGIC 32CM"/>
    <n v="3"/>
    <n v="113.2"/>
    <n v="339.6"/>
    <n v="100215.58999999995"/>
    <x v="33"/>
  </r>
  <r>
    <m/>
    <x v="219"/>
    <s v="Invoice"/>
    <s v="88592"/>
    <s v="BUILDERS WAREHOUSE:RIVONIA"/>
    <s v="COLOUR MAGIC 32CM"/>
    <n v="3"/>
    <n v="113.2"/>
    <n v="339.6"/>
    <n v="100555.18999999996"/>
    <x v="33"/>
  </r>
  <r>
    <m/>
    <x v="219"/>
    <s v="Invoice"/>
    <s v="88602"/>
    <s v="SEFAKO MAKGATHO HEALTH SCIENCE UNIVERSITY"/>
    <s v="COLOUR MAGIC 32CM"/>
    <n v="3"/>
    <n v="109.95"/>
    <n v="329.85"/>
    <n v="100885.03999999996"/>
    <x v="33"/>
  </r>
  <r>
    <m/>
    <x v="219"/>
    <s v="Invoice"/>
    <s v="88631"/>
    <s v="BUILDERS WAREHOUSE:SECUNDA"/>
    <s v="COLOUR MAGIC 32CM"/>
    <n v="13"/>
    <n v="113.2"/>
    <n v="1471.6"/>
    <n v="102356.63999999997"/>
    <x v="33"/>
  </r>
  <r>
    <m/>
    <x v="219"/>
    <s v="Invoice"/>
    <s v="88632"/>
    <s v="BUILDERS WAREHOUSE:RUSTENBURG"/>
    <s v="COLOUR MAGIC 32CM"/>
    <n v="13"/>
    <n v="113.2"/>
    <n v="1471.6"/>
    <n v="103828.23999999998"/>
    <x v="33"/>
  </r>
  <r>
    <m/>
    <x v="254"/>
    <s v="Invoice"/>
    <s v="88594"/>
    <s v="BUILDERS WAREHOUSE:ZAMBEZI"/>
    <s v="COLOUR MAGIC 32CM"/>
    <n v="4"/>
    <n v="113.2"/>
    <n v="452.8"/>
    <n v="104281.03999999998"/>
    <x v="33"/>
  </r>
  <r>
    <m/>
    <x v="193"/>
    <s v="Invoice"/>
    <s v="88663"/>
    <s v="FH CHAMBERLAIN TRADING (PTY) LTD:WATERKLOOF GLEN"/>
    <s v="COLOUR MAGIC 32CM"/>
    <n v="10"/>
    <n v="107.75"/>
    <n v="1077.5"/>
    <n v="105358.53999999998"/>
    <x v="33"/>
  </r>
  <r>
    <m/>
    <x v="193"/>
    <s v="Invoice"/>
    <s v="88673"/>
    <s v="BUILDERS WAREHOUSE:CHERRY LANE"/>
    <s v="COLOUR MAGIC 32CM"/>
    <n v="8"/>
    <n v="113.2"/>
    <n v="905.6"/>
    <n v="106264.13999999998"/>
    <x v="33"/>
  </r>
  <r>
    <m/>
    <x v="193"/>
    <s v="Invoice"/>
    <s v="88695"/>
    <s v="IRON POINT SUPPLIERS PTY LTD T/A CONCRETE GALLERIA"/>
    <s v="COLOUR MAGIC 32CM"/>
    <n v="4"/>
    <n v="100"/>
    <n v="400"/>
    <n v="106664.13999999998"/>
    <x v="33"/>
  </r>
  <r>
    <m/>
    <x v="193"/>
    <s v="Invoice"/>
    <s v="88702"/>
    <s v="ROSES FOR U t/a URTH"/>
    <s v="ANTHIRRHINUM 32CM"/>
    <n v="10"/>
    <n v="109.95"/>
    <n v="1099.5"/>
    <n v="107763.63999999998"/>
    <x v="33"/>
  </r>
  <r>
    <m/>
    <x v="193"/>
    <s v="Invoice"/>
    <s v="88705"/>
    <s v="PRETTY GARDENS"/>
    <s v="COLOUR MAGIC 32CM"/>
    <n v="9"/>
    <n v="109.95"/>
    <n v="989.55"/>
    <n v="108753.18999999999"/>
    <x v="33"/>
  </r>
  <r>
    <m/>
    <x v="311"/>
    <s v="Invoice"/>
    <s v="88704"/>
    <s v="PLANT FACTORY"/>
    <s v="COLOUR MAGIC 32CM"/>
    <n v="2"/>
    <n v="109.95"/>
    <n v="219.9"/>
    <n v="108973.08999999998"/>
    <x v="33"/>
  </r>
  <r>
    <m/>
    <x v="256"/>
    <s v="Invoice"/>
    <s v="88825"/>
    <s v="BUILDERS WAREHOUSE:NEWCASTLE"/>
    <s v="COLOUR MAGIC 32CM"/>
    <n v="8"/>
    <n v="113.02"/>
    <n v="904.16"/>
    <n v="109877.24999999999"/>
    <x v="33"/>
  </r>
  <r>
    <m/>
    <x v="194"/>
    <s v="Invoice"/>
    <s v="88729"/>
    <s v="BUILDERS WAREHOUSE:EDENVALE"/>
    <s v="COLOUR MAGIC 32CM"/>
    <n v="10"/>
    <n v="113.2"/>
    <n v="1132"/>
    <n v="111009.24999999999"/>
    <x v="33"/>
  </r>
  <r>
    <m/>
    <x v="288"/>
    <s v="Invoice"/>
    <s v="88752"/>
    <s v="BUILDERS WAREHOUSE:CENTURION"/>
    <s v="COLOUR MAGIC 32CM"/>
    <n v="6"/>
    <n v="113.2"/>
    <n v="679.2"/>
    <n v="111688.44999999998"/>
    <x v="33"/>
  </r>
  <r>
    <m/>
    <x v="288"/>
    <s v="Invoice"/>
    <s v="88754"/>
    <s v="BUILDERS WAREHOUSE:RASLOUW"/>
    <s v="COLOUR MAGIC 32CM"/>
    <n v="4"/>
    <n v="113.2"/>
    <n v="452.8"/>
    <n v="112141.24999999999"/>
    <x v="33"/>
  </r>
  <r>
    <m/>
    <x v="288"/>
    <s v="Invoice"/>
    <s v="88758"/>
    <s v="LOTS OF POTS PTA"/>
    <s v="COLOUR MAGIC 32CM"/>
    <n v="5"/>
    <n v="109.95"/>
    <n v="549.75"/>
    <n v="112690.99999999999"/>
    <x v="33"/>
  </r>
  <r>
    <m/>
    <x v="288"/>
    <s v="Invoice"/>
    <s v="88760"/>
    <s v="LOTS OF POTS CENTURION"/>
    <s v="COLOUR MAGIC 32CM"/>
    <n v="6"/>
    <n v="109.95"/>
    <n v="659.7"/>
    <n v="113350.69999999998"/>
    <x v="33"/>
  </r>
  <r>
    <m/>
    <x v="289"/>
    <s v="Invoice"/>
    <s v="88777"/>
    <s v="BUILDERS WAREHOUSE:KLERKSDORP"/>
    <s v="COLOUR MAGIC 32CM"/>
    <n v="4"/>
    <n v="113.2"/>
    <n v="452.8"/>
    <n v="113803.49999999999"/>
    <x v="33"/>
  </r>
  <r>
    <m/>
    <x v="289"/>
    <s v="Invoice"/>
    <s v="88801"/>
    <s v="LITTLE AUSTRIA"/>
    <s v="COLOUR MAGIC 32CM"/>
    <n v="3"/>
    <n v="109.95"/>
    <n v="329.85"/>
    <n v="114133.34999999999"/>
    <x v="33"/>
  </r>
  <r>
    <m/>
    <x v="196"/>
    <s v="Invoice"/>
    <s v="88817"/>
    <s v="BUILDERS WAREHOUSE:MIDDELBURG"/>
    <s v="COLOUR MAGIC 32CM"/>
    <n v="2"/>
    <n v="113.2"/>
    <n v="226.4"/>
    <n v="114359.74999999999"/>
    <x v="33"/>
  </r>
  <r>
    <m/>
    <x v="196"/>
    <s v="Invoice"/>
    <s v="88822"/>
    <s v="THYME SQUARE"/>
    <s v="COLOUR MAGIC 32CM"/>
    <n v="2"/>
    <n v="109.95"/>
    <n v="219.9"/>
    <n v="114579.64999999998"/>
    <x v="33"/>
  </r>
  <r>
    <m/>
    <x v="273"/>
    <s v="Invoice"/>
    <s v="88851"/>
    <s v="LOTS OF POTS CENTURION"/>
    <s v="COLOUR MAGIC 32CM"/>
    <n v="3"/>
    <n v="109.95"/>
    <n v="329.85"/>
    <n v="114909.49999999999"/>
    <x v="33"/>
  </r>
  <r>
    <m/>
    <x v="259"/>
    <s v="Invoice"/>
    <s v="88878"/>
    <s v="FH CHAMBERLAIN TRADING (PTY) LTD:WATERKLOOF GLEN"/>
    <s v="COLOUR MAGIC 32CM"/>
    <n v="8"/>
    <n v="107.75"/>
    <n v="862"/>
    <n v="115771.49999999999"/>
    <x v="33"/>
  </r>
  <r>
    <m/>
    <x v="260"/>
    <s v="Invoice"/>
    <s v="88895"/>
    <s v="LITTLE AUSTRIA"/>
    <s v="COLOUR MAGIC 32CM"/>
    <n v="1"/>
    <n v="109.95"/>
    <n v="109.95"/>
    <n v="115881.44999999998"/>
    <x v="33"/>
  </r>
  <r>
    <m/>
    <x v="197"/>
    <s v="Invoice"/>
    <s v="88902"/>
    <s v="BUILDERS WAREHOUSE:EDENVALE"/>
    <s v="COLOUR MAGIC 32CM"/>
    <n v="5"/>
    <n v="113.2"/>
    <n v="566"/>
    <n v="116447.44999999998"/>
    <x v="33"/>
  </r>
  <r>
    <m/>
    <x v="261"/>
    <s v="Invoice"/>
    <s v="88967"/>
    <s v="RIVERSIDE MICA"/>
    <s v="COLOUR MAGIC 32CM"/>
    <n v="4"/>
    <n v="106.99"/>
    <n v="427.96"/>
    <n v="116875.40999999999"/>
    <x v="33"/>
  </r>
  <r>
    <m/>
    <x v="199"/>
    <s v="Invoice"/>
    <s v="88996"/>
    <s v="ROSES FOR U t/a URTH"/>
    <s v="PETUNIA MIX 32CM"/>
    <n v="15"/>
    <n v="109.95"/>
    <n v="1649.25"/>
    <n v="118524.65999999999"/>
    <x v="33"/>
  </r>
  <r>
    <m/>
    <x v="200"/>
    <s v="Invoice"/>
    <s v="89049"/>
    <s v="BUILDERS WAREHOUSE:SECUNDA"/>
    <s v="COLOUR MAGIC 32CM"/>
    <n v="13"/>
    <n v="113.2"/>
    <n v="1471.6"/>
    <n v="119996.26"/>
    <x v="33"/>
  </r>
  <r>
    <m/>
    <x v="221"/>
    <s v="Invoice"/>
    <s v="89043"/>
    <s v="BUILDERS WAREHOUSE:KLERKSDORP"/>
    <s v="COLOUR MAGIC 32CM"/>
    <n v="6"/>
    <n v="113.2"/>
    <n v="679.2"/>
    <n v="120675.45999999999"/>
    <x v="33"/>
  </r>
  <r>
    <m/>
    <x v="221"/>
    <s v="Invoice"/>
    <s v="89045"/>
    <s v="DIE BLOMWINKELTJIE"/>
    <s v="COLOUR MAGIC 32CM"/>
    <n v="4"/>
    <n v="109.95"/>
    <n v="439.8"/>
    <n v="121115.26"/>
    <x v="33"/>
  </r>
  <r>
    <m/>
    <x v="221"/>
    <s v="Invoice"/>
    <s v="89046"/>
    <s v="FH CHAMBERLAIN TRADING (PTY) LTD:KYALAMI"/>
    <s v="COLOUR MAGIC 32CM"/>
    <n v="6"/>
    <n v="107.75"/>
    <n v="646.5"/>
    <n v="121761.76"/>
    <x v="33"/>
  </r>
  <r>
    <m/>
    <x v="262"/>
    <s v="Invoice"/>
    <s v="89057"/>
    <s v="RIVERSIDE MICA"/>
    <s v="MIX AND MINGLE 32CM"/>
    <n v="6"/>
    <n v="106.99"/>
    <n v="641.94000000000005"/>
    <n v="122403.7"/>
    <x v="33"/>
  </r>
  <r>
    <m/>
    <x v="262"/>
    <s v="Invoice"/>
    <s v="89061"/>
    <s v="LITTLE AUSTRIA"/>
    <s v="COLOUR MAGIC 32CM"/>
    <n v="6"/>
    <n v="109.35"/>
    <n v="656.1"/>
    <n v="123059.8"/>
    <x v="33"/>
  </r>
  <r>
    <m/>
    <x v="49"/>
    <s v="Invoice"/>
    <s v="89067"/>
    <s v="BUILDERS WAREHOUSE:FOURWAYS"/>
    <s v="COLOUR MAGIC 32CM"/>
    <n v="3"/>
    <n v="113.2"/>
    <n v="339.6"/>
    <n v="123399.40000000001"/>
    <x v="33"/>
  </r>
  <r>
    <m/>
    <x v="49"/>
    <s v="Invoice"/>
    <s v="89068"/>
    <s v="BUILDERS WAREHOUSE:NEWMARKET"/>
    <s v="COLOUR MAGIC 32CM"/>
    <n v="6"/>
    <n v="113.2"/>
    <n v="679.2"/>
    <n v="124078.6"/>
    <x v="33"/>
  </r>
  <r>
    <m/>
    <x v="49"/>
    <s v="Invoice"/>
    <s v="89069"/>
    <s v="BUILDERS WAREHOUSE:EDENVALE"/>
    <s v="COLOUR MAGIC 32CM"/>
    <n v="10"/>
    <n v="113.2"/>
    <n v="1132"/>
    <n v="125210.6"/>
    <x v="33"/>
  </r>
  <r>
    <m/>
    <x v="49"/>
    <s v="Invoice"/>
    <s v="89073"/>
    <s v="THYME SQUARE"/>
    <s v="COLOUR MAGIC 32CM"/>
    <n v="2"/>
    <n v="109.95"/>
    <n v="219.9"/>
    <n v="125430.5"/>
    <x v="33"/>
  </r>
  <r>
    <m/>
    <x v="49"/>
    <s v="Invoice"/>
    <s v="89078"/>
    <s v="BUILDERS WAREHOUSE:NEWCASTLE"/>
    <s v="COLOUR MAGIC 32CM"/>
    <n v="10"/>
    <n v="113.2"/>
    <n v="1132"/>
    <n v="126562.5"/>
    <x v="33"/>
  </r>
  <r>
    <m/>
    <x v="49"/>
    <s v="Invoice"/>
    <s v="89079"/>
    <s v="BUILDERS WAREHOUSE:BLOEMFONTEIN"/>
    <s v="COLOUR MAGIC 32CM"/>
    <n v="20"/>
    <n v="113.2"/>
    <n v="2264"/>
    <n v="128826.5"/>
    <x v="33"/>
  </r>
  <r>
    <m/>
    <x v="201"/>
    <s v="Invoice"/>
    <s v="89087"/>
    <s v="BUILDERS WAREHOUSE:ZAMBEZI"/>
    <s v="COLOUR MAGIC 32CM"/>
    <n v="8"/>
    <n v="113.2"/>
    <n v="905.6"/>
    <n v="129732.1"/>
    <x v="33"/>
  </r>
  <r>
    <m/>
    <x v="201"/>
    <s v="Invoice"/>
    <s v="89092"/>
    <s v="BUILDERS WAREHOUSE:CHERRY LANE"/>
    <s v="COLOUR MAGIC 32CM"/>
    <n v="6"/>
    <n v="113.2"/>
    <n v="679.2"/>
    <n v="130411.3"/>
    <x v="33"/>
  </r>
  <r>
    <m/>
    <x v="201"/>
    <s v="Invoice"/>
    <s v="89094"/>
    <s v="BUILDERS WAREHOUSE:CENTURION"/>
    <s v="COLOUR MAGIC 32CM"/>
    <n v="8"/>
    <n v="113.2"/>
    <n v="905.6"/>
    <n v="131316.9"/>
    <x v="33"/>
  </r>
  <r>
    <m/>
    <x v="201"/>
    <s v="Invoice"/>
    <s v="89098"/>
    <s v="LOTS OF POTS PTA"/>
    <s v="COLOUR MAGIC 32CM"/>
    <n v="5"/>
    <n v="109.95"/>
    <n v="549.75"/>
    <n v="131866.65"/>
    <x v="33"/>
  </r>
  <r>
    <m/>
    <x v="201"/>
    <s v="Invoice"/>
    <s v="89100"/>
    <s v="ECKARDS GARDEN PAVILION"/>
    <s v="COLOUR MAGIC 32CM"/>
    <n v="14"/>
    <n v="109.95"/>
    <n v="1539.3"/>
    <n v="133405.94999999998"/>
    <x v="33"/>
  </r>
  <r>
    <m/>
    <x v="202"/>
    <s v="Invoice"/>
    <s v="89114"/>
    <s v="FH CHAMBERLAIN TRADING (PTY) LTD:WATERKLOOF GLEN"/>
    <s v="COLOUR MAGIC 32CM"/>
    <n v="11"/>
    <n v="107.75"/>
    <n v="1185.25"/>
    <n v="134591.19999999998"/>
    <x v="33"/>
  </r>
  <r>
    <m/>
    <x v="202"/>
    <s v="Invoice"/>
    <s v="89118"/>
    <s v="GARDENSHOP PARKTOWN"/>
    <s v="COLOUR MAGIC 32CM"/>
    <n v="10"/>
    <n v="109.95"/>
    <n v="1099.5"/>
    <n v="135690.69999999998"/>
    <x v="33"/>
  </r>
  <r>
    <m/>
    <x v="203"/>
    <s v="Invoice"/>
    <s v="89133"/>
    <s v="LITTLE AUSTRIA"/>
    <s v="COLOUR MAGIC 32CM"/>
    <n v="3"/>
    <n v="109.95"/>
    <n v="329.85"/>
    <n v="136020.54999999999"/>
    <x v="33"/>
  </r>
  <r>
    <m/>
    <x v="204"/>
    <s v="Invoice"/>
    <s v="89140"/>
    <s v="BUILDERS WAREHOUSE:EDENVALE"/>
    <s v="COLOUR MAGIC 32CM"/>
    <n v="6"/>
    <n v="113.2"/>
    <n v="679.2"/>
    <n v="136699.75"/>
    <x v="33"/>
  </r>
  <r>
    <m/>
    <x v="206"/>
    <s v="Invoice"/>
    <s v="89203"/>
    <s v="BUILDERS WAREHOUSE:MIDDELBURG"/>
    <s v="COLOUR MAGIC 32CM"/>
    <n v="2"/>
    <n v="113.2"/>
    <n v="226.4"/>
    <n v="136926.15"/>
    <x v="33"/>
  </r>
  <r>
    <m/>
    <x v="206"/>
    <s v="Invoice"/>
    <s v="89207"/>
    <s v="LITTLE AUSTRIA"/>
    <s v="COLOUR MAGIC 32CM"/>
    <n v="2"/>
    <n v="109.95"/>
    <n v="219.9"/>
    <n v="137146.04999999999"/>
    <x v="33"/>
  </r>
  <r>
    <m/>
    <x v="206"/>
    <s v="Invoice"/>
    <s v="89222"/>
    <s v="BUILDERS WAREHOUSE:NEWCASTLE"/>
    <s v="COLOUR MAGIC 32CM"/>
    <n v="9"/>
    <n v="113.2"/>
    <n v="1018.8"/>
    <n v="138164.84999999998"/>
    <x v="33"/>
  </r>
  <r>
    <m/>
    <x v="207"/>
    <s v="Invoice"/>
    <s v="89215"/>
    <s v="BUILDERS WAREHOUSE:EDENVALE"/>
    <s v="COLOUR MAGIC 32CM"/>
    <n v="3"/>
    <n v="113.2"/>
    <n v="339.6"/>
    <n v="138504.44999999998"/>
    <x v="33"/>
  </r>
  <r>
    <m/>
    <x v="207"/>
    <s v="Invoice"/>
    <s v="89223"/>
    <s v="THYME SQUARE"/>
    <s v="COLOUR MAGIC 32CM"/>
    <n v="4"/>
    <n v="109.95"/>
    <n v="439.8"/>
    <n v="138944.24999999997"/>
    <x v="33"/>
  </r>
  <r>
    <m/>
    <x v="207"/>
    <s v="Invoice"/>
    <s v="89230"/>
    <s v="ROSES FOR U t/a URTH"/>
    <s v="COLOUR MAGIC 32CM"/>
    <n v="4"/>
    <n v="109.95"/>
    <n v="439.8"/>
    <n v="139384.04999999996"/>
    <x v="33"/>
  </r>
  <r>
    <m/>
    <x v="207"/>
    <s v="Invoice"/>
    <s v="89231"/>
    <s v="PLANT FACTORY"/>
    <s v="COLOUR MAGIC 32CM"/>
    <n v="2"/>
    <n v="109.95"/>
    <n v="219.9"/>
    <n v="139603.94999999995"/>
    <x v="33"/>
  </r>
  <r>
    <m/>
    <x v="207"/>
    <s v="Invoice"/>
    <s v="89233"/>
    <s v="BUILDERS WAREHOUSE:BLOEMFONTEIN"/>
    <s v="COLOUR MAGIC 32CM"/>
    <n v="6"/>
    <n v="113.2"/>
    <n v="679.2"/>
    <n v="140283.14999999997"/>
    <x v="33"/>
  </r>
  <r>
    <m/>
    <x v="29"/>
    <s v="Invoice"/>
    <s v="89245"/>
    <s v="FH CHAMBERLAIN TRADING (PTY) LTD:WATERKLOOF GLEN"/>
    <s v="COLOUR MAGIC 32CM"/>
    <n v="12"/>
    <n v="107.75"/>
    <n v="1293"/>
    <n v="141576.14999999997"/>
    <x v="33"/>
  </r>
  <r>
    <m/>
    <x v="51"/>
    <s v="Invoice"/>
    <s v="89293"/>
    <s v="BUILDERS WAREHOUSE:FOURWAYS"/>
    <s v="COLOUR MAGIC 32CM"/>
    <n v="3"/>
    <n v="113.2"/>
    <n v="339.6"/>
    <n v="141915.74999999997"/>
    <x v="33"/>
  </r>
  <r>
    <m/>
    <x v="78"/>
    <s v="Invoice"/>
    <s v="89338"/>
    <s v="FH CHAMBERLAIN TRADING (PTY) LTD:KYALAMI"/>
    <s v="COLOUR MAGIC 32CM"/>
    <n v="6"/>
    <n v="107.75"/>
    <n v="646.5"/>
    <n v="142562.24999999997"/>
    <x v="33"/>
  </r>
  <r>
    <m/>
    <x v="78"/>
    <s v="Invoice"/>
    <s v="89353"/>
    <s v="ECKARDS GARDEN PAVILION"/>
    <s v="COLOUR MAGIC 32CM"/>
    <n v="8"/>
    <n v="109.95"/>
    <n v="879.6"/>
    <n v="143441.84999999998"/>
    <x v="33"/>
  </r>
  <r>
    <m/>
    <x v="79"/>
    <s v="Invoice"/>
    <s v="89373"/>
    <s v="FH CHAMBERLAIN TRADING (PTY) LTD:STRUBENSVALLEY"/>
    <s v="COLOUR MAGIC 32CM"/>
    <n v="10"/>
    <n v="107.75"/>
    <n v="1077.5"/>
    <n v="144519.34999999998"/>
    <x v="33"/>
  </r>
  <r>
    <m/>
    <x v="80"/>
    <s v="Invoice"/>
    <s v="89392"/>
    <s v="BUILDERS WAREHOUSE:NORTHRIDING"/>
    <s v="COLOUR MAGIC 32CM"/>
    <n v="2"/>
    <n v="113.2"/>
    <n v="226.4"/>
    <n v="144745.74999999997"/>
    <x v="33"/>
  </r>
  <r>
    <m/>
    <x v="81"/>
    <s v="Invoice"/>
    <s v="89421"/>
    <s v="BUILDERS WAREHOUSE:CEDAR SQUARE"/>
    <s v="COLOUR MAGIC 32CM"/>
    <n v="3"/>
    <n v="113.2"/>
    <n v="339.6"/>
    <n v="145085.34999999998"/>
    <x v="33"/>
  </r>
  <r>
    <m/>
    <x v="81"/>
    <s v="Invoice"/>
    <s v="89426"/>
    <s v="BUILDERS WAREHOUSE:NEWMARKET"/>
    <s v="COLOUR MAGIC 32CM"/>
    <n v="8"/>
    <n v="113.2"/>
    <n v="905.6"/>
    <n v="145990.94999999998"/>
    <x v="33"/>
  </r>
  <r>
    <m/>
    <x v="81"/>
    <s v="Invoice"/>
    <s v="89427"/>
    <s v="BUILDERS WAREHOUSE:CEDAR SQUARE"/>
    <s v="COLOUR MAGIC 32CM"/>
    <n v="3"/>
    <n v="113.2"/>
    <n v="339.6"/>
    <n v="146330.54999999999"/>
    <x v="33"/>
  </r>
  <r>
    <m/>
    <x v="83"/>
    <s v="Invoice"/>
    <s v="89465"/>
    <s v="BUILDERS WAREHOUSE:RUSTENBURG"/>
    <s v="COLOUR MAGIC 32CM"/>
    <n v="12"/>
    <n v="113.2"/>
    <n v="1358.4"/>
    <n v="147688.94999999998"/>
    <x v="33"/>
  </r>
  <r>
    <m/>
    <x v="84"/>
    <s v="Invoice"/>
    <s v="89487"/>
    <s v="FH CHAMBERLAIN TRADING (PTY) LTD:KYALAMI"/>
    <s v="COLOUR MAGIC 32CM"/>
    <n v="5"/>
    <n v="107.75"/>
    <n v="538.75"/>
    <n v="148227.69999999998"/>
    <x v="33"/>
  </r>
  <r>
    <m/>
    <x v="30"/>
    <s v="Invoice"/>
    <s v="89511"/>
    <s v="GARDENSHOP PARKTOWN"/>
    <s v="COLOUR MAGIC 32CM"/>
    <n v="5"/>
    <n v="109.95"/>
    <n v="549.75"/>
    <n v="148777.44999999998"/>
    <x v="33"/>
  </r>
  <r>
    <m/>
    <x v="41"/>
    <s v="Invoice"/>
    <s v="89548"/>
    <s v="BUILDERS WAREHOUSE:RIVONIA"/>
    <s v="COLOUR MAGIC 32CM"/>
    <n v="5"/>
    <n v="113.2"/>
    <n v="566"/>
    <n v="149343.44999999998"/>
    <x v="33"/>
  </r>
  <r>
    <m/>
    <x v="41"/>
    <s v="Invoice"/>
    <s v="89552"/>
    <s v="BUILDERS WAREHOUSE:FOURWAYS"/>
    <s v="COLOUR MAGIC 32CM"/>
    <n v="3"/>
    <n v="113.2"/>
    <n v="339.6"/>
    <n v="149683.04999999999"/>
    <x v="33"/>
  </r>
  <r>
    <m/>
    <x v="41"/>
    <s v="Invoice"/>
    <s v="89563"/>
    <s v="BUILDERS WAREHOUSE:GLEN EAGLES"/>
    <s v="COLOUR MAGIC 32CM"/>
    <n v="4"/>
    <n v="113.2"/>
    <n v="452.8"/>
    <n v="150135.84999999998"/>
    <x v="33"/>
  </r>
  <r>
    <m/>
    <x v="41"/>
    <s v="Invoice"/>
    <s v="89571"/>
    <s v="LOTS OF POTS CENTURION"/>
    <s v="COLOUR MAGIC 32CM"/>
    <n v="6"/>
    <n v="109.95"/>
    <n v="659.7"/>
    <n v="150795.54999999999"/>
    <x v="33"/>
  </r>
  <r>
    <m/>
    <x v="41"/>
    <s v="Invoice"/>
    <s v="89573"/>
    <s v="ECKARDS GARDEN PAVILION"/>
    <s v="COLOUR MAGIC 32CM"/>
    <n v="8"/>
    <n v="109.95"/>
    <n v="879.6"/>
    <n v="151675.15"/>
    <x v="33"/>
  </r>
  <r>
    <m/>
    <x v="86"/>
    <s v="Invoice"/>
    <s v="89587"/>
    <s v="BUILDERS WAREHOUSE:CRAIGHALL PARK"/>
    <s v="COLOUR MAGIC 32CM"/>
    <n v="4"/>
    <n v="113.2"/>
    <n v="452.8"/>
    <n v="152127.94999999998"/>
    <x v="33"/>
  </r>
  <r>
    <m/>
    <x v="87"/>
    <s v="Invoice"/>
    <s v="89596"/>
    <s v="BUILDERS WAREHOUSE:NOORDHEUWEL"/>
    <s v="COLOUR MAGIC 32CM"/>
    <n v="5"/>
    <n v="113.2"/>
    <n v="566"/>
    <n v="152693.94999999998"/>
    <x v="33"/>
  </r>
  <r>
    <m/>
    <x v="87"/>
    <s v="Invoice"/>
    <s v="89598"/>
    <s v="BUILDERS WAREHOUSE:STRUBENS VALLEY"/>
    <s v="COLOUR MAGIC 32CM"/>
    <n v="6"/>
    <n v="113.2"/>
    <n v="679.2"/>
    <n v="153373.15"/>
    <x v="33"/>
  </r>
  <r>
    <m/>
    <x v="87"/>
    <s v="Invoice"/>
    <s v="89599"/>
    <s v="BUILDERS WAREHOUSE:FLORIDA GLEN"/>
    <s v="COLOUR MAGIC 32CM"/>
    <n v="4"/>
    <n v="113.2"/>
    <n v="452.8"/>
    <n v="153825.94999999998"/>
    <x v="33"/>
  </r>
  <r>
    <m/>
    <x v="87"/>
    <s v="Invoice"/>
    <s v="89607"/>
    <s v="FH CHAMBERLAIN TRADING (PTY) LTD:WATERKLOOF GLEN"/>
    <s v="COLOUR MAGIC 32CM"/>
    <n v="20"/>
    <n v="107.75"/>
    <n v="2155"/>
    <n v="155980.94999999998"/>
    <x v="33"/>
  </r>
  <r>
    <m/>
    <x v="87"/>
    <s v="Invoice"/>
    <s v="89624"/>
    <s v="PRETTY GARDENS"/>
    <s v="COLOUR MAGIC 32CM"/>
    <n v="5"/>
    <n v="109.95"/>
    <n v="549.75"/>
    <n v="156530.69999999998"/>
    <x v="33"/>
  </r>
  <r>
    <m/>
    <x v="42"/>
    <s v="Invoice"/>
    <s v="89613"/>
    <s v="BUILDERS WAREHOUSE:RIVONIA"/>
    <s v="COLOUR MAGIC 32CM"/>
    <n v="3"/>
    <n v="113.2"/>
    <n v="339.6"/>
    <n v="156870.29999999999"/>
    <x v="33"/>
  </r>
  <r>
    <m/>
    <x v="42"/>
    <s v="Invoice"/>
    <s v="89619"/>
    <s v="BUILDERS WAREHOUSE:BRYANSTON"/>
    <s v="COLOUR MAGIC 32CM"/>
    <n v="4"/>
    <n v="113.2"/>
    <n v="452.8"/>
    <n v="157323.09999999998"/>
    <x v="33"/>
  </r>
  <r>
    <m/>
    <x v="42"/>
    <s v="Invoice"/>
    <s v="89633"/>
    <s v="RIVERSIDE MICA"/>
    <s v="MIX AND MINGLES 32CM"/>
    <n v="5"/>
    <n v="106.99"/>
    <n v="534.95000000000005"/>
    <n v="157858.04999999999"/>
    <x v="0"/>
  </r>
  <r>
    <m/>
    <x v="55"/>
    <s v="Invoice"/>
    <s v="89647"/>
    <s v="FH CHAMBERLAIN TRADING (PTY) LTD:STRUBENSVALLEY"/>
    <s v="COLOUR MAGIC 32CM"/>
    <n v="10"/>
    <n v="107.75"/>
    <n v="1077.5"/>
    <n v="158935.54999999999"/>
    <x v="33"/>
  </r>
  <r>
    <m/>
    <x v="52"/>
    <s v="Invoice"/>
    <s v="89639"/>
    <s v="BUILDERS WAREHOUSE:RIVONIA"/>
    <s v="COLOUR MAGIC 32CM"/>
    <n v="5"/>
    <n v="113.2"/>
    <n v="566"/>
    <n v="159501.54999999999"/>
    <x v="33"/>
  </r>
  <r>
    <m/>
    <x v="88"/>
    <s v="Invoice"/>
    <s v="89673"/>
    <s v="BUILDERS WAREHOUSE:EDENVALE"/>
    <s v="COLOUR MAGIC 32CM"/>
    <n v="6"/>
    <n v="113.2"/>
    <n v="679.2"/>
    <n v="160180.75"/>
    <x v="33"/>
  </r>
  <r>
    <m/>
    <x v="56"/>
    <s v="Invoice"/>
    <s v="89685"/>
    <s v="BUILDERS WAREHOUSE:RIVONIA"/>
    <s v="COLOUR MAGIC 32CM"/>
    <n v="3"/>
    <n v="113.2"/>
    <n v="339.6"/>
    <n v="160520.35"/>
    <x v="33"/>
  </r>
  <r>
    <m/>
    <x v="33"/>
    <s v="Invoice"/>
    <s v="89731"/>
    <s v="BUILDERS WAREHOUSE:RIVONIA"/>
    <s v="COLOUR MAGIC 32CM"/>
    <n v="5"/>
    <n v="113.2"/>
    <n v="566"/>
    <n v="161086.35"/>
    <x v="33"/>
  </r>
  <r>
    <m/>
    <x v="33"/>
    <s v="Invoice"/>
    <s v="89733"/>
    <s v="BUILDERS WAREHOUSE:WONDER PARK"/>
    <s v="COLOUR MAGIC 32CM"/>
    <n v="5"/>
    <n v="113.2"/>
    <n v="566"/>
    <n v="161652.35"/>
    <x v="33"/>
  </r>
  <r>
    <m/>
    <x v="33"/>
    <s v="Invoice"/>
    <s v="89734"/>
    <s v="BUILDERS WAREHOUSE:ZAMBEZI"/>
    <s v="COLOUR MAGIC 32CM"/>
    <n v="8"/>
    <n v="113.2"/>
    <n v="905.6"/>
    <n v="162557.95000000001"/>
    <x v="33"/>
  </r>
  <r>
    <m/>
    <x v="89"/>
    <s v="Invoice"/>
    <s v="89759"/>
    <s v="BUILDERS WAREHOUSE:EDENVALE"/>
    <s v="COLOUR MAGIC 32CM"/>
    <n v="8"/>
    <n v="113.2"/>
    <n v="905.6"/>
    <n v="163463.55000000002"/>
    <x v="33"/>
  </r>
  <r>
    <m/>
    <x v="58"/>
    <s v="Invoice"/>
    <s v="89764"/>
    <s v="BUILDERS WAREHOUSE:NEWMARKET"/>
    <s v="COLOUR MAGIC 32CM"/>
    <n v="6"/>
    <n v="113.2"/>
    <n v="679.2"/>
    <n v="164142.75000000003"/>
    <x v="33"/>
  </r>
  <r>
    <m/>
    <x v="59"/>
    <s v="Invoice"/>
    <s v="89776"/>
    <s v="BUILDERS WAREHOUSE:CHERRY LANE"/>
    <s v="COLOUR MAGIC 32CM"/>
    <n v="3"/>
    <n v="113.2"/>
    <n v="339.6"/>
    <n v="164482.35000000003"/>
    <x v="33"/>
  </r>
  <r>
    <m/>
    <x v="59"/>
    <s v="Invoice"/>
    <s v="89779"/>
    <s v="LOTS OF POTS CENTURION"/>
    <s v="COLOUR MAGIC 32CM"/>
    <n v="8"/>
    <n v="109.95"/>
    <n v="879.6"/>
    <n v="165361.95000000004"/>
    <x v="33"/>
  </r>
  <r>
    <m/>
    <x v="295"/>
    <s v="Invoice"/>
    <s v="89794"/>
    <s v="BUILDERS WAREHOUSE:KLERKSDORP"/>
    <s v="COLOUR MAGIC 32CM"/>
    <n v="8"/>
    <n v="113.2"/>
    <n v="905.6"/>
    <n v="166267.55000000005"/>
    <x v="33"/>
  </r>
  <r>
    <m/>
    <x v="295"/>
    <s v="Invoice"/>
    <s v="89799"/>
    <s v="GARDENSHOP PARKTOWN"/>
    <s v="COLOUR MAGIC 32CM"/>
    <n v="10"/>
    <n v="109.95"/>
    <n v="1099.5"/>
    <n v="167367.05000000005"/>
    <x v="33"/>
  </r>
  <r>
    <m/>
    <x v="295"/>
    <s v="Invoice"/>
    <s v="89818"/>
    <s v="BUILDERS WAREHOUSE:NEWCASTLE"/>
    <s v="COLOUR MAGIC 32CM"/>
    <n v="10"/>
    <n v="113.2"/>
    <n v="1132"/>
    <n v="168499.05000000005"/>
    <x v="33"/>
  </r>
  <r>
    <m/>
    <x v="265"/>
    <s v="Invoice"/>
    <s v="89830"/>
    <s v="BUILDERS WAREHOUSE:NEWMARKET"/>
    <s v="COLOUR MAGIC 32CM"/>
    <n v="10"/>
    <n v="113.2"/>
    <n v="1132"/>
    <n v="169631.05000000005"/>
    <x v="33"/>
  </r>
  <r>
    <m/>
    <x v="265"/>
    <s v="Invoice"/>
    <s v="89835"/>
    <s v="PRETTY GARDENS"/>
    <s v="COLOUR MAGIC 32CM"/>
    <n v="8"/>
    <n v="109.95"/>
    <n v="879.6"/>
    <n v="170510.65000000005"/>
    <x v="33"/>
  </r>
  <r>
    <m/>
    <x v="276"/>
    <s v="Invoice"/>
    <s v="89841"/>
    <s v="FH CHAMBERLAIN TRADING (PTY) LTD:WATERKLOOF GLEN"/>
    <s v="COLOUR MAGIC 32CM"/>
    <n v="36"/>
    <n v="107.75"/>
    <n v="3879"/>
    <n v="174389.65000000005"/>
    <x v="33"/>
  </r>
  <r>
    <m/>
    <x v="266"/>
    <s v="Invoice"/>
    <s v="89860"/>
    <s v="BUILDERS WAREHOUSE:LYNNWOOD"/>
    <s v="COLOUR MAGIC 32CM"/>
    <n v="8"/>
    <n v="113.2"/>
    <n v="905.6"/>
    <n v="175295.25000000006"/>
    <x v="33"/>
  </r>
  <r>
    <m/>
    <x v="266"/>
    <s v="Invoice"/>
    <s v="89861"/>
    <s v="BUILDERS WAREHOUSE:RUSTENBURG"/>
    <s v="COLOUR MAGIC 32CM"/>
    <n v="15"/>
    <n v="113.2"/>
    <n v="1698"/>
    <n v="176993.25000000006"/>
    <x v="33"/>
  </r>
  <r>
    <m/>
    <x v="267"/>
    <s v="Invoice"/>
    <s v="89881"/>
    <s v="FH CHAMBERLAIN TRADING (PTY) LTD:KYALAMI"/>
    <s v="COLOUR MAGIC 32CM"/>
    <n v="6"/>
    <n v="107.75"/>
    <n v="646.5"/>
    <n v="177639.75000000006"/>
    <x v="33"/>
  </r>
  <r>
    <m/>
    <x v="277"/>
    <s v="Invoice"/>
    <s v="89893"/>
    <s v="RIVERSIDE MICA"/>
    <s v="MIX AND MINGLE 32CM"/>
    <n v="2"/>
    <n v="106.99"/>
    <n v="213.98"/>
    <n v="177853.73000000007"/>
    <x v="33"/>
  </r>
  <r>
    <m/>
    <x v="54"/>
    <s v="Invoice"/>
    <s v="89905"/>
    <s v="THYME SQUARE"/>
    <s v="COLOUR MAGIC 32CM"/>
    <n v="6"/>
    <n v="109.95"/>
    <n v="659.7"/>
    <n v="178513.43000000008"/>
    <x v="33"/>
  </r>
  <r>
    <m/>
    <x v="36"/>
    <s v="Invoice"/>
    <s v="89942"/>
    <s v="BUILDERS WAREHOUSE:KLERKSDORP"/>
    <s v="COLOUR MAGIC 32CM"/>
    <n v="2"/>
    <n v="113.2"/>
    <n v="226.4"/>
    <n v="178739.83000000007"/>
    <x v="33"/>
  </r>
  <r>
    <m/>
    <x v="278"/>
    <s v="Invoice"/>
    <s v="89991"/>
    <s v="BUILDERS WAREHOUSE:CHERRY LANE"/>
    <s v="COLOUR MAGIC 32CM"/>
    <n v="6"/>
    <n v="113.2"/>
    <n v="679.2"/>
    <n v="179419.03000000009"/>
    <x v="33"/>
  </r>
  <r>
    <m/>
    <x v="291"/>
    <s v="Invoice"/>
    <s v="90008"/>
    <s v="FH CHAMBERLAIN TRADING (PTY) LTD:WATERKLOOF GLEN"/>
    <s v="COLOUR MAGIC 32CM"/>
    <n v="20"/>
    <n v="107.75"/>
    <n v="2155"/>
    <n v="181574.03000000009"/>
    <x v="33"/>
  </r>
  <r>
    <m/>
    <x v="291"/>
    <s v="Invoice"/>
    <s v="90012"/>
    <s v="LOTS OF POTS CENTURION"/>
    <s v="COLOUR MAGIC 32CM"/>
    <n v="8"/>
    <n v="109.95"/>
    <n v="879.6"/>
    <n v="182453.63000000009"/>
    <x v="33"/>
  </r>
  <r>
    <m/>
    <x v="91"/>
    <s v="Invoice"/>
    <s v="90064"/>
    <s v="LOTS OF POTS PTA"/>
    <s v="VALENTINES MIX 32CM (SPECIAL)"/>
    <n v="5"/>
    <n v="99.95"/>
    <n v="499.75"/>
    <n v="182953.38000000009"/>
    <x v="33"/>
  </r>
  <r>
    <m/>
    <x v="37"/>
    <s v="Invoice"/>
    <s v="90089"/>
    <s v="LITTLE AUSTRIA"/>
    <s v="COLOUR MAGIC 32CM"/>
    <n v="6"/>
    <n v="109.95"/>
    <n v="659.7"/>
    <n v="183613.0800000001"/>
    <x v="33"/>
  </r>
  <r>
    <m/>
    <x v="37"/>
    <s v="Invoice"/>
    <s v="90111"/>
    <s v="ROSES FOR U t/a URTH"/>
    <s v="MIX POTS 32CM"/>
    <n v="5"/>
    <n v="109.95"/>
    <n v="549.75"/>
    <n v="184162.8300000001"/>
    <x v="33"/>
  </r>
  <r>
    <m/>
    <x v="37"/>
    <s v="Invoice"/>
    <s v="90112"/>
    <s v="PLANT FACTORY"/>
    <s v="COLOUR MAGIC 32CM"/>
    <n v="2"/>
    <n v="109.95"/>
    <n v="219.9"/>
    <n v="184382.7300000001"/>
    <x v="33"/>
  </r>
  <r>
    <m/>
    <x v="37"/>
    <s v="Invoice"/>
    <s v="90114"/>
    <s v="BUILDERS WAREHOUSE:NEWCASTLE"/>
    <s v="COLOUR MAGIC 32CM"/>
    <n v="9"/>
    <n v="113.2"/>
    <n v="1018.8"/>
    <n v="185401.53000000009"/>
    <x v="33"/>
  </r>
  <r>
    <m/>
    <x v="96"/>
    <s v="Invoice"/>
    <s v="90128"/>
    <s v="FH CHAMBERLAIN TRADING (PTY) LTD:WATERKLOOF GLEN"/>
    <s v="COLOUR MAGIC 32CM"/>
    <n v="10"/>
    <n v="107.75"/>
    <n v="1077.5"/>
    <n v="186479.03000000009"/>
    <x v="33"/>
  </r>
  <r>
    <m/>
    <x v="96"/>
    <s v="Invoice"/>
    <s v="90157"/>
    <s v="LOTS OF POTS CENTURION"/>
    <s v="COLOUR MAGIC 32CM (SPECIAL)"/>
    <n v="4"/>
    <n v="99.95"/>
    <n v="399.8"/>
    <n v="186878.83000000007"/>
    <x v="33"/>
  </r>
  <r>
    <m/>
    <x v="96"/>
    <s v="Invoice"/>
    <s v="90195"/>
    <s v="MALANSEUNS Head Office:AKASIA"/>
    <s v="COLOUR MAGIC 32CM (MALANSEUNS SHOW SPECIAL)"/>
    <n v="5"/>
    <n v="100"/>
    <n v="500"/>
    <n v="187378.83000000007"/>
    <x v="33"/>
  </r>
  <r>
    <m/>
    <x v="208"/>
    <s v="Invoice"/>
    <s v="90164"/>
    <s v="FH CHAMBERLAIN TRADING (PTY) LTD:KYALAMI"/>
    <s v="COLOUR MAGIC 32CM"/>
    <n v="10"/>
    <n v="107.75"/>
    <n v="1077.5"/>
    <n v="188456.33000000007"/>
    <x v="33"/>
  </r>
  <r>
    <m/>
    <x v="208"/>
    <s v="Invoice"/>
    <s v="90176"/>
    <s v="GARDENSHOP PARKTOWN"/>
    <s v="COLOUR MAGIC 32CM (MALANSEUNS SHOW SPECIAL)"/>
    <n v="10"/>
    <n v="100"/>
    <n v="1000"/>
    <n v="189456.33000000007"/>
    <x v="33"/>
  </r>
  <r>
    <m/>
    <x v="44"/>
    <s v="Invoice"/>
    <s v="90189"/>
    <s v="BUILDERS WAREHOUSE:EDENVALE"/>
    <s v="COLOUR MAGIC 32CM"/>
    <n v="5"/>
    <n v="113.2"/>
    <n v="566"/>
    <n v="190022.33000000007"/>
    <x v="33"/>
  </r>
  <r>
    <m/>
    <x v="44"/>
    <s v="Invoice"/>
    <s v="90190"/>
    <s v="LIFESTYLE HOME GARDEN"/>
    <s v="MIX AND MINGLE 32CM"/>
    <n v="10"/>
    <n v="100"/>
    <n v="1000"/>
    <n v="191022.33000000007"/>
    <x v="33"/>
  </r>
  <r>
    <m/>
    <x v="62"/>
    <s v="Invoice"/>
    <s v="90237"/>
    <s v="RIVERSIDE MICA"/>
    <s v="COLOUR MAGIC 32CM"/>
    <n v="2"/>
    <n v="106.99"/>
    <n v="213.98"/>
    <n v="191236.31000000008"/>
    <x v="33"/>
  </r>
  <r>
    <m/>
    <x v="62"/>
    <s v="Invoice"/>
    <s v="90250"/>
    <s v="BUILDERS WAREHOUSE:NEWCASTLE"/>
    <s v="COLOUR MAGIC 32CM"/>
    <n v="8"/>
    <n v="113.2"/>
    <n v="905.6"/>
    <n v="192141.91000000009"/>
    <x v="33"/>
  </r>
  <r>
    <m/>
    <x v="38"/>
    <s v="Invoice"/>
    <s v="90239"/>
    <s v="PRETTY GARDENS"/>
    <s v="COLOUR MAGIC 32CM"/>
    <n v="3"/>
    <n v="109.95"/>
    <n v="329.85"/>
    <n v="192471.7600000001"/>
    <x v="33"/>
  </r>
  <r>
    <m/>
    <x v="64"/>
    <s v="Invoice"/>
    <s v="90280"/>
    <s v="FH CHAMBERLAIN TRADING (PTY) LTD:KYALAMI"/>
    <s v="COLOUR MAGIC 32CM"/>
    <n v="10"/>
    <n v="107.75"/>
    <n v="1077.5"/>
    <n v="193549.2600000001"/>
    <x v="33"/>
  </r>
  <r>
    <m/>
    <x v="76"/>
    <s v="Invoice"/>
    <s v="90284"/>
    <s v="BUILDERS WAREHOUSE:KLERKSDORP"/>
    <s v="COLOUR MAGIC 32CM"/>
    <n v="6"/>
    <n v="113.2"/>
    <n v="679.2"/>
    <n v="194228.46000000011"/>
    <x v="33"/>
  </r>
  <r>
    <m/>
    <x v="76"/>
    <s v="Invoice"/>
    <s v="90295"/>
    <s v="RIVERSIDE MICA"/>
    <s v="MIX AND MINGLE 32CM"/>
    <n v="4"/>
    <n v="106.99"/>
    <n v="427.96"/>
    <n v="194656.4200000001"/>
    <x v="33"/>
  </r>
  <r>
    <m/>
    <x v="53"/>
    <s v="Invoice"/>
    <s v="90305"/>
    <s v="THYME SQUARE"/>
    <s v="COLOUR MAGIC 32CM"/>
    <n v="4"/>
    <n v="109.95"/>
    <n v="439.8"/>
    <n v="195096.22000000009"/>
    <x v="33"/>
  </r>
  <r>
    <m/>
    <x v="65"/>
    <s v="Invoice"/>
    <s v="90326"/>
    <s v="BUILDERS WAREHOUSE:RIVONIA"/>
    <s v="COLOUR MAGIC 32CM"/>
    <n v="2"/>
    <n v="113.2"/>
    <n v="226.4"/>
    <n v="195322.62000000008"/>
    <x v="33"/>
  </r>
  <r>
    <m/>
    <x v="65"/>
    <s v="Invoice"/>
    <s v="90335"/>
    <s v="ECKARDS GARDEN PAVILION"/>
    <s v="COLOUR MAGIC 32CM"/>
    <n v="16"/>
    <n v="109.95"/>
    <n v="1759.2"/>
    <n v="197081.82000000009"/>
    <x v="33"/>
  </r>
  <r>
    <m/>
    <x v="66"/>
    <s v="Invoice"/>
    <s v="90348"/>
    <s v="FH CHAMBERLAIN TRADING (PTY) LTD:KYALAMI"/>
    <s v="COLOUR MAGIC 32CM"/>
    <n v="10"/>
    <n v="107.75"/>
    <n v="1077.5"/>
    <n v="198159.32000000009"/>
    <x v="33"/>
  </r>
  <r>
    <m/>
    <x v="66"/>
    <s v="Invoice"/>
    <s v="90357"/>
    <s v="FH CHAMBERLAIN TRADING (PTY) LTD:WATERKLOOF GLEN"/>
    <s v="COLOUR MAGIC 32CM"/>
    <n v="16"/>
    <n v="107.75"/>
    <n v="1724"/>
    <n v="199883.32000000009"/>
    <x v="33"/>
  </r>
  <r>
    <m/>
    <x v="39"/>
    <s v="Invoice"/>
    <s v="90448"/>
    <s v="LIFESTYLE HOME GARDEN"/>
    <s v="COLOUR MAGIC 32CM (SANA SHOW PRICES)"/>
    <n v="20"/>
    <n v="100"/>
    <n v="2000"/>
    <n v="201883.32000000009"/>
    <x v="33"/>
  </r>
  <r>
    <m/>
    <x v="39"/>
    <s v="Invoice"/>
    <s v="90450"/>
    <s v="CRISANRA KWEKERY"/>
    <s v="COLOUR MAGIC 32CM (SANA SHOW PRICES)"/>
    <n v="20"/>
    <n v="100"/>
    <n v="2000"/>
    <n v="203883.32000000009"/>
    <x v="33"/>
  </r>
  <r>
    <m/>
    <x v="72"/>
    <s v="Invoice"/>
    <s v="90471"/>
    <s v="BUILDERS WAREHOUSE:CHERRY LANE"/>
    <s v="COLOUR MAGIC 32CM"/>
    <n v="3"/>
    <n v="113.2"/>
    <n v="339.6"/>
    <n v="204222.9200000001"/>
    <x v="33"/>
  </r>
  <r>
    <m/>
    <x v="72"/>
    <s v="Invoice"/>
    <s v="90473"/>
    <s v="FH CHAMBERLAIN TRADING (PTY) LTD:KYALAMI"/>
    <s v="COLOUR MAGIC 32CM"/>
    <n v="6"/>
    <n v="107.75"/>
    <n v="646.5"/>
    <n v="204869.4200000001"/>
    <x v="33"/>
  </r>
  <r>
    <m/>
    <x v="40"/>
    <s v="Invoice"/>
    <s v="90482"/>
    <s v="FH CHAMBERLAIN TRADING (PTY) LTD:WATERKLOOF GLEN"/>
    <s v="COLOUR MAGIC 32CM"/>
    <n v="10"/>
    <n v="107.75"/>
    <n v="1077.5"/>
    <n v="205946.9200000001"/>
    <x v="33"/>
  </r>
  <r>
    <m/>
    <x v="99"/>
    <s v="Invoice"/>
    <s v="90508"/>
    <s v="LOTS OF POTS CENTURION"/>
    <s v="COLOUR MAGIC 32CM"/>
    <n v="3"/>
    <n v="109.95"/>
    <n v="329.85"/>
    <n v="206276.77000000011"/>
    <x v="33"/>
  </r>
  <r>
    <m/>
    <x v="99"/>
    <s v="Invoice"/>
    <s v="90544"/>
    <s v="SPAR NORTH RAND DC:QUEENSWOOD"/>
    <s v="COLOUR MAGIC 32CM"/>
    <n v="1"/>
    <n v="110"/>
    <n v="110"/>
    <n v="206386.77000000011"/>
    <x v="33"/>
  </r>
  <r>
    <m/>
    <x v="12"/>
    <s v="Invoice"/>
    <s v="90519"/>
    <s v="BUILDERS WAREHOUSE:RUSTENBURG"/>
    <s v="COLOUR MAGIC 32CM"/>
    <n v="10"/>
    <n v="113.2"/>
    <n v="1132"/>
    <n v="207518.77000000011"/>
    <x v="33"/>
  </r>
  <r>
    <m/>
    <x v="100"/>
    <s v="Invoice"/>
    <s v="90541"/>
    <s v="LOTS OF POTS PTA"/>
    <s v="COLOUR MAGIC 32CM"/>
    <n v="3"/>
    <n v="109.95"/>
    <n v="329.85"/>
    <n v="207848.62000000011"/>
    <x v="33"/>
  </r>
  <r>
    <m/>
    <x v="100"/>
    <s v="Invoice"/>
    <s v="90543"/>
    <s v="HIGHVELD HORTICULTURE"/>
    <s v="COLOUR MAGIC 32CM"/>
    <n v="4"/>
    <n v="109.95"/>
    <n v="439.8"/>
    <n v="208288.4200000001"/>
    <x v="33"/>
  </r>
  <r>
    <m/>
    <x v="102"/>
    <s v="Invoice"/>
    <s v="90569"/>
    <s v="BUILDERS WAREHOUSE:NEWMARKET"/>
    <s v="COLOUR MAGIC 32CM"/>
    <n v="14"/>
    <n v="113.2"/>
    <n v="1584.8"/>
    <n v="209873.22000000009"/>
    <x v="33"/>
  </r>
  <r>
    <m/>
    <x v="102"/>
    <s v="Invoice"/>
    <s v="90597"/>
    <s v="PRETTY GARDENS"/>
    <s v="COLOUR MAGIC 32CM"/>
    <n v="10"/>
    <n v="109.95"/>
    <n v="1099.5"/>
    <n v="210972.72000000009"/>
    <x v="33"/>
  </r>
  <r>
    <m/>
    <x v="75"/>
    <s v="Invoice"/>
    <s v="90615"/>
    <s v="ECKARDS GARDEN PAVILION"/>
    <s v="COLOUR MAGIC 32CM"/>
    <n v="10"/>
    <n v="109.95"/>
    <n v="1099.5"/>
    <n v="212072.22000000009"/>
    <x v="33"/>
  </r>
  <r>
    <s v="Total for COLOUR MAGIC 32CM"/>
    <x v="0"/>
    <m/>
    <m/>
    <m/>
    <m/>
    <n v="1956"/>
    <m/>
    <n v="212072.22000000009"/>
    <m/>
    <x v="0"/>
  </r>
  <r>
    <s v="PINK WISHES MIX 26940175"/>
    <x v="0"/>
    <m/>
    <m/>
    <m/>
    <m/>
    <m/>
    <m/>
    <m/>
    <m/>
    <x v="0"/>
  </r>
  <r>
    <m/>
    <x v="48"/>
    <s v="Invoice"/>
    <s v="87854"/>
    <s v="STODELS NURSERIES:MENLOPARK"/>
    <s v="PINK WISHES MIX 26940175"/>
    <n v="5"/>
    <n v="90"/>
    <n v="450"/>
    <n v="450"/>
    <x v="33"/>
  </r>
  <r>
    <s v="Total for PINK WISHES MIX 26940175"/>
    <x v="0"/>
    <m/>
    <m/>
    <m/>
    <m/>
    <n v="5"/>
    <m/>
    <n v="450"/>
    <m/>
    <x v="0"/>
  </r>
  <r>
    <s v="RASPBERRY RIPPLE MIX 26940175"/>
    <x v="0"/>
    <m/>
    <m/>
    <m/>
    <m/>
    <m/>
    <m/>
    <m/>
    <m/>
    <x v="0"/>
  </r>
  <r>
    <m/>
    <x v="48"/>
    <s v="Invoice"/>
    <s v="87854"/>
    <s v="STODELS NURSERIES:MENLOPARK"/>
    <s v="RASPBERRY RIPPLE MIX 26940175"/>
    <n v="5"/>
    <n v="90"/>
    <n v="450"/>
    <n v="450"/>
    <x v="33"/>
  </r>
  <r>
    <s v="Total for RASPBERRY RIPPLE MIX 26940175"/>
    <x v="0"/>
    <m/>
    <m/>
    <m/>
    <m/>
    <n v="5"/>
    <m/>
    <n v="450"/>
    <m/>
    <x v="0"/>
  </r>
  <r>
    <s v="SWEET AND SAVOURY MIX 26940175"/>
    <x v="0"/>
    <m/>
    <m/>
    <m/>
    <m/>
    <m/>
    <m/>
    <m/>
    <m/>
    <x v="0"/>
  </r>
  <r>
    <m/>
    <x v="48"/>
    <s v="Invoice"/>
    <s v="87854"/>
    <s v="STODELS NURSERIES:MENLOPARK"/>
    <s v="SWEET AND SAVOURY MIX 26940175"/>
    <n v="5"/>
    <n v="90"/>
    <n v="450"/>
    <n v="450"/>
    <x v="33"/>
  </r>
  <r>
    <m/>
    <x v="48"/>
    <s v="Invoice"/>
    <s v="87855"/>
    <s v="STODELS NURSERIES:BRYANSTON"/>
    <s v="SWEET AND SAVOURY MIX 26940175 (SPECIAL)"/>
    <n v="2"/>
    <n v="90"/>
    <n v="180"/>
    <n v="630"/>
    <x v="33"/>
  </r>
  <r>
    <s v="Total for SWEET AND SAVOURY MIX 26940175"/>
    <x v="0"/>
    <m/>
    <m/>
    <m/>
    <m/>
    <n v="7"/>
    <m/>
    <n v="630"/>
    <m/>
    <x v="0"/>
  </r>
  <r>
    <s v="CHAMBERLAIN 4 PACK"/>
    <x v="0"/>
    <m/>
    <m/>
    <m/>
    <m/>
    <m/>
    <m/>
    <m/>
    <m/>
    <x v="0"/>
  </r>
  <r>
    <m/>
    <x v="236"/>
    <s v="Invoice"/>
    <s v="86752"/>
    <s v="FH CHAMBERLAIN TRADING (PTY) LTD:KYALAMI"/>
    <s v="SEEDLINGS 4 PACK ASSORTED"/>
    <n v="20"/>
    <n v="31.85"/>
    <n v="637"/>
    <n v="637"/>
    <x v="34"/>
  </r>
  <r>
    <m/>
    <x v="24"/>
    <s v="Invoice"/>
    <s v="87014"/>
    <s v="FH CHAMBERLAIN TRADING (PTY) LTD:CENTURION"/>
    <s v="SEEDLINGS 4 PACK ASSORTED"/>
    <n v="72"/>
    <n v="31.85"/>
    <n v="2293.1999999999998"/>
    <n v="2930.2"/>
    <x v="34"/>
  </r>
  <r>
    <m/>
    <x v="24"/>
    <s v="Invoice"/>
    <s v="87018"/>
    <s v="FH CHAMBERLAIN TRADING (PTY) LTD:SILVER LAKES"/>
    <s v="SEEDLINGS 4 PACK ASSORTED"/>
    <n v="12"/>
    <n v="31.85"/>
    <n v="382.2"/>
    <n v="3312.3999999999996"/>
    <x v="34"/>
  </r>
  <r>
    <m/>
    <x v="124"/>
    <s v="Invoice"/>
    <s v="87129"/>
    <s v="FH CHAMBERLAIN TRADING (PTY) LTD:RIVIERA"/>
    <s v="SEEDLINGS 4 PACK ASSORTED"/>
    <n v="20"/>
    <n v="31.85"/>
    <n v="637"/>
    <n v="3949.3999999999996"/>
    <x v="34"/>
  </r>
  <r>
    <m/>
    <x v="126"/>
    <s v="Invoice"/>
    <s v="87147"/>
    <s v="FH CHAMBERLAIN TRADING (PTY) LTD:KYALAMI"/>
    <s v="SEEDLINGS 4 PACK ASSORTED"/>
    <n v="10"/>
    <n v="31.85"/>
    <n v="318.5"/>
    <n v="4267.8999999999996"/>
    <x v="34"/>
  </r>
  <r>
    <m/>
    <x v="127"/>
    <s v="Invoice"/>
    <s v="87194"/>
    <s v="FH CHAMBERLAIN TRADING (PTY) LTD:SILVER LAKES"/>
    <s v="SEEDLINGS 4 PACK ASSORTED"/>
    <n v="24"/>
    <n v="31.85"/>
    <n v="764.4"/>
    <n v="5032.2999999999993"/>
    <x v="34"/>
  </r>
  <r>
    <m/>
    <x v="27"/>
    <s v="Invoice"/>
    <s v="87304"/>
    <s v="FH CHAMBERLAIN TRADING (PTY) LTD:STRUBENSVALLEY"/>
    <s v="SEEDLINGS 4 PACK ASSORTED"/>
    <n v="50"/>
    <n v="31.85"/>
    <n v="1592.5"/>
    <n v="6624.7999999999993"/>
    <x v="34"/>
  </r>
  <r>
    <m/>
    <x v="144"/>
    <s v="Invoice"/>
    <s v="87557"/>
    <s v="FH CHAMBERLAIN TRADING (PTY) LTD:RIVIERA"/>
    <s v="SEEDLINGS 4 PACK ASSORTED"/>
    <n v="10"/>
    <n v="31.85"/>
    <n v="318.5"/>
    <n v="6943.2999999999993"/>
    <x v="34"/>
  </r>
  <r>
    <m/>
    <x v="250"/>
    <s v="Invoice"/>
    <s v="87807"/>
    <s v="FH CHAMBERLAIN TRADING (PTY) LTD:STRUBENSVALLEY"/>
    <s v="SEEDLINGS 4 PACK ASSORTED"/>
    <n v="30"/>
    <n v="31.85"/>
    <n v="955.5"/>
    <n v="7898.7999999999993"/>
    <x v="34"/>
  </r>
  <r>
    <m/>
    <x v="252"/>
    <s v="Invoice"/>
    <s v="88112"/>
    <s v="FH CHAMBERLAIN TRADING (PTY) LTD:RIVIERA"/>
    <s v="SEEDLINGS 4 PACK ASSORTED"/>
    <n v="40"/>
    <n v="31.85"/>
    <n v="1274"/>
    <n v="9172.7999999999993"/>
    <x v="34"/>
  </r>
  <r>
    <m/>
    <x v="178"/>
    <s v="Invoice"/>
    <s v="88193"/>
    <s v="FH CHAMBERLAIN TRADING (PTY) LTD:RIVIERA"/>
    <s v="SEEDLINGS 4 PACK ASSORTED"/>
    <n v="130"/>
    <n v="31.85"/>
    <n v="4140.5"/>
    <n v="13313.3"/>
    <x v="34"/>
  </r>
  <r>
    <m/>
    <x v="179"/>
    <s v="Invoice"/>
    <s v="88205"/>
    <s v="FH CHAMBERLAIN TRADING (PTY) LTD:MONTANA"/>
    <s v="SEEDLINGS 4 PACK ASSORTED"/>
    <n v="210"/>
    <n v="31.85"/>
    <n v="6688.5"/>
    <n v="20001.8"/>
    <x v="34"/>
  </r>
  <r>
    <m/>
    <x v="184"/>
    <s v="Invoice"/>
    <s v="88306"/>
    <s v="FH CHAMBERLAIN TRADING (PTY) LTD:KYALAMI"/>
    <s v="SEEDLINGS 4 PACK ASSORTED"/>
    <n v="10"/>
    <n v="31.85"/>
    <n v="318.5"/>
    <n v="20320.3"/>
    <x v="34"/>
  </r>
  <r>
    <m/>
    <x v="309"/>
    <s v="Invoice"/>
    <s v="88363"/>
    <s v="FH CHAMBERLAIN TRADING (PTY) LTD:MONTANA"/>
    <s v="SEEDLINGS 4 PACK ASSORTED"/>
    <n v="100"/>
    <n v="31.85"/>
    <n v="3185"/>
    <n v="23505.3"/>
    <x v="34"/>
  </r>
  <r>
    <m/>
    <x v="255"/>
    <s v="Invoice"/>
    <s v="88647"/>
    <s v="FH CHAMBERLAIN TRADING (PTY) LTD:KYALAMI"/>
    <s v="SEEDLINGS 4 PACK ASSORTED"/>
    <n v="10"/>
    <n v="31.85"/>
    <n v="318.5"/>
    <n v="23823.8"/>
    <x v="34"/>
  </r>
  <r>
    <m/>
    <x v="51"/>
    <s v="Invoice"/>
    <s v="89268"/>
    <s v="FH CHAMBERLAIN TRADING (PTY) LTD:CENTURION"/>
    <s v="SEEDLINGS 4 PACK ASSORTED"/>
    <n v="72"/>
    <n v="31.85"/>
    <n v="2293.1999999999998"/>
    <n v="26117"/>
    <x v="34"/>
  </r>
  <r>
    <m/>
    <x v="35"/>
    <s v="Invoice"/>
    <s v="89814"/>
    <s v="FH CHAMBERLAIN TRADING (PTY) LTD:CENTURION"/>
    <s v="SEEDLINGS 4 PACK ASSORTED"/>
    <n v="12"/>
    <n v="31.85"/>
    <n v="382.2"/>
    <n v="26499.200000000001"/>
    <x v="34"/>
  </r>
  <r>
    <m/>
    <x v="265"/>
    <s v="Invoice"/>
    <s v="89809"/>
    <s v="FH CHAMBERLAIN TRADING (PTY) LTD:SILVER LAKES"/>
    <s v="SEEDLINGS 4 PACK ASSORTED"/>
    <n v="168"/>
    <n v="31.85"/>
    <n v="5350.8"/>
    <n v="31850"/>
    <x v="34"/>
  </r>
  <r>
    <m/>
    <x v="267"/>
    <s v="Invoice"/>
    <s v="89881"/>
    <s v="FH CHAMBERLAIN TRADING (PTY) LTD:KYALAMI"/>
    <s v="SEEDLINGS 4 PACK ASSORTED"/>
    <n v="30"/>
    <n v="31.85"/>
    <n v="955.5"/>
    <n v="32805.5"/>
    <x v="34"/>
  </r>
  <r>
    <m/>
    <x v="277"/>
    <s v="Invoice"/>
    <s v="89891"/>
    <s v="FH CHAMBERLAIN TRADING (PTY) LTD:RIVIERA"/>
    <s v="SEEDLINGS 4 PACK ASSORTED"/>
    <n v="45"/>
    <n v="31.85"/>
    <n v="1433.25"/>
    <n v="34238.75"/>
    <x v="34"/>
  </r>
  <r>
    <m/>
    <x v="11"/>
    <s v="Invoice"/>
    <s v="90036"/>
    <s v="FH CHAMBERLAIN TRADING (PTY) LTD:MONTANA"/>
    <s v="SEEDLINGS 4 PACK ASSORTED"/>
    <n v="50"/>
    <n v="31.85"/>
    <n v="1592.5"/>
    <n v="35831.25"/>
    <x v="34"/>
  </r>
  <r>
    <m/>
    <x v="72"/>
    <s v="Invoice"/>
    <s v="90473"/>
    <s v="FH CHAMBERLAIN TRADING (PTY) LTD:KYALAMI"/>
    <s v="SEEDLINGS 4 PACK ASSORTED"/>
    <n v="10"/>
    <n v="33.5"/>
    <n v="335"/>
    <n v="36166.25"/>
    <x v="34"/>
  </r>
  <r>
    <s v="Total for CHAMBERLAIN 4 PACK"/>
    <x v="0"/>
    <m/>
    <m/>
    <m/>
    <m/>
    <n v="1135"/>
    <m/>
    <n v="36166.25"/>
    <m/>
    <x v="0"/>
  </r>
  <r>
    <s v="PRIMULA PRIMROSE ACAULIS DANIA MIX 4 PACK"/>
    <x v="0"/>
    <m/>
    <m/>
    <m/>
    <m/>
    <m/>
    <m/>
    <m/>
    <m/>
    <x v="0"/>
  </r>
  <r>
    <m/>
    <x v="26"/>
    <s v="Invoice"/>
    <s v="87254"/>
    <s v="STODELS NURSERIES:BRYANSTON"/>
    <s v="26886299 - ANNUAL PRIMULA PRIMROSE ACAULIS DANIA MIX 4 PACK"/>
    <n v="10"/>
    <n v="29.99"/>
    <n v="299.89999999999998"/>
    <n v="299.89999999999998"/>
    <x v="8"/>
  </r>
  <r>
    <m/>
    <x v="245"/>
    <s v="Invoice"/>
    <s v="87321"/>
    <s v="STODELS NURSERIES:BRYANSTON"/>
    <s v="26886299 - ANNUAL PRIMULA PRIMROSE ACAULIS DANIA MIX 4 PACK"/>
    <n v="6"/>
    <n v="29.99"/>
    <n v="179.94"/>
    <n v="479.84"/>
    <x v="8"/>
  </r>
  <r>
    <s v="Total for PRIMULA PRIMROSE ACAULIS DANIA MIX 4 PACK"/>
    <x v="0"/>
    <m/>
    <m/>
    <m/>
    <m/>
    <n v="16"/>
    <m/>
    <n v="479.84"/>
    <m/>
    <x v="0"/>
  </r>
  <r>
    <s v="PRIMULA PRIMROSE ACAULIS DANIA ROSE 4 PACK"/>
    <x v="0"/>
    <m/>
    <m/>
    <m/>
    <m/>
    <m/>
    <m/>
    <m/>
    <m/>
    <x v="0"/>
  </r>
  <r>
    <m/>
    <x v="245"/>
    <s v="Invoice"/>
    <s v="87321"/>
    <s v="STODELS NURSERIES:BRYANSTON"/>
    <s v="26886299 - ANNUAL PRIMULA PRIMROSE ACAULIS DANIA ROSE 4 PACK"/>
    <n v="6"/>
    <n v="29.99"/>
    <n v="179.94"/>
    <n v="179.94"/>
    <x v="8"/>
  </r>
  <r>
    <s v="Total for PRIMULA PRIMROSE ACAULIS DANIA ROSE 4 PACK"/>
    <x v="0"/>
    <m/>
    <m/>
    <m/>
    <m/>
    <n v="6"/>
    <m/>
    <n v="179.94"/>
    <m/>
    <x v="0"/>
  </r>
  <r>
    <s v="SEEDLING 4PK ASSORTED (deleted)"/>
    <x v="0"/>
    <m/>
    <m/>
    <m/>
    <m/>
    <m/>
    <m/>
    <m/>
    <m/>
    <x v="0"/>
  </r>
  <r>
    <m/>
    <x v="225"/>
    <s v="Invoice"/>
    <s v="86097"/>
    <s v="FH CHAMBERLAIN TRADING (PTY) LTD:SILVER LAKES"/>
    <s v="PLANT SEEDLING TRAY 4PK ASSORTED ATN"/>
    <n v="6"/>
    <n v="29.5"/>
    <n v="177"/>
    <n v="177"/>
    <x v="34"/>
  </r>
  <r>
    <s v="Total for SEEDLING 4PK ASSORTED (deleted)"/>
    <x v="0"/>
    <m/>
    <m/>
    <m/>
    <m/>
    <n v="6"/>
    <m/>
    <n v="177"/>
    <m/>
    <x v="0"/>
  </r>
  <r>
    <s v="SEEDLING FLOWER 4 PACK"/>
    <x v="0"/>
    <m/>
    <m/>
    <m/>
    <m/>
    <m/>
    <m/>
    <m/>
    <m/>
    <x v="0"/>
  </r>
  <r>
    <m/>
    <x v="232"/>
    <s v="Invoice"/>
    <s v="86516"/>
    <s v="FH CHAMBERLAIN TRADING (PTY) LTD:KYALAMI"/>
    <s v="737186350505 - SEEDLING FLOWER 4 PACK"/>
    <n v="15"/>
    <n v="29.5"/>
    <n v="442.5"/>
    <n v="442.5"/>
    <x v="34"/>
  </r>
  <r>
    <m/>
    <x v="108"/>
    <s v="Invoice"/>
    <s v="86697"/>
    <s v="FH CHAMBERLAIN TRADING (PTY) LTD:SILVER LAKES"/>
    <s v="737186350505 - SEEDLING FLOWER 4 PACK"/>
    <n v="12"/>
    <n v="31.85"/>
    <n v="382.2"/>
    <n v="824.7"/>
    <x v="34"/>
  </r>
  <r>
    <m/>
    <x v="24"/>
    <s v="Invoice"/>
    <s v="87019"/>
    <s v="NYLIES KWEKERY"/>
    <s v="SEEDLING FLOWER 4 PACK"/>
    <n v="30"/>
    <n v="29.99"/>
    <n v="899.7"/>
    <n v="1724.4"/>
    <x v="34"/>
  </r>
  <r>
    <m/>
    <x v="185"/>
    <s v="Invoice"/>
    <s v="88342"/>
    <s v="BUCO SSC:BRITS"/>
    <s v="737186350505 - SEEDLING FLOWER 4 PACK"/>
    <n v="8"/>
    <n v="34.4"/>
    <n v="275.2"/>
    <n v="1999.6000000000001"/>
    <x v="34"/>
  </r>
  <r>
    <m/>
    <x v="196"/>
    <s v="Invoice"/>
    <s v="88823"/>
    <s v="BUCO SSC:BRITS"/>
    <s v="737186350505 - SEEDLING FLOWER 4 PACK"/>
    <n v="4"/>
    <n v="34.4"/>
    <n v="137.6"/>
    <n v="2137.2000000000003"/>
    <x v="34"/>
  </r>
  <r>
    <s v="Total for SEEDLING FLOWER 4 PACK"/>
    <x v="0"/>
    <m/>
    <m/>
    <m/>
    <m/>
    <n v="69"/>
    <m/>
    <n v="2137.2000000000003"/>
    <m/>
    <x v="0"/>
  </r>
  <r>
    <s v="TOMATO CHERRY RED ROBIN F1"/>
    <x v="0"/>
    <m/>
    <m/>
    <m/>
    <m/>
    <m/>
    <m/>
    <m/>
    <m/>
    <x v="0"/>
  </r>
  <r>
    <m/>
    <x v="297"/>
    <s v="Invoice"/>
    <s v="86197"/>
    <s v="STODELS NURSERIES:BRYANSTON"/>
    <s v="26054049 - ANNUAL TOMATO CHERRY RED ROBIN F1"/>
    <n v="5"/>
    <n v="19.989999999999998"/>
    <n v="99.95"/>
    <n v="99.95"/>
    <x v="34"/>
  </r>
  <r>
    <s v="Total for TOMATO CHERRY RED ROBIN F1"/>
    <x v="0"/>
    <m/>
    <m/>
    <m/>
    <m/>
    <n v="5"/>
    <m/>
    <n v="99.95"/>
    <m/>
    <x v="0"/>
  </r>
  <r>
    <s v="PPAPOBLJE"/>
    <x v="0"/>
    <m/>
    <m/>
    <m/>
    <m/>
    <m/>
    <m/>
    <m/>
    <m/>
    <x v="0"/>
  </r>
  <r>
    <m/>
    <x v="18"/>
    <s v="Invoice"/>
    <s v="86425"/>
    <s v="MALANSEUNS Head Office"/>
    <s v="PANSY POWER BLUE JEANS"/>
    <n v="630"/>
    <n v="1.25"/>
    <n v="787.5"/>
    <n v="787.5"/>
    <x v="0"/>
  </r>
  <r>
    <m/>
    <x v="292"/>
    <s v="Invoice"/>
    <s v="86570"/>
    <s v="MALANSEUNS Head Office"/>
    <s v="PANSY POWER BLUE JEANS"/>
    <n v="888"/>
    <n v="1.25"/>
    <n v="1110"/>
    <n v="1897.5"/>
    <x v="0"/>
  </r>
  <r>
    <m/>
    <x v="294"/>
    <s v="Invoice"/>
    <s v="86664"/>
    <s v="MALANSEUNS Head Office"/>
    <s v="PANSY POWER BLUE JEANS"/>
    <n v="888"/>
    <n v="1.25"/>
    <n v="1110"/>
    <n v="3007.5"/>
    <x v="0"/>
  </r>
  <r>
    <s v="Total for PPAPOBLJE"/>
    <x v="0"/>
    <m/>
    <m/>
    <m/>
    <m/>
    <n v="2406"/>
    <m/>
    <n v="3007.5"/>
    <m/>
    <x v="0"/>
  </r>
  <r>
    <s v="PPAPOBLXD"/>
    <x v="0"/>
    <m/>
    <m/>
    <m/>
    <m/>
    <m/>
    <m/>
    <m/>
    <m/>
    <x v="0"/>
  </r>
  <r>
    <m/>
    <x v="18"/>
    <s v="Invoice"/>
    <s v="86425"/>
    <s v="MALANSEUNS Head Office"/>
    <s v="PANSY POWER BLOTCH MIXED"/>
    <n v="1230"/>
    <n v="1.25"/>
    <n v="1537.5"/>
    <n v="1537.5"/>
    <x v="0"/>
  </r>
  <r>
    <m/>
    <x v="292"/>
    <s v="Invoice"/>
    <s v="86570"/>
    <s v="MALANSEUNS Head Office"/>
    <s v="PANSY POWER BLOTCH MIXED"/>
    <n v="1476"/>
    <n v="1.25"/>
    <n v="1845"/>
    <n v="3382.5"/>
    <x v="0"/>
  </r>
  <r>
    <m/>
    <x v="294"/>
    <s v="Invoice"/>
    <s v="86664"/>
    <s v="MALANSEUNS Head Office"/>
    <s v="PANSY POWER BLOTCH MIXED"/>
    <n v="888"/>
    <n v="1.25"/>
    <n v="1110"/>
    <n v="4492.5"/>
    <x v="0"/>
  </r>
  <r>
    <s v="Total for PPAPOBLXD"/>
    <x v="0"/>
    <m/>
    <m/>
    <m/>
    <m/>
    <n v="3594"/>
    <m/>
    <n v="4492.5"/>
    <m/>
    <x v="0"/>
  </r>
  <r>
    <s v="PPAPODEBL"/>
    <x v="0"/>
    <m/>
    <m/>
    <m/>
    <m/>
    <m/>
    <m/>
    <m/>
    <m/>
    <x v="0"/>
  </r>
  <r>
    <m/>
    <x v="18"/>
    <s v="Invoice"/>
    <s v="86425"/>
    <s v="MALANSEUNS Head Office"/>
    <s v="PANSY POWER DEEP BLUE WITH BLOTCH"/>
    <n v="690"/>
    <n v="1.25"/>
    <n v="862.5"/>
    <n v="862.5"/>
    <x v="0"/>
  </r>
  <r>
    <m/>
    <x v="292"/>
    <s v="Invoice"/>
    <s v="86570"/>
    <s v="MALANSEUNS Head Office"/>
    <s v="PANSY POWER DEEP BLUE WITH BLOTCH"/>
    <n v="888"/>
    <n v="1.25"/>
    <n v="1110"/>
    <n v="1972.5"/>
    <x v="0"/>
  </r>
  <r>
    <m/>
    <x v="294"/>
    <s v="Invoice"/>
    <s v="86664"/>
    <s v="MALANSEUNS Head Office"/>
    <s v="PANSY POWER DEEP BLUE WITH BLOTCH"/>
    <n v="882"/>
    <n v="1.25"/>
    <n v="1102.5"/>
    <n v="3075"/>
    <x v="0"/>
  </r>
  <r>
    <s v="Total for PPAPODEBL"/>
    <x v="0"/>
    <m/>
    <m/>
    <m/>
    <m/>
    <n v="2460"/>
    <m/>
    <n v="3075"/>
    <m/>
    <x v="0"/>
  </r>
  <r>
    <s v="PPAPOFI"/>
    <x v="0"/>
    <m/>
    <m/>
    <m/>
    <m/>
    <m/>
    <m/>
    <m/>
    <m/>
    <x v="0"/>
  </r>
  <r>
    <m/>
    <x v="18"/>
    <s v="Invoice"/>
    <s v="86425"/>
    <s v="MALANSEUNS Head Office"/>
    <s v="PANSY POWER FIRE"/>
    <n v="690"/>
    <n v="1.25"/>
    <n v="862.5"/>
    <n v="862.5"/>
    <x v="0"/>
  </r>
  <r>
    <m/>
    <x v="292"/>
    <s v="Invoice"/>
    <s v="86570"/>
    <s v="MALANSEUNS Head Office"/>
    <s v="PANSY POWER FIRE"/>
    <n v="1476"/>
    <n v="1.25"/>
    <n v="1845"/>
    <n v="2707.5"/>
    <x v="0"/>
  </r>
  <r>
    <m/>
    <x v="294"/>
    <s v="Invoice"/>
    <s v="86664"/>
    <s v="MALANSEUNS Head Office"/>
    <s v="PANSY POWER FIRE"/>
    <n v="888"/>
    <n v="1.25"/>
    <n v="1110"/>
    <n v="3817.5"/>
    <x v="0"/>
  </r>
  <r>
    <s v="Total for PPAPOFI"/>
    <x v="0"/>
    <m/>
    <m/>
    <m/>
    <m/>
    <n v="3054"/>
    <m/>
    <n v="3817.5"/>
    <m/>
    <x v="0"/>
  </r>
  <r>
    <s v="PPAPOPA"/>
    <x v="0"/>
    <m/>
    <m/>
    <m/>
    <m/>
    <m/>
    <m/>
    <m/>
    <m/>
    <x v="0"/>
  </r>
  <r>
    <m/>
    <x v="18"/>
    <s v="Invoice"/>
    <s v="86425"/>
    <s v="MALANSEUNS Head Office"/>
    <s v="PANSY POWER PATRICIA"/>
    <n v="654"/>
    <n v="1.25"/>
    <n v="817.5"/>
    <n v="817.5"/>
    <x v="0"/>
  </r>
  <r>
    <m/>
    <x v="292"/>
    <s v="Invoice"/>
    <s v="86570"/>
    <s v="MALANSEUNS Head Office"/>
    <s v="PANSY POWER PATRICIA"/>
    <n v="1476"/>
    <n v="1.25"/>
    <n v="1845"/>
    <n v="2662.5"/>
    <x v="0"/>
  </r>
  <r>
    <m/>
    <x v="294"/>
    <s v="Invoice"/>
    <s v="86664"/>
    <s v="MALANSEUNS Head Office"/>
    <s v="PANSY POWER PATRICIA"/>
    <n v="888"/>
    <n v="1.25"/>
    <n v="1110"/>
    <n v="3772.5"/>
    <x v="0"/>
  </r>
  <r>
    <s v="Total for PPAPOPA"/>
    <x v="0"/>
    <m/>
    <m/>
    <m/>
    <m/>
    <n v="3018"/>
    <m/>
    <n v="3772.5"/>
    <m/>
    <x v="0"/>
  </r>
  <r>
    <s v="PPAPOPUBL"/>
    <x v="0"/>
    <m/>
    <m/>
    <m/>
    <m/>
    <m/>
    <m/>
    <m/>
    <m/>
    <x v="0"/>
  </r>
  <r>
    <m/>
    <x v="18"/>
    <s v="Invoice"/>
    <s v="86425"/>
    <s v="MALANSEUNS Head Office"/>
    <s v="PANSY POWER PURPLE WITH BLOTCH"/>
    <n v="594"/>
    <n v="1.25"/>
    <n v="742.5"/>
    <n v="742.5"/>
    <x v="0"/>
  </r>
  <r>
    <m/>
    <x v="292"/>
    <s v="Invoice"/>
    <s v="86570"/>
    <s v="MALANSEUNS Head Office"/>
    <s v="PANSY POWER PURPLE WITH BLOTCH"/>
    <n v="1476"/>
    <n v="1.25"/>
    <n v="1845"/>
    <n v="2587.5"/>
    <x v="0"/>
  </r>
  <r>
    <m/>
    <x v="294"/>
    <s v="Invoice"/>
    <s v="86664"/>
    <s v="MALANSEUNS Head Office"/>
    <s v="PANSY POWER PURPLE WITH BLOTCH"/>
    <n v="888"/>
    <n v="1.25"/>
    <n v="1110"/>
    <n v="3697.5"/>
    <x v="0"/>
  </r>
  <r>
    <s v="Total for PPAPOPUBL"/>
    <x v="0"/>
    <m/>
    <m/>
    <m/>
    <m/>
    <n v="2958"/>
    <m/>
    <n v="3697.5"/>
    <m/>
    <x v="0"/>
  </r>
  <r>
    <s v="PPAPOWHBL"/>
    <x v="0"/>
    <m/>
    <m/>
    <m/>
    <m/>
    <m/>
    <m/>
    <m/>
    <m/>
    <x v="0"/>
  </r>
  <r>
    <m/>
    <x v="18"/>
    <s v="Invoice"/>
    <s v="86425"/>
    <s v="MALANSEUNS Head Office"/>
    <s v="PANSY POWER WHITE"/>
    <n v="1242"/>
    <n v="1.25"/>
    <n v="1552.5"/>
    <n v="1552.5"/>
    <x v="0"/>
  </r>
  <r>
    <m/>
    <x v="292"/>
    <s v="Invoice"/>
    <s v="86570"/>
    <s v="MALANSEUNS Head Office"/>
    <s v="PANSY POWER WHITE"/>
    <n v="1476"/>
    <n v="1.25"/>
    <n v="1845"/>
    <n v="3397.5"/>
    <x v="0"/>
  </r>
  <r>
    <m/>
    <x v="294"/>
    <s v="Invoice"/>
    <s v="86664"/>
    <s v="MALANSEUNS Head Office"/>
    <s v="PANSY POWER WHITE"/>
    <n v="1476"/>
    <n v="1.25"/>
    <n v="1845"/>
    <n v="5242.5"/>
    <x v="0"/>
  </r>
  <r>
    <s v="Total for PPAPOWHBL"/>
    <x v="0"/>
    <m/>
    <m/>
    <m/>
    <m/>
    <n v="4194"/>
    <m/>
    <n v="5242.5"/>
    <m/>
    <x v="0"/>
  </r>
  <r>
    <s v="PPAPOYEBL"/>
    <x v="0"/>
    <m/>
    <m/>
    <m/>
    <m/>
    <m/>
    <m/>
    <m/>
    <m/>
    <x v="0"/>
  </r>
  <r>
    <m/>
    <x v="18"/>
    <s v="Invoice"/>
    <s v="86425"/>
    <s v="MALANSEUNS Head Office"/>
    <s v="PANSY POWER YELLOW WITH BLOTCH"/>
    <n v="1180"/>
    <n v="1.25"/>
    <n v="1475"/>
    <n v="1475"/>
    <x v="0"/>
  </r>
  <r>
    <m/>
    <x v="292"/>
    <s v="Invoice"/>
    <s v="86570"/>
    <s v="MALANSEUNS Head Office"/>
    <s v="PANSY POWER YELLOW WITH BLOTCH"/>
    <n v="1476"/>
    <n v="1.25"/>
    <n v="1845"/>
    <n v="3320"/>
    <x v="0"/>
  </r>
  <r>
    <m/>
    <x v="294"/>
    <s v="Invoice"/>
    <s v="86664"/>
    <s v="MALANSEUNS Head Office"/>
    <s v="PANSY POWER YELLOW WITH BLOTCH"/>
    <n v="1470"/>
    <n v="1.25"/>
    <n v="1837.5"/>
    <n v="5157.5"/>
    <x v="0"/>
  </r>
  <r>
    <s v="Total for PPAPOYEBL"/>
    <x v="0"/>
    <m/>
    <m/>
    <m/>
    <m/>
    <n v="4126"/>
    <m/>
    <n v="5157.5"/>
    <m/>
    <x v="0"/>
  </r>
  <r>
    <s v="PPAPRLASH"/>
    <x v="0"/>
    <m/>
    <m/>
    <m/>
    <m/>
    <m/>
    <m/>
    <m/>
    <m/>
    <x v="0"/>
  </r>
  <r>
    <m/>
    <x v="18"/>
    <s v="Invoice"/>
    <s v="86425"/>
    <s v="MALANSEUNS Head Office"/>
    <s v="PANSY PREMIER LAVENDER SHADES"/>
    <n v="1180"/>
    <n v="1.25"/>
    <n v="1475"/>
    <n v="1475"/>
    <x v="13"/>
  </r>
  <r>
    <m/>
    <x v="292"/>
    <s v="Invoice"/>
    <s v="86570"/>
    <s v="MALANSEUNS Head Office"/>
    <s v="PANSY PREMIER LAVENDER SHADES"/>
    <n v="2070"/>
    <n v="1.2"/>
    <n v="2484"/>
    <n v="3959"/>
    <x v="13"/>
  </r>
  <r>
    <m/>
    <x v="294"/>
    <s v="Invoice"/>
    <s v="86664"/>
    <s v="MALANSEUNS Head Office"/>
    <s v="PANSY PREMIER LAVENDER SHADES"/>
    <n v="1476"/>
    <n v="1.25"/>
    <n v="1845"/>
    <n v="5804"/>
    <x v="13"/>
  </r>
  <r>
    <s v="Total for PPAPRLASH"/>
    <x v="0"/>
    <m/>
    <m/>
    <m/>
    <m/>
    <n v="4726"/>
    <m/>
    <n v="5804"/>
    <m/>
    <x v="0"/>
  </r>
  <r>
    <s v="PPAPUOCBRMI"/>
    <x v="0"/>
    <m/>
    <m/>
    <m/>
    <m/>
    <m/>
    <m/>
    <m/>
    <m/>
    <x v="0"/>
  </r>
  <r>
    <m/>
    <x v="18"/>
    <s v="Invoice"/>
    <s v="86425"/>
    <s v="MALANSEUNS Head Office"/>
    <s v="PANSY PUNCH OCEAN BREEZE MIX"/>
    <n v="1242"/>
    <n v="1.2"/>
    <n v="1490.4"/>
    <n v="1490.4"/>
    <x v="0"/>
  </r>
  <r>
    <m/>
    <x v="292"/>
    <s v="Invoice"/>
    <s v="86570"/>
    <s v="MALANSEUNS Head Office"/>
    <s v="PANSY PUNCH OCEAN BREEZE MIX"/>
    <n v="1476"/>
    <n v="1.25"/>
    <n v="1845"/>
    <n v="3335.4"/>
    <x v="0"/>
  </r>
  <r>
    <m/>
    <x v="294"/>
    <s v="Invoice"/>
    <s v="86664"/>
    <s v="MALANSEUNS Head Office"/>
    <s v="PANSY PUNCH OCEAN BREEZE MIX"/>
    <n v="888"/>
    <n v="1.2"/>
    <n v="1065.5999999999999"/>
    <n v="4401"/>
    <x v="0"/>
  </r>
  <r>
    <s v="Total for PPAPUOCBRMI"/>
    <x v="0"/>
    <m/>
    <m/>
    <m/>
    <m/>
    <n v="3606"/>
    <m/>
    <n v="4401"/>
    <m/>
    <x v="0"/>
  </r>
  <r>
    <s v="PPAULPESHXD"/>
    <x v="0"/>
    <m/>
    <m/>
    <m/>
    <m/>
    <m/>
    <m/>
    <m/>
    <m/>
    <x v="0"/>
  </r>
  <r>
    <m/>
    <x v="18"/>
    <s v="Invoice"/>
    <s v="86425"/>
    <s v="MALANSEUNS Head Office"/>
    <s v="PANSY ULTIMA PEACH SHADES MIX"/>
    <n v="0"/>
    <n v="1.25"/>
    <n v="0"/>
    <n v="0"/>
    <x v="0"/>
  </r>
  <r>
    <m/>
    <x v="292"/>
    <s v="Invoice"/>
    <s v="86570"/>
    <s v="MALANSEUNS Head Office"/>
    <s v="PANSY ULTIMA PEACH SHADES MIX"/>
    <n v="0"/>
    <n v="1.25"/>
    <n v="0"/>
    <n v="0"/>
    <x v="0"/>
  </r>
  <r>
    <m/>
    <x v="294"/>
    <s v="Invoice"/>
    <s v="86664"/>
    <s v="MALANSEUNS Head Office"/>
    <s v="PANSY ULTIMA PEACH SHADES MIX"/>
    <n v="0"/>
    <n v="1.25"/>
    <n v="0"/>
    <n v="0"/>
    <x v="0"/>
  </r>
  <r>
    <s v="Total for PPAULPESHXD"/>
    <x v="0"/>
    <m/>
    <m/>
    <m/>
    <m/>
    <n v="0"/>
    <m/>
    <n v="0"/>
    <m/>
    <x v="0"/>
  </r>
  <r>
    <s v="COLOUR PLUGS 48"/>
    <x v="0"/>
    <m/>
    <m/>
    <m/>
    <m/>
    <m/>
    <m/>
    <m/>
    <m/>
    <x v="0"/>
  </r>
  <r>
    <m/>
    <x v="19"/>
    <s v="Invoice"/>
    <s v="86498"/>
    <s v="JOY GARDENS"/>
    <s v="COLOUR PLUGS 48"/>
    <n v="15"/>
    <n v="117.3"/>
    <n v="1759.5"/>
    <n v="1759.5"/>
    <x v="35"/>
  </r>
  <r>
    <m/>
    <x v="232"/>
    <s v="Invoice"/>
    <s v="86508"/>
    <s v="BUILDERS WAREHOUSE:NORWOOD"/>
    <s v="COLOUR PLUGS 48"/>
    <n v="7"/>
    <n v="126.35"/>
    <n v="884.45"/>
    <n v="2643.95"/>
    <x v="35"/>
  </r>
  <r>
    <m/>
    <x v="281"/>
    <s v="Invoice"/>
    <s v="86536"/>
    <s v="BUILDERS WAREHOUSE:RUSTENBURG"/>
    <s v="COLOUR PLUGS 48"/>
    <n v="5"/>
    <n v="126.35"/>
    <n v="631.75"/>
    <n v="3275.7"/>
    <x v="35"/>
  </r>
  <r>
    <m/>
    <x v="106"/>
    <s v="Invoice"/>
    <s v="86636"/>
    <s v="JOY GARDENS"/>
    <s v="COLOUR PLUGS 48"/>
    <n v="20"/>
    <n v="117.3"/>
    <n v="2346"/>
    <n v="5621.7"/>
    <x v="35"/>
  </r>
  <r>
    <m/>
    <x v="234"/>
    <s v="Invoice"/>
    <s v="86712"/>
    <s v="BUILDERS WAREHOUSE:NORWOOD"/>
    <s v="COLOUR PLUGS 48"/>
    <n v="4"/>
    <n v="126.35"/>
    <n v="505.4"/>
    <n v="6127.0999999999995"/>
    <x v="35"/>
  </r>
  <r>
    <m/>
    <x v="128"/>
    <s v="Invoice"/>
    <s v="87221"/>
    <s v="GARDENSHOP PARKTOWN"/>
    <s v="COLOUR PLUGS 48"/>
    <n v="20"/>
    <n v="69.95"/>
    <n v="1399"/>
    <n v="7526.0999999999995"/>
    <x v="35"/>
  </r>
  <r>
    <m/>
    <x v="263"/>
    <s v="Invoice"/>
    <s v="89194"/>
    <s v="JOY GARDENS"/>
    <s v="128 LAWN"/>
    <n v="5"/>
    <n v="111.6"/>
    <n v="558"/>
    <n v="8084.0999999999995"/>
    <x v="1"/>
  </r>
  <r>
    <m/>
    <x v="80"/>
    <s v="Invoice"/>
    <s v="89393"/>
    <s v="BUILDERS WAREHOUSE:STRUBENS VALLEY"/>
    <s v="COLOUR PLUGS 48"/>
    <n v="5"/>
    <n v="132.69999999999999"/>
    <n v="663.5"/>
    <n v="8747.5999999999985"/>
    <x v="35"/>
  </r>
  <r>
    <m/>
    <x v="83"/>
    <s v="Invoice"/>
    <s v="89464"/>
    <s v="BUILDERS WAREHOUSE:RUSTENBURG"/>
    <s v="COLOUR PLUGS 48"/>
    <n v="6"/>
    <n v="132.69999999999999"/>
    <n v="796.2"/>
    <n v="9543.7999999999993"/>
    <x v="35"/>
  </r>
  <r>
    <m/>
    <x v="57"/>
    <s v="Invoice"/>
    <s v="89718"/>
    <s v="JOY GARDENS"/>
    <s v="128 LAWN"/>
    <n v="5"/>
    <n v="124.3"/>
    <n v="621.5"/>
    <n v="10165.299999999999"/>
    <x v="1"/>
  </r>
  <r>
    <m/>
    <x v="295"/>
    <s v="Invoice"/>
    <s v="89797"/>
    <s v="JOY GARDENS"/>
    <s v="128 LAWN"/>
    <n v="5"/>
    <n v="124.3"/>
    <n v="621.5"/>
    <n v="10786.8"/>
    <x v="1"/>
  </r>
  <r>
    <m/>
    <x v="35"/>
    <s v="Invoice"/>
    <s v="89811"/>
    <s v="RIVERSIDE MICA"/>
    <s v="L/M GRASS 128 PACK"/>
    <n v="5"/>
    <n v="128.99"/>
    <n v="644.95000000000005"/>
    <n v="11431.75"/>
    <x v="1"/>
  </r>
  <r>
    <m/>
    <x v="8"/>
    <s v="Invoice"/>
    <s v="89919"/>
    <s v="BUILDERS WAREHOUSE:RUSTENBURG"/>
    <s v="COLOUR PLUGS 48"/>
    <n v="6"/>
    <n v="132.69999999999999"/>
    <n v="796.2"/>
    <n v="12227.95"/>
    <x v="35"/>
  </r>
  <r>
    <m/>
    <x v="208"/>
    <s v="Invoice"/>
    <s v="90166"/>
    <s v="JOY GARDENS"/>
    <s v="128 LAWN"/>
    <n v="5"/>
    <n v="124.3"/>
    <n v="621.5"/>
    <n v="12849.45"/>
    <x v="1"/>
  </r>
  <r>
    <s v="Total for COLOUR PLUGS 48"/>
    <x v="0"/>
    <m/>
    <m/>
    <m/>
    <m/>
    <n v="113"/>
    <m/>
    <n v="12849.45"/>
    <m/>
    <x v="0"/>
  </r>
  <r>
    <s v="COLOUR PLUGS 512"/>
    <x v="0"/>
    <m/>
    <m/>
    <m/>
    <m/>
    <m/>
    <m/>
    <m/>
    <m/>
    <x v="0"/>
  </r>
  <r>
    <m/>
    <x v="287"/>
    <s v="Invoice"/>
    <s v="88657"/>
    <s v="WILDFLOWER WONDERS"/>
    <s v="STATICE 512"/>
    <n v="1024"/>
    <n v="0.7"/>
    <n v="716.8"/>
    <n v="716.8"/>
    <x v="0"/>
  </r>
  <r>
    <m/>
    <x v="287"/>
    <s v="Invoice"/>
    <s v="88657"/>
    <s v="WILDFLOWER WONDERS"/>
    <s v="CELOSIA CHIEF 512"/>
    <n v="1024"/>
    <n v="0.7"/>
    <n v="716.8"/>
    <n v="1433.6"/>
    <x v="0"/>
  </r>
  <r>
    <m/>
    <x v="287"/>
    <s v="Invoice"/>
    <s v="88657"/>
    <s v="WILDFLOWER WONDERS"/>
    <s v="GOMPHRENA 512"/>
    <n v="750"/>
    <n v="1.56"/>
    <n v="1170"/>
    <n v="2603.6"/>
    <x v="0"/>
  </r>
  <r>
    <m/>
    <x v="221"/>
    <s v="Invoice"/>
    <s v="89044"/>
    <s v="WILDFLOWER WONDERS"/>
    <s v="ZINNIA OKLAHOMA WHITE"/>
    <n v="512"/>
    <n v="0.8"/>
    <n v="409.6"/>
    <n v="3013.2"/>
    <x v="0"/>
  </r>
  <r>
    <m/>
    <x v="221"/>
    <s v="Invoice"/>
    <s v="89044"/>
    <s v="WILDFLOWER WONDERS"/>
    <s v="ZINNIA OKLAHOMA CARMINE"/>
    <n v="512"/>
    <n v="0.8"/>
    <n v="409.6"/>
    <n v="3422.7999999999997"/>
    <x v="0"/>
  </r>
  <r>
    <m/>
    <x v="29"/>
    <s v="Invoice"/>
    <s v="89242"/>
    <s v="WILDFLOWER WONDERS"/>
    <s v="COLOUR PLUGS 512"/>
    <n v="1024"/>
    <n v="0.8"/>
    <n v="819.2"/>
    <n v="4242"/>
    <x v="0"/>
  </r>
  <r>
    <m/>
    <x v="41"/>
    <s v="Invoice"/>
    <s v="89575"/>
    <s v="FLORISEEDS GROPLUG"/>
    <s v="BEGONIA NON STOP ASSORTED"/>
    <n v="2375"/>
    <n v="0.19"/>
    <n v="451.25"/>
    <n v="4693.25"/>
    <x v="20"/>
  </r>
  <r>
    <m/>
    <x v="41"/>
    <s v="Invoice"/>
    <s v="89575"/>
    <s v="FLORISEEDS GROPLUG"/>
    <s v="BEGONIA SUPER COOL ASSORTED"/>
    <n v="4750"/>
    <n v="0.15"/>
    <n v="712.5"/>
    <n v="5405.75"/>
    <x v="0"/>
  </r>
  <r>
    <m/>
    <x v="41"/>
    <s v="Invoice"/>
    <s v="89575"/>
    <s v="FLORISEEDS GROPLUG"/>
    <s v="BEGONIA MEGA COOL ASSORTED"/>
    <n v="7600"/>
    <n v="0.19"/>
    <n v="1444"/>
    <n v="6849.75"/>
    <x v="0"/>
  </r>
  <r>
    <m/>
    <x v="55"/>
    <s v="Invoice"/>
    <s v="89646"/>
    <s v="WILDFLOWER WONDERS"/>
    <s v="CELOSIA CHIEF ROSE 512"/>
    <n v="512"/>
    <n v="0.7"/>
    <n v="358.4"/>
    <n v="7208.15"/>
    <x v="0"/>
  </r>
  <r>
    <m/>
    <x v="55"/>
    <s v="Invoice"/>
    <s v="89646"/>
    <s v="WILDFLOWER WONDERS"/>
    <s v="CELOSIA CHIEF GOLD 512"/>
    <n v="512"/>
    <n v="0.7"/>
    <n v="358.4"/>
    <n v="7566.5499999999993"/>
    <x v="0"/>
  </r>
  <r>
    <m/>
    <x v="55"/>
    <s v="Invoice"/>
    <s v="89646"/>
    <s v="WILDFLOWER WONDERS"/>
    <s v="CELOSIA PAMPAS PLUME  512"/>
    <n v="1024"/>
    <n v="0.87"/>
    <n v="890.88"/>
    <n v="8457.4299999999985"/>
    <x v="0"/>
  </r>
  <r>
    <m/>
    <x v="58"/>
    <s v="Invoice"/>
    <s v="89765"/>
    <s v="WILDFLOWER WONDERS"/>
    <s v="MARIGOLD FIRESTONE ORANGE 512"/>
    <n v="1024"/>
    <n v="1.0732227000000001"/>
    <n v="1098.98"/>
    <n v="9556.409999999998"/>
    <x v="0"/>
  </r>
  <r>
    <m/>
    <x v="276"/>
    <s v="Invoice"/>
    <s v="89845"/>
    <s v="FLORISEEDS GROPLUG"/>
    <s v="BEGONIA TUBEROUS PLUGS 512"/>
    <n v="512"/>
    <n v="0.19"/>
    <n v="97.28"/>
    <n v="9653.6899999999987"/>
    <x v="0"/>
  </r>
  <r>
    <m/>
    <x v="267"/>
    <s v="Invoice"/>
    <s v="89878"/>
    <s v="WILDFLOWER WONDERS"/>
    <s v="CELOSIA FLAMINGO FEATHERS 512"/>
    <n v="1024"/>
    <n v="0.59654300000000005"/>
    <n v="610.86"/>
    <n v="10264.549999999999"/>
    <x v="0"/>
  </r>
  <r>
    <s v="Total for COLOUR PLUGS 512"/>
    <x v="0"/>
    <m/>
    <m/>
    <m/>
    <m/>
    <n v="24179"/>
    <m/>
    <n v="10264.549999999999"/>
    <m/>
    <x v="0"/>
  </r>
  <r>
    <s v="COLOUR PLUGS 595"/>
    <x v="0"/>
    <m/>
    <m/>
    <m/>
    <m/>
    <m/>
    <m/>
    <m/>
    <m/>
    <x v="0"/>
  </r>
  <r>
    <m/>
    <x v="333"/>
    <s v="Invoice"/>
    <s v="88300"/>
    <s v="CASH SALE"/>
    <s v="IMPATIENS WHITE 595"/>
    <n v="1190"/>
    <n v="0.85"/>
    <n v="1011.5"/>
    <n v="1011.5"/>
    <x v="0"/>
  </r>
  <r>
    <m/>
    <x v="333"/>
    <s v="Invoice"/>
    <s v="88300"/>
    <s v="CASH SALE"/>
    <s v="IMPATIENS PURPLE 595"/>
    <n v="595"/>
    <n v="0.85"/>
    <n v="505.75"/>
    <n v="1517.25"/>
    <x v="0"/>
  </r>
  <r>
    <m/>
    <x v="333"/>
    <s v="Invoice"/>
    <s v="88300"/>
    <s v="CASH SALE"/>
    <s v="IMPATIENS MIX 595"/>
    <n v="595"/>
    <n v="0.85"/>
    <n v="505.75"/>
    <n v="2023"/>
    <x v="0"/>
  </r>
  <r>
    <m/>
    <x v="333"/>
    <s v="Invoice"/>
    <s v="88300"/>
    <s v="CASH SALE"/>
    <s v="LOBELIA MIX 595"/>
    <n v="595"/>
    <n v="0.7"/>
    <n v="416.5"/>
    <n v="2439.5"/>
    <x v="0"/>
  </r>
  <r>
    <m/>
    <x v="316"/>
    <s v="Invoice"/>
    <s v="90048"/>
    <s v="MALANSEUNS Head Office"/>
    <s v="PANSY POWER BLUE JEANS PLUGS 595"/>
    <n v="660"/>
    <n v="1.1200000000000001"/>
    <n v="739.2"/>
    <n v="3178.7"/>
    <x v="0"/>
  </r>
  <r>
    <m/>
    <x v="316"/>
    <s v="Invoice"/>
    <s v="90048"/>
    <s v="MALANSEUNS Head Office"/>
    <s v="PANSY POWER BLOTCH MIXED PLUGS 595"/>
    <n v="1260"/>
    <n v="1.1200000000000001"/>
    <n v="1411.2"/>
    <n v="4589.8999999999996"/>
    <x v="0"/>
  </r>
  <r>
    <m/>
    <x v="316"/>
    <s v="Invoice"/>
    <s v="90048"/>
    <s v="MALANSEUNS Head Office"/>
    <s v="PANSY POWER DEEP BLUE WITH BLOTCH PLUGS 595"/>
    <n v="660"/>
    <n v="1.1200000000000001"/>
    <n v="739.2"/>
    <n v="5329.0999999999995"/>
    <x v="0"/>
  </r>
  <r>
    <m/>
    <x v="316"/>
    <s v="Invoice"/>
    <s v="90048"/>
    <s v="MALANSEUNS Head Office"/>
    <s v="PANSY POWER FIRE PLUGS 595"/>
    <n v="660"/>
    <n v="1.1200000000000001"/>
    <n v="739.2"/>
    <n v="6068.2999999999993"/>
    <x v="0"/>
  </r>
  <r>
    <m/>
    <x v="316"/>
    <s v="Invoice"/>
    <s v="90048"/>
    <s v="MALANSEUNS Head Office"/>
    <s v="PANSY POWER WHITE WITH BLOTCH PLUGS 595"/>
    <n v="1194"/>
    <n v="1.1200000000000001"/>
    <n v="1337.28"/>
    <n v="7405.579999999999"/>
    <x v="0"/>
  </r>
  <r>
    <m/>
    <x v="316"/>
    <s v="Invoice"/>
    <s v="90048"/>
    <s v="MALANSEUNS Head Office"/>
    <s v="PANSY POWER YELLOW WITH BLOTCH PLUGS 595"/>
    <n v="1242"/>
    <n v="1.1200000000000001"/>
    <n v="1391.04"/>
    <n v="8796.619999999999"/>
    <x v="0"/>
  </r>
  <r>
    <m/>
    <x v="316"/>
    <s v="Invoice"/>
    <s v="90048"/>
    <s v="MALANSEUNS Head Office"/>
    <s v="PANSY PREMIER LAVENDER SHADES PLUGS 595"/>
    <n v="1242"/>
    <n v="1.1200000000000001"/>
    <n v="1391.04"/>
    <n v="10187.66"/>
    <x v="13"/>
  </r>
  <r>
    <m/>
    <x v="316"/>
    <s v="Invoice"/>
    <s v="90048"/>
    <s v="MALANSEUNS Head Office"/>
    <s v="PANSY POWER PATRICIA PLUGS 595"/>
    <n v="1242"/>
    <n v="1.1200000000000001"/>
    <n v="1391.04"/>
    <n v="11578.7"/>
    <x v="0"/>
  </r>
  <r>
    <m/>
    <x v="316"/>
    <s v="Invoice"/>
    <s v="90048"/>
    <s v="MALANSEUNS Head Office"/>
    <s v="PANSY PRIMA PUNCH OCEAN BREEZE MIX PLUGS 595"/>
    <n v="1242"/>
    <n v="1.1200000000000001"/>
    <n v="1391.04"/>
    <n v="12969.740000000002"/>
    <x v="0"/>
  </r>
  <r>
    <m/>
    <x v="316"/>
    <s v="Invoice"/>
    <s v="90048"/>
    <s v="MALANSEUNS Head Office"/>
    <s v="PANSY POWER PURPLE WITH BLOTCH PLUGS 595"/>
    <n v="1248"/>
    <n v="1.1200000000000001"/>
    <n v="1397.76"/>
    <n v="14367.500000000002"/>
    <x v="0"/>
  </r>
  <r>
    <m/>
    <x v="316"/>
    <s v="Invoice"/>
    <s v="90048"/>
    <s v="MALANSEUNS Head Office"/>
    <s v="PANSY POWER RED WITH BLOTCH PLUGS 595"/>
    <n v="1248"/>
    <n v="1.1200000000000001"/>
    <n v="1397.76"/>
    <n v="15765.260000000002"/>
    <x v="0"/>
  </r>
  <r>
    <m/>
    <x v="316"/>
    <s v="Invoice"/>
    <s v="90048"/>
    <s v="MALANSEUNS Head Office"/>
    <s v="PANSY INSPIRE PEACH SHADE MIX PLUGS 595"/>
    <n v="1182"/>
    <n v="1.1200000000000001"/>
    <n v="1323.84"/>
    <n v="17089.100000000002"/>
    <x v="0"/>
  </r>
  <r>
    <m/>
    <x v="60"/>
    <s v="Invoice"/>
    <s v="90309"/>
    <s v="MALANSEUNS Head Office"/>
    <s v="PANSY POWER BLUE JEANS PLUGS 595"/>
    <n v="576"/>
    <n v="1.1200000000000001"/>
    <n v="645.12"/>
    <n v="17734.22"/>
    <x v="0"/>
  </r>
  <r>
    <m/>
    <x v="60"/>
    <s v="Invoice"/>
    <s v="90309"/>
    <s v="MALANSEUNS Head Office"/>
    <s v="PANSY POWER BLOTCH MIXED PLUGS 595"/>
    <n v="1128"/>
    <n v="1.1200000000000001"/>
    <n v="1263.3599999999999"/>
    <n v="18997.580000000002"/>
    <x v="0"/>
  </r>
  <r>
    <m/>
    <x v="60"/>
    <s v="Invoice"/>
    <s v="90309"/>
    <s v="MALANSEUNS Head Office"/>
    <s v="PANSY POWER DEEP BLUE WITH BLOTCH PLUGS 595"/>
    <n v="648"/>
    <n v="1.1200000000000001"/>
    <n v="725.76"/>
    <n v="19723.34"/>
    <x v="0"/>
  </r>
  <r>
    <m/>
    <x v="60"/>
    <s v="Invoice"/>
    <s v="90309"/>
    <s v="MALANSEUNS Head Office"/>
    <s v="PANSY POWER FIRE PLUGS 595"/>
    <n v="624"/>
    <n v="1.1200000000000001"/>
    <n v="698.88"/>
    <n v="20422.22"/>
    <x v="0"/>
  </r>
  <r>
    <m/>
    <x v="60"/>
    <s v="Invoice"/>
    <s v="90309"/>
    <s v="MALANSEUNS Head Office"/>
    <s v="PANSY POWER WHITE WITH BLOTCH PLUGS 595"/>
    <n v="1080"/>
    <n v="1.1200000000000001"/>
    <n v="1209.5999999999999"/>
    <n v="21631.82"/>
    <x v="0"/>
  </r>
  <r>
    <m/>
    <x v="60"/>
    <s v="Invoice"/>
    <s v="90309"/>
    <s v="MALANSEUNS Head Office"/>
    <s v="PLANSY POWER YELLOW WITH BLOTCH PLUGS 595"/>
    <n v="1176"/>
    <n v="1.1200000000000001"/>
    <n v="1317.12"/>
    <n v="22948.94"/>
    <x v="0"/>
  </r>
  <r>
    <m/>
    <x v="60"/>
    <s v="Invoice"/>
    <s v="90309"/>
    <s v="MALANSEUNS Head Office"/>
    <s v="PANSY PREMIER LAVENDER SHADES PLUGS 595"/>
    <n v="960"/>
    <n v="1.1200000000000001"/>
    <n v="1075.2"/>
    <n v="24024.14"/>
    <x v="13"/>
  </r>
  <r>
    <m/>
    <x v="60"/>
    <s v="Invoice"/>
    <s v="90309"/>
    <s v="MALANSEUNS Head Office"/>
    <s v="PANSY POWER PATRICIA PLUGS 595"/>
    <n v="1248"/>
    <n v="1.1200000000000001"/>
    <n v="1397.76"/>
    <n v="25421.899999999998"/>
    <x v="0"/>
  </r>
  <r>
    <m/>
    <x v="60"/>
    <s v="Invoice"/>
    <s v="90309"/>
    <s v="MALANSEUNS Head Office"/>
    <s v="PANSY PRIMA PUNCH OCEAN BREEZE MIX PLUGS 595"/>
    <n v="1176"/>
    <n v="1.1200000000000001"/>
    <n v="1317.12"/>
    <n v="26739.019999999997"/>
    <x v="0"/>
  </r>
  <r>
    <m/>
    <x v="60"/>
    <s v="Invoice"/>
    <s v="90309"/>
    <s v="MALANSEUNS Head Office"/>
    <s v="PANSY POWER PURPLE WITH BLOTCH PLUGS 595"/>
    <n v="1200"/>
    <n v="1.1200000000000001"/>
    <n v="1344"/>
    <n v="28083.019999999997"/>
    <x v="0"/>
  </r>
  <r>
    <m/>
    <x v="60"/>
    <s v="Invoice"/>
    <s v="90309"/>
    <s v="MALANSEUNS Head Office"/>
    <s v="PANSY POWER RED WITH BLOTCH PLUGS 595"/>
    <n v="1188"/>
    <n v="1.1200000000000001"/>
    <n v="1330.56"/>
    <n v="29413.579999999998"/>
    <x v="0"/>
  </r>
  <r>
    <m/>
    <x v="60"/>
    <s v="Invoice"/>
    <s v="90309"/>
    <s v="MALANSEUNS Head Office"/>
    <s v="PANSY INSPIRE PEACH SHADE MIX PLUGS 595"/>
    <n v="336"/>
    <n v="1.1200000000000001"/>
    <n v="376.32"/>
    <n v="29789.899999999998"/>
    <x v="0"/>
  </r>
  <r>
    <m/>
    <x v="60"/>
    <s v="Invoice"/>
    <s v="90310"/>
    <s v="MALANSEUNS Head Office"/>
    <s v="CIOLA ADMIRE CLEAR ORANGE PLUGS 595"/>
    <n v="1080"/>
    <n v="1.1200000000000001"/>
    <n v="1209.5999999999999"/>
    <n v="30999.499999999996"/>
    <x v="0"/>
  </r>
  <r>
    <m/>
    <x v="60"/>
    <s v="Invoice"/>
    <s v="90310"/>
    <s v="MALANSEUNS Head Office"/>
    <s v="VIOLA ADMIRE LEMON SPLASH PLUGS 595"/>
    <n v="1248"/>
    <n v="1.1200000000000001"/>
    <n v="1397.76"/>
    <n v="32397.259999999995"/>
    <x v="0"/>
  </r>
  <r>
    <m/>
    <x v="60"/>
    <s v="Invoice"/>
    <s v="90310"/>
    <s v="MALANSEUNS Head Office"/>
    <s v="VIOLA ADMIRE YELLOW JUMP UP PLUGS 595"/>
    <n v="1152"/>
    <n v="1.1200000000000001"/>
    <n v="1290.24"/>
    <n v="33687.499999999993"/>
    <x v="0"/>
  </r>
  <r>
    <m/>
    <x v="60"/>
    <s v="Invoice"/>
    <s v="90310"/>
    <s v="MALANSEUNS Head Office"/>
    <s v="VIOLA PERFECTO BLUE AND WHITE PLUGS 595"/>
    <n v="1776"/>
    <n v="1.1200000000000001"/>
    <n v="1989.12"/>
    <n v="35676.619999999995"/>
    <x v="0"/>
  </r>
  <r>
    <m/>
    <x v="60"/>
    <s v="Invoice"/>
    <s v="90310"/>
    <s v="MALANSEUNS Head Office"/>
    <s v="VIOLA ADMIRE ROSE BEACON PLUGS 595"/>
    <n v="1572"/>
    <n v="1.1200000000000001"/>
    <n v="1760.64"/>
    <n v="37437.259999999995"/>
    <x v="0"/>
  </r>
  <r>
    <m/>
    <x v="60"/>
    <s v="Invoice"/>
    <s v="90310"/>
    <s v="MALANSEUNS Head Office"/>
    <s v="VIOLA PERFECTO CLEAR YELLOW PLUGS 595"/>
    <n v="576"/>
    <n v="1.1200000000000001"/>
    <n v="645.12"/>
    <n v="38082.379999999997"/>
    <x v="0"/>
  </r>
  <r>
    <m/>
    <x v="60"/>
    <s v="Invoice"/>
    <s v="90310"/>
    <s v="MALANSEUNS Head Office"/>
    <s v="VIOLA SORBET XP PINK WING PLUGS 595"/>
    <n v="888"/>
    <n v="1.1200000000000001"/>
    <n v="994.56"/>
    <n v="39076.939999999995"/>
    <x v="0"/>
  </r>
  <r>
    <m/>
    <x v="60"/>
    <s v="Invoice"/>
    <s v="90310"/>
    <s v="MALANSEUNS Head Office"/>
    <s v="VIOLA SORBET XP WHITE PLUGS 595"/>
    <n v="1776"/>
    <n v="1.1200000000000001"/>
    <n v="1989.12"/>
    <n v="41066.06"/>
    <x v="0"/>
  </r>
  <r>
    <m/>
    <x v="317"/>
    <s v="Invoice"/>
    <s v="90553"/>
    <s v="MALANSEUNS Head Office"/>
    <s v="PRIMULA ACAULIS DANEA BLUE"/>
    <n v="1936"/>
    <n v="2.2200000000000002"/>
    <n v="4297.92"/>
    <n v="45363.979999999996"/>
    <x v="0"/>
  </r>
  <r>
    <m/>
    <x v="317"/>
    <s v="Invoice"/>
    <s v="90553"/>
    <s v="MALANSEUNS Head Office"/>
    <s v="PRIMULA ACAULIS DANIA GOLDEN SHADES"/>
    <n v="2096"/>
    <n v="2.2200000000000002"/>
    <n v="4653.12"/>
    <n v="50017.1"/>
    <x v="0"/>
  </r>
  <r>
    <m/>
    <x v="317"/>
    <s v="Invoice"/>
    <s v="90553"/>
    <s v="MALANSEUNS Head Office"/>
    <s v="PRIMULA ACAULIS DANEA ROSE BI-COLOUR"/>
    <n v="1952"/>
    <n v="2.2200000000000002"/>
    <n v="4333.4399999999996"/>
    <n v="54350.54"/>
    <x v="0"/>
  </r>
  <r>
    <m/>
    <x v="317"/>
    <s v="Invoice"/>
    <s v="90553"/>
    <s v="MALANSEUNS Head Office"/>
    <s v="PRIMULA ACAULIS DANEA SCARLET"/>
    <n v="2400"/>
    <n v="2.2200000000000002"/>
    <n v="5328"/>
    <n v="59678.54"/>
    <x v="0"/>
  </r>
  <r>
    <m/>
    <x v="317"/>
    <s v="Invoice"/>
    <s v="90553"/>
    <s v="MALANSEUNS Head Office"/>
    <s v="PRIMULA ACAULIS DANEA WHITE"/>
    <n v="1216"/>
    <n v="2.2200000000000002"/>
    <n v="2699.52"/>
    <n v="62378.06"/>
    <x v="0"/>
  </r>
  <r>
    <m/>
    <x v="317"/>
    <s v="Invoice"/>
    <s v="90554"/>
    <s v="MALANSEUNS Head Office"/>
    <s v="PANSY POWER FIRE"/>
    <n v="372"/>
    <n v="1.1200000000000001"/>
    <n v="416.64"/>
    <n v="62794.7"/>
    <x v="0"/>
  </r>
  <r>
    <m/>
    <x v="317"/>
    <s v="Invoice"/>
    <s v="90555"/>
    <s v="MALANSEUNS Head Office"/>
    <s v="VIOLA ADMIRE CLEAR ORANGE"/>
    <n v="1104"/>
    <n v="1.1200000000000001"/>
    <n v="1236.48"/>
    <n v="64031.18"/>
    <x v="0"/>
  </r>
  <r>
    <m/>
    <x v="317"/>
    <s v="Invoice"/>
    <s v="90555"/>
    <s v="MALANSEUNS Head Office"/>
    <s v="VIOLA ADMIRE LEMON SPLASH"/>
    <n v="1344"/>
    <n v="1.1200000000000001"/>
    <n v="1505.28"/>
    <n v="65536.460000000006"/>
    <x v="0"/>
  </r>
  <r>
    <m/>
    <x v="317"/>
    <s v="Invoice"/>
    <s v="90555"/>
    <s v="MALANSEUNS Head Office"/>
    <s v="VIOLA ADMIRE YELLOW JUMP UP"/>
    <n v="1200"/>
    <n v="1.1200000000000001"/>
    <n v="1344"/>
    <n v="66880.460000000006"/>
    <x v="0"/>
  </r>
  <r>
    <m/>
    <x v="317"/>
    <s v="Invoice"/>
    <s v="90555"/>
    <s v="MALANSEUNS Head Office"/>
    <s v="VIOLA PERFECTO BLUE AND WHITE"/>
    <n v="1098"/>
    <n v="1.1200000000000001"/>
    <n v="1229.76"/>
    <n v="68110.22"/>
    <x v="0"/>
  </r>
  <r>
    <m/>
    <x v="317"/>
    <s v="Invoice"/>
    <s v="90555"/>
    <s v="MALANSEUNS Head Office"/>
    <s v="VIOLA ADMIRE ROSE BEACON"/>
    <n v="1248"/>
    <n v="1.1200000000000001"/>
    <n v="1397.76"/>
    <n v="69507.98"/>
    <x v="0"/>
  </r>
  <r>
    <m/>
    <x v="317"/>
    <s v="Invoice"/>
    <s v="90555"/>
    <s v="MALANSEUNS Head Office"/>
    <s v="VIOLA PERFECTO CLEAR YELLOW"/>
    <n v="648"/>
    <n v="1.1200000000000001"/>
    <n v="725.76"/>
    <n v="70233.739999999991"/>
    <x v="0"/>
  </r>
  <r>
    <m/>
    <x v="317"/>
    <s v="Invoice"/>
    <s v="90555"/>
    <s v="MALANSEUNS Head Office"/>
    <s v="VIOLA SORBET XP PINK WING"/>
    <n v="1128"/>
    <n v="1.1200000000000001"/>
    <n v="1263.3599999999999"/>
    <n v="71497.099999999991"/>
    <x v="0"/>
  </r>
  <r>
    <m/>
    <x v="317"/>
    <s v="Invoice"/>
    <s v="90555"/>
    <s v="MALANSEUNS Head Office"/>
    <s v="VIOLA SORBET XP WHITE"/>
    <n v="1320"/>
    <n v="1.1200000000000001"/>
    <n v="1478.4"/>
    <n v="72975.499999999985"/>
    <x v="0"/>
  </r>
  <r>
    <s v="Total for COLOUR PLUGS 595"/>
    <x v="0"/>
    <m/>
    <m/>
    <m/>
    <m/>
    <n v="56525"/>
    <m/>
    <n v="72975.499999999985"/>
    <m/>
    <x v="0"/>
  </r>
  <r>
    <s v="CAPSICUM CHILLI BIRD EYE SCORCHER 6 PACK"/>
    <x v="0"/>
    <m/>
    <m/>
    <m/>
    <m/>
    <m/>
    <m/>
    <m/>
    <m/>
    <x v="0"/>
  </r>
  <r>
    <m/>
    <x v="297"/>
    <s v="Invoice"/>
    <s v="86197"/>
    <s v="STODELS NURSERIES:BRYANSTON"/>
    <s v="26201108 - ANNUAL CAPSICUM CHILLI BIRD EYE SCORCHER"/>
    <n v="5"/>
    <n v="19.989999999999998"/>
    <n v="99.95"/>
    <n v="99.95"/>
    <x v="34"/>
  </r>
  <r>
    <s v="Total for CAPSICUM CHILLI BIRD EYE SCORCHER 6 PACK"/>
    <x v="0"/>
    <m/>
    <m/>
    <m/>
    <m/>
    <n v="5"/>
    <m/>
    <n v="99.95"/>
    <m/>
    <x v="0"/>
  </r>
  <r>
    <s v="CAPSICUM CHILLI JALAPENO GREEN"/>
    <x v="0"/>
    <m/>
    <m/>
    <m/>
    <m/>
    <m/>
    <m/>
    <m/>
    <m/>
    <x v="0"/>
  </r>
  <r>
    <m/>
    <x v="297"/>
    <s v="Invoice"/>
    <s v="86197"/>
    <s v="STODELS NURSERIES:BRYANSTON"/>
    <s v="26201108 - ANNUAL CAPSICUM CHILLI JALAPENO GREEN"/>
    <n v="10"/>
    <n v="19.989999999999998"/>
    <n v="199.9"/>
    <n v="199.9"/>
    <x v="34"/>
  </r>
  <r>
    <s v="Total for CAPSICUM CHILLI JALAPENO GREEN"/>
    <x v="0"/>
    <m/>
    <m/>
    <m/>
    <m/>
    <n v="10"/>
    <m/>
    <n v="199.9"/>
    <m/>
    <x v="0"/>
  </r>
  <r>
    <s v="CAPSICUM SWEET PEPPER CALIFORNIA WONDER GREEN 6 PACK"/>
    <x v="0"/>
    <m/>
    <m/>
    <m/>
    <m/>
    <m/>
    <m/>
    <m/>
    <m/>
    <x v="0"/>
  </r>
  <r>
    <m/>
    <x v="297"/>
    <s v="Invoice"/>
    <s v="86197"/>
    <s v="STODELS NURSERIES:BRYANSTON"/>
    <s v="26201108 - ANNUAL CAPSICUM SWEET PEPPER CALIFORNIA WONDER GREEN 6 PACK"/>
    <n v="5"/>
    <n v="19.989999999999998"/>
    <n v="99.95"/>
    <n v="99.95"/>
    <x v="34"/>
  </r>
  <r>
    <s v="Total for CAPSICUM SWEET PEPPER CALIFORNIA WONDER GREEN 6 PACK"/>
    <x v="0"/>
    <m/>
    <m/>
    <m/>
    <m/>
    <n v="5"/>
    <m/>
    <n v="99.95"/>
    <m/>
    <x v="0"/>
  </r>
  <r>
    <s v="CAPSICUM SWEET PEPPER KAVANGO YELLOW 6 PACK"/>
    <x v="0"/>
    <m/>
    <m/>
    <m/>
    <m/>
    <m/>
    <m/>
    <m/>
    <m/>
    <x v="0"/>
  </r>
  <r>
    <m/>
    <x v="297"/>
    <s v="Invoice"/>
    <s v="86197"/>
    <s v="STODELS NURSERIES:BRYANSTON"/>
    <s v="26201108 - ANNUAL CAPSICUM SWEET PEPPER KAVANGO YELLOW 6 PACK"/>
    <n v="5"/>
    <n v="19.989999999999998"/>
    <n v="99.95"/>
    <n v="99.95"/>
    <x v="34"/>
  </r>
  <r>
    <s v="Total for CAPSICUM SWEET PEPPER KAVANGO YELLOW 6 PACK"/>
    <x v="0"/>
    <m/>
    <m/>
    <m/>
    <m/>
    <n v="5"/>
    <m/>
    <n v="99.95"/>
    <m/>
    <x v="0"/>
  </r>
  <r>
    <s v="CAPSICUM SWEET PEPPER SANTORINI RED 6 PACK"/>
    <x v="0"/>
    <m/>
    <m/>
    <m/>
    <m/>
    <m/>
    <m/>
    <m/>
    <m/>
    <x v="0"/>
  </r>
  <r>
    <m/>
    <x v="297"/>
    <s v="Invoice"/>
    <s v="86197"/>
    <s v="STODELS NURSERIES:BRYANSTON"/>
    <s v="26201108 - ANNUAL CAPSICUM SWEET PEPPER SANTORINI RED 6 PACK"/>
    <n v="5"/>
    <n v="19.989999999999998"/>
    <n v="99.95"/>
    <n v="99.95"/>
    <x v="34"/>
  </r>
  <r>
    <s v="Total for CAPSICUM SWEET PEPPER SANTORINI RED 6 PACK"/>
    <x v="0"/>
    <m/>
    <m/>
    <m/>
    <m/>
    <n v="5"/>
    <m/>
    <n v="99.95"/>
    <m/>
    <x v="0"/>
  </r>
  <r>
    <s v="28884"/>
    <x v="0"/>
    <m/>
    <m/>
    <m/>
    <m/>
    <m/>
    <m/>
    <m/>
    <m/>
    <x v="0"/>
  </r>
  <r>
    <m/>
    <x v="279"/>
    <s v="Invoice"/>
    <s v="86029"/>
    <s v="BUILDERS WAREHOUSE:GEZINA NEW"/>
    <s v="SEEDLINGS ASS"/>
    <n v="230"/>
    <n v="31.85"/>
    <n v="7325.5"/>
    <n v="7325.5"/>
    <x v="34"/>
  </r>
  <r>
    <m/>
    <x v="279"/>
    <s v="Invoice"/>
    <s v="86050"/>
    <s v="GARDENSHOP PARKTOWN"/>
    <s v="SEEDLINGS ASS"/>
    <n v="290"/>
    <n v="31.8"/>
    <n v="9222"/>
    <n v="16547.5"/>
    <x v="34"/>
  </r>
  <r>
    <m/>
    <x v="279"/>
    <s v="Invoice"/>
    <s v="86052"/>
    <s v="BUILDERS WAREHOUSE:SOUTHGATE"/>
    <s v="SEEDLINGS ASS"/>
    <n v="170"/>
    <n v="31.85"/>
    <n v="5414.5"/>
    <n v="21962"/>
    <x v="34"/>
  </r>
  <r>
    <m/>
    <x v="279"/>
    <s v="Invoice"/>
    <s v="86053"/>
    <s v="BUILDERS WAREHOUSE:CRESTA"/>
    <s v="SEEDLINGS ASS"/>
    <n v="110"/>
    <n v="31.85"/>
    <n v="3503.5"/>
    <n v="25465.5"/>
    <x v="34"/>
  </r>
  <r>
    <m/>
    <x v="279"/>
    <s v="Invoice"/>
    <s v="86054"/>
    <s v="FH CHAMBERLAIN TRADING (PTY) LTD:CENTURION"/>
    <s v="SEEDLINGS ASS"/>
    <n v="130"/>
    <n v="29.5"/>
    <n v="3835"/>
    <n v="29300.5"/>
    <x v="34"/>
  </r>
  <r>
    <m/>
    <x v="279"/>
    <s v="Invoice"/>
    <s v="86055"/>
    <s v="BUILDERS WAREHOUSE:KLERKSDORP"/>
    <s v="SEEDLINGS ASS"/>
    <n v="300"/>
    <n v="31.85"/>
    <n v="9555"/>
    <n v="38855.5"/>
    <x v="34"/>
  </r>
  <r>
    <m/>
    <x v="279"/>
    <s v="Invoice"/>
    <s v="86056"/>
    <s v="FH CHAMBERLAIN TRADING (PTY) LTD:WATERKLOOF GLEN"/>
    <s v="SEEDLINGS ASS"/>
    <n v="150"/>
    <n v="29.5"/>
    <n v="4425"/>
    <n v="43280.5"/>
    <x v="34"/>
  </r>
  <r>
    <m/>
    <x v="279"/>
    <s v="Invoice"/>
    <s v="86057"/>
    <s v="MONTROSE NURSERY"/>
    <s v="SEEDLINGS ASS"/>
    <n v="130"/>
    <n v="29.99"/>
    <n v="3898.7"/>
    <n v="47179.199999999997"/>
    <x v="34"/>
  </r>
  <r>
    <m/>
    <x v="279"/>
    <s v="Invoice"/>
    <s v="86072"/>
    <s v="BUILDERS WAREHOUSE:BAOBAB"/>
    <s v="SEEDLINGS ASS"/>
    <n v="200"/>
    <n v="31.85"/>
    <n v="6370"/>
    <n v="53549.2"/>
    <x v="34"/>
  </r>
  <r>
    <m/>
    <x v="279"/>
    <s v="Invoice"/>
    <s v="86073"/>
    <s v="BUILDERS WAREHOUSE:POLOKWANE"/>
    <s v="SEEDLINGS ASS"/>
    <n v="700"/>
    <n v="31.85"/>
    <n v="22295"/>
    <n v="75844.2"/>
    <x v="34"/>
  </r>
  <r>
    <m/>
    <x v="224"/>
    <s v="Invoice"/>
    <s v="86059"/>
    <s v="BUILDERS WAREHOUSE:SUNWARD PARK"/>
    <s v="SEEDLINGS ASS"/>
    <n v="300"/>
    <n v="31.85"/>
    <n v="9555"/>
    <n v="85399.2"/>
    <x v="34"/>
  </r>
  <r>
    <m/>
    <x v="224"/>
    <s v="Invoice"/>
    <s v="86060"/>
    <s v="BUILDERS WAREHOUSE:KEMPTON PARK"/>
    <s v="SEEDLINGS ASS"/>
    <n v="200"/>
    <n v="31.85"/>
    <n v="6370"/>
    <n v="91769.2"/>
    <x v="34"/>
  </r>
  <r>
    <m/>
    <x v="224"/>
    <s v="Invoice"/>
    <s v="86061"/>
    <s v="FH CHAMBERLAIN TRADING (PTY) LTD:STRUBENSVALLEY"/>
    <s v="SEEDLINGS ASS"/>
    <n v="250"/>
    <n v="29.5"/>
    <n v="7375"/>
    <n v="99144.2"/>
    <x v="34"/>
  </r>
  <r>
    <m/>
    <x v="224"/>
    <s v="Invoice"/>
    <s v="86062"/>
    <s v="BUILDERS WAREHOUSE:NOORDHEUWEL"/>
    <s v="SEEDLINGS ASS"/>
    <n v="150"/>
    <n v="31.85"/>
    <n v="4777.5"/>
    <n v="103921.7"/>
    <x v="34"/>
  </r>
  <r>
    <m/>
    <x v="224"/>
    <s v="Invoice"/>
    <s v="86063"/>
    <s v="BUILDERS WAREHOUSE:NEWMARKET"/>
    <s v="SEEDLINGS ASS"/>
    <n v="250"/>
    <n v="31.85"/>
    <n v="7962.5"/>
    <n v="111884.2"/>
    <x v="34"/>
  </r>
  <r>
    <m/>
    <x v="224"/>
    <s v="Invoice"/>
    <s v="86064"/>
    <s v="BUILDERS WAREHOUSE:BEDWORTH PARK"/>
    <s v="SEEDLINGS ASS"/>
    <n v="150"/>
    <n v="31.85"/>
    <n v="4777.5"/>
    <n v="116661.7"/>
    <x v="34"/>
  </r>
  <r>
    <m/>
    <x v="224"/>
    <s v="Invoice"/>
    <s v="86065"/>
    <s v="BUILDERS WAREHOUSE:STRUBENS VALLEY"/>
    <s v="SEEDLINGS ASS"/>
    <n v="200"/>
    <n v="31.85"/>
    <n v="6370"/>
    <n v="123031.7"/>
    <x v="34"/>
  </r>
  <r>
    <m/>
    <x v="224"/>
    <s v="Invoice"/>
    <s v="86066"/>
    <s v="BUILDERS WAREHOUSE:BOKSBURG (NEW)"/>
    <s v="SEEDLINGS ASS"/>
    <n v="250"/>
    <n v="31.85"/>
    <n v="7962.5"/>
    <n v="130994.2"/>
    <x v="34"/>
  </r>
  <r>
    <m/>
    <x v="224"/>
    <s v="Invoice"/>
    <s v="86067"/>
    <s v="BUILDERS WAREHOUSE:FLORIDA GLEN"/>
    <s v="SEEDLINGS ASS"/>
    <n v="90"/>
    <n v="31.85"/>
    <n v="2866.5"/>
    <n v="133860.70000000001"/>
    <x v="34"/>
  </r>
  <r>
    <m/>
    <x v="224"/>
    <s v="Invoice"/>
    <s v="86068"/>
    <s v="THYME SQUARE"/>
    <s v="SEEDLINGS ASS"/>
    <n v="155"/>
    <n v="27.3"/>
    <n v="4231.5"/>
    <n v="138092.20000000001"/>
    <x v="34"/>
  </r>
  <r>
    <m/>
    <x v="224"/>
    <s v="Invoice"/>
    <s v="86069"/>
    <s v="CRISANRA KWEKERY"/>
    <s v="SEEDLINGS ASS"/>
    <n v="160"/>
    <n v="26.25"/>
    <n v="4200"/>
    <n v="142292.20000000001"/>
    <x v="34"/>
  </r>
  <r>
    <m/>
    <x v="224"/>
    <s v="Invoice"/>
    <s v="86076"/>
    <s v="BUILDERS WAREHOUSE:THOHOYANDOU"/>
    <s v="SEEDLINGS ASS"/>
    <n v="1500"/>
    <n v="31.85"/>
    <n v="47775"/>
    <n v="190067.20000000001"/>
    <x v="34"/>
  </r>
  <r>
    <m/>
    <x v="224"/>
    <s v="Invoice"/>
    <s v="86075"/>
    <s v="CASH SALE"/>
    <s v="SEEDLINGS ASS"/>
    <n v="2"/>
    <n v="29.99"/>
    <n v="59.98"/>
    <n v="190127.18000000002"/>
    <x v="34"/>
  </r>
  <r>
    <m/>
    <x v="224"/>
    <s v="Invoice"/>
    <s v="86074"/>
    <s v="BUILDERS WAREHOUSE:SECUNDA"/>
    <s v="SEEDLINGS ASS"/>
    <n v="500"/>
    <n v="31.85"/>
    <n v="15925"/>
    <n v="206052.18000000002"/>
    <x v="34"/>
  </r>
  <r>
    <m/>
    <x v="299"/>
    <s v="Invoice"/>
    <s v="86071"/>
    <s v="CASH SALE"/>
    <s v="SEEDLINGS ASS"/>
    <n v="3"/>
    <n v="29.99"/>
    <n v="89.97"/>
    <n v="206142.15000000002"/>
    <x v="34"/>
  </r>
  <r>
    <m/>
    <x v="299"/>
    <s v="Invoice"/>
    <s v="86098"/>
    <s v="SHARONDALE GARDEN CENTRE"/>
    <s v="SEEDLINGS ASS"/>
    <n v="10"/>
    <n v="29.99"/>
    <n v="299.89999999999998"/>
    <n v="206442.05000000002"/>
    <x v="34"/>
  </r>
  <r>
    <m/>
    <x v="299"/>
    <s v="Invoice"/>
    <s v="86099"/>
    <s v="IMPALA FLORA"/>
    <s v="SEEDLINGS ASS"/>
    <n v="90"/>
    <n v="28.65"/>
    <n v="2578.5"/>
    <n v="209020.55000000002"/>
    <x v="34"/>
  </r>
  <r>
    <m/>
    <x v="299"/>
    <s v="Invoice"/>
    <s v="86100"/>
    <s v="RAINBOW GARDEN AND HOME CENTRE"/>
    <s v="SEEDLINGS ASS SPECIAL"/>
    <n v="20"/>
    <n v="19.989999999999998"/>
    <n v="399.8"/>
    <n v="209420.35"/>
    <x v="34"/>
  </r>
  <r>
    <m/>
    <x v="299"/>
    <s v="Invoice"/>
    <s v="86100"/>
    <s v="RAINBOW GARDEN AND HOME CENTRE"/>
    <s v="SEEDLINGS ASS"/>
    <n v="50"/>
    <n v="29.99"/>
    <n v="1499.5"/>
    <n v="210919.85"/>
    <x v="34"/>
  </r>
  <r>
    <m/>
    <x v="299"/>
    <s v="Invoice"/>
    <s v="86101"/>
    <s v="HABITITNAK/KEENGRO"/>
    <s v="SEEDLINGS ASS"/>
    <n v="20"/>
    <n v="25.8"/>
    <n v="516"/>
    <n v="211435.85"/>
    <x v="34"/>
  </r>
  <r>
    <m/>
    <x v="299"/>
    <s v="Invoice"/>
    <s v="86102"/>
    <s v="BUILDERS WAREHOUSE:KEMPTON PARK"/>
    <s v="SEEDLINGS ASS"/>
    <n v="260"/>
    <n v="31.85"/>
    <n v="8281"/>
    <n v="219716.85"/>
    <x v="34"/>
  </r>
  <r>
    <m/>
    <x v="299"/>
    <s v="Invoice"/>
    <s v="86103"/>
    <s v="BUILDERS WAREHOUSE:GREENSTONE"/>
    <s v="SEEDLINGS ASS"/>
    <n v="160"/>
    <n v="31.85"/>
    <n v="5096"/>
    <n v="224812.85"/>
    <x v="34"/>
  </r>
  <r>
    <m/>
    <x v="299"/>
    <s v="Invoice"/>
    <s v="86104"/>
    <s v="BUILDERS WAREHOUSE:NORTHMEAD"/>
    <s v="SEEDLINGS ASS"/>
    <n v="200"/>
    <n v="31.85"/>
    <n v="6370"/>
    <n v="231182.85"/>
    <x v="34"/>
  </r>
  <r>
    <m/>
    <x v="299"/>
    <s v="Invoice"/>
    <s v="86105"/>
    <s v="BUILDERS WAREHOUSE:NORWOOD"/>
    <s v="SEEDLINGS ASS"/>
    <n v="200"/>
    <n v="31.85"/>
    <n v="6370"/>
    <n v="237552.85"/>
    <x v="34"/>
  </r>
  <r>
    <m/>
    <x v="299"/>
    <s v="Invoice"/>
    <s v="86106"/>
    <s v="BUILDERS WAREHOUSE:NOORDHEUWEL"/>
    <s v="SEEDLINGS ASS"/>
    <n v="150"/>
    <n v="31.85"/>
    <n v="4777.5"/>
    <n v="242330.35"/>
    <x v="34"/>
  </r>
  <r>
    <m/>
    <x v="299"/>
    <s v="Invoice"/>
    <s v="86107"/>
    <s v="BUILDERS WAREHOUSE:ROBINDALE"/>
    <s v="SEEDLINGS ASS"/>
    <n v="200"/>
    <n v="31.85"/>
    <n v="6370"/>
    <n v="248700.35"/>
    <x v="34"/>
  </r>
  <r>
    <m/>
    <x v="299"/>
    <s v="Invoice"/>
    <s v="86108"/>
    <s v="BUILDERS WAREHOUSE:STRUBENS VALLEY"/>
    <s v="SEEDLINGS ASS"/>
    <n v="200"/>
    <n v="31.85"/>
    <n v="6370"/>
    <n v="255070.35"/>
    <x v="34"/>
  </r>
  <r>
    <m/>
    <x v="299"/>
    <s v="Invoice"/>
    <s v="86230"/>
    <s v="BUILDERS WAREHOUSE:BOKSBURG (NEW)"/>
    <s v="SEEDLINGS ASS"/>
    <n v="100"/>
    <n v="31.85"/>
    <n v="3185"/>
    <n v="258255.35"/>
    <x v="34"/>
  </r>
  <r>
    <m/>
    <x v="280"/>
    <s v="Invoice"/>
    <s v="86077"/>
    <s v="BUILDERS WAREHOUSE:ERASMUS PARK"/>
    <s v="SEEDLINGS ASS"/>
    <n v="250"/>
    <n v="31.85"/>
    <n v="7962.5"/>
    <n v="266217.84999999998"/>
    <x v="34"/>
  </r>
  <r>
    <m/>
    <x v="280"/>
    <s v="Invoice"/>
    <s v="86078"/>
    <s v="BUILDERS WAREHOUSE:FOURWAYS"/>
    <s v="SEEDLINGS ASS"/>
    <n v="200"/>
    <n v="31.85"/>
    <n v="6370"/>
    <n v="272587.84999999998"/>
    <x v="34"/>
  </r>
  <r>
    <m/>
    <x v="280"/>
    <s v="Invoice"/>
    <s v="86079"/>
    <s v="FH CHAMBERLAIN TRADING (PTY) LTD:KYALAMI"/>
    <s v="SEEDLINGS ASS"/>
    <n v="400"/>
    <n v="29.5"/>
    <n v="11800"/>
    <n v="284387.84999999998"/>
    <x v="34"/>
  </r>
  <r>
    <m/>
    <x v="280"/>
    <s v="Invoice"/>
    <s v="86080"/>
    <s v="BUILDERS WAREHOUSE:ZAMBEZI"/>
    <s v="SEEDLINGS ASS"/>
    <n v="380"/>
    <n v="31.85"/>
    <n v="12103"/>
    <n v="296490.84999999998"/>
    <x v="34"/>
  </r>
  <r>
    <m/>
    <x v="280"/>
    <s v="Invoice"/>
    <s v="86081"/>
    <s v="BUILDERS WAREHOUSE:CEDAR SQUARE"/>
    <s v="SEEDLINGS ASS"/>
    <n v="170"/>
    <n v="31.85"/>
    <n v="5414.5"/>
    <n v="301905.34999999998"/>
    <x v="34"/>
  </r>
  <r>
    <m/>
    <x v="280"/>
    <s v="Invoice"/>
    <s v="86082"/>
    <s v="BUILDERS WAREHOUSE:MIDRAND"/>
    <s v="SEEDLINGS ASS"/>
    <n v="120"/>
    <n v="31.85"/>
    <n v="3822"/>
    <n v="305727.34999999998"/>
    <x v="34"/>
  </r>
  <r>
    <m/>
    <x v="280"/>
    <s v="Invoice"/>
    <s v="86083"/>
    <s v="BUILDERS WAREHOUSE:RIVONIA"/>
    <s v="SEEDLINGS ASS"/>
    <n v="240"/>
    <n v="31.85"/>
    <n v="7644"/>
    <n v="313371.34999999998"/>
    <x v="34"/>
  </r>
  <r>
    <m/>
    <x v="280"/>
    <s v="Invoice"/>
    <s v="86085"/>
    <s v="BUILDERS WAREHOUSE:CENTURION"/>
    <s v="SEEDLINGS ASS"/>
    <n v="280"/>
    <n v="31.85"/>
    <n v="8918"/>
    <n v="322289.34999999998"/>
    <x v="34"/>
  </r>
  <r>
    <m/>
    <x v="280"/>
    <s v="Invoice"/>
    <s v="86086"/>
    <s v="BUILDERS WAREHOUSE:RASLOUW"/>
    <s v="SEEDLINGS ASS"/>
    <n v="200"/>
    <n v="31.85"/>
    <n v="6370"/>
    <n v="328659.34999999998"/>
    <x v="34"/>
  </r>
  <r>
    <m/>
    <x v="280"/>
    <s v="Invoice"/>
    <s v="86087"/>
    <s v="BUILDERS WAREHOUSE:SILVERLAKES"/>
    <s v="SEEDLINGS ASS"/>
    <n v="250"/>
    <n v="31.85"/>
    <n v="7962.5"/>
    <n v="336621.85"/>
    <x v="34"/>
  </r>
  <r>
    <m/>
    <x v="280"/>
    <s v="Invoice"/>
    <s v="86088"/>
    <s v="BUILDERS WAREHOUSE:GLEN EAGLES"/>
    <s v="SEEDLINGS ASS"/>
    <n v="200"/>
    <n v="31.85"/>
    <n v="6370"/>
    <n v="342991.85"/>
    <x v="34"/>
  </r>
  <r>
    <m/>
    <x v="280"/>
    <s v="Invoice"/>
    <s v="86089"/>
    <s v="BUILDERS WAREHOUSE:LYNNWOOD"/>
    <s v="SEEDLINGS ASS"/>
    <n v="500"/>
    <n v="31.85"/>
    <n v="15925"/>
    <n v="358916.85"/>
    <x v="34"/>
  </r>
  <r>
    <m/>
    <x v="280"/>
    <s v="Invoice"/>
    <s v="86091"/>
    <s v="CENTRAL NURSERY DEPOT"/>
    <s v="SEEDLINGS ASS"/>
    <n v="260"/>
    <n v="32.200000000000003"/>
    <n v="8372"/>
    <n v="367288.85"/>
    <x v="34"/>
  </r>
  <r>
    <m/>
    <x v="280"/>
    <s v="Invoice"/>
    <s v="86095"/>
    <s v="BUILDERS WAREHOUSE:WOODLANDS"/>
    <s v="SEEDLINGS ASS"/>
    <n v="260"/>
    <n v="31.85"/>
    <n v="8281"/>
    <n v="375569.85"/>
    <x v="34"/>
  </r>
  <r>
    <m/>
    <x v="280"/>
    <s v="Invoice"/>
    <s v="86096"/>
    <s v="BUILDERS WAREHOUSE:BRYANSTON"/>
    <s v="SEEDLINGS ASS"/>
    <n v="100"/>
    <n v="31.85"/>
    <n v="3185"/>
    <n v="378754.85"/>
    <x v="34"/>
  </r>
  <r>
    <m/>
    <x v="280"/>
    <s v="Invoice"/>
    <s v="86109"/>
    <s v="CASH SALE"/>
    <s v="SEEDLINGS ASS"/>
    <n v="18"/>
    <n v="29.99"/>
    <n v="539.82000000000005"/>
    <n v="379294.67"/>
    <x v="34"/>
  </r>
  <r>
    <m/>
    <x v="280"/>
    <s v="Invoice"/>
    <s v="86118"/>
    <s v="GARDEN CREATIONS"/>
    <s v="SEEDLINGS ASS"/>
    <n v="40"/>
    <n v="29.6"/>
    <n v="1184"/>
    <n v="380478.67"/>
    <x v="34"/>
  </r>
  <r>
    <m/>
    <x v="280"/>
    <s v="Invoice"/>
    <s v="86121"/>
    <s v="MONTANA GARDEN PAVILION"/>
    <s v="SEEDLINGS ASS"/>
    <n v="280"/>
    <n v="29.6"/>
    <n v="8288"/>
    <n v="388766.67"/>
    <x v="34"/>
  </r>
  <r>
    <m/>
    <x v="280"/>
    <s v="Invoice"/>
    <s v="86122"/>
    <s v="BUILDERS WAREHOUSE:NELSPRUIT"/>
    <s v="SEEDLINGS ASS"/>
    <n v="700"/>
    <n v="31.85"/>
    <n v="22295"/>
    <n v="411061.67"/>
    <x v="34"/>
  </r>
  <r>
    <m/>
    <x v="225"/>
    <s v="Invoice"/>
    <s v="86084"/>
    <s v="BUILDERS WAREHOUSE:WONDER PARK"/>
    <s v="SEEDLINGS ASS"/>
    <n v="160"/>
    <n v="31.85"/>
    <n v="5096"/>
    <n v="416157.67"/>
    <x v="34"/>
  </r>
  <r>
    <m/>
    <x v="225"/>
    <s v="Invoice"/>
    <s v="86092"/>
    <s v="ECKARDS GARDEN PAVILION"/>
    <s v="SEEDLINGS ASS"/>
    <n v="95"/>
    <n v="29.6"/>
    <n v="2812"/>
    <n v="418969.67"/>
    <x v="34"/>
  </r>
  <r>
    <m/>
    <x v="225"/>
    <s v="Invoice"/>
    <s v="86097"/>
    <s v="FH CHAMBERLAIN TRADING (PTY) LTD:SILVER LAKES"/>
    <s v="SEEDLINGS ASS"/>
    <n v="128"/>
    <n v="29.5"/>
    <n v="3776"/>
    <n v="422745.67"/>
    <x v="34"/>
  </r>
  <r>
    <m/>
    <x v="225"/>
    <s v="Invoice"/>
    <s v="85820"/>
    <s v="BUILDERS WAREHOUSE:LAMBTON"/>
    <s v="SEEDLINGS ASS"/>
    <n v="175"/>
    <n v="31.85"/>
    <n v="5573.75"/>
    <n v="428319.42"/>
    <x v="34"/>
  </r>
  <r>
    <m/>
    <x v="225"/>
    <s v="Invoice"/>
    <s v="86110"/>
    <s v="BUILDERS WAREHOUSE:EDENVALE"/>
    <s v="SEEDLINGS ASS"/>
    <n v="350"/>
    <n v="31.85"/>
    <n v="11147.5"/>
    <n v="439466.92"/>
    <x v="34"/>
  </r>
  <r>
    <m/>
    <x v="225"/>
    <s v="Invoice"/>
    <s v="86111"/>
    <s v="BUILDERS WAREHOUSE:SOUTHGATE"/>
    <s v="SEEDLINGS ASS"/>
    <n v="120"/>
    <n v="31.85"/>
    <n v="3822"/>
    <n v="443288.92"/>
    <x v="34"/>
  </r>
  <r>
    <m/>
    <x v="225"/>
    <s v="Invoice"/>
    <s v="86112"/>
    <s v="BUILDERS WAREHOUSE:CHERRY LANE"/>
    <s v="SEEDLINGS ASS"/>
    <n v="180"/>
    <n v="31.85"/>
    <n v="5733"/>
    <n v="449021.92"/>
    <x v="34"/>
  </r>
  <r>
    <m/>
    <x v="225"/>
    <s v="Invoice"/>
    <s v="86113"/>
    <s v="BUILDERS WAREHOUSE:CRAIGHALL PARK"/>
    <s v="SEEDLINGS ASS"/>
    <n v="170"/>
    <n v="31.85"/>
    <n v="5414.5"/>
    <n v="454436.42"/>
    <x v="34"/>
  </r>
  <r>
    <m/>
    <x v="225"/>
    <s v="Invoice"/>
    <s v="86114"/>
    <s v="BUILDERS WAREHOUSE:WONDERBOOM"/>
    <s v="SEEDLINGS ASS"/>
    <n v="120"/>
    <n v="31.85"/>
    <n v="3822"/>
    <n v="458258.42"/>
    <x v="34"/>
  </r>
  <r>
    <m/>
    <x v="225"/>
    <s v="Invoice"/>
    <s v="86116"/>
    <s v="BRAKPAN GARDEN CENTRE"/>
    <s v="SEEDLINGS ASS"/>
    <n v="160"/>
    <n v="29.99"/>
    <n v="4798.3999999999996"/>
    <n v="463056.82"/>
    <x v="34"/>
  </r>
  <r>
    <m/>
    <x v="225"/>
    <s v="Invoice"/>
    <s v="86117"/>
    <s v="SYLVIA PASS GARDEN CENTRE"/>
    <s v="SEEDLINGS ASS"/>
    <n v="20"/>
    <n v="29.99"/>
    <n v="599.79999999999995"/>
    <n v="463656.62"/>
    <x v="34"/>
  </r>
  <r>
    <m/>
    <x v="225"/>
    <s v="Invoice"/>
    <s v="86135"/>
    <s v="GREENSIDE KWEKERY"/>
    <s v="SEEDLINGS ASS"/>
    <n v="340"/>
    <n v="29.99"/>
    <n v="10196.6"/>
    <n v="473853.22"/>
    <x v="34"/>
  </r>
  <r>
    <m/>
    <x v="225"/>
    <s v="Invoice"/>
    <s v="86137"/>
    <s v="BUILDERS WAREHOUSE:BLOEMFONTEIN"/>
    <s v="SEEDLINGS ASS"/>
    <n v="1300"/>
    <n v="31.85"/>
    <n v="41405"/>
    <n v="515258.22"/>
    <x v="34"/>
  </r>
  <r>
    <m/>
    <x v="45"/>
    <s v="Invoice"/>
    <s v="86124"/>
    <s v="BUILDERS WAREHOUSE:GREENSTONE"/>
    <s v="SEEDLINGS ASS"/>
    <n v="180"/>
    <n v="31.85"/>
    <n v="5733"/>
    <n v="520991.22"/>
    <x v="34"/>
  </r>
  <r>
    <m/>
    <x v="45"/>
    <s v="Invoice"/>
    <s v="86126"/>
    <s v="BUILDERS WAREHOUSE:STRUBENS VALLEY"/>
    <s v="SEEDLINGS ASS"/>
    <n v="100"/>
    <n v="31.85"/>
    <n v="3185"/>
    <n v="524176.22"/>
    <x v="34"/>
  </r>
  <r>
    <m/>
    <x v="45"/>
    <s v="Invoice"/>
    <s v="86127"/>
    <s v="BUILDERS WAREHOUSE:KEMPTON PARK"/>
    <s v="SEEDLINGS ASS"/>
    <n v="280"/>
    <n v="31.85"/>
    <n v="8918"/>
    <n v="533094.22"/>
    <x v="34"/>
  </r>
  <r>
    <m/>
    <x v="45"/>
    <s v="Invoice"/>
    <s v="86128"/>
    <s v="BUILDERS WAREHOUSE:BEDFORDVIEW"/>
    <s v="SEEDLINGS ASS"/>
    <n v="350"/>
    <n v="31.85"/>
    <n v="11147.5"/>
    <n v="544241.72"/>
    <x v="34"/>
  </r>
  <r>
    <m/>
    <x v="45"/>
    <s v="Invoice"/>
    <s v="86129"/>
    <s v="BUILDERS WAREHOUSE:NORWOOD"/>
    <s v="SEEDLINGS ASS"/>
    <n v="120"/>
    <n v="31.85"/>
    <n v="3822"/>
    <n v="548063.72"/>
    <x v="34"/>
  </r>
  <r>
    <m/>
    <x v="45"/>
    <s v="Invoice"/>
    <s v="86130"/>
    <s v="FH CHAMBERLAIN TRADING (PTY) LTD:RIVIERA"/>
    <s v="SEEDLINGS ASS"/>
    <n v="100"/>
    <n v="29.5"/>
    <n v="2950"/>
    <n v="551013.72"/>
    <x v="34"/>
  </r>
  <r>
    <m/>
    <x v="45"/>
    <s v="Invoice"/>
    <s v="86131"/>
    <s v="CRISANRA KWEKERY"/>
    <s v="SEEDLINGS ASS"/>
    <n v="150"/>
    <n v="26.25"/>
    <n v="3937.5"/>
    <n v="554951.22"/>
    <x v="34"/>
  </r>
  <r>
    <m/>
    <x v="45"/>
    <s v="Invoice"/>
    <s v="86132"/>
    <s v="LITTLE AUSTRIA"/>
    <s v="SEEDLINGS ASS"/>
    <n v="135"/>
    <n v="29.99"/>
    <n v="4048.65"/>
    <n v="558999.87"/>
    <x v="34"/>
  </r>
  <r>
    <m/>
    <x v="45"/>
    <s v="Invoice"/>
    <s v="86133"/>
    <s v="RIVERSIDE MICA"/>
    <s v="SEEDLINGS ASS"/>
    <n v="60"/>
    <n v="27.3"/>
    <n v="1638"/>
    <n v="560637.87"/>
    <x v="34"/>
  </r>
  <r>
    <m/>
    <x v="45"/>
    <s v="Invoice"/>
    <s v="86138"/>
    <s v="CASH SALE"/>
    <s v="SEEDLINGS ASS"/>
    <n v="30"/>
    <n v="29.99"/>
    <n v="899.7"/>
    <n v="561537.56999999995"/>
    <x v="34"/>
  </r>
  <r>
    <m/>
    <x v="209"/>
    <s v="Invoice"/>
    <s v="86139"/>
    <s v="BUILDERS WAREHOUSE:CARNIVAL MALL"/>
    <s v="SEEDLINGS ASS"/>
    <n v="310"/>
    <n v="31.85"/>
    <n v="9873.5"/>
    <n v="571411.06999999995"/>
    <x v="34"/>
  </r>
  <r>
    <m/>
    <x v="209"/>
    <s v="Invoice"/>
    <s v="86140"/>
    <s v="BUILDERS WAREHOUSE:SUNWARD PARK"/>
    <s v="SEEDLINGS ASS"/>
    <n v="500"/>
    <n v="31.85"/>
    <n v="15925"/>
    <n v="587336.06999999995"/>
    <x v="34"/>
  </r>
  <r>
    <m/>
    <x v="209"/>
    <s v="Invoice"/>
    <s v="86141"/>
    <s v="BUILDERS WAREHOUSE:CEDAR SQUARE"/>
    <s v="SEEDLINGS ASS"/>
    <n v="80"/>
    <n v="31.85"/>
    <n v="2548"/>
    <n v="589884.06999999995"/>
    <x v="34"/>
  </r>
  <r>
    <m/>
    <x v="209"/>
    <s v="Invoice"/>
    <s v="86142"/>
    <s v="BUILDERS WAREHOUSE:BOKSBURG (NEW)"/>
    <s v="SEEDLINGS ASS"/>
    <n v="100"/>
    <n v="31.85"/>
    <n v="3185"/>
    <n v="593069.06999999995"/>
    <x v="34"/>
  </r>
  <r>
    <m/>
    <x v="209"/>
    <s v="Invoice"/>
    <s v="86143"/>
    <s v="BUILDERS WAREHOUSE:MAFIKENG"/>
    <s v="SEEDLINGS ASS"/>
    <n v="800"/>
    <n v="31.85"/>
    <n v="25480"/>
    <n v="618549.06999999995"/>
    <x v="34"/>
  </r>
  <r>
    <m/>
    <x v="209"/>
    <s v="Invoice"/>
    <s v="86144"/>
    <s v="BUILDERS WAREHOUSE:NEWMARKET"/>
    <s v="SEEDLINGS ASS"/>
    <n v="310"/>
    <n v="31.85"/>
    <n v="9873.5"/>
    <n v="628422.56999999995"/>
    <x v="34"/>
  </r>
  <r>
    <m/>
    <x v="209"/>
    <s v="Invoice"/>
    <s v="86145"/>
    <s v="BUILDERS WAREHOUSE:RIVONIA"/>
    <s v="SEEDLINGS ASS"/>
    <n v="170"/>
    <n v="31.85"/>
    <n v="5414.5"/>
    <n v="633837.06999999995"/>
    <x v="34"/>
  </r>
  <r>
    <m/>
    <x v="209"/>
    <s v="Invoice"/>
    <s v="86146"/>
    <s v="RUSTENBURG KWEKERY"/>
    <s v="SEEDLINGS ASS"/>
    <n v="52"/>
    <n v="29.99"/>
    <n v="1559.48"/>
    <n v="635396.54999999993"/>
    <x v="34"/>
  </r>
  <r>
    <m/>
    <x v="209"/>
    <s v="Invoice"/>
    <s v="86147"/>
    <s v="BUILDERS WAREHOUSE:GLEN EAGLES"/>
    <s v="SEEDLINGS ASS"/>
    <n v="30"/>
    <n v="31.85"/>
    <n v="955.5"/>
    <n v="636352.04999999993"/>
    <x v="34"/>
  </r>
  <r>
    <m/>
    <x v="209"/>
    <s v="Invoice"/>
    <s v="86148"/>
    <s v="LIFESTYLE HOME GARDEN"/>
    <s v="SEEDLINGS ASS"/>
    <n v="280"/>
    <n v="29.2"/>
    <n v="8176"/>
    <n v="644528.04999999993"/>
    <x v="34"/>
  </r>
  <r>
    <m/>
    <x v="209"/>
    <s v="Invoice"/>
    <s v="86149"/>
    <s v="THYME SQUARE"/>
    <s v="SEEDLINGS ASS"/>
    <n v="70"/>
    <n v="27.3"/>
    <n v="1911"/>
    <n v="646439.04999999993"/>
    <x v="34"/>
  </r>
  <r>
    <m/>
    <x v="209"/>
    <s v="Invoice"/>
    <s v="86150"/>
    <s v="BUILDERS WAREHOUSE:NORTHMEAD"/>
    <s v="SEEDLINGS ASS"/>
    <n v="160"/>
    <n v="31.85"/>
    <n v="5096"/>
    <n v="651535.04999999993"/>
    <x v="34"/>
  </r>
  <r>
    <m/>
    <x v="209"/>
    <s v="Invoice"/>
    <s v="86152"/>
    <s v="AGRI 2 MARKET"/>
    <s v="SEEDLINGS ASS"/>
    <n v="480"/>
    <n v="24.3"/>
    <n v="11664"/>
    <n v="663199.04999999993"/>
    <x v="34"/>
  </r>
  <r>
    <m/>
    <x v="209"/>
    <s v="Invoice"/>
    <s v="86153"/>
    <s v="AGRI 2 MARKET"/>
    <s v="SEEDLINGS ASS"/>
    <n v="600"/>
    <n v="24.3"/>
    <n v="14580"/>
    <n v="677779.04999999993"/>
    <x v="34"/>
  </r>
  <r>
    <m/>
    <x v="209"/>
    <s v="Invoice"/>
    <s v="86155"/>
    <s v="BUILDERS WAREHOUSE:NEWCASTLE"/>
    <s v="SEEDLINGS ASS"/>
    <n v="640"/>
    <n v="31.85"/>
    <n v="20384"/>
    <n v="698163.04999999993"/>
    <x v="34"/>
  </r>
  <r>
    <m/>
    <x v="209"/>
    <s v="Invoice"/>
    <s v="85652"/>
    <s v="IMPALA FLORA"/>
    <s v="SEEDLINGS ASS"/>
    <n v="80"/>
    <n v="28.65"/>
    <n v="2292"/>
    <n v="700455.04999999993"/>
    <x v="34"/>
  </r>
  <r>
    <m/>
    <x v="1"/>
    <s v="Invoice"/>
    <s v="86154"/>
    <s v="BUILDERS WAREHOUSE:SUNWARD PARK"/>
    <s v="SEEDLINGS ASS"/>
    <n v="100"/>
    <n v="31.85"/>
    <n v="3185"/>
    <n v="703640.04999999993"/>
    <x v="34"/>
  </r>
  <r>
    <m/>
    <x v="1"/>
    <s v="Invoice"/>
    <s v="86156"/>
    <s v="BUILDERS WAREHOUSE:RUSTENBURG"/>
    <s v="SEEDLINGS ASS"/>
    <n v="700"/>
    <n v="31.85"/>
    <n v="22295"/>
    <n v="725935.04999999993"/>
    <x v="34"/>
  </r>
  <r>
    <m/>
    <x v="1"/>
    <s v="Invoice"/>
    <s v="86157"/>
    <s v="CASH SALE"/>
    <s v="SEEDLINGS ASS"/>
    <n v="12"/>
    <n v="29.99"/>
    <n v="359.88"/>
    <n v="726294.92999999993"/>
    <x v="34"/>
  </r>
  <r>
    <m/>
    <x v="1"/>
    <s v="Invoice"/>
    <s v="86174"/>
    <s v="BUILDERS WAREHOUSE:GREENSTONE"/>
    <s v="SEEDLINGS ASS"/>
    <n v="350"/>
    <n v="31.85"/>
    <n v="11147.5"/>
    <n v="737442.42999999993"/>
    <x v="34"/>
  </r>
  <r>
    <m/>
    <x v="1"/>
    <s v="Invoice"/>
    <s v="86180"/>
    <s v="HABITITNAK/KEENGRO"/>
    <s v="SEEDLINGS ASS"/>
    <n v="40"/>
    <n v="28.99"/>
    <n v="1159.5999999999999"/>
    <n v="738602.02999999991"/>
    <x v="34"/>
  </r>
  <r>
    <m/>
    <x v="1"/>
    <s v="Invoice"/>
    <s v="86181"/>
    <s v="RAINBOW GARDEN AND HOME CENTRE"/>
    <s v="SEEDLINGS CHILLI SPECIAL"/>
    <n v="10"/>
    <n v="19.989999999999998"/>
    <n v="199.9"/>
    <n v="738801.92999999993"/>
    <x v="34"/>
  </r>
  <r>
    <m/>
    <x v="1"/>
    <s v="Invoice"/>
    <s v="86181"/>
    <s v="RAINBOW GARDEN AND HOME CENTRE"/>
    <s v="SEEDLINGS ASS"/>
    <n v="50"/>
    <n v="29.99"/>
    <n v="1499.5"/>
    <n v="740301.42999999993"/>
    <x v="34"/>
  </r>
  <r>
    <m/>
    <x v="1"/>
    <s v="Invoice"/>
    <s v="86183"/>
    <s v="IMPALA FLORA"/>
    <s v="SEEDLINGS ASS"/>
    <n v="50"/>
    <n v="28.65"/>
    <n v="1432.5"/>
    <n v="741733.92999999993"/>
    <x v="34"/>
  </r>
  <r>
    <m/>
    <x v="1"/>
    <s v="Invoice"/>
    <s v="86184"/>
    <s v="BUILDERS WAREHOUSE:GREENSTONE"/>
    <s v="SEEDLINGS ASS"/>
    <n v="350"/>
    <n v="31.85"/>
    <n v="11147.5"/>
    <n v="752881.42999999993"/>
    <x v="34"/>
  </r>
  <r>
    <m/>
    <x v="1"/>
    <s v="Invoice"/>
    <s v="86185"/>
    <s v="BUILDERS WAREHOUSE:NORWOOD"/>
    <s v="SEEDLINGS ASS"/>
    <n v="200"/>
    <n v="31.85"/>
    <n v="6370"/>
    <n v="759251.42999999993"/>
    <x v="34"/>
  </r>
  <r>
    <m/>
    <x v="1"/>
    <s v="Invoice"/>
    <s v="86186"/>
    <s v="BUILDERS WAREHOUSE:STRUBENS VALLEY"/>
    <s v="SEEDLINGS ASS"/>
    <n v="200"/>
    <n v="31.85"/>
    <n v="6370"/>
    <n v="765621.42999999993"/>
    <x v="34"/>
  </r>
  <r>
    <m/>
    <x v="1"/>
    <s v="Invoice"/>
    <s v="86187"/>
    <s v="BUILDERS WAREHOUSE:NOORDHEUWEL"/>
    <s v="SEEDLINGS ASS"/>
    <n v="150"/>
    <n v="31.85"/>
    <n v="4777.5"/>
    <n v="770398.92999999993"/>
    <x v="34"/>
  </r>
  <r>
    <m/>
    <x v="1"/>
    <s v="Invoice"/>
    <s v="86188"/>
    <s v="BUILDERS WAREHOUSE:ROBINDALE"/>
    <s v="SEEDLINGS ASS"/>
    <n v="150"/>
    <n v="31.85"/>
    <n v="4777.5"/>
    <n v="775176.42999999993"/>
    <x v="34"/>
  </r>
  <r>
    <m/>
    <x v="1"/>
    <s v="Invoice"/>
    <s v="86189"/>
    <s v="BUILDERS WAREHOUSE:BOKSBURG (NEW)"/>
    <s v="SEEDLINGS ASS"/>
    <n v="100"/>
    <n v="31.85"/>
    <n v="3185"/>
    <n v="778361.42999999993"/>
    <x v="34"/>
  </r>
  <r>
    <m/>
    <x v="1"/>
    <s v="Invoice"/>
    <s v="86224"/>
    <s v="CRISANRA KWEKERY"/>
    <s v="SEEDLINGS ASS"/>
    <n v="135"/>
    <n v="29.99"/>
    <n v="4048.65"/>
    <n v="782410.08"/>
    <x v="34"/>
  </r>
  <r>
    <m/>
    <x v="1"/>
    <s v="Invoice"/>
    <s v="86225"/>
    <s v="LITTLE AUSTRIA"/>
    <s v="SEEDLINGS ASS"/>
    <n v="20"/>
    <n v="29.99"/>
    <n v="599.79999999999995"/>
    <n v="783009.88"/>
    <x v="34"/>
  </r>
  <r>
    <m/>
    <x v="13"/>
    <s v="Invoice"/>
    <s v="86158"/>
    <s v="BUILDERS WAREHOUSE:WOODLANDS"/>
    <s v="SEEDLINGS ASS"/>
    <n v="240"/>
    <n v="31.85"/>
    <n v="7644"/>
    <n v="790653.88"/>
    <x v="34"/>
  </r>
  <r>
    <m/>
    <x v="13"/>
    <s v="Invoice"/>
    <s v="86159"/>
    <s v="BUILDERS WAREHOUSE:WONDER PARK"/>
    <s v="SEEDLINGS ASS"/>
    <n v="100"/>
    <n v="31.85"/>
    <n v="3185"/>
    <n v="793838.88"/>
    <x v="34"/>
  </r>
  <r>
    <m/>
    <x v="13"/>
    <s v="Invoice"/>
    <s v="86160"/>
    <s v="BUILDERS WAREHOUSE:FOURWAYS"/>
    <s v="SEEDLINGS ASS"/>
    <n v="210"/>
    <n v="31.85"/>
    <n v="6688.5"/>
    <n v="800527.38"/>
    <x v="34"/>
  </r>
  <r>
    <m/>
    <x v="13"/>
    <s v="Invoice"/>
    <s v="86161"/>
    <s v="BUILDERS WAREHOUSE:ERASMUS PARK"/>
    <s v="SEEDLINGS ASS"/>
    <n v="110"/>
    <n v="31.85"/>
    <n v="3503.5"/>
    <n v="804030.88"/>
    <x v="34"/>
  </r>
  <r>
    <m/>
    <x v="13"/>
    <s v="Invoice"/>
    <s v="86162"/>
    <s v="BUILDERS WAREHOUSE:LYNNWOOD"/>
    <s v="SEEDLINGS ASS"/>
    <n v="120"/>
    <n v="31.85"/>
    <n v="3822"/>
    <n v="807852.88"/>
    <x v="34"/>
  </r>
  <r>
    <m/>
    <x v="13"/>
    <s v="Invoice"/>
    <s v="86163"/>
    <s v="BUILDERS WAREHOUSE:GLEN EAGLES"/>
    <s v="SEEDLINGS ASS"/>
    <n v="200"/>
    <n v="31.85"/>
    <n v="6370"/>
    <n v="814222.88"/>
    <x v="34"/>
  </r>
  <r>
    <m/>
    <x v="13"/>
    <s v="Invoice"/>
    <s v="86164"/>
    <s v="BUILDERS WAREHOUSE:ZAMBEZI"/>
    <s v="SEEDLINGS ASS"/>
    <n v="250"/>
    <n v="31.85"/>
    <n v="7962.5"/>
    <n v="822185.38"/>
    <x v="34"/>
  </r>
  <r>
    <m/>
    <x v="13"/>
    <s v="Invoice"/>
    <s v="86165"/>
    <s v="FH CHAMBERLAIN TRADING (PTY) LTD:KYALAMI"/>
    <s v="SEEDLINGS ASS"/>
    <n v="200"/>
    <n v="29.5"/>
    <n v="5900"/>
    <n v="828085.38"/>
    <x v="34"/>
  </r>
  <r>
    <m/>
    <x v="13"/>
    <s v="Invoice"/>
    <s v="86166"/>
    <s v="FH CHAMBERLAIN TRADING (PTY) LTD:SILVER LAKES"/>
    <s v="SEEDLINGS ASS"/>
    <n v="119"/>
    <n v="29.5"/>
    <n v="3510.5"/>
    <n v="831595.88"/>
    <x v="34"/>
  </r>
  <r>
    <m/>
    <x v="13"/>
    <s v="Invoice"/>
    <s v="86167"/>
    <s v="BUILDERS WAREHOUSE:GEZINA NEW"/>
    <s v="SEEDLINGS ASS"/>
    <n v="160"/>
    <n v="31.85"/>
    <n v="5096"/>
    <n v="836691.88"/>
    <x v="34"/>
  </r>
  <r>
    <m/>
    <x v="13"/>
    <s v="Invoice"/>
    <s v="86168"/>
    <s v="BUILDERS WAREHOUSE:CENTURION"/>
    <s v="SEEDLINGS ASS"/>
    <n v="320"/>
    <n v="31.85"/>
    <n v="10192"/>
    <n v="846883.88"/>
    <x v="34"/>
  </r>
  <r>
    <m/>
    <x v="13"/>
    <s v="Invoice"/>
    <s v="86169"/>
    <s v="BUILDERS WAREHOUSE:RIVONIA"/>
    <s v="SEEDLINGS ASS"/>
    <n v="310"/>
    <n v="31.85"/>
    <n v="9873.5"/>
    <n v="856757.38"/>
    <x v="34"/>
  </r>
  <r>
    <m/>
    <x v="13"/>
    <s v="Invoice"/>
    <s v="86170"/>
    <s v="BUILDERS WAREHOUSE:BRYANSTON"/>
    <s v="SEEDLINGS ASS"/>
    <n v="120"/>
    <n v="31.85"/>
    <n v="3822"/>
    <n v="860579.38"/>
    <x v="34"/>
  </r>
  <r>
    <m/>
    <x v="13"/>
    <s v="Invoice"/>
    <s v="86171"/>
    <s v="BUILDERS WAREHOUSE:CEDAR SQUARE"/>
    <s v="SEEDLINGS ASS"/>
    <n v="120"/>
    <n v="31.85"/>
    <n v="3822"/>
    <n v="864401.38"/>
    <x v="34"/>
  </r>
  <r>
    <m/>
    <x v="13"/>
    <s v="Invoice"/>
    <s v="86172"/>
    <s v="LIFESTYLE HOME GARDEN"/>
    <s v="SEEDLINGS ASS"/>
    <n v="250"/>
    <n v="29.2"/>
    <n v="7300"/>
    <n v="871701.38"/>
    <x v="34"/>
  </r>
  <r>
    <m/>
    <x v="13"/>
    <s v="Invoice"/>
    <s v="86173"/>
    <s v="BUILDERS WAREHOUSE:RASLOUW"/>
    <s v="SEEDLINGS ASS"/>
    <n v="110"/>
    <n v="31.85"/>
    <n v="3503.5"/>
    <n v="875204.88"/>
    <x v="34"/>
  </r>
  <r>
    <m/>
    <x v="13"/>
    <s v="Invoice"/>
    <s v="86176"/>
    <s v="NINFA GARDEN CENTRE"/>
    <s v="SEEDLINGS ASS"/>
    <n v="20"/>
    <n v="29.99"/>
    <n v="599.79999999999995"/>
    <n v="875804.68"/>
    <x v="34"/>
  </r>
  <r>
    <m/>
    <x v="13"/>
    <s v="Invoice"/>
    <s v="86182"/>
    <s v="LINKSFIELD NURSERY"/>
    <s v="SEEDLINGS ASS"/>
    <n v="35"/>
    <n v="29.99"/>
    <n v="1049.6500000000001"/>
    <n v="876854.33000000007"/>
    <x v="34"/>
  </r>
  <r>
    <m/>
    <x v="13"/>
    <s v="Invoice"/>
    <s v="86190"/>
    <s v="ECKARDS GARDEN PAVILION"/>
    <s v="SEEDLINGS ASS"/>
    <n v="130"/>
    <n v="29.6"/>
    <n v="3848"/>
    <n v="880702.33000000007"/>
    <x v="34"/>
  </r>
  <r>
    <m/>
    <x v="13"/>
    <s v="Invoice"/>
    <s v="86198"/>
    <s v="BUILDERS WAREHOUSE:MIDDELBURG"/>
    <s v="SEEDLINGS ASS"/>
    <n v="350"/>
    <n v="31.85"/>
    <n v="11147.5"/>
    <n v="891849.83000000007"/>
    <x v="34"/>
  </r>
  <r>
    <m/>
    <x v="296"/>
    <s v="Invoice"/>
    <s v="86192"/>
    <s v="FH CHAMBERLAIN TRADING (PTY) LTD:CENTURION"/>
    <s v="SEEDLINGS ASS"/>
    <n v="320"/>
    <n v="29.5"/>
    <n v="9440"/>
    <n v="901289.83000000007"/>
    <x v="34"/>
  </r>
  <r>
    <m/>
    <x v="296"/>
    <s v="Invoice"/>
    <s v="86193"/>
    <s v="BUILDERS WAREHOUSE:HARTEBEESPOORT"/>
    <s v="SEEDLINGS ASS"/>
    <n v="300"/>
    <n v="31.85"/>
    <n v="9555"/>
    <n v="910844.83000000007"/>
    <x v="34"/>
  </r>
  <r>
    <m/>
    <x v="296"/>
    <s v="Invoice"/>
    <s v="86194"/>
    <s v="BUILDERS WAREHOUSE:SOWETO"/>
    <s v="SEEDLINGS ASS"/>
    <n v="100"/>
    <n v="31.85"/>
    <n v="3185"/>
    <n v="914029.83000000007"/>
    <x v="34"/>
  </r>
  <r>
    <m/>
    <x v="296"/>
    <s v="Invoice"/>
    <s v="86196"/>
    <s v="MONTROSE NURSERY"/>
    <s v="SEEDLINGS ASS"/>
    <n v="55"/>
    <n v="29.99"/>
    <n v="1649.45"/>
    <n v="915679.28"/>
    <x v="34"/>
  </r>
  <r>
    <m/>
    <x v="296"/>
    <s v="Invoice"/>
    <s v="86199"/>
    <s v="CARL'S GARDEN"/>
    <s v="SEEDLINGS ASS"/>
    <n v="36"/>
    <n v="29.99"/>
    <n v="1079.6400000000001"/>
    <n v="916758.92"/>
    <x v="34"/>
  </r>
  <r>
    <m/>
    <x v="297"/>
    <s v="Invoice"/>
    <s v="86200"/>
    <s v="BUILDERS WAREHOUSE:NORTHRIDING"/>
    <s v="SEEDLINGS ASS"/>
    <n v="200"/>
    <n v="31.85"/>
    <n v="6370"/>
    <n v="923128.92"/>
    <x v="34"/>
  </r>
  <r>
    <m/>
    <x v="297"/>
    <s v="Invoice"/>
    <s v="86201"/>
    <s v="BUILDERS WAREHOUSE:KEMPTON PARK"/>
    <s v="SEEDLINGS ASS"/>
    <n v="100"/>
    <n v="31.85"/>
    <n v="3185"/>
    <n v="926313.92"/>
    <x v="34"/>
  </r>
  <r>
    <m/>
    <x v="297"/>
    <s v="Invoice"/>
    <s v="86202"/>
    <s v="BUILDERS WAREHOUSE:BEDWORTH PARK"/>
    <s v="SEEDLINGS ASS"/>
    <n v="150"/>
    <n v="31.85"/>
    <n v="4777.5"/>
    <n v="931091.42"/>
    <x v="34"/>
  </r>
  <r>
    <m/>
    <x v="297"/>
    <s v="Invoice"/>
    <s v="86203"/>
    <s v="BUILDERS WAREHOUSE:STRUBENS VALLEY"/>
    <s v="SEEDLINGS ASS"/>
    <n v="160"/>
    <n v="31.85"/>
    <n v="5096"/>
    <n v="936187.42"/>
    <x v="34"/>
  </r>
  <r>
    <m/>
    <x v="297"/>
    <s v="Invoice"/>
    <s v="86204"/>
    <s v="BUILDERS WAREHOUSE:ROBINDALE"/>
    <s v="SEEDLINGS ASS"/>
    <n v="70"/>
    <n v="31.85"/>
    <n v="2229.5"/>
    <n v="938416.92"/>
    <x v="34"/>
  </r>
  <r>
    <m/>
    <x v="297"/>
    <s v="Invoice"/>
    <s v="86205"/>
    <s v="BUILDERS WAREHOUSE:FLORIDA GLEN"/>
    <s v="SEEDLINGS ASS"/>
    <n v="150"/>
    <n v="31.85"/>
    <n v="4777.5"/>
    <n v="943194.42"/>
    <x v="34"/>
  </r>
  <r>
    <m/>
    <x v="297"/>
    <s v="Invoice"/>
    <s v="86206"/>
    <s v="BUILDERS WAREHOUSE:KLERKSDORP"/>
    <s v="SEEDLINGS ASS"/>
    <n v="300"/>
    <n v="31.85"/>
    <n v="9555"/>
    <n v="952749.42"/>
    <x v="34"/>
  </r>
  <r>
    <m/>
    <x v="297"/>
    <s v="Invoice"/>
    <s v="86207"/>
    <s v="FH CHAMBERLAIN TRADING (PTY) LTD:WATERKLOOF GLEN"/>
    <s v="SEEDLINGS ASS"/>
    <n v="115"/>
    <n v="29.5"/>
    <n v="3392.5"/>
    <n v="956141.92"/>
    <x v="34"/>
  </r>
  <r>
    <m/>
    <x v="297"/>
    <s v="Invoice"/>
    <s v="86208"/>
    <s v="PLANTYARD"/>
    <s v="SEEDLINGS ASS"/>
    <n v="20"/>
    <n v="29.99"/>
    <n v="599.79999999999995"/>
    <n v="956741.72000000009"/>
    <x v="34"/>
  </r>
  <r>
    <m/>
    <x v="297"/>
    <s v="Invoice"/>
    <s v="86209"/>
    <s v="RIVERSIDE MICA"/>
    <s v="SEEDLINGS ASS"/>
    <n v="50"/>
    <n v="31.65"/>
    <n v="1582.5"/>
    <n v="958324.22000000009"/>
    <x v="34"/>
  </r>
  <r>
    <m/>
    <x v="297"/>
    <s v="Invoice"/>
    <s v="86210"/>
    <s v="LITTLE AUSTRIA"/>
    <s v="SEEDLINGS ASS"/>
    <n v="100"/>
    <n v="29.99"/>
    <n v="2999"/>
    <n v="961323.22000000009"/>
    <x v="34"/>
  </r>
  <r>
    <m/>
    <x v="14"/>
    <s v="Invoice"/>
    <s v="86212"/>
    <s v="PRETTY GARDENS"/>
    <s v="SEEDLINGS ASS"/>
    <n v="150"/>
    <n v="29.99"/>
    <n v="4498.5"/>
    <n v="965821.72000000009"/>
    <x v="34"/>
  </r>
  <r>
    <m/>
    <x v="14"/>
    <s v="Invoice"/>
    <s v="86213"/>
    <s v="GREENSIDE KWEKERY"/>
    <s v="TOMATO SEEDLINGS SPECIAL"/>
    <n v="30"/>
    <n v="19.989999999999998"/>
    <n v="599.70000000000005"/>
    <n v="966421.42"/>
    <x v="34"/>
  </r>
  <r>
    <m/>
    <x v="14"/>
    <s v="Invoice"/>
    <s v="86213"/>
    <s v="GREENSIDE KWEKERY"/>
    <s v="CHILLI SEEDLINGS SPECIAL"/>
    <n v="26"/>
    <n v="19.989999999999998"/>
    <n v="519.74"/>
    <n v="966941.16"/>
    <x v="34"/>
  </r>
  <r>
    <m/>
    <x v="14"/>
    <s v="Invoice"/>
    <s v="86213"/>
    <s v="GREENSIDE KWEKERY"/>
    <s v="SEEDLINGS ASS"/>
    <n v="308"/>
    <n v="29.99"/>
    <n v="9236.92"/>
    <n v="976178.08000000007"/>
    <x v="34"/>
  </r>
  <r>
    <m/>
    <x v="14"/>
    <s v="Invoice"/>
    <s v="86214"/>
    <s v="BUILDERS WAREHOUSE:BOKSBURG (NEW)"/>
    <s v="SEEDLINGS ASS"/>
    <n v="100"/>
    <n v="31.85"/>
    <n v="3185"/>
    <n v="979363.08000000007"/>
    <x v="34"/>
  </r>
  <r>
    <m/>
    <x v="14"/>
    <s v="Invoice"/>
    <s v="86215"/>
    <s v="BUILDERS WAREHOUSE:NEWMARKET"/>
    <s v="SEEDLINGS ASS"/>
    <n v="180"/>
    <n v="31.85"/>
    <n v="5733"/>
    <n v="985096.08000000007"/>
    <x v="34"/>
  </r>
  <r>
    <m/>
    <x v="14"/>
    <s v="Invoice"/>
    <s v="86216"/>
    <s v="BUILDERS WAREHOUSE:EDENVALE"/>
    <s v="SEEDLINGS ASS"/>
    <n v="180"/>
    <n v="31.85"/>
    <n v="5733"/>
    <n v="990829.08000000007"/>
    <x v="34"/>
  </r>
  <r>
    <m/>
    <x v="14"/>
    <s v="Invoice"/>
    <s v="86217"/>
    <s v="BUILDERS WAREHOUSE:CARNIVAL MALL"/>
    <s v="SEEDLINGS ASS"/>
    <n v="160"/>
    <n v="31.85"/>
    <n v="5096"/>
    <n v="995925.08000000007"/>
    <x v="34"/>
  </r>
  <r>
    <m/>
    <x v="14"/>
    <s v="Invoice"/>
    <s v="86218"/>
    <s v="BUILDERS WAREHOUSE:SUNWARD PARK"/>
    <s v="SEEDLINGS ASS"/>
    <n v="170"/>
    <n v="31.85"/>
    <n v="5414.5"/>
    <n v="1001339.5800000001"/>
    <x v="34"/>
  </r>
  <r>
    <m/>
    <x v="14"/>
    <s v="Invoice"/>
    <s v="86219"/>
    <s v="THYME SQUARE"/>
    <s v="SEEDLINGS ASS"/>
    <n v="135"/>
    <n v="27.3"/>
    <n v="3685.5"/>
    <n v="1005025.0800000001"/>
    <x v="34"/>
  </r>
  <r>
    <m/>
    <x v="14"/>
    <s v="Invoice"/>
    <s v="86219"/>
    <s v="THYME SQUARE"/>
    <s v="SEEDLINGS SPECIAL"/>
    <n v="10"/>
    <n v="19.989999999999998"/>
    <n v="199.9"/>
    <n v="1005224.9800000001"/>
    <x v="34"/>
  </r>
  <r>
    <m/>
    <x v="14"/>
    <s v="Invoice"/>
    <s v="86220"/>
    <s v="BUILDERS WAREHOUSE:RIVONIA"/>
    <s v="SEEDLINGS ASS"/>
    <n v="250"/>
    <n v="31.85"/>
    <n v="7962.5"/>
    <n v="1013187.4800000001"/>
    <x v="34"/>
  </r>
  <r>
    <m/>
    <x v="14"/>
    <s v="Invoice"/>
    <s v="86221"/>
    <s v="BUILDERS WAREHOUSE:NORTHMEAD"/>
    <s v="SEEDLINGS ASS"/>
    <n v="220"/>
    <n v="31.85"/>
    <n v="7007"/>
    <n v="1020194.4800000001"/>
    <x v="34"/>
  </r>
  <r>
    <m/>
    <x v="14"/>
    <s v="Invoice"/>
    <s v="86223"/>
    <s v="HABITITNAK/KEENGRO"/>
    <s v="SEEDLINGS TOMATO SPECIAL"/>
    <n v="10"/>
    <n v="19.989999999999998"/>
    <n v="199.9"/>
    <n v="1020394.3800000001"/>
    <x v="34"/>
  </r>
  <r>
    <m/>
    <x v="14"/>
    <s v="Invoice"/>
    <s v="86223"/>
    <s v="HABITITNAK/KEENGRO"/>
    <s v="SEEDLINGS ASS"/>
    <n v="100"/>
    <n v="28.99"/>
    <n v="2899"/>
    <n v="1023293.3800000001"/>
    <x v="34"/>
  </r>
  <r>
    <m/>
    <x v="14"/>
    <s v="Invoice"/>
    <s v="86227"/>
    <s v="GREENSIDE KWEKERY"/>
    <s v="SEEDLINGS ASS"/>
    <n v="70"/>
    <n v="29.99"/>
    <n v="2099.3000000000002"/>
    <n v="1025392.6800000002"/>
    <x v="34"/>
  </r>
  <r>
    <m/>
    <x v="14"/>
    <s v="Invoice"/>
    <s v="86227"/>
    <s v="GREENSIDE KWEKERY"/>
    <s v="SEEDLINGS CHILLI SPECIAL"/>
    <n v="30"/>
    <n v="19.989999999999998"/>
    <n v="599.70000000000005"/>
    <n v="1025992.3800000001"/>
    <x v="34"/>
  </r>
  <r>
    <m/>
    <x v="14"/>
    <s v="Invoice"/>
    <s v="86229"/>
    <s v="PLANT FACTORY"/>
    <s v="SEEDLINGS ASS"/>
    <n v="60"/>
    <n v="29.99"/>
    <n v="1799.4"/>
    <n v="1027791.7800000001"/>
    <x v="34"/>
  </r>
  <r>
    <m/>
    <x v="14"/>
    <s v="Invoice"/>
    <s v="86231"/>
    <s v="BUILDERS WAREHOUSE:NELSPRUIT"/>
    <s v="SEEDLINGS ASS"/>
    <n v="930"/>
    <n v="31.85"/>
    <n v="29620.5"/>
    <n v="1057412.2800000003"/>
    <x v="34"/>
  </r>
  <r>
    <m/>
    <x v="14"/>
    <s v="Invoice"/>
    <s v="86232"/>
    <s v="BUILDERS WAREHOUSE:BLOEMFONTEIN"/>
    <s v="SEEDLINGS ASS"/>
    <n v="950"/>
    <n v="31.85"/>
    <n v="30257.5"/>
    <n v="1087669.7800000003"/>
    <x v="34"/>
  </r>
  <r>
    <m/>
    <x v="319"/>
    <s v="Invoice"/>
    <s v="86226"/>
    <s v="LITTLE AUSTRIA"/>
    <s v="SEEDLINGS ASS"/>
    <n v="80"/>
    <n v="29.99"/>
    <n v="2399.1999999999998"/>
    <n v="1090068.9800000002"/>
    <x v="34"/>
  </r>
  <r>
    <m/>
    <x v="319"/>
    <s v="Invoice"/>
    <s v="86233"/>
    <s v="BUILDERS WAREHOUSE:VEREENIGING"/>
    <s v="SEEDLINGS ASS"/>
    <n v="50"/>
    <n v="31.85"/>
    <n v="1592.5"/>
    <n v="1091661.4800000002"/>
    <x v="34"/>
  </r>
  <r>
    <m/>
    <x v="319"/>
    <s v="Invoice"/>
    <s v="86254"/>
    <s v="SHARONDALE GARDEN CENTRE"/>
    <s v="SEEDLINGS ASS"/>
    <n v="30"/>
    <n v="29.99"/>
    <n v="899.7"/>
    <n v="1092561.1800000002"/>
    <x v="34"/>
  </r>
  <r>
    <m/>
    <x v="319"/>
    <s v="Invoice"/>
    <s v="86255"/>
    <s v="HABITITNAK/KEENGRO"/>
    <s v="SEEDLINGS ASS"/>
    <n v="60"/>
    <n v="28.99"/>
    <n v="1739.4"/>
    <n v="1094300.58"/>
    <x v="34"/>
  </r>
  <r>
    <m/>
    <x v="319"/>
    <s v="Invoice"/>
    <s v="86256"/>
    <s v="RAINBOW GARDEN AND HOME CENTRE"/>
    <s v="SEEDLINGS ASS"/>
    <n v="50"/>
    <n v="29.99"/>
    <n v="1499.5"/>
    <n v="1095800.08"/>
    <x v="34"/>
  </r>
  <r>
    <m/>
    <x v="319"/>
    <s v="Invoice"/>
    <s v="86257"/>
    <s v="IMPALA FLORA"/>
    <s v="SEEDLINGS ASS"/>
    <n v="110"/>
    <n v="28.68"/>
    <n v="3154.8"/>
    <n v="1098954.8800000001"/>
    <x v="34"/>
  </r>
  <r>
    <m/>
    <x v="319"/>
    <s v="Invoice"/>
    <s v="86258"/>
    <s v="PLANTYARD"/>
    <s v="SEEDLINGS ASS"/>
    <n v="40"/>
    <n v="29.99"/>
    <n v="1199.5999999999999"/>
    <n v="1100154.4800000002"/>
    <x v="34"/>
  </r>
  <r>
    <m/>
    <x v="319"/>
    <s v="Invoice"/>
    <s v="86259"/>
    <s v="BUILDERS WAREHOUSE:NORWOOD"/>
    <s v="SEEDLINGS ASS"/>
    <n v="250"/>
    <n v="31.85"/>
    <n v="7962.5"/>
    <n v="1108116.9800000002"/>
    <x v="34"/>
  </r>
  <r>
    <m/>
    <x v="319"/>
    <s v="Invoice"/>
    <s v="86260"/>
    <s v="BUILDERS WAREHOUSE:NORTHMEAD"/>
    <s v="SEEDLINGS ASS"/>
    <n v="100"/>
    <n v="31.85"/>
    <n v="3185"/>
    <n v="1111301.9800000002"/>
    <x v="34"/>
  </r>
  <r>
    <m/>
    <x v="319"/>
    <s v="Invoice"/>
    <s v="86261"/>
    <s v="BUILDERS WAREHOUSE:STRUBENS VALLEY"/>
    <s v="SEEDLINGS ASS"/>
    <n v="200"/>
    <n v="31.85"/>
    <n v="6370"/>
    <n v="1117671.9800000002"/>
    <x v="34"/>
  </r>
  <r>
    <m/>
    <x v="319"/>
    <s v="Invoice"/>
    <s v="86262"/>
    <s v="BUILDERS WAREHOUSE:NOORDHEUWEL"/>
    <s v="SEEDLINGS ASS"/>
    <n v="200"/>
    <n v="31.85"/>
    <n v="6370"/>
    <n v="1124041.9800000002"/>
    <x v="34"/>
  </r>
  <r>
    <m/>
    <x v="319"/>
    <s v="Invoice"/>
    <s v="86263"/>
    <s v="BUILDERS WAREHOUSE:GREENSTONE"/>
    <s v="SEEDLINGS ASS"/>
    <n v="150"/>
    <n v="31.85"/>
    <n v="4777.5"/>
    <n v="1128819.4800000002"/>
    <x v="34"/>
  </r>
  <r>
    <m/>
    <x v="226"/>
    <s v="Invoice"/>
    <s v="86236"/>
    <s v="BUILDERS WAREHOUSE:GEZINA NEW"/>
    <s v="SEEDLINGS ASS"/>
    <n v="160"/>
    <n v="31.85"/>
    <n v="5096"/>
    <n v="1133915.4800000002"/>
    <x v="34"/>
  </r>
  <r>
    <m/>
    <x v="226"/>
    <s v="Invoice"/>
    <s v="86237"/>
    <s v="BUILDERS WAREHOUSE:FOURWAYS"/>
    <s v="SEEDLINGS ASS"/>
    <n v="180"/>
    <n v="31.85"/>
    <n v="5733"/>
    <n v="1139648.4800000002"/>
    <x v="34"/>
  </r>
  <r>
    <m/>
    <x v="226"/>
    <s v="Invoice"/>
    <s v="86238"/>
    <s v="BUILDERS WAREHOUSE:RIVONIA"/>
    <s v="SEEDLINGS ASS"/>
    <n v="200"/>
    <n v="31.85"/>
    <n v="6370"/>
    <n v="1146018.4800000002"/>
    <x v="34"/>
  </r>
  <r>
    <m/>
    <x v="226"/>
    <s v="Invoice"/>
    <s v="86239"/>
    <s v="BUILDERS WAREHOUSE:CENTURION"/>
    <s v="SEEDLINGS ASS"/>
    <n v="270"/>
    <n v="31.85"/>
    <n v="8599.5"/>
    <n v="1154617.9800000002"/>
    <x v="34"/>
  </r>
  <r>
    <m/>
    <x v="226"/>
    <s v="Invoice"/>
    <s v="86240"/>
    <s v="BUILDERS WAREHOUSE:CEDAR SQUARE"/>
    <s v="SEEDLINGS ASS"/>
    <n v="150"/>
    <n v="31.85"/>
    <n v="4777.5"/>
    <n v="1159395.4800000002"/>
    <x v="34"/>
  </r>
  <r>
    <m/>
    <x v="226"/>
    <s v="Invoice"/>
    <s v="86242"/>
    <s v="BUILDERS WAREHOUSE:ERASMUS PARK"/>
    <s v="SEEDLINGS ASS"/>
    <n v="210"/>
    <n v="31.85"/>
    <n v="6688.5"/>
    <n v="1166083.9800000002"/>
    <x v="34"/>
  </r>
  <r>
    <m/>
    <x v="226"/>
    <s v="Invoice"/>
    <s v="86243"/>
    <s v="BUILDERS WAREHOUSE:RASLOUW"/>
    <s v="SEEDLINGS ASS"/>
    <n v="70"/>
    <n v="31.85"/>
    <n v="2229.5"/>
    <n v="1168313.4800000002"/>
    <x v="34"/>
  </r>
  <r>
    <m/>
    <x v="226"/>
    <s v="Invoice"/>
    <s v="86244"/>
    <s v="BUILDERS WAREHOUSE:LYNNWOOD"/>
    <s v="SEEDLINGS ASS"/>
    <n v="210"/>
    <n v="31.85"/>
    <n v="6688.5"/>
    <n v="1175001.9800000002"/>
    <x v="34"/>
  </r>
  <r>
    <m/>
    <x v="226"/>
    <s v="Invoice"/>
    <s v="86245"/>
    <s v="BUILDERS WAREHOUSE:BRYANSTON"/>
    <s v="SEEDLINGS ASS"/>
    <n v="110"/>
    <n v="31.85"/>
    <n v="3503.5"/>
    <n v="1178505.4800000002"/>
    <x v="34"/>
  </r>
  <r>
    <m/>
    <x v="226"/>
    <s v="Invoice"/>
    <s v="86246"/>
    <s v="BUILDERS WAREHOUSE:CRESTA"/>
    <s v="SEEDLINGS ASS"/>
    <n v="250"/>
    <n v="31.85"/>
    <n v="7962.5"/>
    <n v="1186467.9800000002"/>
    <x v="34"/>
  </r>
  <r>
    <m/>
    <x v="226"/>
    <s v="Invoice"/>
    <s v="86247"/>
    <s v="BUILDERS WAREHOUSE:WONDER PARK"/>
    <s v="SEEDLINGS ASS"/>
    <n v="110"/>
    <n v="31.85"/>
    <n v="3503.5"/>
    <n v="1189971.4800000002"/>
    <x v="34"/>
  </r>
  <r>
    <m/>
    <x v="226"/>
    <s v="Invoice"/>
    <s v="86248"/>
    <s v="BUILDERS WAREHOUSE:GLEN EAGLES"/>
    <s v="SEEDLINGS ASS"/>
    <n v="200"/>
    <n v="31.85"/>
    <n v="6370"/>
    <n v="1196341.4800000002"/>
    <x v="34"/>
  </r>
  <r>
    <m/>
    <x v="226"/>
    <s v="Invoice"/>
    <s v="86250"/>
    <s v="HILLCREST NURSERY"/>
    <s v="SEEDLINGS ASS"/>
    <n v="70"/>
    <n v="32.200000000000003"/>
    <n v="2254"/>
    <n v="1198595.4800000002"/>
    <x v="34"/>
  </r>
  <r>
    <m/>
    <x v="226"/>
    <s v="Invoice"/>
    <s v="86252"/>
    <s v="LIFESTYLE HOME GARDEN"/>
    <s v="SEEDLINGS ASS"/>
    <n v="500"/>
    <n v="29.2"/>
    <n v="14600"/>
    <n v="1213195.4800000002"/>
    <x v="34"/>
  </r>
  <r>
    <m/>
    <x v="226"/>
    <s v="Invoice"/>
    <s v="86279"/>
    <s v="BUILDERS WAREHOUSE:BETHLEHEM"/>
    <s v="SEEDLINGS ASS"/>
    <n v="610"/>
    <n v="31.8"/>
    <n v="19398"/>
    <n v="1232593.4800000002"/>
    <x v="34"/>
  </r>
  <r>
    <m/>
    <x v="2"/>
    <s v="Invoice"/>
    <s v="86235"/>
    <s v="GARDENSHOP PARKTOWN"/>
    <s v="SEEDLINGS ASS"/>
    <n v="236"/>
    <n v="31.8"/>
    <n v="7504.8"/>
    <n v="1240098.2800000003"/>
    <x v="34"/>
  </r>
  <r>
    <m/>
    <x v="2"/>
    <s v="Invoice"/>
    <s v="86241"/>
    <s v="FH CHAMBERLAIN TRADING (PTY) LTD:KYALAMI"/>
    <s v="SEEDLINGS ASS"/>
    <n v="150"/>
    <n v="29.5"/>
    <n v="4425"/>
    <n v="1244523.2800000003"/>
    <x v="34"/>
  </r>
  <r>
    <m/>
    <x v="2"/>
    <s v="Invoice"/>
    <s v="86249"/>
    <s v="CENTRAL NURSERY DEPOT"/>
    <s v="SEEDLINGS ASS"/>
    <n v="240"/>
    <n v="32.200000000000003"/>
    <n v="7728"/>
    <n v="1252251.2800000003"/>
    <x v="34"/>
  </r>
  <r>
    <m/>
    <x v="2"/>
    <s v="Invoice"/>
    <s v="86264"/>
    <s v="BUILDERS WAREHOUSE:SOUTHGATE"/>
    <s v="SEEDLINGS ASS"/>
    <n v="200"/>
    <n v="31.85"/>
    <n v="6370"/>
    <n v="1258621.2800000003"/>
    <x v="34"/>
  </r>
  <r>
    <m/>
    <x v="2"/>
    <s v="Invoice"/>
    <s v="86265"/>
    <s v="BUILDERS WAREHOUSE:CRAIGHALL PARK"/>
    <s v="SEEDLINGS ASS"/>
    <n v="180"/>
    <n v="31.85"/>
    <n v="5733"/>
    <n v="1264354.2800000003"/>
    <x v="34"/>
  </r>
  <r>
    <m/>
    <x v="2"/>
    <s v="Invoice"/>
    <s v="86266"/>
    <s v="BUILDERS WAREHOUSE:ZAMBEZI"/>
    <s v="SEEDLINGS ASS"/>
    <n v="350"/>
    <n v="31.85"/>
    <n v="11147.5"/>
    <n v="1275501.7800000003"/>
    <x v="34"/>
  </r>
  <r>
    <m/>
    <x v="2"/>
    <s v="Invoice"/>
    <s v="86267"/>
    <s v="BUILDERS WAREHOUSE:WONDERBOOM"/>
    <s v="SEEDLINGS ASS"/>
    <n v="120"/>
    <n v="31.85"/>
    <n v="3822"/>
    <n v="1279323.7800000003"/>
    <x v="34"/>
  </r>
  <r>
    <m/>
    <x v="2"/>
    <s v="Invoice"/>
    <s v="86269"/>
    <s v="FH CHAMBERLAIN TRADING (PTY) LTD:WATERKLOOF GLEN"/>
    <s v="SEEDLINGS ASS"/>
    <n v="130"/>
    <n v="29.5"/>
    <n v="3835"/>
    <n v="1283158.7800000003"/>
    <x v="34"/>
  </r>
  <r>
    <m/>
    <x v="2"/>
    <s v="Invoice"/>
    <s v="86270"/>
    <s v="FH CHAMBERLAIN TRADING (PTY) LTD:RIVIERA"/>
    <s v="SEEDLINGS ASS"/>
    <n v="100"/>
    <n v="29.5"/>
    <n v="2950"/>
    <n v="1286108.7800000003"/>
    <x v="34"/>
  </r>
  <r>
    <m/>
    <x v="2"/>
    <s v="Invoice"/>
    <s v="86271"/>
    <s v="BUILDERS WAREHOUSE:CHERRY LANE"/>
    <s v="SEEDLINGS ASS"/>
    <n v="160"/>
    <n v="31.85"/>
    <n v="5096"/>
    <n v="1291204.7800000003"/>
    <x v="34"/>
  </r>
  <r>
    <m/>
    <x v="2"/>
    <s v="Invoice"/>
    <s v="86272"/>
    <s v="BUILDERS WAREHOUSE:KLERKSDORP"/>
    <s v="SEEDLINGS ASS"/>
    <n v="200"/>
    <n v="31.85"/>
    <n v="6370"/>
    <n v="1297574.7800000003"/>
    <x v="34"/>
  </r>
  <r>
    <m/>
    <x v="2"/>
    <s v="Invoice"/>
    <s v="86274"/>
    <s v="BUILDERS WAREHOUSE:LAMBTON"/>
    <s v="SEEDLINGS ASS"/>
    <n v="170"/>
    <n v="31.85"/>
    <n v="5414.5"/>
    <n v="1302989.2800000003"/>
    <x v="34"/>
  </r>
  <r>
    <m/>
    <x v="2"/>
    <s v="Invoice"/>
    <s v="86275"/>
    <s v="OLIVE GARDENS"/>
    <s v="SEEDLINGS ASS"/>
    <n v="50"/>
    <n v="29.6"/>
    <n v="1480"/>
    <n v="1304469.2800000003"/>
    <x v="34"/>
  </r>
  <r>
    <m/>
    <x v="2"/>
    <s v="Invoice"/>
    <s v="86276"/>
    <s v="BUILDERS WAREHOUSE:MIDRAND"/>
    <s v="SEEDLINGS ASS"/>
    <n v="180"/>
    <n v="31.85"/>
    <n v="5733"/>
    <n v="1310202.2800000003"/>
    <x v="34"/>
  </r>
  <r>
    <m/>
    <x v="2"/>
    <s v="Invoice"/>
    <s v="86277"/>
    <s v="TINKY'S GARDENS"/>
    <s v="SEEDLINGS ASS"/>
    <n v="2"/>
    <n v="29.99"/>
    <n v="59.98"/>
    <n v="1310262.2600000002"/>
    <x v="34"/>
  </r>
  <r>
    <m/>
    <x v="2"/>
    <s v="Invoice"/>
    <s v="86278"/>
    <s v="MONTROSE NURSERY"/>
    <s v="SEEDLINGS ASS"/>
    <n v="50"/>
    <n v="29.99"/>
    <n v="1499.5"/>
    <n v="1311761.7600000002"/>
    <x v="34"/>
  </r>
  <r>
    <m/>
    <x v="2"/>
    <s v="Invoice"/>
    <s v="86291"/>
    <s v="BUILDERS WAREHOUSE:SECUNDA"/>
    <s v="SEEDLINGS ASS"/>
    <n v="330"/>
    <n v="31.85"/>
    <n v="10510.5"/>
    <n v="1322272.2600000002"/>
    <x v="34"/>
  </r>
  <r>
    <m/>
    <x v="15"/>
    <s v="Invoice"/>
    <s v="85525"/>
    <s v="BUILDERS WAREHOUSE:NOORDHEUWEL"/>
    <s v="SEEDLINGS ASS"/>
    <n v="110"/>
    <n v="31.85"/>
    <n v="3503.5"/>
    <n v="1325775.7600000002"/>
    <x v="34"/>
  </r>
  <r>
    <m/>
    <x v="15"/>
    <s v="Invoice"/>
    <s v="86280"/>
    <s v="BUILDERS WAREHOUSE:GREENSTONE"/>
    <s v="SEEDLINGS ASS"/>
    <n v="80"/>
    <n v="31.85"/>
    <n v="2548"/>
    <n v="1328323.7600000002"/>
    <x v="34"/>
  </r>
  <r>
    <m/>
    <x v="15"/>
    <s v="Invoice"/>
    <s v="86281"/>
    <s v="BUILDERS WAREHOUSE:NORTHRIDING"/>
    <s v="SEEDLINGS ASS"/>
    <n v="200"/>
    <n v="31.85"/>
    <n v="6370"/>
    <n v="1334693.7600000002"/>
    <x v="34"/>
  </r>
  <r>
    <m/>
    <x v="15"/>
    <s v="Invoice"/>
    <s v="86282"/>
    <s v="BUILDERS WAREHOUSE:VEREENIGING"/>
    <s v="SEEDLINGS ASS"/>
    <n v="80"/>
    <n v="31.85"/>
    <n v="2548"/>
    <n v="1337241.7600000002"/>
    <x v="34"/>
  </r>
  <r>
    <m/>
    <x v="15"/>
    <s v="Invoice"/>
    <s v="86283"/>
    <s v="BUILDERS WAREHOUSE:FLORIDA GLEN"/>
    <s v="SEEDLINGS ASS"/>
    <n v="100"/>
    <n v="31.85"/>
    <n v="3185"/>
    <n v="1340426.7600000002"/>
    <x v="34"/>
  </r>
  <r>
    <m/>
    <x v="15"/>
    <s v="Invoice"/>
    <s v="86284"/>
    <s v="BUILDERS WAREHOUSE:BEDFORDVIEW"/>
    <s v="SEEDLINGS ASS"/>
    <n v="70"/>
    <n v="31.85"/>
    <n v="2229.5"/>
    <n v="1342656.2600000002"/>
    <x v="34"/>
  </r>
  <r>
    <m/>
    <x v="15"/>
    <s v="Invoice"/>
    <s v="86285"/>
    <s v="BUILDERS WAREHOUSE:KEMPTON PARK"/>
    <s v="SEEDLINGS ASS"/>
    <n v="220"/>
    <n v="31.85"/>
    <n v="7007"/>
    <n v="1349663.2600000002"/>
    <x v="34"/>
  </r>
  <r>
    <m/>
    <x v="15"/>
    <s v="Invoice"/>
    <s v="86286"/>
    <s v="LITTLE AUSTRIA"/>
    <s v="SEEDLINGS ASS"/>
    <n v="60"/>
    <n v="29.99"/>
    <n v="1799.4"/>
    <n v="1351462.6600000001"/>
    <x v="34"/>
  </r>
  <r>
    <m/>
    <x v="15"/>
    <s v="Invoice"/>
    <s v="86287"/>
    <s v="RIVERSIDE MICA"/>
    <s v="SEEDLINGS ASS"/>
    <n v="70"/>
    <n v="31.65"/>
    <n v="2215.5"/>
    <n v="1353678.1600000001"/>
    <x v="34"/>
  </r>
  <r>
    <m/>
    <x v="15"/>
    <s v="Invoice"/>
    <s v="86288"/>
    <s v="BUILDERS WAREHOUSE:NORWOOD"/>
    <s v="SEEDLINGS ASS"/>
    <n v="250"/>
    <n v="31.85"/>
    <n v="7962.5"/>
    <n v="1361640.6600000001"/>
    <x v="34"/>
  </r>
  <r>
    <m/>
    <x v="15"/>
    <s v="Invoice"/>
    <s v="86332"/>
    <s v="NYL NURSERY"/>
    <s v="SEEDLINGS ASS"/>
    <n v="80"/>
    <n v="29.99"/>
    <n v="2399.1999999999998"/>
    <n v="1364039.86"/>
    <x v="34"/>
  </r>
  <r>
    <m/>
    <x v="15"/>
    <s v="Invoice"/>
    <s v="86333"/>
    <s v="NYLIES KWEKERY"/>
    <s v="SEEDLINGS ASS"/>
    <n v="75"/>
    <n v="29.99"/>
    <n v="2249.25"/>
    <n v="1366289.11"/>
    <x v="34"/>
  </r>
  <r>
    <m/>
    <x v="15"/>
    <s v="Invoice"/>
    <s v="86340"/>
    <s v="BUILDERS WAREHOUSE:MOKOPANE"/>
    <s v="SEEDLINGS ASS"/>
    <n v="300"/>
    <n v="31.85"/>
    <n v="9555"/>
    <n v="1375844.11"/>
    <x v="34"/>
  </r>
  <r>
    <m/>
    <x v="15"/>
    <s v="Invoice"/>
    <s v="86341"/>
    <s v="BUILDERS WAREHOUSE:POLOKWANE"/>
    <s v="SEEDLINGS ASS"/>
    <n v="700"/>
    <n v="31.85"/>
    <n v="22295"/>
    <n v="1398139.11"/>
    <x v="34"/>
  </r>
  <r>
    <m/>
    <x v="16"/>
    <s v="Invoice"/>
    <s v="86292"/>
    <s v="BUILDERS WAREHOUSE:BOKSBURG (NEW)"/>
    <s v="SEEDLINGS ASS"/>
    <n v="220"/>
    <n v="31.85"/>
    <n v="7007"/>
    <n v="1405146.11"/>
    <x v="34"/>
  </r>
  <r>
    <m/>
    <x v="16"/>
    <s v="Invoice"/>
    <s v="86293"/>
    <s v="BUILDERS WAREHOUSE:MIDDELBURG"/>
    <s v="SEEDLINGS ASS"/>
    <n v="150"/>
    <n v="31.85"/>
    <n v="4777.5"/>
    <n v="1409923.61"/>
    <x v="34"/>
  </r>
  <r>
    <m/>
    <x v="16"/>
    <s v="Invoice"/>
    <s v="86294"/>
    <s v="BUILDERS WAREHOUSE:SUNWARD PARK"/>
    <s v="SEEDLINGS ASS"/>
    <n v="180"/>
    <n v="31.85"/>
    <n v="5733"/>
    <n v="1415656.61"/>
    <x v="34"/>
  </r>
  <r>
    <m/>
    <x v="16"/>
    <s v="Invoice"/>
    <s v="86295"/>
    <s v="BUILDERS WAREHOUSE:EDENVALE"/>
    <s v="SEEDLINGS ASS"/>
    <n v="180"/>
    <n v="31.85"/>
    <n v="5733"/>
    <n v="1421389.61"/>
    <x v="34"/>
  </r>
  <r>
    <m/>
    <x v="16"/>
    <s v="Invoice"/>
    <s v="86296"/>
    <s v="BUILDERS WAREHOUSE:RIVONIA"/>
    <s v="SEEDLINGS ASS"/>
    <n v="210"/>
    <n v="31.85"/>
    <n v="6688.5"/>
    <n v="1428078.11"/>
    <x v="34"/>
  </r>
  <r>
    <m/>
    <x v="16"/>
    <s v="Invoice"/>
    <s v="86297"/>
    <s v="BUILDERS WAREHOUSE:FOURWAYS"/>
    <s v="SEEDLINGS ASS"/>
    <n v="130"/>
    <n v="31.85"/>
    <n v="4140.5"/>
    <n v="1432218.61"/>
    <x v="34"/>
  </r>
  <r>
    <m/>
    <x v="16"/>
    <s v="Invoice"/>
    <s v="86298"/>
    <s v="BUILDERS WAREHOUSE:GLEN EAGLES"/>
    <s v="SEEDLINGS ASS"/>
    <n v="120"/>
    <n v="31.85"/>
    <n v="3822"/>
    <n v="1436040.61"/>
    <x v="34"/>
  </r>
  <r>
    <m/>
    <x v="16"/>
    <s v="Invoice"/>
    <s v="86301"/>
    <s v="BUILDERS WAREHOUSE:NEWMARKET"/>
    <s v="SEEDLINGS ASS"/>
    <n v="380"/>
    <n v="31.85"/>
    <n v="12103"/>
    <n v="1448143.61"/>
    <x v="34"/>
  </r>
  <r>
    <m/>
    <x v="16"/>
    <s v="Invoice"/>
    <s v="86302"/>
    <s v="BUILDERS WAREHOUSE:BRYANSTON"/>
    <s v="SEEDLINGS ASS"/>
    <n v="80"/>
    <n v="31.85"/>
    <n v="2548"/>
    <n v="1450691.61"/>
    <x v="34"/>
  </r>
  <r>
    <m/>
    <x v="16"/>
    <s v="Invoice"/>
    <s v="86304"/>
    <s v="GARDENSHOP PARKTOWN"/>
    <s v="SEEDLINGS ASS"/>
    <n v="240"/>
    <n v="31.8"/>
    <n v="7632"/>
    <n v="1458323.61"/>
    <x v="34"/>
  </r>
  <r>
    <m/>
    <x v="16"/>
    <s v="Invoice"/>
    <s v="86305"/>
    <s v="AGRI 2 MARKET"/>
    <s v="SEEDLINGS ASS"/>
    <n v="800"/>
    <n v="24.3"/>
    <n v="19440"/>
    <n v="1477763.61"/>
    <x v="34"/>
  </r>
  <r>
    <m/>
    <x v="16"/>
    <s v="Invoice"/>
    <s v="86300"/>
    <s v="THYME SQUARE"/>
    <s v="SEEDLINGS ASS"/>
    <n v="109"/>
    <n v="27.3"/>
    <n v="2975.7"/>
    <n v="1480739.31"/>
    <x v="34"/>
  </r>
  <r>
    <m/>
    <x v="16"/>
    <s v="Invoice"/>
    <s v="86306"/>
    <s v="ECKARDS GARDEN PAVILION"/>
    <s v="SEEDLINGS ASS"/>
    <n v="300"/>
    <n v="29.6"/>
    <n v="8880"/>
    <n v="1489619.31"/>
    <x v="34"/>
  </r>
  <r>
    <m/>
    <x v="16"/>
    <s v="Invoice"/>
    <s v="86299"/>
    <s v="BUILDERS WAREHOUSE:NORTHMEAD"/>
    <s v="SEEDLINGS ASS"/>
    <n v="90"/>
    <n v="31.85"/>
    <n v="2866.5"/>
    <n v="1492485.81"/>
    <x v="34"/>
  </r>
  <r>
    <m/>
    <x v="16"/>
    <s v="Invoice"/>
    <s v="86307"/>
    <s v="BUILDERS WAREHOUSE:CEDAR SQUARE"/>
    <s v="SEEDLINGS ASS"/>
    <n v="26"/>
    <n v="0"/>
    <n v="0"/>
    <n v="1492485.81"/>
    <x v="34"/>
  </r>
  <r>
    <m/>
    <x v="16"/>
    <s v="Invoice"/>
    <s v="86334"/>
    <s v="GREENSIDE KWEKERY"/>
    <s v="SEEDLINGS ASS"/>
    <n v="280"/>
    <n v="29.99"/>
    <n v="8397.2000000000007"/>
    <n v="1500883.01"/>
    <x v="34"/>
  </r>
  <r>
    <m/>
    <x v="16"/>
    <s v="Invoice"/>
    <s v="86335"/>
    <s v="PRETTY GARDENS"/>
    <s v="SEEDLINGS ASS"/>
    <n v="110"/>
    <n v="29.99"/>
    <n v="3298.9"/>
    <n v="1504181.91"/>
    <x v="34"/>
  </r>
  <r>
    <m/>
    <x v="16"/>
    <s v="Invoice"/>
    <s v="86337"/>
    <s v="BUILDERS WAREHOUSE:NEWCASTLE"/>
    <s v="SEEDLINGS ASS"/>
    <n v="600"/>
    <n v="31.85"/>
    <n v="19110"/>
    <n v="1523291.91"/>
    <x v="34"/>
  </r>
  <r>
    <m/>
    <x v="16"/>
    <s v="Invoice"/>
    <s v="86338"/>
    <s v="BUILDERS WAREHOUSE:BLOEMFONTEIN"/>
    <s v="SEEDLINGS ASS"/>
    <n v="910"/>
    <n v="31.85"/>
    <n v="28983.5"/>
    <n v="1552275.41"/>
    <x v="34"/>
  </r>
  <r>
    <m/>
    <x v="16"/>
    <s v="Invoice"/>
    <s v="86339"/>
    <s v="BUILDERS WAREHOUSE:THOHOYANDOU"/>
    <s v="SEEDLINGS ASS"/>
    <n v="1100"/>
    <n v="31.85"/>
    <n v="35035"/>
    <n v="1587310.41"/>
    <x v="34"/>
  </r>
  <r>
    <m/>
    <x v="227"/>
    <s v="Invoice"/>
    <s v="86308"/>
    <s v="BUILDERS WAREHOUSE:RUSTENBURG"/>
    <s v="SEEDLINGS ASS"/>
    <n v="430"/>
    <n v="31.85"/>
    <n v="13695.5"/>
    <n v="1601005.91"/>
    <x v="34"/>
  </r>
  <r>
    <m/>
    <x v="227"/>
    <s v="Invoice"/>
    <s v="86331"/>
    <s v="LITTLE AUSTRIA"/>
    <s v="SEEDLINGS ASS"/>
    <n v="100"/>
    <n v="29.99"/>
    <n v="2999"/>
    <n v="1604004.91"/>
    <x v="34"/>
  </r>
  <r>
    <m/>
    <x v="227"/>
    <s v="Invoice"/>
    <s v="86343"/>
    <s v="HABITITNAK/KEENGRO"/>
    <s v="SEEDLINGS ASS"/>
    <n v="30"/>
    <n v="28.99"/>
    <n v="869.7"/>
    <n v="1604874.6099999999"/>
    <x v="34"/>
  </r>
  <r>
    <m/>
    <x v="227"/>
    <s v="Invoice"/>
    <s v="86342"/>
    <s v="IMPALA FLORA"/>
    <s v="SEEDLINGS ASS"/>
    <n v="60"/>
    <n v="28.65"/>
    <n v="1719"/>
    <n v="1606593.6099999999"/>
    <x v="34"/>
  </r>
  <r>
    <m/>
    <x v="227"/>
    <s v="Invoice"/>
    <s v="86344"/>
    <s v="BUILDERS WAREHOUSE:NORTHMEAD"/>
    <s v="SEEDLINGS ASS"/>
    <n v="80"/>
    <n v="31.85"/>
    <n v="2548"/>
    <n v="1609141.6099999999"/>
    <x v="34"/>
  </r>
  <r>
    <m/>
    <x v="227"/>
    <s v="Invoice"/>
    <s v="86345"/>
    <s v="BUILDERS WAREHOUSE:NORWOOD"/>
    <s v="SEEDLINGS ASS"/>
    <n v="190"/>
    <n v="31.85"/>
    <n v="6051.5"/>
    <n v="1615193.1099999999"/>
    <x v="34"/>
  </r>
  <r>
    <m/>
    <x v="227"/>
    <s v="Invoice"/>
    <s v="86346"/>
    <s v="BUILDERS WAREHOUSE:NOORDHEUWEL"/>
    <s v="SEEDLINGS ASS"/>
    <n v="200"/>
    <n v="31.85"/>
    <n v="6370"/>
    <n v="1621563.1099999999"/>
    <x v="34"/>
  </r>
  <r>
    <m/>
    <x v="227"/>
    <s v="Invoice"/>
    <s v="86347"/>
    <s v="BUILDERS WAREHOUSE:ROBINDALE"/>
    <s v="SEEDLINGS ASS"/>
    <n v="150"/>
    <n v="31.85"/>
    <n v="4777.5"/>
    <n v="1626340.6099999999"/>
    <x v="34"/>
  </r>
  <r>
    <m/>
    <x v="227"/>
    <s v="Invoice"/>
    <s v="86348"/>
    <s v="BUILDERS WAREHOUSE:STRUBENS VALLEY"/>
    <s v="SEEDLINGS ASS"/>
    <n v="200"/>
    <n v="31.85"/>
    <n v="6370"/>
    <n v="1632710.6099999999"/>
    <x v="34"/>
  </r>
  <r>
    <m/>
    <x v="3"/>
    <s v="Invoice"/>
    <s v="86315"/>
    <s v="BUILDERS WAREHOUSE:LYNNWOOD"/>
    <s v="SEEDLINGS ASS"/>
    <n v="160"/>
    <n v="31.85"/>
    <n v="5096"/>
    <n v="1637806.6099999999"/>
    <x v="34"/>
  </r>
  <r>
    <m/>
    <x v="3"/>
    <s v="Invoice"/>
    <s v="86316"/>
    <s v="BUILDERS WAREHOUSE:WOODLANDS"/>
    <s v="SEEDLINGS ASS"/>
    <n v="210"/>
    <n v="31.85"/>
    <n v="6688.5"/>
    <n v="1644495.1099999999"/>
    <x v="34"/>
  </r>
  <r>
    <m/>
    <x v="3"/>
    <s v="Invoice"/>
    <s v="86317"/>
    <s v="BUILDERS WAREHOUSE:CEDAR SQUARE"/>
    <s v="SEEDLINGS ASS"/>
    <n v="170"/>
    <n v="31.85"/>
    <n v="5414.5"/>
    <n v="1649909.6099999999"/>
    <x v="34"/>
  </r>
  <r>
    <m/>
    <x v="3"/>
    <s v="Invoice"/>
    <s v="86318"/>
    <s v="BUILDERS WAREHOUSE:ERASMUS PARK"/>
    <s v="SEEDLINGS ASS"/>
    <n v="130"/>
    <n v="31.85"/>
    <n v="4140.5"/>
    <n v="1654050.1099999999"/>
    <x v="34"/>
  </r>
  <r>
    <m/>
    <x v="3"/>
    <s v="Invoice"/>
    <s v="86319"/>
    <s v="BUILDERS WAREHOUSE:RIVONIA"/>
    <s v="SEEDLINGS ASS"/>
    <n v="210"/>
    <n v="31.85"/>
    <n v="6688.5"/>
    <n v="1660738.6099999999"/>
    <x v="34"/>
  </r>
  <r>
    <m/>
    <x v="3"/>
    <s v="Invoice"/>
    <s v="86323"/>
    <s v="BUILDERS WAREHOUSE:BRYANSTON"/>
    <s v="SEEDLINGS ASS"/>
    <n v="80"/>
    <n v="31.85"/>
    <n v="2548"/>
    <n v="1663286.6099999999"/>
    <x v="34"/>
  </r>
  <r>
    <m/>
    <x v="3"/>
    <s v="Invoice"/>
    <s v="86324"/>
    <s v="BUILDERS WAREHOUSE:FOURWAYS"/>
    <s v="SEEDLINGS ASS"/>
    <n v="170"/>
    <n v="31.85"/>
    <n v="5414.5"/>
    <n v="1668701.1099999999"/>
    <x v="34"/>
  </r>
  <r>
    <m/>
    <x v="3"/>
    <s v="Invoice"/>
    <s v="86325"/>
    <s v="LIFESTYLE HOME GARDEN"/>
    <s v="SEEDLINGS ASS"/>
    <n v="350"/>
    <n v="29.2"/>
    <n v="10220"/>
    <n v="1678921.1099999999"/>
    <x v="34"/>
  </r>
  <r>
    <m/>
    <x v="3"/>
    <s v="Invoice"/>
    <s v="86327"/>
    <s v="BUILDERS WAREHOUSE:ZAMBEZI"/>
    <s v="SEEDLINGS ASS"/>
    <n v="250"/>
    <n v="31.85"/>
    <n v="7962.5"/>
    <n v="1686883.6099999999"/>
    <x v="34"/>
  </r>
  <r>
    <m/>
    <x v="3"/>
    <s v="Invoice"/>
    <s v="86328"/>
    <s v="HILLCREST NURSERY"/>
    <s v="SEEDLINGS ASS"/>
    <n v="45"/>
    <n v="32.200000000000003"/>
    <n v="1449"/>
    <n v="1688332.6099999999"/>
    <x v="34"/>
  </r>
  <r>
    <m/>
    <x v="3"/>
    <s v="Invoice"/>
    <s v="86329"/>
    <s v="CENTRAL NURSERY DEPOT"/>
    <s v="SEEDLINGS ASS"/>
    <n v="60"/>
    <n v="32.200000000000003"/>
    <n v="1932"/>
    <n v="1690264.6099999999"/>
    <x v="34"/>
  </r>
  <r>
    <m/>
    <x v="3"/>
    <s v="Invoice"/>
    <s v="86330"/>
    <s v="BUILDERS WAREHOUSE:GLEN EAGLES"/>
    <s v="SEEDLINGS ASS"/>
    <n v="160"/>
    <n v="31.85"/>
    <n v="5096"/>
    <n v="1695360.6099999999"/>
    <x v="34"/>
  </r>
  <r>
    <m/>
    <x v="17"/>
    <s v="Invoice"/>
    <s v="86320"/>
    <s v="FH CHAMBERLAIN TRADING (PTY) LTD:CENTURION"/>
    <s v="SEEDLINGS ASS"/>
    <n v="132"/>
    <n v="29.5"/>
    <n v="3894"/>
    <n v="1699254.6099999999"/>
    <x v="34"/>
  </r>
  <r>
    <m/>
    <x v="17"/>
    <s v="Invoice"/>
    <s v="86321"/>
    <s v="BUILDERS WAREHOUSE:RASLOUW"/>
    <s v="SEEDLINGS ASS"/>
    <n v="70"/>
    <n v="31.85"/>
    <n v="2229.5"/>
    <n v="1701484.1099999999"/>
    <x v="34"/>
  </r>
  <r>
    <m/>
    <x v="17"/>
    <s v="Invoice"/>
    <s v="86322"/>
    <s v="BUILDERS WAREHOUSE:CENTURION"/>
    <s v="SEEDLINGS ASS"/>
    <n v="130"/>
    <n v="31.85"/>
    <n v="4140.5"/>
    <n v="1705624.6099999999"/>
    <x v="34"/>
  </r>
  <r>
    <m/>
    <x v="17"/>
    <s v="Invoice"/>
    <s v="86349"/>
    <s v="BUILDERS WAREHOUSE:KLERKSDORP"/>
    <s v="SEEDLINGS ASS"/>
    <n v="250"/>
    <n v="31.85"/>
    <n v="7962.5"/>
    <n v="1713587.1099999999"/>
    <x v="34"/>
  </r>
  <r>
    <m/>
    <x v="17"/>
    <s v="Invoice"/>
    <s v="86351"/>
    <s v="BUILDERS WAREHOUSE:CRAIGHALL PARK"/>
    <s v="SEEDLINGS ASS"/>
    <n v="100"/>
    <n v="31.85"/>
    <n v="3185"/>
    <n v="1716772.1099999999"/>
    <x v="34"/>
  </r>
  <r>
    <m/>
    <x v="17"/>
    <s v="Invoice"/>
    <s v="86353"/>
    <s v="FH CHAMBERLAIN TRADING (PTY) LTD:STRUBENSVALLEY"/>
    <s v="SEEDLINGS ASS"/>
    <n v="150"/>
    <n v="29.5"/>
    <n v="4425"/>
    <n v="1721197.1099999999"/>
    <x v="34"/>
  </r>
  <r>
    <m/>
    <x v="17"/>
    <s v="Invoice"/>
    <s v="86354"/>
    <s v="BRAKPAN GARDEN CENTRE"/>
    <s v="SEEDLINGS ASS"/>
    <n v="58"/>
    <n v="29.99"/>
    <n v="1739.42"/>
    <n v="1722936.5299999998"/>
    <x v="34"/>
  </r>
  <r>
    <m/>
    <x v="17"/>
    <s v="Invoice"/>
    <s v="86355"/>
    <s v="FH CHAMBERLAIN TRADING (PTY) LTD:KYALAMI"/>
    <s v="SEEDLINGS ASS"/>
    <n v="150"/>
    <n v="29.5"/>
    <n v="4425"/>
    <n v="1727361.5299999998"/>
    <x v="34"/>
  </r>
  <r>
    <m/>
    <x v="17"/>
    <s v="Invoice"/>
    <s v="86355"/>
    <s v="FH CHAMBERLAIN TRADING (PTY) LTD:KYALAMI"/>
    <s v="SEEDLINGS ASS"/>
    <n v="30"/>
    <n v="29.5"/>
    <n v="885"/>
    <n v="1728246.5299999998"/>
    <x v="34"/>
  </r>
  <r>
    <m/>
    <x v="17"/>
    <s v="Invoice"/>
    <s v="86358"/>
    <s v="GARDENSHOP PARKTOWN"/>
    <s v="SEEDLINGS ASS"/>
    <n v="110"/>
    <n v="31.8"/>
    <n v="3498"/>
    <n v="1731744.5299999998"/>
    <x v="34"/>
  </r>
  <r>
    <m/>
    <x v="228"/>
    <s v="Invoice"/>
    <s v="86359"/>
    <s v="BUILDERS WAREHOUSE:GREENSTONE"/>
    <s v="SEEDLINGS ASS"/>
    <n v="320"/>
    <n v="31.85"/>
    <n v="10192"/>
    <n v="1741936.5299999998"/>
    <x v="34"/>
  </r>
  <r>
    <m/>
    <x v="228"/>
    <s v="Invoice"/>
    <s v="86360"/>
    <s v="BUILDERS WAREHOUSE:NORTHRIDING"/>
    <s v="SEEDLINGS ASS"/>
    <n v="100"/>
    <n v="31.85"/>
    <n v="3185"/>
    <n v="1745121.5299999998"/>
    <x v="34"/>
  </r>
  <r>
    <m/>
    <x v="228"/>
    <s v="Invoice"/>
    <s v="86361"/>
    <s v="BUILDERS WAREHOUSE:NOORDHEUWEL"/>
    <s v="SEEDLINGS ASS"/>
    <n v="100"/>
    <n v="31.85"/>
    <n v="3185"/>
    <n v="1748306.5299999998"/>
    <x v="34"/>
  </r>
  <r>
    <m/>
    <x v="228"/>
    <s v="Invoice"/>
    <s v="86362"/>
    <s v="BUILDERS WAREHOUSE:BEDWORTH PARK"/>
    <s v="SEEDLINGS ASS"/>
    <n v="150"/>
    <n v="31.85"/>
    <n v="4777.5"/>
    <n v="1753084.0299999998"/>
    <x v="34"/>
  </r>
  <r>
    <m/>
    <x v="228"/>
    <s v="Invoice"/>
    <s v="86363"/>
    <s v="BUILDERS WAREHOUSE:ROBINDALE"/>
    <s v="SEEDLINGS ASS"/>
    <n v="80"/>
    <n v="31.85"/>
    <n v="2548"/>
    <n v="1755632.0299999998"/>
    <x v="34"/>
  </r>
  <r>
    <m/>
    <x v="228"/>
    <s v="Invoice"/>
    <s v="86364"/>
    <s v="BUILDERS WAREHOUSE:KEMPTON PARK"/>
    <s v="SEEDLINGS ASS"/>
    <n v="350"/>
    <n v="31.85"/>
    <n v="11147.5"/>
    <n v="1766779.5299999998"/>
    <x v="34"/>
  </r>
  <r>
    <m/>
    <x v="228"/>
    <s v="Invoice"/>
    <s v="86365"/>
    <s v="BUILDERS WAREHOUSE:STRUBENS VALLEY"/>
    <s v="SEEDLINGS ASS"/>
    <n v="150"/>
    <n v="31.85"/>
    <n v="4777.5"/>
    <n v="1771557.0299999998"/>
    <x v="34"/>
  </r>
  <r>
    <m/>
    <x v="228"/>
    <s v="Invoice"/>
    <s v="86367"/>
    <s v="BUILDERS WAREHOUSE:MAFIKENG"/>
    <s v="SEEDLINGS ASS"/>
    <n v="800"/>
    <n v="31.85"/>
    <n v="25480"/>
    <n v="1797037.0299999998"/>
    <x v="34"/>
  </r>
  <r>
    <m/>
    <x v="228"/>
    <s v="Invoice"/>
    <s v="85790"/>
    <s v="RIVERSIDE MICA"/>
    <s v="SEEDLINGS ASS"/>
    <n v="50"/>
    <n v="31.65"/>
    <n v="1582.5"/>
    <n v="1798619.5299999998"/>
    <x v="34"/>
  </r>
  <r>
    <m/>
    <x v="228"/>
    <s v="Invoice"/>
    <s v="85765"/>
    <s v="CRISANRA KWEKERY"/>
    <s v="SEEDLINGS ASS"/>
    <n v="150"/>
    <n v="26.65"/>
    <n v="3997.5"/>
    <n v="1802617.0299999998"/>
    <x v="34"/>
  </r>
  <r>
    <m/>
    <x v="228"/>
    <s v="Invoice"/>
    <s v="85906"/>
    <s v="LITTLE AUSTRIA"/>
    <s v="SEEDLINGS ASS"/>
    <n v="40"/>
    <n v="29.99"/>
    <n v="1199.5999999999999"/>
    <n v="1803816.63"/>
    <x v="34"/>
  </r>
  <r>
    <m/>
    <x v="4"/>
    <s v="Invoice"/>
    <s v="85383"/>
    <s v="BUILDERS WAREHOUSE:RIVONIA"/>
    <s v="SEEDLINGS ASS"/>
    <n v="120"/>
    <n v="31.85"/>
    <n v="3822"/>
    <n v="1807638.63"/>
    <x v="34"/>
  </r>
  <r>
    <m/>
    <x v="4"/>
    <s v="Invoice"/>
    <s v="85384"/>
    <s v="BUILDERS WAREHOUSE:GLEN EAGLES"/>
    <s v="SEEDLINGS ASS"/>
    <n v="100"/>
    <n v="31.85"/>
    <n v="3185"/>
    <n v="1810823.63"/>
    <x v="34"/>
  </r>
  <r>
    <m/>
    <x v="4"/>
    <s v="Invoice"/>
    <s v="85978"/>
    <s v="BUILDERS WAREHOUSE:BOKSBURG (NEW)"/>
    <s v="SEEDLINGS ASS"/>
    <n v="160"/>
    <n v="31.85"/>
    <n v="5096"/>
    <n v="1815919.63"/>
    <x v="34"/>
  </r>
  <r>
    <m/>
    <x v="4"/>
    <s v="Invoice"/>
    <s v="86368"/>
    <s v="BUILDERS WAREHOUSE:NEWMARKET"/>
    <s v="SEEDLINGS ASS"/>
    <n v="240"/>
    <n v="31.85"/>
    <n v="7644"/>
    <n v="1823563.63"/>
    <x v="34"/>
  </r>
  <r>
    <m/>
    <x v="4"/>
    <s v="Invoice"/>
    <s v="86369"/>
    <s v="BUILDERS WAREHOUSE:CEDAR SQUARE"/>
    <s v="SEEDLINGS ASS"/>
    <n v="80"/>
    <n v="31.85"/>
    <n v="2548"/>
    <n v="1826111.63"/>
    <x v="34"/>
  </r>
  <r>
    <m/>
    <x v="4"/>
    <s v="Invoice"/>
    <s v="86371"/>
    <s v="BUILDERS WAREHOUSE:SUNWARD PARK"/>
    <s v="SEEDLINGS ASS"/>
    <n v="230"/>
    <n v="31.85"/>
    <n v="7325.5"/>
    <n v="1833437.13"/>
    <x v="34"/>
  </r>
  <r>
    <m/>
    <x v="4"/>
    <s v="Invoice"/>
    <s v="86372"/>
    <s v="BUILDERS WAREHOUSE:BRYANSTON"/>
    <s v="SEEDLINGS ASS"/>
    <n v="90"/>
    <n v="31.85"/>
    <n v="2866.5"/>
    <n v="1836303.63"/>
    <x v="34"/>
  </r>
  <r>
    <m/>
    <x v="4"/>
    <s v="Invoice"/>
    <s v="86373"/>
    <s v="BUILDERS WAREHOUSE:CARNIVAL MALL"/>
    <s v="SEEDLINGS ASS"/>
    <n v="120"/>
    <n v="31.85"/>
    <n v="3822"/>
    <n v="1840125.63"/>
    <x v="34"/>
  </r>
  <r>
    <m/>
    <x v="4"/>
    <s v="Invoice"/>
    <s v="86377"/>
    <s v="BUILDERS WAREHOUSE:NORTHMEAD"/>
    <s v="SEEDLINGS ASS"/>
    <n v="120"/>
    <n v="31.85"/>
    <n v="3822"/>
    <n v="1843947.63"/>
    <x v="34"/>
  </r>
  <r>
    <m/>
    <x v="4"/>
    <s v="Invoice"/>
    <s v="86378"/>
    <s v="THREE LEAVES NURSERY"/>
    <s v="CHILLI SEEDLINGS SPECIAL"/>
    <n v="11"/>
    <n v="19.989999999999998"/>
    <n v="219.89"/>
    <n v="1844167.5199999998"/>
    <x v="34"/>
  </r>
  <r>
    <m/>
    <x v="4"/>
    <s v="Invoice"/>
    <s v="86378"/>
    <s v="THREE LEAVES NURSERY"/>
    <s v="SEEDLINGS ASS"/>
    <n v="5"/>
    <n v="29.99"/>
    <n v="149.94999999999999"/>
    <n v="1844317.4699999997"/>
    <x v="34"/>
  </r>
  <r>
    <m/>
    <x v="4"/>
    <s v="Invoice"/>
    <s v="86409"/>
    <s v="BUCO SSC:WONDERBOOM"/>
    <s v="SEEDLINGS ASS"/>
    <n v="80"/>
    <n v="32.4"/>
    <n v="2592"/>
    <n v="1846909.4699999997"/>
    <x v="34"/>
  </r>
  <r>
    <m/>
    <x v="300"/>
    <s v="Invoice"/>
    <s v="86379"/>
    <s v="THYME SQUARE"/>
    <s v="SEEDLINGS ASS"/>
    <n v="143"/>
    <n v="27.3"/>
    <n v="3903.9"/>
    <n v="1850813.3699999996"/>
    <x v="34"/>
  </r>
  <r>
    <m/>
    <x v="229"/>
    <s v="Invoice"/>
    <s v="86380"/>
    <s v="BUILDERS WAREHOUSE:HARTEBEESPOORT"/>
    <s v="SEEDLINGS ASS"/>
    <n v="200"/>
    <n v="31.85"/>
    <n v="6370"/>
    <n v="1857183.3699999996"/>
    <x v="34"/>
  </r>
  <r>
    <m/>
    <x v="229"/>
    <s v="Invoice"/>
    <s v="86398"/>
    <s v="IMPALA FLORA"/>
    <s v="SEEDLINGS ASS"/>
    <n v="60"/>
    <n v="28.65"/>
    <n v="1719"/>
    <n v="1858902.3699999996"/>
    <x v="34"/>
  </r>
  <r>
    <m/>
    <x v="229"/>
    <s v="Invoice"/>
    <s v="86399"/>
    <s v="LITTLE AUSTRIA"/>
    <s v="SEEDLINGS ASS"/>
    <n v="20"/>
    <n v="29.99"/>
    <n v="599.79999999999995"/>
    <n v="1859502.1699999997"/>
    <x v="34"/>
  </r>
  <r>
    <m/>
    <x v="229"/>
    <s v="Invoice"/>
    <s v="86400"/>
    <s v="PLANTYARD"/>
    <s v="SEEDLINGS ASS"/>
    <n v="20"/>
    <n v="29.99"/>
    <n v="599.79999999999995"/>
    <n v="1860101.9699999997"/>
    <x v="34"/>
  </r>
  <r>
    <m/>
    <x v="229"/>
    <s v="Invoice"/>
    <s v="86401"/>
    <s v="RAINBOW GARDEN AND HOME CENTRE"/>
    <s v="SEEDLINGS ASS"/>
    <n v="60"/>
    <n v="29.99"/>
    <n v="1799.4"/>
    <n v="1861901.3699999996"/>
    <x v="34"/>
  </r>
  <r>
    <m/>
    <x v="229"/>
    <s v="Invoice"/>
    <s v="86403"/>
    <s v="HABITITNAK/KEENGRO"/>
    <s v="SEEDLINGS ASS"/>
    <n v="40"/>
    <n v="28.99"/>
    <n v="1159.5999999999999"/>
    <n v="1863060.9699999997"/>
    <x v="34"/>
  </r>
  <r>
    <m/>
    <x v="229"/>
    <s v="Invoice"/>
    <s v="86404"/>
    <s v="BUILDERS WAREHOUSE:ROBINDALE"/>
    <s v="SEEDLINGS ASS"/>
    <n v="120"/>
    <n v="31.85"/>
    <n v="3822"/>
    <n v="1866882.9699999997"/>
    <x v="34"/>
  </r>
  <r>
    <m/>
    <x v="229"/>
    <s v="Invoice"/>
    <s v="86405"/>
    <s v="BUILDERS WAREHOUSE:STRUBENS VALLEY"/>
    <s v="SEEDLINGS ASS"/>
    <n v="200"/>
    <n v="31.85"/>
    <n v="6370"/>
    <n v="1873252.9699999997"/>
    <x v="34"/>
  </r>
  <r>
    <m/>
    <x v="229"/>
    <s v="Invoice"/>
    <s v="86406"/>
    <s v="BUILDERS WAREHOUSE:NOORDHEUWEL"/>
    <s v="SEEDLINGS ASS"/>
    <n v="130"/>
    <n v="31.85"/>
    <n v="4140.5"/>
    <n v="1877393.4699999997"/>
    <x v="34"/>
  </r>
  <r>
    <m/>
    <x v="229"/>
    <s v="Invoice"/>
    <s v="86407"/>
    <s v="BUILDERS WAREHOUSE:GREENSTONE"/>
    <s v="SEEDLINGS ASS"/>
    <n v="110"/>
    <n v="31.85"/>
    <n v="3503.5"/>
    <n v="1880896.9699999997"/>
    <x v="34"/>
  </r>
  <r>
    <m/>
    <x v="229"/>
    <s v="Invoice"/>
    <s v="86408"/>
    <s v="BUILDERS WAREHOUSE:NORWOOD"/>
    <s v="SEEDLINGS ASS"/>
    <n v="200"/>
    <n v="31.85"/>
    <n v="6370"/>
    <n v="1887266.9699999997"/>
    <x v="34"/>
  </r>
  <r>
    <m/>
    <x v="18"/>
    <s v="Invoice"/>
    <s v="86381"/>
    <s v="BUILDERS WAREHOUSE:RIVONIA"/>
    <s v="SEEDLINGS ASS"/>
    <n v="170"/>
    <n v="31.85"/>
    <n v="5414.5"/>
    <n v="1892681.4699999997"/>
    <x v="34"/>
  </r>
  <r>
    <m/>
    <x v="18"/>
    <s v="Invoice"/>
    <s v="86382"/>
    <s v="BUILDERS WAREHOUSE:ZAMBEZI"/>
    <s v="SEEDLINGS ASS"/>
    <n v="80"/>
    <n v="31.85"/>
    <n v="2548"/>
    <n v="1895229.4699999997"/>
    <x v="34"/>
  </r>
  <r>
    <m/>
    <x v="18"/>
    <s v="Invoice"/>
    <s v="86383"/>
    <s v="BUILDERS WAREHOUSE:LYNNWOOD"/>
    <s v="SEEDLINGS ASS"/>
    <n v="120"/>
    <n v="31.85"/>
    <n v="3822"/>
    <n v="1899051.4699999997"/>
    <x v="34"/>
  </r>
  <r>
    <m/>
    <x v="18"/>
    <s v="Invoice"/>
    <s v="86384"/>
    <s v="BUILDERS WAREHOUSE:FOURWAYS"/>
    <s v="SEEDLINGS ASS"/>
    <n v="100"/>
    <n v="31.85"/>
    <n v="3185"/>
    <n v="1902236.4699999997"/>
    <x v="34"/>
  </r>
  <r>
    <m/>
    <x v="18"/>
    <s v="Invoice"/>
    <s v="86385"/>
    <s v="BUILDERS WAREHOUSE:WONDER PARK"/>
    <s v="SEEDLINGS ASS"/>
    <n v="100"/>
    <n v="31.85"/>
    <n v="3185"/>
    <n v="1905421.4699999997"/>
    <x v="34"/>
  </r>
  <r>
    <m/>
    <x v="18"/>
    <s v="Invoice"/>
    <s v="86386"/>
    <s v="BUILDERS WAREHOUSE:CENTURION"/>
    <s v="SEEDLINGS ASS"/>
    <n v="100"/>
    <n v="31.85"/>
    <n v="3185"/>
    <n v="1908606.4699999997"/>
    <x v="34"/>
  </r>
  <r>
    <m/>
    <x v="18"/>
    <s v="Invoice"/>
    <s v="86387"/>
    <s v="BUILDERS WAREHOUSE:WONDERBOOM"/>
    <s v="SEEDLINGS ASS"/>
    <n v="80"/>
    <n v="31.85"/>
    <n v="2548"/>
    <n v="1911154.4699999997"/>
    <x v="34"/>
  </r>
  <r>
    <m/>
    <x v="18"/>
    <s v="Invoice"/>
    <s v="86388"/>
    <s v="BUILDERS WAREHOUSE:MIDRAND"/>
    <s v="SEEDLINGS ASS"/>
    <n v="250"/>
    <n v="31.85"/>
    <n v="7962.5"/>
    <n v="1919116.9699999997"/>
    <x v="34"/>
  </r>
  <r>
    <m/>
    <x v="18"/>
    <s v="Invoice"/>
    <s v="86389"/>
    <s v="LIFESTYLE HOME GARDEN"/>
    <s v="SEEDLINGS ASS"/>
    <n v="200"/>
    <n v="29.2"/>
    <n v="5840"/>
    <n v="1924956.9699999997"/>
    <x v="34"/>
  </r>
  <r>
    <m/>
    <x v="18"/>
    <s v="Invoice"/>
    <s v="86390"/>
    <s v="BUILDERS WAREHOUSE:SILVERLAKES"/>
    <s v="SEEDLINGS ASS"/>
    <n v="160"/>
    <n v="31.85"/>
    <n v="5096"/>
    <n v="1930052.9699999997"/>
    <x v="34"/>
  </r>
  <r>
    <m/>
    <x v="18"/>
    <s v="Invoice"/>
    <s v="86391"/>
    <s v="BUILDERS WAREHOUSE:BRYANSTON"/>
    <s v="SEEDLINGS ASS"/>
    <n v="80"/>
    <n v="31.85"/>
    <n v="2548"/>
    <n v="1932600.9699999997"/>
    <x v="34"/>
  </r>
  <r>
    <m/>
    <x v="18"/>
    <s v="Invoice"/>
    <s v="86392"/>
    <s v="CENTRAL NURSERY DEPOT"/>
    <s v="SEEDLINGS ASS"/>
    <n v="200"/>
    <n v="32.200000000000003"/>
    <n v="6440"/>
    <n v="1939040.9699999997"/>
    <x v="34"/>
  </r>
  <r>
    <m/>
    <x v="18"/>
    <s v="Invoice"/>
    <s v="86395"/>
    <s v="BUILDERS WAREHOUSE:RASLOUW"/>
    <s v="SEEDLINGS ASS"/>
    <n v="80"/>
    <n v="31.85"/>
    <n v="2548"/>
    <n v="1941588.9699999997"/>
    <x v="34"/>
  </r>
  <r>
    <m/>
    <x v="18"/>
    <s v="Invoice"/>
    <s v="86396"/>
    <s v="GARDENSHOP PARKTOWN"/>
    <s v="SEEDLINGS ASS"/>
    <n v="140"/>
    <n v="31.8"/>
    <n v="4452"/>
    <n v="1946040.9699999997"/>
    <x v="34"/>
  </r>
  <r>
    <m/>
    <x v="18"/>
    <s v="Invoice"/>
    <s v="86415"/>
    <s v="BUILDERS WAREHOUSE:SECUNDA"/>
    <s v="SEEDLINGS ASS"/>
    <n v="350"/>
    <n v="31.85"/>
    <n v="11147.5"/>
    <n v="1957188.4699999997"/>
    <x v="34"/>
  </r>
  <r>
    <m/>
    <x v="230"/>
    <s v="Invoice"/>
    <s v="86375"/>
    <s v="BUILDERS WAREHOUSE:CRAIGHALL PARK"/>
    <s v="SEEDLINGS ASS"/>
    <n v="100"/>
    <n v="31.85"/>
    <n v="3185"/>
    <n v="1960373.4699999997"/>
    <x v="34"/>
  </r>
  <r>
    <m/>
    <x v="230"/>
    <s v="Invoice"/>
    <s v="86410"/>
    <s v="BUILDERS WAREHOUSE:LAMBTON"/>
    <s v="SEEDLINGS ASS"/>
    <n v="40"/>
    <n v="31.85"/>
    <n v="1274"/>
    <n v="1961647.4699999997"/>
    <x v="34"/>
  </r>
  <r>
    <m/>
    <x v="230"/>
    <s v="Invoice"/>
    <s v="86411"/>
    <s v="BUILDERS WAREHOUSE:SOUTHGATE"/>
    <s v="SEEDLINGS ASS"/>
    <n v="120"/>
    <n v="31.85"/>
    <n v="3822"/>
    <n v="1965469.4699999997"/>
    <x v="34"/>
  </r>
  <r>
    <m/>
    <x v="230"/>
    <s v="Invoice"/>
    <s v="86413"/>
    <s v="FH CHAMBERLAIN TRADING (PTY) LTD:SILVER LAKES"/>
    <s v="SEEDLINGS ASS"/>
    <n v="24"/>
    <n v="29.5"/>
    <n v="708"/>
    <n v="1966177.4699999997"/>
    <x v="34"/>
  </r>
  <r>
    <m/>
    <x v="104"/>
    <s v="Invoice"/>
    <s v="86417"/>
    <s v="BUILDERS WAREHOUSE:KEMPTON PARK"/>
    <s v="SEEDLINGS ASS"/>
    <n v="200"/>
    <n v="31.85"/>
    <n v="6370"/>
    <n v="1972547.4699999997"/>
    <x v="34"/>
  </r>
  <r>
    <m/>
    <x v="104"/>
    <s v="Invoice"/>
    <s v="86370"/>
    <s v="BUILDERS WAREHOUSE:GREENSTONE"/>
    <s v="SEEDLINGS ASS"/>
    <n v="110"/>
    <n v="31.85"/>
    <n v="3503.5"/>
    <n v="1976050.9699999997"/>
    <x v="34"/>
  </r>
  <r>
    <m/>
    <x v="104"/>
    <s v="Invoice"/>
    <s v="86310"/>
    <s v="FH CHAMBERLAIN TRADING (PTY) LTD:KYALAMI"/>
    <s v="SEEDLINGS ASS"/>
    <n v="200"/>
    <n v="29.5"/>
    <n v="5900"/>
    <n v="1981950.9699999997"/>
    <x v="34"/>
  </r>
  <r>
    <m/>
    <x v="104"/>
    <s v="Invoice"/>
    <s v="86418"/>
    <s v="BUILDERS WAREHOUSE:NOORDHEUWEL"/>
    <s v="SEEDLINGS ASS"/>
    <n v="110"/>
    <n v="31.85"/>
    <n v="3503.5"/>
    <n v="1985454.4699999997"/>
    <x v="34"/>
  </r>
  <r>
    <m/>
    <x v="104"/>
    <s v="Invoice"/>
    <s v="86420"/>
    <s v="BUILDERS WAREHOUSE:STRUBENS VALLEY"/>
    <s v="SEEDLINGS ASS"/>
    <n v="150"/>
    <n v="31.85"/>
    <n v="4777.5"/>
    <n v="1990231.9699999997"/>
    <x v="34"/>
  </r>
  <r>
    <m/>
    <x v="104"/>
    <s v="Invoice"/>
    <s v="86421"/>
    <s v="BUILDERS WAREHOUSE:VEREENIGING"/>
    <s v="SEEDLINGS ASS"/>
    <n v="150"/>
    <n v="31.85"/>
    <n v="4777.5"/>
    <n v="1995009.4699999997"/>
    <x v="34"/>
  </r>
  <r>
    <m/>
    <x v="104"/>
    <s v="Invoice"/>
    <s v="86422"/>
    <s v="LITTLE AUSTRIA"/>
    <s v="SEEDLINGS ASS"/>
    <n v="80"/>
    <n v="29.99"/>
    <n v="2399.1999999999998"/>
    <n v="1997408.6699999997"/>
    <x v="34"/>
  </r>
  <r>
    <m/>
    <x v="104"/>
    <s v="Invoice"/>
    <s v="86423"/>
    <s v="BUILDERS WAREHOUSE:FLORIDA GLEN"/>
    <s v="SEEDLINGS ASS"/>
    <n v="120"/>
    <n v="31.85"/>
    <n v="3822"/>
    <n v="2001230.6699999997"/>
    <x v="34"/>
  </r>
  <r>
    <m/>
    <x v="104"/>
    <s v="Invoice"/>
    <s v="86424"/>
    <s v="CRISANRA KWEKERY"/>
    <s v="SEEDLINGS ASS"/>
    <n v="75"/>
    <n v="26.25"/>
    <n v="1968.75"/>
    <n v="2003199.4199999997"/>
    <x v="34"/>
  </r>
  <r>
    <m/>
    <x v="104"/>
    <s v="Invoice"/>
    <s v="86426"/>
    <s v="RIVERSIDE MICA"/>
    <s v="SEEDLINGS IMPATIENS SPECIAL"/>
    <n v="25"/>
    <n v="24.99"/>
    <n v="624.75"/>
    <n v="2003824.1699999997"/>
    <x v="34"/>
  </r>
  <r>
    <m/>
    <x v="104"/>
    <s v="Invoice"/>
    <s v="86426"/>
    <s v="RIVERSIDE MICA"/>
    <s v="SEEDLINGS TOMATO SPECIAL"/>
    <n v="5"/>
    <n v="19.989999999999998"/>
    <n v="99.95"/>
    <n v="2003924.1199999996"/>
    <x v="34"/>
  </r>
  <r>
    <m/>
    <x v="104"/>
    <s v="Invoice"/>
    <s v="86426"/>
    <s v="RIVERSIDE MICA"/>
    <s v="SEEDLINGS CHILLI SPECIAL"/>
    <n v="5"/>
    <n v="19.989999999999998"/>
    <n v="99.95"/>
    <n v="2004024.0699999996"/>
    <x v="34"/>
  </r>
  <r>
    <m/>
    <x v="104"/>
    <s v="Invoice"/>
    <s v="86426"/>
    <s v="RIVERSIDE MICA"/>
    <s v="SEEDLINGS ASS"/>
    <n v="10"/>
    <n v="31.65"/>
    <n v="316.5"/>
    <n v="2004340.5699999996"/>
    <x v="34"/>
  </r>
  <r>
    <m/>
    <x v="104"/>
    <s v="Invoice"/>
    <s v="86446"/>
    <s v="BUILDERS WAREHOUSE:CHERRY LANE"/>
    <s v="SEEDLINGS ASS"/>
    <n v="170"/>
    <n v="31.85"/>
    <n v="5414.5"/>
    <n v="2009755.0699999996"/>
    <x v="34"/>
  </r>
  <r>
    <m/>
    <x v="104"/>
    <s v="Invoice"/>
    <s v="86447"/>
    <s v="BUILDERS WAREHOUSE:NEWCASTLE"/>
    <s v="SEEDLINGS ASS"/>
    <n v="600"/>
    <n v="31.85"/>
    <n v="19110"/>
    <n v="2028865.0699999996"/>
    <x v="34"/>
  </r>
  <r>
    <m/>
    <x v="5"/>
    <s v="Invoice"/>
    <s v="86427"/>
    <s v="BUILDERS WAREHOUSE:NEWMARKET"/>
    <s v="SEEDLINGS ASS"/>
    <n v="150"/>
    <n v="31.85"/>
    <n v="4777.5"/>
    <n v="2033642.5699999996"/>
    <x v="34"/>
  </r>
  <r>
    <m/>
    <x v="5"/>
    <s v="Invoice"/>
    <s v="86430"/>
    <s v="BUILDERS WAREHOUSE:FOURWAYS"/>
    <s v="SEEDLINGS ASS"/>
    <n v="100"/>
    <n v="31.85"/>
    <n v="3185"/>
    <n v="2036827.5699999996"/>
    <x v="34"/>
  </r>
  <r>
    <m/>
    <x v="5"/>
    <s v="Invoice"/>
    <s v="86432"/>
    <s v="BUILDERS WAREHOUSE:NORTHMEAD"/>
    <s v="SEEDLINGS ASS"/>
    <n v="200"/>
    <n v="31.85"/>
    <n v="6370"/>
    <n v="2043197.5699999996"/>
    <x v="34"/>
  </r>
  <r>
    <m/>
    <x v="5"/>
    <s v="Invoice"/>
    <s v="86433"/>
    <s v="BUILDERS WAREHOUSE:CARNIVAL MALL"/>
    <s v="SEEDLINGS ASS"/>
    <n v="140"/>
    <n v="31.85"/>
    <n v="4459"/>
    <n v="2047656.5699999996"/>
    <x v="34"/>
  </r>
  <r>
    <m/>
    <x v="5"/>
    <s v="Invoice"/>
    <s v="86434"/>
    <s v="BUILDERS WAREHOUSE:BOKSBURG (NEW)"/>
    <s v="SEEDLINGS ASS"/>
    <n v="80"/>
    <n v="31.85"/>
    <n v="2548"/>
    <n v="2050204.5699999996"/>
    <x v="34"/>
  </r>
  <r>
    <m/>
    <x v="5"/>
    <s v="Invoice"/>
    <s v="86435"/>
    <s v="BUILDERS WAREHOUSE:EDENVALE"/>
    <s v="SEEDLINGS ASS"/>
    <n v="160"/>
    <n v="31.85"/>
    <n v="5096"/>
    <n v="2055300.5699999996"/>
    <x v="34"/>
  </r>
  <r>
    <m/>
    <x v="5"/>
    <s v="Invoice"/>
    <s v="86436"/>
    <s v="BUILDERS WAREHOUSE:RIVONIA"/>
    <s v="SEEDLINGS ASS"/>
    <n v="170"/>
    <n v="31.85"/>
    <n v="5414.5"/>
    <n v="2060715.0699999996"/>
    <x v="34"/>
  </r>
  <r>
    <m/>
    <x v="5"/>
    <s v="Invoice"/>
    <s v="86437"/>
    <s v="THYME SQUARE"/>
    <s v="SEEDLINGS ASS"/>
    <n v="120"/>
    <n v="27.3"/>
    <n v="3276"/>
    <n v="2063991.0699999996"/>
    <x v="34"/>
  </r>
  <r>
    <m/>
    <x v="5"/>
    <s v="Invoice"/>
    <s v="86440"/>
    <s v="BUILDERS WAREHOUSE:MIDDELBURG"/>
    <s v="SEEDLINGS ASS"/>
    <n v="130"/>
    <n v="31.85"/>
    <n v="4140.5"/>
    <n v="2068131.5699999996"/>
    <x v="34"/>
  </r>
  <r>
    <m/>
    <x v="5"/>
    <s v="Invoice"/>
    <s v="86441"/>
    <s v="BUILDERS WAREHOUSE:BRYANSTON"/>
    <s v="SEEDLINGS ASS"/>
    <n v="100"/>
    <n v="31.85"/>
    <n v="3185"/>
    <n v="2071316.5699999996"/>
    <x v="34"/>
  </r>
  <r>
    <m/>
    <x v="5"/>
    <s v="Invoice"/>
    <s v="86442"/>
    <s v="BUILDERS WAREHOUSE:CEDAR SQUARE"/>
    <s v="SEEDLINGS ASS"/>
    <n v="140"/>
    <n v="31.85"/>
    <n v="4459"/>
    <n v="2075775.5699999996"/>
    <x v="34"/>
  </r>
  <r>
    <m/>
    <x v="5"/>
    <s v="Invoice"/>
    <s v="86444"/>
    <s v="BUILDERS WAREHOUSE:SUNWARD PARK"/>
    <s v="SEEDLINGS ASS"/>
    <n v="200"/>
    <n v="31.85"/>
    <n v="6370"/>
    <n v="2082145.5699999996"/>
    <x v="34"/>
  </r>
  <r>
    <m/>
    <x v="5"/>
    <s v="Invoice"/>
    <s v="86445"/>
    <s v="BUILDERS WAREHOUSE:GLEN EAGLES"/>
    <s v="SEEDLINGS ASS"/>
    <n v="160"/>
    <n v="31.85"/>
    <n v="5096"/>
    <n v="2087241.5699999996"/>
    <x v="34"/>
  </r>
  <r>
    <m/>
    <x v="5"/>
    <s v="Invoice"/>
    <s v="86449"/>
    <s v="GREENSIDE KWEKERY"/>
    <s v="SEEDLINGS ASS"/>
    <n v="180"/>
    <n v="29.99"/>
    <n v="5398.2"/>
    <n v="2092639.7699999996"/>
    <x v="34"/>
  </r>
  <r>
    <m/>
    <x v="5"/>
    <s v="Invoice"/>
    <s v="86452"/>
    <s v="MONTANA GARDEN PAVILION"/>
    <s v="SEEDLINGS ASS"/>
    <n v="260"/>
    <n v="29.6"/>
    <n v="7696"/>
    <n v="2100335.7699999996"/>
    <x v="34"/>
  </r>
  <r>
    <m/>
    <x v="5"/>
    <s v="Invoice"/>
    <s v="86454"/>
    <s v="PLANT FACTORY"/>
    <s v="SEEDLINGS ASS"/>
    <n v="80"/>
    <n v="29.99"/>
    <n v="2399.1999999999998"/>
    <n v="2102734.9699999997"/>
    <x v="34"/>
  </r>
  <r>
    <m/>
    <x v="5"/>
    <s v="Invoice"/>
    <s v="86456"/>
    <s v="PRETTY GARDENS"/>
    <s v="SEEDLINGS ASS"/>
    <n v="100"/>
    <n v="29.99"/>
    <n v="2999"/>
    <n v="2105733.9699999997"/>
    <x v="34"/>
  </r>
  <r>
    <m/>
    <x v="5"/>
    <s v="Invoice"/>
    <s v="86457"/>
    <s v="BUILDERS WAREHOUSE:NELSPRUIT"/>
    <s v="SEEDLINGS ASS"/>
    <n v="540"/>
    <n v="31.85"/>
    <n v="17199"/>
    <n v="2122932.9699999997"/>
    <x v="34"/>
  </r>
  <r>
    <m/>
    <x v="5"/>
    <s v="Invoice"/>
    <s v="86458"/>
    <s v="BUILDERS WAREHOUSE:BLOEMFONTEIN"/>
    <s v="SEEDLINGS ASS"/>
    <n v="580"/>
    <n v="31.85"/>
    <n v="18473"/>
    <n v="2141405.9699999997"/>
    <x v="34"/>
  </r>
  <r>
    <m/>
    <x v="231"/>
    <s v="Invoice"/>
    <s v="86448"/>
    <s v="BUILDERS WAREHOUSE:RUSTENBURG"/>
    <s v="SEEDLINGS ASS"/>
    <n v="300"/>
    <n v="31.85"/>
    <n v="9555"/>
    <n v="2150960.9699999997"/>
    <x v="34"/>
  </r>
  <r>
    <m/>
    <x v="231"/>
    <s v="Invoice"/>
    <s v="86464"/>
    <s v="CRISANRA KWEKERY"/>
    <s v="SEEDLINGS ASS"/>
    <n v="10"/>
    <n v="29.99"/>
    <n v="299.89999999999998"/>
    <n v="2151260.8699999996"/>
    <x v="34"/>
  </r>
  <r>
    <m/>
    <x v="231"/>
    <s v="Invoice"/>
    <s v="86465"/>
    <s v="RAINBOW GARDEN AND HOME CENTRE"/>
    <s v="SEEDLINGS IMPATEINS SPECIAL"/>
    <n v="20"/>
    <n v="24.99"/>
    <n v="499.8"/>
    <n v="2151760.6699999995"/>
    <x v="34"/>
  </r>
  <r>
    <m/>
    <x v="231"/>
    <s v="Invoice"/>
    <s v="86465"/>
    <s v="RAINBOW GARDEN AND HOME CENTRE"/>
    <s v="SEEDLINGS ASS"/>
    <n v="40"/>
    <n v="29.99"/>
    <n v="1199.5999999999999"/>
    <n v="2152960.2699999996"/>
    <x v="34"/>
  </r>
  <r>
    <m/>
    <x v="231"/>
    <s v="Invoice"/>
    <s v="86468"/>
    <s v="HABITITNAK/KEENGRO"/>
    <s v="SEEDLINGS ASS"/>
    <n v="10"/>
    <n v="28.99"/>
    <n v="289.89999999999998"/>
    <n v="2153250.1699999995"/>
    <x v="34"/>
  </r>
  <r>
    <m/>
    <x v="231"/>
    <s v="Invoice"/>
    <s v="86468"/>
    <s v="HABITITNAK/KEENGRO"/>
    <s v="SEEDLINGS IMPATENS SPECIAL"/>
    <n v="40"/>
    <n v="24.99"/>
    <n v="999.6"/>
    <n v="2154249.7699999996"/>
    <x v="0"/>
  </r>
  <r>
    <m/>
    <x v="231"/>
    <s v="Invoice"/>
    <s v="86468"/>
    <s v="HABITITNAK/KEENGRO"/>
    <s v="SEEDLINGS CHILLI SPECIAL"/>
    <n v="30"/>
    <n v="19.989999999999998"/>
    <n v="599.70000000000005"/>
    <n v="2154849.4699999997"/>
    <x v="34"/>
  </r>
  <r>
    <m/>
    <x v="231"/>
    <s v="Invoice"/>
    <s v="86469"/>
    <s v="IMPALA FLORA"/>
    <s v="SEEDLINGS ASS"/>
    <n v="30"/>
    <n v="28.65"/>
    <n v="859.5"/>
    <n v="2155708.9699999997"/>
    <x v="34"/>
  </r>
  <r>
    <m/>
    <x v="231"/>
    <s v="Invoice"/>
    <s v="86429"/>
    <s v="BUILDERS WAREHOUSE:ROBINDALE"/>
    <s v="SEEDLINGS ASS"/>
    <n v="90"/>
    <n v="31.85"/>
    <n v="2866.5"/>
    <n v="2158575.4699999997"/>
    <x v="34"/>
  </r>
  <r>
    <m/>
    <x v="231"/>
    <s v="Invoice"/>
    <s v="86431"/>
    <s v="BUILDERS WAREHOUSE:STRUBENS VALLEY"/>
    <s v="SEEDLINGS ASS"/>
    <n v="200"/>
    <n v="31.85"/>
    <n v="6370"/>
    <n v="2164945.4699999997"/>
    <x v="34"/>
  </r>
  <r>
    <m/>
    <x v="231"/>
    <s v="Invoice"/>
    <s v="86443"/>
    <s v="BUILDERS WAREHOUSE:NOORDHEUWEL"/>
    <s v="SEEDLINGS ASS"/>
    <n v="100"/>
    <n v="31.85"/>
    <n v="3185"/>
    <n v="2168130.4699999997"/>
    <x v="34"/>
  </r>
  <r>
    <m/>
    <x v="231"/>
    <s v="Invoice"/>
    <s v="86481"/>
    <s v="BUILDERS WAREHOUSE:NORWOOD"/>
    <s v="SEEDLINGS ASS"/>
    <n v="100"/>
    <n v="31.85"/>
    <n v="3185"/>
    <n v="2171315.4699999997"/>
    <x v="34"/>
  </r>
  <r>
    <m/>
    <x v="231"/>
    <s v="Invoice"/>
    <s v="86482"/>
    <s v="BUILDERS WAREHOUSE:KEMPTON PARK"/>
    <s v="SEEDLINGS ASS"/>
    <n v="100"/>
    <n v="31.85"/>
    <n v="3185"/>
    <n v="2174500.4699999997"/>
    <x v="34"/>
  </r>
  <r>
    <m/>
    <x v="231"/>
    <s v="Invoice"/>
    <s v="86483"/>
    <s v="BUILDERS WAREHOUSE:GREENSTONE"/>
    <s v="SEEDLINGS ASS"/>
    <n v="100"/>
    <n v="31.85"/>
    <n v="3185"/>
    <n v="2177685.4699999997"/>
    <x v="34"/>
  </r>
  <r>
    <m/>
    <x v="231"/>
    <s v="Invoice"/>
    <s v="86518"/>
    <s v="LITTLE AUSTRIA"/>
    <s v="SEEDLINGS ASS"/>
    <n v="10"/>
    <n v="29.99"/>
    <n v="299.89999999999998"/>
    <n v="2177985.3699999996"/>
    <x v="34"/>
  </r>
  <r>
    <m/>
    <x v="105"/>
    <s v="Invoice"/>
    <s v="86459"/>
    <s v="BUILDERS WAREHOUSE:BRYANSTON"/>
    <s v="SEEDLINGS ASS"/>
    <n v="80"/>
    <n v="31.85"/>
    <n v="2548"/>
    <n v="2180533.3699999996"/>
    <x v="34"/>
  </r>
  <r>
    <m/>
    <x v="105"/>
    <s v="Invoice"/>
    <s v="86460"/>
    <s v="BUILDERS WAREHOUSE:FOURWAYS"/>
    <s v="SEEDLINGS ASS"/>
    <n v="120"/>
    <n v="31.85"/>
    <n v="3822"/>
    <n v="2184355.3699999996"/>
    <x v="34"/>
  </r>
  <r>
    <m/>
    <x v="105"/>
    <s v="Invoice"/>
    <s v="86461"/>
    <s v="BUILDERS WAREHOUSE:GEZINA NEW"/>
    <s v="SEEDLINGS ASS"/>
    <n v="100"/>
    <n v="31.85"/>
    <n v="3185"/>
    <n v="2187540.3699999996"/>
    <x v="34"/>
  </r>
  <r>
    <m/>
    <x v="105"/>
    <s v="Invoice"/>
    <s v="86462"/>
    <s v="BUILDERS WAREHOUSE:RASLOUW"/>
    <s v="SEEDLINGS ASS"/>
    <n v="100"/>
    <n v="31.85"/>
    <n v="3185"/>
    <n v="2190725.3699999996"/>
    <x v="34"/>
  </r>
  <r>
    <m/>
    <x v="105"/>
    <s v="Invoice"/>
    <s v="86463"/>
    <s v="BUILDERS WAREHOUSE:ZAMBEZI"/>
    <s v="SEEDLINGS ASS"/>
    <n v="160"/>
    <n v="31.85"/>
    <n v="5096"/>
    <n v="2195821.3699999996"/>
    <x v="34"/>
  </r>
  <r>
    <m/>
    <x v="105"/>
    <s v="Invoice"/>
    <s v="86466"/>
    <s v="BUILDERS WAREHOUSE:RIVONIA"/>
    <s v="SEEDLINGS ASS"/>
    <n v="100"/>
    <n v="31.85"/>
    <n v="3185"/>
    <n v="2199006.3699999996"/>
    <x v="34"/>
  </r>
  <r>
    <m/>
    <x v="105"/>
    <s v="Invoice"/>
    <s v="86467"/>
    <s v="BUILDERS WAREHOUSE:WONDER PARK"/>
    <s v="SEEDLINGS ASS"/>
    <n v="80"/>
    <n v="31.85"/>
    <n v="2548"/>
    <n v="2201554.3699999996"/>
    <x v="34"/>
  </r>
  <r>
    <m/>
    <x v="105"/>
    <s v="Invoice"/>
    <s v="86470"/>
    <s v="BUILDERS WAREHOUSE:CENTURION"/>
    <s v="SEEDLINGS ASS"/>
    <n v="310"/>
    <n v="31.85"/>
    <n v="9873.5"/>
    <n v="2211427.8699999996"/>
    <x v="34"/>
  </r>
  <r>
    <m/>
    <x v="105"/>
    <s v="Invoice"/>
    <s v="86471"/>
    <s v="BUILDERS WAREHOUSE:WOODLANDS"/>
    <s v="SEEDLINGS ASS"/>
    <n v="150"/>
    <n v="31.85"/>
    <n v="4777.5"/>
    <n v="2216205.3699999996"/>
    <x v="34"/>
  </r>
  <r>
    <m/>
    <x v="105"/>
    <s v="Invoice"/>
    <s v="86472"/>
    <s v="BUILDERS WAREHOUSE:LYNNWOOD"/>
    <s v="SEEDLINGS ASS"/>
    <n v="130"/>
    <n v="31.85"/>
    <n v="4140.5"/>
    <n v="2220345.8699999996"/>
    <x v="34"/>
  </r>
  <r>
    <m/>
    <x v="105"/>
    <s v="Invoice"/>
    <s v="86473"/>
    <s v="BUILDERS WAREHOUSE:CEDAR SQUARE"/>
    <s v="SEEDLINGS ASS"/>
    <n v="80"/>
    <n v="31.85"/>
    <n v="2548"/>
    <n v="2222893.8699999996"/>
    <x v="34"/>
  </r>
  <r>
    <m/>
    <x v="105"/>
    <s v="Invoice"/>
    <s v="86474"/>
    <s v="BUILDERS WAREHOUSE:LYNNWOOD"/>
    <s v="SEEDLINGS ASS"/>
    <n v="20"/>
    <n v="0"/>
    <n v="0"/>
    <n v="2222893.8699999996"/>
    <x v="34"/>
  </r>
  <r>
    <m/>
    <x v="105"/>
    <s v="Invoice"/>
    <s v="86475"/>
    <s v="BUILDERS WAREHOUSE:GEZINA NEW"/>
    <s v="SEEDLINGS ASS"/>
    <n v="100"/>
    <n v="31.85"/>
    <n v="3185"/>
    <n v="2226078.8699999996"/>
    <x v="34"/>
  </r>
  <r>
    <m/>
    <x v="105"/>
    <s v="Invoice"/>
    <s v="86476"/>
    <s v="BUILDERS WAREHOUSE:GLEN EAGLES"/>
    <s v="SEEDLINGS ASS"/>
    <n v="100"/>
    <n v="31.85"/>
    <n v="3185"/>
    <n v="2229263.8699999996"/>
    <x v="34"/>
  </r>
  <r>
    <m/>
    <x v="105"/>
    <s v="Invoice"/>
    <s v="86478"/>
    <s v="CENTRAL NURSERY DEPOT"/>
    <s v="SEEDLINGS ASS"/>
    <n v="120"/>
    <n v="32.200000000000003"/>
    <n v="3864"/>
    <n v="2233127.8699999996"/>
    <x v="34"/>
  </r>
  <r>
    <m/>
    <x v="105"/>
    <s v="Invoice"/>
    <s v="86479"/>
    <s v="BUILDERS WAREHOUSE:SOWETO"/>
    <s v="SEEDLINGS ASS"/>
    <n v="100"/>
    <n v="31.85"/>
    <n v="3185"/>
    <n v="2236312.8699999996"/>
    <x v="34"/>
  </r>
  <r>
    <m/>
    <x v="105"/>
    <s v="Invoice"/>
    <s v="86480"/>
    <s v="HILLCREST NURSERY"/>
    <s v="SEEDLINGS ASS"/>
    <n v="55"/>
    <n v="32.200000000000003"/>
    <n v="1771"/>
    <n v="2238083.8699999996"/>
    <x v="34"/>
  </r>
  <r>
    <m/>
    <x v="105"/>
    <s v="Invoice"/>
    <s v="86480"/>
    <s v="HILLCREST NURSERY"/>
    <s v="SEEDLINGS IMPATIENT SPECIAL"/>
    <n v="40"/>
    <n v="24.99"/>
    <n v="999.6"/>
    <n v="2239083.4699999997"/>
    <x v="0"/>
  </r>
  <r>
    <m/>
    <x v="105"/>
    <s v="Invoice"/>
    <s v="86428"/>
    <s v="LIFESTYLE HOME GARDEN"/>
    <s v="SEEDLINGS ASS"/>
    <n v="250"/>
    <n v="29.2"/>
    <n v="7300"/>
    <n v="2246383.4699999997"/>
    <x v="34"/>
  </r>
  <r>
    <m/>
    <x v="19"/>
    <s v="Invoice"/>
    <s v="86484"/>
    <s v="BUILDERS WAREHOUSE:CRAIGHALL PARK"/>
    <s v="SEEDLINGS ASS"/>
    <n v="100"/>
    <n v="31.85"/>
    <n v="3185"/>
    <n v="2249568.4699999997"/>
    <x v="34"/>
  </r>
  <r>
    <m/>
    <x v="19"/>
    <s v="Invoice"/>
    <s v="86485"/>
    <s v="BUILDERS WAREHOUSE:SOUTHGATE"/>
    <s v="SEEDLINGS ASS"/>
    <n v="100"/>
    <n v="31.85"/>
    <n v="3185"/>
    <n v="2252753.4699999997"/>
    <x v="34"/>
  </r>
  <r>
    <m/>
    <x v="19"/>
    <s v="Invoice"/>
    <s v="86488"/>
    <s v="BUILDERS WAREHOUSE:KLERKSDORP"/>
    <s v="SEEDLINGS ASS"/>
    <n v="200"/>
    <n v="31.85"/>
    <n v="6370"/>
    <n v="2259123.4699999997"/>
    <x v="34"/>
  </r>
  <r>
    <m/>
    <x v="19"/>
    <s v="Invoice"/>
    <s v="86490"/>
    <s v="BRAKPAN GARDEN CENTRE"/>
    <s v="SEEDLINGS IMPATEINS SPECIAL"/>
    <n v="35"/>
    <n v="24.99"/>
    <n v="874.65"/>
    <n v="2259998.1199999996"/>
    <x v="34"/>
  </r>
  <r>
    <m/>
    <x v="19"/>
    <s v="Invoice"/>
    <s v="86490"/>
    <s v="BRAKPAN GARDEN CENTRE"/>
    <s v="SEEDLINGS ASS"/>
    <n v="5"/>
    <n v="29.99"/>
    <n v="149.94999999999999"/>
    <n v="2260148.0699999998"/>
    <x v="34"/>
  </r>
  <r>
    <m/>
    <x v="19"/>
    <s v="Invoice"/>
    <s v="86491"/>
    <s v="BUILDERS WAREHOUSE:LAMBTON"/>
    <s v="SEEDLINGS ASS"/>
    <n v="110"/>
    <n v="31.85"/>
    <n v="3503.5"/>
    <n v="2263651.5699999998"/>
    <x v="34"/>
  </r>
  <r>
    <m/>
    <x v="19"/>
    <s v="Invoice"/>
    <s v="86492"/>
    <s v="BUILDERS WAREHOUSE:LAMBTON"/>
    <s v="SEEDLINGS ASS"/>
    <n v="2"/>
    <m/>
    <n v="0"/>
    <n v="2263651.5699999998"/>
    <x v="34"/>
  </r>
  <r>
    <m/>
    <x v="19"/>
    <s v="Invoice"/>
    <s v="86494"/>
    <s v="FH CHAMBERLAIN TRADING (PTY) LTD:RIVIERA"/>
    <s v="SEEDLINGS ASS"/>
    <n v="100"/>
    <n v="29.5"/>
    <n v="2950"/>
    <n v="2266601.5699999998"/>
    <x v="34"/>
  </r>
  <r>
    <m/>
    <x v="19"/>
    <s v="Invoice"/>
    <s v="86495"/>
    <s v="FH CHAMBERLAIN TRADING (PTY) LTD:WATERKLOOF GLEN"/>
    <s v="SEEDLINGS ASS"/>
    <n v="55"/>
    <n v="29.5"/>
    <n v="1622.5"/>
    <n v="2268224.0699999998"/>
    <x v="34"/>
  </r>
  <r>
    <m/>
    <x v="19"/>
    <s v="Invoice"/>
    <s v="86499"/>
    <s v="GARDENSHOP PARKTOWN"/>
    <s v="SEEDLINGS CHILLI SPECIAL"/>
    <n v="30"/>
    <n v="24.99"/>
    <n v="749.7"/>
    <n v="2268973.77"/>
    <x v="34"/>
  </r>
  <r>
    <m/>
    <x v="19"/>
    <s v="Invoice"/>
    <s v="86499"/>
    <s v="GARDENSHOP PARKTOWN"/>
    <s v="SEEDLINGS ASS"/>
    <n v="110"/>
    <n v="31.8"/>
    <n v="3498"/>
    <n v="2272471.77"/>
    <x v="34"/>
  </r>
  <r>
    <m/>
    <x v="19"/>
    <s v="Invoice"/>
    <s v="86501"/>
    <s v="BUILDERS WAREHOUSE:GREENSTONE"/>
    <s v="SEEDLINGS ASS"/>
    <n v="100"/>
    <n v="31.85"/>
    <n v="3185"/>
    <n v="2275656.77"/>
    <x v="34"/>
  </r>
  <r>
    <m/>
    <x v="19"/>
    <s v="Invoice"/>
    <s v="86502"/>
    <s v="AGRI 2 MARKET"/>
    <s v="SEEDLINGS ASS"/>
    <n v="800"/>
    <n v="24.3"/>
    <n v="19440"/>
    <n v="2295096.77"/>
    <x v="34"/>
  </r>
  <r>
    <m/>
    <x v="232"/>
    <s v="Invoice"/>
    <s v="86503"/>
    <s v="BUILDERS WAREHOUSE:BEDFORDVIEW"/>
    <s v="SEEDLINGS ASS"/>
    <n v="80"/>
    <n v="31.85"/>
    <n v="2548"/>
    <n v="2297644.77"/>
    <x v="34"/>
  </r>
  <r>
    <m/>
    <x v="232"/>
    <s v="Invoice"/>
    <s v="86504"/>
    <s v="BUILDERS WAREHOUSE:NOORDHEUWEL"/>
    <s v="SEEDLINGS ASS"/>
    <n v="50"/>
    <n v="31.85"/>
    <n v="1592.5"/>
    <n v="2299237.27"/>
    <x v="34"/>
  </r>
  <r>
    <m/>
    <x v="232"/>
    <s v="Invoice"/>
    <s v="86506"/>
    <s v="BUILDERS WAREHOUSE:KEMPTON PARK"/>
    <s v="SEEDLINGS ASS"/>
    <n v="120"/>
    <n v="31.85"/>
    <n v="3822"/>
    <n v="2303059.27"/>
    <x v="34"/>
  </r>
  <r>
    <m/>
    <x v="232"/>
    <s v="Invoice"/>
    <s v="86507"/>
    <s v="BUILDERS WAREHOUSE:BEDWORTH PARK"/>
    <s v="SEEDLINGS ASS"/>
    <n v="110"/>
    <n v="31.85"/>
    <n v="3503.5"/>
    <n v="2306562.77"/>
    <x v="34"/>
  </r>
  <r>
    <m/>
    <x v="232"/>
    <s v="Invoice"/>
    <s v="86508"/>
    <s v="BUILDERS WAREHOUSE:NORWOOD"/>
    <s v="SEEDLINGS ASS"/>
    <n v="60"/>
    <n v="31.85"/>
    <n v="1911"/>
    <n v="2308473.77"/>
    <x v="34"/>
  </r>
  <r>
    <m/>
    <x v="232"/>
    <s v="Invoice"/>
    <s v="86509"/>
    <s v="BUILDERS WAREHOUSE:MIDDELBURG"/>
    <s v="SEEDLINGS ASS"/>
    <n v="100"/>
    <n v="31.85"/>
    <n v="3185"/>
    <n v="2311658.77"/>
    <x v="34"/>
  </r>
  <r>
    <m/>
    <x v="232"/>
    <s v="Invoice"/>
    <s v="86510"/>
    <s v="BUILDERS WAREHOUSE:NORTHRIDING"/>
    <s v="SEEDLINGS ASS"/>
    <n v="120"/>
    <n v="31.85"/>
    <n v="3822"/>
    <n v="2315480.77"/>
    <x v="34"/>
  </r>
  <r>
    <m/>
    <x v="232"/>
    <s v="Invoice"/>
    <s v="86511"/>
    <s v="CRISANRA KWEKERY"/>
    <s v="SEEDLINGS IMPATIENS SPECIAL"/>
    <n v="30"/>
    <n v="24.99"/>
    <n v="749.7"/>
    <n v="2316230.4700000002"/>
    <x v="34"/>
  </r>
  <r>
    <m/>
    <x v="232"/>
    <s v="Invoice"/>
    <s v="86511"/>
    <s v="CRISANRA KWEKERY"/>
    <s v="SEEDLINGS ASS"/>
    <n v="80"/>
    <n v="26.5"/>
    <n v="2120"/>
    <n v="2318350.4700000002"/>
    <x v="34"/>
  </r>
  <r>
    <m/>
    <x v="232"/>
    <s v="Invoice"/>
    <s v="86512"/>
    <s v="RIVERSIDE MICA"/>
    <s v="SEEDLINGS IMPATIENS SPECIAL"/>
    <n v="30"/>
    <n v="24.99"/>
    <n v="749.7"/>
    <n v="2319100.1700000004"/>
    <x v="34"/>
  </r>
  <r>
    <m/>
    <x v="232"/>
    <s v="Invoice"/>
    <s v="86513"/>
    <s v="BUILDERS WAREHOUSE:FLORIDA GLEN"/>
    <s v="SEEDLINGS ASS"/>
    <n v="70"/>
    <n v="31.85"/>
    <n v="2229.5"/>
    <n v="2321329.6700000004"/>
    <x v="34"/>
  </r>
  <r>
    <m/>
    <x v="232"/>
    <s v="Invoice"/>
    <s v="86514"/>
    <s v="LITTLE AUSTRIA"/>
    <s v="SEEDLINGS ASS"/>
    <n v="40"/>
    <n v="29.99"/>
    <n v="1199.5999999999999"/>
    <n v="2322529.2700000005"/>
    <x v="34"/>
  </r>
  <r>
    <m/>
    <x v="232"/>
    <s v="Invoice"/>
    <s v="86516"/>
    <s v="FH CHAMBERLAIN TRADING (PTY) LTD:KYALAMI"/>
    <s v="SEEDLINGS ASS"/>
    <n v="150"/>
    <n v="29.5"/>
    <n v="4425"/>
    <n v="2326954.2700000005"/>
    <x v="34"/>
  </r>
  <r>
    <m/>
    <x v="233"/>
    <s v="Invoice"/>
    <s v="86520"/>
    <s v="BUILDERS WAREHOUSE:BOKSBURG (NEW)"/>
    <s v="SEEDLINGS ASS"/>
    <n v="120"/>
    <n v="31.85"/>
    <n v="3822"/>
    <n v="2330776.2700000005"/>
    <x v="34"/>
  </r>
  <r>
    <m/>
    <x v="233"/>
    <s v="Invoice"/>
    <s v="86521"/>
    <s v="BUILDERS WAREHOUSE:RIVONIA"/>
    <s v="SEEDLINGS ASS"/>
    <n v="170"/>
    <n v="31.85"/>
    <n v="5414.5"/>
    <n v="2336190.7700000005"/>
    <x v="34"/>
  </r>
  <r>
    <m/>
    <x v="233"/>
    <s v="Invoice"/>
    <s v="86522"/>
    <s v="BUILDERS WAREHOUSE:SUNWARD PARK"/>
    <s v="SEEDLINGS ASS"/>
    <n v="300"/>
    <n v="31.85"/>
    <n v="9555"/>
    <n v="2345745.7700000005"/>
    <x v="34"/>
  </r>
  <r>
    <m/>
    <x v="233"/>
    <s v="Invoice"/>
    <s v="86523"/>
    <s v="BUILDERS WAREHOUSE:FOURWAYS"/>
    <s v="SEEDLINGS ASS"/>
    <n v="100"/>
    <n v="31.85"/>
    <n v="3185"/>
    <n v="2348930.7700000005"/>
    <x v="34"/>
  </r>
  <r>
    <m/>
    <x v="233"/>
    <s v="Invoice"/>
    <s v="86524"/>
    <s v="BUILDERS WAREHOUSE:NEWMARKET"/>
    <s v="SEEDLINGS ASS"/>
    <n v="260"/>
    <n v="31.85"/>
    <n v="8281"/>
    <n v="2357211.7700000005"/>
    <x v="34"/>
  </r>
  <r>
    <m/>
    <x v="233"/>
    <s v="Invoice"/>
    <s v="86525"/>
    <s v="BUILDERS WAREHOUSE:EDENVALE"/>
    <s v="SEEDLINGS ASS"/>
    <n v="185"/>
    <n v="31.85"/>
    <n v="5892.25"/>
    <n v="2363104.0200000005"/>
    <x v="34"/>
  </r>
  <r>
    <m/>
    <x v="233"/>
    <s v="Invoice"/>
    <s v="86526"/>
    <s v="THYME SQUARE"/>
    <s v="SEEDLINGS ASS"/>
    <n v="80"/>
    <n v="27.3"/>
    <n v="2184"/>
    <n v="2365288.0200000005"/>
    <x v="34"/>
  </r>
  <r>
    <m/>
    <x v="233"/>
    <s v="Invoice"/>
    <s v="86527"/>
    <s v="BUILDERS WAREHOUSE:FOURWAYS"/>
    <s v="SEEDLINGS ASS"/>
    <n v="20"/>
    <n v="0"/>
    <n v="0"/>
    <n v="2365288.0200000005"/>
    <x v="34"/>
  </r>
  <r>
    <m/>
    <x v="233"/>
    <s v="Invoice"/>
    <s v="86528"/>
    <s v="BUILDERS WAREHOUSE:NORTHMEAD"/>
    <s v="SEEDLINGS ASS"/>
    <n v="80"/>
    <n v="31.85"/>
    <n v="2548"/>
    <n v="2367836.0200000005"/>
    <x v="34"/>
  </r>
  <r>
    <m/>
    <x v="233"/>
    <s v="Invoice"/>
    <s v="86529"/>
    <s v="BUILDERS WAREHOUSE:GLEN EAGLES"/>
    <s v="SEEDLINGS ASS"/>
    <n v="120"/>
    <n v="31.85"/>
    <n v="3822"/>
    <n v="2371658.0200000005"/>
    <x v="34"/>
  </r>
  <r>
    <m/>
    <x v="233"/>
    <s v="Invoice"/>
    <s v="86530"/>
    <s v="BUILDERS WAREHOUSE:BRYANSTON"/>
    <s v="SEEDLINGS ASS"/>
    <n v="130"/>
    <n v="31.85"/>
    <n v="4140.5"/>
    <n v="2375798.5200000005"/>
    <x v="34"/>
  </r>
  <r>
    <m/>
    <x v="233"/>
    <s v="Invoice"/>
    <s v="86533"/>
    <s v="LIFESTYLE HOME GARDEN"/>
    <s v="SEEDLINGS ASS"/>
    <n v="160"/>
    <n v="29.2"/>
    <n v="4672"/>
    <n v="2380470.5200000005"/>
    <x v="34"/>
  </r>
  <r>
    <m/>
    <x v="233"/>
    <s v="Invoice"/>
    <s v="86537"/>
    <s v="IMPALA FLORA"/>
    <s v="SEEDLINGS ASS"/>
    <n v="60"/>
    <n v="28.65"/>
    <n v="1719"/>
    <n v="2382189.5200000005"/>
    <x v="34"/>
  </r>
  <r>
    <m/>
    <x v="233"/>
    <s v="Invoice"/>
    <s v="86538"/>
    <s v="PRETTY GARDENS"/>
    <s v="SEEDLINGS ASS"/>
    <n v="80"/>
    <n v="29.99"/>
    <n v="2399.1999999999998"/>
    <n v="2384588.7200000007"/>
    <x v="34"/>
  </r>
  <r>
    <m/>
    <x v="233"/>
    <s v="Invoice"/>
    <s v="86539"/>
    <s v="GREENSIDE KWEKERY"/>
    <s v="SEEDLINGS ASS"/>
    <n v="190"/>
    <n v="29.99"/>
    <n v="5698.1"/>
    <n v="2390286.8200000008"/>
    <x v="34"/>
  </r>
  <r>
    <m/>
    <x v="233"/>
    <s v="Invoice"/>
    <s v="86539"/>
    <s v="GREENSIDE KWEKERY"/>
    <s v="SEEDLINGS IMPATEINS SPECIAL"/>
    <n v="90"/>
    <n v="24.99"/>
    <n v="2249.1"/>
    <n v="2392535.9200000009"/>
    <x v="34"/>
  </r>
  <r>
    <m/>
    <x v="233"/>
    <s v="Invoice"/>
    <s v="86539"/>
    <s v="GREENSIDE KWEKERY"/>
    <s v="SEEDLINGS CHILLI SPECIAL"/>
    <n v="10"/>
    <n v="19.989999999999998"/>
    <n v="199.9"/>
    <n v="2392735.8200000008"/>
    <x v="34"/>
  </r>
  <r>
    <m/>
    <x v="233"/>
    <s v="Invoice"/>
    <s v="86541"/>
    <s v="BUILDERS WAREHOUSE:BETHLEHEM"/>
    <s v="SEEDLINGS ASS"/>
    <n v="500"/>
    <n v="31.85"/>
    <n v="15925"/>
    <n v="2408660.8200000008"/>
    <x v="34"/>
  </r>
  <r>
    <m/>
    <x v="233"/>
    <s v="Invoice"/>
    <s v="86543"/>
    <s v="BUILDERS WAREHOUSE:BLOEMFONTEIN"/>
    <s v="SEEDLINGS ASS"/>
    <n v="700"/>
    <n v="31.85"/>
    <n v="22295"/>
    <n v="2430955.8200000008"/>
    <x v="34"/>
  </r>
  <r>
    <m/>
    <x v="301"/>
    <s v="Invoice"/>
    <s v="86535"/>
    <s v="MONTROSE NURSERY"/>
    <s v="CHILLI 6PK SPECIAL"/>
    <n v="20"/>
    <n v="19.989999999999998"/>
    <n v="399.8"/>
    <n v="2431355.6200000006"/>
    <x v="34"/>
  </r>
  <r>
    <m/>
    <x v="301"/>
    <s v="Invoice"/>
    <s v="86535"/>
    <s v="MONTROSE NURSERY"/>
    <s v="IMPATIENS 6PK SPECIAL"/>
    <n v="40"/>
    <n v="14.99"/>
    <n v="599.6"/>
    <n v="2431955.2200000007"/>
    <x v="34"/>
  </r>
  <r>
    <m/>
    <x v="301"/>
    <s v="Invoice"/>
    <s v="86535"/>
    <s v="MONTROSE NURSERY"/>
    <s v="SEEDLINGS ASS"/>
    <n v="40"/>
    <n v="29.99"/>
    <n v="1199.5999999999999"/>
    <n v="2433154.8200000008"/>
    <x v="34"/>
  </r>
  <r>
    <m/>
    <x v="281"/>
    <s v="Invoice"/>
    <s v="86536"/>
    <s v="BUILDERS WAREHOUSE:RUSTENBURG"/>
    <s v="SEEDLINGS ASS"/>
    <n v="260"/>
    <n v="31.85"/>
    <n v="8281"/>
    <n v="2441435.8200000008"/>
    <x v="34"/>
  </r>
  <r>
    <m/>
    <x v="281"/>
    <s v="Invoice"/>
    <s v="86551"/>
    <s v="IMPALA FLORA"/>
    <s v="SEEDLINGS ASS"/>
    <n v="64"/>
    <n v="29.99"/>
    <n v="1919.36"/>
    <n v="2443355.1800000006"/>
    <x v="34"/>
  </r>
  <r>
    <m/>
    <x v="281"/>
    <s v="Invoice"/>
    <s v="86557"/>
    <s v="RAINBOW GARDEN AND HOME CENTRE"/>
    <s v="SEEDLINGS ASS"/>
    <n v="50"/>
    <n v="29.99"/>
    <n v="1499.5"/>
    <n v="2444854.6800000006"/>
    <x v="34"/>
  </r>
  <r>
    <m/>
    <x v="281"/>
    <s v="Invoice"/>
    <s v="86558"/>
    <s v="LITTLE AUSTRIA"/>
    <s v="SEEDLINGS ASS"/>
    <n v="30"/>
    <n v="29.99"/>
    <n v="899.7"/>
    <n v="2445754.3800000008"/>
    <x v="34"/>
  </r>
  <r>
    <m/>
    <x v="281"/>
    <s v="Invoice"/>
    <s v="86559"/>
    <s v="PLANTYARD"/>
    <s v="SEEDLINGS ASS"/>
    <n v="30"/>
    <n v="19.989999999999998"/>
    <n v="599.70000000000005"/>
    <n v="2446354.080000001"/>
    <x v="34"/>
  </r>
  <r>
    <m/>
    <x v="281"/>
    <s v="Invoice"/>
    <s v="86560"/>
    <s v="BUILDERS WAREHOUSE:KEMPTON PARK"/>
    <s v="SEEDLINGS ASS"/>
    <n v="100"/>
    <n v="31.85"/>
    <n v="3185"/>
    <n v="2449539.080000001"/>
    <x v="34"/>
  </r>
  <r>
    <m/>
    <x v="281"/>
    <s v="Invoice"/>
    <s v="86561"/>
    <s v="BUILDERS WAREHOUSE:NORTHMEAD"/>
    <s v="SEEDLINGS ASS"/>
    <n v="200"/>
    <n v="31.85"/>
    <n v="6370"/>
    <n v="2455909.080000001"/>
    <x v="34"/>
  </r>
  <r>
    <m/>
    <x v="281"/>
    <s v="Invoice"/>
    <s v="86562"/>
    <s v="BUILDERS WAREHOUSE:NORWOOD"/>
    <s v="SEEDLINGS ASS"/>
    <n v="170"/>
    <n v="31.85"/>
    <n v="5414.5"/>
    <n v="2461323.580000001"/>
    <x v="34"/>
  </r>
  <r>
    <m/>
    <x v="281"/>
    <s v="Invoice"/>
    <s v="86563"/>
    <s v="BUILDERS WAREHOUSE:ROBINDALE"/>
    <s v="SEEDLINGS ASS"/>
    <n v="110"/>
    <n v="31.85"/>
    <n v="3503.5"/>
    <n v="2464827.080000001"/>
    <x v="34"/>
  </r>
  <r>
    <m/>
    <x v="281"/>
    <s v="Invoice"/>
    <s v="86564"/>
    <s v="BUILDERS WAREHOUSE:STRUBENS VALLEY"/>
    <s v="SEEDLINGS ASS"/>
    <n v="150"/>
    <n v="31.85"/>
    <n v="4777.5"/>
    <n v="2469604.580000001"/>
    <x v="34"/>
  </r>
  <r>
    <m/>
    <x v="281"/>
    <s v="Invoice"/>
    <s v="86565"/>
    <s v="BUILDERS WAREHOUSE:NOORDHEUWEL"/>
    <s v="SEEDLINGS ASS"/>
    <n v="100"/>
    <n v="31.85"/>
    <n v="3185"/>
    <n v="2472789.580000001"/>
    <x v="34"/>
  </r>
  <r>
    <m/>
    <x v="292"/>
    <s v="Invoice"/>
    <s v="86545"/>
    <s v="BUILDERS WAREHOUSE:ZAMBEZI"/>
    <s v="SEEDLINGS ASS"/>
    <n v="220"/>
    <n v="31.85"/>
    <n v="7007"/>
    <n v="2479796.580000001"/>
    <x v="34"/>
  </r>
  <r>
    <m/>
    <x v="292"/>
    <s v="Invoice"/>
    <s v="86547"/>
    <s v="BUILDERS WAREHOUSE:FOURWAYS"/>
    <s v="SEEDLINGS ASS"/>
    <n v="120"/>
    <n v="31.85"/>
    <n v="3822"/>
    <n v="2483618.580000001"/>
    <x v="34"/>
  </r>
  <r>
    <m/>
    <x v="292"/>
    <s v="Invoice"/>
    <s v="86548"/>
    <s v="BUILDERS WAREHOUSE:LYNNWOOD"/>
    <s v="SEEDLINGS ASS"/>
    <n v="200"/>
    <n v="31.85"/>
    <n v="6370"/>
    <n v="2489988.580000001"/>
    <x v="34"/>
  </r>
  <r>
    <m/>
    <x v="292"/>
    <s v="Invoice"/>
    <s v="86552"/>
    <s v="BUILDERS WAREHOUSE:GLEN EAGLES"/>
    <s v="SEEDLINGS ASS"/>
    <n v="130"/>
    <n v="31.85"/>
    <n v="4140.5"/>
    <n v="2494129.080000001"/>
    <x v="34"/>
  </r>
  <r>
    <m/>
    <x v="292"/>
    <s v="Invoice"/>
    <s v="86553"/>
    <s v="FH CHAMBERLAIN TRADING (PTY) LTD:RIVIERA"/>
    <s v="SEEDLINGS ASS"/>
    <n v="60"/>
    <n v="29.5"/>
    <n v="1770"/>
    <n v="2495899.080000001"/>
    <x v="34"/>
  </r>
  <r>
    <m/>
    <x v="292"/>
    <s v="Invoice"/>
    <s v="86554"/>
    <s v="BUILDERS WAREHOUSE:CENTURION"/>
    <s v="SEEDLINGS ASS"/>
    <n v="300"/>
    <n v="31.85"/>
    <n v="9555"/>
    <n v="2505454.080000001"/>
    <x v="34"/>
  </r>
  <r>
    <m/>
    <x v="292"/>
    <s v="Invoice"/>
    <s v="86549"/>
    <s v="FH CHAMBERLAIN TRADING (PTY) LTD:KYALAMI"/>
    <s v="SEEDLINGS ASS"/>
    <n v="100"/>
    <n v="29.5"/>
    <n v="2950"/>
    <n v="2508404.080000001"/>
    <x v="34"/>
  </r>
  <r>
    <m/>
    <x v="292"/>
    <s v="Invoice"/>
    <s v="86556"/>
    <s v="BUILDERS WAREHOUSE:RASLOUW"/>
    <s v="SEEDLINGS ASS"/>
    <n v="120"/>
    <n v="31.85"/>
    <n v="3822"/>
    <n v="2512226.080000001"/>
    <x v="34"/>
  </r>
  <r>
    <m/>
    <x v="282"/>
    <s v="Invoice"/>
    <s v="86566"/>
    <s v="BUILDERS WAREHOUSE:LAMBTON"/>
    <s v="SEEDLINGS ASS"/>
    <n v="100"/>
    <n v="31.85"/>
    <n v="3185"/>
    <n v="2515411.080000001"/>
    <x v="34"/>
  </r>
  <r>
    <m/>
    <x v="282"/>
    <s v="Invoice"/>
    <s v="86567"/>
    <s v="BUILDERS WAREHOUSE:MIDDELBURG"/>
    <s v="SEEDLINGS ASS"/>
    <n v="150"/>
    <n v="31.85"/>
    <n v="4777.5"/>
    <n v="2520188.580000001"/>
    <x v="34"/>
  </r>
  <r>
    <m/>
    <x v="282"/>
    <s v="Invoice"/>
    <s v="86568"/>
    <s v="FH CHAMBERLAIN TRADING (PTY) LTD:STRUBENSVALLEY"/>
    <s v="SEEDLINGS ASS"/>
    <n v="130"/>
    <n v="29.5"/>
    <n v="3835"/>
    <n v="2524023.580000001"/>
    <x v="34"/>
  </r>
  <r>
    <m/>
    <x v="282"/>
    <s v="Invoice"/>
    <s v="86581"/>
    <s v="SPAR NORTH RAND DC:QUEENSWOOD"/>
    <s v="SEEDLINGS ASS"/>
    <n v="180"/>
    <n v="20.7"/>
    <n v="3726"/>
    <n v="2527749.580000001"/>
    <x v="34"/>
  </r>
  <r>
    <m/>
    <x v="282"/>
    <s v="Invoice"/>
    <s v="86582"/>
    <s v="BUILDERS WAREHOUSE:NEWCASTLE"/>
    <s v="SEEDLINGS ASS"/>
    <n v="600"/>
    <n v="31.85"/>
    <n v="19110"/>
    <n v="2546859.580000001"/>
    <x v="34"/>
  </r>
  <r>
    <m/>
    <x v="283"/>
    <s v="Invoice"/>
    <s v="86572"/>
    <s v="BUILDERS WAREHOUSE:KEMPTON PARK"/>
    <s v="SEEDLINGS ASS"/>
    <n v="100"/>
    <n v="31.85"/>
    <n v="3185"/>
    <n v="2550044.580000001"/>
    <x v="34"/>
  </r>
  <r>
    <m/>
    <x v="283"/>
    <s v="Invoice"/>
    <s v="86574"/>
    <s v="BUILDERS WAREHOUSE:GREENSTONE"/>
    <s v="SEEDLINGS ASS"/>
    <n v="110"/>
    <n v="31.85"/>
    <n v="3503.5"/>
    <n v="2553548.080000001"/>
    <x v="34"/>
  </r>
  <r>
    <m/>
    <x v="283"/>
    <s v="Invoice"/>
    <s v="86575"/>
    <s v="BUILDERS WAREHOUSE:ERASMUS PARK"/>
    <s v="SEEDLINGS ASS"/>
    <n v="250"/>
    <n v="31.85"/>
    <n v="7962.5"/>
    <n v="2561510.580000001"/>
    <x v="34"/>
  </r>
  <r>
    <m/>
    <x v="283"/>
    <s v="Invoice"/>
    <s v="86576"/>
    <s v="BUILDERS WAREHOUSE:VEREENIGING"/>
    <s v="SEEDLINGS ASS"/>
    <n v="120"/>
    <n v="31.85"/>
    <n v="3822"/>
    <n v="2565332.580000001"/>
    <x v="34"/>
  </r>
  <r>
    <m/>
    <x v="283"/>
    <s v="Invoice"/>
    <s v="86577"/>
    <s v="FH CHAMBERLAIN TRADING (PTY) LTD:MONTANA"/>
    <s v="SEEDLINGS ASS"/>
    <n v="220"/>
    <n v="29.5"/>
    <n v="6490"/>
    <n v="2571822.580000001"/>
    <x v="34"/>
  </r>
  <r>
    <m/>
    <x v="283"/>
    <s v="Invoice"/>
    <s v="86578"/>
    <s v="CRISANRA KWEKERY"/>
    <s v="SEEDLINGS ASS"/>
    <n v="70"/>
    <n v="26.25"/>
    <n v="1837.5"/>
    <n v="2573660.080000001"/>
    <x v="34"/>
  </r>
  <r>
    <m/>
    <x v="283"/>
    <s v="Invoice"/>
    <s v="86579"/>
    <s v="RIVERSIDE MICA"/>
    <s v="SEEDLINGS ASS"/>
    <n v="45"/>
    <n v="31.65"/>
    <n v="1424.25"/>
    <n v="2575084.330000001"/>
    <x v="34"/>
  </r>
  <r>
    <m/>
    <x v="283"/>
    <s v="Invoice"/>
    <s v="86580"/>
    <s v="SYLVIA PASS GARDEN CENTRE"/>
    <s v="SEEDLINGS ASS"/>
    <n v="45"/>
    <n v="29.99"/>
    <n v="1349.55"/>
    <n v="2576433.8800000008"/>
    <x v="34"/>
  </r>
  <r>
    <m/>
    <x v="283"/>
    <s v="Invoice"/>
    <s v="86595"/>
    <s v="NYLIES KWEKERY"/>
    <s v="SEEDLINGS ASS"/>
    <n v="54"/>
    <n v="29.99"/>
    <n v="1619.46"/>
    <n v="2578053.3400000008"/>
    <x v="34"/>
  </r>
  <r>
    <m/>
    <x v="283"/>
    <s v="Invoice"/>
    <s v="86597"/>
    <s v="BUILDERS WAREHOUSE:MOKOPANE"/>
    <s v="SEEDLINGS ASS"/>
    <n v="300"/>
    <n v="31.85"/>
    <n v="9555"/>
    <n v="2587608.3400000008"/>
    <x v="34"/>
  </r>
  <r>
    <m/>
    <x v="283"/>
    <s v="Invoice"/>
    <s v="86598"/>
    <s v="BUILDERS WAREHOUSE:POLOKWANE"/>
    <s v="SEEDLINGS ASS"/>
    <n v="700"/>
    <n v="31.85"/>
    <n v="22295"/>
    <n v="2609903.3400000008"/>
    <x v="34"/>
  </r>
  <r>
    <m/>
    <x v="20"/>
    <s v="Invoice"/>
    <s v="86583"/>
    <s v="BUILDERS WAREHOUSE:CARNIVAL MALL"/>
    <s v="SEEDLINGS ASS"/>
    <n v="200"/>
    <n v="31.85"/>
    <n v="6370"/>
    <n v="2616273.3400000008"/>
    <x v="34"/>
  </r>
  <r>
    <m/>
    <x v="20"/>
    <s v="Invoice"/>
    <s v="86584"/>
    <s v="BUILDERS WAREHOUSE:BOKSBURG (NEW)"/>
    <s v="SEEDLINGS ASS"/>
    <n v="80"/>
    <n v="31.85"/>
    <n v="2548"/>
    <n v="2618821.3400000008"/>
    <x v="34"/>
  </r>
  <r>
    <m/>
    <x v="20"/>
    <s v="Invoice"/>
    <s v="86585"/>
    <s v="BUILDERS WAREHOUSE:RIVONIA"/>
    <s v="SEEDLINGS ASS"/>
    <n v="200"/>
    <n v="31.85"/>
    <n v="6370"/>
    <n v="2625191.3400000008"/>
    <x v="34"/>
  </r>
  <r>
    <m/>
    <x v="20"/>
    <s v="Invoice"/>
    <s v="86588"/>
    <s v="OLIVE GARDENS"/>
    <s v="SEEDLINGS ASS"/>
    <n v="10"/>
    <n v="29.6"/>
    <n v="296"/>
    <n v="2625487.3400000008"/>
    <x v="34"/>
  </r>
  <r>
    <m/>
    <x v="20"/>
    <s v="Invoice"/>
    <s v="86591"/>
    <s v="MONTANA GARDEN PAVILION"/>
    <s v="SEEDLINGS ASS"/>
    <n v="30"/>
    <n v="20"/>
    <n v="600"/>
    <n v="2626087.3400000008"/>
    <x v="34"/>
  </r>
  <r>
    <m/>
    <x v="20"/>
    <s v="Invoice"/>
    <s v="86592"/>
    <s v="MONTANA GARDEN PAVILION"/>
    <s v="SEEDLINGS ASS"/>
    <n v="320"/>
    <n v="29.6"/>
    <n v="9472"/>
    <n v="2635559.3400000008"/>
    <x v="34"/>
  </r>
  <r>
    <m/>
    <x v="20"/>
    <s v="Invoice"/>
    <s v="86593"/>
    <s v="BUILDERS WAREHOUSE:NELSPRUIT"/>
    <s v="SEEDLINGS ASS"/>
    <n v="800"/>
    <n v="31.85"/>
    <n v="25480"/>
    <n v="2661039.3400000008"/>
    <x v="34"/>
  </r>
  <r>
    <m/>
    <x v="20"/>
    <s v="Invoice"/>
    <s v="86596"/>
    <s v="BUILDERS WAREHOUSE:THOHOYANDOU"/>
    <s v="SEEDLINGS ASS"/>
    <n v="1350"/>
    <n v="31.85"/>
    <n v="42997.5"/>
    <n v="2704036.8400000008"/>
    <x v="34"/>
  </r>
  <r>
    <m/>
    <x v="302"/>
    <s v="Invoice"/>
    <s v="86590"/>
    <s v="BUILDERS WAREHOUSE:HARTEBEESPOORT"/>
    <s v="SEEDLINGS ASS"/>
    <n v="200"/>
    <n v="31.85"/>
    <n v="6370"/>
    <n v="2710406.8400000008"/>
    <x v="34"/>
  </r>
  <r>
    <m/>
    <x v="302"/>
    <s v="Invoice"/>
    <s v="86594"/>
    <s v="LITTLE AUSTRIA"/>
    <s v="SEEDLINGS ASS"/>
    <n v="10"/>
    <n v="29.99"/>
    <n v="299.89999999999998"/>
    <n v="2710706.7400000007"/>
    <x v="34"/>
  </r>
  <r>
    <m/>
    <x v="302"/>
    <s v="Invoice"/>
    <s v="86622"/>
    <s v="LINKSFIELD NURSERY"/>
    <s v="SEEDLINGS ASS"/>
    <n v="35"/>
    <n v="29.99"/>
    <n v="1049.6500000000001"/>
    <n v="2711756.3900000006"/>
    <x v="34"/>
  </r>
  <r>
    <m/>
    <x v="302"/>
    <s v="Invoice"/>
    <s v="86625"/>
    <s v="LITTLE AUSTRIA"/>
    <s v="SEEDLINGS ASS"/>
    <n v="157"/>
    <n v="29.99"/>
    <n v="4708.43"/>
    <n v="2716464.8200000008"/>
    <x v="34"/>
  </r>
  <r>
    <m/>
    <x v="302"/>
    <s v="Invoice"/>
    <s v="86625"/>
    <s v="LITTLE AUSTRIA"/>
    <s v="SEEDLINGS ASS SPECIAL"/>
    <n v="50"/>
    <n v="24.99"/>
    <n v="1249.5"/>
    <n v="2717714.3200000008"/>
    <x v="34"/>
  </r>
  <r>
    <m/>
    <x v="302"/>
    <s v="Invoice"/>
    <s v="86626"/>
    <s v="CRISANRA KWEKERY"/>
    <s v="SEEDLINGS ASS"/>
    <n v="40"/>
    <n v="29.99"/>
    <n v="1199.5999999999999"/>
    <n v="2718913.9200000009"/>
    <x v="34"/>
  </r>
  <r>
    <m/>
    <x v="302"/>
    <s v="Invoice"/>
    <s v="86627"/>
    <s v="IMPALA FLORA"/>
    <s v="SEEDLINGS ASS"/>
    <n v="70"/>
    <n v="28.65"/>
    <n v="2005.5"/>
    <n v="2720919.4200000009"/>
    <x v="34"/>
  </r>
  <r>
    <m/>
    <x v="302"/>
    <s v="Invoice"/>
    <s v="86628"/>
    <s v="BUILDERS WAREHOUSE:NORWOOD"/>
    <s v="SEEDLINGS ASS"/>
    <n v="165"/>
    <n v="31.85"/>
    <n v="5255.25"/>
    <n v="2726174.6700000009"/>
    <x v="34"/>
  </r>
  <r>
    <m/>
    <x v="302"/>
    <s v="Invoice"/>
    <s v="86629"/>
    <s v="BUILDERS WAREHOUSE:STRUBENS VALLEY"/>
    <s v="SEEDLINGS ASS"/>
    <n v="150"/>
    <n v="31.85"/>
    <n v="4777.5"/>
    <n v="2730952.1700000009"/>
    <x v="34"/>
  </r>
  <r>
    <m/>
    <x v="302"/>
    <s v="Invoice"/>
    <s v="86630"/>
    <s v="BUILDERS WAREHOUSE:GREENSTONE"/>
    <s v="SEEDLINGS ASS"/>
    <n v="120"/>
    <n v="31.85"/>
    <n v="3822"/>
    <n v="2734774.1700000009"/>
    <x v="34"/>
  </r>
  <r>
    <m/>
    <x v="302"/>
    <s v="Invoice"/>
    <s v="86631"/>
    <s v="BUILDERS WAREHOUSE:KEMPTON PARK"/>
    <s v="SEEDLINGS ASS"/>
    <n v="70"/>
    <n v="31.85"/>
    <n v="2229.5"/>
    <n v="2737003.6700000009"/>
    <x v="34"/>
  </r>
  <r>
    <m/>
    <x v="302"/>
    <s v="Invoice"/>
    <s v="86632"/>
    <s v="BUILDERS WAREHOUSE:NORTHMEAD"/>
    <s v="SEEDLINGS ASS"/>
    <n v="80"/>
    <n v="31.85"/>
    <n v="2548"/>
    <n v="2739551.6700000009"/>
    <x v="34"/>
  </r>
  <r>
    <m/>
    <x v="284"/>
    <s v="Invoice"/>
    <s v="86599"/>
    <s v="BUILDERS WAREHOUSE:MIDRAND"/>
    <s v="SEEDLINGS ASS"/>
    <n v="150"/>
    <n v="31.85"/>
    <n v="4777.5"/>
    <n v="2744329.1700000009"/>
    <x v="34"/>
  </r>
  <r>
    <m/>
    <x v="284"/>
    <s v="Invoice"/>
    <s v="86600"/>
    <s v="BUILDERS WAREHOUSE:CEDAR SQUARE"/>
    <s v="SEEDLINGS ASS"/>
    <n v="140"/>
    <n v="31.85"/>
    <n v="4459"/>
    <n v="2748788.1700000009"/>
    <x v="34"/>
  </r>
  <r>
    <m/>
    <x v="284"/>
    <s v="Invoice"/>
    <s v="86601"/>
    <s v="BUILDERS WAREHOUSE:WOODLANDS"/>
    <s v="SEEDLINGS ASS"/>
    <n v="220"/>
    <n v="31.85"/>
    <n v="7007"/>
    <n v="2755795.1700000009"/>
    <x v="34"/>
  </r>
  <r>
    <m/>
    <x v="284"/>
    <s v="Invoice"/>
    <s v="86602"/>
    <s v="BUILDERS WAREHOUSE:ZAMBEZI"/>
    <s v="SEEDLINGS ASS"/>
    <n v="150"/>
    <n v="31.85"/>
    <n v="4777.5"/>
    <n v="2760572.6700000009"/>
    <x v="34"/>
  </r>
  <r>
    <m/>
    <x v="284"/>
    <s v="Invoice"/>
    <s v="86603"/>
    <s v="BUILDERS WAREHOUSE:LYNNWOOD"/>
    <s v="SEEDLINGS ASS"/>
    <n v="180"/>
    <n v="31.85"/>
    <n v="5733"/>
    <n v="2766305.6700000009"/>
    <x v="34"/>
  </r>
  <r>
    <m/>
    <x v="284"/>
    <s v="Invoice"/>
    <s v="86604"/>
    <s v="BUILDERS WAREHOUSE:GLEN EAGLES"/>
    <s v="SEEDLINGS ASS"/>
    <n v="100"/>
    <n v="31.85"/>
    <n v="3185"/>
    <n v="2769490.6700000009"/>
    <x v="34"/>
  </r>
  <r>
    <m/>
    <x v="284"/>
    <s v="Invoice"/>
    <s v="86605"/>
    <s v="BUILDERS WAREHOUSE:WONDER PARK"/>
    <s v="SEEDLINGS ASS"/>
    <n v="80"/>
    <n v="31.85"/>
    <n v="2548"/>
    <n v="2772038.6700000009"/>
    <x v="34"/>
  </r>
  <r>
    <m/>
    <x v="284"/>
    <s v="Invoice"/>
    <s v="86606"/>
    <s v="BUILDERS WAREHOUSE:RIVONIA"/>
    <s v="SEEDLINGS ASS"/>
    <n v="180"/>
    <n v="31.85"/>
    <n v="5733"/>
    <n v="2777771.6700000009"/>
    <x v="34"/>
  </r>
  <r>
    <m/>
    <x v="284"/>
    <s v="Invoice"/>
    <s v="86607"/>
    <s v="FH CHAMBERLAIN TRADING (PTY) LTD:KYALAMI"/>
    <s v="SEEDLINGS ASS"/>
    <n v="100"/>
    <n v="29.5"/>
    <n v="2950"/>
    <n v="2780721.6700000009"/>
    <x v="34"/>
  </r>
  <r>
    <m/>
    <x v="284"/>
    <s v="Invoice"/>
    <s v="86608"/>
    <s v="FH CHAMBERLAIN TRADING (PTY) LTD:CENTURION"/>
    <s v="SEEDLINGS ASS"/>
    <n v="102"/>
    <n v="29.5"/>
    <n v="3009"/>
    <n v="2783730.6700000009"/>
    <x v="34"/>
  </r>
  <r>
    <m/>
    <x v="284"/>
    <s v="Invoice"/>
    <s v="86610"/>
    <s v="CENTRAL NURSERY DEPOT"/>
    <s v="SEEDLINGS ASS"/>
    <n v="170"/>
    <n v="32.200000000000003"/>
    <n v="5474"/>
    <n v="2789204.6700000009"/>
    <x v="34"/>
  </r>
  <r>
    <m/>
    <x v="284"/>
    <s v="Invoice"/>
    <s v="86611"/>
    <s v="BUILDERS WAREHOUSE:CENTURION"/>
    <s v="SEEDLINGS ASS"/>
    <n v="120"/>
    <n v="31.85"/>
    <n v="3822"/>
    <n v="2793026.6700000009"/>
    <x v="34"/>
  </r>
  <r>
    <m/>
    <x v="284"/>
    <s v="Invoice"/>
    <s v="86612"/>
    <s v="FH CHAMBERLAIN TRADING (PTY) LTD:WATERKLOOF GLEN"/>
    <s v="SEEDLINGS ASS"/>
    <n v="40"/>
    <n v="29.5"/>
    <n v="1180"/>
    <n v="2794206.6700000009"/>
    <x v="34"/>
  </r>
  <r>
    <m/>
    <x v="284"/>
    <s v="Invoice"/>
    <s v="86613"/>
    <s v="BUILDERS WAREHOUSE:WONDERBOOM"/>
    <s v="SEEDLINGS ASS"/>
    <n v="100"/>
    <n v="31.85"/>
    <n v="3185"/>
    <n v="2797391.6700000009"/>
    <x v="34"/>
  </r>
  <r>
    <m/>
    <x v="284"/>
    <s v="Invoice"/>
    <s v="86615"/>
    <s v="BUILDERS WAREHOUSE:FOURWAYS"/>
    <s v="SEEDLINGS ASS"/>
    <n v="140"/>
    <n v="31.85"/>
    <n v="4459"/>
    <n v="2801850.6700000009"/>
    <x v="34"/>
  </r>
  <r>
    <m/>
    <x v="284"/>
    <s v="Invoice"/>
    <s v="86616"/>
    <s v="BUILDERS WAREHOUSE:ERASMUS PARK"/>
    <s v="SEEDLINGS ASS"/>
    <n v="170"/>
    <n v="31.85"/>
    <n v="5414.5"/>
    <n v="2807265.1700000009"/>
    <x v="34"/>
  </r>
  <r>
    <m/>
    <x v="284"/>
    <s v="Invoice"/>
    <s v="86617"/>
    <s v="BUILDERS WAREHOUSE:BRYANSTON"/>
    <s v="SEEDLINGS ASS"/>
    <n v="100"/>
    <n v="31.85"/>
    <n v="3185"/>
    <n v="2810450.1700000009"/>
    <x v="34"/>
  </r>
  <r>
    <m/>
    <x v="284"/>
    <s v="Invoice"/>
    <s v="86618"/>
    <s v="HILLCREST NURSERY"/>
    <s v="SEEDLINGS ASS"/>
    <n v="95"/>
    <n v="32.200000000000003"/>
    <n v="3059"/>
    <n v="2813509.1700000009"/>
    <x v="34"/>
  </r>
  <r>
    <m/>
    <x v="284"/>
    <s v="Invoice"/>
    <s v="86619"/>
    <s v="LIFESTYLE HOME GARDEN"/>
    <s v="SEEDLINGS ASS"/>
    <n v="130"/>
    <n v="29.2"/>
    <n v="3796"/>
    <n v="2817305.1700000009"/>
    <x v="34"/>
  </r>
  <r>
    <m/>
    <x v="284"/>
    <s v="Invoice"/>
    <s v="86620"/>
    <s v="MONTROSE NURSERY"/>
    <s v="SEEDLINGS ASS"/>
    <n v="70"/>
    <n v="29.99"/>
    <n v="2099.3000000000002"/>
    <n v="2819404.4700000007"/>
    <x v="34"/>
  </r>
  <r>
    <m/>
    <x v="284"/>
    <s v="Invoice"/>
    <s v="86639"/>
    <s v="BUILDERS WAREHOUSE:SECUNDA"/>
    <s v="SEEDLINGS ASS"/>
    <n v="250"/>
    <n v="31.85"/>
    <n v="7962.5"/>
    <n v="2827366.9700000007"/>
    <x v="34"/>
  </r>
  <r>
    <m/>
    <x v="106"/>
    <s v="Invoice"/>
    <s v="86609"/>
    <s v="BUILDERS WAREHOUSE:GEZINA NEW"/>
    <s v="SEEDLINGS ASS"/>
    <n v="200"/>
    <n v="31.85"/>
    <n v="6370"/>
    <n v="2833736.9700000007"/>
    <x v="34"/>
  </r>
  <r>
    <m/>
    <x v="106"/>
    <s v="Invoice"/>
    <s v="86633"/>
    <s v="BUILDERS WAREHOUSE:CRAIGHALL PARK"/>
    <s v="SEEDLINGS ASS"/>
    <n v="100"/>
    <n v="31.85"/>
    <n v="3185"/>
    <n v="2836921.9700000007"/>
    <x v="34"/>
  </r>
  <r>
    <m/>
    <x v="106"/>
    <s v="Invoice"/>
    <s v="86634"/>
    <s v="BUILDERS WAREHOUSE:KLERKSDORP"/>
    <s v="SEEDLINGS ASS"/>
    <n v="200"/>
    <n v="31.85"/>
    <n v="6370"/>
    <n v="2843291.9700000007"/>
    <x v="34"/>
  </r>
  <r>
    <m/>
    <x v="106"/>
    <s v="Invoice"/>
    <s v="86637"/>
    <s v="FH CHAMBERLAIN TRADING (PTY) LTD:SILVER LAKES"/>
    <s v="SEEDLINGS ASS"/>
    <n v="60"/>
    <n v="29.5"/>
    <n v="1770"/>
    <n v="2845061.9700000007"/>
    <x v="34"/>
  </r>
  <r>
    <m/>
    <x v="106"/>
    <s v="Invoice"/>
    <s v="86638"/>
    <s v="BUILDERS WAREHOUSE:SOUTHGATE"/>
    <s v="SEEDLINGS ASS"/>
    <n v="100"/>
    <n v="31.85"/>
    <n v="3185"/>
    <n v="2848246.9700000007"/>
    <x v="34"/>
  </r>
  <r>
    <m/>
    <x v="293"/>
    <s v="Invoice"/>
    <s v="86641"/>
    <s v="BUILDERS WAREHOUSE:NORTHRIDING"/>
    <s v="SEEDLINGS ASS"/>
    <n v="150"/>
    <n v="31.85"/>
    <n v="4777.5"/>
    <n v="2853024.4700000007"/>
    <x v="34"/>
  </r>
  <r>
    <m/>
    <x v="293"/>
    <s v="Invoice"/>
    <s v="86642"/>
    <s v="BUILDERS WAREHOUSE:NOORDHEUWEL"/>
    <s v="SEEDLINGS ASS"/>
    <n v="110"/>
    <n v="31.85"/>
    <n v="3503.5"/>
    <n v="2856527.9700000007"/>
    <x v="34"/>
  </r>
  <r>
    <m/>
    <x v="293"/>
    <s v="Invoice"/>
    <s v="86643"/>
    <s v="BUILDERS WAREHOUSE:GREENSTONE"/>
    <s v="SEEDLINGS ASS"/>
    <n v="100"/>
    <n v="31.85"/>
    <n v="3185"/>
    <n v="2859712.9700000007"/>
    <x v="34"/>
  </r>
  <r>
    <m/>
    <x v="293"/>
    <s v="Invoice"/>
    <s v="86644"/>
    <s v="BUILDERS WAREHOUSE:BEDFORDVIEW"/>
    <s v="SEEDLINGS ASS"/>
    <n v="130"/>
    <n v="31.85"/>
    <n v="4140.5"/>
    <n v="2863853.4700000007"/>
    <x v="34"/>
  </r>
  <r>
    <m/>
    <x v="293"/>
    <s v="Invoice"/>
    <s v="86645"/>
    <s v="CRISANRA KWEKERY"/>
    <s v="SEEDLINGS ASS"/>
    <n v="125"/>
    <n v="26.25"/>
    <n v="3281.25"/>
    <n v="2867134.7200000007"/>
    <x v="34"/>
  </r>
  <r>
    <m/>
    <x v="293"/>
    <s v="Invoice"/>
    <s v="86647"/>
    <s v="LITTLE AUSTRIA"/>
    <s v="SEEDLINGS ASS"/>
    <n v="35"/>
    <n v="29.99"/>
    <n v="1049.6500000000001"/>
    <n v="2868184.3700000006"/>
    <x v="34"/>
  </r>
  <r>
    <m/>
    <x v="293"/>
    <s v="Invoice"/>
    <s v="86648"/>
    <s v="BUILDERS WAREHOUSE:FLORIDA GLEN"/>
    <s v="SEEDLINGS ASS"/>
    <n v="100"/>
    <n v="31.85"/>
    <n v="3185"/>
    <n v="2871369.3700000006"/>
    <x v="34"/>
  </r>
  <r>
    <m/>
    <x v="293"/>
    <s v="Invoice"/>
    <s v="86649"/>
    <s v="CENTRAL NURSERY DEPOT"/>
    <s v="SEEDLINGS ASS"/>
    <n v="15"/>
    <n v="32.200000000000003"/>
    <n v="483"/>
    <n v="2871852.3700000006"/>
    <x v="34"/>
  </r>
  <r>
    <m/>
    <x v="293"/>
    <s v="Invoice"/>
    <s v="86650"/>
    <s v="RIVERSIDE MICA"/>
    <s v="SEEDLINGS ASS"/>
    <n v="40"/>
    <n v="31.65"/>
    <n v="1266"/>
    <n v="2873118.3700000006"/>
    <x v="34"/>
  </r>
  <r>
    <m/>
    <x v="293"/>
    <s v="Invoice"/>
    <s v="86651"/>
    <s v="THE VEG AUNTIE"/>
    <s v="SEEDLINGS ASS GARLIC"/>
    <n v="3"/>
    <n v="29.99"/>
    <n v="89.97"/>
    <n v="2873208.3400000008"/>
    <x v="34"/>
  </r>
  <r>
    <m/>
    <x v="293"/>
    <s v="Invoice"/>
    <s v="86651"/>
    <s v="THE VEG AUNTIE"/>
    <s v="SEEDLINGS ASS THYME"/>
    <n v="1"/>
    <n v="29.99"/>
    <n v="29.99"/>
    <n v="2873238.330000001"/>
    <x v="34"/>
  </r>
  <r>
    <m/>
    <x v="294"/>
    <s v="Invoice"/>
    <s v="86652"/>
    <s v="BUILDERS WAREHOUSE:EDENVALE"/>
    <s v="SEEDLINGS ASS"/>
    <n v="100"/>
    <n v="31.85"/>
    <n v="3185"/>
    <n v="2876423.330000001"/>
    <x v="34"/>
  </r>
  <r>
    <m/>
    <x v="294"/>
    <s v="Invoice"/>
    <s v="86653"/>
    <s v="BUILDERS WAREHOUSE:FOURWAYS"/>
    <s v="SEEDLINGS ASS"/>
    <n v="100"/>
    <n v="31.85"/>
    <n v="3185"/>
    <n v="2879608.330000001"/>
    <x v="34"/>
  </r>
  <r>
    <m/>
    <x v="294"/>
    <s v="Invoice"/>
    <s v="86654"/>
    <s v="BUILDERS WAREHOUSE:NEWMARKET"/>
    <s v="SEEDLINGS ASS"/>
    <n v="280"/>
    <n v="31.85"/>
    <n v="8918"/>
    <n v="2888526.330000001"/>
    <x v="34"/>
  </r>
  <r>
    <m/>
    <x v="294"/>
    <s v="Invoice"/>
    <s v="86655"/>
    <s v="BUILDERS WAREHOUSE:BOKSBURG (NEW)"/>
    <s v="SEEDLINGS ASS"/>
    <n v="150"/>
    <n v="31.85"/>
    <n v="4777.5"/>
    <n v="2893303.830000001"/>
    <x v="34"/>
  </r>
  <r>
    <m/>
    <x v="294"/>
    <s v="Invoice"/>
    <s v="86657"/>
    <s v="BUILDERS WAREHOUSE:RIVONIA"/>
    <s v="SEEDLINGS ASS"/>
    <n v="140"/>
    <n v="31.85"/>
    <n v="4459"/>
    <n v="2897762.830000001"/>
    <x v="34"/>
  </r>
  <r>
    <m/>
    <x v="294"/>
    <s v="Invoice"/>
    <s v="86660"/>
    <s v="BUILDERS WAREHOUSE:SUNWARD PARK"/>
    <s v="SEEDLINGS ASS"/>
    <n v="100"/>
    <n v="31.85"/>
    <n v="3185"/>
    <n v="2900947.830000001"/>
    <x v="34"/>
  </r>
  <r>
    <m/>
    <x v="294"/>
    <s v="Invoice"/>
    <s v="86665"/>
    <s v="GREEN PALM MINI GARDENS"/>
    <s v="SEEDLINGS ASS"/>
    <n v="10"/>
    <n v="29.99"/>
    <n v="299.89999999999998"/>
    <n v="2901247.7300000009"/>
    <x v="34"/>
  </r>
  <r>
    <m/>
    <x v="294"/>
    <s v="Invoice"/>
    <s v="86666"/>
    <s v="THYME SQUARE"/>
    <s v="SEEDLINGS ASS"/>
    <n v="50"/>
    <n v="27.3"/>
    <n v="1365"/>
    <n v="2902612.7300000009"/>
    <x v="34"/>
  </r>
  <r>
    <m/>
    <x v="294"/>
    <s v="Invoice"/>
    <s v="86667"/>
    <s v="IMPALA FLORA"/>
    <s v="SEEDLINGS ASS"/>
    <n v="38"/>
    <n v="25.2"/>
    <n v="957.6"/>
    <n v="2903570.330000001"/>
    <x v="34"/>
  </r>
  <r>
    <m/>
    <x v="294"/>
    <s v="Invoice"/>
    <s v="86668"/>
    <s v="GREENSIDE KWEKERY"/>
    <s v="SEEDLINGS IMPATEINS SPECIAL"/>
    <n v="10"/>
    <n v="24.99"/>
    <n v="249.9"/>
    <n v="2903820.2300000009"/>
    <x v="34"/>
  </r>
  <r>
    <m/>
    <x v="294"/>
    <s v="Invoice"/>
    <s v="86668"/>
    <s v="GREENSIDE KWEKERY"/>
    <s v="SEEDLINGS ASS"/>
    <n v="90"/>
    <n v="29.99"/>
    <n v="2699.1"/>
    <n v="2906519.330000001"/>
    <x v="34"/>
  </r>
  <r>
    <m/>
    <x v="294"/>
    <s v="Invoice"/>
    <s v="86670"/>
    <s v="BUILDERS WAREHOUSE:BLOEMFONTEIN"/>
    <s v="SEEDLINGS ASS"/>
    <n v="800"/>
    <n v="31.85"/>
    <n v="25480"/>
    <n v="2931999.330000001"/>
    <x v="34"/>
  </r>
  <r>
    <m/>
    <x v="294"/>
    <s v="Invoice"/>
    <s v="86671"/>
    <s v="BUILDERS WAREHOUSE:MAFIKENG"/>
    <s v="SEEDLINGS ASS"/>
    <n v="800"/>
    <n v="31.85"/>
    <n v="25480"/>
    <n v="2957479.330000001"/>
    <x v="34"/>
  </r>
  <r>
    <m/>
    <x v="21"/>
    <s v="Invoice"/>
    <s v="86661"/>
    <s v="GARDENSHOP PARKTOWN"/>
    <s v="SEEDLINGS IMPATIENS SPECIAL"/>
    <n v="80"/>
    <n v="19.989999999999998"/>
    <n v="1599.2"/>
    <n v="2959078.5300000012"/>
    <x v="34"/>
  </r>
  <r>
    <m/>
    <x v="21"/>
    <s v="Invoice"/>
    <s v="86661"/>
    <s v="GARDENSHOP PARKTOWN"/>
    <s v="SEEDLINGS ASS"/>
    <n v="40"/>
    <n v="31.8"/>
    <n v="1272"/>
    <n v="2960350.5300000012"/>
    <x v="34"/>
  </r>
  <r>
    <m/>
    <x v="303"/>
    <s v="Invoice"/>
    <s v="86691"/>
    <s v="LITTLE AUSTRIA"/>
    <s v="SEEDLINGS ASS"/>
    <n v="40"/>
    <n v="29.99"/>
    <n v="1199.5999999999999"/>
    <n v="2961550.1300000013"/>
    <x v="34"/>
  </r>
  <r>
    <m/>
    <x v="303"/>
    <s v="Invoice"/>
    <s v="86672"/>
    <s v="CRISANRA KWEKERY"/>
    <s v="SEEDLINGS ASS"/>
    <n v="40"/>
    <n v="29.99"/>
    <n v="1199.5999999999999"/>
    <n v="2962749.7300000014"/>
    <x v="34"/>
  </r>
  <r>
    <m/>
    <x v="303"/>
    <s v="Invoice"/>
    <s v="86692"/>
    <s v="BUILDERS WAREHOUSE:NORTHMEAD"/>
    <s v="SEEDLINGS ASS"/>
    <n v="70"/>
    <n v="31.85"/>
    <n v="2229.5"/>
    <n v="2964979.2300000014"/>
    <x v="34"/>
  </r>
  <r>
    <m/>
    <x v="303"/>
    <s v="Invoice"/>
    <s v="86693"/>
    <s v="BUILDERS WAREHOUSE:NORWOOD"/>
    <s v="SEEDLINGS ASS"/>
    <n v="230"/>
    <n v="31.85"/>
    <n v="7325.5"/>
    <n v="2972304.7300000014"/>
    <x v="34"/>
  </r>
  <r>
    <m/>
    <x v="303"/>
    <s v="Invoice"/>
    <s v="86694"/>
    <s v="BUILDERS WAREHOUSE:STRUBENS VALLEY"/>
    <s v="SEEDLINGS ASS"/>
    <n v="300"/>
    <n v="31.85"/>
    <n v="9555"/>
    <n v="2981859.7300000014"/>
    <x v="34"/>
  </r>
  <r>
    <m/>
    <x v="303"/>
    <s v="Invoice"/>
    <s v="86695"/>
    <s v="BUILDERS WAREHOUSE:NOORDHEUWEL"/>
    <s v="SEEDLINGS ASS"/>
    <n v="50"/>
    <n v="31.85"/>
    <n v="1592.5"/>
    <n v="2983452.2300000014"/>
    <x v="34"/>
  </r>
  <r>
    <m/>
    <x v="303"/>
    <s v="Invoice"/>
    <s v="86696"/>
    <s v="BUILDERS WAREHOUSE:BOKSBURG (NEW)"/>
    <s v="SEEDLINGS ASS"/>
    <n v="70"/>
    <n v="31.85"/>
    <n v="2229.5"/>
    <n v="2985681.7300000014"/>
    <x v="34"/>
  </r>
  <r>
    <m/>
    <x v="107"/>
    <s v="Invoice"/>
    <s v="86673"/>
    <s v="BUILDERS WAREHOUSE:WOODLANDS"/>
    <s v="SEEDLINGS ASS"/>
    <n v="120"/>
    <n v="31.85"/>
    <n v="3822"/>
    <n v="2989503.7300000014"/>
    <x v="34"/>
  </r>
  <r>
    <m/>
    <x v="107"/>
    <s v="Invoice"/>
    <s v="86674"/>
    <s v="BUILDERS WAREHOUSE:FOURWAYS"/>
    <s v="SEEDLINGS ASS"/>
    <n v="100"/>
    <n v="31.85"/>
    <n v="3185"/>
    <n v="2992688.7300000014"/>
    <x v="34"/>
  </r>
  <r>
    <m/>
    <x v="107"/>
    <s v="Invoice"/>
    <s v="86677"/>
    <s v="BUILDERS WAREHOUSE:WONDER PARK"/>
    <s v="SEEDLINGS ASS"/>
    <n v="120"/>
    <n v="31.85"/>
    <n v="3822"/>
    <n v="2996510.7300000014"/>
    <x v="34"/>
  </r>
  <r>
    <m/>
    <x v="107"/>
    <s v="Invoice"/>
    <s v="86678"/>
    <s v="BUILDERS WAREHOUSE:CEDAR SQUARE"/>
    <s v="SEEDLINGS ASS"/>
    <n v="110"/>
    <n v="31.85"/>
    <n v="3503.5"/>
    <n v="3000014.2300000014"/>
    <x v="34"/>
  </r>
  <r>
    <m/>
    <x v="107"/>
    <s v="Invoice"/>
    <s v="86680"/>
    <s v="BUILDERS WAREHOUSE:ZAMBEZI"/>
    <s v="SEEDLINGS ASS"/>
    <n v="140"/>
    <n v="31.85"/>
    <n v="4459"/>
    <n v="3004473.2300000014"/>
    <x v="34"/>
  </r>
  <r>
    <m/>
    <x v="107"/>
    <s v="Invoice"/>
    <s v="86679"/>
    <s v="BUILDERS WAREHOUSE:GLEN EAGLES"/>
    <s v="SEEDLINGS ASS"/>
    <n v="140"/>
    <n v="31.85"/>
    <n v="4459"/>
    <n v="3008932.2300000014"/>
    <x v="34"/>
  </r>
  <r>
    <m/>
    <x v="107"/>
    <s v="Invoice"/>
    <s v="86681"/>
    <s v="BUILDERS WAREHOUSE:BRYANSTON"/>
    <s v="SEEDLINGS ASS"/>
    <n v="80"/>
    <n v="31.85"/>
    <n v="2548"/>
    <n v="3011480.2300000014"/>
    <x v="34"/>
  </r>
  <r>
    <m/>
    <x v="107"/>
    <s v="Invoice"/>
    <s v="86682"/>
    <s v="BUILDERS WAREHOUSE:CENTURION"/>
    <s v="SEEDLINGS ASS"/>
    <n v="120"/>
    <n v="31.85"/>
    <n v="3822"/>
    <n v="3015302.2300000014"/>
    <x v="34"/>
  </r>
  <r>
    <m/>
    <x v="107"/>
    <s v="Invoice"/>
    <s v="86683"/>
    <s v="LIFESTYLE HOME GARDEN"/>
    <s v="SEEDLINGS ASS"/>
    <n v="160"/>
    <n v="29.2"/>
    <n v="4672"/>
    <n v="3019974.2300000014"/>
    <x v="34"/>
  </r>
  <r>
    <m/>
    <x v="107"/>
    <s v="Invoice"/>
    <s v="86684"/>
    <s v="BUILDERS WAREHOUSE:RUSTENBURG"/>
    <s v="SEEDLINGS ASS"/>
    <n v="350"/>
    <n v="31.85"/>
    <n v="11147.5"/>
    <n v="3031121.7300000014"/>
    <x v="34"/>
  </r>
  <r>
    <m/>
    <x v="107"/>
    <s v="Invoice"/>
    <s v="86686"/>
    <s v="BUILDERS WAREHOUSE:RASLOUW"/>
    <s v="SEEDLINGS ASS"/>
    <n v="110"/>
    <n v="31.85"/>
    <n v="3503.5"/>
    <n v="3034625.2300000014"/>
    <x v="34"/>
  </r>
  <r>
    <m/>
    <x v="107"/>
    <s v="Invoice"/>
    <s v="86690"/>
    <s v="ECKARDS GARDEN PAVILION"/>
    <s v="SEEDLINGS ASS"/>
    <n v="61"/>
    <n v="29.6"/>
    <n v="1805.6"/>
    <n v="3036430.8300000015"/>
    <x v="34"/>
  </r>
  <r>
    <m/>
    <x v="107"/>
    <s v="Invoice"/>
    <s v="86690"/>
    <s v="ECKARDS GARDEN PAVILION"/>
    <s v="SEEDLINGS ASS IMPATIENS"/>
    <n v="30"/>
    <n v="19.989999999999998"/>
    <n v="599.70000000000005"/>
    <n v="3037030.5300000017"/>
    <x v="34"/>
  </r>
  <r>
    <m/>
    <x v="107"/>
    <s v="Invoice"/>
    <s v="86690"/>
    <s v="ECKARDS GARDEN PAVILION"/>
    <s v="SEEDLINGS ASS CHILLI"/>
    <n v="10"/>
    <n v="19.989999999999998"/>
    <n v="199.9"/>
    <n v="3037230.4300000016"/>
    <x v="34"/>
  </r>
  <r>
    <m/>
    <x v="108"/>
    <s v="Invoice"/>
    <s v="86546"/>
    <s v="BUILDERS WAREHOUSE:LAMBTON"/>
    <s v="SEEDLINGS ASS"/>
    <n v="60"/>
    <n v="31.85"/>
    <n v="1911"/>
    <n v="3039141.4300000016"/>
    <x v="34"/>
  </r>
  <r>
    <m/>
    <x v="108"/>
    <s v="Invoice"/>
    <s v="86697"/>
    <s v="FH CHAMBERLAIN TRADING (PTY) LTD:SILVER LAKES"/>
    <s v="SEEDLINGS ASS"/>
    <n v="66"/>
    <n v="31.85"/>
    <n v="2102.1"/>
    <n v="3041243.5300000017"/>
    <x v="34"/>
  </r>
  <r>
    <m/>
    <x v="108"/>
    <s v="Invoice"/>
    <s v="86698"/>
    <s v="BUILDERS WAREHOUSE:SOUTHGATE"/>
    <s v="SEEDLINGS ASS"/>
    <n v="100"/>
    <n v="31.85"/>
    <n v="3185"/>
    <n v="3044428.5300000017"/>
    <x v="34"/>
  </r>
  <r>
    <m/>
    <x v="108"/>
    <s v="Invoice"/>
    <s v="86699"/>
    <s v="BUILDERS WAREHOUSE:KLERKSDORP"/>
    <s v="SEEDLINGS ASS"/>
    <n v="130"/>
    <n v="31.85"/>
    <n v="4140.5"/>
    <n v="3048569.0300000017"/>
    <x v="34"/>
  </r>
  <r>
    <m/>
    <x v="108"/>
    <s v="Invoice"/>
    <s v="86700"/>
    <s v="BUILDERS WAREHOUSE:SOWETO"/>
    <s v="SEEDLINGS ASS"/>
    <n v="100"/>
    <n v="31.85"/>
    <n v="3185"/>
    <n v="3051754.0300000017"/>
    <x v="34"/>
  </r>
  <r>
    <m/>
    <x v="108"/>
    <s v="Invoice"/>
    <s v="86702"/>
    <s v="BUILDERS WAREHOUSE:CRAIGHALL PARK"/>
    <s v="SEEDLINGS ASS"/>
    <n v="80"/>
    <n v="31.85"/>
    <n v="2548"/>
    <n v="3054302.0300000017"/>
    <x v="34"/>
  </r>
  <r>
    <m/>
    <x v="108"/>
    <s v="Invoice"/>
    <s v="86703"/>
    <s v="FH CHAMBERLAIN TRADING (PTY) LTD:MONTANA"/>
    <s v="SEEDLINGS ASS"/>
    <n v="50"/>
    <n v="31.85"/>
    <n v="1592.5"/>
    <n v="3055894.5300000017"/>
    <x v="34"/>
  </r>
  <r>
    <m/>
    <x v="108"/>
    <s v="Invoice"/>
    <s v="86704"/>
    <s v="GARDENSHOP PARKTOWN"/>
    <s v="SEEDLINGS ASS"/>
    <n v="50"/>
    <n v="31.8"/>
    <n v="1590"/>
    <n v="3057484.5300000017"/>
    <x v="34"/>
  </r>
  <r>
    <m/>
    <x v="108"/>
    <s v="Invoice"/>
    <s v="86723"/>
    <s v="BUILDERS WAREHOUSE:EDENVALE"/>
    <s v="SEEDLINGS ASS"/>
    <n v="160"/>
    <n v="31.85"/>
    <n v="5096"/>
    <n v="3062580.5300000017"/>
    <x v="34"/>
  </r>
  <r>
    <m/>
    <x v="234"/>
    <s v="Invoice"/>
    <s v="86675"/>
    <s v="RIVERSIDE MICA"/>
    <s v="SEEDLINGS ASS"/>
    <n v="65"/>
    <n v="31.65"/>
    <n v="2057.25"/>
    <n v="3064637.7800000017"/>
    <x v="34"/>
  </r>
  <r>
    <m/>
    <x v="234"/>
    <s v="Invoice"/>
    <s v="86706"/>
    <s v="BUILDERS WAREHOUSE:NOORDHEUWEL"/>
    <s v="SEEDLINGS ASS"/>
    <n v="100"/>
    <n v="31.85"/>
    <n v="3185"/>
    <n v="3067822.7800000017"/>
    <x v="34"/>
  </r>
  <r>
    <m/>
    <x v="234"/>
    <s v="Invoice"/>
    <s v="86707"/>
    <s v="BUILDERS WAREHOUSE:NORTHRIDING"/>
    <s v="SEEDLINGS ASS"/>
    <n v="140"/>
    <n v="31.85"/>
    <n v="4459"/>
    <n v="3072281.7800000017"/>
    <x v="34"/>
  </r>
  <r>
    <m/>
    <x v="234"/>
    <s v="Invoice"/>
    <s v="86708"/>
    <s v="BUILDERS WAREHOUSE:BEDWORTH PARK"/>
    <s v="SEEDLINGS ASS"/>
    <n v="110"/>
    <n v="31.85"/>
    <n v="3503.5"/>
    <n v="3075785.2800000017"/>
    <x v="34"/>
  </r>
  <r>
    <m/>
    <x v="234"/>
    <s v="Invoice"/>
    <s v="86709"/>
    <s v="BUILDERS WAREHOUSE:KEMPTON PARK"/>
    <s v="SEEDLINGS ASS"/>
    <n v="270"/>
    <n v="31.85"/>
    <n v="8599.5"/>
    <n v="3084384.7800000017"/>
    <x v="34"/>
  </r>
  <r>
    <m/>
    <x v="234"/>
    <s v="Invoice"/>
    <s v="86710"/>
    <s v="BUILDERS WAREHOUSE:GREENSTONE"/>
    <s v="SEEDLINGS ASS"/>
    <n v="110"/>
    <n v="31.85"/>
    <n v="3503.5"/>
    <n v="3087888.2800000017"/>
    <x v="34"/>
  </r>
  <r>
    <m/>
    <x v="234"/>
    <s v="Invoice"/>
    <s v="86711"/>
    <s v="BUILDERS WAREHOUSE:STRUBENS VALLEY"/>
    <s v="SEEDLINGS ASS"/>
    <n v="100"/>
    <n v="31.85"/>
    <n v="3185"/>
    <n v="3091073.2800000017"/>
    <x v="34"/>
  </r>
  <r>
    <m/>
    <x v="234"/>
    <s v="Invoice"/>
    <s v="86713"/>
    <s v="BUILDERS WAREHOUSE:VEREENIGING"/>
    <s v="SEEDLINGS ASS"/>
    <n v="100"/>
    <n v="31.85"/>
    <n v="3185"/>
    <n v="3094258.2800000017"/>
    <x v="34"/>
  </r>
  <r>
    <m/>
    <x v="234"/>
    <s v="Invoice"/>
    <s v="86714"/>
    <s v="LITTLE AUSTRIA"/>
    <s v="SEEDLINGS ASS"/>
    <n v="85"/>
    <n v="29.99"/>
    <n v="2549.15"/>
    <n v="3096807.4300000016"/>
    <x v="34"/>
  </r>
  <r>
    <m/>
    <x v="234"/>
    <s v="Invoice"/>
    <s v="86715"/>
    <s v="PLANTYARD"/>
    <s v="SEEDLINGS ASS"/>
    <n v="20"/>
    <n v="29.99"/>
    <n v="599.79999999999995"/>
    <n v="3097407.2300000014"/>
    <x v="34"/>
  </r>
  <r>
    <m/>
    <x v="234"/>
    <s v="Invoice"/>
    <s v="86716"/>
    <s v="FH CHAMBERLAIN TRADING (PTY) LTD:CENTURION"/>
    <s v="SEEDLINGS ASS"/>
    <n v="30"/>
    <n v="31.85"/>
    <n v="955.5"/>
    <n v="3098362.7300000014"/>
    <x v="34"/>
  </r>
  <r>
    <m/>
    <x v="234"/>
    <s v="Invoice"/>
    <s v="86717"/>
    <s v="MONTROSE NURSERY"/>
    <s v="SEEDLINGS ASS"/>
    <n v="40"/>
    <n v="29.99"/>
    <n v="1199.5999999999999"/>
    <n v="3099562.3300000015"/>
    <x v="34"/>
  </r>
  <r>
    <m/>
    <x v="234"/>
    <s v="Invoice"/>
    <s v="86717"/>
    <s v="MONTROSE NURSERY"/>
    <s v="SEEDLINGS IMPATIENS"/>
    <n v="40"/>
    <n v="19.989999999999998"/>
    <n v="799.6"/>
    <n v="3100361.9300000016"/>
    <x v="34"/>
  </r>
  <r>
    <m/>
    <x v="234"/>
    <s v="Invoice"/>
    <s v="86718"/>
    <s v="RIVERSIDE MICA"/>
    <s v="SEEDLINGS ASS"/>
    <n v="30"/>
    <n v="31.65"/>
    <n v="949.5"/>
    <n v="3101311.4300000016"/>
    <x v="34"/>
  </r>
  <r>
    <m/>
    <x v="234"/>
    <s v="Invoice"/>
    <s v="86719"/>
    <s v="SPAR NORTH RAND DC:QUEENSWOOD"/>
    <s v="SEEDLINGS IMPATIENS"/>
    <n v="70"/>
    <n v="20.7"/>
    <n v="1449"/>
    <n v="3102760.4300000016"/>
    <x v="34"/>
  </r>
  <r>
    <m/>
    <x v="234"/>
    <s v="Invoice"/>
    <s v="86720"/>
    <s v="PICK ME LANDSCAPING&amp;NURSERY"/>
    <s v="SEEDLINGS CHILLI"/>
    <n v="24"/>
    <n v="19.989999999999998"/>
    <n v="479.76"/>
    <n v="3103240.1900000013"/>
    <x v="34"/>
  </r>
  <r>
    <m/>
    <x v="234"/>
    <s v="Invoice"/>
    <s v="86720"/>
    <s v="PICK ME LANDSCAPING&amp;NURSERY"/>
    <s v="SEEDLINGS ASS IMPATIENS"/>
    <n v="24"/>
    <n v="19.989999999999998"/>
    <n v="479.76"/>
    <n v="3103719.9500000011"/>
    <x v="34"/>
  </r>
  <r>
    <m/>
    <x v="234"/>
    <s v="Invoice"/>
    <s v="86720"/>
    <s v="PICK ME LANDSCAPING&amp;NURSERY"/>
    <s v="SEEDLINGS ASS"/>
    <n v="143"/>
    <n v="29.99"/>
    <n v="4288.57"/>
    <n v="3108008.5200000009"/>
    <x v="34"/>
  </r>
  <r>
    <m/>
    <x v="234"/>
    <s v="Invoice"/>
    <s v="86722"/>
    <s v="BUILDERS WAREHOUSE:NEWCASTLE"/>
    <s v="SEEDLINGS ASS"/>
    <n v="630"/>
    <n v="31.85"/>
    <n v="20065.5"/>
    <n v="3128074.0200000009"/>
    <x v="34"/>
  </r>
  <r>
    <m/>
    <x v="234"/>
    <s v="Invoice"/>
    <s v="86724"/>
    <s v="BUILDERS WAREHOUSE:RIVONIA"/>
    <s v="SEEDLINGS ASS"/>
    <n v="200"/>
    <n v="31.85"/>
    <n v="6370"/>
    <n v="3134444.0200000009"/>
    <x v="34"/>
  </r>
  <r>
    <m/>
    <x v="234"/>
    <s v="Invoice"/>
    <s v="86725"/>
    <s v="BUILDERS WAREHOUSE:SUNWARD PARK"/>
    <s v="SEEDLINGS ASS"/>
    <n v="400"/>
    <n v="31.85"/>
    <n v="12740"/>
    <n v="3147184.0200000009"/>
    <x v="34"/>
  </r>
  <r>
    <m/>
    <x v="109"/>
    <s v="Invoice"/>
    <s v="86689"/>
    <s v="EARTHQUEST MANAGEMENT CONSULTANTS"/>
    <s v="SEEDLINGS ASS"/>
    <n v="142"/>
    <n v="29.99"/>
    <n v="4258.58"/>
    <n v="3151442.600000001"/>
    <x v="34"/>
  </r>
  <r>
    <m/>
    <x v="109"/>
    <s v="Invoice"/>
    <s v="86726"/>
    <s v="BUILDERS WAREHOUSE:FOURWAYS"/>
    <s v="SEEDLINGS ASS"/>
    <n v="100"/>
    <n v="31.85"/>
    <n v="3185"/>
    <n v="3154627.600000001"/>
    <x v="34"/>
  </r>
  <r>
    <m/>
    <x v="109"/>
    <s v="Invoice"/>
    <s v="86727"/>
    <s v="BUILDERS WAREHOUSE:NEWMARKET"/>
    <s v="SEEDLINGS ASS"/>
    <n v="230"/>
    <n v="31.85"/>
    <n v="7325.5"/>
    <n v="3161953.100000001"/>
    <x v="34"/>
  </r>
  <r>
    <m/>
    <x v="109"/>
    <s v="Invoice"/>
    <s v="86728"/>
    <s v="BUILDERS WAREHOUSE:BOKSBURG (NEW)"/>
    <s v="SEEDLINGS ASS"/>
    <n v="200"/>
    <n v="31.85"/>
    <n v="6370"/>
    <n v="3168323.100000001"/>
    <x v="34"/>
  </r>
  <r>
    <m/>
    <x v="109"/>
    <s v="Invoice"/>
    <s v="86729"/>
    <s v="THYME SQUARE"/>
    <s v="SEEDLINGS ASS"/>
    <n v="180"/>
    <n v="27.3"/>
    <n v="4914"/>
    <n v="3173237.100000001"/>
    <x v="34"/>
  </r>
  <r>
    <m/>
    <x v="109"/>
    <s v="Invoice"/>
    <s v="86729"/>
    <s v="THYME SQUARE"/>
    <s v="IMPATIENS SEEDLING SPECIAL"/>
    <n v="20"/>
    <n v="19.989999999999998"/>
    <n v="399.8"/>
    <n v="3173636.9000000008"/>
    <x v="34"/>
  </r>
  <r>
    <m/>
    <x v="109"/>
    <s v="Invoice"/>
    <s v="86731"/>
    <s v="BUILDERS WAREHOUSE:GLEN EAGLES"/>
    <s v="SEEDLINGS ASS"/>
    <n v="110"/>
    <n v="31.85"/>
    <n v="3503.5"/>
    <n v="3177140.4000000008"/>
    <x v="34"/>
  </r>
  <r>
    <m/>
    <x v="109"/>
    <s v="Invoice"/>
    <s v="86732"/>
    <s v="BRAKPAN GARDEN CENTRE"/>
    <s v="SEEDLINGS ASS IMPATIENS SPECIAL"/>
    <n v="20"/>
    <n v="19.989999999999998"/>
    <n v="399.8"/>
    <n v="3177540.2000000007"/>
    <x v="34"/>
  </r>
  <r>
    <m/>
    <x v="109"/>
    <s v="Invoice"/>
    <s v="86732"/>
    <s v="BRAKPAN GARDEN CENTRE"/>
    <s v="SEEDLINGS ASS"/>
    <n v="50"/>
    <n v="29.99"/>
    <n v="1499.5"/>
    <n v="3179039.7000000007"/>
    <x v="34"/>
  </r>
  <r>
    <m/>
    <x v="109"/>
    <s v="Invoice"/>
    <s v="86733"/>
    <s v="BUILDERS WAREHOUSE:NORTHMEAD"/>
    <s v="SEEDLINGS ASS"/>
    <n v="140"/>
    <n v="31.85"/>
    <n v="4459"/>
    <n v="3183498.7000000007"/>
    <x v="34"/>
  </r>
  <r>
    <m/>
    <x v="109"/>
    <s v="Invoice"/>
    <s v="86734"/>
    <s v="LIFESTYLE HOME GARDEN"/>
    <s v="SEEDLINGS ASS IMPATIENS SPECIAL"/>
    <n v="160"/>
    <n v="20"/>
    <n v="3200"/>
    <n v="3186698.7000000007"/>
    <x v="34"/>
  </r>
  <r>
    <m/>
    <x v="109"/>
    <s v="Invoice"/>
    <s v="86734"/>
    <s v="LIFESTYLE HOME GARDEN"/>
    <s v="SEEDLINGS ASS"/>
    <n v="80"/>
    <n v="29.2"/>
    <n v="2336"/>
    <n v="3189034.7000000007"/>
    <x v="34"/>
  </r>
  <r>
    <m/>
    <x v="109"/>
    <s v="Invoice"/>
    <s v="86739"/>
    <s v="IMPALA FLORA"/>
    <s v="SEEDLINGS ASS"/>
    <n v="80"/>
    <n v="28.65"/>
    <n v="2292"/>
    <n v="3191326.7000000007"/>
    <x v="34"/>
  </r>
  <r>
    <m/>
    <x v="109"/>
    <s v="Invoice"/>
    <s v="86741"/>
    <s v="BUILDERS WAREHOUSE:NELSPRUIT"/>
    <s v="SEEDLINGS ASS"/>
    <n v="600"/>
    <n v="31.85"/>
    <n v="19110"/>
    <n v="3210436.7000000007"/>
    <x v="34"/>
  </r>
  <r>
    <m/>
    <x v="109"/>
    <s v="Invoice"/>
    <s v="86742"/>
    <s v="MONTANA GARDEN PAVILION"/>
    <s v="SEEDLINGS ASS"/>
    <n v="370"/>
    <n v="29.6"/>
    <n v="10952"/>
    <n v="3221388.7000000007"/>
    <x v="34"/>
  </r>
  <r>
    <m/>
    <x v="109"/>
    <s v="Invoice"/>
    <s v="86742"/>
    <s v="MONTANA GARDEN PAVILION"/>
    <s v="SEEDLINGS IMPATEINS"/>
    <n v="30"/>
    <n v="19.989999999999998"/>
    <n v="599.70000000000005"/>
    <n v="3221988.4000000008"/>
    <x v="34"/>
  </r>
  <r>
    <m/>
    <x v="331"/>
    <s v="Invoice"/>
    <s v="86735"/>
    <s v="BUILDERS WAREHOUSE:RIVONIA"/>
    <s v="SEEDLINGS ASS"/>
    <n v="20"/>
    <n v="0"/>
    <n v="0"/>
    <n v="3221988.4000000008"/>
    <x v="34"/>
  </r>
  <r>
    <m/>
    <x v="235"/>
    <s v="Invoice"/>
    <s v="86737"/>
    <s v="BUILDERS WAREHOUSE:LYNNWOOD"/>
    <s v="SEEDLINGS ASS"/>
    <n v="260"/>
    <n v="31.85"/>
    <n v="8281"/>
    <n v="3230269.4000000008"/>
    <x v="34"/>
  </r>
  <r>
    <m/>
    <x v="235"/>
    <s v="Invoice"/>
    <s v="86738"/>
    <s v="BUILDERS WAREHOUSE:SILVERLAKES"/>
    <s v="SEEDLINGS ASS"/>
    <n v="210"/>
    <n v="31.85"/>
    <n v="6688.5"/>
    <n v="3236957.9000000008"/>
    <x v="34"/>
  </r>
  <r>
    <m/>
    <x v="235"/>
    <s v="Invoice"/>
    <s v="86743"/>
    <s v="AGRI 2 MARKET"/>
    <s v="SEEDLINGS ASS"/>
    <n v="500"/>
    <n v="24.3"/>
    <n v="12150"/>
    <n v="3249107.9000000008"/>
    <x v="34"/>
  </r>
  <r>
    <m/>
    <x v="235"/>
    <s v="Invoice"/>
    <s v="86744"/>
    <s v="GREEN PALM MINI GARDENS"/>
    <s v="SEEDLINGS ASS"/>
    <n v="25"/>
    <n v="29.99"/>
    <n v="749.75"/>
    <n v="3249857.6500000008"/>
    <x v="34"/>
  </r>
  <r>
    <m/>
    <x v="235"/>
    <s v="Invoice"/>
    <s v="86761"/>
    <s v="HABITITNAK/KEENGRO"/>
    <s v="SEEDLINGS ASS"/>
    <n v="30"/>
    <n v="28.99"/>
    <n v="869.7"/>
    <n v="3250727.350000001"/>
    <x v="34"/>
  </r>
  <r>
    <m/>
    <x v="235"/>
    <s v="Invoice"/>
    <s v="86762"/>
    <s v="LITTLE AUSTRIA"/>
    <s v="SEEDLINGS ASS"/>
    <n v="60"/>
    <n v="29.99"/>
    <n v="1799.4"/>
    <n v="3252526.7500000009"/>
    <x v="34"/>
  </r>
  <r>
    <m/>
    <x v="235"/>
    <s v="Invoice"/>
    <s v="86763"/>
    <s v="BUILDERS WAREHOUSE:NOORDHEUWEL"/>
    <s v="SEEDLINGS ASS"/>
    <n v="100"/>
    <n v="31.85"/>
    <n v="3185"/>
    <n v="3255711.7500000009"/>
    <x v="34"/>
  </r>
  <r>
    <m/>
    <x v="235"/>
    <s v="Invoice"/>
    <s v="86764"/>
    <s v="BUILDERS WAREHOUSE:STRUBENS VALLEY"/>
    <s v="SEEDLINGS ASS"/>
    <n v="150"/>
    <n v="31.85"/>
    <n v="4777.5"/>
    <n v="3260489.2500000009"/>
    <x v="34"/>
  </r>
  <r>
    <m/>
    <x v="235"/>
    <s v="Invoice"/>
    <s v="86765"/>
    <s v="BUILDERS WAREHOUSE:NORWOOD"/>
    <s v="SEEDLINGS ASS"/>
    <n v="170"/>
    <n v="31.85"/>
    <n v="5414.5"/>
    <n v="3265903.7500000009"/>
    <x v="34"/>
  </r>
  <r>
    <m/>
    <x v="236"/>
    <s v="Invoice"/>
    <s v="86745"/>
    <s v="BUILDERS WAREHOUSE:ZAMBEZI"/>
    <s v="SEEDLINGS ASS"/>
    <n v="150"/>
    <n v="31.85"/>
    <n v="4777.5"/>
    <n v="3270681.2500000009"/>
    <x v="34"/>
  </r>
  <r>
    <m/>
    <x v="236"/>
    <s v="Invoice"/>
    <s v="86746"/>
    <s v="BUILDERS WAREHOUSE:RIVONIA"/>
    <s v="SEEDLINGS ASS"/>
    <n v="120"/>
    <n v="31.85"/>
    <n v="3822"/>
    <n v="3274503.2500000009"/>
    <x v="34"/>
  </r>
  <r>
    <m/>
    <x v="236"/>
    <s v="Invoice"/>
    <s v="86747"/>
    <s v="BUILDERS WAREHOUSE:CENTURION"/>
    <s v="SEEDLINGS ASS"/>
    <n v="500"/>
    <n v="31.85"/>
    <n v="15925"/>
    <n v="3290428.2500000009"/>
    <x v="34"/>
  </r>
  <r>
    <m/>
    <x v="236"/>
    <s v="Invoice"/>
    <s v="86748"/>
    <s v="BUILDERS WAREHOUSE:FOURWAYS"/>
    <s v="SEEDLINGS ASS"/>
    <n v="120"/>
    <n v="31.85"/>
    <n v="3822"/>
    <n v="3294250.2500000009"/>
    <x v="34"/>
  </r>
  <r>
    <m/>
    <x v="236"/>
    <s v="Invoice"/>
    <s v="86749"/>
    <s v="BUILDERS WAREHOUSE:CEDAR SQUARE"/>
    <s v="SEEDLINGS ASS"/>
    <n v="150"/>
    <n v="31.85"/>
    <n v="4777.5"/>
    <n v="3299027.7500000009"/>
    <x v="34"/>
  </r>
  <r>
    <m/>
    <x v="236"/>
    <s v="Invoice"/>
    <s v="86750"/>
    <s v="BUILDERS WAREHOUSE:ERASMUS PARK"/>
    <s v="SEEDLINGS ASS"/>
    <n v="240"/>
    <n v="31.85"/>
    <n v="7644"/>
    <n v="3306671.7500000009"/>
    <x v="34"/>
  </r>
  <r>
    <m/>
    <x v="236"/>
    <s v="Invoice"/>
    <s v="86751"/>
    <s v="BUILDERS WAREHOUSE:RASLOUW"/>
    <s v="SEEDLINGS ASS"/>
    <n v="170"/>
    <n v="31.85"/>
    <n v="5414.5"/>
    <n v="3312086.2500000009"/>
    <x v="34"/>
  </r>
  <r>
    <m/>
    <x v="236"/>
    <s v="Invoice"/>
    <s v="86752"/>
    <s v="FH CHAMBERLAIN TRADING (PTY) LTD:KYALAMI"/>
    <s v="SEEDLINGS ASS"/>
    <n v="100"/>
    <n v="31.85"/>
    <n v="3185"/>
    <n v="3315271.2500000009"/>
    <x v="34"/>
  </r>
  <r>
    <m/>
    <x v="236"/>
    <s v="Invoice"/>
    <s v="86753"/>
    <s v="FH CHAMBERLAIN TRADING (PTY) LTD:RIVIERA"/>
    <s v="SEEDLINGS ASS"/>
    <n v="100"/>
    <n v="31.85"/>
    <n v="3185"/>
    <n v="3318456.2500000009"/>
    <x v="34"/>
  </r>
  <r>
    <m/>
    <x v="236"/>
    <s v="Invoice"/>
    <s v="86756"/>
    <s v="BUILDERS WAREHOUSE:BRYANSTON"/>
    <s v="SEEDLINGS ASS"/>
    <n v="100"/>
    <n v="31.85"/>
    <n v="3185"/>
    <n v="3321641.2500000009"/>
    <x v="34"/>
  </r>
  <r>
    <m/>
    <x v="236"/>
    <s v="Invoice"/>
    <s v="86757"/>
    <s v="BUILDERS WAREHOUSE:GLEN EAGLES"/>
    <s v="SEEDLINGS ASS"/>
    <n v="90"/>
    <n v="31.85"/>
    <n v="2866.5"/>
    <n v="3324507.7500000009"/>
    <x v="34"/>
  </r>
  <r>
    <m/>
    <x v="236"/>
    <s v="Invoice"/>
    <s v="86758"/>
    <s v="FH CHAMBERLAIN TRADING (PTY) LTD:WATERKLOOF GLEN"/>
    <s v="SEEDLINGS ASS"/>
    <n v="50"/>
    <n v="31.85"/>
    <n v="1592.5"/>
    <n v="3326100.2500000009"/>
    <x v="34"/>
  </r>
  <r>
    <m/>
    <x v="236"/>
    <s v="Invoice"/>
    <s v="86760"/>
    <s v="GARDENSHOP PARKTOWN"/>
    <s v="SEEDLINGS ASS"/>
    <n v="180"/>
    <n v="31.8"/>
    <n v="5724"/>
    <n v="3331824.2500000009"/>
    <x v="34"/>
  </r>
  <r>
    <m/>
    <x v="236"/>
    <s v="Invoice"/>
    <s v="86774"/>
    <s v="BUILDERS WAREHOUSE:SECUNDA"/>
    <s v="SEEDLINGS ASS"/>
    <n v="400"/>
    <n v="31.85"/>
    <n v="12740"/>
    <n v="3344564.2500000009"/>
    <x v="34"/>
  </r>
  <r>
    <m/>
    <x v="298"/>
    <s v="Invoice"/>
    <s v="86766"/>
    <s v="BUILDERS WAREHOUSE:KLERKSDORP"/>
    <s v="SEEDLINGS ASS"/>
    <n v="200"/>
    <n v="31.85"/>
    <n v="6370"/>
    <n v="3350934.2500000009"/>
    <x v="34"/>
  </r>
  <r>
    <m/>
    <x v="298"/>
    <s v="Invoice"/>
    <s v="86767"/>
    <s v="BUILDERS WAREHOUSE:CRAIGHALL PARK"/>
    <s v="SEEDLINGS ASS"/>
    <n v="100"/>
    <n v="31.85"/>
    <n v="3185"/>
    <n v="3354119.2500000009"/>
    <x v="34"/>
  </r>
  <r>
    <m/>
    <x v="298"/>
    <s v="Invoice"/>
    <s v="86772"/>
    <s v="BUILDERS WAREHOUSE:LAMBTON"/>
    <s v="SEEDLINGS ASS"/>
    <n v="150"/>
    <n v="31.85"/>
    <n v="4777.5"/>
    <n v="3358896.7500000009"/>
    <x v="34"/>
  </r>
  <r>
    <m/>
    <x v="298"/>
    <s v="Invoice"/>
    <s v="86773"/>
    <s v="OLIVE GARDENS"/>
    <s v="SEEDLINGS ASS"/>
    <n v="65"/>
    <n v="29.6"/>
    <n v="1924"/>
    <n v="3360820.7500000009"/>
    <x v="34"/>
  </r>
  <r>
    <m/>
    <x v="298"/>
    <s v="Invoice"/>
    <s v="86775"/>
    <s v="RANDWATER"/>
    <s v="SEEDLINGS ASS"/>
    <n v="58"/>
    <n v="29.98"/>
    <n v="1738.84"/>
    <n v="3362559.5900000008"/>
    <x v="34"/>
  </r>
  <r>
    <m/>
    <x v="298"/>
    <s v="Invoice"/>
    <s v="86783"/>
    <s v="BUILDERS WAREHOUSE:BLOEMFONTEIN"/>
    <s v="SEEDLINGS ASS"/>
    <n v="850"/>
    <n v="31.85"/>
    <n v="27072.5"/>
    <n v="3389632.0900000008"/>
    <x v="34"/>
  </r>
  <r>
    <m/>
    <x v="298"/>
    <s v="Invoice"/>
    <s v="86784"/>
    <s v="PRETTY GARDENS"/>
    <s v="SEEDLINGS ASS"/>
    <n v="130"/>
    <n v="29.99"/>
    <n v="3898.7"/>
    <n v="3393530.790000001"/>
    <x v="34"/>
  </r>
  <r>
    <m/>
    <x v="298"/>
    <s v="Invoice"/>
    <s v="86786"/>
    <s v="PLANT FACTORY"/>
    <s v="SEEDLINGS ASS"/>
    <n v="50"/>
    <n v="29.99"/>
    <n v="1499.5"/>
    <n v="3395030.290000001"/>
    <x v="34"/>
  </r>
  <r>
    <m/>
    <x v="237"/>
    <s v="Invoice"/>
    <s v="86755"/>
    <s v="RIVERSIDE MICA"/>
    <s v="SEEDLINGS ASS"/>
    <n v="105"/>
    <n v="31.65"/>
    <n v="3323.25"/>
    <n v="3398353.540000001"/>
    <x v="34"/>
  </r>
  <r>
    <m/>
    <x v="237"/>
    <s v="Invoice"/>
    <s v="86755"/>
    <s v="RIVERSIDE MICA"/>
    <s v="SEEDLINGS IMPATIENS SPECIAL"/>
    <n v="15"/>
    <n v="19.989999999999998"/>
    <n v="299.85000000000002"/>
    <n v="3398653.3900000011"/>
    <x v="34"/>
  </r>
  <r>
    <m/>
    <x v="237"/>
    <s v="Invoice"/>
    <s v="86771"/>
    <s v="BUILDERS WAREHOUSE:SOUTHGATE"/>
    <s v="SEEDLINGS ASS"/>
    <n v="130"/>
    <n v="31.85"/>
    <n v="4140.5"/>
    <n v="3402793.8900000011"/>
    <x v="34"/>
  </r>
  <r>
    <m/>
    <x v="237"/>
    <s v="Invoice"/>
    <s v="86776"/>
    <s v="BUILDERS WAREHOUSE:NORTHRIDING"/>
    <s v="SEEDLINGS ASS"/>
    <n v="150"/>
    <n v="31.85"/>
    <n v="4777.5"/>
    <n v="3407571.3900000011"/>
    <x v="34"/>
  </r>
  <r>
    <m/>
    <x v="237"/>
    <s v="Invoice"/>
    <s v="86777"/>
    <s v="BUILDERS WAREHOUSE:GREENSTONE"/>
    <s v="SEEDLINGS ASS"/>
    <n v="300"/>
    <n v="31.85"/>
    <n v="9555"/>
    <n v="3417126.3900000011"/>
    <x v="34"/>
  </r>
  <r>
    <m/>
    <x v="237"/>
    <s v="Invoice"/>
    <s v="86779"/>
    <s v="BUILDERS WAREHOUSE:KEMPTON PARK"/>
    <s v="SEEDLINGS ASS"/>
    <n v="150"/>
    <n v="31.85"/>
    <n v="4777.5"/>
    <n v="3421903.8900000011"/>
    <x v="34"/>
  </r>
  <r>
    <m/>
    <x v="237"/>
    <s v="Invoice"/>
    <s v="86780"/>
    <s v="BUILDERS WAREHOUSE:FLORIDA GLEN"/>
    <s v="SEEDLINGS ASS"/>
    <n v="100"/>
    <n v="31.85"/>
    <n v="3185"/>
    <n v="3425088.8900000011"/>
    <x v="34"/>
  </r>
  <r>
    <m/>
    <x v="237"/>
    <s v="Invoice"/>
    <s v="86781"/>
    <s v="BUILDERS WAREHOUSE:NORWOOD"/>
    <s v="SEEDLINGS ASS"/>
    <n v="180"/>
    <n v="31.85"/>
    <n v="5733"/>
    <n v="3430821.8900000011"/>
    <x v="34"/>
  </r>
  <r>
    <m/>
    <x v="110"/>
    <s v="Invoice"/>
    <s v="86788"/>
    <s v="BUILDERS WAREHOUSE:NEWMARKET"/>
    <s v="SEEDLINGS ASS"/>
    <n v="340"/>
    <n v="31.85"/>
    <n v="10829"/>
    <n v="3441650.8900000011"/>
    <x v="34"/>
  </r>
  <r>
    <m/>
    <x v="110"/>
    <s v="Invoice"/>
    <s v="86789"/>
    <s v="BUILDERS WAREHOUSE:EDENVALE"/>
    <s v="SEEDLINGS ASS"/>
    <n v="150"/>
    <n v="31.85"/>
    <n v="4777.5"/>
    <n v="3446428.3900000011"/>
    <x v="34"/>
  </r>
  <r>
    <m/>
    <x v="110"/>
    <s v="Invoice"/>
    <s v="86790"/>
    <s v="BUILDERS WAREHOUSE:MIDRAND"/>
    <s v="SEEDLINGS ASS"/>
    <n v="210"/>
    <n v="31.85"/>
    <n v="6688.5"/>
    <n v="3453116.8900000011"/>
    <x v="34"/>
  </r>
  <r>
    <m/>
    <x v="110"/>
    <s v="Invoice"/>
    <s v="86791"/>
    <s v="BUILDERS WAREHOUSE:NORTHMEAD"/>
    <s v="SEEDLINGS ASS"/>
    <n v="200"/>
    <n v="31.85"/>
    <n v="6370"/>
    <n v="3459486.8900000011"/>
    <x v="34"/>
  </r>
  <r>
    <m/>
    <x v="110"/>
    <s v="Invoice"/>
    <s v="86792"/>
    <s v="BUILDERS WAREHOUSE:FOURWAYS"/>
    <s v="SEEDLINGS ASS"/>
    <n v="80"/>
    <n v="31.85"/>
    <n v="2548"/>
    <n v="3462034.8900000011"/>
    <x v="34"/>
  </r>
  <r>
    <m/>
    <x v="110"/>
    <s v="Invoice"/>
    <s v="86793"/>
    <s v="BUILDERS WAREHOUSE:BOKSBURG (NEW)"/>
    <s v="SEEDLINGS ASS"/>
    <n v="240"/>
    <n v="31.85"/>
    <n v="7644"/>
    <n v="3469678.8900000011"/>
    <x v="34"/>
  </r>
  <r>
    <m/>
    <x v="110"/>
    <s v="Invoice"/>
    <s v="86794"/>
    <s v="THYME SQUARE"/>
    <s v="SEEDLINGS ASS"/>
    <n v="144"/>
    <n v="27.3"/>
    <n v="3931.2"/>
    <n v="3473610.0900000012"/>
    <x v="34"/>
  </r>
  <r>
    <m/>
    <x v="110"/>
    <s v="Invoice"/>
    <s v="86795"/>
    <s v="BUILDERS WAREHOUSE:RIVONIA"/>
    <s v="SEEDLINGS ASS"/>
    <n v="180"/>
    <n v="31.85"/>
    <n v="5733"/>
    <n v="3479343.0900000012"/>
    <x v="34"/>
  </r>
  <r>
    <m/>
    <x v="110"/>
    <s v="Invoice"/>
    <s v="86796"/>
    <s v="BUILDERS WAREHOUSE:ROBINDALE"/>
    <s v="SEEDLINGS ASS"/>
    <n v="500"/>
    <n v="31.85"/>
    <n v="15925"/>
    <n v="3495268.0900000012"/>
    <x v="34"/>
  </r>
  <r>
    <m/>
    <x v="110"/>
    <s v="Invoice"/>
    <s v="86797"/>
    <s v="BUILDERS WAREHOUSE:MIDDELBURG"/>
    <s v="SEEDLINGS ASS"/>
    <n v="150"/>
    <n v="31.85"/>
    <n v="4777.5"/>
    <n v="3500045.5900000012"/>
    <x v="34"/>
  </r>
  <r>
    <m/>
    <x v="110"/>
    <s v="Invoice"/>
    <s v="86798"/>
    <s v="FH CHAMBERLAIN TRADING (PTY) LTD:MONTANA"/>
    <s v="SEEDLINGS ASS"/>
    <n v="120"/>
    <n v="31.85"/>
    <n v="3822"/>
    <n v="3503867.5900000012"/>
    <x v="34"/>
  </r>
  <r>
    <m/>
    <x v="110"/>
    <s v="Invoice"/>
    <s v="86799"/>
    <s v="LIFESTYLE HOME GARDEN"/>
    <s v="SEEDLINGS ASS"/>
    <n v="230"/>
    <n v="29.2"/>
    <n v="6716"/>
    <n v="3510583.5900000012"/>
    <x v="34"/>
  </r>
  <r>
    <m/>
    <x v="110"/>
    <s v="Invoice"/>
    <s v="86800"/>
    <s v="IMPALA FLORA"/>
    <s v="SEEDLINGS ASS"/>
    <n v="150"/>
    <n v="28.65"/>
    <n v="4297.5"/>
    <n v="3514881.0900000012"/>
    <x v="34"/>
  </r>
  <r>
    <m/>
    <x v="110"/>
    <s v="Invoice"/>
    <s v="86805"/>
    <s v="BUILDERS WAREHOUSE:BETHLEHEM"/>
    <s v="SEEDLINGS ASS"/>
    <n v="500"/>
    <n v="31.85"/>
    <n v="15925"/>
    <n v="3530806.0900000012"/>
    <x v="34"/>
  </r>
  <r>
    <m/>
    <x v="238"/>
    <s v="Invoice"/>
    <s v="86803"/>
    <s v="BUILDERS WAREHOUSE:HARTEBEESPOORT"/>
    <s v="SEEDLINGS ASS"/>
    <n v="230"/>
    <n v="31.85"/>
    <n v="7325.5"/>
    <n v="3538131.5900000012"/>
    <x v="34"/>
  </r>
  <r>
    <m/>
    <x v="238"/>
    <s v="Invoice"/>
    <s v="86804"/>
    <s v="BUILDERS WAREHOUSE:RUSTENBURG"/>
    <s v="SEEDLINGS ASS"/>
    <n v="400"/>
    <n v="31.85"/>
    <n v="12740"/>
    <n v="3550871.5900000012"/>
    <x v="34"/>
  </r>
  <r>
    <m/>
    <x v="238"/>
    <s v="Invoice"/>
    <s v="86827"/>
    <s v="LINKSFIELD NURSERY"/>
    <s v="SEEDLINGS ASS"/>
    <n v="25"/>
    <n v="29.99"/>
    <n v="749.75"/>
    <n v="3551621.3400000012"/>
    <x v="34"/>
  </r>
  <r>
    <m/>
    <x v="238"/>
    <s v="Invoice"/>
    <s v="86828"/>
    <s v="LITTLE AUSTRIA"/>
    <s v="SEEDLINGS ASS"/>
    <n v="90"/>
    <n v="29.99"/>
    <n v="2699.1"/>
    <n v="3554320.4400000013"/>
    <x v="34"/>
  </r>
  <r>
    <m/>
    <x v="238"/>
    <s v="Invoice"/>
    <s v="86829"/>
    <s v="RAINBOW GARDEN AND HOME CENTRE"/>
    <s v="SEEDLINGS ASS"/>
    <n v="90"/>
    <n v="29.99"/>
    <n v="2699.1"/>
    <n v="3557019.5400000014"/>
    <x v="34"/>
  </r>
  <r>
    <m/>
    <x v="238"/>
    <s v="Invoice"/>
    <s v="86830"/>
    <s v="BUILDERS WAREHOUSE:GREENSTONE"/>
    <s v="SEEDLINGS ASS"/>
    <n v="200"/>
    <n v="31.85"/>
    <n v="6370"/>
    <n v="3563389.5400000014"/>
    <x v="34"/>
  </r>
  <r>
    <m/>
    <x v="238"/>
    <s v="Invoice"/>
    <s v="86831"/>
    <s v="BUILDERS WAREHOUSE:KEMPTON PARK"/>
    <s v="SEEDLINGS ASS"/>
    <n v="100"/>
    <n v="31.85"/>
    <n v="3185"/>
    <n v="3566574.5400000014"/>
    <x v="34"/>
  </r>
  <r>
    <m/>
    <x v="238"/>
    <s v="Invoice"/>
    <s v="86832"/>
    <s v="BUILDERS WAREHOUSE:STRUBENS VALLEY"/>
    <s v="SEEDLINGS ASS"/>
    <n v="150"/>
    <n v="31.85"/>
    <n v="4777.5"/>
    <n v="3571352.0400000014"/>
    <x v="34"/>
  </r>
  <r>
    <m/>
    <x v="238"/>
    <s v="Invoice"/>
    <s v="86833"/>
    <s v="BUILDERS WAREHOUSE:NORTHMEAD"/>
    <s v="SEEDLINGS ASS"/>
    <n v="60"/>
    <n v="31.85"/>
    <n v="1911"/>
    <n v="3573263.0400000014"/>
    <x v="34"/>
  </r>
  <r>
    <m/>
    <x v="238"/>
    <s v="Invoice"/>
    <s v="86841"/>
    <s v="PLANTYARD"/>
    <s v="SEEDLINGS ASS"/>
    <n v="10"/>
    <n v="29.99"/>
    <n v="299.89999999999998"/>
    <n v="3573562.9400000013"/>
    <x v="34"/>
  </r>
  <r>
    <m/>
    <x v="111"/>
    <s v="Invoice"/>
    <s v="86806"/>
    <s v="BUILDERS WAREHOUSE:CEDAR SQUARE"/>
    <s v="SEEDLINGS ASS"/>
    <n v="100"/>
    <n v="31.85"/>
    <n v="3185"/>
    <n v="3576747.9400000013"/>
    <x v="34"/>
  </r>
  <r>
    <m/>
    <x v="111"/>
    <s v="Invoice"/>
    <s v="86807"/>
    <s v="BUILDERS WAREHOUSE:ERASMUS PARK"/>
    <s v="SEEDLINGS ASS"/>
    <n v="130"/>
    <n v="31.85"/>
    <n v="4140.5"/>
    <n v="3580888.4400000013"/>
    <x v="34"/>
  </r>
  <r>
    <m/>
    <x v="111"/>
    <s v="Invoice"/>
    <s v="86808"/>
    <s v="BUILDERS WAREHOUSE:LYNNWOOD"/>
    <s v="SEEDLINGS ASS"/>
    <n v="220"/>
    <n v="31.85"/>
    <n v="7007"/>
    <n v="3587895.4400000013"/>
    <x v="34"/>
  </r>
  <r>
    <m/>
    <x v="111"/>
    <s v="Invoice"/>
    <s v="86809"/>
    <s v="BUILDERS WAREHOUSE:FOURWAYS"/>
    <s v="SEEDLINGS ASS"/>
    <n v="100"/>
    <n v="31.85"/>
    <n v="3185"/>
    <n v="3591080.4400000013"/>
    <x v="34"/>
  </r>
  <r>
    <m/>
    <x v="111"/>
    <s v="Invoice"/>
    <s v="86810"/>
    <s v="BUILDERS WAREHOUSE:WONDER PARK"/>
    <s v="SEEDLINGS ASS"/>
    <n v="160"/>
    <n v="31.85"/>
    <n v="5096"/>
    <n v="3596176.4400000013"/>
    <x v="34"/>
  </r>
  <r>
    <m/>
    <x v="111"/>
    <s v="Invoice"/>
    <s v="86811"/>
    <s v="BUILDERS WAREHOUSE:RIVONIA"/>
    <s v="SEEDLINGS ASS"/>
    <n v="130"/>
    <n v="31.85"/>
    <n v="4140.5"/>
    <n v="3600316.9400000013"/>
    <x v="34"/>
  </r>
  <r>
    <m/>
    <x v="111"/>
    <s v="Invoice"/>
    <s v="86812"/>
    <s v="BUILDERS WAREHOUSE:WOODLANDS"/>
    <s v="SEEDLINGS ASS"/>
    <n v="300"/>
    <n v="31.85"/>
    <n v="9555"/>
    <n v="3609871.9400000013"/>
    <x v="34"/>
  </r>
  <r>
    <m/>
    <x v="111"/>
    <s v="Invoice"/>
    <s v="86813"/>
    <s v="BUILDERS WAREHOUSE:ZAMBEZI"/>
    <s v="SEEDLINGS ASS"/>
    <n v="300"/>
    <n v="31.85"/>
    <n v="9555"/>
    <n v="3619426.9400000013"/>
    <x v="34"/>
  </r>
  <r>
    <m/>
    <x v="111"/>
    <s v="Invoice"/>
    <s v="86814"/>
    <s v="BUILDERS WAREHOUSE:RASLOUW"/>
    <s v="SEEDLINGS ASS"/>
    <n v="130"/>
    <n v="31.85"/>
    <n v="4140.5"/>
    <n v="3623567.4400000013"/>
    <x v="34"/>
  </r>
  <r>
    <m/>
    <x v="111"/>
    <s v="Invoice"/>
    <s v="86815"/>
    <s v="BUILDERS WAREHOUSE:BRYANSTON"/>
    <s v="SEEDLINGS ASS"/>
    <n v="100"/>
    <n v="31.85"/>
    <n v="3185"/>
    <n v="3626752.4400000013"/>
    <x v="34"/>
  </r>
  <r>
    <m/>
    <x v="111"/>
    <s v="Invoice"/>
    <s v="86816"/>
    <s v="BUILDERS WAREHOUSE:WONDERBOOM"/>
    <s v="SEEDLINGS ASS"/>
    <n v="50"/>
    <n v="31.85"/>
    <n v="1592.5"/>
    <n v="3628344.9400000013"/>
    <x v="34"/>
  </r>
  <r>
    <m/>
    <x v="111"/>
    <s v="Invoice"/>
    <s v="86817"/>
    <s v="BUILDERS WAREHOUSE:SOWETO"/>
    <s v="SEEDLINGS ASS"/>
    <n v="100"/>
    <n v="31.85"/>
    <n v="3185"/>
    <n v="3631529.9400000013"/>
    <x v="34"/>
  </r>
  <r>
    <m/>
    <x v="111"/>
    <s v="Invoice"/>
    <s v="86818"/>
    <s v="BUILDERS WAREHOUSE:CHERRY LANE"/>
    <s v="SEEDLINGS ASS"/>
    <n v="60"/>
    <n v="31.85"/>
    <n v="1911"/>
    <n v="3633440.9400000013"/>
    <x v="34"/>
  </r>
  <r>
    <m/>
    <x v="111"/>
    <s v="Invoice"/>
    <s v="86821"/>
    <s v="BUILDERS WAREHOUSE:GLEN EAGLES"/>
    <s v="SEEDLINGS ASS"/>
    <n v="130"/>
    <n v="31.85"/>
    <n v="4140.5"/>
    <n v="3637581.4400000013"/>
    <x v="34"/>
  </r>
  <r>
    <m/>
    <x v="111"/>
    <s v="Invoice"/>
    <s v="86822"/>
    <s v="ECKARDS GARDEN PAVILION"/>
    <s v="SEEDLINGS ASS"/>
    <n v="53"/>
    <n v="29.6"/>
    <n v="1568.8"/>
    <n v="3639150.2400000012"/>
    <x v="34"/>
  </r>
  <r>
    <m/>
    <x v="111"/>
    <s v="Invoice"/>
    <s v="86823"/>
    <s v="LIFESTYLE HOME GARDEN"/>
    <s v="SEEDLINGS ASS"/>
    <n v="100"/>
    <n v="29.2"/>
    <n v="2920"/>
    <n v="3642070.2400000012"/>
    <x v="34"/>
  </r>
  <r>
    <m/>
    <x v="111"/>
    <s v="Invoice"/>
    <s v="86823"/>
    <s v="LIFESTYLE HOME GARDEN"/>
    <s v="SEEDLINGS IMPATIENS SPECIAL"/>
    <n v="50"/>
    <n v="20"/>
    <n v="1000"/>
    <n v="3643070.2400000012"/>
    <x v="34"/>
  </r>
  <r>
    <m/>
    <x v="111"/>
    <s v="Invoice"/>
    <s v="86824"/>
    <s v="HILLCREST NURSERY"/>
    <s v="SEEDLINGS IMPATIENS"/>
    <n v="10"/>
    <n v="19.989999999999998"/>
    <n v="199.9"/>
    <n v="3643270.1400000011"/>
    <x v="34"/>
  </r>
  <r>
    <m/>
    <x v="111"/>
    <s v="Invoice"/>
    <s v="86824"/>
    <s v="HILLCREST NURSERY"/>
    <s v="SEEDLINGS ASS"/>
    <n v="115"/>
    <n v="32.200000000000003"/>
    <n v="3703"/>
    <n v="3646973.1400000011"/>
    <x v="34"/>
  </r>
  <r>
    <m/>
    <x v="111"/>
    <s v="Invoice"/>
    <s v="86825"/>
    <s v="CENTRAL NURSERY DEPOT"/>
    <s v="SEEDLINGS ASS"/>
    <n v="170"/>
    <n v="32.200000000000003"/>
    <n v="5474"/>
    <n v="3652447.1400000011"/>
    <x v="34"/>
  </r>
  <r>
    <m/>
    <x v="111"/>
    <s v="Invoice"/>
    <s v="86826"/>
    <s v="MONTROSE NURSERY"/>
    <s v="SEEDLINGS ASS"/>
    <n v="50"/>
    <n v="29.99"/>
    <n v="1499.5"/>
    <n v="3653946.6400000011"/>
    <x v="34"/>
  </r>
  <r>
    <m/>
    <x v="111"/>
    <s v="Invoice"/>
    <s v="86835"/>
    <s v="AGRI 2 MARKET"/>
    <s v="SEEDLINGS ASS"/>
    <n v="600"/>
    <n v="24.3"/>
    <n v="14580"/>
    <n v="3668526.6400000011"/>
    <x v="34"/>
  </r>
  <r>
    <m/>
    <x v="239"/>
    <s v="Invoice"/>
    <s v="86659"/>
    <s v="BUILDERS WAREHOUSE:GEZINA NEW"/>
    <s v="SEEDLINGS ASS"/>
    <n v="250"/>
    <n v="31.85"/>
    <n v="7962.5"/>
    <n v="3676489.1400000011"/>
    <x v="34"/>
  </r>
  <r>
    <m/>
    <x v="239"/>
    <s v="Invoice"/>
    <s v="86834"/>
    <s v="BUILDERS WAREHOUSE:CRAIGHALL PARK"/>
    <s v="SEEDLINGS ASS"/>
    <n v="150"/>
    <n v="31.85"/>
    <n v="4777.5"/>
    <n v="3681266.6400000011"/>
    <x v="34"/>
  </r>
  <r>
    <m/>
    <x v="239"/>
    <s v="Invoice"/>
    <s v="86836"/>
    <s v="BUILDERS WAREHOUSE:MIDDELBURG"/>
    <s v="SEEDLINGS ASS"/>
    <n v="200"/>
    <n v="31.85"/>
    <n v="6370"/>
    <n v="3687636.6400000011"/>
    <x v="34"/>
  </r>
  <r>
    <m/>
    <x v="239"/>
    <s v="Invoice"/>
    <s v="86837"/>
    <s v="BUILDERS WAREHOUSE:SOUTHGATE"/>
    <s v="SEEDLINGS ASS"/>
    <n v="140"/>
    <n v="31.85"/>
    <n v="4459"/>
    <n v="3692095.6400000011"/>
    <x v="34"/>
  </r>
  <r>
    <m/>
    <x v="239"/>
    <s v="Invoice"/>
    <s v="86838"/>
    <s v="BUILDERS WAREHOUSE:KLERKSDORP"/>
    <s v="SEEDLINGS ASS"/>
    <n v="250"/>
    <n v="31.85"/>
    <n v="7962.5"/>
    <n v="3700058.1400000011"/>
    <x v="34"/>
  </r>
  <r>
    <m/>
    <x v="239"/>
    <s v="Invoice"/>
    <s v="86840"/>
    <s v="FH CHAMBERLAIN TRADING (PTY) LTD:MONTANA"/>
    <s v="SEEDLINGS ASS"/>
    <n v="140"/>
    <n v="31.85"/>
    <n v="4459"/>
    <n v="3704517.1400000011"/>
    <x v="34"/>
  </r>
  <r>
    <m/>
    <x v="239"/>
    <s v="Invoice"/>
    <s v="86853"/>
    <s v="MONTANA GARDEN PAVILION"/>
    <s v="SEEDLINGS ASS"/>
    <n v="200"/>
    <n v="29.99"/>
    <n v="5998"/>
    <n v="3710515.1400000011"/>
    <x v="34"/>
  </r>
  <r>
    <m/>
    <x v="239"/>
    <s v="Invoice"/>
    <s v="86855"/>
    <s v="BUILDERS WAREHOUSE:NELSPRUIT"/>
    <s v="SEEDLINGS ASS"/>
    <n v="500"/>
    <n v="31.85"/>
    <n v="15925"/>
    <n v="3726440.1400000011"/>
    <x v="34"/>
  </r>
  <r>
    <m/>
    <x v="239"/>
    <s v="Invoice"/>
    <s v="86856"/>
    <s v="BUILDERS WAREHOUSE:NEWCASTLE"/>
    <s v="SEEDLINGS ASS"/>
    <n v="830"/>
    <n v="31.85"/>
    <n v="26435.5"/>
    <n v="3752875.6400000011"/>
    <x v="34"/>
  </r>
  <r>
    <m/>
    <x v="239"/>
    <s v="Invoice"/>
    <s v="86858"/>
    <s v="NYLIES KWEKERY"/>
    <s v="SEEDLINGS ASS"/>
    <n v="50"/>
    <n v="29.99"/>
    <n v="1499.5"/>
    <n v="3754375.1400000011"/>
    <x v="34"/>
  </r>
  <r>
    <m/>
    <x v="239"/>
    <s v="Invoice"/>
    <s v="86859"/>
    <s v="BUILDERS WAREHOUSE:BAOBAB"/>
    <s v="SEEDLINGS ASS"/>
    <n v="150"/>
    <n v="31.85"/>
    <n v="4777.5"/>
    <n v="3759152.6400000011"/>
    <x v="34"/>
  </r>
  <r>
    <m/>
    <x v="239"/>
    <s v="Invoice"/>
    <s v="86862"/>
    <s v="PRETTY GARDENS"/>
    <s v="SEEDLINGS ASS"/>
    <n v="10"/>
    <n v="29.99"/>
    <n v="299.89999999999998"/>
    <n v="3759452.540000001"/>
    <x v="34"/>
  </r>
  <r>
    <m/>
    <x v="239"/>
    <s v="Invoice"/>
    <s v="86863"/>
    <s v="GREENSIDE KWEKERY"/>
    <s v="SEEDLINGS ASS"/>
    <n v="140"/>
    <n v="29.99"/>
    <n v="4198.6000000000004"/>
    <n v="3763651.1400000011"/>
    <x v="34"/>
  </r>
  <r>
    <m/>
    <x v="239"/>
    <s v="Invoice"/>
    <s v="86864"/>
    <s v="BUILDERS WAREHOUSE:MOKOPANE"/>
    <s v="SEEDLINGS ASS"/>
    <n v="200"/>
    <n v="31.85"/>
    <n v="6370"/>
    <n v="3770021.1400000011"/>
    <x v="34"/>
  </r>
  <r>
    <m/>
    <x v="239"/>
    <s v="Invoice"/>
    <s v="86866"/>
    <s v="BUILDERS WAREHOUSE:POLOKWANE"/>
    <s v="SEEDLINGS ASS"/>
    <n v="700"/>
    <n v="31.85"/>
    <n v="22295"/>
    <n v="3792316.1400000011"/>
    <x v="34"/>
  </r>
  <r>
    <m/>
    <x v="285"/>
    <s v="Invoice"/>
    <s v="86842"/>
    <s v="BUILDERS WAREHOUSE:NORTHRIDING"/>
    <s v="SEEDLINGS ASS"/>
    <n v="150"/>
    <n v="31.85"/>
    <n v="4777.5"/>
    <n v="3797093.6400000011"/>
    <x v="34"/>
  </r>
  <r>
    <m/>
    <x v="285"/>
    <s v="Invoice"/>
    <s v="86843"/>
    <s v="BUILDERS WAREHOUSE:SUNWARD PARK"/>
    <s v="SEEDLINGS ASS"/>
    <n v="200"/>
    <n v="31.85"/>
    <n v="6370"/>
    <n v="3803463.6400000011"/>
    <x v="34"/>
  </r>
  <r>
    <m/>
    <x v="285"/>
    <s v="Invoice"/>
    <s v="86845"/>
    <s v="BUILDERS WAREHOUSE:CARNIVAL MALL"/>
    <s v="SEEDLINGS ASS"/>
    <n v="250"/>
    <n v="31.85"/>
    <n v="7962.5"/>
    <n v="3811426.1400000011"/>
    <x v="34"/>
  </r>
  <r>
    <m/>
    <x v="285"/>
    <s v="Invoice"/>
    <s v="86848"/>
    <s v="BRAKPAN GARDEN CENTRE"/>
    <s v="SEEDLINGS ASS"/>
    <n v="195"/>
    <n v="29.99"/>
    <n v="5848.05"/>
    <n v="3817274.1900000009"/>
    <x v="34"/>
  </r>
  <r>
    <m/>
    <x v="285"/>
    <s v="Invoice"/>
    <s v="86849"/>
    <s v="LITTLE AUSTRIA"/>
    <s v="SEEDLINGS ASS"/>
    <n v="210"/>
    <n v="29.99"/>
    <n v="6297.9"/>
    <n v="3823572.0900000008"/>
    <x v="34"/>
  </r>
  <r>
    <m/>
    <x v="285"/>
    <s v="Invoice"/>
    <s v="86850"/>
    <s v="CRISANRA KWEKERY"/>
    <s v="SEEDLINGS ASS"/>
    <n v="130"/>
    <n v="26.65"/>
    <n v="3464.5"/>
    <n v="3827036.5900000008"/>
    <x v="34"/>
  </r>
  <r>
    <m/>
    <x v="285"/>
    <s v="Invoice"/>
    <s v="86851"/>
    <s v="THYME SQUARE"/>
    <s v="SEEDLINGS ASS"/>
    <n v="130"/>
    <n v="27.3"/>
    <n v="3549"/>
    <n v="3830585.5900000008"/>
    <x v="34"/>
  </r>
  <r>
    <m/>
    <x v="285"/>
    <s v="Invoice"/>
    <s v="35827/86857"/>
    <s v="BUILDERS WAREHOUSE:RIVONIA"/>
    <s v="SEEDLINGS ASS"/>
    <n v="150"/>
    <n v="31.85"/>
    <n v="4777.5"/>
    <n v="3835363.0900000008"/>
    <x v="34"/>
  </r>
  <r>
    <m/>
    <x v="285"/>
    <s v="Invoice"/>
    <s v="86860"/>
    <s v="PLANT FACTORY"/>
    <s v="SEEDLINGS ASS"/>
    <n v="60"/>
    <n v="29.99"/>
    <n v="1799.4"/>
    <n v="3837162.4900000007"/>
    <x v="34"/>
  </r>
  <r>
    <m/>
    <x v="285"/>
    <s v="Invoice"/>
    <s v="86865"/>
    <s v="BUILDERS WAREHOUSE:THOHOYANDOU"/>
    <s v="SEEDLINGS ASS"/>
    <n v="1300"/>
    <n v="31.85"/>
    <n v="41405"/>
    <n v="3878567.4900000007"/>
    <x v="34"/>
  </r>
  <r>
    <m/>
    <x v="285"/>
    <s v="Invoice"/>
    <s v="86867"/>
    <s v="BUILDERS WAREHOUSE:BLOEMFONTEIN"/>
    <s v="SEEDLINGS ASS"/>
    <n v="800"/>
    <n v="31.85"/>
    <n v="25480"/>
    <n v="3904047.4900000007"/>
    <x v="34"/>
  </r>
  <r>
    <m/>
    <x v="112"/>
    <s v="Invoice"/>
    <s v="86820"/>
    <s v="BUILDERS WAREHOUSE:BOKSBURG (NEW)"/>
    <s v="SEEDLINGS ASS"/>
    <n v="200"/>
    <n v="31.85"/>
    <n v="6370"/>
    <n v="3910417.4900000007"/>
    <x v="34"/>
  </r>
  <r>
    <m/>
    <x v="112"/>
    <s v="Invoice"/>
    <s v="86887"/>
    <s v="LITTLE AUSTRIA"/>
    <s v="SEEDLINGS ASS"/>
    <n v="40"/>
    <n v="29.99"/>
    <n v="1199.5999999999999"/>
    <n v="3911617.0900000008"/>
    <x v="34"/>
  </r>
  <r>
    <m/>
    <x v="112"/>
    <s v="Invoice"/>
    <s v="86888"/>
    <s v="BUILDERS WAREHOUSE:KEMPTON PARK"/>
    <s v="SEEDLINGS ASS"/>
    <n v="100"/>
    <n v="31.85"/>
    <n v="3185"/>
    <n v="3914802.0900000008"/>
    <x v="34"/>
  </r>
  <r>
    <m/>
    <x v="112"/>
    <s v="Invoice"/>
    <s v="86889"/>
    <s v="BUILDERS WAREHOUSE:GREENSTONE"/>
    <s v="SEEDLINGS ASS"/>
    <n v="100"/>
    <n v="31.85"/>
    <n v="3185"/>
    <n v="3917987.0900000008"/>
    <x v="34"/>
  </r>
  <r>
    <m/>
    <x v="112"/>
    <s v="Invoice"/>
    <s v="86890"/>
    <s v="BUILDERS WAREHOUSE:NORTHMEAD"/>
    <s v="SEEDLINGS ASS"/>
    <n v="140"/>
    <n v="31.85"/>
    <n v="4459"/>
    <n v="3922446.0900000008"/>
    <x v="34"/>
  </r>
  <r>
    <m/>
    <x v="112"/>
    <s v="Invoice"/>
    <s v="86891"/>
    <s v="BUILDERS WAREHOUSE:BOKSBURG (NEW)"/>
    <s v="SEEDLINGS ASS"/>
    <n v="250"/>
    <n v="31.85"/>
    <n v="7962.5"/>
    <n v="3930408.5900000008"/>
    <x v="34"/>
  </r>
  <r>
    <m/>
    <x v="112"/>
    <s v="Invoice"/>
    <s v="86892"/>
    <s v="BUILDERS WAREHOUSE:STRUBENS VALLEY"/>
    <s v="SEEDLINGS ASS"/>
    <n v="350"/>
    <n v="31.85"/>
    <n v="11147.5"/>
    <n v="3941556.0900000008"/>
    <x v="34"/>
  </r>
  <r>
    <m/>
    <x v="112"/>
    <s v="Invoice"/>
    <s v="86893"/>
    <s v="BUILDERS WAREHOUSE:NOORDHEUWEL"/>
    <s v="SEEDLINGS ASS"/>
    <n v="100"/>
    <n v="31.85"/>
    <n v="3185"/>
    <n v="3944741.0900000008"/>
    <x v="34"/>
  </r>
  <r>
    <m/>
    <x v="112"/>
    <s v="Invoice"/>
    <s v="86894"/>
    <s v="BUILDERS WAREHOUSE:NORWOOD"/>
    <s v="SEEDLINGS ASS"/>
    <n v="200"/>
    <n v="31.85"/>
    <n v="6370"/>
    <n v="3951111.0900000008"/>
    <x v="34"/>
  </r>
  <r>
    <m/>
    <x v="113"/>
    <s v="Invoice"/>
    <s v="86869"/>
    <s v="FH CHAMBERLAIN TRADING (PTY) LTD:CENTURION"/>
    <s v="SEEDLINGS ASS"/>
    <n v="120"/>
    <n v="31.85"/>
    <n v="3822"/>
    <n v="3954933.0900000008"/>
    <x v="34"/>
  </r>
  <r>
    <m/>
    <x v="113"/>
    <s v="Invoice"/>
    <s v="86870"/>
    <s v="BUILDERS WAREHOUSE:CEDAR SQUARE"/>
    <s v="SEEDLINGS ASS"/>
    <n v="180"/>
    <n v="31.85"/>
    <n v="5733"/>
    <n v="3960666.0900000008"/>
    <x v="34"/>
  </r>
  <r>
    <m/>
    <x v="113"/>
    <s v="Invoice"/>
    <s v="86871"/>
    <s v="BUILDERS WAREHOUSE:ERASMUS PARK"/>
    <s v="SEEDLINGS ASS"/>
    <n v="170"/>
    <n v="31.85"/>
    <n v="5414.5"/>
    <n v="3966080.5900000008"/>
    <x v="34"/>
  </r>
  <r>
    <m/>
    <x v="113"/>
    <s v="Invoice"/>
    <s v="86872"/>
    <s v="BUILDERS WAREHOUSE:RIVONIA"/>
    <s v="SEEDLINGS ASS"/>
    <n v="210"/>
    <n v="31.85"/>
    <n v="6688.5"/>
    <n v="3972769.0900000008"/>
    <x v="34"/>
  </r>
  <r>
    <m/>
    <x v="113"/>
    <s v="Invoice"/>
    <s v="86873"/>
    <s v="LIFESTYLE HOME GARDEN"/>
    <s v="SEEDLINGS ASS"/>
    <n v="250"/>
    <n v="29.2"/>
    <n v="7300"/>
    <n v="3980069.0900000008"/>
    <x v="34"/>
  </r>
  <r>
    <m/>
    <x v="113"/>
    <s v="Invoice"/>
    <s v="86875"/>
    <s v="BUILDERS WAREHOUSE:SILVERLAKES"/>
    <s v="SEEDLINGS ASS"/>
    <n v="160"/>
    <n v="31.85"/>
    <n v="5096"/>
    <n v="3985165.0900000008"/>
    <x v="34"/>
  </r>
  <r>
    <m/>
    <x v="113"/>
    <s v="Invoice"/>
    <s v="86876"/>
    <s v="BUILDERS WAREHOUSE:GLEN EAGLES"/>
    <s v="SEEDLINGS ASS"/>
    <n v="170"/>
    <n v="31.85"/>
    <n v="5414.5"/>
    <n v="3990579.5900000008"/>
    <x v="34"/>
  </r>
  <r>
    <m/>
    <x v="113"/>
    <s v="Invoice"/>
    <s v="86877"/>
    <s v="BUILDERS WAREHOUSE:BRYANSTON"/>
    <s v="SEEDLINGS ASS"/>
    <n v="130"/>
    <n v="31.85"/>
    <n v="4140.5"/>
    <n v="3994720.0900000008"/>
    <x v="34"/>
  </r>
  <r>
    <m/>
    <x v="113"/>
    <s v="Invoice"/>
    <s v="86878"/>
    <s v="BUILDERS WAREHOUSE:SOUTHGATE"/>
    <s v="SEEDLINGS ASS"/>
    <n v="300"/>
    <n v="31.85"/>
    <n v="9555"/>
    <n v="4004275.0900000008"/>
    <x v="34"/>
  </r>
  <r>
    <m/>
    <x v="113"/>
    <s v="Invoice"/>
    <s v="86880"/>
    <s v="CENTRAL NURSERY DEPOT"/>
    <s v="SEEDLINGS ASS"/>
    <n v="120"/>
    <n v="32.200000000000003"/>
    <n v="3864"/>
    <n v="4008139.0900000008"/>
    <x v="34"/>
  </r>
  <r>
    <m/>
    <x v="113"/>
    <s v="Invoice"/>
    <s v="86881"/>
    <s v="HILLCREST NURSERY"/>
    <s v="SEEDLINGS ASS"/>
    <n v="50"/>
    <n v="32.200000000000003"/>
    <n v="1610"/>
    <n v="4009749.0900000008"/>
    <x v="34"/>
  </r>
  <r>
    <m/>
    <x v="113"/>
    <s v="Invoice"/>
    <s v="86883"/>
    <s v="ECKARDS GARDEN PAVILION"/>
    <s v="SEEDLINGS ASS"/>
    <n v="130"/>
    <n v="29.6"/>
    <n v="3848"/>
    <n v="4013597.0900000008"/>
    <x v="34"/>
  </r>
  <r>
    <m/>
    <x v="113"/>
    <s v="Invoice"/>
    <s v="86884"/>
    <s v="MONTROSE NURSERY"/>
    <s v="SEEDLINGS ASS"/>
    <n v="130"/>
    <n v="29.99"/>
    <n v="3898.7"/>
    <n v="4017495.790000001"/>
    <x v="34"/>
  </r>
  <r>
    <m/>
    <x v="113"/>
    <s v="Invoice"/>
    <s v="86886"/>
    <s v="PLANTYARD"/>
    <s v="SEEDLINGS ASS"/>
    <n v="40"/>
    <n v="29.99"/>
    <n v="1199.5999999999999"/>
    <n v="4018695.3900000011"/>
    <x v="34"/>
  </r>
  <r>
    <m/>
    <x v="114"/>
    <s v="Invoice"/>
    <s v="86874"/>
    <s v="FH CHAMBERLAIN TRADING (PTY) LTD:WATERKLOOF GLEN"/>
    <s v="SEEDLINGS ASS"/>
    <n v="45"/>
    <n v="31.85"/>
    <n v="1433.25"/>
    <n v="4020128.6400000011"/>
    <x v="34"/>
  </r>
  <r>
    <m/>
    <x v="114"/>
    <s v="Invoice"/>
    <s v="86868"/>
    <s v="BUILDERS WAREHOUSE:CRAIGHALL PARK"/>
    <s v="SEEDLINGS ASS"/>
    <n v="150"/>
    <n v="31.85"/>
    <n v="4777.5"/>
    <n v="4024906.1400000011"/>
    <x v="34"/>
  </r>
  <r>
    <m/>
    <x v="114"/>
    <s v="Invoice"/>
    <s v="86895"/>
    <s v="OLIVE GARDENS"/>
    <s v="SEEDLINGS ASS"/>
    <n v="10"/>
    <n v="29.6"/>
    <n v="296"/>
    <n v="4025202.1400000011"/>
    <x v="34"/>
  </r>
  <r>
    <m/>
    <x v="114"/>
    <s v="Invoice"/>
    <s v="86896"/>
    <s v="BUILDERS WAREHOUSE:LAMBTON"/>
    <s v="SEEDLINGS ASS"/>
    <n v="120"/>
    <n v="31.85"/>
    <n v="3822"/>
    <n v="4029024.1400000011"/>
    <x v="34"/>
  </r>
  <r>
    <m/>
    <x v="114"/>
    <s v="Invoice"/>
    <s v="86897"/>
    <s v="BUILDERS WAREHOUSE:ROBINDALE"/>
    <s v="SEEDLINGS ASS"/>
    <n v="250"/>
    <n v="31.85"/>
    <n v="7962.5"/>
    <n v="4036986.6400000011"/>
    <x v="34"/>
  </r>
  <r>
    <m/>
    <x v="114"/>
    <s v="Invoice"/>
    <s v="86898"/>
    <s v="GARDENSHOP PARKTOWN"/>
    <s v="SEEDLINGS ASS"/>
    <n v="80"/>
    <n v="31.8"/>
    <n v="2544"/>
    <n v="4039530.6400000011"/>
    <x v="34"/>
  </r>
  <r>
    <m/>
    <x v="114"/>
    <s v="Invoice"/>
    <s v="86898"/>
    <s v="GARDENSHOP PARKTOWN"/>
    <s v="SEEDLINGS IMPATIENS"/>
    <n v="50"/>
    <n v="19.989999999999998"/>
    <n v="999.5"/>
    <n v="4040530.1400000011"/>
    <x v="34"/>
  </r>
  <r>
    <m/>
    <x v="114"/>
    <s v="Invoice"/>
    <s v="86900"/>
    <s v="BUILDERS WAREHOUSE:KLERKSDORP"/>
    <s v="SEEDLINGS ASS"/>
    <n v="280"/>
    <n v="31.85"/>
    <n v="8918"/>
    <n v="4049448.1400000011"/>
    <x v="34"/>
  </r>
  <r>
    <m/>
    <x v="114"/>
    <s v="Invoice"/>
    <s v="86901"/>
    <s v="FH CHAMBERLAIN TRADING (PTY) LTD:SILVER LAKES"/>
    <s v="SEEDLINGS ASS"/>
    <n v="54"/>
    <n v="31.85"/>
    <n v="1719.9"/>
    <n v="4051168.040000001"/>
    <x v="34"/>
  </r>
  <r>
    <m/>
    <x v="114"/>
    <s v="Invoice"/>
    <s v="86902"/>
    <s v="BUILDERS WAREHOUSE:LAMBTON"/>
    <s v="SEEDLINGS ASS"/>
    <n v="6"/>
    <n v="0"/>
    <n v="0"/>
    <n v="4051168.040000001"/>
    <x v="34"/>
  </r>
  <r>
    <m/>
    <x v="114"/>
    <s v="Invoice"/>
    <s v="86906"/>
    <s v="CASH SALE"/>
    <s v="SEEDLINGS ASS"/>
    <n v="10"/>
    <n v="29.99"/>
    <n v="299.89999999999998"/>
    <n v="4051467.9400000009"/>
    <x v="34"/>
  </r>
  <r>
    <m/>
    <x v="240"/>
    <s v="Invoice"/>
    <s v="86903"/>
    <s v="BUILDERS WAREHOUSE:FLORIDA GLEN"/>
    <s v="SEEDLINGS ASS"/>
    <n v="150"/>
    <n v="31.85"/>
    <n v="4777.5"/>
    <n v="4056245.4400000009"/>
    <x v="34"/>
  </r>
  <r>
    <m/>
    <x v="240"/>
    <s v="Invoice"/>
    <s v="86904"/>
    <s v="BUILDERS WAREHOUSE:GREENSTONE"/>
    <s v="SEEDLINGS ASS"/>
    <n v="280"/>
    <n v="31.85"/>
    <n v="8918"/>
    <n v="4065163.4400000009"/>
    <x v="34"/>
  </r>
  <r>
    <m/>
    <x v="240"/>
    <s v="Invoice"/>
    <s v="86905"/>
    <s v="BUILDERS WAREHOUSE:BEDWORTH PARK"/>
    <s v="SEEDLINGS ASS"/>
    <n v="180"/>
    <n v="31.85"/>
    <n v="5733"/>
    <n v="4070896.4400000009"/>
    <x v="34"/>
  </r>
  <r>
    <m/>
    <x v="240"/>
    <s v="Invoice"/>
    <s v="86907"/>
    <s v="BUILDERS WAREHOUSE:KEMPTON PARK"/>
    <s v="SEEDLINGS ASS"/>
    <n v="310"/>
    <n v="31.85"/>
    <n v="9873.5"/>
    <n v="4080769.9400000009"/>
    <x v="34"/>
  </r>
  <r>
    <m/>
    <x v="240"/>
    <s v="Invoice"/>
    <s v="86908"/>
    <s v="BUILDERS WAREHOUSE:VEREENIGING"/>
    <s v="SEEDLINGS ASS"/>
    <n v="120"/>
    <n v="31.85"/>
    <n v="3822"/>
    <n v="4084591.9400000009"/>
    <x v="34"/>
  </r>
  <r>
    <m/>
    <x v="240"/>
    <s v="Invoice"/>
    <s v="86909"/>
    <s v="BUILDERS WAREHOUSE:STRUBENS VALLEY"/>
    <s v="SEEDLINGS ASS"/>
    <n v="40"/>
    <n v="31.85"/>
    <n v="1274"/>
    <n v="4085865.9400000009"/>
    <x v="34"/>
  </r>
  <r>
    <m/>
    <x v="240"/>
    <s v="Invoice"/>
    <s v="86910"/>
    <s v="CRISANRA KWEKERY"/>
    <s v="SEEDLINGS ASS"/>
    <n v="160"/>
    <n v="26.25"/>
    <n v="4200"/>
    <n v="4090065.9400000009"/>
    <x v="34"/>
  </r>
  <r>
    <m/>
    <x v="240"/>
    <s v="Invoice"/>
    <s v="86911"/>
    <s v="LITTLE AUSTRIA"/>
    <s v="SEEDLINGS ASS"/>
    <n v="210"/>
    <n v="29.99"/>
    <n v="6297.9"/>
    <n v="4096363.8400000008"/>
    <x v="34"/>
  </r>
  <r>
    <m/>
    <x v="240"/>
    <s v="Invoice"/>
    <s v="86912"/>
    <s v="RIVERSIDE MICA"/>
    <s v="SEEDLINGS ASS"/>
    <n v="80"/>
    <n v="31.65"/>
    <n v="2532"/>
    <n v="4098895.8400000008"/>
    <x v="34"/>
  </r>
  <r>
    <m/>
    <x v="240"/>
    <s v="Invoice"/>
    <s v="86913"/>
    <s v="RIVERSIDE MICA"/>
    <s v="SEEDLINGS ASS"/>
    <n v="65"/>
    <n v="31.65"/>
    <n v="2057.25"/>
    <n v="4100953.0900000008"/>
    <x v="34"/>
  </r>
  <r>
    <m/>
    <x v="22"/>
    <s v="Invoice"/>
    <s v="86915"/>
    <s v="BUILDERS WAREHOUSE:NORTHMEAD"/>
    <s v="SEEDLINGS ASS"/>
    <n v="300"/>
    <n v="31.85"/>
    <n v="9555"/>
    <n v="4110508.0900000008"/>
    <x v="34"/>
  </r>
  <r>
    <m/>
    <x v="22"/>
    <s v="Invoice"/>
    <s v="86916"/>
    <s v="BUILDERS WAREHOUSE:FOURWAYS"/>
    <s v="SEEDLINGS ASS"/>
    <n v="130"/>
    <n v="31.85"/>
    <n v="4140.5"/>
    <n v="4114648.5900000008"/>
    <x v="34"/>
  </r>
  <r>
    <m/>
    <x v="22"/>
    <s v="Invoice"/>
    <s v="86917"/>
    <s v="BUILDERS WAREHOUSE:EDENVALE"/>
    <s v="SEEDLINGS ASS"/>
    <n v="300"/>
    <n v="31.85"/>
    <n v="9555"/>
    <n v="4124203.5900000008"/>
    <x v="34"/>
  </r>
  <r>
    <m/>
    <x v="22"/>
    <s v="Invoice"/>
    <s v="86918"/>
    <s v="BUILDERS WAREHOUSE:SUNWARD PARK"/>
    <s v="SEEDLINGS ASS"/>
    <n v="300"/>
    <n v="31.85"/>
    <n v="9555"/>
    <n v="4133758.5900000008"/>
    <x v="34"/>
  </r>
  <r>
    <m/>
    <x v="22"/>
    <s v="Invoice"/>
    <s v="86919"/>
    <s v="BUILDERS WAREHOUSE:RIVONIA"/>
    <s v="SEEDLINGS ASS"/>
    <n v="190"/>
    <n v="31.85"/>
    <n v="6051.5"/>
    <n v="4139810.0900000008"/>
    <x v="34"/>
  </r>
  <r>
    <m/>
    <x v="22"/>
    <s v="Invoice"/>
    <s v="86920"/>
    <s v="BUILDERS WAREHOUSE:NEWMARKET"/>
    <s v="SEEDLINGS ASS"/>
    <n v="250"/>
    <n v="31.85"/>
    <n v="7962.5"/>
    <n v="4147772.5900000008"/>
    <x v="34"/>
  </r>
  <r>
    <m/>
    <x v="22"/>
    <s v="Invoice"/>
    <s v="86921"/>
    <s v="THYME SQUARE"/>
    <s v="SEEDLINGS ASS"/>
    <n v="90"/>
    <n v="27.3"/>
    <n v="2457"/>
    <n v="4150229.5900000008"/>
    <x v="34"/>
  </r>
  <r>
    <m/>
    <x v="22"/>
    <s v="Invoice"/>
    <s v="86923"/>
    <s v="BUILDERS WAREHOUSE:MAFIKENG"/>
    <s v="SEEDLINGS ASS"/>
    <n v="800"/>
    <n v="31.85"/>
    <n v="25480"/>
    <n v="4175709.5900000008"/>
    <x v="34"/>
  </r>
  <r>
    <m/>
    <x v="22"/>
    <s v="Invoice"/>
    <s v="86924"/>
    <s v="BUILDERS WAREHOUSE:GLEN EAGLES"/>
    <s v="SEEDLINGS ASS"/>
    <n v="100"/>
    <n v="31.85"/>
    <n v="3185"/>
    <n v="4178894.5900000008"/>
    <x v="34"/>
  </r>
  <r>
    <m/>
    <x v="22"/>
    <s v="Invoice"/>
    <s v="86925"/>
    <s v="LIFESTYLE HOME GARDEN"/>
    <s v="SEEDLINGS ASS"/>
    <n v="147"/>
    <n v="29.2"/>
    <n v="4292.3999999999996"/>
    <n v="4183186.9900000007"/>
    <x v="34"/>
  </r>
  <r>
    <m/>
    <x v="241"/>
    <s v="Invoice"/>
    <s v="86926"/>
    <s v="BUILDERS WAREHOUSE:RUSTENBURG"/>
    <s v="SEEDLINGS ASS"/>
    <n v="350"/>
    <n v="31.85"/>
    <n v="11147.5"/>
    <n v="4194334.49"/>
    <x v="34"/>
  </r>
  <r>
    <m/>
    <x v="241"/>
    <s v="Invoice"/>
    <s v="86927"/>
    <s v="IMPALA FLORA"/>
    <s v="SEEDLINGS ASS"/>
    <n v="110"/>
    <n v="29.99"/>
    <n v="3298.9"/>
    <n v="4197633.3900000006"/>
    <x v="34"/>
  </r>
  <r>
    <m/>
    <x v="241"/>
    <s v="Invoice"/>
    <s v="86928"/>
    <s v="THABO BOSIU FARMING AND ARIC SERVICE C.C"/>
    <s v="SEEDLINGS ASS"/>
    <n v="30"/>
    <n v="29.99"/>
    <n v="899.7"/>
    <n v="4198533.0900000008"/>
    <x v="34"/>
  </r>
  <r>
    <m/>
    <x v="241"/>
    <s v="Invoice"/>
    <s v="86934"/>
    <s v="BUILDERS WAREHOUSE:FOURWAYS"/>
    <s v="SEEDLINGS ASS"/>
    <n v="100"/>
    <n v="31.85"/>
    <n v="3185"/>
    <n v="4201718.0900000008"/>
    <x v="34"/>
  </r>
  <r>
    <m/>
    <x v="241"/>
    <s v="Invoice"/>
    <s v="86936"/>
    <s v="BUILDERS WAREHOUSE:ZAMBEZI"/>
    <s v="SEEDLINGS ASS"/>
    <n v="200"/>
    <n v="31.85"/>
    <n v="6370"/>
    <n v="4208088.0900000008"/>
    <x v="34"/>
  </r>
  <r>
    <m/>
    <x v="241"/>
    <s v="Invoice"/>
    <s v="86937"/>
    <s v="AGRI 2 MARKET"/>
    <s v="SEEDLINGS ASS"/>
    <n v="600"/>
    <n v="24.3"/>
    <n v="14580"/>
    <n v="4222668.0900000008"/>
    <x v="34"/>
  </r>
  <r>
    <m/>
    <x v="241"/>
    <s v="Invoice"/>
    <s v="86944"/>
    <s v="HABITITNAK/KEENGRO"/>
    <s v="SEEDLINGS ASS"/>
    <n v="20"/>
    <n v="28.99"/>
    <n v="579.79999999999995"/>
    <n v="4223247.8900000006"/>
    <x v="34"/>
  </r>
  <r>
    <m/>
    <x v="241"/>
    <s v="Invoice"/>
    <s v="86946"/>
    <s v="BUILDERS WAREHOUSE:NORWOOD"/>
    <s v="SEEDLINGS ASS"/>
    <n v="200"/>
    <n v="31.85"/>
    <n v="6370"/>
    <n v="4229617.8900000006"/>
    <x v="34"/>
  </r>
  <r>
    <m/>
    <x v="241"/>
    <s v="Invoice"/>
    <s v="86948"/>
    <s v="BUILDERS WAREHOUSE:NOORDHEUWEL"/>
    <s v="SEEDLINGS ASS"/>
    <n v="100"/>
    <n v="31.85"/>
    <n v="3185"/>
    <n v="4232802.8900000006"/>
    <x v="34"/>
  </r>
  <r>
    <m/>
    <x v="115"/>
    <s v="Invoice"/>
    <s v="86929"/>
    <s v="BUILDERS WAREHOUSE:LYNNWOOD"/>
    <s v="SEEDLINGS ASS"/>
    <n v="200"/>
    <n v="31.85"/>
    <n v="6370"/>
    <n v="4239172.8900000006"/>
    <x v="34"/>
  </r>
  <r>
    <m/>
    <x v="115"/>
    <s v="Invoice"/>
    <s v="86931"/>
    <s v="BUILDERS WAREHOUSE:WOODLANDS"/>
    <s v="SEEDLINGS ASS"/>
    <n v="210"/>
    <n v="31.85"/>
    <n v="6688.5"/>
    <n v="4245861.3900000006"/>
    <x v="34"/>
  </r>
  <r>
    <m/>
    <x v="115"/>
    <s v="Invoice"/>
    <s v="86932"/>
    <s v="BUILDERS WAREHOUSE:GEZINA NEW"/>
    <s v="SEEDLINGS ASS"/>
    <n v="100"/>
    <n v="31.85"/>
    <n v="3185"/>
    <n v="4249046.3900000006"/>
    <x v="34"/>
  </r>
  <r>
    <m/>
    <x v="115"/>
    <s v="Invoice"/>
    <s v="86933"/>
    <s v="BUILDERS WAREHOUSE:WONDER PARK"/>
    <s v="SEEDLINGS ASS"/>
    <n v="100"/>
    <n v="31.85"/>
    <n v="3185"/>
    <n v="4252231.3900000006"/>
    <x v="34"/>
  </r>
  <r>
    <m/>
    <x v="115"/>
    <s v="Invoice"/>
    <s v="86935"/>
    <s v="BUILDERS WAREHOUSE:CENTURION"/>
    <s v="SEEDLINGS ASS"/>
    <n v="320"/>
    <n v="31.85"/>
    <n v="10192"/>
    <n v="4262423.3900000006"/>
    <x v="34"/>
  </r>
  <r>
    <m/>
    <x v="115"/>
    <s v="Invoice"/>
    <s v="86939"/>
    <s v="FH CHAMBERLAIN TRADING (PTY) LTD:KYALAMI"/>
    <s v="SEEDLINGS ASS"/>
    <n v="100"/>
    <n v="31.85"/>
    <n v="3185"/>
    <n v="4265608.3900000006"/>
    <x v="34"/>
  </r>
  <r>
    <m/>
    <x v="115"/>
    <s v="Invoice"/>
    <s v="86930"/>
    <s v="BUILDERS WAREHOUSE:RIVONIA"/>
    <s v="SEEDLINGS ASS"/>
    <n v="130"/>
    <n v="31.85"/>
    <n v="4140.5"/>
    <n v="4269748.8900000006"/>
    <x v="34"/>
  </r>
  <r>
    <m/>
    <x v="115"/>
    <s v="Invoice"/>
    <s v="86940"/>
    <s v="BUILDERS WAREHOUSE:WONDERBOOM"/>
    <s v="SEEDLINGS ASS"/>
    <n v="60"/>
    <n v="31.85"/>
    <n v="1911"/>
    <n v="4271659.8900000006"/>
    <x v="34"/>
  </r>
  <r>
    <m/>
    <x v="115"/>
    <s v="Invoice"/>
    <s v="86941"/>
    <s v="BUILDERS WAREHOUSE:BRYANSTON"/>
    <s v="SEEDLINGS ASS"/>
    <n v="140"/>
    <n v="31.85"/>
    <n v="4459"/>
    <n v="4276118.8900000006"/>
    <x v="34"/>
  </r>
  <r>
    <m/>
    <x v="115"/>
    <s v="Invoice"/>
    <s v="86942"/>
    <s v="BUILDERS WAREHOUSE:RASLOUW"/>
    <s v="SEEDLINGS ASS"/>
    <n v="100"/>
    <n v="31.85"/>
    <n v="3185"/>
    <n v="4279303.8900000006"/>
    <x v="34"/>
  </r>
  <r>
    <m/>
    <x v="115"/>
    <s v="Invoice"/>
    <s v="86943"/>
    <s v="PHASES UNLIMITED"/>
    <s v="SEEDLINGS ASS"/>
    <n v="9"/>
    <n v="29.99"/>
    <n v="269.91000000000003"/>
    <n v="4279573.8000000007"/>
    <x v="34"/>
  </r>
  <r>
    <m/>
    <x v="115"/>
    <s v="Invoice"/>
    <s v="86949"/>
    <s v="LIFESTYLE HOME GARDEN"/>
    <s v="SEEDLINGS ASS"/>
    <n v="120"/>
    <n v="29.2"/>
    <n v="3504"/>
    <n v="4283077.8000000007"/>
    <x v="34"/>
  </r>
  <r>
    <m/>
    <x v="115"/>
    <s v="Invoice"/>
    <s v="86950"/>
    <s v="RANDWATER"/>
    <s v="SEEDLINGS ASS"/>
    <n v="57"/>
    <n v="29.99"/>
    <n v="1709.43"/>
    <n v="4284787.2300000004"/>
    <x v="34"/>
  </r>
  <r>
    <m/>
    <x v="115"/>
    <s v="Invoice"/>
    <s v="86977"/>
    <s v="SECUNDA NURSERY"/>
    <s v="SEEDLINGS ASS"/>
    <n v="30"/>
    <n v="31.85"/>
    <n v="955.5"/>
    <n v="4285742.7300000004"/>
    <x v="34"/>
  </r>
  <r>
    <m/>
    <x v="115"/>
    <s v="Invoice"/>
    <s v="86978"/>
    <s v="BUILDERS WAREHOUSE:SECUNDA"/>
    <s v="SEEDLINGS ASS"/>
    <n v="300"/>
    <n v="31.85"/>
    <n v="9555"/>
    <n v="4295297.7300000004"/>
    <x v="34"/>
  </r>
  <r>
    <m/>
    <x v="23"/>
    <s v="Invoice"/>
    <s v="86951"/>
    <s v="FH CHAMBERLAIN TRADING (PTY) LTD:RIVIERA"/>
    <s v="SEEDLINGS ASS"/>
    <n v="50"/>
    <n v="31.85"/>
    <n v="1592.5"/>
    <n v="4296890.2300000004"/>
    <x v="34"/>
  </r>
  <r>
    <m/>
    <x v="23"/>
    <s v="Invoice"/>
    <s v="86952"/>
    <s v="FH CHAMBERLAIN TRADING (PTY) LTD:WATERKLOOF GLEN"/>
    <s v="SEEDLINGS ASS"/>
    <n v="40"/>
    <n v="31.85"/>
    <n v="1274"/>
    <n v="4298164.2300000004"/>
    <x v="34"/>
  </r>
  <r>
    <m/>
    <x v="23"/>
    <s v="Invoice"/>
    <s v="86953"/>
    <s v="GARDENSHOP PARKTOWN"/>
    <s v="SEEDLINGS ASS"/>
    <n v="320"/>
    <n v="31.8"/>
    <n v="10176"/>
    <n v="4308340.2300000004"/>
    <x v="34"/>
  </r>
  <r>
    <m/>
    <x v="23"/>
    <s v="Invoice"/>
    <s v="86955"/>
    <s v="CENTRAL NURSERY DEPOT"/>
    <s v="SEEDLINGS ASS"/>
    <n v="170"/>
    <n v="32.200000000000003"/>
    <n v="5474"/>
    <n v="4313814.2300000004"/>
    <x v="34"/>
  </r>
  <r>
    <m/>
    <x v="23"/>
    <s v="Invoice"/>
    <s v="86956"/>
    <s v="FH CHAMBERLAIN TRADING (PTY) LTD:CENTURION"/>
    <s v="SEEDLINGS ASS"/>
    <n v="90"/>
    <n v="31.85"/>
    <n v="2866.5"/>
    <n v="4316680.7300000004"/>
    <x v="34"/>
  </r>
  <r>
    <m/>
    <x v="23"/>
    <s v="Invoice"/>
    <s v="86958"/>
    <s v="BUILDERS WAREHOUSE:SOWETO"/>
    <s v="SEEDLINGS ASS"/>
    <n v="100"/>
    <n v="31.85"/>
    <n v="3185"/>
    <n v="4319865.7300000004"/>
    <x v="34"/>
  </r>
  <r>
    <m/>
    <x v="23"/>
    <s v="Invoice"/>
    <s v="86972"/>
    <s v="PRETTY GARDENS"/>
    <s v="SEEDLINGS ASS"/>
    <n v="100"/>
    <n v="29.99"/>
    <n v="2999"/>
    <n v="4322864.7300000004"/>
    <x v="34"/>
  </r>
  <r>
    <m/>
    <x v="23"/>
    <s v="Invoice"/>
    <s v="86973"/>
    <s v="GREENSIDE KWEKERY"/>
    <s v="SEEDLINGS ASS"/>
    <n v="250"/>
    <n v="29.99"/>
    <n v="7497.5"/>
    <n v="4330362.2300000004"/>
    <x v="34"/>
  </r>
  <r>
    <m/>
    <x v="23"/>
    <s v="Invoice"/>
    <s v="86975"/>
    <s v="MONTANA GARDEN PAVILION"/>
    <s v="SEEDLINGS ASS"/>
    <n v="60"/>
    <n v="29.6"/>
    <n v="1776"/>
    <n v="4332138.2300000004"/>
    <x v="34"/>
  </r>
  <r>
    <m/>
    <x v="23"/>
    <s v="Invoice"/>
    <s v="86979"/>
    <s v="BUILDERS WAREHOUSE:NELSPRUIT"/>
    <s v="SEEDLINGS ASS"/>
    <n v="700"/>
    <n v="31.85"/>
    <n v="22295"/>
    <n v="4354433.2300000004"/>
    <x v="34"/>
  </r>
  <r>
    <m/>
    <x v="23"/>
    <s v="Invoice"/>
    <s v="86980"/>
    <s v="BUILDERS WAREHOUSE:BLOEMFONTEIN"/>
    <s v="SEEDLINGS ASS"/>
    <n v="900"/>
    <n v="31.85"/>
    <n v="28665"/>
    <n v="4383098.2300000004"/>
    <x v="34"/>
  </r>
  <r>
    <m/>
    <x v="242"/>
    <s v="Invoice"/>
    <s v="86960"/>
    <s v="BUILDERS WAREHOUSE:BEDFORDVIEW"/>
    <s v="SEEDLINGS ASS"/>
    <n v="220"/>
    <n v="31.85"/>
    <n v="7007"/>
    <n v="4390105.2300000004"/>
    <x v="34"/>
  </r>
  <r>
    <m/>
    <x v="242"/>
    <s v="Invoice"/>
    <s v="86961"/>
    <s v="BUILDERS WAREHOUSE:KEMPTON PARK"/>
    <s v="SEEDLINGS ASS"/>
    <n v="200"/>
    <n v="31.85"/>
    <n v="6370"/>
    <n v="4396475.2300000004"/>
    <x v="34"/>
  </r>
  <r>
    <m/>
    <x v="242"/>
    <s v="Invoice"/>
    <s v="86962"/>
    <s v="BUILDERS WAREHOUSE:GREENSTONE"/>
    <s v="SEEDLINGS ASS"/>
    <n v="100"/>
    <n v="31.85"/>
    <n v="3185"/>
    <n v="4399660.2300000004"/>
    <x v="34"/>
  </r>
  <r>
    <m/>
    <x v="242"/>
    <s v="Invoice"/>
    <s v="86963"/>
    <s v="BUILDERS WAREHOUSE:NORTHRIDING"/>
    <s v="SEEDLINGS ASS"/>
    <n v="150"/>
    <n v="31.85"/>
    <n v="4777.5"/>
    <n v="4404437.7300000004"/>
    <x v="34"/>
  </r>
  <r>
    <m/>
    <x v="242"/>
    <s v="Invoice"/>
    <s v="86964"/>
    <s v="CRISANRA KWEKERY"/>
    <s v="SEEDLINGS ASS"/>
    <n v="80"/>
    <n v="26.25"/>
    <n v="2100"/>
    <n v="4406537.7300000004"/>
    <x v="34"/>
  </r>
  <r>
    <m/>
    <x v="242"/>
    <s v="Invoice"/>
    <s v="86965"/>
    <s v="PLANTYARD"/>
    <s v="SEEDLINGS ASS"/>
    <n v="20"/>
    <n v="29.99"/>
    <n v="599.79999999999995"/>
    <n v="4407137.53"/>
    <x v="34"/>
  </r>
  <r>
    <m/>
    <x v="242"/>
    <s v="Invoice"/>
    <s v="86966"/>
    <s v="LITTLE AUSTRIA"/>
    <s v="SEEDLINGS ASS"/>
    <n v="80"/>
    <n v="29.99"/>
    <n v="2399.1999999999998"/>
    <n v="4409536.7300000004"/>
    <x v="34"/>
  </r>
  <r>
    <m/>
    <x v="242"/>
    <s v="Invoice"/>
    <s v="86967"/>
    <s v="BUILDERS WAREHOUSE:NORWOOD"/>
    <s v="SEEDLINGS ASS"/>
    <n v="300"/>
    <n v="31.85"/>
    <n v="9555"/>
    <n v="4419091.7300000004"/>
    <x v="34"/>
  </r>
  <r>
    <m/>
    <x v="242"/>
    <s v="Invoice"/>
    <s v="86968"/>
    <s v="RIVERSIDE MICA"/>
    <s v="SEEDLINGS ASS"/>
    <n v="55"/>
    <n v="31.65"/>
    <n v="1740.75"/>
    <n v="4420832.4800000004"/>
    <x v="34"/>
  </r>
  <r>
    <m/>
    <x v="242"/>
    <s v="Invoice"/>
    <s v="86988"/>
    <s v="BUILDERS WAREHOUSE:FLORIDA GLEN"/>
    <s v="SEEDLINGS ASS"/>
    <n v="100"/>
    <n v="31.85"/>
    <n v="3185"/>
    <n v="4424017.4800000004"/>
    <x v="34"/>
  </r>
  <r>
    <m/>
    <x v="242"/>
    <s v="Invoice"/>
    <s v="86989"/>
    <s v="BUILDERS WAREHOUSE:NEWCASTLE"/>
    <s v="SEEDLINGS ASS"/>
    <n v="500"/>
    <n v="31.85"/>
    <n v="15925"/>
    <n v="4439942.4800000004"/>
    <x v="34"/>
  </r>
  <r>
    <m/>
    <x v="116"/>
    <s v="Invoice"/>
    <s v="86969"/>
    <s v="HECKERS GARDEN CENTRE (Pty) Ltd"/>
    <s v="6PACK CHILLI"/>
    <n v="100"/>
    <n v="19.95"/>
    <n v="1995"/>
    <n v="4441937.4800000004"/>
    <x v="34"/>
  </r>
  <r>
    <m/>
    <x v="116"/>
    <s v="Invoice"/>
    <s v="86981"/>
    <s v="BUILDERS WAREHOUSE:RIVONIA"/>
    <s v="SEEDLINGS ASS"/>
    <n v="160"/>
    <n v="31.85"/>
    <n v="5096"/>
    <n v="4447033.4800000004"/>
    <x v="34"/>
  </r>
  <r>
    <m/>
    <x v="116"/>
    <s v="Invoice"/>
    <s v="86982"/>
    <s v="BUILDERS WAREHOUSE:CEDAR SQUARE"/>
    <s v="SEEDLINGS ASS"/>
    <n v="120"/>
    <n v="31.85"/>
    <n v="3822"/>
    <n v="4450855.4800000004"/>
    <x v="34"/>
  </r>
  <r>
    <m/>
    <x v="116"/>
    <s v="Invoice"/>
    <s v="86983"/>
    <s v="BUILDERS WAREHOUSE:SUNWARD PARK"/>
    <s v="SEEDLINGS ASS"/>
    <n v="200"/>
    <n v="31.85"/>
    <n v="6370"/>
    <n v="4457225.4800000004"/>
    <x v="34"/>
  </r>
  <r>
    <m/>
    <x v="116"/>
    <s v="Invoice"/>
    <s v="86984"/>
    <s v="THYME SQUARE"/>
    <s v="SEEDLINGS ASS"/>
    <n v="75"/>
    <n v="27.3"/>
    <n v="2047.5"/>
    <n v="4459272.9800000004"/>
    <x v="34"/>
  </r>
  <r>
    <m/>
    <x v="116"/>
    <s v="Invoice"/>
    <s v="86987"/>
    <s v="BUILDERS WAREHOUSE:NORTHMEAD"/>
    <s v="SEEDLINGS ASS"/>
    <n v="160"/>
    <n v="31.85"/>
    <n v="5096"/>
    <n v="4464368.9800000004"/>
    <x v="34"/>
  </r>
  <r>
    <m/>
    <x v="116"/>
    <s v="Invoice"/>
    <s v="86990"/>
    <s v="FH CHAMBERLAIN TRADING (PTY) LTD:MONTANA"/>
    <s v="SEEDLINGS ASS"/>
    <n v="110"/>
    <n v="31.85"/>
    <n v="3503.5"/>
    <n v="4467872.4800000004"/>
    <x v="34"/>
  </r>
  <r>
    <m/>
    <x v="116"/>
    <s v="Invoice"/>
    <s v="86991"/>
    <s v="IMPALA FLORA"/>
    <s v="SEEDLINGS ASS"/>
    <n v="90"/>
    <n v="28.65"/>
    <n v="2578.5"/>
    <n v="4470450.9800000004"/>
    <x v="34"/>
  </r>
  <r>
    <m/>
    <x v="116"/>
    <s v="Invoice"/>
    <s v="86992"/>
    <s v="BUILDERS WAREHOUSE:EMALALHENI"/>
    <s v="SEEDLINGS ASS"/>
    <n v="380"/>
    <n v="31.85"/>
    <n v="12103"/>
    <n v="4482553.9800000004"/>
    <x v="34"/>
  </r>
  <r>
    <m/>
    <x v="46"/>
    <s v="Invoice"/>
    <s v="86993"/>
    <s v="BUILDERS WAREHOUSE:HARTEBEESPOORT"/>
    <s v="SEEDLINGS ASS"/>
    <n v="150"/>
    <n v="31.85"/>
    <n v="4777.5"/>
    <n v="4487331.4800000004"/>
    <x v="34"/>
  </r>
  <r>
    <m/>
    <x v="46"/>
    <s v="Invoice"/>
    <s v="87006"/>
    <s v="SCHAFFLERS GARDEN NURSERY"/>
    <s v="SEEDLINGS ASS"/>
    <n v="80"/>
    <n v="29.99"/>
    <n v="2399.1999999999998"/>
    <n v="4489730.6800000006"/>
    <x v="34"/>
  </r>
  <r>
    <m/>
    <x v="46"/>
    <s v="Invoice"/>
    <s v="87007"/>
    <s v="HABITITNAK/KEENGRO"/>
    <s v="SEEDLINGS ASS"/>
    <n v="10"/>
    <n v="25.8"/>
    <n v="258"/>
    <n v="4489988.6800000006"/>
    <x v="34"/>
  </r>
  <r>
    <m/>
    <x v="46"/>
    <s v="Invoice"/>
    <s v="87008"/>
    <s v="BUILDERS WAREHOUSE:STRUBENS VALLEY"/>
    <s v="SEEDLINGS ASS"/>
    <n v="200"/>
    <n v="31.85"/>
    <n v="6370"/>
    <n v="4496358.6800000006"/>
    <x v="34"/>
  </r>
  <r>
    <m/>
    <x v="46"/>
    <s v="Invoice"/>
    <s v="87009"/>
    <s v="BUILDERS WAREHOUSE:NOORDHEUWEL"/>
    <s v="SEEDLINGS ASS"/>
    <n v="100"/>
    <n v="31.85"/>
    <n v="3185"/>
    <n v="4499543.6800000006"/>
    <x v="34"/>
  </r>
  <r>
    <m/>
    <x v="243"/>
    <s v="Invoice"/>
    <s v="86994"/>
    <s v="BUILDERS WAREHOUSE:LYNNWOOD"/>
    <s v="SEEDLINGS ASS"/>
    <n v="170"/>
    <n v="31.85"/>
    <n v="5414.5"/>
    <n v="4504958.1800000006"/>
    <x v="34"/>
  </r>
  <r>
    <m/>
    <x v="243"/>
    <s v="Invoice"/>
    <s v="86995"/>
    <s v="BUILDERS WAREHOUSE:GLEN EAGLES"/>
    <s v="SEEDLINGS ASS"/>
    <n v="150"/>
    <n v="31.85"/>
    <n v="4777.5"/>
    <n v="4509735.6800000006"/>
    <x v="34"/>
  </r>
  <r>
    <m/>
    <x v="243"/>
    <s v="Invoice"/>
    <s v="86996"/>
    <s v="BUILDERS WAREHOUSE:MIDRAND"/>
    <s v="SEEDLINGS ASS"/>
    <n v="210"/>
    <n v="31.85"/>
    <n v="6688.5"/>
    <n v="4516424.1800000006"/>
    <x v="34"/>
  </r>
  <r>
    <m/>
    <x v="243"/>
    <s v="Invoice"/>
    <s v="86997"/>
    <s v="LIFESTYLE HOME GARDEN"/>
    <s v="SEEDLINGS ASS"/>
    <n v="180"/>
    <n v="29.2"/>
    <n v="5256"/>
    <n v="4521680.1800000006"/>
    <x v="34"/>
  </r>
  <r>
    <m/>
    <x v="243"/>
    <s v="Invoice"/>
    <s v="86999"/>
    <s v="BUILDERS WAREHOUSE:ERASMUS PARK"/>
    <s v="SEEDLINGS ASS"/>
    <n v="170"/>
    <n v="31.85"/>
    <n v="5414.5"/>
    <n v="4527094.6800000006"/>
    <x v="34"/>
  </r>
  <r>
    <m/>
    <x v="243"/>
    <s v="Invoice"/>
    <s v="87000"/>
    <s v="BUILDERS WAREHOUSE:FOURWAYS"/>
    <s v="SEEDLINGS ASS"/>
    <n v="140"/>
    <n v="31.85"/>
    <n v="4459"/>
    <n v="4531553.6800000006"/>
    <x v="34"/>
  </r>
  <r>
    <m/>
    <x v="243"/>
    <s v="Invoice"/>
    <s v="87001"/>
    <s v="BUILDERS WAREHOUSE:RIVONIA"/>
    <s v="SEEDLINGS ASS"/>
    <n v="80"/>
    <n v="31.85"/>
    <n v="2548"/>
    <n v="4534101.6800000006"/>
    <x v="34"/>
  </r>
  <r>
    <m/>
    <x v="243"/>
    <s v="Invoice"/>
    <s v="87002"/>
    <s v="BUILDERS WAREHOUSE:ZAMBEZI"/>
    <s v="SEEDLINGS ASS"/>
    <n v="180"/>
    <n v="31.85"/>
    <n v="5733"/>
    <n v="4539834.6800000006"/>
    <x v="34"/>
  </r>
  <r>
    <m/>
    <x v="243"/>
    <s v="Invoice"/>
    <s v="87003"/>
    <s v="BUILDERS WAREHOUSE:WONDER PARK"/>
    <s v="SEEDLINGS ASS"/>
    <n v="100"/>
    <n v="31.85"/>
    <n v="3185"/>
    <n v="4543019.6800000006"/>
    <x v="34"/>
  </r>
  <r>
    <m/>
    <x v="243"/>
    <s v="Invoice"/>
    <s v="87004"/>
    <s v="CENTRAL NURSERY DEPOT"/>
    <s v="SEEDLINGS ASS"/>
    <n v="70"/>
    <n v="32.200000000000003"/>
    <n v="2254"/>
    <n v="4545273.6800000006"/>
    <x v="34"/>
  </r>
  <r>
    <m/>
    <x v="24"/>
    <s v="Invoice"/>
    <s v="87012"/>
    <s v="BUILDERS WAREHOUSE:LAMBTON"/>
    <s v="SEEDLINGS ASS"/>
    <n v="110"/>
    <n v="31.85"/>
    <n v="3503.5"/>
    <n v="4548777.1800000006"/>
    <x v="34"/>
  </r>
  <r>
    <m/>
    <x v="24"/>
    <s v="Invoice"/>
    <s v="87014"/>
    <s v="FH CHAMBERLAIN TRADING (PTY) LTD:CENTURION"/>
    <s v="SEEDLINGS ASS"/>
    <n v="174"/>
    <n v="31.85"/>
    <n v="5541.9"/>
    <n v="4554319.080000001"/>
    <x v="34"/>
  </r>
  <r>
    <m/>
    <x v="24"/>
    <s v="Invoice"/>
    <s v="87015"/>
    <s v="BUILDERS WAREHOUSE:CRAIGHALL PARK"/>
    <s v="SEEDLINGS ASS"/>
    <n v="100"/>
    <n v="31.85"/>
    <n v="3185"/>
    <n v="4557504.080000001"/>
    <x v="34"/>
  </r>
  <r>
    <m/>
    <x v="24"/>
    <s v="Invoice"/>
    <s v="87016"/>
    <s v="BUILDERS WAREHOUSE:SOUTHGATE"/>
    <s v="SEEDLINGS ASS"/>
    <n v="80"/>
    <n v="31.85"/>
    <n v="2548"/>
    <n v="4560052.080000001"/>
    <x v="34"/>
  </r>
  <r>
    <m/>
    <x v="24"/>
    <s v="Invoice"/>
    <s v="87018"/>
    <s v="FH CHAMBERLAIN TRADING (PTY) LTD:SILVER LAKES"/>
    <s v="SEEDLINGS ASS"/>
    <n v="60"/>
    <n v="31.85"/>
    <n v="1911"/>
    <n v="4561963.080000001"/>
    <x v="34"/>
  </r>
  <r>
    <m/>
    <x v="24"/>
    <s v="Invoice"/>
    <s v="87019"/>
    <s v="NYLIES KWEKERY"/>
    <s v="SEEDLINGS ASS"/>
    <n v="40"/>
    <n v="29.99"/>
    <n v="1199.5999999999999"/>
    <n v="4563162.6800000006"/>
    <x v="34"/>
  </r>
  <r>
    <m/>
    <x v="24"/>
    <s v="Invoice"/>
    <s v="87027"/>
    <s v="AGRI 2 MARKET"/>
    <s v="SEEDLINGS ASS"/>
    <n v="500"/>
    <n v="24.3"/>
    <n v="12150"/>
    <n v="4575312.6800000006"/>
    <x v="34"/>
  </r>
  <r>
    <m/>
    <x v="117"/>
    <s v="Invoice"/>
    <s v="87020"/>
    <s v="FH CHAMBERLAIN TRADING (PTY) LTD:MONTANA"/>
    <s v="SEEDLINGS ASS"/>
    <n v="175"/>
    <n v="31.85"/>
    <n v="5573.75"/>
    <n v="4580886.4300000006"/>
    <x v="34"/>
  </r>
  <r>
    <m/>
    <x v="117"/>
    <s v="Invoice"/>
    <s v="87021"/>
    <s v="BUILDERS WAREHOUSE:BEDFORDVIEW"/>
    <s v="SEEDLINGS ASS"/>
    <n v="100"/>
    <n v="31.85"/>
    <n v="3185"/>
    <n v="4584071.4300000006"/>
    <x v="34"/>
  </r>
  <r>
    <m/>
    <x v="117"/>
    <s v="Invoice"/>
    <s v="87022"/>
    <s v="BUILDERS WAREHOUSE:KEMPTON PARK"/>
    <s v="SEEDLINGS ASS"/>
    <n v="100"/>
    <n v="31.85"/>
    <n v="3185"/>
    <n v="4587256.4300000006"/>
    <x v="34"/>
  </r>
  <r>
    <m/>
    <x v="117"/>
    <s v="Invoice"/>
    <s v="87023"/>
    <s v="BUILDERS WAREHOUSE:GREENSTONE"/>
    <s v="SEEDLINGS ASS"/>
    <n v="100"/>
    <n v="31.85"/>
    <n v="3185"/>
    <n v="4590441.4300000006"/>
    <x v="34"/>
  </r>
  <r>
    <m/>
    <x v="117"/>
    <s v="Invoice"/>
    <s v="87024"/>
    <s v="BUILDERS WAREHOUSE:VEREENIGING"/>
    <s v="SEEDLINGS ASS"/>
    <n v="100"/>
    <n v="31.85"/>
    <n v="3185"/>
    <n v="4593626.4300000006"/>
    <x v="34"/>
  </r>
  <r>
    <m/>
    <x v="117"/>
    <s v="Invoice"/>
    <s v="87025"/>
    <s v="LITTLE AUSTRIA"/>
    <s v="SEEDLINGS ASS"/>
    <n v="60"/>
    <n v="29.99"/>
    <n v="1799.4"/>
    <n v="4595425.830000001"/>
    <x v="34"/>
  </r>
  <r>
    <m/>
    <x v="117"/>
    <s v="Invoice"/>
    <s v="87026"/>
    <s v="PLANTYARD"/>
    <s v="SEEDLINGS ASS"/>
    <n v="33"/>
    <n v="29.99"/>
    <n v="989.67"/>
    <n v="4596415.5000000009"/>
    <x v="34"/>
  </r>
  <r>
    <m/>
    <x v="117"/>
    <s v="Invoice"/>
    <s v="87028"/>
    <s v="BUILDERS WAREHOUSE:ROBINDALE"/>
    <s v="SEEDLINGS ASS"/>
    <n v="150"/>
    <n v="31.85"/>
    <n v="4777.5"/>
    <n v="4601193.0000000009"/>
    <x v="34"/>
  </r>
  <r>
    <m/>
    <x v="117"/>
    <s v="Invoice"/>
    <s v="87029"/>
    <s v="SKYE INNOVATION (Pty) Ltd"/>
    <s v="SEEDLINGS ASS"/>
    <n v="80"/>
    <n v="29.99"/>
    <n v="2399.1999999999998"/>
    <n v="4603592.2000000011"/>
    <x v="34"/>
  </r>
  <r>
    <m/>
    <x v="117"/>
    <s v="Invoice"/>
    <s v="87072"/>
    <s v="BUILDERS WAREHOUSE:POLOKWANE"/>
    <s v="SEEDLINGS ASS"/>
    <n v="300"/>
    <n v="31.85"/>
    <n v="9555"/>
    <n v="4613147.2000000011"/>
    <x v="34"/>
  </r>
  <r>
    <m/>
    <x v="117"/>
    <s v="Invoice"/>
    <s v="87073"/>
    <s v="BUILDERS WAREHOUSE:MOKOPANE"/>
    <s v="SEEDLINGS ASS"/>
    <n v="250"/>
    <n v="31.85"/>
    <n v="7962.5"/>
    <n v="4621109.7000000011"/>
    <x v="34"/>
  </r>
  <r>
    <m/>
    <x v="118"/>
    <s v="Invoice"/>
    <s v="87032"/>
    <s v="BUILDERS WAREHOUSE:NEWMARKET"/>
    <s v="SEEDLINGS ASS"/>
    <n v="170"/>
    <n v="31.85"/>
    <n v="5414.5"/>
    <n v="4626524.2000000011"/>
    <x v="34"/>
  </r>
  <r>
    <m/>
    <x v="118"/>
    <s v="Invoice"/>
    <s v="87033"/>
    <s v="BUILDERS WAREHOUSE:CEDAR SQUARE"/>
    <s v="SEEDLINGS ASS"/>
    <n v="100"/>
    <n v="31.85"/>
    <n v="3185"/>
    <n v="4629709.2000000011"/>
    <x v="34"/>
  </r>
  <r>
    <m/>
    <x v="118"/>
    <s v="Invoice"/>
    <s v="87034"/>
    <s v="BUILDERS WAREHOUSE:RIVONIA"/>
    <s v="SEEDLINGS ASS"/>
    <n v="100"/>
    <n v="31.85"/>
    <n v="3185"/>
    <n v="4632894.2000000011"/>
    <x v="34"/>
  </r>
  <r>
    <m/>
    <x v="118"/>
    <s v="Invoice"/>
    <s v="87035"/>
    <s v="THYME SQUARE"/>
    <s v="SEEDLINGS ASS"/>
    <n v="25"/>
    <n v="27.3"/>
    <n v="682.5"/>
    <n v="4633576.7000000011"/>
    <x v="34"/>
  </r>
  <r>
    <m/>
    <x v="118"/>
    <s v="Invoice"/>
    <s v="87036"/>
    <s v="BUILDERS WAREHOUSE:EDENVALE"/>
    <s v="SEEDLINGS ASS"/>
    <n v="135"/>
    <n v="31.85"/>
    <n v="4299.75"/>
    <n v="4637876.4500000011"/>
    <x v="34"/>
  </r>
  <r>
    <m/>
    <x v="118"/>
    <s v="Invoice"/>
    <s v="87037"/>
    <s v="BUILDERS WAREHOUSE:BRYANSTON"/>
    <s v="SEEDLINGS ASS"/>
    <n v="130"/>
    <n v="31.85"/>
    <n v="4140.5"/>
    <n v="4642016.9500000011"/>
    <x v="34"/>
  </r>
  <r>
    <m/>
    <x v="118"/>
    <s v="Invoice"/>
    <s v="87038"/>
    <s v="BUILDERS WAREHOUSE:BOKSBURG (NEW)"/>
    <s v="SEEDLINGS ASS"/>
    <n v="150"/>
    <n v="31.85"/>
    <n v="4777.5"/>
    <n v="4646794.4500000011"/>
    <x v="34"/>
  </r>
  <r>
    <m/>
    <x v="118"/>
    <s v="Invoice"/>
    <s v="87039"/>
    <s v="RIVERSIDE MICA"/>
    <s v="SEEDLINGS ASS"/>
    <n v="65"/>
    <n v="31.85"/>
    <n v="2070.25"/>
    <n v="4648864.7000000011"/>
    <x v="34"/>
  </r>
  <r>
    <m/>
    <x v="118"/>
    <s v="Invoice"/>
    <s v="87065"/>
    <s v="IMPALA FLORA"/>
    <s v="SEEDLINGS ASS"/>
    <n v="10"/>
    <n v="28.99"/>
    <n v="289.89999999999998"/>
    <n v="4649154.6000000015"/>
    <x v="34"/>
  </r>
  <r>
    <m/>
    <x v="118"/>
    <s v="Invoice"/>
    <s v="87071"/>
    <s v="BUILDERS WAREHOUSE:THOHOYANDOU"/>
    <s v="SEEDLINGS ASS"/>
    <n v="1400"/>
    <n v="31.85"/>
    <n v="44590"/>
    <n v="4693744.6000000015"/>
    <x v="34"/>
  </r>
  <r>
    <m/>
    <x v="244"/>
    <s v="Invoice"/>
    <s v="87066"/>
    <s v="HABITITNAK/KEENGRO"/>
    <s v="SEEDLINGS ASS"/>
    <n v="10"/>
    <n v="28.99"/>
    <n v="289.89999999999998"/>
    <n v="4694034.5000000019"/>
    <x v="34"/>
  </r>
  <r>
    <m/>
    <x v="244"/>
    <s v="Invoice"/>
    <s v="87067"/>
    <s v="LINKSFIELD NURSERY"/>
    <s v="SEEDLINGS ASS"/>
    <n v="45"/>
    <n v="29.99"/>
    <n v="1349.55"/>
    <n v="4695384.0500000017"/>
    <x v="34"/>
  </r>
  <r>
    <m/>
    <x v="244"/>
    <s v="Invoice"/>
    <s v="87069"/>
    <s v="PLANT FACTORY"/>
    <s v="SEEDLINGS ASS"/>
    <n v="50"/>
    <n v="29.99"/>
    <n v="1499.5"/>
    <n v="4696883.5500000017"/>
    <x v="34"/>
  </r>
  <r>
    <m/>
    <x v="244"/>
    <s v="Invoice"/>
    <s v="87070"/>
    <s v="PRETTY GARDENS"/>
    <s v="SEEDLINGS ASS"/>
    <n v="170"/>
    <n v="29.99"/>
    <n v="5098.3"/>
    <n v="4701981.8500000015"/>
    <x v="34"/>
  </r>
  <r>
    <m/>
    <x v="244"/>
    <s v="Invoice"/>
    <s v="87074"/>
    <s v="BUILDERS WAREHOUSE:KEMPTON PARK"/>
    <s v="SEEDLINGS ASS"/>
    <n v="60"/>
    <n v="31.85"/>
    <n v="1911"/>
    <n v="4703892.8500000015"/>
    <x v="34"/>
  </r>
  <r>
    <m/>
    <x v="244"/>
    <s v="Invoice"/>
    <s v="87075"/>
    <s v="BUILDERS WAREHOUSE:GREENSTONE"/>
    <s v="SEEDLINGS ASS"/>
    <n v="100"/>
    <n v="31.85"/>
    <n v="3185"/>
    <n v="4707077.8500000015"/>
    <x v="34"/>
  </r>
  <r>
    <m/>
    <x v="244"/>
    <s v="Invoice"/>
    <s v="87076"/>
    <s v="BUILDERS WAREHOUSE:BOKSBURG (NEW)"/>
    <s v="SEEDLINGS ASS"/>
    <n v="100"/>
    <n v="31.85"/>
    <n v="3185"/>
    <n v="4710262.8500000015"/>
    <x v="34"/>
  </r>
  <r>
    <m/>
    <x v="244"/>
    <s v="Invoice"/>
    <s v="87077"/>
    <s v="BUILDERS WAREHOUSE:NOORDHEUWEL"/>
    <s v="SEEDLINGS ASS"/>
    <n v="150"/>
    <n v="31.85"/>
    <n v="4777.5"/>
    <n v="4715040.3500000015"/>
    <x v="34"/>
  </r>
  <r>
    <m/>
    <x v="244"/>
    <s v="Invoice"/>
    <s v="87078"/>
    <s v="BUILDERS WAREHOUSE:NORWOOD"/>
    <s v="SEEDLINGS ASS"/>
    <n v="120"/>
    <n v="31.85"/>
    <n v="3822"/>
    <n v="4718862.3500000015"/>
    <x v="34"/>
  </r>
  <r>
    <m/>
    <x v="244"/>
    <s v="Invoice"/>
    <s v="87079"/>
    <s v="BUILDERS WAREHOUSE:BLOEMFONTEIN"/>
    <s v="SEEDLINGS ASS"/>
    <n v="800"/>
    <n v="31.85"/>
    <n v="25480"/>
    <n v="4744342.3500000015"/>
    <x v="34"/>
  </r>
  <r>
    <m/>
    <x v="119"/>
    <s v="Invoice"/>
    <s v="87041"/>
    <s v="BUILDERS WAREHOUSE:RIVONIA"/>
    <s v="SEEDLINGS ASS"/>
    <n v="300"/>
    <n v="31.85"/>
    <n v="9555"/>
    <n v="4753897.3500000015"/>
    <x v="34"/>
  </r>
  <r>
    <m/>
    <x v="119"/>
    <s v="Invoice"/>
    <s v="87042"/>
    <s v="BUILDERS WAREHOUSE:WONDER PARK"/>
    <s v="SEEDLINGS ASS"/>
    <n v="140"/>
    <n v="31.85"/>
    <n v="4459"/>
    <n v="4758356.3500000015"/>
    <x v="34"/>
  </r>
  <r>
    <m/>
    <x v="119"/>
    <s v="Invoice"/>
    <s v="87043"/>
    <s v="BUILDERS WAREHOUSE:ERASMUS PARK"/>
    <s v="SEEDLINGS ASS"/>
    <n v="160"/>
    <n v="31.85"/>
    <n v="5096"/>
    <n v="4763452.3500000015"/>
    <x v="34"/>
  </r>
  <r>
    <m/>
    <x v="119"/>
    <s v="Invoice"/>
    <s v="87044"/>
    <s v="BUILDERS WAREHOUSE:CENTURION"/>
    <s v="SEEDLINGS ASS"/>
    <n v="310"/>
    <n v="31.85"/>
    <n v="9873.5"/>
    <n v="4773325.8500000015"/>
    <x v="34"/>
  </r>
  <r>
    <m/>
    <x v="119"/>
    <s v="Invoice"/>
    <s v="87045"/>
    <s v="BUILDERS WAREHOUSE:FOURWAYS"/>
    <s v="SEEDLINGS ASS"/>
    <n v="140"/>
    <n v="31.85"/>
    <n v="4459"/>
    <n v="4777784.8500000015"/>
    <x v="34"/>
  </r>
  <r>
    <m/>
    <x v="119"/>
    <s v="Invoice"/>
    <s v="87046"/>
    <s v="BUILDERS WAREHOUSE:GEZINA NEW"/>
    <s v="SEEDLINGS ASS"/>
    <n v="200"/>
    <n v="31.85"/>
    <n v="6370"/>
    <n v="4784154.8500000015"/>
    <x v="34"/>
  </r>
  <r>
    <m/>
    <x v="119"/>
    <s v="Invoice"/>
    <s v="87047"/>
    <s v="BUILDERS WAREHOUSE:CEDAR SQUARE"/>
    <s v="SEEDLINGS ASS"/>
    <n v="80"/>
    <n v="31.85"/>
    <n v="2548"/>
    <n v="4786702.8500000015"/>
    <x v="34"/>
  </r>
  <r>
    <m/>
    <x v="119"/>
    <s v="Invoice"/>
    <s v="87048"/>
    <s v="BUILDERS WAREHOUSE:WOODLANDS"/>
    <s v="SEEDLINGS ASS"/>
    <n v="150"/>
    <n v="31.85"/>
    <n v="4777.5"/>
    <n v="4791480.3500000015"/>
    <x v="34"/>
  </r>
  <r>
    <m/>
    <x v="119"/>
    <s v="Invoice"/>
    <s v="87049"/>
    <s v="BUILDERS WAREHOUSE:LYNNWOOD"/>
    <s v="SEEDLINGS ASS"/>
    <n v="150"/>
    <n v="31.85"/>
    <n v="4777.5"/>
    <n v="4796257.8500000015"/>
    <x v="34"/>
  </r>
  <r>
    <m/>
    <x v="119"/>
    <s v="Invoice"/>
    <s v="87050"/>
    <s v="BUILDERS WAREHOUSE:RUSTENBURG"/>
    <s v="SEEDLINGS ASS"/>
    <n v="250"/>
    <n v="31.85"/>
    <n v="7962.5"/>
    <n v="4804220.3500000015"/>
    <x v="34"/>
  </r>
  <r>
    <m/>
    <x v="119"/>
    <s v="Invoice"/>
    <s v="87051"/>
    <s v="FH CHAMBERLAIN TRADING (PTY) LTD:RIVIERA"/>
    <s v="SEEDLINGS ASS"/>
    <n v="60"/>
    <n v="31.85"/>
    <n v="1911"/>
    <n v="4806131.3500000015"/>
    <x v="34"/>
  </r>
  <r>
    <m/>
    <x v="119"/>
    <s v="Invoice"/>
    <s v="87052"/>
    <s v="BUILDERS WAREHOUSE:GLEN EAGLES"/>
    <s v="SEEDLINGS ASS"/>
    <n v="200"/>
    <n v="31.85"/>
    <n v="6370"/>
    <n v="4812501.3500000015"/>
    <x v="34"/>
  </r>
  <r>
    <m/>
    <x v="119"/>
    <s v="Invoice"/>
    <s v="87054"/>
    <s v="LIFESTYLE HOME GARDEN"/>
    <s v="SEEDLINGS ASS"/>
    <n v="400"/>
    <n v="29.2"/>
    <n v="11680"/>
    <n v="4824181.3500000015"/>
    <x v="34"/>
  </r>
  <r>
    <m/>
    <x v="119"/>
    <s v="Invoice"/>
    <s v="87055"/>
    <s v="ECKARDS GARDEN PAVILION"/>
    <s v="SEEDLINGS ASS"/>
    <n v="143"/>
    <n v="29.6"/>
    <n v="4232.8"/>
    <n v="4828414.1500000013"/>
    <x v="34"/>
  </r>
  <r>
    <m/>
    <x v="119"/>
    <s v="Invoice"/>
    <s v="87059"/>
    <s v="BUILDERS WAREHOUSE:RASLOUW"/>
    <s v="SEEDLINGS ASS"/>
    <n v="170"/>
    <n v="31.85"/>
    <n v="5414.5"/>
    <n v="4833828.6500000013"/>
    <x v="34"/>
  </r>
  <r>
    <m/>
    <x v="119"/>
    <s v="Invoice"/>
    <s v="87060"/>
    <s v="HILLCREST NURSERY"/>
    <s v="SEEDLINGS ASS"/>
    <n v="105"/>
    <n v="32.200000000000003"/>
    <n v="3381"/>
    <n v="4837209.6500000013"/>
    <x v="34"/>
  </r>
  <r>
    <m/>
    <x v="119"/>
    <s v="Invoice"/>
    <s v="87061"/>
    <s v="BUILDERS WAREHOUSE:BRYANSTON"/>
    <s v="SEEDLINGS ASS"/>
    <n v="100"/>
    <n v="31.85"/>
    <n v="3185"/>
    <n v="4840394.6500000013"/>
    <x v="34"/>
  </r>
  <r>
    <m/>
    <x v="119"/>
    <s v="Invoice"/>
    <s v="87062"/>
    <s v="CENTRAL NURSERY DEPOT"/>
    <s v="SEEDLINGS ASS"/>
    <n v="170"/>
    <n v="32.200000000000003"/>
    <n v="5474"/>
    <n v="4845868.6500000013"/>
    <x v="34"/>
  </r>
  <r>
    <m/>
    <x v="119"/>
    <s v="Invoice"/>
    <s v="87063"/>
    <s v="MONTROSE NURSERY"/>
    <s v="SEEDLINGS ASS"/>
    <n v="80"/>
    <n v="29.99"/>
    <n v="2399.1999999999998"/>
    <n v="4848267.8500000015"/>
    <x v="34"/>
  </r>
  <r>
    <m/>
    <x v="119"/>
    <s v="Invoice"/>
    <s v="87064"/>
    <s v="TINKY'S GARDENS"/>
    <s v="SEEDLINGS ASS"/>
    <n v="5"/>
    <n v="29.99"/>
    <n v="149.94999999999999"/>
    <n v="4848417.8000000017"/>
    <x v="34"/>
  </r>
  <r>
    <m/>
    <x v="6"/>
    <s v="Invoice"/>
    <s v="87057"/>
    <s v="GARDENSHOP PARKTOWN"/>
    <s v="SEEDLINGS ASS"/>
    <n v="280"/>
    <n v="31.8"/>
    <n v="8904"/>
    <n v="4857321.8000000017"/>
    <x v="34"/>
  </r>
  <r>
    <m/>
    <x v="6"/>
    <s v="Invoice"/>
    <s v="87081"/>
    <s v="FH CHAMBERLAIN TRADING (PTY) LTD:KYALAMI"/>
    <s v="SEEDLINGS ASS  "/>
    <n v="100"/>
    <n v="31.85"/>
    <n v="3185"/>
    <n v="4860506.8000000017"/>
    <x v="34"/>
  </r>
  <r>
    <m/>
    <x v="6"/>
    <s v="Invoice"/>
    <s v="87082"/>
    <s v="BUILDERS WAREHOUSE:KLERKSDORP"/>
    <s v="SEEDLINGS ASS"/>
    <n v="200"/>
    <n v="31.85"/>
    <n v="6370"/>
    <n v="4866876.8000000017"/>
    <x v="34"/>
  </r>
  <r>
    <m/>
    <x v="6"/>
    <s v="Invoice"/>
    <s v="87083"/>
    <s v="BUILDERS WAREHOUSE:ZAMBEZI"/>
    <s v="SEEDLINGS ASS"/>
    <n v="150"/>
    <n v="31.85"/>
    <n v="4777.5"/>
    <n v="4871654.3000000017"/>
    <x v="34"/>
  </r>
  <r>
    <m/>
    <x v="6"/>
    <s v="Invoice"/>
    <s v="87084"/>
    <s v="BUILDERS WAREHOUSE:MIDDELBURG"/>
    <s v="SEEDLINGS ASS"/>
    <n v="110"/>
    <n v="31.85"/>
    <n v="3503.5"/>
    <n v="4875157.8000000017"/>
    <x v="34"/>
  </r>
  <r>
    <m/>
    <x v="6"/>
    <s v="Invoice"/>
    <s v="87085"/>
    <s v="RIVERSIDE MICA"/>
    <s v="SEEDLINGS ASS"/>
    <n v="75"/>
    <n v="31.65"/>
    <n v="2373.75"/>
    <n v="4877531.5500000017"/>
    <x v="34"/>
  </r>
  <r>
    <m/>
    <x v="6"/>
    <s v="Invoice"/>
    <s v="87086"/>
    <s v="WOODLANDS NURSERY"/>
    <s v="SEEDLINGS ASS"/>
    <n v="20"/>
    <n v="29.99"/>
    <n v="599.79999999999995"/>
    <n v="4878131.3500000015"/>
    <x v="34"/>
  </r>
  <r>
    <m/>
    <x v="6"/>
    <s v="Invoice"/>
    <s v="87097"/>
    <s v="LITTLE AUSTRIA"/>
    <s v="SEEDLINGS ASS"/>
    <n v="170"/>
    <n v="29.99"/>
    <n v="5098.3"/>
    <n v="4883229.6500000013"/>
    <x v="34"/>
  </r>
  <r>
    <m/>
    <x v="6"/>
    <s v="Invoice"/>
    <s v="87098"/>
    <s v="MONTANA GARDEN PAVILION"/>
    <s v="SEEDLINGS ASS"/>
    <n v="200"/>
    <n v="29.99"/>
    <n v="5998"/>
    <n v="4889227.6500000013"/>
    <x v="34"/>
  </r>
  <r>
    <m/>
    <x v="6"/>
    <s v="Invoice"/>
    <s v="87099"/>
    <s v="BUILDERS WAREHOUSE:NELSPRUIT"/>
    <s v="SEEDLINGS ASS"/>
    <n v="750"/>
    <n v="31.85"/>
    <n v="23887.5"/>
    <n v="4913115.1500000013"/>
    <x v="34"/>
  </r>
  <r>
    <m/>
    <x v="6"/>
    <s v="Invoice"/>
    <s v="87100"/>
    <s v="CRISANRA KWEKERY"/>
    <s v="SEEDLINGS ASS"/>
    <n v="40"/>
    <n v="29.99"/>
    <n v="1199.5999999999999"/>
    <n v="4914314.7500000009"/>
    <x v="34"/>
  </r>
  <r>
    <m/>
    <x v="6"/>
    <s v="Invoice"/>
    <s v="87164"/>
    <s v="PLANTYARD"/>
    <s v="SEEDLINGS ASS"/>
    <n v="10"/>
    <n v="29.99"/>
    <n v="299.89999999999998"/>
    <n v="4914614.6500000013"/>
    <x v="34"/>
  </r>
  <r>
    <m/>
    <x v="120"/>
    <s v="Invoice"/>
    <s v="87087"/>
    <s v="BUILDERS WAREHOUSE:NEWMARKET"/>
    <s v="SEEDLINGS ASS"/>
    <n v="180"/>
    <n v="31.85"/>
    <n v="5733"/>
    <n v="4920347.6500000013"/>
    <x v="34"/>
  </r>
  <r>
    <m/>
    <x v="120"/>
    <s v="Invoice"/>
    <s v="87088"/>
    <s v="BUILDERS WAREHOUSE:SUNWARD PARK"/>
    <s v="SEEDLINGS ASS"/>
    <n v="330"/>
    <n v="31.85"/>
    <n v="10510.5"/>
    <n v="4930858.1500000013"/>
    <x v="34"/>
  </r>
  <r>
    <m/>
    <x v="120"/>
    <s v="Invoice"/>
    <s v="87089"/>
    <s v="BUILDERS WAREHOUSE:BOKSBURG (NEW)"/>
    <s v="SEEDLINGS ASS"/>
    <n v="150"/>
    <n v="31.85"/>
    <n v="4777.5"/>
    <n v="4935635.6500000013"/>
    <x v="34"/>
  </r>
  <r>
    <m/>
    <x v="120"/>
    <s v="Invoice"/>
    <s v="87090"/>
    <s v="BUILDERS WAREHOUSE:STRUBENS VALLEY"/>
    <s v="SEEDLINGS ASS"/>
    <n v="270"/>
    <n v="31.85"/>
    <n v="8599.5"/>
    <n v="4944235.1500000013"/>
    <x v="34"/>
  </r>
  <r>
    <m/>
    <x v="120"/>
    <s v="Invoice"/>
    <s v="87091"/>
    <s v="BUILDERS WAREHOUSE:EDENVALE"/>
    <s v="SEEDLINGS ASS"/>
    <n v="120"/>
    <n v="31.85"/>
    <n v="3822"/>
    <n v="4948057.1500000013"/>
    <x v="34"/>
  </r>
  <r>
    <m/>
    <x v="120"/>
    <s v="Invoice"/>
    <s v="87092"/>
    <s v="BUILDERS WAREHOUSE:NORTHRIDING"/>
    <s v="SEEDLINGS ASS"/>
    <n v="210"/>
    <n v="31.85"/>
    <n v="6688.5"/>
    <n v="4954745.6500000013"/>
    <x v="34"/>
  </r>
  <r>
    <m/>
    <x v="120"/>
    <s v="Invoice"/>
    <s v="87093"/>
    <s v="BUILDERS WAREHOUSE:CARNIVAL MALL"/>
    <s v="SEEDLINGS ASS"/>
    <n v="300"/>
    <n v="31.85"/>
    <n v="9555"/>
    <n v="4964300.6500000013"/>
    <x v="34"/>
  </r>
  <r>
    <m/>
    <x v="120"/>
    <s v="Invoice"/>
    <s v="87094"/>
    <s v="BUILDERS WAREHOUSE:NORTHMEAD"/>
    <s v="SEEDLINGS ASS"/>
    <n v="200"/>
    <n v="31.85"/>
    <n v="6370"/>
    <n v="4970670.6500000013"/>
    <x v="34"/>
  </r>
  <r>
    <m/>
    <x v="120"/>
    <s v="Invoice"/>
    <s v="87095"/>
    <s v="THYME SQUARE"/>
    <s v="SEEDLINGS ASS"/>
    <n v="65"/>
    <n v="27.3"/>
    <n v="1774.5"/>
    <n v="4972445.1500000013"/>
    <x v="34"/>
  </r>
  <r>
    <m/>
    <x v="120"/>
    <s v="Invoice"/>
    <s v="87101"/>
    <s v="BUILDERS WAREHOUSE:BETHLEHEM"/>
    <s v="SEEDLINGS ASS"/>
    <n v="540"/>
    <n v="31.85"/>
    <n v="17199"/>
    <n v="4989644.1500000013"/>
    <x v="34"/>
  </r>
  <r>
    <m/>
    <x v="121"/>
    <s v="Invoice"/>
    <s v="87113"/>
    <s v="PLANTYARD"/>
    <s v="SEEDLINGS ASS"/>
    <n v="15"/>
    <n v="29.99"/>
    <n v="449.85"/>
    <n v="4990094.0000000009"/>
    <x v="34"/>
  </r>
  <r>
    <m/>
    <x v="121"/>
    <s v="Invoice"/>
    <s v="87114"/>
    <s v="IMPALA FLORA"/>
    <s v="SEEDLINGS ASS"/>
    <n v="60"/>
    <n v="28.65"/>
    <n v="1719"/>
    <n v="4991813.0000000009"/>
    <x v="34"/>
  </r>
  <r>
    <m/>
    <x v="121"/>
    <s v="Invoice"/>
    <s v="87115"/>
    <s v="BUILDERS WAREHOUSE:ROBINDALE"/>
    <s v="SEEDLINGS ASS"/>
    <n v="150"/>
    <n v="31.85"/>
    <n v="4777.5"/>
    <n v="4996590.5000000009"/>
    <x v="34"/>
  </r>
  <r>
    <m/>
    <x v="121"/>
    <s v="Invoice"/>
    <s v="87116"/>
    <s v="BUILDERS WAREHOUSE:STRUBENS VALLEY"/>
    <s v="SEEDLINGS ASS"/>
    <n v="100"/>
    <n v="31.85"/>
    <n v="3185"/>
    <n v="4999775.5000000009"/>
    <x v="34"/>
  </r>
  <r>
    <m/>
    <x v="121"/>
    <s v="Invoice"/>
    <s v="87117"/>
    <s v="BUILDERS WAREHOUSE:NOORDHEUWEL"/>
    <s v="SEEDLINGS ASS"/>
    <n v="200"/>
    <n v="31.85"/>
    <n v="6370"/>
    <n v="5006145.5000000009"/>
    <x v="34"/>
  </r>
  <r>
    <m/>
    <x v="121"/>
    <s v="Invoice"/>
    <s v="87118"/>
    <s v="BUILDERS WAREHOUSE:GREENSTONE"/>
    <s v="SEEDLINGS ASS"/>
    <n v="220"/>
    <n v="31.85"/>
    <n v="7007"/>
    <n v="5013152.5000000009"/>
    <x v="34"/>
  </r>
  <r>
    <m/>
    <x v="121"/>
    <s v="Invoice"/>
    <s v="87119"/>
    <s v="BUILDERS WAREHOUSE:KEMPTON PARK"/>
    <s v="SEEDLINGS ASS"/>
    <n v="160"/>
    <n v="31.85"/>
    <n v="5096"/>
    <n v="5018248.5000000009"/>
    <x v="34"/>
  </r>
  <r>
    <m/>
    <x v="122"/>
    <s v="Invoice"/>
    <s v="87102"/>
    <s v="BUILDERS WAREHOUSE:RIVONIA"/>
    <s v="SEEDLINGS ASS"/>
    <n v="200"/>
    <n v="31.85"/>
    <n v="6370"/>
    <n v="5024618.5000000009"/>
    <x v="34"/>
  </r>
  <r>
    <m/>
    <x v="122"/>
    <s v="Invoice"/>
    <s v="87104"/>
    <s v="BUILDERS WAREHOUSE:FOURWAYS"/>
    <s v="SEEDLINGS ASS"/>
    <n v="110"/>
    <n v="31.85"/>
    <n v="3503.5"/>
    <n v="5028122.0000000009"/>
    <x v="34"/>
  </r>
  <r>
    <m/>
    <x v="122"/>
    <s v="Invoice"/>
    <s v="87105"/>
    <s v="BUILDERS WAREHOUSE:CEDAR SQUARE"/>
    <s v="SEEDLINGS ASS"/>
    <n v="90"/>
    <n v="31.85"/>
    <n v="2866.5"/>
    <n v="5030988.5000000009"/>
    <x v="34"/>
  </r>
  <r>
    <m/>
    <x v="122"/>
    <s v="Invoice"/>
    <s v="87106"/>
    <s v="BUILDERS WAREHOUSE:ZAMBEZI"/>
    <s v="SEEDLINGS ASS"/>
    <n v="90"/>
    <n v="31.85"/>
    <n v="2866.5"/>
    <n v="5033855.0000000009"/>
    <x v="34"/>
  </r>
  <r>
    <m/>
    <x v="122"/>
    <s v="Invoice"/>
    <s v="87107"/>
    <s v="BUILDERS WAREHOUSE:BRYANSTON"/>
    <s v="SEEDLINGS ASS"/>
    <n v="140"/>
    <n v="31.85"/>
    <n v="4459"/>
    <n v="5038314.0000000009"/>
    <x v="34"/>
  </r>
  <r>
    <m/>
    <x v="122"/>
    <s v="Invoice"/>
    <s v="87108"/>
    <s v="LIFESTYLE HOME GARDEN"/>
    <s v="SEEDLINGS ASS"/>
    <n v="200"/>
    <n v="29.3"/>
    <n v="5860"/>
    <n v="5044174.0000000009"/>
    <x v="34"/>
  </r>
  <r>
    <m/>
    <x v="122"/>
    <s v="Invoice"/>
    <s v="87109"/>
    <s v="BUILDERS WAREHOUSE:GLEN EAGLES"/>
    <s v="SEEDLINGS ASS"/>
    <n v="170"/>
    <n v="31.85"/>
    <n v="5414.5"/>
    <n v="5049588.5000000009"/>
    <x v="34"/>
  </r>
  <r>
    <m/>
    <x v="122"/>
    <s v="Invoice"/>
    <s v="87110"/>
    <s v="BUILDERS WAREHOUSE:CHERRY LANE"/>
    <s v="SEEDLINGS ASS"/>
    <n v="70"/>
    <n v="31.85"/>
    <n v="2229.5"/>
    <n v="5051818.0000000009"/>
    <x v="34"/>
  </r>
  <r>
    <m/>
    <x v="122"/>
    <s v="Invoice"/>
    <s v="87112"/>
    <s v="CENTRAL NURSERY DEPOT"/>
    <s v="SEEDLINGS ASS"/>
    <n v="140"/>
    <n v="32.200000000000003"/>
    <n v="4508"/>
    <n v="5056326.0000000009"/>
    <x v="34"/>
  </r>
  <r>
    <m/>
    <x v="123"/>
    <s v="Invoice"/>
    <s v="87120"/>
    <s v="BUILDERS WAREHOUSE:KLERKSDORP"/>
    <s v="SEEDLINGS ASS"/>
    <n v="200"/>
    <n v="31.85"/>
    <n v="6370"/>
    <n v="5062696.0000000009"/>
    <x v="34"/>
  </r>
  <r>
    <m/>
    <x v="123"/>
    <s v="Invoice"/>
    <s v="87121"/>
    <s v="FH CHAMBERLAIN TRADING (PTY) LTD:STRUBENSVALLEY"/>
    <s v="SEEDLINGS ASS"/>
    <n v="200"/>
    <n v="31.85"/>
    <n v="6370"/>
    <n v="5069066.0000000009"/>
    <x v="34"/>
  </r>
  <r>
    <m/>
    <x v="123"/>
    <s v="Invoice"/>
    <s v="87122"/>
    <s v="BUILDERS WAREHOUSE:CRAIGHALL PARK"/>
    <s v="SEEDLINGS ASS"/>
    <n v="90"/>
    <n v="31.85"/>
    <n v="2866.5"/>
    <n v="5071932.5000000009"/>
    <x v="34"/>
  </r>
  <r>
    <m/>
    <x v="123"/>
    <s v="Invoice"/>
    <s v="87123"/>
    <s v="RIVERSIDE MICA"/>
    <s v="SEEDLINGS ASS"/>
    <n v="70"/>
    <n v="31.65"/>
    <n v="2215.5"/>
    <n v="5074148.0000000009"/>
    <x v="34"/>
  </r>
  <r>
    <m/>
    <x v="123"/>
    <s v="Invoice"/>
    <s v="87124"/>
    <s v="SLOBAS LANDSCAPING"/>
    <s v="SEEDLINGS ASS"/>
    <n v="120"/>
    <n v="29.99"/>
    <n v="3598.8"/>
    <n v="5077746.8000000007"/>
    <x v="34"/>
  </r>
  <r>
    <m/>
    <x v="123"/>
    <s v="Invoice"/>
    <s v="87131"/>
    <s v="BACK TO EDEN NURSERY"/>
    <s v="SEEDLINGS ASS"/>
    <n v="44"/>
    <n v="29.99"/>
    <n v="1319.56"/>
    <n v="5079066.3600000003"/>
    <x v="34"/>
  </r>
  <r>
    <m/>
    <x v="123"/>
    <s v="Invoice"/>
    <s v="87132"/>
    <s v="BUILDERS WAREHOUSE:NEWCASTLE"/>
    <s v="SEEDLINGS ASS"/>
    <n v="600"/>
    <n v="31.85"/>
    <n v="19110"/>
    <n v="5098176.3600000003"/>
    <x v="34"/>
  </r>
  <r>
    <m/>
    <x v="124"/>
    <s v="Invoice"/>
    <s v="87127"/>
    <s v="BUILDERS WAREHOUSE:NEWMARKET"/>
    <s v="SEEDLINGS ASS"/>
    <n v="150"/>
    <n v="31.85"/>
    <n v="4777.5"/>
    <n v="5102953.8600000003"/>
    <x v="34"/>
  </r>
  <r>
    <m/>
    <x v="124"/>
    <s v="Invoice"/>
    <s v="87128"/>
    <s v="BUILDERS WAREHOUSE:MIDRAND"/>
    <s v="SEEDLINGS ASS"/>
    <n v="200"/>
    <n v="31.85"/>
    <n v="6370"/>
    <n v="5109323.8600000003"/>
    <x v="34"/>
  </r>
  <r>
    <m/>
    <x v="124"/>
    <s v="Invoice"/>
    <s v="87129"/>
    <s v="FH CHAMBERLAIN TRADING (PTY) LTD:RIVIERA"/>
    <s v="SEEDLINGS ASS"/>
    <n v="30"/>
    <n v="31.85"/>
    <n v="955.5"/>
    <n v="5110279.3600000003"/>
    <x v="34"/>
  </r>
  <r>
    <m/>
    <x v="124"/>
    <s v="Invoice"/>
    <s v="87130"/>
    <s v="THYME SQUARE"/>
    <s v="SEEDLINGS ASS"/>
    <n v="35"/>
    <n v="27.3"/>
    <n v="955.5"/>
    <n v="5111234.8600000003"/>
    <x v="34"/>
  </r>
  <r>
    <m/>
    <x v="125"/>
    <s v="Invoice"/>
    <s v="87136"/>
    <s v="IMPALA FLORA"/>
    <s v="SEEDLINGS ASS"/>
    <n v="60"/>
    <n v="28.65"/>
    <n v="1719"/>
    <n v="5112953.8600000003"/>
    <x v="34"/>
  </r>
  <r>
    <m/>
    <x v="125"/>
    <s v="Invoice"/>
    <s v="87137"/>
    <s v="BUILDERS WAREHOUSE:LYNNWOOD"/>
    <s v="SEEDLINGS ASS"/>
    <n v="300"/>
    <n v="31.85"/>
    <n v="9555"/>
    <n v="5122508.8600000003"/>
    <x v="34"/>
  </r>
  <r>
    <m/>
    <x v="125"/>
    <s v="Invoice"/>
    <s v="87157"/>
    <s v="LITTLE AUSTRIA"/>
    <s v="SEEDLINGS ASS"/>
    <n v="90"/>
    <n v="29.99"/>
    <n v="2699.1"/>
    <n v="5125207.96"/>
    <x v="34"/>
  </r>
  <r>
    <m/>
    <x v="125"/>
    <s v="Invoice"/>
    <s v="87158"/>
    <s v="CRISANRA KWEKERY"/>
    <s v="SEEDLINGS ASS"/>
    <n v="60"/>
    <n v="29.99"/>
    <n v="1799.4"/>
    <n v="5127007.3600000003"/>
    <x v="34"/>
  </r>
  <r>
    <m/>
    <x v="125"/>
    <s v="Invoice"/>
    <s v="87159"/>
    <s v="BUILDERS WAREHOUSE:ROBINDALE"/>
    <s v="SEEDLINGS ASS"/>
    <n v="150"/>
    <n v="31.85"/>
    <n v="4777.5"/>
    <n v="5131784.8600000003"/>
    <x v="34"/>
  </r>
  <r>
    <m/>
    <x v="125"/>
    <s v="Invoice"/>
    <s v="87160"/>
    <s v="BUILDERS WAREHOUSE:STRUBENS VALLEY"/>
    <s v="SEEDLINGS ASS"/>
    <n v="200"/>
    <n v="31.85"/>
    <n v="6370"/>
    <n v="5138154.8600000003"/>
    <x v="34"/>
  </r>
  <r>
    <m/>
    <x v="125"/>
    <s v="Invoice"/>
    <s v="87161"/>
    <s v="BUILDERS WAREHOUSE:NOORDHEUWEL"/>
    <s v="SEEDLINGS ASS"/>
    <n v="100"/>
    <n v="31.85"/>
    <n v="3185"/>
    <n v="5141339.8600000003"/>
    <x v="34"/>
  </r>
  <r>
    <m/>
    <x v="125"/>
    <s v="Invoice"/>
    <s v="87162"/>
    <s v="BUILDERS WAREHOUSE:KEMPTON PARK"/>
    <s v="SEEDLINGS ASS"/>
    <n v="100"/>
    <n v="31.85"/>
    <n v="3185"/>
    <n v="5144524.8600000003"/>
    <x v="34"/>
  </r>
  <r>
    <m/>
    <x v="125"/>
    <s v="Invoice"/>
    <s v="87163"/>
    <s v="BUILDERS WAREHOUSE:GREENSTONE"/>
    <s v="SEEDLINGS ASS"/>
    <n v="70"/>
    <n v="31.85"/>
    <n v="2229.5"/>
    <n v="5146754.3600000003"/>
    <x v="34"/>
  </r>
  <r>
    <m/>
    <x v="125"/>
    <s v="Invoice"/>
    <s v="87165"/>
    <s v="RAINBOW GARDEN AND HOME CENTRE"/>
    <s v="SEEDLINGS ASS"/>
    <n v="180"/>
    <n v="29.99"/>
    <n v="5398.2"/>
    <n v="5152152.5600000005"/>
    <x v="34"/>
  </r>
  <r>
    <m/>
    <x v="125"/>
    <s v="Invoice"/>
    <s v="87166"/>
    <s v="BUILDERS WAREHOUSE:NORWOOD"/>
    <s v="SEEDLINGS ASS"/>
    <n v="260"/>
    <n v="31.85"/>
    <n v="8281"/>
    <n v="5160433.5600000005"/>
    <x v="34"/>
  </r>
  <r>
    <m/>
    <x v="126"/>
    <s v="Invoice"/>
    <s v="87139"/>
    <s v="BUILDERS WAREHOUSE:WOODLANDS"/>
    <s v="SEEDLINGS ASS"/>
    <n v="220"/>
    <n v="31.85"/>
    <n v="7007"/>
    <n v="5167440.5600000005"/>
    <x v="34"/>
  </r>
  <r>
    <m/>
    <x v="126"/>
    <s v="Invoice"/>
    <s v="87140"/>
    <s v="BUILDERS WAREHOUSE:GLEN EAGLES"/>
    <s v="SEEDLINGS ASS"/>
    <n v="150"/>
    <n v="31.85"/>
    <n v="4777.5"/>
    <n v="5172218.0600000005"/>
    <x v="34"/>
  </r>
  <r>
    <m/>
    <x v="126"/>
    <s v="Invoice"/>
    <s v="87141"/>
    <s v="BUILDERS WAREHOUSE:CEDAR SQUARE"/>
    <s v="SEEDLINGS ASS"/>
    <n v="130"/>
    <n v="31.85"/>
    <n v="4140.5"/>
    <n v="5176358.5600000005"/>
    <x v="34"/>
  </r>
  <r>
    <m/>
    <x v="126"/>
    <s v="Invoice"/>
    <s v="87142"/>
    <s v="BUILDERS WAREHOUSE:GEZINA NEW"/>
    <s v="SEEDLINGS ASS"/>
    <n v="100"/>
    <n v="31.85"/>
    <n v="3185"/>
    <n v="5179543.5600000005"/>
    <x v="34"/>
  </r>
  <r>
    <m/>
    <x v="126"/>
    <s v="Invoice"/>
    <s v="87144"/>
    <s v="BUILDERS WAREHOUSE:RIVONIA"/>
    <s v="SEEDLINGS ASS"/>
    <n v="220"/>
    <n v="31.85"/>
    <n v="7007"/>
    <n v="5186550.5600000005"/>
    <x v="34"/>
  </r>
  <r>
    <m/>
    <x v="126"/>
    <s v="Invoice"/>
    <s v="87145"/>
    <s v="BUILDERS WAREHOUSE:FOURWAYS"/>
    <s v="SEEDLINGS ASS"/>
    <n v="120"/>
    <n v="31.85"/>
    <n v="3822"/>
    <n v="5190372.5600000005"/>
    <x v="34"/>
  </r>
  <r>
    <m/>
    <x v="126"/>
    <s v="Invoice"/>
    <s v="87146"/>
    <s v="BUILDERS WAREHOUSE:ZAMBEZI"/>
    <s v="SEEDLINGS ASS"/>
    <n v="140"/>
    <n v="31.85"/>
    <n v="4459"/>
    <n v="5194831.5600000005"/>
    <x v="34"/>
  </r>
  <r>
    <m/>
    <x v="126"/>
    <s v="Invoice"/>
    <s v="87147"/>
    <s v="FH CHAMBERLAIN TRADING (PTY) LTD:KYALAMI"/>
    <s v="SEEDLINGS ASS"/>
    <n v="100"/>
    <n v="31.85"/>
    <n v="3185"/>
    <n v="5198016.5600000005"/>
    <x v="34"/>
  </r>
  <r>
    <m/>
    <x v="126"/>
    <s v="Invoice"/>
    <s v="87149"/>
    <s v="BUILDERS WAREHOUSE:RASLOUW"/>
    <s v="SEEDLINGS ASS"/>
    <n v="180"/>
    <n v="31.85"/>
    <n v="5733"/>
    <n v="5203749.5600000005"/>
    <x v="34"/>
  </r>
  <r>
    <m/>
    <x v="126"/>
    <s v="Invoice"/>
    <s v="87150"/>
    <s v="BUILDERS WAREHOUSE:CENTURION"/>
    <s v="SEEDLINGS ASS"/>
    <n v="310"/>
    <n v="31.85"/>
    <n v="9873.5"/>
    <n v="5213623.0600000005"/>
    <x v="34"/>
  </r>
  <r>
    <m/>
    <x v="126"/>
    <s v="Invoice"/>
    <s v="87151"/>
    <s v="BUILDERS WAREHOUSE:GEZINA NEW"/>
    <s v="SEEDLINGS ASS"/>
    <n v="10"/>
    <n v="31.85"/>
    <n v="318.5"/>
    <n v="5213941.5600000005"/>
    <x v="34"/>
  </r>
  <r>
    <m/>
    <x v="126"/>
    <s v="Invoice"/>
    <s v="87154"/>
    <s v="LIFESTYLE HOME GARDEN"/>
    <s v="SEEDLINGS ASS"/>
    <n v="450"/>
    <n v="29.2"/>
    <n v="13140"/>
    <n v="5227081.5600000005"/>
    <x v="34"/>
  </r>
  <r>
    <m/>
    <x v="126"/>
    <s v="Invoice"/>
    <s v="87155"/>
    <s v="CENTRAL NURSERY DEPOT"/>
    <s v="SEEDLINGS ASS"/>
    <n v="250"/>
    <n v="32.200000000000003"/>
    <n v="8050"/>
    <n v="5235131.5600000005"/>
    <x v="34"/>
  </r>
  <r>
    <m/>
    <x v="126"/>
    <s v="Invoice"/>
    <s v="87156"/>
    <s v="RAINBOW GARDEN AND HOME CENTRE"/>
    <s v="SEEDLINGS ASS"/>
    <n v="50"/>
    <n v="29.99"/>
    <n v="1499.5"/>
    <n v="5236631.0600000005"/>
    <x v="34"/>
  </r>
  <r>
    <m/>
    <x v="126"/>
    <s v="Invoice"/>
    <s v="87167"/>
    <s v="WOODLANDS NURSERY"/>
    <s v="SEEDLINGS ASS"/>
    <n v="16"/>
    <n v="29.99"/>
    <n v="479.84"/>
    <n v="5237110.9000000004"/>
    <x v="34"/>
  </r>
  <r>
    <m/>
    <x v="126"/>
    <s v="Invoice"/>
    <s v="87176"/>
    <s v="PLANT FACTORY"/>
    <s v="SEEDLINGS ASS"/>
    <n v="60"/>
    <n v="29.99"/>
    <n v="1799.4"/>
    <n v="5238910.3000000007"/>
    <x v="34"/>
  </r>
  <r>
    <m/>
    <x v="126"/>
    <s v="Invoice"/>
    <s v="87178"/>
    <s v="PRETTY GARDENS"/>
    <s v="SEEDLINGS ASS"/>
    <n v="80"/>
    <n v="29.99"/>
    <n v="2399.1999999999998"/>
    <n v="5241309.5000000009"/>
    <x v="34"/>
  </r>
  <r>
    <m/>
    <x v="126"/>
    <s v="Invoice"/>
    <s v="87179"/>
    <s v="BUILDERS WAREHOUSE:BLOEMFONTEIN"/>
    <s v="SEEDLINGS ASS"/>
    <n v="900"/>
    <n v="31.85"/>
    <n v="28665"/>
    <n v="5269974.5000000009"/>
    <x v="34"/>
  </r>
  <r>
    <m/>
    <x v="47"/>
    <s v="Invoice"/>
    <s v="87148"/>
    <s v="RIVERSIDE MICA"/>
    <s v="SEEDLINGS ASS"/>
    <n v="110"/>
    <n v="31.65"/>
    <n v="3481.5"/>
    <n v="5273456.0000000009"/>
    <x v="34"/>
  </r>
  <r>
    <m/>
    <x v="47"/>
    <s v="Invoice"/>
    <s v="87169"/>
    <s v="BUILDERS WAREHOUSE:NORTHMEAD"/>
    <s v="SEEDLINGS ASS"/>
    <n v="250"/>
    <n v="31.85"/>
    <n v="7962.5"/>
    <n v="5281418.5000000009"/>
    <x v="34"/>
  </r>
  <r>
    <m/>
    <x v="47"/>
    <s v="Invoice"/>
    <s v="87170"/>
    <s v="BUILDERS WAREHOUSE:NORTHRIDING"/>
    <s v="SEEDLINGS ASS"/>
    <n v="180"/>
    <n v="31.85"/>
    <n v="5733"/>
    <n v="5287151.5000000009"/>
    <x v="34"/>
  </r>
  <r>
    <m/>
    <x v="47"/>
    <s v="Invoice"/>
    <s v="87171"/>
    <s v="BUILDERS WAREHOUSE:CRAIGHALL PARK"/>
    <s v="SEEDLINGS ASS"/>
    <n v="110"/>
    <n v="31.85"/>
    <n v="3503.5"/>
    <n v="5290655.0000000009"/>
    <x v="34"/>
  </r>
  <r>
    <m/>
    <x v="47"/>
    <s v="Invoice"/>
    <s v="87172"/>
    <s v="BUILDERS WAREHOUSE:LAMBTON"/>
    <s v="SEEDLINGS ASS"/>
    <n v="210"/>
    <n v="31.85"/>
    <n v="6688.5"/>
    <n v="5297343.5000000009"/>
    <x v="34"/>
  </r>
  <r>
    <m/>
    <x v="47"/>
    <s v="Invoice"/>
    <s v="87173"/>
    <s v="BUILDERS WAREHOUSE:KLERKSDORP"/>
    <s v="SEEDLINGS ASS"/>
    <n v="250"/>
    <n v="31.85"/>
    <n v="7962.5"/>
    <n v="5305306.0000000009"/>
    <x v="34"/>
  </r>
  <r>
    <m/>
    <x v="47"/>
    <s v="Invoice"/>
    <s v="87174"/>
    <s v="FH CHAMBERLAIN TRADING (PTY) LTD:MONTANA"/>
    <s v="SEEDLINGS ASS"/>
    <n v="220"/>
    <n v="31.85"/>
    <n v="7007"/>
    <n v="5312313.0000000009"/>
    <x v="34"/>
  </r>
  <r>
    <m/>
    <x v="47"/>
    <s v="Invoice"/>
    <s v="87182"/>
    <s v="CRISANRA KWEKERY"/>
    <s v="SEEDLINGS ASS"/>
    <n v="20"/>
    <n v="29.99"/>
    <n v="599.79999999999995"/>
    <n v="5312912.8000000007"/>
    <x v="34"/>
  </r>
  <r>
    <m/>
    <x v="47"/>
    <s v="Invoice"/>
    <s v="87183"/>
    <s v="LITTLE AUSTRIA"/>
    <s v="SEEDLINGS ASS"/>
    <n v="380"/>
    <n v="29.99"/>
    <n v="11396.2"/>
    <n v="5324309.0000000009"/>
    <x v="34"/>
  </r>
  <r>
    <m/>
    <x v="25"/>
    <s v="Invoice"/>
    <s v="87181"/>
    <s v="BUILDERS WAREHOUSE:EDENVALE"/>
    <s v="SEEDLINGS ASS"/>
    <n v="150"/>
    <n v="31.85"/>
    <n v="4777.5"/>
    <n v="5329086.5000000009"/>
    <x v="34"/>
  </r>
  <r>
    <m/>
    <x v="25"/>
    <s v="Invoice"/>
    <s v="87184"/>
    <s v="BUILDERS WAREHOUSE:RUSTENBURG"/>
    <s v="SEEDLINGS ASS"/>
    <n v="400"/>
    <n v="31.85"/>
    <n v="12740"/>
    <n v="5341826.5000000009"/>
    <x v="34"/>
  </r>
  <r>
    <m/>
    <x v="25"/>
    <s v="Invoice"/>
    <s v="87185"/>
    <s v="THYME SQUARE"/>
    <s v="SEEDLINGS ASS"/>
    <n v="120"/>
    <n v="27.3"/>
    <n v="3276"/>
    <n v="5345102.5000000009"/>
    <x v="34"/>
  </r>
  <r>
    <m/>
    <x v="25"/>
    <s v="Invoice"/>
    <s v="87198"/>
    <s v="BUILDERS WAREHOUSE:NORWOOD"/>
    <s v="SEEDLINGS ASS"/>
    <n v="300"/>
    <n v="31.85"/>
    <n v="9555"/>
    <n v="5354657.5000000009"/>
    <x v="34"/>
  </r>
  <r>
    <m/>
    <x v="25"/>
    <s v="Invoice"/>
    <s v="87200"/>
    <s v="BUILDERS WAREHOUSE:KEMPTON PARK"/>
    <s v="SEEDLINGS ASS"/>
    <n v="170"/>
    <n v="31.85"/>
    <n v="5414.5"/>
    <n v="5360072.0000000009"/>
    <x v="34"/>
  </r>
  <r>
    <m/>
    <x v="25"/>
    <s v="Invoice"/>
    <s v="87201"/>
    <s v="BUILDERS WAREHOUSE:GREENSTONE"/>
    <s v="SEEDLINGS ASS"/>
    <n v="250"/>
    <n v="31.85"/>
    <n v="7962.5"/>
    <n v="5368034.5000000009"/>
    <x v="34"/>
  </r>
  <r>
    <m/>
    <x v="25"/>
    <s v="Invoice"/>
    <s v="87202"/>
    <s v="BUILDERS WAREHOUSE:BOKSBURG (NEW)"/>
    <s v="SEEDLINGS ASS"/>
    <n v="200"/>
    <n v="31.85"/>
    <n v="6370"/>
    <n v="5374404.5000000009"/>
    <x v="34"/>
  </r>
  <r>
    <m/>
    <x v="25"/>
    <s v="Invoice"/>
    <s v="87203"/>
    <s v="BUILDERS WAREHOUSE:ROBINDALE"/>
    <s v="SEEDLINGS ASS"/>
    <n v="150"/>
    <n v="31.85"/>
    <n v="4777.5"/>
    <n v="5379182.0000000009"/>
    <x v="34"/>
  </r>
  <r>
    <m/>
    <x v="25"/>
    <s v="Invoice"/>
    <s v="87204"/>
    <s v="BUILDERS WAREHOUSE:NOORDHEUWEL"/>
    <s v="SEEDLINGS ASS"/>
    <n v="100"/>
    <n v="31.85"/>
    <n v="3185"/>
    <n v="5382367.0000000009"/>
    <x v="34"/>
  </r>
  <r>
    <m/>
    <x v="25"/>
    <s v="Invoice"/>
    <s v="87205"/>
    <s v="BUILDERS WAREHOUSE:STRUBENS VALLEY"/>
    <s v="SEEDLINGS ASS"/>
    <n v="200"/>
    <n v="31.85"/>
    <n v="6370"/>
    <n v="5388737.0000000009"/>
    <x v="34"/>
  </r>
  <r>
    <m/>
    <x v="127"/>
    <s v="Invoice"/>
    <s v="87187"/>
    <s v="BUILDERS WAREHOUSE:CEDAR SQUARE"/>
    <s v="SEEDLINGS ASS"/>
    <n v="90"/>
    <n v="31.85"/>
    <n v="2866.5"/>
    <n v="5391603.5000000009"/>
    <x v="34"/>
  </r>
  <r>
    <m/>
    <x v="127"/>
    <s v="Invoice"/>
    <s v="87189"/>
    <s v="BUILDERS WAREHOUSE:ERASMUS PARK"/>
    <s v="SEEDLINGS ASS"/>
    <n v="290"/>
    <n v="31.85"/>
    <n v="9236.5"/>
    <n v="5400840.0000000009"/>
    <x v="34"/>
  </r>
  <r>
    <m/>
    <x v="127"/>
    <s v="Invoice"/>
    <s v="87190"/>
    <s v="BUILDERS WAREHOUSE:FOURWAYS"/>
    <s v="SEEDLINGS ASS"/>
    <n v="170"/>
    <n v="31.85"/>
    <n v="5414.5"/>
    <n v="5406254.5000000009"/>
    <x v="34"/>
  </r>
  <r>
    <m/>
    <x v="127"/>
    <s v="Invoice"/>
    <s v="87191"/>
    <s v="BUILDERS WAREHOUSE:WONDER PARK"/>
    <s v="SEEDLINGS ASS"/>
    <n v="160"/>
    <n v="31.85"/>
    <n v="5096"/>
    <n v="5411350.5000000009"/>
    <x v="34"/>
  </r>
  <r>
    <m/>
    <x v="127"/>
    <s v="Invoice"/>
    <s v="87192"/>
    <s v="BUILDERS WAREHOUSE:RIVONIA"/>
    <s v="SEEDLINGS ASS"/>
    <n v="300"/>
    <n v="31.85"/>
    <n v="9555"/>
    <n v="5420905.5000000009"/>
    <x v="34"/>
  </r>
  <r>
    <m/>
    <x v="127"/>
    <s v="Invoice"/>
    <s v="87193"/>
    <s v="BUILDERS WAREHOUSE:ZAMBEZI"/>
    <s v="SEEDLINGS ASS"/>
    <n v="150"/>
    <n v="31.85"/>
    <n v="4777.5"/>
    <n v="5425683.0000000009"/>
    <x v="34"/>
  </r>
  <r>
    <m/>
    <x v="127"/>
    <s v="Invoice"/>
    <s v="87194"/>
    <s v="FH CHAMBERLAIN TRADING (PTY) LTD:SILVER LAKES"/>
    <s v="SEEDLINGS ASS"/>
    <n v="54"/>
    <n v="31.85"/>
    <n v="1719.9"/>
    <n v="5427402.9000000013"/>
    <x v="34"/>
  </r>
  <r>
    <m/>
    <x v="127"/>
    <s v="Invoice"/>
    <s v="87206"/>
    <s v="BUILDERS WAREHOUSE:CENTURION"/>
    <s v="SEEDLINGS ASS"/>
    <n v="260"/>
    <n v="31.85"/>
    <n v="8281"/>
    <n v="5435683.9000000013"/>
    <x v="34"/>
  </r>
  <r>
    <m/>
    <x v="127"/>
    <s v="Invoice"/>
    <s v="87207"/>
    <s v="BUILDERS WAREHOUSE:CHERRY LANE"/>
    <s v="SEEDLINGS ASS"/>
    <n v="70"/>
    <n v="31.85"/>
    <n v="2229.5"/>
    <n v="5437913.4000000013"/>
    <x v="34"/>
  </r>
  <r>
    <m/>
    <x v="127"/>
    <s v="Invoice"/>
    <s v="87208"/>
    <s v="BUILDERS WAREHOUSE:BRYANSTON"/>
    <s v="SEEDLINGS ASS"/>
    <n v="150"/>
    <n v="31.85"/>
    <n v="4777.5"/>
    <n v="5442690.9000000013"/>
    <x v="34"/>
  </r>
  <r>
    <m/>
    <x v="127"/>
    <s v="Invoice"/>
    <s v="87210"/>
    <s v="RANDWATER"/>
    <s v="SEEDLINGS ASS"/>
    <n v="44"/>
    <n v="29.99"/>
    <n v="1319.56"/>
    <n v="5444010.4600000009"/>
    <x v="34"/>
  </r>
  <r>
    <m/>
    <x v="127"/>
    <s v="Invoice"/>
    <s v="87213"/>
    <s v="SYLVIA PASS GARDEN CENTRE"/>
    <s v="SEEDLINGS ASS"/>
    <n v="110"/>
    <n v="29.99"/>
    <n v="3298.9"/>
    <n v="5447309.3600000013"/>
    <x v="34"/>
  </r>
  <r>
    <m/>
    <x v="127"/>
    <s v="Invoice"/>
    <s v="87214"/>
    <s v="AGRI 2 MARKET"/>
    <s v="SEEDLINGS ASS"/>
    <n v="700"/>
    <n v="24.3"/>
    <n v="17010"/>
    <n v="5464319.3600000013"/>
    <x v="34"/>
  </r>
  <r>
    <m/>
    <x v="127"/>
    <s v="Invoice"/>
    <s v="87222"/>
    <s v="BUILDERS WAREHOUSE:SECUNDA"/>
    <s v="SEEDLINGS ASS"/>
    <n v="350"/>
    <n v="31.85"/>
    <n v="11147.5"/>
    <n v="5475466.8600000013"/>
    <x v="34"/>
  </r>
  <r>
    <m/>
    <x v="127"/>
    <s v="Invoice"/>
    <s v="87225"/>
    <s v="CARL'S GARDEN"/>
    <s v="SEEDLINGS ASS"/>
    <n v="44"/>
    <n v="29.99"/>
    <n v="1319.56"/>
    <n v="5476786.4200000009"/>
    <x v="34"/>
  </r>
  <r>
    <m/>
    <x v="127"/>
    <s v="Invoice"/>
    <s v="87241"/>
    <s v="NYLIES KWEKERY"/>
    <s v="SEEDLINGS ASS"/>
    <n v="15"/>
    <n v="29.99"/>
    <n v="449.85"/>
    <n v="5477236.2700000005"/>
    <x v="34"/>
  </r>
  <r>
    <m/>
    <x v="127"/>
    <s v="Invoice"/>
    <s v="87242"/>
    <s v="BUILDERS WAREHOUSE:BAOBAB"/>
    <s v="SEEDLINGS ASS"/>
    <n v="200"/>
    <n v="31.85"/>
    <n v="6370"/>
    <n v="5483606.2700000005"/>
    <x v="34"/>
  </r>
  <r>
    <m/>
    <x v="127"/>
    <s v="Invoice"/>
    <s v="87243"/>
    <s v="BUILDERS WAREHOUSE:POLOKWANE"/>
    <s v="SEEDLINGS ASS"/>
    <n v="700"/>
    <n v="31.85"/>
    <n v="22295"/>
    <n v="5505901.2700000005"/>
    <x v="34"/>
  </r>
  <r>
    <m/>
    <x v="127"/>
    <s v="Invoice"/>
    <s v="87244"/>
    <s v="BUILDERS WAREHOUSE:MOKOPANE"/>
    <s v="SEEDLINGS ASS"/>
    <n v="300"/>
    <n v="31.85"/>
    <n v="9555"/>
    <n v="5515456.2700000005"/>
    <x v="34"/>
  </r>
  <r>
    <m/>
    <x v="128"/>
    <s v="Invoice"/>
    <s v="87188"/>
    <s v="BUILDERS WAREHOUSE:HARTEBEESPOORT"/>
    <s v="SEEDLINGS ASS"/>
    <n v="200"/>
    <n v="31.85"/>
    <n v="6370"/>
    <n v="5521826.2700000005"/>
    <x v="34"/>
  </r>
  <r>
    <m/>
    <x v="128"/>
    <s v="Invoice"/>
    <s v="87215"/>
    <s v="FH CHAMBERLAIN TRADING (PTY) LTD:RIVIERA"/>
    <s v="SEEDLINGS ASS"/>
    <n v="20"/>
    <n v="31.85"/>
    <n v="637"/>
    <n v="5522463.2700000005"/>
    <x v="34"/>
  </r>
  <r>
    <m/>
    <x v="128"/>
    <s v="Invoice"/>
    <s v="87216"/>
    <s v="FH CHAMBERLAIN TRADING (PTY) LTD:KYALAMI"/>
    <s v="SEEDLINGS ASS"/>
    <n v="60"/>
    <n v="31.85"/>
    <n v="1911"/>
    <n v="5524374.2700000005"/>
    <x v="34"/>
  </r>
  <r>
    <m/>
    <x v="128"/>
    <s v="Invoice"/>
    <s v="87218"/>
    <s v="BUILDERS WAREHOUSE:SOUTHGATE"/>
    <s v="SEEDLINGS ASS"/>
    <n v="130"/>
    <n v="31.85"/>
    <n v="4140.5"/>
    <n v="5528514.7700000005"/>
    <x v="34"/>
  </r>
  <r>
    <m/>
    <x v="128"/>
    <s v="Invoice"/>
    <s v="87220"/>
    <s v="GARDENSHOP PARKTOWN"/>
    <s v="SEEDLINGS ASS"/>
    <n v="170"/>
    <n v="31.8"/>
    <n v="5406"/>
    <n v="5533920.7700000005"/>
    <x v="34"/>
  </r>
  <r>
    <m/>
    <x v="128"/>
    <s v="Invoice"/>
    <s v="87223"/>
    <s v="TINKY'S GARDENS"/>
    <s v="SEEDLINGS ASS"/>
    <n v="5"/>
    <n v="29.99"/>
    <n v="149.94999999999999"/>
    <n v="5534070.7200000007"/>
    <x v="34"/>
  </r>
  <r>
    <m/>
    <x v="128"/>
    <s v="Invoice"/>
    <s v="87245"/>
    <s v="BUILDERS WAREHOUSE:THOHOYANDOU"/>
    <s v="SEEDLINGS ASS"/>
    <n v="1200"/>
    <n v="31.85"/>
    <n v="38220"/>
    <n v="5572290.7200000007"/>
    <x v="34"/>
  </r>
  <r>
    <m/>
    <x v="129"/>
    <s v="Invoice"/>
    <s v="87226"/>
    <s v="BUILDERS WAREHOUSE:NOORDHEUWEL"/>
    <s v="SEEDLINGS ASS"/>
    <n v="80"/>
    <n v="31.85"/>
    <n v="2548"/>
    <n v="5574838.7200000007"/>
    <x v="34"/>
  </r>
  <r>
    <m/>
    <x v="129"/>
    <s v="Invoice"/>
    <s v="87227"/>
    <s v="BUILDERS WAREHOUSE:NORWOOD"/>
    <s v="SEEDLINGS ASS"/>
    <n v="240"/>
    <n v="31.85"/>
    <n v="7644"/>
    <n v="5582482.7200000007"/>
    <x v="34"/>
  </r>
  <r>
    <m/>
    <x v="129"/>
    <s v="Invoice"/>
    <s v="87228"/>
    <s v="BUILDERS WAREHOUSE:NORTHRIDING"/>
    <s v="SEEDLINGS ASS"/>
    <n v="160"/>
    <n v="31.85"/>
    <n v="5096"/>
    <n v="5587578.7200000007"/>
    <x v="34"/>
  </r>
  <r>
    <m/>
    <x v="129"/>
    <s v="Invoice"/>
    <s v="87239"/>
    <s v="BUILDERS WAREHOUSE:GREENSTONE"/>
    <s v="SEEDLINGS ASS"/>
    <n v="140"/>
    <n v="31.85"/>
    <n v="4459"/>
    <n v="5592037.7200000007"/>
    <x v="34"/>
  </r>
  <r>
    <m/>
    <x v="129"/>
    <s v="Invoice"/>
    <s v="87230"/>
    <s v="BUILDERS WAREHOUSE:KEMPTON PARK"/>
    <s v="SEEDLINGS ASS"/>
    <n v="120"/>
    <n v="31.85"/>
    <n v="3822"/>
    <n v="5595859.7200000007"/>
    <x v="34"/>
  </r>
  <r>
    <m/>
    <x v="129"/>
    <s v="Invoice"/>
    <s v="87231"/>
    <s v="BUILDERS WAREHOUSE:FLORIDA GLEN"/>
    <s v="SEEDLINGS ASS"/>
    <n v="180"/>
    <n v="31.85"/>
    <n v="5733"/>
    <n v="5601592.7200000007"/>
    <x v="34"/>
  </r>
  <r>
    <m/>
    <x v="129"/>
    <s v="Invoice"/>
    <s v="87233"/>
    <s v="BUILDERS WAREHOUSE:BEDWORTH PARK"/>
    <s v="SEEDLINGS ASS"/>
    <n v="200"/>
    <n v="31.85"/>
    <n v="6370"/>
    <n v="5607962.7200000007"/>
    <x v="34"/>
  </r>
  <r>
    <m/>
    <x v="129"/>
    <s v="Invoice"/>
    <s v="87234"/>
    <s v="LITTLE AUSTRIA"/>
    <s v="SEEDLINGS ASS"/>
    <n v="120"/>
    <n v="29.99"/>
    <n v="3598.8"/>
    <n v="5611561.5200000005"/>
    <x v="34"/>
  </r>
  <r>
    <m/>
    <x v="129"/>
    <s v="Invoice"/>
    <s v="87235"/>
    <s v="PLANTYARD"/>
    <s v="SEEDLINGS ASS"/>
    <n v="30"/>
    <n v="29.99"/>
    <n v="899.7"/>
    <n v="5612461.2200000007"/>
    <x v="34"/>
  </r>
  <r>
    <m/>
    <x v="129"/>
    <s v="Invoice"/>
    <s v="87236"/>
    <s v="BRAKPAN GARDEN CENTRE"/>
    <s v="SEEDLINGS ASS"/>
    <n v="135"/>
    <n v="29.99"/>
    <n v="4048.65"/>
    <n v="5616509.870000001"/>
    <x v="34"/>
  </r>
  <r>
    <m/>
    <x v="129"/>
    <s v="Invoice"/>
    <s v="87237"/>
    <s v="BUILDERS WAREHOUSE:VEREENIGING"/>
    <s v="SEEDLINGS ASS"/>
    <n v="200"/>
    <n v="31.85"/>
    <n v="6370"/>
    <n v="5622879.870000001"/>
    <x v="34"/>
  </r>
  <r>
    <m/>
    <x v="129"/>
    <s v="Invoice"/>
    <s v="87238"/>
    <s v="CRISANRA KWEKERY"/>
    <s v="SEEDLINGS ASS"/>
    <n v="170"/>
    <n v="26.65"/>
    <n v="4530.5"/>
    <n v="5627410.370000001"/>
    <x v="34"/>
  </r>
  <r>
    <m/>
    <x v="129"/>
    <s v="Invoice"/>
    <s v="87229"/>
    <s v="RIVERSIDE MICA"/>
    <s v="SEEDLINGS ASS"/>
    <n v="90"/>
    <n v="31.65"/>
    <n v="2848.5"/>
    <n v="5630258.870000001"/>
    <x v="34"/>
  </r>
  <r>
    <m/>
    <x v="129"/>
    <s v="Invoice"/>
    <s v="87258"/>
    <s v="BUILDERS WAREHOUSE:NEWCASTLE"/>
    <s v="SEEDLINGS ASS"/>
    <n v="600"/>
    <n v="31.85"/>
    <n v="19110"/>
    <n v="5649368.870000001"/>
    <x v="34"/>
  </r>
  <r>
    <m/>
    <x v="129"/>
    <s v="Invoice"/>
    <s v="87382"/>
    <s v="BUCO SSC:VANDERBIJLPARK"/>
    <s v="SEEDLINGS ASS"/>
    <n v="33"/>
    <n v="32.4"/>
    <n v="1069.2"/>
    <n v="5650438.0700000012"/>
    <x v="34"/>
  </r>
  <r>
    <m/>
    <x v="26"/>
    <s v="Invoice"/>
    <s v="87217"/>
    <s v="BUILDERS WAREHOUSE:MIDDELBURG"/>
    <s v="SEEDLINGS ASS"/>
    <n v="240"/>
    <n v="31.85"/>
    <n v="7644"/>
    <n v="5658082.0700000012"/>
    <x v="34"/>
  </r>
  <r>
    <m/>
    <x v="26"/>
    <s v="Invoice"/>
    <s v="87246"/>
    <s v="BUILDERS WAREHOUSE:SUNWARD PARK"/>
    <s v="SEEDLINGS ASS"/>
    <n v="370"/>
    <n v="31.85"/>
    <n v="11784.5"/>
    <n v="5669866.5700000012"/>
    <x v="34"/>
  </r>
  <r>
    <m/>
    <x v="26"/>
    <s v="Invoice"/>
    <s v="87247"/>
    <s v="BUILDERS WAREHOUSE:NORTHMEAD"/>
    <s v="SEEDLINGS ASS"/>
    <n v="280"/>
    <n v="31.85"/>
    <n v="8918"/>
    <n v="5678784.5700000012"/>
    <x v="34"/>
  </r>
  <r>
    <m/>
    <x v="26"/>
    <s v="Invoice"/>
    <s v="87248"/>
    <s v="BUILDERS WAREHOUSE:CARNIVAL MALL"/>
    <s v="SEEDLINGS ASS"/>
    <n v="230"/>
    <n v="31.85"/>
    <n v="7325.5"/>
    <n v="5686110.0700000012"/>
    <x v="34"/>
  </r>
  <r>
    <m/>
    <x v="26"/>
    <s v="Invoice"/>
    <s v="87249"/>
    <s v="BUILDERS WAREHOUSE:EDENVALE"/>
    <s v="SEEDLINGS ASS"/>
    <n v="150"/>
    <n v="31.85"/>
    <n v="4777.5"/>
    <n v="5690887.5700000012"/>
    <x v="34"/>
  </r>
  <r>
    <m/>
    <x v="26"/>
    <s v="Invoice"/>
    <s v="87250"/>
    <s v="BUILDERS WAREHOUSE:NEWMARKET"/>
    <s v="SEEDLINGS ASS"/>
    <n v="390"/>
    <n v="31.85"/>
    <n v="12421.5"/>
    <n v="5703309.0700000012"/>
    <x v="34"/>
  </r>
  <r>
    <m/>
    <x v="26"/>
    <s v="Invoice"/>
    <s v="87251"/>
    <s v="BUILDERS WAREHOUSE:RIVONIA"/>
    <s v="SEEDLINGS ASS"/>
    <n v="140"/>
    <n v="31.85"/>
    <n v="4459"/>
    <n v="5707768.0700000012"/>
    <x v="34"/>
  </r>
  <r>
    <m/>
    <x v="26"/>
    <s v="Invoice"/>
    <s v="87252"/>
    <s v="THYME SQUARE"/>
    <s v="SEEDLINGS ASS"/>
    <n v="85"/>
    <n v="27.3"/>
    <n v="2320.5"/>
    <n v="5710088.5700000012"/>
    <x v="34"/>
  </r>
  <r>
    <m/>
    <x v="26"/>
    <s v="Invoice"/>
    <s v="87253"/>
    <s v="BUILDERS WAREHOUSE:BRYANSTON"/>
    <s v="SEEDLINGS ASS"/>
    <n v="80"/>
    <n v="31.85"/>
    <n v="2548"/>
    <n v="5712636.5700000012"/>
    <x v="34"/>
  </r>
  <r>
    <m/>
    <x v="26"/>
    <s v="Invoice"/>
    <s v="87255"/>
    <s v="LIFESTYLE HOME GARDEN"/>
    <s v="SEEDLINGS ASS"/>
    <n v="200"/>
    <n v="29.2"/>
    <n v="5840"/>
    <n v="5718476.5700000012"/>
    <x v="34"/>
  </r>
  <r>
    <m/>
    <x v="26"/>
    <s v="Invoice"/>
    <s v="87259"/>
    <s v="NINFA GARDEN CENTRE"/>
    <s v="SEEDLINGS ASS"/>
    <n v="80"/>
    <n v="29.99"/>
    <n v="2399.1999999999998"/>
    <n v="5720875.7700000014"/>
    <x v="34"/>
  </r>
  <r>
    <m/>
    <x v="26"/>
    <s v="Invoice"/>
    <s v="87261"/>
    <s v="PRETTY GARDENS"/>
    <s v="SEEDLINGS ASS"/>
    <n v="110"/>
    <n v="29.99"/>
    <n v="3298.9"/>
    <n v="5724174.6700000018"/>
    <x v="34"/>
  </r>
  <r>
    <m/>
    <x v="26"/>
    <s v="Invoice"/>
    <s v="87264"/>
    <s v="TINKY'S GARDENS"/>
    <s v="SEEDLINGS ASS"/>
    <n v="6"/>
    <n v="29.99"/>
    <n v="179.94"/>
    <n v="5724354.6100000022"/>
    <x v="34"/>
  </r>
  <r>
    <m/>
    <x v="26"/>
    <s v="Invoice"/>
    <s v="87263"/>
    <s v="PRETTY GARDENS"/>
    <s v="SEEDLINGS ASS"/>
    <n v="20"/>
    <n v="0"/>
    <n v="0"/>
    <n v="5724354.6100000022"/>
    <x v="34"/>
  </r>
  <r>
    <m/>
    <x v="26"/>
    <s v="Invoice"/>
    <s v="87267"/>
    <s v="CLARKS GARDEN CENTRE"/>
    <s v="SEEDLINGS ASS"/>
    <n v="70"/>
    <n v="29.99"/>
    <n v="2099.3000000000002"/>
    <n v="5726453.910000002"/>
    <x v="34"/>
  </r>
  <r>
    <m/>
    <x v="26"/>
    <s v="Invoice"/>
    <s v="87268"/>
    <s v="BUILDERS WAREHOUSE:EMALALHENI"/>
    <s v="SEEDLINGS ASS"/>
    <n v="150"/>
    <n v="31.85"/>
    <n v="4777.5"/>
    <n v="5731231.410000002"/>
    <x v="34"/>
  </r>
  <r>
    <m/>
    <x v="26"/>
    <s v="Invoice"/>
    <s v="87269"/>
    <s v="BUILDERS WAREHOUSE:BLOEMFONTEIN"/>
    <s v="SEEDLINGS ASS"/>
    <n v="550"/>
    <n v="31.85"/>
    <n v="17517.5"/>
    <n v="5748748.910000002"/>
    <x v="34"/>
  </r>
  <r>
    <m/>
    <x v="26"/>
    <s v="Invoice"/>
    <s v="87270"/>
    <s v="BUILDERS WAREHOUSE:MAFIKENG"/>
    <s v="SEEDLINGS ASS"/>
    <n v="800"/>
    <n v="31.85"/>
    <n v="25480"/>
    <n v="5774228.910000002"/>
    <x v="34"/>
  </r>
  <r>
    <m/>
    <x v="210"/>
    <s v="Invoice"/>
    <s v="87289"/>
    <s v="LINKSFIELD NURSERY"/>
    <s v="SEEDLINGS ASS"/>
    <n v="35"/>
    <n v="29.99"/>
    <n v="1049.6500000000001"/>
    <n v="5775278.5600000024"/>
    <x v="34"/>
  </r>
  <r>
    <m/>
    <x v="210"/>
    <s v="Invoice"/>
    <s v="87290"/>
    <s v="IMPALA FLORA"/>
    <s v="SEEDLINGS ASS"/>
    <n v="100"/>
    <n v="28.65"/>
    <n v="2865"/>
    <n v="5778143.5600000024"/>
    <x v="34"/>
  </r>
  <r>
    <m/>
    <x v="210"/>
    <s v="Invoice"/>
    <s v="87292"/>
    <s v="BUILDERS WAREHOUSE:NOORDHEUWEL"/>
    <s v="SEEDLINGS ASS"/>
    <n v="70"/>
    <n v="31.85"/>
    <n v="2229.5"/>
    <n v="5780373.0600000024"/>
    <x v="34"/>
  </r>
  <r>
    <m/>
    <x v="210"/>
    <s v="Invoice"/>
    <s v="87293"/>
    <s v="BUILDERS WAREHOUSE:STRUBENS VALLEY"/>
    <s v="SEEDLINGS ASS"/>
    <n v="200"/>
    <n v="31.85"/>
    <n v="6370"/>
    <n v="5786743.0600000024"/>
    <x v="34"/>
  </r>
  <r>
    <m/>
    <x v="210"/>
    <s v="Invoice"/>
    <s v="87294"/>
    <s v="BUILDERS WAREHOUSE:NORWOOD"/>
    <s v="SEEDLINGS ASS"/>
    <n v="300"/>
    <n v="31.85"/>
    <n v="9555"/>
    <n v="5796298.0600000024"/>
    <x v="34"/>
  </r>
  <r>
    <m/>
    <x v="210"/>
    <s v="Invoice"/>
    <s v="87297"/>
    <s v="BUILDERS WAREHOUSE:KEMPTON PARK"/>
    <s v="SEEDLINGS ASS"/>
    <n v="200"/>
    <n v="31.85"/>
    <n v="6370"/>
    <n v="5802668.0600000024"/>
    <x v="34"/>
  </r>
  <r>
    <m/>
    <x v="210"/>
    <s v="Invoice"/>
    <s v="87298"/>
    <s v="BUILDERS WAREHOUSE:BOKSBURG (NEW)"/>
    <s v="SEEDLINGS ASS"/>
    <n v="300"/>
    <n v="31.85"/>
    <n v="9555"/>
    <n v="5812223.0600000024"/>
    <x v="34"/>
  </r>
  <r>
    <m/>
    <x v="210"/>
    <s v="Invoice"/>
    <s v="87315"/>
    <s v="MONTANA GARDEN PAVILION"/>
    <s v="SEEDLINGS ASS"/>
    <n v="210"/>
    <n v="29.6"/>
    <n v="6216"/>
    <n v="5818439.0600000024"/>
    <x v="34"/>
  </r>
  <r>
    <m/>
    <x v="210"/>
    <s v="Invoice"/>
    <s v="87317"/>
    <s v="BLOOM NURSERY"/>
    <s v="SEEDLINGS ASS"/>
    <n v="26"/>
    <n v="29.6"/>
    <n v="769.6"/>
    <n v="5819208.660000002"/>
    <x v="34"/>
  </r>
  <r>
    <m/>
    <x v="210"/>
    <s v="Invoice"/>
    <s v="87318"/>
    <s v="BUILDERS WAREHOUSE:NELSPRUIT"/>
    <s v="SEEDLINGS ASS"/>
    <n v="760"/>
    <n v="31.85"/>
    <n v="24206"/>
    <n v="5843414.660000002"/>
    <x v="34"/>
  </r>
  <r>
    <m/>
    <x v="130"/>
    <s v="Invoice"/>
    <s v="87273"/>
    <s v="BUILDERS WAREHOUSE:RUSTENBURG"/>
    <s v="SEEDLINGS ASS"/>
    <n v="320"/>
    <n v="31.85"/>
    <n v="10192"/>
    <n v="5853606.660000002"/>
    <x v="34"/>
  </r>
  <r>
    <m/>
    <x v="130"/>
    <s v="Invoice"/>
    <s v="87274"/>
    <s v="BUILDERS WAREHOUSE:RIVONIA"/>
    <s v="SEEDLINGS ASS"/>
    <n v="120"/>
    <n v="31.85"/>
    <n v="3822"/>
    <n v="5857428.660000002"/>
    <x v="34"/>
  </r>
  <r>
    <m/>
    <x v="130"/>
    <s v="Invoice"/>
    <s v="87275"/>
    <s v="BUILDERS WAREHOUSE:ZAMBEZI"/>
    <s v="SEEDLINGS ASS"/>
    <n v="180"/>
    <n v="31.85"/>
    <n v="5733"/>
    <n v="5863161.660000002"/>
    <x v="34"/>
  </r>
  <r>
    <m/>
    <x v="130"/>
    <s v="Invoice"/>
    <s v="87277"/>
    <s v="BUILDERS WAREHOUSE:FOURWAYS"/>
    <s v="SEEDLINGS ASS"/>
    <n v="100"/>
    <n v="31.85"/>
    <n v="3185"/>
    <n v="5866346.660000002"/>
    <x v="34"/>
  </r>
  <r>
    <m/>
    <x v="130"/>
    <s v="Invoice"/>
    <s v="87278"/>
    <s v="BUILDERS WAREHOUSE:GEZINA NEW"/>
    <s v="SEEDLINGS ASS"/>
    <n v="220"/>
    <n v="31.85"/>
    <n v="7007"/>
    <n v="5873353.660000002"/>
    <x v="34"/>
  </r>
  <r>
    <m/>
    <x v="130"/>
    <s v="Invoice"/>
    <s v="87279"/>
    <s v="BUILDERS WAREHOUSE:CEDAR SQUARE"/>
    <s v="SEEDLINGS ASS"/>
    <n v="130"/>
    <n v="31.85"/>
    <n v="4140.5"/>
    <n v="5877494.160000002"/>
    <x v="34"/>
  </r>
  <r>
    <m/>
    <x v="130"/>
    <s v="Invoice"/>
    <s v="87282"/>
    <s v="BUILDERS WAREHOUSE:GLEN EAGLES"/>
    <s v="SEEDLINGS ASS"/>
    <n v="200"/>
    <n v="31.85"/>
    <n v="6370"/>
    <n v="5883864.160000002"/>
    <x v="34"/>
  </r>
  <r>
    <m/>
    <x v="130"/>
    <s v="Invoice"/>
    <s v="87283"/>
    <s v="BUILDERS WAREHOUSE:BRYANSTON"/>
    <s v="SEEDLINGS ASS"/>
    <n v="90"/>
    <n v="31.85"/>
    <n v="2866.5"/>
    <n v="5886730.660000002"/>
    <x v="34"/>
  </r>
  <r>
    <m/>
    <x v="130"/>
    <s v="Invoice"/>
    <s v="87284"/>
    <s v="LIFESTYLE HOME GARDEN"/>
    <s v="SEEDLINGS ASS"/>
    <n v="210"/>
    <n v="29.2"/>
    <n v="6132"/>
    <n v="5892862.660000002"/>
    <x v="34"/>
  </r>
  <r>
    <m/>
    <x v="130"/>
    <s v="Invoice"/>
    <s v="87285"/>
    <s v="HILLCREST NURSERY"/>
    <s v="SEEDLINGS ASS"/>
    <n v="95"/>
    <n v="32.200000000000003"/>
    <n v="3059"/>
    <n v="5895921.660000002"/>
    <x v="34"/>
  </r>
  <r>
    <m/>
    <x v="130"/>
    <s v="Invoice"/>
    <s v="87286"/>
    <s v="CENTRAL NURSERY DEPOT"/>
    <s v="SEEDLINGS ASS"/>
    <n v="50"/>
    <n v="32.200000000000003"/>
    <n v="1610"/>
    <n v="5897531.660000002"/>
    <x v="34"/>
  </r>
  <r>
    <m/>
    <x v="130"/>
    <s v="Invoice"/>
    <s v="87287"/>
    <s v="BUILDERS WAREHOUSE:RASLOUW"/>
    <s v="SEEDLINGS ASS"/>
    <n v="180"/>
    <n v="31.85"/>
    <n v="5733"/>
    <n v="5903264.660000002"/>
    <x v="34"/>
  </r>
  <r>
    <m/>
    <x v="130"/>
    <s v="Invoice"/>
    <s v="87296"/>
    <s v="ECKARDS GARDEN PAVILION"/>
    <s v="SEEDLINGS ASS"/>
    <n v="40"/>
    <n v="29.6"/>
    <n v="1184"/>
    <n v="5904448.660000002"/>
    <x v="34"/>
  </r>
  <r>
    <m/>
    <x v="27"/>
    <s v="Invoice"/>
    <s v="87276"/>
    <s v="BUILDERS WAREHOUSE:CENTURION"/>
    <s v="SEEDLINGS ASS"/>
    <n v="110"/>
    <n v="31.85"/>
    <n v="3503.5"/>
    <n v="5907952.160000002"/>
    <x v="34"/>
  </r>
  <r>
    <m/>
    <x v="27"/>
    <s v="Invoice"/>
    <s v="87280"/>
    <s v="BUILDERS WAREHOUSE:LYNNWOOD"/>
    <s v="SEEDLINGS ASS"/>
    <n v="300"/>
    <n v="31.85"/>
    <n v="9555"/>
    <n v="5917507.160000002"/>
    <x v="34"/>
  </r>
  <r>
    <m/>
    <x v="27"/>
    <s v="Invoice"/>
    <s v="87300"/>
    <s v="BUILDERS WAREHOUSE:KLERKSDORP"/>
    <s v="SEEDLINGS ASS"/>
    <n v="250"/>
    <n v="31.85"/>
    <n v="7962.5"/>
    <n v="5925469.660000002"/>
    <x v="34"/>
  </r>
  <r>
    <m/>
    <x v="27"/>
    <s v="Invoice"/>
    <s v="87302"/>
    <s v="BUILDERS WAREHOUSE:SOUTHGATE"/>
    <s v="SEEDLINGS ASS"/>
    <n v="80"/>
    <n v="31.85"/>
    <n v="2548"/>
    <n v="5928017.660000002"/>
    <x v="34"/>
  </r>
  <r>
    <m/>
    <x v="27"/>
    <s v="Invoice"/>
    <s v="87301"/>
    <s v="BUILDERS WAREHOUSE:CRAIGHALL PARK"/>
    <s v="SEEDLINGS ASS"/>
    <n v="200"/>
    <n v="31.85"/>
    <n v="6370"/>
    <n v="5934387.660000002"/>
    <x v="34"/>
  </r>
  <r>
    <m/>
    <x v="27"/>
    <s v="Invoice"/>
    <s v="87303"/>
    <s v="FH CHAMBERLAIN TRADING (PTY) LTD:CENTURION"/>
    <s v="SEEDLINGS ASS"/>
    <n v="100"/>
    <n v="31.85"/>
    <n v="3185"/>
    <n v="5937572.660000002"/>
    <x v="34"/>
  </r>
  <r>
    <m/>
    <x v="27"/>
    <s v="Invoice"/>
    <s v="87304"/>
    <s v="FH CHAMBERLAIN TRADING (PTY) LTD:STRUBENSVALLEY"/>
    <s v="SEEDLINGS ASS"/>
    <n v="175"/>
    <n v="31.85"/>
    <n v="5573.75"/>
    <n v="5943146.410000002"/>
    <x v="34"/>
  </r>
  <r>
    <m/>
    <x v="27"/>
    <s v="Invoice"/>
    <s v="87305"/>
    <s v="BUILDERS WAREHOUSE:LAMBTON"/>
    <s v="SEEDLINGS ASS"/>
    <n v="181"/>
    <n v="31.85"/>
    <n v="5764.85"/>
    <n v="5948911.2600000016"/>
    <x v="34"/>
  </r>
  <r>
    <m/>
    <x v="27"/>
    <s v="Invoice"/>
    <s v="87306"/>
    <s v="FH CHAMBERLAIN TRADING (PTY) LTD:WATERKLOOF GLEN"/>
    <s v="SEEDLINGS ASS"/>
    <n v="70"/>
    <n v="31.85"/>
    <n v="2229.5"/>
    <n v="5951140.7600000016"/>
    <x v="34"/>
  </r>
  <r>
    <m/>
    <x v="27"/>
    <s v="Invoice"/>
    <s v="87308"/>
    <s v="FH CHAMBERLAIN TRADING (PTY) LTD:KYALAMI"/>
    <s v="SEEDLINGS ASS"/>
    <n v="100"/>
    <n v="31.85"/>
    <n v="3185"/>
    <n v="5954325.7600000016"/>
    <x v="34"/>
  </r>
  <r>
    <m/>
    <x v="27"/>
    <s v="Invoice"/>
    <s v="87310"/>
    <s v="BACK TO EDEN NURSERY"/>
    <s v="SEEDLINGS ASS"/>
    <n v="50"/>
    <n v="29.99"/>
    <n v="1499.5"/>
    <n v="5955825.2600000016"/>
    <x v="34"/>
  </r>
  <r>
    <m/>
    <x v="27"/>
    <s v="Invoice"/>
    <s v="87311"/>
    <s v="MONTROSE NURSERY"/>
    <s v="SEEDLINGS ASS"/>
    <n v="30"/>
    <n v="29.99"/>
    <n v="899.7"/>
    <n v="5956724.9600000018"/>
    <x v="34"/>
  </r>
  <r>
    <m/>
    <x v="27"/>
    <s v="Invoice"/>
    <s v="87312"/>
    <s v="HYDRO VEGGIE PTY LTD"/>
    <s v="SEEDLINGS ASS"/>
    <n v="200"/>
    <n v="29.99"/>
    <n v="5998"/>
    <n v="5962722.9600000018"/>
    <x v="34"/>
  </r>
  <r>
    <m/>
    <x v="27"/>
    <s v="Invoice"/>
    <s v="87313"/>
    <s v="GARDENSHOP PARKTOWN"/>
    <s v="SEEDLINGS ASS"/>
    <n v="200"/>
    <n v="31.8"/>
    <n v="6360"/>
    <n v="5969082.9600000018"/>
    <x v="34"/>
  </r>
  <r>
    <m/>
    <x v="245"/>
    <s v="Invoice"/>
    <s v="87319"/>
    <s v="BUILDERS WAREHOUSE:GREENSTONE"/>
    <s v="SEEDLINGS ASS"/>
    <n v="390"/>
    <n v="31.85"/>
    <n v="12421.5"/>
    <n v="5981504.4600000018"/>
    <x v="34"/>
  </r>
  <r>
    <m/>
    <x v="245"/>
    <s v="Invoice"/>
    <s v="87320"/>
    <s v="BUILDERS WAREHOUSE:ROBINDALE"/>
    <s v="SEEDLINGS ASS"/>
    <n v="100"/>
    <n v="31.85"/>
    <n v="3185"/>
    <n v="5984689.4600000018"/>
    <x v="34"/>
  </r>
  <r>
    <m/>
    <x v="245"/>
    <s v="Invoice"/>
    <s v="87322"/>
    <s v="CRISANRA KWEKERY"/>
    <s v="SEEDLINGS ASS"/>
    <n v="70"/>
    <n v="26.65"/>
    <n v="1865.5"/>
    <n v="5986554.9600000018"/>
    <x v="34"/>
  </r>
  <r>
    <m/>
    <x v="245"/>
    <s v="Invoice"/>
    <s v="87323"/>
    <s v="RIVERSIDE MICA"/>
    <s v="SEEDLINGS ASS"/>
    <n v="170"/>
    <n v="31.65"/>
    <n v="5380.5"/>
    <n v="5991935.4600000018"/>
    <x v="34"/>
  </r>
  <r>
    <m/>
    <x v="245"/>
    <s v="Invoice"/>
    <s v="87324"/>
    <s v="RIVERSIDE MICA"/>
    <s v="SEEDLINGS ASS"/>
    <n v="30"/>
    <n v="27.2"/>
    <n v="816"/>
    <n v="5992751.4600000018"/>
    <x v="34"/>
  </r>
  <r>
    <m/>
    <x v="245"/>
    <s v="Invoice"/>
    <s v="87325"/>
    <s v="BUILDERS WAREHOUSE:NORWOOD"/>
    <s v="SEEDLINGS ASS"/>
    <n v="380"/>
    <n v="31.85"/>
    <n v="12103"/>
    <n v="6004854.4600000018"/>
    <x v="34"/>
  </r>
  <r>
    <m/>
    <x v="245"/>
    <s v="Invoice"/>
    <s v="87326"/>
    <s v="LITTLE AUSTRIA"/>
    <s v="SEEDLINGS ASS"/>
    <n v="140"/>
    <n v="29.99"/>
    <n v="4198.6000000000004"/>
    <n v="6009053.0600000015"/>
    <x v="34"/>
  </r>
  <r>
    <m/>
    <x v="131"/>
    <s v="Invoice"/>
    <s v="87327"/>
    <s v="BUILDERS WAREHOUSE:RIVONIA"/>
    <s v="SEEDLINGS ASS"/>
    <n v="120"/>
    <n v="31.85"/>
    <n v="3822"/>
    <n v="6012875.0600000015"/>
    <x v="34"/>
  </r>
  <r>
    <m/>
    <x v="131"/>
    <s v="Invoice"/>
    <s v="87328"/>
    <s v="BUILDERS WAREHOUSE:MIDRAND"/>
    <s v="SEEDLINGS ASS"/>
    <n v="150"/>
    <n v="31.85"/>
    <n v="4777.5"/>
    <n v="6017652.5600000015"/>
    <x v="34"/>
  </r>
  <r>
    <m/>
    <x v="131"/>
    <s v="Invoice"/>
    <s v="87329"/>
    <s v="BUILDERS WAREHOUSE:FOURWAYS"/>
    <s v="SEEDLINGS ASS"/>
    <n v="100"/>
    <n v="31.85"/>
    <n v="3185"/>
    <n v="6020837.5600000015"/>
    <x v="34"/>
  </r>
  <r>
    <m/>
    <x v="131"/>
    <s v="Invoice"/>
    <s v="87330"/>
    <s v="BUILDERS WAREHOUSE:CARNIVAL MALL"/>
    <s v="SEEDLINGS ASS"/>
    <n v="100"/>
    <n v="31.85"/>
    <n v="3185"/>
    <n v="6024022.5600000015"/>
    <x v="34"/>
  </r>
  <r>
    <m/>
    <x v="131"/>
    <s v="Invoice"/>
    <s v="87331"/>
    <s v="BUILDERS WAREHOUSE:EDENVALE"/>
    <s v="SEEDLINGS ASS"/>
    <n v="160"/>
    <n v="31.85"/>
    <n v="5096"/>
    <n v="6029118.5600000015"/>
    <x v="34"/>
  </r>
  <r>
    <m/>
    <x v="131"/>
    <s v="Invoice"/>
    <s v="87332"/>
    <s v="BUILDERS WAREHOUSE:GLEN EAGLES"/>
    <s v="SEEDLINGS ASS"/>
    <n v="80"/>
    <n v="31.85"/>
    <n v="2548"/>
    <n v="6031666.5600000015"/>
    <x v="34"/>
  </r>
  <r>
    <m/>
    <x v="131"/>
    <s v="Invoice"/>
    <s v="87333"/>
    <s v="BUILDERS WAREHOUSE:NEWMARKET"/>
    <s v="SEEDLINGS ASS"/>
    <n v="230"/>
    <n v="31.85"/>
    <n v="7325.5"/>
    <n v="6038992.0600000015"/>
    <x v="34"/>
  </r>
  <r>
    <m/>
    <x v="131"/>
    <s v="Invoice"/>
    <s v="87334"/>
    <s v="BUILDERS WAREHOUSE:SUNWARD PARK"/>
    <s v="SEEDLINGS ASS"/>
    <n v="400"/>
    <n v="31.85"/>
    <n v="12740"/>
    <n v="6051732.0600000015"/>
    <x v="34"/>
  </r>
  <r>
    <m/>
    <x v="131"/>
    <s v="Invoice"/>
    <s v="87335"/>
    <s v="BUILDERS WAREHOUSE:NORTHMEAD"/>
    <s v="SEEDLINGS ASS"/>
    <n v="300"/>
    <n v="31.85"/>
    <n v="9555"/>
    <n v="6061287.0600000015"/>
    <x v="34"/>
  </r>
  <r>
    <m/>
    <x v="131"/>
    <s v="Invoice"/>
    <s v="87360"/>
    <s v="IMPALA FLORA"/>
    <s v="SEEDLINGS ASS"/>
    <n v="80"/>
    <n v="28.65"/>
    <n v="2292"/>
    <n v="6063579.0600000015"/>
    <x v="34"/>
  </r>
  <r>
    <m/>
    <x v="304"/>
    <s v="Invoice"/>
    <s v="87357"/>
    <s v="LINKSFIELD NURSERY"/>
    <s v="SEEDLINGS ASS"/>
    <n v="35"/>
    <n v="29.99"/>
    <n v="1049.6500000000001"/>
    <n v="6064628.7100000018"/>
    <x v="34"/>
  </r>
  <r>
    <m/>
    <x v="304"/>
    <s v="Invoice"/>
    <s v="87358"/>
    <s v="SHARONDALE GARDEN CENTRE"/>
    <s v="SEEDLINGS ASS"/>
    <n v="50"/>
    <n v="29.99"/>
    <n v="1499.5"/>
    <n v="6066128.2100000018"/>
    <x v="34"/>
  </r>
  <r>
    <m/>
    <x v="304"/>
    <s v="Invoice"/>
    <s v="87359"/>
    <s v="RAINBOW GARDEN AND HOME CENTRE"/>
    <s v="SEEDLINGS ASS"/>
    <n v="40"/>
    <n v="29.99"/>
    <n v="1199.5999999999999"/>
    <n v="6067327.8100000015"/>
    <x v="34"/>
  </r>
  <r>
    <m/>
    <x v="304"/>
    <s v="Invoice"/>
    <s v="87362"/>
    <s v="BUILDERS WAREHOUSE:ROBINDALE"/>
    <s v="SEEDLINGS ASS"/>
    <n v="200"/>
    <n v="31.85"/>
    <n v="6370"/>
    <n v="6073697.8100000015"/>
    <x v="34"/>
  </r>
  <r>
    <m/>
    <x v="304"/>
    <s v="Invoice"/>
    <s v="87363"/>
    <s v="BUILDERS WAREHOUSE:STRUBENS VALLEY"/>
    <s v="SEEDLINGS ASS"/>
    <n v="100"/>
    <n v="31.85"/>
    <n v="3185"/>
    <n v="6076882.8100000015"/>
    <x v="34"/>
  </r>
  <r>
    <m/>
    <x v="304"/>
    <s v="Invoice"/>
    <s v="87364"/>
    <s v="BUILDERS WAREHOUSE:NOORDHEUWEL"/>
    <s v="SEEDLINGS ASS"/>
    <n v="200"/>
    <n v="31.85"/>
    <n v="6370"/>
    <n v="6083252.8100000015"/>
    <x v="34"/>
  </r>
  <r>
    <m/>
    <x v="304"/>
    <s v="Invoice"/>
    <s v="87365"/>
    <s v="BUILDERS WAREHOUSE:KEMPTON PARK"/>
    <s v="SEEDLINGS ASS"/>
    <n v="100"/>
    <n v="31.85"/>
    <n v="3185"/>
    <n v="6086437.8100000015"/>
    <x v="34"/>
  </r>
  <r>
    <m/>
    <x v="304"/>
    <s v="Invoice"/>
    <s v="87366"/>
    <s v="BUILDERS WAREHOUSE:BOKSBURG (NEW)"/>
    <s v="SEEDLINGS ASS"/>
    <n v="120"/>
    <n v="31.85"/>
    <n v="3822"/>
    <n v="6090259.8100000015"/>
    <x v="34"/>
  </r>
  <r>
    <m/>
    <x v="132"/>
    <s v="Invoice"/>
    <s v="87339"/>
    <s v="BUILDERS WAREHOUSE:SILVERLAKES"/>
    <s v="SEEDLINGS ASS"/>
    <n v="310"/>
    <n v="31.85"/>
    <n v="9873.5"/>
    <n v="6100133.3100000015"/>
    <x v="34"/>
  </r>
  <r>
    <m/>
    <x v="132"/>
    <s v="Invoice"/>
    <s v="87340"/>
    <s v="BUILDERS WAREHOUSE:CEDAR SQUARE"/>
    <s v="SEEDLINGS ASS"/>
    <n v="100"/>
    <n v="31.85"/>
    <n v="3185"/>
    <n v="6103318.3100000015"/>
    <x v="34"/>
  </r>
  <r>
    <m/>
    <x v="132"/>
    <s v="Invoice"/>
    <s v="87341"/>
    <s v="BUILDERS WAREHOUSE:WOODLANDS"/>
    <s v="SEEDLINGS ASS"/>
    <n v="240"/>
    <n v="31.85"/>
    <n v="7644"/>
    <n v="6110962.3100000015"/>
    <x v="34"/>
  </r>
  <r>
    <m/>
    <x v="132"/>
    <s v="Invoice"/>
    <s v="87342"/>
    <s v="BUILDERS WAREHOUSE:GEZINA NEW"/>
    <s v="SEEDLINGS ASS"/>
    <n v="100"/>
    <n v="31.85"/>
    <n v="3185"/>
    <n v="6114147.3100000015"/>
    <x v="34"/>
  </r>
  <r>
    <m/>
    <x v="132"/>
    <s v="Invoice"/>
    <s v="87343"/>
    <s v="BUILDERS WAREHOUSE:FOURWAYS"/>
    <s v="SEEDLINGS ASS"/>
    <n v="130"/>
    <n v="31.85"/>
    <n v="4140.5"/>
    <n v="6118287.8100000015"/>
    <x v="34"/>
  </r>
  <r>
    <m/>
    <x v="132"/>
    <s v="Invoice"/>
    <s v="87344"/>
    <s v="BUILDERS WAREHOUSE:WONDER PARK"/>
    <s v="SEEDLINGS ASS"/>
    <n v="180"/>
    <n v="31.85"/>
    <n v="5733"/>
    <n v="6124020.8100000015"/>
    <x v="34"/>
  </r>
  <r>
    <m/>
    <x v="132"/>
    <s v="Invoice"/>
    <s v="87345"/>
    <s v="BUILDERS WAREHOUSE:ERASMUS PARK"/>
    <s v="SEEDLINGS ASS"/>
    <n v="230"/>
    <n v="31.85"/>
    <n v="7325.5"/>
    <n v="6131346.3100000015"/>
    <x v="34"/>
  </r>
  <r>
    <m/>
    <x v="132"/>
    <s v="Invoice"/>
    <s v="87346"/>
    <s v="BUILDERS WAREHOUSE:RASLOUW"/>
    <s v="SEEDLINGS ASS"/>
    <n v="90"/>
    <n v="31.85"/>
    <n v="2866.5"/>
    <n v="6134212.8100000015"/>
    <x v="34"/>
  </r>
  <r>
    <m/>
    <x v="132"/>
    <s v="Invoice"/>
    <s v="87347"/>
    <s v="BUILDERS WAREHOUSE:RIVONIA"/>
    <s v="SEEDLINGS ASS"/>
    <n v="200"/>
    <n v="31.85"/>
    <n v="6370"/>
    <n v="6140582.8100000015"/>
    <x v="34"/>
  </r>
  <r>
    <m/>
    <x v="132"/>
    <s v="Invoice"/>
    <s v="87348"/>
    <s v="BUILDERS WAREHOUSE:ZAMBEZI"/>
    <s v="SEEDLINGS ASS"/>
    <n v="220"/>
    <n v="31.85"/>
    <n v="7007"/>
    <n v="6147589.8100000015"/>
    <x v="34"/>
  </r>
  <r>
    <m/>
    <x v="132"/>
    <s v="Invoice"/>
    <s v="87351"/>
    <s v="BUILDERS WAREHOUSE:GLEN EAGLES"/>
    <s v="SEEDLINGS ASS"/>
    <n v="80"/>
    <n v="31.85"/>
    <n v="2548"/>
    <n v="6150137.8100000015"/>
    <x v="34"/>
  </r>
  <r>
    <m/>
    <x v="132"/>
    <s v="Invoice"/>
    <s v="87352"/>
    <s v="BUILDERS WAREHOUSE:BRYANSTON"/>
    <s v="SEEDLINGS ASS"/>
    <n v="150"/>
    <n v="31.85"/>
    <n v="4777.5"/>
    <n v="6154915.3100000015"/>
    <x v="34"/>
  </r>
  <r>
    <m/>
    <x v="132"/>
    <s v="Invoice"/>
    <s v="87353"/>
    <s v="BUILDERS WAREHOUSE:CENTURION"/>
    <s v="SEEDLINGS ASS"/>
    <n v="300"/>
    <n v="31.85"/>
    <n v="9555"/>
    <n v="6164470.3100000015"/>
    <x v="34"/>
  </r>
  <r>
    <m/>
    <x v="132"/>
    <s v="Invoice"/>
    <s v="87354"/>
    <s v="BUILDERS WAREHOUSE:CHERRY LANE"/>
    <s v="SEEDLINGS ASS"/>
    <n v="75"/>
    <n v="31.85"/>
    <n v="2388.75"/>
    <n v="6166859.0600000015"/>
    <x v="34"/>
  </r>
  <r>
    <m/>
    <x v="132"/>
    <s v="Invoice"/>
    <s v="87355"/>
    <s v="FH CHAMBERLAIN TRADING (PTY) LTD:WATERKLOOF GLEN"/>
    <s v="SEEDLINGS ASS"/>
    <n v="20"/>
    <n v="31.85"/>
    <n v="637"/>
    <n v="6167496.0600000015"/>
    <x v="34"/>
  </r>
  <r>
    <m/>
    <x v="132"/>
    <s v="Invoice"/>
    <s v="87356"/>
    <s v="FH CHAMBERLAIN TRADING (PTY) LTD:KYALAMI"/>
    <s v="SEEDLINGS ASS"/>
    <n v="80"/>
    <n v="31.85"/>
    <n v="2548"/>
    <n v="6170044.0600000015"/>
    <x v="34"/>
  </r>
  <r>
    <m/>
    <x v="132"/>
    <s v="Invoice"/>
    <s v="87367"/>
    <s v="LIFESTYLE HOME GARDEN"/>
    <s v="SEEDLINGS ASS"/>
    <n v="110"/>
    <n v="29.2"/>
    <n v="3212"/>
    <n v="6173256.0600000015"/>
    <x v="34"/>
  </r>
  <r>
    <m/>
    <x v="132"/>
    <s v="Invoice"/>
    <s v="87377"/>
    <s v="MONTANA GARDEN PAVILION"/>
    <s v="SEEDLINGS ASS"/>
    <n v="140"/>
    <n v="29.99"/>
    <n v="4198.6000000000004"/>
    <n v="6177454.6600000011"/>
    <x v="34"/>
  </r>
  <r>
    <m/>
    <x v="132"/>
    <s v="Invoice"/>
    <s v="87378"/>
    <s v="GARDEN CREATIONS"/>
    <s v="SEEDLINGS ASS"/>
    <n v="30"/>
    <n v="26.06"/>
    <n v="781.8"/>
    <n v="6178236.4600000009"/>
    <x v="34"/>
  </r>
  <r>
    <m/>
    <x v="246"/>
    <s v="Invoice"/>
    <s v="87368"/>
    <s v="BUILDERS WAREHOUSE:CRAIGHALL PARK"/>
    <s v="SEEDLINGS ASS"/>
    <n v="90"/>
    <n v="31.85"/>
    <n v="2866.5"/>
    <n v="6181102.9600000009"/>
    <x v="34"/>
  </r>
  <r>
    <m/>
    <x v="246"/>
    <s v="Invoice"/>
    <s v="87369"/>
    <s v="BUILDERS WAREHOUSE:KLERKSDORP"/>
    <s v="SEEDLINGS ASS"/>
    <n v="200"/>
    <n v="31.85"/>
    <n v="6370"/>
    <n v="6187472.9600000009"/>
    <x v="34"/>
  </r>
  <r>
    <m/>
    <x v="246"/>
    <s v="Invoice"/>
    <s v="87379"/>
    <s v="ECKARDS GARDEN PAVILION"/>
    <s v="SEEDLINGS ASS"/>
    <n v="120"/>
    <n v="29.6"/>
    <n v="3552"/>
    <n v="6191024.9600000009"/>
    <x v="34"/>
  </r>
  <r>
    <m/>
    <x v="133"/>
    <s v="Invoice"/>
    <s v="87370"/>
    <s v="RIVERSIDE MICA"/>
    <s v="SEEDLINGS ASS"/>
    <n v="65"/>
    <n v="31.65"/>
    <n v="2057.25"/>
    <n v="6193082.2100000009"/>
    <x v="34"/>
  </r>
  <r>
    <m/>
    <x v="133"/>
    <s v="Invoice"/>
    <s v="87383"/>
    <s v="NYLIES KWEKERY"/>
    <s v="SEEDLINGS ASS"/>
    <n v="33"/>
    <n v="29.99"/>
    <n v="989.67"/>
    <n v="6194071.8800000008"/>
    <x v="34"/>
  </r>
  <r>
    <m/>
    <x v="133"/>
    <s v="Invoice"/>
    <s v="87384"/>
    <s v="BUILDERS WAREHOUSE:BEDFORDVIEW"/>
    <s v="SEEDLINGS ASS"/>
    <n v="120"/>
    <n v="31.85"/>
    <n v="3822"/>
    <n v="6197893.8800000008"/>
    <x v="34"/>
  </r>
  <r>
    <m/>
    <x v="133"/>
    <s v="Invoice"/>
    <s v="87385"/>
    <s v="BUILDERS WAREHOUSE:NORWOOD"/>
    <s v="SEEDLINGS ASS"/>
    <n v="100"/>
    <n v="31.85"/>
    <n v="3185"/>
    <n v="6201078.8800000008"/>
    <x v="34"/>
  </r>
  <r>
    <m/>
    <x v="133"/>
    <s v="Invoice"/>
    <s v="87386"/>
    <s v="BUILDERS WAREHOUSE:KEMPTON PARK"/>
    <s v="SEEDLINGS ASS"/>
    <n v="120"/>
    <n v="31.85"/>
    <n v="3822"/>
    <n v="6204900.8800000008"/>
    <x v="34"/>
  </r>
  <r>
    <m/>
    <x v="133"/>
    <s v="Invoice"/>
    <s v="87387"/>
    <s v="BUILDERS WAREHOUSE:FLORIDA GLEN"/>
    <s v="SEEDLINGS ASS"/>
    <n v="150"/>
    <n v="31.85"/>
    <n v="4777.5"/>
    <n v="6209678.3800000008"/>
    <x v="34"/>
  </r>
  <r>
    <m/>
    <x v="133"/>
    <s v="Invoice"/>
    <s v="87388"/>
    <s v="CASH SALE"/>
    <s v="SEEDLINGS ASS"/>
    <n v="252"/>
    <n v="29.99"/>
    <n v="7557.48"/>
    <n v="6217235.8600000013"/>
    <x v="34"/>
  </r>
  <r>
    <m/>
    <x v="133"/>
    <s v="Invoice"/>
    <s v="87389"/>
    <s v="CASH SALE"/>
    <s v="SEEDLINGS ASS"/>
    <n v="465"/>
    <n v="28.9"/>
    <n v="13438.5"/>
    <n v="6230674.3600000013"/>
    <x v="34"/>
  </r>
  <r>
    <m/>
    <x v="133"/>
    <s v="Invoice"/>
    <s v="87408"/>
    <s v="BUILDERS WAREHOUSE:POLOKWANE"/>
    <s v="SEEDLINGS ASS "/>
    <n v="200"/>
    <n v="31.85"/>
    <n v="6370"/>
    <n v="6237044.3600000013"/>
    <x v="34"/>
  </r>
  <r>
    <m/>
    <x v="133"/>
    <s v="Invoice"/>
    <s v="87409"/>
    <s v="BUILDERS WAREHOUSE:BAOBAB"/>
    <s v="SEEDLINGS ASS"/>
    <n v="200"/>
    <n v="31.85"/>
    <n v="6370"/>
    <n v="6243414.3600000013"/>
    <x v="34"/>
  </r>
  <r>
    <m/>
    <x v="133"/>
    <s v="Invoice"/>
    <s v="87411"/>
    <s v="BUILDERS WAREHOUSE:MOKOPANE"/>
    <s v="SEEDLINGS ASS"/>
    <n v="300"/>
    <n v="31.85"/>
    <n v="9555"/>
    <n v="6252969.3600000013"/>
    <x v="34"/>
  </r>
  <r>
    <m/>
    <x v="133"/>
    <s v="Invoice"/>
    <s v="87412"/>
    <s v="BUILDERS WAREHOUSE:NEWCASTLE"/>
    <s v="SEEDLINGS ASS"/>
    <n v="600"/>
    <n v="31.85"/>
    <n v="19110"/>
    <n v="6272079.3600000013"/>
    <x v="34"/>
  </r>
  <r>
    <m/>
    <x v="133"/>
    <s v="Invoice"/>
    <s v="87413"/>
    <s v="CRISANRA KWEKERY"/>
    <s v="SEEDLINGS ASS"/>
    <n v="70"/>
    <n v="26.25"/>
    <n v="1837.5"/>
    <n v="6273916.8600000013"/>
    <x v="34"/>
  </r>
  <r>
    <m/>
    <x v="133"/>
    <s v="Invoice"/>
    <s v="87414"/>
    <s v="PLANTYARD"/>
    <s v="SEEDLINGS ASS"/>
    <n v="25"/>
    <n v="29.99"/>
    <n v="749.75"/>
    <n v="6274666.6100000013"/>
    <x v="34"/>
  </r>
  <r>
    <m/>
    <x v="133"/>
    <s v="Invoice"/>
    <s v="87415"/>
    <s v="LITTLE AUSTRIA"/>
    <s v="SEEDLINGS ASS"/>
    <n v="85"/>
    <n v="29.99"/>
    <n v="2549.15"/>
    <n v="6277215.7600000016"/>
    <x v="34"/>
  </r>
  <r>
    <m/>
    <x v="7"/>
    <s v="Invoice"/>
    <s v="87390"/>
    <s v="BUILDERS WAREHOUSE:BOKSBURG (NEW)"/>
    <s v="SEEDLINGS ASS"/>
    <n v="70"/>
    <n v="31.85"/>
    <n v="2229.5"/>
    <n v="6279445.2600000016"/>
    <x v="34"/>
  </r>
  <r>
    <m/>
    <x v="7"/>
    <s v="Invoice"/>
    <s v="87391"/>
    <s v="BUILDERS WAREHOUSE:NEWMARKET"/>
    <s v="SEEDLINGS ASS"/>
    <n v="100"/>
    <n v="31.85"/>
    <n v="3185"/>
    <n v="6282630.2600000016"/>
    <x v="34"/>
  </r>
  <r>
    <m/>
    <x v="7"/>
    <s v="Invoice"/>
    <s v="87392"/>
    <s v="BUILDERS WAREHOUSE:NORTHMEAD"/>
    <s v="SEEDLINGS ASS"/>
    <n v="70"/>
    <n v="31.85"/>
    <n v="2229.5"/>
    <n v="6284859.7600000016"/>
    <x v="34"/>
  </r>
  <r>
    <m/>
    <x v="7"/>
    <s v="Invoice"/>
    <s v="87393"/>
    <s v="BUILDERS WAREHOUSE:SUNWARD PARK"/>
    <s v="SEEDLINGS ASS"/>
    <n v="100"/>
    <n v="31.85"/>
    <n v="3185"/>
    <n v="6288044.7600000016"/>
    <x v="34"/>
  </r>
  <r>
    <m/>
    <x v="7"/>
    <s v="Invoice"/>
    <s v="87394"/>
    <s v="RUSTENBURG KWEKERY"/>
    <s v="SEEDLINGS ASS"/>
    <n v="100"/>
    <n v="29.99"/>
    <n v="2999"/>
    <n v="6291043.7600000016"/>
    <x v="34"/>
  </r>
  <r>
    <m/>
    <x v="7"/>
    <s v="Invoice"/>
    <s v="87395"/>
    <s v="BUILDERS WAREHOUSE:EDENVALE"/>
    <s v="SEEDLINGS ASS"/>
    <n v="90"/>
    <n v="31.85"/>
    <n v="2866.5"/>
    <n v="6293910.2600000016"/>
    <x v="34"/>
  </r>
  <r>
    <m/>
    <x v="7"/>
    <s v="Invoice"/>
    <s v="87396"/>
    <s v="LIFESTYLE HOME GARDEN"/>
    <s v="SEEDLINGS ASS"/>
    <n v="60"/>
    <n v="29.2"/>
    <n v="1752"/>
    <n v="6295662.2600000016"/>
    <x v="34"/>
  </r>
  <r>
    <m/>
    <x v="7"/>
    <s v="Invoice"/>
    <s v="87397"/>
    <s v="GARDENSHOP PARKTOWN"/>
    <s v="SEEDLINGS ASS"/>
    <n v="250"/>
    <n v="31.8"/>
    <n v="7950"/>
    <n v="6303612.2600000016"/>
    <x v="34"/>
  </r>
  <r>
    <m/>
    <x v="7"/>
    <s v="Invoice"/>
    <s v="87399"/>
    <s v="THYME SQUARE"/>
    <s v="SEEDLINGS ASS"/>
    <n v="130"/>
    <n v="27.3"/>
    <n v="3549"/>
    <n v="6307161.2600000016"/>
    <x v="34"/>
  </r>
  <r>
    <m/>
    <x v="7"/>
    <s v="Invoice"/>
    <s v="87402"/>
    <s v="PLANT FACTORY"/>
    <s v="SEEDLINGS ASS"/>
    <n v="60"/>
    <n v="29.99"/>
    <n v="1799.4"/>
    <n v="6308960.660000002"/>
    <x v="34"/>
  </r>
  <r>
    <m/>
    <x v="7"/>
    <s v="Invoice"/>
    <s v="87403"/>
    <s v="PRETTY GARDENS"/>
    <s v="SEEDLINGS ASS"/>
    <n v="220"/>
    <n v="29.99"/>
    <n v="6597.8"/>
    <n v="6315558.4600000018"/>
    <x v="34"/>
  </r>
  <r>
    <m/>
    <x v="7"/>
    <s v="Invoice"/>
    <s v="87405"/>
    <s v="IMPALA FLORA"/>
    <s v="SEEDLINGS ASS"/>
    <n v="60"/>
    <n v="28.65"/>
    <n v="1719"/>
    <n v="6317277.4600000018"/>
    <x v="34"/>
  </r>
  <r>
    <m/>
    <x v="7"/>
    <s v="Invoice"/>
    <s v="87406"/>
    <s v="BUILDERS WAREHOUSE:BLOEMFONTEIN"/>
    <s v="SEEDLINGS ASS"/>
    <n v="900"/>
    <n v="31.85"/>
    <n v="28665"/>
    <n v="6345942.4600000018"/>
    <x v="34"/>
  </r>
  <r>
    <m/>
    <x v="7"/>
    <s v="Invoice"/>
    <s v="87433"/>
    <s v="BUILDERS WAREHOUSE:THOHOYANDOU"/>
    <s v="SEEDLINGS ASS"/>
    <n v="1500"/>
    <n v="31.85"/>
    <n v="47775"/>
    <n v="6393717.4600000018"/>
    <x v="34"/>
  </r>
  <r>
    <m/>
    <x v="134"/>
    <s v="Invoice"/>
    <s v="87410"/>
    <s v="BUILDERS WAREHOUSE:HARTEBEESPOORT"/>
    <s v="SEEDLINGS ASS"/>
    <n v="200"/>
    <n v="31.85"/>
    <n v="6370"/>
    <n v="6400087.4600000018"/>
    <x v="34"/>
  </r>
  <r>
    <m/>
    <x v="134"/>
    <s v="Invoice"/>
    <s v="87416"/>
    <s v="AGRI 2 MARKET"/>
    <s v="SEEDLINGS ASS"/>
    <n v="575"/>
    <n v="24.3"/>
    <n v="13972.5"/>
    <n v="6414059.9600000018"/>
    <x v="34"/>
  </r>
  <r>
    <m/>
    <x v="134"/>
    <s v="Invoice"/>
    <s v="87417"/>
    <s v="AGRI 2 MARKET"/>
    <s v="SEEDLINGS ASS"/>
    <n v="600"/>
    <n v="24.3"/>
    <n v="14580"/>
    <n v="6428639.9600000018"/>
    <x v="34"/>
  </r>
  <r>
    <m/>
    <x v="134"/>
    <s v="Invoice"/>
    <s v="87434"/>
    <s v="LITTLE AUSTRIA"/>
    <s v="SEEDLINGS ASS"/>
    <n v="20"/>
    <n v="29.99"/>
    <n v="599.79999999999995"/>
    <n v="6429239.7600000016"/>
    <x v="34"/>
  </r>
  <r>
    <m/>
    <x v="134"/>
    <s v="Invoice"/>
    <s v="87436"/>
    <s v="CRISANRA KWEKERY"/>
    <s v="SEEDLINGS ASS"/>
    <n v="60"/>
    <n v="26.25"/>
    <n v="1575"/>
    <n v="6430814.7600000016"/>
    <x v="34"/>
  </r>
  <r>
    <m/>
    <x v="134"/>
    <s v="Invoice"/>
    <s v="87437"/>
    <s v="BUILDERS WAREHOUSE:NORWOOD"/>
    <s v="SEEDLINGS ASS"/>
    <n v="180"/>
    <n v="31.85"/>
    <n v="5733"/>
    <n v="6436547.7600000016"/>
    <x v="34"/>
  </r>
  <r>
    <m/>
    <x v="134"/>
    <s v="Invoice"/>
    <s v="87438"/>
    <s v="BUILDERS WAREHOUSE:KEMPTON PARK"/>
    <s v="SEEDLINGS ASS"/>
    <n v="160"/>
    <n v="31.85"/>
    <n v="5096"/>
    <n v="6441643.7600000016"/>
    <x v="34"/>
  </r>
  <r>
    <m/>
    <x v="134"/>
    <s v="Invoice"/>
    <s v="87439"/>
    <s v="BUILDERS WAREHOUSE:GREENSTONE"/>
    <s v="SEEDLINGS ASS"/>
    <n v="220"/>
    <n v="31.85"/>
    <n v="7007"/>
    <n v="6448650.7600000016"/>
    <x v="34"/>
  </r>
  <r>
    <m/>
    <x v="134"/>
    <s v="Invoice"/>
    <s v="87440"/>
    <s v="BUILDERS WAREHOUSE:ROBINDALE"/>
    <s v="SEEDLINGS ASS"/>
    <n v="100"/>
    <n v="31.85"/>
    <n v="3185"/>
    <n v="6451835.7600000016"/>
    <x v="34"/>
  </r>
  <r>
    <m/>
    <x v="134"/>
    <s v="Invoice"/>
    <s v="87441"/>
    <s v="BUILDERS WAREHOUSE:NOORDHEUWEL"/>
    <s v="SEEDLINGS ASS"/>
    <n v="100"/>
    <n v="31.85"/>
    <n v="3185"/>
    <n v="6455020.7600000016"/>
    <x v="34"/>
  </r>
  <r>
    <m/>
    <x v="134"/>
    <s v="Invoice"/>
    <s v="87442"/>
    <s v="BUILDERS WAREHOUSE:STRUBENS VALLEY"/>
    <s v="SEEDLINGS ASS"/>
    <n v="150"/>
    <n v="31.85"/>
    <n v="4777.5"/>
    <n v="6459798.2600000016"/>
    <x v="34"/>
  </r>
  <r>
    <m/>
    <x v="135"/>
    <s v="Invoice"/>
    <s v="87418"/>
    <s v="BUILDERS WAREHOUSE:LYNNWOOD"/>
    <s v="SEEDLINGS ASS"/>
    <n v="260"/>
    <n v="31.85"/>
    <n v="8281"/>
    <n v="6468079.2600000016"/>
    <x v="34"/>
  </r>
  <r>
    <m/>
    <x v="135"/>
    <s v="Invoice"/>
    <s v="87419"/>
    <s v="BUILDERS WAREHOUSE:CENTURION"/>
    <s v="SEEDLINGS ASS"/>
    <n v="100"/>
    <n v="31.85"/>
    <n v="3185"/>
    <n v="6471264.2600000016"/>
    <x v="34"/>
  </r>
  <r>
    <m/>
    <x v="135"/>
    <s v="Invoice"/>
    <s v="87420"/>
    <s v="LIFESTYLE HOME GARDEN"/>
    <s v="SEEDLINGS ASS"/>
    <n v="180"/>
    <n v="29.2"/>
    <n v="5256"/>
    <n v="6476520.2600000016"/>
    <x v="34"/>
  </r>
  <r>
    <m/>
    <x v="135"/>
    <s v="Invoice"/>
    <s v="87421"/>
    <s v="BUILDERS WAREHOUSE:ZAMBEZI"/>
    <s v="SEEDLINGS ASS"/>
    <n v="160"/>
    <n v="31.85"/>
    <n v="5096"/>
    <n v="6481616.2600000016"/>
    <x v="34"/>
  </r>
  <r>
    <m/>
    <x v="135"/>
    <s v="Invoice"/>
    <s v="87422"/>
    <s v="BUILDERS WAREHOUSE:GLEN EAGLES"/>
    <s v="SEEDLINGS ASS"/>
    <n v="160"/>
    <n v="31.85"/>
    <n v="5096"/>
    <n v="6486712.2600000016"/>
    <x v="34"/>
  </r>
  <r>
    <m/>
    <x v="135"/>
    <s v="Invoice"/>
    <s v="87423"/>
    <s v="BUILDERS WAREHOUSE:RIVONIA"/>
    <s v="SEEDLINGS ASS"/>
    <n v="220"/>
    <n v="31.85"/>
    <n v="7007"/>
    <n v="6493719.2600000016"/>
    <x v="34"/>
  </r>
  <r>
    <m/>
    <x v="135"/>
    <s v="Invoice"/>
    <s v="87424"/>
    <s v="BUILDERS WAREHOUSE:BRYANSTON"/>
    <s v="SEEDLINGS ASS"/>
    <n v="110"/>
    <n v="31.85"/>
    <n v="3503.5"/>
    <n v="6497222.7600000016"/>
    <x v="34"/>
  </r>
  <r>
    <m/>
    <x v="135"/>
    <s v="Invoice"/>
    <s v="87425"/>
    <s v="BUILDERS WAREHOUSE:CEDAR SQUARE"/>
    <s v="SEEDLINGS ASS"/>
    <n v="80"/>
    <n v="31.85"/>
    <n v="2548"/>
    <n v="6499770.7600000016"/>
    <x v="34"/>
  </r>
  <r>
    <m/>
    <x v="135"/>
    <s v="Invoice"/>
    <s v="87426"/>
    <s v="FH CHAMBERLAIN TRADING (PTY) LTD:RIVIERA"/>
    <s v="SEEDLINGS ASS"/>
    <n v="60"/>
    <n v="31.85"/>
    <n v="1911"/>
    <n v="6501681.7600000016"/>
    <x v="34"/>
  </r>
  <r>
    <m/>
    <x v="135"/>
    <s v="Invoice"/>
    <s v="87427"/>
    <s v="BUILDERS WAREHOUSE:RUSTENBURG"/>
    <s v="SEEDLINGS ASS"/>
    <n v="300"/>
    <n v="31.85"/>
    <n v="9555"/>
    <n v="6511236.7600000016"/>
    <x v="34"/>
  </r>
  <r>
    <m/>
    <x v="135"/>
    <s v="Invoice"/>
    <s v="87428"/>
    <s v="FH CHAMBERLAIN TRADING (PTY) LTD:KYALAMI"/>
    <s v="SEEDLINGS ASS"/>
    <n v="80"/>
    <n v="31.85"/>
    <n v="2548"/>
    <n v="6513784.7600000016"/>
    <x v="34"/>
  </r>
  <r>
    <m/>
    <x v="135"/>
    <s v="Invoice"/>
    <s v="87429"/>
    <s v="HILLCREST NURSERY"/>
    <s v="SEEDLINGS ASS"/>
    <n v="50"/>
    <n v="32.200000000000003"/>
    <n v="1610"/>
    <n v="6515394.7600000016"/>
    <x v="34"/>
  </r>
  <r>
    <m/>
    <x v="135"/>
    <s v="Invoice"/>
    <s v="87430"/>
    <s v="ECKARDS GARDEN PAVILION"/>
    <s v="SEEDLINGS ASS"/>
    <n v="65"/>
    <n v="29.6"/>
    <n v="1924"/>
    <n v="6517318.7600000016"/>
    <x v="34"/>
  </r>
  <r>
    <m/>
    <x v="135"/>
    <s v="Invoice"/>
    <s v="87431"/>
    <s v="CENTRAL NURSERY DEPOT"/>
    <s v="SEEDLINGS ASS"/>
    <n v="110"/>
    <n v="32.200000000000003"/>
    <n v="3542"/>
    <n v="6520860.7600000016"/>
    <x v="34"/>
  </r>
  <r>
    <m/>
    <x v="135"/>
    <s v="Invoice"/>
    <s v="87432"/>
    <s v="SLOBAS LANDSCAPING"/>
    <s v="SEEDLINGS ASS"/>
    <n v="110"/>
    <n v="29.99"/>
    <n v="3298.9"/>
    <n v="6524159.660000002"/>
    <x v="34"/>
  </r>
  <r>
    <m/>
    <x v="247"/>
    <s v="Invoice"/>
    <s v="87444"/>
    <s v="BUILDERS WAREHOUSE:SOUTHGATE"/>
    <s v="SEEDLINGS ASS"/>
    <n v="170"/>
    <n v="31.85"/>
    <n v="5414.5"/>
    <n v="6529574.160000002"/>
    <x v="34"/>
  </r>
  <r>
    <m/>
    <x v="247"/>
    <s v="Invoice"/>
    <s v="87445"/>
    <s v="BUILDERS WAREHOUSE:LAMBTON"/>
    <s v="SEEDLINGS ASS"/>
    <n v="110"/>
    <n v="31.85"/>
    <n v="3503.5"/>
    <n v="6533077.660000002"/>
    <x v="34"/>
  </r>
  <r>
    <m/>
    <x v="247"/>
    <s v="Invoice"/>
    <s v="87446"/>
    <s v="BUILDERS WAREHOUSE:CRAIGHALL PARK"/>
    <s v="SEEDLINGS ASS"/>
    <n v="80"/>
    <n v="31.85"/>
    <n v="2548"/>
    <n v="6535625.660000002"/>
    <x v="34"/>
  </r>
  <r>
    <m/>
    <x v="247"/>
    <s v="Invoice"/>
    <s v="87447"/>
    <s v="BUILDERS WAREHOUSE:MIDDELBURG"/>
    <s v="SEEDLINGS ASS"/>
    <n v="300"/>
    <n v="31.85"/>
    <n v="9555"/>
    <n v="6545180.660000002"/>
    <x v="34"/>
  </r>
  <r>
    <m/>
    <x v="247"/>
    <s v="Invoice"/>
    <s v="87448"/>
    <s v="LITTLE AUSTRIA"/>
    <s v="SEEDLINGS ASS"/>
    <n v="120"/>
    <n v="29.99"/>
    <n v="3598.8"/>
    <n v="6548779.4600000018"/>
    <x v="34"/>
  </r>
  <r>
    <m/>
    <x v="247"/>
    <s v="Invoice"/>
    <s v="87452"/>
    <s v="CASH SALE"/>
    <s v="SEEDLINGS ASS"/>
    <n v="100"/>
    <n v="28.9"/>
    <n v="2890"/>
    <n v="6551669.4600000018"/>
    <x v="34"/>
  </r>
  <r>
    <m/>
    <x v="247"/>
    <s v="Invoice"/>
    <s v="87459"/>
    <s v="GARDENSHOP PARKTOWN"/>
    <s v="SEEDLINGS ASS"/>
    <n v="170"/>
    <n v="31.8"/>
    <n v="5406"/>
    <n v="6557075.4600000018"/>
    <x v="34"/>
  </r>
  <r>
    <m/>
    <x v="247"/>
    <s v="Invoice"/>
    <s v="87375"/>
    <s v="BUILDERS WAREHOUSE:BETHLEHEM"/>
    <s v="SEEDLINGS ASS"/>
    <n v="500"/>
    <n v="31.85"/>
    <n v="15925"/>
    <n v="6573000.4600000018"/>
    <x v="34"/>
  </r>
  <r>
    <m/>
    <x v="247"/>
    <s v="Invoice"/>
    <s v="87443"/>
    <s v="BUILDERS WAREHOUSE:SECUNDA"/>
    <s v="SEEDLINGS ASS"/>
    <n v="300"/>
    <n v="31.85"/>
    <n v="9555"/>
    <n v="6582555.4600000018"/>
    <x v="34"/>
  </r>
  <r>
    <m/>
    <x v="136"/>
    <s v="Invoice"/>
    <s v="87453"/>
    <s v="BUILDERS WAREHOUSE:NORWOOD"/>
    <s v="SEEDLINGS ASS"/>
    <n v="270"/>
    <n v="31.85"/>
    <n v="8599.5"/>
    <n v="6591154.9600000018"/>
    <x v="34"/>
  </r>
  <r>
    <m/>
    <x v="136"/>
    <s v="Invoice"/>
    <s v="87454"/>
    <s v="BUILDERS WAREHOUSE:NORTHRIDING"/>
    <s v="SEEDLINGS ASS"/>
    <n v="150"/>
    <n v="31.85"/>
    <n v="4777.5"/>
    <n v="6595932.4600000018"/>
    <x v="34"/>
  </r>
  <r>
    <m/>
    <x v="136"/>
    <s v="Invoice"/>
    <s v="87455"/>
    <s v="BUILDERS WAREHOUSE:VEREENIGING"/>
    <s v="SEEDLINGS ASS"/>
    <n v="100"/>
    <n v="31.85"/>
    <n v="3185"/>
    <n v="6599117.4600000018"/>
    <x v="34"/>
  </r>
  <r>
    <m/>
    <x v="136"/>
    <s v="Invoice"/>
    <s v="87456"/>
    <s v="BUILDERS WAREHOUSE:GREENSTONE"/>
    <s v="SEEDLINGS ASS"/>
    <n v="100"/>
    <n v="31.85"/>
    <n v="3185"/>
    <n v="6602302.4600000018"/>
    <x v="34"/>
  </r>
  <r>
    <m/>
    <x v="136"/>
    <s v="Invoice"/>
    <s v="87457"/>
    <s v="BUILDERS WAREHOUSE:ROBINDALE"/>
    <s v="SEEDLINGS ASS"/>
    <n v="50"/>
    <n v="31.85"/>
    <n v="1592.5"/>
    <n v="6603894.9600000018"/>
    <x v="34"/>
  </r>
  <r>
    <m/>
    <x v="136"/>
    <s v="Invoice"/>
    <s v="87458"/>
    <s v="BUILDERS WAREHOUSE:STRUBENS VALLEY"/>
    <s v="SEEDLINGS ASS"/>
    <n v="150"/>
    <n v="31.85"/>
    <n v="4777.5"/>
    <n v="6608672.4600000018"/>
    <x v="34"/>
  </r>
  <r>
    <m/>
    <x v="136"/>
    <s v="Invoice"/>
    <s v="87462"/>
    <s v="PLANTYARD"/>
    <s v="SEEDLINGS ASS"/>
    <n v="40"/>
    <n v="29.99"/>
    <n v="1199.5999999999999"/>
    <n v="6609872.0600000015"/>
    <x v="34"/>
  </r>
  <r>
    <m/>
    <x v="136"/>
    <s v="Invoice"/>
    <s v="87463"/>
    <s v="RIVERSIDE MICA"/>
    <s v="SEEDLINGS ASS"/>
    <n v="115"/>
    <n v="31.65"/>
    <n v="3639.75"/>
    <n v="6613511.8100000015"/>
    <x v="34"/>
  </r>
  <r>
    <m/>
    <x v="136"/>
    <s v="Invoice"/>
    <s v="87464"/>
    <s v="LITTLE AUSTRIA"/>
    <s v="SEEDLINGS ASS"/>
    <n v="230"/>
    <n v="29.99"/>
    <n v="6897.7"/>
    <n v="6620409.5100000016"/>
    <x v="34"/>
  </r>
  <r>
    <m/>
    <x v="136"/>
    <s v="Invoice"/>
    <s v="87465"/>
    <s v="THE GREENHOUSE GARDEN CAFE"/>
    <s v="SEEDLINGS ASS"/>
    <n v="40"/>
    <n v="29.99"/>
    <n v="1199.5999999999999"/>
    <n v="6621609.1100000013"/>
    <x v="34"/>
  </r>
  <r>
    <m/>
    <x v="136"/>
    <s v="Invoice"/>
    <s v="87465"/>
    <s v="THE GREENHOUSE GARDEN CAFE"/>
    <s v="SEEDLINGS ASS SPECIAL"/>
    <n v="20"/>
    <n v="20"/>
    <n v="400"/>
    <n v="6622009.1100000013"/>
    <x v="34"/>
  </r>
  <r>
    <m/>
    <x v="136"/>
    <s v="Invoice"/>
    <s v="87466"/>
    <s v="LITTLE AUSTRIA"/>
    <s v="SEEDLINGS ASS"/>
    <n v="20"/>
    <n v="29.99"/>
    <n v="599.79999999999995"/>
    <n v="6622608.9100000011"/>
    <x v="34"/>
  </r>
  <r>
    <m/>
    <x v="137"/>
    <s v="Invoice"/>
    <s v="87467"/>
    <s v="BUILDERS WAREHOUSE:RIVONIA"/>
    <s v="SEEDLINGS ASS"/>
    <n v="130"/>
    <n v="31.85"/>
    <n v="4140.5"/>
    <n v="6626749.4100000011"/>
    <x v="34"/>
  </r>
  <r>
    <m/>
    <x v="137"/>
    <s v="Invoice"/>
    <s v="87468"/>
    <s v="BUILDERS WAREHOUSE:FOURWAYS"/>
    <s v="SEEDLINGS ASS"/>
    <n v="130"/>
    <n v="31.85"/>
    <n v="4140.5"/>
    <n v="6630889.9100000011"/>
    <x v="34"/>
  </r>
  <r>
    <m/>
    <x v="137"/>
    <s v="Invoice"/>
    <s v="87469"/>
    <s v="BUILDERS WAREHOUSE:SUNWARD PARK"/>
    <s v="SEEDLINGS ASS"/>
    <n v="200"/>
    <n v="31.85"/>
    <n v="6370"/>
    <n v="6637259.9100000011"/>
    <x v="34"/>
  </r>
  <r>
    <m/>
    <x v="137"/>
    <s v="Invoice"/>
    <s v="87470"/>
    <s v="BUILDERS WAREHOUSE:CEDAR SQUARE"/>
    <s v="SEEDLINGS ASS"/>
    <n v="110"/>
    <n v="31.85"/>
    <n v="3503.5"/>
    <n v="6640763.4100000011"/>
    <x v="34"/>
  </r>
  <r>
    <m/>
    <x v="137"/>
    <s v="Invoice"/>
    <s v="87471"/>
    <s v="BUILDERS WAREHOUSE:BOKSBURG (NEW)"/>
    <s v="SEEDLINGS ASS"/>
    <n v="200"/>
    <n v="31.85"/>
    <n v="6370"/>
    <n v="6647133.4100000011"/>
    <x v="34"/>
  </r>
  <r>
    <m/>
    <x v="137"/>
    <s v="Invoice"/>
    <s v="87472"/>
    <s v="BUILDERS WAREHOUSE:NEWMARKET"/>
    <s v="SEEDLINGS ASS"/>
    <n v="170"/>
    <n v="31.85"/>
    <n v="5414.5"/>
    <n v="6652547.9100000011"/>
    <x v="34"/>
  </r>
  <r>
    <m/>
    <x v="137"/>
    <s v="Invoice"/>
    <s v="87473"/>
    <s v="BUILDERS WAREHOUSE:NORTHMEAD"/>
    <s v="SEEDLINGS ASS"/>
    <n v="280"/>
    <n v="31.85"/>
    <n v="8918"/>
    <n v="6661465.9100000011"/>
    <x v="34"/>
  </r>
  <r>
    <m/>
    <x v="137"/>
    <s v="Invoice"/>
    <s v="87474"/>
    <s v="BUILDERS WAREHOUSE:BRYANSTON"/>
    <s v="SEEDLINGS ASS"/>
    <n v="90"/>
    <n v="31.85"/>
    <n v="2866.5"/>
    <n v="6664332.4100000011"/>
    <x v="34"/>
  </r>
  <r>
    <m/>
    <x v="137"/>
    <s v="Invoice"/>
    <s v="87103"/>
    <s v="BRAKPAN GARDEN CENTRE"/>
    <s v="SEEDLINGS ASS"/>
    <n v="95"/>
    <n v="29.99"/>
    <n v="2849.05"/>
    <n v="6667181.4600000009"/>
    <x v="34"/>
  </r>
  <r>
    <m/>
    <x v="137"/>
    <s v="Invoice"/>
    <s v="87477"/>
    <s v="PHASES UNLIMITED"/>
    <s v="SEEDLINGS ASS"/>
    <n v="20"/>
    <n v="29.99"/>
    <n v="599.79999999999995"/>
    <n v="6667781.2600000007"/>
    <x v="34"/>
  </r>
  <r>
    <m/>
    <x v="137"/>
    <s v="Invoice"/>
    <s v="87480"/>
    <s v="MONTANA GARDEN PAVILION"/>
    <s v="SEEDLINGS ASS"/>
    <n v="200"/>
    <n v="29.6"/>
    <n v="5920"/>
    <n v="6673701.2600000007"/>
    <x v="34"/>
  </r>
  <r>
    <m/>
    <x v="137"/>
    <s v="Invoice"/>
    <s v="87482"/>
    <s v="PRETTY GARDENS"/>
    <s v="SEEDLINGS ASS"/>
    <n v="100"/>
    <n v="29.99"/>
    <n v="2999"/>
    <n v="6676700.2600000007"/>
    <x v="34"/>
  </r>
  <r>
    <m/>
    <x v="137"/>
    <s v="Invoice"/>
    <s v="87483"/>
    <s v="GREENSIDE KWEKERY"/>
    <s v="SEEDLINGS ASS"/>
    <n v="100"/>
    <n v="29.99"/>
    <n v="2999"/>
    <n v="6679699.2600000007"/>
    <x v="34"/>
  </r>
  <r>
    <m/>
    <x v="137"/>
    <s v="Invoice"/>
    <s v="87484"/>
    <s v="IMPALA FLORA"/>
    <s v="SEEDLINGS ASS"/>
    <n v="100"/>
    <n v="28.65"/>
    <n v="2865"/>
    <n v="6682564.2600000007"/>
    <x v="34"/>
  </r>
  <r>
    <m/>
    <x v="137"/>
    <s v="Invoice"/>
    <s v="87485"/>
    <s v="BUILDERS WAREHOUSE:CARNIVAL MALL"/>
    <s v="SEEDLINGS ASS"/>
    <n v="90"/>
    <n v="31.85"/>
    <n v="2866.5"/>
    <n v="6685430.7600000007"/>
    <x v="34"/>
  </r>
  <r>
    <m/>
    <x v="137"/>
    <s v="Invoice"/>
    <s v="87486"/>
    <s v="BUILDERS WAREHOUSE:NELSPRUIT"/>
    <s v="SEEDLINGS ASS"/>
    <n v="800"/>
    <n v="31.85"/>
    <n v="25480"/>
    <n v="6710910.7600000007"/>
    <x v="34"/>
  </r>
  <r>
    <m/>
    <x v="137"/>
    <s v="Invoice"/>
    <s v="87487"/>
    <s v="BUILDERS WAREHOUSE:BLOEMFONTEIN"/>
    <s v="SEEDLINGS ASS"/>
    <n v="800"/>
    <n v="31.85"/>
    <n v="25480"/>
    <n v="6736390.7600000007"/>
    <x v="34"/>
  </r>
  <r>
    <m/>
    <x v="138"/>
    <s v="Invoice"/>
    <s v="87476"/>
    <s v="CENTRAL NURSERY DEPOT"/>
    <s v="SEEDLINGS ASS"/>
    <n v="21"/>
    <n v="32.200000000000003"/>
    <n v="676.2"/>
    <n v="6737066.9600000009"/>
    <x v="34"/>
  </r>
  <r>
    <m/>
    <x v="138"/>
    <s v="Invoice"/>
    <s v="87488"/>
    <s v="LITTLE AUSTRIA"/>
    <s v="SEEDLINGS ASS"/>
    <n v="150"/>
    <n v="29.99"/>
    <n v="4498.5"/>
    <n v="6741565.4600000009"/>
    <x v="34"/>
  </r>
  <r>
    <m/>
    <x v="138"/>
    <s v="Invoice"/>
    <s v="87503"/>
    <s v="LITTLE AUSTRIA"/>
    <s v="SEEDLINGS ASS"/>
    <n v="70"/>
    <n v="29.99"/>
    <n v="2099.3000000000002"/>
    <n v="6743664.7600000007"/>
    <x v="34"/>
  </r>
  <r>
    <m/>
    <x v="138"/>
    <s v="Invoice"/>
    <s v="87504"/>
    <s v="RAINBOW GARDEN AND HOME CENTRE"/>
    <s v="SEEDLINGS ASS"/>
    <n v="60"/>
    <n v="29.99"/>
    <n v="1799.4"/>
    <n v="6745464.1600000011"/>
    <x v="34"/>
  </r>
  <r>
    <m/>
    <x v="138"/>
    <s v="Invoice"/>
    <s v="87505"/>
    <s v="HABITITNAK/KEENGRO"/>
    <s v="SEEDLINGS ASS"/>
    <n v="40"/>
    <n v="28.99"/>
    <n v="1159.5999999999999"/>
    <n v="6746623.7600000007"/>
    <x v="34"/>
  </r>
  <r>
    <m/>
    <x v="138"/>
    <s v="Invoice"/>
    <s v="87506"/>
    <s v="BUILDERS WAREHOUSE:NORWOOD"/>
    <s v="SEEDLINGS ASS"/>
    <n v="150"/>
    <n v="31.85"/>
    <n v="4777.5"/>
    <n v="6751401.2600000007"/>
    <x v="34"/>
  </r>
  <r>
    <m/>
    <x v="138"/>
    <s v="Invoice"/>
    <s v="87507"/>
    <s v="BUILDERS WAREHOUSE:STRUBENS VALLEY"/>
    <s v="SEEDLINGS ASS"/>
    <n v="100"/>
    <n v="31.85"/>
    <n v="3185"/>
    <n v="6754586.2600000007"/>
    <x v="34"/>
  </r>
  <r>
    <m/>
    <x v="138"/>
    <s v="Invoice"/>
    <s v="87508"/>
    <s v="BUILDERS WAREHOUSE:NOORDHEUWEL"/>
    <s v="SEEDLINGS ASS"/>
    <n v="150"/>
    <n v="31.85"/>
    <n v="4777.5"/>
    <n v="6759363.7600000007"/>
    <x v="34"/>
  </r>
  <r>
    <m/>
    <x v="138"/>
    <s v="Invoice"/>
    <s v="87509"/>
    <s v="BUILDERS WAREHOUSE:ROBINDALE"/>
    <s v="SEEDLINGS ASS"/>
    <n v="70"/>
    <n v="31.85"/>
    <n v="2229.5"/>
    <n v="6761593.2600000007"/>
    <x v="34"/>
  </r>
  <r>
    <m/>
    <x v="139"/>
    <s v="Invoice"/>
    <s v="87490"/>
    <s v="BUILDERS WAREHOUSE:WONDER PARK"/>
    <s v="SEEDLINGS ASS"/>
    <n v="90"/>
    <n v="31.85"/>
    <n v="2866.5"/>
    <n v="6764459.7600000007"/>
    <x v="34"/>
  </r>
  <r>
    <m/>
    <x v="139"/>
    <s v="Invoice"/>
    <s v="87491"/>
    <s v="BUILDERS WAREHOUSE:FOURWAYS"/>
    <s v="SEEDLINGS ASS"/>
    <n v="110"/>
    <n v="31.85"/>
    <n v="3503.5"/>
    <n v="6767963.2600000007"/>
    <x v="34"/>
  </r>
  <r>
    <m/>
    <x v="139"/>
    <s v="Invoice"/>
    <s v="87492"/>
    <s v="BUILDERS WAREHOUSE:ERASMUS PARK"/>
    <s v="SEEDLINGS ASS"/>
    <n v="150"/>
    <n v="31.85"/>
    <n v="4777.5"/>
    <n v="6772740.7600000007"/>
    <x v="34"/>
  </r>
  <r>
    <m/>
    <x v="139"/>
    <s v="Invoice"/>
    <s v="87493"/>
    <s v="BUILDERS WAREHOUSE:GEZINA NEW"/>
    <s v="SEEDLINGS ASS"/>
    <n v="100"/>
    <n v="31.85"/>
    <n v="3185"/>
    <n v="6775925.7600000007"/>
    <x v="34"/>
  </r>
  <r>
    <m/>
    <x v="139"/>
    <s v="Invoice"/>
    <s v="87494"/>
    <s v="BUILDERS WAREHOUSE:LYNNWOOD"/>
    <s v="SEEDLINGS ASS"/>
    <n v="150"/>
    <n v="31.85"/>
    <n v="4777.5"/>
    <n v="6780703.2600000007"/>
    <x v="34"/>
  </r>
  <r>
    <m/>
    <x v="139"/>
    <s v="Invoice"/>
    <s v="87495"/>
    <s v="BUILDERS WAREHOUSE:RIVONIA"/>
    <s v="SEEDLINGS ASS"/>
    <n v="150"/>
    <n v="31.85"/>
    <n v="4777.5"/>
    <n v="6785480.7600000007"/>
    <x v="34"/>
  </r>
  <r>
    <m/>
    <x v="139"/>
    <s v="Invoice"/>
    <s v="87496"/>
    <s v="BUILDERS WAREHOUSE:RASLOUW"/>
    <s v="SEEDLINGS ASS"/>
    <n v="110"/>
    <n v="31.85"/>
    <n v="3503.5"/>
    <n v="6788984.2600000007"/>
    <x v="34"/>
  </r>
  <r>
    <m/>
    <x v="139"/>
    <s v="Invoice"/>
    <s v="87497"/>
    <s v="BUILDERS WAREHOUSE:ZAMBEZI"/>
    <s v="SEEDLINGS ASS"/>
    <n v="140"/>
    <n v="31.85"/>
    <n v="4459"/>
    <n v="6793443.2600000007"/>
    <x v="34"/>
  </r>
  <r>
    <m/>
    <x v="139"/>
    <s v="Invoice"/>
    <s v="87498"/>
    <s v="LIFESTYLE HOME GARDEN"/>
    <s v="SEEDLINGS ASS"/>
    <n v="170"/>
    <n v="29.2"/>
    <n v="4964"/>
    <n v="6798407.2600000007"/>
    <x v="34"/>
  </r>
  <r>
    <m/>
    <x v="139"/>
    <s v="Invoice"/>
    <s v="87499"/>
    <s v="ECKARDS GARDEN PAVILION"/>
    <s v="SEEDLINGS ASS"/>
    <n v="110"/>
    <n v="29.6"/>
    <n v="3256"/>
    <n v="6801663.2600000007"/>
    <x v="34"/>
  </r>
  <r>
    <m/>
    <x v="139"/>
    <s v="Invoice"/>
    <s v="87500"/>
    <s v="BUILDERS WAREHOUSE:CENTURION"/>
    <s v="SEEDLINGS ASS"/>
    <n v="150"/>
    <n v="31.85"/>
    <n v="4777.5"/>
    <n v="6806440.7600000007"/>
    <x v="34"/>
  </r>
  <r>
    <m/>
    <x v="139"/>
    <s v="Invoice"/>
    <s v="87501"/>
    <s v="BUILDERS WAREHOUSE:ERASMUS PARK"/>
    <s v="SEEDLINGS ASS"/>
    <n v="50"/>
    <n v="31.85"/>
    <n v="1592.5"/>
    <n v="6808033.2600000007"/>
    <x v="34"/>
  </r>
  <r>
    <m/>
    <x v="139"/>
    <s v="Invoice"/>
    <s v="87511"/>
    <s v="FH CHAMBERLAIN TRADING (PTY) LTD:KYALAMI"/>
    <s v="SEEDLINGS ASS"/>
    <n v="80"/>
    <n v="31.85"/>
    <n v="2548"/>
    <n v="6810581.2600000007"/>
    <x v="34"/>
  </r>
  <r>
    <m/>
    <x v="139"/>
    <s v="Invoice"/>
    <s v="87512"/>
    <s v="SCHAFFLERS LANDSCAPING"/>
    <s v="SEEDLINGS ASS"/>
    <n v="50"/>
    <n v="29.99"/>
    <n v="1499.5"/>
    <n v="6812080.7600000007"/>
    <x v="34"/>
  </r>
  <r>
    <m/>
    <x v="140"/>
    <s v="Invoice"/>
    <s v="87513"/>
    <s v="BUILDERS WAREHOUSE:KLERKSDORP"/>
    <s v="SEEDLINGS ASS"/>
    <n v="200"/>
    <n v="31.85"/>
    <n v="6370"/>
    <n v="6818450.7600000007"/>
    <x v="34"/>
  </r>
  <r>
    <m/>
    <x v="140"/>
    <s v="Invoice"/>
    <s v="87514"/>
    <s v="GARDENSHOP PARKTOWN"/>
    <s v="SEEDLINGS ASS "/>
    <n v="170"/>
    <n v="31.8"/>
    <n v="5406"/>
    <n v="6823856.7600000007"/>
    <x v="34"/>
  </r>
  <r>
    <m/>
    <x v="140"/>
    <s v="Invoice"/>
    <s v="87522"/>
    <s v="BRAKPAN GARDEN CENTRE"/>
    <s v="SEEDLINGS ASS"/>
    <n v="90"/>
    <n v="29.99"/>
    <n v="2699.1"/>
    <n v="6826555.8600000003"/>
    <x v="34"/>
  </r>
  <r>
    <m/>
    <x v="141"/>
    <s v="Invoice"/>
    <s v="87516"/>
    <s v="BUILDERS WAREHOUSE:KEMPTON PARK"/>
    <s v="SEEDLINGS ASS"/>
    <n v="160"/>
    <n v="31.85"/>
    <n v="5096"/>
    <n v="6831651.8600000003"/>
    <x v="34"/>
  </r>
  <r>
    <m/>
    <x v="141"/>
    <s v="Invoice"/>
    <s v="87517"/>
    <s v="BUILDERS WAREHOUSE:BEDFORDVIEW"/>
    <s v="SEEDLINGS ASS"/>
    <n v="160"/>
    <n v="31.85"/>
    <n v="5096"/>
    <n v="6836747.8600000003"/>
    <x v="34"/>
  </r>
  <r>
    <m/>
    <x v="141"/>
    <s v="Invoice"/>
    <s v="87518"/>
    <s v="BUILDERS WAREHOUSE:GREENSTONE"/>
    <s v="SEEDLINGS ASS"/>
    <n v="190"/>
    <n v="31.85"/>
    <n v="6051.5"/>
    <n v="6842799.3600000003"/>
    <x v="34"/>
  </r>
  <r>
    <m/>
    <x v="141"/>
    <s v="Invoice"/>
    <s v="87519"/>
    <s v="NYLIES KWEKERY"/>
    <s v="SEEDLINGS ASS"/>
    <n v="79"/>
    <n v="29.99"/>
    <n v="2369.21"/>
    <n v="6845168.5700000003"/>
    <x v="34"/>
  </r>
  <r>
    <m/>
    <x v="141"/>
    <s v="Invoice"/>
    <s v="87520"/>
    <s v="PLANTYARD"/>
    <s v="SEEDLINGS ASS"/>
    <n v="50"/>
    <n v="29.99"/>
    <n v="1499.5"/>
    <n v="6846668.0700000003"/>
    <x v="34"/>
  </r>
  <r>
    <m/>
    <x v="141"/>
    <s v="Invoice"/>
    <s v="87521"/>
    <s v="LITTLE AUSTRIA"/>
    <s v="SEEDLINGS ASS"/>
    <n v="210"/>
    <n v="29.99"/>
    <n v="6297.9"/>
    <n v="6852965.9700000007"/>
    <x v="34"/>
  </r>
  <r>
    <m/>
    <x v="141"/>
    <s v="Invoice"/>
    <s v="87523"/>
    <s v="BUILDERS WAREHOUSE:NORWOOD"/>
    <s v="SEEDLINGS ASS"/>
    <n v="290"/>
    <n v="31.85"/>
    <n v="9236.5"/>
    <n v="6862202.4700000007"/>
    <x v="34"/>
  </r>
  <r>
    <m/>
    <x v="141"/>
    <s v="Invoice"/>
    <s v="87535"/>
    <s v="BUILDERS WAREHOUSE:NEWCASTLE"/>
    <s v="SEEDLINGS ASS"/>
    <n v="670"/>
    <n v="31.85"/>
    <n v="21339.5"/>
    <n v="6883541.9700000007"/>
    <x v="34"/>
  </r>
  <r>
    <m/>
    <x v="141"/>
    <s v="Invoice"/>
    <s v="86656"/>
    <s v="BUILDERS WAREHOUSE:MOKOPANE"/>
    <s v="SEEDLINGS ASS"/>
    <n v="200"/>
    <n v="31.85"/>
    <n v="6370"/>
    <n v="6889911.9700000007"/>
    <x v="34"/>
  </r>
  <r>
    <m/>
    <x v="142"/>
    <s v="Invoice"/>
    <s v="87525"/>
    <s v="BUILDERS WAREHOUSE:EDENVALE"/>
    <s v="SEEDLINGS ASS"/>
    <n v="160"/>
    <n v="31.85"/>
    <n v="5096"/>
    <n v="6895007.9700000007"/>
    <x v="34"/>
  </r>
  <r>
    <m/>
    <x v="142"/>
    <s v="Invoice"/>
    <s v="87526"/>
    <s v="BUILDERS WAREHOUSE:SUNWARD PARK"/>
    <s v="SEEDLINGS ASS"/>
    <n v="150"/>
    <n v="31.85"/>
    <n v="4777.5"/>
    <n v="6899785.4700000007"/>
    <x v="34"/>
  </r>
  <r>
    <m/>
    <x v="142"/>
    <s v="Invoice"/>
    <s v="87527"/>
    <s v="BUILDERS WAREHOUSE:CEDAR SQUARE"/>
    <s v="SEEDLINGS ASS"/>
    <n v="130"/>
    <n v="31.85"/>
    <n v="4140.5"/>
    <n v="6903925.9700000007"/>
    <x v="34"/>
  </r>
  <r>
    <m/>
    <x v="142"/>
    <s v="Invoice"/>
    <s v="87528"/>
    <s v="BUILDERS WAREHOUSE:MIDRAND"/>
    <s v="SEEDLINGS ASS"/>
    <n v="140"/>
    <n v="31.85"/>
    <n v="4459"/>
    <n v="6908384.9700000007"/>
    <x v="34"/>
  </r>
  <r>
    <m/>
    <x v="142"/>
    <s v="Invoice"/>
    <s v="87529"/>
    <s v="BUILDERS WAREHOUSE:RIVONIA"/>
    <s v="SEEDLINGS ASS"/>
    <n v="120"/>
    <n v="31.85"/>
    <n v="3822"/>
    <n v="6912206.9700000007"/>
    <x v="34"/>
  </r>
  <r>
    <m/>
    <x v="142"/>
    <s v="Invoice"/>
    <s v="87530"/>
    <s v="BUILDERS WAREHOUSE:NEWMARKET"/>
    <s v="SEEDLINGS ASS"/>
    <n v="110"/>
    <n v="31.85"/>
    <n v="3503.5"/>
    <n v="6915710.4700000007"/>
    <x v="34"/>
  </r>
  <r>
    <m/>
    <x v="142"/>
    <s v="Invoice"/>
    <s v="87531"/>
    <s v="BUILDERS WAREHOUSE:BOKSBURG (NEW)"/>
    <s v="SEEDLINGS ASS"/>
    <n v="140"/>
    <n v="31.85"/>
    <n v="4459"/>
    <n v="6920169.4700000007"/>
    <x v="34"/>
  </r>
  <r>
    <m/>
    <x v="142"/>
    <s v="Invoice"/>
    <s v="87532"/>
    <s v="BUILDERS WAREHOUSE:NORTHMEAD"/>
    <s v="SEEDLINGS ASS"/>
    <n v="220"/>
    <n v="31.85"/>
    <n v="7007"/>
    <n v="6927176.4700000007"/>
    <x v="34"/>
  </r>
  <r>
    <m/>
    <x v="142"/>
    <s v="Invoice"/>
    <s v="87533"/>
    <s v="BUILDERS WAREHOUSE:BRYANSTON"/>
    <s v="SEEDLINGS ASS"/>
    <n v="130"/>
    <n v="31.85"/>
    <n v="4140.5"/>
    <n v="6931316.9700000007"/>
    <x v="34"/>
  </r>
  <r>
    <m/>
    <x v="142"/>
    <s v="Invoice"/>
    <s v="87534"/>
    <s v="BUILDERS WAREHOUSE:FOURWAYS"/>
    <s v="SEEDLINGS ASS"/>
    <n v="80"/>
    <n v="31.85"/>
    <n v="2548"/>
    <n v="6933864.9700000007"/>
    <x v="34"/>
  </r>
  <r>
    <m/>
    <x v="142"/>
    <s v="Invoice"/>
    <s v="87537"/>
    <s v="THYME SQUARE"/>
    <s v="SEEDLINGS ASS"/>
    <n v="50"/>
    <n v="27.3"/>
    <n v="1365"/>
    <n v="6935229.9700000007"/>
    <x v="34"/>
  </r>
  <r>
    <m/>
    <x v="142"/>
    <s v="Invoice"/>
    <s v="87309"/>
    <s v="IMPALA FLORA"/>
    <s v="SEEDLINGS ASS"/>
    <n v="100"/>
    <n v="28.65"/>
    <n v="2865"/>
    <n v="6938094.9700000007"/>
    <x v="34"/>
  </r>
  <r>
    <m/>
    <x v="142"/>
    <s v="Invoice"/>
    <s v="87196"/>
    <s v="BUILDERS WAREHOUSE:THOHOYANDOU"/>
    <s v="SEEDLINGS ASS"/>
    <n v="1600"/>
    <n v="31.85"/>
    <n v="50960"/>
    <n v="6989054.9700000007"/>
    <x v="34"/>
  </r>
  <r>
    <m/>
    <x v="142"/>
    <s v="Invoice"/>
    <s v="87538"/>
    <s v="BUILDERS WAREHOUSE:POLOKWANE"/>
    <s v="SEEDLINGS ASS"/>
    <n v="500"/>
    <n v="31.85"/>
    <n v="15925"/>
    <n v="7004979.9700000007"/>
    <x v="34"/>
  </r>
  <r>
    <m/>
    <x v="320"/>
    <s v="Invoice"/>
    <s v="87548"/>
    <s v="LINKSFIELD NURSERY"/>
    <s v="SEEDLINGS ASS"/>
    <n v="30"/>
    <n v="29.99"/>
    <n v="899.7"/>
    <n v="7005879.6700000009"/>
    <x v="34"/>
  </r>
  <r>
    <m/>
    <x v="320"/>
    <s v="Invoice"/>
    <s v="87549"/>
    <s v="HABITITNAK/KEENGRO"/>
    <s v="SEEDLINGS ASS"/>
    <n v="10"/>
    <n v="25.8"/>
    <n v="258"/>
    <n v="7006137.6700000009"/>
    <x v="34"/>
  </r>
  <r>
    <m/>
    <x v="320"/>
    <s v="Invoice"/>
    <s v="87550"/>
    <s v="BUILDERS WAREHOUSE:ROBINDALE"/>
    <s v="SEEDLINGS ASS"/>
    <n v="100"/>
    <n v="31.85"/>
    <n v="3185"/>
    <n v="7009322.6700000009"/>
    <x v="34"/>
  </r>
  <r>
    <m/>
    <x v="320"/>
    <s v="Invoice"/>
    <s v="87551"/>
    <s v="BUILDERS WAREHOUSE:NOORDHEUWEL"/>
    <s v="SEEDLINGS ASS"/>
    <n v="100"/>
    <n v="31.85"/>
    <n v="3185"/>
    <n v="7012507.6700000009"/>
    <x v="34"/>
  </r>
  <r>
    <m/>
    <x v="320"/>
    <s v="Invoice"/>
    <s v="87552"/>
    <s v="BUILDERS WAREHOUSE:KEMPTON PARK"/>
    <s v="SEEDLINGS ASS"/>
    <n v="120"/>
    <n v="31.85"/>
    <n v="3822"/>
    <n v="7016329.6700000009"/>
    <x v="34"/>
  </r>
  <r>
    <m/>
    <x v="320"/>
    <s v="Invoice"/>
    <s v="87553"/>
    <s v="BUILDERS WAREHOUSE:GREENSTONE"/>
    <s v="SEEDLINGS ASS"/>
    <n v="130"/>
    <n v="31.85"/>
    <n v="4140.5"/>
    <n v="7020470.1700000009"/>
    <x v="34"/>
  </r>
  <r>
    <m/>
    <x v="143"/>
    <s v="Invoice"/>
    <s v="87143"/>
    <s v="BUILDERS WAREHOUSE:ZAMBEZI"/>
    <s v="SEEDLINGS ASS"/>
    <n v="160"/>
    <n v="31.85"/>
    <n v="5096"/>
    <n v="7025566.1700000009"/>
    <x v="34"/>
  </r>
  <r>
    <m/>
    <x v="143"/>
    <s v="Invoice"/>
    <s v="87539"/>
    <s v="BUILDERS WAREHOUSE:WOODLANDS"/>
    <s v="SEEDLINGS ASS"/>
    <n v="150"/>
    <n v="31.85"/>
    <n v="4777.5"/>
    <n v="7030343.6700000009"/>
    <x v="34"/>
  </r>
  <r>
    <m/>
    <x v="143"/>
    <s v="Invoice"/>
    <s v="87540"/>
    <s v="BUILDERS WAREHOUSE:ERASMUS PARK"/>
    <s v="SEEDLINGS ASS"/>
    <n v="130"/>
    <n v="31.85"/>
    <n v="4140.5"/>
    <n v="7034484.1700000009"/>
    <x v="34"/>
  </r>
  <r>
    <m/>
    <x v="143"/>
    <s v="Invoice"/>
    <s v="87541"/>
    <s v="BUILDERS WAREHOUSE:CHERRY LANE"/>
    <s v="SEEDLINGS ASS"/>
    <n v="85"/>
    <n v="31.85"/>
    <n v="2707.25"/>
    <n v="7037191.4200000009"/>
    <x v="34"/>
  </r>
  <r>
    <m/>
    <x v="143"/>
    <s v="Invoice"/>
    <s v="87542"/>
    <s v="BUILDERS WAREHOUSE:GLEN EAGLES"/>
    <s v="SEEDLINGS ASS"/>
    <n v="360"/>
    <n v="31.85"/>
    <n v="11466"/>
    <n v="7048657.4200000009"/>
    <x v="34"/>
  </r>
  <r>
    <m/>
    <x v="143"/>
    <s v="Invoice"/>
    <s v="87544"/>
    <s v="BUILDERS WAREHOUSE:CENTURION"/>
    <s v="SEEDLINGS ASS"/>
    <n v="130"/>
    <n v="31.85"/>
    <n v="4140.5"/>
    <n v="7052797.9200000009"/>
    <x v="34"/>
  </r>
  <r>
    <m/>
    <x v="143"/>
    <s v="Invoice"/>
    <s v="87545"/>
    <s v="BUILDERS WAREHOUSE:RUSTENBURG"/>
    <s v="SEEDLINGS ASS"/>
    <n v="300"/>
    <n v="31.85"/>
    <n v="9555"/>
    <n v="7062352.9200000009"/>
    <x v="34"/>
  </r>
  <r>
    <m/>
    <x v="143"/>
    <s v="Invoice"/>
    <s v="87546"/>
    <s v="RUSTENBURG KWEKERY"/>
    <s v="SEEDLINGS ASS"/>
    <n v="43"/>
    <n v="29.99"/>
    <n v="1289.57"/>
    <n v="7063642.4900000012"/>
    <x v="34"/>
  </r>
  <r>
    <m/>
    <x v="143"/>
    <s v="Invoice"/>
    <s v="87554"/>
    <s v="ECKARDS GARDEN PAVILION"/>
    <s v="SEEDLINGS ASS"/>
    <n v="84"/>
    <n v="29.6"/>
    <n v="2486.4"/>
    <n v="7066128.8900000015"/>
    <x v="34"/>
  </r>
  <r>
    <m/>
    <x v="143"/>
    <s v="Invoice"/>
    <s v="87556"/>
    <s v="LITTLE AUSTRIA"/>
    <s v="SEEDLINGS ASS"/>
    <n v="180"/>
    <n v="29.99"/>
    <n v="5398.2"/>
    <n v="7071527.0900000017"/>
    <x v="34"/>
  </r>
  <r>
    <m/>
    <x v="144"/>
    <s v="Invoice"/>
    <s v="87557"/>
    <s v="FH CHAMBERLAIN TRADING (PTY) LTD:RIVIERA"/>
    <s v="SEEDLINGS ASS"/>
    <n v="60"/>
    <n v="31.85"/>
    <n v="1911"/>
    <n v="7073438.0900000017"/>
    <x v="34"/>
  </r>
  <r>
    <m/>
    <x v="144"/>
    <s v="Invoice"/>
    <s v="87558"/>
    <s v="BUILDERS WAREHOUSE:CRAIGHALL PARK"/>
    <s v="SEEDLINGS ASS"/>
    <n v="100"/>
    <n v="31.85"/>
    <n v="3185"/>
    <n v="7076623.0900000017"/>
    <x v="34"/>
  </r>
  <r>
    <m/>
    <x v="272"/>
    <s v="Invoice"/>
    <s v="87563"/>
    <s v="BUILDERS WAREHOUSE:NORWOOD"/>
    <s v="SEEDLINGS ASS"/>
    <n v="110"/>
    <n v="31.85"/>
    <n v="3503.5"/>
    <n v="7080126.5900000017"/>
    <x v="34"/>
  </r>
  <r>
    <m/>
    <x v="272"/>
    <s v="Invoice"/>
    <s v="87564"/>
    <s v="BUILDERS WAREHOUSE:NORTHRIDING"/>
    <s v="SEEDLINGS ASS"/>
    <n v="100"/>
    <n v="31.85"/>
    <n v="3185"/>
    <n v="7083311.5900000017"/>
    <x v="34"/>
  </r>
  <r>
    <m/>
    <x v="272"/>
    <s v="Invoice"/>
    <s v="87565"/>
    <s v="CRISANRA KWEKERY"/>
    <s v="SEEDLINGS ASS"/>
    <n v="120"/>
    <n v="26.25"/>
    <n v="3150"/>
    <n v="7086461.5900000017"/>
    <x v="34"/>
  </r>
  <r>
    <m/>
    <x v="272"/>
    <s v="Invoice"/>
    <s v="87566"/>
    <s v="VICTORY GARDENS"/>
    <s v="SEEDLINGS ASS"/>
    <n v="135"/>
    <n v="29.99"/>
    <n v="4048.65"/>
    <n v="7090510.2400000021"/>
    <x v="34"/>
  </r>
  <r>
    <m/>
    <x v="272"/>
    <s v="Invoice"/>
    <s v="87567"/>
    <s v="LITTLE AUSTRIA"/>
    <s v="SEEDLINGS ASS"/>
    <n v="90"/>
    <n v="29.99"/>
    <n v="2699.1"/>
    <n v="7093209.3400000017"/>
    <x v="34"/>
  </r>
  <r>
    <m/>
    <x v="145"/>
    <s v="Invoice"/>
    <s v="87561"/>
    <s v="HYDRO VEGGIE PTY LTD"/>
    <s v="SEEDLINGS SPINACH FORDHOOK GIANT"/>
    <n v="100"/>
    <n v="29.99"/>
    <n v="2999"/>
    <n v="7096208.3400000017"/>
    <x v="34"/>
  </r>
  <r>
    <m/>
    <x v="145"/>
    <s v="Invoice"/>
    <s v="87568"/>
    <s v="BUILDERS WAREHOUSE:FOURWAYS"/>
    <s v="SEEDLINGS ASS"/>
    <n v="100"/>
    <n v="31.85"/>
    <n v="3185"/>
    <n v="7099393.3400000017"/>
    <x v="34"/>
  </r>
  <r>
    <m/>
    <x v="145"/>
    <s v="Invoice"/>
    <s v="87569"/>
    <s v="BUILDERS WAREHOUSE:SUNWARD PARK"/>
    <s v="SEEDLINGS ASS"/>
    <n v="200"/>
    <n v="31.85"/>
    <n v="6370"/>
    <n v="7105763.3400000017"/>
    <x v="34"/>
  </r>
  <r>
    <m/>
    <x v="145"/>
    <s v="Invoice"/>
    <s v="87570"/>
    <s v="BUILDERS WAREHOUSE:EDENVALE"/>
    <s v="SEEDLINGS ASS"/>
    <n v="140"/>
    <n v="31.85"/>
    <n v="4459"/>
    <n v="7110222.3400000017"/>
    <x v="34"/>
  </r>
  <r>
    <m/>
    <x v="145"/>
    <s v="Invoice"/>
    <s v="87571"/>
    <s v="BUILDERS WAREHOUSE:CEDAR SQUARE"/>
    <s v="SEEDLINGS ASS"/>
    <n v="110"/>
    <n v="31.85"/>
    <n v="3503.5"/>
    <n v="7113725.8400000017"/>
    <x v="34"/>
  </r>
  <r>
    <m/>
    <x v="145"/>
    <s v="Invoice"/>
    <s v="87572"/>
    <s v="BUILDERS WAREHOUSE:RIVONIA"/>
    <s v="SEEDLINGS ASS"/>
    <n v="140"/>
    <n v="31.85"/>
    <n v="4459"/>
    <n v="7118184.8400000017"/>
    <x v="34"/>
  </r>
  <r>
    <m/>
    <x v="145"/>
    <s v="Invoice"/>
    <s v="87573"/>
    <s v="BUILDERS WAREHOUSE:BRYANSTON"/>
    <s v="SEEDLINGS ASS"/>
    <n v="80"/>
    <n v="31.85"/>
    <n v="2548"/>
    <n v="7120732.8400000017"/>
    <x v="34"/>
  </r>
  <r>
    <m/>
    <x v="145"/>
    <s v="Invoice"/>
    <s v="87574"/>
    <s v="BUILDERS WAREHOUSE:LAMBTON"/>
    <s v="SEEDLINGS ASS"/>
    <n v="80"/>
    <n v="31.85"/>
    <n v="2548"/>
    <n v="7123280.8400000017"/>
    <x v="34"/>
  </r>
  <r>
    <m/>
    <x v="145"/>
    <s v="Invoice"/>
    <s v="87575"/>
    <s v="THYME SQUARE"/>
    <s v="SEEDLINGS ASS"/>
    <n v="85"/>
    <n v="27.3"/>
    <n v="2320.5"/>
    <n v="7125601.3400000017"/>
    <x v="34"/>
  </r>
  <r>
    <m/>
    <x v="145"/>
    <s v="Invoice"/>
    <s v="87576"/>
    <s v="MONTANA GARDEN PAVILION"/>
    <s v="SEEDLINGS ASS"/>
    <n v="210"/>
    <n v="29.6"/>
    <n v="6216"/>
    <n v="7131817.3400000017"/>
    <x v="34"/>
  </r>
  <r>
    <m/>
    <x v="145"/>
    <s v="Invoice"/>
    <s v="87578"/>
    <s v="IMPALA FLORA"/>
    <s v="SEEDLINGS ASS"/>
    <n v="50"/>
    <n v="28.65"/>
    <n v="1432.5"/>
    <n v="7133249.8400000017"/>
    <x v="34"/>
  </r>
  <r>
    <m/>
    <x v="145"/>
    <s v="Invoice"/>
    <s v="87579"/>
    <s v="BUILDERS WAREHOUSE:NELSPRUIT"/>
    <s v="SEEDLINGS ASS"/>
    <n v="700"/>
    <n v="31.85"/>
    <n v="22295"/>
    <n v="7155544.8400000017"/>
    <x v="34"/>
  </r>
  <r>
    <m/>
    <x v="321"/>
    <s v="Invoice"/>
    <s v="87599"/>
    <s v="LITTLE AUSTRIA"/>
    <s v="SEEDLINGS ASS"/>
    <n v="30"/>
    <n v="29.99"/>
    <n v="899.7"/>
    <n v="7156444.5400000019"/>
    <x v="34"/>
  </r>
  <r>
    <m/>
    <x v="321"/>
    <s v="Invoice"/>
    <s v="87600"/>
    <s v="SECUNDA NURSERY"/>
    <s v="SEEDLINGS ASS"/>
    <n v="30"/>
    <n v="28"/>
    <n v="840"/>
    <n v="7157284.5400000019"/>
    <x v="34"/>
  </r>
  <r>
    <m/>
    <x v="321"/>
    <s v="Invoice"/>
    <s v="87601"/>
    <s v="BUILDERS WAREHOUSE:SECUNDA"/>
    <s v="SEEDLINGS ASS"/>
    <n v="250"/>
    <n v="31.85"/>
    <n v="7962.5"/>
    <n v="7165247.0400000019"/>
    <x v="34"/>
  </r>
  <r>
    <m/>
    <x v="321"/>
    <s v="Invoice"/>
    <s v="87602"/>
    <s v="BUILDERS WAREHOUSE:STRUBENS VALLEY"/>
    <s v="SEEDLINGS ASS"/>
    <n v="31.85"/>
    <n v="200"/>
    <n v="6370"/>
    <n v="7171617.0400000019"/>
    <x v="34"/>
  </r>
  <r>
    <m/>
    <x v="321"/>
    <s v="Invoice"/>
    <s v="87603"/>
    <s v="BUILDERS WAREHOUSE:NOORDHEUWEL"/>
    <s v="SEEDLINGS ASS"/>
    <n v="120"/>
    <n v="31.85"/>
    <n v="3822"/>
    <n v="7175439.0400000019"/>
    <x v="34"/>
  </r>
  <r>
    <m/>
    <x v="146"/>
    <s v="Invoice"/>
    <s v="87580"/>
    <s v="BUILDERS WAREHOUSE:GEZINA NEW"/>
    <s v="SEEDLINGS ASS"/>
    <n v="150"/>
    <n v="31.85"/>
    <n v="4777.5"/>
    <n v="7180216.5400000019"/>
    <x v="34"/>
  </r>
  <r>
    <m/>
    <x v="146"/>
    <s v="Invoice"/>
    <s v="87581"/>
    <s v="BUILDERS WAREHOUSE:WOODLANDS"/>
    <s v="SEEDLINGS ASS"/>
    <n v="100"/>
    <n v="31.85"/>
    <n v="3185"/>
    <n v="7183401.5400000019"/>
    <x v="34"/>
  </r>
  <r>
    <m/>
    <x v="146"/>
    <s v="Invoice"/>
    <s v="87582"/>
    <s v="BUILDERS WAREHOUSE:CENTURION"/>
    <s v="SEEDLINGS ASS"/>
    <n v="150"/>
    <n v="31.85"/>
    <n v="4777.5"/>
    <n v="7188179.0400000019"/>
    <x v="34"/>
  </r>
  <r>
    <m/>
    <x v="146"/>
    <s v="Invoice"/>
    <s v="87584"/>
    <s v="BUILDERS WAREHOUSE:LYNNWOOD"/>
    <s v="SEEDLINGS ASS"/>
    <n v="250"/>
    <n v="31.85"/>
    <n v="7962.5"/>
    <n v="7196141.5400000019"/>
    <x v="34"/>
  </r>
  <r>
    <m/>
    <x v="146"/>
    <s v="Invoice"/>
    <s v="87585"/>
    <s v="BUILDERS WAREHOUSE:NEWMARKET"/>
    <s v="SEEDLINGS ASS"/>
    <n v="160"/>
    <n v="31.85"/>
    <n v="5096"/>
    <n v="7201237.5400000019"/>
    <x v="34"/>
  </r>
  <r>
    <m/>
    <x v="146"/>
    <s v="Invoice"/>
    <s v="87586"/>
    <s v="BUILDERS WAREHOUSE:RASLOUW"/>
    <s v="SEEDLINGS ASS"/>
    <n v="180"/>
    <n v="31.85"/>
    <n v="5733"/>
    <n v="7206970.5400000019"/>
    <x v="34"/>
  </r>
  <r>
    <m/>
    <x v="146"/>
    <s v="Invoice"/>
    <s v="87587"/>
    <s v="BUILDERS WAREHOUSE:ZAMBEZI"/>
    <s v="SEEDLINGS ASS"/>
    <n v="160"/>
    <n v="31.85"/>
    <n v="5096"/>
    <n v="7212066.5400000019"/>
    <x v="34"/>
  </r>
  <r>
    <m/>
    <x v="146"/>
    <s v="Invoice"/>
    <s v="87588"/>
    <s v="BUILDERS WAREHOUSE:WONDER PARK"/>
    <s v="SEEDLINGS ASS"/>
    <n v="140"/>
    <n v="31.85"/>
    <n v="4459"/>
    <n v="7216525.5400000019"/>
    <x v="34"/>
  </r>
  <r>
    <m/>
    <x v="146"/>
    <s v="Invoice"/>
    <s v="87589"/>
    <s v="BUILDERS WAREHOUSE:KLERKSDORP"/>
    <s v="SEEDLINGS ASS"/>
    <n v="200"/>
    <n v="31.85"/>
    <n v="6370"/>
    <n v="7222895.5400000019"/>
    <x v="34"/>
  </r>
  <r>
    <m/>
    <x v="146"/>
    <s v="Invoice"/>
    <s v="87590"/>
    <s v="BUILDERS WAREHOUSE:ERASMUS PARK"/>
    <s v="SEEDLINGS ASS"/>
    <n v="150"/>
    <n v="31.85"/>
    <n v="4777.5"/>
    <n v="7227673.0400000019"/>
    <x v="34"/>
  </r>
  <r>
    <m/>
    <x v="146"/>
    <s v="Invoice"/>
    <s v="87591"/>
    <s v="LIFESTYLE HOME GARDEN"/>
    <s v="SEEDLINGS ASS"/>
    <n v="310"/>
    <n v="29.3"/>
    <n v="9083"/>
    <n v="7236756.0400000019"/>
    <x v="34"/>
  </r>
  <r>
    <m/>
    <x v="146"/>
    <s v="Invoice"/>
    <s v="87594"/>
    <s v="FH CHAMBERLAIN TRADING (PTY) LTD:STRUBENSVALLEY"/>
    <s v="SEEDLINGS ASS"/>
    <n v="150"/>
    <n v="31.85"/>
    <n v="4777.5"/>
    <n v="7241533.5400000019"/>
    <x v="34"/>
  </r>
  <r>
    <m/>
    <x v="146"/>
    <s v="Invoice"/>
    <s v="87595"/>
    <s v="FH CHAMBERLAIN TRADING (PTY) LTD:KYALAMI"/>
    <s v="SEEDLINGS ASS"/>
    <n v="60"/>
    <n v="31.85"/>
    <n v="1911"/>
    <n v="7243444.5400000019"/>
    <x v="34"/>
  </r>
  <r>
    <m/>
    <x v="146"/>
    <s v="Invoice"/>
    <s v="87597"/>
    <s v="CENTRAL NURSERY DEPOT"/>
    <s v="SEEDLINGS ASS"/>
    <n v="120"/>
    <n v="32.200000000000003"/>
    <n v="3864"/>
    <n v="7247308.5400000019"/>
    <x v="34"/>
  </r>
  <r>
    <m/>
    <x v="146"/>
    <s v="Invoice"/>
    <s v="87598"/>
    <s v="MONTROSE NURSERY"/>
    <s v="SEEDLINGS ASS"/>
    <n v="110"/>
    <n v="29.99"/>
    <n v="3298.9"/>
    <n v="7250607.4400000023"/>
    <x v="34"/>
  </r>
  <r>
    <m/>
    <x v="146"/>
    <s v="Invoice"/>
    <s v="87604"/>
    <s v="FH CHAMBERLAIN TRADING (PTY) LTD:MONTANA"/>
    <s v="SEEDLINGS ASS"/>
    <n v="395"/>
    <n v="31.85"/>
    <n v="12580.75"/>
    <n v="7263188.1900000023"/>
    <x v="34"/>
  </r>
  <r>
    <m/>
    <x v="146"/>
    <s v="Invoice"/>
    <s v="87605"/>
    <s v="AGRI 2 MARKET"/>
    <s v="SEEDLINGS ASS"/>
    <n v="500"/>
    <n v="24.3"/>
    <n v="12150"/>
    <n v="7275338.1900000023"/>
    <x v="34"/>
  </r>
  <r>
    <m/>
    <x v="146"/>
    <s v="Invoice"/>
    <s v="87615"/>
    <s v="GREENSIDE KWEKERY"/>
    <s v="SEEDLINGS ASS"/>
    <n v="120"/>
    <n v="29.99"/>
    <n v="3598.8"/>
    <n v="7278936.9900000021"/>
    <x v="34"/>
  </r>
  <r>
    <m/>
    <x v="146"/>
    <s v="Invoice"/>
    <s v="87617"/>
    <s v="PRETTY GARDENS"/>
    <s v="SEEDLINGS ASS"/>
    <n v="180"/>
    <n v="29.99"/>
    <n v="5398.2"/>
    <n v="7284335.1900000023"/>
    <x v="34"/>
  </r>
  <r>
    <m/>
    <x v="146"/>
    <s v="Invoice"/>
    <s v="87619"/>
    <s v="BUILDERS WAREHOUSE:BLOEMFONTEIN"/>
    <s v="SEEDLINGS ASS"/>
    <n v="800"/>
    <n v="31.85"/>
    <n v="25480"/>
    <n v="7309815.1900000023"/>
    <x v="34"/>
  </r>
  <r>
    <m/>
    <x v="147"/>
    <s v="Invoice"/>
    <s v="87583"/>
    <s v="BUILDERS WAREHOUSE:MIDDELBURG"/>
    <s v="SEEDLINGS ASS"/>
    <n v="170"/>
    <n v="31.85"/>
    <n v="5414.5"/>
    <n v="7315229.6900000023"/>
    <x v="34"/>
  </r>
  <r>
    <m/>
    <x v="147"/>
    <s v="Invoice"/>
    <s v="87606"/>
    <s v="FH CHAMBERLAIN TRADING (PTY) LTD:WATERKLOOF GLEN"/>
    <s v="SEEDLINGS ASS"/>
    <n v="100"/>
    <n v="31.85"/>
    <n v="3185"/>
    <n v="7318414.6900000023"/>
    <x v="34"/>
  </r>
  <r>
    <m/>
    <x v="147"/>
    <s v="Invoice"/>
    <s v="87607"/>
    <s v="FH CHAMBERLAIN TRADING (PTY) LTD:CENTURION"/>
    <s v="SEEDLINGS ASS"/>
    <n v="204"/>
    <n v="31.85"/>
    <n v="6497.4"/>
    <n v="7324912.0900000026"/>
    <x v="34"/>
  </r>
  <r>
    <m/>
    <x v="147"/>
    <s v="Invoice"/>
    <s v="87608"/>
    <s v="BUILDERS WAREHOUSE:NORWOOD"/>
    <s v="SEEDLINGS ASS"/>
    <n v="150"/>
    <n v="31.85"/>
    <n v="4777.5"/>
    <n v="7329689.5900000026"/>
    <x v="34"/>
  </r>
  <r>
    <m/>
    <x v="147"/>
    <s v="Invoice"/>
    <s v="87609"/>
    <s v="BUILDERS WAREHOUSE:KEMPTON PARK"/>
    <s v="SEEDLINGS ASS"/>
    <n v="150"/>
    <n v="31.85"/>
    <n v="4777.5"/>
    <n v="7334467.0900000026"/>
    <x v="34"/>
  </r>
  <r>
    <m/>
    <x v="147"/>
    <s v="Invoice"/>
    <s v="87610"/>
    <s v="BUILDERS WAREHOUSE:GREENSTONE"/>
    <s v="SEEDLINGS ASS"/>
    <n v="120"/>
    <n v="31.85"/>
    <n v="3822"/>
    <n v="7338289.0900000026"/>
    <x v="34"/>
  </r>
  <r>
    <m/>
    <x v="147"/>
    <s v="Invoice"/>
    <s v="87613"/>
    <s v="GARDENSHOP PARKTOWN"/>
    <s v="SEEDLINGS ASS"/>
    <n v="50"/>
    <n v="31.8"/>
    <n v="1590"/>
    <n v="7339879.0900000026"/>
    <x v="34"/>
  </r>
  <r>
    <m/>
    <x v="147"/>
    <s v="Invoice"/>
    <s v="87614"/>
    <s v="RIVERSIDE MICA"/>
    <s v="SEEDLINGS ASS"/>
    <n v="65"/>
    <n v="31.65"/>
    <n v="2057.25"/>
    <n v="7341936.3400000026"/>
    <x v="34"/>
  </r>
  <r>
    <m/>
    <x v="147"/>
    <s v="Invoice"/>
    <s v="87611"/>
    <s v="RIVERSIDE MICA"/>
    <s v="SEEDLINGS ASS"/>
    <n v="90"/>
    <n v="27.2"/>
    <n v="2448"/>
    <n v="7344384.3400000026"/>
    <x v="34"/>
  </r>
  <r>
    <m/>
    <x v="147"/>
    <s v="Invoice"/>
    <s v="87627"/>
    <s v="BUILDERS WAREHOUSE:EMALALHENI"/>
    <s v="SEEDLINGS ASS"/>
    <n v="100"/>
    <n v="31.85"/>
    <n v="3185"/>
    <n v="7347569.3400000026"/>
    <x v="34"/>
  </r>
  <r>
    <m/>
    <x v="148"/>
    <s v="Invoice"/>
    <s v="87620"/>
    <s v="BUILDERS WAREHOUSE:RIVONIA"/>
    <s v="SEEDLINGS ASS"/>
    <n v="180"/>
    <n v="31.85"/>
    <n v="5733"/>
    <n v="7353302.3400000026"/>
    <x v="34"/>
  </r>
  <r>
    <m/>
    <x v="148"/>
    <s v="Invoice"/>
    <s v="87621"/>
    <s v="BUILDERS WAREHOUSE:BOKSBURG (NEW)"/>
    <s v="SEEDLINGS ASS"/>
    <n v="120"/>
    <n v="31.85"/>
    <n v="3822"/>
    <n v="7357124.3400000026"/>
    <x v="34"/>
  </r>
  <r>
    <m/>
    <x v="148"/>
    <s v="Invoice"/>
    <s v="87622"/>
    <s v="BUILDERS WAREHOUSE:FOURWAYS"/>
    <s v="SEEDLINGS ASS"/>
    <n v="63"/>
    <n v="31.85"/>
    <n v="2006.55"/>
    <n v="7359130.8900000025"/>
    <x v="34"/>
  </r>
  <r>
    <m/>
    <x v="148"/>
    <s v="Invoice"/>
    <s v="87623"/>
    <s v="BUILDERS WAREHOUSE:NORTHMEAD"/>
    <s v="SEEDLINGS ASS"/>
    <n v="180"/>
    <n v="31.85"/>
    <n v="5733"/>
    <n v="7364863.8900000025"/>
    <x v="34"/>
  </r>
  <r>
    <m/>
    <x v="148"/>
    <s v="Invoice"/>
    <s v="87624"/>
    <s v="BUILDERS WAREHOUSE:CEDAR SQUARE"/>
    <s v="SEEDLINGS ASS"/>
    <n v="130"/>
    <n v="31.85"/>
    <n v="4140.5"/>
    <n v="7369004.3900000025"/>
    <x v="34"/>
  </r>
  <r>
    <m/>
    <x v="148"/>
    <s v="Invoice"/>
    <s v="87625"/>
    <s v="BUILDERS WAREHOUSE:CARNIVAL MALL"/>
    <s v="SEEDLINGS ASS"/>
    <n v="240"/>
    <n v="31.85"/>
    <n v="7644"/>
    <n v="7376648.3900000025"/>
    <x v="34"/>
  </r>
  <r>
    <m/>
    <x v="148"/>
    <s v="Invoice"/>
    <s v="87626"/>
    <s v="MONTROSE NURSERY"/>
    <s v="SEEDLINGS ASS"/>
    <n v="20"/>
    <n v="29.99"/>
    <n v="599.79999999999995"/>
    <n v="7377248.1900000023"/>
    <x v="34"/>
  </r>
  <r>
    <m/>
    <x v="148"/>
    <s v="Invoice"/>
    <s v="87628"/>
    <s v="BUILDERS WAREHOUSE:BRYANSTON"/>
    <s v="SEEDLINGS ASS"/>
    <n v="70"/>
    <n v="31.85"/>
    <n v="2229.5"/>
    <n v="7379477.6900000023"/>
    <x v="34"/>
  </r>
  <r>
    <m/>
    <x v="148"/>
    <s v="Invoice"/>
    <s v="87630"/>
    <s v="THYME SQUARE"/>
    <s v="SEEDLINGS ASS"/>
    <n v="20"/>
    <n v="27.3"/>
    <n v="546"/>
    <n v="7380023.6900000023"/>
    <x v="34"/>
  </r>
  <r>
    <m/>
    <x v="148"/>
    <s v="Invoice"/>
    <s v="87632"/>
    <s v="IMPALA FLORA"/>
    <s v="SEEDLINGS ASS"/>
    <n v="50"/>
    <n v="28.65"/>
    <n v="1432.5"/>
    <n v="7381456.1900000023"/>
    <x v="34"/>
  </r>
  <r>
    <m/>
    <x v="148"/>
    <s v="Invoice"/>
    <s v="87636"/>
    <s v="BUILDERS WAREHOUSE:BETHLEHEM"/>
    <s v="SEEDLINGS ASS"/>
    <n v="500"/>
    <n v="31.85"/>
    <n v="15925"/>
    <n v="7397381.1900000023"/>
    <x v="34"/>
  </r>
  <r>
    <m/>
    <x v="149"/>
    <s v="Invoice"/>
    <s v="87643"/>
    <s v="PLANTYARD"/>
    <s v="SEEDLINGS ASS"/>
    <n v="10"/>
    <n v="29.99"/>
    <n v="299.89999999999998"/>
    <n v="7397681.0900000026"/>
    <x v="34"/>
  </r>
  <r>
    <m/>
    <x v="149"/>
    <s v="Invoice"/>
    <s v="87644"/>
    <s v="LITTLE AUSTRIA"/>
    <s v="SEEDLINGS ASS"/>
    <n v="60"/>
    <n v="29.99"/>
    <n v="1799.4"/>
    <n v="7399480.490000003"/>
    <x v="34"/>
  </r>
  <r>
    <m/>
    <x v="149"/>
    <s v="Invoice"/>
    <s v="87645"/>
    <s v="RAINBOW GARDEN AND HOME CENTRE"/>
    <s v="SEEDLINGS ASS"/>
    <n v="60"/>
    <n v="29.99"/>
    <n v="1799.4"/>
    <n v="7401279.8900000034"/>
    <x v="34"/>
  </r>
  <r>
    <m/>
    <x v="149"/>
    <s v="Invoice"/>
    <s v="87649"/>
    <s v="BUILDERS WAREHOUSE:BOKSBURG (NEW)"/>
    <s v="SEEDLINGS ASS"/>
    <n v="270"/>
    <n v="31.85"/>
    <n v="8599.5"/>
    <n v="7409879.3900000034"/>
    <x v="34"/>
  </r>
  <r>
    <m/>
    <x v="149"/>
    <s v="Invoice"/>
    <s v="87650"/>
    <s v="BUILDERS WAREHOUSE:NORWOOD"/>
    <s v="SEEDLINGS ASS"/>
    <n v="100"/>
    <n v="31.85"/>
    <n v="3185"/>
    <n v="7413064.3900000034"/>
    <x v="34"/>
  </r>
  <r>
    <m/>
    <x v="149"/>
    <s v="Invoice"/>
    <s v="87651"/>
    <s v="BUILDERS WAREHOUSE:ROBINDALE"/>
    <s v="SEEDLINGS ASS"/>
    <n v="100"/>
    <n v="31.85"/>
    <n v="3185"/>
    <n v="7416249.3900000034"/>
    <x v="34"/>
  </r>
  <r>
    <m/>
    <x v="149"/>
    <s v="Invoice"/>
    <s v="87652"/>
    <s v="BUILDERS WAREHOUSE:NOORDHEUWEL"/>
    <s v="SEEDLINGS ASS"/>
    <n v="100"/>
    <n v="31.85"/>
    <n v="3185"/>
    <n v="7419434.3900000034"/>
    <x v="34"/>
  </r>
  <r>
    <m/>
    <x v="150"/>
    <s v="Invoice"/>
    <s v="87631"/>
    <s v="BUILDERS WAREHOUSE:RUSTENBURG"/>
    <s v="SEEDLINGS ASS"/>
    <n v="250"/>
    <n v="31.85"/>
    <n v="7962.5"/>
    <n v="7427396.8900000034"/>
    <x v="34"/>
  </r>
  <r>
    <m/>
    <x v="150"/>
    <s v="Invoice"/>
    <s v="87637"/>
    <s v="BUILDERS WAREHOUSE:GLEN EAGLES"/>
    <s v="SEEDLINGS ASS"/>
    <n v="180"/>
    <n v="31.85"/>
    <n v="5733"/>
    <n v="7433129.8900000034"/>
    <x v="34"/>
  </r>
  <r>
    <m/>
    <x v="150"/>
    <s v="Invoice"/>
    <s v="87638"/>
    <s v="BUILDERS WAREHOUSE:HARTEBEESPOORT"/>
    <s v="SEEDLINGS ASS"/>
    <n v="110"/>
    <n v="31.85"/>
    <n v="3503.5"/>
    <n v="7436633.3900000034"/>
    <x v="34"/>
  </r>
  <r>
    <m/>
    <x v="150"/>
    <s v="Invoice"/>
    <s v="87639"/>
    <s v="BUILDERS WAREHOUSE:FOURWAYS"/>
    <s v="SEEDLINGS ASS"/>
    <n v="100"/>
    <n v="31.85"/>
    <n v="3185"/>
    <n v="7439818.3900000034"/>
    <x v="34"/>
  </r>
  <r>
    <m/>
    <x v="150"/>
    <s v="Invoice"/>
    <s v="87641"/>
    <s v="BUILDERS WAREHOUSE:RIVONIA"/>
    <s v="SEEDLINGS ASS"/>
    <n v="100"/>
    <n v="31.85"/>
    <n v="3185"/>
    <n v="7443003.3900000034"/>
    <x v="34"/>
  </r>
  <r>
    <m/>
    <x v="150"/>
    <s v="Invoice"/>
    <s v="87640"/>
    <s v="BUILDERS WAREHOUSE:ZAMBEZI"/>
    <s v="SEEDLINGS ASS"/>
    <n v="160"/>
    <n v="31.85"/>
    <n v="5096"/>
    <n v="7448099.3900000034"/>
    <x v="34"/>
  </r>
  <r>
    <m/>
    <x v="150"/>
    <s v="Invoice"/>
    <s v="87642"/>
    <s v="BUILDERS WAREHOUSE:SILVERLAKES"/>
    <s v="SEEDLINGS ASS"/>
    <n v="220"/>
    <n v="31.85"/>
    <n v="7007"/>
    <n v="7455106.3900000034"/>
    <x v="34"/>
  </r>
  <r>
    <m/>
    <x v="150"/>
    <s v="Invoice"/>
    <s v="87646"/>
    <s v="HILLCREST NURSERY"/>
    <s v="SEEDLINGS ASS"/>
    <n v="45"/>
    <n v="32.200000000000003"/>
    <n v="1449"/>
    <n v="7456555.3900000034"/>
    <x v="34"/>
  </r>
  <r>
    <m/>
    <x v="248"/>
    <s v="Invoice"/>
    <s v="87653"/>
    <s v="BUILDERS WAREHOUSE:SOUTHGATE"/>
    <s v="SEEDLINGS ASS"/>
    <n v="280"/>
    <n v="31.85"/>
    <n v="8918"/>
    <n v="7465473.3900000034"/>
    <x v="34"/>
  </r>
  <r>
    <m/>
    <x v="248"/>
    <s v="Invoice"/>
    <s v="87655"/>
    <s v="FH CHAMBERLAIN TRADING (PTY) LTD:SILVER LAKES"/>
    <s v="SEEDLINGS ASS"/>
    <n v="90"/>
    <n v="31.85"/>
    <n v="2866.5"/>
    <n v="7468339.8900000034"/>
    <x v="34"/>
  </r>
  <r>
    <m/>
    <x v="248"/>
    <s v="Invoice"/>
    <s v="87656"/>
    <s v="BUILDERS WAREHOUSE:CRAIGHALL PARK"/>
    <s v="SEEDLINGS ASS"/>
    <n v="150"/>
    <n v="31.85"/>
    <n v="4777.5"/>
    <n v="7473117.3900000034"/>
    <x v="34"/>
  </r>
  <r>
    <m/>
    <x v="248"/>
    <s v="Invoice"/>
    <s v="87658"/>
    <s v="MONTROSE NURSERY"/>
    <s v="SEEDLINGS ASS"/>
    <n v="40"/>
    <n v="29.99"/>
    <n v="1199.5999999999999"/>
    <n v="7474316.990000003"/>
    <x v="34"/>
  </r>
  <r>
    <m/>
    <x v="248"/>
    <s v="Invoice"/>
    <s v="87663"/>
    <s v="CLARKS GARDEN CENTRE"/>
    <s v="SEEDLINGS ASS"/>
    <n v="40"/>
    <n v="29.99"/>
    <n v="1199.5999999999999"/>
    <n v="7475516.5900000026"/>
    <x v="34"/>
  </r>
  <r>
    <m/>
    <x v="248"/>
    <s v="Invoice"/>
    <s v="87664"/>
    <s v="BUILDERS WAREHOUSE:MAFIKENG"/>
    <s v="SEEDLINGS ASS"/>
    <n v="750"/>
    <n v="31.85"/>
    <n v="23887.5"/>
    <n v="7499404.0900000026"/>
    <x v="34"/>
  </r>
  <r>
    <m/>
    <x v="248"/>
    <s v="Invoice"/>
    <s v="87666"/>
    <s v="BUILDERS WAREHOUSE:NEWCASTLE"/>
    <s v="SEEDLINGS ASS"/>
    <n v="600"/>
    <n v="31.85"/>
    <n v="19110"/>
    <n v="7518514.0900000026"/>
    <x v="34"/>
  </r>
  <r>
    <m/>
    <x v="151"/>
    <s v="Invoice"/>
    <s v="87659"/>
    <s v="BUILDERS WAREHOUSE:GREENSTONE"/>
    <s v="SEEDLINGS ASS"/>
    <n v="160"/>
    <n v="31.85"/>
    <n v="5096"/>
    <n v="7523610.0900000026"/>
    <x v="34"/>
  </r>
  <r>
    <m/>
    <x v="151"/>
    <s v="Invoice"/>
    <s v="87660"/>
    <s v="BUILDERS WAREHOUSE:FLORIDA GLEN"/>
    <s v="SEEDLINGS ASS"/>
    <n v="110"/>
    <n v="31.85"/>
    <n v="3503.5"/>
    <n v="7527113.5900000026"/>
    <x v="34"/>
  </r>
  <r>
    <m/>
    <x v="151"/>
    <s v="Invoice"/>
    <s v="87661"/>
    <s v="BUILDERS WAREHOUSE:KEMPTON PARK"/>
    <s v="SEEDLINGS ASS"/>
    <n v="120"/>
    <n v="31.85"/>
    <n v="3822"/>
    <n v="7530935.5900000026"/>
    <x v="34"/>
  </r>
  <r>
    <m/>
    <x v="151"/>
    <s v="Invoice"/>
    <s v="87662"/>
    <s v="BUILDERS WAREHOUSE:STRUBENS VALLEY"/>
    <s v="SEEDLINGS ASS"/>
    <n v="150"/>
    <n v="31.85"/>
    <n v="4777.5"/>
    <n v="7535713.0900000026"/>
    <x v="34"/>
  </r>
  <r>
    <m/>
    <x v="151"/>
    <s v="Invoice"/>
    <s v="87657"/>
    <s v="MONTROSE NURSERY"/>
    <s v="SEEDLINGS ASS"/>
    <n v="10"/>
    <n v="29.99"/>
    <n v="299.89999999999998"/>
    <n v="7536012.990000003"/>
    <x v="34"/>
  </r>
  <r>
    <m/>
    <x v="152"/>
    <s v="Invoice"/>
    <s v="87668"/>
    <s v="BUILDERS WAREHOUSE:NORTHMEAD"/>
    <s v="SEEDLINGS ASS"/>
    <n v="120"/>
    <n v="31.85"/>
    <n v="3822"/>
    <n v="7539834.990000003"/>
    <x v="34"/>
  </r>
  <r>
    <m/>
    <x v="152"/>
    <s v="Invoice"/>
    <s v="87669"/>
    <s v="BUILDERS WAREHOUSE:SUNWARD PARK"/>
    <s v="SEEDLINGS ASS"/>
    <n v="260"/>
    <n v="31.85"/>
    <n v="8281"/>
    <n v="7548115.990000003"/>
    <x v="34"/>
  </r>
  <r>
    <m/>
    <x v="152"/>
    <s v="Invoice"/>
    <s v="87670"/>
    <s v="BUILDERS WAREHOUSE:EDENVALE"/>
    <s v="SEEDLINGS ASS"/>
    <n v="100"/>
    <n v="31.85"/>
    <n v="3185"/>
    <n v="7551300.990000003"/>
    <x v="34"/>
  </r>
  <r>
    <m/>
    <x v="152"/>
    <s v="Invoice"/>
    <s v="87671"/>
    <s v="BUILDERS WAREHOUSE:RIVONIA"/>
    <s v="SEEDLINGS ASS"/>
    <n v="100"/>
    <n v="31.85"/>
    <n v="3185"/>
    <n v="7554485.990000003"/>
    <x v="34"/>
  </r>
  <r>
    <m/>
    <x v="152"/>
    <s v="Invoice"/>
    <s v="87672"/>
    <s v="BUILDERS WAREHOUSE:BRYANSTON"/>
    <s v="SEEDLINGS ASS"/>
    <n v="150"/>
    <n v="31.85"/>
    <n v="4777.5"/>
    <n v="7559263.490000003"/>
    <x v="34"/>
  </r>
  <r>
    <m/>
    <x v="152"/>
    <s v="Invoice"/>
    <s v="87673"/>
    <s v="LIFESTYLE HOME GARDEN"/>
    <s v="SEEDLINGS ASS"/>
    <n v="140"/>
    <n v="29.2"/>
    <n v="4088"/>
    <n v="7563351.490000003"/>
    <x v="34"/>
  </r>
  <r>
    <m/>
    <x v="152"/>
    <s v="Invoice"/>
    <s v="87674"/>
    <s v="CRISANRA KWEKERY"/>
    <s v="SEEDLINGS ASS"/>
    <n v="70"/>
    <n v="26.65"/>
    <n v="1865.5"/>
    <n v="7565216.990000003"/>
    <x v="34"/>
  </r>
  <r>
    <m/>
    <x v="152"/>
    <s v="Invoice"/>
    <s v="87675"/>
    <s v="THYME SQUARE"/>
    <s v="SEEDLINGS ASS"/>
    <n v="40"/>
    <n v="27.3"/>
    <n v="1092"/>
    <n v="7566308.990000003"/>
    <x v="34"/>
  </r>
  <r>
    <m/>
    <x v="152"/>
    <s v="Invoice"/>
    <s v="87676"/>
    <s v="IMPALA FLORA"/>
    <s v="SEEDLINGS ASS"/>
    <n v="60"/>
    <n v="28.65"/>
    <n v="1719"/>
    <n v="7568027.990000003"/>
    <x v="34"/>
  </r>
  <r>
    <m/>
    <x v="152"/>
    <s v="Invoice"/>
    <s v="87677"/>
    <s v="BUILDERS WAREHOUSE:BLOEMFONTEIN"/>
    <s v="SEEDLINGS ASS"/>
    <n v="150"/>
    <n v="31.85"/>
    <n v="4777.5"/>
    <n v="7572805.490000003"/>
    <x v="34"/>
  </r>
  <r>
    <m/>
    <x v="332"/>
    <s v="Invoice"/>
    <s v="87698"/>
    <s v="BUILDERS WAREHOUSE:NORWOOD"/>
    <s v="SEEDLINGS ASS"/>
    <n v="200"/>
    <n v="31.85"/>
    <n v="6370"/>
    <n v="7579175.490000003"/>
    <x v="34"/>
  </r>
  <r>
    <m/>
    <x v="332"/>
    <s v="Invoice"/>
    <s v="87699"/>
    <s v="BUILDERS WAREHOUSE:VEREENIGING"/>
    <s v="SEEDLINGS ASS"/>
    <n v="100"/>
    <n v="31.85"/>
    <n v="3185"/>
    <n v="7582360.490000003"/>
    <x v="34"/>
  </r>
  <r>
    <m/>
    <x v="332"/>
    <s v="Invoice"/>
    <s v="87700"/>
    <s v="BUILDERS WAREHOUSE:ROBINDALE"/>
    <s v="SEEDLINGS ASS"/>
    <n v="100"/>
    <n v="31.85"/>
    <n v="3185"/>
    <n v="7585545.490000003"/>
    <x v="34"/>
  </r>
  <r>
    <m/>
    <x v="332"/>
    <s v="Invoice"/>
    <s v="87702"/>
    <s v="BUILDERS WAREHOUSE:BEDWORTH PARK"/>
    <s v="SEEDLINGS ASS"/>
    <n v="270"/>
    <n v="31.85"/>
    <n v="8599.5"/>
    <n v="7594144.990000003"/>
    <x v="34"/>
  </r>
  <r>
    <m/>
    <x v="332"/>
    <s v="Invoice"/>
    <s v="87703"/>
    <s v="BUILDERS WAREHOUSE:STRUBENS VALLEY"/>
    <s v="SEEDLINGS ASS"/>
    <n v="100"/>
    <n v="31.85"/>
    <n v="3185"/>
    <n v="7597329.990000003"/>
    <x v="34"/>
  </r>
  <r>
    <m/>
    <x v="332"/>
    <s v="Invoice"/>
    <s v="30152"/>
    <s v="BUILDERS WAREHOUSE"/>
    <s v="SEEDLINGS ASS"/>
    <n v="153"/>
    <n v="27.4"/>
    <n v="4192.2"/>
    <n v="7601522.1900000032"/>
    <x v="34"/>
  </r>
  <r>
    <m/>
    <x v="28"/>
    <s v="Invoice"/>
    <s v="87678"/>
    <s v="BUILDERS WAREHOUSE:LYNNWOOD"/>
    <s v="SEEDLINGS ASS"/>
    <n v="200"/>
    <n v="31.85"/>
    <n v="6370"/>
    <n v="7607892.1900000032"/>
    <x v="34"/>
  </r>
  <r>
    <m/>
    <x v="28"/>
    <s v="Invoice"/>
    <s v="87679"/>
    <s v="BUILDERS WAREHOUSE:WOODLANDS"/>
    <s v="SEEDLINGS ASS"/>
    <n v="160"/>
    <n v="31.85"/>
    <n v="5096"/>
    <n v="7612988.1900000032"/>
    <x v="34"/>
  </r>
  <r>
    <m/>
    <x v="28"/>
    <s v="Invoice"/>
    <s v="87680"/>
    <s v="BUILDERS WAREHOUSE:RASLOUW"/>
    <s v="SEEDLINGS ASS"/>
    <n v="150"/>
    <n v="31.85"/>
    <n v="4777.5"/>
    <n v="7617765.6900000032"/>
    <x v="34"/>
  </r>
  <r>
    <m/>
    <x v="28"/>
    <s v="Invoice"/>
    <s v="87681"/>
    <s v="BUILDERS WAREHOUSE:FOURWAYS"/>
    <s v="SEEDLINGS ASS"/>
    <n v="90"/>
    <n v="31.85"/>
    <n v="2866.5"/>
    <n v="7620632.1900000032"/>
    <x v="34"/>
  </r>
  <r>
    <m/>
    <x v="28"/>
    <s v="Invoice"/>
    <s v="87682"/>
    <s v="BUILDERS WAREHOUSE:WONDER PARK"/>
    <s v="SEEDLINGS ASS"/>
    <n v="130"/>
    <n v="31.85"/>
    <n v="4140.5"/>
    <n v="7624772.6900000032"/>
    <x v="34"/>
  </r>
  <r>
    <m/>
    <x v="28"/>
    <s v="Invoice"/>
    <s v="87683"/>
    <s v="BUILDERS WAREHOUSE:CENTURION"/>
    <s v="SEEDLINGS ASS"/>
    <n v="190"/>
    <n v="31.85"/>
    <n v="6051.5"/>
    <n v="7630824.1900000032"/>
    <x v="34"/>
  </r>
  <r>
    <m/>
    <x v="28"/>
    <s v="Invoice"/>
    <s v="87684"/>
    <s v="BUILDERS WAREHOUSE:ZAMBEZI"/>
    <s v="SEEDLINGS ASS"/>
    <n v="90"/>
    <n v="31.85"/>
    <n v="2866.5"/>
    <n v="7633690.6900000032"/>
    <x v="34"/>
  </r>
  <r>
    <m/>
    <x v="28"/>
    <s v="Invoice"/>
    <s v="87685"/>
    <s v="FH CHAMBERLAIN TRADING (PTY) LTD:RIVIERA"/>
    <s v="SEEDLINGS ASS"/>
    <n v="50"/>
    <n v="31.85"/>
    <n v="1592.5"/>
    <n v="7635283.1900000032"/>
    <x v="34"/>
  </r>
  <r>
    <m/>
    <x v="28"/>
    <s v="Invoice"/>
    <s v="87685"/>
    <s v="FH CHAMBERLAIN TRADING (PTY) LTD:RIVIERA"/>
    <s v="SEEDLINGS ASS SPINACH MIX "/>
    <n v="10"/>
    <n v="31.85"/>
    <n v="318.5"/>
    <n v="7635601.6900000032"/>
    <x v="34"/>
  </r>
  <r>
    <m/>
    <x v="28"/>
    <s v="Invoice"/>
    <s v="87686"/>
    <s v="BUILDERS WAREHOUSE:CHERRY LANE"/>
    <s v="SEEDLINGS ASS"/>
    <n v="75"/>
    <n v="31.85"/>
    <n v="2388.75"/>
    <n v="7637990.4400000032"/>
    <x v="34"/>
  </r>
  <r>
    <m/>
    <x v="28"/>
    <s v="Invoice"/>
    <s v="87695"/>
    <s v="YEBO YES PLANTS"/>
    <s v="SEEDLINGS ASS"/>
    <n v="20"/>
    <n v="29.99"/>
    <n v="599.79999999999995"/>
    <n v="7638590.240000003"/>
    <x v="34"/>
  </r>
  <r>
    <m/>
    <x v="28"/>
    <s v="Invoice"/>
    <s v="87697"/>
    <s v="HABITITNAK/KEENGRO"/>
    <s v="SEEDLINGS ASS"/>
    <n v="20"/>
    <n v="28.99"/>
    <n v="579.79999999999995"/>
    <n v="7639170.0400000028"/>
    <x v="34"/>
  </r>
  <r>
    <m/>
    <x v="28"/>
    <s v="Invoice"/>
    <s v="87704"/>
    <s v="MONTANA GARDEN PAVILION"/>
    <s v="SEEDLINGS ASS"/>
    <n v="260"/>
    <n v="29.6"/>
    <n v="7696"/>
    <n v="7646866.0400000028"/>
    <x v="34"/>
  </r>
  <r>
    <m/>
    <x v="28"/>
    <s v="Invoice"/>
    <s v="87635A"/>
    <s v="CENTRAL NURSERY DEPOT"/>
    <s v="SEEDLINGS ASS"/>
    <n v="20"/>
    <n v="32.200000000000003"/>
    <n v="644"/>
    <n v="7647510.0400000028"/>
    <x v="34"/>
  </r>
  <r>
    <m/>
    <x v="153"/>
    <s v="Invoice"/>
    <s v="87689"/>
    <s v="BUILDERS WAREHOUSE:KLERKSDORP"/>
    <s v="SEEDLINGS ASS"/>
    <n v="220"/>
    <n v="31.85"/>
    <n v="7007"/>
    <n v="7654517.0400000028"/>
    <x v="34"/>
  </r>
  <r>
    <m/>
    <x v="153"/>
    <s v="Invoice"/>
    <s v="87690"/>
    <s v="BUILDERS WAREHOUSE:CRAIGHALL PARK"/>
    <s v="SEEDLINGS ASS"/>
    <n v="80"/>
    <n v="31.85"/>
    <n v="2548"/>
    <n v="7657065.0400000028"/>
    <x v="34"/>
  </r>
  <r>
    <m/>
    <x v="153"/>
    <s v="Invoice"/>
    <s v="87691"/>
    <s v="BUILDERS WAREHOUSE:LAMBTON"/>
    <s v="SEEDLINGS ASS"/>
    <n v="100"/>
    <n v="31.85"/>
    <n v="3185"/>
    <n v="7660250.0400000028"/>
    <x v="34"/>
  </r>
  <r>
    <m/>
    <x v="153"/>
    <s v="Invoice"/>
    <s v="87693"/>
    <s v="BUILDERS WAREHOUSE:NELSPRUIT"/>
    <s v="SEEDLINGS ASS"/>
    <n v="300"/>
    <n v="31.85"/>
    <n v="9555"/>
    <n v="7669805.0400000028"/>
    <x v="34"/>
  </r>
  <r>
    <m/>
    <x v="153"/>
    <s v="Invoice"/>
    <s v="87694"/>
    <s v="LITTLE AUSTRIA"/>
    <s v="SEEDLINGS ASS"/>
    <n v="20"/>
    <n v="29.99"/>
    <n v="599.79999999999995"/>
    <n v="7670404.8400000026"/>
    <x v="34"/>
  </r>
  <r>
    <m/>
    <x v="153"/>
    <s v="Invoice"/>
    <s v="87709"/>
    <s v="NYLIES KWEKERY"/>
    <s v="SEEDLINGS ASS"/>
    <n v="60"/>
    <n v="29.99"/>
    <n v="1799.4"/>
    <n v="7672204.240000003"/>
    <x v="34"/>
  </r>
  <r>
    <m/>
    <x v="153"/>
    <s v="Invoice"/>
    <s v="87710"/>
    <s v="BUILDERS WAREHOUSE:MOKOPANE"/>
    <s v="SEEDLINGS ASS"/>
    <n v="200"/>
    <n v="31.85"/>
    <n v="6370"/>
    <n v="7678574.240000003"/>
    <x v="34"/>
  </r>
  <r>
    <m/>
    <x v="153"/>
    <s v="Invoice"/>
    <s v="87711"/>
    <s v="BUILDERS WAREHOUSE:BAOBAB"/>
    <s v="SEEDLINGS ASS"/>
    <n v="100"/>
    <n v="31.85"/>
    <n v="3185"/>
    <n v="7681759.240000003"/>
    <x v="34"/>
  </r>
  <r>
    <m/>
    <x v="153"/>
    <s v="Invoice"/>
    <s v="87712"/>
    <s v="BUILDERS WAREHOUSE:POLOKWANE"/>
    <s v="SEEDLINGS ASS"/>
    <n v="600"/>
    <n v="31.85"/>
    <n v="19110"/>
    <n v="7700869.240000003"/>
    <x v="34"/>
  </r>
  <r>
    <m/>
    <x v="154"/>
    <s v="Invoice"/>
    <s v="87705"/>
    <s v="BUILDERS WAREHOUSE:KEMPTON PARK"/>
    <s v="SEEDLINGS ASS"/>
    <n v="150"/>
    <n v="31.85"/>
    <n v="4777.5"/>
    <n v="7705646.740000003"/>
    <x v="34"/>
  </r>
  <r>
    <m/>
    <x v="154"/>
    <s v="Invoice"/>
    <s v="87706"/>
    <s v="BUILDERS WAREHOUSE:NORTHRIDING"/>
    <s v="SEEDLINGS ASS"/>
    <n v="200"/>
    <n v="31.85"/>
    <n v="6370"/>
    <n v="7712016.740000003"/>
    <x v="34"/>
  </r>
  <r>
    <m/>
    <x v="154"/>
    <s v="Invoice"/>
    <s v="87707"/>
    <s v="BUILDERS WAREHOUSE:GREENSTONE"/>
    <s v="SEEDLINGS ASS"/>
    <n v="110"/>
    <n v="31.85"/>
    <n v="3503.5"/>
    <n v="7715520.240000003"/>
    <x v="34"/>
  </r>
  <r>
    <m/>
    <x v="154"/>
    <s v="Invoice"/>
    <s v="87708"/>
    <s v="FH CHAMBERLAIN TRADING (PTY) LTD:MONTANA"/>
    <s v="SEEDLINGS ASS"/>
    <n v="240"/>
    <n v="31.85"/>
    <n v="7644"/>
    <n v="7723164.240000003"/>
    <x v="34"/>
  </r>
  <r>
    <m/>
    <x v="155"/>
    <s v="Invoice"/>
    <s v="87713"/>
    <s v="BUILDERS WAREHOUSE:NEWMARKET"/>
    <s v="SEEDLINGS ASS"/>
    <n v="180"/>
    <n v="31.85"/>
    <n v="5733"/>
    <n v="7728897.240000003"/>
    <x v="34"/>
  </r>
  <r>
    <m/>
    <x v="155"/>
    <s v="Invoice"/>
    <s v="87715"/>
    <s v="BUCO SSC:BRITS"/>
    <s v="SEEDLINGS ASS"/>
    <n v="8"/>
    <n v="32.4"/>
    <n v="259.2"/>
    <n v="7729156.4400000032"/>
    <x v="34"/>
  </r>
  <r>
    <m/>
    <x v="155"/>
    <s v="Invoice"/>
    <s v="87716"/>
    <s v="BUILDERS WAREHOUSE:RIVONIA"/>
    <s v="SEEDLINGS ASS"/>
    <n v="110"/>
    <n v="31.85"/>
    <n v="3503.5"/>
    <n v="7732659.9400000032"/>
    <x v="34"/>
  </r>
  <r>
    <m/>
    <x v="155"/>
    <s v="Invoice"/>
    <s v="87714"/>
    <s v="BUILDERS WAREHOUSE:NORTHMEAD"/>
    <s v="SEEDLINGS ASS"/>
    <n v="130"/>
    <n v="31.85"/>
    <n v="4140.5"/>
    <n v="7736800.4400000032"/>
    <x v="34"/>
  </r>
  <r>
    <m/>
    <x v="155"/>
    <s v="Invoice"/>
    <s v="87717"/>
    <s v="BUILDERS WAREHOUSE:BRYANSTON"/>
    <s v="SEEDLINGS ASS"/>
    <n v="80"/>
    <n v="31.85"/>
    <n v="2548"/>
    <n v="7739348.4400000032"/>
    <x v="34"/>
  </r>
  <r>
    <m/>
    <x v="155"/>
    <s v="Invoice"/>
    <s v="87719"/>
    <s v="IMPALA FLORA"/>
    <s v="SEEDLINGS ASS"/>
    <n v="70"/>
    <n v="28.65"/>
    <n v="2005.5"/>
    <n v="7741353.9400000032"/>
    <x v="34"/>
  </r>
  <r>
    <m/>
    <x v="305"/>
    <s v="Invoice"/>
    <s v="87725"/>
    <s v="PLANTYARD"/>
    <s v="SEEDLINGS ASS"/>
    <n v="22"/>
    <n v="29.99"/>
    <n v="659.78"/>
    <n v="7742013.7200000035"/>
    <x v="34"/>
  </r>
  <r>
    <m/>
    <x v="305"/>
    <s v="Invoice"/>
    <s v="87727"/>
    <s v="LITTLE AUSTRIA"/>
    <s v="SEEDLINGS ASS"/>
    <n v="50"/>
    <n v="29.99"/>
    <n v="1499.5"/>
    <n v="7743513.2200000035"/>
    <x v="34"/>
  </r>
  <r>
    <m/>
    <x v="305"/>
    <s v="Invoice"/>
    <s v="87728"/>
    <s v="BUILDERS WAREHOUSE:NOORDHEUWEL"/>
    <s v="SEEDLINGS ASS"/>
    <n v="100"/>
    <n v="31.85"/>
    <n v="3185"/>
    <n v="7746698.2200000035"/>
    <x v="34"/>
  </r>
  <r>
    <m/>
    <x v="305"/>
    <s v="Invoice"/>
    <s v="87729"/>
    <s v="BUILDERS WAREHOUSE:ROBINDALE"/>
    <s v="SEEDLINGS ASS"/>
    <n v="100"/>
    <n v="31.85"/>
    <n v="3185"/>
    <n v="7749883.2200000035"/>
    <x v="34"/>
  </r>
  <r>
    <m/>
    <x v="156"/>
    <s v="Invoice"/>
    <s v="87721"/>
    <s v="BUILDERS WAREHOUSE:GEZINA NEW"/>
    <s v="SEEDLINGS ASS"/>
    <n v="130"/>
    <n v="31.85"/>
    <n v="4140.5"/>
    <n v="7754023.7200000035"/>
    <x v="34"/>
  </r>
  <r>
    <m/>
    <x v="156"/>
    <s v="Invoice"/>
    <s v="87722"/>
    <s v="BUILDERS WAREHOUSE:ERASMUS PARK"/>
    <s v="SEEDLINGS ASS"/>
    <n v="110"/>
    <n v="31.85"/>
    <n v="3503.5"/>
    <n v="7757527.2200000035"/>
    <x v="34"/>
  </r>
  <r>
    <m/>
    <x v="156"/>
    <s v="Invoice"/>
    <s v="87723"/>
    <s v="BUILDERS WAREHOUSE:WONDER PARK"/>
    <s v="SEEDLINGS ASS"/>
    <n v="100"/>
    <n v="31.85"/>
    <n v="3185"/>
    <n v="7760712.2200000035"/>
    <x v="34"/>
  </r>
  <r>
    <m/>
    <x v="156"/>
    <s v="Invoice"/>
    <s v="87724"/>
    <s v="BUILDERS WAREHOUSE:ZAMBEZI"/>
    <s v="SEEDLINGS ASS"/>
    <n v="160"/>
    <n v="31.85"/>
    <n v="5096"/>
    <n v="7765808.2200000035"/>
    <x v="34"/>
  </r>
  <r>
    <m/>
    <x v="306"/>
    <s v="Invoice"/>
    <s v="87731"/>
    <s v="FH CHAMBERLAIN TRADING (PTY) LTD:KYALAMI"/>
    <s v="SEEDLINGS ASS"/>
    <n v="100"/>
    <n v="31.85"/>
    <n v="3185"/>
    <n v="7768993.2200000035"/>
    <x v="34"/>
  </r>
  <r>
    <m/>
    <x v="157"/>
    <s v="Invoice"/>
    <s v="87732"/>
    <s v="BUILDERS WAREHOUSE:BEDFORDVIEW"/>
    <s v="SEEDLINGS ASS"/>
    <n v="120"/>
    <n v="31.85"/>
    <n v="3822"/>
    <n v="7772815.2200000035"/>
    <x v="34"/>
  </r>
  <r>
    <m/>
    <x v="157"/>
    <s v="Invoice"/>
    <s v="87733"/>
    <s v="BUILDERS WAREHOUSE:NORWOOD"/>
    <s v="SEEDLINGS ASS"/>
    <n v="100"/>
    <n v="31.85"/>
    <n v="3185"/>
    <n v="7776000.2200000035"/>
    <x v="34"/>
  </r>
  <r>
    <m/>
    <x v="157"/>
    <s v="Invoice"/>
    <s v="87734"/>
    <s v="BUILDERS WAREHOUSE:GREENSTONE"/>
    <s v="SEEDLINGS ASS"/>
    <n v="110"/>
    <n v="31.85"/>
    <n v="3503.5"/>
    <n v="7779503.7200000035"/>
    <x v="34"/>
  </r>
  <r>
    <m/>
    <x v="157"/>
    <s v="Invoice"/>
    <s v="87735"/>
    <s v="LITTLE AUSTRIA"/>
    <s v="SEEDLINGS ASS"/>
    <n v="59"/>
    <n v="29.99"/>
    <n v="1769.41"/>
    <n v="7781273.1300000036"/>
    <x v="34"/>
  </r>
  <r>
    <m/>
    <x v="157"/>
    <s v="Invoice"/>
    <s v="87736"/>
    <s v="CRISANRA KWEKERY"/>
    <s v="SEEDLINGS ASS"/>
    <n v="110"/>
    <n v="26.65"/>
    <n v="2931.5"/>
    <n v="7784204.6300000036"/>
    <x v="34"/>
  </r>
  <r>
    <m/>
    <x v="157"/>
    <s v="Invoice"/>
    <s v="87753"/>
    <s v="BUILDERS WAREHOUSE:POLOKWANE"/>
    <s v="SEEDLINGS ASS"/>
    <n v="100"/>
    <n v="31.85"/>
    <n v="3185"/>
    <n v="7787389.6300000036"/>
    <x v="34"/>
  </r>
  <r>
    <m/>
    <x v="158"/>
    <s v="Invoice"/>
    <s v="87738"/>
    <s v="BUILDERS WAREHOUSE:FOURWAYS"/>
    <s v="SEEDLINGS ASS"/>
    <n v="110"/>
    <n v="31.85"/>
    <n v="3503.5"/>
    <n v="7790893.1300000036"/>
    <x v="34"/>
  </r>
  <r>
    <m/>
    <x v="158"/>
    <s v="Invoice"/>
    <s v="87739"/>
    <s v="BUILDERS WAREHOUSE:SUNWARD PARK"/>
    <s v="SEEDLINGS ASS"/>
    <n v="100"/>
    <n v="31.85"/>
    <n v="3185"/>
    <n v="7794078.1300000036"/>
    <x v="34"/>
  </r>
  <r>
    <m/>
    <x v="158"/>
    <s v="Invoice"/>
    <s v="87740"/>
    <s v="BUILDERS WAREHOUSE:CEDAR SQUARE"/>
    <s v="SEEDLINGS ASS"/>
    <n v="110"/>
    <n v="31.85"/>
    <n v="3503.5"/>
    <n v="7797581.6300000036"/>
    <x v="34"/>
  </r>
  <r>
    <m/>
    <x v="158"/>
    <s v="Invoice"/>
    <s v="87741"/>
    <s v="BUILDERS WAREHOUSE:MIDRAND"/>
    <s v="SEEDLINGS ASS"/>
    <n v="150"/>
    <n v="31.85"/>
    <n v="4777.5"/>
    <n v="7802359.1300000036"/>
    <x v="34"/>
  </r>
  <r>
    <m/>
    <x v="158"/>
    <s v="Invoice"/>
    <s v="87742"/>
    <s v="BUILDERS WAREHOUSE:EDENVALE"/>
    <s v="SEEDLINGS ASS"/>
    <n v="140"/>
    <n v="31.85"/>
    <n v="4459"/>
    <n v="7806818.1300000036"/>
    <x v="34"/>
  </r>
  <r>
    <m/>
    <x v="158"/>
    <s v="Invoice"/>
    <s v="87743"/>
    <s v="BUILDERS WAREHOUSE:RIVONIA"/>
    <s v="SEEDLINGS ASS"/>
    <n v="130"/>
    <n v="31.85"/>
    <n v="4140.5"/>
    <n v="7810958.6300000036"/>
    <x v="34"/>
  </r>
  <r>
    <m/>
    <x v="158"/>
    <s v="Invoice"/>
    <s v="87744"/>
    <s v="BUILDERS WAREHOUSE:NEWMARKET"/>
    <s v="SEEDLINGS ASS"/>
    <n v="120"/>
    <n v="31.85"/>
    <n v="3822"/>
    <n v="7814780.6300000036"/>
    <x v="34"/>
  </r>
  <r>
    <m/>
    <x v="158"/>
    <s v="Invoice"/>
    <s v="87745"/>
    <s v="BUILDERS WAREHOUSE:GLEN EAGLES"/>
    <s v="SEEDLINGS ASS"/>
    <n v="80"/>
    <n v="31.85"/>
    <n v="2548"/>
    <n v="7817328.6300000036"/>
    <x v="34"/>
  </r>
  <r>
    <m/>
    <x v="158"/>
    <s v="Invoice"/>
    <s v="87746"/>
    <s v="BUILDERS WAREHOUSE:BRYANSTON"/>
    <s v="SEEDLINGS ASS"/>
    <n v="90"/>
    <n v="31.85"/>
    <n v="2866.5"/>
    <n v="7820195.1300000036"/>
    <x v="34"/>
  </r>
  <r>
    <m/>
    <x v="158"/>
    <s v="Invoice"/>
    <s v="87750"/>
    <s v="IMPALA FLORA"/>
    <s v="SEEDLINGS ASS"/>
    <n v="50"/>
    <n v="29.99"/>
    <n v="1499.5"/>
    <n v="7821694.6300000036"/>
    <x v="34"/>
  </r>
  <r>
    <m/>
    <x v="158"/>
    <s v="Invoice"/>
    <s v="87751"/>
    <s v="PRETTY GARDENS"/>
    <s v="SEEDLINGS ASS"/>
    <n v="260"/>
    <n v="29.99"/>
    <n v="7797.4"/>
    <n v="7829492.030000004"/>
    <x v="34"/>
  </r>
  <r>
    <m/>
    <x v="158"/>
    <s v="Invoice"/>
    <s v="87752"/>
    <s v="PLANT FACTORY"/>
    <s v="SEEDLINGS ASS"/>
    <n v="30"/>
    <n v="29.99"/>
    <n v="899.7"/>
    <n v="7830391.7300000042"/>
    <x v="34"/>
  </r>
  <r>
    <m/>
    <x v="158"/>
    <s v="Invoice"/>
    <s v="87754"/>
    <s v="BUILDERS WAREHOUSE:BLOEMFONTEIN"/>
    <s v="SEEDLINGS ASS"/>
    <n v="700"/>
    <n v="31.85"/>
    <n v="22295"/>
    <n v="7852686.7300000042"/>
    <x v="34"/>
  </r>
  <r>
    <m/>
    <x v="158"/>
    <s v="Invoice"/>
    <s v="87755"/>
    <s v="BUILDERS WAREHOUSE:THOHOYANDOU"/>
    <s v="SEEDLINGS ASS"/>
    <n v="1360"/>
    <n v="31.85"/>
    <n v="43316"/>
    <n v="7896002.7300000042"/>
    <x v="34"/>
  </r>
  <r>
    <m/>
    <x v="322"/>
    <s v="Invoice"/>
    <s v="87770"/>
    <s v="BUILDERS WAREHOUSE:NORWOOD"/>
    <s v="SEEDLINGS ASS"/>
    <n v="150"/>
    <n v="31.85"/>
    <n v="4777.5"/>
    <n v="7900780.2300000042"/>
    <x v="34"/>
  </r>
  <r>
    <m/>
    <x v="322"/>
    <s v="Invoice"/>
    <s v="87771"/>
    <s v="BUILDERS WAREHOUSE:NOORDHEUWEL"/>
    <s v="SEEDLINGS ASS"/>
    <n v="100"/>
    <n v="31.85"/>
    <n v="3185"/>
    <n v="7903965.2300000042"/>
    <x v="34"/>
  </r>
  <r>
    <m/>
    <x v="322"/>
    <s v="Invoice"/>
    <s v="87772"/>
    <s v="BUILDERS WAREHOUSE:STRUBENS VALLEY"/>
    <s v="SEEDLINGS ASS"/>
    <n v="200"/>
    <n v="31.85"/>
    <n v="6370"/>
    <n v="7910335.2300000042"/>
    <x v="34"/>
  </r>
  <r>
    <m/>
    <x v="322"/>
    <s v="Invoice"/>
    <s v="87773"/>
    <s v="LITTLE AUSTRIA"/>
    <s v="SEEDLINGS ASS"/>
    <n v="30"/>
    <n v="29.99"/>
    <n v="899.7"/>
    <n v="7911234.9300000044"/>
    <x v="34"/>
  </r>
  <r>
    <m/>
    <x v="322"/>
    <s v="Invoice"/>
    <s v="87774"/>
    <s v="BUILDERS WAREHOUSE:VEREENIGING"/>
    <s v="SEEDLINGS ASS"/>
    <n v="100"/>
    <n v="31.85"/>
    <n v="3185"/>
    <n v="7914419.9300000044"/>
    <x v="34"/>
  </r>
  <r>
    <m/>
    <x v="322"/>
    <s v="Invoice"/>
    <s v="87775"/>
    <s v="BUILDERS WAREHOUSE:NORTHMEAD"/>
    <s v="SEEDLINGS ASS"/>
    <n v="150"/>
    <n v="31.85"/>
    <n v="4777.5"/>
    <n v="7919197.4300000044"/>
    <x v="34"/>
  </r>
  <r>
    <m/>
    <x v="322"/>
    <s v="Invoice"/>
    <s v="87776"/>
    <s v="BUILDERS WAREHOUSE:ROBINDALE"/>
    <s v="SEEDLINGS ASS"/>
    <n v="90"/>
    <n v="31.85"/>
    <n v="2866.5"/>
    <n v="7922063.9300000044"/>
    <x v="34"/>
  </r>
  <r>
    <m/>
    <x v="159"/>
    <s v="Invoice"/>
    <s v="87757"/>
    <s v="BUILDERS WAREHOUSE:RASLOUW"/>
    <s v="SEEDLINGS ASS  "/>
    <n v="150"/>
    <n v="31.85"/>
    <n v="4777.5"/>
    <n v="7926841.4300000044"/>
    <x v="34"/>
  </r>
  <r>
    <m/>
    <x v="159"/>
    <s v="Invoice"/>
    <s v="87758"/>
    <s v="BUILDERS WAREHOUSE:RIVONIA"/>
    <s v="SEEDLINGS ASS"/>
    <n v="100"/>
    <n v="31.85"/>
    <n v="3185"/>
    <n v="7930026.4300000044"/>
    <x v="34"/>
  </r>
  <r>
    <m/>
    <x v="159"/>
    <s v="Invoice"/>
    <s v="87759"/>
    <s v="BUILDERS WAREHOUSE:SILVERLAKES"/>
    <s v="SEEDLINGS ASS"/>
    <n v="120"/>
    <n v="31.85"/>
    <n v="3822"/>
    <n v="7933848.4300000044"/>
    <x v="34"/>
  </r>
  <r>
    <m/>
    <x v="159"/>
    <s v="Invoice"/>
    <s v="87760"/>
    <s v="BUILDERS WAREHOUSE:LYNNWOOD"/>
    <s v="SEEDLINGS ASS"/>
    <n v="200"/>
    <n v="31.85"/>
    <n v="6370"/>
    <n v="7940218.4300000044"/>
    <x v="34"/>
  </r>
  <r>
    <m/>
    <x v="159"/>
    <s v="Invoice"/>
    <s v="87761"/>
    <s v="BUILDERS WAREHOUSE:RUSTENBURG"/>
    <s v="SEEDLINGS ASS"/>
    <n v="300"/>
    <n v="31.85"/>
    <n v="9555"/>
    <n v="7949773.4300000044"/>
    <x v="34"/>
  </r>
  <r>
    <m/>
    <x v="159"/>
    <s v="Invoice"/>
    <s v="87762"/>
    <s v="BUILDERS WAREHOUSE:CENTURION"/>
    <s v="SEEDLINGS ASS"/>
    <n v="190"/>
    <n v="31.85"/>
    <n v="6051.5"/>
    <n v="7955824.9300000044"/>
    <x v="34"/>
  </r>
  <r>
    <m/>
    <x v="159"/>
    <s v="Invoice"/>
    <s v="87763"/>
    <s v="FH CHAMBERLAIN TRADING (PTY) LTD:SILVER LAKES"/>
    <s v="SEEDLINGS ASS"/>
    <n v="108"/>
    <n v="31.85"/>
    <n v="3439.8"/>
    <n v="7959264.7300000042"/>
    <x v="34"/>
  </r>
  <r>
    <m/>
    <x v="159"/>
    <s v="Invoice"/>
    <s v="87765"/>
    <s v="CENTRAL NURSERY DEPOT"/>
    <s v="SEEDLINGS ASS"/>
    <n v="145"/>
    <n v="32.200000000000003"/>
    <n v="4669"/>
    <n v="7963933.7300000042"/>
    <x v="34"/>
  </r>
  <r>
    <m/>
    <x v="159"/>
    <s v="Invoice"/>
    <s v="87766"/>
    <s v="HILLCREST NURSERY"/>
    <s v="SEEDLINGS ASS"/>
    <n v="50"/>
    <n v="32.200000000000003"/>
    <n v="1610"/>
    <n v="7965543.7300000042"/>
    <x v="34"/>
  </r>
  <r>
    <m/>
    <x v="159"/>
    <s v="Invoice"/>
    <s v="87767"/>
    <s v="AGRI 2 MARKET"/>
    <s v="SEEDLINGS ASS"/>
    <n v="600"/>
    <n v="24.3"/>
    <n v="14580"/>
    <n v="7980123.7300000042"/>
    <x v="34"/>
  </r>
  <r>
    <m/>
    <x v="159"/>
    <s v="Invoice"/>
    <s v="87768"/>
    <s v="AGRI 2 MARKET"/>
    <s v="SEEDLINGS ASS"/>
    <n v="560"/>
    <n v="24.3"/>
    <n v="13608"/>
    <n v="7993731.7300000042"/>
    <x v="34"/>
  </r>
  <r>
    <m/>
    <x v="159"/>
    <s v="Invoice"/>
    <s v="87783"/>
    <s v="SECUNDA NURSERY"/>
    <s v="SEEDLINGS ASS"/>
    <n v="5"/>
    <n v="28"/>
    <n v="140"/>
    <n v="7993871.7300000042"/>
    <x v="34"/>
  </r>
  <r>
    <m/>
    <x v="159"/>
    <s v="Invoice"/>
    <s v="87784"/>
    <s v="BUILDERS WAREHOUSE:SECUNDA"/>
    <s v="SEEDLINGS ASS"/>
    <n v="200"/>
    <n v="31.85"/>
    <n v="6370"/>
    <n v="8000241.7300000042"/>
    <x v="34"/>
  </r>
  <r>
    <m/>
    <x v="249"/>
    <s v="Invoice"/>
    <s v="87777"/>
    <s v="BUILDERS WAREHOUSE:KLERKSDORP"/>
    <s v="SEEDLINGS ASS"/>
    <n v="200"/>
    <n v="31.85"/>
    <n v="6370"/>
    <n v="8006611.7300000042"/>
    <x v="34"/>
  </r>
  <r>
    <m/>
    <x v="249"/>
    <s v="Invoice"/>
    <s v="87778"/>
    <s v="BUILDERS WAREHOUSE:SOUTHGATE"/>
    <s v="SEEDLINGS ASS"/>
    <n v="80"/>
    <n v="31.85"/>
    <n v="2548"/>
    <n v="8009159.7300000042"/>
    <x v="34"/>
  </r>
  <r>
    <m/>
    <x v="249"/>
    <s v="Invoice"/>
    <s v="87779"/>
    <s v="BUILDERS WAREHOUSE:CRAIGHALL PARK"/>
    <s v="SEEDLINGS ASS"/>
    <n v="110"/>
    <n v="31.85"/>
    <n v="3503.5"/>
    <n v="8012663.2300000042"/>
    <x v="34"/>
  </r>
  <r>
    <m/>
    <x v="249"/>
    <s v="Invoice"/>
    <s v="87780"/>
    <s v="GARDENSHOP PARKTOWN"/>
    <s v="SEEDLINGS ASS"/>
    <n v="190"/>
    <n v="31.8"/>
    <n v="6042"/>
    <n v="8018705.2300000042"/>
    <x v="34"/>
  </r>
  <r>
    <m/>
    <x v="249"/>
    <s v="Invoice"/>
    <s v="87782"/>
    <s v="BUILDERS WAREHOUSE:LAMBTON"/>
    <s v="SEEDLINGS ASS"/>
    <n v="40"/>
    <n v="31.85"/>
    <n v="1274"/>
    <n v="8019979.2300000042"/>
    <x v="34"/>
  </r>
  <r>
    <m/>
    <x v="160"/>
    <s v="Invoice"/>
    <s v="87785"/>
    <s v="BUILDERS WAREHOUSE:MIDDELBURG"/>
    <s v="SEEDLINGS ASS"/>
    <n v="200"/>
    <n v="31.85"/>
    <n v="6370"/>
    <n v="8026349.2300000042"/>
    <x v="34"/>
  </r>
  <r>
    <m/>
    <x v="160"/>
    <s v="Invoice"/>
    <s v="87786"/>
    <s v="RIVERSIDE MICA"/>
    <s v="SEEDLINGS ASS"/>
    <n v="20"/>
    <n v="31.65"/>
    <n v="633"/>
    <n v="8026982.2300000042"/>
    <x v="34"/>
  </r>
  <r>
    <m/>
    <x v="160"/>
    <s v="Invoice"/>
    <s v="87786"/>
    <s v="RIVERSIDE MICA"/>
    <s v="SEEDLINGS ASS"/>
    <n v="40"/>
    <n v="27.2"/>
    <n v="1088"/>
    <n v="8028070.2300000042"/>
    <x v="34"/>
  </r>
  <r>
    <m/>
    <x v="160"/>
    <s v="Invoice"/>
    <s v="87787"/>
    <s v="BUILDERS WAREHOUSE:GREENSTONE"/>
    <s v="SEEDLINGS ASS"/>
    <n v="110"/>
    <n v="31.85"/>
    <n v="3503.5"/>
    <n v="8031573.7300000042"/>
    <x v="34"/>
  </r>
  <r>
    <m/>
    <x v="160"/>
    <s v="Invoice"/>
    <s v="87788"/>
    <s v="BUILDERS WAREHOUSE:NORWOOD"/>
    <s v="SEEDLINGS ASS"/>
    <n v="115"/>
    <n v="31.85"/>
    <n v="3662.75"/>
    <n v="8035236.4800000042"/>
    <x v="34"/>
  </r>
  <r>
    <m/>
    <x v="160"/>
    <s v="Invoice"/>
    <s v="87789"/>
    <s v="LITTLE AUSTRIA"/>
    <s v="SEEDLINGS ASS"/>
    <n v="104"/>
    <n v="29.99"/>
    <n v="3118.96"/>
    <n v="8038355.4400000041"/>
    <x v="34"/>
  </r>
  <r>
    <m/>
    <x v="160"/>
    <s v="Invoice"/>
    <s v="87793"/>
    <s v="BUILDERS WAREHOUSE:NEWCASTLE"/>
    <s v="SEEDLINGS ASS"/>
    <n v="500"/>
    <n v="31.85"/>
    <n v="15925"/>
    <n v="8054280.4400000041"/>
    <x v="34"/>
  </r>
  <r>
    <m/>
    <x v="161"/>
    <s v="Invoice"/>
    <s v="87790"/>
    <s v="BUILDERS WAREHOUSE:NORTHMEAD"/>
    <s v="SEEDLINGS ASS"/>
    <n v="150"/>
    <n v="31.85"/>
    <n v="4777.5"/>
    <n v="8059057.9400000041"/>
    <x v="34"/>
  </r>
  <r>
    <m/>
    <x v="161"/>
    <s v="Invoice"/>
    <s v="87791"/>
    <s v="BUILDERS WAREHOUSE:CEDAR SQUARE"/>
    <s v="SEEDLINGS ASS"/>
    <n v="90"/>
    <n v="31.85"/>
    <n v="2866.5"/>
    <n v="8061924.4400000041"/>
    <x v="34"/>
  </r>
  <r>
    <m/>
    <x v="161"/>
    <s v="Invoice"/>
    <s v="87792"/>
    <s v="BUILDERS WAREHOUSE:RIVONIA"/>
    <s v="SEEDLINGS ASS"/>
    <n v="100"/>
    <n v="31.85"/>
    <n v="3185"/>
    <n v="8065109.4400000041"/>
    <x v="34"/>
  </r>
  <r>
    <m/>
    <x v="161"/>
    <s v="Invoice"/>
    <s v="87794"/>
    <s v="BUILDERS WAREHOUSE:BRYANSTON"/>
    <s v="SEEDLINGS ASS"/>
    <n v="100"/>
    <n v="31.85"/>
    <n v="3185"/>
    <n v="8068294.4400000041"/>
    <x v="34"/>
  </r>
  <r>
    <m/>
    <x v="161"/>
    <s v="Invoice"/>
    <s v="87795"/>
    <s v="LIFESTYLE HOME GARDEN"/>
    <s v="SEEDLINGS ASS"/>
    <n v="190"/>
    <n v="29.2"/>
    <n v="5548"/>
    <n v="8073842.4400000041"/>
    <x v="34"/>
  </r>
  <r>
    <m/>
    <x v="161"/>
    <s v="Invoice"/>
    <s v="87796"/>
    <s v="THYME SQUARE"/>
    <s v="SEEDLINGS ASS"/>
    <n v="55"/>
    <n v="27.3"/>
    <n v="1501.5"/>
    <n v="8075343.9400000041"/>
    <x v="34"/>
  </r>
  <r>
    <m/>
    <x v="161"/>
    <s v="Invoice"/>
    <s v="87797"/>
    <s v="BUILDERS WAREHOUSE:NEWMARKET"/>
    <s v="SEEDLINGS ASS"/>
    <n v="100"/>
    <n v="31.85"/>
    <n v="3185"/>
    <n v="8078528.9400000041"/>
    <x v="34"/>
  </r>
  <r>
    <m/>
    <x v="161"/>
    <s v="Invoice"/>
    <s v="87798"/>
    <s v="IMPALA FLORA"/>
    <s v="SEEDLINGS ASS"/>
    <n v="65"/>
    <n v="29.99"/>
    <n v="1949.35"/>
    <n v="8080478.2900000038"/>
    <x v="34"/>
  </r>
  <r>
    <m/>
    <x v="161"/>
    <s v="Invoice"/>
    <s v="87801"/>
    <s v="YEBO YES PLANTS"/>
    <s v="SEEDLINGS ASS"/>
    <n v="60"/>
    <n v="29.99"/>
    <n v="1799.4"/>
    <n v="8082277.6900000041"/>
    <x v="34"/>
  </r>
  <r>
    <m/>
    <x v="161"/>
    <s v="Invoice"/>
    <s v="87802"/>
    <s v="MONTANA GARDEN PAVILION"/>
    <s v="SEEDLINGS ASS"/>
    <n v="200"/>
    <n v="29.99"/>
    <n v="5998"/>
    <n v="8088275.6900000041"/>
    <x v="34"/>
  </r>
  <r>
    <m/>
    <x v="161"/>
    <s v="Invoice"/>
    <s v="87803"/>
    <s v="BUILDERS WAREHOUSE:NELSPRUIT"/>
    <s v="SEEDLINGS ASS"/>
    <n v="600"/>
    <n v="31.85"/>
    <n v="19110"/>
    <n v="8107385.6900000041"/>
    <x v="34"/>
  </r>
  <r>
    <m/>
    <x v="162"/>
    <s v="Invoice"/>
    <s v="87799"/>
    <s v="BUILDERS WAREHOUSE:HARTEBEESPOORT"/>
    <s v="SEEDLINGS ASS"/>
    <n v="150"/>
    <n v="31.85"/>
    <n v="4777.5"/>
    <n v="8112163.1900000041"/>
    <x v="34"/>
  </r>
  <r>
    <m/>
    <x v="162"/>
    <s v="Invoice"/>
    <s v="87823"/>
    <s v="PLANTYARD"/>
    <s v="SEEDLINGS ASS"/>
    <n v="40"/>
    <n v="29.99"/>
    <n v="1199.5999999999999"/>
    <n v="8113362.7900000038"/>
    <x v="34"/>
  </r>
  <r>
    <m/>
    <x v="162"/>
    <s v="Invoice"/>
    <s v="87824"/>
    <s v="CRISANRA KWEKERY"/>
    <s v="SEEDLINGS ASS"/>
    <n v="40"/>
    <n v="26.25"/>
    <n v="1050"/>
    <n v="8114412.7900000038"/>
    <x v="34"/>
  </r>
  <r>
    <m/>
    <x v="162"/>
    <s v="Invoice"/>
    <s v="87825"/>
    <s v="LITTLE AUSTRIA"/>
    <s v="SEEDLINGS ASS"/>
    <n v="40"/>
    <n v="29.99"/>
    <n v="1199.5999999999999"/>
    <n v="8115612.3900000034"/>
    <x v="34"/>
  </r>
  <r>
    <m/>
    <x v="162"/>
    <s v="Invoice"/>
    <s v="87826"/>
    <s v="BUILDERS WAREHOUSE:ROBINDALE"/>
    <s v="SEEDLINGS ASS"/>
    <n v="100"/>
    <n v="31.85"/>
    <n v="3185"/>
    <n v="8118797.3900000034"/>
    <x v="34"/>
  </r>
  <r>
    <m/>
    <x v="162"/>
    <s v="Invoice"/>
    <s v="87827"/>
    <s v="BUILDERS WAREHOUSE:VEREENIGING"/>
    <s v="SEEDLINGS ASS"/>
    <n v="70"/>
    <n v="31.85"/>
    <n v="2229.5"/>
    <n v="8121026.8900000034"/>
    <x v="34"/>
  </r>
  <r>
    <m/>
    <x v="162"/>
    <s v="Invoice"/>
    <s v="87828"/>
    <s v="BUILDERS WAREHOUSE:BOKSBURG (NEW)"/>
    <s v="SEEDLINGS ASS"/>
    <n v="200"/>
    <n v="31.85"/>
    <n v="6370"/>
    <n v="8127396.8900000034"/>
    <x v="34"/>
  </r>
  <r>
    <m/>
    <x v="250"/>
    <s v="Invoice"/>
    <s v="87804"/>
    <s v="BUILDERS WAREHOUSE:WOODLANDS"/>
    <s v="SEEDLINGS ASS"/>
    <n v="150"/>
    <n v="31.85"/>
    <n v="4777.5"/>
    <n v="8132174.3900000034"/>
    <x v="34"/>
  </r>
  <r>
    <m/>
    <x v="250"/>
    <s v="Invoice"/>
    <s v="87805"/>
    <s v="BUILDERS WAREHOUSE:LYNNWOOD"/>
    <s v="SEEDLINGS ASS"/>
    <n v="100"/>
    <n v="31.85"/>
    <n v="3185"/>
    <n v="8135359.3900000034"/>
    <x v="34"/>
  </r>
  <r>
    <m/>
    <x v="250"/>
    <s v="Invoice"/>
    <s v="87806"/>
    <s v="BUILDERS WAREHOUSE:FOURWAYS"/>
    <s v="SEEDLINGS ASS"/>
    <n v="130"/>
    <n v="31.85"/>
    <n v="4140.5"/>
    <n v="8139499.8900000034"/>
    <x v="34"/>
  </r>
  <r>
    <m/>
    <x v="250"/>
    <s v="Invoice"/>
    <s v="87807"/>
    <s v="FH CHAMBERLAIN TRADING (PTY) LTD:STRUBENSVALLEY"/>
    <s v="SEEDLINGS ASS"/>
    <n v="150"/>
    <n v="28.5"/>
    <n v="4275"/>
    <n v="8143774.8900000034"/>
    <x v="34"/>
  </r>
  <r>
    <m/>
    <x v="250"/>
    <s v="Invoice"/>
    <s v="87809"/>
    <s v="FH CHAMBERLAIN TRADING (PTY) LTD:KYALAMI"/>
    <s v="SEEDLINGS ASS"/>
    <n v="100"/>
    <n v="28.5"/>
    <n v="2850"/>
    <n v="8146624.8900000034"/>
    <x v="34"/>
  </r>
  <r>
    <m/>
    <x v="250"/>
    <s v="Invoice"/>
    <s v="87810"/>
    <s v="BUILDERS WAREHOUSE:ZAMBEZI"/>
    <s v="SEEDLINGS ASS"/>
    <n v="230"/>
    <n v="31.85"/>
    <n v="7325.5"/>
    <n v="8153950.3900000034"/>
    <x v="34"/>
  </r>
  <r>
    <m/>
    <x v="250"/>
    <s v="Invoice"/>
    <s v="87811"/>
    <s v="BUILDERS WAREHOUSE:CENTURION"/>
    <s v="SEEDLINGS ASS"/>
    <n v="100"/>
    <n v="31.85"/>
    <n v="3185"/>
    <n v="8157135.3900000034"/>
    <x v="34"/>
  </r>
  <r>
    <m/>
    <x v="250"/>
    <s v="Invoice"/>
    <s v="87812"/>
    <s v="BUILDERS WAREHOUSE:GLEN EAGLES"/>
    <s v="SEEDLINGS ASS"/>
    <n v="120"/>
    <n v="31.85"/>
    <n v="3822"/>
    <n v="8160957.3900000034"/>
    <x v="34"/>
  </r>
  <r>
    <m/>
    <x v="250"/>
    <s v="Invoice"/>
    <s v="87814"/>
    <s v="ECKARDS GARDEN PAVILION"/>
    <s v="SEEDLINGS ASS"/>
    <n v="40"/>
    <n v="29.6"/>
    <n v="1184"/>
    <n v="8162141.3900000034"/>
    <x v="34"/>
  </r>
  <r>
    <m/>
    <x v="250"/>
    <s v="Invoice"/>
    <s v="87818"/>
    <s v="HILLCREST NURSERY"/>
    <s v="SEEDLINGS ASS"/>
    <n v="100"/>
    <n v="32.200000000000003"/>
    <n v="3220"/>
    <n v="8165361.3900000034"/>
    <x v="34"/>
  </r>
  <r>
    <m/>
    <x v="250"/>
    <s v="Invoice"/>
    <s v="87819"/>
    <s v="BUILDERS WAREHOUSE:BRYANSTON"/>
    <s v="SEEDLINGS ASS"/>
    <n v="60"/>
    <n v="31.85"/>
    <n v="1911"/>
    <n v="8167272.3900000034"/>
    <x v="34"/>
  </r>
  <r>
    <m/>
    <x v="250"/>
    <s v="Invoice"/>
    <s v="87820"/>
    <s v="BUILDERS WAREHOUSE:ZAMBEZI"/>
    <s v="SEEDLINGS ASS"/>
    <n v="50"/>
    <n v="0"/>
    <n v="0"/>
    <n v="8167272.3900000034"/>
    <x v="34"/>
  </r>
  <r>
    <m/>
    <x v="250"/>
    <s v="Invoice"/>
    <s v="87821"/>
    <s v="LIFESTYLE HOME GARDEN"/>
    <s v="SEEDLINGS ASS"/>
    <n v="200"/>
    <n v="29.2"/>
    <n v="5840"/>
    <n v="8173112.3900000034"/>
    <x v="34"/>
  </r>
  <r>
    <m/>
    <x v="323"/>
    <s v="Invoice"/>
    <s v="87808"/>
    <s v="FH CHAMBERLAIN TRADING (PTY) LTD:WATERKLOOF GLEN"/>
    <s v="SEEDLINGS ASS"/>
    <n v="100"/>
    <n v="28.5"/>
    <n v="2850"/>
    <n v="8175962.3900000034"/>
    <x v="34"/>
  </r>
  <r>
    <m/>
    <x v="323"/>
    <s v="Invoice"/>
    <s v="87816"/>
    <s v="GARDENSHOP PARKTOWN"/>
    <s v="SEEDLINGS ASS"/>
    <n v="200"/>
    <n v="31.8"/>
    <n v="6360"/>
    <n v="8182322.3900000034"/>
    <x v="34"/>
  </r>
  <r>
    <m/>
    <x v="163"/>
    <s v="Invoice"/>
    <s v="87832"/>
    <s v="GARDENSHOP PARKTOWN"/>
    <s v="SEEDLINGS ASS"/>
    <n v="65"/>
    <n v="31.8"/>
    <n v="2067"/>
    <n v="8184389.3900000034"/>
    <x v="34"/>
  </r>
  <r>
    <m/>
    <x v="163"/>
    <s v="Invoice"/>
    <s v="87832"/>
    <s v="GARDENSHOP PARKTOWN"/>
    <s v="SEEDLING PANSY"/>
    <n v="210"/>
    <n v="31.8"/>
    <n v="6678"/>
    <n v="8191067.3900000034"/>
    <x v="34"/>
  </r>
  <r>
    <m/>
    <x v="163"/>
    <s v="Invoice"/>
    <s v="87834"/>
    <s v="BUILDERS WAREHOUSE:STRUBENS VALLEY"/>
    <s v="SEEDLINGS ASS"/>
    <n v="130"/>
    <n v="31.85"/>
    <n v="4140.5"/>
    <n v="8195207.8900000034"/>
    <x v="34"/>
  </r>
  <r>
    <m/>
    <x v="163"/>
    <s v="Invoice"/>
    <s v="87835"/>
    <s v="BUILDERS WAREHOUSE:NOORDHEUWEL"/>
    <s v="SEEDLINGS ASS"/>
    <n v="120"/>
    <n v="31.85"/>
    <n v="3822"/>
    <n v="8199029.8900000034"/>
    <x v="34"/>
  </r>
  <r>
    <m/>
    <x v="163"/>
    <s v="Invoice"/>
    <s v="87836"/>
    <s v="BUILDERS WAREHOUSE:NORTHRIDING"/>
    <s v="SEEDLINGS ASS"/>
    <n v="100"/>
    <n v="31.85"/>
    <n v="3185"/>
    <n v="8202214.8900000034"/>
    <x v="34"/>
  </r>
  <r>
    <m/>
    <x v="163"/>
    <s v="Invoice"/>
    <s v="87837"/>
    <s v="BUILDERS WAREHOUSE:KEMPTON PARK"/>
    <s v="SEEDLINGS ASS"/>
    <n v="110"/>
    <n v="31.85"/>
    <n v="3503.5"/>
    <n v="8205718.3900000034"/>
    <x v="34"/>
  </r>
  <r>
    <m/>
    <x v="163"/>
    <s v="Invoice"/>
    <s v="87838"/>
    <s v="BUILDERS WAREHOUSE:NORWOOD"/>
    <s v="SEEDLINGS ASS"/>
    <n v="240"/>
    <n v="31.85"/>
    <n v="7644"/>
    <n v="8213362.3900000034"/>
    <x v="34"/>
  </r>
  <r>
    <m/>
    <x v="163"/>
    <s v="Invoice"/>
    <s v="87839"/>
    <s v="FH CHAMBERLAIN TRADING (PTY) LTD:MONTANA"/>
    <s v="SEEDLINGS ASS"/>
    <n v="500"/>
    <n v="28.8"/>
    <n v="14400"/>
    <n v="8227762.3900000034"/>
    <x v="34"/>
  </r>
  <r>
    <m/>
    <x v="163"/>
    <s v="Invoice"/>
    <s v="87840"/>
    <s v="CRISANRA KWEKERY"/>
    <s v="SEEDLINGS ASS"/>
    <n v="100"/>
    <n v="26.25"/>
    <n v="2625"/>
    <n v="8230387.3900000034"/>
    <x v="34"/>
  </r>
  <r>
    <m/>
    <x v="163"/>
    <s v="Invoice"/>
    <s v="87842"/>
    <s v="BUILDERS WAREHOUSE:FLORIDA GLEN"/>
    <s v="SEEDLINGS ASS"/>
    <n v="150"/>
    <n v="31.85"/>
    <n v="4777.5"/>
    <n v="8235164.8900000034"/>
    <x v="34"/>
  </r>
  <r>
    <m/>
    <x v="164"/>
    <s v="Invoice"/>
    <s v="87843"/>
    <s v="BUILDERS WAREHOUSE:EDENVALE"/>
    <s v="SEEDLINGS ASS"/>
    <n v="190"/>
    <n v="31.85"/>
    <n v="6051.5"/>
    <n v="8241216.3900000034"/>
    <x v="34"/>
  </r>
  <r>
    <m/>
    <x v="164"/>
    <s v="Invoice"/>
    <s v="87844"/>
    <s v="BUILDERS WAREHOUSE:CEDAR SQUARE"/>
    <s v="SEEDLINGS ASS"/>
    <n v="100"/>
    <n v="31.85"/>
    <n v="3185"/>
    <n v="8244401.3900000034"/>
    <x v="34"/>
  </r>
  <r>
    <m/>
    <x v="164"/>
    <s v="Invoice"/>
    <s v="87846"/>
    <s v="BUILDERS WAREHOUSE:RIVONIA"/>
    <s v="SEEDLINGS ASS"/>
    <n v="170"/>
    <n v="31.85"/>
    <n v="5414.5"/>
    <n v="8249815.8900000034"/>
    <x v="34"/>
  </r>
  <r>
    <m/>
    <x v="164"/>
    <s v="Invoice"/>
    <s v="87845"/>
    <s v="BUILDERS WAREHOUSE:SUNWARD PARK"/>
    <s v="SEEDLINGS ASS"/>
    <n v="360"/>
    <n v="31.85"/>
    <n v="11466"/>
    <n v="8261281.8900000034"/>
    <x v="34"/>
  </r>
  <r>
    <m/>
    <x v="164"/>
    <s v="Invoice"/>
    <s v="87848"/>
    <s v="BUILDERS WAREHOUSE:NEWMARKET"/>
    <s v="SEEDLINGS ASS"/>
    <n v="70"/>
    <n v="31.85"/>
    <n v="2229.5"/>
    <n v="8263511.3900000034"/>
    <x v="34"/>
  </r>
  <r>
    <m/>
    <x v="164"/>
    <s v="Invoice"/>
    <s v="87849"/>
    <s v="NINFA GARDEN CENTRE"/>
    <s v="SEEDLINGS ASS"/>
    <n v="320"/>
    <n v="29.99"/>
    <n v="9596.7999999999993"/>
    <n v="8273108.1900000032"/>
    <x v="34"/>
  </r>
  <r>
    <m/>
    <x v="164"/>
    <s v="Invoice"/>
    <s v="87168"/>
    <s v="PLANT FACTORY"/>
    <s v="SEEDLINGS ASS"/>
    <n v="40"/>
    <n v="29.99"/>
    <n v="1199.5999999999999"/>
    <n v="8274307.7900000028"/>
    <x v="34"/>
  </r>
  <r>
    <m/>
    <x v="164"/>
    <s v="Invoice"/>
    <s v="86938"/>
    <s v="GREENSIDE KWEKERY"/>
    <s v="SEEDLINGS ASS"/>
    <n v="70"/>
    <n v="29.99"/>
    <n v="2099.3000000000002"/>
    <n v="8276407.0900000026"/>
    <x v="34"/>
  </r>
  <r>
    <m/>
    <x v="164"/>
    <s v="Invoice"/>
    <s v="87850"/>
    <s v="PRETTY GARDENS"/>
    <s v="SEEDLINGS ASS"/>
    <n v="150"/>
    <n v="29.99"/>
    <n v="4498.5"/>
    <n v="8280905.5900000026"/>
    <x v="34"/>
  </r>
  <r>
    <m/>
    <x v="164"/>
    <s v="Invoice"/>
    <s v="87852"/>
    <s v="BUILDERS WAREHOUSE:MIDDELBURG"/>
    <s v="SEEDLINGS ASS"/>
    <n v="40"/>
    <n v="31.85"/>
    <n v="1274"/>
    <n v="8282179.5900000026"/>
    <x v="34"/>
  </r>
  <r>
    <m/>
    <x v="164"/>
    <s v="Invoice"/>
    <s v="87853"/>
    <s v="BUILDERS WAREHOUSE:BLOEMFONTEIN"/>
    <s v="SEEDLINGS ASS"/>
    <n v="800"/>
    <n v="31.85"/>
    <n v="25480"/>
    <n v="8307659.5900000026"/>
    <x v="34"/>
  </r>
  <r>
    <m/>
    <x v="324"/>
    <s v="Invoice"/>
    <s v="87864"/>
    <s v="PLANTYARD"/>
    <s v="SEEDLINGS ASS"/>
    <n v="10"/>
    <n v="29.99"/>
    <n v="299.89999999999998"/>
    <n v="8307959.490000003"/>
    <x v="34"/>
  </r>
  <r>
    <m/>
    <x v="324"/>
    <s v="Invoice"/>
    <s v="87865"/>
    <s v="LITTLE AUSTRIA"/>
    <s v="SEEDLINGS ASS"/>
    <n v="40"/>
    <n v="29.99"/>
    <n v="1199.5999999999999"/>
    <n v="8309159.0900000026"/>
    <x v="34"/>
  </r>
  <r>
    <m/>
    <x v="324"/>
    <s v="Invoice"/>
    <s v="87866"/>
    <s v="RAINBOW GARDEN AND HOME CENTRE"/>
    <s v="PRIMULA MALACODIES SPECIAL ASS"/>
    <n v="20"/>
    <n v="19.989999999999998"/>
    <n v="399.8"/>
    <n v="8309558.8900000025"/>
    <x v="34"/>
  </r>
  <r>
    <m/>
    <x v="324"/>
    <s v="Invoice"/>
    <s v="87866"/>
    <s v="RAINBOW GARDEN AND HOME CENTRE"/>
    <s v="SEEDLINGS ASS"/>
    <n v="40"/>
    <n v="29.99"/>
    <n v="1199.5999999999999"/>
    <n v="8310758.4900000021"/>
    <x v="34"/>
  </r>
  <r>
    <m/>
    <x v="324"/>
    <s v="Invoice"/>
    <s v="87869"/>
    <s v="HABITITNAK/KEENGRO"/>
    <s v="SEEDLINGS ASS"/>
    <n v="10"/>
    <n v="29.99"/>
    <n v="299.89999999999998"/>
    <n v="8311058.3900000025"/>
    <x v="34"/>
  </r>
  <r>
    <m/>
    <x v="324"/>
    <s v="Invoice"/>
    <s v="87870"/>
    <s v="BUILDERS WAREHOUSE:NORTHMEAD"/>
    <s v="SEEDLINGS ASS"/>
    <n v="120"/>
    <n v="31.85"/>
    <n v="3822"/>
    <n v="8314880.3900000025"/>
    <x v="34"/>
  </r>
  <r>
    <m/>
    <x v="324"/>
    <s v="Invoice"/>
    <s v="87871"/>
    <s v="BUILDERS WAREHOUSE:ROBINDALE"/>
    <s v="SEEDLINGS ASS"/>
    <n v="80"/>
    <n v="31.85"/>
    <n v="2548"/>
    <n v="8317428.3900000025"/>
    <x v="34"/>
  </r>
  <r>
    <m/>
    <x v="324"/>
    <s v="Invoice"/>
    <s v="87872"/>
    <s v="BUILDERS WAREHOUSE:GREENSTONE"/>
    <s v="SEEDLINGS ASS"/>
    <n v="100"/>
    <n v="31.85"/>
    <n v="3185"/>
    <n v="8320613.3900000025"/>
    <x v="34"/>
  </r>
  <r>
    <m/>
    <x v="48"/>
    <s v="Invoice"/>
    <s v="87856"/>
    <s v="BUILDERS WAREHOUSE:GEZINA NEW"/>
    <s v="SEEDLINGS ASS"/>
    <n v="120"/>
    <n v="31.85"/>
    <n v="3822"/>
    <n v="8324435.3900000025"/>
    <x v="34"/>
  </r>
  <r>
    <m/>
    <x v="48"/>
    <s v="Invoice"/>
    <s v="87857"/>
    <s v="BUILDERS WAREHOUSE:CHERRY LANE"/>
    <s v="SEEDLINGS ASS"/>
    <n v="80"/>
    <n v="31.85"/>
    <n v="2548"/>
    <n v="8326983.3900000025"/>
    <x v="34"/>
  </r>
  <r>
    <m/>
    <x v="48"/>
    <s v="Invoice"/>
    <s v="87858"/>
    <s v="BUILDERS WAREHOUSE:BRYANSTON"/>
    <s v="SEEDLINGS ASS"/>
    <n v="80"/>
    <n v="31.85"/>
    <n v="2548"/>
    <n v="8329531.3900000025"/>
    <x v="34"/>
  </r>
  <r>
    <m/>
    <x v="48"/>
    <s v="Invoice"/>
    <s v="87859"/>
    <s v="BUILDERS WAREHOUSE:FOURWAYS"/>
    <s v="SEEDLINGS ASS"/>
    <n v="110"/>
    <n v="31.85"/>
    <n v="3503.5"/>
    <n v="8333034.8900000025"/>
    <x v="34"/>
  </r>
  <r>
    <m/>
    <x v="48"/>
    <s v="Invoice"/>
    <s v="87860"/>
    <s v="BUILDERS WAREHOUSE:RUSTENBURG"/>
    <s v="SEEDLINGS ASS"/>
    <n v="330"/>
    <n v="31.85"/>
    <n v="10510.5"/>
    <n v="8343545.3900000025"/>
    <x v="34"/>
  </r>
  <r>
    <m/>
    <x v="48"/>
    <s v="Invoice"/>
    <s v="87861"/>
    <s v="BUILDERS WAREHOUSE:ZAMBEZI"/>
    <s v="SEEDLINGS ASS"/>
    <n v="150"/>
    <n v="31.85"/>
    <n v="4777.5"/>
    <n v="8348322.8900000025"/>
    <x v="34"/>
  </r>
  <r>
    <m/>
    <x v="48"/>
    <s v="Invoice"/>
    <s v="87863"/>
    <s v="BUILDERS WAREHOUSE:WONDER PARK"/>
    <s v="SEEDLINGS ASS"/>
    <n v="100"/>
    <n v="31.85"/>
    <n v="3185"/>
    <n v="8351507.8900000025"/>
    <x v="34"/>
  </r>
  <r>
    <m/>
    <x v="165"/>
    <s v="Invoice"/>
    <s v="87874"/>
    <s v="BRAKPAN GARDEN CENTRE"/>
    <s v="SEEDLINGS ASS"/>
    <n v="205"/>
    <n v="29.99"/>
    <n v="6147.95"/>
    <n v="8357655.8400000026"/>
    <x v="34"/>
  </r>
  <r>
    <m/>
    <x v="165"/>
    <s v="Invoice"/>
    <s v="87875"/>
    <s v="FH CHAMBERLAIN TRADING (PTY) LTD:SILVER LAKES"/>
    <s v="SEEDLINGS ASS"/>
    <n v="192"/>
    <n v="28.5"/>
    <n v="5472"/>
    <n v="8363127.8400000026"/>
    <x v="34"/>
  </r>
  <r>
    <m/>
    <x v="165"/>
    <s v="Invoice"/>
    <s v="87876"/>
    <s v="FH CHAMBERLAIN TRADING (PTY) LTD:RIVIERA"/>
    <s v="SEEDLINGS ASS"/>
    <n v="170"/>
    <n v="28.5"/>
    <n v="4845"/>
    <n v="8367972.8400000026"/>
    <x v="34"/>
  </r>
  <r>
    <m/>
    <x v="165"/>
    <s v="Invoice"/>
    <s v="87877"/>
    <s v="FH CHAMBERLAIN TRADING (PTY) LTD:KYALAMI"/>
    <s v="SEEDLINGS ASS"/>
    <n v="200"/>
    <n v="28.5"/>
    <n v="5700"/>
    <n v="8373672.8400000026"/>
    <x v="34"/>
  </r>
  <r>
    <m/>
    <x v="165"/>
    <s v="Invoice"/>
    <s v="87887"/>
    <s v="BUILDERS WAREHOUSE:BETHLEHEM"/>
    <s v="SEEDLINGS ASS"/>
    <n v="380"/>
    <n v="31.85"/>
    <n v="12103"/>
    <n v="8385775.8400000026"/>
    <x v="34"/>
  </r>
  <r>
    <m/>
    <x v="165"/>
    <s v="Invoice"/>
    <s v="87909"/>
    <s v="BUILDERS WAREHOUSE:BAOBAB"/>
    <s v="SEEDLINGS ASS"/>
    <n v="200"/>
    <n v="31.85"/>
    <n v="6370"/>
    <n v="8392145.8400000036"/>
    <x v="34"/>
  </r>
  <r>
    <m/>
    <x v="165"/>
    <s v="Invoice"/>
    <s v="87910"/>
    <s v="BUILDERS WAREHOUSE:MOKOPANE"/>
    <s v="SEEDLINGS ASS"/>
    <n v="400"/>
    <n v="31.85"/>
    <n v="12740"/>
    <n v="8404885.8400000036"/>
    <x v="34"/>
  </r>
  <r>
    <m/>
    <x v="165"/>
    <s v="Invoice"/>
    <s v="87911"/>
    <s v="BUILDERS WAREHOUSE:THOHOYANDOU"/>
    <s v="SEEDLINGS ASS"/>
    <n v="1200"/>
    <n v="31.85"/>
    <n v="38220"/>
    <n v="8443105.8400000036"/>
    <x v="34"/>
  </r>
  <r>
    <m/>
    <x v="166"/>
    <s v="Invoice"/>
    <s v="87880"/>
    <s v="BUILDERS WAREHOUSE:GREENSTONE"/>
    <s v="SEEDLINGS ASS"/>
    <n v="100"/>
    <n v="31.85"/>
    <n v="3185"/>
    <n v="8446290.8400000036"/>
    <x v="34"/>
  </r>
  <r>
    <m/>
    <x v="166"/>
    <s v="Invoice"/>
    <s v="87881"/>
    <s v="BUILDERS WAREHOUSE:NORWOOD"/>
    <s v="SEEDLINGS ASS"/>
    <n v="120"/>
    <n v="31.85"/>
    <n v="3822"/>
    <n v="8450112.8400000036"/>
    <x v="34"/>
  </r>
  <r>
    <m/>
    <x v="166"/>
    <s v="Invoice"/>
    <s v="87883"/>
    <s v="FH CHAMBERLAIN TRADING (PTY) LTD:CENTURION"/>
    <s v="SEEDLINGS ASS"/>
    <n v="600"/>
    <n v="28.5"/>
    <n v="17100"/>
    <n v="8467212.8400000036"/>
    <x v="34"/>
  </r>
  <r>
    <m/>
    <x v="166"/>
    <s v="Invoice"/>
    <s v="87888"/>
    <s v="CRISANRA KWEKERY"/>
    <s v="SEEDLINGS ASS"/>
    <n v="60"/>
    <n v="20"/>
    <n v="1200"/>
    <n v="8468412.8400000036"/>
    <x v="34"/>
  </r>
  <r>
    <m/>
    <x v="166"/>
    <s v="Invoice"/>
    <s v="87900"/>
    <s v="LITTLE AUSTRIA"/>
    <s v="SEEDLINGS ASS"/>
    <n v="40"/>
    <n v="29.99"/>
    <n v="1199.5999999999999"/>
    <n v="8469612.4400000032"/>
    <x v="34"/>
  </r>
  <r>
    <m/>
    <x v="166"/>
    <s v="Invoice"/>
    <s v="87901"/>
    <s v="GREENSIDE KWEKERY"/>
    <s v="SEEDLINGS ASS"/>
    <n v="240"/>
    <n v="29.99"/>
    <n v="7197.6"/>
    <n v="8476810.0400000028"/>
    <x v="34"/>
  </r>
  <r>
    <m/>
    <x v="166"/>
    <s v="Invoice"/>
    <s v="87904"/>
    <s v="CAEZAR FRESH PRODUCTS"/>
    <s v="SEEDLINGS ASS"/>
    <n v="22"/>
    <n v="19.989999999999998"/>
    <n v="439.78"/>
    <n v="8477249.8200000022"/>
    <x v="34"/>
  </r>
  <r>
    <m/>
    <x v="166"/>
    <s v="Invoice"/>
    <s v="87905"/>
    <s v="PRETTY GARDENS"/>
    <s v="SEEDLINGS ASS"/>
    <n v="120"/>
    <n v="29.99"/>
    <n v="3598.8"/>
    <n v="8480848.6200000029"/>
    <x v="34"/>
  </r>
  <r>
    <m/>
    <x v="166"/>
    <s v="Invoice"/>
    <s v="87907"/>
    <s v="BUILDERS WAREHOUSE:BLOEMFONTEIN"/>
    <s v="SEEDLINGS ASS"/>
    <n v="500"/>
    <n v="31.85"/>
    <n v="15925"/>
    <n v="8496773.6200000029"/>
    <x v="34"/>
  </r>
  <r>
    <m/>
    <x v="166"/>
    <s v="Invoice"/>
    <s v="87908"/>
    <s v="NYLIES KWEKERY"/>
    <s v="SEEDLINGS ASS"/>
    <n v="70"/>
    <n v="29.99"/>
    <n v="2099.3000000000002"/>
    <n v="8498872.9200000037"/>
    <x v="34"/>
  </r>
  <r>
    <m/>
    <x v="167"/>
    <s v="Invoice"/>
    <s v="87891"/>
    <s v="BUILDERS WAREHOUSE:RIVONIA"/>
    <s v="SEEDLINGS ASS"/>
    <n v="140"/>
    <n v="31.85"/>
    <n v="4459"/>
    <n v="8503331.9200000037"/>
    <x v="34"/>
  </r>
  <r>
    <m/>
    <x v="167"/>
    <s v="Invoice"/>
    <s v="87892"/>
    <s v="LIFESTYLE HOME GARDEN"/>
    <s v="SEEDLINGS ASS SPECIAL"/>
    <n v="150"/>
    <n v="20"/>
    <n v="3000"/>
    <n v="8506331.9200000037"/>
    <x v="34"/>
  </r>
  <r>
    <m/>
    <x v="167"/>
    <s v="Invoice"/>
    <s v="87893"/>
    <s v="BUILDERS WAREHOUSE:CEDAR SQUARE"/>
    <s v="SEEDLINGS ASS"/>
    <n v="100"/>
    <n v="31.85"/>
    <n v="3185"/>
    <n v="8509516.9200000037"/>
    <x v="34"/>
  </r>
  <r>
    <m/>
    <x v="167"/>
    <s v="Invoice"/>
    <s v="87894"/>
    <s v="THYME SQUARE"/>
    <s v="SEEDLINGS ASS"/>
    <n v="80"/>
    <n v="27.3"/>
    <n v="2184"/>
    <n v="8511700.9200000037"/>
    <x v="34"/>
  </r>
  <r>
    <m/>
    <x v="167"/>
    <s v="Invoice"/>
    <s v="87895"/>
    <s v="BUILDERS WAREHOUSE:NEWMARKET"/>
    <s v="SEEDLINGS ASS"/>
    <n v="100"/>
    <n v="31.85"/>
    <n v="3185"/>
    <n v="8514885.9200000037"/>
    <x v="34"/>
  </r>
  <r>
    <m/>
    <x v="167"/>
    <s v="Invoice"/>
    <s v="87896"/>
    <s v="BUILDERS WAREHOUSE:BRYANSTON"/>
    <s v="SEEDLINGS ASS"/>
    <n v="80"/>
    <n v="31.85"/>
    <n v="2548"/>
    <n v="8517433.9200000037"/>
    <x v="34"/>
  </r>
  <r>
    <m/>
    <x v="167"/>
    <s v="Invoice"/>
    <s v="87897"/>
    <s v="BUILDERS WAREHOUSE:GLEN EAGLES"/>
    <s v="SEEDLINGS ASS"/>
    <n v="90"/>
    <n v="31.85"/>
    <n v="2866.5"/>
    <n v="8520300.4200000037"/>
    <x v="34"/>
  </r>
  <r>
    <m/>
    <x v="167"/>
    <s v="Invoice"/>
    <s v="87898"/>
    <s v="BUILDERS WAREHOUSE:EDENVALE"/>
    <s v="SEEDLINGS ASS"/>
    <n v="60"/>
    <n v="31.85"/>
    <n v="1911"/>
    <n v="8522211.4200000037"/>
    <x v="34"/>
  </r>
  <r>
    <m/>
    <x v="167"/>
    <s v="Invoice"/>
    <s v="87903"/>
    <s v="IMPALA FLORA"/>
    <s v="SEEDLINGS ASS"/>
    <n v="100"/>
    <n v="28.68"/>
    <n v="2868"/>
    <n v="8525079.4200000037"/>
    <x v="34"/>
  </r>
  <r>
    <m/>
    <x v="167"/>
    <s v="Invoice"/>
    <s v="87912"/>
    <s v="MONTANA GARDEN PAVILION"/>
    <s v="SEEDLINGS ASS"/>
    <n v="200"/>
    <n v="29.99"/>
    <n v="5998"/>
    <n v="8531077.4200000037"/>
    <x v="34"/>
  </r>
  <r>
    <m/>
    <x v="167"/>
    <s v="Invoice"/>
    <s v="87913"/>
    <s v="BUILDERS WAREHOUSE:NELSPRUIT"/>
    <s v="SEEDLINGS ASS"/>
    <n v="600"/>
    <n v="33.5"/>
    <n v="20100"/>
    <n v="8551177.4200000037"/>
    <x v="34"/>
  </r>
  <r>
    <m/>
    <x v="167"/>
    <s v="Invoice"/>
    <s v="87914"/>
    <s v="BUILDERS WAREHOUSE:NEWCASTLE"/>
    <s v="SEEDLINGS ASS"/>
    <n v="640"/>
    <n v="33.5"/>
    <n v="21440"/>
    <n v="8572617.4200000037"/>
    <x v="34"/>
  </r>
  <r>
    <m/>
    <x v="307"/>
    <s v="Invoice"/>
    <s v="87919"/>
    <s v="CRISANRA KWEKERY"/>
    <s v="SEEDLINGS ASS"/>
    <n v="38"/>
    <n v="27.8"/>
    <n v="1056.4000000000001"/>
    <n v="8573673.820000004"/>
    <x v="34"/>
  </r>
  <r>
    <m/>
    <x v="307"/>
    <s v="Invoice"/>
    <s v="87926"/>
    <s v="LITTLE AUSTRIA"/>
    <s v="SEEDLINGS ASS"/>
    <n v="35"/>
    <n v="31.81"/>
    <n v="1113.3499999999999"/>
    <n v="8574787.1700000037"/>
    <x v="34"/>
  </r>
  <r>
    <m/>
    <x v="307"/>
    <s v="Invoice"/>
    <s v="87927"/>
    <s v="PLANTYARD"/>
    <s v="SEEDLINGS ASS"/>
    <n v="30"/>
    <n v="31.8"/>
    <n v="954"/>
    <n v="8575741.1700000037"/>
    <x v="34"/>
  </r>
  <r>
    <m/>
    <x v="307"/>
    <s v="Invoice"/>
    <s v="87928"/>
    <s v="BUILDERS WAREHOUSE:GREENSTONE"/>
    <s v="SEEDLINGS ASS"/>
    <n v="120"/>
    <n v="33.5"/>
    <n v="4020"/>
    <n v="8579761.1700000037"/>
    <x v="34"/>
  </r>
  <r>
    <m/>
    <x v="307"/>
    <s v="Invoice"/>
    <s v="87930"/>
    <s v="BUILDERS WAREHOUSE:NORWOOD"/>
    <s v="SEEDLINGS ASS"/>
    <n v="135"/>
    <n v="33.5"/>
    <n v="4522.5"/>
    <n v="8584283.6700000037"/>
    <x v="34"/>
  </r>
  <r>
    <m/>
    <x v="307"/>
    <s v="Invoice"/>
    <s v="87931"/>
    <s v="BUILDERS WAREHOUSE:BOKSBURG (NEW)"/>
    <s v="SEEDLINGS ASS"/>
    <n v="230"/>
    <n v="33.5"/>
    <n v="7705"/>
    <n v="8591988.6700000037"/>
    <x v="34"/>
  </r>
  <r>
    <m/>
    <x v="307"/>
    <s v="Invoice"/>
    <s v="87933"/>
    <s v="BUILDERS WAREHOUSE:NORTHMEAD"/>
    <s v="SEEDLINGS ASS"/>
    <n v="150"/>
    <n v="33.5"/>
    <n v="5025"/>
    <n v="8597013.6700000037"/>
    <x v="34"/>
  </r>
  <r>
    <m/>
    <x v="307"/>
    <s v="Invoice"/>
    <s v="87934"/>
    <s v="BUILDERS WAREHOUSE:VEREENIGING"/>
    <s v="SEEDLINGS ASS"/>
    <n v="80"/>
    <n v="33.5"/>
    <n v="2680"/>
    <n v="8599693.6700000037"/>
    <x v="34"/>
  </r>
  <r>
    <m/>
    <x v="307"/>
    <s v="Invoice"/>
    <s v="87935"/>
    <s v="BUILDERS WAREHOUSE:ROBINDALE"/>
    <s v="SEEDLINGS ASS"/>
    <n v="100"/>
    <n v="33.5"/>
    <n v="3350"/>
    <n v="8603043.6700000037"/>
    <x v="34"/>
  </r>
  <r>
    <m/>
    <x v="307"/>
    <s v="Invoice"/>
    <s v="87936"/>
    <s v="BUILDERS WAREHOUSE:STRUBENS VALLEY"/>
    <s v="SEEDLINGS ASS"/>
    <n v="200"/>
    <n v="33.5"/>
    <n v="6700"/>
    <n v="8609743.6700000037"/>
    <x v="34"/>
  </r>
  <r>
    <m/>
    <x v="307"/>
    <s v="Invoice"/>
    <s v="87937"/>
    <s v="BUILDERS WAREHOUSE:NOORDHEUWEL"/>
    <s v="SEEDLINGS ASS"/>
    <n v="100"/>
    <n v="33.5"/>
    <n v="3350"/>
    <n v="8613093.6700000037"/>
    <x v="34"/>
  </r>
  <r>
    <m/>
    <x v="168"/>
    <s v="Invoice"/>
    <s v="87916"/>
    <s v="BUILDERS WAREHOUSE:ERASMUS PARK"/>
    <s v="SEEDLINGS ASS"/>
    <n v="270"/>
    <n v="33.5"/>
    <n v="9045"/>
    <n v="8622138.6700000037"/>
    <x v="34"/>
  </r>
  <r>
    <m/>
    <x v="168"/>
    <s v="Invoice"/>
    <s v="87917"/>
    <s v="BUILDERS WAREHOUSE:WOODLANDS"/>
    <s v="SEEDLINGS ASS"/>
    <n v="190"/>
    <n v="33.5"/>
    <n v="6365"/>
    <n v="8628503.6700000037"/>
    <x v="34"/>
  </r>
  <r>
    <m/>
    <x v="168"/>
    <s v="Invoice"/>
    <s v="87918"/>
    <s v="BUILDERS WAREHOUSE:FOURWAYS"/>
    <s v="SEEDLINGS ASS"/>
    <n v="80"/>
    <n v="33.5"/>
    <n v="2680"/>
    <n v="8631183.6700000037"/>
    <x v="34"/>
  </r>
  <r>
    <m/>
    <x v="168"/>
    <s v="Invoice"/>
    <s v="87920"/>
    <s v="BUILDERS WAREHOUSE:RASLOUW"/>
    <s v="SEEDLINGS ASS"/>
    <n v="140"/>
    <n v="33.5"/>
    <n v="4690"/>
    <n v="8635873.6700000037"/>
    <x v="34"/>
  </r>
  <r>
    <m/>
    <x v="168"/>
    <s v="Invoice"/>
    <s v="87921"/>
    <s v="BUILDERS WAREHOUSE:BRYANSTON"/>
    <s v="SEEDLINGS ASS"/>
    <n v="85"/>
    <n v="33.5"/>
    <n v="2847.5"/>
    <n v="8638721.1700000037"/>
    <x v="34"/>
  </r>
  <r>
    <m/>
    <x v="168"/>
    <s v="Invoice"/>
    <s v="87922"/>
    <s v="BUILDERS WAREHOUSE:CENTURION"/>
    <s v="SEEDLINGS ASS"/>
    <n v="200"/>
    <n v="33.5"/>
    <n v="6700"/>
    <n v="8645421.1700000037"/>
    <x v="34"/>
  </r>
  <r>
    <m/>
    <x v="168"/>
    <s v="Invoice"/>
    <s v="87923"/>
    <s v="BUILDERS WAREHOUSE:CHERRY LANE"/>
    <s v="SEEDLINGS ASS"/>
    <n v="80"/>
    <n v="33.5"/>
    <n v="2680"/>
    <n v="8648101.1700000037"/>
    <x v="34"/>
  </r>
  <r>
    <m/>
    <x v="168"/>
    <s v="Invoice"/>
    <s v="87924"/>
    <s v="BUILDERS WAREHOUSE:ZAMBEZI"/>
    <s v="SEEDLINGS ASS"/>
    <n v="150"/>
    <n v="33.5"/>
    <n v="5025"/>
    <n v="8653126.1700000037"/>
    <x v="34"/>
  </r>
  <r>
    <m/>
    <x v="168"/>
    <s v="Invoice"/>
    <s v="87925"/>
    <s v="HILLCREST NURSERY"/>
    <s v="SEEDLINGS ASS"/>
    <n v="115"/>
    <n v="33.99"/>
    <n v="3908.85"/>
    <n v="8657035.0200000033"/>
    <x v="34"/>
  </r>
  <r>
    <m/>
    <x v="168"/>
    <s v="Invoice"/>
    <s v="87932"/>
    <s v="CENTRAL NURSERY DEPOT"/>
    <s v="SEEDLINGS ASS"/>
    <n v="140"/>
    <n v="33.99"/>
    <n v="4758.6000000000004"/>
    <n v="8661793.6200000029"/>
    <x v="34"/>
  </r>
  <r>
    <m/>
    <x v="169"/>
    <s v="Invoice"/>
    <s v="87938"/>
    <s v="BUILDERS WAREHOUSE:KLERKSDORP"/>
    <s v="SEEDLINGS ASS"/>
    <n v="280"/>
    <n v="33.5"/>
    <n v="9380"/>
    <n v="8671173.6200000029"/>
    <x v="34"/>
  </r>
  <r>
    <m/>
    <x v="169"/>
    <s v="Invoice"/>
    <s v="87939"/>
    <s v="FH CHAMBERLAIN TRADING (PTY) LTD:RIVIERA"/>
    <s v="SEEDLINGS ASS"/>
    <n v="230"/>
    <n v="28.5"/>
    <n v="6555"/>
    <n v="8677728.6200000029"/>
    <x v="34"/>
  </r>
  <r>
    <m/>
    <x v="169"/>
    <s v="Invoice"/>
    <s v="87941"/>
    <s v="FH CHAMBERLAIN TRADING (PTY) LTD:MONTANA"/>
    <s v="SEEDLINGS ASS"/>
    <n v="1080"/>
    <n v="28.5"/>
    <n v="30780"/>
    <n v="8708508.6200000029"/>
    <x v="34"/>
  </r>
  <r>
    <m/>
    <x v="169"/>
    <s v="Invoice"/>
    <s v="87943"/>
    <s v="BUILDERS WAREHOUSE:CRAIGHALL PARK"/>
    <s v="SEEDLINGS ASS"/>
    <n v="110"/>
    <n v="33.5"/>
    <n v="3685"/>
    <n v="8712193.6200000029"/>
    <x v="34"/>
  </r>
  <r>
    <m/>
    <x v="169"/>
    <s v="Invoice"/>
    <s v="87944"/>
    <s v="DIE BLOMWINKELTJIE"/>
    <s v="SEEDLINGS ASS"/>
    <n v="90"/>
    <n v="31.8"/>
    <n v="2862"/>
    <n v="8715055.6200000029"/>
    <x v="34"/>
  </r>
  <r>
    <m/>
    <x v="169"/>
    <s v="Invoice"/>
    <s v="87945"/>
    <s v="SWEET THORN LANDSCAPES"/>
    <s v="SEEDLINGS ASS"/>
    <n v="62"/>
    <n v="31.8"/>
    <n v="1971.6"/>
    <n v="8717027.2200000025"/>
    <x v="34"/>
  </r>
  <r>
    <m/>
    <x v="169"/>
    <s v="Invoice"/>
    <s v="87951"/>
    <s v="GARDENSHOP PARKTOWN"/>
    <s v="SEEDLINGS ASS"/>
    <n v="150"/>
    <n v="33.5"/>
    <n v="5025"/>
    <n v="8722052.2200000025"/>
    <x v="34"/>
  </r>
  <r>
    <m/>
    <x v="169"/>
    <s v="Invoice"/>
    <s v="87829"/>
    <s v="SECUNDA NURSERY"/>
    <s v="SEEDLINGS ASS"/>
    <n v="90"/>
    <n v="28"/>
    <n v="2520"/>
    <n v="8724572.2200000025"/>
    <x v="34"/>
  </r>
  <r>
    <m/>
    <x v="169"/>
    <s v="Invoice"/>
    <s v="87830"/>
    <s v="BUILDERS WAREHOUSE:SECUNDA"/>
    <s v="SEEDLINGS ASS"/>
    <n v="250"/>
    <n v="33.5"/>
    <n v="8375"/>
    <n v="8732947.2200000025"/>
    <x v="34"/>
  </r>
  <r>
    <m/>
    <x v="170"/>
    <s v="Invoice"/>
    <s v="87940"/>
    <s v="AGRI 2 MARKET"/>
    <s v="SEEDLINGS ASS"/>
    <n v="600"/>
    <n v="31.8"/>
    <n v="19080"/>
    <n v="8752027.2200000025"/>
    <x v="34"/>
  </r>
  <r>
    <m/>
    <x v="170"/>
    <s v="Invoice"/>
    <s v="87942"/>
    <s v="RIVERSIDE MICA"/>
    <s v="SEEDLINGS ASS"/>
    <n v="100"/>
    <n v="26.99"/>
    <n v="2699"/>
    <n v="8754726.2200000025"/>
    <x v="34"/>
  </r>
  <r>
    <m/>
    <x v="170"/>
    <s v="Invoice"/>
    <s v="87946"/>
    <s v="BUILDERS WAREHOUSE:NOORDHEUWEL"/>
    <s v="SEEDLINGS ASS"/>
    <n v="70"/>
    <n v="33.5"/>
    <n v="2345"/>
    <n v="8757071.2200000025"/>
    <x v="34"/>
  </r>
  <r>
    <m/>
    <x v="170"/>
    <s v="Invoice"/>
    <s v="87947"/>
    <s v="BUILDERS WAREHOUSE:BEDFORDVIEW"/>
    <s v="SEEDLINGS ASS"/>
    <n v="160"/>
    <n v="33.5"/>
    <n v="5360"/>
    <n v="8762431.2200000025"/>
    <x v="34"/>
  </r>
  <r>
    <m/>
    <x v="170"/>
    <s v="Invoice"/>
    <s v="87948"/>
    <s v="BUILDERS WAREHOUSE:NORTHRIDING"/>
    <s v="SEEDLINGS ASS"/>
    <n v="150"/>
    <n v="33.5"/>
    <n v="5025"/>
    <n v="8767456.2200000025"/>
    <x v="34"/>
  </r>
  <r>
    <m/>
    <x v="170"/>
    <s v="Invoice"/>
    <s v="87949"/>
    <s v="BUILDERS WAREHOUSE:KEMPTON PARK"/>
    <s v="SEEDLINGS ASS"/>
    <n v="170"/>
    <n v="33.5"/>
    <n v="5695"/>
    <n v="8773151.2200000025"/>
    <x v="34"/>
  </r>
  <r>
    <m/>
    <x v="170"/>
    <s v="Invoice"/>
    <s v="87950"/>
    <s v="BUILDERS WAREHOUSE:FLORIDA GLEN"/>
    <s v="SEEDLINGS ASS"/>
    <n v="110"/>
    <n v="33.5"/>
    <n v="3685"/>
    <n v="8776836.2200000025"/>
    <x v="34"/>
  </r>
  <r>
    <m/>
    <x v="170"/>
    <s v="Invoice"/>
    <s v="87953"/>
    <s v="GEELHOUT"/>
    <s v="SEEDLINGS ASS - OLD PRICE"/>
    <n v="280"/>
    <n v="29.99"/>
    <n v="8397.2000000000007"/>
    <n v="8785233.4200000018"/>
    <x v="34"/>
  </r>
  <r>
    <m/>
    <x v="170"/>
    <s v="Invoice"/>
    <s v="87953"/>
    <s v="GEELHOUT"/>
    <s v="SEEDLINGS ASS - SPECIAL"/>
    <n v="32"/>
    <n v="20"/>
    <n v="640"/>
    <n v="8785873.4200000018"/>
    <x v="34"/>
  </r>
  <r>
    <m/>
    <x v="170"/>
    <s v="Invoice"/>
    <s v="87954"/>
    <s v="BUILDERS WAREHOUSE:NORWOOD"/>
    <s v="SEEDLINGS ASS"/>
    <n v="125"/>
    <n v="33.5"/>
    <n v="4187.5"/>
    <n v="8790060.9200000018"/>
    <x v="34"/>
  </r>
  <r>
    <m/>
    <x v="170"/>
    <s v="Invoice"/>
    <s v="87955"/>
    <s v="GARDENSHOP PARKTOWN"/>
    <s v="SEEDLINGS ASS"/>
    <n v="50"/>
    <n v="33.5"/>
    <n v="1675"/>
    <n v="8791735.9200000018"/>
    <x v="34"/>
  </r>
  <r>
    <m/>
    <x v="170"/>
    <s v="Invoice"/>
    <s v="87963"/>
    <s v="CRISANRA KWEKERY"/>
    <s v="GAZANIA SEEDLING "/>
    <n v="10"/>
    <n v="27.8"/>
    <n v="278"/>
    <n v="8792013.9200000018"/>
    <x v="34"/>
  </r>
  <r>
    <m/>
    <x v="170"/>
    <s v="Invoice"/>
    <s v="87963"/>
    <s v="CRISANRA KWEKERY"/>
    <s v="SEEDLINGS ASS SPECIAL"/>
    <n v="50"/>
    <n v="19.989999999999998"/>
    <n v="999.5"/>
    <n v="8793013.4200000018"/>
    <x v="34"/>
  </r>
  <r>
    <m/>
    <x v="170"/>
    <s v="Invoice"/>
    <s v="87966"/>
    <s v="LITTLE AUSTRIA"/>
    <s v="SEEDLINGS ASS"/>
    <n v="60"/>
    <n v="31.8"/>
    <n v="1908"/>
    <n v="8794921.4200000018"/>
    <x v="34"/>
  </r>
  <r>
    <m/>
    <x v="170"/>
    <s v="Invoice"/>
    <s v="87967"/>
    <s v="PLANTYARD"/>
    <s v="SEEDLINGS ASS"/>
    <n v="40"/>
    <n v="29.99"/>
    <n v="1199.5999999999999"/>
    <n v="8796121.0200000014"/>
    <x v="34"/>
  </r>
  <r>
    <m/>
    <x v="171"/>
    <s v="Invoice"/>
    <s v="87831"/>
    <s v="BUILDERS WAREHOUSE:SUNWARD PARK"/>
    <s v="SEEDLINGS ASS"/>
    <n v="200"/>
    <n v="33.5"/>
    <n v="6700"/>
    <n v="8802821.0200000014"/>
    <x v="34"/>
  </r>
  <r>
    <m/>
    <x v="171"/>
    <s v="Invoice"/>
    <s v="87747"/>
    <s v="BUILDERS WAREHOUSE:FOURWAYS"/>
    <s v="SEEDLINGS ASS"/>
    <n v="100"/>
    <n v="33.5"/>
    <n v="3350"/>
    <n v="8806171.0200000014"/>
    <x v="34"/>
  </r>
  <r>
    <m/>
    <x v="171"/>
    <s v="Invoice"/>
    <s v="87957"/>
    <s v="BUILDERS WAREHOUSE:BOKSBURG (NEW)"/>
    <s v="SEEDLINGS ASS"/>
    <n v="60"/>
    <n v="33.5"/>
    <n v="2010"/>
    <n v="8808181.0200000014"/>
    <x v="34"/>
  </r>
  <r>
    <m/>
    <x v="171"/>
    <s v="Invoice"/>
    <s v="87958"/>
    <s v="BUILDERS WAREHOUSE:RIVONIA"/>
    <s v="SEEDLINGS ASS"/>
    <n v="160"/>
    <n v="33.5"/>
    <n v="5360"/>
    <n v="8813541.0200000014"/>
    <x v="34"/>
  </r>
  <r>
    <m/>
    <x v="171"/>
    <s v="Invoice"/>
    <s v="87959"/>
    <s v="BUILDERS WAREHOUSE:CARNIVAL MALL"/>
    <s v="SEEDLINGS ASS"/>
    <n v="320"/>
    <n v="33.5"/>
    <n v="10720"/>
    <n v="8824261.0200000014"/>
    <x v="34"/>
  </r>
  <r>
    <m/>
    <x v="171"/>
    <s v="Invoice"/>
    <s v="87961"/>
    <s v="BUILDERS WAREHOUSE:NEWMARKET"/>
    <s v="SEEDLINGS ASS"/>
    <n v="140"/>
    <n v="33.5"/>
    <n v="4690"/>
    <n v="8828951.0200000014"/>
    <x v="34"/>
  </r>
  <r>
    <m/>
    <x v="171"/>
    <s v="Invoice"/>
    <s v="87962"/>
    <s v="BUILDERS WAREHOUSE:EDENVALE"/>
    <s v="SEEDLINGS ASS"/>
    <n v="130"/>
    <n v="33.5"/>
    <n v="4355"/>
    <n v="8833306.0200000014"/>
    <x v="34"/>
  </r>
  <r>
    <m/>
    <x v="171"/>
    <s v="Invoice"/>
    <s v="87964"/>
    <s v="HABITITNAK/KEENGRO"/>
    <s v="SEEDLINGS ASS"/>
    <n v="57"/>
    <n v="27.3"/>
    <n v="1556.1"/>
    <n v="8834862.120000001"/>
    <x v="34"/>
  </r>
  <r>
    <m/>
    <x v="171"/>
    <s v="Invoice"/>
    <s v="87965"/>
    <s v="FH CHAMBERLAIN TRADING (PTY) LTD:CENTURION"/>
    <s v="SEEDLINGS ASS"/>
    <n v="612"/>
    <n v="28.5"/>
    <n v="17442"/>
    <n v="8852304.120000001"/>
    <x v="34"/>
  </r>
  <r>
    <m/>
    <x v="171"/>
    <s v="Invoice"/>
    <s v="87971"/>
    <s v="CLARKS GARDEN CENTRE"/>
    <s v="SEEDLINGS ASS"/>
    <n v="10"/>
    <n v="31.8"/>
    <n v="318"/>
    <n v="8852622.120000001"/>
    <x v="34"/>
  </r>
  <r>
    <m/>
    <x v="171"/>
    <s v="Invoice"/>
    <s v="87972"/>
    <s v="IMPALA FLORA"/>
    <s v="SEEDLINGS ASS"/>
    <n v="100"/>
    <n v="28.65"/>
    <n v="2865"/>
    <n v="8855487.120000001"/>
    <x v="34"/>
  </r>
  <r>
    <m/>
    <x v="171"/>
    <s v="Invoice"/>
    <s v="87973"/>
    <s v="BUILDERS WAREHOUSE:MAFIKENG"/>
    <s v="SEEDLINGS ASS"/>
    <n v="650"/>
    <n v="33.5"/>
    <n v="21775"/>
    <n v="8877262.120000001"/>
    <x v="34"/>
  </r>
  <r>
    <m/>
    <x v="211"/>
    <s v="Invoice"/>
    <s v="87982"/>
    <s v="LIFESTYLE HOME GARDEN"/>
    <s v="SEEDLINGS ASS"/>
    <n v="100"/>
    <n v="30"/>
    <n v="3000"/>
    <n v="8880262.120000001"/>
    <x v="34"/>
  </r>
  <r>
    <m/>
    <x v="211"/>
    <s v="Invoice"/>
    <s v="87982"/>
    <s v="LIFESTYLE HOME GARDEN"/>
    <s v="SEEDLINGS ASS SPECIAL"/>
    <n v="150"/>
    <n v="20"/>
    <n v="3000"/>
    <n v="8883262.120000001"/>
    <x v="34"/>
  </r>
  <r>
    <m/>
    <x v="211"/>
    <s v="Invoice"/>
    <s v="87993"/>
    <s v="HABITITNAK/KEENGRO"/>
    <s v="SEEDLINGS ASS"/>
    <n v="60"/>
    <n v="28.55"/>
    <n v="1713"/>
    <n v="8884975.120000001"/>
    <x v="34"/>
  </r>
  <r>
    <m/>
    <x v="211"/>
    <s v="Invoice"/>
    <s v="87994"/>
    <s v="LITTLE AUSTRIA"/>
    <s v="SEEDLINGS ASS"/>
    <n v="40"/>
    <n v="31.8"/>
    <n v="1272"/>
    <n v="8886247.120000001"/>
    <x v="34"/>
  </r>
  <r>
    <m/>
    <x v="211"/>
    <s v="Invoice"/>
    <s v="87997"/>
    <s v="BUILDERS WAREHOUSE:NORTHMEAD"/>
    <s v="SEEDLINGS ASS"/>
    <n v="150"/>
    <n v="33.5"/>
    <n v="5025"/>
    <n v="8891272.120000001"/>
    <x v="34"/>
  </r>
  <r>
    <m/>
    <x v="211"/>
    <s v="Invoice"/>
    <s v="87998"/>
    <s v="BUILDERS WAREHOUSE:GREENSTONE"/>
    <s v="SEEDLINGS ASS"/>
    <n v="170"/>
    <n v="33.5"/>
    <n v="5695"/>
    <n v="8896967.120000001"/>
    <x v="34"/>
  </r>
  <r>
    <m/>
    <x v="211"/>
    <s v="Invoice"/>
    <s v="87999"/>
    <s v="BUILDERS WAREHOUSE:STRUBENS VALLEY"/>
    <s v="SEEDLINGS ASS"/>
    <n v="250"/>
    <n v="33.5"/>
    <n v="8375"/>
    <n v="8905342.120000001"/>
    <x v="34"/>
  </r>
  <r>
    <m/>
    <x v="211"/>
    <s v="Invoice"/>
    <s v="88000"/>
    <s v="BUILDERS WAREHOUSE:NOORDHEUWEL"/>
    <s v="SEEDLINGS ASS"/>
    <n v="100"/>
    <n v="33.5"/>
    <n v="3350"/>
    <n v="8908692.120000001"/>
    <x v="34"/>
  </r>
  <r>
    <m/>
    <x v="172"/>
    <s v="Invoice"/>
    <s v="87974"/>
    <s v="BUILDERS WAREHOUSE:RUSTENBURG"/>
    <s v="SEEDLINGS ASS"/>
    <n v="450"/>
    <n v="33.5"/>
    <n v="15075"/>
    <n v="8923767.120000001"/>
    <x v="34"/>
  </r>
  <r>
    <m/>
    <x v="172"/>
    <s v="Invoice"/>
    <s v="87975"/>
    <s v="BUILDERS WAREHOUSE:LYNNWOOD"/>
    <s v="SEEDLINGS ASS"/>
    <n v="360"/>
    <n v="33.5"/>
    <n v="12060"/>
    <n v="8935827.120000001"/>
    <x v="34"/>
  </r>
  <r>
    <m/>
    <x v="172"/>
    <s v="Invoice"/>
    <s v="87976"/>
    <s v="FH CHAMBERLAIN TRADING (PTY) LTD:WATERKLOOF GLEN"/>
    <s v="SEEDLINGS ASS"/>
    <n v="200"/>
    <n v="28.5"/>
    <n v="5700"/>
    <n v="8941527.120000001"/>
    <x v="34"/>
  </r>
  <r>
    <m/>
    <x v="172"/>
    <s v="Invoice"/>
    <s v="87977"/>
    <s v="BUILDERS WAREHOUSE:WOODLANDS"/>
    <s v="SEEDLINGS ASS"/>
    <n v="150"/>
    <n v="33.5"/>
    <n v="5025"/>
    <n v="8946552.120000001"/>
    <x v="34"/>
  </r>
  <r>
    <m/>
    <x v="172"/>
    <s v="Invoice"/>
    <s v="87978"/>
    <s v="BUILDERS WAREHOUSE:GEZINA NEW"/>
    <s v="SEEDLINGS ASS"/>
    <n v="180"/>
    <n v="33.5"/>
    <n v="6030"/>
    <n v="8952582.120000001"/>
    <x v="34"/>
  </r>
  <r>
    <m/>
    <x v="172"/>
    <s v="Invoice"/>
    <s v="87979"/>
    <s v="BUILDERS WAREHOUSE:CEDAR SQUARE"/>
    <s v="SEEDLINGS ASS"/>
    <n v="110"/>
    <n v="33.5"/>
    <n v="3685"/>
    <n v="8956267.120000001"/>
    <x v="34"/>
  </r>
  <r>
    <m/>
    <x v="172"/>
    <s v="Invoice"/>
    <s v="87980"/>
    <s v="BUILDERS WAREHOUSE:FOURWAYS"/>
    <s v="SEEDLINGS ASS"/>
    <n v="110"/>
    <n v="33.5"/>
    <n v="3685"/>
    <n v="8959952.120000001"/>
    <x v="34"/>
  </r>
  <r>
    <m/>
    <x v="172"/>
    <s v="Invoice"/>
    <s v="87981"/>
    <s v="BUILDERS WAREHOUSE:WONDER PARK"/>
    <s v="SEEDLINGS ASS"/>
    <n v="200"/>
    <n v="33.5"/>
    <n v="6700"/>
    <n v="8966652.120000001"/>
    <x v="34"/>
  </r>
  <r>
    <m/>
    <x v="172"/>
    <s v="Invoice"/>
    <s v="87983"/>
    <s v="BUILDERS WAREHOUSE:CHERRY LANE"/>
    <s v="SEEDLINGS ASS"/>
    <n v="70"/>
    <n v="33.5"/>
    <n v="2345"/>
    <n v="8968997.120000001"/>
    <x v="34"/>
  </r>
  <r>
    <m/>
    <x v="172"/>
    <s v="Invoice"/>
    <s v="87985"/>
    <s v="BUILDERS WAREHOUSE:GLEN EAGLES"/>
    <s v="SEEDLINGS ASS"/>
    <n v="110"/>
    <n v="33.5"/>
    <n v="3685"/>
    <n v="8972682.120000001"/>
    <x v="34"/>
  </r>
  <r>
    <m/>
    <x v="172"/>
    <s v="Invoice"/>
    <s v="87986"/>
    <s v="CENTRAL NURSERY DEPOT"/>
    <s v="SEEDLINGS ASS"/>
    <n v="150"/>
    <n v="33.99"/>
    <n v="5098.5"/>
    <n v="8977780.620000001"/>
    <x v="34"/>
  </r>
  <r>
    <m/>
    <x v="172"/>
    <s v="Invoice"/>
    <s v="87987"/>
    <s v="HILLCREST NURSERY"/>
    <s v="SEEDLINGS ASS"/>
    <n v="20"/>
    <n v="33.99"/>
    <n v="679.8"/>
    <n v="8978460.4200000018"/>
    <x v="34"/>
  </r>
  <r>
    <m/>
    <x v="172"/>
    <s v="Invoice"/>
    <s v="87989"/>
    <s v="BUILDERS WAREHOUSE:BRYANSTON"/>
    <s v="SEEDLINGS ASS"/>
    <n v="140"/>
    <n v="33.5"/>
    <n v="4690"/>
    <n v="8983150.4200000018"/>
    <x v="34"/>
  </r>
  <r>
    <m/>
    <x v="172"/>
    <s v="Invoice"/>
    <s v="87990"/>
    <s v="MONTROSE NURSERY"/>
    <s v="SEEDLINGS ASS"/>
    <n v="120"/>
    <n v="29.99"/>
    <n v="3598.8"/>
    <n v="8986749.2200000025"/>
    <x v="34"/>
  </r>
  <r>
    <m/>
    <x v="172"/>
    <s v="Invoice"/>
    <s v="87991"/>
    <s v="RANDWATER"/>
    <s v="SEEDLINGS ASS"/>
    <n v="54"/>
    <n v="31.8"/>
    <n v="1717.2"/>
    <n v="8988466.4200000018"/>
    <x v="34"/>
  </r>
  <r>
    <m/>
    <x v="172"/>
    <s v="Invoice"/>
    <s v="87996"/>
    <s v="TINKY'S GARDENS"/>
    <s v="SEEDLINGS ASS"/>
    <n v="30"/>
    <n v="31.8"/>
    <n v="954"/>
    <n v="8989420.4200000018"/>
    <x v="34"/>
  </r>
  <r>
    <m/>
    <x v="172"/>
    <s v="Invoice"/>
    <s v="88011"/>
    <s v="GARDEN CREATIONS"/>
    <s v="SEEDLINGS ASS"/>
    <n v="66"/>
    <n v="31.8"/>
    <n v="2098.8000000000002"/>
    <n v="8991519.2200000025"/>
    <x v="34"/>
  </r>
  <r>
    <m/>
    <x v="173"/>
    <s v="Invoice"/>
    <s v="88001"/>
    <s v="BUILDERS WAREHOUSE:SOUTHGATE"/>
    <s v="SEEDLINGS ASS"/>
    <n v="140"/>
    <n v="33.5"/>
    <n v="4690"/>
    <n v="8996209.2200000025"/>
    <x v="34"/>
  </r>
  <r>
    <m/>
    <x v="173"/>
    <s v="Invoice"/>
    <s v="88002"/>
    <s v="BUILDERS WAREHOUSE:KLERKSDORP"/>
    <s v="SEEDLINGS ASS"/>
    <n v="260"/>
    <n v="33.5"/>
    <n v="8710"/>
    <n v="9004919.2200000025"/>
    <x v="34"/>
  </r>
  <r>
    <m/>
    <x v="173"/>
    <s v="Invoice"/>
    <s v="88003"/>
    <s v="BUILDERS WAREHOUSE:LAMBTON"/>
    <s v="SEEDLINGS ASS"/>
    <n v="210"/>
    <n v="33.5"/>
    <n v="7035"/>
    <n v="9011954.2200000025"/>
    <x v="34"/>
  </r>
  <r>
    <m/>
    <x v="173"/>
    <s v="Invoice"/>
    <s v="88004"/>
    <s v="BUILDERS WAREHOUSE:CENTURION"/>
    <s v="SEEDLINGS ASS"/>
    <n v="180"/>
    <n v="33.5"/>
    <n v="6030"/>
    <n v="9017984.2200000025"/>
    <x v="34"/>
  </r>
  <r>
    <m/>
    <x v="173"/>
    <s v="Invoice"/>
    <s v="88005"/>
    <s v="BUILDERS WAREHOUSE:ZAMBEZI"/>
    <s v="SEEDLINGS ASS"/>
    <n v="190"/>
    <n v="33.5"/>
    <n v="6365"/>
    <n v="9024349.2200000025"/>
    <x v="34"/>
  </r>
  <r>
    <m/>
    <x v="173"/>
    <s v="Invoice"/>
    <s v="88006"/>
    <s v="BUILDERS WAREHOUSE:CRAIGHALL PARK"/>
    <s v="SEEDLINGS ASS"/>
    <n v="100"/>
    <n v="33.5"/>
    <n v="3350"/>
    <n v="9027699.2200000025"/>
    <x v="34"/>
  </r>
  <r>
    <m/>
    <x v="173"/>
    <s v="Invoice"/>
    <s v="88007"/>
    <s v="FH CHAMBERLAIN TRADING (PTY) LTD:SILVER LAKES"/>
    <s v="SEEDLINGS ASS"/>
    <n v="216"/>
    <n v="28.5"/>
    <n v="6156"/>
    <n v="9033855.2200000025"/>
    <x v="34"/>
  </r>
  <r>
    <m/>
    <x v="173"/>
    <s v="Invoice"/>
    <s v="88008"/>
    <s v="DIE BLOMWINKELTJIE"/>
    <s v="SEEDLINGS ASS"/>
    <n v="80"/>
    <n v="31.8"/>
    <n v="2544"/>
    <n v="9036399.2200000025"/>
    <x v="34"/>
  </r>
  <r>
    <m/>
    <x v="173"/>
    <s v="Invoice"/>
    <s v="88010"/>
    <s v="LIKHUTSA NURSERY"/>
    <s v="SEEDLINGS ASS"/>
    <n v="20"/>
    <n v="31.8"/>
    <n v="636"/>
    <n v="9037035.2200000025"/>
    <x v="34"/>
  </r>
  <r>
    <m/>
    <x v="173"/>
    <s v="Invoice"/>
    <s v="88027"/>
    <s v="BUILDERS WAREHOUSE:FOURWAYS"/>
    <s v="SEEDLINGS ASS"/>
    <n v="110"/>
    <n v="33.5"/>
    <n v="3685"/>
    <n v="9040720.2200000025"/>
    <x v="34"/>
  </r>
  <r>
    <m/>
    <x v="212"/>
    <s v="Invoice"/>
    <s v="88013"/>
    <s v="BUILDERS WAREHOUSE:NORWOOD"/>
    <s v="SEEDLINGS ASS"/>
    <n v="100"/>
    <n v="33.5"/>
    <n v="3350"/>
    <n v="9044070.2200000025"/>
    <x v="34"/>
  </r>
  <r>
    <m/>
    <x v="212"/>
    <s v="Invoice"/>
    <s v="88014"/>
    <s v="BUILDERS WAREHOUSE:KEMPTON PARK"/>
    <s v="SEEDLINGS ASS"/>
    <n v="120"/>
    <n v="33.5"/>
    <n v="4020"/>
    <n v="9048090.2200000025"/>
    <x v="34"/>
  </r>
  <r>
    <m/>
    <x v="212"/>
    <s v="Invoice"/>
    <s v="88015"/>
    <s v="BUILDERS WAREHOUSE:ROBINDALE"/>
    <s v="SEEDLINGS ASS"/>
    <n v="170"/>
    <n v="33.5"/>
    <n v="5695"/>
    <n v="9053785.2200000025"/>
    <x v="34"/>
  </r>
  <r>
    <m/>
    <x v="212"/>
    <s v="Invoice"/>
    <s v="88016"/>
    <s v="BUILDERS WAREHOUSE:STRUBENS VALLEY"/>
    <s v="SEEDLINGS ASS"/>
    <n v="100"/>
    <n v="33.5"/>
    <n v="3350"/>
    <n v="9057135.2200000025"/>
    <x v="34"/>
  </r>
  <r>
    <m/>
    <x v="212"/>
    <s v="Invoice"/>
    <s v="88017"/>
    <s v="BUILDERS WAREHOUSE:GREENSTONE"/>
    <s v="SEEDLINGS ASS"/>
    <n v="210"/>
    <n v="33.5"/>
    <n v="7035"/>
    <n v="9064170.2200000025"/>
    <x v="34"/>
  </r>
  <r>
    <m/>
    <x v="212"/>
    <s v="Invoice"/>
    <s v="88018"/>
    <s v="BUILDERS WAREHOUSE:MIDDELBURG"/>
    <s v="SEEDLINGS ASS"/>
    <n v="250"/>
    <n v="33.5"/>
    <n v="8375"/>
    <n v="9072545.2200000025"/>
    <x v="34"/>
  </r>
  <r>
    <m/>
    <x v="212"/>
    <s v="Invoice"/>
    <s v="88026"/>
    <s v="SYLVIA PASS GARDEN CENTRE"/>
    <s v="SEEDLINGS ASS"/>
    <n v="50"/>
    <n v="31.5"/>
    <n v="1575"/>
    <n v="9074120.2200000025"/>
    <x v="34"/>
  </r>
  <r>
    <m/>
    <x v="212"/>
    <s v="Invoice"/>
    <s v="88029"/>
    <s v="BUILDERS WAREHOUSE:CARNIVAL MALL"/>
    <s v="SEEDLINGS ASS"/>
    <n v="200"/>
    <n v="33.5"/>
    <n v="6700"/>
    <n v="9080820.2200000025"/>
    <x v="34"/>
  </r>
  <r>
    <m/>
    <x v="212"/>
    <s v="Invoice"/>
    <s v="88044"/>
    <s v="PLANTYARD"/>
    <s v="SEEDLINGS ASS"/>
    <n v="20"/>
    <n v="29.99"/>
    <n v="599.79999999999995"/>
    <n v="9081420.0200000033"/>
    <x v="34"/>
  </r>
  <r>
    <m/>
    <x v="212"/>
    <s v="Invoice"/>
    <s v="88045"/>
    <s v="LITTLE AUSTRIA"/>
    <s v="SEEDLINGS ASS"/>
    <n v="50"/>
    <n v="31.8"/>
    <n v="1590"/>
    <n v="9083010.0200000033"/>
    <x v="34"/>
  </r>
  <r>
    <m/>
    <x v="212"/>
    <s v="Invoice"/>
    <s v="88046"/>
    <s v="CRISANRA KWEKERY"/>
    <s v="SEEDLINGS ASS"/>
    <n v="50"/>
    <n v="27.8"/>
    <n v="1390"/>
    <n v="9084400.0200000033"/>
    <x v="34"/>
  </r>
  <r>
    <m/>
    <x v="212"/>
    <s v="Invoice"/>
    <s v="88047"/>
    <s v="MONTANA GARDEN PAVILION"/>
    <s v="SEEDLINGS ASS"/>
    <n v="260"/>
    <n v="31.8"/>
    <n v="8268"/>
    <n v="9092668.0200000033"/>
    <x v="34"/>
  </r>
  <r>
    <m/>
    <x v="212"/>
    <s v="Invoice"/>
    <s v="88050"/>
    <s v="BUILDERS WAREHOUSE:NELSPRUIT"/>
    <s v="SEEDLINGS ASS"/>
    <n v="740"/>
    <n v="33.5"/>
    <n v="24790"/>
    <n v="9117458.0200000033"/>
    <x v="34"/>
  </r>
  <r>
    <m/>
    <x v="212"/>
    <s v="Invoice"/>
    <s v="88051"/>
    <s v="BUILDERS WAREHOUSE:EMALALHENI"/>
    <s v="SEEDLINGS ASS"/>
    <n v="160"/>
    <n v="33.5"/>
    <n v="5360"/>
    <n v="9122818.0200000033"/>
    <x v="34"/>
  </r>
  <r>
    <m/>
    <x v="174"/>
    <s v="Invoice"/>
    <s v="88022"/>
    <s v="BUILDERS WAREHOUSE:NORTHRIDING"/>
    <s v="SEEDLINGS ASS"/>
    <n v="120"/>
    <n v="33.5"/>
    <n v="4020"/>
    <n v="9126838.0200000033"/>
    <x v="34"/>
  </r>
  <r>
    <m/>
    <x v="174"/>
    <s v="Invoice"/>
    <s v="88028"/>
    <s v="BUILDERS WAREHOUSE:EDENVALE"/>
    <s v="SEEDLINGS ASS"/>
    <n v="90"/>
    <n v="33.5"/>
    <n v="3015"/>
    <n v="9129853.0200000033"/>
    <x v="34"/>
  </r>
  <r>
    <m/>
    <x v="174"/>
    <s v="Invoice"/>
    <s v="88030"/>
    <s v="BUILDERS WAREHOUSE:RIVONIA"/>
    <s v="SEEDLINGS ASS"/>
    <n v="260"/>
    <n v="33.5"/>
    <n v="8710"/>
    <n v="9138563.0200000033"/>
    <x v="34"/>
  </r>
  <r>
    <m/>
    <x v="174"/>
    <s v="Invoice"/>
    <s v="88031"/>
    <s v="BUILDERS WAREHOUSE:SUNWARD PARK"/>
    <s v="SEEDLINGS ASS"/>
    <n v="300"/>
    <n v="33.5"/>
    <n v="10050"/>
    <n v="9148613.0200000033"/>
    <x v="34"/>
  </r>
  <r>
    <m/>
    <x v="174"/>
    <s v="Invoice"/>
    <s v="88032"/>
    <s v="BUILDERS WAREHOUSE:NEWMARKET"/>
    <s v="SEEDLINGS ASS"/>
    <n v="260"/>
    <n v="33.5"/>
    <n v="8710"/>
    <n v="9157323.0200000033"/>
    <x v="34"/>
  </r>
  <r>
    <m/>
    <x v="174"/>
    <s v="Invoice"/>
    <s v="88033"/>
    <s v="BUILDERS WAREHOUSE:BOKSBURG (NEW)"/>
    <s v="SEEDLINGS ASS"/>
    <n v="120"/>
    <n v="33.5"/>
    <n v="4020"/>
    <n v="9161343.0200000033"/>
    <x v="34"/>
  </r>
  <r>
    <m/>
    <x v="174"/>
    <s v="Invoice"/>
    <s v="88036"/>
    <s v="BUILDERS WAREHOUSE:NORTHMEAD"/>
    <s v="SEEDLINGS ASS"/>
    <n v="160"/>
    <n v="33.5"/>
    <n v="5360"/>
    <n v="9166703.0200000033"/>
    <x v="34"/>
  </r>
  <r>
    <m/>
    <x v="174"/>
    <s v="Invoice"/>
    <s v="88037"/>
    <s v="FH CHAMBERLAIN TRADING (PTY) LTD:STRUBENSVALLEY"/>
    <s v="SEEDLINGS ASS"/>
    <n v="300"/>
    <n v="28.5"/>
    <n v="8550"/>
    <n v="9175253.0200000033"/>
    <x v="34"/>
  </r>
  <r>
    <m/>
    <x v="174"/>
    <s v="Invoice"/>
    <s v="88038"/>
    <s v="THYME SQUARE"/>
    <s v="SEEDLINGS ASS"/>
    <n v="300"/>
    <n v="28.95"/>
    <n v="8685"/>
    <n v="9183938.0200000033"/>
    <x v="34"/>
  </r>
  <r>
    <m/>
    <x v="174"/>
    <s v="Invoice"/>
    <s v="88042"/>
    <s v="FH CHAMBERLAIN TRADING (PTY) LTD:KYALAMI"/>
    <s v="SEEDLINGS ASS"/>
    <n v="250"/>
    <n v="28.5"/>
    <n v="7125"/>
    <n v="9191063.0200000033"/>
    <x v="34"/>
  </r>
  <r>
    <m/>
    <x v="174"/>
    <s v="Invoice"/>
    <s v="88043"/>
    <s v="GARDENSHOP PARKTOWN"/>
    <s v="SEEDLINGS ASS"/>
    <n v="135"/>
    <n v="33.5"/>
    <n v="4522.5"/>
    <n v="9195585.5200000033"/>
    <x v="34"/>
  </r>
  <r>
    <m/>
    <x v="174"/>
    <s v="Invoice"/>
    <s v="88055"/>
    <s v="PRETTY GARDENS"/>
    <s v="SEEDLINGS ASS"/>
    <n v="100"/>
    <n v="31.8"/>
    <n v="3180"/>
    <n v="9198765.5200000033"/>
    <x v="34"/>
  </r>
  <r>
    <m/>
    <x v="174"/>
    <s v="Invoice"/>
    <s v=""/>
    <s v="PLANT FACTORY"/>
    <s v="SEEDLINGS ASS"/>
    <n v="10"/>
    <n v="31.8"/>
    <n v="318"/>
    <n v="9199083.5200000033"/>
    <x v="34"/>
  </r>
  <r>
    <m/>
    <x v="174"/>
    <s v="Invoice"/>
    <s v="88062"/>
    <s v="BUILDERS WAREHOUSE:HARTEBEESPOORT"/>
    <s v="SEEDLINGS ASS"/>
    <n v="1000"/>
    <n v="33.5"/>
    <n v="33500"/>
    <n v="9232583.5200000033"/>
    <x v="34"/>
  </r>
  <r>
    <m/>
    <x v="214"/>
    <s v="Invoice"/>
    <s v="88056"/>
    <s v="BUILDERS WAREHOUSE:HARTEBEESPOORT"/>
    <s v="SEEDLINGS ASS"/>
    <n v="240"/>
    <n v="33.5"/>
    <n v="8040"/>
    <n v="9240623.5200000033"/>
    <x v="34"/>
  </r>
  <r>
    <m/>
    <x v="214"/>
    <s v="Invoice"/>
    <s v="88084"/>
    <s v="LITTLE AUSTRIA"/>
    <s v="SEEDLINGS ASS"/>
    <n v="195"/>
    <n v="31.8"/>
    <n v="6201"/>
    <n v="9246824.5200000033"/>
    <x v="34"/>
  </r>
  <r>
    <m/>
    <x v="214"/>
    <s v="Invoice"/>
    <s v="88085"/>
    <s v="IMPALA FLORA"/>
    <s v="SEEDLINGS ASS"/>
    <n v="110"/>
    <n v="29.99"/>
    <n v="3298.9"/>
    <n v="9250123.4200000037"/>
    <x v="34"/>
  </r>
  <r>
    <m/>
    <x v="214"/>
    <s v="Invoice"/>
    <s v="88087"/>
    <s v="HABITITNAK/KEENGRO"/>
    <s v="SEEDLINGS ASS"/>
    <n v="60"/>
    <n v="28.55"/>
    <n v="1713"/>
    <n v="9251836.4200000037"/>
    <x v="34"/>
  </r>
  <r>
    <m/>
    <x v="214"/>
    <s v="Invoice"/>
    <s v="88088"/>
    <s v="RAINBOW GARDEN AND HOME CENTRE"/>
    <s v="SEEDLINGS ASS"/>
    <n v="110"/>
    <n v="31.8"/>
    <n v="3498"/>
    <n v="9255334.4200000037"/>
    <x v="34"/>
  </r>
  <r>
    <m/>
    <x v="214"/>
    <s v="Invoice"/>
    <s v="88089"/>
    <s v="BUILDERS WAREHOUSE:KEMPTON PARK"/>
    <s v="SEEDLINGS ASS"/>
    <n v="50"/>
    <n v="33.5"/>
    <n v="1675"/>
    <n v="9257009.4200000037"/>
    <x v="34"/>
  </r>
  <r>
    <m/>
    <x v="214"/>
    <s v="Invoice"/>
    <s v="88090"/>
    <s v="BUILDERS WAREHOUSE:STRUBENS VALLEY"/>
    <s v="SEEDLINGS ASS"/>
    <n v="200"/>
    <n v="33.5"/>
    <n v="6700"/>
    <n v="9263709.4200000037"/>
    <x v="34"/>
  </r>
  <r>
    <m/>
    <x v="214"/>
    <s v="Invoice"/>
    <s v="88091"/>
    <s v="BUILDERS WAREHOUSE:NOORDHEUWEL"/>
    <s v="SEEDLINGS ASS"/>
    <n v="120"/>
    <n v="33.5"/>
    <n v="4020"/>
    <n v="9267729.4200000037"/>
    <x v="34"/>
  </r>
  <r>
    <m/>
    <x v="214"/>
    <s v="Invoice"/>
    <s v="88092"/>
    <s v="BUILDERS WAREHOUSE:BEDWORTH PARK"/>
    <s v="SEEDLINGS ASS"/>
    <n v="230"/>
    <n v="33.5"/>
    <n v="7705"/>
    <n v="9275434.4200000037"/>
    <x v="34"/>
  </r>
  <r>
    <m/>
    <x v="214"/>
    <s v="Invoice"/>
    <s v="88093"/>
    <s v="BUILDERS WAREHOUSE:NORWOOD"/>
    <s v="SEEDLINGS ASS"/>
    <n v="200"/>
    <n v="33.5"/>
    <n v="6700"/>
    <n v="9282134.4200000037"/>
    <x v="34"/>
  </r>
  <r>
    <m/>
    <x v="175"/>
    <s v="Invoice"/>
    <s v="88063"/>
    <s v="BUILDERS WAREHOUSE:RASLOUW"/>
    <s v="SEEDLINGS ASS"/>
    <n v="320"/>
    <n v="33.5"/>
    <n v="10720"/>
    <n v="9292854.4200000037"/>
    <x v="34"/>
  </r>
  <r>
    <m/>
    <x v="175"/>
    <s v="Invoice"/>
    <s v="88064"/>
    <s v="BUILDERS WAREHOUSE:RUSTENBURG"/>
    <s v="SEEDLINGS ASS"/>
    <n v="220"/>
    <n v="33.5"/>
    <n v="7370"/>
    <n v="9300224.4200000037"/>
    <x v="34"/>
  </r>
  <r>
    <m/>
    <x v="175"/>
    <s v="Invoice"/>
    <s v="88065"/>
    <s v="BUILDERS WAREHOUSE:WONDER PARK"/>
    <s v="SEEDLINGS ASS"/>
    <n v="90"/>
    <n v="33.5"/>
    <n v="3015"/>
    <n v="9303239.4200000037"/>
    <x v="34"/>
  </r>
  <r>
    <m/>
    <x v="175"/>
    <s v="Invoice"/>
    <s v="88066"/>
    <s v="FH CHAMBERLAIN TRADING (PTY) LTD:KYALAMI"/>
    <s v="SEEDLINGS ASS"/>
    <n v="100"/>
    <n v="28.5"/>
    <n v="2850"/>
    <n v="9306089.4200000037"/>
    <x v="34"/>
  </r>
  <r>
    <m/>
    <x v="175"/>
    <s v="Invoice"/>
    <s v="88067"/>
    <s v="BUILDERS WAREHOUSE:LYNNWOOD"/>
    <s v="SEEDLINGS ASS"/>
    <n v="150"/>
    <n v="33.5"/>
    <n v="5025"/>
    <n v="9311114.4200000037"/>
    <x v="34"/>
  </r>
  <r>
    <m/>
    <x v="175"/>
    <s v="Invoice"/>
    <s v="88068"/>
    <s v="BUILDERS WAREHOUSE:FOURWAYS"/>
    <s v="SEEDLINGS ASS"/>
    <n v="120"/>
    <n v="33.5"/>
    <n v="4020"/>
    <n v="9315134.4200000037"/>
    <x v="34"/>
  </r>
  <r>
    <m/>
    <x v="175"/>
    <s v="Invoice"/>
    <s v="88069"/>
    <s v="BUILDERS WAREHOUSE:ERASMUS PARK"/>
    <s v="SEEDLINGS ASS"/>
    <n v="280"/>
    <n v="33.5"/>
    <n v="9380"/>
    <n v="9324514.4200000037"/>
    <x v="34"/>
  </r>
  <r>
    <m/>
    <x v="175"/>
    <s v="Invoice"/>
    <s v="88071"/>
    <s v="BUILDERS WAREHOUSE:ZAMBEZI"/>
    <s v="SEEDLINGS ASS"/>
    <n v="100"/>
    <n v="33.5"/>
    <n v="3350"/>
    <n v="9327864.4200000037"/>
    <x v="34"/>
  </r>
  <r>
    <m/>
    <x v="175"/>
    <s v="Invoice"/>
    <s v="88073"/>
    <s v="LIFESTYLE HOME GARDEN"/>
    <s v="SEEDLINGS ASS"/>
    <n v="200"/>
    <n v="30"/>
    <n v="6000"/>
    <n v="9333864.4200000037"/>
    <x v="34"/>
  </r>
  <r>
    <m/>
    <x v="175"/>
    <s v="Invoice"/>
    <s v="88073"/>
    <s v="LIFESTYLE HOME GARDEN"/>
    <s v="WINTER SEEDLING SPECIAL"/>
    <n v="200"/>
    <n v="20"/>
    <n v="4000"/>
    <n v="9337864.4200000037"/>
    <x v="34"/>
  </r>
  <r>
    <m/>
    <x v="175"/>
    <s v="Invoice"/>
    <s v="88074"/>
    <s v="CENTRAL NURSERY DEPOT"/>
    <s v="SEEDLINGS ASS"/>
    <n v="100"/>
    <n v="33.99"/>
    <n v="3399"/>
    <n v="9341263.4200000037"/>
    <x v="34"/>
  </r>
  <r>
    <m/>
    <x v="175"/>
    <s v="Invoice"/>
    <s v="88077"/>
    <s v="BUILDERS WAREHOUSE:RIVONIA"/>
    <s v="SEEDLINGS ASS"/>
    <n v="130"/>
    <n v="33.5"/>
    <n v="4355"/>
    <n v="9345618.4200000037"/>
    <x v="34"/>
  </r>
  <r>
    <m/>
    <x v="175"/>
    <s v="Invoice"/>
    <s v="88020"/>
    <s v="BUILDERS WAREHOUSE:GLEN EAGLES"/>
    <s v="SEEDLINGS ASS"/>
    <n v="160"/>
    <n v="33.5"/>
    <n v="5360"/>
    <n v="9350978.4200000037"/>
    <x v="34"/>
  </r>
  <r>
    <m/>
    <x v="175"/>
    <s v="Invoice"/>
    <s v="88078"/>
    <s v="BUILDERS WAREHOUSE:BRYANSTON"/>
    <s v="SEEDLINGS ASS"/>
    <n v="120"/>
    <n v="33.5"/>
    <n v="4020"/>
    <n v="9354998.4200000037"/>
    <x v="34"/>
  </r>
  <r>
    <m/>
    <x v="175"/>
    <s v="Invoice"/>
    <s v="88079"/>
    <s v="BUILDERS WAREHOUSE:CHERRY LANE"/>
    <s v="SEEDLINGS ASS"/>
    <n v="70"/>
    <n v="33.5"/>
    <n v="2345"/>
    <n v="9357343.4200000037"/>
    <x v="34"/>
  </r>
  <r>
    <m/>
    <x v="175"/>
    <s v="Invoice"/>
    <s v="88080"/>
    <s v="HABITITNAK/KEENGRO"/>
    <s v="SEEDLINGS ASS"/>
    <n v="17"/>
    <n v="28.55"/>
    <n v="485.35"/>
    <n v="9357828.7700000033"/>
    <x v="34"/>
  </r>
  <r>
    <m/>
    <x v="175"/>
    <s v="Invoice"/>
    <s v="88081"/>
    <s v="BUILDERS WAREHOUSE:SILVERLAKES"/>
    <s v="SEEDLINGS ASS"/>
    <n v="220"/>
    <n v="33.5"/>
    <n v="7370"/>
    <n v="9365198.7700000033"/>
    <x v="34"/>
  </r>
  <r>
    <m/>
    <x v="175"/>
    <s v="Invoice"/>
    <s v="88082"/>
    <s v="BUILDERS WAREHOUSE:CEDAR SQUARE"/>
    <s v="SEEDLINGS ASS"/>
    <n v="130"/>
    <n v="33.5"/>
    <n v="4355"/>
    <n v="9369553.7700000033"/>
    <x v="34"/>
  </r>
  <r>
    <m/>
    <x v="175"/>
    <s v="Invoice"/>
    <s v="88083"/>
    <s v="BUILDERS WAREHOUSE:CENTURION"/>
    <s v="SEEDLINGS ASS"/>
    <n v="160"/>
    <n v="33.5"/>
    <n v="5360"/>
    <n v="9374913.7700000033"/>
    <x v="34"/>
  </r>
  <r>
    <m/>
    <x v="175"/>
    <s v="Invoice"/>
    <s v="88095"/>
    <s v="AGRI 2 MARKET"/>
    <s v="SEEDLINGS ASS"/>
    <n v="500"/>
    <n v="25.95"/>
    <n v="12975"/>
    <n v="9387888.7700000033"/>
    <x v="34"/>
  </r>
  <r>
    <m/>
    <x v="175"/>
    <s v="Invoice"/>
    <s v="88096"/>
    <s v="AGRI 2 MARKET"/>
    <s v="SEEDLINGS ASS"/>
    <n v="100"/>
    <n v="0"/>
    <n v="0"/>
    <n v="9387888.7700000033"/>
    <x v="34"/>
  </r>
  <r>
    <m/>
    <x v="175"/>
    <s v="Invoice"/>
    <s v="88102"/>
    <s v="BRAKPAN GARDEN CENTRE"/>
    <s v="SEEDLINGS ASS"/>
    <n v="330"/>
    <n v="31.8"/>
    <n v="10494"/>
    <n v="9398382.7700000033"/>
    <x v="34"/>
  </r>
  <r>
    <m/>
    <x v="251"/>
    <s v="Invoice"/>
    <s v="88070"/>
    <s v="FH CHAMBERLAIN TRADING (PTY) LTD:CENTURION"/>
    <s v="SEEDLINGS ASS"/>
    <n v="228"/>
    <n v="28.5"/>
    <n v="6498"/>
    <n v="9404880.7700000033"/>
    <x v="34"/>
  </r>
  <r>
    <m/>
    <x v="251"/>
    <s v="Invoice"/>
    <s v="88094"/>
    <s v="BUILDERS WAREHOUSE:KLERKSDORP"/>
    <s v="SEEDLINGS ASS"/>
    <n v="210"/>
    <n v="33.5"/>
    <n v="7035"/>
    <n v="9411915.7700000033"/>
    <x v="34"/>
  </r>
  <r>
    <m/>
    <x v="251"/>
    <s v="Invoice"/>
    <s v="88098"/>
    <s v="BUILDERS WAREHOUSE:CRAIGHALL PARK"/>
    <s v="SEEDLINGS ASS"/>
    <n v="90"/>
    <n v="33.5"/>
    <n v="3015"/>
    <n v="9414930.7700000033"/>
    <x v="34"/>
  </r>
  <r>
    <m/>
    <x v="251"/>
    <s v="Invoice"/>
    <s v="88100"/>
    <s v="BUILDERS WAREHOUSE:SOUTHGATE"/>
    <s v="SEEDLINGS ASS"/>
    <n v="120"/>
    <n v="33.5"/>
    <n v="4020"/>
    <n v="9418950.7700000033"/>
    <x v="34"/>
  </r>
  <r>
    <m/>
    <x v="251"/>
    <s v="Invoice"/>
    <s v="88101"/>
    <s v="MONTROSE NURSERY"/>
    <s v="SEEDLINGS ASS"/>
    <n v="60"/>
    <n v="28.65"/>
    <n v="1719"/>
    <n v="9420669.7700000033"/>
    <x v="34"/>
  </r>
  <r>
    <m/>
    <x v="251"/>
    <s v="Invoice"/>
    <s v="88118"/>
    <s v="STEVE BIKO PRIMARY"/>
    <s v="SEEDLINGS PROMO"/>
    <n v="15"/>
    <n v="28"/>
    <n v="420"/>
    <n v="9421089.7700000033"/>
    <x v="34"/>
  </r>
  <r>
    <m/>
    <x v="252"/>
    <s v="Invoice"/>
    <s v="88103"/>
    <s v="NYLIES KWEKERY"/>
    <s v="SEEDLINGS ASS"/>
    <n v="100"/>
    <n v="31.8"/>
    <n v="3180"/>
    <n v="9424269.7700000033"/>
    <x v="34"/>
  </r>
  <r>
    <m/>
    <x v="252"/>
    <s v="Invoice"/>
    <s v="88104"/>
    <s v="BUILDERS WAREHOUSE:FLORIDA GLEN"/>
    <s v="SEEDLINGS ASS"/>
    <n v="130"/>
    <n v="33.5"/>
    <n v="4355"/>
    <n v="9428624.7700000033"/>
    <x v="34"/>
  </r>
  <r>
    <m/>
    <x v="252"/>
    <s v="Invoice"/>
    <s v="88105"/>
    <s v="FH CHAMBERLAIN TRADING (PTY) LTD:SILVER LAKES"/>
    <s v="SEEDLINGS ASS"/>
    <n v="40"/>
    <n v="28.5"/>
    <n v="1140"/>
    <n v="9429764.7700000033"/>
    <x v="34"/>
  </r>
  <r>
    <m/>
    <x v="252"/>
    <s v="Invoice"/>
    <s v="88106"/>
    <s v="BUILDERS WAREHOUSE:STRUBENS VALLEY"/>
    <s v="SEEDLINGS ASS"/>
    <n v="150"/>
    <n v="33.5"/>
    <n v="5025"/>
    <n v="9434789.7700000033"/>
    <x v="34"/>
  </r>
  <r>
    <m/>
    <x v="252"/>
    <s v="Invoice"/>
    <s v="88107"/>
    <s v="BUILDERS WAREHOUSE:NOORDHEUWEL"/>
    <s v="SEEDLINGS ASS"/>
    <n v="100"/>
    <n v="33.5"/>
    <n v="3350"/>
    <n v="9438139.7700000033"/>
    <x v="34"/>
  </r>
  <r>
    <m/>
    <x v="252"/>
    <s v="Invoice"/>
    <s v="88108"/>
    <s v="BUILDERS WAREHOUSE:GREENSTONE"/>
    <s v="SEEDLINGS ASS"/>
    <n v="100"/>
    <n v="33.5"/>
    <n v="3350"/>
    <n v="9441489.7700000033"/>
    <x v="34"/>
  </r>
  <r>
    <m/>
    <x v="252"/>
    <s v="Invoice"/>
    <s v="88109"/>
    <s v="BUILDERS WAREHOUSE:NORTHRIDING"/>
    <s v="SEEDLINGS ASS"/>
    <n v="200"/>
    <n v="33.5"/>
    <n v="6700"/>
    <n v="9448189.7700000033"/>
    <x v="34"/>
  </r>
  <r>
    <m/>
    <x v="252"/>
    <s v="Invoice"/>
    <s v="88110"/>
    <s v="BUILDERS WAREHOUSE:KEMPTON PARK"/>
    <s v="SEEDLINGS ASS"/>
    <n v="100"/>
    <n v="33.5"/>
    <n v="3350"/>
    <n v="9451539.7700000033"/>
    <x v="34"/>
  </r>
  <r>
    <m/>
    <x v="252"/>
    <s v="Invoice"/>
    <s v="88111"/>
    <s v="BUILDERS WAREHOUSE:SOWETO"/>
    <s v="SEEDLINGS ASS"/>
    <n v="100"/>
    <n v="33.5"/>
    <n v="3350"/>
    <n v="9454889.7700000033"/>
    <x v="34"/>
  </r>
  <r>
    <m/>
    <x v="252"/>
    <s v="Invoice"/>
    <s v="88112"/>
    <s v="FH CHAMBERLAIN TRADING (PTY) LTD:RIVIERA"/>
    <s v="SEEDLINGS ASS"/>
    <n v="190"/>
    <n v="28.5"/>
    <n v="5415"/>
    <n v="9460304.7700000033"/>
    <x v="34"/>
  </r>
  <r>
    <m/>
    <x v="252"/>
    <s v="Invoice"/>
    <s v="88114"/>
    <s v="FH CHAMBERLAIN TRADING (PTY) LTD:MONTANA"/>
    <s v="SEEDLINGS ASS"/>
    <n v="510"/>
    <n v="28.5"/>
    <n v="14535"/>
    <n v="9474839.7700000033"/>
    <x v="34"/>
  </r>
  <r>
    <m/>
    <x v="252"/>
    <s v="Invoice"/>
    <s v="88115"/>
    <s v="BUILDERS WAREHOUSE:NORWOOD"/>
    <s v="SEEDLINGS ASS"/>
    <n v="215"/>
    <n v="33.5"/>
    <n v="7202.5"/>
    <n v="9482042.2700000033"/>
    <x v="34"/>
  </r>
  <r>
    <m/>
    <x v="252"/>
    <s v="Invoice"/>
    <s v="88132"/>
    <s v="BUILDERS WAREHOUSE:NEWCASTLE"/>
    <s v="SEEDLINGS ASS"/>
    <n v="730"/>
    <n v="33.5"/>
    <n v="24455"/>
    <n v="9506497.2700000033"/>
    <x v="34"/>
  </r>
  <r>
    <m/>
    <x v="252"/>
    <s v="Invoice"/>
    <s v="88135"/>
    <s v="CRISANRA KWEKERY"/>
    <s v="SEEDLINGS ASS"/>
    <n v="90"/>
    <n v="27.8"/>
    <n v="2502"/>
    <n v="9508999.2700000033"/>
    <x v="34"/>
  </r>
  <r>
    <m/>
    <x v="252"/>
    <s v="Invoice"/>
    <s v="88136"/>
    <s v="PLANTYARD"/>
    <s v="SEEDLINGS ASS"/>
    <n v="35"/>
    <n v="31.8"/>
    <n v="1113"/>
    <n v="9510112.2700000033"/>
    <x v="34"/>
  </r>
  <r>
    <m/>
    <x v="252"/>
    <s v="Invoice"/>
    <s v="88137"/>
    <s v="LITTLE AUSTRIA"/>
    <s v="SEEDLINGS ASS"/>
    <n v="230"/>
    <n v="31.8"/>
    <n v="7314"/>
    <n v="9517426.2700000033"/>
    <x v="34"/>
  </r>
  <r>
    <m/>
    <x v="252"/>
    <s v="Invoice"/>
    <s v="88146"/>
    <s v="BUILDERS WAREHOUSE:BAOBAB"/>
    <s v="SEEDLINGS ASS"/>
    <n v="200"/>
    <n v="33.5"/>
    <n v="6700"/>
    <n v="9524126.2700000033"/>
    <x v="34"/>
  </r>
  <r>
    <m/>
    <x v="252"/>
    <s v="Invoice"/>
    <s v="88148"/>
    <s v="BUILDERS WAREHOUSE:POLOKWANE"/>
    <s v="SEEDLINGS ASS"/>
    <n v="300"/>
    <n v="33.5"/>
    <n v="10050"/>
    <n v="9534176.2700000033"/>
    <x v="34"/>
  </r>
  <r>
    <m/>
    <x v="252"/>
    <s v="Invoice"/>
    <s v="88149"/>
    <s v="BUILDERS WAREHOUSE:MOKOPANE"/>
    <s v="SEEDLINGS ASS"/>
    <n v="400"/>
    <n v="33.5"/>
    <n v="13400"/>
    <n v="9547576.2700000033"/>
    <x v="34"/>
  </r>
  <r>
    <m/>
    <x v="252"/>
    <s v="Invoice"/>
    <s v="88150"/>
    <s v="BUILDERS WAREHOUSE:BAOBAB"/>
    <s v="SEEDLINGS ASS"/>
    <n v="40"/>
    <n v="0"/>
    <n v="0"/>
    <n v="9547576.2700000033"/>
    <x v="34"/>
  </r>
  <r>
    <m/>
    <x v="176"/>
    <s v="Invoice"/>
    <s v="88117"/>
    <s v="BUILDERS WAREHOUSE:EDENVALE"/>
    <s v="SEEDLINGS ASS"/>
    <n v="220"/>
    <n v="33.5"/>
    <n v="7370"/>
    <n v="9554946.2700000033"/>
    <x v="34"/>
  </r>
  <r>
    <m/>
    <x v="176"/>
    <s v="Invoice"/>
    <s v="88119"/>
    <s v="BUILDERS WAREHOUSE:CARNIVAL MALL"/>
    <s v="SEEDLINGS ASS"/>
    <n v="100"/>
    <n v="33.5"/>
    <n v="3350"/>
    <n v="9558296.2700000033"/>
    <x v="34"/>
  </r>
  <r>
    <m/>
    <x v="176"/>
    <s v="Invoice"/>
    <s v="88120"/>
    <s v="BUILDERS WAREHOUSE:CEDAR SQUARE"/>
    <s v="SEEDLINGS ASS"/>
    <n v="100"/>
    <n v="33.5"/>
    <n v="3350"/>
    <n v="9561646.2700000033"/>
    <x v="34"/>
  </r>
  <r>
    <m/>
    <x v="176"/>
    <s v="Invoice"/>
    <s v="88121"/>
    <s v="THYME SQUARE"/>
    <s v="SEEDLINGS ASS"/>
    <n v="150"/>
    <n v="28.95"/>
    <n v="4342.5"/>
    <n v="9565988.7700000033"/>
    <x v="34"/>
  </r>
  <r>
    <m/>
    <x v="176"/>
    <s v="Invoice"/>
    <s v="88121"/>
    <s v="THYME SQUARE"/>
    <s v="SEEDLINGS PRIMROSE SPECIAL"/>
    <n v="90"/>
    <n v="15"/>
    <n v="1350"/>
    <n v="9567338.7700000033"/>
    <x v="8"/>
  </r>
  <r>
    <m/>
    <x v="176"/>
    <s v="Invoice"/>
    <s v="88122"/>
    <s v="THYME SQUARE"/>
    <s v="SEEDLINGS ASS"/>
    <n v="200"/>
    <n v="0"/>
    <n v="0"/>
    <n v="9567338.7700000033"/>
    <x v="34"/>
  </r>
  <r>
    <m/>
    <x v="176"/>
    <s v="Invoice"/>
    <s v="88123"/>
    <s v="BUILDERS WAREHOUSE:RIVONIA"/>
    <s v="SEEDLINGS ASS"/>
    <n v="330"/>
    <n v="33.5"/>
    <n v="11055"/>
    <n v="9578393.7700000033"/>
    <x v="34"/>
  </r>
  <r>
    <m/>
    <x v="176"/>
    <s v="Invoice"/>
    <s v="88124"/>
    <s v="BUILDERS WAREHOUSE:BOKSBURG (NEW)"/>
    <s v="SEEDLINGS ASS"/>
    <n v="250"/>
    <n v="33.5"/>
    <n v="8375"/>
    <n v="9586768.7700000033"/>
    <x v="34"/>
  </r>
  <r>
    <m/>
    <x v="176"/>
    <s v="Invoice"/>
    <s v="88125"/>
    <s v="BUILDERS WAREHOUSE:NORTHMEAD"/>
    <s v="SEEDLINGS ASS"/>
    <n v="280"/>
    <n v="33.5"/>
    <n v="9380"/>
    <n v="9596148.7700000033"/>
    <x v="34"/>
  </r>
  <r>
    <m/>
    <x v="176"/>
    <s v="Invoice"/>
    <s v="88126"/>
    <s v="PRETTY GARDENS"/>
    <s v="SEEDLINGS ASS"/>
    <n v="30"/>
    <n v="31.8"/>
    <n v="954"/>
    <n v="9597102.7700000033"/>
    <x v="34"/>
  </r>
  <r>
    <m/>
    <x v="176"/>
    <s v="Invoice"/>
    <s v="88127"/>
    <s v="THE INTERIOR SHOP"/>
    <s v="SEEDLINGS ASS"/>
    <n v="92"/>
    <n v="31.8"/>
    <n v="2925.6"/>
    <n v="9600028.3700000029"/>
    <x v="34"/>
  </r>
  <r>
    <m/>
    <x v="176"/>
    <s v="Invoice"/>
    <s v="88130"/>
    <s v="BUILDERS WAREHOUSE:NEWMARKET"/>
    <s v="SEEDLINGS ASS"/>
    <n v="370"/>
    <n v="33.5"/>
    <n v="12395"/>
    <n v="9612423.3700000029"/>
    <x v="34"/>
  </r>
  <r>
    <m/>
    <x v="176"/>
    <s v="Invoice"/>
    <s v="88131"/>
    <s v="BUILDERS WAREHOUSE:GLEN EAGLES"/>
    <s v="SEEDLINGS ASS"/>
    <n v="230"/>
    <n v="33.5"/>
    <n v="7705"/>
    <n v="9620128.3700000029"/>
    <x v="34"/>
  </r>
  <r>
    <m/>
    <x v="176"/>
    <s v="Invoice"/>
    <s v="88134"/>
    <s v="BUILDERS WAREHOUSE:SUNWARD PARK"/>
    <s v="SEEDLINGS ASS"/>
    <n v="150"/>
    <n v="33.5"/>
    <n v="5025"/>
    <n v="9625153.3700000029"/>
    <x v="34"/>
  </r>
  <r>
    <m/>
    <x v="176"/>
    <s v="Invoice"/>
    <s v="88138"/>
    <s v="LITTLE AUSTRIA"/>
    <s v="SEEDLINGS ASS"/>
    <n v="120"/>
    <n v="31.8"/>
    <n v="3816"/>
    <n v="9628969.3700000029"/>
    <x v="34"/>
  </r>
  <r>
    <m/>
    <x v="176"/>
    <s v="Invoice"/>
    <s v="88141"/>
    <s v="GREENSIDE KWEKERY"/>
    <s v="SEEDLINGS ASS"/>
    <n v="190"/>
    <n v="31.8"/>
    <n v="6042"/>
    <n v="9635011.3700000029"/>
    <x v="34"/>
  </r>
  <r>
    <m/>
    <x v="176"/>
    <s v="Invoice"/>
    <s v="88143"/>
    <s v="PRETTY GARDENS"/>
    <s v="SEEDLINGS ASS"/>
    <n v="150"/>
    <n v="31.8"/>
    <n v="4770"/>
    <n v="9639781.3700000029"/>
    <x v="34"/>
  </r>
  <r>
    <m/>
    <x v="176"/>
    <s v="Invoice"/>
    <s v="88145"/>
    <s v="BUILDERS WAREHOUSE:BLOEMFONTEIN"/>
    <s v="SEEDLINGS ASS"/>
    <n v="1000"/>
    <n v="33.5"/>
    <n v="33500"/>
    <n v="9673281.3700000029"/>
    <x v="34"/>
  </r>
  <r>
    <m/>
    <x v="176"/>
    <s v="Invoice"/>
    <s v="88147"/>
    <s v="BUILDERS WAREHOUSE:THOHOYANDOU"/>
    <s v="SEEDLINGS ASS"/>
    <n v="1250"/>
    <n v="33.5"/>
    <n v="41875"/>
    <n v="9715156.3700000029"/>
    <x v="34"/>
  </r>
  <r>
    <m/>
    <x v="318"/>
    <s v="Invoice"/>
    <s v="88142"/>
    <s v="BROOKSLINK TRADING &amp; PROJECTS"/>
    <s v="SEEDLINGS ASS"/>
    <n v="15"/>
    <n v="19.989999999999998"/>
    <n v="299.85000000000002"/>
    <n v="9715456.2200000025"/>
    <x v="34"/>
  </r>
  <r>
    <m/>
    <x v="318"/>
    <s v="Invoice"/>
    <s v="88173"/>
    <s v="LITTLE AUSTRIA"/>
    <s v="SEEDLINGS ASS"/>
    <n v="60"/>
    <n v="31.8"/>
    <n v="1908"/>
    <n v="9717364.2200000025"/>
    <x v="34"/>
  </r>
  <r>
    <m/>
    <x v="318"/>
    <s v="Invoice"/>
    <s v="88174"/>
    <s v="PLANTYARD"/>
    <s v="SEEDLINGS ASS"/>
    <n v="20"/>
    <n v="31.8"/>
    <n v="636"/>
    <n v="9718000.2200000025"/>
    <x v="34"/>
  </r>
  <r>
    <m/>
    <x v="318"/>
    <s v="Invoice"/>
    <s v="88175"/>
    <s v="HABITITNAK/KEENGRO"/>
    <s v="SEEDLINGS ASS"/>
    <n v="110"/>
    <n v="28.55"/>
    <n v="3140.5"/>
    <n v="9721140.7200000025"/>
    <x v="34"/>
  </r>
  <r>
    <m/>
    <x v="318"/>
    <s v="Invoice"/>
    <s v="88176"/>
    <s v="RAINBOW GARDEN AND HOME CENTRE"/>
    <s v="SEEDLINGS ASS"/>
    <n v="70"/>
    <n v="31.8"/>
    <n v="2226"/>
    <n v="9723366.7200000025"/>
    <x v="34"/>
  </r>
  <r>
    <m/>
    <x v="318"/>
    <s v="Invoice"/>
    <s v="88177"/>
    <s v="LINKSFIELD NURSERY"/>
    <s v="SEEDLINGS ASS"/>
    <n v="20"/>
    <n v="31.8"/>
    <n v="636"/>
    <n v="9724002.7200000025"/>
    <x v="34"/>
  </r>
  <r>
    <m/>
    <x v="318"/>
    <s v="Invoice"/>
    <s v="88178"/>
    <s v="BUILDERS WAREHOUSE:NORTHMEAD"/>
    <s v="SEEDLINGS ASS"/>
    <n v="150"/>
    <n v="33.5"/>
    <n v="5025"/>
    <n v="9729027.7200000025"/>
    <x v="34"/>
  </r>
  <r>
    <m/>
    <x v="318"/>
    <s v="Invoice"/>
    <s v="88179"/>
    <s v="BUILDERS WAREHOUSE:ROBINDALE"/>
    <s v="SEEDLINGS ASS"/>
    <n v="140"/>
    <n v="33.5"/>
    <n v="4690"/>
    <n v="9733717.7200000025"/>
    <x v="34"/>
  </r>
  <r>
    <m/>
    <x v="318"/>
    <s v="Invoice"/>
    <s v="88184"/>
    <s v="BUILDERS WAREHOUSE:GREENSTONE"/>
    <s v="SEEDLINGS ASS"/>
    <n v="150"/>
    <n v="33.5"/>
    <n v="5025"/>
    <n v="9738742.7200000025"/>
    <x v="34"/>
  </r>
  <r>
    <m/>
    <x v="318"/>
    <s v="Invoice"/>
    <s v="88185"/>
    <s v="BUILDERS WAREHOUSE:NORWOOD"/>
    <s v="SEEDLINGS ASS"/>
    <n v="100"/>
    <n v="33.5"/>
    <n v="3350"/>
    <n v="9742092.7200000025"/>
    <x v="34"/>
  </r>
  <r>
    <m/>
    <x v="318"/>
    <s v="Invoice"/>
    <s v="88186"/>
    <s v="BUILDERS WAREHOUSE:STRUBENS VALLEY"/>
    <s v="SEEDLINGS ASS "/>
    <n v="300"/>
    <n v="33.5"/>
    <n v="10050"/>
    <n v="9752142.7200000025"/>
    <x v="34"/>
  </r>
  <r>
    <m/>
    <x v="318"/>
    <s v="Invoice"/>
    <s v="88187"/>
    <s v="BUILDERS WAREHOUSE:NOORDHEUWEL"/>
    <s v="SEEDLINGS ASS"/>
    <n v="200"/>
    <n v="33.5"/>
    <n v="6700"/>
    <n v="9758842.7200000025"/>
    <x v="34"/>
  </r>
  <r>
    <m/>
    <x v="318"/>
    <s v="Invoice"/>
    <s v="88211"/>
    <s v="BUILDERS WAREHOUSE:KEMPTON PARK"/>
    <s v="SEEDLINGS ASS"/>
    <n v="140"/>
    <n v="33.5"/>
    <n v="4690"/>
    <n v="9763532.7200000025"/>
    <x v="34"/>
  </r>
  <r>
    <m/>
    <x v="177"/>
    <s v="Invoice"/>
    <s v="88151"/>
    <s v="BUILDERS WAREHOUSE:RIVONIA"/>
    <s v="SEEDLINGS ASS"/>
    <n v="200"/>
    <n v="33.5"/>
    <n v="6700"/>
    <n v="9770232.7200000025"/>
    <x v="34"/>
  </r>
  <r>
    <m/>
    <x v="177"/>
    <s v="Invoice"/>
    <s v="88152"/>
    <s v="BUILDERS WAREHOUSE:ERASMUS PARK"/>
    <s v="SEEDLINGS ASS"/>
    <n v="170"/>
    <n v="33.5"/>
    <n v="5695"/>
    <n v="9775927.7200000025"/>
    <x v="34"/>
  </r>
  <r>
    <m/>
    <x v="177"/>
    <s v="Invoice"/>
    <s v="88153"/>
    <s v="BUILDERS WAREHOUSE:GEZINA NEW"/>
    <s v="SEEDLINGS ASS"/>
    <n v="260"/>
    <n v="33.5"/>
    <n v="8710"/>
    <n v="9784637.7200000025"/>
    <x v="34"/>
  </r>
  <r>
    <m/>
    <x v="177"/>
    <s v="Invoice"/>
    <s v="88154"/>
    <s v="BUILDERS WAREHOUSE:WOODLANDS"/>
    <s v="SEEDLINGS ASS"/>
    <n v="280"/>
    <n v="33.5"/>
    <n v="9380"/>
    <n v="9794017.7200000025"/>
    <x v="34"/>
  </r>
  <r>
    <m/>
    <x v="177"/>
    <s v="Invoice"/>
    <s v="88155"/>
    <s v="BUILDERS WAREHOUSE:FOURWAYS"/>
    <s v="SEEDLINGS ASS"/>
    <n v="190"/>
    <n v="33.5"/>
    <n v="6365"/>
    <n v="9800382.7200000025"/>
    <x v="34"/>
  </r>
  <r>
    <m/>
    <x v="177"/>
    <s v="Invoice"/>
    <s v="88156"/>
    <s v="BUILDERS WAREHOUSE:LYNNWOOD"/>
    <s v="SEEDLINGS ASS"/>
    <n v="180"/>
    <n v="33.5"/>
    <n v="6030"/>
    <n v="9806412.7200000025"/>
    <x v="34"/>
  </r>
  <r>
    <m/>
    <x v="177"/>
    <s v="Invoice"/>
    <s v="88157"/>
    <s v="EARTHQUEST MANAGEMENT CONSULTANTS"/>
    <s v="SEEDLINGS DIANTHUS"/>
    <n v="90"/>
    <n v="31.8"/>
    <n v="2862"/>
    <n v="9809274.7200000025"/>
    <x v="13"/>
  </r>
  <r>
    <m/>
    <x v="177"/>
    <s v="Invoice"/>
    <s v="88157"/>
    <s v="EARTHQUEST MANAGEMENT CONSULTANTS"/>
    <s v="SEEDLINGS ZINNA"/>
    <n v="83"/>
    <n v="31.8"/>
    <n v="2639.4"/>
    <n v="9811914.1200000029"/>
    <x v="34"/>
  </r>
  <r>
    <m/>
    <x v="177"/>
    <s v="Invoice"/>
    <s v="88158"/>
    <s v="BUILDERS WAREHOUSE:RUSTENBURG"/>
    <s v="SEEDLINGS ASS"/>
    <n v="250"/>
    <n v="33.5"/>
    <n v="8375"/>
    <n v="9820289.1200000029"/>
    <x v="34"/>
  </r>
  <r>
    <m/>
    <x v="177"/>
    <s v="Invoice"/>
    <s v="88159"/>
    <s v="BUILDERS WAREHOUSE:SILVERLAKES"/>
    <s v="SEEDLINGS ASS"/>
    <n v="110"/>
    <n v="33.5"/>
    <n v="3685"/>
    <n v="9823974.1200000029"/>
    <x v="34"/>
  </r>
  <r>
    <m/>
    <x v="177"/>
    <s v="Invoice"/>
    <s v="88162"/>
    <s v="LIFESTYLE HOME GARDEN"/>
    <s v="SEEDLINGS ASS"/>
    <n v="370"/>
    <n v="30"/>
    <n v="11100"/>
    <n v="9835074.1200000029"/>
    <x v="34"/>
  </r>
  <r>
    <m/>
    <x v="177"/>
    <s v="Invoice"/>
    <s v="88163"/>
    <s v="BUILDERS WAREHOUSE:BRYANSTON"/>
    <s v="SEEDLINGS ASS"/>
    <n v="130"/>
    <n v="33.5"/>
    <n v="4355"/>
    <n v="9839429.1200000029"/>
    <x v="34"/>
  </r>
  <r>
    <m/>
    <x v="177"/>
    <s v="Invoice"/>
    <s v="88164"/>
    <s v="BUILDERS WAREHOUSE:GLEN EAGLES"/>
    <s v="SEEDLINGS ASS"/>
    <n v="100"/>
    <n v="33.5"/>
    <n v="3350"/>
    <n v="9842779.1200000029"/>
    <x v="34"/>
  </r>
  <r>
    <m/>
    <x v="177"/>
    <s v="Invoice"/>
    <s v="88168"/>
    <s v="BUILDERS WAREHOUSE:CHERRY LANE"/>
    <s v="SEEDLINGS ASS"/>
    <n v="85"/>
    <n v="33.5"/>
    <n v="2847.5"/>
    <n v="9845626.6200000029"/>
    <x v="34"/>
  </r>
  <r>
    <m/>
    <x v="177"/>
    <s v="Invoice"/>
    <s v="88180"/>
    <s v="ECKARDS GARDEN PAVILION"/>
    <s v="SEEDLINGS ASS"/>
    <n v="14"/>
    <n v="31.2"/>
    <n v="436.8"/>
    <n v="9846063.4200000037"/>
    <x v="34"/>
  </r>
  <r>
    <m/>
    <x v="177"/>
    <s v="Invoice"/>
    <s v="88188"/>
    <s v="BUILDERS WAREHOUSE:VEREENIGING"/>
    <s v="SEEDLINGS ASS"/>
    <n v="190"/>
    <n v="33.5"/>
    <n v="6365"/>
    <n v="9852428.4200000037"/>
    <x v="34"/>
  </r>
  <r>
    <m/>
    <x v="177"/>
    <s v="Invoice"/>
    <s v="88206"/>
    <s v="SECUNDA NURSERY"/>
    <s v="SEEDLINGS ASS"/>
    <n v="40"/>
    <n v="28.99"/>
    <n v="1159.5999999999999"/>
    <n v="9853588.0200000033"/>
    <x v="34"/>
  </r>
  <r>
    <m/>
    <x v="177"/>
    <s v="Invoice"/>
    <s v="88208"/>
    <s v="MONTANA GARDEN PAVILION"/>
    <s v="SEEDLINGS ASS"/>
    <n v="270"/>
    <n v="31.8"/>
    <n v="8586"/>
    <n v="9862174.0200000033"/>
    <x v="34"/>
  </r>
  <r>
    <m/>
    <x v="177"/>
    <s v="Invoice"/>
    <s v="88209"/>
    <s v="BUILDERS WAREHOUSE:SECUNDA"/>
    <s v="SEEDLINGS ASS"/>
    <n v="300"/>
    <n v="33.5"/>
    <n v="10050"/>
    <n v="9872224.0200000033"/>
    <x v="34"/>
  </r>
  <r>
    <m/>
    <x v="177"/>
    <s v="Invoice"/>
    <s v="88210"/>
    <s v="BUILDERS WAREHOUSE:NELSPRUIT"/>
    <s v="SEEDLINGS ASS"/>
    <n v="600"/>
    <n v="33.5"/>
    <n v="20100"/>
    <n v="9892324.0200000033"/>
    <x v="34"/>
  </r>
  <r>
    <m/>
    <x v="177"/>
    <s v="Invoice"/>
    <s v="88207"/>
    <s v="GARDEN CREATIONS"/>
    <s v="SEEDLINGS ASS"/>
    <n v="33"/>
    <n v="31.8"/>
    <n v="1049.4000000000001"/>
    <n v="9893373.4200000037"/>
    <x v="34"/>
  </r>
  <r>
    <m/>
    <x v="178"/>
    <s v="Invoice"/>
    <s v="88182"/>
    <s v="CENTRAL NURSERY DEPOT"/>
    <s v="SEEDLINGS ASS"/>
    <n v="85"/>
    <n v="33.99"/>
    <n v="2889.15"/>
    <n v="9896262.570000004"/>
    <x v="34"/>
  </r>
  <r>
    <m/>
    <x v="178"/>
    <s v="Invoice"/>
    <s v="88183"/>
    <s v="HILLCREST NURSERY"/>
    <s v="SEEDLINGS ASS"/>
    <n v="110"/>
    <n v="33.99"/>
    <n v="3738.9"/>
    <n v="9900001.4700000044"/>
    <x v="34"/>
  </r>
  <r>
    <m/>
    <x v="178"/>
    <s v="Invoice"/>
    <s v="88189"/>
    <s v="BUILDERS WAREHOUSE:MIDRAND"/>
    <s v="SEEDLINGS ASS  "/>
    <n v="200"/>
    <n v="33.5"/>
    <n v="6700"/>
    <n v="9906701.4700000044"/>
    <x v="34"/>
  </r>
  <r>
    <m/>
    <x v="178"/>
    <s v="Invoice"/>
    <s v="88191"/>
    <s v="BUILDERS WAREHOUSE:RASLOUW"/>
    <s v="SEEDLINGS ASS"/>
    <n v="140"/>
    <n v="33.5"/>
    <n v="4690"/>
    <n v="9911391.4700000044"/>
    <x v="34"/>
  </r>
  <r>
    <m/>
    <x v="178"/>
    <s v="Invoice"/>
    <s v="88192"/>
    <s v="FH CHAMBERLAIN TRADING (PTY) LTD:SILVER LAKES"/>
    <s v="SEEDLINGS ASS"/>
    <n v="240"/>
    <n v="28.5"/>
    <n v="6840"/>
    <n v="9918231.4700000044"/>
    <x v="34"/>
  </r>
  <r>
    <m/>
    <x v="178"/>
    <s v="Invoice"/>
    <s v="88193"/>
    <s v="FH CHAMBERLAIN TRADING (PTY) LTD:RIVIERA"/>
    <s v="SEEDLINGS ASS"/>
    <n v="170"/>
    <n v="28.5"/>
    <n v="4845"/>
    <n v="9923076.4700000044"/>
    <x v="34"/>
  </r>
  <r>
    <m/>
    <x v="178"/>
    <s v="Invoice"/>
    <s v="88194"/>
    <s v="FH CHAMBERLAIN TRADING (PTY) LTD:CENTURION"/>
    <s v="SEEDLINGS ASS"/>
    <n v="348"/>
    <n v="28.5"/>
    <n v="9918"/>
    <n v="9932994.4700000044"/>
    <x v="34"/>
  </r>
  <r>
    <m/>
    <x v="178"/>
    <s v="Invoice"/>
    <s v="88196"/>
    <s v="FH CHAMBERLAIN TRADING (PTY) LTD:WATERKLOOF GLEN"/>
    <s v="SEEDLINGS ASS"/>
    <n v="45"/>
    <n v="28.5"/>
    <n v="1282.5"/>
    <n v="9934276.9700000044"/>
    <x v="34"/>
  </r>
  <r>
    <m/>
    <x v="178"/>
    <s v="Invoice"/>
    <s v="88197"/>
    <s v="FH CHAMBERLAIN TRADING (PTY) LTD:KYALAMI"/>
    <s v="SEEDLINGS ASS"/>
    <n v="150"/>
    <n v="28.5"/>
    <n v="4275"/>
    <n v="9938551.9700000044"/>
    <x v="34"/>
  </r>
  <r>
    <m/>
    <x v="178"/>
    <s v="Invoice"/>
    <s v="88198"/>
    <s v="BUILDERS WAREHOUSE:SOUTHGATE"/>
    <s v="SEEDLINGS ASS"/>
    <n v="230"/>
    <n v="33.5"/>
    <n v="7705"/>
    <n v="9946256.9700000044"/>
    <x v="34"/>
  </r>
  <r>
    <m/>
    <x v="178"/>
    <s v="Invoice"/>
    <s v="88199"/>
    <s v="BUILDERS WAREHOUSE:NORTHRIDING"/>
    <s v="SEEDLINGS ASS"/>
    <n v="100"/>
    <n v="33.5"/>
    <n v="3350"/>
    <n v="9949606.9700000044"/>
    <x v="34"/>
  </r>
  <r>
    <m/>
    <x v="178"/>
    <s v="Invoice"/>
    <s v="88170"/>
    <s v="BUILDERS WAREHOUSE:LAMBTON"/>
    <s v="SEEDLINGS ASS"/>
    <n v="10"/>
    <n v="0"/>
    <n v="0"/>
    <n v="9949606.9700000044"/>
    <x v="34"/>
  </r>
  <r>
    <m/>
    <x v="178"/>
    <s v="Invoice"/>
    <s v="88200"/>
    <s v="BUILDERS WAREHOUSE:KLERKSDORP"/>
    <s v="SEEDLINGS ASS"/>
    <n v="300"/>
    <n v="33.5"/>
    <n v="10050"/>
    <n v="9959656.9700000044"/>
    <x v="34"/>
  </r>
  <r>
    <m/>
    <x v="178"/>
    <s v="Invoice"/>
    <s v="88202"/>
    <s v="BUILDERS WAREHOUSE:LAMBTON"/>
    <s v="SEEDLINGS ASS"/>
    <n v="100"/>
    <n v="33.5"/>
    <n v="3350"/>
    <n v="9963006.9700000044"/>
    <x v="34"/>
  </r>
  <r>
    <m/>
    <x v="178"/>
    <s v="Invoice"/>
    <s v="88204"/>
    <s v="BUILDERS WAREHOUSE:CENTURION"/>
    <s v="SEEDLINGS ASS"/>
    <n v="250"/>
    <n v="33.5"/>
    <n v="8375"/>
    <n v="9971381.9700000044"/>
    <x v="34"/>
  </r>
  <r>
    <m/>
    <x v="178"/>
    <s v="Invoice"/>
    <s v="88220"/>
    <s v="EARTHQUEST MANAGEMENT CONSULTANTS"/>
    <s v="SEEDLINGS ASS"/>
    <n v="168"/>
    <n v="31.8"/>
    <n v="5342.4"/>
    <n v="9976724.3700000048"/>
    <x v="34"/>
  </r>
  <r>
    <m/>
    <x v="179"/>
    <s v="Invoice"/>
    <s v="88165"/>
    <s v="BUILDERS WAREHOUSE:ZAMBEZI"/>
    <s v="SEEDLINGS ASS"/>
    <n v="360"/>
    <n v="33.5"/>
    <n v="12060"/>
    <n v="9988784.3700000048"/>
    <x v="34"/>
  </r>
  <r>
    <m/>
    <x v="179"/>
    <s v="Invoice"/>
    <s v="88166"/>
    <s v="BUILDERS WAREHOUSE:ZAMBEZI"/>
    <s v="SEEDLINGS ASS"/>
    <n v="250"/>
    <n v="33.5"/>
    <n v="8375"/>
    <n v="9997159.3700000048"/>
    <x v="34"/>
  </r>
  <r>
    <m/>
    <x v="179"/>
    <s v="Invoice"/>
    <s v="88190"/>
    <s v="BUILDERS WAREHOUSE:CRAIGHALL PARK"/>
    <s v="SEEDLINGS ASS"/>
    <n v="150"/>
    <n v="33.5"/>
    <n v="5025"/>
    <n v="10002184.370000005"/>
    <x v="34"/>
  </r>
  <r>
    <m/>
    <x v="179"/>
    <s v="Invoice"/>
    <s v="88195"/>
    <s v="FH CHAMBERLAIN TRADING (PTY) LTD:STRUBENSVALLEY"/>
    <s v="SEEDLINGS ASS"/>
    <n v="240"/>
    <n v="28.5"/>
    <n v="6840"/>
    <n v="10009024.370000005"/>
    <x v="34"/>
  </r>
  <r>
    <m/>
    <x v="179"/>
    <s v="Invoice"/>
    <s v="88205"/>
    <s v="FH CHAMBERLAIN TRADING (PTY) LTD:MONTANA"/>
    <s v="SEEDLINGS ASS"/>
    <n v="490"/>
    <n v="28.5"/>
    <n v="13965"/>
    <n v="10022989.370000005"/>
    <x v="34"/>
  </r>
  <r>
    <m/>
    <x v="179"/>
    <s v="Invoice"/>
    <s v="88212"/>
    <s v="BUILDERS WAREHOUSE:NORWOOD"/>
    <s v="SEEDLINGS ASS"/>
    <n v="290"/>
    <n v="33.5"/>
    <n v="9715"/>
    <n v="10032704.370000005"/>
    <x v="34"/>
  </r>
  <r>
    <m/>
    <x v="179"/>
    <s v="Invoice"/>
    <s v="88213"/>
    <s v="BUILDERS WAREHOUSE:STRUBENS VALLEY"/>
    <s v="SEEDLINGS ASS"/>
    <n v="400"/>
    <n v="28.5"/>
    <n v="11400"/>
    <n v="10044104.370000005"/>
    <x v="34"/>
  </r>
  <r>
    <m/>
    <x v="179"/>
    <s v="Invoice"/>
    <s v="88214"/>
    <s v="BUILDERS WAREHOUSE:GREENSTONE"/>
    <s v="SEEDLINGS ASS"/>
    <n v="360"/>
    <n v="33.5"/>
    <n v="12060"/>
    <n v="10056164.370000005"/>
    <x v="34"/>
  </r>
  <r>
    <m/>
    <x v="179"/>
    <s v="Invoice"/>
    <s v="88215"/>
    <s v="BUILDERS WAREHOUSE:FLORIDA GLEN"/>
    <s v="SEEDLINGS ASS"/>
    <n v="110"/>
    <n v="33.5"/>
    <n v="3685"/>
    <n v="10059849.370000005"/>
    <x v="34"/>
  </r>
  <r>
    <m/>
    <x v="179"/>
    <s v="Invoice"/>
    <s v="88216"/>
    <s v="BUILDERS WAREHOUSE:NOORDHEUWEL"/>
    <s v="SEEDLINGS ASS"/>
    <n v="130"/>
    <n v="33.5"/>
    <n v="4355"/>
    <n v="10064204.370000005"/>
    <x v="34"/>
  </r>
  <r>
    <m/>
    <x v="179"/>
    <s v="Invoice"/>
    <s v="88217"/>
    <s v="BUILDERS WAREHOUSE:VEREENIGING"/>
    <s v="SEEDLINGS ASS"/>
    <n v="200"/>
    <n v="33.5"/>
    <n v="6700"/>
    <n v="10070904.370000005"/>
    <x v="34"/>
  </r>
  <r>
    <m/>
    <x v="179"/>
    <s v="Invoice"/>
    <s v="88218"/>
    <s v="BUILDERS WAREHOUSE:KEMPTON PARK"/>
    <s v="SEEDLINGS ASS"/>
    <n v="150"/>
    <n v="33.5"/>
    <n v="5025"/>
    <n v="10075929.370000005"/>
    <x v="34"/>
  </r>
  <r>
    <m/>
    <x v="179"/>
    <s v="Invoice"/>
    <s v="88221"/>
    <s v="AGRI 2 MARKET"/>
    <s v="SEEDLINGS ASS"/>
    <n v="675"/>
    <n v="25.95"/>
    <n v="17516.25"/>
    <n v="10093445.620000005"/>
    <x v="34"/>
  </r>
  <r>
    <m/>
    <x v="179"/>
    <s v="Invoice"/>
    <s v="88223"/>
    <s v="BRAKPAN GARDEN CENTRE"/>
    <s v="SEEDLINGS ASS"/>
    <n v="60"/>
    <n v="31.8"/>
    <n v="1908"/>
    <n v="10095353.620000005"/>
    <x v="34"/>
  </r>
  <r>
    <m/>
    <x v="179"/>
    <s v="Invoice"/>
    <s v="88224"/>
    <s v="CRISANRA KWEKERY"/>
    <s v="SEEDLINGS ASS"/>
    <n v="230"/>
    <n v="27.8"/>
    <n v="6394"/>
    <n v="10101747.620000005"/>
    <x v="34"/>
  </r>
  <r>
    <m/>
    <x v="179"/>
    <s v="Invoice"/>
    <s v="88225"/>
    <s v="LITTLE AUSTRIA"/>
    <s v="SEEDLINGS ASS"/>
    <n v="120"/>
    <n v="31.8"/>
    <n v="3816"/>
    <n v="10105563.620000005"/>
    <x v="34"/>
  </r>
  <r>
    <m/>
    <x v="179"/>
    <s v="Invoice"/>
    <s v="88226"/>
    <s v="BUILDERS WAREHOUSE:ROBINDALE"/>
    <s v="SEEDLINGS ASS"/>
    <n v="50"/>
    <n v="28.5"/>
    <n v="1425"/>
    <n v="10106988.620000005"/>
    <x v="34"/>
  </r>
  <r>
    <m/>
    <x v="179"/>
    <s v="Invoice"/>
    <s v="88229"/>
    <s v="GARDENSHOP PARKTOWN"/>
    <s v="SEEDLINGS ASS "/>
    <n v="168"/>
    <n v="33.5"/>
    <n v="5628"/>
    <n v="10112616.620000005"/>
    <x v="34"/>
  </r>
  <r>
    <m/>
    <x v="179"/>
    <s v="Invoice"/>
    <s v="88250"/>
    <s v="PLANTATION FARMS GEDULD"/>
    <s v="SEEDLINGS ASS"/>
    <n v="100"/>
    <n v="31.8"/>
    <n v="3180"/>
    <n v="10115796.620000005"/>
    <x v="34"/>
  </r>
  <r>
    <m/>
    <x v="179"/>
    <s v="Invoice"/>
    <s v="88251"/>
    <s v="REBEL FOOD"/>
    <s v="SEEDLINGS ASS"/>
    <n v="100"/>
    <n v="31.8"/>
    <n v="3180"/>
    <n v="10118976.620000005"/>
    <x v="34"/>
  </r>
  <r>
    <m/>
    <x v="179"/>
    <s v="Invoice"/>
    <s v="88252"/>
    <s v="GREEN PALM MINI GARDENS"/>
    <s v="SEEDLINGS ASS"/>
    <n v="24"/>
    <n v="31.8"/>
    <n v="763.2"/>
    <n v="10119739.820000004"/>
    <x v="34"/>
  </r>
  <r>
    <m/>
    <x v="180"/>
    <s v="Invoice"/>
    <s v="88230"/>
    <s v="BUILDERS WAREHOUSE:EDENVALE"/>
    <s v="SEEDLINGS ASS"/>
    <n v="220"/>
    <n v="33.5"/>
    <n v="7370"/>
    <n v="10127109.820000004"/>
    <x v="34"/>
  </r>
  <r>
    <m/>
    <x v="180"/>
    <s v="Invoice"/>
    <s v="88231"/>
    <s v="BUILDERS WAREHOUSE:SUNWARD PARK"/>
    <s v="SEEDLINGS ASS"/>
    <n v="400"/>
    <n v="33.5"/>
    <n v="13400"/>
    <n v="10140509.820000004"/>
    <x v="34"/>
  </r>
  <r>
    <m/>
    <x v="180"/>
    <s v="Invoice"/>
    <s v="88234"/>
    <s v="LIFESTYLE HOME GARDEN"/>
    <s v="SEEDLINGS ASS"/>
    <n v="80"/>
    <n v="30"/>
    <n v="2400"/>
    <n v="10142909.820000004"/>
    <x v="34"/>
  </r>
  <r>
    <m/>
    <x v="180"/>
    <s v="Invoice"/>
    <s v="88236"/>
    <s v="BUILDERS WAREHOUSE:MIDRAND"/>
    <s v="SEEDLINGS ASS"/>
    <n v="100"/>
    <n v="28.5"/>
    <n v="2850"/>
    <n v="10145759.820000004"/>
    <x v="34"/>
  </r>
  <r>
    <m/>
    <x v="180"/>
    <s v="Invoice"/>
    <s v="88237"/>
    <s v="BUILDERS WAREHOUSE:BOKSBURG (NEW)"/>
    <s v="SEEDLINGS ASS"/>
    <n v="320"/>
    <n v="33.5"/>
    <n v="10720"/>
    <n v="10156479.820000004"/>
    <x v="34"/>
  </r>
  <r>
    <m/>
    <x v="180"/>
    <s v="Invoice"/>
    <s v="88238"/>
    <s v="BUILDERS WAREHOUSE:CEDAR SQUARE"/>
    <s v="SEEDLINGS ASS"/>
    <n v="160"/>
    <n v="33.5"/>
    <n v="5360"/>
    <n v="10161839.820000004"/>
    <x v="34"/>
  </r>
  <r>
    <m/>
    <x v="180"/>
    <s v="Invoice"/>
    <s v="88239"/>
    <s v="BUILDERS WAREHOUSE:NORTHMEAD"/>
    <s v="SEEDLINGS ASS"/>
    <n v="220"/>
    <n v="33.5"/>
    <n v="7370"/>
    <n v="10169209.820000004"/>
    <x v="34"/>
  </r>
  <r>
    <m/>
    <x v="180"/>
    <s v="Invoice"/>
    <s v="88240"/>
    <s v="BUILDERS WAREHOUSE:GLEN EAGLES"/>
    <s v="SEEDLINGS ASS"/>
    <n v="130"/>
    <n v="33.5"/>
    <n v="4355"/>
    <n v="10173564.820000004"/>
    <x v="34"/>
  </r>
  <r>
    <m/>
    <x v="180"/>
    <s v="Invoice"/>
    <s v="88242"/>
    <s v="BUILDERS WAREHOUSE:BRYANSTON"/>
    <s v="SEEDLINGS ASS"/>
    <n v="100"/>
    <n v="33.5"/>
    <n v="3350"/>
    <n v="10176914.820000004"/>
    <x v="34"/>
  </r>
  <r>
    <m/>
    <x v="180"/>
    <s v="Invoice"/>
    <s v="88243"/>
    <s v="BUILDERS WAREHOUSE:NEWMARKET"/>
    <s v="SEEDLINGS ASS"/>
    <n v="410"/>
    <n v="33.5"/>
    <n v="13735"/>
    <n v="10190649.820000004"/>
    <x v="34"/>
  </r>
  <r>
    <m/>
    <x v="180"/>
    <s v="Invoice"/>
    <s v="88245"/>
    <s v="BUILDERS WAREHOUSE:CARNIVAL MALL"/>
    <s v="SEEDLINGS ASS"/>
    <n v="150"/>
    <n v="33.5"/>
    <n v="5025"/>
    <n v="10195674.820000004"/>
    <x v="34"/>
  </r>
  <r>
    <m/>
    <x v="180"/>
    <s v="Invoice"/>
    <s v="88246"/>
    <s v="BUILDERS WAREHOUSE:ZAMBEZI"/>
    <s v="SEEDLINGS ASS"/>
    <n v="50"/>
    <n v="0"/>
    <n v="0"/>
    <n v="10195674.820000004"/>
    <x v="34"/>
  </r>
  <r>
    <m/>
    <x v="180"/>
    <s v="Invoice"/>
    <s v="88256"/>
    <s v="PLANT FACTORY"/>
    <s v="SEEDLINGS ASS"/>
    <n v="30"/>
    <n v="31.8"/>
    <n v="954"/>
    <n v="10196628.820000004"/>
    <x v="34"/>
  </r>
  <r>
    <m/>
    <x v="180"/>
    <s v="Invoice"/>
    <s v="88258"/>
    <s v="PRETTY GARDENS"/>
    <s v="SEEDLINGS ASS"/>
    <n v="230"/>
    <n v="31.8"/>
    <n v="7314"/>
    <n v="10203942.820000004"/>
    <x v="34"/>
  </r>
  <r>
    <m/>
    <x v="180"/>
    <s v="Invoice"/>
    <s v="88259"/>
    <s v="IMPALA FLORA"/>
    <s v="SEEDLINGS ASS"/>
    <n v="190"/>
    <n v="28.65"/>
    <n v="5443.5"/>
    <n v="10209386.320000004"/>
    <x v="34"/>
  </r>
  <r>
    <m/>
    <x v="180"/>
    <s v="Invoice"/>
    <s v="88261"/>
    <s v="BUILDERS WAREHOUSE:BLOEMFONTEIN"/>
    <s v="SEEDLINGS ASS"/>
    <n v="1200"/>
    <n v="33.5"/>
    <n v="40200"/>
    <n v="10249586.320000004"/>
    <x v="34"/>
  </r>
  <r>
    <m/>
    <x v="180"/>
    <s v="Invoice"/>
    <s v="88262"/>
    <s v="BUILDERS WAREHOUSE:BETHLEHEM"/>
    <s v="SEEDLINGS ASS"/>
    <n v="470"/>
    <n v="33.5"/>
    <n v="15745"/>
    <n v="10265331.320000004"/>
    <x v="34"/>
  </r>
  <r>
    <m/>
    <x v="308"/>
    <s v="Invoice"/>
    <s v="88257"/>
    <s v="MONTROSE NURSERY"/>
    <s v="SEEDLINGS ASS"/>
    <n v="50"/>
    <n v="29.99"/>
    <n v="1499.5"/>
    <n v="10266830.820000004"/>
    <x v="34"/>
  </r>
  <r>
    <m/>
    <x v="181"/>
    <s v="Invoice"/>
    <s v="88253"/>
    <s v="BUILDERS WAREHOUSE:HARTEBEESPOORT"/>
    <s v="SEEDLINGS ASS"/>
    <n v="200"/>
    <n v="33.5"/>
    <n v="6700"/>
    <n v="10273530.820000004"/>
    <x v="34"/>
  </r>
  <r>
    <m/>
    <x v="181"/>
    <s v="Invoice"/>
    <s v="88255"/>
    <s v="BUILDERS WAREHOUSE:EDENVALE"/>
    <s v="SEEDLINGS ASS"/>
    <n v="180"/>
    <n v="33.5"/>
    <n v="6030"/>
    <n v="10279560.820000004"/>
    <x v="34"/>
  </r>
  <r>
    <m/>
    <x v="181"/>
    <s v="Invoice"/>
    <s v="88270"/>
    <s v="BUILDERS WAREHOUSE:GEZINA NEW"/>
    <s v="SEEDLINGS ASS"/>
    <n v="280"/>
    <n v="28.5"/>
    <n v="7980"/>
    <n v="10287540.820000004"/>
    <x v="34"/>
  </r>
  <r>
    <m/>
    <x v="181"/>
    <s v="Invoice"/>
    <s v="88271"/>
    <s v="BUILDERS WAREHOUSE:CEDAR SQUARE"/>
    <s v="SEEDLINGS ASS"/>
    <n v="90"/>
    <n v="33.5"/>
    <n v="3015"/>
    <n v="10290555.820000004"/>
    <x v="34"/>
  </r>
  <r>
    <m/>
    <x v="181"/>
    <s v="Invoice"/>
    <s v="88272"/>
    <s v="BUILDERS WAREHOUSE:LYNNWOOD"/>
    <s v="SEEDLINGS ASS"/>
    <n v="250"/>
    <n v="28.5"/>
    <n v="7125"/>
    <n v="10297680.820000004"/>
    <x v="34"/>
  </r>
  <r>
    <m/>
    <x v="181"/>
    <s v="Invoice"/>
    <s v="88287"/>
    <s v="LITTLE AUSTRIA"/>
    <s v="SEEDLINGS ASS"/>
    <n v="20"/>
    <n v="31.8"/>
    <n v="636"/>
    <n v="10298316.820000004"/>
    <x v="34"/>
  </r>
  <r>
    <m/>
    <x v="181"/>
    <s v="Invoice"/>
    <s v="88288"/>
    <s v="PLANTYARD"/>
    <s v="SEEDLINGS ASS"/>
    <n v="40"/>
    <n v="31.8"/>
    <n v="1272"/>
    <n v="10299588.820000004"/>
    <x v="34"/>
  </r>
  <r>
    <m/>
    <x v="181"/>
    <s v="Invoice"/>
    <s v="88289"/>
    <s v="IMPALA FLORA"/>
    <s v="SEEDLINGS ASS"/>
    <n v="70"/>
    <n v="28.65"/>
    <n v="2005.5"/>
    <n v="10301594.320000004"/>
    <x v="34"/>
  </r>
  <r>
    <m/>
    <x v="181"/>
    <s v="Invoice"/>
    <s v="88290"/>
    <s v="HABITITNAK/KEENGRO"/>
    <s v="SEEDLINGS ASS"/>
    <n v="100"/>
    <n v="28.55"/>
    <n v="2855"/>
    <n v="10304449.320000004"/>
    <x v="34"/>
  </r>
  <r>
    <m/>
    <x v="181"/>
    <s v="Invoice"/>
    <s v="88291"/>
    <s v="RAINBOW GARDEN AND HOME CENTRE"/>
    <s v="SEEDLINGS ASS"/>
    <n v="60"/>
    <n v="31.8"/>
    <n v="1908"/>
    <n v="10306357.320000004"/>
    <x v="34"/>
  </r>
  <r>
    <m/>
    <x v="181"/>
    <s v="Invoice"/>
    <s v="88292"/>
    <s v="BUILDERS WAREHOUSE:ROBINDALE"/>
    <s v="SEEDLINGS ASS"/>
    <n v="150"/>
    <n v="28.5"/>
    <n v="4275"/>
    <n v="10310632.320000004"/>
    <x v="34"/>
  </r>
  <r>
    <m/>
    <x v="181"/>
    <s v="Invoice"/>
    <s v="88293"/>
    <s v="BUILDERS WAREHOUSE:GREENSTONE"/>
    <s v="SEEDLINGS ASS"/>
    <n v="150"/>
    <n v="33.5"/>
    <n v="5025"/>
    <n v="10315657.320000004"/>
    <x v="34"/>
  </r>
  <r>
    <m/>
    <x v="181"/>
    <s v="Invoice"/>
    <s v="88294"/>
    <s v="BUILDERS WAREHOUSE:KEMPTON PARK"/>
    <s v="SEEDLINGS ASS"/>
    <n v="200"/>
    <n v="33.5"/>
    <n v="6700"/>
    <n v="10322357.320000004"/>
    <x v="34"/>
  </r>
  <r>
    <m/>
    <x v="181"/>
    <s v="Invoice"/>
    <s v="88295"/>
    <s v="BUILDERS WAREHOUSE:NORWOOD"/>
    <s v="SEEDLINGS ASS"/>
    <n v="150"/>
    <n v="33.5"/>
    <n v="5025"/>
    <n v="10327382.320000004"/>
    <x v="34"/>
  </r>
  <r>
    <m/>
    <x v="181"/>
    <s v="Invoice"/>
    <s v="88296"/>
    <s v="BUILDERS WAREHOUSE:VEREENIGING"/>
    <s v="SEEDLINGS ASS"/>
    <n v="70"/>
    <n v="33.5"/>
    <n v="2345"/>
    <n v="10329727.320000004"/>
    <x v="34"/>
  </r>
  <r>
    <m/>
    <x v="181"/>
    <s v="Invoice"/>
    <s v="88297"/>
    <s v="BUILDERS WAREHOUSE:NOORDHEUWEL"/>
    <s v="SEEDLINGS ASS"/>
    <n v="200"/>
    <n v="33.5"/>
    <n v="6700"/>
    <n v="10336427.320000004"/>
    <x v="34"/>
  </r>
  <r>
    <m/>
    <x v="181"/>
    <s v="Invoice"/>
    <s v="88298"/>
    <s v="BUILDERS WAREHOUSE:STRUBENS VALLEY"/>
    <s v="SEEDLINGS ASS"/>
    <n v="300"/>
    <n v="28.5"/>
    <n v="8550"/>
    <n v="10344977.320000004"/>
    <x v="34"/>
  </r>
  <r>
    <m/>
    <x v="181"/>
    <s v="Invoice"/>
    <s v="88299"/>
    <s v="BUILDERS WAREHOUSE:NORTHMEAD"/>
    <s v="SEEDLINGS ASS"/>
    <n v="200"/>
    <n v="33.5"/>
    <n v="6700"/>
    <n v="10351677.320000004"/>
    <x v="34"/>
  </r>
  <r>
    <m/>
    <x v="182"/>
    <s v="Invoice"/>
    <s v="88241"/>
    <s v="BUILDERS WAREHOUSE:RIVONIA"/>
    <s v="SEEDLINGS ASS"/>
    <n v="130"/>
    <n v="33.5"/>
    <n v="4355"/>
    <n v="10356032.320000004"/>
    <x v="34"/>
  </r>
  <r>
    <m/>
    <x v="182"/>
    <s v="Invoice"/>
    <s v="88263"/>
    <s v="BUILDERS WAREHOUSE:RIVONIA"/>
    <s v="SEEDLINGS ASS"/>
    <n v="200"/>
    <n v="33.5"/>
    <n v="6700"/>
    <n v="10362732.320000004"/>
    <x v="34"/>
  </r>
  <r>
    <m/>
    <x v="182"/>
    <s v="Invoice"/>
    <s v="88264"/>
    <s v="BUILDERS WAREHOUSE:RASLOUW"/>
    <s v="SEEDLINGS ASS"/>
    <n v="400"/>
    <n v="28.5"/>
    <n v="11400"/>
    <n v="10374132.320000004"/>
    <x v="34"/>
  </r>
  <r>
    <m/>
    <x v="182"/>
    <s v="Invoice"/>
    <s v="88268"/>
    <s v="BUILDERS WAREHOUSE:ERASMUS PARK"/>
    <s v="SEEDLINGS ASS"/>
    <n v="300"/>
    <n v="33.5"/>
    <n v="10050"/>
    <n v="10384182.320000004"/>
    <x v="34"/>
  </r>
  <r>
    <m/>
    <x v="182"/>
    <s v="Invoice"/>
    <s v="88269"/>
    <s v="BUILDERS WAREHOUSE:FOURWAYS"/>
    <s v="SEEDLINGS ASS"/>
    <n v="200"/>
    <n v="33.5"/>
    <n v="6700"/>
    <n v="10390882.320000004"/>
    <x v="34"/>
  </r>
  <r>
    <m/>
    <x v="182"/>
    <s v="Invoice"/>
    <s v="88273"/>
    <s v="BUILDERS WAREHOUSE:ZAMBEZI"/>
    <s v="SEEDLINGS ASS"/>
    <n v="450"/>
    <n v="28.5"/>
    <n v="12825"/>
    <n v="10403707.320000004"/>
    <x v="34"/>
  </r>
  <r>
    <m/>
    <x v="182"/>
    <s v="Invoice"/>
    <s v="88274"/>
    <s v="BUILDERS WAREHOUSE:RUSTENBURG"/>
    <s v="SEEDLINGS ASS"/>
    <n v="260"/>
    <n v="33.5"/>
    <n v="8710"/>
    <n v="10412417.320000004"/>
    <x v="34"/>
  </r>
  <r>
    <m/>
    <x v="182"/>
    <s v="Invoice"/>
    <s v="88275"/>
    <s v="BUILDERS WAREHOUSE:BRYANSTON"/>
    <s v="SEEDLINGS ASS"/>
    <n v="150"/>
    <n v="33.5"/>
    <n v="5025"/>
    <n v="10417442.320000004"/>
    <x v="34"/>
  </r>
  <r>
    <m/>
    <x v="182"/>
    <s v="Invoice"/>
    <s v="88276"/>
    <s v="BUILDERS WAREHOUSE:CHERRY LANE"/>
    <s v="SEEDLINGS ASS"/>
    <n v="150"/>
    <n v="28.5"/>
    <n v="4275"/>
    <n v="10421717.320000004"/>
    <x v="34"/>
  </r>
  <r>
    <m/>
    <x v="182"/>
    <s v="Invoice"/>
    <s v="88277"/>
    <s v="BUILDERS WAREHOUSE:SILVERLAKES"/>
    <s v="SEEDLINGS ASS"/>
    <n v="160"/>
    <n v="28.5"/>
    <n v="4560"/>
    <n v="10426277.320000004"/>
    <x v="34"/>
  </r>
  <r>
    <m/>
    <x v="182"/>
    <s v="Invoice"/>
    <s v="88278"/>
    <s v="BUILDERS WAREHOUSE:WOODLANDS"/>
    <s v="SEEDLINGS ASS"/>
    <n v="220"/>
    <n v="28.5"/>
    <n v="6270"/>
    <n v="10432547.320000004"/>
    <x v="34"/>
  </r>
  <r>
    <m/>
    <x v="182"/>
    <s v="Invoice"/>
    <s v="88279"/>
    <s v="BUILDERS WAREHOUSE:CENTURION"/>
    <s v="SEEDLINGS ASS"/>
    <n v="520"/>
    <n v="28.5"/>
    <n v="14820"/>
    <n v="10447367.320000004"/>
    <x v="34"/>
  </r>
  <r>
    <m/>
    <x v="182"/>
    <s v="Invoice"/>
    <s v="88280"/>
    <s v="LIFESTYLE HOME GARDEN"/>
    <s v="SEEDLINGS ASS"/>
    <n v="100"/>
    <n v="30"/>
    <n v="3000"/>
    <n v="10450367.320000004"/>
    <x v="34"/>
  </r>
  <r>
    <m/>
    <x v="182"/>
    <s v="Invoice"/>
    <s v="88281"/>
    <s v="CENTRAL NURSERY DEPOT"/>
    <s v="SEEDLINGS ASS"/>
    <n v="80"/>
    <n v="33.99"/>
    <n v="2719.2"/>
    <n v="10453086.520000003"/>
    <x v="34"/>
  </r>
  <r>
    <m/>
    <x v="182"/>
    <s v="Invoice"/>
    <s v="88285"/>
    <s v="MONTROSE NURSERY"/>
    <s v="SEEDLINGS ASS"/>
    <n v="70"/>
    <n v="29.99"/>
    <n v="2099.3000000000002"/>
    <n v="10455185.820000004"/>
    <x v="34"/>
  </r>
  <r>
    <m/>
    <x v="182"/>
    <s v="Invoice"/>
    <s v="88302"/>
    <s v="GREEN PALM MINI GARDENS"/>
    <s v="SEEDLINGS ASS"/>
    <n v="32"/>
    <n v="31.8"/>
    <n v="1017.6"/>
    <n v="10456203.420000004"/>
    <x v="34"/>
  </r>
  <r>
    <m/>
    <x v="182"/>
    <s v="Invoice"/>
    <s v="87960"/>
    <s v="BUILDERS WAREHOUSE:SECUNDA"/>
    <s v="SEEDLINGS ASS"/>
    <n v="400"/>
    <n v="33.5"/>
    <n v="13400"/>
    <n v="10469603.420000004"/>
    <x v="34"/>
  </r>
  <r>
    <m/>
    <x v="182"/>
    <s v="Invoice"/>
    <s v="88317"/>
    <s v="BUILDERS WAREHOUSE:SOWETO"/>
    <s v="SEEDLINGS ASS"/>
    <n v="100"/>
    <n v="33.5"/>
    <n v="3350"/>
    <n v="10472953.420000004"/>
    <x v="34"/>
  </r>
  <r>
    <m/>
    <x v="182"/>
    <s v="Invoice"/>
    <s v="88318"/>
    <s v="GREEN PALM MINI GARDENS"/>
    <s v="SEEDLINGS ASS"/>
    <n v="15"/>
    <n v="31.8"/>
    <n v="477"/>
    <n v="10473430.420000004"/>
    <x v="34"/>
  </r>
  <r>
    <m/>
    <x v="183"/>
    <s v="Invoice"/>
    <s v="88267"/>
    <s v="BUILDERS WAREHOUSE:WONDER PARK"/>
    <s v="SEEDLINGS ASS"/>
    <n v="130"/>
    <n v="33.5"/>
    <n v="4355"/>
    <n v="10477785.420000004"/>
    <x v="34"/>
  </r>
  <r>
    <m/>
    <x v="183"/>
    <s v="Invoice"/>
    <s v="88265"/>
    <s v="BUILDERS WAREHOUSE:GLEN EAGLES"/>
    <s v="SEEDLINGS ASS"/>
    <n v="250"/>
    <n v="33.5"/>
    <n v="8375"/>
    <n v="10486160.420000004"/>
    <x v="34"/>
  </r>
  <r>
    <m/>
    <x v="183"/>
    <s v="Invoice"/>
    <s v="88301"/>
    <s v="BUILDERS WAREHOUSE:MAFIKENG"/>
    <s v="SEEDLINGS ASS"/>
    <n v="700"/>
    <n v="33.5"/>
    <n v="23450"/>
    <n v="10509610.420000004"/>
    <x v="34"/>
  </r>
  <r>
    <m/>
    <x v="183"/>
    <s v="Invoice"/>
    <s v="88303"/>
    <s v="BUILDERS WAREHOUSE:LAMBTON"/>
    <s v="SEEDLINGS ASS"/>
    <n v="125"/>
    <n v="33.5"/>
    <n v="4187.5"/>
    <n v="10513797.920000004"/>
    <x v="34"/>
  </r>
  <r>
    <m/>
    <x v="183"/>
    <s v="Invoice"/>
    <s v="88304"/>
    <s v="BUILDERS WAREHOUSE:SOUTHGATE"/>
    <s v="SEEDLINGS ASS"/>
    <n v="160"/>
    <n v="33.5"/>
    <n v="5360"/>
    <n v="10519157.920000004"/>
    <x v="34"/>
  </r>
  <r>
    <m/>
    <x v="183"/>
    <s v="Invoice"/>
    <s v="88305"/>
    <s v="FH CHAMBERLAIN TRADING (PTY) LTD:RIVIERA"/>
    <s v="SEEDLINGS ASS"/>
    <n v="160"/>
    <n v="28.5"/>
    <n v="4560"/>
    <n v="10523717.920000004"/>
    <x v="34"/>
  </r>
  <r>
    <m/>
    <x v="183"/>
    <s v="Invoice"/>
    <s v="88310"/>
    <s v="BUILDERS WAREHOUSE:KLERKSDORP"/>
    <s v="SEEDLINGS ASS"/>
    <n v="410"/>
    <n v="33.5"/>
    <n v="13735"/>
    <n v="10537452.920000004"/>
    <x v="34"/>
  </r>
  <r>
    <m/>
    <x v="183"/>
    <s v="Invoice"/>
    <s v="88311"/>
    <s v="BUILDERS WAREHOUSE:CRAIGHALL PARK"/>
    <s v="SEEDLINGS ASS"/>
    <n v="160"/>
    <n v="33.5"/>
    <n v="5360"/>
    <n v="10542812.920000004"/>
    <x v="34"/>
  </r>
  <r>
    <m/>
    <x v="183"/>
    <s v="Invoice"/>
    <s v="88313"/>
    <s v="MAJESTIC NURSERY"/>
    <s v="SEEDLINGS ASS"/>
    <n v="65"/>
    <n v="31.8"/>
    <n v="2067"/>
    <n v="10544879.920000004"/>
    <x v="34"/>
  </r>
  <r>
    <m/>
    <x v="183"/>
    <s v="Invoice"/>
    <s v="88169"/>
    <s v="BUILDERS WAREHOUSE:NEWCASTLE"/>
    <s v="SEEDLINGS ASS"/>
    <n v="820"/>
    <n v="33.5"/>
    <n v="27470"/>
    <n v="10572349.920000004"/>
    <x v="34"/>
  </r>
  <r>
    <m/>
    <x v="184"/>
    <s v="Invoice"/>
    <s v="88306"/>
    <s v="FH CHAMBERLAIN TRADING (PTY) LTD:KYALAMI"/>
    <s v="SEEDLINGS ASS"/>
    <n v="200"/>
    <n v="28.5"/>
    <n v="5700"/>
    <n v="10578049.920000004"/>
    <x v="34"/>
  </r>
  <r>
    <m/>
    <x v="184"/>
    <s v="Invoice"/>
    <s v="88321"/>
    <s v="BUILDERS WAREHOUSE:STRUBENS VALLEY"/>
    <s v="SEEDLINGS ASS"/>
    <n v="570"/>
    <n v="28.5"/>
    <n v="16245"/>
    <n v="10594294.920000004"/>
    <x v="34"/>
  </r>
  <r>
    <m/>
    <x v="184"/>
    <s v="Invoice"/>
    <s v="88322"/>
    <s v="BUILDERS WAREHOUSE:NOORDHEUWEL"/>
    <s v="SEEDLINGS ASS"/>
    <n v="130"/>
    <n v="33.5"/>
    <n v="4355"/>
    <n v="10598649.920000004"/>
    <x v="34"/>
  </r>
  <r>
    <m/>
    <x v="184"/>
    <s v="Invoice"/>
    <s v="88323"/>
    <s v="BUILDERS WAREHOUSE:SUNWARD PARK"/>
    <s v="SEEDLINGS ASS"/>
    <n v="400"/>
    <n v="33.5"/>
    <n v="13400"/>
    <n v="10612049.920000004"/>
    <x v="34"/>
  </r>
  <r>
    <m/>
    <x v="184"/>
    <s v="Invoice"/>
    <s v="88324"/>
    <s v="FH CHAMBERLAIN TRADING (PTY) LTD:WATERKLOOF GLEN"/>
    <s v="SEEDLINGS ASS"/>
    <n v="150"/>
    <n v="28.5"/>
    <n v="4275"/>
    <n v="10616324.920000004"/>
    <x v="34"/>
  </r>
  <r>
    <m/>
    <x v="184"/>
    <s v="Invoice"/>
    <s v="88325"/>
    <s v="BUILDERS WAREHOUSE:MIDDELBURG"/>
    <s v="SEEDLINGS ASS"/>
    <n v="290"/>
    <n v="33.5"/>
    <n v="9715"/>
    <n v="10626039.920000004"/>
    <x v="34"/>
  </r>
  <r>
    <m/>
    <x v="184"/>
    <s v="Invoice"/>
    <s v="88326"/>
    <s v="BUILDERS WAREHOUSE:ROBINDALE"/>
    <s v="SEEDLINGS ASS"/>
    <n v="160"/>
    <n v="28.5"/>
    <n v="4560"/>
    <n v="10630599.920000004"/>
    <x v="34"/>
  </r>
  <r>
    <m/>
    <x v="184"/>
    <s v="Invoice"/>
    <s v="88328"/>
    <s v="BUILDERS WAREHOUSE:KEMPTON PARK"/>
    <s v="SEEDLINGS ASS"/>
    <n v="390"/>
    <n v="33.5"/>
    <n v="13065"/>
    <n v="10643664.920000004"/>
    <x v="34"/>
  </r>
  <r>
    <m/>
    <x v="184"/>
    <s v="Invoice"/>
    <s v="88329"/>
    <s v="BUILDERS WAREHOUSE:NORTHRIDING"/>
    <s v="SEEDLINGS ASS"/>
    <n v="300"/>
    <n v="28.5"/>
    <n v="8550"/>
    <n v="10652214.920000004"/>
    <x v="34"/>
  </r>
  <r>
    <m/>
    <x v="184"/>
    <s v="Invoice"/>
    <s v="88330"/>
    <s v="CRISANRA KWEKERY"/>
    <s v="SEEDLINGS ASS"/>
    <n v="130"/>
    <n v="27.5"/>
    <n v="3575"/>
    <n v="10655789.920000004"/>
    <x v="34"/>
  </r>
  <r>
    <m/>
    <x v="184"/>
    <s v="Invoice"/>
    <s v="88331"/>
    <s v="LITTLE AUSTRIA"/>
    <s v="SEEDLINGS ASS"/>
    <n v="400"/>
    <n v="31.8"/>
    <n v="12720"/>
    <n v="10668509.920000004"/>
    <x v="34"/>
  </r>
  <r>
    <m/>
    <x v="184"/>
    <s v="Invoice"/>
    <s v="88331"/>
    <s v="LITTLE AUSTRIA"/>
    <s v="SEEDLINGS ASS"/>
    <n v="20"/>
    <n v="15"/>
    <n v="300"/>
    <n v="10668809.920000004"/>
    <x v="34"/>
  </r>
  <r>
    <m/>
    <x v="184"/>
    <s v="Invoice"/>
    <s v="88332"/>
    <s v="PLANTYARD"/>
    <s v="SEEDLINGS ASS"/>
    <n v="100"/>
    <n v="31.8"/>
    <n v="3180"/>
    <n v="10671989.920000004"/>
    <x v="34"/>
  </r>
  <r>
    <m/>
    <x v="184"/>
    <s v="Invoice"/>
    <s v="88354"/>
    <s v="NYLIES KWEKERY"/>
    <s v="SEEDLINGS ASS"/>
    <n v="80"/>
    <n v="31.5"/>
    <n v="2520"/>
    <n v="10674509.920000004"/>
    <x v="34"/>
  </r>
  <r>
    <m/>
    <x v="184"/>
    <s v="Invoice"/>
    <s v="88356"/>
    <s v="GREENSIDE KWEKERY"/>
    <s v="SEEDLINGS ASS"/>
    <n v="140"/>
    <n v="31.8"/>
    <n v="4452"/>
    <n v="10678961.920000004"/>
    <x v="34"/>
  </r>
  <r>
    <m/>
    <x v="184"/>
    <s v="Invoice"/>
    <s v="88357"/>
    <s v="PRETTY GARDENS"/>
    <s v="SEEDLINGS ASS"/>
    <n v="100"/>
    <n v="31.8"/>
    <n v="3180"/>
    <n v="10682141.920000004"/>
    <x v="34"/>
  </r>
  <r>
    <m/>
    <x v="184"/>
    <s v="Invoice"/>
    <s v="88358"/>
    <s v="PLANT FACTORY"/>
    <s v="SEEDLINGS ASS"/>
    <n v="60"/>
    <n v="31.8"/>
    <n v="1908"/>
    <n v="10684049.920000004"/>
    <x v="34"/>
  </r>
  <r>
    <m/>
    <x v="184"/>
    <s v="Invoice"/>
    <s v="88359"/>
    <s v="BUILDERS WAREHOUSE:BLOEMFONTEIN"/>
    <s v="SEEDLINGS ASS"/>
    <n v="1700"/>
    <n v="33.5"/>
    <n v="56950"/>
    <n v="10740999.920000004"/>
    <x v="34"/>
  </r>
  <r>
    <m/>
    <x v="184"/>
    <s v="Invoice"/>
    <s v="88360"/>
    <s v="BUILDERS WAREHOUSE:MOKOPANE"/>
    <s v="SEEDLINGS ASS"/>
    <n v="500"/>
    <n v="33.5"/>
    <n v="16750"/>
    <n v="10757749.920000004"/>
    <x v="34"/>
  </r>
  <r>
    <m/>
    <x v="184"/>
    <s v="Invoice"/>
    <s v="88361"/>
    <s v="BUILDERS WAREHOUSE:POLOKWANE"/>
    <s v="SEEDLINGS ASS"/>
    <n v="800"/>
    <n v="33.5"/>
    <n v="26800"/>
    <n v="10784549.920000004"/>
    <x v="34"/>
  </r>
  <r>
    <m/>
    <x v="185"/>
    <s v="Invoice"/>
    <s v="88319"/>
    <s v="BUILDERS WAREHOUSE:FLORIDA GLEN"/>
    <s v="SEEDLINGS ASS"/>
    <n v="60"/>
    <n v="33.5"/>
    <n v="2010"/>
    <n v="10786559.920000004"/>
    <x v="34"/>
  </r>
  <r>
    <m/>
    <x v="185"/>
    <s v="Invoice"/>
    <s v="88320"/>
    <s v="BUILDERS WAREHOUSE:BEDFORDVIEW"/>
    <s v="SEEDLINGS ASS"/>
    <n v="240"/>
    <n v="33.5"/>
    <n v="8040"/>
    <n v="10794599.920000004"/>
    <x v="34"/>
  </r>
  <r>
    <m/>
    <x v="185"/>
    <s v="Invoice"/>
    <s v="88327"/>
    <s v="BUILDERS WAREHOUSE:NORWOOD"/>
    <s v="SEEDLINGS ASS"/>
    <n v="140"/>
    <n v="33.5"/>
    <n v="4690"/>
    <n v="10799289.920000004"/>
    <x v="34"/>
  </r>
  <r>
    <m/>
    <x v="185"/>
    <s v="Invoice"/>
    <s v="88333"/>
    <s v="AGRI 2 MARKET"/>
    <s v="SEEDLINGS ASS"/>
    <n v="500"/>
    <n v="25.95"/>
    <n v="12975"/>
    <n v="10812264.920000004"/>
    <x v="34"/>
  </r>
  <r>
    <m/>
    <x v="185"/>
    <s v="Invoice"/>
    <s v="88116"/>
    <s v="BUILDERS WAREHOUSE:BOKSBURG (NEW)"/>
    <s v="SEEDLINGS ASS"/>
    <n v="450"/>
    <n v="33.5"/>
    <n v="15075"/>
    <n v="10827339.920000004"/>
    <x v="34"/>
  </r>
  <r>
    <m/>
    <x v="185"/>
    <s v="Invoice"/>
    <s v="88336"/>
    <s v="BUILDERS WAREHOUSE:FOURWAYS"/>
    <s v="SEEDLINGS ASS"/>
    <n v="200"/>
    <n v="33.5"/>
    <n v="6700"/>
    <n v="10834039.920000004"/>
    <x v="34"/>
  </r>
  <r>
    <m/>
    <x v="185"/>
    <s v="Invoice"/>
    <s v="88337"/>
    <s v="BUILDERS WAREHOUSE:EDENVALE"/>
    <s v="SEEDLINGS ASS"/>
    <n v="220"/>
    <n v="33.5"/>
    <n v="7370"/>
    <n v="10841409.920000004"/>
    <x v="34"/>
  </r>
  <r>
    <m/>
    <x v="185"/>
    <s v="Invoice"/>
    <s v="88339"/>
    <s v="BUILDERS WAREHOUSE:EMALALHENI"/>
    <s v="SEEDLINGS ASS"/>
    <n v="300"/>
    <n v="33.5"/>
    <n v="10050"/>
    <n v="10851459.920000004"/>
    <x v="34"/>
  </r>
  <r>
    <m/>
    <x v="185"/>
    <s v="Invoice"/>
    <s v="88340"/>
    <s v="BUILDERS WAREHOUSE:CARNIVAL MALL"/>
    <s v="SEEDLINGS ASS"/>
    <n v="120"/>
    <n v="33.5"/>
    <n v="4020"/>
    <n v="10855479.920000004"/>
    <x v="34"/>
  </r>
  <r>
    <m/>
    <x v="185"/>
    <s v="Invoice"/>
    <s v="88341"/>
    <s v="THYME SQUARE"/>
    <s v="SEEDLINGS ASS"/>
    <n v="240"/>
    <n v="28.95"/>
    <n v="6948"/>
    <n v="10862427.920000004"/>
    <x v="34"/>
  </r>
  <r>
    <m/>
    <x v="185"/>
    <s v="Invoice"/>
    <s v="88343"/>
    <s v="BUILDERS WAREHOUSE:NORTHMEAD"/>
    <s v="SEEDLINGS ASS"/>
    <n v="300"/>
    <n v="33.5"/>
    <n v="10050"/>
    <n v="10872477.920000004"/>
    <x v="34"/>
  </r>
  <r>
    <m/>
    <x v="185"/>
    <s v="Invoice"/>
    <s v="88344"/>
    <s v="BUILDERS WAREHOUSE:NEWMARKET"/>
    <s v="SEEDLINGS ASS"/>
    <n v="600"/>
    <n v="33.5"/>
    <n v="20100"/>
    <n v="10892577.920000004"/>
    <x v="34"/>
  </r>
  <r>
    <m/>
    <x v="185"/>
    <s v="Invoice"/>
    <s v="88345"/>
    <s v="BUILDERS WAREHOUSE:BRYANSTON"/>
    <s v="SEEDLINGS ASS"/>
    <n v="130"/>
    <n v="33.5"/>
    <n v="4355"/>
    <n v="10896932.920000004"/>
    <x v="34"/>
  </r>
  <r>
    <m/>
    <x v="185"/>
    <s v="Invoice"/>
    <s v="88346"/>
    <s v="FH CHAMBERLAIN TRADING (PTY) LTD:CENTURION"/>
    <s v="SEEDLINGS ASS"/>
    <n v="168"/>
    <n v="28.5"/>
    <n v="4788"/>
    <n v="10901720.920000004"/>
    <x v="34"/>
  </r>
  <r>
    <m/>
    <x v="185"/>
    <s v="Invoice"/>
    <s v="88347"/>
    <s v="BUILDERS WAREHOUSE:GLEN EAGLES"/>
    <s v="SEEDLINGS ASS"/>
    <n v="170"/>
    <n v="33.5"/>
    <n v="5695"/>
    <n v="10907415.920000004"/>
    <x v="34"/>
  </r>
  <r>
    <m/>
    <x v="185"/>
    <s v="Invoice"/>
    <s v="88348"/>
    <s v="GARDENSHOP PARKTOWN"/>
    <s v="SEEDLINGS ASS"/>
    <n v="150"/>
    <n v="33.5"/>
    <n v="5025"/>
    <n v="10912440.920000004"/>
    <x v="34"/>
  </r>
  <r>
    <m/>
    <x v="185"/>
    <s v="Invoice"/>
    <s v="88349"/>
    <s v="LIFESTYLE HOME GARDEN"/>
    <s v="SEEDLINGS ASS"/>
    <n v="410"/>
    <n v="30"/>
    <n v="12300"/>
    <n v="10924740.920000004"/>
    <x v="34"/>
  </r>
  <r>
    <m/>
    <x v="185"/>
    <s v="Invoice"/>
    <s v="88350"/>
    <s v="BRAKPAN GARDEN CENTRE"/>
    <s v="SEEDLINGS ASS"/>
    <n v="205"/>
    <n v="31.8"/>
    <n v="6519"/>
    <n v="10931259.920000004"/>
    <x v="34"/>
  </r>
  <r>
    <m/>
    <x v="185"/>
    <s v="Invoice"/>
    <s v="88351"/>
    <s v="BUILDERS WAREHOUSE:GREENSTONE"/>
    <s v="SEEDLINGS ASS"/>
    <n v="430"/>
    <n v="33.5"/>
    <n v="14405"/>
    <n v="10945664.920000004"/>
    <x v="34"/>
  </r>
  <r>
    <m/>
    <x v="185"/>
    <s v="Invoice"/>
    <s v="88353"/>
    <s v="FH CHAMBERLAIN TRADING (PTY) LTD:STRUBENSVALLEY"/>
    <s v="SEEDLINGS ASS"/>
    <n v="230"/>
    <n v="28.5"/>
    <n v="6555"/>
    <n v="10952219.920000004"/>
    <x v="34"/>
  </r>
  <r>
    <m/>
    <x v="185"/>
    <s v="Invoice"/>
    <s v="88375"/>
    <s v="BUILDERS WAREHOUSE:BETHLEHEM"/>
    <s v="SEEDLINGS ASS"/>
    <n v="640"/>
    <n v="33.5"/>
    <n v="21440"/>
    <n v="10973659.920000004"/>
    <x v="34"/>
  </r>
  <r>
    <m/>
    <x v="309"/>
    <s v="Invoice"/>
    <s v="88362"/>
    <s v="BUILDERS WAREHOUSE:BEDWORTH PARK"/>
    <s v="SEEDLINGS ASS"/>
    <n v="150"/>
    <n v="33.5"/>
    <n v="5025"/>
    <n v="10978684.920000004"/>
    <x v="34"/>
  </r>
  <r>
    <m/>
    <x v="309"/>
    <s v="Invoice"/>
    <s v="88363"/>
    <s v="FH CHAMBERLAIN TRADING (PTY) LTD:MONTANA"/>
    <s v="SEEDLINGS ASS"/>
    <n v="500"/>
    <n v="28.5"/>
    <n v="14250"/>
    <n v="10992934.920000004"/>
    <x v="34"/>
  </r>
  <r>
    <m/>
    <x v="309"/>
    <s v="Invoice"/>
    <s v="88366"/>
    <s v="THYME SQUARE"/>
    <s v="SEEDLINGS ASS"/>
    <n v="40"/>
    <n v="28.95"/>
    <n v="1158"/>
    <n v="10994092.920000004"/>
    <x v="34"/>
  </r>
  <r>
    <m/>
    <x v="309"/>
    <s v="Invoice"/>
    <s v="88373"/>
    <s v="LITTLE AUSTRIA"/>
    <s v="SEEDLINGS ASS"/>
    <n v="120"/>
    <n v="31.8"/>
    <n v="3816"/>
    <n v="10997908.920000004"/>
    <x v="34"/>
  </r>
  <r>
    <m/>
    <x v="309"/>
    <s v="Invoice"/>
    <s v="88374"/>
    <s v="IMPALA FLORA"/>
    <s v="SEEDLINGS ASS"/>
    <n v="160"/>
    <n v="28.99"/>
    <n v="4638.3999999999996"/>
    <n v="11002547.320000004"/>
    <x v="34"/>
  </r>
  <r>
    <m/>
    <x v="216"/>
    <s v="Invoice"/>
    <s v="88334"/>
    <s v="BUILDERS WAREHOUSE:RIVONIA"/>
    <s v="SEEDLINGS ASS"/>
    <n v="500"/>
    <n v="33.5"/>
    <n v="16750"/>
    <n v="11019297.320000004"/>
    <x v="34"/>
  </r>
  <r>
    <m/>
    <x v="216"/>
    <s v="Invoice"/>
    <s v="88335"/>
    <s v="BUILDERS WAREHOUSE:CEDAR SQUARE"/>
    <s v="SEEDLINGS ASS"/>
    <n v="150"/>
    <n v="33.5"/>
    <n v="5025"/>
    <n v="11024322.320000004"/>
    <x v="34"/>
  </r>
  <r>
    <m/>
    <x v="216"/>
    <s v="Invoice"/>
    <s v="88367"/>
    <s v="BUILDERS WAREHOUSE:BOKSBURG (NEW)"/>
    <s v="SEEDLINGS ASS"/>
    <n v="180"/>
    <n v="33.5"/>
    <n v="6030"/>
    <n v="11030352.320000004"/>
    <x v="34"/>
  </r>
  <r>
    <m/>
    <x v="216"/>
    <s v="Invoice"/>
    <s v="88395"/>
    <s v="IMPALA FLORA"/>
    <s v="SEEDLINGS ASS"/>
    <n v="50"/>
    <n v="31.8"/>
    <n v="1590"/>
    <n v="11031942.320000004"/>
    <x v="34"/>
  </r>
  <r>
    <m/>
    <x v="216"/>
    <s v="Invoice"/>
    <s v="88397"/>
    <s v="RAINBOW GARDEN AND HOME CENTRE"/>
    <s v="SEEDLINGS ASS"/>
    <n v="110"/>
    <n v="31.8"/>
    <n v="3498"/>
    <n v="11035440.320000004"/>
    <x v="34"/>
  </r>
  <r>
    <m/>
    <x v="216"/>
    <s v="Invoice"/>
    <s v="88398"/>
    <s v="HABITITNAK/KEENGRO"/>
    <s v="SEEDLINGS ASS"/>
    <n v="40"/>
    <n v="28.55"/>
    <n v="1142"/>
    <n v="11036582.320000004"/>
    <x v="34"/>
  </r>
  <r>
    <m/>
    <x v="216"/>
    <s v="Invoice"/>
    <s v="88399"/>
    <s v="BUILDERS WAREHOUSE:KEMPTON PARK"/>
    <s v="SEEDLINGS ASS"/>
    <n v="130"/>
    <n v="33.5"/>
    <n v="4355"/>
    <n v="11040937.320000004"/>
    <x v="34"/>
  </r>
  <r>
    <m/>
    <x v="216"/>
    <s v="Invoice"/>
    <s v="88400"/>
    <s v="BUILDERS WAREHOUSE:NORWOOD"/>
    <s v="SEEDLINGS ASS"/>
    <n v="120"/>
    <n v="33.5"/>
    <n v="4020"/>
    <n v="11044957.320000004"/>
    <x v="34"/>
  </r>
  <r>
    <m/>
    <x v="216"/>
    <s v="Invoice"/>
    <s v="88401"/>
    <s v="BUILDERS WAREHOUSE:ROBINDALE"/>
    <s v="SEEDLINGS ASS"/>
    <n v="200"/>
    <n v="28.5"/>
    <n v="5700"/>
    <n v="11050657.320000004"/>
    <x v="34"/>
  </r>
  <r>
    <m/>
    <x v="216"/>
    <s v="Invoice"/>
    <s v="88402"/>
    <s v="BUILDERS WAREHOUSE:STRUBENS VALLEY"/>
    <s v="SEEDLINGS ASS"/>
    <n v="300"/>
    <n v="28.5"/>
    <n v="8550"/>
    <n v="11059207.320000004"/>
    <x v="34"/>
  </r>
  <r>
    <m/>
    <x v="216"/>
    <s v="Invoice"/>
    <s v="88403"/>
    <s v="BUILDERS WAREHOUSE:NOORDHEUWEL"/>
    <s v="SEEDLINGS ASS"/>
    <n v="200"/>
    <n v="33.5"/>
    <n v="6700"/>
    <n v="11065907.320000004"/>
    <x v="34"/>
  </r>
  <r>
    <m/>
    <x v="216"/>
    <s v="Invoice"/>
    <s v="88404"/>
    <s v="BUILDERS WAREHOUSE:NORTHMEAD"/>
    <s v="SEEDLINGS ASS"/>
    <n v="150"/>
    <n v="33.5"/>
    <n v="5025"/>
    <n v="11070932.320000004"/>
    <x v="34"/>
  </r>
  <r>
    <m/>
    <x v="186"/>
    <s v="Invoice"/>
    <s v="88377"/>
    <s v="BUILDERS WAREHOUSE:RASLOUW"/>
    <s v="SEEDLINGS ASS"/>
    <n v="150"/>
    <n v="28.5"/>
    <n v="4275"/>
    <n v="11075207.320000004"/>
    <x v="34"/>
  </r>
  <r>
    <m/>
    <x v="186"/>
    <s v="Invoice"/>
    <s v="88379"/>
    <s v="BUILDERS WAREHOUSE:RIVONIA"/>
    <s v="SEEDLINGS ASS"/>
    <n v="100"/>
    <n v="33.5"/>
    <n v="3350"/>
    <n v="11078557.320000004"/>
    <x v="34"/>
  </r>
  <r>
    <m/>
    <x v="186"/>
    <s v="Invoice"/>
    <s v="88380"/>
    <s v="BUILDERS WAREHOUSE:ERASMUS PARK"/>
    <s v="SEEDLINGS ASS"/>
    <n v="240"/>
    <n v="33.5"/>
    <n v="8040"/>
    <n v="11086597.320000004"/>
    <x v="34"/>
  </r>
  <r>
    <m/>
    <x v="186"/>
    <s v="Invoice"/>
    <s v="88381"/>
    <s v="BUILDERS WAREHOUSE:GEZINA NEW"/>
    <s v="SEEDLINGS ASS"/>
    <n v="220"/>
    <n v="28.5"/>
    <n v="6270"/>
    <n v="11092867.320000004"/>
    <x v="34"/>
  </r>
  <r>
    <m/>
    <x v="186"/>
    <s v="Invoice"/>
    <s v="88382"/>
    <s v="BUILDERS WAREHOUSE:WOODLANDS"/>
    <s v="SEEDLINGS ASS"/>
    <n v="150"/>
    <n v="28.5"/>
    <n v="4275"/>
    <n v="11097142.320000004"/>
    <x v="34"/>
  </r>
  <r>
    <m/>
    <x v="186"/>
    <s v="Invoice"/>
    <s v="88384"/>
    <s v="BUILDERS WAREHOUSE:SILVERLAKES"/>
    <s v="SEEDLINGS ASS"/>
    <n v="300"/>
    <n v="28.5"/>
    <n v="8550"/>
    <n v="11105692.320000004"/>
    <x v="34"/>
  </r>
  <r>
    <m/>
    <x v="186"/>
    <s v="Invoice"/>
    <s v="88385"/>
    <s v="BUILDERS WAREHOUSE:LYNNWOOD"/>
    <s v="SEEDLINGS ASS"/>
    <n v="400"/>
    <n v="28.5"/>
    <n v="11400"/>
    <n v="11117092.320000004"/>
    <x v="34"/>
  </r>
  <r>
    <m/>
    <x v="186"/>
    <s v="Invoice"/>
    <s v="88386"/>
    <s v="BUILDERS WAREHOUSE:ZAMBEZI"/>
    <s v="SEEDLINGS ASS"/>
    <n v="400"/>
    <n v="28.5"/>
    <n v="11400"/>
    <n v="11128492.320000004"/>
    <x v="34"/>
  </r>
  <r>
    <m/>
    <x v="186"/>
    <s v="Invoice"/>
    <s v="88387"/>
    <s v="BUILDERS WAREHOUSE:CENTURION"/>
    <s v="SEEDLINGS ASS"/>
    <n v="600"/>
    <n v="28.5"/>
    <n v="17100"/>
    <n v="11145592.320000004"/>
    <x v="34"/>
  </r>
  <r>
    <m/>
    <x v="186"/>
    <s v="Invoice"/>
    <s v="88389"/>
    <s v="BUILDERS WAREHOUSE:WONDER PARK"/>
    <s v="SEEDLINGS ASS"/>
    <n v="100"/>
    <n v="33.5"/>
    <n v="3350"/>
    <n v="11148942.320000004"/>
    <x v="34"/>
  </r>
  <r>
    <m/>
    <x v="186"/>
    <s v="Invoice"/>
    <s v="88390"/>
    <s v="BUILDERS WAREHOUSE:BRYANSTON"/>
    <s v="SEEDLINGS ASS"/>
    <n v="120"/>
    <n v="33.5"/>
    <n v="4020"/>
    <n v="11152962.320000004"/>
    <x v="34"/>
  </r>
  <r>
    <m/>
    <x v="186"/>
    <s v="Invoice"/>
    <s v="88393"/>
    <s v="LIFESTYLE HOME GARDEN"/>
    <s v="SEEDLINGS ASS"/>
    <n v="140"/>
    <n v="30"/>
    <n v="4200"/>
    <n v="11157162.320000004"/>
    <x v="34"/>
  </r>
  <r>
    <m/>
    <x v="186"/>
    <s v="Invoice"/>
    <s v="88396"/>
    <s v="BUILDERS WAREHOUSE:RUSTENBURG"/>
    <s v="SEEDLINGS ASS"/>
    <n v="400"/>
    <n v="33.5"/>
    <n v="13400"/>
    <n v="11170562.320000004"/>
    <x v="34"/>
  </r>
  <r>
    <m/>
    <x v="186"/>
    <s v="Invoice"/>
    <s v="88415"/>
    <s v="MONTANA GARDEN PAVILION"/>
    <s v="SEEDLINGS ASS"/>
    <n v="450"/>
    <n v="31.8"/>
    <n v="14310"/>
    <n v="11184872.320000004"/>
    <x v="34"/>
  </r>
  <r>
    <m/>
    <x v="186"/>
    <s v="Invoice"/>
    <s v="88416"/>
    <s v="GARDEN CREATIONS"/>
    <s v="SEEDLINGS ASS"/>
    <n v="14"/>
    <n v="31.8"/>
    <n v="445.2"/>
    <n v="11185317.520000003"/>
    <x v="34"/>
  </r>
  <r>
    <m/>
    <x v="186"/>
    <s v="Invoice"/>
    <s v="88419"/>
    <s v="BUILDERS WAREHOUSE:NELSPRUIT"/>
    <s v="SEEDLINGS ASS"/>
    <n v="1000"/>
    <n v="33.5"/>
    <n v="33500"/>
    <n v="11218817.520000003"/>
    <x v="34"/>
  </r>
  <r>
    <m/>
    <x v="187"/>
    <s v="Invoice"/>
    <s v="88378"/>
    <s v="BUILDERS WAREHOUSE:MIDRAND"/>
    <s v="SEEDLINGS ASS"/>
    <n v="300"/>
    <n v="28.5"/>
    <n v="8550"/>
    <n v="11227367.520000003"/>
    <x v="34"/>
  </r>
  <r>
    <m/>
    <x v="187"/>
    <s v="Invoice"/>
    <s v="88383"/>
    <s v="BUILDERS WAREHOUSE:FOURWAYS"/>
    <s v="SEEDLINGS ASS"/>
    <n v="200"/>
    <n v="33.5"/>
    <n v="6700"/>
    <n v="11234067.520000003"/>
    <x v="34"/>
  </r>
  <r>
    <m/>
    <x v="187"/>
    <s v="Invoice"/>
    <s v="88388"/>
    <s v="BUILDERS WAREHOUSE:GLEN EAGLES"/>
    <s v="SEEDLINGS ASS"/>
    <n v="140"/>
    <n v="33.5"/>
    <n v="4690"/>
    <n v="11238757.520000003"/>
    <x v="34"/>
  </r>
  <r>
    <m/>
    <x v="187"/>
    <s v="Invoice"/>
    <s v="88405"/>
    <s v="BUILDERS WAREHOUSE:CRAIGHALL PARK"/>
    <s v="SEEDLINGS ASS"/>
    <n v="180"/>
    <n v="33.5"/>
    <n v="6030"/>
    <n v="11244787.520000003"/>
    <x v="34"/>
  </r>
  <r>
    <m/>
    <x v="187"/>
    <s v="Invoice"/>
    <s v="88406"/>
    <s v="BUILDERS WAREHOUSE:KLERKSDORP"/>
    <s v="SEEDLINGS ASS"/>
    <n v="600"/>
    <n v="33.5"/>
    <n v="20100"/>
    <n v="11264887.520000003"/>
    <x v="34"/>
  </r>
  <r>
    <m/>
    <x v="187"/>
    <s v="Invoice"/>
    <s v="88407"/>
    <s v="BUILDERS WAREHOUSE:LAMBTON"/>
    <s v="SEEDLINGS ASS"/>
    <n v="130"/>
    <n v="33.5"/>
    <n v="4355"/>
    <n v="11269242.520000003"/>
    <x v="34"/>
  </r>
  <r>
    <m/>
    <x v="187"/>
    <s v="Invoice"/>
    <s v="88408"/>
    <s v="FH CHAMBERLAIN TRADING (PTY) LTD:STRUBENSVALLEY"/>
    <s v="SEEDLINGS ASS"/>
    <n v="400"/>
    <n v="28.5"/>
    <n v="11400"/>
    <n v="11280642.520000003"/>
    <x v="34"/>
  </r>
  <r>
    <m/>
    <x v="187"/>
    <s v="Invoice"/>
    <s v="88409"/>
    <s v="FH CHAMBERLAIN TRADING (PTY) LTD:SILVER LAKES"/>
    <s v="SEEDLINGS ASS"/>
    <n v="120"/>
    <n v="28.5"/>
    <n v="3420"/>
    <n v="11284062.520000003"/>
    <x v="34"/>
  </r>
  <r>
    <m/>
    <x v="187"/>
    <s v="Invoice"/>
    <s v="88410"/>
    <s v="BUILDERS WAREHOUSE:SOUTHGATE"/>
    <s v="SEEDLINGS ASS"/>
    <n v="220"/>
    <n v="33.5"/>
    <n v="7370"/>
    <n v="11291432.520000003"/>
    <x v="34"/>
  </r>
  <r>
    <m/>
    <x v="187"/>
    <s v="Invoice"/>
    <s v="88411"/>
    <s v="FH CHAMBERLAIN TRADING (PTY) LTD:KYALAMI"/>
    <s v="SEEDLINGS ASS"/>
    <n v="100"/>
    <n v="28.5"/>
    <n v="2850"/>
    <n v="11294282.520000003"/>
    <x v="34"/>
  </r>
  <r>
    <m/>
    <x v="187"/>
    <s v="Invoice"/>
    <s v="88412"/>
    <s v="FH CHAMBERLAIN TRADING (PTY) LTD:RIVIERA"/>
    <s v="SEEDLINGS ASS"/>
    <n v="180"/>
    <n v="28.5"/>
    <n v="5130"/>
    <n v="11299412.520000003"/>
    <x v="34"/>
  </r>
  <r>
    <m/>
    <x v="187"/>
    <s v="Invoice"/>
    <s v="88413"/>
    <s v="CENTRAL NURSERY DEPOT"/>
    <s v="SEEDLINGS ASS"/>
    <n v="220"/>
    <n v="33.99"/>
    <n v="7477.8"/>
    <n v="11306890.320000004"/>
    <x v="34"/>
  </r>
  <r>
    <m/>
    <x v="187"/>
    <s v="Invoice"/>
    <s v="88414"/>
    <s v="HILLCREST NURSERY"/>
    <s v="SEEDLINGS ASS"/>
    <n v="80"/>
    <n v="33.99"/>
    <n v="2719.2"/>
    <n v="11309609.520000003"/>
    <x v="34"/>
  </r>
  <r>
    <m/>
    <x v="187"/>
    <s v="Invoice"/>
    <s v="88417"/>
    <s v="BRAKPAN GARDEN CENTRE"/>
    <s v="SEEDLINGS ASS"/>
    <n v="160"/>
    <n v="31.8"/>
    <n v="5088"/>
    <n v="11314697.520000003"/>
    <x v="34"/>
  </r>
  <r>
    <m/>
    <x v="187"/>
    <s v="Invoice"/>
    <s v="88418"/>
    <s v="MONKEY FOUNTAIN NURSERY"/>
    <s v="SEEDLINGS ASS"/>
    <n v="90"/>
    <n v="31.8"/>
    <n v="2862"/>
    <n v="11317559.520000003"/>
    <x v="34"/>
  </r>
  <r>
    <m/>
    <x v="187"/>
    <s v="Invoice"/>
    <s v="88434"/>
    <s v="BUILDERS WAREHOUSE:SECUNDA"/>
    <s v="SEEDLINGS ASS"/>
    <n v="400"/>
    <n v="33.5"/>
    <n v="13400"/>
    <n v="11330959.520000003"/>
    <x v="34"/>
  </r>
  <r>
    <m/>
    <x v="187"/>
    <s v="Invoice"/>
    <s v="88435"/>
    <s v="BUILDERS WAREHOUSE:CARNIVAL MALL"/>
    <s v="SEEDLINGS ASS"/>
    <n v="150"/>
    <n v="33.5"/>
    <n v="5025"/>
    <n v="11335984.520000003"/>
    <x v="34"/>
  </r>
  <r>
    <m/>
    <x v="187"/>
    <s v="Invoice"/>
    <s v="88436"/>
    <s v="BUILDERS WAREHOUSE:RIVONIA"/>
    <s v="SEEDLINGS ASS"/>
    <n v="400"/>
    <n v="33.5"/>
    <n v="13400"/>
    <n v="11349384.520000003"/>
    <x v="34"/>
  </r>
  <r>
    <m/>
    <x v="187"/>
    <s v="Invoice"/>
    <s v="88437"/>
    <s v="BUILDERS WAREHOUSE:BOKSBURG (NEW)"/>
    <s v="SEEDLINGS ASS"/>
    <n v="140"/>
    <n v="33.5"/>
    <n v="4690"/>
    <n v="11354074.520000003"/>
    <x v="34"/>
  </r>
  <r>
    <m/>
    <x v="187"/>
    <s v="Invoice"/>
    <s v="88438"/>
    <s v="BUILDERS WAREHOUSE:SUNWARD PARK"/>
    <s v="SEEDLINGS ASS"/>
    <n v="550"/>
    <n v="33.5"/>
    <n v="18425"/>
    <n v="11372499.520000003"/>
    <x v="34"/>
  </r>
  <r>
    <m/>
    <x v="188"/>
    <s v="Invoice"/>
    <s v="88420"/>
    <s v="BUILDERS WAREHOUSE:STRUBENS VALLEY"/>
    <s v="SEEDLINGS ASS"/>
    <n v="410"/>
    <n v="28.5"/>
    <n v="11685"/>
    <n v="11384184.520000003"/>
    <x v="34"/>
  </r>
  <r>
    <m/>
    <x v="188"/>
    <s v="Invoice"/>
    <s v="88421"/>
    <s v="BUILDERS WAREHOUSE:ROBINDALE"/>
    <s v="SEEDLINGS ASS "/>
    <n v="160"/>
    <n v="28.5"/>
    <n v="4560"/>
    <n v="11388744.520000003"/>
    <x v="34"/>
  </r>
  <r>
    <m/>
    <x v="188"/>
    <s v="Invoice"/>
    <s v="88422"/>
    <s v="BUILDERS WAREHOUSE:NOORDHEUWEL"/>
    <s v="SEEDLINGS ASS"/>
    <n v="140"/>
    <n v="33.5"/>
    <n v="4690"/>
    <n v="11393434.520000003"/>
    <x v="34"/>
  </r>
  <r>
    <m/>
    <x v="188"/>
    <s v="Invoice"/>
    <s v="88423"/>
    <s v="BUILDERS WAREHOUSE:GREENSTONE"/>
    <s v="SEEDLINGS ASS"/>
    <n v="270"/>
    <n v="33.5"/>
    <n v="9045"/>
    <n v="11402479.520000003"/>
    <x v="34"/>
  </r>
  <r>
    <m/>
    <x v="188"/>
    <s v="Invoice"/>
    <s v="88424"/>
    <s v="BUILDERS WAREHOUSE:NORTHRIDING"/>
    <s v="SEEDLINGS ASS"/>
    <n v="300"/>
    <n v="28.5"/>
    <n v="8550"/>
    <n v="11411029.520000003"/>
    <x v="34"/>
  </r>
  <r>
    <m/>
    <x v="188"/>
    <s v="Invoice"/>
    <s v="88425"/>
    <s v="BUILDERS WAREHOUSE:KEMPTON PARK"/>
    <s v="SEEDLINGS ASS"/>
    <n v="270"/>
    <n v="33.5"/>
    <n v="9045"/>
    <n v="11420074.520000003"/>
    <x v="34"/>
  </r>
  <r>
    <m/>
    <x v="188"/>
    <s v="Invoice"/>
    <s v="88426"/>
    <s v="BUILDERS WAREHOUSE:VEREENIGING"/>
    <s v="SEEDLINGS ASS"/>
    <n v="150"/>
    <n v="33.5"/>
    <n v="5025"/>
    <n v="11425099.520000003"/>
    <x v="34"/>
  </r>
  <r>
    <m/>
    <x v="188"/>
    <s v="Invoice"/>
    <s v="88427"/>
    <s v="BUILDERS WAREHOUSE:SOWETO"/>
    <s v="SEEDLINGS ASS"/>
    <n v="100"/>
    <n v="33.5"/>
    <n v="3350"/>
    <n v="11428449.520000003"/>
    <x v="34"/>
  </r>
  <r>
    <m/>
    <x v="188"/>
    <s v="Invoice"/>
    <s v="88428"/>
    <s v="MONTROSE NURSERY"/>
    <s v="SEEDLINGS ASS"/>
    <n v="30"/>
    <n v="29.99"/>
    <n v="899.7"/>
    <n v="11429349.220000003"/>
    <x v="34"/>
  </r>
  <r>
    <m/>
    <x v="188"/>
    <s v="Invoice"/>
    <s v="88429"/>
    <s v="BUILDERS WAREHOUSE:NORWOOD"/>
    <s v="SEEDLINGS ASS"/>
    <n v="310"/>
    <n v="33.5"/>
    <n v="10385"/>
    <n v="11439734.220000003"/>
    <x v="34"/>
  </r>
  <r>
    <m/>
    <x v="188"/>
    <s v="Invoice"/>
    <s v="88430"/>
    <s v="LITTLE AUSTRIA"/>
    <s v="SEEDLINGS ASS"/>
    <n v="340"/>
    <n v="29.99"/>
    <n v="10196.6"/>
    <n v="11449930.820000002"/>
    <x v="34"/>
  </r>
  <r>
    <m/>
    <x v="188"/>
    <s v="Invoice"/>
    <s v="88431"/>
    <s v="PLANTYARD"/>
    <s v="SEEDLINGS ASS"/>
    <n v="70"/>
    <n v="31.8"/>
    <n v="2226"/>
    <n v="11452156.820000002"/>
    <x v="34"/>
  </r>
  <r>
    <m/>
    <x v="188"/>
    <s v="Invoice"/>
    <s v="88432"/>
    <s v="CRISANRA KWEKERY"/>
    <s v="SEEDLINGS ASS"/>
    <n v="170"/>
    <n v="27.8"/>
    <n v="4726"/>
    <n v="11456882.820000002"/>
    <x v="34"/>
  </r>
  <r>
    <m/>
    <x v="188"/>
    <s v="Invoice"/>
    <s v="88433"/>
    <s v="BUILDERS WAREHOUSE:FLORIDA GLEN"/>
    <s v="SEEDLINGS ASS"/>
    <n v="250"/>
    <n v="33.5"/>
    <n v="8375"/>
    <n v="11465257.820000002"/>
    <x v="34"/>
  </r>
  <r>
    <m/>
    <x v="188"/>
    <s v="Invoice"/>
    <s v="88451"/>
    <s v="BUILDERS WAREHOUSE:NEWCASTLE"/>
    <s v="SEEDLINGS ASS"/>
    <n v="850"/>
    <n v="33.5"/>
    <n v="28475"/>
    <n v="11493732.820000002"/>
    <x v="34"/>
  </r>
  <r>
    <m/>
    <x v="188"/>
    <s v="Invoice"/>
    <s v="88459"/>
    <s v="NYLIES KWEKERY"/>
    <s v="SEEDLINGS ASS"/>
    <n v="100"/>
    <n v="31.5"/>
    <n v="3150"/>
    <n v="11496882.820000002"/>
    <x v="34"/>
  </r>
  <r>
    <m/>
    <x v="188"/>
    <s v="Invoice"/>
    <s v="88465"/>
    <s v="BUILDERS WAREHOUSE:MOKOPANE"/>
    <s v="SEEDLINGS ASS"/>
    <n v="100"/>
    <n v="33.5"/>
    <n v="3350"/>
    <n v="11500232.820000002"/>
    <x v="34"/>
  </r>
  <r>
    <m/>
    <x v="188"/>
    <s v="Invoice"/>
    <s v="88467"/>
    <s v="BUILDERS WAREHOUSE:POLOKWANE"/>
    <s v="SEEDLINGS ASS"/>
    <n v="170"/>
    <n v="33.5"/>
    <n v="5695"/>
    <n v="11505927.820000002"/>
    <x v="34"/>
  </r>
  <r>
    <m/>
    <x v="188"/>
    <s v="Invoice"/>
    <s v="88469"/>
    <s v="BUILDERS WAREHOUSE:BAOBAB"/>
    <s v="SEEDLINGS ASS"/>
    <n v="300"/>
    <n v="33.5"/>
    <n v="10050"/>
    <n v="11515977.820000002"/>
    <x v="34"/>
  </r>
  <r>
    <m/>
    <x v="189"/>
    <s v="Invoice"/>
    <s v="88439"/>
    <s v="BUILDERS WAREHOUSE:FOURWAYS"/>
    <s v="SEEDLINGS ASS"/>
    <n v="140"/>
    <n v="33.5"/>
    <n v="4690"/>
    <n v="11520667.820000002"/>
    <x v="34"/>
  </r>
  <r>
    <m/>
    <x v="189"/>
    <s v="Invoice"/>
    <s v="88440"/>
    <s v="BUILDERS WAREHOUSE:NORTHMEAD"/>
    <s v="SEEDLINGS ASS"/>
    <n v="200"/>
    <n v="33.5"/>
    <n v="6700"/>
    <n v="11527367.820000002"/>
    <x v="34"/>
  </r>
  <r>
    <m/>
    <x v="189"/>
    <s v="Invoice"/>
    <s v="88441"/>
    <s v="BUILDERS WAREHOUSE:CEDAR SQUARE"/>
    <s v="SEEDLINGS ASS"/>
    <n v="240"/>
    <n v="33.5"/>
    <n v="8040"/>
    <n v="11535407.820000002"/>
    <x v="34"/>
  </r>
  <r>
    <m/>
    <x v="189"/>
    <s v="Invoice"/>
    <s v="88442"/>
    <s v="BUILDERS WAREHOUSE:EDENVALE"/>
    <s v="SEEDLINGS ASS"/>
    <n v="250"/>
    <n v="33.5"/>
    <n v="8375"/>
    <n v="11543782.820000002"/>
    <x v="34"/>
  </r>
  <r>
    <m/>
    <x v="189"/>
    <s v="Invoice"/>
    <s v="88443"/>
    <s v="BUILDERS WAREHOUSE:GLEN EAGLES"/>
    <s v="SEEDLINGS ASS"/>
    <n v="220"/>
    <n v="33.5"/>
    <n v="7370"/>
    <n v="11551152.820000002"/>
    <x v="34"/>
  </r>
  <r>
    <m/>
    <x v="189"/>
    <s v="Invoice"/>
    <s v="88444"/>
    <s v="BUILDERS WAREHOUSE:EMALALHENI"/>
    <s v="SEEDLINGS ASS"/>
    <n v="150"/>
    <n v="33.5"/>
    <n v="5025"/>
    <n v="11556177.820000002"/>
    <x v="34"/>
  </r>
  <r>
    <m/>
    <x v="189"/>
    <s v="Invoice"/>
    <s v="88445"/>
    <s v="RIVERSIDE MICA"/>
    <s v="SEEDLINGS ASS"/>
    <n v="100"/>
    <n v="28.99"/>
    <n v="2899"/>
    <n v="11559076.820000002"/>
    <x v="34"/>
  </r>
  <r>
    <m/>
    <x v="189"/>
    <s v="Invoice"/>
    <s v="88446"/>
    <s v="BUILDERS WAREHOUSE:NEWMARKET"/>
    <s v="SEEDLINGS ASS"/>
    <n v="500"/>
    <n v="33.5"/>
    <n v="16750"/>
    <n v="11575826.820000002"/>
    <x v="34"/>
  </r>
  <r>
    <m/>
    <x v="189"/>
    <s v="Invoice"/>
    <s v="88448"/>
    <s v="BUILDERS WAREHOUSE:BRYANSTON"/>
    <s v="SEEDLINGS ASS"/>
    <n v="90"/>
    <n v="33.5"/>
    <n v="3015"/>
    <n v="11578841.820000002"/>
    <x v="34"/>
  </r>
  <r>
    <m/>
    <x v="189"/>
    <s v="Invoice"/>
    <s v="88450"/>
    <s v="BUILDERS WAREHOUSE:MIDDELBURG"/>
    <s v="SEEDLINGS ASS"/>
    <n v="200"/>
    <n v="33.5"/>
    <n v="6700"/>
    <n v="11585541.820000002"/>
    <x v="34"/>
  </r>
  <r>
    <m/>
    <x v="189"/>
    <s v="Invoice"/>
    <s v="88453"/>
    <s v="THYME SQUARE"/>
    <s v="SEEDLINGS ASS"/>
    <n v="45"/>
    <n v="28.95"/>
    <n v="1302.75"/>
    <n v="11586844.570000002"/>
    <x v="34"/>
  </r>
  <r>
    <m/>
    <x v="189"/>
    <s v="Invoice"/>
    <s v="88454"/>
    <s v="THYME SQUARE"/>
    <s v="SEEDLINGS ASS"/>
    <n v="6"/>
    <n v="0"/>
    <n v="0"/>
    <n v="11586844.570000002"/>
    <x v="34"/>
  </r>
  <r>
    <m/>
    <x v="189"/>
    <s v="Invoice"/>
    <s v="88455"/>
    <s v="CENTRAL NURSERY DEPOT"/>
    <s v="SEEDLINGS ASS"/>
    <n v="190"/>
    <n v="33.99"/>
    <n v="6458.1"/>
    <n v="11593302.670000002"/>
    <x v="34"/>
  </r>
  <r>
    <m/>
    <x v="189"/>
    <s v="Invoice"/>
    <s v="88456"/>
    <s v="CASH SALE"/>
    <s v="SEEDLINGS ASS"/>
    <n v="2"/>
    <n v="31.8"/>
    <n v="63.6"/>
    <n v="11593366.270000001"/>
    <x v="34"/>
  </r>
  <r>
    <m/>
    <x v="189"/>
    <s v="Invoice"/>
    <s v="88462"/>
    <s v="PRETTY GARDENS"/>
    <s v="SEEDLINGS ASS"/>
    <n v="130"/>
    <n v="31.8"/>
    <n v="4134"/>
    <n v="11597500.270000001"/>
    <x v="34"/>
  </r>
  <r>
    <m/>
    <x v="189"/>
    <s v="Invoice"/>
    <s v="88464"/>
    <s v="BUILDERS WAREHOUSE:MIDDELBURG"/>
    <s v="SEEDLINGS ASS"/>
    <n v="60"/>
    <n v="33.5"/>
    <n v="2010"/>
    <n v="11599510.270000001"/>
    <x v="34"/>
  </r>
  <r>
    <m/>
    <x v="189"/>
    <s v="Invoice"/>
    <s v="88466"/>
    <s v="BUILDERS WAREHOUSE:BLOEMFONTEIN"/>
    <s v="SEEDLINGS ASS"/>
    <n v="1800"/>
    <n v="33.5"/>
    <n v="60300"/>
    <n v="11659810.270000001"/>
    <x v="34"/>
  </r>
  <r>
    <m/>
    <x v="189"/>
    <s v="Invoice"/>
    <s v="88468"/>
    <s v="BUILDERS WAREHOUSE:THOHOYANDOU"/>
    <s v="SEEDLINGS ASS"/>
    <n v="1400"/>
    <n v="33.5"/>
    <n v="46900"/>
    <n v="11706710.270000001"/>
    <x v="34"/>
  </r>
  <r>
    <m/>
    <x v="310"/>
    <s v="Invoice"/>
    <s v="88458"/>
    <s v="BUILDERS WAREHOUSE:BOKSBURG (NEW)"/>
    <s v="SEEDLINGS ASS"/>
    <n v="180"/>
    <n v="33.5"/>
    <n v="6030"/>
    <n v="11712740.270000001"/>
    <x v="34"/>
  </r>
  <r>
    <m/>
    <x v="310"/>
    <s v="Invoice"/>
    <s v="88471"/>
    <s v="BUILDERS WAREHOUSE:NORWOOD"/>
    <s v="SEEDLINGS ASS"/>
    <n v="170"/>
    <n v="33.5"/>
    <n v="5695"/>
    <n v="11718435.270000001"/>
    <x v="34"/>
  </r>
  <r>
    <m/>
    <x v="310"/>
    <s v="Invoice"/>
    <s v="88473"/>
    <s v="BUILDERS WAREHOUSE:STRUBENS VALLEY"/>
    <s v="SEEDLINGS ASS"/>
    <n v="400"/>
    <n v="25.5"/>
    <n v="10200"/>
    <n v="11728635.270000001"/>
    <x v="34"/>
  </r>
  <r>
    <m/>
    <x v="310"/>
    <s v="Invoice"/>
    <s v="88475"/>
    <s v="BUILDERS WAREHOUSE:KEMPTON PARK"/>
    <s v="SEEDLINGS ASS"/>
    <n v="180"/>
    <n v="33.5"/>
    <n v="6030"/>
    <n v="11734665.270000001"/>
    <x v="34"/>
  </r>
  <r>
    <m/>
    <x v="310"/>
    <s v="Invoice"/>
    <s v="88491"/>
    <s v="BUILDERS WAREHOUSE:GREENSTONE"/>
    <s v="SEEDLINGS ASS"/>
    <n v="200"/>
    <n v="33.5"/>
    <n v="6700"/>
    <n v="11741365.270000001"/>
    <x v="34"/>
  </r>
  <r>
    <m/>
    <x v="310"/>
    <s v="Invoice"/>
    <s v="88492"/>
    <s v="BUILDERS WAREHOUSE:VEREENIGING"/>
    <s v="SEEDLINGS ASS"/>
    <n v="50"/>
    <n v="33.5"/>
    <n v="1675"/>
    <n v="11743040.270000001"/>
    <x v="34"/>
  </r>
  <r>
    <m/>
    <x v="310"/>
    <s v="Invoice"/>
    <s v="88493"/>
    <s v="BUILDERS WAREHOUSE:ROBINDALE"/>
    <s v="SEEDLINGS ASS"/>
    <n v="200"/>
    <n v="25.5"/>
    <n v="5100"/>
    <n v="11748140.270000001"/>
    <x v="34"/>
  </r>
  <r>
    <m/>
    <x v="310"/>
    <s v="Invoice"/>
    <s v="88494"/>
    <s v="BUILDERS WAREHOUSE:NOORDHEUWEL"/>
    <s v="SEEDLINGS ASS"/>
    <n v="200"/>
    <n v="33.5"/>
    <n v="6700"/>
    <n v="11754840.270000001"/>
    <x v="34"/>
  </r>
  <r>
    <m/>
    <x v="310"/>
    <s v="Invoice"/>
    <s v="88496"/>
    <s v="LINKSFIELD NURSERY"/>
    <s v="SEEDLINGS ASS"/>
    <n v="15"/>
    <n v="31.8"/>
    <n v="477"/>
    <n v="11755317.270000001"/>
    <x v="34"/>
  </r>
  <r>
    <m/>
    <x v="310"/>
    <s v="Invoice"/>
    <s v="88497"/>
    <s v="LITTLE AUSTRIA"/>
    <s v="SEEDLINGS ASS"/>
    <n v="100"/>
    <n v="31.8"/>
    <n v="3180"/>
    <n v="11758497.270000001"/>
    <x v="34"/>
  </r>
  <r>
    <m/>
    <x v="310"/>
    <s v="Invoice"/>
    <s v="88498"/>
    <s v="PLANTYARD"/>
    <s v="SEEDLINGS ASS"/>
    <n v="35"/>
    <n v="31.8"/>
    <n v="1113"/>
    <n v="11759610.270000001"/>
    <x v="34"/>
  </r>
  <r>
    <m/>
    <x v="310"/>
    <s v="Invoice"/>
    <s v="88500"/>
    <s v="HABITITNAK/KEENGRO"/>
    <s v="SEEDLINGS ASS"/>
    <n v="100"/>
    <n v="28.55"/>
    <n v="2855"/>
    <n v="11762465.270000001"/>
    <x v="34"/>
  </r>
  <r>
    <m/>
    <x v="310"/>
    <s v="Invoice"/>
    <s v="88501"/>
    <s v="RAINBOW GARDEN AND HOME CENTRE"/>
    <s v="SEEDLINGS ASS"/>
    <n v="90"/>
    <n v="31.8"/>
    <n v="2862"/>
    <n v="11765327.270000001"/>
    <x v="34"/>
  </r>
  <r>
    <m/>
    <x v="190"/>
    <s v="Invoice"/>
    <s v="88472"/>
    <s v="BUILDERS WAREHOUSE:WONDER PARK"/>
    <s v="SEEDLINGS ASS"/>
    <n v="140"/>
    <n v="33.5"/>
    <n v="4690"/>
    <n v="11770017.270000001"/>
    <x v="34"/>
  </r>
  <r>
    <m/>
    <x v="190"/>
    <s v="Invoice"/>
    <s v="88474"/>
    <s v="BUILDERS WAREHOUSE:RIVONIA"/>
    <s v="SEEDLINGS ASS"/>
    <n v="250"/>
    <n v="33.5"/>
    <n v="8375"/>
    <n v="11778392.270000001"/>
    <x v="34"/>
  </r>
  <r>
    <m/>
    <x v="190"/>
    <s v="Invoice"/>
    <s v="88476"/>
    <s v="BUILDERS WAREHOUSE:ERASMUS PARK"/>
    <s v="SEEDLINGS ASS"/>
    <n v="300"/>
    <n v="33.5"/>
    <n v="10050"/>
    <n v="11788442.270000001"/>
    <x v="34"/>
  </r>
  <r>
    <m/>
    <x v="190"/>
    <s v="Invoice"/>
    <s v="88477"/>
    <s v="BUILDERS WAREHOUSE:GEZINA NEW"/>
    <s v="SEEDLINGS ASS"/>
    <n v="350"/>
    <n v="25.5"/>
    <n v="8925"/>
    <n v="11797367.270000001"/>
    <x v="34"/>
  </r>
  <r>
    <m/>
    <x v="190"/>
    <s v="Invoice"/>
    <s v="88478"/>
    <s v="BUILDERS WAREHOUSE:FOURWAYS"/>
    <s v="SEEDLINGS ASS"/>
    <n v="90"/>
    <n v="33.5"/>
    <n v="3015"/>
    <n v="11800382.270000001"/>
    <x v="34"/>
  </r>
  <r>
    <m/>
    <x v="190"/>
    <s v="Invoice"/>
    <s v="88479"/>
    <s v="BUILDERS WAREHOUSE:WOODLANDS"/>
    <s v="SEEDLINGS ASS"/>
    <n v="310"/>
    <n v="25.5"/>
    <n v="7905"/>
    <n v="11808287.270000001"/>
    <x v="34"/>
  </r>
  <r>
    <m/>
    <x v="190"/>
    <s v="Invoice"/>
    <s v="88480"/>
    <s v="BUILDERS WAREHOUSE:CEDAR SQUARE"/>
    <s v="SEEDLINGS ASS"/>
    <n v="100"/>
    <n v="33.5"/>
    <n v="3350"/>
    <n v="11811637.270000001"/>
    <x v="34"/>
  </r>
  <r>
    <m/>
    <x v="190"/>
    <s v="Invoice"/>
    <s v="88481"/>
    <s v="BUILDERS WAREHOUSE:LYNNWOOD"/>
    <s v="SEEDLINGS ASS"/>
    <n v="400"/>
    <n v="25.5"/>
    <n v="10200"/>
    <n v="11821837.270000001"/>
    <x v="34"/>
  </r>
  <r>
    <m/>
    <x v="190"/>
    <s v="Invoice"/>
    <s v="88482"/>
    <s v="BUILDERS WAREHOUSE:BRYANSTON"/>
    <s v="SEEDLINGS ASS"/>
    <n v="160"/>
    <n v="33.5"/>
    <n v="5360"/>
    <n v="11827197.270000001"/>
    <x v="34"/>
  </r>
  <r>
    <m/>
    <x v="190"/>
    <s v="Invoice"/>
    <s v="88483"/>
    <s v="BUILDERS WAREHOUSE:GLEN EAGLES"/>
    <s v="SEEDLINGS ASS"/>
    <n v="150"/>
    <n v="33.5"/>
    <n v="5025"/>
    <n v="11832222.270000001"/>
    <x v="34"/>
  </r>
  <r>
    <m/>
    <x v="190"/>
    <s v="Invoice"/>
    <s v="88484"/>
    <s v="LIFESTYLE HOME GARDEN"/>
    <s v="SEEDLINGS ASS"/>
    <n v="300"/>
    <n v="30"/>
    <n v="9000"/>
    <n v="11841222.270000001"/>
    <x v="34"/>
  </r>
  <r>
    <m/>
    <x v="190"/>
    <s v="Invoice"/>
    <s v="88486"/>
    <s v="BUILDERS WAREHOUSE:CHERRY LANE"/>
    <s v="SEEDLINGS ASS"/>
    <n v="150"/>
    <n v="25.5"/>
    <n v="3825"/>
    <n v="11845047.270000001"/>
    <x v="34"/>
  </r>
  <r>
    <m/>
    <x v="190"/>
    <s v="Invoice"/>
    <s v="88487"/>
    <s v="BUILDERS WAREHOUSE:SILVERLAKES"/>
    <s v="SEEDLINGS ASS"/>
    <n v="210"/>
    <n v="25.5"/>
    <n v="5355"/>
    <n v="11850402.270000001"/>
    <x v="34"/>
  </r>
  <r>
    <m/>
    <x v="190"/>
    <s v="Invoice"/>
    <s v="88488"/>
    <s v="HILLCREST NURSERY"/>
    <s v="SEEDLINGS ASS"/>
    <n v="120"/>
    <n v="33.99"/>
    <n v="4078.8"/>
    <n v="11854481.070000002"/>
    <x v="34"/>
  </r>
  <r>
    <m/>
    <x v="190"/>
    <s v="Invoice"/>
    <s v="88489"/>
    <s v="CENTRAL NURSERY DEPOT"/>
    <s v="SEEDLINGS ASS"/>
    <n v="200"/>
    <n v="33.99"/>
    <n v="6798"/>
    <n v="11861279.070000002"/>
    <x v="34"/>
  </r>
  <r>
    <m/>
    <x v="190"/>
    <s v="Invoice"/>
    <s v="88490"/>
    <s v="BUILDERS WAREHOUSE:CHERRY LANE"/>
    <s v="SEEDLINGS ASS"/>
    <n v="120"/>
    <n v="25.5"/>
    <n v="3060"/>
    <n v="11864339.070000002"/>
    <x v="34"/>
  </r>
  <r>
    <m/>
    <x v="190"/>
    <s v="Invoice"/>
    <s v="88505"/>
    <s v="BUILDERS WAREHOUSE:MIDRAND"/>
    <s v="SEEDLINGS ASS"/>
    <n v="120"/>
    <n v="25.5"/>
    <n v="3060"/>
    <n v="11867399.070000002"/>
    <x v="34"/>
  </r>
  <r>
    <m/>
    <x v="190"/>
    <s v="Invoice"/>
    <s v="88509"/>
    <s v="BUILDERS WAREHOUSE:ZAMBEZI"/>
    <s v="SEEDLINGS ASS"/>
    <n v="150"/>
    <n v="25.5"/>
    <n v="3825"/>
    <n v="11871224.070000002"/>
    <x v="34"/>
  </r>
  <r>
    <m/>
    <x v="190"/>
    <s v="Invoice"/>
    <s v="88510"/>
    <s v="BUILDERS WAREHOUSE:LYNNWOOD"/>
    <s v="SEEDLINGS ASS"/>
    <n v="150"/>
    <n v="25.5"/>
    <n v="3825"/>
    <n v="11875049.070000002"/>
    <x v="34"/>
  </r>
  <r>
    <m/>
    <x v="190"/>
    <s v="Invoice"/>
    <s v="88515"/>
    <s v="BUILDERS WAREHOUSE:ROBINDALE"/>
    <s v="SEEDLINGS ASS"/>
    <n v="150"/>
    <n v="25.5"/>
    <n v="3825"/>
    <n v="11878874.070000002"/>
    <x v="34"/>
  </r>
  <r>
    <m/>
    <x v="190"/>
    <s v="Invoice"/>
    <s v="88523"/>
    <s v="BUILDERS WAREHOUSE:BETHLEHEM"/>
    <s v="SEEDLINGS ASS"/>
    <n v="700"/>
    <n v="33.5"/>
    <n v="23450"/>
    <n v="11902324.070000002"/>
    <x v="34"/>
  </r>
  <r>
    <m/>
    <x v="190"/>
    <s v="Invoice"/>
    <s v="88524"/>
    <s v="BUILDERS WAREHOUSE:BETHLEHEM"/>
    <s v="SEEDLINGS ASS"/>
    <n v="40"/>
    <n v="0"/>
    <n v="0"/>
    <n v="11902324.070000002"/>
    <x v="34"/>
  </r>
  <r>
    <m/>
    <x v="190"/>
    <s v="Invoice"/>
    <s v="88525"/>
    <s v="BUILDERS WAREHOUSE:SECUNDA"/>
    <s v="SEEDLINGS ASS"/>
    <n v="260"/>
    <n v="33.5"/>
    <n v="8710"/>
    <n v="11911034.070000002"/>
    <x v="34"/>
  </r>
  <r>
    <m/>
    <x v="190"/>
    <s v="Invoice"/>
    <s v="88526"/>
    <s v="IMPALA FLORA"/>
    <s v="SEEDLINGS ASS"/>
    <n v="70"/>
    <n v="28.65"/>
    <n v="2005.5"/>
    <n v="11913039.570000002"/>
    <x v="34"/>
  </r>
  <r>
    <m/>
    <x v="191"/>
    <s v="Invoice"/>
    <s v="88470"/>
    <s v="BUILDERS WAREHOUSE:ZAMBEZI"/>
    <s v="SEEDLINGS ASS"/>
    <n v="500"/>
    <n v="25.5"/>
    <n v="12750"/>
    <n v="11925789.570000002"/>
    <x v="34"/>
  </r>
  <r>
    <m/>
    <x v="191"/>
    <s v="Invoice"/>
    <s v="88502"/>
    <s v="BUILDERS WAREHOUSE:RASLOUW"/>
    <s v="SEEDLINGS ASS"/>
    <n v="350"/>
    <n v="25.5"/>
    <n v="8925"/>
    <n v="11934714.570000002"/>
    <x v="34"/>
  </r>
  <r>
    <m/>
    <x v="191"/>
    <s v="Invoice"/>
    <s v="88503"/>
    <s v="BUILDERS WAREHOUSE:CENTURION"/>
    <s v="SEEDLINGS ASS"/>
    <n v="350"/>
    <n v="25.5"/>
    <n v="8925"/>
    <n v="11943639.570000002"/>
    <x v="34"/>
  </r>
  <r>
    <m/>
    <x v="191"/>
    <s v="Invoice"/>
    <s v="88506"/>
    <s v="BUILDERS WAREHOUSE:LAMBTON"/>
    <s v="SEEDLINGS ASS"/>
    <n v="175"/>
    <n v="33.5"/>
    <n v="5862.5"/>
    <n v="11949502.070000002"/>
    <x v="34"/>
  </r>
  <r>
    <m/>
    <x v="191"/>
    <s v="Invoice"/>
    <s v="88507"/>
    <s v="BUILDERS WAREHOUSE:SOUTHGATE"/>
    <s v="SEEDLINGS ASS"/>
    <n v="100"/>
    <n v="33.5"/>
    <n v="3350"/>
    <n v="11952852.070000002"/>
    <x v="34"/>
  </r>
  <r>
    <m/>
    <x v="191"/>
    <s v="Invoice"/>
    <s v="88508"/>
    <s v="BUILDERS WAREHOUSE:WOODLANDS"/>
    <s v="SEEDLINGS ASS"/>
    <n v="150"/>
    <n v="25.5"/>
    <n v="3825"/>
    <n v="11956677.070000002"/>
    <x v="34"/>
  </r>
  <r>
    <m/>
    <x v="191"/>
    <s v="Invoice"/>
    <s v="88511"/>
    <s v="BUILDERS WAREHOUSE:GEZINA NEW"/>
    <s v="SEEDLINGS ASS"/>
    <n v="120"/>
    <n v="25.5"/>
    <n v="3060"/>
    <n v="11959737.070000002"/>
    <x v="34"/>
  </r>
  <r>
    <m/>
    <x v="191"/>
    <s v="Invoice"/>
    <s v="88512"/>
    <s v="BUILDERS WAREHOUSE:SILVERLAKES"/>
    <s v="SEEDLINGS ASS"/>
    <n v="120"/>
    <n v="25.5"/>
    <n v="3060"/>
    <n v="11962797.070000002"/>
    <x v="34"/>
  </r>
  <r>
    <m/>
    <x v="191"/>
    <s v="Invoice"/>
    <s v="88513"/>
    <s v="BUILDERS WAREHOUSE:CENTURION"/>
    <s v="SEEDLINGS ASS"/>
    <n v="150"/>
    <n v="25.5"/>
    <n v="3825"/>
    <n v="11966622.070000002"/>
    <x v="34"/>
  </r>
  <r>
    <m/>
    <x v="191"/>
    <s v="Invoice"/>
    <s v="88514"/>
    <s v="BUILDERS WAREHOUSE:RASLOUW"/>
    <s v="SEEDLINGS ASS"/>
    <n v="150"/>
    <n v="25.5"/>
    <n v="3825"/>
    <n v="11970447.070000002"/>
    <x v="34"/>
  </r>
  <r>
    <m/>
    <x v="191"/>
    <s v="Invoice"/>
    <s v="88518"/>
    <s v="BUILDERS WAREHOUSE:CRAIGHALL PARK"/>
    <s v="SEEDLINGS ASS"/>
    <n v="200"/>
    <n v="33.5"/>
    <n v="6700"/>
    <n v="11977147.070000002"/>
    <x v="34"/>
  </r>
  <r>
    <m/>
    <x v="191"/>
    <s v="Invoice"/>
    <s v="88520"/>
    <s v="BUILDERS WAREHOUSE:EMALALHENI"/>
    <s v="SEEDLINGS ASS"/>
    <n v="200"/>
    <n v="33.5"/>
    <n v="6700"/>
    <n v="11983847.070000002"/>
    <x v="34"/>
  </r>
  <r>
    <m/>
    <x v="191"/>
    <s v="Invoice"/>
    <s v="88521"/>
    <s v="BUILDERS WAREHOUSE:MIDDELBURG"/>
    <s v="SEEDLINGS ASS"/>
    <n v="150"/>
    <n v="33.5"/>
    <n v="5025"/>
    <n v="11988872.070000002"/>
    <x v="34"/>
  </r>
  <r>
    <m/>
    <x v="191"/>
    <s v="Invoice"/>
    <s v="88517"/>
    <s v="FH CHAMBERLAIN TRADING (PTY) LTD:WATERKLOOF GLEN"/>
    <s v="SEEDLINGS ASS"/>
    <n v="100"/>
    <n v="28.5"/>
    <n v="2850"/>
    <n v="11991722.070000002"/>
    <x v="34"/>
  </r>
  <r>
    <m/>
    <x v="191"/>
    <s v="Invoice"/>
    <s v="88548"/>
    <s v="BUILDERS WAREHOUSE:NORTHMEAD"/>
    <s v="SEEDLINGS ASS"/>
    <n v="140"/>
    <n v="33.5"/>
    <n v="4690"/>
    <n v="11996412.070000002"/>
    <x v="34"/>
  </r>
  <r>
    <m/>
    <x v="217"/>
    <s v="Invoice"/>
    <s v="88504"/>
    <s v="BUILDERS WAREHOUSE:MIDRAND"/>
    <s v="SEEDLINGS ASS"/>
    <n v="100"/>
    <n v="25.5"/>
    <n v="2550"/>
    <n v="11998962.070000002"/>
    <x v="34"/>
  </r>
  <r>
    <m/>
    <x v="217"/>
    <s v="Invoice"/>
    <s v="88527"/>
    <s v="BUILDERS WAREHOUSE:BEDFORDVIEW"/>
    <s v="SEEDLINGS ASS"/>
    <n v="120"/>
    <n v="33.5"/>
    <n v="4020"/>
    <n v="12002982.070000002"/>
    <x v="34"/>
  </r>
  <r>
    <m/>
    <x v="217"/>
    <s v="Invoice"/>
    <s v="88528"/>
    <s v="BUILDERS WAREHOUSE:KEMPTON PARK"/>
    <s v="SEEDLINGS ASS"/>
    <n v="130"/>
    <n v="33.5"/>
    <n v="4355"/>
    <n v="12007337.070000002"/>
    <x v="34"/>
  </r>
  <r>
    <m/>
    <x v="217"/>
    <s v="Invoice"/>
    <s v="88529"/>
    <s v="BUILDERS WAREHOUSE:NORTHRIDING"/>
    <s v="SEEDLINGS ASS"/>
    <n v="300"/>
    <n v="25.5"/>
    <n v="7650"/>
    <n v="12014987.070000002"/>
    <x v="34"/>
  </r>
  <r>
    <m/>
    <x v="217"/>
    <s v="Invoice"/>
    <s v="88531"/>
    <s v="BUILDERS WAREHOUSE:ROBINDALE"/>
    <s v="SEEDLINGS ASS"/>
    <n v="70"/>
    <n v="25.5"/>
    <n v="1785"/>
    <n v="12016772.070000002"/>
    <x v="34"/>
  </r>
  <r>
    <m/>
    <x v="217"/>
    <s v="Invoice"/>
    <s v="88532"/>
    <s v="BUILDERS WAREHOUSE:STRUBENS VALLEY"/>
    <s v="SEEDLINGS ASS"/>
    <n v="150"/>
    <n v="25.5"/>
    <n v="3825"/>
    <n v="12020597.070000002"/>
    <x v="34"/>
  </r>
  <r>
    <m/>
    <x v="217"/>
    <s v="Invoice"/>
    <s v="88533"/>
    <s v="BUILDERS WAREHOUSE:GREENSTONE"/>
    <s v="SEEDLINGS ASS"/>
    <n v="150"/>
    <n v="33.5"/>
    <n v="5025"/>
    <n v="12025622.070000002"/>
    <x v="34"/>
  </r>
  <r>
    <m/>
    <x v="217"/>
    <s v="Invoice"/>
    <s v="88534"/>
    <s v="BUILDERS WAREHOUSE:NORWOOD"/>
    <s v="SEEDLINGS ASS  28884"/>
    <n v="120"/>
    <n v="33.5"/>
    <n v="4020"/>
    <n v="12029642.070000002"/>
    <x v="34"/>
  </r>
  <r>
    <m/>
    <x v="217"/>
    <s v="Invoice"/>
    <s v="88535"/>
    <s v="BUILDERS WAREHOUSE:STRUBENS VALLEY"/>
    <s v="SEEDLINGS ASS"/>
    <n v="150"/>
    <n v="25.5"/>
    <n v="3825"/>
    <n v="12033467.070000002"/>
    <x v="34"/>
  </r>
  <r>
    <m/>
    <x v="217"/>
    <s v="Invoice"/>
    <s v="88536"/>
    <s v="BUILDERS WAREHOUSE:NORTHRIDING"/>
    <s v="SEEDLINGS ASS"/>
    <n v="150"/>
    <n v="25.5"/>
    <n v="3825"/>
    <n v="12037292.070000002"/>
    <x v="34"/>
  </r>
  <r>
    <m/>
    <x v="217"/>
    <s v="Invoice"/>
    <s v="88537"/>
    <s v="BUILDERS WAREHOUSE:CRESTA"/>
    <s v="SEEDLINGS ASS"/>
    <n v="120"/>
    <n v="25.5"/>
    <n v="3060"/>
    <n v="12040352.070000002"/>
    <x v="34"/>
  </r>
  <r>
    <m/>
    <x v="217"/>
    <s v="Invoice"/>
    <s v="88538"/>
    <s v="CRISANRA KWEKERY"/>
    <s v="SEEDLINGS ASS"/>
    <n v="130"/>
    <n v="27.8"/>
    <n v="3614"/>
    <n v="12043966.070000002"/>
    <x v="34"/>
  </r>
  <r>
    <m/>
    <x v="217"/>
    <s v="Invoice"/>
    <s v="88540"/>
    <s v="PLANTYARD"/>
    <s v="SEEDLINGS ASS"/>
    <n v="25"/>
    <n v="31.8"/>
    <n v="795"/>
    <n v="12044761.070000002"/>
    <x v="34"/>
  </r>
  <r>
    <m/>
    <x v="217"/>
    <s v="Invoice"/>
    <s v="88541"/>
    <s v="AGRI 2 MARKET"/>
    <s v="SEEDLINGS ASS"/>
    <n v="400"/>
    <n v="25.95"/>
    <n v="10380"/>
    <n v="12055141.070000002"/>
    <x v="34"/>
  </r>
  <r>
    <m/>
    <x v="217"/>
    <s v="Invoice"/>
    <s v="88542"/>
    <s v="LITTLE AUSTRIA"/>
    <s v="SEEDLINGS ASS"/>
    <n v="60"/>
    <n v="31.8"/>
    <n v="1908"/>
    <n v="12057049.070000002"/>
    <x v="34"/>
  </r>
  <r>
    <m/>
    <x v="217"/>
    <s v="Invoice"/>
    <s v="88544"/>
    <s v="GARDENSHOP PARKTOWN"/>
    <s v="SEEDLINGS ASS"/>
    <n v="120"/>
    <n v="33.5"/>
    <n v="4020"/>
    <n v="12061069.070000002"/>
    <x v="34"/>
  </r>
  <r>
    <m/>
    <x v="217"/>
    <s v="Invoice"/>
    <s v="88530"/>
    <s v="RIVERSIDE MICA"/>
    <s v="SEEDLINGS ASS"/>
    <n v="45"/>
    <n v="28.8"/>
    <n v="1296"/>
    <n v="12062365.070000002"/>
    <x v="34"/>
  </r>
  <r>
    <m/>
    <x v="218"/>
    <s v="Invoice"/>
    <s v="88549"/>
    <s v="BUILDERS WAREHOUSE:EDENVALE"/>
    <s v="SEEDLINGS ASS"/>
    <n v="350"/>
    <n v="33.5"/>
    <n v="11725"/>
    <n v="12074090.070000002"/>
    <x v="34"/>
  </r>
  <r>
    <m/>
    <x v="218"/>
    <s v="Invoice"/>
    <s v="88550"/>
    <s v="BUILDERS WAREHOUSE:CEDAR SQUARE"/>
    <s v="SEEDLINGS ASS"/>
    <n v="100"/>
    <n v="33.5"/>
    <n v="3350"/>
    <n v="12077440.070000002"/>
    <x v="34"/>
  </r>
  <r>
    <m/>
    <x v="218"/>
    <s v="Invoice"/>
    <s v="88551"/>
    <s v="BUILDERS WAREHOUSE:FOURWAYS"/>
    <s v="SEEDLINGS ASS"/>
    <n v="130"/>
    <n v="33.5"/>
    <n v="4355"/>
    <n v="12081795.070000002"/>
    <x v="34"/>
  </r>
  <r>
    <m/>
    <x v="218"/>
    <s v="Invoice"/>
    <s v="88552"/>
    <s v="BUILDERS WAREHOUSE:BOKSBURG (NEW)"/>
    <s v="SEEDLINGS ASS"/>
    <n v="90"/>
    <n v="33.5"/>
    <n v="3015"/>
    <n v="12084810.070000002"/>
    <x v="34"/>
  </r>
  <r>
    <m/>
    <x v="218"/>
    <s v="Invoice"/>
    <s v="88553"/>
    <s v="BUILDERS WAREHOUSE:SUNWARD PARK"/>
    <s v="SEEDLINGS ASS"/>
    <n v="600"/>
    <n v="33.5"/>
    <n v="20100"/>
    <n v="12104910.070000002"/>
    <x v="34"/>
  </r>
  <r>
    <m/>
    <x v="218"/>
    <s v="Invoice"/>
    <s v="88554"/>
    <s v="BUILDERS WAREHOUSE:RIVONIA"/>
    <s v="SEEDLINGS ASS"/>
    <n v="320"/>
    <n v="33.5"/>
    <n v="10720"/>
    <n v="12115630.070000002"/>
    <x v="34"/>
  </r>
  <r>
    <m/>
    <x v="218"/>
    <s v="Invoice"/>
    <s v="88555"/>
    <s v="BUILDERS WAREHOUSE:CARNIVAL MALL"/>
    <s v="SEEDLINGS ASS"/>
    <n v="350"/>
    <n v="33.5"/>
    <n v="11725"/>
    <n v="12127355.070000002"/>
    <x v="34"/>
  </r>
  <r>
    <m/>
    <x v="218"/>
    <s v="Invoice"/>
    <s v="88556"/>
    <s v="BUILDERS WAREHOUSE:NOORDHEUWEL"/>
    <s v="SEEDLINGS ASS"/>
    <n v="50"/>
    <n v="33.5"/>
    <n v="1675"/>
    <n v="12129030.070000002"/>
    <x v="34"/>
  </r>
  <r>
    <m/>
    <x v="218"/>
    <s v="Invoice"/>
    <s v="88557"/>
    <s v="BUILDERS WAREHOUSE:NEWMARKET"/>
    <s v="SEEDLINGS ASS"/>
    <n v="500"/>
    <n v="33.5"/>
    <n v="16750"/>
    <n v="12145780.070000002"/>
    <x v="34"/>
  </r>
  <r>
    <m/>
    <x v="218"/>
    <s v="Invoice"/>
    <s v="88558"/>
    <s v="BUILDERS WAREHOUSE:HARTEBEESPOORT"/>
    <s v="SEEDLINGS ASS"/>
    <n v="250"/>
    <n v="33.5"/>
    <n v="8375"/>
    <n v="12154155.070000002"/>
    <x v="34"/>
  </r>
  <r>
    <m/>
    <x v="218"/>
    <s v="Invoice"/>
    <s v="88563"/>
    <s v="FH CHAMBERLAIN TRADING (PTY) LTD:CENTURION"/>
    <s v="SEEDLINGS ASS"/>
    <n v="480"/>
    <n v="28.5"/>
    <n v="13680"/>
    <n v="12167835.070000002"/>
    <x v="34"/>
  </r>
  <r>
    <m/>
    <x v="218"/>
    <s v="Invoice"/>
    <s v="88564"/>
    <s v="FH CHAMBERLAIN TRADING (PTY) LTD:KYALAMI"/>
    <s v="SEEDLINGS ASS"/>
    <n v="150"/>
    <n v="28.5"/>
    <n v="4275"/>
    <n v="12172110.070000002"/>
    <x v="34"/>
  </r>
  <r>
    <m/>
    <x v="218"/>
    <s v="Invoice"/>
    <s v="88565"/>
    <s v="BRAKPAN GARDEN CENTRE"/>
    <s v="SEEDLINGS ASS"/>
    <n v="166"/>
    <n v="31.8"/>
    <n v="5278.8"/>
    <n v="12177388.870000003"/>
    <x v="34"/>
  </r>
  <r>
    <m/>
    <x v="218"/>
    <s v="Invoice"/>
    <s v="88566"/>
    <s v="BUILDERS WAREHOUSE:GLEN EAGLES"/>
    <s v="SEEDLINGS ASS"/>
    <n v="200"/>
    <n v="33.5"/>
    <n v="6700"/>
    <n v="12184088.870000003"/>
    <x v="34"/>
  </r>
  <r>
    <m/>
    <x v="218"/>
    <s v="Invoice"/>
    <s v="88568"/>
    <s v="THYME SQUARE"/>
    <s v="SEEDLINGS ASS"/>
    <n v="75"/>
    <n v="28.95"/>
    <n v="2171.25"/>
    <n v="12186260.120000003"/>
    <x v="34"/>
  </r>
  <r>
    <m/>
    <x v="218"/>
    <s v="Invoice"/>
    <s v="88569"/>
    <s v="BUILDERS WAREHOUSE:VEREENIGING"/>
    <s v="SEEDLINGS ASS"/>
    <n v="180"/>
    <n v="33.5"/>
    <n v="6030"/>
    <n v="12192290.120000003"/>
    <x v="34"/>
  </r>
  <r>
    <m/>
    <x v="218"/>
    <s v="Invoice"/>
    <s v="88571"/>
    <s v="GREENSIDE KWEKERY"/>
    <s v="SEEDLINGS ASS"/>
    <n v="190"/>
    <n v="31.8"/>
    <n v="6042"/>
    <n v="12198332.120000003"/>
    <x v="34"/>
  </r>
  <r>
    <m/>
    <x v="218"/>
    <s v="Invoice"/>
    <s v="88572"/>
    <s v="PRETTY GARDENS"/>
    <s v="SEEDLINGS ASS"/>
    <n v="30"/>
    <n v="31.8"/>
    <n v="954"/>
    <n v="12199286.120000003"/>
    <x v="34"/>
  </r>
  <r>
    <m/>
    <x v="218"/>
    <s v="Invoice"/>
    <s v="88574"/>
    <s v="PLANT FACTORY"/>
    <s v="SEEDLINGS ASS"/>
    <n v="40"/>
    <n v="31.8"/>
    <n v="1272"/>
    <n v="12200558.120000003"/>
    <x v="34"/>
  </r>
  <r>
    <m/>
    <x v="218"/>
    <s v="Invoice"/>
    <s v="88576"/>
    <s v="BUILDERS WAREHOUSE:BLOEMFONTEIN"/>
    <s v="SEEDLINGS ASS"/>
    <n v="1200"/>
    <n v="33.5"/>
    <n v="40200"/>
    <n v="12240758.120000003"/>
    <x v="34"/>
  </r>
  <r>
    <m/>
    <x v="218"/>
    <s v="Invoice"/>
    <s v="88559"/>
    <s v="BUILDERS WAREHOUSE:NEWCASTLE"/>
    <s v="SEEDLINGS ASS"/>
    <n v="600"/>
    <n v="33.5"/>
    <n v="20100"/>
    <n v="12260858.120000003"/>
    <x v="34"/>
  </r>
  <r>
    <m/>
    <x v="286"/>
    <s v="Invoice"/>
    <s v="88519"/>
    <s v="BUILDERS WAREHOUSE:KLERKSDORP"/>
    <s v="SEEDLINGS ASS"/>
    <n v="150"/>
    <n v="33.5"/>
    <n v="5025"/>
    <n v="12265883.120000003"/>
    <x v="34"/>
  </r>
  <r>
    <m/>
    <x v="253"/>
    <s v="Invoice"/>
    <s v="88598"/>
    <s v="PLANTYARD"/>
    <s v="SEEDLINGS ASS"/>
    <n v="55"/>
    <n v="31.8"/>
    <n v="1749"/>
    <n v="12267632.120000003"/>
    <x v="34"/>
  </r>
  <r>
    <m/>
    <x v="253"/>
    <s v="Invoice"/>
    <s v="88599"/>
    <s v="HABITITNAK/KEENGRO"/>
    <s v="SEEDLINGS ASS"/>
    <n v="20"/>
    <n v="28.55"/>
    <n v="571"/>
    <n v="12268203.120000003"/>
    <x v="34"/>
  </r>
  <r>
    <m/>
    <x v="253"/>
    <s v="Invoice"/>
    <s v="88600"/>
    <s v="LITTLE AUSTRIA"/>
    <s v="SEEDLINGS ASS"/>
    <n v="120"/>
    <n v="31.8"/>
    <n v="3816"/>
    <n v="12272019.120000003"/>
    <x v="34"/>
  </r>
  <r>
    <m/>
    <x v="253"/>
    <s v="Invoice"/>
    <s v="88601"/>
    <s v="RAINBOW GARDEN AND HOME CENTRE"/>
    <s v="SEEDLINGS ASS"/>
    <n v="50"/>
    <n v="31.8"/>
    <n v="1590"/>
    <n v="12273609.120000003"/>
    <x v="34"/>
  </r>
  <r>
    <m/>
    <x v="253"/>
    <s v="Invoice"/>
    <s v="88604"/>
    <s v="BUILDERS WAREHOUSE:NORWOOD"/>
    <s v="SEEDLINGS ASS"/>
    <n v="220"/>
    <n v="33.5"/>
    <n v="7370"/>
    <n v="12280979.120000003"/>
    <x v="34"/>
  </r>
  <r>
    <m/>
    <x v="253"/>
    <s v="Invoice"/>
    <s v="88605"/>
    <s v="BUILDERS WAREHOUSE:NOORDHEUWEL"/>
    <s v="SEEDLINGS ASS"/>
    <n v="200"/>
    <n v="33.5"/>
    <n v="6700"/>
    <n v="12287679.120000003"/>
    <x v="34"/>
  </r>
  <r>
    <m/>
    <x v="253"/>
    <s v="Invoice"/>
    <s v="88606"/>
    <s v="BUILDERS WAREHOUSE:STRUBENS VALLEY"/>
    <s v="SEEDLINGS ASS"/>
    <n v="300"/>
    <n v="25.5"/>
    <n v="7650"/>
    <n v="12295329.120000003"/>
    <x v="34"/>
  </r>
  <r>
    <m/>
    <x v="253"/>
    <s v="Invoice"/>
    <s v="88607"/>
    <s v="BUILDERS WAREHOUSE:BEDWORTH PARK"/>
    <s v="SEEDLINGS ASS"/>
    <n v="210"/>
    <n v="33.5"/>
    <n v="7035"/>
    <n v="12302364.120000003"/>
    <x v="34"/>
  </r>
  <r>
    <m/>
    <x v="253"/>
    <s v="Invoice"/>
    <s v="88608"/>
    <s v="BUILDERS WAREHOUSE:ROBINDALE"/>
    <s v="SEEDLINGS ASS"/>
    <n v="140"/>
    <n v="25.5"/>
    <n v="3570"/>
    <n v="12305934.120000003"/>
    <x v="34"/>
  </r>
  <r>
    <m/>
    <x v="253"/>
    <s v="Invoice"/>
    <s v="88609"/>
    <s v="BUILDERS WAREHOUSE:NORTHMEAD"/>
    <s v="SEEDLINGS ASS"/>
    <n v="80"/>
    <n v="33.5"/>
    <n v="2680"/>
    <n v="12308614.120000003"/>
    <x v="34"/>
  </r>
  <r>
    <m/>
    <x v="219"/>
    <s v="Invoice"/>
    <s v="88578"/>
    <s v="BUILDERS WAREHOUSE:WOODLANDS"/>
    <s v="SEEDLINGS ASS"/>
    <n v="160"/>
    <n v="25.5"/>
    <n v="4080"/>
    <n v="12312694.120000003"/>
    <x v="34"/>
  </r>
  <r>
    <m/>
    <x v="219"/>
    <s v="Invoice"/>
    <s v="88579"/>
    <s v="BUILDERS WAREHOUSE:WONDER PARK"/>
    <s v="SEEDLINGS ASS"/>
    <n v="120"/>
    <n v="33.5"/>
    <n v="4020"/>
    <n v="12316714.120000003"/>
    <x v="34"/>
  </r>
  <r>
    <m/>
    <x v="219"/>
    <s v="Invoice"/>
    <s v="88580"/>
    <s v="BUILDERS WAREHOUSE:FOURWAYS"/>
    <s v="SEEDLINGS ASS"/>
    <n v="130"/>
    <n v="33.5"/>
    <n v="4355"/>
    <n v="12321069.120000003"/>
    <x v="34"/>
  </r>
  <r>
    <m/>
    <x v="219"/>
    <s v="Invoice"/>
    <s v="88581"/>
    <s v="BUILDERS WAREHOUSE:SILVERLAKES"/>
    <s v="SEEDLINGS ASS"/>
    <n v="210"/>
    <n v="25.5"/>
    <n v="5355"/>
    <n v="12326424.120000003"/>
    <x v="34"/>
  </r>
  <r>
    <m/>
    <x v="219"/>
    <s v="Invoice"/>
    <s v="88582"/>
    <s v="BUILDERS WAREHOUSE:CEDAR SQUARE"/>
    <s v="SEEDLINGS ASS"/>
    <n v="60"/>
    <n v="33.5"/>
    <n v="2010"/>
    <n v="12328434.120000003"/>
    <x v="34"/>
  </r>
  <r>
    <m/>
    <x v="219"/>
    <s v="Invoice"/>
    <s v="88583"/>
    <s v="BUILDERS WAREHOUSE:GEZINA NEW"/>
    <s v="SEEDLINGS ASS"/>
    <n v="160"/>
    <n v="25.5"/>
    <n v="4080"/>
    <n v="12332514.120000003"/>
    <x v="34"/>
  </r>
  <r>
    <m/>
    <x v="219"/>
    <s v="Invoice"/>
    <s v="88584"/>
    <s v="BUILDERS WAREHOUSE:LYNNWOOD"/>
    <s v="SEEDLINGS ASS"/>
    <n v="300"/>
    <n v="25.5"/>
    <n v="7650"/>
    <n v="12340164.120000003"/>
    <x v="34"/>
  </r>
  <r>
    <m/>
    <x v="219"/>
    <s v="Invoice"/>
    <s v="88586"/>
    <s v="LIFESTYLE HOME GARDEN"/>
    <s v="SEEDLINGS ASS"/>
    <n v="300"/>
    <n v="30"/>
    <n v="9000"/>
    <n v="12349164.120000003"/>
    <x v="34"/>
  </r>
  <r>
    <m/>
    <x v="219"/>
    <s v="Invoice"/>
    <s v="88587"/>
    <s v="BUILDERS WAREHOUSE:RUSTENBURG"/>
    <s v="SEEDLINGS ASS"/>
    <n v="690"/>
    <n v="33.5"/>
    <n v="23115"/>
    <n v="12372279.120000003"/>
    <x v="34"/>
  </r>
  <r>
    <m/>
    <x v="219"/>
    <s v="Invoice"/>
    <s v="88588"/>
    <s v="BUILDERS WAREHOUSE:GLEN EAGLES"/>
    <s v="SEEDLINGS ASS"/>
    <n v="260"/>
    <n v="33.5"/>
    <n v="8710"/>
    <n v="12380989.120000003"/>
    <x v="34"/>
  </r>
  <r>
    <m/>
    <x v="219"/>
    <s v="Invoice"/>
    <s v="88590"/>
    <s v="BUILDERS WAREHOUSE:ERASMUS PARK"/>
    <s v="SEEDLINGS ASS"/>
    <n v="250"/>
    <n v="33.5"/>
    <n v="8375"/>
    <n v="12389364.120000003"/>
    <x v="34"/>
  </r>
  <r>
    <m/>
    <x v="219"/>
    <s v="Invoice"/>
    <s v="88591"/>
    <s v="BUILDERS WAREHOUSE:BRYANSTON"/>
    <s v="SEEDLINGS ASS"/>
    <n v="160"/>
    <n v="33.5"/>
    <n v="5360"/>
    <n v="12394724.120000003"/>
    <x v="34"/>
  </r>
  <r>
    <m/>
    <x v="219"/>
    <s v="Invoice"/>
    <s v="88592"/>
    <s v="BUILDERS WAREHOUSE:RIVONIA"/>
    <s v="SEEDLINGS ASS"/>
    <n v="110"/>
    <n v="33.5"/>
    <n v="3685"/>
    <n v="12398409.120000003"/>
    <x v="34"/>
  </r>
  <r>
    <m/>
    <x v="219"/>
    <s v="Invoice"/>
    <s v="88593"/>
    <s v="BUILDERS WAREHOUSE:CHERRY LANE"/>
    <s v="SEEDLINGS ASS"/>
    <n v="10"/>
    <n v="25.5"/>
    <n v="255"/>
    <n v="12398664.120000003"/>
    <x v="34"/>
  </r>
  <r>
    <m/>
    <x v="219"/>
    <s v="Invoice"/>
    <s v="88596"/>
    <s v="CENTRAL NURSERY DEPOT"/>
    <s v="SEEDLINGS ASS"/>
    <n v="140"/>
    <n v="33.99"/>
    <n v="4758.6000000000004"/>
    <n v="12403422.720000003"/>
    <x v="34"/>
  </r>
  <r>
    <m/>
    <x v="219"/>
    <s v="Invoice"/>
    <s v="88597"/>
    <s v="HILLCREST NURSERY"/>
    <s v="SEEDLINGS ASS"/>
    <n v="80"/>
    <n v="33.99"/>
    <n v="2719.2"/>
    <n v="12406141.920000002"/>
    <x v="34"/>
  </r>
  <r>
    <m/>
    <x v="219"/>
    <s v="Invoice"/>
    <s v="88602"/>
    <s v="SEFAKO MAKGATHO HEALTH SCIENCE UNIVERSITY"/>
    <s v="SEEDLINGS ASS"/>
    <n v="20"/>
    <n v="31.8"/>
    <n v="636"/>
    <n v="12406777.920000002"/>
    <x v="34"/>
  </r>
  <r>
    <m/>
    <x v="219"/>
    <s v="Invoice"/>
    <s v="88602"/>
    <s v="SEFAKO MAKGATHO HEALTH SCIENCE UNIVERSITY"/>
    <s v="SEEDLINGS SPINACH"/>
    <n v="48"/>
    <n v="31.8"/>
    <n v="1526.4"/>
    <n v="12408304.320000002"/>
    <x v="34"/>
  </r>
  <r>
    <m/>
    <x v="219"/>
    <s v="Invoice"/>
    <s v="88603"/>
    <s v="BUILDERS WAREHOUSE:GREENSTONE"/>
    <s v="SEEDLINGS ASS"/>
    <n v="100"/>
    <n v="33.5"/>
    <n v="3350"/>
    <n v="12411654.320000002"/>
    <x v="34"/>
  </r>
  <r>
    <m/>
    <x v="219"/>
    <s v="Invoice"/>
    <s v="88631"/>
    <s v="BUILDERS WAREHOUSE:SECUNDA"/>
    <s v="SEEDLINGS ASS"/>
    <n v="450"/>
    <n v="33.5"/>
    <n v="15075"/>
    <n v="12426729.320000002"/>
    <x v="34"/>
  </r>
  <r>
    <m/>
    <x v="192"/>
    <s v="Invoice"/>
    <s v="88585"/>
    <s v="BUILDERS WAREHOUSE:RASLOUW"/>
    <s v="SEEDLINGS ASS"/>
    <n v="160"/>
    <n v="25.5"/>
    <n v="4080"/>
    <n v="12430809.320000002"/>
    <x v="34"/>
  </r>
  <r>
    <m/>
    <x v="192"/>
    <s v="Invoice"/>
    <s v="88610"/>
    <s v="BUILDERS WAREHOUSE:CENTURION"/>
    <s v="SEEDLINGS ASS"/>
    <n v="600"/>
    <n v="25.5"/>
    <n v="15300"/>
    <n v="12446109.320000002"/>
    <x v="34"/>
  </r>
  <r>
    <m/>
    <x v="192"/>
    <s v="Invoice"/>
    <s v="88611"/>
    <s v="BUILDERS WAREHOUSE:CRAIGHALL PARK"/>
    <s v="SEEDLINGS ASS"/>
    <n v="130"/>
    <n v="33.5"/>
    <n v="4355"/>
    <n v="12450464.320000002"/>
    <x v="34"/>
  </r>
  <r>
    <m/>
    <x v="192"/>
    <s v="Invoice"/>
    <s v="88612"/>
    <s v="BUILDERS WAREHOUSE:LAMBTON"/>
    <s v="SEEDLINGS ASS"/>
    <n v="175"/>
    <n v="33.5"/>
    <n v="5862.5"/>
    <n v="12456326.820000002"/>
    <x v="34"/>
  </r>
  <r>
    <m/>
    <x v="192"/>
    <s v="Invoice"/>
    <s v="88613"/>
    <s v="BACK TO EDEN NURSERY"/>
    <s v="SEEDLINGS ASS"/>
    <n v="28"/>
    <n v="31.8"/>
    <n v="890.4"/>
    <n v="12457217.220000003"/>
    <x v="34"/>
  </r>
  <r>
    <m/>
    <x v="192"/>
    <s v="Invoice"/>
    <s v="88615"/>
    <s v="BUILDERS WAREHOUSE:KLERKSDORP"/>
    <s v="SEEDLINGS ASS"/>
    <n v="310"/>
    <n v="33.5"/>
    <n v="10385"/>
    <n v="12467602.220000003"/>
    <x v="34"/>
  </r>
  <r>
    <m/>
    <x v="192"/>
    <s v="Invoice"/>
    <s v="88616"/>
    <s v="BUILDERS WAREHOUSE:SOUTHGATE"/>
    <s v="SEEDLINGS ASS"/>
    <n v="240"/>
    <n v="33.5"/>
    <n v="8040"/>
    <n v="12475642.220000003"/>
    <x v="34"/>
  </r>
  <r>
    <m/>
    <x v="192"/>
    <s v="Invoice"/>
    <s v="88617"/>
    <s v="FH CHAMBERLAIN TRADING (PTY) LTD:SILVER LAKES"/>
    <s v="SEEDLINGS ASS"/>
    <n v="264"/>
    <n v="28.5"/>
    <n v="7524"/>
    <n v="12483166.220000003"/>
    <x v="34"/>
  </r>
  <r>
    <m/>
    <x v="254"/>
    <s v="Invoice"/>
    <s v="88594"/>
    <s v="BUILDERS WAREHOUSE:ZAMBEZI"/>
    <s v="SEEDLINGS ASS"/>
    <n v="220"/>
    <n v="25.5"/>
    <n v="5610"/>
    <n v="12488776.220000003"/>
    <x v="34"/>
  </r>
  <r>
    <m/>
    <x v="254"/>
    <s v="Invoice"/>
    <s v="88618"/>
    <s v="BUILDERS WAREHOUSE:GREENSTONE"/>
    <s v="SEEDLINGS ASS"/>
    <n v="300"/>
    <n v="33.5"/>
    <n v="10050"/>
    <n v="12498826.220000003"/>
    <x v="34"/>
  </r>
  <r>
    <m/>
    <x v="254"/>
    <s v="Invoice"/>
    <s v="88619"/>
    <s v="BUILDERS WAREHOUSE:NORWOOD"/>
    <s v="SEEDLINGS ASS"/>
    <n v="150"/>
    <n v="33.5"/>
    <n v="5025"/>
    <n v="12503851.220000003"/>
    <x v="34"/>
  </r>
  <r>
    <m/>
    <x v="254"/>
    <s v="Invoice"/>
    <s v="88620"/>
    <s v="BUILDERS WAREHOUSE:ROBINDALE"/>
    <s v="SEEDLINGS ASS"/>
    <n v="90"/>
    <n v="25.5"/>
    <n v="2295"/>
    <n v="12506146.220000003"/>
    <x v="34"/>
  </r>
  <r>
    <m/>
    <x v="254"/>
    <s v="Invoice"/>
    <s v="88621"/>
    <s v="BUILDERS WAREHOUSE:MIDDELBURG"/>
    <s v="SEEDLINGS ASS"/>
    <n v="210"/>
    <n v="33.5"/>
    <n v="7035"/>
    <n v="12513181.220000003"/>
    <x v="34"/>
  </r>
  <r>
    <m/>
    <x v="254"/>
    <s v="Invoice"/>
    <s v="88622"/>
    <s v="FH CHAMBERLAIN TRADING (PTY) LTD:CENTURION"/>
    <s v="SEEDLINGS ASS"/>
    <n v="768"/>
    <n v="28.5"/>
    <n v="21888"/>
    <n v="12535069.220000003"/>
    <x v="34"/>
  </r>
  <r>
    <m/>
    <x v="254"/>
    <s v="Invoice"/>
    <s v="88623"/>
    <s v="FH CHAMBERLAIN TRADING (PTY) LTD:RIVIERA"/>
    <s v="SEEDLINGS ASS"/>
    <n v="160"/>
    <n v="28.5"/>
    <n v="4560"/>
    <n v="12539629.220000003"/>
    <x v="34"/>
  </r>
  <r>
    <m/>
    <x v="254"/>
    <s v="Invoice"/>
    <s v="88624"/>
    <s v="FH CHAMBERLAIN TRADING (PTY) LTD:MONTANA"/>
    <s v="SEEDLINGS ASS"/>
    <n v="755"/>
    <n v="28.5"/>
    <n v="21517.5"/>
    <n v="12561146.720000003"/>
    <x v="34"/>
  </r>
  <r>
    <m/>
    <x v="254"/>
    <s v="Invoice"/>
    <s v="88625"/>
    <s v="BUILDERS WAREHOUSE:KEMPTON PARK"/>
    <s v="SEEDLINGS ASS"/>
    <n v="200"/>
    <n v="33.5"/>
    <n v="6700"/>
    <n v="12567846.720000003"/>
    <x v="34"/>
  </r>
  <r>
    <m/>
    <x v="254"/>
    <s v="Invoice"/>
    <s v="88626"/>
    <s v="BUILDERS WAREHOUSE:BEDFORDVIEW"/>
    <s v="SEEDLINGS ASS"/>
    <n v="116"/>
    <n v="33.5"/>
    <n v="3886"/>
    <n v="12571732.720000003"/>
    <x v="34"/>
  </r>
  <r>
    <m/>
    <x v="254"/>
    <s v="Invoice"/>
    <s v="88627"/>
    <s v="CRISANRA KWEKERY"/>
    <s v="SEEDLINGS ASS"/>
    <n v="74"/>
    <n v="27.8"/>
    <n v="2057.1999999999998"/>
    <n v="12573789.920000002"/>
    <x v="34"/>
  </r>
  <r>
    <m/>
    <x v="254"/>
    <s v="Invoice"/>
    <s v="88628"/>
    <s v="LITTLE AUSTRIA"/>
    <s v="SEEDLINGS ASS"/>
    <n v="239"/>
    <n v="31.8"/>
    <n v="7600.2"/>
    <n v="12581390.120000001"/>
    <x v="34"/>
  </r>
  <r>
    <m/>
    <x v="254"/>
    <s v="Invoice"/>
    <s v="88629"/>
    <s v="PLANTYARD"/>
    <s v="SEEDLINGS ASS"/>
    <n v="20"/>
    <n v="31.8"/>
    <n v="636"/>
    <n v="12582026.120000001"/>
    <x v="34"/>
  </r>
  <r>
    <m/>
    <x v="254"/>
    <s v="Invoice"/>
    <s v="88634"/>
    <s v="RIVERSIDE MICA"/>
    <s v="SEEDLINGS ASS"/>
    <n v="75"/>
    <n v="33.5"/>
    <n v="2512.5"/>
    <n v="12584538.620000001"/>
    <x v="34"/>
  </r>
  <r>
    <m/>
    <x v="254"/>
    <s v="Invoice"/>
    <s v="88658"/>
    <s v="BUILDERS WAREHOUSE:POLOKWANE"/>
    <s v="SEEDLINGS ASS"/>
    <n v="350"/>
    <n v="33.5"/>
    <n v="11725"/>
    <n v="12596263.620000001"/>
    <x v="34"/>
  </r>
  <r>
    <m/>
    <x v="254"/>
    <s v="Invoice"/>
    <s v="88660"/>
    <s v="BUILDERS WAREHOUSE:MOKOPANE"/>
    <s v="SEEDLINGS ASS"/>
    <n v="400"/>
    <n v="33.5"/>
    <n v="13400"/>
    <n v="12609663.620000001"/>
    <x v="34"/>
  </r>
  <r>
    <m/>
    <x v="255"/>
    <s v="Invoice"/>
    <s v="88635"/>
    <s v="BUILDERS WAREHOUSE:EDENVALE"/>
    <s v="SEEDLINGS ASS"/>
    <n v="170"/>
    <n v="33.5"/>
    <n v="5695"/>
    <n v="12615358.620000001"/>
    <x v="34"/>
  </r>
  <r>
    <m/>
    <x v="255"/>
    <s v="Invoice"/>
    <s v="88636"/>
    <s v="BUILDERS WAREHOUSE:STRUBENS VALLEY"/>
    <s v="SEEDLINGS ASS"/>
    <n v="260"/>
    <n v="25.5"/>
    <n v="6630"/>
    <n v="12621988.620000001"/>
    <x v="34"/>
  </r>
  <r>
    <m/>
    <x v="255"/>
    <s v="Invoice"/>
    <s v="88637"/>
    <s v="BUILDERS WAREHOUSE:MIDRAND"/>
    <s v="SEEDLINGS ASS"/>
    <n v="150"/>
    <n v="25.5"/>
    <n v="3825"/>
    <n v="12625813.620000001"/>
    <x v="34"/>
  </r>
  <r>
    <m/>
    <x v="255"/>
    <s v="Invoice"/>
    <s v="88638"/>
    <s v="BUILDERS WAREHOUSE:NEWMARKET"/>
    <s v="SEEDLINGS ASS"/>
    <n v="430"/>
    <n v="33.5"/>
    <n v="14405"/>
    <n v="12640218.620000001"/>
    <x v="34"/>
  </r>
  <r>
    <m/>
    <x v="255"/>
    <s v="Invoice"/>
    <s v="88633"/>
    <s v="BUILDERS WAREHOUSE:NOORDHEUWEL"/>
    <s v="SEEDLINGS ASS"/>
    <n v="110"/>
    <n v="33.5"/>
    <n v="3685"/>
    <n v="12643903.620000001"/>
    <x v="34"/>
  </r>
  <r>
    <m/>
    <x v="255"/>
    <s v="Invoice"/>
    <s v="88639"/>
    <s v="BUILDERS WAREHOUSE:SUNWARD PARK"/>
    <s v="SEEDLINGS ASS"/>
    <n v="230"/>
    <n v="33.5"/>
    <n v="7705"/>
    <n v="12651608.620000001"/>
    <x v="34"/>
  </r>
  <r>
    <m/>
    <x v="255"/>
    <s v="Invoice"/>
    <s v="88640"/>
    <s v="BUILDERS WAREHOUSE:NORTHMEAD"/>
    <s v="SEEDLINGS ASS"/>
    <n v="200"/>
    <n v="33.5"/>
    <n v="6700"/>
    <n v="12658308.620000001"/>
    <x v="34"/>
  </r>
  <r>
    <m/>
    <x v="255"/>
    <s v="Invoice"/>
    <s v="88641"/>
    <s v="BUILDERS WAREHOUSE:BOKSBURG (NEW)"/>
    <s v="SEEDLINGS ASS"/>
    <n v="320"/>
    <n v="33.5"/>
    <n v="10720"/>
    <n v="12669028.620000001"/>
    <x v="34"/>
  </r>
  <r>
    <m/>
    <x v="255"/>
    <s v="Invoice"/>
    <s v="88642"/>
    <s v="BUILDERS WAREHOUSE:CARNIVAL MALL"/>
    <s v="SEEDLINGS ASS"/>
    <n v="180"/>
    <n v="33.5"/>
    <n v="6030"/>
    <n v="12675058.620000001"/>
    <x v="34"/>
  </r>
  <r>
    <m/>
    <x v="255"/>
    <s v="Invoice"/>
    <s v="88643"/>
    <s v="BUILDERS WAREHOUSE:RIVONIA"/>
    <s v="SEEDLINGS ASS"/>
    <n v="400"/>
    <n v="33.5"/>
    <n v="13400"/>
    <n v="12688458.620000001"/>
    <x v="34"/>
  </r>
  <r>
    <m/>
    <x v="255"/>
    <s v="Invoice"/>
    <s v="88644"/>
    <s v="BUILDERS WAREHOUSE:BRYANSTON"/>
    <s v="SEEDLINGS ASS"/>
    <n v="80"/>
    <n v="33.5"/>
    <n v="2680"/>
    <n v="12691138.620000001"/>
    <x v="34"/>
  </r>
  <r>
    <m/>
    <x v="255"/>
    <s v="Invoice"/>
    <s v="88645"/>
    <s v="BUILDERS WAREHOUSE:NORTHRIDING"/>
    <s v="SEEDLINGS ASS"/>
    <n v="320"/>
    <n v="25.5"/>
    <n v="8160"/>
    <n v="12699298.620000001"/>
    <x v="34"/>
  </r>
  <r>
    <m/>
    <x v="255"/>
    <s v="Invoice"/>
    <s v="88646"/>
    <s v="BUILDERS WAREHOUSE:FLORIDA GLEN"/>
    <s v="SEEDLINGS ASS"/>
    <n v="160"/>
    <n v="33.5"/>
    <n v="5360"/>
    <n v="12704658.620000001"/>
    <x v="34"/>
  </r>
  <r>
    <m/>
    <x v="255"/>
    <s v="Invoice"/>
    <s v="88647"/>
    <s v="FH CHAMBERLAIN TRADING (PTY) LTD:KYALAMI"/>
    <s v="SEEDLINGS ASS"/>
    <n v="100"/>
    <n v="28.5"/>
    <n v="2850"/>
    <n v="12707508.620000001"/>
    <x v="34"/>
  </r>
  <r>
    <m/>
    <x v="255"/>
    <s v="Invoice"/>
    <s v="88648"/>
    <s v="BRAKPAN GARDEN CENTRE"/>
    <s v="SEEDLINGS ASS"/>
    <n v="155"/>
    <n v="31.8"/>
    <n v="4929"/>
    <n v="12712437.620000001"/>
    <x v="34"/>
  </r>
  <r>
    <m/>
    <x v="255"/>
    <s v="Invoice"/>
    <s v="88649"/>
    <s v="SYLVIA PASS GARDEN CENTRE"/>
    <s v="SEEDLINGS ASS"/>
    <n v="40"/>
    <n v="31.8"/>
    <n v="1272"/>
    <n v="12713709.620000001"/>
    <x v="34"/>
  </r>
  <r>
    <m/>
    <x v="255"/>
    <s v="Invoice"/>
    <s v="88650"/>
    <s v="THYME SQUARE"/>
    <s v="SEEDLINGS ASS"/>
    <n v="69"/>
    <n v="28.95"/>
    <n v="1997.55"/>
    <n v="12715707.170000002"/>
    <x v="34"/>
  </r>
  <r>
    <m/>
    <x v="255"/>
    <s v="Invoice"/>
    <s v="88651"/>
    <s v="AGRI 2 MARKET"/>
    <s v="SEEDLINGS ASS"/>
    <n v="650"/>
    <n v="25.95"/>
    <n v="16867.5"/>
    <n v="12732574.670000002"/>
    <x v="34"/>
  </r>
  <r>
    <m/>
    <x v="255"/>
    <s v="Invoice"/>
    <s v="88653"/>
    <s v="MONTANA GARDEN PAVILION"/>
    <s v="SEEDLINGS ASS"/>
    <n v="220"/>
    <n v="31.8"/>
    <n v="6996"/>
    <n v="12739570.670000002"/>
    <x v="34"/>
  </r>
  <r>
    <m/>
    <x v="255"/>
    <s v="Invoice"/>
    <s v="88656"/>
    <s v="BUILDERS WAREHOUSE:NELSPRUIT"/>
    <s v="SEEDLINGS ASS"/>
    <n v="1000"/>
    <n v="33.5"/>
    <n v="33500"/>
    <n v="12773070.670000002"/>
    <x v="34"/>
  </r>
  <r>
    <m/>
    <x v="255"/>
    <s v="Invoice"/>
    <s v="88659"/>
    <s v="BUILDERS WAREHOUSE:THOHOYANDOU"/>
    <s v="SEEDLINGS ASS"/>
    <n v="1200"/>
    <n v="33.5"/>
    <n v="40200"/>
    <n v="12813270.670000002"/>
    <x v="34"/>
  </r>
  <r>
    <m/>
    <x v="287"/>
    <s v="Invoice"/>
    <s v="88655"/>
    <s v="RAINBOW GARDEN AND HOME CENTRE"/>
    <s v="SEEDLINGS ASS"/>
    <n v="20"/>
    <n v="0"/>
    <n v="0"/>
    <n v="12813270.670000002"/>
    <x v="34"/>
  </r>
  <r>
    <m/>
    <x v="287"/>
    <s v="Invoice"/>
    <s v="88661"/>
    <s v="RAINBOW GARDEN AND HOME CENTRE"/>
    <s v="SEEDLINGS ASS"/>
    <n v="90"/>
    <n v="31.8"/>
    <n v="2862"/>
    <n v="12816132.670000002"/>
    <x v="34"/>
  </r>
  <r>
    <m/>
    <x v="287"/>
    <s v="Invoice"/>
    <s v="88662"/>
    <s v="GREEN PALM MINI GARDENS"/>
    <s v="SEEDLINGS ASS"/>
    <n v="15"/>
    <n v="31.8"/>
    <n v="477"/>
    <n v="12816609.670000002"/>
    <x v="34"/>
  </r>
  <r>
    <m/>
    <x v="287"/>
    <s v="Invoice"/>
    <s v="88682"/>
    <s v="PLANTYARD"/>
    <s v="SEEDLINGS ASS  28884"/>
    <n v="25"/>
    <n v="31.8"/>
    <n v="795"/>
    <n v="12817404.670000002"/>
    <x v="34"/>
  </r>
  <r>
    <m/>
    <x v="287"/>
    <s v="Invoice"/>
    <s v="88683"/>
    <s v="CRISANRA KWEKERY"/>
    <s v="SEEDLINGS ASS"/>
    <n v="30"/>
    <n v="27.8"/>
    <n v="834"/>
    <n v="12818238.670000002"/>
    <x v="34"/>
  </r>
  <r>
    <m/>
    <x v="287"/>
    <s v="Invoice"/>
    <s v="88684"/>
    <s v="LITTLE AUSTRIA"/>
    <s v="SEEDLINGS ASS"/>
    <n v="40"/>
    <n v="31.8"/>
    <n v="1272"/>
    <n v="12819510.670000002"/>
    <x v="34"/>
  </r>
  <r>
    <m/>
    <x v="287"/>
    <s v="Invoice"/>
    <s v="88685"/>
    <s v="HABITITNAK/KEENGRO"/>
    <s v="SEEDLINGS ASS"/>
    <n v="10"/>
    <n v="28.55"/>
    <n v="285.5"/>
    <n v="12819796.170000002"/>
    <x v="34"/>
  </r>
  <r>
    <m/>
    <x v="287"/>
    <s v="Invoice"/>
    <s v="88686"/>
    <s v="BUILDERS WAREHOUSE:ROBINDALE"/>
    <s v="SEEDLINGS ASS "/>
    <n v="200"/>
    <n v="25.5"/>
    <n v="5100"/>
    <n v="12824896.170000002"/>
    <x v="34"/>
  </r>
  <r>
    <m/>
    <x v="287"/>
    <s v="Invoice"/>
    <s v="88687"/>
    <s v="BUILDERS WAREHOUSE:KEMPTON PARK"/>
    <s v="SEEDLINGS ASS"/>
    <n v="100"/>
    <n v="33.5"/>
    <n v="3350"/>
    <n v="12828246.170000002"/>
    <x v="34"/>
  </r>
  <r>
    <m/>
    <x v="193"/>
    <s v="Invoice"/>
    <s v="88663"/>
    <s v="FH CHAMBERLAIN TRADING (PTY) LTD:WATERKLOOF GLEN"/>
    <s v="SEEDLINGS ASS"/>
    <n v="50"/>
    <n v="28.5"/>
    <n v="1425"/>
    <n v="12829671.170000002"/>
    <x v="34"/>
  </r>
  <r>
    <m/>
    <x v="193"/>
    <s v="Invoice"/>
    <s v="88664"/>
    <s v="BUILDERS WAREHOUSE:RASLOUW"/>
    <s v="SEEDLINGS ASS"/>
    <n v="200"/>
    <n v="25.5"/>
    <n v="5100"/>
    <n v="12834771.170000002"/>
    <x v="34"/>
  </r>
  <r>
    <m/>
    <x v="193"/>
    <s v="Invoice"/>
    <s v="88665"/>
    <s v="BUILDERS WAREHOUSE:ZAMBEZI"/>
    <s v="SEEDLINGS ASS"/>
    <n v="350"/>
    <n v="25.5"/>
    <n v="8925"/>
    <n v="12843696.170000002"/>
    <x v="34"/>
  </r>
  <r>
    <m/>
    <x v="193"/>
    <s v="Invoice"/>
    <s v="88666"/>
    <s v="BUILDERS WAREHOUSE:WONDER PARK"/>
    <s v="SEEDLINGS ASS"/>
    <n v="100"/>
    <n v="33.5"/>
    <n v="3350"/>
    <n v="12847046.170000002"/>
    <x v="34"/>
  </r>
  <r>
    <m/>
    <x v="193"/>
    <s v="Invoice"/>
    <s v="88667"/>
    <s v="BUILDERS WAREHOUSE:RIVONIA"/>
    <s v="SEEDLINGS ASS"/>
    <n v="200"/>
    <n v="33.5"/>
    <n v="6700"/>
    <n v="12853746.170000002"/>
    <x v="34"/>
  </r>
  <r>
    <m/>
    <x v="193"/>
    <s v="Invoice"/>
    <s v="88668"/>
    <s v="BUILDERS WAREHOUSE:FOURWAYS"/>
    <s v="SEEDLINGS ASS"/>
    <n v="150"/>
    <n v="33.5"/>
    <n v="5025"/>
    <n v="12858771.170000002"/>
    <x v="34"/>
  </r>
  <r>
    <m/>
    <x v="193"/>
    <s v="Invoice"/>
    <s v="88669"/>
    <s v="BUILDERS WAREHOUSE:WOODLANDS"/>
    <s v="SEEDLINGS ASS"/>
    <n v="340"/>
    <n v="25.5"/>
    <n v="8670"/>
    <n v="12867441.170000002"/>
    <x v="34"/>
  </r>
  <r>
    <m/>
    <x v="193"/>
    <s v="Invoice"/>
    <s v="88670"/>
    <s v="BUILDERS WAREHOUSE:GEZINA NEW"/>
    <s v="SEEDLINGS ASS"/>
    <n v="150"/>
    <n v="25.5"/>
    <n v="3825"/>
    <n v="12871266.170000002"/>
    <x v="34"/>
  </r>
  <r>
    <m/>
    <x v="193"/>
    <s v="Invoice"/>
    <s v="88671"/>
    <s v="BUILDERS WAREHOUSE:CEDAR SQUARE"/>
    <s v="SEEDLINGS ASS"/>
    <n v="170"/>
    <n v="33.5"/>
    <n v="5695"/>
    <n v="12876961.170000002"/>
    <x v="34"/>
  </r>
  <r>
    <m/>
    <x v="193"/>
    <s v="Invoice"/>
    <s v="88672"/>
    <s v="BUILDERS WAREHOUSE:LYNNWOOD"/>
    <s v="SEEDLINGS ASS"/>
    <n v="280"/>
    <n v="25.5"/>
    <n v="7140"/>
    <n v="12884101.170000002"/>
    <x v="34"/>
  </r>
  <r>
    <m/>
    <x v="193"/>
    <s v="Invoice"/>
    <s v="88673"/>
    <s v="BUILDERS WAREHOUSE:CHERRY LANE"/>
    <s v="SEEDLINGS ASS"/>
    <n v="80"/>
    <n v="25.5"/>
    <n v="2040"/>
    <n v="12886141.170000002"/>
    <x v="34"/>
  </r>
  <r>
    <m/>
    <x v="193"/>
    <s v="Invoice"/>
    <s v="88674"/>
    <s v="BUILDERS WAREHOUSE:GLEN EAGLES"/>
    <s v="SEEDLINGS ASS"/>
    <n v="120"/>
    <n v="33.5"/>
    <n v="4020"/>
    <n v="12890161.170000002"/>
    <x v="34"/>
  </r>
  <r>
    <m/>
    <x v="193"/>
    <s v="Invoice"/>
    <s v="88675"/>
    <s v="BUILDERS WAREHOUSE:SILVERLAKES"/>
    <s v="SEEDLINGS ASS"/>
    <n v="200"/>
    <n v="25.5"/>
    <n v="5100"/>
    <n v="12895261.170000002"/>
    <x v="34"/>
  </r>
  <r>
    <m/>
    <x v="193"/>
    <s v="Invoice"/>
    <s v="88677"/>
    <s v="BUILDERS WAREHOUSE:CENTURION"/>
    <s v="SEEDLINGS ASS"/>
    <n v="200"/>
    <n v="25.5"/>
    <n v="5100"/>
    <n v="12900361.170000002"/>
    <x v="34"/>
  </r>
  <r>
    <m/>
    <x v="193"/>
    <s v="Invoice"/>
    <s v="88678"/>
    <s v="BUILDERS WAREHOUSE:BRYANSTON"/>
    <s v="SEEDLINGS ASS"/>
    <n v="100"/>
    <n v="33.5"/>
    <n v="3350"/>
    <n v="12903711.170000002"/>
    <x v="34"/>
  </r>
  <r>
    <m/>
    <x v="193"/>
    <s v="Invoice"/>
    <s v="88679"/>
    <s v="LIFESTYLE HOME GARDEN"/>
    <s v="SEEDLINGS ASS"/>
    <n v="200"/>
    <n v="30"/>
    <n v="6000"/>
    <n v="12909711.170000002"/>
    <x v="34"/>
  </r>
  <r>
    <m/>
    <x v="193"/>
    <s v="Invoice"/>
    <s v="88680"/>
    <s v="BUILDERS WAREHOUSE:ERASMUS PARK"/>
    <s v="SEEDLINGS ASS"/>
    <n v="120"/>
    <n v="33.5"/>
    <n v="4020"/>
    <n v="12913731.170000002"/>
    <x v="34"/>
  </r>
  <r>
    <m/>
    <x v="193"/>
    <s v="Invoice"/>
    <s v="88676"/>
    <s v="BUILDERS WAREHOUSE:RUSTENBURG"/>
    <s v="SEEDLINGS ASS"/>
    <n v="300"/>
    <n v="33.5"/>
    <n v="10050"/>
    <n v="12923781.170000002"/>
    <x v="34"/>
  </r>
  <r>
    <m/>
    <x v="193"/>
    <s v="Invoice"/>
    <s v="88690"/>
    <s v="BUILDERS WAREHOUSE:MAFIKENG"/>
    <s v="SEEDLINGS ASS"/>
    <n v="920"/>
    <n v="33.5"/>
    <n v="30820"/>
    <n v="12954601.170000002"/>
    <x v="34"/>
  </r>
  <r>
    <m/>
    <x v="193"/>
    <s v="Invoice"/>
    <s v="88691"/>
    <s v="BUILDERS WAREHOUSE:BLOEMFONTEIN"/>
    <s v="SEEDLINGS ASS"/>
    <n v="1200"/>
    <n v="33.5"/>
    <n v="40200"/>
    <n v="12994801.170000002"/>
    <x v="34"/>
  </r>
  <r>
    <m/>
    <x v="193"/>
    <s v="Invoice"/>
    <s v="88699"/>
    <s v="PLANT FACTORY"/>
    <s v="SEEDLINGS ASS"/>
    <n v="100"/>
    <n v="31.8"/>
    <n v="3180"/>
    <n v="12997981.170000002"/>
    <x v="34"/>
  </r>
  <r>
    <m/>
    <x v="193"/>
    <s v="Invoice"/>
    <s v="88699"/>
    <s v="PLANT FACTORY"/>
    <s v="SEEDLINGS ASS"/>
    <n v="10"/>
    <n v="31.8"/>
    <n v="318"/>
    <n v="12998299.170000002"/>
    <x v="34"/>
  </r>
  <r>
    <m/>
    <x v="193"/>
    <s v="Invoice"/>
    <s v="88705"/>
    <s v="PRETTY GARDENS"/>
    <s v="SEEDLINGS ASS"/>
    <n v="160"/>
    <n v="31.8"/>
    <n v="5088"/>
    <n v="13003387.170000002"/>
    <x v="34"/>
  </r>
  <r>
    <m/>
    <x v="311"/>
    <s v="Invoice"/>
    <s v="88560"/>
    <s v="BUILDERS WAREHOUSE:SOWETO"/>
    <s v="SEEDLINGS ASS"/>
    <n v="100"/>
    <n v="33.5"/>
    <n v="3350"/>
    <n v="13006737.170000002"/>
    <x v="34"/>
  </r>
  <r>
    <m/>
    <x v="311"/>
    <s v="Invoice"/>
    <s v="88688"/>
    <s v="HILLCREST NURSERY"/>
    <s v="SEEDLINGS ASS"/>
    <n v="110"/>
    <n v="33.99"/>
    <n v="3738.9"/>
    <n v="13010476.070000002"/>
    <x v="34"/>
  </r>
  <r>
    <m/>
    <x v="311"/>
    <s v="Invoice"/>
    <s v="88689"/>
    <s v="CENTRAL NURSERY DEPOT"/>
    <s v="SEEDLINGS ASS"/>
    <n v="140"/>
    <n v="33.99"/>
    <n v="4758.6000000000004"/>
    <n v="13015234.670000002"/>
    <x v="34"/>
  </r>
  <r>
    <m/>
    <x v="311"/>
    <s v="Invoice"/>
    <s v="88694"/>
    <s v="BUILDERS WAREHOUSE:CRAIGHALL PARK"/>
    <s v="SEEDLINGS ASS"/>
    <n v="100"/>
    <n v="33.5"/>
    <n v="3350"/>
    <n v="13018584.670000002"/>
    <x v="34"/>
  </r>
  <r>
    <m/>
    <x v="311"/>
    <s v="Invoice"/>
    <s v="88696"/>
    <s v="ECKARDS GARDEN PAVILION"/>
    <s v="SEEDLINGS ASS"/>
    <n v="50"/>
    <n v="31.2"/>
    <n v="1560"/>
    <n v="13020144.670000002"/>
    <x v="34"/>
  </r>
  <r>
    <m/>
    <x v="311"/>
    <s v="Invoice"/>
    <s v="88700"/>
    <s v="BRAKPAN GARDEN CENTRE"/>
    <s v="SEEDLINGS ASS"/>
    <n v="230"/>
    <n v="31.8"/>
    <n v="7314"/>
    <n v="13027458.670000002"/>
    <x v="34"/>
  </r>
  <r>
    <m/>
    <x v="256"/>
    <s v="Invoice"/>
    <s v="88706"/>
    <s v="BUILDERS WAREHOUSE:KEMPTON PARK"/>
    <s v="SEEDLINGS ASS"/>
    <n v="250"/>
    <n v="33.5"/>
    <n v="8375"/>
    <n v="13035833.670000002"/>
    <x v="34"/>
  </r>
  <r>
    <m/>
    <x v="256"/>
    <s v="Invoice"/>
    <s v="88707"/>
    <s v="BUILDERS WAREHOUSE:NORTHRIDING"/>
    <s v="SEEDLINGS ASS"/>
    <n v="100"/>
    <n v="25.5"/>
    <n v="2550"/>
    <n v="13038383.670000002"/>
    <x v="34"/>
  </r>
  <r>
    <m/>
    <x v="256"/>
    <s v="Invoice"/>
    <s v="88709"/>
    <s v="BUILDERS WAREHOUSE:GREENSTONE"/>
    <s v="SEEDLINGS ASS"/>
    <n v="260"/>
    <n v="33.5"/>
    <n v="8710"/>
    <n v="13047093.670000002"/>
    <x v="34"/>
  </r>
  <r>
    <m/>
    <x v="256"/>
    <s v="Invoice"/>
    <s v="88710"/>
    <s v="BUILDERS WAREHOUSE:NORWOOD"/>
    <s v="SEEDLINGS ASS"/>
    <n v="295"/>
    <n v="33.5"/>
    <n v="9882.5"/>
    <n v="13056976.170000002"/>
    <x v="34"/>
  </r>
  <r>
    <m/>
    <x v="256"/>
    <s v="Invoice"/>
    <s v="88711"/>
    <s v="BUILDERS WAREHOUSE:NOORDHEUWEL"/>
    <s v="SEEDLINGS ASS"/>
    <n v="150"/>
    <n v="33.5"/>
    <n v="5025"/>
    <n v="13062001.170000002"/>
    <x v="34"/>
  </r>
  <r>
    <m/>
    <x v="256"/>
    <s v="Invoice"/>
    <s v="88712"/>
    <s v="BUILDERS WAREHOUSE:ROBINDALE"/>
    <s v="SEEDLINGS ASS"/>
    <n v="90"/>
    <n v="25.5"/>
    <n v="2295"/>
    <n v="13064296.170000002"/>
    <x v="34"/>
  </r>
  <r>
    <m/>
    <x v="256"/>
    <s v="Invoice"/>
    <s v="88713"/>
    <s v="BUILDERS WAREHOUSE:STRUBENS VALLEY"/>
    <s v="SEEDLINGS ASS"/>
    <n v="250"/>
    <n v="25.5"/>
    <n v="6375"/>
    <n v="13070671.170000002"/>
    <x v="34"/>
  </r>
  <r>
    <m/>
    <x v="256"/>
    <s v="Invoice"/>
    <s v="88714"/>
    <s v="BUILDERS WAREHOUSE:KLERKSDORP"/>
    <s v="SEEDLINGS ASS"/>
    <n v="200"/>
    <n v="33.5"/>
    <n v="6700"/>
    <n v="13077371.170000002"/>
    <x v="34"/>
  </r>
  <r>
    <m/>
    <x v="256"/>
    <s v="Invoice"/>
    <s v="88715"/>
    <s v="BUILDERS WAREHOUSE:HARTEBEESPOORT"/>
    <s v="SEEDLINGS ASS"/>
    <n v="300"/>
    <n v="33.5"/>
    <n v="10050"/>
    <n v="13087421.170000002"/>
    <x v="34"/>
  </r>
  <r>
    <m/>
    <x v="256"/>
    <s v="Invoice"/>
    <s v="88717"/>
    <s v="LITTLE AUSTRIA"/>
    <s v="SEEDLINGS ASS"/>
    <n v="105"/>
    <n v="31.8"/>
    <n v="3339"/>
    <n v="13090760.170000002"/>
    <x v="34"/>
  </r>
  <r>
    <m/>
    <x v="256"/>
    <s v="Invoice"/>
    <s v="88718"/>
    <s v="PLANTYARD"/>
    <s v="SEEDLINGS ASS"/>
    <n v="40"/>
    <n v="31.8"/>
    <n v="1272"/>
    <n v="13092032.170000002"/>
    <x v="34"/>
  </r>
  <r>
    <m/>
    <x v="256"/>
    <s v="Invoice"/>
    <s v="88719"/>
    <s v="HILLCREST NURSERY"/>
    <s v="SEEDLINGS ASS"/>
    <n v="60"/>
    <n v="33.99"/>
    <n v="2039.4"/>
    <n v="13094071.570000002"/>
    <x v="34"/>
  </r>
  <r>
    <m/>
    <x v="256"/>
    <s v="Invoice"/>
    <s v="88721"/>
    <s v="GARDENSHOP PARKTOWN"/>
    <s v="SEEDLINGS ASS"/>
    <n v="795"/>
    <n v="33.5"/>
    <n v="26632.5"/>
    <n v="13120704.070000002"/>
    <x v="34"/>
  </r>
  <r>
    <m/>
    <x v="256"/>
    <s v="Invoice"/>
    <s v="88722"/>
    <s v="RIVERSIDE MICA"/>
    <s v="SEEDLINGS ASS"/>
    <n v="95"/>
    <n v="33.5"/>
    <n v="3182.5"/>
    <n v="13123886.570000002"/>
    <x v="34"/>
  </r>
  <r>
    <m/>
    <x v="256"/>
    <s v="Invoice"/>
    <s v="88825"/>
    <s v="BUILDERS WAREHOUSE:NEWCASTLE"/>
    <s v="SEEDLINGS ASS"/>
    <n v="700"/>
    <n v="33.5"/>
    <n v="23450"/>
    <n v="13147336.570000002"/>
    <x v="34"/>
  </r>
  <r>
    <m/>
    <x v="194"/>
    <s v="Invoice"/>
    <s v="88708"/>
    <s v="BUILDERS WAREHOUSE:MIDDELBURG"/>
    <s v="SEEDLINGS ASS"/>
    <n v="150"/>
    <n v="33.5"/>
    <n v="5025"/>
    <n v="13152361.570000002"/>
    <x v="34"/>
  </r>
  <r>
    <m/>
    <x v="194"/>
    <s v="Invoice"/>
    <s v="88724"/>
    <s v="BUILDERS WAREHOUSE:CARNIVAL MALL"/>
    <s v="SEEDLINGS ASS"/>
    <n v="130"/>
    <n v="33.5"/>
    <n v="4355"/>
    <n v="13156716.570000002"/>
    <x v="34"/>
  </r>
  <r>
    <m/>
    <x v="194"/>
    <s v="Invoice"/>
    <s v="88725"/>
    <s v="BUILDERS WAREHOUSE:BOKSBURG (NEW)"/>
    <s v="SEEDLINGS ASS"/>
    <n v="200"/>
    <n v="33.5"/>
    <n v="6700"/>
    <n v="13163416.570000002"/>
    <x v="34"/>
  </r>
  <r>
    <m/>
    <x v="194"/>
    <s v="Invoice"/>
    <s v="88726"/>
    <s v="BUILDERS WAREHOUSE:FOURWAYS"/>
    <s v="SEEDLINGS ASS"/>
    <n v="120"/>
    <n v="33.5"/>
    <n v="4020"/>
    <n v="13167436.570000002"/>
    <x v="34"/>
  </r>
  <r>
    <m/>
    <x v="194"/>
    <s v="Invoice"/>
    <s v="88727"/>
    <s v="BUILDERS WAREHOUSE:SUNWARD PARK"/>
    <s v="SEEDLINGS ASS"/>
    <n v="240"/>
    <n v="33.5"/>
    <n v="8040"/>
    <n v="13175476.570000002"/>
    <x v="34"/>
  </r>
  <r>
    <m/>
    <x v="194"/>
    <s v="Invoice"/>
    <s v="88728"/>
    <s v="BUILDERS WAREHOUSE:CEDAR SQUARE"/>
    <s v="SEEDLINGS ASS"/>
    <n v="90"/>
    <n v="33.5"/>
    <n v="3015"/>
    <n v="13178491.570000002"/>
    <x v="34"/>
  </r>
  <r>
    <m/>
    <x v="194"/>
    <s v="Invoice"/>
    <s v="88729"/>
    <s v="BUILDERS WAREHOUSE:EDENVALE"/>
    <s v="SEEDLINGS ASS"/>
    <n v="80"/>
    <n v="33.5"/>
    <n v="2680"/>
    <n v="13181171.570000002"/>
    <x v="34"/>
  </r>
  <r>
    <m/>
    <x v="194"/>
    <s v="Invoice"/>
    <s v="88730"/>
    <s v="BUILDERS WAREHOUSE:NEWMARKET"/>
    <s v="SEEDLINGS ASS"/>
    <n v="230"/>
    <n v="33.5"/>
    <n v="7705"/>
    <n v="13188876.570000002"/>
    <x v="34"/>
  </r>
  <r>
    <m/>
    <x v="194"/>
    <s v="Invoice"/>
    <s v="88731"/>
    <s v="THYME SQUARE"/>
    <s v="SEEDLINGS ASS"/>
    <n v="45"/>
    <n v="28.95"/>
    <n v="1302.75"/>
    <n v="13190179.320000002"/>
    <x v="34"/>
  </r>
  <r>
    <m/>
    <x v="194"/>
    <s v="Invoice"/>
    <s v="88732"/>
    <s v="FH CHAMBERLAIN TRADING (PTY) LTD:STRUBENSVALLEY"/>
    <s v="SEEDLINGS ASS"/>
    <n v="275"/>
    <n v="28.5"/>
    <n v="7837.5"/>
    <n v="13198016.820000002"/>
    <x v="34"/>
  </r>
  <r>
    <m/>
    <x v="194"/>
    <s v="Invoice"/>
    <s v="88733"/>
    <s v="FH CHAMBERLAIN TRADING (PTY) LTD:WATERKLOOF GLEN"/>
    <s v="SEEDLINGS ASS"/>
    <n v="126"/>
    <n v="28.5"/>
    <n v="3591"/>
    <n v="13201607.820000002"/>
    <x v="34"/>
  </r>
  <r>
    <m/>
    <x v="194"/>
    <s v="Invoice"/>
    <s v="88734"/>
    <s v="FH CHAMBERLAIN TRADING (PTY) LTD:KYALAMI"/>
    <s v="SEEDLINGS ASS"/>
    <n v="200"/>
    <n v="28.5"/>
    <n v="5700"/>
    <n v="13207307.820000002"/>
    <x v="34"/>
  </r>
  <r>
    <m/>
    <x v="194"/>
    <s v="Invoice"/>
    <s v="88735"/>
    <s v="FH CHAMBERLAIN TRADING (PTY) LTD:SILVER LAKES"/>
    <s v="SEEDLINGS ASS"/>
    <n v="90"/>
    <n v="28.5"/>
    <n v="2565"/>
    <n v="13209872.820000002"/>
    <x v="34"/>
  </r>
  <r>
    <m/>
    <x v="194"/>
    <s v="Invoice"/>
    <s v="88736"/>
    <s v="BUILDERS WAREHOUSE:MIDRAND"/>
    <s v="SEEDLINGS ASS"/>
    <n v="150"/>
    <n v="25.5"/>
    <n v="3825"/>
    <n v="13213697.820000002"/>
    <x v="34"/>
  </r>
  <r>
    <m/>
    <x v="194"/>
    <s v="Invoice"/>
    <s v="88737"/>
    <s v="BUILDERS WAREHOUSE:RIVONIA"/>
    <s v="SEEDLINGS ASS"/>
    <n v="160"/>
    <n v="33.5"/>
    <n v="5360"/>
    <n v="13219057.820000002"/>
    <x v="34"/>
  </r>
  <r>
    <m/>
    <x v="194"/>
    <s v="Invoice"/>
    <s v="88738"/>
    <s v="BUILDERS WAREHOUSE:GLEN EAGLES"/>
    <s v="SEEDLINGS ASS"/>
    <n v="210"/>
    <n v="33.5"/>
    <n v="7035"/>
    <n v="13226092.820000002"/>
    <x v="34"/>
  </r>
  <r>
    <m/>
    <x v="194"/>
    <s v="Invoice"/>
    <s v="88739"/>
    <s v="BUILDERS WAREHOUSE:BRYANSTON"/>
    <s v="SEEDLINGS ASS"/>
    <n v="80"/>
    <n v="33.5"/>
    <n v="2680"/>
    <n v="13228772.820000002"/>
    <x v="34"/>
  </r>
  <r>
    <m/>
    <x v="194"/>
    <s v="Invoice"/>
    <s v="88740"/>
    <s v="BUILDERS WAREHOUSE:NORTHMEAD"/>
    <s v="SEEDLINGS ASS"/>
    <n v="250"/>
    <n v="33.5"/>
    <n v="8375"/>
    <n v="13237147.820000002"/>
    <x v="34"/>
  </r>
  <r>
    <m/>
    <x v="194"/>
    <s v="Invoice"/>
    <s v="88743"/>
    <s v="BUILDERS WAREHOUSE:EMALALHENI"/>
    <s v="SEEDLINGS ASS"/>
    <n v="120"/>
    <n v="33.5"/>
    <n v="4020"/>
    <n v="13241167.820000002"/>
    <x v="34"/>
  </r>
  <r>
    <m/>
    <x v="194"/>
    <s v="Invoice"/>
    <s v="88744"/>
    <s v="IMPALA FLORA"/>
    <s v="SEEDLINGS ASS"/>
    <n v="130"/>
    <n v="31.8"/>
    <n v="4134"/>
    <n v="13245301.820000002"/>
    <x v="34"/>
  </r>
  <r>
    <m/>
    <x v="257"/>
    <s v="Invoice"/>
    <s v="88762"/>
    <s v="HABITITNAK/KEENGRO"/>
    <s v="SEEDLINGS ASS"/>
    <n v="71"/>
    <n v="28.55"/>
    <n v="2027.05"/>
    <n v="13247328.870000003"/>
    <x v="34"/>
  </r>
  <r>
    <m/>
    <x v="257"/>
    <s v="Invoice"/>
    <s v="88764"/>
    <s v="CRISANRA KWEKERY"/>
    <s v="SEEDLINGS ASS"/>
    <n v="10"/>
    <n v="27.8"/>
    <n v="278"/>
    <n v="13247606.870000003"/>
    <x v="34"/>
  </r>
  <r>
    <m/>
    <x v="257"/>
    <s v="Invoice"/>
    <s v="88766"/>
    <s v="BUILDERS WAREHOUSE:NORWOOD"/>
    <s v="SEEDLINGS ASS"/>
    <n v="100"/>
    <n v="33.5"/>
    <n v="3350"/>
    <n v="13250956.870000003"/>
    <x v="34"/>
  </r>
  <r>
    <m/>
    <x v="257"/>
    <s v="Invoice"/>
    <s v="88767"/>
    <s v="BUILDERS WAREHOUSE:ROBINDALE"/>
    <s v="SEEDLINGS ASS"/>
    <n v="100"/>
    <n v="25.5"/>
    <n v="2550"/>
    <n v="13253506.870000003"/>
    <x v="34"/>
  </r>
  <r>
    <m/>
    <x v="257"/>
    <s v="Invoice"/>
    <s v="88768"/>
    <s v="IMPALA FLORA"/>
    <s v="SEEDLINGS ASS"/>
    <n v="70"/>
    <n v="31.8"/>
    <n v="2226"/>
    <n v="13255732.870000003"/>
    <x v="34"/>
  </r>
  <r>
    <m/>
    <x v="257"/>
    <s v="Invoice"/>
    <s v="88769"/>
    <s v="BUILDERS WAREHOUSE:NOORDHEUWEL"/>
    <s v="SEEDLINGS ASS"/>
    <n v="100"/>
    <n v="33.5"/>
    <n v="3350"/>
    <n v="13259082.870000003"/>
    <x v="34"/>
  </r>
  <r>
    <m/>
    <x v="257"/>
    <s v="Invoice"/>
    <s v="88770"/>
    <s v="BUILDERS WAREHOUSE:STRUBENS VALLEY"/>
    <s v="SEEDLINGS ASS"/>
    <n v="200"/>
    <n v="25.5"/>
    <n v="5100"/>
    <n v="13264182.870000003"/>
    <x v="34"/>
  </r>
  <r>
    <m/>
    <x v="257"/>
    <s v="Invoice"/>
    <s v="88771"/>
    <s v="BUILDERS WAREHOUSE:BOKSBURG (NEW)"/>
    <s v="SEEDLINGS ASS"/>
    <n v="200"/>
    <n v="33.5"/>
    <n v="6700"/>
    <n v="13270882.870000003"/>
    <x v="34"/>
  </r>
  <r>
    <m/>
    <x v="257"/>
    <s v="Invoice"/>
    <s v="88772"/>
    <s v="BUILDERS WAREHOUSE:KEMPTON PARK"/>
    <s v="SEEDLINGS ASS"/>
    <n v="120"/>
    <n v="33.5"/>
    <n v="4020"/>
    <n v="13274902.870000003"/>
    <x v="34"/>
  </r>
  <r>
    <m/>
    <x v="257"/>
    <s v="Invoice"/>
    <s v="88773"/>
    <s v="BUILDERS WAREHOUSE:GREENSTONE"/>
    <s v="SEEDLINGS ASS"/>
    <n v="150"/>
    <n v="33.5"/>
    <n v="5025"/>
    <n v="13279927.870000003"/>
    <x v="34"/>
  </r>
  <r>
    <m/>
    <x v="257"/>
    <s v="Invoice"/>
    <s v="88266"/>
    <s v="BUILDERS WAREHOUSE:VEREENIGING"/>
    <s v="SEEDLINGS ASS"/>
    <n v="120"/>
    <n v="33.5"/>
    <n v="4020"/>
    <n v="13283947.870000003"/>
    <x v="34"/>
  </r>
  <r>
    <m/>
    <x v="288"/>
    <s v="Invoice"/>
    <s v="88745"/>
    <s v="BUILDERS WAREHOUSE:SILVERLAKES"/>
    <s v="SEEDLINGS ASS"/>
    <n v="130"/>
    <n v="25.5"/>
    <n v="3315"/>
    <n v="13287262.870000003"/>
    <x v="34"/>
  </r>
  <r>
    <m/>
    <x v="288"/>
    <s v="Invoice"/>
    <s v="88746"/>
    <s v="BUILDERS WAREHOUSE:LYNNWOOD"/>
    <s v="SEEDLINGS ASS"/>
    <n v="200"/>
    <n v="25.5"/>
    <n v="5100"/>
    <n v="13292362.870000003"/>
    <x v="34"/>
  </r>
  <r>
    <m/>
    <x v="288"/>
    <s v="Invoice"/>
    <s v="88747"/>
    <s v="BUILDERS WAREHOUSE:GEZINA NEW"/>
    <s v="SEEDLINGS ASS"/>
    <n v="300"/>
    <n v="25.5"/>
    <n v="7650"/>
    <n v="13300012.870000003"/>
    <x v="34"/>
  </r>
  <r>
    <m/>
    <x v="288"/>
    <s v="Invoice"/>
    <s v="88748"/>
    <s v="BUILDERS WAREHOUSE:WOODLANDS"/>
    <s v="SEEDLINGS ASS"/>
    <n v="140"/>
    <n v="25.5"/>
    <n v="3570"/>
    <n v="13303582.870000003"/>
    <x v="34"/>
  </r>
  <r>
    <m/>
    <x v="288"/>
    <s v="Invoice"/>
    <s v="88749"/>
    <s v="BUILDERS WAREHOUSE:FOURWAYS"/>
    <s v="SEEDLINGS ASS"/>
    <n v="120"/>
    <n v="33.5"/>
    <n v="4020"/>
    <n v="13307602.870000003"/>
    <x v="34"/>
  </r>
  <r>
    <m/>
    <x v="288"/>
    <s v="Invoice"/>
    <s v="88750"/>
    <s v="BUILDERS WAREHOUSE:ZAMBEZI"/>
    <s v="SEEDLINGS ASS"/>
    <n v="200"/>
    <n v="25.5"/>
    <n v="5100"/>
    <n v="13312702.870000003"/>
    <x v="34"/>
  </r>
  <r>
    <m/>
    <x v="288"/>
    <s v="Invoice"/>
    <s v="88751"/>
    <s v="BUILDERS WAREHOUSE:BRYANSTON"/>
    <s v="SEEDLINGS ASS"/>
    <n v="110"/>
    <n v="33.5"/>
    <n v="3685"/>
    <n v="13316387.870000003"/>
    <x v="34"/>
  </r>
  <r>
    <m/>
    <x v="288"/>
    <s v="Invoice"/>
    <s v="88752"/>
    <s v="BUILDERS WAREHOUSE:CENTURION"/>
    <s v="SEEDLINGS ASS"/>
    <n v="200"/>
    <n v="25.5"/>
    <n v="5100"/>
    <n v="13321487.870000003"/>
    <x v="34"/>
  </r>
  <r>
    <m/>
    <x v="288"/>
    <s v="Invoice"/>
    <s v="88754"/>
    <s v="BUILDERS WAREHOUSE:RASLOUW"/>
    <s v="SEEDLINGS ASS"/>
    <n v="200"/>
    <n v="25.5"/>
    <n v="5100"/>
    <n v="13326587.870000003"/>
    <x v="34"/>
  </r>
  <r>
    <m/>
    <x v="288"/>
    <s v="Invoice"/>
    <s v="88755"/>
    <s v="BUILDERS WAREHOUSE:GLEN EAGLES"/>
    <s v="SEEDLINGS ASS"/>
    <n v="120"/>
    <n v="33.5"/>
    <n v="4020"/>
    <n v="13330607.870000003"/>
    <x v="34"/>
  </r>
  <r>
    <m/>
    <x v="288"/>
    <s v="Invoice"/>
    <s v="88757"/>
    <s v="BUILDERS WAREHOUSE:RIVONIA"/>
    <s v="SEEDLINGS ASS"/>
    <n v="160"/>
    <n v="33.5"/>
    <n v="5360"/>
    <n v="13335967.870000003"/>
    <x v="34"/>
  </r>
  <r>
    <m/>
    <x v="288"/>
    <s v="Invoice"/>
    <s v="88763"/>
    <s v="CENTRAL NURSERY DEPOT"/>
    <s v="SEEDLINGS ASS"/>
    <n v="130"/>
    <n v="33.9"/>
    <n v="4407"/>
    <n v="13340374.870000003"/>
    <x v="34"/>
  </r>
  <r>
    <m/>
    <x v="288"/>
    <s v="Invoice"/>
    <s v="88785"/>
    <s v="NYLIES KWEKERY"/>
    <s v="SEEDLINGS ASS"/>
    <n v="120"/>
    <n v="31.5"/>
    <n v="3780"/>
    <n v="13344154.870000003"/>
    <x v="34"/>
  </r>
  <r>
    <m/>
    <x v="288"/>
    <s v="Invoice"/>
    <s v="88786"/>
    <s v="BUILDERS WAREHOUSE:POLOKWANE"/>
    <s v="SEEDLINGS ASS"/>
    <n v="200"/>
    <n v="33.5"/>
    <n v="6700"/>
    <n v="13350854.870000003"/>
    <x v="34"/>
  </r>
  <r>
    <m/>
    <x v="288"/>
    <s v="Invoice"/>
    <s v="88787"/>
    <s v="BUILDERS WAREHOUSE:MOKOPANE"/>
    <s v="SEEDLINGS ASS"/>
    <n v="400"/>
    <n v="33.5"/>
    <n v="13400"/>
    <n v="13364254.870000003"/>
    <x v="34"/>
  </r>
  <r>
    <m/>
    <x v="288"/>
    <s v="Invoice"/>
    <s v="88788"/>
    <s v="BUILDERS WAREHOUSE:BAOBAB"/>
    <s v="SEEDLINGS ASS"/>
    <n v="400"/>
    <n v="33.5"/>
    <n v="13400"/>
    <n v="13377654.870000003"/>
    <x v="34"/>
  </r>
  <r>
    <m/>
    <x v="195"/>
    <s v="Invoice"/>
    <s v="88756"/>
    <s v="BUILDERS WAREHOUSE:CHERRY LANE"/>
    <s v="SEEDLINGS ASS"/>
    <n v="100"/>
    <n v="25.5"/>
    <n v="2550"/>
    <n v="13380204.870000003"/>
    <x v="34"/>
  </r>
  <r>
    <m/>
    <x v="195"/>
    <s v="Invoice"/>
    <s v="88775"/>
    <s v="FH CHAMBERLAIN TRADING (PTY) LTD:RIVIERA"/>
    <s v="SEEDLINGS ASS"/>
    <n v="220"/>
    <n v="28.5"/>
    <n v="6270"/>
    <n v="13386474.870000003"/>
    <x v="34"/>
  </r>
  <r>
    <m/>
    <x v="195"/>
    <s v="Invoice"/>
    <s v="88776"/>
    <s v="BUILDERS WAREHOUSE:CRAIGHALL PARK"/>
    <s v="SEEDLINGS ASS"/>
    <n v="80"/>
    <n v="33.5"/>
    <n v="2680"/>
    <n v="13389154.870000003"/>
    <x v="34"/>
  </r>
  <r>
    <m/>
    <x v="195"/>
    <s v="Invoice"/>
    <s v="88778"/>
    <s v="BUILDERS WAREHOUSE:SOUTHGATE"/>
    <s v="SEEDLINGS ASS"/>
    <n v="250"/>
    <n v="33.5"/>
    <n v="8375"/>
    <n v="13397529.870000003"/>
    <x v="34"/>
  </r>
  <r>
    <m/>
    <x v="195"/>
    <s v="Invoice"/>
    <s v="88780"/>
    <s v="BUILDERS WAREHOUSE:LAMBTON"/>
    <s v="SEEDLINGS ASS"/>
    <n v="145"/>
    <n v="33.5"/>
    <n v="4857.5"/>
    <n v="13402387.370000003"/>
    <x v="34"/>
  </r>
  <r>
    <m/>
    <x v="195"/>
    <s v="Invoice"/>
    <s v="88781"/>
    <s v="FH CHAMBERLAIN TRADING (PTY) LTD:KYALAMI"/>
    <s v="SEEDLINGS ASS"/>
    <n v="60"/>
    <n v="28.5"/>
    <n v="1710"/>
    <n v="13404097.370000003"/>
    <x v="34"/>
  </r>
  <r>
    <m/>
    <x v="195"/>
    <s v="Invoice"/>
    <s v="88782"/>
    <s v="BRAKPAN GARDEN CENTRE"/>
    <s v="SEEDLINGS ASS"/>
    <n v="198"/>
    <n v="31.8"/>
    <n v="6296.4"/>
    <n v="13410393.770000003"/>
    <x v="34"/>
  </r>
  <r>
    <m/>
    <x v="195"/>
    <s v="Invoice"/>
    <s v="88789"/>
    <s v="BUILDERS WAREHOUSE:SECUNDA"/>
    <s v="SEEDLINGS ASS "/>
    <n v="300"/>
    <n v="33.5"/>
    <n v="10050"/>
    <n v="13420443.770000003"/>
    <x v="34"/>
  </r>
  <r>
    <m/>
    <x v="289"/>
    <s v="Invoice"/>
    <s v="88777"/>
    <s v="BUILDERS WAREHOUSE:KLERKSDORP"/>
    <s v="SEEDLINGS ASS"/>
    <n v="240"/>
    <n v="33.5"/>
    <n v="8040"/>
    <n v="13428483.770000003"/>
    <x v="34"/>
  </r>
  <r>
    <m/>
    <x v="289"/>
    <s v="Invoice"/>
    <s v="88790"/>
    <s v="BUILDERS WAREHOUSE:NORTHRIDING"/>
    <s v="SEEDLINGS ASS"/>
    <n v="250"/>
    <n v="25.5"/>
    <n v="6375"/>
    <n v="13434858.770000003"/>
    <x v="34"/>
  </r>
  <r>
    <m/>
    <x v="289"/>
    <s v="Invoice"/>
    <s v="88791"/>
    <s v="BUILDERS WAREHOUSE:STRUBENS VALLEY"/>
    <s v="SEEDLINGS ASS"/>
    <n v="210"/>
    <n v="25.5"/>
    <n v="5355"/>
    <n v="13440213.770000003"/>
    <x v="34"/>
  </r>
  <r>
    <m/>
    <x v="289"/>
    <s v="Invoice"/>
    <s v="88792"/>
    <s v="BUILDERS WAREHOUSE:NOORDHEUWEL"/>
    <s v="SEEDLINGS ASS"/>
    <n v="200"/>
    <n v="33.5"/>
    <n v="6700"/>
    <n v="13446913.770000003"/>
    <x v="34"/>
  </r>
  <r>
    <m/>
    <x v="289"/>
    <s v="Invoice"/>
    <s v="88793"/>
    <s v="BUILDERS WAREHOUSE:NORWOOD"/>
    <s v="SEEDLINGS ASS"/>
    <n v="100"/>
    <n v="33.5"/>
    <n v="3350"/>
    <n v="13450263.770000003"/>
    <x v="34"/>
  </r>
  <r>
    <m/>
    <x v="289"/>
    <s v="Invoice"/>
    <s v="88794"/>
    <s v="BUILDERS WAREHOUSE:KEMPTON PARK"/>
    <s v="SEEDLINGS ASS"/>
    <n v="150"/>
    <n v="33.5"/>
    <n v="5025"/>
    <n v="13455288.770000003"/>
    <x v="34"/>
  </r>
  <r>
    <m/>
    <x v="289"/>
    <s v="Invoice"/>
    <s v="88795"/>
    <s v="BUILDERS WAREHOUSE:BEDFORDVIEW"/>
    <s v="SEEDLINGS ASS"/>
    <n v="50"/>
    <n v="33.5"/>
    <n v="1675"/>
    <n v="13456963.770000003"/>
    <x v="34"/>
  </r>
  <r>
    <m/>
    <x v="289"/>
    <s v="Invoice"/>
    <s v="88796"/>
    <s v="BUILDERS WAREHOUSE:ROBINDALE"/>
    <s v="SEEDLINGS ASS"/>
    <n v="130"/>
    <n v="25.5"/>
    <n v="3315"/>
    <n v="13460278.770000003"/>
    <x v="34"/>
  </r>
  <r>
    <m/>
    <x v="289"/>
    <s v="Invoice"/>
    <s v="88797"/>
    <s v="BUILDERS WAREHOUSE:GREENSTONE"/>
    <s v="SEEDLINGS ASS"/>
    <n v="200"/>
    <n v="33.5"/>
    <n v="6700"/>
    <n v="13466978.770000003"/>
    <x v="34"/>
  </r>
  <r>
    <m/>
    <x v="289"/>
    <s v="Invoice"/>
    <s v="88798"/>
    <s v="PLANTYARD"/>
    <s v="SEEDLINGS ASS"/>
    <n v="10"/>
    <n v="31.8"/>
    <n v="318"/>
    <n v="13467296.770000003"/>
    <x v="34"/>
  </r>
  <r>
    <m/>
    <x v="289"/>
    <s v="Invoice"/>
    <s v="88799"/>
    <s v="DIE BLOMWINKELTJIE"/>
    <s v="SEEDLINGS ASS"/>
    <n v="80"/>
    <n v="31.8"/>
    <n v="2544"/>
    <n v="13469840.770000003"/>
    <x v="34"/>
  </r>
  <r>
    <m/>
    <x v="289"/>
    <s v="Invoice"/>
    <s v="88800"/>
    <s v="ADV MM MOSTERT"/>
    <s v="SEEDLINGS ASS"/>
    <n v="17"/>
    <n v="31.8"/>
    <n v="540.6"/>
    <n v="13470381.370000003"/>
    <x v="34"/>
  </r>
  <r>
    <m/>
    <x v="289"/>
    <s v="Invoice"/>
    <s v="88801"/>
    <s v="LITTLE AUSTRIA"/>
    <s v="SEEDLINGS ASS"/>
    <n v="155"/>
    <n v="31.8"/>
    <n v="4929"/>
    <n v="13475310.370000003"/>
    <x v="34"/>
  </r>
  <r>
    <m/>
    <x v="289"/>
    <s v="Invoice"/>
    <s v="88804"/>
    <s v="CRISANRA KWEKERY"/>
    <s v="SEEDLINGS ASS"/>
    <n v="110"/>
    <n v="27.8"/>
    <n v="3058"/>
    <n v="13478368.370000003"/>
    <x v="34"/>
  </r>
  <r>
    <m/>
    <x v="289"/>
    <s v="Invoice"/>
    <s v="88805"/>
    <s v="RIVERSIDE MICA"/>
    <s v="SEEDLINGS ASS"/>
    <n v="140"/>
    <n v="33.5"/>
    <n v="4690"/>
    <n v="13483058.370000003"/>
    <x v="34"/>
  </r>
  <r>
    <m/>
    <x v="289"/>
    <s v="Invoice"/>
    <s v="88803"/>
    <s v="BUILDERS WAREHOUSE:BETHLEHEM"/>
    <s v="SEEDLINGS ASS  28884"/>
    <n v="500"/>
    <n v="33.5"/>
    <n v="16750"/>
    <n v="13499808.370000003"/>
    <x v="34"/>
  </r>
  <r>
    <m/>
    <x v="289"/>
    <s v="Invoice"/>
    <s v="88826"/>
    <s v="BUILDERS WAREHOUSE:NEWCASTLE"/>
    <s v="SEEDLINGS ASS "/>
    <n v="600"/>
    <n v="33.5"/>
    <n v="20100"/>
    <n v="13519908.370000003"/>
    <x v="34"/>
  </r>
  <r>
    <m/>
    <x v="196"/>
    <s v="Invoice"/>
    <s v="88806"/>
    <s v="BUILDERS WAREHOUSE:NEWMARKET"/>
    <s v="SEEDLINGS ASS"/>
    <n v="400"/>
    <n v="33.5"/>
    <n v="13400"/>
    <n v="13533308.370000003"/>
    <x v="34"/>
  </r>
  <r>
    <m/>
    <x v="196"/>
    <s v="Invoice"/>
    <s v="88807"/>
    <s v="BUILDERS WAREHOUSE:RIVONIA"/>
    <s v="SEEDLINGS ASS"/>
    <n v="230"/>
    <n v="33.5"/>
    <n v="7705"/>
    <n v="13541013.370000003"/>
    <x v="34"/>
  </r>
  <r>
    <m/>
    <x v="196"/>
    <s v="Invoice"/>
    <s v="88808"/>
    <s v="BUILDERS WAREHOUSE:BOKSBURG (NEW)"/>
    <s v="SEEDLINGS ASS"/>
    <n v="100"/>
    <n v="33.5"/>
    <n v="3350"/>
    <n v="13544363.370000003"/>
    <x v="34"/>
  </r>
  <r>
    <m/>
    <x v="196"/>
    <s v="Invoice"/>
    <s v="88809"/>
    <s v="BUILDERS WAREHOUSE:CARNIVAL MALL"/>
    <s v="SEEDLINGS ASS"/>
    <n v="160"/>
    <n v="33.5"/>
    <n v="5360"/>
    <n v="13549723.370000003"/>
    <x v="34"/>
  </r>
  <r>
    <m/>
    <x v="196"/>
    <s v="Invoice"/>
    <s v="88810"/>
    <s v="BUILDERS WAREHOUSE:FOURWAYS"/>
    <s v="SEEDLINGS ASS"/>
    <n v="130"/>
    <n v="33.5"/>
    <n v="4355"/>
    <n v="13554078.370000003"/>
    <x v="34"/>
  </r>
  <r>
    <m/>
    <x v="196"/>
    <s v="Invoice"/>
    <s v="88811"/>
    <s v="BUILDERS WAREHOUSE:SUNWARD PARK"/>
    <s v="SEEDLINGS ASS"/>
    <n v="510"/>
    <n v="33.5"/>
    <n v="17085"/>
    <n v="13571163.370000003"/>
    <x v="34"/>
  </r>
  <r>
    <m/>
    <x v="196"/>
    <s v="Invoice"/>
    <s v="88812"/>
    <s v="BUILDERS WAREHOUSE:CEDAR SQUARE"/>
    <s v="SEEDLINGS ASS"/>
    <n v="140"/>
    <n v="33.5"/>
    <n v="4690"/>
    <n v="13575853.370000003"/>
    <x v="34"/>
  </r>
  <r>
    <m/>
    <x v="196"/>
    <s v="Invoice"/>
    <s v="88813"/>
    <s v="BUILDERS WAREHOUSE:EDENVALE"/>
    <s v="SEEDLINGS ASS"/>
    <n v="200"/>
    <n v="33.5"/>
    <n v="6700"/>
    <n v="13582553.370000003"/>
    <x v="34"/>
  </r>
  <r>
    <m/>
    <x v="196"/>
    <s v="Invoice"/>
    <s v="88814"/>
    <s v="BUILDERS WAREHOUSE:ZAMBEZI"/>
    <s v="SEEDLINGS ASS"/>
    <n v="220"/>
    <n v="25.5"/>
    <n v="5610"/>
    <n v="13588163.370000003"/>
    <x v="34"/>
  </r>
  <r>
    <m/>
    <x v="196"/>
    <s v="Invoice"/>
    <s v="88815"/>
    <s v="FH CHAMBERLAIN TRADING (PTY) LTD:SILVER LAKES"/>
    <s v="SEEDLINGS ASS"/>
    <n v="84"/>
    <n v="28.5"/>
    <n v="2394"/>
    <n v="13590557.370000003"/>
    <x v="34"/>
  </r>
  <r>
    <m/>
    <x v="196"/>
    <s v="Invoice"/>
    <s v="88816"/>
    <s v="FH CHAMBERLAIN TRADING (PTY) LTD:CENTURION"/>
    <s v="SEEDLINGS ASS"/>
    <n v="170"/>
    <n v="28.5"/>
    <n v="4845"/>
    <n v="13595402.370000003"/>
    <x v="34"/>
  </r>
  <r>
    <m/>
    <x v="196"/>
    <s v="Invoice"/>
    <s v="88817"/>
    <s v="BUILDERS WAREHOUSE:MIDDELBURG"/>
    <s v="SEEDLINGS ASS"/>
    <n v="150"/>
    <n v="33.5"/>
    <n v="5025"/>
    <n v="13600427.370000003"/>
    <x v="34"/>
  </r>
  <r>
    <m/>
    <x v="196"/>
    <s v="Invoice"/>
    <s v="88818"/>
    <s v="BUILDERS WAREHOUSE:EMALALHENI"/>
    <s v="SEEDLINGS ASS"/>
    <n v="140"/>
    <n v="33.5"/>
    <n v="4690"/>
    <n v="13605117.370000003"/>
    <x v="34"/>
  </r>
  <r>
    <m/>
    <x v="196"/>
    <s v="Invoice"/>
    <s v="88819"/>
    <s v="LIFESTYLE HOME GARDEN"/>
    <s v="SEEDLINGS ASS"/>
    <n v="250"/>
    <n v="30"/>
    <n v="7500"/>
    <n v="13612617.370000003"/>
    <x v="34"/>
  </r>
  <r>
    <m/>
    <x v="196"/>
    <s v="Invoice"/>
    <s v="88821"/>
    <s v="BUILDERS WAREHOUSE:NORTHMEAD"/>
    <s v="SEEDLINGS ASS"/>
    <n v="300"/>
    <n v="33.5"/>
    <n v="10050"/>
    <n v="13622667.370000003"/>
    <x v="34"/>
  </r>
  <r>
    <m/>
    <x v="196"/>
    <s v="Invoice"/>
    <s v="88822"/>
    <s v="THYME SQUARE"/>
    <s v="SEEDLINGS ASS"/>
    <n v="99"/>
    <n v="28.95"/>
    <n v="2866.05"/>
    <n v="13625533.420000004"/>
    <x v="34"/>
  </r>
  <r>
    <m/>
    <x v="196"/>
    <s v="Invoice"/>
    <s v="88824"/>
    <s v="BUILDERS WAREHOUSE:CEDAR SQUARE"/>
    <s v="SEEDLINGS ASS"/>
    <n v="140"/>
    <n v="33.5"/>
    <n v="4690"/>
    <n v="13630223.420000004"/>
    <x v="34"/>
  </r>
  <r>
    <m/>
    <x v="196"/>
    <s v="Invoice"/>
    <s v="88828"/>
    <s v="MONTANA GARDEN PAVILION"/>
    <s v="SEEDLINGS ASS"/>
    <n v="300"/>
    <n v="31.8"/>
    <n v="9540"/>
    <n v="13639763.420000004"/>
    <x v="34"/>
  </r>
  <r>
    <m/>
    <x v="196"/>
    <s v="Invoice"/>
    <s v="88830"/>
    <s v="BUILDERS WAREHOUSE:BLOEMFONTEIN"/>
    <s v="SEEDLINGS ASS"/>
    <n v="1550"/>
    <n v="33.5"/>
    <n v="51925"/>
    <n v="13691688.420000004"/>
    <x v="34"/>
  </r>
  <r>
    <m/>
    <x v="196"/>
    <s v="Invoice"/>
    <s v="88831"/>
    <s v="PRETTY GARDENS"/>
    <s v="SEEDLINGS ASS"/>
    <n v="290"/>
    <n v="31.8"/>
    <n v="9222"/>
    <n v="13700910.420000004"/>
    <x v="34"/>
  </r>
  <r>
    <m/>
    <x v="196"/>
    <s v="Invoice"/>
    <s v="88833"/>
    <s v="PLANT FACTORY"/>
    <s v="SEEDLINGS ASS"/>
    <n v="90"/>
    <n v="31.8"/>
    <n v="2862"/>
    <n v="13703772.420000004"/>
    <x v="34"/>
  </r>
  <r>
    <m/>
    <x v="196"/>
    <s v="Invoice"/>
    <s v="88834"/>
    <s v="IMPALA FLORA"/>
    <s v="SEEDLINGS ASS"/>
    <n v="70"/>
    <n v="31.8"/>
    <n v="2226"/>
    <n v="13705998.420000004"/>
    <x v="34"/>
  </r>
  <r>
    <m/>
    <x v="196"/>
    <s v="Invoice"/>
    <s v="88835"/>
    <s v="BUILDERS WAREHOUSE:NELSPRUIT"/>
    <s v="SEEDLINGS ASS"/>
    <n v="800"/>
    <n v="33.5"/>
    <n v="26800"/>
    <n v="13732798.420000004"/>
    <x v="34"/>
  </r>
  <r>
    <m/>
    <x v="258"/>
    <s v="Invoice"/>
    <s v="88820"/>
    <s v="BUILDERS WAREHOUSE:GLEN EAGLES"/>
    <s v="SEEDLINGS ASS"/>
    <n v="120"/>
    <n v="33.5"/>
    <n v="4020"/>
    <n v="13736818.420000004"/>
    <x v="34"/>
  </r>
  <r>
    <m/>
    <x v="312"/>
    <s v="Invoice"/>
    <s v="88829"/>
    <s v="SKYE INNOVATION (Pty) Ltd"/>
    <s v="SEEDLINGS ASS"/>
    <n v="240"/>
    <n v="31.8"/>
    <n v="7632"/>
    <n v="13744450.420000004"/>
    <x v="34"/>
  </r>
  <r>
    <m/>
    <x v="312"/>
    <s v="Invoice"/>
    <s v="88836"/>
    <s v="SWEET THORN LANDSCAPES"/>
    <s v="SEEDLINGS ASS"/>
    <n v="20"/>
    <n v="31.8"/>
    <n v="636"/>
    <n v="13745086.420000004"/>
    <x v="34"/>
  </r>
  <r>
    <m/>
    <x v="312"/>
    <s v="Invoice"/>
    <s v="88855"/>
    <s v="BUILDERS WAREHOUSE:NORWOOD"/>
    <s v="SEEDLINGS ASS"/>
    <n v="100"/>
    <n v="33.5"/>
    <n v="3350"/>
    <n v="13748436.420000004"/>
    <x v="34"/>
  </r>
  <r>
    <m/>
    <x v="312"/>
    <s v="Invoice"/>
    <s v="88856"/>
    <s v="HABITITNAK/KEENGRO"/>
    <s v="SEEDLINGS ASS"/>
    <n v="90"/>
    <n v="28.55"/>
    <n v="2569.5"/>
    <n v="13751005.920000004"/>
    <x v="34"/>
  </r>
  <r>
    <m/>
    <x v="312"/>
    <s v="Invoice"/>
    <s v="88857"/>
    <s v="RAINBOW GARDEN AND HOME CENTRE"/>
    <s v="SEEDLINGS ASS"/>
    <n v="80"/>
    <n v="31.8"/>
    <n v="2544"/>
    <n v="13753549.920000004"/>
    <x v="34"/>
  </r>
  <r>
    <m/>
    <x v="312"/>
    <s v="Invoice"/>
    <s v="88858"/>
    <s v="BUILDERS WAREHOUSE:ROBINDALE"/>
    <s v="SEEDLINGS ASS"/>
    <n v="100"/>
    <n v="25.5"/>
    <n v="2550"/>
    <n v="13756099.920000004"/>
    <x v="34"/>
  </r>
  <r>
    <m/>
    <x v="312"/>
    <s v="Invoice"/>
    <s v="88860"/>
    <s v="CRISANRA KWEKERY"/>
    <s v="SEEDLINGS ASS"/>
    <n v="30"/>
    <n v="27.8"/>
    <n v="834"/>
    <n v="13756933.920000004"/>
    <x v="34"/>
  </r>
  <r>
    <m/>
    <x v="312"/>
    <s v="Invoice"/>
    <s v="88862"/>
    <s v="PLANTYARD"/>
    <s v="SEEDLINGS ASS"/>
    <n v="20"/>
    <n v="31.8"/>
    <n v="636"/>
    <n v="13757569.920000004"/>
    <x v="34"/>
  </r>
  <r>
    <m/>
    <x v="312"/>
    <s v="Invoice"/>
    <s v="88863"/>
    <s v="LITTLE AUSTRIA"/>
    <s v="SEEDLINGS ASS"/>
    <n v="30"/>
    <n v="31.8"/>
    <n v="954"/>
    <n v="13758523.920000004"/>
    <x v="34"/>
  </r>
  <r>
    <m/>
    <x v="312"/>
    <s v="Invoice"/>
    <s v="88865"/>
    <s v="BUILDERS WAREHOUSE:VEREENIGING"/>
    <s v="SEEDLINGS ASS"/>
    <n v="50"/>
    <n v="33.5"/>
    <n v="1675"/>
    <n v="13760198.920000004"/>
    <x v="34"/>
  </r>
  <r>
    <m/>
    <x v="312"/>
    <s v="Invoice"/>
    <s v="88867"/>
    <s v="BUILDERS WAREHOUSE:NOORDHEUWEL"/>
    <s v="SEEDLINGS ASS"/>
    <n v="100"/>
    <n v="33.5"/>
    <n v="3350"/>
    <n v="13763548.920000004"/>
    <x v="34"/>
  </r>
  <r>
    <m/>
    <x v="312"/>
    <s v="Invoice"/>
    <s v="88868"/>
    <s v="BUILDERS WAREHOUSE:KEMPTON PARK"/>
    <s v="SEEDLINGS ASS"/>
    <n v="100"/>
    <n v="33.5"/>
    <n v="3350"/>
    <n v="13766898.920000004"/>
    <x v="34"/>
  </r>
  <r>
    <m/>
    <x v="312"/>
    <s v="Invoice"/>
    <s v="88882"/>
    <s v="BUILDERS WAREHOUSE:STRUBENS VALLEY"/>
    <s v="SEEDLINGS ASS"/>
    <n v="300"/>
    <n v="25.5"/>
    <n v="7650"/>
    <n v="13774548.920000004"/>
    <x v="34"/>
  </r>
  <r>
    <m/>
    <x v="273"/>
    <s v="Invoice"/>
    <s v="88837"/>
    <s v="BUILDERS WAREHOUSE:ZAMBEZI"/>
    <s v="SEEDLINGS ASS"/>
    <n v="350"/>
    <n v="25.5"/>
    <n v="8925"/>
    <n v="13783473.920000004"/>
    <x v="34"/>
  </r>
  <r>
    <m/>
    <x v="273"/>
    <s v="Invoice"/>
    <s v="88838"/>
    <s v="BUILDERS WAREHOUSE:RASLOUW"/>
    <s v="SEEDLINGS ASS"/>
    <n v="205"/>
    <n v="25.5"/>
    <n v="5227.5"/>
    <n v="13788701.420000004"/>
    <x v="34"/>
  </r>
  <r>
    <m/>
    <x v="273"/>
    <s v="Invoice"/>
    <s v="88839"/>
    <s v="BUILDERS WAREHOUSE:ERASMUS PARK"/>
    <s v="SEEDLINGS ASS"/>
    <n v="260"/>
    <n v="33.5"/>
    <n v="8710"/>
    <n v="13797411.420000004"/>
    <x v="34"/>
  </r>
  <r>
    <m/>
    <x v="273"/>
    <s v="Invoice"/>
    <s v="88840"/>
    <s v="BUILDERS WAREHOUSE:WONDER PARK"/>
    <s v="SEEDLINGS ASS"/>
    <n v="200"/>
    <n v="33.5"/>
    <n v="6700"/>
    <n v="13804111.420000004"/>
    <x v="34"/>
  </r>
  <r>
    <m/>
    <x v="273"/>
    <s v="Invoice"/>
    <s v="88841"/>
    <s v="BUILDERS WAREHOUSE:RIVONIA"/>
    <s v="SEEDLINGS ASS"/>
    <n v="200"/>
    <n v="33.5"/>
    <n v="6700"/>
    <n v="13810811.420000004"/>
    <x v="34"/>
  </r>
  <r>
    <m/>
    <x v="273"/>
    <s v="Invoice"/>
    <s v="88842"/>
    <s v="BUILDERS WAREHOUSE:GEZINA NEW"/>
    <s v="SEEDLINGS ASS"/>
    <n v="120"/>
    <n v="25.5"/>
    <n v="3060"/>
    <n v="13813871.420000004"/>
    <x v="34"/>
  </r>
  <r>
    <m/>
    <x v="273"/>
    <s v="Invoice"/>
    <s v="88843"/>
    <s v="BUILDERS WAREHOUSE:WOODLANDS"/>
    <s v="SEEDLINGS ASS"/>
    <n v="260"/>
    <n v="25.5"/>
    <n v="6630"/>
    <n v="13820501.420000004"/>
    <x v="34"/>
  </r>
  <r>
    <m/>
    <x v="273"/>
    <s v="Invoice"/>
    <s v="88844"/>
    <s v="BUILDERS WAREHOUSE:CEDAR SQUARE"/>
    <s v="SEEDLINGS ASS"/>
    <n v="110"/>
    <n v="33.5"/>
    <n v="3685"/>
    <n v="13824186.420000004"/>
    <x v="34"/>
  </r>
  <r>
    <m/>
    <x v="273"/>
    <s v="Invoice"/>
    <s v="88845"/>
    <s v="BUILDERS WAREHOUSE:GLEN EAGLES"/>
    <s v="SEEDLINGS ASS"/>
    <n v="130"/>
    <n v="33.5"/>
    <n v="4355"/>
    <n v="13828541.420000004"/>
    <x v="34"/>
  </r>
  <r>
    <m/>
    <x v="273"/>
    <s v="Invoice"/>
    <s v="88846"/>
    <s v="BACK TO EDEN NURSERY"/>
    <s v="SEEDLINGS ASS"/>
    <n v="21"/>
    <n v="31.8"/>
    <n v="667.8"/>
    <n v="13829209.220000004"/>
    <x v="34"/>
  </r>
  <r>
    <m/>
    <x v="273"/>
    <s v="Invoice"/>
    <s v="88847"/>
    <s v="BUILDERS WAREHOUSE:CHERRY LANE"/>
    <s v="SEEDLINGS ASS"/>
    <n v="130"/>
    <n v="25.5"/>
    <n v="3315"/>
    <n v="13832524.220000004"/>
    <x v="34"/>
  </r>
  <r>
    <m/>
    <x v="273"/>
    <s v="Invoice"/>
    <s v="88848"/>
    <s v="BUILDERS WAREHOUSE:SILVERLAKES"/>
    <s v="SEEDLINGS ASS"/>
    <n v="300"/>
    <n v="25.5"/>
    <n v="7650"/>
    <n v="13840174.220000004"/>
    <x v="34"/>
  </r>
  <r>
    <m/>
    <x v="273"/>
    <s v="Invoice"/>
    <s v="88849"/>
    <s v="BUILDERS WAREHOUSE:RUSTENBURG"/>
    <s v="SEEDLINGS ASS"/>
    <n v="400"/>
    <n v="33.5"/>
    <n v="13400"/>
    <n v="13853574.220000004"/>
    <x v="34"/>
  </r>
  <r>
    <m/>
    <x v="273"/>
    <s v="Invoice"/>
    <s v="88853"/>
    <s v="BUILDERS WAREHOUSE:LYNNWOOD"/>
    <s v="SEEDLINGS ASS"/>
    <n v="545"/>
    <n v="25.5"/>
    <n v="13897.5"/>
    <n v="13867471.720000004"/>
    <x v="34"/>
  </r>
  <r>
    <m/>
    <x v="273"/>
    <s v="Invoice"/>
    <s v="88854"/>
    <s v="BUILDERS WAREHOUSE:SOWETO"/>
    <s v="SEEDLINGS ASS"/>
    <n v="100"/>
    <n v="33.5"/>
    <n v="3350"/>
    <n v="13870821.720000004"/>
    <x v="34"/>
  </r>
  <r>
    <m/>
    <x v="273"/>
    <s v="Invoice"/>
    <s v="88859"/>
    <s v="BUILDERS WAREHOUSE:CENTURION"/>
    <s v="SEEDLINGS ASS"/>
    <n v="300"/>
    <n v="25.5"/>
    <n v="7650"/>
    <n v="13878471.720000004"/>
    <x v="34"/>
  </r>
  <r>
    <m/>
    <x v="273"/>
    <s v="Invoice"/>
    <s v="88871"/>
    <s v="MONTROSE NURSERY"/>
    <s v="SEEDLINGS ASS"/>
    <n v="40"/>
    <n v="29.99"/>
    <n v="1199.5999999999999"/>
    <n v="13879671.320000004"/>
    <x v="34"/>
  </r>
  <r>
    <m/>
    <x v="259"/>
    <s v="Invoice"/>
    <s v="88870"/>
    <s v="BUILDERS WAREHOUSE:BRYANSTON"/>
    <s v="SEEDLINGS ASS"/>
    <n v="150"/>
    <n v="33.5"/>
    <n v="5025"/>
    <n v="13884696.320000004"/>
    <x v="34"/>
  </r>
  <r>
    <m/>
    <x v="259"/>
    <s v="Invoice"/>
    <s v="88873"/>
    <s v="BUILDERS WAREHOUSE:MIDDELBURG"/>
    <s v="SEEDLINGS ASS"/>
    <n v="300"/>
    <n v="33.5"/>
    <n v="10050"/>
    <n v="13894746.320000004"/>
    <x v="34"/>
  </r>
  <r>
    <m/>
    <x v="259"/>
    <s v="Invoice"/>
    <s v="88875"/>
    <s v="BUILDERS WAREHOUSE:CRAIGHALL PARK"/>
    <s v="SEEDLINGS ASS"/>
    <n v="120"/>
    <n v="33.5"/>
    <n v="4020"/>
    <n v="13898766.320000004"/>
    <x v="34"/>
  </r>
  <r>
    <m/>
    <x v="259"/>
    <s v="Invoice"/>
    <s v="88876"/>
    <s v="BUILDERS WAREHOUSE:KLERKSDORP"/>
    <s v="SEEDLINGS ASS"/>
    <n v="260"/>
    <n v="33.5"/>
    <n v="8710"/>
    <n v="13907476.320000004"/>
    <x v="34"/>
  </r>
  <r>
    <m/>
    <x v="259"/>
    <s v="Invoice"/>
    <s v="88877"/>
    <s v="BUILDERS WAREHOUSE:LAMBTON"/>
    <s v="SEEDLINGS ASS"/>
    <n v="104"/>
    <n v="33.5"/>
    <n v="3484"/>
    <n v="13910960.320000004"/>
    <x v="34"/>
  </r>
  <r>
    <m/>
    <x v="259"/>
    <s v="Invoice"/>
    <s v="88878"/>
    <s v="FH CHAMBERLAIN TRADING (PTY) LTD:WATERKLOOF GLEN"/>
    <s v="SEEDLINGS ASS"/>
    <n v="100"/>
    <n v="31.85"/>
    <n v="3185"/>
    <n v="13914145.320000004"/>
    <x v="34"/>
  </r>
  <r>
    <m/>
    <x v="259"/>
    <s v="Invoice"/>
    <s v="88879"/>
    <s v="FH CHAMBERLAIN TRADING (PTY) LTD:MONTANA"/>
    <s v="SEEDLINGS ASS"/>
    <n v="440"/>
    <n v="31.85"/>
    <n v="14014"/>
    <n v="13928159.320000004"/>
    <x v="34"/>
  </r>
  <r>
    <m/>
    <x v="259"/>
    <s v="Invoice"/>
    <s v="88880"/>
    <s v="BUILDERS WAREHOUSE:SECUNDA"/>
    <s v="SEEDLINGS ASS"/>
    <n v="300"/>
    <n v="33.5"/>
    <n v="10050"/>
    <n v="13938209.320000004"/>
    <x v="34"/>
  </r>
  <r>
    <m/>
    <x v="260"/>
    <s v="Invoice"/>
    <s v="88883"/>
    <s v="BUILDERS WAREHOUSE:STRUBENS VALLEY"/>
    <s v="SEEDLINGS ASS"/>
    <n v="200"/>
    <n v="25.5"/>
    <n v="5100"/>
    <n v="13943309.320000004"/>
    <x v="34"/>
  </r>
  <r>
    <m/>
    <x v="260"/>
    <s v="Invoice"/>
    <s v="88884"/>
    <s v="BUILDERS WAREHOUSE:FLORIDA GLEN"/>
    <s v="SEEDLINGS ASS"/>
    <n v="160"/>
    <n v="33.5"/>
    <n v="5360"/>
    <n v="13948669.320000004"/>
    <x v="34"/>
  </r>
  <r>
    <m/>
    <x v="260"/>
    <s v="Invoice"/>
    <s v="88885"/>
    <s v="BUILDERS WAREHOUSE:NOORDHEUWEL"/>
    <s v="SEEDLINGS ASS"/>
    <n v="30"/>
    <n v="33.5"/>
    <n v="1005"/>
    <n v="13949674.320000004"/>
    <x v="34"/>
  </r>
  <r>
    <m/>
    <x v="260"/>
    <s v="Invoice"/>
    <s v="88886"/>
    <s v="BUILDERS WAREHOUSE:ROBINDALE"/>
    <s v="SEEDLINGS ASS"/>
    <n v="80"/>
    <n v="25.5"/>
    <n v="2040"/>
    <n v="13951714.320000004"/>
    <x v="34"/>
  </r>
  <r>
    <m/>
    <x v="260"/>
    <s v="Invoice"/>
    <s v="88887"/>
    <s v="BUILDERS WAREHOUSE:NORWOOD"/>
    <s v="SEEDLINGS ASS"/>
    <n v="100"/>
    <n v="33.5"/>
    <n v="3350"/>
    <n v="13955064.320000004"/>
    <x v="34"/>
  </r>
  <r>
    <m/>
    <x v="260"/>
    <s v="Invoice"/>
    <s v="88888"/>
    <s v="BUILDERS WAREHOUSE:GREENSTONE"/>
    <s v="SEEDLINGS ASS"/>
    <n v="200"/>
    <n v="33.5"/>
    <n v="6700"/>
    <n v="13961764.320000004"/>
    <x v="34"/>
  </r>
  <r>
    <m/>
    <x v="260"/>
    <s v="Invoice"/>
    <s v="88889"/>
    <s v="BUILDERS WAREHOUSE:KEMPTON PARK"/>
    <s v="SEEDLINGS ASS"/>
    <n v="260"/>
    <n v="33.5"/>
    <n v="8710"/>
    <n v="13970474.320000004"/>
    <x v="34"/>
  </r>
  <r>
    <m/>
    <x v="260"/>
    <s v="Invoice"/>
    <s v="88890"/>
    <s v="FH CHAMBERLAIN TRADING (PTY) LTD:KYALAMI"/>
    <s v="SEEDLINGS ASS"/>
    <n v="150"/>
    <n v="31.85"/>
    <n v="4777.5"/>
    <n v="13975251.820000004"/>
    <x v="34"/>
  </r>
  <r>
    <m/>
    <x v="260"/>
    <s v="Invoice"/>
    <s v="88891"/>
    <s v="BUILDERS WAREHOUSE:NORTHRIDING"/>
    <s v="SEEDLINGS ASS"/>
    <n v="260"/>
    <n v="25.5"/>
    <n v="6630"/>
    <n v="13981881.820000004"/>
    <x v="34"/>
  </r>
  <r>
    <m/>
    <x v="260"/>
    <s v="Invoice"/>
    <s v="88893"/>
    <s v="BUILDERS WAREHOUSE:VEREENIGING"/>
    <s v="SEEDLINGS ASS"/>
    <n v="80"/>
    <n v="33.5"/>
    <n v="2680"/>
    <n v="13984561.820000004"/>
    <x v="34"/>
  </r>
  <r>
    <m/>
    <x v="260"/>
    <s v="Invoice"/>
    <s v="88894"/>
    <s v="CRISANRA KWEKERY"/>
    <s v="SEEDLINGS ASS"/>
    <n v="115"/>
    <n v="27.8"/>
    <n v="3197"/>
    <n v="13987758.820000004"/>
    <x v="34"/>
  </r>
  <r>
    <m/>
    <x v="260"/>
    <s v="Invoice"/>
    <s v="88895"/>
    <s v="LITTLE AUSTRIA"/>
    <s v="SEEDLINGS ASS"/>
    <n v="80"/>
    <n v="31.8"/>
    <n v="2544"/>
    <n v="13990302.820000004"/>
    <x v="34"/>
  </r>
  <r>
    <m/>
    <x v="260"/>
    <s v="Invoice"/>
    <s v="88896"/>
    <s v="AGRI 2 MARKET"/>
    <s v="SEEDLINGS ASS"/>
    <n v="600"/>
    <n v="25.95"/>
    <n v="15570"/>
    <n v="14005872.820000004"/>
    <x v="34"/>
  </r>
  <r>
    <m/>
    <x v="260"/>
    <s v="Invoice"/>
    <s v="88898"/>
    <s v="RIVERSIDE MICA"/>
    <s v="SEEDLINGS 6/9 PCK GRN/WHT/BL/P @"/>
    <n v="70"/>
    <n v="33.5"/>
    <n v="2345"/>
    <n v="14008217.820000004"/>
    <x v="34"/>
  </r>
  <r>
    <m/>
    <x v="260"/>
    <s v="Invoice"/>
    <s v="88899"/>
    <s v="PLANTYARD"/>
    <s v="SEEDLINGS ASS"/>
    <n v="27"/>
    <n v="31.8"/>
    <n v="858.6"/>
    <n v="14009076.420000004"/>
    <x v="34"/>
  </r>
  <r>
    <m/>
    <x v="197"/>
    <s v="Invoice"/>
    <s v="88902"/>
    <s v="BUILDERS WAREHOUSE:EDENVALE"/>
    <s v="SEEDLINGS ASS"/>
    <n v="140"/>
    <n v="33.5"/>
    <n v="4690"/>
    <n v="14013766.420000004"/>
    <x v="34"/>
  </r>
  <r>
    <m/>
    <x v="197"/>
    <s v="Invoice"/>
    <s v="88903"/>
    <s v="BUILDERS WAREHOUSE:NEWMARKET"/>
    <s v="SEEDLINGS ASS"/>
    <n v="280"/>
    <n v="33.5"/>
    <n v="9380"/>
    <n v="14023146.420000004"/>
    <x v="34"/>
  </r>
  <r>
    <m/>
    <x v="197"/>
    <s v="Invoice"/>
    <s v="88904"/>
    <s v="BUILDERS WAREHOUSE:CARNIVAL MALL"/>
    <s v="SEEDLINGS ASS"/>
    <n v="50"/>
    <n v="33.5"/>
    <n v="1675"/>
    <n v="14024821.420000004"/>
    <x v="34"/>
  </r>
  <r>
    <m/>
    <x v="197"/>
    <s v="Invoice"/>
    <s v="88905"/>
    <s v="BUILDERS WAREHOUSE:FOURWAYS"/>
    <s v="SEEDLINGS ASS"/>
    <n v="160"/>
    <n v="33.5"/>
    <n v="5360"/>
    <n v="14030181.420000004"/>
    <x v="34"/>
  </r>
  <r>
    <m/>
    <x v="197"/>
    <s v="Invoice"/>
    <s v="88906"/>
    <s v="BUILDERS WAREHOUSE:BOKSBURG (NEW)"/>
    <s v="SEEDLINGS ASS"/>
    <n v="130"/>
    <n v="33.5"/>
    <n v="4355"/>
    <n v="14034536.420000004"/>
    <x v="34"/>
  </r>
  <r>
    <m/>
    <x v="197"/>
    <s v="Invoice"/>
    <s v="88907"/>
    <s v="BUILDERS WAREHOUSE:RIVONIA"/>
    <s v="SEEDLINGS ASS"/>
    <n v="210"/>
    <n v="33.5"/>
    <n v="7035"/>
    <n v="14041571.420000004"/>
    <x v="34"/>
  </r>
  <r>
    <m/>
    <x v="197"/>
    <s v="Invoice"/>
    <s v="88908"/>
    <s v="BUILDERS WAREHOUSE:NORTHMEAD"/>
    <s v="SEEDLINGS ASS"/>
    <n v="130"/>
    <n v="33.5"/>
    <n v="4355"/>
    <n v="14045926.420000004"/>
    <x v="34"/>
  </r>
  <r>
    <m/>
    <x v="197"/>
    <s v="Invoice"/>
    <s v="88909"/>
    <s v="BUILDERS WAREHOUSE:GLEN EAGLES"/>
    <s v="SEEDLINGS ASS"/>
    <n v="250"/>
    <n v="33.5"/>
    <n v="8375"/>
    <n v="14054301.420000004"/>
    <x v="34"/>
  </r>
  <r>
    <m/>
    <x v="197"/>
    <s v="Invoice"/>
    <s v="88910"/>
    <s v="BUILDERS WAREHOUSE:BRYANSTON"/>
    <s v="SEEDLINGS ASS"/>
    <n v="80"/>
    <n v="33.5"/>
    <n v="2680"/>
    <n v="14056981.420000004"/>
    <x v="34"/>
  </r>
  <r>
    <m/>
    <x v="197"/>
    <s v="Invoice"/>
    <s v="88912"/>
    <s v="THYME SQUARE"/>
    <s v="SEEDLINGS ASS"/>
    <n v="35"/>
    <n v="28.95"/>
    <n v="1013.25"/>
    <n v="14057994.670000004"/>
    <x v="34"/>
  </r>
  <r>
    <m/>
    <x v="197"/>
    <s v="Invoice"/>
    <s v="88914"/>
    <s v="GARDENSHOP PARKTOWN"/>
    <s v="SEEDLINGS ASS"/>
    <n v="20"/>
    <n v="33.5"/>
    <n v="670"/>
    <n v="14058664.670000004"/>
    <x v="34"/>
  </r>
  <r>
    <m/>
    <x v="197"/>
    <s v="Invoice"/>
    <s v="88918"/>
    <s v="GREENSIDE KWEKERY"/>
    <s v="SEEDLINGS ASS"/>
    <n v="100"/>
    <n v="31.8"/>
    <n v="3180"/>
    <n v="14061844.670000004"/>
    <x v="34"/>
  </r>
  <r>
    <m/>
    <x v="197"/>
    <s v="Invoice"/>
    <s v="88919"/>
    <s v="BUILDERS WAREHOUSE:BLOEMFONTEIN"/>
    <s v="SEEDLINGS ASS"/>
    <n v="1000"/>
    <n v="33.5"/>
    <n v="33500"/>
    <n v="14095344.670000004"/>
    <x v="34"/>
  </r>
  <r>
    <m/>
    <x v="197"/>
    <s v="Invoice"/>
    <s v="88921"/>
    <s v="BUILDERS WAREHOUSE:POLOKWANE"/>
    <s v="SEEDLINGS ASS"/>
    <n v="500"/>
    <n v="33.5"/>
    <n v="16750"/>
    <n v="14112094.670000004"/>
    <x v="34"/>
  </r>
  <r>
    <m/>
    <x v="197"/>
    <s v="Invoice"/>
    <s v="88922"/>
    <s v="BUILDERS WAREHOUSE:THOHOYANDOU"/>
    <s v="SEEDLINGS ASS "/>
    <n v="1250"/>
    <n v="33.5"/>
    <n v="41875"/>
    <n v="14153969.670000004"/>
    <x v="34"/>
  </r>
  <r>
    <m/>
    <x v="197"/>
    <s v="Invoice"/>
    <s v="88920"/>
    <s v="BUILDERS WAREHOUSE:MAFIKENG"/>
    <s v="SEEDLINGS ASS"/>
    <n v="1000"/>
    <n v="33.5"/>
    <n v="33500"/>
    <n v="14187469.670000004"/>
    <x v="34"/>
  </r>
  <r>
    <m/>
    <x v="197"/>
    <s v="Invoice"/>
    <s v="88942"/>
    <s v="PRETTY GARDENS"/>
    <s v="SEEDLINGS ASS"/>
    <n v="230"/>
    <n v="31.8"/>
    <n v="7314"/>
    <n v="14194783.670000004"/>
    <x v="34"/>
  </r>
  <r>
    <m/>
    <x v="197"/>
    <s v="Invoice"/>
    <s v="88944"/>
    <s v="PLANT FACTORY"/>
    <s v="SEEDLINGS ASS"/>
    <n v="80"/>
    <n v="31.8"/>
    <n v="2544"/>
    <n v="14197327.670000004"/>
    <x v="34"/>
  </r>
  <r>
    <m/>
    <x v="197"/>
    <s v="Invoice"/>
    <s v="88945"/>
    <s v="IMPALA FLORA"/>
    <s v="SEEDLINGS ASS"/>
    <n v="70"/>
    <n v="28.65"/>
    <n v="2005.5"/>
    <n v="14199333.170000004"/>
    <x v="34"/>
  </r>
  <r>
    <m/>
    <x v="326"/>
    <s v="Invoice"/>
    <s v="88917"/>
    <s v="CASH SALE"/>
    <s v="SEEDLINGS ASS"/>
    <n v="7"/>
    <n v="31.8"/>
    <n v="222.6"/>
    <n v="14199555.770000003"/>
    <x v="34"/>
  </r>
  <r>
    <m/>
    <x v="327"/>
    <s v="Invoice"/>
    <s v="88925"/>
    <s v="BUILDERS WAREHOUSE:BEDWORTH PARK"/>
    <s v="SEEDLINGS ASS"/>
    <n v="140"/>
    <n v="33.5"/>
    <n v="4690"/>
    <n v="14204245.770000003"/>
    <x v="34"/>
  </r>
  <r>
    <m/>
    <x v="327"/>
    <s v="Invoice"/>
    <s v="88946"/>
    <s v="LINKSFIELD NURSERY"/>
    <s v="SEEDLINGS ASS"/>
    <n v="20"/>
    <n v="31.8"/>
    <n v="636"/>
    <n v="14204881.770000003"/>
    <x v="34"/>
  </r>
  <r>
    <m/>
    <x v="327"/>
    <s v="Invoice"/>
    <s v="88947"/>
    <s v="LITTLE AUSTRIA"/>
    <s v="SEEDLINGS ASS"/>
    <n v="30"/>
    <n v="31.8"/>
    <n v="954"/>
    <n v="14205835.770000003"/>
    <x v="34"/>
  </r>
  <r>
    <m/>
    <x v="327"/>
    <s v="Invoice"/>
    <s v="88948"/>
    <s v="IMPALA FLORA"/>
    <s v="SEEDLINGS ASS"/>
    <n v="60"/>
    <n v="31.8"/>
    <n v="1908"/>
    <n v="14207743.770000003"/>
    <x v="34"/>
  </r>
  <r>
    <m/>
    <x v="327"/>
    <s v="Invoice"/>
    <s v="88949"/>
    <s v="HABITITNAK/KEENGRO"/>
    <s v="SEEDLINGS ASS"/>
    <n v="60"/>
    <n v="28.55"/>
    <n v="1713"/>
    <n v="14209456.770000003"/>
    <x v="34"/>
  </r>
  <r>
    <m/>
    <x v="327"/>
    <s v="Invoice"/>
    <s v="88950"/>
    <s v="BUILDERS WAREHOUSE:NORWOOD"/>
    <s v="SEEDLINGS ASS"/>
    <n v="150"/>
    <n v="33.5"/>
    <n v="5025"/>
    <n v="14214481.770000003"/>
    <x v="34"/>
  </r>
  <r>
    <m/>
    <x v="327"/>
    <s v="Invoice"/>
    <s v="88951"/>
    <s v="BUILDERS WAREHOUSE:STRUBENS VALLEY"/>
    <s v="SEEDLINGS ASS"/>
    <n v="200"/>
    <n v="25.5"/>
    <n v="5100"/>
    <n v="14219581.770000003"/>
    <x v="34"/>
  </r>
  <r>
    <m/>
    <x v="327"/>
    <s v="Invoice"/>
    <s v="88952"/>
    <s v="BUILDERS WAREHOUSE:NOORDHEUWEL"/>
    <s v="SEEDLINGS ASS"/>
    <n v="100"/>
    <n v="33.5"/>
    <n v="3350"/>
    <n v="14222931.770000003"/>
    <x v="34"/>
  </r>
  <r>
    <m/>
    <x v="327"/>
    <s v="Invoice"/>
    <s v="88953"/>
    <s v="BUILDERS WAREHOUSE:VEREENIGING"/>
    <s v="SEEDLINGS ASS"/>
    <n v="90"/>
    <n v="33.5"/>
    <n v="3015"/>
    <n v="14225946.770000003"/>
    <x v="34"/>
  </r>
  <r>
    <m/>
    <x v="198"/>
    <s v="Invoice"/>
    <s v="88923"/>
    <s v="BUILDERS WAREHOUSE:RIVONIA"/>
    <s v="SEEDLINGS ASS"/>
    <n v="250"/>
    <n v="33.5"/>
    <n v="8375"/>
    <n v="14234321.770000003"/>
    <x v="34"/>
  </r>
  <r>
    <m/>
    <x v="198"/>
    <s v="Invoice"/>
    <s v="88924"/>
    <s v="BUILDERS WAREHOUSE:RASLOUW"/>
    <s v="SEEDLINGS ASS"/>
    <n v="100"/>
    <n v="25.5"/>
    <n v="2550"/>
    <n v="14236871.770000003"/>
    <x v="34"/>
  </r>
  <r>
    <m/>
    <x v="198"/>
    <s v="Invoice"/>
    <s v="88926"/>
    <s v="BUILDERS WAREHOUSE:FOURWAYS"/>
    <s v="SEEDLINGS ASS"/>
    <n v="140"/>
    <n v="33.5"/>
    <n v="4690"/>
    <n v="14241561.770000003"/>
    <x v="34"/>
  </r>
  <r>
    <m/>
    <x v="198"/>
    <s v="Invoice"/>
    <s v="88927"/>
    <s v="BUILDERS WAREHOUSE:ERASMUS PARK"/>
    <s v="SEEDLINGS ASS"/>
    <n v="230"/>
    <n v="33.5"/>
    <n v="7705"/>
    <n v="14249266.770000003"/>
    <x v="34"/>
  </r>
  <r>
    <m/>
    <x v="198"/>
    <s v="Invoice"/>
    <s v="88928"/>
    <s v="BUILDERS WAREHOUSE:CEDAR SQUARE"/>
    <s v="SEEDLINGS ASS"/>
    <n v="180"/>
    <n v="33.5"/>
    <n v="6030"/>
    <n v="14255296.770000003"/>
    <x v="34"/>
  </r>
  <r>
    <m/>
    <x v="198"/>
    <s v="Invoice"/>
    <s v="88929"/>
    <s v="BUILDERS WAREHOUSE:WOODLANDS"/>
    <s v="SEEDLINGS ASS"/>
    <n v="180"/>
    <n v="25.5"/>
    <n v="4590"/>
    <n v="14259886.770000003"/>
    <x v="34"/>
  </r>
  <r>
    <m/>
    <x v="198"/>
    <s v="Invoice"/>
    <s v="88930"/>
    <s v="BUILDERS WAREHOUSE:LYNNWOOD"/>
    <s v="SEEDLINGS ASS"/>
    <n v="150"/>
    <n v="25.5"/>
    <n v="3825"/>
    <n v="14263711.770000003"/>
    <x v="34"/>
  </r>
  <r>
    <m/>
    <x v="198"/>
    <s v="Invoice"/>
    <s v="88931"/>
    <s v="BUILDERS WAREHOUSE:ZAMBEZI"/>
    <s v="SEEDLINGS ASS"/>
    <n v="200"/>
    <n v="25.5"/>
    <n v="5100"/>
    <n v="14268811.770000003"/>
    <x v="34"/>
  </r>
  <r>
    <m/>
    <x v="198"/>
    <s v="Invoice"/>
    <s v="88932"/>
    <s v="BUILDERS WAREHOUSE:RUSTENBURG"/>
    <s v="SEEDLINGS ASS"/>
    <n v="400"/>
    <n v="28.95"/>
    <n v="11580"/>
    <n v="14280391.770000003"/>
    <x v="34"/>
  </r>
  <r>
    <m/>
    <x v="198"/>
    <s v="Invoice"/>
    <s v="88933"/>
    <s v="BUILDERS WAREHOUSE:BRYANSTON"/>
    <s v="SEEDLINGS ASS"/>
    <n v="110"/>
    <n v="33.5"/>
    <n v="3685"/>
    <n v="14284076.770000003"/>
    <x v="34"/>
  </r>
  <r>
    <m/>
    <x v="198"/>
    <s v="Invoice"/>
    <s v="88934"/>
    <s v="BUILDERS WAREHOUSE:GLEN EAGLES"/>
    <s v="SEEDLINGS ASS"/>
    <n v="150"/>
    <n v="33.5"/>
    <n v="5025"/>
    <n v="14289101.770000003"/>
    <x v="34"/>
  </r>
  <r>
    <m/>
    <x v="198"/>
    <s v="Invoice"/>
    <s v="88935"/>
    <s v="BUILDERS WAREHOUSE:CENTURION"/>
    <s v="SEEDLINGS ASS"/>
    <n v="150"/>
    <n v="25.5"/>
    <n v="3825"/>
    <n v="14292926.770000003"/>
    <x v="34"/>
  </r>
  <r>
    <m/>
    <x v="198"/>
    <s v="Invoice"/>
    <s v="88936"/>
    <s v="LIFESTYLE HOME GARDEN"/>
    <s v="SEEDLINGS ASS"/>
    <n v="170"/>
    <n v="30"/>
    <n v="5100"/>
    <n v="14298026.770000003"/>
    <x v="34"/>
  </r>
  <r>
    <m/>
    <x v="198"/>
    <s v="Invoice"/>
    <s v="88938"/>
    <s v="HILLCREST NURSERY"/>
    <s v="SEEDLINGS ASS"/>
    <n v="205"/>
    <n v="33.99"/>
    <n v="6967.95"/>
    <n v="14304994.720000003"/>
    <x v="34"/>
  </r>
  <r>
    <m/>
    <x v="198"/>
    <s v="Invoice"/>
    <s v="88939"/>
    <s v="CENTRAL NURSERY DEPOT"/>
    <s v="SEEDLINGS ASS"/>
    <n v="300"/>
    <n v="33.99"/>
    <n v="10197"/>
    <n v="14315191.720000003"/>
    <x v="34"/>
  </r>
  <r>
    <m/>
    <x v="198"/>
    <s v="Invoice"/>
    <s v="88940"/>
    <s v="ECKARDS GARDEN PAVILION"/>
    <s v="SEEDLINGS ASS"/>
    <n v="30"/>
    <n v="31.2"/>
    <n v="936"/>
    <n v="14316127.720000003"/>
    <x v="34"/>
  </r>
  <r>
    <m/>
    <x v="220"/>
    <s v="Invoice"/>
    <s v="88954"/>
    <s v="BUILDERS WAREHOUSE:SOUTHGATE"/>
    <s v="SEEDLINGS ASS"/>
    <n v="160"/>
    <n v="33.5"/>
    <n v="5360"/>
    <n v="14321487.720000003"/>
    <x v="34"/>
  </r>
  <r>
    <m/>
    <x v="220"/>
    <s v="Invoice"/>
    <s v="88955"/>
    <s v="BUILDERS WAREHOUSE:CRAIGHALL PARK"/>
    <s v="SEEDLINGS ASS"/>
    <n v="90"/>
    <n v="33.5"/>
    <n v="3015"/>
    <n v="14324502.720000003"/>
    <x v="34"/>
  </r>
  <r>
    <m/>
    <x v="220"/>
    <s v="Invoice"/>
    <s v="88957"/>
    <s v="FH CHAMBERLAIN TRADING (PTY) LTD:KYALAMI"/>
    <s v="SEEDLINGS ASS"/>
    <n v="60"/>
    <n v="31.85"/>
    <n v="1911"/>
    <n v="14326413.720000003"/>
    <x v="34"/>
  </r>
  <r>
    <m/>
    <x v="220"/>
    <s v="Invoice"/>
    <s v="88958"/>
    <s v="BUILDERS WAREHOUSE:KLERKSDORP"/>
    <s v="SEEDLINGS ASS"/>
    <n v="250"/>
    <n v="33.5"/>
    <n v="8375"/>
    <n v="14334788.720000003"/>
    <x v="34"/>
  </r>
  <r>
    <m/>
    <x v="220"/>
    <s v="Invoice"/>
    <s v="88962"/>
    <s v="BUILDERS WAREHOUSE:FLORIDA GLEN"/>
    <s v="SEEDLINGS ASS"/>
    <n v="120"/>
    <n v="33.5"/>
    <n v="4020"/>
    <n v="14338808.720000003"/>
    <x v="34"/>
  </r>
  <r>
    <m/>
    <x v="261"/>
    <s v="Invoice"/>
    <s v="88963"/>
    <s v="BUILDERS WAREHOUSE:NOORDHEUWEL"/>
    <s v="SEEDLINGS ASS"/>
    <n v="80"/>
    <n v="33.5"/>
    <n v="2680"/>
    <n v="14341488.720000003"/>
    <x v="34"/>
  </r>
  <r>
    <m/>
    <x v="261"/>
    <s v="Invoice"/>
    <s v="88964"/>
    <s v="BUILDERS WAREHOUSE:GREENSTONE"/>
    <s v="SEEDLINGS ASS"/>
    <n v="200"/>
    <n v="33.5"/>
    <n v="6700"/>
    <n v="14348188.720000003"/>
    <x v="34"/>
  </r>
  <r>
    <m/>
    <x v="261"/>
    <s v="Invoice"/>
    <s v="88965"/>
    <s v="BUILDERS WAREHOUSE:NORTHRIDING"/>
    <s v="SEEDLINGS ASS"/>
    <n v="250"/>
    <n v="25.5"/>
    <n v="6375"/>
    <n v="14354563.720000003"/>
    <x v="34"/>
  </r>
  <r>
    <m/>
    <x v="261"/>
    <s v="Invoice"/>
    <s v="88966"/>
    <s v="BUILDERS WAREHOUSE:KEMPTON PARK"/>
    <s v="SEEDLINGS ASS"/>
    <n v="100"/>
    <n v="33.5"/>
    <n v="3350"/>
    <n v="14357913.720000003"/>
    <x v="34"/>
  </r>
  <r>
    <m/>
    <x v="261"/>
    <s v="Invoice"/>
    <s v="88967"/>
    <s v="RIVERSIDE MICA"/>
    <s v="SEEDLINGS ASS"/>
    <n v="105"/>
    <n v="33.5"/>
    <n v="3517.5"/>
    <n v="14361431.220000003"/>
    <x v="34"/>
  </r>
  <r>
    <m/>
    <x v="261"/>
    <s v="Invoice"/>
    <s v="88968"/>
    <s v="LITTLE AUSTRIA"/>
    <s v="SEEDLINGS ASS"/>
    <n v="70"/>
    <n v="31.8"/>
    <n v="2226"/>
    <n v="14363657.220000003"/>
    <x v="34"/>
  </r>
  <r>
    <m/>
    <x v="261"/>
    <s v="Invoice"/>
    <s v="88969"/>
    <s v="CRISANRA KWEKERY"/>
    <s v="SEEDLINGS ASS"/>
    <n v="80"/>
    <n v="27.8"/>
    <n v="2224"/>
    <n v="14365881.220000003"/>
    <x v="34"/>
  </r>
  <r>
    <m/>
    <x v="261"/>
    <s v="Invoice"/>
    <s v="88972"/>
    <s v="BUILDERS WAREHOUSE:STRUBENS VALLEY"/>
    <s v="SEEDLINGS ASS"/>
    <n v="150"/>
    <n v="25.5"/>
    <n v="3825"/>
    <n v="14369706.220000003"/>
    <x v="34"/>
  </r>
  <r>
    <m/>
    <x v="261"/>
    <s v="Invoice"/>
    <s v="88989"/>
    <s v="BUILDERS WAREHOUSE:NEWCASTLE"/>
    <s v="SEEDLINGS ASS"/>
    <n v="820"/>
    <n v="33.5"/>
    <n v="27470"/>
    <n v="14397176.220000003"/>
    <x v="34"/>
  </r>
  <r>
    <m/>
    <x v="199"/>
    <s v="Invoice"/>
    <s v="88971"/>
    <s v="BUILDERS WAREHOUSE:HARTEBEESPOORT"/>
    <s v="SEEDLINGS ASS"/>
    <n v="150"/>
    <n v="33.5"/>
    <n v="5025"/>
    <n v="14402201.220000003"/>
    <x v="34"/>
  </r>
  <r>
    <m/>
    <x v="199"/>
    <s v="Invoice"/>
    <s v="88975"/>
    <s v="BUILDERS WAREHOUSE:CARNIVAL MALL"/>
    <s v="SEEDLINGS ASS"/>
    <n v="190"/>
    <n v="33.5"/>
    <n v="6365"/>
    <n v="14408566.220000003"/>
    <x v="34"/>
  </r>
  <r>
    <m/>
    <x v="199"/>
    <s v="Invoice"/>
    <s v="88976"/>
    <s v="BUILDERS WAREHOUSE:RIVONIA"/>
    <s v="SEEDLINGS ASS"/>
    <n v="300"/>
    <n v="33.5"/>
    <n v="10050"/>
    <n v="14418616.220000003"/>
    <x v="34"/>
  </r>
  <r>
    <m/>
    <x v="199"/>
    <s v="Invoice"/>
    <s v="88977"/>
    <s v="BUILDERS WAREHOUSE:FOURWAYS"/>
    <s v="SEEDLINGS ASS"/>
    <n v="110"/>
    <n v="33.5"/>
    <n v="3685"/>
    <n v="14422301.220000003"/>
    <x v="34"/>
  </r>
  <r>
    <m/>
    <x v="199"/>
    <s v="Invoice"/>
    <s v="88978"/>
    <s v="BUILDERS WAREHOUSE:BOKSBURG (NEW)"/>
    <s v="SEEDLINGS ASS"/>
    <n v="200"/>
    <n v="33.5"/>
    <n v="6700"/>
    <n v="14429001.220000003"/>
    <x v="34"/>
  </r>
  <r>
    <m/>
    <x v="199"/>
    <s v="Invoice"/>
    <s v="88979"/>
    <s v="BUILDERS WAREHOUSE:SUNWARD PARK"/>
    <s v="SEEDLINGS ASS"/>
    <n v="350"/>
    <n v="33.5"/>
    <n v="11725"/>
    <n v="14440726.220000003"/>
    <x v="34"/>
  </r>
  <r>
    <m/>
    <x v="199"/>
    <s v="Invoice"/>
    <s v="88980"/>
    <s v="BUILDERS WAREHOUSE:MIDRAND"/>
    <s v="SEEDLINGS ASS"/>
    <n v="100"/>
    <n v="25.5"/>
    <n v="2550"/>
    <n v="14443276.220000003"/>
    <x v="34"/>
  </r>
  <r>
    <m/>
    <x v="199"/>
    <s v="Invoice"/>
    <s v="88982"/>
    <s v="BUILDERS WAREHOUSE:NEWMARKET"/>
    <s v="SEEDLINGS ASS"/>
    <n v="250"/>
    <n v="33.5"/>
    <n v="8375"/>
    <n v="14451651.220000003"/>
    <x v="34"/>
  </r>
  <r>
    <m/>
    <x v="199"/>
    <s v="Invoice"/>
    <s v="88983"/>
    <s v="BUILDERS WAREHOUSE:CEDAR SQUARE"/>
    <s v="SEEDLINGS ASS"/>
    <n v="100"/>
    <n v="33.5"/>
    <n v="3350"/>
    <n v="14455001.220000003"/>
    <x v="34"/>
  </r>
  <r>
    <m/>
    <x v="199"/>
    <s v="Invoice"/>
    <s v="88984"/>
    <s v="BUILDERS WAREHOUSE:EDENVALE"/>
    <s v="SEEDLINGS ASS"/>
    <n v="140"/>
    <n v="33.5"/>
    <n v="4690"/>
    <n v="14459691.220000003"/>
    <x v="34"/>
  </r>
  <r>
    <m/>
    <x v="199"/>
    <s v="Invoice"/>
    <s v="88985"/>
    <s v="BUILDERS WAREHOUSE:GLEN EAGLES"/>
    <s v="SEEDLINGS ASS"/>
    <n v="150"/>
    <n v="33.5"/>
    <n v="5025"/>
    <n v="14464716.220000003"/>
    <x v="34"/>
  </r>
  <r>
    <m/>
    <x v="199"/>
    <s v="Invoice"/>
    <s v="88986"/>
    <s v="THYME SQUARE"/>
    <s v="SEEDLINGS ASS"/>
    <n v="45"/>
    <n v="28.95"/>
    <n v="1302.75"/>
    <n v="14466018.970000003"/>
    <x v="34"/>
  </r>
  <r>
    <m/>
    <x v="199"/>
    <s v="Invoice"/>
    <s v="88987"/>
    <s v="BUILDERS WAREHOUSE:NORTHMEAD"/>
    <s v="SEEDLINGS ASS"/>
    <n v="150"/>
    <n v="33.5"/>
    <n v="5025"/>
    <n v="14471043.970000003"/>
    <x v="34"/>
  </r>
  <r>
    <m/>
    <x v="199"/>
    <s v="Invoice"/>
    <s v="88988"/>
    <s v="BUILDERS WAREHOUSE:BRYANSTON"/>
    <s v="SEEDLINGS ASS"/>
    <n v="110"/>
    <n v="33.5"/>
    <n v="3685"/>
    <n v="14474728.970000003"/>
    <x v="34"/>
  </r>
  <r>
    <m/>
    <x v="199"/>
    <s v="Invoice"/>
    <s v="88997"/>
    <s v="MONTANA GARDEN PAVILION"/>
    <s v="SEEDLINGS ASS"/>
    <n v="240"/>
    <n v="31.8"/>
    <n v="7632"/>
    <n v="14482360.970000003"/>
    <x v="34"/>
  </r>
  <r>
    <m/>
    <x v="199"/>
    <s v="Invoice"/>
    <s v="88998"/>
    <s v="CASH SALE"/>
    <s v="SEEDLINGS ASS"/>
    <n v="5"/>
    <n v="31.8"/>
    <n v="159"/>
    <n v="14482519.970000003"/>
    <x v="34"/>
  </r>
  <r>
    <m/>
    <x v="199"/>
    <s v="Invoice"/>
    <s v="88999"/>
    <s v="IMPALA FLORA"/>
    <s v="SEEDLINGS ASS"/>
    <n v="70"/>
    <n v="31.8"/>
    <n v="2226"/>
    <n v="14484745.970000003"/>
    <x v="34"/>
  </r>
  <r>
    <m/>
    <x v="199"/>
    <s v="Invoice"/>
    <s v="89000"/>
    <s v="BUILDERS WAREHOUSE:NELSPRUIT"/>
    <s v="SEEDLINGS ASS"/>
    <n v="800"/>
    <n v="33.5"/>
    <n v="26800"/>
    <n v="14511545.970000003"/>
    <x v="34"/>
  </r>
  <r>
    <m/>
    <x v="199"/>
    <s v="Invoice"/>
    <s v="89001"/>
    <s v="BUILDERS WAREHOUSE:BLOEMFONTEIN"/>
    <s v="SEEDLINGS ASS"/>
    <n v="900"/>
    <n v="33.5"/>
    <n v="30150"/>
    <n v="14541695.970000003"/>
    <x v="34"/>
  </r>
  <r>
    <m/>
    <x v="199"/>
    <s v="Invoice"/>
    <s v="89002"/>
    <s v="BUILDERS WAREHOUSE:BETHLEHEM"/>
    <s v="SEEDLINGS ASS"/>
    <n v="400"/>
    <n v="33.5"/>
    <n v="13400"/>
    <n v="14555095.970000003"/>
    <x v="34"/>
  </r>
  <r>
    <m/>
    <x v="334"/>
    <s v="Invoice"/>
    <s v="88991"/>
    <s v="BUILDERS WAREHOUSE:RUSTENBURG"/>
    <s v="SEEDLINGS ASS"/>
    <n v="800"/>
    <n v="33.5"/>
    <n v="26800"/>
    <n v="14581895.970000003"/>
    <x v="34"/>
  </r>
  <r>
    <m/>
    <x v="313"/>
    <s v="Invoice"/>
    <s v="88992"/>
    <s v="PRETTY GARDENS"/>
    <s v="SEEDLINGS ASS"/>
    <n v="230"/>
    <n v="31.8"/>
    <n v="7314"/>
    <n v="14589209.970000003"/>
    <x v="34"/>
  </r>
  <r>
    <m/>
    <x v="313"/>
    <s v="Invoice"/>
    <s v="88995"/>
    <s v="SWEET THORN LANDSCAPES"/>
    <s v="SEEDLINGS ASS"/>
    <n v="36"/>
    <n v="31.8"/>
    <n v="1144.8"/>
    <n v="14590354.770000003"/>
    <x v="34"/>
  </r>
  <r>
    <m/>
    <x v="313"/>
    <s v="Invoice"/>
    <s v="89003"/>
    <s v="GREEN PALM MINI GARDENS"/>
    <s v="SEEDLINGS ASS"/>
    <n v="20"/>
    <n v="31.8"/>
    <n v="636"/>
    <n v="14590990.770000003"/>
    <x v="34"/>
  </r>
  <r>
    <m/>
    <x v="313"/>
    <s v="Invoice"/>
    <s v="89031"/>
    <s v="RAINBOW GARDEN AND HOME CENTRE"/>
    <s v="SEEDLINGS ASS"/>
    <n v="80"/>
    <n v="31.8"/>
    <n v="2544"/>
    <n v="14593534.770000003"/>
    <x v="34"/>
  </r>
  <r>
    <m/>
    <x v="313"/>
    <s v="Invoice"/>
    <s v="89032"/>
    <s v="HABITITNAK/KEENGRO"/>
    <s v="SEEDLINGS ASS"/>
    <n v="30"/>
    <n v="28.55"/>
    <n v="856.5"/>
    <n v="14594391.270000003"/>
    <x v="34"/>
  </r>
  <r>
    <m/>
    <x v="313"/>
    <s v="Invoice"/>
    <s v="89033"/>
    <s v="IMPALA FLORA"/>
    <s v="SEEDLINGS ASS"/>
    <n v="60"/>
    <n v="31.8"/>
    <n v="1908"/>
    <n v="14596299.270000003"/>
    <x v="34"/>
  </r>
  <r>
    <m/>
    <x v="313"/>
    <s v="Invoice"/>
    <s v="89034"/>
    <s v="BUILDERS WAREHOUSE:KEMPTON PARK"/>
    <s v="SEEDLINGS ASS"/>
    <n v="100"/>
    <n v="33.5"/>
    <n v="3350"/>
    <n v="14599649.270000003"/>
    <x v="34"/>
  </r>
  <r>
    <m/>
    <x v="313"/>
    <s v="Invoice"/>
    <s v="89035"/>
    <s v="BUILDERS WAREHOUSE:NORWOOD"/>
    <s v="SEEDLINGS ASS"/>
    <n v="320"/>
    <n v="33.5"/>
    <n v="10720"/>
    <n v="14610369.270000003"/>
    <x v="34"/>
  </r>
  <r>
    <m/>
    <x v="313"/>
    <s v="Invoice"/>
    <s v="89037"/>
    <s v="BUILDERS WAREHOUSE:NOORDHEUWEL"/>
    <s v="SEEDLINGS ASS"/>
    <n v="150"/>
    <n v="33.5"/>
    <n v="5025"/>
    <n v="14615394.270000003"/>
    <x v="34"/>
  </r>
  <r>
    <m/>
    <x v="313"/>
    <s v="Invoice"/>
    <s v="89038"/>
    <s v="BUILDERS WAREHOUSE:STRUBENS VALLEY"/>
    <s v="SEEDLINGS ASS"/>
    <n v="200"/>
    <n v="25.5"/>
    <n v="5100"/>
    <n v="14620494.270000003"/>
    <x v="34"/>
  </r>
  <r>
    <m/>
    <x v="313"/>
    <s v="Invoice"/>
    <s v="89039"/>
    <s v="BUILDERS WAREHOUSE:BEDWORTH PARK"/>
    <s v="SEEDLINGS ASS"/>
    <n v="150"/>
    <n v="33.5"/>
    <n v="5025"/>
    <n v="14625519.270000003"/>
    <x v="34"/>
  </r>
  <r>
    <m/>
    <x v="313"/>
    <s v="Invoice"/>
    <s v="89040"/>
    <s v="BUILDERS WAREHOUSE:VEREENIGING"/>
    <s v="SEEDLINGS ASS"/>
    <n v="120"/>
    <n v="33.5"/>
    <n v="4020"/>
    <n v="14629539.270000003"/>
    <x v="34"/>
  </r>
  <r>
    <m/>
    <x v="200"/>
    <s v="Invoice"/>
    <s v="89004"/>
    <s v="BUILDERS WAREHOUSE:ZAMBEZI"/>
    <s v="SEEDLINGS ASS"/>
    <n v="250"/>
    <n v="25.5"/>
    <n v="6375"/>
    <n v="14635914.270000003"/>
    <x v="34"/>
  </r>
  <r>
    <m/>
    <x v="200"/>
    <s v="Invoice"/>
    <s v="89005"/>
    <s v="BUILDERS WAREHOUSE:RASLOUW"/>
    <s v="SEEDLINGS ASS"/>
    <n v="70"/>
    <n v="25.5"/>
    <n v="1785"/>
    <n v="14637699.270000003"/>
    <x v="34"/>
  </r>
  <r>
    <m/>
    <x v="200"/>
    <s v="Invoice"/>
    <s v="89006"/>
    <s v="BUILDERS WAREHOUSE:WONDER PARK"/>
    <s v="SEEDLINGS ASS"/>
    <n v="160"/>
    <n v="33.5"/>
    <n v="5360"/>
    <n v="14643059.270000003"/>
    <x v="34"/>
  </r>
  <r>
    <m/>
    <x v="200"/>
    <s v="Invoice"/>
    <s v="89007"/>
    <s v="BUILDERS WAREHOUSE:CEDAR SQUARE"/>
    <s v="SEEDLINGS ASS"/>
    <n v="110"/>
    <n v="33.5"/>
    <n v="3685"/>
    <n v="14646744.270000003"/>
    <x v="34"/>
  </r>
  <r>
    <m/>
    <x v="200"/>
    <s v="Invoice"/>
    <s v="89008"/>
    <s v="BUILDERS WAREHOUSE:FOURWAYS"/>
    <s v="SEEDLINGS ASS"/>
    <n v="220"/>
    <n v="33.5"/>
    <n v="7370"/>
    <n v="14654114.270000003"/>
    <x v="34"/>
  </r>
  <r>
    <m/>
    <x v="200"/>
    <s v="Invoice"/>
    <s v="89009"/>
    <s v="BUILDERS WAREHOUSE:ERASMUS PARK"/>
    <s v="SEEDLINGS ASS"/>
    <n v="150"/>
    <n v="33.5"/>
    <n v="5025"/>
    <n v="14659139.270000003"/>
    <x v="34"/>
  </r>
  <r>
    <m/>
    <x v="200"/>
    <s v="Invoice"/>
    <s v="89010"/>
    <s v="BUILDERS WAREHOUSE:NORWOOD"/>
    <s v="SEEDLINGS ASS"/>
    <n v="200"/>
    <n v="33.5"/>
    <n v="6700"/>
    <n v="14665839.270000003"/>
    <x v="34"/>
  </r>
  <r>
    <m/>
    <x v="200"/>
    <s v="Invoice"/>
    <s v="89011"/>
    <s v="BUILDERS WAREHOUSE:GEZINA NEW"/>
    <s v="SEEDLINGS ASS"/>
    <n v="200"/>
    <n v="25.5"/>
    <n v="5100"/>
    <n v="14670939.270000003"/>
    <x v="34"/>
  </r>
  <r>
    <m/>
    <x v="200"/>
    <s v="Invoice"/>
    <s v="89012"/>
    <s v="BUILDERS WAREHOUSE:RIVONIA"/>
    <s v="SEEDLINGS ASS"/>
    <n v="180"/>
    <n v="33.5"/>
    <n v="6030"/>
    <n v="14676969.270000003"/>
    <x v="34"/>
  </r>
  <r>
    <m/>
    <x v="200"/>
    <s v="Invoice"/>
    <s v="89013"/>
    <s v="BUILDERS WAREHOUSE:BRYANSTON"/>
    <s v="SEEDLINGS ASS"/>
    <n v="110"/>
    <n v="33.5"/>
    <n v="3685"/>
    <n v="14680654.270000003"/>
    <x v="34"/>
  </r>
  <r>
    <m/>
    <x v="200"/>
    <s v="Invoice"/>
    <s v="89014"/>
    <s v="BUILDERS WAREHOUSE:LYNNWOOD"/>
    <s v="SEEDLINGS ASS"/>
    <n v="150"/>
    <n v="25.5"/>
    <n v="3825"/>
    <n v="14684479.270000003"/>
    <x v="34"/>
  </r>
  <r>
    <m/>
    <x v="200"/>
    <s v="Invoice"/>
    <s v="89015"/>
    <s v="BUILDERS WAREHOUSE:SILVERLAKES"/>
    <s v="SEEDLINGS ASS"/>
    <n v="100"/>
    <n v="25.5"/>
    <n v="2550"/>
    <n v="14687029.270000003"/>
    <x v="34"/>
  </r>
  <r>
    <m/>
    <x v="200"/>
    <s v="Invoice"/>
    <s v="89016"/>
    <s v="BUILDERS WAREHOUSE:GLEN EAGLES"/>
    <s v="SEEDLINGS ASS"/>
    <n v="200"/>
    <n v="33.5"/>
    <n v="6700"/>
    <n v="14693729.270000003"/>
    <x v="34"/>
  </r>
  <r>
    <m/>
    <x v="200"/>
    <s v="Invoice"/>
    <s v="89017"/>
    <s v="BUILDERS WAREHOUSE:CENTURION"/>
    <s v="SEEDLINGS ASS"/>
    <n v="200"/>
    <n v="25.5"/>
    <n v="5100"/>
    <n v="14698829.270000003"/>
    <x v="34"/>
  </r>
  <r>
    <m/>
    <x v="200"/>
    <s v="Invoice"/>
    <s v="89019"/>
    <s v="MONTROSE NURSERY"/>
    <s v="SEEDLINGS ASS"/>
    <n v="120"/>
    <n v="29.99"/>
    <n v="3598.8"/>
    <n v="14702428.070000004"/>
    <x v="34"/>
  </r>
  <r>
    <m/>
    <x v="200"/>
    <s v="Invoice"/>
    <s v="89020"/>
    <s v="CENTRAL NURSERY DEPOT"/>
    <s v="SEEDLINGS ASS"/>
    <n v="130"/>
    <n v="33.99"/>
    <n v="4418.7"/>
    <n v="14706846.770000003"/>
    <x v="34"/>
  </r>
  <r>
    <m/>
    <x v="200"/>
    <s v="Invoice"/>
    <s v="89021"/>
    <s v="HILLCREST NURSERY"/>
    <s v="SEEDLINGS ASS"/>
    <n v="110"/>
    <n v="33.99"/>
    <n v="3738.9"/>
    <n v="14710585.670000004"/>
    <x v="34"/>
  </r>
  <r>
    <m/>
    <x v="200"/>
    <s v="Invoice"/>
    <s v="89023"/>
    <s v="ECKARDS GARDEN PAVILION"/>
    <s v="SEEDLINGS ASS"/>
    <n v="30"/>
    <n v="31.2"/>
    <n v="936"/>
    <n v="14711521.670000004"/>
    <x v="34"/>
  </r>
  <r>
    <m/>
    <x v="200"/>
    <s v="Invoice"/>
    <s v="89024"/>
    <s v="BUILDERS WAREHOUSE:CHERRY LANE"/>
    <s v="SEEDLINGS ASS"/>
    <n v="170"/>
    <n v="25.5"/>
    <n v="4335"/>
    <n v="14715856.670000004"/>
    <x v="34"/>
  </r>
  <r>
    <m/>
    <x v="200"/>
    <s v="Invoice"/>
    <s v="89025"/>
    <s v="LIFESTYLE HOME GARDEN"/>
    <s v="SEEDLINGS ASS"/>
    <n v="270"/>
    <n v="30"/>
    <n v="8100"/>
    <n v="14723956.670000004"/>
    <x v="34"/>
  </r>
  <r>
    <m/>
    <x v="200"/>
    <s v="Invoice"/>
    <s v="89027"/>
    <s v="RAINBOW GARDEN AND HOME CENTRE"/>
    <s v="SEEDLINGS ASS"/>
    <n v="10"/>
    <n v="31.8"/>
    <n v="318"/>
    <n v="14724274.670000004"/>
    <x v="34"/>
  </r>
  <r>
    <m/>
    <x v="200"/>
    <s v="Invoice"/>
    <s v="89028"/>
    <s v="PLANTYARD"/>
    <s v="SEEDLINGS ASS"/>
    <n v="30"/>
    <n v="31.8"/>
    <n v="954"/>
    <n v="14725228.670000004"/>
    <x v="34"/>
  </r>
  <r>
    <m/>
    <x v="200"/>
    <s v="Invoice"/>
    <s v="89029"/>
    <s v="LITTLE AUSTRIA"/>
    <s v="SEEDLINGS ASS"/>
    <n v="70"/>
    <n v="31.8"/>
    <n v="2226"/>
    <n v="14727454.670000004"/>
    <x v="34"/>
  </r>
  <r>
    <m/>
    <x v="200"/>
    <s v="Invoice"/>
    <s v="89030"/>
    <s v="BUILDERS WAREHOUSE:NORTHMEAD"/>
    <s v="SEEDLINGS ASS"/>
    <n v="100"/>
    <n v="33.5"/>
    <n v="3350"/>
    <n v="14730804.670000004"/>
    <x v="34"/>
  </r>
  <r>
    <m/>
    <x v="200"/>
    <s v="Invoice"/>
    <s v="89036"/>
    <s v="BUILDERS WAREHOUSE:ROBINDALE"/>
    <s v="SEEDLINGS ASS"/>
    <n v="110"/>
    <n v="25.5"/>
    <n v="2805"/>
    <n v="14733609.670000004"/>
    <x v="34"/>
  </r>
  <r>
    <m/>
    <x v="200"/>
    <s v="Invoice"/>
    <s v="89049"/>
    <s v="BUILDERS WAREHOUSE:SECUNDA"/>
    <s v="SEEDLINGS ASS"/>
    <n v="400"/>
    <n v="33.5"/>
    <n v="13400"/>
    <n v="14747009.670000004"/>
    <x v="34"/>
  </r>
  <r>
    <m/>
    <x v="221"/>
    <s v="Invoice"/>
    <s v="89041"/>
    <s v="BUILDERS WAREHOUSE:CRAIGHALL PARK"/>
    <s v="SEEDLINGS ASS"/>
    <n v="150"/>
    <n v="33.5"/>
    <n v="5025"/>
    <n v="14752034.670000004"/>
    <x v="34"/>
  </r>
  <r>
    <m/>
    <x v="221"/>
    <s v="Invoice"/>
    <s v="89042"/>
    <s v="BUILDERS WAREHOUSE:SOUTHGATE"/>
    <s v="SEEDLINGS ASS"/>
    <n v="220"/>
    <n v="33.5"/>
    <n v="7370"/>
    <n v="14759404.670000004"/>
    <x v="34"/>
  </r>
  <r>
    <m/>
    <x v="221"/>
    <s v="Invoice"/>
    <s v="89043"/>
    <s v="BUILDERS WAREHOUSE:KLERKSDORP"/>
    <s v="SEEDLINGS ASS"/>
    <n v="230"/>
    <n v="33.5"/>
    <n v="7705"/>
    <n v="14767109.670000004"/>
    <x v="34"/>
  </r>
  <r>
    <m/>
    <x v="221"/>
    <s v="Invoice"/>
    <s v="89046"/>
    <s v="FH CHAMBERLAIN TRADING (PTY) LTD:KYALAMI"/>
    <s v="SEEDLINGS ASS"/>
    <n v="60"/>
    <n v="31.85"/>
    <n v="1911"/>
    <n v="14769020.670000004"/>
    <x v="34"/>
  </r>
  <r>
    <m/>
    <x v="221"/>
    <s v="Invoice"/>
    <s v="89047"/>
    <s v="BRAKPAN GARDEN CENTRE"/>
    <s v="SEEDLINGS ASS"/>
    <n v="221"/>
    <n v="31.8"/>
    <n v="7027.8"/>
    <n v="14776048.470000004"/>
    <x v="34"/>
  </r>
  <r>
    <m/>
    <x v="221"/>
    <s v="Invoice"/>
    <s v="89048"/>
    <s v="BUILDERS WAREHOUSE:LAMBTON"/>
    <s v="SEEDLINGS ASS"/>
    <n v="230"/>
    <n v="33.5"/>
    <n v="7705"/>
    <n v="14783753.470000004"/>
    <x v="34"/>
  </r>
  <r>
    <m/>
    <x v="262"/>
    <s v="Invoice"/>
    <s v="88368"/>
    <s v="BUILDERS WAREHOUSE:EMALALHENI"/>
    <s v="SEEDLINGS ASS"/>
    <n v="200"/>
    <n v="33.5"/>
    <n v="6700"/>
    <n v="14790453.470000004"/>
    <x v="34"/>
  </r>
  <r>
    <m/>
    <x v="262"/>
    <s v="Invoice"/>
    <s v="89050"/>
    <s v="BUILDERS WAREHOUSE:STRUBENS VALLEY"/>
    <s v="SEEDLINGS ASS"/>
    <n v="350"/>
    <n v="25.5"/>
    <n v="8925"/>
    <n v="14799378.470000004"/>
    <x v="34"/>
  </r>
  <r>
    <m/>
    <x v="262"/>
    <s v="Invoice"/>
    <s v="89051"/>
    <s v="BUILDERS WAREHOUSE:ROBINDALE"/>
    <s v="SEEDLINGS ASS"/>
    <n v="100"/>
    <n v="25.5"/>
    <n v="2550"/>
    <n v="14801928.470000004"/>
    <x v="34"/>
  </r>
  <r>
    <m/>
    <x v="262"/>
    <s v="Invoice"/>
    <s v="89052"/>
    <s v="BUILDERS WAREHOUSE:NORWOOD"/>
    <s v="SEEDLINGS ASS"/>
    <n v="250"/>
    <n v="33.5"/>
    <n v="8375"/>
    <n v="14810303.470000004"/>
    <x v="34"/>
  </r>
  <r>
    <m/>
    <x v="262"/>
    <s v="Invoice"/>
    <s v="89053"/>
    <s v="BUILDERS WAREHOUSE:NORTHRIDING"/>
    <s v="SEEDLINGS ASS"/>
    <n v="310"/>
    <n v="25.5"/>
    <n v="7905"/>
    <n v="14818208.470000004"/>
    <x v="34"/>
  </r>
  <r>
    <m/>
    <x v="262"/>
    <s v="Invoice"/>
    <s v="89054"/>
    <s v="BUILDERS WAREHOUSE:GREENSTONE"/>
    <s v="SEEDLINGS ASS"/>
    <n v="380"/>
    <n v="33.5"/>
    <n v="12730"/>
    <n v="14830938.470000004"/>
    <x v="34"/>
  </r>
  <r>
    <m/>
    <x v="262"/>
    <s v="Invoice"/>
    <s v="89055"/>
    <s v="BUILDERS WAREHOUSE:KEMPTON PARK"/>
    <s v="SEEDLINGS ASS"/>
    <n v="250"/>
    <n v="33.5"/>
    <n v="8375"/>
    <n v="14839313.470000004"/>
    <x v="34"/>
  </r>
  <r>
    <m/>
    <x v="262"/>
    <s v="Invoice"/>
    <s v="89056"/>
    <s v="RIVERSIDE MICA"/>
    <s v="SEEDLINGS ASS"/>
    <n v="40"/>
    <n v="33.5"/>
    <n v="1340"/>
    <n v="14840653.470000004"/>
    <x v="34"/>
  </r>
  <r>
    <m/>
    <x v="262"/>
    <s v="Invoice"/>
    <s v="89057"/>
    <s v="RIVERSIDE MICA"/>
    <s v="SEEDLINGS ASS"/>
    <n v="95"/>
    <n v="33.5"/>
    <n v="3182.5"/>
    <n v="14843835.970000004"/>
    <x v="34"/>
  </r>
  <r>
    <m/>
    <x v="262"/>
    <s v="Invoice"/>
    <s v="89058"/>
    <s v="BUILDERS WAREHOUSE:NORTHRIDING"/>
    <s v="SEEDLINGS ASS"/>
    <n v="30"/>
    <n v="0"/>
    <n v="0"/>
    <n v="14843835.970000004"/>
    <x v="34"/>
  </r>
  <r>
    <m/>
    <x v="262"/>
    <s v="Invoice"/>
    <s v="89059"/>
    <s v="PLANTYARD"/>
    <s v="SEEDLINGS ASS"/>
    <n v="55"/>
    <n v="31.8"/>
    <n v="1749"/>
    <n v="14845584.970000004"/>
    <x v="34"/>
  </r>
  <r>
    <m/>
    <x v="262"/>
    <s v="Invoice"/>
    <s v="89060"/>
    <s v="CRISANRA KWEKERY"/>
    <s v="SEEDLINGS ASS"/>
    <n v="210"/>
    <n v="27.8"/>
    <n v="5838"/>
    <n v="14851422.970000004"/>
    <x v="34"/>
  </r>
  <r>
    <m/>
    <x v="262"/>
    <s v="Invoice"/>
    <s v="89061"/>
    <s v="LITTLE AUSTRIA"/>
    <s v="SEEDLINGS ASS"/>
    <n v="200"/>
    <n v="31.8"/>
    <n v="6360"/>
    <n v="14857782.970000004"/>
    <x v="34"/>
  </r>
  <r>
    <m/>
    <x v="262"/>
    <s v="Invoice"/>
    <s v="89074"/>
    <s v="BUILDERS WAREHOUSE:MIDDELBURG"/>
    <s v="SEEDLINGS ASS"/>
    <n v="150"/>
    <n v="33.5"/>
    <n v="5025"/>
    <n v="14862807.970000004"/>
    <x v="34"/>
  </r>
  <r>
    <m/>
    <x v="49"/>
    <s v="Invoice"/>
    <s v="89063"/>
    <s v="BUILDERS WAREHOUSE:CARNIVAL MALL"/>
    <s v="SEEDLINGS ASS"/>
    <n v="110"/>
    <n v="33.5"/>
    <n v="3685"/>
    <n v="14866492.970000004"/>
    <x v="34"/>
  </r>
  <r>
    <m/>
    <x v="49"/>
    <s v="Invoice"/>
    <s v="89064"/>
    <s v="BUILDERS WAREHOUSE:RIVONIA"/>
    <s v="SEEDLINGS ASS"/>
    <n v="170"/>
    <n v="33.5"/>
    <n v="5695"/>
    <n v="14872187.970000004"/>
    <x v="34"/>
  </r>
  <r>
    <m/>
    <x v="49"/>
    <s v="Invoice"/>
    <s v="89065"/>
    <s v="BUILDERS WAREHOUSE:BOKSBURG (NEW)"/>
    <s v="SEEDLINGS ASS"/>
    <n v="150"/>
    <n v="33.5"/>
    <n v="5025"/>
    <n v="14877212.970000004"/>
    <x v="34"/>
  </r>
  <r>
    <m/>
    <x v="49"/>
    <s v="Invoice"/>
    <s v="89066"/>
    <s v="BUILDERS WAREHOUSE:SUNWARD PARK"/>
    <s v="SEEDLINGS ASS"/>
    <n v="160"/>
    <n v="33.5"/>
    <n v="5360"/>
    <n v="14882572.970000004"/>
    <x v="34"/>
  </r>
  <r>
    <m/>
    <x v="49"/>
    <s v="Invoice"/>
    <s v="89067"/>
    <s v="BUILDERS WAREHOUSE:FOURWAYS"/>
    <s v="SEEDLINGS ASS"/>
    <n v="80"/>
    <n v="33.5"/>
    <n v="2680"/>
    <n v="14885252.970000004"/>
    <x v="34"/>
  </r>
  <r>
    <m/>
    <x v="49"/>
    <s v="Invoice"/>
    <s v="89068"/>
    <s v="BUILDERS WAREHOUSE:NEWMARKET"/>
    <s v="SEEDLINGS ASS"/>
    <n v="400"/>
    <n v="33.5"/>
    <n v="13400"/>
    <n v="14898652.970000004"/>
    <x v="34"/>
  </r>
  <r>
    <m/>
    <x v="49"/>
    <s v="Invoice"/>
    <s v="89069"/>
    <s v="BUILDERS WAREHOUSE:EDENVALE"/>
    <s v="SEEDLINGS ASS"/>
    <n v="180"/>
    <n v="33.5"/>
    <n v="6030"/>
    <n v="14904682.970000004"/>
    <x v="34"/>
  </r>
  <r>
    <m/>
    <x v="49"/>
    <s v="Invoice"/>
    <s v="89070"/>
    <s v="BUILDERS WAREHOUSE:MIDRAND"/>
    <s v="SEEDLINGS ASS"/>
    <n v="200"/>
    <n v="25.5"/>
    <n v="5100"/>
    <n v="14909782.970000004"/>
    <x v="34"/>
  </r>
  <r>
    <m/>
    <x v="49"/>
    <s v="Invoice"/>
    <s v="89071"/>
    <s v="BUILDERS WAREHOUSE:NORTHMEAD"/>
    <s v="SEEDLINGS ASS"/>
    <n v="250"/>
    <n v="33.5"/>
    <n v="8375"/>
    <n v="14918157.970000004"/>
    <x v="34"/>
  </r>
  <r>
    <m/>
    <x v="49"/>
    <s v="Invoice"/>
    <s v="89072"/>
    <s v="LIFESTYLE HOME GARDEN"/>
    <s v="SEEDLINGS ASS"/>
    <n v="100"/>
    <n v="30"/>
    <n v="3000"/>
    <n v="14921157.970000004"/>
    <x v="34"/>
  </r>
  <r>
    <m/>
    <x v="49"/>
    <s v="Invoice"/>
    <s v="89073"/>
    <s v="THYME SQUARE"/>
    <s v="SEEDLINGS ASS"/>
    <n v="45"/>
    <n v="28.95"/>
    <n v="1302.75"/>
    <n v="14922460.720000004"/>
    <x v="34"/>
  </r>
  <r>
    <m/>
    <x v="49"/>
    <s v="Invoice"/>
    <s v="RST1038287"/>
    <s v="SEFAKO MAKGATHO HEALTH SCIENCE UNIVERSITY"/>
    <s v="SEEDLINGS ASS"/>
    <n v="15"/>
    <n v="31.8"/>
    <n v="477"/>
    <n v="14922937.720000004"/>
    <x v="34"/>
  </r>
  <r>
    <m/>
    <x v="49"/>
    <s v="Invoice"/>
    <s v="89075"/>
    <s v="SEFAKO MAKGATHO HEALTH SCIENCE UNIVERSITY"/>
    <s v="SEEDLINGS ASS"/>
    <n v="15"/>
    <n v="31.8"/>
    <n v="477"/>
    <n v="14923414.720000004"/>
    <x v="34"/>
  </r>
  <r>
    <m/>
    <x v="49"/>
    <s v="Invoice"/>
    <s v="89078"/>
    <s v="BUILDERS WAREHOUSE:NEWCASTLE"/>
    <s v="SEEDLINGS ASS"/>
    <n v="600"/>
    <n v="33.5"/>
    <n v="20100"/>
    <n v="14943514.720000004"/>
    <x v="34"/>
  </r>
  <r>
    <m/>
    <x v="49"/>
    <s v="Invoice"/>
    <s v="89079"/>
    <s v="BUILDERS WAREHOUSE:BLOEMFONTEIN"/>
    <s v="SEEDLINGS ASS"/>
    <n v="1100"/>
    <n v="33.5"/>
    <n v="36850"/>
    <n v="14980364.720000004"/>
    <x v="34"/>
  </r>
  <r>
    <m/>
    <x v="274"/>
    <s v="Invoice"/>
    <s v="89107"/>
    <s v="BUILDERS WAREHOUSE:NORWOOD"/>
    <s v="SEEDLINGS ASS"/>
    <n v="180"/>
    <n v="33.5"/>
    <n v="6030"/>
    <n v="14986394.720000004"/>
    <x v="34"/>
  </r>
  <r>
    <m/>
    <x v="274"/>
    <s v="Invoice"/>
    <s v="89109"/>
    <s v="BUILDERS WAREHOUSE:NOORDHEUWEL"/>
    <s v="SEEDLINGS ASS"/>
    <n v="150"/>
    <n v="33.5"/>
    <n v="5025"/>
    <n v="14991419.720000004"/>
    <x v="34"/>
  </r>
  <r>
    <m/>
    <x v="274"/>
    <s v="Invoice"/>
    <s v="89110"/>
    <s v="BUILDERS WAREHOUSE:STRUBENS VALLEY"/>
    <s v="SEEDLINGS ASS"/>
    <n v="100"/>
    <n v="33.5"/>
    <n v="3350"/>
    <n v="14994769.720000004"/>
    <x v="34"/>
  </r>
  <r>
    <m/>
    <x v="274"/>
    <s v="Invoice"/>
    <s v="89111"/>
    <s v="BUILDERS WAREHOUSE:BOKSBURG (NEW)"/>
    <s v="SEEDLINGS ASS"/>
    <n v="180"/>
    <n v="33.5"/>
    <n v="6030"/>
    <n v="15000799.720000004"/>
    <x v="34"/>
  </r>
  <r>
    <m/>
    <x v="274"/>
    <s v="Invoice"/>
    <s v="89112"/>
    <s v="BUILDERS WAREHOUSE:VEREENIGING"/>
    <s v="SEEDLINGS ASS"/>
    <n v="100"/>
    <n v="33.5"/>
    <n v="3350"/>
    <n v="15004149.720000004"/>
    <x v="34"/>
  </r>
  <r>
    <m/>
    <x v="274"/>
    <s v="Invoice"/>
    <s v="89113"/>
    <s v="BUILDERS WAREHOUSE:ROBINDALE"/>
    <s v="SEEDLINGS ASS"/>
    <n v="120"/>
    <n v="25.7"/>
    <n v="3084"/>
    <n v="15007233.720000004"/>
    <x v="34"/>
  </r>
  <r>
    <m/>
    <x v="201"/>
    <s v="Invoice"/>
    <s v="89080"/>
    <s v="BUILDERS WAREHOUSE:RASLOUW"/>
    <s v="SEEDLINGS ASS"/>
    <n v="200"/>
    <n v="33.5"/>
    <n v="6700"/>
    <n v="15013933.720000004"/>
    <x v="34"/>
  </r>
  <r>
    <m/>
    <x v="201"/>
    <s v="Invoice"/>
    <s v="89081"/>
    <s v="BUILDERS WAREHOUSE:RIVONIA"/>
    <s v="SEEDLINGS ASS"/>
    <n v="170"/>
    <n v="33.5"/>
    <n v="5695"/>
    <n v="15019628.720000004"/>
    <x v="34"/>
  </r>
  <r>
    <m/>
    <x v="201"/>
    <s v="Invoice"/>
    <s v="89082"/>
    <s v="BUILDERS WAREHOUSE:ERASMUS PARK"/>
    <s v="SEEDLINGS ASS"/>
    <n v="120"/>
    <n v="33.5"/>
    <n v="4020"/>
    <n v="15023648.720000004"/>
    <x v="34"/>
  </r>
  <r>
    <m/>
    <x v="201"/>
    <s v="Invoice"/>
    <s v="89083"/>
    <s v="BUILDERS WAREHOUSE:GEZINA NEW"/>
    <s v="SEEDLINGS ASS"/>
    <n v="120"/>
    <n v="33.5"/>
    <n v="4020"/>
    <n v="15027668.720000004"/>
    <x v="34"/>
  </r>
  <r>
    <m/>
    <x v="201"/>
    <s v="Invoice"/>
    <s v="89084"/>
    <s v="BUILDERS WAREHOUSE:FOURWAYS"/>
    <s v="SEEDLINGS ASS"/>
    <n v="80"/>
    <n v="33.5"/>
    <n v="2680"/>
    <n v="15030348.720000004"/>
    <x v="34"/>
  </r>
  <r>
    <m/>
    <x v="201"/>
    <s v="Invoice"/>
    <s v="89085"/>
    <s v="BUILDERS WAREHOUSE:LYNNWOOD"/>
    <s v="SEEDLINGS ASS"/>
    <n v="200"/>
    <n v="33.5"/>
    <n v="6700"/>
    <n v="15037048.720000004"/>
    <x v="34"/>
  </r>
  <r>
    <m/>
    <x v="201"/>
    <s v="Invoice"/>
    <s v="89086"/>
    <s v="BUILDERS WAREHOUSE:BRYANSTON"/>
    <s v="SEEDLINGS ASS"/>
    <n v="130"/>
    <n v="33.5"/>
    <n v="4355"/>
    <n v="15041403.720000004"/>
    <x v="34"/>
  </r>
  <r>
    <m/>
    <x v="201"/>
    <s v="Invoice"/>
    <s v="89087"/>
    <s v="BUILDERS WAREHOUSE:ZAMBEZI"/>
    <s v="SEEDLINGS ASS"/>
    <n v="300"/>
    <n v="33.5"/>
    <n v="10050"/>
    <n v="15051453.720000004"/>
    <x v="34"/>
  </r>
  <r>
    <m/>
    <x v="201"/>
    <s v="Invoice"/>
    <s v="89088"/>
    <s v="BUILDERS WAREHOUSE:CEDAR SQUARE"/>
    <s v="SEEDLINGS ASS"/>
    <n v="120"/>
    <n v="33.5"/>
    <n v="4020"/>
    <n v="15055473.720000004"/>
    <x v="34"/>
  </r>
  <r>
    <m/>
    <x v="201"/>
    <s v="Invoice"/>
    <s v="89090"/>
    <s v="BUILDERS WAREHOUSE:RIVONIA"/>
    <s v="SEEDLINGS ASS"/>
    <n v="10"/>
    <n v="0"/>
    <n v="0"/>
    <n v="15055473.720000004"/>
    <x v="34"/>
  </r>
  <r>
    <m/>
    <x v="201"/>
    <s v="Invoice"/>
    <s v="89091"/>
    <s v="BUILDERS WAREHOUSE:LAMBTON"/>
    <s v="SEEDLINGS ASS"/>
    <n v="8"/>
    <n v="0"/>
    <n v="0"/>
    <n v="15055473.720000004"/>
    <x v="34"/>
  </r>
  <r>
    <m/>
    <x v="201"/>
    <s v="Invoice"/>
    <s v="89092"/>
    <s v="BUILDERS WAREHOUSE:CHERRY LANE"/>
    <s v="SEEDLINGS ASS"/>
    <n v="120"/>
    <n v="33.5"/>
    <n v="4020"/>
    <n v="15059493.720000004"/>
    <x v="34"/>
  </r>
  <r>
    <m/>
    <x v="201"/>
    <s v="Invoice"/>
    <s v="89094"/>
    <s v="BUILDERS WAREHOUSE:CENTURION"/>
    <s v="SEEDLINGS ASS"/>
    <n v="160"/>
    <n v="33.5"/>
    <n v="5360"/>
    <n v="15064853.720000004"/>
    <x v="34"/>
  </r>
  <r>
    <m/>
    <x v="201"/>
    <s v="Invoice"/>
    <s v="89095"/>
    <s v="BUILDERS WAREHOUSE:GLEN EAGLES"/>
    <s v="SEEDLINGS ASS"/>
    <n v="250"/>
    <n v="33.5"/>
    <n v="8375"/>
    <n v="15073228.720000004"/>
    <x v="34"/>
  </r>
  <r>
    <m/>
    <x v="201"/>
    <s v="Invoice"/>
    <s v="89096"/>
    <s v="BUILDERS WAREHOUSE:SOWETO"/>
    <s v="SEEDLINGS ASS"/>
    <n v="100"/>
    <n v="33.5"/>
    <n v="3350"/>
    <n v="15076578.720000004"/>
    <x v="34"/>
  </r>
  <r>
    <m/>
    <x v="201"/>
    <s v="Invoice"/>
    <s v="89097"/>
    <s v="BUILDERS WAREHOUSE:SILVERLAKES"/>
    <s v="SEEDLINGS ASS"/>
    <n v="100"/>
    <n v="33.5"/>
    <n v="3350"/>
    <n v="15079928.720000004"/>
    <x v="34"/>
  </r>
  <r>
    <m/>
    <x v="201"/>
    <s v="Invoice"/>
    <s v="89099"/>
    <s v="BUILDERS WAREHOUSE:WOODLANDS"/>
    <s v="SEEDLINGS ASS"/>
    <n v="300"/>
    <n v="33.5"/>
    <n v="10050"/>
    <n v="15089978.720000004"/>
    <x v="34"/>
  </r>
  <r>
    <m/>
    <x v="201"/>
    <s v="Invoice"/>
    <s v="89101"/>
    <s v="ECKARDS GARDEN PAVILION"/>
    <s v="SEEDLINGS ASS "/>
    <n v="60"/>
    <n v="31.2"/>
    <n v="1872"/>
    <n v="15091850.720000004"/>
    <x v="34"/>
  </r>
  <r>
    <m/>
    <x v="201"/>
    <s v="Invoice"/>
    <s v="89102"/>
    <s v="LIFESTYLE HOME GARDEN"/>
    <s v="SEEDLINGS ASS"/>
    <n v="400"/>
    <n v="30"/>
    <n v="12000"/>
    <n v="15103850.720000004"/>
    <x v="34"/>
  </r>
  <r>
    <m/>
    <x v="201"/>
    <s v="Invoice"/>
    <s v="89104"/>
    <s v="CENTRAL NURSERY DEPOT"/>
    <s v="SEEDLINGS ASS"/>
    <n v="150"/>
    <n v="33.99"/>
    <n v="5098.5"/>
    <n v="15108949.220000004"/>
    <x v="34"/>
  </r>
  <r>
    <m/>
    <x v="201"/>
    <s v="Invoice"/>
    <s v="89105"/>
    <s v="CRISANRA KWEKERY"/>
    <s v="SEEDLINGS ASS"/>
    <n v="18"/>
    <n v="27.8"/>
    <n v="500.4"/>
    <n v="15109449.620000005"/>
    <x v="34"/>
  </r>
  <r>
    <m/>
    <x v="201"/>
    <s v="Invoice"/>
    <s v="89106"/>
    <s v="LITTLE AUSTRIA"/>
    <s v="SEEDLINGS ASS"/>
    <n v="60"/>
    <n v="31.8"/>
    <n v="1908"/>
    <n v="15111357.620000005"/>
    <x v="34"/>
  </r>
  <r>
    <m/>
    <x v="201"/>
    <s v="Invoice"/>
    <s v="89108"/>
    <s v="HABITITNAK/KEENGRO"/>
    <s v="SEEDLINGS ASS"/>
    <n v="130"/>
    <n v="28.55"/>
    <n v="3711.5"/>
    <n v="15115069.120000005"/>
    <x v="34"/>
  </r>
  <r>
    <m/>
    <x v="201"/>
    <s v="Invoice"/>
    <s v="89116"/>
    <s v="SPAR NORTH RAND DC:QUEENSWOOD"/>
    <s v="SEEDLINGS ASS"/>
    <n v="60"/>
    <n v="27"/>
    <n v="1620"/>
    <n v="15116689.120000005"/>
    <x v="34"/>
  </r>
  <r>
    <m/>
    <x v="202"/>
    <s v="Invoice"/>
    <s v="89103"/>
    <s v="HILLCREST NURSERY"/>
    <s v="SEEDLINGS ASS"/>
    <n v="95"/>
    <n v="33.99"/>
    <n v="3229.05"/>
    <n v="15119918.170000006"/>
    <x v="34"/>
  </r>
  <r>
    <m/>
    <x v="202"/>
    <s v="Invoice"/>
    <s v="89114"/>
    <s v="FH CHAMBERLAIN TRADING (PTY) LTD:WATERKLOOF GLEN"/>
    <s v="SEEDLINGS ASS"/>
    <n v="80"/>
    <n v="31.85"/>
    <n v="2548"/>
    <n v="15122466.170000006"/>
    <x v="34"/>
  </r>
  <r>
    <m/>
    <x v="202"/>
    <s v="Invoice"/>
    <s v="89115"/>
    <s v="FH CHAMBERLAIN TRADING (PTY) LTD:RIVIERA"/>
    <s v="SEEDLINGS ASS"/>
    <n v="100"/>
    <n v="31.85"/>
    <n v="3185"/>
    <n v="15125651.170000006"/>
    <x v="34"/>
  </r>
  <r>
    <m/>
    <x v="202"/>
    <s v="Invoice"/>
    <s v="89117"/>
    <s v="BUILDERS WAREHOUSE:SOUTHGATE"/>
    <s v="SEEDLINGS ASS"/>
    <n v="150"/>
    <n v="33.5"/>
    <n v="5025"/>
    <n v="15130676.170000006"/>
    <x v="34"/>
  </r>
  <r>
    <m/>
    <x v="202"/>
    <s v="Invoice"/>
    <s v="89119"/>
    <s v="GARDENSHOP PARKTOWN"/>
    <s v="SEEDLINGS ASS"/>
    <n v="120"/>
    <n v="33.5"/>
    <n v="4020"/>
    <n v="15134696.170000006"/>
    <x v="34"/>
  </r>
  <r>
    <m/>
    <x v="202"/>
    <s v="Invoice"/>
    <s v="89152"/>
    <s v="BUILDERS WAREHOUSE:BAOBAB"/>
    <s v="SEEDLINGS ASS"/>
    <n v="150"/>
    <n v="33.5"/>
    <n v="5025"/>
    <n v="15139721.170000006"/>
    <x v="34"/>
  </r>
  <r>
    <m/>
    <x v="202"/>
    <s v="Invoice"/>
    <s v="89153"/>
    <s v="BUILDERS WAREHOUSE:POLOKWANE"/>
    <s v="SEEDLINGS ASS"/>
    <n v="600"/>
    <n v="33.5"/>
    <n v="20100"/>
    <n v="15159821.170000006"/>
    <x v="34"/>
  </r>
  <r>
    <m/>
    <x v="202"/>
    <s v="Invoice"/>
    <s v="89159"/>
    <s v="NYLIES KWEKERY"/>
    <s v="SEEDLINGS ASS"/>
    <n v="100"/>
    <n v="31.5"/>
    <n v="3150"/>
    <n v="15162971.170000006"/>
    <x v="34"/>
  </r>
  <r>
    <m/>
    <x v="203"/>
    <s v="Invoice"/>
    <s v="89121"/>
    <s v="BUILDERS WAREHOUSE:NORWOOD"/>
    <s v="SEEDLINGS ASS"/>
    <n v="200"/>
    <n v="33.5"/>
    <n v="6700"/>
    <n v="15169671.170000006"/>
    <x v="34"/>
  </r>
  <r>
    <m/>
    <x v="203"/>
    <s v="Invoice"/>
    <s v="89122"/>
    <s v="BUILDERS WAREHOUSE:NORTHRIDING"/>
    <s v="SEEDLINGS ASS"/>
    <n v="150"/>
    <n v="33.5"/>
    <n v="5025"/>
    <n v="15174696.170000006"/>
    <x v="34"/>
  </r>
  <r>
    <m/>
    <x v="203"/>
    <s v="Invoice"/>
    <s v="89123"/>
    <s v="BUILDERS WAREHOUSE:KEMPTON PARK"/>
    <s v="SEEDLINGS ASS"/>
    <n v="200"/>
    <n v="33.5"/>
    <n v="6700"/>
    <n v="15181396.170000006"/>
    <x v="34"/>
  </r>
  <r>
    <m/>
    <x v="203"/>
    <s v="Invoice"/>
    <s v="89124"/>
    <s v="BUILDERS WAREHOUSE:BEDFORDVIEW"/>
    <s v="SEEDLINGS ASS"/>
    <n v="210"/>
    <n v="33.5"/>
    <n v="7035"/>
    <n v="15188431.170000006"/>
    <x v="34"/>
  </r>
  <r>
    <m/>
    <x v="203"/>
    <s v="Invoice"/>
    <s v="89125"/>
    <s v="BUILDERS WAREHOUSE:GREENSTONE"/>
    <s v="SEEDLINGS ASS"/>
    <n v="160"/>
    <n v="33.5"/>
    <n v="5360"/>
    <n v="15193791.170000006"/>
    <x v="34"/>
  </r>
  <r>
    <m/>
    <x v="203"/>
    <s v="Invoice"/>
    <s v="89126"/>
    <s v="BUILDERS WAREHOUSE:STRUBENS VALLEY"/>
    <s v="SEEDLINGS ASS"/>
    <n v="100"/>
    <n v="33.5"/>
    <n v="3350"/>
    <n v="15197141.170000006"/>
    <x v="34"/>
  </r>
  <r>
    <m/>
    <x v="203"/>
    <s v="Invoice"/>
    <s v="89127"/>
    <s v="BUILDERS WAREHOUSE:HARTEBEESPOORT"/>
    <s v="SEEDLINGS ASS"/>
    <n v="300"/>
    <n v="33.5"/>
    <n v="10050"/>
    <n v="15207191.170000006"/>
    <x v="34"/>
  </r>
  <r>
    <m/>
    <x v="203"/>
    <s v="Invoice"/>
    <s v="89128"/>
    <s v="BUILDERS WAREHOUSE:FLORIDA GLEN"/>
    <s v="SEEDLINGS ASS"/>
    <n v="190"/>
    <n v="33.5"/>
    <n v="6365"/>
    <n v="15213556.170000006"/>
    <x v="34"/>
  </r>
  <r>
    <m/>
    <x v="203"/>
    <s v="Invoice"/>
    <s v="89129"/>
    <s v="BUILDERS WAREHOUSE:HARTEBEESPOORT"/>
    <s v="SEEDLINGS ASS"/>
    <n v="20"/>
    <n v="0"/>
    <n v="0"/>
    <n v="15213556.170000006"/>
    <x v="34"/>
  </r>
  <r>
    <m/>
    <x v="203"/>
    <s v="Invoice"/>
    <s v="89130"/>
    <s v="PLANTYARD"/>
    <s v="SEEDLINGS ASS"/>
    <n v="30"/>
    <n v="31.8"/>
    <n v="954"/>
    <n v="15214510.170000006"/>
    <x v="34"/>
  </r>
  <r>
    <m/>
    <x v="203"/>
    <s v="Invoice"/>
    <s v="89133"/>
    <s v="LITTLE AUSTRIA"/>
    <s v="SEEDLINGS ASS "/>
    <n v="180"/>
    <n v="31.8"/>
    <n v="5724"/>
    <n v="15220234.170000006"/>
    <x v="34"/>
  </r>
  <r>
    <m/>
    <x v="203"/>
    <s v="Invoice"/>
    <s v="89134"/>
    <s v="AGRI 2 MARKET"/>
    <s v="SEEDLINGS ASS"/>
    <n v="500"/>
    <n v="25.95"/>
    <n v="12975"/>
    <n v="15233209.170000006"/>
    <x v="34"/>
  </r>
  <r>
    <m/>
    <x v="203"/>
    <s v="Invoice"/>
    <s v="89135"/>
    <s v="AGRI 2 MARKET"/>
    <s v="SEEDLINGS ASS"/>
    <n v="600"/>
    <n v="25.95"/>
    <n v="15570"/>
    <n v="15248779.170000006"/>
    <x v="34"/>
  </r>
  <r>
    <m/>
    <x v="203"/>
    <s v="Invoice"/>
    <s v="89155"/>
    <s v="BUILDERS WAREHOUSE:THOHOYANDOU"/>
    <s v="SEEDLINGS ASS"/>
    <n v="1200"/>
    <n v="33.5"/>
    <n v="40200"/>
    <n v="15288979.170000006"/>
    <x v="34"/>
  </r>
  <r>
    <m/>
    <x v="203"/>
    <s v="Invoice"/>
    <s v="89156"/>
    <s v="BUILDERS WAREHOUSE:NELSPRUIT"/>
    <s v="SEEDLINGS ASS"/>
    <n v="700"/>
    <n v="33.5"/>
    <n v="23450"/>
    <n v="15312429.170000006"/>
    <x v="34"/>
  </r>
  <r>
    <m/>
    <x v="203"/>
    <s v="Invoice"/>
    <s v="89157"/>
    <s v="BUILDERS WAREHOUSE:EMALALHENI"/>
    <s v="SEEDLINGS ASS"/>
    <n v="150"/>
    <n v="33.5"/>
    <n v="5025"/>
    <n v="15317454.170000006"/>
    <x v="34"/>
  </r>
  <r>
    <m/>
    <x v="203"/>
    <s v="Invoice"/>
    <s v="89158"/>
    <s v="BUILDERS WAREHOUSE:MIDDELBURG"/>
    <s v="SEEDLINGS ASS"/>
    <n v="100"/>
    <n v="33.5"/>
    <n v="3350"/>
    <n v="15320804.170000006"/>
    <x v="34"/>
  </r>
  <r>
    <m/>
    <x v="203"/>
    <s v="Invoice"/>
    <s v="89160"/>
    <s v="BUILDERS WAREHOUSE:THOHOYANDOU"/>
    <s v="SEEDLINGS ASS"/>
    <n v="50"/>
    <n v="0"/>
    <n v="0"/>
    <n v="15320804.170000006"/>
    <x v="34"/>
  </r>
  <r>
    <m/>
    <x v="203"/>
    <s v="Invoice"/>
    <s v="89161"/>
    <s v="MONTANA GARDEN PAVILION"/>
    <s v="SEEDLINGS ASS"/>
    <n v="250"/>
    <n v="31.8"/>
    <n v="7950"/>
    <n v="15328754.170000006"/>
    <x v="34"/>
  </r>
  <r>
    <m/>
    <x v="204"/>
    <s v="Invoice"/>
    <s v="89138"/>
    <s v="FH CHAMBERLAIN TRADING (PTY) LTD:SILVER LAKES"/>
    <s v="SEEDLINGS ASS"/>
    <n v="132"/>
    <n v="31.85"/>
    <n v="4204.2"/>
    <n v="15332958.370000005"/>
    <x v="34"/>
  </r>
  <r>
    <m/>
    <x v="204"/>
    <s v="Invoice"/>
    <s v="89139"/>
    <s v="BUILDERS WAREHOUSE:NEWMARKET"/>
    <s v="SEEDLINGS ASS"/>
    <n v="360"/>
    <n v="33.5"/>
    <n v="12060"/>
    <n v="15345018.370000005"/>
    <x v="34"/>
  </r>
  <r>
    <m/>
    <x v="204"/>
    <s v="Invoice"/>
    <s v="89140"/>
    <s v="BUILDERS WAREHOUSE:EDENVALE"/>
    <s v="SEEDLINGS ASS"/>
    <n v="190"/>
    <n v="33.5"/>
    <n v="6365"/>
    <n v="15351383.370000005"/>
    <x v="34"/>
  </r>
  <r>
    <m/>
    <x v="204"/>
    <s v="Invoice"/>
    <s v="89141"/>
    <s v="BUILDERS WAREHOUSE:CEDAR SQUARE"/>
    <s v="SEEDLINGS ASS"/>
    <n v="90"/>
    <n v="33.5"/>
    <n v="3015"/>
    <n v="15354398.370000005"/>
    <x v="34"/>
  </r>
  <r>
    <m/>
    <x v="204"/>
    <s v="Invoice"/>
    <s v="89142"/>
    <s v="CRISANRA KWEKERY"/>
    <s v="SEEDLINGS ASS"/>
    <n v="120"/>
    <n v="27.8"/>
    <n v="3336"/>
    <n v="15357734.370000005"/>
    <x v="34"/>
  </r>
  <r>
    <m/>
    <x v="204"/>
    <s v="Invoice"/>
    <s v="89143"/>
    <s v="BUILDERS WAREHOUSE:FOURWAYS"/>
    <s v="SEEDLINGS ASS"/>
    <n v="120"/>
    <n v="33.5"/>
    <n v="4020"/>
    <n v="15361754.370000005"/>
    <x v="34"/>
  </r>
  <r>
    <m/>
    <x v="204"/>
    <s v="Invoice"/>
    <s v="89144"/>
    <s v="BUILDERS WAREHOUSE:SUNWARD PARK"/>
    <s v="SEEDLINGS ASS"/>
    <n v="280"/>
    <n v="33.5"/>
    <n v="9380"/>
    <n v="15371134.370000005"/>
    <x v="34"/>
  </r>
  <r>
    <m/>
    <x v="204"/>
    <s v="Invoice"/>
    <s v="89145"/>
    <s v="BUILDERS WAREHOUSE:GLEN EAGLES"/>
    <s v="SEEDLINGS ASS"/>
    <n v="150"/>
    <n v="33.5"/>
    <n v="5025"/>
    <n v="15376159.370000005"/>
    <x v="34"/>
  </r>
  <r>
    <m/>
    <x v="204"/>
    <s v="Invoice"/>
    <s v="89147"/>
    <s v="BUILDERS WAREHOUSE:BOKSBURG (NEW)"/>
    <s v="SEEDLINGS ASS"/>
    <n v="100"/>
    <n v="33.5"/>
    <n v="3350"/>
    <n v="15379509.370000005"/>
    <x v="34"/>
  </r>
  <r>
    <m/>
    <x v="204"/>
    <s v="Invoice"/>
    <s v="89148"/>
    <s v="BUILDERS WAREHOUSE:NORTHMEAD"/>
    <s v="SEEDLINGS ASS"/>
    <n v="200"/>
    <n v="33.5"/>
    <n v="6700"/>
    <n v="15386209.370000005"/>
    <x v="34"/>
  </r>
  <r>
    <m/>
    <x v="204"/>
    <s v="Invoice"/>
    <s v="89149"/>
    <s v="BUILDERS WAREHOUSE:BRYANSTON"/>
    <s v="SEEDLINGS ASS"/>
    <n v="70"/>
    <n v="33.5"/>
    <n v="2345"/>
    <n v="15388554.370000005"/>
    <x v="34"/>
  </r>
  <r>
    <m/>
    <x v="204"/>
    <s v="Invoice"/>
    <s v="89150"/>
    <s v="THYME SQUARE"/>
    <s v="SEEDLINGS ASS"/>
    <n v="60"/>
    <n v="28.95"/>
    <n v="1737"/>
    <n v="15390291.370000005"/>
    <x v="34"/>
  </r>
  <r>
    <m/>
    <x v="204"/>
    <s v="Invoice"/>
    <s v="89151"/>
    <s v="LIFESTYLE HOME GARDEN"/>
    <s v="SEEDLINGS ASS"/>
    <n v="200"/>
    <n v="30"/>
    <n v="6000"/>
    <n v="15396291.370000005"/>
    <x v="34"/>
  </r>
  <r>
    <m/>
    <x v="204"/>
    <s v="Invoice"/>
    <s v="89154"/>
    <s v="THABO BOSIU FARMING AND ARIC SERVICE C.C"/>
    <s v="SEEDLINGS ASS"/>
    <n v="30"/>
    <n v="31.8"/>
    <n v="954"/>
    <n v="15397245.370000005"/>
    <x v="34"/>
  </r>
  <r>
    <m/>
    <x v="204"/>
    <s v="Invoice"/>
    <s v="89164"/>
    <s v="PRETTY GARDENS"/>
    <s v="SEEDLINGS ASS"/>
    <n v="50"/>
    <n v="31.85"/>
    <n v="1592.5"/>
    <n v="15398837.870000005"/>
    <x v="34"/>
  </r>
  <r>
    <m/>
    <x v="204"/>
    <s v="Invoice"/>
    <s v="89165"/>
    <s v="BUILDERS WAREHOUSE:BETHLEHEM"/>
    <s v="SEEDLINGS ASS  28884"/>
    <n v="550"/>
    <n v="33.5"/>
    <n v="18425"/>
    <n v="15417262.870000005"/>
    <x v="34"/>
  </r>
  <r>
    <m/>
    <x v="204"/>
    <s v="Invoice"/>
    <s v="89166"/>
    <s v="BUILDERS WAREHOUSE:BLOEMFONTEIN"/>
    <s v="SEEDLINGS ASS  28884"/>
    <n v="1000"/>
    <n v="33.5"/>
    <n v="33500"/>
    <n v="15450762.870000005"/>
    <x v="34"/>
  </r>
  <r>
    <m/>
    <x v="50"/>
    <s v="Invoice"/>
    <s v="89177"/>
    <s v="CRISANRA KWEKERY"/>
    <s v="SEEDLINGS ASS"/>
    <n v="20"/>
    <n v="27.8"/>
    <n v="556"/>
    <n v="15451318.870000005"/>
    <x v="34"/>
  </r>
  <r>
    <m/>
    <x v="50"/>
    <s v="Invoice"/>
    <s v="89179"/>
    <s v="HABITITNAK/KEENGRO"/>
    <s v="SEEDLINGS ASS"/>
    <n v="80"/>
    <n v="28.55"/>
    <n v="2284"/>
    <n v="15453602.870000005"/>
    <x v="34"/>
  </r>
  <r>
    <m/>
    <x v="50"/>
    <s v="Invoice"/>
    <s v="89180"/>
    <s v="LITTLE AUSTRIA"/>
    <s v="SEEDLINGS ASS"/>
    <n v="80"/>
    <n v="31.8"/>
    <n v="2544"/>
    <n v="15456146.870000005"/>
    <x v="34"/>
  </r>
  <r>
    <m/>
    <x v="50"/>
    <s v="Invoice"/>
    <s v="89181"/>
    <s v="BUILDERS WAREHOUSE:NORWOOD"/>
    <s v="SEEDLINGS ASS"/>
    <n v="150"/>
    <n v="33.5"/>
    <n v="5025"/>
    <n v="15461171.870000005"/>
    <x v="34"/>
  </r>
  <r>
    <m/>
    <x v="50"/>
    <s v="Invoice"/>
    <s v="89182"/>
    <s v="BUILDERS WAREHOUSE:BEDWORTH PARK"/>
    <s v="SEEDLINGS ASS"/>
    <n v="150"/>
    <n v="33.5"/>
    <n v="5025"/>
    <n v="15466196.870000005"/>
    <x v="34"/>
  </r>
  <r>
    <m/>
    <x v="50"/>
    <s v="Invoice"/>
    <s v="89183"/>
    <s v="BUILDERS WAREHOUSE:STRUBENS VALLEY"/>
    <s v="SEEDLINGS ASS"/>
    <n v="200"/>
    <n v="33.5"/>
    <n v="6700"/>
    <n v="15472896.870000005"/>
    <x v="34"/>
  </r>
  <r>
    <m/>
    <x v="50"/>
    <s v="Invoice"/>
    <s v="89184"/>
    <s v="BUILDERS WAREHOUSE:NOORDHEUWEL"/>
    <s v="SEEDLINGS ASS"/>
    <n v="150"/>
    <n v="33.5"/>
    <n v="5025"/>
    <n v="15477921.870000005"/>
    <x v="34"/>
  </r>
  <r>
    <m/>
    <x v="50"/>
    <s v="Invoice"/>
    <s v="89185"/>
    <s v="BUILDERS WAREHOUSE:KEMPTON PARK"/>
    <s v="SEEDLINGS ASS"/>
    <n v="180"/>
    <n v="33.5"/>
    <n v="6030"/>
    <n v="15483951.870000005"/>
    <x v="34"/>
  </r>
  <r>
    <m/>
    <x v="50"/>
    <s v="Invoice"/>
    <s v="89186"/>
    <s v="BUILDERS WAREHOUSE:GREENSTONE"/>
    <s v="SEEDLINGS ASS"/>
    <n v="200"/>
    <n v="33.5"/>
    <n v="6700"/>
    <n v="15490651.870000005"/>
    <x v="34"/>
  </r>
  <r>
    <m/>
    <x v="205"/>
    <s v="Invoice"/>
    <s v="89167"/>
    <s v="BUILDERS WAREHOUSE:ZAMBEZI"/>
    <s v="SEEDLINGS ASS"/>
    <n v="60"/>
    <n v="33.5"/>
    <n v="2010"/>
    <n v="15492661.870000005"/>
    <x v="34"/>
  </r>
  <r>
    <m/>
    <x v="205"/>
    <s v="Invoice"/>
    <s v="89168"/>
    <s v="BUILDERS WAREHOUSE:RIVONIA"/>
    <s v="SEEDLINGS ASS"/>
    <n v="250"/>
    <n v="33.5"/>
    <n v="8375"/>
    <n v="15501036.870000005"/>
    <x v="34"/>
  </r>
  <r>
    <m/>
    <x v="205"/>
    <s v="Invoice"/>
    <s v="89169"/>
    <s v="BUILDERS WAREHOUSE:ERASMUS PARK"/>
    <s v="SEEDLINGS ASS"/>
    <n v="180"/>
    <n v="33.5"/>
    <n v="6030"/>
    <n v="15507066.870000005"/>
    <x v="34"/>
  </r>
  <r>
    <m/>
    <x v="205"/>
    <s v="Invoice"/>
    <s v="89170"/>
    <s v="BUILDERS WAREHOUSE:LYNNWOOD"/>
    <s v="SEEDLINGS ASS"/>
    <n v="140"/>
    <n v="33.5"/>
    <n v="4690"/>
    <n v="15511756.870000005"/>
    <x v="34"/>
  </r>
  <r>
    <m/>
    <x v="205"/>
    <s v="Invoice"/>
    <s v="89171"/>
    <s v="BUILDERS WAREHOUSE:CHERRY LANE"/>
    <s v="SEEDLINGS ASS"/>
    <n v="75"/>
    <n v="33.5"/>
    <n v="2512.5"/>
    <n v="15514269.370000005"/>
    <x v="34"/>
  </r>
  <r>
    <m/>
    <x v="205"/>
    <s v="Invoice"/>
    <s v="89172"/>
    <s v="BUILDERS WAREHOUSE:GLEN EAGLES"/>
    <s v="SEEDLINGS ASS"/>
    <n v="150"/>
    <n v="33.5"/>
    <n v="5025"/>
    <n v="15519294.370000005"/>
    <x v="34"/>
  </r>
  <r>
    <m/>
    <x v="205"/>
    <s v="Invoice"/>
    <s v="89173"/>
    <s v="BUILDERS WAREHOUSE:BRYANSTON"/>
    <s v="SEEDLINGS ASS"/>
    <n v="80"/>
    <n v="33.5"/>
    <n v="2680"/>
    <n v="15521974.370000005"/>
    <x v="34"/>
  </r>
  <r>
    <m/>
    <x v="205"/>
    <s v="Invoice"/>
    <s v="89174"/>
    <s v="BUILDERS WAREHOUSE:WONDER PARK"/>
    <s v="SEEDLINGS ASS"/>
    <n v="200"/>
    <n v="33.5"/>
    <n v="6700"/>
    <n v="15528674.370000005"/>
    <x v="34"/>
  </r>
  <r>
    <m/>
    <x v="205"/>
    <s v="Invoice"/>
    <s v="89175"/>
    <s v="BUILDERS WAREHOUSE:CENTURION"/>
    <s v="SEEDLINGS ASS"/>
    <n v="200"/>
    <n v="33.5"/>
    <n v="6700"/>
    <n v="15535374.370000005"/>
    <x v="34"/>
  </r>
  <r>
    <m/>
    <x v="205"/>
    <s v="Invoice"/>
    <s v="89197"/>
    <s v="BUILDERS WAREHOUSE:SECUNDA"/>
    <s v="SEEDLINGS ASS"/>
    <n v="400"/>
    <n v="33.5"/>
    <n v="13400"/>
    <n v="15548774.370000005"/>
    <x v="34"/>
  </r>
  <r>
    <m/>
    <x v="263"/>
    <s v="Invoice"/>
    <s v="89189"/>
    <s v="BUILDERS WAREHOUSE:CRAIGHALL PARK"/>
    <s v="SEEDLINGS ASS"/>
    <n v="100"/>
    <n v="33.5"/>
    <n v="3350"/>
    <n v="15552124.370000005"/>
    <x v="34"/>
  </r>
  <r>
    <m/>
    <x v="263"/>
    <s v="Invoice"/>
    <s v="89190"/>
    <s v="BUILDERS WAREHOUSE:KLERKSDORP"/>
    <s v="SEEDLINGS ASS"/>
    <n v="320"/>
    <n v="33.5"/>
    <n v="10720"/>
    <n v="15562844.370000005"/>
    <x v="34"/>
  </r>
  <r>
    <m/>
    <x v="263"/>
    <s v="Invoice"/>
    <s v="89191"/>
    <s v="FH CHAMBERLAIN TRADING (PTY) LTD:CENTURION"/>
    <s v="SEEDLINGS ASS"/>
    <n v="104"/>
    <n v="29.95"/>
    <n v="3114.8"/>
    <n v="15565959.170000006"/>
    <x v="34"/>
  </r>
  <r>
    <m/>
    <x v="263"/>
    <s v="Invoice"/>
    <s v="89192"/>
    <s v="BUILDERS WAREHOUSE:SOUTHGATE"/>
    <s v="SEEDLINGS ASS"/>
    <n v="160"/>
    <n v="33.5"/>
    <n v="5360"/>
    <n v="15571319.170000006"/>
    <x v="34"/>
  </r>
  <r>
    <m/>
    <x v="263"/>
    <s v="Invoice"/>
    <s v="89193"/>
    <s v="BRAKPAN GARDEN CENTRE"/>
    <s v="SEEDLINGS ASS"/>
    <n v="255"/>
    <n v="31.8"/>
    <n v="8109"/>
    <n v="15579428.170000006"/>
    <x v="34"/>
  </r>
  <r>
    <m/>
    <x v="263"/>
    <s v="Invoice"/>
    <s v="89195"/>
    <s v="FH CHAMBERLAIN TRADING (PTY) LTD:MONTANA"/>
    <s v="SEEDLINGS ASS"/>
    <n v="740"/>
    <n v="29.95"/>
    <n v="22163"/>
    <n v="15601591.170000006"/>
    <x v="34"/>
  </r>
  <r>
    <m/>
    <x v="263"/>
    <s v="Invoice"/>
    <s v="89196"/>
    <s v="MONTROSE NURSERY"/>
    <s v="SEEDLINGS ASS"/>
    <n v="40"/>
    <n v="29.99"/>
    <n v="1199.5999999999999"/>
    <n v="15602790.770000005"/>
    <x v="34"/>
  </r>
  <r>
    <m/>
    <x v="206"/>
    <s v="Invoice"/>
    <s v="89198"/>
    <s v="BUILDERS WAREHOUSE:ROBINDALE"/>
    <s v="SEEDLINGS ASS"/>
    <n v="100"/>
    <n v="33.5"/>
    <n v="3350"/>
    <n v="15606140.770000005"/>
    <x v="34"/>
  </r>
  <r>
    <m/>
    <x v="206"/>
    <s v="Invoice"/>
    <s v="89199"/>
    <s v="BUILDERS WAREHOUSE:NORTHRIDING"/>
    <s v="SEEDLINGS ASS"/>
    <n v="150"/>
    <n v="33.5"/>
    <n v="5025"/>
    <n v="15611165.770000005"/>
    <x v="34"/>
  </r>
  <r>
    <m/>
    <x v="206"/>
    <s v="Invoice"/>
    <s v="89200"/>
    <s v="BUILDERS WAREHOUSE:GREENSTONE"/>
    <s v="SEEDLINGS ASS"/>
    <n v="80"/>
    <n v="33.5"/>
    <n v="2680"/>
    <n v="15613845.770000005"/>
    <x v="34"/>
  </r>
  <r>
    <m/>
    <x v="206"/>
    <s v="Invoice"/>
    <s v="89201"/>
    <s v="BUILDERS WAREHOUSE:KEMPTON PARK"/>
    <s v="SEEDLINGS ASS"/>
    <n v="100"/>
    <n v="33.5"/>
    <n v="3350"/>
    <n v="15617195.770000005"/>
    <x v="34"/>
  </r>
  <r>
    <m/>
    <x v="206"/>
    <s v="Invoice"/>
    <s v="89202"/>
    <s v="BUILDERS WAREHOUSE:FLORIDA GLEN"/>
    <s v="SEEDLINGS ASS"/>
    <n v="140"/>
    <n v="33.5"/>
    <n v="4690"/>
    <n v="15621885.770000005"/>
    <x v="34"/>
  </r>
  <r>
    <m/>
    <x v="206"/>
    <s v="Invoice"/>
    <s v="89203"/>
    <s v="BUILDERS WAREHOUSE:MIDDELBURG"/>
    <s v="SEEDLINGS ASS"/>
    <n v="190"/>
    <n v="33.5"/>
    <n v="6365"/>
    <n v="15628250.770000005"/>
    <x v="34"/>
  </r>
  <r>
    <m/>
    <x v="206"/>
    <s v="Invoice"/>
    <s v="89204"/>
    <s v="BUILDERS WAREHOUSE:VEREENIGING"/>
    <s v="SEEDLINGS ASS"/>
    <n v="150"/>
    <n v="33.5"/>
    <n v="5025"/>
    <n v="15633275.770000005"/>
    <x v="34"/>
  </r>
  <r>
    <m/>
    <x v="206"/>
    <s v="Invoice"/>
    <s v="89205"/>
    <s v="CRISANRA KWEKERY"/>
    <s v="SEEDLINGS ASS"/>
    <n v="70"/>
    <n v="27.8"/>
    <n v="1946"/>
    <n v="15635221.770000005"/>
    <x v="34"/>
  </r>
  <r>
    <m/>
    <x v="206"/>
    <s v="Invoice"/>
    <s v="89206"/>
    <s v="PLANTYARD"/>
    <s v="SEEDLINGS ASS"/>
    <n v="87"/>
    <n v="31.8"/>
    <n v="2766.6"/>
    <n v="15637988.370000005"/>
    <x v="34"/>
  </r>
  <r>
    <m/>
    <x v="206"/>
    <s v="Invoice"/>
    <s v="89207"/>
    <s v="LITTLE AUSTRIA"/>
    <s v="SEEDLINGS ASS"/>
    <n v="240"/>
    <n v="31.8"/>
    <n v="7632"/>
    <n v="15645620.370000005"/>
    <x v="34"/>
  </r>
  <r>
    <m/>
    <x v="206"/>
    <s v="Invoice"/>
    <s v="89208"/>
    <s v="ECKARDS GARDEN PAVILION"/>
    <s v="SEEDLINGS ASS"/>
    <n v="10"/>
    <n v="31.2"/>
    <n v="312"/>
    <n v="15645932.370000005"/>
    <x v="34"/>
  </r>
  <r>
    <m/>
    <x v="206"/>
    <s v="Invoice"/>
    <s v="89222"/>
    <s v="BUILDERS WAREHOUSE:NEWCASTLE"/>
    <s v="SEEDLINGS ASS"/>
    <n v="700"/>
    <n v="33.5"/>
    <n v="23450"/>
    <n v="15669382.370000005"/>
    <x v="34"/>
  </r>
  <r>
    <m/>
    <x v="206"/>
    <s v="Invoice"/>
    <s v="89224"/>
    <s v="BUILDERS WAREHOUSE:EMALALHENI"/>
    <s v="SEEDLINGS ASS  28884"/>
    <n v="100"/>
    <n v="33.5"/>
    <n v="3350"/>
    <n v="15672732.370000005"/>
    <x v="34"/>
  </r>
  <r>
    <m/>
    <x v="207"/>
    <s v="Invoice"/>
    <s v="89209"/>
    <s v="BUILDERS WAREHOUSE:BOKSBURG (NEW)"/>
    <s v="SEEDLINGS ASS"/>
    <n v="250"/>
    <n v="33.5"/>
    <n v="8375"/>
    <n v="15681107.370000005"/>
    <x v="34"/>
  </r>
  <r>
    <m/>
    <x v="207"/>
    <s v="Invoice"/>
    <s v="89210"/>
    <s v="BUILDERS WAREHOUSE:SUNWARD PARK"/>
    <s v="SEEDLINGS ASS"/>
    <n v="250"/>
    <n v="33.5"/>
    <n v="8375"/>
    <n v="15689482.370000005"/>
    <x v="34"/>
  </r>
  <r>
    <m/>
    <x v="207"/>
    <s v="Invoice"/>
    <s v="89211"/>
    <s v="BUILDERS WAREHOUSE:CARNIVAL MALL"/>
    <s v="SEEDLINGS ASS"/>
    <n v="150"/>
    <n v="33.5"/>
    <n v="5025"/>
    <n v="15694507.370000005"/>
    <x v="34"/>
  </r>
  <r>
    <m/>
    <x v="207"/>
    <s v="Invoice"/>
    <s v="89212"/>
    <s v="BUILDERS WAREHOUSE:FOURWAYS"/>
    <s v="SEEDLINGS ASS"/>
    <n v="120"/>
    <n v="33.5"/>
    <n v="4020"/>
    <n v="15698527.370000005"/>
    <x v="34"/>
  </r>
  <r>
    <m/>
    <x v="207"/>
    <s v="Invoice"/>
    <s v="89213"/>
    <s v="BUILDERS WAREHOUSE:RIVONIA"/>
    <s v="SEEDLINGS ASS"/>
    <n v="150"/>
    <n v="33.5"/>
    <n v="5025"/>
    <n v="15703552.370000005"/>
    <x v="34"/>
  </r>
  <r>
    <m/>
    <x v="207"/>
    <s v="Invoice"/>
    <s v="89214"/>
    <s v="BUILDERS WAREHOUSE:CEDAR SQUARE"/>
    <s v="SEEDLINGS ASS"/>
    <n v="100"/>
    <n v="33.5"/>
    <n v="3350"/>
    <n v="15706902.370000005"/>
    <x v="34"/>
  </r>
  <r>
    <m/>
    <x v="207"/>
    <s v="Invoice"/>
    <s v="89215"/>
    <s v="BUILDERS WAREHOUSE:EDENVALE"/>
    <s v="SEEDLINGS ASS"/>
    <n v="130"/>
    <n v="33.5"/>
    <n v="4355"/>
    <n v="15711257.370000005"/>
    <x v="34"/>
  </r>
  <r>
    <m/>
    <x v="207"/>
    <s v="Invoice"/>
    <s v="89216"/>
    <s v="BUILDERS WAREHOUSE:NEWMARKET"/>
    <s v="SEEDLINGS ASS"/>
    <n v="210"/>
    <n v="33.5"/>
    <n v="7035"/>
    <n v="15718292.370000005"/>
    <x v="34"/>
  </r>
  <r>
    <m/>
    <x v="207"/>
    <s v="Invoice"/>
    <s v="89217"/>
    <s v="BUILDERS WAREHOUSE:GLEN EAGLES"/>
    <s v="SEEDLINGS ASS"/>
    <n v="90"/>
    <n v="33.5"/>
    <n v="3015"/>
    <n v="15721307.370000005"/>
    <x v="34"/>
  </r>
  <r>
    <m/>
    <x v="207"/>
    <s v="Invoice"/>
    <s v="89218"/>
    <s v="BUILDERS WAREHOUSE:NORTHMEAD"/>
    <s v="SEEDLINGS ASS"/>
    <n v="150"/>
    <n v="33.5"/>
    <n v="5025"/>
    <n v="15726332.370000005"/>
    <x v="34"/>
  </r>
  <r>
    <m/>
    <x v="207"/>
    <s v="Invoice"/>
    <s v="89219"/>
    <s v="BUILDERS WAREHOUSE:MIDRAND"/>
    <s v="SEEDLINGS ASS"/>
    <n v="100"/>
    <n v="33.5"/>
    <n v="3350"/>
    <n v="15729682.370000005"/>
    <x v="34"/>
  </r>
  <r>
    <m/>
    <x v="207"/>
    <s v="Invoice"/>
    <s v="89220"/>
    <s v="LIFESTYLE HOME GARDEN"/>
    <s v="SEEDLINGS ASS"/>
    <n v="200"/>
    <n v="30"/>
    <n v="6000"/>
    <n v="15735682.370000005"/>
    <x v="34"/>
  </r>
  <r>
    <m/>
    <x v="207"/>
    <s v="Invoice"/>
    <s v="89223"/>
    <s v="THYME SQUARE"/>
    <s v="SEEDLINGS ASS"/>
    <n v="57"/>
    <n v="28.95"/>
    <n v="1650.15"/>
    <n v="15737332.520000005"/>
    <x v="34"/>
  </r>
  <r>
    <m/>
    <x v="207"/>
    <s v="Invoice"/>
    <s v="89231"/>
    <s v="PLANT FACTORY"/>
    <s v="SEEDLINGS ASS"/>
    <n v="110"/>
    <n v="31.8"/>
    <n v="3498"/>
    <n v="15740830.520000005"/>
    <x v="34"/>
  </r>
  <r>
    <m/>
    <x v="207"/>
    <s v="Invoice"/>
    <s v="89232"/>
    <s v="PRETTY GARDENS"/>
    <s v="SEEDLINGS ASS"/>
    <n v="250"/>
    <n v="31.8"/>
    <n v="7950"/>
    <n v="15748780.520000005"/>
    <x v="34"/>
  </r>
  <r>
    <m/>
    <x v="207"/>
    <s v="Invoice"/>
    <s v="89233"/>
    <s v="BUILDERS WAREHOUSE:BLOEMFONTEIN"/>
    <s v="SEEDLINGS ASS"/>
    <n v="700"/>
    <n v="33.5"/>
    <n v="23450"/>
    <n v="15772230.520000005"/>
    <x v="34"/>
  </r>
  <r>
    <m/>
    <x v="290"/>
    <s v="Invoice"/>
    <s v="89229"/>
    <s v="RANDWATER"/>
    <s v="SEEDLINGS ASS"/>
    <n v="54"/>
    <n v="31.8"/>
    <n v="1717.2"/>
    <n v="15773947.720000004"/>
    <x v="34"/>
  </r>
  <r>
    <m/>
    <x v="290"/>
    <s v="Invoice"/>
    <s v="89248"/>
    <s v="LITTLE AUSTRIA"/>
    <s v="SEEDLINGS ASS"/>
    <n v="40"/>
    <n v="31.8"/>
    <n v="1272"/>
    <n v="15775219.720000004"/>
    <x v="34"/>
  </r>
  <r>
    <m/>
    <x v="290"/>
    <s v="Invoice"/>
    <s v="89249"/>
    <s v="BUILDERS WAREHOUSE:NORWOOD"/>
    <s v="SEEDLINGS ASS"/>
    <n v="220"/>
    <n v="33.5"/>
    <n v="7370"/>
    <n v="15782589.720000004"/>
    <x v="34"/>
  </r>
  <r>
    <m/>
    <x v="290"/>
    <s v="Invoice"/>
    <s v="89251"/>
    <s v="BUILDERS WAREHOUSE:STRUBENS VALLEY"/>
    <s v="SEEDLINGS ASS"/>
    <n v="150"/>
    <n v="33.5"/>
    <n v="5025"/>
    <n v="15787614.720000004"/>
    <x v="34"/>
  </r>
  <r>
    <m/>
    <x v="290"/>
    <s v="Invoice"/>
    <s v="89252"/>
    <s v="BUILDERS WAREHOUSE:NOORDHEUWEL"/>
    <s v="SEEDLINGS ASS"/>
    <n v="100"/>
    <n v="33.5"/>
    <n v="3350"/>
    <n v="15790964.720000004"/>
    <x v="34"/>
  </r>
  <r>
    <m/>
    <x v="290"/>
    <s v="Invoice"/>
    <s v="89253"/>
    <s v="BUILDERS WAREHOUSE:ROBINDALE"/>
    <s v="SEEDLINGS ASS"/>
    <n v="150"/>
    <n v="33.5"/>
    <n v="5025"/>
    <n v="15795989.720000004"/>
    <x v="34"/>
  </r>
  <r>
    <m/>
    <x v="290"/>
    <s v="Invoice"/>
    <s v="89254"/>
    <s v="BUILDERS WAREHOUSE:VEREENIGING"/>
    <s v="SEEDLINGS ASS"/>
    <n v="110"/>
    <n v="33.5"/>
    <n v="3685"/>
    <n v="15799674.720000004"/>
    <x v="34"/>
  </r>
  <r>
    <m/>
    <x v="290"/>
    <s v="Invoice"/>
    <s v="89255"/>
    <s v="BUILDERS WAREHOUSE:BEDWORTH PARK"/>
    <s v="SEEDLINGS ASS"/>
    <n v="110"/>
    <n v="33.5"/>
    <n v="3685"/>
    <n v="15803359.720000004"/>
    <x v="34"/>
  </r>
  <r>
    <m/>
    <x v="29"/>
    <s v="Invoice"/>
    <s v="89228"/>
    <s v="BUILDERS WAREHOUSE:RUSTENBURG"/>
    <s v="SEEDLINGS ASS"/>
    <n v="210"/>
    <n v="33.5"/>
    <n v="7035"/>
    <n v="15810394.720000004"/>
    <x v="34"/>
  </r>
  <r>
    <m/>
    <x v="29"/>
    <s v="Invoice"/>
    <s v="89234"/>
    <s v="CLARKS GARDEN CENTRE"/>
    <s v="SEEDLINGS ASS"/>
    <n v="51"/>
    <n v="31.8"/>
    <n v="1621.8"/>
    <n v="15812016.520000005"/>
    <x v="34"/>
  </r>
  <r>
    <m/>
    <x v="29"/>
    <s v="Invoice"/>
    <s v="89235"/>
    <s v="BUILDERS WAREHOUSE:RASLOUW"/>
    <s v="SEEDLINGS ASS"/>
    <n v="210"/>
    <n v="33.5"/>
    <n v="7035"/>
    <n v="15819051.520000005"/>
    <x v="34"/>
  </r>
  <r>
    <m/>
    <x v="29"/>
    <s v="Invoice"/>
    <s v="89237"/>
    <s v="BUILDERS WAREHOUSE:ERASMUS PARK"/>
    <s v="SEEDLINGS ASS"/>
    <n v="150"/>
    <n v="33.5"/>
    <n v="5025"/>
    <n v="15824076.520000005"/>
    <x v="34"/>
  </r>
  <r>
    <m/>
    <x v="29"/>
    <s v="Invoice"/>
    <s v="89238"/>
    <s v="BUILDERS WAREHOUSE:WOODLANDS"/>
    <s v="SEEDLINGS ASS"/>
    <n v="200"/>
    <n v="33.5"/>
    <n v="6700"/>
    <n v="15830776.520000005"/>
    <x v="34"/>
  </r>
  <r>
    <m/>
    <x v="29"/>
    <s v="Invoice"/>
    <s v="89239"/>
    <s v="BUILDERS WAREHOUSE:SILVERLAKES"/>
    <s v="SEEDLINGS ASS"/>
    <n v="160"/>
    <n v="33.5"/>
    <n v="5360"/>
    <n v="15836136.520000005"/>
    <x v="34"/>
  </r>
  <r>
    <m/>
    <x v="29"/>
    <s v="Invoice"/>
    <s v="89240"/>
    <s v="BUILDERS WAREHOUSE:LYNNWOOD"/>
    <s v="SEEDLINGS ASS"/>
    <n v="150"/>
    <n v="33.5"/>
    <n v="5025"/>
    <n v="15841161.520000005"/>
    <x v="34"/>
  </r>
  <r>
    <m/>
    <x v="29"/>
    <s v="Invoice"/>
    <s v="89241"/>
    <s v="BUILDERS WAREHOUSE:CENTURION"/>
    <s v="SEEDLINGS ASS"/>
    <n v="200"/>
    <n v="33.5"/>
    <n v="6700"/>
    <n v="15847861.520000005"/>
    <x v="34"/>
  </r>
  <r>
    <m/>
    <x v="29"/>
    <s v="Invoice"/>
    <s v="89243"/>
    <s v="BUILDERS WAREHOUSE:GEZINA NEW"/>
    <s v="SEEDLINGS ASS"/>
    <n v="200"/>
    <n v="33.5"/>
    <n v="6700"/>
    <n v="15854561.520000005"/>
    <x v="34"/>
  </r>
  <r>
    <m/>
    <x v="29"/>
    <s v="Invoice"/>
    <s v="89244"/>
    <s v="BUILDERS WAREHOUSE:BRYANSTON"/>
    <s v="SEEDLINGS ASS"/>
    <n v="80"/>
    <n v="33.5"/>
    <n v="2680"/>
    <n v="15857241.520000005"/>
    <x v="34"/>
  </r>
  <r>
    <m/>
    <x v="29"/>
    <s v="Invoice"/>
    <s v="89245"/>
    <s v="FH CHAMBERLAIN TRADING (PTY) LTD:WATERKLOOF GLEN"/>
    <s v="SEEDLINGS ASS"/>
    <n v="130"/>
    <n v="29.95"/>
    <n v="3893.5"/>
    <n v="15861135.020000005"/>
    <x v="34"/>
  </r>
  <r>
    <m/>
    <x v="29"/>
    <s v="Invoice"/>
    <s v="89246"/>
    <s v="CENTRAL NURSERY DEPOT"/>
    <s v="SEEDLINGS ASS"/>
    <n v="100"/>
    <n v="33.99"/>
    <n v="3399"/>
    <n v="15864534.020000005"/>
    <x v="34"/>
  </r>
  <r>
    <m/>
    <x v="29"/>
    <s v="Invoice"/>
    <s v="89247"/>
    <s v="PICK N PAY:MONTANA"/>
    <s v="SEEDLINGS ASS"/>
    <n v="100"/>
    <n v="33.495699999999999"/>
    <n v="3349.57"/>
    <n v="15867883.590000005"/>
    <x v="34"/>
  </r>
  <r>
    <m/>
    <x v="29"/>
    <s v="Invoice"/>
    <s v="89250"/>
    <s v="BUILDERS WAREHOUSE:SOWETO"/>
    <s v="SEEDLINGS ASS"/>
    <n v="150"/>
    <n v="33.5"/>
    <n v="5025"/>
    <n v="15872908.590000005"/>
    <x v="34"/>
  </r>
  <r>
    <m/>
    <x v="29"/>
    <s v="Invoice"/>
    <s v="89264"/>
    <s v="BUILDERS WAREHOUSE:MAFIKENG"/>
    <s v="SEEDLINGS ASS"/>
    <n v="950"/>
    <n v="33.5"/>
    <n v="31825"/>
    <n v="15904733.590000005"/>
    <x v="34"/>
  </r>
  <r>
    <m/>
    <x v="222"/>
    <s v="Invoice"/>
    <s v="89256"/>
    <s v="BUILDERS WAREHOUSE:CRAIGHALL PARK"/>
    <s v="SEEDLINGS ASS"/>
    <n v="120"/>
    <n v="33.5"/>
    <n v="4020"/>
    <n v="15908753.590000005"/>
    <x v="34"/>
  </r>
  <r>
    <m/>
    <x v="222"/>
    <s v="Invoice"/>
    <s v="89257"/>
    <s v="BUILDERS WAREHOUSE:LAMBTON"/>
    <s v="SEEDLINGS ASS"/>
    <n v="140"/>
    <n v="33.5"/>
    <n v="4690"/>
    <n v="15913443.590000005"/>
    <x v="34"/>
  </r>
  <r>
    <m/>
    <x v="222"/>
    <s v="Invoice"/>
    <s v="89258"/>
    <s v="PICK N PAY:FAERIE GLEN"/>
    <s v="SEEDLINGS ASS"/>
    <n v="100"/>
    <n v="33.495699999999999"/>
    <n v="3349.57"/>
    <n v="15916793.160000006"/>
    <x v="34"/>
  </r>
  <r>
    <m/>
    <x v="222"/>
    <s v="Invoice"/>
    <s v="89259"/>
    <s v="PICK N PAY:CENTURION"/>
    <s v="SEEDLINGS ASS"/>
    <n v="100"/>
    <n v="33.495699999999999"/>
    <n v="3349.57"/>
    <n v="15920142.730000006"/>
    <x v="34"/>
  </r>
  <r>
    <m/>
    <x v="222"/>
    <s v="Invoice"/>
    <s v="89261"/>
    <s v="PICK N PAY:GREENSTONE"/>
    <s v="SEEDLINGS ASS"/>
    <n v="100"/>
    <n v="33.495699999999999"/>
    <n v="3349.57"/>
    <n v="15923492.300000006"/>
    <x v="34"/>
  </r>
  <r>
    <m/>
    <x v="222"/>
    <s v="Invoice"/>
    <s v="89262"/>
    <s v="PICK N PAY:BOKSBURG"/>
    <s v="SEEDLINGS ASS"/>
    <n v="100"/>
    <n v="33.495699999999999"/>
    <n v="3349.57"/>
    <n v="15926841.870000007"/>
    <x v="34"/>
  </r>
  <r>
    <m/>
    <x v="264"/>
    <s v="Invoice"/>
    <s v="89265"/>
    <s v="BUILDERS WAREHOUSE:NORWOOD"/>
    <s v="SEEDLINGS ASS"/>
    <n v="185"/>
    <n v="33.5"/>
    <n v="6197.5"/>
    <n v="15933039.370000007"/>
    <x v="34"/>
  </r>
  <r>
    <m/>
    <x v="264"/>
    <s v="Invoice"/>
    <s v="89266"/>
    <s v="BUILDERS WAREHOUSE:GREENSTONE"/>
    <s v="SEEDLINGS ASS"/>
    <n v="200"/>
    <n v="33.5"/>
    <n v="6700"/>
    <n v="15939739.370000007"/>
    <x v="34"/>
  </r>
  <r>
    <m/>
    <x v="264"/>
    <s v="Invoice"/>
    <s v="89267"/>
    <s v="BUILDERS WAREHOUSE:KEMPTON PARK"/>
    <s v="SEEDLINGS ASS"/>
    <n v="150"/>
    <n v="33.5"/>
    <n v="5025"/>
    <n v="15944764.370000007"/>
    <x v="34"/>
  </r>
  <r>
    <m/>
    <x v="264"/>
    <s v="Invoice"/>
    <s v="89269"/>
    <s v="PICK N PAY:NORWOOD"/>
    <s v="SEEDLINGS ASS"/>
    <n v="100"/>
    <n v="33.495699999999999"/>
    <n v="3349.57"/>
    <n v="15948113.940000007"/>
    <x v="34"/>
  </r>
  <r>
    <m/>
    <x v="264"/>
    <s v="Invoice"/>
    <s v="89270"/>
    <s v="PICK N PAY:WOODMEAD"/>
    <s v="SEEDLINGS ASS"/>
    <n v="100"/>
    <n v="33.495699999999999"/>
    <n v="3349.57"/>
    <n v="15951463.510000007"/>
    <x v="34"/>
  </r>
  <r>
    <m/>
    <x v="264"/>
    <s v="Invoice"/>
    <s v="89271"/>
    <s v="PICK N PAY:STEELEDALE"/>
    <s v="SEEDLINGS ASS"/>
    <n v="100"/>
    <n v="33.495699999999999"/>
    <n v="3349.57"/>
    <n v="15954813.080000008"/>
    <x v="34"/>
  </r>
  <r>
    <m/>
    <x v="264"/>
    <s v="Invoice"/>
    <s v="89272"/>
    <s v="PICK N PAY:KLERKSDORP"/>
    <s v="SEEDLINGS ASS"/>
    <n v="100"/>
    <n v="33.495699999999999"/>
    <n v="3349.57"/>
    <n v="15958162.650000008"/>
    <x v="34"/>
  </r>
  <r>
    <m/>
    <x v="264"/>
    <s v="Invoice"/>
    <s v="89273"/>
    <s v="PICK N PAY:WONDERPARK"/>
    <s v="SEEDLINGS ASS"/>
    <n v="100"/>
    <n v="33.495699999999999"/>
    <n v="3349.57"/>
    <n v="15961512.220000008"/>
    <x v="34"/>
  </r>
  <r>
    <m/>
    <x v="264"/>
    <s v="Invoice"/>
    <s v="89274"/>
    <s v="PICK N PAY:NORTHGATE"/>
    <s v="SEEDLINGS ASS"/>
    <n v="100"/>
    <n v="33.495699999999999"/>
    <n v="3349.57"/>
    <n v="15964861.790000008"/>
    <x v="34"/>
  </r>
  <r>
    <m/>
    <x v="264"/>
    <s v="Invoice"/>
    <s v="89275"/>
    <s v="PICK N PAY:PRINCESS CROSSING"/>
    <s v="SEEDLINGS ASS"/>
    <n v="100"/>
    <n v="33.495699999999999"/>
    <n v="3349.57"/>
    <n v="15968211.360000009"/>
    <x v="34"/>
  </r>
  <r>
    <m/>
    <x v="264"/>
    <s v="Invoice"/>
    <s v="89276"/>
    <s v="BUILDERS WAREHOUSE:SOUTHGATE"/>
    <s v="SEEDLINGS ASS"/>
    <n v="100"/>
    <n v="33.5"/>
    <n v="3350"/>
    <n v="15971561.360000009"/>
    <x v="34"/>
  </r>
  <r>
    <m/>
    <x v="264"/>
    <s v="Invoice"/>
    <s v="89277"/>
    <s v="BUILDERS WAREHOUSE:KLERKSDORP"/>
    <s v="SEEDLINGS ASS"/>
    <n v="200"/>
    <n v="33.5"/>
    <n v="6700"/>
    <n v="15978261.360000009"/>
    <x v="34"/>
  </r>
  <r>
    <m/>
    <x v="264"/>
    <s v="Invoice"/>
    <s v="89278"/>
    <s v="BUILDERS WAREHOUSE:STRUBENS VALLEY"/>
    <s v="SEEDLINGS ASS"/>
    <n v="250"/>
    <n v="33.5"/>
    <n v="8375"/>
    <n v="15986636.360000009"/>
    <x v="34"/>
  </r>
  <r>
    <m/>
    <x v="264"/>
    <s v="Invoice"/>
    <s v="89279"/>
    <s v="RIVERSIDE MICA"/>
    <s v="SEEDLINGS ASS"/>
    <n v="90"/>
    <n v="33.5"/>
    <n v="3015"/>
    <n v="15989651.360000009"/>
    <x v="34"/>
  </r>
  <r>
    <m/>
    <x v="264"/>
    <s v="Invoice"/>
    <s v="89280"/>
    <s v="LITTLE AUSTRIA"/>
    <s v="SEEDLINGS ASS"/>
    <n v="70"/>
    <n v="31.8"/>
    <n v="2226"/>
    <n v="15991877.360000009"/>
    <x v="34"/>
  </r>
  <r>
    <m/>
    <x v="264"/>
    <s v="Invoice"/>
    <s v="89281"/>
    <s v="CRISANRA KWEKERY"/>
    <s v="SEEDLINGS ASS"/>
    <n v="155"/>
    <n v="27.8"/>
    <n v="4309"/>
    <n v="15996186.360000009"/>
    <x v="34"/>
  </r>
  <r>
    <m/>
    <x v="264"/>
    <s v="Invoice"/>
    <s v="89282"/>
    <s v="BREATHE NATURAL HEALTH"/>
    <s v="SEEDLINGS ASS"/>
    <n v="2"/>
    <n v="31.8"/>
    <n v="63.6"/>
    <n v="15996249.960000008"/>
    <x v="34"/>
  </r>
  <r>
    <m/>
    <x v="264"/>
    <s v="Invoice"/>
    <s v="89315"/>
    <s v="BUILDERS WAREHOUSE:NELSPRUIT"/>
    <s v="SEEDLINGS ASS"/>
    <n v="850"/>
    <n v="33.5"/>
    <n v="28475"/>
    <n v="16024724.960000008"/>
    <x v="34"/>
  </r>
  <r>
    <m/>
    <x v="264"/>
    <s v="Invoice"/>
    <s v="89362"/>
    <s v="MONTANA GARDEN PAVILION"/>
    <s v="SEEDLINGS ASS"/>
    <n v="300"/>
    <n v="31.8"/>
    <n v="9540"/>
    <n v="16034264.960000008"/>
    <x v="34"/>
  </r>
  <r>
    <m/>
    <x v="51"/>
    <s v="Invoice"/>
    <s v="89268"/>
    <s v="FH CHAMBERLAIN TRADING (PTY) LTD:CENTURION"/>
    <s v="SEEDLINGS ASS"/>
    <n v="780"/>
    <n v="29.95"/>
    <n v="23361"/>
    <n v="16057625.960000008"/>
    <x v="34"/>
  </r>
  <r>
    <m/>
    <x v="51"/>
    <s v="Invoice"/>
    <s v="89285"/>
    <s v="BUILDERS WAREHOUSE:BOKSBURG (NEW)"/>
    <s v="SEEDLINGS ASS"/>
    <n v="100"/>
    <n v="33.5"/>
    <n v="3350"/>
    <n v="16060975.960000008"/>
    <x v="34"/>
  </r>
  <r>
    <m/>
    <x v="51"/>
    <s v="Invoice"/>
    <s v="89286"/>
    <s v="BUILDERS WAREHOUSE:CARNIVAL MALL"/>
    <s v="SEEDLINGS ASS"/>
    <n v="130"/>
    <n v="33.5"/>
    <n v="4355"/>
    <n v="16065330.960000008"/>
    <x v="34"/>
  </r>
  <r>
    <m/>
    <x v="51"/>
    <s v="Invoice"/>
    <s v="89287"/>
    <s v="BUILDERS WAREHOUSE:CEDAR SQUARE"/>
    <s v="SEEDLINGS ASS"/>
    <n v="110"/>
    <n v="33.5"/>
    <n v="3685"/>
    <n v="16069015.960000008"/>
    <x v="34"/>
  </r>
  <r>
    <m/>
    <x v="51"/>
    <s v="Invoice"/>
    <s v="89288"/>
    <s v="BUILDERS WAREHOUSE:EDENVALE"/>
    <s v="SEEDLINGS ASS"/>
    <n v="130"/>
    <n v="33.5"/>
    <n v="4355"/>
    <n v="16073370.960000008"/>
    <x v="34"/>
  </r>
  <r>
    <m/>
    <x v="51"/>
    <s v="Invoice"/>
    <s v="89289"/>
    <s v="BUILDERS WAREHOUSE:RIVONIA"/>
    <s v="SEEDLINGS ASS"/>
    <n v="300"/>
    <n v="33.5"/>
    <n v="10050"/>
    <n v="16083420.960000008"/>
    <x v="34"/>
  </r>
  <r>
    <m/>
    <x v="51"/>
    <s v="Invoice"/>
    <s v="89290"/>
    <s v="NYLIES KWEKERY"/>
    <s v="SEEDLINGS ASS"/>
    <n v="100"/>
    <n v="31.5"/>
    <n v="3150"/>
    <n v="16086570.960000008"/>
    <x v="34"/>
  </r>
  <r>
    <m/>
    <x v="51"/>
    <s v="Invoice"/>
    <s v="89291"/>
    <s v="BUILDERS WAREHOUSE:NORTHMEAD"/>
    <s v="SEEDLINGS ASS"/>
    <n v="130"/>
    <n v="33.5"/>
    <n v="4355"/>
    <n v="16090925.960000008"/>
    <x v="34"/>
  </r>
  <r>
    <m/>
    <x v="51"/>
    <s v="Invoice"/>
    <s v="89292"/>
    <s v="BUILDERS WAREHOUSE:SUNWARD PARK"/>
    <s v="SEEDLINGS ASS"/>
    <n v="300"/>
    <n v="33.5"/>
    <n v="10050"/>
    <n v="16100975.960000008"/>
    <x v="34"/>
  </r>
  <r>
    <m/>
    <x v="51"/>
    <s v="Invoice"/>
    <s v="89293"/>
    <s v="BUILDERS WAREHOUSE:FOURWAYS"/>
    <s v="SEEDLINGS ASS"/>
    <n v="110"/>
    <n v="33.5"/>
    <n v="3685"/>
    <n v="16104660.960000008"/>
    <x v="34"/>
  </r>
  <r>
    <m/>
    <x v="51"/>
    <s v="Invoice"/>
    <s v="89300"/>
    <s v="PICK N PAY:BLOEMFONTEIN"/>
    <s v="SEEDLINGS ASS"/>
    <n v="100"/>
    <n v="33.495699999999999"/>
    <n v="3349.57"/>
    <n v="16108010.530000009"/>
    <x v="34"/>
  </r>
  <r>
    <m/>
    <x v="51"/>
    <s v="Invoice"/>
    <s v="89311"/>
    <s v="BUILDERS WAREHOUSE:GLEN EAGLES"/>
    <s v="SEEDLINGS ASS"/>
    <n v="120"/>
    <n v="33.5"/>
    <n v="4020"/>
    <n v="16112030.530000009"/>
    <x v="34"/>
  </r>
  <r>
    <m/>
    <x v="51"/>
    <s v="Invoice"/>
    <s v="89312"/>
    <s v="BUILDERS WAREHOUSE:NEWMARKET"/>
    <s v="SEEDLINGS ASS"/>
    <n v="200"/>
    <n v="33.5"/>
    <n v="6700"/>
    <n v="16118730.530000009"/>
    <x v="34"/>
  </r>
  <r>
    <m/>
    <x v="51"/>
    <s v="Invoice"/>
    <s v="89313"/>
    <s v="LIFESTYLE HOME GARDEN"/>
    <s v="SEEDLINGS ASS"/>
    <n v="200"/>
    <n v="30"/>
    <n v="6000"/>
    <n v="16124730.530000009"/>
    <x v="34"/>
  </r>
  <r>
    <m/>
    <x v="51"/>
    <s v="Invoice"/>
    <s v="89314"/>
    <s v="AGRI 2 MARKET"/>
    <s v="SEEDLINGS ASS"/>
    <n v="700"/>
    <n v="25.95"/>
    <n v="18165"/>
    <n v="16142895.530000009"/>
    <x v="34"/>
  </r>
  <r>
    <m/>
    <x v="51"/>
    <s v="Invoice"/>
    <s v="89364"/>
    <s v="PRETTY GARDENS"/>
    <s v="SEEDLINGS ASS"/>
    <n v="50"/>
    <n v="31.8"/>
    <n v="1590"/>
    <n v="16144485.530000009"/>
    <x v="34"/>
  </r>
  <r>
    <m/>
    <x v="51"/>
    <s v="Invoice"/>
    <s v="89365"/>
    <s v="BUILDERS WAREHOUSE:POLOKWANE"/>
    <s v="SEEDLINGS ASS"/>
    <n v="650"/>
    <n v="33.5"/>
    <n v="21775"/>
    <n v="16166260.530000009"/>
    <x v="34"/>
  </r>
  <r>
    <m/>
    <x v="51"/>
    <s v="Invoice"/>
    <s v="89367"/>
    <s v="BUILDERS WAREHOUSE:BAOBAB"/>
    <s v="SEEDLINGS ASS"/>
    <n v="200"/>
    <n v="33.5"/>
    <n v="6700"/>
    <n v="16172960.530000009"/>
    <x v="34"/>
  </r>
  <r>
    <m/>
    <x v="51"/>
    <s v="Invoice"/>
    <s v="89369"/>
    <s v="BUILDERS WAREHOUSE:BLOEMFONTEIN"/>
    <s v="SEEDLINGS ASS"/>
    <n v="500"/>
    <n v="33.5"/>
    <n v="16750"/>
    <n v="16189710.530000009"/>
    <x v="34"/>
  </r>
  <r>
    <m/>
    <x v="335"/>
    <s v="Invoice"/>
    <s v="89363"/>
    <s v="LITTLE AUSTRIA"/>
    <s v="SEEDLINGS ASS"/>
    <n v="130"/>
    <n v="31.8"/>
    <n v="4134"/>
    <n v="16193844.530000009"/>
    <x v="34"/>
  </r>
  <r>
    <m/>
    <x v="77"/>
    <s v="Invoice"/>
    <s v="89324"/>
    <s v="THYME SQUARE"/>
    <s v="SEEDLINGS ASS"/>
    <n v="10"/>
    <n v="28.95"/>
    <n v="289.5"/>
    <n v="16194134.030000009"/>
    <x v="34"/>
  </r>
  <r>
    <m/>
    <x v="77"/>
    <s v="Invoice"/>
    <s v="89326"/>
    <s v="LITTLE AUSTRIA"/>
    <s v="SEEDLINGS ASS"/>
    <n v="60"/>
    <n v="31.8"/>
    <n v="1908"/>
    <n v="16196042.030000009"/>
    <x v="34"/>
  </r>
  <r>
    <m/>
    <x v="77"/>
    <s v="Invoice"/>
    <s v="89370"/>
    <s v="HABITITNAK/KEENGRO"/>
    <s v="SEEDLINGS ASS"/>
    <n v="40"/>
    <n v="28.55"/>
    <n v="1142"/>
    <n v="16197184.030000009"/>
    <x v="34"/>
  </r>
  <r>
    <m/>
    <x v="77"/>
    <s v="Invoice"/>
    <s v="89371"/>
    <s v="RAINBOW GARDEN AND HOME CENTRE"/>
    <s v="SEEDLINGS ASS  28884"/>
    <n v="80"/>
    <n v="31.8"/>
    <n v="2544"/>
    <n v="16199728.030000009"/>
    <x v="34"/>
  </r>
  <r>
    <m/>
    <x v="77"/>
    <s v="Invoice"/>
    <s v="89372"/>
    <s v="LITTLE AUSTRIA"/>
    <s v="SEEDLINGS ASS"/>
    <n v="20"/>
    <n v="31.8"/>
    <n v="636"/>
    <n v="16200364.030000009"/>
    <x v="34"/>
  </r>
  <r>
    <m/>
    <x v="77"/>
    <s v="Invoice"/>
    <s v="89404"/>
    <s v="BUILDERS WAREHOUSE:VEREENIGING"/>
    <s v="SEEDLINGS ASS"/>
    <n v="30"/>
    <n v="33.5"/>
    <n v="1005"/>
    <n v="16201369.030000009"/>
    <x v="34"/>
  </r>
  <r>
    <m/>
    <x v="77"/>
    <s v="Invoice"/>
    <s v="89405"/>
    <s v="BUILDERS WAREHOUSE:NOORDHEUWEL"/>
    <s v="SEEDLINGS ASS"/>
    <n v="150"/>
    <n v="33.5"/>
    <n v="5025"/>
    <n v="16206394.030000009"/>
    <x v="34"/>
  </r>
  <r>
    <m/>
    <x v="77"/>
    <s v="Invoice"/>
    <s v="89407"/>
    <s v="BUILDERS WAREHOUSE:STRUBENS VALLEY"/>
    <s v="SEEDLINGS ASS  28884"/>
    <n v="200"/>
    <n v="33.5"/>
    <n v="6700"/>
    <n v="16213094.030000009"/>
    <x v="34"/>
  </r>
  <r>
    <m/>
    <x v="78"/>
    <s v="Invoice"/>
    <s v="89327"/>
    <s v="BUILDERS WAREHOUSE:RASLOUW"/>
    <s v="SEEDLINGS ASS"/>
    <n v="130"/>
    <n v="33.5"/>
    <n v="4355"/>
    <n v="16217449.030000009"/>
    <x v="34"/>
  </r>
  <r>
    <m/>
    <x v="78"/>
    <s v="Invoice"/>
    <s v="89328"/>
    <s v="BUILDERS WAREHOUSE:WOODLANDS"/>
    <s v="SEEDLINGS ASS"/>
    <n v="200"/>
    <n v="33.5"/>
    <n v="6700"/>
    <n v="16224149.030000009"/>
    <x v="34"/>
  </r>
  <r>
    <m/>
    <x v="78"/>
    <s v="Invoice"/>
    <s v="89329"/>
    <s v="BUILDERS WAREHOUSE:CENTURION"/>
    <s v="SEEDLINGS ASS"/>
    <n v="260"/>
    <n v="33.5"/>
    <n v="8710"/>
    <n v="16232859.030000009"/>
    <x v="34"/>
  </r>
  <r>
    <m/>
    <x v="78"/>
    <s v="Invoice"/>
    <s v="89330"/>
    <s v="BUILDERS WAREHOUSE:GLEN EAGLES"/>
    <s v="SEEDLINGS ASS"/>
    <n v="150"/>
    <n v="33.5"/>
    <n v="5025"/>
    <n v="16237884.030000009"/>
    <x v="34"/>
  </r>
  <r>
    <m/>
    <x v="78"/>
    <s v="Invoice"/>
    <s v="89331"/>
    <s v="BUILDERS WAREHOUSE:RIVONIA"/>
    <s v="SEEDLINGS ASS"/>
    <n v="150"/>
    <n v="33.5"/>
    <n v="5025"/>
    <n v="16242909.030000009"/>
    <x v="34"/>
  </r>
  <r>
    <m/>
    <x v="78"/>
    <s v="Invoice"/>
    <s v="89332"/>
    <s v="BUILDERS WAREHOUSE:BRYANSTON"/>
    <s v="SEEDLINGS ASS"/>
    <n v="90"/>
    <n v="33.5"/>
    <n v="3015"/>
    <n v="16245924.030000009"/>
    <x v="34"/>
  </r>
  <r>
    <m/>
    <x v="78"/>
    <s v="Invoice"/>
    <s v="89335"/>
    <s v="BUILDERS WAREHOUSE:CHERRY LANE"/>
    <s v="SEEDLINGS ASS"/>
    <n v="70"/>
    <n v="33.5"/>
    <n v="2345"/>
    <n v="16248269.030000009"/>
    <x v="34"/>
  </r>
  <r>
    <m/>
    <x v="78"/>
    <s v="Invoice"/>
    <s v="89337"/>
    <s v="LIFESTYLE HOME GARDEN"/>
    <s v="SEEDLINGS ASS"/>
    <n v="200"/>
    <n v="30"/>
    <n v="6000"/>
    <n v="16254269.030000009"/>
    <x v="34"/>
  </r>
  <r>
    <m/>
    <x v="78"/>
    <s v="Invoice"/>
    <s v="89338"/>
    <s v="FH CHAMBERLAIN TRADING (PTY) LTD:KYALAMI"/>
    <s v="SEEDLINGS ASS"/>
    <n v="200"/>
    <n v="29.95"/>
    <n v="5990"/>
    <n v="16260259.030000009"/>
    <x v="34"/>
  </r>
  <r>
    <m/>
    <x v="78"/>
    <s v="Invoice"/>
    <s v="89339"/>
    <s v="BUILDERS WAREHOUSE:SILVERLAKES"/>
    <s v="SEEDLINGS ASS"/>
    <n v="100"/>
    <n v="33.5"/>
    <n v="3350"/>
    <n v="16263609.030000009"/>
    <x v="34"/>
  </r>
  <r>
    <m/>
    <x v="78"/>
    <s v="Invoice"/>
    <s v="89343"/>
    <s v="BUILDERS WAREHOUSE:ERASMUS PARK"/>
    <s v="SEEDLINGS ASS"/>
    <n v="210"/>
    <n v="33.5"/>
    <n v="7035"/>
    <n v="16270644.030000009"/>
    <x v="34"/>
  </r>
  <r>
    <m/>
    <x v="78"/>
    <s v="Invoice"/>
    <s v="89346"/>
    <s v="HILLCREST NURSERY"/>
    <s v="SEEDLINGS ASS"/>
    <n v="80"/>
    <n v="33.99"/>
    <n v="2719.2"/>
    <n v="16273363.230000008"/>
    <x v="34"/>
  </r>
  <r>
    <m/>
    <x v="78"/>
    <s v="Invoice"/>
    <s v="89351"/>
    <s v="CENTRAL NURSERY DEPOT"/>
    <s v="SEEDLINGS ASS"/>
    <n v="120"/>
    <n v="33.99"/>
    <n v="4078.8"/>
    <n v="16277442.030000009"/>
    <x v="34"/>
  </r>
  <r>
    <m/>
    <x v="78"/>
    <s v="Invoice"/>
    <s v="89354"/>
    <s v="ECKARDS GARDEN PAVILION"/>
    <s v="SEEDLINGS ASS"/>
    <n v="33"/>
    <n v="31.2"/>
    <n v="1029.5999999999999"/>
    <n v="16278471.630000008"/>
    <x v="34"/>
  </r>
  <r>
    <m/>
    <x v="78"/>
    <s v="Invoice"/>
    <s v="89377"/>
    <s v="BUILDERS WAREHOUSE:SECUNDA"/>
    <s v="SEEDLINGS ASS"/>
    <n v="220"/>
    <n v="33.5"/>
    <n v="7370"/>
    <n v="16285841.630000008"/>
    <x v="34"/>
  </r>
  <r>
    <m/>
    <x v="78"/>
    <s v="Invoice"/>
    <s v="89388"/>
    <s v="SPAR NORTH RAND DC:QUEENSWOOD"/>
    <s v="SEEDLINGS ASS"/>
    <n v="50"/>
    <n v="27"/>
    <n v="1350"/>
    <n v="16287191.630000008"/>
    <x v="34"/>
  </r>
  <r>
    <m/>
    <x v="79"/>
    <s v="Invoice"/>
    <s v="89334"/>
    <s v="BUILDERS WAREHOUSE:ZAMBEZI"/>
    <s v="SEEDLINGS ASS"/>
    <n v="300"/>
    <n v="33.5"/>
    <n v="10050"/>
    <n v="16297241.630000008"/>
    <x v="34"/>
  </r>
  <r>
    <m/>
    <x v="79"/>
    <s v="Invoice"/>
    <s v="89336"/>
    <s v="BUILDERS WAREHOUSE:WONDER PARK"/>
    <s v="SEEDLINGS ASS"/>
    <n v="140"/>
    <n v="33.5"/>
    <n v="4690"/>
    <n v="16301931.630000008"/>
    <x v="34"/>
  </r>
  <r>
    <m/>
    <x v="79"/>
    <s v="Invoice"/>
    <s v="89344"/>
    <s v="BUILDERS WAREHOUSE:LYNNWOOD"/>
    <s v="SEEDLINGS ASS"/>
    <n v="180"/>
    <n v="33.5"/>
    <n v="6030"/>
    <n v="16307961.630000008"/>
    <x v="34"/>
  </r>
  <r>
    <m/>
    <x v="79"/>
    <s v="Invoice"/>
    <s v="89366"/>
    <s v="PICK N PAY:WITBANK"/>
    <s v="SEEDLINGS ASS"/>
    <n v="100"/>
    <n v="33.495699999999999"/>
    <n v="3349.57"/>
    <n v="16311311.200000009"/>
    <x v="34"/>
  </r>
  <r>
    <m/>
    <x v="79"/>
    <s v="Invoice"/>
    <s v="89373"/>
    <s v="FH CHAMBERLAIN TRADING (PTY) LTD:STRUBENSVALLEY"/>
    <s v="SEEDLINGS ASS"/>
    <n v="190"/>
    <n v="29.95"/>
    <n v="5690.5"/>
    <n v="16317001.700000009"/>
    <x v="34"/>
  </r>
  <r>
    <m/>
    <x v="79"/>
    <s v="Invoice"/>
    <s v="89375"/>
    <s v="BUILDERS WAREHOUSE:CRAIGHALL PARK"/>
    <s v="SEEDLINGS ASS"/>
    <n v="130"/>
    <n v="33.5"/>
    <n v="4355"/>
    <n v="16321356.700000009"/>
    <x v="34"/>
  </r>
  <r>
    <m/>
    <x v="79"/>
    <s v="Invoice"/>
    <s v="89376"/>
    <s v="BUILDERS WAREHOUSE:KLERKSDORP"/>
    <s v="SEEDLINGS ASS"/>
    <n v="200"/>
    <n v="33.5"/>
    <n v="6700"/>
    <n v="16328056.700000009"/>
    <x v="34"/>
  </r>
  <r>
    <m/>
    <x v="79"/>
    <s v="Invoice"/>
    <s v="89387"/>
    <s v="BUILDERS WAREHOUSE:SOUTHGATE"/>
    <s v="SEEDLINGS ASS"/>
    <n v="160"/>
    <n v="33.5"/>
    <n v="5360"/>
    <n v="16333416.700000009"/>
    <x v="34"/>
  </r>
  <r>
    <m/>
    <x v="79"/>
    <s v="Invoice"/>
    <s v="89408"/>
    <s v="BUILDERS WAREHOUSE:EMALALHENI"/>
    <s v="SEEDLINGS ASS"/>
    <n v="200"/>
    <n v="33.5"/>
    <n v="6700"/>
    <n v="16340116.700000009"/>
    <x v="34"/>
  </r>
  <r>
    <m/>
    <x v="79"/>
    <s v="Invoice"/>
    <s v="89410"/>
    <s v="BUILDERS WAREHOUSE:MIDDELBURG"/>
    <s v="SEEDLINGS ASS"/>
    <n v="150"/>
    <n v="33.5"/>
    <n v="5025"/>
    <n v="16345141.700000009"/>
    <x v="34"/>
  </r>
  <r>
    <m/>
    <x v="80"/>
    <s v="Invoice"/>
    <s v="89389"/>
    <s v="BUILDERS WAREHOUSE:ROBINDALE"/>
    <s v="SEEDLINGS ASS"/>
    <n v="100"/>
    <n v="33.5"/>
    <n v="3350"/>
    <n v="16348491.700000009"/>
    <x v="34"/>
  </r>
  <r>
    <m/>
    <x v="80"/>
    <s v="Invoice"/>
    <s v="89391"/>
    <s v="BUILDERS WAREHOUSE:NORWOOD"/>
    <s v="SEEDLINGS ASS"/>
    <n v="100"/>
    <n v="33.5"/>
    <n v="3350"/>
    <n v="16351841.700000009"/>
    <x v="34"/>
  </r>
  <r>
    <m/>
    <x v="80"/>
    <s v="Invoice"/>
    <s v="89392"/>
    <s v="BUILDERS WAREHOUSE:NORTHRIDING"/>
    <s v="SEEDLINGS ASS"/>
    <n v="210"/>
    <n v="33.5"/>
    <n v="7035"/>
    <n v="16358876.700000009"/>
    <x v="34"/>
  </r>
  <r>
    <m/>
    <x v="80"/>
    <s v="Invoice"/>
    <s v="89393"/>
    <s v="BUILDERS WAREHOUSE:STRUBENS VALLEY"/>
    <s v="SEEDLINGS ASS"/>
    <n v="100"/>
    <n v="33.5"/>
    <n v="3350"/>
    <n v="16362226.700000009"/>
    <x v="34"/>
  </r>
  <r>
    <m/>
    <x v="80"/>
    <s v="Invoice"/>
    <s v="89394"/>
    <s v="BUILDERS WAREHOUSE:GREENSTONE"/>
    <s v="SEEDLINGS ASS"/>
    <n v="320"/>
    <n v="33.5"/>
    <n v="10720"/>
    <n v="16372946.700000009"/>
    <x v="34"/>
  </r>
  <r>
    <m/>
    <x v="80"/>
    <s v="Invoice"/>
    <s v="89396"/>
    <s v="BUILDERS WAREHOUSE:BEDFORDVIEW"/>
    <s v="SEEDLINGS ASS"/>
    <n v="160"/>
    <n v="33.5"/>
    <n v="5360"/>
    <n v="16378306.700000009"/>
    <x v="34"/>
  </r>
  <r>
    <m/>
    <x v="80"/>
    <s v="Invoice"/>
    <s v="89400"/>
    <s v="BUILDERS WAREHOUSE:FLORIDA GLEN"/>
    <s v="SEEDLINGS ASS"/>
    <n v="200"/>
    <n v="33.5"/>
    <n v="6700"/>
    <n v="16385006.700000009"/>
    <x v="34"/>
  </r>
  <r>
    <m/>
    <x v="80"/>
    <s v="Invoice"/>
    <s v="89401"/>
    <s v="LITTLE AUSTRIA"/>
    <s v="SEEDLINGS ASS"/>
    <n v="250"/>
    <n v="31.8"/>
    <n v="7950"/>
    <n v="16392956.700000009"/>
    <x v="34"/>
  </r>
  <r>
    <m/>
    <x v="80"/>
    <s v="Invoice"/>
    <s v="89402"/>
    <s v="CRISANRA KWEKERY"/>
    <s v="SEEDLINGS ASS"/>
    <n v="125"/>
    <n v="27.8"/>
    <n v="3475"/>
    <n v="16396431.700000009"/>
    <x v="34"/>
  </r>
  <r>
    <m/>
    <x v="80"/>
    <s v="Invoice"/>
    <s v="89434"/>
    <s v="BUILDERS WAREHOUSE:NEWCASTLE"/>
    <s v="SEEDLINGS ASS"/>
    <n v="700"/>
    <n v="33.5"/>
    <n v="23450"/>
    <n v="16419881.700000009"/>
    <x v="34"/>
  </r>
  <r>
    <m/>
    <x v="80"/>
    <s v="Invoice"/>
    <s v="89435"/>
    <s v="BUILDERS WAREHOUSE:BETHLEHEM"/>
    <s v="SEEDLINGS ASS"/>
    <n v="550"/>
    <n v="33.5"/>
    <n v="18425"/>
    <n v="16438306.700000009"/>
    <x v="34"/>
  </r>
  <r>
    <m/>
    <x v="80"/>
    <s v="Invoice"/>
    <s v="89451"/>
    <s v="BUILDERS WAREHOUSE:POLOKWANE"/>
    <s v="SEEDLINGS ASS"/>
    <n v="150"/>
    <n v="33.5"/>
    <n v="5025"/>
    <n v="16443331.700000009"/>
    <x v="34"/>
  </r>
  <r>
    <m/>
    <x v="81"/>
    <s v="Invoice"/>
    <s v="89395"/>
    <s v="BUILDERS WAREHOUSE:KEMPTON PARK"/>
    <s v="SEEDLINGS ASS"/>
    <n v="220"/>
    <n v="33.5"/>
    <n v="7370"/>
    <n v="16450701.700000009"/>
    <x v="34"/>
  </r>
  <r>
    <m/>
    <x v="81"/>
    <s v="Invoice"/>
    <s v="89415"/>
    <s v="BUILDERS WAREHOUSE:BOKSBURG (NEW)"/>
    <s v="SEEDLINGS ASS"/>
    <n v="50"/>
    <n v="33.5"/>
    <n v="1675"/>
    <n v="16452376.700000009"/>
    <x v="34"/>
  </r>
  <r>
    <m/>
    <x v="81"/>
    <s v="Invoice"/>
    <s v="89416"/>
    <s v="BUILDERS WAREHOUSE:FOURWAYS"/>
    <s v="SEEDLINGS ASS"/>
    <n v="150"/>
    <n v="33.5"/>
    <n v="5025"/>
    <n v="16457401.700000009"/>
    <x v="34"/>
  </r>
  <r>
    <m/>
    <x v="81"/>
    <s v="Invoice"/>
    <s v="89417"/>
    <s v="BUILDERS WAREHOUSE:CARNIVAL MALL"/>
    <s v="SEEDLINGS ASS"/>
    <n v="100"/>
    <n v="33.5"/>
    <n v="3350"/>
    <n v="16460751.700000009"/>
    <x v="34"/>
  </r>
  <r>
    <m/>
    <x v="81"/>
    <s v="Invoice"/>
    <s v="89419"/>
    <s v="FOUR SEASONS"/>
    <s v="SEEDLINGS ASS"/>
    <n v="127"/>
    <n v="27.8"/>
    <n v="3530.6"/>
    <n v="16464282.300000008"/>
    <x v="34"/>
  </r>
  <r>
    <m/>
    <x v="81"/>
    <s v="Invoice"/>
    <s v="89420"/>
    <s v="BUILDERS WAREHOUSE:RIVONIA"/>
    <s v="SEEDLINGS ASS"/>
    <n v="200"/>
    <n v="33.5"/>
    <n v="6700"/>
    <n v="16470982.300000008"/>
    <x v="34"/>
  </r>
  <r>
    <m/>
    <x v="81"/>
    <s v="Invoice"/>
    <s v="89421"/>
    <s v="BUILDERS WAREHOUSE:CEDAR SQUARE"/>
    <s v="SEEDLINGS ASS"/>
    <n v="110"/>
    <n v="33.5"/>
    <n v="3685"/>
    <n v="16474667.300000008"/>
    <x v="34"/>
  </r>
  <r>
    <m/>
    <x v="81"/>
    <s v="Invoice"/>
    <s v="89423"/>
    <s v="BUILDERS WAREHOUSE:NORTHMEAD"/>
    <s v="SEEDLINGS ASS"/>
    <n v="250"/>
    <n v="33.5"/>
    <n v="8375"/>
    <n v="16483042.300000008"/>
    <x v="34"/>
  </r>
  <r>
    <m/>
    <x v="81"/>
    <s v="Invoice"/>
    <s v="89424"/>
    <s v="BUILDERS WAREHOUSE:EDENVALE"/>
    <s v="SEEDLINGS ASS"/>
    <n v="150"/>
    <n v="33.5"/>
    <n v="5025"/>
    <n v="16488067.300000008"/>
    <x v="34"/>
  </r>
  <r>
    <m/>
    <x v="81"/>
    <s v="Invoice"/>
    <s v="89426"/>
    <s v="BUILDERS WAREHOUSE:NEWMARKET"/>
    <s v="SEEDLINGS ASS"/>
    <n v="200"/>
    <n v="33.5"/>
    <n v="6700"/>
    <n v="16494767.300000008"/>
    <x v="34"/>
  </r>
  <r>
    <m/>
    <x v="81"/>
    <s v="Invoice"/>
    <s v="89427"/>
    <s v="BUILDERS WAREHOUSE:CEDAR SQUARE"/>
    <s v="SEEDLINGS ASS"/>
    <n v="110"/>
    <n v="33.5"/>
    <n v="3685"/>
    <n v="16498452.300000008"/>
    <x v="34"/>
  </r>
  <r>
    <m/>
    <x v="81"/>
    <s v="Invoice"/>
    <s v="89428"/>
    <s v="FH CHAMBERLAIN TRADING (PTY) LTD:RIVIERA"/>
    <s v="SEEDLINGS ASS"/>
    <n v="180"/>
    <n v="29.95"/>
    <n v="5391"/>
    <n v="16503843.300000008"/>
    <x v="34"/>
  </r>
  <r>
    <m/>
    <x v="81"/>
    <s v="Invoice"/>
    <s v="89429"/>
    <s v="RIVERSIDE MICA"/>
    <s v="SEEDLINGS ASS"/>
    <n v="115"/>
    <n v="33.5"/>
    <n v="3852.5"/>
    <n v="16507695.800000008"/>
    <x v="34"/>
  </r>
  <r>
    <m/>
    <x v="81"/>
    <s v="Invoice"/>
    <s v="89430"/>
    <s v="THYME SQUARE"/>
    <s v="SEEDLINGS ASS"/>
    <n v="75"/>
    <n v="28.95"/>
    <n v="2171.25"/>
    <n v="16509867.050000008"/>
    <x v="34"/>
  </r>
  <r>
    <m/>
    <x v="81"/>
    <s v="Invoice"/>
    <s v="89431"/>
    <s v="CLARKS GARDEN CENTRE"/>
    <s v="SEEDLINGS ASS"/>
    <n v="80"/>
    <n v="31.8"/>
    <n v="2544"/>
    <n v="16512411.050000008"/>
    <x v="34"/>
  </r>
  <r>
    <m/>
    <x v="81"/>
    <s v="Invoice"/>
    <s v="89453"/>
    <s v="PLANT FACTORY"/>
    <s v="SEEDLINGS ASS"/>
    <n v="60"/>
    <n v="31.8"/>
    <n v="1908"/>
    <n v="16514319.050000008"/>
    <x v="34"/>
  </r>
  <r>
    <m/>
    <x v="81"/>
    <s v="Invoice"/>
    <s v="89474"/>
    <s v="BUILDERS WAREHOUSE:BLOEMFONTEIN"/>
    <s v="SEEDLINGS ASS"/>
    <n v="700"/>
    <n v="33.5"/>
    <n v="23450"/>
    <n v="16537769.050000008"/>
    <x v="34"/>
  </r>
  <r>
    <m/>
    <x v="81"/>
    <s v="Invoice"/>
    <s v="89475"/>
    <s v="BUILDERS WAREHOUSE:MAFIKENG"/>
    <s v="SEEDLINGS ASS"/>
    <n v="650"/>
    <n v="33.5"/>
    <n v="21775"/>
    <n v="16559544.050000008"/>
    <x v="34"/>
  </r>
  <r>
    <m/>
    <x v="81"/>
    <s v="Invoice"/>
    <s v="89477"/>
    <s v="BUILDERS WAREHOUSE:THOHOYANDOU"/>
    <s v="SEEDLINGS ASS  "/>
    <n v="1200"/>
    <n v="33.5"/>
    <n v="40200"/>
    <n v="16599744.050000008"/>
    <x v="34"/>
  </r>
  <r>
    <m/>
    <x v="328"/>
    <s v="Invoice"/>
    <s v="89422"/>
    <s v="BUILDERS WAREHOUSE:GLEN EAGLES"/>
    <s v="SEEDLINGS ASS"/>
    <n v="80"/>
    <n v="33.5"/>
    <n v="2680"/>
    <n v="16602424.050000008"/>
    <x v="34"/>
  </r>
  <r>
    <m/>
    <x v="82"/>
    <s v="Invoice"/>
    <s v="89491"/>
    <s v="PLANTYARD"/>
    <s v="SEEDLINGS ASS"/>
    <n v="10"/>
    <n v="31.8"/>
    <n v="318"/>
    <n v="16602742.050000008"/>
    <x v="34"/>
  </r>
  <r>
    <m/>
    <x v="82"/>
    <s v="Invoice"/>
    <s v="89492"/>
    <s v="RAINBOW GARDEN AND HOME CENTRE"/>
    <s v="SEEDLINGS ASS"/>
    <n v="80"/>
    <n v="31.8"/>
    <n v="2544"/>
    <n v="16605286.050000008"/>
    <x v="34"/>
  </r>
  <r>
    <m/>
    <x v="82"/>
    <s v="Invoice"/>
    <s v="89493"/>
    <s v="CRISANRA KWEKERY"/>
    <s v="SEEDLINGS ASS"/>
    <n v="40"/>
    <n v="27.8"/>
    <n v="1112"/>
    <n v="16606398.050000008"/>
    <x v="34"/>
  </r>
  <r>
    <m/>
    <x v="82"/>
    <s v="Invoice"/>
    <s v="89494"/>
    <s v="BUILDERS WAREHOUSE:NORWOOD"/>
    <s v="SEEDLINGS ASS"/>
    <n v="80"/>
    <n v="33.5"/>
    <n v="2680"/>
    <n v="16609078.050000008"/>
    <x v="34"/>
  </r>
  <r>
    <m/>
    <x v="82"/>
    <s v="Invoice"/>
    <s v="89495"/>
    <s v="BUILDERS WAREHOUSE:GREENSTONE"/>
    <s v="SEEDLINGS ASS"/>
    <n v="100"/>
    <n v="33.5"/>
    <n v="3350"/>
    <n v="16612428.050000008"/>
    <x v="34"/>
  </r>
  <r>
    <m/>
    <x v="83"/>
    <s v="Invoice"/>
    <s v="89445"/>
    <s v="BUILDERS WAREHOUSE:WONDER PARK"/>
    <s v="SEEDLINGS ASS"/>
    <n v="60"/>
    <n v="33.5"/>
    <n v="2010"/>
    <n v="16614438.050000008"/>
    <x v="34"/>
  </r>
  <r>
    <m/>
    <x v="83"/>
    <s v="Invoice"/>
    <s v="89446"/>
    <s v="BUILDERS WAREHOUSE:GEZINA NEW"/>
    <s v="SEEDLINGS ASS"/>
    <n v="170"/>
    <n v="33.5"/>
    <n v="5695"/>
    <n v="16620133.050000008"/>
    <x v="34"/>
  </r>
  <r>
    <m/>
    <x v="83"/>
    <s v="Invoice"/>
    <s v="89447"/>
    <s v="BUILDERS WAREHOUSE:FOURWAYS"/>
    <s v="SEEDLINGS ASS"/>
    <n v="110"/>
    <n v="33.5"/>
    <n v="3685"/>
    <n v="16623818.050000008"/>
    <x v="34"/>
  </r>
  <r>
    <m/>
    <x v="83"/>
    <s v="Invoice"/>
    <s v="89448"/>
    <s v="BUILDERS WAREHOUSE:ERASMUS PARK"/>
    <s v="SEEDLINGS ASS"/>
    <n v="110"/>
    <n v="33.5"/>
    <n v="3685"/>
    <n v="16627503.050000008"/>
    <x v="34"/>
  </r>
  <r>
    <m/>
    <x v="83"/>
    <s v="Invoice"/>
    <s v="89449"/>
    <s v="BUILDERS WAREHOUSE:CEDAR SQUARE"/>
    <s v="SEEDLINGS ASS"/>
    <n v="80"/>
    <n v="33.5"/>
    <n v="2680"/>
    <n v="16630183.050000008"/>
    <x v="34"/>
  </r>
  <r>
    <m/>
    <x v="83"/>
    <s v="Invoice"/>
    <s v="89450"/>
    <s v="BUILDERS WAREHOUSE:LYNNWOOD"/>
    <s v="SEEDLINGS ASS"/>
    <n v="200"/>
    <n v="33.5"/>
    <n v="6700"/>
    <n v="16636883.050000008"/>
    <x v="34"/>
  </r>
  <r>
    <m/>
    <x v="83"/>
    <s v="Invoice"/>
    <s v="89452"/>
    <s v="BUILDERS WAREHOUSE:GLEN EAGLES"/>
    <s v="SEEDLINGS ASS"/>
    <n v="100"/>
    <n v="33.5"/>
    <n v="3350"/>
    <n v="16640233.050000008"/>
    <x v="34"/>
  </r>
  <r>
    <m/>
    <x v="83"/>
    <s v="Invoice"/>
    <s v="89456"/>
    <s v="BUILDERS WAREHOUSE:BRYANSTON"/>
    <s v="SEEDLINGS ASS"/>
    <n v="130"/>
    <n v="33.5"/>
    <n v="4355"/>
    <n v="16644588.050000008"/>
    <x v="34"/>
  </r>
  <r>
    <m/>
    <x v="83"/>
    <s v="Invoice"/>
    <s v="89457"/>
    <s v="BUILDERS WAREHOUSE:CHERRY LANE"/>
    <s v="SEEDLINGS ASS"/>
    <n v="100"/>
    <n v="33.5"/>
    <n v="3350"/>
    <n v="16647938.050000008"/>
    <x v="34"/>
  </r>
  <r>
    <m/>
    <x v="83"/>
    <s v="Invoice"/>
    <s v="89458"/>
    <s v="BUILDERS WAREHOUSE:ZAMBEZI"/>
    <s v="SEEDLINGS ASS"/>
    <n v="400"/>
    <n v="33.5"/>
    <n v="13400"/>
    <n v="16661338.050000008"/>
    <x v="34"/>
  </r>
  <r>
    <m/>
    <x v="83"/>
    <s v="Invoice"/>
    <s v="89460"/>
    <s v="LIFESTYLE HOME GARDEN"/>
    <s v="SEEDLINGS ASS"/>
    <n v="250"/>
    <n v="30"/>
    <n v="7500"/>
    <n v="16668838.050000008"/>
    <x v="34"/>
  </r>
  <r>
    <m/>
    <x v="83"/>
    <s v="Invoice"/>
    <s v="89464"/>
    <s v="BUILDERS WAREHOUSE:RUSTENBURG"/>
    <s v="SEEDLINGS ASS"/>
    <n v="330"/>
    <n v="33.5"/>
    <n v="11055"/>
    <n v="16679893.050000008"/>
    <x v="34"/>
  </r>
  <r>
    <m/>
    <x v="84"/>
    <s v="Invoice"/>
    <s v="89444"/>
    <s v="MONTANA GARDEN PAVILION"/>
    <s v="SEEDLINGS ASS"/>
    <n v="200"/>
    <n v="31.8"/>
    <n v="6360"/>
    <n v="16686253.050000008"/>
    <x v="34"/>
  </r>
  <r>
    <m/>
    <x v="84"/>
    <s v="Invoice"/>
    <s v="89478"/>
    <s v="BUILDERS WAREHOUSE:KLERKSDORP"/>
    <s v="SEEDLINGS ASS"/>
    <n v="150"/>
    <n v="33.5"/>
    <n v="5025"/>
    <n v="16691278.050000008"/>
    <x v="34"/>
  </r>
  <r>
    <m/>
    <x v="84"/>
    <s v="Invoice"/>
    <s v="89479"/>
    <s v="BUILDERS WAREHOUSE:SOUTHGATE"/>
    <s v="SEEDLINGS ASS"/>
    <n v="120"/>
    <n v="33.5"/>
    <n v="4020"/>
    <n v="16695298.050000008"/>
    <x v="34"/>
  </r>
  <r>
    <m/>
    <x v="84"/>
    <s v="Invoice"/>
    <s v="89481"/>
    <s v="BUILDERS WAREHOUSE:LAMBTON"/>
    <s v="SEEDLINGS ASS"/>
    <n v="150"/>
    <n v="33.5"/>
    <n v="5025"/>
    <n v="16700323.050000008"/>
    <x v="34"/>
  </r>
  <r>
    <m/>
    <x v="84"/>
    <s v="Invoice"/>
    <s v="89483"/>
    <s v="BUILDERS WAREHOUSE:CRAIGHALL PARK"/>
    <s v="SEEDLINGS ASS"/>
    <n v="120"/>
    <n v="33.5"/>
    <n v="4020"/>
    <n v="16704343.050000008"/>
    <x v="34"/>
  </r>
  <r>
    <m/>
    <x v="84"/>
    <s v="Invoice"/>
    <s v="89486"/>
    <s v="LITTLE AUSTRIA"/>
    <s v="SEEDLINGS ASS"/>
    <n v="60"/>
    <n v="31.8"/>
    <n v="1908"/>
    <n v="16706251.050000008"/>
    <x v="34"/>
  </r>
  <r>
    <m/>
    <x v="84"/>
    <s v="Invoice"/>
    <s v="89487"/>
    <s v="FH CHAMBERLAIN TRADING (PTY) LTD:KYALAMI"/>
    <s v="SEEDLINGS ASS"/>
    <n v="100"/>
    <n v="29.95"/>
    <n v="2995"/>
    <n v="16709246.050000008"/>
    <x v="34"/>
  </r>
  <r>
    <m/>
    <x v="84"/>
    <s v="Invoice"/>
    <s v="89488"/>
    <s v="MONTROSE NURSERY"/>
    <s v="SEEDLINGS ASS"/>
    <n v="99"/>
    <n v="29.99"/>
    <n v="2969.01"/>
    <n v="16712215.060000008"/>
    <x v="34"/>
  </r>
  <r>
    <m/>
    <x v="84"/>
    <s v="Invoice"/>
    <s v="89489"/>
    <s v="BRAKPAN GARDEN CENTRE"/>
    <s v="SEEDLINGS ASS"/>
    <n v="140"/>
    <n v="31.8"/>
    <n v="4452"/>
    <n v="16716667.060000008"/>
    <x v="34"/>
  </r>
  <r>
    <m/>
    <x v="84"/>
    <s v="Invoice"/>
    <s v="89496"/>
    <s v="CASH SALE"/>
    <s v="SEEDLINGS ASS"/>
    <n v="30"/>
    <n v="31.8"/>
    <n v="954"/>
    <n v="16717621.060000008"/>
    <x v="34"/>
  </r>
  <r>
    <m/>
    <x v="84"/>
    <s v="Invoice"/>
    <s v="89518"/>
    <s v="BUILDERS WAREHOUSE:NELSPRUIT"/>
    <s v="SEEDLINGS ASS"/>
    <n v="800"/>
    <n v="33.5"/>
    <n v="26800"/>
    <n v="16744421.060000008"/>
    <x v="34"/>
  </r>
  <r>
    <m/>
    <x v="84"/>
    <s v="Invoice"/>
    <s v="89543"/>
    <s v="BUILDERS WAREHOUSE:HARTEBEESPOORT"/>
    <s v="SEEDLINGS ASS"/>
    <n v="360"/>
    <n v="33.5"/>
    <n v="12060"/>
    <n v="16756481.060000008"/>
    <x v="34"/>
  </r>
  <r>
    <m/>
    <x v="30"/>
    <s v="Invoice"/>
    <s v="89413"/>
    <s v="BUILDERS WAREHOUSE:MIDRAND"/>
    <s v="SEEDLINGS ASS"/>
    <n v="250"/>
    <n v="33.5"/>
    <n v="8375"/>
    <n v="16764856.060000008"/>
    <x v="34"/>
  </r>
  <r>
    <m/>
    <x v="30"/>
    <s v="Invoice"/>
    <s v="89497"/>
    <s v="BUILDERS WAREHOUSE:NOORDHEUWEL"/>
    <s v="SEEDLINGS ASS"/>
    <n v="160"/>
    <n v="33.5"/>
    <n v="5360"/>
    <n v="16770216.060000008"/>
    <x v="34"/>
  </r>
  <r>
    <m/>
    <x v="30"/>
    <s v="Invoice"/>
    <s v="89498"/>
    <s v="BUILDERS WAREHOUSE:STRUBENS VALLEY"/>
    <s v="SEEDLINGS ASS"/>
    <n v="250"/>
    <n v="33.5"/>
    <n v="8375"/>
    <n v="16778591.06000001"/>
    <x v="34"/>
  </r>
  <r>
    <m/>
    <x v="30"/>
    <s v="Invoice"/>
    <s v="89500"/>
    <s v="BUILDERS WAREHOUSE:KEMPTON PARK"/>
    <s v="SEEDLINGS ASS"/>
    <n v="350"/>
    <n v="33.5"/>
    <n v="11725"/>
    <n v="16790316.06000001"/>
    <x v="34"/>
  </r>
  <r>
    <m/>
    <x v="30"/>
    <s v="Invoice"/>
    <s v="89501"/>
    <s v="BUILDERS WAREHOUSE:SOWETO"/>
    <s v="SEEDLINGS ASS"/>
    <n v="150"/>
    <n v="33.5"/>
    <n v="5025"/>
    <n v="16795341.06000001"/>
    <x v="34"/>
  </r>
  <r>
    <m/>
    <x v="30"/>
    <s v="Invoice"/>
    <s v="89502"/>
    <s v="BUILDERS WAREHOUSE:ROBINDALE"/>
    <s v="SEEDLINGS ASS"/>
    <n v="100"/>
    <n v="33.5"/>
    <n v="3350"/>
    <n v="16798691.06000001"/>
    <x v="34"/>
  </r>
  <r>
    <m/>
    <x v="30"/>
    <s v="Invoice"/>
    <s v="89503"/>
    <s v="BUILDERS WAREHOUSE:NORWOOD"/>
    <s v="SEEDLINGS ASS"/>
    <n v="100"/>
    <n v="33.5"/>
    <n v="3350"/>
    <n v="16802041.06000001"/>
    <x v="34"/>
  </r>
  <r>
    <m/>
    <x v="30"/>
    <s v="Invoice"/>
    <s v="89504"/>
    <s v="BUILDERS WAREHOUSE:GREENSTONE"/>
    <s v="SEEDLINGS ASS"/>
    <n v="310"/>
    <n v="33.5"/>
    <n v="10385"/>
    <n v="16812426.06000001"/>
    <x v="34"/>
  </r>
  <r>
    <m/>
    <x v="30"/>
    <s v="Invoice"/>
    <s v="89506"/>
    <s v="BUILDERS WAREHOUSE:VEREENIGING"/>
    <s v="SEEDLINGS ASS"/>
    <n v="300"/>
    <n v="33.5"/>
    <n v="10050"/>
    <n v="16822476.06000001"/>
    <x v="34"/>
  </r>
  <r>
    <m/>
    <x v="30"/>
    <s v="Invoice"/>
    <s v="89510"/>
    <s v="LITTLE AUSTRIA"/>
    <s v="SEEDLINGS ASS"/>
    <n v="190"/>
    <n v="31.8"/>
    <n v="6042"/>
    <n v="16828518.06000001"/>
    <x v="34"/>
  </r>
  <r>
    <m/>
    <x v="30"/>
    <s v="Invoice"/>
    <s v="89512"/>
    <s v="GARDENSHOP PARKTOWN"/>
    <s v="SEEDLINGS ASS"/>
    <n v="200"/>
    <n v="33.5"/>
    <n v="6700"/>
    <n v="16835218.06000001"/>
    <x v="34"/>
  </r>
  <r>
    <m/>
    <x v="30"/>
    <s v="Invoice"/>
    <s v="89513"/>
    <s v="CRISANRA KWEKERY"/>
    <s v="SEEDLINGS ASS"/>
    <n v="130"/>
    <n v="27.8"/>
    <n v="3614"/>
    <n v="16838832.06000001"/>
    <x v="34"/>
  </r>
  <r>
    <m/>
    <x v="30"/>
    <s v="Invoice"/>
    <s v="89514"/>
    <s v="PLANTYARD"/>
    <s v="SEEDLINGS ASS"/>
    <n v="40"/>
    <n v="31.5"/>
    <n v="1260"/>
    <n v="16840092.06000001"/>
    <x v="34"/>
  </r>
  <r>
    <m/>
    <x v="30"/>
    <s v="Invoice"/>
    <s v="89515"/>
    <s v="BREATHE NATURAL HEALTH"/>
    <s v="SEEDLINGS ASS"/>
    <n v="9"/>
    <n v="31.8"/>
    <n v="286.2"/>
    <n v="16840378.260000009"/>
    <x v="34"/>
  </r>
  <r>
    <m/>
    <x v="85"/>
    <s v="Invoice"/>
    <s v="89519"/>
    <s v="PICK N PAY:BLOEMFONTEIN"/>
    <s v="SEEDLINGS ASS"/>
    <n v="40"/>
    <n v="38.520000000000003"/>
    <n v="1540.8"/>
    <n v="16841919.06000001"/>
    <x v="34"/>
  </r>
  <r>
    <m/>
    <x v="85"/>
    <s v="Invoice"/>
    <s v="89521"/>
    <s v="FH CHAMBERLAIN TRADING (PTY) LTD:SILVER LAKES"/>
    <s v="SEEDLINGS ASS"/>
    <n v="132"/>
    <n v="29.95"/>
    <n v="3953.4"/>
    <n v="16845872.460000008"/>
    <x v="34"/>
  </r>
  <r>
    <m/>
    <x v="85"/>
    <s v="Invoice"/>
    <s v="89522"/>
    <s v="BUILDERS WAREHOUSE:BOKSBURG (NEW)"/>
    <s v="SEEDLINGS ASS"/>
    <n v="280"/>
    <n v="33.5"/>
    <n v="9380"/>
    <n v="16855252.460000008"/>
    <x v="34"/>
  </r>
  <r>
    <m/>
    <x v="85"/>
    <s v="Invoice"/>
    <s v="89523"/>
    <s v="BUILDERS WAREHOUSE:NORTHMEAD"/>
    <s v="SEEDLINGS ASS"/>
    <n v="170"/>
    <n v="33.5"/>
    <n v="5695"/>
    <n v="16860947.460000008"/>
    <x v="34"/>
  </r>
  <r>
    <m/>
    <x v="85"/>
    <s v="Invoice"/>
    <s v="89524"/>
    <s v="BUILDERS WAREHOUSE:RIVONIA"/>
    <s v="SEEDLINGS ASS"/>
    <n v="250"/>
    <n v="33.5"/>
    <n v="8375"/>
    <n v="16869322.460000008"/>
    <x v="34"/>
  </r>
  <r>
    <m/>
    <x v="85"/>
    <s v="Invoice"/>
    <s v="89525"/>
    <s v="BUILDERS WAREHOUSE:FOURWAYS"/>
    <s v="SEEDLINGS ASS"/>
    <n v="130"/>
    <n v="33.5"/>
    <n v="4355"/>
    <n v="16873677.460000008"/>
    <x v="34"/>
  </r>
  <r>
    <m/>
    <x v="85"/>
    <s v="Invoice"/>
    <s v="89526"/>
    <s v="BUILDERS WAREHOUSE:SUNWARD PARK"/>
    <s v="SEEDLINGS ASS"/>
    <n v="360"/>
    <n v="33.5"/>
    <n v="12060"/>
    <n v="16885737.460000008"/>
    <x v="34"/>
  </r>
  <r>
    <m/>
    <x v="85"/>
    <s v="Invoice"/>
    <s v="89527"/>
    <s v="BUILDERS WAREHOUSE:EDENVALE"/>
    <s v="SEEDLINGS ASS"/>
    <n v="60"/>
    <n v="33.5"/>
    <n v="2010"/>
    <n v="16887747.460000008"/>
    <x v="34"/>
  </r>
  <r>
    <m/>
    <x v="85"/>
    <s v="Invoice"/>
    <s v="89528"/>
    <s v="BUILDERS WAREHOUSE:NEWMARKET"/>
    <s v="SEEDLINGS ASS"/>
    <n v="420"/>
    <n v="33.5"/>
    <n v="14070"/>
    <n v="16901817.460000008"/>
    <x v="34"/>
  </r>
  <r>
    <m/>
    <x v="85"/>
    <s v="Invoice"/>
    <s v="89529"/>
    <s v="BUILDERS WAREHOUSE:CARNIVAL MALL"/>
    <s v="SEEDLINGS ASS"/>
    <n v="100"/>
    <n v="33.5"/>
    <n v="3350"/>
    <n v="16905167.460000008"/>
    <x v="34"/>
  </r>
  <r>
    <m/>
    <x v="85"/>
    <s v="Invoice"/>
    <s v="89530"/>
    <s v="BUILDERS WAREHOUSE:GLEN EAGLES"/>
    <s v="SEEDLINGS ASS"/>
    <n v="100"/>
    <n v="33.5"/>
    <n v="3350"/>
    <n v="16908517.460000008"/>
    <x v="34"/>
  </r>
  <r>
    <m/>
    <x v="85"/>
    <s v="Invoice"/>
    <s v="89537"/>
    <s v="LIFESTYLE HOME GARDEN"/>
    <s v="SEEDLINGS ASS"/>
    <n v="240"/>
    <n v="30"/>
    <n v="7200"/>
    <n v="16915717.460000008"/>
    <x v="34"/>
  </r>
  <r>
    <m/>
    <x v="85"/>
    <s v="Invoice"/>
    <s v="89538"/>
    <s v="CENTRAL NURSERY DEPOT"/>
    <s v="SEEDLINGS ASS"/>
    <n v="150"/>
    <n v="33.99"/>
    <n v="5098.5"/>
    <n v="16920815.960000008"/>
    <x v="34"/>
  </r>
  <r>
    <m/>
    <x v="85"/>
    <s v="Invoice"/>
    <s v="89539"/>
    <s v="THYME SQUARE"/>
    <s v="SEEDLINGS ASS"/>
    <n v="73"/>
    <n v="28.95"/>
    <n v="2113.35"/>
    <n v="16922929.31000001"/>
    <x v="34"/>
  </r>
  <r>
    <m/>
    <x v="85"/>
    <s v="Invoice"/>
    <s v="89541"/>
    <s v="PRETTY GARDENS"/>
    <s v="SEEDLINGS ASS"/>
    <n v="240"/>
    <n v="31.8"/>
    <n v="7632"/>
    <n v="16930561.31000001"/>
    <x v="34"/>
  </r>
  <r>
    <m/>
    <x v="85"/>
    <s v="Invoice"/>
    <s v="89544"/>
    <s v="BUILDERS WAREHOUSE:BLOEMFONTEIN"/>
    <s v="SEEDLINGS ASS"/>
    <n v="800"/>
    <n v="33.5"/>
    <n v="26800"/>
    <n v="16957361.31000001"/>
    <x v="34"/>
  </r>
  <r>
    <m/>
    <x v="31"/>
    <s v="Invoice"/>
    <s v="89546"/>
    <s v="GREEN PALM MINI GARDENS"/>
    <s v="SEEDLINGS ASS"/>
    <n v="40"/>
    <n v="31.8"/>
    <n v="1272"/>
    <n v="16958633.31000001"/>
    <x v="34"/>
  </r>
  <r>
    <m/>
    <x v="31"/>
    <s v="Invoice"/>
    <s v="89576"/>
    <s v="HABITITNAK/KEENGRO"/>
    <s v="SEEDLINGS ASS"/>
    <n v="20"/>
    <n v="28.55"/>
    <n v="571"/>
    <n v="16959204.31000001"/>
    <x v="34"/>
  </r>
  <r>
    <m/>
    <x v="31"/>
    <s v="Invoice"/>
    <s v="89577"/>
    <s v="RAINBOW GARDEN AND HOME CENTRE"/>
    <s v="SEEDLINGS ASS"/>
    <n v="60"/>
    <n v="31.8"/>
    <n v="1908"/>
    <n v="16961112.31000001"/>
    <x v="34"/>
  </r>
  <r>
    <m/>
    <x v="31"/>
    <s v="Invoice"/>
    <s v="89577"/>
    <s v="RAINBOW GARDEN AND HOME CENTRE"/>
    <s v="SEEDLINGS ASS"/>
    <n v="10"/>
    <n v="31.8"/>
    <n v="318"/>
    <n v="16961430.31000001"/>
    <x v="34"/>
  </r>
  <r>
    <m/>
    <x v="31"/>
    <s v="Invoice"/>
    <s v="89578"/>
    <s v="SHARONDALE GARDEN CENTRE"/>
    <s v="SEEDLINGS ASS"/>
    <n v="20"/>
    <n v="31.8"/>
    <n v="636"/>
    <n v="16962066.31000001"/>
    <x v="34"/>
  </r>
  <r>
    <m/>
    <x v="31"/>
    <s v="Invoice"/>
    <s v="89579"/>
    <s v="CRISANRA KWEKERY"/>
    <s v="SEEDLINGS ASS"/>
    <n v="70"/>
    <n v="27.8"/>
    <n v="1946"/>
    <n v="16964012.31000001"/>
    <x v="34"/>
  </r>
  <r>
    <m/>
    <x v="31"/>
    <s v="Invoice"/>
    <s v="89580"/>
    <s v="LITTLE AUSTRIA"/>
    <s v="SEEDLINGS ASS"/>
    <n v="50"/>
    <n v="31.8"/>
    <n v="1590"/>
    <n v="16965602.31000001"/>
    <x v="34"/>
  </r>
  <r>
    <m/>
    <x v="31"/>
    <s v="Invoice"/>
    <s v="89581"/>
    <s v="BUILDERS WAREHOUSE:NORTHMEAD"/>
    <s v="SEEDLINGS ASS"/>
    <n v="170"/>
    <n v="33.5"/>
    <n v="5695"/>
    <n v="16971297.31000001"/>
    <x v="34"/>
  </r>
  <r>
    <m/>
    <x v="31"/>
    <s v="Invoice"/>
    <s v="89582"/>
    <s v="BUILDERS WAREHOUSE:BOKSBURG (NEW)"/>
    <s v="SEEDLINGS ASS"/>
    <n v="130"/>
    <n v="33.5"/>
    <n v="4355"/>
    <n v="16975652.31000001"/>
    <x v="34"/>
  </r>
  <r>
    <m/>
    <x v="31"/>
    <s v="Invoice"/>
    <s v="89583"/>
    <s v="BUILDERS WAREHOUSE:NOORDHEUWEL"/>
    <s v="SEEDLINGS ASS"/>
    <n v="120"/>
    <n v="33.5"/>
    <n v="4020"/>
    <n v="16979672.31000001"/>
    <x v="34"/>
  </r>
  <r>
    <m/>
    <x v="31"/>
    <s v="Invoice"/>
    <s v="89584"/>
    <s v="BUILDERS WAREHOUSE:STRUBENS VALLEY"/>
    <s v="SEEDLINGS ASS"/>
    <n v="230"/>
    <n v="33.5"/>
    <n v="7705"/>
    <n v="16987377.31000001"/>
    <x v="34"/>
  </r>
  <r>
    <m/>
    <x v="31"/>
    <s v="Invoice"/>
    <s v="89585"/>
    <s v="BUILDERS WAREHOUSE:NORWOOD"/>
    <s v="SEEDLINGS ASS"/>
    <n v="200"/>
    <n v="33.5"/>
    <n v="6700"/>
    <n v="16994077.31000001"/>
    <x v="34"/>
  </r>
  <r>
    <m/>
    <x v="41"/>
    <s v="Invoice"/>
    <s v="89547"/>
    <s v="BUILDERS WAREHOUSE:RASLOUW"/>
    <s v="SEEDLINGS ASS "/>
    <n v="160"/>
    <n v="33.5"/>
    <n v="5360"/>
    <n v="16999437.31000001"/>
    <x v="34"/>
  </r>
  <r>
    <m/>
    <x v="41"/>
    <s v="Invoice"/>
    <s v="89548"/>
    <s v="BUILDERS WAREHOUSE:RIVONIA"/>
    <s v="SEEDLINGS ASS"/>
    <n v="200"/>
    <n v="33.5"/>
    <n v="6700"/>
    <n v="17006137.31000001"/>
    <x v="34"/>
  </r>
  <r>
    <m/>
    <x v="41"/>
    <s v="Invoice"/>
    <s v="89550"/>
    <s v="BUILDERS WAREHOUSE:CEDAR SQUARE"/>
    <s v="SEEDLINGS ASS"/>
    <n v="120"/>
    <n v="33.5"/>
    <n v="4020"/>
    <n v="17010157.31000001"/>
    <x v="34"/>
  </r>
  <r>
    <m/>
    <x v="41"/>
    <s v="Invoice"/>
    <s v="89551"/>
    <s v="BUILDERS WAREHOUSE:ERASMUS PARK"/>
    <s v="SEEDLINGS ASS"/>
    <n v="210"/>
    <n v="33.5"/>
    <n v="7035"/>
    <n v="17017192.31000001"/>
    <x v="34"/>
  </r>
  <r>
    <m/>
    <x v="41"/>
    <s v="Invoice"/>
    <s v="89552"/>
    <s v="BUILDERS WAREHOUSE:FOURWAYS"/>
    <s v="SEEDLINGS ASS"/>
    <n v="160"/>
    <n v="33.5"/>
    <n v="5360"/>
    <n v="17022552.31000001"/>
    <x v="34"/>
  </r>
  <r>
    <m/>
    <x v="41"/>
    <s v="Invoice"/>
    <s v="89553"/>
    <s v="BUILDERS WAREHOUSE:WONDER PARK"/>
    <s v="SEEDLINGS ASS"/>
    <n v="140"/>
    <n v="33.5"/>
    <n v="4690"/>
    <n v="17027242.31000001"/>
    <x v="34"/>
  </r>
  <r>
    <m/>
    <x v="41"/>
    <s v="Invoice"/>
    <s v="89554"/>
    <s v="BUILDERS WAREHOUSE:LYNNWOOD"/>
    <s v="SEEDLINGS ASS"/>
    <n v="150"/>
    <n v="33.5"/>
    <n v="5025"/>
    <n v="17032267.31000001"/>
    <x v="34"/>
  </r>
  <r>
    <m/>
    <x v="41"/>
    <s v="Invoice"/>
    <s v="89555"/>
    <s v="BUILDERS WAREHOUSE:WOODLANDS"/>
    <s v="SEEDLINGS ASS"/>
    <n v="240"/>
    <n v="33.5"/>
    <n v="8040"/>
    <n v="17040307.31000001"/>
    <x v="34"/>
  </r>
  <r>
    <m/>
    <x v="41"/>
    <s v="Invoice"/>
    <s v="89556"/>
    <s v="PICK N PAY:GREENSTONE"/>
    <s v="SEEDLINGS ASS"/>
    <n v="40"/>
    <n v="38.520000000000003"/>
    <n v="1540.8"/>
    <n v="17041848.110000011"/>
    <x v="34"/>
  </r>
  <r>
    <m/>
    <x v="41"/>
    <s v="Invoice"/>
    <s v="89558"/>
    <s v="PICK N PAY:NORWOOD"/>
    <s v="SEEDLINGS ASS"/>
    <n v="40"/>
    <n v="38.520000000000003"/>
    <n v="1540.8"/>
    <n v="17043388.910000011"/>
    <x v="34"/>
  </r>
  <r>
    <m/>
    <x v="41"/>
    <s v="Invoice"/>
    <s v="89563"/>
    <s v="BUILDERS WAREHOUSE:GLEN EAGLES"/>
    <s v="SEEDLINGS ASS"/>
    <n v="150"/>
    <n v="33.5"/>
    <n v="5025"/>
    <n v="17048413.910000011"/>
    <x v="34"/>
  </r>
  <r>
    <m/>
    <x v="41"/>
    <s v="Invoice"/>
    <s v="89564"/>
    <s v="BUILDERS WAREHOUSE:BRYANSTON"/>
    <s v="SEEDLINGS ASS"/>
    <n v="80"/>
    <n v="33.5"/>
    <n v="2680"/>
    <n v="17051093.910000011"/>
    <x v="34"/>
  </r>
  <r>
    <m/>
    <x v="41"/>
    <s v="Invoice"/>
    <s v="89565"/>
    <s v="BUILDERS WAREHOUSE:SECUNDA"/>
    <s v="SEEDLINGS ASS"/>
    <n v="350"/>
    <n v="33.5"/>
    <n v="11725"/>
    <n v="17062818.910000011"/>
    <x v="34"/>
  </r>
  <r>
    <m/>
    <x v="41"/>
    <s v="Invoice"/>
    <s v="89566"/>
    <s v="BUILDERS WAREHOUSE:CENTURION"/>
    <s v="SEEDLINGS ASS"/>
    <n v="530"/>
    <n v="33.5"/>
    <n v="17755"/>
    <n v="17080573.910000011"/>
    <x v="34"/>
  </r>
  <r>
    <m/>
    <x v="41"/>
    <s v="Invoice"/>
    <s v="89567"/>
    <s v="BUILDERS WAREHOUSE:SILVERLAKES"/>
    <s v="SEEDLINGS ASS"/>
    <n v="180"/>
    <n v="33.5"/>
    <n v="6030"/>
    <n v="17086603.910000011"/>
    <x v="34"/>
  </r>
  <r>
    <m/>
    <x v="41"/>
    <s v="Invoice"/>
    <s v="89569"/>
    <s v="LIFESTYLE HOME GARDEN"/>
    <s v="SEEDLINGS ASS"/>
    <n v="200"/>
    <n v="30"/>
    <n v="6000"/>
    <n v="17092603.910000011"/>
    <x v="34"/>
  </r>
  <r>
    <m/>
    <x v="41"/>
    <s v="Invoice"/>
    <s v="89570"/>
    <s v="FH CHAMBERLAIN TRADING (PTY) LTD:KYALAMI"/>
    <s v="SEEDLINGS ASS"/>
    <n v="150"/>
    <n v="29.95"/>
    <n v="4492.5"/>
    <n v="17097096.410000011"/>
    <x v="34"/>
  </r>
  <r>
    <m/>
    <x v="41"/>
    <s v="Invoice"/>
    <s v="89572"/>
    <s v="MONTROSE NURSERY"/>
    <s v="SEEDLINGS ASS"/>
    <n v="30"/>
    <n v="29.99"/>
    <n v="899.7"/>
    <n v="17097996.110000011"/>
    <x v="34"/>
  </r>
  <r>
    <m/>
    <x v="41"/>
    <s v="Invoice"/>
    <s v="89574"/>
    <s v="ECKARDS GARDEN PAVILION"/>
    <s v="SEEDLINGS ASS"/>
    <n v="10"/>
    <n v="31.2"/>
    <n v="312"/>
    <n v="17098308.110000011"/>
    <x v="34"/>
  </r>
  <r>
    <m/>
    <x v="86"/>
    <s v="Invoice"/>
    <s v="89549"/>
    <s v="BUILDERS WAREHOUSE:GEZINA NEW"/>
    <s v="SEEDLINGS ASS"/>
    <n v="250"/>
    <n v="33.5"/>
    <n v="8375"/>
    <n v="17106683.110000011"/>
    <x v="34"/>
  </r>
  <r>
    <m/>
    <x v="86"/>
    <s v="Invoice"/>
    <s v="89557"/>
    <s v="PICK N PAY:KLERKSDORP"/>
    <s v="SEEDLINGS ASS"/>
    <n v="100"/>
    <n v="38.520000000000003"/>
    <n v="3852"/>
    <n v="17110535.110000011"/>
    <x v="34"/>
  </r>
  <r>
    <m/>
    <x v="86"/>
    <s v="Invoice"/>
    <s v="89559"/>
    <s v="PICK N PAY:PRINCESS CROSSING"/>
    <s v="SEEDLINGS ASS"/>
    <n v="50"/>
    <n v="38.520000000000003"/>
    <n v="1926"/>
    <n v="17112461.110000011"/>
    <x v="34"/>
  </r>
  <r>
    <m/>
    <x v="86"/>
    <s v="Invoice"/>
    <s v="89561"/>
    <s v="BUILDERS WAREHOUSE:ZAMBEZI"/>
    <s v="SEEDLINGS ASS"/>
    <n v="320"/>
    <n v="33.5"/>
    <n v="10720"/>
    <n v="17123181.110000011"/>
    <x v="34"/>
  </r>
  <r>
    <m/>
    <x v="86"/>
    <s v="Invoice"/>
    <s v="89562"/>
    <s v="BUILDERS WAREHOUSE:CHERRY LANE"/>
    <s v="SEEDLINGS ASS"/>
    <n v="70"/>
    <n v="33.5"/>
    <n v="2345"/>
    <n v="17125526.110000011"/>
    <x v="34"/>
  </r>
  <r>
    <m/>
    <x v="86"/>
    <s v="Invoice"/>
    <s v="89568"/>
    <s v="PICK N PAY:WOODMEAD"/>
    <s v="SEEDLINGS ASS"/>
    <n v="50"/>
    <n v="38.520000000000003"/>
    <n v="1926"/>
    <n v="17127452.110000011"/>
    <x v="34"/>
  </r>
  <r>
    <m/>
    <x v="86"/>
    <s v="Invoice"/>
    <s v="89586"/>
    <s v="BUILDERS WAREHOUSE:SOUTHGATE"/>
    <s v="SEEDLINGS ASS"/>
    <n v="200"/>
    <n v="33.5"/>
    <n v="6700"/>
    <n v="17134152.110000011"/>
    <x v="34"/>
  </r>
  <r>
    <m/>
    <x v="86"/>
    <s v="Invoice"/>
    <s v="89587"/>
    <s v="BUILDERS WAREHOUSE:CRAIGHALL PARK"/>
    <s v="SEEDLINGS ASS"/>
    <n v="110"/>
    <n v="33.5"/>
    <n v="3685"/>
    <n v="17137837.110000011"/>
    <x v="34"/>
  </r>
  <r>
    <m/>
    <x v="86"/>
    <s v="Invoice"/>
    <s v="89589"/>
    <s v="BUILDERS WAREHOUSE:EMALALHENI"/>
    <s v="SEEDLINGS ASS"/>
    <n v="220"/>
    <n v="33.5"/>
    <n v="7370"/>
    <n v="17145207.110000011"/>
    <x v="34"/>
  </r>
  <r>
    <m/>
    <x v="86"/>
    <s v="Invoice"/>
    <s v="89590"/>
    <s v="FH CHAMBERLAIN TRADING (PTY) LTD:MONTANA"/>
    <s v="SEEDLINGS ASS"/>
    <n v="740"/>
    <n v="29.95"/>
    <n v="22163"/>
    <n v="17167370.110000011"/>
    <x v="34"/>
  </r>
  <r>
    <m/>
    <x v="86"/>
    <s v="Invoice"/>
    <s v="89591"/>
    <s v="BUILDERS WAREHOUSE:KLERKSDORP"/>
    <s v="SEEDLINGS ASS"/>
    <n v="200"/>
    <n v="33.5"/>
    <n v="6700"/>
    <n v="17174070.110000011"/>
    <x v="34"/>
  </r>
  <r>
    <m/>
    <x v="86"/>
    <s v="Invoice"/>
    <s v="89611"/>
    <s v="BUILDERS WAREHOUSE:MIDDELBURG"/>
    <s v="SEEDLINGS ASS"/>
    <n v="220"/>
    <n v="33.5"/>
    <n v="7370"/>
    <n v="17181440.110000011"/>
    <x v="34"/>
  </r>
  <r>
    <m/>
    <x v="87"/>
    <s v="Invoice"/>
    <s v="89595"/>
    <s v="BUILDERS WAREHOUSE:STRUBENS VALLEY"/>
    <s v="SEEDLINGS ASS"/>
    <n v="10"/>
    <n v="0"/>
    <n v="0"/>
    <n v="17181440.110000011"/>
    <x v="34"/>
  </r>
  <r>
    <m/>
    <x v="87"/>
    <s v="Invoice"/>
    <s v="89596"/>
    <s v="BUILDERS WAREHOUSE:NOORDHEUWEL"/>
    <s v="SEEDLINGS ASS"/>
    <n v="110"/>
    <n v="33.5"/>
    <n v="3685"/>
    <n v="17185125.110000011"/>
    <x v="34"/>
  </r>
  <r>
    <m/>
    <x v="87"/>
    <s v="Invoice"/>
    <s v="89599"/>
    <s v="BUILDERS WAREHOUSE:FLORIDA GLEN"/>
    <s v="SEEDLINGS ASS"/>
    <n v="130"/>
    <n v="33.5"/>
    <n v="4355"/>
    <n v="17189480.110000011"/>
    <x v="34"/>
  </r>
  <r>
    <m/>
    <x v="87"/>
    <s v="Invoice"/>
    <s v="89601"/>
    <s v="BUILDERS WAREHOUSE:KEMPTON PARK"/>
    <s v="SEEDLINGS ASS"/>
    <n v="300"/>
    <n v="33.5"/>
    <n v="10050"/>
    <n v="17199530.110000011"/>
    <x v="34"/>
  </r>
  <r>
    <m/>
    <x v="87"/>
    <s v="Invoice"/>
    <s v="89602"/>
    <s v="BUILDERS WAREHOUSE:GREENSTONE"/>
    <s v="SEEDLINGS ASS"/>
    <n v="260"/>
    <n v="33.5"/>
    <n v="8710"/>
    <n v="17208240.110000011"/>
    <x v="34"/>
  </r>
  <r>
    <m/>
    <x v="87"/>
    <s v="Invoice"/>
    <s v="89603"/>
    <s v="BUILDERS WAREHOUSE:NORWOOD"/>
    <s v="SEEDLINGS ASS"/>
    <n v="100"/>
    <n v="33.5"/>
    <n v="3350"/>
    <n v="17211590.110000011"/>
    <x v="34"/>
  </r>
  <r>
    <m/>
    <x v="87"/>
    <s v="Invoice"/>
    <s v="89604"/>
    <s v="BUILDERS WAREHOUSE:BEDWORTH PARK"/>
    <s v="SEEDLINGS ASS"/>
    <n v="220"/>
    <n v="33.5"/>
    <n v="7370"/>
    <n v="17218960.110000011"/>
    <x v="34"/>
  </r>
  <r>
    <m/>
    <x v="87"/>
    <s v="Invoice"/>
    <s v="89605"/>
    <s v="BUILDERS WAREHOUSE:ROBINDALE"/>
    <s v="SEEDLINGS ASS"/>
    <n v="160"/>
    <n v="33.5"/>
    <n v="5360"/>
    <n v="17224320.110000011"/>
    <x v="34"/>
  </r>
  <r>
    <m/>
    <x v="87"/>
    <s v="Invoice"/>
    <s v="89607"/>
    <s v="FH CHAMBERLAIN TRADING (PTY) LTD:WATERKLOOF GLEN"/>
    <s v="SEEDLINGS ASS"/>
    <n v="100"/>
    <n v="29.95"/>
    <n v="2995"/>
    <n v="17227315.110000011"/>
    <x v="34"/>
  </r>
  <r>
    <m/>
    <x v="87"/>
    <s v="Invoice"/>
    <s v="89608"/>
    <s v="LITTLE AUSTRIA"/>
    <s v="SEEDLINGS ASS"/>
    <n v="180"/>
    <n v="31.8"/>
    <n v="5724"/>
    <n v="17233039.110000011"/>
    <x v="34"/>
  </r>
  <r>
    <m/>
    <x v="87"/>
    <s v="Invoice"/>
    <s v="89609"/>
    <s v="CRISANRA KWEKERY"/>
    <s v="SEEDLINGS ASS"/>
    <n v="208"/>
    <n v="27.8"/>
    <n v="5782.4"/>
    <n v="17238821.510000009"/>
    <x v="34"/>
  </r>
  <r>
    <m/>
    <x v="87"/>
    <s v="Invoice"/>
    <s v="89610"/>
    <s v="AGRI 2 MARKET"/>
    <s v="SEEDLINGS ASS"/>
    <n v="564"/>
    <n v="25.95"/>
    <n v="14635.8"/>
    <n v="17253457.31000001"/>
    <x v="34"/>
  </r>
  <r>
    <m/>
    <x v="87"/>
    <s v="Invoice"/>
    <s v="89624"/>
    <s v="PRETTY GARDENS"/>
    <s v="SEEDLINGS ASS"/>
    <n v="70"/>
    <n v="31.8"/>
    <n v="2226"/>
    <n v="17255683.31000001"/>
    <x v="34"/>
  </r>
  <r>
    <m/>
    <x v="87"/>
    <s v="Invoice"/>
    <s v="89627"/>
    <s v="PLANT FACTORY"/>
    <s v="SEEDLINGS ASS"/>
    <n v="30"/>
    <n v="31.8"/>
    <n v="954"/>
    <n v="17256637.31000001"/>
    <x v="34"/>
  </r>
  <r>
    <m/>
    <x v="87"/>
    <s v="Invoice"/>
    <s v="89628"/>
    <s v="BUILDERS WAREHOUSE:BLOEMFONTEIN"/>
    <s v="SEEDLINGS ASS"/>
    <n v="800"/>
    <n v="33.5"/>
    <n v="26800"/>
    <n v="17283437.31000001"/>
    <x v="34"/>
  </r>
  <r>
    <m/>
    <x v="87"/>
    <s v="Invoice"/>
    <s v="89629"/>
    <s v="BUILDERS WAREHOUSE:POLOKWANE"/>
    <s v="SEEDLINGS ASS"/>
    <n v="600"/>
    <n v="33.5"/>
    <n v="20100"/>
    <n v="17303537.31000001"/>
    <x v="34"/>
  </r>
  <r>
    <m/>
    <x v="87"/>
    <s v="Invoice"/>
    <s v="89630"/>
    <s v="BUILDERS WAREHOUSE:BAOBAB"/>
    <s v="SEEDLINGS ASS"/>
    <n v="350"/>
    <n v="33.5"/>
    <n v="11725"/>
    <n v="17315262.31000001"/>
    <x v="34"/>
  </r>
  <r>
    <m/>
    <x v="87"/>
    <s v="Invoice"/>
    <s v="89631"/>
    <s v="BUILDERS WAREHOUSE:NEWCASTLE"/>
    <s v="SEEDLINGS ASS"/>
    <n v="670"/>
    <n v="33.5"/>
    <n v="22445"/>
    <n v="17337707.31000001"/>
    <x v="34"/>
  </r>
  <r>
    <m/>
    <x v="42"/>
    <s v="Invoice"/>
    <s v="89597"/>
    <s v="BUILDERS WAREHOUSE:NORTHRIDING"/>
    <s v="SEEDLINGS ASS"/>
    <n v="210"/>
    <n v="33.5"/>
    <n v="7035"/>
    <n v="17344742.31000001"/>
    <x v="34"/>
  </r>
  <r>
    <m/>
    <x v="42"/>
    <s v="Invoice"/>
    <s v="89600"/>
    <s v="BUILDERS WAREHOUSE:BEDFORDVIEW"/>
    <s v="SEEDLINGS ASS"/>
    <n v="130"/>
    <n v="33.5"/>
    <n v="4355"/>
    <n v="17349097.31000001"/>
    <x v="34"/>
  </r>
  <r>
    <m/>
    <x v="42"/>
    <s v="Invoice"/>
    <s v="89606"/>
    <s v="FH CHAMBERLAIN TRADING (PTY) LTD:STRUBENSVALLEY"/>
    <s v="SEEDLINGS ASS"/>
    <n v="200"/>
    <n v="29.95"/>
    <n v="5990"/>
    <n v="17355087.31000001"/>
    <x v="34"/>
  </r>
  <r>
    <m/>
    <x v="42"/>
    <s v="Invoice"/>
    <s v="89612"/>
    <s v="NATURA GARDEN CENTRE"/>
    <s v="SEEDLINGS ASS"/>
    <n v="480"/>
    <n v="31.8"/>
    <n v="15264"/>
    <n v="17370351.31000001"/>
    <x v="34"/>
  </r>
  <r>
    <m/>
    <x v="42"/>
    <s v="Invoice"/>
    <s v="89613"/>
    <s v="BUILDERS WAREHOUSE:RIVONIA"/>
    <s v="SEEDLINGS ASS"/>
    <n v="200"/>
    <n v="33.5"/>
    <n v="6700"/>
    <n v="17377051.31000001"/>
    <x v="34"/>
  </r>
  <r>
    <m/>
    <x v="42"/>
    <s v="Invoice"/>
    <s v="89614"/>
    <s v="BUILDERS WAREHOUSE:SUNWARD PARK"/>
    <s v="SEEDLINGS ASS"/>
    <n v="150"/>
    <n v="33.5"/>
    <n v="5025"/>
    <n v="17382076.31000001"/>
    <x v="34"/>
  </r>
  <r>
    <m/>
    <x v="42"/>
    <s v="Invoice"/>
    <s v="89615"/>
    <s v="BUILDERS WAREHOUSE:NEWMARKET"/>
    <s v="SEEDLINGS ASS"/>
    <n v="330"/>
    <n v="33.5"/>
    <n v="11055"/>
    <n v="17393131.31000001"/>
    <x v="34"/>
  </r>
  <r>
    <m/>
    <x v="42"/>
    <s v="Invoice"/>
    <s v="89616"/>
    <s v="BUILDERS WAREHOUSE:NORTHMEAD"/>
    <s v="SEEDLINGS ASS"/>
    <n v="80"/>
    <n v="33.5"/>
    <n v="2680"/>
    <n v="17395811.31000001"/>
    <x v="34"/>
  </r>
  <r>
    <m/>
    <x v="42"/>
    <s v="Invoice"/>
    <s v="89617"/>
    <s v="BUILDERS WAREHOUSE:EDENVALE"/>
    <s v="SEEDLINGS ASS"/>
    <n v="280"/>
    <n v="33.5"/>
    <n v="9380"/>
    <n v="17405191.31000001"/>
    <x v="34"/>
  </r>
  <r>
    <m/>
    <x v="42"/>
    <s v="Invoice"/>
    <s v="89618"/>
    <s v="BUILDERS WAREHOUSE:BOKSBURG (NEW)"/>
    <s v="SEEDLINGS ASS"/>
    <n v="100"/>
    <n v="33.5"/>
    <n v="3350"/>
    <n v="17408541.31000001"/>
    <x v="34"/>
  </r>
  <r>
    <m/>
    <x v="42"/>
    <s v="Invoice"/>
    <s v="89619"/>
    <s v="BUILDERS WAREHOUSE:BRYANSTON"/>
    <s v="SEEDLINGS ASS"/>
    <n v="100"/>
    <n v="33.5"/>
    <n v="3350"/>
    <n v="17411891.31000001"/>
    <x v="34"/>
  </r>
  <r>
    <m/>
    <x v="42"/>
    <s v="Invoice"/>
    <s v="89621"/>
    <s v="CENTRAL NURSERY DEPOT"/>
    <s v="SEEDLINGS ASS"/>
    <n v="145"/>
    <n v="33.99"/>
    <n v="4928.55"/>
    <n v="17416819.860000011"/>
    <x v="34"/>
  </r>
  <r>
    <m/>
    <x v="42"/>
    <s v="Invoice"/>
    <s v="89623"/>
    <s v="FH CHAMBERLAIN TRADING (PTY) LTD:CENTURION"/>
    <s v="SEEDLINGS ASS"/>
    <n v="72"/>
    <n v="29.95"/>
    <n v="2156.4"/>
    <n v="17418976.260000009"/>
    <x v="34"/>
  </r>
  <r>
    <m/>
    <x v="42"/>
    <s v="Invoice"/>
    <s v="89626"/>
    <s v="SWEET THORN LANDSCAPES"/>
    <s v="SEEDLINGS ASS"/>
    <n v="25"/>
    <n v="31.8"/>
    <n v="795"/>
    <n v="17419771.260000009"/>
    <x v="34"/>
  </r>
  <r>
    <m/>
    <x v="42"/>
    <s v="Invoice"/>
    <s v="89633"/>
    <s v="RIVERSIDE MICA"/>
    <s v="SEEDLINGS ASS"/>
    <n v="65"/>
    <n v="33.5"/>
    <n v="2177.5"/>
    <n v="17421948.760000009"/>
    <x v="34"/>
  </r>
  <r>
    <m/>
    <x v="32"/>
    <s v="Invoice"/>
    <s v="89635"/>
    <s v="CASH SALE"/>
    <s v="SEEDLINGS ASS"/>
    <n v="10"/>
    <n v="31.8"/>
    <n v="318"/>
    <n v="17422266.760000009"/>
    <x v="34"/>
  </r>
  <r>
    <m/>
    <x v="32"/>
    <s v="Invoice"/>
    <s v="89636"/>
    <s v="AGRI 2 MARKET"/>
    <s v="SEEDLINGS ASS"/>
    <n v="500"/>
    <n v="25.95"/>
    <n v="12975"/>
    <n v="17435241.760000009"/>
    <x v="34"/>
  </r>
  <r>
    <m/>
    <x v="32"/>
    <s v="Invoice"/>
    <s v="89649"/>
    <s v="LITTLE AUSTRIA"/>
    <s v="SEEDLINGS ASS"/>
    <n v="20"/>
    <n v="31.8"/>
    <n v="636"/>
    <n v="17435877.760000009"/>
    <x v="34"/>
  </r>
  <r>
    <m/>
    <x v="32"/>
    <s v="Invoice"/>
    <s v="89650"/>
    <s v="BUILDERS WAREHOUSE:NORTHMEAD"/>
    <s v="SEEDLINGS ASS"/>
    <n v="80"/>
    <n v="33.5"/>
    <n v="2680"/>
    <n v="17438557.760000009"/>
    <x v="34"/>
  </r>
  <r>
    <m/>
    <x v="32"/>
    <s v="Invoice"/>
    <s v="89651"/>
    <s v="BUILDERS WAREHOUSE:STRUBENS VALLEY"/>
    <s v="SEEDLINGS ASS"/>
    <n v="200"/>
    <n v="33.5"/>
    <n v="6700"/>
    <n v="17445257.760000009"/>
    <x v="34"/>
  </r>
  <r>
    <m/>
    <x v="32"/>
    <s v="Invoice"/>
    <s v="89652"/>
    <s v="BUILDERS WAREHOUSE:NOORDHEUWEL"/>
    <s v="SEEDLINGS ASS"/>
    <n v="100"/>
    <n v="33.5"/>
    <n v="3350"/>
    <n v="17448607.760000009"/>
    <x v="34"/>
  </r>
  <r>
    <m/>
    <x v="32"/>
    <s v="Invoice"/>
    <s v="89653"/>
    <s v="BUILDERS WAREHOUSE:NORWOOD"/>
    <s v="SEEDLINGS ASS  "/>
    <n v="120"/>
    <n v="33.5"/>
    <n v="4020"/>
    <n v="17452627.760000009"/>
    <x v="34"/>
  </r>
  <r>
    <m/>
    <x v="55"/>
    <s v="Invoice"/>
    <s v="89637"/>
    <s v="BUILDERS WAREHOUSE:GLEN EAGLES"/>
    <s v="SEEDLINGS ASS"/>
    <n v="180"/>
    <n v="33.5"/>
    <n v="6030"/>
    <n v="17458657.760000009"/>
    <x v="34"/>
  </r>
  <r>
    <m/>
    <x v="55"/>
    <s v="Invoice"/>
    <s v="89638"/>
    <s v="BUILDERS WAREHOUSE:WOODLANDS"/>
    <s v="SEEDLINGS ASS"/>
    <n v="120"/>
    <n v="33.5"/>
    <n v="4020"/>
    <n v="17462677.760000009"/>
    <x v="34"/>
  </r>
  <r>
    <m/>
    <x v="55"/>
    <s v="Invoice"/>
    <s v="89640"/>
    <s v="BUILDERS WAREHOUSE:RASLOUW"/>
    <s v="SEEDLINGS ASS"/>
    <n v="150"/>
    <n v="33.5"/>
    <n v="5025"/>
    <n v="17467702.760000009"/>
    <x v="34"/>
  </r>
  <r>
    <m/>
    <x v="55"/>
    <s v="Invoice"/>
    <s v="89641"/>
    <s v="BUILDERS WAREHOUSE:FOURWAYS"/>
    <s v="SEEDLINGS ASS"/>
    <n v="150"/>
    <n v="33.5"/>
    <n v="5025"/>
    <n v="17472727.760000009"/>
    <x v="34"/>
  </r>
  <r>
    <m/>
    <x v="55"/>
    <s v="Invoice"/>
    <s v="89642"/>
    <s v="BUILDERS WAREHOUSE:WONDER PARK"/>
    <s v="SEEDLINGS ASS"/>
    <n v="120"/>
    <n v="33.5"/>
    <n v="4020"/>
    <n v="17476747.760000009"/>
    <x v="34"/>
  </r>
  <r>
    <m/>
    <x v="55"/>
    <s v="Invoice"/>
    <s v="89643"/>
    <s v="BUILDERS WAREHOUSE:RUSTENBURG"/>
    <s v="SEEDLINGS ASS"/>
    <n v="500"/>
    <n v="33.5"/>
    <n v="16750"/>
    <n v="17493497.760000009"/>
    <x v="34"/>
  </r>
  <r>
    <m/>
    <x v="55"/>
    <s v="Invoice"/>
    <s v="89644"/>
    <s v="BUILDERS WAREHOUSE:CENTURION"/>
    <s v="SEEDLINGS ASS"/>
    <n v="180"/>
    <n v="33.5"/>
    <n v="6030"/>
    <n v="17499527.760000009"/>
    <x v="34"/>
  </r>
  <r>
    <m/>
    <x v="55"/>
    <s v="Invoice"/>
    <s v="89645"/>
    <s v="BUILDERS WAREHOUSE:ZAMBEZI"/>
    <s v="SEEDLINGS ASS"/>
    <n v="380"/>
    <n v="33.5"/>
    <n v="12730"/>
    <n v="17512257.760000009"/>
    <x v="34"/>
  </r>
  <r>
    <m/>
    <x v="55"/>
    <s v="Invoice"/>
    <s v="89647"/>
    <s v="FH CHAMBERLAIN TRADING (PTY) LTD:STRUBENSVALLEY"/>
    <s v="SEEDLINGS ASS"/>
    <n v="180"/>
    <n v="29.95"/>
    <n v="5391"/>
    <n v="17517648.760000009"/>
    <x v="34"/>
  </r>
  <r>
    <m/>
    <x v="55"/>
    <s v="Invoice"/>
    <s v="89668"/>
    <s v="CLARKS GARDEN CENTRE"/>
    <s v="SEEDLINGS ASS"/>
    <n v="100"/>
    <n v="31.8"/>
    <n v="3180"/>
    <n v="17520828.760000009"/>
    <x v="34"/>
  </r>
  <r>
    <m/>
    <x v="55"/>
    <s v="Invoice"/>
    <s v="89670"/>
    <s v="BUILDERS WAREHOUSE:MAFIKENG"/>
    <s v="SEEDLINGS ASS"/>
    <n v="700"/>
    <n v="33.5"/>
    <n v="23450"/>
    <n v="17544278.760000009"/>
    <x v="34"/>
  </r>
  <r>
    <m/>
    <x v="52"/>
    <s v="Invoice"/>
    <s v="89639"/>
    <s v="BUILDERS WAREHOUSE:RIVONIA"/>
    <s v="SEEDLINGS ASS"/>
    <n v="200"/>
    <n v="33.5"/>
    <n v="6700"/>
    <n v="17550978.760000009"/>
    <x v="34"/>
  </r>
  <r>
    <m/>
    <x v="52"/>
    <s v="Invoice"/>
    <s v="89654"/>
    <s v="BUILDERS WAREHOUSE:GREENSTONE"/>
    <s v="SEEDLINGS ASS"/>
    <n v="100"/>
    <n v="33.5"/>
    <n v="3350"/>
    <n v="17554328.760000009"/>
    <x v="34"/>
  </r>
  <r>
    <m/>
    <x v="52"/>
    <s v="Invoice"/>
    <s v="89655"/>
    <s v="BUILDERS WAREHOUSE:SOUTHGATE"/>
    <s v="SEEDLINGS ASS"/>
    <n v="180"/>
    <n v="33.5"/>
    <n v="6030"/>
    <n v="17560358.760000009"/>
    <x v="34"/>
  </r>
  <r>
    <m/>
    <x v="52"/>
    <s v="Invoice"/>
    <s v="89656"/>
    <s v="BUILDERS WAREHOUSE:ROBINDALE"/>
    <s v="SEEDLINGS ASS"/>
    <n v="210"/>
    <n v="33.5"/>
    <n v="7035"/>
    <n v="17567393.760000009"/>
    <x v="34"/>
  </r>
  <r>
    <m/>
    <x v="52"/>
    <s v="Invoice"/>
    <s v="89657"/>
    <s v="BUILDERS WAREHOUSE:KEMPTON PARK"/>
    <s v="SEEDLINGS ASS"/>
    <n v="130"/>
    <n v="33.5"/>
    <n v="4355"/>
    <n v="17571748.760000009"/>
    <x v="34"/>
  </r>
  <r>
    <m/>
    <x v="52"/>
    <s v="Invoice"/>
    <s v="89659"/>
    <s v="BUILDERS WAREHOUSE:KLERKSDORP"/>
    <s v="SEEDLINGS ASS"/>
    <n v="200"/>
    <n v="33.5"/>
    <n v="6700"/>
    <n v="17578448.760000009"/>
    <x v="34"/>
  </r>
  <r>
    <m/>
    <x v="52"/>
    <s v="Invoice"/>
    <s v="89661"/>
    <s v="BUILDERS WAREHOUSE:LAMBTON"/>
    <s v="SEEDLINGS ASS"/>
    <n v="120"/>
    <n v="33.5"/>
    <n v="4020"/>
    <n v="17582468.760000009"/>
    <x v="34"/>
  </r>
  <r>
    <m/>
    <x v="52"/>
    <s v="Invoice"/>
    <s v="89663"/>
    <s v="ECKARDS GARDEN PAVILION"/>
    <s v="SEEDLINGS ASS"/>
    <n v="55"/>
    <n v="31.2"/>
    <n v="1716"/>
    <n v="17584184.760000009"/>
    <x v="34"/>
  </r>
  <r>
    <m/>
    <x v="52"/>
    <s v="Invoice"/>
    <s v="89664"/>
    <s v="RIVERSIDE MICA"/>
    <s v="SEEDLINGS ASS"/>
    <n v="90"/>
    <n v="33.5"/>
    <n v="3015"/>
    <n v="17587199.760000009"/>
    <x v="34"/>
  </r>
  <r>
    <m/>
    <x v="52"/>
    <s v="Invoice"/>
    <s v="89665"/>
    <s v="GARDENSHOP PARKTOWN"/>
    <s v="SEEDLINGS ASS"/>
    <n v="60"/>
    <n v="33.5"/>
    <n v="2010"/>
    <n v="17589209.760000009"/>
    <x v="34"/>
  </r>
  <r>
    <m/>
    <x v="52"/>
    <s v="Invoice"/>
    <s v="89667"/>
    <s v="BRAKPAN GARDEN CENTRE"/>
    <s v="SEEDLINGS ASS"/>
    <n v="315"/>
    <n v="31.8"/>
    <n v="10017"/>
    <n v="17599226.760000009"/>
    <x v="34"/>
  </r>
  <r>
    <m/>
    <x v="88"/>
    <s v="Invoice"/>
    <s v="89660"/>
    <s v="BUILDERS WAREHOUSE:HARTEBEESPOORT"/>
    <s v="SEEDLINGS ASS"/>
    <n v="190"/>
    <n v="33.5"/>
    <n v="6365"/>
    <n v="17605591.760000009"/>
    <x v="34"/>
  </r>
  <r>
    <m/>
    <x v="88"/>
    <s v="Invoice"/>
    <s v="89671"/>
    <s v="BUILDERS WAREHOUSE:STRUBENS VALLEY"/>
    <s v="SEEDLINGS ASS"/>
    <n v="180"/>
    <n v="33.5"/>
    <n v="6030"/>
    <n v="17611621.760000009"/>
    <x v="34"/>
  </r>
  <r>
    <m/>
    <x v="88"/>
    <s v="Invoice"/>
    <s v="89672"/>
    <s v="BUILDERS WAREHOUSE:NORTHRIDING"/>
    <s v="SEEDLINGS ASS"/>
    <n v="200"/>
    <n v="33.5"/>
    <n v="6700"/>
    <n v="17618321.760000009"/>
    <x v="34"/>
  </r>
  <r>
    <m/>
    <x v="88"/>
    <s v="Invoice"/>
    <s v="89673"/>
    <s v="BUILDERS WAREHOUSE:EDENVALE"/>
    <s v="SEEDLINGS ASS"/>
    <n v="150"/>
    <n v="33.5"/>
    <n v="5025"/>
    <n v="17623346.760000009"/>
    <x v="34"/>
  </r>
  <r>
    <m/>
    <x v="88"/>
    <s v="Invoice"/>
    <s v="89674"/>
    <s v="BUILDERS WAREHOUSE:SUNWARD PARK"/>
    <s v="SEEDLINGS ASS"/>
    <n v="200"/>
    <n v="33.5"/>
    <n v="6700"/>
    <n v="17630046.760000009"/>
    <x v="34"/>
  </r>
  <r>
    <m/>
    <x v="88"/>
    <s v="Invoice"/>
    <s v="89677"/>
    <s v="MONTANA GARDEN PAVILION"/>
    <s v="SEEDLINGS ASS"/>
    <n v="210"/>
    <n v="31.8"/>
    <n v="6678"/>
    <n v="17636724.760000009"/>
    <x v="34"/>
  </r>
  <r>
    <m/>
    <x v="88"/>
    <s v="Invoice"/>
    <s v="89678"/>
    <s v="LIFESTYLE HOME GARDEN"/>
    <s v="SEEDLINGS ASS"/>
    <n v="300"/>
    <n v="30"/>
    <n v="9000"/>
    <n v="17645724.760000009"/>
    <x v="34"/>
  </r>
  <r>
    <m/>
    <x v="88"/>
    <s v="Invoice"/>
    <s v="89679"/>
    <s v="NOKUKHANYA TRADING"/>
    <s v="SEEDLINGS ASS"/>
    <n v="100"/>
    <n v="31.8"/>
    <n v="3180"/>
    <n v="17648904.760000009"/>
    <x v="34"/>
  </r>
  <r>
    <m/>
    <x v="88"/>
    <s v="Invoice"/>
    <s v="89680"/>
    <s v="NINFA GARDEN CENTRE"/>
    <s v="SEEDLINGS ASS"/>
    <n v="145"/>
    <n v="31.8"/>
    <n v="4611"/>
    <n v="17653515.760000009"/>
    <x v="34"/>
  </r>
  <r>
    <m/>
    <x v="88"/>
    <s v="Invoice"/>
    <s v="89681"/>
    <s v="BUILDERS WAREHOUSE:BETHLEHEM"/>
    <s v="SEEDLINGS ASS"/>
    <n v="500"/>
    <n v="33.5"/>
    <n v="16750"/>
    <n v="17670265.760000009"/>
    <x v="34"/>
  </r>
  <r>
    <m/>
    <x v="88"/>
    <s v="Invoice"/>
    <s v="89695"/>
    <s v="BUILDERS WAREHOUSE:NORTHMEAD"/>
    <s v="SEEDLINGS ASS"/>
    <n v="280"/>
    <n v="33.5"/>
    <n v="9380"/>
    <n v="17679645.760000009"/>
    <x v="34"/>
  </r>
  <r>
    <m/>
    <x v="88"/>
    <s v="Invoice"/>
    <s v="89696"/>
    <s v="BUILDERS WAREHOUSE:BOKSBURG (NEW)"/>
    <s v="SEEDLINGS ASS"/>
    <n v="190"/>
    <n v="33.5"/>
    <n v="6365"/>
    <n v="17686010.760000009"/>
    <x v="34"/>
  </r>
  <r>
    <m/>
    <x v="88"/>
    <s v="Invoice"/>
    <s v="89697"/>
    <s v="BUILDERS WAREHOUSE:CEDAR SQUARE"/>
    <s v="SEEDLINGS ASS"/>
    <n v="160"/>
    <n v="33.5"/>
    <n v="5360"/>
    <n v="17691370.760000009"/>
    <x v="34"/>
  </r>
  <r>
    <m/>
    <x v="88"/>
    <s v="Invoice"/>
    <s v="89698"/>
    <s v="BUILDERS WAREHOUSE:NEWMARKET"/>
    <s v="SEEDLINGS ASS"/>
    <n v="330"/>
    <n v="33.5"/>
    <n v="11055"/>
    <n v="17702425.760000009"/>
    <x v="34"/>
  </r>
  <r>
    <m/>
    <x v="88"/>
    <s v="Invoice"/>
    <s v="89699"/>
    <s v="BUILDERS WAREHOUSE:NELSPRUIT"/>
    <s v="SEEDLINGS ASS"/>
    <n v="1000"/>
    <n v="33.5"/>
    <n v="33500"/>
    <n v="17735925.760000009"/>
    <x v="34"/>
  </r>
  <r>
    <m/>
    <x v="88"/>
    <s v="Invoice"/>
    <s v="89700"/>
    <s v="BUILDERS WAREHOUSE:THOHOYANDOU"/>
    <s v="SEEDLINGS ASS"/>
    <n v="1500"/>
    <n v="33.5"/>
    <n v="50250"/>
    <n v="17786175.760000009"/>
    <x v="34"/>
  </r>
  <r>
    <m/>
    <x v="88"/>
    <s v="Invoice"/>
    <s v="89701"/>
    <s v="BUILDERS WAREHOUSE:MIDDELBURG"/>
    <s v="SEEDLINGS ASS "/>
    <n v="250"/>
    <n v="33.5"/>
    <n v="8375"/>
    <n v="17794550.760000009"/>
    <x v="34"/>
  </r>
  <r>
    <m/>
    <x v="223"/>
    <s v="Invoice"/>
    <s v="89675"/>
    <s v="THYME SQUARE"/>
    <s v="SEEDLINGS ASS"/>
    <n v="60"/>
    <n v="28.95"/>
    <n v="1737"/>
    <n v="17796287.760000009"/>
    <x v="34"/>
  </r>
  <r>
    <m/>
    <x v="275"/>
    <s v="Invoice"/>
    <s v="89676"/>
    <s v="BUILDERS WAREHOUSE:CARNIVAL MALL"/>
    <s v="SEEDLINGS ASS"/>
    <n v="260"/>
    <n v="33.5"/>
    <n v="8710"/>
    <n v="17804997.760000009"/>
    <x v="34"/>
  </r>
  <r>
    <m/>
    <x v="275"/>
    <s v="Invoice"/>
    <s v="89702"/>
    <s v="PLANTYARD"/>
    <s v="SEEDLINGS ASS"/>
    <n v="20"/>
    <n v="31.85"/>
    <n v="637"/>
    <n v="17805634.760000009"/>
    <x v="34"/>
  </r>
  <r>
    <m/>
    <x v="275"/>
    <s v="Invoice"/>
    <s v="89703"/>
    <s v="GREEN PALM MINI GARDENS"/>
    <s v="SEEDLINGS ASS"/>
    <n v="32"/>
    <n v="31.8"/>
    <n v="1017.6"/>
    <n v="17806652.360000011"/>
    <x v="34"/>
  </r>
  <r>
    <m/>
    <x v="275"/>
    <s v="Invoice"/>
    <s v="89705"/>
    <s v="HABITITNAK/KEENGRO"/>
    <s v="SEEDLINGS ASS"/>
    <n v="20"/>
    <n v="28.55"/>
    <n v="571"/>
    <n v="17807223.360000011"/>
    <x v="34"/>
  </r>
  <r>
    <m/>
    <x v="275"/>
    <s v="Invoice"/>
    <s v="89706"/>
    <s v="RAINBOW GARDEN AND HOME CENTRE"/>
    <s v="SEEDLINGS ASS"/>
    <n v="80"/>
    <n v="31.8"/>
    <n v="2544"/>
    <n v="17809767.360000011"/>
    <x v="34"/>
  </r>
  <r>
    <m/>
    <x v="275"/>
    <s v="Invoice"/>
    <s v="89707"/>
    <s v="BUILDERS WAREHOUSE:GREENSTONE"/>
    <s v="SEEDLINGS ASS"/>
    <n v="100"/>
    <n v="33.5"/>
    <n v="3350"/>
    <n v="17813117.360000011"/>
    <x v="34"/>
  </r>
  <r>
    <m/>
    <x v="275"/>
    <s v="Invoice"/>
    <s v="89708"/>
    <s v="BUILDERS WAREHOUSE:NOORDHEUWEL"/>
    <s v="SEEDLINGS ASS"/>
    <n v="150"/>
    <n v="33.5"/>
    <n v="5025"/>
    <n v="17818142.360000011"/>
    <x v="34"/>
  </r>
  <r>
    <m/>
    <x v="275"/>
    <s v="Invoice"/>
    <s v="89709"/>
    <s v="BUILDERS WAREHOUSE:NORWOOD"/>
    <s v="SEEDLINGS ASS"/>
    <n v="190"/>
    <n v="33.5"/>
    <n v="6365"/>
    <n v="17824507.360000011"/>
    <x v="34"/>
  </r>
  <r>
    <m/>
    <x v="275"/>
    <s v="Invoice"/>
    <s v="89710"/>
    <s v="BUILDERS WAREHOUSE:ROBINDALE"/>
    <s v="SEEDLINGS ASS "/>
    <n v="150"/>
    <n v="33.5"/>
    <n v="5025"/>
    <n v="17829532.360000011"/>
    <x v="34"/>
  </r>
  <r>
    <m/>
    <x v="275"/>
    <s v="Invoice"/>
    <s v="89711"/>
    <s v="BUILDERS WAREHOUSE:STRUBENS VALLEY"/>
    <s v="SEEDLINGS ASS"/>
    <n v="220"/>
    <n v="33.5"/>
    <n v="7370"/>
    <n v="17836902.360000011"/>
    <x v="34"/>
  </r>
  <r>
    <m/>
    <x v="56"/>
    <s v="Invoice"/>
    <s v="89658"/>
    <s v="FH CHAMBERLAIN TRADING (PTY) LTD:KYALAMI"/>
    <s v="SEEDLINGS ASS"/>
    <n v="100"/>
    <n v="29.95"/>
    <n v="2995"/>
    <n v="17839897.360000011"/>
    <x v="34"/>
  </r>
  <r>
    <m/>
    <x v="56"/>
    <s v="Invoice"/>
    <s v="89682"/>
    <s v="BUILDERS WAREHOUSE:ERASMUS PARK"/>
    <s v="SEEDLINGS ASS"/>
    <n v="340"/>
    <n v="33.5"/>
    <n v="11390"/>
    <n v="17851287.360000011"/>
    <x v="34"/>
  </r>
  <r>
    <m/>
    <x v="56"/>
    <s v="Invoice"/>
    <s v="89683"/>
    <s v="BUILDERS WAREHOUSE:RUSTENBURG"/>
    <s v="SEEDLINGS ASS"/>
    <n v="230"/>
    <n v="33.5"/>
    <n v="7705"/>
    <n v="17858992.360000011"/>
    <x v="34"/>
  </r>
  <r>
    <m/>
    <x v="56"/>
    <s v="Invoice"/>
    <s v="89684"/>
    <s v="FH CHAMBERLAIN TRADING (PTY) LTD:RIVIERA"/>
    <s v="SEEDLINGS ASS"/>
    <n v="160"/>
    <n v="29.95"/>
    <n v="4792"/>
    <n v="17863784.360000011"/>
    <x v="34"/>
  </r>
  <r>
    <m/>
    <x v="56"/>
    <s v="Invoice"/>
    <s v="89685"/>
    <s v="BUILDERS WAREHOUSE:RIVONIA"/>
    <s v="SEEDLINGS ASS"/>
    <n v="260"/>
    <n v="33.5"/>
    <n v="8710"/>
    <n v="17872494.360000011"/>
    <x v="34"/>
  </r>
  <r>
    <m/>
    <x v="56"/>
    <s v="Invoice"/>
    <s v="89686"/>
    <s v="BUILDERS WAREHOUSE:GEZINA NEW"/>
    <s v="SEEDLINGS ASS"/>
    <n v="280"/>
    <n v="33.5"/>
    <n v="9380"/>
    <n v="17881874.360000011"/>
    <x v="34"/>
  </r>
  <r>
    <m/>
    <x v="56"/>
    <s v="Invoice"/>
    <s v="89687"/>
    <s v="BUILDERS WAREHOUSE:FOURWAYS"/>
    <s v="SEEDLINGS ASS"/>
    <n v="170"/>
    <n v="33.5"/>
    <n v="5695"/>
    <n v="17887569.360000011"/>
    <x v="34"/>
  </r>
  <r>
    <m/>
    <x v="56"/>
    <s v="Invoice"/>
    <s v="89688"/>
    <s v="BUILDERS WAREHOUSE:LYNNWOOD"/>
    <s v="SEEDLINGS ASS"/>
    <n v="450"/>
    <n v="33.5"/>
    <n v="15075"/>
    <n v="17902644.360000011"/>
    <x v="34"/>
  </r>
  <r>
    <m/>
    <x v="56"/>
    <s v="Invoice"/>
    <s v="89689"/>
    <s v="BUILDERS WAREHOUSE:GLEN EAGLES"/>
    <s v="SEEDLINGS ASS"/>
    <n v="210"/>
    <n v="33.5"/>
    <n v="7035"/>
    <n v="17909679.360000011"/>
    <x v="34"/>
  </r>
  <r>
    <m/>
    <x v="56"/>
    <s v="Invoice"/>
    <s v="89690"/>
    <s v="BUILDERS WAREHOUSE:CHERRY LANE"/>
    <s v="SEEDLINGS ASS"/>
    <n v="140"/>
    <n v="33.5"/>
    <n v="4690"/>
    <n v="17914369.360000011"/>
    <x v="34"/>
  </r>
  <r>
    <m/>
    <x v="56"/>
    <s v="Invoice"/>
    <s v="89691"/>
    <s v="BUILDERS WAREHOUSE:BRYANSTON"/>
    <s v="SEEDLINGS ASS"/>
    <n v="130"/>
    <n v="33.5"/>
    <n v="4355"/>
    <n v="17918724.360000011"/>
    <x v="34"/>
  </r>
  <r>
    <m/>
    <x v="56"/>
    <s v="Invoice"/>
    <s v="89692"/>
    <s v="RIVERSIDE MICA"/>
    <s v="SEEDLINGS ASS"/>
    <n v="125"/>
    <n v="32.19"/>
    <n v="4023.75"/>
    <n v="17922748.110000011"/>
    <x v="34"/>
  </r>
  <r>
    <m/>
    <x v="56"/>
    <s v="Invoice"/>
    <s v="89693"/>
    <s v="FH CHAMBERLAIN TRADING (PTY) LTD:SILVER LAKES"/>
    <s v="SEEDLINGS ASS"/>
    <n v="84"/>
    <n v="29.95"/>
    <n v="2515.8000000000002"/>
    <n v="17925263.910000011"/>
    <x v="34"/>
  </r>
  <r>
    <m/>
    <x v="56"/>
    <s v="Invoice"/>
    <s v="89723"/>
    <s v="PLANT FACTORY"/>
    <s v="SEEDLINGS ASS"/>
    <n v="50"/>
    <n v="31.8"/>
    <n v="1590"/>
    <n v="17926853.910000011"/>
    <x v="34"/>
  </r>
  <r>
    <m/>
    <x v="56"/>
    <s v="Invoice"/>
    <s v="89724"/>
    <s v="BUILDERS WAREHOUSE:SECUNDA"/>
    <s v="SEEDLINGS ASS"/>
    <n v="300"/>
    <n v="33.5"/>
    <n v="10050"/>
    <n v="17936903.910000011"/>
    <x v="34"/>
  </r>
  <r>
    <m/>
    <x v="56"/>
    <s v="Invoice"/>
    <s v="89783"/>
    <s v="BUILDERS WAREHOUSE:BLOEMFONTEIN"/>
    <s v="SEEDLINGS ASS"/>
    <n v="1200"/>
    <n v="33.5"/>
    <n v="40200"/>
    <n v="17977103.910000011"/>
    <x v="34"/>
  </r>
  <r>
    <m/>
    <x v="57"/>
    <s v="Invoice"/>
    <s v="89713"/>
    <s v="BUILDERS WAREHOUSE:LAMBTON"/>
    <s v="SEEDLINGS ASS"/>
    <n v="195"/>
    <n v="33.5"/>
    <n v="6532.5"/>
    <n v="17983636.410000011"/>
    <x v="34"/>
  </r>
  <r>
    <m/>
    <x v="57"/>
    <s v="Invoice"/>
    <s v="89714"/>
    <s v="BUILDERS WAREHOUSE:KLERKSDORP"/>
    <s v="SEEDLINGS ASS"/>
    <n v="260"/>
    <n v="33.5"/>
    <n v="8710"/>
    <n v="17992346.410000011"/>
    <x v="34"/>
  </r>
  <r>
    <m/>
    <x v="57"/>
    <s v="Invoice"/>
    <s v="89715"/>
    <s v="BUILDERS WAREHOUSE:FLORIDA GLEN"/>
    <s v="SEEDLINGS ASS"/>
    <n v="150"/>
    <n v="33.5"/>
    <n v="5025"/>
    <n v="17997371.410000011"/>
    <x v="34"/>
  </r>
  <r>
    <m/>
    <x v="57"/>
    <s v="Invoice"/>
    <s v="89716"/>
    <s v="PICK N PAY:KLERKSDORP"/>
    <s v="SEEDLINGS ASS"/>
    <n v="100"/>
    <n v="33.495699999999999"/>
    <n v="3349.57"/>
    <n v="18000720.980000012"/>
    <x v="34"/>
  </r>
  <r>
    <m/>
    <x v="57"/>
    <s v="Invoice"/>
    <s v="89717"/>
    <s v="PICK N PAY:GREENSTONE"/>
    <s v="SEEDLINGS ASS"/>
    <n v="50"/>
    <n v="33.495600000000003"/>
    <n v="1674.78"/>
    <n v="18002395.760000013"/>
    <x v="34"/>
  </r>
  <r>
    <m/>
    <x v="57"/>
    <s v="Invoice"/>
    <s v="89719"/>
    <s v="PICK N PAY:NORTHGATE"/>
    <s v="SEEDLINGS ASS"/>
    <n v="50"/>
    <n v="33.495600000000003"/>
    <n v="1674.78"/>
    <n v="18004070.540000014"/>
    <x v="34"/>
  </r>
  <r>
    <m/>
    <x v="57"/>
    <s v="Invoice"/>
    <s v="89720"/>
    <s v="BUILDERS WAREHOUSE:SOUTHGATE"/>
    <s v="SEEDLINGS ASS"/>
    <n v="200"/>
    <n v="33.5"/>
    <n v="6700"/>
    <n v="18010770.540000014"/>
    <x v="34"/>
  </r>
  <r>
    <m/>
    <x v="57"/>
    <s v="Invoice"/>
    <s v="89721"/>
    <s v="BRAKPAN GARDEN CENTRE"/>
    <s v="SEEDLINGS ASS"/>
    <n v="90"/>
    <n v="31.8"/>
    <n v="2862"/>
    <n v="18013632.540000014"/>
    <x v="34"/>
  </r>
  <r>
    <m/>
    <x v="57"/>
    <s v="Invoice"/>
    <s v="89545"/>
    <s v="BUILDERS WAREHOUSE:NEWCASTLE"/>
    <s v="SEEDLINGS ASS"/>
    <n v="800"/>
    <n v="33.5"/>
    <n v="26800"/>
    <n v="18040432.540000014"/>
    <x v="34"/>
  </r>
  <r>
    <m/>
    <x v="314"/>
    <s v="Invoice"/>
    <s v="89739"/>
    <s v="LITTLE AUSTRIA"/>
    <s v="SEEDLINGS ASS"/>
    <n v="40"/>
    <n v="31.8"/>
    <n v="1272"/>
    <n v="18041704.540000014"/>
    <x v="34"/>
  </r>
  <r>
    <m/>
    <x v="314"/>
    <s v="Invoice"/>
    <s v="89740"/>
    <s v="CRISANRA KWEKERY"/>
    <s v="SEEDLINGS ASS"/>
    <n v="60"/>
    <n v="27.8"/>
    <n v="1668"/>
    <n v="18043372.540000014"/>
    <x v="34"/>
  </r>
  <r>
    <m/>
    <x v="314"/>
    <s v="Invoice"/>
    <s v="89741"/>
    <s v="PLANTYARD"/>
    <s v="SEEDLINGS ASS"/>
    <n v="35"/>
    <n v="31.8"/>
    <n v="1113"/>
    <n v="18044485.540000014"/>
    <x v="34"/>
  </r>
  <r>
    <m/>
    <x v="314"/>
    <s v="Invoice"/>
    <s v="89743"/>
    <s v="BUILDERS WAREHOUSE:STRUBENS VALLEY"/>
    <s v="SEEDLINGS ASS"/>
    <n v="200"/>
    <n v="33.5"/>
    <n v="6700"/>
    <n v="18051185.540000014"/>
    <x v="34"/>
  </r>
  <r>
    <m/>
    <x v="314"/>
    <s v="Invoice"/>
    <s v="89745"/>
    <s v="BUILDERS WAREHOUSE:VEREENIGING"/>
    <s v="SEEDLINGS ASS"/>
    <n v="200"/>
    <n v="33.5"/>
    <n v="6700"/>
    <n v="18057885.540000014"/>
    <x v="34"/>
  </r>
  <r>
    <m/>
    <x v="314"/>
    <s v="Invoice"/>
    <s v="89746"/>
    <s v="BUILDERS WAREHOUSE:NORWOOD"/>
    <s v="SEEDLINGS ASS"/>
    <n v="200"/>
    <n v="33.5"/>
    <n v="6700"/>
    <n v="18064585.540000014"/>
    <x v="34"/>
  </r>
  <r>
    <m/>
    <x v="314"/>
    <s v="Invoice"/>
    <s v="89747"/>
    <s v="BUILDERS WAREHOUSE:GREENSTONE"/>
    <s v="SEEDLINGS ASS"/>
    <n v="200"/>
    <n v="33.5"/>
    <n v="6700"/>
    <n v="18071285.540000014"/>
    <x v="34"/>
  </r>
  <r>
    <m/>
    <x v="314"/>
    <s v="Invoice"/>
    <s v="89748"/>
    <s v="BUILDERS WAREHOUSE:KEMPTON PARK"/>
    <s v="SEEDLINGS ASS"/>
    <n v="400"/>
    <n v="33.5"/>
    <n v="13400"/>
    <n v="18084685.540000014"/>
    <x v="34"/>
  </r>
  <r>
    <m/>
    <x v="33"/>
    <s v="Invoice"/>
    <s v="89726"/>
    <s v="BUILDERS WAREHOUSE:GLEN EAGLES"/>
    <s v="SEEDLINGS ASS"/>
    <n v="250"/>
    <n v="33.5"/>
    <n v="8375"/>
    <n v="18093060.540000014"/>
    <x v="34"/>
  </r>
  <r>
    <m/>
    <x v="33"/>
    <s v="Invoice"/>
    <s v="89727"/>
    <s v="BUILDERS WAREHOUSE:NORTHRIDING"/>
    <s v="SEEDLINGS ASS"/>
    <n v="220"/>
    <n v="33.5"/>
    <n v="7370"/>
    <n v="18100430.540000014"/>
    <x v="34"/>
  </r>
  <r>
    <m/>
    <x v="33"/>
    <s v="Invoice"/>
    <s v="89728"/>
    <s v="BUILDERS WAREHOUSE:CEDAR SQUARE"/>
    <s v="SEEDLINGS ASS"/>
    <n v="170"/>
    <n v="33.5"/>
    <n v="5695"/>
    <n v="18106125.540000014"/>
    <x v="34"/>
  </r>
  <r>
    <m/>
    <x v="33"/>
    <s v="Invoice"/>
    <s v="89729"/>
    <s v="BUILDERS WAREHOUSE:FOURWAYS"/>
    <s v="SEEDLINGS ASS"/>
    <n v="190"/>
    <n v="33.5"/>
    <n v="6365"/>
    <n v="18112490.540000014"/>
    <x v="34"/>
  </r>
  <r>
    <m/>
    <x v="33"/>
    <s v="Invoice"/>
    <s v="89730"/>
    <s v="BUILDERS WAREHOUSE:RASLOUW"/>
    <s v="SEEDLINGS ASS"/>
    <n v="150"/>
    <n v="33.5"/>
    <n v="5025"/>
    <n v="18117515.540000014"/>
    <x v="34"/>
  </r>
  <r>
    <m/>
    <x v="33"/>
    <s v="Invoice"/>
    <s v="89731"/>
    <s v="BUILDERS WAREHOUSE:RIVONIA"/>
    <s v="SEEDLINGS ASS"/>
    <n v="330"/>
    <n v="33.5"/>
    <n v="11055"/>
    <n v="18128570.540000014"/>
    <x v="34"/>
  </r>
  <r>
    <m/>
    <x v="33"/>
    <s v="Invoice"/>
    <s v="89733"/>
    <s v="BUILDERS WAREHOUSE:WONDER PARK"/>
    <s v="SEEDLINGS ASS"/>
    <n v="180"/>
    <n v="33.5"/>
    <n v="6030"/>
    <n v="18134600.540000014"/>
    <x v="34"/>
  </r>
  <r>
    <m/>
    <x v="33"/>
    <s v="Invoice"/>
    <s v="89734"/>
    <s v="BUILDERS WAREHOUSE:ZAMBEZI"/>
    <s v="SEEDLINGS ASS"/>
    <n v="340"/>
    <n v="33.5"/>
    <n v="11390"/>
    <n v="18145990.540000014"/>
    <x v="34"/>
  </r>
  <r>
    <m/>
    <x v="33"/>
    <s v="Invoice"/>
    <s v="89735"/>
    <s v="PICK N PAY:CENTURION"/>
    <s v="SEEDLINGS ASS"/>
    <n v="50"/>
    <n v="33.495600000000003"/>
    <n v="1674.78"/>
    <n v="18147665.320000015"/>
    <x v="34"/>
  </r>
  <r>
    <m/>
    <x v="33"/>
    <s v="Invoice"/>
    <s v="89736"/>
    <s v="PICK N PAY:MONTANA"/>
    <s v="SEEDLINGS ASS"/>
    <n v="50"/>
    <n v="33.495600000000003"/>
    <n v="1674.78"/>
    <n v="18149340.100000016"/>
    <x v="34"/>
  </r>
  <r>
    <m/>
    <x v="33"/>
    <s v="Invoice"/>
    <s v="89737"/>
    <s v="PICK N PAY:FAERIE GLEN"/>
    <s v="SEEDLINGS ASS"/>
    <n v="50"/>
    <n v="33.495600000000003"/>
    <n v="1674.78"/>
    <n v="18151014.880000018"/>
    <x v="34"/>
  </r>
  <r>
    <m/>
    <x v="33"/>
    <s v="Invoice"/>
    <s v="89738"/>
    <s v="LIFESTYLE HOME GARDEN"/>
    <s v="SEEDLINGS ASS"/>
    <n v="500"/>
    <n v="30"/>
    <n v="15000"/>
    <n v="18166014.880000018"/>
    <x v="34"/>
  </r>
  <r>
    <m/>
    <x v="34"/>
    <s v="Invoice"/>
    <s v="89751"/>
    <s v="DIE BLOMWINKELTJIE"/>
    <s v="SEEDLINGS ASS"/>
    <n v="90"/>
    <n v="31.8"/>
    <n v="2862"/>
    <n v="18168876.880000018"/>
    <x v="34"/>
  </r>
  <r>
    <m/>
    <x v="34"/>
    <s v="Invoice"/>
    <s v="89752"/>
    <s v="BUILDERS WAREHOUSE:KLERKSDORP"/>
    <s v="SEEDLINGS ASS"/>
    <n v="130"/>
    <n v="33.5"/>
    <n v="4355"/>
    <n v="18173231.880000018"/>
    <x v="34"/>
  </r>
  <r>
    <m/>
    <x v="34"/>
    <s v="Invoice"/>
    <s v="89753"/>
    <s v="BUILDERS WAREHOUSE:CRAIGHALL PARK"/>
    <s v="SEEDLINGS ASS"/>
    <n v="200"/>
    <n v="33.5"/>
    <n v="6700"/>
    <n v="18179931.880000018"/>
    <x v="34"/>
  </r>
  <r>
    <m/>
    <x v="34"/>
    <s v="Invoice"/>
    <s v="89754"/>
    <s v="MONTROSE NURSERY"/>
    <s v="SEEDLINGS ASS"/>
    <n v="80"/>
    <n v="29.99"/>
    <n v="2399.1999999999998"/>
    <n v="18182331.080000017"/>
    <x v="34"/>
  </r>
  <r>
    <m/>
    <x v="34"/>
    <s v="Invoice"/>
    <s v="89755"/>
    <s v="FH CHAMBERLAIN TRADING (PTY) LTD:CENTURION"/>
    <s v="SEEDLINGS ASS"/>
    <n v="264"/>
    <n v="29.95"/>
    <n v="7906.8"/>
    <n v="18190237.880000018"/>
    <x v="34"/>
  </r>
  <r>
    <m/>
    <x v="89"/>
    <s v="Invoice"/>
    <s v="89749"/>
    <s v="GARDENSHOP PARKTOWN"/>
    <s v="SEEDLINGS ASS"/>
    <n v="170"/>
    <n v="33.5"/>
    <n v="5695"/>
    <n v="18195932.880000018"/>
    <x v="34"/>
  </r>
  <r>
    <m/>
    <x v="89"/>
    <s v="Invoice"/>
    <s v="89758"/>
    <s v="BUILDERS WAREHOUSE:NOORDHEUWEL"/>
    <s v="SEEDLINGS ASS"/>
    <n v="120"/>
    <n v="33.5"/>
    <n v="4020"/>
    <n v="18199952.880000018"/>
    <x v="34"/>
  </r>
  <r>
    <m/>
    <x v="89"/>
    <s v="Invoice"/>
    <s v="89759"/>
    <s v="BUILDERS WAREHOUSE:EDENVALE"/>
    <s v="SEEDLINGS ASS"/>
    <n v="150"/>
    <n v="33.5"/>
    <n v="5025"/>
    <n v="18204977.880000018"/>
    <x v="34"/>
  </r>
  <r>
    <m/>
    <x v="89"/>
    <s v="Invoice"/>
    <s v="89760"/>
    <s v="BUILDERS WAREHOUSE:SUNWARD PARK"/>
    <s v="SEEDLINGS ASS"/>
    <n v="400"/>
    <n v="33.5"/>
    <n v="13400"/>
    <n v="18218377.880000018"/>
    <x v="34"/>
  </r>
  <r>
    <m/>
    <x v="89"/>
    <s v="Invoice"/>
    <s v="89761"/>
    <s v="BUILDERS WAREHOUSE:STRUBENS VALLEY"/>
    <s v="SEEDLINGS ASS"/>
    <n v="160"/>
    <n v="33.5"/>
    <n v="5360"/>
    <n v="18223737.880000018"/>
    <x v="34"/>
  </r>
  <r>
    <m/>
    <x v="89"/>
    <s v="Invoice"/>
    <s v="89762"/>
    <s v="FH CHAMBERLAIN TRADING (PTY) LTD:KYALAMI"/>
    <s v="SEEDLINGS ASS"/>
    <n v="100"/>
    <n v="29.95"/>
    <n v="2995"/>
    <n v="18226732.880000018"/>
    <x v="34"/>
  </r>
  <r>
    <m/>
    <x v="89"/>
    <s v="Invoice"/>
    <s v="89763"/>
    <s v="RIVERSIDE MICA"/>
    <s v="SEEDLINGS ASS"/>
    <n v="135"/>
    <n v="32.19"/>
    <n v="4345.6499999999996"/>
    <n v="18231078.530000016"/>
    <x v="34"/>
  </r>
  <r>
    <m/>
    <x v="89"/>
    <s v="Invoice"/>
    <s v="89766"/>
    <s v="BUILDERS WAREHOUSE:BETHLEHEM"/>
    <s v="SEEDLINGS ASS"/>
    <n v="650"/>
    <n v="33.5"/>
    <n v="21775"/>
    <n v="18252853.530000016"/>
    <x v="34"/>
  </r>
  <r>
    <m/>
    <x v="58"/>
    <s v="Invoice"/>
    <s v="89764"/>
    <s v="BUILDERS WAREHOUSE:NEWMARKET"/>
    <s v="SEEDLINGS ASS"/>
    <n v="400"/>
    <n v="33.5"/>
    <n v="13400"/>
    <n v="18266253.530000016"/>
    <x v="34"/>
  </r>
  <r>
    <m/>
    <x v="58"/>
    <s v="Invoice"/>
    <s v="89785"/>
    <s v="LITTLE AUSTRIA"/>
    <s v="SEEDLINGS ASS"/>
    <n v="130"/>
    <n v="31.8"/>
    <n v="4134"/>
    <n v="18270387.530000016"/>
    <x v="34"/>
  </r>
  <r>
    <m/>
    <x v="58"/>
    <s v="Invoice"/>
    <s v="89786"/>
    <s v="BUILDERS WAREHOUSE:KEMPTON PARK"/>
    <s v="SEEDLINGS ASS"/>
    <n v="200"/>
    <n v="33.5"/>
    <n v="6700"/>
    <n v="18277087.530000016"/>
    <x v="34"/>
  </r>
  <r>
    <m/>
    <x v="58"/>
    <s v="Invoice"/>
    <s v="89787"/>
    <s v="BUILDERS WAREHOUSE:GREENSTONE"/>
    <s v="SEEDLINGS ASS"/>
    <n v="200"/>
    <n v="33.5"/>
    <n v="6700"/>
    <n v="18283787.530000016"/>
    <x v="34"/>
  </r>
  <r>
    <m/>
    <x v="58"/>
    <s v="Invoice"/>
    <s v="89788"/>
    <s v="BUILDERS WAREHOUSE:BOKSBURG (NEW)"/>
    <s v="SEEDLINGS ASS"/>
    <n v="300"/>
    <n v="33.5"/>
    <n v="10050"/>
    <n v="18293837.530000016"/>
    <x v="34"/>
  </r>
  <r>
    <m/>
    <x v="58"/>
    <s v="Invoice"/>
    <s v="89789"/>
    <s v="BUILDERS WAREHOUSE:NORTHMEAD"/>
    <s v="SEEDLINGS ASS"/>
    <n v="150"/>
    <n v="33.5"/>
    <n v="5025"/>
    <n v="18298862.530000016"/>
    <x v="34"/>
  </r>
  <r>
    <m/>
    <x v="58"/>
    <s v="Invoice"/>
    <s v="89790"/>
    <s v="BUILDERS WAREHOUSE:NOORDHEUWEL"/>
    <s v="SEEDLINGS ASS"/>
    <n v="150"/>
    <n v="33.5"/>
    <n v="5025"/>
    <n v="18303887.530000016"/>
    <x v="34"/>
  </r>
  <r>
    <m/>
    <x v="58"/>
    <s v="Invoice"/>
    <s v="89791"/>
    <s v="BUILDERS WAREHOUSE:ROBINDALE"/>
    <s v="SEEDLINGS ASS"/>
    <n v="150"/>
    <n v="33.5"/>
    <n v="5025"/>
    <n v="18308912.530000016"/>
    <x v="34"/>
  </r>
  <r>
    <m/>
    <x v="58"/>
    <s v="Invoice"/>
    <s v="89792"/>
    <s v="BUILDERS WAREHOUSE:NORWOOD"/>
    <s v="SEEDLINGS ASS"/>
    <n v="100"/>
    <n v="33.5"/>
    <n v="3350"/>
    <n v="18312262.530000016"/>
    <x v="34"/>
  </r>
  <r>
    <m/>
    <x v="59"/>
    <s v="Invoice"/>
    <s v="89768"/>
    <s v="BUILDERS WAREHOUSE:WONDER PARK"/>
    <s v="SEEDLINGS ASS"/>
    <n v="100"/>
    <n v="33.5"/>
    <n v="3350"/>
    <n v="18315612.530000016"/>
    <x v="34"/>
  </r>
  <r>
    <m/>
    <x v="59"/>
    <s v="Invoice"/>
    <s v="89769"/>
    <s v="BUILDERS WAREHOUSE:GEZINA NEW"/>
    <s v="SEEDLINGS ASS"/>
    <n v="80"/>
    <n v="33.5"/>
    <n v="2680"/>
    <n v="18318292.530000016"/>
    <x v="34"/>
  </r>
  <r>
    <m/>
    <x v="59"/>
    <s v="Invoice"/>
    <s v="89770"/>
    <s v="BUILDERS WAREHOUSE:FOURWAYS"/>
    <s v="SEEDLINGS ASS"/>
    <n v="150"/>
    <n v="33.5"/>
    <n v="5025"/>
    <n v="18323317.530000016"/>
    <x v="34"/>
  </r>
  <r>
    <m/>
    <x v="59"/>
    <s v="Invoice"/>
    <s v="89771"/>
    <s v="BUILDERS WAREHOUSE:WOODLANDS"/>
    <s v="SEEDLINGS ASS"/>
    <n v="320"/>
    <n v="33.5"/>
    <n v="10720"/>
    <n v="18334037.530000016"/>
    <x v="34"/>
  </r>
  <r>
    <m/>
    <x v="59"/>
    <s v="Invoice"/>
    <s v="89772"/>
    <s v="BUILDERS WAREHOUSE:SILVERLAKES"/>
    <s v="SEEDLINGS ASS"/>
    <n v="450"/>
    <n v="33.5"/>
    <n v="15075"/>
    <n v="18349112.530000016"/>
    <x v="34"/>
  </r>
  <r>
    <m/>
    <x v="59"/>
    <s v="Invoice"/>
    <s v="89773"/>
    <s v="BUILDERS WAREHOUSE:LYNNWOOD"/>
    <s v="SEEDLINGS ASS"/>
    <n v="330"/>
    <n v="33.5"/>
    <n v="11055"/>
    <n v="18360167.530000016"/>
    <x v="34"/>
  </r>
  <r>
    <m/>
    <x v="59"/>
    <s v="Invoice"/>
    <s v="89774"/>
    <s v="BUILDERS WAREHOUSE:ERASMUS PARK"/>
    <s v="SEEDLINGS ASS"/>
    <n v="260"/>
    <n v="33.5"/>
    <n v="8710"/>
    <n v="18368877.530000016"/>
    <x v="34"/>
  </r>
  <r>
    <m/>
    <x v="59"/>
    <s v="Invoice"/>
    <s v="89775"/>
    <s v="BUILDERS WAREHOUSE:BRYANSTON"/>
    <s v="SEEDLINGS ASS"/>
    <n v="200"/>
    <n v="33.5"/>
    <n v="6700"/>
    <n v="18375577.530000016"/>
    <x v="34"/>
  </r>
  <r>
    <m/>
    <x v="59"/>
    <s v="Invoice"/>
    <s v="89776"/>
    <s v="BUILDERS WAREHOUSE:CHERRY LANE"/>
    <s v="SEEDLINGS ASS"/>
    <n v="130"/>
    <n v="33.5"/>
    <n v="4355"/>
    <n v="18379932.530000016"/>
    <x v="34"/>
  </r>
  <r>
    <m/>
    <x v="59"/>
    <s v="Invoice"/>
    <s v="89777"/>
    <s v="BUILDERS WAREHOUSE:GLEN EAGLES"/>
    <s v="SEEDLINGS ASS"/>
    <n v="160"/>
    <n v="33.5"/>
    <n v="5360"/>
    <n v="18385292.530000016"/>
    <x v="34"/>
  </r>
  <r>
    <m/>
    <x v="59"/>
    <s v="Invoice"/>
    <s v="89778"/>
    <s v="LIFESTYLE HOME GARDEN"/>
    <s v="SEEDLINGS ASS"/>
    <n v="300"/>
    <n v="30"/>
    <n v="9000"/>
    <n v="18394292.530000016"/>
    <x v="34"/>
  </r>
  <r>
    <m/>
    <x v="59"/>
    <s v="Invoice"/>
    <s v="89781"/>
    <s v="ECKARDS GARDEN PAVILION"/>
    <s v="SEEDLINGS ASS"/>
    <n v="73"/>
    <n v="31.2"/>
    <n v="2277.6"/>
    <n v="18396570.130000018"/>
    <x v="34"/>
  </r>
  <r>
    <m/>
    <x v="59"/>
    <s v="Invoice"/>
    <s v="89782"/>
    <s v="CENTRAL NURSERY DEPOT"/>
    <s v="SEEDLINGS ASS"/>
    <n v="300"/>
    <n v="33.99"/>
    <n v="10197"/>
    <n v="18406767.130000018"/>
    <x v="34"/>
  </r>
  <r>
    <m/>
    <x v="295"/>
    <s v="Invoice"/>
    <s v="89794"/>
    <s v="BUILDERS WAREHOUSE:KLERKSDORP"/>
    <s v="SEEDLINGS ASS"/>
    <n v="300"/>
    <n v="33.5"/>
    <n v="10050"/>
    <n v="18416817.130000018"/>
    <x v="34"/>
  </r>
  <r>
    <m/>
    <x v="295"/>
    <s v="Invoice"/>
    <s v="89795"/>
    <s v="BUILDERS WAREHOUSE:LAMBTON"/>
    <s v="SEEDLINGS ASS"/>
    <n v="155"/>
    <n v="33.5"/>
    <n v="5192.5"/>
    <n v="18422009.630000018"/>
    <x v="34"/>
  </r>
  <r>
    <m/>
    <x v="295"/>
    <s v="Invoice"/>
    <s v="89796"/>
    <s v="BUILDERS WAREHOUSE:SOUTHGATE"/>
    <s v="SEEDLINGS ASS"/>
    <n v="200"/>
    <n v="33.5"/>
    <n v="6700"/>
    <n v="18428709.630000018"/>
    <x v="34"/>
  </r>
  <r>
    <m/>
    <x v="295"/>
    <s v="Invoice"/>
    <s v="89798"/>
    <s v="GARDENSHOP PARKTOWN"/>
    <s v="SEEDLINGS ASS"/>
    <n v="100"/>
    <n v="33.5"/>
    <n v="3350"/>
    <n v="18432059.630000018"/>
    <x v="34"/>
  </r>
  <r>
    <m/>
    <x v="295"/>
    <s v="Invoice"/>
    <s v="89815"/>
    <s v="CLARKS GARDEN CENTRE"/>
    <s v="SEEDLINGS ASS"/>
    <n v="120"/>
    <n v="31.8"/>
    <n v="3816"/>
    <n v="18435875.630000018"/>
    <x v="34"/>
  </r>
  <r>
    <m/>
    <x v="295"/>
    <s v="Invoice"/>
    <s v="89818"/>
    <s v="BUILDERS WAREHOUSE:NEWCASTLE"/>
    <s v="SEEDLINGS ASS"/>
    <n v="600"/>
    <n v="33.5"/>
    <n v="20100"/>
    <n v="18455975.630000018"/>
    <x v="34"/>
  </r>
  <r>
    <m/>
    <x v="295"/>
    <s v="Invoice"/>
    <s v="89819"/>
    <s v="BUILDERS WAREHOUSE:SECUNDA"/>
    <s v="SEEDLINGS ASS"/>
    <n v="250"/>
    <n v="33.5"/>
    <n v="8375"/>
    <n v="18464350.630000018"/>
    <x v="34"/>
  </r>
  <r>
    <m/>
    <x v="295"/>
    <s v="Invoice"/>
    <s v="89866"/>
    <s v="BUILDERS WAREHOUSE:MAFIKENG"/>
    <s v="SEEDLINGS ASS  "/>
    <n v="740"/>
    <n v="33.5"/>
    <n v="24790"/>
    <n v="18489140.630000018"/>
    <x v="34"/>
  </r>
  <r>
    <m/>
    <x v="35"/>
    <s v="Invoice"/>
    <s v="89800"/>
    <s v="PICK N PAY:BLOEMFONTEIN"/>
    <s v="SEEDLINGS ASS"/>
    <n v="100"/>
    <n v="33.495699999999999"/>
    <n v="3349.57"/>
    <n v="18492490.200000018"/>
    <x v="34"/>
  </r>
  <r>
    <m/>
    <x v="35"/>
    <s v="Invoice"/>
    <s v="89801"/>
    <s v="NYLIES KWEKERY"/>
    <s v="SEEDLINGS ASS"/>
    <n v="90"/>
    <n v="31.8"/>
    <n v="2862"/>
    <n v="18495352.200000018"/>
    <x v="34"/>
  </r>
  <r>
    <m/>
    <x v="35"/>
    <s v="Invoice"/>
    <s v="89802"/>
    <s v="BUILDERS WAREHOUSE:ROBINDALE"/>
    <s v="SEEDLINGS ASS"/>
    <n v="80"/>
    <n v="33.5"/>
    <n v="2680"/>
    <n v="18498032.200000018"/>
    <x v="34"/>
  </r>
  <r>
    <m/>
    <x v="35"/>
    <s v="Invoice"/>
    <s v="89806"/>
    <s v="BUILDERS WAREHOUSE:NORTHRIDING"/>
    <s v="SEEDLINGS ASS"/>
    <n v="180"/>
    <n v="33.5"/>
    <n v="6030"/>
    <n v="18504062.200000018"/>
    <x v="34"/>
  </r>
  <r>
    <m/>
    <x v="35"/>
    <s v="Invoice"/>
    <s v="89807"/>
    <s v="BUILDERS WAREHOUSE:KEMPTON PARK"/>
    <s v="SEEDLINGS ASS"/>
    <n v="150"/>
    <n v="33.5"/>
    <n v="5025"/>
    <n v="18509087.200000018"/>
    <x v="34"/>
  </r>
  <r>
    <m/>
    <x v="35"/>
    <s v="Invoice"/>
    <s v="89808"/>
    <s v="BUILDERS WAREHOUSE:BEDFORDVIEW"/>
    <s v="SEEDLINGS ASS"/>
    <n v="210"/>
    <n v="33.5"/>
    <n v="7035"/>
    <n v="18516122.200000018"/>
    <x v="34"/>
  </r>
  <r>
    <m/>
    <x v="35"/>
    <s v="Invoice"/>
    <s v="89810"/>
    <s v="FH CHAMBERLAIN TRADING (PTY) LTD:RIVIERA"/>
    <s v="SEEDLINGS ASS"/>
    <n v="140"/>
    <n v="29.95"/>
    <n v="4193"/>
    <n v="18520315.200000018"/>
    <x v="34"/>
  </r>
  <r>
    <m/>
    <x v="35"/>
    <s v="Invoice"/>
    <s v="89812"/>
    <s v="RIVERSIDE MICA"/>
    <s v="SEEDLINGS ASS"/>
    <n v="40"/>
    <n v="28.8"/>
    <n v="1152"/>
    <n v="18521467.200000018"/>
    <x v="34"/>
  </r>
  <r>
    <m/>
    <x v="35"/>
    <s v="Invoice"/>
    <s v="89813"/>
    <s v="FH CHAMBERLAIN TRADING (PTY) LTD:MONTANA"/>
    <s v="SEEDLINGS ASS"/>
    <n v="700"/>
    <n v="29.95"/>
    <n v="20965"/>
    <n v="18542432.200000018"/>
    <x v="34"/>
  </r>
  <r>
    <m/>
    <x v="35"/>
    <s v="Invoice"/>
    <s v="89814"/>
    <s v="FH CHAMBERLAIN TRADING (PTY) LTD:CENTURION"/>
    <s v="SEEDLINGS ASS"/>
    <n v="384"/>
    <n v="29.95"/>
    <n v="11500.8"/>
    <n v="18553933.000000019"/>
    <x v="34"/>
  </r>
  <r>
    <m/>
    <x v="35"/>
    <s v="Invoice"/>
    <s v="89817"/>
    <s v="CRISANRA KWEKERY"/>
    <s v="SEEDLINGS ASS"/>
    <n v="240"/>
    <n v="27.8"/>
    <n v="6672"/>
    <n v="18560605.000000019"/>
    <x v="34"/>
  </r>
  <r>
    <m/>
    <x v="35"/>
    <s v="Invoice"/>
    <s v="89836"/>
    <s v="PLANT FACTORY"/>
    <s v="SEEDLINGS ASS"/>
    <n v="60"/>
    <n v="31.8"/>
    <n v="1908"/>
    <n v="18562513.000000019"/>
    <x v="34"/>
  </r>
  <r>
    <m/>
    <x v="35"/>
    <s v="Invoice"/>
    <s v="1254"/>
    <s v="PLANT FACTORY"/>
    <s v="SEEDLINGS ASS"/>
    <n v="12"/>
    <n v="31.8"/>
    <n v="381.6"/>
    <n v="18562894.60000002"/>
    <x v="34"/>
  </r>
  <r>
    <m/>
    <x v="35"/>
    <s v="Invoice"/>
    <s v="89837"/>
    <s v="BUILDERS WAREHOUSE:BLOEMFONTEIN"/>
    <s v="SEEDLINGS ASS"/>
    <n v="1300"/>
    <n v="33.5"/>
    <n v="43550"/>
    <n v="18606444.60000002"/>
    <x v="34"/>
  </r>
  <r>
    <m/>
    <x v="35"/>
    <s v="Invoice"/>
    <s v="89840"/>
    <s v="BUILDERS WAREHOUSE:POLOKWANE"/>
    <s v="SEEDLINGS ASS"/>
    <n v="750"/>
    <n v="33.5"/>
    <n v="25125"/>
    <n v="18631569.60000002"/>
    <x v="34"/>
  </r>
  <r>
    <m/>
    <x v="35"/>
    <s v="Invoice"/>
    <s v="89842"/>
    <s v="BUILDERS WAREHOUSE:BAOBAB"/>
    <s v="SEEDLINGS ASS"/>
    <n v="250"/>
    <n v="33.5"/>
    <n v="8375"/>
    <n v="18639944.60000002"/>
    <x v="34"/>
  </r>
  <r>
    <m/>
    <x v="265"/>
    <s v="Invoice"/>
    <s v="89803"/>
    <s v="BUILDERS WAREHOUSE:STRUBENS VALLEY"/>
    <s v="SEEDLINGS ASS"/>
    <n v="200"/>
    <n v="33.5"/>
    <n v="6700"/>
    <n v="18646644.60000002"/>
    <x v="34"/>
  </r>
  <r>
    <m/>
    <x v="265"/>
    <s v="Invoice"/>
    <s v="89804"/>
    <s v="BUILDERS WAREHOUSE:NORWOOD"/>
    <s v="SEEDLINGS ASS"/>
    <n v="160"/>
    <n v="33.5"/>
    <n v="5360"/>
    <n v="18652004.60000002"/>
    <x v="34"/>
  </r>
  <r>
    <m/>
    <x v="265"/>
    <s v="Invoice"/>
    <s v="89805"/>
    <s v="BUILDERS WAREHOUSE:GREENSTONE"/>
    <s v="SEEDLINGS ASS"/>
    <n v="300"/>
    <n v="33.5"/>
    <n v="10050"/>
    <n v="18662054.60000002"/>
    <x v="34"/>
  </r>
  <r>
    <m/>
    <x v="265"/>
    <s v="Invoice"/>
    <s v="89816"/>
    <s v="LITTLE AUSTRIA"/>
    <s v="SEEDLINGS ASS"/>
    <n v="225"/>
    <n v="31.8"/>
    <n v="7155"/>
    <n v="18669209.60000002"/>
    <x v="34"/>
  </r>
  <r>
    <m/>
    <x v="265"/>
    <s v="Invoice"/>
    <s v="89821"/>
    <s v="BUILDERS WAREHOUSE:CARNIVAL MALL"/>
    <s v="SEEDLINGS ASS"/>
    <n v="300"/>
    <n v="33.5"/>
    <n v="10050"/>
    <n v="18679259.60000002"/>
    <x v="34"/>
  </r>
  <r>
    <m/>
    <x v="265"/>
    <s v="Invoice"/>
    <s v="89822"/>
    <s v="BUILDERS WAREHOUSE:RIVONIA"/>
    <s v="SEEDLINGS ASS"/>
    <n v="220"/>
    <n v="33.5"/>
    <n v="7370"/>
    <n v="18686629.60000002"/>
    <x v="34"/>
  </r>
  <r>
    <m/>
    <x v="265"/>
    <s v="Invoice"/>
    <s v="89823"/>
    <s v="BUILDERS WAREHOUSE:SUNWARD PARK"/>
    <s v="SEEDLINGS ASS"/>
    <n v="400"/>
    <n v="33.5"/>
    <n v="13400"/>
    <n v="18700029.60000002"/>
    <x v="34"/>
  </r>
  <r>
    <m/>
    <x v="265"/>
    <s v="Invoice"/>
    <s v="89825"/>
    <s v="BUILDERS WAREHOUSE:CEDAR SQUARE"/>
    <s v="SEEDLINGS ASS"/>
    <n v="200"/>
    <n v="33.5"/>
    <n v="6700"/>
    <n v="18706729.60000002"/>
    <x v="34"/>
  </r>
  <r>
    <m/>
    <x v="265"/>
    <s v="Invoice"/>
    <s v="89828"/>
    <s v="BUILDERS WAREHOUSE:SOWETO"/>
    <s v="SEEDLINGS ASS"/>
    <n v="100"/>
    <n v="33.5"/>
    <n v="3350"/>
    <n v="18710079.60000002"/>
    <x v="34"/>
  </r>
  <r>
    <m/>
    <x v="265"/>
    <s v="Invoice"/>
    <s v="89829"/>
    <s v="BUILDERS WAREHOUSE:MIDDELBURG"/>
    <s v="SEEDLINGS ASS"/>
    <n v="240"/>
    <n v="33.5"/>
    <n v="8040"/>
    <n v="18718119.60000002"/>
    <x v="34"/>
  </r>
  <r>
    <m/>
    <x v="265"/>
    <s v="Invoice"/>
    <s v="89830"/>
    <s v="BUILDERS WAREHOUSE:NEWMARKET"/>
    <s v="SEEDLINGS ASS"/>
    <n v="400"/>
    <n v="33.5"/>
    <n v="13400"/>
    <n v="18731519.60000002"/>
    <x v="34"/>
  </r>
  <r>
    <m/>
    <x v="265"/>
    <s v="Invoice"/>
    <s v="89831"/>
    <s v="BRAKPAN GARDEN CENTRE"/>
    <s v="SEEDLINGS ASS"/>
    <n v="205"/>
    <n v="31.8"/>
    <n v="6519"/>
    <n v="18738038.60000002"/>
    <x v="34"/>
  </r>
  <r>
    <m/>
    <x v="265"/>
    <s v="Invoice"/>
    <s v="89833"/>
    <s v="CASH SALE"/>
    <s v="SEEDLINGS ASS"/>
    <n v="27"/>
    <n v="31.8"/>
    <n v="858.6"/>
    <n v="18738897.200000022"/>
    <x v="34"/>
  </r>
  <r>
    <m/>
    <x v="265"/>
    <s v="Invoice"/>
    <s v="89834"/>
    <s v="PHASES UNLIMITED"/>
    <s v="SEEDLINGS ASS"/>
    <n v="15"/>
    <n v="31.8"/>
    <n v="477"/>
    <n v="18739374.200000022"/>
    <x v="34"/>
  </r>
  <r>
    <m/>
    <x v="265"/>
    <s v="Invoice"/>
    <s v="89835"/>
    <s v="PRETTY GARDENS"/>
    <s v="SEEDLINGS ASS"/>
    <n v="20"/>
    <n v="31.8"/>
    <n v="636"/>
    <n v="18740010.200000022"/>
    <x v="34"/>
  </r>
  <r>
    <m/>
    <x v="265"/>
    <s v="Invoice"/>
    <s v="89843"/>
    <s v="MONTANA GARDEN PAVILION"/>
    <s v="SEEDLINGS ASS"/>
    <n v="270"/>
    <n v="31.8"/>
    <n v="8586"/>
    <n v="18748596.200000022"/>
    <x v="34"/>
  </r>
  <r>
    <m/>
    <x v="265"/>
    <s v="Invoice"/>
    <s v="89846"/>
    <s v="BUILDERS WAREHOUSE:THOHOYANDOU"/>
    <s v="SEEDLINGS ASS"/>
    <n v="1250"/>
    <n v="33.5"/>
    <n v="41875"/>
    <n v="18790471.200000022"/>
    <x v="34"/>
  </r>
  <r>
    <m/>
    <x v="265"/>
    <s v="Invoice"/>
    <s v="89847"/>
    <s v="BUILDERS WAREHOUSE:EMALALHENI"/>
    <s v="SEEDLINGS ASS"/>
    <n v="150"/>
    <n v="32.950000000000003"/>
    <n v="4942.5"/>
    <n v="18795413.700000022"/>
    <x v="34"/>
  </r>
  <r>
    <m/>
    <x v="265"/>
    <s v="Invoice"/>
    <s v="89848"/>
    <s v="BUILDERS WAREHOUSE:NELSPRUIT"/>
    <s v="SEEDLINGS ASS"/>
    <n v="800"/>
    <n v="33.5"/>
    <n v="26800"/>
    <n v="18822213.700000022"/>
    <x v="34"/>
  </r>
  <r>
    <m/>
    <x v="90"/>
    <s v="Invoice"/>
    <s v="89820"/>
    <s v="BUILDERS WAREHOUSE:BOKSBURG (NEW)"/>
    <s v="SEEDLINGS ASS"/>
    <n v="160"/>
    <n v="33.5"/>
    <n v="5360"/>
    <n v="18827573.700000022"/>
    <x v="34"/>
  </r>
  <r>
    <m/>
    <x v="90"/>
    <s v="Invoice"/>
    <s v="89826"/>
    <s v="BUILDERS WAREHOUSE:EDENVALE"/>
    <s v="SEEDLINGS ASS"/>
    <n v="180"/>
    <n v="33.5"/>
    <n v="6030"/>
    <n v="18833603.700000022"/>
    <x v="34"/>
  </r>
  <r>
    <m/>
    <x v="90"/>
    <s v="Invoice"/>
    <s v="89827"/>
    <s v="BUILDERS WAREHOUSE:NORTHMEAD"/>
    <s v="SEEDLINGS ASS"/>
    <n v="350"/>
    <n v="33.5"/>
    <n v="11725"/>
    <n v="18845328.700000022"/>
    <x v="34"/>
  </r>
  <r>
    <m/>
    <x v="90"/>
    <s v="Invoice"/>
    <s v="89832"/>
    <s v="THYME SQUARE"/>
    <s v="SEEDLINGS ASS"/>
    <n v="170"/>
    <n v="28.95"/>
    <n v="4921.5"/>
    <n v="18850250.200000022"/>
    <x v="34"/>
  </r>
  <r>
    <m/>
    <x v="90"/>
    <s v="Invoice"/>
    <s v="89883"/>
    <s v="BUILDERS WAREHOUSE:HARTEBEESPOORT"/>
    <s v="SEEDLINGS ASS"/>
    <n v="250"/>
    <n v="33.5"/>
    <n v="8375"/>
    <n v="18858625.200000022"/>
    <x v="34"/>
  </r>
  <r>
    <m/>
    <x v="276"/>
    <s v="Invoice"/>
    <s v="89824"/>
    <s v="BUILDERS WAREHOUSE:MIDRAND"/>
    <s v="SEEDLINGS ASS"/>
    <n v="200"/>
    <n v="33.5"/>
    <n v="6700"/>
    <n v="18865325.200000022"/>
    <x v="34"/>
  </r>
  <r>
    <m/>
    <x v="276"/>
    <s v="Invoice"/>
    <s v="89841"/>
    <s v="FH CHAMBERLAIN TRADING (PTY) LTD:WATERKLOOF GLEN"/>
    <s v="SEEDLINGS ASS"/>
    <n v="35"/>
    <n v="31.85"/>
    <n v="1114.75"/>
    <n v="18866439.950000022"/>
    <x v="34"/>
  </r>
  <r>
    <m/>
    <x v="276"/>
    <s v="Invoice"/>
    <s v="89865"/>
    <s v="LITTLE AUSTRIA"/>
    <s v="SEEDLINGS ASS"/>
    <n v="110"/>
    <n v="31.8"/>
    <n v="3498"/>
    <n v="18869937.950000022"/>
    <x v="34"/>
  </r>
  <r>
    <m/>
    <x v="276"/>
    <s v="Invoice"/>
    <s v="89869"/>
    <s v="HABITITNAK/KEENGRO"/>
    <s v="SEEDLINGS ASS"/>
    <n v="40"/>
    <n v="28.55"/>
    <n v="1142"/>
    <n v="18871079.950000022"/>
    <x v="34"/>
  </r>
  <r>
    <m/>
    <x v="276"/>
    <s v="Invoice"/>
    <s v="89870"/>
    <s v="RAINBOW GARDEN AND HOME CENTRE"/>
    <s v="SEEDLINGS ASS"/>
    <n v="120"/>
    <n v="31.8"/>
    <n v="3816"/>
    <n v="18874895.950000022"/>
    <x v="34"/>
  </r>
  <r>
    <m/>
    <x v="276"/>
    <s v="Invoice"/>
    <s v="89871"/>
    <s v="BUILDERS WAREHOUSE:NOORDHEUWEL"/>
    <s v="SEEDLINGS ASS"/>
    <n v="200"/>
    <n v="33.5"/>
    <n v="6700"/>
    <n v="18881595.950000022"/>
    <x v="34"/>
  </r>
  <r>
    <m/>
    <x v="276"/>
    <s v="Invoice"/>
    <s v="89872"/>
    <s v="BUILDERS WAREHOUSE:BEDWORTH PARK"/>
    <s v="SEEDLINGS ASS"/>
    <n v="130"/>
    <n v="33.5"/>
    <n v="4355"/>
    <n v="18885950.950000022"/>
    <x v="34"/>
  </r>
  <r>
    <m/>
    <x v="276"/>
    <s v="Invoice"/>
    <s v="89873"/>
    <s v="BUILDERS WAREHOUSE:KEMPTON PARK"/>
    <s v="SEEDLINGS ASS"/>
    <n v="110"/>
    <n v="33.5"/>
    <n v="3685"/>
    <n v="18889635.950000022"/>
    <x v="34"/>
  </r>
  <r>
    <m/>
    <x v="276"/>
    <s v="Invoice"/>
    <s v="89874"/>
    <s v="BUILDERS WAREHOUSE:GREENSTONE"/>
    <s v="SEEDLINGS ASS"/>
    <n v="150"/>
    <n v="33.5"/>
    <n v="5025"/>
    <n v="18894660.950000022"/>
    <x v="34"/>
  </r>
  <r>
    <m/>
    <x v="276"/>
    <s v="Invoice"/>
    <s v="89875"/>
    <s v="BUILDERS WAREHOUSE:NORWOOD"/>
    <s v="SEEDLINGS ASS"/>
    <n v="130"/>
    <n v="33.5"/>
    <n v="4355"/>
    <n v="18899015.950000022"/>
    <x v="34"/>
  </r>
  <r>
    <m/>
    <x v="276"/>
    <s v="Invoice"/>
    <s v="89876"/>
    <s v="BUILDERS WAREHOUSE:STRUBENS VALLEY"/>
    <s v="SEEDLINGS ASS"/>
    <n v="200"/>
    <n v="33.5"/>
    <n v="6700"/>
    <n v="18905715.950000022"/>
    <x v="34"/>
  </r>
  <r>
    <m/>
    <x v="276"/>
    <s v="Invoice"/>
    <s v="89877"/>
    <s v="BUILDERS WAREHOUSE:ROBINDALE"/>
    <s v="SEEDLINGS ASS"/>
    <n v="100"/>
    <n v="33.5"/>
    <n v="3350"/>
    <n v="18909065.950000022"/>
    <x v="34"/>
  </r>
  <r>
    <m/>
    <x v="266"/>
    <s v="Invoice"/>
    <s v="89849"/>
    <s v="BUILDERS WAREHOUSE:RIVONIA"/>
    <s v="SEEDLINGS ASS"/>
    <n v="250"/>
    <n v="33.5"/>
    <n v="8375"/>
    <n v="18917440.950000022"/>
    <x v="34"/>
  </r>
  <r>
    <m/>
    <x v="266"/>
    <s v="Invoice"/>
    <s v="89850"/>
    <s v="BUILDERS WAREHOUSE:ERASMUS PARK"/>
    <s v="SEEDLINGS ASS"/>
    <n v="210"/>
    <n v="33.5"/>
    <n v="7035"/>
    <n v="18924475.950000022"/>
    <x v="34"/>
  </r>
  <r>
    <m/>
    <x v="266"/>
    <s v="Invoice"/>
    <s v="89851"/>
    <s v="BUILDERS WAREHOUSE:FOURWAYS"/>
    <s v="SEEDLINGS ASS "/>
    <n v="220"/>
    <n v="33.5"/>
    <n v="7370"/>
    <n v="18931845.950000022"/>
    <x v="34"/>
  </r>
  <r>
    <m/>
    <x v="266"/>
    <s v="Invoice"/>
    <s v="89852"/>
    <s v="BUILDERS WAREHOUSE:BRYANSTON"/>
    <s v="SEEDLINGS ASS"/>
    <n v="200"/>
    <n v="33.5"/>
    <n v="6700"/>
    <n v="18938545.950000022"/>
    <x v="34"/>
  </r>
  <r>
    <m/>
    <x v="266"/>
    <s v="Invoice"/>
    <s v="89854"/>
    <s v="BUILDERS WAREHOUSE:GLEN EAGLES"/>
    <s v="SEEDLINGS ASS"/>
    <n v="250"/>
    <n v="33.5"/>
    <n v="8375"/>
    <n v="18946920.950000022"/>
    <x v="34"/>
  </r>
  <r>
    <m/>
    <x v="266"/>
    <s v="Invoice"/>
    <s v="89855"/>
    <s v="BUILDERS WAREHOUSE:WOODLANDS"/>
    <s v="SEEDLINGS ASS"/>
    <n v="220"/>
    <n v="33.5"/>
    <n v="7370"/>
    <n v="18954290.950000022"/>
    <x v="34"/>
  </r>
  <r>
    <m/>
    <x v="266"/>
    <s v="Invoice"/>
    <s v="89856"/>
    <s v="BUILDERS WAREHOUSE:WONDER PARK"/>
    <s v="SEEDLINGS ASS"/>
    <n v="150"/>
    <n v="33.5"/>
    <n v="5025"/>
    <n v="18959315.950000022"/>
    <x v="34"/>
  </r>
  <r>
    <m/>
    <x v="266"/>
    <s v="Invoice"/>
    <s v="89857"/>
    <s v="BUILDERS WAREHOUSE:GEZINA NEW"/>
    <s v="SEEDLINGS ASS"/>
    <n v="120"/>
    <n v="33.5"/>
    <n v="4020"/>
    <n v="18963335.950000022"/>
    <x v="34"/>
  </r>
  <r>
    <m/>
    <x v="266"/>
    <s v="Invoice"/>
    <s v="89858"/>
    <s v="BUILDERS WAREHOUSE:ZAMBEZI"/>
    <s v="SEEDLINGS ASS"/>
    <n v="500"/>
    <n v="33.5"/>
    <n v="16750"/>
    <n v="18980085.950000022"/>
    <x v="34"/>
  </r>
  <r>
    <m/>
    <x v="266"/>
    <s v="Invoice"/>
    <s v="89859"/>
    <s v="BUILDERS WAREHOUSE:SILVERLAKES"/>
    <s v="SEEDLINGS ASS"/>
    <n v="120"/>
    <n v="33.5"/>
    <n v="4020"/>
    <n v="18984105.950000022"/>
    <x v="34"/>
  </r>
  <r>
    <m/>
    <x v="266"/>
    <s v="Invoice"/>
    <s v="89860"/>
    <s v="BUILDERS WAREHOUSE:LYNNWOOD"/>
    <s v="SEEDLINGS ASS"/>
    <n v="320"/>
    <n v="33.5"/>
    <n v="10720"/>
    <n v="18994825.950000022"/>
    <x v="34"/>
  </r>
  <r>
    <m/>
    <x v="266"/>
    <s v="Invoice"/>
    <s v="89861"/>
    <s v="BUILDERS WAREHOUSE:RUSTENBURG"/>
    <s v="SEEDLINGS ASS"/>
    <n v="600"/>
    <n v="33.5"/>
    <n v="20100"/>
    <n v="19014925.950000022"/>
    <x v="34"/>
  </r>
  <r>
    <m/>
    <x v="266"/>
    <s v="Invoice"/>
    <s v="89863"/>
    <s v="LIFESTYLE HOME GARDEN"/>
    <s v="SEEDLINGS ASS"/>
    <n v="350"/>
    <n v="30"/>
    <n v="10500"/>
    <n v="19025425.950000022"/>
    <x v="34"/>
  </r>
  <r>
    <m/>
    <x v="266"/>
    <s v="Invoice"/>
    <s v="89867"/>
    <s v="HILLCREST NURSERY"/>
    <s v="SEEDLINGS ASS"/>
    <n v="220"/>
    <n v="33.99"/>
    <n v="7477.8"/>
    <n v="19032903.750000022"/>
    <x v="34"/>
  </r>
  <r>
    <m/>
    <x v="267"/>
    <s v="Invoice"/>
    <s v="89853"/>
    <s v="BUILDERS WAREHOUSE:RASLOUW"/>
    <s v="SEEDLINGS ASS"/>
    <n v="400"/>
    <n v="33.5"/>
    <n v="13400"/>
    <n v="19046303.750000022"/>
    <x v="34"/>
  </r>
  <r>
    <m/>
    <x v="267"/>
    <s v="Invoice"/>
    <s v="89862"/>
    <s v="BUILDERS WAREHOUSE:CENTURION"/>
    <s v="SEEDLINGS ASS"/>
    <n v="650"/>
    <n v="33.5"/>
    <n v="21775"/>
    <n v="19068078.750000022"/>
    <x v="34"/>
  </r>
  <r>
    <m/>
    <x v="267"/>
    <s v="Invoice"/>
    <s v="89879"/>
    <s v="BUILDERS WAREHOUSE:CRAIGHALL PARK"/>
    <s v="SEEDLINGS ASS"/>
    <n v="180"/>
    <n v="33.5"/>
    <n v="6030"/>
    <n v="19074108.750000022"/>
    <x v="34"/>
  </r>
  <r>
    <m/>
    <x v="267"/>
    <s v="Invoice"/>
    <s v="89880"/>
    <s v="BUILDERS WAREHOUSE:FLORIDA GLEN"/>
    <s v="SEEDLINGS ASS"/>
    <n v="280"/>
    <n v="33.5"/>
    <n v="9380"/>
    <n v="19083488.750000022"/>
    <x v="34"/>
  </r>
  <r>
    <m/>
    <x v="267"/>
    <s v="Invoice"/>
    <s v="89881"/>
    <s v="FH CHAMBERLAIN TRADING (PTY) LTD:KYALAMI"/>
    <s v="SEEDLINGS ASS"/>
    <n v="100"/>
    <n v="31.85"/>
    <n v="3185"/>
    <n v="19086673.750000022"/>
    <x v="34"/>
  </r>
  <r>
    <m/>
    <x v="277"/>
    <s v="Invoice"/>
    <s v="89886"/>
    <s v="BUILDERS WAREHOUSE:NOORDHEUWEL"/>
    <s v="SEEDLINGS ASS"/>
    <n v="80"/>
    <n v="33.5"/>
    <n v="2680"/>
    <n v="19089353.750000022"/>
    <x v="34"/>
  </r>
  <r>
    <m/>
    <x v="277"/>
    <s v="Invoice"/>
    <s v="89887"/>
    <s v="BUILDERS WAREHOUSE:NORWOOD"/>
    <s v="SEEDLINGS ASS"/>
    <n v="290"/>
    <n v="33.5"/>
    <n v="9715"/>
    <n v="19099068.750000022"/>
    <x v="34"/>
  </r>
  <r>
    <m/>
    <x v="277"/>
    <s v="Invoice"/>
    <s v="89888"/>
    <s v="BUILDERS WAREHOUSE:KEMPTON PARK"/>
    <s v="SEEDLINGS ASS"/>
    <n v="100"/>
    <n v="33.5"/>
    <n v="3350"/>
    <n v="19102418.750000022"/>
    <x v="34"/>
  </r>
  <r>
    <m/>
    <x v="277"/>
    <s v="Invoice"/>
    <s v="89889"/>
    <s v="BUILDERS WAREHOUSE:GREENSTONE"/>
    <s v="SEEDLINGS ASS"/>
    <n v="150"/>
    <n v="33.5"/>
    <n v="5025"/>
    <n v="19107443.750000022"/>
    <x v="34"/>
  </r>
  <r>
    <m/>
    <x v="277"/>
    <s v="Invoice"/>
    <s v="89890"/>
    <s v="BUILDERS WAREHOUSE:NORTHRIDING"/>
    <s v="SEEDLINGS ASS"/>
    <n v="200"/>
    <n v="33.5"/>
    <n v="6700"/>
    <n v="19114143.750000022"/>
    <x v="34"/>
  </r>
  <r>
    <m/>
    <x v="277"/>
    <s v="Invoice"/>
    <s v="89891"/>
    <s v="FH CHAMBERLAIN TRADING (PTY) LTD:RIVIERA"/>
    <s v="SEEDLINGS ASS"/>
    <n v="170"/>
    <n v="31.85"/>
    <n v="5414.5"/>
    <n v="19119558.250000022"/>
    <x v="34"/>
  </r>
  <r>
    <m/>
    <x v="277"/>
    <s v="Invoice"/>
    <s v="89892"/>
    <s v="BUILDERS WAREHOUSE:VEREENIGING"/>
    <s v="SEEDLINGS ASS"/>
    <n v="150"/>
    <n v="33.5"/>
    <n v="5025"/>
    <n v="19124583.250000022"/>
    <x v="34"/>
  </r>
  <r>
    <m/>
    <x v="277"/>
    <s v="Invoice"/>
    <s v="89893"/>
    <s v="RIVERSIDE MICA"/>
    <s v="SEEDLINGS ASS"/>
    <n v="115"/>
    <n v="33.5"/>
    <n v="3852.5"/>
    <n v="19128435.750000022"/>
    <x v="34"/>
  </r>
  <r>
    <m/>
    <x v="277"/>
    <s v="Invoice"/>
    <s v="89894"/>
    <s v="LITTLE AUSTRIA"/>
    <s v="SEEDLINGS ASS"/>
    <n v="155"/>
    <n v="31.8"/>
    <n v="4929"/>
    <n v="19133364.750000022"/>
    <x v="34"/>
  </r>
  <r>
    <m/>
    <x v="277"/>
    <s v="Invoice"/>
    <s v="89895"/>
    <s v="CRISANRA KWEKERY"/>
    <s v="SEEDLINGS ASS"/>
    <n v="160"/>
    <n v="27.8"/>
    <n v="4448"/>
    <n v="19137812.750000022"/>
    <x v="34"/>
  </r>
  <r>
    <m/>
    <x v="54"/>
    <s v="Invoice"/>
    <s v="89896"/>
    <s v="BUILDERS WAREHOUSE:BOKSBURG (NEW)"/>
    <s v="SEEDLINGS ASS"/>
    <n v="160"/>
    <n v="33.5"/>
    <n v="5360"/>
    <n v="19143172.750000022"/>
    <x v="34"/>
  </r>
  <r>
    <m/>
    <x v="54"/>
    <s v="Invoice"/>
    <s v="89897"/>
    <s v="BUILDERS WAREHOUSE:FOURWAYS"/>
    <s v="SEEDLINGS ASS"/>
    <n v="120"/>
    <n v="33.5"/>
    <n v="4020"/>
    <n v="19147192.750000022"/>
    <x v="34"/>
  </r>
  <r>
    <m/>
    <x v="54"/>
    <s v="Invoice"/>
    <s v="89898"/>
    <s v="BUILDERS WAREHOUSE:EDENVALE"/>
    <s v="SEEDLINGS ASS"/>
    <n v="180"/>
    <n v="33.5"/>
    <n v="6030"/>
    <n v="19153222.750000022"/>
    <x v="34"/>
  </r>
  <r>
    <m/>
    <x v="54"/>
    <s v="Invoice"/>
    <s v="89899"/>
    <s v="BUILDERS WAREHOUSE:CEDAR SQUARE"/>
    <s v="SEEDLINGS ASS"/>
    <n v="170"/>
    <n v="33.5"/>
    <n v="5695"/>
    <n v="19158917.750000022"/>
    <x v="34"/>
  </r>
  <r>
    <m/>
    <x v="54"/>
    <s v="Invoice"/>
    <s v="89900"/>
    <s v="BUILDERS WAREHOUSE:NEWMARKET"/>
    <s v="SEEDLINGS ASS"/>
    <n v="350"/>
    <n v="33.5"/>
    <n v="11725"/>
    <n v="19170642.750000022"/>
    <x v="34"/>
  </r>
  <r>
    <m/>
    <x v="54"/>
    <s v="Invoice"/>
    <s v="89903"/>
    <s v="BUILDERS WAREHOUSE:NORTHMEAD"/>
    <s v="SEEDLINGS ASS"/>
    <n v="130"/>
    <n v="33.5"/>
    <n v="4355"/>
    <n v="19174997.750000022"/>
    <x v="34"/>
  </r>
  <r>
    <m/>
    <x v="54"/>
    <s v="Invoice"/>
    <s v="89904"/>
    <s v="CENTRAL NURSERY DEPOT"/>
    <s v="SEEDLINGS ASS"/>
    <n v="190"/>
    <n v="33.99"/>
    <n v="6458.1"/>
    <n v="19181455.850000024"/>
    <x v="34"/>
  </r>
  <r>
    <m/>
    <x v="54"/>
    <s v="Invoice"/>
    <s v="89905"/>
    <s v="THYME SQUARE"/>
    <s v="SEEDLINGS ASS"/>
    <n v="35"/>
    <n v="28.95"/>
    <n v="1013.25"/>
    <n v="19182469.100000024"/>
    <x v="34"/>
  </r>
  <r>
    <m/>
    <x v="54"/>
    <s v="Invoice"/>
    <s v="89907"/>
    <s v="PHASES UNLIMITED"/>
    <s v="SEEDLINGS ASS"/>
    <n v="13"/>
    <n v="31.8"/>
    <n v="413.4"/>
    <n v="19182882.500000022"/>
    <x v="34"/>
  </r>
  <r>
    <m/>
    <x v="54"/>
    <s v="Invoice"/>
    <s v="89908"/>
    <s v="SWEET THORN LANDSCAPES"/>
    <s v="SEEDLINGS ASS"/>
    <n v="10"/>
    <n v="31.8"/>
    <n v="318"/>
    <n v="19183200.500000022"/>
    <x v="34"/>
  </r>
  <r>
    <m/>
    <x v="54"/>
    <s v="Invoice"/>
    <s v="89912"/>
    <s v="PRETTY GARDENS"/>
    <s v="SEEDLINGS ASS"/>
    <n v="200"/>
    <n v="31.8"/>
    <n v="6360"/>
    <n v="19189560.500000022"/>
    <x v="34"/>
  </r>
  <r>
    <m/>
    <x v="54"/>
    <s v="Invoice"/>
    <s v="89915"/>
    <s v="BUILDERS WAREHOUSE:BLOEMFONTEIN"/>
    <s v="SEEDLINGS ASS"/>
    <n v="500"/>
    <n v="33.5"/>
    <n v="16750"/>
    <n v="19206310.500000022"/>
    <x v="34"/>
  </r>
  <r>
    <m/>
    <x v="268"/>
    <s v="Invoice"/>
    <s v="89906"/>
    <s v="PICK N PAY:GREENSTONE"/>
    <s v="SEEDLINGS ASS"/>
    <n v="100"/>
    <n v="33.495699999999999"/>
    <n v="3349.57"/>
    <n v="19209660.070000023"/>
    <x v="34"/>
  </r>
  <r>
    <m/>
    <x v="268"/>
    <s v="Invoice"/>
    <s v="89914"/>
    <s v="AGRI 2 MARKET"/>
    <s v="SEEDLINGS ASS"/>
    <n v="560"/>
    <n v="42"/>
    <n v="23520"/>
    <n v="19233180.070000023"/>
    <x v="34"/>
  </r>
  <r>
    <m/>
    <x v="268"/>
    <s v="Invoice"/>
    <s v="89928"/>
    <s v="PLANTYARD"/>
    <s v="SEEDLINGS ASS"/>
    <n v="10"/>
    <n v="31.8"/>
    <n v="318"/>
    <n v="19233498.070000023"/>
    <x v="34"/>
  </r>
  <r>
    <m/>
    <x v="268"/>
    <s v="Invoice"/>
    <s v="89929"/>
    <s v="LITTLE AUSTRIA"/>
    <s v="SEEDLINGS ASS"/>
    <n v="60"/>
    <n v="31.8"/>
    <n v="1908"/>
    <n v="19235406.070000023"/>
    <x v="34"/>
  </r>
  <r>
    <m/>
    <x v="268"/>
    <s v="Invoice"/>
    <s v="89930"/>
    <s v="HABITITNAK/KEENGRO"/>
    <s v="SEEDLINGS ASS"/>
    <n v="120"/>
    <n v="28.55"/>
    <n v="3426"/>
    <n v="19238832.070000023"/>
    <x v="34"/>
  </r>
  <r>
    <m/>
    <x v="268"/>
    <s v="Invoice"/>
    <s v="89931"/>
    <s v="BUILDERS WAREHOUSE:NORTHMEAD"/>
    <s v="SEEDLINGS ASS"/>
    <n v="120"/>
    <n v="33.5"/>
    <n v="4020"/>
    <n v="19242852.070000023"/>
    <x v="34"/>
  </r>
  <r>
    <m/>
    <x v="268"/>
    <s v="Invoice"/>
    <s v="89932"/>
    <s v="BUILDERS WAREHOUSE:STRUBENS VALLEY"/>
    <s v="SEEDLINGS ASS"/>
    <n v="200"/>
    <n v="33.5"/>
    <n v="6700"/>
    <n v="19249552.070000023"/>
    <x v="34"/>
  </r>
  <r>
    <m/>
    <x v="268"/>
    <s v="Invoice"/>
    <s v="89933"/>
    <s v="BUILDERS WAREHOUSE:NOORDHEUWEL"/>
    <s v="SEEDLINGS ASS"/>
    <n v="100"/>
    <n v="33.5"/>
    <n v="3350"/>
    <n v="19252902.070000023"/>
    <x v="34"/>
  </r>
  <r>
    <m/>
    <x v="268"/>
    <s v="Invoice"/>
    <s v="89934"/>
    <s v="BUILDERS WAREHOUSE:BEDWORTH PARK"/>
    <s v="SEEDLINGS ASS"/>
    <n v="80"/>
    <n v="33.5"/>
    <n v="2680"/>
    <n v="19255582.070000023"/>
    <x v="34"/>
  </r>
  <r>
    <m/>
    <x v="268"/>
    <s v="Invoice"/>
    <s v="89935"/>
    <s v="BUILDERS WAREHOUSE:VEREENIGING"/>
    <s v="SEEDLINGS ASS"/>
    <n v="80"/>
    <n v="33.5"/>
    <n v="2680"/>
    <n v="19258262.070000023"/>
    <x v="34"/>
  </r>
  <r>
    <m/>
    <x v="268"/>
    <s v="Invoice"/>
    <s v="89936"/>
    <s v="BUILDERS WAREHOUSE:NORWOOD"/>
    <s v="SEEDLINGS ASS"/>
    <n v="250"/>
    <n v="33.5"/>
    <n v="8375"/>
    <n v="19266637.070000023"/>
    <x v="34"/>
  </r>
  <r>
    <m/>
    <x v="8"/>
    <s v="Invoice"/>
    <s v="89909"/>
    <s v="PICK N PAY:FAERIE GLEN"/>
    <s v="SEEDLINGS ASS"/>
    <n v="50"/>
    <n v="33.495600000000003"/>
    <n v="1674.78"/>
    <n v="19268311.850000024"/>
    <x v="34"/>
  </r>
  <r>
    <m/>
    <x v="8"/>
    <s v="Invoice"/>
    <s v="89911"/>
    <s v="PICK N PAY:NORWOOD"/>
    <s v="SEEDLINGS ASS"/>
    <n v="50"/>
    <n v="33.495600000000003"/>
    <n v="1674.78"/>
    <n v="19269986.630000025"/>
    <x v="34"/>
  </r>
  <r>
    <m/>
    <x v="8"/>
    <s v="Invoice"/>
    <s v="89916"/>
    <s v="BUILDERS WAREHOUSE:GLEN EAGLES"/>
    <s v="SEEDLINGS ASS"/>
    <n v="100"/>
    <n v="33.5"/>
    <n v="3350"/>
    <n v="19273336.630000025"/>
    <x v="34"/>
  </r>
  <r>
    <m/>
    <x v="8"/>
    <s v="Invoice"/>
    <s v="89917"/>
    <s v="BUILDERS WAREHOUSE:CEDAR SQUARE"/>
    <s v="SEEDLINGS ASS"/>
    <n v="120"/>
    <n v="33.5"/>
    <n v="4020"/>
    <n v="19277356.630000025"/>
    <x v="34"/>
  </r>
  <r>
    <m/>
    <x v="8"/>
    <s v="Invoice"/>
    <s v="89918"/>
    <s v="BUILDERS WAREHOUSE:FOURWAYS"/>
    <s v="SEEDLINGS ASS"/>
    <n v="130"/>
    <n v="33.5"/>
    <n v="4355"/>
    <n v="19281711.630000025"/>
    <x v="34"/>
  </r>
  <r>
    <m/>
    <x v="8"/>
    <s v="Invoice"/>
    <s v="89919"/>
    <s v="BUILDERS WAREHOUSE:RUSTENBURG"/>
    <s v="SEEDLINGS ASS"/>
    <n v="310"/>
    <n v="33.5"/>
    <n v="10385"/>
    <n v="19292096.630000025"/>
    <x v="34"/>
  </r>
  <r>
    <m/>
    <x v="8"/>
    <s v="Invoice"/>
    <s v="89920"/>
    <s v="BUILDERS WAREHOUSE:GEZINA NEW"/>
    <s v="SEEDLINGS ASS"/>
    <n v="120"/>
    <n v="33.5"/>
    <n v="4020"/>
    <n v="19296116.630000025"/>
    <x v="34"/>
  </r>
  <r>
    <m/>
    <x v="8"/>
    <s v="Invoice"/>
    <s v="89921"/>
    <s v="BUILDERS WAREHOUSE:BRYANSTON"/>
    <s v="SEEDLINGS ASS"/>
    <n v="120"/>
    <n v="33.5"/>
    <n v="4020"/>
    <n v="19300136.630000025"/>
    <x v="34"/>
  </r>
  <r>
    <m/>
    <x v="8"/>
    <s v="Invoice"/>
    <s v="89922"/>
    <s v="BUILDERS WAREHOUSE:RIVONIA"/>
    <s v="SEEDLINGS ASS"/>
    <n v="300"/>
    <n v="33.5"/>
    <n v="10050"/>
    <n v="19310186.630000025"/>
    <x v="34"/>
  </r>
  <r>
    <m/>
    <x v="8"/>
    <s v="Invoice"/>
    <s v="89924"/>
    <s v="BUILDERS WAREHOUSE:ZAMBEZI"/>
    <s v="SEEDLINGS ASS"/>
    <n v="300"/>
    <n v="33.5"/>
    <n v="10050"/>
    <n v="19320236.630000025"/>
    <x v="34"/>
  </r>
  <r>
    <m/>
    <x v="8"/>
    <s v="Invoice"/>
    <s v="89925"/>
    <s v="LIFESTYLE HOME GARDEN"/>
    <s v="SEEDLINGS ASS"/>
    <n v="200"/>
    <n v="30"/>
    <n v="6000"/>
    <n v="19326236.630000025"/>
    <x v="34"/>
  </r>
  <r>
    <m/>
    <x v="8"/>
    <s v="Invoice"/>
    <s v="89927"/>
    <s v="BUILDERS WAREHOUSE:SOWETO"/>
    <s v="SEEDLINGS ASS"/>
    <n v="100"/>
    <n v="33.5"/>
    <n v="3350"/>
    <n v="19329586.630000025"/>
    <x v="34"/>
  </r>
  <r>
    <m/>
    <x v="8"/>
    <s v="Invoice"/>
    <s v="89950"/>
    <s v="IRON POINT SUPPLIERS PTY LTD T/A CONCRETE GALLERIA"/>
    <s v="SEEDLINGS ASS"/>
    <n v="3"/>
    <n v="27.95"/>
    <n v="83.85"/>
    <n v="19329670.480000027"/>
    <x v="34"/>
  </r>
  <r>
    <m/>
    <x v="8"/>
    <s v="Invoice"/>
    <s v="89951"/>
    <s v="SECUNDA NURSERY"/>
    <s v="SEEDLINGS ASS"/>
    <n v="20"/>
    <n v="28"/>
    <n v="560"/>
    <n v="19330230.480000027"/>
    <x v="34"/>
  </r>
  <r>
    <m/>
    <x v="8"/>
    <s v="Invoice"/>
    <s v="89953"/>
    <s v="BUILDERS WAREHOUSE:SECUNDA"/>
    <s v="SEEDLINGS ASS"/>
    <n v="400"/>
    <n v="33.5"/>
    <n v="13400"/>
    <n v="19343630.480000027"/>
    <x v="34"/>
  </r>
  <r>
    <m/>
    <x v="36"/>
    <s v="Invoice"/>
    <s v="89910"/>
    <s v="PICK N PAY:KLERKSDORP"/>
    <s v="SEEDLINGS ASS"/>
    <n v="100"/>
    <n v="33.495699999999999"/>
    <n v="3349.57"/>
    <n v="19346980.050000027"/>
    <x v="34"/>
  </r>
  <r>
    <m/>
    <x v="36"/>
    <s v="Invoice"/>
    <s v="89937"/>
    <s v="BUILDERS WAREHOUSE:LAMBTON"/>
    <s v="SEEDLINGS ASS"/>
    <n v="85"/>
    <n v="33.5"/>
    <n v="2847.5"/>
    <n v="19349827.550000027"/>
    <x v="34"/>
  </r>
  <r>
    <m/>
    <x v="36"/>
    <s v="Invoice"/>
    <s v="89939"/>
    <s v="BUILDERS WAREHOUSE:LAMBTON"/>
    <s v="SEEDLINGS ASS"/>
    <n v="15"/>
    <n v="33.5"/>
    <n v="502.5"/>
    <n v="19350330.050000027"/>
    <x v="34"/>
  </r>
  <r>
    <m/>
    <x v="36"/>
    <s v="Invoice"/>
    <s v="89940"/>
    <s v="BUILDERS WAREHOUSE:SOUTHGATE"/>
    <s v="SEEDLINGS ASS"/>
    <n v="100"/>
    <n v="33.5"/>
    <n v="3350"/>
    <n v="19353680.050000027"/>
    <x v="34"/>
  </r>
  <r>
    <m/>
    <x v="36"/>
    <s v="Invoice"/>
    <s v="89941"/>
    <s v="BUILDERS WAREHOUSE:CRAIGHALL PARK"/>
    <s v="SEEDLINGS ASS"/>
    <n v="130"/>
    <n v="33.5"/>
    <n v="4355"/>
    <n v="19358035.050000027"/>
    <x v="34"/>
  </r>
  <r>
    <m/>
    <x v="36"/>
    <s v="Invoice"/>
    <s v="89942"/>
    <s v="BUILDERS WAREHOUSE:KLERKSDORP"/>
    <s v="SEEDLINGS ASS"/>
    <n v="350"/>
    <n v="33.5"/>
    <n v="11725"/>
    <n v="19369760.050000027"/>
    <x v="34"/>
  </r>
  <r>
    <m/>
    <x v="36"/>
    <s v="Invoice"/>
    <s v="89944"/>
    <s v="FLORICULTURE WHOLESALE GROWERS"/>
    <s v="SEEDLINGS ASS"/>
    <n v="45"/>
    <n v="31.8"/>
    <n v="1431"/>
    <n v="19371191.050000027"/>
    <x v="34"/>
  </r>
  <r>
    <m/>
    <x v="36"/>
    <s v="Invoice"/>
    <s v="89947"/>
    <s v="FH CHAMBERLAIN TRADING (PTY) LTD:KYALAMI"/>
    <s v="SEEDLINGS ASS"/>
    <n v="100"/>
    <n v="31.85"/>
    <n v="3185"/>
    <n v="19374376.050000027"/>
    <x v="34"/>
  </r>
  <r>
    <m/>
    <x v="36"/>
    <s v="Invoice"/>
    <s v="89948"/>
    <s v="HABITITNAK/KEENGRO"/>
    <s v="SEEDLINGS ASS"/>
    <n v="20"/>
    <n v="28.55"/>
    <n v="571"/>
    <n v="19374947.050000027"/>
    <x v="34"/>
  </r>
  <r>
    <m/>
    <x v="36"/>
    <s v="Invoice"/>
    <s v="89949"/>
    <s v="CARL'S GARDEN"/>
    <s v="SEEDLINGS ASS"/>
    <n v="31"/>
    <n v="31.8"/>
    <n v="985.8"/>
    <n v="19375932.850000028"/>
    <x v="34"/>
  </r>
  <r>
    <m/>
    <x v="36"/>
    <s v="Invoice"/>
    <s v="89952"/>
    <s v="MONTROSE NURSERY"/>
    <s v="SEEDLINGS ASS"/>
    <n v="234"/>
    <n v="29.99"/>
    <n v="7017.66"/>
    <n v="19382950.510000028"/>
    <x v="34"/>
  </r>
  <r>
    <m/>
    <x v="36"/>
    <s v="Invoice"/>
    <s v="89964"/>
    <s v="BUILDERS WAREHOUSE:BETHLEHEM"/>
    <s v="SEEDLINGS ASS"/>
    <n v="450"/>
    <n v="33.5"/>
    <n v="15075"/>
    <n v="19398025.510000028"/>
    <x v="34"/>
  </r>
  <r>
    <m/>
    <x v="9"/>
    <s v="Invoice"/>
    <s v="89954"/>
    <s v="BUILDERS WAREHOUSE:STRUBENS VALLEY"/>
    <s v="SEEDLINGS ASS"/>
    <n v="130"/>
    <n v="33.5"/>
    <n v="4355"/>
    <n v="19402380.510000028"/>
    <x v="34"/>
  </r>
  <r>
    <m/>
    <x v="9"/>
    <s v="Invoice"/>
    <s v="89955"/>
    <s v="BUILDERS WAREHOUSE:KEMPTON PARK"/>
    <s v="SEEDLINGS ASS"/>
    <n v="140"/>
    <n v="33.5"/>
    <n v="4690"/>
    <n v="19407070.510000028"/>
    <x v="34"/>
  </r>
  <r>
    <m/>
    <x v="9"/>
    <s v="Invoice"/>
    <s v="89956"/>
    <s v="BUILDERS WAREHOUSE:GREENSTONE"/>
    <s v="SEEDLINGS ASS"/>
    <n v="170"/>
    <n v="33.5"/>
    <n v="5695"/>
    <n v="19412765.510000028"/>
    <x v="34"/>
  </r>
  <r>
    <m/>
    <x v="9"/>
    <s v="Invoice"/>
    <s v="89957"/>
    <s v="BUILDERS WAREHOUSE:ROBINDALE"/>
    <s v="SEEDLINGS ASS"/>
    <n v="210"/>
    <n v="33.5"/>
    <n v="7035"/>
    <n v="19419800.510000028"/>
    <x v="34"/>
  </r>
  <r>
    <m/>
    <x v="9"/>
    <s v="Invoice"/>
    <s v="89958"/>
    <s v="BUILDERS WAREHOUSE:NOORDHEUWEL"/>
    <s v="SEEDLINGS ASS"/>
    <n v="30"/>
    <n v="33.5"/>
    <n v="1005"/>
    <n v="19420805.510000028"/>
    <x v="34"/>
  </r>
  <r>
    <m/>
    <x v="9"/>
    <s v="Invoice"/>
    <s v="89960"/>
    <s v="GARDENSHOP PARKTOWN"/>
    <s v="SEEDLINGS ASS"/>
    <n v="213"/>
    <n v="33.5"/>
    <n v="7135.5"/>
    <n v="19427941.010000028"/>
    <x v="34"/>
  </r>
  <r>
    <m/>
    <x v="9"/>
    <s v="Invoice"/>
    <s v="89961"/>
    <s v="CRISANRA KWEKERY"/>
    <s v="SEEDLINGS ASS"/>
    <n v="120"/>
    <n v="27.8"/>
    <n v="3336"/>
    <n v="19431277.010000028"/>
    <x v="34"/>
  </r>
  <r>
    <m/>
    <x v="9"/>
    <s v="Invoice"/>
    <s v="89962"/>
    <s v="LITTLE AUSTRIA"/>
    <s v="SEEDLINGS ASS"/>
    <n v="103"/>
    <n v="31.8"/>
    <n v="3275.4"/>
    <n v="19434552.410000026"/>
    <x v="34"/>
  </r>
  <r>
    <m/>
    <x v="9"/>
    <s v="Invoice"/>
    <s v="89963"/>
    <s v="PLANTYARD"/>
    <s v="SEEDLINGS ASS"/>
    <n v="25"/>
    <n v="31.8"/>
    <n v="795"/>
    <n v="19435347.410000026"/>
    <x v="34"/>
  </r>
  <r>
    <m/>
    <x v="9"/>
    <s v="Invoice"/>
    <s v="89975"/>
    <s v="BUILDERS WAREHOUSE:NEWCASTLE"/>
    <s v="SEEDLINGS ASS"/>
    <n v="700"/>
    <n v="33.5"/>
    <n v="23450"/>
    <n v="19458797.410000026"/>
    <x v="34"/>
  </r>
  <r>
    <m/>
    <x v="9"/>
    <s v="Invoice"/>
    <s v="89977"/>
    <s v="THYME SQUARE"/>
    <s v="SEEDLINGS ASS"/>
    <n v="60"/>
    <n v="28.95"/>
    <n v="1737"/>
    <n v="19460534.410000026"/>
    <x v="34"/>
  </r>
  <r>
    <m/>
    <x v="9"/>
    <s v="Invoice"/>
    <s v="89978"/>
    <s v="NYL NURSERY"/>
    <s v="SEEDLINGS ASS"/>
    <n v="50"/>
    <n v="27.9"/>
    <n v="1395"/>
    <n v="19461929.410000026"/>
    <x v="34"/>
  </r>
  <r>
    <m/>
    <x v="9"/>
    <s v="Invoice"/>
    <s v="89980"/>
    <s v="BUILDERS WAREHOUSE:POLOKWANE"/>
    <s v="SEEDLINGS ASS"/>
    <n v="200"/>
    <n v="33.5"/>
    <n v="6700"/>
    <n v="19468629.410000026"/>
    <x v="34"/>
  </r>
  <r>
    <m/>
    <x v="9"/>
    <s v="Invoice"/>
    <s v="89983"/>
    <s v="BUILDERS WAREHOUSE:MOKOPANE"/>
    <s v="SEEDLINGS ASS"/>
    <n v="300"/>
    <n v="33.5"/>
    <n v="10050"/>
    <n v="19478679.410000026"/>
    <x v="34"/>
  </r>
  <r>
    <m/>
    <x v="43"/>
    <s v="Invoice"/>
    <s v="89965"/>
    <s v="BUILDERS WAREHOUSE:BRYANSTON"/>
    <s v="SEEDLINGS ASS"/>
    <n v="100"/>
    <n v="33.5"/>
    <n v="3350"/>
    <n v="19482029.410000026"/>
    <x v="34"/>
  </r>
  <r>
    <m/>
    <x v="43"/>
    <s v="Invoice"/>
    <s v="89966"/>
    <s v="BUILDERS WAREHOUSE:SUNWARD PARK"/>
    <s v="SEEDLINGS ASS"/>
    <n v="330"/>
    <n v="33.5"/>
    <n v="11055"/>
    <n v="19493084.410000026"/>
    <x v="34"/>
  </r>
  <r>
    <m/>
    <x v="43"/>
    <s v="Invoice"/>
    <s v="89967"/>
    <s v="BUILDERS WAREHOUSE:EDENVALE"/>
    <s v="SEEDLINGS ASS"/>
    <n v="160"/>
    <n v="33.5"/>
    <n v="5360"/>
    <n v="19498444.410000026"/>
    <x v="34"/>
  </r>
  <r>
    <m/>
    <x v="43"/>
    <s v="Invoice"/>
    <s v="89968"/>
    <s v="BUILDERS WAREHOUSE:MIDRAND"/>
    <s v="SEEDLINGS ASS"/>
    <n v="250"/>
    <n v="33.5"/>
    <n v="8375"/>
    <n v="19506819.410000026"/>
    <x v="34"/>
  </r>
  <r>
    <m/>
    <x v="43"/>
    <s v="Invoice"/>
    <s v="89969"/>
    <s v="BUILDERS WAREHOUSE:NEWMARKET"/>
    <s v="SEEDLINGS ASS"/>
    <n v="320"/>
    <n v="33.5"/>
    <n v="10720"/>
    <n v="19517539.410000026"/>
    <x v="34"/>
  </r>
  <r>
    <m/>
    <x v="43"/>
    <s v="Invoice"/>
    <s v="89971"/>
    <s v="BUILDERS WAREHOUSE:EMALALHENI"/>
    <s v="SEEDLINGS ASS"/>
    <n v="250"/>
    <n v="33.5"/>
    <n v="8375"/>
    <n v="19525914.410000026"/>
    <x v="34"/>
  </r>
  <r>
    <m/>
    <x v="43"/>
    <s v="Invoice"/>
    <s v="89972"/>
    <s v="BUILDERS WAREHOUSE:CARNIVAL MALL"/>
    <s v="SEEDLINGS ASS"/>
    <n v="300"/>
    <n v="33.5"/>
    <n v="10050"/>
    <n v="19535964.410000026"/>
    <x v="34"/>
  </r>
  <r>
    <m/>
    <x v="43"/>
    <s v="Invoice"/>
    <s v="89973"/>
    <s v="BUILDERS WAREHOUSE:FOURWAYS"/>
    <s v="SEEDLINGS ASS"/>
    <n v="120"/>
    <n v="33.5"/>
    <n v="4020"/>
    <n v="19539984.410000026"/>
    <x v="34"/>
  </r>
  <r>
    <m/>
    <x v="43"/>
    <s v="Invoice"/>
    <s v="89974"/>
    <s v="BUILDERS WAREHOUSE:RIVONIA"/>
    <s v="SEEDLINGS ASS"/>
    <n v="160"/>
    <n v="33.5"/>
    <n v="5360"/>
    <n v="19545344.410000026"/>
    <x v="34"/>
  </r>
  <r>
    <m/>
    <x v="43"/>
    <s v="Invoice"/>
    <s v="89976"/>
    <s v="LITTLE AUSTRIA"/>
    <s v="SEEDLINGS ASS  "/>
    <n v="100"/>
    <n v="31.8"/>
    <n v="3180"/>
    <n v="19548524.410000026"/>
    <x v="34"/>
  </r>
  <r>
    <m/>
    <x v="43"/>
    <s v="Invoice"/>
    <s v="89979"/>
    <s v="MONTANA GARDEN PAVILION"/>
    <s v="SEEDLINGS ASS"/>
    <n v="300"/>
    <n v="31.8"/>
    <n v="9540"/>
    <n v="19558064.410000026"/>
    <x v="34"/>
  </r>
  <r>
    <m/>
    <x v="43"/>
    <s v="Invoice"/>
    <s v="89981"/>
    <s v="BUILDERS WAREHOUSE:THOHOYANDOU"/>
    <s v="SEEDLINGS ASS"/>
    <n v="1300"/>
    <n v="33.5"/>
    <n v="43550"/>
    <n v="19601614.410000026"/>
    <x v="34"/>
  </r>
  <r>
    <m/>
    <x v="43"/>
    <s v="Invoice"/>
    <s v="89982"/>
    <s v="BUILDERS WAREHOUSE:NELSPRUIT"/>
    <s v="SEEDLINGS ASS"/>
    <n v="860"/>
    <n v="33.5"/>
    <n v="28810"/>
    <n v="19630424.410000026"/>
    <x v="34"/>
  </r>
  <r>
    <m/>
    <x v="329"/>
    <s v="Invoice"/>
    <s v="89993"/>
    <s v="HABITITNAK/KEENGRO"/>
    <s v="SEEDLINGS ASS"/>
    <n v="140"/>
    <n v="28.55"/>
    <n v="3997"/>
    <n v="19634421.410000026"/>
    <x v="34"/>
  </r>
  <r>
    <m/>
    <x v="329"/>
    <s v="Invoice"/>
    <s v="89994"/>
    <s v="RAINBOW GARDEN AND HOME CENTRE"/>
    <s v="SEEDLINGS ASS"/>
    <n v="85"/>
    <n v="31.8"/>
    <n v="2703"/>
    <n v="19637124.410000026"/>
    <x v="34"/>
  </r>
  <r>
    <m/>
    <x v="329"/>
    <s v="Invoice"/>
    <s v="89996"/>
    <s v="LITTLE AUSTRIA"/>
    <s v="SEEDLINGS ASS"/>
    <n v="45"/>
    <n v="31.8"/>
    <n v="1431"/>
    <n v="19638555.410000026"/>
    <x v="34"/>
  </r>
  <r>
    <m/>
    <x v="329"/>
    <s v="Invoice"/>
    <s v="89997"/>
    <s v="PLANTYARD"/>
    <s v="SEEDLINGS ASS"/>
    <n v="10"/>
    <n v="31.8"/>
    <n v="318"/>
    <n v="19638873.410000026"/>
    <x v="34"/>
  </r>
  <r>
    <m/>
    <x v="329"/>
    <s v="Invoice"/>
    <s v="89998"/>
    <s v="BUILDERS WAREHOUSE:STRUBENS VALLEY"/>
    <s v="SEEDLINGS ASS"/>
    <n v="200"/>
    <n v="33.5"/>
    <n v="6700"/>
    <n v="19645573.410000026"/>
    <x v="34"/>
  </r>
  <r>
    <m/>
    <x v="329"/>
    <s v="Invoice"/>
    <s v="89999"/>
    <s v="BUILDERS WAREHOUSE:GREENSTONE"/>
    <s v="SEEDLINGS ASS"/>
    <n v="200"/>
    <n v="33.5"/>
    <n v="6700"/>
    <n v="19652273.410000026"/>
    <x v="34"/>
  </r>
  <r>
    <m/>
    <x v="329"/>
    <s v="Invoice"/>
    <s v="90000"/>
    <s v="BUILDERS WAREHOUSE:NOORDHEUWEL"/>
    <s v="SEEDLINGS ASS "/>
    <n v="100"/>
    <n v="33.5"/>
    <n v="3350"/>
    <n v="19655623.410000026"/>
    <x v="34"/>
  </r>
  <r>
    <m/>
    <x v="329"/>
    <s v="Invoice"/>
    <s v="90001"/>
    <s v="BUILDERS WAREHOUSE:BEDWORTH PARK"/>
    <s v="SEEDLINGS ASS"/>
    <n v="100"/>
    <n v="33.5"/>
    <n v="3350"/>
    <n v="19658973.410000026"/>
    <x v="34"/>
  </r>
  <r>
    <m/>
    <x v="329"/>
    <s v="Invoice"/>
    <s v="90002"/>
    <s v="BUILDERS WAREHOUSE:NORWOOD"/>
    <s v="SEEDLINGS ASS"/>
    <n v="150"/>
    <n v="33.5"/>
    <n v="5025"/>
    <n v="19663998.410000026"/>
    <x v="34"/>
  </r>
  <r>
    <m/>
    <x v="278"/>
    <s v="Invoice"/>
    <s v="89902"/>
    <s v="BUILDERS WAREHOUSE:FOURWAYS"/>
    <s v="SEEDLINGS ASS"/>
    <n v="180"/>
    <n v="33.5"/>
    <n v="6030"/>
    <n v="19670028.410000026"/>
    <x v="34"/>
  </r>
  <r>
    <m/>
    <x v="278"/>
    <s v="Invoice"/>
    <s v="89984"/>
    <s v="BUILDERS WAREHOUSE:ZAMBEZI"/>
    <s v="SEEDLINGS ASS"/>
    <n v="200"/>
    <n v="33.5"/>
    <n v="6700"/>
    <n v="19676728.410000026"/>
    <x v="34"/>
  </r>
  <r>
    <m/>
    <x v="278"/>
    <s v="Invoice"/>
    <s v="89985"/>
    <s v="BUILDERS WAREHOUSE:WOODLANDS"/>
    <s v="SEEDLINGS ASS"/>
    <n v="180"/>
    <n v="33.5"/>
    <n v="6030"/>
    <n v="19682758.410000026"/>
    <x v="34"/>
  </r>
  <r>
    <m/>
    <x v="278"/>
    <s v="Invoice"/>
    <s v="89986"/>
    <s v="BUILDERS WAREHOUSE:LYNNWOOD"/>
    <s v="SEEDLINGS ASS"/>
    <n v="150"/>
    <n v="33.5"/>
    <n v="5025"/>
    <n v="19687783.410000026"/>
    <x v="34"/>
  </r>
  <r>
    <m/>
    <x v="278"/>
    <s v="Invoice"/>
    <s v="89987"/>
    <s v="BUILDERS WAREHOUSE:ERASMUS PARK"/>
    <s v="SEEDLINGS ASS"/>
    <n v="240"/>
    <n v="33.5"/>
    <n v="8040"/>
    <n v="19695823.410000026"/>
    <x v="34"/>
  </r>
  <r>
    <m/>
    <x v="278"/>
    <s v="Invoice"/>
    <s v="89988"/>
    <s v="BUILDERS WAREHOUSE:RIVONIA"/>
    <s v="SEEDLINGS ASS"/>
    <n v="300"/>
    <n v="33.5"/>
    <n v="10050"/>
    <n v="19705873.410000026"/>
    <x v="34"/>
  </r>
  <r>
    <m/>
    <x v="278"/>
    <s v="Invoice"/>
    <s v="89989"/>
    <s v="BUILDERS WAREHOUSE:WONDER PARK"/>
    <s v="SEEDLINGS ASS"/>
    <n v="160"/>
    <n v="33.5"/>
    <n v="5360"/>
    <n v="19711233.410000026"/>
    <x v="34"/>
  </r>
  <r>
    <m/>
    <x v="278"/>
    <s v="Invoice"/>
    <s v="89990"/>
    <s v="BUILDERS WAREHOUSE:CEDAR SQUARE"/>
    <s v="SEEDLINGS ASS"/>
    <n v="100"/>
    <n v="33.5"/>
    <n v="3350"/>
    <n v="19714583.410000026"/>
    <x v="34"/>
  </r>
  <r>
    <m/>
    <x v="278"/>
    <s v="Invoice"/>
    <s v="89991"/>
    <s v="BUILDERS WAREHOUSE:CHERRY LANE"/>
    <s v="SEEDLINGS ASS"/>
    <n v="260"/>
    <n v="33.5"/>
    <n v="8710"/>
    <n v="19723293.410000026"/>
    <x v="34"/>
  </r>
  <r>
    <m/>
    <x v="291"/>
    <s v="Invoice"/>
    <s v="89992"/>
    <s v="LIFESTYLE HOME GARDEN"/>
    <s v="SEEDLINGS ASS"/>
    <n v="400"/>
    <n v="30"/>
    <n v="12000"/>
    <n v="19735293.410000026"/>
    <x v="34"/>
  </r>
  <r>
    <m/>
    <x v="291"/>
    <s v="Invoice"/>
    <s v="90003"/>
    <s v="BUILDERS WAREHOUSE:SOUTHGATE"/>
    <s v="SEEDLINGS ASS"/>
    <n v="230"/>
    <n v="33.5"/>
    <n v="7705"/>
    <n v="19742998.410000026"/>
    <x v="34"/>
  </r>
  <r>
    <m/>
    <x v="291"/>
    <s v="Invoice"/>
    <s v="90004"/>
    <s v="BUILDERS WAREHOUSE:KLERKSDORP"/>
    <s v="SEEDLINGS ASS"/>
    <n v="180"/>
    <n v="33.5"/>
    <n v="6030"/>
    <n v="19749028.410000026"/>
    <x v="34"/>
  </r>
  <r>
    <m/>
    <x v="291"/>
    <s v="Invoice"/>
    <s v="90005"/>
    <s v="BUILDERS WAREHOUSE:CRAIGHALL PARK"/>
    <s v="SEEDLINGS ASS"/>
    <n v="130"/>
    <n v="33.5"/>
    <n v="4355"/>
    <n v="19753383.410000026"/>
    <x v="34"/>
  </r>
  <r>
    <m/>
    <x v="291"/>
    <s v="Invoice"/>
    <s v="90006"/>
    <s v="FH CHAMBERLAIN TRADING (PTY) LTD:CENTURION"/>
    <s v="SEEDLINGS ASS"/>
    <n v="288"/>
    <n v="31.85"/>
    <n v="9172.7999999999993"/>
    <n v="19762556.210000027"/>
    <x v="34"/>
  </r>
  <r>
    <m/>
    <x v="291"/>
    <s v="Invoice"/>
    <s v="90007"/>
    <s v="FH CHAMBERLAIN TRADING (PTY) LTD:KYALAMI"/>
    <s v="SEEDLINGS ASS"/>
    <n v="100"/>
    <n v="31.85"/>
    <n v="3185"/>
    <n v="19765741.210000027"/>
    <x v="34"/>
  </r>
  <r>
    <m/>
    <x v="291"/>
    <s v="Invoice"/>
    <s v="90008"/>
    <s v="FH CHAMBERLAIN TRADING (PTY) LTD:WATERKLOOF GLEN"/>
    <s v="SEEDLINGS ASS"/>
    <n v="35"/>
    <n v="31.85"/>
    <n v="1114.75"/>
    <n v="19766855.960000027"/>
    <x v="34"/>
  </r>
  <r>
    <m/>
    <x v="291"/>
    <s v="Invoice"/>
    <s v="90009"/>
    <s v="GARDENSHOP PARKTOWN"/>
    <s v="SEEDLINGS ASS"/>
    <n v="283"/>
    <n v="33.5"/>
    <n v="9480.5"/>
    <n v="19776336.460000027"/>
    <x v="34"/>
  </r>
  <r>
    <m/>
    <x v="291"/>
    <s v="Invoice"/>
    <s v="90010"/>
    <s v="CASH SALE"/>
    <s v="SEEDLINGS ASS"/>
    <n v="18"/>
    <n v="31.8"/>
    <n v="572.4"/>
    <n v="19776908.860000025"/>
    <x v="34"/>
  </r>
  <r>
    <m/>
    <x v="291"/>
    <s v="Invoice"/>
    <s v="90011"/>
    <s v="MONTROSE NURSERY"/>
    <s v="SEEDLINGS ASS"/>
    <n v="130"/>
    <n v="29.99"/>
    <n v="3898.7"/>
    <n v="19780807.560000025"/>
    <x v="34"/>
  </r>
  <r>
    <m/>
    <x v="291"/>
    <s v="Invoice"/>
    <s v="90013"/>
    <s v="LOTS OF POTS CENTURION"/>
    <s v="SEEDLINGS ASS"/>
    <n v="11"/>
    <n v="0"/>
    <n v="0"/>
    <n v="19780807.560000025"/>
    <x v="34"/>
  </r>
  <r>
    <m/>
    <x v="10"/>
    <s v="Invoice"/>
    <s v="90014"/>
    <s v="BUILDERS WAREHOUSE:STRUBENS VALLEY"/>
    <s v="SEEDLINGS ASS"/>
    <n v="100"/>
    <n v="33.5"/>
    <n v="3350"/>
    <n v="19784157.560000025"/>
    <x v="34"/>
  </r>
  <r>
    <m/>
    <x v="10"/>
    <s v="Invoice"/>
    <s v="90015"/>
    <s v="BUILDERS WAREHOUSE:ROBINDALE"/>
    <s v="SEEDLINGS ASS"/>
    <n v="150"/>
    <n v="33.5"/>
    <n v="5025"/>
    <n v="19789182.560000025"/>
    <x v="34"/>
  </r>
  <r>
    <m/>
    <x v="10"/>
    <s v="Invoice"/>
    <s v="90016"/>
    <s v="BUILDERS WAREHOUSE:BEDFORDVIEW"/>
    <s v="SEEDLINGS ASS"/>
    <n v="160"/>
    <n v="33.5"/>
    <n v="5360"/>
    <n v="19794542.560000025"/>
    <x v="34"/>
  </r>
  <r>
    <m/>
    <x v="10"/>
    <s v="Invoice"/>
    <s v="90017"/>
    <s v="BUILDERS WAREHOUSE:FLORIDA GLEN"/>
    <s v="SEEDLINGS ASS"/>
    <n v="110"/>
    <n v="33.5"/>
    <n v="3685"/>
    <n v="19798227.560000025"/>
    <x v="34"/>
  </r>
  <r>
    <m/>
    <x v="10"/>
    <s v="Invoice"/>
    <s v="90018"/>
    <s v="BUILDERS WAREHOUSE:NOORDHEUWEL"/>
    <s v="SEEDLINGS ASS"/>
    <n v="80"/>
    <n v="33.5"/>
    <n v="2680"/>
    <n v="19800907.560000025"/>
    <x v="34"/>
  </r>
  <r>
    <m/>
    <x v="10"/>
    <s v="Invoice"/>
    <s v="90019"/>
    <s v="BUILDERS WAREHOUSE:KEMPTON PARK"/>
    <s v="SEEDLINGS ASS"/>
    <n v="290"/>
    <n v="33.5"/>
    <n v="9715"/>
    <n v="19810622.560000025"/>
    <x v="34"/>
  </r>
  <r>
    <m/>
    <x v="10"/>
    <s v="Invoice"/>
    <s v="90020"/>
    <s v="BUILDERS WAREHOUSE:NORTHRIDING"/>
    <s v="SEEDLINGS ASS"/>
    <n v="260"/>
    <n v="33.5"/>
    <n v="8710"/>
    <n v="19819332.560000025"/>
    <x v="34"/>
  </r>
  <r>
    <m/>
    <x v="10"/>
    <s v="Invoice"/>
    <s v="90021"/>
    <s v="BUILDERS WAREHOUSE:GREENSTONE"/>
    <s v="SEEDLINGS ASS"/>
    <n v="160"/>
    <n v="33.5"/>
    <n v="5360"/>
    <n v="19824692.560000025"/>
    <x v="34"/>
  </r>
  <r>
    <m/>
    <x v="10"/>
    <s v="Invoice"/>
    <s v="90022"/>
    <s v="BUILDERS WAREHOUSE:SOWETO"/>
    <s v="SEEDLINGS ASS"/>
    <n v="100"/>
    <n v="33.5"/>
    <n v="3350"/>
    <n v="19828042.560000025"/>
    <x v="34"/>
  </r>
  <r>
    <m/>
    <x v="10"/>
    <s v="Invoice"/>
    <s v="90023"/>
    <s v="PLANTYARD"/>
    <s v="SEEDLINGS ASS"/>
    <n v="20"/>
    <n v="31.8"/>
    <n v="636"/>
    <n v="19828678.560000025"/>
    <x v="34"/>
  </r>
  <r>
    <m/>
    <x v="10"/>
    <s v="Invoice"/>
    <s v="90024"/>
    <s v="CRISANRA KWEKERY"/>
    <s v="SEEDLINGS ASS"/>
    <n v="130"/>
    <n v="27.8"/>
    <n v="3614"/>
    <n v="19832292.560000025"/>
    <x v="34"/>
  </r>
  <r>
    <m/>
    <x v="10"/>
    <s v="Invoice"/>
    <s v="90025"/>
    <s v="BRAKPAN GARDEN CENTRE"/>
    <s v="SEEDLINGS ASS"/>
    <n v="240"/>
    <n v="31.8"/>
    <n v="7632"/>
    <n v="19839924.560000025"/>
    <x v="34"/>
  </r>
  <r>
    <m/>
    <x v="10"/>
    <s v="Invoice"/>
    <s v="90027"/>
    <s v="LITTLE AUSTRIA"/>
    <s v="SEEDLINGS ASS"/>
    <n v="240"/>
    <n v="31.8"/>
    <n v="7632"/>
    <n v="19847556.560000025"/>
    <x v="34"/>
  </r>
  <r>
    <m/>
    <x v="11"/>
    <s v="Invoice"/>
    <s v="90030"/>
    <s v="BUILDERS WAREHOUSE:RIVONIA"/>
    <s v="SEEDLINGS ASS"/>
    <n v="130"/>
    <n v="33.5"/>
    <n v="4355"/>
    <n v="19851911.560000025"/>
    <x v="34"/>
  </r>
  <r>
    <m/>
    <x v="11"/>
    <s v="Invoice"/>
    <s v="90031"/>
    <s v="BUILDERS WAREHOUSE:GLEN EAGLES"/>
    <s v="SEEDLINGS ASS"/>
    <n v="400"/>
    <n v="33.5"/>
    <n v="13400"/>
    <n v="19865311.560000025"/>
    <x v="34"/>
  </r>
  <r>
    <m/>
    <x v="11"/>
    <s v="Invoice"/>
    <s v="90032"/>
    <s v="BUILDERS WAREHOUSE:BOKSBURG (NEW)"/>
    <s v="SEEDLINGS ASS"/>
    <n v="250"/>
    <n v="33.5"/>
    <n v="8375"/>
    <n v="19873686.560000025"/>
    <x v="34"/>
  </r>
  <r>
    <m/>
    <x v="11"/>
    <s v="Invoice"/>
    <s v="90033"/>
    <s v="BUILDERS WAREHOUSE:EDENVALE"/>
    <s v="SEEDLINGS ASS"/>
    <n v="150"/>
    <n v="33.5"/>
    <n v="5025"/>
    <n v="19878711.560000025"/>
    <x v="34"/>
  </r>
  <r>
    <m/>
    <x v="11"/>
    <s v="Invoice"/>
    <s v="90034"/>
    <s v="BUILDERS WAREHOUSE:NEWMARKET"/>
    <s v="SEEDLINGS ASS"/>
    <n v="200"/>
    <n v="33.5"/>
    <n v="6700"/>
    <n v="19885411.560000025"/>
    <x v="34"/>
  </r>
  <r>
    <m/>
    <x v="11"/>
    <s v="Invoice"/>
    <s v="90035"/>
    <s v="BUILDERS WAREHOUSE:MIDDELBURG"/>
    <s v="SEEDLINGS ASS"/>
    <n v="230"/>
    <n v="33.5"/>
    <n v="7705"/>
    <n v="19893116.560000025"/>
    <x v="34"/>
  </r>
  <r>
    <m/>
    <x v="11"/>
    <s v="Invoice"/>
    <s v="90036"/>
    <s v="FH CHAMBERLAIN TRADING (PTY) LTD:MONTANA"/>
    <s v="SEEDLINGS ASS"/>
    <n v="1090"/>
    <n v="31.85"/>
    <n v="34716.5"/>
    <n v="19927833.060000025"/>
    <x v="34"/>
  </r>
  <r>
    <m/>
    <x v="11"/>
    <s v="Invoice"/>
    <s v="90037"/>
    <s v="FH CHAMBERLAIN TRADING (PTY) LTD:STRUBENSVALLEY"/>
    <s v="SEEDLINGS ASS"/>
    <n v="160"/>
    <n v="31.85"/>
    <n v="5096"/>
    <n v="19932929.060000025"/>
    <x v="34"/>
  </r>
  <r>
    <m/>
    <x v="11"/>
    <s v="Invoice"/>
    <s v="90038"/>
    <s v="NATURA GARDEN CENTRE"/>
    <s v="SEEDLINGS ASS"/>
    <n v="107"/>
    <n v="31.8"/>
    <n v="3402.6"/>
    <n v="19936331.660000026"/>
    <x v="34"/>
  </r>
  <r>
    <m/>
    <x v="11"/>
    <s v="Invoice"/>
    <s v="90040"/>
    <s v="CENTRAL NURSERY DEPOT"/>
    <s v="SEEDLINGS ASS"/>
    <n v="200"/>
    <n v="33.99"/>
    <n v="6798"/>
    <n v="19943129.660000026"/>
    <x v="34"/>
  </r>
  <r>
    <m/>
    <x v="11"/>
    <s v="Invoice"/>
    <s v="90041"/>
    <s v="ECKARDS GARDEN PAVILION"/>
    <s v="SEEDLINGS ASS"/>
    <n v="33"/>
    <n v="31.2"/>
    <n v="1029.5999999999999"/>
    <n v="19944159.260000028"/>
    <x v="34"/>
  </r>
  <r>
    <m/>
    <x v="11"/>
    <s v="Invoice"/>
    <s v="90043"/>
    <s v="BUILDERS WAREHOUSE:BLOEMFONTEIN"/>
    <s v="SEEDLINGS ASS"/>
    <n v="1000"/>
    <n v="33.5"/>
    <n v="33500"/>
    <n v="19977659.260000028"/>
    <x v="34"/>
  </r>
  <r>
    <m/>
    <x v="11"/>
    <s v="Invoice"/>
    <s v="90068"/>
    <s v="PRETTY GARDENS"/>
    <s v="SEEDLINGS ASS"/>
    <n v="130"/>
    <n v="31.8"/>
    <n v="4134"/>
    <n v="19981793.260000028"/>
    <x v="34"/>
  </r>
  <r>
    <m/>
    <x v="315"/>
    <s v="Invoice"/>
    <s v="90045"/>
    <s v="THYME SQUARE"/>
    <s v="SEEDLINGS ASS"/>
    <n v="120"/>
    <n v="28.95"/>
    <n v="3474"/>
    <n v="19985267.260000028"/>
    <x v="34"/>
  </r>
  <r>
    <m/>
    <x v="316"/>
    <s v="Invoice"/>
    <s v="90029"/>
    <s v="BUILDERS WAREHOUSE:BRYANSTON"/>
    <s v="SEEDLINGS ASS"/>
    <n v="130"/>
    <n v="33.5"/>
    <n v="4355"/>
    <n v="19989622.260000028"/>
    <x v="34"/>
  </r>
  <r>
    <m/>
    <x v="316"/>
    <s v="Invoice"/>
    <s v="90039"/>
    <s v="BUILDERS WAREHOUSE:NORTHMEAD"/>
    <s v="SEEDLINGS ASS"/>
    <n v="200"/>
    <n v="33.5"/>
    <n v="6700"/>
    <n v="19996322.260000028"/>
    <x v="34"/>
  </r>
  <r>
    <m/>
    <x v="316"/>
    <s v="Invoice"/>
    <s v="90047"/>
    <s v="AGRI 2 MARKET"/>
    <s v="SEEDLINGS ASS"/>
    <n v="400"/>
    <n v="25.95"/>
    <n v="10380"/>
    <n v="20006702.260000028"/>
    <x v="34"/>
  </r>
  <r>
    <m/>
    <x v="316"/>
    <s v="Invoice"/>
    <s v="90049"/>
    <s v="NOKUKHANYA TRADING"/>
    <s v="SPINACH SEEDLINGS ASS"/>
    <n v="100"/>
    <n v="31.8"/>
    <n v="3180"/>
    <n v="20009882.260000028"/>
    <x v="34"/>
  </r>
  <r>
    <m/>
    <x v="316"/>
    <s v="Invoice"/>
    <s v="90070"/>
    <s v="PLANTYARD"/>
    <s v="SEEDLINGS ASS"/>
    <n v="10"/>
    <n v="31.8"/>
    <n v="318"/>
    <n v="20010200.260000028"/>
    <x v="34"/>
  </r>
  <r>
    <m/>
    <x v="316"/>
    <s v="Invoice"/>
    <s v="90071"/>
    <s v="LITTLE AUSTRIA"/>
    <s v="SEEDLINGS ASS"/>
    <n v="80"/>
    <n v="31.8"/>
    <n v="2544"/>
    <n v="20012744.260000028"/>
    <x v="34"/>
  </r>
  <r>
    <m/>
    <x v="316"/>
    <s v="Invoice"/>
    <s v="90072"/>
    <s v="BUILDERS WAREHOUSE:VEREENIGING"/>
    <s v="SEEDLINGS ASS"/>
    <n v="80"/>
    <n v="33.5"/>
    <n v="2680"/>
    <n v="20015424.260000028"/>
    <x v="34"/>
  </r>
  <r>
    <m/>
    <x v="316"/>
    <s v="Invoice"/>
    <s v="90073"/>
    <s v="BUILDERS WAREHOUSE:STRUBENS VALLEY"/>
    <s v="SEEDLINGS ASS"/>
    <n v="200"/>
    <n v="33.5"/>
    <n v="6700"/>
    <n v="20022124.260000028"/>
    <x v="34"/>
  </r>
  <r>
    <m/>
    <x v="316"/>
    <s v="Invoice"/>
    <s v="90074"/>
    <s v="BUILDERS WAREHOUSE:NORWOOD"/>
    <s v="SEEDLINGS ASS"/>
    <n v="240"/>
    <n v="33.5"/>
    <n v="8040"/>
    <n v="20030164.260000028"/>
    <x v="34"/>
  </r>
  <r>
    <m/>
    <x v="316"/>
    <s v="Invoice"/>
    <s v="90075"/>
    <s v="HABITITNAK/KEENGRO"/>
    <s v="SEEDLINGS ASS"/>
    <n v="130"/>
    <n v="28.55"/>
    <n v="3711.5"/>
    <n v="20033875.760000028"/>
    <x v="34"/>
  </r>
  <r>
    <m/>
    <x v="91"/>
    <s v="Invoice"/>
    <s v="90050"/>
    <s v="BUILDERS WAREHOUSE:FOURWAYS"/>
    <s v="SEEDLINGS ASS"/>
    <n v="130"/>
    <n v="33.5"/>
    <n v="4355"/>
    <n v="20038230.760000028"/>
    <x v="34"/>
  </r>
  <r>
    <m/>
    <x v="91"/>
    <s v="Invoice"/>
    <s v="90051"/>
    <s v="BUILDERS WAREHOUSE:RUSTENBURG"/>
    <s v="SEEDLINGS ASS"/>
    <n v="300"/>
    <n v="33.5"/>
    <n v="10050"/>
    <n v="20048280.760000028"/>
    <x v="34"/>
  </r>
  <r>
    <m/>
    <x v="91"/>
    <s v="Invoice"/>
    <s v="90052"/>
    <s v="BUILDERS WAREHOUSE:GEZINA NEW"/>
    <s v="SEEDLINGS ASS"/>
    <n v="190"/>
    <n v="33.5"/>
    <n v="6365"/>
    <n v="20054645.760000028"/>
    <x v="34"/>
  </r>
  <r>
    <m/>
    <x v="91"/>
    <s v="Invoice"/>
    <s v="90053"/>
    <s v="BUILDERS WAREHOUSE:CENTURION"/>
    <s v="SEEDLINGS ASS"/>
    <n v="480"/>
    <n v="33.5"/>
    <n v="16080"/>
    <n v="20070725.760000028"/>
    <x v="34"/>
  </r>
  <r>
    <m/>
    <x v="91"/>
    <s v="Invoice"/>
    <s v="90054"/>
    <s v="BUILDERS WAREHOUSE:RASLOUW"/>
    <s v="SEEDLINGS ASS"/>
    <n v="370"/>
    <n v="33.5"/>
    <n v="12395"/>
    <n v="20083120.760000028"/>
    <x v="34"/>
  </r>
  <r>
    <m/>
    <x v="91"/>
    <s v="Invoice"/>
    <s v="90055"/>
    <s v="BUILDERS WAREHOUSE:WOODLANDS"/>
    <s v="SEEDLINGS ASS"/>
    <n v="180"/>
    <n v="33.5"/>
    <n v="6030"/>
    <n v="20089150.760000028"/>
    <x v="34"/>
  </r>
  <r>
    <m/>
    <x v="91"/>
    <s v="Invoice"/>
    <s v="90056"/>
    <s v="BUILDERS WAREHOUSE:SILVERLAKES"/>
    <s v="SEEDLINGS ASS"/>
    <n v="230"/>
    <n v="33.5"/>
    <n v="7705"/>
    <n v="20096855.760000028"/>
    <x v="34"/>
  </r>
  <r>
    <m/>
    <x v="91"/>
    <s v="Invoice"/>
    <s v="90057"/>
    <s v="BUILDERS WAREHOUSE:WONDER PARK"/>
    <s v="SEEDLINGS ASS"/>
    <n v="120"/>
    <n v="33.5"/>
    <n v="4020"/>
    <n v="20100875.760000028"/>
    <x v="34"/>
  </r>
  <r>
    <m/>
    <x v="91"/>
    <s v="Invoice"/>
    <s v="90058"/>
    <s v="BUILDERS WAREHOUSE:LYNNWOOD"/>
    <s v="SEEDLINGS ASS"/>
    <n v="150"/>
    <n v="33.5"/>
    <n v="5025"/>
    <n v="20105900.760000028"/>
    <x v="34"/>
  </r>
  <r>
    <m/>
    <x v="91"/>
    <s v="Invoice"/>
    <s v="90059"/>
    <s v="BUILDERS WAREHOUSE:BRYANSTON"/>
    <s v="SEEDLINGS ASS"/>
    <n v="90"/>
    <n v="33.5"/>
    <n v="3015"/>
    <n v="20108915.760000028"/>
    <x v="34"/>
  </r>
  <r>
    <m/>
    <x v="91"/>
    <s v="Invoice"/>
    <s v="90060"/>
    <s v="BUILDERS WAREHOUSE:ZAMBEZI"/>
    <s v="SEEDLINGS ASS"/>
    <n v="210"/>
    <n v="33.5"/>
    <n v="7035"/>
    <n v="20115950.760000028"/>
    <x v="34"/>
  </r>
  <r>
    <m/>
    <x v="91"/>
    <s v="Invoice"/>
    <s v="90063"/>
    <s v="HILLCREST NURSERY"/>
    <s v="SEEDLINGS ASS"/>
    <n v="205"/>
    <n v="33.99"/>
    <n v="6967.95"/>
    <n v="20122918.710000027"/>
    <x v="34"/>
  </r>
  <r>
    <m/>
    <x v="91"/>
    <s v="Invoice"/>
    <s v="90065"/>
    <s v="FH CHAMBERLAIN TRADING (PTY) LTD:KYALAMI"/>
    <s v="SEEDLINGS ASS"/>
    <n v="100"/>
    <n v="31.85"/>
    <n v="3185"/>
    <n v="20126103.710000027"/>
    <x v="34"/>
  </r>
  <r>
    <m/>
    <x v="92"/>
    <s v="Invoice"/>
    <s v="90062"/>
    <s v="BUILDERS WAREHOUSE:LAMBTON"/>
    <s v="SEEDLINGS ASS"/>
    <n v="100"/>
    <n v="33.5"/>
    <n v="3350"/>
    <n v="20129453.710000027"/>
    <x v="34"/>
  </r>
  <r>
    <m/>
    <x v="92"/>
    <s v="Invoice"/>
    <s v="90076"/>
    <s v="BUILDERS WAREHOUSE:CRESTA"/>
    <s v="SEEDLINGS ASS"/>
    <n v="60"/>
    <n v="33.5"/>
    <n v="2010"/>
    <n v="20131463.710000027"/>
    <x v="34"/>
  </r>
  <r>
    <m/>
    <x v="92"/>
    <s v="Invoice"/>
    <s v="90077"/>
    <s v="BUILDERS WAREHOUSE:SOUTHGATE"/>
    <s v="SEEDLINGS ASS"/>
    <n v="110"/>
    <n v="33.5"/>
    <n v="3685"/>
    <n v="20135148.710000027"/>
    <x v="34"/>
  </r>
  <r>
    <m/>
    <x v="92"/>
    <s v="Invoice"/>
    <s v="90078"/>
    <s v="BUILDERS WAREHOUSE:HARTEBEESPOORT"/>
    <s v="SEEDLINGS ASS"/>
    <n v="150"/>
    <n v="33.5"/>
    <n v="5025"/>
    <n v="20140173.710000027"/>
    <x v="34"/>
  </r>
  <r>
    <m/>
    <x v="92"/>
    <s v="Invoice"/>
    <s v="90079"/>
    <s v="FH CHAMBERLAIN TRADING (PTY) LTD:SILVER LAKES"/>
    <s v="SEEDLINGS ASS"/>
    <n v="162"/>
    <n v="31.85"/>
    <n v="5159.7"/>
    <n v="20145333.410000026"/>
    <x v="34"/>
  </r>
  <r>
    <m/>
    <x v="92"/>
    <s v="Invoice"/>
    <s v="90081"/>
    <s v="BUILDERS WAREHOUSE:SOUTHGATE"/>
    <s v="SEEDLINGS ASS"/>
    <n v="10"/>
    <n v="0"/>
    <n v="0"/>
    <n v="20145333.410000026"/>
    <x v="34"/>
  </r>
  <r>
    <m/>
    <x v="92"/>
    <s v="Invoice"/>
    <s v="90091"/>
    <s v="BUILDERS WAREHOUSE:MAFIKENG"/>
    <s v="SEEDLINGS ASS"/>
    <n v="600"/>
    <n v="33.5"/>
    <n v="20100"/>
    <n v="20165433.410000026"/>
    <x v="34"/>
  </r>
  <r>
    <m/>
    <x v="37"/>
    <s v="Invoice"/>
    <s v="90083"/>
    <s v="BUILDERS WAREHOUSE:VOSLOORUS"/>
    <s v="SEEDLINGS ASS"/>
    <n v="36"/>
    <n v="0"/>
    <n v="0"/>
    <n v="20165433.410000026"/>
    <x v="34"/>
  </r>
  <r>
    <m/>
    <x v="37"/>
    <s v="Invoice"/>
    <s v="90082"/>
    <s v="BUILDERS WAREHOUSE:NORWOOD"/>
    <s v="SEEDLINGS ASS"/>
    <n v="200"/>
    <n v="33.5"/>
    <n v="6700"/>
    <n v="20172133.410000026"/>
    <x v="34"/>
  </r>
  <r>
    <m/>
    <x v="37"/>
    <s v="Invoice"/>
    <s v="90085"/>
    <s v="BUILDERS WAREHOUSE:GREENSTONE"/>
    <s v="SEEDLINGS ASS"/>
    <n v="220"/>
    <n v="33.5"/>
    <n v="7370"/>
    <n v="20179503.410000026"/>
    <x v="34"/>
  </r>
  <r>
    <m/>
    <x v="37"/>
    <s v="Invoice"/>
    <s v="90086"/>
    <s v="BUILDERS WAREHOUSE:KEMPTON PARK"/>
    <s v="SEEDLINGS ASS"/>
    <n v="150"/>
    <n v="33.5"/>
    <n v="5025"/>
    <n v="20184528.410000026"/>
    <x v="34"/>
  </r>
  <r>
    <m/>
    <x v="37"/>
    <s v="Invoice"/>
    <s v="90087"/>
    <s v="CRISANRA KWEKERY"/>
    <s v="SEEDLINGS ASS"/>
    <n v="100"/>
    <n v="27.8"/>
    <n v="2780"/>
    <n v="20187308.410000026"/>
    <x v="34"/>
  </r>
  <r>
    <m/>
    <x v="37"/>
    <s v="Invoice"/>
    <s v="90089"/>
    <s v="LITTLE AUSTRIA"/>
    <s v="SEEDLINGS ASS"/>
    <n v="147"/>
    <n v="31.8"/>
    <n v="4674.6000000000004"/>
    <n v="20191983.010000028"/>
    <x v="34"/>
  </r>
  <r>
    <m/>
    <x v="37"/>
    <s v="Invoice"/>
    <s v="90090"/>
    <s v="BUILDERS WAREHOUSE:NOORDHEUWEL"/>
    <s v="SEEDLINGS ASS"/>
    <n v="110"/>
    <n v="33.5"/>
    <n v="3685"/>
    <n v="20195668.010000028"/>
    <x v="34"/>
  </r>
  <r>
    <m/>
    <x v="37"/>
    <s v="Invoice"/>
    <s v="90110"/>
    <s v="PRETTY GARDENS"/>
    <s v="SEEDLINGS ASS"/>
    <n v="100"/>
    <n v="31.8"/>
    <n v="3180"/>
    <n v="20198848.010000028"/>
    <x v="34"/>
  </r>
  <r>
    <m/>
    <x v="37"/>
    <s v="Invoice"/>
    <s v="90112"/>
    <s v="PLANT FACTORY"/>
    <s v="SEEDLINGS ASS"/>
    <n v="50"/>
    <n v="31.8"/>
    <n v="1590"/>
    <n v="20200438.010000028"/>
    <x v="34"/>
  </r>
  <r>
    <m/>
    <x v="37"/>
    <s v="Invoice"/>
    <s v="90113"/>
    <s v="BUILDERS WAREHOUSE:BLOEMFONTEIN"/>
    <s v="SEEDLINGS ASS"/>
    <n v="500"/>
    <n v="33.5"/>
    <n v="16750"/>
    <n v="20217188.010000028"/>
    <x v="34"/>
  </r>
  <r>
    <m/>
    <x v="37"/>
    <s v="Invoice"/>
    <s v="90114"/>
    <s v="BUILDERS WAREHOUSE:NEWCASTLE"/>
    <s v="SEEDLINGS ASS"/>
    <n v="630"/>
    <n v="33.5"/>
    <n v="21105"/>
    <n v="20238293.010000028"/>
    <x v="34"/>
  </r>
  <r>
    <m/>
    <x v="93"/>
    <s v="Invoice"/>
    <s v="90092"/>
    <s v="BUILDERS WAREHOUSE:RIVONIA"/>
    <s v="SEEDLINGS ASS"/>
    <n v="200"/>
    <n v="33.5"/>
    <n v="6700"/>
    <n v="20244993.010000028"/>
    <x v="34"/>
  </r>
  <r>
    <m/>
    <x v="93"/>
    <s v="Invoice"/>
    <s v="90093"/>
    <s v="BUILDERS WAREHOUSE:EDENVALE"/>
    <s v="SEEDLINGS ASS"/>
    <n v="120"/>
    <n v="33.5"/>
    <n v="4020"/>
    <n v="20249013.010000028"/>
    <x v="34"/>
  </r>
  <r>
    <m/>
    <x v="93"/>
    <s v="Invoice"/>
    <s v="90094"/>
    <s v="BUILDERS WAREHOUSE:NORTHMEAD"/>
    <s v="SEEDLINGS ASS"/>
    <n v="110"/>
    <n v="33.5"/>
    <n v="3685"/>
    <n v="20252698.010000028"/>
    <x v="34"/>
  </r>
  <r>
    <m/>
    <x v="93"/>
    <s v="Invoice"/>
    <s v="90095"/>
    <s v="BUILDERS WAREHOUSE:SUNWARD PARK"/>
    <s v="SEEDLINGS ASS"/>
    <n v="250"/>
    <n v="33.5"/>
    <n v="8375"/>
    <n v="20261073.010000028"/>
    <x v="34"/>
  </r>
  <r>
    <m/>
    <x v="93"/>
    <s v="Invoice"/>
    <s v="90096"/>
    <s v="BUILDERS WAREHOUSE:GLEN EAGLES"/>
    <s v="SEEDLINGS ASS"/>
    <n v="100"/>
    <n v="33.5"/>
    <n v="3350"/>
    <n v="20264423.010000028"/>
    <x v="34"/>
  </r>
  <r>
    <m/>
    <x v="93"/>
    <s v="Invoice"/>
    <s v="90098"/>
    <s v="CARL'S GARDEN"/>
    <s v="SEEDLINGS ASS"/>
    <n v="28"/>
    <n v="31.8"/>
    <n v="890.4"/>
    <n v="20265313.410000026"/>
    <x v="34"/>
  </r>
  <r>
    <m/>
    <x v="93"/>
    <s v="Invoice"/>
    <s v="90101"/>
    <s v="FH CHAMBERLAIN TRADING (PTY) LTD:CENTURION"/>
    <s v="SEEDLINGS ASS"/>
    <n v="108"/>
    <n v="31.85"/>
    <n v="3439.8"/>
    <n v="20268753.210000027"/>
    <x v="34"/>
  </r>
  <r>
    <m/>
    <x v="93"/>
    <s v="Invoice"/>
    <s v="90102"/>
    <s v="BUILDERS WAREHOUSE:FOURWAYS"/>
    <s v="SEEDLINGS ASS"/>
    <n v="80"/>
    <n v="33.5"/>
    <n v="2680"/>
    <n v="20271433.210000027"/>
    <x v="34"/>
  </r>
  <r>
    <m/>
    <x v="93"/>
    <s v="Invoice"/>
    <s v="90103"/>
    <s v="GARDENSHOP PARKTOWN"/>
    <s v="SEEDLINGS ASS"/>
    <n v="20"/>
    <n v="0"/>
    <n v="0"/>
    <n v="20271433.210000027"/>
    <x v="34"/>
  </r>
  <r>
    <m/>
    <x v="93"/>
    <s v="Invoice"/>
    <s v="90104"/>
    <s v="THYME SQUARE"/>
    <s v="SEEDLINGS ASS"/>
    <n v="93"/>
    <n v="28.95"/>
    <n v="2692.35"/>
    <n v="20274125.560000028"/>
    <x v="34"/>
  </r>
  <r>
    <m/>
    <x v="93"/>
    <s v="Invoice"/>
    <s v="90105"/>
    <s v="CRISANRA KWEKERY"/>
    <s v="SEEDLINGS ASS"/>
    <n v="100"/>
    <n v="27.8"/>
    <n v="2780"/>
    <n v="20276905.560000028"/>
    <x v="34"/>
  </r>
  <r>
    <m/>
    <x v="93"/>
    <s v="Invoice"/>
    <s v="90106"/>
    <s v="GARDENSHOP PARKTOWN"/>
    <s v="SEEDLINGS ASS"/>
    <n v="320"/>
    <n v="33.5"/>
    <n v="10720"/>
    <n v="20287625.560000028"/>
    <x v="34"/>
  </r>
  <r>
    <m/>
    <x v="93"/>
    <s v="Invoice"/>
    <s v="90118"/>
    <s v="NYLIES KWEKERY"/>
    <s v="SEEDLINGS ASS"/>
    <n v="70"/>
    <n v="31.8"/>
    <n v="2226"/>
    <n v="20289851.560000028"/>
    <x v="34"/>
  </r>
  <r>
    <m/>
    <x v="93"/>
    <s v="Invoice"/>
    <s v="90119"/>
    <s v="BUILDERS WAREHOUSE:POLOKWANE"/>
    <s v="SEEDLINGS ASS"/>
    <n v="600"/>
    <n v="33.5"/>
    <n v="20100"/>
    <n v="20309951.560000028"/>
    <x v="34"/>
  </r>
  <r>
    <m/>
    <x v="93"/>
    <s v="Invoice"/>
    <s v="90120"/>
    <s v="BUILDERS WAREHOUSE:BAOBAB"/>
    <s v="SEEDLINGS ASS"/>
    <n v="350"/>
    <n v="33.5"/>
    <n v="11725"/>
    <n v="20321676.560000028"/>
    <x v="34"/>
  </r>
  <r>
    <m/>
    <x v="93"/>
    <s v="Invoice"/>
    <s v="90121"/>
    <s v="BUILDERS WAREHOUSE:MOKOPANE"/>
    <s v="SEEDLINGS ASS"/>
    <n v="150"/>
    <n v="33.5"/>
    <n v="5025"/>
    <n v="20326701.560000028"/>
    <x v="34"/>
  </r>
  <r>
    <m/>
    <x v="94"/>
    <s v="Invoice"/>
    <s v="90117"/>
    <s v="BUILDERS WAREHOUSE:BOKSBURG (NEW)"/>
    <s v="SEEDLINGS ASS"/>
    <n v="20"/>
    <n v="0"/>
    <n v="0"/>
    <n v="20326701.560000028"/>
    <x v="34"/>
  </r>
  <r>
    <m/>
    <x v="94"/>
    <s v="Invoice"/>
    <s v="90132"/>
    <s v="HABITITNAK/KEENGRO"/>
    <s v="SEEDLINGS ASS"/>
    <n v="80"/>
    <n v="28.55"/>
    <n v="2284"/>
    <n v="20328985.560000028"/>
    <x v="34"/>
  </r>
  <r>
    <m/>
    <x v="94"/>
    <s v="Invoice"/>
    <s v="90133"/>
    <s v="PLANTYARD"/>
    <s v="SEEDLINGS ASS"/>
    <n v="20"/>
    <n v="31.8"/>
    <n v="636"/>
    <n v="20329621.560000028"/>
    <x v="34"/>
  </r>
  <r>
    <m/>
    <x v="94"/>
    <s v="Invoice"/>
    <s v="90138"/>
    <s v="CRISANRA KWEKERY"/>
    <s v="SEEDLINGS ASS"/>
    <n v="30"/>
    <n v="27.8"/>
    <n v="834"/>
    <n v="20330455.560000028"/>
    <x v="34"/>
  </r>
  <r>
    <m/>
    <x v="94"/>
    <s v="Invoice"/>
    <s v="90139"/>
    <s v="LITTLE AUSTRIA"/>
    <s v="SEEDLINGS ASS"/>
    <n v="70"/>
    <n v="31.8"/>
    <n v="2226"/>
    <n v="20332681.560000028"/>
    <x v="34"/>
  </r>
  <r>
    <m/>
    <x v="94"/>
    <s v="Invoice"/>
    <s v="90141"/>
    <s v="BUILDERS WAREHOUSE:VEREENIGING"/>
    <s v="SEEDLINGS ASS"/>
    <n v="110"/>
    <n v="33.5"/>
    <n v="3685"/>
    <n v="20336366.560000028"/>
    <x v="34"/>
  </r>
  <r>
    <m/>
    <x v="94"/>
    <s v="Invoice"/>
    <s v="90142"/>
    <s v="BUILDERS WAREHOUSE:BOKSBURG (NEW)"/>
    <s v="SEEDLINGS ASS"/>
    <n v="100"/>
    <n v="33.5"/>
    <n v="3350"/>
    <n v="20339716.560000028"/>
    <x v="34"/>
  </r>
  <r>
    <m/>
    <x v="94"/>
    <s v="Invoice"/>
    <s v="90143"/>
    <s v="BUILDERS WAREHOUSE:ROBINDALE"/>
    <s v="SEEDLINGS ASS"/>
    <n v="100"/>
    <n v="33.5"/>
    <n v="3350"/>
    <n v="20343066.560000028"/>
    <x v="34"/>
  </r>
  <r>
    <m/>
    <x v="94"/>
    <s v="Invoice"/>
    <s v="90144"/>
    <s v="BUILDERS WAREHOUSE:NOORDHEUWEL"/>
    <s v="SEEDLINGS ASS"/>
    <n v="120"/>
    <n v="33.5"/>
    <n v="4020"/>
    <n v="20347086.560000028"/>
    <x v="34"/>
  </r>
  <r>
    <m/>
    <x v="94"/>
    <s v="Invoice"/>
    <s v="90145"/>
    <s v="BUILDERS WAREHOUSE:STRUBENS VALLEY"/>
    <s v="SEEDLINGS ASS"/>
    <n v="200"/>
    <n v="33.5"/>
    <n v="6700"/>
    <n v="20353786.560000028"/>
    <x v="34"/>
  </r>
  <r>
    <m/>
    <x v="94"/>
    <s v="Invoice"/>
    <s v="90146"/>
    <s v="BUILDERS WAREHOUSE:KEMPTON PARK"/>
    <s v="SEEDLINGS ASS"/>
    <n v="100"/>
    <n v="33.5"/>
    <n v="3350"/>
    <n v="20357136.560000028"/>
    <x v="34"/>
  </r>
  <r>
    <m/>
    <x v="95"/>
    <s v="Invoice"/>
    <s v="90122"/>
    <s v="BUILDERS WAREHOUSE:FOURWAYS"/>
    <s v="SEEDLINGS ASS"/>
    <n v="200"/>
    <n v="33.5"/>
    <n v="6700"/>
    <n v="20363836.560000028"/>
    <x v="34"/>
  </r>
  <r>
    <m/>
    <x v="95"/>
    <s v="Invoice"/>
    <s v="90123"/>
    <s v="BUILDERS WAREHOUSE:BRYANSTON"/>
    <s v="SEEDLINGS ASS"/>
    <n v="150"/>
    <n v="33.5"/>
    <n v="5025"/>
    <n v="20368861.560000028"/>
    <x v="34"/>
  </r>
  <r>
    <m/>
    <x v="95"/>
    <s v="Invoice"/>
    <s v="90124"/>
    <s v="BUILDERS WAREHOUSE:RIVONIA"/>
    <s v="SEEDLINGS ASS"/>
    <n v="220"/>
    <n v="33.5"/>
    <n v="7370"/>
    <n v="20376231.560000028"/>
    <x v="34"/>
  </r>
  <r>
    <m/>
    <x v="95"/>
    <s v="Invoice"/>
    <s v="90125"/>
    <s v="BUILDERS WAREHOUSE:CEDAR SQUARE"/>
    <s v="SEEDLINGS ASS"/>
    <n v="160"/>
    <n v="33.5"/>
    <n v="5360"/>
    <n v="20381591.560000028"/>
    <x v="34"/>
  </r>
  <r>
    <m/>
    <x v="95"/>
    <s v="Invoice"/>
    <s v="90126"/>
    <s v="BUILDERS WAREHOUSE:CHERRY LANE"/>
    <s v="SEEDLINGS ASS"/>
    <n v="80"/>
    <n v="33.5"/>
    <n v="2680"/>
    <n v="20384271.560000028"/>
    <x v="34"/>
  </r>
  <r>
    <m/>
    <x v="95"/>
    <s v="Invoice"/>
    <s v="90127"/>
    <s v="LIFESTYLE HOME GARDEN"/>
    <s v="SEEDLINGS ASS"/>
    <n v="300"/>
    <n v="30"/>
    <n v="9000"/>
    <n v="20393271.560000028"/>
    <x v="34"/>
  </r>
  <r>
    <m/>
    <x v="95"/>
    <s v="Invoice"/>
    <s v="90131"/>
    <s v="BUILDERS WAREHOUSE:ERASMUS PARK"/>
    <s v="SEEDLINGS ASS"/>
    <n v="300"/>
    <n v="33.5"/>
    <n v="10050"/>
    <n v="20403321.560000028"/>
    <x v="34"/>
  </r>
  <r>
    <m/>
    <x v="95"/>
    <s v="Invoice"/>
    <s v="90134"/>
    <s v="HILLCREST NURSERY"/>
    <s v="SEEDLINGS ASS"/>
    <n v="80"/>
    <n v="33.99"/>
    <n v="2719.2"/>
    <n v="20406040.760000028"/>
    <x v="34"/>
  </r>
  <r>
    <m/>
    <x v="95"/>
    <s v="Invoice"/>
    <s v="90136"/>
    <s v="ECKARDS GARDEN PAVILION"/>
    <s v="SEEDLINGS ASS"/>
    <n v="29"/>
    <n v="31.2"/>
    <n v="904.8"/>
    <n v="20406945.560000028"/>
    <x v="34"/>
  </r>
  <r>
    <m/>
    <x v="95"/>
    <s v="Invoice"/>
    <s v="90140"/>
    <s v="BUILDERS WAREHOUSE:LYNNWOOD"/>
    <s v="SEEDLINGS ASS"/>
    <n v="320"/>
    <n v="33.5"/>
    <n v="10720"/>
    <n v="20417665.560000028"/>
    <x v="34"/>
  </r>
  <r>
    <m/>
    <x v="95"/>
    <s v="Invoice"/>
    <s v="90155"/>
    <s v="SECUNDA NURSERY"/>
    <s v="SEEDLINGS ASS"/>
    <n v="30"/>
    <n v="28"/>
    <n v="840"/>
    <n v="20418505.560000028"/>
    <x v="34"/>
  </r>
  <r>
    <m/>
    <x v="95"/>
    <s v="Invoice"/>
    <s v="90158"/>
    <s v="BUILDERS WAREHOUSE:SECUNDA"/>
    <s v="SEEDLINGS ASS"/>
    <n v="350"/>
    <n v="33.5"/>
    <n v="11725"/>
    <n v="20430230.560000028"/>
    <x v="34"/>
  </r>
  <r>
    <m/>
    <x v="96"/>
    <s v="Invoice"/>
    <s v="90128"/>
    <s v="FH CHAMBERLAIN TRADING (PTY) LTD:WATERKLOOF GLEN"/>
    <s v="SEEDLINGS ASS"/>
    <n v="125"/>
    <n v="31.85"/>
    <n v="3981.25"/>
    <n v="20434211.810000028"/>
    <x v="34"/>
  </r>
  <r>
    <m/>
    <x v="96"/>
    <s v="Invoice"/>
    <s v="90129"/>
    <s v="FH CHAMBERLAIN TRADING (PTY) LTD:RIVIERA"/>
    <s v="SEEDLINGS ASS"/>
    <n v="185"/>
    <n v="31.85"/>
    <n v="5892.25"/>
    <n v="20440104.060000028"/>
    <x v="34"/>
  </r>
  <r>
    <m/>
    <x v="96"/>
    <s v="Invoice"/>
    <s v="90147"/>
    <s v="GARDEN CREATIONS"/>
    <s v="SEEDLINGS ASS"/>
    <n v="36"/>
    <n v="31.8"/>
    <n v="1144.8"/>
    <n v="20441248.860000029"/>
    <x v="34"/>
  </r>
  <r>
    <m/>
    <x v="96"/>
    <s v="Invoice"/>
    <s v="90149"/>
    <s v="FH CHAMBERLAIN TRADING (PTY) LTD:CENTURION"/>
    <s v="SEEDLINGS ASS"/>
    <n v="624"/>
    <n v="31.85"/>
    <n v="19874.400000000001"/>
    <n v="20461123.260000028"/>
    <x v="34"/>
  </r>
  <r>
    <m/>
    <x v="96"/>
    <s v="Invoice"/>
    <s v="90150"/>
    <s v="RIVERSIDE MICA"/>
    <s v="SEEDLINGS ASS"/>
    <n v="78"/>
    <n v="33.5"/>
    <n v="2613"/>
    <n v="20463736.260000028"/>
    <x v="34"/>
  </r>
  <r>
    <m/>
    <x v="96"/>
    <s v="Invoice"/>
    <s v="90151"/>
    <s v="FH CHAMBERLAIN TRADING (PTY) LTD:MONTANA"/>
    <s v="SEEDLINGS ASS"/>
    <n v="500"/>
    <n v="31.85"/>
    <n v="15925"/>
    <n v="20479661.260000028"/>
    <x v="34"/>
  </r>
  <r>
    <m/>
    <x v="96"/>
    <s v="Invoice"/>
    <s v="90152"/>
    <s v="BUILDERS WAREHOUSE:CRAIGHALL PARK"/>
    <s v="SEEDLINGS ASS"/>
    <n v="120"/>
    <n v="33.5"/>
    <n v="4020"/>
    <n v="20483681.260000028"/>
    <x v="34"/>
  </r>
  <r>
    <m/>
    <x v="96"/>
    <s v="Invoice"/>
    <s v="90156"/>
    <s v="AGRI 2 MARKET"/>
    <s v="SEEDLINGS ASS"/>
    <n v="860"/>
    <n v="25.95"/>
    <n v="22317"/>
    <n v="20505998.260000028"/>
    <x v="34"/>
  </r>
  <r>
    <m/>
    <x v="96"/>
    <s v="Invoice"/>
    <s v="90177"/>
    <s v="MONTANA GARDEN PAVILION"/>
    <s v="SEEDLINGS ASS"/>
    <n v="250"/>
    <n v="31.8"/>
    <n v="7950"/>
    <n v="20513948.260000028"/>
    <x v="34"/>
  </r>
  <r>
    <m/>
    <x v="96"/>
    <s v="Invoice"/>
    <s v="90178"/>
    <s v="BUILDERS WAREHOUSE:NELSPRUIT"/>
    <s v="SEEDLINGS ASS"/>
    <n v="620"/>
    <n v="33.5"/>
    <n v="20770"/>
    <n v="20534718.260000028"/>
    <x v="34"/>
  </r>
  <r>
    <m/>
    <x v="96"/>
    <s v="Invoice"/>
    <s v="90195"/>
    <s v="MALANSEUNS Head Office:AKASIA"/>
    <s v="SEEDLINGS ASS (MALANSEUNS SHOW SPECIAL)"/>
    <n v="300"/>
    <n v="31"/>
    <n v="9300"/>
    <n v="20544018.260000028"/>
    <x v="34"/>
  </r>
  <r>
    <m/>
    <x v="208"/>
    <s v="Invoice"/>
    <s v="90130"/>
    <s v="FH CHAMBERLAIN TRADING (PTY) LTD:STRUBENSVALLEY"/>
    <s v="SEEDLINGS ASS"/>
    <n v="140"/>
    <n v="31.85"/>
    <n v="4459"/>
    <n v="20548477.260000028"/>
    <x v="34"/>
  </r>
  <r>
    <m/>
    <x v="208"/>
    <s v="Invoice"/>
    <s v="90159"/>
    <s v="BUILDERS WAREHOUSE:NORWOOD"/>
    <s v="SEEDLINGS ASS"/>
    <n v="100"/>
    <n v="33.5"/>
    <n v="3350"/>
    <n v="20551827.260000028"/>
    <x v="34"/>
  </r>
  <r>
    <m/>
    <x v="208"/>
    <s v="Invoice"/>
    <s v="90160"/>
    <s v="BUILDERS WAREHOUSE:NORTHRIDING"/>
    <s v="SEEDLINGS ASS"/>
    <n v="250"/>
    <n v="33.5"/>
    <n v="8375"/>
    <n v="20560202.260000028"/>
    <x v="34"/>
  </r>
  <r>
    <m/>
    <x v="208"/>
    <s v="Invoice"/>
    <s v="90161"/>
    <s v="BUILDERS WAREHOUSE:KEMPTON PARK"/>
    <s v="SEEDLINGS ASS"/>
    <n v="100"/>
    <n v="33.5"/>
    <n v="3350"/>
    <n v="20563552.260000028"/>
    <x v="34"/>
  </r>
  <r>
    <m/>
    <x v="208"/>
    <s v="Invoice"/>
    <s v="90162"/>
    <s v="BUILDERS WAREHOUSE:GREENSTONE"/>
    <s v="SEEDLINGS ASS"/>
    <n v="190"/>
    <n v="33.5"/>
    <n v="6365"/>
    <n v="20569917.260000028"/>
    <x v="34"/>
  </r>
  <r>
    <m/>
    <x v="208"/>
    <s v="Invoice"/>
    <s v="90163"/>
    <s v="BUILDERS WAREHOUSE:KLERKSDORP"/>
    <s v="SEEDLINGS ASS"/>
    <n v="270"/>
    <n v="33.5"/>
    <n v="9045"/>
    <n v="20578962.260000028"/>
    <x v="34"/>
  </r>
  <r>
    <m/>
    <x v="208"/>
    <s v="Invoice"/>
    <s v="90164"/>
    <s v="FH CHAMBERLAIN TRADING (PTY) LTD:KYALAMI"/>
    <s v="SEEDLINGS ASS"/>
    <n v="100"/>
    <n v="31.85"/>
    <n v="3185"/>
    <n v="20582147.260000028"/>
    <x v="34"/>
  </r>
  <r>
    <m/>
    <x v="208"/>
    <s v="Invoice"/>
    <s v="90167"/>
    <s v="LITTLE AUSTRIA"/>
    <s v="SEEDLINGS ASS"/>
    <n v="100"/>
    <n v="30"/>
    <n v="3000"/>
    <n v="20585147.260000028"/>
    <x v="34"/>
  </r>
  <r>
    <m/>
    <x v="208"/>
    <s v="Invoice"/>
    <s v="90168"/>
    <s v="CRISANRA KWEKERY"/>
    <s v="SEEDLINGS ASS"/>
    <n v="150"/>
    <n v="27.8"/>
    <n v="4170"/>
    <n v="20589317.260000028"/>
    <x v="34"/>
  </r>
  <r>
    <m/>
    <x v="208"/>
    <s v="Invoice"/>
    <s v="90170"/>
    <s v="PLANTYARD"/>
    <s v="SEEDLINGS ASS"/>
    <n v="27"/>
    <n v="31.8"/>
    <n v="858.6"/>
    <n v="20590175.860000029"/>
    <x v="34"/>
  </r>
  <r>
    <m/>
    <x v="208"/>
    <s v="Invoice"/>
    <s v="90172"/>
    <s v="SUNKIST GARDEN PAVILION"/>
    <s v="SEEDLINGS ASS (MALANSEUNS SHOW SPECIAL)"/>
    <n v="70"/>
    <n v="31"/>
    <n v="2170"/>
    <n v="20592345.860000029"/>
    <x v="34"/>
  </r>
  <r>
    <m/>
    <x v="208"/>
    <s v="Invoice"/>
    <s v="90173"/>
    <s v="LOTS OF POTS PTA"/>
    <s v="SEEDLINGS ASS (MALANSEUNS SHOW SPECIAL)"/>
    <n v="40"/>
    <n v="31"/>
    <n v="1240"/>
    <n v="20593585.860000029"/>
    <x v="34"/>
  </r>
  <r>
    <m/>
    <x v="208"/>
    <s v="Invoice"/>
    <s v="90175"/>
    <s v="GARDENSHOP PARKTOWN"/>
    <s v="SEEDLINGS ASS"/>
    <n v="200"/>
    <n v="33.5"/>
    <n v="6700"/>
    <n v="20600285.860000029"/>
    <x v="34"/>
  </r>
  <r>
    <m/>
    <x v="44"/>
    <s v="Invoice"/>
    <s v="90179"/>
    <s v="BUILDERS WAREHOUSE:SUNWARD PARK"/>
    <s v="SEEDLINGS ASS"/>
    <n v="270"/>
    <n v="33.5"/>
    <n v="9045"/>
    <n v="20609330.860000029"/>
    <x v="34"/>
  </r>
  <r>
    <m/>
    <x v="44"/>
    <s v="Invoice"/>
    <s v="90180"/>
    <s v="BUILDERS WAREHOUSE:NEWMARKET"/>
    <s v="SEEDLINGS ASS"/>
    <n v="420"/>
    <n v="33.5"/>
    <n v="14070"/>
    <n v="20623400.860000029"/>
    <x v="34"/>
  </r>
  <r>
    <m/>
    <x v="44"/>
    <s v="Invoice"/>
    <s v="90181"/>
    <s v="BUILDERS WAREHOUSE:MIDRAND"/>
    <s v="SEEDLINGS ASS "/>
    <n v="200"/>
    <n v="33.5"/>
    <n v="6700"/>
    <n v="20630100.860000029"/>
    <x v="34"/>
  </r>
  <r>
    <m/>
    <x v="44"/>
    <s v="Invoice"/>
    <s v="90182"/>
    <s v="BUILDERS WAREHOUSE:CARNIVAL MALL"/>
    <s v="SEEDLINGS ASS"/>
    <n v="210"/>
    <n v="33.5"/>
    <n v="7035"/>
    <n v="20637135.860000029"/>
    <x v="34"/>
  </r>
  <r>
    <m/>
    <x v="44"/>
    <s v="Invoice"/>
    <s v="90183"/>
    <s v="BUILDERS WAREHOUSE:RIVONIA"/>
    <s v="SEEDLINGS ASS"/>
    <n v="100"/>
    <n v="33.5"/>
    <n v="3350"/>
    <n v="20640485.860000029"/>
    <x v="34"/>
  </r>
  <r>
    <m/>
    <x v="44"/>
    <s v="Invoice"/>
    <s v="90184"/>
    <s v="BUILDERS WAREHOUSE:FOURWAYS"/>
    <s v="SEEDLINGS ASS"/>
    <n v="80"/>
    <n v="33.5"/>
    <n v="2680"/>
    <n v="20643165.860000029"/>
    <x v="34"/>
  </r>
  <r>
    <m/>
    <x v="44"/>
    <s v="Invoice"/>
    <s v="90185"/>
    <s v="BUILDERS WAREHOUSE:NORTHMEAD"/>
    <s v="SEEDLINGS ASS"/>
    <n v="150"/>
    <n v="33.5"/>
    <n v="5025"/>
    <n v="20648190.860000029"/>
    <x v="34"/>
  </r>
  <r>
    <m/>
    <x v="44"/>
    <s v="Invoice"/>
    <s v="90186"/>
    <s v="BUILDERS WAREHOUSE:MIDDELBURG"/>
    <s v="SEEDLINGS ASS"/>
    <n v="310"/>
    <n v="33.5"/>
    <n v="10385"/>
    <n v="20658575.860000029"/>
    <x v="34"/>
  </r>
  <r>
    <m/>
    <x v="44"/>
    <s v="Invoice"/>
    <s v="90188"/>
    <s v="CENTRAL NURSERY DEPOT"/>
    <s v="SEEDLINGS ASS"/>
    <n v="80"/>
    <n v="33.99"/>
    <n v="2719.2"/>
    <n v="20661295.060000028"/>
    <x v="34"/>
  </r>
  <r>
    <m/>
    <x v="44"/>
    <s v="Invoice"/>
    <s v="90189"/>
    <s v="BUILDERS WAREHOUSE:EDENVALE"/>
    <s v="SEEDLINGS ASS"/>
    <n v="120"/>
    <n v="33.5"/>
    <n v="4020"/>
    <n v="20665315.060000028"/>
    <x v="34"/>
  </r>
  <r>
    <m/>
    <x v="44"/>
    <s v="Invoice"/>
    <s v="90191"/>
    <s v="BUILDERS WAREHOUSE:GLEN EAGLES"/>
    <s v="SEEDLINGS ASS"/>
    <n v="200"/>
    <n v="33.5"/>
    <n v="6700"/>
    <n v="20672015.060000028"/>
    <x v="34"/>
  </r>
  <r>
    <m/>
    <x v="44"/>
    <s v="Invoice"/>
    <s v="90193"/>
    <s v="THYME SQUARE"/>
    <s v="SEEDLINGS ASS"/>
    <n v="40"/>
    <n v="28.95"/>
    <n v="1158"/>
    <n v="20673173.060000028"/>
    <x v="34"/>
  </r>
  <r>
    <m/>
    <x v="44"/>
    <s v="Invoice"/>
    <s v="90197"/>
    <s v="BUILDERS WAREHOUSE:BETHLEHEM"/>
    <s v="SEEDLINGS ASS"/>
    <n v="600"/>
    <n v="33.5"/>
    <n v="20100"/>
    <n v="20693273.060000028"/>
    <x v="34"/>
  </r>
  <r>
    <m/>
    <x v="269"/>
    <s v="Invoice"/>
    <s v="90194"/>
    <s v="AGRI 2 MARKET"/>
    <s v="SEEDLINGS ASS"/>
    <n v="650"/>
    <n v="25.95"/>
    <n v="16867.5"/>
    <n v="20710140.560000028"/>
    <x v="34"/>
  </r>
  <r>
    <m/>
    <x v="60"/>
    <s v="Invoice"/>
    <s v="90196"/>
    <s v="BUILDERS WAREHOUSE:BOKSBURG (NEW)"/>
    <s v="SEEDLINGS ASS"/>
    <n v="250"/>
    <n v="33.5"/>
    <n v="8375"/>
    <n v="20718515.560000028"/>
    <x v="34"/>
  </r>
  <r>
    <m/>
    <x v="60"/>
    <s v="Invoice"/>
    <s v="90211"/>
    <s v="LITTLE AUSTRIA"/>
    <s v="SEEDLINGS ASS"/>
    <n v="50"/>
    <n v="31.8"/>
    <n v="1590"/>
    <n v="20720105.560000028"/>
    <x v="34"/>
  </r>
  <r>
    <m/>
    <x v="60"/>
    <s v="Invoice"/>
    <s v="90212"/>
    <s v="PLANTYARD"/>
    <s v="SEEDLINGS ASS"/>
    <n v="15"/>
    <n v="31.8"/>
    <n v="477"/>
    <n v="20720582.560000028"/>
    <x v="34"/>
  </r>
  <r>
    <m/>
    <x v="60"/>
    <s v="Invoice"/>
    <s v="90213"/>
    <s v="HABITITNAK/KEENGRO"/>
    <s v="SEEDLINGS ASS"/>
    <n v="10"/>
    <n v="28.55"/>
    <n v="285.5"/>
    <n v="20720868.060000028"/>
    <x v="34"/>
  </r>
  <r>
    <m/>
    <x v="60"/>
    <s v="Invoice"/>
    <s v="90215"/>
    <s v="BUILDERS WAREHOUSE:VEREENIGING"/>
    <s v="SEEDLINGS ASS "/>
    <n v="140"/>
    <n v="33.5"/>
    <n v="4690"/>
    <n v="20725558.060000028"/>
    <x v="34"/>
  </r>
  <r>
    <m/>
    <x v="60"/>
    <s v="Invoice"/>
    <s v="90216"/>
    <s v="BUILDERS WAREHOUSE:NORTHMEAD"/>
    <s v="SEEDLINGS ASS"/>
    <n v="110"/>
    <n v="33.5"/>
    <n v="3685"/>
    <n v="20729243.060000028"/>
    <x v="34"/>
  </r>
  <r>
    <m/>
    <x v="60"/>
    <s v="Invoice"/>
    <s v="90217"/>
    <s v="BUILDERS WAREHOUSE:STRUBENS VALLEY"/>
    <s v="SEEDLINGS ASS"/>
    <n v="200"/>
    <n v="33.5"/>
    <n v="6700"/>
    <n v="20735943.060000028"/>
    <x v="34"/>
  </r>
  <r>
    <m/>
    <x v="60"/>
    <s v="Invoice"/>
    <s v="90218"/>
    <s v="BUILDERS WAREHOUSE:BEDWORTH PARK"/>
    <s v="SEEDLINGS ASS"/>
    <n v="150"/>
    <n v="33.5"/>
    <n v="5025"/>
    <n v="20740968.060000028"/>
    <x v="34"/>
  </r>
  <r>
    <m/>
    <x v="61"/>
    <s v="Invoice"/>
    <s v="90199"/>
    <s v="BUILDERS WAREHOUSE:WONDER PARK"/>
    <s v="SEEDLINGS ASS"/>
    <n v="120"/>
    <n v="33.5"/>
    <n v="4020"/>
    <n v="20744988.060000028"/>
    <x v="34"/>
  </r>
  <r>
    <m/>
    <x v="61"/>
    <s v="Invoice"/>
    <s v="90200"/>
    <s v="BUILDERS WAREHOUSE:RUSTENBURG"/>
    <s v="SEEDLINGS ASS"/>
    <n v="350"/>
    <n v="33.5"/>
    <n v="11725"/>
    <n v="20756713.060000028"/>
    <x v="34"/>
  </r>
  <r>
    <m/>
    <x v="61"/>
    <s v="Invoice"/>
    <s v="90201"/>
    <s v="BUILDERS WAREHOUSE:RIVONIA"/>
    <s v="SEEDLINGS ASS"/>
    <n v="130"/>
    <n v="33.5"/>
    <n v="4355"/>
    <n v="20761068.060000028"/>
    <x v="34"/>
  </r>
  <r>
    <m/>
    <x v="61"/>
    <s v="Invoice"/>
    <s v="90202"/>
    <s v="BUILDERS WAREHOUSE:RASLOUW"/>
    <s v="SEEDLINGS ASS"/>
    <n v="180"/>
    <n v="33.5"/>
    <n v="6030"/>
    <n v="20767098.060000028"/>
    <x v="34"/>
  </r>
  <r>
    <m/>
    <x v="61"/>
    <s v="Invoice"/>
    <s v="90203"/>
    <s v="BUILDERS WAREHOUSE:CENTURION"/>
    <s v="SEEDLINGS ASS"/>
    <n v="270"/>
    <n v="33.5"/>
    <n v="9045"/>
    <n v="20776143.060000028"/>
    <x v="34"/>
  </r>
  <r>
    <m/>
    <x v="61"/>
    <s v="Invoice"/>
    <s v="90204"/>
    <s v="BUILDERS WAREHOUSE:BRYANSTON"/>
    <s v="SEEDLINGS ASS"/>
    <n v="140"/>
    <n v="33.5"/>
    <n v="4690"/>
    <n v="20780833.060000028"/>
    <x v="34"/>
  </r>
  <r>
    <m/>
    <x v="61"/>
    <s v="Invoice"/>
    <s v="90205"/>
    <s v="BUILDERS WAREHOUSE:GEZINA NEW"/>
    <s v="SEEDLINGS ASS"/>
    <n v="220"/>
    <n v="33.5"/>
    <n v="7370"/>
    <n v="20788203.060000028"/>
    <x v="34"/>
  </r>
  <r>
    <m/>
    <x v="61"/>
    <s v="Invoice"/>
    <s v="90208"/>
    <s v="MONTROSE NURSERY"/>
    <s v="SEEDLINGS ASS"/>
    <n v="100"/>
    <n v="29.99"/>
    <n v="2999"/>
    <n v="20791202.060000028"/>
    <x v="34"/>
  </r>
  <r>
    <m/>
    <x v="61"/>
    <s v="Invoice"/>
    <s v="90209"/>
    <s v="LIFESTYLE HOME GARDEN"/>
    <s v="SEEDLINGS ASS"/>
    <n v="150"/>
    <n v="30"/>
    <n v="4500"/>
    <n v="20795702.060000028"/>
    <x v="34"/>
  </r>
  <r>
    <m/>
    <x v="61"/>
    <s v="Invoice"/>
    <s v="90210"/>
    <s v="BUILDERS WAREHOUSE:LYNNWOOD"/>
    <s v="SEEDLINGS ASS"/>
    <n v="120"/>
    <n v="33.5"/>
    <n v="4020"/>
    <n v="20799722.060000028"/>
    <x v="34"/>
  </r>
  <r>
    <m/>
    <x v="97"/>
    <s v="Invoice"/>
    <s v="90198"/>
    <s v="BUILDERS WAREHOUSE:ZAMBEZI"/>
    <s v="SEEDLINGS ASS"/>
    <n v="450"/>
    <n v="33.5"/>
    <n v="15075"/>
    <n v="20814797.060000028"/>
    <x v="34"/>
  </r>
  <r>
    <m/>
    <x v="97"/>
    <s v="Invoice"/>
    <s v="90219"/>
    <s v="ECKARDS GARDEN PAVILION"/>
    <s v="SEEDLINGS ASS"/>
    <n v="60"/>
    <n v="31.2"/>
    <n v="1872"/>
    <n v="20816669.060000028"/>
    <x v="34"/>
  </r>
  <r>
    <m/>
    <x v="97"/>
    <s v="Invoice"/>
    <s v="90221"/>
    <s v="CENTRAL NURSERY DEPOT"/>
    <s v="SEEDLINGS ASS"/>
    <n v="80"/>
    <n v="33.99"/>
    <n v="2719.2"/>
    <n v="20819388.260000028"/>
    <x v="34"/>
  </r>
  <r>
    <m/>
    <x v="97"/>
    <s v="Invoice"/>
    <s v="90222"/>
    <s v="FH CHAMBERLAIN TRADING (PTY) LTD:SILVER LAKES"/>
    <s v="SEEDLINGS ASS"/>
    <n v="198"/>
    <n v="31.85"/>
    <n v="6306.3"/>
    <n v="20825694.560000028"/>
    <x v="34"/>
  </r>
  <r>
    <m/>
    <x v="97"/>
    <s v="Invoice"/>
    <s v="90223"/>
    <s v="BUILDERS WAREHOUSE:NORTHRIDING"/>
    <s v="SEEDLINGS ASS"/>
    <n v="500"/>
    <n v="33.5"/>
    <n v="16750"/>
    <n v="20842444.560000028"/>
    <x v="34"/>
  </r>
  <r>
    <m/>
    <x v="97"/>
    <s v="Invoice"/>
    <s v="90224"/>
    <s v="BUILDERS WAREHOUSE:SOUTHGATE"/>
    <s v="SEEDLINGS ASS"/>
    <n v="160"/>
    <n v="33.5"/>
    <n v="5360"/>
    <n v="20847804.560000028"/>
    <x v="34"/>
  </r>
  <r>
    <m/>
    <x v="62"/>
    <s v="Invoice"/>
    <s v="90225"/>
    <s v="BUILDERS WAREHOUSE:KLERKSDORP"/>
    <s v="SEEDLINGS ASS"/>
    <n v="180"/>
    <n v="33.5"/>
    <n v="6030"/>
    <n v="20853834.560000028"/>
    <x v="34"/>
  </r>
  <r>
    <m/>
    <x v="62"/>
    <s v="Invoice"/>
    <s v="90226"/>
    <s v="BUILDERS WAREHOUSE:STRUBENS VALLEY"/>
    <s v="SEEDLINGS ASS"/>
    <n v="130"/>
    <n v="33.5"/>
    <n v="4355"/>
    <n v="20858189.560000028"/>
    <x v="34"/>
  </r>
  <r>
    <m/>
    <x v="62"/>
    <s v="Invoice"/>
    <s v="90227"/>
    <s v="BUILDERS WAREHOUSE:NOORDHEUWEL"/>
    <s v="SEEDLINGS ASS"/>
    <n v="200"/>
    <n v="33.5"/>
    <n v="6700"/>
    <n v="20864889.560000028"/>
    <x v="34"/>
  </r>
  <r>
    <m/>
    <x v="62"/>
    <s v="Invoice"/>
    <s v="90228"/>
    <s v="BUILDERS WAREHOUSE:GREENSTONE"/>
    <s v="SEEDLINGS ASS"/>
    <n v="180"/>
    <n v="33.5"/>
    <n v="6030"/>
    <n v="20870919.560000028"/>
    <x v="34"/>
  </r>
  <r>
    <m/>
    <x v="62"/>
    <s v="Invoice"/>
    <s v="90229"/>
    <s v="BUILDERS WAREHOUSE:KEMPTON PARK"/>
    <s v="SEEDLINGS ASS"/>
    <n v="180"/>
    <n v="33.5"/>
    <n v="6030"/>
    <n v="20876949.560000028"/>
    <x v="34"/>
  </r>
  <r>
    <m/>
    <x v="62"/>
    <s v="Invoice"/>
    <s v="90231"/>
    <s v="BUILDERS WAREHOUSE:FLORIDA GLEN"/>
    <s v="SEEDLINGS ASS"/>
    <n v="100"/>
    <n v="33.5"/>
    <n v="3350"/>
    <n v="20880299.560000028"/>
    <x v="34"/>
  </r>
  <r>
    <m/>
    <x v="62"/>
    <s v="Invoice"/>
    <s v="90232"/>
    <s v="BUILDERS WAREHOUSE:ROBINDALE"/>
    <s v="SEEDLINGS ASS"/>
    <n v="100"/>
    <n v="33.5"/>
    <n v="3350"/>
    <n v="20883649.560000028"/>
    <x v="34"/>
  </r>
  <r>
    <m/>
    <x v="62"/>
    <s v="Invoice"/>
    <s v="90233"/>
    <s v="BUILDERS WAREHOUSE:BEDFORDVIEW"/>
    <s v="SEEDLINGS ASS"/>
    <n v="120"/>
    <n v="33.5"/>
    <n v="4020"/>
    <n v="20887669.560000028"/>
    <x v="34"/>
  </r>
  <r>
    <m/>
    <x v="62"/>
    <s v="Invoice"/>
    <s v="90234"/>
    <s v="CRISANRA KWEKERY"/>
    <s v="SEEDLINGS ASS"/>
    <n v="90"/>
    <n v="27.8"/>
    <n v="2502"/>
    <n v="20890171.560000028"/>
    <x v="34"/>
  </r>
  <r>
    <m/>
    <x v="62"/>
    <s v="Invoice"/>
    <s v="90236"/>
    <s v="LITTLE AUSTRIA"/>
    <s v="SEEDLINGS ASS"/>
    <n v="90"/>
    <n v="31.8"/>
    <n v="2862"/>
    <n v="20893033.560000028"/>
    <x v="34"/>
  </r>
  <r>
    <m/>
    <x v="62"/>
    <s v="Invoice"/>
    <s v="90237"/>
    <s v="RIVERSIDE MICA"/>
    <s v="SEEDLINGS ASS"/>
    <n v="145"/>
    <n v="28.8"/>
    <n v="4176"/>
    <n v="20897209.560000028"/>
    <x v="34"/>
  </r>
  <r>
    <m/>
    <x v="62"/>
    <s v="Invoice"/>
    <s v="90238"/>
    <s v="PLANTYARD"/>
    <s v="SEEDLINGS ASS"/>
    <n v="10"/>
    <n v="31.8"/>
    <n v="318"/>
    <n v="20897527.560000028"/>
    <x v="34"/>
  </r>
  <r>
    <m/>
    <x v="62"/>
    <s v="Invoice"/>
    <s v="90250"/>
    <s v="BUILDERS WAREHOUSE:NEWCASTLE"/>
    <s v="SEEDLINGS ASS"/>
    <n v="680"/>
    <n v="33.5"/>
    <n v="22780"/>
    <n v="20920307.560000028"/>
    <x v="34"/>
  </r>
  <r>
    <m/>
    <x v="38"/>
    <s v="Invoice"/>
    <s v="90239"/>
    <s v="PRETTY GARDENS"/>
    <s v="SEEDLINGS ASS"/>
    <n v="100"/>
    <n v="31.8"/>
    <n v="3180"/>
    <n v="20923487.560000028"/>
    <x v="34"/>
  </r>
  <r>
    <m/>
    <x v="38"/>
    <s v="Invoice"/>
    <s v="90240"/>
    <s v="BUILDERS WAREHOUSE:CEDAR SQUARE"/>
    <s v="SEEDLINGS ASS"/>
    <n v="110"/>
    <n v="33.5"/>
    <n v="3685"/>
    <n v="20927172.560000028"/>
    <x v="34"/>
  </r>
  <r>
    <m/>
    <x v="38"/>
    <s v="Invoice"/>
    <s v="90241"/>
    <s v="BUILDERS WAREHOUSE:NEWMARKET"/>
    <s v="SEEDLINGS ASS"/>
    <n v="200"/>
    <n v="33.5"/>
    <n v="6700"/>
    <n v="20933872.560000028"/>
    <x v="34"/>
  </r>
  <r>
    <m/>
    <x v="38"/>
    <s v="Invoice"/>
    <s v="90242"/>
    <s v="BUILDERS WAREHOUSE:RIVONIA"/>
    <s v="SEEDLINGS ASS"/>
    <n v="250"/>
    <n v="33.5"/>
    <n v="8375"/>
    <n v="20942247.560000028"/>
    <x v="34"/>
  </r>
  <r>
    <m/>
    <x v="38"/>
    <s v="Invoice"/>
    <s v="90243"/>
    <s v="BUILDERS WAREHOUSE:EDENVALE"/>
    <s v="SEEDLINGS ASS"/>
    <n v="130"/>
    <n v="33.5"/>
    <n v="4355"/>
    <n v="20946602.560000028"/>
    <x v="34"/>
  </r>
  <r>
    <m/>
    <x v="38"/>
    <s v="Invoice"/>
    <s v="90244"/>
    <s v="BUILDERS WAREHOUSE:FOURWAYS"/>
    <s v="SEEDLINGS ASS"/>
    <n v="220"/>
    <n v="33.5"/>
    <n v="7370"/>
    <n v="20953972.560000028"/>
    <x v="34"/>
  </r>
  <r>
    <m/>
    <x v="38"/>
    <s v="Invoice"/>
    <s v="90245"/>
    <s v="BUILDERS WAREHOUSE:LAMBTON"/>
    <s v="SEEDLINGS ASS"/>
    <n v="130"/>
    <n v="33.5"/>
    <n v="4355"/>
    <n v="20958327.560000028"/>
    <x v="34"/>
  </r>
  <r>
    <m/>
    <x v="38"/>
    <s v="Invoice"/>
    <s v="90247"/>
    <s v="THYME SQUARE"/>
    <s v="SEEDLINGS ASS"/>
    <n v="20"/>
    <n v="28.95"/>
    <n v="579"/>
    <n v="20958906.560000028"/>
    <x v="34"/>
  </r>
  <r>
    <m/>
    <x v="38"/>
    <s v="Invoice"/>
    <s v="90248"/>
    <s v="CENTRAL NURSERY DEPOT"/>
    <s v="SEEDLINGS ASS"/>
    <n v="20"/>
    <n v="33.99"/>
    <n v="679.8"/>
    <n v="20959586.360000029"/>
    <x v="34"/>
  </r>
  <r>
    <m/>
    <x v="38"/>
    <s v="Invoice"/>
    <s v="90249"/>
    <s v="BRAKPAN GARDEN CENTRE"/>
    <s v="SEEDLINGS ASS"/>
    <n v="120"/>
    <n v="31.8"/>
    <n v="3816"/>
    <n v="20963402.360000029"/>
    <x v="34"/>
  </r>
  <r>
    <m/>
    <x v="38"/>
    <s v="Invoice"/>
    <s v="90252"/>
    <s v="NYLIES KWEKERY"/>
    <s v="SEEDLINGS ASS"/>
    <n v="60"/>
    <n v="31.8"/>
    <n v="1908"/>
    <n v="20965310.360000029"/>
    <x v="34"/>
  </r>
  <r>
    <m/>
    <x v="38"/>
    <s v="Invoice"/>
    <s v="90253"/>
    <s v="PRETTY GARDENS"/>
    <s v="SEEDLINGS ASS"/>
    <n v="50"/>
    <n v="31.8"/>
    <n v="1590"/>
    <n v="20966900.360000029"/>
    <x v="34"/>
  </r>
  <r>
    <m/>
    <x v="38"/>
    <s v="Invoice"/>
    <s v="90254"/>
    <s v="GREENSIDE KWEKERY"/>
    <s v="SEEDLINGS ASS"/>
    <n v="110"/>
    <n v="31.8"/>
    <n v="3498"/>
    <n v="20970398.360000029"/>
    <x v="34"/>
  </r>
  <r>
    <m/>
    <x v="38"/>
    <s v="Invoice"/>
    <s v="90256"/>
    <s v="BUILDERS WAREHOUSE:BLOEMFONTEIN"/>
    <s v="SEEDLINGS ASS"/>
    <n v="1000"/>
    <n v="33.5"/>
    <n v="33500"/>
    <n v="21003898.360000029"/>
    <x v="34"/>
  </r>
  <r>
    <m/>
    <x v="270"/>
    <s v="Invoice"/>
    <s v="90251"/>
    <s v="BUILDERS WAREHOUSE:WOODLANDS"/>
    <s v="SEEDLINGS ASS"/>
    <n v="360"/>
    <n v="33.5"/>
    <n v="12060"/>
    <n v="21015958.360000029"/>
    <x v="34"/>
  </r>
  <r>
    <m/>
    <x v="270"/>
    <s v="Invoice"/>
    <s v="90266"/>
    <s v="HABITITNAK/KEENGRO"/>
    <s v="SEEDLINGS ASS"/>
    <n v="80"/>
    <n v="28.55"/>
    <n v="2284"/>
    <n v="21018242.360000029"/>
    <x v="34"/>
  </r>
  <r>
    <m/>
    <x v="270"/>
    <s v="Invoice"/>
    <s v="90272"/>
    <s v="HABITITNAK/KEENGRO"/>
    <s v="SEEDLINGS ASS"/>
    <n v="10"/>
    <n v="28.55"/>
    <n v="285.5"/>
    <n v="21018527.860000029"/>
    <x v="34"/>
  </r>
  <r>
    <m/>
    <x v="270"/>
    <s v="Invoice"/>
    <s v="90273"/>
    <s v="RAINBOW GARDEN AND HOME CENTRE"/>
    <s v="SEEDLINGS ASS"/>
    <n v="120"/>
    <n v="31.8"/>
    <n v="3816"/>
    <n v="21022343.860000029"/>
    <x v="34"/>
  </r>
  <r>
    <m/>
    <x v="270"/>
    <s v="Invoice"/>
    <s v="90274"/>
    <s v="LITTLE AUSTRIA"/>
    <s v="SEEDLINGS ASS"/>
    <n v="40"/>
    <n v="31.8"/>
    <n v="1272"/>
    <n v="21023615.860000029"/>
    <x v="34"/>
  </r>
  <r>
    <m/>
    <x v="270"/>
    <s v="Invoice"/>
    <s v="90275"/>
    <s v="BUILDERS WAREHOUSE:NORWOOD"/>
    <s v="SEEDLINGS ASS"/>
    <n v="210"/>
    <n v="33.5"/>
    <n v="7035"/>
    <n v="21030650.860000029"/>
    <x v="34"/>
  </r>
  <r>
    <m/>
    <x v="270"/>
    <s v="Invoice"/>
    <s v="90276"/>
    <s v="BUILDERS WAREHOUSE:KEMPTON PARK"/>
    <s v="SEEDLINGS ASS"/>
    <n v="150"/>
    <n v="33.5"/>
    <n v="5025"/>
    <n v="21035675.860000029"/>
    <x v="34"/>
  </r>
  <r>
    <m/>
    <x v="270"/>
    <s v="Invoice"/>
    <s v="90277"/>
    <s v="BUILDERS WAREHOUSE:NOORDHEUWEL"/>
    <s v="SEEDLINGS ASS"/>
    <n v="100"/>
    <n v="33.5"/>
    <n v="3350"/>
    <n v="21039025.860000029"/>
    <x v="34"/>
  </r>
  <r>
    <m/>
    <x v="270"/>
    <s v="Invoice"/>
    <s v="90278"/>
    <s v="BUILDERS WAREHOUSE:STRUBENS VALLEY"/>
    <s v="SEEDLINGS ASS"/>
    <n v="150"/>
    <n v="33.5"/>
    <n v="5025"/>
    <n v="21044050.860000029"/>
    <x v="34"/>
  </r>
  <r>
    <m/>
    <x v="63"/>
    <s v="Invoice"/>
    <s v="90257"/>
    <s v="BUILDERS WAREHOUSE:CEDAR SQUARE"/>
    <s v="SEEDLINGS ASS"/>
    <n v="110"/>
    <n v="33.5"/>
    <n v="3685"/>
    <n v="21047735.860000029"/>
    <x v="34"/>
  </r>
  <r>
    <m/>
    <x v="63"/>
    <s v="Invoice"/>
    <s v="90258"/>
    <s v="BUILDERS WAREHOUSE:BRYANSTON"/>
    <s v="SEEDLINGS ASS"/>
    <n v="110"/>
    <n v="33.5"/>
    <n v="3685"/>
    <n v="21051420.860000029"/>
    <x v="34"/>
  </r>
  <r>
    <m/>
    <x v="63"/>
    <s v="Invoice"/>
    <s v="90259"/>
    <s v="BUILDERS WAREHOUSE:RIVONIA"/>
    <s v="SEEDLINGS ASS"/>
    <n v="160"/>
    <n v="33.5"/>
    <n v="5360"/>
    <n v="21056780.860000029"/>
    <x v="34"/>
  </r>
  <r>
    <m/>
    <x v="63"/>
    <s v="Invoice"/>
    <s v="90260"/>
    <s v="BUILDERS WAREHOUSE:RASLOUW"/>
    <s v="SEEDLINGS ASS"/>
    <n v="150"/>
    <n v="33.5"/>
    <n v="5025"/>
    <n v="21061805.860000029"/>
    <x v="34"/>
  </r>
  <r>
    <m/>
    <x v="63"/>
    <s v="Invoice"/>
    <s v="90261"/>
    <s v="BUILDERS WAREHOUSE:GLEN EAGLES"/>
    <s v="SEEDLINGS ASS"/>
    <n v="130"/>
    <n v="33.5"/>
    <n v="4355"/>
    <n v="21066160.860000029"/>
    <x v="34"/>
  </r>
  <r>
    <m/>
    <x v="63"/>
    <s v="Invoice"/>
    <s v="90262"/>
    <s v="BUILDERS WAREHOUSE:ERASMUS PARK"/>
    <s v="SEEDLINGS ASS"/>
    <n v="260"/>
    <n v="33.5"/>
    <n v="8710"/>
    <n v="21074870.860000029"/>
    <x v="34"/>
  </r>
  <r>
    <m/>
    <x v="63"/>
    <s v="Invoice"/>
    <s v="90263"/>
    <s v="BUILDERS WAREHOUSE:SILVERLAKES"/>
    <s v="SEEDLINGS ASS"/>
    <n v="280"/>
    <n v="33.5"/>
    <n v="9380"/>
    <n v="21084250.860000029"/>
    <x v="34"/>
  </r>
  <r>
    <m/>
    <x v="63"/>
    <s v="Invoice"/>
    <s v="90264"/>
    <s v="BUILDERS WAREHOUSE:CENTURION"/>
    <s v="SEEDLINGS ASS"/>
    <n v="230"/>
    <n v="33.5"/>
    <n v="7705"/>
    <n v="21091955.860000029"/>
    <x v="34"/>
  </r>
  <r>
    <m/>
    <x v="63"/>
    <s v="Invoice"/>
    <s v="90265"/>
    <s v="LIFESTYLE HOME GARDEN"/>
    <s v="SEEDLINGS ASS"/>
    <n v="250"/>
    <n v="30"/>
    <n v="7500"/>
    <n v="21099455.860000029"/>
    <x v="34"/>
  </r>
  <r>
    <m/>
    <x v="63"/>
    <s v="Invoice"/>
    <s v="90267"/>
    <s v="CENTRAL NURSERY DEPOT"/>
    <s v="SEEDLINGS ASS"/>
    <n v="150"/>
    <n v="33.99"/>
    <n v="5098.5"/>
    <n v="21104554.360000029"/>
    <x v="34"/>
  </r>
  <r>
    <m/>
    <x v="63"/>
    <s v="Invoice"/>
    <s v="90268"/>
    <s v="HILLCREST NURSERY"/>
    <s v="SEEDLINGS ASS"/>
    <n v="120"/>
    <n v="33.99"/>
    <n v="4078.8"/>
    <n v="21108633.16000003"/>
    <x v="34"/>
  </r>
  <r>
    <m/>
    <x v="64"/>
    <s v="Invoice"/>
    <s v="90280"/>
    <s v="FH CHAMBERLAIN TRADING (PTY) LTD:KYALAMI"/>
    <s v="SEEDLINGS ASS"/>
    <n v="100"/>
    <n v="31.85"/>
    <n v="3185"/>
    <n v="21111818.16000003"/>
    <x v="34"/>
  </r>
  <r>
    <m/>
    <x v="64"/>
    <s v="Invoice"/>
    <s v="90285"/>
    <s v="BUILDERS WAREHOUSE:CRAIGHALL PARK"/>
    <s v="SEEDLINGS ASS"/>
    <n v="150"/>
    <n v="33.5"/>
    <n v="5025"/>
    <n v="21116843.16000003"/>
    <x v="34"/>
  </r>
  <r>
    <m/>
    <x v="64"/>
    <s v="Invoice"/>
    <s v="90286"/>
    <s v="FH CHAMBERLAIN TRADING (PTY) LTD:CENTURION"/>
    <s v="SEEDLINGS ASS"/>
    <n v="152"/>
    <n v="31.85"/>
    <n v="4841.2"/>
    <n v="21121684.360000029"/>
    <x v="34"/>
  </r>
  <r>
    <m/>
    <x v="64"/>
    <s v="Invoice"/>
    <s v="90287"/>
    <s v="FH CHAMBERLAIN TRADING (PTY) LTD:RIVIERA"/>
    <s v="SEEDLINGS ASS"/>
    <n v="60"/>
    <n v="31.85"/>
    <n v="1911"/>
    <n v="21123595.360000029"/>
    <x v="34"/>
  </r>
  <r>
    <m/>
    <x v="64"/>
    <s v="Invoice"/>
    <s v="90296"/>
    <s v="BUILDERS WAREHOUSE:MAFIKENG"/>
    <s v="SEEDLINGS ASS"/>
    <n v="700"/>
    <n v="33.5"/>
    <n v="23450"/>
    <n v="21147045.360000029"/>
    <x v="34"/>
  </r>
  <r>
    <m/>
    <x v="76"/>
    <s v="Invoice"/>
    <s v="90284"/>
    <s v="BUILDERS WAREHOUSE:KLERKSDORP"/>
    <s v="SEEDLINGS ASS"/>
    <n v="220"/>
    <n v="33.5"/>
    <n v="7370"/>
    <n v="21154415.360000029"/>
    <x v="34"/>
  </r>
  <r>
    <m/>
    <x v="76"/>
    <s v="Invoice"/>
    <s v="90289"/>
    <s v="BUILDERS WAREHOUSE:ROBINDALE"/>
    <s v="SEEDLINGS ASS"/>
    <n v="170"/>
    <n v="33.5"/>
    <n v="5695"/>
    <n v="21160110.360000029"/>
    <x v="34"/>
  </r>
  <r>
    <m/>
    <x v="76"/>
    <s v="Invoice"/>
    <s v="90290"/>
    <s v="BUILDERS WAREHOUSE:KEMPTON PARK"/>
    <s v="SEEDLINGS ASS"/>
    <n v="120"/>
    <n v="33.5"/>
    <n v="4020"/>
    <n v="21164130.360000029"/>
    <x v="34"/>
  </r>
  <r>
    <m/>
    <x v="76"/>
    <s v="Invoice"/>
    <s v="90291"/>
    <s v="BUILDERS WAREHOUSE:GREENSTONE"/>
    <s v="SEEDLINGS ASS"/>
    <n v="150"/>
    <n v="33.5"/>
    <n v="5025"/>
    <n v="21169155.360000029"/>
    <x v="34"/>
  </r>
  <r>
    <m/>
    <x v="76"/>
    <s v="Invoice"/>
    <s v="90292"/>
    <s v="BUILDERS WAREHOUSE:NORTHRIDING"/>
    <s v="SEEDLINGS ASS"/>
    <n v="100"/>
    <n v="33.5"/>
    <n v="3350"/>
    <n v="21172505.360000029"/>
    <x v="34"/>
  </r>
  <r>
    <m/>
    <x v="76"/>
    <s v="Invoice"/>
    <s v="90293"/>
    <s v="LITTLE AUSTRIA"/>
    <s v="SEEDLINGS ASS"/>
    <n v="140"/>
    <n v="31.8"/>
    <n v="4452"/>
    <n v="21176957.360000029"/>
    <x v="34"/>
  </r>
  <r>
    <m/>
    <x v="76"/>
    <s v="Invoice"/>
    <s v="90294"/>
    <s v="CRISANRA KWEKERY"/>
    <s v="SEEDLINGS ASS"/>
    <n v="160"/>
    <n v="27.8"/>
    <n v="4448"/>
    <n v="21181405.360000029"/>
    <x v="34"/>
  </r>
  <r>
    <m/>
    <x v="76"/>
    <s v="Invoice"/>
    <s v="90295"/>
    <s v="RIVERSIDE MICA"/>
    <s v="SEEDLINGS ASS"/>
    <n v="55"/>
    <n v="28.8"/>
    <n v="1584"/>
    <n v="21182989.360000029"/>
    <x v="34"/>
  </r>
  <r>
    <m/>
    <x v="76"/>
    <s v="Invoice"/>
    <s v="90312"/>
    <s v="NYL NURSERY"/>
    <s v="SEEDLINGS ASS"/>
    <n v="60"/>
    <n v="31.8"/>
    <n v="1908"/>
    <n v="21184897.360000029"/>
    <x v="34"/>
  </r>
  <r>
    <m/>
    <x v="76"/>
    <s v="Invoice"/>
    <s v="90317"/>
    <s v="BUILDERS WAREHOUSE:POLOKWANE"/>
    <s v="SEEDLINGS ASS"/>
    <n v="400"/>
    <n v="33.5"/>
    <n v="13400"/>
    <n v="21198297.360000029"/>
    <x v="34"/>
  </r>
  <r>
    <m/>
    <x v="76"/>
    <s v="Invoice"/>
    <s v="90318"/>
    <s v="BUILDERS WAREHOUSE:BAOBAB"/>
    <s v="SEEDLINGS ASS "/>
    <n v="150"/>
    <n v="33.5"/>
    <n v="5025"/>
    <n v="21203322.360000029"/>
    <x v="34"/>
  </r>
  <r>
    <m/>
    <x v="76"/>
    <s v="Invoice"/>
    <s v="90319"/>
    <s v="BUILDERS WAREHOUSE:MOKOPANE"/>
    <s v="SEEDLINGS ASS  "/>
    <n v="300"/>
    <n v="33.5"/>
    <n v="10050"/>
    <n v="21213372.360000029"/>
    <x v="34"/>
  </r>
  <r>
    <m/>
    <x v="53"/>
    <s v="Invoice"/>
    <s v="90297"/>
    <s v="EARTHQUEST MANAGEMENT CONSULTANTS"/>
    <s v="SEEDLINGS ASS"/>
    <n v="168"/>
    <n v="31.8"/>
    <n v="5342.4"/>
    <n v="21218714.760000028"/>
    <x v="34"/>
  </r>
  <r>
    <m/>
    <x v="53"/>
    <s v="Invoice"/>
    <s v="90299"/>
    <s v="BUILDERS WAREHOUSE:NEWMARKET"/>
    <s v="SEEDLINGS ASS"/>
    <n v="35"/>
    <n v="0"/>
    <n v="0"/>
    <n v="21218714.760000028"/>
    <x v="34"/>
  </r>
  <r>
    <m/>
    <x v="53"/>
    <s v="Invoice"/>
    <s v="90298"/>
    <s v="BUILDERS WAREHOUSE:MIDRAND"/>
    <s v="SEEDLINGS ASS"/>
    <n v="260"/>
    <n v="33.5"/>
    <n v="8710"/>
    <n v="21227424.760000028"/>
    <x v="34"/>
  </r>
  <r>
    <m/>
    <x v="53"/>
    <s v="Invoice"/>
    <s v="90300"/>
    <s v="BUILDERS WAREHOUSE:SUNWARD PARK"/>
    <s v="SEEDLINGS ASS"/>
    <n v="280"/>
    <n v="33.5"/>
    <n v="9380"/>
    <n v="21236804.760000028"/>
    <x v="34"/>
  </r>
  <r>
    <m/>
    <x v="53"/>
    <s v="Invoice"/>
    <s v="90301"/>
    <s v="BUILDERS WAREHOUSE:BRYANSTON"/>
    <s v="SEEDLINGS ASS"/>
    <n v="80"/>
    <n v="33.5"/>
    <n v="2680"/>
    <n v="21239484.760000028"/>
    <x v="34"/>
  </r>
  <r>
    <m/>
    <x v="53"/>
    <s v="Invoice"/>
    <s v="90302"/>
    <s v="BUILDERS WAREHOUSE:FOURWAYS"/>
    <s v="SEEDLINGS ASS"/>
    <n v="140"/>
    <n v="33.5"/>
    <n v="4690"/>
    <n v="21244174.760000028"/>
    <x v="34"/>
  </r>
  <r>
    <m/>
    <x v="53"/>
    <s v="Invoice"/>
    <s v="90303"/>
    <s v="BUILDERS WAREHOUSE:NEWMARKET"/>
    <s v="SEEDLINGS ASS"/>
    <n v="360"/>
    <n v="33.5"/>
    <n v="12060"/>
    <n v="21256234.760000028"/>
    <x v="34"/>
  </r>
  <r>
    <m/>
    <x v="53"/>
    <s v="Invoice"/>
    <s v="90304"/>
    <s v="BUILDERS WAREHOUSE:RIVONIA"/>
    <s v="SEEDLINGS ASS"/>
    <n v="250"/>
    <n v="33.5"/>
    <n v="8375"/>
    <n v="21264609.760000028"/>
    <x v="34"/>
  </r>
  <r>
    <m/>
    <x v="53"/>
    <s v="Invoice"/>
    <s v="90305"/>
    <s v="THYME SQUARE"/>
    <s v="SEEDLINGS ASS"/>
    <n v="23"/>
    <n v="28.95"/>
    <n v="665.85"/>
    <n v="21265275.610000029"/>
    <x v="34"/>
  </r>
  <r>
    <m/>
    <x v="53"/>
    <s v="Invoice"/>
    <s v="90306"/>
    <s v="BUILDERS WAREHOUSE:NORTHMEAD"/>
    <s v="SEEDLINGS ASS"/>
    <n v="150"/>
    <n v="33.5"/>
    <n v="5025"/>
    <n v="21270300.610000029"/>
    <x v="34"/>
  </r>
  <r>
    <m/>
    <x v="53"/>
    <s v="Invoice"/>
    <s v="90313"/>
    <s v="BUILDERS WAREHOUSE:BLOEMFONTEIN"/>
    <s v="SEEDLINGS ASS"/>
    <n v="20"/>
    <n v="0"/>
    <n v="0"/>
    <n v="21270300.610000029"/>
    <x v="34"/>
  </r>
  <r>
    <m/>
    <x v="53"/>
    <s v="Invoice"/>
    <s v="90314"/>
    <s v="BUILDERS WAREHOUSE:BLOEMFONTEIN"/>
    <s v="SEEDLINGS ASS"/>
    <n v="700"/>
    <n v="33.5"/>
    <n v="23450"/>
    <n v="21293750.610000029"/>
    <x v="34"/>
  </r>
  <r>
    <m/>
    <x v="53"/>
    <s v="Invoice"/>
    <s v="90315"/>
    <s v="BUILDERS WAREHOUSE:NELSPRUIT"/>
    <s v="SEEDLINGS ASS"/>
    <n v="500"/>
    <n v="33.5"/>
    <n v="16750"/>
    <n v="21310500.610000029"/>
    <x v="34"/>
  </r>
  <r>
    <m/>
    <x v="53"/>
    <s v="Invoice"/>
    <s v="90316"/>
    <s v="BUILDERS WAREHOUSE:THOHOYANDOU"/>
    <s v="SEEDLINGS ASS"/>
    <n v="1300"/>
    <n v="33.5"/>
    <n v="43550"/>
    <n v="21354050.610000029"/>
    <x v="34"/>
  </r>
  <r>
    <m/>
    <x v="53"/>
    <s v="Invoice"/>
    <s v="90320"/>
    <s v="WAY TO TRADE Pty Ltd"/>
    <s v="SEEDLINGS ASS"/>
    <n v="30"/>
    <n v="31.8"/>
    <n v="954"/>
    <n v="21355004.610000029"/>
    <x v="34"/>
  </r>
  <r>
    <m/>
    <x v="53"/>
    <s v="Invoice"/>
    <s v="90321"/>
    <s v="YEBO YES PLANTS"/>
    <s v="SEEDLINGS ASS"/>
    <n v="138"/>
    <n v="31.8"/>
    <n v="4388.3999999999996"/>
    <n v="21359393.010000028"/>
    <x v="34"/>
  </r>
  <r>
    <m/>
    <x v="53"/>
    <s v="Invoice"/>
    <s v="90322"/>
    <s v="MONTANA GARDEN PAVILION"/>
    <s v="SEEDLINGS ASS"/>
    <n v="330"/>
    <n v="31.8"/>
    <n v="10494"/>
    <n v="21369887.010000028"/>
    <x v="34"/>
  </r>
  <r>
    <m/>
    <x v="317"/>
    <s v="Invoice"/>
    <s v="90337"/>
    <s v="LITTLE AUSTRIA"/>
    <s v="SEEDLINGS ASS"/>
    <n v="50"/>
    <n v="31.8"/>
    <n v="1590"/>
    <n v="21371477.010000028"/>
    <x v="34"/>
  </r>
  <r>
    <m/>
    <x v="317"/>
    <s v="Invoice"/>
    <s v="90339"/>
    <s v="PLANTYARD"/>
    <s v="SEEDLINGS ASS"/>
    <n v="20"/>
    <n v="31.8"/>
    <n v="636"/>
    <n v="21372113.010000028"/>
    <x v="34"/>
  </r>
  <r>
    <m/>
    <x v="317"/>
    <s v="Invoice"/>
    <s v="90340"/>
    <s v="BUILDERS WAREHOUSE:NORWOOD"/>
    <s v="SEEDLINGS ASS"/>
    <n v="160"/>
    <n v="33.5"/>
    <n v="5360"/>
    <n v="21377473.010000028"/>
    <x v="34"/>
  </r>
  <r>
    <m/>
    <x v="317"/>
    <s v="Invoice"/>
    <s v="90341"/>
    <s v="HABITITNAK/KEENGRO"/>
    <s v="SEEDLINGS ASS"/>
    <n v="80"/>
    <n v="28.55"/>
    <n v="2284"/>
    <n v="21379757.010000028"/>
    <x v="34"/>
  </r>
  <r>
    <m/>
    <x v="317"/>
    <s v="Invoice"/>
    <s v="90342"/>
    <s v="BUILDERS WAREHOUSE:NOORDHEUWEL"/>
    <s v="SEEDLINGS ASS"/>
    <n v="150"/>
    <n v="33.5"/>
    <n v="5025"/>
    <n v="21384782.010000028"/>
    <x v="34"/>
  </r>
  <r>
    <m/>
    <x v="317"/>
    <s v="Invoice"/>
    <s v="90343"/>
    <s v="BUILDERS WAREHOUSE:VEREENIGING"/>
    <s v="SEEDLINGS ASS"/>
    <n v="80"/>
    <n v="33.5"/>
    <n v="2680"/>
    <n v="21387462.010000028"/>
    <x v="34"/>
  </r>
  <r>
    <m/>
    <x v="317"/>
    <s v="Invoice"/>
    <s v="90344"/>
    <s v="BUILDERS WAREHOUSE:GREENSTONE"/>
    <s v="SEEDLINGS ASS"/>
    <n v="100"/>
    <n v="33.5"/>
    <n v="3350"/>
    <n v="21390812.010000028"/>
    <x v="34"/>
  </r>
  <r>
    <m/>
    <x v="317"/>
    <s v="Invoice"/>
    <s v="90345"/>
    <s v="BUILDERS WAREHOUSE:BOKSBURG (NEW)"/>
    <s v="SEEDLINGS ASS "/>
    <n v="300"/>
    <n v="33.5"/>
    <n v="10050"/>
    <n v="21400862.010000028"/>
    <x v="34"/>
  </r>
  <r>
    <m/>
    <x v="65"/>
    <s v="Invoice"/>
    <s v="90323"/>
    <s v="BUILDERS WAREHOUSE:HARTEBEESPOORT"/>
    <s v="SEEDLINGS ASS"/>
    <n v="250"/>
    <n v="33.5"/>
    <n v="8375"/>
    <n v="21409237.010000028"/>
    <x v="34"/>
  </r>
  <r>
    <m/>
    <x v="65"/>
    <s v="Invoice"/>
    <s v="90324"/>
    <s v="BUILDERS WAREHOUSE:RUSTENBURG"/>
    <s v="SEEDLINGS ASS"/>
    <n v="400"/>
    <n v="33.5"/>
    <n v="13400"/>
    <n v="21422637.010000028"/>
    <x v="34"/>
  </r>
  <r>
    <m/>
    <x v="65"/>
    <s v="Invoice"/>
    <s v="90325"/>
    <s v="NELSON'S NURSERY"/>
    <s v="SEEDLINGS ASS"/>
    <n v="30"/>
    <n v="31.8"/>
    <n v="954"/>
    <n v="21423591.010000028"/>
    <x v="34"/>
  </r>
  <r>
    <m/>
    <x v="65"/>
    <s v="Invoice"/>
    <s v="90326"/>
    <s v="BUILDERS WAREHOUSE:RIVONIA"/>
    <s v="SEEDLINGS ASS"/>
    <n v="200"/>
    <n v="33.5"/>
    <n v="6700"/>
    <n v="21430291.010000028"/>
    <x v="34"/>
  </r>
  <r>
    <m/>
    <x v="65"/>
    <s v="Invoice"/>
    <s v="90327"/>
    <s v="BUILDERS WAREHOUSE:ERASMUS PARK"/>
    <s v="SEEDLINGS ASS"/>
    <n v="110"/>
    <n v="33.5"/>
    <n v="3685"/>
    <n v="21433976.010000028"/>
    <x v="34"/>
  </r>
  <r>
    <m/>
    <x v="65"/>
    <s v="Invoice"/>
    <s v="90328"/>
    <s v="BUILDERS WAREHOUSE:GLEN EAGLES"/>
    <s v="SEEDLINGS ASS"/>
    <n v="70"/>
    <n v="33.5"/>
    <n v="2345"/>
    <n v="21436321.010000028"/>
    <x v="34"/>
  </r>
  <r>
    <m/>
    <x v="65"/>
    <s v="Invoice"/>
    <s v="90329"/>
    <s v="BUILDERS WAREHOUSE:FOURWAYS"/>
    <s v="SEEDLINGS ASS"/>
    <n v="90"/>
    <n v="33.5"/>
    <n v="3015"/>
    <n v="21439336.010000028"/>
    <x v="34"/>
  </r>
  <r>
    <m/>
    <x v="65"/>
    <s v="Invoice"/>
    <s v="90330"/>
    <s v="BUILDERS WAREHOUSE:ZAMBEZI"/>
    <s v="SEEDLINGS ASS"/>
    <n v="170"/>
    <n v="33.5"/>
    <n v="5695"/>
    <n v="21445031.010000028"/>
    <x v="34"/>
  </r>
  <r>
    <m/>
    <x v="65"/>
    <s v="Invoice"/>
    <s v="90331"/>
    <s v="BUILDERS WAREHOUSE:LYNNWOOD"/>
    <s v="SEEDLINGS ASS"/>
    <n v="200"/>
    <n v="33.5"/>
    <n v="6700"/>
    <n v="21451731.010000028"/>
    <x v="34"/>
  </r>
  <r>
    <m/>
    <x v="65"/>
    <s v="Invoice"/>
    <s v="90332"/>
    <s v="LIFESTYLE HOME GARDEN"/>
    <s v="SEEDLINGS ASS"/>
    <n v="120"/>
    <n v="30"/>
    <n v="3600"/>
    <n v="21455331.010000028"/>
    <x v="34"/>
  </r>
  <r>
    <m/>
    <x v="65"/>
    <s v="Invoice"/>
    <s v="90333"/>
    <s v="HABITITNAK/KEENGRO"/>
    <s v="SEEDLINGS ASS"/>
    <n v="80"/>
    <n v="28.55"/>
    <n v="2284"/>
    <n v="21457615.010000028"/>
    <x v="34"/>
  </r>
  <r>
    <m/>
    <x v="65"/>
    <s v="Invoice"/>
    <s v="90334"/>
    <s v="ECKARDS GARDEN PAVILION"/>
    <s v="SEEDLINGS ASS"/>
    <n v="111"/>
    <n v="31.2"/>
    <n v="3463.2"/>
    <n v="21461078.210000027"/>
    <x v="34"/>
  </r>
  <r>
    <m/>
    <x v="65"/>
    <s v="Invoice"/>
    <s v="90336"/>
    <s v="BUILDERS WAREHOUSE:HILLCREST"/>
    <s v="SEEDLINGS ASS"/>
    <n v="80"/>
    <n v="33.99"/>
    <n v="2719.2"/>
    <n v="21463797.410000026"/>
    <x v="34"/>
  </r>
  <r>
    <m/>
    <x v="65"/>
    <s v="Invoice"/>
    <s v="90360"/>
    <s v="BUILDERS WAREHOUSE:SECUNDA"/>
    <s v="SEEDLINGS ASS"/>
    <n v="240"/>
    <n v="33.5"/>
    <n v="8040"/>
    <n v="21471837.410000026"/>
    <x v="34"/>
  </r>
  <r>
    <m/>
    <x v="66"/>
    <s v="Invoice"/>
    <s v="90346"/>
    <s v="BUILDERS WAREHOUSE:LAMBTON"/>
    <s v="SEEDLINGS ASS"/>
    <n v="160"/>
    <n v="33.5"/>
    <n v="5360"/>
    <n v="21477197.410000026"/>
    <x v="34"/>
  </r>
  <r>
    <m/>
    <x v="66"/>
    <s v="Invoice"/>
    <s v="90348"/>
    <s v="FH CHAMBERLAIN TRADING (PTY) LTD:KYALAMI"/>
    <s v="SEEDLINGS ASS"/>
    <n v="150"/>
    <n v="33.5"/>
    <n v="5025"/>
    <n v="21482222.410000026"/>
    <x v="34"/>
  </r>
  <r>
    <m/>
    <x v="66"/>
    <s v="Invoice"/>
    <s v="90349"/>
    <s v="FH CHAMBERLAIN TRADING (PTY) LTD:CENTURION"/>
    <s v="SEEDLINGS ASS"/>
    <n v="180"/>
    <n v="33.5"/>
    <n v="6030"/>
    <n v="21488252.410000026"/>
    <x v="34"/>
  </r>
  <r>
    <m/>
    <x v="66"/>
    <s v="Invoice"/>
    <s v="90350"/>
    <s v="BUILDERS WAREHOUSE:SOUTHGATE"/>
    <s v="SEEDLINGS ASS"/>
    <n v="150"/>
    <n v="33.5"/>
    <n v="5025"/>
    <n v="21493277.410000026"/>
    <x v="34"/>
  </r>
  <r>
    <m/>
    <x v="66"/>
    <s v="Invoice"/>
    <s v="90351"/>
    <s v="BUILDERS WAREHOUSE:LAMBTON"/>
    <s v="SEEDLINGS ASS"/>
    <n v="50"/>
    <n v="0"/>
    <n v="0"/>
    <n v="21493277.410000026"/>
    <x v="34"/>
  </r>
  <r>
    <m/>
    <x v="66"/>
    <s v="Invoice"/>
    <s v="90353"/>
    <s v="CENTRAL NURSERY DEPOT"/>
    <s v="SEEDLINGS ASS"/>
    <n v="160"/>
    <n v="33.99"/>
    <n v="5438.4"/>
    <n v="21498715.810000025"/>
    <x v="34"/>
  </r>
  <r>
    <m/>
    <x v="66"/>
    <s v="Invoice"/>
    <s v="90357"/>
    <s v="FH CHAMBERLAIN TRADING (PTY) LTD:WATERKLOOF GLEN"/>
    <s v="SEEDLINGS ASS"/>
    <n v="70"/>
    <n v="33.5"/>
    <n v="2345"/>
    <n v="21501060.810000025"/>
    <x v="34"/>
  </r>
  <r>
    <m/>
    <x v="67"/>
    <s v="Invoice"/>
    <s v="90347"/>
    <s v="BUILDERS WAREHOUSE:KLERKSDORP"/>
    <s v="SEEDLINGS ASS"/>
    <n v="130"/>
    <n v="33.5"/>
    <n v="4355"/>
    <n v="21505415.810000025"/>
    <x v="34"/>
  </r>
  <r>
    <m/>
    <x v="67"/>
    <s v="Invoice"/>
    <s v="90361"/>
    <s v="BUILDERS WAREHOUSE:BEDFORDVIEW"/>
    <s v="SEEDLINGS ASS"/>
    <n v="120"/>
    <n v="33.5"/>
    <n v="4020"/>
    <n v="21509435.810000025"/>
    <x v="34"/>
  </r>
  <r>
    <m/>
    <x v="67"/>
    <s v="Invoice"/>
    <s v="90362"/>
    <s v="BUILDERS WAREHOUSE:STRUBENS VALLEY"/>
    <s v="SEEDLINGS ASS"/>
    <n v="150"/>
    <n v="33.5"/>
    <n v="5025"/>
    <n v="21514460.810000025"/>
    <x v="34"/>
  </r>
  <r>
    <m/>
    <x v="67"/>
    <s v="Invoice"/>
    <s v="90363"/>
    <s v="BUILDERS WAREHOUSE:NORTHRIDING"/>
    <s v="SEEDLINGS ASS"/>
    <n v="200"/>
    <n v="33.5"/>
    <n v="6700"/>
    <n v="21521160.810000025"/>
    <x v="34"/>
  </r>
  <r>
    <m/>
    <x v="67"/>
    <s v="Invoice"/>
    <s v="90364"/>
    <s v="BUILDERS WAREHOUSE:ROBINDALE"/>
    <s v="SEEDLINGS ASS"/>
    <n v="150"/>
    <n v="33.5"/>
    <n v="5025"/>
    <n v="21526185.810000025"/>
    <x v="34"/>
  </r>
  <r>
    <m/>
    <x v="67"/>
    <s v="Invoice"/>
    <s v="90365"/>
    <s v="BUILDERS WAREHOUSE:GREENSTONE"/>
    <s v="SEEDLINGS ASS"/>
    <n v="170"/>
    <n v="33.5"/>
    <n v="5695"/>
    <n v="21531880.810000025"/>
    <x v="34"/>
  </r>
  <r>
    <m/>
    <x v="67"/>
    <s v="Invoice"/>
    <s v="90366"/>
    <s v="BUILDERS WAREHOUSE:NORWOOD"/>
    <s v="SEEDLINGS ASS"/>
    <n v="70"/>
    <n v="33.5"/>
    <n v="2345"/>
    <n v="21534225.810000025"/>
    <x v="34"/>
  </r>
  <r>
    <m/>
    <x v="67"/>
    <s v="Invoice"/>
    <s v="90367"/>
    <s v="BUILDERS WAREHOUSE:FLORIDA GLEN"/>
    <s v="SEEDLINGS ASS"/>
    <n v="100"/>
    <n v="33.5"/>
    <n v="3350"/>
    <n v="21537575.810000025"/>
    <x v="34"/>
  </r>
  <r>
    <m/>
    <x v="67"/>
    <s v="Invoice"/>
    <s v="90368"/>
    <s v="BUILDERS WAREHOUSE:KEMPTON PARK"/>
    <s v="SEEDLINGS ASS"/>
    <n v="200"/>
    <n v="33.5"/>
    <n v="6700"/>
    <n v="21544275.810000025"/>
    <x v="34"/>
  </r>
  <r>
    <m/>
    <x v="67"/>
    <s v="Invoice"/>
    <s v="90370"/>
    <s v="GARDENSHOP PARKTOWN"/>
    <s v="SEEDLINGS ASS"/>
    <n v="380"/>
    <n v="33.5"/>
    <n v="12730"/>
    <n v="21557005.810000025"/>
    <x v="34"/>
  </r>
  <r>
    <m/>
    <x v="67"/>
    <s v="Invoice"/>
    <s v="90372"/>
    <s v="CRISANRA KWEKERY"/>
    <s v="SEEDLINGS ASS"/>
    <n v="60"/>
    <n v="27.8"/>
    <n v="1668"/>
    <n v="21558673.810000025"/>
    <x v="34"/>
  </r>
  <r>
    <m/>
    <x v="67"/>
    <s v="Invoice"/>
    <s v="90374"/>
    <s v="PLANTYARD"/>
    <s v="SEEDLINGS ASS"/>
    <n v="10"/>
    <n v="31.8"/>
    <n v="318"/>
    <n v="21558991.810000025"/>
    <x v="34"/>
  </r>
  <r>
    <m/>
    <x v="67"/>
    <s v="Invoice"/>
    <s v="90376"/>
    <s v="LITTLE AUSTRIA"/>
    <s v="SEEDLINGS ASS"/>
    <n v="85"/>
    <n v="31.8"/>
    <n v="2703"/>
    <n v="21561694.810000025"/>
    <x v="34"/>
  </r>
  <r>
    <m/>
    <x v="98"/>
    <s v="Invoice"/>
    <s v="90378"/>
    <s v="BUILDERS WAREHOUSE:CARNIVAL MALL"/>
    <s v="SEEDLINGS ASS"/>
    <n v="270"/>
    <n v="33.5"/>
    <n v="9045"/>
    <n v="21570739.810000025"/>
    <x v="34"/>
  </r>
  <r>
    <m/>
    <x v="98"/>
    <s v="Invoice"/>
    <s v="90379"/>
    <s v="BUILDERS WAREHOUSE:EDENVALE"/>
    <s v="SEEDLINGS ASS"/>
    <n v="280"/>
    <n v="33.5"/>
    <n v="9380"/>
    <n v="21580119.810000025"/>
    <x v="34"/>
  </r>
  <r>
    <m/>
    <x v="98"/>
    <s v="Invoice"/>
    <s v="90380"/>
    <s v="BUILDERS WAREHOUSE:NORTHMEAD"/>
    <s v="SEEDLINGS ASS"/>
    <n v="120"/>
    <n v="33.5"/>
    <n v="4020"/>
    <n v="21584139.810000025"/>
    <x v="34"/>
  </r>
  <r>
    <m/>
    <x v="98"/>
    <s v="Invoice"/>
    <s v="90381"/>
    <s v="BUILDERS WAREHOUSE:NEWMARKET"/>
    <s v="SEEDLINGS ASS"/>
    <n v="250"/>
    <n v="33.5"/>
    <n v="8375"/>
    <n v="21592514.810000025"/>
    <x v="34"/>
  </r>
  <r>
    <m/>
    <x v="98"/>
    <s v="Invoice"/>
    <s v="90382"/>
    <s v="BUILDERS WAREHOUSE:SUNWARD PARK"/>
    <s v="SEEDLINGS ASS"/>
    <n v="300"/>
    <n v="33.5"/>
    <n v="10050"/>
    <n v="21602564.810000025"/>
    <x v="34"/>
  </r>
  <r>
    <m/>
    <x v="98"/>
    <s v="Invoice"/>
    <s v="90383"/>
    <s v="BUILDERS WAREHOUSE:BRYANSTON"/>
    <s v="SEEDLINGS ASS"/>
    <n v="100"/>
    <n v="33.5"/>
    <n v="3350"/>
    <n v="21605914.810000025"/>
    <x v="34"/>
  </r>
  <r>
    <m/>
    <x v="98"/>
    <s v="Invoice"/>
    <s v="90384"/>
    <s v="BUILDERS WAREHOUSE:RIVONIA"/>
    <s v="SEEDLINGS ASS"/>
    <n v="160"/>
    <n v="33.5"/>
    <n v="5360"/>
    <n v="21611274.810000025"/>
    <x v="34"/>
  </r>
  <r>
    <m/>
    <x v="98"/>
    <s v="Invoice"/>
    <s v="90385"/>
    <s v="LIFESTYLE HOME GARDEN"/>
    <s v="SEEDLINGS ASS"/>
    <n v="150"/>
    <n v="30"/>
    <n v="4500"/>
    <n v="21615774.810000025"/>
    <x v="34"/>
  </r>
  <r>
    <m/>
    <x v="98"/>
    <s v="Invoice"/>
    <s v="90386"/>
    <s v="FH CHAMBERLAIN TRADING (PTY) LTD:MONTANA"/>
    <s v="SEEDLINGS ASS"/>
    <n v="430"/>
    <n v="33.5"/>
    <n v="14405"/>
    <n v="21630179.810000025"/>
    <x v="34"/>
  </r>
  <r>
    <m/>
    <x v="98"/>
    <s v="Invoice"/>
    <s v="90390"/>
    <s v="BUILDERS WAREHOUSE:BETHLEHEM"/>
    <s v="SEEDLINGS ASS"/>
    <n v="600"/>
    <n v="33.5"/>
    <n v="20100"/>
    <n v="21650279.810000025"/>
    <x v="34"/>
  </r>
  <r>
    <m/>
    <x v="98"/>
    <s v="Invoice"/>
    <s v="90391"/>
    <s v="BUILDERS WAREHOUSE:EMALALHENI"/>
    <s v="SEEDLINGS ASS"/>
    <n v="300"/>
    <n v="33.5"/>
    <n v="10050"/>
    <n v="21660329.810000025"/>
    <x v="34"/>
  </r>
  <r>
    <m/>
    <x v="336"/>
    <s v="Invoice"/>
    <s v="90389"/>
    <s v="BUILDERS WAREHOUSE:GLEN EAGLES"/>
    <s v="SEEDLINGS ASS"/>
    <n v="150"/>
    <n v="33.5"/>
    <n v="5025"/>
    <n v="21665354.810000025"/>
    <x v="34"/>
  </r>
  <r>
    <m/>
    <x v="271"/>
    <s v="Invoice"/>
    <s v="90392"/>
    <s v="AGRI 2 MARKET"/>
    <s v="SEEDLINGS ASS"/>
    <n v="500"/>
    <n v="25.95"/>
    <n v="12975"/>
    <n v="21678329.810000025"/>
    <x v="34"/>
  </r>
  <r>
    <m/>
    <x v="271"/>
    <s v="Invoice"/>
    <s v="90409"/>
    <s v="PLANTYARD"/>
    <s v="SEEDLINGS ASS"/>
    <n v="20"/>
    <n v="31.8"/>
    <n v="636"/>
    <n v="21678965.810000025"/>
    <x v="34"/>
  </r>
  <r>
    <m/>
    <x v="271"/>
    <s v="Invoice"/>
    <s v="90410"/>
    <s v="LITTLE AUSTRIA"/>
    <s v="SEEDLINGS ASS"/>
    <n v="30"/>
    <n v="31.8"/>
    <n v="954"/>
    <n v="21679919.810000025"/>
    <x v="34"/>
  </r>
  <r>
    <m/>
    <x v="271"/>
    <s v="Invoice"/>
    <s v="90411"/>
    <s v="RAINBOW GARDEN AND HOME CENTRE"/>
    <s v="SEEDLINGS ASS"/>
    <n v="70"/>
    <n v="31.8"/>
    <n v="2226"/>
    <n v="21682145.810000025"/>
    <x v="34"/>
  </r>
  <r>
    <m/>
    <x v="271"/>
    <s v="Invoice"/>
    <s v="90412"/>
    <s v="HABITITNAK/KEENGRO"/>
    <s v="SEEDLINGS ASS"/>
    <n v="40"/>
    <n v="28.55"/>
    <n v="1142"/>
    <n v="21683287.810000025"/>
    <x v="34"/>
  </r>
  <r>
    <m/>
    <x v="271"/>
    <s v="Invoice"/>
    <s v="90413"/>
    <s v="BUILDERS WAREHOUSE:NORTHMEAD"/>
    <s v="SEEDLINGS ASS"/>
    <n v="200"/>
    <n v="33.5"/>
    <n v="6700"/>
    <n v="21689987.810000025"/>
    <x v="34"/>
  </r>
  <r>
    <m/>
    <x v="271"/>
    <s v="Invoice"/>
    <s v="90414"/>
    <s v="BUILDERS WAREHOUSE:BEDWORTH PARK"/>
    <s v="SEEDLINGS ASS"/>
    <n v="120"/>
    <n v="33.5"/>
    <n v="4020"/>
    <n v="21694007.810000025"/>
    <x v="34"/>
  </r>
  <r>
    <m/>
    <x v="271"/>
    <s v="Invoice"/>
    <s v="90415"/>
    <s v="BUILDERS WAREHOUSE:STRUBENS VALLEY"/>
    <s v="SEEDLINGS ASS"/>
    <n v="100"/>
    <n v="33.5"/>
    <n v="3350"/>
    <n v="21697357.810000025"/>
    <x v="34"/>
  </r>
  <r>
    <m/>
    <x v="68"/>
    <s v="Invoice"/>
    <s v="90393"/>
    <s v="BUILDERS WAREHOUSE:RUSTENBURG"/>
    <s v="SEEDLINGS ASS"/>
    <n v="200"/>
    <n v="33.5"/>
    <n v="6700"/>
    <n v="21704057.810000025"/>
    <x v="34"/>
  </r>
  <r>
    <m/>
    <x v="68"/>
    <s v="Invoice"/>
    <s v="90394"/>
    <s v="BUILDERS WAREHOUSE:WONDER PARK"/>
    <s v="SEEDLINGS ASS"/>
    <n v="160"/>
    <n v="33.5"/>
    <n v="5360"/>
    <n v="21709417.810000025"/>
    <x v="34"/>
  </r>
  <r>
    <m/>
    <x v="68"/>
    <s v="Invoice"/>
    <s v="90395"/>
    <s v="BUILDERS WAREHOUSE:ZAMBEZI"/>
    <s v="SEEDLINGS ASS"/>
    <n v="250"/>
    <n v="33.5"/>
    <n v="8375"/>
    <n v="21717792.810000025"/>
    <x v="34"/>
  </r>
  <r>
    <m/>
    <x v="68"/>
    <s v="Invoice"/>
    <s v="90396"/>
    <s v="BUILDERS WAREHOUSE:GEZINA NEW"/>
    <s v="SEEDLINGS ASS"/>
    <n v="150"/>
    <n v="33.5"/>
    <n v="5025"/>
    <n v="21722817.810000025"/>
    <x v="34"/>
  </r>
  <r>
    <m/>
    <x v="68"/>
    <s v="Invoice"/>
    <s v="90397"/>
    <s v="BUILDERS WAREHOUSE:SILVERLAKES"/>
    <s v="SEEDLINGS ASS"/>
    <n v="200"/>
    <n v="33.5"/>
    <n v="6700"/>
    <n v="21729517.810000025"/>
    <x v="34"/>
  </r>
  <r>
    <m/>
    <x v="68"/>
    <s v="Invoice"/>
    <s v="90398"/>
    <s v="BUILDERS WAREHOUSE:RIVONIA"/>
    <s v="SEEDLINGS ASS"/>
    <n v="150"/>
    <n v="33.5"/>
    <n v="5025"/>
    <n v="21734542.810000025"/>
    <x v="34"/>
  </r>
  <r>
    <m/>
    <x v="68"/>
    <s v="Invoice"/>
    <s v="90399"/>
    <s v="BUILDERS WAREHOUSE:FOURWAYS"/>
    <s v="SEEDLINGS ASS"/>
    <n v="180"/>
    <n v="33.5"/>
    <n v="6030"/>
    <n v="21740572.810000025"/>
    <x v="34"/>
  </r>
  <r>
    <m/>
    <x v="68"/>
    <s v="Invoice"/>
    <s v="90400"/>
    <s v="BUILDERS WAREHOUSE:CEDAR SQUARE"/>
    <s v="SEEDLINGS ASS"/>
    <n v="170"/>
    <n v="33.5"/>
    <n v="5695"/>
    <n v="21746267.810000025"/>
    <x v="34"/>
  </r>
  <r>
    <m/>
    <x v="68"/>
    <s v="Invoice"/>
    <s v="90401"/>
    <s v="BUILDERS WAREHOUSE:RASLOUW"/>
    <s v="SEEDLINGS ASS"/>
    <n v="130"/>
    <n v="33.5"/>
    <n v="4355"/>
    <n v="21750622.810000025"/>
    <x v="34"/>
  </r>
  <r>
    <m/>
    <x v="68"/>
    <s v="Invoice"/>
    <s v="90405"/>
    <s v="BUILDERS WAREHOUSE:LYNNWOOD"/>
    <s v="SEEDLINGS ASS"/>
    <n v="180"/>
    <n v="33.5"/>
    <n v="6030"/>
    <n v="21756652.810000025"/>
    <x v="34"/>
  </r>
  <r>
    <m/>
    <x v="68"/>
    <s v="Invoice"/>
    <s v="90406"/>
    <s v="FH CHAMBERLAIN TRADING (PTY) LTD:RIVIERA"/>
    <s v="SEEDLINGS ASS"/>
    <n v="150"/>
    <n v="33.5"/>
    <n v="5025"/>
    <n v="21761677.810000025"/>
    <x v="34"/>
  </r>
  <r>
    <m/>
    <x v="68"/>
    <s v="Invoice"/>
    <s v="90407"/>
    <s v="FH CHAMBERLAIN TRADING (PTY) LTD:KYALAMI"/>
    <s v="SEEDLINGS ASS"/>
    <n v="100"/>
    <n v="33.5"/>
    <n v="3350"/>
    <n v="21765027.810000025"/>
    <x v="34"/>
  </r>
  <r>
    <m/>
    <x v="69"/>
    <s v="Invoice"/>
    <s v="90417"/>
    <s v="BUILDERS WAREHOUSE:CRESTA"/>
    <s v="SEEDLINGS ASS"/>
    <n v="60"/>
    <n v="33.5"/>
    <n v="2010"/>
    <n v="21767037.810000025"/>
    <x v="34"/>
  </r>
  <r>
    <m/>
    <x v="69"/>
    <s v="Invoice"/>
    <s v="90420"/>
    <s v="MONTROSE NURSERY"/>
    <s v="SEEDLINGS ASS"/>
    <n v="90"/>
    <n v="29.99"/>
    <n v="2699.1"/>
    <n v="21769736.910000026"/>
    <x v="34"/>
  </r>
  <r>
    <m/>
    <x v="69"/>
    <s v="Invoice"/>
    <s v="90421"/>
    <s v="RIVERSIDE MICA"/>
    <s v="SEEDLINGS ASS"/>
    <n v="70"/>
    <n v="27.99"/>
    <n v="1959.3"/>
    <n v="21771696.210000027"/>
    <x v="34"/>
  </r>
  <r>
    <m/>
    <x v="69"/>
    <s v="Invoice"/>
    <s v="90422"/>
    <s v="LITTLE AUSTRIA"/>
    <s v="SEEDLINGS ASS"/>
    <n v="42"/>
    <n v="31.8"/>
    <n v="1335.6"/>
    <n v="21773031.810000028"/>
    <x v="34"/>
  </r>
  <r>
    <m/>
    <x v="69"/>
    <s v="Invoice"/>
    <s v="90423"/>
    <s v="BUILDERS WAREHOUSE:CRAIGHALL PARK"/>
    <s v="SEEDLINGS ASS"/>
    <n v="100"/>
    <n v="33.5"/>
    <n v="3350"/>
    <n v="21776381.810000028"/>
    <x v="34"/>
  </r>
  <r>
    <m/>
    <x v="69"/>
    <s v="Invoice"/>
    <s v="90437"/>
    <s v="BUILDERS WAREHOUSE:NEWCASTLE"/>
    <s v="SEEDLINGS ASS"/>
    <n v="670"/>
    <n v="33.5"/>
    <n v="22445"/>
    <n v="21798826.810000028"/>
    <x v="34"/>
  </r>
  <r>
    <m/>
    <x v="70"/>
    <s v="Invoice"/>
    <s v="90416"/>
    <s v="BUILDERS WAREHOUSE:KLERKSDORP"/>
    <s v="SEEDLINGS ASS"/>
    <n v="180"/>
    <n v="33.5"/>
    <n v="6030"/>
    <n v="21804856.810000028"/>
    <x v="34"/>
  </r>
  <r>
    <m/>
    <x v="70"/>
    <s v="Invoice"/>
    <s v="90424"/>
    <s v="BUILDERS WAREHOUSE:GREENSTONE"/>
    <s v="SEEDLINGS ASS"/>
    <n v="190"/>
    <n v="33.5"/>
    <n v="6365"/>
    <n v="21811221.810000028"/>
    <x v="34"/>
  </r>
  <r>
    <m/>
    <x v="70"/>
    <s v="Invoice"/>
    <s v="90425"/>
    <s v="BUILDERS WAREHOUSE:BOKSBURG (NEW)"/>
    <s v="SEEDLINGS ASS"/>
    <n v="24"/>
    <n v="0"/>
    <n v="0"/>
    <n v="21811221.810000028"/>
    <x v="34"/>
  </r>
  <r>
    <m/>
    <x v="70"/>
    <s v="Invoice"/>
    <s v="90426"/>
    <s v="BUILDERS WAREHOUSE:ROBINDALE"/>
    <s v="SEEDLINGS ASS"/>
    <n v="110"/>
    <n v="33.5"/>
    <n v="3685"/>
    <n v="21814906.810000028"/>
    <x v="34"/>
  </r>
  <r>
    <m/>
    <x v="70"/>
    <s v="Invoice"/>
    <s v="90428"/>
    <s v="PICK N PAY:KLERKSDORP"/>
    <s v="SEEDLINGS ASS"/>
    <n v="50"/>
    <n v="33.495600000000003"/>
    <n v="1674.78"/>
    <n v="21816581.59000003"/>
    <x v="34"/>
  </r>
  <r>
    <m/>
    <x v="70"/>
    <s v="Invoice"/>
    <s v="90429"/>
    <s v="BUILDERS WAREHOUSE:KEMPTON PARK"/>
    <s v="SEEDLINGS ASS"/>
    <n v="160"/>
    <n v="33.5"/>
    <n v="5360"/>
    <n v="21821941.59000003"/>
    <x v="34"/>
  </r>
  <r>
    <m/>
    <x v="70"/>
    <s v="Invoice"/>
    <s v="90430"/>
    <s v="BUILDERS WAREHOUSE:STRUBENS VALLEY"/>
    <s v="SEEDLINGS ASS"/>
    <n v="100"/>
    <n v="33.5"/>
    <n v="3350"/>
    <n v="21825291.59000003"/>
    <x v="34"/>
  </r>
  <r>
    <m/>
    <x v="70"/>
    <s v="Invoice"/>
    <s v="90431"/>
    <s v="BUILDERS WAREHOUSE:NOORDHEUWEL"/>
    <s v="SEEDLINGS ASS"/>
    <n v="110"/>
    <n v="33.5"/>
    <n v="3685"/>
    <n v="21828976.59000003"/>
    <x v="34"/>
  </r>
  <r>
    <m/>
    <x v="70"/>
    <s v="Invoice"/>
    <s v="90432"/>
    <s v="BUILDERS WAREHOUSE:FLORIDA GLEN"/>
    <s v="SEEDLINGS ASS"/>
    <n v="80"/>
    <n v="33.5"/>
    <n v="2680"/>
    <n v="21831656.59000003"/>
    <x v="34"/>
  </r>
  <r>
    <m/>
    <x v="39"/>
    <s v="Invoice"/>
    <s v="90438"/>
    <s v="BUILDERS WAREHOUSE:BOKSBURG (NEW)"/>
    <s v="SEEDLINGS ASS"/>
    <n v="150"/>
    <n v="33.5"/>
    <n v="5025"/>
    <n v="21836681.59000003"/>
    <x v="34"/>
  </r>
  <r>
    <m/>
    <x v="39"/>
    <s v="Invoice"/>
    <s v="90439"/>
    <s v="BUILDERS WAREHOUSE:EDENVALE"/>
    <s v="SEEDLINGS ASS"/>
    <n v="100"/>
    <n v="33.5"/>
    <n v="3350"/>
    <n v="21840031.59000003"/>
    <x v="34"/>
  </r>
  <r>
    <m/>
    <x v="39"/>
    <s v="Invoice"/>
    <s v="90440"/>
    <s v="BUILDERS WAREHOUSE:SUNWARD PARK"/>
    <s v="SEEDLINGS ASS"/>
    <n v="200"/>
    <n v="33.5"/>
    <n v="6700"/>
    <n v="21846731.59000003"/>
    <x v="34"/>
  </r>
  <r>
    <m/>
    <x v="39"/>
    <s v="Invoice"/>
    <s v="90441"/>
    <s v="BUILDERS WAREHOUSE:BRYANSTON"/>
    <s v="SEEDLINGS ASS"/>
    <n v="100"/>
    <n v="33.5"/>
    <n v="3350"/>
    <n v="21850081.59000003"/>
    <x v="34"/>
  </r>
  <r>
    <m/>
    <x v="39"/>
    <s v="Invoice"/>
    <s v="90442"/>
    <s v="BUILDERS WAREHOUSE:GLEN EAGLES"/>
    <s v="SEEDLINGS ASS"/>
    <n v="80"/>
    <n v="33.5"/>
    <n v="2680"/>
    <n v="21852761.59000003"/>
    <x v="34"/>
  </r>
  <r>
    <m/>
    <x v="39"/>
    <s v="Invoice"/>
    <s v="90443"/>
    <s v="BUILDERS WAREHOUSE:RIVONIA"/>
    <s v="SEEDLINGS ASS"/>
    <n v="80"/>
    <n v="33.5"/>
    <n v="2680"/>
    <n v="21855441.59000003"/>
    <x v="34"/>
  </r>
  <r>
    <m/>
    <x v="39"/>
    <s v="Invoice"/>
    <s v="90445"/>
    <s v="BUILDERS WAREHOUSE:NEWMARKET"/>
    <s v="SEEDLINGS ASS"/>
    <n v="170"/>
    <n v="33.5"/>
    <n v="5695"/>
    <n v="21861136.59000003"/>
    <x v="34"/>
  </r>
  <r>
    <m/>
    <x v="39"/>
    <s v="Invoice"/>
    <s v="90446"/>
    <s v="BUILDERS WAREHOUSE:CEDAR SQUARE"/>
    <s v="SEEDLINGS ASS"/>
    <n v="80"/>
    <n v="33.5"/>
    <n v="2680"/>
    <n v="21863816.59000003"/>
    <x v="34"/>
  </r>
  <r>
    <m/>
    <x v="39"/>
    <s v="Invoice"/>
    <s v="90447"/>
    <s v="FH CHAMBERLAIN TRADING (PTY) LTD:CENTURION"/>
    <s v="SEEDLINGS ASS"/>
    <n v="210"/>
    <n v="33.5"/>
    <n v="7035"/>
    <n v="21870851.59000003"/>
    <x v="34"/>
  </r>
  <r>
    <m/>
    <x v="39"/>
    <s v="Invoice"/>
    <s v="90448"/>
    <s v="LIFESTYLE HOME GARDEN"/>
    <s v="SEEDLINGS ASS"/>
    <n v="200"/>
    <n v="30"/>
    <n v="6000"/>
    <n v="21876851.59000003"/>
    <x v="34"/>
  </r>
  <r>
    <m/>
    <x v="39"/>
    <s v="Invoice"/>
    <s v="90455"/>
    <s v="GREENSIDE KWEKERY"/>
    <s v="SEEDLINGS ASS"/>
    <n v="100"/>
    <n v="31.8"/>
    <n v="3180"/>
    <n v="21880031.59000003"/>
    <x v="34"/>
  </r>
  <r>
    <m/>
    <x v="39"/>
    <s v="Invoice"/>
    <s v="90456"/>
    <s v="PRETTY GARDENS"/>
    <s v="SEEDLINGS ASS"/>
    <n v="120"/>
    <n v="31.8"/>
    <n v="3816"/>
    <n v="21883847.59000003"/>
    <x v="34"/>
  </r>
  <r>
    <m/>
    <x v="39"/>
    <s v="Invoice"/>
    <s v="90457"/>
    <s v="PLANT FACTORY"/>
    <s v="SEEDLINGS ASS"/>
    <n v="50"/>
    <n v="31.8"/>
    <n v="1590"/>
    <n v="21885437.59000003"/>
    <x v="34"/>
  </r>
  <r>
    <m/>
    <x v="39"/>
    <s v="Invoice"/>
    <s v="90459"/>
    <s v="BUILDERS WAREHOUSE:BLOEMFONTEIN"/>
    <s v="SEEDLINGS ASS"/>
    <n v="800"/>
    <n v="33.5"/>
    <n v="26800"/>
    <n v="21912237.59000003"/>
    <x v="34"/>
  </r>
  <r>
    <m/>
    <x v="39"/>
    <s v="Invoice"/>
    <s v="90460"/>
    <s v="BUILDERS WAREHOUSE:NELSPRUIT"/>
    <s v="SEEDLINGS ASS"/>
    <n v="1224"/>
    <n v="33.5"/>
    <n v="41004"/>
    <n v="21953241.59000003"/>
    <x v="34"/>
  </r>
  <r>
    <m/>
    <x v="71"/>
    <s v="Invoice"/>
    <s v="90451"/>
    <s v="BUILDERS WAREHOUSE:NORWOOD"/>
    <s v="SEEDLINGS ASS"/>
    <n v="120"/>
    <n v="33.5"/>
    <n v="4020"/>
    <n v="21957261.59000003"/>
    <x v="34"/>
  </r>
  <r>
    <m/>
    <x v="71"/>
    <s v="Invoice"/>
    <s v="90452"/>
    <s v="BUILDERS WAREHOUSE:NOORDHEUWEL"/>
    <s v="SEEDLINGS ASS"/>
    <n v="130"/>
    <n v="33.5"/>
    <n v="4355"/>
    <n v="21961616.59000003"/>
    <x v="34"/>
  </r>
  <r>
    <m/>
    <x v="71"/>
    <s v="Invoice"/>
    <s v="90453"/>
    <s v="BUILDERS WAREHOUSE:KEMPTON PARK"/>
    <s v="SEEDLINGS ASS"/>
    <n v="150"/>
    <n v="33.5"/>
    <n v="5025"/>
    <n v="21966641.59000003"/>
    <x v="34"/>
  </r>
  <r>
    <m/>
    <x v="71"/>
    <s v="Invoice"/>
    <s v="90454"/>
    <s v="BUILDERS WAREHOUSE:GREENSTONE"/>
    <s v="SEEDLINGS ASS"/>
    <n v="130"/>
    <n v="33.5"/>
    <n v="4355"/>
    <n v="21970996.59000003"/>
    <x v="34"/>
  </r>
  <r>
    <m/>
    <x v="71"/>
    <s v="Invoice"/>
    <s v="90478"/>
    <s v="BUILDERS WAREHOUSE:ROBINDALE"/>
    <s v="SEEDLINGS ASS"/>
    <n v="120"/>
    <n v="33.5"/>
    <n v="4020"/>
    <n v="21975016.59000003"/>
    <x v="34"/>
  </r>
  <r>
    <m/>
    <x v="71"/>
    <s v="Invoice"/>
    <s v="90480"/>
    <s v="BUILDERS WAREHOUSE:BOKSBURG (NEW)"/>
    <s v="SEEDLINGS ASS"/>
    <n v="100"/>
    <n v="33.5"/>
    <n v="3350"/>
    <n v="21978366.59000003"/>
    <x v="34"/>
  </r>
  <r>
    <m/>
    <x v="71"/>
    <s v="Invoice"/>
    <s v="90481"/>
    <s v="BUILDERS WAREHOUSE:STRUBENS VALLEY"/>
    <s v="SEEDLINGS ASS"/>
    <n v="140"/>
    <n v="33.5"/>
    <n v="4690"/>
    <n v="21983056.59000003"/>
    <x v="34"/>
  </r>
  <r>
    <m/>
    <x v="72"/>
    <s v="Invoice"/>
    <s v="90461"/>
    <s v="BUILDERS WAREHOUSE:SILVERLAKES"/>
    <s v="SEEDLINGS ASS"/>
    <n v="150"/>
    <n v="33.5"/>
    <n v="5025"/>
    <n v="21988081.59000003"/>
    <x v="34"/>
  </r>
  <r>
    <m/>
    <x v="72"/>
    <s v="Invoice"/>
    <s v="90462"/>
    <s v="BUILDERS WAREHOUSE:LYNNWOOD"/>
    <s v="SEEDLINGS ASS"/>
    <n v="330"/>
    <n v="33.5"/>
    <n v="11055"/>
    <n v="21999136.59000003"/>
    <x v="34"/>
  </r>
  <r>
    <m/>
    <x v="72"/>
    <s v="Invoice"/>
    <s v="90463"/>
    <s v="BUILDERS WAREHOUSE:ERASMUS PARK"/>
    <s v="SEEDLINGS ASS"/>
    <n v="150"/>
    <n v="33.5"/>
    <n v="5025"/>
    <n v="22004161.59000003"/>
    <x v="34"/>
  </r>
  <r>
    <m/>
    <x v="72"/>
    <s v="Invoice"/>
    <s v="90464"/>
    <s v="BUILDERS WAREHOUSE:WOODLANDS"/>
    <s v="SEEDLINGS ASS"/>
    <n v="170"/>
    <n v="33.5"/>
    <n v="5695"/>
    <n v="22009856.59000003"/>
    <x v="34"/>
  </r>
  <r>
    <m/>
    <x v="72"/>
    <s v="Invoice"/>
    <s v="90465"/>
    <s v="BUILDERS WAREHOUSE:CENTURION"/>
    <s v="SEEDLINGS ASS"/>
    <n v="440"/>
    <n v="33.5"/>
    <n v="14740"/>
    <n v="22024596.59000003"/>
    <x v="34"/>
  </r>
  <r>
    <m/>
    <x v="72"/>
    <s v="Invoice"/>
    <s v="90466"/>
    <s v="BUILDERS WAREHOUSE:RASLOUW"/>
    <s v="SEEDLINGS ASS"/>
    <n v="170"/>
    <n v="33.5"/>
    <n v="5695"/>
    <n v="22030291.59000003"/>
    <x v="34"/>
  </r>
  <r>
    <m/>
    <x v="72"/>
    <s v="Invoice"/>
    <s v="90467"/>
    <s v="BUILDERS WAREHOUSE:BRYANSTON"/>
    <s v="SEEDLINGS ASS"/>
    <n v="90"/>
    <n v="33.5"/>
    <n v="3015"/>
    <n v="22033306.59000003"/>
    <x v="34"/>
  </r>
  <r>
    <m/>
    <x v="72"/>
    <s v="Invoice"/>
    <s v="90469"/>
    <s v="BUILDERS WAREHOUSE:GLEN EAGLES"/>
    <s v="SEEDLINGS ASS"/>
    <n v="80"/>
    <n v="33.5"/>
    <n v="2680"/>
    <n v="22035986.59000003"/>
    <x v="34"/>
  </r>
  <r>
    <m/>
    <x v="72"/>
    <s v="Invoice"/>
    <s v="90470"/>
    <s v="BUILDERS WAREHOUSE:ZAMBEZI"/>
    <s v="SEEDLINGS ASS"/>
    <n v="250"/>
    <n v="33.5"/>
    <n v="8375"/>
    <n v="22044361.59000003"/>
    <x v="34"/>
  </r>
  <r>
    <m/>
    <x v="72"/>
    <s v="Invoice"/>
    <s v="90471"/>
    <s v="BUILDERS WAREHOUSE:CHERRY LANE"/>
    <s v="SEEDLINGS ASS"/>
    <n v="230"/>
    <n v="33.5"/>
    <n v="7705"/>
    <n v="22052066.59000003"/>
    <x v="34"/>
  </r>
  <r>
    <m/>
    <x v="72"/>
    <s v="Invoice"/>
    <s v="90472"/>
    <s v="LIFESTYLE HOME GARDEN"/>
    <s v="SEEDLINGS ASS"/>
    <n v="100"/>
    <n v="30"/>
    <n v="3000"/>
    <n v="22055066.59000003"/>
    <x v="34"/>
  </r>
  <r>
    <m/>
    <x v="72"/>
    <s v="Invoice"/>
    <s v="90473"/>
    <s v="FH CHAMBERLAIN TRADING (PTY) LTD:KYALAMI"/>
    <s v="SEEDLINGS ASS"/>
    <n v="100"/>
    <n v="33.5"/>
    <n v="3350"/>
    <n v="22058416.59000003"/>
    <x v="34"/>
  </r>
  <r>
    <m/>
    <x v="72"/>
    <s v="Invoice"/>
    <s v="90474"/>
    <s v="BUILDERS WAREHOUSE:FOURWAYS"/>
    <s v="SEEDLINGS ASS"/>
    <n v="120"/>
    <n v="33.5"/>
    <n v="4020"/>
    <n v="22062436.59000003"/>
    <x v="34"/>
  </r>
  <r>
    <m/>
    <x v="72"/>
    <s v="Invoice"/>
    <s v="90476"/>
    <s v="CENTRAL NURSERY DEPOT"/>
    <s v="SEEDLINGS ASS"/>
    <n v="100"/>
    <n v="33.99"/>
    <n v="3399"/>
    <n v="22065835.59000003"/>
    <x v="34"/>
  </r>
  <r>
    <m/>
    <x v="40"/>
    <s v="Invoice"/>
    <s v="90468"/>
    <s v="BUILDERS WAREHOUSE:RIVONIA"/>
    <s v="SEEDLINGS ASS"/>
    <n v="100"/>
    <n v="33.5"/>
    <n v="3350"/>
    <n v="22069185.59000003"/>
    <x v="34"/>
  </r>
  <r>
    <m/>
    <x v="40"/>
    <s v="Invoice"/>
    <s v="90482"/>
    <s v="FH CHAMBERLAIN TRADING (PTY) LTD:WATERKLOOF GLEN"/>
    <s v="SEEDLINGS ASS"/>
    <n v="90"/>
    <n v="33.5"/>
    <n v="3015"/>
    <n v="22072200.59000003"/>
    <x v="34"/>
  </r>
  <r>
    <m/>
    <x v="40"/>
    <s v="Invoice"/>
    <s v="90483"/>
    <s v="FH CHAMBERLAIN TRADING (PTY) LTD:MONTANA"/>
    <s v="SEEDLINGS ASS"/>
    <n v="540"/>
    <n v="33.5"/>
    <n v="18090"/>
    <n v="22090290.59000003"/>
    <x v="34"/>
  </r>
  <r>
    <m/>
    <x v="40"/>
    <s v="Invoice"/>
    <s v="90486"/>
    <s v="FH CHAMBERLAIN TRADING (PTY) LTD:SILVER LAKES"/>
    <s v="SEEDLINGS ASS"/>
    <n v="202"/>
    <n v="33.5"/>
    <n v="6767"/>
    <n v="22097057.59000003"/>
    <x v="34"/>
  </r>
  <r>
    <m/>
    <x v="40"/>
    <s v="Invoice"/>
    <s v="90487"/>
    <s v="FH CHAMBERLAIN TRADING (PTY) LTD:STRUBENSVALLEY"/>
    <s v="SEEDLINGS ASS"/>
    <n v="340"/>
    <n v="33.5"/>
    <n v="11390"/>
    <n v="22108447.59000003"/>
    <x v="34"/>
  </r>
  <r>
    <m/>
    <x v="40"/>
    <s v="Invoice"/>
    <s v="90488"/>
    <s v="BUILDERS WAREHOUSE:SOUTHGATE"/>
    <s v="SEEDLINGS ASS"/>
    <n v="150"/>
    <n v="33.5"/>
    <n v="5025"/>
    <n v="22113472.59000003"/>
    <x v="34"/>
  </r>
  <r>
    <m/>
    <x v="40"/>
    <s v="Invoice"/>
    <s v="90489"/>
    <s v="GARDENSHOP PARKTOWN"/>
    <s v="SEEDLINGS ASS"/>
    <n v="105"/>
    <n v="33.5"/>
    <n v="3517.5"/>
    <n v="22116990.09000003"/>
    <x v="34"/>
  </r>
  <r>
    <m/>
    <x v="40"/>
    <s v="Invoice"/>
    <s v="90492"/>
    <s v="RIVERSIDE MICA"/>
    <s v="SEEDLINGS ASS"/>
    <n v="125"/>
    <n v="33.5"/>
    <n v="4187.5"/>
    <n v="22121177.59000003"/>
    <x v="34"/>
  </r>
  <r>
    <m/>
    <x v="73"/>
    <s v="Invoice"/>
    <s v="90484"/>
    <s v="BUILDERS WAREHOUSE:MAFIKENG"/>
    <s v="SEEDLINGS ASS"/>
    <n v="500"/>
    <n v="33.5"/>
    <n v="16750"/>
    <n v="22137927.59000003"/>
    <x v="34"/>
  </r>
  <r>
    <m/>
    <x v="73"/>
    <s v="Invoice"/>
    <s v="90485"/>
    <s v="BUILDERS WAREHOUSE:KLERKSDORP"/>
    <s v="SEEDLINGS ASS"/>
    <n v="150"/>
    <n v="33.5"/>
    <n v="5025"/>
    <n v="22142952.59000003"/>
    <x v="34"/>
  </r>
  <r>
    <m/>
    <x v="73"/>
    <s v="Invoice"/>
    <s v="90493"/>
    <s v="BUILDERS WAREHOUSE:SOWETO"/>
    <s v="SEEDLINGS ASS"/>
    <n v="100"/>
    <n v="33.5"/>
    <n v="3350"/>
    <n v="22146302.59000003"/>
    <x v="34"/>
  </r>
  <r>
    <m/>
    <x v="73"/>
    <s v="Invoice"/>
    <s v="90494"/>
    <s v="BUILDERS WAREHOUSE:STRUBENS VALLEY"/>
    <s v="SEEDLINGS ASS"/>
    <n v="140"/>
    <n v="33.5"/>
    <n v="4690"/>
    <n v="22150992.59000003"/>
    <x v="34"/>
  </r>
  <r>
    <m/>
    <x v="73"/>
    <s v="Invoice"/>
    <s v="90495"/>
    <s v="CRISANRA KWEKERY"/>
    <s v="SEEDLINGS ASS"/>
    <n v="210"/>
    <n v="27.8"/>
    <n v="5838"/>
    <n v="22156830.59000003"/>
    <x v="34"/>
  </r>
  <r>
    <m/>
    <x v="73"/>
    <s v="Invoice"/>
    <s v="90496"/>
    <s v="LITTLE AUSTRIA"/>
    <s v="SEEDLINGS ASS"/>
    <n v="240"/>
    <n v="31.8"/>
    <n v="7632"/>
    <n v="22164462.59000003"/>
    <x v="34"/>
  </r>
  <r>
    <m/>
    <x v="73"/>
    <s v="Invoice"/>
    <s v="90520"/>
    <s v="NYL NURSERY"/>
    <s v="SEEDLINGS ASS"/>
    <n v="60"/>
    <n v="31.8"/>
    <n v="1908"/>
    <n v="22166370.59000003"/>
    <x v="34"/>
  </r>
  <r>
    <m/>
    <x v="73"/>
    <s v="Invoice"/>
    <s v="90523"/>
    <s v="NYLIES KWEKERY"/>
    <s v="SEEDLINGS ASS"/>
    <n v="70"/>
    <n v="31.8"/>
    <n v="2226"/>
    <n v="22168596.59000003"/>
    <x v="34"/>
  </r>
  <r>
    <m/>
    <x v="73"/>
    <s v="Invoice"/>
    <s v="90527"/>
    <s v="BUILDERS WAREHOUSE:POLOKWANE"/>
    <s v="SEEDLINGS ASS"/>
    <n v="500"/>
    <n v="33.5"/>
    <n v="16750"/>
    <n v="22185346.59000003"/>
    <x v="34"/>
  </r>
  <r>
    <m/>
    <x v="73"/>
    <s v="Invoice"/>
    <s v="90528"/>
    <s v="BUILDERS WAREHOUSE:MOKOPANE"/>
    <s v="SEEDLINGS ASS"/>
    <n v="200"/>
    <n v="33.5"/>
    <n v="6700"/>
    <n v="22192046.59000003"/>
    <x v="34"/>
  </r>
  <r>
    <m/>
    <x v="73"/>
    <s v="Invoice"/>
    <s v="90529"/>
    <s v="BUILDERS WAREHOUSE:BAOBAB"/>
    <s v="SEEDLINGS ASS"/>
    <n v="150"/>
    <n v="33.5"/>
    <n v="5025"/>
    <n v="22197071.59000003"/>
    <x v="34"/>
  </r>
  <r>
    <m/>
    <x v="99"/>
    <s v="Invoice"/>
    <s v="90498"/>
    <s v="BUILDERS WAREHOUSE:RIVONIA"/>
    <s v="SEEDLINGS ASS"/>
    <n v="100"/>
    <n v="33.5"/>
    <n v="3350"/>
    <n v="22200421.59000003"/>
    <x v="34"/>
  </r>
  <r>
    <m/>
    <x v="99"/>
    <s v="Invoice"/>
    <s v="90499"/>
    <s v="BUILDERS WAREHOUSE:EDENVALE"/>
    <s v="SEEDLINGS ASS"/>
    <n v="160"/>
    <n v="33.5"/>
    <n v="5360"/>
    <n v="22205781.59000003"/>
    <x v="34"/>
  </r>
  <r>
    <m/>
    <x v="99"/>
    <s v="Invoice"/>
    <s v="90500"/>
    <s v="BUILDERS WAREHOUSE:NEWMARKET"/>
    <s v="SEEDLINGS ASS"/>
    <n v="200"/>
    <n v="33.5"/>
    <n v="6700"/>
    <n v="22212481.59000003"/>
    <x v="34"/>
  </r>
  <r>
    <m/>
    <x v="99"/>
    <s v="Invoice"/>
    <s v="90501"/>
    <s v="BUILDERS WAREHOUSE:CARNIVAL MALL"/>
    <s v="SEEDLINGS ASS"/>
    <n v="150"/>
    <n v="33.5"/>
    <n v="5025"/>
    <n v="22217506.59000003"/>
    <x v="34"/>
  </r>
  <r>
    <m/>
    <x v="99"/>
    <s v="Invoice"/>
    <s v="90502"/>
    <s v="BUILDERS WAREHOUSE:FOURWAYS"/>
    <s v="SEEDLINGS ASS"/>
    <n v="80"/>
    <n v="33.5"/>
    <n v="2680"/>
    <n v="22220186.59000003"/>
    <x v="34"/>
  </r>
  <r>
    <m/>
    <x v="99"/>
    <s v="Invoice"/>
    <s v="90503"/>
    <s v="BUILDERS WAREHOUSE:BRYANSTON"/>
    <s v="SEEDLINGS ASS"/>
    <n v="90"/>
    <n v="33.5"/>
    <n v="3015"/>
    <n v="22223201.59000003"/>
    <x v="34"/>
  </r>
  <r>
    <m/>
    <x v="99"/>
    <s v="Invoice"/>
    <s v="90504"/>
    <s v="BUILDERS WAREHOUSE:GLEN EAGLES"/>
    <s v="SEEDLINGS ASS"/>
    <n v="100"/>
    <n v="33.5"/>
    <n v="3350"/>
    <n v="22226551.59000003"/>
    <x v="34"/>
  </r>
  <r>
    <m/>
    <x v="99"/>
    <s v="Invoice"/>
    <s v="90505"/>
    <s v="BUILDERS WAREHOUSE:MIDDELBURG"/>
    <s v="SEEDLINGS ASS"/>
    <n v="150"/>
    <n v="33.5"/>
    <n v="5025"/>
    <n v="22231576.59000003"/>
    <x v="34"/>
  </r>
  <r>
    <m/>
    <x v="99"/>
    <s v="Invoice"/>
    <s v="90506"/>
    <s v="BRAKPAN GARDEN CENTRE"/>
    <s v="SEEDLINGS ASS"/>
    <n v="78"/>
    <n v="31.8"/>
    <n v="2480.4"/>
    <n v="22234056.990000028"/>
    <x v="34"/>
  </r>
  <r>
    <m/>
    <x v="99"/>
    <s v="Invoice"/>
    <s v="90510"/>
    <s v="THYME SQUARE"/>
    <s v="SEEDLINGS ASS"/>
    <n v="55"/>
    <n v="28.95"/>
    <n v="1592.25"/>
    <n v="22235649.240000028"/>
    <x v="34"/>
  </r>
  <r>
    <m/>
    <x v="99"/>
    <s v="Invoice"/>
    <s v="90521"/>
    <s v="MONTANA GARDEN PAVILION"/>
    <s v="SEEDLINGS ASS"/>
    <n v="370"/>
    <n v="31.8"/>
    <n v="11766"/>
    <n v="22247415.240000028"/>
    <x v="34"/>
  </r>
  <r>
    <m/>
    <x v="99"/>
    <s v="Invoice"/>
    <s v="90525"/>
    <s v="YEBO YES PLANTS"/>
    <s v="SEEDLINGS ASS"/>
    <n v="55"/>
    <n v="31.8"/>
    <n v="1749"/>
    <n v="22249164.240000028"/>
    <x v="34"/>
  </r>
  <r>
    <m/>
    <x v="99"/>
    <s v="Invoice"/>
    <s v="90526"/>
    <s v="BUILDERS WAREHOUSE:THOHOYANDOU"/>
    <s v="SEEDLINGS ASS"/>
    <n v="1300"/>
    <n v="33.5"/>
    <n v="43550"/>
    <n v="22292714.240000028"/>
    <x v="34"/>
  </r>
  <r>
    <m/>
    <x v="99"/>
    <s v="Invoice"/>
    <s v="90544"/>
    <s v="SPAR NORTH RAND DC:QUEENSWOOD"/>
    <s v="SEEDLINGS ASS"/>
    <n v="40"/>
    <n v="31.8"/>
    <n v="1272"/>
    <n v="22293986.240000028"/>
    <x v="34"/>
  </r>
  <r>
    <m/>
    <x v="12"/>
    <s v="Invoice"/>
    <s v="90515"/>
    <s v="BUILDERS WAREHOUSE:NOORDHEUWEL"/>
    <s v="SEEDLINGS ASS"/>
    <n v="130"/>
    <n v="33.5"/>
    <n v="4355"/>
    <n v="22298341.240000028"/>
    <x v="34"/>
  </r>
  <r>
    <m/>
    <x v="12"/>
    <s v="Invoice"/>
    <s v="90516"/>
    <s v="BUILDERS WAREHOUSE:GREENSTONE"/>
    <s v="SEEDLINGS ASS"/>
    <n v="120"/>
    <n v="33.5"/>
    <n v="4020"/>
    <n v="22302361.240000028"/>
    <x v="34"/>
  </r>
  <r>
    <m/>
    <x v="12"/>
    <s v="Invoice"/>
    <s v="90517"/>
    <s v="BUILDERS WAREHOUSE:NORWOOD"/>
    <s v="SEEDLINGS ASS"/>
    <n v="200"/>
    <n v="33.5"/>
    <n v="6700"/>
    <n v="22309061.240000028"/>
    <x v="34"/>
  </r>
  <r>
    <m/>
    <x v="12"/>
    <s v="Invoice"/>
    <s v="90518"/>
    <s v="BUILDERS WAREHOUSE:KEMPTON PARK"/>
    <s v="SEEDLINGS ASS"/>
    <n v="200"/>
    <n v="33.5"/>
    <n v="6700"/>
    <n v="22315761.240000028"/>
    <x v="34"/>
  </r>
  <r>
    <m/>
    <x v="12"/>
    <s v="Invoice"/>
    <s v="90519"/>
    <s v="BUILDERS WAREHOUSE:RUSTENBURG"/>
    <s v="SEEDLINGS ASS"/>
    <n v="550"/>
    <n v="33.5"/>
    <n v="18425"/>
    <n v="22334186.240000028"/>
    <x v="34"/>
  </r>
  <r>
    <m/>
    <x v="12"/>
    <s v="Invoice"/>
    <s v="90545"/>
    <s v="BUILDERS WAREHOUSE:STRUBENS VALLEY"/>
    <s v="SEEDLINGS ASS"/>
    <n v="130"/>
    <n v="33.5"/>
    <n v="4355"/>
    <n v="22338541.240000028"/>
    <x v="34"/>
  </r>
  <r>
    <m/>
    <x v="12"/>
    <s v="Invoice"/>
    <s v="90546"/>
    <s v="BUILDERS WAREHOUSE:ROBINDALE"/>
    <s v="SEEDLINGS ASS"/>
    <n v="150"/>
    <n v="33.5"/>
    <n v="5025"/>
    <n v="22343566.240000028"/>
    <x v="34"/>
  </r>
  <r>
    <m/>
    <x v="100"/>
    <s v="Invoice"/>
    <s v="90514"/>
    <s v="BUILDERS WAREHOUSE:HARTEBEESPOORT"/>
    <s v="SEEDLINGS ASS"/>
    <n v="300"/>
    <n v="33.5"/>
    <n v="10050"/>
    <n v="22353616.240000028"/>
    <x v="34"/>
  </r>
  <r>
    <m/>
    <x v="100"/>
    <s v="Invoice"/>
    <s v="90530"/>
    <s v="BUILDERS WAREHOUSE:NORTHRIDING"/>
    <s v="SEEDLINGS ASS"/>
    <n v="250"/>
    <n v="33.5"/>
    <n v="8375"/>
    <n v="22361991.240000028"/>
    <x v="34"/>
  </r>
  <r>
    <m/>
    <x v="100"/>
    <s v="Invoice"/>
    <s v="90532"/>
    <s v="BUILDERS WAREHOUSE:ERASMUS PARK"/>
    <s v="SEEDLINGS ASS"/>
    <n v="210"/>
    <n v="33.5"/>
    <n v="7035"/>
    <n v="22369026.240000028"/>
    <x v="34"/>
  </r>
  <r>
    <m/>
    <x v="100"/>
    <s v="Invoice"/>
    <s v="90533"/>
    <s v="BUILDERS WAREHOUSE:CEDAR SQUARE"/>
    <s v="SEEDLINGS ASS"/>
    <n v="100"/>
    <n v="33.5"/>
    <n v="3350"/>
    <n v="22372376.240000028"/>
    <x v="34"/>
  </r>
  <r>
    <m/>
    <x v="100"/>
    <s v="Invoice"/>
    <s v="90534"/>
    <s v="BUILDERS WAREHOUSE:LYNNWOOD"/>
    <s v="SEEDLINGS ASS"/>
    <n v="120"/>
    <n v="33.5"/>
    <n v="4020"/>
    <n v="22376396.240000028"/>
    <x v="34"/>
  </r>
  <r>
    <m/>
    <x v="100"/>
    <s v="Invoice"/>
    <s v="90535"/>
    <s v="BUILDERS WAREHOUSE:ZAMBEZI"/>
    <s v="SEEDLINGS ASS"/>
    <n v="180"/>
    <n v="33.5"/>
    <n v="6030"/>
    <n v="22382426.240000028"/>
    <x v="34"/>
  </r>
  <r>
    <m/>
    <x v="100"/>
    <s v="Invoice"/>
    <s v="90536"/>
    <s v="BUILDERS WAREHOUSE:GLEN EAGLES"/>
    <s v="SEEDLINGS ASS"/>
    <n v="120"/>
    <n v="33.5"/>
    <n v="4020"/>
    <n v="22386446.240000028"/>
    <x v="34"/>
  </r>
  <r>
    <m/>
    <x v="100"/>
    <s v="Invoice"/>
    <s v="90537"/>
    <s v="BUILDERS WAREHOUSE:CHERRY LANE"/>
    <s v="SEEDLINGS ASS"/>
    <n v="100"/>
    <n v="33.5"/>
    <n v="3350"/>
    <n v="22389796.240000028"/>
    <x v="34"/>
  </r>
  <r>
    <m/>
    <x v="100"/>
    <s v="Invoice"/>
    <s v="90538"/>
    <s v="BUILDERS WAREHOUSE:GEZINA NEW"/>
    <s v="SEEDLINGS ASS"/>
    <n v="150"/>
    <n v="33.5"/>
    <n v="5025"/>
    <n v="22394821.240000028"/>
    <x v="34"/>
  </r>
  <r>
    <m/>
    <x v="100"/>
    <s v="Invoice"/>
    <s v="90539"/>
    <s v="ECKARDS GARDEN PAVILION"/>
    <s v="SEEDLINGS ASS"/>
    <n v="48"/>
    <n v="31.2"/>
    <n v="1497.6"/>
    <n v="22396318.84000003"/>
    <x v="34"/>
  </r>
  <r>
    <m/>
    <x v="101"/>
    <s v="Invoice"/>
    <s v="90547"/>
    <s v="BUILDERS WAREHOUSE:CRAIGHALL PARK"/>
    <s v="SEEDLINGS ASS"/>
    <n v="150"/>
    <n v="33.5"/>
    <n v="5025"/>
    <n v="22401343.84000003"/>
    <x v="34"/>
  </r>
  <r>
    <m/>
    <x v="101"/>
    <s v="Invoice"/>
    <s v="90548"/>
    <s v="BUILDERS WAREHOUSE:LAMBTON"/>
    <s v="SEEDLINGS ASS"/>
    <n v="145"/>
    <n v="33.5"/>
    <n v="4857.5"/>
    <n v="22406201.34000003"/>
    <x v="34"/>
  </r>
  <r>
    <m/>
    <x v="101"/>
    <s v="Invoice"/>
    <s v="90550"/>
    <s v="BUILDERS WAREHOUSE:MIDRAND"/>
    <s v="SEEDLINGS ASS"/>
    <n v="230"/>
    <n v="33.5"/>
    <n v="7705"/>
    <n v="22413906.34000003"/>
    <x v="34"/>
  </r>
  <r>
    <m/>
    <x v="101"/>
    <s v="Invoice"/>
    <s v="90551"/>
    <s v="FH CHAMBERLAIN TRADING (PTY) LTD:SILVER LAKES"/>
    <s v="SEEDLINGS ASS"/>
    <n v="126"/>
    <n v="33.5"/>
    <n v="4221"/>
    <n v="22418127.34000003"/>
    <x v="34"/>
  </r>
  <r>
    <m/>
    <x v="101"/>
    <s v="Invoice"/>
    <s v="90552"/>
    <s v="BUILDERS WAREHOUSE:SOUTHGATE"/>
    <s v="SEEDLINGS ASS"/>
    <n v="130"/>
    <n v="33.5"/>
    <n v="4355"/>
    <n v="22422482.34000003"/>
    <x v="34"/>
  </r>
  <r>
    <m/>
    <x v="101"/>
    <s v="Invoice"/>
    <s v="90566"/>
    <s v="BUILDERS WAREHOUSE:SECUNDA"/>
    <s v="SEEDLINGS ASS"/>
    <n v="330"/>
    <n v="33.5"/>
    <n v="11055"/>
    <n v="22433537.34000003"/>
    <x v="34"/>
  </r>
  <r>
    <m/>
    <x v="101"/>
    <s v="Invoice"/>
    <s v="90567"/>
    <s v="BUILDERS WAREHOUSE:NEWCASTLE"/>
    <s v="SEEDLINGS ASS"/>
    <n v="700"/>
    <n v="33.5"/>
    <n v="23450"/>
    <n v="22456987.34000003"/>
    <x v="34"/>
  </r>
  <r>
    <m/>
    <x v="74"/>
    <s v="Invoice"/>
    <s v="90557"/>
    <s v="GARDEN CREATIONS"/>
    <s v="SEEDLINGS ASS"/>
    <n v="115"/>
    <n v="31.8"/>
    <n v="3657"/>
    <n v="22460644.34000003"/>
    <x v="34"/>
  </r>
  <r>
    <m/>
    <x v="74"/>
    <s v="Invoice"/>
    <s v="90558"/>
    <s v="BUILDERS WAREHOUSE:BEDFORDVIEW"/>
    <s v="SEEDLINGS ASS"/>
    <n v="160"/>
    <n v="33.5"/>
    <n v="5360"/>
    <n v="22466004.34000003"/>
    <x v="34"/>
  </r>
  <r>
    <m/>
    <x v="74"/>
    <s v="Invoice"/>
    <s v="90559"/>
    <s v="BUILDERS WAREHOUSE:GREENSTONE"/>
    <s v="SEEDLINGS ASS"/>
    <n v="170"/>
    <n v="33.5"/>
    <n v="5695"/>
    <n v="22471699.34000003"/>
    <x v="34"/>
  </r>
  <r>
    <m/>
    <x v="74"/>
    <s v="Invoice"/>
    <s v="90560"/>
    <s v="BUILDERS WAREHOUSE:FLORIDA GLEN"/>
    <s v="SEEDLINGS ASS"/>
    <n v="200"/>
    <n v="33.5"/>
    <n v="6700"/>
    <n v="22478399.34000003"/>
    <x v="34"/>
  </r>
  <r>
    <m/>
    <x v="74"/>
    <s v="Invoice"/>
    <s v="90561"/>
    <s v="BUILDERS WAREHOUSE:ROBINDALE"/>
    <s v="SEEDLINGS ASS"/>
    <n v="100"/>
    <n v="33.5"/>
    <n v="3350"/>
    <n v="22481749.34000003"/>
    <x v="34"/>
  </r>
  <r>
    <m/>
    <x v="74"/>
    <s v="Invoice"/>
    <s v="90562"/>
    <s v="LITTLE AUSTRIA"/>
    <s v="SEEDLINGS ASS"/>
    <n v="100"/>
    <n v="28.95"/>
    <n v="2895"/>
    <n v="22484644.34000003"/>
    <x v="34"/>
  </r>
  <r>
    <m/>
    <x v="74"/>
    <s v="Invoice"/>
    <s v="90582"/>
    <s v="MONTANA GARDEN PAVILION"/>
    <s v="SEEDLINGS ASS"/>
    <n v="200"/>
    <n v="31.8"/>
    <n v="6360"/>
    <n v="22491004.34000003"/>
    <x v="34"/>
  </r>
  <r>
    <m/>
    <x v="74"/>
    <s v="Invoice"/>
    <s v="90583"/>
    <s v="BUILDERS WAREHOUSE:NELSPRUIT"/>
    <s v="SEEDLINGS ASS"/>
    <n v="625"/>
    <n v="33.5"/>
    <n v="20937.5"/>
    <n v="22511941.84000003"/>
    <x v="34"/>
  </r>
  <r>
    <m/>
    <x v="74"/>
    <s v="Invoice"/>
    <s v="90585"/>
    <s v="YEBO YES PLANTS"/>
    <s v="SEEDLINGS ASS"/>
    <n v="35"/>
    <n v="31.8"/>
    <n v="1113"/>
    <n v="22513054.84000003"/>
    <x v="34"/>
  </r>
  <r>
    <m/>
    <x v="74"/>
    <s v="Invoice"/>
    <s v="1334"/>
    <s v="YEBO YES PLANTS"/>
    <s v="SEEDLINGS ASS"/>
    <n v="19"/>
    <n v="31.8"/>
    <n v="604.20000000000005"/>
    <n v="22513659.040000029"/>
    <x v="34"/>
  </r>
  <r>
    <m/>
    <x v="102"/>
    <s v="Invoice"/>
    <s v="90568"/>
    <s v="BUILDERS WAREHOUSE:MAFIKENG"/>
    <s v="SEEDLINGS ASS"/>
    <n v="250"/>
    <n v="33.5"/>
    <n v="8375"/>
    <n v="22522034.040000029"/>
    <x v="34"/>
  </r>
  <r>
    <m/>
    <x v="102"/>
    <s v="Invoice"/>
    <s v="90569"/>
    <s v="BUILDERS WAREHOUSE:NEWMARKET"/>
    <s v="SEEDLINGS ASS"/>
    <n v="300"/>
    <n v="33.5"/>
    <n v="10050"/>
    <n v="22532084.040000029"/>
    <x v="34"/>
  </r>
  <r>
    <m/>
    <x v="102"/>
    <s v="Invoice"/>
    <s v="90570"/>
    <s v="BUILDERS WAREHOUSE:SUNWARD PARK"/>
    <s v="SEEDLINGS ASS"/>
    <n v="400"/>
    <n v="33.5"/>
    <n v="13400"/>
    <n v="22545484.040000029"/>
    <x v="34"/>
  </r>
  <r>
    <m/>
    <x v="102"/>
    <s v="Invoice"/>
    <s v="90571"/>
    <s v="BUILDERS WAREHOUSE:RIVONIA"/>
    <s v="SEEDLINGS ASS"/>
    <n v="260"/>
    <n v="33.5"/>
    <n v="8710"/>
    <n v="22554194.040000029"/>
    <x v="34"/>
  </r>
  <r>
    <m/>
    <x v="102"/>
    <s v="Invoice"/>
    <s v="90572"/>
    <s v="BUILDERS WAREHOUSE:BRYANSTON"/>
    <s v="SEEDLINGS ASS"/>
    <n v="160"/>
    <n v="33.5"/>
    <n v="5360"/>
    <n v="22559554.040000029"/>
    <x v="34"/>
  </r>
  <r>
    <m/>
    <x v="102"/>
    <s v="Invoice"/>
    <s v="90573"/>
    <s v="BUILDERS WAREHOUSE:GLEN EAGLES"/>
    <s v="SEEDLINGS ASS"/>
    <n v="130"/>
    <n v="33.5"/>
    <n v="4355"/>
    <n v="22563909.040000029"/>
    <x v="34"/>
  </r>
  <r>
    <m/>
    <x v="102"/>
    <s v="Invoice"/>
    <s v="90574"/>
    <s v="BUILDERS WAREHOUSE:EDENVALE"/>
    <s v="SEEDLINGS ASS"/>
    <n v="100"/>
    <n v="33.5"/>
    <n v="3350"/>
    <n v="22567259.040000029"/>
    <x v="34"/>
  </r>
  <r>
    <m/>
    <x v="102"/>
    <s v="Invoice"/>
    <s v="90575"/>
    <s v="BUILDERS WAREHOUSE:NORTHMEAD"/>
    <s v="SEEDLINGS ASS"/>
    <n v="200"/>
    <n v="33.5"/>
    <n v="6700"/>
    <n v="22573959.040000029"/>
    <x v="34"/>
  </r>
  <r>
    <m/>
    <x v="102"/>
    <s v="Invoice"/>
    <s v="90576"/>
    <s v="BUILDERS WAREHOUSE:FOURWAYS"/>
    <s v="SEEDLINGS ASS"/>
    <n v="150"/>
    <n v="33.5"/>
    <n v="5025"/>
    <n v="22578984.040000029"/>
    <x v="34"/>
  </r>
  <r>
    <m/>
    <x v="102"/>
    <s v="Invoice"/>
    <s v="90577"/>
    <s v="FH CHAMBERLAIN TRADING (PTY) LTD:RIVIERA"/>
    <s v="SEEDLINGS ASS"/>
    <n v="130"/>
    <n v="33.5"/>
    <n v="4355"/>
    <n v="22583339.040000029"/>
    <x v="34"/>
  </r>
  <r>
    <m/>
    <x v="102"/>
    <s v="Invoice"/>
    <s v="90579"/>
    <s v="LIFESTYLE HOME GARDEN"/>
    <s v="SEEDLINGS ASS"/>
    <n v="250"/>
    <n v="30"/>
    <n v="7500"/>
    <n v="22590839.040000029"/>
    <x v="34"/>
  </r>
  <r>
    <m/>
    <x v="102"/>
    <s v="Invoice"/>
    <s v="90580"/>
    <s v="THYME SQUARE"/>
    <s v="SEEDLINGS ASS"/>
    <n v="40"/>
    <n v="28.95"/>
    <n v="1158"/>
    <n v="22591997.040000029"/>
    <x v="34"/>
  </r>
  <r>
    <m/>
    <x v="102"/>
    <s v="Invoice"/>
    <s v="90594"/>
    <s v="BUILDERS WAREHOUSE:BLOEMFONTEIN"/>
    <s v="SEEDLINGS ASS"/>
    <n v="50"/>
    <n v="0"/>
    <n v="0"/>
    <n v="22591997.040000029"/>
    <x v="34"/>
  </r>
  <r>
    <m/>
    <x v="102"/>
    <s v="Invoice"/>
    <s v="90595"/>
    <s v="PLANT FACTORY"/>
    <s v="SEEDLINGS ASS"/>
    <n v="80"/>
    <n v="31.8"/>
    <n v="2544"/>
    <n v="22594541.040000029"/>
    <x v="34"/>
  </r>
  <r>
    <m/>
    <x v="102"/>
    <s v="Invoice"/>
    <s v="27566"/>
    <s v="LIFESTYLE HOME GARDEN"/>
    <s v="SEEDLINGS ASS"/>
    <n v="45"/>
    <n v="30"/>
    <n v="1350"/>
    <n v="22595891.040000029"/>
    <x v="34"/>
  </r>
  <r>
    <m/>
    <x v="102"/>
    <s v="Invoice"/>
    <s v="90598"/>
    <s v="BUILDERS WAREHOUSE:BETHLEHEM"/>
    <s v="SEEDLINGS ASS"/>
    <n v="800"/>
    <n v="33.5"/>
    <n v="26800"/>
    <n v="22622691.040000029"/>
    <x v="34"/>
  </r>
  <r>
    <m/>
    <x v="102"/>
    <s v="Invoice"/>
    <s v="90599"/>
    <s v="BUILDERS WAREHOUSE:BLOEMFONTEIN"/>
    <s v="SEEDLINGS ASS"/>
    <n v="1200"/>
    <n v="33.5"/>
    <n v="40200"/>
    <n v="22662891.040000029"/>
    <x v="34"/>
  </r>
  <r>
    <m/>
    <x v="102"/>
    <s v="Invoice"/>
    <s v="90597"/>
    <s v="PRETTY GARDENS"/>
    <s v="SEEDLINGS ASS"/>
    <n v="120"/>
    <n v="31.8"/>
    <n v="3816"/>
    <n v="22666707.040000029"/>
    <x v="34"/>
  </r>
  <r>
    <m/>
    <x v="103"/>
    <s v="Invoice"/>
    <s v="90587"/>
    <s v="BUILDERS WAREHOUSE:NORWOOD"/>
    <s v="SEEDLINGS ASS"/>
    <n v="220"/>
    <n v="33.5"/>
    <n v="7370"/>
    <n v="22674077.040000029"/>
    <x v="34"/>
  </r>
  <r>
    <m/>
    <x v="103"/>
    <s v="Invoice"/>
    <s v="90588"/>
    <s v="BUILDERS WAREHOUSE:NOORDHEUWEL"/>
    <s v="SEEDLINGS ASS"/>
    <n v="80"/>
    <n v="33.5"/>
    <n v="2680"/>
    <n v="22676757.040000029"/>
    <x v="34"/>
  </r>
  <r>
    <m/>
    <x v="103"/>
    <s v="Invoice"/>
    <s v="90590"/>
    <s v="BUILDERS WAREHOUSE:KEMPTON PARK"/>
    <s v="SEEDLINGS ASS"/>
    <n v="150"/>
    <n v="33.5"/>
    <n v="5025"/>
    <n v="22681782.040000029"/>
    <x v="34"/>
  </r>
  <r>
    <m/>
    <x v="103"/>
    <s v="Invoice"/>
    <s v="90592"/>
    <s v="AGRI 2 MARKET"/>
    <s v="SEEDLINGS ASS"/>
    <n v="650"/>
    <n v="25.95"/>
    <n v="16867.5"/>
    <n v="22698649.540000029"/>
    <x v="34"/>
  </r>
  <r>
    <m/>
    <x v="103"/>
    <s v="Invoice"/>
    <s v="90617"/>
    <s v="RAINBOW GARDEN AND HOME CENTRE"/>
    <s v="SEEDLINGS ASS"/>
    <n v="95"/>
    <n v="31.8"/>
    <n v="3021"/>
    <n v="22701670.540000029"/>
    <x v="34"/>
  </r>
  <r>
    <m/>
    <x v="103"/>
    <s v="Invoice"/>
    <s v="90618"/>
    <s v="HABITITNAK/KEENGRO"/>
    <s v="SEEDLINGS ASS"/>
    <n v="140"/>
    <n v="28.55"/>
    <n v="3997"/>
    <n v="22705667.540000029"/>
    <x v="34"/>
  </r>
  <r>
    <m/>
    <x v="103"/>
    <s v="Invoice"/>
    <s v="90619"/>
    <s v="BUILDERS WAREHOUSE:GREENSTONE"/>
    <s v="SEEDLINGS ASS"/>
    <n v="100"/>
    <n v="33.5"/>
    <n v="3350"/>
    <n v="22709017.540000029"/>
    <x v="34"/>
  </r>
  <r>
    <m/>
    <x v="103"/>
    <s v="Invoice"/>
    <s v="90620"/>
    <s v="BUILDERS WAREHOUSE:STRUBENS VALLEY"/>
    <s v="SEEDLINGS ASS"/>
    <n v="90"/>
    <n v="33.5"/>
    <n v="3015"/>
    <n v="22712032.540000029"/>
    <x v="34"/>
  </r>
  <r>
    <m/>
    <x v="75"/>
    <s v="Invoice"/>
    <s v="90589"/>
    <s v="BUILDERS WAREHOUSE:RUSTENBURG"/>
    <s v="SEEDLINGS ASS"/>
    <n v="250"/>
    <n v="33.5"/>
    <n v="8375"/>
    <n v="22720407.540000029"/>
    <x v="34"/>
  </r>
  <r>
    <m/>
    <x v="75"/>
    <s v="Invoice"/>
    <s v="90600"/>
    <s v="BUILDERS WAREHOUSE:SILVERLAKES"/>
    <s v="SEEDLINGS ASS"/>
    <n v="260"/>
    <n v="33.5"/>
    <n v="8710"/>
    <n v="22729117.540000029"/>
    <x v="34"/>
  </r>
  <r>
    <m/>
    <x v="75"/>
    <s v="Invoice"/>
    <s v="90601"/>
    <s v="BUILDERS WAREHOUSE:GLEN EAGLES"/>
    <s v="SEEDLINGS ASS"/>
    <n v="150"/>
    <n v="33.5"/>
    <n v="5025"/>
    <n v="22734142.540000029"/>
    <x v="34"/>
  </r>
  <r>
    <m/>
    <x v="75"/>
    <s v="Invoice"/>
    <s v="90602"/>
    <s v="BUILDERS WAREHOUSE:FOURWAYS"/>
    <s v="SEEDLINGS ASS"/>
    <n v="150"/>
    <n v="33.5"/>
    <n v="5025"/>
    <n v="22739167.540000029"/>
    <x v="34"/>
  </r>
  <r>
    <m/>
    <x v="75"/>
    <s v="Invoice"/>
    <s v="90603"/>
    <s v="BUILDERS WAREHOUSE:RASLOUW"/>
    <s v="SEEDLINGS ASS"/>
    <n v="320"/>
    <n v="33.5"/>
    <n v="10720"/>
    <n v="22749887.540000029"/>
    <x v="34"/>
  </r>
  <r>
    <m/>
    <x v="75"/>
    <s v="Invoice"/>
    <s v="90604"/>
    <s v="BUILDERS WAREHOUSE:WOODLANDS"/>
    <s v="SEEDLINGS ASS"/>
    <n v="430"/>
    <n v="33.5"/>
    <n v="14405"/>
    <n v="22764292.540000029"/>
    <x v="34"/>
  </r>
  <r>
    <m/>
    <x v="75"/>
    <s v="Invoice"/>
    <s v="90605"/>
    <s v="BUILDERS WAREHOUSE:CEDAR SQUARE"/>
    <s v="SEEDLINGS ASS"/>
    <n v="200"/>
    <n v="33.5"/>
    <n v="6700"/>
    <n v="22770992.540000029"/>
    <x v="34"/>
  </r>
  <r>
    <m/>
    <x v="75"/>
    <s v="Invoice"/>
    <s v="90606"/>
    <s v="BUILDERS WAREHOUSE:RIVONIA"/>
    <s v="SEEDLINGS ASS"/>
    <n v="200"/>
    <n v="33.5"/>
    <n v="6700"/>
    <n v="22777692.540000029"/>
    <x v="34"/>
  </r>
  <r>
    <m/>
    <x v="75"/>
    <s v="Invoice"/>
    <s v="90607"/>
    <s v="BUILDERS WAREHOUSE:LYNNWOOD"/>
    <s v="SEEDLINGS ASS"/>
    <n v="280"/>
    <n v="33.5"/>
    <n v="9380"/>
    <n v="22787072.540000029"/>
    <x v="34"/>
  </r>
  <r>
    <m/>
    <x v="75"/>
    <s v="Invoice"/>
    <s v="90609"/>
    <s v="BUILDERS WAREHOUSE:ERASMUS PARK"/>
    <s v="SEEDLINGS ASS"/>
    <n v="200"/>
    <n v="33.5"/>
    <n v="6700"/>
    <n v="22793772.540000029"/>
    <x v="34"/>
  </r>
  <r>
    <m/>
    <x v="75"/>
    <s v="Invoice"/>
    <s v="90611"/>
    <s v="LIFESTYLE HOME GARDEN"/>
    <s v="SEEDLINGS ASS"/>
    <n v="150"/>
    <n v="30"/>
    <n v="4500"/>
    <n v="22798272.540000029"/>
    <x v="34"/>
  </r>
  <r>
    <m/>
    <x v="75"/>
    <s v="Invoice"/>
    <s v="90612"/>
    <s v="HILLCREST NURSERY"/>
    <s v="SEEDLINGS ASS"/>
    <n v="140"/>
    <n v="33.99"/>
    <n v="4758.6000000000004"/>
    <n v="22803031.14000003"/>
    <x v="34"/>
  </r>
  <r>
    <m/>
    <x v="75"/>
    <s v="Invoice"/>
    <s v="90613"/>
    <s v="BUILDERS WAREHOUSE:CENTURION"/>
    <s v="SEEDLINGS ASS"/>
    <n v="330"/>
    <n v="33.5"/>
    <n v="11055"/>
    <n v="22814086.14000003"/>
    <x v="34"/>
  </r>
  <r>
    <m/>
    <x v="75"/>
    <s v="Invoice"/>
    <s v="90614"/>
    <s v="BUILDERS WAREHOUSE:BRYANSTON"/>
    <s v="SEEDLINGS ASS"/>
    <n v="100"/>
    <n v="33.5"/>
    <n v="3350"/>
    <n v="22817436.14000003"/>
    <x v="34"/>
  </r>
  <r>
    <m/>
    <x v="75"/>
    <s v="Invoice"/>
    <s v="90616"/>
    <s v="CENTRAL NURSERY DEPOT"/>
    <s v="SEEDLINGS ASS"/>
    <n v="300"/>
    <n v="33.99"/>
    <n v="10197"/>
    <n v="22827633.14000003"/>
    <x v="34"/>
  </r>
  <r>
    <s v="Total for 28884"/>
    <x v="0"/>
    <m/>
    <m/>
    <m/>
    <m/>
    <n v="716746.85"/>
    <m/>
    <n v="22827633.14000003"/>
    <m/>
    <x v="0"/>
  </r>
  <r>
    <s v="BEGONIA VALANCE GREEN LEAF RED 6 PACK"/>
    <x v="0"/>
    <m/>
    <m/>
    <m/>
    <m/>
    <m/>
    <m/>
    <m/>
    <m/>
    <x v="0"/>
  </r>
  <r>
    <m/>
    <x v="297"/>
    <s v="Invoice"/>
    <s v="86197"/>
    <s v="STODELS NURSERIES:BRYANSTON"/>
    <s v="26096414 - ANNUAL BEGONIA VALANCE GREEN LEAF RED"/>
    <n v="20"/>
    <n v="29.99"/>
    <n v="599.79999999999995"/>
    <n v="599.79999999999995"/>
    <x v="34"/>
  </r>
  <r>
    <s v="Total for BEGONIA VALANCE GREEN LEAF RED 6 PACK"/>
    <x v="0"/>
    <m/>
    <m/>
    <m/>
    <m/>
    <n v="20"/>
    <m/>
    <n v="599.79999999999995"/>
    <m/>
    <x v="0"/>
  </r>
  <r>
    <s v="FOXGLOVE DWARF FOXY MIX 6 PACK"/>
    <x v="0"/>
    <m/>
    <m/>
    <m/>
    <m/>
    <m/>
    <m/>
    <m/>
    <m/>
    <x v="0"/>
  </r>
  <r>
    <m/>
    <x v="197"/>
    <s v="Invoice"/>
    <s v="88911"/>
    <s v="STODELS NURSERIES:BRYANSTON"/>
    <s v="26886374 - PERENNIAL FOXGLOVE DWARF FOXY MIX 6 PACK"/>
    <n v="16"/>
    <n v="37.200000000000003"/>
    <n v="595.20000000000005"/>
    <n v="595.20000000000005"/>
    <x v="34"/>
  </r>
  <r>
    <s v="Total for FOXGLOVE DWARF FOXY MIX 6 PACK"/>
    <x v="0"/>
    <m/>
    <m/>
    <m/>
    <m/>
    <n v="16"/>
    <m/>
    <n v="595.20000000000005"/>
    <m/>
    <x v="0"/>
  </r>
  <r>
    <s v="IMPATIENS IMARA MIX 6 PACK"/>
    <x v="0"/>
    <m/>
    <m/>
    <m/>
    <m/>
    <m/>
    <m/>
    <m/>
    <m/>
    <x v="0"/>
  </r>
  <r>
    <m/>
    <x v="297"/>
    <s v="Invoice"/>
    <s v="86197"/>
    <s v="STODELS NURSERIES:BRYANSTON"/>
    <s v="23005211 - ANNUAL IMPATIENS IMARA MIX"/>
    <n v="15"/>
    <n v="29.99"/>
    <n v="449.85"/>
    <n v="449.85"/>
    <x v="34"/>
  </r>
  <r>
    <m/>
    <x v="2"/>
    <s v="Invoice"/>
    <s v="86253"/>
    <s v="STODELS NURSERIES:FERNDALE"/>
    <s v="23005211 - ANNUAL IMPATIENS IMARA MIX"/>
    <n v="8"/>
    <n v="29.99"/>
    <n v="239.92"/>
    <n v="689.77"/>
    <x v="34"/>
  </r>
  <r>
    <s v="Total for IMPATIENS IMARA MIX 6 PACK"/>
    <x v="0"/>
    <m/>
    <m/>
    <m/>
    <m/>
    <n v="23"/>
    <m/>
    <n v="689.77"/>
    <m/>
    <x v="0"/>
  </r>
  <r>
    <s v="IMPATIENS IMARA ORANGE STAR 6 PACK"/>
    <x v="0"/>
    <m/>
    <m/>
    <m/>
    <m/>
    <m/>
    <m/>
    <m/>
    <m/>
    <x v="0"/>
  </r>
  <r>
    <m/>
    <x v="2"/>
    <s v="Invoice"/>
    <s v="86253"/>
    <s v="STODELS NURSERIES:FERNDALE"/>
    <s v="23005211 - ANNUAL IMPATIENS IMARA ORANGE STAR"/>
    <n v="8"/>
    <n v="29.99"/>
    <n v="239.92"/>
    <n v="239.92"/>
    <x v="34"/>
  </r>
  <r>
    <s v="Total for IMPATIENS IMARA ORANGE STAR 6 PACK"/>
    <x v="0"/>
    <m/>
    <m/>
    <m/>
    <m/>
    <n v="8"/>
    <m/>
    <n v="239.92"/>
    <m/>
    <x v="0"/>
  </r>
  <r>
    <s v="IMPATIENS IMARA PURPLE 6 PACK"/>
    <x v="0"/>
    <m/>
    <m/>
    <m/>
    <m/>
    <m/>
    <m/>
    <m/>
    <m/>
    <x v="0"/>
  </r>
  <r>
    <m/>
    <x v="297"/>
    <s v="Invoice"/>
    <s v="86197"/>
    <s v="STODELS NURSERIES:BRYANSTON"/>
    <s v="23005211 - ANNUAL IMPATIENS IMARA PURPLE"/>
    <n v="15"/>
    <n v="29.99"/>
    <n v="449.85"/>
    <n v="449.85"/>
    <x v="34"/>
  </r>
  <r>
    <s v="Total for IMPATIENS IMARA PURPLE 6 PACK"/>
    <x v="0"/>
    <m/>
    <m/>
    <m/>
    <m/>
    <n v="15"/>
    <m/>
    <n v="449.85"/>
    <m/>
    <x v="0"/>
  </r>
  <r>
    <s v="IMPATIENS IMARA RED 6 PACK"/>
    <x v="0"/>
    <m/>
    <m/>
    <m/>
    <m/>
    <m/>
    <m/>
    <m/>
    <m/>
    <x v="0"/>
  </r>
  <r>
    <m/>
    <x v="297"/>
    <s v="Invoice"/>
    <s v="86197"/>
    <s v="STODELS NURSERIES:BRYANSTON"/>
    <s v="23005211 - ANNUAL IMPATIENS IMARA RED"/>
    <n v="15"/>
    <n v="29.99"/>
    <n v="449.85"/>
    <n v="449.85"/>
    <x v="34"/>
  </r>
  <r>
    <m/>
    <x v="2"/>
    <s v="Invoice"/>
    <s v="86253"/>
    <s v="STODELS NURSERIES:FERNDALE"/>
    <s v="23005211 - ANNUAL IMPATIENS IMARA RED"/>
    <n v="8"/>
    <n v="29.99"/>
    <n v="239.92"/>
    <n v="689.77"/>
    <x v="34"/>
  </r>
  <r>
    <s v="Total for IMPATIENS IMARA RED 6 PACK"/>
    <x v="0"/>
    <m/>
    <m/>
    <m/>
    <m/>
    <n v="23"/>
    <m/>
    <n v="689.77"/>
    <m/>
    <x v="0"/>
  </r>
  <r>
    <s v="IMPATIENS IMARA ROSE 6 PACK"/>
    <x v="0"/>
    <m/>
    <m/>
    <m/>
    <m/>
    <m/>
    <m/>
    <m/>
    <m/>
    <x v="0"/>
  </r>
  <r>
    <m/>
    <x v="297"/>
    <s v="Invoice"/>
    <s v="86197"/>
    <s v="STODELS NURSERIES:BRYANSTON"/>
    <s v="23005211 - ANNUAL IMPATIENS IMARA ROSE"/>
    <n v="15"/>
    <n v="29.99"/>
    <n v="449.85"/>
    <n v="449.85"/>
    <x v="34"/>
  </r>
  <r>
    <m/>
    <x v="2"/>
    <s v="Invoice"/>
    <s v="86253"/>
    <s v="STODELS NURSERIES:FERNDALE"/>
    <s v="23005211 - ANNUAL IMPATIENS IMARA ROSE"/>
    <n v="18"/>
    <n v="29.99"/>
    <n v="539.82000000000005"/>
    <n v="989.67000000000007"/>
    <x v="34"/>
  </r>
  <r>
    <s v="Total for IMPATIENS IMARA ROSE 6 PACK"/>
    <x v="0"/>
    <m/>
    <m/>
    <m/>
    <m/>
    <n v="33"/>
    <m/>
    <n v="989.67000000000007"/>
    <m/>
    <x v="0"/>
  </r>
  <r>
    <s v="IMPATIENS IMARA SALMON SHADES 6 PACK"/>
    <x v="0"/>
    <m/>
    <m/>
    <m/>
    <m/>
    <m/>
    <m/>
    <m/>
    <m/>
    <x v="0"/>
  </r>
  <r>
    <m/>
    <x v="297"/>
    <s v="Invoice"/>
    <s v="86197"/>
    <s v="STODELS NURSERIES:BRYANSTON"/>
    <s v="23005211 - ANNUAL IMPATIENS IMARA SALMON SHADES"/>
    <n v="15"/>
    <n v="29.99"/>
    <n v="449.85"/>
    <n v="449.85"/>
    <x v="34"/>
  </r>
  <r>
    <m/>
    <x v="2"/>
    <s v="Invoice"/>
    <s v="86253"/>
    <s v="STODELS NURSERIES:FERNDALE"/>
    <s v="23005211 - ANNUAL IMPATIENS IMARA SALMON SHADES"/>
    <n v="18"/>
    <n v="29.99"/>
    <n v="539.82000000000005"/>
    <n v="989.67000000000007"/>
    <x v="34"/>
  </r>
  <r>
    <s v="Total for IMPATIENS IMARA SALMON SHADES 6 PACK"/>
    <x v="0"/>
    <m/>
    <m/>
    <m/>
    <m/>
    <n v="33"/>
    <m/>
    <n v="989.67000000000007"/>
    <m/>
    <x v="0"/>
  </r>
  <r>
    <s v="IMPATIENS IMARA WHITE 6 PACK"/>
    <x v="0"/>
    <m/>
    <m/>
    <m/>
    <m/>
    <m/>
    <m/>
    <m/>
    <m/>
    <x v="0"/>
  </r>
  <r>
    <m/>
    <x v="209"/>
    <s v="Invoice"/>
    <s v="86119"/>
    <s v="STODELS NURSERIES:BRYANSTON"/>
    <s v="23005211 - ANNUAL IMPATIENS IMARA WHITE"/>
    <n v="10"/>
    <n v="29.99"/>
    <n v="299.89999999999998"/>
    <n v="299.89999999999998"/>
    <x v="34"/>
  </r>
  <r>
    <s v="Total for IMPATIENS IMARA WHITE 6 PACK"/>
    <x v="0"/>
    <m/>
    <m/>
    <m/>
    <m/>
    <n v="10"/>
    <m/>
    <n v="299.89999999999998"/>
    <m/>
    <x v="0"/>
  </r>
  <r>
    <s v="LOBELIA PALACE MARINE BLUE 6 PACK"/>
    <x v="0"/>
    <m/>
    <m/>
    <m/>
    <m/>
    <m/>
    <m/>
    <m/>
    <m/>
    <x v="0"/>
  </r>
  <r>
    <m/>
    <x v="297"/>
    <s v="Invoice"/>
    <s v="86197"/>
    <s v="STODELS NURSERIES:BRYANSTON"/>
    <s v="26886275 - ANNUAL LOBELIA PALACE MARINE BLUE"/>
    <n v="10"/>
    <n v="29.99"/>
    <n v="299.89999999999998"/>
    <n v="299.89999999999998"/>
    <x v="34"/>
  </r>
  <r>
    <s v="Total for LOBELIA PALACE MARINE BLUE 6 PACK"/>
    <x v="0"/>
    <m/>
    <m/>
    <m/>
    <m/>
    <n v="10"/>
    <m/>
    <n v="299.89999999999998"/>
    <m/>
    <x v="0"/>
  </r>
  <r>
    <s v="LOBELIA RIVIERA SKY BLUE 6 PACK"/>
    <x v="0"/>
    <m/>
    <m/>
    <m/>
    <m/>
    <m/>
    <m/>
    <m/>
    <m/>
    <x v="0"/>
  </r>
  <r>
    <m/>
    <x v="297"/>
    <s v="Invoice"/>
    <s v="86197"/>
    <s v="STODELS NURSERIES:BRYANSTON"/>
    <s v="26886275 - ANNUAL LOBELIA RIVIERA SKY BLUE"/>
    <n v="10"/>
    <n v="29.99"/>
    <n v="299.89999999999998"/>
    <n v="299.89999999999998"/>
    <x v="34"/>
  </r>
  <r>
    <s v="Total for LOBELIA RIVIERA SKY BLUE 6 PACK"/>
    <x v="0"/>
    <m/>
    <m/>
    <m/>
    <m/>
    <n v="10"/>
    <m/>
    <n v="299.89999999999998"/>
    <m/>
    <x v="0"/>
  </r>
  <r>
    <s v="MARIGOLD SAFARI TANGERINE 6 PACK"/>
    <x v="0"/>
    <m/>
    <m/>
    <m/>
    <m/>
    <m/>
    <m/>
    <m/>
    <m/>
    <x v="0"/>
  </r>
  <r>
    <m/>
    <x v="297"/>
    <s v="Invoice"/>
    <s v="86197"/>
    <s v="STODELS NURSERIES:BRYANSTON"/>
    <s v="26157849 - ANNUAL MARIGOLD SAFARI TANGERINE"/>
    <n v="10"/>
    <n v="29.99"/>
    <n v="299.89999999999998"/>
    <n v="299.89999999999998"/>
    <x v="34"/>
  </r>
  <r>
    <s v="Total for MARIGOLD SAFARI TANGERINE 6 PACK"/>
    <x v="0"/>
    <m/>
    <m/>
    <m/>
    <m/>
    <n v="10"/>
    <m/>
    <n v="299.89999999999998"/>
    <m/>
    <x v="0"/>
  </r>
  <r>
    <s v="MARIGOLD SAFARI YELLOW 6 PACK"/>
    <x v="0"/>
    <m/>
    <m/>
    <m/>
    <m/>
    <m/>
    <m/>
    <m/>
    <m/>
    <x v="0"/>
  </r>
  <r>
    <m/>
    <x v="297"/>
    <s v="Invoice"/>
    <s v="86197"/>
    <s v="STODELS NURSERIES:BRYANSTON"/>
    <s v="26157849 - ANNUAL MARIGOLD SAFARI YELLOW"/>
    <n v="10"/>
    <n v="29.99"/>
    <n v="299.89999999999998"/>
    <n v="299.89999999999998"/>
    <x v="34"/>
  </r>
  <r>
    <s v="Total for MARIGOLD SAFARI YELLOW 6 PACK"/>
    <x v="0"/>
    <m/>
    <m/>
    <m/>
    <m/>
    <n v="10"/>
    <m/>
    <n v="299.89999999999998"/>
    <m/>
    <x v="0"/>
  </r>
  <r>
    <s v="PANSY PREMIERE BLUEBERRY THRILL 6 PACK"/>
    <x v="0"/>
    <m/>
    <m/>
    <m/>
    <m/>
    <m/>
    <m/>
    <m/>
    <m/>
    <x v="0"/>
  </r>
  <r>
    <m/>
    <x v="245"/>
    <s v="Invoice"/>
    <s v="87321"/>
    <s v="STODELS NURSERIES:BRYANSTON"/>
    <s v="26054056 - ANNUAL PANSY PREMIERE BLUEBERRY THRILL 6 PACK"/>
    <n v="10"/>
    <n v="29.99"/>
    <n v="299.89999999999998"/>
    <n v="299.89999999999998"/>
    <x v="34"/>
  </r>
  <r>
    <s v="Total for PANSY PREMIERE BLUEBERRY THRILL 6 PACK"/>
    <x v="0"/>
    <m/>
    <m/>
    <m/>
    <m/>
    <n v="10"/>
    <m/>
    <n v="299.89999999999998"/>
    <m/>
    <x v="0"/>
  </r>
  <r>
    <s v="PETUNIA DREAMS BURGUNDY"/>
    <x v="0"/>
    <m/>
    <m/>
    <m/>
    <m/>
    <m/>
    <m/>
    <m/>
    <m/>
    <x v="0"/>
  </r>
  <r>
    <m/>
    <x v="297"/>
    <s v="Invoice"/>
    <s v="86197"/>
    <s v="STODELS NURSERIES:BRYANSTON"/>
    <s v="26135250 - ANNUAL PETUNIA DREAMS BURGUNDY"/>
    <n v="10"/>
    <n v="29.99"/>
    <n v="299.89999999999998"/>
    <n v="299.89999999999998"/>
    <x v="34"/>
  </r>
  <r>
    <s v="Total for PETUNIA DREAMS BURGUNDY"/>
    <x v="0"/>
    <m/>
    <m/>
    <m/>
    <m/>
    <n v="10"/>
    <m/>
    <n v="299.89999999999998"/>
    <m/>
    <x v="0"/>
  </r>
  <r>
    <s v="PETUNIA DREAMS MIX"/>
    <x v="0"/>
    <m/>
    <m/>
    <m/>
    <m/>
    <m/>
    <m/>
    <m/>
    <m/>
    <x v="0"/>
  </r>
  <r>
    <m/>
    <x v="297"/>
    <s v="Invoice"/>
    <s v="86197"/>
    <s v="STODELS NURSERIES:BRYANSTON"/>
    <s v="26135250 - ANNUAL PETUNIA DREAMS MIX"/>
    <n v="10"/>
    <n v="29.99"/>
    <n v="299.89999999999998"/>
    <n v="299.89999999999998"/>
    <x v="34"/>
  </r>
  <r>
    <s v="Total for PETUNIA DREAMS MIX"/>
    <x v="0"/>
    <m/>
    <m/>
    <m/>
    <m/>
    <n v="10"/>
    <m/>
    <n v="299.89999999999998"/>
    <m/>
    <x v="0"/>
  </r>
  <r>
    <s v="PETUNIA DREAMS WHITE 6 PACK"/>
    <x v="0"/>
    <m/>
    <m/>
    <m/>
    <m/>
    <m/>
    <m/>
    <m/>
    <m/>
    <x v="0"/>
  </r>
  <r>
    <m/>
    <x v="297"/>
    <s v="Invoice"/>
    <s v="86197"/>
    <s v="STODELS NURSERIES:BRYANSTON"/>
    <s v="26135250 - ANNUAL PETUNIA DREAMS WHITE 6 PACK"/>
    <n v="10"/>
    <n v="29.99"/>
    <n v="299.89999999999998"/>
    <n v="299.89999999999998"/>
    <x v="34"/>
  </r>
  <r>
    <m/>
    <x v="245"/>
    <s v="Invoice"/>
    <s v="87321"/>
    <s v="STODELS NURSERIES:BRYANSTON"/>
    <s v="26135250 - ANNUAL PETUNIA DREAMS WHITE 6 PACK"/>
    <n v="10"/>
    <n v="29.99"/>
    <n v="299.89999999999998"/>
    <n v="599.79999999999995"/>
    <x v="34"/>
  </r>
  <r>
    <s v="Total for PETUNIA DREAMS WHITE 6 PACK"/>
    <x v="0"/>
    <m/>
    <m/>
    <m/>
    <m/>
    <n v="20"/>
    <m/>
    <n v="599.79999999999995"/>
    <m/>
    <x v="0"/>
  </r>
  <r>
    <s v="PETUNIA EYELASH SALMON"/>
    <x v="0"/>
    <m/>
    <m/>
    <m/>
    <m/>
    <m/>
    <m/>
    <m/>
    <m/>
    <x v="0"/>
  </r>
  <r>
    <m/>
    <x v="297"/>
    <s v="Invoice"/>
    <s v="86197"/>
    <s v="STODELS NURSERIES:BRYANSTON"/>
    <s v="26135250 - ANNUAL PETUNIA EYELASH SALMON"/>
    <n v="10"/>
    <n v="29.99"/>
    <n v="299.89999999999998"/>
    <n v="299.89999999999998"/>
    <x v="34"/>
  </r>
  <r>
    <s v="Total for PETUNIA EYELASH SALMON"/>
    <x v="0"/>
    <m/>
    <m/>
    <m/>
    <m/>
    <n v="10"/>
    <m/>
    <n v="299.89999999999998"/>
    <m/>
    <x v="0"/>
  </r>
  <r>
    <s v="PETUNIA MISTRAL ROSE PICOTEE 6 PACK"/>
    <x v="0"/>
    <m/>
    <m/>
    <m/>
    <m/>
    <m/>
    <m/>
    <m/>
    <m/>
    <x v="0"/>
  </r>
  <r>
    <m/>
    <x v="245"/>
    <s v="Invoice"/>
    <s v="87321"/>
    <s v="STODELS NURSERIES:BRYANSTON"/>
    <s v="26135250 - ANNUAL PETUNIA MISTRAL ROSE PICOTEE 6 PACK"/>
    <n v="10"/>
    <n v="29.99"/>
    <n v="299.89999999999998"/>
    <n v="299.89999999999998"/>
    <x v="34"/>
  </r>
  <r>
    <s v="Total for PETUNIA MISTRAL ROSE PICOTEE 6 PACK"/>
    <x v="0"/>
    <m/>
    <m/>
    <m/>
    <m/>
    <n v="10"/>
    <m/>
    <n v="299.89999999999998"/>
    <m/>
    <x v="0"/>
  </r>
  <r>
    <s v="PETUNIA PICOBELLA MIX 6 PACK"/>
    <x v="0"/>
    <m/>
    <m/>
    <m/>
    <m/>
    <m/>
    <m/>
    <m/>
    <m/>
    <x v="0"/>
  </r>
  <r>
    <m/>
    <x v="209"/>
    <s v="Invoice"/>
    <s v="86119"/>
    <s v="STODELS NURSERIES:BRYANSTON"/>
    <s v="26135250 - ANNUAL PETUNIA PICOBELLA MIX"/>
    <n v="10"/>
    <n v="29.99"/>
    <n v="299.89999999999998"/>
    <n v="299.89999999999998"/>
    <x v="34"/>
  </r>
  <r>
    <s v="Total for PETUNIA PICOBELLA MIX 6 PACK"/>
    <x v="0"/>
    <m/>
    <m/>
    <m/>
    <m/>
    <n v="10"/>
    <m/>
    <n v="299.89999999999998"/>
    <m/>
    <x v="0"/>
  </r>
  <r>
    <s v="PETUNIA STRIKE PLUM VEIN 6 PACK"/>
    <x v="0"/>
    <m/>
    <m/>
    <m/>
    <m/>
    <m/>
    <m/>
    <m/>
    <m/>
    <x v="0"/>
  </r>
  <r>
    <m/>
    <x v="245"/>
    <s v="Invoice"/>
    <s v="87321"/>
    <s v="STODELS NURSERIES:BRYANSTON"/>
    <s v="26135250 - ANNUAL PETUNIA STRIKE PLUM VEIN 6 PACK"/>
    <n v="8"/>
    <n v="29.99"/>
    <n v="239.92"/>
    <n v="239.92"/>
    <x v="34"/>
  </r>
  <r>
    <s v="Total for PETUNIA STRIKE PLUM VEIN 6 PACK"/>
    <x v="0"/>
    <m/>
    <m/>
    <m/>
    <m/>
    <n v="8"/>
    <m/>
    <n v="239.92"/>
    <m/>
    <x v="0"/>
  </r>
  <r>
    <s v="SALVIA FIRE BREATHER RED"/>
    <x v="0"/>
    <m/>
    <m/>
    <m/>
    <m/>
    <m/>
    <m/>
    <m/>
    <m/>
    <x v="0"/>
  </r>
  <r>
    <m/>
    <x v="209"/>
    <s v="Invoice"/>
    <s v="86119"/>
    <s v="STODELS NURSERIES:BRYANSTON"/>
    <s v="26886305 - PERENNIAL SALVIA FIRE BREATHER RED"/>
    <n v="10"/>
    <n v="29.99"/>
    <n v="299.89999999999998"/>
    <n v="299.89999999999998"/>
    <x v="34"/>
  </r>
  <r>
    <s v="Total for SALVIA FIRE BREATHER RED"/>
    <x v="0"/>
    <m/>
    <m/>
    <m/>
    <m/>
    <n v="10"/>
    <m/>
    <n v="299.89999999999998"/>
    <m/>
    <x v="0"/>
  </r>
  <r>
    <s v="SALVIA VISTA PURPLE"/>
    <x v="0"/>
    <m/>
    <m/>
    <m/>
    <m/>
    <m/>
    <m/>
    <m/>
    <m/>
    <x v="0"/>
  </r>
  <r>
    <m/>
    <x v="297"/>
    <s v="Invoice"/>
    <s v="86197"/>
    <s v="STODELS NURSERIES:BRYANSTON"/>
    <s v="26886305 - PERENNIAL SALVIA VISTA PURPLE"/>
    <n v="15"/>
    <n v="29.99"/>
    <n v="449.85"/>
    <n v="449.85"/>
    <x v="34"/>
  </r>
  <r>
    <s v="Total for SALVIA VISTA PURPLE"/>
    <x v="0"/>
    <m/>
    <m/>
    <m/>
    <m/>
    <n v="15"/>
    <m/>
    <n v="449.85"/>
    <m/>
    <x v="0"/>
  </r>
  <r>
    <s v="SEEDLING FLOWER 6 PACK"/>
    <x v="0"/>
    <m/>
    <m/>
    <m/>
    <m/>
    <m/>
    <m/>
    <m/>
    <m/>
    <x v="0"/>
  </r>
  <r>
    <m/>
    <x v="172"/>
    <s v="Invoice"/>
    <s v="87984"/>
    <s v="BUCO SSC:BRITS"/>
    <s v="737186350208 - SEEDLING FLOWER 6 PACK"/>
    <n v="18"/>
    <n v="32.4"/>
    <n v="583.20000000000005"/>
    <n v="583.20000000000005"/>
    <x v="34"/>
  </r>
  <r>
    <m/>
    <x v="176"/>
    <s v="Invoice"/>
    <s v="88129"/>
    <s v="BUCO SSC:BRITS"/>
    <s v="737186350208 - SEEDLING FLOWER 6 PACK"/>
    <n v="22"/>
    <n v="34.4"/>
    <n v="756.8"/>
    <n v="1340"/>
    <x v="34"/>
  </r>
  <r>
    <m/>
    <x v="185"/>
    <s v="Invoice"/>
    <s v="88342"/>
    <s v="BUCO SSC:BRITS"/>
    <s v="737186350208 - SEEDLING FLOWER 6 PACK"/>
    <n v="40"/>
    <n v="34.4"/>
    <n v="1376"/>
    <n v="2716"/>
    <x v="34"/>
  </r>
  <r>
    <m/>
    <x v="199"/>
    <s v="Invoice"/>
    <s v="88981"/>
    <s v="BUCO SSC:BRITS"/>
    <s v="737186350208 - SEEDLING FLOWER 6 PACK"/>
    <n v="6"/>
    <n v="34.4"/>
    <n v="206.4"/>
    <n v="2922.4"/>
    <x v="34"/>
  </r>
  <r>
    <m/>
    <x v="204"/>
    <s v="Invoice"/>
    <s v="89146"/>
    <s v="BUCO SSC:BRITS"/>
    <s v="737186350208 - SEEDLING FLOWER 6 PACK"/>
    <n v="9"/>
    <n v="34.4"/>
    <n v="309.60000000000002"/>
    <n v="3232"/>
    <x v="34"/>
  </r>
  <r>
    <m/>
    <x v="42"/>
    <s v="Invoice"/>
    <s v="89620"/>
    <s v="BUCO SSC:BRITS"/>
    <s v="737186350208 - SEEDLING FLOWER 6 PACK"/>
    <n v="14"/>
    <n v="34.4"/>
    <n v="481.6"/>
    <n v="3713.6"/>
    <x v="34"/>
  </r>
  <r>
    <m/>
    <x v="54"/>
    <s v="Invoice"/>
    <s v="89901"/>
    <s v="BUCO SSC:BRITS"/>
    <s v="737186350208 - SEEDLING FLOWER 6 PACK"/>
    <n v="41"/>
    <n v="34.4"/>
    <n v="1410.4"/>
    <n v="5124"/>
    <x v="34"/>
  </r>
  <r>
    <m/>
    <x v="44"/>
    <s v="Invoice"/>
    <s v="90187"/>
    <s v="BUCO SSC:BRITS"/>
    <s v="737186350208 - SEEDLING FLOWER 6 PACK"/>
    <n v="32"/>
    <n v="34.4"/>
    <n v="1100.8"/>
    <n v="6224.8"/>
    <x v="34"/>
  </r>
  <r>
    <m/>
    <x v="98"/>
    <s v="Invoice"/>
    <s v="90377"/>
    <s v="BUCO SSC:BRITS"/>
    <s v="737186350208 - SEEDLING FLOWER 6 PACK"/>
    <n v="10"/>
    <n v="34.4"/>
    <n v="344"/>
    <n v="6568.8"/>
    <x v="34"/>
  </r>
  <r>
    <s v="Total for SEEDLING FLOWER 6 PACK"/>
    <x v="0"/>
    <m/>
    <m/>
    <m/>
    <m/>
    <n v="192"/>
    <m/>
    <n v="6568.8"/>
    <m/>
    <x v="0"/>
  </r>
  <r>
    <s v="STO IMPATIENS IMARA PURPLE 6 PACK"/>
    <x v="0"/>
    <m/>
    <m/>
    <m/>
    <m/>
    <m/>
    <m/>
    <m/>
    <m/>
    <x v="0"/>
  </r>
  <r>
    <m/>
    <x v="297"/>
    <s v="Invoice"/>
    <s v="86197"/>
    <s v="STODELS NURSERIES:BRYANSTON"/>
    <s v="23005211 - ANNUAL IMPATIENS IMARA PINK"/>
    <n v="15"/>
    <n v="29.99"/>
    <n v="449.85"/>
    <n v="449.85"/>
    <x v="34"/>
  </r>
  <r>
    <m/>
    <x v="2"/>
    <s v="Invoice"/>
    <s v="86253"/>
    <s v="STODELS NURSERIES:FERNDALE"/>
    <s v="23005211 - ANNUAL IMPATIENS IMARA PURPLE"/>
    <n v="8"/>
    <n v="29.99"/>
    <n v="239.92"/>
    <n v="689.77"/>
    <x v="34"/>
  </r>
  <r>
    <s v="Total for STO IMPATIENS IMARA PURPLE 6 PACK"/>
    <x v="0"/>
    <m/>
    <m/>
    <m/>
    <m/>
    <n v="23"/>
    <m/>
    <n v="689.77"/>
    <m/>
    <x v="0"/>
  </r>
  <r>
    <s v="VINCA VICTORY CRANBERRY"/>
    <x v="0"/>
    <m/>
    <m/>
    <m/>
    <m/>
    <m/>
    <m/>
    <m/>
    <m/>
    <x v="0"/>
  </r>
  <r>
    <m/>
    <x v="297"/>
    <s v="Invoice"/>
    <s v="86197"/>
    <s v="STODELS NURSERIES:BRYANSTON"/>
    <s v="26513232 - ANNUAL VINCA VICTORY CRANBERRY"/>
    <n v="10"/>
    <n v="29.99"/>
    <n v="299.89999999999998"/>
    <n v="299.89999999999998"/>
    <x v="34"/>
  </r>
  <r>
    <s v="Total for VINCA VICTORY CRANBERRY"/>
    <x v="0"/>
    <m/>
    <m/>
    <m/>
    <m/>
    <n v="10"/>
    <m/>
    <n v="299.89999999999998"/>
    <m/>
    <x v="0"/>
  </r>
  <r>
    <s v="VIOLA GRANDISSIMO CLEAR PURPLE 6 PACK"/>
    <x v="0"/>
    <m/>
    <m/>
    <m/>
    <m/>
    <m/>
    <m/>
    <m/>
    <m/>
    <x v="0"/>
  </r>
  <r>
    <m/>
    <x v="245"/>
    <s v="Invoice"/>
    <s v="87321"/>
    <s v="STODELS NURSERIES:BRYANSTON"/>
    <s v="26331287 - ANNUAL VIOLA GRANDISSIMO CLEAR PURPLE 6 PACK"/>
    <n v="10"/>
    <n v="29.99"/>
    <n v="299.89999999999998"/>
    <n v="299.89999999999998"/>
    <x v="34"/>
  </r>
  <r>
    <s v="Total for VIOLA GRANDISSIMO CLEAR PURPLE 6 PACK"/>
    <x v="0"/>
    <m/>
    <m/>
    <m/>
    <m/>
    <n v="10"/>
    <m/>
    <n v="299.89999999999998"/>
    <m/>
    <x v="0"/>
  </r>
  <r>
    <s v="VIOLA GRANDISSIMO YELLOW JUMP UP 6 PACK"/>
    <x v="0"/>
    <m/>
    <m/>
    <m/>
    <m/>
    <m/>
    <m/>
    <m/>
    <m/>
    <x v="0"/>
  </r>
  <r>
    <m/>
    <x v="245"/>
    <s v="Invoice"/>
    <s v="87321"/>
    <s v="STODELS NURSERIES:BRYANSTON"/>
    <s v="26331287 - ANNUAL VIOLA GRANDISSIMO YELLOW JUMP UP 6 PACK"/>
    <n v="12"/>
    <n v="29.99"/>
    <n v="359.88"/>
    <n v="359.88"/>
    <x v="34"/>
  </r>
  <r>
    <s v="Total for VIOLA GRANDISSIMO YELLOW JUMP UP 6 PACK"/>
    <x v="0"/>
    <m/>
    <m/>
    <m/>
    <m/>
    <n v="12"/>
    <m/>
    <n v="359.88"/>
    <m/>
    <x v="0"/>
  </r>
  <r>
    <s v="VIOLA SORBET WHITE 6 PACK"/>
    <x v="0"/>
    <m/>
    <m/>
    <m/>
    <m/>
    <m/>
    <m/>
    <m/>
    <m/>
    <x v="0"/>
  </r>
  <r>
    <m/>
    <x v="245"/>
    <s v="Invoice"/>
    <s v="87321"/>
    <s v="STODELS NURSERIES:BRYANSTON"/>
    <s v="26331287 - ANNUAL VIOLA SORBET WHITE 6 PACK"/>
    <n v="10"/>
    <n v="29.99"/>
    <n v="299.89999999999998"/>
    <n v="299.89999999999998"/>
    <x v="34"/>
  </r>
  <r>
    <s v="Total for VIOLA SORBET WHITE 6 PACK"/>
    <x v="0"/>
    <m/>
    <m/>
    <m/>
    <m/>
    <n v="10"/>
    <m/>
    <n v="299.89999999999998"/>
    <m/>
    <x v="0"/>
  </r>
  <r>
    <s v="ZINNIA PROFUSION CHERRY BICOLOUR"/>
    <x v="0"/>
    <m/>
    <m/>
    <m/>
    <m/>
    <m/>
    <m/>
    <m/>
    <m/>
    <x v="0"/>
  </r>
  <r>
    <m/>
    <x v="297"/>
    <s v="Invoice"/>
    <s v="86197"/>
    <s v="STODELS NURSERIES:BRYANSTON"/>
    <s v="26533384 - ANNUAL ZINNIA PROFUSION CHERRY BICOLOUR"/>
    <n v="10"/>
    <n v="29.99"/>
    <n v="299.89999999999998"/>
    <n v="299.89999999999998"/>
    <x v="34"/>
  </r>
  <r>
    <s v="Total for ZINNIA PROFUSION CHERRY BICOLOUR"/>
    <x v="0"/>
    <m/>
    <m/>
    <m/>
    <m/>
    <n v="10"/>
    <m/>
    <n v="299.89999999999998"/>
    <m/>
    <x v="0"/>
  </r>
  <r>
    <s v="ZINNIA PROFUSION DOUBLE WHITE"/>
    <x v="0"/>
    <m/>
    <m/>
    <m/>
    <m/>
    <m/>
    <m/>
    <m/>
    <m/>
    <x v="0"/>
  </r>
  <r>
    <m/>
    <x v="297"/>
    <s v="Invoice"/>
    <s v="86197"/>
    <s v="STODELS NURSERIES:BRYANSTON"/>
    <s v="26533384 - ANNUAL ZINNIA PROFUSION DOUBLE WHITE"/>
    <n v="10"/>
    <n v="29.99"/>
    <n v="299.89999999999998"/>
    <n v="299.89999999999998"/>
    <x v="34"/>
  </r>
  <r>
    <s v="Total for ZINNIA PROFUSION DOUBLE WHITE"/>
    <x v="0"/>
    <m/>
    <m/>
    <m/>
    <m/>
    <n v="10"/>
    <m/>
    <n v="299.89999999999998"/>
    <m/>
    <x v="0"/>
  </r>
  <r>
    <s v="ZINNIA PROFUSION RED AND YELLOW BICOLOUR 6 PACK"/>
    <x v="0"/>
    <m/>
    <m/>
    <m/>
    <m/>
    <m/>
    <m/>
    <m/>
    <m/>
    <x v="0"/>
  </r>
  <r>
    <m/>
    <x v="297"/>
    <s v="Invoice"/>
    <s v="86197"/>
    <s v="STODELS NURSERIES:BRYANSTON"/>
    <s v="26533384 - ANNUAL ZINNIA PROFUSION RED AND YELLOW BICOLOUR 6 PACK"/>
    <n v="10"/>
    <n v="29.99"/>
    <n v="299.89999999999998"/>
    <n v="299.89999999999998"/>
    <x v="34"/>
  </r>
  <r>
    <s v="Total for ZINNIA PROFUSION RED AND YELLOW BICOLOUR 6 PACK"/>
    <x v="0"/>
    <m/>
    <m/>
    <m/>
    <m/>
    <n v="10"/>
    <m/>
    <n v="299.89999999999998"/>
    <m/>
    <x v="0"/>
  </r>
  <r>
    <s v="CATNIP GREEN 6 PACK"/>
    <x v="0"/>
    <m/>
    <m/>
    <m/>
    <m/>
    <m/>
    <m/>
    <m/>
    <m/>
    <x v="0"/>
  </r>
  <r>
    <m/>
    <x v="297"/>
    <s v="Invoice"/>
    <s v="86197"/>
    <s v="STODELS NURSERIES:BRYANSTON"/>
    <s v="26892290 - ANNUAL CATNIP GREEN"/>
    <n v="10"/>
    <n v="29.99"/>
    <n v="299.89999999999998"/>
    <n v="299.89999999999998"/>
    <x v="34"/>
  </r>
  <r>
    <s v="Total for CATNIP GREEN 6 PACK"/>
    <x v="0"/>
    <m/>
    <m/>
    <m/>
    <m/>
    <n v="10"/>
    <m/>
    <n v="299.89999999999998"/>
    <m/>
    <x v="0"/>
  </r>
  <r>
    <s v="CHIVES MEDIUM LEAVED GREEN 6 PACK"/>
    <x v="0"/>
    <m/>
    <m/>
    <m/>
    <m/>
    <m/>
    <m/>
    <m/>
    <m/>
    <x v="0"/>
  </r>
  <r>
    <m/>
    <x v="297"/>
    <s v="Invoice"/>
    <s v="86197"/>
    <s v="STODELS NURSERIES:BRYANSTON"/>
    <s v="26881164 - ANNUALCHIVES MEDIUM LEAVED GREEN"/>
    <n v="10"/>
    <n v="29.99"/>
    <n v="299.89999999999998"/>
    <n v="299.89999999999998"/>
    <x v="6"/>
  </r>
  <r>
    <s v="Total for CHIVES MEDIUM LEAVED GREEN 6 PACK"/>
    <x v="0"/>
    <m/>
    <m/>
    <m/>
    <m/>
    <n v="10"/>
    <m/>
    <n v="299.89999999999998"/>
    <m/>
    <x v="0"/>
  </r>
  <r>
    <s v="FENNEL SWEET FLORENCE GREEN 6 PACK"/>
    <x v="0"/>
    <m/>
    <m/>
    <m/>
    <m/>
    <m/>
    <m/>
    <m/>
    <m/>
    <x v="0"/>
  </r>
  <r>
    <m/>
    <x v="297"/>
    <s v="Invoice"/>
    <s v="86197"/>
    <s v="STODELS NURSERIES:BRYANSTON"/>
    <s v="26881096 - ANNUAL FENNEL SWEET FLORENCE GREEN"/>
    <n v="10"/>
    <n v="29.99"/>
    <n v="299.89999999999998"/>
    <n v="299.89999999999998"/>
    <x v="34"/>
  </r>
  <r>
    <s v="Total for FENNEL SWEET FLORENCE GREEN 6 PACK"/>
    <x v="0"/>
    <m/>
    <m/>
    <m/>
    <m/>
    <n v="10"/>
    <m/>
    <n v="299.89999999999998"/>
    <m/>
    <x v="0"/>
  </r>
  <r>
    <s v="GARLIC EGYPTIAN PINK 6 PACK"/>
    <x v="0"/>
    <m/>
    <m/>
    <m/>
    <m/>
    <m/>
    <m/>
    <m/>
    <m/>
    <x v="0"/>
  </r>
  <r>
    <m/>
    <x v="26"/>
    <s v="Invoice"/>
    <s v="87254"/>
    <s v="STODELS NURSERIES:BRYANSTON"/>
    <s v="23005235 - ANNUAL GARLIC EGYPTIAN PINK 4 PACK"/>
    <n v="10"/>
    <n v="29.99"/>
    <n v="299.89999999999998"/>
    <n v="299.89999999999998"/>
    <x v="34"/>
  </r>
  <r>
    <s v="Total for GARLIC EGYPTIAN PINK 6 PACK"/>
    <x v="0"/>
    <m/>
    <m/>
    <m/>
    <m/>
    <n v="10"/>
    <m/>
    <n v="299.89999999999998"/>
    <m/>
    <x v="0"/>
  </r>
  <r>
    <s v="PARSLEY CHAMPION MOSS CURLED GREEN 6 PACK"/>
    <x v="0"/>
    <m/>
    <m/>
    <m/>
    <m/>
    <m/>
    <m/>
    <m/>
    <m/>
    <x v="0"/>
  </r>
  <r>
    <m/>
    <x v="297"/>
    <s v="Invoice"/>
    <s v="86197"/>
    <s v="STODELS NURSERIES:BRYANSTON"/>
    <s v="26415734 - ANNUAL PARSLEY CHAMPION MOSS CURLED GREEN"/>
    <n v="5"/>
    <n v="29.99"/>
    <n v="149.94999999999999"/>
    <n v="149.94999999999999"/>
    <x v="6"/>
  </r>
  <r>
    <s v="Total for PARSLEY CHAMPION MOSS CURLED GREEN 6 PACK"/>
    <x v="0"/>
    <m/>
    <m/>
    <m/>
    <m/>
    <n v="5"/>
    <m/>
    <n v="149.94999999999999"/>
    <m/>
    <x v="0"/>
  </r>
  <r>
    <s v="PARSLEY PLAIN FLAT LEAF GREEN 6 PACK"/>
    <x v="0"/>
    <m/>
    <m/>
    <m/>
    <m/>
    <m/>
    <m/>
    <m/>
    <m/>
    <x v="0"/>
  </r>
  <r>
    <m/>
    <x v="297"/>
    <s v="Invoice"/>
    <s v="86197"/>
    <s v="STODELS NURSERIES:BRYANSTON"/>
    <s v="26415734 - ANNUAL PARSLEY PLAIN FLAT LEAF GREEN"/>
    <n v="5"/>
    <n v="29.99"/>
    <n v="149.94999999999999"/>
    <n v="149.94999999999999"/>
    <x v="6"/>
  </r>
  <r>
    <s v="Total for PARSLEY PLAIN FLAT LEAF GREEN 6 PACK"/>
    <x v="0"/>
    <m/>
    <m/>
    <m/>
    <m/>
    <n v="5"/>
    <m/>
    <n v="149.94999999999999"/>
    <m/>
    <x v="0"/>
  </r>
  <r>
    <s v="ROCKET SALAD 6 PACK"/>
    <x v="0"/>
    <m/>
    <m/>
    <m/>
    <m/>
    <m/>
    <m/>
    <m/>
    <m/>
    <x v="0"/>
  </r>
  <r>
    <m/>
    <x v="209"/>
    <s v="Invoice"/>
    <s v="86119"/>
    <s v="STODELS NURSERIES:BRYANSTON"/>
    <s v="26139753 - ANNUALROCKET SALAD"/>
    <n v="10"/>
    <n v="29.99"/>
    <n v="299.89999999999998"/>
    <n v="299.89999999999998"/>
    <x v="6"/>
  </r>
  <r>
    <s v="Total for ROCKET SALAD 6 PACK"/>
    <x v="0"/>
    <m/>
    <m/>
    <m/>
    <m/>
    <n v="10"/>
    <m/>
    <n v="299.89999999999998"/>
    <m/>
    <x v="0"/>
  </r>
  <r>
    <s v="SEEDLING HERB 6 PACK"/>
    <x v="0"/>
    <m/>
    <m/>
    <m/>
    <m/>
    <m/>
    <m/>
    <m/>
    <m/>
    <x v="0"/>
  </r>
  <r>
    <m/>
    <x v="251"/>
    <s v="Invoice"/>
    <s v="88099"/>
    <s v="BUCO SSC:POTCHEFSTROOM"/>
    <s v="737186350666 - SEEDLING HERB 6 PACK"/>
    <n v="30"/>
    <n v="32.4"/>
    <n v="972"/>
    <n v="972"/>
    <x v="34"/>
  </r>
  <r>
    <s v="Total for SEEDLING HERB 6 PACK"/>
    <x v="0"/>
    <m/>
    <m/>
    <m/>
    <m/>
    <n v="30"/>
    <m/>
    <n v="972"/>
    <m/>
    <x v="0"/>
  </r>
  <r>
    <s v="THYME 6 PACK"/>
    <x v="0"/>
    <m/>
    <m/>
    <m/>
    <m/>
    <m/>
    <m/>
    <m/>
    <m/>
    <x v="0"/>
  </r>
  <r>
    <m/>
    <x v="297"/>
    <s v="Invoice"/>
    <s v="86197"/>
    <s v="STODELS NURSERIES:BRYANSTON"/>
    <s v="26881188 - ANNUAL THYME 6 PACK"/>
    <n v="10"/>
    <n v="29.99"/>
    <n v="299.89999999999998"/>
    <n v="299.89999999999998"/>
    <x v="6"/>
  </r>
  <r>
    <s v="Total for THYME 6 PACK"/>
    <x v="0"/>
    <m/>
    <m/>
    <m/>
    <m/>
    <n v="10"/>
    <m/>
    <n v="299.89999999999998"/>
    <m/>
    <x v="0"/>
  </r>
  <r>
    <s v="CARROT NATIVA 6 PACK"/>
    <x v="0"/>
    <m/>
    <m/>
    <m/>
    <m/>
    <m/>
    <m/>
    <m/>
    <m/>
    <x v="0"/>
  </r>
  <r>
    <m/>
    <x v="209"/>
    <s v="Invoice"/>
    <s v="86119"/>
    <s v="STODELS NURSERIES:BRYANSTON"/>
    <s v="26840093 - ANNUAL CARROT NATIVA"/>
    <n v="10"/>
    <n v="29.99"/>
    <n v="299.89999999999998"/>
    <n v="299.89999999999998"/>
    <x v="2"/>
  </r>
  <r>
    <s v="Total for CARROT NATIVA 6 PACK"/>
    <x v="0"/>
    <m/>
    <m/>
    <m/>
    <m/>
    <n v="10"/>
    <m/>
    <n v="299.89999999999998"/>
    <m/>
    <x v="0"/>
  </r>
  <r>
    <s v="LEEKS CARENTAN GREEN 6 PACK"/>
    <x v="0"/>
    <m/>
    <m/>
    <m/>
    <m/>
    <m/>
    <m/>
    <m/>
    <m/>
    <x v="0"/>
  </r>
  <r>
    <m/>
    <x v="245"/>
    <s v="Invoice"/>
    <s v="87321"/>
    <s v="STODELS NURSERIES:BRYANSTON"/>
    <s v="26840130 - ANNUAL LEEKS CARENTAN 6 PACK"/>
    <n v="6"/>
    <n v="29.99"/>
    <n v="179.94"/>
    <n v="179.94"/>
    <x v="34"/>
  </r>
  <r>
    <s v="Total for LEEKS CARENTAN GREEN 6 PACK"/>
    <x v="0"/>
    <m/>
    <m/>
    <m/>
    <m/>
    <n v="6"/>
    <m/>
    <n v="179.94"/>
    <m/>
    <x v="0"/>
  </r>
  <r>
    <s v="LETTUCE BUTTERHEAD ATTRACTION GREEN 6 PACK"/>
    <x v="0"/>
    <m/>
    <m/>
    <m/>
    <m/>
    <m/>
    <m/>
    <m/>
    <m/>
    <x v="0"/>
  </r>
  <r>
    <m/>
    <x v="209"/>
    <s v="Invoice"/>
    <s v="86119"/>
    <s v="STODELS NURSERIES:BRYANSTON"/>
    <s v="26214665 - ANNUAL LETTUCE BUTTERHEAD ATTRACTION GREEN"/>
    <n v="10"/>
    <n v="29.99"/>
    <n v="299.89999999999998"/>
    <n v="299.89999999999998"/>
    <x v="34"/>
  </r>
  <r>
    <s v="Total for LETTUCE BUTTERHEAD ATTRACTION GREEN 6 PACK"/>
    <x v="0"/>
    <m/>
    <m/>
    <m/>
    <m/>
    <n v="10"/>
    <m/>
    <n v="299.89999999999998"/>
    <m/>
    <x v="0"/>
  </r>
  <r>
    <s v="PAK CHOI 6 PACK"/>
    <x v="0"/>
    <m/>
    <m/>
    <m/>
    <m/>
    <m/>
    <m/>
    <m/>
    <m/>
    <x v="0"/>
  </r>
  <r>
    <m/>
    <x v="26"/>
    <s v="Invoice"/>
    <s v="87254"/>
    <s v="STODELS NURSERIES:BRYANSTON"/>
    <s v="26881249 - ANNUAL PAK CHOI 6 PACK"/>
    <n v="10"/>
    <n v="29.99"/>
    <n v="299.89999999999998"/>
    <n v="299.89999999999998"/>
    <x v="34"/>
  </r>
  <r>
    <s v="Total for PAK CHOI 6 PACK"/>
    <x v="0"/>
    <m/>
    <m/>
    <m/>
    <m/>
    <n v="10"/>
    <m/>
    <n v="299.89999999999998"/>
    <m/>
    <x v="0"/>
  </r>
  <r>
    <s v="SEEDLING VEGETABLE 6 PACK"/>
    <x v="0"/>
    <m/>
    <m/>
    <m/>
    <m/>
    <m/>
    <m/>
    <m/>
    <m/>
    <x v="0"/>
  </r>
  <r>
    <m/>
    <x v="231"/>
    <s v="Invoice"/>
    <s v="86518"/>
    <s v="LITTLE AUSTRIA"/>
    <s v="737186350659 - SEEDLING VEGETABLE 6 PACK"/>
    <n v="10"/>
    <n v="24.95"/>
    <n v="249.5"/>
    <n v="249.5"/>
    <x v="34"/>
  </r>
  <r>
    <m/>
    <x v="244"/>
    <s v="Invoice"/>
    <s v="87066"/>
    <s v="HABITITNAK/KEENGRO"/>
    <s v="737186350659 - SEEDLING VEGETABLE 6 PACK"/>
    <n v="20"/>
    <n v="25.8"/>
    <n v="516"/>
    <n v="765.5"/>
    <x v="34"/>
  </r>
  <r>
    <m/>
    <x v="199"/>
    <s v="Invoice"/>
    <s v="88981"/>
    <s v="BUCO SSC:BRITS"/>
    <s v="737186350659 - SEEDLING VEGETABLE 6 PACK"/>
    <n v="1"/>
    <n v="34.4"/>
    <n v="34.4"/>
    <n v="799.9"/>
    <x v="34"/>
  </r>
  <r>
    <s v="Total for SEEDLING VEGETABLE 6 PACK"/>
    <x v="0"/>
    <m/>
    <m/>
    <m/>
    <m/>
    <n v="31"/>
    <m/>
    <n v="799.9"/>
    <m/>
    <x v="0"/>
  </r>
  <r>
    <s v="SPINACH BABY MATADOR 6 PACK"/>
    <x v="0"/>
    <m/>
    <m/>
    <m/>
    <m/>
    <m/>
    <m/>
    <m/>
    <m/>
    <x v="0"/>
  </r>
  <r>
    <m/>
    <x v="209"/>
    <s v="Invoice"/>
    <s v="86119"/>
    <s v="STODELS NURSERIES:BRYANSTON"/>
    <s v="26840154 - ANNUALSPINACH BABY MATADOR"/>
    <n v="16"/>
    <n v="29.99"/>
    <n v="479.84"/>
    <n v="479.84"/>
    <x v="34"/>
  </r>
  <r>
    <s v="Total for SPINACH BABY MATADOR 6 PACK"/>
    <x v="0"/>
    <m/>
    <m/>
    <m/>
    <m/>
    <n v="16"/>
    <m/>
    <n v="479.84"/>
    <m/>
    <x v="0"/>
  </r>
  <r>
    <s v="SPINACH SWISS CHARD FORDHOOK GAINT GREEN 6 PACK"/>
    <x v="0"/>
    <m/>
    <m/>
    <m/>
    <m/>
    <m/>
    <m/>
    <m/>
    <m/>
    <x v="0"/>
  </r>
  <r>
    <m/>
    <x v="209"/>
    <s v="Invoice"/>
    <s v="86119"/>
    <s v="STODELS NURSERIES:BRYANSTON"/>
    <s v="26840154 - ANNUALSPINACH SWISS CHARD FORDHOOK GAINT GREEN"/>
    <n v="10"/>
    <n v="29.99"/>
    <n v="299.89999999999998"/>
    <n v="299.89999999999998"/>
    <x v="34"/>
  </r>
  <r>
    <m/>
    <x v="245"/>
    <s v="Invoice"/>
    <s v="87321"/>
    <s v="STODELS NURSERIES:BRYANSTON"/>
    <s v="26840154 - ANNUAL SPINACH SWISS CHARD FORDHOOK GAINT GREEN 6 PACK"/>
    <n v="12"/>
    <n v="29.99"/>
    <n v="359.88"/>
    <n v="659.78"/>
    <x v="34"/>
  </r>
  <r>
    <s v="Total for SPINACH SWISS CHARD FORDHOOK GAINT GREEN 6 PACK"/>
    <x v="0"/>
    <m/>
    <m/>
    <m/>
    <m/>
    <n v="22"/>
    <m/>
    <n v="659.78"/>
    <m/>
    <x v="0"/>
  </r>
  <r>
    <s v="TOMATO FLORADADE RED 6 PACK"/>
    <x v="0"/>
    <m/>
    <m/>
    <m/>
    <m/>
    <m/>
    <m/>
    <m/>
    <m/>
    <x v="0"/>
  </r>
  <r>
    <m/>
    <x v="297"/>
    <s v="Invoice"/>
    <s v="86197"/>
    <s v="STODELS NURSERIES:BRYANSTON"/>
    <s v="26054049 - ANNUAL TOMATO FLORADADE RED"/>
    <n v="5"/>
    <n v="19.989999999999998"/>
    <n v="99.95"/>
    <n v="99.95"/>
    <x v="34"/>
  </r>
  <r>
    <s v="Total for TOMATO FLORADADE RED 6 PACK"/>
    <x v="0"/>
    <m/>
    <m/>
    <m/>
    <m/>
    <n v="5"/>
    <m/>
    <n v="99.95"/>
    <m/>
    <x v="0"/>
  </r>
  <r>
    <s v="TOMATO ROMA RED 6 PACK"/>
    <x v="0"/>
    <m/>
    <m/>
    <m/>
    <m/>
    <m/>
    <m/>
    <m/>
    <m/>
    <x v="0"/>
  </r>
  <r>
    <m/>
    <x v="297"/>
    <s v="Invoice"/>
    <s v="86197"/>
    <s v="STODELS NURSERIES:BRYANSTON"/>
    <s v="26054049 - ANNUAL TOMATO ROMA RED"/>
    <n v="5"/>
    <n v="19.989999999999998"/>
    <n v="99.95"/>
    <n v="99.95"/>
    <x v="34"/>
  </r>
  <r>
    <m/>
    <x v="61"/>
    <s v="Invoice"/>
    <s v="90207"/>
    <s v="STODELS NURSERIES:BRYANSTON"/>
    <s v="SEEDLING 6 PK TAMATO 26054049 (MALANSEUNS SHOW SPECIAL)"/>
    <n v="12"/>
    <n v="31"/>
    <n v="372"/>
    <n v="471.95"/>
    <x v="34"/>
  </r>
  <r>
    <s v="Total for TOMATO ROMA RED 6 PACK"/>
    <x v="0"/>
    <m/>
    <m/>
    <m/>
    <m/>
    <n v="17"/>
    <m/>
    <n v="471.95"/>
    <m/>
    <x v="0"/>
  </r>
  <r>
    <s v="TOMATO YELLOW PEAR 6 PACK"/>
    <x v="0"/>
    <m/>
    <m/>
    <m/>
    <m/>
    <m/>
    <m/>
    <m/>
    <m/>
    <x v="0"/>
  </r>
  <r>
    <m/>
    <x v="297"/>
    <s v="Invoice"/>
    <s v="86197"/>
    <s v="STODELS NURSERIES:BRYANSTON"/>
    <s v="26054049 - ANNUAL TOMATO YELLOW PEAR"/>
    <n v="5"/>
    <n v="19.989999999999998"/>
    <n v="99.95"/>
    <n v="99.95"/>
    <x v="34"/>
  </r>
  <r>
    <s v="Total for TOMATO YELLOW PEAR 6 PACK"/>
    <x v="0"/>
    <m/>
    <m/>
    <m/>
    <m/>
    <n v="5"/>
    <m/>
    <n v="99.95"/>
    <m/>
    <x v="0"/>
  </r>
  <r>
    <s v="VEGETABLE SEEDLINGS 6 PACK"/>
    <x v="0"/>
    <m/>
    <m/>
    <m/>
    <m/>
    <m/>
    <m/>
    <m/>
    <m/>
    <x v="0"/>
  </r>
  <r>
    <m/>
    <x v="299"/>
    <s v="Invoice"/>
    <s v="86101"/>
    <s v="HABITITNAK/KEENGRO"/>
    <s v="VEGETABLE SEEDLINGS"/>
    <n v="20"/>
    <n v="25.8"/>
    <n v="516"/>
    <n v="516"/>
    <x v="34"/>
  </r>
  <r>
    <m/>
    <x v="280"/>
    <s v="Invoice"/>
    <s v="86118"/>
    <s v="GARDEN CREATIONS"/>
    <s v="VEGETABLE SEEDLINGS"/>
    <n v="20"/>
    <n v="19.989999999999998"/>
    <n v="399.8"/>
    <n v="915.8"/>
    <x v="34"/>
  </r>
  <r>
    <m/>
    <x v="1"/>
    <s v="Invoice"/>
    <s v="86180"/>
    <s v="HABITITNAK/KEENGRO"/>
    <s v="VEGETABLE SEEDLINGS"/>
    <n v="10"/>
    <n v="25.8"/>
    <n v="258"/>
    <n v="1173.8"/>
    <x v="34"/>
  </r>
  <r>
    <m/>
    <x v="14"/>
    <s v="Invoice"/>
    <s v="86223"/>
    <s v="HABITITNAK/KEENGRO"/>
    <s v="VEGETABLE SEEDLINGS"/>
    <n v="60"/>
    <n v="25.8"/>
    <n v="1548"/>
    <n v="2721.8"/>
    <x v="34"/>
  </r>
  <r>
    <m/>
    <x v="319"/>
    <s v="Invoice"/>
    <s v="86255"/>
    <s v="HABITITNAK/KEENGRO"/>
    <s v="VEGETABLE SEEDLINGS"/>
    <n v="10"/>
    <n v="25.8"/>
    <n v="258"/>
    <n v="2979.8"/>
    <x v="34"/>
  </r>
  <r>
    <m/>
    <x v="229"/>
    <s v="Invoice"/>
    <s v="86403"/>
    <s v="HABITITNAK/KEENGRO"/>
    <s v="VEGETABLE SEEDLINGS 6 PACK"/>
    <n v="30"/>
    <n v="25.8"/>
    <n v="774"/>
    <n v="3753.8"/>
    <x v="34"/>
  </r>
  <r>
    <m/>
    <x v="302"/>
    <s v="Invoice"/>
    <s v="86624"/>
    <s v="HABITITNAK/KEENGRO"/>
    <s v="VEGETABLE SEEDLINGS 6 PACK"/>
    <n v="20"/>
    <n v="25.8"/>
    <n v="516"/>
    <n v="4269.8"/>
    <x v="34"/>
  </r>
  <r>
    <m/>
    <x v="235"/>
    <s v="Invoice"/>
    <s v="86761"/>
    <s v="HABITITNAK/KEENGRO"/>
    <s v="VEGETABLE SEEDLINGS 6 PACK"/>
    <n v="40"/>
    <n v="25.88"/>
    <n v="1035.2"/>
    <n v="5305"/>
    <x v="34"/>
  </r>
  <r>
    <m/>
    <x v="241"/>
    <s v="Invoice"/>
    <s v="86944"/>
    <s v="HABITITNAK/KEENGRO"/>
    <s v="VEGETABLE SEEDLINGS 6 PACK"/>
    <n v="10"/>
    <n v="25.8"/>
    <n v="258"/>
    <n v="5563"/>
    <x v="34"/>
  </r>
  <r>
    <m/>
    <x v="210"/>
    <s v="Invoice"/>
    <s v="87288"/>
    <s v="HABITITNAK/KEENGRO"/>
    <s v="VEGETABLE SEEDLINGS 6 PACK"/>
    <n v="10"/>
    <n v="25.8"/>
    <n v="258"/>
    <n v="5821"/>
    <x v="34"/>
  </r>
  <r>
    <m/>
    <x v="138"/>
    <s v="Invoice"/>
    <s v="87505"/>
    <s v="HABITITNAK/KEENGRO"/>
    <s v="VEGETABLE SEEDLINGS 6 PACK"/>
    <n v="20"/>
    <n v="25.8"/>
    <n v="516"/>
    <n v="6337"/>
    <x v="34"/>
  </r>
  <r>
    <m/>
    <x v="146"/>
    <s v="Invoice"/>
    <s v="87591"/>
    <s v="LIFESTYLE HOME GARDEN"/>
    <s v="VEGETABLE SEEDLINGS 6 PACK"/>
    <n v="80"/>
    <n v="29.3"/>
    <n v="2344"/>
    <n v="8681"/>
    <x v="34"/>
  </r>
  <r>
    <m/>
    <x v="146"/>
    <s v="Invoice"/>
    <s v="87597"/>
    <s v="CENTRAL NURSERY DEPOT"/>
    <s v="VEGETABLE SEEDLINGS 6 PACK"/>
    <n v="40"/>
    <n v="32.200000000000003"/>
    <n v="1288"/>
    <n v="9969"/>
    <x v="34"/>
  </r>
  <r>
    <m/>
    <x v="146"/>
    <s v="Invoice"/>
    <s v="87598"/>
    <s v="MONTROSE NURSERY"/>
    <s v="VEGETABLE SEEDLINGS 6 PACK"/>
    <n v="30"/>
    <n v="29.99"/>
    <n v="899.7"/>
    <n v="10868.7"/>
    <x v="34"/>
  </r>
  <r>
    <m/>
    <x v="146"/>
    <s v="Invoice"/>
    <s v="87615"/>
    <s v="GREENSIDE KWEKERY"/>
    <s v="VEGETABLE SEEDLINGS 6 PACK"/>
    <n v="50"/>
    <n v="29.99"/>
    <n v="1499.5"/>
    <n v="12368.2"/>
    <x v="34"/>
  </r>
  <r>
    <m/>
    <x v="148"/>
    <s v="Invoice"/>
    <s v="87630"/>
    <s v="THYME SQUARE"/>
    <s v="VEGETABLE SEEDLINGS 6 PACK"/>
    <n v="40"/>
    <n v="27.3"/>
    <n v="1092"/>
    <n v="13460.2"/>
    <x v="34"/>
  </r>
  <r>
    <m/>
    <x v="148"/>
    <s v="Invoice"/>
    <s v="87632"/>
    <s v="IMPALA FLORA"/>
    <s v="VEGETABLE SEEDLINGS 6 PACK"/>
    <n v="20"/>
    <n v="28.65"/>
    <n v="573"/>
    <n v="14033.2"/>
    <x v="34"/>
  </r>
  <r>
    <m/>
    <x v="151"/>
    <s v="Invoice"/>
    <s v="87657"/>
    <s v="MONTROSE NURSERY"/>
    <s v="VEGETABLE SEEDLINGS 6 PACK"/>
    <n v="20"/>
    <n v="29.99"/>
    <n v="599.79999999999995"/>
    <n v="14633"/>
    <x v="34"/>
  </r>
  <r>
    <m/>
    <x v="151"/>
    <s v="Invoice"/>
    <s v="87667"/>
    <s v="HYDRO VEGGIE PTY LTD"/>
    <s v="VEGETABLE SEEDLINGS 6 PACK"/>
    <n v="10"/>
    <n v="29.99"/>
    <n v="299.89999999999998"/>
    <n v="14932.9"/>
    <x v="34"/>
  </r>
  <r>
    <m/>
    <x v="152"/>
    <s v="Invoice"/>
    <s v="87673"/>
    <s v="LIFESTYLE HOME GARDEN"/>
    <s v="VEGETABLE SEEDLINGS 6 PACK"/>
    <n v="10"/>
    <n v="29.2"/>
    <n v="292"/>
    <n v="15224.9"/>
    <x v="34"/>
  </r>
  <r>
    <m/>
    <x v="152"/>
    <s v="Invoice"/>
    <s v="87675"/>
    <s v="THYME SQUARE"/>
    <s v="VEGETABLE SEEDLINGS 6 PACK"/>
    <n v="15"/>
    <n v="27.3"/>
    <n v="409.5"/>
    <n v="15634.4"/>
    <x v="34"/>
  </r>
  <r>
    <m/>
    <x v="152"/>
    <s v="Invoice"/>
    <s v="87676"/>
    <s v="IMPALA FLORA"/>
    <s v="VEGETABLE SEEDLINGS 6 PACK"/>
    <n v="55"/>
    <n v="28.65"/>
    <n v="1575.75"/>
    <n v="17210.150000000001"/>
    <x v="34"/>
  </r>
  <r>
    <m/>
    <x v="28"/>
    <s v="Invoice"/>
    <s v="87697"/>
    <s v="HABITITNAK/KEENGRO"/>
    <s v="VEGETABLE SEEDLINGS 6 PACK"/>
    <n v="20"/>
    <n v="28.99"/>
    <n v="579.79999999999995"/>
    <n v="17789.95"/>
    <x v="34"/>
  </r>
  <r>
    <m/>
    <x v="159"/>
    <s v="Invoice"/>
    <s v="87765"/>
    <s v="CENTRAL NURSERY DEPOT"/>
    <s v="VEGETABLE SEEDLINGS 6 PACK"/>
    <n v="30"/>
    <n v="32.200000000000003"/>
    <n v="966"/>
    <n v="18755.95"/>
    <x v="34"/>
  </r>
  <r>
    <m/>
    <x v="159"/>
    <s v="Invoice"/>
    <s v="87766"/>
    <s v="HILLCREST NURSERY"/>
    <s v="VEGETABLE SEEDLINGS 6 PACK"/>
    <n v="25"/>
    <n v="32.200000000000003"/>
    <n v="805"/>
    <n v="19560.95"/>
    <x v="34"/>
  </r>
  <r>
    <m/>
    <x v="161"/>
    <s v="Invoice"/>
    <s v="87796"/>
    <s v="THYME SQUARE"/>
    <s v="VEGETABLE SEEDLINGS 6 PACK"/>
    <n v="45"/>
    <n v="27.3"/>
    <n v="1228.5"/>
    <n v="20789.45"/>
    <x v="34"/>
  </r>
  <r>
    <m/>
    <x v="324"/>
    <s v="Invoice"/>
    <s v="87865"/>
    <s v="LITTLE AUSTRIA"/>
    <s v="VEGETABLE SEEDLINGS 6 PACK"/>
    <n v="10"/>
    <n v="29.99"/>
    <n v="299.89999999999998"/>
    <n v="21089.350000000002"/>
    <x v="34"/>
  </r>
  <r>
    <m/>
    <x v="166"/>
    <s v="Invoice"/>
    <s v="87884"/>
    <s v="BRAKPAN GARDEN CENTRE"/>
    <s v="VEGETABLE SEEDLINGS 6 PACK"/>
    <n v="45"/>
    <n v="29.99"/>
    <n v="1349.55"/>
    <n v="22438.9"/>
    <x v="34"/>
  </r>
  <r>
    <m/>
    <x v="167"/>
    <s v="Invoice"/>
    <s v="87894"/>
    <s v="THYME SQUARE"/>
    <s v="VEGETABLE SEEDLINGS 6 PACK"/>
    <n v="30"/>
    <n v="27.3"/>
    <n v="819"/>
    <n v="23257.9"/>
    <x v="34"/>
  </r>
  <r>
    <m/>
    <x v="168"/>
    <s v="Invoice"/>
    <s v="87932"/>
    <s v="CENTRAL NURSERY DEPOT"/>
    <s v="VEGETABLE SEEDLINGS 6 PACK"/>
    <n v="50"/>
    <n v="33.99"/>
    <n v="1699.5"/>
    <n v="24957.4"/>
    <x v="34"/>
  </r>
  <r>
    <m/>
    <x v="170"/>
    <s v="Invoice"/>
    <s v="87966"/>
    <s v="LITTLE AUSTRIA"/>
    <s v="VEGETABLE SEEDLINGS 6 PACK"/>
    <n v="10"/>
    <n v="31.8"/>
    <n v="318"/>
    <n v="25275.4"/>
    <x v="34"/>
  </r>
  <r>
    <m/>
    <x v="172"/>
    <s v="Invoice"/>
    <s v="87987"/>
    <s v="HILLCREST NURSERY"/>
    <s v="VEGETABLE SEEDLINGS 6 PACK"/>
    <n v="30"/>
    <n v="33.99"/>
    <n v="1019.7"/>
    <n v="26295.100000000002"/>
    <x v="34"/>
  </r>
  <r>
    <m/>
    <x v="212"/>
    <s v="Invoice"/>
    <s v="88046"/>
    <s v="CRISANRA KWEKERY"/>
    <s v="VEGETABLE SEEDLINGS 6 PACK"/>
    <n v="20"/>
    <n v="27.8"/>
    <n v="556"/>
    <n v="26851.100000000002"/>
    <x v="34"/>
  </r>
  <r>
    <m/>
    <x v="174"/>
    <s v="Invoice"/>
    <s v="88043"/>
    <s v="GARDENSHOP PARKTOWN"/>
    <s v="VEGETABLE SEEDLINGS 6 PACK"/>
    <n v="100"/>
    <n v="33.5"/>
    <n v="3350"/>
    <n v="30201.100000000002"/>
    <x v="34"/>
  </r>
  <r>
    <m/>
    <x v="214"/>
    <s v="Invoice"/>
    <s v="88086"/>
    <s v="IMPALA FLORA"/>
    <s v="VEGETABLE SEEDLINGS 6 PACK"/>
    <n v="60"/>
    <n v="29.99"/>
    <n v="1799.4"/>
    <n v="32000.500000000004"/>
    <x v="34"/>
  </r>
  <r>
    <m/>
    <x v="175"/>
    <s v="Invoice"/>
    <s v="88075"/>
    <s v="ECKARDS GARDEN PAVILION"/>
    <s v="VEGETABLE SEEDLINGS 6 PACK"/>
    <n v="26"/>
    <n v="27.5"/>
    <n v="715"/>
    <n v="32715.500000000004"/>
    <x v="34"/>
  </r>
  <r>
    <m/>
    <x v="175"/>
    <s v="Invoice"/>
    <s v="88102"/>
    <s v="BRAKPAN GARDEN CENTRE"/>
    <s v="VEGETABLE SEEDLINGS 6 PACK"/>
    <n v="20"/>
    <n v="31.8"/>
    <n v="636"/>
    <n v="33351.5"/>
    <x v="34"/>
  </r>
  <r>
    <m/>
    <x v="176"/>
    <s v="Invoice"/>
    <s v="88121"/>
    <s v="THYME SQUARE"/>
    <s v="VEGETABLE SEEDLINGS 6 PACK"/>
    <n v="39"/>
    <n v="28.95"/>
    <n v="1129.05"/>
    <n v="34480.550000000003"/>
    <x v="34"/>
  </r>
  <r>
    <m/>
    <x v="176"/>
    <s v="Invoice"/>
    <s v="88138"/>
    <s v="LITTLE AUSTRIA"/>
    <s v="VEGETABLE SEEDLINGS 6 PACK"/>
    <n v="40"/>
    <n v="31.8"/>
    <n v="1272"/>
    <n v="35752.550000000003"/>
    <x v="34"/>
  </r>
  <r>
    <m/>
    <x v="180"/>
    <s v="Invoice"/>
    <s v="88259"/>
    <s v="IMPALA FLORA"/>
    <s v="VEGETABLE SEEDLINGS 6 PACK"/>
    <n v="30"/>
    <n v="28.65"/>
    <n v="859.5"/>
    <n v="36612.050000000003"/>
    <x v="34"/>
  </r>
  <r>
    <m/>
    <x v="183"/>
    <s v="Invoice"/>
    <s v="88314"/>
    <s v="ECKARDS GARDEN PAVILION"/>
    <s v="VEGETABLE SEEDLINGS 6 PACK"/>
    <n v="30"/>
    <n v="27.5"/>
    <n v="825"/>
    <n v="37437.050000000003"/>
    <x v="34"/>
  </r>
  <r>
    <m/>
    <x v="185"/>
    <s v="Invoice"/>
    <s v="88341"/>
    <s v="THYME SQUARE"/>
    <s v="VEGETABLE SEEDLINGS 6 PACK"/>
    <n v="30"/>
    <n v="28.95"/>
    <n v="868.5"/>
    <n v="38305.550000000003"/>
    <x v="34"/>
  </r>
  <r>
    <m/>
    <x v="189"/>
    <s v="Invoice"/>
    <s v="88453"/>
    <s v="THYME SQUARE"/>
    <s v="VEGETABLE SEEDLINGS 6 PACK"/>
    <n v="80"/>
    <n v="28.95"/>
    <n v="2316"/>
    <n v="40621.550000000003"/>
    <x v="34"/>
  </r>
  <r>
    <m/>
    <x v="218"/>
    <s v="Invoice"/>
    <s v="88568"/>
    <s v="THYME SQUARE"/>
    <s v="VEGETABLE SEEDLINGS 6 PACK"/>
    <n v="10"/>
    <n v="28.95"/>
    <n v="289.5"/>
    <n v="40911.050000000003"/>
    <x v="34"/>
  </r>
  <r>
    <m/>
    <x v="256"/>
    <s v="Invoice"/>
    <s v="88722"/>
    <s v="RIVERSIDE MICA"/>
    <s v="VEGETABLE SEEDLINGS 6 PACK"/>
    <n v="10"/>
    <n v="28.8"/>
    <n v="288"/>
    <n v="41199.050000000003"/>
    <x v="34"/>
  </r>
  <r>
    <m/>
    <x v="194"/>
    <s v="Invoice"/>
    <s v="88731"/>
    <s v="THYME SQUARE"/>
    <s v="VEGETABLE SEEDLINGS 6 PACK"/>
    <n v="56"/>
    <n v="28.95"/>
    <n v="1621.2"/>
    <n v="42820.25"/>
    <x v="34"/>
  </r>
  <r>
    <m/>
    <x v="196"/>
    <s v="Invoice"/>
    <s v="88822"/>
    <s v="THYME SQUARE"/>
    <s v="VEGETABLE SEEDLINGS 6 PACK"/>
    <n v="15"/>
    <n v="28.95"/>
    <n v="434.25"/>
    <n v="43254.5"/>
    <x v="34"/>
  </r>
  <r>
    <m/>
    <x v="260"/>
    <s v="Invoice"/>
    <s v="88895"/>
    <s v="LITTLE AUSTRIA"/>
    <s v="VEGETABLE SEEDLINGS 6 PACK"/>
    <n v="30"/>
    <n v="31.8"/>
    <n v="954"/>
    <n v="44208.5"/>
    <x v="34"/>
  </r>
  <r>
    <m/>
    <x v="260"/>
    <s v="Invoice"/>
    <s v="88898"/>
    <s v="RIVERSIDE MICA"/>
    <s v="SEEDLINGS 6/9 PCK GRN/WHT/BL/P @"/>
    <n v="65"/>
    <n v="28.8"/>
    <n v="1872"/>
    <n v="46080.5"/>
    <x v="34"/>
  </r>
  <r>
    <m/>
    <x v="197"/>
    <s v="Invoice"/>
    <s v="88912"/>
    <s v="THYME SQUARE"/>
    <s v="VEGETABLE SEEDLINGS 6 PACK"/>
    <n v="25"/>
    <n v="28.95"/>
    <n v="723.75"/>
    <n v="46804.25"/>
    <x v="34"/>
  </r>
  <r>
    <m/>
    <x v="261"/>
    <s v="Invoice"/>
    <s v="88967"/>
    <s v="RIVERSIDE MICA"/>
    <s v="VEGETABLE SEEDLINGS 6 PACK"/>
    <n v="45"/>
    <n v="28.8"/>
    <n v="1296"/>
    <n v="48100.25"/>
    <x v="34"/>
  </r>
  <r>
    <m/>
    <x v="199"/>
    <s v="Invoice"/>
    <s v="88986"/>
    <s v="THYME SQUARE"/>
    <s v="VEGETABLE SEEDLINGS 6 PACK"/>
    <n v="15"/>
    <n v="28.95"/>
    <n v="434.25"/>
    <n v="48534.5"/>
    <x v="34"/>
  </r>
  <r>
    <m/>
    <x v="221"/>
    <s v="Invoice"/>
    <s v="89047"/>
    <s v="BRAKPAN GARDEN CENTRE"/>
    <s v="VEGETABLE SEEDLINGS 6 PACK"/>
    <n v="30"/>
    <n v="31.8"/>
    <n v="954"/>
    <n v="49488.5"/>
    <x v="34"/>
  </r>
  <r>
    <m/>
    <x v="262"/>
    <s v="Invoice"/>
    <s v="89057"/>
    <s v="RIVERSIDE MICA"/>
    <s v="VEGETABLE SEEDLINGS 6 PACK"/>
    <n v="25"/>
    <n v="28.8"/>
    <n v="720"/>
    <n v="50208.5"/>
    <x v="34"/>
  </r>
  <r>
    <m/>
    <x v="204"/>
    <s v="Invoice"/>
    <s v="89150"/>
    <s v="THYME SQUARE"/>
    <s v="VEGETABLE SEEDLINGS 6 PACK"/>
    <n v="60"/>
    <n v="28.95"/>
    <n v="1737"/>
    <n v="51945.5"/>
    <x v="34"/>
  </r>
  <r>
    <m/>
    <x v="207"/>
    <s v="Invoice"/>
    <s v="89223"/>
    <s v="THYME SQUARE"/>
    <s v="VEGETABLE SEEDLINGS 6 PACK"/>
    <n v="55"/>
    <n v="28.95"/>
    <n v="1592.25"/>
    <n v="53537.75"/>
    <x v="34"/>
  </r>
  <r>
    <m/>
    <x v="85"/>
    <s v="Invoice"/>
    <s v="89539"/>
    <s v="THYME SQUARE"/>
    <s v="VEGETABLE SEEDLINGS 6 PACK"/>
    <n v="80"/>
    <n v="28.95"/>
    <n v="2316"/>
    <n v="55853.75"/>
    <x v="34"/>
  </r>
  <r>
    <m/>
    <x v="42"/>
    <s v="Invoice"/>
    <s v="89633"/>
    <s v="RIVERSIDE MICA"/>
    <s v="VEGETABLE SEEDLINGS 6 PACK"/>
    <n v="40"/>
    <n v="28.8"/>
    <n v="1152"/>
    <n v="57005.75"/>
    <x v="34"/>
  </r>
  <r>
    <m/>
    <x v="223"/>
    <s v="Invoice"/>
    <s v="89675"/>
    <s v="THYME SQUARE"/>
    <s v="VEGETABLE SEEDLINGS 6 PACK"/>
    <n v="45"/>
    <n v="28.95"/>
    <n v="1302.75"/>
    <n v="58308.5"/>
    <x v="34"/>
  </r>
  <r>
    <m/>
    <x v="35"/>
    <s v="Invoice"/>
    <s v="89812"/>
    <s v="RIVERSIDE MICA"/>
    <s v="VEGETABLE SEEDLINGS 6 PACK"/>
    <n v="40"/>
    <n v="33.5"/>
    <n v="1340"/>
    <n v="59648.5"/>
    <x v="34"/>
  </r>
  <r>
    <m/>
    <x v="90"/>
    <s v="Invoice"/>
    <s v="89832"/>
    <s v="THYME SQUARE"/>
    <s v="VEGETABLE SEEDLINGS 6 PACK"/>
    <n v="75"/>
    <n v="28.95"/>
    <n v="2171.25"/>
    <n v="61819.75"/>
    <x v="34"/>
  </r>
  <r>
    <m/>
    <x v="277"/>
    <s v="Invoice"/>
    <s v="89893"/>
    <s v="RIVERSIDE MICA"/>
    <s v="VEGETABLE SEEDLINGS 6 PACK"/>
    <n v="10"/>
    <n v="28.8"/>
    <n v="288"/>
    <n v="62107.75"/>
    <x v="34"/>
  </r>
  <r>
    <m/>
    <x v="54"/>
    <s v="Invoice"/>
    <s v="89905"/>
    <s v="THYME SQUARE"/>
    <s v="VEGETABLE SEEDLINGS 6 PACK"/>
    <n v="15"/>
    <n v="28.95"/>
    <n v="434.25"/>
    <n v="62542"/>
    <x v="34"/>
  </r>
  <r>
    <m/>
    <x v="36"/>
    <s v="Invoice"/>
    <s v="89945"/>
    <s v="ECKARDS GARDEN PAVILION"/>
    <s v="VEGETABLE SEEDLINGS 6 PACK"/>
    <n v="59"/>
    <n v="27.5"/>
    <n v="1622.5"/>
    <n v="64164.5"/>
    <x v="34"/>
  </r>
  <r>
    <m/>
    <x v="9"/>
    <s v="Invoice"/>
    <s v="89977"/>
    <s v="THYME SQUARE"/>
    <s v="VEGETABLE SEEDLINGS 6 PACK"/>
    <n v="40"/>
    <n v="28.95"/>
    <n v="1158"/>
    <n v="65322.5"/>
    <x v="34"/>
  </r>
  <r>
    <m/>
    <x v="10"/>
    <s v="Invoice"/>
    <s v="90026"/>
    <s v="RIVERSIDE MICA"/>
    <s v="VEGETABLE SEEDLINGS 6 PACK"/>
    <n v="65"/>
    <n v="28.8"/>
    <n v="1872"/>
    <n v="67194.5"/>
    <x v="34"/>
  </r>
  <r>
    <m/>
    <x v="10"/>
    <s v="Invoice"/>
    <s v="90025"/>
    <s v="BRAKPAN GARDEN CENTRE"/>
    <s v="VEGETABLE SEEDLINGS 6 PACK"/>
    <n v="10"/>
    <n v="31.8"/>
    <n v="318"/>
    <n v="67512.5"/>
    <x v="34"/>
  </r>
  <r>
    <m/>
    <x v="37"/>
    <s v="Invoice"/>
    <s v="90083"/>
    <s v="BUILDERS WAREHOUSE:VOSLOORUS"/>
    <s v="VEGETABLE SEEDLINGS 6 PACK"/>
    <n v="36"/>
    <n v="0"/>
    <n v="0"/>
    <n v="67512.5"/>
    <x v="34"/>
  </r>
  <r>
    <m/>
    <x v="96"/>
    <s v="Invoice"/>
    <s v="90147"/>
    <s v="GARDEN CREATIONS"/>
    <s v="VEGETABLE SEEDLINGS 6 PACK"/>
    <n v="9"/>
    <n v="31.8"/>
    <n v="286.2"/>
    <n v="67798.7"/>
    <x v="34"/>
  </r>
  <r>
    <m/>
    <x v="96"/>
    <s v="Invoice"/>
    <s v="90150"/>
    <s v="RIVERSIDE MICA"/>
    <s v="VEGETABLE SEEDLINGS 6 PACK"/>
    <n v="10"/>
    <n v="28.8"/>
    <n v="288"/>
    <n v="68086.7"/>
    <x v="34"/>
  </r>
  <r>
    <m/>
    <x v="44"/>
    <s v="Invoice"/>
    <s v="90193"/>
    <s v="THYME SQUARE"/>
    <s v="VEGETABLE SEEDLINGS 6 PACK"/>
    <n v="35"/>
    <n v="28.95"/>
    <n v="1013.25"/>
    <n v="69099.95"/>
    <x v="34"/>
  </r>
  <r>
    <m/>
    <x v="97"/>
    <s v="Invoice"/>
    <s v="90219"/>
    <s v="ECKARDS GARDEN PAVILION"/>
    <s v="VEGETABLE SEEDLINGS 6 PACK"/>
    <n v="40"/>
    <n v="27.5"/>
    <n v="1100"/>
    <n v="70199.95"/>
    <x v="34"/>
  </r>
  <r>
    <m/>
    <x v="97"/>
    <s v="Invoice"/>
    <s v="90221"/>
    <s v="CENTRAL NURSERY DEPOT"/>
    <s v="VEGETABLE SEEDLINGS 6 PACK"/>
    <n v="40"/>
    <n v="33.99"/>
    <n v="1359.6"/>
    <n v="71559.55"/>
    <x v="34"/>
  </r>
  <r>
    <m/>
    <x v="38"/>
    <s v="Invoice"/>
    <s v="90247"/>
    <s v="THYME SQUARE"/>
    <s v="VEGETABLE SEEDLINGS 6 PACK"/>
    <n v="45"/>
    <n v="28.95"/>
    <n v="1302.75"/>
    <n v="72862.3"/>
    <x v="34"/>
  </r>
  <r>
    <m/>
    <x v="38"/>
    <s v="Invoice"/>
    <s v="90249"/>
    <s v="BRAKPAN GARDEN CENTRE"/>
    <s v="VEGETABLE SEEDLINGS 6 PACK"/>
    <n v="20"/>
    <n v="31.8"/>
    <n v="636"/>
    <n v="73498.3"/>
    <x v="34"/>
  </r>
  <r>
    <m/>
    <x v="63"/>
    <s v="Invoice"/>
    <s v="90270"/>
    <s v="ECKARDS GARDEN PAVILION"/>
    <s v="VEGETABLE SEEDLINGS 6 PACK"/>
    <n v="26"/>
    <n v="27.5"/>
    <n v="715"/>
    <n v="74213.3"/>
    <x v="34"/>
  </r>
  <r>
    <m/>
    <x v="53"/>
    <s v="Invoice"/>
    <s v="90305"/>
    <s v="THYME SQUARE"/>
    <s v="VEGETABLE SEEDLINGS 6 PACK"/>
    <n v="5"/>
    <n v="28.95"/>
    <n v="144.75"/>
    <n v="74358.05"/>
    <x v="34"/>
  </r>
  <r>
    <m/>
    <x v="65"/>
    <s v="Invoice"/>
    <s v="90334"/>
    <s v="ECKARDS GARDEN PAVILION"/>
    <s v="VEGETABLE SEEDLINGS 6 PACK"/>
    <n v="35"/>
    <n v="27.5"/>
    <n v="962.5"/>
    <n v="75320.55"/>
    <x v="34"/>
  </r>
  <r>
    <m/>
    <x v="70"/>
    <s v="Invoice"/>
    <s v="90433"/>
    <s v="ECKARDS GARDEN PAVILION"/>
    <s v="VEGETABLE SEEDLINGS 6 PACK"/>
    <n v="52"/>
    <n v="27.5"/>
    <n v="1430"/>
    <n v="76750.55"/>
    <x v="34"/>
  </r>
  <r>
    <m/>
    <x v="99"/>
    <s v="Invoice"/>
    <s v="90510"/>
    <s v="THYME SQUARE"/>
    <s v="VEGETABLE SEEDLINGS 6 PACK"/>
    <n v="70"/>
    <n v="28.95"/>
    <n v="2026.5"/>
    <n v="78777.05"/>
    <x v="34"/>
  </r>
  <r>
    <m/>
    <x v="74"/>
    <s v="Invoice"/>
    <s v="90563"/>
    <s v="BUILDERS WAREHOUSE:BEDFORDVIEW"/>
    <s v="VEGETABLE SEEDLINGS 6 PACK"/>
    <n v="30"/>
    <n v="0"/>
    <n v="0"/>
    <n v="78777.05"/>
    <x v="34"/>
  </r>
  <r>
    <m/>
    <x v="74"/>
    <s v="Invoice"/>
    <s v="90564"/>
    <s v="BUILDERS WAREHOUSE:ROBINDALE"/>
    <s v="VEGETABLE SEEDLINGS 6 PACK"/>
    <n v="20"/>
    <n v="0"/>
    <n v="0"/>
    <n v="78777.05"/>
    <x v="34"/>
  </r>
  <r>
    <m/>
    <x v="74"/>
    <s v="Invoice"/>
    <s v="90565"/>
    <s v="RIVERSIDE MICA"/>
    <s v="VEGETABLE SEEDLINGS 6 PACK"/>
    <n v="75"/>
    <n v="28.8"/>
    <n v="2160"/>
    <n v="80937.05"/>
    <x v="34"/>
  </r>
  <r>
    <m/>
    <x v="102"/>
    <s v="Invoice"/>
    <s v="90580"/>
    <s v="THYME SQUARE"/>
    <s v="VEGETABLE SEEDLINGS 6 PACK"/>
    <n v="10"/>
    <n v="28.95"/>
    <n v="289.5"/>
    <n v="81226.55"/>
    <x v="34"/>
  </r>
  <r>
    <s v="Total for VEGETABLE SEEDLINGS 6 PACK"/>
    <x v="0"/>
    <m/>
    <m/>
    <m/>
    <m/>
    <n v="2868"/>
    <m/>
    <n v="81226.55"/>
    <m/>
    <x v="0"/>
  </r>
  <r>
    <s v="COLOUR MAGIC 9CM"/>
    <x v="0"/>
    <m/>
    <m/>
    <m/>
    <m/>
    <m/>
    <m/>
    <m/>
    <m/>
    <x v="0"/>
  </r>
  <r>
    <m/>
    <x v="45"/>
    <s v="Invoice"/>
    <s v="86133"/>
    <s v="RIVERSIDE MICA"/>
    <s v="COLOUR POTS 9CM"/>
    <n v="8"/>
    <n v="11.2"/>
    <n v="89.6"/>
    <n v="89.6"/>
    <x v="7"/>
  </r>
  <r>
    <m/>
    <x v="104"/>
    <s v="Invoice"/>
    <s v="86422"/>
    <s v="LITTLE AUSTRIA"/>
    <s v="COLOUR MAGIC 9CM"/>
    <n v="5"/>
    <n v="11.12"/>
    <n v="55.6"/>
    <n v="145.19999999999999"/>
    <x v="7"/>
  </r>
  <r>
    <m/>
    <x v="81"/>
    <s v="Invoice"/>
    <s v="89412"/>
    <s v="CASH SALE"/>
    <s v="COLOUR MAGIC 9CM"/>
    <n v="60"/>
    <n v="9.5"/>
    <n v="570"/>
    <n v="715.2"/>
    <x v="7"/>
  </r>
  <r>
    <m/>
    <x v="83"/>
    <s v="Invoice"/>
    <s v="89461"/>
    <s v="BUILDERS WAREHOUSE:BRYANSTON"/>
    <s v="COLOUR MAGIC 9CM"/>
    <n v="30"/>
    <n v="0"/>
    <n v="0"/>
    <n v="715.2"/>
    <x v="7"/>
  </r>
  <r>
    <s v="Total for COLOUR MAGIC 9CM"/>
    <x v="0"/>
    <m/>
    <m/>
    <m/>
    <m/>
    <n v="103"/>
    <m/>
    <n v="715.2"/>
    <m/>
    <x v="0"/>
  </r>
  <r>
    <s v="ECHEVERIA SET OLIVER 9CM"/>
    <x v="0"/>
    <m/>
    <m/>
    <m/>
    <m/>
    <m/>
    <m/>
    <m/>
    <m/>
    <x v="0"/>
  </r>
  <r>
    <m/>
    <x v="45"/>
    <s v="Invoice"/>
    <s v="86133"/>
    <s v="RIVERSIDE MICA"/>
    <s v="26930381 - PERENNIAL ECHEVARIA SET OLIVER 9CM"/>
    <n v="8"/>
    <n v="24.8"/>
    <n v="198.4"/>
    <n v="198.4"/>
    <x v="7"/>
  </r>
  <r>
    <m/>
    <x v="209"/>
    <s v="Invoice"/>
    <s v="86119"/>
    <s v="STODELS NURSERIES:BRYANSTON"/>
    <s v="26930381 - PERENNIAL ECHEVARIA SET OLIVER 9CM"/>
    <n v="10"/>
    <n v="11.2"/>
    <n v="112"/>
    <n v="310.39999999999998"/>
    <x v="7"/>
  </r>
  <r>
    <s v="Total for ECHEVERIA SET OLIVER 9CM"/>
    <x v="0"/>
    <m/>
    <m/>
    <m/>
    <m/>
    <n v="18"/>
    <m/>
    <n v="310.39999999999998"/>
    <m/>
    <x v="0"/>
  </r>
  <r>
    <s v="SUCCULENT 9CM"/>
    <x v="0"/>
    <m/>
    <m/>
    <m/>
    <m/>
    <m/>
    <m/>
    <m/>
    <m/>
    <x v="0"/>
  </r>
  <r>
    <m/>
    <x v="224"/>
    <s v="Invoice"/>
    <s v="86068"/>
    <s v="THYME SQUARE"/>
    <s v="SUCCULENT 9CM"/>
    <n v="25"/>
    <n v="11.25"/>
    <n v="281.25"/>
    <n v="281.25"/>
    <x v="7"/>
  </r>
  <r>
    <m/>
    <x v="209"/>
    <s v="Invoice"/>
    <s v="86149"/>
    <s v="THYME SQUARE"/>
    <s v="SUCCULENT 9CM"/>
    <n v="16"/>
    <n v="11.25"/>
    <n v="180"/>
    <n v="461.25"/>
    <x v="7"/>
  </r>
  <r>
    <m/>
    <x v="13"/>
    <s v="Invoice"/>
    <s v="86175"/>
    <s v="FH CHAMBERLAIN TRADING (PTY) LTD:STRUBENSVALLEY"/>
    <s v="SUCCULENT 9CM ASSORTEND ATN"/>
    <n v="45"/>
    <n v="11.3"/>
    <n v="508.5"/>
    <n v="969.75"/>
    <x v="7"/>
  </r>
  <r>
    <m/>
    <x v="296"/>
    <s v="Invoice"/>
    <s v="86192"/>
    <s v="FH CHAMBERLAIN TRADING (PTY) LTD:CENTURION"/>
    <s v="SUCCULENT 9CM ASSORTEND ATN"/>
    <n v="150"/>
    <n v="11.3"/>
    <n v="1695"/>
    <n v="2664.75"/>
    <x v="7"/>
  </r>
  <r>
    <m/>
    <x v="16"/>
    <s v="Invoice"/>
    <s v="86300"/>
    <s v="THYME SQUARE"/>
    <s v="SUCCULENT 9CM"/>
    <n v="20"/>
    <n v="11.25"/>
    <n v="225"/>
    <n v="2889.75"/>
    <x v="7"/>
  </r>
  <r>
    <m/>
    <x v="4"/>
    <s v="Invoice"/>
    <s v="86378"/>
    <s v="THREE LEAVES NURSERY"/>
    <s v="SUCCULENT 9CM"/>
    <n v="9"/>
    <n v="11.2"/>
    <n v="100.8"/>
    <n v="2990.55"/>
    <x v="7"/>
  </r>
  <r>
    <m/>
    <x v="300"/>
    <s v="Invoice"/>
    <s v="86379"/>
    <s v="THYME SQUARE"/>
    <s v="SUCCULENT 9CM"/>
    <n v="15"/>
    <n v="11.25"/>
    <n v="168.75"/>
    <n v="3159.3"/>
    <x v="7"/>
  </r>
  <r>
    <m/>
    <x v="5"/>
    <s v="Invoice"/>
    <s v="86437"/>
    <s v="THYME SQUARE"/>
    <s v="SUCCULENT 9CM"/>
    <n v="5"/>
    <n v="11.25"/>
    <n v="56.25"/>
    <n v="3215.55"/>
    <x v="7"/>
  </r>
  <r>
    <m/>
    <x v="109"/>
    <s v="Invoice"/>
    <s v="86729"/>
    <s v="THYME SQUARE"/>
    <s v="SUCCULENT 9CM"/>
    <n v="20"/>
    <n v="11.25"/>
    <n v="225"/>
    <n v="3440.55"/>
    <x v="7"/>
  </r>
  <r>
    <m/>
    <x v="110"/>
    <s v="Invoice"/>
    <s v="86794"/>
    <s v="THYME SQUARE"/>
    <s v="SUCCULENT 9CM"/>
    <n v="30"/>
    <n v="11.25"/>
    <n v="337.5"/>
    <n v="3778.05"/>
    <x v="7"/>
  </r>
  <r>
    <m/>
    <x v="285"/>
    <s v="Invoice"/>
    <s v="86851"/>
    <s v="THYME SQUARE"/>
    <s v="SUCCULENT 9CM"/>
    <n v="5"/>
    <n v="11.25"/>
    <n v="56.25"/>
    <n v="3834.3"/>
    <x v="7"/>
  </r>
  <r>
    <m/>
    <x v="22"/>
    <s v="Invoice"/>
    <s v="86921"/>
    <s v="THYME SQUARE"/>
    <s v="SUCCULENT 9CM"/>
    <n v="5"/>
    <n v="11.25"/>
    <n v="56.25"/>
    <n v="3890.55"/>
    <x v="7"/>
  </r>
  <r>
    <m/>
    <x v="116"/>
    <s v="Invoice"/>
    <s v="86985"/>
    <s v="SPAR SOUTH RAND DC:SPAR THE PALMS"/>
    <s v="SUCCULENT 9CM"/>
    <n v="80"/>
    <n v="9.4"/>
    <n v="752"/>
    <n v="4642.55"/>
    <x v="7"/>
  </r>
  <r>
    <m/>
    <x v="128"/>
    <s v="Invoice"/>
    <s v="87224"/>
    <s v="BUILDERS WAREHOUSE:SOUTHGATE"/>
    <s v="SUCCULENT 9CM"/>
    <n v="48"/>
    <n v="0"/>
    <n v="0"/>
    <n v="4642.55"/>
    <x v="7"/>
  </r>
  <r>
    <m/>
    <x v="26"/>
    <s v="Invoice"/>
    <s v="87252"/>
    <s v="THYME SQUARE"/>
    <s v="SUCCULENT 9CM"/>
    <n v="30"/>
    <n v="11.25"/>
    <n v="337.5"/>
    <n v="4980.05"/>
    <x v="7"/>
  </r>
  <r>
    <m/>
    <x v="26"/>
    <s v="Invoice"/>
    <s v="87259"/>
    <s v="NINFA GARDEN CENTRE"/>
    <s v="SUCCULENT 9CM"/>
    <n v="140"/>
    <n v="11.2"/>
    <n v="1568"/>
    <n v="6548.05"/>
    <x v="7"/>
  </r>
  <r>
    <m/>
    <x v="26"/>
    <s v="Invoice"/>
    <s v="87261"/>
    <s v="PRETTY GARDENS"/>
    <s v="SUCCULENT 9CM"/>
    <n v="50"/>
    <n v="11.2"/>
    <n v="560"/>
    <n v="7108.05"/>
    <x v="7"/>
  </r>
  <r>
    <m/>
    <x v="210"/>
    <s v="Invoice"/>
    <s v="87317"/>
    <s v="BLOOM NURSERY"/>
    <s v="SUCCULENT 9CM"/>
    <n v="16"/>
    <n v="12.3"/>
    <n v="196.8"/>
    <n v="7304.85"/>
    <x v="7"/>
  </r>
  <r>
    <m/>
    <x v="7"/>
    <s v="Invoice"/>
    <s v="87399"/>
    <s v="THYME SQUARE"/>
    <s v="SUCCULENT 9CM"/>
    <n v="10"/>
    <n v="11.25"/>
    <n v="112.5"/>
    <n v="7417.35"/>
    <x v="7"/>
  </r>
  <r>
    <m/>
    <x v="138"/>
    <s v="Invoice"/>
    <s v="87478"/>
    <s v="IRON POINT SUPPLIERS PTY LTD T/A CONCRETE GALLERIA"/>
    <s v="SUCCULENT 9CM"/>
    <n v="8"/>
    <n v="12.2"/>
    <n v="97.6"/>
    <n v="7514.9500000000007"/>
    <x v="7"/>
  </r>
  <r>
    <m/>
    <x v="145"/>
    <s v="Invoice"/>
    <s v="87575"/>
    <s v="THYME SQUARE"/>
    <s v="SUCCULENT 9CM"/>
    <n v="15"/>
    <n v="11.25"/>
    <n v="168.75"/>
    <n v="7683.7000000000007"/>
    <x v="7"/>
  </r>
  <r>
    <m/>
    <x v="248"/>
    <s v="Invoice"/>
    <s v="87658"/>
    <s v="MONTROSE NURSERY"/>
    <s v="SUCCULENT 9CM"/>
    <n v="15"/>
    <n v="11.2"/>
    <n v="168"/>
    <n v="7851.7000000000007"/>
    <x v="7"/>
  </r>
  <r>
    <m/>
    <x v="152"/>
    <s v="Invoice"/>
    <s v="87675"/>
    <s v="THYME SQUARE"/>
    <s v="SUCCULENT 9CM"/>
    <n v="30"/>
    <n v="11.2"/>
    <n v="336"/>
    <n v="8187.7000000000007"/>
    <x v="7"/>
  </r>
  <r>
    <m/>
    <x v="161"/>
    <s v="Invoice"/>
    <s v="87796"/>
    <s v="THYME SQUARE"/>
    <s v="SUCCULENT 9CM"/>
    <n v="25"/>
    <n v="11.25"/>
    <n v="281.25"/>
    <n v="8468.9500000000007"/>
    <x v="7"/>
  </r>
  <r>
    <m/>
    <x v="212"/>
    <s v="Invoice"/>
    <s v="88026"/>
    <s v="SYLVIA PASS GARDEN CENTRE"/>
    <s v="SUCCULENT 9CM"/>
    <n v="60"/>
    <n v="12"/>
    <n v="720"/>
    <n v="9188.9500000000007"/>
    <x v="7"/>
  </r>
  <r>
    <m/>
    <x v="213"/>
    <s v="Invoice"/>
    <s v="88052"/>
    <s v="BUILDERS WAREHOUSE:LYNNWOOD"/>
    <s v="SUCCULENT 9CM"/>
    <n v="22"/>
    <n v="0"/>
    <n v="0"/>
    <n v="9188.9500000000007"/>
    <x v="7"/>
  </r>
  <r>
    <m/>
    <x v="176"/>
    <s v="Invoice"/>
    <s v="88121"/>
    <s v="THYME SQUARE"/>
    <s v="SUCCULENT 9CM"/>
    <n v="20"/>
    <n v="11.95"/>
    <n v="239"/>
    <n v="9427.9500000000007"/>
    <x v="7"/>
  </r>
  <r>
    <m/>
    <x v="176"/>
    <s v="Invoice"/>
    <s v="88127"/>
    <s v="THE INTERIOR SHOP"/>
    <s v="SUCCULENT 9CM"/>
    <n v="15"/>
    <n v="11.9"/>
    <n v="178.5"/>
    <n v="9606.4500000000007"/>
    <x v="7"/>
  </r>
  <r>
    <m/>
    <x v="184"/>
    <s v="Invoice"/>
    <s v="88357"/>
    <s v="PRETTY GARDENS"/>
    <s v="SUCCULENT 9CM"/>
    <n v="50"/>
    <n v="11.9"/>
    <n v="595"/>
    <n v="10201.450000000001"/>
    <x v="7"/>
  </r>
  <r>
    <m/>
    <x v="185"/>
    <s v="Invoice"/>
    <s v="88341"/>
    <s v="THYME SQUARE"/>
    <s v="SUCCULENT 9CM"/>
    <n v="30"/>
    <n v="11.95"/>
    <n v="358.5"/>
    <n v="10559.95"/>
    <x v="7"/>
  </r>
  <r>
    <m/>
    <x v="189"/>
    <s v="Invoice"/>
    <s v="88456"/>
    <s v="CASH SALE"/>
    <s v="SUCCULENT 9CM"/>
    <n v="5"/>
    <n v="11.9"/>
    <n v="59.5"/>
    <n v="10619.45"/>
    <x v="7"/>
  </r>
  <r>
    <m/>
    <x v="218"/>
    <s v="Invoice"/>
    <s v="88568"/>
    <s v="THYME SQUARE"/>
    <s v="SUCCULENT 9CM"/>
    <n v="5"/>
    <n v="11.9"/>
    <n v="59.5"/>
    <n v="10678.95"/>
    <x v="7"/>
  </r>
  <r>
    <m/>
    <x v="255"/>
    <s v="Invoice"/>
    <s v="88649"/>
    <s v="SYLVIA PASS GARDEN CENTRE"/>
    <s v="SUCCULENT 9CM"/>
    <n v="55"/>
    <n v="11.9"/>
    <n v="654.5"/>
    <n v="11333.45"/>
    <x v="7"/>
  </r>
  <r>
    <m/>
    <x v="255"/>
    <s v="Invoice"/>
    <s v="88650"/>
    <s v="THYME SQUARE"/>
    <s v="SUCCULENT 9CM"/>
    <n v="5"/>
    <n v="11.95"/>
    <n v="59.75"/>
    <n v="11393.2"/>
    <x v="7"/>
  </r>
  <r>
    <m/>
    <x v="194"/>
    <s v="Invoice"/>
    <s v="88731"/>
    <s v="THYME SQUARE"/>
    <s v="SUCCULENT 9CM"/>
    <n v="10"/>
    <n v="11.95"/>
    <n v="119.5"/>
    <n v="11512.7"/>
    <x v="7"/>
  </r>
  <r>
    <m/>
    <x v="257"/>
    <s v="Invoice"/>
    <s v="88741"/>
    <s v="BUILDERS WAREHOUSE:NOORDHEUWEL"/>
    <s v="SUCCULENT 9CM"/>
    <n v="50"/>
    <n v="0"/>
    <n v="0"/>
    <n v="11512.7"/>
    <x v="7"/>
  </r>
  <r>
    <m/>
    <x v="196"/>
    <s v="Invoice"/>
    <s v="88822"/>
    <s v="THYME SQUARE"/>
    <s v="SUCCULENT 9CM"/>
    <n v="15"/>
    <n v="11.9"/>
    <n v="178.5"/>
    <n v="11691.2"/>
    <x v="7"/>
  </r>
  <r>
    <m/>
    <x v="259"/>
    <s v="Invoice"/>
    <s v="88872"/>
    <s v="BUILDERS WAREHOUSE:MIDDELBURG"/>
    <s v="SUCCULENT 9CM"/>
    <n v="50"/>
    <n v="0"/>
    <n v="0"/>
    <n v="11691.2"/>
    <x v="7"/>
  </r>
  <r>
    <m/>
    <x v="197"/>
    <s v="Invoice"/>
    <s v="88912"/>
    <s v="THYME SQUARE"/>
    <s v="SUCCULENT 9CM"/>
    <n v="25"/>
    <n v="11.95"/>
    <n v="298.75"/>
    <n v="11989.95"/>
    <x v="7"/>
  </r>
  <r>
    <m/>
    <x v="220"/>
    <s v="Invoice"/>
    <s v="88956"/>
    <s v="BUILDERS WAREHOUSE:SOUTHGATE"/>
    <s v="SUCCULENT 9CM"/>
    <n v="50"/>
    <n v="0"/>
    <n v="0"/>
    <n v="11989.95"/>
    <x v="7"/>
  </r>
  <r>
    <m/>
    <x v="49"/>
    <s v="Invoice"/>
    <s v="89073"/>
    <s v="THYME SQUARE"/>
    <s v="SUCCULENT 9CM"/>
    <n v="5"/>
    <n v="11.95"/>
    <n v="59.75"/>
    <n v="12049.7"/>
    <x v="7"/>
  </r>
  <r>
    <m/>
    <x v="204"/>
    <s v="Invoice"/>
    <s v="89150"/>
    <s v="THYME SQUARE"/>
    <s v="SUCCULENT 9CM"/>
    <n v="5"/>
    <n v="11.95"/>
    <n v="59.75"/>
    <n v="12109.45"/>
    <x v="7"/>
  </r>
  <r>
    <m/>
    <x v="90"/>
    <s v="Invoice"/>
    <s v="89832"/>
    <s v="THYME SQUARE"/>
    <s v="SUCCULENT 9CM"/>
    <n v="5"/>
    <n v="11.95"/>
    <n v="59.75"/>
    <n v="12169.2"/>
    <x v="7"/>
  </r>
  <r>
    <m/>
    <x v="54"/>
    <s v="Invoice"/>
    <s v="89905"/>
    <s v="THYME SQUARE"/>
    <s v="SUCCULENT 9CM"/>
    <n v="5"/>
    <n v="11.95"/>
    <n v="59.75"/>
    <n v="12228.95"/>
    <x v="7"/>
  </r>
  <r>
    <m/>
    <x v="44"/>
    <s v="Invoice"/>
    <s v="90193"/>
    <s v="THYME SQUARE"/>
    <s v="SUCCULENT 9CM"/>
    <n v="20"/>
    <n v="11.95"/>
    <n v="239"/>
    <n v="12467.95"/>
    <x v="7"/>
  </r>
  <r>
    <m/>
    <x v="38"/>
    <s v="Invoice"/>
    <s v="90247"/>
    <s v="THYME SQUARE"/>
    <s v="SUCCULENT 9CM"/>
    <n v="5"/>
    <n v="11.95"/>
    <n v="59.75"/>
    <n v="12527.7"/>
    <x v="7"/>
  </r>
  <r>
    <m/>
    <x v="73"/>
    <s v="Invoice"/>
    <s v="90496"/>
    <s v="LITTLE AUSTRIA"/>
    <s v="SUCCULENT 9CM (SPECIAL)"/>
    <n v="30"/>
    <n v="10"/>
    <n v="300"/>
    <n v="12827.7"/>
    <x v="7"/>
  </r>
  <r>
    <m/>
    <x v="99"/>
    <s v="Invoice"/>
    <s v="90510"/>
    <s v="THYME SQUARE"/>
    <s v="SUCCULENT 9CM"/>
    <n v="20"/>
    <n v="11.95"/>
    <n v="239"/>
    <n v="13066.7"/>
    <x v="7"/>
  </r>
  <r>
    <s v="Total for SUCCULENT 9CM"/>
    <x v="0"/>
    <m/>
    <m/>
    <m/>
    <m/>
    <n v="1374"/>
    <m/>
    <n v="13066.7"/>
    <m/>
    <x v="0"/>
  </r>
  <r>
    <s v="D&amp;H"/>
    <x v="0"/>
    <m/>
    <m/>
    <m/>
    <m/>
    <m/>
    <m/>
    <m/>
    <m/>
    <x v="0"/>
  </r>
  <r>
    <m/>
    <x v="279"/>
    <s v="Invoice"/>
    <s v="86050"/>
    <s v="GARDENSHOP PARKTOWN"/>
    <s v="DELIVERY AND HANDLING - 10%"/>
    <n v="1"/>
    <n v="922.2"/>
    <n v="922.2"/>
    <n v="922.2"/>
    <x v="36"/>
  </r>
  <r>
    <m/>
    <x v="279"/>
    <s v="Invoice"/>
    <s v="86051"/>
    <s v="GARDENSHOP PARKTOWN"/>
    <s v="DELIVERY AND HANDLING / 19%"/>
    <n v="1"/>
    <n v="1166.4100000000001"/>
    <n v="1166.4100000000001"/>
    <n v="2088.61"/>
    <x v="36"/>
  </r>
  <r>
    <m/>
    <x v="279"/>
    <s v="Invoice"/>
    <s v="86057"/>
    <s v="MONTROSE NURSERY"/>
    <s v="DELIVERY AND HANDLING / 19%"/>
    <n v="1"/>
    <n v="2446.39"/>
    <n v="2446.39"/>
    <n v="4535"/>
    <x v="36"/>
  </r>
  <r>
    <m/>
    <x v="224"/>
    <s v="Invoice"/>
    <s v="86058"/>
    <s v="STODELS NURSERIES:FERNDALE"/>
    <s v="DELIVERY AND HANDLING - 17%"/>
    <n v="1"/>
    <n v="1335.18"/>
    <n v="1335.18"/>
    <n v="5870.18"/>
    <x v="36"/>
  </r>
  <r>
    <m/>
    <x v="224"/>
    <s v="Invoice"/>
    <s v="86069"/>
    <s v="CRISANRA KWEKERY"/>
    <s v="DELIVERY AND HANDLING / 17%"/>
    <n v="1"/>
    <n v="769.29"/>
    <n v="769.29"/>
    <n v="6639.47"/>
    <x v="36"/>
  </r>
  <r>
    <m/>
    <x v="280"/>
    <s v="Invoice"/>
    <s v="86094"/>
    <s v="LOTS OF POTS PTA"/>
    <s v="DELIVERY AND HANDLING / 17%"/>
    <n v="1"/>
    <n v="164.66"/>
    <n v="164.66"/>
    <n v="6804.13"/>
    <x v="36"/>
  </r>
  <r>
    <m/>
    <x v="280"/>
    <s v="Invoice"/>
    <s v="86118"/>
    <s v="GARDEN CREATIONS"/>
    <s v="DELIVERY AND HANDLING / 10%"/>
    <n v="1"/>
    <n v="146.38"/>
    <n v="146.38"/>
    <n v="6950.51"/>
    <x v="36"/>
  </r>
  <r>
    <m/>
    <x v="280"/>
    <s v="Invoice"/>
    <s v="86121"/>
    <s v="MONTANA GARDEN PAVILION"/>
    <s v="DELIVERY AND HANDLING / 10%"/>
    <n v="1"/>
    <n v="828.8"/>
    <n v="828.8"/>
    <n v="7779.31"/>
    <x v="36"/>
  </r>
  <r>
    <m/>
    <x v="280"/>
    <s v="Invoice"/>
    <s v="86123"/>
    <s v="MONTANA GARDEN PAVILION"/>
    <s v="DELIVERY AND HANDLING / 19%"/>
    <n v="1"/>
    <n v="419.19"/>
    <n v="419.19"/>
    <n v="8198.5"/>
    <x v="36"/>
  </r>
  <r>
    <m/>
    <x v="225"/>
    <s v="Invoice"/>
    <s v="86092"/>
    <s v="ECKARDS GARDEN PAVILION"/>
    <s v="DELIVERY AND HANDLING / 10%"/>
    <n v="1"/>
    <n v="281.2"/>
    <n v="281.2"/>
    <n v="8479.7000000000007"/>
    <x v="36"/>
  </r>
  <r>
    <m/>
    <x v="225"/>
    <s v="Invoice"/>
    <s v="86093"/>
    <s v="ECKARDS GARDEN PAVILION"/>
    <s v="DELIVERY AND HANDLING / 14%"/>
    <n v="1"/>
    <n v="219.52"/>
    <n v="219.52"/>
    <n v="8699.2200000000012"/>
    <x v="36"/>
  </r>
  <r>
    <m/>
    <x v="225"/>
    <s v="Invoice"/>
    <s v="86115"/>
    <s v="SHARONDALE GARDEN CENTRE"/>
    <s v="DELIVERY AND HANDLING / 19%"/>
    <n v="1"/>
    <n v="122.36"/>
    <n v="122.36"/>
    <n v="8821.5800000000017"/>
    <x v="36"/>
  </r>
  <r>
    <m/>
    <x v="225"/>
    <s v="Invoice"/>
    <s v="86116"/>
    <s v="BRAKPAN GARDEN CENTRE"/>
    <s v="DELIVERY AND HANDLING / 8%"/>
    <n v="1"/>
    <n v="420.65"/>
    <n v="420.65"/>
    <n v="9242.2300000000014"/>
    <x v="36"/>
  </r>
  <r>
    <m/>
    <x v="225"/>
    <s v="Invoice"/>
    <s v="86136"/>
    <s v="ROSES FOR U t/a URTH"/>
    <s v="DELIVERY AND HANDLING / 19%"/>
    <n v="1"/>
    <n v="196.9"/>
    <n v="196.9"/>
    <n v="9439.130000000001"/>
    <x v="36"/>
  </r>
  <r>
    <m/>
    <x v="45"/>
    <s v="Invoice"/>
    <s v="86131"/>
    <s v="CRISANRA KWEKERY"/>
    <s v="DELIVERY AND HANDLING / 17%"/>
    <n v="1"/>
    <n v="750.95"/>
    <n v="750.95"/>
    <n v="10190.080000000002"/>
    <x v="36"/>
  </r>
  <r>
    <m/>
    <x v="209"/>
    <s v="Invoice"/>
    <s v="86119"/>
    <s v="STODELS NURSERIES:BRYANSTON"/>
    <s v="DELIVERY AND HANDLING - 17%"/>
    <n v="1"/>
    <n v="457.49"/>
    <n v="457.49"/>
    <n v="10647.570000000002"/>
    <x v="36"/>
  </r>
  <r>
    <m/>
    <x v="209"/>
    <s v="Invoice"/>
    <s v="86146"/>
    <s v="RUSTENBURG KWEKERY"/>
    <s v="DELIVERY AND HANDLING - 19%"/>
    <n v="1"/>
    <n v="436.83"/>
    <n v="436.83"/>
    <n v="11084.400000000001"/>
    <x v="36"/>
  </r>
  <r>
    <m/>
    <x v="209"/>
    <s v="Invoice"/>
    <s v="86148"/>
    <s v="LIFESTYLE HOME GARDEN"/>
    <s v="DELIVERY AND HANDLING / 14%"/>
    <n v="1"/>
    <n v="2052.19"/>
    <n v="2052.19"/>
    <n v="13136.590000000002"/>
    <x v="36"/>
  </r>
  <r>
    <m/>
    <x v="13"/>
    <s v="Invoice"/>
    <s v="86172"/>
    <s v="LIFESTYLE HOME GARDEN"/>
    <s v="DELIVERY AND HANDLING / 14%"/>
    <n v="1"/>
    <n v="1022"/>
    <n v="1022"/>
    <n v="14158.590000000002"/>
    <x v="36"/>
  </r>
  <r>
    <m/>
    <x v="13"/>
    <s v="Invoice"/>
    <s v="86178"/>
    <s v="LOTS OF POTS PTA"/>
    <s v="DELIVERY AND HANDLING / 10%"/>
    <n v="1"/>
    <n v="142.34"/>
    <n v="142.34"/>
    <n v="14300.930000000002"/>
    <x v="36"/>
  </r>
  <r>
    <m/>
    <x v="13"/>
    <s v="Invoice"/>
    <s v="86179"/>
    <s v="ECKARDS GARDEN PAVILION"/>
    <s v="DELIVERY AND HANDLING / 14%"/>
    <n v="1"/>
    <n v="297.89"/>
    <n v="297.89"/>
    <n v="14598.820000000002"/>
    <x v="36"/>
  </r>
  <r>
    <m/>
    <x v="13"/>
    <s v="Invoice"/>
    <s v="86190"/>
    <s v="ECKARDS GARDEN PAVILION"/>
    <s v="DELIVERY AND HANDLING / 10%"/>
    <n v="1"/>
    <n v="384.8"/>
    <n v="384.8"/>
    <n v="14983.62"/>
    <x v="36"/>
  </r>
  <r>
    <m/>
    <x v="296"/>
    <s v="Invoice"/>
    <s v="86191"/>
    <s v="LOTS OF POTS CENTURION"/>
    <s v="DELIVERY AND HANDLING / 10%"/>
    <n v="1"/>
    <n v="147.9"/>
    <n v="147.9"/>
    <n v="15131.52"/>
    <x v="36"/>
  </r>
  <r>
    <m/>
    <x v="297"/>
    <s v="Invoice"/>
    <s v="86195"/>
    <s v="STODELS NURSERIES:MENLOPARK"/>
    <s v="DELIVERY AND HANDLING - 17%"/>
    <n v="1"/>
    <n v="386.69"/>
    <n v="386.69"/>
    <n v="15518.210000000001"/>
    <x v="36"/>
  </r>
  <r>
    <m/>
    <x v="297"/>
    <s v="Invoice"/>
    <s v="86197"/>
    <s v="STODELS NURSERIES:BRYANSTON"/>
    <s v="DELIVERY AND HANDLING - 17%"/>
    <n v="1"/>
    <n v="2615.13"/>
    <n v="2615.13"/>
    <n v="18133.34"/>
    <x v="36"/>
  </r>
  <r>
    <m/>
    <x v="14"/>
    <s v="Invoice"/>
    <s v="86228"/>
    <s v="ROSES FOR U t/a URTH"/>
    <s v="DELIVERY AND HANDLING / 19%"/>
    <n v="1"/>
    <n v="497.14"/>
    <n v="497.14"/>
    <n v="18630.48"/>
    <x v="36"/>
  </r>
  <r>
    <m/>
    <x v="14"/>
    <s v="Invoice"/>
    <s v="86229"/>
    <s v="PLANT FACTORY"/>
    <s v="DELIVERY AND HANDLING / 19%"/>
    <n v="1"/>
    <n v="341.88"/>
    <n v="341.88"/>
    <n v="18972.36"/>
    <x v="36"/>
  </r>
  <r>
    <m/>
    <x v="226"/>
    <s v="Invoice"/>
    <s v="86250"/>
    <s v="HILLCREST NURSERY"/>
    <s v="DELIVERY AND HANDLING / 15%"/>
    <n v="1"/>
    <n v="304.29000000000002"/>
    <n v="304.29000000000002"/>
    <n v="19276.650000000001"/>
    <x v="36"/>
  </r>
  <r>
    <m/>
    <x v="226"/>
    <s v="Invoice"/>
    <s v="86251"/>
    <s v="ECKARDS GARDEN PAVILION"/>
    <s v="DELIVERY AND HANDLING / 14%"/>
    <n v="1"/>
    <n v="82.4"/>
    <n v="82.4"/>
    <n v="19359.050000000003"/>
    <x v="36"/>
  </r>
  <r>
    <m/>
    <x v="226"/>
    <s v="Invoice"/>
    <s v="86252"/>
    <s v="LIFESTYLE HOME GARDEN"/>
    <s v="DELIVERY AND HANDLING / 14%"/>
    <n v="1"/>
    <n v="3135.65"/>
    <n v="3135.65"/>
    <n v="22494.700000000004"/>
    <x v="36"/>
  </r>
  <r>
    <m/>
    <x v="2"/>
    <s v="Invoice"/>
    <s v="86234"/>
    <s v="GARDENSHOP PARKTOWN"/>
    <s v="DELIVERY AND HANDLING 19%"/>
    <n v="1"/>
    <n v="1752.18"/>
    <n v="1752.18"/>
    <n v="24246.880000000005"/>
    <x v="36"/>
  </r>
  <r>
    <m/>
    <x v="2"/>
    <s v="Invoice"/>
    <s v="86235"/>
    <s v="GARDENSHOP PARKTOWN"/>
    <s v="DELIVERY AND HANDLING - 10%"/>
    <n v="1"/>
    <n v="750.48"/>
    <n v="750.48"/>
    <n v="24997.360000000004"/>
    <x v="36"/>
  </r>
  <r>
    <m/>
    <x v="2"/>
    <s v="Invoice"/>
    <s v="86253"/>
    <s v="STODELS NURSERIES:FERNDALE"/>
    <s v="DELIVERY AND HANDLING - 17%"/>
    <n v="1"/>
    <n v="509.8"/>
    <n v="509.8"/>
    <n v="25507.160000000003"/>
    <x v="36"/>
  </r>
  <r>
    <m/>
    <x v="2"/>
    <s v="Invoice"/>
    <s v="86275"/>
    <s v="OLIVE GARDENS"/>
    <s v="DELIVERY AND HANDLING / 19%"/>
    <n v="1"/>
    <n v="300.19"/>
    <n v="300.19"/>
    <n v="25807.350000000002"/>
    <x v="36"/>
  </r>
  <r>
    <m/>
    <x v="15"/>
    <s v="Invoice"/>
    <s v="86332"/>
    <s v="NYL NURSERY"/>
    <s v="DELIVERY AND HANDLING / 19%"/>
    <n v="1"/>
    <n v="520"/>
    <n v="520"/>
    <n v="26327.350000000002"/>
    <x v="36"/>
  </r>
  <r>
    <m/>
    <x v="15"/>
    <s v="Invoice"/>
    <s v="86333"/>
    <s v="NYLIES KWEKERY"/>
    <s v="DELIVERY AND HANDLING / 19%"/>
    <n v="1"/>
    <n v="749.01"/>
    <n v="749.01"/>
    <n v="27076.36"/>
    <x v="36"/>
  </r>
  <r>
    <m/>
    <x v="16"/>
    <s v="Invoice"/>
    <s v="86303"/>
    <s v="GARDENSHOP PARKTOWN"/>
    <s v="DELIVERY AND HANDLING / 19%"/>
    <n v="1"/>
    <n v="1859.64"/>
    <n v="1859.64"/>
    <n v="28936"/>
    <x v="36"/>
  </r>
  <r>
    <m/>
    <x v="16"/>
    <s v="Invoice"/>
    <s v="86304"/>
    <s v="GARDENSHOP PARKTOWN"/>
    <s v="DELIVERY AND HANDLING / 10%"/>
    <n v="1"/>
    <n v="763"/>
    <n v="763"/>
    <n v="29699"/>
    <x v="36"/>
  </r>
  <r>
    <m/>
    <x v="16"/>
    <s v="Invoice"/>
    <s v="86306"/>
    <s v="ECKARDS GARDEN PAVILION"/>
    <s v="DELIVERY AND HANDLING / 10%"/>
    <n v="1"/>
    <n v="888"/>
    <n v="888"/>
    <n v="30587"/>
    <x v="36"/>
  </r>
  <r>
    <m/>
    <x v="16"/>
    <s v="Invoice"/>
    <s v="86336"/>
    <s v="ROSES FOR U t/a URTH"/>
    <s v="DELIVERY AND HANDLING / 19%"/>
    <n v="1"/>
    <n v="339.85"/>
    <n v="339.85"/>
    <n v="30926.85"/>
    <x v="36"/>
  </r>
  <r>
    <m/>
    <x v="3"/>
    <s v="Invoice"/>
    <s v="86309"/>
    <s v="STODELS NURSERIES:FERNDALE"/>
    <s v="DELIVERY AND HANDLING - 17%"/>
    <n v="1"/>
    <n v="582.01"/>
    <n v="582.01"/>
    <n v="31508.859999999997"/>
    <x v="36"/>
  </r>
  <r>
    <m/>
    <x v="3"/>
    <s v="Invoice"/>
    <s v="86312"/>
    <s v="STODELS NURSERIES:MENLOPARK"/>
    <s v="DELIVERY AND HANDLING - 17%"/>
    <n v="1"/>
    <n v="288.83"/>
    <n v="288.83"/>
    <n v="31797.69"/>
    <x v="36"/>
  </r>
  <r>
    <m/>
    <x v="3"/>
    <s v="Invoice"/>
    <s v="86313"/>
    <s v="STODELS NURSERIES:FERNDALE"/>
    <s v="DELIVERY AND HANDLING - 17%"/>
    <n v="1"/>
    <n v="288.83"/>
    <n v="288.83"/>
    <n v="32086.52"/>
    <x v="36"/>
  </r>
  <r>
    <m/>
    <x v="3"/>
    <s v="Invoice"/>
    <s v="86314"/>
    <s v="STODELS NURSERIES:BRYANSTON"/>
    <s v="DELIVERY AND HANDLING - 17%"/>
    <n v="1"/>
    <n v="288.83"/>
    <n v="288.83"/>
    <n v="32375.350000000002"/>
    <x v="36"/>
  </r>
  <r>
    <m/>
    <x v="3"/>
    <s v="Invoice"/>
    <s v="86325"/>
    <s v="LIFESTYLE HOME GARDEN"/>
    <s v="DELIVERY AND HANDLING / 14%"/>
    <n v="1"/>
    <n v="1643.48"/>
    <n v="1643.48"/>
    <n v="34018.83"/>
    <x v="36"/>
  </r>
  <r>
    <m/>
    <x v="3"/>
    <s v="Invoice"/>
    <s v="86326"/>
    <s v="LOTS OF POTS PTA"/>
    <s v="DELIVERY AND HANDLING / 10%"/>
    <n v="1"/>
    <n v="89.97"/>
    <n v="89.97"/>
    <n v="34108.800000000003"/>
    <x v="36"/>
  </r>
  <r>
    <m/>
    <x v="3"/>
    <s v="Invoice"/>
    <s v="86328"/>
    <s v="HILLCREST NURSERY"/>
    <s v="DELIVERY AND HANDLING / 15%"/>
    <n v="1"/>
    <n v="195.61"/>
    <n v="195.61"/>
    <n v="34304.410000000003"/>
    <x v="36"/>
  </r>
  <r>
    <m/>
    <x v="17"/>
    <s v="Invoice"/>
    <s v="86354"/>
    <s v="BRAKPAN GARDEN CENTRE"/>
    <s v="DELIVERY AND HANDLING / 8%"/>
    <n v="1"/>
    <n v="203.12"/>
    <n v="203.12"/>
    <n v="34507.530000000006"/>
    <x v="36"/>
  </r>
  <r>
    <m/>
    <x v="17"/>
    <s v="Invoice"/>
    <s v="86356"/>
    <s v="LOTS OF POTS CENTURION"/>
    <s v="DELIVERY AND HANDLING / 10%"/>
    <n v="1"/>
    <n v="292.86"/>
    <n v="292.86"/>
    <n v="34800.390000000007"/>
    <x v="36"/>
  </r>
  <r>
    <m/>
    <x v="17"/>
    <s v="Invoice"/>
    <s v="86357"/>
    <s v="GARDENSHOP PARKTOWN"/>
    <s v="DELIVERY AND HANDLING / 19%"/>
    <n v="1"/>
    <n v="220.19"/>
    <n v="220.19"/>
    <n v="35020.580000000009"/>
    <x v="36"/>
  </r>
  <r>
    <m/>
    <x v="17"/>
    <s v="Invoice"/>
    <s v="86358"/>
    <s v="GARDENSHOP PARKTOWN"/>
    <s v="DELIVERY AND HANDLING / 10%"/>
    <n v="1"/>
    <n v="349.8"/>
    <n v="349.8"/>
    <n v="35370.380000000012"/>
    <x v="36"/>
  </r>
  <r>
    <m/>
    <x v="4"/>
    <s v="Invoice"/>
    <s v="86366"/>
    <s v="FLORICULTURE WHOLESALE GROWERS"/>
    <s v="DELIVERY AND HANDLING - 15%"/>
    <n v="1"/>
    <n v="495.98"/>
    <n v="495.98"/>
    <n v="35866.360000000015"/>
    <x v="36"/>
  </r>
  <r>
    <m/>
    <x v="18"/>
    <s v="Invoice"/>
    <s v="86389"/>
    <s v="LIFESTYLE HOME GARDEN"/>
    <s v="DELIVERY AND HANDLING / 14%"/>
    <n v="1"/>
    <n v="1217.2"/>
    <n v="1217.2"/>
    <n v="37083.560000000012"/>
    <x v="36"/>
  </r>
  <r>
    <m/>
    <x v="18"/>
    <s v="Invoice"/>
    <s v="86393"/>
    <s v="ECKARDS GARDEN PAVILION"/>
    <s v="DELIVERY AND HANDLING / 14%"/>
    <n v="1"/>
    <n v="468.65"/>
    <n v="468.65"/>
    <n v="37552.210000000014"/>
    <x v="36"/>
  </r>
  <r>
    <m/>
    <x v="18"/>
    <s v="Invoice"/>
    <s v="86394"/>
    <s v="LOTS OF POTS PTA"/>
    <s v="DELIVERY AND HANDLING / 10%"/>
    <n v="1"/>
    <n v="263.52999999999997"/>
    <n v="263.52999999999997"/>
    <n v="37815.740000000013"/>
    <x v="36"/>
  </r>
  <r>
    <m/>
    <x v="18"/>
    <s v="Invoice"/>
    <s v="86396"/>
    <s v="GARDENSHOP PARKTOWN"/>
    <s v="DELIVERY AND HANDLING / 10%"/>
    <n v="1"/>
    <n v="445.2"/>
    <n v="445.2"/>
    <n v="38260.94000000001"/>
    <x v="36"/>
  </r>
  <r>
    <m/>
    <x v="18"/>
    <s v="Invoice"/>
    <s v="86397"/>
    <s v="GARDENSHOP PARKTOWN"/>
    <s v="DELIVERY AND HANDLING / 19%"/>
    <n v="1"/>
    <n v="1318.37"/>
    <n v="1318.37"/>
    <n v="39579.310000000012"/>
    <x v="36"/>
  </r>
  <r>
    <m/>
    <x v="230"/>
    <s v="Invoice"/>
    <s v="86416"/>
    <s v="STODELS NURSERIES:MENLOPARK"/>
    <s v="DELIVERY AND HANDLING 17%"/>
    <n v="1"/>
    <n v="144.41999999999999"/>
    <n v="144.41999999999999"/>
    <n v="39723.73000000001"/>
    <x v="36"/>
  </r>
  <r>
    <m/>
    <x v="5"/>
    <s v="Invoice"/>
    <s v="86439"/>
    <s v="OLIVE GARDENS"/>
    <s v="DELIVERY AND HANDLING / 19%"/>
    <n v="1"/>
    <n v="48.77"/>
    <n v="48.77"/>
    <n v="39772.500000000007"/>
    <x v="36"/>
  </r>
  <r>
    <m/>
    <x v="5"/>
    <s v="Invoice"/>
    <s v="86450"/>
    <s v="ROSES FOR U t/a URTH"/>
    <s v="DELIVERY AND HANDLING / 19%"/>
    <n v="1"/>
    <n v="126.16"/>
    <n v="126.16"/>
    <n v="39898.660000000011"/>
    <x v="36"/>
  </r>
  <r>
    <m/>
    <x v="5"/>
    <s v="Invoice"/>
    <s v="86451"/>
    <s v="NINFA GARDEN CENTRE"/>
    <s v="DELIVERY AND HANDLING / 19%"/>
    <m/>
    <n v="679.16"/>
    <n v="679.16"/>
    <n v="40577.820000000014"/>
    <x v="36"/>
  </r>
  <r>
    <m/>
    <x v="5"/>
    <s v="Invoice"/>
    <s v="86452"/>
    <s v="MONTANA GARDEN PAVILION"/>
    <s v="DELIVERY AND HANDLING / 10%"/>
    <n v="1"/>
    <n v="769.6"/>
    <n v="769.6"/>
    <n v="41347.420000000013"/>
    <x v="36"/>
  </r>
  <r>
    <m/>
    <x v="5"/>
    <s v="Invoice"/>
    <s v="86454"/>
    <s v="PLANT FACTORY"/>
    <s v="DELIVERY AND HANDLING / 19%"/>
    <m/>
    <n v="516.61"/>
    <n v="516.61"/>
    <n v="41864.030000000013"/>
    <x v="36"/>
  </r>
  <r>
    <m/>
    <x v="5"/>
    <s v="Invoice"/>
    <s v="86455"/>
    <s v="ROSES FOR U t/a URTH"/>
    <s v="DELIVERY AND HANDLING / 19%"/>
    <n v="1"/>
    <n v="179.99"/>
    <n v="179.99"/>
    <n v="42044.020000000011"/>
    <x v="36"/>
  </r>
  <r>
    <m/>
    <x v="5"/>
    <s v="Invoice"/>
    <s v="86621"/>
    <s v="MONTANA GARDEN PAVILION"/>
    <s v="DELIVERY AND HANDLING / 10%"/>
    <n v="1"/>
    <n v="574.65"/>
    <n v="574.65"/>
    <n v="42618.670000000013"/>
    <x v="36"/>
  </r>
  <r>
    <m/>
    <x v="105"/>
    <s v="Invoice"/>
    <s v="86477"/>
    <s v="LOTS OF POTS PTA"/>
    <s v="DELIVERY AND HANDLING / 10%"/>
    <n v="1"/>
    <n v="311.05"/>
    <n v="311.05"/>
    <n v="42929.720000000016"/>
    <x v="36"/>
  </r>
  <r>
    <m/>
    <x v="105"/>
    <s v="Invoice"/>
    <s v="86480"/>
    <s v="HILLCREST NURSERY"/>
    <s v="DELIVERY AND HANDLING / 15%"/>
    <n v="1"/>
    <n v="518.24"/>
    <n v="518.24"/>
    <n v="43447.960000000014"/>
    <x v="36"/>
  </r>
  <r>
    <m/>
    <x v="105"/>
    <s v="Invoice"/>
    <s v="86428"/>
    <s v="LIFESTYLE HOME GARDEN"/>
    <s v="DELIVERY AND HANDLING / 14%"/>
    <n v="1"/>
    <n v="1955.29"/>
    <n v="1955.29"/>
    <n v="45403.250000000015"/>
    <x v="36"/>
  </r>
  <r>
    <m/>
    <x v="19"/>
    <s v="Invoice"/>
    <s v="86489"/>
    <s v="ECKARDS GARDEN PAVILION"/>
    <s v="DELIVERY AND HANDLING / 14%"/>
    <n v="1"/>
    <n v="667.73"/>
    <n v="667.73"/>
    <n v="46070.980000000018"/>
    <x v="36"/>
  </r>
  <r>
    <m/>
    <x v="19"/>
    <s v="Invoice"/>
    <s v="86490"/>
    <s v="BRAKPAN GARDEN CENTRE"/>
    <s v="DELIVERY AND HANDLING / 8%"/>
    <n v="1"/>
    <n v="121.87"/>
    <n v="121.87"/>
    <n v="46192.85000000002"/>
    <x v="36"/>
  </r>
  <r>
    <m/>
    <x v="19"/>
    <s v="Invoice"/>
    <s v="86496"/>
    <s v="LOTS OF POTS CENTURION"/>
    <s v="DELIVERY AND HANDLING / 10%"/>
    <n v="1"/>
    <n v="168.44"/>
    <n v="168.44"/>
    <n v="46361.290000000023"/>
    <x v="36"/>
  </r>
  <r>
    <m/>
    <x v="19"/>
    <s v="Invoice"/>
    <s v="86497"/>
    <s v="DIE BLOMWINKELTJIE"/>
    <s v="DELIVERY AND HANDLING / 19%"/>
    <n v="1"/>
    <n v="299.60000000000002"/>
    <n v="299.60000000000002"/>
    <n v="46660.890000000021"/>
    <x v="36"/>
  </r>
  <r>
    <m/>
    <x v="19"/>
    <s v="Invoice"/>
    <s v="86499"/>
    <s v="GARDENSHOP PARKTOWN"/>
    <s v="DELIVERY AND HANDLING / 10%"/>
    <n v="1"/>
    <n v="424.77"/>
    <n v="424.77"/>
    <n v="47085.660000000018"/>
    <x v="36"/>
  </r>
  <r>
    <m/>
    <x v="19"/>
    <s v="Invoice"/>
    <s v="86500"/>
    <s v="GARDENSHOP PARKTOWN"/>
    <s v="DELIVERY AND HANDLING / 19%"/>
    <n v="1"/>
    <n v="618.36"/>
    <n v="618.36"/>
    <n v="47704.020000000019"/>
    <x v="36"/>
  </r>
  <r>
    <m/>
    <x v="232"/>
    <s v="Invoice"/>
    <s v="86511"/>
    <s v="CRISANRA KWEKERY"/>
    <s v="DELIVERY AND HANDLING / 17%"/>
    <n v="1"/>
    <n v="487.84"/>
    <n v="487.84"/>
    <n v="48191.860000000015"/>
    <x v="36"/>
  </r>
  <r>
    <m/>
    <x v="233"/>
    <s v="Invoice"/>
    <s v="86519"/>
    <s v="STODELS NURSERIES:FERNDALE"/>
    <s v="DELIVERY AND HANDLING - 17%"/>
    <n v="1"/>
    <n v="271.86"/>
    <n v="271.86"/>
    <n v="48463.720000000016"/>
    <x v="36"/>
  </r>
  <r>
    <m/>
    <x v="233"/>
    <s v="Invoice"/>
    <s v="86533"/>
    <s v="LIFESTYLE HOME GARDEN"/>
    <s v="DELIVERY AND HANDLING / 14%"/>
    <n v="1"/>
    <n v="1164.8499999999999"/>
    <n v="1164.8499999999999"/>
    <n v="49628.570000000014"/>
    <x v="36"/>
  </r>
  <r>
    <m/>
    <x v="233"/>
    <s v="Invoice"/>
    <s v="86540"/>
    <s v="ROSES FOR U t/a URTH"/>
    <s v="DELIVERY AND HANDLING / 19%"/>
    <n v="1"/>
    <n v="106.36"/>
    <n v="106.36"/>
    <n v="49734.930000000015"/>
    <x v="36"/>
  </r>
  <r>
    <m/>
    <x v="292"/>
    <s v="Invoice"/>
    <s v="86555"/>
    <s v="LOTS OF POTS PTA"/>
    <s v="DELIVERY AND HANDLING / 10%"/>
    <n v="1"/>
    <n v="165.32"/>
    <n v="165.32"/>
    <n v="49900.250000000015"/>
    <x v="36"/>
  </r>
  <r>
    <m/>
    <x v="283"/>
    <s v="Invoice"/>
    <s v="86595"/>
    <s v="NYLIES KWEKERY"/>
    <s v="DELIVERY AND HANDLING / 19%"/>
    <n v="1"/>
    <n v="307.69"/>
    <n v="307.69"/>
    <n v="50207.940000000017"/>
    <x v="36"/>
  </r>
  <r>
    <m/>
    <x v="20"/>
    <s v="Invoice"/>
    <s v="86588"/>
    <s v="OLIVE GARDENS"/>
    <s v="DELIVERY AND HANDLING / 10%"/>
    <n v="1"/>
    <n v="29.6"/>
    <n v="29.6"/>
    <n v="50237.540000000015"/>
    <x v="36"/>
  </r>
  <r>
    <m/>
    <x v="20"/>
    <s v="Invoice"/>
    <s v="86589"/>
    <s v="OLIVE GARDENS"/>
    <s v="DELIVERY AND HANDLING / 19%"/>
    <n v="1"/>
    <n v="156.09"/>
    <n v="156.09"/>
    <n v="50393.630000000012"/>
    <x v="36"/>
  </r>
  <r>
    <m/>
    <x v="284"/>
    <s v="Invoice"/>
    <s v="86618"/>
    <s v="HILLCREST NURSERY"/>
    <s v="DELIVERY AND HANDLING / 15%"/>
    <n v="-1"/>
    <n v="412.96"/>
    <n v="-412.96"/>
    <n v="49980.670000000013"/>
    <x v="36"/>
  </r>
  <r>
    <m/>
    <x v="284"/>
    <s v="Invoice"/>
    <s v="86619"/>
    <s v="LIFESTYLE HOME GARDEN"/>
    <s v="DELIVERY AND HANDLING / 14%"/>
    <n v="1"/>
    <n v="989.85"/>
    <n v="989.85"/>
    <n v="50970.520000000011"/>
    <x v="36"/>
  </r>
  <r>
    <m/>
    <x v="284"/>
    <s v="Invoice"/>
    <s v="86620"/>
    <s v="MONTROSE NURSERY"/>
    <s v="DELIVERY AND HANDLING / 19%"/>
    <n v="1"/>
    <n v="737.89"/>
    <n v="737.89"/>
    <n v="51708.410000000011"/>
    <x v="36"/>
  </r>
  <r>
    <m/>
    <x v="106"/>
    <s v="Invoice"/>
    <s v="86635"/>
    <s v="LOTS OF POTS CENTURION"/>
    <s v="DELIVERY AND HANDLING / 10%"/>
    <n v="1"/>
    <n v="172.63"/>
    <n v="172.63"/>
    <n v="51881.040000000008"/>
    <x v="36"/>
  </r>
  <r>
    <m/>
    <x v="293"/>
    <s v="Invoice"/>
    <s v="86646"/>
    <s v="CRISANRA KWEKERY"/>
    <s v="DELIVERY AND HANDLING / 17%"/>
    <n v="1"/>
    <n v="122.37"/>
    <n v="122.37"/>
    <n v="52003.410000000011"/>
    <x v="36"/>
  </r>
  <r>
    <m/>
    <x v="294"/>
    <s v="Invoice"/>
    <s v="86640"/>
    <s v="STODELS NURSERIES:MENLOPARK"/>
    <s v="DELIVERY AND HANDLING 17%"/>
    <n v="1"/>
    <n v="196.1"/>
    <n v="196.1"/>
    <n v="52199.510000000009"/>
    <x v="36"/>
  </r>
  <r>
    <m/>
    <x v="21"/>
    <s v="Invoice"/>
    <s v="86661"/>
    <s v="GARDENSHOP PARKTOWN"/>
    <s v="DELIVERY AND HANDLING - 10%"/>
    <n v="1"/>
    <n v="287.12"/>
    <n v="287.12"/>
    <n v="52486.630000000012"/>
    <x v="36"/>
  </r>
  <r>
    <m/>
    <x v="21"/>
    <s v="Invoice"/>
    <s v="86662"/>
    <s v="GARDENSHOP PARKTOWN"/>
    <s v="DELIVERY AND HANDLING - 19%"/>
    <n v="1"/>
    <n v="540.75"/>
    <n v="540.75"/>
    <n v="53027.380000000012"/>
    <x v="36"/>
  </r>
  <r>
    <m/>
    <x v="107"/>
    <s v="Invoice"/>
    <s v="86683"/>
    <s v="LIFESTYLE HOME GARDEN"/>
    <s v="DELIVERY AND HANDLING / 14%"/>
    <n v="1"/>
    <n v="1096.3800000000001"/>
    <n v="1096.3800000000001"/>
    <n v="54123.760000000009"/>
    <x v="36"/>
  </r>
  <r>
    <m/>
    <x v="107"/>
    <s v="Invoice"/>
    <s v="86685"/>
    <s v="LOTS OF POTS PTA"/>
    <s v="DELIVERY AND HANDLING / 10%"/>
    <n v="1"/>
    <n v="99.95"/>
    <n v="99.95"/>
    <n v="54223.710000000006"/>
    <x v="36"/>
  </r>
  <r>
    <m/>
    <x v="107"/>
    <s v="Invoice"/>
    <s v="86688"/>
    <s v="ECKARDS GARDEN PAVILION"/>
    <s v="DELIVERY AND HANDLING / 14%"/>
    <n v="1"/>
    <n v="361.33"/>
    <n v="361.33"/>
    <n v="54585.040000000008"/>
    <x v="36"/>
  </r>
  <r>
    <m/>
    <x v="107"/>
    <s v="Invoice"/>
    <s v="86690"/>
    <s v="ECKARDS GARDEN PAVILION"/>
    <s v="DELIVERY AND HANDLING / 10%"/>
    <n v="1"/>
    <n v="260.52"/>
    <n v="260.52"/>
    <n v="54845.560000000005"/>
    <x v="36"/>
  </r>
  <r>
    <m/>
    <x v="108"/>
    <s v="Invoice"/>
    <s v="86701"/>
    <s v="LOTS OF POTS CENTURION"/>
    <s v="DELIVERY AND HANDLING / 10%"/>
    <n v="1"/>
    <n v="238.37"/>
    <n v="238.37"/>
    <n v="55083.930000000008"/>
    <x v="36"/>
  </r>
  <r>
    <m/>
    <x v="108"/>
    <s v="Invoice"/>
    <s v="86704"/>
    <s v="GARDENSHOP PARKTOWN"/>
    <s v="DELIVERY AND HANDLING / 10%"/>
    <n v="1"/>
    <n v="159"/>
    <n v="159"/>
    <n v="55242.930000000008"/>
    <x v="36"/>
  </r>
  <r>
    <m/>
    <x v="108"/>
    <s v="Invoice"/>
    <s v="86705"/>
    <s v="GARDENSHOP PARKTOWN"/>
    <s v="DELIVERY AND HANDLING / 19%"/>
    <n v="1"/>
    <n v="432.03"/>
    <n v="432.03"/>
    <n v="55674.960000000006"/>
    <x v="36"/>
  </r>
  <r>
    <m/>
    <x v="234"/>
    <s v="Invoice"/>
    <s v="86717"/>
    <s v="MONTROSE NURSERY"/>
    <s v="DELIVERY AND HANDLING / 19%"/>
    <n v="1"/>
    <n v="1000.65"/>
    <n v="1000.65"/>
    <n v="56675.610000000008"/>
    <x v="36"/>
  </r>
  <r>
    <m/>
    <x v="234"/>
    <s v="Invoice"/>
    <s v="86720"/>
    <s v="PICK ME LANDSCAPING&amp;NURSERY"/>
    <s v="DELIVERY AND HANDLING / 19%"/>
    <n v="1"/>
    <n v="1719.72"/>
    <n v="1719.72"/>
    <n v="58395.330000000009"/>
    <x v="36"/>
  </r>
  <r>
    <m/>
    <x v="109"/>
    <s v="Invoice"/>
    <s v="86689"/>
    <s v="EARTHQUEST MANAGEMENT CONSULTANTS"/>
    <s v="DELIVERY AND HANDLING - 19%"/>
    <n v="1"/>
    <n v="809.13"/>
    <n v="809.13"/>
    <n v="59204.460000000006"/>
    <x v="36"/>
  </r>
  <r>
    <m/>
    <x v="109"/>
    <s v="Invoice"/>
    <s v="86734"/>
    <s v="LIFESTYLE HOME GARDEN"/>
    <s v="DELIVERY AND HANDLING - 14%"/>
    <n v="1"/>
    <n v="775.04"/>
    <n v="775.04"/>
    <n v="59979.500000000007"/>
    <x v="36"/>
  </r>
  <r>
    <m/>
    <x v="109"/>
    <s v="Invoice"/>
    <s v="86740"/>
    <s v="MONTANA GARDEN PAVILION"/>
    <s v="DELIVERY AND HANDLING / 19%"/>
    <n v="1"/>
    <n v="268.20999999999998"/>
    <n v="268.20999999999998"/>
    <n v="60247.710000000006"/>
    <x v="36"/>
  </r>
  <r>
    <m/>
    <x v="109"/>
    <s v="Invoice"/>
    <s v="86742"/>
    <s v="MONTANA GARDEN PAVILION"/>
    <s v="DELIVERY AND HANDLING / 10%"/>
    <n v="1"/>
    <n v="1155.17"/>
    <n v="1155.17"/>
    <n v="61402.880000000005"/>
    <x v="36"/>
  </r>
  <r>
    <m/>
    <x v="236"/>
    <s v="Invoice"/>
    <s v="86759"/>
    <s v="GARDENSHOP PARKTOWN"/>
    <s v="DELIVERY AND HANDLING / 19%"/>
    <n v="1"/>
    <n v="365.46"/>
    <n v="365.46"/>
    <n v="61768.340000000004"/>
    <x v="36"/>
  </r>
  <r>
    <m/>
    <x v="236"/>
    <s v="Invoice"/>
    <s v="86760"/>
    <s v="GARDENSHOP PARKTOWN"/>
    <s v="DELIVERY AND HANDLING / 10%"/>
    <n v="1"/>
    <n v="572.04"/>
    <n v="572.04"/>
    <n v="62340.380000000005"/>
    <x v="36"/>
  </r>
  <r>
    <m/>
    <x v="298"/>
    <s v="Invoice"/>
    <s v="86773"/>
    <s v="OLIVE GARDENS"/>
    <s v="DELIVERY AND HANDLING / 10%"/>
    <n v="1"/>
    <n v="192.04"/>
    <n v="192.04"/>
    <n v="62532.420000000006"/>
    <x v="36"/>
  </r>
  <r>
    <m/>
    <x v="298"/>
    <s v="Invoice"/>
    <s v="86785"/>
    <s v="ROSES FOR U t/a URTH"/>
    <s v="DELIVERY AND HANDLING / 19%"/>
    <n v="1"/>
    <n v="494.71"/>
    <n v="494.71"/>
    <n v="63027.130000000005"/>
    <x v="36"/>
  </r>
  <r>
    <m/>
    <x v="298"/>
    <s v="Invoice"/>
    <s v="86786"/>
    <s v="PLANT FACTORY"/>
    <s v="DELIVERY AND HANDLING / 19%"/>
    <n v="1"/>
    <n v="345.67"/>
    <n v="345.67"/>
    <n v="63372.800000000003"/>
    <x v="36"/>
  </r>
  <r>
    <m/>
    <x v="237"/>
    <s v="Invoice"/>
    <s v="86782"/>
    <s v="SUNKIST GARDEN PAVILION"/>
    <s v="DELIVERY AND HANDLING / 17%"/>
    <n v="1"/>
    <n v="1146.68"/>
    <n v="1146.68"/>
    <n v="64519.48"/>
    <x v="36"/>
  </r>
  <r>
    <m/>
    <x v="110"/>
    <s v="Invoice"/>
    <s v="86778"/>
    <s v="LIFESTYLE HOME GARDEN"/>
    <s v="DELIVERY AND HANDLING / 14%"/>
    <n v="1"/>
    <n v="697.41"/>
    <n v="697.41"/>
    <n v="65216.890000000007"/>
    <x v="36"/>
  </r>
  <r>
    <m/>
    <x v="110"/>
    <s v="Invoice"/>
    <s v="86799"/>
    <s v="LIFESTYLE HOME GARDEN"/>
    <s v="DELIVERY AND HANDLING / 14%"/>
    <n v="1"/>
    <n v="1936.18"/>
    <n v="1936.18"/>
    <n v="67153.070000000007"/>
    <x v="36"/>
  </r>
  <r>
    <m/>
    <x v="111"/>
    <s v="Invoice"/>
    <s v="86819"/>
    <s v="LOTS OF POTS PTA"/>
    <s v="DELIVERY AND HANDLING / 10%"/>
    <n v="1"/>
    <n v="76.900000000000006"/>
    <n v="76.900000000000006"/>
    <n v="67229.97"/>
    <x v="36"/>
  </r>
  <r>
    <m/>
    <x v="111"/>
    <s v="Invoice"/>
    <s v="86822"/>
    <s v="ECKARDS GARDEN PAVILION"/>
    <s v="DELIVERY AND HANDLING / 14%"/>
    <n v="1"/>
    <n v="286.77"/>
    <n v="286.77"/>
    <n v="67516.740000000005"/>
    <x v="36"/>
  </r>
  <r>
    <m/>
    <x v="111"/>
    <s v="Invoice"/>
    <s v="86823"/>
    <s v="LIFESTYLE HOME GARDEN"/>
    <s v="DELIVERY AND HANDLING / 14%"/>
    <n v="1"/>
    <n v="548.08000000000004"/>
    <n v="548.08000000000004"/>
    <n v="68064.820000000007"/>
    <x v="36"/>
  </r>
  <r>
    <m/>
    <x v="111"/>
    <s v="Invoice"/>
    <s v="86824"/>
    <s v="HILLCREST NURSERY"/>
    <s v="DELIVERY AND HANDLING / 15%"/>
    <n v="1"/>
    <n v="526.9"/>
    <n v="526.9"/>
    <n v="68591.72"/>
    <x v="36"/>
  </r>
  <r>
    <m/>
    <x v="111"/>
    <s v="Invoice"/>
    <s v="86826"/>
    <s v="MONTROSE NURSERY"/>
    <s v="DELIVERY AND HANDLING / 19%"/>
    <n v="1"/>
    <n v="572.11"/>
    <n v="572.11"/>
    <n v="69163.83"/>
    <x v="36"/>
  </r>
  <r>
    <m/>
    <x v="239"/>
    <s v="Invoice"/>
    <s v="86839"/>
    <s v="LOTS OF POTS CENTURION"/>
    <s v="DELIVERY AND HANDLING / 10%"/>
    <n v="1"/>
    <n v="195.07"/>
    <n v="195.07"/>
    <n v="69358.900000000009"/>
    <x v="36"/>
  </r>
  <r>
    <m/>
    <x v="239"/>
    <s v="Invoice"/>
    <s v="86853"/>
    <s v="MONTANA GARDEN PAVILION"/>
    <s v="DELIVERY AND HANDLING / 10%"/>
    <n v="1"/>
    <n v="599.79999999999995"/>
    <n v="599.79999999999995"/>
    <n v="69958.700000000012"/>
    <x v="36"/>
  </r>
  <r>
    <m/>
    <x v="239"/>
    <s v="Invoice"/>
    <s v="86854"/>
    <s v="MONTANA GARDEN PAVILION"/>
    <s v="DELIVERY AND HANDLING / 19%"/>
    <n v="1"/>
    <n v="123.48"/>
    <n v="123.48"/>
    <n v="70082.180000000008"/>
    <x v="36"/>
  </r>
  <r>
    <m/>
    <x v="239"/>
    <s v="Invoice"/>
    <s v="86858"/>
    <s v="NYLIES KWEKERY"/>
    <s v="DELIVERY AND HANDLING / 19%"/>
    <n v="1"/>
    <n v="334.29"/>
    <n v="334.29"/>
    <n v="70416.47"/>
    <x v="36"/>
  </r>
  <r>
    <m/>
    <x v="285"/>
    <s v="Invoice"/>
    <s v="86848"/>
    <s v="BRAKPAN GARDEN CENTRE"/>
    <s v="DELIVERY AND HANDLING / 8%"/>
    <n v="1"/>
    <n v="424.81"/>
    <n v="424.81"/>
    <n v="70841.279999999999"/>
    <x v="36"/>
  </r>
  <r>
    <m/>
    <x v="285"/>
    <s v="Invoice"/>
    <s v="86850"/>
    <s v="CRISANRA KWEKERY"/>
    <s v="DELIVERY AND HANDLING / 17%"/>
    <n v="1"/>
    <n v="639.92999999999995"/>
    <n v="639.92999999999995"/>
    <n v="71481.209999999992"/>
    <x v="36"/>
  </r>
  <r>
    <m/>
    <x v="285"/>
    <s v="Invoice"/>
    <s v="86852"/>
    <s v="LIFE GREEN GROUP"/>
    <s v="DELIVERY AND HANDLING - 17%"/>
    <n v="1"/>
    <n v="2350.59"/>
    <n v="2350.59"/>
    <n v="73831.799999999988"/>
    <x v="36"/>
  </r>
  <r>
    <m/>
    <x v="285"/>
    <s v="Invoice"/>
    <s v="86860"/>
    <s v="PLANT FACTORY"/>
    <s v="DELIVERY AND HANDLING / 19%"/>
    <n v="1"/>
    <n v="475.71"/>
    <n v="475.71"/>
    <n v="74307.509999999995"/>
    <x v="36"/>
  </r>
  <r>
    <m/>
    <x v="285"/>
    <s v="Invoice"/>
    <s v="86861"/>
    <s v="ROSES FOR U t/a URTH"/>
    <s v="DELIVERY AND HANDLING / 19%"/>
    <n v="1"/>
    <n v="60.76"/>
    <n v="60.76"/>
    <n v="74368.26999999999"/>
    <x v="36"/>
  </r>
  <r>
    <m/>
    <x v="113"/>
    <s v="Invoice"/>
    <s v="86873"/>
    <s v="LIFESTYLE HOME GARDEN"/>
    <s v="DELIVERY AND HANDLING / 14%"/>
    <n v="1"/>
    <n v="1336.2"/>
    <n v="1336.2"/>
    <n v="75704.469999999987"/>
    <x v="36"/>
  </r>
  <r>
    <m/>
    <x v="113"/>
    <s v="Invoice"/>
    <s v="86879"/>
    <s v="LOTS OF POTS PTA"/>
    <s v="DELIVERY AND HANDLING / 10%"/>
    <n v="1"/>
    <n v="230.07"/>
    <n v="230.07"/>
    <n v="75934.539999999994"/>
    <x v="36"/>
  </r>
  <r>
    <m/>
    <x v="113"/>
    <s v="Invoice"/>
    <s v="86881"/>
    <s v="HILLCREST NURSERY"/>
    <s v="DELIVERY AND HANDLING / 15%"/>
    <n v="-1"/>
    <n v="265.64999999999998"/>
    <n v="-265.64999999999998"/>
    <n v="75668.89"/>
    <x v="36"/>
  </r>
  <r>
    <m/>
    <x v="113"/>
    <s v="Invoice"/>
    <s v="86882"/>
    <s v="ECKARDS GARDEN PAVILION"/>
    <s v="DELIVERY AND HANDLING / 14%"/>
    <n v="1"/>
    <n v="403.56"/>
    <n v="403.56"/>
    <n v="76072.45"/>
    <x v="36"/>
  </r>
  <r>
    <m/>
    <x v="113"/>
    <s v="Invoice"/>
    <s v="86883"/>
    <s v="ECKARDS GARDEN PAVILION"/>
    <s v="DELIVERY AND HANDLING / 10%"/>
    <n v="1"/>
    <n v="384.08"/>
    <n v="384.08"/>
    <n v="76456.53"/>
    <x v="36"/>
  </r>
  <r>
    <m/>
    <x v="113"/>
    <s v="Invoice"/>
    <s v="86884"/>
    <s v="MONTROSE NURSERY"/>
    <s v="DELIVERY AND HANDLING / 19%"/>
    <n v="1"/>
    <n v="2301.29"/>
    <n v="2301.29"/>
    <n v="78757.819999999992"/>
    <x v="36"/>
  </r>
  <r>
    <m/>
    <x v="114"/>
    <s v="Invoice"/>
    <s v="86895"/>
    <s v="OLIVE GARDENS"/>
    <s v="DELIVERY AND HANDLING / 10%"/>
    <n v="1"/>
    <n v="29.06"/>
    <n v="29.06"/>
    <n v="78786.87999999999"/>
    <x v="36"/>
  </r>
  <r>
    <m/>
    <x v="114"/>
    <s v="Invoice"/>
    <s v="86898"/>
    <s v="GARDENSHOP PARKTOWN"/>
    <s v="DELIVERY AND HANDLING / 10%"/>
    <n v="1"/>
    <n v="345.35"/>
    <n v="345.35"/>
    <n v="79132.23"/>
    <x v="36"/>
  </r>
  <r>
    <m/>
    <x v="114"/>
    <s v="Invoice"/>
    <s v="86899"/>
    <s v="GARDENSHOP PARKTOWN"/>
    <s v="DELIVERY AND HANDLING / 19%"/>
    <n v="1"/>
    <n v="349.15"/>
    <n v="349.15"/>
    <n v="79481.37999999999"/>
    <x v="36"/>
  </r>
  <r>
    <m/>
    <x v="22"/>
    <s v="Invoice"/>
    <s v="86922"/>
    <s v="CLARKS GARDEN CENTRE"/>
    <s v="DELIVERY AND HANDLING / 19%"/>
    <n v="1"/>
    <n v="516.48"/>
    <n v="516.48"/>
    <n v="79997.859999999986"/>
    <x v="36"/>
  </r>
  <r>
    <m/>
    <x v="22"/>
    <s v="Invoice"/>
    <s v="86925"/>
    <s v="LIFESTYLE HOME GARDEN"/>
    <s v="DELIVERY AND HANDLING / 14%"/>
    <n v="1"/>
    <n v="760.45"/>
    <n v="760.45"/>
    <n v="80758.309999999983"/>
    <x v="36"/>
  </r>
  <r>
    <m/>
    <x v="115"/>
    <s v="Invoice"/>
    <s v="86949"/>
    <s v="LIFESTYLE HOME GARDEN"/>
    <s v="DELIVERY AND HANDLING / 14%"/>
    <n v="1"/>
    <n v="634.12"/>
    <n v="634.12"/>
    <n v="81392.429999999978"/>
    <x v="36"/>
  </r>
  <r>
    <m/>
    <x v="23"/>
    <s v="Invoice"/>
    <s v="86953"/>
    <s v="GARDENSHOP PARKTOWN"/>
    <s v="DELIVERY AND HANDLING - 10%"/>
    <n v="1"/>
    <n v="1017.6"/>
    <n v="1017.6"/>
    <n v="82410.029999999984"/>
    <x v="36"/>
  </r>
  <r>
    <m/>
    <x v="23"/>
    <s v="Invoice"/>
    <s v="86954"/>
    <s v="GARDENSHOP PARKTOWN"/>
    <s v="DELIVERY AND HANDLING - 19%"/>
    <n v="1"/>
    <n v="506.42"/>
    <n v="506.42"/>
    <n v="82916.449999999983"/>
    <x v="36"/>
  </r>
  <r>
    <m/>
    <x v="23"/>
    <s v="Invoice"/>
    <s v="86957"/>
    <s v="LOTS OF POTS CENTURION"/>
    <s v="DELIVERY AND HANDLING - 10%"/>
    <n v="1"/>
    <n v="299.12"/>
    <n v="299.12"/>
    <n v="83215.569999999978"/>
    <x v="36"/>
  </r>
  <r>
    <m/>
    <x v="23"/>
    <s v="Invoice"/>
    <s v="86974"/>
    <s v="ROSES FOR U t/a URTH"/>
    <s v="DELIVERY AND HANDLING / 19%"/>
    <n v="1"/>
    <n v="60.76"/>
    <n v="60.76"/>
    <n v="83276.329999999973"/>
    <x v="36"/>
  </r>
  <r>
    <m/>
    <x v="23"/>
    <s v="Invoice"/>
    <s v="86975"/>
    <s v="MONTANA GARDEN PAVILION"/>
    <s v="DELIVERY AND HANDLING / 19%"/>
    <n v="1"/>
    <n v="177.6"/>
    <n v="177.6"/>
    <n v="83453.929999999978"/>
    <x v="36"/>
  </r>
  <r>
    <m/>
    <x v="23"/>
    <s v="Invoice"/>
    <s v="86976"/>
    <s v="MONTANA GARDEN PAVILION"/>
    <s v="DELIVERY AND HANDLING / 19%"/>
    <n v="1"/>
    <n v="287.14999999999998"/>
    <n v="287.14999999999998"/>
    <n v="83741.079999999973"/>
    <x v="36"/>
  </r>
  <r>
    <m/>
    <x v="116"/>
    <s v="Invoice"/>
    <s v="86969"/>
    <s v="HECKERS GARDEN CENTRE (Pty) Ltd"/>
    <s v="DELIVERY AND HANDLING POTS - 17% "/>
    <n v="1"/>
    <n v="339.15"/>
    <n v="339.15"/>
    <n v="84080.229999999967"/>
    <x v="36"/>
  </r>
  <r>
    <m/>
    <x v="46"/>
    <s v="Invoice"/>
    <s v="87006"/>
    <s v="SCHAFFLERS GARDEN NURSERY"/>
    <s v="DELIVERY AND HANDLING / 14%"/>
    <n v="1"/>
    <n v="335.88"/>
    <n v="335.88"/>
    <n v="84416.109999999971"/>
    <x v="36"/>
  </r>
  <r>
    <m/>
    <x v="243"/>
    <s v="Invoice"/>
    <s v="86997"/>
    <s v="LIFESTYLE HOME GARDEN"/>
    <s v="DELIVERY AND HANDLING / 14%"/>
    <n v="1"/>
    <n v="735.84"/>
    <n v="735.84"/>
    <n v="85151.949999999968"/>
    <x v="36"/>
  </r>
  <r>
    <m/>
    <x v="24"/>
    <s v="Invoice"/>
    <s v="86998"/>
    <s v="LOTS OF POTS PTA"/>
    <s v="DELIVERY AND HANDLING / 10%"/>
    <n v="1"/>
    <n v="187.04"/>
    <n v="187.04"/>
    <n v="85338.989999999962"/>
    <x v="36"/>
  </r>
  <r>
    <m/>
    <x v="244"/>
    <s v="Invoice"/>
    <s v="87068"/>
    <s v="ROSES FOR U t/a URTH"/>
    <s v="DELIVERY AND HANDLING / 19%"/>
    <n v="1"/>
    <n v="136.72999999999999"/>
    <n v="136.72999999999999"/>
    <n v="85475.719999999958"/>
    <x v="36"/>
  </r>
  <r>
    <m/>
    <x v="244"/>
    <s v="Invoice"/>
    <s v="87069"/>
    <s v="PLANT FACTORY"/>
    <s v="DELIVERY AND HANDLING / 19%"/>
    <n v="1"/>
    <n v="532.6"/>
    <n v="532.6"/>
    <n v="86008.319999999963"/>
    <x v="36"/>
  </r>
  <r>
    <m/>
    <x v="119"/>
    <s v="Invoice"/>
    <s v="87053"/>
    <s v="LOTS OF POTS PTA"/>
    <s v="DELIVERY AND HANDLING / 10%"/>
    <n v="1"/>
    <n v="203.75"/>
    <n v="203.75"/>
    <n v="86212.069999999963"/>
    <x v="36"/>
  </r>
  <r>
    <m/>
    <x v="119"/>
    <s v="Invoice"/>
    <s v="87054"/>
    <s v="LIFESTYLE HOME GARDEN"/>
    <s v="DELIVERY AND HANDLING / 14%"/>
    <n v="1"/>
    <n v="2166.92"/>
    <n v="2166.92"/>
    <n v="88378.989999999962"/>
    <x v="36"/>
  </r>
  <r>
    <m/>
    <x v="119"/>
    <s v="Invoice"/>
    <s v="87055"/>
    <s v="ECKARDS GARDEN PAVILION"/>
    <s v="DELIVERY AND HANDLING / 10%"/>
    <n v="1"/>
    <n v="423.28"/>
    <n v="423.28"/>
    <n v="88802.26999999996"/>
    <x v="36"/>
  </r>
  <r>
    <m/>
    <x v="119"/>
    <s v="Invoice"/>
    <s v="87056"/>
    <s v="ECKARDS GARDEN PAVILION"/>
    <s v="DELIVERY AND HANDLING / 14%"/>
    <n v="1"/>
    <n v="927.99"/>
    <n v="927.99"/>
    <n v="89730.259999999966"/>
    <x v="36"/>
  </r>
  <r>
    <m/>
    <x v="119"/>
    <s v="Invoice"/>
    <s v="87060"/>
    <s v="HILLCREST NURSERY"/>
    <s v="DELIVERY AND HANDLING / 15%"/>
    <n v="1"/>
    <n v="456.45"/>
    <n v="456.45"/>
    <n v="90186.709999999963"/>
    <x v="36"/>
  </r>
  <r>
    <m/>
    <x v="119"/>
    <s v="Invoice"/>
    <s v="87063"/>
    <s v="MONTROSE NURSERY"/>
    <s v="DELIVERY AND HANDLING / 19%"/>
    <n v="1"/>
    <n v="911.7"/>
    <n v="911.7"/>
    <n v="91098.40999999996"/>
    <x v="36"/>
  </r>
  <r>
    <m/>
    <x v="6"/>
    <s v="Invoice"/>
    <s v="87057"/>
    <s v="GARDENSHOP PARKTOWN"/>
    <s v="DELIVERY AND HANDLING / 10%"/>
    <n v="1"/>
    <n v="890.04"/>
    <n v="890.04"/>
    <n v="91988.449999999953"/>
    <x v="36"/>
  </r>
  <r>
    <m/>
    <x v="6"/>
    <s v="Invoice"/>
    <s v="87058"/>
    <s v="GARDENSHOP PARKTOWN"/>
    <s v="DELIVERY AND HANDLING / 19%"/>
    <n v="1"/>
    <n v="1288.1400000000001"/>
    <n v="1288.1400000000001"/>
    <n v="93276.589999999953"/>
    <x v="36"/>
  </r>
  <r>
    <m/>
    <x v="6"/>
    <s v="Invoice"/>
    <s v="87098"/>
    <s v="MONTANA GARDEN PAVILION"/>
    <s v="DELIVERY AND HANDLING / 10%"/>
    <n v="1"/>
    <n v="599.79999999999995"/>
    <n v="599.79999999999995"/>
    <n v="93876.389999999956"/>
    <x v="36"/>
  </r>
  <r>
    <m/>
    <x v="122"/>
    <s v="Invoice"/>
    <s v="87108"/>
    <s v="LIFESTYLE HOME GARDEN"/>
    <s v="DELIVERY AND HANDLING / 14%"/>
    <n v="1"/>
    <n v="1777.49"/>
    <n v="1777.49"/>
    <n v="95653.879999999961"/>
    <x v="36"/>
  </r>
  <r>
    <m/>
    <x v="122"/>
    <s v="Invoice"/>
    <s v="87111"/>
    <s v="STODELS NURSERIES:MENLOPARK"/>
    <s v="DELIVERY AND HANDLING - 17%"/>
    <n v="1"/>
    <n v="169.91"/>
    <n v="169.91"/>
    <n v="95823.789999999964"/>
    <x v="36"/>
  </r>
  <r>
    <m/>
    <x v="123"/>
    <s v="Invoice"/>
    <s v="87124"/>
    <s v="SLOBAS LANDSCAPING"/>
    <s v="DELIVERY AND HANDLING / 17%"/>
    <n v="1"/>
    <n v="611.69000000000005"/>
    <n v="611.69000000000005"/>
    <n v="96435.479999999967"/>
    <x v="36"/>
  </r>
  <r>
    <m/>
    <x v="123"/>
    <s v="Invoice"/>
    <s v="87125"/>
    <s v="BREATHE NATURAL HEALTH"/>
    <s v="DELIVERY AND HANDLING / 19%"/>
    <n v="1"/>
    <n v="120.42"/>
    <n v="120.42"/>
    <n v="96555.899999999965"/>
    <x v="36"/>
  </r>
  <r>
    <m/>
    <x v="123"/>
    <s v="Invoice"/>
    <s v="87126"/>
    <s v="ECKARDS GARDEN PAVILION"/>
    <s v="DELIVERY AND HANDLING / 14%"/>
    <n v="1"/>
    <n v="348.6"/>
    <n v="348.6"/>
    <n v="96904.499999999971"/>
    <x v="36"/>
  </r>
  <r>
    <m/>
    <x v="124"/>
    <s v="Invoice"/>
    <s v="87134"/>
    <s v="ECKARDS GARDEN PAVILION"/>
    <s v="DELIVERY AND HANDLING / 14%"/>
    <n v="1"/>
    <n v="348.6"/>
    <n v="348.6"/>
    <n v="97253.099999999977"/>
    <x v="36"/>
  </r>
  <r>
    <m/>
    <x v="126"/>
    <s v="Invoice"/>
    <s v="87153"/>
    <s v="WILLOW FEATHER FARMING"/>
    <s v="DELIVERY AND HANDLING - 17%"/>
    <n v="1"/>
    <n v="483.33"/>
    <n v="483.33"/>
    <n v="97736.429999999978"/>
    <x v="36"/>
  </r>
  <r>
    <m/>
    <x v="126"/>
    <s v="Invoice"/>
    <s v="87154"/>
    <s v="LIFESTYLE HOME GARDEN"/>
    <s v="DELIVERY AND HANDLING - 14%"/>
    <n v="1"/>
    <n v="2580.48"/>
    <n v="2580.48"/>
    <n v="100316.90999999997"/>
    <x v="36"/>
  </r>
  <r>
    <m/>
    <x v="126"/>
    <s v="Invoice"/>
    <s v="87176"/>
    <s v="PLANT FACTORY"/>
    <s v="DELIVERY AND HANDLING / 19%"/>
    <n v="1"/>
    <n v="515.28"/>
    <n v="515.28"/>
    <n v="100832.18999999997"/>
    <x v="36"/>
  </r>
  <r>
    <m/>
    <x v="126"/>
    <s v="Invoice"/>
    <s v="87177"/>
    <s v="ROSES FOR U t/a URTH"/>
    <s v="DELIVERY AND HANDLING / 19%"/>
    <n v="1"/>
    <n v="165.28"/>
    <n v="165.28"/>
    <n v="100997.46999999997"/>
    <x v="36"/>
  </r>
  <r>
    <m/>
    <x v="47"/>
    <s v="Invoice"/>
    <s v="87180"/>
    <s v="ECKARDS GARDEN PAVILION"/>
    <s v="DELIVERY AND HANDLING / 14%"/>
    <n v="1"/>
    <n v="756"/>
    <n v="756"/>
    <n v="101753.46999999997"/>
    <x v="36"/>
  </r>
  <r>
    <m/>
    <x v="127"/>
    <s v="Invoice"/>
    <s v="87197"/>
    <s v="LOTS OF POTS PTA"/>
    <s v="DELIVERY AND HANDLING / 10%"/>
    <n v="1"/>
    <n v="203.77"/>
    <n v="203.77"/>
    <n v="101957.23999999998"/>
    <x v="36"/>
  </r>
  <r>
    <m/>
    <x v="127"/>
    <s v="Invoice"/>
    <s v="87211"/>
    <s v="ECKARDS GARDEN PAVILION"/>
    <s v="DELIVERY AND HANDLING / 14%"/>
    <n v="1"/>
    <n v="274.45"/>
    <n v="274.45"/>
    <n v="102231.68999999997"/>
    <x v="36"/>
  </r>
  <r>
    <m/>
    <x v="127"/>
    <s v="Invoice"/>
    <s v="87241"/>
    <s v="NYLIES KWEKERY"/>
    <s v="DELIVERY AND HANDLING / 17%"/>
    <n v="1"/>
    <n v="445.59"/>
    <n v="445.59"/>
    <n v="102677.27999999997"/>
    <x v="36"/>
  </r>
  <r>
    <m/>
    <x v="128"/>
    <s v="Invoice"/>
    <s v="87219"/>
    <s v="LOTS OF POTS CENTURION"/>
    <s v="DELIVERY AND HANDLING / 10%"/>
    <n v="1"/>
    <n v="164.25"/>
    <n v="164.25"/>
    <n v="102841.52999999997"/>
    <x v="36"/>
  </r>
  <r>
    <m/>
    <x v="128"/>
    <s v="Invoice"/>
    <s v="87220"/>
    <s v="GARDENSHOP PARKTOWN"/>
    <s v="DELIVERY AND HANDLING / 10%"/>
    <n v="1"/>
    <n v="540.05999999999995"/>
    <n v="540.05999999999995"/>
    <n v="103381.58999999997"/>
    <x v="36"/>
  </r>
  <r>
    <m/>
    <x v="128"/>
    <s v="Invoice"/>
    <s v="87221"/>
    <s v="GARDENSHOP PARKTOWN"/>
    <s v="DELIVERY AND HANDLING / 19%"/>
    <n v="1"/>
    <n v="1293.9100000000001"/>
    <n v="1293.9100000000001"/>
    <n v="104675.49999999997"/>
    <x v="36"/>
  </r>
  <r>
    <m/>
    <x v="26"/>
    <s v="Invoice"/>
    <s v="87254"/>
    <s v="STODELS NURSERIES:BRYANSTON"/>
    <s v="DELIVERY AND HANDLING - 17%"/>
    <n v="1"/>
    <n v="539.14"/>
    <n v="539.14"/>
    <n v="105214.63999999997"/>
    <x v="36"/>
  </r>
  <r>
    <m/>
    <x v="26"/>
    <s v="Invoice"/>
    <s v="87255"/>
    <s v="LIFESTYLE HOME GARDEN"/>
    <s v="DELIVERY AND HANDLING / 14%"/>
    <n v="1"/>
    <n v="1456.98"/>
    <n v="1456.98"/>
    <n v="106671.61999999997"/>
    <x v="36"/>
  </r>
  <r>
    <m/>
    <x v="26"/>
    <s v="Invoice"/>
    <s v="87256"/>
    <s v="LOTS OF POTS BOKSBURG"/>
    <s v="DELIVERY AND HANDLING / 19%"/>
    <n v="1"/>
    <n v="409.21"/>
    <n v="409.21"/>
    <n v="107080.82999999997"/>
    <x v="36"/>
  </r>
  <r>
    <m/>
    <x v="26"/>
    <s v="Invoice"/>
    <s v="87259"/>
    <s v="NINFA GARDEN CENTRE"/>
    <s v="DELIVERY AND HANDLING / 19%"/>
    <n v="1"/>
    <n v="1311.77"/>
    <n v="1311.77"/>
    <n v="108392.59999999998"/>
    <x v="36"/>
  </r>
  <r>
    <m/>
    <x v="26"/>
    <s v="Invoice"/>
    <s v="87266"/>
    <s v="ROSES FOR U t/a URTH"/>
    <s v="DELIVERY AND HANDLING / 19%"/>
    <n v="1"/>
    <n v="75.959999999999994"/>
    <n v="75.959999999999994"/>
    <n v="108468.55999999998"/>
    <x v="36"/>
  </r>
  <r>
    <m/>
    <x v="210"/>
    <s v="Invoice"/>
    <s v="87315"/>
    <s v="MONTANA GARDEN PAVILION"/>
    <s v="DELIVERY AND HANDLING / 10%"/>
    <n v="1"/>
    <n v="621.6"/>
    <n v="621.6"/>
    <n v="109090.15999999999"/>
    <x v="36"/>
  </r>
  <r>
    <m/>
    <x v="210"/>
    <s v="Invoice"/>
    <s v="87316"/>
    <s v="MONTANA GARDEN PAVILION"/>
    <s v="DELIVERY AND HANDLING / 19%"/>
    <n v="1"/>
    <n v="300.14"/>
    <n v="300.14"/>
    <n v="109390.29999999999"/>
    <x v="36"/>
  </r>
  <r>
    <m/>
    <x v="210"/>
    <s v="Invoice"/>
    <s v="87317"/>
    <s v="BLOOM NURSERY"/>
    <s v="DELIVERY AND HANDLING / 19%"/>
    <n v="1"/>
    <n v="599.99"/>
    <n v="599.99"/>
    <n v="109990.29"/>
    <x v="36"/>
  </r>
  <r>
    <m/>
    <x v="130"/>
    <s v="Invoice"/>
    <s v="87284"/>
    <s v="LIFESTYLE HOME GARDEN"/>
    <s v="DELIVERY AND HANDLING / 14%"/>
    <n v="1"/>
    <n v="991.41"/>
    <n v="991.41"/>
    <n v="110981.7"/>
    <x v="36"/>
  </r>
  <r>
    <m/>
    <x v="130"/>
    <s v="Invoice"/>
    <s v="87285"/>
    <s v="HILLCREST NURSERY"/>
    <s v="DELIVERY AND HANDLING / 15%"/>
    <n v="1"/>
    <n v="536.57000000000005"/>
    <n v="536.57000000000005"/>
    <n v="111518.27"/>
    <x v="36"/>
  </r>
  <r>
    <m/>
    <x v="130"/>
    <s v="Invoice"/>
    <s v="87295"/>
    <s v="ECKARDS GARDEN PAVILION"/>
    <s v="DELIVERY AND HANDLING / 14%"/>
    <n v="1"/>
    <n v="1646.15"/>
    <n v="1646.15"/>
    <n v="113164.42"/>
    <x v="36"/>
  </r>
  <r>
    <m/>
    <x v="130"/>
    <s v="Invoice"/>
    <s v="87296"/>
    <s v="ECKARDS GARDEN PAVILION"/>
    <s v="DELIVERY AND HANDLING / 10%"/>
    <n v="1"/>
    <n v="118.04"/>
    <n v="118.04"/>
    <n v="113282.45999999999"/>
    <x v="36"/>
  </r>
  <r>
    <m/>
    <x v="27"/>
    <s v="Invoice"/>
    <s v="87299"/>
    <s v="FLORICULTURE WHOLESALE GROWERS"/>
    <s v="DELIVERY AND HANDLING / 15%"/>
    <n v="1"/>
    <n v="67.2"/>
    <n v="67.2"/>
    <n v="113349.65999999999"/>
    <x v="36"/>
  </r>
  <r>
    <m/>
    <x v="27"/>
    <s v="Invoice"/>
    <s v="87310"/>
    <s v="BACK TO EDEN NURSERY"/>
    <s v="DELIVERY AND HANDLING / 19%"/>
    <n v="1"/>
    <n v="284.89999999999998"/>
    <n v="284.89999999999998"/>
    <n v="113634.55999999998"/>
    <x v="36"/>
  </r>
  <r>
    <m/>
    <x v="27"/>
    <s v="Invoice"/>
    <s v="87311"/>
    <s v="MONTROSE NURSERY"/>
    <s v="DELIVERY AND HANDLING / 19%"/>
    <n v="1"/>
    <n v="1507.19"/>
    <n v="1507.19"/>
    <n v="115141.74999999999"/>
    <x v="36"/>
  </r>
  <r>
    <m/>
    <x v="27"/>
    <s v="Invoice"/>
    <s v="87312"/>
    <s v="HYDRO VEGGIE PTY LTD"/>
    <s v="DELIVERY AND HANDLING / 19%"/>
    <n v="1"/>
    <n v="1139.6199999999999"/>
    <n v="1139.6199999999999"/>
    <n v="116281.36999999998"/>
    <x v="36"/>
  </r>
  <r>
    <m/>
    <x v="27"/>
    <s v="Invoice"/>
    <s v="87313"/>
    <s v="GARDENSHOP PARKTOWN"/>
    <s v="DELIVERY AND HANDLING / 10%"/>
    <n v="1"/>
    <n v="636"/>
    <n v="636"/>
    <n v="116917.36999999998"/>
    <x v="36"/>
  </r>
  <r>
    <m/>
    <x v="27"/>
    <s v="Invoice"/>
    <s v="87314"/>
    <s v="GARDENSHOP PARKTOWN"/>
    <s v="DELIVERY AND HANDLING / 19%"/>
    <n v="1"/>
    <n v="899.81"/>
    <n v="899.81"/>
    <n v="117817.17999999998"/>
    <x v="36"/>
  </r>
  <r>
    <m/>
    <x v="245"/>
    <s v="Invoice"/>
    <s v="87322"/>
    <s v="CRISANRA KWEKERY"/>
    <s v="DELIVERY AND HANDLING / 17%"/>
    <n v="1"/>
    <n v="351.11"/>
    <n v="351.11"/>
    <n v="118168.28999999998"/>
    <x v="36"/>
  </r>
  <r>
    <m/>
    <x v="245"/>
    <s v="Invoice"/>
    <s v="87321"/>
    <s v="STODELS NURSERIES:BRYANSTON"/>
    <s v="DELIVERY AND HANDLING - 17%"/>
    <n v="1"/>
    <n v="691.89"/>
    <n v="691.89"/>
    <n v="118860.17999999998"/>
    <x v="36"/>
  </r>
  <r>
    <m/>
    <x v="304"/>
    <s v="Invoice"/>
    <s v="87338"/>
    <s v="EARTHQUEST MANAGEMENT CONSULTANTS"/>
    <s v="DELIVERY AND HANDLING - 19%"/>
    <n v="1"/>
    <n v="1320.46"/>
    <n v="1320.46"/>
    <n v="120180.63999999998"/>
    <x v="36"/>
  </r>
  <r>
    <m/>
    <x v="132"/>
    <s v="Invoice"/>
    <s v="87367"/>
    <s v="LIFESTYLE HOME GARDEN"/>
    <s v="DELIVERY AND HANDLING 14%"/>
    <n v="1"/>
    <n v="1152.02"/>
    <n v="1152.02"/>
    <n v="121332.65999999999"/>
    <x v="36"/>
  </r>
  <r>
    <m/>
    <x v="132"/>
    <s v="Invoice"/>
    <s v="87377"/>
    <s v="MONTANA GARDEN PAVILION"/>
    <s v="DELIVERY AND HANDLING / 19%"/>
    <n v="1"/>
    <n v="797.73"/>
    <n v="797.73"/>
    <n v="122130.38999999998"/>
    <x v="36"/>
  </r>
  <r>
    <m/>
    <x v="246"/>
    <s v="Invoice"/>
    <s v="87374"/>
    <s v="LOTS OF POTS CENTURION"/>
    <s v="DELIVERY AND HANDLING / 10%"/>
    <n v="1"/>
    <n v="176.13"/>
    <n v="176.13"/>
    <n v="122306.51999999999"/>
    <x v="36"/>
  </r>
  <r>
    <m/>
    <x v="246"/>
    <s v="Invoice"/>
    <s v="87379"/>
    <s v="ECKARDS GARDEN PAVILION"/>
    <s v="DELIVERY AND HANDLING / 14%"/>
    <n v="1"/>
    <n v="497.28"/>
    <n v="497.28"/>
    <n v="122803.79999999999"/>
    <x v="36"/>
  </r>
  <r>
    <m/>
    <x v="246"/>
    <s v="Invoice"/>
    <s v="87380"/>
    <s v="ECKARDS GARDEN PAVILION"/>
    <s v="DELIVERY AND HANDLING / 10%"/>
    <n v="1"/>
    <n v="241.84"/>
    <n v="241.84"/>
    <n v="123045.63999999998"/>
    <x v="36"/>
  </r>
  <r>
    <m/>
    <x v="133"/>
    <s v="Invoice"/>
    <s v="87383"/>
    <s v="NYLIES KWEKERY"/>
    <s v="DELIVERY AND HANDLING / 19%"/>
    <n v="1"/>
    <n v="848.26"/>
    <n v="848.26"/>
    <n v="123893.89999999998"/>
    <x v="36"/>
  </r>
  <r>
    <m/>
    <x v="133"/>
    <s v="Invoice"/>
    <s v="87413"/>
    <s v="CRISANRA KWEKERY"/>
    <s v="DELIVERY AND HANDLING "/>
    <n v="1"/>
    <n v="33.979999999999997"/>
    <n v="33.979999999999997"/>
    <n v="123927.87999999998"/>
    <x v="36"/>
  </r>
  <r>
    <m/>
    <x v="7"/>
    <s v="Invoice"/>
    <s v="87396"/>
    <s v="LIFESTYLE HOME GARDEN"/>
    <s v="DELIVERY AND HANDLING - 14%"/>
    <n v="1"/>
    <n v="586.39"/>
    <n v="586.39"/>
    <n v="124514.26999999997"/>
    <x v="36"/>
  </r>
  <r>
    <m/>
    <x v="7"/>
    <s v="Invoice"/>
    <s v="87397"/>
    <s v="GARDENSHOP PARKTOWN"/>
    <s v="DELIVERY AND HANDLING - 10%"/>
    <n v="1"/>
    <n v="795"/>
    <n v="795"/>
    <n v="125309.26999999997"/>
    <x v="36"/>
  </r>
  <r>
    <m/>
    <x v="7"/>
    <s v="Invoice"/>
    <s v="87398"/>
    <s v="GARDENSHOP PARKTOWN"/>
    <s v="DELIVERY AND HANDLING - 19%"/>
    <n v="1"/>
    <n v="310.47000000000003"/>
    <n v="310.47000000000003"/>
    <n v="125619.73999999998"/>
    <x v="36"/>
  </r>
  <r>
    <m/>
    <x v="7"/>
    <s v="Invoice"/>
    <s v="87400"/>
    <s v="FOUR SEASONS"/>
    <s v="DELIVERY AND HANDLING - 15%"/>
    <n v="1"/>
    <n v="409.24"/>
    <n v="409.24"/>
    <n v="126028.97999999998"/>
    <x v="36"/>
  </r>
  <r>
    <m/>
    <x v="7"/>
    <s v="Invoice"/>
    <s v="87402"/>
    <s v="PLANT FACTORY"/>
    <s v="DELIVERY AND HANDLING / 19%"/>
    <n v="1"/>
    <n v="419.93"/>
    <n v="419.93"/>
    <n v="126448.90999999997"/>
    <x v="36"/>
  </r>
  <r>
    <m/>
    <x v="7"/>
    <s v="Invoice"/>
    <s v="87404"/>
    <s v="ROSES FOR U t/a URTH"/>
    <s v="DELIVERY AND HANDLING / 19%"/>
    <n v="1"/>
    <n v="208.94"/>
    <n v="208.94"/>
    <n v="126657.84999999998"/>
    <x v="36"/>
  </r>
  <r>
    <m/>
    <x v="135"/>
    <s v="Invoice"/>
    <s v="87420"/>
    <s v="LIFESTYLE HOME GARDEN"/>
    <s v="DELIVERY AND HANDLING / 14%"/>
    <n v="1"/>
    <n v="735.84"/>
    <n v="735.84"/>
    <n v="127393.68999999997"/>
    <x v="36"/>
  </r>
  <r>
    <m/>
    <x v="135"/>
    <s v="Invoice"/>
    <s v="87429"/>
    <s v="HILLCREST NURSERY"/>
    <s v="DELIVERY AND HANDLING / 15%"/>
    <n v="1"/>
    <n v="217.35"/>
    <n v="217.35"/>
    <n v="127611.03999999998"/>
    <x v="36"/>
  </r>
  <r>
    <m/>
    <x v="135"/>
    <s v="Invoice"/>
    <s v="87430"/>
    <s v="ECKARDS GARDEN PAVILION"/>
    <s v="DELIVERY AND HANDLING / 10%"/>
    <n v="1"/>
    <n v="192.04"/>
    <n v="192.04"/>
    <n v="127803.07999999997"/>
    <x v="36"/>
  </r>
  <r>
    <m/>
    <x v="135"/>
    <s v="Invoice"/>
    <s v="87432"/>
    <s v="SLOBAS LANDSCAPING"/>
    <s v="DELIVERY AND HANDLING / 17%"/>
    <n v="1"/>
    <n v="560.80999999999995"/>
    <n v="560.80999999999995"/>
    <n v="128363.88999999997"/>
    <x v="36"/>
  </r>
  <r>
    <m/>
    <x v="135"/>
    <s v="Invoice"/>
    <s v="87435"/>
    <s v="LOTS OF POTS PTA"/>
    <s v="DELIVERY AND HANDLING / %10"/>
    <n v="1"/>
    <n v="192.25"/>
    <n v="192.25"/>
    <n v="128556.13999999997"/>
    <x v="36"/>
  </r>
  <r>
    <m/>
    <x v="247"/>
    <s v="Invoice"/>
    <s v="87449"/>
    <s v="LOTS OF POTS CENTURION"/>
    <s v="DELIVERY AND HANDLING / 10%"/>
    <n v="1"/>
    <n v="101.07"/>
    <n v="101.07"/>
    <n v="128657.20999999998"/>
    <x v="36"/>
  </r>
  <r>
    <m/>
    <x v="247"/>
    <s v="Invoice"/>
    <s v="87459"/>
    <s v="GARDENSHOP PARKTOWN"/>
    <s v="DELIVERY AND HANDLING / 10%"/>
    <n v="1"/>
    <n v="540.05999999999995"/>
    <n v="540.05999999999995"/>
    <n v="129197.26999999997"/>
    <x v="36"/>
  </r>
  <r>
    <m/>
    <x v="247"/>
    <s v="Invoice"/>
    <s v="87460"/>
    <s v="GARDENSHOP PARKTOWN"/>
    <s v="DELIVERY AND HANDLING / 19%"/>
    <n v="1"/>
    <n v="1248.96"/>
    <n v="1248.96"/>
    <n v="130446.22999999998"/>
    <x v="36"/>
  </r>
  <r>
    <m/>
    <x v="137"/>
    <s v="Invoice"/>
    <s v="87103"/>
    <s v="BRAKPAN GARDEN CENTRE"/>
    <s v="DELIVERY AND HANDLING / 8%"/>
    <n v="1"/>
    <n v="211.95"/>
    <n v="211.95"/>
    <n v="130658.17999999998"/>
    <x v="36"/>
  </r>
  <r>
    <m/>
    <x v="137"/>
    <s v="Invoice"/>
    <s v="87475"/>
    <s v="LOTS OF POTS BOKSBURG"/>
    <s v="DELIVERY AND HANDLING / 19%"/>
    <n v="1"/>
    <n v="228"/>
    <n v="228"/>
    <n v="130886.17999999998"/>
    <x v="36"/>
  </r>
  <r>
    <m/>
    <x v="137"/>
    <s v="Invoice"/>
    <s v="87479"/>
    <s v="MONTANA GARDEN PAVILION"/>
    <s v="DELIVERY AND HANDLING / 19%"/>
    <n v="1"/>
    <n v="225"/>
    <n v="225"/>
    <n v="131111.18"/>
    <x v="36"/>
  </r>
  <r>
    <m/>
    <x v="137"/>
    <s v="Invoice"/>
    <s v="87480"/>
    <s v="MONTANA GARDEN PAVILION"/>
    <s v="DELIVERY AND HANDLING / 10%"/>
    <n v="1"/>
    <n v="592"/>
    <n v="592"/>
    <n v="131703.18"/>
    <x v="36"/>
  </r>
  <r>
    <m/>
    <x v="137"/>
    <s v="Invoice"/>
    <s v="87481"/>
    <s v="ROSES FOR U t/a URTH"/>
    <s v="DELIVERY AND HANDLING / 19%"/>
    <n v="1"/>
    <n v="202.69"/>
    <n v="202.69"/>
    <n v="131905.87"/>
    <x v="36"/>
  </r>
  <r>
    <m/>
    <x v="138"/>
    <s v="Invoice"/>
    <s v="87478"/>
    <s v="IRON POINT SUPPLIERS PTY LTD T/A CONCRETE GALLERIA"/>
    <s v="DELIVERY AND HANDLING / 16%"/>
    <n v="1"/>
    <n v="441.57"/>
    <n v="441.57"/>
    <n v="132347.44"/>
    <x v="36"/>
  </r>
  <r>
    <m/>
    <x v="139"/>
    <s v="Invoice"/>
    <s v="87498"/>
    <s v="LIFESTYLE HOME GARDEN"/>
    <s v="DELIVERY AND HANDLING / 14%"/>
    <n v="1"/>
    <n v="894.35"/>
    <n v="894.35"/>
    <n v="133241.79"/>
    <x v="36"/>
  </r>
  <r>
    <m/>
    <x v="139"/>
    <s v="Invoice"/>
    <s v="87499"/>
    <s v="ECKARDS GARDEN PAVILION"/>
    <s v="DELIVERY AND HANDLING / 10%"/>
    <n v="1"/>
    <n v="325.06"/>
    <n v="325.06"/>
    <n v="133566.85"/>
    <x v="36"/>
  </r>
  <r>
    <m/>
    <x v="139"/>
    <s v="Invoice"/>
    <s v="87502"/>
    <s v="ECKARDS GARDEN PAVILION"/>
    <s v="DELIVERY AND HANDLING / 14%"/>
    <n v="1"/>
    <n v="197.12"/>
    <n v="197.12"/>
    <n v="133763.97"/>
    <x v="36"/>
  </r>
  <r>
    <m/>
    <x v="139"/>
    <s v="Invoice"/>
    <s v="87512"/>
    <s v="SCHAFFLERS LANDSCAPING"/>
    <s v="DELIVERY AND HANDLING / 19%"/>
    <n v="1"/>
    <n v="284.89999999999998"/>
    <n v="284.89999999999998"/>
    <n v="134048.87"/>
    <x v="36"/>
  </r>
  <r>
    <m/>
    <x v="140"/>
    <s v="Invoice"/>
    <s v="87514"/>
    <s v="GARDENSHOP PARKTOWN"/>
    <s v="DELIVERY AND HANDLING / 10%"/>
    <n v="1"/>
    <n v="540.05999999999995"/>
    <n v="540.05999999999995"/>
    <n v="134588.93"/>
    <x v="36"/>
  </r>
  <r>
    <m/>
    <x v="140"/>
    <s v="Invoice"/>
    <s v="87515"/>
    <s v="GARDENSHOP PARKTOWN"/>
    <s v="DELIVERY AND HANDLING / 19%"/>
    <n v="1"/>
    <n v="846.45"/>
    <n v="846.45"/>
    <n v="135435.38"/>
    <x v="36"/>
  </r>
  <r>
    <m/>
    <x v="140"/>
    <s v="Invoice"/>
    <s v="87522"/>
    <s v="BRAKPAN GARDEN CENTRE"/>
    <s v="DELIVERY AND HANDLING / 8%"/>
    <n v="1"/>
    <n v="253.03"/>
    <n v="253.03"/>
    <n v="135688.41"/>
    <x v="36"/>
  </r>
  <r>
    <m/>
    <x v="141"/>
    <s v="Invoice"/>
    <s v="87519"/>
    <s v="NYLIES KWEKERY"/>
    <s v="DELIVERY AND HANDLING / 19%"/>
    <n v="1"/>
    <n v="450.14"/>
    <n v="450.14"/>
    <n v="136138.55000000002"/>
    <x v="36"/>
  </r>
  <r>
    <m/>
    <x v="142"/>
    <s v="Invoice"/>
    <s v="87536"/>
    <s v="LOTS OF POTS CENTURION"/>
    <s v="DELIVERY AND HANDLING - 10%"/>
    <n v="1"/>
    <n v="155.28"/>
    <n v="155.28"/>
    <n v="136293.83000000002"/>
    <x v="36"/>
  </r>
  <r>
    <m/>
    <x v="143"/>
    <s v="Invoice"/>
    <s v="87547"/>
    <s v="SCHAFFLERS GARDEN NURSERY"/>
    <s v="DELIVERY AND HANDLING / 14%"/>
    <n v="1"/>
    <n v="213.64"/>
    <n v="213.64"/>
    <n v="136507.47000000003"/>
    <x v="36"/>
  </r>
  <r>
    <m/>
    <x v="143"/>
    <s v="Invoice"/>
    <s v="87554"/>
    <s v="ECKARDS GARDEN PAVILION"/>
    <s v="DELIVERY AND HANDLING / 10%"/>
    <n v="1"/>
    <n v="284.64"/>
    <n v="284.64"/>
    <n v="136792.11000000004"/>
    <x v="36"/>
  </r>
  <r>
    <m/>
    <x v="143"/>
    <s v="Invoice"/>
    <s v="87555"/>
    <s v="ECKARDS GARDEN PAVILION"/>
    <s v="DELIVERY AND HANDLING / 14%"/>
    <n v="1"/>
    <n v="91.56"/>
    <n v="91.56"/>
    <n v="136883.67000000004"/>
    <x v="36"/>
  </r>
  <r>
    <m/>
    <x v="145"/>
    <s v="Invoice"/>
    <s v="87561"/>
    <s v="HYDRO VEGGIE PTY LTD"/>
    <s v="DELIVERY AND HANDLING - 19%"/>
    <n v="1"/>
    <n v="569.80999999999995"/>
    <n v="569.80999999999995"/>
    <n v="137453.48000000004"/>
    <x v="36"/>
  </r>
  <r>
    <m/>
    <x v="145"/>
    <s v="Invoice"/>
    <s v="87576"/>
    <s v="MONTANA GARDEN PAVILION"/>
    <s v="DELIVERY AND HANDLING / 10%"/>
    <n v="1"/>
    <n v="621.6"/>
    <n v="621.6"/>
    <n v="138075.08000000005"/>
    <x v="36"/>
  </r>
  <r>
    <m/>
    <x v="145"/>
    <s v="Invoice"/>
    <s v="87577"/>
    <s v="MONTANA GARDEN PAVILION"/>
    <s v="DELIVERY AND HANDLING / 19%"/>
    <n v="1"/>
    <n v="123.31"/>
    <n v="123.31"/>
    <n v="138198.39000000004"/>
    <x v="36"/>
  </r>
  <r>
    <m/>
    <x v="146"/>
    <s v="Invoice"/>
    <s v="87591"/>
    <s v="LIFESTYLE HOME GARDEN"/>
    <s v="DELIVERY AND HANDLING / 14%"/>
    <n v="1"/>
    <n v="2159.08"/>
    <n v="2159.08"/>
    <n v="140357.47000000003"/>
    <x v="36"/>
  </r>
  <r>
    <m/>
    <x v="146"/>
    <s v="Invoice"/>
    <s v="87592"/>
    <s v="LOTS OF POTS CENTURION"/>
    <s v="DELIVERY AND HANDLING / 10%"/>
    <n v="1"/>
    <n v="255.01"/>
    <n v="255.01"/>
    <n v="140612.48000000004"/>
    <x v="36"/>
  </r>
  <r>
    <m/>
    <x v="146"/>
    <s v="Invoice"/>
    <s v="87593"/>
    <s v="LOTS OF POTS PTA"/>
    <s v="DELIVERY AND HANDLING / 10%"/>
    <n v="1"/>
    <n v="203.77"/>
    <n v="203.77"/>
    <n v="140816.25000000003"/>
    <x v="36"/>
  </r>
  <r>
    <m/>
    <x v="146"/>
    <s v="Invoice"/>
    <s v="87598"/>
    <s v="MONTROSE NURSERY"/>
    <s v="DELIVERY AND HANDLING / 19"/>
    <n v="1"/>
    <n v="1656.59"/>
    <n v="1656.59"/>
    <n v="142472.84000000003"/>
    <x v="36"/>
  </r>
  <r>
    <m/>
    <x v="146"/>
    <s v="Invoice"/>
    <s v="87616"/>
    <s v="ROSES FOR U t/a URTH"/>
    <s v="DELIVERY AND HANDLING / 19%"/>
    <n v="1"/>
    <n v="121.53"/>
    <n v="121.53"/>
    <n v="142594.37000000002"/>
    <x v="36"/>
  </r>
  <r>
    <m/>
    <x v="146"/>
    <s v="Invoice"/>
    <s v="87618"/>
    <s v="ROSES FOR U t/a URTH"/>
    <s v="DELIVERY AND HANDLING / 19%"/>
    <n v="1"/>
    <n v="285.85000000000002"/>
    <n v="285.85000000000002"/>
    <n v="142880.22000000003"/>
    <x v="36"/>
  </r>
  <r>
    <m/>
    <x v="147"/>
    <s v="Invoice"/>
    <s v="87612"/>
    <s v="GARDENSHOP PARKTOWN"/>
    <s v="DELIVERY AND HANDLING / 19"/>
    <n v="1"/>
    <n v="183.16"/>
    <n v="183.16"/>
    <n v="143063.38000000003"/>
    <x v="36"/>
  </r>
  <r>
    <m/>
    <x v="147"/>
    <s v="Invoice"/>
    <s v="87613"/>
    <s v="GARDENSHOP PARKTOWN"/>
    <s v="DELIVERY AND HANDLING / 10%"/>
    <n v="1"/>
    <n v="159"/>
    <n v="159"/>
    <n v="143222.38000000003"/>
    <x v="36"/>
  </r>
  <r>
    <m/>
    <x v="148"/>
    <s v="Invoice"/>
    <s v="87626"/>
    <s v="MONTROSE NURSERY"/>
    <s v="DELIVERY AND HANDLING / 19%"/>
    <n v="1"/>
    <n v="113.96"/>
    <n v="113.96"/>
    <n v="143336.34000000003"/>
    <x v="36"/>
  </r>
  <r>
    <m/>
    <x v="150"/>
    <s v="Invoice"/>
    <s v="87646"/>
    <s v="HILLCREST NURSERY"/>
    <s v="DELIVERY AND HANDLING / 15%"/>
    <n v="1"/>
    <n v="195.74"/>
    <n v="195.74"/>
    <n v="143532.08000000002"/>
    <x v="36"/>
  </r>
  <r>
    <m/>
    <x v="248"/>
    <s v="Invoice"/>
    <s v="87658"/>
    <s v="MONTROSE NURSERY"/>
    <s v="DELIVERY AND HANDLING / 19%"/>
    <n v="1"/>
    <n v="1325.42"/>
    <n v="1325.42"/>
    <n v="144857.50000000003"/>
    <x v="36"/>
  </r>
  <r>
    <m/>
    <x v="151"/>
    <s v="Invoice"/>
    <s v="87657"/>
    <s v="MONTROSE NURSERY"/>
    <s v="DELIVERY AND HANDLING / 19%"/>
    <n v="1"/>
    <n v="351.06"/>
    <n v="351.06"/>
    <n v="145208.56000000003"/>
    <x v="36"/>
  </r>
  <r>
    <m/>
    <x v="152"/>
    <s v="Invoice"/>
    <s v="87673"/>
    <s v="LIFESTYLE HOME GARDEN"/>
    <s v="DELIVERY AND HANDLING / 14%"/>
    <n v="1"/>
    <n v="1080.31"/>
    <n v="1080.31"/>
    <n v="146288.87000000002"/>
    <x v="36"/>
  </r>
  <r>
    <m/>
    <x v="28"/>
    <s v="Invoice"/>
    <s v="87704"/>
    <s v="MONTANA GARDEN PAVILION"/>
    <s v="DELIVERY AND HANDLING 19%"/>
    <n v="1"/>
    <n v="1610.42"/>
    <n v="1610.42"/>
    <n v="147899.29000000004"/>
    <x v="36"/>
  </r>
  <r>
    <m/>
    <x v="153"/>
    <s v="Invoice"/>
    <s v="87709"/>
    <s v="NYLIES KWEKERY"/>
    <s v="DELIVERY AND HANDLING 19%"/>
    <n v="1"/>
    <n v="341.87"/>
    <n v="341.87"/>
    <n v="148241.16000000003"/>
    <x v="36"/>
  </r>
  <r>
    <m/>
    <x v="306"/>
    <s v="Invoice"/>
    <s v="87730"/>
    <s v="ECKARDS GARDEN PAVILION"/>
    <s v="DELIVERY AND HANDLING / 14%"/>
    <n v="1"/>
    <n v="234.78"/>
    <n v="234.78"/>
    <n v="148475.94000000003"/>
    <x v="36"/>
  </r>
  <r>
    <m/>
    <x v="158"/>
    <s v="Invoice"/>
    <s v="87737"/>
    <s v="STODELS NURSERIES:FERNDALE"/>
    <s v="DELIVERY AND HANDLING / 17%"/>
    <n v="1"/>
    <n v="257.2"/>
    <n v="257.2"/>
    <n v="148733.14000000004"/>
    <x v="36"/>
  </r>
  <r>
    <m/>
    <x v="158"/>
    <s v="Invoice"/>
    <s v="87748"/>
    <s v="ROSES FOR U t/a URTH"/>
    <s v="DELIVERY AND HANDLING / 19%"/>
    <n v="1"/>
    <n v="75.599999999999994"/>
    <n v="75.599999999999994"/>
    <n v="148808.74000000005"/>
    <x v="36"/>
  </r>
  <r>
    <m/>
    <x v="158"/>
    <s v="Invoice"/>
    <s v="87749"/>
    <s v="ROSES FOR U t/a URTH"/>
    <s v="DELIVERY AND HANDLING / 19%"/>
    <n v="1"/>
    <n v="354.99"/>
    <n v="354.99"/>
    <n v="149163.73000000004"/>
    <x v="36"/>
  </r>
  <r>
    <m/>
    <x v="158"/>
    <s v="Invoice"/>
    <s v="87752"/>
    <s v="PLANT FACTORY"/>
    <s v="DELIVERY AND HANDLING / 19%"/>
    <n v="1"/>
    <n v="443.01"/>
    <n v="443.01"/>
    <n v="149606.74000000005"/>
    <x v="36"/>
  </r>
  <r>
    <m/>
    <x v="159"/>
    <s v="Invoice"/>
    <s v="87756"/>
    <s v="STODELS NURSERIES:FERNDALE"/>
    <s v="DELIVERY AND HANDLING / 17%"/>
    <n v="1"/>
    <n v="337.97"/>
    <n v="337.97"/>
    <n v="149944.71000000005"/>
    <x v="36"/>
  </r>
  <r>
    <m/>
    <x v="159"/>
    <s v="Invoice"/>
    <s v="87764"/>
    <s v="LOTS OF POTS PTA"/>
    <s v="DELIVERY AND HANDLING 19%"/>
    <n v="1"/>
    <n v="219.17"/>
    <n v="219.17"/>
    <n v="150163.88000000006"/>
    <x v="36"/>
  </r>
  <r>
    <m/>
    <x v="159"/>
    <s v="Invoice"/>
    <s v="87766"/>
    <s v="HILLCREST NURSERY"/>
    <s v="DELIVERY AND HANDLING / 15%"/>
    <n v="1"/>
    <n v="326.08999999999997"/>
    <n v="326.08999999999997"/>
    <n v="150489.97000000006"/>
    <x v="36"/>
  </r>
  <r>
    <m/>
    <x v="249"/>
    <s v="Invoice"/>
    <s v="87780"/>
    <s v="GARDENSHOP PARKTOWN"/>
    <s v="DELIVERY AND HANDLING / 10%"/>
    <n v="1"/>
    <n v="604.02"/>
    <n v="604.02"/>
    <n v="151093.99000000005"/>
    <x v="36"/>
  </r>
  <r>
    <m/>
    <x v="249"/>
    <s v="Invoice"/>
    <s v="87781"/>
    <s v="GARDENSHOP PARKTOWN"/>
    <s v="DELIVERY AND HANDLING / 19%"/>
    <n v="1"/>
    <n v="558.42999999999995"/>
    <n v="558.42999999999995"/>
    <n v="151652.42000000004"/>
    <x v="36"/>
  </r>
  <r>
    <m/>
    <x v="161"/>
    <s v="Invoice"/>
    <s v="87795"/>
    <s v="LIFESTYLE HOME GARDEN"/>
    <s v="DELIVERY AND HANDLING / 14%"/>
    <n v="1"/>
    <n v="1243.27"/>
    <n v="1243.27"/>
    <n v="152895.69000000003"/>
    <x v="36"/>
  </r>
  <r>
    <m/>
    <x v="161"/>
    <s v="Invoice"/>
    <s v="87798"/>
    <s v="IMPALA FLORA"/>
    <s v="DELIVERY AND HANDLING / 19%"/>
    <n v="1"/>
    <n v="370.75"/>
    <n v="370.75"/>
    <n v="153266.44000000003"/>
    <x v="36"/>
  </r>
  <r>
    <m/>
    <x v="250"/>
    <s v="Invoice"/>
    <s v="87814"/>
    <s v="ECKARDS GARDEN PAVILION"/>
    <s v="DELIVERY AND HANDLING / 10%"/>
    <n v="1"/>
    <n v="118.04"/>
    <n v="118.04"/>
    <n v="153384.48000000004"/>
    <x v="36"/>
  </r>
  <r>
    <m/>
    <x v="250"/>
    <s v="Invoice"/>
    <s v="87815"/>
    <s v="ECKARDS GARDEN PAVILION"/>
    <s v="DELIVERY AND HANDLING / 14%"/>
    <n v="1"/>
    <n v="61.04"/>
    <n v="61.04"/>
    <n v="153445.52000000005"/>
    <x v="36"/>
  </r>
  <r>
    <m/>
    <x v="250"/>
    <s v="Invoice"/>
    <s v="87818"/>
    <s v="HILLCREST NURSERY"/>
    <s v="DELIVERY AND HANDLING / 10%"/>
    <n v="1"/>
    <n v="322"/>
    <n v="322"/>
    <n v="153767.52000000005"/>
    <x v="36"/>
  </r>
  <r>
    <m/>
    <x v="250"/>
    <s v="Invoice"/>
    <s v="87821"/>
    <s v="LIFESTYLE HOME GARDEN"/>
    <s v="DELIVERY AND HANDLING 14%"/>
    <n v="1"/>
    <n v="950.53"/>
    <n v="950.53"/>
    <n v="154718.05000000005"/>
    <x v="36"/>
  </r>
  <r>
    <m/>
    <x v="250"/>
    <s v="Invoice"/>
    <s v="87822"/>
    <s v="LOTS OF POTS CENTURION"/>
    <s v="DELIVERY AND HANDLING 10%"/>
    <n v="1"/>
    <n v="296.08999999999997"/>
    <n v="296.08999999999997"/>
    <n v="155014.14000000004"/>
    <x v="36"/>
  </r>
  <r>
    <m/>
    <x v="323"/>
    <s v="Invoice"/>
    <s v="87816"/>
    <s v="GARDENSHOP PARKTOWN"/>
    <s v="DELIVERY AND HANDLING / 10%"/>
    <n v="1"/>
    <n v="636"/>
    <n v="636"/>
    <n v="155650.14000000004"/>
    <x v="36"/>
  </r>
  <r>
    <m/>
    <x v="323"/>
    <s v="Invoice"/>
    <s v="87817"/>
    <s v="GARDENSHOP PARKTOWN"/>
    <s v="DELIVERY AND HANDLING / 19%"/>
    <n v="1"/>
    <n v="366.32"/>
    <n v="366.32"/>
    <n v="156016.46000000005"/>
    <x v="36"/>
  </r>
  <r>
    <m/>
    <x v="163"/>
    <s v="Invoice"/>
    <s v="87832"/>
    <s v="GARDENSHOP PARKTOWN"/>
    <s v="DELIVERY AND HANDLING / 10%"/>
    <n v="1"/>
    <n v="874.05"/>
    <n v="874.05"/>
    <n v="156890.51000000004"/>
    <x v="36"/>
  </r>
  <r>
    <m/>
    <x v="163"/>
    <s v="Invoice"/>
    <s v="87833"/>
    <s v="GARDENSHOP PARKTOWN"/>
    <s v="DELIVERY AND HANDLING / 19%"/>
    <n v="1"/>
    <n v="127.68"/>
    <n v="127.68"/>
    <n v="157018.19000000003"/>
    <x v="36"/>
  </r>
  <r>
    <m/>
    <x v="164"/>
    <s v="Invoice"/>
    <s v="87841"/>
    <s v="ROSES FOR U t/a URTH"/>
    <s v="DELIVERY AND HANDLING / 19%"/>
    <n v="1"/>
    <n v="732.02"/>
    <n v="732.02"/>
    <n v="157750.21000000002"/>
    <x v="36"/>
  </r>
  <r>
    <m/>
    <x v="164"/>
    <s v="Invoice"/>
    <s v="87847"/>
    <s v="LIFESTYLE HOME GARDEN"/>
    <s v="DELIVERY AND HANDLING / 14%"/>
    <n v="1"/>
    <n v="708.31"/>
    <n v="708.31"/>
    <n v="158458.52000000002"/>
    <x v="36"/>
  </r>
  <r>
    <m/>
    <x v="164"/>
    <s v="Invoice"/>
    <s v="87849"/>
    <s v="NINFA GARDEN CENTRE"/>
    <s v="DELIVERY AND HANDLING / 19%"/>
    <n v="1"/>
    <n v="1823.39"/>
    <n v="1823.39"/>
    <n v="160281.91000000003"/>
    <x v="36"/>
  </r>
  <r>
    <m/>
    <x v="164"/>
    <s v="Invoice"/>
    <s v="87635"/>
    <s v="PLANT FACTORY"/>
    <s v="DELIVERY AND HANDLING / 19%"/>
    <n v="1"/>
    <n v="18.989999999999998"/>
    <n v="18.989999999999998"/>
    <n v="160300.90000000002"/>
    <x v="36"/>
  </r>
  <r>
    <m/>
    <x v="164"/>
    <s v="Invoice"/>
    <s v="87168"/>
    <s v="PLANT FACTORY"/>
    <s v="DELIVERY AND HANDLING / 19%"/>
    <n v="1"/>
    <n v="372.78"/>
    <n v="372.78"/>
    <n v="160673.68000000002"/>
    <x v="36"/>
  </r>
  <r>
    <m/>
    <x v="164"/>
    <s v="Invoice"/>
    <s v="87851"/>
    <s v="ROSES FOR U t/a URTH"/>
    <s v="DELIVERY AND HANDLING /  19%"/>
    <n v="1"/>
    <n v="208.94"/>
    <n v="208.94"/>
    <n v="160882.62000000002"/>
    <x v="36"/>
  </r>
  <r>
    <m/>
    <x v="324"/>
    <s v="Invoice"/>
    <s v="87868"/>
    <s v="LOTS OF POTS PTA"/>
    <s v="DELIVERY AND HANDLING / 19%"/>
    <n v="1"/>
    <n v="444.88"/>
    <n v="444.88"/>
    <n v="161327.50000000003"/>
    <x v="36"/>
  </r>
  <r>
    <m/>
    <x v="48"/>
    <s v="Invoice"/>
    <s v="87867"/>
    <s v="NOKUKHANYA TRADING"/>
    <s v="DELIVERY AND HANDLING - 19%"/>
    <n v="0.98805880000000001"/>
    <n v="1538.37"/>
    <n v="1520"/>
    <n v="162847.50000000003"/>
    <x v="36"/>
  </r>
  <r>
    <m/>
    <x v="48"/>
    <s v="Invoice"/>
    <s v="87854"/>
    <s v="STODELS NURSERIES:MENLOPARK"/>
    <s v="DELIVERY AND HANDLING / 17"/>
    <n v="1"/>
    <n v="762.81"/>
    <n v="762.81"/>
    <n v="163610.31000000003"/>
    <x v="36"/>
  </r>
  <r>
    <m/>
    <x v="48"/>
    <s v="Invoice"/>
    <s v="87855"/>
    <s v="STODELS NURSERIES:BRYANSTON"/>
    <s v="DELIVERY AND HANDLING / 17%"/>
    <n v="1"/>
    <n v="327.12"/>
    <n v="327.12"/>
    <n v="163937.43000000002"/>
    <x v="36"/>
  </r>
  <r>
    <m/>
    <x v="165"/>
    <s v="Invoice"/>
    <s v="87874"/>
    <s v="BRAKPAN GARDEN CENTRE"/>
    <s v="DELIVERY AND HANDLING / 8%"/>
    <n v="1"/>
    <n v="489.22"/>
    <n v="489.22"/>
    <n v="164426.65000000002"/>
    <x v="36"/>
  </r>
  <r>
    <m/>
    <x v="166"/>
    <s v="Invoice"/>
    <s v="87884"/>
    <s v="BRAKPAN GARDEN CENTRE"/>
    <s v="DELIVERY AND HANDLING / 08%"/>
    <n v="1"/>
    <n v="91.76"/>
    <n v="91.76"/>
    <n v="164518.41000000003"/>
    <x v="36"/>
  </r>
  <r>
    <m/>
    <x v="166"/>
    <s v="Invoice"/>
    <s v="87885"/>
    <s v="STODELS NURSERIES:MENLOPARK"/>
    <s v="DELIVERY AND HANDLING / 17%"/>
    <n v="1"/>
    <n v="668.3"/>
    <n v="668.3"/>
    <n v="165186.71000000002"/>
    <x v="36"/>
  </r>
  <r>
    <m/>
    <x v="166"/>
    <s v="Invoice"/>
    <s v="87904"/>
    <s v="CAEZAR FRESH PRODUCTS"/>
    <s v="DELIVERY AND HANDLING / 19%"/>
    <n v="1"/>
    <n v="135.85"/>
    <n v="135.85"/>
    <n v="165322.56000000003"/>
    <x v="36"/>
  </r>
  <r>
    <m/>
    <x v="166"/>
    <s v="Invoice"/>
    <s v="87906"/>
    <s v="PLANT FACTORY"/>
    <s v="DELIVERY AND HANDLING / 19%"/>
    <n v="1"/>
    <n v="206.84"/>
    <n v="206.84"/>
    <n v="165529.40000000002"/>
    <x v="36"/>
  </r>
  <r>
    <m/>
    <x v="166"/>
    <s v="Invoice"/>
    <s v="87908"/>
    <s v="NYLIES KWEKERY"/>
    <s v="DELIVERY AND HANDLING / 19%"/>
    <n v="1"/>
    <n v="398.87"/>
    <n v="398.87"/>
    <n v="165928.27000000002"/>
    <x v="36"/>
  </r>
  <r>
    <m/>
    <x v="167"/>
    <s v="Invoice"/>
    <s v="87892"/>
    <s v="LIFESTYLE HOME GARDEN"/>
    <s v="DELIVERY AND HANDLING / 14%"/>
    <n v="1"/>
    <n v="420"/>
    <n v="420"/>
    <n v="166348.27000000002"/>
    <x v="36"/>
  </r>
  <r>
    <m/>
    <x v="307"/>
    <s v="Invoice"/>
    <s v="87915"/>
    <s v="SUNKIST GARDEN PAVILION"/>
    <s v="DELIVERY AND HANDLING / 17%"/>
    <n v="1"/>
    <n v="244.08"/>
    <n v="244.08"/>
    <n v="166592.35"/>
    <x v="36"/>
  </r>
  <r>
    <m/>
    <x v="168"/>
    <s v="Invoice"/>
    <s v="87925"/>
    <s v="HILLCREST NURSERY"/>
    <s v="DELIVERY AND HANDLING / 15%"/>
    <n v="1"/>
    <n v="527.70000000000005"/>
    <n v="527.70000000000005"/>
    <n v="167120.05000000002"/>
    <x v="36"/>
  </r>
  <r>
    <m/>
    <x v="168"/>
    <s v="Invoice"/>
    <s v="87929"/>
    <s v="LOTS OF POTS CENTURION"/>
    <s v="DELIVERY AND HANDLING / 10%"/>
    <n v="1"/>
    <n v="344.16"/>
    <n v="344.16"/>
    <n v="167464.21000000002"/>
    <x v="36"/>
  </r>
  <r>
    <m/>
    <x v="169"/>
    <s v="Invoice"/>
    <s v="87944"/>
    <s v="DIE BLOMWINKELTJIE"/>
    <s v="DELIVERY AND HANDLING / 19%"/>
    <n v="1"/>
    <n v="543.78"/>
    <n v="543.78"/>
    <n v="168007.99000000002"/>
    <x v="36"/>
  </r>
  <r>
    <m/>
    <x v="169"/>
    <s v="Invoice"/>
    <s v="87951"/>
    <s v="GARDENSHOP PARKTOWN"/>
    <s v="DELIVERY AND HANDLING / 10%"/>
    <n v="1"/>
    <n v="502.05"/>
    <n v="502.05"/>
    <n v="168510.04"/>
    <x v="36"/>
  </r>
  <r>
    <m/>
    <x v="169"/>
    <s v="Invoice"/>
    <s v="87952"/>
    <s v="GARDENSHOP PARKTOWN"/>
    <s v="DELIVERY AND HANDLING / 19%"/>
    <n v="1"/>
    <n v="833.35"/>
    <n v="833.35"/>
    <n v="169343.39"/>
    <x v="36"/>
  </r>
  <r>
    <m/>
    <x v="170"/>
    <s v="Invoice"/>
    <s v="87955"/>
    <s v="GARDENSHOP PARKTOWN"/>
    <s v="DELIVERY AND HANDLING / 10%"/>
    <n v="1"/>
    <n v="167.05"/>
    <n v="167.05"/>
    <n v="169510.44"/>
    <x v="36"/>
  </r>
  <r>
    <m/>
    <x v="211"/>
    <s v="Invoice"/>
    <s v="87968"/>
    <s v="STODELS NURSERIES:BRYANSTON"/>
    <s v="DELIVERY AND HANDLING / 17%"/>
    <n v="1"/>
    <n v="576.64"/>
    <n v="576.64"/>
    <n v="170087.08000000002"/>
    <x v="36"/>
  </r>
  <r>
    <m/>
    <x v="211"/>
    <s v="Invoice"/>
    <s v="87969"/>
    <s v="STODELS NURSERIES:MENLOPARK"/>
    <s v="DELIVERY AND HANDLING / 17%"/>
    <n v="1"/>
    <n v="144.16"/>
    <n v="144.16"/>
    <n v="170231.24000000002"/>
    <x v="36"/>
  </r>
  <r>
    <m/>
    <x v="211"/>
    <s v="Invoice"/>
    <s v="87970"/>
    <s v="STODELS NURSERIES:FERNDALE"/>
    <s v="DELIVERY AND HANDLING / 17%"/>
    <n v="1"/>
    <n v="576.64"/>
    <n v="576.64"/>
    <n v="170807.88000000003"/>
    <x v="36"/>
  </r>
  <r>
    <m/>
    <x v="211"/>
    <s v="Invoice"/>
    <s v="87982"/>
    <s v="LIFESTYLE HOME GARDEN"/>
    <s v="DELIVERY AND HANDLING / 14%"/>
    <n v="1"/>
    <n v="1138.0899999999999"/>
    <n v="1138.0899999999999"/>
    <n v="171945.97000000003"/>
    <x v="36"/>
  </r>
  <r>
    <m/>
    <x v="211"/>
    <s v="Invoice"/>
    <s v="87995"/>
    <s v="SCHAFFLERS GARDEN NURSERY"/>
    <s v="DELIVERY AND HANDLING / 14%"/>
    <n v="1"/>
    <n v="96.55"/>
    <n v="96.55"/>
    <n v="172042.52000000002"/>
    <x v="36"/>
  </r>
  <r>
    <m/>
    <x v="172"/>
    <s v="Invoice"/>
    <s v="87988"/>
    <s v="ECKARDS GARDEN PAVILION"/>
    <s v="DELIVERY AND HANDLING / 14%"/>
    <n v="1"/>
    <n v="61.57"/>
    <n v="61.57"/>
    <n v="172104.09000000003"/>
    <x v="36"/>
  </r>
  <r>
    <m/>
    <x v="172"/>
    <s v="Invoice"/>
    <s v="87990"/>
    <s v="MONTROSE NURSERY"/>
    <s v="DELIVERY AND HANDLING / 19%"/>
    <n v="1"/>
    <n v="1455.29"/>
    <n v="1455.29"/>
    <n v="173559.38000000003"/>
    <x v="36"/>
  </r>
  <r>
    <m/>
    <x v="172"/>
    <s v="Invoice"/>
    <s v="88011"/>
    <s v="GARDEN CREATIONS"/>
    <s v="DELIVERY AND HANDLING / 10%"/>
    <n v="1"/>
    <n v="209.88"/>
    <n v="209.88"/>
    <n v="173769.26000000004"/>
    <x v="36"/>
  </r>
  <r>
    <m/>
    <x v="172"/>
    <s v="Invoice"/>
    <s v="88012"/>
    <s v="GARDEN CREATIONS"/>
    <s v="DELIVERY AND HANDLING / 19%"/>
    <n v="1"/>
    <n v="78.540000000000006"/>
    <n v="78.540000000000006"/>
    <n v="173847.80000000005"/>
    <x v="36"/>
  </r>
  <r>
    <m/>
    <x v="173"/>
    <s v="Invoice"/>
    <s v="88009"/>
    <s v="DIE BLOMWINKELTJIE"/>
    <s v="DELIVERY AND HANDLING / 19%"/>
    <n v="1"/>
    <n v="241.5"/>
    <n v="241.5"/>
    <n v="174089.30000000005"/>
    <x v="36"/>
  </r>
  <r>
    <m/>
    <x v="173"/>
    <s v="Invoice"/>
    <s v="88010"/>
    <s v="LIKHUTSA NURSERY"/>
    <s v="DELIVERY AND HANDLING 19%"/>
    <n v="1"/>
    <n v="1503.2"/>
    <n v="1503.2"/>
    <n v="175592.50000000006"/>
    <x v="36"/>
  </r>
  <r>
    <m/>
    <x v="212"/>
    <s v="Invoice"/>
    <s v="88019"/>
    <s v="NINFA GARDEN CENTRE"/>
    <s v="DELIVERY AND HANDLING / 19%"/>
    <n v="1"/>
    <n v="293.93"/>
    <n v="293.93"/>
    <n v="175886.43000000005"/>
    <x v="36"/>
  </r>
  <r>
    <m/>
    <x v="212"/>
    <s v="Invoice"/>
    <s v="88049"/>
    <s v="CRISANRA KWEKERY"/>
    <s v="DELIVERY AND HANDLING / 17%"/>
    <n v="1"/>
    <n v="59.46"/>
    <n v="59.46"/>
    <n v="175945.89000000004"/>
    <x v="36"/>
  </r>
  <r>
    <m/>
    <x v="174"/>
    <s v="Invoice"/>
    <s v="88021"/>
    <s v="SUNKIST GARDEN PAVILION"/>
    <s v="DELIVERY AND HANDLING / 17%"/>
    <n v="1"/>
    <n v="486.23"/>
    <n v="486.23"/>
    <n v="176432.12000000005"/>
    <x v="36"/>
  </r>
  <r>
    <m/>
    <x v="174"/>
    <s v="Invoice"/>
    <s v="88034"/>
    <s v="LOTS OF POTS BOKSBURG"/>
    <s v="DELIVERY AND HANDLING / 19%"/>
    <n v="1"/>
    <n v="610.36"/>
    <n v="610.36"/>
    <n v="177042.48000000004"/>
    <x v="36"/>
  </r>
  <r>
    <m/>
    <x v="174"/>
    <s v="Invoice"/>
    <s v="88035"/>
    <s v="LIFESTYLE HOME GARDEN"/>
    <s v="DELIVERY AND HANDLING / 14%"/>
    <n v="1"/>
    <n v="631.04"/>
    <n v="631.04"/>
    <n v="177673.52000000005"/>
    <x v="36"/>
  </r>
  <r>
    <m/>
    <x v="174"/>
    <s v="Invoice"/>
    <s v="88039"/>
    <s v="MONKEY FOUNTAIN NURSERY"/>
    <s v="DELIVERY AND HANDLING / 15%"/>
    <n v="1"/>
    <n v="1005"/>
    <n v="1005"/>
    <n v="178678.52000000005"/>
    <x v="36"/>
  </r>
  <r>
    <m/>
    <x v="174"/>
    <s v="Invoice"/>
    <s v="88041"/>
    <s v="ECKARDS GARDEN PAVILION"/>
    <s v="DELIVERY AND HANDLING / 14%"/>
    <n v="1"/>
    <n v="479.89"/>
    <n v="479.89"/>
    <n v="179158.41000000006"/>
    <x v="36"/>
  </r>
  <r>
    <m/>
    <x v="174"/>
    <s v="Invoice"/>
    <s v="88043"/>
    <s v="GARDENSHOP PARKTOWN"/>
    <s v="DELIVERY AND HANDLING / 10%"/>
    <n v="1"/>
    <n v="787.25"/>
    <n v="787.25"/>
    <n v="179945.66000000006"/>
    <x v="36"/>
  </r>
  <r>
    <m/>
    <x v="174"/>
    <s v="Invoice"/>
    <s v="88040"/>
    <s v="GARDENSHOP PARKTOWN"/>
    <s v="DELIVERY AND HANDLING / 19%"/>
    <n v="1"/>
    <n v="311.52"/>
    <n v="311.52"/>
    <n v="180257.18000000005"/>
    <x v="36"/>
  </r>
  <r>
    <m/>
    <x v="174"/>
    <s v="Invoice"/>
    <s v=""/>
    <s v="PLANT FACTORY"/>
    <s v="DELIVERY AND HANDLING / 19%"/>
    <n v="1"/>
    <n v="424.17"/>
    <n v="424.17"/>
    <n v="180681.35000000006"/>
    <x v="36"/>
  </r>
  <r>
    <m/>
    <x v="174"/>
    <s v="Invoice"/>
    <s v="88061"/>
    <s v="ROSES FOR U t/a URTH"/>
    <s v="DELIVERY AND HANDLING / 19%"/>
    <n v="1"/>
    <n v="351.55"/>
    <n v="351.55"/>
    <n v="181032.90000000005"/>
    <x v="36"/>
  </r>
  <r>
    <m/>
    <x v="214"/>
    <s v="Invoice"/>
    <s v="88053"/>
    <s v="LOTS OF POTS PTA"/>
    <s v="DELIVERY AND HANDLING / 19%"/>
    <n v="1"/>
    <n v="384.64"/>
    <n v="384.64"/>
    <n v="181417.54000000007"/>
    <x v="36"/>
  </r>
  <r>
    <m/>
    <x v="175"/>
    <s v="Invoice"/>
    <s v="88073"/>
    <s v="LIFESTYLE HOME GARDEN"/>
    <s v="DELIVERY AND HANDLING / 14%"/>
    <n v="1"/>
    <n v="1400"/>
    <n v="1400"/>
    <n v="182817.54000000007"/>
    <x v="36"/>
  </r>
  <r>
    <m/>
    <x v="175"/>
    <s v="Invoice"/>
    <s v="88075"/>
    <s v="ECKARDS GARDEN PAVILION"/>
    <s v="DELIVERY AND HANDLING / 10%"/>
    <n v="1"/>
    <n v="71.05"/>
    <n v="71.05"/>
    <n v="182888.59000000005"/>
    <x v="36"/>
  </r>
  <r>
    <m/>
    <x v="175"/>
    <s v="Invoice"/>
    <s v="88076"/>
    <s v="ECKARDS GARDEN PAVILION"/>
    <s v="DELIVERY AND HANDLING / 14%"/>
    <n v="1"/>
    <n v="99.81"/>
    <n v="99.81"/>
    <n v="182988.40000000005"/>
    <x v="36"/>
  </r>
  <r>
    <m/>
    <x v="175"/>
    <s v="Invoice"/>
    <s v="88102"/>
    <s v="BRAKPAN GARDEN CENTRE"/>
    <s v="DELIVERY AND HANDLING / 08%"/>
    <n v="1"/>
    <n v="756.86"/>
    <n v="756.86"/>
    <n v="183745.26000000004"/>
    <x v="36"/>
  </r>
  <r>
    <m/>
    <x v="252"/>
    <s v="Invoice"/>
    <s v="88103"/>
    <s v="NYLIES KWEKERY"/>
    <s v="DELIVERY AND HANDLING / 19%"/>
    <n v="1"/>
    <n v="604.02"/>
    <n v="604.02"/>
    <n v="184349.28000000003"/>
    <x v="36"/>
  </r>
  <r>
    <m/>
    <x v="176"/>
    <s v="Invoice"/>
    <s v="88127"/>
    <s v="THE INTERIOR SHOP"/>
    <s v="DELIVERY AND HANDLING / 19%"/>
    <n v="1"/>
    <n v="832.5"/>
    <n v="832.5"/>
    <n v="185181.78000000003"/>
    <x v="36"/>
  </r>
  <r>
    <m/>
    <x v="176"/>
    <s v="Invoice"/>
    <s v="88144"/>
    <s v="ROSES FOR U t/a URTH"/>
    <s v="DELIVERY AND HANDLING / 19%"/>
    <n v="1"/>
    <n v="247.72"/>
    <n v="247.72"/>
    <n v="185429.50000000003"/>
    <x v="36"/>
  </r>
  <r>
    <m/>
    <x v="318"/>
    <s v="Invoice"/>
    <s v="88142"/>
    <s v="BROOKSLINK TRADING &amp; PROJECTS"/>
    <s v="DELIVERY AND HANDLING / 19%"/>
    <n v="1"/>
    <n v="476.38"/>
    <n v="476.38"/>
    <n v="185905.88000000003"/>
    <x v="36"/>
  </r>
  <r>
    <m/>
    <x v="177"/>
    <s v="Invoice"/>
    <s v="88157"/>
    <s v="EARTHQUEST MANAGEMENT CONSULTANTS"/>
    <s v="DELIVERY AND HANDLING / 19%"/>
    <n v="1"/>
    <n v="1045.26"/>
    <n v="1045.26"/>
    <n v="186951.14000000004"/>
    <x v="36"/>
  </r>
  <r>
    <m/>
    <x v="177"/>
    <s v="Invoice"/>
    <s v="88162"/>
    <s v="LIFESTYLE HOME GARDEN"/>
    <s v="DELIVERY AND HANDLING / 14%"/>
    <n v="1"/>
    <n v="2758.98"/>
    <n v="2758.98"/>
    <n v="189710.12000000005"/>
    <x v="36"/>
  </r>
  <r>
    <m/>
    <x v="177"/>
    <s v="Invoice"/>
    <s v="88172"/>
    <s v="LOTS OF POTS PTA"/>
    <s v="DELIVERY AND HANDLING / 19%"/>
    <n v="1"/>
    <n v="309.07"/>
    <n v="309.07"/>
    <n v="190019.19000000006"/>
    <x v="36"/>
  </r>
  <r>
    <m/>
    <x v="177"/>
    <s v="Invoice"/>
    <s v="88180"/>
    <s v="ECKARDS GARDEN PAVILION"/>
    <s v="DELIVERY AND HANDLING / 10%"/>
    <n v="1"/>
    <n v="43.68"/>
    <n v="43.68"/>
    <n v="190062.87000000005"/>
    <x v="36"/>
  </r>
  <r>
    <m/>
    <x v="177"/>
    <s v="Invoice"/>
    <s v="88181"/>
    <s v="ECKARDS GARDEN PAVILION"/>
    <s v="DELIVERY AND HANDLING / 14%"/>
    <n v="1"/>
    <n v="114.07"/>
    <n v="114.07"/>
    <n v="190176.94000000006"/>
    <x v="36"/>
  </r>
  <r>
    <m/>
    <x v="178"/>
    <s v="Invoice"/>
    <s v="88183"/>
    <s v="HILLCREST NURSERY"/>
    <s v="DELIVERY AND HANDLING / 15%"/>
    <n v="1"/>
    <n v="504.76"/>
    <n v="504.76"/>
    <n v="190681.70000000007"/>
    <x v="36"/>
  </r>
  <r>
    <m/>
    <x v="178"/>
    <s v="Invoice"/>
    <s v="88203"/>
    <s v="LOTS OF POTS CENTURION"/>
    <s v="DELIVERY AND HANDLING / 10%"/>
    <n v="1"/>
    <n v="366.42"/>
    <n v="366.42"/>
    <n v="191048.12000000008"/>
    <x v="36"/>
  </r>
  <r>
    <m/>
    <x v="178"/>
    <s v="Invoice"/>
    <s v="88220"/>
    <s v="EARTHQUEST MANAGEMENT CONSULTANTS"/>
    <s v="DELIVERY AND HANDLING"/>
    <n v="1"/>
    <n v="1015.05"/>
    <n v="1015.05"/>
    <n v="192063.17000000007"/>
    <x v="36"/>
  </r>
  <r>
    <m/>
    <x v="179"/>
    <s v="Invoice"/>
    <s v="88223"/>
    <s v="BRAKPAN GARDEN CENTRE"/>
    <s v="DELIVERY AND HANDLING / 08%"/>
    <n v="1"/>
    <n v="203.27"/>
    <n v="203.27"/>
    <n v="192266.44000000006"/>
    <x v="36"/>
  </r>
  <r>
    <m/>
    <x v="179"/>
    <s v="Invoice"/>
    <s v="88227"/>
    <s v="BREATHE NATURAL HEALTH"/>
    <s v="DELIVERY AND HANDLING / 19%"/>
    <n v="1"/>
    <n v="90.44"/>
    <n v="90.44"/>
    <n v="192356.88000000006"/>
    <x v="36"/>
  </r>
  <r>
    <m/>
    <x v="179"/>
    <s v="Invoice"/>
    <s v="88228"/>
    <s v="GARDENSHOP PARKTOWN"/>
    <s v="DELIVERY AND HANDLING / 19%"/>
    <n v="1"/>
    <n v="1506.89"/>
    <n v="1506.89"/>
    <n v="193863.77000000008"/>
    <x v="36"/>
  </r>
  <r>
    <m/>
    <x v="179"/>
    <s v="Invoice"/>
    <s v="88229"/>
    <s v="GARDENSHOP PARKTOWN"/>
    <s v="DELIVERY AND HANDLING / 10%"/>
    <n v="1"/>
    <n v="562.08000000000004"/>
    <n v="562.08000000000004"/>
    <n v="194425.85000000006"/>
    <x v="36"/>
  </r>
  <r>
    <m/>
    <x v="179"/>
    <s v="Invoice"/>
    <s v="88250"/>
    <s v="PLANTATION FARMS GEDULD"/>
    <s v="DELIVERY AND HANDLING / 19%"/>
    <n v="1"/>
    <n v="866.52"/>
    <n v="866.52"/>
    <n v="195292.37000000005"/>
    <x v="36"/>
  </r>
  <r>
    <m/>
    <x v="179"/>
    <s v="Invoice"/>
    <s v="88251"/>
    <s v="REBEL FOOD"/>
    <s v="DELIVERY AND HANDLING / 17%"/>
    <n v="1"/>
    <n v="866.52"/>
    <n v="866.52"/>
    <n v="196158.89000000004"/>
    <x v="36"/>
  </r>
  <r>
    <m/>
    <x v="180"/>
    <s v="Invoice"/>
    <s v="88234"/>
    <s v="LIFESTYLE HOME GARDEN"/>
    <s v="DELIVERY AND HANDLING / 14%"/>
    <n v="1"/>
    <n v="336"/>
    <n v="336"/>
    <n v="196494.89000000004"/>
    <x v="36"/>
  </r>
  <r>
    <m/>
    <x v="180"/>
    <s v="Invoice"/>
    <s v="88256"/>
    <s v="PLANT FACTORY"/>
    <s v="DELIVERY AND HANDLING / 19%"/>
    <n v="1"/>
    <n v="366.38"/>
    <n v="366.38"/>
    <n v="196861.27000000005"/>
    <x v="36"/>
  </r>
  <r>
    <m/>
    <x v="180"/>
    <s v="Invoice"/>
    <s v="88260"/>
    <s v="ROSES FOR U t/a URTH"/>
    <s v="DELIVERY AND HANDLING / 19%"/>
    <n v="1"/>
    <n v="1260.21"/>
    <n v="1260.21"/>
    <n v="198121.48000000004"/>
    <x v="36"/>
  </r>
  <r>
    <m/>
    <x v="308"/>
    <s v="Invoice"/>
    <s v="88257"/>
    <s v="MONTROSE NURSERY"/>
    <s v="DELIVERY AND HANDLING / 19%"/>
    <n v="1"/>
    <n v="584.38"/>
    <n v="584.38"/>
    <n v="198705.86000000004"/>
    <x v="36"/>
  </r>
  <r>
    <m/>
    <x v="181"/>
    <s v="Invoice"/>
    <s v="88254"/>
    <s v="LOTS OF POTS CENTURION"/>
    <s v="DELIVERY AND HANDLING / 10%"/>
    <n v="1"/>
    <n v="224.25"/>
    <n v="224.25"/>
    <n v="198930.11000000004"/>
    <x v="36"/>
  </r>
  <r>
    <m/>
    <x v="182"/>
    <s v="Invoice"/>
    <s v="88280"/>
    <s v="LIFESTYLE HOME GARDEN"/>
    <s v="DELIVERY AND HANDLING / 14%"/>
    <n v="1"/>
    <n v="716.08"/>
    <n v="716.08"/>
    <n v="199646.19000000003"/>
    <x v="36"/>
  </r>
  <r>
    <m/>
    <x v="182"/>
    <s v="Invoice"/>
    <s v="88282"/>
    <s v="LOTS OF POTS PTA"/>
    <s v="DELIVERY AND HANDLING / 10%"/>
    <n v="1"/>
    <n v="122.25"/>
    <n v="122.25"/>
    <n v="199768.44000000003"/>
    <x v="36"/>
  </r>
  <r>
    <m/>
    <x v="182"/>
    <s v="Invoice"/>
    <s v="88285"/>
    <s v="MONTROSE NURSERY"/>
    <s v="DELIVERY AND HANDLING / 19%"/>
    <n v="1"/>
    <n v="1515.68"/>
    <n v="1515.68"/>
    <n v="201284.12000000002"/>
    <x v="36"/>
  </r>
  <r>
    <m/>
    <x v="183"/>
    <s v="Invoice"/>
    <s v="88313"/>
    <s v="MAJESTIC NURSERY"/>
    <s v="DELIVERY AND HANDLING / 19%"/>
    <n v="1"/>
    <n v="971.47"/>
    <n v="971.47"/>
    <n v="202255.59000000003"/>
    <x v="36"/>
  </r>
  <r>
    <m/>
    <x v="183"/>
    <s v="Invoice"/>
    <s v="88314"/>
    <s v="ECKARDS GARDEN PAVILION"/>
    <s v="DELIVERY AND HANDLING / 14%"/>
    <n v="1"/>
    <n v="115.05"/>
    <n v="115.05"/>
    <n v="202370.64"/>
    <x v="36"/>
  </r>
  <r>
    <m/>
    <x v="183"/>
    <s v="Invoice"/>
    <s v="88315"/>
    <s v="ECKARDS GARDEN PAVILION"/>
    <s v="DELIVERY AND HANDLING / 14%"/>
    <n v="1"/>
    <n v="1310.89"/>
    <n v="1310.89"/>
    <n v="203681.53000000003"/>
    <x v="36"/>
  </r>
  <r>
    <m/>
    <x v="184"/>
    <s v="Invoice"/>
    <s v="88354"/>
    <s v="NYLIES KWEKERY"/>
    <s v="DELIVERY AND HANDLING / 19%"/>
    <n v="1"/>
    <n v="478.8"/>
    <n v="478.8"/>
    <n v="204160.33000000002"/>
    <x v="36"/>
  </r>
  <r>
    <m/>
    <x v="184"/>
    <s v="Invoice"/>
    <s v="88355"/>
    <s v="ROSES FOR U t/a URTH"/>
    <s v="DELIVERY AND HANDLING / 19%"/>
    <n v="1"/>
    <n v="413.55"/>
    <n v="413.55"/>
    <n v="204573.88"/>
    <x v="36"/>
  </r>
  <r>
    <m/>
    <x v="184"/>
    <s v="Invoice"/>
    <s v="88358"/>
    <s v="PLANT FACTORY"/>
    <s v="DELIVERY AND HANDLING / 19%"/>
    <n v="1"/>
    <n v="668.64"/>
    <n v="668.64"/>
    <n v="205242.52000000002"/>
    <x v="36"/>
  </r>
  <r>
    <m/>
    <x v="185"/>
    <s v="Invoice"/>
    <s v="88348"/>
    <s v="GARDENSHOP PARKTOWN"/>
    <s v="DELIVERY AND HANDLING / 10%"/>
    <n v="1"/>
    <n v="502.05"/>
    <n v="502.05"/>
    <n v="205744.57"/>
    <x v="36"/>
  </r>
  <r>
    <m/>
    <x v="185"/>
    <s v="Invoice"/>
    <s v="88349"/>
    <s v="LIFESTYLE HOME GARDEN"/>
    <s v="DELIVERY AND HANDLING / 14%"/>
    <n v="1"/>
    <n v="2018.08"/>
    <n v="2018.08"/>
    <n v="207762.65"/>
    <x v="36"/>
  </r>
  <r>
    <m/>
    <x v="185"/>
    <s v="Invoice"/>
    <s v="88350"/>
    <s v="BRAKPAN GARDEN CENTRE"/>
    <s v="DELIVERY AND HANDLING / 08%"/>
    <n v="1"/>
    <n v="443.29"/>
    <n v="443.29"/>
    <n v="208205.94"/>
    <x v="36"/>
  </r>
  <r>
    <m/>
    <x v="309"/>
    <s v="Invoice"/>
    <s v="88364"/>
    <s v="LOTS OF POTS CENTURION"/>
    <s v="DELIVERY AND HANDLING / 10%"/>
    <n v="1"/>
    <n v="149.05000000000001"/>
    <n v="149.05000000000001"/>
    <n v="208354.99"/>
    <x v="36"/>
  </r>
  <r>
    <m/>
    <x v="186"/>
    <s v="Invoice"/>
    <s v="88392"/>
    <s v="LOTS OF POTS CENTURION"/>
    <s v="DELIVERY AND HANDLING / 10%"/>
    <n v="1"/>
    <n v="366.15"/>
    <n v="366.15"/>
    <n v="208721.13999999998"/>
    <x v="36"/>
  </r>
  <r>
    <m/>
    <x v="186"/>
    <s v="Invoice"/>
    <s v="88393"/>
    <s v="LIFESTYLE HOME GARDEN"/>
    <s v="DELIVERY AND HANDLING / 14%"/>
    <n v="1"/>
    <n v="868"/>
    <n v="868"/>
    <n v="209589.13999999998"/>
    <x v="36"/>
  </r>
  <r>
    <m/>
    <x v="187"/>
    <s v="Invoice"/>
    <s v="88414"/>
    <s v="HILLCREST NURSERY"/>
    <s v="DELIVERY AND HANDLING / 15%"/>
    <n v="1"/>
    <n v="367.09"/>
    <n v="367.09"/>
    <n v="209956.22999999998"/>
    <x v="36"/>
  </r>
  <r>
    <m/>
    <x v="187"/>
    <s v="Invoice"/>
    <s v="88417"/>
    <s v="BRAKPAN GARDEN CENTRE"/>
    <s v="DELIVERY AND HANDLING / 08%"/>
    <n v="1"/>
    <n v="556.28"/>
    <n v="556.28"/>
    <n v="210512.50999999998"/>
    <x v="36"/>
  </r>
  <r>
    <m/>
    <x v="187"/>
    <s v="Invoice"/>
    <s v="88418"/>
    <s v="MONKEY FOUNTAIN NURSERY"/>
    <s v="DELIVERY AND HANDLING / 15%"/>
    <n v="1"/>
    <n v="429.3"/>
    <n v="429.3"/>
    <n v="210941.80999999997"/>
    <x v="36"/>
  </r>
  <r>
    <m/>
    <x v="188"/>
    <s v="Invoice"/>
    <s v="88428"/>
    <s v="MONTROSE NURSERY"/>
    <s v="DELIVERY AND HANDLING / 19%"/>
    <n v="1"/>
    <n v="1137.8900000000001"/>
    <n v="1137.8900000000001"/>
    <n v="212079.69999999998"/>
    <x v="36"/>
  </r>
  <r>
    <m/>
    <x v="188"/>
    <s v="Invoice"/>
    <s v="88459"/>
    <s v="NYLIES KWEKERY"/>
    <s v="DELIVERY AND HANDLING / 19%"/>
    <n v="1"/>
    <n v="598.5"/>
    <n v="598.5"/>
    <n v="212678.19999999998"/>
    <x v="36"/>
  </r>
  <r>
    <m/>
    <x v="189"/>
    <s v="Invoice"/>
    <s v="88449"/>
    <s v="BEESERV CONSULTING"/>
    <s v="DELIVERY AND HANDLING / 19%"/>
    <n v="1"/>
    <n v="169.63"/>
    <n v="169.63"/>
    <n v="212847.83"/>
    <x v="36"/>
  </r>
  <r>
    <m/>
    <x v="189"/>
    <s v="Invoice"/>
    <s v="88460"/>
    <s v="ROSES FOR U t/a URTH"/>
    <s v="DELIVERY AND HANDLING / 19%"/>
    <n v="1"/>
    <n v="23.75"/>
    <n v="23.75"/>
    <n v="212871.58"/>
    <x v="36"/>
  </r>
  <r>
    <m/>
    <x v="189"/>
    <s v="Invoice"/>
    <s v="88463"/>
    <s v="ROSES FOR U t/a URTH"/>
    <s v="DELIVERY AND HANDLING / 19%"/>
    <n v="1"/>
    <n v="674.59"/>
    <n v="674.59"/>
    <n v="213546.16999999998"/>
    <x v="36"/>
  </r>
  <r>
    <m/>
    <x v="310"/>
    <s v="Invoice"/>
    <s v="88495"/>
    <s v="SCHAFFLERS GARDEN NURSERY"/>
    <s v="DELIVERY AND HANDLING / 14%"/>
    <n v="1"/>
    <n v="257.48"/>
    <n v="257.48"/>
    <n v="213803.65"/>
    <x v="36"/>
  </r>
  <r>
    <m/>
    <x v="190"/>
    <s v="Invoice"/>
    <s v="88484"/>
    <s v="LIFESTYLE HOME GARDEN"/>
    <s v="DELIVERY AND HANDLING / 14%"/>
    <n v="1"/>
    <n v="1260"/>
    <n v="1260"/>
    <n v="215063.65"/>
    <x v="36"/>
  </r>
  <r>
    <m/>
    <x v="190"/>
    <s v="Invoice"/>
    <s v="88488"/>
    <s v="HILLCREST NURSERY"/>
    <s v="DELIVERY AND HANDLING / 15%"/>
    <n v="1"/>
    <n v="611.82000000000005"/>
    <n v="611.82000000000005"/>
    <n v="215675.47"/>
    <x v="36"/>
  </r>
  <r>
    <m/>
    <x v="217"/>
    <s v="Invoice"/>
    <s v="88544"/>
    <s v="GARDENSHOP PARKTOWN"/>
    <s v="DELIVERY AND HANDLING / 10%"/>
    <n v="1"/>
    <n v="402"/>
    <n v="402"/>
    <n v="216077.47"/>
    <x v="36"/>
  </r>
  <r>
    <m/>
    <x v="217"/>
    <s v="Invoice"/>
    <s v="88545"/>
    <s v="GARDENSHOP PARKTOWN"/>
    <s v="DELIVERY AND HANDLING / 19 %"/>
    <n v="1"/>
    <n v="131.04"/>
    <n v="131.04"/>
    <n v="216208.51"/>
    <x v="36"/>
  </r>
  <r>
    <m/>
    <x v="218"/>
    <s v="Invoice"/>
    <s v="88565"/>
    <s v="BRAKPAN GARDEN CENTRE"/>
    <s v="DELIVERY AND HANDLING /  08%"/>
    <n v="1"/>
    <n v="358.95"/>
    <n v="358.95"/>
    <n v="216567.46000000002"/>
    <x v="36"/>
  </r>
  <r>
    <m/>
    <x v="218"/>
    <s v="Invoice"/>
    <s v="88567"/>
    <s v="LOTS OF POTS CENTURION"/>
    <s v="DELIVERY AND HANDLING / 10%"/>
    <n v="1"/>
    <n v="149.05000000000001"/>
    <n v="149.05000000000001"/>
    <n v="216716.51"/>
    <x v="36"/>
  </r>
  <r>
    <m/>
    <x v="218"/>
    <s v="Invoice"/>
    <s v="88574"/>
    <s v="PLANT FACTORY"/>
    <s v="DELIVERY AND HANDLING / 19%"/>
    <n v="1"/>
    <n v="425.86"/>
    <n v="425.86"/>
    <n v="217142.37"/>
    <x v="36"/>
  </r>
  <r>
    <m/>
    <x v="218"/>
    <s v="Invoice"/>
    <s v="88575"/>
    <s v="ROSES FOR U t/a URTH"/>
    <s v="DELIVERY AND HANDLING / 19%"/>
    <n v="1"/>
    <n v="492.76"/>
    <n v="492.76"/>
    <n v="217635.13"/>
    <x v="36"/>
  </r>
  <r>
    <m/>
    <x v="286"/>
    <s v="Invoice"/>
    <s v="88570"/>
    <s v="MONTROSE NURSERY"/>
    <s v="DELIVERY AND HANDLING / 19%"/>
    <n v="1"/>
    <n v="742.14"/>
    <n v="742.14"/>
    <n v="218377.27000000002"/>
    <x v="36"/>
  </r>
  <r>
    <m/>
    <x v="219"/>
    <s v="Invoice"/>
    <s v="88586"/>
    <s v="LIFESTYLE HOME GARDEN"/>
    <s v="DELIVERY AND HANDLING 14%"/>
    <n v="1"/>
    <n v="1680"/>
    <n v="1680"/>
    <n v="220057.27000000002"/>
    <x v="36"/>
  </r>
  <r>
    <m/>
    <x v="219"/>
    <s v="Invoice"/>
    <s v="88595"/>
    <s v="ECKARDS GARDEN PAVILION"/>
    <s v="DELIVERY AND HANDLING / 14%"/>
    <n v="1"/>
    <n v="208.46"/>
    <n v="208.46"/>
    <n v="220265.73"/>
    <x v="36"/>
  </r>
  <r>
    <m/>
    <x v="219"/>
    <s v="Invoice"/>
    <s v="88597"/>
    <s v="HILLCREST NURSERY"/>
    <s v="DELIVERY AND HANDLING / 15%"/>
    <n v="1"/>
    <n v="367.2"/>
    <n v="367.2"/>
    <n v="220632.93000000002"/>
    <x v="36"/>
  </r>
  <r>
    <m/>
    <x v="192"/>
    <s v="Invoice"/>
    <s v="88614"/>
    <s v="LOTS OF POTS CENTURION"/>
    <s v="DELIVERY AND HANDLING 10%"/>
    <n v="1"/>
    <n v="280"/>
    <n v="280"/>
    <n v="220912.93000000002"/>
    <x v="36"/>
  </r>
  <r>
    <m/>
    <x v="255"/>
    <s v="Invoice"/>
    <s v="88648"/>
    <s v="BRAKPAN GARDEN CENTRE"/>
    <s v="DELIVERY AND HANDLING / 08%"/>
    <n v="1"/>
    <n v="454.82"/>
    <n v="454.82"/>
    <n v="221367.75000000003"/>
    <x v="36"/>
  </r>
  <r>
    <m/>
    <x v="287"/>
    <s v="Invoice"/>
    <s v="88657"/>
    <s v="WILDFLOWER WONDERS"/>
    <s v="DELIVERY AND HANDLING 17%"/>
    <n v="1"/>
    <n v="442.61"/>
    <n v="442.61"/>
    <n v="221810.36000000002"/>
    <x v="36"/>
  </r>
  <r>
    <m/>
    <x v="193"/>
    <s v="Invoice"/>
    <s v="88679"/>
    <s v="LIFESTYLE HOME GARDEN"/>
    <s v="DELIVERY AND HANDLING / 14%"/>
    <n v="1"/>
    <n v="840"/>
    <n v="840"/>
    <n v="222650.36000000002"/>
    <x v="36"/>
  </r>
  <r>
    <m/>
    <x v="193"/>
    <s v="Invoice"/>
    <s v="88698"/>
    <s v="ROSES FOR U t/a URTH"/>
    <s v="DELIVERY AND HANDLING / 19%"/>
    <n v="1"/>
    <n v="159.03"/>
    <n v="159.03"/>
    <n v="222809.39"/>
    <x v="36"/>
  </r>
  <r>
    <m/>
    <x v="193"/>
    <s v="Invoice"/>
    <s v="88699"/>
    <s v="PLANT FACTORY"/>
    <s v="DELIVERY AND HANDLING / 19%"/>
    <n v="1"/>
    <n v="807.42"/>
    <n v="807.42"/>
    <n v="223616.81000000003"/>
    <x v="36"/>
  </r>
  <r>
    <m/>
    <x v="193"/>
    <s v="Invoice"/>
    <s v="88702"/>
    <s v="ROSES FOR U t/a URTH"/>
    <s v="DELIVERY AND HANDLING / 19%"/>
    <n v="1"/>
    <n v="753.69"/>
    <n v="753.69"/>
    <n v="224370.50000000003"/>
    <x v="36"/>
  </r>
  <r>
    <m/>
    <x v="311"/>
    <s v="Invoice"/>
    <s v="88688"/>
    <s v="HILLCREST NURSERY"/>
    <s v="DELIVERY AND HANDLING / 15%"/>
    <n v="1"/>
    <n v="504.75"/>
    <n v="504.75"/>
    <n v="224875.25000000003"/>
    <x v="36"/>
  </r>
  <r>
    <m/>
    <x v="311"/>
    <s v="Invoice"/>
    <s v="88696"/>
    <s v="ECKARDS GARDEN PAVILION"/>
    <s v="DELIVERY AND HANDLING / 10%"/>
    <n v="1"/>
    <n v="156"/>
    <n v="156"/>
    <n v="225031.25000000003"/>
    <x v="36"/>
  </r>
  <r>
    <m/>
    <x v="311"/>
    <s v="Invoice"/>
    <s v="88697"/>
    <s v="ECKARDS GARDEN PAVILION"/>
    <s v="DELIVERY AND HANDLING / 14%"/>
    <n v="1"/>
    <n v="443.42"/>
    <n v="443.42"/>
    <n v="225474.67000000004"/>
    <x v="36"/>
  </r>
  <r>
    <m/>
    <x v="311"/>
    <s v="Invoice"/>
    <s v="88700"/>
    <s v="BRAKPAN GARDEN CENTRE"/>
    <s v="DELIVERY AND HANDLING / 8%"/>
    <n v="1"/>
    <n v="562.23"/>
    <n v="562.23"/>
    <n v="226036.90000000005"/>
    <x v="36"/>
  </r>
  <r>
    <m/>
    <x v="311"/>
    <s v="Invoice"/>
    <s v="88701"/>
    <s v="MAJESTIC NURSERY"/>
    <s v="DELIVERY AND HANDLING / 19%"/>
    <n v="1"/>
    <n v="1484.28"/>
    <n v="1484.28"/>
    <n v="227521.18000000005"/>
    <x v="36"/>
  </r>
  <r>
    <m/>
    <x v="311"/>
    <s v="Invoice"/>
    <s v="88704"/>
    <s v="PLANT FACTORY"/>
    <s v="DELIVERY AND HANDLING / 19%"/>
    <n v="1"/>
    <n v="41.78"/>
    <n v="41.78"/>
    <n v="227562.96000000005"/>
    <x v="36"/>
  </r>
  <r>
    <m/>
    <x v="256"/>
    <s v="Invoice"/>
    <s v="88719"/>
    <s v="HILLCREST NURSERY"/>
    <s v="DELIVERY AND HANDLING / 15%"/>
    <n v="1"/>
    <n v="275.31"/>
    <n v="275.31"/>
    <n v="227838.27000000005"/>
    <x v="36"/>
  </r>
  <r>
    <m/>
    <x v="256"/>
    <s v="Invoice"/>
    <s v="88720"/>
    <s v="GARDENSHOP PARKTOWN"/>
    <s v="DELIVERY AND HANDLING / 19%"/>
    <n v="1"/>
    <n v="1333.78"/>
    <n v="1333.78"/>
    <n v="229172.05000000005"/>
    <x v="36"/>
  </r>
  <r>
    <m/>
    <x v="256"/>
    <s v="Invoice"/>
    <s v="88721"/>
    <s v="GARDENSHOP PARKTOWN"/>
    <s v="DELIVERY AND HANDLING / 10"/>
    <n v="1"/>
    <n v="2663.25"/>
    <n v="2663.25"/>
    <n v="231835.30000000005"/>
    <x v="36"/>
  </r>
  <r>
    <m/>
    <x v="194"/>
    <s v="Invoice"/>
    <s v="88723"/>
    <s v="LIFESTYLE HOME GARDEN"/>
    <s v="DELIVERY AND HANDLING / 14%"/>
    <n v="1"/>
    <n v="427"/>
    <n v="427"/>
    <n v="232262.30000000005"/>
    <x v="36"/>
  </r>
  <r>
    <m/>
    <x v="288"/>
    <s v="Invoice"/>
    <s v="88753"/>
    <s v="ECKARDS GARDEN PAVILION"/>
    <s v="DELIVERY AND HANDLING / 14"/>
    <n v="1"/>
    <n v="96.55"/>
    <n v="96.55"/>
    <n v="232358.85000000003"/>
    <x v="36"/>
  </r>
  <r>
    <m/>
    <x v="288"/>
    <s v="Invoice"/>
    <s v="88758"/>
    <s v="LOTS OF POTS PTA"/>
    <s v="DELIVERY AND HANDLING / 10%"/>
    <n v="1"/>
    <n v="136.47"/>
    <n v="136.47"/>
    <n v="232495.32000000004"/>
    <x v="36"/>
  </r>
  <r>
    <m/>
    <x v="288"/>
    <s v="Invoice"/>
    <s v="88785"/>
    <s v="NYLIES KWEKERY"/>
    <s v="DELIVERY AND HANDLING / 19%"/>
    <n v="1"/>
    <n v="875.29"/>
    <n v="875.29"/>
    <n v="233370.61000000004"/>
    <x v="36"/>
  </r>
  <r>
    <m/>
    <x v="195"/>
    <s v="Invoice"/>
    <s v="88782"/>
    <s v="BRAKPAN GARDEN CENTRE"/>
    <s v="DELIVERY AND HANDLING / 8%"/>
    <n v="1"/>
    <n v="424.15"/>
    <n v="424.15"/>
    <n v="233794.76000000004"/>
    <x v="36"/>
  </r>
  <r>
    <m/>
    <x v="289"/>
    <s v="Invoice"/>
    <s v="88827"/>
    <s v="ROSES FOR U t/a URTH"/>
    <s v="DELIVERY AND HANDLING / 19%"/>
    <n v="1"/>
    <n v="96.42"/>
    <n v="96.42"/>
    <n v="233891.18000000005"/>
    <x v="36"/>
  </r>
  <r>
    <m/>
    <x v="196"/>
    <s v="Invoice"/>
    <s v="88819"/>
    <s v="LIFESTYLE HOME GARDEN"/>
    <s v="DELIVERY AND HANDLING / 14%"/>
    <n v="1"/>
    <n v="1050"/>
    <n v="1050"/>
    <n v="234941.18000000005"/>
    <x v="36"/>
  </r>
  <r>
    <m/>
    <x v="196"/>
    <s v="Invoice"/>
    <s v="88832"/>
    <s v="ROSES FOR U t/a URTH"/>
    <s v="DELIVERY AND HANDLING 19%"/>
    <n v="1"/>
    <n v="604.79999999999995"/>
    <n v="604.79999999999995"/>
    <n v="235545.98000000004"/>
    <x v="36"/>
  </r>
  <r>
    <m/>
    <x v="196"/>
    <s v="Invoice"/>
    <s v="88833"/>
    <s v="PLANT FACTORY"/>
    <s v="DELIVERY AND HANDLING 19%"/>
    <n v="1"/>
    <n v="726.69"/>
    <n v="726.69"/>
    <n v="236272.67000000004"/>
    <x v="36"/>
  </r>
  <r>
    <m/>
    <x v="312"/>
    <s v="Invoice"/>
    <s v="88861"/>
    <s v="CRISANRA KWEKERY"/>
    <s v="DELIVERY AND HANDLING / 17%"/>
    <n v="1"/>
    <n v="57.66"/>
    <n v="57.66"/>
    <n v="236330.33000000005"/>
    <x v="36"/>
  </r>
  <r>
    <m/>
    <x v="273"/>
    <s v="Invoice"/>
    <s v="88850"/>
    <s v="LOTS OF POTS PTA"/>
    <s v="DELIVERY AND HANDLING / 10%"/>
    <n v="1"/>
    <n v="163"/>
    <n v="163"/>
    <n v="236493.33000000005"/>
    <x v="36"/>
  </r>
  <r>
    <m/>
    <x v="273"/>
    <s v="Invoice"/>
    <s v="88851"/>
    <s v="LOTS OF POTS CENTURION"/>
    <s v="DELIVERY AND HANDLING / 10%"/>
    <n v="1"/>
    <n v="153.16"/>
    <n v="153.16"/>
    <n v="236646.49000000005"/>
    <x v="36"/>
  </r>
  <r>
    <m/>
    <x v="273"/>
    <s v="Invoice"/>
    <s v="88871"/>
    <s v="MONTROSE NURSERY"/>
    <s v="DELIVERY AND HANDLING / 19%"/>
    <n v="1"/>
    <n v="769.17"/>
    <n v="769.17"/>
    <n v="237415.66000000006"/>
    <x v="36"/>
  </r>
  <r>
    <m/>
    <x v="260"/>
    <s v="Invoice"/>
    <s v="88897"/>
    <s v="SCHAFFLERS GARDEN NURSERY"/>
    <s v="DELIVERY AND HANDLING / 14%"/>
    <n v="1"/>
    <n v="160.93"/>
    <n v="160.93"/>
    <n v="237576.59000000005"/>
    <x v="36"/>
  </r>
  <r>
    <m/>
    <x v="197"/>
    <s v="Invoice"/>
    <s v="88913"/>
    <s v="GARDENSHOP PARKTOWN"/>
    <s v="DELIVERY AND HANDLING / 19%"/>
    <n v="1"/>
    <n v="356.25"/>
    <n v="356.25"/>
    <n v="237932.84000000005"/>
    <x v="36"/>
  </r>
  <r>
    <m/>
    <x v="197"/>
    <s v="Invoice"/>
    <s v="88914"/>
    <s v="GARDENSHOP PARKTOWN"/>
    <s v="DELIVERY AND HANDLING / 10%"/>
    <n v="1"/>
    <n v="67"/>
    <n v="67"/>
    <n v="237999.84000000005"/>
    <x v="36"/>
  </r>
  <r>
    <m/>
    <x v="197"/>
    <s v="Invoice"/>
    <s v="88943"/>
    <s v="ROSES FOR U t/a URTH"/>
    <s v="DELIVERY AND HANDLING / 19%"/>
    <n v="1"/>
    <n v="733.93"/>
    <n v="733.93"/>
    <n v="238733.77000000005"/>
    <x v="36"/>
  </r>
  <r>
    <m/>
    <x v="197"/>
    <s v="Invoice"/>
    <s v="88944"/>
    <s v="PLANT FACTORY"/>
    <s v="DELIVERY AND HANDLING / 19%"/>
    <n v="1"/>
    <n v="669.95"/>
    <n v="669.95"/>
    <n v="239403.72000000006"/>
    <x v="36"/>
  </r>
  <r>
    <m/>
    <x v="198"/>
    <s v="Invoice"/>
    <s v="88936"/>
    <s v="LIFESTYLE HOME GARDEN"/>
    <s v="DELIVERY AND HANDLING / 17%"/>
    <n v="1"/>
    <n v="1355.32"/>
    <n v="1355.32"/>
    <n v="240759.04000000007"/>
    <x v="36"/>
  </r>
  <r>
    <m/>
    <x v="198"/>
    <s v="Invoice"/>
    <s v="88938"/>
    <s v="HILLCREST NURSERY"/>
    <s v="DELIVERY AND HANDLING / 15%"/>
    <n v="1"/>
    <n v="940.67"/>
    <n v="940.67"/>
    <n v="241699.71000000008"/>
    <x v="36"/>
  </r>
  <r>
    <m/>
    <x v="198"/>
    <s v="Invoice"/>
    <s v="88940"/>
    <s v="ECKARDS GARDEN PAVILION"/>
    <s v="DELIVERY AND HANDLING / 10%"/>
    <n v="1"/>
    <n v="93.6"/>
    <n v="93.6"/>
    <n v="241793.31000000008"/>
    <x v="36"/>
  </r>
  <r>
    <m/>
    <x v="198"/>
    <s v="Invoice"/>
    <s v="88941"/>
    <s v="ECKARDS GARDEN PAVILION"/>
    <s v="DELIVERY AND HANDLING / 14%"/>
    <n v="1"/>
    <n v="270.08"/>
    <n v="270.08"/>
    <n v="242063.39000000007"/>
    <x v="36"/>
  </r>
  <r>
    <m/>
    <x v="261"/>
    <s v="Invoice"/>
    <s v="88970"/>
    <s v="CRISANRA KWEKERY"/>
    <s v="DELIVERY AND HANDLING / 17%"/>
    <n v="1"/>
    <n v="86.57"/>
    <n v="86.57"/>
    <n v="242149.96000000008"/>
    <x v="36"/>
  </r>
  <r>
    <m/>
    <x v="199"/>
    <s v="Invoice"/>
    <s v="88996"/>
    <s v="ROSES FOR U t/a URTH"/>
    <s v="DELIVERY AND HANDLING / 19%"/>
    <n v="1"/>
    <n v="1560.74"/>
    <n v="1560.74"/>
    <n v="243710.70000000007"/>
    <x v="36"/>
  </r>
  <r>
    <m/>
    <x v="200"/>
    <s v="Invoice"/>
    <s v="89018"/>
    <s v="LOTS OF POTS CENTURION"/>
    <s v="DELIVERY AND HANDLING / 10%"/>
    <n v="1"/>
    <n v="287.88"/>
    <n v="287.88"/>
    <n v="243998.58000000007"/>
    <x v="36"/>
  </r>
  <r>
    <m/>
    <x v="200"/>
    <s v="Invoice"/>
    <s v="89019"/>
    <s v="MONTROSE NURSERY"/>
    <s v="DELIVERY AND HANDLING / 19%"/>
    <n v="1"/>
    <n v="2473.6"/>
    <n v="2473.6"/>
    <n v="246472.18000000008"/>
    <x v="36"/>
  </r>
  <r>
    <m/>
    <x v="200"/>
    <s v="Invoice"/>
    <s v="89021"/>
    <s v="HILLCREST NURSERY"/>
    <s v="DELIVERY AND HANDLING / 15%"/>
    <n v="1"/>
    <n v="504.75"/>
    <n v="504.75"/>
    <n v="246976.93000000008"/>
    <x v="36"/>
  </r>
  <r>
    <m/>
    <x v="200"/>
    <s v="Invoice"/>
    <s v="89022"/>
    <s v="ECKARDS GARDEN PAVILION"/>
    <s v="DELIVERY AND HANDLING / 14%"/>
    <n v="1"/>
    <n v="191.61"/>
    <n v="191.61"/>
    <n v="247168.54000000007"/>
    <x v="36"/>
  </r>
  <r>
    <m/>
    <x v="200"/>
    <s v="Invoice"/>
    <s v="89023"/>
    <s v="ECKARDS GARDEN PAVILION"/>
    <s v="DELIVERY AND HANDLING / 10%"/>
    <n v="1"/>
    <n v="93.6"/>
    <n v="93.6"/>
    <n v="247262.14000000007"/>
    <x v="36"/>
  </r>
  <r>
    <m/>
    <x v="200"/>
    <s v="Invoice"/>
    <s v="89025"/>
    <s v="LIFESTYLE HOME GARDEN"/>
    <s v="DELIVERY AND HANDLING / 14%"/>
    <n v="1"/>
    <n v="1470"/>
    <n v="1470"/>
    <n v="248732.14000000007"/>
    <x v="36"/>
  </r>
  <r>
    <m/>
    <x v="221"/>
    <s v="Invoice"/>
    <s v="89044"/>
    <s v="WILDFLOWER WONDERS"/>
    <s v="DELIVERY AND HANDLING / 17%"/>
    <n v="1"/>
    <n v="139.26"/>
    <n v="139.26"/>
    <n v="248871.40000000008"/>
    <x v="36"/>
  </r>
  <r>
    <m/>
    <x v="221"/>
    <s v="Invoice"/>
    <s v="89045"/>
    <s v="DIE BLOMWINKELTJIE"/>
    <s v="DELIVERY AND HANDLING / 19%"/>
    <n v="1"/>
    <n v="285.32"/>
    <n v="285.32"/>
    <n v="249156.72000000009"/>
    <x v="36"/>
  </r>
  <r>
    <m/>
    <x v="221"/>
    <s v="Invoice"/>
    <s v="89047"/>
    <s v="BRAKPAN GARDEN CENTRE"/>
    <s v="DELIVERY AND HANDLING / 8%"/>
    <n v="1"/>
    <n v="542.76"/>
    <n v="542.76"/>
    <n v="249699.4800000001"/>
    <x v="36"/>
  </r>
  <r>
    <m/>
    <x v="262"/>
    <s v="Invoice"/>
    <s v="89060"/>
    <s v="CRISANRA KWEKERY"/>
    <s v="DELIVERY AND HANDLING / 17%"/>
    <n v="1"/>
    <n v="992.46"/>
    <n v="992.46"/>
    <n v="250691.94000000009"/>
    <x v="36"/>
  </r>
  <r>
    <m/>
    <x v="49"/>
    <s v="Invoice"/>
    <s v="89072"/>
    <s v="LIFESTYLE HOME GARDEN"/>
    <s v="DELIVERY AND HANDLING / 14%"/>
    <n v="1"/>
    <n v="420"/>
    <n v="420"/>
    <n v="251111.94000000009"/>
    <x v="36"/>
  </r>
  <r>
    <m/>
    <x v="49"/>
    <s v="Invoice"/>
    <s v="89077"/>
    <s v="PLANT FACTORY"/>
    <s v="DELIVERY AND HANDLING / 19%"/>
    <n v="1"/>
    <n v="366.62"/>
    <n v="366.62"/>
    <n v="251478.56000000008"/>
    <x v="36"/>
  </r>
  <r>
    <m/>
    <x v="201"/>
    <s v="Invoice"/>
    <s v="89098"/>
    <s v="LOTS OF POTS PTA"/>
    <s v="DELIVERY AND HANDLING / 10%"/>
    <n v="1"/>
    <n v="875.75"/>
    <n v="875.75"/>
    <n v="252354.31000000008"/>
    <x v="36"/>
  </r>
  <r>
    <m/>
    <x v="201"/>
    <s v="Invoice"/>
    <s v="89100"/>
    <s v="ECKARDS GARDEN PAVILION"/>
    <s v="DELIVERY AND HANDLING / 14%"/>
    <n v="1"/>
    <n v="1142.68"/>
    <n v="1142.68"/>
    <n v="253496.99000000008"/>
    <x v="36"/>
  </r>
  <r>
    <m/>
    <x v="201"/>
    <s v="Invoice"/>
    <s v="89101"/>
    <s v="ECKARDS GARDEN PAVILION"/>
    <s v="DELIVERY AND HANDLING / 10%"/>
    <n v="1"/>
    <n v="187.2"/>
    <n v="187.2"/>
    <n v="253684.19000000009"/>
    <x v="36"/>
  </r>
  <r>
    <m/>
    <x v="201"/>
    <s v="Invoice"/>
    <s v="89102"/>
    <s v="LIFESTYLE HOME GARDEN"/>
    <s v="DELIVERY AND HANDLING / 14%"/>
    <n v="1"/>
    <n v="3200.4"/>
    <n v="3200.4"/>
    <n v="256884.59000000008"/>
    <x v="36"/>
  </r>
  <r>
    <m/>
    <x v="202"/>
    <s v="Invoice"/>
    <s v="89103"/>
    <s v="HILLCREST NURSERY"/>
    <s v="DELIVERY AND HANDLING / 15%"/>
    <n v="1"/>
    <n v="435.92"/>
    <n v="435.92"/>
    <n v="257320.5100000001"/>
    <x v="36"/>
  </r>
  <r>
    <m/>
    <x v="202"/>
    <s v="Invoice"/>
    <s v="89118"/>
    <s v="GARDENSHOP PARKTOWN"/>
    <s v="DELIVERY AND HANDLING / 19%"/>
    <n v="1"/>
    <n v="1163.42"/>
    <n v="1163.42"/>
    <n v="258483.93000000011"/>
    <x v="36"/>
  </r>
  <r>
    <m/>
    <x v="202"/>
    <s v="Invoice"/>
    <s v="89119"/>
    <s v="GARDENSHOP PARKTOWN"/>
    <s v="DELIVERY AND HANDLING / 10%"/>
    <n v="1"/>
    <n v="402"/>
    <n v="402"/>
    <n v="258885.93000000011"/>
    <x v="36"/>
  </r>
  <r>
    <m/>
    <x v="202"/>
    <s v="Invoice"/>
    <s v="89120"/>
    <s v="MONTROSE NURSERY"/>
    <s v="DELIVERY AND HANDLING / 19%"/>
    <n v="1"/>
    <n v="1092.5899999999999"/>
    <n v="1092.5899999999999"/>
    <n v="259978.52000000011"/>
    <x v="36"/>
  </r>
  <r>
    <m/>
    <x v="202"/>
    <s v="Invoice"/>
    <s v="89159"/>
    <s v="NYLIES KWEKERY"/>
    <s v="DELIVERY AND HANDLING / 19%"/>
    <n v="1"/>
    <n v="703.22"/>
    <n v="703.22"/>
    <n v="260681.74000000011"/>
    <x v="36"/>
  </r>
  <r>
    <m/>
    <x v="203"/>
    <s v="Invoice"/>
    <s v="89131"/>
    <s v="CRISANRA KWEKERY"/>
    <s v="DELIVERY AND HANDLING / 17%"/>
    <n v="1"/>
    <n v="28.85"/>
    <n v="28.85"/>
    <n v="260710.59000000011"/>
    <x v="36"/>
  </r>
  <r>
    <m/>
    <x v="203"/>
    <s v="Invoice"/>
    <s v="89137"/>
    <s v="ROBERT WATKINS LANDSCAPING"/>
    <s v="DELIVERY AND HANDLING / 5%"/>
    <n v="1"/>
    <n v="100.44"/>
    <n v="100.44"/>
    <n v="260811.03000000012"/>
    <x v="36"/>
  </r>
  <r>
    <m/>
    <x v="204"/>
    <s v="Invoice"/>
    <s v="89151"/>
    <s v="LIFESTYLE HOME GARDEN"/>
    <s v="DELIVERY AND HANDLING / 14%"/>
    <n v="1"/>
    <n v="840"/>
    <n v="840"/>
    <n v="261651.03000000012"/>
    <x v="36"/>
  </r>
  <r>
    <m/>
    <x v="204"/>
    <s v="Invoice"/>
    <s v="89162"/>
    <s v="ROSES FOR U t/a URTH"/>
    <s v="DELIVERY AND HANDLING / 19%"/>
    <n v="1"/>
    <n v="372.05"/>
    <n v="372.05"/>
    <n v="262023.0800000001"/>
    <x v="36"/>
  </r>
  <r>
    <m/>
    <x v="205"/>
    <s v="Invoice"/>
    <s v="89176"/>
    <s v="LOTS OF POTS CENTURION"/>
    <s v="DELIVERY AND HANDLING / 10%"/>
    <n v="1"/>
    <n v="184"/>
    <n v="184"/>
    <n v="262207.08000000007"/>
    <x v="36"/>
  </r>
  <r>
    <m/>
    <x v="263"/>
    <s v="Invoice"/>
    <s v="89193"/>
    <s v="BRAKPAN GARDEN CENTRE"/>
    <s v="DELIVERY AND HANDLING / 8%"/>
    <n v="1"/>
    <n v="551.41"/>
    <n v="551.41"/>
    <n v="262758.49000000005"/>
    <x v="36"/>
  </r>
  <r>
    <m/>
    <x v="263"/>
    <s v="Invoice"/>
    <s v="89196"/>
    <s v="MONTROSE NURSERY"/>
    <s v="DELIVERY AND HANDLING / 19%"/>
    <n v="1"/>
    <n v="1835.89"/>
    <n v="1835.89"/>
    <n v="264594.38000000006"/>
    <x v="36"/>
  </r>
  <r>
    <m/>
    <x v="206"/>
    <s v="Invoice"/>
    <s v="89208"/>
    <s v="ECKARDS GARDEN PAVILION"/>
    <s v="DELIVERY AND HANDLING / 10%"/>
    <n v="1"/>
    <n v="31.2"/>
    <n v="31.2"/>
    <n v="264625.58000000007"/>
    <x v="36"/>
  </r>
  <r>
    <m/>
    <x v="207"/>
    <s v="Invoice"/>
    <s v="89220"/>
    <s v="LIFESTYLE HOME GARDEN"/>
    <s v="DELIVERY AND HANDLING / 14%"/>
    <n v="1"/>
    <n v="1290.8"/>
    <n v="1290.8"/>
    <n v="265916.38000000006"/>
    <x v="36"/>
  </r>
  <r>
    <m/>
    <x v="207"/>
    <s v="Invoice"/>
    <s v="89230"/>
    <s v="ROSES FOR U t/a URTH"/>
    <s v="DELIVERY AND HANDLING / 19%"/>
    <n v="1"/>
    <n v="504.99"/>
    <n v="504.99"/>
    <n v="266421.37000000005"/>
    <x v="36"/>
  </r>
  <r>
    <m/>
    <x v="207"/>
    <s v="Invoice"/>
    <s v="89231"/>
    <s v="PLANT FACTORY"/>
    <s v="DELIVERY AND HANDLING / 19%"/>
    <n v="1"/>
    <n v="771.85"/>
    <n v="771.85"/>
    <n v="267193.22000000003"/>
    <x v="36"/>
  </r>
  <r>
    <m/>
    <x v="29"/>
    <s v="Invoice"/>
    <s v="89234"/>
    <s v="CLARKS GARDEN CENTRE"/>
    <s v="DELIVERY AND HANDLING / 19%"/>
    <n v="1"/>
    <n v="680.62"/>
    <n v="680.62"/>
    <n v="267873.84000000003"/>
    <x v="36"/>
  </r>
  <r>
    <m/>
    <x v="29"/>
    <s v="Invoice"/>
    <s v="89242"/>
    <s v="WILDFLOWER WONDERS"/>
    <s v="DELIVERY AND HANDLING / 17%"/>
    <n v="1"/>
    <n v="139.26"/>
    <n v="139.26"/>
    <n v="268013.10000000003"/>
    <x v="36"/>
  </r>
  <r>
    <m/>
    <x v="264"/>
    <s v="Invoice"/>
    <s v="89282"/>
    <s v="BREATHE NATURAL HEALTH"/>
    <s v="DELIVERY AND HANDLING / 19%"/>
    <n v="1"/>
    <n v="54.49"/>
    <n v="54.49"/>
    <n v="268067.59000000003"/>
    <x v="36"/>
  </r>
  <r>
    <m/>
    <x v="264"/>
    <s v="Invoice"/>
    <s v="89283"/>
    <s v="MAJESTIC NURSERY"/>
    <s v="DELIVERY AND HANDLING / 19%"/>
    <n v="1"/>
    <n v="1044.81"/>
    <n v="1044.81"/>
    <n v="269112.40000000002"/>
    <x v="36"/>
  </r>
  <r>
    <m/>
    <x v="51"/>
    <s v="Invoice"/>
    <s v="89290"/>
    <s v="NYLIES KWEKERY"/>
    <s v="DELIVERY AND HANDLING / 19%"/>
    <n v="1"/>
    <n v="937.21"/>
    <n v="937.21"/>
    <n v="270049.61000000004"/>
    <x v="36"/>
  </r>
  <r>
    <m/>
    <x v="51"/>
    <s v="Invoice"/>
    <s v="89299"/>
    <s v="NYAKHELE PROJECTS"/>
    <s v="DELIVERY AND HANDLING / 19%"/>
    <n v="1"/>
    <n v="1063.8900000000001"/>
    <n v="1063.8900000000001"/>
    <n v="271113.50000000006"/>
    <x v="36"/>
  </r>
  <r>
    <m/>
    <x v="51"/>
    <s v="Invoice"/>
    <s v="89313"/>
    <s v="LIFESTYLE HOME GARDEN"/>
    <s v="DELIVERY AND HANDLING / 14%"/>
    <n v="1"/>
    <n v="840"/>
    <n v="840"/>
    <n v="271953.50000000006"/>
    <x v="36"/>
  </r>
  <r>
    <m/>
    <x v="78"/>
    <s v="Invoice"/>
    <s v="89345"/>
    <s v="LOTS OF POTS CENTURION"/>
    <s v="DELIVERY AND HANDLING / 10%"/>
    <n v="1"/>
    <n v="347.97"/>
    <n v="347.97"/>
    <n v="272301.47000000003"/>
    <x v="36"/>
  </r>
  <r>
    <m/>
    <x v="78"/>
    <s v="Invoice"/>
    <s v="89346"/>
    <s v="HILLCREST NURSERY"/>
    <s v="DELIVERY AND HANDLING / 15%"/>
    <n v="1"/>
    <n v="367.09"/>
    <n v="367.09"/>
    <n v="272668.56000000006"/>
    <x v="36"/>
  </r>
  <r>
    <m/>
    <x v="78"/>
    <s v="Invoice"/>
    <s v="89353"/>
    <s v="ECKARDS GARDEN PAVILION"/>
    <s v="DELIVERY AND HANDLING / 14%"/>
    <n v="1"/>
    <n v="261.58"/>
    <n v="261.58"/>
    <n v="272930.14000000007"/>
    <x v="36"/>
  </r>
  <r>
    <m/>
    <x v="78"/>
    <s v="Invoice"/>
    <s v="89354"/>
    <s v="ECKARDS GARDEN PAVILION"/>
    <s v="DELIVERY AND HANDLING / 10%"/>
    <n v="1"/>
    <n v="102.96"/>
    <n v="102.96"/>
    <n v="273033.10000000009"/>
    <x v="36"/>
  </r>
  <r>
    <m/>
    <x v="80"/>
    <s v="Invoice"/>
    <s v="89403"/>
    <s v="CRISANRA KWEKERY"/>
    <s v="DELIVERY AND HANDLING / 17%"/>
    <n v="1"/>
    <n v="238"/>
    <n v="238"/>
    <n v="273271.10000000009"/>
    <x v="36"/>
  </r>
  <r>
    <m/>
    <x v="81"/>
    <s v="Invoice"/>
    <s v="89418"/>
    <s v="FOUR SEASONS"/>
    <s v="DELIVERY AND HANDLING / 15%"/>
    <n v="1"/>
    <n v="185.37"/>
    <n v="185.37"/>
    <n v="273456.47000000009"/>
    <x v="36"/>
  </r>
  <r>
    <m/>
    <x v="81"/>
    <s v="Invoice"/>
    <s v="89411"/>
    <s v="ROSES FOR U t/a URTH"/>
    <s v="DELIVERY AND HANDLING / 19%"/>
    <n v="1"/>
    <n v="667.69"/>
    <n v="667.69"/>
    <n v="274124.16000000009"/>
    <x v="36"/>
  </r>
  <r>
    <m/>
    <x v="81"/>
    <s v="Invoice"/>
    <s v="89453"/>
    <s v="PLANT FACTORY"/>
    <s v="DELIVERY AND HANDLING / 19%"/>
    <n v="1"/>
    <n v="613.28"/>
    <n v="613.28"/>
    <n v="274737.44000000012"/>
    <x v="36"/>
  </r>
  <r>
    <m/>
    <x v="83"/>
    <s v="Invoice"/>
    <s v="89460"/>
    <s v="LIFESTYLE HOME GARDEN"/>
    <s v="DELIVERY AND HANDLING / 14%"/>
    <n v="1"/>
    <n v="1250.2"/>
    <n v="1250.2"/>
    <n v="275987.64000000013"/>
    <x v="36"/>
  </r>
  <r>
    <m/>
    <x v="84"/>
    <s v="Invoice"/>
    <s v="89488"/>
    <s v="MONTROSE NURSERY"/>
    <s v="DELIVERY AND HANDLING / 19%"/>
    <n v="1"/>
    <n v="1261.21"/>
    <n v="1261.21"/>
    <n v="277248.85000000015"/>
    <x v="36"/>
  </r>
  <r>
    <m/>
    <x v="84"/>
    <s v="Invoice"/>
    <s v="89489"/>
    <s v="BRAKPAN GARDEN CENTRE"/>
    <s v="DELIVERY AND HANDLING / 8%"/>
    <n v="1"/>
    <n v="302.73"/>
    <n v="302.73"/>
    <n v="277551.58000000013"/>
    <x v="36"/>
  </r>
  <r>
    <m/>
    <x v="30"/>
    <s v="Invoice"/>
    <s v="89511"/>
    <s v="GARDENSHOP PARKTOWN"/>
    <s v="DELIVERY AND HANDLING / 19%"/>
    <n v="1"/>
    <n v="1255.05"/>
    <n v="1255.05"/>
    <n v="278806.63000000012"/>
    <x v="36"/>
  </r>
  <r>
    <m/>
    <x v="30"/>
    <s v="Invoice"/>
    <s v="89512"/>
    <s v="GARDENSHOP PARKTOWN"/>
    <s v="DELIVERY AND HANDLING / 10%"/>
    <n v="1"/>
    <n v="670"/>
    <n v="670"/>
    <n v="279476.63000000012"/>
    <x v="36"/>
  </r>
  <r>
    <m/>
    <x v="30"/>
    <s v="Invoice"/>
    <s v="89515"/>
    <s v="BREATHE NATURAL HEALTH"/>
    <s v="DELIVERY AND HANDLING / 19%"/>
    <n v="1"/>
    <n v="54.37"/>
    <n v="54.37"/>
    <n v="279531.00000000012"/>
    <x v="36"/>
  </r>
  <r>
    <m/>
    <x v="30"/>
    <s v="Invoice"/>
    <s v="89517"/>
    <s v="GARDENSHOP PARKTOWN"/>
    <s v="DELIVERY AND HANDLING / 19%"/>
    <n v="1"/>
    <n v="708.51"/>
    <n v="708.51"/>
    <n v="280239.51000000013"/>
    <x v="36"/>
  </r>
  <r>
    <m/>
    <x v="85"/>
    <s v="Invoice"/>
    <s v="89537"/>
    <s v="LIFESTYLE HOME GARDEN"/>
    <s v="DELIVERY AND HANDLING / 14%"/>
    <n v="1"/>
    <n v="1008"/>
    <n v="1008"/>
    <n v="281247.51000000013"/>
    <x v="36"/>
  </r>
  <r>
    <m/>
    <x v="41"/>
    <s v="Invoice"/>
    <s v="89569"/>
    <s v="LIFESTYLE HOME GARDEN"/>
    <s v="DELIVERY AND HANDLING / 14%"/>
    <n v="1"/>
    <n v="1025.5"/>
    <n v="1025.5"/>
    <n v="282273.01000000013"/>
    <x v="36"/>
  </r>
  <r>
    <m/>
    <x v="41"/>
    <s v="Invoice"/>
    <s v="89571"/>
    <s v="LOTS OF POTS CENTURION"/>
    <s v="DELIVERY AND HANDLING / 10%"/>
    <n v="1"/>
    <n v="287.37"/>
    <n v="287.37"/>
    <n v="282560.38000000012"/>
    <x v="36"/>
  </r>
  <r>
    <m/>
    <x v="41"/>
    <s v="Invoice"/>
    <s v="89572"/>
    <s v="MONTROSE NURSERY"/>
    <s v="DELIVERY AND HANDLING / 19%"/>
    <n v="1"/>
    <n v="547.6"/>
    <n v="547.6"/>
    <n v="283107.9800000001"/>
    <x v="36"/>
  </r>
  <r>
    <m/>
    <x v="41"/>
    <s v="Invoice"/>
    <s v="89573"/>
    <s v="ECKARDS GARDEN PAVILION"/>
    <s v="DELIVERY AND HANDLING / 14%"/>
    <n v="1"/>
    <n v="1025.52"/>
    <n v="1025.52"/>
    <n v="284133.50000000012"/>
    <x v="36"/>
  </r>
  <r>
    <m/>
    <x v="41"/>
    <s v="Invoice"/>
    <s v="89574"/>
    <s v="ECKARDS GARDEN PAVILION"/>
    <s v="DELIVERY AND HANDLING / 10%"/>
    <n v="1"/>
    <n v="31.2"/>
    <n v="31.2"/>
    <n v="284164.70000000013"/>
    <x v="36"/>
  </r>
  <r>
    <m/>
    <x v="41"/>
    <s v="Invoice"/>
    <s v="89575"/>
    <s v="FLORISEEDS GROPLUG"/>
    <s v="BOXES"/>
    <n v="8"/>
    <n v="42"/>
    <n v="336"/>
    <n v="284500.70000000013"/>
    <x v="0"/>
  </r>
  <r>
    <m/>
    <x v="87"/>
    <s v="Invoice"/>
    <s v="89625"/>
    <s v="ROSES FOR U t/a URTH"/>
    <s v="DELIVERY AND HANDLING"/>
    <n v="1"/>
    <n v="274.20999999999998"/>
    <n v="274.20999999999998"/>
    <n v="284774.91000000015"/>
    <x v="36"/>
  </r>
  <r>
    <m/>
    <x v="87"/>
    <s v="Invoice"/>
    <s v="89627"/>
    <s v="PLANT FACTORY"/>
    <s v="DELIVERY AND HANDLING / 19%"/>
    <n v="1"/>
    <n v="372.05"/>
    <n v="372.05"/>
    <n v="285146.96000000014"/>
    <x v="36"/>
  </r>
  <r>
    <m/>
    <x v="42"/>
    <s v="Invoice"/>
    <s v="89612"/>
    <s v="NATURA GARDEN CENTRE"/>
    <s v="DELIVERY AND HANDLING / 19%"/>
    <n v="1"/>
    <n v="6199.65"/>
    <n v="6199.65"/>
    <n v="291346.61000000016"/>
    <x v="36"/>
  </r>
  <r>
    <m/>
    <x v="42"/>
    <s v="Invoice"/>
    <s v="89622"/>
    <s v="ROBERT WATKINS LANDSCAPING"/>
    <s v="DELIVERY AND HANDLING / 5%"/>
    <n v="1"/>
    <n v="44.64"/>
    <n v="44.64"/>
    <n v="291391.25000000017"/>
    <x v="36"/>
  </r>
  <r>
    <m/>
    <x v="32"/>
    <s v="Invoice"/>
    <s v="89634"/>
    <s v="GARDENSHOP PARKTOWN"/>
    <s v="DELIVERY AND HANDLING / 19%"/>
    <n v="1"/>
    <n v="590.41999999999996"/>
    <n v="590.41999999999996"/>
    <n v="291981.67000000016"/>
    <x v="36"/>
  </r>
  <r>
    <m/>
    <x v="55"/>
    <s v="Invoice"/>
    <s v="89646"/>
    <s v="WILDFLOWER WONDERS"/>
    <s v="DELIVERY AND HANDLING / 17%"/>
    <n v="1"/>
    <n v="273.3"/>
    <n v="273.3"/>
    <n v="292254.97000000015"/>
    <x v="36"/>
  </r>
  <r>
    <m/>
    <x v="52"/>
    <s v="Invoice"/>
    <s v="89662"/>
    <s v="ECKARDS GARDEN PAVILION"/>
    <s v="DELIVERY AND HANDLING  / 14%"/>
    <n v="1"/>
    <n v="255.24"/>
    <n v="255.24"/>
    <n v="292510.21000000014"/>
    <x v="36"/>
  </r>
  <r>
    <m/>
    <x v="52"/>
    <s v="Invoice"/>
    <s v="89663"/>
    <s v="ECKARDS GARDEN PAVILION"/>
    <s v="DELIVERY AND HANDLING  /  10%"/>
    <n v="1"/>
    <n v="171.6"/>
    <n v="171.6"/>
    <n v="292681.81000000011"/>
    <x v="36"/>
  </r>
  <r>
    <m/>
    <x v="52"/>
    <s v="Invoice"/>
    <s v="89665"/>
    <s v="GARDENSHOP PARKTOWN"/>
    <s v="DELIVERY AND HANDLING  / 10%"/>
    <n v="1"/>
    <n v="201"/>
    <n v="201"/>
    <n v="292882.81000000011"/>
    <x v="36"/>
  </r>
  <r>
    <m/>
    <x v="52"/>
    <s v="Invoice"/>
    <s v="89666"/>
    <s v="GARDENSHOP PARKTOWN"/>
    <s v="DELIVERY AND HANDLING / 19"/>
    <n v="1"/>
    <n v="244.56"/>
    <n v="244.56"/>
    <n v="293127.37000000011"/>
    <x v="36"/>
  </r>
  <r>
    <m/>
    <x v="52"/>
    <s v="Invoice"/>
    <s v="89667"/>
    <s v="BRAKPAN GARDEN CENTRE"/>
    <s v="DELIVERY AND HANDLING / 8%"/>
    <n v="1"/>
    <n v="694.1"/>
    <n v="694.1"/>
    <n v="293821.47000000009"/>
    <x v="36"/>
  </r>
  <r>
    <m/>
    <x v="88"/>
    <s v="Invoice"/>
    <s v="89678"/>
    <s v="LIFESTYLE HOME GARDEN"/>
    <s v="DELIVERY AND HANDLING / 14%"/>
    <n v="1"/>
    <n v="1260"/>
    <n v="1260"/>
    <n v="295081.47000000009"/>
    <x v="36"/>
  </r>
  <r>
    <m/>
    <x v="88"/>
    <s v="Invoice"/>
    <s v="89680"/>
    <s v="NINFA GARDEN CENTRE"/>
    <s v="DELIVERY AND HANDLING  / 19%"/>
    <n v="1"/>
    <n v="1574.11"/>
    <n v="1574.11"/>
    <n v="296655.58000000007"/>
    <x v="36"/>
  </r>
  <r>
    <m/>
    <x v="56"/>
    <s v="Invoice"/>
    <s v="89694"/>
    <s v="LOTS OF POTS CENTURION"/>
    <s v="DELIVERY AND HANDLING / 10%"/>
    <n v="1"/>
    <n v="226.41"/>
    <n v="226.41"/>
    <n v="296881.99000000005"/>
    <x v="36"/>
  </r>
  <r>
    <m/>
    <x v="56"/>
    <s v="Invoice"/>
    <s v="89723"/>
    <s v="PLANT FACTORY"/>
    <s v="DELIVERY AND HANDLING / 19%"/>
    <n v="1"/>
    <n v="620.04999999999995"/>
    <n v="620.04999999999995"/>
    <n v="297502.04000000004"/>
    <x v="36"/>
  </r>
  <r>
    <m/>
    <x v="57"/>
    <s v="Invoice"/>
    <s v="89721"/>
    <s v="BRAKPAN GARDEN CENTRE"/>
    <s v="DELIVERY AND HANDLING / 8%"/>
    <n v="1"/>
    <n v="194.61"/>
    <n v="194.61"/>
    <n v="297696.65000000002"/>
    <x v="36"/>
  </r>
  <r>
    <m/>
    <x v="33"/>
    <s v="Invoice"/>
    <s v="89732"/>
    <s v="IKASI KAI ONE NURSERY"/>
    <s v="DELIVERY AND HANDLING / 05%"/>
    <n v="1"/>
    <n v="48"/>
    <n v="48"/>
    <n v="297744.65000000002"/>
    <x v="36"/>
  </r>
  <r>
    <m/>
    <x v="33"/>
    <s v="Invoice"/>
    <s v="89738"/>
    <s v="LIFESTYLE HOME GARDEN"/>
    <s v="DELIVERY AND HANDLING / 14%"/>
    <n v="1"/>
    <n v="2100"/>
    <n v="2100"/>
    <n v="299844.65000000002"/>
    <x v="36"/>
  </r>
  <r>
    <m/>
    <x v="34"/>
    <s v="Invoice"/>
    <s v="89751"/>
    <s v="DIE BLOMWINKELTJIE"/>
    <s v="DELIVERY AND HANDLING / 19%"/>
    <n v="1"/>
    <n v="685.48"/>
    <n v="685.48"/>
    <n v="300530.13"/>
    <x v="36"/>
  </r>
  <r>
    <m/>
    <x v="34"/>
    <s v="Invoice"/>
    <s v="89754"/>
    <s v="MONTROSE NURSERY"/>
    <s v="DELIVERY AND HANDLING / 19%"/>
    <n v="1"/>
    <n v="1204.8699999999999"/>
    <n v="1204.8699999999999"/>
    <n v="301735"/>
    <x v="36"/>
  </r>
  <r>
    <m/>
    <x v="34"/>
    <s v="Invoice"/>
    <s v="89756"/>
    <s v="ECKARDS GARDEN PAVILION"/>
    <s v="DELIVERY AND HANDLING / 14%"/>
    <n v="1"/>
    <n v="511.14"/>
    <n v="511.14"/>
    <n v="302246.14"/>
    <x v="36"/>
  </r>
  <r>
    <m/>
    <x v="34"/>
    <s v="Invoice"/>
    <s v="89757"/>
    <s v="ECKARDS GARDEN PAVILION"/>
    <s v="DELIVERY AND HANDLING / 14%"/>
    <n v="1"/>
    <n v="89.04"/>
    <n v="89.04"/>
    <n v="302335.18"/>
    <x v="36"/>
  </r>
  <r>
    <m/>
    <x v="89"/>
    <s v="Invoice"/>
    <s v="89749"/>
    <s v="GARDENSHOP PARKTOWN"/>
    <s v="DELIVERY AND HANDLING / 10%"/>
    <n v="1"/>
    <n v="569.04999999999995"/>
    <n v="569.04999999999995"/>
    <n v="302904.23"/>
    <x v="36"/>
  </r>
  <r>
    <m/>
    <x v="89"/>
    <s v="Invoice"/>
    <s v="89750"/>
    <s v="GARDENSHOP PARKTOWN"/>
    <s v="DELIVERY AND HANDLING / 19%"/>
    <n v="1"/>
    <n v="537.24"/>
    <n v="537.24"/>
    <n v="303441.46999999997"/>
    <x v="36"/>
  </r>
  <r>
    <m/>
    <x v="58"/>
    <s v="Invoice"/>
    <s v="89765"/>
    <s v="WILDFLOWER WONDERS"/>
    <s v="DELIVERY AND HANDLING / 17%"/>
    <n v="1"/>
    <n v="93.41"/>
    <n v="93.41"/>
    <n v="303534.87999999995"/>
    <x v="36"/>
  </r>
  <r>
    <m/>
    <x v="59"/>
    <s v="Invoice"/>
    <s v="89778"/>
    <s v="LIFESTYLE HOME GARDEN"/>
    <s v="DELIVERY AND HANDLING / 17%"/>
    <n v="1"/>
    <n v="1960.35"/>
    <n v="1960.35"/>
    <n v="305495.22999999992"/>
    <x v="36"/>
  </r>
  <r>
    <m/>
    <x v="59"/>
    <s v="Invoice"/>
    <s v="89779"/>
    <s v="LOTS OF POTS CENTURION"/>
    <s v="DELIVERY AND HANDLING / 10%"/>
    <n v="1"/>
    <n v="212.56"/>
    <n v="212.56"/>
    <n v="305707.78999999992"/>
    <x v="36"/>
  </r>
  <r>
    <m/>
    <x v="59"/>
    <s v="Invoice"/>
    <s v="89780"/>
    <s v="ECKARDS GARDEN PAVILION"/>
    <s v="DELIVERY AND HANDLING / 14%"/>
    <n v="1"/>
    <n v="316.88"/>
    <n v="316.88"/>
    <n v="306024.66999999993"/>
    <x v="36"/>
  </r>
  <r>
    <m/>
    <x v="59"/>
    <s v="Invoice"/>
    <s v="89781"/>
    <s v="ECKARDS GARDEN PAVILION"/>
    <s v="DELIVERY AND HANDLING / 10%"/>
    <n v="1"/>
    <n v="227.76"/>
    <n v="227.76"/>
    <n v="306252.42999999993"/>
    <x v="36"/>
  </r>
  <r>
    <m/>
    <x v="295"/>
    <s v="Invoice"/>
    <s v="89798"/>
    <s v="GARDENSHOP PARKTOWN"/>
    <s v="DELIVERY AND HANDLING / 10%"/>
    <n v="1"/>
    <n v="335"/>
    <n v="335"/>
    <n v="306587.42999999993"/>
    <x v="36"/>
  </r>
  <r>
    <m/>
    <x v="295"/>
    <s v="Invoice"/>
    <s v="89799"/>
    <s v="GARDENSHOP PARKTOWN"/>
    <s v="DELIVERY AND HANDLING / 19%"/>
    <n v="1"/>
    <n v="420.5"/>
    <n v="420.5"/>
    <n v="307007.92999999993"/>
    <x v="36"/>
  </r>
  <r>
    <m/>
    <x v="35"/>
    <s v="Invoice"/>
    <s v="89801"/>
    <s v="NYLIES KWEKERY"/>
    <s v="DELIVERY AND HANDLING /  19%"/>
    <n v="1"/>
    <n v="894.99"/>
    <n v="894.99"/>
    <n v="307902.91999999993"/>
    <x v="36"/>
  </r>
  <r>
    <m/>
    <x v="35"/>
    <s v="Invoice"/>
    <s v="88990"/>
    <s v="ROSES FOR U t/a URTH"/>
    <s v="DELIVERY AND HANDLING / 19%"/>
    <n v="1"/>
    <n v="476.88"/>
    <n v="476.88"/>
    <n v="308379.79999999993"/>
    <x v="36"/>
  </r>
  <r>
    <m/>
    <x v="35"/>
    <s v="Invoice"/>
    <s v="89836"/>
    <s v="PLANT FACTORY"/>
    <s v="DELIVERY AND HANDLING / 19%"/>
    <n v="1"/>
    <n v="937.72"/>
    <n v="937.72"/>
    <n v="309317.5199999999"/>
    <x v="36"/>
  </r>
  <r>
    <m/>
    <x v="265"/>
    <s v="Invoice"/>
    <s v="89831"/>
    <s v="BRAKPAN GARDEN CENTRE"/>
    <s v="DELIVERY AND HANDLING / 8%"/>
    <n v="1"/>
    <n v="443.29"/>
    <n v="443.29"/>
    <n v="309760.80999999988"/>
    <x v="36"/>
  </r>
  <r>
    <m/>
    <x v="276"/>
    <s v="Invoice"/>
    <s v="89845"/>
    <s v="FLORISEEDS GROPLUG"/>
    <s v="BOXES"/>
    <n v="1"/>
    <n v="42"/>
    <n v="42"/>
    <n v="309802.80999999988"/>
    <x v="0"/>
  </r>
  <r>
    <m/>
    <x v="266"/>
    <s v="Invoice"/>
    <s v="89863"/>
    <s v="LIFESTYLE HOME GARDEN"/>
    <s v="DELIVERY AND HANDLING / 14%"/>
    <n v="1"/>
    <n v="1470"/>
    <n v="1470"/>
    <n v="311272.80999999988"/>
    <x v="36"/>
  </r>
  <r>
    <m/>
    <x v="266"/>
    <s v="Invoice"/>
    <s v="89864"/>
    <s v="LOTS OF POTS PTA"/>
    <s v="DELIVERY AND HANDLING / 10%"/>
    <n v="1"/>
    <n v="140.38"/>
    <n v="140.38"/>
    <n v="311413.18999999989"/>
    <x v="36"/>
  </r>
  <r>
    <m/>
    <x v="266"/>
    <s v="Invoice"/>
    <s v="89867"/>
    <s v="HILLCREST NURSERY"/>
    <s v="DELIVERY AND HANDLING  / 15%"/>
    <n v="1"/>
    <n v="1009.5"/>
    <n v="1009.5"/>
    <n v="312422.68999999989"/>
    <x v="36"/>
  </r>
  <r>
    <m/>
    <x v="267"/>
    <s v="Invoice"/>
    <s v="89878"/>
    <s v="WILDFLOWER WONDERS"/>
    <s v="DELIVERY AND HANDLING / 17%"/>
    <n v="1"/>
    <n v="103.84"/>
    <n v="103.84"/>
    <n v="312526.52999999991"/>
    <x v="36"/>
  </r>
  <r>
    <m/>
    <x v="267"/>
    <s v="Invoice"/>
    <s v="89884"/>
    <s v="LOTS OF POTS CENTURION"/>
    <s v="DELIVERY AND HANDLING / 10%"/>
    <n v="1"/>
    <n v="405.19"/>
    <n v="405.19"/>
    <n v="312931.71999999991"/>
    <x v="36"/>
  </r>
  <r>
    <m/>
    <x v="54"/>
    <s v="Invoice"/>
    <s v="89913"/>
    <s v="ROSES FOR U t/a URTH"/>
    <s v="DELIVERY AND HANDLING / 19%"/>
    <n v="1"/>
    <n v="1436.3"/>
    <n v="1436.3"/>
    <n v="314368.0199999999"/>
    <x v="36"/>
  </r>
  <r>
    <m/>
    <x v="8"/>
    <s v="Invoice"/>
    <s v="89925"/>
    <s v="LIFESTYLE HOME GARDEN"/>
    <s v="DELIVERY AND HANDLING / 14%"/>
    <n v="1"/>
    <n v="1340.5"/>
    <n v="1340.5"/>
    <n v="315708.5199999999"/>
    <x v="36"/>
  </r>
  <r>
    <m/>
    <x v="36"/>
    <s v="Invoice"/>
    <s v="89944"/>
    <s v="FLORICULTURE WHOLESALE GROWERS"/>
    <s v="DELIVERY AND HANDLING / 15%"/>
    <n v="1"/>
    <n v="617.01"/>
    <n v="617.01"/>
    <n v="316325.52999999991"/>
    <x v="36"/>
  </r>
  <r>
    <m/>
    <x v="36"/>
    <s v="Invoice"/>
    <s v="89945"/>
    <s v="ECKARDS GARDEN PAVILION"/>
    <s v="DELIVERY AND HANDLING / 10%"/>
    <n v="1"/>
    <n v="162.25"/>
    <n v="162.25"/>
    <n v="316487.77999999991"/>
    <x v="36"/>
  </r>
  <r>
    <m/>
    <x v="36"/>
    <s v="Invoice"/>
    <s v="89946"/>
    <s v="ECKARDS GARDEN PAVILION"/>
    <s v="DELIVERY AND HANDLING / 14%"/>
    <n v="1"/>
    <n v="390.57"/>
    <n v="390.57"/>
    <n v="316878.34999999992"/>
    <x v="36"/>
  </r>
  <r>
    <m/>
    <x v="36"/>
    <s v="Invoice"/>
    <s v="89952"/>
    <s v="MONTROSE NURSERY"/>
    <s v="DELIVERY AND HANDLING / 19%"/>
    <n v="1"/>
    <n v="1992.85"/>
    <n v="1992.85"/>
    <n v="318871.1999999999"/>
    <x v="36"/>
  </r>
  <r>
    <m/>
    <x v="9"/>
    <s v="Invoice"/>
    <s v="89959"/>
    <s v="GARDENSHOP PARKTOWN"/>
    <s v="DELIVERY AND HANDLING / 19%"/>
    <n v="1"/>
    <n v="737.71"/>
    <n v="737.71"/>
    <n v="319608.90999999992"/>
    <x v="36"/>
  </r>
  <r>
    <m/>
    <x v="9"/>
    <s v="Invoice"/>
    <s v="89960"/>
    <s v="GARDENSHOP PARKTOWN"/>
    <s v="DELIVERY AND HANDLING / 10%"/>
    <n v="1"/>
    <n v="713.55"/>
    <n v="713.55"/>
    <n v="320322.4599999999"/>
    <x v="36"/>
  </r>
  <r>
    <m/>
    <x v="9"/>
    <s v="Invoice"/>
    <s v="89978"/>
    <s v="NYL NURSERY"/>
    <s v="DELIVERY AND HANDLING / 19%"/>
    <n v="1"/>
    <n v="265.05"/>
    <n v="265.05"/>
    <n v="320587.50999999989"/>
    <x v="36"/>
  </r>
  <r>
    <m/>
    <x v="291"/>
    <s v="Invoice"/>
    <s v="89992"/>
    <s v="LIFESTYLE HOME GARDEN"/>
    <s v="DELIVERY AND HANDLING / 14%"/>
    <n v="1"/>
    <n v="3015.6"/>
    <n v="3015.6"/>
    <n v="323603.10999999987"/>
    <x v="36"/>
  </r>
  <r>
    <m/>
    <x v="291"/>
    <s v="Invoice"/>
    <s v="90009"/>
    <s v="GARDENSHOP PARKTOWN"/>
    <s v="DELIVERY AND HANDLING / 10%"/>
    <n v="1"/>
    <n v="948.05"/>
    <n v="948.05"/>
    <n v="324551.15999999986"/>
    <x v="36"/>
  </r>
  <r>
    <m/>
    <x v="291"/>
    <s v="Invoice"/>
    <s v="90011"/>
    <s v="MONTROSE NURSERY"/>
    <s v="DELIVERY AND HANDLING / 19%"/>
    <n v="1"/>
    <n v="1969.85"/>
    <n v="1969.85"/>
    <n v="326521.00999999983"/>
    <x v="36"/>
  </r>
  <r>
    <m/>
    <x v="291"/>
    <s v="Invoice"/>
    <s v="90012"/>
    <s v="LOTS OF POTS CENTURION"/>
    <s v="DELIVERY AND HANDLING / 10%"/>
    <n v="1"/>
    <n v="288.26"/>
    <n v="288.26"/>
    <n v="326809.26999999984"/>
    <x v="36"/>
  </r>
  <r>
    <m/>
    <x v="10"/>
    <s v="Invoice"/>
    <s v="90025"/>
    <s v="BRAKPAN GARDEN CENTRE"/>
    <s v="DELIVERY AND HANDLING / 8%"/>
    <n v="1"/>
    <n v="540.6"/>
    <n v="540.6"/>
    <n v="327349.86999999982"/>
    <x v="36"/>
  </r>
  <r>
    <m/>
    <x v="11"/>
    <s v="Invoice"/>
    <s v="90038"/>
    <s v="NATURA GARDEN CENTRE"/>
    <s v="DELIVERY AND HANDLING / 19%"/>
    <n v="1"/>
    <n v="3601.48"/>
    <n v="3601.48"/>
    <n v="330951.3499999998"/>
    <x v="36"/>
  </r>
  <r>
    <m/>
    <x v="11"/>
    <s v="Invoice"/>
    <s v="90041"/>
    <s v="ECKARDS GARDEN PAVILION"/>
    <s v="DELIVERY AND HANDLING   / 10%"/>
    <n v="1"/>
    <n v="102.96"/>
    <n v="102.96"/>
    <n v="331054.30999999982"/>
    <x v="36"/>
  </r>
  <r>
    <m/>
    <x v="11"/>
    <s v="Invoice"/>
    <s v="90042"/>
    <s v="ECKARDS GARDEN PAVILION"/>
    <s v="DELIVERY AND HANDLING / 14%"/>
    <n v="1"/>
    <n v="604.41999999999996"/>
    <n v="604.41999999999996"/>
    <n v="331658.72999999981"/>
    <x v="36"/>
  </r>
  <r>
    <m/>
    <x v="11"/>
    <s v="Invoice"/>
    <s v="90069"/>
    <s v="ROSES FOR U t/a URTH"/>
    <s v="DELIVERY AND HANDLING / 19%"/>
    <n v="1"/>
    <n v="693.44"/>
    <n v="693.44"/>
    <n v="332352.16999999981"/>
    <x v="36"/>
  </r>
  <r>
    <m/>
    <x v="91"/>
    <s v="Invoice"/>
    <s v="90061"/>
    <s v="ECKARDS GARDEN PAVILION"/>
    <s v="DELIVERY AND HANDLING / 14%"/>
    <n v="1"/>
    <n v="533.65"/>
    <n v="533.65"/>
    <n v="332885.81999999983"/>
    <x v="36"/>
  </r>
  <r>
    <m/>
    <x v="91"/>
    <s v="Invoice"/>
    <s v="90063"/>
    <s v="HILLCREST NURSERY"/>
    <s v="DELIVERY AND HANDLING / 15%"/>
    <n v="1"/>
    <n v="940.67"/>
    <n v="940.67"/>
    <n v="333826.48999999982"/>
    <x v="36"/>
  </r>
  <r>
    <m/>
    <x v="91"/>
    <s v="Invoice"/>
    <s v="90064"/>
    <s v="LOTS OF POTS PTA"/>
    <s v="DELIVERY AND HANDLING / 19%"/>
    <n v="1"/>
    <n v="295.35000000000002"/>
    <n v="295.35000000000002"/>
    <n v="334121.83999999979"/>
    <x v="36"/>
  </r>
  <r>
    <m/>
    <x v="92"/>
    <s v="Invoice"/>
    <s v="90080"/>
    <s v="MALANSEUNS Head Office:THE WILDS"/>
    <s v="DELIVERY AND HANDLING / 17%"/>
    <n v="1"/>
    <n v="244.8"/>
    <n v="244.8"/>
    <n v="334366.63999999978"/>
    <x v="36"/>
  </r>
  <r>
    <m/>
    <x v="37"/>
    <s v="Invoice"/>
    <s v="90088"/>
    <s v="CRISANRA KWEKERY"/>
    <s v="DELIVERY AND HANDLING / 17%"/>
    <n v="1"/>
    <n v="23.08"/>
    <n v="23.08"/>
    <n v="334389.7199999998"/>
    <x v="36"/>
  </r>
  <r>
    <m/>
    <x v="37"/>
    <s v="Invoice"/>
    <s v="90108"/>
    <s v="RENTIA VERSTER LANDSCAPING"/>
    <s v="DELIVERY AND HANDLING / 19%"/>
    <n v="1"/>
    <n v="123.5"/>
    <n v="123.5"/>
    <n v="334513.2199999998"/>
    <x v="36"/>
  </r>
  <r>
    <m/>
    <x v="37"/>
    <s v="Invoice"/>
    <s v="90111"/>
    <s v="ROSES FOR U t/a URTH"/>
    <s v="DELIVERY AND HANDLING / 19%"/>
    <n v="1"/>
    <n v="771.48"/>
    <n v="771.48"/>
    <n v="335284.69999999978"/>
    <x v="36"/>
  </r>
  <r>
    <m/>
    <x v="37"/>
    <s v="Invoice"/>
    <s v="90112"/>
    <s v="PLANT FACTORY"/>
    <s v="DELIVERY AND HANDLING  / 19%"/>
    <n v="1"/>
    <n v="571.62"/>
    <n v="571.62"/>
    <n v="335856.31999999977"/>
    <x v="36"/>
  </r>
  <r>
    <m/>
    <x v="93"/>
    <s v="Invoice"/>
    <s v="90106"/>
    <s v="GARDENSHOP PARKTOWN"/>
    <s v="DELIVERY AND HANDLING / 10%"/>
    <n v="1"/>
    <n v="1072"/>
    <n v="1072"/>
    <n v="336928.31999999977"/>
    <x v="36"/>
  </r>
  <r>
    <m/>
    <x v="93"/>
    <s v="Invoice"/>
    <s v="90107"/>
    <s v="GARDENSHOP PARKTOWN"/>
    <s v="DELIVERY AND HANDLING / 19%"/>
    <n v="1"/>
    <n v="883.73"/>
    <n v="883.73"/>
    <n v="337812.04999999976"/>
    <x v="36"/>
  </r>
  <r>
    <m/>
    <x v="95"/>
    <s v="Invoice"/>
    <s v="90127"/>
    <s v="LIFESTYLE HOME GARDEN"/>
    <s v="DELIVERY AND HANDLING / 14%"/>
    <n v="1"/>
    <n v="1738.8"/>
    <n v="1738.8"/>
    <n v="339550.84999999974"/>
    <x v="36"/>
  </r>
  <r>
    <m/>
    <x v="95"/>
    <s v="Invoice"/>
    <s v="90134"/>
    <s v="HILLCREST NURSERY"/>
    <s v="DELIVERY AND HANDLING / 15%"/>
    <n v="1"/>
    <n v="367.09"/>
    <n v="367.09"/>
    <n v="339917.93999999977"/>
    <x v="36"/>
  </r>
  <r>
    <m/>
    <x v="95"/>
    <s v="Invoice"/>
    <s v="90135"/>
    <s v="LOTS OF POTS PTA"/>
    <s v="DELIVERY AND HANDLING / 10%"/>
    <n v="1"/>
    <n v="163.98"/>
    <n v="163.98"/>
    <n v="340081.91999999975"/>
    <x v="36"/>
  </r>
  <r>
    <m/>
    <x v="95"/>
    <s v="Invoice"/>
    <s v="90136"/>
    <s v="ECKARDS GARDEN PAVILION"/>
    <s v="DELIVERY AND HANDLING / 10%"/>
    <n v="1"/>
    <n v="90.48"/>
    <n v="90.48"/>
    <n v="340172.39999999973"/>
    <x v="36"/>
  </r>
  <r>
    <m/>
    <x v="95"/>
    <s v="Invoice"/>
    <s v="90137"/>
    <s v="ECKARDS GARDEN PAVILION"/>
    <s v="DELIVERY AND HANDLING / 14%"/>
    <n v="1"/>
    <n v="136.75"/>
    <n v="136.75"/>
    <n v="340309.14999999973"/>
    <x v="36"/>
  </r>
  <r>
    <m/>
    <x v="96"/>
    <s v="Invoice"/>
    <s v="90147"/>
    <s v="GARDEN CREATIONS"/>
    <s v="DELIVERY AND HANDLING / 10%"/>
    <n v="1"/>
    <n v="143.1"/>
    <n v="143.1"/>
    <n v="340452.24999999971"/>
    <x v="36"/>
  </r>
  <r>
    <m/>
    <x v="96"/>
    <s v="Invoice"/>
    <s v="90148"/>
    <s v="GARDEN CREATIONS"/>
    <s v="DELIVERY AND HANDLING / 19%"/>
    <n v="1"/>
    <n v="267.66000000000003"/>
    <n v="267.66000000000003"/>
    <n v="340719.90999999968"/>
    <x v="36"/>
  </r>
  <r>
    <m/>
    <x v="96"/>
    <s v="Invoice"/>
    <s v="90157"/>
    <s v="LOTS OF POTS CENTURION"/>
    <s v="DELIVERY AND HANDLING / 10%"/>
    <n v="1"/>
    <n v="302.32"/>
    <n v="302.32"/>
    <n v="341022.22999999969"/>
    <x v="36"/>
  </r>
  <r>
    <m/>
    <x v="208"/>
    <s v="Invoice"/>
    <s v="90167"/>
    <s v="LITTLE AUSTRIA"/>
    <s v="DELIVERY AND HANDLING / 14%"/>
    <n v="1"/>
    <n v="575.37"/>
    <n v="575.37"/>
    <n v="341597.59999999969"/>
    <x v="36"/>
  </r>
  <r>
    <m/>
    <x v="208"/>
    <s v="Invoice"/>
    <s v="90169"/>
    <s v="CRISANRA KWEKERY"/>
    <s v="DELIVERY AND HANDLING / 17%"/>
    <n v="1"/>
    <n v="32.630000000000003"/>
    <n v="32.630000000000003"/>
    <n v="341630.22999999969"/>
    <x v="36"/>
  </r>
  <r>
    <m/>
    <x v="208"/>
    <s v="Invoice"/>
    <s v="90172"/>
    <s v="SUNKIST GARDEN PAVILION"/>
    <s v="DELIVERY AND HANDLING / 17%"/>
    <n v="1"/>
    <n v="536.17999999999995"/>
    <n v="536.17999999999995"/>
    <n v="342166.40999999968"/>
    <x v="36"/>
  </r>
  <r>
    <m/>
    <x v="208"/>
    <s v="Invoice"/>
    <s v="90173"/>
    <s v="LOTS OF POTS PTA"/>
    <s v="DELIVERY AND HANDLING / 10%"/>
    <n v="1"/>
    <n v="339.37"/>
    <n v="339.37"/>
    <n v="342505.77999999968"/>
    <x v="36"/>
  </r>
  <r>
    <m/>
    <x v="208"/>
    <s v="Invoice"/>
    <s v="90174"/>
    <s v="MALANSEUNS Head Office:THE WILDS"/>
    <s v="DELIVERY AND HANDLING / 17%"/>
    <n v="1"/>
    <n v="946.56"/>
    <n v="946.56"/>
    <n v="343452.33999999968"/>
    <x v="36"/>
  </r>
  <r>
    <m/>
    <x v="208"/>
    <s v="Invoice"/>
    <s v="90175"/>
    <s v="GARDENSHOP PARKTOWN"/>
    <s v="DELIVERY AND HANDLING / 10%"/>
    <n v="1"/>
    <n v="670"/>
    <n v="670"/>
    <n v="344122.33999999968"/>
    <x v="36"/>
  </r>
  <r>
    <m/>
    <x v="208"/>
    <s v="Invoice"/>
    <s v="90176"/>
    <s v="GARDENSHOP PARKTOWN"/>
    <s v="DELIVERY AND HANDLING / 19%"/>
    <n v="1"/>
    <n v="1098.77"/>
    <n v="1098.77"/>
    <n v="345221.10999999969"/>
    <x v="36"/>
  </r>
  <r>
    <m/>
    <x v="44"/>
    <s v="Invoice"/>
    <s v="90190"/>
    <s v="LIFESTYLE HOME GARDEN"/>
    <s v="DELIVERY AND HANDLING / 14%"/>
    <n v="1"/>
    <n v="766.05"/>
    <n v="766.05"/>
    <n v="345987.15999999968"/>
    <x v="36"/>
  </r>
  <r>
    <m/>
    <x v="61"/>
    <s v="Invoice"/>
    <s v="90206"/>
    <s v="STODELS NURSERIES:FERNDALE"/>
    <s v="DELIVERY AND HANDLING / 17%"/>
    <n v="1"/>
    <n v="558.96"/>
    <n v="558.96"/>
    <n v="346546.1199999997"/>
    <x v="36"/>
  </r>
  <r>
    <m/>
    <x v="61"/>
    <s v="Invoice"/>
    <s v="90207"/>
    <s v="STODELS NURSERIES:BRYANSTON"/>
    <s v="DELIVERY AND HANDLING / 17%"/>
    <n v="1"/>
    <n v="1773.03"/>
    <n v="1773.03"/>
    <n v="348319.14999999973"/>
    <x v="36"/>
  </r>
  <r>
    <m/>
    <x v="61"/>
    <s v="Invoice"/>
    <s v="90208"/>
    <s v="MONTROSE NURSERY"/>
    <s v="DELIVERY AND HANDLING / 19%"/>
    <n v="1"/>
    <n v="1332.85"/>
    <n v="1332.85"/>
    <n v="349651.99999999971"/>
    <x v="36"/>
  </r>
  <r>
    <m/>
    <x v="61"/>
    <s v="Invoice"/>
    <s v="90209"/>
    <s v="LIFESTYLE HOME GARDEN"/>
    <s v="DELIVERY AND HANDLING / 14%"/>
    <n v="1"/>
    <n v="985.25"/>
    <n v="985.25"/>
    <n v="350637.24999999971"/>
    <x v="36"/>
  </r>
  <r>
    <m/>
    <x v="97"/>
    <s v="Invoice"/>
    <s v="90219"/>
    <s v="ECKARDS GARDEN PAVILION"/>
    <s v="DELIVERY AND HANDLING / 10%"/>
    <n v="1"/>
    <n v="297.2"/>
    <n v="297.2"/>
    <n v="350934.44999999972"/>
    <x v="36"/>
  </r>
  <r>
    <m/>
    <x v="97"/>
    <s v="Invoice"/>
    <s v="90220"/>
    <s v="ECKARDS GARDEN PAVILION"/>
    <s v="DELIVERY AND HANDLING / 14%"/>
    <n v="1"/>
    <n v="146.55000000000001"/>
    <n v="146.55000000000001"/>
    <n v="351080.99999999971"/>
    <x v="36"/>
  </r>
  <r>
    <m/>
    <x v="62"/>
    <s v="Invoice"/>
    <s v="90235"/>
    <s v="CRISANRA KWEKERY"/>
    <s v="DELIVERY AND HANDLING / 17%"/>
    <n v="1"/>
    <n v="32.630000000000003"/>
    <n v="32.630000000000003"/>
    <n v="351113.62999999971"/>
    <x v="36"/>
  </r>
  <r>
    <m/>
    <x v="38"/>
    <s v="Invoice"/>
    <s v="90246"/>
    <s v="MALANSEUNS Head Office:THE WILDS"/>
    <s v="DELIVERY AND HANDLING / 17"/>
    <n v="1"/>
    <n v="1081.71"/>
    <n v="1081.71"/>
    <n v="352195.33999999973"/>
    <x v="36"/>
  </r>
  <r>
    <m/>
    <x v="38"/>
    <s v="Invoice"/>
    <s v="90249"/>
    <s v="BRAKPAN GARDEN CENTRE"/>
    <s v="DELIVERY AND HANDLING / 08%"/>
    <n v="1"/>
    <n v="302.73"/>
    <n v="302.73"/>
    <n v="352498.06999999972"/>
    <x v="36"/>
  </r>
  <r>
    <m/>
    <x v="38"/>
    <s v="Invoice"/>
    <s v="90252"/>
    <s v="NYLIES KWEKERY"/>
    <s v="DELIVERY AND HANDLING / 19%"/>
    <n v="1"/>
    <n v="1135.76"/>
    <n v="1135.76"/>
    <n v="353633.82999999973"/>
    <x v="36"/>
  </r>
  <r>
    <m/>
    <x v="38"/>
    <s v="Invoice"/>
    <s v="90255"/>
    <s v="ROSES FOR U t/a URTH"/>
    <s v="DELIVERY AND HANDLING / 19%"/>
    <n v="1"/>
    <n v="549.4"/>
    <n v="549.4"/>
    <n v="354183.22999999975"/>
    <x v="36"/>
  </r>
  <r>
    <m/>
    <x v="63"/>
    <s v="Invoice"/>
    <s v="90265"/>
    <s v="LIFESTYLE HOME GARDEN"/>
    <s v="DELIVERY AND HANDLING / 14%"/>
    <n v="1"/>
    <n v="1474.2"/>
    <n v="1474.2"/>
    <n v="355657.42999999976"/>
    <x v="36"/>
  </r>
  <r>
    <m/>
    <x v="63"/>
    <s v="Invoice"/>
    <s v="90268"/>
    <s v="HILLCREST NURSERY"/>
    <s v="DELIVERY AND HANDLING / 15%"/>
    <n v="1"/>
    <n v="550.63"/>
    <n v="550.63"/>
    <n v="356208.05999999976"/>
    <x v="36"/>
  </r>
  <r>
    <m/>
    <x v="63"/>
    <s v="Invoice"/>
    <s v="90269"/>
    <s v="LOTS OF POTS CENTURION"/>
    <s v="DELIVERY AND HANDLING / 10%"/>
    <n v="1"/>
    <n v="171.54"/>
    <n v="171.54"/>
    <n v="356379.59999999974"/>
    <x v="36"/>
  </r>
  <r>
    <m/>
    <x v="63"/>
    <s v="Invoice"/>
    <s v="90270"/>
    <s v="ECKARDS GARDEN PAVILION"/>
    <s v="DELIVERY AND HANDLING / 10%"/>
    <n v="1"/>
    <n v="71.5"/>
    <n v="71.5"/>
    <n v="356451.09999999974"/>
    <x v="36"/>
  </r>
  <r>
    <m/>
    <x v="63"/>
    <s v="Invoice"/>
    <s v="90271"/>
    <s v="ECKARDS GARDEN PAVILION"/>
    <s v="DELIVERY AND HANDLING / 14%"/>
    <n v="1"/>
    <n v="144.83000000000001"/>
    <n v="144.83000000000001"/>
    <n v="356595.92999999976"/>
    <x v="36"/>
  </r>
  <r>
    <m/>
    <x v="76"/>
    <s v="Invoice"/>
    <s v="90288"/>
    <s v="NYLIES KWEKERY"/>
    <s v="DELIVERY AND HANDLING / 19%"/>
    <n v="1"/>
    <n v="272.10000000000002"/>
    <n v="272.10000000000002"/>
    <n v="356868.02999999974"/>
    <x v="36"/>
  </r>
  <r>
    <m/>
    <x v="76"/>
    <s v="Invoice"/>
    <s v="90312"/>
    <s v="NYL NURSERY"/>
    <s v="DELIVERY AND HANDLING / 19%"/>
    <n v="1"/>
    <n v="362.52"/>
    <n v="362.52"/>
    <n v="357230.54999999976"/>
    <x v="36"/>
  </r>
  <r>
    <m/>
    <x v="53"/>
    <s v="Invoice"/>
    <s v="90297"/>
    <s v="EARTHQUEST MANAGEMENT CONSULTANTS"/>
    <s v="DELIVERY AND HANDLING / 19%"/>
    <n v="1"/>
    <n v="1014.99"/>
    <n v="1014.99"/>
    <n v="358245.53999999975"/>
    <x v="36"/>
  </r>
  <r>
    <m/>
    <x v="53"/>
    <s v="Invoice"/>
    <s v="90308"/>
    <s v="ROSES FOR U t/a URTH"/>
    <s v="DELIVERY AND HANDLING / 19%"/>
    <n v="1"/>
    <n v="502.77"/>
    <n v="502.77"/>
    <n v="358748.30999999976"/>
    <x v="36"/>
  </r>
  <r>
    <m/>
    <x v="65"/>
    <s v="Invoice"/>
    <s v="90332"/>
    <s v="LIFESTYLE HOME GARDEN"/>
    <s v="DELIVERY AND HANDLING / 14%"/>
    <n v="1"/>
    <n v="661.5"/>
    <n v="661.5"/>
    <n v="359409.80999999976"/>
    <x v="36"/>
  </r>
  <r>
    <m/>
    <x v="65"/>
    <s v="Invoice"/>
    <s v="90334"/>
    <s v="ECKARDS GARDEN PAVILION"/>
    <s v="DELIVERY AND HANDLING / 10%"/>
    <n v="1"/>
    <n v="442.57"/>
    <n v="442.57"/>
    <n v="359852.37999999977"/>
    <x v="36"/>
  </r>
  <r>
    <m/>
    <x v="65"/>
    <s v="Invoice"/>
    <s v="90335"/>
    <s v="ECKARDS GARDEN PAVILION"/>
    <s v="DELIVERY AND HANDLING / 14%"/>
    <n v="1"/>
    <n v="1366.92"/>
    <n v="1366.92"/>
    <n v="361219.29999999976"/>
    <x v="36"/>
  </r>
  <r>
    <m/>
    <x v="65"/>
    <s v="Invoice"/>
    <s v="90336"/>
    <s v="BUILDERS WAREHOUSE:HILLCREST"/>
    <s v="DELIVERY AND HANDLING / 15%"/>
    <n v="1"/>
    <n v="367.09"/>
    <n v="367.09"/>
    <n v="361586.38999999978"/>
    <x v="36"/>
  </r>
  <r>
    <m/>
    <x v="66"/>
    <s v="Invoice"/>
    <s v="90354"/>
    <s v="MALANSEUNS Head Office:THE WILDS"/>
    <s v="DELIVERY AND HANDLING / 17%"/>
    <n v="1"/>
    <n v="339.28"/>
    <n v="339.28"/>
    <n v="361925.66999999981"/>
    <x v="36"/>
  </r>
  <r>
    <m/>
    <x v="66"/>
    <s v="Invoice"/>
    <s v="90358"/>
    <s v="LOTS OF POTS CENTURION"/>
    <s v="DELIVERY AND HANDLING / 10%"/>
    <n v="1"/>
    <n v="175.74"/>
    <n v="175.74"/>
    <n v="362101.4099999998"/>
    <x v="36"/>
  </r>
  <r>
    <m/>
    <x v="66"/>
    <s v="Invoice"/>
    <s v="90359"/>
    <s v="FLORICULTURE WHOLESALE GROWERS"/>
    <s v="DELIVERY AND HANDLING / 15%"/>
    <n v="1"/>
    <n v="1495.8"/>
    <n v="1495.8"/>
    <n v="363597.20999999979"/>
    <x v="36"/>
  </r>
  <r>
    <m/>
    <x v="67"/>
    <s v="Invoice"/>
    <s v="90370"/>
    <s v="GARDENSHOP PARKTOWN"/>
    <s v="DELIVERY AND HANDLING / 10%"/>
    <n v="1"/>
    <n v="1273"/>
    <n v="1273"/>
    <n v="364870.20999999979"/>
    <x v="36"/>
  </r>
  <r>
    <m/>
    <x v="67"/>
    <s v="Invoice"/>
    <s v="90371"/>
    <s v="GARDENSHOP PARKTOWN"/>
    <s v="DELIVERY AND HANDLING / 19%"/>
    <n v="1"/>
    <n v="1125.6099999999999"/>
    <n v="1125.6099999999999"/>
    <n v="365995.81999999977"/>
    <x v="36"/>
  </r>
  <r>
    <m/>
    <x v="67"/>
    <s v="Invoice"/>
    <s v="90373"/>
    <s v="CRISANRA KWEKERY"/>
    <s v="DELIVERY AND HANDLING/ 17%"/>
    <n v="1"/>
    <n v="16.309999999999999"/>
    <n v="16.309999999999999"/>
    <n v="366012.12999999977"/>
    <x v="36"/>
  </r>
  <r>
    <m/>
    <x v="67"/>
    <s v="Invoice"/>
    <s v="90374"/>
    <s v="PLANTYARD"/>
    <s v="DELIVERY AND HANDLING / 19%"/>
    <n v="1"/>
    <n v="60.42"/>
    <n v="60.42"/>
    <n v="366072.54999999976"/>
    <x v="36"/>
  </r>
  <r>
    <m/>
    <x v="98"/>
    <s v="Invoice"/>
    <s v="90385"/>
    <s v="LIFESTYLE HOME GARDEN"/>
    <s v="DELIVERY AND HANDLING / 14%"/>
    <n v="1"/>
    <n v="1110.2"/>
    <n v="1110.2"/>
    <n v="367182.74999999977"/>
    <x v="36"/>
  </r>
  <r>
    <m/>
    <x v="68"/>
    <s v="Invoice"/>
    <s v="90408"/>
    <s v="LOTS OF POTS PTA"/>
    <s v="DELIVERY AND HANDLING / 10%"/>
    <n v="1"/>
    <n v="81.5"/>
    <n v="81.5"/>
    <n v="367264.24999999977"/>
    <x v="36"/>
  </r>
  <r>
    <m/>
    <x v="69"/>
    <s v="Invoice"/>
    <s v="90420"/>
    <s v="MONTROSE NURSERY"/>
    <s v="DELIVERY AND HANDLING / 19%"/>
    <n v="1"/>
    <n v="767.5"/>
    <n v="767.5"/>
    <n v="368031.74999999977"/>
    <x v="36"/>
  </r>
  <r>
    <m/>
    <x v="70"/>
    <s v="Invoice"/>
    <s v="90433"/>
    <s v="ECKARDS GARDEN PAVILION"/>
    <s v="DELIVERY AND HANDLING / 10%"/>
    <n v="1"/>
    <n v="143"/>
    <n v="143"/>
    <n v="368174.74999999977"/>
    <x v="36"/>
  </r>
  <r>
    <m/>
    <x v="70"/>
    <s v="Invoice"/>
    <s v="90434"/>
    <s v="ECKARDS GARDEN PAVILION"/>
    <s v="DELIVERY AND HANDLING / 14%"/>
    <n v="1"/>
    <n v="109.31"/>
    <n v="109.31"/>
    <n v="368284.05999999976"/>
    <x v="36"/>
  </r>
  <r>
    <m/>
    <x v="39"/>
    <s v="Invoice"/>
    <s v="90448"/>
    <s v="LIFESTYLE HOME GARDEN"/>
    <s v="DELIVERY AND HANDLING / 14%"/>
    <n v="1"/>
    <n v="1794.8"/>
    <n v="1794.8"/>
    <n v="370078.85999999975"/>
    <x v="36"/>
  </r>
  <r>
    <m/>
    <x v="39"/>
    <s v="Invoice"/>
    <s v="90450"/>
    <s v="CRISANRA KWEKERY"/>
    <s v="DELIVERY AND HANDLING / 17%"/>
    <n v="1"/>
    <n v="748"/>
    <n v="748"/>
    <n v="370826.85999999975"/>
    <x v="36"/>
  </r>
  <r>
    <m/>
    <x v="39"/>
    <s v="Invoice"/>
    <s v="90457"/>
    <s v="PLANT FACTORY"/>
    <s v="DELIVERY AND HANDLING / 19%"/>
    <n v="1"/>
    <n v="496.45"/>
    <n v="496.45"/>
    <n v="371323.30999999976"/>
    <x v="36"/>
  </r>
  <r>
    <m/>
    <x v="39"/>
    <s v="Invoice"/>
    <s v="90458"/>
    <s v="ROSES FOR U t/a URTH"/>
    <s v="DELIVERY AND HANDLING / 19%"/>
    <n v="1"/>
    <n v="657"/>
    <n v="657"/>
    <n v="371980.30999999976"/>
    <x v="36"/>
  </r>
  <r>
    <m/>
    <x v="72"/>
    <s v="Invoice"/>
    <s v="90472"/>
    <s v="LIFESTYLE HOME GARDEN"/>
    <s v="DELIVERY AND HANDLING / 14%"/>
    <n v="1"/>
    <n v="1157.8"/>
    <n v="1157.8"/>
    <n v="373138.10999999975"/>
    <x v="36"/>
  </r>
  <r>
    <m/>
    <x v="40"/>
    <s v="Invoice"/>
    <s v="90489"/>
    <s v="GARDENSHOP PARKTOWN"/>
    <s v="DELIVERY AND HANDLING / 10%"/>
    <n v="1"/>
    <n v="351.75"/>
    <n v="351.75"/>
    <n v="373489.85999999975"/>
    <x v="36"/>
  </r>
  <r>
    <m/>
    <x v="40"/>
    <s v="Invoice"/>
    <s v="90490"/>
    <s v="GARDENSHOP PARKTOWN"/>
    <s v="DELIVERY AND HANDLING / 19%"/>
    <n v="1"/>
    <n v="927.08"/>
    <n v="927.08"/>
    <n v="374416.93999999977"/>
    <x v="36"/>
  </r>
  <r>
    <m/>
    <x v="40"/>
    <s v="Invoice"/>
    <s v="90491"/>
    <s v="CRISANRA KWEKERY"/>
    <s v="DELIVERY AND HANDLING / 17%"/>
    <n v="1"/>
    <n v="57.71"/>
    <n v="57.71"/>
    <n v="374474.64999999979"/>
    <x v="36"/>
  </r>
  <r>
    <m/>
    <x v="73"/>
    <s v="Invoice"/>
    <s v="90520"/>
    <s v="NYL NURSERY"/>
    <s v="DELIVERY AND HANDLING / 19%"/>
    <n v="1"/>
    <n v="362.52"/>
    <n v="362.52"/>
    <n v="374837.16999999981"/>
    <x v="36"/>
  </r>
  <r>
    <m/>
    <x v="73"/>
    <s v="Invoice"/>
    <s v="90522"/>
    <s v="NYLIES KWEKERY"/>
    <s v="DELIVERY AND HANDLING / 19%"/>
    <n v="1"/>
    <n v="52.36"/>
    <n v="52.36"/>
    <n v="374889.5299999998"/>
    <x v="36"/>
  </r>
  <r>
    <m/>
    <x v="73"/>
    <s v="Invoice"/>
    <s v="90523"/>
    <s v="NYLIES KWEKERY"/>
    <s v="DELIVERY AND HANDLING / 19%"/>
    <n v="1"/>
    <n v="526.49"/>
    <n v="526.49"/>
    <n v="375416.01999999979"/>
    <x v="36"/>
  </r>
  <r>
    <m/>
    <x v="99"/>
    <s v="Invoice"/>
    <s v="90506"/>
    <s v="BRAKPAN GARDEN CENTRE"/>
    <s v="DELIVERY AND HANDLING / 8%"/>
    <n v="1"/>
    <n v="168.66"/>
    <n v="168.66"/>
    <n v="375584.67999999976"/>
    <x v="36"/>
  </r>
  <r>
    <m/>
    <x v="99"/>
    <s v="Invoice"/>
    <s v="90507"/>
    <s v="IRON POINT SUPPLIERS PTY LTD T/A CONCRETE GALLERIA"/>
    <s v="DELIVERY AND HANDLING / 19%"/>
    <n v="1"/>
    <n v="28.5"/>
    <n v="28.5"/>
    <n v="375613.17999999976"/>
    <x v="36"/>
  </r>
  <r>
    <m/>
    <x v="99"/>
    <s v="Invoice"/>
    <s v="90508"/>
    <s v="LOTS OF POTS CENTURION"/>
    <s v="DELIVERY AND HANDLING / 10%"/>
    <n v="1"/>
    <n v="269.08"/>
    <n v="269.08"/>
    <n v="375882.25999999978"/>
    <x v="36"/>
  </r>
  <r>
    <m/>
    <x v="99"/>
    <s v="Invoice"/>
    <s v="90509"/>
    <s v="ECKARDS GARDEN PAVILION"/>
    <s v="DELIVERY AND HANDLING / 14%"/>
    <n v="1"/>
    <n v="347.6"/>
    <n v="347.6"/>
    <n v="376229.85999999975"/>
    <x v="36"/>
  </r>
  <r>
    <m/>
    <x v="12"/>
    <s v="Invoice"/>
    <s v="90511"/>
    <s v="PRINCESS GROOT BOME"/>
    <s v="DELIVERY AND HANDLING / 19%"/>
    <n v="1"/>
    <n v="141.69999999999999"/>
    <n v="141.69999999999999"/>
    <n v="376371.55999999976"/>
    <x v="36"/>
  </r>
  <r>
    <m/>
    <x v="100"/>
    <s v="Invoice"/>
    <s v="90539"/>
    <s v="ECKARDS GARDEN PAVILION"/>
    <s v="DELIVERY AND HANDLING / 10%"/>
    <n v="1"/>
    <n v="149.76"/>
    <n v="149.76"/>
    <n v="376521.31999999977"/>
    <x v="36"/>
  </r>
  <r>
    <m/>
    <x v="100"/>
    <s v="Invoice"/>
    <s v="90540"/>
    <s v="ECKARDS GARDEN PAVILION"/>
    <s v="DELIVERY AND HANDLING / 14%"/>
    <n v="1"/>
    <n v="115.86"/>
    <n v="115.86"/>
    <n v="376637.17999999976"/>
    <x v="36"/>
  </r>
  <r>
    <m/>
    <x v="100"/>
    <s v="Invoice"/>
    <s v="90541"/>
    <s v="LOTS OF POTS PTA"/>
    <s v="DELIVERY AND HANDLING / 10%"/>
    <n v="1"/>
    <n v="234.94"/>
    <n v="234.94"/>
    <n v="376872.11999999976"/>
    <x v="36"/>
  </r>
  <r>
    <m/>
    <x v="100"/>
    <s v="Invoice"/>
    <s v="90543"/>
    <s v="HIGHVELD HORTICULTURE"/>
    <s v="DELIVERY AND HANDLING / 19%"/>
    <n v="1"/>
    <n v="83.56"/>
    <n v="83.56"/>
    <n v="376955.67999999976"/>
    <x v="36"/>
  </r>
  <r>
    <m/>
    <x v="74"/>
    <s v="Invoice"/>
    <s v="90556"/>
    <s v="GARDEN CREATIONS"/>
    <s v="DELIVERY AND HANDLING / 19%"/>
    <n v="1"/>
    <n v="297.3"/>
    <n v="297.3"/>
    <n v="377252.97999999975"/>
    <x v="36"/>
  </r>
  <r>
    <m/>
    <x v="74"/>
    <s v="Invoice"/>
    <s v="90557"/>
    <s v="GARDEN CREATIONS"/>
    <s v="DELIVERY AND HANDLING / 10%"/>
    <n v="1"/>
    <n v="365.7"/>
    <n v="365.7"/>
    <n v="377618.67999999976"/>
    <x v="36"/>
  </r>
  <r>
    <m/>
    <x v="74"/>
    <s v="Invoice"/>
    <s v="90581"/>
    <s v="GARDEN CREATIONS"/>
    <s v="DELIVERY AND HANDLING / 19%"/>
    <n v="1"/>
    <n v="270.86"/>
    <n v="270.86"/>
    <n v="377889.53999999975"/>
    <x v="36"/>
  </r>
  <r>
    <m/>
    <x v="102"/>
    <s v="Invoice"/>
    <s v="90578"/>
    <s v="MALANSEUNS Head Office:THE WILDS"/>
    <s v="DELIVERY AND HANDLING / 17%"/>
    <n v="1"/>
    <n v="854.42"/>
    <n v="854.42"/>
    <n v="378743.95999999973"/>
    <x v="36"/>
  </r>
  <r>
    <m/>
    <x v="102"/>
    <s v="Invoice"/>
    <s v="90579"/>
    <s v="LIFESTYLE HOME GARDEN"/>
    <s v="DELIVERY AND HANDLING / 14%"/>
    <n v="1"/>
    <n v="1507.8"/>
    <n v="1507.8"/>
    <n v="380251.75999999972"/>
    <x v="36"/>
  </r>
  <r>
    <m/>
    <x v="102"/>
    <s v="Invoice"/>
    <s v="90595"/>
    <s v="PLANT FACTORY"/>
    <s v="DELIVERY AND HANDLING / 19%"/>
    <n v="1"/>
    <n v="483.36"/>
    <n v="483.36"/>
    <n v="380735.1199999997"/>
    <x v="36"/>
  </r>
  <r>
    <m/>
    <x v="102"/>
    <s v="Invoice"/>
    <s v="90596"/>
    <s v="ROSES FOR U t/a URTH"/>
    <s v="DELIVERY AND HANDLING / 19%"/>
    <n v="1"/>
    <n v="351.12"/>
    <n v="351.12"/>
    <n v="381086.2399999997"/>
    <x v="36"/>
  </r>
  <r>
    <m/>
    <x v="102"/>
    <s v="Invoice"/>
    <s v="27566"/>
    <s v="LIFESTYLE HOME GARDEN"/>
    <s v="DELIVERY AND HANDLING / 14%"/>
    <n v="1"/>
    <n v="232.05"/>
    <n v="232.05"/>
    <n v="381318.28999999969"/>
    <x v="36"/>
  </r>
  <r>
    <m/>
    <x v="75"/>
    <s v="Invoice"/>
    <s v="90611"/>
    <s v="LIFESTYLE HOME GARDEN"/>
    <s v="DELIVERY AND HANDLING / 14%"/>
    <n v="1"/>
    <n v="910"/>
    <n v="910"/>
    <n v="382228.28999999969"/>
    <x v="36"/>
  </r>
  <r>
    <m/>
    <x v="75"/>
    <s v="Invoice"/>
    <s v="90612"/>
    <s v="HILLCREST NURSERY"/>
    <s v="DELIVERY AND HANDLING / 15%"/>
    <n v="1"/>
    <n v="642.41"/>
    <n v="642.41"/>
    <n v="382870.69999999966"/>
    <x v="36"/>
  </r>
  <r>
    <m/>
    <x v="75"/>
    <s v="Invoice"/>
    <s v="90615"/>
    <s v="ECKARDS GARDEN PAVILION"/>
    <s v="DELIVERY AND HANDLING / 14%"/>
    <n v="1"/>
    <n v="516.5"/>
    <n v="516.5"/>
    <n v="383387.19999999966"/>
    <x v="36"/>
  </r>
  <r>
    <s v="Total for D&amp;H"/>
    <x v="0"/>
    <m/>
    <m/>
    <m/>
    <m/>
    <n v="637.98805879999998"/>
    <m/>
    <n v="383387.19999999966"/>
    <m/>
    <x v="0"/>
  </r>
  <r>
    <s v="DISCOUNT"/>
    <x v="0"/>
    <m/>
    <m/>
    <m/>
    <m/>
    <m/>
    <m/>
    <m/>
    <m/>
    <x v="0"/>
  </r>
  <r>
    <m/>
    <x v="280"/>
    <s v="Invoice"/>
    <s v="86090"/>
    <s v="CENTRAL NURSERY DEPOT"/>
    <s v="DISCOUNT / 5%"/>
    <n v="-1"/>
    <n v="112.26"/>
    <n v="-112.26"/>
    <n v="-112.26"/>
    <x v="37"/>
  </r>
  <r>
    <m/>
    <x v="280"/>
    <s v="Invoice"/>
    <s v="86091"/>
    <s v="CENTRAL NURSERY DEPOT"/>
    <s v="DISCOUNT / 5%"/>
    <n v="-1"/>
    <n v="418.6"/>
    <n v="-418.6"/>
    <n v="-530.86"/>
    <x v="37"/>
  </r>
  <r>
    <m/>
    <x v="280"/>
    <s v="Invoice"/>
    <s v="86094"/>
    <s v="LOTS OF POTS PTA"/>
    <s v="DISCOUNT / 10%"/>
    <n v="-1"/>
    <n v="107.99"/>
    <n v="-107.99"/>
    <n v="-638.85"/>
    <x v="37"/>
  </r>
  <r>
    <m/>
    <x v="225"/>
    <s v="Invoice"/>
    <s v="86116"/>
    <s v="BRAKPAN GARDEN CENTRE"/>
    <s v="DISCOUNT / 15%"/>
    <n v="-1"/>
    <n v="851.38"/>
    <n v="-851.38"/>
    <n v="-1490.23"/>
    <x v="37"/>
  </r>
  <r>
    <m/>
    <x v="45"/>
    <s v="Invoice"/>
    <s v="86132"/>
    <s v="LITTLE AUSTRIA"/>
    <s v="DISCOUNT / 15%"/>
    <n v="-1"/>
    <n v="938.31"/>
    <n v="-938.31"/>
    <n v="-2428.54"/>
    <x v="37"/>
  </r>
  <r>
    <m/>
    <x v="1"/>
    <s v="Invoice"/>
    <s v="86225"/>
    <s v="LITTLE AUSTRIA"/>
    <s v="DISCOUNT / 15"/>
    <n v="-1"/>
    <n v="173.14"/>
    <n v="-173.14"/>
    <n v="-2601.6799999999998"/>
    <x v="37"/>
  </r>
  <r>
    <m/>
    <x v="297"/>
    <s v="Invoice"/>
    <s v="86208"/>
    <s v="PLANTYARD"/>
    <s v="DISCOUNT / 15%"/>
    <n v="-1"/>
    <n v="89.97"/>
    <n v="-89.97"/>
    <n v="-2691.6499999999996"/>
    <x v="37"/>
  </r>
  <r>
    <m/>
    <x v="297"/>
    <s v="Invoice"/>
    <s v="86210"/>
    <s v="LITTLE AUSTRIA"/>
    <s v="DISCOUNT / 15%"/>
    <n v="-1"/>
    <n v="449.85"/>
    <n v="-449.85"/>
    <n v="-3141.4999999999995"/>
    <x v="37"/>
  </r>
  <r>
    <m/>
    <x v="297"/>
    <s v="Invoice"/>
    <s v="86211"/>
    <s v="LITTLE AUSTRIA"/>
    <s v="DISCOUNT / 15%"/>
    <n v="-1"/>
    <n v="99.6"/>
    <n v="-99.6"/>
    <n v="-3241.0999999999995"/>
    <x v="37"/>
  </r>
  <r>
    <m/>
    <x v="319"/>
    <s v="Invoice"/>
    <s v="86258"/>
    <s v="PLANTYARD"/>
    <s v="DISCOUNT / 15%"/>
    <n v="-1"/>
    <n v="179.94"/>
    <n v="-179.94"/>
    <n v="-3421.0399999999995"/>
    <x v="37"/>
  </r>
  <r>
    <m/>
    <x v="226"/>
    <s v="Invoice"/>
    <s v="86250"/>
    <s v="HILLCREST NURSERY"/>
    <s v="DISCOUNT / 10%"/>
    <n v="-1"/>
    <n v="225.4"/>
    <n v="-225.4"/>
    <n v="-3646.4399999999996"/>
    <x v="37"/>
  </r>
  <r>
    <m/>
    <x v="2"/>
    <s v="Invoice"/>
    <s v="86249"/>
    <s v="CENTRAL NURSERY DEPOT"/>
    <s v="DISCOUNT / 5%"/>
    <n v="-1"/>
    <n v="544.37"/>
    <n v="-544.37"/>
    <n v="-4190.8099999999995"/>
    <x v="37"/>
  </r>
  <r>
    <m/>
    <x v="2"/>
    <s v="Invoice"/>
    <s v="86273"/>
    <s v="LITTLE AUSTRIA"/>
    <s v="DISCOUNT / 15%"/>
    <n v="-1"/>
    <n v="424.89"/>
    <n v="-424.89"/>
    <n v="-4615.7"/>
    <x v="37"/>
  </r>
  <r>
    <m/>
    <x v="15"/>
    <s v="Invoice"/>
    <s v="86286"/>
    <s v="LITTLE AUSTRIA"/>
    <s v="DISCOUNT / 15%"/>
    <n v="-1"/>
    <n v="387.53"/>
    <n v="-387.53"/>
    <n v="-5003.2299999999996"/>
    <x v="37"/>
  </r>
  <r>
    <m/>
    <x v="227"/>
    <s v="Invoice"/>
    <s v="86311"/>
    <s v="LITTLE AUSTRIA"/>
    <s v="DISCOUNT / 15%"/>
    <n v="-1"/>
    <n v="179.91"/>
    <n v="-179.91"/>
    <n v="-5183.1399999999994"/>
    <x v="37"/>
  </r>
  <r>
    <m/>
    <x v="227"/>
    <s v="Invoice"/>
    <s v="86331"/>
    <s v="LITTLE AUSTRIA"/>
    <s v="DISCOUNT / 15%"/>
    <n v="-1"/>
    <n v="449.85"/>
    <n v="-449.85"/>
    <n v="-5632.99"/>
    <x v="37"/>
  </r>
  <r>
    <m/>
    <x v="3"/>
    <s v="Invoice"/>
    <s v="86328"/>
    <s v="HILLCREST NURSERY"/>
    <s v="DISCOUNT / 10%"/>
    <n v="-1"/>
    <n v="144.9"/>
    <n v="-144.9"/>
    <n v="-5777.8899999999994"/>
    <x v="37"/>
  </r>
  <r>
    <m/>
    <x v="3"/>
    <s v="Invoice"/>
    <s v="86329"/>
    <s v="CENTRAL NURSERY DEPOT"/>
    <s v="DISCOUNT / 5%"/>
    <n v="-1"/>
    <n v="292.25"/>
    <n v="-292.25"/>
    <n v="-6070.1399999999994"/>
    <x v="37"/>
  </r>
  <r>
    <m/>
    <x v="17"/>
    <s v="Invoice"/>
    <s v="86354"/>
    <s v="BRAKPAN GARDEN CENTRE"/>
    <s v="DISCOUNT / 15%"/>
    <n v="-1"/>
    <n v="411.32"/>
    <n v="-411.32"/>
    <n v="-6481.4599999999991"/>
    <x v="37"/>
  </r>
  <r>
    <m/>
    <x v="228"/>
    <s v="Invoice"/>
    <s v="85906"/>
    <s v="LITTLE AUSTRIA"/>
    <s v="DISCOUNT / 15%"/>
    <n v="-1"/>
    <n v="454.72"/>
    <n v="-454.72"/>
    <n v="-6936.1799999999994"/>
    <x v="37"/>
  </r>
  <r>
    <m/>
    <x v="4"/>
    <s v="Invoice"/>
    <s v="86376"/>
    <s v="CENTRAL NURSERY DEPOT"/>
    <s v="DISCOUNT / 5%"/>
    <n v="-1"/>
    <n v="146.62"/>
    <n v="-146.62"/>
    <n v="-7082.7999999999993"/>
    <x v="37"/>
  </r>
  <r>
    <m/>
    <x v="229"/>
    <s v="Invoice"/>
    <s v="86400"/>
    <s v="PLANTYARD"/>
    <s v="DISCOUNT / 15%"/>
    <n v="-1"/>
    <n v="89.97"/>
    <n v="-89.97"/>
    <n v="-7172.7699999999995"/>
    <x v="37"/>
  </r>
  <r>
    <m/>
    <x v="18"/>
    <s v="Invoice"/>
    <s v="86392"/>
    <s v="CENTRAL NURSERY DEPOT"/>
    <s v="DISCOUNT / 5%"/>
    <n v="-1"/>
    <n v="451.03"/>
    <n v="-451.03"/>
    <n v="-7623.7999999999993"/>
    <x v="37"/>
  </r>
  <r>
    <m/>
    <x v="104"/>
    <s v="Invoice"/>
    <s v="86422"/>
    <s v="LITTLE AUSTRIA"/>
    <s v="DISCOUNT / 15%"/>
    <n v="-1"/>
    <n v="703.95"/>
    <n v="-703.95"/>
    <n v="-8327.75"/>
    <x v="37"/>
  </r>
  <r>
    <m/>
    <x v="231"/>
    <s v="Invoice"/>
    <s v="86518"/>
    <s v="LITTLE AUSTRIA"/>
    <s v="DISCOUNT / 15%"/>
    <n v="-1"/>
    <n v="180.19"/>
    <n v="-180.19"/>
    <n v="-8507.94"/>
    <x v="37"/>
  </r>
  <r>
    <m/>
    <x v="105"/>
    <s v="Invoice"/>
    <s v="86478"/>
    <s v="CENTRAL NURSERY DEPOT"/>
    <s v="DISCOUNT / 5%"/>
    <n v="-1"/>
    <n v="287.57"/>
    <n v="-287.57"/>
    <n v="-8795.51"/>
    <x v="37"/>
  </r>
  <r>
    <m/>
    <x v="105"/>
    <s v="Invoice"/>
    <s v="86480"/>
    <s v="HILLCREST NURSERY"/>
    <s v="DISCOUNT / 10%"/>
    <n v="-1"/>
    <n v="383.88"/>
    <n v="-383.88"/>
    <n v="-9179.39"/>
    <x v="37"/>
  </r>
  <r>
    <m/>
    <x v="19"/>
    <s v="Invoice"/>
    <s v="86490"/>
    <s v="BRAKPAN GARDEN CENTRE"/>
    <s v="DISCOUNT / 15%"/>
    <n v="-1"/>
    <n v="268.85000000000002"/>
    <n v="-268.85000000000002"/>
    <n v="-9448.24"/>
    <x v="37"/>
  </r>
  <r>
    <m/>
    <x v="232"/>
    <s v="Invoice"/>
    <s v="86514"/>
    <s v="LITTLE AUSTRIA"/>
    <s v="DISCOUNT / 15%"/>
    <n v="-1"/>
    <n v="218.93"/>
    <n v="-218.93"/>
    <n v="-9667.17"/>
    <x v="37"/>
  </r>
  <r>
    <m/>
    <x v="281"/>
    <s v="Invoice"/>
    <s v="86558"/>
    <s v="LITTLE AUSTRIA"/>
    <s v="DISCOUNT / 15%"/>
    <n v="-1"/>
    <n v="134.96"/>
    <n v="-134.96"/>
    <n v="-9802.1299999999992"/>
    <x v="37"/>
  </r>
  <r>
    <m/>
    <x v="281"/>
    <s v="Invoice"/>
    <s v="86559"/>
    <s v="PLANTYARD"/>
    <s v="DISCOUNT / 15%"/>
    <n v="-1"/>
    <n v="89.96"/>
    <n v="-89.96"/>
    <n v="-9892.0899999999983"/>
    <x v="37"/>
  </r>
  <r>
    <m/>
    <x v="302"/>
    <s v="Invoice"/>
    <s v="86594"/>
    <s v="LITTLE AUSTRIA"/>
    <s v="DISCOUNT / 15%"/>
    <n v="-1"/>
    <n v="238.77"/>
    <n v="-238.77"/>
    <n v="-10130.859999999999"/>
    <x v="37"/>
  </r>
  <r>
    <m/>
    <x v="302"/>
    <s v="Invoice"/>
    <s v="86625"/>
    <s v="LITTLE AUSTRIA"/>
    <s v="DISCOUNT / 15%"/>
    <n v="-1"/>
    <n v="953.66"/>
    <n v="-953.66"/>
    <n v="-11084.519999999999"/>
    <x v="37"/>
  </r>
  <r>
    <m/>
    <x v="284"/>
    <s v="Invoice"/>
    <s v="86610"/>
    <s v="CENTRAL NURSERY DEPOT"/>
    <s v="DISCOUNT / 5%"/>
    <n v="-1"/>
    <n v="297.85000000000002"/>
    <n v="-297.85000000000002"/>
    <n v="-11382.369999999999"/>
    <x v="37"/>
  </r>
  <r>
    <m/>
    <x v="284"/>
    <s v="Invoice"/>
    <s v="86618"/>
    <s v="HILLCREST NURSERY"/>
    <s v="DISCOUNT / 10%"/>
    <n v="-1"/>
    <n v="305.89999999999998"/>
    <n v="-305.89999999999998"/>
    <n v="-11688.269999999999"/>
    <x v="37"/>
  </r>
  <r>
    <m/>
    <x v="293"/>
    <s v="Invoice"/>
    <s v="86647"/>
    <s v="LITTLE AUSTRIA"/>
    <s v="DISCOUNT / 15%"/>
    <n v="1"/>
    <n v="343.4"/>
    <n v="343.4"/>
    <n v="-11344.869999999999"/>
    <x v="37"/>
  </r>
  <r>
    <m/>
    <x v="293"/>
    <s v="Invoice"/>
    <s v="86649"/>
    <s v="CENTRAL NURSERY DEPOT"/>
    <s v="DISCOUNT / 5%"/>
    <n v="-1"/>
    <n v="24.15"/>
    <n v="-24.15"/>
    <n v="-11369.019999999999"/>
    <x v="37"/>
  </r>
  <r>
    <m/>
    <x v="303"/>
    <s v="Invoice"/>
    <s v="86691"/>
    <s v="LITTLE AUSTRIA"/>
    <s v="DISCOUNT / 15%"/>
    <n v="-1"/>
    <n v="179.6"/>
    <n v="-179.6"/>
    <n v="-11548.619999999999"/>
    <x v="37"/>
  </r>
  <r>
    <m/>
    <x v="303"/>
    <s v="Invoice"/>
    <s v="86672"/>
    <s v="CRISANRA KWEKERY"/>
    <s v="DISCOUNT / 15%"/>
    <n v="-1"/>
    <n v="179.94"/>
    <n v="-179.94"/>
    <n v="-11728.56"/>
    <x v="37"/>
  </r>
  <r>
    <m/>
    <x v="234"/>
    <s v="Invoice"/>
    <s v="86714"/>
    <s v="LITTLE AUSTRIA"/>
    <s v="DISCOUNT / 15%"/>
    <n v="-1"/>
    <n v="611.08000000000004"/>
    <n v="-611.08000000000004"/>
    <n v="-12339.64"/>
    <x v="37"/>
  </r>
  <r>
    <m/>
    <x v="234"/>
    <s v="Invoice"/>
    <s v="86715"/>
    <s v="PLANTYARD"/>
    <s v="DISCOUNT / 15%"/>
    <n v="-1"/>
    <n v="89.97"/>
    <n v="-89.97"/>
    <n v="-12429.609999999999"/>
    <x v="37"/>
  </r>
  <r>
    <m/>
    <x v="235"/>
    <s v="Invoice"/>
    <s v="86762"/>
    <s v="LITTLE AUSTRIA"/>
    <s v="DISCOUNT / 15%"/>
    <n v="-1"/>
    <n v="269.91000000000003"/>
    <n v="-269.91000000000003"/>
    <n v="-12699.519999999999"/>
    <x v="37"/>
  </r>
  <r>
    <m/>
    <x v="238"/>
    <s v="Invoice"/>
    <s v="86828"/>
    <s v="LITTLE AUSTRIA"/>
    <s v="DISCOUNT / 15%"/>
    <n v="-1"/>
    <n v="443.25"/>
    <n v="-443.25"/>
    <n v="-13142.769999999999"/>
    <x v="37"/>
  </r>
  <r>
    <m/>
    <x v="238"/>
    <s v="Invoice"/>
    <s v="86841"/>
    <s v="PLANTYARD"/>
    <s v="DISCOUNT / 15%"/>
    <n v="-1"/>
    <n v="44.99"/>
    <n v="-44.99"/>
    <n v="-13187.759999999998"/>
    <x v="37"/>
  </r>
  <r>
    <m/>
    <x v="111"/>
    <s v="Invoice"/>
    <s v="86824"/>
    <s v="HILLCREST NURSERY"/>
    <s v="DISCOUNT / 10%"/>
    <n v="-1"/>
    <n v="390.29"/>
    <n v="-390.29"/>
    <n v="-13578.05"/>
    <x v="37"/>
  </r>
  <r>
    <m/>
    <x v="111"/>
    <s v="Invoice"/>
    <s v="86825"/>
    <s v="CENTRAL NURSERY DEPOT"/>
    <s v="DISCOUNT / 5%"/>
    <n v="-1"/>
    <n v="273.07"/>
    <n v="-273.07"/>
    <n v="-13851.119999999999"/>
    <x v="37"/>
  </r>
  <r>
    <m/>
    <x v="285"/>
    <s v="Invoice"/>
    <s v="86848"/>
    <s v="BRAKPAN GARDEN CENTRE"/>
    <s v="DISCOUNT / 15%"/>
    <n v="-1"/>
    <n v="937.63"/>
    <n v="-937.63"/>
    <n v="-14788.749999999998"/>
    <x v="37"/>
  </r>
  <r>
    <m/>
    <x v="285"/>
    <s v="Invoice"/>
    <s v="86849"/>
    <s v="LITTLE AUSTRIA"/>
    <s v="DISCOUNT / 15%"/>
    <n v="-1"/>
    <n v="1330.03"/>
    <n v="-1330.03"/>
    <n v="-16118.779999999999"/>
    <x v="37"/>
  </r>
  <r>
    <m/>
    <x v="112"/>
    <s v="Invoice"/>
    <s v="86887"/>
    <s v="LITTLE AUSTRIA"/>
    <s v="DISCOUNT / 15%"/>
    <n v="-1"/>
    <n v="179.94"/>
    <n v="-179.94"/>
    <n v="-16298.72"/>
    <x v="37"/>
  </r>
  <r>
    <m/>
    <x v="113"/>
    <s v="Invoice"/>
    <s v="86880"/>
    <s v="CENTRAL NURSERY DEPOT"/>
    <s v="DISCOUNT / 5%"/>
    <n v="-1"/>
    <n v="281.98"/>
    <n v="-281.98"/>
    <n v="-16580.7"/>
    <x v="37"/>
  </r>
  <r>
    <m/>
    <x v="113"/>
    <s v="Invoice"/>
    <s v="86881"/>
    <s v="HILLCREST NURSERY"/>
    <s v="DISCOUNT / 10%"/>
    <n v="1"/>
    <n v="161"/>
    <n v="161"/>
    <n v="-16419.7"/>
    <x v="37"/>
  </r>
  <r>
    <m/>
    <x v="240"/>
    <s v="Invoice"/>
    <s v="86911"/>
    <s v="LITTLE AUSTRIA"/>
    <s v="DISCOUNT / 15%"/>
    <n v="-1"/>
    <n v="983.68"/>
    <n v="-983.68"/>
    <n v="-17403.38"/>
    <x v="37"/>
  </r>
  <r>
    <m/>
    <x v="23"/>
    <s v="Invoice"/>
    <s v="86955"/>
    <s v="CENTRAL NURSERY DEPOT"/>
    <s v="DISCOUNT - 5%"/>
    <n v="1"/>
    <n v="-367.81"/>
    <n v="-367.81"/>
    <n v="-17771.190000000002"/>
    <x v="37"/>
  </r>
  <r>
    <m/>
    <x v="242"/>
    <s v="Invoice"/>
    <s v="86965"/>
    <s v="PLANTYARD"/>
    <s v="DISCOUNT / 15%"/>
    <n v="-1"/>
    <n v="89.97"/>
    <n v="-89.97"/>
    <n v="-17861.160000000003"/>
    <x v="37"/>
  </r>
  <r>
    <m/>
    <x v="242"/>
    <s v="Invoice"/>
    <s v="86966"/>
    <s v="LITTLE AUSTRIA"/>
    <s v="DISCOUNT / 15%"/>
    <n v="-1"/>
    <n v="457.34"/>
    <n v="-457.34"/>
    <n v="-18318.500000000004"/>
    <x v="37"/>
  </r>
  <r>
    <m/>
    <x v="243"/>
    <s v="Invoice"/>
    <s v="87004"/>
    <s v="CENTRAL NURSERY DEPOT"/>
    <s v="DISCOUNT / 5%"/>
    <n v="-1"/>
    <n v="184.88"/>
    <n v="-184.88"/>
    <n v="-18503.380000000005"/>
    <x v="37"/>
  </r>
  <r>
    <m/>
    <x v="117"/>
    <s v="Invoice"/>
    <s v="87025"/>
    <s v="LITTLE AUSTRIA"/>
    <s v="DISCOUNT / 15%"/>
    <n v="-1"/>
    <n v="293.89999999999998"/>
    <n v="-293.89999999999998"/>
    <n v="-18797.280000000006"/>
    <x v="37"/>
  </r>
  <r>
    <m/>
    <x v="117"/>
    <s v="Invoice"/>
    <s v="87026"/>
    <s v="PLANTYARD"/>
    <s v="DISCOUNT / 15%"/>
    <n v="-1"/>
    <n v="148.44999999999999"/>
    <n v="-148.44999999999999"/>
    <n v="-18945.730000000007"/>
    <x v="37"/>
  </r>
  <r>
    <m/>
    <x v="119"/>
    <s v="Invoice"/>
    <s v="87060"/>
    <s v="HILLCREST NURSERY"/>
    <s v="DISCOUNT / 10%"/>
    <n v="-1"/>
    <n v="338.01"/>
    <n v="-338.01"/>
    <n v="-19283.740000000005"/>
    <x v="37"/>
  </r>
  <r>
    <m/>
    <x v="119"/>
    <s v="Invoice"/>
    <s v="87062"/>
    <s v="CENTRAL NURSERY DEPOT"/>
    <s v="DISCOUNT / 5%"/>
    <n v="-1"/>
    <n v="359.76"/>
    <n v="-359.76"/>
    <n v="-19643.500000000004"/>
    <x v="37"/>
  </r>
  <r>
    <m/>
    <x v="6"/>
    <s v="Invoice"/>
    <s v="87097"/>
    <s v="LITTLE AUSTRIA"/>
    <s v="DISCOUNT / 15%"/>
    <n v="-1"/>
    <n v="1195.82"/>
    <n v="-1195.82"/>
    <n v="-20839.320000000003"/>
    <x v="37"/>
  </r>
  <r>
    <m/>
    <x v="6"/>
    <s v="Invoice"/>
    <s v="87164"/>
    <s v="PLANTYARD"/>
    <s v="DISCOUNT - 15%"/>
    <n v="1"/>
    <n v="-44.99"/>
    <n v="-44.99"/>
    <n v="-20884.310000000005"/>
    <x v="37"/>
  </r>
  <r>
    <m/>
    <x v="121"/>
    <s v="Invoice"/>
    <s v="87113"/>
    <s v="PLANTYARD"/>
    <s v="DISCOUNT / 15%"/>
    <n v="-1"/>
    <n v="67.48"/>
    <n v="-67.48"/>
    <n v="-20951.790000000005"/>
    <x v="37"/>
  </r>
  <r>
    <m/>
    <x v="122"/>
    <s v="Invoice"/>
    <s v="87112"/>
    <s v="CENTRAL NURSERY DEPOT"/>
    <s v="DISCOUNT / 5%"/>
    <n v="-1"/>
    <n v="225.04"/>
    <n v="-225.04"/>
    <n v="-21176.830000000005"/>
    <x v="37"/>
  </r>
  <r>
    <m/>
    <x v="125"/>
    <s v="Invoice"/>
    <s v="87157"/>
    <s v="LITTLE AUSTRIA"/>
    <s v="DISCOUNT - 15%"/>
    <n v="1"/>
    <n v="-559.30999999999995"/>
    <n v="-559.30999999999995"/>
    <n v="-21736.140000000007"/>
    <x v="37"/>
  </r>
  <r>
    <m/>
    <x v="126"/>
    <s v="Invoice"/>
    <s v="87155"/>
    <s v="CENTRAL NURSERY DEPOT"/>
    <s v="DISCOUNT / 05%"/>
    <n v="-1"/>
    <n v="402.5"/>
    <n v="-402.5"/>
    <n v="-22138.640000000007"/>
    <x v="37"/>
  </r>
  <r>
    <m/>
    <x v="47"/>
    <s v="Invoice"/>
    <s v="87183"/>
    <s v="LITTLE AUSTRIA"/>
    <s v="DISCOUNT / 15%"/>
    <n v="-1"/>
    <n v="2240.1799999999998"/>
    <n v="-2240.1799999999998"/>
    <n v="-24378.820000000007"/>
    <x v="37"/>
  </r>
  <r>
    <m/>
    <x v="129"/>
    <s v="Invoice"/>
    <s v="87234"/>
    <s v="LITTLE AUSTRIA"/>
    <s v="DISCOUNT / 15%"/>
    <n v="-1"/>
    <n v="726.42"/>
    <n v="-726.42"/>
    <n v="-25105.240000000005"/>
    <x v="37"/>
  </r>
  <r>
    <m/>
    <x v="129"/>
    <s v="Invoice"/>
    <s v="87235"/>
    <s v="PLANTYARD"/>
    <s v="DISCOUNT / 15%"/>
    <n v="-1"/>
    <n v="134.96"/>
    <n v="-134.96"/>
    <n v="-25240.200000000004"/>
    <x v="37"/>
  </r>
  <r>
    <m/>
    <x v="129"/>
    <s v="Invoice"/>
    <s v="87236"/>
    <s v="BRAKPAN GARDEN CENTRE"/>
    <s v="DISCOUNT / 15%"/>
    <n v="-1"/>
    <n v="607.29999999999995"/>
    <n v="-607.29999999999995"/>
    <n v="-25847.500000000004"/>
    <x v="37"/>
  </r>
  <r>
    <m/>
    <x v="130"/>
    <s v="Invoice"/>
    <s v="87285"/>
    <s v="HILLCREST NURSERY"/>
    <s v="DISCOUNT / 10%"/>
    <n v="-1"/>
    <n v="397.46"/>
    <n v="-397.46"/>
    <n v="-26244.960000000003"/>
    <x v="37"/>
  </r>
  <r>
    <m/>
    <x v="130"/>
    <s v="Invoice"/>
    <s v="87286"/>
    <s v="CENTRAL NURSERY DEPOT"/>
    <s v="DISCOUNT / 05%"/>
    <n v="-1"/>
    <n v="80.05"/>
    <n v="-80.05"/>
    <n v="-26325.010000000002"/>
    <x v="37"/>
  </r>
  <r>
    <m/>
    <x v="245"/>
    <s v="Invoice"/>
    <s v="87326"/>
    <s v="LITTLE AUSTRIA"/>
    <s v="DISCOUNT / 15%"/>
    <n v="-1"/>
    <n v="808.21"/>
    <n v="-808.21"/>
    <n v="-27133.22"/>
    <x v="37"/>
  </r>
  <r>
    <m/>
    <x v="133"/>
    <s v="Invoice"/>
    <s v="87414"/>
    <s v="PLANTYARD"/>
    <s v="DISCOUNT / 15%"/>
    <n v="-1"/>
    <n v="112.46"/>
    <n v="-112.46"/>
    <n v="-27245.68"/>
    <x v="37"/>
  </r>
  <r>
    <m/>
    <x v="133"/>
    <s v="Invoice"/>
    <s v="87415"/>
    <s v="LITTLE AUSTRIA"/>
    <s v="DISCOUNT / 15%"/>
    <n v="-1"/>
    <n v="622.16999999999996"/>
    <n v="-622.16999999999996"/>
    <n v="-27867.85"/>
    <x v="37"/>
  </r>
  <r>
    <m/>
    <x v="134"/>
    <s v="Invoice"/>
    <s v="87434"/>
    <s v="LITTLE AUSTRIA"/>
    <s v="DISCOUNT / 15%"/>
    <n v="-1"/>
    <n v="99.72"/>
    <n v="-99.72"/>
    <n v="-27967.57"/>
    <x v="37"/>
  </r>
  <r>
    <m/>
    <x v="135"/>
    <s v="Invoice"/>
    <s v="87429"/>
    <s v="HILLCREST NURSERY"/>
    <s v="DISCOUNT / 10%"/>
    <n v="-1"/>
    <n v="161"/>
    <n v="-161"/>
    <n v="-28128.57"/>
    <x v="37"/>
  </r>
  <r>
    <m/>
    <x v="135"/>
    <s v="Invoice"/>
    <s v="87431"/>
    <s v="CENTRAL NURSERY DEPOT"/>
    <s v="DISCOUNT / 5%"/>
    <n v="-1"/>
    <n v="331.68"/>
    <n v="-331.68"/>
    <n v="-28460.25"/>
    <x v="37"/>
  </r>
  <r>
    <m/>
    <x v="247"/>
    <s v="Invoice"/>
    <s v="87448"/>
    <s v="LITTLE AUSTRIA"/>
    <s v="DISCOUNT / 15%"/>
    <n v="-1"/>
    <n v="539.82000000000005"/>
    <n v="-539.82000000000005"/>
    <n v="-29000.07"/>
    <x v="37"/>
  </r>
  <r>
    <m/>
    <x v="247"/>
    <s v="Invoice"/>
    <s v="87450"/>
    <s v="CENTRAL NURSERY DEPOT"/>
    <s v="DISCOUNT / 5%"/>
    <n v="-1"/>
    <n v="131.62"/>
    <n v="-131.62"/>
    <n v="-29131.69"/>
    <x v="37"/>
  </r>
  <r>
    <m/>
    <x v="136"/>
    <s v="Invoice"/>
    <s v="87462"/>
    <s v="PLANTYARD"/>
    <s v="DISCOUNT / 15%"/>
    <n v="-1"/>
    <n v="179.94"/>
    <n v="-179.94"/>
    <n v="-29311.629999999997"/>
    <x v="37"/>
  </r>
  <r>
    <m/>
    <x v="136"/>
    <s v="Invoice"/>
    <s v="87464"/>
    <s v="LITTLE AUSTRIA"/>
    <s v="DISCOUNT / 15%"/>
    <n v="-1"/>
    <n v="1088.6400000000001"/>
    <n v="-1088.6400000000001"/>
    <n v="-30400.269999999997"/>
    <x v="37"/>
  </r>
  <r>
    <m/>
    <x v="136"/>
    <s v="Invoice"/>
    <s v="87466"/>
    <s v="LITTLE AUSTRIA"/>
    <s v="DISCOUNT / 15%"/>
    <n v="-1"/>
    <n v="89.97"/>
    <n v="-89.97"/>
    <n v="-30490.239999999998"/>
    <x v="37"/>
  </r>
  <r>
    <m/>
    <x v="137"/>
    <s v="Invoice"/>
    <s v="87103"/>
    <s v="BRAKPAN GARDEN CENTRE"/>
    <s v="DISCOUNT / 15%"/>
    <n v="-1"/>
    <n v="467.55"/>
    <n v="-467.55"/>
    <n v="-30957.789999999997"/>
    <x v="37"/>
  </r>
  <r>
    <m/>
    <x v="138"/>
    <s v="Invoice"/>
    <s v="87478"/>
    <s v="IRON POINT SUPPLIERS PTY LTD T/A CONCRETE GALLERIA"/>
    <s v="DISCOUNT / 05%"/>
    <n v="-1"/>
    <n v="145.25"/>
    <n v="-145.25"/>
    <n v="-31103.039999999997"/>
    <x v="37"/>
  </r>
  <r>
    <m/>
    <x v="138"/>
    <s v="Invoice"/>
    <s v="87476"/>
    <s v="CENTRAL NURSERY DEPOT"/>
    <s v="DISCOUNT / 5%"/>
    <n v="-1"/>
    <n v="33.81"/>
    <n v="-33.81"/>
    <n v="-31136.85"/>
    <x v="37"/>
  </r>
  <r>
    <m/>
    <x v="138"/>
    <s v="Invoice"/>
    <s v="87488"/>
    <s v="LITTLE AUSTRIA"/>
    <s v="DISCOUNT / 15%"/>
    <n v="-1"/>
    <n v="734.75"/>
    <n v="-734.75"/>
    <n v="-31871.599999999999"/>
    <x v="37"/>
  </r>
  <r>
    <m/>
    <x v="138"/>
    <s v="Invoice"/>
    <s v="87503"/>
    <s v="LITTLE AUSTRIA"/>
    <s v="DISCOUNT / 15%"/>
    <n v="-1"/>
    <n v="314.89999999999998"/>
    <n v="-314.89999999999998"/>
    <n v="-32186.5"/>
    <x v="37"/>
  </r>
  <r>
    <m/>
    <x v="140"/>
    <s v="Invoice"/>
    <s v="87522"/>
    <s v="BRAKPAN GARDEN CENTRE"/>
    <s v="DISCOUNT / 15%"/>
    <n v="-1"/>
    <n v="558.17999999999995"/>
    <n v="-558.17999999999995"/>
    <n v="-32744.68"/>
    <x v="37"/>
  </r>
  <r>
    <m/>
    <x v="141"/>
    <s v="Invoice"/>
    <s v="87520"/>
    <s v="PLANTYARD"/>
    <s v="DISCOUNT / 15%"/>
    <n v="-1"/>
    <n v="224.93"/>
    <n v="-224.93"/>
    <n v="-32969.61"/>
    <x v="37"/>
  </r>
  <r>
    <m/>
    <x v="141"/>
    <s v="Invoice"/>
    <s v="87521"/>
    <s v="LITTLE AUSTRIA"/>
    <s v="DISCOUNT / 15%"/>
    <n v="-1"/>
    <n v="1036.1500000000001"/>
    <n v="-1036.1500000000001"/>
    <n v="-34005.760000000002"/>
    <x v="37"/>
  </r>
  <r>
    <m/>
    <x v="143"/>
    <s v="Invoice"/>
    <s v="87556"/>
    <s v="LITTLE AUSTRIA"/>
    <s v="DISCOUNT / 15%"/>
    <n v="-1"/>
    <n v="809.73"/>
    <n v="-809.73"/>
    <n v="-34815.490000000005"/>
    <x v="37"/>
  </r>
  <r>
    <m/>
    <x v="272"/>
    <s v="Invoice"/>
    <s v="87567"/>
    <s v="LITTLE AUSTRIA"/>
    <s v="DISCOUNT / 15%"/>
    <n v="-1"/>
    <n v="448.36"/>
    <n v="-448.36"/>
    <n v="-35263.850000000006"/>
    <x v="37"/>
  </r>
  <r>
    <m/>
    <x v="321"/>
    <s v="Invoice"/>
    <s v="87599"/>
    <s v="LITTLE AUSTRIA"/>
    <s v="DISCOUNT / 15%"/>
    <n v="-1"/>
    <n v="134.96"/>
    <n v="-134.96"/>
    <n v="-35398.810000000005"/>
    <x v="37"/>
  </r>
  <r>
    <m/>
    <x v="146"/>
    <s v="Invoice"/>
    <s v="87597"/>
    <s v="CENTRAL NURSERY DEPOT"/>
    <s v="DISCOUNT / 05%"/>
    <n v="-1"/>
    <n v="257.06"/>
    <n v="-257.06"/>
    <n v="-35655.870000000003"/>
    <x v="37"/>
  </r>
  <r>
    <m/>
    <x v="149"/>
    <s v="Invoice"/>
    <s v="87643"/>
    <s v="PLANTYARD"/>
    <s v="DISCOUNT / 15%"/>
    <n v="-1"/>
    <n v="44.99"/>
    <n v="-44.99"/>
    <n v="-35700.86"/>
    <x v="37"/>
  </r>
  <r>
    <m/>
    <x v="149"/>
    <s v="Invoice"/>
    <s v="87644"/>
    <s v="LITTLE AUSTRIA"/>
    <s v="DISCOUNT / 15%"/>
    <n v="-1"/>
    <n v="269.91000000000003"/>
    <n v="-269.91000000000003"/>
    <n v="-35970.770000000004"/>
    <x v="37"/>
  </r>
  <r>
    <m/>
    <x v="150"/>
    <s v="Invoice"/>
    <s v="87646"/>
    <s v="HILLCREST NURSERY"/>
    <s v="DISCOUNT /10%"/>
    <n v="-1"/>
    <n v="144.09"/>
    <n v="-144.09"/>
    <n v="-36114.86"/>
    <x v="37"/>
  </r>
  <r>
    <m/>
    <x v="28"/>
    <s v="Invoice"/>
    <s v="87687"/>
    <s v="CENTRAL NURSERY DEPOT"/>
    <s v="DISCOUNT 5%"/>
    <n v="-1"/>
    <n v="29.32"/>
    <n v="-29.32"/>
    <n v="-36144.18"/>
    <x v="37"/>
  </r>
  <r>
    <m/>
    <x v="28"/>
    <s v="Invoice"/>
    <s v="87635A"/>
    <s v="CENTRAL NURSERY DEPOT"/>
    <s v="DISCOUNT"/>
    <n v="-1"/>
    <n v="32.020000000000003"/>
    <n v="-32.020000000000003"/>
    <n v="-36176.199999999997"/>
    <x v="37"/>
  </r>
  <r>
    <m/>
    <x v="153"/>
    <s v="Invoice"/>
    <s v="87694"/>
    <s v="LITTLE AUSTRIA"/>
    <s v="DISCOUNT 15%"/>
    <n v="-1"/>
    <n v="89.97"/>
    <n v="-89.97"/>
    <n v="-36266.17"/>
    <x v="37"/>
  </r>
  <r>
    <m/>
    <x v="305"/>
    <s v="Invoice"/>
    <s v="87725"/>
    <s v="PLANTYARD"/>
    <s v="DISCOUNT / 15%"/>
    <n v="-1"/>
    <n v="98.97"/>
    <n v="-98.97"/>
    <n v="-36365.14"/>
    <x v="37"/>
  </r>
  <r>
    <m/>
    <x v="305"/>
    <s v="Invoice"/>
    <s v="87727"/>
    <s v="LITTLE AUSTRIA"/>
    <s v="DISCOUNT / 15%"/>
    <n v="-1"/>
    <n v="224.93"/>
    <n v="-224.93"/>
    <n v="-36590.07"/>
    <x v="37"/>
  </r>
  <r>
    <m/>
    <x v="157"/>
    <s v="Invoice"/>
    <s v="87735"/>
    <s v="LITTLE AUSTRIA"/>
    <s v="DISCOUNT / 15%"/>
    <n v="-1"/>
    <n v="556.6"/>
    <n v="-556.6"/>
    <n v="-37146.67"/>
    <x v="37"/>
  </r>
  <r>
    <m/>
    <x v="322"/>
    <s v="Invoice"/>
    <s v="87773"/>
    <s v="LITTLE AUSTRIA"/>
    <s v="DISCOUNT / 15%"/>
    <n v="-1"/>
    <n v="134.96"/>
    <n v="-134.96"/>
    <n v="-37281.629999999997"/>
    <x v="37"/>
  </r>
  <r>
    <m/>
    <x v="159"/>
    <s v="Invoice"/>
    <s v="87765"/>
    <s v="CENTRAL NURSERY DEPOT"/>
    <s v="DISCOUNT / 05%"/>
    <n v="-1"/>
    <n v="377.54"/>
    <n v="-377.54"/>
    <n v="-37659.17"/>
    <x v="37"/>
  </r>
  <r>
    <m/>
    <x v="159"/>
    <s v="Invoice"/>
    <s v="87766"/>
    <s v="HILLCREST NURSERY"/>
    <s v="DISCOUNT / 10%"/>
    <n v="-1"/>
    <n v="241.05"/>
    <n v="-241.05"/>
    <n v="-37900.22"/>
    <x v="37"/>
  </r>
  <r>
    <m/>
    <x v="160"/>
    <s v="Invoice"/>
    <s v="87789"/>
    <s v="LITTLE AUSTRIA"/>
    <s v="DISCOUNT / 15%"/>
    <n v="-1"/>
    <n v="596.04999999999995"/>
    <n v="-596.04999999999995"/>
    <n v="-38496.270000000004"/>
    <x v="37"/>
  </r>
  <r>
    <m/>
    <x v="162"/>
    <s v="Invoice"/>
    <s v="87823"/>
    <s v="PLANTYARD"/>
    <s v="DISCOUNT / 15%"/>
    <n v="0"/>
    <n v="179.94"/>
    <n v="179.94"/>
    <n v="-38316.33"/>
    <x v="37"/>
  </r>
  <r>
    <m/>
    <x v="162"/>
    <s v="Invoice"/>
    <s v="87825"/>
    <s v="LITTLE AUSTRIA"/>
    <s v="DISCOUNT / 15%"/>
    <n v="-1"/>
    <n v="179.94"/>
    <n v="-179.94"/>
    <n v="-38496.270000000004"/>
    <x v="37"/>
  </r>
  <r>
    <m/>
    <x v="324"/>
    <s v="Invoice"/>
    <s v="87864"/>
    <s v="PLANTYARD"/>
    <s v="DISCOUNT / 15%"/>
    <n v="-1"/>
    <n v="44.99"/>
    <n v="-44.99"/>
    <n v="-38541.26"/>
    <x v="37"/>
  </r>
  <r>
    <m/>
    <x v="324"/>
    <s v="Invoice"/>
    <s v="87865"/>
    <s v="LITTLE AUSTRIA"/>
    <s v="DISCOUNT / 15%"/>
    <n v="-1"/>
    <n v="224.92"/>
    <n v="-224.92"/>
    <n v="-38766.18"/>
    <x v="37"/>
  </r>
  <r>
    <m/>
    <x v="165"/>
    <s v="Invoice"/>
    <s v="87874"/>
    <s v="BRAKPAN GARDEN CENTRE"/>
    <s v="DISCOUNT / 15%"/>
    <n v="-1"/>
    <n v="1079.17"/>
    <n v="-1079.17"/>
    <n v="-39845.35"/>
    <x v="37"/>
  </r>
  <r>
    <m/>
    <x v="166"/>
    <s v="Invoice"/>
    <s v="87884"/>
    <s v="BRAKPAN GARDEN CENTRE"/>
    <s v="DISCOUNT / 15%"/>
    <n v="-1"/>
    <n v="202.43"/>
    <n v="-202.43"/>
    <n v="-40047.78"/>
    <x v="37"/>
  </r>
  <r>
    <m/>
    <x v="166"/>
    <s v="Invoice"/>
    <s v="87900"/>
    <s v="LITTLE AUSTRIA"/>
    <s v="DISCOUNT / 15%"/>
    <n v="-1"/>
    <n v="305.86"/>
    <n v="-305.86"/>
    <n v="-40353.64"/>
    <x v="37"/>
  </r>
  <r>
    <m/>
    <x v="166"/>
    <s v="Invoice"/>
    <s v="87902"/>
    <s v="LITTLE AUSTRIA"/>
    <s v="DISCOUNT /15%"/>
    <n v="-1"/>
    <n v="106.92"/>
    <n v="-106.92"/>
    <n v="-40460.559999999998"/>
    <x v="37"/>
  </r>
  <r>
    <m/>
    <x v="307"/>
    <s v="Invoice"/>
    <s v="87926"/>
    <s v="LITTLE AUSTRIA"/>
    <s v="DISCOUNT / 15%"/>
    <n v="-1"/>
    <n v="167"/>
    <n v="-167"/>
    <n v="-40627.56"/>
    <x v="37"/>
  </r>
  <r>
    <m/>
    <x v="307"/>
    <s v="Invoice"/>
    <s v="87927"/>
    <s v="PLANTYARD"/>
    <s v="DISCOUNT / 15%"/>
    <n v="-1"/>
    <n v="143.1"/>
    <n v="-143.1"/>
    <n v="-40770.659999999996"/>
    <x v="37"/>
  </r>
  <r>
    <m/>
    <x v="168"/>
    <s v="Invoice"/>
    <s v="87925"/>
    <s v="HILLCREST NURSERY"/>
    <s v="DISCOUNT / 10%"/>
    <n v="-1"/>
    <n v="390.88"/>
    <n v="-390.88"/>
    <n v="-41161.539999999994"/>
    <x v="37"/>
  </r>
  <r>
    <m/>
    <x v="168"/>
    <s v="Invoice"/>
    <s v="87932"/>
    <s v="CENTRAL NURSERY DEPOT"/>
    <s v="DISCOUNT / 05%"/>
    <n v="-1"/>
    <n v="368.88"/>
    <n v="-368.88"/>
    <n v="-41530.419999999991"/>
    <x v="37"/>
  </r>
  <r>
    <m/>
    <x v="170"/>
    <s v="Invoice"/>
    <s v="87966"/>
    <s v="LITTLE AUSTRIA"/>
    <s v="DISCOUNT / 15%"/>
    <n v="-1"/>
    <n v="432.28"/>
    <n v="-432.28"/>
    <n v="-41962.69999999999"/>
    <x v="37"/>
  </r>
  <r>
    <m/>
    <x v="170"/>
    <s v="Invoice"/>
    <s v="87967"/>
    <s v="PLANTYARD"/>
    <s v="DISCOUNT / 15%"/>
    <n v="-1"/>
    <n v="179.94"/>
    <n v="-179.94"/>
    <n v="-42142.639999999992"/>
    <x v="37"/>
  </r>
  <r>
    <m/>
    <x v="211"/>
    <s v="Invoice"/>
    <s v="87994"/>
    <s v="LITTLE AUSTRIA"/>
    <s v="DISCOUNT / 15%"/>
    <n v="-1"/>
    <n v="211.5"/>
    <n v="-211.5"/>
    <n v="-42354.139999999992"/>
    <x v="37"/>
  </r>
  <r>
    <m/>
    <x v="172"/>
    <s v="Invoice"/>
    <s v="87986"/>
    <s v="CENTRAL NURSERY DEPOT"/>
    <s v="DISCOUNT / 05%"/>
    <n v="-1"/>
    <n v="408.27"/>
    <n v="-408.27"/>
    <n v="-42762.409999999989"/>
    <x v="37"/>
  </r>
  <r>
    <m/>
    <x v="172"/>
    <s v="Invoice"/>
    <s v="87987"/>
    <s v="HILLCREST NURSERY"/>
    <s v="DISCOUNT / 10%"/>
    <n v="-1"/>
    <n v="169.95"/>
    <n v="-169.95"/>
    <n v="-42932.359999999986"/>
    <x v="37"/>
  </r>
  <r>
    <m/>
    <x v="212"/>
    <s v="Invoice"/>
    <s v="88044"/>
    <s v="PLANTYARD"/>
    <s v="DISCOUNT / 15%"/>
    <n v="-1"/>
    <n v="89.97"/>
    <n v="-89.97"/>
    <n v="-43022.329999999987"/>
    <x v="37"/>
  </r>
  <r>
    <m/>
    <x v="212"/>
    <s v="Invoice"/>
    <s v="88045"/>
    <s v="LITTLE AUSTRIA"/>
    <s v="DISCOUNT / 15%"/>
    <n v="-1"/>
    <n v="238.5"/>
    <n v="-238.5"/>
    <n v="-43260.829999999987"/>
    <x v="37"/>
  </r>
  <r>
    <m/>
    <x v="214"/>
    <s v="Invoice"/>
    <s v="88084"/>
    <s v="LITTLE AUSTRIA"/>
    <s v="DISCOUNT / 15%"/>
    <n v="-1"/>
    <n v="1050.72"/>
    <n v="-1050.72"/>
    <n v="-44311.549999999988"/>
    <x v="37"/>
  </r>
  <r>
    <m/>
    <x v="175"/>
    <s v="Invoice"/>
    <s v="88074"/>
    <s v="CENTRAL NURSERY DEPOT"/>
    <s v="DISCOUNT / 08%"/>
    <n v="-1"/>
    <n v="346.58"/>
    <n v="-346.58"/>
    <n v="-44658.12999999999"/>
    <x v="37"/>
  </r>
  <r>
    <m/>
    <x v="175"/>
    <s v="Invoice"/>
    <s v="88102"/>
    <s v="BRAKPAN GARDEN CENTRE"/>
    <s v="DISCOUNT / 15%"/>
    <n v="-1"/>
    <n v="1669.5"/>
    <n v="-1669.5"/>
    <n v="-46327.62999999999"/>
    <x v="37"/>
  </r>
  <r>
    <m/>
    <x v="252"/>
    <s v="Invoice"/>
    <s v="88136"/>
    <s v="PLANTYARD"/>
    <s v="DISCOUNT / 15%"/>
    <n v="-1"/>
    <n v="166.95"/>
    <n v="-166.95"/>
    <n v="-46494.579999999987"/>
    <x v="37"/>
  </r>
  <r>
    <m/>
    <x v="252"/>
    <s v="Invoice"/>
    <s v="88137"/>
    <s v="LITTLE AUSTRIA"/>
    <s v="DISCOUNT / 15%"/>
    <n v="-1"/>
    <n v="1195.68"/>
    <n v="-1195.68"/>
    <n v="-47690.259999999987"/>
    <x v="37"/>
  </r>
  <r>
    <m/>
    <x v="176"/>
    <s v="Invoice"/>
    <s v="88138"/>
    <s v="LITTLE AUSTRIA"/>
    <s v="DISCOUNT / 15%"/>
    <n v="-1"/>
    <n v="1349.98"/>
    <n v="-1349.98"/>
    <n v="-49040.239999999991"/>
    <x v="37"/>
  </r>
  <r>
    <m/>
    <x v="318"/>
    <s v="Invoice"/>
    <s v="88173"/>
    <s v="LITTLE AUSTRIA"/>
    <s v="DISCOUNT / 15%"/>
    <n v="-1"/>
    <n v="493.8"/>
    <n v="-493.8"/>
    <n v="-49534.039999999994"/>
    <x v="37"/>
  </r>
  <r>
    <m/>
    <x v="318"/>
    <s v="Invoice"/>
    <s v="88174"/>
    <s v="PLANTYARD"/>
    <s v="DISCOUNT / 15%"/>
    <n v="-1"/>
    <n v="95.4"/>
    <n v="-95.4"/>
    <n v="-49629.439999999995"/>
    <x v="37"/>
  </r>
  <r>
    <m/>
    <x v="178"/>
    <s v="Invoice"/>
    <s v="88182"/>
    <s v="CENTRAL NURSERY DEPOT"/>
    <s v="DISCOUNT / 05%"/>
    <n v="-1"/>
    <n v="152.94"/>
    <n v="-152.94"/>
    <n v="-49782.38"/>
    <x v="37"/>
  </r>
  <r>
    <m/>
    <x v="178"/>
    <s v="Invoice"/>
    <s v="88183"/>
    <s v="HILLCREST NURSERY"/>
    <s v="DISCOUNT / 10%"/>
    <n v="-1"/>
    <n v="373.89"/>
    <n v="-373.89"/>
    <n v="-50156.27"/>
    <x v="37"/>
  </r>
  <r>
    <m/>
    <x v="179"/>
    <s v="Invoice"/>
    <s v="88223"/>
    <s v="BRAKPAN GARDEN CENTRE"/>
    <s v="DISCOUNT / 15%"/>
    <n v="-1"/>
    <n v="448.38"/>
    <n v="-448.38"/>
    <n v="-50604.649999999994"/>
    <x v="37"/>
  </r>
  <r>
    <m/>
    <x v="179"/>
    <s v="Invoice"/>
    <s v="88225"/>
    <s v="LITTLE AUSTRIA"/>
    <s v="DISCOUNT / 15%"/>
    <n v="-1"/>
    <n v="927.59"/>
    <n v="-927.59"/>
    <n v="-51532.239999999991"/>
    <x v="37"/>
  </r>
  <r>
    <m/>
    <x v="181"/>
    <s v="Invoice"/>
    <s v="88287"/>
    <s v="LITTLE AUSTRIA"/>
    <s v="DISCOUNT / 15%"/>
    <n v="-1"/>
    <n v="324.36"/>
    <n v="-324.36"/>
    <n v="-51856.599999999991"/>
    <x v="37"/>
  </r>
  <r>
    <m/>
    <x v="181"/>
    <s v="Invoice"/>
    <s v="88288"/>
    <s v="PLANTYARD"/>
    <s v="DISCOUNT / 15%"/>
    <n v="-1"/>
    <n v="190.8"/>
    <n v="-190.8"/>
    <n v="-52047.399999999994"/>
    <x v="37"/>
  </r>
  <r>
    <m/>
    <x v="182"/>
    <s v="Invoice"/>
    <s v="88281"/>
    <s v="CENTRAL NURSERY DEPOT"/>
    <s v="DISCOUNT / 05%"/>
    <n v="-1"/>
    <n v="135.96"/>
    <n v="-135.96"/>
    <n v="-52183.359999999993"/>
    <x v="37"/>
  </r>
  <r>
    <m/>
    <x v="184"/>
    <s v="Invoice"/>
    <s v="88331"/>
    <s v="LITTLE AUSTRIA"/>
    <s v="DISCOUNT / 15%"/>
    <n v="-1"/>
    <n v="2411.8200000000002"/>
    <n v="-2411.8200000000002"/>
    <n v="-54595.179999999993"/>
    <x v="37"/>
  </r>
  <r>
    <m/>
    <x v="184"/>
    <s v="Invoice"/>
    <s v="88332"/>
    <s v="PLANTYARD"/>
    <s v="DISCOUNT / 15%"/>
    <n v="-1"/>
    <n v="477"/>
    <n v="-477"/>
    <n v="-55072.179999999993"/>
    <x v="37"/>
  </r>
  <r>
    <m/>
    <x v="185"/>
    <s v="Invoice"/>
    <s v="88350"/>
    <s v="BRAKPAN GARDEN CENTRE"/>
    <s v="DISCOUNT / 15%"/>
    <n v="-1"/>
    <n v="977.85"/>
    <n v="-977.85"/>
    <n v="-56050.029999999992"/>
    <x v="37"/>
  </r>
  <r>
    <m/>
    <x v="309"/>
    <s v="Invoice"/>
    <s v="88373"/>
    <s v="LITTLE AUSTRIA"/>
    <s v="DISCOUNT / 15%"/>
    <n v="-1"/>
    <n v="844.97"/>
    <n v="-844.97"/>
    <n v="-56894.999999999993"/>
    <x v="37"/>
  </r>
  <r>
    <m/>
    <x v="187"/>
    <s v="Invoice"/>
    <s v="88413"/>
    <s v="CENTRAL NURSERY DEPOT"/>
    <s v="DISCOUNT / 05"/>
    <n v="-1"/>
    <n v="373.09"/>
    <n v="-373.09"/>
    <n v="-57268.089999999989"/>
    <x v="37"/>
  </r>
  <r>
    <m/>
    <x v="187"/>
    <s v="Invoice"/>
    <s v="88414"/>
    <s v="HILLCREST NURSERY"/>
    <s v="DISCOUNT / 10%"/>
    <n v="-1"/>
    <n v="271.92"/>
    <n v="-271.92"/>
    <n v="-57540.009999999987"/>
    <x v="37"/>
  </r>
  <r>
    <m/>
    <x v="187"/>
    <s v="Invoice"/>
    <s v="88417"/>
    <s v="BRAKPAN GARDEN CENTRE"/>
    <s v="DISCOUNT / 15%"/>
    <n v="-1"/>
    <n v="1126.48"/>
    <n v="-1126.48"/>
    <n v="-58666.489999999991"/>
    <x v="37"/>
  </r>
  <r>
    <m/>
    <x v="188"/>
    <s v="Invoice"/>
    <s v="88430"/>
    <s v="LITTLE AUSTRIA"/>
    <s v="DISCOUNT / 15%"/>
    <n v="-1"/>
    <n v="2106.62"/>
    <n v="-2106.62"/>
    <n v="-60773.109999999993"/>
    <x v="37"/>
  </r>
  <r>
    <m/>
    <x v="188"/>
    <s v="Invoice"/>
    <s v="88431"/>
    <s v="PLANTYARD"/>
    <s v="DISCOUNT / 15%"/>
    <n v="-1"/>
    <n v="333.9"/>
    <n v="-333.9"/>
    <n v="-61107.009999999995"/>
    <x v="37"/>
  </r>
  <r>
    <m/>
    <x v="189"/>
    <s v="Invoice"/>
    <s v="88455"/>
    <s v="CENTRAL NURSERY DEPOT"/>
    <s v="DISCOUNT / 05%"/>
    <n v="-1"/>
    <n v="467.96"/>
    <n v="-467.96"/>
    <n v="-61574.969999999994"/>
    <x v="37"/>
  </r>
  <r>
    <m/>
    <x v="310"/>
    <s v="Invoice"/>
    <s v="88497"/>
    <s v="LITTLE AUSTRIA"/>
    <s v="DISCOUNT 15%"/>
    <n v="-1"/>
    <n v="578.76"/>
    <n v="-578.76"/>
    <n v="-62153.729999999996"/>
    <x v="37"/>
  </r>
  <r>
    <m/>
    <x v="310"/>
    <s v="Invoice"/>
    <s v="88498"/>
    <s v="PLANTYARD"/>
    <s v="DISCOUNT"/>
    <n v="-1"/>
    <n v="166.95"/>
    <n v="-166.95"/>
    <n v="-62320.679999999993"/>
    <x v="37"/>
  </r>
  <r>
    <m/>
    <x v="190"/>
    <s v="Invoice"/>
    <s v="88488"/>
    <s v="HILLCREST NURSERY"/>
    <s v="DISCOUNT / 10%"/>
    <n v="-1"/>
    <n v="469.62"/>
    <n v="-469.62"/>
    <n v="-62790.299999999996"/>
    <x v="37"/>
  </r>
  <r>
    <m/>
    <x v="190"/>
    <s v="Invoice"/>
    <s v="88489"/>
    <s v="CENTRAL NURSERY DEPOT"/>
    <s v="DISCOUNT / 05%"/>
    <n v="-1"/>
    <n v="339.09"/>
    <n v="-339.09"/>
    <n v="-63129.389999999992"/>
    <x v="37"/>
  </r>
  <r>
    <m/>
    <x v="217"/>
    <s v="Invoice"/>
    <s v="88540"/>
    <s v="PLANTYARD"/>
    <s v="DISCOUNT / 15%"/>
    <n v="-1"/>
    <n v="119.25"/>
    <n v="-119.25"/>
    <n v="-63248.639999999992"/>
    <x v="37"/>
  </r>
  <r>
    <m/>
    <x v="218"/>
    <s v="Invoice"/>
    <s v="88565"/>
    <s v="BRAKPAN GARDEN CENTRE"/>
    <s v="DISCOUNT / 15%"/>
    <n v="-1"/>
    <n v="791.82"/>
    <n v="-791.82"/>
    <n v="-64040.459999999992"/>
    <x v="37"/>
  </r>
  <r>
    <m/>
    <x v="253"/>
    <s v="Invoice"/>
    <s v="88598"/>
    <s v="PLANTYARD"/>
    <s v="DISCOUNT / 15%"/>
    <n v="-1"/>
    <n v="262.35000000000002"/>
    <n v="-262.35000000000002"/>
    <n v="-64302.80999999999"/>
    <x v="37"/>
  </r>
  <r>
    <m/>
    <x v="253"/>
    <s v="Invoice"/>
    <s v="88600"/>
    <s v="LITTLE AUSTRIA"/>
    <s v="DISCOUNT / 15%"/>
    <n v="-1"/>
    <n v="623.28"/>
    <n v="-623.28"/>
    <n v="-64926.089999999989"/>
    <x v="37"/>
  </r>
  <r>
    <m/>
    <x v="219"/>
    <s v="Invoice"/>
    <s v="88596"/>
    <s v="CENTRAL NURSERY DEPOT"/>
    <s v="DISCOUNT / 05%"/>
    <n v="-1"/>
    <n v="237.93"/>
    <n v="-237.93"/>
    <n v="-65164.01999999999"/>
    <x v="37"/>
  </r>
  <r>
    <m/>
    <x v="219"/>
    <s v="Invoice"/>
    <s v="88597"/>
    <s v="HILLCREST NURSERY"/>
    <s v="DISCOUNT / 10%"/>
    <n v="-1"/>
    <n v="271.2"/>
    <n v="-271.2"/>
    <n v="-65435.219999999987"/>
    <x v="37"/>
  </r>
  <r>
    <m/>
    <x v="254"/>
    <s v="Invoice"/>
    <s v="88628"/>
    <s v="LITTLE AUSTRIA"/>
    <s v="DISCOUNT / 15%"/>
    <n v="-1"/>
    <n v="1700.83"/>
    <n v="-1700.83"/>
    <n v="-67136.049999999988"/>
    <x v="37"/>
  </r>
  <r>
    <m/>
    <x v="254"/>
    <s v="Invoice"/>
    <s v="88629"/>
    <s v="PLANTYARD"/>
    <s v="DISCOUNT / 15%"/>
    <n v="-1"/>
    <n v="95.4"/>
    <n v="-95.4"/>
    <n v="-67231.449999999983"/>
    <x v="37"/>
  </r>
  <r>
    <m/>
    <x v="255"/>
    <s v="Invoice"/>
    <s v="88648"/>
    <s v="BRAKPAN GARDEN CENTRE"/>
    <s v="DISCOUNT / 15%"/>
    <n v="-1"/>
    <n v="1003.3"/>
    <n v="-1003.3"/>
    <n v="-68234.749999999985"/>
    <x v="37"/>
  </r>
  <r>
    <m/>
    <x v="255"/>
    <s v="Invoice"/>
    <s v="88649"/>
    <s v="SYLVIA PASS GARDEN CENTRE"/>
    <s v="DISCOUNT / 10%"/>
    <n v="-1"/>
    <n v="323.27"/>
    <n v="-323.27"/>
    <n v="-68558.01999999999"/>
    <x v="37"/>
  </r>
  <r>
    <m/>
    <x v="287"/>
    <s v="Invoice"/>
    <s v="88682"/>
    <s v="PLANTYARD"/>
    <s v="DISCOUNT  15%"/>
    <n v="-1"/>
    <n v="119.25"/>
    <n v="-119.25"/>
    <n v="-68677.26999999999"/>
    <x v="37"/>
  </r>
  <r>
    <m/>
    <x v="287"/>
    <s v="Invoice"/>
    <s v="88684"/>
    <s v="LITTLE AUSTRIA"/>
    <s v="DISCOUNT 15%"/>
    <n v="-1"/>
    <n v="254.4"/>
    <n v="-254.4"/>
    <n v="-68931.669999999984"/>
    <x v="37"/>
  </r>
  <r>
    <m/>
    <x v="311"/>
    <s v="Invoice"/>
    <s v="88688"/>
    <s v="HILLCREST NURSERY"/>
    <s v="DISCOUNT / 10%"/>
    <n v="-1"/>
    <n v="373.89"/>
    <n v="-373.89"/>
    <n v="-69305.559999999983"/>
    <x v="37"/>
  </r>
  <r>
    <m/>
    <x v="311"/>
    <s v="Invoice"/>
    <s v="88689"/>
    <s v="CENTRAL NURSERY DEPOT"/>
    <s v="DISCOUNT 5%"/>
    <n v="-1"/>
    <n v="237.93"/>
    <n v="-237.93"/>
    <n v="-69543.489999999976"/>
    <x v="37"/>
  </r>
  <r>
    <m/>
    <x v="311"/>
    <s v="Invoice"/>
    <s v="88700"/>
    <s v="BRAKPAN GARDEN CENTRE"/>
    <s v="DISCOUNT / 15%"/>
    <n v="-1"/>
    <n v="1240.02"/>
    <n v="-1240.02"/>
    <n v="-70783.50999999998"/>
    <x v="37"/>
  </r>
  <r>
    <m/>
    <x v="256"/>
    <s v="Invoice"/>
    <s v="88717"/>
    <s v="LITTLE AUSTRIA"/>
    <s v="DISCOUNT / 15%"/>
    <n v="-1"/>
    <n v="720.61"/>
    <n v="-720.61"/>
    <n v="-71504.119999999981"/>
    <x v="37"/>
  </r>
  <r>
    <m/>
    <x v="256"/>
    <s v="Invoice"/>
    <s v="88718"/>
    <s v="PLANTYARD"/>
    <s v="DISCOUNT / 15%"/>
    <n v="-1"/>
    <n v="190.8"/>
    <n v="-190.8"/>
    <n v="-71694.919999999984"/>
    <x v="37"/>
  </r>
  <r>
    <m/>
    <x v="256"/>
    <s v="Invoice"/>
    <s v="88719"/>
    <s v="HILLCREST NURSERY"/>
    <s v="DISCOUNT / 10%"/>
    <n v="-1"/>
    <n v="203.94"/>
    <n v="-203.94"/>
    <n v="-71898.859999999986"/>
    <x v="37"/>
  </r>
  <r>
    <m/>
    <x v="257"/>
    <s v="Invoice"/>
    <s v="88765"/>
    <s v="LITTLE AUSTRIA"/>
    <s v="DISCOUNT / 15%"/>
    <n v="-1"/>
    <n v="51"/>
    <n v="-51"/>
    <n v="-71949.859999999986"/>
    <x v="37"/>
  </r>
  <r>
    <m/>
    <x v="288"/>
    <s v="Invoice"/>
    <s v="88763"/>
    <s v="CENTRAL NURSERY DEPOT"/>
    <s v="DISCOUNT / 5%"/>
    <n v="-1"/>
    <n v="355.4"/>
    <n v="-355.4"/>
    <n v="-72305.25999999998"/>
    <x v="37"/>
  </r>
  <r>
    <m/>
    <x v="195"/>
    <s v="Invoice"/>
    <s v="88782"/>
    <s v="BRAKPAN GARDEN CENTRE"/>
    <s v="DISCOUNT / 15%"/>
    <n v="-1"/>
    <n v="994.46"/>
    <n v="-994.46"/>
    <n v="-73299.719999999987"/>
    <x v="37"/>
  </r>
  <r>
    <m/>
    <x v="289"/>
    <s v="Invoice"/>
    <s v="88798"/>
    <s v="PLANTYARD"/>
    <s v="DISCOUNT / 15%"/>
    <n v="-1"/>
    <n v="47.7"/>
    <n v="-47.7"/>
    <n v="-73347.419999999984"/>
    <x v="37"/>
  </r>
  <r>
    <m/>
    <x v="312"/>
    <s v="Invoice"/>
    <s v="88863"/>
    <s v="LITTLE AUSTRIA"/>
    <s v="DISCOUNT / 15%"/>
    <n v="-1"/>
    <n v="206.7"/>
    <n v="-206.7"/>
    <n v="-73554.119999999981"/>
    <x v="37"/>
  </r>
  <r>
    <m/>
    <x v="260"/>
    <s v="Invoice"/>
    <s v="88895"/>
    <s v="LITTLE AUSTRIA"/>
    <s v="DISCOUNT / 15%"/>
    <n v="-1"/>
    <n v="1096.75"/>
    <n v="-1096.75"/>
    <n v="-74650.869999999981"/>
    <x v="37"/>
  </r>
  <r>
    <m/>
    <x v="260"/>
    <s v="Invoice"/>
    <s v="88899"/>
    <s v="PLANTYARD"/>
    <s v="DISCOUNT / 15%"/>
    <n v="-1"/>
    <n v="128.79"/>
    <n v="-128.79"/>
    <n v="-74779.659999999974"/>
    <x v="37"/>
  </r>
  <r>
    <m/>
    <x v="327"/>
    <s v="Invoice"/>
    <s v="88947"/>
    <s v="LITTLE AUSTRIA"/>
    <s v="DISCOUNT / 15%"/>
    <n v="-1"/>
    <n v="286.64999999999998"/>
    <n v="-286.64999999999998"/>
    <n v="-75066.309999999969"/>
    <x v="37"/>
  </r>
  <r>
    <m/>
    <x v="198"/>
    <s v="Invoice"/>
    <s v="88938"/>
    <s v="HILLCREST NURSERY"/>
    <s v="DISCOUNT / 10"/>
    <n v="-1"/>
    <n v="696.79"/>
    <n v="-696.79"/>
    <n v="-75763.099999999962"/>
    <x v="37"/>
  </r>
  <r>
    <m/>
    <x v="198"/>
    <s v="Invoice"/>
    <s v="88939"/>
    <s v="CENTRAL NURSERY DEPOT"/>
    <s v="DISCOUNT / 5%"/>
    <n v="-1"/>
    <n v="509.85"/>
    <n v="-509.85"/>
    <n v="-76272.949999999968"/>
    <x v="37"/>
  </r>
  <r>
    <m/>
    <x v="261"/>
    <s v="Invoice"/>
    <s v="88968"/>
    <s v="LITTLE AUSTRIA"/>
    <s v="DISCOUNT/15%"/>
    <n v="-1"/>
    <n v="443.61"/>
    <n v="-443.61"/>
    <n v="-76716.559999999969"/>
    <x v="37"/>
  </r>
  <r>
    <m/>
    <x v="200"/>
    <s v="Invoice"/>
    <s v="89020"/>
    <s v="CENTRAL NURSERY DEPOT"/>
    <s v="DISCOUNT / 5%"/>
    <n v="-1"/>
    <n v="513.52"/>
    <n v="-513.52"/>
    <n v="-77230.079999999973"/>
    <x v="37"/>
  </r>
  <r>
    <m/>
    <x v="200"/>
    <s v="Invoice"/>
    <s v="89021"/>
    <s v="HILLCREST NURSERY"/>
    <s v="DISCOUNT / 10%"/>
    <n v="-1"/>
    <n v="373.89"/>
    <n v="-373.89"/>
    <n v="-77603.969999999972"/>
    <x v="37"/>
  </r>
  <r>
    <m/>
    <x v="200"/>
    <s v="Invoice"/>
    <s v="89029"/>
    <s v="LITTLE AUSTRIA"/>
    <s v="DISCOUNT / 15%"/>
    <n v="-1"/>
    <n v="384.78"/>
    <n v="-384.78"/>
    <n v="-77988.749999999971"/>
    <x v="37"/>
  </r>
  <r>
    <m/>
    <x v="221"/>
    <s v="Invoice"/>
    <s v="89047"/>
    <s v="BRAKPAN GARDEN CENTRE"/>
    <s v="DISCOUNT / 15%"/>
    <n v="-1"/>
    <n v="1197.27"/>
    <n v="-1197.27"/>
    <n v="-79186.019999999975"/>
    <x v="37"/>
  </r>
  <r>
    <m/>
    <x v="262"/>
    <s v="Invoice"/>
    <s v="89059"/>
    <s v="PLANTYARD"/>
    <s v="DISCOUNT / 15%"/>
    <n v="-1"/>
    <n v="262.35000000000002"/>
    <n v="-262.35000000000002"/>
    <n v="-79448.369999999981"/>
    <x v="37"/>
  </r>
  <r>
    <m/>
    <x v="262"/>
    <s v="Invoice"/>
    <s v="89061"/>
    <s v="LITTLE AUSTRIA"/>
    <s v="DISCOUNT / 15%"/>
    <n v="-1"/>
    <n v="1410.69"/>
    <n v="-1410.69"/>
    <n v="-80859.059999999983"/>
    <x v="37"/>
  </r>
  <r>
    <m/>
    <x v="201"/>
    <s v="Invoice"/>
    <s v="89104"/>
    <s v="CENTRAL NURSERY DEPOT"/>
    <s v="DISCOUNT / 5%"/>
    <n v="-1"/>
    <n v="594.15"/>
    <n v="-594.15"/>
    <n v="-81453.209999999977"/>
    <x v="37"/>
  </r>
  <r>
    <m/>
    <x v="201"/>
    <s v="Invoice"/>
    <s v="89106"/>
    <s v="LITTLE AUSTRIA"/>
    <s v="DISCOUNT / 15%"/>
    <n v="-1"/>
    <n v="362.52"/>
    <n v="-362.52"/>
    <n v="-81815.729999999981"/>
    <x v="37"/>
  </r>
  <r>
    <m/>
    <x v="202"/>
    <s v="Invoice"/>
    <s v="89103"/>
    <s v="HILLCREST NURSERY"/>
    <s v="DISCOUNT /10%"/>
    <n v="-1"/>
    <n v="322.89999999999998"/>
    <n v="-322.89999999999998"/>
    <n v="-82138.629999999976"/>
    <x v="37"/>
  </r>
  <r>
    <m/>
    <x v="203"/>
    <s v="Invoice"/>
    <s v="89130"/>
    <s v="PLANTYARD"/>
    <s v="DISCOUNT / 15%"/>
    <n v="-1"/>
    <n v="143.1"/>
    <n v="-143.1"/>
    <n v="-82281.729999999981"/>
    <x v="37"/>
  </r>
  <r>
    <m/>
    <x v="203"/>
    <s v="Invoice"/>
    <s v="89133"/>
    <s v="LITTLE AUSTRIA"/>
    <s v="DISCOUNT / 15%"/>
    <n v="-1"/>
    <n v="1411.75"/>
    <n v="-1411.75"/>
    <n v="-83693.479999999981"/>
    <x v="37"/>
  </r>
  <r>
    <m/>
    <x v="50"/>
    <s v="Invoice"/>
    <s v="89180"/>
    <s v="LITTLE AUSTRIA"/>
    <s v="DISCOUNT / 15%"/>
    <n v="-1"/>
    <n v="381.6"/>
    <n v="-381.6"/>
    <n v="-84075.079999999987"/>
    <x v="37"/>
  </r>
  <r>
    <m/>
    <x v="263"/>
    <s v="Invoice"/>
    <s v="89193"/>
    <s v="BRAKPAN GARDEN CENTRE"/>
    <s v="DISCOUNT / 15%"/>
    <n v="-1"/>
    <n v="1216.3499999999999"/>
    <n v="-1216.3499999999999"/>
    <n v="-85291.43"/>
    <x v="37"/>
  </r>
  <r>
    <m/>
    <x v="206"/>
    <s v="Invoice"/>
    <s v="89206"/>
    <s v="PLANTYARD"/>
    <s v="DISCOUNT / 15%"/>
    <n v="-1"/>
    <n v="414.99"/>
    <n v="-414.99"/>
    <n v="-85706.42"/>
    <x v="37"/>
  </r>
  <r>
    <m/>
    <x v="206"/>
    <s v="Invoice"/>
    <s v="89207"/>
    <s v="LITTLE AUSTRIA"/>
    <s v="DISCOUNT / 15%"/>
    <n v="-1"/>
    <n v="1286.25"/>
    <n v="-1286.25"/>
    <n v="-86992.67"/>
    <x v="37"/>
  </r>
  <r>
    <m/>
    <x v="290"/>
    <s v="Invoice"/>
    <s v="89248"/>
    <s v="LITTLE AUSTRIA"/>
    <s v="DISCOUNT / 15%"/>
    <n v="-1"/>
    <n v="190.8"/>
    <n v="-190.8"/>
    <n v="-87183.47"/>
    <x v="37"/>
  </r>
  <r>
    <m/>
    <x v="29"/>
    <s v="Invoice"/>
    <s v="89246"/>
    <s v="CENTRAL NURSERY DEPOT"/>
    <s v="DISCOUNT / 5%"/>
    <n v="-1"/>
    <n v="169.95"/>
    <n v="-169.95"/>
    <n v="-87353.42"/>
    <x v="37"/>
  </r>
  <r>
    <m/>
    <x v="264"/>
    <s v="Invoice"/>
    <s v="89280"/>
    <s v="LITTLE AUSTRIA"/>
    <s v="DISCOUNT / 15%"/>
    <n v="-1"/>
    <n v="333.9"/>
    <n v="-333.9"/>
    <n v="-87687.319999999992"/>
    <x v="37"/>
  </r>
  <r>
    <m/>
    <x v="335"/>
    <s v="Invoice"/>
    <s v="89363"/>
    <s v="LITTLE AUSTRIA"/>
    <s v="DISCOUNT / 15%"/>
    <n v="-1"/>
    <n v="620.1"/>
    <n v="-620.1"/>
    <n v="-88307.42"/>
    <x v="37"/>
  </r>
  <r>
    <m/>
    <x v="77"/>
    <s v="Invoice"/>
    <s v="89326"/>
    <s v="LITTLE AUSTRIA"/>
    <s v="DISCOUNT / 15%"/>
    <n v="-1"/>
    <n v="286.2"/>
    <n v="-286.2"/>
    <n v="-88593.62"/>
    <x v="37"/>
  </r>
  <r>
    <m/>
    <x v="77"/>
    <s v="Invoice"/>
    <s v="89372"/>
    <s v="LITTLE AUSTRIA"/>
    <s v="DISCOUNT / 15%"/>
    <n v="-1"/>
    <n v="95.4"/>
    <n v="-95.4"/>
    <n v="-88689.01999999999"/>
    <x v="37"/>
  </r>
  <r>
    <m/>
    <x v="78"/>
    <s v="Invoice"/>
    <s v="89337"/>
    <s v="LIFESTYLE HOME GARDEN"/>
    <s v="DISCOUNT / 15%"/>
    <n v="-1"/>
    <n v="1007.25"/>
    <n v="-1007.25"/>
    <n v="-89696.26999999999"/>
    <x v="37"/>
  </r>
  <r>
    <m/>
    <x v="78"/>
    <s v="Invoice"/>
    <s v="89346"/>
    <s v="HILLCREST NURSERY"/>
    <s v="DISCOUNT / 10%"/>
    <n v="-1"/>
    <n v="271.92"/>
    <n v="-271.92"/>
    <n v="-89968.189999999988"/>
    <x v="37"/>
  </r>
  <r>
    <m/>
    <x v="78"/>
    <s v="Invoice"/>
    <s v="89351"/>
    <s v="CENTRAL NURSERY DEPOT"/>
    <s v="DISCOUNT / 5%"/>
    <n v="-1"/>
    <n v="203.94"/>
    <n v="-203.94"/>
    <n v="-90172.12999999999"/>
    <x v="37"/>
  </r>
  <r>
    <m/>
    <x v="80"/>
    <s v="Invoice"/>
    <s v="89401"/>
    <s v="LITTLE AUSTRIA"/>
    <s v="DISCOUNT / 15%"/>
    <n v="-1"/>
    <n v="1443.51"/>
    <n v="-1443.51"/>
    <n v="-91615.639999999985"/>
    <x v="37"/>
  </r>
  <r>
    <m/>
    <x v="82"/>
    <s v="Invoice"/>
    <s v="89491"/>
    <s v="PLANTYARD"/>
    <s v="DISCOUNT / 15%"/>
    <n v="-1"/>
    <n v="47.7"/>
    <n v="-47.7"/>
    <n v="-91663.339999999982"/>
    <x v="37"/>
  </r>
  <r>
    <m/>
    <x v="84"/>
    <s v="Invoice"/>
    <s v="89486"/>
    <s v="LITTLE AUSTRIA"/>
    <s v="DISCOUNT / 15%"/>
    <n v="-1"/>
    <n v="286.2"/>
    <n v="-286.2"/>
    <n v="-91949.539999999979"/>
    <x v="37"/>
  </r>
  <r>
    <m/>
    <x v="84"/>
    <s v="Invoice"/>
    <s v="89489"/>
    <s v="BRAKPAN GARDEN CENTRE"/>
    <s v="DISCOUNT / 15%"/>
    <n v="-1"/>
    <n v="667.8"/>
    <n v="-667.8"/>
    <n v="-92617.339999999982"/>
    <x v="37"/>
  </r>
  <r>
    <m/>
    <x v="30"/>
    <s v="Invoice"/>
    <s v="89510"/>
    <s v="LITTLE AUSTRIA"/>
    <s v="DISCOUNT / 15%"/>
    <n v="-1"/>
    <n v="1135.68"/>
    <n v="-1135.68"/>
    <n v="-93753.019999999975"/>
    <x v="37"/>
  </r>
  <r>
    <m/>
    <x v="30"/>
    <s v="Invoice"/>
    <s v="89514"/>
    <s v="PLANTYARD"/>
    <s v="DISCOUNT / 15%"/>
    <n v="-1"/>
    <n v="189"/>
    <n v="-189"/>
    <n v="-93942.019999999975"/>
    <x v="37"/>
  </r>
  <r>
    <m/>
    <x v="85"/>
    <s v="Invoice"/>
    <s v="89538"/>
    <s v="CENTRAL NURSERY DEPOT"/>
    <s v="DISCOUNT / 5%"/>
    <n v="-1"/>
    <n v="462.95"/>
    <n v="-462.95"/>
    <n v="-94404.969999999972"/>
    <x v="37"/>
  </r>
  <r>
    <m/>
    <x v="31"/>
    <s v="Invoice"/>
    <s v="89540"/>
    <s v="CENTRAL NURSERY DEPOT"/>
    <s v="DISCOUNT / 5%"/>
    <n v="-1"/>
    <n v="62.15"/>
    <n v="-62.15"/>
    <n v="-94467.119999999966"/>
    <x v="37"/>
  </r>
  <r>
    <m/>
    <x v="31"/>
    <s v="Invoice"/>
    <s v="89580"/>
    <s v="LITTLE AUSTRIA"/>
    <s v="DISCOUNT / 15%"/>
    <n v="-1"/>
    <n v="238.5"/>
    <n v="-238.5"/>
    <n v="-94705.619999999966"/>
    <x v="37"/>
  </r>
  <r>
    <m/>
    <x v="87"/>
    <s v="Invoice"/>
    <s v="89608"/>
    <s v="LITTLE AUSTRIA"/>
    <s v="DISCOUNT / 15%"/>
    <n v="-1"/>
    <n v="1145.1099999999999"/>
    <n v="-1145.1099999999999"/>
    <n v="-95850.729999999967"/>
    <x v="37"/>
  </r>
  <r>
    <m/>
    <x v="42"/>
    <s v="Invoice"/>
    <s v="89621"/>
    <s v="CENTRAL NURSERY DEPOT"/>
    <s v="DISCOUNT / 5%"/>
    <n v="-1"/>
    <n v="447.13"/>
    <n v="-447.13"/>
    <n v="-96297.859999999971"/>
    <x v="37"/>
  </r>
  <r>
    <m/>
    <x v="32"/>
    <s v="Invoice"/>
    <s v="89649"/>
    <s v="LITTLE AUSTRIA"/>
    <s v="DISCOUNT  15%"/>
    <n v="-1"/>
    <n v="95.4"/>
    <n v="-95.4"/>
    <n v="-96393.259999999966"/>
    <x v="37"/>
  </r>
  <r>
    <m/>
    <x v="52"/>
    <s v="Invoice"/>
    <s v="89667"/>
    <s v="BRAKPAN GARDEN CENTRE"/>
    <s v="DISCOUNT / 15%"/>
    <n v="-1"/>
    <n v="1531.11"/>
    <n v="-1531.11"/>
    <n v="-97924.369999999966"/>
    <x v="37"/>
  </r>
  <r>
    <m/>
    <x v="275"/>
    <s v="Invoice"/>
    <s v="89702"/>
    <s v="PLANTYARD"/>
    <s v="DISCOUNT / 15%"/>
    <n v="-1"/>
    <n v="95.55"/>
    <n v="-95.55"/>
    <n v="-98019.919999999969"/>
    <x v="37"/>
  </r>
  <r>
    <m/>
    <x v="57"/>
    <s v="Invoice"/>
    <s v="89721"/>
    <s v="BRAKPAN GARDEN CENTRE"/>
    <s v="DISCOUNT / 15%"/>
    <n v="-1"/>
    <n v="429.3"/>
    <n v="-429.3"/>
    <n v="-98449.219999999972"/>
    <x v="37"/>
  </r>
  <r>
    <m/>
    <x v="314"/>
    <s v="Invoice"/>
    <s v="89739"/>
    <s v="LITTLE AUSTRIA"/>
    <s v="DISCOUNT / 15%"/>
    <n v="-1"/>
    <n v="190.8"/>
    <n v="-190.8"/>
    <n v="-98640.019999999975"/>
    <x v="37"/>
  </r>
  <r>
    <m/>
    <x v="314"/>
    <s v="Invoice"/>
    <s v="89741"/>
    <s v="PLANTYARD"/>
    <s v="DISCOUNT / 15%"/>
    <n v="-1"/>
    <n v="166.95"/>
    <n v="-166.95"/>
    <n v="-98806.969999999972"/>
    <x v="37"/>
  </r>
  <r>
    <m/>
    <x v="58"/>
    <s v="Invoice"/>
    <s v="89765"/>
    <s v="WILDFLOWER WONDERS"/>
    <s v="DISCOUNT / 50%"/>
    <n v="-1"/>
    <n v="549.49"/>
    <n v="-549.49"/>
    <n v="-99356.459999999977"/>
    <x v="37"/>
  </r>
  <r>
    <m/>
    <x v="58"/>
    <s v="Invoice"/>
    <s v="89785"/>
    <s v="LITTLE AUSTRIA"/>
    <s v="DISCOUNT / 15%"/>
    <n v="-1"/>
    <n v="620.1"/>
    <n v="-620.1"/>
    <n v="-99976.559999999983"/>
    <x v="37"/>
  </r>
  <r>
    <m/>
    <x v="59"/>
    <s v="Invoice"/>
    <s v="89782"/>
    <s v="CENTRAL NURSERY DEPOT"/>
    <s v="DISCOUNT / 5%"/>
    <n v="-1"/>
    <n v="651.91"/>
    <n v="-651.91"/>
    <n v="-100628.46999999999"/>
    <x v="37"/>
  </r>
  <r>
    <m/>
    <x v="295"/>
    <s v="Invoice"/>
    <s v="89793"/>
    <s v="CENTRAL NURSERY DEPOT"/>
    <s v="DISCOUNT / 5%"/>
    <n v="-1"/>
    <n v="53"/>
    <n v="-53"/>
    <n v="-100681.46999999999"/>
    <x v="37"/>
  </r>
  <r>
    <m/>
    <x v="265"/>
    <s v="Invoice"/>
    <s v="89816"/>
    <s v="LITTLE AUSTRIA"/>
    <s v="DISCOUNT / 15%"/>
    <n v="-1"/>
    <n v="1228.27"/>
    <n v="-1228.27"/>
    <n v="-101909.73999999999"/>
    <x v="37"/>
  </r>
  <r>
    <m/>
    <x v="265"/>
    <s v="Invoice"/>
    <s v="89831"/>
    <s v="BRAKPAN GARDEN CENTRE"/>
    <s v="DISCOUNT / 15%"/>
    <n v="-1"/>
    <n v="977.85"/>
    <n v="-977.85"/>
    <n v="-102887.59"/>
    <x v="37"/>
  </r>
  <r>
    <m/>
    <x v="276"/>
    <s v="Invoice"/>
    <s v="89865"/>
    <s v="LITTLE AUSTRIA"/>
    <s v="DISCOUNT / 15%"/>
    <n v="-1"/>
    <n v="524.70000000000005"/>
    <n v="-524.70000000000005"/>
    <n v="-103412.29"/>
    <x v="37"/>
  </r>
  <r>
    <m/>
    <x v="266"/>
    <s v="Invoice"/>
    <s v="89867"/>
    <s v="HILLCREST NURSERY"/>
    <s v="DISCOUNT / 10%"/>
    <n v="-1"/>
    <n v="747.78"/>
    <n v="-747.78"/>
    <n v="-104160.06999999999"/>
    <x v="37"/>
  </r>
  <r>
    <m/>
    <x v="277"/>
    <s v="Invoice"/>
    <s v="89894"/>
    <s v="LITTLE AUSTRIA"/>
    <s v="DISCOUNT / 15%"/>
    <n v="-1"/>
    <n v="873.5"/>
    <n v="-873.5"/>
    <n v="-105033.56999999999"/>
    <x v="37"/>
  </r>
  <r>
    <m/>
    <x v="54"/>
    <s v="Invoice"/>
    <s v="89904"/>
    <s v="CENTRAL NURSERY DEPOT"/>
    <s v="DISCOUNT / 5%"/>
    <n v="-1"/>
    <n v="373.12"/>
    <n v="-373.12"/>
    <n v="-105406.68999999999"/>
    <x v="37"/>
  </r>
  <r>
    <m/>
    <x v="268"/>
    <s v="Invoice"/>
    <s v="89928"/>
    <s v="PLANTYARD"/>
    <s v="DISCOUNT / 15%"/>
    <n v="-1"/>
    <n v="47.7"/>
    <n v="-47.7"/>
    <n v="-105454.38999999998"/>
    <x v="37"/>
  </r>
  <r>
    <m/>
    <x v="268"/>
    <s v="Invoice"/>
    <s v="89929"/>
    <s v="LITTLE AUSTRIA"/>
    <s v="DISCOUNT / 15%"/>
    <n v="-1"/>
    <n v="286.2"/>
    <n v="-286.2"/>
    <n v="-105740.58999999998"/>
    <x v="37"/>
  </r>
  <r>
    <m/>
    <x v="9"/>
    <s v="Invoice"/>
    <s v="89962"/>
    <s v="LITTLE AUSTRIA"/>
    <s v="DISCOUNT / 15%"/>
    <n v="-1"/>
    <n v="494.9"/>
    <n v="-494.9"/>
    <n v="-106235.48999999998"/>
    <x v="37"/>
  </r>
  <r>
    <m/>
    <x v="9"/>
    <s v="Invoice"/>
    <s v="89963"/>
    <s v="PLANTYARD"/>
    <s v="DISCOUNT / 15%"/>
    <n v="-1"/>
    <n v="119.25"/>
    <n v="-119.25"/>
    <n v="-106354.73999999998"/>
    <x v="37"/>
  </r>
  <r>
    <m/>
    <x v="43"/>
    <s v="Invoice"/>
    <s v="89976"/>
    <s v="LITTLE AUSTRIA"/>
    <s v="DISCOUNT / 15%"/>
    <n v="-1"/>
    <n v="477"/>
    <n v="-477"/>
    <n v="-106831.73999999998"/>
    <x v="37"/>
  </r>
  <r>
    <m/>
    <x v="329"/>
    <s v="Invoice"/>
    <s v="89996"/>
    <s v="LITTLE AUSTRIA"/>
    <s v="DISCOUNT / 15%"/>
    <n v="-1"/>
    <n v="214.65"/>
    <n v="-214.65"/>
    <n v="-107046.38999999997"/>
    <x v="37"/>
  </r>
  <r>
    <m/>
    <x v="329"/>
    <s v="Invoice"/>
    <s v="89997"/>
    <s v="PLANTYARD"/>
    <s v="DISCOUNT / 15%"/>
    <n v="-1"/>
    <n v="47.7"/>
    <n v="-47.7"/>
    <n v="-107094.08999999997"/>
    <x v="37"/>
  </r>
  <r>
    <m/>
    <x v="10"/>
    <s v="Invoice"/>
    <s v="90023"/>
    <s v="PLANTYARD"/>
    <s v="DISCOUNT  / 15%"/>
    <n v="-1"/>
    <n v="95.4"/>
    <n v="-95.4"/>
    <n v="-107189.48999999996"/>
    <x v="37"/>
  </r>
  <r>
    <m/>
    <x v="10"/>
    <s v="Invoice"/>
    <s v="90025"/>
    <s v="BRAKPAN GARDEN CENTRE"/>
    <s v="DISCOUNT / 15%"/>
    <n v="-1"/>
    <n v="1192.5"/>
    <n v="-1192.5"/>
    <n v="-108381.98999999996"/>
    <x v="37"/>
  </r>
  <r>
    <m/>
    <x v="10"/>
    <s v="Invoice"/>
    <s v="90027"/>
    <s v="LITTLE AUSTRIA"/>
    <s v="DISCOUNT / 15%"/>
    <n v="-1"/>
    <n v="1345.5"/>
    <n v="-1345.5"/>
    <n v="-109727.48999999996"/>
    <x v="37"/>
  </r>
  <r>
    <m/>
    <x v="10"/>
    <s v="Invoice"/>
    <s v="90028"/>
    <s v="CENTRAL NURSERY DEPOT"/>
    <s v="DISCOUNT / 5%"/>
    <n v="-1"/>
    <n v="242.38"/>
    <n v="-242.38"/>
    <n v="-109969.86999999997"/>
    <x v="37"/>
  </r>
  <r>
    <m/>
    <x v="11"/>
    <s v="Invoice"/>
    <s v="90040"/>
    <s v="CENTRAL NURSERY DEPOT"/>
    <s v="DISCOUNT / 5%"/>
    <n v="-1"/>
    <n v="370.97"/>
    <n v="-370.97"/>
    <n v="-110340.83999999997"/>
    <x v="37"/>
  </r>
  <r>
    <m/>
    <x v="316"/>
    <s v="Invoice"/>
    <s v="90070"/>
    <s v="PLANTYARD"/>
    <s v="DISCOUNT / 15%"/>
    <n v="-1"/>
    <n v="47.7"/>
    <n v="-47.7"/>
    <n v="-110388.53999999996"/>
    <x v="37"/>
  </r>
  <r>
    <m/>
    <x v="316"/>
    <s v="Invoice"/>
    <s v="90071"/>
    <s v="LITTLE AUSTRIA"/>
    <s v="DISCOUNT / 15%"/>
    <n v="-1"/>
    <n v="381.6"/>
    <n v="-381.6"/>
    <n v="-110770.13999999997"/>
    <x v="37"/>
  </r>
  <r>
    <m/>
    <x v="91"/>
    <s v="Invoice"/>
    <s v="90063"/>
    <s v="HILLCREST NURSERY"/>
    <s v="DISCOUNT / 10%"/>
    <n v="-1"/>
    <n v="696.79"/>
    <n v="-696.79"/>
    <n v="-111466.92999999996"/>
    <x v="37"/>
  </r>
  <r>
    <m/>
    <x v="37"/>
    <s v="Invoice"/>
    <s v="90084"/>
    <s v="CENTRAL NURSERY DEPOT"/>
    <s v="DISCOUNT / 5%"/>
    <n v="-1"/>
    <n v="186.45"/>
    <n v="-186.45"/>
    <n v="-111653.37999999996"/>
    <x v="37"/>
  </r>
  <r>
    <m/>
    <x v="37"/>
    <s v="Invoice"/>
    <s v="90089"/>
    <s v="LITTLE AUSTRIA"/>
    <s v="DISCOUNT / 15%"/>
    <n v="-1"/>
    <n v="990.58"/>
    <n v="-990.58"/>
    <n v="-112643.95999999996"/>
    <x v="37"/>
  </r>
  <r>
    <m/>
    <x v="37"/>
    <s v="Invoice"/>
    <s v="90109"/>
    <s v="LITTLE AUSTRIA"/>
    <s v="DISCOUNT / 15%"/>
    <n v="-1"/>
    <n v="74.58"/>
    <n v="-74.58"/>
    <n v="-112718.53999999996"/>
    <x v="37"/>
  </r>
  <r>
    <m/>
    <x v="94"/>
    <s v="Invoice"/>
    <s v="90133"/>
    <s v="PLANTYARD"/>
    <s v="DISCOUNT / 15%"/>
    <n v="-1"/>
    <n v="95.4"/>
    <n v="-95.4"/>
    <n v="-112813.93999999996"/>
    <x v="37"/>
  </r>
  <r>
    <m/>
    <x v="94"/>
    <s v="Invoice"/>
    <s v="90139"/>
    <s v="LITTLE AUSTRIA"/>
    <s v="DISCOUNT / 15%"/>
    <n v="-1"/>
    <n v="333.9"/>
    <n v="-333.9"/>
    <n v="-113147.83999999995"/>
    <x v="37"/>
  </r>
  <r>
    <m/>
    <x v="95"/>
    <s v="Invoice"/>
    <s v="90134"/>
    <s v="HILLCREST NURSERY"/>
    <s v="DISCOUNT / 10%"/>
    <n v="-1"/>
    <n v="271.92"/>
    <n v="-271.92"/>
    <n v="-113419.75999999995"/>
    <x v="37"/>
  </r>
  <r>
    <m/>
    <x v="208"/>
    <s v="Invoice"/>
    <s v="90170"/>
    <s v="PLANTYARD"/>
    <s v="DISCOUNT / 15%"/>
    <n v="-1"/>
    <n v="128.79"/>
    <n v="-128.79"/>
    <n v="-113548.54999999994"/>
    <x v="37"/>
  </r>
  <r>
    <m/>
    <x v="208"/>
    <s v="Invoice"/>
    <s v="90171"/>
    <s v="CENTRAL NURSERY DEPOT"/>
    <s v="DISCOUNT / 5%"/>
    <n v="-1"/>
    <n v="87.52"/>
    <n v="-87.52"/>
    <n v="-113636.06999999995"/>
    <x v="37"/>
  </r>
  <r>
    <m/>
    <x v="44"/>
    <s v="Invoice"/>
    <s v="90188"/>
    <s v="CENTRAL NURSERY DEPOT"/>
    <s v="DISCOUNT / 5%"/>
    <n v="-1"/>
    <n v="135.96"/>
    <n v="-135.96"/>
    <n v="-113772.02999999996"/>
    <x v="37"/>
  </r>
  <r>
    <m/>
    <x v="60"/>
    <s v="Invoice"/>
    <s v="90211"/>
    <s v="LITTLE AUSTRIA"/>
    <s v="DISCOUNT / 15"/>
    <n v="-1"/>
    <n v="238.5"/>
    <n v="-238.5"/>
    <n v="-114010.52999999996"/>
    <x v="37"/>
  </r>
  <r>
    <m/>
    <x v="60"/>
    <s v="Invoice"/>
    <s v="90212"/>
    <s v="PLANTYARD"/>
    <s v="DISCOUNT / 15%"/>
    <n v="-1"/>
    <n v="71.55"/>
    <n v="-71.55"/>
    <n v="-114082.07999999996"/>
    <x v="37"/>
  </r>
  <r>
    <m/>
    <x v="97"/>
    <s v="Invoice"/>
    <s v="90221"/>
    <s v="CENTRAL NURSERY DEPOT"/>
    <s v="DISCOUNT / 5%"/>
    <n v="-1"/>
    <n v="271.83999999999997"/>
    <n v="-271.83999999999997"/>
    <n v="-114353.91999999995"/>
    <x v="37"/>
  </r>
  <r>
    <m/>
    <x v="62"/>
    <s v="Invoice"/>
    <s v="90236"/>
    <s v="LITTLE AUSTRIA"/>
    <s v="DISCOUNT / 15%"/>
    <n v="-1"/>
    <n v="765.55"/>
    <n v="-765.55"/>
    <n v="-115119.46999999996"/>
    <x v="37"/>
  </r>
  <r>
    <m/>
    <x v="62"/>
    <s v="Invoice"/>
    <s v="90238"/>
    <s v="PLANTYARD"/>
    <s v="DISCOUNT / 15%"/>
    <n v="-1"/>
    <n v="47.7"/>
    <n v="-47.7"/>
    <n v="-115167.16999999995"/>
    <x v="37"/>
  </r>
  <r>
    <m/>
    <x v="38"/>
    <s v="Invoice"/>
    <s v="90248"/>
    <s v="CENTRAL NURSERY DEPOT"/>
    <s v="DISCOUNT / 05%"/>
    <n v="-1"/>
    <n v="33.99"/>
    <n v="-33.99"/>
    <n v="-115201.15999999996"/>
    <x v="37"/>
  </r>
  <r>
    <m/>
    <x v="38"/>
    <s v="Invoice"/>
    <s v="90249"/>
    <s v="BRAKPAN GARDEN CENTRE"/>
    <s v="DISCOUNT / 15%"/>
    <n v="-1"/>
    <n v="667.8"/>
    <n v="-667.8"/>
    <n v="-115868.95999999996"/>
    <x v="37"/>
  </r>
  <r>
    <m/>
    <x v="270"/>
    <s v="Invoice"/>
    <s v="90274"/>
    <s v="LITTLE AUSTRIA"/>
    <s v="DISCOUNT / 15%"/>
    <n v="-1"/>
    <n v="190.8"/>
    <n v="-190.8"/>
    <n v="-116059.75999999997"/>
    <x v="37"/>
  </r>
  <r>
    <m/>
    <x v="63"/>
    <s v="Invoice"/>
    <s v="90267"/>
    <s v="CENTRAL NURSERY DEPOT"/>
    <s v="DISCOUNT / 5%"/>
    <n v="-1"/>
    <n v="271.89999999999998"/>
    <n v="-271.89999999999998"/>
    <n v="-116331.65999999996"/>
    <x v="37"/>
  </r>
  <r>
    <m/>
    <x v="63"/>
    <s v="Invoice"/>
    <s v="90268"/>
    <s v="HILLCREST NURSERY"/>
    <s v="DISCOUNT / 10%"/>
    <n v="-1"/>
    <n v="407.88"/>
    <n v="-407.88"/>
    <n v="-116739.53999999996"/>
    <x v="37"/>
  </r>
  <r>
    <m/>
    <x v="64"/>
    <s v="Invoice"/>
    <s v="90281"/>
    <s v="LITTLE AUSTRIA"/>
    <s v="DISCOUNT / 15%"/>
    <n v="-1"/>
    <n v="41.92"/>
    <n v="-41.92"/>
    <n v="-116781.45999999996"/>
    <x v="37"/>
  </r>
  <r>
    <m/>
    <x v="76"/>
    <s v="Invoice"/>
    <s v="90293"/>
    <s v="LITTLE AUSTRIA"/>
    <s v="DISCOUNT / 15%"/>
    <n v="-1"/>
    <n v="900.05"/>
    <n v="-900.05"/>
    <n v="-117681.50999999997"/>
    <x v="37"/>
  </r>
  <r>
    <m/>
    <x v="53"/>
    <s v="Invoice"/>
    <s v="90320"/>
    <s v="WAY TO TRADE Pty Ltd"/>
    <s v="DISCOUNT / 7%"/>
    <n v="-1"/>
    <n v="66.78"/>
    <n v="-66.78"/>
    <n v="-117748.28999999996"/>
    <x v="37"/>
  </r>
  <r>
    <m/>
    <x v="53"/>
    <s v="Invoice"/>
    <s v="90321"/>
    <s v="YEBO YES PLANTS"/>
    <s v="DISCOUNT / 7%"/>
    <n v="-1"/>
    <n v="440.15"/>
    <n v="-440.15"/>
    <n v="-118188.43999999996"/>
    <x v="37"/>
  </r>
  <r>
    <m/>
    <x v="317"/>
    <s v="Invoice"/>
    <s v="90337"/>
    <s v="LITTLE AUSTRIA"/>
    <s v="DISCOUNT / 15%"/>
    <n v="-1"/>
    <n v="238.5"/>
    <n v="-238.5"/>
    <n v="-118426.93999999996"/>
    <x v="37"/>
  </r>
  <r>
    <m/>
    <x v="317"/>
    <s v="Invoice"/>
    <s v="90338"/>
    <s v="LITTLE AUSTRIA"/>
    <s v="DISCOUNT / 15%"/>
    <n v="-1"/>
    <n v="41.34"/>
    <n v="-41.34"/>
    <n v="-118468.27999999996"/>
    <x v="37"/>
  </r>
  <r>
    <m/>
    <x v="317"/>
    <s v="Invoice"/>
    <s v="90339"/>
    <s v="PLANTYARD"/>
    <s v="DISCOUNT / 15%"/>
    <n v="-1"/>
    <n v="95.4"/>
    <n v="-95.4"/>
    <n v="-118563.67999999995"/>
    <x v="37"/>
  </r>
  <r>
    <m/>
    <x v="65"/>
    <s v="Invoice"/>
    <s v="90336"/>
    <s v="BUILDERS WAREHOUSE:HILLCREST"/>
    <s v="DISCOUNT / 10%"/>
    <n v="-1"/>
    <n v="271.92"/>
    <n v="-271.92"/>
    <n v="-118835.59999999995"/>
    <x v="37"/>
  </r>
  <r>
    <m/>
    <x v="66"/>
    <s v="Invoice"/>
    <s v="90353"/>
    <s v="CENTRAL NURSERY DEPOT"/>
    <s v="DISCOUNT / 5%"/>
    <n v="-1"/>
    <n v="305.87"/>
    <n v="-305.87"/>
    <n v="-119141.46999999994"/>
    <x v="37"/>
  </r>
  <r>
    <m/>
    <x v="67"/>
    <s v="Invoice"/>
    <s v="90375"/>
    <s v="LITTLE AUSTRIA"/>
    <s v="DISCOUNT / 15%"/>
    <n v="-1"/>
    <n v="756.15"/>
    <n v="-756.15"/>
    <n v="-119897.61999999994"/>
    <x v="37"/>
  </r>
  <r>
    <m/>
    <x v="67"/>
    <s v="Invoice"/>
    <s v="90376"/>
    <s v="LITTLE AUSTRIA"/>
    <s v="DISCOUNT / 15%"/>
    <n v="-1"/>
    <n v="648.39"/>
    <n v="-648.39"/>
    <n v="-120546.00999999994"/>
    <x v="37"/>
  </r>
  <r>
    <m/>
    <x v="271"/>
    <s v="Invoice"/>
    <s v="90409"/>
    <s v="PLANTYARD"/>
    <s v="DISCOUNT  / 15%"/>
    <n v="-1"/>
    <n v="95.4"/>
    <n v="-95.4"/>
    <n v="-120641.40999999993"/>
    <x v="37"/>
  </r>
  <r>
    <m/>
    <x v="271"/>
    <s v="Invoice"/>
    <s v="90410"/>
    <s v="LITTLE AUSTRIA"/>
    <s v="DISCOUNT / 15%"/>
    <n v="-1"/>
    <n v="143.1"/>
    <n v="-143.1"/>
    <n v="-120784.50999999994"/>
    <x v="37"/>
  </r>
  <r>
    <m/>
    <x v="69"/>
    <s v="Invoice"/>
    <s v="90422"/>
    <s v="LITTLE AUSTRIA"/>
    <s v="DISCOUNT / 15%"/>
    <n v="-1"/>
    <n v="200.34"/>
    <n v="-200.34"/>
    <n v="-120984.84999999993"/>
    <x v="37"/>
  </r>
  <r>
    <m/>
    <x v="70"/>
    <s v="Invoice"/>
    <s v="90435"/>
    <s v="CENTRAL NURSERY DEPOT"/>
    <s v="DISCOUNT / 5%"/>
    <n v="-1"/>
    <n v="65.58"/>
    <n v="-65.58"/>
    <n v="-121050.42999999993"/>
    <x v="37"/>
  </r>
  <r>
    <m/>
    <x v="72"/>
    <s v="Invoice"/>
    <s v="90476"/>
    <s v="CENTRAL NURSERY DEPOT"/>
    <s v="DISCOUNT / 5%"/>
    <n v="-1"/>
    <n v="220.87"/>
    <n v="-220.87"/>
    <n v="-121271.29999999993"/>
    <x v="37"/>
  </r>
  <r>
    <m/>
    <x v="73"/>
    <s v="Invoice"/>
    <s v="90496"/>
    <s v="LITTLE AUSTRIA"/>
    <s v="DISCOUNT / 15%"/>
    <n v="-1"/>
    <n v="1691.44"/>
    <n v="-1691.44"/>
    <n v="-122962.73999999993"/>
    <x v="37"/>
  </r>
  <r>
    <m/>
    <x v="99"/>
    <s v="Invoice"/>
    <s v="90506"/>
    <s v="BRAKPAN GARDEN CENTRE"/>
    <s v="DISCOUNT / 15%"/>
    <n v="-1"/>
    <n v="372.06"/>
    <n v="-372.06"/>
    <n v="-123334.79999999993"/>
    <x v="37"/>
  </r>
  <r>
    <m/>
    <x v="74"/>
    <s v="Invoice"/>
    <s v="90562"/>
    <s v="LITTLE AUSTRIA"/>
    <s v="DISCOUNT / 15%"/>
    <n v="-1"/>
    <n v="724.66"/>
    <n v="-724.66"/>
    <n v="-124059.45999999993"/>
    <x v="37"/>
  </r>
  <r>
    <m/>
    <x v="75"/>
    <s v="Invoice"/>
    <s v="90612"/>
    <s v="HILLCREST NURSERY"/>
    <s v="DISCOUNT / 10%"/>
    <n v="-1"/>
    <n v="475.86"/>
    <n v="-475.86"/>
    <n v="-124535.31999999993"/>
    <x v="37"/>
  </r>
  <r>
    <m/>
    <x v="75"/>
    <s v="Invoice"/>
    <s v="90616"/>
    <s v="CENTRAL NURSERY DEPOT"/>
    <s v="DISCOUNT / 5%"/>
    <n v="-1"/>
    <n v="509.85"/>
    <n v="-509.85"/>
    <n v="-125045.16999999994"/>
    <x v="37"/>
  </r>
  <r>
    <s v="Total for DISCOUNT"/>
    <x v="0"/>
    <m/>
    <m/>
    <m/>
    <m/>
    <n v="-280"/>
    <m/>
    <n v="-125045.16999999994"/>
    <m/>
    <x v="0"/>
  </r>
  <r>
    <s v="FLORA SELECT MINI PETUNIA 15CM"/>
    <x v="0"/>
    <m/>
    <m/>
    <m/>
    <m/>
    <m/>
    <m/>
    <m/>
    <m/>
    <x v="0"/>
  </r>
  <r>
    <m/>
    <x v="279"/>
    <s v="Invoice"/>
    <s v="86053"/>
    <s v="BUILDERS WAREHOUSE:CRESTA"/>
    <s v="FS MINI PETUNIA 15CM"/>
    <n v="30"/>
    <n v="41.5"/>
    <n v="1245"/>
    <n v="1245"/>
    <x v="13"/>
  </r>
  <r>
    <m/>
    <x v="224"/>
    <s v="Invoice"/>
    <s v="86062"/>
    <s v="BUILDERS WAREHOUSE:NOORDHEUWEL"/>
    <s v="FS MINI PETUNIA 15CM"/>
    <n v="40"/>
    <n v="41.5"/>
    <n v="1660"/>
    <n v="2905"/>
    <x v="13"/>
  </r>
  <r>
    <m/>
    <x v="224"/>
    <s v="Invoice"/>
    <s v="86065"/>
    <s v="BUILDERS WAREHOUSE:STRUBENS VALLEY"/>
    <s v="FS MINI PETUNIA 15CM"/>
    <n v="80"/>
    <n v="41.5"/>
    <n v="3320"/>
    <n v="6225"/>
    <x v="13"/>
  </r>
  <r>
    <m/>
    <x v="224"/>
    <s v="Invoice"/>
    <s v="86067"/>
    <s v="BUILDERS WAREHOUSE:FLORIDA GLEN"/>
    <s v="FS MINI PETUNIA 15CM"/>
    <n v="20"/>
    <n v="41.5"/>
    <n v="830"/>
    <n v="7055"/>
    <x v="13"/>
  </r>
  <r>
    <m/>
    <x v="224"/>
    <s v="Invoice"/>
    <s v="86068"/>
    <s v="THYME SQUARE"/>
    <s v="FS MINI PETUNIA 15CM"/>
    <n v="16"/>
    <n v="38.799999999999997"/>
    <n v="620.79999999999995"/>
    <n v="7675.8"/>
    <x v="13"/>
  </r>
  <r>
    <m/>
    <x v="299"/>
    <s v="Invoice"/>
    <s v="86105"/>
    <s v="BUILDERS WAREHOUSE:NORWOOD"/>
    <s v="FS MINI PETUNIA 15CM"/>
    <n v="48"/>
    <n v="41.5"/>
    <n v="1992"/>
    <n v="9667.7999999999993"/>
    <x v="13"/>
  </r>
  <r>
    <m/>
    <x v="299"/>
    <s v="Invoice"/>
    <s v="86106"/>
    <s v="BUILDERS WAREHOUSE:NOORDHEUWEL"/>
    <s v="FS MINI PETUNIA 15CM"/>
    <n v="40"/>
    <n v="41.5"/>
    <n v="1660"/>
    <n v="11327.8"/>
    <x v="13"/>
  </r>
  <r>
    <m/>
    <x v="280"/>
    <s v="Invoice"/>
    <s v="86077"/>
    <s v="BUILDERS WAREHOUSE:ERASMUS PARK"/>
    <s v="FS MINI PETUNIA 15CM"/>
    <n v="40"/>
    <n v="41.5"/>
    <n v="1660"/>
    <n v="12987.8"/>
    <x v="13"/>
  </r>
  <r>
    <m/>
    <x v="280"/>
    <s v="Invoice"/>
    <s v="86081"/>
    <s v="BUILDERS WAREHOUSE:CEDAR SQUARE"/>
    <s v="FS MINI PETUNIA 15CM"/>
    <n v="40"/>
    <n v="31.85"/>
    <n v="1274"/>
    <n v="14261.8"/>
    <x v="13"/>
  </r>
  <r>
    <m/>
    <x v="280"/>
    <s v="Invoice"/>
    <s v="86083"/>
    <s v="BUILDERS WAREHOUSE:RIVONIA"/>
    <s v="FS MINI PETUNIA 15CM"/>
    <n v="20"/>
    <n v="41.5"/>
    <n v="830"/>
    <n v="15091.8"/>
    <x v="13"/>
  </r>
  <r>
    <m/>
    <x v="280"/>
    <s v="Invoice"/>
    <s v="86087"/>
    <s v="BUILDERS WAREHOUSE:SILVERLAKES"/>
    <s v="FS MINI PETUNIA 15CM"/>
    <n v="32"/>
    <n v="41.5"/>
    <n v="1328"/>
    <n v="16419.8"/>
    <x v="13"/>
  </r>
  <r>
    <m/>
    <x v="280"/>
    <s v="Invoice"/>
    <s v="86088"/>
    <s v="BUILDERS WAREHOUSE:GLEN EAGLES"/>
    <s v="FS MINI PETUNIA 15CM"/>
    <n v="40"/>
    <n v="41.5"/>
    <n v="1660"/>
    <n v="18079.8"/>
    <x v="13"/>
  </r>
  <r>
    <m/>
    <x v="280"/>
    <s v="Invoice"/>
    <s v="86096"/>
    <s v="BUILDERS WAREHOUSE:BRYANSTON"/>
    <s v="FS MINI PETUNIA 15CM"/>
    <n v="20"/>
    <n v="41.5"/>
    <n v="830"/>
    <n v="18909.8"/>
    <x v="13"/>
  </r>
  <r>
    <m/>
    <x v="225"/>
    <s v="Invoice"/>
    <s v="85820"/>
    <s v="BUILDERS WAREHOUSE:LAMBTON"/>
    <s v="FS MINI PETUNIA 15CM"/>
    <n v="10"/>
    <n v="41.5"/>
    <n v="415"/>
    <n v="19324.8"/>
    <x v="13"/>
  </r>
  <r>
    <m/>
    <x v="225"/>
    <s v="Invoice"/>
    <s v="86111"/>
    <s v="BUILDERS WAREHOUSE:SOUTHGATE"/>
    <s v="FS MINI PETUNIA 15CM"/>
    <n v="30"/>
    <n v="41.5"/>
    <n v="1245"/>
    <n v="20569.8"/>
    <x v="13"/>
  </r>
  <r>
    <m/>
    <x v="225"/>
    <s v="Invoice"/>
    <s v="86113"/>
    <s v="BUILDERS WAREHOUSE:CRAIGHALL PARK"/>
    <s v="FS MINI PETUNIA 15CM"/>
    <n v="20"/>
    <n v="41.5"/>
    <n v="830"/>
    <n v="21399.8"/>
    <x v="13"/>
  </r>
  <r>
    <m/>
    <x v="225"/>
    <s v="Invoice"/>
    <s v="86137"/>
    <s v="BUILDERS WAREHOUSE:BLOEMFONTEIN"/>
    <s v="FLORA SELECT MINI PETUNIA 15CM"/>
    <n v="86"/>
    <n v="41.5"/>
    <n v="3569"/>
    <n v="24968.799999999999"/>
    <x v="18"/>
  </r>
  <r>
    <m/>
    <x v="45"/>
    <s v="Invoice"/>
    <s v="86124"/>
    <s v="BUILDERS WAREHOUSE:GREENSTONE"/>
    <s v="FLORA SELECT MINI PETUNIA 15CM"/>
    <n v="40"/>
    <n v="41.5"/>
    <n v="1660"/>
    <n v="26628.799999999999"/>
    <x v="18"/>
  </r>
  <r>
    <m/>
    <x v="45"/>
    <s v="Invoice"/>
    <s v="86125"/>
    <s v="BUILDERS WAREHOUSE:ROBINDALE"/>
    <s v="FLORA SELECT MINI PETUNIA 15CM"/>
    <n v="32"/>
    <n v="41.5"/>
    <n v="1328"/>
    <n v="27956.799999999999"/>
    <x v="18"/>
  </r>
  <r>
    <m/>
    <x v="45"/>
    <s v="Invoice"/>
    <s v="86126"/>
    <s v="BUILDERS WAREHOUSE:STRUBENS VALLEY"/>
    <s v="FLORA SELECT MINI PETUNIA 15CM"/>
    <n v="40"/>
    <n v="41.5"/>
    <n v="1660"/>
    <n v="29616.799999999999"/>
    <x v="18"/>
  </r>
  <r>
    <m/>
    <x v="45"/>
    <s v="Invoice"/>
    <s v="86127"/>
    <s v="BUILDERS WAREHOUSE:KEMPTON PARK"/>
    <s v="FLORA SELECT MINI PETUNIA 15CM"/>
    <n v="40"/>
    <n v="41.5"/>
    <n v="1660"/>
    <n v="31276.799999999999"/>
    <x v="18"/>
  </r>
  <r>
    <m/>
    <x v="45"/>
    <s v="Invoice"/>
    <s v="86128"/>
    <s v="BUILDERS WAREHOUSE:BEDFORDVIEW"/>
    <s v="FLORA SELECT MINI PETUNIA 15CM"/>
    <n v="32"/>
    <n v="41.5"/>
    <n v="1328"/>
    <n v="32604.799999999999"/>
    <x v="18"/>
  </r>
  <r>
    <m/>
    <x v="45"/>
    <s v="Invoice"/>
    <s v="86129"/>
    <s v="BUILDERS WAREHOUSE:NORWOOD"/>
    <s v="FLORA SELECT MINI PETUNIA 15CM"/>
    <n v="20"/>
    <n v="41.5"/>
    <n v="830"/>
    <n v="33434.800000000003"/>
    <x v="18"/>
  </r>
  <r>
    <m/>
    <x v="209"/>
    <s v="Invoice"/>
    <s v="86139"/>
    <s v="BUILDERS WAREHOUSE:CARNIVAL MALL"/>
    <s v="FLORA SELECT MINI PETUNIA 15CM"/>
    <n v="24"/>
    <n v="41.5"/>
    <n v="996"/>
    <n v="34430.800000000003"/>
    <x v="18"/>
  </r>
  <r>
    <m/>
    <x v="209"/>
    <s v="Invoice"/>
    <s v="86144"/>
    <s v="BUILDERS WAREHOUSE:NEWMARKET"/>
    <s v="FLORA SELECT MINI PETUNIA 15CM"/>
    <n v="40"/>
    <n v="41.5"/>
    <n v="1660"/>
    <n v="36090.800000000003"/>
    <x v="18"/>
  </r>
  <r>
    <m/>
    <x v="209"/>
    <s v="Invoice"/>
    <s v="86149"/>
    <s v="THYME SQUARE"/>
    <s v="FLORA SELECT MINI PETUNIA 15CM"/>
    <n v="20"/>
    <n v="38.799999999999997"/>
    <n v="776"/>
    <n v="36866.800000000003"/>
    <x v="18"/>
  </r>
  <r>
    <m/>
    <x v="209"/>
    <s v="Invoice"/>
    <s v="86155"/>
    <s v="BUILDERS WAREHOUSE:NEWCASTLE"/>
    <s v="FLORA SELECT MINI PETUNIA 15CM"/>
    <n v="48"/>
    <n v="41.5"/>
    <n v="1992"/>
    <n v="38858.800000000003"/>
    <x v="18"/>
  </r>
  <r>
    <m/>
    <x v="226"/>
    <s v="Invoice"/>
    <s v="86279"/>
    <s v="BUILDERS WAREHOUSE:BETHLEHEM"/>
    <s v="FLORA SELECT MINI PETUNIA 15CM"/>
    <n v="20"/>
    <n v="41.5"/>
    <n v="830"/>
    <n v="39688.800000000003"/>
    <x v="18"/>
  </r>
  <r>
    <m/>
    <x v="234"/>
    <s v="Invoice"/>
    <s v="86722"/>
    <s v="BUILDERS WAREHOUSE:NEWCASTLE"/>
    <s v="FLORA SELECT MINI PETUNIA 15CM"/>
    <n v="48"/>
    <n v="41.5"/>
    <n v="1992"/>
    <n v="41680.800000000003"/>
    <x v="18"/>
  </r>
  <r>
    <m/>
    <x v="298"/>
    <s v="Invoice"/>
    <s v="86783"/>
    <s v="BUILDERS WAREHOUSE:BLOEMFONTEIN"/>
    <s v="FLORA SELECT MINI PETUNIA 15CM"/>
    <n v="48"/>
    <n v="41.5"/>
    <n v="1992"/>
    <n v="43672.800000000003"/>
    <x v="18"/>
  </r>
  <r>
    <m/>
    <x v="110"/>
    <s v="Invoice"/>
    <s v="86788"/>
    <s v="BUILDERS WAREHOUSE:NEWMARKET"/>
    <s v="FLORA SELECT MINI PETUNIA 15CM"/>
    <n v="18"/>
    <n v="41.5"/>
    <n v="747"/>
    <n v="44419.8"/>
    <x v="18"/>
  </r>
  <r>
    <m/>
    <x v="110"/>
    <s v="Invoice"/>
    <s v="86796"/>
    <s v="BUILDERS WAREHOUSE:ROBINDALE"/>
    <s v="FLORA SELECT MINI PETUNIA 15CM"/>
    <n v="32"/>
    <n v="41.5"/>
    <n v="1328"/>
    <n v="45747.8"/>
    <x v="18"/>
  </r>
  <r>
    <m/>
    <x v="110"/>
    <s v="Invoice"/>
    <s v="86805"/>
    <s v="BUILDERS WAREHOUSE:BETHLEHEM"/>
    <s v="FLORA SELECT MINI PETUNIA 15CM"/>
    <n v="48"/>
    <n v="41.5"/>
    <n v="1992"/>
    <n v="47739.8"/>
    <x v="18"/>
  </r>
  <r>
    <m/>
    <x v="239"/>
    <s v="Invoice"/>
    <s v="86834"/>
    <s v="BUILDERS WAREHOUSE:CRAIGHALL PARK"/>
    <s v="FLORA SELECT MINI PETUNIA 15CM"/>
    <n v="10"/>
    <n v="41.5"/>
    <n v="415"/>
    <n v="48154.8"/>
    <x v="18"/>
  </r>
  <r>
    <m/>
    <x v="239"/>
    <s v="Invoice"/>
    <s v="86856"/>
    <s v="BUILDERS WAREHOUSE:NEWCASTLE"/>
    <s v="FLORA SELECT MINI PETUNIA 15CM"/>
    <n v="32"/>
    <n v="41.5"/>
    <n v="1328"/>
    <n v="49482.8"/>
    <x v="18"/>
  </r>
  <r>
    <m/>
    <x v="285"/>
    <s v="Invoice"/>
    <s v="86867"/>
    <s v="BUILDERS WAREHOUSE:BLOEMFONTEIN"/>
    <s v="FLORA SELECT MINI PETUNIA 15CM"/>
    <n v="26"/>
    <n v="41.5"/>
    <n v="1079"/>
    <n v="50561.8"/>
    <x v="18"/>
  </r>
  <r>
    <m/>
    <x v="112"/>
    <s v="Invoice"/>
    <s v="86893"/>
    <s v="BUILDERS WAREHOUSE:NOORDHEUWEL"/>
    <s v="FLORA SELECT MINI PETUNIA 15CM"/>
    <n v="40"/>
    <n v="41.5"/>
    <n v="1660"/>
    <n v="52221.8"/>
    <x v="18"/>
  </r>
  <r>
    <m/>
    <x v="114"/>
    <s v="Invoice"/>
    <s v="86900"/>
    <s v="BUILDERS WAREHOUSE:KLERKSDORP"/>
    <s v="FLORA SELECT MINI PETUNIA 15CM"/>
    <n v="15"/>
    <n v="41.5"/>
    <n v="622.5"/>
    <n v="52844.3"/>
    <x v="18"/>
  </r>
  <r>
    <m/>
    <x v="244"/>
    <s v="Invoice"/>
    <s v="87079"/>
    <s v="BUILDERS WAREHOUSE:BLOEMFONTEIN"/>
    <s v="FLORA SELECT MINI PETUNIA 15CM"/>
    <n v="64"/>
    <n v="41.5"/>
    <n v="2656"/>
    <n v="55500.3"/>
    <x v="18"/>
  </r>
  <r>
    <m/>
    <x v="6"/>
    <s v="Invoice"/>
    <s v="87082"/>
    <s v="BUILDERS WAREHOUSE:KLERKSDORP"/>
    <s v="FLORA SELECT MINI PETUNIA 15CM"/>
    <n v="32"/>
    <n v="41.5"/>
    <n v="1328"/>
    <n v="56828.3"/>
    <x v="18"/>
  </r>
  <r>
    <m/>
    <x v="120"/>
    <s v="Invoice"/>
    <s v="87087"/>
    <s v="BUILDERS WAREHOUSE:NEWMARKET"/>
    <s v="FLORA SELECT MINI PETUNIA 15CM"/>
    <n v="40"/>
    <n v="41.5"/>
    <n v="1660"/>
    <n v="58488.3"/>
    <x v="18"/>
  </r>
  <r>
    <m/>
    <x v="120"/>
    <s v="Invoice"/>
    <s v="87088"/>
    <s v="BUILDERS WAREHOUSE:SUNWARD PARK"/>
    <s v="FLORA SELECT MINI PETUNIA 15CM"/>
    <n v="40"/>
    <n v="41.5"/>
    <n v="1660"/>
    <n v="60148.3"/>
    <x v="18"/>
  </r>
  <r>
    <m/>
    <x v="120"/>
    <s v="Invoice"/>
    <s v="87089"/>
    <s v="BUILDERS WAREHOUSE:BOKSBURG (NEW)"/>
    <s v="FLORA SELECT MINI PETUNIA 15CM"/>
    <n v="20"/>
    <n v="41.5"/>
    <n v="830"/>
    <n v="60978.3"/>
    <x v="18"/>
  </r>
  <r>
    <m/>
    <x v="120"/>
    <s v="Invoice"/>
    <s v="87090"/>
    <s v="BUILDERS WAREHOUSE:STRUBENS VALLEY"/>
    <s v="FLORA SELECT MINI PETUNIA 15CM"/>
    <n v="40"/>
    <n v="41.5"/>
    <n v="1660"/>
    <n v="62638.3"/>
    <x v="18"/>
  </r>
  <r>
    <m/>
    <x v="120"/>
    <s v="Invoice"/>
    <s v="87091"/>
    <s v="BUILDERS WAREHOUSE:EDENVALE"/>
    <s v="FLORA SELECT MINI PETUNIA 15CM"/>
    <n v="16"/>
    <n v="41.5"/>
    <n v="664"/>
    <n v="63302.3"/>
    <x v="18"/>
  </r>
  <r>
    <m/>
    <x v="120"/>
    <s v="Invoice"/>
    <s v="87092"/>
    <s v="BUILDERS WAREHOUSE:NORTHRIDING"/>
    <s v="FLORA SELECT MINI PETUNIA 15CM"/>
    <n v="40"/>
    <n v="41.5"/>
    <n v="1660"/>
    <n v="64962.3"/>
    <x v="18"/>
  </r>
  <r>
    <m/>
    <x v="120"/>
    <s v="Invoice"/>
    <s v="87093"/>
    <s v="BUILDERS WAREHOUSE:CARNIVAL MALL"/>
    <s v="FLORA SELECT MINI PETUNIA 15CM"/>
    <n v="20"/>
    <n v="41.5"/>
    <n v="830"/>
    <n v="65792.3"/>
    <x v="18"/>
  </r>
  <r>
    <m/>
    <x v="120"/>
    <s v="Invoice"/>
    <s v="87101"/>
    <s v="BUILDERS WAREHOUSE:BETHLEHEM"/>
    <s v="FLORA SELECT MINI PETUNIA 15CM"/>
    <n v="50"/>
    <n v="41.5"/>
    <n v="2075"/>
    <n v="67867.3"/>
    <x v="18"/>
  </r>
  <r>
    <m/>
    <x v="121"/>
    <s v="Invoice"/>
    <s v="87117"/>
    <s v="BUILDERS WAREHOUSE:NOORDHEUWEL"/>
    <s v="FLORA SELECT MINI PETUNIA 15CM"/>
    <n v="80"/>
    <n v="41.5"/>
    <n v="3320"/>
    <n v="71187.3"/>
    <x v="18"/>
  </r>
  <r>
    <m/>
    <x v="122"/>
    <s v="Invoice"/>
    <s v="87102"/>
    <s v="BUILDERS WAREHOUSE:RIVONIA"/>
    <s v="FLORA SELECT MINI PETUNIA 15CM"/>
    <n v="40"/>
    <n v="41.5"/>
    <n v="1660"/>
    <n v="72847.3"/>
    <x v="18"/>
  </r>
  <r>
    <m/>
    <x v="122"/>
    <s v="Invoice"/>
    <s v="87104"/>
    <s v="BUILDERS WAREHOUSE:FOURWAYS"/>
    <s v="FLORA SELECT MINI PETUNIA 15CM"/>
    <n v="25"/>
    <n v="41.5"/>
    <n v="1037.5"/>
    <n v="73884.800000000003"/>
    <x v="18"/>
  </r>
  <r>
    <m/>
    <x v="122"/>
    <s v="Invoice"/>
    <s v="87105"/>
    <s v="BUILDERS WAREHOUSE:CEDAR SQUARE"/>
    <s v="FLORA SELECT MINI PETUNIA 15CM"/>
    <n v="20"/>
    <n v="41.5"/>
    <n v="830"/>
    <n v="74714.8"/>
    <x v="18"/>
  </r>
  <r>
    <m/>
    <x v="122"/>
    <s v="Invoice"/>
    <s v="87107"/>
    <s v="BUILDERS WAREHOUSE:BRYANSTON"/>
    <s v="FLORA SELECT MINI PETUNIA 15CM"/>
    <n v="20"/>
    <n v="41.5"/>
    <n v="830"/>
    <n v="75544.800000000003"/>
    <x v="18"/>
  </r>
  <r>
    <m/>
    <x v="122"/>
    <s v="Invoice"/>
    <s v="87109"/>
    <s v="BUILDERS WAREHOUSE:GLEN EAGLES"/>
    <s v="FLORA SELECT MINI PETUNIA 15CM"/>
    <n v="40"/>
    <n v="41.5"/>
    <n v="1660"/>
    <n v="77204.800000000003"/>
    <x v="18"/>
  </r>
  <r>
    <m/>
    <x v="123"/>
    <s v="Invoice"/>
    <s v="87120"/>
    <s v="BUILDERS WAREHOUSE:KLERKSDORP"/>
    <s v="FLORA SELECT MINI PETUNIA 15CM"/>
    <n v="40"/>
    <n v="41.5"/>
    <n v="1660"/>
    <n v="78864.800000000003"/>
    <x v="18"/>
  </r>
  <r>
    <m/>
    <x v="123"/>
    <s v="Invoice"/>
    <s v="87122"/>
    <s v="BUILDERS WAREHOUSE:CRAIGHALL PARK"/>
    <s v="FLORA SELECT MINI PETUNIA 15CM"/>
    <n v="20"/>
    <n v="41.5"/>
    <n v="830"/>
    <n v="79694.8"/>
    <x v="18"/>
  </r>
  <r>
    <m/>
    <x v="123"/>
    <s v="Invoice"/>
    <s v="87132"/>
    <s v="BUILDERS WAREHOUSE:NEWCASTLE"/>
    <s v="FLORA SELECT MINI PETUNIA 15CM"/>
    <n v="28"/>
    <n v="41.5"/>
    <n v="1162"/>
    <n v="80856.800000000003"/>
    <x v="18"/>
  </r>
  <r>
    <m/>
    <x v="124"/>
    <s v="Invoice"/>
    <s v="87127"/>
    <s v="BUILDERS WAREHOUSE:NEWMARKET"/>
    <s v="FLORA SELECT MINI PETUNIA 15CM"/>
    <n v="20"/>
    <n v="41.5"/>
    <n v="830"/>
    <n v="81686.8"/>
    <x v="18"/>
  </r>
  <r>
    <m/>
    <x v="125"/>
    <s v="Invoice"/>
    <s v="87159"/>
    <s v="BUILDERS WAREHOUSE:ROBINDALE"/>
    <s v="FLORA SELECT MINI PETUNIA 15CM"/>
    <n v="26"/>
    <n v="41.5"/>
    <n v="1079"/>
    <n v="82765.8"/>
    <x v="18"/>
  </r>
  <r>
    <m/>
    <x v="125"/>
    <s v="Invoice"/>
    <s v="87162"/>
    <s v="BUILDERS WAREHOUSE:KEMPTON PARK"/>
    <s v="FLORA SELECT MINI PETUNIA 15CM"/>
    <n v="16"/>
    <n v="41.5"/>
    <n v="664"/>
    <n v="83429.8"/>
    <x v="18"/>
  </r>
  <r>
    <m/>
    <x v="125"/>
    <s v="Invoice"/>
    <s v="87163"/>
    <s v="BUILDERS WAREHOUSE:GREENSTONE"/>
    <s v="FLORA SELECT MINI PETUNIA 15CM"/>
    <n v="15"/>
    <n v="41.5"/>
    <n v="622.5"/>
    <n v="84052.3"/>
    <x v="18"/>
  </r>
  <r>
    <m/>
    <x v="125"/>
    <s v="Invoice"/>
    <s v="87166"/>
    <s v="BUILDERS WAREHOUSE:NORWOOD"/>
    <s v="FLORA SELECT MINI PETUNIA 15CM"/>
    <n v="34"/>
    <n v="41.5"/>
    <n v="1411"/>
    <n v="85463.3"/>
    <x v="18"/>
  </r>
  <r>
    <m/>
    <x v="126"/>
    <s v="Invoice"/>
    <s v="87141"/>
    <s v="BUILDERS WAREHOUSE:CEDAR SQUARE"/>
    <s v="FLORA SELECT MINI PETUNIA 15CM"/>
    <n v="15"/>
    <n v="41.5"/>
    <n v="622.5"/>
    <n v="86085.8"/>
    <x v="18"/>
  </r>
  <r>
    <m/>
    <x v="126"/>
    <s v="Invoice"/>
    <s v="87144"/>
    <s v="BUILDERS WAREHOUSE:RIVONIA"/>
    <s v="FLORA SELECT MINI PETUNIA 15CM"/>
    <n v="16"/>
    <n v="41.5"/>
    <n v="664"/>
    <n v="86749.8"/>
    <x v="18"/>
  </r>
  <r>
    <m/>
    <x v="126"/>
    <s v="Invoice"/>
    <s v="87179"/>
    <s v="BUILDERS WAREHOUSE:BLOEMFONTEIN"/>
    <s v="FLORA SELECT MINI PETUNIA 15CM"/>
    <n v="32"/>
    <n v="41.5"/>
    <n v="1328"/>
    <n v="88077.8"/>
    <x v="18"/>
  </r>
  <r>
    <m/>
    <x v="47"/>
    <s v="Invoice"/>
    <s v="87172"/>
    <s v="BUILDERS WAREHOUSE:LAMBTON"/>
    <s v="FLORA SELECT MINI PETUNIA 15CM"/>
    <n v="15"/>
    <n v="41.5"/>
    <n v="622.5"/>
    <n v="88700.3"/>
    <x v="18"/>
  </r>
  <r>
    <m/>
    <x v="25"/>
    <s v="Invoice"/>
    <s v="87185"/>
    <s v="THYME SQUARE"/>
    <s v="FLORA SELECT MINI PETUNIA 15CM"/>
    <n v="30"/>
    <n v="38.799999999999997"/>
    <n v="1164"/>
    <n v="89864.3"/>
    <x v="18"/>
  </r>
  <r>
    <m/>
    <x v="25"/>
    <s v="Invoice"/>
    <s v="87204"/>
    <s v="BUILDERS WAREHOUSE:NOORDHEUWEL"/>
    <s v="FLORA SELECT MINI PETUNIA 15CM"/>
    <n v="40"/>
    <n v="41.5"/>
    <n v="1660"/>
    <n v="91524.3"/>
    <x v="18"/>
  </r>
  <r>
    <m/>
    <x v="25"/>
    <s v="Invoice"/>
    <s v="87205"/>
    <s v="BUILDERS WAREHOUSE:STRUBENS VALLEY"/>
    <s v="FLORA SELECT MINI PETUNIA 15CM"/>
    <n v="40"/>
    <n v="41.5"/>
    <n v="1660"/>
    <n v="93184.3"/>
    <x v="18"/>
  </r>
  <r>
    <m/>
    <x v="127"/>
    <s v="Invoice"/>
    <s v="87189"/>
    <s v="BUILDERS WAREHOUSE:ERASMUS PARK"/>
    <s v="FLORA SELECT MINI PETUNIA 15CM"/>
    <n v="30"/>
    <n v="41.5"/>
    <n v="1245"/>
    <n v="94429.3"/>
    <x v="18"/>
  </r>
  <r>
    <m/>
    <x v="127"/>
    <s v="Invoice"/>
    <s v="87190"/>
    <s v="BUILDERS WAREHOUSE:FOURWAYS"/>
    <s v="FLORA SELECT MINI PETUNIA 15CM"/>
    <n v="15"/>
    <n v="41.5"/>
    <n v="622.5"/>
    <n v="95051.8"/>
    <x v="18"/>
  </r>
  <r>
    <m/>
    <x v="127"/>
    <s v="Invoice"/>
    <s v="87192"/>
    <s v="BUILDERS WAREHOUSE:RIVONIA"/>
    <s v="FLORA SELECT MINI PETUNIA 15CM"/>
    <n v="20"/>
    <n v="41.5"/>
    <n v="830"/>
    <n v="95881.8"/>
    <x v="18"/>
  </r>
  <r>
    <m/>
    <x v="127"/>
    <s v="Invoice"/>
    <s v="87195"/>
    <s v="HABITITNAK/KEENGRO"/>
    <s v="FLORA SELECT MINI PETUNIA 15CM"/>
    <n v="60"/>
    <n v="41.25"/>
    <n v="2475"/>
    <n v="98356.800000000003"/>
    <x v="18"/>
  </r>
  <r>
    <m/>
    <x v="127"/>
    <s v="Invoice"/>
    <s v="87212"/>
    <s v="HABITITNAK/KEENGRO"/>
    <s v="FLORA SELECT MINI PETUNIA 15CM"/>
    <n v="60"/>
    <n v="41.25"/>
    <n v="2475"/>
    <n v="100831.8"/>
    <x v="18"/>
  </r>
  <r>
    <m/>
    <x v="128"/>
    <s v="Invoice"/>
    <s v="87218"/>
    <s v="BUILDERS WAREHOUSE:SOUTHGATE"/>
    <s v="FLORA SELECT MINI PETUNIA 15CM"/>
    <n v="20"/>
    <n v="41.5"/>
    <n v="830"/>
    <n v="101661.8"/>
    <x v="18"/>
  </r>
  <r>
    <m/>
    <x v="128"/>
    <s v="Invoice"/>
    <s v="87240"/>
    <s v="SPAR NORTH RAND DC:QUEENSWOOD"/>
    <s v="FLORA SELECT MINI PETUNIA 15CM"/>
    <n v="16"/>
    <n v="32.950000000000003"/>
    <n v="527.20000000000005"/>
    <n v="102189"/>
    <x v="18"/>
  </r>
  <r>
    <m/>
    <x v="129"/>
    <s v="Invoice"/>
    <s v="87239"/>
    <s v="BUILDERS WAREHOUSE:GREENSTONE"/>
    <s v="FLORA SELECT MINI PETUNIA 15CM"/>
    <n v="40"/>
    <n v="41.5"/>
    <n v="1660"/>
    <n v="103849"/>
    <x v="18"/>
  </r>
  <r>
    <m/>
    <x v="129"/>
    <s v="Invoice"/>
    <s v="87230"/>
    <s v="BUILDERS WAREHOUSE:KEMPTON PARK"/>
    <s v="FLORA SELECT MINI PETUNIA 15CM"/>
    <n v="32"/>
    <n v="41.5"/>
    <n v="1328"/>
    <n v="105177"/>
    <x v="18"/>
  </r>
  <r>
    <m/>
    <x v="129"/>
    <s v="Invoice"/>
    <s v="87231"/>
    <s v="BUILDERS WAREHOUSE:FLORIDA GLEN"/>
    <s v="FLORA SELECT MINI PETUNIA 15CM"/>
    <n v="25"/>
    <n v="41.5"/>
    <n v="1037.5"/>
    <n v="106214.5"/>
    <x v="18"/>
  </r>
  <r>
    <m/>
    <x v="129"/>
    <s v="Invoice"/>
    <s v="87229"/>
    <s v="RIVERSIDE MICA"/>
    <s v="CALIBRACHOA 15CM"/>
    <n v="20"/>
    <n v="44.4"/>
    <n v="888"/>
    <n v="107102.5"/>
    <x v="18"/>
  </r>
  <r>
    <m/>
    <x v="129"/>
    <s v="Invoice"/>
    <s v="87258"/>
    <s v="BUILDERS WAREHOUSE:NEWCASTLE"/>
    <s v="FLORA SELECT MINI PETUNIA 15CM"/>
    <n v="48"/>
    <n v="41.5"/>
    <n v="1992"/>
    <n v="109094.5"/>
    <x v="18"/>
  </r>
  <r>
    <m/>
    <x v="26"/>
    <s v="Invoice"/>
    <s v="87250"/>
    <s v="BUILDERS WAREHOUSE:NEWMARKET"/>
    <s v="FLORA SELECT MINI PETUNIA 15CM"/>
    <n v="16"/>
    <n v="41.5"/>
    <n v="664"/>
    <n v="109758.5"/>
    <x v="18"/>
  </r>
  <r>
    <m/>
    <x v="210"/>
    <s v="Invoice"/>
    <s v="87298"/>
    <s v="BUILDERS WAREHOUSE:BOKSBURG (NEW)"/>
    <s v="FLORA SELECT MINI PETUNIA 15CM"/>
    <n v="20"/>
    <n v="41.5"/>
    <n v="830"/>
    <n v="110588.5"/>
    <x v="18"/>
  </r>
  <r>
    <m/>
    <x v="130"/>
    <s v="Invoice"/>
    <s v="87277"/>
    <s v="BUILDERS WAREHOUSE:FOURWAYS"/>
    <s v="FLORA SELECT MINI PETUNIA 15CM"/>
    <n v="20"/>
    <n v="41.5"/>
    <n v="830"/>
    <n v="111418.5"/>
    <x v="18"/>
  </r>
  <r>
    <m/>
    <x v="304"/>
    <s v="Invoice"/>
    <s v="87364"/>
    <s v="BUILDERS WAREHOUSE:NOORDHEUWEL"/>
    <s v="FLORA SELECT MINI PETUNIA 15CM"/>
    <n v="32"/>
    <n v="41.5"/>
    <n v="1328"/>
    <n v="112746.5"/>
    <x v="18"/>
  </r>
  <r>
    <m/>
    <x v="150"/>
    <s v="Invoice"/>
    <s v="87639"/>
    <s v="BUILDERS WAREHOUSE:FOURWAYS"/>
    <s v="FLORA SELECT MINI PETUNIA 15CM"/>
    <n v="16"/>
    <n v="41.5"/>
    <n v="664"/>
    <n v="113410.5"/>
    <x v="18"/>
  </r>
  <r>
    <m/>
    <x v="150"/>
    <s v="Invoice"/>
    <s v="87654"/>
    <s v="SPAR NORTH RAND DC:QUEENSWOOD"/>
    <s v="FLORA SELECT MINI PETUNIA 15CM"/>
    <n v="16"/>
    <n v="28"/>
    <n v="448"/>
    <n v="113858.5"/>
    <x v="18"/>
  </r>
  <r>
    <m/>
    <x v="248"/>
    <s v="Invoice"/>
    <s v="87658"/>
    <s v="MONTROSE NURSERY"/>
    <s v="CALIBRACHOA 15CM"/>
    <n v="4"/>
    <n v="40.99"/>
    <n v="163.96"/>
    <n v="114022.46"/>
    <x v="18"/>
  </r>
  <r>
    <m/>
    <x v="248"/>
    <s v="Invoice"/>
    <s v="87666"/>
    <s v="BUILDERS WAREHOUSE:NEWCASTLE"/>
    <s v="FLORA SELECT MINI PETUNIA 15CM"/>
    <n v="32"/>
    <n v="41.5"/>
    <n v="1328"/>
    <n v="115350.46"/>
    <x v="18"/>
  </r>
  <r>
    <m/>
    <x v="158"/>
    <s v="Invoice"/>
    <s v="87754"/>
    <s v="BUILDERS WAREHOUSE:BLOEMFONTEIN"/>
    <s v="FLORA SELECT MINI PETUNIA 15CM"/>
    <n v="32"/>
    <n v="41.5"/>
    <n v="1328"/>
    <n v="116678.46"/>
    <x v="18"/>
  </r>
  <r>
    <m/>
    <x v="167"/>
    <s v="Invoice"/>
    <s v="87914"/>
    <s v="BUILDERS WAREHOUSE:NEWCASTLE"/>
    <s v="FLORA SELECT MINI PETUNIA 15CM"/>
    <n v="48"/>
    <n v="41.5"/>
    <n v="1992"/>
    <n v="118670.46"/>
    <x v="18"/>
  </r>
  <r>
    <m/>
    <x v="170"/>
    <s v="Invoice"/>
    <s v="87948"/>
    <s v="BUILDERS WAREHOUSE:NORTHRIDING"/>
    <s v="FLORA SELECT MINI PETUNIA 15CM"/>
    <n v="32"/>
    <n v="41.5"/>
    <n v="1328"/>
    <n v="119998.46"/>
    <x v="18"/>
  </r>
  <r>
    <m/>
    <x v="171"/>
    <s v="Invoice"/>
    <s v="87747"/>
    <s v="BUILDERS WAREHOUSE:FOURWAYS"/>
    <s v="FLORA SELECT MINI PETUNIA 15CM"/>
    <n v="20"/>
    <n v="41.5"/>
    <n v="830"/>
    <n v="120828.46"/>
    <x v="18"/>
  </r>
  <r>
    <m/>
    <x v="171"/>
    <s v="Invoice"/>
    <s v="87957"/>
    <s v="BUILDERS WAREHOUSE:BOKSBURG (NEW)"/>
    <s v="FLORA SELECT MINI PETUNIA 15CM"/>
    <n v="30"/>
    <n v="41.5"/>
    <n v="1245"/>
    <n v="122073.46"/>
    <x v="18"/>
  </r>
  <r>
    <m/>
    <x v="171"/>
    <s v="Invoice"/>
    <s v="87958"/>
    <s v="BUILDERS WAREHOUSE:RIVONIA"/>
    <s v="FLORA SELECT MINI PETUNIA 15CM"/>
    <n v="40"/>
    <n v="41.5"/>
    <n v="1660"/>
    <n v="123733.46"/>
    <x v="18"/>
  </r>
  <r>
    <m/>
    <x v="173"/>
    <s v="Invoice"/>
    <s v="88003"/>
    <s v="BUILDERS WAREHOUSE:LAMBTON"/>
    <s v="FLORA SELECT MINI PETUNIA 15CM"/>
    <n v="15"/>
    <n v="41.5"/>
    <n v="622.5"/>
    <n v="124355.96"/>
    <x v="18"/>
  </r>
  <r>
    <m/>
    <x v="175"/>
    <s v="Invoice"/>
    <s v="88082"/>
    <s v="BUILDERS WAREHOUSE:CEDAR SQUARE"/>
    <s v="FLORA SELECT MINI PETUNIA 15CM"/>
    <n v="20"/>
    <n v="41.5"/>
    <n v="830"/>
    <n v="125185.96"/>
    <x v="18"/>
  </r>
  <r>
    <m/>
    <x v="251"/>
    <s v="Invoice"/>
    <s v="88094"/>
    <s v="BUILDERS WAREHOUSE:KLERKSDORP"/>
    <s v="FLORA SELECT MINI PETUNIA 15CM"/>
    <n v="20"/>
    <n v="41.5"/>
    <n v="830"/>
    <n v="126015.96"/>
    <x v="18"/>
  </r>
  <r>
    <m/>
    <x v="251"/>
    <s v="Invoice"/>
    <s v="88100"/>
    <s v="BUILDERS WAREHOUSE:SOUTHGATE"/>
    <s v="FLORA SELECT MINI PETUNIA 15CM"/>
    <n v="10"/>
    <n v="41.5"/>
    <n v="415"/>
    <n v="126430.96"/>
    <x v="18"/>
  </r>
  <r>
    <m/>
    <x v="252"/>
    <s v="Invoice"/>
    <s v="88104"/>
    <s v="BUILDERS WAREHOUSE:FLORIDA GLEN"/>
    <s v="FLORA SELECT MINI PETUNIA 15CM"/>
    <n v="20"/>
    <n v="41.5"/>
    <n v="830"/>
    <n v="127260.96"/>
    <x v="18"/>
  </r>
  <r>
    <m/>
    <x v="252"/>
    <s v="Invoice"/>
    <s v="88132"/>
    <s v="BUILDERS WAREHOUSE:NEWCASTLE"/>
    <s v="FLORA SELECT MINI PETUNIA 15CM"/>
    <n v="48"/>
    <n v="41.5"/>
    <n v="1992"/>
    <n v="129252.96"/>
    <x v="18"/>
  </r>
  <r>
    <m/>
    <x v="176"/>
    <s v="Invoice"/>
    <s v="88120"/>
    <s v="BUILDERS WAREHOUSE:CEDAR SQUARE"/>
    <s v="FLORA SELECT MINI PETUNIA 15CM"/>
    <n v="10"/>
    <n v="41.5"/>
    <n v="415"/>
    <n v="129667.96"/>
    <x v="18"/>
  </r>
  <r>
    <m/>
    <x v="176"/>
    <s v="Invoice"/>
    <s v="88123"/>
    <s v="BUILDERS WAREHOUSE:RIVONIA"/>
    <s v="FLORA SELECT MINI PETUNIA 15CM"/>
    <n v="16"/>
    <n v="41.5"/>
    <n v="664"/>
    <n v="130331.96"/>
    <x v="18"/>
  </r>
  <r>
    <m/>
    <x v="176"/>
    <s v="Invoice"/>
    <s v="88130"/>
    <s v="BUILDERS WAREHOUSE:NEWMARKET"/>
    <s v="FLORA SELECT MINI PETUNIA 15CM"/>
    <n v="40"/>
    <n v="41.5"/>
    <n v="1660"/>
    <n v="131991.96000000002"/>
    <x v="18"/>
  </r>
  <r>
    <m/>
    <x v="176"/>
    <s v="Invoice"/>
    <s v="88131"/>
    <s v="BUILDERS WAREHOUSE:GLEN EAGLES"/>
    <s v="FLORA SELECT MINI PETUNIA 15CM"/>
    <n v="40"/>
    <n v="41.5"/>
    <n v="1660"/>
    <n v="133651.96000000002"/>
    <x v="18"/>
  </r>
  <r>
    <m/>
    <x v="176"/>
    <s v="Invoice"/>
    <s v="88134"/>
    <s v="BUILDERS WAREHOUSE:SUNWARD PARK"/>
    <s v="FLORA SELECT MINI PETUNIA 15CM"/>
    <n v="32"/>
    <n v="41.5"/>
    <n v="1328"/>
    <n v="134979.96000000002"/>
    <x v="18"/>
  </r>
  <r>
    <m/>
    <x v="176"/>
    <s v="Invoice"/>
    <s v="88145"/>
    <s v="BUILDERS WAREHOUSE:BLOEMFONTEIN"/>
    <s v="FLORA SELECT MINI PETUNIA 15CM"/>
    <n v="96"/>
    <n v="41.5"/>
    <n v="3984"/>
    <n v="138963.96000000002"/>
    <x v="18"/>
  </r>
  <r>
    <m/>
    <x v="179"/>
    <s v="Invoice"/>
    <s v="88216"/>
    <s v="BUILDERS WAREHOUSE:NOORDHEUWEL"/>
    <s v="FLORA SELECT MINI PETUNIA 15CM"/>
    <n v="40"/>
    <n v="41.5"/>
    <n v="1660"/>
    <n v="140623.96000000002"/>
    <x v="18"/>
  </r>
  <r>
    <m/>
    <x v="180"/>
    <s v="Invoice"/>
    <s v="88240"/>
    <s v="BUILDERS WAREHOUSE:GLEN EAGLES"/>
    <s v="FLORA SELECT MINI PETUNIA 15CM"/>
    <n v="20"/>
    <n v="41.5"/>
    <n v="830"/>
    <n v="141453.96000000002"/>
    <x v="18"/>
  </r>
  <r>
    <m/>
    <x v="180"/>
    <s v="Invoice"/>
    <s v="88261"/>
    <s v="BUILDERS WAREHOUSE:BLOEMFONTEIN"/>
    <s v="FLORA SELECT MINI PETUNIA 15CM"/>
    <n v="54"/>
    <n v="41.5"/>
    <n v="2241"/>
    <n v="143694.96000000002"/>
    <x v="18"/>
  </r>
  <r>
    <m/>
    <x v="180"/>
    <s v="Invoice"/>
    <s v="88262"/>
    <s v="BUILDERS WAREHOUSE:BETHLEHEM"/>
    <s v="FLORA SELECT MINI PETUNIA 15CM"/>
    <n v="32"/>
    <n v="41.5"/>
    <n v="1328"/>
    <n v="145022.96000000002"/>
    <x v="18"/>
  </r>
  <r>
    <m/>
    <x v="181"/>
    <s v="Invoice"/>
    <s v="88271"/>
    <s v="BUILDERS WAREHOUSE:CEDAR SQUARE"/>
    <s v="FLORA SELECT MINI PETUNIA 15CM"/>
    <n v="20"/>
    <n v="41.5"/>
    <n v="830"/>
    <n v="145852.96000000002"/>
    <x v="18"/>
  </r>
  <r>
    <m/>
    <x v="181"/>
    <s v="Invoice"/>
    <s v="88298"/>
    <s v="BUILDERS WAREHOUSE:STRUBENS VALLEY"/>
    <s v="FLORA SELECT MINI PETUNIA 15CM"/>
    <n v="40"/>
    <n v="41.5"/>
    <n v="1660"/>
    <n v="147512.96000000002"/>
    <x v="18"/>
  </r>
  <r>
    <m/>
    <x v="182"/>
    <s v="Invoice"/>
    <s v="88241"/>
    <s v="BUILDERS WAREHOUSE:RIVONIA"/>
    <s v="FLORA SELECT MINI PETUNIA 15CM"/>
    <n v="40"/>
    <n v="41.5"/>
    <n v="1660"/>
    <n v="149172.96000000002"/>
    <x v="18"/>
  </r>
  <r>
    <m/>
    <x v="183"/>
    <s v="Invoice"/>
    <s v="88304"/>
    <s v="BUILDERS WAREHOUSE:SOUTHGATE"/>
    <s v="FLORA SELECT MINI PETUNIA 15CM"/>
    <n v="20"/>
    <n v="41.5"/>
    <n v="830"/>
    <n v="150002.96000000002"/>
    <x v="18"/>
  </r>
  <r>
    <m/>
    <x v="183"/>
    <s v="Invoice"/>
    <s v="88310"/>
    <s v="BUILDERS WAREHOUSE:KLERKSDORP"/>
    <s v="FLORA SELECT MINI PETUNIA 15CM"/>
    <n v="32"/>
    <n v="41.5"/>
    <n v="1328"/>
    <n v="151330.96000000002"/>
    <x v="18"/>
  </r>
  <r>
    <m/>
    <x v="183"/>
    <s v="Invoice"/>
    <s v="88311"/>
    <s v="BUILDERS WAREHOUSE:CRAIGHALL PARK"/>
    <s v="FLORA SELECT MINI PETUNIA 15CM"/>
    <n v="20"/>
    <n v="41.5"/>
    <n v="830"/>
    <n v="152160.96000000002"/>
    <x v="18"/>
  </r>
  <r>
    <m/>
    <x v="183"/>
    <s v="Invoice"/>
    <s v="88169"/>
    <s v="BUILDERS WAREHOUSE:NEWCASTLE"/>
    <s v="FLORA SELECT MINI PETUNIA 15CM"/>
    <n v="48"/>
    <n v="41.5"/>
    <n v="1992"/>
    <n v="154152.96000000002"/>
    <x v="18"/>
  </r>
  <r>
    <m/>
    <x v="184"/>
    <s v="Invoice"/>
    <s v="88322"/>
    <s v="BUILDERS WAREHOUSE:NOORDHEUWEL"/>
    <s v="FLORA SELECT MINI PETUNIA 15CM"/>
    <n v="25"/>
    <n v="41.5"/>
    <n v="1037.5"/>
    <n v="155190.46000000002"/>
    <x v="18"/>
  </r>
  <r>
    <m/>
    <x v="184"/>
    <s v="Invoice"/>
    <s v="88323"/>
    <s v="BUILDERS WAREHOUSE:SUNWARD PARK"/>
    <s v="FLORA SELECT MINI PETUNIA 15CM"/>
    <n v="40"/>
    <n v="41.5"/>
    <n v="1660"/>
    <n v="156850.46000000002"/>
    <x v="18"/>
  </r>
  <r>
    <m/>
    <x v="184"/>
    <s v="Invoice"/>
    <s v="88328"/>
    <s v="BUILDERS WAREHOUSE:KEMPTON PARK"/>
    <s v="FLORA SELECT MINI PETUNIA 15CM"/>
    <n v="40"/>
    <n v="41.5"/>
    <n v="1660"/>
    <n v="158510.46000000002"/>
    <x v="18"/>
  </r>
  <r>
    <m/>
    <x v="184"/>
    <s v="Invoice"/>
    <s v="88331"/>
    <s v="LITTLE AUSTRIA"/>
    <s v="FLORA SELECT MINI PETUNIA 15CM"/>
    <n v="16"/>
    <n v="40.99"/>
    <n v="655.84"/>
    <n v="159166.30000000002"/>
    <x v="18"/>
  </r>
  <r>
    <m/>
    <x v="184"/>
    <s v="Invoice"/>
    <s v="88359"/>
    <s v="BUILDERS WAREHOUSE:BLOEMFONTEIN"/>
    <s v="FLORA SELECT MINI PETUNIA 15CM"/>
    <n v="108"/>
    <n v="41.5"/>
    <n v="4482"/>
    <n v="163648.30000000002"/>
    <x v="18"/>
  </r>
  <r>
    <m/>
    <x v="185"/>
    <s v="Invoice"/>
    <s v="88319"/>
    <s v="BUILDERS WAREHOUSE:FLORIDA GLEN"/>
    <s v="FLORA SELECT MINI PETUNIA 15CM"/>
    <n v="5"/>
    <n v="41.5"/>
    <n v="207.5"/>
    <n v="163855.80000000002"/>
    <x v="18"/>
  </r>
  <r>
    <m/>
    <x v="185"/>
    <s v="Invoice"/>
    <s v="88320"/>
    <s v="BUILDERS WAREHOUSE:BEDFORDVIEW"/>
    <s v="FLORA SELECT MINI PETUNIA 15CM"/>
    <n v="32"/>
    <n v="41.5"/>
    <n v="1328"/>
    <n v="165183.80000000002"/>
    <x v="18"/>
  </r>
  <r>
    <m/>
    <x v="185"/>
    <s v="Invoice"/>
    <s v="88347"/>
    <s v="BUILDERS WAREHOUSE:GLEN EAGLES"/>
    <s v="FLORA SELECT MINI PETUNIA 15CM"/>
    <n v="16"/>
    <n v="41.5"/>
    <n v="664"/>
    <n v="165847.80000000002"/>
    <x v="18"/>
  </r>
  <r>
    <m/>
    <x v="185"/>
    <s v="Invoice"/>
    <s v="88351"/>
    <s v="BUILDERS WAREHOUSE:GREENSTONE"/>
    <s v="FLORA SELECT MINI PETUNIA 15CM"/>
    <n v="40"/>
    <n v="41.5"/>
    <n v="1660"/>
    <n v="167507.80000000002"/>
    <x v="18"/>
  </r>
  <r>
    <m/>
    <x v="187"/>
    <s v="Invoice"/>
    <s v="88407"/>
    <s v="BUILDERS WAREHOUSE:LAMBTON"/>
    <s v="FLORA SELECT MINI PETUNIA 15CM"/>
    <n v="15"/>
    <n v="41.5"/>
    <n v="622.5"/>
    <n v="168130.30000000002"/>
    <x v="18"/>
  </r>
  <r>
    <m/>
    <x v="187"/>
    <s v="Invoice"/>
    <s v="88438"/>
    <s v="BUILDERS WAREHOUSE:SUNWARD PARK"/>
    <s v="FLORA SELECT MINI PETUNIA 15CM"/>
    <n v="40"/>
    <n v="41.5"/>
    <n v="1660"/>
    <n v="169790.30000000002"/>
    <x v="18"/>
  </r>
  <r>
    <m/>
    <x v="188"/>
    <s v="Invoice"/>
    <s v="88420"/>
    <s v="BUILDERS WAREHOUSE:STRUBENS VALLEY"/>
    <s v="FLORA SELECT MINI PETUNIA 15CM"/>
    <n v="25"/>
    <n v="41.5"/>
    <n v="1037.5"/>
    <n v="170827.80000000002"/>
    <x v="18"/>
  </r>
  <r>
    <m/>
    <x v="188"/>
    <s v="Invoice"/>
    <s v="88422"/>
    <s v="BUILDERS WAREHOUSE:NOORDHEUWEL"/>
    <s v="FLORA SELECT MINI PETUNIA 15CM"/>
    <n v="10"/>
    <n v="41.5"/>
    <n v="415"/>
    <n v="171242.80000000002"/>
    <x v="18"/>
  </r>
  <r>
    <m/>
    <x v="188"/>
    <s v="Invoice"/>
    <s v="88433"/>
    <s v="BUILDERS WAREHOUSE:FLORIDA GLEN"/>
    <s v="FLORA SELECT MINI PETUNIA 15CM"/>
    <n v="10"/>
    <n v="41.5"/>
    <n v="415"/>
    <n v="171657.80000000002"/>
    <x v="18"/>
  </r>
  <r>
    <m/>
    <x v="189"/>
    <s v="Invoice"/>
    <s v="88441"/>
    <s v="BUILDERS WAREHOUSE:CEDAR SQUARE"/>
    <s v="FLORA SELECT MINI PETUNIA 15CM"/>
    <n v="10"/>
    <n v="41.5"/>
    <n v="415"/>
    <n v="172072.80000000002"/>
    <x v="18"/>
  </r>
  <r>
    <m/>
    <x v="189"/>
    <s v="Invoice"/>
    <s v="88446"/>
    <s v="BUILDERS WAREHOUSE:NEWMARKET"/>
    <s v="FLORA SELECT MINI PETUNIA 15CM"/>
    <n v="40"/>
    <n v="41.5"/>
    <n v="1660"/>
    <n v="173732.80000000002"/>
    <x v="18"/>
  </r>
  <r>
    <m/>
    <x v="189"/>
    <s v="Invoice"/>
    <s v="88466"/>
    <s v="BUILDERS WAREHOUSE:BLOEMFONTEIN"/>
    <s v="FLORA SELECT MINI PETUNIA 15CM"/>
    <n v="80"/>
    <n v="41.5"/>
    <n v="3320"/>
    <n v="177052.80000000002"/>
    <x v="18"/>
  </r>
  <r>
    <m/>
    <x v="310"/>
    <s v="Invoice"/>
    <s v="88493"/>
    <s v="BUILDERS WAREHOUSE:ROBINDALE"/>
    <s v="FLORA SELECT MINI PETUNIA 15CM"/>
    <n v="48"/>
    <n v="41.5"/>
    <n v="1992"/>
    <n v="179044.80000000002"/>
    <x v="18"/>
  </r>
  <r>
    <m/>
    <x v="310"/>
    <s v="Invoice"/>
    <s v="88494"/>
    <s v="BUILDERS WAREHOUSE:NOORDHEUWEL"/>
    <s v="FLORA SELECT MINI PETUNIA 15CM"/>
    <n v="16"/>
    <n v="41.5"/>
    <n v="664"/>
    <n v="179708.80000000002"/>
    <x v="18"/>
  </r>
  <r>
    <m/>
    <x v="190"/>
    <s v="Invoice"/>
    <s v="88474"/>
    <s v="BUILDERS WAREHOUSE:RIVONIA"/>
    <s v="FLORA SELECT MINI PETUNIA 15CM"/>
    <n v="20"/>
    <n v="41.5"/>
    <n v="830"/>
    <n v="180538.80000000002"/>
    <x v="18"/>
  </r>
  <r>
    <m/>
    <x v="218"/>
    <s v="Invoice"/>
    <s v="88568"/>
    <s v="THYME SQUARE"/>
    <s v="CALIBRACHOA 15CM"/>
    <n v="15"/>
    <n v="32.99"/>
    <n v="494.85"/>
    <n v="181033.65000000002"/>
    <x v="18"/>
  </r>
  <r>
    <m/>
    <x v="192"/>
    <s v="Invoice"/>
    <s v="88616"/>
    <s v="BUILDERS WAREHOUSE:SOUTHGATE"/>
    <s v="FLORA SELECT MINI PETUNIA 15CM"/>
    <n v="20"/>
    <n v="41.5"/>
    <n v="830"/>
    <n v="181863.65000000002"/>
    <x v="18"/>
  </r>
  <r>
    <m/>
    <x v="193"/>
    <s v="Invoice"/>
    <s v="88691"/>
    <s v="BUILDERS WAREHOUSE:BLOEMFONTEIN"/>
    <s v="FLORA SELECT MINI PETUNIA 15CM"/>
    <n v="32"/>
    <n v="41.5"/>
    <n v="1328"/>
    <n v="183191.65000000002"/>
    <x v="18"/>
  </r>
  <r>
    <m/>
    <x v="256"/>
    <s v="Invoice"/>
    <s v="88711"/>
    <s v="BUILDERS WAREHOUSE:NOORDHEUWEL"/>
    <s v="FLORA SELECT MINI PETUNIA 15CM"/>
    <n v="20"/>
    <n v="41.5"/>
    <n v="830"/>
    <n v="184021.65000000002"/>
    <x v="18"/>
  </r>
  <r>
    <m/>
    <x v="256"/>
    <s v="Invoice"/>
    <s v="88825"/>
    <s v="BUILDERS WAREHOUSE:NEWCASTLE"/>
    <s v="FLORA SELECT MINI PETUNIA 15CM"/>
    <n v="48"/>
    <n v="41.5"/>
    <n v="1992"/>
    <n v="186013.65000000002"/>
    <x v="18"/>
  </r>
  <r>
    <m/>
    <x v="288"/>
    <s v="Invoice"/>
    <s v="88755"/>
    <s v="BUILDERS WAREHOUSE:GLEN EAGLES"/>
    <s v="FLORA SELECT MINI PETUNIA 15CM"/>
    <n v="20"/>
    <n v="41.5"/>
    <n v="830"/>
    <n v="186843.65000000002"/>
    <x v="18"/>
  </r>
  <r>
    <m/>
    <x v="288"/>
    <s v="Invoice"/>
    <s v="88757"/>
    <s v="BUILDERS WAREHOUSE:RIVONIA"/>
    <s v="FLORA SELECT MINI PETUNIA 15CM"/>
    <n v="15"/>
    <n v="41.5"/>
    <n v="622.5"/>
    <n v="187466.15000000002"/>
    <x v="18"/>
  </r>
  <r>
    <m/>
    <x v="195"/>
    <s v="Invoice"/>
    <s v="88802"/>
    <s v="BUILDERS WAREHOUSE:BETHLEHEM"/>
    <s v="FLORA SELECT MINI PETUNIA 15CM"/>
    <n v="48"/>
    <n v="41.5"/>
    <n v="1992"/>
    <n v="189458.15000000002"/>
    <x v="18"/>
  </r>
  <r>
    <m/>
    <x v="289"/>
    <s v="Invoice"/>
    <s v="88792"/>
    <s v="BUILDERS WAREHOUSE:NOORDHEUWEL"/>
    <s v="FLORA SELECT MINI PETUNIA 15CM"/>
    <n v="32"/>
    <n v="41.5"/>
    <n v="1328"/>
    <n v="190786.15000000002"/>
    <x v="18"/>
  </r>
  <r>
    <m/>
    <x v="196"/>
    <s v="Invoice"/>
    <s v="88806"/>
    <s v="BUILDERS WAREHOUSE:NEWMARKET"/>
    <s v="FLORA SELECT MINI PETUNIA 15CM"/>
    <n v="32"/>
    <n v="41.5"/>
    <n v="1328"/>
    <n v="192114.15000000002"/>
    <x v="18"/>
  </r>
  <r>
    <m/>
    <x v="196"/>
    <s v="Invoice"/>
    <s v="88807"/>
    <s v="BUILDERS WAREHOUSE:RIVONIA"/>
    <s v="FLORA SELECT MINI PETUNIA 15CM"/>
    <n v="20"/>
    <n v="41.5"/>
    <n v="830"/>
    <n v="192944.15000000002"/>
    <x v="18"/>
  </r>
  <r>
    <m/>
    <x v="196"/>
    <s v="Invoice"/>
    <s v="88810"/>
    <s v="BUILDERS WAREHOUSE:FOURWAYS"/>
    <s v="FLORA SELECT MINI PETUNIA 15CM"/>
    <n v="20"/>
    <n v="41.5"/>
    <n v="830"/>
    <n v="193774.15000000002"/>
    <x v="18"/>
  </r>
  <r>
    <m/>
    <x v="196"/>
    <s v="Invoice"/>
    <s v="88811"/>
    <s v="BUILDERS WAREHOUSE:SUNWARD PARK"/>
    <s v="FLORA SELECT MINI PETUNIA 15CM"/>
    <n v="32"/>
    <n v="41.5"/>
    <n v="1328"/>
    <n v="195102.15000000002"/>
    <x v="18"/>
  </r>
  <r>
    <m/>
    <x v="196"/>
    <s v="Invoice"/>
    <s v="88812"/>
    <s v="BUILDERS WAREHOUSE:CEDAR SQUARE"/>
    <s v="FLORA SELECT MINI PETUNIA 15CM"/>
    <n v="20"/>
    <n v="41.5"/>
    <n v="830"/>
    <n v="195932.15000000002"/>
    <x v="18"/>
  </r>
  <r>
    <m/>
    <x v="196"/>
    <s v="Invoice"/>
    <s v="88822"/>
    <s v="THYME SQUARE"/>
    <s v="FLORA SELECT MINI PETUNIA 15CM"/>
    <n v="15"/>
    <n v="38.799999999999997"/>
    <n v="582"/>
    <n v="196514.15000000002"/>
    <x v="18"/>
  </r>
  <r>
    <m/>
    <x v="196"/>
    <s v="Invoice"/>
    <s v="88824"/>
    <s v="BUILDERS WAREHOUSE:CEDAR SQUARE"/>
    <s v="FLORA SELECT MINI PETUNIA 15CM"/>
    <n v="20"/>
    <n v="41.5"/>
    <n v="830"/>
    <n v="197344.15000000002"/>
    <x v="18"/>
  </r>
  <r>
    <m/>
    <x v="196"/>
    <s v="Invoice"/>
    <s v="88830"/>
    <s v="BUILDERS WAREHOUSE:BLOEMFONTEIN"/>
    <s v="FLORA SELECT MINI PETUNIA 15CM"/>
    <n v="144"/>
    <n v="41.5"/>
    <n v="5976"/>
    <n v="203320.15000000002"/>
    <x v="18"/>
  </r>
  <r>
    <m/>
    <x v="312"/>
    <s v="Invoice"/>
    <s v="88867"/>
    <s v="BUILDERS WAREHOUSE:NOORDHEUWEL"/>
    <s v="FLORA SELECT MINI PETUNIA 15CM"/>
    <n v="10"/>
    <n v="41.5"/>
    <n v="415"/>
    <n v="203735.15000000002"/>
    <x v="18"/>
  </r>
  <r>
    <m/>
    <x v="259"/>
    <s v="Invoice"/>
    <s v="88870"/>
    <s v="BUILDERS WAREHOUSE:BRYANSTON"/>
    <s v="FLORA SELECT MINI PETUNIA 15CM"/>
    <n v="10"/>
    <n v="41.5"/>
    <n v="415"/>
    <n v="204150.15000000002"/>
    <x v="18"/>
  </r>
  <r>
    <m/>
    <x v="259"/>
    <s v="Invoice"/>
    <s v="88877"/>
    <s v="BUILDERS WAREHOUSE:LAMBTON"/>
    <s v="FLORA SELECT MINI PETUNIA 15CM"/>
    <n v="6"/>
    <n v="41.5"/>
    <n v="249"/>
    <n v="204399.15000000002"/>
    <x v="18"/>
  </r>
  <r>
    <m/>
    <x v="260"/>
    <s v="Invoice"/>
    <s v="88883"/>
    <s v="BUILDERS WAREHOUSE:STRUBENS VALLEY"/>
    <s v="FLORA SELECT MINI PETUNIA 15CM"/>
    <n v="40"/>
    <n v="41.5"/>
    <n v="1660"/>
    <n v="206059.15000000002"/>
    <x v="18"/>
  </r>
  <r>
    <m/>
    <x v="260"/>
    <s v="Invoice"/>
    <s v="88884"/>
    <s v="BUILDERS WAREHOUSE:FLORIDA GLEN"/>
    <s v="FLORA SELECT MINI PETUNIA 15CM"/>
    <n v="20"/>
    <n v="41.5"/>
    <n v="830"/>
    <n v="206889.15000000002"/>
    <x v="18"/>
  </r>
  <r>
    <m/>
    <x v="260"/>
    <s v="Invoice"/>
    <s v="88885"/>
    <s v="BUILDERS WAREHOUSE:NOORDHEUWEL"/>
    <s v="FLORA SELECT MINI PETUNIA 15CM"/>
    <n v="16"/>
    <n v="41.5"/>
    <n v="664"/>
    <n v="207553.15000000002"/>
    <x v="18"/>
  </r>
  <r>
    <m/>
    <x v="260"/>
    <s v="Invoice"/>
    <s v="88887"/>
    <s v="BUILDERS WAREHOUSE:NORWOOD"/>
    <s v="FLORA SELECT MINI PETUNIA 15CM"/>
    <n v="40"/>
    <n v="41.5"/>
    <n v="1660"/>
    <n v="209213.15000000002"/>
    <x v="18"/>
  </r>
  <r>
    <m/>
    <x v="260"/>
    <s v="Invoice"/>
    <s v="88888"/>
    <s v="BUILDERS WAREHOUSE:GREENSTONE"/>
    <s v="FLORA SELECT MINI PETUNIA 15CM"/>
    <n v="40"/>
    <n v="41.5"/>
    <n v="1660"/>
    <n v="210873.15000000002"/>
    <x v="18"/>
  </r>
  <r>
    <m/>
    <x v="260"/>
    <s v="Invoice"/>
    <s v="88889"/>
    <s v="BUILDERS WAREHOUSE:KEMPTON PARK"/>
    <s v="FLORA SELECT MINI PETUNIA 15CM"/>
    <n v="40"/>
    <n v="41.5"/>
    <n v="1660"/>
    <n v="212533.15000000002"/>
    <x v="18"/>
  </r>
  <r>
    <m/>
    <x v="260"/>
    <s v="Invoice"/>
    <s v="88891"/>
    <s v="BUILDERS WAREHOUSE:NORTHRIDING"/>
    <s v="FLORA SELECT MINI PETUNIA 15CM"/>
    <n v="40"/>
    <n v="41.5"/>
    <n v="1660"/>
    <n v="214193.15000000002"/>
    <x v="18"/>
  </r>
  <r>
    <m/>
    <x v="260"/>
    <s v="Invoice"/>
    <s v="88895"/>
    <s v="LITTLE AUSTRIA"/>
    <s v="FLORA SELECT MINI PETUNIA 15CM"/>
    <n v="40"/>
    <n v="21.2"/>
    <n v="848"/>
    <n v="215041.15000000002"/>
    <x v="18"/>
  </r>
  <r>
    <m/>
    <x v="197"/>
    <s v="Invoice"/>
    <s v="88903"/>
    <s v="BUILDERS WAREHOUSE:NEWMARKET"/>
    <s v="FLORA SELECT MINI PETUNIA 15CM"/>
    <n v="40"/>
    <n v="41.5"/>
    <n v="1660"/>
    <n v="216701.15000000002"/>
    <x v="18"/>
  </r>
  <r>
    <m/>
    <x v="197"/>
    <s v="Invoice"/>
    <s v="88904"/>
    <s v="BUILDERS WAREHOUSE:CARNIVAL MALL"/>
    <s v="FLORA SELECT MINI PETUNIA 15CM"/>
    <n v="24"/>
    <n v="41.5"/>
    <n v="996"/>
    <n v="217697.15000000002"/>
    <x v="18"/>
  </r>
  <r>
    <m/>
    <x v="197"/>
    <s v="Invoice"/>
    <s v="88910"/>
    <s v="BUILDERS WAREHOUSE:BRYANSTON"/>
    <s v="FLORA SELECT MINI PETUNIA 15CM"/>
    <n v="10"/>
    <n v="41.5"/>
    <n v="415"/>
    <n v="218112.15000000002"/>
    <x v="18"/>
  </r>
  <r>
    <m/>
    <x v="197"/>
    <s v="Invoice"/>
    <s v="88919"/>
    <s v="BUILDERS WAREHOUSE:BLOEMFONTEIN"/>
    <s v="FLORA SELECT MINI PETUNIA 15CM"/>
    <n v="32"/>
    <n v="41.5"/>
    <n v="1328"/>
    <n v="219440.15000000002"/>
    <x v="18"/>
  </r>
  <r>
    <m/>
    <x v="220"/>
    <s v="Invoice"/>
    <s v="88958"/>
    <s v="BUILDERS WAREHOUSE:KLERKSDORP"/>
    <s v="FLORA SELECT MINI PETUNIA 15CM"/>
    <n v="40"/>
    <n v="41.5"/>
    <n v="1660"/>
    <n v="221100.15000000002"/>
    <x v="18"/>
  </r>
  <r>
    <m/>
    <x v="261"/>
    <s v="Invoice"/>
    <s v="88963"/>
    <s v="BUILDERS WAREHOUSE:NOORDHEUWEL"/>
    <s v="FLORA SELECT MINI PETUNIA 15CM"/>
    <n v="10"/>
    <n v="41.5"/>
    <n v="415"/>
    <n v="221515.15000000002"/>
    <x v="18"/>
  </r>
  <r>
    <m/>
    <x v="261"/>
    <s v="Invoice"/>
    <s v="88972"/>
    <s v="BUILDERS WAREHOUSE:STRUBENS VALLEY"/>
    <s v="FLORA SELECT MINI PETUNIA 15CM"/>
    <n v="16"/>
    <n v="41.5"/>
    <n v="664"/>
    <n v="222179.15000000002"/>
    <x v="18"/>
  </r>
  <r>
    <m/>
    <x v="199"/>
    <s v="Invoice"/>
    <s v="88971"/>
    <s v="BUILDERS WAREHOUSE:HARTEBEESPOORT"/>
    <s v="FLORA SELECT MINI PETUNIA 15CM"/>
    <n v="40"/>
    <n v="41.5"/>
    <n v="1660"/>
    <n v="223839.15000000002"/>
    <x v="18"/>
  </r>
  <r>
    <m/>
    <x v="199"/>
    <s v="Invoice"/>
    <s v="88976"/>
    <s v="BUILDERS WAREHOUSE:RIVONIA"/>
    <s v="FLORA SELECT MINI PETUNIA 15CM"/>
    <n v="20"/>
    <n v="41.5"/>
    <n v="830"/>
    <n v="224669.15000000002"/>
    <x v="18"/>
  </r>
  <r>
    <m/>
    <x v="199"/>
    <s v="Invoice"/>
    <s v="88978"/>
    <s v="BUILDERS WAREHOUSE:BOKSBURG (NEW)"/>
    <s v="FLORA SELECT MINI PETUNIA 15CM"/>
    <n v="40"/>
    <n v="41.5"/>
    <n v="1660"/>
    <n v="226329.15000000002"/>
    <x v="18"/>
  </r>
  <r>
    <m/>
    <x v="199"/>
    <s v="Invoice"/>
    <s v="88982"/>
    <s v="BUILDERS WAREHOUSE:NEWMARKET"/>
    <s v="FLORA SELECT MINI PETUNIA 15CM"/>
    <n v="32"/>
    <n v="41.5"/>
    <n v="1328"/>
    <n v="227657.15000000002"/>
    <x v="18"/>
  </r>
  <r>
    <m/>
    <x v="199"/>
    <s v="Invoice"/>
    <s v="88983"/>
    <s v="BUILDERS WAREHOUSE:CEDAR SQUARE"/>
    <s v="FLORA SELECT MINI PETUNIA 15CM"/>
    <n v="20"/>
    <n v="41.5"/>
    <n v="830"/>
    <n v="228487.15000000002"/>
    <x v="18"/>
  </r>
  <r>
    <m/>
    <x v="199"/>
    <s v="Invoice"/>
    <s v="88984"/>
    <s v="BUILDERS WAREHOUSE:EDENVALE"/>
    <s v="FLORA SELECT MINI PETUNIA 15CM"/>
    <n v="40"/>
    <n v="41.5"/>
    <n v="1660"/>
    <n v="230147.15000000002"/>
    <x v="18"/>
  </r>
  <r>
    <m/>
    <x v="199"/>
    <s v="Invoice"/>
    <s v="88985"/>
    <s v="BUILDERS WAREHOUSE:GLEN EAGLES"/>
    <s v="FLORA SELECT MINI PETUNIA 15CM"/>
    <n v="20"/>
    <n v="41.5"/>
    <n v="830"/>
    <n v="230977.15000000002"/>
    <x v="18"/>
  </r>
  <r>
    <m/>
    <x v="199"/>
    <s v="Invoice"/>
    <s v="88988"/>
    <s v="BUILDERS WAREHOUSE:BRYANSTON"/>
    <s v="FLORA SELECT MINI PETUNIA 15CM"/>
    <n v="10"/>
    <n v="41.5"/>
    <n v="415"/>
    <n v="231392.15000000002"/>
    <x v="18"/>
  </r>
  <r>
    <m/>
    <x v="199"/>
    <s v="Invoice"/>
    <s v="89001"/>
    <s v="BUILDERS WAREHOUSE:BLOEMFONTEIN"/>
    <s v="FLORA SELECT MINI PETUNIA 15CM"/>
    <n v="48"/>
    <n v="41.5"/>
    <n v="1992"/>
    <n v="233384.15000000002"/>
    <x v="18"/>
  </r>
  <r>
    <m/>
    <x v="199"/>
    <s v="Invoice"/>
    <s v="89002"/>
    <s v="BUILDERS WAREHOUSE:BETHLEHEM"/>
    <s v="FLORA SELECT MINI PETUNIA 15CM"/>
    <n v="32"/>
    <n v="41.5"/>
    <n v="1328"/>
    <n v="234712.15000000002"/>
    <x v="18"/>
  </r>
  <r>
    <m/>
    <x v="313"/>
    <s v="Invoice"/>
    <s v="89038"/>
    <s v="BUILDERS WAREHOUSE:STRUBENS VALLEY"/>
    <s v="FLORA SELECT MINI PETUNIA 15CM"/>
    <n v="40"/>
    <n v="41.5"/>
    <n v="1660"/>
    <n v="236372.15000000002"/>
    <x v="18"/>
  </r>
  <r>
    <m/>
    <x v="221"/>
    <s v="Invoice"/>
    <s v="89041"/>
    <s v="BUILDERS WAREHOUSE:CRAIGHALL PARK"/>
    <s v="FLORA SELECT MINI PETUNIA 15CM"/>
    <n v="10"/>
    <n v="41.5"/>
    <n v="415"/>
    <n v="236787.15000000002"/>
    <x v="18"/>
  </r>
  <r>
    <m/>
    <x v="221"/>
    <s v="Invoice"/>
    <s v="89045"/>
    <s v="DIE BLOMWINKELTJIE"/>
    <s v="CALIBRACHOA 15CM"/>
    <n v="10"/>
    <n v="40.99"/>
    <n v="409.9"/>
    <n v="237197.05000000002"/>
    <x v="18"/>
  </r>
  <r>
    <m/>
    <x v="221"/>
    <s v="Invoice"/>
    <s v="89048"/>
    <s v="BUILDERS WAREHOUSE:LAMBTON"/>
    <s v="FLORA SELECT MINI PETUNIA 15CM"/>
    <n v="10"/>
    <n v="41.5"/>
    <n v="415"/>
    <n v="237612.05000000002"/>
    <x v="18"/>
  </r>
  <r>
    <m/>
    <x v="262"/>
    <s v="Invoice"/>
    <s v="89051"/>
    <s v="BUILDERS WAREHOUSE:ROBINDALE"/>
    <s v="FLORA SELECT MINI PETUNIA 15CM"/>
    <n v="32"/>
    <n v="41.5"/>
    <n v="1328"/>
    <n v="238940.05000000002"/>
    <x v="18"/>
  </r>
  <r>
    <m/>
    <x v="262"/>
    <s v="Invoice"/>
    <s v="89052"/>
    <s v="BUILDERS WAREHOUSE:NORWOOD"/>
    <s v="FLORA SELECT MINI PETUNIA 15CM"/>
    <n v="32"/>
    <n v="41.5"/>
    <n v="1328"/>
    <n v="240268.05000000002"/>
    <x v="18"/>
  </r>
  <r>
    <m/>
    <x v="262"/>
    <s v="Invoice"/>
    <s v="89054"/>
    <s v="BUILDERS WAREHOUSE:GREENSTONE"/>
    <s v="FLORA SELECT MINI PETUNIA 15CM"/>
    <n v="40"/>
    <n v="41.5"/>
    <n v="1660"/>
    <n v="241928.05000000002"/>
    <x v="18"/>
  </r>
  <r>
    <m/>
    <x v="262"/>
    <s v="Invoice"/>
    <s v="89061"/>
    <s v="LITTLE AUSTRIA"/>
    <s v="FLORA SELECT MINI PETUNIA 15CM"/>
    <n v="16"/>
    <n v="40.99"/>
    <n v="655.84"/>
    <n v="242583.89"/>
    <x v="18"/>
  </r>
  <r>
    <m/>
    <x v="49"/>
    <s v="Invoice"/>
    <s v="89063"/>
    <s v="BUILDERS WAREHOUSE:CARNIVAL MALL"/>
    <s v="FLORA SELECT MINI PETUNIA 15CM"/>
    <n v="30"/>
    <n v="41.5"/>
    <n v="1245"/>
    <n v="243828.89"/>
    <x v="18"/>
  </r>
  <r>
    <m/>
    <x v="49"/>
    <s v="Invoice"/>
    <s v="89064"/>
    <s v="BUILDERS WAREHOUSE:RIVONIA"/>
    <s v="FLORA SELECT MINI PETUNIA 15CM"/>
    <n v="68"/>
    <n v="41.5"/>
    <n v="2822"/>
    <n v="246650.89"/>
    <x v="18"/>
  </r>
  <r>
    <m/>
    <x v="49"/>
    <s v="Invoice"/>
    <s v="89067"/>
    <s v="BUILDERS WAREHOUSE:FOURWAYS"/>
    <s v="FLORA SELECT MINI PETUNIA 15CM"/>
    <n v="10"/>
    <n v="41.5"/>
    <n v="415"/>
    <n v="247065.89"/>
    <x v="18"/>
  </r>
  <r>
    <m/>
    <x v="49"/>
    <s v="Invoice"/>
    <s v="89078"/>
    <s v="BUILDERS WAREHOUSE:NEWCASTLE"/>
    <s v="FLORA SELECT MINI PETUNIA 15CM"/>
    <n v="48"/>
    <n v="41.5"/>
    <n v="1992"/>
    <n v="249057.89"/>
    <x v="18"/>
  </r>
  <r>
    <m/>
    <x v="274"/>
    <s v="Invoice"/>
    <s v="89110"/>
    <s v="BUILDERS WAREHOUSE:STRUBENS VALLEY"/>
    <s v="FLORA SELECT MINI PETUNIA 15CM"/>
    <n v="58"/>
    <n v="41.5"/>
    <n v="2407"/>
    <n v="251464.89"/>
    <x v="18"/>
  </r>
  <r>
    <m/>
    <x v="201"/>
    <s v="Invoice"/>
    <s v="89081"/>
    <s v="BUILDERS WAREHOUSE:RIVONIA"/>
    <s v="FLORA SELECT MINI PETUNIA 15CM"/>
    <n v="40"/>
    <n v="41.5"/>
    <n v="1660"/>
    <n v="253124.89"/>
    <x v="18"/>
  </r>
  <r>
    <m/>
    <x v="201"/>
    <s v="Invoice"/>
    <s v="89083"/>
    <s v="BUILDERS WAREHOUSE:GEZINA NEW"/>
    <s v="FLORA SELECT MINI PETUNIA 15CM"/>
    <n v="15"/>
    <n v="41.5"/>
    <n v="622.5"/>
    <n v="253747.39"/>
    <x v="18"/>
  </r>
  <r>
    <m/>
    <x v="201"/>
    <s v="Invoice"/>
    <s v="89100"/>
    <s v="ECKARDS GARDEN PAVILION"/>
    <s v="FLORA SELECT MINI PETUNIA 15CM"/>
    <n v="80"/>
    <n v="40.99"/>
    <n v="3279.2"/>
    <n v="257026.59000000003"/>
    <x v="18"/>
  </r>
  <r>
    <m/>
    <x v="202"/>
    <s v="Invoice"/>
    <s v="89118"/>
    <s v="GARDENSHOP PARKTOWN"/>
    <s v="FLORA SELECT MINI PETUNIA 15CM"/>
    <n v="20"/>
    <n v="40.99"/>
    <n v="819.8"/>
    <n v="257846.39"/>
    <x v="18"/>
  </r>
  <r>
    <m/>
    <x v="203"/>
    <s v="Invoice"/>
    <s v="89121"/>
    <s v="BUILDERS WAREHOUSE:NORWOOD"/>
    <s v="FLORA SELECT MINI PETUNIA 15CM"/>
    <n v="32"/>
    <n v="41.5"/>
    <n v="1328"/>
    <n v="259174.39"/>
    <x v="18"/>
  </r>
  <r>
    <m/>
    <x v="203"/>
    <s v="Invoice"/>
    <s v="89124"/>
    <s v="BUILDERS WAREHOUSE:BEDFORDVIEW"/>
    <s v="FLORA SELECT MINI PETUNIA 15CM"/>
    <n v="40"/>
    <n v="41.5"/>
    <n v="1660"/>
    <n v="260834.39"/>
    <x v="18"/>
  </r>
  <r>
    <m/>
    <x v="203"/>
    <s v="Invoice"/>
    <s v="89125"/>
    <s v="BUILDERS WAREHOUSE:GREENSTONE"/>
    <s v="FLORA SELECT MINI PETUNIA 15CM"/>
    <n v="32"/>
    <n v="41.5"/>
    <n v="1328"/>
    <n v="262162.39"/>
    <x v="18"/>
  </r>
  <r>
    <m/>
    <x v="203"/>
    <s v="Invoice"/>
    <s v="89126"/>
    <s v="BUILDERS WAREHOUSE:STRUBENS VALLEY"/>
    <s v="FLORA SELECT MINI PETUNIA 15CM"/>
    <n v="20"/>
    <n v="41.5"/>
    <n v="830"/>
    <n v="262992.39"/>
    <x v="18"/>
  </r>
  <r>
    <m/>
    <x v="203"/>
    <s v="Invoice"/>
    <s v="89133"/>
    <s v="LITTLE AUSTRIA"/>
    <s v="CALIBRACHOA 15CM"/>
    <n v="30"/>
    <n v="40.99"/>
    <n v="1229.7"/>
    <n v="264222.09000000003"/>
    <x v="18"/>
  </r>
  <r>
    <m/>
    <x v="204"/>
    <s v="Invoice"/>
    <s v="89145"/>
    <s v="BUILDERS WAREHOUSE:GLEN EAGLES"/>
    <s v="FLORA SELECT MINI PETUNIA 15CM"/>
    <n v="10"/>
    <n v="41.5"/>
    <n v="415"/>
    <n v="264637.09000000003"/>
    <x v="18"/>
  </r>
  <r>
    <m/>
    <x v="204"/>
    <s v="Invoice"/>
    <s v="89150"/>
    <s v="THYME SQUARE"/>
    <s v="FLORA SELECT MINI PETUNIA 15CM"/>
    <n v="5"/>
    <n v="38.799999999999997"/>
    <n v="194"/>
    <n v="264831.09000000003"/>
    <x v="18"/>
  </r>
  <r>
    <m/>
    <x v="204"/>
    <s v="Invoice"/>
    <s v="89165"/>
    <s v="BUILDERS WAREHOUSE:BETHLEHEM"/>
    <s v="FLORA SELECT MINI PETUNIA 15CM  703610"/>
    <n v="48"/>
    <n v="41.5"/>
    <n v="1992"/>
    <n v="266823.09000000003"/>
    <x v="18"/>
  </r>
  <r>
    <m/>
    <x v="204"/>
    <s v="Invoice"/>
    <s v="89166"/>
    <s v="BUILDERS WAREHOUSE:BLOEMFONTEIN"/>
    <s v="FLORA SELECT MINI PETUNIA 15CM  703610"/>
    <n v="32"/>
    <n v="41.5"/>
    <n v="1328"/>
    <n v="268151.09000000003"/>
    <x v="18"/>
  </r>
  <r>
    <m/>
    <x v="50"/>
    <s v="Invoice"/>
    <s v="89183"/>
    <s v="BUILDERS WAREHOUSE:STRUBENS VALLEY"/>
    <s v="FLORA SELECT MINI PETUNIA 15CM"/>
    <n v="20"/>
    <n v="41.5"/>
    <n v="830"/>
    <n v="268981.09000000003"/>
    <x v="18"/>
  </r>
  <r>
    <m/>
    <x v="50"/>
    <s v="Invoice"/>
    <s v="89184"/>
    <s v="BUILDERS WAREHOUSE:NOORDHEUWEL"/>
    <s v="FLORA SELECT MINI PETUNIA 15CM"/>
    <n v="20"/>
    <n v="41.5"/>
    <n v="830"/>
    <n v="269811.09000000003"/>
    <x v="18"/>
  </r>
  <r>
    <m/>
    <x v="205"/>
    <s v="Invoice"/>
    <s v="89168"/>
    <s v="BUILDERS WAREHOUSE:RIVONIA"/>
    <s v="FLORA SELECT MINI PETUNIA 15CM"/>
    <n v="20"/>
    <n v="41.5"/>
    <n v="830"/>
    <n v="270641.09000000003"/>
    <x v="18"/>
  </r>
  <r>
    <m/>
    <x v="206"/>
    <s v="Invoice"/>
    <s v="89198"/>
    <s v="BUILDERS WAREHOUSE:ROBINDALE"/>
    <s v="FLORA SELECT MINI PETUNIA 15CM"/>
    <n v="40"/>
    <n v="41.5"/>
    <n v="1660"/>
    <n v="272301.09000000003"/>
    <x v="18"/>
  </r>
  <r>
    <m/>
    <x v="206"/>
    <s v="Invoice"/>
    <s v="89199"/>
    <s v="BUILDERS WAREHOUSE:NORTHRIDING"/>
    <s v="FLORA SELECT MINI PETUNIA 15CM"/>
    <n v="20"/>
    <n v="41.5"/>
    <n v="830"/>
    <n v="273131.09000000003"/>
    <x v="18"/>
  </r>
  <r>
    <m/>
    <x v="206"/>
    <s v="Invoice"/>
    <s v="89200"/>
    <s v="BUILDERS WAREHOUSE:GREENSTONE"/>
    <s v="FLORA SELECT MINI PETUNIA 15CM"/>
    <n v="16"/>
    <n v="41.5"/>
    <n v="664"/>
    <n v="273795.09000000003"/>
    <x v="18"/>
  </r>
  <r>
    <m/>
    <x v="206"/>
    <s v="Invoice"/>
    <s v="89202"/>
    <s v="BUILDERS WAREHOUSE:FLORIDA GLEN"/>
    <s v="FLORA SELECT MINI PETUNIA 15CM"/>
    <n v="10"/>
    <n v="41.5"/>
    <n v="415"/>
    <n v="274210.09000000003"/>
    <x v="18"/>
  </r>
  <r>
    <m/>
    <x v="206"/>
    <s v="Invoice"/>
    <s v="89222"/>
    <s v="BUILDERS WAREHOUSE:NEWCASTLE"/>
    <s v="FLORA SELECT MINI PETUNIA 15CM"/>
    <n v="48"/>
    <n v="41.5"/>
    <n v="1992"/>
    <n v="276202.09000000003"/>
    <x v="18"/>
  </r>
  <r>
    <m/>
    <x v="207"/>
    <s v="Invoice"/>
    <s v="89209"/>
    <s v="BUILDERS WAREHOUSE:BOKSBURG (NEW)"/>
    <s v="FLORA SELECT MINI PETUNIA 15CM"/>
    <n v="30"/>
    <n v="41.5"/>
    <n v="1245"/>
    <n v="277447.09000000003"/>
    <x v="18"/>
  </r>
  <r>
    <m/>
    <x v="207"/>
    <s v="Invoice"/>
    <s v="89213"/>
    <s v="BUILDERS WAREHOUSE:RIVONIA"/>
    <s v="FLORA SELECT MINI PETUNIA 15CM"/>
    <n v="20"/>
    <n v="41.5"/>
    <n v="830"/>
    <n v="278277.09000000003"/>
    <x v="18"/>
  </r>
  <r>
    <m/>
    <x v="207"/>
    <s v="Invoice"/>
    <s v="89214"/>
    <s v="BUILDERS WAREHOUSE:CEDAR SQUARE"/>
    <s v="FLORA SELECT MINI PETUNIA 15CM"/>
    <n v="25"/>
    <n v="41.5"/>
    <n v="1037.5"/>
    <n v="279314.59000000003"/>
    <x v="18"/>
  </r>
  <r>
    <m/>
    <x v="207"/>
    <s v="Invoice"/>
    <s v="89217"/>
    <s v="BUILDERS WAREHOUSE:GLEN EAGLES"/>
    <s v="FLORA SELECT MINI PETUNIA 15CM"/>
    <n v="25"/>
    <n v="41.5"/>
    <n v="1037.5"/>
    <n v="280352.09000000003"/>
    <x v="18"/>
  </r>
  <r>
    <m/>
    <x v="207"/>
    <s v="Invoice"/>
    <s v="89223"/>
    <s v="THYME SQUARE"/>
    <s v="FLORA SELECT MINI PETUNIA 15CM"/>
    <n v="8"/>
    <n v="38.799999999999997"/>
    <n v="310.39999999999998"/>
    <n v="280662.49000000005"/>
    <x v="18"/>
  </r>
  <r>
    <m/>
    <x v="207"/>
    <s v="Invoice"/>
    <s v="89233"/>
    <s v="BUILDERS WAREHOUSE:BLOEMFONTEIN"/>
    <s v="FLORA SELECT MINI PETUNIA 15CM"/>
    <n v="64"/>
    <n v="41.5"/>
    <n v="2656"/>
    <n v="283318.49000000005"/>
    <x v="18"/>
  </r>
  <r>
    <m/>
    <x v="290"/>
    <s v="Invoice"/>
    <s v="89252"/>
    <s v="BUILDERS WAREHOUSE:NOORDHEUWEL"/>
    <s v="FLORA SELECT MINI PETUNIA 15CM"/>
    <n v="30"/>
    <n v="41.5"/>
    <n v="1245"/>
    <n v="284563.49000000005"/>
    <x v="18"/>
  </r>
  <r>
    <m/>
    <x v="29"/>
    <s v="Invoice"/>
    <s v="89237"/>
    <s v="BUILDERS WAREHOUSE:ERASMUS PARK"/>
    <s v="FLORA SELECT MINI PETUNIA 15CM"/>
    <n v="36"/>
    <n v="41.5"/>
    <n v="1494"/>
    <n v="286057.49000000005"/>
    <x v="18"/>
  </r>
  <r>
    <m/>
    <x v="222"/>
    <s v="Invoice"/>
    <s v="89256"/>
    <s v="BUILDERS WAREHOUSE:CRAIGHALL PARK"/>
    <s v="FLORA SELECT MINI PETUNIA 15CM"/>
    <n v="10"/>
    <n v="41.5"/>
    <n v="415"/>
    <n v="286472.49000000005"/>
    <x v="18"/>
  </r>
  <r>
    <m/>
    <x v="264"/>
    <s v="Invoice"/>
    <s v="89278"/>
    <s v="BUILDERS WAREHOUSE:STRUBENS VALLEY"/>
    <s v="FLORA SELECT MINI PETUNIA 15CM"/>
    <n v="50"/>
    <n v="41.5"/>
    <n v="2075"/>
    <n v="288547.49000000005"/>
    <x v="18"/>
  </r>
  <r>
    <m/>
    <x v="51"/>
    <s v="Invoice"/>
    <s v="89288"/>
    <s v="BUILDERS WAREHOUSE:EDENVALE"/>
    <s v="FLORA SELECT MINI PETUNIA 15CM"/>
    <n v="40"/>
    <n v="41.5"/>
    <n v="1660"/>
    <n v="290207.49000000005"/>
    <x v="18"/>
  </r>
  <r>
    <m/>
    <x v="51"/>
    <s v="Invoice"/>
    <s v="89289"/>
    <s v="BUILDERS WAREHOUSE:RIVONIA"/>
    <s v="FLORA SELECT MINI PETUNIA 15CM"/>
    <n v="20"/>
    <n v="41.5"/>
    <n v="830"/>
    <n v="291037.49000000005"/>
    <x v="18"/>
  </r>
  <r>
    <m/>
    <x v="51"/>
    <s v="Invoice"/>
    <s v="89291"/>
    <s v="BUILDERS WAREHOUSE:NORTHMEAD"/>
    <s v="FLORA SELECT MINI PETUNIA 15CM"/>
    <n v="40"/>
    <n v="41.5"/>
    <n v="1660"/>
    <n v="292697.49000000005"/>
    <x v="18"/>
  </r>
  <r>
    <m/>
    <x v="51"/>
    <s v="Invoice"/>
    <s v="89311"/>
    <s v="BUILDERS WAREHOUSE:GLEN EAGLES"/>
    <s v="FLORA SELECT MINI PETUNIA 15CM"/>
    <n v="20"/>
    <n v="41.5"/>
    <n v="830"/>
    <n v="293527.49000000005"/>
    <x v="18"/>
  </r>
  <r>
    <m/>
    <x v="51"/>
    <s v="Invoice"/>
    <s v="89312"/>
    <s v="BUILDERS WAREHOUSE:NEWMARKET"/>
    <s v="FLORA SELECT MINI PETUNIA 15CM"/>
    <n v="32"/>
    <n v="41.5"/>
    <n v="1328"/>
    <n v="294855.49000000005"/>
    <x v="18"/>
  </r>
  <r>
    <m/>
    <x v="51"/>
    <s v="Invoice"/>
    <s v="89314"/>
    <s v="AGRI 2 MARKET"/>
    <s v="FLORA SELECT MINI PETUNIA 15CM"/>
    <n v="70"/>
    <n v="26.25"/>
    <n v="1837.5"/>
    <n v="296692.99000000005"/>
    <x v="18"/>
  </r>
  <r>
    <m/>
    <x v="51"/>
    <s v="Invoice"/>
    <s v="89369"/>
    <s v="BUILDERS WAREHOUSE:BLOEMFONTEIN"/>
    <s v="FLORA SELECT MINI PETUNIA 15CM"/>
    <n v="32"/>
    <n v="41.5"/>
    <n v="1328"/>
    <n v="298020.99000000005"/>
    <x v="18"/>
  </r>
  <r>
    <m/>
    <x v="77"/>
    <s v="Invoice"/>
    <s v="89405"/>
    <s v="BUILDERS WAREHOUSE:NOORDHEUWEL"/>
    <s v="FLORA SELECT MINI PETUNIA 15CM"/>
    <n v="30"/>
    <n v="41.5"/>
    <n v="1245"/>
    <n v="299265.99000000005"/>
    <x v="18"/>
  </r>
  <r>
    <m/>
    <x v="78"/>
    <s v="Invoice"/>
    <s v="89331"/>
    <s v="BUILDERS WAREHOUSE:RIVONIA"/>
    <s v="FLORA SELECT MINI PETUNIA 15CM"/>
    <n v="20"/>
    <n v="41.5"/>
    <n v="830"/>
    <n v="300095.99000000005"/>
    <x v="18"/>
  </r>
  <r>
    <m/>
    <x v="80"/>
    <s v="Invoice"/>
    <s v="89391"/>
    <s v="BUILDERS WAREHOUSE:NORWOOD"/>
    <s v="FLORA SELECT MINI PETUNIA 15CM"/>
    <n v="20"/>
    <n v="41.5"/>
    <n v="830"/>
    <n v="300925.99000000005"/>
    <x v="18"/>
  </r>
  <r>
    <m/>
    <x v="80"/>
    <s v="Invoice"/>
    <s v="89392"/>
    <s v="BUILDERS WAREHOUSE:NORTHRIDING"/>
    <s v="FLORA SELECT MINI PETUNIA 15CM"/>
    <n v="20"/>
    <n v="41.5"/>
    <n v="830"/>
    <n v="301755.99000000005"/>
    <x v="18"/>
  </r>
  <r>
    <m/>
    <x v="80"/>
    <s v="Invoice"/>
    <s v="89393"/>
    <s v="BUILDERS WAREHOUSE:STRUBENS VALLEY"/>
    <s v="FLORA SELECT MINI PETUNIA 15CM"/>
    <n v="32"/>
    <n v="41.5"/>
    <n v="1328"/>
    <n v="303083.99000000005"/>
    <x v="18"/>
  </r>
  <r>
    <m/>
    <x v="80"/>
    <s v="Invoice"/>
    <s v="89400"/>
    <s v="BUILDERS WAREHOUSE:FLORIDA GLEN"/>
    <s v="FLORA SELECT MINI PETUNIA 15CM"/>
    <n v="10"/>
    <n v="41.5"/>
    <n v="415"/>
    <n v="303498.99000000005"/>
    <x v="18"/>
  </r>
  <r>
    <m/>
    <x v="80"/>
    <s v="Invoice"/>
    <s v="89401"/>
    <s v="LITTLE AUSTRIA"/>
    <s v="FLORA SELECT MINI PETUNIA 15CM"/>
    <n v="16"/>
    <n v="40.99"/>
    <n v="655.84"/>
    <n v="304154.83000000007"/>
    <x v="18"/>
  </r>
  <r>
    <m/>
    <x v="80"/>
    <s v="Invoice"/>
    <s v="89434"/>
    <s v="BUILDERS WAREHOUSE:NEWCASTLE"/>
    <s v="FLORA SELECT MINI PETUNIA 15CM"/>
    <n v="48"/>
    <n v="41.5"/>
    <n v="1992"/>
    <n v="306146.83000000007"/>
    <x v="18"/>
  </r>
  <r>
    <m/>
    <x v="80"/>
    <s v="Invoice"/>
    <s v="89435"/>
    <s v="BUILDERS WAREHOUSE:BETHLEHEM"/>
    <s v="FLORA SELECT MINI PETUNIA 15CM"/>
    <n v="48"/>
    <n v="41.5"/>
    <n v="1992"/>
    <n v="308138.83000000007"/>
    <x v="18"/>
  </r>
  <r>
    <m/>
    <x v="81"/>
    <s v="Invoice"/>
    <s v="89417"/>
    <s v="BUILDERS WAREHOUSE:CARNIVAL MALL"/>
    <s v="FLORA SELECT MINI PETUNIA 15CM"/>
    <n v="16"/>
    <n v="41.5"/>
    <n v="664"/>
    <n v="308802.83000000007"/>
    <x v="18"/>
  </r>
  <r>
    <m/>
    <x v="81"/>
    <s v="Invoice"/>
    <s v="89474"/>
    <s v="BUILDERS WAREHOUSE:BLOEMFONTEIN"/>
    <s v="FLORA SELECT MINI PETUNIA 15CM"/>
    <n v="80"/>
    <n v="41.5"/>
    <n v="3320"/>
    <n v="312122.83000000007"/>
    <x v="18"/>
  </r>
  <r>
    <m/>
    <x v="328"/>
    <s v="Invoice"/>
    <s v="89422"/>
    <s v="BUILDERS WAREHOUSE:GLEN EAGLES"/>
    <s v="FLORA SELECT MINI PETUNIA 15CM"/>
    <n v="20"/>
    <n v="41.5"/>
    <n v="830"/>
    <n v="312952.83000000007"/>
    <x v="18"/>
  </r>
  <r>
    <m/>
    <x v="83"/>
    <s v="Invoice"/>
    <s v="89449"/>
    <s v="BUILDERS WAREHOUSE:CEDAR SQUARE"/>
    <s v="FLORA SELECT MINI PETUNIA 15CM"/>
    <n v="20"/>
    <n v="41.5"/>
    <n v="830"/>
    <n v="313782.83000000007"/>
    <x v="18"/>
  </r>
  <r>
    <m/>
    <x v="83"/>
    <s v="Invoice"/>
    <s v="89456"/>
    <s v="BUILDERS WAREHOUSE:BRYANSTON"/>
    <s v="FLORA SELECT MINI PETUNIA 15CM"/>
    <n v="10"/>
    <n v="41.5"/>
    <n v="415"/>
    <n v="314197.83000000007"/>
    <x v="18"/>
  </r>
  <r>
    <m/>
    <x v="84"/>
    <s v="Invoice"/>
    <s v="89478"/>
    <s v="BUILDERS WAREHOUSE:KLERKSDORP"/>
    <s v="FLORA SELECT MINI PETUNIA 15CM  "/>
    <n v="20"/>
    <n v="41.5"/>
    <n v="830"/>
    <n v="315027.83000000007"/>
    <x v="18"/>
  </r>
  <r>
    <m/>
    <x v="84"/>
    <s v="Invoice"/>
    <s v="89481"/>
    <s v="BUILDERS WAREHOUSE:LAMBTON"/>
    <s v="FLORA SELECT MINI PETUNIA 15CM"/>
    <n v="20"/>
    <n v="41.5"/>
    <n v="830"/>
    <n v="315857.83000000007"/>
    <x v="18"/>
  </r>
  <r>
    <m/>
    <x v="30"/>
    <s v="Invoice"/>
    <s v="89497"/>
    <s v="BUILDERS WAREHOUSE:NOORDHEUWEL"/>
    <s v="FLORA SELECT MINI PETUNIA 15CM"/>
    <n v="20"/>
    <n v="41.5"/>
    <n v="830"/>
    <n v="316687.83000000007"/>
    <x v="18"/>
  </r>
  <r>
    <m/>
    <x v="30"/>
    <s v="Invoice"/>
    <s v="89502"/>
    <s v="BUILDERS WAREHOUSE:ROBINDALE"/>
    <s v="FLORA SELECT MINI PETUNIA 15CM"/>
    <n v="32"/>
    <n v="41.5"/>
    <n v="1328"/>
    <n v="318015.83000000007"/>
    <x v="18"/>
  </r>
  <r>
    <m/>
    <x v="30"/>
    <s v="Invoice"/>
    <s v="89503"/>
    <s v="BUILDERS WAREHOUSE:NORWOOD"/>
    <s v="FLORA SELECT MINI PETUNIA 15CM"/>
    <n v="16"/>
    <n v="41.5"/>
    <n v="664"/>
    <n v="318679.83000000007"/>
    <x v="18"/>
  </r>
  <r>
    <m/>
    <x v="30"/>
    <s v="Invoice"/>
    <s v="89504"/>
    <s v="BUILDERS WAREHOUSE:GREENSTONE"/>
    <s v="FLORA SELECT MINI PETUNIA 15CM"/>
    <n v="20"/>
    <n v="41.5"/>
    <n v="830"/>
    <n v="319509.83000000007"/>
    <x v="18"/>
  </r>
  <r>
    <m/>
    <x v="85"/>
    <s v="Invoice"/>
    <s v="89522"/>
    <s v="BUILDERS WAREHOUSE:BOKSBURG (NEW)"/>
    <s v="FLORA SELECT MINI PETUNIA 15CM"/>
    <n v="10"/>
    <n v="41.5"/>
    <n v="415"/>
    <n v="319924.83000000007"/>
    <x v="18"/>
  </r>
  <r>
    <m/>
    <x v="85"/>
    <s v="Invoice"/>
    <s v="89523"/>
    <s v="BUILDERS WAREHOUSE:NORTHMEAD"/>
    <s v="FLORA SELECT MINI PETUNIA 15CM"/>
    <n v="30"/>
    <n v="41.5"/>
    <n v="1245"/>
    <n v="321169.83000000007"/>
    <x v="18"/>
  </r>
  <r>
    <m/>
    <x v="85"/>
    <s v="Invoice"/>
    <s v="89526"/>
    <s v="BUILDERS WAREHOUSE:SUNWARD PARK"/>
    <s v="FLORA SELECT MINI PETUNIA 15CM"/>
    <n v="20"/>
    <n v="41.5"/>
    <n v="830"/>
    <n v="321999.83000000007"/>
    <x v="18"/>
  </r>
  <r>
    <m/>
    <x v="85"/>
    <s v="Invoice"/>
    <s v="89527"/>
    <s v="BUILDERS WAREHOUSE:EDENVALE"/>
    <s v="FLORA SELECT MINI PETUNIA 15CM"/>
    <n v="30"/>
    <n v="41.5"/>
    <n v="1245"/>
    <n v="323244.83000000007"/>
    <x v="18"/>
  </r>
  <r>
    <m/>
    <x v="85"/>
    <s v="Invoice"/>
    <s v="89528"/>
    <s v="BUILDERS WAREHOUSE:NEWMARKET"/>
    <s v="FLORA SELECT MINI PETUNIA 15CM"/>
    <n v="32"/>
    <n v="41.5"/>
    <n v="1328"/>
    <n v="324572.83000000007"/>
    <x v="18"/>
  </r>
  <r>
    <m/>
    <x v="85"/>
    <s v="Invoice"/>
    <s v="89539"/>
    <s v="THYME SQUARE"/>
    <s v="FLORA SELECT MINI PETUNIA 15CM"/>
    <n v="24"/>
    <n v="38.799999999999997"/>
    <n v="931.2"/>
    <n v="325504.03000000009"/>
    <x v="18"/>
  </r>
  <r>
    <m/>
    <x v="85"/>
    <s v="Invoice"/>
    <s v="89544"/>
    <s v="BUILDERS WAREHOUSE:BLOEMFONTEIN"/>
    <s v="FLORA SELECT MINI PETUNIA 15CM"/>
    <n v="64"/>
    <n v="41.5"/>
    <n v="2656"/>
    <n v="328160.03000000009"/>
    <x v="18"/>
  </r>
  <r>
    <m/>
    <x v="41"/>
    <s v="Invoice"/>
    <s v="89548"/>
    <s v="BUILDERS WAREHOUSE:RIVONIA"/>
    <s v="FLORA SELECT MINI PETUNIA 15CM"/>
    <n v="32"/>
    <n v="41.5"/>
    <n v="1328"/>
    <n v="329488.03000000009"/>
    <x v="18"/>
  </r>
  <r>
    <m/>
    <x v="41"/>
    <s v="Invoice"/>
    <s v="89550"/>
    <s v="BUILDERS WAREHOUSE:CEDAR SQUARE"/>
    <s v="FLORA SELECT MINI PETUNIA 15CM"/>
    <n v="25"/>
    <n v="41.5"/>
    <n v="1037.5"/>
    <n v="330525.53000000009"/>
    <x v="18"/>
  </r>
  <r>
    <m/>
    <x v="41"/>
    <s v="Invoice"/>
    <s v="89552"/>
    <s v="BUILDERS WAREHOUSE:FOURWAYS"/>
    <s v="FLORA SELECT MINI PETUNIA 15CM"/>
    <n v="20"/>
    <n v="41.5"/>
    <n v="830"/>
    <n v="331355.53000000009"/>
    <x v="18"/>
  </r>
  <r>
    <m/>
    <x v="41"/>
    <s v="Invoice"/>
    <s v="89563"/>
    <s v="BUILDERS WAREHOUSE:GLEN EAGLES"/>
    <s v="FLORA SELECT MINI PETUNIA 15CM"/>
    <n v="10"/>
    <n v="41.5"/>
    <n v="415"/>
    <n v="331770.53000000009"/>
    <x v="18"/>
  </r>
  <r>
    <m/>
    <x v="41"/>
    <s v="Invoice"/>
    <s v="89564"/>
    <s v="BUILDERS WAREHOUSE:BRYANSTON"/>
    <s v="FLORA SELECT MINI PETUNIA 15CM"/>
    <n v="20"/>
    <n v="41.5"/>
    <n v="830"/>
    <n v="332600.53000000009"/>
    <x v="18"/>
  </r>
  <r>
    <m/>
    <x v="87"/>
    <s v="Invoice"/>
    <s v="89599"/>
    <s v="BUILDERS WAREHOUSE:FLORIDA GLEN"/>
    <s v="FLORA SELECT MINI PETUNIA 15CM"/>
    <n v="15"/>
    <n v="41.5"/>
    <n v="622.5"/>
    <n v="333223.03000000009"/>
    <x v="18"/>
  </r>
  <r>
    <m/>
    <x v="87"/>
    <s v="Invoice"/>
    <s v="89608"/>
    <s v="LITTLE AUSTRIA"/>
    <s v="FLORA SELECT MINI PETUNIA 15CM"/>
    <n v="16"/>
    <n v="40.99"/>
    <n v="655.84"/>
    <n v="333878.87000000011"/>
    <x v="18"/>
  </r>
  <r>
    <m/>
    <x v="87"/>
    <s v="Invoice"/>
    <s v="89628"/>
    <s v="BUILDERS WAREHOUSE:BLOEMFONTEIN"/>
    <s v="FLORA SELECT MINI PETUNIA 15CM"/>
    <n v="32"/>
    <n v="41.5"/>
    <n v="1328"/>
    <n v="335206.87000000011"/>
    <x v="18"/>
  </r>
  <r>
    <m/>
    <x v="87"/>
    <s v="Invoice"/>
    <s v="89631"/>
    <s v="BUILDERS WAREHOUSE:NEWCASTLE"/>
    <s v="FLORA SELECT MINI PETUNIA 15CM"/>
    <n v="48"/>
    <n v="41.5"/>
    <n v="1992"/>
    <n v="337198.87000000011"/>
    <x v="18"/>
  </r>
  <r>
    <m/>
    <x v="42"/>
    <s v="Invoice"/>
    <s v="89597"/>
    <s v="BUILDERS WAREHOUSE:NORTHRIDING"/>
    <s v="FLORA SELECT MINI PETUNIA 15CM"/>
    <n v="32"/>
    <n v="41.5"/>
    <n v="1328"/>
    <n v="338526.87000000011"/>
    <x v="18"/>
  </r>
  <r>
    <m/>
    <x v="42"/>
    <s v="Invoice"/>
    <s v="89617"/>
    <s v="BUILDERS WAREHOUSE:EDENVALE"/>
    <s v="FLORA SELECT MINI PETUNIA 15CM"/>
    <n v="15"/>
    <n v="41.5"/>
    <n v="622.5"/>
    <n v="339149.37000000011"/>
    <x v="18"/>
  </r>
  <r>
    <m/>
    <x v="42"/>
    <s v="Invoice"/>
    <s v="89618"/>
    <s v="BUILDERS WAREHOUSE:BOKSBURG (NEW)"/>
    <s v="FLORA SELECT MINI PETUNIA 15CM"/>
    <n v="20"/>
    <n v="41.5"/>
    <n v="830"/>
    <n v="339979.37000000011"/>
    <x v="18"/>
  </r>
  <r>
    <m/>
    <x v="32"/>
    <s v="Invoice"/>
    <s v="89652"/>
    <s v="BUILDERS WAREHOUSE:NOORDHEUWEL"/>
    <s v="FLORA SELECT MINI PETUNIA 15CM"/>
    <n v="40"/>
    <n v="41.5"/>
    <n v="1660"/>
    <n v="341639.37000000011"/>
    <x v="18"/>
  </r>
  <r>
    <m/>
    <x v="52"/>
    <s v="Invoice"/>
    <s v="89639"/>
    <s v="BUILDERS WAREHOUSE:RIVONIA"/>
    <s v="FLORA SELECT MINI PETUNIA 15CM"/>
    <n v="32"/>
    <n v="41.5"/>
    <n v="1328"/>
    <n v="342967.37000000011"/>
    <x v="18"/>
  </r>
  <r>
    <m/>
    <x v="52"/>
    <s v="Invoice"/>
    <s v="89654"/>
    <s v="BUILDERS WAREHOUSE:GREENSTONE"/>
    <s v="FLORA SELECT MINI PETUNIA 15CM"/>
    <n v="32"/>
    <n v="41.5"/>
    <n v="1328"/>
    <n v="344295.37000000011"/>
    <x v="18"/>
  </r>
  <r>
    <m/>
    <x v="52"/>
    <s v="Invoice"/>
    <s v="89655"/>
    <s v="BUILDERS WAREHOUSE:SOUTHGATE"/>
    <s v="FLORA SELECT MINI PETUNIA 15CM"/>
    <n v="16"/>
    <n v="41.5"/>
    <n v="664"/>
    <n v="344959.37000000011"/>
    <x v="18"/>
  </r>
  <r>
    <m/>
    <x v="88"/>
    <s v="Invoice"/>
    <s v="89672"/>
    <s v="BUILDERS WAREHOUSE:NORTHRIDING"/>
    <s v="FLORA SELECT MINI PETUNIA 15CM  "/>
    <n v="20"/>
    <n v="41.5"/>
    <n v="830"/>
    <n v="345789.37000000011"/>
    <x v="18"/>
  </r>
  <r>
    <m/>
    <x v="88"/>
    <s v="Invoice"/>
    <s v="89681"/>
    <s v="BUILDERS WAREHOUSE:BETHLEHEM"/>
    <s v="FLORA SELECT MINI PETUNIA 15CM"/>
    <n v="48"/>
    <n v="41.2"/>
    <n v="1977.6"/>
    <n v="347766.97000000009"/>
    <x v="18"/>
  </r>
  <r>
    <m/>
    <x v="88"/>
    <s v="Invoice"/>
    <s v="89697"/>
    <s v="BUILDERS WAREHOUSE:CEDAR SQUARE"/>
    <s v="FLORA SELECT MINI PETUNIA 15CM"/>
    <n v="15"/>
    <n v="41.5"/>
    <n v="622.5"/>
    <n v="348389.47000000009"/>
    <x v="18"/>
  </r>
  <r>
    <m/>
    <x v="88"/>
    <s v="Invoice"/>
    <s v="89698"/>
    <s v="BUILDERS WAREHOUSE:NEWMARKET"/>
    <s v="FLORA SELECT MINI PETUNIA 15CM"/>
    <n v="32"/>
    <n v="41.5"/>
    <n v="1328"/>
    <n v="349717.47000000009"/>
    <x v="18"/>
  </r>
  <r>
    <m/>
    <x v="275"/>
    <s v="Invoice"/>
    <s v="89676"/>
    <s v="BUILDERS WAREHOUSE:CARNIVAL MALL"/>
    <s v="FLORA SELECT MINI PETUNIA 15CM"/>
    <n v="32"/>
    <n v="41.5"/>
    <n v="1328"/>
    <n v="351045.47000000009"/>
    <x v="18"/>
  </r>
  <r>
    <m/>
    <x v="275"/>
    <s v="Invoice"/>
    <s v="89710"/>
    <s v="BUILDERS WAREHOUSE:ROBINDALE"/>
    <s v="FLORA SELECT MINI PETUNIA 15CM"/>
    <n v="16"/>
    <n v="41.5"/>
    <n v="664"/>
    <n v="351709.47000000009"/>
    <x v="18"/>
  </r>
  <r>
    <m/>
    <x v="56"/>
    <s v="Invoice"/>
    <s v="89682"/>
    <s v="BUILDERS WAREHOUSE:ERASMUS PARK"/>
    <s v="FLORA SELECT MINI PETUNIA 15CM"/>
    <n v="32"/>
    <n v="41.5"/>
    <n v="1328"/>
    <n v="353037.47000000009"/>
    <x v="18"/>
  </r>
  <r>
    <m/>
    <x v="56"/>
    <s v="Invoice"/>
    <s v="89687"/>
    <s v="BUILDERS WAREHOUSE:FOURWAYS"/>
    <s v="FLORA SELECT MINI PETUNIA 15CM"/>
    <n v="20"/>
    <n v="41.5"/>
    <n v="830"/>
    <n v="353867.47000000009"/>
    <x v="18"/>
  </r>
  <r>
    <m/>
    <x v="56"/>
    <s v="Invoice"/>
    <s v="89689"/>
    <s v="BUILDERS WAREHOUSE:GLEN EAGLES"/>
    <s v="FLORA SELECT MINI PETUNIA 15CM"/>
    <n v="20"/>
    <n v="41.5"/>
    <n v="830"/>
    <n v="354697.47000000009"/>
    <x v="18"/>
  </r>
  <r>
    <m/>
    <x v="56"/>
    <s v="Invoice"/>
    <s v="89783"/>
    <s v="BUILDERS WAREHOUSE:BLOEMFONTEIN"/>
    <s v="FLORA SELECT MINI PETUNIA 15CM"/>
    <n v="32"/>
    <n v="41.5"/>
    <n v="1328"/>
    <n v="356025.47000000009"/>
    <x v="18"/>
  </r>
  <r>
    <m/>
    <x v="57"/>
    <s v="Invoice"/>
    <s v="89713"/>
    <s v="BUILDERS WAREHOUSE:LAMBTON"/>
    <s v="FLORA SELECT MINI PETUNIA 15CM"/>
    <n v="10"/>
    <n v="41.5"/>
    <n v="415"/>
    <n v="356440.47000000009"/>
    <x v="18"/>
  </r>
  <r>
    <m/>
    <x v="57"/>
    <s v="Invoice"/>
    <s v="89715"/>
    <s v="BUILDERS WAREHOUSE:FLORIDA GLEN"/>
    <s v="FLORA SELECT MINI PETUNIA 15CM"/>
    <n v="10"/>
    <n v="41.5"/>
    <n v="415"/>
    <n v="356855.47000000009"/>
    <x v="18"/>
  </r>
  <r>
    <m/>
    <x v="57"/>
    <s v="Invoice"/>
    <s v="89720"/>
    <s v="BUILDERS WAREHOUSE:SOUTHGATE"/>
    <s v="FLORA SELECT MINI PETUNIA 15CM"/>
    <n v="10"/>
    <n v="41.5"/>
    <n v="415"/>
    <n v="357270.47000000009"/>
    <x v="18"/>
  </r>
  <r>
    <m/>
    <x v="33"/>
    <s v="Invoice"/>
    <s v="89727"/>
    <s v="BUILDERS WAREHOUSE:NORTHRIDING"/>
    <s v="FLORA SELECT MINI PETUNIA 15CM"/>
    <n v="20"/>
    <n v="41.5"/>
    <n v="830"/>
    <n v="358100.47000000009"/>
    <x v="18"/>
  </r>
  <r>
    <m/>
    <x v="33"/>
    <s v="Invoice"/>
    <s v="89728"/>
    <s v="BUILDERS WAREHOUSE:CEDAR SQUARE"/>
    <s v="FLORA SELECT MINI PETUNIA 15CM"/>
    <n v="20"/>
    <n v="41.5"/>
    <n v="830"/>
    <n v="358930.47000000009"/>
    <x v="18"/>
  </r>
  <r>
    <m/>
    <x v="33"/>
    <s v="Invoice"/>
    <s v="89729"/>
    <s v="BUILDERS WAREHOUSE:FOURWAYS"/>
    <s v="FLORA SELECT MINI PETUNIA 15CM"/>
    <n v="20"/>
    <n v="41.5"/>
    <n v="830"/>
    <n v="359760.47000000009"/>
    <x v="18"/>
  </r>
  <r>
    <m/>
    <x v="33"/>
    <s v="Invoice"/>
    <s v="89731"/>
    <s v="BUILDERS WAREHOUSE:RIVONIA"/>
    <s v="FLORA SELECT MINI PETUNIA 15CM"/>
    <n v="32"/>
    <n v="41.5"/>
    <n v="1328"/>
    <n v="361088.47000000009"/>
    <x v="18"/>
  </r>
  <r>
    <m/>
    <x v="34"/>
    <s v="Invoice"/>
    <s v="89753"/>
    <s v="BUILDERS WAREHOUSE:CRAIGHALL PARK"/>
    <s v="FLORA SELECT MINI PETUNIA 15CM"/>
    <n v="20"/>
    <n v="41.5"/>
    <n v="830"/>
    <n v="361918.47000000009"/>
    <x v="18"/>
  </r>
  <r>
    <m/>
    <x v="89"/>
    <s v="Invoice"/>
    <s v="89758"/>
    <s v="BUILDERS WAREHOUSE:NOORDHEUWEL"/>
    <s v="FLORA SELECT MINI PETUNIA 15CM"/>
    <n v="40"/>
    <n v="41.5"/>
    <n v="1660"/>
    <n v="363578.47000000009"/>
    <x v="18"/>
  </r>
  <r>
    <m/>
    <x v="89"/>
    <s v="Invoice"/>
    <s v="89759"/>
    <s v="BUILDERS WAREHOUSE:EDENVALE"/>
    <s v="FLORA SELECT MINI PETUNIA 15CM"/>
    <n v="10"/>
    <n v="41.5"/>
    <n v="415"/>
    <n v="363993.47000000009"/>
    <x v="18"/>
  </r>
  <r>
    <m/>
    <x v="89"/>
    <s v="Invoice"/>
    <s v="89760"/>
    <s v="BUILDERS WAREHOUSE:SUNWARD PARK"/>
    <s v="FLORA SELECT MINI PETUNIA 15CM"/>
    <n v="20"/>
    <n v="41.5"/>
    <n v="830"/>
    <n v="364823.47000000009"/>
    <x v="18"/>
  </r>
  <r>
    <m/>
    <x v="89"/>
    <s v="Invoice"/>
    <s v="89763"/>
    <s v="RIVERSIDE MICA"/>
    <s v="CALIBRACHOA 15CM"/>
    <n v="13"/>
    <n v="44.4"/>
    <n v="577.20000000000005"/>
    <n v="365400.6700000001"/>
    <x v="18"/>
  </r>
  <r>
    <m/>
    <x v="89"/>
    <s v="Invoice"/>
    <s v="89766"/>
    <s v="BUILDERS WAREHOUSE:BETHLEHEM"/>
    <s v="FLORA SELECT MINI PETUNIA 15CM"/>
    <n v="40"/>
    <n v="41.5"/>
    <n v="1660"/>
    <n v="367060.6700000001"/>
    <x v="18"/>
  </r>
  <r>
    <m/>
    <x v="58"/>
    <s v="Invoice"/>
    <s v="89764"/>
    <s v="BUILDERS WAREHOUSE:NEWMARKET"/>
    <s v="FLORA SELECT MINI PETUNIA 15CM"/>
    <n v="32"/>
    <n v="41.5"/>
    <n v="1328"/>
    <n v="368388.6700000001"/>
    <x v="18"/>
  </r>
  <r>
    <m/>
    <x v="59"/>
    <s v="Invoice"/>
    <s v="89777"/>
    <s v="BUILDERS WAREHOUSE:GLEN EAGLES"/>
    <s v="FLORA SELECT MINI PETUNIA 15CM"/>
    <n v="16"/>
    <n v="41.5"/>
    <n v="664"/>
    <n v="369052.6700000001"/>
    <x v="18"/>
  </r>
  <r>
    <m/>
    <x v="295"/>
    <s v="Invoice"/>
    <s v="89795"/>
    <s v="BUILDERS WAREHOUSE:LAMBTON"/>
    <s v="FLORA SELECT MINI PETUNIA 15CM"/>
    <n v="10"/>
    <n v="41.5"/>
    <n v="415"/>
    <n v="369467.6700000001"/>
    <x v="18"/>
  </r>
  <r>
    <m/>
    <x v="295"/>
    <s v="Invoice"/>
    <s v="89818"/>
    <s v="BUILDERS WAREHOUSE:NEWCASTLE"/>
    <s v="FLORA SELECT MINI PETUNIA 15CM"/>
    <n v="48"/>
    <n v="41.5"/>
    <n v="1992"/>
    <n v="371459.6700000001"/>
    <x v="18"/>
  </r>
  <r>
    <m/>
    <x v="35"/>
    <s v="Invoice"/>
    <s v="89802"/>
    <s v="BUILDERS WAREHOUSE:ROBINDALE"/>
    <s v="FLORA SELECT MINI PETUNIA 15CM"/>
    <n v="16"/>
    <n v="41.5"/>
    <n v="664"/>
    <n v="372123.6700000001"/>
    <x v="18"/>
  </r>
  <r>
    <m/>
    <x v="35"/>
    <s v="Invoice"/>
    <s v="89806"/>
    <s v="BUILDERS WAREHOUSE:NORTHRIDING"/>
    <s v="FLORA SELECT MINI PETUNIA 15CM"/>
    <n v="15"/>
    <n v="41.5"/>
    <n v="622.5"/>
    <n v="372746.1700000001"/>
    <x v="18"/>
  </r>
  <r>
    <m/>
    <x v="35"/>
    <s v="Invoice"/>
    <s v="89807"/>
    <s v="BUILDERS WAREHOUSE:KEMPTON PARK"/>
    <s v="FLORA SELECT MINI PETUNIA 15CM"/>
    <n v="32"/>
    <n v="41.5"/>
    <n v="1328"/>
    <n v="374074.1700000001"/>
    <x v="18"/>
  </r>
  <r>
    <m/>
    <x v="35"/>
    <s v="Invoice"/>
    <s v="89808"/>
    <s v="BUILDERS WAREHOUSE:BEDFORDVIEW"/>
    <s v="FLORA SELECT MINI PETUNIA 15CM"/>
    <n v="32"/>
    <n v="41.5"/>
    <n v="1328"/>
    <n v="375402.1700000001"/>
    <x v="18"/>
  </r>
  <r>
    <m/>
    <x v="35"/>
    <s v="Invoice"/>
    <s v="89812"/>
    <s v="RIVERSIDE MICA"/>
    <s v="CALIBRACHOA ASSORTED 14CM"/>
    <n v="12"/>
    <n v="44.4"/>
    <n v="532.79999999999995"/>
    <n v="375934.97000000009"/>
    <x v="18"/>
  </r>
  <r>
    <m/>
    <x v="265"/>
    <s v="Invoice"/>
    <s v="89803"/>
    <s v="BUILDERS WAREHOUSE:STRUBENS VALLEY"/>
    <s v="FLORA SELECT MINI PETUNIA 15CM"/>
    <n v="30"/>
    <n v="41.5"/>
    <n v="1245"/>
    <n v="377179.97000000009"/>
    <x v="18"/>
  </r>
  <r>
    <m/>
    <x v="265"/>
    <s v="Invoice"/>
    <s v="89805"/>
    <s v="BUILDERS WAREHOUSE:GREENSTONE"/>
    <s v="FLORA SELECT MINI PETUNIA 15CM"/>
    <n v="40"/>
    <n v="41.5"/>
    <n v="1660"/>
    <n v="378839.97000000009"/>
    <x v="18"/>
  </r>
  <r>
    <m/>
    <x v="265"/>
    <s v="Invoice"/>
    <s v="89823"/>
    <s v="BUILDERS WAREHOUSE:SUNWARD PARK"/>
    <s v="FLORA SELECT MINI PETUNIA 15CM"/>
    <n v="16"/>
    <n v="41.5"/>
    <n v="664"/>
    <n v="379503.97000000009"/>
    <x v="18"/>
  </r>
  <r>
    <m/>
    <x v="265"/>
    <s v="Invoice"/>
    <s v="89825"/>
    <s v="BUILDERS WAREHOUSE:CEDAR SQUARE"/>
    <s v="FLORA SELECT MINI PETUNIA 15CM"/>
    <n v="16"/>
    <n v="41.5"/>
    <n v="664"/>
    <n v="380167.97000000009"/>
    <x v="18"/>
  </r>
  <r>
    <m/>
    <x v="90"/>
    <s v="Invoice"/>
    <s v="89820"/>
    <s v="BUILDERS WAREHOUSE:BOKSBURG (NEW)"/>
    <s v="FLORA SELECT MINI PETUNIA 15CM"/>
    <n v="20"/>
    <n v="41.5"/>
    <n v="830"/>
    <n v="380997.97000000009"/>
    <x v="18"/>
  </r>
  <r>
    <m/>
    <x v="90"/>
    <s v="Invoice"/>
    <s v="89827"/>
    <s v="BUILDERS WAREHOUSE:NORTHMEAD"/>
    <s v="FLORA SELECT MINI PETUNIA 15CM"/>
    <n v="30"/>
    <n v="41.5"/>
    <n v="1245"/>
    <n v="382242.97000000009"/>
    <x v="18"/>
  </r>
  <r>
    <m/>
    <x v="90"/>
    <s v="Invoice"/>
    <s v="89832"/>
    <s v="THYME SQUARE"/>
    <s v="FLORA SELECT MINI PETUNIA 15CM"/>
    <n v="30"/>
    <n v="38.799999999999997"/>
    <n v="1164"/>
    <n v="383406.97000000009"/>
    <x v="18"/>
  </r>
  <r>
    <m/>
    <x v="266"/>
    <s v="Invoice"/>
    <s v="89850"/>
    <s v="BUILDERS WAREHOUSE:ERASMUS PARK"/>
    <s v="FLORA SELECT MINI PETUNIA 15CM"/>
    <n v="16"/>
    <n v="41.5"/>
    <n v="664"/>
    <n v="384070.97000000009"/>
    <x v="18"/>
  </r>
  <r>
    <m/>
    <x v="267"/>
    <s v="Invoice"/>
    <s v="89880"/>
    <s v="BUILDERS WAREHOUSE:FLORIDA GLEN"/>
    <s v="FLORA SELECT MINI PETUNIA 15CM"/>
    <n v="32"/>
    <n v="41.5"/>
    <n v="1328"/>
    <n v="385398.97000000009"/>
    <x v="18"/>
  </r>
  <r>
    <m/>
    <x v="277"/>
    <s v="Invoice"/>
    <s v="89886"/>
    <s v="BUILDERS WAREHOUSE:NOORDHEUWEL"/>
    <s v="FLORA SELECT MINI PETUNIA 15CM"/>
    <n v="16"/>
    <n v="41.5"/>
    <n v="664"/>
    <n v="386062.97000000009"/>
    <x v="18"/>
  </r>
  <r>
    <m/>
    <x v="277"/>
    <s v="Invoice"/>
    <s v="89887"/>
    <s v="BUILDERS WAREHOUSE:NORWOOD"/>
    <s v="FLORA SELECT MINI PETUNIA 15CM"/>
    <n v="24"/>
    <n v="41.5"/>
    <n v="996"/>
    <n v="387058.97000000009"/>
    <x v="18"/>
  </r>
  <r>
    <m/>
    <x v="277"/>
    <s v="Invoice"/>
    <s v="89890"/>
    <s v="BUILDERS WAREHOUSE:NORTHRIDING"/>
    <s v="FLORA SELECT MINI PETUNIA 15CM"/>
    <n v="16"/>
    <n v="41.5"/>
    <n v="664"/>
    <n v="387722.97000000009"/>
    <x v="18"/>
  </r>
  <r>
    <m/>
    <x v="54"/>
    <s v="Invoice"/>
    <s v="89897"/>
    <s v="BUILDERS WAREHOUSE:FOURWAYS"/>
    <s v="FLORA SELECT MINI PETUNIA 15CM"/>
    <n v="15"/>
    <n v="41.5"/>
    <n v="622.5"/>
    <n v="388345.47000000009"/>
    <x v="18"/>
  </r>
  <r>
    <m/>
    <x v="43"/>
    <s v="Invoice"/>
    <s v="89966"/>
    <s v="BUILDERS WAREHOUSE:SUNWARD PARK"/>
    <s v="FLORA SELECT MINI PETUNIA 15CM"/>
    <n v="6"/>
    <n v="41.5"/>
    <n v="249"/>
    <n v="388594.47000000009"/>
    <x v="18"/>
  </r>
  <r>
    <m/>
    <x v="11"/>
    <s v="Invoice"/>
    <s v="90043"/>
    <s v="BUILDERS WAREHOUSE:BLOEMFONTEIN"/>
    <s v="FLORA SELECT MINI PETUNIA 15CM"/>
    <n v="22"/>
    <n v="41.5"/>
    <n v="913"/>
    <n v="389507.47000000009"/>
    <x v="18"/>
  </r>
  <r>
    <m/>
    <x v="37"/>
    <s v="Invoice"/>
    <s v="90113"/>
    <s v="BUILDERS WAREHOUSE:BLOEMFONTEIN"/>
    <s v="FLORA SELECT MINI PETUNIA 15CM"/>
    <n v="80"/>
    <n v="41.5"/>
    <n v="3320"/>
    <n v="392827.47000000009"/>
    <x v="18"/>
  </r>
  <r>
    <m/>
    <x v="37"/>
    <s v="Invoice"/>
    <s v="90114"/>
    <s v="BUILDERS WAREHOUSE:NEWCASTLE"/>
    <s v="FLORA SELECT MINI PETUNIA 15CM"/>
    <n v="48"/>
    <n v="41.5"/>
    <n v="1992"/>
    <n v="394819.47000000009"/>
    <x v="18"/>
  </r>
  <r>
    <m/>
    <x v="95"/>
    <s v="Invoice"/>
    <s v="90122"/>
    <s v="BUILDERS WAREHOUSE:FOURWAYS"/>
    <s v="FLORA SELECT MINI PETUNIA 15CM"/>
    <n v="20"/>
    <n v="41.5"/>
    <n v="830"/>
    <n v="395649.47000000009"/>
    <x v="18"/>
  </r>
  <r>
    <m/>
    <x v="95"/>
    <s v="Invoice"/>
    <s v="90131"/>
    <s v="BUILDERS WAREHOUSE:ERASMUS PARK"/>
    <s v="FLORA SELECT MINI PETUNIA 15CM"/>
    <n v="40"/>
    <n v="41.5"/>
    <n v="1660"/>
    <n v="397309.47000000009"/>
    <x v="18"/>
  </r>
  <r>
    <m/>
    <x v="96"/>
    <s v="Invoice"/>
    <s v="90150"/>
    <s v="RIVERSIDE MICA"/>
    <s v="CALIBRACHOA ASSORTED 15CM"/>
    <n v="2"/>
    <n v="44.4"/>
    <n v="88.8"/>
    <n v="397398.27000000008"/>
    <x v="18"/>
  </r>
  <r>
    <m/>
    <x v="208"/>
    <s v="Invoice"/>
    <s v="90161"/>
    <s v="BUILDERS WAREHOUSE:KEMPTON PARK"/>
    <s v="FLORA SELECT MINI PETUNIA 15CM"/>
    <n v="40"/>
    <n v="41.5"/>
    <n v="1660"/>
    <n v="399058.27000000008"/>
    <x v="18"/>
  </r>
  <r>
    <m/>
    <x v="44"/>
    <s v="Invoice"/>
    <s v="90179"/>
    <s v="BUILDERS WAREHOUSE:SUNWARD PARK"/>
    <s v="FLORA SELECT MINI PETUNIA 15CM"/>
    <n v="32"/>
    <n v="41.5"/>
    <n v="1328"/>
    <n v="400386.27000000008"/>
    <x v="18"/>
  </r>
  <r>
    <m/>
    <x v="44"/>
    <s v="Invoice"/>
    <s v="90182"/>
    <s v="BUILDERS WAREHOUSE:CARNIVAL MALL"/>
    <s v="FLORA SELECT MINI PETUNIA 15CM"/>
    <n v="16"/>
    <n v="41.5"/>
    <n v="664"/>
    <n v="401050.27000000008"/>
    <x v="18"/>
  </r>
  <r>
    <m/>
    <x v="44"/>
    <s v="Invoice"/>
    <s v="90189"/>
    <s v="BUILDERS WAREHOUSE:EDENVALE"/>
    <s v="FLORA SELECT MINI PETUNIA 15CM"/>
    <n v="40"/>
    <n v="41.5"/>
    <n v="1660"/>
    <n v="402710.27000000008"/>
    <x v="18"/>
  </r>
  <r>
    <m/>
    <x v="44"/>
    <s v="Invoice"/>
    <s v="90193"/>
    <s v="THYME SQUARE"/>
    <s v="FLORA SELECT MINI PETUNIA 15CM"/>
    <n v="15"/>
    <n v="38.799999999999997"/>
    <n v="582"/>
    <n v="403292.27000000008"/>
    <x v="18"/>
  </r>
  <r>
    <m/>
    <x v="44"/>
    <s v="Invoice"/>
    <s v="90197"/>
    <s v="BUILDERS WAREHOUSE:BETHLEHEM"/>
    <s v="FLORA SELECT MINI PETUNIA 15CM"/>
    <n v="48"/>
    <n v="41.5"/>
    <n v="1992"/>
    <n v="405284.27000000008"/>
    <x v="18"/>
  </r>
  <r>
    <m/>
    <x v="38"/>
    <s v="Invoice"/>
    <s v="90256"/>
    <s v="BUILDERS WAREHOUSE:BLOEMFONTEIN"/>
    <s v="FLORA SELECT MINI PETUNIA 15CM"/>
    <n v="44"/>
    <n v="41.5"/>
    <n v="1826"/>
    <n v="407110.27000000008"/>
    <x v="18"/>
  </r>
  <r>
    <m/>
    <x v="270"/>
    <s v="Invoice"/>
    <s v="90277"/>
    <s v="BUILDERS WAREHOUSE:NOORDHEUWEL"/>
    <s v="FLORA SELECT MINI PETUNIA 15CM"/>
    <n v="40"/>
    <n v="41.5"/>
    <n v="1660"/>
    <n v="408770.27000000008"/>
    <x v="18"/>
  </r>
  <r>
    <m/>
    <x v="270"/>
    <s v="Invoice"/>
    <s v="90278"/>
    <s v="BUILDERS WAREHOUSE:STRUBENS VALLEY"/>
    <s v="FLORA SELECT MINI PETUNIA 15CM"/>
    <n v="40"/>
    <n v="41.5"/>
    <n v="1660"/>
    <n v="410430.27000000008"/>
    <x v="18"/>
  </r>
  <r>
    <m/>
    <x v="53"/>
    <s v="Invoice"/>
    <s v="90300"/>
    <s v="BUILDERS WAREHOUSE:SUNWARD PARK"/>
    <s v="FLORA SELECT MINI PETUNIA 15CM"/>
    <n v="20"/>
    <n v="41.5"/>
    <n v="830"/>
    <n v="411260.27000000008"/>
    <x v="18"/>
  </r>
  <r>
    <m/>
    <x v="53"/>
    <s v="Invoice"/>
    <s v="90302"/>
    <s v="BUILDERS WAREHOUSE:FOURWAYS"/>
    <s v="FLORA SELECT MINI PETUNIA 15CM"/>
    <n v="20"/>
    <n v="41.5"/>
    <n v="830"/>
    <n v="412090.27000000008"/>
    <x v="18"/>
  </r>
  <r>
    <m/>
    <x v="53"/>
    <s v="Invoice"/>
    <s v="90303"/>
    <s v="BUILDERS WAREHOUSE:NEWMARKET"/>
    <s v="FLORA SELECT MINI PETUNIA 15CM"/>
    <n v="40"/>
    <n v="41.5"/>
    <n v="1660"/>
    <n v="413750.27000000008"/>
    <x v="18"/>
  </r>
  <r>
    <m/>
    <x v="53"/>
    <s v="Invoice"/>
    <s v="90304"/>
    <s v="BUILDERS WAREHOUSE:RIVONIA"/>
    <s v="FLORA SELECT MINI PETUNIA 15CM"/>
    <n v="30"/>
    <n v="41.5"/>
    <n v="1245"/>
    <n v="414995.27000000008"/>
    <x v="18"/>
  </r>
  <r>
    <m/>
    <x v="53"/>
    <s v="Invoice"/>
    <s v="90314"/>
    <s v="BUILDERS WAREHOUSE:BLOEMFONTEIN"/>
    <s v="FLORA SELECT MINI PETUNIA 15CM"/>
    <n v="80"/>
    <n v="41.5"/>
    <n v="3320"/>
    <n v="418315.27000000008"/>
    <x v="18"/>
  </r>
  <r>
    <m/>
    <x v="65"/>
    <s v="Invoice"/>
    <s v="90327"/>
    <s v="BUILDERS WAREHOUSE:ERASMUS PARK"/>
    <s v="FLORA SELECT MINI PETUNIA 15CM"/>
    <n v="32"/>
    <n v="41.5"/>
    <n v="1328"/>
    <n v="419643.27000000008"/>
    <x v="18"/>
  </r>
  <r>
    <m/>
    <x v="65"/>
    <s v="Invoice"/>
    <s v="90335"/>
    <s v="ECKARDS GARDEN PAVILION"/>
    <s v="FLORA SELECT MINI PETUNIA 15CM"/>
    <n v="60"/>
    <n v="40.99"/>
    <n v="2459.4"/>
    <n v="422102.6700000001"/>
    <x v="18"/>
  </r>
  <r>
    <m/>
    <x v="66"/>
    <s v="Invoice"/>
    <s v="90350"/>
    <s v="BUILDERS WAREHOUSE:SOUTHGATE"/>
    <s v="FLORA SELECT MINI PETUNIA 15CM"/>
    <n v="15"/>
    <n v="41.5"/>
    <n v="622.5"/>
    <n v="422725.1700000001"/>
    <x v="18"/>
  </r>
  <r>
    <m/>
    <x v="67"/>
    <s v="Invoice"/>
    <s v="90347"/>
    <s v="BUILDERS WAREHOUSE:KLERKSDORP"/>
    <s v="FLORA SELECT MINI PETUNIA 15CM"/>
    <n v="32"/>
    <n v="41.5"/>
    <n v="1328"/>
    <n v="424053.1700000001"/>
    <x v="18"/>
  </r>
  <r>
    <m/>
    <x v="67"/>
    <s v="Invoice"/>
    <s v="90362"/>
    <s v="BUILDERS WAREHOUSE:STRUBENS VALLEY"/>
    <s v="FLORA SELECT MINI PETUNIA 15CM"/>
    <n v="20"/>
    <n v="41.5"/>
    <n v="830"/>
    <n v="424883.1700000001"/>
    <x v="18"/>
  </r>
  <r>
    <m/>
    <x v="67"/>
    <s v="Invoice"/>
    <s v="90376"/>
    <s v="LITTLE AUSTRIA"/>
    <s v="FLORA SELECT MINI PETUNIA 15CM"/>
    <n v="20"/>
    <n v="40.99"/>
    <n v="819.8"/>
    <n v="425702.97000000009"/>
    <x v="18"/>
  </r>
  <r>
    <m/>
    <x v="98"/>
    <s v="Invoice"/>
    <s v="90378"/>
    <s v="BUILDERS WAREHOUSE:CARNIVAL MALL"/>
    <s v="FLORA SELECT MINI PETUNIA 15CM"/>
    <n v="25"/>
    <n v="41.5"/>
    <n v="1037.5"/>
    <n v="426740.47000000009"/>
    <x v="18"/>
  </r>
  <r>
    <m/>
    <x v="98"/>
    <s v="Invoice"/>
    <s v="90381"/>
    <s v="BUILDERS WAREHOUSE:NEWMARKET"/>
    <s v="FLORA SELECT MINI PETUNIA 15CM"/>
    <n v="16"/>
    <n v="41.5"/>
    <n v="664"/>
    <n v="427404.47000000009"/>
    <x v="18"/>
  </r>
  <r>
    <m/>
    <x v="69"/>
    <s v="Invoice"/>
    <s v="90421"/>
    <s v="RIVERSIDE MICA"/>
    <s v="CALIBRACHOA ASSORTED 15CM"/>
    <n v="6"/>
    <n v="44.4"/>
    <n v="266.39999999999998"/>
    <n v="427670.87000000011"/>
    <x v="18"/>
  </r>
  <r>
    <m/>
    <x v="70"/>
    <s v="Invoice"/>
    <s v="90416"/>
    <s v="BUILDERS WAREHOUSE:KLERKSDORP"/>
    <s v="FLORA SELECT MINI PETUNIA 15CM"/>
    <n v="32"/>
    <n v="41.5"/>
    <n v="1328"/>
    <n v="428998.87000000011"/>
    <x v="18"/>
  </r>
  <r>
    <m/>
    <x v="70"/>
    <s v="Invoice"/>
    <s v="90430"/>
    <s v="BUILDERS WAREHOUSE:STRUBENS VALLEY"/>
    <s v="FLORA SELECT MINI PETUNIA 15CM"/>
    <n v="20"/>
    <n v="41.5"/>
    <n v="830"/>
    <n v="429828.87000000011"/>
    <x v="18"/>
  </r>
  <r>
    <m/>
    <x v="39"/>
    <s v="Invoice"/>
    <s v="90439"/>
    <s v="BUILDERS WAREHOUSE:EDENVALE"/>
    <s v="FLORA SELECT MINI PETUNIA 15CM"/>
    <n v="19"/>
    <n v="41.5"/>
    <n v="788.5"/>
    <n v="430617.37000000011"/>
    <x v="18"/>
  </r>
  <r>
    <m/>
    <x v="101"/>
    <s v="Invoice"/>
    <s v="90567"/>
    <s v="BUILDERS WAREHOUSE:NEWCASTLE"/>
    <s v="FLORA SELECT MINI PETUNIA 15CM"/>
    <n v="32"/>
    <n v="41.5"/>
    <n v="1328"/>
    <n v="431945.37000000011"/>
    <x v="18"/>
  </r>
  <r>
    <m/>
    <x v="102"/>
    <s v="Invoice"/>
    <s v="90598"/>
    <s v="BUILDERS WAREHOUSE:BETHLEHEM"/>
    <s v="FLORA SELECT MINI PETUNIA 15CM"/>
    <n v="32"/>
    <n v="41.5"/>
    <n v="1328"/>
    <n v="433273.37000000011"/>
    <x v="18"/>
  </r>
  <r>
    <s v="Total for FLORA SELECT MINI PETUNIA 15CM"/>
    <x v="0"/>
    <m/>
    <m/>
    <m/>
    <m/>
    <n v="10518"/>
    <m/>
    <n v="433273.37000000011"/>
    <m/>
    <x v="0"/>
  </r>
  <r>
    <s v="FLORA SELECT VERBENA 15CM"/>
    <x v="0"/>
    <m/>
    <m/>
    <m/>
    <m/>
    <m/>
    <m/>
    <m/>
    <m/>
    <x v="0"/>
  </r>
  <r>
    <m/>
    <x v="189"/>
    <s v="Invoice"/>
    <s v="88453"/>
    <s v="THYME SQUARE"/>
    <s v="FLORA SELECT VERBENA 15CM"/>
    <n v="30"/>
    <n v="32.99"/>
    <n v="989.7"/>
    <n v="989.7"/>
    <x v="17"/>
  </r>
  <r>
    <s v="Total for FLORA SELECT VERBENA 15CM"/>
    <x v="0"/>
    <m/>
    <m/>
    <m/>
    <m/>
    <n v="30"/>
    <m/>
    <n v="989.7"/>
    <m/>
    <x v="0"/>
  </r>
  <r>
    <s v="FLORA SELECT COLEUS HANGING BASKET 20CM"/>
    <x v="0"/>
    <m/>
    <m/>
    <m/>
    <m/>
    <m/>
    <m/>
    <m/>
    <m/>
    <x v="0"/>
  </r>
  <r>
    <m/>
    <x v="280"/>
    <s v="Invoice"/>
    <s v="86120"/>
    <s v="SPAR NORTH RAND DC:QUEENSWOOD"/>
    <s v="FLORA SELECT COLEUS HANGING BASKET 20CM"/>
    <n v="8"/>
    <n v="50"/>
    <n v="400"/>
    <n v="400"/>
    <x v="30"/>
  </r>
  <r>
    <s v="Total for FLORA SELECT COLEUS HANGING BASKET 20CM"/>
    <x v="0"/>
    <m/>
    <m/>
    <m/>
    <m/>
    <n v="8"/>
    <m/>
    <n v="400"/>
    <m/>
    <x v="0"/>
  </r>
  <r>
    <s v="FLORA SELECT PETUNIA HANGING BASKET 25CM"/>
    <x v="0"/>
    <m/>
    <m/>
    <m/>
    <m/>
    <m/>
    <m/>
    <m/>
    <m/>
    <x v="0"/>
  </r>
  <r>
    <m/>
    <x v="16"/>
    <s v="Invoice"/>
    <s v="86334"/>
    <s v="GREENSIDE KWEKERY"/>
    <s v="FLORA SELECT PETUNIA HANGING BASKET 25CM"/>
    <n v="5"/>
    <n v="118.8"/>
    <n v="594"/>
    <n v="594"/>
    <x v="30"/>
  </r>
  <r>
    <m/>
    <x v="5"/>
    <s v="Invoice"/>
    <s v="86455"/>
    <s v="ROSES FOR U t/a URTH"/>
    <s v="FLORA SELECT PETUNIA HANGING BASKET 25CM"/>
    <n v="6"/>
    <n v="76.900000000000006"/>
    <n v="461.4"/>
    <n v="1055.4000000000001"/>
    <x v="30"/>
  </r>
  <r>
    <s v="Total for FLORA SELECT PETUNIA HANGING BASKET 25CM"/>
    <x v="0"/>
    <m/>
    <m/>
    <m/>
    <m/>
    <n v="11"/>
    <m/>
    <n v="1055.4000000000001"/>
    <m/>
    <x v="0"/>
  </r>
  <r>
    <s v="GAZANIA ASSORTED 12CM"/>
    <x v="0"/>
    <m/>
    <m/>
    <m/>
    <m/>
    <m/>
    <m/>
    <m/>
    <m/>
    <x v="0"/>
  </r>
  <r>
    <m/>
    <x v="11"/>
    <s v="Invoice"/>
    <s v="90044"/>
    <s v="STODELS NURSERIES:FERNDALE"/>
    <s v="26892054 - GAZANIA ASSORTED 12CM"/>
    <n v="200"/>
    <n v="11.89"/>
    <n v="2378"/>
    <n v="2378"/>
    <x v="4"/>
  </r>
  <r>
    <m/>
    <x v="91"/>
    <s v="Invoice"/>
    <s v="90067"/>
    <s v="STODELS NURSERIES:BRYANSTON"/>
    <s v="26892054 - GAZANIA ASSORTED 12CM"/>
    <n v="300"/>
    <n v="11.89"/>
    <n v="3567"/>
    <n v="5945"/>
    <x v="4"/>
  </r>
  <r>
    <m/>
    <x v="37"/>
    <s v="Invoice"/>
    <s v="90108"/>
    <s v="RENTIA VERSTER LANDSCAPING"/>
    <s v="26892054 - GAZANIA ASSORTED 12CM"/>
    <n v="50"/>
    <n v="13"/>
    <n v="650"/>
    <n v="6595"/>
    <x v="4"/>
  </r>
  <r>
    <m/>
    <x v="37"/>
    <s v="Invoice"/>
    <s v="90110"/>
    <s v="PRETTY GARDENS"/>
    <s v="26892054 - GAZANIA ASSORTED 12CM"/>
    <n v="50"/>
    <n v="11.9"/>
    <n v="595"/>
    <n v="7190"/>
    <x v="4"/>
  </r>
  <r>
    <m/>
    <x v="37"/>
    <s v="Invoice"/>
    <s v="90111"/>
    <s v="ROSES FOR U t/a URTH"/>
    <s v="26892054 - GAZANIA ASSORTED 12CM"/>
    <n v="50"/>
    <n v="11.9"/>
    <n v="595"/>
    <n v="7785"/>
    <x v="4"/>
  </r>
  <r>
    <m/>
    <x v="37"/>
    <s v="Invoice"/>
    <s v="90112"/>
    <s v="PLANT FACTORY"/>
    <s v="26892054 - GAZANIA ASSORTED 12CM"/>
    <n v="25"/>
    <n v="11.9"/>
    <n v="297.5"/>
    <n v="8082.5"/>
    <x v="4"/>
  </r>
  <r>
    <s v="Total for GAZANIA ASSORTED 12CM"/>
    <x v="0"/>
    <m/>
    <m/>
    <m/>
    <m/>
    <n v="675"/>
    <m/>
    <n v="8082.5"/>
    <m/>
    <x v="0"/>
  </r>
  <r>
    <s v="GERANIUM IVY 14CM POT ASS"/>
    <x v="0"/>
    <m/>
    <m/>
    <m/>
    <m/>
    <m/>
    <m/>
    <m/>
    <m/>
    <x v="0"/>
  </r>
  <r>
    <m/>
    <x v="25"/>
    <s v="Invoice"/>
    <s v="87185"/>
    <s v="THYME SQUARE"/>
    <s v="GERANIUM 14CM POT ASS"/>
    <n v="15"/>
    <n v="21.55"/>
    <n v="323.25"/>
    <n v="323.25"/>
    <x v="13"/>
  </r>
  <r>
    <m/>
    <x v="34"/>
    <s v="Invoice"/>
    <s v="89757"/>
    <s v="ECKARDS GARDEN PAVILION"/>
    <s v="GERANIUM 14CM POT ASS"/>
    <n v="30"/>
    <n v="21.2"/>
    <n v="636"/>
    <n v="959.25"/>
    <x v="13"/>
  </r>
  <r>
    <s v="Total for GERANIUM IVY 14CM POT ASS"/>
    <x v="0"/>
    <m/>
    <m/>
    <m/>
    <m/>
    <n v="45"/>
    <m/>
    <n v="959.25"/>
    <m/>
    <x v="0"/>
  </r>
  <r>
    <s v="COMPOST 15DM BAG"/>
    <x v="0"/>
    <m/>
    <m/>
    <m/>
    <m/>
    <m/>
    <m/>
    <m/>
    <m/>
    <x v="0"/>
  </r>
  <r>
    <m/>
    <x v="233"/>
    <s v="Invoice"/>
    <s v="86534"/>
    <s v="SPAR SOUTH RAND DC:SPAR WALKERVILLE"/>
    <s v="COMPOST 15DM BAG"/>
    <n v="5"/>
    <n v="20.5"/>
    <n v="102.5"/>
    <n v="102.5"/>
    <x v="38"/>
  </r>
  <r>
    <m/>
    <x v="285"/>
    <s v="Invoice"/>
    <s v="86846"/>
    <s v="SPAR SOUTH RAND DC:SPAR WALKERVILLE"/>
    <s v="COMPOST 15DM BAG"/>
    <n v="8"/>
    <n v="31.99"/>
    <n v="255.92"/>
    <n v="358.41999999999996"/>
    <x v="38"/>
  </r>
  <r>
    <m/>
    <x v="124"/>
    <s v="Invoice"/>
    <s v="87135"/>
    <s v="SPAR SOUTH RAND DC:SPAR THE PALMS"/>
    <s v="COMPOST 15DM BAG"/>
    <n v="12"/>
    <n v="20.5"/>
    <n v="246"/>
    <n v="604.41999999999996"/>
    <x v="38"/>
  </r>
  <r>
    <s v="Total for COMPOST 15DM BAG"/>
    <x v="0"/>
    <m/>
    <m/>
    <m/>
    <m/>
    <n v="25"/>
    <m/>
    <n v="604.41999999999996"/>
    <m/>
    <x v="0"/>
  </r>
  <r>
    <s v="POTTING SOIL 15DM BAG"/>
    <x v="0"/>
    <m/>
    <m/>
    <m/>
    <m/>
    <m/>
    <m/>
    <m/>
    <m/>
    <x v="0"/>
  </r>
  <r>
    <m/>
    <x v="285"/>
    <s v="Invoice"/>
    <s v="86846"/>
    <s v="SPAR SOUTH RAND DC:SPAR WALKERVILLE"/>
    <s v="POTTING SOIL 15DM BAG"/>
    <n v="4"/>
    <n v="52.99"/>
    <n v="211.96"/>
    <n v="211.96"/>
    <x v="39"/>
  </r>
  <r>
    <m/>
    <x v="124"/>
    <s v="Invoice"/>
    <s v="87135"/>
    <s v="SPAR SOUTH RAND DC:SPAR THE PALMS"/>
    <s v="POTTING SOIL 15DM BAG"/>
    <n v="9"/>
    <n v="33.99"/>
    <n v="305.91000000000003"/>
    <n v="517.87"/>
    <x v="39"/>
  </r>
  <r>
    <s v="Total for POTTING SOIL 15DM BAG"/>
    <x v="0"/>
    <m/>
    <m/>
    <m/>
    <m/>
    <n v="13"/>
    <m/>
    <n v="517.87"/>
    <m/>
    <x v="0"/>
  </r>
  <r>
    <s v="PPAPOREBL"/>
    <x v="0"/>
    <m/>
    <m/>
    <m/>
    <m/>
    <m/>
    <m/>
    <m/>
    <m/>
    <x v="0"/>
  </r>
  <r>
    <m/>
    <x v="18"/>
    <s v="Invoice"/>
    <s v="86425"/>
    <s v="MALANSEUNS Head Office"/>
    <s v="PANSY POWER RED WITH BLOTCH"/>
    <n v="660"/>
    <n v="1.25"/>
    <n v="825"/>
    <n v="825"/>
    <x v="0"/>
  </r>
  <r>
    <m/>
    <x v="292"/>
    <s v="Invoice"/>
    <s v="86570"/>
    <s v="MALANSEUNS Head Office"/>
    <s v="PANSY POWER RED WITH BLOTCH"/>
    <n v="1476"/>
    <n v="1.25"/>
    <n v="1845"/>
    <n v="2670"/>
    <x v="0"/>
  </r>
  <r>
    <m/>
    <x v="294"/>
    <s v="Invoice"/>
    <s v="86664"/>
    <s v="MALANSEUNS Head Office"/>
    <s v="PANSY POWER RED WITH BLOTCH"/>
    <n v="888"/>
    <n v="1.25"/>
    <n v="1110"/>
    <n v="3780"/>
    <x v="0"/>
  </r>
  <r>
    <s v="Total for PPAPOREBL"/>
    <x v="0"/>
    <m/>
    <m/>
    <m/>
    <m/>
    <n v="3024"/>
    <m/>
    <n v="3780"/>
    <m/>
    <x v="0"/>
  </r>
  <r>
    <s v="PPRACDABL"/>
    <x v="0"/>
    <m/>
    <m/>
    <m/>
    <m/>
    <m/>
    <m/>
    <m/>
    <m/>
    <x v="0"/>
  </r>
  <r>
    <m/>
    <x v="292"/>
    <s v="Invoice"/>
    <s v="86569"/>
    <s v="MALANSEUNS Head Office"/>
    <s v="PRIMULA ACAULIS DANEA BLUE"/>
    <n v="0"/>
    <n v="2.2000000000000002"/>
    <n v="0"/>
    <n v="0"/>
    <x v="0"/>
  </r>
  <r>
    <m/>
    <x v="298"/>
    <s v="Invoice"/>
    <s v="86770"/>
    <s v="MALANSEUNS Head Office"/>
    <s v="PRIMULA ACAULIS DANEA BLUE"/>
    <n v="1996"/>
    <n v="2.2000000000000002"/>
    <n v="4391.2"/>
    <n v="4391.2"/>
    <x v="0"/>
  </r>
  <r>
    <s v="Total for PPRACDABL"/>
    <x v="0"/>
    <m/>
    <m/>
    <m/>
    <m/>
    <n v="1996"/>
    <m/>
    <n v="4391.2"/>
    <m/>
    <x v="0"/>
  </r>
  <r>
    <s v="PPRACDAGOSH"/>
    <x v="0"/>
    <m/>
    <m/>
    <m/>
    <m/>
    <m/>
    <m/>
    <m/>
    <m/>
    <x v="0"/>
  </r>
  <r>
    <m/>
    <x v="292"/>
    <s v="Invoice"/>
    <s v="86569"/>
    <s v="MALANSEUNS Head Office"/>
    <s v="PRIMULA ACAULIS DANEA GOLDEN SHADE"/>
    <n v="2656"/>
    <n v="2.2000000000000002"/>
    <n v="5843.2"/>
    <n v="5843.2"/>
    <x v="0"/>
  </r>
  <r>
    <m/>
    <x v="298"/>
    <s v="Invoice"/>
    <s v="86770"/>
    <s v="MALANSEUNS Head Office"/>
    <s v="PRIMULA ACAULIS DANEA GOLDEN SHADE"/>
    <n v="2712"/>
    <n v="2.2000000000000002"/>
    <n v="5966.4"/>
    <n v="11809.599999999999"/>
    <x v="0"/>
  </r>
  <r>
    <s v="Total for PPRACDAGOSH"/>
    <x v="0"/>
    <m/>
    <m/>
    <m/>
    <m/>
    <n v="5368"/>
    <m/>
    <n v="11809.599999999999"/>
    <m/>
    <x v="0"/>
  </r>
  <r>
    <s v="PPRACDAPI"/>
    <x v="0"/>
    <m/>
    <m/>
    <m/>
    <m/>
    <m/>
    <m/>
    <m/>
    <m/>
    <x v="0"/>
  </r>
  <r>
    <m/>
    <x v="292"/>
    <s v="Invoice"/>
    <s v="86569"/>
    <s v="MALANSEUNS Head Office"/>
    <s v="PRIMULA ACAULIS DANEA ROSE BI-COLOUR"/>
    <n v="2644"/>
    <n v="2.2000000000000002"/>
    <n v="5816.8"/>
    <n v="5816.8"/>
    <x v="0"/>
  </r>
  <r>
    <m/>
    <x v="298"/>
    <s v="Invoice"/>
    <s v="86770"/>
    <s v="MALANSEUNS Head Office"/>
    <s v="PRIMULA ACAULIS DANEA ROSE BI-COLOUR"/>
    <n v="2712"/>
    <n v="2.2000000000000002"/>
    <n v="5966.4"/>
    <n v="11783.2"/>
    <x v="0"/>
  </r>
  <r>
    <s v="Total for PPRACDAPI"/>
    <x v="0"/>
    <m/>
    <m/>
    <m/>
    <m/>
    <n v="5356"/>
    <m/>
    <n v="11783.2"/>
    <m/>
    <x v="0"/>
  </r>
  <r>
    <s v="PPRACDASC"/>
    <x v="0"/>
    <m/>
    <m/>
    <m/>
    <m/>
    <m/>
    <m/>
    <m/>
    <m/>
    <x v="0"/>
  </r>
  <r>
    <m/>
    <x v="292"/>
    <s v="Invoice"/>
    <s v="86569"/>
    <s v="MALANSEUNS Head Office"/>
    <s v="PRIMULA ACAULIS DANEA SCARLET"/>
    <n v="2656"/>
    <n v="2.2000000000000002"/>
    <n v="5843.2"/>
    <n v="5843.2"/>
    <x v="0"/>
  </r>
  <r>
    <m/>
    <x v="298"/>
    <s v="Invoice"/>
    <s v="86770"/>
    <s v="MALANSEUNS Head Office"/>
    <s v="PRIMULA ACAULIS DANEA SCARLET"/>
    <n v="1412"/>
    <n v="2.2000000000000002"/>
    <n v="3106.4"/>
    <n v="8949.6"/>
    <x v="0"/>
  </r>
  <r>
    <s v="Total for PPRACDASC"/>
    <x v="0"/>
    <m/>
    <m/>
    <m/>
    <m/>
    <n v="4068"/>
    <m/>
    <n v="8949.6"/>
    <m/>
    <x v="0"/>
  </r>
  <r>
    <s v="PPRACDAWH"/>
    <x v="0"/>
    <m/>
    <m/>
    <m/>
    <m/>
    <m/>
    <m/>
    <m/>
    <m/>
    <x v="0"/>
  </r>
  <r>
    <m/>
    <x v="292"/>
    <s v="Invoice"/>
    <s v="86569"/>
    <s v="MALANSEUNS Head Office"/>
    <s v="PRIMULA ACAULIS DANEA WHITE"/>
    <n v="2652"/>
    <n v="2.2000000000000002"/>
    <n v="5834.4"/>
    <n v="5834.4"/>
    <x v="0"/>
  </r>
  <r>
    <m/>
    <x v="298"/>
    <s v="Invoice"/>
    <s v="86770"/>
    <s v="MALANSEUNS Head Office"/>
    <s v="PRIMULA ACAULIS DANEA WHITE"/>
    <n v="1728"/>
    <n v="2.2000000000000002"/>
    <n v="3801.6"/>
    <n v="9636"/>
    <x v="0"/>
  </r>
  <r>
    <s v="Total for PPRACDAWH"/>
    <x v="0"/>
    <m/>
    <m/>
    <m/>
    <m/>
    <n v="4380"/>
    <m/>
    <n v="9636"/>
    <m/>
    <x v="0"/>
  </r>
  <r>
    <s v="PVIGRCLOR"/>
    <x v="0"/>
    <m/>
    <m/>
    <m/>
    <m/>
    <m/>
    <m/>
    <m/>
    <m/>
    <x v="0"/>
  </r>
  <r>
    <m/>
    <x v="292"/>
    <s v="Invoice"/>
    <s v="86571"/>
    <s v="MALANSEUNS Head Office"/>
    <s v="VIOLA GRANDISSIMO CLEAR ORANGE"/>
    <n v="888"/>
    <n v="1.25"/>
    <n v="1110"/>
    <n v="1110"/>
    <x v="0"/>
  </r>
  <r>
    <m/>
    <x v="294"/>
    <s v="Invoice"/>
    <s v="86663"/>
    <s v="MALANSEUNS Head Office"/>
    <s v="VIOLA GRANDISSIMO CLEAR ORANGE"/>
    <n v="0"/>
    <n v="1.25"/>
    <n v="0"/>
    <n v="1110"/>
    <x v="0"/>
  </r>
  <r>
    <m/>
    <x v="298"/>
    <s v="Invoice"/>
    <s v="86769"/>
    <s v="MALANSEUNS Head Office"/>
    <s v="VIOLA GRANDISSIMO CLEAR ORANGE"/>
    <n v="0"/>
    <n v="1.25"/>
    <n v="0"/>
    <n v="1110"/>
    <x v="0"/>
  </r>
  <r>
    <s v="Total for PVIGRCLOR"/>
    <x v="0"/>
    <m/>
    <m/>
    <m/>
    <m/>
    <n v="888"/>
    <m/>
    <n v="1110"/>
    <m/>
    <x v="0"/>
  </r>
  <r>
    <s v="PVIGRJOJUUP"/>
    <x v="0"/>
    <m/>
    <m/>
    <m/>
    <m/>
    <m/>
    <m/>
    <m/>
    <m/>
    <x v="0"/>
  </r>
  <r>
    <m/>
    <x v="292"/>
    <s v="Invoice"/>
    <s v="86571"/>
    <s v="MALANSEUNS Head Office"/>
    <s v="VIOLA GRANDISSIMO YELLOW JUMP UP"/>
    <n v="1470"/>
    <n v="1.25"/>
    <n v="1837.5"/>
    <n v="1837.5"/>
    <x v="0"/>
  </r>
  <r>
    <m/>
    <x v="294"/>
    <s v="Invoice"/>
    <s v="86663"/>
    <s v="MALANSEUNS Head Office"/>
    <s v="VIOLA GRANDISSIMO YELLOW JUMP UP"/>
    <n v="1476"/>
    <n v="1.25"/>
    <n v="1845"/>
    <n v="3682.5"/>
    <x v="0"/>
  </r>
  <r>
    <m/>
    <x v="298"/>
    <s v="Invoice"/>
    <s v="86769"/>
    <s v="MALANSEUNS Head Office"/>
    <s v="VIOLA GRANDISSIMO YELLOW JUMP UP"/>
    <n v="312"/>
    <n v="1.25"/>
    <n v="390"/>
    <n v="4072.5"/>
    <x v="0"/>
  </r>
  <r>
    <s v="Total for PVIGRJOJUUP"/>
    <x v="0"/>
    <m/>
    <m/>
    <m/>
    <m/>
    <n v="3258"/>
    <m/>
    <n v="4072.5"/>
    <m/>
    <x v="0"/>
  </r>
  <r>
    <s v="PVIGRLESP"/>
    <x v="0"/>
    <m/>
    <m/>
    <m/>
    <m/>
    <m/>
    <m/>
    <m/>
    <m/>
    <x v="0"/>
  </r>
  <r>
    <m/>
    <x v="292"/>
    <s v="Invoice"/>
    <s v="86571"/>
    <s v="MALANSEUNS Head Office"/>
    <s v="VIOLA GRANDISSIMO LEMON SPLASH"/>
    <n v="888"/>
    <n v="1.25"/>
    <n v="1110"/>
    <n v="1110"/>
    <x v="0"/>
  </r>
  <r>
    <m/>
    <x v="294"/>
    <s v="Invoice"/>
    <s v="86663"/>
    <s v="MALANSEUNS Head Office"/>
    <s v="VIOLA GRANDISSIMO LEMON SPLASH"/>
    <n v="888"/>
    <n v="1.25"/>
    <n v="1110"/>
    <n v="2220"/>
    <x v="0"/>
  </r>
  <r>
    <m/>
    <x v="298"/>
    <s v="Invoice"/>
    <s v="86769"/>
    <s v="MALANSEUNS Head Office"/>
    <s v="VIOLA GRANDISSIMO LEMON SPLASH"/>
    <n v="198"/>
    <n v="1.25"/>
    <n v="247.5"/>
    <n v="2467.5"/>
    <x v="0"/>
  </r>
  <r>
    <s v="Total for PVIGRLESP"/>
    <x v="0"/>
    <m/>
    <m/>
    <m/>
    <m/>
    <n v="1974"/>
    <m/>
    <n v="2467.5"/>
    <m/>
    <x v="0"/>
  </r>
  <r>
    <s v="PVIGRPEPEJUUP"/>
    <x v="0"/>
    <m/>
    <m/>
    <m/>
    <m/>
    <m/>
    <m/>
    <m/>
    <m/>
    <x v="0"/>
  </r>
  <r>
    <m/>
    <x v="292"/>
    <s v="Invoice"/>
    <s v="86571"/>
    <s v="MALANSEUNS Head Office"/>
    <s v="VIOLA GRANDISSIMO ROSE BEACON"/>
    <n v="888"/>
    <n v="1.25"/>
    <n v="1110"/>
    <n v="1110"/>
    <x v="0"/>
  </r>
  <r>
    <m/>
    <x v="294"/>
    <s v="Invoice"/>
    <s v="86663"/>
    <s v="MALANSEUNS Head Office"/>
    <s v="VIOLA GRANDISSIMO ROSE BEACON"/>
    <n v="600"/>
    <n v="1.25"/>
    <n v="750"/>
    <n v="1860"/>
    <x v="0"/>
  </r>
  <r>
    <m/>
    <x v="298"/>
    <s v="Invoice"/>
    <s v="86769"/>
    <s v="MALANSEUNS Head Office"/>
    <s v="VIOLA GRANDISSIMO ROSE BEACON"/>
    <n v="768"/>
    <n v="1.25"/>
    <n v="960"/>
    <n v="2820"/>
    <x v="0"/>
  </r>
  <r>
    <s v="Total for PVIGRPEPEJUUP"/>
    <x v="0"/>
    <m/>
    <m/>
    <m/>
    <m/>
    <n v="2256"/>
    <m/>
    <n v="2820"/>
    <m/>
    <x v="0"/>
  </r>
  <r>
    <s v="PVIGRREGO"/>
    <x v="0"/>
    <m/>
    <m/>
    <m/>
    <m/>
    <m/>
    <m/>
    <m/>
    <m/>
    <x v="0"/>
  </r>
  <r>
    <m/>
    <x v="292"/>
    <s v="Invoice"/>
    <s v="86571"/>
    <s v="MALANSEUNS Head Office"/>
    <s v="VIOLA GRANDISSIMO BERRY PIE"/>
    <n v="1476"/>
    <n v="1.25"/>
    <n v="1845"/>
    <n v="1845"/>
    <x v="0"/>
  </r>
  <r>
    <m/>
    <x v="294"/>
    <s v="Invoice"/>
    <s v="86663"/>
    <s v="MALANSEUNS Head Office"/>
    <s v="VIOLA GRANDISSIMO BERRY PIE"/>
    <n v="1476"/>
    <n v="1.25"/>
    <n v="1845"/>
    <n v="3690"/>
    <x v="0"/>
  </r>
  <r>
    <m/>
    <x v="298"/>
    <s v="Invoice"/>
    <s v="86769"/>
    <s v="MALANSEUNS Head Office"/>
    <s v="VIOLA GRANDISSIMO BERRY PIE"/>
    <n v="1344"/>
    <n v="1.25"/>
    <n v="1680"/>
    <n v="5370"/>
    <x v="0"/>
  </r>
  <r>
    <s v="Total for PVIGRREGO"/>
    <x v="0"/>
    <m/>
    <m/>
    <m/>
    <m/>
    <n v="4296"/>
    <m/>
    <n v="5370"/>
    <m/>
    <x v="0"/>
  </r>
  <r>
    <s v="PVIPEJOJUUPWH"/>
    <x v="0"/>
    <m/>
    <m/>
    <m/>
    <m/>
    <m/>
    <m/>
    <m/>
    <m/>
    <x v="0"/>
  </r>
  <r>
    <m/>
    <x v="292"/>
    <s v="Invoice"/>
    <s v="86571"/>
    <s v="MALANSEUNS Head Office"/>
    <s v="VIOLA PERFETTO BLUE &amp; WHITE"/>
    <n v="1476"/>
    <n v="1.25"/>
    <n v="1845"/>
    <n v="1845"/>
    <x v="0"/>
  </r>
  <r>
    <m/>
    <x v="294"/>
    <s v="Invoice"/>
    <s v="86663"/>
    <s v="MALANSEUNS Head Office"/>
    <s v="VIOLA PERFETTO BLUE &amp; WHITE"/>
    <n v="0"/>
    <n v="1.25"/>
    <n v="0"/>
    <n v="1845"/>
    <x v="0"/>
  </r>
  <r>
    <m/>
    <x v="298"/>
    <s v="Invoice"/>
    <s v="86769"/>
    <s v="MALANSEUNS Head Office"/>
    <s v="VIOLA PERFETTO BLUE &amp; WHITE"/>
    <n v="1236"/>
    <n v="1.25"/>
    <n v="1545"/>
    <n v="3390"/>
    <x v="0"/>
  </r>
  <r>
    <s v="Total for PVIPEJOJUUPWH"/>
    <x v="0"/>
    <m/>
    <m/>
    <m/>
    <m/>
    <n v="2712"/>
    <m/>
    <n v="3390"/>
    <m/>
    <x v="0"/>
  </r>
  <r>
    <s v="PVIPEYE"/>
    <x v="0"/>
    <m/>
    <m/>
    <m/>
    <m/>
    <m/>
    <m/>
    <m/>
    <m/>
    <x v="0"/>
  </r>
  <r>
    <m/>
    <x v="292"/>
    <s v="Invoice"/>
    <s v="86571"/>
    <s v="MALANSEUNS Head Office"/>
    <s v="VIOLA PERFETTO CLEAR YELLOW"/>
    <n v="888"/>
    <n v="1.25"/>
    <n v="1110"/>
    <n v="1110"/>
    <x v="0"/>
  </r>
  <r>
    <m/>
    <x v="294"/>
    <s v="Invoice"/>
    <s v="86663"/>
    <s v="MALANSEUNS Head Office"/>
    <s v="VIOLA PERFETTO CLEAR YELLOW"/>
    <n v="888"/>
    <n v="1.25"/>
    <n v="1110"/>
    <n v="2220"/>
    <x v="0"/>
  </r>
  <r>
    <m/>
    <x v="298"/>
    <s v="Invoice"/>
    <s v="86769"/>
    <s v="MALANSEUNS Head Office"/>
    <s v="VIOLA PERFETTO CLEAR YELLOW"/>
    <n v="1188"/>
    <n v="1.25"/>
    <n v="1485"/>
    <n v="3705"/>
    <x v="0"/>
  </r>
  <r>
    <s v="Total for PVIPEYE"/>
    <x v="0"/>
    <m/>
    <m/>
    <m/>
    <m/>
    <n v="2964"/>
    <m/>
    <n v="3705"/>
    <m/>
    <x v="0"/>
  </r>
  <r>
    <s v="PVISOPIWIXP"/>
    <x v="0"/>
    <m/>
    <m/>
    <m/>
    <m/>
    <m/>
    <m/>
    <m/>
    <m/>
    <x v="0"/>
  </r>
  <r>
    <m/>
    <x v="292"/>
    <s v="Invoice"/>
    <s v="86571"/>
    <s v="MALANSEUNS Head Office"/>
    <s v="VIOLA SORBET PINK WING"/>
    <n v="888"/>
    <n v="1.2"/>
    <n v="1065.5999999999999"/>
    <n v="1065.5999999999999"/>
    <x v="0"/>
  </r>
  <r>
    <m/>
    <x v="294"/>
    <s v="Invoice"/>
    <s v="86663"/>
    <s v="MALANSEUNS Head Office"/>
    <s v="VIOLA SORBET PINK WING"/>
    <n v="0"/>
    <n v="1.2"/>
    <n v="0"/>
    <n v="1065.5999999999999"/>
    <x v="0"/>
  </r>
  <r>
    <m/>
    <x v="298"/>
    <s v="Invoice"/>
    <s v="86769"/>
    <s v="MALANSEUNS Head Office"/>
    <s v="VIOLA SORBET PINK WING"/>
    <n v="1188"/>
    <n v="1.2"/>
    <n v="1425.6"/>
    <n v="2491.1999999999998"/>
    <x v="0"/>
  </r>
  <r>
    <s v="Total for PVISOPIWIXP"/>
    <x v="0"/>
    <m/>
    <m/>
    <m/>
    <m/>
    <n v="2076"/>
    <m/>
    <n v="2491.1999999999998"/>
    <m/>
    <x v="0"/>
  </r>
  <r>
    <s v="PVISOWHXP"/>
    <x v="0"/>
    <m/>
    <m/>
    <m/>
    <m/>
    <m/>
    <m/>
    <m/>
    <m/>
    <x v="0"/>
  </r>
  <r>
    <m/>
    <x v="292"/>
    <s v="Invoice"/>
    <s v="86571"/>
    <s v="MALANSEUNS Head Office"/>
    <s v="VIOLA SORBET WHITE"/>
    <n v="888"/>
    <n v="1.2"/>
    <n v="1065.5999999999999"/>
    <n v="1065.5999999999999"/>
    <x v="0"/>
  </r>
  <r>
    <m/>
    <x v="294"/>
    <s v="Invoice"/>
    <s v="86663"/>
    <s v="MALANSEUNS Head Office"/>
    <s v="VIOLA SORBET WHITE"/>
    <n v="888"/>
    <n v="1.2"/>
    <n v="1065.5999999999999"/>
    <n v="2131.1999999999998"/>
    <x v="0"/>
  </r>
  <r>
    <m/>
    <x v="298"/>
    <s v="Invoice"/>
    <s v="86769"/>
    <s v="MALANSEUNS Head Office"/>
    <s v="VIOLA SORBET WHITE"/>
    <n v="1068"/>
    <n v="1.2"/>
    <n v="1281.5999999999999"/>
    <n v="3412.7999999999997"/>
    <x v="0"/>
  </r>
  <r>
    <s v="Total for PVISOWHXP"/>
    <x v="0"/>
    <m/>
    <m/>
    <m/>
    <m/>
    <n v="2844"/>
    <m/>
    <n v="3412.7999999999997"/>
    <m/>
    <x v="0"/>
  </r>
  <r>
    <s v="Sales"/>
    <x v="0"/>
    <m/>
    <m/>
    <m/>
    <m/>
    <m/>
    <m/>
    <m/>
    <m/>
    <x v="0"/>
  </r>
  <r>
    <m/>
    <x v="298"/>
    <s v="Invoice"/>
    <s v="86802"/>
    <s v="CASH SALE"/>
    <s v="SANA SHOW"/>
    <n v="1"/>
    <n v="2965"/>
    <n v="2965"/>
    <n v="2965"/>
    <x v="0"/>
  </r>
  <r>
    <m/>
    <x v="27"/>
    <s v="Invoice"/>
    <s v="001"/>
    <s v="CRISANRA KWEKERY"/>
    <s v=""/>
    <n v="1"/>
    <n v="6018.4"/>
    <n v="6018.4"/>
    <n v="8983.4"/>
    <x v="0"/>
  </r>
  <r>
    <m/>
    <x v="163"/>
    <s v="Invoice"/>
    <s v="88023"/>
    <s v="CASH SALE"/>
    <s v=""/>
    <n v="1"/>
    <n v="222"/>
    <n v="222"/>
    <n v="9205.4"/>
    <x v="0"/>
  </r>
  <r>
    <m/>
    <x v="165"/>
    <s v="Invoice"/>
    <s v="87879"/>
    <s v="CASH SALE"/>
    <s v="DIANTHUS IDEAL SELECT WHITE"/>
    <n v="20000"/>
    <n v="0.52"/>
    <n v="10400"/>
    <n v="19605.400000000001"/>
    <x v="13"/>
  </r>
  <r>
    <m/>
    <x v="173"/>
    <s v="Invoice"/>
    <s v="88024"/>
    <s v="CASH SALE"/>
    <s v=""/>
    <n v="1"/>
    <n v="323.60000000000002"/>
    <n v="323.60000000000002"/>
    <n v="19929"/>
    <x v="0"/>
  </r>
  <r>
    <m/>
    <x v="173"/>
    <s v="Invoice"/>
    <s v="88025"/>
    <s v="CASH SALE"/>
    <s v="IKHOKA"/>
    <n v="1"/>
    <n v="5087.3"/>
    <n v="5087.3"/>
    <n v="25016.3"/>
    <x v="0"/>
  </r>
  <r>
    <m/>
    <x v="183"/>
    <s v="Invoice"/>
    <s v="88171"/>
    <s v="CASH SALE"/>
    <s v="OVERCHARGE"/>
    <n v="1"/>
    <n v="58"/>
    <n v="58"/>
    <n v="25074.3"/>
    <x v="0"/>
  </r>
  <r>
    <m/>
    <x v="191"/>
    <s v="Invoice"/>
    <s v="88516"/>
    <s v="CASH SALE"/>
    <s v="PRIMULA MALACOIDES PINK SHADES SEEDS"/>
    <n v="500000"/>
    <n v="3.1600000000000003E-2"/>
    <n v="15800"/>
    <n v="40874.300000000003"/>
    <x v="0"/>
  </r>
  <r>
    <m/>
    <x v="8"/>
    <s v="Invoice"/>
    <s v="89926"/>
    <s v="FLORISEEDS GROPLUG"/>
    <s v="DIANTHUS IDEAL SELECT WHITE"/>
    <n v="20000"/>
    <n v="0.53"/>
    <n v="10600"/>
    <n v="51474.3"/>
    <x v="13"/>
  </r>
  <r>
    <m/>
    <x v="96"/>
    <s v="Invoice"/>
    <s v="90165"/>
    <s v="CASH SALE"/>
    <s v=""/>
    <n v="1"/>
    <n v="2125"/>
    <n v="2125"/>
    <n v="53599.3"/>
    <x v="0"/>
  </r>
  <r>
    <m/>
    <x v="44"/>
    <s v="Invoice"/>
    <s v="90192"/>
    <s v="FLORISEEDS GROPLUG"/>
    <s v="PRIMULA MALACOIDES PINK SHADES"/>
    <n v="395000"/>
    <n v="0.04"/>
    <n v="15800"/>
    <n v="69399.3"/>
    <x v="0"/>
  </r>
  <r>
    <m/>
    <x v="69"/>
    <s v="Invoice"/>
    <s v="90436"/>
    <s v="CASH SALE"/>
    <s v=""/>
    <n v="1"/>
    <n v="2617"/>
    <n v="2617"/>
    <n v="72016.3"/>
    <x v="0"/>
  </r>
  <r>
    <s v="Total for Sales"/>
    <x v="0"/>
    <m/>
    <m/>
    <m/>
    <m/>
    <n v="935008"/>
    <m/>
    <n v="72016.3"/>
    <m/>
    <x v="0"/>
  </r>
  <r>
    <s v="SALVIA ASSORTED 12CM"/>
    <x v="0"/>
    <m/>
    <m/>
    <m/>
    <m/>
    <m/>
    <m/>
    <m/>
    <m/>
    <x v="0"/>
  </r>
  <r>
    <m/>
    <x v="11"/>
    <s v="Invoice"/>
    <s v="90044"/>
    <s v="STODELS NURSERIES:FERNDALE"/>
    <s v="26223254 - ANNUAL SALVIA ASSORTED 12CM"/>
    <n v="80"/>
    <n v="11.89"/>
    <n v="951.2"/>
    <n v="951.2"/>
    <x v="4"/>
  </r>
  <r>
    <m/>
    <x v="91"/>
    <s v="Invoice"/>
    <s v="90066"/>
    <s v="STODELS NURSERIES:FERNDALE"/>
    <s v="26223254 - ANNUAL SALVIA ASSORTED 12CM"/>
    <n v="80"/>
    <n v="11.89"/>
    <n v="951.2"/>
    <n v="1902.4"/>
    <x v="4"/>
  </r>
  <r>
    <m/>
    <x v="91"/>
    <s v="Invoice"/>
    <s v="90067"/>
    <s v="STODELS NURSERIES:BRYANSTON"/>
    <s v="26223254 - ANNUAL SALVIA ASSORTED 12CM"/>
    <n v="240"/>
    <n v="11.89"/>
    <n v="2853.6"/>
    <n v="4756"/>
    <x v="4"/>
  </r>
  <r>
    <s v="Total for SALVIA ASSORTED 12CM"/>
    <x v="0"/>
    <m/>
    <m/>
    <m/>
    <m/>
    <n v="400"/>
    <m/>
    <n v="4756"/>
    <m/>
    <x v="0"/>
  </r>
  <r>
    <s v="SPAR COLOUR MAGIC 12CM"/>
    <x v="0"/>
    <m/>
    <m/>
    <m/>
    <m/>
    <m/>
    <m/>
    <m/>
    <m/>
    <x v="0"/>
  </r>
  <r>
    <m/>
    <x v="209"/>
    <s v="Invoice"/>
    <s v="85803"/>
    <s v="SPAR SOUTH RAND DC:SPAR THE PALMS"/>
    <s v="SPAR COLOUR MAGIC 12CM 737186350246"/>
    <n v="20"/>
    <n v="13.7"/>
    <n v="274"/>
    <n v="274"/>
    <x v="4"/>
  </r>
  <r>
    <m/>
    <x v="233"/>
    <s v="Invoice"/>
    <s v="86534"/>
    <s v="SPAR SOUTH RAND DC:SPAR WALKERVILLE"/>
    <s v="SPAR COLOUR MAGIC 12CM 737186350246"/>
    <n v="11"/>
    <n v="13.7"/>
    <n v="150.69999999999999"/>
    <n v="424.7"/>
    <x v="4"/>
  </r>
  <r>
    <m/>
    <x v="234"/>
    <s v="Invoice"/>
    <s v="86721"/>
    <s v="SPAR SOUTH RAND DC:SPAR WALKERVILLE"/>
    <s v="SPAR COLOUR MAGIC 12CM 737186350246"/>
    <n v="40"/>
    <n v="13.7"/>
    <n v="548"/>
    <n v="972.7"/>
    <x v="4"/>
  </r>
  <r>
    <m/>
    <x v="239"/>
    <s v="Invoice"/>
    <s v="86847"/>
    <s v="SPAR NORTH RAND DC:QUEENSWOOD"/>
    <s v="SPAR COLOUR MAGIC 12CM 737186350246"/>
    <n v="50"/>
    <n v="11.95"/>
    <n v="597.5"/>
    <n v="1570.2"/>
    <x v="4"/>
  </r>
  <r>
    <m/>
    <x v="285"/>
    <s v="Invoice"/>
    <s v="86846"/>
    <s v="SPAR SOUTH RAND DC:SPAR WALKERVILLE"/>
    <s v="PANSY MAGNUM 12CM 737186350246"/>
    <n v="30"/>
    <n v="13.07"/>
    <n v="392.1"/>
    <n v="1962.3000000000002"/>
    <x v="4"/>
  </r>
  <r>
    <m/>
    <x v="116"/>
    <s v="Invoice"/>
    <s v="86985"/>
    <s v="SPAR SOUTH RAND DC:SPAR THE PALMS"/>
    <s v="SPAR COLOUR MAGIC 12CM 737186350246"/>
    <n v="22"/>
    <n v="13.7"/>
    <n v="301.39999999999998"/>
    <n v="2263.7000000000003"/>
    <x v="4"/>
  </r>
  <r>
    <m/>
    <x v="24"/>
    <s v="Invoice"/>
    <s v="87031"/>
    <s v="SPAR NORTH RAND DC:QUEENSWOOD"/>
    <s v="PETUNIA 12CM 737186350246"/>
    <n v="50"/>
    <n v="11.95"/>
    <n v="597.5"/>
    <n v="2861.2000000000003"/>
    <x v="4"/>
  </r>
  <r>
    <m/>
    <x v="117"/>
    <s v="Invoice"/>
    <s v="87030"/>
    <s v="SPAR SOUTH RAND DC:SPAR WALKERVILLE"/>
    <s v="SPAR COLOUR MAGIC 12CM 737186350246"/>
    <n v="30"/>
    <n v="13.07"/>
    <n v="392.1"/>
    <n v="3253.3"/>
    <x v="4"/>
  </r>
  <r>
    <m/>
    <x v="6"/>
    <s v="Invoice"/>
    <s v="87096"/>
    <s v="SPAR NORTH RAND DC:QUEENSWOOD"/>
    <s v="SPAR COLOUR MAGIC 12CM 737186350246"/>
    <n v="25"/>
    <n v="11.95"/>
    <n v="298.75"/>
    <n v="3552.05"/>
    <x v="4"/>
  </r>
  <r>
    <m/>
    <x v="6"/>
    <s v="Invoice"/>
    <s v="87096"/>
    <s v="SPAR NORTH RAND DC:QUEENSWOOD"/>
    <s v="SPAR PANSY 12CM 737186350246"/>
    <n v="50"/>
    <n v="11.95"/>
    <n v="597.5"/>
    <n v="4149.55"/>
    <x v="4"/>
  </r>
  <r>
    <m/>
    <x v="6"/>
    <s v="Invoice"/>
    <s v="87096"/>
    <s v="SPAR NORTH RAND DC:QUEENSWOOD"/>
    <s v="SPAR PETUNIA 12CM 737186350246"/>
    <n v="75"/>
    <n v="11.95"/>
    <n v="896.25"/>
    <n v="5045.8"/>
    <x v="4"/>
  </r>
  <r>
    <m/>
    <x v="124"/>
    <s v="Invoice"/>
    <s v="87133"/>
    <s v="SPAR SOUTH RAND DC:SPAR WALKERVILLE"/>
    <s v="SPAR COLOUR MAGIC 12CM 737186350246"/>
    <n v="40"/>
    <n v="13.7"/>
    <n v="548"/>
    <n v="5593.8"/>
    <x v="4"/>
  </r>
  <r>
    <m/>
    <x v="124"/>
    <s v="Invoice"/>
    <s v="87135"/>
    <s v="SPAR SOUTH RAND DC:SPAR THE PALMS"/>
    <s v="SPAR COLOUR MAGIC 12CM 737186350246"/>
    <n v="60"/>
    <n v="13.7"/>
    <n v="822"/>
    <n v="6415.8"/>
    <x v="4"/>
  </r>
  <r>
    <m/>
    <x v="132"/>
    <s v="Invoice"/>
    <s v="87372"/>
    <s v="SPAR NORTH RAND DC:QUEENSWOOD"/>
    <s v="SPAR PANSY 12CM 737186350246"/>
    <n v="25"/>
    <n v="12"/>
    <n v="300"/>
    <n v="6715.8"/>
    <x v="4"/>
  </r>
  <r>
    <m/>
    <x v="132"/>
    <s v="Invoice"/>
    <s v="87372"/>
    <s v="SPAR NORTH RAND DC:QUEENSWOOD"/>
    <s v="SPAR VIOLA 12CM 737186350246"/>
    <n v="25"/>
    <n v="12"/>
    <n v="300"/>
    <n v="7015.8"/>
    <x v="4"/>
  </r>
  <r>
    <m/>
    <x v="132"/>
    <s v="Invoice"/>
    <s v="87372"/>
    <s v="SPAR NORTH RAND DC:QUEENSWOOD"/>
    <s v="SPAR PETUNIA 12CM 737186350246"/>
    <n v="25"/>
    <n v="12"/>
    <n v="300"/>
    <n v="7315.8"/>
    <x v="4"/>
  </r>
  <r>
    <m/>
    <x v="135"/>
    <s v="Invoice"/>
    <s v="87451"/>
    <s v="SPAR NORTH RAND DC:QUEENSWOOD"/>
    <s v="SPAR PANSY 12CM 737186350246"/>
    <n v="21"/>
    <n v="12"/>
    <n v="252"/>
    <n v="7567.8"/>
    <x v="4"/>
  </r>
  <r>
    <m/>
    <x v="137"/>
    <s v="Invoice"/>
    <s v="87489"/>
    <s v="SPAR SOUTH RAND DC:SPAR THE PALMS"/>
    <s v="SPAR COLOUR MAGIC 12CM 737186350246"/>
    <n v="50"/>
    <n v="13.7"/>
    <n v="685"/>
    <n v="8252.7999999999993"/>
    <x v="4"/>
  </r>
  <r>
    <m/>
    <x v="143"/>
    <s v="Invoice"/>
    <s v="87559"/>
    <s v="SPAR NORTH RAND DC:QUEENSWOOD"/>
    <s v="SPAR VIOLA 12CM 737186350246"/>
    <n v="12"/>
    <n v="11.99"/>
    <n v="143.88"/>
    <n v="8396.6799999999985"/>
    <x v="4"/>
  </r>
  <r>
    <m/>
    <x v="143"/>
    <s v="Invoice"/>
    <s v="87559"/>
    <s v="SPAR NORTH RAND DC:QUEENSWOOD"/>
    <s v="SPAR CALEDULA 12CM 737186350246"/>
    <n v="12"/>
    <n v="11.99"/>
    <n v="143.88"/>
    <n v="8540.5599999999977"/>
    <x v="4"/>
  </r>
  <r>
    <m/>
    <x v="321"/>
    <s v="Invoice"/>
    <s v="87596"/>
    <s v="SPAR NORTH RAND DC:QUEENSWOOD"/>
    <s v="SPAR PETUNIA 12CM 737186350246"/>
    <n v="25"/>
    <n v="11.99"/>
    <n v="299.75"/>
    <n v="8840.3099999999977"/>
    <x v="4"/>
  </r>
  <r>
    <m/>
    <x v="150"/>
    <s v="Invoice"/>
    <s v="87654"/>
    <s v="SPAR NORTH RAND DC:QUEENSWOOD"/>
    <s v="SPAR COLOUR MAGIC 12CM 737186350246"/>
    <n v="25"/>
    <n v="11.99"/>
    <n v="299.75"/>
    <n v="9140.0599999999977"/>
    <x v="4"/>
  </r>
  <r>
    <m/>
    <x v="161"/>
    <s v="Invoice"/>
    <s v="87800"/>
    <s v="SPAR NORTH RAND DC:QUEENSWOOD"/>
    <s v="SPAR VIOLA 12CM 737186350246"/>
    <n v="25"/>
    <n v="15.99"/>
    <n v="399.75"/>
    <n v="9539.8099999999977"/>
    <x v="4"/>
  </r>
  <r>
    <m/>
    <x v="48"/>
    <s v="Invoice"/>
    <s v="87873"/>
    <s v="SPAR NORTH RAND DC:QUEENSWOOD"/>
    <s v="SPAR PANSY 12CM 737186350246"/>
    <n v="25"/>
    <n v="12"/>
    <n v="300"/>
    <n v="9839.8099999999977"/>
    <x v="4"/>
  </r>
  <r>
    <m/>
    <x v="48"/>
    <s v="Invoice"/>
    <s v="87873"/>
    <s v="SPAR NORTH RAND DC:QUEENSWOOD"/>
    <s v="SPAR PETUNIA 12CM 737186350246"/>
    <n v="25"/>
    <n v="12"/>
    <n v="300"/>
    <n v="10139.809999999998"/>
    <x v="4"/>
  </r>
  <r>
    <m/>
    <x v="178"/>
    <s v="Invoice"/>
    <s v="88219"/>
    <s v="SPAR NORTH RAND DC:QUEENSWOOD"/>
    <s v="SPAR CALENDULA 12CM 737186350246"/>
    <n v="20"/>
    <n v="10"/>
    <n v="200"/>
    <n v="10339.809999999998"/>
    <x v="4"/>
  </r>
  <r>
    <m/>
    <x v="193"/>
    <s v="Invoice"/>
    <s v="88692"/>
    <s v="SPAR NORTH RAND DC:QUEENSWOOD"/>
    <s v="SPAR PETUNIA 12CM 737186350246"/>
    <n v="12"/>
    <n v="10"/>
    <n v="120"/>
    <n v="10459.809999999998"/>
    <x v="4"/>
  </r>
  <r>
    <m/>
    <x v="193"/>
    <s v="Invoice"/>
    <s v="88692"/>
    <s v="SPAR NORTH RAND DC:QUEENSWOOD"/>
    <s v="SPARSALVIA 12CM 737186350246"/>
    <n v="12"/>
    <n v="10"/>
    <n v="120"/>
    <n v="10579.809999999998"/>
    <x v="4"/>
  </r>
  <r>
    <m/>
    <x v="205"/>
    <s v="Invoice"/>
    <s v="89188"/>
    <s v="SPAR NORTH RAND DC:QUEENSWOOD"/>
    <s v="SPAR PETUNIA  12CM 737186350246"/>
    <n v="50"/>
    <n v="10.95"/>
    <n v="547.5"/>
    <n v="11127.309999999998"/>
    <x v="4"/>
  </r>
  <r>
    <m/>
    <x v="205"/>
    <s v="Invoice"/>
    <s v="89188"/>
    <s v="SPAR NORTH RAND DC:QUEENSWOOD"/>
    <s v="SPAR SNAPS 12CM 737186350246"/>
    <n v="25"/>
    <n v="10.95"/>
    <n v="273.75"/>
    <n v="11401.059999999998"/>
    <x v="4"/>
  </r>
  <r>
    <m/>
    <x v="205"/>
    <s v="Invoice"/>
    <s v="89188"/>
    <s v="SPAR NORTH RAND DC:QUEENSWOOD"/>
    <s v="SPAR ALYSSUM 12CM 737186350246"/>
    <n v="50"/>
    <n v="10.95"/>
    <n v="547.5"/>
    <n v="11948.559999999998"/>
    <x v="4"/>
  </r>
  <r>
    <m/>
    <x v="205"/>
    <s v="Invoice"/>
    <s v="89188"/>
    <s v="SPAR NORTH RAND DC:QUEENSWOOD"/>
    <s v="SPAR LOBELIA 12CM 737186350246"/>
    <n v="25"/>
    <n v="10.95"/>
    <n v="273.75"/>
    <n v="12222.309999999998"/>
    <x v="4"/>
  </r>
  <r>
    <m/>
    <x v="77"/>
    <s v="Invoice"/>
    <s v="89323"/>
    <s v="SPAR NORTH RAND DC:QUEENSWOOD"/>
    <s v="SPAR COLOUR MAGIC 12CM 737186350246"/>
    <n v="50"/>
    <n v="10"/>
    <n v="500"/>
    <n v="12722.309999999998"/>
    <x v="4"/>
  </r>
  <r>
    <s v="Total for SPAR COLOUR MAGIC 12CM"/>
    <x v="0"/>
    <m/>
    <m/>
    <m/>
    <m/>
    <n v="1042"/>
    <m/>
    <n v="12722.309999999998"/>
    <m/>
    <x v="0"/>
  </r>
  <r>
    <s v="SPAR COLOUR MAGIC 15CM"/>
    <x v="0"/>
    <m/>
    <m/>
    <m/>
    <m/>
    <m/>
    <m/>
    <m/>
    <m/>
    <x v="0"/>
  </r>
  <r>
    <m/>
    <x v="209"/>
    <s v="Invoice"/>
    <s v="85803"/>
    <s v="SPAR SOUTH RAND DC:SPAR THE PALMS"/>
    <s v="SPAR COLOUR MAGIC 15CM"/>
    <n v="64"/>
    <n v="22.99"/>
    <n v="1471.36"/>
    <n v="1471.36"/>
    <x v="13"/>
  </r>
  <r>
    <m/>
    <x v="5"/>
    <s v="Invoice"/>
    <s v="86453"/>
    <s v="SPAR SOUTH RAND DC:SPAR THE PALMS"/>
    <s v="SPAR COLOUR MAGIC 15CM"/>
    <n v="154"/>
    <n v="22.99"/>
    <n v="3540.46"/>
    <n v="5011.82"/>
    <x v="13"/>
  </r>
  <r>
    <m/>
    <x v="233"/>
    <s v="Invoice"/>
    <s v="86534"/>
    <s v="SPAR SOUTH RAND DC:SPAR WALKERVILLE"/>
    <s v="SPAR COLOUR MAGIC 15CM 737186350253"/>
    <n v="10"/>
    <n v="22.99"/>
    <n v="229.9"/>
    <n v="5241.7199999999993"/>
    <x v="13"/>
  </r>
  <r>
    <m/>
    <x v="234"/>
    <s v="Invoice"/>
    <s v="86719"/>
    <s v="SPAR NORTH RAND DC:QUEENSWOOD"/>
    <s v="ALSSUM 15CM"/>
    <n v="16"/>
    <n v="18.649999999999999"/>
    <n v="298.39999999999998"/>
    <n v="5540.119999999999"/>
    <x v="13"/>
  </r>
  <r>
    <m/>
    <x v="298"/>
    <s v="Invoice"/>
    <s v="86787"/>
    <s v="SPAR NORTH RAND DC:QUEENSWOOD"/>
    <s v="SPAR COLOUR MAGIC 15CM"/>
    <n v="64"/>
    <n v="18.649999999999999"/>
    <n v="1193.5999999999999"/>
    <n v="6733.7199999999993"/>
    <x v="13"/>
  </r>
  <r>
    <m/>
    <x v="239"/>
    <s v="Invoice"/>
    <s v="86847"/>
    <s v="SPAR NORTH RAND DC:QUEENSWOOD"/>
    <s v="SPAR COLOUR MAGIC 15CM"/>
    <n v="80"/>
    <n v="18.649999999999999"/>
    <n v="1492"/>
    <n v="8225.7199999999993"/>
    <x v="13"/>
  </r>
  <r>
    <m/>
    <x v="239"/>
    <s v="Invoice"/>
    <s v="86847"/>
    <s v="SPAR NORTH RAND DC:QUEENSWOOD"/>
    <s v="SPAR COLOUR MAGIC 15CM"/>
    <n v="8"/>
    <n v="18.649999999999999"/>
    <n v="149.19999999999999"/>
    <n v="8374.92"/>
    <x v="13"/>
  </r>
  <r>
    <m/>
    <x v="116"/>
    <s v="Invoice"/>
    <s v="86985"/>
    <s v="SPAR SOUTH RAND DC:SPAR THE PALMS"/>
    <s v="SPAR COLOUR MAGIC 15CM"/>
    <n v="102"/>
    <n v="22.99"/>
    <n v="2344.98"/>
    <n v="10719.9"/>
    <x v="13"/>
  </r>
  <r>
    <m/>
    <x v="24"/>
    <s v="Invoice"/>
    <s v="87031"/>
    <s v="SPAR NORTH RAND DC:QUEENSWOOD"/>
    <s v="PETUNIA 15CM"/>
    <n v="64"/>
    <n v="20"/>
    <n v="1280"/>
    <n v="11999.9"/>
    <x v="13"/>
  </r>
  <r>
    <m/>
    <x v="24"/>
    <s v="Invoice"/>
    <s v="87031"/>
    <s v="SPAR NORTH RAND DC:QUEENSWOOD"/>
    <s v="PANSY 15CM"/>
    <n v="32"/>
    <n v="20"/>
    <n v="640"/>
    <n v="12639.9"/>
    <x v="13"/>
  </r>
  <r>
    <m/>
    <x v="24"/>
    <s v="Invoice"/>
    <s v="87031"/>
    <s v="SPAR NORTH RAND DC:QUEENSWOOD"/>
    <s v="ALYSSUM 15CM"/>
    <n v="16"/>
    <n v="20"/>
    <n v="320"/>
    <n v="12959.9"/>
    <x v="13"/>
  </r>
  <r>
    <m/>
    <x v="117"/>
    <s v="Invoice"/>
    <s v="87030"/>
    <s v="SPAR SOUTH RAND DC:SPAR WALKERVILLE"/>
    <s v="SPAR COLOUR MAGIC 15CM"/>
    <n v="20"/>
    <n v="22.99"/>
    <n v="459.8"/>
    <n v="13419.699999999999"/>
    <x v="13"/>
  </r>
  <r>
    <m/>
    <x v="6"/>
    <s v="Invoice"/>
    <s v="87096"/>
    <s v="SPAR NORTH RAND DC:QUEENSWOOD"/>
    <s v="SPAR PETUNIA 15CM"/>
    <n v="48"/>
    <n v="20"/>
    <n v="960"/>
    <n v="14379.699999999999"/>
    <x v="13"/>
  </r>
  <r>
    <m/>
    <x v="6"/>
    <s v="Invoice"/>
    <s v="87096"/>
    <s v="SPAR NORTH RAND DC:QUEENSWOOD"/>
    <s v="SPAR LAVENDER15CM"/>
    <n v="16"/>
    <n v="20"/>
    <n v="320"/>
    <n v="14699.699999999999"/>
    <x v="13"/>
  </r>
  <r>
    <m/>
    <x v="124"/>
    <s v="Invoice"/>
    <s v="87133"/>
    <s v="SPAR SOUTH RAND DC:SPAR WALKERVILLE"/>
    <s v="SPAR COLOUR MAGIC 15CM"/>
    <n v="16"/>
    <n v="22.99"/>
    <n v="367.84"/>
    <n v="15067.539999999999"/>
    <x v="13"/>
  </r>
  <r>
    <m/>
    <x v="124"/>
    <s v="Invoice"/>
    <s v="87135"/>
    <s v="SPAR SOUTH RAND DC:SPAR THE PALMS"/>
    <s v="SPAR COLOUR MAGIC 15CM"/>
    <n v="44"/>
    <n v="22.99"/>
    <n v="1011.56"/>
    <n v="16079.099999999999"/>
    <x v="13"/>
  </r>
  <r>
    <m/>
    <x v="47"/>
    <s v="Invoice"/>
    <s v="87186"/>
    <s v="SPAR NORTH RAND DC:QUEENSWOOD"/>
    <s v="SPAR GAZANIA 15CM"/>
    <n v="32"/>
    <n v="20"/>
    <n v="640"/>
    <n v="16719.099999999999"/>
    <x v="13"/>
  </r>
  <r>
    <m/>
    <x v="47"/>
    <s v="Invoice"/>
    <s v="87186"/>
    <s v="SPAR NORTH RAND DC:QUEENSWOOD"/>
    <s v="SPAR VIOLA 15CM"/>
    <n v="32"/>
    <n v="20"/>
    <n v="640"/>
    <n v="17359.099999999999"/>
    <x v="13"/>
  </r>
  <r>
    <m/>
    <x v="47"/>
    <s v="Invoice"/>
    <s v="87186"/>
    <s v="SPAR NORTH RAND DC:QUEENSWOOD"/>
    <s v="SPAR ALYSSUM 15CM"/>
    <n v="16"/>
    <n v="20"/>
    <n v="320"/>
    <n v="17679.099999999999"/>
    <x v="13"/>
  </r>
  <r>
    <m/>
    <x v="47"/>
    <s v="Invoice"/>
    <s v="87186"/>
    <s v="SPAR NORTH RAND DC:QUEENSWOOD"/>
    <s v="SPAR DIANTHUS 15CM"/>
    <n v="48"/>
    <n v="20"/>
    <n v="960"/>
    <n v="18639.099999999999"/>
    <x v="13"/>
  </r>
  <r>
    <m/>
    <x v="128"/>
    <s v="Invoice"/>
    <s v="87240"/>
    <s v="SPAR NORTH RAND DC:QUEENSWOOD"/>
    <s v="PANSY 15CM"/>
    <n v="48"/>
    <n v="20"/>
    <n v="960"/>
    <n v="19599.099999999999"/>
    <x v="13"/>
  </r>
  <r>
    <m/>
    <x v="128"/>
    <s v="Invoice"/>
    <s v="87240"/>
    <s v="SPAR NORTH RAND DC:QUEENSWOOD"/>
    <s v="SPAR VIOLA 15CM"/>
    <n v="32"/>
    <n v="20"/>
    <n v="640"/>
    <n v="20239.099999999999"/>
    <x v="13"/>
  </r>
  <r>
    <m/>
    <x v="128"/>
    <s v="Invoice"/>
    <s v="87240"/>
    <s v="SPAR NORTH RAND DC:QUEENSWOOD"/>
    <s v="SPAR COLOUR MAGIC 15CM"/>
    <n v="16"/>
    <n v="20"/>
    <n v="320"/>
    <n v="20559.099999999999"/>
    <x v="13"/>
  </r>
  <r>
    <m/>
    <x v="26"/>
    <s v="Invoice"/>
    <s v="87260"/>
    <s v="SPAR NORTH RAND DC:QUEENSWOOD"/>
    <s v="SPAR PETUNIA 15CM"/>
    <n v="46"/>
    <n v="16.989999999999998"/>
    <n v="781.54"/>
    <n v="21340.639999999999"/>
    <x v="13"/>
  </r>
  <r>
    <m/>
    <x v="26"/>
    <s v="Invoice"/>
    <s v="87260"/>
    <s v="SPAR NORTH RAND DC:QUEENSWOOD"/>
    <s v="SPAR DIANTHUS 15CM"/>
    <n v="16"/>
    <n v="16.989999999999998"/>
    <n v="271.83999999999997"/>
    <n v="21612.48"/>
    <x v="13"/>
  </r>
  <r>
    <m/>
    <x v="26"/>
    <s v="Invoice"/>
    <s v="87260"/>
    <s v="SPAR NORTH RAND DC:QUEENSWOOD"/>
    <s v="SPAR VIOLA 15CM"/>
    <n v="12"/>
    <n v="16.989999999999998"/>
    <n v="203.88"/>
    <n v="21816.36"/>
    <x v="13"/>
  </r>
  <r>
    <m/>
    <x v="131"/>
    <s v="Invoice"/>
    <s v="87336"/>
    <s v="SPAR SOUTH RAND DC:SPAR THE PALMS"/>
    <s v="SPAR COLOUR MAGIC 15CM"/>
    <n v="88"/>
    <n v="22.99"/>
    <n v="2023.12"/>
    <n v="23839.48"/>
    <x v="13"/>
  </r>
  <r>
    <m/>
    <x v="132"/>
    <s v="Invoice"/>
    <s v="87372"/>
    <s v="SPAR NORTH RAND DC:QUEENSWOOD"/>
    <s v="SPAR VIOLA 15CM"/>
    <n v="64"/>
    <n v="20"/>
    <n v="1280"/>
    <n v="25119.48"/>
    <x v="13"/>
  </r>
  <r>
    <m/>
    <x v="132"/>
    <s v="Invoice"/>
    <s v="87372"/>
    <s v="SPAR NORTH RAND DC:QUEENSWOOD"/>
    <s v="SPAR PETUNIA 15CM"/>
    <n v="64"/>
    <n v="20"/>
    <n v="1280"/>
    <n v="26399.48"/>
    <x v="13"/>
  </r>
  <r>
    <m/>
    <x v="135"/>
    <s v="Invoice"/>
    <s v="87451"/>
    <s v="SPAR NORTH RAND DC:QUEENSWOOD"/>
    <s v="SPAR PETUNIA 15CM"/>
    <n v="80"/>
    <n v="14"/>
    <n v="1120"/>
    <n v="27519.48"/>
    <x v="13"/>
  </r>
  <r>
    <m/>
    <x v="137"/>
    <s v="Invoice"/>
    <s v="87489"/>
    <s v="SPAR SOUTH RAND DC:SPAR THE PALMS"/>
    <s v="SPAR COLOUR MAGIC 15CM SPECIAL!"/>
    <n v="80"/>
    <n v="13.7"/>
    <n v="1096"/>
    <n v="28615.48"/>
    <x v="13"/>
  </r>
  <r>
    <m/>
    <x v="137"/>
    <s v="Invoice"/>
    <s v="87489"/>
    <s v="SPAR SOUTH RAND DC:SPAR THE PALMS"/>
    <s v="SPAR COLOUR MAGIC 15CM"/>
    <n v="88"/>
    <n v="22.99"/>
    <n v="2023.12"/>
    <n v="30638.6"/>
    <x v="13"/>
  </r>
  <r>
    <m/>
    <x v="143"/>
    <s v="Invoice"/>
    <s v="87559"/>
    <s v="SPAR NORTH RAND DC:QUEENSWOOD"/>
    <s v="SPAR PETUNIA 15CM"/>
    <n v="32"/>
    <n v="20"/>
    <n v="640"/>
    <n v="31278.6"/>
    <x v="13"/>
  </r>
  <r>
    <m/>
    <x v="143"/>
    <s v="Invoice"/>
    <s v="87559"/>
    <s v="SPAR NORTH RAND DC:QUEENSWOOD"/>
    <s v="SPAR VIOLA 15CM"/>
    <n v="24"/>
    <n v="20"/>
    <n v="480"/>
    <n v="31758.6"/>
    <x v="13"/>
  </r>
  <r>
    <m/>
    <x v="143"/>
    <s v="Invoice"/>
    <s v="87559"/>
    <s v="SPAR NORTH RAND DC:QUEENSWOOD"/>
    <s v="SPAR PANSY 15CM"/>
    <n v="24"/>
    <n v="20"/>
    <n v="480"/>
    <n v="32238.6"/>
    <x v="13"/>
  </r>
  <r>
    <m/>
    <x v="143"/>
    <s v="Invoice"/>
    <s v="87559"/>
    <s v="SPAR NORTH RAND DC:QUEENSWOOD"/>
    <s v="SPAR FLOXGLOVE15CM"/>
    <n v="24"/>
    <n v="20"/>
    <n v="480"/>
    <n v="32718.6"/>
    <x v="13"/>
  </r>
  <r>
    <m/>
    <x v="143"/>
    <s v="Invoice"/>
    <s v="87559"/>
    <s v="SPAR NORTH RAND DC:QUEENSWOOD"/>
    <s v="SPAR GYPSOPHILA 15CM"/>
    <n v="8"/>
    <n v="20"/>
    <n v="160"/>
    <n v="32878.6"/>
    <x v="13"/>
  </r>
  <r>
    <m/>
    <x v="321"/>
    <s v="Invoice"/>
    <s v="87596"/>
    <s v="SPAR NORTH RAND DC:QUEENSWOOD"/>
    <s v="SPAR PETUNIA 15CM"/>
    <n v="48"/>
    <n v="20"/>
    <n v="960"/>
    <n v="33838.6"/>
    <x v="13"/>
  </r>
  <r>
    <m/>
    <x v="321"/>
    <s v="Invoice"/>
    <s v="87596"/>
    <s v="SPAR NORTH RAND DC:QUEENSWOOD"/>
    <s v="SPAR VIOLA 15CM"/>
    <n v="32"/>
    <n v="20"/>
    <n v="640"/>
    <n v="34478.6"/>
    <x v="13"/>
  </r>
  <r>
    <m/>
    <x v="321"/>
    <s v="Invoice"/>
    <s v="87596"/>
    <s v="SPAR NORTH RAND DC:QUEENSWOOD"/>
    <s v="SPAR CALENDULA 15CM"/>
    <n v="16"/>
    <n v="20"/>
    <n v="320"/>
    <n v="34798.6"/>
    <x v="13"/>
  </r>
  <r>
    <m/>
    <x v="321"/>
    <s v="Invoice"/>
    <s v="87596"/>
    <s v="SPAR NORTH RAND DC:QUEENSWOOD"/>
    <s v="SPAR PANSY 15CM"/>
    <n v="16"/>
    <n v="20"/>
    <n v="320"/>
    <n v="35118.6"/>
    <x v="13"/>
  </r>
  <r>
    <m/>
    <x v="150"/>
    <s v="Invoice"/>
    <s v="87654"/>
    <s v="SPAR NORTH RAND DC:QUEENSWOOD"/>
    <s v="SPAR BACOPA 15CM"/>
    <n v="16"/>
    <n v="28"/>
    <n v="448"/>
    <n v="35566.6"/>
    <x v="11"/>
  </r>
  <r>
    <m/>
    <x v="150"/>
    <s v="Invoice"/>
    <s v="87654"/>
    <s v="SPAR NORTH RAND DC:QUEENSWOOD"/>
    <s v="SPAR PETUNIA 15CM"/>
    <n v="16"/>
    <n v="16.989999999999998"/>
    <n v="271.83999999999997"/>
    <n v="35838.439999999995"/>
    <x v="13"/>
  </r>
  <r>
    <m/>
    <x v="161"/>
    <s v="Invoice"/>
    <s v="87800"/>
    <s v="SPAR NORTH RAND DC:QUEENSWOOD"/>
    <s v="SPAR PRIMROSE 15CM"/>
    <n v="32"/>
    <n v="18.989999999999998"/>
    <n v="607.67999999999995"/>
    <n v="36446.119999999995"/>
    <x v="8"/>
  </r>
  <r>
    <m/>
    <x v="161"/>
    <s v="Invoice"/>
    <s v="87800"/>
    <s v="SPAR NORTH RAND DC:QUEENSWOOD"/>
    <s v="SPAR COLOUR MAGIC 15CM"/>
    <n v="16"/>
    <n v="18.989999999999998"/>
    <n v="303.83999999999997"/>
    <n v="36749.959999999992"/>
    <x v="13"/>
  </r>
  <r>
    <m/>
    <x v="161"/>
    <s v="Invoice"/>
    <s v="87800"/>
    <s v="SPAR NORTH RAND DC:QUEENSWOOD"/>
    <s v="SPAR VIOLA 15CM"/>
    <n v="32"/>
    <n v="18.989999999999998"/>
    <n v="607.67999999999995"/>
    <n v="37357.639999999992"/>
    <x v="13"/>
  </r>
  <r>
    <m/>
    <x v="161"/>
    <s v="Invoice"/>
    <s v="87800"/>
    <s v="SPAR NORTH RAND DC:QUEENSWOOD"/>
    <s v="SPAR GYPSOPHILA 15CM"/>
    <n v="16"/>
    <n v="18.989999999999998"/>
    <n v="303.83999999999997"/>
    <n v="37661.479999999989"/>
    <x v="13"/>
  </r>
  <r>
    <m/>
    <x v="48"/>
    <s v="Invoice"/>
    <s v="87873"/>
    <s v="SPAR NORTH RAND DC:QUEENSWOOD"/>
    <s v="SPAR PRIMROSE 15CM"/>
    <n v="48"/>
    <n v="20"/>
    <n v="960"/>
    <n v="38621.479999999989"/>
    <x v="8"/>
  </r>
  <r>
    <m/>
    <x v="48"/>
    <s v="Invoice"/>
    <s v="87873"/>
    <s v="SPAR NORTH RAND DC:QUEENSWOOD"/>
    <s v="SPAR PANSY 15CM"/>
    <n v="16"/>
    <n v="20"/>
    <n v="320"/>
    <n v="38941.479999999989"/>
    <x v="13"/>
  </r>
  <r>
    <m/>
    <x v="48"/>
    <s v="Invoice"/>
    <s v="87873"/>
    <s v="SPAR NORTH RAND DC:QUEENSWOOD"/>
    <s v="SPAR DIANTHUS 15CM"/>
    <n v="16"/>
    <n v="20"/>
    <n v="320"/>
    <n v="39261.479999999989"/>
    <x v="13"/>
  </r>
  <r>
    <m/>
    <x v="175"/>
    <s v="Invoice"/>
    <s v="88097"/>
    <s v="SPAR NORTH RAND DC:QUEENSWOOD"/>
    <s v="SPAR PETUNIA 15CM"/>
    <n v="48"/>
    <n v="20"/>
    <n v="960"/>
    <n v="40221.479999999989"/>
    <x v="13"/>
  </r>
  <r>
    <m/>
    <x v="175"/>
    <s v="Invoice"/>
    <s v="88097"/>
    <s v="SPAR NORTH RAND DC:QUEENSWOOD"/>
    <s v="SPAR RANUNCULUS15CM"/>
    <n v="32"/>
    <n v="20"/>
    <n v="640"/>
    <n v="40861.479999999989"/>
    <x v="21"/>
  </r>
  <r>
    <m/>
    <x v="175"/>
    <s v="Invoice"/>
    <s v="88097"/>
    <s v="SPAR NORTH RAND DC:QUEENSWOOD"/>
    <s v="SPAR BELLIS 15CM"/>
    <n v="16"/>
    <n v="20"/>
    <n v="320"/>
    <n v="41181.479999999989"/>
    <x v="13"/>
  </r>
  <r>
    <m/>
    <x v="175"/>
    <s v="Invoice"/>
    <s v="88097"/>
    <s v="SPAR NORTH RAND DC:QUEENSWOOD"/>
    <s v="SPAR CALENDULA 15CM"/>
    <n v="16"/>
    <n v="20"/>
    <n v="320"/>
    <n v="41501.479999999989"/>
    <x v="13"/>
  </r>
  <r>
    <m/>
    <x v="175"/>
    <s v="Invoice"/>
    <s v="88097"/>
    <s v="SPAR NORTH RAND DC:QUEENSWOOD"/>
    <s v="SPAR DIANTHUS 15CM"/>
    <n v="16"/>
    <n v="20"/>
    <n v="320"/>
    <n v="41821.479999999989"/>
    <x v="13"/>
  </r>
  <r>
    <m/>
    <x v="178"/>
    <s v="Invoice"/>
    <s v="88219"/>
    <s v="SPAR NORTH RAND DC:QUEENSWOOD"/>
    <s v="SPAR RANUNCULUS 15CM"/>
    <n v="32"/>
    <n v="22"/>
    <n v="704"/>
    <n v="42525.479999999989"/>
    <x v="21"/>
  </r>
  <r>
    <m/>
    <x v="178"/>
    <s v="Invoice"/>
    <s v="88219"/>
    <s v="SPAR NORTH RAND DC:QUEENSWOOD"/>
    <s v="SPAR PETUNIA 15CM"/>
    <n v="8"/>
    <n v="20"/>
    <n v="160"/>
    <n v="42685.479999999989"/>
    <x v="13"/>
  </r>
  <r>
    <m/>
    <x v="178"/>
    <s v="Invoice"/>
    <s v="88219"/>
    <s v="SPAR NORTH RAND DC:QUEENSWOOD"/>
    <s v="SPAR CALENDULA 15CM"/>
    <n v="8"/>
    <n v="20"/>
    <n v="160"/>
    <n v="42845.479999999989"/>
    <x v="13"/>
  </r>
  <r>
    <m/>
    <x v="182"/>
    <s v="Invoice"/>
    <s v="88312"/>
    <s v="SPAR NORTH RAND DC:QUEENSWOOD"/>
    <s v="SPAR PETUNIA 15CM"/>
    <n v="48"/>
    <n v="20"/>
    <n v="960"/>
    <n v="43805.479999999989"/>
    <x v="13"/>
  </r>
  <r>
    <m/>
    <x v="182"/>
    <s v="Invoice"/>
    <s v="88312"/>
    <s v="SPAR NORTH RAND DC:QUEENSWOOD"/>
    <s v="SPAR ALYSUM 15CM"/>
    <n v="16"/>
    <n v="20"/>
    <n v="320"/>
    <n v="44125.479999999989"/>
    <x v="13"/>
  </r>
  <r>
    <m/>
    <x v="182"/>
    <s v="Invoice"/>
    <s v="88312"/>
    <s v="SPAR NORTH RAND DC:QUEENSWOOD"/>
    <s v="SPAR RANUNCULUS 15CM"/>
    <n v="16"/>
    <n v="22"/>
    <n v="352"/>
    <n v="44477.479999999989"/>
    <x v="21"/>
  </r>
  <r>
    <m/>
    <x v="182"/>
    <s v="Invoice"/>
    <s v="88312"/>
    <s v="SPAR NORTH RAND DC:QUEENSWOOD"/>
    <s v="SPAR DIANTHUS 15CM"/>
    <n v="16"/>
    <n v="20"/>
    <n v="320"/>
    <n v="44797.479999999989"/>
    <x v="13"/>
  </r>
  <r>
    <m/>
    <x v="193"/>
    <s v="Invoice"/>
    <s v="88692"/>
    <s v="SPAR NORTH RAND DC:QUEENSWOOD"/>
    <s v="SPAR PETUNIA 15CM"/>
    <n v="32"/>
    <n v="20"/>
    <n v="640"/>
    <n v="45437.479999999989"/>
    <x v="13"/>
  </r>
  <r>
    <m/>
    <x v="193"/>
    <s v="Invoice"/>
    <s v="88692"/>
    <s v="SPAR NORTH RAND DC:QUEENSWOOD"/>
    <s v="SPAR DIANTHUS 15CM"/>
    <n v="16"/>
    <n v="20"/>
    <n v="320"/>
    <n v="45757.479999999989"/>
    <x v="13"/>
  </r>
  <r>
    <m/>
    <x v="198"/>
    <s v="Invoice"/>
    <s v="88959"/>
    <s v="SPAR NORTH RAND DC:QUEENSWOOD"/>
    <s v="SPAR BIDERS 15CM"/>
    <n v="32"/>
    <n v="27"/>
    <n v="864"/>
    <n v="46621.479999999989"/>
    <x v="11"/>
  </r>
  <r>
    <m/>
    <x v="198"/>
    <s v="Invoice"/>
    <s v="88959"/>
    <s v="SPAR NORTH RAND DC:QUEENSWOOD"/>
    <s v="SPAR GAZANIA 15CM"/>
    <n v="16"/>
    <n v="20"/>
    <n v="320"/>
    <n v="46941.479999999989"/>
    <x v="13"/>
  </r>
  <r>
    <m/>
    <x v="198"/>
    <s v="Invoice"/>
    <s v="88959"/>
    <s v="SPAR NORTH RAND DC:QUEENSWOOD"/>
    <s v="SPAR CELOSIA 15CM"/>
    <n v="32"/>
    <n v="20"/>
    <n v="640"/>
    <n v="47581.479999999989"/>
    <x v="13"/>
  </r>
  <r>
    <m/>
    <x v="198"/>
    <s v="Invoice"/>
    <s v="88959"/>
    <s v="SPAR NORTH RAND DC:QUEENSWOOD"/>
    <s v="SPAR PETUNIA 15CM"/>
    <n v="16"/>
    <n v="20"/>
    <n v="320"/>
    <n v="47901.479999999989"/>
    <x v="13"/>
  </r>
  <r>
    <m/>
    <x v="198"/>
    <s v="Invoice"/>
    <s v="88959"/>
    <s v="SPAR NORTH RAND DC:QUEENSWOOD"/>
    <s v="SPAR MARIGOLD 15CM"/>
    <n v="16"/>
    <n v="20"/>
    <n v="320"/>
    <n v="48221.479999999989"/>
    <x v="13"/>
  </r>
  <r>
    <m/>
    <x v="201"/>
    <s v="Invoice"/>
    <s v="89116"/>
    <s v="SPAR NORTH RAND DC:QUEENSWOOD"/>
    <s v="SPAR PETUNIA 15CM"/>
    <n v="48"/>
    <n v="20"/>
    <n v="960"/>
    <n v="49181.479999999989"/>
    <x v="13"/>
  </r>
  <r>
    <m/>
    <x v="201"/>
    <s v="Invoice"/>
    <s v="89116"/>
    <s v="SPAR NORTH RAND DC:QUEENSWOOD"/>
    <s v="SPAR ALYSSUM 15CM"/>
    <n v="16"/>
    <n v="20"/>
    <n v="320"/>
    <n v="49501.479999999989"/>
    <x v="13"/>
  </r>
  <r>
    <m/>
    <x v="201"/>
    <s v="Invoice"/>
    <s v="89116"/>
    <s v="SPAR NORTH RAND DC:QUEENSWOOD"/>
    <s v="SPAR SALVIA 15CM"/>
    <n v="16"/>
    <n v="20"/>
    <n v="320"/>
    <n v="49821.479999999989"/>
    <x v="13"/>
  </r>
  <r>
    <m/>
    <x v="205"/>
    <s v="Invoice"/>
    <s v="89188"/>
    <s v="SPAR NORTH RAND DC:QUEENSWOOD"/>
    <s v="SPAR SALVIA 15CM"/>
    <n v="16"/>
    <n v="20"/>
    <n v="320"/>
    <n v="50141.479999999989"/>
    <x v="13"/>
  </r>
  <r>
    <m/>
    <x v="205"/>
    <s v="Invoice"/>
    <s v="89188"/>
    <s v="SPAR NORTH RAND DC:QUEENSWOOD"/>
    <s v="SPAR PETUNIA 15CM"/>
    <n v="16"/>
    <n v="20"/>
    <n v="320"/>
    <n v="50461.479999999989"/>
    <x v="13"/>
  </r>
  <r>
    <m/>
    <x v="77"/>
    <s v="Invoice"/>
    <s v="89323"/>
    <s v="SPAR NORTH RAND DC:QUEENSWOOD"/>
    <s v="SPAR COLOUR MAGIC 15CM"/>
    <n v="84"/>
    <n v="20"/>
    <n v="1680"/>
    <n v="52141.479999999989"/>
    <x v="13"/>
  </r>
  <r>
    <m/>
    <x v="78"/>
    <s v="Invoice"/>
    <s v="89388"/>
    <s v="SPAR NORTH RAND DC:QUEENSWOOD"/>
    <s v="SPAR PETUNIA 15CM"/>
    <n v="48"/>
    <n v="20"/>
    <n v="960"/>
    <n v="53101.479999999989"/>
    <x v="13"/>
  </r>
  <r>
    <m/>
    <x v="78"/>
    <s v="Invoice"/>
    <s v="89388"/>
    <s v="SPAR NORTH RAND DC:QUEENSWOOD"/>
    <s v="SPAR VICANCA 15CM"/>
    <n v="16"/>
    <n v="20"/>
    <n v="320"/>
    <n v="53421.479999999989"/>
    <x v="13"/>
  </r>
  <r>
    <m/>
    <x v="78"/>
    <s v="Invoice"/>
    <s v="89388"/>
    <s v="SPAR NORTH RAND DC:QUEENSWOOD"/>
    <s v="SPAR DIANTHUS 15CM"/>
    <n v="16"/>
    <n v="20"/>
    <n v="320"/>
    <n v="53741.479999999989"/>
    <x v="13"/>
  </r>
  <r>
    <m/>
    <x v="83"/>
    <s v="Invoice"/>
    <s v="89480"/>
    <s v="SPAR NORTH RAND DC:QUEENSWOOD"/>
    <s v="SPAR COLOUR MAGIC 15CM"/>
    <n v="112"/>
    <n v="20"/>
    <n v="2240"/>
    <n v="55981.479999999989"/>
    <x v="13"/>
  </r>
  <r>
    <m/>
    <x v="41"/>
    <s v="Invoice"/>
    <s v="89588"/>
    <s v="SPAR NORTH RAND DC:QUEENSWOOD"/>
    <s v="SPAR PETUNIA   15CM"/>
    <n v="64"/>
    <n v="20"/>
    <n v="1280"/>
    <n v="57261.479999999989"/>
    <x v="13"/>
  </r>
  <r>
    <m/>
    <x v="41"/>
    <s v="Invoice"/>
    <s v="89588"/>
    <s v="SPAR NORTH RAND DC:QUEENSWOOD"/>
    <s v="SPAR PORTULACA 15CM"/>
    <n v="16"/>
    <n v="20"/>
    <n v="320"/>
    <n v="57581.479999999989"/>
    <x v="13"/>
  </r>
  <r>
    <m/>
    <x v="41"/>
    <s v="Invoice"/>
    <s v="89588"/>
    <s v="SPAR NORTH RAND DC:QUEENSWOOD"/>
    <s v="SPAR DIANTHUS 15CM"/>
    <n v="16"/>
    <n v="20"/>
    <n v="320"/>
    <n v="57901.479999999989"/>
    <x v="13"/>
  </r>
  <r>
    <m/>
    <x v="41"/>
    <s v="Invoice"/>
    <s v="89588"/>
    <s v="SPAR NORTH RAND DC:QUEENSWOOD"/>
    <s v="SPAR COLOUR MAGIC 15CM"/>
    <n v="16"/>
    <n v="20"/>
    <n v="320"/>
    <n v="58221.479999999989"/>
    <x v="13"/>
  </r>
  <r>
    <m/>
    <x v="56"/>
    <s v="Invoice"/>
    <s v="89712"/>
    <s v="SPAR NORTH RAND DC:QUEENSWOOD"/>
    <s v="SPAR PETUNIA 15CM"/>
    <n v="32"/>
    <n v="20"/>
    <n v="640"/>
    <n v="58861.479999999989"/>
    <x v="13"/>
  </r>
  <r>
    <m/>
    <x v="56"/>
    <s v="Invoice"/>
    <s v="89712"/>
    <s v="SPAR NORTH RAND DC:QUEENSWOOD"/>
    <s v="SPAR MARIGOLD 15CM"/>
    <n v="32"/>
    <n v="20"/>
    <n v="640"/>
    <n v="59501.479999999989"/>
    <x v="13"/>
  </r>
  <r>
    <m/>
    <x v="267"/>
    <s v="Invoice"/>
    <s v="89885"/>
    <s v="SPAR NORTH RAND DC:QUEENSWOOD"/>
    <s v="SPAR COLOUR MAGIC 15CM"/>
    <n v="32"/>
    <n v="20"/>
    <n v="640"/>
    <n v="60141.479999999989"/>
    <x v="13"/>
  </r>
  <r>
    <m/>
    <x v="8"/>
    <s v="Invoice"/>
    <s v="89938"/>
    <s v="SPAR NORTH RAND DC:QUEENSWOOD"/>
    <s v="SPAR COLOUR MAGIC 15CM"/>
    <n v="96"/>
    <n v="20"/>
    <n v="1920"/>
    <n v="62061.479999999989"/>
    <x v="13"/>
  </r>
  <r>
    <s v="Total for SPAR COLOUR MAGIC 15CM"/>
    <x v="0"/>
    <m/>
    <m/>
    <m/>
    <m/>
    <n v="3072"/>
    <m/>
    <n v="62061.479999999989"/>
    <m/>
    <x v="0"/>
  </r>
  <r>
    <s v="SPAR COLOUR MAGIC 17CM"/>
    <x v="0"/>
    <m/>
    <m/>
    <m/>
    <m/>
    <m/>
    <m/>
    <m/>
    <m/>
    <x v="0"/>
  </r>
  <r>
    <m/>
    <x v="198"/>
    <s v="Invoice"/>
    <s v="88959"/>
    <s v="SPAR NORTH RAND DC:QUEENSWOOD"/>
    <s v="SPAR DAIHLA 17CM 737186350307"/>
    <n v="9"/>
    <n v="27"/>
    <n v="243"/>
    <n v="243"/>
    <x v="26"/>
  </r>
  <r>
    <s v="Total for SPAR COLOUR MAGIC 17CM"/>
    <x v="0"/>
    <m/>
    <m/>
    <m/>
    <m/>
    <n v="9"/>
    <m/>
    <n v="243"/>
    <m/>
    <x v="0"/>
  </r>
  <r>
    <s v="SPAR COLOUR MAGIC 25CM"/>
    <x v="0"/>
    <m/>
    <m/>
    <m/>
    <m/>
    <m/>
    <m/>
    <m/>
    <m/>
    <x v="0"/>
  </r>
  <r>
    <m/>
    <x v="294"/>
    <s v="Invoice"/>
    <s v="86658"/>
    <s v="SPAR SOUTH RAND DC:SPAR THE PALMS"/>
    <s v="SPAR COLOUR MAGIC 25CM 737186350260"/>
    <n v="8"/>
    <n v="83.2"/>
    <n v="665.6"/>
    <n v="665.6"/>
    <x v="29"/>
  </r>
  <r>
    <m/>
    <x v="116"/>
    <s v="Invoice"/>
    <s v="86985"/>
    <s v="SPAR SOUTH RAND DC:SPAR THE PALMS"/>
    <s v="SPAR COLOUR MAGIC 25CM 737186350260"/>
    <n v="12"/>
    <n v="83.2"/>
    <n v="998.4"/>
    <n v="1664"/>
    <x v="29"/>
  </r>
  <r>
    <m/>
    <x v="124"/>
    <s v="Invoice"/>
    <s v="87135"/>
    <s v="SPAR SOUTH RAND DC:SPAR THE PALMS"/>
    <s v="SPAR COLOUR MAGIC 25CM 737186350260"/>
    <n v="11"/>
    <n v="83.2"/>
    <n v="915.2"/>
    <n v="2579.1999999999998"/>
    <x v="29"/>
  </r>
  <r>
    <m/>
    <x v="128"/>
    <s v="Invoice"/>
    <s v="87240"/>
    <s v="SPAR NORTH RAND DC:QUEENSWOOD"/>
    <s v="SPAR COLOUR MAGIC 25CM 737186350260"/>
    <n v="48"/>
    <n v="20"/>
    <n v="960"/>
    <n v="3539.2"/>
    <x v="29"/>
  </r>
  <r>
    <m/>
    <x v="175"/>
    <s v="Invoice"/>
    <s v="88097"/>
    <s v="SPAR NORTH RAND DC:QUEENSWOOD"/>
    <s v="SPAR PRIMROSE 25CM 737186350260"/>
    <n v="10"/>
    <n v="50"/>
    <n v="500"/>
    <n v="4039.2"/>
    <x v="8"/>
  </r>
  <r>
    <m/>
    <x v="199"/>
    <s v="Invoice"/>
    <s v="88981"/>
    <s v="BUCO SSC:BRITS"/>
    <s v="COLOUR MAGIC 25CM 737186350260"/>
    <n v="2"/>
    <n v="87.99"/>
    <n v="175.98"/>
    <n v="4215.1799999999994"/>
    <x v="29"/>
  </r>
  <r>
    <m/>
    <x v="204"/>
    <s v="Invoice"/>
    <s v="89146"/>
    <s v="BUCO SSC:BRITS"/>
    <s v="COLOUR MAGIC 25CM 737186350260"/>
    <n v="2"/>
    <n v="87.99"/>
    <n v="175.98"/>
    <n v="4391.1599999999989"/>
    <x v="29"/>
  </r>
  <r>
    <s v="Total for SPAR COLOUR MAGIC 25CM"/>
    <x v="0"/>
    <m/>
    <m/>
    <m/>
    <m/>
    <n v="93"/>
    <m/>
    <n v="4391.1599999999989"/>
    <m/>
    <x v="0"/>
  </r>
  <r>
    <s v="SPAR COLOUR MAGIC 32CM"/>
    <x v="0"/>
    <m/>
    <m/>
    <m/>
    <m/>
    <m/>
    <m/>
    <m/>
    <m/>
    <x v="0"/>
  </r>
  <r>
    <m/>
    <x v="131"/>
    <s v="Invoice"/>
    <s v="87336"/>
    <s v="SPAR SOUTH RAND DC:SPAR THE PALMS"/>
    <s v="SPAR COLOUR MAGIC 32CM - 737186350345"/>
    <n v="3"/>
    <n v="125.99"/>
    <n v="377.97"/>
    <n v="377.97"/>
    <x v="33"/>
  </r>
  <r>
    <m/>
    <x v="193"/>
    <s v="Invoice"/>
    <s v="88692"/>
    <s v="SPAR NORTH RAND DC:QUEENSWOOD"/>
    <s v="SPAR COLOUR MAGIC 32CM - 737186350345"/>
    <n v="3"/>
    <n v="100"/>
    <n v="300"/>
    <n v="677.97"/>
    <x v="33"/>
  </r>
  <r>
    <s v="Total for SPAR COLOUR MAGIC 32CM"/>
    <x v="0"/>
    <m/>
    <m/>
    <m/>
    <m/>
    <n v="6"/>
    <m/>
    <n v="677.97"/>
    <m/>
    <x v="0"/>
  </r>
  <r>
    <s v="SPAR COLOUR MAGIC 9CM"/>
    <x v="0"/>
    <m/>
    <m/>
    <m/>
    <m/>
    <m/>
    <m/>
    <m/>
    <m/>
    <x v="0"/>
  </r>
  <r>
    <m/>
    <x v="233"/>
    <s v="Invoice"/>
    <s v="86534"/>
    <s v="SPAR SOUTH RAND DC:SPAR WALKERVILLE"/>
    <s v="SPAR COLOUR MAGIC 9CM 737186350239"/>
    <n v="20"/>
    <n v="9.4"/>
    <n v="188"/>
    <n v="188"/>
    <x v="7"/>
  </r>
  <r>
    <s v="Total for SPAR COLOUR MAGIC 9CM"/>
    <x v="0"/>
    <m/>
    <m/>
    <m/>
    <m/>
    <n v="20"/>
    <m/>
    <n v="188"/>
    <m/>
    <x v="0"/>
  </r>
  <r>
    <s v="SPAR HANGING BASKET 20CM"/>
    <x v="0"/>
    <m/>
    <m/>
    <m/>
    <m/>
    <m/>
    <m/>
    <m/>
    <m/>
    <x v="0"/>
  </r>
  <r>
    <m/>
    <x v="209"/>
    <s v="Invoice"/>
    <s v="85803"/>
    <s v="SPAR SOUTH RAND DC:SPAR THE PALMS"/>
    <s v="SPAR HANGING BASKET 20CM 737186350338"/>
    <n v="9"/>
    <n v="70.5"/>
    <n v="634.5"/>
    <n v="634.5"/>
    <x v="28"/>
  </r>
  <r>
    <m/>
    <x v="294"/>
    <s v="Invoice"/>
    <s v="86658"/>
    <s v="SPAR SOUTH RAND DC:SPAR THE PALMS"/>
    <s v="SPAR HANGING BASKET 20CM 737186350338"/>
    <n v="10"/>
    <n v="70.5"/>
    <n v="705"/>
    <n v="1339.5"/>
    <x v="28"/>
  </r>
  <r>
    <m/>
    <x v="234"/>
    <s v="Invoice"/>
    <s v="86719"/>
    <s v="SPAR NORTH RAND DC:QUEENSWOOD"/>
    <s v="SPAR HANGING BASKET 20CM 737186350338"/>
    <n v="7"/>
    <n v="50"/>
    <n v="350"/>
    <n v="1689.5"/>
    <x v="28"/>
  </r>
  <r>
    <m/>
    <x v="239"/>
    <s v="Invoice"/>
    <s v="86847"/>
    <s v="SPAR NORTH RAND DC:QUEENSWOOD"/>
    <s v="SPAR HANGING BASKET 20CM 737186350338"/>
    <n v="3"/>
    <n v="50"/>
    <n v="150"/>
    <n v="1839.5"/>
    <x v="28"/>
  </r>
  <r>
    <m/>
    <x v="239"/>
    <s v="Invoice"/>
    <s v="86847"/>
    <s v="SPAR NORTH RAND DC:QUEENSWOOD"/>
    <s v="SPAR HANGING BASKET 20CM 737186350338"/>
    <n v="5"/>
    <n v="50"/>
    <n v="250"/>
    <n v="2089.5"/>
    <x v="28"/>
  </r>
  <r>
    <m/>
    <x v="239"/>
    <s v="Invoice"/>
    <s v="86847"/>
    <s v="SPAR NORTH RAND DC:QUEENSWOOD"/>
    <s v="SPAR HANGING BASKET 20CM 737186350338"/>
    <n v="6"/>
    <n v="50"/>
    <n v="300"/>
    <n v="2389.5"/>
    <x v="28"/>
  </r>
  <r>
    <m/>
    <x v="124"/>
    <s v="Invoice"/>
    <s v="87135"/>
    <s v="SPAR SOUTH RAND DC:SPAR THE PALMS"/>
    <s v="SPAR HANGING BASKET 20CM 737186350338"/>
    <n v="12"/>
    <n v="70.5"/>
    <n v="846"/>
    <n v="3235.5"/>
    <x v="28"/>
  </r>
  <r>
    <m/>
    <x v="131"/>
    <s v="Invoice"/>
    <s v="87336"/>
    <s v="SPAR SOUTH RAND DC:SPAR THE PALMS"/>
    <s v="SPAR HANGING BASKET 20CM 737186350338"/>
    <n v="10"/>
    <n v="125.99"/>
    <n v="1259.9000000000001"/>
    <n v="4495.3999999999996"/>
    <x v="28"/>
  </r>
  <r>
    <m/>
    <x v="132"/>
    <s v="Invoice"/>
    <s v="87372"/>
    <s v="SPAR NORTH RAND DC:QUEENSWOOD"/>
    <s v="SPAR HANGING BASKET 20CM 737186350338"/>
    <n v="5"/>
    <n v="50"/>
    <n v="250"/>
    <n v="4745.3999999999996"/>
    <x v="28"/>
  </r>
  <r>
    <m/>
    <x v="137"/>
    <s v="Invoice"/>
    <s v="87489"/>
    <s v="SPAR SOUTH RAND DC:SPAR THE PALMS"/>
    <s v="SPAR HANGING BASKET 20CM 737186350338"/>
    <n v="15"/>
    <n v="70.5"/>
    <n v="1057.5"/>
    <n v="5802.9"/>
    <x v="28"/>
  </r>
  <r>
    <m/>
    <x v="321"/>
    <s v="Invoice"/>
    <s v="87596"/>
    <s v="SPAR NORTH RAND DC:QUEENSWOOD"/>
    <s v="SPAR HANGING BASKET 20CM 737186350338"/>
    <n v="10"/>
    <n v="50"/>
    <n v="500"/>
    <n v="6302.9"/>
    <x v="28"/>
  </r>
  <r>
    <m/>
    <x v="172"/>
    <s v="Invoice"/>
    <s v="87984"/>
    <s v="BUCO SSC:BRITS"/>
    <s v=" HANGING BASKET 20CM 737186350338"/>
    <n v="1"/>
    <n v="70.5"/>
    <n v="70.5"/>
    <n v="6373.4"/>
    <x v="30"/>
  </r>
  <r>
    <m/>
    <x v="175"/>
    <s v="Invoice"/>
    <s v="88097"/>
    <s v="SPAR NORTH RAND DC:QUEENSWOOD"/>
    <s v="SPAR HANGING BASKET 20CM 737186350338"/>
    <n v="6"/>
    <n v="50"/>
    <n v="300"/>
    <n v="6673.4"/>
    <x v="28"/>
  </r>
  <r>
    <m/>
    <x v="176"/>
    <s v="Invoice"/>
    <s v="88129"/>
    <s v="BUCO SSC:BRITS"/>
    <s v=" HANGING BASKET 20CM 737186350338"/>
    <n v="3"/>
    <n v="74.75"/>
    <n v="224.25"/>
    <n v="6897.65"/>
    <x v="30"/>
  </r>
  <r>
    <m/>
    <x v="185"/>
    <s v="Invoice"/>
    <s v="88342"/>
    <s v="BUCO SSC:BRITS"/>
    <s v="HANGING BASKET 20CM 737186350338"/>
    <n v="12"/>
    <n v="74.75"/>
    <n v="897"/>
    <n v="7794.65"/>
    <x v="30"/>
  </r>
  <r>
    <m/>
    <x v="199"/>
    <s v="Invoice"/>
    <s v="88981"/>
    <s v="BUCO SSC:BRITS"/>
    <s v="HANGING BASKET 20CM 737186350338"/>
    <n v="5"/>
    <n v="74.75"/>
    <n v="373.75"/>
    <n v="8168.4"/>
    <x v="30"/>
  </r>
  <r>
    <m/>
    <x v="204"/>
    <s v="Invoice"/>
    <s v="89146"/>
    <s v="BUCO SSC:BRITS"/>
    <s v="HANGING BASKET 20CM 737186350338"/>
    <n v="4"/>
    <n v="74.75"/>
    <n v="299"/>
    <n v="8467.4"/>
    <x v="30"/>
  </r>
  <r>
    <m/>
    <x v="42"/>
    <s v="Invoice"/>
    <s v="89620"/>
    <s v="BUCO SSC:BRITS"/>
    <s v="HANGING BASKET 20CM 737186350338"/>
    <n v="5"/>
    <n v="74.75"/>
    <n v="373.75"/>
    <n v="8841.15"/>
    <x v="30"/>
  </r>
  <r>
    <m/>
    <x v="54"/>
    <s v="Invoice"/>
    <s v="89901"/>
    <s v="BUCO SSC:BRITS"/>
    <s v="HANGING BASKET 20CM 737186350338"/>
    <n v="4"/>
    <n v="74.75"/>
    <n v="299"/>
    <n v="9140.15"/>
    <x v="30"/>
  </r>
  <r>
    <m/>
    <x v="8"/>
    <s v="Invoice"/>
    <s v="89938"/>
    <s v="SPAR NORTH RAND DC:QUEENSWOOD"/>
    <s v="SPAR HANGING BASKET 20CM 737186350338"/>
    <n v="5"/>
    <n v="50"/>
    <n v="250"/>
    <n v="9390.15"/>
    <x v="28"/>
  </r>
  <r>
    <m/>
    <x v="44"/>
    <s v="Invoice"/>
    <s v="90187"/>
    <s v="BUCO SSC:BRITS"/>
    <s v="HANGING BASKET 20CM 737186350338"/>
    <n v="12"/>
    <n v="74.75"/>
    <n v="897"/>
    <n v="10287.15"/>
    <x v="30"/>
  </r>
  <r>
    <m/>
    <x v="98"/>
    <s v="Invoice"/>
    <s v="90377"/>
    <s v="BUCO SSC:BRITS"/>
    <s v="HANGING BASKET 20CM 737186350338"/>
    <n v="1"/>
    <n v="74.75"/>
    <n v="74.75"/>
    <n v="10361.9"/>
    <x v="30"/>
  </r>
  <r>
    <s v="Total for SPAR HANGING BASKET 20CM"/>
    <x v="0"/>
    <m/>
    <m/>
    <m/>
    <m/>
    <n v="150"/>
    <m/>
    <n v="10361.9"/>
    <m/>
    <x v="0"/>
  </r>
  <r>
    <s v="SPAR HANGING BASKET 25CM"/>
    <x v="0"/>
    <m/>
    <m/>
    <m/>
    <m/>
    <m/>
    <m/>
    <m/>
    <m/>
    <x v="0"/>
  </r>
  <r>
    <m/>
    <x v="5"/>
    <s v="Invoice"/>
    <s v="86453"/>
    <s v="SPAR SOUTH RAND DC:SPAR THE PALMS"/>
    <s v="SPAR HANGING BASKET 25CM 737186350345"/>
    <n v="11"/>
    <n v="116.7"/>
    <n v="1283.7"/>
    <n v="1283.7"/>
    <x v="30"/>
  </r>
  <r>
    <m/>
    <x v="294"/>
    <s v="Invoice"/>
    <s v="86658"/>
    <s v="SPAR SOUTH RAND DC:SPAR THE PALMS"/>
    <s v="SPAR HANGING BASKET 25CM 737186350345"/>
    <n v="5"/>
    <n v="125.99"/>
    <n v="629.95000000000005"/>
    <n v="1913.65"/>
    <x v="30"/>
  </r>
  <r>
    <m/>
    <x v="124"/>
    <s v="Invoice"/>
    <s v="87135"/>
    <s v="SPAR SOUTH RAND DC:SPAR THE PALMS"/>
    <s v="SPAR 32CM 737186350345"/>
    <n v="4"/>
    <n v="125.99"/>
    <n v="503.96"/>
    <n v="2417.61"/>
    <x v="33"/>
  </r>
  <r>
    <m/>
    <x v="172"/>
    <s v="Invoice"/>
    <s v="87984"/>
    <s v="BUCO SSC:BRITS"/>
    <s v="SPAR HANGING BASKET 25CM 737186350345"/>
    <n v="2"/>
    <n v="125.99"/>
    <n v="251.98"/>
    <n v="2669.59"/>
    <x v="30"/>
  </r>
  <r>
    <m/>
    <x v="185"/>
    <s v="Invoice"/>
    <s v="88342"/>
    <s v="BUCO SSC:BRITS"/>
    <s v=" HANGING BASKET 25CM 737186350345"/>
    <n v="6"/>
    <n v="133.5"/>
    <n v="801"/>
    <n v="3470.59"/>
    <x v="30"/>
  </r>
  <r>
    <s v="Total for SPAR HANGING BASKET 25CM"/>
    <x v="0"/>
    <m/>
    <m/>
    <m/>
    <m/>
    <n v="28"/>
    <m/>
    <n v="3470.59"/>
    <m/>
    <x v="0"/>
  </r>
  <r>
    <s v="SPAR PALM 15CM"/>
    <x v="0"/>
    <m/>
    <m/>
    <m/>
    <m/>
    <m/>
    <m/>
    <m/>
    <m/>
    <x v="0"/>
  </r>
  <r>
    <m/>
    <x v="308"/>
    <s v="Invoice"/>
    <s v="88286"/>
    <s v="SPAR SOUTH RAND DC:SPAR THE PALMS"/>
    <s v="SPAR PALM 15CM"/>
    <n v="16"/>
    <n v="22.9"/>
    <n v="366.4"/>
    <n v="366.4"/>
    <x v="13"/>
  </r>
  <r>
    <s v="Total for SPAR PALM 15CM"/>
    <x v="0"/>
    <m/>
    <m/>
    <m/>
    <m/>
    <n v="16"/>
    <m/>
    <n v="366.4"/>
    <m/>
    <x v="0"/>
  </r>
  <r>
    <s v="SPAR PALM 25CM"/>
    <x v="0"/>
    <m/>
    <m/>
    <m/>
    <m/>
    <m/>
    <m/>
    <m/>
    <m/>
    <x v="0"/>
  </r>
  <r>
    <m/>
    <x v="209"/>
    <s v="Invoice"/>
    <s v="85803"/>
    <s v="SPAR SOUTH RAND DC:SPAR THE PALMS"/>
    <s v="SPAR PALM 25CM"/>
    <n v="15"/>
    <n v="83.2"/>
    <n v="1248"/>
    <n v="1248"/>
    <x v="40"/>
  </r>
  <r>
    <m/>
    <x v="5"/>
    <s v="Invoice"/>
    <s v="86453"/>
    <s v="SPAR SOUTH RAND DC:SPAR THE PALMS"/>
    <s v="SPAR PALM 25CM"/>
    <n v="4"/>
    <n v="83.2"/>
    <n v="332.8"/>
    <n v="1580.8"/>
    <x v="40"/>
  </r>
  <r>
    <s v="Total for SPAR PALM 25CM"/>
    <x v="0"/>
    <m/>
    <m/>
    <m/>
    <m/>
    <n v="19"/>
    <m/>
    <n v="1580.8"/>
    <m/>
    <x v="0"/>
  </r>
  <r>
    <s v="SPAR MID RANGE 15CM"/>
    <x v="0"/>
    <m/>
    <m/>
    <m/>
    <m/>
    <m/>
    <m/>
    <m/>
    <m/>
    <x v="0"/>
  </r>
  <r>
    <m/>
    <x v="5"/>
    <s v="Invoice"/>
    <s v="86453"/>
    <s v="SPAR SOUTH RAND DC:SPAR THE PALMS"/>
    <s v="SPAR MID RANGE 15CM 737186350284"/>
    <n v="54"/>
    <n v="34.65"/>
    <n v="1871.1"/>
    <n v="1871.1"/>
    <x v="11"/>
  </r>
  <r>
    <m/>
    <x v="294"/>
    <s v="Invoice"/>
    <s v="86658"/>
    <s v="SPAR SOUTH RAND DC:SPAR THE PALMS"/>
    <s v="SPAR MID RANGE 15CM 737186350284"/>
    <n v="43"/>
    <n v="34.65"/>
    <n v="1489.95"/>
    <n v="3361.05"/>
    <x v="11"/>
  </r>
  <r>
    <m/>
    <x v="234"/>
    <s v="Invoice"/>
    <s v="86719"/>
    <s v="SPAR NORTH RAND DC:QUEENSWOOD"/>
    <s v="COLEUS 15CM 737186350284"/>
    <n v="16"/>
    <n v="32.950000000000003"/>
    <n v="527.20000000000005"/>
    <n v="3888.25"/>
    <x v="11"/>
  </r>
  <r>
    <m/>
    <x v="234"/>
    <s v="Invoice"/>
    <s v="86721"/>
    <s v="SPAR SOUTH RAND DC:SPAR WALKERVILLE"/>
    <s v="SPAR MID RANGE 15CM 737186350284"/>
    <n v="8"/>
    <n v="34.65"/>
    <n v="277.2"/>
    <n v="4165.45"/>
    <x v="11"/>
  </r>
  <r>
    <m/>
    <x v="193"/>
    <s v="Invoice"/>
    <s v="88692"/>
    <s v="SPAR NORTH RAND DC:QUEENSWOOD"/>
    <s v="SPAR BEGONIA 15CM 737186350284"/>
    <n v="28"/>
    <n v="32.950000000000003"/>
    <n v="922.6"/>
    <n v="5088.05"/>
    <x v="13"/>
  </r>
  <r>
    <m/>
    <x v="196"/>
    <s v="Invoice"/>
    <s v="88823"/>
    <s v="BUCO SSC:BRITS"/>
    <s v="SPAR MID RANGE 15CM 737186350284"/>
    <n v="8"/>
    <n v="36.700000000000003"/>
    <n v="293.60000000000002"/>
    <n v="5381.6500000000005"/>
    <x v="11"/>
  </r>
  <r>
    <m/>
    <x v="78"/>
    <s v="Invoice"/>
    <s v="89388"/>
    <s v="SPAR NORTH RAND DC:QUEENSWOOD"/>
    <s v="MADERE 15CM 737186350284"/>
    <n v="32"/>
    <n v="29.5"/>
    <n v="944"/>
    <n v="6325.6500000000005"/>
    <x v="15"/>
  </r>
  <r>
    <m/>
    <x v="78"/>
    <s v="Invoice"/>
    <s v="89388"/>
    <s v="SPAR NORTH RAND DC:QUEENSWOOD"/>
    <s v="GAURA 15CM 737186350284"/>
    <n v="16"/>
    <n v="29.5"/>
    <n v="472"/>
    <n v="6797.6500000000005"/>
    <x v="11"/>
  </r>
  <r>
    <m/>
    <x v="78"/>
    <s v="Invoice"/>
    <s v="89388"/>
    <s v="SPAR NORTH RAND DC:QUEENSWOOD"/>
    <s v="COLEUS 15CM 737186350284"/>
    <n v="16"/>
    <n v="29.5"/>
    <n v="472"/>
    <n v="7269.6500000000005"/>
    <x v="11"/>
  </r>
  <r>
    <m/>
    <x v="83"/>
    <s v="Invoice"/>
    <s v="89480"/>
    <s v="SPAR NORTH RAND DC:QUEENSWOOD"/>
    <s v="SPAR MID RANGE 15CM 737186350284"/>
    <n v="16"/>
    <n v="29"/>
    <n v="464"/>
    <n v="7733.6500000000005"/>
    <x v="11"/>
  </r>
  <r>
    <m/>
    <x v="41"/>
    <s v="Invoice"/>
    <s v="89588"/>
    <s v="SPAR NORTH RAND DC:QUEENSWOOD"/>
    <s v="SPAR MID RANGE 15CM 737186350284"/>
    <n v="32"/>
    <n v="29.5"/>
    <n v="944"/>
    <n v="8677.6500000000015"/>
    <x v="11"/>
  </r>
  <r>
    <m/>
    <x v="42"/>
    <s v="Invoice"/>
    <s v="89620"/>
    <s v="BUCO SSC:BRITS"/>
    <s v="MID RANGE 15CM 737186350284"/>
    <n v="14"/>
    <n v="36.700000000000003"/>
    <n v="513.79999999999995"/>
    <n v="9191.4500000000007"/>
    <x v="11"/>
  </r>
  <r>
    <m/>
    <x v="56"/>
    <s v="Invoice"/>
    <s v="89712"/>
    <s v="SPAR NORTH RAND DC:QUEENSWOOD"/>
    <s v="SPAR GAURA 15CM 737186350284"/>
    <n v="16"/>
    <n v="29"/>
    <n v="464"/>
    <n v="9655.4500000000007"/>
    <x v="11"/>
  </r>
  <r>
    <m/>
    <x v="56"/>
    <s v="Invoice"/>
    <s v="89712"/>
    <s v="SPAR NORTH RAND DC:QUEENSWOOD"/>
    <s v="SPAR ANGELONIA 15CM 737186350284"/>
    <n v="16"/>
    <n v="29"/>
    <n v="464"/>
    <n v="10119.450000000001"/>
    <x v="19"/>
  </r>
  <r>
    <m/>
    <x v="54"/>
    <s v="Invoice"/>
    <s v="89901"/>
    <s v="BUCO SSC:BRITS"/>
    <s v="MID RANGE 15CM 737186350284"/>
    <n v="6"/>
    <n v="36.700000000000003"/>
    <n v="220.2"/>
    <n v="10339.650000000001"/>
    <x v="11"/>
  </r>
  <r>
    <s v="Total for SPAR MID RANGE 15CM"/>
    <x v="0"/>
    <m/>
    <m/>
    <m/>
    <m/>
    <n v="321"/>
    <m/>
    <n v="10339.650000000001"/>
    <m/>
    <x v="0"/>
  </r>
  <r>
    <s v="SPAR PATIO 12CM"/>
    <x v="0"/>
    <m/>
    <m/>
    <m/>
    <m/>
    <m/>
    <m/>
    <m/>
    <m/>
    <x v="0"/>
  </r>
  <r>
    <m/>
    <x v="233"/>
    <s v="Invoice"/>
    <s v="86534"/>
    <s v="SPAR SOUTH RAND DC:SPAR WALKERVILLE"/>
    <s v="SPAR PATIO 12CM 737186350277"/>
    <n v="10"/>
    <n v="34.65"/>
    <n v="346.5"/>
    <n v="346.5"/>
    <x v="10"/>
  </r>
  <r>
    <m/>
    <x v="42"/>
    <s v="Invoice"/>
    <s v="89620"/>
    <s v="BUCO SSC:BRITS"/>
    <s v="PATIO 12CM 737186350277"/>
    <n v="6"/>
    <n v="36.700000000000003"/>
    <n v="220.2"/>
    <n v="566.70000000000005"/>
    <x v="4"/>
  </r>
  <r>
    <m/>
    <x v="44"/>
    <s v="Invoice"/>
    <s v="90187"/>
    <s v="BUCO SSC:BRITS"/>
    <s v="PATIO 12CM 737186350277"/>
    <n v="10"/>
    <n v="36.700000000000003"/>
    <n v="367"/>
    <n v="933.7"/>
    <x v="4"/>
  </r>
  <r>
    <m/>
    <x v="98"/>
    <s v="Invoice"/>
    <s v="90377"/>
    <s v="BUCO SSC:BRITS"/>
    <s v="PATIO 12CM 737186350277"/>
    <n v="2"/>
    <n v="36.700000000000003"/>
    <n v="73.400000000000006"/>
    <n v="1007.1"/>
    <x v="4"/>
  </r>
  <r>
    <s v="Total for SPAR PATIO 12CM"/>
    <x v="0"/>
    <m/>
    <m/>
    <m/>
    <m/>
    <n v="28"/>
    <m/>
    <n v="1007.1"/>
    <m/>
    <x v="0"/>
  </r>
  <r>
    <s v="SPAR PLANT TO PLATE 17CM"/>
    <x v="0"/>
    <m/>
    <m/>
    <m/>
    <m/>
    <m/>
    <m/>
    <m/>
    <m/>
    <x v="0"/>
  </r>
  <r>
    <m/>
    <x v="5"/>
    <s v="Invoice"/>
    <s v="86453"/>
    <s v="SPAR SOUTH RAND DC:SPAR THE PALMS"/>
    <s v="SPAR PLANT TO PLATE 17CM 737186350222"/>
    <n v="15"/>
    <n v="13.7"/>
    <n v="205.5"/>
    <n v="205.5"/>
    <x v="23"/>
  </r>
  <r>
    <m/>
    <x v="116"/>
    <s v="Invoice"/>
    <s v="86985"/>
    <s v="SPAR SOUTH RAND DC:SPAR THE PALMS"/>
    <s v="SPAR PLANT TO PLATE 17CM 737186350222"/>
    <n v="18"/>
    <n v="33.9"/>
    <n v="610.20000000000005"/>
    <n v="815.7"/>
    <x v="23"/>
  </r>
  <r>
    <m/>
    <x v="124"/>
    <s v="Invoice"/>
    <s v="87135"/>
    <s v="SPAR SOUTH RAND DC:SPAR THE PALMS"/>
    <s v="SPAR PLANT TO PLATE 17CM 737186350222"/>
    <n v="15"/>
    <n v="33.9"/>
    <n v="508.5"/>
    <n v="1324.2"/>
    <x v="23"/>
  </r>
  <r>
    <m/>
    <x v="131"/>
    <s v="Invoice"/>
    <s v="87336"/>
    <s v="SPAR SOUTH RAND DC:SPAR THE PALMS"/>
    <s v="SPAR PLANT TO PLATE 17CM 737186350222"/>
    <n v="30"/>
    <n v="33.9"/>
    <n v="1017"/>
    <n v="2341.1999999999998"/>
    <x v="23"/>
  </r>
  <r>
    <m/>
    <x v="199"/>
    <s v="Invoice"/>
    <s v="88981"/>
    <s v="BUCO SSC:BRITS"/>
    <s v="PLANT TO PLATE 17CM 737186350222"/>
    <n v="2"/>
    <n v="35.9"/>
    <n v="71.8"/>
    <n v="2413"/>
    <x v="23"/>
  </r>
  <r>
    <m/>
    <x v="205"/>
    <s v="Invoice"/>
    <s v="89188"/>
    <s v="SPAR NORTH RAND DC:QUEENSWOOD"/>
    <s v="SPAR DHALIA 17CM 737186350222"/>
    <n v="27"/>
    <n v="10"/>
    <n v="270"/>
    <n v="2683"/>
    <x v="26"/>
  </r>
  <r>
    <s v="Total for SPAR PLANT TO PLATE 17CM"/>
    <x v="0"/>
    <m/>
    <m/>
    <m/>
    <m/>
    <n v="107"/>
    <m/>
    <n v="2683"/>
    <m/>
    <x v="0"/>
  </r>
  <r>
    <s v="SPAR SIMPLY BEAUTIFUL 15CM"/>
    <x v="0"/>
    <m/>
    <m/>
    <m/>
    <m/>
    <m/>
    <m/>
    <m/>
    <m/>
    <x v="0"/>
  </r>
  <r>
    <m/>
    <x v="233"/>
    <s v="Invoice"/>
    <s v="86534"/>
    <s v="SPAR SOUTH RAND DC:SPAR WALKERVILLE"/>
    <s v="SPAR SIMPLY BEAUTIFUL 15CM POT 737186350291"/>
    <n v="5"/>
    <n v="45.65"/>
    <n v="228.25"/>
    <n v="228.25"/>
    <x v="17"/>
  </r>
  <r>
    <m/>
    <x v="172"/>
    <s v="Invoice"/>
    <s v="87984"/>
    <s v="BUCO SSC:BRITS"/>
    <s v="SIMPLY BEAUTIFUL 15CM POT 737186350291"/>
    <n v="2"/>
    <n v="45.65"/>
    <n v="91.3"/>
    <n v="319.55"/>
    <x v="17"/>
  </r>
  <r>
    <m/>
    <x v="176"/>
    <s v="Invoice"/>
    <s v="88129"/>
    <s v="BUCO SSC:BRITS"/>
    <s v=" SIMPLY BEAUTIFUL 15CM POT 737186350291"/>
    <n v="8"/>
    <n v="45.65"/>
    <n v="365.2"/>
    <n v="684.75"/>
    <x v="17"/>
  </r>
  <r>
    <m/>
    <x v="178"/>
    <s v="Invoice"/>
    <s v="88219"/>
    <s v="SPAR NORTH RAND DC:QUEENSWOOD"/>
    <s v="SPAR CALIBROCHOA 15CM POT 737186350291"/>
    <n v="16"/>
    <n v="32.950000000000003"/>
    <n v="527.20000000000005"/>
    <n v="1211.95"/>
    <x v="18"/>
  </r>
  <r>
    <m/>
    <x v="196"/>
    <s v="Invoice"/>
    <s v="88823"/>
    <s v="BUCO SSC:BRITS"/>
    <s v="SIMPLY BEAUTIFUL 15CM POT 737186350291"/>
    <n v="30"/>
    <n v="45.65"/>
    <n v="1369.5"/>
    <n v="2581.4499999999998"/>
    <x v="17"/>
  </r>
  <r>
    <m/>
    <x v="198"/>
    <s v="Invoice"/>
    <s v="88959"/>
    <s v="SPAR NORTH RAND DC:QUEENSWOOD"/>
    <s v="SPAR CALIBROCHOA 15CM POT 737186350291"/>
    <n v="32"/>
    <n v="27"/>
    <n v="864"/>
    <n v="3445.45"/>
    <x v="18"/>
  </r>
  <r>
    <m/>
    <x v="199"/>
    <s v="Invoice"/>
    <s v="88981"/>
    <s v="BUCO SSC:BRITS"/>
    <s v="SPAR SIMPLY BEAUTIFUL 15CM POT 737186350291"/>
    <n v="12"/>
    <n v="45.65"/>
    <n v="547.79999999999995"/>
    <n v="3993.25"/>
    <x v="17"/>
  </r>
  <r>
    <m/>
    <x v="199"/>
    <s v="Invoice"/>
    <s v="88981"/>
    <s v="BUCO SSC:BRITS"/>
    <s v="SIMPLY BEAUTIFUL 15CM POT 737186350291"/>
    <n v="14"/>
    <n v="45.65"/>
    <n v="639.1"/>
    <n v="4632.3500000000004"/>
    <x v="17"/>
  </r>
  <r>
    <m/>
    <x v="201"/>
    <s v="Invoice"/>
    <s v="89116"/>
    <s v="SPAR NORTH RAND DC:QUEENSWOOD"/>
    <s v="MADERIA SPECIAL 15CM POT 737186350291"/>
    <n v="16"/>
    <n v="25"/>
    <n v="400"/>
    <n v="5032.3500000000004"/>
    <x v="15"/>
  </r>
  <r>
    <m/>
    <x v="201"/>
    <s v="Invoice"/>
    <s v="89116"/>
    <s v="SPAR NORTH RAND DC:QUEENSWOOD"/>
    <s v="BIDEN SPECIAL 15CM POT 737186350291"/>
    <n v="16"/>
    <n v="25"/>
    <n v="400"/>
    <n v="5432.35"/>
    <x v="11"/>
  </r>
  <r>
    <m/>
    <x v="201"/>
    <s v="Invoice"/>
    <s v="89116"/>
    <s v="SPAR NORTH RAND DC:QUEENSWOOD"/>
    <s v="CALIBROCHOA 15CM POT 737186350291"/>
    <n v="16"/>
    <n v="27"/>
    <n v="432"/>
    <n v="5864.35"/>
    <x v="18"/>
  </r>
  <r>
    <m/>
    <x v="204"/>
    <s v="Invoice"/>
    <s v="89146"/>
    <s v="BUCO SSC:BRITS"/>
    <s v="SIMPLY BEAUTIFUL 15CM POT 737186350291"/>
    <n v="40"/>
    <n v="45.65"/>
    <n v="1826"/>
    <n v="7690.35"/>
    <x v="17"/>
  </r>
  <r>
    <m/>
    <x v="204"/>
    <s v="Invoice"/>
    <s v="89146"/>
    <s v="BUCO SSC:BRITS"/>
    <s v="SIMPLY BEAUTIFUL 15CM POT 737186350291"/>
    <n v="30"/>
    <n v="45.65"/>
    <n v="1369.5"/>
    <n v="9059.85"/>
    <x v="17"/>
  </r>
  <r>
    <m/>
    <x v="42"/>
    <s v="Invoice"/>
    <s v="89620"/>
    <s v="BUCO SSC:BRITS"/>
    <s v="SPAR SIMPLY BEAUTIFUL 15CM POT 737186350291"/>
    <n v="20"/>
    <n v="45.65"/>
    <n v="913"/>
    <n v="9972.85"/>
    <x v="17"/>
  </r>
  <r>
    <m/>
    <x v="54"/>
    <s v="Invoice"/>
    <s v="89901"/>
    <s v="BUCO SSC:BRITS"/>
    <s v="SIMPLY BEAUTIFUL 15CM POT 737186350291"/>
    <n v="4"/>
    <n v="45.65"/>
    <n v="182.6"/>
    <n v="10155.450000000001"/>
    <x v="17"/>
  </r>
  <r>
    <m/>
    <x v="44"/>
    <s v="Invoice"/>
    <s v="90187"/>
    <s v="BUCO SSC:BRITS"/>
    <s v="SIMPLY BEAUTIFUL 15CM POT 737186350291"/>
    <n v="14"/>
    <n v="45.65"/>
    <n v="639.1"/>
    <n v="10794.550000000001"/>
    <x v="17"/>
  </r>
  <r>
    <m/>
    <x v="44"/>
    <s v="Invoice"/>
    <s v="90187"/>
    <s v="BUCO SSC:BRITS"/>
    <s v="SIMPLY BEAUTIFUL 15CM POT 737186350291"/>
    <n v="8"/>
    <n v="45.65"/>
    <n v="365.2"/>
    <n v="11159.750000000002"/>
    <x v="17"/>
  </r>
  <r>
    <m/>
    <x v="98"/>
    <s v="Invoice"/>
    <s v="90377"/>
    <s v="BUCO SSC:BRITS"/>
    <s v="SIMPLY BEAUTIFUL 15CM POT 737186350291"/>
    <n v="34"/>
    <n v="45.65"/>
    <n v="1552.1"/>
    <n v="12711.850000000002"/>
    <x v="17"/>
  </r>
  <r>
    <s v="Total for SPAR SIMPLY BEAUTIFUL 15CM"/>
    <x v="0"/>
    <m/>
    <m/>
    <m/>
    <m/>
    <n v="317"/>
    <m/>
    <n v="12711.850000000002"/>
    <m/>
    <x v="0"/>
  </r>
  <r>
    <s v="SPAR SEASONAL 12CM"/>
    <x v="0"/>
    <m/>
    <m/>
    <m/>
    <m/>
    <m/>
    <m/>
    <m/>
    <m/>
    <x v="0"/>
  </r>
  <r>
    <m/>
    <x v="298"/>
    <s v="Invoice"/>
    <s v="86787"/>
    <s v="SPAR NORTH RAND DC:QUEENSWOOD"/>
    <s v="SPAR SEASONAL 12CM 737186350963"/>
    <n v="40"/>
    <n v="11.95"/>
    <n v="478"/>
    <n v="478"/>
    <x v="4"/>
  </r>
  <r>
    <m/>
    <x v="137"/>
    <s v="Invoice"/>
    <s v="87489"/>
    <s v="SPAR SOUTH RAND DC:SPAR THE PALMS"/>
    <s v="SPAR SEASONAL 12CM 737186350963"/>
    <n v="15"/>
    <n v="16.100000000000001"/>
    <n v="241.5"/>
    <n v="719.5"/>
    <x v="4"/>
  </r>
  <r>
    <s v="Total for SPAR SEASONAL 12CM"/>
    <x v="0"/>
    <m/>
    <m/>
    <m/>
    <m/>
    <n v="55"/>
    <m/>
    <n v="719.5"/>
    <m/>
    <x v="0"/>
  </r>
  <r>
    <s v="SPAR SEEDLINGS"/>
    <x v="0"/>
    <m/>
    <m/>
    <m/>
    <m/>
    <m/>
    <m/>
    <m/>
    <m/>
    <x v="0"/>
  </r>
  <r>
    <m/>
    <x v="294"/>
    <s v="Invoice"/>
    <s v="86658"/>
    <s v="SPAR SOUTH RAND DC:SPAR THE PALMS"/>
    <s v="SPAR SEEDLINGS 737186350963"/>
    <n v="130"/>
    <n v="29.65"/>
    <n v="3854.5"/>
    <n v="3854.5"/>
    <x v="34"/>
  </r>
  <r>
    <m/>
    <x v="251"/>
    <s v="Invoice"/>
    <s v="88099"/>
    <s v="BUCO SSC:POTCHEFSTROOM"/>
    <s v="SEEDLINGS 737186350208"/>
    <n v="30"/>
    <n v="32.4"/>
    <n v="972"/>
    <n v="4826.5"/>
    <x v="34"/>
  </r>
  <r>
    <m/>
    <x v="178"/>
    <s v="Invoice"/>
    <s v="88219"/>
    <s v="SPAR NORTH RAND DC:QUEENSWOOD"/>
    <s v="SPAR VIOLA 737186350208"/>
    <n v="110"/>
    <n v="27"/>
    <n v="2970"/>
    <n v="7796.5"/>
    <x v="34"/>
  </r>
  <r>
    <m/>
    <x v="308"/>
    <s v="Invoice"/>
    <s v="88286"/>
    <s v="SPAR SOUTH RAND DC:SPAR THE PALMS"/>
    <s v="SPAR SEEDLINGS 737186350208"/>
    <n v="40"/>
    <n v="22.95"/>
    <n v="918"/>
    <n v="8714.5"/>
    <x v="34"/>
  </r>
  <r>
    <m/>
    <x v="182"/>
    <s v="Invoice"/>
    <s v="88312"/>
    <s v="SPAR NORTH RAND DC:QUEENSWOOD"/>
    <s v="SPAR SEEDLINGS VIOLA 737186350208"/>
    <n v="20"/>
    <n v="27"/>
    <n v="540"/>
    <n v="9254.5"/>
    <x v="34"/>
  </r>
  <r>
    <m/>
    <x v="182"/>
    <s v="Invoice"/>
    <s v="88312"/>
    <s v="SPAR NORTH RAND DC:QUEENSWOOD"/>
    <s v="SPAR SEEDLINGS PANSY 737186350208"/>
    <n v="40"/>
    <n v="27"/>
    <n v="1080"/>
    <n v="10334.5"/>
    <x v="34"/>
  </r>
  <r>
    <m/>
    <x v="259"/>
    <s v="Invoice"/>
    <s v="88892"/>
    <s v="SPAR NORTH RAND DC:QUEENSWOOD"/>
    <s v="SPAR SEEDLINGS 737186350208"/>
    <n v="59"/>
    <n v="27"/>
    <n v="1593"/>
    <n v="11927.5"/>
    <x v="34"/>
  </r>
  <r>
    <m/>
    <x v="198"/>
    <s v="Invoice"/>
    <s v="88959"/>
    <s v="SPAR NORTH RAND DC:QUEENSWOOD"/>
    <s v="SPAR SEEDLINGS 737186350208"/>
    <n v="50"/>
    <n v="27"/>
    <n v="1350"/>
    <n v="13277.5"/>
    <x v="34"/>
  </r>
  <r>
    <m/>
    <x v="205"/>
    <s v="Invoice"/>
    <s v="89188"/>
    <s v="SPAR NORTH RAND DC:QUEENSWOOD"/>
    <s v="SPAR SEEDLINGS 737186350208"/>
    <n v="60"/>
    <n v="27"/>
    <n v="1620"/>
    <n v="14897.5"/>
    <x v="34"/>
  </r>
  <r>
    <m/>
    <x v="77"/>
    <s v="Invoice"/>
    <s v="89323"/>
    <s v="SPAR NORTH RAND DC:QUEENSWOOD"/>
    <s v="SPAR SEEDLINGS 737186350208"/>
    <n v="60"/>
    <n v="27"/>
    <n v="1620"/>
    <n v="16517.5"/>
    <x v="34"/>
  </r>
  <r>
    <m/>
    <x v="83"/>
    <s v="Invoice"/>
    <s v="89480"/>
    <s v="SPAR NORTH RAND DC:QUEENSWOOD"/>
    <s v="SPAR SEEDLINGS 737186350208"/>
    <n v="100"/>
    <n v="27"/>
    <n v="2700"/>
    <n v="19217.5"/>
    <x v="34"/>
  </r>
  <r>
    <m/>
    <x v="41"/>
    <s v="Invoice"/>
    <s v="89588"/>
    <s v="SPAR NORTH RAND DC:QUEENSWOOD"/>
    <s v="SPAR SEEDLINGS 737186350208"/>
    <n v="70"/>
    <n v="27"/>
    <n v="1890"/>
    <n v="21107.5"/>
    <x v="34"/>
  </r>
  <r>
    <m/>
    <x v="56"/>
    <s v="Invoice"/>
    <s v="89712"/>
    <s v="SPAR NORTH RAND DC:QUEENSWOOD"/>
    <s v="SPAR SEEDLINGS 737186350208"/>
    <n v="55"/>
    <n v="27"/>
    <n v="1485"/>
    <n v="22592.5"/>
    <x v="34"/>
  </r>
  <r>
    <m/>
    <x v="8"/>
    <s v="Invoice"/>
    <s v="89938"/>
    <s v="SPAR NORTH RAND DC:QUEENSWOOD"/>
    <s v="SPAR SEEDLINGS 737186350208"/>
    <n v="110"/>
    <n v="27"/>
    <n v="2970"/>
    <n v="25562.5"/>
    <x v="34"/>
  </r>
  <r>
    <s v="Total for SPAR SEEDLINGS"/>
    <x v="0"/>
    <m/>
    <m/>
    <m/>
    <m/>
    <n v="934"/>
    <m/>
    <n v="25562.5"/>
    <m/>
    <x v="0"/>
  </r>
  <r>
    <s v="SPAR VEGETABLE SEEDLINGS"/>
    <x v="0"/>
    <m/>
    <m/>
    <m/>
    <m/>
    <m/>
    <m/>
    <m/>
    <m/>
    <x v="0"/>
  </r>
  <r>
    <m/>
    <x v="267"/>
    <s v="Invoice"/>
    <s v="89885"/>
    <s v="SPAR NORTH RAND DC:QUEENSWOOD"/>
    <s v="SPAR VEGETABLE SEEDLINGS 737186350659"/>
    <n v="110"/>
    <n v="27"/>
    <n v="2970"/>
    <n v="2970"/>
    <x v="34"/>
  </r>
  <r>
    <s v="Total for SPAR VEGETABLE SEEDLINGS"/>
    <x v="0"/>
    <m/>
    <m/>
    <m/>
    <m/>
    <n v="110"/>
    <m/>
    <n v="2970"/>
    <m/>
    <x v="0"/>
  </r>
  <r>
    <s v="TABLE DEPOSIT"/>
    <x v="0"/>
    <m/>
    <m/>
    <m/>
    <m/>
    <m/>
    <m/>
    <m/>
    <m/>
    <x v="0"/>
  </r>
  <r>
    <m/>
    <x v="105"/>
    <s v="Invoice"/>
    <s v="86493"/>
    <s v="FH CHAMBERLAIN TRADING (PTY) LTD:WATERKLOOF GLEN"/>
    <s v="HANGING STAND"/>
    <n v="1"/>
    <n v="695.61"/>
    <n v="695.61"/>
    <n v="695.61"/>
    <x v="0"/>
  </r>
  <r>
    <s v="Total for TABLE DEPOSIT"/>
    <x v="0"/>
    <m/>
    <m/>
    <m/>
    <m/>
    <n v="1"/>
    <m/>
    <n v="695.61"/>
    <m/>
    <x v="0"/>
  </r>
  <r>
    <s v="128 DICHONDRA LAWN"/>
    <x v="0"/>
    <m/>
    <m/>
    <m/>
    <m/>
    <m/>
    <m/>
    <m/>
    <m/>
    <x v="0"/>
  </r>
  <r>
    <m/>
    <x v="337"/>
    <s v="Invoice"/>
    <s v="90862"/>
    <s v="JOY GARDENS"/>
    <s v="128 DICHONDRA LAWN"/>
    <n v="5"/>
    <n v="124.3"/>
    <n v="621.5"/>
    <n v="621.5"/>
    <x v="1"/>
  </r>
  <r>
    <s v="Total for 128 DICHONDRA LAWN"/>
    <x v="0"/>
    <m/>
    <m/>
    <m/>
    <m/>
    <n v="5"/>
    <m/>
    <n v="621.5"/>
    <m/>
    <x v="0"/>
  </r>
  <r>
    <s v="128 LM LAWN"/>
    <x v="0"/>
    <m/>
    <m/>
    <m/>
    <m/>
    <m/>
    <m/>
    <m/>
    <m/>
    <x v="0"/>
  </r>
  <r>
    <m/>
    <x v="338"/>
    <s v="Invoice"/>
    <s v="90651"/>
    <s v="THYME SQUARE"/>
    <s v="128 LM LAWN"/>
    <n v="4"/>
    <n v="124.5"/>
    <n v="498"/>
    <n v="498"/>
    <x v="1"/>
  </r>
  <r>
    <m/>
    <x v="339"/>
    <s v="Invoice"/>
    <s v="90844"/>
    <s v="GARDENSHOP PARKTOWN"/>
    <s v="128 LM LAWN"/>
    <n v="7"/>
    <n v="124.3"/>
    <n v="870.1"/>
    <n v="1368.1"/>
    <x v="1"/>
  </r>
  <r>
    <s v="Total for 128 LM LAWN"/>
    <x v="0"/>
    <m/>
    <m/>
    <m/>
    <m/>
    <n v="11"/>
    <m/>
    <n v="1368.1"/>
    <m/>
    <x v="0"/>
  </r>
  <r>
    <s v="128 WONDER LAWN"/>
    <x v="0"/>
    <m/>
    <m/>
    <m/>
    <m/>
    <m/>
    <m/>
    <m/>
    <m/>
    <x v="0"/>
  </r>
  <r>
    <m/>
    <x v="340"/>
    <s v="Invoice"/>
    <s v="90753"/>
    <s v="FOUR SEASONS"/>
    <s v="128 WONDER LAWN"/>
    <n v="4"/>
    <n v="124.3"/>
    <n v="497.2"/>
    <n v="497.2"/>
    <x v="1"/>
  </r>
  <r>
    <s v="Total for 128 WONDER LAWN"/>
    <x v="0"/>
    <m/>
    <m/>
    <m/>
    <m/>
    <n v="4"/>
    <m/>
    <n v="497.2"/>
    <m/>
    <x v="0"/>
  </r>
  <r>
    <s v="COLOUR PLUGS 128"/>
    <x v="0"/>
    <m/>
    <m/>
    <m/>
    <m/>
    <m/>
    <m/>
    <m/>
    <m/>
    <x v="0"/>
  </r>
  <r>
    <m/>
    <x v="341"/>
    <s v="Invoice"/>
    <s v="90688"/>
    <s v="GARDENSHOP PARKTOWN"/>
    <s v="COLOUR PLUGS 128"/>
    <n v="10"/>
    <n v="124.3"/>
    <n v="1243"/>
    <n v="1243"/>
    <x v="2"/>
  </r>
  <r>
    <s v="Total for COLOUR PLUGS 128"/>
    <x v="0"/>
    <m/>
    <m/>
    <m/>
    <m/>
    <n v="10"/>
    <m/>
    <n v="1243"/>
    <m/>
    <x v="0"/>
  </r>
  <r>
    <s v="AT BEGONIA POT 12CM"/>
    <x v="0"/>
    <m/>
    <m/>
    <m/>
    <m/>
    <m/>
    <m/>
    <m/>
    <m/>
    <x v="0"/>
  </r>
  <r>
    <m/>
    <x v="338"/>
    <s v="Invoice"/>
    <s v="90651"/>
    <s v="THYME SQUARE"/>
    <s v="AT BEGONIA POT 12CM"/>
    <n v="8"/>
    <n v="11.95"/>
    <n v="95.6"/>
    <n v="95.6"/>
    <x v="4"/>
  </r>
  <r>
    <m/>
    <x v="342"/>
    <s v="Invoice"/>
    <s v="90777"/>
    <s v="THYME SQUARE"/>
    <s v="AT BEGONIA POT 12CM"/>
    <n v="10"/>
    <n v="11.95"/>
    <n v="119.5"/>
    <n v="215.1"/>
    <x v="4"/>
  </r>
  <r>
    <m/>
    <x v="343"/>
    <s v="Invoice"/>
    <s v="90860"/>
    <s v="THYME SQUARE"/>
    <s v="AT BEGONIA POT 12CM"/>
    <n v="40"/>
    <n v="11.95"/>
    <n v="478"/>
    <n v="693.1"/>
    <x v="4"/>
  </r>
  <r>
    <s v="Total for AT BEGONIA POT 12CM"/>
    <x v="0"/>
    <m/>
    <m/>
    <m/>
    <m/>
    <n v="58"/>
    <m/>
    <n v="693.1"/>
    <m/>
    <x v="0"/>
  </r>
  <r>
    <s v="AT SALVIA POT 12CM"/>
    <x v="0"/>
    <m/>
    <m/>
    <m/>
    <m/>
    <m/>
    <m/>
    <m/>
    <m/>
    <x v="0"/>
  </r>
  <r>
    <m/>
    <x v="344"/>
    <s v="Invoice"/>
    <s v="90718"/>
    <s v="BUILDERS WAREHOUSE:KEMPTON PARK"/>
    <s v="AT SALVIA POT 12CM"/>
    <n v="6"/>
    <n v="12.2"/>
    <n v="73.2"/>
    <n v="73.2"/>
    <x v="4"/>
  </r>
  <r>
    <s v="Total for AT SALVIA POT 12CM"/>
    <x v="0"/>
    <m/>
    <m/>
    <m/>
    <m/>
    <n v="6"/>
    <m/>
    <n v="73.2"/>
    <m/>
    <x v="0"/>
  </r>
  <r>
    <s v="AT SEASONAL COLOUR 12CM POT"/>
    <x v="0"/>
    <m/>
    <m/>
    <m/>
    <m/>
    <m/>
    <m/>
    <m/>
    <m/>
    <x v="0"/>
  </r>
  <r>
    <m/>
    <x v="345"/>
    <s v="Invoice"/>
    <s v="90608"/>
    <s v="BUILDERS WAREHOUSE:ZAMBEZI"/>
    <s v="AT SEASONAL COLOUR 12CM POT"/>
    <n v="50"/>
    <n v="8.9"/>
    <n v="445"/>
    <n v="445"/>
    <x v="4"/>
  </r>
  <r>
    <m/>
    <x v="345"/>
    <s v="Invoice"/>
    <s v="90624"/>
    <s v="BUILDERS WAREHOUSE:KLERKSDORP"/>
    <s v="AT SEASONAL COLOUR 12CM POT"/>
    <n v="25"/>
    <n v="12.2"/>
    <n v="305"/>
    <n v="750"/>
    <x v="4"/>
  </r>
  <r>
    <m/>
    <x v="338"/>
    <s v="Invoice"/>
    <s v="90625"/>
    <s v="BUILDERS WAREHOUSE:SOUTHGATE"/>
    <s v="AT SEASONAL COLOUR 12CM POT"/>
    <n v="50"/>
    <n v="12.2"/>
    <n v="610"/>
    <n v="1360"/>
    <x v="4"/>
  </r>
  <r>
    <m/>
    <x v="346"/>
    <s v="Invoice"/>
    <s v="90664"/>
    <s v="BUILDERS WAREHOUSE:ZAMBEZI"/>
    <s v="AT SEASONAL COLOUR 12CM POT"/>
    <n v="30"/>
    <n v="12.2"/>
    <n v="366"/>
    <n v="1726"/>
    <x v="4"/>
  </r>
  <r>
    <m/>
    <x v="347"/>
    <s v="Invoice"/>
    <s v="90744"/>
    <s v="BUILDERS WAREHOUSE:RIVONIA"/>
    <s v="AT SEASONAL COLOUR 12CM POT"/>
    <n v="60"/>
    <n v="12.2"/>
    <n v="732"/>
    <n v="2458"/>
    <x v="4"/>
  </r>
  <r>
    <m/>
    <x v="348"/>
    <s v="Invoice"/>
    <s v="90767"/>
    <s v="BUILDERS WAREHOUSE:MAFIKENG"/>
    <s v="AT SEASONAL COLOUR 12CM POT"/>
    <n v="100"/>
    <n v="12.2"/>
    <n v="1220"/>
    <n v="3678"/>
    <x v="4"/>
  </r>
  <r>
    <m/>
    <x v="342"/>
    <s v="Invoice"/>
    <s v="90780"/>
    <s v="BUILDERS WAREHOUSE:RIVONIA"/>
    <s v="AT SEASONAL COLOUR 12CM POT"/>
    <n v="30"/>
    <n v="12.2"/>
    <n v="366"/>
    <n v="4044"/>
    <x v="4"/>
  </r>
  <r>
    <m/>
    <x v="349"/>
    <s v="Invoice"/>
    <s v="90788"/>
    <s v="BUILDERS WAREHOUSE:STRUBENS VALLEY"/>
    <s v="AT SEASONAL COLOUR 12CM POT"/>
    <n v="72"/>
    <n v="8.9"/>
    <n v="640.79999999999995"/>
    <n v="4684.8"/>
    <x v="4"/>
  </r>
  <r>
    <m/>
    <x v="349"/>
    <s v="Invoice"/>
    <s v="90789"/>
    <s v="BUILDERS WAREHOUSE:NOORDHEUWEL"/>
    <s v="AT SEASONAL COLOUR 12CM POT"/>
    <n v="36"/>
    <n v="8.9"/>
    <n v="320.39999999999998"/>
    <n v="5005.2"/>
    <x v="4"/>
  </r>
  <r>
    <m/>
    <x v="349"/>
    <s v="Invoice"/>
    <s v="90790"/>
    <s v="BUILDERS WAREHOUSE:ROBINDALE"/>
    <s v="AT SEASONAL COLOUR 12CM POT"/>
    <n v="36"/>
    <n v="8.9"/>
    <n v="320.39999999999998"/>
    <n v="5325.5999999999995"/>
    <x v="4"/>
  </r>
  <r>
    <m/>
    <x v="350"/>
    <s v="Invoice"/>
    <s v="90781"/>
    <s v="BUILDERS WAREHOUSE:ZAMBEZI"/>
    <s v="AT SEASONAL COLOUR 12CM POT"/>
    <n v="40"/>
    <n v="8.9"/>
    <n v="356"/>
    <n v="5681.5999999999995"/>
    <x v="4"/>
  </r>
  <r>
    <m/>
    <x v="350"/>
    <s v="Invoice"/>
    <s v="90801"/>
    <s v="BUILDERS WAREHOUSE:CEDAR SQUARE"/>
    <s v="AT SEASONAL COLOUR 12CM POT"/>
    <n v="36"/>
    <n v="8.9"/>
    <n v="320.39999999999998"/>
    <n v="6001.9999999999991"/>
    <x v="4"/>
  </r>
  <r>
    <m/>
    <x v="350"/>
    <s v="Invoice"/>
    <s v="90803"/>
    <s v="BUILDERS WAREHOUSE:FOURWAYS"/>
    <s v="AT SEASONAL COLOUR 12CM POT"/>
    <n v="40"/>
    <n v="8.9"/>
    <n v="356"/>
    <n v="6357.9999999999991"/>
    <x v="4"/>
  </r>
  <r>
    <m/>
    <x v="339"/>
    <s v="Invoice"/>
    <s v="90818"/>
    <s v="BUILDERS WAREHOUSE:LAMBTON"/>
    <s v="AT SEASONAL COLOUR 12CM POT"/>
    <n v="10"/>
    <n v="12.2"/>
    <n v="122"/>
    <n v="6479.9999999999991"/>
    <x v="4"/>
  </r>
  <r>
    <m/>
    <x v="351"/>
    <s v="Invoice"/>
    <s v="90879"/>
    <s v="BUILDERS WAREHOUSE:ROBINDALE"/>
    <s v="AT SEASONAL COLOUR 12CM POT"/>
    <n v="100"/>
    <n v="8.9"/>
    <n v="890"/>
    <n v="7369.9999999999991"/>
    <x v="4"/>
  </r>
  <r>
    <m/>
    <x v="351"/>
    <s v="Invoice"/>
    <s v="90881"/>
    <s v="BUILDERS WAREHOUSE:FOURWAYS"/>
    <s v="AT SEASONAL COLOUR 12CM POT"/>
    <n v="32"/>
    <n v="8.9"/>
    <n v="284.8"/>
    <n v="7654.7999999999993"/>
    <x v="4"/>
  </r>
  <r>
    <m/>
    <x v="351"/>
    <s v="Invoice"/>
    <s v="90883"/>
    <s v="BUILDERS WAREHOUSE:RIVONIA"/>
    <s v="AT SEASONAL COLOUR 12CM POT"/>
    <n v="72"/>
    <n v="8.9"/>
    <n v="640.79999999999995"/>
    <n v="8295.5999999999985"/>
    <x v="4"/>
  </r>
  <r>
    <m/>
    <x v="351"/>
    <s v="Invoice"/>
    <s v="90886"/>
    <s v="BUILDERS WAREHOUSE:NORTHRIDING"/>
    <s v="AT SEASONAL COLOUR 12CM POT"/>
    <n v="72"/>
    <n v="8.9"/>
    <n v="640.79999999999995"/>
    <n v="8936.3999999999978"/>
    <x v="4"/>
  </r>
  <r>
    <m/>
    <x v="352"/>
    <s v="Invoice"/>
    <s v="90900"/>
    <s v="BUILDERS WAREHOUSE:BEDWORTH PARK"/>
    <s v="AT SEASONAL COLOUR 12CM POT"/>
    <n v="50"/>
    <n v="0"/>
    <n v="0"/>
    <n v="8936.3999999999978"/>
    <x v="4"/>
  </r>
  <r>
    <s v="Total for AT SEASONAL COLOUR 12CM POT"/>
    <x v="0"/>
    <m/>
    <m/>
    <m/>
    <m/>
    <n v="941"/>
    <m/>
    <n v="8936.3999999999978"/>
    <m/>
    <x v="0"/>
  </r>
  <r>
    <s v="AT VEGETABLE POT 12CM"/>
    <x v="0"/>
    <m/>
    <m/>
    <m/>
    <m/>
    <m/>
    <m/>
    <m/>
    <m/>
    <x v="0"/>
  </r>
  <r>
    <m/>
    <x v="338"/>
    <s v="Invoice"/>
    <s v="90651"/>
    <s v="THYME SQUARE"/>
    <s v="AT VEGETABLE POT 12CM"/>
    <n v="10"/>
    <n v="22.99"/>
    <n v="229.9"/>
    <n v="229.9"/>
    <x v="6"/>
  </r>
  <r>
    <s v="Total for AT VEGETABLE POT 12CM"/>
    <x v="0"/>
    <m/>
    <m/>
    <m/>
    <m/>
    <n v="10"/>
    <m/>
    <n v="229.9"/>
    <m/>
    <x v="0"/>
  </r>
  <r>
    <s v="AT VINCA POT 12CM"/>
    <x v="0"/>
    <m/>
    <m/>
    <m/>
    <m/>
    <m/>
    <m/>
    <m/>
    <m/>
    <x v="0"/>
  </r>
  <r>
    <m/>
    <x v="341"/>
    <s v="Invoice"/>
    <s v="RTS1041396"/>
    <s v="RIVERSIDE MICA"/>
    <s v="COLP SALVIA ASSORTED12CM SEAS"/>
    <n v="3"/>
    <n v="8.99"/>
    <n v="26.97"/>
    <n v="26.97"/>
    <x v="4"/>
  </r>
  <r>
    <s v="Total for AT VINCA POT 12CM"/>
    <x v="0"/>
    <m/>
    <m/>
    <m/>
    <m/>
    <n v="3"/>
    <m/>
    <n v="26.97"/>
    <m/>
    <x v="0"/>
  </r>
  <r>
    <s v="COLOUR MAGIC 12CM"/>
    <x v="0"/>
    <m/>
    <m/>
    <m/>
    <m/>
    <m/>
    <m/>
    <m/>
    <m/>
    <x v="0"/>
  </r>
  <r>
    <m/>
    <x v="353"/>
    <s v="Invoice"/>
    <s v="90711"/>
    <s v="THYME SQUARE"/>
    <s v="COLOUR MAGIC 12CM"/>
    <n v="20"/>
    <n v="11.95"/>
    <n v="239"/>
    <n v="239"/>
    <x v="4"/>
  </r>
  <r>
    <m/>
    <x v="347"/>
    <s v="Invoice"/>
    <s v="90748"/>
    <s v="LOTS OF POTS CENTURION"/>
    <s v="COLOUR MAGIC 12CM"/>
    <n v="18"/>
    <n v="11.9"/>
    <n v="214.2"/>
    <n v="453.2"/>
    <x v="4"/>
  </r>
  <r>
    <m/>
    <x v="354"/>
    <s v="Invoice"/>
    <s v="90766"/>
    <s v="FLORICULTURE WHOLESALE GROWERS"/>
    <s v="BEGONIA 12CM BROWN LEAF BICOLOUR"/>
    <n v="10"/>
    <n v="11.9"/>
    <n v="119"/>
    <n v="572.20000000000005"/>
    <x v="4"/>
  </r>
  <r>
    <m/>
    <x v="354"/>
    <s v="Invoice"/>
    <s v="90766"/>
    <s v="FLORICULTURE WHOLESALE GROWERS"/>
    <s v="BEGONIA 12CM BROWN LEAF ROSE"/>
    <n v="10"/>
    <n v="11.9"/>
    <n v="119"/>
    <n v="691.2"/>
    <x v="4"/>
  </r>
  <r>
    <m/>
    <x v="354"/>
    <s v="Invoice"/>
    <s v="90766"/>
    <s v="FLORICULTURE WHOLESALE GROWERS"/>
    <s v="BEGONIA 12CM BROWN LEAF WHITE"/>
    <n v="10"/>
    <n v="11.9"/>
    <n v="119"/>
    <n v="810.2"/>
    <x v="4"/>
  </r>
  <r>
    <m/>
    <x v="354"/>
    <s v="Invoice"/>
    <s v="90766"/>
    <s v="FLORICULTURE WHOLESALE GROWERS"/>
    <s v="BEGONIA 12CM GREEN LEAF RED"/>
    <n v="10"/>
    <n v="11.9"/>
    <n v="119"/>
    <n v="929.2"/>
    <x v="4"/>
  </r>
  <r>
    <m/>
    <x v="354"/>
    <s v="Invoice"/>
    <s v="90766"/>
    <s v="FLORICULTURE WHOLESALE GROWERS"/>
    <s v="BEGONIA 12CM GREEN LEAF ROSE"/>
    <n v="10"/>
    <n v="11.9"/>
    <n v="119"/>
    <n v="1048.2"/>
    <x v="4"/>
  </r>
  <r>
    <m/>
    <x v="354"/>
    <s v="Invoice"/>
    <s v="90766"/>
    <s v="FLORICULTURE WHOLESALE GROWERS"/>
    <s v="PETUNIA EAGLE RED 12CM"/>
    <n v="20"/>
    <n v="11.9"/>
    <n v="238"/>
    <n v="1286.2"/>
    <x v="4"/>
  </r>
  <r>
    <m/>
    <x v="354"/>
    <s v="Invoice"/>
    <s v="90766"/>
    <s v="FLORICULTURE WHOLESALE GROWERS"/>
    <s v="MIMULUS MYSTIC MIX 12CM"/>
    <n v="20"/>
    <n v="11.9"/>
    <n v="238"/>
    <n v="1524.2"/>
    <x v="4"/>
  </r>
  <r>
    <m/>
    <x v="342"/>
    <s v="Invoice"/>
    <s v="90786"/>
    <s v="LIFESTYLE HOME GARDEN"/>
    <s v="COLOUR MAGIC 12CM"/>
    <n v="200"/>
    <n v="20"/>
    <n v="4000"/>
    <n v="5524.2"/>
    <x v="4"/>
  </r>
  <r>
    <m/>
    <x v="343"/>
    <s v="Invoice"/>
    <s v="90858"/>
    <s v="TINKY'S GARDENS"/>
    <s v="GAURA 12CM"/>
    <n v="10"/>
    <n v="21.2"/>
    <n v="212"/>
    <n v="5736.2"/>
    <x v="11"/>
  </r>
  <r>
    <s v="Total for COLOUR MAGIC 12CM"/>
    <x v="0"/>
    <m/>
    <m/>
    <m/>
    <m/>
    <n v="338"/>
    <m/>
    <n v="5736.2"/>
    <m/>
    <x v="0"/>
  </r>
  <r>
    <s v="PETUNIA 12CM"/>
    <x v="0"/>
    <m/>
    <m/>
    <m/>
    <m/>
    <m/>
    <m/>
    <m/>
    <m/>
    <x v="0"/>
  </r>
  <r>
    <m/>
    <x v="345"/>
    <s v="Invoice"/>
    <s v="90633"/>
    <s v="BUILDERS WAREHOUSE:NEWMARKET"/>
    <s v="PETUNIA 12CM"/>
    <n v="50"/>
    <n v="12.8"/>
    <n v="640"/>
    <n v="640"/>
    <x v="4"/>
  </r>
  <r>
    <m/>
    <x v="338"/>
    <s v="Invoice"/>
    <s v="90635"/>
    <s v="BUILDERS WAREHOUSE:BOKSBURG (NEW)"/>
    <s v="PETUNIA 12CM"/>
    <n v="50"/>
    <n v="12.8"/>
    <n v="640"/>
    <n v="1280"/>
    <x v="4"/>
  </r>
  <r>
    <m/>
    <x v="355"/>
    <s v="Invoice"/>
    <s v="90654"/>
    <s v="BUILDERS WAREHOUSE:KEMPTON PARK"/>
    <s v="PETUNIA 12CM"/>
    <n v="30"/>
    <n v="12.8"/>
    <n v="384"/>
    <n v="1664"/>
    <x v="4"/>
  </r>
  <r>
    <m/>
    <x v="355"/>
    <s v="Invoice"/>
    <s v="90655"/>
    <s v="BUILDERS WAREHOUSE:GREENSTONE"/>
    <s v="PETUNIA 12CM"/>
    <n v="50"/>
    <n v="12.8"/>
    <n v="640"/>
    <n v="2304"/>
    <x v="4"/>
  </r>
  <r>
    <m/>
    <x v="355"/>
    <s v="Invoice"/>
    <s v="90661"/>
    <s v="AGRI 2 MARKET"/>
    <s v="PETUNIA 12CM"/>
    <n v="150"/>
    <n v="9.75"/>
    <n v="1462.5"/>
    <n v="3766.5"/>
    <x v="4"/>
  </r>
  <r>
    <m/>
    <x v="346"/>
    <s v="Invoice"/>
    <s v="90679"/>
    <s v="AGRI 2 MARKET"/>
    <s v="PETUNIA 12CM"/>
    <n v="60"/>
    <n v="9.75"/>
    <n v="585"/>
    <n v="4351.5"/>
    <x v="4"/>
  </r>
  <r>
    <m/>
    <x v="353"/>
    <s v="Invoice"/>
    <s v="90702"/>
    <s v="BUILDERS WAREHOUSE:EDENVALE"/>
    <s v="PETUNIA 12CM"/>
    <n v="40"/>
    <n v="12.8"/>
    <n v="512"/>
    <n v="4863.5"/>
    <x v="4"/>
  </r>
  <r>
    <m/>
    <x v="344"/>
    <s v="Invoice"/>
    <s v="90719"/>
    <s v="BUILDERS WAREHOUSE:GREENSTONE"/>
    <s v="PETUNIA 12CM"/>
    <n v="50"/>
    <n v="12.8"/>
    <n v="640"/>
    <n v="5503.5"/>
    <x v="4"/>
  </r>
  <r>
    <m/>
    <x v="344"/>
    <s v="Invoice"/>
    <s v="90720"/>
    <s v="BUILDERS WAREHOUSE:SUNWARD PARK"/>
    <s v="PETUNIA 12CM"/>
    <n v="50"/>
    <n v="12.8"/>
    <n v="640"/>
    <n v="6143.5"/>
    <x v="4"/>
  </r>
  <r>
    <m/>
    <x v="342"/>
    <s v="Invoice"/>
    <s v="90779"/>
    <s v="BUILDERS WAREHOUSE:EDENVALE"/>
    <s v="PETUNIA 12CM"/>
    <n v="100"/>
    <n v="12.8"/>
    <n v="1280"/>
    <n v="7423.5"/>
    <x v="4"/>
  </r>
  <r>
    <m/>
    <x v="356"/>
    <s v="Invoice"/>
    <s v="90826"/>
    <s v="AGRI 2 MARKET"/>
    <s v="PETUNIA 12CM"/>
    <n v="40"/>
    <n v="9.75"/>
    <n v="390"/>
    <n v="7813.5"/>
    <x v="4"/>
  </r>
  <r>
    <m/>
    <x v="356"/>
    <s v="Invoice"/>
    <s v="90827"/>
    <s v="AGRI 2 MARKET"/>
    <s v="PETUNIA 12CM"/>
    <n v="82"/>
    <n v="9.75"/>
    <n v="799.5"/>
    <n v="8613"/>
    <x v="4"/>
  </r>
  <r>
    <m/>
    <x v="337"/>
    <s v="Invoice"/>
    <s v="90864"/>
    <s v="BUILDERS WAREHOUSE:WOODLANDS"/>
    <s v="PETUNIA 12CM"/>
    <n v="35"/>
    <n v="12.8"/>
    <n v="448"/>
    <n v="9061"/>
    <x v="4"/>
  </r>
  <r>
    <s v="Total for PETUNIA 12CM"/>
    <x v="0"/>
    <m/>
    <m/>
    <m/>
    <m/>
    <n v="787"/>
    <m/>
    <n v="9061"/>
    <m/>
    <x v="0"/>
  </r>
  <r>
    <s v="FLOWER POT 12CM"/>
    <x v="0"/>
    <m/>
    <m/>
    <m/>
    <m/>
    <m/>
    <m/>
    <m/>
    <m/>
    <x v="0"/>
  </r>
  <r>
    <m/>
    <x v="353"/>
    <s v="Invoice"/>
    <s v="90701"/>
    <s v="BUCO SSC:BRITS"/>
    <s v="737186350246 - FLOWER POT 12CM"/>
    <n v="20"/>
    <n v="12.99"/>
    <n v="259.8"/>
    <n v="259.8"/>
    <x v="4"/>
  </r>
  <r>
    <s v="Total for FLOWER POT 12CM"/>
    <x v="0"/>
    <m/>
    <m/>
    <m/>
    <m/>
    <n v="20"/>
    <m/>
    <n v="259.8"/>
    <m/>
    <x v="0"/>
  </r>
  <r>
    <s v="G/MASTER HERB MINT 12CM"/>
    <x v="0"/>
    <m/>
    <m/>
    <m/>
    <m/>
    <m/>
    <m/>
    <m/>
    <m/>
    <x v="0"/>
  </r>
  <r>
    <m/>
    <x v="338"/>
    <s v="Invoice"/>
    <s v="90638"/>
    <s v="BUILDERS WAREHOUSE:KEMPTON PARK"/>
    <s v="G/MASTER HERB MINT 12CM"/>
    <n v="8"/>
    <n v="25.25"/>
    <n v="202"/>
    <n v="202"/>
    <x v="6"/>
  </r>
  <r>
    <m/>
    <x v="353"/>
    <s v="Invoice"/>
    <s v="90697"/>
    <s v="BUILDERS WAREHOUSE:BOKSBURG (NEW)"/>
    <s v="G/MASTER HERB MINT 12CM"/>
    <n v="15"/>
    <n v="25.25"/>
    <n v="378.75"/>
    <n v="580.75"/>
    <x v="6"/>
  </r>
  <r>
    <m/>
    <x v="353"/>
    <s v="Invoice"/>
    <s v="90702"/>
    <s v="BUILDERS WAREHOUSE:EDENVALE"/>
    <s v="G/MASTER HERB MINT 12CM"/>
    <n v="25"/>
    <n v="25.25"/>
    <n v="631.25"/>
    <n v="1212"/>
    <x v="6"/>
  </r>
  <r>
    <m/>
    <x v="353"/>
    <s v="Invoice"/>
    <s v="90707"/>
    <s v="BUILDERS WAREHOUSE:NEWMARKET"/>
    <s v="G/MASTER HERB MINT 12CM"/>
    <n v="25"/>
    <n v="25.25"/>
    <n v="631.25"/>
    <n v="1843.25"/>
    <x v="6"/>
  </r>
  <r>
    <m/>
    <x v="340"/>
    <s v="Invoice"/>
    <s v="90708"/>
    <s v="BUILDERS WAREHOUSE:CARNIVAL MALL"/>
    <s v="G/MASTER HERB MINT 12CM"/>
    <n v="15"/>
    <n v="25.25"/>
    <n v="378.75"/>
    <n v="2222"/>
    <x v="6"/>
  </r>
  <r>
    <m/>
    <x v="344"/>
    <s v="Invoice"/>
    <s v="90718"/>
    <s v="BUILDERS WAREHOUSE:KEMPTON PARK"/>
    <s v="G/MASTER HERB MINT 12CM"/>
    <n v="25"/>
    <n v="25.25"/>
    <n v="631.25"/>
    <n v="2853.25"/>
    <x v="6"/>
  </r>
  <r>
    <m/>
    <x v="347"/>
    <s v="Invoice"/>
    <s v="90715"/>
    <s v="BUILDERS WAREHOUSE:RUSTENBURG"/>
    <s v="G/MASTER HERB MINT 12CM"/>
    <n v="50"/>
    <n v="25.25"/>
    <n v="1262.5"/>
    <n v="4115.75"/>
    <x v="6"/>
  </r>
  <r>
    <m/>
    <x v="347"/>
    <s v="Invoice"/>
    <s v="90741"/>
    <s v="BUILDERS WAREHOUSE:WOODLANDS"/>
    <s v="G/MASTER HERB MINT 12CM"/>
    <n v="20"/>
    <n v="25.25"/>
    <n v="505"/>
    <n v="4620.75"/>
    <x v="6"/>
  </r>
  <r>
    <m/>
    <x v="347"/>
    <s v="Invoice"/>
    <s v="90742"/>
    <s v="BUILDERS WAREHOUSE:ERASMUS PARK"/>
    <s v="G/MASTER HERB MINT 12CM"/>
    <n v="25"/>
    <n v="25.25"/>
    <n v="631.25"/>
    <n v="5252"/>
    <x v="6"/>
  </r>
  <r>
    <m/>
    <x v="352"/>
    <s v="Invoice"/>
    <s v="90896"/>
    <s v="BUILDERS WAREHOUSE:NEWMARKET"/>
    <s v="G/MASTER HERB MINT 12CM"/>
    <n v="25"/>
    <n v="25.25"/>
    <n v="631.25"/>
    <n v="5883.25"/>
    <x v="6"/>
  </r>
  <r>
    <m/>
    <x v="352"/>
    <s v="Invoice"/>
    <s v="90897"/>
    <s v="BUILDERS WAREHOUSE:EDENVALE"/>
    <s v="G/MASTER HERB MINT 12CM"/>
    <n v="20"/>
    <n v="25.25"/>
    <n v="505"/>
    <n v="6388.25"/>
    <x v="6"/>
  </r>
  <r>
    <s v="Total for G/MASTER HERB MINT 12CM"/>
    <x v="0"/>
    <m/>
    <m/>
    <m/>
    <m/>
    <n v="253"/>
    <m/>
    <n v="6388.25"/>
    <m/>
    <x v="0"/>
  </r>
  <r>
    <s v="G/MASTER HERB PARSLEY 12CM"/>
    <x v="0"/>
    <m/>
    <m/>
    <m/>
    <m/>
    <m/>
    <m/>
    <m/>
    <m/>
    <x v="0"/>
  </r>
  <r>
    <m/>
    <x v="350"/>
    <s v="Invoice"/>
    <s v="90804"/>
    <s v="BUILDERS WAREHOUSE:LYNNWOOD"/>
    <s v="G/MASTER HERB PARSLEY 12CM"/>
    <n v="25"/>
    <n v="25.25"/>
    <n v="631.25"/>
    <n v="631.25"/>
    <x v="6"/>
  </r>
  <r>
    <s v="Total for G/MASTER HERB PARSLEY 12CM"/>
    <x v="0"/>
    <m/>
    <m/>
    <m/>
    <m/>
    <n v="25"/>
    <m/>
    <n v="631.25"/>
    <m/>
    <x v="0"/>
  </r>
  <r>
    <s v="G/MASTER HERB ROSEMARY 12CM"/>
    <x v="0"/>
    <m/>
    <m/>
    <m/>
    <m/>
    <m/>
    <m/>
    <m/>
    <m/>
    <x v="0"/>
  </r>
  <r>
    <m/>
    <x v="338"/>
    <s v="Invoice"/>
    <s v="90635"/>
    <s v="BUILDERS WAREHOUSE:BOKSBURG (NEW)"/>
    <s v="G/MASTER HERB ROSEMARY 12CM"/>
    <n v="10"/>
    <n v="25.25"/>
    <n v="252.5"/>
    <n v="252.5"/>
    <x v="6"/>
  </r>
  <r>
    <m/>
    <x v="346"/>
    <s v="Invoice"/>
    <s v="90662"/>
    <s v="BUILDERS WAREHOUSE:ERASMUS PARK"/>
    <s v="G/MASTER HERB ROSEMARY 12CM"/>
    <n v="25"/>
    <n v="25.25"/>
    <n v="631.25"/>
    <n v="883.75"/>
    <x v="6"/>
  </r>
  <r>
    <m/>
    <x v="346"/>
    <s v="Invoice"/>
    <s v="90665"/>
    <s v="BUILDERS WAREHOUSE:LYNNWOOD"/>
    <s v="G/MASTER HERB ROSEMARY 12CM"/>
    <n v="20"/>
    <n v="25.25"/>
    <n v="505"/>
    <n v="1388.75"/>
    <x v="6"/>
  </r>
  <r>
    <m/>
    <x v="346"/>
    <s v="Invoice"/>
    <s v="90667"/>
    <s v="BUILDERS WAREHOUSE:KLERKSDORP"/>
    <s v="G/MASTER HERB ROSEMARY 12CM"/>
    <n v="10"/>
    <n v="25.25"/>
    <n v="252.5"/>
    <n v="1641.25"/>
    <x v="6"/>
  </r>
  <r>
    <m/>
    <x v="346"/>
    <s v="Invoice"/>
    <s v="90675"/>
    <s v="BUILDERS WAREHOUSE:CENTURION"/>
    <s v="G/MASTER HERB ROSEMARY 12CM"/>
    <n v="30"/>
    <n v="25.25"/>
    <n v="757.5"/>
    <n v="2398.75"/>
    <x v="6"/>
  </r>
  <r>
    <m/>
    <x v="341"/>
    <s v="Invoice"/>
    <s v="90694"/>
    <s v="BUILDERS WAREHOUSE:ROBINDALE"/>
    <s v="G/MASTER HERB ROSEMARY 12CM"/>
    <n v="15"/>
    <n v="25.25"/>
    <n v="378.75"/>
    <n v="2777.5"/>
    <x v="6"/>
  </r>
  <r>
    <m/>
    <x v="353"/>
    <s v="Invoice"/>
    <s v="90702"/>
    <s v="BUILDERS WAREHOUSE:EDENVALE"/>
    <s v="G/MASTER HERB ROSEMARY 12CM"/>
    <n v="25"/>
    <n v="25.25"/>
    <n v="631.25"/>
    <n v="3408.75"/>
    <x v="6"/>
  </r>
  <r>
    <m/>
    <x v="353"/>
    <s v="Invoice"/>
    <s v="90707"/>
    <s v="BUILDERS WAREHOUSE:NEWMARKET"/>
    <s v="G/MASTER HERB ROSEMARY 12CM"/>
    <n v="25"/>
    <n v="25.25"/>
    <n v="631.25"/>
    <n v="4040"/>
    <x v="6"/>
  </r>
  <r>
    <m/>
    <x v="340"/>
    <s v="Invoice"/>
    <s v="90708"/>
    <s v="BUILDERS WAREHOUSE:CARNIVAL MALL"/>
    <s v="G/MASTER HERB ROSEMARY 12CM"/>
    <n v="15"/>
    <n v="25.25"/>
    <n v="378.75"/>
    <n v="4418.75"/>
    <x v="6"/>
  </r>
  <r>
    <m/>
    <x v="344"/>
    <s v="Invoice"/>
    <s v="90718"/>
    <s v="BUILDERS WAREHOUSE:KEMPTON PARK"/>
    <s v="G/MASTER HERB ROSEMARY 12CM"/>
    <n v="10"/>
    <n v="25.25"/>
    <n v="252.5"/>
    <n v="4671.25"/>
    <x v="6"/>
  </r>
  <r>
    <m/>
    <x v="347"/>
    <s v="Invoice"/>
    <s v="90739"/>
    <s v="BUILDERS WAREHOUSE:SILVERLAKES"/>
    <s v="G/MASTER HERB ROSEMARY 12CM"/>
    <n v="25"/>
    <n v="25.25"/>
    <n v="631.25"/>
    <n v="5302.5"/>
    <x v="6"/>
  </r>
  <r>
    <m/>
    <x v="347"/>
    <s v="Invoice"/>
    <s v="90741"/>
    <s v="BUILDERS WAREHOUSE:WOODLANDS"/>
    <s v="G/MASTER HERB ROSEMARY 12CM"/>
    <n v="20"/>
    <n v="25.25"/>
    <n v="505"/>
    <n v="5807.5"/>
    <x v="6"/>
  </r>
  <r>
    <m/>
    <x v="347"/>
    <s v="Invoice"/>
    <s v="90742"/>
    <s v="BUILDERS WAREHOUSE:ERASMUS PARK"/>
    <s v="G/MASTER HERB ROSEMARY 12CM"/>
    <n v="25"/>
    <n v="25.25"/>
    <n v="631.25"/>
    <n v="6438.75"/>
    <x v="6"/>
  </r>
  <r>
    <m/>
    <x v="348"/>
    <s v="Invoice"/>
    <s v="90767"/>
    <s v="BUILDERS WAREHOUSE:MAFIKENG"/>
    <s v="G/MASTER HERB ROSEMARY 12CM"/>
    <n v="25"/>
    <n v="25.25"/>
    <n v="631.25"/>
    <n v="7070"/>
    <x v="6"/>
  </r>
  <r>
    <m/>
    <x v="348"/>
    <s v="Invoice"/>
    <s v="90770"/>
    <s v="BUILDERS WAREHOUSE:GREENSTONE"/>
    <s v="G/MASTER HERB ROSEMARY 12CM"/>
    <n v="20"/>
    <n v="25.25"/>
    <n v="505"/>
    <n v="7575"/>
    <x v="6"/>
  </r>
  <r>
    <m/>
    <x v="342"/>
    <s v="Invoice"/>
    <s v="90776"/>
    <s v="BUILDERS WAREHOUSE:NEWMARKET"/>
    <s v="G/MASTER HERB ROSEMARY 12CM"/>
    <n v="25"/>
    <n v="25.25"/>
    <n v="631.25"/>
    <n v="8206.25"/>
    <x v="6"/>
  </r>
  <r>
    <m/>
    <x v="339"/>
    <s v="Invoice"/>
    <s v="90833"/>
    <s v="BUILDERS WAREHOUSE:BEDFORDVIEW"/>
    <s v="G/MASTER HERB ROSEMARY 12CM"/>
    <n v="10"/>
    <n v="25.25"/>
    <n v="252.5"/>
    <n v="8458.75"/>
    <x v="6"/>
  </r>
  <r>
    <m/>
    <x v="352"/>
    <s v="Invoice"/>
    <s v="90896"/>
    <s v="BUILDERS WAREHOUSE:NEWMARKET"/>
    <s v="G/MASTER HERB ROSEMARY 12CM"/>
    <n v="20"/>
    <n v="25.25"/>
    <n v="505"/>
    <n v="8963.75"/>
    <x v="6"/>
  </r>
  <r>
    <m/>
    <x v="352"/>
    <s v="Invoice"/>
    <s v="90897"/>
    <s v="BUILDERS WAREHOUSE:EDENVALE"/>
    <s v="G/MASTER HERB ROSEMARY 12CM"/>
    <n v="30"/>
    <n v="25.25"/>
    <n v="757.5"/>
    <n v="9721.25"/>
    <x v="6"/>
  </r>
  <r>
    <s v="Total for G/MASTER HERB ROSEMARY 12CM"/>
    <x v="0"/>
    <m/>
    <m/>
    <m/>
    <m/>
    <n v="385"/>
    <m/>
    <n v="9721.25"/>
    <m/>
    <x v="0"/>
  </r>
  <r>
    <s v="G/MASTER HERB SAGE 12CM"/>
    <x v="0"/>
    <m/>
    <m/>
    <m/>
    <m/>
    <m/>
    <m/>
    <m/>
    <m/>
    <x v="0"/>
  </r>
  <r>
    <m/>
    <x v="345"/>
    <s v="Invoice"/>
    <s v="90624"/>
    <s v="BUILDERS WAREHOUSE:KLERKSDORP"/>
    <s v="G/MASTER HERB SAGE 12CM"/>
    <n v="20"/>
    <n v="25.25"/>
    <n v="505"/>
    <n v="505"/>
    <x v="6"/>
  </r>
  <r>
    <m/>
    <x v="346"/>
    <s v="Invoice"/>
    <s v="90662"/>
    <s v="BUILDERS WAREHOUSE:ERASMUS PARK"/>
    <s v="G/MASTER HERB SAGE 12CM"/>
    <n v="30"/>
    <n v="25.25"/>
    <n v="757.5"/>
    <n v="1262.5"/>
    <x v="6"/>
  </r>
  <r>
    <m/>
    <x v="346"/>
    <s v="Invoice"/>
    <s v="90675"/>
    <s v="BUILDERS WAREHOUSE:CENTURION"/>
    <s v="G/MASTER HERB SAGE 12CM"/>
    <n v="20"/>
    <n v="25.25"/>
    <n v="505"/>
    <n v="1767.5"/>
    <x v="6"/>
  </r>
  <r>
    <m/>
    <x v="341"/>
    <s v="Invoice"/>
    <s v="90694"/>
    <s v="BUILDERS WAREHOUSE:ROBINDALE"/>
    <s v="G/MASTER HERB SAGE 12CM"/>
    <n v="25"/>
    <n v="25.25"/>
    <n v="631.25"/>
    <n v="2398.75"/>
    <x v="6"/>
  </r>
  <r>
    <m/>
    <x v="353"/>
    <s v="Invoice"/>
    <s v="90707"/>
    <s v="BUILDERS WAREHOUSE:NEWMARKET"/>
    <s v="G/MASTER HERB SAGE 12CM"/>
    <n v="25"/>
    <n v="25.25"/>
    <n v="631.25"/>
    <n v="3030"/>
    <x v="6"/>
  </r>
  <r>
    <m/>
    <x v="347"/>
    <s v="Invoice"/>
    <s v="90634"/>
    <s v="BUILDERS WAREHOUSE:RASLOUW"/>
    <s v="G/MASTER HERB SAGE 12CM"/>
    <n v="25"/>
    <n v="25.25"/>
    <n v="631.25"/>
    <n v="3661.25"/>
    <x v="6"/>
  </r>
  <r>
    <m/>
    <x v="348"/>
    <s v="Invoice"/>
    <s v="90767"/>
    <s v="BUILDERS WAREHOUSE:MAFIKENG"/>
    <s v="G/MASTER HERB SAGE 12CM"/>
    <n v="20"/>
    <n v="25.25"/>
    <n v="505"/>
    <n v="4166.25"/>
    <x v="6"/>
  </r>
  <r>
    <m/>
    <x v="348"/>
    <s v="Invoice"/>
    <s v="90770"/>
    <s v="BUILDERS WAREHOUSE:GREENSTONE"/>
    <s v="G/MASTER HERB SAGE 12CM"/>
    <n v="20"/>
    <n v="25.25"/>
    <n v="505"/>
    <n v="4671.25"/>
    <x v="6"/>
  </r>
  <r>
    <m/>
    <x v="342"/>
    <s v="Invoice"/>
    <s v="90776"/>
    <s v="BUILDERS WAREHOUSE:NEWMARKET"/>
    <s v="G/MASTER HERB SAGE 12CM"/>
    <n v="20"/>
    <n v="25.25"/>
    <n v="505"/>
    <n v="5176.25"/>
    <x v="6"/>
  </r>
  <r>
    <m/>
    <x v="350"/>
    <s v="Invoice"/>
    <s v="90804"/>
    <s v="BUILDERS WAREHOUSE:LYNNWOOD"/>
    <s v="G/MASTER HERB SAGE 12CM"/>
    <n v="15"/>
    <n v="25.25"/>
    <n v="378.75"/>
    <n v="5555"/>
    <x v="6"/>
  </r>
  <r>
    <m/>
    <x v="339"/>
    <s v="Invoice"/>
    <s v="90833"/>
    <s v="BUILDERS WAREHOUSE:BEDFORDVIEW"/>
    <s v="G/MASTER HERB SAGE 12CM"/>
    <n v="20"/>
    <n v="25.25"/>
    <n v="505"/>
    <n v="6060"/>
    <x v="6"/>
  </r>
  <r>
    <m/>
    <x v="343"/>
    <s v="Invoice"/>
    <s v="90851"/>
    <s v="BUILDERS WAREHOUSE:BOKSBURG (NEW)"/>
    <s v="G/MASTER HERB SAGE 12CM"/>
    <n v="12"/>
    <n v="25.25"/>
    <n v="303"/>
    <n v="6363"/>
    <x v="6"/>
  </r>
  <r>
    <m/>
    <x v="337"/>
    <s v="Invoice"/>
    <s v="90866"/>
    <s v="BUILDERS WAREHOUSE:RUSTENBURG"/>
    <s v="G/MASTER HERB SAGE 12CM"/>
    <n v="25"/>
    <n v="25.25"/>
    <n v="631.25"/>
    <n v="6994.25"/>
    <x v="6"/>
  </r>
  <r>
    <s v="Total for G/MASTER HERB SAGE 12CM"/>
    <x v="0"/>
    <m/>
    <m/>
    <m/>
    <m/>
    <n v="277"/>
    <m/>
    <n v="6994.25"/>
    <m/>
    <x v="0"/>
  </r>
  <r>
    <s v="G/MASTER HERB STRAWBERRY 12CM"/>
    <x v="0"/>
    <m/>
    <m/>
    <m/>
    <m/>
    <m/>
    <m/>
    <m/>
    <m/>
    <x v="0"/>
  </r>
  <r>
    <m/>
    <x v="338"/>
    <s v="Invoice"/>
    <s v="90635"/>
    <s v="BUILDERS WAREHOUSE:BOKSBURG (NEW)"/>
    <s v="G/MASTER HERB STRAWBERRY 12CM"/>
    <n v="20"/>
    <n v="25.25"/>
    <n v="505"/>
    <n v="505"/>
    <x v="4"/>
  </r>
  <r>
    <m/>
    <x v="338"/>
    <s v="Invoice"/>
    <s v="90638"/>
    <s v="BUILDERS WAREHOUSE:KEMPTON PARK"/>
    <s v="G/MASTER HERB STRAWBERRY 12CM"/>
    <n v="20"/>
    <n v="25.25"/>
    <n v="505"/>
    <n v="1010"/>
    <x v="4"/>
  </r>
  <r>
    <m/>
    <x v="346"/>
    <s v="Invoice"/>
    <s v="90667"/>
    <s v="BUILDERS WAREHOUSE:KLERKSDORP"/>
    <s v="G/MASTER HERB STRAWBERRY 12CM"/>
    <n v="15"/>
    <n v="25.25"/>
    <n v="378.75"/>
    <n v="1388.75"/>
    <x v="4"/>
  </r>
  <r>
    <m/>
    <x v="341"/>
    <s v="Invoice"/>
    <s v="90694"/>
    <s v="BUILDERS WAREHOUSE:ROBINDALE"/>
    <s v="G/MASTER HERB STRAWBERRY 12CM"/>
    <n v="20"/>
    <n v="25.25"/>
    <n v="505"/>
    <n v="1893.75"/>
    <x v="4"/>
  </r>
  <r>
    <m/>
    <x v="353"/>
    <s v="Invoice"/>
    <s v="90702"/>
    <s v="BUILDERS WAREHOUSE:EDENVALE"/>
    <s v="G/MASTER HERB STRAWBERRY 12CM"/>
    <n v="20"/>
    <n v="25.25"/>
    <n v="505"/>
    <n v="2398.75"/>
    <x v="4"/>
  </r>
  <r>
    <m/>
    <x v="353"/>
    <s v="Invoice"/>
    <s v="90707"/>
    <s v="BUILDERS WAREHOUSE:NEWMARKET"/>
    <s v="G/MASTER HERB STRAWBERRY 12CM"/>
    <n v="20"/>
    <n v="25.25"/>
    <n v="505"/>
    <n v="2903.75"/>
    <x v="4"/>
  </r>
  <r>
    <m/>
    <x v="340"/>
    <s v="Invoice"/>
    <s v="90708"/>
    <s v="BUILDERS WAREHOUSE:CARNIVAL MALL"/>
    <s v="G/MASTER HERB STRAWBERRY 12CM"/>
    <n v="15"/>
    <n v="25.25"/>
    <n v="378.75"/>
    <n v="3282.5"/>
    <x v="4"/>
  </r>
  <r>
    <m/>
    <x v="344"/>
    <s v="Invoice"/>
    <s v="90718"/>
    <s v="BUILDERS WAREHOUSE:KEMPTON PARK"/>
    <s v="G/MASTER HERB STRAWBERRY 12CM"/>
    <n v="20"/>
    <n v="25.25"/>
    <n v="505"/>
    <n v="3787.5"/>
    <x v="4"/>
  </r>
  <r>
    <m/>
    <x v="347"/>
    <s v="Invoice"/>
    <s v="90715"/>
    <s v="BUILDERS WAREHOUSE:RUSTENBURG"/>
    <s v="G/MASTER HERB STRAWBERRY 12CM"/>
    <n v="30"/>
    <n v="25.25"/>
    <n v="757.5"/>
    <n v="4545"/>
    <x v="4"/>
  </r>
  <r>
    <m/>
    <x v="347"/>
    <s v="Invoice"/>
    <s v="90739"/>
    <s v="BUILDERS WAREHOUSE:SILVERLAKES"/>
    <s v="G/MASTER HERB STRAWBERRY 12CM"/>
    <n v="24"/>
    <n v="25.25"/>
    <n v="606"/>
    <n v="5151"/>
    <x v="4"/>
  </r>
  <r>
    <m/>
    <x v="347"/>
    <s v="Invoice"/>
    <s v="90740"/>
    <s v="BUILDERS WAREHOUSE:CENTURION"/>
    <s v="G/MASTER HERB STRAWBERRY 12CM"/>
    <n v="25"/>
    <n v="25.25"/>
    <n v="631.25"/>
    <n v="5782.25"/>
    <x v="4"/>
  </r>
  <r>
    <m/>
    <x v="347"/>
    <s v="Invoice"/>
    <s v="90741"/>
    <s v="BUILDERS WAREHOUSE:WOODLANDS"/>
    <s v="G/MASTER HERB STRAWBERRY 12CM"/>
    <n v="20"/>
    <n v="25.25"/>
    <n v="505"/>
    <n v="6287.25"/>
    <x v="4"/>
  </r>
  <r>
    <s v="Total for G/MASTER HERB STRAWBERRY 12CM"/>
    <x v="0"/>
    <m/>
    <m/>
    <m/>
    <m/>
    <n v="249"/>
    <m/>
    <n v="6287.25"/>
    <m/>
    <x v="0"/>
  </r>
  <r>
    <s v="G/MASTER HERB THYME 12CM"/>
    <x v="0"/>
    <m/>
    <m/>
    <m/>
    <m/>
    <m/>
    <m/>
    <m/>
    <m/>
    <x v="0"/>
  </r>
  <r>
    <m/>
    <x v="346"/>
    <s v="Invoice"/>
    <s v="90667"/>
    <s v="BUILDERS WAREHOUSE:KLERKSDORP"/>
    <s v="G/MASTER HERB THYME 12CM"/>
    <n v="15"/>
    <n v="25.25"/>
    <n v="378.75"/>
    <n v="378.75"/>
    <x v="6"/>
  </r>
  <r>
    <m/>
    <x v="341"/>
    <s v="Invoice"/>
    <s v="90694"/>
    <s v="BUILDERS WAREHOUSE:ROBINDALE"/>
    <s v="G/MASTER HERB THYME 12CM"/>
    <n v="20"/>
    <n v="25.25"/>
    <n v="505"/>
    <n v="883.75"/>
    <x v="6"/>
  </r>
  <r>
    <m/>
    <x v="353"/>
    <s v="Invoice"/>
    <s v="90697"/>
    <s v="BUILDERS WAREHOUSE:BOKSBURG (NEW)"/>
    <s v="G/MASTER HERB THYME 12CM"/>
    <n v="20"/>
    <n v="25.25"/>
    <n v="505"/>
    <n v="1388.75"/>
    <x v="6"/>
  </r>
  <r>
    <m/>
    <x v="353"/>
    <s v="Invoice"/>
    <s v="90702"/>
    <s v="BUILDERS WAREHOUSE:EDENVALE"/>
    <s v="G/MASTER HERB THYME 12CM"/>
    <n v="20"/>
    <n v="25.25"/>
    <n v="505"/>
    <n v="1893.75"/>
    <x v="6"/>
  </r>
  <r>
    <m/>
    <x v="353"/>
    <s v="Invoice"/>
    <s v="90707"/>
    <s v="BUILDERS WAREHOUSE:NEWMARKET"/>
    <s v="G/MASTER HERB THYME 12CM"/>
    <n v="25"/>
    <n v="25.25"/>
    <n v="631.25"/>
    <n v="2525"/>
    <x v="6"/>
  </r>
  <r>
    <m/>
    <x v="340"/>
    <s v="Invoice"/>
    <s v="90708"/>
    <s v="BUILDERS WAREHOUSE:CARNIVAL MALL"/>
    <s v="G/MASTER HERB THYME 12CM"/>
    <n v="15"/>
    <n v="25.25"/>
    <n v="378.75"/>
    <n v="2903.75"/>
    <x v="6"/>
  </r>
  <r>
    <m/>
    <x v="347"/>
    <s v="Invoice"/>
    <s v="90634"/>
    <s v="BUILDERS WAREHOUSE:RASLOUW"/>
    <s v="G/MASTER HERB THYME 12CM"/>
    <n v="20"/>
    <n v="25.25"/>
    <n v="505"/>
    <n v="3408.75"/>
    <x v="6"/>
  </r>
  <r>
    <m/>
    <x v="347"/>
    <s v="Invoice"/>
    <s v="90715"/>
    <s v="BUILDERS WAREHOUSE:RUSTENBURG"/>
    <s v="G/MASTER HERB THYME 12CM"/>
    <n v="20"/>
    <n v="25.25"/>
    <n v="505"/>
    <n v="3913.75"/>
    <x v="6"/>
  </r>
  <r>
    <m/>
    <x v="347"/>
    <s v="Invoice"/>
    <s v="90739"/>
    <s v="BUILDERS WAREHOUSE:SILVERLAKES"/>
    <s v="G/MASTER HERB THYME 12CM"/>
    <n v="25"/>
    <n v="25.25"/>
    <n v="631.25"/>
    <n v="4545"/>
    <x v="6"/>
  </r>
  <r>
    <m/>
    <x v="347"/>
    <s v="Invoice"/>
    <s v="90740"/>
    <s v="BUILDERS WAREHOUSE:CENTURION"/>
    <s v="G/MASTER HERB THYME 12CM"/>
    <n v="25"/>
    <n v="25.25"/>
    <n v="631.25"/>
    <n v="5176.25"/>
    <x v="6"/>
  </r>
  <r>
    <m/>
    <x v="347"/>
    <s v="Invoice"/>
    <s v="90741"/>
    <s v="BUILDERS WAREHOUSE:WOODLANDS"/>
    <s v="G/MASTER HERB THYME 12CM"/>
    <n v="20"/>
    <n v="25.25"/>
    <n v="505"/>
    <n v="5681.25"/>
    <x v="6"/>
  </r>
  <r>
    <m/>
    <x v="347"/>
    <s v="Invoice"/>
    <s v="90742"/>
    <s v="BUILDERS WAREHOUSE:ERASMUS PARK"/>
    <s v="G/MASTER HERB THYME 12CM"/>
    <n v="15"/>
    <n v="25.25"/>
    <n v="378.75"/>
    <n v="6060"/>
    <x v="6"/>
  </r>
  <r>
    <m/>
    <x v="349"/>
    <s v="Invoice"/>
    <s v="90787"/>
    <s v="BUILDERS WAREHOUSE:NORWOOD"/>
    <s v="G/MASTER HERB THYME 12CM"/>
    <n v="10"/>
    <n v="25.25"/>
    <n v="252.5"/>
    <n v="6312.5"/>
    <x v="6"/>
  </r>
  <r>
    <m/>
    <x v="349"/>
    <s v="Invoice"/>
    <s v="90792"/>
    <s v="BUILDERS WAREHOUSE:KEMPTON PARK"/>
    <s v="G/MASTER HERB THYME 12CM"/>
    <n v="20"/>
    <n v="25.25"/>
    <n v="505"/>
    <n v="6817.5"/>
    <x v="6"/>
  </r>
  <r>
    <m/>
    <x v="350"/>
    <s v="Invoice"/>
    <s v="90804"/>
    <s v="BUILDERS WAREHOUSE:LYNNWOOD"/>
    <s v="G/MASTER HERB THYME 12CM"/>
    <n v="20"/>
    <n v="25.25"/>
    <n v="505"/>
    <n v="7322.5"/>
    <x v="6"/>
  </r>
  <r>
    <m/>
    <x v="352"/>
    <s v="Invoice"/>
    <s v="90897"/>
    <s v="BUILDERS WAREHOUSE:EDENVALE"/>
    <s v="G/MASTER HERB THYME 12CM"/>
    <n v="20"/>
    <n v="25.25"/>
    <n v="505"/>
    <n v="7827.5"/>
    <x v="6"/>
  </r>
  <r>
    <s v="Total for G/MASTER HERB THYME 12CM"/>
    <x v="0"/>
    <m/>
    <m/>
    <m/>
    <m/>
    <n v="310"/>
    <m/>
    <n v="7827.5"/>
    <m/>
    <x v="0"/>
  </r>
  <r>
    <s v="PLANT COLOUR GRASS 12CM  ASSORTED ATN"/>
    <x v="0"/>
    <m/>
    <m/>
    <m/>
    <m/>
    <m/>
    <m/>
    <m/>
    <m/>
    <x v="0"/>
  </r>
  <r>
    <m/>
    <x v="354"/>
    <s v="Invoice"/>
    <s v="90764"/>
    <s v="FH CHAMBERLAIN TRADING (PTY) LTD:KYALAMI"/>
    <s v="COLOUR GRASS 12CM ASSORTED ATN"/>
    <n v="6"/>
    <n v="12.8"/>
    <n v="76.8"/>
    <n v="76.8"/>
    <x v="12"/>
  </r>
  <r>
    <s v="Total for PLANT COLOUR GRASS 12CM  ASSORTED ATN"/>
    <x v="0"/>
    <m/>
    <m/>
    <m/>
    <m/>
    <n v="6"/>
    <m/>
    <n v="76.8"/>
    <m/>
    <x v="0"/>
  </r>
  <r>
    <s v="HERB 12CM"/>
    <x v="0"/>
    <m/>
    <m/>
    <m/>
    <m/>
    <m/>
    <m/>
    <m/>
    <m/>
    <x v="0"/>
  </r>
  <r>
    <m/>
    <x v="345"/>
    <s v="Invoice"/>
    <s v="90591"/>
    <s v="FH CHAMBERLAIN TRADING (PTY) LTD:KYALAMI"/>
    <s v="HERB 12CM"/>
    <n v="15"/>
    <n v="21.4"/>
    <n v="321"/>
    <n v="321"/>
    <x v="6"/>
  </r>
  <r>
    <m/>
    <x v="338"/>
    <s v="Invoice"/>
    <s v="90637"/>
    <s v="BUILDERS WAREHOUSE:NOORDHEUWEL"/>
    <s v="HERB 12CM"/>
    <n v="42"/>
    <n v="21.3"/>
    <n v="894.6"/>
    <n v="1215.5999999999999"/>
    <x v="6"/>
  </r>
  <r>
    <m/>
    <x v="338"/>
    <s v="Invoice"/>
    <s v="90640"/>
    <s v="BUILDERS WAREHOUSE:STRUBENS VALLEY"/>
    <s v="HERB 12CM"/>
    <n v="42"/>
    <n v="21.3"/>
    <n v="894.6"/>
    <n v="2110.1999999999998"/>
    <x v="6"/>
  </r>
  <r>
    <m/>
    <x v="338"/>
    <s v="Invoice"/>
    <s v="90645"/>
    <s v="GARDENSHOP PARKTOWN"/>
    <s v="HERB 12CM"/>
    <n v="20"/>
    <n v="22.99"/>
    <n v="459.8"/>
    <n v="2570"/>
    <x v="6"/>
  </r>
  <r>
    <m/>
    <x v="338"/>
    <s v="Invoice"/>
    <s v="90651"/>
    <s v="THYME SQUARE"/>
    <s v="HERB 12CM"/>
    <n v="10"/>
    <n v="22.9"/>
    <n v="229"/>
    <n v="2799"/>
    <x v="6"/>
  </r>
  <r>
    <m/>
    <x v="346"/>
    <s v="Invoice"/>
    <s v="90666"/>
    <s v="BUILDERS WAREHOUSE:CEDAR SQUARE"/>
    <s v="HERB 12CM"/>
    <n v="20"/>
    <n v="21.3"/>
    <n v="426"/>
    <n v="3225"/>
    <x v="6"/>
  </r>
  <r>
    <m/>
    <x v="346"/>
    <s v="Invoice"/>
    <s v="90668"/>
    <s v="BUILDERS WAREHOUSE:GLEN EAGLES"/>
    <s v="HERB 12CM"/>
    <n v="30"/>
    <n v="21.3"/>
    <n v="639"/>
    <n v="3864"/>
    <x v="6"/>
  </r>
  <r>
    <m/>
    <x v="346"/>
    <s v="Invoice"/>
    <s v="90671"/>
    <s v="LIFESTYLE HOME GARDEN"/>
    <s v="HERB 12CM"/>
    <n v="200"/>
    <n v="20.5"/>
    <n v="4100"/>
    <n v="7964"/>
    <x v="6"/>
  </r>
  <r>
    <m/>
    <x v="346"/>
    <s v="Invoice"/>
    <s v="90673"/>
    <s v="BUILDERS WAREHOUSE:FOURWAYS"/>
    <s v="HERB 12CM"/>
    <n v="28"/>
    <n v="21.3"/>
    <n v="596.4"/>
    <n v="8560.4"/>
    <x v="6"/>
  </r>
  <r>
    <m/>
    <x v="346"/>
    <s v="Invoice"/>
    <s v="90674"/>
    <s v="BUILDERS WAREHOUSE:BRYANSTON"/>
    <s v="HERB 12CM"/>
    <n v="30"/>
    <n v="21.3"/>
    <n v="639"/>
    <n v="9199.4"/>
    <x v="6"/>
  </r>
  <r>
    <m/>
    <x v="341"/>
    <s v="Invoice"/>
    <s v="90688"/>
    <s v="GARDENSHOP PARKTOWN"/>
    <s v="HERB 12CM"/>
    <n v="30"/>
    <n v="22.99"/>
    <n v="689.7"/>
    <n v="9889.1"/>
    <x v="6"/>
  </r>
  <r>
    <m/>
    <x v="341"/>
    <s v="Invoice"/>
    <s v="90690"/>
    <s v="BUILDERS WAREHOUSE:SOUTHGATE"/>
    <s v="HERB 12CM"/>
    <n v="20"/>
    <n v="21.3"/>
    <n v="426"/>
    <n v="10315.1"/>
    <x v="6"/>
  </r>
  <r>
    <m/>
    <x v="341"/>
    <s v="Invoice"/>
    <s v="90692"/>
    <s v="FH CHAMBERLAIN TRADING (PTY) LTD:WATERKLOOF GLEN"/>
    <s v="HERB 12CM"/>
    <n v="60"/>
    <n v="21.4"/>
    <n v="1284"/>
    <n v="11599.1"/>
    <x v="6"/>
  </r>
  <r>
    <m/>
    <x v="341"/>
    <s v="Invoice"/>
    <s v="90712"/>
    <s v="BUILDERS WAREHOUSE:NEWCASTLE"/>
    <s v="HERB 12CM"/>
    <n v="25"/>
    <n v="21.3"/>
    <n v="532.5"/>
    <n v="12131.6"/>
    <x v="6"/>
  </r>
  <r>
    <m/>
    <x v="353"/>
    <s v="Invoice"/>
    <s v="90670"/>
    <s v="BUILDERS WAREHOUSE:NORTHMEAD"/>
    <s v="HERB 12CM"/>
    <n v="40"/>
    <n v="21.3"/>
    <n v="852"/>
    <n v="12983.6"/>
    <x v="6"/>
  </r>
  <r>
    <m/>
    <x v="353"/>
    <s v="Invoice"/>
    <s v="90699"/>
    <s v="BUILDERS WAREHOUSE:EMALALHENI"/>
    <s v="HERB 12CM"/>
    <n v="35"/>
    <n v="21.3"/>
    <n v="745.5"/>
    <n v="13729.1"/>
    <x v="6"/>
  </r>
  <r>
    <m/>
    <x v="353"/>
    <s v="Invoice"/>
    <s v="90705"/>
    <s v="BUILDERS WAREHOUSE:NOORDHEUWEL"/>
    <s v="HERB 12CM"/>
    <n v="28"/>
    <n v="21.3"/>
    <n v="596.4"/>
    <n v="14325.5"/>
    <x v="6"/>
  </r>
  <r>
    <m/>
    <x v="353"/>
    <s v="Invoice"/>
    <s v="90730"/>
    <s v="BUILDERS WAREHOUSE:BLOEMFONTEIN"/>
    <s v="HERB 12CM"/>
    <n v="40"/>
    <n v="21.3"/>
    <n v="852"/>
    <n v="15177.5"/>
    <x v="6"/>
  </r>
  <r>
    <m/>
    <x v="340"/>
    <s v="Invoice"/>
    <s v="90696"/>
    <s v="BUILDERS WAREHOUSE:STRUBENS VALLEY"/>
    <s v="HERB 12CM"/>
    <n v="42"/>
    <n v="21.3"/>
    <n v="894.6"/>
    <n v="16072.1"/>
    <x v="6"/>
  </r>
  <r>
    <m/>
    <x v="340"/>
    <s v="Invoice"/>
    <s v="90750"/>
    <s v="MONTROSE NURSERY"/>
    <s v="HERB 12CM"/>
    <n v="18"/>
    <n v="22.99"/>
    <n v="413.82"/>
    <n v="16485.920000000002"/>
    <x v="6"/>
  </r>
  <r>
    <m/>
    <x v="344"/>
    <s v="Invoice"/>
    <s v="90704"/>
    <s v="BUILDERS WAREHOUSE:NORTHRIDING"/>
    <s v="HERB 12CM"/>
    <n v="42"/>
    <n v="21.3"/>
    <n v="894.6"/>
    <n v="17380.52"/>
    <x v="6"/>
  </r>
  <r>
    <m/>
    <x v="347"/>
    <s v="Invoice"/>
    <s v="90738"/>
    <s v="BUILDERS WAREHOUSE:BRYANSTON"/>
    <s v="HERB 12CM"/>
    <n v="10"/>
    <n v="21.3"/>
    <n v="213"/>
    <n v="17593.52"/>
    <x v="6"/>
  </r>
  <r>
    <m/>
    <x v="347"/>
    <s v="Invoice"/>
    <s v="90748"/>
    <s v="LOTS OF POTS CENTURION"/>
    <s v="HERB 12CM"/>
    <n v="18"/>
    <n v="22.99"/>
    <n v="413.82"/>
    <n v="18007.34"/>
    <x v="6"/>
  </r>
  <r>
    <m/>
    <x v="354"/>
    <s v="Invoice"/>
    <s v="90755"/>
    <s v="BUILDERS WAREHOUSE:CRAIGHALL PARK"/>
    <s v="HERB 12CM"/>
    <n v="28"/>
    <n v="21.3"/>
    <n v="596.4"/>
    <n v="18603.740000000002"/>
    <x v="6"/>
  </r>
  <r>
    <m/>
    <x v="354"/>
    <s v="Invoice"/>
    <s v="90758"/>
    <s v="ECKARDS GARDEN PAVILION"/>
    <s v="HERB 12CM"/>
    <n v="14"/>
    <n v="22.9"/>
    <n v="320.60000000000002"/>
    <n v="18924.34"/>
    <x v="6"/>
  </r>
  <r>
    <m/>
    <x v="354"/>
    <s v="Invoice"/>
    <s v="90758"/>
    <s v="ECKARDS GARDEN PAVILION"/>
    <s v="PLANT FOR PAWS"/>
    <n v="21"/>
    <n v="22.9"/>
    <n v="480.9"/>
    <n v="19405.240000000002"/>
    <x v="41"/>
  </r>
  <r>
    <m/>
    <x v="354"/>
    <s v="Invoice"/>
    <s v="90764"/>
    <s v="FH CHAMBERLAIN TRADING (PTY) LTD:KYALAMI"/>
    <s v="PLANT HERB POT 12CM ASSORTED ATN"/>
    <n v="30"/>
    <n v="21.4"/>
    <n v="642"/>
    <n v="20047.240000000002"/>
    <x v="4"/>
  </r>
  <r>
    <m/>
    <x v="342"/>
    <s v="Invoice"/>
    <s v="90777"/>
    <s v="THYME SQUARE"/>
    <s v="HERB 12CM"/>
    <n v="5"/>
    <n v="22.9"/>
    <n v="114.5"/>
    <n v="20161.740000000002"/>
    <x v="6"/>
  </r>
  <r>
    <m/>
    <x v="342"/>
    <s v="Invoice"/>
    <s v="90780"/>
    <s v="BUILDERS WAREHOUSE:RIVONIA"/>
    <s v="HERB 12CM"/>
    <n v="105"/>
    <n v="21.3"/>
    <n v="2236.5"/>
    <n v="22398.240000000002"/>
    <x v="6"/>
  </r>
  <r>
    <m/>
    <x v="342"/>
    <s v="Invoice"/>
    <s v="90784"/>
    <s v="BUILDERS WAREHOUSE:FOURWAYS"/>
    <s v="HERB 12CM"/>
    <n v="28"/>
    <n v="21.3"/>
    <n v="596.4"/>
    <n v="22994.640000000003"/>
    <x v="6"/>
  </r>
  <r>
    <m/>
    <x v="342"/>
    <s v="Invoice"/>
    <s v="90785"/>
    <s v="BUILDERS WAREHOUSE:BRYANSTON"/>
    <s v="HERB 12CM"/>
    <n v="10"/>
    <n v="21.3"/>
    <n v="213"/>
    <n v="23207.640000000003"/>
    <x v="6"/>
  </r>
  <r>
    <m/>
    <x v="342"/>
    <s v="Invoice"/>
    <s v="90786"/>
    <s v="LIFESTYLE HOME GARDEN"/>
    <s v="HERB 12CM"/>
    <n v="80"/>
    <n v="20.5"/>
    <n v="1640"/>
    <n v="24847.640000000003"/>
    <x v="6"/>
  </r>
  <r>
    <m/>
    <x v="342"/>
    <s v="Invoice"/>
    <s v="90795"/>
    <s v="PRETTY GARDENS"/>
    <s v="HERB 12CM"/>
    <n v="10"/>
    <n v="20.3"/>
    <n v="203"/>
    <n v="25050.640000000003"/>
    <x v="6"/>
  </r>
  <r>
    <m/>
    <x v="349"/>
    <s v="Invoice"/>
    <s v="90791"/>
    <s v="BUILDERS WAREHOUSE:MIDDELBURG"/>
    <s v="HERB 12CM"/>
    <n v="10"/>
    <n v="21.3"/>
    <n v="213"/>
    <n v="25263.640000000003"/>
    <x v="6"/>
  </r>
  <r>
    <m/>
    <x v="349"/>
    <s v="Invoice"/>
    <s v="90812"/>
    <s v="BUILDERS WAREHOUSE:EMALALHENI"/>
    <s v="HERB 12CM"/>
    <n v="25"/>
    <n v="21.3"/>
    <n v="532.5"/>
    <n v="25796.140000000003"/>
    <x v="6"/>
  </r>
  <r>
    <m/>
    <x v="349"/>
    <s v="Invoice"/>
    <s v="90813"/>
    <s v="SCHAFFLERS GARDEN NURSERY"/>
    <s v="HERB 12CM"/>
    <n v="35"/>
    <n v="22.99"/>
    <n v="804.65"/>
    <n v="26600.790000000005"/>
    <x v="6"/>
  </r>
  <r>
    <m/>
    <x v="350"/>
    <s v="Invoice"/>
    <s v="90799"/>
    <s v="BUILDERS WAREHOUSE:RIVONIA"/>
    <s v="HERB 12CM"/>
    <n v="40"/>
    <n v="21.3"/>
    <n v="852"/>
    <n v="27452.790000000005"/>
    <x v="6"/>
  </r>
  <r>
    <m/>
    <x v="350"/>
    <s v="Invoice"/>
    <s v="90800"/>
    <s v="BUILDERS WAREHOUSE:CEDAR SQUARE"/>
    <s v="HERB 12CM"/>
    <n v="20"/>
    <n v="21.3"/>
    <n v="426"/>
    <n v="27878.790000000005"/>
    <x v="6"/>
  </r>
  <r>
    <m/>
    <x v="350"/>
    <s v="Invoice"/>
    <s v="90806"/>
    <s v="LIFESTYLE HOME GARDEN"/>
    <s v="HERB 12CM"/>
    <n v="60"/>
    <n v="20.5"/>
    <n v="1230"/>
    <n v="29108.790000000005"/>
    <x v="6"/>
  </r>
  <r>
    <m/>
    <x v="356"/>
    <s v="Invoice"/>
    <s v="90816"/>
    <s v="BUILDERS WAREHOUSE:SOUTHGATE"/>
    <s v="HERB 12CM"/>
    <n v="25"/>
    <n v="21.3"/>
    <n v="532.5"/>
    <n v="29641.290000000005"/>
    <x v="6"/>
  </r>
  <r>
    <m/>
    <x v="356"/>
    <s v="Invoice"/>
    <s v="90817"/>
    <s v="BUILDERS WAREHOUSE:CRAIGHALL PARK"/>
    <s v="HERB 12CM"/>
    <n v="25"/>
    <n v="21.3"/>
    <n v="532.5"/>
    <n v="30173.790000000005"/>
    <x v="6"/>
  </r>
  <r>
    <m/>
    <x v="356"/>
    <s v="Invoice"/>
    <s v="90861"/>
    <s v="BUILDERS WAREHOUSE:NEWCASTLE"/>
    <s v="HERB 12CM 220184"/>
    <n v="50"/>
    <n v="21.3"/>
    <n v="1065"/>
    <n v="31238.790000000005"/>
    <x v="6"/>
  </r>
  <r>
    <m/>
    <x v="339"/>
    <s v="Invoice"/>
    <s v="90818"/>
    <s v="BUILDERS WAREHOUSE:LAMBTON"/>
    <s v="HERB 12CM"/>
    <n v="5"/>
    <n v="21.3"/>
    <n v="106.5"/>
    <n v="31345.290000000005"/>
    <x v="6"/>
  </r>
  <r>
    <m/>
    <x v="339"/>
    <s v="Invoice"/>
    <s v="90828"/>
    <s v="BUILDERS WAREHOUSE:NORTHRIDING"/>
    <s v="HERB 12CM"/>
    <n v="10"/>
    <n v="21.3"/>
    <n v="213"/>
    <n v="31558.290000000005"/>
    <x v="6"/>
  </r>
  <r>
    <m/>
    <x v="339"/>
    <s v="Invoice"/>
    <s v="90844"/>
    <s v="GARDENSHOP PARKTOWN"/>
    <s v="HERB 12CM"/>
    <n v="17"/>
    <n v="22.99"/>
    <n v="390.83"/>
    <n v="31949.120000000006"/>
    <x v="6"/>
  </r>
  <r>
    <m/>
    <x v="343"/>
    <s v="Invoice"/>
    <s v="90849"/>
    <s v="MALANSEUNS Head Office:MENLYN"/>
    <s v="PLANT FOR PAWS 12CM"/>
    <n v="120"/>
    <n v="23.95"/>
    <n v="2874"/>
    <n v="34823.12000000001"/>
    <x v="41"/>
  </r>
  <r>
    <m/>
    <x v="343"/>
    <s v="Invoice"/>
    <s v="90853"/>
    <s v="BUILDERS WAREHOUSE:GLEN EAGLES"/>
    <s v="HERB 12CM"/>
    <n v="20"/>
    <n v="21.3"/>
    <n v="426"/>
    <n v="35249.12000000001"/>
    <x v="6"/>
  </r>
  <r>
    <m/>
    <x v="343"/>
    <s v="Invoice"/>
    <s v="90854"/>
    <s v="BUILDERS WAREHOUSE:CEDAR SQUARE"/>
    <s v="HERB 12CM"/>
    <n v="20"/>
    <n v="21.3"/>
    <n v="426"/>
    <n v="35675.12000000001"/>
    <x v="6"/>
  </r>
  <r>
    <m/>
    <x v="343"/>
    <s v="Invoice"/>
    <s v="90859"/>
    <s v="BUILDERS WAREHOUSE:BETHLEHEM"/>
    <s v="HERB 12CM"/>
    <n v="25"/>
    <n v="21.3"/>
    <n v="532.5"/>
    <n v="36207.62000000001"/>
    <x v="6"/>
  </r>
  <r>
    <m/>
    <x v="343"/>
    <s v="Invoice"/>
    <s v="90860"/>
    <s v="THYME SQUARE"/>
    <s v="HERB 12CM"/>
    <n v="10"/>
    <n v="22.9"/>
    <n v="229"/>
    <n v="36436.62000000001"/>
    <x v="6"/>
  </r>
  <r>
    <m/>
    <x v="343"/>
    <s v="Invoice"/>
    <s v="90874"/>
    <s v="BUILDERS WAREHOUSE:BLOEMFONTEIN"/>
    <s v="HERB 12CM"/>
    <n v="90"/>
    <n v="21.3"/>
    <n v="1917"/>
    <n v="38353.62000000001"/>
    <x v="6"/>
  </r>
  <r>
    <m/>
    <x v="351"/>
    <s v="Invoice"/>
    <s v="90880"/>
    <s v="BUILDERS WAREHOUSE:FOURWAYS"/>
    <s v="HERB 12CM"/>
    <n v="20"/>
    <n v="21.3"/>
    <n v="426"/>
    <n v="38779.62000000001"/>
    <x v="6"/>
  </r>
  <r>
    <m/>
    <x v="352"/>
    <s v="Invoice"/>
    <s v="90903"/>
    <s v="BUILDERS WAREHOUSE:CRAIGHALL PARK"/>
    <s v="HERB 12CM"/>
    <n v="20"/>
    <n v="21.3"/>
    <n v="426"/>
    <n v="39205.62000000001"/>
    <x v="6"/>
  </r>
  <r>
    <s v="Total for HERB 12CM"/>
    <x v="0"/>
    <m/>
    <m/>
    <m/>
    <m/>
    <n v="1823"/>
    <m/>
    <n v="39205.62000000001"/>
    <m/>
    <x v="0"/>
  </r>
  <r>
    <s v="AT CHILLI ORNAMENTAL 12CM POT"/>
    <x v="0"/>
    <m/>
    <m/>
    <m/>
    <m/>
    <m/>
    <m/>
    <m/>
    <m/>
    <x v="0"/>
  </r>
  <r>
    <m/>
    <x v="354"/>
    <s v="Invoice"/>
    <s v="90766"/>
    <s v="FLORICULTURE WHOLESALE GROWERS"/>
    <s v="CAPSICUM CHILLI BIRD EYE ASCET 12CM POT"/>
    <n v="15"/>
    <n v="25.5"/>
    <n v="382.5"/>
    <n v="382.5"/>
    <x v="4"/>
  </r>
  <r>
    <s v="Total for AT CHILLI ORNAMENTAL 12CM POT"/>
    <x v="0"/>
    <m/>
    <m/>
    <m/>
    <m/>
    <n v="15"/>
    <m/>
    <n v="382.5"/>
    <m/>
    <x v="0"/>
  </r>
  <r>
    <s v="ORNAMENTAL CHILLI 12CM"/>
    <x v="0"/>
    <m/>
    <m/>
    <m/>
    <m/>
    <m/>
    <m/>
    <m/>
    <m/>
    <x v="0"/>
  </r>
  <r>
    <m/>
    <x v="356"/>
    <s v="Invoice"/>
    <s v="90819"/>
    <s v="HECKERS GARDEN CENTRE (Pty) Ltd"/>
    <s v="CAPSICUM CHILLI ORNAMENTAL MIX 12CM"/>
    <n v="50"/>
    <n v="9.99"/>
    <n v="499.5"/>
    <n v="499.5"/>
    <x v="14"/>
  </r>
  <r>
    <m/>
    <x v="356"/>
    <s v="Invoice"/>
    <s v="90819"/>
    <s v="HECKERS GARDEN CENTRE (Pty) Ltd"/>
    <s v="CAPSICUM CHILLI EYE ASCENT 12CM"/>
    <n v="50"/>
    <n v="9.99"/>
    <n v="499.5"/>
    <n v="999"/>
    <x v="4"/>
  </r>
  <r>
    <s v="Total for ORNAMENTAL CHILLI 12CM"/>
    <x v="0"/>
    <m/>
    <m/>
    <m/>
    <m/>
    <n v="100"/>
    <m/>
    <n v="999"/>
    <m/>
    <x v="0"/>
  </r>
  <r>
    <s v="AT CALCEOLARIA 12CM"/>
    <x v="0"/>
    <m/>
    <m/>
    <m/>
    <m/>
    <m/>
    <m/>
    <m/>
    <m/>
    <x v="0"/>
  </r>
  <r>
    <m/>
    <x v="352"/>
    <s v="Invoice"/>
    <s v="90905"/>
    <s v="FH CHAMBERLAIN TRADING (PTY) LTD:RIVIERA"/>
    <s v="AT CALCEOLARIA 12CM"/>
    <n v="10"/>
    <n v="19.989999999999998"/>
    <n v="199.9"/>
    <n v="199.9"/>
    <x v="10"/>
  </r>
  <r>
    <s v="Total for AT CALCEOLARIA 12CM"/>
    <x v="0"/>
    <m/>
    <m/>
    <m/>
    <m/>
    <n v="10"/>
    <m/>
    <n v="199.9"/>
    <m/>
    <x v="0"/>
  </r>
  <r>
    <s v="PATIO ASSORTED 12CM"/>
    <x v="0"/>
    <m/>
    <m/>
    <m/>
    <m/>
    <m/>
    <m/>
    <m/>
    <m/>
    <x v="0"/>
  </r>
  <r>
    <m/>
    <x v="353"/>
    <s v="Invoice"/>
    <s v="90711"/>
    <s v="THYME SQUARE"/>
    <s v="PATIO ASSORTED 12CM"/>
    <n v="10"/>
    <n v="16.95"/>
    <n v="169.5"/>
    <n v="169.5"/>
    <x v="4"/>
  </r>
  <r>
    <m/>
    <x v="356"/>
    <s v="Invoice"/>
    <s v="90824"/>
    <s v="LOTS OF POTS CENTURION"/>
    <s v="PATIO ASSORTED 12CM"/>
    <n v="24"/>
    <n v="21.2"/>
    <n v="508.8"/>
    <n v="678.3"/>
    <x v="4"/>
  </r>
  <r>
    <s v="Total for PATIO ASSORTED 12CM"/>
    <x v="0"/>
    <m/>
    <m/>
    <m/>
    <m/>
    <n v="34"/>
    <m/>
    <n v="678.3"/>
    <m/>
    <x v="0"/>
  </r>
  <r>
    <s v="COLOUR MAGIC 15CM"/>
    <x v="0"/>
    <m/>
    <m/>
    <m/>
    <m/>
    <m/>
    <m/>
    <m/>
    <m/>
    <x v="0"/>
  </r>
  <r>
    <m/>
    <x v="345"/>
    <s v="Invoice"/>
    <s v="90549"/>
    <s v="BUILDERS WAREHOUSE:MIDDELBURG"/>
    <s v="COLOUR MAGIC 15CM"/>
    <n v="25"/>
    <n v="22.4"/>
    <n v="560"/>
    <n v="560"/>
    <x v="13"/>
  </r>
  <r>
    <m/>
    <x v="345"/>
    <s v="Invoice"/>
    <s v="90591"/>
    <s v="FH CHAMBERLAIN TRADING (PTY) LTD:KYALAMI"/>
    <s v="COLOUR MAGIC 15CM"/>
    <n v="40"/>
    <n v="22.5"/>
    <n v="900"/>
    <n v="1460"/>
    <x v="13"/>
  </r>
  <r>
    <m/>
    <x v="345"/>
    <s v="Invoice"/>
    <s v="90608"/>
    <s v="BUILDERS WAREHOUSE:ZAMBEZI"/>
    <s v="COLOUR MAGIC 15CM"/>
    <n v="64"/>
    <n v="22.4"/>
    <n v="1433.6"/>
    <n v="2893.6"/>
    <x v="13"/>
  </r>
  <r>
    <m/>
    <x v="345"/>
    <s v="Invoice"/>
    <s v="90624"/>
    <s v="BUILDERS WAREHOUSE:KLERKSDORP"/>
    <s v="COLOUR MAGIC 15CM"/>
    <n v="64"/>
    <n v="22.4"/>
    <n v="1433.6"/>
    <n v="4327.2"/>
    <x v="13"/>
  </r>
  <r>
    <m/>
    <x v="345"/>
    <s v="Invoice"/>
    <s v="90626"/>
    <s v="BUILDERS WAREHOUSE:LAMBTON"/>
    <s v="COLOUR MAGIC 15CM"/>
    <n v="30"/>
    <n v="22.4"/>
    <n v="672"/>
    <n v="4999.2"/>
    <x v="13"/>
  </r>
  <r>
    <m/>
    <x v="345"/>
    <s v="Invoice"/>
    <s v="90627"/>
    <s v="BUILDERS WAREHOUSE:WONDER PARK"/>
    <s v="COLOUR MAGIC 15CM"/>
    <n v="32"/>
    <n v="22.4"/>
    <n v="716.8"/>
    <n v="5716"/>
    <x v="13"/>
  </r>
  <r>
    <m/>
    <x v="345"/>
    <s v="Invoice"/>
    <s v="90628"/>
    <s v="BUILDERS WAREHOUSE:CRAIGHALL PARK"/>
    <s v="COLOUR MAGIC 15CM"/>
    <n v="10"/>
    <n v="22.4"/>
    <n v="224"/>
    <n v="5940"/>
    <x v="13"/>
  </r>
  <r>
    <m/>
    <x v="345"/>
    <s v="Invoice"/>
    <s v="90633"/>
    <s v="BUILDERS WAREHOUSE:NEWMARKET"/>
    <s v="COLOUR MAGIC 15CM"/>
    <n v="20"/>
    <n v="22.4"/>
    <n v="448"/>
    <n v="6388"/>
    <x v="13"/>
  </r>
  <r>
    <m/>
    <x v="345"/>
    <s v="Invoice"/>
    <s v="90647"/>
    <s v="SECUNDA NURSERY"/>
    <s v="COLOUR MAGIC 15CM"/>
    <n v="20"/>
    <n v="21.2"/>
    <n v="424"/>
    <n v="6812"/>
    <x v="13"/>
  </r>
  <r>
    <m/>
    <x v="338"/>
    <s v="Invoice"/>
    <s v="90610"/>
    <s v="RIVERSIDE MICA"/>
    <s v="COLP HERB LAVANDULA M ROBERTS 15CM SEAS"/>
    <n v="5"/>
    <n v="21.99"/>
    <n v="109.95"/>
    <n v="6921.95"/>
    <x v="13"/>
  </r>
  <r>
    <m/>
    <x v="338"/>
    <s v="Invoice"/>
    <s v="90610"/>
    <s v="RIVERSIDE MICA"/>
    <s v="COLP PETUNIA ASSORTED 15CM SEAS"/>
    <n v="10"/>
    <n v="21.99"/>
    <n v="219.9"/>
    <n v="7141.8499999999995"/>
    <x v="13"/>
  </r>
  <r>
    <m/>
    <x v="338"/>
    <s v="Invoice"/>
    <s v="90625"/>
    <s v="BUILDERS WAREHOUSE:SOUTHGATE"/>
    <s v="COLOUR MAGIC 15CM"/>
    <n v="20"/>
    <n v="22.4"/>
    <n v="448"/>
    <n v="7589.8499999999995"/>
    <x v="13"/>
  </r>
  <r>
    <m/>
    <x v="338"/>
    <s v="Invoice"/>
    <s v="90635"/>
    <s v="BUILDERS WAREHOUSE:BOKSBURG (NEW)"/>
    <s v="COLOUR MAGIC 15CM"/>
    <n v="96"/>
    <n v="22.4"/>
    <n v="2150.4"/>
    <n v="9740.25"/>
    <x v="13"/>
  </r>
  <r>
    <m/>
    <x v="338"/>
    <s v="Invoice"/>
    <s v="90636"/>
    <s v="BUILDERS WAREHOUSE:NORTHRIDING"/>
    <s v="COLOUR MAGIC 15CM"/>
    <n v="52"/>
    <n v="22.4"/>
    <n v="1164.8"/>
    <n v="10905.05"/>
    <x v="13"/>
  </r>
  <r>
    <m/>
    <x v="338"/>
    <s v="Invoice"/>
    <s v="90638"/>
    <s v="BUILDERS WAREHOUSE:KEMPTON PARK"/>
    <s v="COLOUR MAGIC 15CM"/>
    <n v="124"/>
    <n v="22.4"/>
    <n v="2777.6"/>
    <n v="13682.65"/>
    <x v="13"/>
  </r>
  <r>
    <m/>
    <x v="338"/>
    <s v="Invoice"/>
    <s v="90639"/>
    <s v="BUILDERS WAREHOUSE:VEREENIGING"/>
    <s v="COLOUR MAGIC 15CM"/>
    <n v="150"/>
    <n v="22.4"/>
    <n v="3360"/>
    <n v="17042.650000000001"/>
    <x v="13"/>
  </r>
  <r>
    <m/>
    <x v="338"/>
    <s v="Invoice"/>
    <s v="90641"/>
    <s v="BUILDERS WAREHOUSE:NORWOOD"/>
    <s v="COLOUR MAGIC 15CM"/>
    <n v="60"/>
    <n v="22.4"/>
    <n v="1344"/>
    <n v="18386.650000000001"/>
    <x v="13"/>
  </r>
  <r>
    <m/>
    <x v="338"/>
    <s v="Invoice"/>
    <s v="90642"/>
    <s v="FH CHAMBERLAIN TRADING (PTY) LTD:MONTANA"/>
    <s v="COLOUR MAGIC 15CM"/>
    <n v="350"/>
    <n v="22.5"/>
    <n v="7875"/>
    <n v="26261.65"/>
    <x v="13"/>
  </r>
  <r>
    <m/>
    <x v="338"/>
    <s v="Invoice"/>
    <s v="90645"/>
    <s v="GARDENSHOP PARKTOWN"/>
    <s v="COLOUR MAGIC 15CM"/>
    <n v="415"/>
    <n v="21.2"/>
    <n v="8798"/>
    <n v="35059.65"/>
    <x v="13"/>
  </r>
  <r>
    <m/>
    <x v="338"/>
    <s v="Invoice"/>
    <s v="90648"/>
    <s v="LITTLE AUSTRIA"/>
    <s v="COLOUR MAGIC 15CM (SPECIAL)"/>
    <n v="30"/>
    <n v="18"/>
    <n v="540"/>
    <n v="35599.65"/>
    <x v="13"/>
  </r>
  <r>
    <m/>
    <x v="338"/>
    <s v="Invoice"/>
    <s v="90651"/>
    <s v="THYME SQUARE"/>
    <s v="COLOUR MAGIC 15CM"/>
    <n v="23"/>
    <n v="21.2"/>
    <n v="487.6"/>
    <n v="36087.25"/>
    <x v="13"/>
  </r>
  <r>
    <m/>
    <x v="355"/>
    <s v="Invoice"/>
    <s v="90653"/>
    <s v="BUILDERS WAREHOUSE:RUSTENBURG"/>
    <s v="COLOUR MAGIC 15CM"/>
    <n v="122"/>
    <n v="22.4"/>
    <n v="2732.8"/>
    <n v="38820.050000000003"/>
    <x v="13"/>
  </r>
  <r>
    <m/>
    <x v="355"/>
    <s v="Invoice"/>
    <s v="90655"/>
    <s v="BUILDERS WAREHOUSE:GREENSTONE"/>
    <s v="COLOUR MAGIC 15CM"/>
    <n v="64"/>
    <n v="22.4"/>
    <n v="1433.6"/>
    <n v="40253.65"/>
    <x v="13"/>
  </r>
  <r>
    <m/>
    <x v="355"/>
    <s v="Invoice"/>
    <s v="90656"/>
    <s v="BUILDERS WAREHOUSE:HARTEBEESPOORT"/>
    <s v="COLOUR MAGIC 15CM"/>
    <n v="96"/>
    <n v="22.4"/>
    <n v="2150.4"/>
    <n v="42404.05"/>
    <x v="13"/>
  </r>
  <r>
    <m/>
    <x v="355"/>
    <s v="Invoice"/>
    <s v="90657"/>
    <s v="BUILDERS WAREHOUSE:STRUBENS VALLEY"/>
    <s v="COLOUR MAGIC 15CM"/>
    <n v="32"/>
    <n v="22.4"/>
    <n v="716.8"/>
    <n v="43120.850000000006"/>
    <x v="13"/>
  </r>
  <r>
    <m/>
    <x v="355"/>
    <s v="Invoice"/>
    <s v="90661"/>
    <s v="AGRI 2 MARKET"/>
    <s v="COLOUR MAGIC 15CM"/>
    <n v="250"/>
    <n v="17.2"/>
    <n v="4300"/>
    <n v="47420.850000000006"/>
    <x v="13"/>
  </r>
  <r>
    <m/>
    <x v="355"/>
    <s v="Invoice"/>
    <s v="90678"/>
    <s v="HABITITNAK/KEENGRO"/>
    <s v="COLOUR MAGIC 15CM"/>
    <n v="112"/>
    <n v="17"/>
    <n v="1904"/>
    <n v="49324.850000000006"/>
    <x v="13"/>
  </r>
  <r>
    <m/>
    <x v="346"/>
    <s v="Invoice"/>
    <s v="90662"/>
    <s v="BUILDERS WAREHOUSE:ERASMUS PARK"/>
    <s v="COLOUR MAGIC 15CM"/>
    <n v="116"/>
    <n v="22.4"/>
    <n v="2598.4"/>
    <n v="51923.250000000007"/>
    <x v="13"/>
  </r>
  <r>
    <m/>
    <x v="346"/>
    <s v="Invoice"/>
    <s v="90663"/>
    <s v="BUILDERS WAREHOUSE:GEZINA NEW"/>
    <s v="COLOUR MAGIC 15CM"/>
    <n v="32"/>
    <n v="22.4"/>
    <n v="716.8"/>
    <n v="52640.05000000001"/>
    <x v="13"/>
  </r>
  <r>
    <m/>
    <x v="346"/>
    <s v="Invoice"/>
    <s v="90664"/>
    <s v="BUILDERS WAREHOUSE:ZAMBEZI"/>
    <s v="COLOUR MAGIC 15CM"/>
    <n v="48"/>
    <n v="22.4"/>
    <n v="1075.2"/>
    <n v="53715.250000000007"/>
    <x v="13"/>
  </r>
  <r>
    <m/>
    <x v="346"/>
    <s v="Invoice"/>
    <s v="90665"/>
    <s v="BUILDERS WAREHOUSE:LYNNWOOD"/>
    <s v="COLOUR MAGIC 15CM"/>
    <n v="20"/>
    <n v="22.4"/>
    <n v="448"/>
    <n v="54163.250000000007"/>
    <x v="13"/>
  </r>
  <r>
    <m/>
    <x v="346"/>
    <s v="Invoice"/>
    <s v="90666"/>
    <s v="BUILDERS WAREHOUSE:CEDAR SQUARE"/>
    <s v="COLOUR MAGIC 15CM"/>
    <n v="25"/>
    <n v="22.4"/>
    <n v="560"/>
    <n v="54723.250000000007"/>
    <x v="13"/>
  </r>
  <r>
    <m/>
    <x v="346"/>
    <s v="Invoice"/>
    <s v="90667"/>
    <s v="BUILDERS WAREHOUSE:KLERKSDORP"/>
    <s v="COLOUR MAGIC 15CM"/>
    <n v="48"/>
    <n v="22.4"/>
    <n v="1075.2"/>
    <n v="55798.450000000004"/>
    <x v="13"/>
  </r>
  <r>
    <m/>
    <x v="346"/>
    <s v="Invoice"/>
    <s v="90668"/>
    <s v="BUILDERS WAREHOUSE:GLEN EAGLES"/>
    <s v="COLOUR MAGIC 15CM"/>
    <n v="40"/>
    <n v="22.4"/>
    <n v="896"/>
    <n v="56694.450000000004"/>
    <x v="13"/>
  </r>
  <r>
    <m/>
    <x v="346"/>
    <s v="Invoice"/>
    <s v="90669"/>
    <s v="BUILDERS WAREHOUSE:RIVONIA"/>
    <s v="COLOUR MAGIC 15CM"/>
    <n v="40"/>
    <n v="22.4"/>
    <n v="896"/>
    <n v="57590.450000000004"/>
    <x v="13"/>
  </r>
  <r>
    <m/>
    <x v="346"/>
    <s v="Invoice"/>
    <s v="90671"/>
    <s v="LIFESTYLE HOME GARDEN"/>
    <s v="COLOUR MAGIC 15CM"/>
    <n v="80"/>
    <n v="20"/>
    <n v="1600"/>
    <n v="59190.450000000004"/>
    <x v="13"/>
  </r>
  <r>
    <m/>
    <x v="346"/>
    <s v="Invoice"/>
    <s v="90671"/>
    <s v="LIFESTYLE HOME GARDEN"/>
    <s v="COLOUR MAGIC 15CM"/>
    <n v="200"/>
    <n v="20"/>
    <n v="4000"/>
    <n v="63190.450000000004"/>
    <x v="13"/>
  </r>
  <r>
    <m/>
    <x v="346"/>
    <s v="Invoice"/>
    <s v="90673"/>
    <s v="BUILDERS WAREHOUSE:FOURWAYS"/>
    <s v="COLOUR MAGIC 15CM"/>
    <n v="20"/>
    <n v="22.4"/>
    <n v="448"/>
    <n v="63638.450000000004"/>
    <x v="13"/>
  </r>
  <r>
    <m/>
    <x v="346"/>
    <s v="Invoice"/>
    <s v="90675"/>
    <s v="BUILDERS WAREHOUSE:CENTURION"/>
    <s v="COLOUR MAGIC 15CM"/>
    <n v="20"/>
    <n v="22.4"/>
    <n v="448"/>
    <n v="64086.450000000004"/>
    <x v="13"/>
  </r>
  <r>
    <m/>
    <x v="346"/>
    <s v="Invoice"/>
    <s v="90679"/>
    <s v="AGRI 2 MARKET"/>
    <s v="COLOUR MAGIC 15CM"/>
    <n v="88"/>
    <n v="30"/>
    <n v="2640"/>
    <n v="66726.450000000012"/>
    <x v="13"/>
  </r>
  <r>
    <m/>
    <x v="346"/>
    <s v="Invoice"/>
    <s v="90681"/>
    <s v="IRON POINT SUPPLIERS PTY LTD T/A CONCRETE GALLERIA"/>
    <s v="COLOUR MAGIC 15CM"/>
    <n v="32"/>
    <n v="21.2"/>
    <n v="678.4"/>
    <n v="67404.850000000006"/>
    <x v="13"/>
  </r>
  <r>
    <m/>
    <x v="341"/>
    <s v="Invoice"/>
    <s v="90629"/>
    <s v="FH CHAMBERLAIN TRADING (PTY) LTD:STRUBENSVALLEY"/>
    <s v="COLOUR MAGIC 15CM"/>
    <n v="80"/>
    <n v="22.5"/>
    <n v="1800"/>
    <n v="69204.850000000006"/>
    <x v="13"/>
  </r>
  <r>
    <m/>
    <x v="341"/>
    <s v="Invoice"/>
    <s v="90688"/>
    <s v="GARDENSHOP PARKTOWN"/>
    <s v="COLOUR MAGIC 15CM"/>
    <n v="30"/>
    <n v="21.2"/>
    <n v="636"/>
    <n v="69840.850000000006"/>
    <x v="13"/>
  </r>
  <r>
    <m/>
    <x v="341"/>
    <s v="Invoice"/>
    <s v="90690"/>
    <s v="BUILDERS WAREHOUSE:SOUTHGATE"/>
    <s v="COLOUR MAGIC 15CM"/>
    <n v="40"/>
    <n v="22.4"/>
    <n v="896"/>
    <n v="70736.850000000006"/>
    <x v="13"/>
  </r>
  <r>
    <m/>
    <x v="341"/>
    <s v="Invoice"/>
    <s v="RTS1041396"/>
    <s v="RIVERSIDE MICA"/>
    <s v="COLP MARIGOLD ASSORTED 15CM"/>
    <n v="3"/>
    <n v="21.99"/>
    <n v="65.97"/>
    <n v="70802.820000000007"/>
    <x v="13"/>
  </r>
  <r>
    <m/>
    <x v="341"/>
    <s v="Invoice"/>
    <s v="RTS1041396"/>
    <s v="RIVERSIDE MICA"/>
    <s v="COLP SALVIA ASSORTED 15CM SEAS"/>
    <n v="4"/>
    <n v="21.99"/>
    <n v="87.96"/>
    <n v="70890.780000000013"/>
    <x v="13"/>
  </r>
  <r>
    <m/>
    <x v="341"/>
    <s v="Invoice"/>
    <s v="90712"/>
    <s v="BUILDERS WAREHOUSE:NEWCASTLE"/>
    <s v="COLOUR MAGIC 15CM"/>
    <n v="82"/>
    <n v="22.4"/>
    <n v="1836.8"/>
    <n v="72727.580000000016"/>
    <x v="13"/>
  </r>
  <r>
    <m/>
    <x v="341"/>
    <s v="Invoice"/>
    <s v="90731"/>
    <s v="BUILDERS WAREHOUSE:POLOKWANE"/>
    <s v="COLOUR MAGIC 15CM"/>
    <n v="109"/>
    <n v="22.4"/>
    <n v="2441.6"/>
    <n v="75169.180000000022"/>
    <x v="13"/>
  </r>
  <r>
    <m/>
    <x v="341"/>
    <s v="Invoice"/>
    <s v="90735"/>
    <s v="BUILDERS WAREHOUSE:MOKOPANE"/>
    <s v="COLOUR MAGIC 15CM"/>
    <n v="20"/>
    <n v="22.4"/>
    <n v="448"/>
    <n v="75617.180000000022"/>
    <x v="13"/>
  </r>
  <r>
    <m/>
    <x v="353"/>
    <s v="Invoice"/>
    <s v="90670"/>
    <s v="BUILDERS WAREHOUSE:NORTHMEAD"/>
    <s v="COLOUR MAGIC 15CM"/>
    <n v="70"/>
    <n v="22.4"/>
    <n v="1568"/>
    <n v="77185.180000000022"/>
    <x v="13"/>
  </r>
  <r>
    <m/>
    <x v="353"/>
    <s v="Invoice"/>
    <s v="90684"/>
    <s v="BUILDERS WAREHOUSE:MIDRAND"/>
    <s v="COLOUR MAGIC 15CM"/>
    <n v="80"/>
    <n v="22.4"/>
    <n v="1792"/>
    <n v="78977.180000000022"/>
    <x v="13"/>
  </r>
  <r>
    <m/>
    <x v="353"/>
    <s v="Invoice"/>
    <s v="90699"/>
    <s v="BUILDERS WAREHOUSE:EMALALHENI"/>
    <s v="COLOUR MAGIC 15CM"/>
    <n v="32"/>
    <n v="22.4"/>
    <n v="716.8"/>
    <n v="79693.980000000025"/>
    <x v="13"/>
  </r>
  <r>
    <m/>
    <x v="353"/>
    <s v="Invoice"/>
    <s v="90700"/>
    <s v="BUILDERS WAREHOUSE:MIDDELBURG"/>
    <s v="COLOUR MAGIC 15CM"/>
    <n v="25"/>
    <n v="22.4"/>
    <n v="560"/>
    <n v="80253.980000000025"/>
    <x v="13"/>
  </r>
  <r>
    <m/>
    <x v="353"/>
    <s v="Invoice"/>
    <s v="90702"/>
    <s v="BUILDERS WAREHOUSE:EDENVALE"/>
    <s v="COLOUR MAGIC 15CM"/>
    <n v="48"/>
    <n v="22.4"/>
    <n v="1075.2"/>
    <n v="81329.180000000022"/>
    <x v="13"/>
  </r>
  <r>
    <m/>
    <x v="353"/>
    <s v="Invoice"/>
    <s v="90705"/>
    <s v="BUILDERS WAREHOUSE:NOORDHEUWEL"/>
    <s v="COLOUR MAGIC 15CM"/>
    <n v="100"/>
    <n v="22.4"/>
    <n v="2240"/>
    <n v="83569.180000000022"/>
    <x v="13"/>
  </r>
  <r>
    <m/>
    <x v="353"/>
    <s v="Invoice"/>
    <s v="90706"/>
    <s v="BUILDERS WAREHOUSE:FLORIDA GLEN"/>
    <s v="COLOUR MAGIC 15CM"/>
    <n v="30"/>
    <n v="22.4"/>
    <n v="672"/>
    <n v="84241.180000000022"/>
    <x v="13"/>
  </r>
  <r>
    <m/>
    <x v="353"/>
    <s v="Invoice"/>
    <s v="90707"/>
    <s v="BUILDERS WAREHOUSE:NEWMARKET"/>
    <s v="COLOUR MAGIC 15CM"/>
    <n v="80"/>
    <n v="22.4"/>
    <n v="1792"/>
    <n v="86033.180000000022"/>
    <x v="13"/>
  </r>
  <r>
    <m/>
    <x v="353"/>
    <s v="Invoice"/>
    <s v="90711"/>
    <s v="THYME SQUARE"/>
    <s v="COLOUR MAGIC 15CM"/>
    <n v="55"/>
    <n v="21.2"/>
    <n v="1166"/>
    <n v="87199.180000000022"/>
    <x v="13"/>
  </r>
  <r>
    <m/>
    <x v="353"/>
    <s v="Invoice"/>
    <s v="90722"/>
    <s v="MONTANA GARDEN PAVILION"/>
    <s v="COLOUR MAGIC 15CM"/>
    <n v="32"/>
    <n v="21.2"/>
    <n v="678.4"/>
    <n v="87877.580000000016"/>
    <x v="13"/>
  </r>
  <r>
    <m/>
    <x v="353"/>
    <s v="Invoice"/>
    <s v="90729"/>
    <s v="PRETTY GARDENS"/>
    <s v="COLOUR MAGIC 15CM"/>
    <n v="32"/>
    <n v="21.2"/>
    <n v="678.4"/>
    <n v="88555.98000000001"/>
    <x v="13"/>
  </r>
  <r>
    <m/>
    <x v="353"/>
    <s v="Invoice"/>
    <s v="90730"/>
    <s v="BUILDERS WAREHOUSE:BLOEMFONTEIN"/>
    <s v="COLOUR MAGIC 15CM"/>
    <n v="140"/>
    <n v="22.4"/>
    <n v="3136"/>
    <n v="91691.98000000001"/>
    <x v="13"/>
  </r>
  <r>
    <m/>
    <x v="353"/>
    <s v="Invoice"/>
    <s v="90732"/>
    <s v="BUILDERS WAREHOUSE:NELSPRUIT"/>
    <s v="COLOUR MAGIC 15CM"/>
    <n v="208"/>
    <n v="22.4"/>
    <n v="4659.2"/>
    <n v="96351.180000000008"/>
    <x v="13"/>
  </r>
  <r>
    <m/>
    <x v="353"/>
    <s v="Invoice"/>
    <s v="90736"/>
    <s v="BUILDERS WAREHOUSE:THOHOYANDOU"/>
    <s v="COLOUR MAGIC 15CM"/>
    <n v="250"/>
    <n v="22.4"/>
    <n v="5600"/>
    <n v="101951.18000000001"/>
    <x v="13"/>
  </r>
  <r>
    <m/>
    <x v="340"/>
    <s v="Invoice"/>
    <s v="90708"/>
    <s v="BUILDERS WAREHOUSE:CARNIVAL MALL"/>
    <s v="COLOUR MAGIC 15CM"/>
    <n v="72"/>
    <n v="22.4"/>
    <n v="1612.8"/>
    <n v="103563.98000000001"/>
    <x v="13"/>
  </r>
  <r>
    <m/>
    <x v="340"/>
    <s v="Invoice"/>
    <s v="90752"/>
    <s v="LITTLE AUSTRIA"/>
    <s v="COLOUR MAGIC 15CM"/>
    <n v="80"/>
    <n v="21.2"/>
    <n v="1696"/>
    <n v="105259.98000000001"/>
    <x v="13"/>
  </r>
  <r>
    <m/>
    <x v="344"/>
    <s v="Invoice"/>
    <s v="90703"/>
    <s v="BUILDERS WAREHOUSE:BEDWORTH PARK"/>
    <s v="COLOUR MAGIC 15CM"/>
    <n v="60"/>
    <n v="22.4"/>
    <n v="1344"/>
    <n v="106603.98000000001"/>
    <x v="13"/>
  </r>
  <r>
    <m/>
    <x v="344"/>
    <s v="Invoice"/>
    <s v="90704"/>
    <s v="BUILDERS WAREHOUSE:NORTHRIDING"/>
    <s v="COLOUR MAGIC 15CM"/>
    <n v="52"/>
    <n v="22.4"/>
    <n v="1164.8"/>
    <n v="107768.78000000001"/>
    <x v="13"/>
  </r>
  <r>
    <m/>
    <x v="344"/>
    <s v="Invoice"/>
    <s v="90716"/>
    <s v="BUILDERS WAREHOUSE:NOORDHEUWEL"/>
    <s v="COLOUR MAGIC 15CM"/>
    <n v="64"/>
    <n v="22.4"/>
    <n v="1433.6"/>
    <n v="109202.38000000002"/>
    <x v="13"/>
  </r>
  <r>
    <m/>
    <x v="344"/>
    <s v="Invoice"/>
    <s v="90717"/>
    <s v="BUILDERS WAREHOUSE:STRUBENS VALLEY"/>
    <s v="COLOUR MAGIC 15CM"/>
    <n v="32"/>
    <n v="22.4"/>
    <n v="716.8"/>
    <n v="109919.18000000002"/>
    <x v="13"/>
  </r>
  <r>
    <m/>
    <x v="344"/>
    <s v="Invoice"/>
    <s v="90718"/>
    <s v="BUILDERS WAREHOUSE:KEMPTON PARK"/>
    <s v="COLOUR MAGIC 15CM"/>
    <n v="56"/>
    <n v="22.4"/>
    <n v="1254.4000000000001"/>
    <n v="111173.58000000002"/>
    <x v="13"/>
  </r>
  <r>
    <m/>
    <x v="344"/>
    <s v="Invoice"/>
    <s v="90719"/>
    <s v="BUILDERS WAREHOUSE:GREENSTONE"/>
    <s v="COLOUR MAGIC 15CM"/>
    <n v="52"/>
    <n v="22.4"/>
    <n v="1164.8"/>
    <n v="112338.38000000002"/>
    <x v="13"/>
  </r>
  <r>
    <m/>
    <x v="344"/>
    <s v="Invoice"/>
    <s v="90720"/>
    <s v="BUILDERS WAREHOUSE:SUNWARD PARK"/>
    <s v="COLOUR MAGIC 15CM"/>
    <n v="72"/>
    <n v="22.4"/>
    <n v="1612.8"/>
    <n v="113951.18000000002"/>
    <x v="13"/>
  </r>
  <r>
    <m/>
    <x v="344"/>
    <s v="Invoice"/>
    <s v="90754"/>
    <s v="RAINBOW GARDEN AND HOME CENTRE"/>
    <s v="COLOUR MAGIC 15CM"/>
    <n v="64"/>
    <n v="21.2"/>
    <n v="1356.8"/>
    <n v="115307.98000000003"/>
    <x v="13"/>
  </r>
  <r>
    <m/>
    <x v="347"/>
    <s v="Invoice"/>
    <s v="90634"/>
    <s v="BUILDERS WAREHOUSE:RASLOUW"/>
    <s v="COLOUR MAGIC 15CM"/>
    <n v="64"/>
    <n v="22.4"/>
    <n v="1433.6"/>
    <n v="116741.58000000003"/>
    <x v="13"/>
  </r>
  <r>
    <m/>
    <x v="347"/>
    <s v="Invoice"/>
    <s v="90714"/>
    <s v="BUILDERS WAREHOUSE:ROBINDALE"/>
    <s v="COLOUR MAGIC 15CM"/>
    <n v="64"/>
    <n v="22.4"/>
    <n v="1433.6"/>
    <n v="118175.18000000004"/>
    <x v="13"/>
  </r>
  <r>
    <m/>
    <x v="347"/>
    <s v="Invoice"/>
    <s v="90715"/>
    <s v="BUILDERS WAREHOUSE:RUSTENBURG"/>
    <s v="COLOUR MAGIC 15CM"/>
    <n v="100"/>
    <n v="22.4"/>
    <n v="2240"/>
    <n v="120415.18000000004"/>
    <x v="13"/>
  </r>
  <r>
    <m/>
    <x v="347"/>
    <s v="Invoice"/>
    <s v="90739"/>
    <s v="BUILDERS WAREHOUSE:SILVERLAKES"/>
    <s v="COLOUR MAGIC 15CM"/>
    <n v="30"/>
    <n v="22.4"/>
    <n v="672"/>
    <n v="121087.18000000004"/>
    <x v="13"/>
  </r>
  <r>
    <m/>
    <x v="347"/>
    <s v="Invoice"/>
    <s v="90741"/>
    <s v="BUILDERS WAREHOUSE:WOODLANDS"/>
    <s v="COLOUR MAGIC 15CM"/>
    <n v="104"/>
    <n v="22.4"/>
    <n v="2329.6"/>
    <n v="123416.78000000004"/>
    <x v="13"/>
  </r>
  <r>
    <m/>
    <x v="347"/>
    <s v="Invoice"/>
    <s v="90744"/>
    <s v="BUILDERS WAREHOUSE:RIVONIA"/>
    <s v="COLOUR MAGIC 15CM"/>
    <n v="68"/>
    <n v="22.4"/>
    <n v="1523.2"/>
    <n v="124939.98000000004"/>
    <x v="13"/>
  </r>
  <r>
    <m/>
    <x v="347"/>
    <s v="Invoice"/>
    <s v="90745"/>
    <s v="BUILDERS WAREHOUSE:LYNNWOOD"/>
    <s v="COLOUR MAGIC 15CM"/>
    <n v="64"/>
    <n v="22.4"/>
    <n v="1433.6"/>
    <n v="126373.58000000005"/>
    <x v="13"/>
  </r>
  <r>
    <m/>
    <x v="347"/>
    <s v="Invoice"/>
    <s v="90747"/>
    <s v="BUILDERS WAREHOUSE:ZAMBEZI"/>
    <s v="COLOUR MAGIC 15CM"/>
    <n v="64"/>
    <n v="22.4"/>
    <n v="1433.6"/>
    <n v="127807.18000000005"/>
    <x v="13"/>
  </r>
  <r>
    <m/>
    <x v="347"/>
    <s v="Invoice"/>
    <s v="90748"/>
    <s v="LOTS OF POTS CENTURION"/>
    <s v="COLOUR MAGIC 15CM"/>
    <n v="72"/>
    <n v="21.2"/>
    <n v="1526.4"/>
    <n v="129333.58000000005"/>
    <x v="13"/>
  </r>
  <r>
    <m/>
    <x v="354"/>
    <s v="Invoice"/>
    <s v="90755"/>
    <s v="BUILDERS WAREHOUSE:CRAIGHALL PARK"/>
    <s v="COLOUR MAGIC 15CM"/>
    <n v="20"/>
    <n v="22.4"/>
    <n v="448"/>
    <n v="129781.58000000005"/>
    <x v="13"/>
  </r>
  <r>
    <m/>
    <x v="354"/>
    <s v="Invoice"/>
    <s v="90756"/>
    <s v="BUILDERS WAREHOUSE:KLERKSDORP"/>
    <s v="COLOUR MAGIC 15CM"/>
    <n v="32"/>
    <n v="22.4"/>
    <n v="716.8"/>
    <n v="130498.38000000005"/>
    <x v="13"/>
  </r>
  <r>
    <m/>
    <x v="354"/>
    <s v="Invoice"/>
    <s v="90761"/>
    <s v="FH CHAMBERLAIN TRADING (PTY) LTD:MONTANA"/>
    <s v="COLOUR MAGIC 15CM"/>
    <n v="220"/>
    <n v="22.5"/>
    <n v="4950"/>
    <n v="135448.38000000006"/>
    <x v="13"/>
  </r>
  <r>
    <m/>
    <x v="354"/>
    <s v="Invoice"/>
    <s v="90763"/>
    <s v="FH CHAMBERLAIN TRADING (PTY) LTD:RIVIERA"/>
    <s v="COLOUR MAGIC 15CM"/>
    <n v="30"/>
    <n v="22.5"/>
    <n v="675"/>
    <n v="136123.38000000006"/>
    <x v="13"/>
  </r>
  <r>
    <m/>
    <x v="354"/>
    <s v="Invoice"/>
    <s v="90764"/>
    <s v="FH CHAMBERLAIN TRADING (PTY) LTD:KYALAMI"/>
    <s v="PLANT COLOUR MAGIC POT 15CM ASSORTED ATN"/>
    <n v="100"/>
    <n v="22.5"/>
    <n v="2250"/>
    <n v="138373.38000000006"/>
    <x v="13"/>
  </r>
  <r>
    <m/>
    <x v="354"/>
    <s v="Invoice"/>
    <s v="90766"/>
    <s v="FLORICULTURE WHOLESALE GROWERS"/>
    <s v="GAZANIA ZANY WHITE"/>
    <n v="10"/>
    <n v="21.2"/>
    <n v="212"/>
    <n v="138585.38000000006"/>
    <x v="13"/>
  </r>
  <r>
    <m/>
    <x v="354"/>
    <s v="Invoice"/>
    <s v="90766"/>
    <s v="FLORICULTURE WHOLESALE GROWERS"/>
    <s v="GAZANIA ZANY ROSE"/>
    <n v="10"/>
    <n v="21.2"/>
    <n v="212"/>
    <n v="138797.38000000006"/>
    <x v="13"/>
  </r>
  <r>
    <m/>
    <x v="354"/>
    <s v="Invoice"/>
    <s v="90766"/>
    <s v="FLORICULTURE WHOLESALE GROWERS"/>
    <s v="PETUNIA BOOM ROSEMARY"/>
    <n v="20"/>
    <n v="21.2"/>
    <n v="424"/>
    <n v="139221.38000000006"/>
    <x v="6"/>
  </r>
  <r>
    <m/>
    <x v="348"/>
    <s v="Invoice"/>
    <s v="90767"/>
    <s v="BUILDERS WAREHOUSE:MAFIKENG"/>
    <s v="COLOUR MAGIC 15CM"/>
    <n v="110"/>
    <n v="22.4"/>
    <n v="2464"/>
    <n v="141685.38000000006"/>
    <x v="13"/>
  </r>
  <r>
    <m/>
    <x v="348"/>
    <s v="Invoice"/>
    <s v="90770"/>
    <s v="BUILDERS WAREHOUSE:GREENSTONE"/>
    <s v="COLOUR MAGIC 15CM"/>
    <n v="42"/>
    <n v="22.4"/>
    <n v="940.8"/>
    <n v="142626.18000000005"/>
    <x v="13"/>
  </r>
  <r>
    <m/>
    <x v="348"/>
    <s v="Invoice"/>
    <s v="90772"/>
    <s v="LITTLE AUSTRIA"/>
    <s v="COLOUR MAGIC 15CM"/>
    <n v="30"/>
    <n v="21.2"/>
    <n v="636"/>
    <n v="143262.18000000005"/>
    <x v="13"/>
  </r>
  <r>
    <m/>
    <x v="342"/>
    <s v="Invoice"/>
    <s v="90776"/>
    <s v="BUILDERS WAREHOUSE:NEWMARKET"/>
    <s v="COLOUR MAGIC 15CM"/>
    <n v="120"/>
    <n v="22.4"/>
    <n v="2688"/>
    <n v="145950.18000000005"/>
    <x v="13"/>
  </r>
  <r>
    <m/>
    <x v="342"/>
    <s v="Invoice"/>
    <s v="90778"/>
    <s v="BUILDERS WAREHOUSE:BOKSBURG (NEW)"/>
    <s v="COLOUR MAGIC 15CM"/>
    <n v="110"/>
    <n v="22.4"/>
    <n v="2464"/>
    <n v="148414.18000000005"/>
    <x v="13"/>
  </r>
  <r>
    <m/>
    <x v="342"/>
    <s v="Invoice"/>
    <s v="90779"/>
    <s v="BUILDERS WAREHOUSE:EDENVALE"/>
    <s v="COLOUR MAGIC 15CM"/>
    <n v="116"/>
    <n v="22.4"/>
    <n v="2598.4"/>
    <n v="151012.58000000005"/>
    <x v="13"/>
  </r>
  <r>
    <m/>
    <x v="342"/>
    <s v="Invoice"/>
    <s v="90795"/>
    <s v="PRETTY GARDENS"/>
    <s v="COLOUR MAGIC 15CM"/>
    <n v="48"/>
    <n v="21.2"/>
    <n v="1017.6"/>
    <n v="152030.18000000005"/>
    <x v="13"/>
  </r>
  <r>
    <m/>
    <x v="342"/>
    <s v="Invoice"/>
    <s v="90796"/>
    <s v="ROSES FOR U t/a URTH"/>
    <s v="PANSY 15CM"/>
    <n v="16"/>
    <n v="21.2"/>
    <n v="339.2"/>
    <n v="152369.38000000006"/>
    <x v="13"/>
  </r>
  <r>
    <m/>
    <x v="342"/>
    <s v="Invoice"/>
    <s v="90796"/>
    <s v="ROSES FOR U t/a URTH"/>
    <s v="GERANIUM 15CM"/>
    <n v="16"/>
    <n v="21.2"/>
    <n v="339.2"/>
    <n v="152708.58000000007"/>
    <x v="13"/>
  </r>
  <r>
    <m/>
    <x v="342"/>
    <s v="Invoice"/>
    <s v="90798"/>
    <s v="BUILDERS WAREHOUSE:BLOEMFONTEIN"/>
    <s v="COLOUR MAGIC 15CM"/>
    <n v="208"/>
    <n v="22.4"/>
    <n v="4659.2"/>
    <n v="157367.78000000009"/>
    <x v="13"/>
  </r>
  <r>
    <m/>
    <x v="349"/>
    <s v="Invoice"/>
    <s v="90793"/>
    <s v="BUILDERS WAREHOUSE:GREENSTONE"/>
    <s v="COLOUR MAGIC 15CM"/>
    <n v="60"/>
    <n v="22.4"/>
    <n v="1344"/>
    <n v="158711.78000000009"/>
    <x v="13"/>
  </r>
  <r>
    <m/>
    <x v="349"/>
    <s v="Invoice"/>
    <s v="90812"/>
    <s v="BUILDERS WAREHOUSE:EMALALHENI"/>
    <s v="COLOUR MAGIC 15CM"/>
    <n v="10"/>
    <n v="22.4"/>
    <n v="224"/>
    <n v="158935.78000000009"/>
    <x v="13"/>
  </r>
  <r>
    <m/>
    <x v="349"/>
    <s v="Invoice"/>
    <s v="90815"/>
    <s v="HABITITNAK/KEENGRO"/>
    <s v="COLOUR MAGIC 15CM"/>
    <n v="112"/>
    <n v="17"/>
    <n v="1904"/>
    <n v="160839.78000000009"/>
    <x v="13"/>
  </r>
  <r>
    <m/>
    <x v="350"/>
    <s v="Invoice"/>
    <s v="90799"/>
    <s v="BUILDERS WAREHOUSE:RIVONIA"/>
    <s v="COLOUR MAGIC 15CM"/>
    <n v="36"/>
    <n v="22.4"/>
    <n v="806.4"/>
    <n v="161646.18000000008"/>
    <x v="13"/>
  </r>
  <r>
    <m/>
    <x v="350"/>
    <s v="Invoice"/>
    <s v="90800"/>
    <s v="BUILDERS WAREHOUSE:CEDAR SQUARE"/>
    <s v="COLOUR MAGIC 15CM"/>
    <n v="16"/>
    <n v="22.4"/>
    <n v="358.4"/>
    <n v="162004.58000000007"/>
    <x v="13"/>
  </r>
  <r>
    <m/>
    <x v="350"/>
    <s v="Invoice"/>
    <s v="90804"/>
    <s v="BUILDERS WAREHOUSE:LYNNWOOD"/>
    <s v="COLOUR MAGIC 15CM"/>
    <n v="32"/>
    <n v="22.4"/>
    <n v="716.8"/>
    <n v="162721.38000000006"/>
    <x v="13"/>
  </r>
  <r>
    <m/>
    <x v="350"/>
    <s v="Invoice"/>
    <s v="90805"/>
    <s v="BUILDERS WAREHOUSE:SILVERLAKES"/>
    <s v="COLOUR MAGIC 15CM"/>
    <n v="60"/>
    <n v="22.4"/>
    <n v="1344"/>
    <n v="164065.38000000006"/>
    <x v="13"/>
  </r>
  <r>
    <m/>
    <x v="350"/>
    <s v="Invoice"/>
    <s v="90807"/>
    <s v="BUILDERS WAREHOUSE:CENTURION"/>
    <s v="COLOUR MAGIC 15CM"/>
    <n v="72"/>
    <n v="22.4"/>
    <n v="1612.8"/>
    <n v="165678.18000000005"/>
    <x v="13"/>
  </r>
  <r>
    <m/>
    <x v="350"/>
    <s v="Invoice"/>
    <s v="90811"/>
    <s v="CENTRAL NURSERY DEPOT"/>
    <s v="COLOUR MAGIC 15CM"/>
    <n v="100"/>
    <n v="21.2"/>
    <n v="2120"/>
    <n v="167798.18000000005"/>
    <x v="13"/>
  </r>
  <r>
    <m/>
    <x v="356"/>
    <s v="Invoice"/>
    <s v="90817"/>
    <s v="BUILDERS WAREHOUSE:CRAIGHALL PARK"/>
    <s v="COLOUR MAGIC 15CM"/>
    <n v="30"/>
    <n v="22.4"/>
    <n v="672"/>
    <n v="168470.18000000005"/>
    <x v="13"/>
  </r>
  <r>
    <m/>
    <x v="356"/>
    <s v="Invoice"/>
    <s v="90821"/>
    <s v="MALANSEUNS Head Office:THE WILDS"/>
    <s v="COLOUR MAGIC 15CM"/>
    <n v="20"/>
    <n v="21.2"/>
    <n v="424"/>
    <n v="168894.18000000005"/>
    <x v="13"/>
  </r>
  <r>
    <m/>
    <x v="356"/>
    <s v="Invoice"/>
    <s v="90822"/>
    <s v="FH CHAMBERLAIN TRADING (PTY) LTD:CENTURION"/>
    <s v="COLOUR MAGIC 15CM"/>
    <n v="20"/>
    <n v="22.5"/>
    <n v="450"/>
    <n v="169344.18000000005"/>
    <x v="13"/>
  </r>
  <r>
    <m/>
    <x v="356"/>
    <s v="Invoice"/>
    <s v="90823"/>
    <s v="MALANSEUNS Head Office:MENLYN"/>
    <s v="COLOUR MAGIC 15CM"/>
    <n v="67"/>
    <n v="21.2"/>
    <n v="1420.4"/>
    <n v="170764.58000000005"/>
    <x v="13"/>
  </r>
  <r>
    <m/>
    <x v="356"/>
    <s v="Invoice"/>
    <s v="90825"/>
    <s v="CASH SALE"/>
    <s v="COLOUR MAGIC 15CM"/>
    <n v="4"/>
    <n v="21.2"/>
    <n v="84.8"/>
    <n v="170849.38000000003"/>
    <x v="13"/>
  </r>
  <r>
    <m/>
    <x v="356"/>
    <s v="Invoice"/>
    <s v="90826"/>
    <s v="AGRI 2 MARKET"/>
    <s v="COLOUR MAGIC 15CM"/>
    <n v="100"/>
    <n v="17.2"/>
    <n v="1720"/>
    <n v="172569.38000000003"/>
    <x v="13"/>
  </r>
  <r>
    <m/>
    <x v="356"/>
    <s v="Invoice"/>
    <s v="90827"/>
    <s v="AGRI 2 MARKET"/>
    <s v="COLOUR MAGIC 15CM"/>
    <n v="140"/>
    <n v="17.2"/>
    <n v="2408"/>
    <n v="174977.38000000003"/>
    <x v="13"/>
  </r>
  <r>
    <m/>
    <x v="356"/>
    <s v="Invoice"/>
    <s v="90846"/>
    <s v="BUILDERS WAREHOUSE:SECUNDA"/>
    <s v="COLOUR MAGIC 15CM"/>
    <n v="64"/>
    <n v="22.4"/>
    <n v="1433.6"/>
    <n v="176410.98000000004"/>
    <x v="13"/>
  </r>
  <r>
    <m/>
    <x v="356"/>
    <s v="Invoice"/>
    <s v="90861"/>
    <s v="BUILDERS WAREHOUSE:NEWCASTLE"/>
    <s v="COLOUR MAGIC 15CM 43611"/>
    <n v="230"/>
    <n v="22.4"/>
    <n v="5152"/>
    <n v="181562.98000000004"/>
    <x v="13"/>
  </r>
  <r>
    <m/>
    <x v="339"/>
    <s v="Invoice"/>
    <s v="90818"/>
    <s v="BUILDERS WAREHOUSE:LAMBTON"/>
    <s v="COLOUR MAGIC 15CM"/>
    <n v="65"/>
    <n v="22.4"/>
    <n v="1456"/>
    <n v="183018.98000000004"/>
    <x v="13"/>
  </r>
  <r>
    <m/>
    <x v="339"/>
    <s v="Invoice"/>
    <s v="90828"/>
    <s v="BUILDERS WAREHOUSE:NORTHRIDING"/>
    <s v="COLOUR MAGIC 15CM"/>
    <n v="20"/>
    <n v="22.4"/>
    <n v="448"/>
    <n v="183466.98000000004"/>
    <x v="13"/>
  </r>
  <r>
    <m/>
    <x v="339"/>
    <s v="Invoice"/>
    <s v="90829"/>
    <s v="BUILDERS WAREHOUSE:GREENSTONE"/>
    <s v="COLOUR MAGIC 15CM"/>
    <n v="20"/>
    <n v="22.4"/>
    <n v="448"/>
    <n v="183914.98000000004"/>
    <x v="13"/>
  </r>
  <r>
    <m/>
    <x v="339"/>
    <s v="Invoice"/>
    <s v="90833"/>
    <s v="BUILDERS WAREHOUSE:BEDFORDVIEW"/>
    <s v="COLOUR MAGIC 15CM"/>
    <n v="32"/>
    <n v="22.4"/>
    <n v="716.8"/>
    <n v="184631.78000000003"/>
    <x v="13"/>
  </r>
  <r>
    <m/>
    <x v="339"/>
    <s v="Invoice"/>
    <s v="90837"/>
    <s v="FH CHAMBERLAIN TRADING (PTY) LTD:STRUBENSVALLEY"/>
    <s v="COLOUR MAGIC 15CM"/>
    <n v="100"/>
    <n v="22.5"/>
    <n v="2250"/>
    <n v="186881.78000000003"/>
    <x v="13"/>
  </r>
  <r>
    <m/>
    <x v="339"/>
    <s v="Invoice"/>
    <s v="90842"/>
    <s v="FH CHAMBERLAIN TRADING (PTY) LTD:SILVER LAKES"/>
    <s v="COLOUR MAGIC 15CM"/>
    <n v="15"/>
    <n v="22.5"/>
    <n v="337.5"/>
    <n v="187219.28000000003"/>
    <x v="13"/>
  </r>
  <r>
    <m/>
    <x v="343"/>
    <s v="Invoice"/>
    <s v="90820"/>
    <s v="MALANSEUNS Head Office:AKASIA"/>
    <s v="COLOUR MAGIC 15CM"/>
    <n v="12"/>
    <n v="21.2"/>
    <n v="254.4"/>
    <n v="187473.68000000002"/>
    <x v="13"/>
  </r>
  <r>
    <m/>
    <x v="343"/>
    <s v="Invoice"/>
    <s v="90850"/>
    <s v="BUILDERS WAREHOUSE:NORTHMEAD"/>
    <s v="COLOUR MAGIC 15CM"/>
    <n v="15"/>
    <n v="22.4"/>
    <n v="336"/>
    <n v="187809.68000000002"/>
    <x v="13"/>
  </r>
  <r>
    <m/>
    <x v="343"/>
    <s v="Invoice"/>
    <s v="90852"/>
    <s v="BUILDERS WAREHOUSE:SUNWARD PARK"/>
    <s v="COLOUR MAGIC 15CM"/>
    <n v="68"/>
    <n v="22.4"/>
    <n v="1523.2"/>
    <n v="189332.88000000003"/>
    <x v="13"/>
  </r>
  <r>
    <m/>
    <x v="343"/>
    <s v="Invoice"/>
    <s v="90854"/>
    <s v="BUILDERS WAREHOUSE:CEDAR SQUARE"/>
    <s v="COLOUR MAGIC 15CM"/>
    <n v="16"/>
    <n v="22.4"/>
    <n v="358.4"/>
    <n v="189691.28000000003"/>
    <x v="13"/>
  </r>
  <r>
    <m/>
    <x v="343"/>
    <s v="Invoice"/>
    <s v="90857"/>
    <s v="BUILDERS WAREHOUSE:EDENVALE"/>
    <s v="COLOUR MAGIC 15CM"/>
    <n v="16"/>
    <n v="22.4"/>
    <n v="358.4"/>
    <n v="190049.68000000002"/>
    <x v="13"/>
  </r>
  <r>
    <m/>
    <x v="343"/>
    <s v="Invoice"/>
    <s v="90859"/>
    <s v="BUILDERS WAREHOUSE:BETHLEHEM"/>
    <s v="COLOUR MAGIC 15CM"/>
    <n v="112"/>
    <n v="22.4"/>
    <n v="2508.8000000000002"/>
    <n v="192558.48"/>
    <x v="13"/>
  </r>
  <r>
    <m/>
    <x v="343"/>
    <s v="Invoice"/>
    <s v="90860"/>
    <s v="THYME SQUARE"/>
    <s v="COLOUR MAGIC 15CM"/>
    <n v="40"/>
    <n v="21.2"/>
    <n v="848"/>
    <n v="193406.48"/>
    <x v="13"/>
  </r>
  <r>
    <m/>
    <x v="343"/>
    <s v="Invoice"/>
    <s v="90870"/>
    <s v="MONTANA GARDEN PAVILION"/>
    <s v="COLOUR MAGIC 15CM"/>
    <n v="48"/>
    <n v="21.2"/>
    <n v="1017.6"/>
    <n v="194424.08000000002"/>
    <x v="13"/>
  </r>
  <r>
    <m/>
    <x v="343"/>
    <s v="Invoice"/>
    <s v="90871"/>
    <s v="YEBO YES PLANTS"/>
    <s v="COLOUR MAGIC 15CM"/>
    <n v="16"/>
    <n v="21.2"/>
    <n v="339.2"/>
    <n v="194763.28000000003"/>
    <x v="13"/>
  </r>
  <r>
    <m/>
    <x v="343"/>
    <s v="Invoice"/>
    <s v="90873"/>
    <s v="PRETTY GARDENS"/>
    <s v="COLOUR MAGIC 15CM"/>
    <n v="80"/>
    <n v="21.2"/>
    <n v="1696"/>
    <n v="196459.28000000003"/>
    <x v="13"/>
  </r>
  <r>
    <m/>
    <x v="343"/>
    <s v="Invoice"/>
    <s v="90874"/>
    <s v="BUILDERS WAREHOUSE:BLOEMFONTEIN"/>
    <s v="COLOUR MAGIC 15CM"/>
    <n v="272"/>
    <n v="22.4"/>
    <n v="6092.8"/>
    <n v="202552.08000000002"/>
    <x v="13"/>
  </r>
  <r>
    <m/>
    <x v="343"/>
    <s v="Invoice"/>
    <s v="90875"/>
    <s v="BUILDERS WAREHOUSE:NELSPRUIT"/>
    <s v="COLOUR MAGIC 15CM"/>
    <n v="128"/>
    <n v="22.4"/>
    <n v="2867.2"/>
    <n v="205419.28000000003"/>
    <x v="13"/>
  </r>
  <r>
    <m/>
    <x v="337"/>
    <s v="Invoice"/>
    <s v="90864"/>
    <s v="BUILDERS WAREHOUSE:WOODLANDS"/>
    <s v="COLOUR MAGIC 15CM"/>
    <n v="48"/>
    <n v="22.4"/>
    <n v="1075.2"/>
    <n v="206494.48000000004"/>
    <x v="13"/>
  </r>
  <r>
    <m/>
    <x v="337"/>
    <s v="Invoice"/>
    <s v="90865"/>
    <s v="BUILDERS WAREHOUSE:KEMPTON PARK"/>
    <s v="COLOUR MAGIC 15CM"/>
    <n v="20"/>
    <n v="22.4"/>
    <n v="448"/>
    <n v="206942.48000000004"/>
    <x v="13"/>
  </r>
  <r>
    <m/>
    <x v="337"/>
    <s v="Invoice"/>
    <s v="90866"/>
    <s v="BUILDERS WAREHOUSE:RUSTENBURG"/>
    <s v="COLOUR MAGIC 15CM"/>
    <n v="40"/>
    <n v="22.4"/>
    <n v="896"/>
    <n v="207838.48000000004"/>
    <x v="13"/>
  </r>
  <r>
    <m/>
    <x v="337"/>
    <s v="Invoice"/>
    <s v="90868"/>
    <s v="BUILDERS WAREHOUSE:LYNNWOOD"/>
    <s v="COLOUR MAGIC 15CM"/>
    <n v="16"/>
    <n v="22.4"/>
    <n v="358.4"/>
    <n v="208196.88000000003"/>
    <x v="13"/>
  </r>
  <r>
    <m/>
    <x v="337"/>
    <s v="Invoice"/>
    <s v="90891"/>
    <s v="BUILDERS WAREHOUSE:ERASMUS PARK"/>
    <s v="COLOUR MAGIC 15CM"/>
    <n v="90"/>
    <n v="22.4"/>
    <n v="2016"/>
    <n v="210212.88000000003"/>
    <x v="13"/>
  </r>
  <r>
    <m/>
    <x v="337"/>
    <s v="Invoice"/>
    <s v="90892"/>
    <s v="BUILDERS WAREHOUSE:NORWOOD"/>
    <s v="COLOUR MAGIC 15CM"/>
    <n v="32"/>
    <n v="22.4"/>
    <n v="716.8"/>
    <n v="210929.68000000002"/>
    <x v="13"/>
  </r>
  <r>
    <m/>
    <x v="351"/>
    <s v="Invoice"/>
    <s v="90834"/>
    <s v="BUILDERS WAREHOUSE:KLERKSDORP"/>
    <s v="COLOUR MAGIC 15CM"/>
    <n v="42"/>
    <n v="22.4"/>
    <n v="940.8"/>
    <n v="211870.48"/>
    <x v="13"/>
  </r>
  <r>
    <m/>
    <x v="351"/>
    <s v="Invoice"/>
    <s v="90876"/>
    <s v="BUILDERS WAREHOUSE:MIDRAND"/>
    <s v="COLOUR MAGIC 15CM"/>
    <n v="60"/>
    <n v="22.4"/>
    <n v="1344"/>
    <n v="213214.48"/>
    <x v="13"/>
  </r>
  <r>
    <m/>
    <x v="351"/>
    <s v="Invoice"/>
    <s v="90878"/>
    <s v="BUILDERS WAREHOUSE:SILVERLAKES"/>
    <s v="COLOUR MAGIC 15CM"/>
    <n v="16"/>
    <n v="22.4"/>
    <n v="358.4"/>
    <n v="213572.88"/>
    <x v="13"/>
  </r>
  <r>
    <m/>
    <x v="351"/>
    <s v="Invoice"/>
    <s v="90879"/>
    <s v="BUILDERS WAREHOUSE:ROBINDALE"/>
    <s v="COLOUR MAGIC 15CM"/>
    <n v="64"/>
    <n v="22.4"/>
    <n v="1433.6"/>
    <n v="215006.48"/>
    <x v="13"/>
  </r>
  <r>
    <m/>
    <x v="351"/>
    <s v="Invoice"/>
    <s v="90880"/>
    <s v="BUILDERS WAREHOUSE:FOURWAYS"/>
    <s v="COLOUR MAGIC 15CM"/>
    <n v="40"/>
    <n v="22.4"/>
    <n v="896"/>
    <n v="215902.48"/>
    <x v="13"/>
  </r>
  <r>
    <m/>
    <x v="351"/>
    <s v="Invoice"/>
    <s v="90882"/>
    <s v="BUILDERS WAREHOUSE:RIVONIA"/>
    <s v="COLOUR MAGIC 15CM"/>
    <n v="88"/>
    <n v="22.4"/>
    <n v="1971.2"/>
    <n v="217873.68000000002"/>
    <x v="13"/>
  </r>
  <r>
    <m/>
    <x v="351"/>
    <s v="Invoice"/>
    <s v="90884"/>
    <s v="BUILDERS WAREHOUSE:STRUBENS VALLEY"/>
    <s v="PETUNIA 15CM"/>
    <n v="16"/>
    <n v="0"/>
    <n v="0"/>
    <n v="217873.68000000002"/>
    <x v="13"/>
  </r>
  <r>
    <m/>
    <x v="351"/>
    <s v="Invoice"/>
    <s v="90884"/>
    <s v="BUILDERS WAREHOUSE:STRUBENS VALLEY"/>
    <s v="BEGONIA 15CM"/>
    <n v="16"/>
    <n v="0"/>
    <n v="0"/>
    <n v="217873.68000000002"/>
    <x v="13"/>
  </r>
  <r>
    <m/>
    <x v="351"/>
    <s v="Invoice"/>
    <s v="90889"/>
    <s v="BUILDERS WAREHOUSE:GLEN EAGLES"/>
    <s v="COLOUR MAGIC 15CM"/>
    <n v="90"/>
    <n v="22.4"/>
    <n v="2016"/>
    <n v="219889.68000000002"/>
    <x v="13"/>
  </r>
  <r>
    <m/>
    <x v="351"/>
    <s v="Invoice"/>
    <s v="90915"/>
    <s v="BUILDERS WAREHOUSE:POLOKWANE"/>
    <s v="COLOUR MAGIC 15CM"/>
    <n v="144"/>
    <n v="22.4"/>
    <n v="3225.6"/>
    <n v="223115.28000000003"/>
    <x v="13"/>
  </r>
  <r>
    <m/>
    <x v="352"/>
    <s v="Invoice"/>
    <s v="90877"/>
    <s v="BUILDERS WAREHOUSE:NORTHMEAD"/>
    <s v="COLOUR MAGIC 15CM 43611"/>
    <n v="30"/>
    <n v="22.4"/>
    <n v="672"/>
    <n v="223787.28000000003"/>
    <x v="13"/>
  </r>
  <r>
    <m/>
    <x v="352"/>
    <s v="Invoice"/>
    <s v="90896"/>
    <s v="BUILDERS WAREHOUSE:NEWMARKET"/>
    <s v="COLOUR MAGIC 15CM"/>
    <n v="32"/>
    <n v="22.4"/>
    <n v="716.8"/>
    <n v="224504.08000000002"/>
    <x v="13"/>
  </r>
  <r>
    <m/>
    <x v="352"/>
    <s v="Invoice"/>
    <s v="90897"/>
    <s v="BUILDERS WAREHOUSE:EDENVALE"/>
    <s v="COLOUR MAGIC 15CM"/>
    <n v="72"/>
    <n v="22.4"/>
    <n v="1612.8"/>
    <n v="226116.88"/>
    <x v="13"/>
  </r>
  <r>
    <m/>
    <x v="352"/>
    <s v="Invoice"/>
    <s v="90898"/>
    <s v="BUILDERS WAREHOUSE:CRESTA"/>
    <s v="COLOUR MAGIC 15CM"/>
    <n v="60"/>
    <n v="22.4"/>
    <n v="1344"/>
    <n v="227460.88"/>
    <x v="13"/>
  </r>
  <r>
    <m/>
    <x v="352"/>
    <s v="Invoice"/>
    <s v="90902"/>
    <s v="LITTLE AUSTRIA"/>
    <s v="COLOUR MAGIC 15CM"/>
    <n v="60"/>
    <n v="21.2"/>
    <n v="1272"/>
    <n v="228732.88"/>
    <x v="13"/>
  </r>
  <r>
    <m/>
    <x v="352"/>
    <s v="Invoice"/>
    <s v="90903"/>
    <s v="BUILDERS WAREHOUSE:CRAIGHALL PARK"/>
    <s v="COLOUR MAGIC 15CM"/>
    <n v="16"/>
    <n v="22.4"/>
    <n v="358.4"/>
    <n v="229091.28"/>
    <x v="13"/>
  </r>
  <r>
    <m/>
    <x v="352"/>
    <s v="Invoice"/>
    <s v="90905"/>
    <s v="FH CHAMBERLAIN TRADING (PTY) LTD:RIVIERA"/>
    <s v="COLOUR MAGIC 15CM"/>
    <n v="20"/>
    <n v="22.5"/>
    <n v="450"/>
    <n v="229541.28"/>
    <x v="13"/>
  </r>
  <r>
    <m/>
    <x v="352"/>
    <s v="Invoice"/>
    <s v="90905"/>
    <s v="FH CHAMBERLAIN TRADING (PTY) LTD:RIVIERA"/>
    <s v="COLOUR MAGIC 15CM"/>
    <n v="80"/>
    <n v="22.5"/>
    <n v="1800"/>
    <n v="231341.28"/>
    <x v="13"/>
  </r>
  <r>
    <m/>
    <x v="352"/>
    <s v="Invoice"/>
    <s v="90917"/>
    <s v="BUILDERS WAREHOUSE:THOHOYANDOU"/>
    <s v="COLOUR MAGIC 15CM"/>
    <n v="200"/>
    <n v="22.4"/>
    <n v="4480"/>
    <n v="235821.28"/>
    <x v="13"/>
  </r>
  <r>
    <s v="Total for COLOUR MAGIC 15CM"/>
    <x v="0"/>
    <m/>
    <m/>
    <m/>
    <m/>
    <n v="10807"/>
    <m/>
    <n v="235821.28"/>
    <m/>
    <x v="0"/>
  </r>
  <r>
    <s v="COLOUR MAGIC GAZANIA 15CM"/>
    <x v="0"/>
    <m/>
    <m/>
    <m/>
    <m/>
    <m/>
    <m/>
    <m/>
    <m/>
    <x v="0"/>
  </r>
  <r>
    <m/>
    <x v="353"/>
    <s v="Invoice"/>
    <s v="90728"/>
    <s v="ROSES FOR U t/a URTH"/>
    <s v="COLOUR MAGIC GAZANIA 15CM"/>
    <n v="20"/>
    <n v="21.2"/>
    <n v="424"/>
    <n v="424"/>
    <x v="13"/>
  </r>
  <r>
    <s v="Total for COLOUR MAGIC GAZANIA 15CM"/>
    <x v="0"/>
    <m/>
    <m/>
    <m/>
    <m/>
    <n v="20"/>
    <m/>
    <n v="424"/>
    <m/>
    <x v="0"/>
  </r>
  <r>
    <s v="FLOWER POT 15CM"/>
    <x v="0"/>
    <m/>
    <m/>
    <m/>
    <m/>
    <m/>
    <m/>
    <m/>
    <m/>
    <x v="0"/>
  </r>
  <r>
    <m/>
    <x v="353"/>
    <s v="Invoice"/>
    <s v="90701"/>
    <s v="BUCO SSC:BRITS"/>
    <s v="737186350253 - FLOWER POT 15CM"/>
    <n v="8"/>
    <n v="23.3"/>
    <n v="186.4"/>
    <n v="186.4"/>
    <x v="13"/>
  </r>
  <r>
    <s v="Total for FLOWER POT 15CM"/>
    <x v="0"/>
    <m/>
    <m/>
    <m/>
    <m/>
    <n v="8"/>
    <m/>
    <n v="186.4"/>
    <m/>
    <x v="0"/>
  </r>
  <r>
    <s v="LAVENDER 15CM"/>
    <x v="0"/>
    <m/>
    <m/>
    <m/>
    <m/>
    <m/>
    <m/>
    <m/>
    <m/>
    <x v="0"/>
  </r>
  <r>
    <m/>
    <x v="338"/>
    <s v="Invoice"/>
    <s v="90651"/>
    <s v="THYME SQUARE"/>
    <s v="LAVENDER 15CM"/>
    <n v="20"/>
    <n v="19.989999999999998"/>
    <n v="399.8"/>
    <n v="399.8"/>
    <x v="13"/>
  </r>
  <r>
    <m/>
    <x v="342"/>
    <s v="Invoice"/>
    <s v="90796"/>
    <s v="ROSES FOR U t/a URTH"/>
    <s v="LAVENDER 15CM"/>
    <n v="16"/>
    <n v="21.2"/>
    <n v="339.2"/>
    <n v="739"/>
    <x v="13"/>
  </r>
  <r>
    <s v="Total for LAVENDER 15CM"/>
    <x v="0"/>
    <m/>
    <m/>
    <m/>
    <m/>
    <n v="36"/>
    <m/>
    <n v="739"/>
    <m/>
    <x v="0"/>
  </r>
  <r>
    <s v="PETUNIA ASSORTED 15CM"/>
    <x v="0"/>
    <m/>
    <m/>
    <m/>
    <m/>
    <m/>
    <m/>
    <m/>
    <m/>
    <x v="0"/>
  </r>
  <r>
    <m/>
    <x v="352"/>
    <s v="Invoice"/>
    <s v="90893"/>
    <s v="STODELS NURSERIES:FERNDALE"/>
    <s v="26883069 - PETUNIA ANNUAL ASSORTED 15CM"/>
    <n v="6"/>
    <n v="48.55"/>
    <n v="291.3"/>
    <n v="291.3"/>
    <x v="13"/>
  </r>
  <r>
    <s v="Total for PETUNIA ASSORTED 15CM"/>
    <x v="0"/>
    <m/>
    <m/>
    <m/>
    <m/>
    <n v="6"/>
    <m/>
    <n v="291.3"/>
    <m/>
    <x v="0"/>
  </r>
  <r>
    <s v="GERANIUM BUSH 15CM"/>
    <x v="0"/>
    <m/>
    <m/>
    <m/>
    <m/>
    <m/>
    <m/>
    <m/>
    <m/>
    <x v="0"/>
  </r>
  <r>
    <m/>
    <x v="342"/>
    <s v="Invoice"/>
    <s v="90777"/>
    <s v="THYME SQUARE"/>
    <s v="GERANIUM 15CM"/>
    <n v="10"/>
    <n v="19.989999999999998"/>
    <n v="199.9"/>
    <n v="199.9"/>
    <x v="13"/>
  </r>
  <r>
    <m/>
    <x v="339"/>
    <s v="Invoice"/>
    <s v="90836"/>
    <s v="LITTLE AUSTRIA"/>
    <s v="GERANIUM 15CM"/>
    <n v="10"/>
    <n v="21.2"/>
    <n v="212"/>
    <n v="411.9"/>
    <x v="13"/>
  </r>
  <r>
    <s v="Total for GERANIUM BUSH 15CM"/>
    <x v="0"/>
    <m/>
    <m/>
    <m/>
    <m/>
    <n v="20"/>
    <m/>
    <n v="411.9"/>
    <m/>
    <x v="0"/>
  </r>
  <r>
    <s v="ANGELONIA 15CM"/>
    <x v="0"/>
    <m/>
    <m/>
    <m/>
    <m/>
    <m/>
    <m/>
    <m/>
    <m/>
    <x v="0"/>
  </r>
  <r>
    <m/>
    <x v="338"/>
    <s v="Invoice"/>
    <s v="90648"/>
    <s v="LITTLE AUSTRIA"/>
    <s v="ANGELONIA 15CM (SPECIAL)"/>
    <n v="30"/>
    <n v="28"/>
    <n v="840"/>
    <n v="840"/>
    <x v="19"/>
  </r>
  <r>
    <s v="Total for ANGELONIA 15CM"/>
    <x v="0"/>
    <m/>
    <m/>
    <m/>
    <m/>
    <n v="30"/>
    <m/>
    <n v="840"/>
    <m/>
    <x v="0"/>
  </r>
  <r>
    <s v="ARGYRANTHEMUM MADEIRA RED 26952567"/>
    <x v="0"/>
    <m/>
    <m/>
    <m/>
    <m/>
    <m/>
    <m/>
    <m/>
    <m/>
    <x v="0"/>
  </r>
  <r>
    <m/>
    <x v="352"/>
    <s v="Invoice"/>
    <s v="90893"/>
    <s v="STODELS NURSERIES:FERNDALE"/>
    <s v="STO15243 ARGYRANTHEMUM MADEIRA RED ASSORTED 26952567"/>
    <n v="4"/>
    <n v="47.85"/>
    <n v="191.4"/>
    <n v="191.4"/>
    <x v="15"/>
  </r>
  <r>
    <s v="Total for ARGYRANTHEMUM MADEIRA RED 26952567"/>
    <x v="0"/>
    <m/>
    <m/>
    <m/>
    <m/>
    <n v="4"/>
    <m/>
    <n v="191.4"/>
    <m/>
    <x v="0"/>
  </r>
  <r>
    <s v="AT ANGELONIA ASSORTED 15CM"/>
    <x v="0"/>
    <m/>
    <m/>
    <m/>
    <m/>
    <m/>
    <m/>
    <m/>
    <m/>
    <x v="0"/>
  </r>
  <r>
    <m/>
    <x v="338"/>
    <s v="Invoice"/>
    <s v="90651"/>
    <s v="THYME SQUARE"/>
    <s v="AT ANGELONIA ASSORTED 15CM"/>
    <n v="8"/>
    <n v="32.99"/>
    <n v="263.92"/>
    <n v="263.92"/>
    <x v="19"/>
  </r>
  <r>
    <s v="Total for AT ANGELONIA ASSORTED 15CM"/>
    <x v="0"/>
    <m/>
    <m/>
    <m/>
    <m/>
    <n v="8"/>
    <m/>
    <n v="263.92"/>
    <m/>
    <x v="0"/>
  </r>
  <r>
    <s v="COLEUS 15CM"/>
    <x v="0"/>
    <m/>
    <m/>
    <m/>
    <m/>
    <m/>
    <m/>
    <m/>
    <m/>
    <x v="0"/>
  </r>
  <r>
    <m/>
    <x v="345"/>
    <s v="Invoice"/>
    <s v="90633"/>
    <s v="BUILDERS WAREHOUSE:NEWMARKET"/>
    <s v="COLEUS 15CM"/>
    <n v="40"/>
    <n v="33.5"/>
    <n v="1340"/>
    <n v="1340"/>
    <x v="11"/>
  </r>
  <r>
    <s v="Total for COLEUS 15CM"/>
    <x v="0"/>
    <m/>
    <m/>
    <m/>
    <m/>
    <n v="40"/>
    <m/>
    <n v="1340"/>
    <m/>
    <x v="0"/>
  </r>
  <r>
    <s v="COLOUR POT PERENNIAL 15CM ASS"/>
    <x v="0"/>
    <m/>
    <m/>
    <m/>
    <m/>
    <m/>
    <m/>
    <m/>
    <m/>
    <x v="0"/>
  </r>
  <r>
    <m/>
    <x v="345"/>
    <s v="Invoice"/>
    <s v="90608"/>
    <s v="BUILDERS WAREHOUSE:ZAMBEZI"/>
    <s v="COLOUR POT PERENNIAL 15CM ASS"/>
    <n v="40"/>
    <n v="33.5"/>
    <n v="1340"/>
    <n v="1340"/>
    <x v="11"/>
  </r>
  <r>
    <m/>
    <x v="345"/>
    <s v="Invoice"/>
    <s v="90624"/>
    <s v="BUILDERS WAREHOUSE:KLERKSDORP"/>
    <s v="COLOUR POT PERENNIAL 15CM ASS"/>
    <n v="64"/>
    <n v="33.5"/>
    <n v="2144"/>
    <n v="3484"/>
    <x v="11"/>
  </r>
  <r>
    <m/>
    <x v="345"/>
    <s v="Invoice"/>
    <s v="90628"/>
    <s v="BUILDERS WAREHOUSE:CRAIGHALL PARK"/>
    <s v="COLOUR POT PERENNIAL 15CM ASS"/>
    <n v="32"/>
    <n v="33.5"/>
    <n v="1072"/>
    <n v="4556"/>
    <x v="11"/>
  </r>
  <r>
    <m/>
    <x v="338"/>
    <s v="Invoice"/>
    <s v="90645"/>
    <s v="GARDENSHOP PARKTOWN"/>
    <s v="COLOUR POT PERENNIAL 15CM ASS"/>
    <n v="50"/>
    <n v="32.950000000000003"/>
    <n v="1647.5"/>
    <n v="6203.5"/>
    <x v="11"/>
  </r>
  <r>
    <m/>
    <x v="338"/>
    <s v="Invoice"/>
    <s v="90648"/>
    <s v="LITTLE AUSTRIA"/>
    <s v="COLOUR POT PERENNIAL 15CM ASS (SPECIAL)"/>
    <n v="20"/>
    <n v="28"/>
    <n v="560"/>
    <n v="6763.5"/>
    <x v="11"/>
  </r>
  <r>
    <m/>
    <x v="355"/>
    <s v="Invoice"/>
    <s v="90655"/>
    <s v="BUILDERS WAREHOUSE:GREENSTONE"/>
    <s v="COLOUR POT PERENNIAL 15CM ASS"/>
    <n v="32"/>
    <n v="33.5"/>
    <n v="1072"/>
    <n v="7835.5"/>
    <x v="11"/>
  </r>
  <r>
    <m/>
    <x v="346"/>
    <s v="Invoice"/>
    <s v="90662"/>
    <s v="BUILDERS WAREHOUSE:ERASMUS PARK"/>
    <s v="COLOUR POT PERENNIAL 15CM ASS"/>
    <n v="52"/>
    <n v="33.5"/>
    <n v="1742"/>
    <n v="9577.5"/>
    <x v="11"/>
  </r>
  <r>
    <m/>
    <x v="346"/>
    <s v="Invoice"/>
    <s v="90667"/>
    <s v="BUILDERS WAREHOUSE:KLERKSDORP"/>
    <s v="COLOUR POT PERENNIAL 15CM ASS"/>
    <n v="16"/>
    <n v="33.5"/>
    <n v="536"/>
    <n v="10113.5"/>
    <x v="11"/>
  </r>
  <r>
    <m/>
    <x v="346"/>
    <s v="Invoice"/>
    <s v="90669"/>
    <s v="BUILDERS WAREHOUSE:RIVONIA"/>
    <s v="COLOUR POT PERENNIAL 15CM ASS"/>
    <n v="30"/>
    <n v="33.5"/>
    <n v="1005"/>
    <n v="11118.5"/>
    <x v="11"/>
  </r>
  <r>
    <m/>
    <x v="346"/>
    <s v="Invoice"/>
    <s v="90682"/>
    <s v="TINKY'S GARDENS"/>
    <s v="GAURA 15CM"/>
    <n v="8"/>
    <n v="32.950000000000003"/>
    <n v="263.60000000000002"/>
    <n v="11382.1"/>
    <x v="11"/>
  </r>
  <r>
    <m/>
    <x v="346"/>
    <s v="Invoice"/>
    <s v="90682"/>
    <s v="TINKY'S GARDENS"/>
    <s v="DURANTA GOLD 15CM"/>
    <n v="8"/>
    <n v="32.950000000000003"/>
    <n v="263.60000000000002"/>
    <n v="11645.7"/>
    <x v="11"/>
  </r>
  <r>
    <m/>
    <x v="341"/>
    <s v="Invoice"/>
    <s v="90688"/>
    <s v="GARDENSHOP PARKTOWN"/>
    <s v="COLOUR POT PERENNIAL 15CM ASS"/>
    <n v="20"/>
    <n v="32.950000000000003"/>
    <n v="659"/>
    <n v="12304.7"/>
    <x v="11"/>
  </r>
  <r>
    <m/>
    <x v="341"/>
    <s v="Invoice"/>
    <s v="90712"/>
    <s v="BUILDERS WAREHOUSE:NEWCASTLE"/>
    <s v="COLOUR POT PERENNIAL 15CM ASS"/>
    <n v="64"/>
    <n v="33.5"/>
    <n v="2144"/>
    <n v="14448.7"/>
    <x v="11"/>
  </r>
  <r>
    <m/>
    <x v="353"/>
    <s v="Invoice"/>
    <s v="90702"/>
    <s v="BUILDERS WAREHOUSE:EDENVALE"/>
    <s v="COLOUR POT PERENNIAL 15CM ASS"/>
    <n v="40"/>
    <n v="33.5"/>
    <n v="1340"/>
    <n v="15788.7"/>
    <x v="11"/>
  </r>
  <r>
    <m/>
    <x v="353"/>
    <s v="Invoice"/>
    <s v="90707"/>
    <s v="BUILDERS WAREHOUSE:NEWMARKET"/>
    <s v="COLOUR POT PERENNIAL 15CM ASS"/>
    <n v="20"/>
    <n v="33.5"/>
    <n v="670"/>
    <n v="16458.7"/>
    <x v="11"/>
  </r>
  <r>
    <m/>
    <x v="353"/>
    <s v="Invoice"/>
    <s v="90711"/>
    <s v="THYME SQUARE"/>
    <s v="MIDRANGE 15CM ASS"/>
    <n v="15"/>
    <n v="32.99"/>
    <n v="494.85"/>
    <n v="16953.55"/>
    <x v="11"/>
  </r>
  <r>
    <m/>
    <x v="353"/>
    <s v="Invoice"/>
    <s v="90725"/>
    <s v="YEBO YES PLANTS"/>
    <s v="COLOUR POT PERENNIAL 15CM ASS"/>
    <n v="14"/>
    <n v="40.99"/>
    <n v="573.86"/>
    <n v="17527.41"/>
    <x v="11"/>
  </r>
  <r>
    <m/>
    <x v="347"/>
    <s v="Invoice"/>
    <s v="90634"/>
    <s v="BUILDERS WAREHOUSE:RASLOUW"/>
    <s v="COLOUR POT PERENNIAL 15CM ASS"/>
    <n v="32"/>
    <n v="33.5"/>
    <n v="1072"/>
    <n v="18599.41"/>
    <x v="11"/>
  </r>
  <r>
    <m/>
    <x v="347"/>
    <s v="Invoice"/>
    <s v="90715"/>
    <s v="BUILDERS WAREHOUSE:RUSTENBURG"/>
    <s v="COLOUR POT PERENNIAL 15CM ASS"/>
    <n v="32"/>
    <n v="33.5"/>
    <n v="1072"/>
    <n v="19671.41"/>
    <x v="11"/>
  </r>
  <r>
    <m/>
    <x v="347"/>
    <s v="Invoice"/>
    <s v="90739"/>
    <s v="BUILDERS WAREHOUSE:SILVERLAKES"/>
    <s v="COLOUR POT PERENNIAL 15CM ASS"/>
    <n v="40"/>
    <n v="33.5"/>
    <n v="1340"/>
    <n v="21011.41"/>
    <x v="11"/>
  </r>
  <r>
    <m/>
    <x v="347"/>
    <s v="Invoice"/>
    <s v="90740"/>
    <s v="BUILDERS WAREHOUSE:CENTURION"/>
    <s v="COLOUR POT PERENNIAL 15CM ASS"/>
    <n v="64"/>
    <n v="33.5"/>
    <n v="2144"/>
    <n v="23155.41"/>
    <x v="11"/>
  </r>
  <r>
    <m/>
    <x v="347"/>
    <s v="Invoice"/>
    <s v="90741"/>
    <s v="BUILDERS WAREHOUSE:WOODLANDS"/>
    <s v="COLOUR POT PERENNIAL 15CM ASS"/>
    <n v="32"/>
    <n v="33.5"/>
    <n v="1072"/>
    <n v="24227.41"/>
    <x v="11"/>
  </r>
  <r>
    <m/>
    <x v="354"/>
    <s v="Invoice"/>
    <s v="90758"/>
    <s v="ECKARDS GARDEN PAVILION"/>
    <s v="COLOUR POT PERENNIAL 15CM ASS"/>
    <n v="10"/>
    <n v="32.950000000000003"/>
    <n v="329.5"/>
    <n v="24556.91"/>
    <x v="11"/>
  </r>
  <r>
    <m/>
    <x v="354"/>
    <s v="Invoice"/>
    <s v="90766"/>
    <s v="FLORICULTURE WHOLESALE GROWERS"/>
    <s v="ENCHINACEA PURPUREA"/>
    <n v="10"/>
    <n v="32.950000000000003"/>
    <n v="329.5"/>
    <n v="24886.41"/>
    <x v="11"/>
  </r>
  <r>
    <m/>
    <x v="354"/>
    <s v="Invoice"/>
    <s v="90766"/>
    <s v="FLORICULTURE WHOLESALE GROWERS"/>
    <s v="DELPHINIUM SUMMER COLOUR"/>
    <n v="10"/>
    <n v="32.950000000000003"/>
    <n v="329.5"/>
    <n v="25215.91"/>
    <x v="11"/>
  </r>
  <r>
    <m/>
    <x v="348"/>
    <s v="Invoice"/>
    <s v="90767"/>
    <s v="BUILDERS WAREHOUSE:MAFIKENG"/>
    <s v="COLOUR POT PERENNIAL 15CM ASS"/>
    <n v="120"/>
    <n v="33.5"/>
    <n v="4020"/>
    <n v="29235.91"/>
    <x v="11"/>
  </r>
  <r>
    <m/>
    <x v="342"/>
    <s v="Invoice"/>
    <s v="90776"/>
    <s v="BUILDERS WAREHOUSE:NEWMARKET"/>
    <s v="COLOUR POT PERENNIAL 15CM ASS"/>
    <n v="40"/>
    <n v="33.5"/>
    <n v="1340"/>
    <n v="30575.91"/>
    <x v="11"/>
  </r>
  <r>
    <m/>
    <x v="342"/>
    <s v="Invoice"/>
    <s v="90777"/>
    <s v="THYME SQUARE"/>
    <s v="COLOUR POT PERENNIAL 15CM ASS"/>
    <n v="8"/>
    <n v="32.99"/>
    <n v="263.92"/>
    <n v="30839.829999999998"/>
    <x v="11"/>
  </r>
  <r>
    <m/>
    <x v="342"/>
    <s v="Invoice"/>
    <s v="90778"/>
    <s v="BUILDERS WAREHOUSE:BOKSBURG (NEW)"/>
    <s v="COLOUR POT PERENNIAL 15CM ASS"/>
    <n v="32"/>
    <n v="33.5"/>
    <n v="1072"/>
    <n v="31911.829999999998"/>
    <x v="11"/>
  </r>
  <r>
    <m/>
    <x v="342"/>
    <s v="Invoice"/>
    <s v="90779"/>
    <s v="BUILDERS WAREHOUSE:EDENVALE"/>
    <s v="COLOUR POT PERENNIAL 15CM ASS"/>
    <n v="64"/>
    <n v="33.5"/>
    <n v="2144"/>
    <n v="34055.83"/>
    <x v="11"/>
  </r>
  <r>
    <m/>
    <x v="342"/>
    <s v="Invoice"/>
    <s v="90795"/>
    <s v="PRETTY GARDENS"/>
    <s v="MIDRANGE 15CM ASS"/>
    <n v="48"/>
    <n v="32.950000000000003"/>
    <n v="1581.6"/>
    <n v="35637.43"/>
    <x v="11"/>
  </r>
  <r>
    <m/>
    <x v="342"/>
    <s v="Invoice"/>
    <s v="90798"/>
    <s v="BUILDERS WAREHOUSE:BLOEMFONTEIN"/>
    <s v="COLOUR POT PERENNIAL 15CM ASS"/>
    <n v="124"/>
    <n v="33.5"/>
    <n v="4154"/>
    <n v="39791.43"/>
    <x v="11"/>
  </r>
  <r>
    <m/>
    <x v="349"/>
    <s v="Invoice"/>
    <s v="90791"/>
    <s v="BUILDERS WAREHOUSE:MIDDELBURG"/>
    <s v="COLOUR POT PERENNIAL 15CM ASS"/>
    <n v="30"/>
    <n v="33.5"/>
    <n v="1005"/>
    <n v="40796.43"/>
    <x v="11"/>
  </r>
  <r>
    <m/>
    <x v="349"/>
    <s v="Invoice"/>
    <s v="90793"/>
    <s v="BUILDERS WAREHOUSE:GREENSTONE"/>
    <s v="COLOUR POT PERENNIAL 15CM ASS"/>
    <n v="32"/>
    <n v="33.5"/>
    <n v="1072"/>
    <n v="41868.43"/>
    <x v="11"/>
  </r>
  <r>
    <m/>
    <x v="350"/>
    <s v="Invoice"/>
    <s v="90807"/>
    <s v="BUILDERS WAREHOUSE:CENTURION"/>
    <s v="COLOUR POT PERENNIAL 15CM ASS"/>
    <n v="62"/>
    <n v="33.5"/>
    <n v="2077"/>
    <n v="43945.43"/>
    <x v="11"/>
  </r>
  <r>
    <m/>
    <x v="356"/>
    <s v="Invoice"/>
    <s v="90825"/>
    <s v="CASH SALE"/>
    <s v="COLOUR POT PERENNIAL 15CM ASS"/>
    <n v="3"/>
    <n v="32.950000000000003"/>
    <n v="98.85"/>
    <n v="44044.28"/>
    <x v="11"/>
  </r>
  <r>
    <m/>
    <x v="356"/>
    <s v="Invoice"/>
    <s v="90861"/>
    <s v="BUILDERS WAREHOUSE:NEWCASTLE"/>
    <s v="COLOUR POT PERENNIAL 15CM ASS 349088"/>
    <n v="112"/>
    <n v="33.5"/>
    <n v="3752"/>
    <n v="47796.28"/>
    <x v="11"/>
  </r>
  <r>
    <m/>
    <x v="339"/>
    <s v="Invoice"/>
    <s v="90829"/>
    <s v="BUILDERS WAREHOUSE:GREENSTONE"/>
    <s v="COLOUR POT PERENNIAL 15CM ASS"/>
    <n v="32"/>
    <n v="33.5"/>
    <n v="1072"/>
    <n v="48868.28"/>
    <x v="11"/>
  </r>
  <r>
    <m/>
    <x v="339"/>
    <s v="Invoice"/>
    <s v="90836"/>
    <s v="LITTLE AUSTRIA"/>
    <s v="COLOUR POT PERENNIAL 15CM ASS"/>
    <n v="20"/>
    <n v="32.950000000000003"/>
    <n v="659"/>
    <n v="49527.28"/>
    <x v="11"/>
  </r>
  <r>
    <m/>
    <x v="339"/>
    <s v="Invoice"/>
    <s v="90837"/>
    <s v="FH CHAMBERLAIN TRADING (PTY) LTD:STRUBENSVALLEY"/>
    <s v="COLEUS POT 15CM ASS"/>
    <n v="30"/>
    <n v="33.5"/>
    <n v="1005"/>
    <n v="50532.28"/>
    <x v="11"/>
  </r>
  <r>
    <m/>
    <x v="343"/>
    <s v="Invoice"/>
    <s v="90853"/>
    <s v="BUILDERS WAREHOUSE:GLEN EAGLES"/>
    <s v="COLOUR POT PERENNIAL 15CM ASS"/>
    <n v="20"/>
    <n v="33.5"/>
    <n v="670"/>
    <n v="51202.28"/>
    <x v="11"/>
  </r>
  <r>
    <m/>
    <x v="343"/>
    <s v="Invoice"/>
    <s v="90857"/>
    <s v="BUILDERS WAREHOUSE:EDENVALE"/>
    <s v="COLOUR POT PERENNIAL 15CM ASS"/>
    <n v="32"/>
    <n v="33.5"/>
    <n v="1072"/>
    <n v="52274.28"/>
    <x v="11"/>
  </r>
  <r>
    <m/>
    <x v="343"/>
    <s v="Invoice"/>
    <s v="90859"/>
    <s v="BUILDERS WAREHOUSE:BETHLEHEM"/>
    <s v="COLOUR POT PERENNIAL 15CM ASS"/>
    <n v="40"/>
    <n v="33.5"/>
    <n v="1340"/>
    <n v="53614.28"/>
    <x v="11"/>
  </r>
  <r>
    <m/>
    <x v="343"/>
    <s v="Invoice"/>
    <s v="90873"/>
    <s v="PRETTY GARDENS"/>
    <s v="MIDRANGE 15CM ASS"/>
    <n v="10"/>
    <n v="32.950000000000003"/>
    <n v="329.5"/>
    <n v="53943.78"/>
    <x v="11"/>
  </r>
  <r>
    <m/>
    <x v="337"/>
    <s v="Invoice"/>
    <s v="90866"/>
    <s v="BUILDERS WAREHOUSE:RUSTENBURG"/>
    <s v="COLOUR POT PERENNIAL 15CM ASS"/>
    <n v="80"/>
    <n v="33.5"/>
    <n v="2680"/>
    <n v="56623.78"/>
    <x v="11"/>
  </r>
  <r>
    <m/>
    <x v="351"/>
    <s v="Invoice"/>
    <s v="90834"/>
    <s v="BUILDERS WAREHOUSE:KLERKSDORP"/>
    <s v="COLOUR POT PERENNIAL 15CM ASS"/>
    <n v="16"/>
    <n v="33.5"/>
    <n v="536"/>
    <n v="57159.78"/>
    <x v="11"/>
  </r>
  <r>
    <m/>
    <x v="351"/>
    <s v="Invoice"/>
    <s v="90878"/>
    <s v="BUILDERS WAREHOUSE:SILVERLAKES"/>
    <s v="COLOUR POT PERENNIAL 15CM ASS"/>
    <n v="32"/>
    <n v="33.5"/>
    <n v="1072"/>
    <n v="58231.78"/>
    <x v="11"/>
  </r>
  <r>
    <m/>
    <x v="352"/>
    <s v="Invoice"/>
    <s v="90906"/>
    <s v="THYME SQUARE"/>
    <s v="MIDRANGE 15CM ASS"/>
    <n v="10"/>
    <n v="32.99"/>
    <n v="329.9"/>
    <n v="58561.68"/>
    <x v="11"/>
  </r>
  <r>
    <s v="Total for COLOUR POT PERENNIAL 15CM ASS"/>
    <x v="0"/>
    <m/>
    <m/>
    <m/>
    <m/>
    <n v="1752"/>
    <m/>
    <n v="58561.68"/>
    <m/>
    <x v="0"/>
  </r>
  <r>
    <s v="PETUNIA HYBRID 15CM"/>
    <x v="0"/>
    <m/>
    <m/>
    <m/>
    <m/>
    <m/>
    <m/>
    <m/>
    <m/>
    <x v="0"/>
  </r>
  <r>
    <m/>
    <x v="338"/>
    <s v="Invoice"/>
    <s v="90610"/>
    <s v="RIVERSIDE MICA"/>
    <s v="PETUNIA HYBRID ASSORTED 15CM SEAS"/>
    <n v="5"/>
    <n v="45.85"/>
    <n v="229.25"/>
    <n v="229.25"/>
    <x v="22"/>
  </r>
  <r>
    <m/>
    <x v="338"/>
    <s v="Invoice"/>
    <s v="90635"/>
    <s v="BUILDERS WAREHOUSE:BOKSBURG (NEW)"/>
    <s v="PETUNIA HYBRID 15CM"/>
    <n v="32"/>
    <n v="41.5"/>
    <n v="1328"/>
    <n v="1557.25"/>
    <x v="22"/>
  </r>
  <r>
    <m/>
    <x v="338"/>
    <s v="Invoice"/>
    <s v="90639"/>
    <s v="BUILDERS WAREHOUSE:VEREENIGING"/>
    <s v="PETUNIA HYBRID 15CM"/>
    <n v="40"/>
    <n v="41.5"/>
    <n v="1660"/>
    <n v="3217.25"/>
    <x v="22"/>
  </r>
  <r>
    <m/>
    <x v="338"/>
    <s v="Invoice"/>
    <s v="90642"/>
    <s v="FH CHAMBERLAIN TRADING (PTY) LTD:MONTANA"/>
    <s v="PETUNIA HYBRID 15CM"/>
    <n v="60"/>
    <n v="41.5"/>
    <n v="2490"/>
    <n v="5707.25"/>
    <x v="22"/>
  </r>
  <r>
    <m/>
    <x v="338"/>
    <s v="Invoice"/>
    <s v="90645"/>
    <s v="GARDENSHOP PARKTOWN"/>
    <s v="PETUNIA HYBRID 15CM"/>
    <n v="90"/>
    <n v="41.5"/>
    <n v="3735"/>
    <n v="9442.25"/>
    <x v="22"/>
  </r>
  <r>
    <m/>
    <x v="338"/>
    <s v="Invoice"/>
    <s v="90648"/>
    <s v="LITTLE AUSTRIA"/>
    <s v="PETUNIA HYBRID 15CM"/>
    <n v="50"/>
    <n v="41.5"/>
    <n v="2075"/>
    <n v="11517.25"/>
    <x v="22"/>
  </r>
  <r>
    <m/>
    <x v="338"/>
    <s v="Invoice"/>
    <s v="90651"/>
    <s v="THYME SQUARE"/>
    <s v="PETUNIA HYBRID 15CM"/>
    <n v="20"/>
    <n v="31.3"/>
    <n v="626"/>
    <n v="12143.25"/>
    <x v="22"/>
  </r>
  <r>
    <m/>
    <x v="346"/>
    <s v="Invoice"/>
    <s v="90665"/>
    <s v="BUILDERS WAREHOUSE:LYNNWOOD"/>
    <s v="PETUNIA HYBRID 15CM"/>
    <n v="32"/>
    <n v="41.5"/>
    <n v="1328"/>
    <n v="13471.25"/>
    <x v="22"/>
  </r>
  <r>
    <m/>
    <x v="341"/>
    <s v="Invoice"/>
    <s v="90685"/>
    <s v="RIVERSIDE MICA"/>
    <s v="PETUNIA HYBRID 15CM"/>
    <n v="4"/>
    <n v="45.85"/>
    <n v="183.4"/>
    <n v="13654.65"/>
    <x v="22"/>
  </r>
  <r>
    <m/>
    <x v="341"/>
    <s v="Invoice"/>
    <s v="90694"/>
    <s v="BUILDERS WAREHOUSE:ROBINDALE"/>
    <s v="PETUNIA HYBRID 15CM"/>
    <n v="32"/>
    <n v="41.5"/>
    <n v="1328"/>
    <n v="14982.65"/>
    <x v="22"/>
  </r>
  <r>
    <m/>
    <x v="341"/>
    <s v="Invoice"/>
    <s v="90712"/>
    <s v="BUILDERS WAREHOUSE:NEWCASTLE"/>
    <s v="PETUNIA HYBRID 15CM"/>
    <n v="48"/>
    <n v="41.5"/>
    <n v="1992"/>
    <n v="16974.650000000001"/>
    <x v="22"/>
  </r>
  <r>
    <m/>
    <x v="353"/>
    <s v="Invoice"/>
    <s v="90684"/>
    <s v="BUILDERS WAREHOUSE:MIDRAND"/>
    <s v="PETUNIA HYBRID 15CM"/>
    <n v="30"/>
    <n v="33.5"/>
    <n v="1005"/>
    <n v="17979.650000000001"/>
    <x v="22"/>
  </r>
  <r>
    <m/>
    <x v="353"/>
    <s v="Invoice"/>
    <s v="90697"/>
    <s v="BUILDERS WAREHOUSE:BOKSBURG (NEW)"/>
    <s v="PETUNIA HYBRID 15CM"/>
    <n v="30"/>
    <n v="41.5"/>
    <n v="1245"/>
    <n v="19224.650000000001"/>
    <x v="22"/>
  </r>
  <r>
    <m/>
    <x v="353"/>
    <s v="Invoice"/>
    <s v="90705"/>
    <s v="BUILDERS WAREHOUSE:NOORDHEUWEL"/>
    <s v="PETUNIA HYBRID 15CM"/>
    <n v="40"/>
    <n v="41.5"/>
    <n v="1660"/>
    <n v="20884.650000000001"/>
    <x v="22"/>
  </r>
  <r>
    <m/>
    <x v="353"/>
    <s v="Invoice"/>
    <s v="90706"/>
    <s v="BUILDERS WAREHOUSE:FLORIDA GLEN"/>
    <s v="PETUNIA HYBRID 15CM"/>
    <n v="20"/>
    <n v="41.5"/>
    <n v="830"/>
    <n v="21714.65"/>
    <x v="22"/>
  </r>
  <r>
    <m/>
    <x v="353"/>
    <s v="Invoice"/>
    <s v="90707"/>
    <s v="BUILDERS WAREHOUSE:NEWMARKET"/>
    <s v="PETUNIA HYBRID 15CM"/>
    <n v="32"/>
    <n v="41.5"/>
    <n v="1328"/>
    <n v="23042.65"/>
    <x v="22"/>
  </r>
  <r>
    <m/>
    <x v="353"/>
    <s v="Invoice"/>
    <s v="90711"/>
    <s v="THYME SQUARE"/>
    <s v="PETUNIA HYBRID 15CM"/>
    <n v="8"/>
    <n v="31.3"/>
    <n v="250.4"/>
    <n v="23293.050000000003"/>
    <x v="22"/>
  </r>
  <r>
    <m/>
    <x v="353"/>
    <s v="Invoice"/>
    <s v="90722"/>
    <s v="MONTANA GARDEN PAVILION"/>
    <s v="PETUNIA HYBRID 15CM"/>
    <n v="64"/>
    <n v="41.5"/>
    <n v="2656"/>
    <n v="25949.050000000003"/>
    <x v="22"/>
  </r>
  <r>
    <m/>
    <x v="353"/>
    <s v="Invoice"/>
    <s v="90728"/>
    <s v="ROSES FOR U t/a URTH"/>
    <s v="PETUNIA HYBRID 15CM"/>
    <n v="40"/>
    <n v="41.5"/>
    <n v="1660"/>
    <n v="27609.050000000003"/>
    <x v="22"/>
  </r>
  <r>
    <m/>
    <x v="353"/>
    <s v="Invoice"/>
    <s v="90730"/>
    <s v="BUILDERS WAREHOUSE:BLOEMFONTEIN"/>
    <s v="PETUNIA HYBRID 15CM"/>
    <n v="40"/>
    <n v="41.5"/>
    <n v="1660"/>
    <n v="29269.050000000003"/>
    <x v="22"/>
  </r>
  <r>
    <m/>
    <x v="353"/>
    <s v="Invoice"/>
    <s v="90736"/>
    <s v="BUILDERS WAREHOUSE:THOHOYANDOU"/>
    <s v="PETUNIA HYBRID 15CM"/>
    <n v="80"/>
    <n v="33.5"/>
    <n v="2680"/>
    <n v="31949.050000000003"/>
    <x v="22"/>
  </r>
  <r>
    <m/>
    <x v="340"/>
    <s v="Invoice"/>
    <s v="90696"/>
    <s v="BUILDERS WAREHOUSE:STRUBENS VALLEY"/>
    <s v="PETUNIA HYBRID 15CM"/>
    <n v="40"/>
    <n v="41.5"/>
    <n v="1660"/>
    <n v="33609.050000000003"/>
    <x v="22"/>
  </r>
  <r>
    <m/>
    <x v="340"/>
    <s v="Invoice"/>
    <s v="90708"/>
    <s v="BUILDERS WAREHOUSE:CARNIVAL MALL"/>
    <s v="PETUNIA HYBRID 15CM"/>
    <n v="32"/>
    <n v="41.5"/>
    <n v="1328"/>
    <n v="34937.050000000003"/>
    <x v="22"/>
  </r>
  <r>
    <m/>
    <x v="340"/>
    <s v="Invoice"/>
    <s v="90750"/>
    <s v="MONTROSE NURSERY"/>
    <s v="PETUNIA HYBRID 15CM"/>
    <n v="12"/>
    <n v="41.5"/>
    <n v="498"/>
    <n v="35435.050000000003"/>
    <x v="22"/>
  </r>
  <r>
    <m/>
    <x v="347"/>
    <s v="Invoice"/>
    <s v="90634"/>
    <s v="BUILDERS WAREHOUSE:RASLOUW"/>
    <s v="PETUNIA HYBRID 15CM"/>
    <n v="32"/>
    <n v="41.5"/>
    <n v="1328"/>
    <n v="36763.050000000003"/>
    <x v="22"/>
  </r>
  <r>
    <m/>
    <x v="347"/>
    <s v="Invoice"/>
    <s v="90715"/>
    <s v="BUILDERS WAREHOUSE:RUSTENBURG"/>
    <s v="PETUNIA HYBRID 15CM"/>
    <n v="40"/>
    <n v="41.5"/>
    <n v="1660"/>
    <n v="38423.050000000003"/>
    <x v="22"/>
  </r>
  <r>
    <m/>
    <x v="347"/>
    <s v="Invoice"/>
    <s v="90739"/>
    <s v="BUILDERS WAREHOUSE:SILVERLAKES"/>
    <s v="PETUNIA HYBRID 15CM"/>
    <n v="32"/>
    <n v="41.5"/>
    <n v="1328"/>
    <n v="39751.050000000003"/>
    <x v="22"/>
  </r>
  <r>
    <m/>
    <x v="347"/>
    <s v="Invoice"/>
    <s v="90740"/>
    <s v="BUILDERS WAREHOUSE:CENTURION"/>
    <s v="PETUNIA HYBRID 15CM"/>
    <n v="16"/>
    <n v="41.5"/>
    <n v="664"/>
    <n v="40415.050000000003"/>
    <x v="22"/>
  </r>
  <r>
    <m/>
    <x v="347"/>
    <s v="Invoice"/>
    <s v="90741"/>
    <s v="BUILDERS WAREHOUSE:WOODLANDS"/>
    <s v="PETUNIA HYBRID 15CM"/>
    <n v="32"/>
    <n v="41.5"/>
    <n v="1328"/>
    <n v="41743.050000000003"/>
    <x v="22"/>
  </r>
  <r>
    <m/>
    <x v="347"/>
    <s v="Invoice"/>
    <s v="90745"/>
    <s v="BUILDERS WAREHOUSE:LYNNWOOD"/>
    <s v="PETUNIA HYBRID 15CM"/>
    <n v="26"/>
    <n v="41.5"/>
    <n v="1079"/>
    <n v="42822.05"/>
    <x v="22"/>
  </r>
  <r>
    <m/>
    <x v="354"/>
    <s v="Invoice"/>
    <s v="90756"/>
    <s v="BUILDERS WAREHOUSE:KLERKSDORP"/>
    <s v="PETUNIA HYBRID 15CM"/>
    <n v="32"/>
    <n v="41.5"/>
    <n v="1328"/>
    <n v="44150.05"/>
    <x v="22"/>
  </r>
  <r>
    <m/>
    <x v="354"/>
    <s v="Invoice"/>
    <s v="90758"/>
    <s v="ECKARDS GARDEN PAVILION"/>
    <s v="PETUNIA HYBRID 15CM"/>
    <n v="50"/>
    <n v="41.5"/>
    <n v="2075"/>
    <n v="46225.05"/>
    <x v="22"/>
  </r>
  <r>
    <m/>
    <x v="354"/>
    <s v="Invoice"/>
    <s v="90761"/>
    <s v="FH CHAMBERLAIN TRADING (PTY) LTD:MONTANA"/>
    <s v="PETUNIA HYBRID 15CM"/>
    <n v="80"/>
    <n v="41.5"/>
    <n v="3320"/>
    <n v="49545.05"/>
    <x v="22"/>
  </r>
  <r>
    <m/>
    <x v="354"/>
    <s v="Invoice"/>
    <s v="90765"/>
    <s v="FH CHAMBERLAIN TRADING (PTY) LTD:CENTURION"/>
    <s v="PETUNIA HYBRID 15CM"/>
    <n v="30"/>
    <n v="41.5"/>
    <n v="1245"/>
    <n v="50790.05"/>
    <x v="22"/>
  </r>
  <r>
    <m/>
    <x v="348"/>
    <s v="Invoice"/>
    <s v="90767"/>
    <s v="BUILDERS WAREHOUSE:MAFIKENG"/>
    <s v="PETUNIA HYBRID 15CM"/>
    <n v="32"/>
    <n v="41.5"/>
    <n v="1328"/>
    <n v="52118.05"/>
    <x v="22"/>
  </r>
  <r>
    <m/>
    <x v="348"/>
    <s v="Invoice"/>
    <s v="90769"/>
    <s v="BUILDERS WAREHOUSE:NORWOOD"/>
    <s v="PETUNIA HYBRID 15CM"/>
    <n v="32"/>
    <n v="41.5"/>
    <n v="1328"/>
    <n v="53446.05"/>
    <x v="22"/>
  </r>
  <r>
    <m/>
    <x v="348"/>
    <s v="Invoice"/>
    <s v="90770"/>
    <s v="BUILDERS WAREHOUSE:GREENSTONE"/>
    <s v="PETUNIA HYBRID 15CM"/>
    <n v="40"/>
    <n v="41.5"/>
    <n v="1660"/>
    <n v="55106.05"/>
    <x v="22"/>
  </r>
  <r>
    <m/>
    <x v="342"/>
    <s v="Invoice"/>
    <s v="90779"/>
    <s v="BUILDERS WAREHOUSE:EDENVALE"/>
    <s v="PETUNIA HYBRID 15CM"/>
    <n v="32"/>
    <n v="41.5"/>
    <n v="1328"/>
    <n v="56434.05"/>
    <x v="22"/>
  </r>
  <r>
    <m/>
    <x v="342"/>
    <s v="Invoice"/>
    <s v="90798"/>
    <s v="BUILDERS WAREHOUSE:BLOEMFONTEIN"/>
    <s v="PETUNIA HYBRID 15CM"/>
    <n v="48"/>
    <n v="41.5"/>
    <n v="1992"/>
    <n v="58426.05"/>
    <x v="22"/>
  </r>
  <r>
    <m/>
    <x v="350"/>
    <s v="Invoice"/>
    <s v="90800"/>
    <s v="BUILDERS WAREHOUSE:CEDAR SQUARE"/>
    <s v="PETUNIA HYBRID 15CM"/>
    <n v="15"/>
    <n v="41.5"/>
    <n v="622.5"/>
    <n v="59048.55"/>
    <x v="22"/>
  </r>
  <r>
    <m/>
    <x v="356"/>
    <s v="Invoice"/>
    <s v="90821"/>
    <s v="MALANSEUNS Head Office:THE WILDS"/>
    <s v="PETUNIA HYBRID 15CM"/>
    <n v="100"/>
    <n v="41.5"/>
    <n v="4150"/>
    <n v="63198.55"/>
    <x v="22"/>
  </r>
  <r>
    <m/>
    <x v="356"/>
    <s v="Invoice"/>
    <s v="90822"/>
    <s v="FH CHAMBERLAIN TRADING (PTY) LTD:CENTURION"/>
    <s v="PETUNIA HYBRID 15CM"/>
    <n v="50"/>
    <n v="41.5"/>
    <n v="2075"/>
    <n v="65273.55"/>
    <x v="22"/>
  </r>
  <r>
    <m/>
    <x v="356"/>
    <s v="Invoice"/>
    <s v="90823"/>
    <s v="MALANSEUNS Head Office:MENLYN"/>
    <s v="PETUNIA HYBRID 15CM"/>
    <n v="70"/>
    <n v="41.5"/>
    <n v="2905"/>
    <n v="68178.55"/>
    <x v="22"/>
  </r>
  <r>
    <m/>
    <x v="356"/>
    <s v="Invoice"/>
    <s v="90845"/>
    <s v="SECUNDA NURSERY"/>
    <s v="PETUNIA HYBRID 15CM"/>
    <n v="40"/>
    <n v="41.5"/>
    <n v="1660"/>
    <n v="69838.55"/>
    <x v="22"/>
  </r>
  <r>
    <m/>
    <x v="339"/>
    <s v="Invoice"/>
    <s v="90828"/>
    <s v="BUILDERS WAREHOUSE:NORTHRIDING"/>
    <s v="PETUNIA HYBRID 15CM"/>
    <n v="20"/>
    <n v="41.5"/>
    <n v="830"/>
    <n v="70668.55"/>
    <x v="22"/>
  </r>
  <r>
    <m/>
    <x v="339"/>
    <s v="Invoice"/>
    <s v="90836"/>
    <s v="LITTLE AUSTRIA"/>
    <s v="PETUNIA HYBRID 15CM"/>
    <n v="34"/>
    <n v="41.5"/>
    <n v="1411"/>
    <n v="72079.55"/>
    <x v="22"/>
  </r>
  <r>
    <m/>
    <x v="343"/>
    <s v="Invoice"/>
    <s v="90820"/>
    <s v="MALANSEUNS Head Office:AKASIA"/>
    <s v="PETUNIA HYBRID 15CM"/>
    <n v="100"/>
    <n v="41.5"/>
    <n v="4150"/>
    <n v="76229.55"/>
    <x v="22"/>
  </r>
  <r>
    <m/>
    <x v="343"/>
    <s v="Invoice"/>
    <s v="90850"/>
    <s v="BUILDERS WAREHOUSE:NORTHMEAD"/>
    <s v="PETUNIA HYBRID 15CM"/>
    <n v="5"/>
    <n v="41.5"/>
    <n v="207.5"/>
    <n v="76437.05"/>
    <x v="22"/>
  </r>
  <r>
    <m/>
    <x v="343"/>
    <s v="Invoice"/>
    <s v="90852"/>
    <s v="BUILDERS WAREHOUSE:SUNWARD PARK"/>
    <s v="PETUNIA HYBRID 15CM"/>
    <n v="10"/>
    <n v="41.5"/>
    <n v="415"/>
    <n v="76852.05"/>
    <x v="22"/>
  </r>
  <r>
    <m/>
    <x v="343"/>
    <s v="Invoice"/>
    <s v="90853"/>
    <s v="BUILDERS WAREHOUSE:GLEN EAGLES"/>
    <s v="PETUNIA HYBRID 15CM"/>
    <n v="10"/>
    <n v="41.5"/>
    <n v="415"/>
    <n v="77267.05"/>
    <x v="22"/>
  </r>
  <r>
    <m/>
    <x v="343"/>
    <s v="Invoice"/>
    <s v="90869"/>
    <s v="GREENSIDE KWEKERY"/>
    <s v="PETUNIA HYBRID 15CM"/>
    <n v="10"/>
    <n v="118.8"/>
    <n v="1188"/>
    <n v="78455.05"/>
    <x v="22"/>
  </r>
  <r>
    <m/>
    <x v="337"/>
    <s v="Invoice"/>
    <s v="90891"/>
    <s v="BUILDERS WAREHOUSE:ERASMUS PARK"/>
    <s v="PETUNIA HYBRID 15CM"/>
    <n v="24"/>
    <n v="41.5"/>
    <n v="996"/>
    <n v="79451.05"/>
    <x v="22"/>
  </r>
  <r>
    <m/>
    <x v="351"/>
    <s v="Invoice"/>
    <s v="90876"/>
    <s v="BUILDERS WAREHOUSE:MIDRAND"/>
    <s v="PETUNIA HYBRID 15CM"/>
    <n v="30"/>
    <n v="41.5"/>
    <n v="1245"/>
    <n v="80696.05"/>
    <x v="22"/>
  </r>
  <r>
    <m/>
    <x v="351"/>
    <s v="Invoice"/>
    <s v="90889"/>
    <s v="BUILDERS WAREHOUSE:GLEN EAGLES"/>
    <s v="PETUNIA HYBRID 15CM"/>
    <n v="15"/>
    <n v="41.5"/>
    <n v="622.5"/>
    <n v="81318.55"/>
    <x v="22"/>
  </r>
  <r>
    <m/>
    <x v="352"/>
    <s v="Invoice"/>
    <s v="90897"/>
    <s v="BUILDERS WAREHOUSE:EDENVALE"/>
    <s v="PETUNIA HYBRID 15CM"/>
    <n v="32"/>
    <n v="41.5"/>
    <n v="1328"/>
    <n v="82646.55"/>
    <x v="22"/>
  </r>
  <r>
    <m/>
    <x v="352"/>
    <s v="Invoice"/>
    <s v="90903"/>
    <s v="BUILDERS WAREHOUSE:CRAIGHALL PARK"/>
    <s v="PETUNIA HYBRID 15CM"/>
    <n v="10"/>
    <n v="41.5"/>
    <n v="415"/>
    <n v="83061.55"/>
    <x v="22"/>
  </r>
  <r>
    <s v="Total for PETUNIA HYBRID 15CM"/>
    <x v="0"/>
    <m/>
    <m/>
    <m/>
    <m/>
    <n v="2010"/>
    <m/>
    <n v="83061.55"/>
    <m/>
    <x v="0"/>
  </r>
  <r>
    <s v="PETUNIA ORCHID FROST 15CM"/>
    <x v="0"/>
    <m/>
    <m/>
    <m/>
    <m/>
    <m/>
    <m/>
    <m/>
    <m/>
    <x v="0"/>
  </r>
  <r>
    <m/>
    <x v="352"/>
    <s v="Invoice"/>
    <s v="90893"/>
    <s v="STODELS NURSERIES:FERNDALE"/>
    <s v="26881294 - PETUNIA PERENNIAL ASSORTED 15CM"/>
    <n v="12"/>
    <n v="48.55"/>
    <n v="582.6"/>
    <n v="582.6"/>
    <x v="22"/>
  </r>
  <r>
    <s v="Total for PETUNIA ORCHID FROST 15CM"/>
    <x v="0"/>
    <m/>
    <m/>
    <m/>
    <m/>
    <n v="12"/>
    <m/>
    <n v="582.6"/>
    <m/>
    <x v="0"/>
  </r>
  <r>
    <s v="AT ARGYRANTHEMUM ASSORTED 15CM"/>
    <x v="0"/>
    <m/>
    <m/>
    <m/>
    <m/>
    <m/>
    <m/>
    <m/>
    <m/>
    <x v="0"/>
  </r>
  <r>
    <m/>
    <x v="348"/>
    <s v="Invoice"/>
    <s v="90772"/>
    <s v="LITTLE AUSTRIA"/>
    <s v="AT ARGYRANTHEMUM ASSORTED 15CM"/>
    <n v="20"/>
    <n v="40.99"/>
    <n v="819.8"/>
    <n v="819.8"/>
    <x v="15"/>
  </r>
  <r>
    <s v="Total for AT ARGYRANTHEMUM ASSORTED 15CM"/>
    <x v="0"/>
    <m/>
    <m/>
    <m/>
    <m/>
    <n v="20"/>
    <m/>
    <n v="819.8"/>
    <m/>
    <x v="0"/>
  </r>
  <r>
    <s v="CALIBRACHOA CABARET WHITE 15CM"/>
    <x v="0"/>
    <m/>
    <m/>
    <m/>
    <m/>
    <m/>
    <m/>
    <m/>
    <m/>
    <x v="0"/>
  </r>
  <r>
    <m/>
    <x v="352"/>
    <s v="Invoice"/>
    <s v="90893"/>
    <s v="STODELS NURSERIES:FERNDALE"/>
    <s v="26882598 -CALIBRACHOA CABARET 15CM"/>
    <n v="12"/>
    <n v="47.96"/>
    <n v="575.52"/>
    <n v="575.52"/>
    <x v="18"/>
  </r>
  <r>
    <s v="Total for CALIBRACHOA CABARET WHITE 15CM"/>
    <x v="0"/>
    <m/>
    <m/>
    <m/>
    <m/>
    <n v="12"/>
    <m/>
    <n v="575.52"/>
    <m/>
    <x v="0"/>
  </r>
  <r>
    <s v="GERBERA 15CM"/>
    <x v="0"/>
    <m/>
    <m/>
    <m/>
    <m/>
    <m/>
    <m/>
    <m/>
    <m/>
    <x v="0"/>
  </r>
  <r>
    <m/>
    <x v="353"/>
    <s v="Invoice"/>
    <s v="90728"/>
    <s v="ROSES FOR U t/a URTH"/>
    <s v="GERBERA 15CM"/>
    <n v="16"/>
    <n v="40.99"/>
    <n v="655.84"/>
    <n v="655.84"/>
    <x v="17"/>
  </r>
  <r>
    <m/>
    <x v="353"/>
    <s v="Invoice"/>
    <s v="90729"/>
    <s v="PRETTY GARDENS"/>
    <s v="GERBERA 15CM"/>
    <n v="16"/>
    <n v="40.99"/>
    <n v="655.84"/>
    <n v="1311.68"/>
    <x v="17"/>
  </r>
  <r>
    <s v="Total for GERBERA 15CM"/>
    <x v="0"/>
    <m/>
    <m/>
    <m/>
    <m/>
    <n v="32"/>
    <m/>
    <n v="1311.68"/>
    <m/>
    <x v="0"/>
  </r>
  <r>
    <s v="PREMIUM PERENNIAL 15CM"/>
    <x v="0"/>
    <m/>
    <m/>
    <m/>
    <m/>
    <m/>
    <m/>
    <m/>
    <m/>
    <x v="0"/>
  </r>
  <r>
    <m/>
    <x v="355"/>
    <s v="Invoice"/>
    <s v="90652"/>
    <s v="BUILDERS WAREHOUSE:ROBINDALE"/>
    <s v="PREMIUM PERENNIAL 15CM"/>
    <n v="40"/>
    <n v="41.5"/>
    <n v="1660"/>
    <n v="1660"/>
    <x v="17"/>
  </r>
  <r>
    <m/>
    <x v="355"/>
    <s v="Invoice"/>
    <s v="90653"/>
    <s v="BUILDERS WAREHOUSE:RUSTENBURG"/>
    <s v="PREMIUM PERENNIAL 15CM"/>
    <n v="40"/>
    <n v="41.5"/>
    <n v="1660"/>
    <n v="3320"/>
    <x v="17"/>
  </r>
  <r>
    <m/>
    <x v="355"/>
    <s v="Invoice"/>
    <s v="90656"/>
    <s v="BUILDERS WAREHOUSE:HARTEBEESPOORT"/>
    <s v="PREMIUM PERENNIAL 15CM"/>
    <n v="26"/>
    <n v="41.5"/>
    <n v="1079"/>
    <n v="4399"/>
    <x v="17"/>
  </r>
  <r>
    <m/>
    <x v="346"/>
    <s v="Invoice"/>
    <s v="90662"/>
    <s v="BUILDERS WAREHOUSE:ERASMUS PARK"/>
    <s v="PREMIUM PERENNIAL 15CM"/>
    <n v="20"/>
    <n v="41.5"/>
    <n v="830"/>
    <n v="5229"/>
    <x v="17"/>
  </r>
  <r>
    <m/>
    <x v="346"/>
    <s v="Invoice"/>
    <s v="90665"/>
    <s v="BUILDERS WAREHOUSE:LYNNWOOD"/>
    <s v="PREMIUM PERENNIAL 15CM"/>
    <n v="32"/>
    <n v="41.5"/>
    <n v="1328"/>
    <n v="6557"/>
    <x v="17"/>
  </r>
  <r>
    <m/>
    <x v="346"/>
    <s v="Invoice"/>
    <s v="90675"/>
    <s v="BUILDERS WAREHOUSE:CENTURION"/>
    <s v="PREMIUM PERENNIAL 15CM"/>
    <n v="32"/>
    <n v="41.5"/>
    <n v="1328"/>
    <n v="7885"/>
    <x v="17"/>
  </r>
  <r>
    <m/>
    <x v="353"/>
    <s v="Invoice"/>
    <s v="90697"/>
    <s v="BUILDERS WAREHOUSE:BOKSBURG (NEW)"/>
    <s v="PREMIUM PERENNIAL 15CM"/>
    <n v="84"/>
    <n v="41.5"/>
    <n v="3486"/>
    <n v="11371"/>
    <x v="17"/>
  </r>
  <r>
    <m/>
    <x v="353"/>
    <s v="Invoice"/>
    <s v="90702"/>
    <s v="BUILDERS WAREHOUSE:EDENVALE"/>
    <s v="PREMIUM PERENNIAL 15CM"/>
    <n v="32"/>
    <n v="41.5"/>
    <n v="1328"/>
    <n v="12699"/>
    <x v="17"/>
  </r>
  <r>
    <m/>
    <x v="353"/>
    <s v="Invoice"/>
    <s v="90707"/>
    <s v="BUILDERS WAREHOUSE:NEWMARKET"/>
    <s v="PREMIUM PERENNIAL 15CM"/>
    <n v="118"/>
    <n v="41.5"/>
    <n v="4897"/>
    <n v="17596"/>
    <x v="17"/>
  </r>
  <r>
    <m/>
    <x v="353"/>
    <s v="Invoice"/>
    <s v="90722"/>
    <s v="MONTANA GARDEN PAVILION"/>
    <s v="PREMIUM PERENNIAL 15CM"/>
    <n v="16"/>
    <n v="40.99"/>
    <n v="655.84"/>
    <n v="18251.84"/>
    <x v="17"/>
  </r>
  <r>
    <m/>
    <x v="353"/>
    <s v="Invoice"/>
    <s v="90736"/>
    <s v="BUILDERS WAREHOUSE:THOHOYANDOU"/>
    <s v="PREMIUM PERENNIAL 15CM"/>
    <n v="50"/>
    <n v="41.5"/>
    <n v="2075"/>
    <n v="20326.84"/>
    <x v="17"/>
  </r>
  <r>
    <m/>
    <x v="340"/>
    <s v="Invoice"/>
    <s v="90752"/>
    <s v="LITTLE AUSTRIA"/>
    <s v="PREMIUM PERENNIAL 15CM"/>
    <n v="10"/>
    <n v="40.99"/>
    <n v="409.9"/>
    <n v="20736.740000000002"/>
    <x v="17"/>
  </r>
  <r>
    <m/>
    <x v="340"/>
    <s v="Invoice"/>
    <s v="90753"/>
    <s v="FOUR SEASONS"/>
    <s v="PREMIUM PERENNIAL 15CM"/>
    <n v="12"/>
    <n v="40.99"/>
    <n v="491.88"/>
    <n v="21228.620000000003"/>
    <x v="17"/>
  </r>
  <r>
    <m/>
    <x v="344"/>
    <s v="Invoice"/>
    <s v="90720"/>
    <s v="BUILDERS WAREHOUSE:SUNWARD PARK"/>
    <s v="PREMIUM PERENNIAL 15CM"/>
    <n v="70"/>
    <n v="41.5"/>
    <n v="2905"/>
    <n v="24133.620000000003"/>
    <x v="17"/>
  </r>
  <r>
    <m/>
    <x v="347"/>
    <s v="Invoice"/>
    <s v="90634"/>
    <s v="BUILDERS WAREHOUSE:RASLOUW"/>
    <s v="PREMIUM PERENNIAL 15CM"/>
    <n v="42"/>
    <n v="41.5"/>
    <n v="1743"/>
    <n v="25876.620000000003"/>
    <x v="17"/>
  </r>
  <r>
    <m/>
    <x v="347"/>
    <s v="Invoice"/>
    <s v="90739"/>
    <s v="BUILDERS WAREHOUSE:SILVERLAKES"/>
    <s v="PREMIUM PERENNIAL 15CM"/>
    <n v="32"/>
    <n v="41.5"/>
    <n v="1328"/>
    <n v="27204.620000000003"/>
    <x v="17"/>
  </r>
  <r>
    <m/>
    <x v="347"/>
    <s v="Invoice"/>
    <s v="90740"/>
    <s v="BUILDERS WAREHOUSE:CENTURION"/>
    <s v="PREMIUM PERENNIAL 15CM"/>
    <n v="64"/>
    <n v="41.5"/>
    <n v="2656"/>
    <n v="29860.620000000003"/>
    <x v="17"/>
  </r>
  <r>
    <m/>
    <x v="347"/>
    <s v="Invoice"/>
    <s v="90741"/>
    <s v="BUILDERS WAREHOUSE:WOODLANDS"/>
    <s v="PREMIUM PERENNIAL 15CM"/>
    <n v="64"/>
    <n v="41.5"/>
    <n v="2656"/>
    <n v="32516.620000000003"/>
    <x v="17"/>
  </r>
  <r>
    <m/>
    <x v="347"/>
    <s v="Invoice"/>
    <s v="90745"/>
    <s v="BUILDERS WAREHOUSE:LYNNWOOD"/>
    <s v="PREMIUM PERENNIAL 15CM"/>
    <n v="52"/>
    <n v="41.5"/>
    <n v="2158"/>
    <n v="34674.620000000003"/>
    <x v="17"/>
  </r>
  <r>
    <m/>
    <x v="354"/>
    <s v="Invoice"/>
    <s v="90755"/>
    <s v="BUILDERS WAREHOUSE:CRAIGHALL PARK"/>
    <s v="PREMIUM PERENNIAL 15CM"/>
    <n v="15"/>
    <n v="41.5"/>
    <n v="622.5"/>
    <n v="35297.120000000003"/>
    <x v="17"/>
  </r>
  <r>
    <m/>
    <x v="354"/>
    <s v="Invoice"/>
    <s v="90756"/>
    <s v="BUILDERS WAREHOUSE:KLERKSDORP"/>
    <s v="PREMIUM PERENNIAL 15CM"/>
    <n v="32"/>
    <n v="41.5"/>
    <n v="1328"/>
    <n v="36625.120000000003"/>
    <x v="17"/>
  </r>
  <r>
    <m/>
    <x v="348"/>
    <s v="Invoice"/>
    <s v="90767"/>
    <s v="BUILDERS WAREHOUSE:MAFIKENG"/>
    <s v="PREMIUM PERENNIAL 15CM"/>
    <n v="60"/>
    <n v="41.5"/>
    <n v="2490"/>
    <n v="39115.120000000003"/>
    <x v="17"/>
  </r>
  <r>
    <m/>
    <x v="348"/>
    <s v="Invoice"/>
    <s v="90769"/>
    <s v="BUILDERS WAREHOUSE:NORWOOD"/>
    <s v="PREMIUM PERENNIAL 15CM"/>
    <n v="32"/>
    <n v="41.5"/>
    <n v="1328"/>
    <n v="40443.120000000003"/>
    <x v="17"/>
  </r>
  <r>
    <m/>
    <x v="348"/>
    <s v="Invoice"/>
    <s v="90770"/>
    <s v="BUILDERS WAREHOUSE:GREENSTONE"/>
    <s v="PREMIUM PERENNIAL 15CM"/>
    <n v="40"/>
    <n v="41.5"/>
    <n v="1660"/>
    <n v="42103.12"/>
    <x v="17"/>
  </r>
  <r>
    <m/>
    <x v="349"/>
    <s v="Invoice"/>
    <s v="90792"/>
    <s v="BUILDERS WAREHOUSE:KEMPTON PARK"/>
    <s v="PREMIUM PERENNIAL 15CM"/>
    <n v="32"/>
    <n v="41.5"/>
    <n v="1328"/>
    <n v="43431.12"/>
    <x v="17"/>
  </r>
  <r>
    <m/>
    <x v="339"/>
    <s v="Invoice"/>
    <s v="90833"/>
    <s v="BUILDERS WAREHOUSE:BEDFORDVIEW"/>
    <s v="PREMIUM PERENNIAL 15CM"/>
    <n v="32"/>
    <n v="41.5"/>
    <n v="1328"/>
    <n v="44759.12"/>
    <x v="17"/>
  </r>
  <r>
    <m/>
    <x v="343"/>
    <s v="Invoice"/>
    <s v="90848"/>
    <s v="BUILDERS WAREHOUSE:NEWMARKET"/>
    <s v="PREMIUM PERENNIAL 15CM"/>
    <n v="16"/>
    <n v="41.5"/>
    <n v="664"/>
    <n v="45423.12"/>
    <x v="17"/>
  </r>
  <r>
    <m/>
    <x v="343"/>
    <s v="Invoice"/>
    <s v="90875"/>
    <s v="BUILDERS WAREHOUSE:NELSPRUIT"/>
    <s v="PREMIUM PERENNIAL 15CM"/>
    <n v="39"/>
    <n v="41.5"/>
    <n v="1618.5"/>
    <n v="47041.62"/>
    <x v="17"/>
  </r>
  <r>
    <m/>
    <x v="337"/>
    <s v="Invoice"/>
    <s v="90866"/>
    <s v="BUILDERS WAREHOUSE:RUSTENBURG"/>
    <s v="PREMIUM PERENNIAL 15CM"/>
    <n v="40"/>
    <n v="41.5"/>
    <n v="1660"/>
    <n v="48701.62"/>
    <x v="17"/>
  </r>
  <r>
    <m/>
    <x v="337"/>
    <s v="Invoice"/>
    <s v="90891"/>
    <s v="BUILDERS WAREHOUSE:ERASMUS PARK"/>
    <s v="PREMIUM PERENNIAL 15CM"/>
    <n v="32"/>
    <n v="41.5"/>
    <n v="1328"/>
    <n v="50029.62"/>
    <x v="17"/>
  </r>
  <r>
    <m/>
    <x v="351"/>
    <s v="Invoice"/>
    <s v="90834"/>
    <s v="BUILDERS WAREHOUSE:KLERKSDORP"/>
    <s v="PREMIUM PERENNIAL 15CM"/>
    <n v="32"/>
    <n v="41.5"/>
    <n v="1328"/>
    <n v="51357.62"/>
    <x v="17"/>
  </r>
  <r>
    <m/>
    <x v="352"/>
    <s v="Invoice"/>
    <s v="90896"/>
    <s v="BUILDERS WAREHOUSE:NEWMARKET"/>
    <s v="PREMIUM PERENNIAL 15CM"/>
    <n v="20"/>
    <n v="41.5"/>
    <n v="830"/>
    <n v="52187.62"/>
    <x v="17"/>
  </r>
  <r>
    <m/>
    <x v="352"/>
    <s v="Invoice"/>
    <s v="90897"/>
    <s v="BUILDERS WAREHOUSE:EDENVALE"/>
    <s v="PREMIUM PERENNIAL 15CM"/>
    <n v="16"/>
    <n v="41.5"/>
    <n v="664"/>
    <n v="52851.62"/>
    <x v="17"/>
  </r>
  <r>
    <s v="Total for PREMIUM PERENNIAL 15CM"/>
    <x v="0"/>
    <m/>
    <m/>
    <m/>
    <m/>
    <n v="1274"/>
    <m/>
    <n v="52851.62"/>
    <m/>
    <x v="0"/>
  </r>
  <r>
    <s v="SIMPLY BEAUTIFUL RANGE 15CM"/>
    <x v="0"/>
    <m/>
    <m/>
    <m/>
    <m/>
    <m/>
    <m/>
    <m/>
    <m/>
    <x v="0"/>
  </r>
  <r>
    <m/>
    <x v="338"/>
    <s v="Invoice"/>
    <s v="90636"/>
    <s v="BUILDERS WAREHOUSE:NORTHRIDING"/>
    <s v="SIMPLY BEAUTIFUL RANGE 15CM"/>
    <n v="16"/>
    <n v="41.5"/>
    <n v="664"/>
    <n v="664"/>
    <x v="17"/>
  </r>
  <r>
    <m/>
    <x v="355"/>
    <s v="Invoice"/>
    <s v="90653"/>
    <s v="BUILDERS WAREHOUSE:RUSTENBURG"/>
    <s v="SIMPLY BEAUTIFUL RANGE 15CM"/>
    <n v="40"/>
    <n v="41.5"/>
    <n v="1660"/>
    <n v="2324"/>
    <x v="17"/>
  </r>
  <r>
    <m/>
    <x v="355"/>
    <s v="Invoice"/>
    <s v="90656"/>
    <s v="BUILDERS WAREHOUSE:HARTEBEESPOORT"/>
    <s v="SIMPLY BEAUTIFUL RANGE 15CM"/>
    <n v="32"/>
    <n v="41.5"/>
    <n v="1328"/>
    <n v="3652"/>
    <x v="17"/>
  </r>
  <r>
    <m/>
    <x v="346"/>
    <s v="Invoice"/>
    <s v="90665"/>
    <s v="BUILDERS WAREHOUSE:LYNNWOOD"/>
    <s v="SIMPLY BEAUTIFUL RANGE 15CM"/>
    <n v="32"/>
    <n v="41.5"/>
    <n v="1328"/>
    <n v="4980"/>
    <x v="17"/>
  </r>
  <r>
    <m/>
    <x v="346"/>
    <s v="Invoice"/>
    <s v="90666"/>
    <s v="BUILDERS WAREHOUSE:CEDAR SQUARE"/>
    <s v="SIMPLY BEAUTIFUL RANGE 15CM"/>
    <n v="50"/>
    <n v="41.5"/>
    <n v="2075"/>
    <n v="7055"/>
    <x v="17"/>
  </r>
  <r>
    <m/>
    <x v="346"/>
    <s v="Invoice"/>
    <s v="90669"/>
    <s v="BUILDERS WAREHOUSE:RIVONIA"/>
    <s v="SIMPLY BEAUTIFUL RANGE 15CM"/>
    <n v="64"/>
    <n v="41.5"/>
    <n v="2656"/>
    <n v="9711"/>
    <x v="17"/>
  </r>
  <r>
    <m/>
    <x v="346"/>
    <s v="Invoice"/>
    <s v="90673"/>
    <s v="BUILDERS WAREHOUSE:FOURWAYS"/>
    <s v="SIMPLY BEAUTIFUL RANGE 15CM"/>
    <n v="20"/>
    <n v="41.5"/>
    <n v="830"/>
    <n v="10541"/>
    <x v="17"/>
  </r>
  <r>
    <m/>
    <x v="341"/>
    <s v="Invoice"/>
    <s v="90690"/>
    <s v="BUILDERS WAREHOUSE:SOUTHGATE"/>
    <s v="SIMPLY BEAUTIFUL RANGE 15CM"/>
    <n v="10"/>
    <n v="41.5"/>
    <n v="415"/>
    <n v="10956"/>
    <x v="17"/>
  </r>
  <r>
    <m/>
    <x v="341"/>
    <s v="Invoice"/>
    <s v="90712"/>
    <s v="BUILDERS WAREHOUSE:NEWCASTLE"/>
    <s v="SIMPLY BEAUTIFUL RANGE 15CM"/>
    <n v="48"/>
    <n v="41.5"/>
    <n v="1992"/>
    <n v="12948"/>
    <x v="17"/>
  </r>
  <r>
    <m/>
    <x v="353"/>
    <s v="Invoice"/>
    <s v="90699"/>
    <s v="BUILDERS WAREHOUSE:EMALALHENI"/>
    <s v="SIMPLY BEAUTIFUL RANGE 15CM"/>
    <n v="20"/>
    <n v="41.5"/>
    <n v="830"/>
    <n v="13778"/>
    <x v="17"/>
  </r>
  <r>
    <m/>
    <x v="353"/>
    <s v="Invoice"/>
    <s v="90700"/>
    <s v="BUILDERS WAREHOUSE:MIDDELBURG"/>
    <s v="SIMPLY BEAUTIFUL RANGE 15CM"/>
    <n v="10"/>
    <n v="41.5"/>
    <n v="415"/>
    <n v="14193"/>
    <x v="17"/>
  </r>
  <r>
    <m/>
    <x v="353"/>
    <s v="Invoice"/>
    <s v="90705"/>
    <s v="BUILDERS WAREHOUSE:NOORDHEUWEL"/>
    <s v="SIMPLY BEAUTIFUL RANGE 15CM"/>
    <n v="20"/>
    <n v="41.5"/>
    <n v="830"/>
    <n v="15023"/>
    <x v="17"/>
  </r>
  <r>
    <m/>
    <x v="353"/>
    <s v="Invoice"/>
    <s v="90706"/>
    <s v="BUILDERS WAREHOUSE:FLORIDA GLEN"/>
    <s v="SIMPLY BEAUTIFUL RANGE 15CM"/>
    <n v="10"/>
    <n v="41.5"/>
    <n v="415"/>
    <n v="15438"/>
    <x v="17"/>
  </r>
  <r>
    <m/>
    <x v="353"/>
    <s v="Invoice"/>
    <s v="90728"/>
    <s v="ROSES FOR U t/a URTH"/>
    <s v="CALIBRACHOA 15CM"/>
    <n v="32"/>
    <n v="40.99"/>
    <n v="1311.68"/>
    <n v="16749.68"/>
    <x v="18"/>
  </r>
  <r>
    <m/>
    <x v="353"/>
    <s v="Invoice"/>
    <s v="90730"/>
    <s v="BUILDERS WAREHOUSE:BLOEMFONTEIN"/>
    <s v="SIMPLY BEAUTIFUL RANGE 15CM"/>
    <n v="55"/>
    <n v="41.5"/>
    <n v="2282.5"/>
    <n v="19032.18"/>
    <x v="17"/>
  </r>
  <r>
    <m/>
    <x v="340"/>
    <s v="Invoice"/>
    <s v="90696"/>
    <s v="BUILDERS WAREHOUSE:STRUBENS VALLEY"/>
    <s v="SIMPLY BEAUTIFUL RANGE 15CM"/>
    <n v="32"/>
    <n v="41.5"/>
    <n v="1328"/>
    <n v="20360.18"/>
    <x v="17"/>
  </r>
  <r>
    <m/>
    <x v="340"/>
    <s v="Invoice"/>
    <s v="90753"/>
    <s v="FOUR SEASONS"/>
    <s v="SIMPLY BEAUTIFUL RANGE 15CM"/>
    <n v="12"/>
    <n v="40.99"/>
    <n v="491.88"/>
    <n v="20852.060000000001"/>
    <x v="17"/>
  </r>
  <r>
    <m/>
    <x v="344"/>
    <s v="Invoice"/>
    <s v="90704"/>
    <s v="BUILDERS WAREHOUSE:NORTHRIDING"/>
    <s v="SIMPLY BEAUTIFUL RANGE 15CM"/>
    <n v="42"/>
    <n v="41.5"/>
    <n v="1743"/>
    <n v="22595.06"/>
    <x v="17"/>
  </r>
  <r>
    <m/>
    <x v="344"/>
    <s v="Invoice"/>
    <s v="90717"/>
    <s v="BUILDERS WAREHOUSE:STRUBENS VALLEY"/>
    <s v="SIMPLY BEAUTIFUL RANGE 15CM"/>
    <n v="16"/>
    <n v="41.5"/>
    <n v="664"/>
    <n v="23259.06"/>
    <x v="17"/>
  </r>
  <r>
    <m/>
    <x v="347"/>
    <s v="Invoice"/>
    <s v="90738"/>
    <s v="BUILDERS WAREHOUSE:BRYANSTON"/>
    <s v="SIMPLY BEAUTIFUL RANGE 15CM"/>
    <n v="10"/>
    <n v="41.5"/>
    <n v="415"/>
    <n v="23674.06"/>
    <x v="17"/>
  </r>
  <r>
    <m/>
    <x v="347"/>
    <s v="Invoice"/>
    <s v="90743"/>
    <s v="BUILDERS WAREHOUSE:GLEN EAGLES"/>
    <s v="SIMPLY BEAUTIFUL RANGE 15CM"/>
    <n v="10"/>
    <n v="41.5"/>
    <n v="415"/>
    <n v="24089.06"/>
    <x v="17"/>
  </r>
  <r>
    <m/>
    <x v="347"/>
    <s v="Invoice"/>
    <s v="90744"/>
    <s v="BUILDERS WAREHOUSE:RIVONIA"/>
    <s v="SIMPLY BEAUTIFUL RANGE 15CM"/>
    <n v="32"/>
    <n v="41.5"/>
    <n v="1328"/>
    <n v="25417.06"/>
    <x v="17"/>
  </r>
  <r>
    <m/>
    <x v="347"/>
    <s v="Invoice"/>
    <s v="90745"/>
    <s v="BUILDERS WAREHOUSE:LYNNWOOD"/>
    <s v="SIMPLY BEAUTIFUL RANGE 15CM"/>
    <n v="20"/>
    <n v="41.5"/>
    <n v="830"/>
    <n v="26247.06"/>
    <x v="17"/>
  </r>
  <r>
    <m/>
    <x v="347"/>
    <s v="Invoice"/>
    <s v="90746"/>
    <s v="BUILDERS WAREHOUSE:WONDER PARK"/>
    <s v="SIMPLY BEAUTIFUL RANGE 15CM"/>
    <n v="20"/>
    <n v="41.5"/>
    <n v="830"/>
    <n v="27077.06"/>
    <x v="17"/>
  </r>
  <r>
    <m/>
    <x v="347"/>
    <s v="Invoice"/>
    <s v="90748"/>
    <s v="LOTS OF POTS CENTURION"/>
    <s v="SIMPLY BEAUTIFUL RANGE 15CM"/>
    <n v="12"/>
    <n v="40.99"/>
    <n v="491.88"/>
    <n v="27568.940000000002"/>
    <x v="17"/>
  </r>
  <r>
    <m/>
    <x v="354"/>
    <s v="Invoice"/>
    <s v="90758"/>
    <s v="ECKARDS GARDEN PAVILION"/>
    <s v="SIMPLY BEAUTIFUL RANGE 15CM"/>
    <n v="10"/>
    <n v="40.99"/>
    <n v="409.9"/>
    <n v="27978.840000000004"/>
    <x v="17"/>
  </r>
  <r>
    <m/>
    <x v="354"/>
    <s v="Invoice"/>
    <s v="90761"/>
    <s v="FH CHAMBERLAIN TRADING (PTY) LTD:MONTANA"/>
    <s v="SIMPLY BEAUTIFUL RANGE 15CM"/>
    <n v="140"/>
    <n v="41.5"/>
    <n v="5810"/>
    <n v="33788.840000000004"/>
    <x v="17"/>
  </r>
  <r>
    <m/>
    <x v="354"/>
    <s v="Invoice"/>
    <s v="90764"/>
    <s v="FH CHAMBERLAIN TRADING (PTY) LTD:KYALAMI"/>
    <s v="SIMPLY BEAUTIFUL RANGE 15CM"/>
    <n v="6"/>
    <n v="41.5"/>
    <n v="249"/>
    <n v="34037.840000000004"/>
    <x v="17"/>
  </r>
  <r>
    <m/>
    <x v="348"/>
    <s v="Invoice"/>
    <s v="90767"/>
    <s v="BUILDERS WAREHOUSE:MAFIKENG"/>
    <s v="SIMPLY BEAUTIFUL RANGE 15CM"/>
    <n v="40"/>
    <n v="41.5"/>
    <n v="1660"/>
    <n v="35697.840000000004"/>
    <x v="17"/>
  </r>
  <r>
    <m/>
    <x v="348"/>
    <s v="Invoice"/>
    <s v="90772"/>
    <s v="LITTLE AUSTRIA"/>
    <s v="SIMPLY BEAUTIFUL RANGE 15CM"/>
    <n v="20"/>
    <n v="40.99"/>
    <n v="819.8"/>
    <n v="36517.640000000007"/>
    <x v="17"/>
  </r>
  <r>
    <m/>
    <x v="342"/>
    <s v="Invoice"/>
    <s v="90780"/>
    <s v="BUILDERS WAREHOUSE:RIVONIA"/>
    <s v="SIMPLY BEAUTIFUL RANGE 15CM"/>
    <n v="20"/>
    <n v="41.5"/>
    <n v="830"/>
    <n v="37347.640000000007"/>
    <x v="17"/>
  </r>
  <r>
    <m/>
    <x v="342"/>
    <s v="Invoice"/>
    <s v="90784"/>
    <s v="BUILDERS WAREHOUSE:FOURWAYS"/>
    <s v="SIMPLY BEAUTIFUL RANGE 15CM"/>
    <n v="10"/>
    <n v="41.5"/>
    <n v="415"/>
    <n v="37762.640000000007"/>
    <x v="17"/>
  </r>
  <r>
    <m/>
    <x v="342"/>
    <s v="Invoice"/>
    <s v="90796"/>
    <s v="ROSES FOR U t/a URTH"/>
    <s v="MADEIRA 15CM"/>
    <n v="20"/>
    <n v="32.950000000000003"/>
    <n v="659"/>
    <n v="38421.640000000007"/>
    <x v="15"/>
  </r>
  <r>
    <m/>
    <x v="342"/>
    <s v="Invoice"/>
    <s v="90798"/>
    <s v="BUILDERS WAREHOUSE:BLOEMFONTEIN"/>
    <s v="SIMPLY BEAUTIFUL RANGE 15CM"/>
    <n v="96"/>
    <n v="41.5"/>
    <n v="3984"/>
    <n v="42405.640000000007"/>
    <x v="17"/>
  </r>
  <r>
    <m/>
    <x v="356"/>
    <s v="Invoice"/>
    <s v="90823"/>
    <s v="MALANSEUNS Head Office:MENLYN"/>
    <s v="SIMPLY BEAUTIFUL RANGE 15CM"/>
    <n v="20"/>
    <n v="40.99"/>
    <n v="819.8"/>
    <n v="43225.44000000001"/>
    <x v="17"/>
  </r>
  <r>
    <m/>
    <x v="356"/>
    <s v="Invoice"/>
    <s v="90845"/>
    <s v="SECUNDA NURSERY"/>
    <s v="SIMPLY BEAUTIFUL RANGE 15CM"/>
    <n v="16"/>
    <n v="40.99"/>
    <n v="655.84"/>
    <n v="43881.280000000006"/>
    <x v="17"/>
  </r>
  <r>
    <m/>
    <x v="356"/>
    <s v="Invoice"/>
    <s v="90846"/>
    <s v="BUILDERS WAREHOUSE:SECUNDA"/>
    <s v="SIMPLY BEAUTIFUL RANGE 15CM"/>
    <n v="16"/>
    <n v="41.5"/>
    <n v="664"/>
    <n v="44545.280000000006"/>
    <x v="17"/>
  </r>
  <r>
    <m/>
    <x v="356"/>
    <s v="Invoice"/>
    <s v="90861"/>
    <s v="BUILDERS WAREHOUSE:NEWCASTLE"/>
    <s v="SIMPLY BEAUTIFUL RANGE 15CM 150863"/>
    <n v="48"/>
    <n v="41.5"/>
    <n v="1992"/>
    <n v="46537.280000000006"/>
    <x v="17"/>
  </r>
  <r>
    <m/>
    <x v="339"/>
    <s v="Invoice"/>
    <s v="90818"/>
    <s v="BUILDERS WAREHOUSE:LAMBTON"/>
    <s v="SIMPLY BEAUTIFUL RANGE 15CM"/>
    <n v="15"/>
    <n v="41.5"/>
    <n v="622.5"/>
    <n v="47159.780000000006"/>
    <x v="17"/>
  </r>
  <r>
    <m/>
    <x v="339"/>
    <s v="Invoice"/>
    <s v="90836"/>
    <s v="LITTLE AUSTRIA"/>
    <s v="SIMPLY BEAUTIFUL RANGE 15CM"/>
    <n v="20"/>
    <n v="40.99"/>
    <n v="819.8"/>
    <n v="47979.580000000009"/>
    <x v="17"/>
  </r>
  <r>
    <m/>
    <x v="343"/>
    <s v="Invoice"/>
    <s v="90859"/>
    <s v="BUILDERS WAREHOUSE:BETHLEHEM"/>
    <s v="SIMPLY BEAUTIFUL RANGE 15CM"/>
    <n v="48"/>
    <n v="41.5"/>
    <n v="1992"/>
    <n v="49971.580000000009"/>
    <x v="17"/>
  </r>
  <r>
    <m/>
    <x v="343"/>
    <s v="Invoice"/>
    <s v="90869"/>
    <s v="GREENSIDE KWEKERY"/>
    <s v="GERBERA 15CM"/>
    <n v="32"/>
    <n v="40.99"/>
    <n v="1311.68"/>
    <n v="51283.260000000009"/>
    <x v="17"/>
  </r>
  <r>
    <m/>
    <x v="343"/>
    <s v="Invoice"/>
    <s v="90870"/>
    <s v="MONTANA GARDEN PAVILION"/>
    <s v="GERBERA 15CM"/>
    <n v="16"/>
    <n v="40.99"/>
    <n v="655.84"/>
    <n v="51939.100000000006"/>
    <x v="17"/>
  </r>
  <r>
    <m/>
    <x v="343"/>
    <s v="Invoice"/>
    <s v="90870"/>
    <s v="MONTANA GARDEN PAVILION"/>
    <s v="CALIBRACHOA 15CM"/>
    <n v="12"/>
    <n v="40.99"/>
    <n v="491.88"/>
    <n v="52430.98"/>
    <x v="18"/>
  </r>
  <r>
    <m/>
    <x v="343"/>
    <s v="Invoice"/>
    <s v="90871"/>
    <s v="YEBO YES PLANTS"/>
    <s v="GERBERA 15CM"/>
    <n v="9"/>
    <n v="40.99"/>
    <n v="368.91"/>
    <n v="52799.890000000007"/>
    <x v="17"/>
  </r>
  <r>
    <m/>
    <x v="343"/>
    <s v="Invoice"/>
    <s v="90874"/>
    <s v="BUILDERS WAREHOUSE:BLOEMFONTEIN"/>
    <s v="SIMPLY BEAUTIFUL RANGE 15CM"/>
    <n v="16"/>
    <n v="41.5"/>
    <n v="664"/>
    <n v="53463.890000000007"/>
    <x v="17"/>
  </r>
  <r>
    <m/>
    <x v="337"/>
    <s v="Invoice"/>
    <s v="90866"/>
    <s v="BUILDERS WAREHOUSE:RUSTENBURG"/>
    <s v="SIMPLY BEAUTIFUL RANGE 15CM"/>
    <n v="20"/>
    <n v="41.5"/>
    <n v="830"/>
    <n v="54293.890000000007"/>
    <x v="17"/>
  </r>
  <r>
    <m/>
    <x v="351"/>
    <s v="Invoice"/>
    <s v="90882"/>
    <s v="BUILDERS WAREHOUSE:RIVONIA"/>
    <s v="SIMPLY BEAUTIFUL RANGE 15CM"/>
    <n v="20"/>
    <n v="41.5"/>
    <n v="830"/>
    <n v="55123.890000000007"/>
    <x v="17"/>
  </r>
  <r>
    <m/>
    <x v="352"/>
    <s v="Invoice"/>
    <s v="90902"/>
    <s v="LITTLE AUSTRIA"/>
    <s v="SIMPLY BEAUTIFUL RANGE 15CM"/>
    <n v="10"/>
    <n v="40.99"/>
    <n v="409.9"/>
    <n v="55533.790000000008"/>
    <x v="17"/>
  </r>
  <r>
    <m/>
    <x v="352"/>
    <s v="Invoice"/>
    <s v="90903"/>
    <s v="BUILDERS WAREHOUSE:CRAIGHALL PARK"/>
    <s v="SIMPLY BEAUTIFUL RANGE 15CM"/>
    <n v="10"/>
    <n v="41.5"/>
    <n v="415"/>
    <n v="55948.790000000008"/>
    <x v="17"/>
  </r>
  <r>
    <m/>
    <x v="352"/>
    <s v="Invoice"/>
    <s v="90906"/>
    <s v="THYME SQUARE"/>
    <s v="CALIBRACHOA 15CM"/>
    <n v="10"/>
    <n v="38.799999999999997"/>
    <n v="388"/>
    <n v="56336.790000000008"/>
    <x v="18"/>
  </r>
  <r>
    <m/>
    <x v="352"/>
    <s v="Invoice"/>
    <s v="90917"/>
    <s v="BUILDERS WAREHOUSE:THOHOYANDOU"/>
    <s v="SIMPLY BEAUTIFUL RANGE 15CM"/>
    <n v="64"/>
    <n v="33.5"/>
    <n v="2144"/>
    <n v="58480.790000000008"/>
    <x v="17"/>
  </r>
  <r>
    <s v="Total for SIMPLY BEAUTIFUL RANGE 15CM"/>
    <x v="0"/>
    <m/>
    <m/>
    <m/>
    <m/>
    <n v="1429"/>
    <m/>
    <n v="58480.790000000008"/>
    <m/>
    <x v="0"/>
  </r>
  <r>
    <s v="VERBENA 15CM"/>
    <x v="0"/>
    <m/>
    <m/>
    <m/>
    <m/>
    <m/>
    <m/>
    <m/>
    <m/>
    <x v="0"/>
  </r>
  <r>
    <m/>
    <x v="338"/>
    <s v="Invoice"/>
    <s v="90610"/>
    <s v="RIVERSIDE MICA"/>
    <s v="VERBENA ASSORTED 15CM SEAS"/>
    <n v="16"/>
    <n v="44.4"/>
    <n v="710.4"/>
    <n v="710.4"/>
    <x v="17"/>
  </r>
  <r>
    <m/>
    <x v="338"/>
    <s v="Invoice"/>
    <s v="90651"/>
    <s v="THYME SQUARE"/>
    <s v="VERBENA 15CM"/>
    <n v="10"/>
    <n v="38.799999999999997"/>
    <n v="388"/>
    <n v="1098.4000000000001"/>
    <x v="17"/>
  </r>
  <r>
    <s v="Total for VERBENA 15CM"/>
    <x v="0"/>
    <m/>
    <m/>
    <m/>
    <m/>
    <n v="26"/>
    <m/>
    <n v="1098.4000000000001"/>
    <m/>
    <x v="0"/>
  </r>
  <r>
    <s v="SUCCULENT 15CM"/>
    <x v="0"/>
    <m/>
    <m/>
    <m/>
    <m/>
    <m/>
    <m/>
    <m/>
    <m/>
    <x v="0"/>
  </r>
  <r>
    <m/>
    <x v="354"/>
    <s v="Invoice"/>
    <s v="90766"/>
    <s v="FLORICULTURE WHOLESALE GROWERS"/>
    <s v="SEDUM PARCHYPHYLLUM"/>
    <n v="10"/>
    <n v="21.2"/>
    <n v="212"/>
    <n v="212"/>
    <x v="16"/>
  </r>
  <r>
    <m/>
    <x v="354"/>
    <s v="Invoice"/>
    <s v="90766"/>
    <s v="FLORICULTURE WHOLESALE GROWERS"/>
    <s v="SEDUM RUBVOTICTUM"/>
    <n v="10"/>
    <n v="21.2"/>
    <n v="212"/>
    <n v="424"/>
    <x v="16"/>
  </r>
  <r>
    <m/>
    <x v="354"/>
    <s v="Invoice"/>
    <s v="90766"/>
    <s v="FLORICULTURE WHOLESALE GROWERS"/>
    <s v="SEDUM RESLEXUM"/>
    <n v="10"/>
    <n v="21.2"/>
    <n v="212"/>
    <n v="636"/>
    <x v="16"/>
  </r>
  <r>
    <m/>
    <x v="343"/>
    <s v="Invoice"/>
    <s v="90860"/>
    <s v="THYME SQUARE"/>
    <s v="SUCCULENT 15CM"/>
    <n v="9"/>
    <n v="21.2"/>
    <n v="190.8"/>
    <n v="826.8"/>
    <x v="16"/>
  </r>
  <r>
    <m/>
    <x v="352"/>
    <s v="Invoice"/>
    <s v="90906"/>
    <s v="THYME SQUARE"/>
    <s v="SUCCULENT 15CM"/>
    <n v="10"/>
    <n v="21.2"/>
    <n v="212"/>
    <n v="1038.8"/>
    <x v="16"/>
  </r>
  <r>
    <s v="Total for SUCCULENT 15CM"/>
    <x v="0"/>
    <m/>
    <m/>
    <m/>
    <m/>
    <n v="49"/>
    <m/>
    <n v="1038.8"/>
    <m/>
    <x v="0"/>
  </r>
  <r>
    <s v="CHILLI 17CM"/>
    <x v="0"/>
    <m/>
    <m/>
    <m/>
    <m/>
    <m/>
    <m/>
    <m/>
    <m/>
    <x v="0"/>
  </r>
  <r>
    <m/>
    <x v="354"/>
    <s v="Invoice"/>
    <s v="90766"/>
    <s v="FLORICULTURE WHOLESALE GROWERS"/>
    <s v="CAPSICUM TRINIDAD SCORPIAN MORUYA YELLOW"/>
    <n v="10"/>
    <n v="33.950000000000003"/>
    <n v="339.5"/>
    <n v="339.5"/>
    <x v="23"/>
  </r>
  <r>
    <m/>
    <x v="354"/>
    <s v="Invoice"/>
    <s v="90766"/>
    <s v="FLORICULTURE WHOLESALE GROWERS"/>
    <s v="CAPSICUM TRINIDAD SCORPIAN MORUYA RED"/>
    <n v="10"/>
    <n v="33.950000000000003"/>
    <n v="339.5"/>
    <n v="679"/>
    <x v="23"/>
  </r>
  <r>
    <m/>
    <x v="354"/>
    <s v="Invoice"/>
    <s v="90766"/>
    <s v="FLORICULTURE WHOLESALE GROWERS"/>
    <s v="CAPSICUM BIRD EYE"/>
    <n v="7"/>
    <n v="33.950000000000003"/>
    <n v="237.65"/>
    <n v="916.65"/>
    <x v="23"/>
  </r>
  <r>
    <m/>
    <x v="354"/>
    <s v="Invoice"/>
    <s v="90766"/>
    <s v="FLORICULTURE WHOLESALE GROWERS"/>
    <s v="CAPSICUM CHILLI HABANERO LIGHT YELLOW"/>
    <n v="10"/>
    <n v="33.950000000000003"/>
    <n v="339.5"/>
    <n v="1256.1500000000001"/>
    <x v="23"/>
  </r>
  <r>
    <m/>
    <x v="354"/>
    <s v="Invoice"/>
    <s v="90766"/>
    <s v="FLORICULTURE WHOLESALE GROWERS"/>
    <s v="CAPSICUM CHILLI BHUT JOLOKLA RED"/>
    <n v="10"/>
    <n v="33.950000000000003"/>
    <n v="339.5"/>
    <n v="1595.65"/>
    <x v="23"/>
  </r>
  <r>
    <m/>
    <x v="356"/>
    <s v="Invoice"/>
    <s v="90819"/>
    <s v="HECKERS GARDEN CENTRE (Pty) Ltd"/>
    <s v="CAPSICUM CHILLI BHUT JOLOKIA 17CM"/>
    <n v="50"/>
    <n v="18.989999999999998"/>
    <n v="949.5"/>
    <n v="2545.15"/>
    <x v="23"/>
  </r>
  <r>
    <m/>
    <x v="356"/>
    <s v="Invoice"/>
    <s v="90819"/>
    <s v="HECKERS GARDEN CENTRE (Pty) Ltd"/>
    <s v="CAPSICUM CHILLI TRINIDAD MORUNGA RED 17CM"/>
    <n v="50"/>
    <n v="18.989999999999998"/>
    <n v="949.5"/>
    <n v="3494.65"/>
    <x v="23"/>
  </r>
  <r>
    <m/>
    <x v="356"/>
    <s v="Invoice"/>
    <s v="90819"/>
    <s v="HECKERS GARDEN CENTRE (Pty) Ltd"/>
    <s v="CAPSICUM CHILLI TRINIDAD SCORPION YELLOW 17CM"/>
    <n v="80"/>
    <n v="18.989999999999998"/>
    <n v="1519.2"/>
    <n v="5013.8500000000004"/>
    <x v="23"/>
  </r>
  <r>
    <m/>
    <x v="356"/>
    <s v="Invoice"/>
    <s v="90819"/>
    <s v="HECKERS GARDEN CENTRE (Pty) Ltd"/>
    <s v="CAPSICUM CHILLI JALAPENO 17CM"/>
    <n v="50"/>
    <n v="18.989999999999998"/>
    <n v="949.5"/>
    <n v="5963.35"/>
    <x v="23"/>
  </r>
  <r>
    <m/>
    <x v="356"/>
    <s v="Invoice"/>
    <s v="90819"/>
    <s v="HECKERS GARDEN CENTRE (Pty) Ltd"/>
    <s v="CAPSICUM CHILLI MILD BUTTON MIX 17CM"/>
    <n v="50"/>
    <n v="18.989999999999998"/>
    <n v="949.5"/>
    <n v="6912.85"/>
    <x v="23"/>
  </r>
  <r>
    <m/>
    <x v="356"/>
    <s v="Invoice"/>
    <s v="90819"/>
    <s v="HECKERS GARDEN CENTRE (Pty) Ltd"/>
    <s v="CAPSICUM CHILLI CAROLINA REAPER 17CM"/>
    <n v="60"/>
    <n v="18.989999999999998"/>
    <n v="1139.4000000000001"/>
    <n v="8052.25"/>
    <x v="23"/>
  </r>
  <r>
    <m/>
    <x v="356"/>
    <s v="Invoice"/>
    <s v="90819"/>
    <s v="HECKERS GARDEN CENTRE (Pty) Ltd"/>
    <s v="CAPSICUM CHILLI HABANERO WHITE 17CM"/>
    <n v="50"/>
    <n v="18.989999999999998"/>
    <n v="949.5"/>
    <n v="9001.75"/>
    <x v="23"/>
  </r>
  <r>
    <s v="Total for CHILLI 17CM"/>
    <x v="0"/>
    <m/>
    <m/>
    <m/>
    <m/>
    <n v="437"/>
    <m/>
    <n v="9001.75"/>
    <m/>
    <x v="0"/>
  </r>
  <r>
    <s v="COLOUR MIX"/>
    <x v="0"/>
    <m/>
    <m/>
    <m/>
    <m/>
    <m/>
    <m/>
    <m/>
    <m/>
    <x v="0"/>
  </r>
  <r>
    <m/>
    <x v="354"/>
    <s v="Invoice"/>
    <s v="90764"/>
    <s v="FH CHAMBERLAIN TRADING (PTY) LTD:KYALAMI"/>
    <s v="PLANT CHILLI POT 19CM ASSORTED ATN"/>
    <n v="6"/>
    <n v="58.95"/>
    <n v="353.7"/>
    <n v="353.7"/>
    <x v="24"/>
  </r>
  <r>
    <s v="Total for COLOUR MIX"/>
    <x v="0"/>
    <m/>
    <m/>
    <m/>
    <m/>
    <n v="6"/>
    <m/>
    <n v="353.7"/>
    <m/>
    <x v="0"/>
  </r>
  <r>
    <s v="PLANT TO PLATE 17CM"/>
    <x v="0"/>
    <m/>
    <m/>
    <m/>
    <m/>
    <m/>
    <m/>
    <m/>
    <m/>
    <x v="0"/>
  </r>
  <r>
    <m/>
    <x v="345"/>
    <s v="Invoice"/>
    <s v="90633"/>
    <s v="BUILDERS WAREHOUSE:NEWMARKET"/>
    <s v="PLANT TO PLATE 17CM"/>
    <n v="20"/>
    <n v="35.700000000000003"/>
    <n v="714"/>
    <n v="714"/>
    <x v="23"/>
  </r>
  <r>
    <m/>
    <x v="338"/>
    <s v="Invoice"/>
    <s v="90645"/>
    <s v="GARDENSHOP PARKTOWN"/>
    <s v="PLANT TO PLATE 17CM"/>
    <n v="10"/>
    <n v="33.950000000000003"/>
    <n v="339.5"/>
    <n v="1053.5"/>
    <x v="23"/>
  </r>
  <r>
    <m/>
    <x v="338"/>
    <s v="Invoice"/>
    <s v="90651"/>
    <s v="THYME SQUARE"/>
    <s v="PLANT TO PLATE 17CM"/>
    <n v="4"/>
    <n v="38.799999999999997"/>
    <n v="155.19999999999999"/>
    <n v="1208.7"/>
    <x v="23"/>
  </r>
  <r>
    <m/>
    <x v="355"/>
    <s v="Invoice"/>
    <s v="90654"/>
    <s v="BUILDERS WAREHOUSE:KEMPTON PARK"/>
    <s v="PLANT TO PLATE 17CM"/>
    <n v="20"/>
    <n v="35.700000000000003"/>
    <n v="714"/>
    <n v="1922.7"/>
    <x v="23"/>
  </r>
  <r>
    <m/>
    <x v="355"/>
    <s v="Invoice"/>
    <s v="90656"/>
    <s v="BUILDERS WAREHOUSE:HARTEBEESPOORT"/>
    <s v="PLANT TO PLATE 17CM"/>
    <n v="14"/>
    <n v="35.700000000000003"/>
    <n v="499.8"/>
    <n v="2422.5"/>
    <x v="23"/>
  </r>
  <r>
    <m/>
    <x v="346"/>
    <s v="Invoice"/>
    <s v="90671"/>
    <s v="LIFESTYLE HOME GARDEN"/>
    <s v="PLANT TO PLATE 17CM"/>
    <n v="40"/>
    <n v="30.5"/>
    <n v="1220"/>
    <n v="3642.5"/>
    <x v="23"/>
  </r>
  <r>
    <m/>
    <x v="341"/>
    <s v="Invoice"/>
    <s v="90688"/>
    <s v="GARDENSHOP PARKTOWN"/>
    <s v="PLANT TO PLATE 17CM"/>
    <n v="30"/>
    <n v="33.950000000000003"/>
    <n v="1018.5"/>
    <n v="4661"/>
    <x v="23"/>
  </r>
  <r>
    <m/>
    <x v="353"/>
    <s v="Invoice"/>
    <s v="90697"/>
    <s v="BUILDERS WAREHOUSE:BOKSBURG (NEW)"/>
    <s v="PLANT TO PLATE 17CM"/>
    <n v="20"/>
    <n v="35.700000000000003"/>
    <n v="714"/>
    <n v="5375"/>
    <x v="23"/>
  </r>
  <r>
    <m/>
    <x v="353"/>
    <s v="Invoice"/>
    <s v="90702"/>
    <s v="BUILDERS WAREHOUSE:EDENVALE"/>
    <s v="PLANT TO PLATE 17CM"/>
    <n v="20"/>
    <n v="35.700000000000003"/>
    <n v="714"/>
    <n v="6089"/>
    <x v="23"/>
  </r>
  <r>
    <m/>
    <x v="353"/>
    <s v="Invoice"/>
    <s v="90729"/>
    <s v="PRETTY GARDENS"/>
    <s v="PLANT TO PLATE 17CM"/>
    <n v="20"/>
    <n v="33.950000000000003"/>
    <n v="679"/>
    <n v="6768"/>
    <x v="23"/>
  </r>
  <r>
    <m/>
    <x v="340"/>
    <s v="Invoice"/>
    <s v="90708"/>
    <s v="BUILDERS WAREHOUSE:CARNIVAL MALL"/>
    <s v="PLANT TO PLATE 17CM"/>
    <n v="20"/>
    <n v="35.700000000000003"/>
    <n v="714"/>
    <n v="7482"/>
    <x v="23"/>
  </r>
  <r>
    <m/>
    <x v="344"/>
    <s v="Invoice"/>
    <s v="90704"/>
    <s v="BUILDERS WAREHOUSE:NORTHRIDING"/>
    <s v="PLANT TO PLATE 17CM"/>
    <n v="10"/>
    <n v="35.700000000000003"/>
    <n v="357"/>
    <n v="7839"/>
    <x v="23"/>
  </r>
  <r>
    <m/>
    <x v="347"/>
    <s v="Invoice"/>
    <s v="90743"/>
    <s v="BUILDERS WAREHOUSE:GLEN EAGLES"/>
    <s v="PLANT TO PLATE 17CM"/>
    <n v="10"/>
    <n v="35.700000000000003"/>
    <n v="357"/>
    <n v="8196"/>
    <x v="23"/>
  </r>
  <r>
    <m/>
    <x v="354"/>
    <s v="Invoice"/>
    <s v="90758"/>
    <s v="ECKARDS GARDEN PAVILION"/>
    <s v="PLANT TO PLATE 17CM"/>
    <n v="20"/>
    <n v="33.950000000000003"/>
    <n v="679"/>
    <n v="8875"/>
    <x v="23"/>
  </r>
  <r>
    <m/>
    <x v="354"/>
    <s v="Invoice"/>
    <s v="90764"/>
    <s v="FH CHAMBERLAIN TRADING (PTY) LTD:KYALAMI"/>
    <s v="PLANT TO PLATE 17CM"/>
    <n v="6"/>
    <n v="35.75"/>
    <n v="214.5"/>
    <n v="9089.5"/>
    <x v="23"/>
  </r>
  <r>
    <m/>
    <x v="348"/>
    <s v="Invoice"/>
    <s v="90772"/>
    <s v="LITTLE AUSTRIA"/>
    <s v="PLANT TO PLATE 17CM"/>
    <n v="5"/>
    <n v="33.950000000000003"/>
    <n v="169.75"/>
    <n v="9259.25"/>
    <x v="23"/>
  </r>
  <r>
    <m/>
    <x v="342"/>
    <s v="Invoice"/>
    <s v="90776"/>
    <s v="BUILDERS WAREHOUSE:NEWMARKET"/>
    <s v="PLANT TO PLATE 17CM"/>
    <n v="20"/>
    <n v="35.700000000000003"/>
    <n v="714"/>
    <n v="9973.25"/>
    <x v="23"/>
  </r>
  <r>
    <m/>
    <x v="342"/>
    <s v="Invoice"/>
    <s v="90777"/>
    <s v="THYME SQUARE"/>
    <s v="PLANT TO PLATE 17CM"/>
    <n v="15"/>
    <n v="29.3"/>
    <n v="439.5"/>
    <n v="10412.75"/>
    <x v="23"/>
  </r>
  <r>
    <m/>
    <x v="342"/>
    <s v="Invoice"/>
    <s v="90780"/>
    <s v="BUILDERS WAREHOUSE:RIVONIA"/>
    <s v="PLANT TO PLATE 17CM"/>
    <n v="25"/>
    <n v="35.700000000000003"/>
    <n v="892.5"/>
    <n v="11305.25"/>
    <x v="23"/>
  </r>
  <r>
    <m/>
    <x v="342"/>
    <s v="Invoice"/>
    <s v="90786"/>
    <s v="LIFESTYLE HOME GARDEN"/>
    <s v="PLANT TO PLATE 17CM"/>
    <n v="40"/>
    <n v="30.5"/>
    <n v="1220"/>
    <n v="12525.25"/>
    <x v="23"/>
  </r>
  <r>
    <m/>
    <x v="349"/>
    <s v="Invoice"/>
    <s v="90787"/>
    <s v="BUILDERS WAREHOUSE:NORWOOD"/>
    <s v="PLANT TO PLATE 17CM"/>
    <n v="15"/>
    <n v="35.700000000000003"/>
    <n v="535.5"/>
    <n v="13060.75"/>
    <x v="23"/>
  </r>
  <r>
    <m/>
    <x v="350"/>
    <s v="Invoice"/>
    <s v="90805"/>
    <s v="BUILDERS WAREHOUSE:SILVERLAKES"/>
    <s v="PLANT TO PLATE 17CM"/>
    <n v="20"/>
    <n v="35.700000000000003"/>
    <n v="714"/>
    <n v="13774.75"/>
    <x v="23"/>
  </r>
  <r>
    <m/>
    <x v="350"/>
    <s v="Invoice"/>
    <s v="90806"/>
    <s v="LIFESTYLE HOME GARDEN"/>
    <s v="PLANT TO PLATE 17CM"/>
    <n v="40"/>
    <n v="30.5"/>
    <n v="1220"/>
    <n v="14994.75"/>
    <x v="23"/>
  </r>
  <r>
    <m/>
    <x v="350"/>
    <s v="Invoice"/>
    <s v="90811"/>
    <s v="CENTRAL NURSERY DEPOT"/>
    <s v="PLANT TO PLATE 17CM"/>
    <n v="10"/>
    <n v="33.950000000000003"/>
    <n v="339.5"/>
    <n v="15334.25"/>
    <x v="23"/>
  </r>
  <r>
    <m/>
    <x v="356"/>
    <s v="Invoice"/>
    <s v="90846"/>
    <s v="BUILDERS WAREHOUSE:SECUNDA"/>
    <s v="PLANT TO PLATE 17CM"/>
    <n v="10"/>
    <n v="35.700000000000003"/>
    <n v="357"/>
    <n v="15691.25"/>
    <x v="23"/>
  </r>
  <r>
    <m/>
    <x v="356"/>
    <s v="Invoice"/>
    <s v="90861"/>
    <s v="BUILDERS WAREHOUSE:NEWCASTLE"/>
    <s v="PLANT TO PLATE 17CM 438425"/>
    <n v="50"/>
    <n v="35.700000000000003"/>
    <n v="1785"/>
    <n v="17476.25"/>
    <x v="23"/>
  </r>
  <r>
    <m/>
    <x v="339"/>
    <s v="Invoice"/>
    <s v="90828"/>
    <s v="BUILDERS WAREHOUSE:NORTHRIDING"/>
    <s v="PLANT TO PLATE 17CM"/>
    <n v="15"/>
    <n v="35.700000000000003"/>
    <n v="535.5"/>
    <n v="18011.75"/>
    <x v="23"/>
  </r>
  <r>
    <m/>
    <x v="343"/>
    <s v="Invoice"/>
    <s v="90848"/>
    <s v="BUILDERS WAREHOUSE:NEWMARKET"/>
    <s v="PLANT TO PLATE 17CM"/>
    <n v="15"/>
    <n v="35.700000000000003"/>
    <n v="535.5"/>
    <n v="18547.25"/>
    <x v="23"/>
  </r>
  <r>
    <m/>
    <x v="337"/>
    <s v="Invoice"/>
    <s v="90865"/>
    <s v="BUILDERS WAREHOUSE:KEMPTON PARK"/>
    <s v="PLANT TO PLATE 17CM"/>
    <n v="20"/>
    <n v="35.700000000000003"/>
    <n v="714"/>
    <n v="19261.25"/>
    <x v="23"/>
  </r>
  <r>
    <m/>
    <x v="337"/>
    <s v="Invoice"/>
    <s v="90866"/>
    <s v="BUILDERS WAREHOUSE:RUSTENBURG"/>
    <s v="PLANT TO PLATE 17CM"/>
    <n v="20"/>
    <n v="35.700000000000003"/>
    <n v="714"/>
    <n v="19975.25"/>
    <x v="23"/>
  </r>
  <r>
    <m/>
    <x v="337"/>
    <s v="Invoice"/>
    <s v="90868"/>
    <s v="BUILDERS WAREHOUSE:LYNNWOOD"/>
    <s v="PLANT TO PLATE 17CM"/>
    <n v="15"/>
    <n v="35.700000000000003"/>
    <n v="535.5"/>
    <n v="20510.75"/>
    <x v="23"/>
  </r>
  <r>
    <m/>
    <x v="352"/>
    <s v="Invoice"/>
    <s v="90905"/>
    <s v="FH CHAMBERLAIN TRADING (PTY) LTD:RIVIERA"/>
    <s v="PLANT TO PLATE 17CM"/>
    <n v="20"/>
    <n v="35.75"/>
    <n v="715"/>
    <n v="21225.75"/>
    <x v="23"/>
  </r>
  <r>
    <m/>
    <x v="352"/>
    <s v="Invoice"/>
    <s v="90917"/>
    <s v="BUILDERS WAREHOUSE:THOHOYANDOU"/>
    <s v="PLANT TO PLATE 17CM"/>
    <n v="15"/>
    <n v="33.5"/>
    <n v="502.5"/>
    <n v="21728.25"/>
    <x v="23"/>
  </r>
  <r>
    <s v="Total for PLANT TO PLATE 17CM"/>
    <x v="0"/>
    <m/>
    <m/>
    <m/>
    <m/>
    <n v="634"/>
    <m/>
    <n v="21728.25"/>
    <m/>
    <x v="0"/>
  </r>
  <r>
    <s v="PLANTED AERO BOWL 20CM"/>
    <x v="0"/>
    <m/>
    <m/>
    <m/>
    <m/>
    <m/>
    <m/>
    <m/>
    <m/>
    <x v="0"/>
  </r>
  <r>
    <m/>
    <x v="345"/>
    <s v="Invoice"/>
    <s v="90549"/>
    <s v="BUILDERS WAREHOUSE:MIDDELBURG"/>
    <s v="PLANTED AERO BOWL 20CM"/>
    <n v="5"/>
    <n v="72.5"/>
    <n v="362.5"/>
    <n v="362.5"/>
    <x v="28"/>
  </r>
  <r>
    <m/>
    <x v="345"/>
    <s v="Invoice"/>
    <s v="90608"/>
    <s v="BUILDERS WAREHOUSE:ZAMBEZI"/>
    <s v="PLANTED AERO BOWL 20CM"/>
    <n v="8"/>
    <n v="72.5"/>
    <n v="580"/>
    <n v="942.5"/>
    <x v="28"/>
  </r>
  <r>
    <m/>
    <x v="345"/>
    <s v="Invoice"/>
    <s v="90647"/>
    <s v="SECUNDA NURSERY"/>
    <s v="PLANTED AERO BOWL 20CM"/>
    <n v="1"/>
    <n v="68.900000000000006"/>
    <n v="68.900000000000006"/>
    <n v="1011.4"/>
    <x v="28"/>
  </r>
  <r>
    <m/>
    <x v="338"/>
    <s v="Invoice"/>
    <s v="90637"/>
    <s v="BUILDERS WAREHOUSE:NOORDHEUWEL"/>
    <s v="PLANTED AERO BOWL 20CM"/>
    <n v="6"/>
    <n v="72.5"/>
    <n v="435"/>
    <n v="1446.4"/>
    <x v="28"/>
  </r>
  <r>
    <m/>
    <x v="338"/>
    <s v="Invoice"/>
    <s v="90639"/>
    <s v="BUILDERS WAREHOUSE:VEREENIGING"/>
    <s v="PLANTED AERO BOWL 20CM"/>
    <n v="5"/>
    <n v="72.5"/>
    <n v="362.5"/>
    <n v="1808.9"/>
    <x v="28"/>
  </r>
  <r>
    <m/>
    <x v="338"/>
    <s v="Invoice"/>
    <s v="90642"/>
    <s v="FH CHAMBERLAIN TRADING (PTY) LTD:MONTANA"/>
    <s v="PLANTED AERO BOWL 20CM"/>
    <n v="60"/>
    <n v="72.5"/>
    <n v="4350"/>
    <n v="6158.9"/>
    <x v="28"/>
  </r>
  <r>
    <m/>
    <x v="338"/>
    <s v="Invoice"/>
    <s v="90651"/>
    <s v="THYME SQUARE"/>
    <s v="PLANTED AERO BOWL 20CM"/>
    <n v="6"/>
    <n v="68.8"/>
    <n v="412.8"/>
    <n v="6571.7"/>
    <x v="28"/>
  </r>
  <r>
    <m/>
    <x v="355"/>
    <s v="Invoice"/>
    <s v="90652"/>
    <s v="BUILDERS WAREHOUSE:ROBINDALE"/>
    <s v="PLANTED AERO BOWL 20CM"/>
    <n v="6"/>
    <n v="72.5"/>
    <n v="435"/>
    <n v="7006.7"/>
    <x v="28"/>
  </r>
  <r>
    <m/>
    <x v="355"/>
    <s v="Invoice"/>
    <s v="90653"/>
    <s v="BUILDERS WAREHOUSE:RUSTENBURG"/>
    <s v="PLANTED AERO BOWL 20CM"/>
    <n v="10"/>
    <n v="72.5"/>
    <n v="725"/>
    <n v="7731.7"/>
    <x v="28"/>
  </r>
  <r>
    <m/>
    <x v="346"/>
    <s v="Invoice"/>
    <s v="90664"/>
    <s v="BUILDERS WAREHOUSE:ZAMBEZI"/>
    <s v="PLANTED AERO BOWL 20CM"/>
    <n v="6"/>
    <n v="72.5"/>
    <n v="435"/>
    <n v="8166.7"/>
    <x v="28"/>
  </r>
  <r>
    <m/>
    <x v="346"/>
    <s v="Invoice"/>
    <s v="90665"/>
    <s v="BUILDERS WAREHOUSE:LYNNWOOD"/>
    <s v="PLANTED AERO BOWL 20CM"/>
    <n v="6"/>
    <n v="72.5"/>
    <n v="435"/>
    <n v="8601.7000000000007"/>
    <x v="28"/>
  </r>
  <r>
    <m/>
    <x v="346"/>
    <s v="Invoice"/>
    <s v="90666"/>
    <s v="BUILDERS WAREHOUSE:CEDAR SQUARE"/>
    <s v="PLANTED AERO BOWL 20CM"/>
    <n v="5"/>
    <n v="72.5"/>
    <n v="362.5"/>
    <n v="8964.2000000000007"/>
    <x v="28"/>
  </r>
  <r>
    <m/>
    <x v="346"/>
    <s v="Invoice"/>
    <s v="90668"/>
    <s v="BUILDERS WAREHOUSE:GLEN EAGLES"/>
    <s v="PLANTED AERO BOWL 20CM"/>
    <n v="8"/>
    <n v="72.5"/>
    <n v="580"/>
    <n v="9544.2000000000007"/>
    <x v="28"/>
  </r>
  <r>
    <m/>
    <x v="346"/>
    <s v="Invoice"/>
    <s v="90669"/>
    <s v="BUILDERS WAREHOUSE:RIVONIA"/>
    <s v="PLANTED AERO BOWL 20CM"/>
    <n v="5"/>
    <n v="72.5"/>
    <n v="362.5"/>
    <n v="9906.7000000000007"/>
    <x v="28"/>
  </r>
  <r>
    <m/>
    <x v="346"/>
    <s v="Invoice"/>
    <s v="90674"/>
    <s v="BUILDERS WAREHOUSE:BRYANSTON"/>
    <s v="PLANTED AERO BOWL 20CM"/>
    <n v="6"/>
    <n v="72.5"/>
    <n v="435"/>
    <n v="10341.700000000001"/>
    <x v="28"/>
  </r>
  <r>
    <m/>
    <x v="346"/>
    <s v="Invoice"/>
    <s v="90679"/>
    <s v="AGRI 2 MARKET"/>
    <s v="PLANTED AERO BOWL 20CM"/>
    <n v="15"/>
    <n v="51.6"/>
    <n v="774"/>
    <n v="11115.7"/>
    <x v="28"/>
  </r>
  <r>
    <m/>
    <x v="341"/>
    <s v="Invoice"/>
    <s v="90629"/>
    <s v="FH CHAMBERLAIN TRADING (PTY) LTD:STRUBENSVALLEY"/>
    <s v="PLANTED AERO BOWL 20CM"/>
    <n v="20"/>
    <n v="72.5"/>
    <n v="1450"/>
    <n v="12565.7"/>
    <x v="28"/>
  </r>
  <r>
    <m/>
    <x v="341"/>
    <s v="Invoice"/>
    <s v="90688"/>
    <s v="GARDENSHOP PARKTOWN"/>
    <s v="PLANTED AERO BOWL 20CM"/>
    <n v="20"/>
    <n v="68.900000000000006"/>
    <n v="1378"/>
    <n v="13943.7"/>
    <x v="28"/>
  </r>
  <r>
    <m/>
    <x v="341"/>
    <s v="Invoice"/>
    <s v="90689"/>
    <s v="BUILDERS WAREHOUSE:NORWOOD"/>
    <s v="PLANTED AERO BOWL 20CM"/>
    <n v="6"/>
    <n v="72.5"/>
    <n v="435"/>
    <n v="14378.7"/>
    <x v="28"/>
  </r>
  <r>
    <m/>
    <x v="341"/>
    <s v="Invoice"/>
    <s v="90692"/>
    <s v="FH CHAMBERLAIN TRADING (PTY) LTD:WATERKLOOF GLEN"/>
    <s v="PLANTED AERO BOWL 20CM"/>
    <n v="10"/>
    <n v="72.5"/>
    <n v="725"/>
    <n v="15103.7"/>
    <x v="28"/>
  </r>
  <r>
    <m/>
    <x v="341"/>
    <s v="Invoice"/>
    <s v="90693"/>
    <s v="FH CHAMBERLAIN TRADING (PTY) LTD:RIVIERA"/>
    <s v="PLANTED AERO BOWL 20CM"/>
    <n v="3"/>
    <n v="72.5"/>
    <n v="217.5"/>
    <n v="15321.2"/>
    <x v="28"/>
  </r>
  <r>
    <m/>
    <x v="341"/>
    <s v="Invoice"/>
    <s v="90695"/>
    <s v="LOTS OF POTS CENTURION"/>
    <s v="PLANTED AERO BOWL 20CM"/>
    <n v="6"/>
    <n v="68.900000000000006"/>
    <n v="413.4"/>
    <n v="15734.6"/>
    <x v="28"/>
  </r>
  <r>
    <m/>
    <x v="341"/>
    <s v="Invoice"/>
    <s v="90731"/>
    <s v="BUILDERS WAREHOUSE:POLOKWANE"/>
    <s v="PLANTED AERO BOWL 20CM"/>
    <n v="5"/>
    <n v="72.5"/>
    <n v="362.5"/>
    <n v="16097.1"/>
    <x v="28"/>
  </r>
  <r>
    <m/>
    <x v="341"/>
    <s v="Invoice"/>
    <s v="90735"/>
    <s v="BUILDERS WAREHOUSE:MOKOPANE"/>
    <s v="PLANTED AERO BOWL 20CM"/>
    <n v="15"/>
    <n v="72.5"/>
    <n v="1087.5"/>
    <n v="17184.599999999999"/>
    <x v="28"/>
  </r>
  <r>
    <m/>
    <x v="353"/>
    <s v="Invoice"/>
    <s v="90699"/>
    <s v="BUILDERS WAREHOUSE:EMALALHENI"/>
    <s v="PLANTED AERO BOWL 20CM"/>
    <n v="5"/>
    <n v="72.5"/>
    <n v="362.5"/>
    <n v="17547.099999999999"/>
    <x v="28"/>
  </r>
  <r>
    <m/>
    <x v="353"/>
    <s v="Invoice"/>
    <s v="90700"/>
    <s v="BUILDERS WAREHOUSE:MIDDELBURG"/>
    <s v="PLANTED AERO BOWL 20CM"/>
    <n v="7"/>
    <n v="72.5"/>
    <n v="507.5"/>
    <n v="18054.599999999999"/>
    <x v="28"/>
  </r>
  <r>
    <m/>
    <x v="353"/>
    <s v="Invoice"/>
    <s v="90705"/>
    <s v="BUILDERS WAREHOUSE:NOORDHEUWEL"/>
    <s v="PLANTED AERO BOWL 20CM"/>
    <n v="10"/>
    <n v="72.5"/>
    <n v="725"/>
    <n v="18779.599999999999"/>
    <x v="28"/>
  </r>
  <r>
    <m/>
    <x v="353"/>
    <s v="Invoice"/>
    <s v="90706"/>
    <s v="BUILDERS WAREHOUSE:FLORIDA GLEN"/>
    <s v="PLANTED AERO BOWL 20CM"/>
    <n v="10"/>
    <n v="72.5"/>
    <n v="725"/>
    <n v="19504.599999999999"/>
    <x v="28"/>
  </r>
  <r>
    <m/>
    <x v="353"/>
    <s v="Invoice"/>
    <s v="90711"/>
    <s v="THYME SQUARE"/>
    <s v="PLANTED AERO BOWL 20CM"/>
    <n v="3"/>
    <n v="68.8"/>
    <n v="206.4"/>
    <n v="19711"/>
    <x v="28"/>
  </r>
  <r>
    <m/>
    <x v="353"/>
    <s v="Invoice"/>
    <s v="90728"/>
    <s v="ROSES FOR U t/a URTH"/>
    <s v="PETUNIA AERO BOWL 20CM"/>
    <n v="20"/>
    <n v="68.900000000000006"/>
    <n v="1378"/>
    <n v="21089"/>
    <x v="28"/>
  </r>
  <r>
    <m/>
    <x v="340"/>
    <s v="Invoice"/>
    <s v="90750"/>
    <s v="MONTROSE NURSERY"/>
    <s v="PLANTED AERO BOWL 20CM"/>
    <n v="4"/>
    <n v="68.900000000000006"/>
    <n v="275.60000000000002"/>
    <n v="21364.6"/>
    <x v="28"/>
  </r>
  <r>
    <m/>
    <x v="340"/>
    <s v="Invoice"/>
    <s v="90752"/>
    <s v="LITTLE AUSTRIA"/>
    <s v="PLANTED AERO BOWL 20CM"/>
    <n v="6"/>
    <n v="68.900000000000006"/>
    <n v="413.4"/>
    <n v="21778"/>
    <x v="28"/>
  </r>
  <r>
    <m/>
    <x v="344"/>
    <s v="Invoice"/>
    <s v="90703"/>
    <s v="BUILDERS WAREHOUSE:BEDWORTH PARK"/>
    <s v="PLANTED AERO BOWL 20CM"/>
    <n v="10"/>
    <n v="72.5"/>
    <n v="725"/>
    <n v="22503"/>
    <x v="28"/>
  </r>
  <r>
    <m/>
    <x v="344"/>
    <s v="Invoice"/>
    <s v="90704"/>
    <s v="BUILDERS WAREHOUSE:NORTHRIDING"/>
    <s v="PLANTED AERO BOWL 20CM"/>
    <n v="5"/>
    <n v="72.5"/>
    <n v="362.5"/>
    <n v="22865.5"/>
    <x v="28"/>
  </r>
  <r>
    <m/>
    <x v="344"/>
    <s v="Invoice"/>
    <s v="90716"/>
    <s v="BUILDERS WAREHOUSE:NOORDHEUWEL"/>
    <s v="PLANTED AERO BOWL 20CM"/>
    <n v="7"/>
    <n v="72.5"/>
    <n v="507.5"/>
    <n v="23373"/>
    <x v="28"/>
  </r>
  <r>
    <m/>
    <x v="347"/>
    <s v="Invoice"/>
    <s v="90714"/>
    <s v="BUILDERS WAREHOUSE:ROBINDALE"/>
    <s v="PLANTED AERO BOWL 20CM"/>
    <n v="6"/>
    <n v="72.5"/>
    <n v="435"/>
    <n v="23808"/>
    <x v="28"/>
  </r>
  <r>
    <m/>
    <x v="347"/>
    <s v="Invoice"/>
    <s v="90747"/>
    <s v="BUILDERS WAREHOUSE:ZAMBEZI"/>
    <s v="PLANTED AERO BOWL 20CM"/>
    <n v="8"/>
    <n v="72.5"/>
    <n v="580"/>
    <n v="24388"/>
    <x v="28"/>
  </r>
  <r>
    <m/>
    <x v="354"/>
    <s v="Invoice"/>
    <s v="90755"/>
    <s v="BUILDERS WAREHOUSE:CRAIGHALL PARK"/>
    <s v="PLANTED AERO BOWL 20CM"/>
    <n v="4"/>
    <n v="72.5"/>
    <n v="290"/>
    <n v="24678"/>
    <x v="28"/>
  </r>
  <r>
    <m/>
    <x v="354"/>
    <s v="Invoice"/>
    <s v="90758"/>
    <s v="ECKARDS GARDEN PAVILION"/>
    <s v="PLANTED AERO BOWL 20CM"/>
    <n v="4"/>
    <n v="68.900000000000006"/>
    <n v="275.60000000000002"/>
    <n v="24953.599999999999"/>
    <x v="28"/>
  </r>
  <r>
    <m/>
    <x v="354"/>
    <s v="Invoice"/>
    <s v="90762"/>
    <s v="FH CHAMBERLAIN TRADING (PTY) LTD:MONTANA"/>
    <s v="PLANTED AERO BOWL 20CM"/>
    <n v="30"/>
    <n v="72.5"/>
    <n v="2175"/>
    <n v="27128.6"/>
    <x v="28"/>
  </r>
  <r>
    <m/>
    <x v="354"/>
    <s v="Invoice"/>
    <s v="90764"/>
    <s v="FH CHAMBERLAIN TRADING (PTY) LTD:KYALAMI"/>
    <s v="PLANTED HANGING BASKET 20CM ASSORTED ATN"/>
    <n v="6"/>
    <n v="72.5"/>
    <n v="435"/>
    <n v="27563.599999999999"/>
    <x v="28"/>
  </r>
  <r>
    <m/>
    <x v="354"/>
    <s v="Invoice"/>
    <s v="90766"/>
    <s v="FLORICULTURE WHOLESALE GROWERS"/>
    <s v="PETUNIA HEART AND SOLE HANGING BASKET BOWL 20CM"/>
    <n v="4"/>
    <n v="68.900000000000006"/>
    <n v="275.60000000000002"/>
    <n v="27839.199999999997"/>
    <x v="28"/>
  </r>
  <r>
    <m/>
    <x v="354"/>
    <s v="Invoice"/>
    <s v="90766"/>
    <s v="FLORICULTURE WHOLESALE GROWERS"/>
    <s v="PETUNIA CASCADIA REMARKABLE HANGING BASKET BOWL 20CM"/>
    <n v="4"/>
    <n v="68.900000000000006"/>
    <n v="275.60000000000002"/>
    <n v="28114.799999999996"/>
    <x v="28"/>
  </r>
  <r>
    <m/>
    <x v="348"/>
    <s v="Invoice"/>
    <s v="90772"/>
    <s v="LITTLE AUSTRIA"/>
    <s v="PLANTED AERO BOWL 20CM"/>
    <n v="2"/>
    <n v="68.900000000000006"/>
    <n v="137.80000000000001"/>
    <n v="28252.599999999995"/>
    <x v="28"/>
  </r>
  <r>
    <m/>
    <x v="342"/>
    <s v="Invoice"/>
    <s v="90780"/>
    <s v="BUILDERS WAREHOUSE:RIVONIA"/>
    <s v="PLANTED AERO BOWL 20CM"/>
    <n v="5"/>
    <n v="72.5"/>
    <n v="362.5"/>
    <n v="28615.099999999995"/>
    <x v="28"/>
  </r>
  <r>
    <m/>
    <x v="342"/>
    <s v="Invoice"/>
    <s v="90784"/>
    <s v="BUILDERS WAREHOUSE:FOURWAYS"/>
    <s v="PLANTED AERO BOWL 20CM"/>
    <n v="5"/>
    <n v="72.5"/>
    <n v="362.5"/>
    <n v="28977.599999999995"/>
    <x v="28"/>
  </r>
  <r>
    <m/>
    <x v="342"/>
    <s v="Invoice"/>
    <s v="90795"/>
    <s v="PRETTY GARDENS"/>
    <s v="PLANTED AERO BOWL 20CM"/>
    <n v="20"/>
    <n v="68.900000000000006"/>
    <n v="1378"/>
    <n v="30355.599999999995"/>
    <x v="28"/>
  </r>
  <r>
    <m/>
    <x v="349"/>
    <s v="Invoice"/>
    <s v="90788"/>
    <s v="BUILDERS WAREHOUSE:STRUBENS VALLEY"/>
    <s v="PLANTED AERO BOWL 20CM"/>
    <n v="20"/>
    <n v="55"/>
    <n v="1100"/>
    <n v="31455.599999999995"/>
    <x v="28"/>
  </r>
  <r>
    <m/>
    <x v="349"/>
    <s v="Invoice"/>
    <s v="90789"/>
    <s v="BUILDERS WAREHOUSE:NOORDHEUWEL"/>
    <s v="PLANTED AERO BOWL 20CM"/>
    <n v="10"/>
    <n v="72.5"/>
    <n v="725"/>
    <n v="32180.599999999995"/>
    <x v="28"/>
  </r>
  <r>
    <m/>
    <x v="349"/>
    <s v="Invoice"/>
    <s v="90790"/>
    <s v="BUILDERS WAREHOUSE:ROBINDALE"/>
    <s v="PLANTED AERO BOWL 20CM"/>
    <n v="10"/>
    <n v="55"/>
    <n v="550"/>
    <n v="32730.599999999995"/>
    <x v="28"/>
  </r>
  <r>
    <m/>
    <x v="349"/>
    <s v="Invoice"/>
    <s v="90791"/>
    <s v="BUILDERS WAREHOUSE:MIDDELBURG"/>
    <s v="PLANTED AERO BOWL 20CM"/>
    <n v="10"/>
    <n v="72.5"/>
    <n v="725"/>
    <n v="33455.599999999991"/>
    <x v="28"/>
  </r>
  <r>
    <m/>
    <x v="349"/>
    <s v="Invoice"/>
    <s v="90812"/>
    <s v="BUILDERS WAREHOUSE:EMALALHENI"/>
    <s v="PLANTED AERO BOWL 20CM"/>
    <n v="6"/>
    <n v="72.5"/>
    <n v="435"/>
    <n v="33890.599999999991"/>
    <x v="28"/>
  </r>
  <r>
    <m/>
    <x v="350"/>
    <s v="Invoice"/>
    <s v="90781"/>
    <s v="BUILDERS WAREHOUSE:ZAMBEZI"/>
    <s v="PLANTED AERO BOWL 20CM"/>
    <n v="10"/>
    <n v="55"/>
    <n v="550"/>
    <n v="34440.599999999991"/>
    <x v="28"/>
  </r>
  <r>
    <m/>
    <x v="350"/>
    <s v="Invoice"/>
    <s v="90801"/>
    <s v="BUILDERS WAREHOUSE:CEDAR SQUARE"/>
    <s v="PLANTED AERO BOWL 20CM"/>
    <n v="10"/>
    <n v="55"/>
    <n v="550"/>
    <n v="34990.599999999991"/>
    <x v="28"/>
  </r>
  <r>
    <m/>
    <x v="350"/>
    <s v="Invoice"/>
    <s v="90803"/>
    <s v="BUILDERS WAREHOUSE:FOURWAYS"/>
    <s v="PLANTED AERO BOWL 20CM"/>
    <n v="10"/>
    <n v="55"/>
    <n v="550"/>
    <n v="35540.599999999991"/>
    <x v="28"/>
  </r>
  <r>
    <m/>
    <x v="356"/>
    <s v="Invoice"/>
    <s v="90816"/>
    <s v="BUILDERS WAREHOUSE:SOUTHGATE"/>
    <s v="PLANTED AERO BOWL 20CM"/>
    <n v="3"/>
    <n v="72.5"/>
    <n v="217.5"/>
    <n v="35758.099999999991"/>
    <x v="28"/>
  </r>
  <r>
    <m/>
    <x v="356"/>
    <s v="Invoice"/>
    <s v="90845"/>
    <s v="SECUNDA NURSERY"/>
    <s v="PLANTED AERO BOWL 20CM"/>
    <n v="10"/>
    <n v="68.900000000000006"/>
    <n v="689"/>
    <n v="36447.099999999991"/>
    <x v="28"/>
  </r>
  <r>
    <m/>
    <x v="356"/>
    <s v="Invoice"/>
    <s v="90861"/>
    <s v="BUILDERS WAREHOUSE:NEWCASTLE"/>
    <s v="PLANTED AERO BOWL 20CM 43597"/>
    <n v="25"/>
    <n v="72.5"/>
    <n v="1812.5"/>
    <n v="38259.599999999991"/>
    <x v="28"/>
  </r>
  <r>
    <m/>
    <x v="339"/>
    <s v="Invoice"/>
    <s v="90818"/>
    <s v="BUILDERS WAREHOUSE:LAMBTON"/>
    <s v="PLANTED AERO BOWL 20CM"/>
    <n v="6"/>
    <n v="72.5"/>
    <n v="435"/>
    <n v="38694.599999999991"/>
    <x v="28"/>
  </r>
  <r>
    <m/>
    <x v="339"/>
    <s v="Invoice"/>
    <s v="90831"/>
    <s v="BUILDERS WAREHOUSE:FLORIDA GLEN"/>
    <s v="PLANTED AERO BOWL 20CM"/>
    <n v="10"/>
    <n v="55"/>
    <n v="550"/>
    <n v="39244.599999999991"/>
    <x v="28"/>
  </r>
  <r>
    <m/>
    <x v="339"/>
    <s v="Invoice"/>
    <s v="90832"/>
    <s v="BUILDERS WAREHOUSE:GEZINA NEW"/>
    <s v="PLANTED AERO BOWL 20CM"/>
    <n v="10"/>
    <n v="55"/>
    <n v="550"/>
    <n v="39794.599999999991"/>
    <x v="28"/>
  </r>
  <r>
    <m/>
    <x v="339"/>
    <s v="Invoice"/>
    <s v="90837"/>
    <s v="FH CHAMBERLAIN TRADING (PTY) LTD:STRUBENSVALLEY"/>
    <s v="PLANTED AERO BOWL 20CM"/>
    <n v="15"/>
    <n v="72.5"/>
    <n v="1087.5"/>
    <n v="40882.099999999991"/>
    <x v="28"/>
  </r>
  <r>
    <m/>
    <x v="339"/>
    <s v="Invoice"/>
    <s v="90841"/>
    <s v="BUILDERS WAREHOUSE:NORTHRIDING"/>
    <s v="PLANTED AERO BOWL 20CM"/>
    <n v="10"/>
    <n v="55"/>
    <n v="550"/>
    <n v="41432.099999999991"/>
    <x v="28"/>
  </r>
  <r>
    <m/>
    <x v="339"/>
    <s v="Invoice"/>
    <s v="90842"/>
    <s v="FH CHAMBERLAIN TRADING (PTY) LTD:SILVER LAKES"/>
    <s v="PLANTED AERO BOWL 20CM"/>
    <n v="6"/>
    <n v="72.5"/>
    <n v="435"/>
    <n v="41867.099999999991"/>
    <x v="28"/>
  </r>
  <r>
    <m/>
    <x v="343"/>
    <s v="Invoice"/>
    <s v="90852"/>
    <s v="BUILDERS WAREHOUSE:SUNWARD PARK"/>
    <s v="PLANTED AERO BOWL 20CM"/>
    <n v="6"/>
    <n v="72.5"/>
    <n v="435"/>
    <n v="42302.099999999991"/>
    <x v="28"/>
  </r>
  <r>
    <m/>
    <x v="343"/>
    <s v="Invoice"/>
    <s v="90855"/>
    <s v="BUILDERS WAREHOUSE:RIVONIA"/>
    <s v="PLANTED AERO BOWL 20CM"/>
    <n v="20"/>
    <n v="55"/>
    <n v="1100"/>
    <n v="43402.099999999991"/>
    <x v="28"/>
  </r>
  <r>
    <m/>
    <x v="343"/>
    <s v="Invoice"/>
    <s v="90859"/>
    <s v="BUILDERS WAREHOUSE:BETHLEHEM"/>
    <s v="PLANTED AERO BOWL 20CM"/>
    <n v="10"/>
    <n v="72.5"/>
    <n v="725"/>
    <n v="44127.099999999991"/>
    <x v="28"/>
  </r>
  <r>
    <m/>
    <x v="343"/>
    <s v="Invoice"/>
    <s v="90870"/>
    <s v="MONTANA GARDEN PAVILION"/>
    <s v="PLANTED AERO BOWL 20CM"/>
    <n v="17"/>
    <n v="68.900000000000006"/>
    <n v="1171.3"/>
    <n v="45298.399999999994"/>
    <x v="28"/>
  </r>
  <r>
    <m/>
    <x v="343"/>
    <s v="Invoice"/>
    <s v="90871"/>
    <s v="YEBO YES PLANTS"/>
    <s v="PLANTED AERO BOWL 20CM"/>
    <n v="2"/>
    <n v="68.900000000000006"/>
    <n v="137.80000000000001"/>
    <n v="45436.2"/>
    <x v="28"/>
  </r>
  <r>
    <m/>
    <x v="343"/>
    <s v="Invoice"/>
    <s v="90873"/>
    <s v="PRETTY GARDENS"/>
    <s v="PLANTED AERO BOWL 20CM"/>
    <n v="9"/>
    <n v="68.900000000000006"/>
    <n v="620.1"/>
    <n v="46056.299999999996"/>
    <x v="28"/>
  </r>
  <r>
    <m/>
    <x v="343"/>
    <s v="Invoice"/>
    <s v="90875"/>
    <s v="BUILDERS WAREHOUSE:NELSPRUIT"/>
    <s v="PLANTED AERO BOWL 20CM"/>
    <n v="16"/>
    <n v="72.5"/>
    <n v="1160"/>
    <n v="47216.299999999996"/>
    <x v="28"/>
  </r>
  <r>
    <m/>
    <x v="337"/>
    <s v="Invoice"/>
    <s v="90864"/>
    <s v="BUILDERS WAREHOUSE:WOODLANDS"/>
    <s v="PLANTED AERO BOWL 20CM"/>
    <n v="6"/>
    <n v="55"/>
    <n v="330"/>
    <n v="47546.299999999996"/>
    <x v="28"/>
  </r>
  <r>
    <m/>
    <x v="337"/>
    <s v="Invoice"/>
    <s v="90866"/>
    <s v="BUILDERS WAREHOUSE:RUSTENBURG"/>
    <s v="PLANTED AERO BOWL 20CM"/>
    <n v="10"/>
    <n v="72.5"/>
    <n v="725"/>
    <n v="48271.299999999996"/>
    <x v="28"/>
  </r>
  <r>
    <m/>
    <x v="337"/>
    <s v="Invoice"/>
    <s v="90868"/>
    <s v="BUILDERS WAREHOUSE:LYNNWOOD"/>
    <s v="PLANTED AERO BOWL 20CM"/>
    <n v="10"/>
    <n v="55"/>
    <n v="550"/>
    <n v="48821.299999999996"/>
    <x v="28"/>
  </r>
  <r>
    <m/>
    <x v="337"/>
    <s v="Invoice"/>
    <s v="90890"/>
    <s v="BUILDERS WAREHOUSE:RASLOUW"/>
    <s v="PLANTED AERO BOWL 20CM"/>
    <n v="5"/>
    <n v="55"/>
    <n v="275"/>
    <n v="49096.299999999996"/>
    <x v="28"/>
  </r>
  <r>
    <m/>
    <x v="337"/>
    <s v="Invoice"/>
    <s v="90891"/>
    <s v="BUILDERS WAREHOUSE:ERASMUS PARK"/>
    <s v="PLANTED AERO BOWL 20CM"/>
    <n v="4"/>
    <n v="55"/>
    <n v="220"/>
    <n v="49316.299999999996"/>
    <x v="28"/>
  </r>
  <r>
    <m/>
    <x v="351"/>
    <s v="Invoice"/>
    <s v="90881"/>
    <s v="BUILDERS WAREHOUSE:FOURWAYS"/>
    <s v="PLANTED AERO BOWL 20CM"/>
    <n v="10"/>
    <n v="55"/>
    <n v="550"/>
    <n v="49866.299999999996"/>
    <x v="28"/>
  </r>
  <r>
    <m/>
    <x v="351"/>
    <s v="Invoice"/>
    <s v="90886"/>
    <s v="BUILDERS WAREHOUSE:NORTHRIDING"/>
    <s v="PLANTED AERO BOWL 20CM"/>
    <n v="10"/>
    <n v="55"/>
    <n v="550"/>
    <n v="50416.299999999996"/>
    <x v="28"/>
  </r>
  <r>
    <m/>
    <x v="351"/>
    <s v="Invoice"/>
    <s v="90888"/>
    <s v="FH CHAMBERLAIN TRADING (PTY) LTD:KYALAMI"/>
    <s v="PLANTED AERO BOWL 20CM"/>
    <n v="10"/>
    <n v="72.5"/>
    <n v="725"/>
    <n v="51141.299999999996"/>
    <x v="28"/>
  </r>
  <r>
    <m/>
    <x v="352"/>
    <s v="Invoice"/>
    <s v="90896"/>
    <s v="BUILDERS WAREHOUSE:NEWMARKET"/>
    <s v="PLANTED AERO BOWL 20CM"/>
    <n v="10"/>
    <n v="72.5"/>
    <n v="725"/>
    <n v="51866.299999999996"/>
    <x v="28"/>
  </r>
  <r>
    <m/>
    <x v="352"/>
    <s v="Invoice"/>
    <s v="90897"/>
    <s v="BUILDERS WAREHOUSE:EDENVALE"/>
    <s v="PLANTED AERO BOWL 20CM"/>
    <n v="10"/>
    <n v="72.5"/>
    <n v="725"/>
    <n v="52591.299999999996"/>
    <x v="28"/>
  </r>
  <r>
    <m/>
    <x v="352"/>
    <s v="Invoice"/>
    <s v="90899"/>
    <s v="RIVERSIDE MICA"/>
    <s v="PLANTED AERO BOWL 20CM"/>
    <n v="6"/>
    <n v="67.989999999999995"/>
    <n v="407.94"/>
    <n v="52999.24"/>
    <x v="28"/>
  </r>
  <r>
    <m/>
    <x v="352"/>
    <s v="Invoice"/>
    <s v="90902"/>
    <s v="LITTLE AUSTRIA"/>
    <s v="PLANTED AERO BOWL 20CM"/>
    <n v="14"/>
    <n v="68.900000000000006"/>
    <n v="964.6"/>
    <n v="53963.839999999997"/>
    <x v="28"/>
  </r>
  <r>
    <m/>
    <x v="352"/>
    <s v="Invoice"/>
    <s v="90905"/>
    <s v="FH CHAMBERLAIN TRADING (PTY) LTD:RIVIERA"/>
    <s v="PLANTED AERO BOWL 20CM"/>
    <n v="20"/>
    <n v="72.5"/>
    <n v="1450"/>
    <n v="55413.84"/>
    <x v="28"/>
  </r>
  <r>
    <m/>
    <x v="352"/>
    <s v="Invoice"/>
    <s v="90905"/>
    <s v="FH CHAMBERLAIN TRADING (PTY) LTD:RIVIERA"/>
    <s v="PLANTED AERO BOWL 20CM"/>
    <n v="15"/>
    <n v="72.5"/>
    <n v="1087.5"/>
    <n v="56501.34"/>
    <x v="28"/>
  </r>
  <r>
    <m/>
    <x v="352"/>
    <s v="Invoice"/>
    <s v="90906"/>
    <s v="THYME SQUARE"/>
    <s v="PLANTED AERO BOWL 20CM"/>
    <n v="2"/>
    <n v="68.8"/>
    <n v="137.6"/>
    <n v="56638.939999999995"/>
    <x v="28"/>
  </r>
  <r>
    <s v="Total for PLANTED AERO BOWL 20CM"/>
    <x v="0"/>
    <m/>
    <m/>
    <m/>
    <m/>
    <n v="831"/>
    <m/>
    <n v="56638.939999999995"/>
    <m/>
    <x v="0"/>
  </r>
  <r>
    <s v="AT COLEUS 23CM POT"/>
    <x v="0"/>
    <m/>
    <m/>
    <m/>
    <m/>
    <m/>
    <m/>
    <m/>
    <m/>
    <x v="0"/>
  </r>
  <r>
    <m/>
    <x v="354"/>
    <s v="Invoice"/>
    <s v="90764"/>
    <s v="FH CHAMBERLAIN TRADING (PTY) LTD:KYALAMI"/>
    <s v="AT COLEUS 23CM POT"/>
    <n v="6"/>
    <n v="87.75"/>
    <n v="526.5"/>
    <n v="526.5"/>
    <x v="29"/>
  </r>
  <r>
    <m/>
    <x v="350"/>
    <s v="Invoice"/>
    <s v="90809"/>
    <s v="LOTS OF POTS PTA"/>
    <s v="AT COLEUS 23CM POT"/>
    <n v="35"/>
    <n v="80.5"/>
    <n v="2817.5"/>
    <n v="3344"/>
    <x v="29"/>
  </r>
  <r>
    <s v="Total for AT COLEUS 23CM POT"/>
    <x v="0"/>
    <m/>
    <m/>
    <m/>
    <m/>
    <n v="41"/>
    <m/>
    <n v="3344"/>
    <m/>
    <x v="0"/>
  </r>
  <r>
    <s v="AT POTTED MIX 23CM"/>
    <x v="0"/>
    <m/>
    <m/>
    <m/>
    <m/>
    <m/>
    <m/>
    <m/>
    <m/>
    <x v="0"/>
  </r>
  <r>
    <m/>
    <x v="346"/>
    <s v="Invoice"/>
    <s v="90669"/>
    <s v="BUILDERS WAREHOUSE:RIVONIA"/>
    <s v="AT POTTED MIX 23CM"/>
    <n v="6"/>
    <n v="79.95"/>
    <n v="479.7"/>
    <n v="479.7"/>
    <x v="29"/>
  </r>
  <r>
    <m/>
    <x v="341"/>
    <s v="Invoice"/>
    <s v="90694"/>
    <s v="BUILDERS WAREHOUSE:ROBINDALE"/>
    <s v="AT POTTED MIX 23CM"/>
    <n v="12"/>
    <n v="79.95"/>
    <n v="959.4"/>
    <n v="1439.1"/>
    <x v="29"/>
  </r>
  <r>
    <m/>
    <x v="347"/>
    <s v="Invoice"/>
    <s v="90744"/>
    <s v="BUILDERS WAREHOUSE:RIVONIA"/>
    <s v="AT POTTED MIX 23CM"/>
    <n v="6"/>
    <n v="79.95"/>
    <n v="479.7"/>
    <n v="1918.8"/>
    <x v="29"/>
  </r>
  <r>
    <m/>
    <x v="348"/>
    <s v="Invoice"/>
    <s v="90767"/>
    <s v="BUILDERS WAREHOUSE:MAFIKENG"/>
    <s v="AT POTTED MIX 23CM"/>
    <n v="12"/>
    <n v="79.95"/>
    <n v="959.4"/>
    <n v="2878.2"/>
    <x v="29"/>
  </r>
  <r>
    <m/>
    <x v="342"/>
    <s v="Invoice"/>
    <s v="90776"/>
    <s v="BUILDERS WAREHOUSE:NEWMARKET"/>
    <s v="AT POTTED MIX 23CM"/>
    <n v="12"/>
    <n v="79.95"/>
    <n v="959.4"/>
    <n v="3837.6"/>
    <x v="29"/>
  </r>
  <r>
    <m/>
    <x v="342"/>
    <s v="Invoice"/>
    <s v="90779"/>
    <s v="BUILDERS WAREHOUSE:EDENVALE"/>
    <s v="AT POTTED MIX 23CM"/>
    <n v="16"/>
    <n v="79.95"/>
    <n v="1279.2"/>
    <n v="5116.8"/>
    <x v="29"/>
  </r>
  <r>
    <m/>
    <x v="342"/>
    <s v="Invoice"/>
    <s v="90784"/>
    <s v="BUILDERS WAREHOUSE:FOURWAYS"/>
    <s v="AT POTTED MIX 23CM"/>
    <n v="3"/>
    <n v="79.95"/>
    <n v="239.85"/>
    <n v="5356.6500000000005"/>
    <x v="29"/>
  </r>
  <r>
    <m/>
    <x v="342"/>
    <s v="Invoice"/>
    <s v="90785"/>
    <s v="BUILDERS WAREHOUSE:BRYANSTON"/>
    <s v="AT POTTED MIX 23CM"/>
    <n v="3"/>
    <n v="79.95"/>
    <n v="239.85"/>
    <n v="5596.5000000000009"/>
    <x v="29"/>
  </r>
  <r>
    <m/>
    <x v="350"/>
    <s v="Invoice"/>
    <s v="90799"/>
    <s v="BUILDERS WAREHOUSE:RIVONIA"/>
    <s v="AT POTTED MIX 23CM"/>
    <n v="6"/>
    <n v="79.95"/>
    <n v="479.7"/>
    <n v="6076.2000000000007"/>
    <x v="29"/>
  </r>
  <r>
    <m/>
    <x v="356"/>
    <s v="Invoice"/>
    <s v="90817"/>
    <s v="BUILDERS WAREHOUSE:CRAIGHALL PARK"/>
    <s v="AT POTTED MIX 23CM"/>
    <n v="3"/>
    <n v="79.95"/>
    <n v="239.85"/>
    <n v="6316.0500000000011"/>
    <x v="29"/>
  </r>
  <r>
    <m/>
    <x v="339"/>
    <s v="Invoice"/>
    <s v="90829"/>
    <s v="BUILDERS WAREHOUSE:GREENSTONE"/>
    <s v="AT POTTED MIX 23CM"/>
    <n v="12"/>
    <n v="79.95"/>
    <n v="959.4"/>
    <n v="7275.4500000000007"/>
    <x v="29"/>
  </r>
  <r>
    <m/>
    <x v="343"/>
    <s v="Invoice"/>
    <s v="90848"/>
    <s v="BUILDERS WAREHOUSE:NEWMARKET"/>
    <s v="AT POTTED MIX 23CM"/>
    <n v="6"/>
    <n v="79.95"/>
    <n v="479.7"/>
    <n v="7755.1500000000005"/>
    <x v="29"/>
  </r>
  <r>
    <m/>
    <x v="343"/>
    <s v="Invoice"/>
    <s v="90851"/>
    <s v="BUILDERS WAREHOUSE:BOKSBURG (NEW)"/>
    <s v="AT POTTED MIX 23CM"/>
    <n v="12"/>
    <n v="79.95"/>
    <n v="959.4"/>
    <n v="8714.5500000000011"/>
    <x v="29"/>
  </r>
  <r>
    <m/>
    <x v="343"/>
    <s v="Invoice"/>
    <s v="90853"/>
    <s v="BUILDERS WAREHOUSE:GLEN EAGLES"/>
    <s v="AT POTTED MIX 23CM"/>
    <n v="4"/>
    <n v="79.95"/>
    <n v="319.8"/>
    <n v="9034.35"/>
    <x v="29"/>
  </r>
  <r>
    <m/>
    <x v="343"/>
    <s v="Invoice"/>
    <s v="90854"/>
    <s v="BUILDERS WAREHOUSE:CEDAR SQUARE"/>
    <s v="AT POTTED MIX 23CM"/>
    <n v="4"/>
    <n v="79.95"/>
    <n v="319.8"/>
    <n v="9354.15"/>
    <x v="29"/>
  </r>
  <r>
    <m/>
    <x v="343"/>
    <s v="Invoice"/>
    <s v="90859"/>
    <s v="BUILDERS WAREHOUSE:BETHLEHEM"/>
    <s v="AT POTTED MIX 23CM"/>
    <n v="10"/>
    <n v="79.95"/>
    <n v="799.5"/>
    <n v="10153.65"/>
    <x v="29"/>
  </r>
  <r>
    <m/>
    <x v="343"/>
    <s v="Invoice"/>
    <s v="90860"/>
    <s v="THYME SQUARE"/>
    <s v="AT POTTED MIX 23CM"/>
    <n v="6"/>
    <n v="81.400000000000006"/>
    <n v="488.4"/>
    <n v="10642.05"/>
    <x v="29"/>
  </r>
  <r>
    <m/>
    <x v="337"/>
    <s v="Invoice"/>
    <s v="90864"/>
    <s v="BUILDERS WAREHOUSE:WOODLANDS"/>
    <s v="AT POTTED MIX 23CM"/>
    <n v="10"/>
    <n v="79.95"/>
    <n v="799.5"/>
    <n v="11441.55"/>
    <x v="29"/>
  </r>
  <r>
    <m/>
    <x v="337"/>
    <s v="Invoice"/>
    <s v="90866"/>
    <s v="BUILDERS WAREHOUSE:RUSTENBURG"/>
    <s v="AT POTTED MIX 23CM"/>
    <n v="12"/>
    <n v="79.95"/>
    <n v="959.4"/>
    <n v="12400.949999999999"/>
    <x v="29"/>
  </r>
  <r>
    <m/>
    <x v="351"/>
    <s v="Invoice"/>
    <s v="90834"/>
    <s v="BUILDERS WAREHOUSE:KLERKSDORP"/>
    <s v="AT POTTED MIX 23CM"/>
    <n v="12"/>
    <n v="79.95"/>
    <n v="959.4"/>
    <n v="13360.349999999999"/>
    <x v="29"/>
  </r>
  <r>
    <m/>
    <x v="351"/>
    <s v="Invoice"/>
    <s v="90882"/>
    <s v="BUILDERS WAREHOUSE:RIVONIA"/>
    <s v="AT POTTED MIX 23CM"/>
    <n v="3"/>
    <n v="79.95"/>
    <n v="239.85"/>
    <n v="13600.199999999999"/>
    <x v="29"/>
  </r>
  <r>
    <s v="Total for AT POTTED MIX 23CM"/>
    <x v="0"/>
    <m/>
    <m/>
    <m/>
    <m/>
    <n v="170"/>
    <m/>
    <n v="13600.199999999999"/>
    <m/>
    <x v="0"/>
  </r>
  <r>
    <s v="COLOUR PLUGS 24"/>
    <x v="0"/>
    <m/>
    <m/>
    <m/>
    <m/>
    <m/>
    <m/>
    <m/>
    <m/>
    <x v="0"/>
  </r>
  <r>
    <m/>
    <x v="338"/>
    <s v="Invoice"/>
    <s v="90645"/>
    <s v="GARDENSHOP PARKTOWN"/>
    <s v="COLOUR PLUGS 24"/>
    <n v="30"/>
    <n v="101.99"/>
    <n v="3059.7"/>
    <n v="3059.7"/>
    <x v="31"/>
  </r>
  <r>
    <m/>
    <x v="341"/>
    <s v="Invoice"/>
    <s v="90688"/>
    <s v="GARDENSHOP PARKTOWN"/>
    <s v="COLOUR PLUGS 24"/>
    <n v="20"/>
    <n v="101.99"/>
    <n v="2039.8"/>
    <n v="5099.5"/>
    <x v="31"/>
  </r>
  <r>
    <m/>
    <x v="340"/>
    <s v="Invoice"/>
    <s v="90750"/>
    <s v="MONTROSE NURSERY"/>
    <s v="COLOUR PLUGS 24"/>
    <n v="36"/>
    <n v="111.6"/>
    <n v="4017.6"/>
    <n v="9117.1"/>
    <x v="31"/>
  </r>
  <r>
    <m/>
    <x v="350"/>
    <s v="Invoice"/>
    <s v="90810"/>
    <s v="MONTROSE NURSERY"/>
    <s v="COLOUR PLUGS 24"/>
    <n v="13"/>
    <n v="108.95"/>
    <n v="1416.35"/>
    <n v="10533.45"/>
    <x v="31"/>
  </r>
  <r>
    <m/>
    <x v="350"/>
    <s v="Invoice"/>
    <s v="90811"/>
    <s v="CENTRAL NURSERY DEPOT"/>
    <s v="COLOUR PLUGS 24"/>
    <n v="30"/>
    <n v="111.6"/>
    <n v="3348"/>
    <n v="13881.45"/>
    <x v="31"/>
  </r>
  <r>
    <m/>
    <x v="339"/>
    <s v="Invoice"/>
    <s v="90844"/>
    <s v="GARDENSHOP PARKTOWN"/>
    <s v="COLOUR PLUGS 24"/>
    <n v="5"/>
    <n v="101.99"/>
    <n v="509.95"/>
    <n v="14391.400000000001"/>
    <x v="31"/>
  </r>
  <r>
    <s v="Total for COLOUR PLUGS 24"/>
    <x v="0"/>
    <m/>
    <m/>
    <m/>
    <m/>
    <n v="134"/>
    <m/>
    <n v="14391.400000000001"/>
    <m/>
    <x v="0"/>
  </r>
  <r>
    <s v="COLOUR MAGIC 25CM"/>
    <x v="0"/>
    <m/>
    <m/>
    <m/>
    <m/>
    <m/>
    <m/>
    <m/>
    <m/>
    <x v="0"/>
  </r>
  <r>
    <m/>
    <x v="345"/>
    <s v="Invoice"/>
    <s v="90631"/>
    <s v="LOTS OF POTS CENTURION"/>
    <s v="COLOUR MAGIC 25CM"/>
    <n v="9"/>
    <n v="81.5"/>
    <n v="733.5"/>
    <n v="733.5"/>
    <x v="29"/>
  </r>
  <r>
    <m/>
    <x v="338"/>
    <s v="Invoice"/>
    <s v="90642"/>
    <s v="FH CHAMBERLAIN TRADING (PTY) LTD:MONTANA"/>
    <s v="COLOUR MAGIC 25CM"/>
    <n v="75"/>
    <n v="87.75"/>
    <n v="6581.25"/>
    <n v="7314.75"/>
    <x v="29"/>
  </r>
  <r>
    <m/>
    <x v="341"/>
    <s v="Invoice"/>
    <s v="90692"/>
    <s v="FH CHAMBERLAIN TRADING (PTY) LTD:WATERKLOOF GLEN"/>
    <s v="COLOUR MAGIC 25CM"/>
    <n v="15"/>
    <n v="87.75"/>
    <n v="1316.25"/>
    <n v="8631"/>
    <x v="29"/>
  </r>
  <r>
    <m/>
    <x v="353"/>
    <s v="Invoice"/>
    <s v="90711"/>
    <s v="THYME SQUARE"/>
    <s v="COLOUR MAGIC 25CM"/>
    <n v="11"/>
    <n v="81.400000000000006"/>
    <n v="895.4"/>
    <n v="9526.4"/>
    <x v="29"/>
  </r>
  <r>
    <m/>
    <x v="347"/>
    <s v="Invoice"/>
    <s v="90748"/>
    <s v="LOTS OF POTS CENTURION"/>
    <s v="COLOUR MAGIC 25CM"/>
    <n v="12"/>
    <n v="81.5"/>
    <n v="978"/>
    <n v="10504.4"/>
    <x v="29"/>
  </r>
  <r>
    <m/>
    <x v="354"/>
    <s v="Invoice"/>
    <s v="90761"/>
    <s v="FH CHAMBERLAIN TRADING (PTY) LTD:MONTANA"/>
    <s v="COLOUR MAGIC 25CM"/>
    <n v="50"/>
    <n v="87.75"/>
    <n v="4387.5"/>
    <n v="14891.9"/>
    <x v="29"/>
  </r>
  <r>
    <m/>
    <x v="354"/>
    <s v="Invoice"/>
    <s v="90764"/>
    <s v="FH CHAMBERLAIN TRADING (PTY) LTD:KYALAMI"/>
    <s v="COLOUR MAGIC 25CM"/>
    <n v="6"/>
    <n v="87.75"/>
    <n v="526.5"/>
    <n v="15418.4"/>
    <x v="29"/>
  </r>
  <r>
    <m/>
    <x v="348"/>
    <s v="Invoice"/>
    <s v="90775"/>
    <s v="CRISANRA KWEKERY"/>
    <s v="COLOUR MAGIC 25CM"/>
    <n v="2"/>
    <n v="81.5"/>
    <n v="163"/>
    <n v="15581.4"/>
    <x v="29"/>
  </r>
  <r>
    <m/>
    <x v="342"/>
    <s v="Invoice"/>
    <s v="90796"/>
    <s v="ROSES FOR U t/a URTH"/>
    <s v="PETUNIA 25CM"/>
    <n v="12"/>
    <n v="81.5"/>
    <n v="978"/>
    <n v="16559.400000000001"/>
    <x v="29"/>
  </r>
  <r>
    <m/>
    <x v="356"/>
    <s v="Invoice"/>
    <s v="90823"/>
    <s v="MALANSEUNS Head Office:MENLYN"/>
    <s v="COLOUR MAGIC 25CM"/>
    <n v="45"/>
    <n v="81.5"/>
    <n v="3667.5"/>
    <n v="20226.900000000001"/>
    <x v="29"/>
  </r>
  <r>
    <m/>
    <x v="356"/>
    <s v="Invoice"/>
    <s v="90824"/>
    <s v="LOTS OF POTS CENTURION"/>
    <s v="COLOUR MAGIC 25CM"/>
    <n v="6"/>
    <n v="81.5"/>
    <n v="489"/>
    <n v="20715.900000000001"/>
    <x v="29"/>
  </r>
  <r>
    <m/>
    <x v="356"/>
    <s v="Invoice"/>
    <s v="90826"/>
    <s v="AGRI 2 MARKET"/>
    <s v="COLOUR MAGIC 25CM"/>
    <n v="10"/>
    <n v="63"/>
    <n v="630"/>
    <n v="21345.9"/>
    <x v="29"/>
  </r>
  <r>
    <m/>
    <x v="356"/>
    <s v="Invoice"/>
    <s v="90827"/>
    <s v="AGRI 2 MARKET"/>
    <s v="COLOUR MAGIC 25CM"/>
    <n v="14"/>
    <n v="63"/>
    <n v="882"/>
    <n v="22227.9"/>
    <x v="29"/>
  </r>
  <r>
    <m/>
    <x v="356"/>
    <s v="Invoice"/>
    <s v="90845"/>
    <s v="SECUNDA NURSERY"/>
    <s v="COLOUR MAGIC 25CM"/>
    <n v="6"/>
    <n v="81.5"/>
    <n v="489"/>
    <n v="22716.9"/>
    <x v="29"/>
  </r>
  <r>
    <m/>
    <x v="339"/>
    <s v="Invoice"/>
    <s v="90836"/>
    <s v="LITTLE AUSTRIA"/>
    <s v="COLOUR MAGIC 25CM"/>
    <n v="4"/>
    <n v="81.5"/>
    <n v="326"/>
    <n v="23042.9"/>
    <x v="29"/>
  </r>
  <r>
    <m/>
    <x v="343"/>
    <s v="Invoice"/>
    <s v="90873"/>
    <s v="PRETTY GARDENS"/>
    <s v="COLOUR MAGIC 25CM"/>
    <n v="21"/>
    <n v="81.5"/>
    <n v="1711.5"/>
    <n v="24754.400000000001"/>
    <x v="29"/>
  </r>
  <r>
    <m/>
    <x v="351"/>
    <s v="Invoice"/>
    <s v="90888"/>
    <s v="FH CHAMBERLAIN TRADING (PTY) LTD:KYALAMI"/>
    <s v="COLOUR MAGIC 25CM"/>
    <n v="10"/>
    <n v="87.75"/>
    <n v="877.5"/>
    <n v="25631.9"/>
    <x v="29"/>
  </r>
  <r>
    <s v="Total for COLOUR MAGIC 25CM"/>
    <x v="0"/>
    <m/>
    <m/>
    <m/>
    <m/>
    <n v="308"/>
    <m/>
    <n v="25631.9"/>
    <m/>
    <x v="0"/>
  </r>
  <r>
    <s v="PLANT HANGING BASKET 25CM"/>
    <x v="0"/>
    <m/>
    <m/>
    <m/>
    <m/>
    <m/>
    <m/>
    <m/>
    <m/>
    <x v="0"/>
  </r>
  <r>
    <m/>
    <x v="345"/>
    <s v="Invoice"/>
    <s v="90608"/>
    <s v="BUILDERS WAREHOUSE:ZAMBEZI"/>
    <s v="PLANT HANGING BASKET 25CM"/>
    <n v="5"/>
    <n v="129.30000000000001"/>
    <n v="646.5"/>
    <n v="646.5"/>
    <x v="30"/>
  </r>
  <r>
    <m/>
    <x v="345"/>
    <s v="Invoice"/>
    <s v="90631"/>
    <s v="LOTS OF POTS CENTURION"/>
    <s v="PLANT HANGING BASKET 25CM"/>
    <n v="4"/>
    <n v="118.8"/>
    <n v="475.2"/>
    <n v="1121.7"/>
    <x v="30"/>
  </r>
  <r>
    <m/>
    <x v="345"/>
    <s v="Invoice"/>
    <s v="90633"/>
    <s v="BUILDERS WAREHOUSE:NEWMARKET"/>
    <s v="PLANT HANGING BASKET 25CM"/>
    <n v="10"/>
    <n v="129.30000000000001"/>
    <n v="1293"/>
    <n v="2414.6999999999998"/>
    <x v="30"/>
  </r>
  <r>
    <m/>
    <x v="345"/>
    <s v="Invoice"/>
    <s v="90647"/>
    <s v="SECUNDA NURSERY"/>
    <s v="PLANT HANGING BASKET 25CM"/>
    <n v="6"/>
    <n v="118.08"/>
    <n v="708.48"/>
    <n v="3123.18"/>
    <x v="30"/>
  </r>
  <r>
    <m/>
    <x v="338"/>
    <s v="Invoice"/>
    <s v="90639"/>
    <s v="BUILDERS WAREHOUSE:VEREENIGING"/>
    <s v="PLANT HANGING BASKET 25CM"/>
    <n v="5"/>
    <n v="129.30000000000001"/>
    <n v="646.5"/>
    <n v="3769.68"/>
    <x v="30"/>
  </r>
  <r>
    <m/>
    <x v="338"/>
    <s v="Invoice"/>
    <s v="90645"/>
    <s v="GARDENSHOP PARKTOWN"/>
    <s v="PLANT HANGING BASKET 25CM"/>
    <n v="5"/>
    <n v="118.8"/>
    <n v="594"/>
    <n v="4363.68"/>
    <x v="30"/>
  </r>
  <r>
    <m/>
    <x v="338"/>
    <s v="Invoice"/>
    <s v="90651"/>
    <s v="THYME SQUARE"/>
    <s v="PLANT HANGING BASKET 25CM"/>
    <n v="3"/>
    <n v="118.8"/>
    <n v="356.4"/>
    <n v="4720.08"/>
    <x v="30"/>
  </r>
  <r>
    <m/>
    <x v="355"/>
    <s v="Invoice"/>
    <s v="90653"/>
    <s v="BUILDERS WAREHOUSE:RUSTENBURG"/>
    <s v="PLANT HANGING BASKET 25CM"/>
    <n v="10"/>
    <n v="129.30000000000001"/>
    <n v="1293"/>
    <n v="6013.08"/>
    <x v="30"/>
  </r>
  <r>
    <m/>
    <x v="355"/>
    <s v="Invoice"/>
    <s v="90656"/>
    <s v="BUILDERS WAREHOUSE:HARTEBEESPOORT"/>
    <s v="PLANT HANGING BASKET 25CM"/>
    <n v="10"/>
    <n v="129.30000000000001"/>
    <n v="1293"/>
    <n v="7306.08"/>
    <x v="30"/>
  </r>
  <r>
    <m/>
    <x v="355"/>
    <s v="Invoice"/>
    <s v="90661"/>
    <s v="AGRI 2 MARKET"/>
    <s v="PLANT HANGING BASKET 25CM"/>
    <n v="5"/>
    <n v="105.4"/>
    <n v="527"/>
    <n v="7833.08"/>
    <x v="30"/>
  </r>
  <r>
    <m/>
    <x v="346"/>
    <s v="Invoice"/>
    <s v="90662"/>
    <s v="BUILDERS WAREHOUSE:ERASMUS PARK"/>
    <s v="PLANT HANGING BASKET 25CM"/>
    <n v="10"/>
    <n v="129.30000000000001"/>
    <n v="1293"/>
    <n v="9126.08"/>
    <x v="30"/>
  </r>
  <r>
    <m/>
    <x v="346"/>
    <s v="Invoice"/>
    <s v="90667"/>
    <s v="BUILDERS WAREHOUSE:KLERKSDORP"/>
    <s v="PLANT HANGING BASKET 25CM"/>
    <n v="15"/>
    <n v="129.30000000000001"/>
    <n v="1939.5"/>
    <n v="11065.58"/>
    <x v="30"/>
  </r>
  <r>
    <m/>
    <x v="346"/>
    <s v="Invoice"/>
    <s v="90673"/>
    <s v="BUILDERS WAREHOUSE:FOURWAYS"/>
    <s v="PLANT HANGING BASKET 25CM"/>
    <n v="6"/>
    <n v="129.30000000000001"/>
    <n v="775.8"/>
    <n v="11841.38"/>
    <x v="30"/>
  </r>
  <r>
    <m/>
    <x v="346"/>
    <s v="Invoice"/>
    <s v="90679"/>
    <s v="AGRI 2 MARKET"/>
    <s v="PLANT HANGING BASKET 25CM"/>
    <n v="17"/>
    <n v="105.4"/>
    <n v="1791.8"/>
    <n v="13633.179999999998"/>
    <x v="30"/>
  </r>
  <r>
    <m/>
    <x v="341"/>
    <s v="Invoice"/>
    <s v="90689"/>
    <s v="BUILDERS WAREHOUSE:NORWOOD"/>
    <s v="PLANT HANGING BASKET 25CM"/>
    <n v="6"/>
    <n v="129.30000000000001"/>
    <n v="775.8"/>
    <n v="14408.979999999998"/>
    <x v="30"/>
  </r>
  <r>
    <m/>
    <x v="341"/>
    <s v="Invoice"/>
    <s v="90692"/>
    <s v="FH CHAMBERLAIN TRADING (PTY) LTD:WATERKLOOF GLEN"/>
    <s v="PLANT HANGING BASKET 25CM"/>
    <n v="10"/>
    <n v="129.30000000000001"/>
    <n v="1293"/>
    <n v="15701.979999999998"/>
    <x v="30"/>
  </r>
  <r>
    <m/>
    <x v="341"/>
    <s v="Invoice"/>
    <s v="90695"/>
    <s v="LOTS OF POTS CENTURION"/>
    <s v="PLANT HANGING BASKET 25CM"/>
    <n v="6"/>
    <n v="118.8"/>
    <n v="712.8"/>
    <n v="16414.78"/>
    <x v="30"/>
  </r>
  <r>
    <m/>
    <x v="341"/>
    <s v="Invoice"/>
    <s v="RTS1041396"/>
    <s v="RIVERSIDE MICA"/>
    <s v="PLANT HANGING BASKET 25CM"/>
    <n v="2"/>
    <n v="67.989999999999995"/>
    <n v="135.97999999999999"/>
    <n v="16550.759999999998"/>
    <x v="30"/>
  </r>
  <r>
    <m/>
    <x v="353"/>
    <s v="Invoice"/>
    <s v="90670"/>
    <s v="BUILDERS WAREHOUSE:NORTHMEAD"/>
    <s v="PLANT HANGING BASKET 25CM"/>
    <n v="10"/>
    <n v="129.30000000000001"/>
    <n v="1293"/>
    <n v="17843.759999999998"/>
    <x v="30"/>
  </r>
  <r>
    <m/>
    <x v="353"/>
    <s v="Invoice"/>
    <s v="90697"/>
    <s v="BUILDERS WAREHOUSE:BOKSBURG (NEW)"/>
    <s v="PLANT HANGING BASKET 25CM"/>
    <n v="10"/>
    <n v="129.30000000000001"/>
    <n v="1293"/>
    <n v="19136.759999999998"/>
    <x v="30"/>
  </r>
  <r>
    <m/>
    <x v="353"/>
    <s v="Invoice"/>
    <s v="90705"/>
    <s v="BUILDERS WAREHOUSE:NOORDHEUWEL"/>
    <s v="PLANT HANGING BASKET 25CM"/>
    <n v="10"/>
    <n v="129.30000000000001"/>
    <n v="1293"/>
    <n v="20429.759999999998"/>
    <x v="30"/>
  </r>
  <r>
    <m/>
    <x v="353"/>
    <s v="Invoice"/>
    <s v="90707"/>
    <s v="BUILDERS WAREHOUSE:NEWMARKET"/>
    <s v="PLANT HANGING BASKET 25CM"/>
    <n v="10"/>
    <n v="129.30000000000001"/>
    <n v="1293"/>
    <n v="21722.76"/>
    <x v="30"/>
  </r>
  <r>
    <m/>
    <x v="353"/>
    <s v="Invoice"/>
    <s v="90711"/>
    <s v="THYME SQUARE"/>
    <s v="PLANT HANGING BASKET 25CM"/>
    <n v="4"/>
    <n v="118.8"/>
    <n v="475.2"/>
    <n v="22197.96"/>
    <x v="30"/>
  </r>
  <r>
    <m/>
    <x v="353"/>
    <s v="Invoice"/>
    <s v="90725"/>
    <s v="YEBO YES PLANTS"/>
    <s v="PLANT HANGING BASKET 25CM"/>
    <n v="8"/>
    <n v="118.8"/>
    <n v="950.4"/>
    <n v="23148.36"/>
    <x v="30"/>
  </r>
  <r>
    <m/>
    <x v="353"/>
    <s v="Invoice"/>
    <s v="90726"/>
    <s v="WAY TO TRADE Pty Ltd"/>
    <s v="PLANT HANGING BASKET 25CM"/>
    <n v="2"/>
    <n v="118.8"/>
    <n v="237.6"/>
    <n v="23385.96"/>
    <x v="30"/>
  </r>
  <r>
    <m/>
    <x v="353"/>
    <s v="Invoice"/>
    <s v="90729"/>
    <s v="PRETTY GARDENS"/>
    <s v="PLANT HANGING BASKET 25CM"/>
    <n v="8"/>
    <n v="118.8"/>
    <n v="950.4"/>
    <n v="24336.36"/>
    <x v="30"/>
  </r>
  <r>
    <m/>
    <x v="353"/>
    <s v="Invoice"/>
    <s v="90732"/>
    <s v="BUILDERS WAREHOUSE:NELSPRUIT"/>
    <s v="PLANT HANGING BASKET 25CM"/>
    <n v="13"/>
    <n v="129.30000000000001"/>
    <n v="1680.9"/>
    <n v="26017.260000000002"/>
    <x v="30"/>
  </r>
  <r>
    <m/>
    <x v="340"/>
    <s v="Invoice"/>
    <s v="90696"/>
    <s v="BUILDERS WAREHOUSE:STRUBENS VALLEY"/>
    <s v="PLANT HANGING BASKET 25CM"/>
    <n v="10"/>
    <n v="129.30000000000001"/>
    <n v="1293"/>
    <n v="27310.260000000002"/>
    <x v="30"/>
  </r>
  <r>
    <m/>
    <x v="340"/>
    <s v="Invoice"/>
    <s v="90708"/>
    <s v="BUILDERS WAREHOUSE:CARNIVAL MALL"/>
    <s v="PLANT HANGING BASKET 25CM"/>
    <n v="6"/>
    <n v="129.30000000000001"/>
    <n v="775.8"/>
    <n v="28086.06"/>
    <x v="30"/>
  </r>
  <r>
    <m/>
    <x v="344"/>
    <s v="Invoice"/>
    <s v="90716"/>
    <s v="BUILDERS WAREHOUSE:NOORDHEUWEL"/>
    <s v="PLANT HANGING BASKET 25CM"/>
    <n v="5"/>
    <n v="129.30000000000001"/>
    <n v="646.5"/>
    <n v="28732.560000000001"/>
    <x v="30"/>
  </r>
  <r>
    <m/>
    <x v="347"/>
    <s v="Invoice"/>
    <s v="90739"/>
    <s v="BUILDERS WAREHOUSE:SILVERLAKES"/>
    <s v="PLANT HANGING BASKET 25CM"/>
    <n v="12"/>
    <n v="129.30000000000001"/>
    <n v="1551.6"/>
    <n v="30284.16"/>
    <x v="30"/>
  </r>
  <r>
    <m/>
    <x v="347"/>
    <s v="Invoice"/>
    <s v="90741"/>
    <s v="BUILDERS WAREHOUSE:WOODLANDS"/>
    <s v="PLANT HANGING BASKET 25CM"/>
    <n v="10"/>
    <n v="129.30000000000001"/>
    <n v="1293"/>
    <n v="31577.16"/>
    <x v="30"/>
  </r>
  <r>
    <m/>
    <x v="347"/>
    <s v="Invoice"/>
    <s v="90747"/>
    <s v="BUILDERS WAREHOUSE:ZAMBEZI"/>
    <s v="PLANT HANGING BASKET 25CM"/>
    <n v="5"/>
    <n v="129.30000000000001"/>
    <n v="646.5"/>
    <n v="32223.66"/>
    <x v="30"/>
  </r>
  <r>
    <m/>
    <x v="354"/>
    <s v="Invoice"/>
    <s v="90756"/>
    <s v="BUILDERS WAREHOUSE:KLERKSDORP"/>
    <s v="PLANT HANGING BASKET 25CM"/>
    <n v="10"/>
    <n v="129.30000000000001"/>
    <n v="1293"/>
    <n v="33516.660000000003"/>
    <x v="30"/>
  </r>
  <r>
    <m/>
    <x v="348"/>
    <s v="Invoice"/>
    <s v="90770"/>
    <s v="BUILDERS WAREHOUSE:GREENSTONE"/>
    <s v="PLANT HANGING BASKET 25CM"/>
    <n v="10"/>
    <n v="129.30000000000001"/>
    <n v="1293"/>
    <n v="34809.660000000003"/>
    <x v="30"/>
  </r>
  <r>
    <m/>
    <x v="342"/>
    <s v="Invoice"/>
    <s v="90776"/>
    <s v="BUILDERS WAREHOUSE:NEWMARKET"/>
    <s v="PLANT HANGING BASKET 25CM"/>
    <n v="12"/>
    <n v="129.30000000000001"/>
    <n v="1551.6"/>
    <n v="36361.26"/>
    <x v="30"/>
  </r>
  <r>
    <m/>
    <x v="342"/>
    <s v="Invoice"/>
    <s v="90798"/>
    <s v="BUILDERS WAREHOUSE:BLOEMFONTEIN"/>
    <s v="PLANT HANGING BASKET 25CM"/>
    <n v="22"/>
    <n v="129.30000000000001"/>
    <n v="2844.6"/>
    <n v="39205.86"/>
    <x v="30"/>
  </r>
  <r>
    <m/>
    <x v="349"/>
    <s v="Invoice"/>
    <s v="90787"/>
    <s v="BUILDERS WAREHOUSE:NORWOOD"/>
    <s v="PLANT HANGING BASKET 25CM"/>
    <n v="5"/>
    <n v="129.30000000000001"/>
    <n v="646.5"/>
    <n v="39852.36"/>
    <x v="30"/>
  </r>
  <r>
    <m/>
    <x v="349"/>
    <s v="Invoice"/>
    <s v="90792"/>
    <s v="BUILDERS WAREHOUSE:KEMPTON PARK"/>
    <s v="PLANT HANGING BASKET 25CM"/>
    <n v="10"/>
    <n v="129.30000000000001"/>
    <n v="1293"/>
    <n v="41145.360000000001"/>
    <x v="30"/>
  </r>
  <r>
    <m/>
    <x v="356"/>
    <s v="Invoice"/>
    <s v="90823"/>
    <s v="MALANSEUNS Head Office:MENLYN"/>
    <s v="PLANT HANGING BASKET 25CM"/>
    <n v="64"/>
    <n v="118.8"/>
    <n v="7603.2"/>
    <n v="48748.56"/>
    <x v="30"/>
  </r>
  <r>
    <m/>
    <x v="356"/>
    <s v="Invoice"/>
    <s v="90845"/>
    <s v="SECUNDA NURSERY"/>
    <s v="PLANT HANGING BASKET 25CM"/>
    <n v="2"/>
    <n v="118.8"/>
    <n v="237.6"/>
    <n v="48986.159999999996"/>
    <x v="30"/>
  </r>
  <r>
    <m/>
    <x v="339"/>
    <s v="Invoice"/>
    <s v="90844"/>
    <s v="GARDENSHOP PARKTOWN"/>
    <s v="PLANT HANGING BASKET 25CM"/>
    <n v="13"/>
    <n v="118.8"/>
    <n v="1544.4"/>
    <n v="50530.559999999998"/>
    <x v="30"/>
  </r>
  <r>
    <m/>
    <x v="343"/>
    <s v="Invoice"/>
    <s v="90859"/>
    <s v="BUILDERS WAREHOUSE:BETHLEHEM"/>
    <s v="PLANT HANGING BASKET 25CM"/>
    <n v="10"/>
    <n v="129.30000000000001"/>
    <n v="1293"/>
    <n v="51823.56"/>
    <x v="30"/>
  </r>
  <r>
    <m/>
    <x v="343"/>
    <s v="Invoice"/>
    <s v="90874"/>
    <s v="BUILDERS WAREHOUSE:BLOEMFONTEIN"/>
    <s v="PLANT HANGING BASKET 25CM"/>
    <n v="4"/>
    <n v="129.30000000000001"/>
    <n v="517.20000000000005"/>
    <n v="52340.759999999995"/>
    <x v="30"/>
  </r>
  <r>
    <m/>
    <x v="337"/>
    <s v="Invoice"/>
    <s v="90863"/>
    <s v="BUILDERS WAREHOUSE:GREENSTONE"/>
    <s v="PLANT HANGING BASKET 25CM"/>
    <n v="10"/>
    <n v="129.30000000000001"/>
    <n v="1293"/>
    <n v="53633.759999999995"/>
    <x v="30"/>
  </r>
  <r>
    <m/>
    <x v="337"/>
    <s v="Invoice"/>
    <s v="90864"/>
    <s v="BUILDERS WAREHOUSE:WOODLANDS"/>
    <s v="PLANT HANGING BASKET 25CM"/>
    <n v="6"/>
    <n v="129.30000000000001"/>
    <n v="775.8"/>
    <n v="54409.56"/>
    <x v="30"/>
  </r>
  <r>
    <m/>
    <x v="337"/>
    <s v="Invoice"/>
    <s v="90866"/>
    <s v="BUILDERS WAREHOUSE:RUSTENBURG"/>
    <s v="PLANT HANGING BASKET 25CM"/>
    <n v="10"/>
    <n v="129.30000000000001"/>
    <n v="1293"/>
    <n v="55702.559999999998"/>
    <x v="30"/>
  </r>
  <r>
    <m/>
    <x v="337"/>
    <s v="Invoice"/>
    <s v="90891"/>
    <s v="BUILDERS WAREHOUSE:ERASMUS PARK"/>
    <s v="PLANT HANGING BASKET 25CM"/>
    <n v="6"/>
    <n v="129.30000000000001"/>
    <n v="775.8"/>
    <n v="56478.36"/>
    <x v="30"/>
  </r>
  <r>
    <m/>
    <x v="351"/>
    <s v="Invoice"/>
    <s v="90889"/>
    <s v="BUILDERS WAREHOUSE:GLEN EAGLES"/>
    <s v="PLANT HANGING BASKET 25CM"/>
    <n v="5"/>
    <n v="129.30000000000001"/>
    <n v="646.5"/>
    <n v="57124.86"/>
    <x v="30"/>
  </r>
  <r>
    <m/>
    <x v="352"/>
    <s v="Invoice"/>
    <s v="90897"/>
    <s v="BUILDERS WAREHOUSE:EDENVALE"/>
    <s v="PLANT HANGING BASKET 25CM"/>
    <n v="15"/>
    <n v="129.30000000000001"/>
    <n v="1939.5"/>
    <n v="59064.36"/>
    <x v="30"/>
  </r>
  <r>
    <s v="Total for PLANT HANGING BASKET 25CM"/>
    <x v="0"/>
    <m/>
    <m/>
    <m/>
    <m/>
    <n v="472"/>
    <m/>
    <n v="59064.36"/>
    <m/>
    <x v="0"/>
  </r>
  <r>
    <s v="COLOUR MAGIC 32CM"/>
    <x v="0"/>
    <m/>
    <m/>
    <m/>
    <m/>
    <m/>
    <m/>
    <m/>
    <m/>
    <x v="0"/>
  </r>
  <r>
    <m/>
    <x v="345"/>
    <s v="Invoice"/>
    <s v="90549"/>
    <s v="BUILDERS WAREHOUSE:MIDDELBURG"/>
    <s v="COLOUR MAGIC 32CM"/>
    <n v="3"/>
    <n v="113.2"/>
    <n v="339.6"/>
    <n v="339.6"/>
    <x v="33"/>
  </r>
  <r>
    <m/>
    <x v="345"/>
    <s v="Invoice"/>
    <s v="90631"/>
    <s v="LOTS OF POTS CENTURION"/>
    <s v="COLOUR MAGIC 32CM"/>
    <n v="4"/>
    <n v="109.95"/>
    <n v="439.8"/>
    <n v="779.40000000000009"/>
    <x v="33"/>
  </r>
  <r>
    <m/>
    <x v="338"/>
    <s v="Invoice"/>
    <s v="90610"/>
    <s v="RIVERSIDE MICA"/>
    <s v="MIX AND MINGLE 32CM SEAS"/>
    <n v="3"/>
    <n v="106.99"/>
    <n v="320.97000000000003"/>
    <n v="1100.3700000000001"/>
    <x v="33"/>
  </r>
  <r>
    <m/>
    <x v="341"/>
    <s v="Invoice"/>
    <s v="90692"/>
    <s v="FH CHAMBERLAIN TRADING (PTY) LTD:WATERKLOOF GLEN"/>
    <s v="COLOUR MAGIC 32CM"/>
    <n v="10"/>
    <n v="107.75"/>
    <n v="1077.5"/>
    <n v="2177.87"/>
    <x v="33"/>
  </r>
  <r>
    <m/>
    <x v="353"/>
    <s v="Invoice"/>
    <s v="90711"/>
    <s v="THYME SQUARE"/>
    <s v="COLOUR MAGIC 32CM"/>
    <n v="2"/>
    <n v="109.95"/>
    <n v="219.9"/>
    <n v="2397.77"/>
    <x v="33"/>
  </r>
  <r>
    <m/>
    <x v="340"/>
    <s v="Invoice"/>
    <s v="90753"/>
    <s v="FOUR SEASONS"/>
    <s v="COLOUR MAGIC 32CM"/>
    <n v="6"/>
    <n v="109.95"/>
    <n v="659.7"/>
    <n v="3057.4700000000003"/>
    <x v="33"/>
  </r>
  <r>
    <m/>
    <x v="354"/>
    <s v="Invoice"/>
    <s v="90758"/>
    <s v="ECKARDS GARDEN PAVILION"/>
    <s v="COLOUR MAGIC 32CM"/>
    <n v="11"/>
    <n v="109.95"/>
    <n v="1209.45"/>
    <n v="4266.92"/>
    <x v="33"/>
  </r>
  <r>
    <m/>
    <x v="356"/>
    <s v="Invoice"/>
    <s v="90823"/>
    <s v="MALANSEUNS Head Office:MENLYN"/>
    <s v="COLOUR MAGIC 32CM"/>
    <n v="4"/>
    <n v="109.95"/>
    <n v="439.8"/>
    <n v="4706.72"/>
    <x v="33"/>
  </r>
  <r>
    <s v="Total for COLOUR MAGIC 32CM"/>
    <x v="0"/>
    <m/>
    <m/>
    <m/>
    <m/>
    <n v="43"/>
    <m/>
    <n v="4706.72"/>
    <m/>
    <x v="0"/>
  </r>
  <r>
    <s v="CHAMBERLAIN 4 PACK"/>
    <x v="0"/>
    <m/>
    <m/>
    <m/>
    <m/>
    <m/>
    <m/>
    <m/>
    <m/>
    <x v="0"/>
  </r>
  <r>
    <m/>
    <x v="354"/>
    <s v="Invoice"/>
    <s v="90764"/>
    <s v="FH CHAMBERLAIN TRADING (PTY) LTD:KYALAMI"/>
    <s v="SEEDLINGS 4 PACK ASSORTED"/>
    <n v="10"/>
    <n v="33.5"/>
    <n v="335"/>
    <n v="335"/>
    <x v="34"/>
  </r>
  <r>
    <m/>
    <x v="356"/>
    <s v="Invoice"/>
    <s v="90822"/>
    <s v="FH CHAMBERLAIN TRADING (PTY) LTD:CENTURION"/>
    <s v="SEEDLINGS 4 PACK ASSORTED"/>
    <n v="16"/>
    <n v="33.5"/>
    <n v="536"/>
    <n v="871"/>
    <x v="34"/>
  </r>
  <r>
    <m/>
    <x v="351"/>
    <s v="Invoice"/>
    <s v="90888"/>
    <s v="FH CHAMBERLAIN TRADING (PTY) LTD:KYALAMI"/>
    <s v="SEEDLINGS 4 PACK ASSORTED"/>
    <n v="50"/>
    <n v="33.5"/>
    <n v="1675"/>
    <n v="2546"/>
    <x v="34"/>
  </r>
  <r>
    <s v="Total for CHAMBERLAIN 4 PACK"/>
    <x v="0"/>
    <m/>
    <m/>
    <m/>
    <m/>
    <n v="76"/>
    <m/>
    <n v="2546"/>
    <m/>
    <x v="0"/>
  </r>
  <r>
    <s v="COLOUR PLUGS 48"/>
    <x v="0"/>
    <m/>
    <m/>
    <m/>
    <m/>
    <m/>
    <m/>
    <m/>
    <m/>
    <x v="0"/>
  </r>
  <r>
    <m/>
    <x v="337"/>
    <s v="Invoice"/>
    <s v="90866"/>
    <s v="BUILDERS WAREHOUSE:RUSTENBURG"/>
    <s v="COLOUR PLUGS 48"/>
    <n v="5"/>
    <n v="132.69999999999999"/>
    <n v="663.5"/>
    <n v="663.5"/>
    <x v="35"/>
  </r>
  <r>
    <s v="Total for COLOUR PLUGS 48"/>
    <x v="0"/>
    <m/>
    <m/>
    <m/>
    <m/>
    <n v="5"/>
    <m/>
    <n v="663.5"/>
    <m/>
    <x v="0"/>
  </r>
  <r>
    <s v="COLOUR PLUGS 512"/>
    <x v="0"/>
    <m/>
    <m/>
    <m/>
    <m/>
    <m/>
    <m/>
    <m/>
    <m/>
    <x v="0"/>
  </r>
  <r>
    <m/>
    <x v="345"/>
    <s v="Invoice"/>
    <s v="90630"/>
    <s v="WILDFLOWER WONDERS"/>
    <s v="MATRICARIA VEGMO"/>
    <n v="1536"/>
    <n v="1.3205273"/>
    <n v="2028.33"/>
    <n v="2028.33"/>
    <x v="0"/>
  </r>
  <r>
    <m/>
    <x v="345"/>
    <s v="Invoice"/>
    <s v="90630"/>
    <s v="WILDFLOWER WONDERS"/>
    <s v="CRASPEDIA"/>
    <n v="1536"/>
    <n v="0.55000000000000004"/>
    <n v="844.8"/>
    <n v="2873.13"/>
    <x v="0"/>
  </r>
  <r>
    <m/>
    <x v="345"/>
    <s v="Invoice"/>
    <s v="90630"/>
    <s v="WILDFLOWER WONDERS"/>
    <s v="DELPHINIUM FOUNTAINS PURE WHITE"/>
    <n v="512"/>
    <n v="0.94025389999999998"/>
    <n v="481.41"/>
    <n v="3354.54"/>
    <x v="0"/>
  </r>
  <r>
    <m/>
    <x v="345"/>
    <s v="Invoice"/>
    <s v="90630"/>
    <s v="WILDFLOWER WONDERS"/>
    <s v="DELPHINIUM BELLADONNA BELLAMOSUM"/>
    <n v="1536"/>
    <n v="0.60693359999999996"/>
    <n v="932.25"/>
    <n v="4286.79"/>
    <x v="0"/>
  </r>
  <r>
    <m/>
    <x v="355"/>
    <s v="Invoice"/>
    <s v="90658"/>
    <s v="FLORISEEDS GROPLUG"/>
    <s v="PETUNIA DREAMS RED PICOTEE"/>
    <n v="200"/>
    <n v="0.49"/>
    <n v="98"/>
    <n v="4384.79"/>
    <x v="0"/>
  </r>
  <r>
    <m/>
    <x v="355"/>
    <s v="Invoice"/>
    <s v="90658"/>
    <s v="FLORISEEDS GROPLUG"/>
    <s v="PETUNIA SUCCESS PINK MORN"/>
    <n v="200"/>
    <n v="0.49"/>
    <n v="98"/>
    <n v="4482.79"/>
    <x v="0"/>
  </r>
  <r>
    <m/>
    <x v="355"/>
    <s v="Invoice"/>
    <s v="90658"/>
    <s v="FLORISEEDS GROPLUG"/>
    <s v="PETUNIA ZOE APPLE BLOSSOM"/>
    <n v="200"/>
    <n v="0.49"/>
    <n v="98"/>
    <n v="4580.79"/>
    <x v="0"/>
  </r>
  <r>
    <m/>
    <x v="355"/>
    <s v="Invoice"/>
    <s v="90658"/>
    <s v="FLORISEEDS GROPLUG"/>
    <s v="BELLIS GALAXY MIX"/>
    <n v="500"/>
    <n v="0.69"/>
    <n v="345"/>
    <n v="4925.79"/>
    <x v="0"/>
  </r>
  <r>
    <m/>
    <x v="341"/>
    <s v="Invoice"/>
    <s v="90686"/>
    <s v="WILDFLOWER WONDERS"/>
    <s v="DELPHINIUM MAGIC FOUNTAINS SKY BLUE"/>
    <n v="512"/>
    <n v="0.94"/>
    <n v="481.28"/>
    <n v="5407.07"/>
    <x v="0"/>
  </r>
  <r>
    <m/>
    <x v="341"/>
    <s v="Invoice"/>
    <s v="90686"/>
    <s v="WILDFLOWER WONDERS"/>
    <s v="DELPHINIUM MAGIC FOUNTAINS DARK BLUE"/>
    <n v="1024"/>
    <n v="0.94"/>
    <n v="962.56"/>
    <n v="6369.6299999999992"/>
    <x v="0"/>
  </r>
  <r>
    <m/>
    <x v="341"/>
    <s v="Invoice"/>
    <s v="90686"/>
    <s v="WILDFLOWER WONDERS"/>
    <s v="DELPHINIUM MAGIC FOUNTAINS LAVENDER WHITE BEE"/>
    <n v="512"/>
    <n v="0.94"/>
    <n v="481.28"/>
    <n v="6850.9099999999989"/>
    <x v="13"/>
  </r>
  <r>
    <m/>
    <x v="341"/>
    <s v="Invoice"/>
    <s v="90686"/>
    <s v="WILDFLOWER WONDERS"/>
    <s v="DELPHINIUM MAGIC FOUNTAINS CHERRY BLOSSOM WHITE BEE"/>
    <n v="512"/>
    <n v="0.94"/>
    <n v="481.28"/>
    <n v="7332.1899999999987"/>
    <x v="0"/>
  </r>
  <r>
    <m/>
    <x v="341"/>
    <s v="Invoice"/>
    <s v="90686"/>
    <s v="WILDFLOWER WONDERS"/>
    <s v="DELPHINIUM MAGIC FOUNTAINS LILAC PINK WHITE BEE"/>
    <n v="512"/>
    <n v="0.94"/>
    <n v="481.28"/>
    <n v="7813.4699999999984"/>
    <x v="0"/>
  </r>
  <r>
    <m/>
    <x v="341"/>
    <s v="Invoice"/>
    <s v="90686"/>
    <s v="WILDFLOWER WONDERS"/>
    <s v="LILAC CAMPANULA CAMPANA"/>
    <n v="512"/>
    <n v="2.62"/>
    <n v="1341.44"/>
    <n v="9154.909999999998"/>
    <x v="0"/>
  </r>
  <r>
    <m/>
    <x v="353"/>
    <s v="Invoice"/>
    <s v="90698"/>
    <s v="MD PROJECTS"/>
    <s v="LETTUCE OP RED OAK"/>
    <n v="512"/>
    <n v="0.82"/>
    <n v="419.84"/>
    <n v="9574.7499999999982"/>
    <x v="0"/>
  </r>
  <r>
    <m/>
    <x v="353"/>
    <s v="Invoice"/>
    <s v="90698"/>
    <s v="MD PROJECTS"/>
    <s v="LETTUCE OP GREEN OAK"/>
    <n v="512"/>
    <n v="0.82"/>
    <n v="419.84"/>
    <n v="9994.5899999999983"/>
    <x v="0"/>
  </r>
  <r>
    <m/>
    <x v="353"/>
    <s v="Invoice"/>
    <s v="90698"/>
    <s v="MD PROJECTS"/>
    <s v="LETTUCE OP LOLLO ROSA"/>
    <n v="512"/>
    <n v="0.82"/>
    <n v="419.84"/>
    <n v="10414.429999999998"/>
    <x v="0"/>
  </r>
  <r>
    <m/>
    <x v="353"/>
    <s v="Invoice"/>
    <s v="90698"/>
    <s v="MD PROJECTS"/>
    <s v="LETTUCE OP LOLLO BIONDO"/>
    <n v="512"/>
    <n v="0.82"/>
    <n v="419.84"/>
    <n v="10834.269999999999"/>
    <x v="0"/>
  </r>
  <r>
    <m/>
    <x v="348"/>
    <s v="Invoice"/>
    <s v="90771"/>
    <s v="WILDFLOWER WONDERS"/>
    <s v="DELPHINIUM CASABLANCA"/>
    <n v="1536"/>
    <n v="0.60693359999999996"/>
    <n v="932.25"/>
    <n v="11766.519999999999"/>
    <x v="0"/>
  </r>
  <r>
    <m/>
    <x v="348"/>
    <s v="Invoice"/>
    <s v="90771"/>
    <s v="WILDFLOWER WONDERS"/>
    <s v="CAMPANULA CAMPANA"/>
    <n v="512"/>
    <n v="2.6197851999999999"/>
    <n v="1341.33"/>
    <n v="13107.849999999999"/>
    <x v="0"/>
  </r>
  <r>
    <m/>
    <x v="351"/>
    <s v="Invoice"/>
    <s v="90885"/>
    <s v="WILDFLOWER WONDERS"/>
    <s v="DELPHINIUM MAGIC FOUNTAINS MIX 512"/>
    <n v="2048"/>
    <n v="0.94025389999999998"/>
    <n v="1925.64"/>
    <n v="15033.489999999998"/>
    <x v="0"/>
  </r>
  <r>
    <m/>
    <x v="352"/>
    <s v="Invoice"/>
    <s v="90894"/>
    <s v="MD PROJECTS"/>
    <s v="LETTUCE OP RED OAK 512"/>
    <n v="512"/>
    <n v="0.82"/>
    <n v="419.84"/>
    <n v="15453.329999999998"/>
    <x v="0"/>
  </r>
  <r>
    <m/>
    <x v="352"/>
    <s v="Invoice"/>
    <s v="90894"/>
    <s v="MD PROJECTS"/>
    <s v="LETTUCE OP GREEN OAK 512"/>
    <n v="512"/>
    <n v="0.82"/>
    <n v="419.84"/>
    <n v="15873.169999999998"/>
    <x v="0"/>
  </r>
  <r>
    <m/>
    <x v="352"/>
    <s v="Invoice"/>
    <s v="90894"/>
    <s v="MD PROJECTS"/>
    <s v="LETTUCE OP LOLLO ROSA 512"/>
    <n v="512"/>
    <n v="0.82"/>
    <n v="419.84"/>
    <n v="16293.009999999998"/>
    <x v="0"/>
  </r>
  <r>
    <m/>
    <x v="352"/>
    <s v="Invoice"/>
    <s v="90894"/>
    <s v="MD PROJECTS"/>
    <s v="LETTUCE OP LOLLO BIONDO 512"/>
    <n v="512"/>
    <n v="0.82"/>
    <n v="419.84"/>
    <n v="16712.849999999999"/>
    <x v="0"/>
  </r>
  <r>
    <s v="Total for COLOUR PLUGS 512"/>
    <x v="0"/>
    <m/>
    <m/>
    <m/>
    <m/>
    <n v="17996"/>
    <m/>
    <n v="16712.849999999999"/>
    <m/>
    <x v="0"/>
  </r>
  <r>
    <s v="28884"/>
    <x v="0"/>
    <m/>
    <m/>
    <m/>
    <m/>
    <m/>
    <m/>
    <m/>
    <m/>
    <x v="0"/>
  </r>
  <r>
    <m/>
    <x v="345"/>
    <s v="Invoice"/>
    <s v="90549"/>
    <s v="BUILDERS WAREHOUSE:MIDDELBURG"/>
    <s v="SEEDLINGS ASS"/>
    <n v="130"/>
    <n v="33.5"/>
    <n v="4355"/>
    <n v="4355"/>
    <x v="34"/>
  </r>
  <r>
    <m/>
    <x v="345"/>
    <s v="Invoice"/>
    <s v="90591"/>
    <s v="FH CHAMBERLAIN TRADING (PTY) LTD:KYALAMI"/>
    <s v="SEEDLINGS ASS"/>
    <n v="80"/>
    <n v="33.5"/>
    <n v="2680"/>
    <n v="7035"/>
    <x v="34"/>
  </r>
  <r>
    <m/>
    <x v="345"/>
    <s v="Invoice"/>
    <s v="90608"/>
    <s v="BUILDERS WAREHOUSE:ZAMBEZI"/>
    <s v="SEEDLINGS ASS"/>
    <n v="230"/>
    <n v="33.5"/>
    <n v="7705"/>
    <n v="14740"/>
    <x v="34"/>
  </r>
  <r>
    <m/>
    <x v="345"/>
    <s v="Invoice"/>
    <s v="90621"/>
    <s v="PLANTWISE."/>
    <s v="SEEDLINGS ASS"/>
    <n v="175"/>
    <n v="31.8"/>
    <n v="5565"/>
    <n v="20305"/>
    <x v="34"/>
  </r>
  <r>
    <m/>
    <x v="345"/>
    <s v="Invoice"/>
    <s v="90623"/>
    <s v="PICK N PAY:KLERKSDORP"/>
    <s v="SEEDLINGS ASS"/>
    <n v="50"/>
    <n v="33.495600000000003"/>
    <n v="1674.78"/>
    <n v="21979.78"/>
    <x v="34"/>
  </r>
  <r>
    <m/>
    <x v="345"/>
    <s v="Invoice"/>
    <s v="90624"/>
    <s v="BUILDERS WAREHOUSE:KLERKSDORP"/>
    <s v="SEEDLINGS ASS"/>
    <n v="310"/>
    <n v="33.5"/>
    <n v="10385"/>
    <n v="32364.78"/>
    <x v="34"/>
  </r>
  <r>
    <m/>
    <x v="345"/>
    <s v="Invoice"/>
    <s v="90626"/>
    <s v="BUILDERS WAREHOUSE:LAMBTON"/>
    <s v="SEEDLINGS ASS"/>
    <n v="120"/>
    <n v="33.5"/>
    <n v="4020"/>
    <n v="36384.78"/>
    <x v="34"/>
  </r>
  <r>
    <m/>
    <x v="345"/>
    <s v="Invoice"/>
    <s v="90627"/>
    <s v="BUILDERS WAREHOUSE:WONDER PARK"/>
    <s v="SEEDLINGS ASS"/>
    <n v="190"/>
    <n v="33.5"/>
    <n v="6365"/>
    <n v="42749.78"/>
    <x v="34"/>
  </r>
  <r>
    <m/>
    <x v="345"/>
    <s v="Invoice"/>
    <s v="90628"/>
    <s v="BUILDERS WAREHOUSE:CRAIGHALL PARK"/>
    <s v="SEEDLINGS ASS"/>
    <n v="180"/>
    <n v="33.5"/>
    <n v="6030"/>
    <n v="48779.78"/>
    <x v="34"/>
  </r>
  <r>
    <m/>
    <x v="345"/>
    <s v="Invoice"/>
    <s v="90632"/>
    <s v="FH CHAMBERLAIN TRADING (PTY) LTD:CENTURION"/>
    <s v="SEEDLINGS ASS"/>
    <n v="204"/>
    <n v="33.5"/>
    <n v="6834"/>
    <n v="55613.78"/>
    <x v="34"/>
  </r>
  <r>
    <m/>
    <x v="345"/>
    <s v="Invoice"/>
    <s v="90633"/>
    <s v="BUILDERS WAREHOUSE:NEWMARKET"/>
    <s v="SEEDLINGS ASS"/>
    <n v="150"/>
    <n v="33.5"/>
    <n v="5025"/>
    <n v="60638.78"/>
    <x v="34"/>
  </r>
  <r>
    <m/>
    <x v="345"/>
    <s v="Invoice"/>
    <s v="90647"/>
    <s v="SECUNDA NURSERY"/>
    <s v="SEEDLINGS ASS"/>
    <n v="20"/>
    <n v="31.8"/>
    <n v="636"/>
    <n v="61274.78"/>
    <x v="34"/>
  </r>
  <r>
    <m/>
    <x v="345"/>
    <s v="Invoice"/>
    <s v="90649"/>
    <s v="BUILDERS WAREHOUSE:EMALALHENI"/>
    <s v="SEEDLINGS ASS"/>
    <n v="150"/>
    <n v="33.5"/>
    <n v="5025"/>
    <n v="66299.78"/>
    <x v="34"/>
  </r>
  <r>
    <m/>
    <x v="338"/>
    <s v="Invoice"/>
    <s v="90610"/>
    <s v="RIVERSIDE MICA"/>
    <s v="SEEDLINGS ASS"/>
    <n v="115"/>
    <n v="28.8"/>
    <n v="3312"/>
    <n v="69611.78"/>
    <x v="34"/>
  </r>
  <r>
    <m/>
    <x v="338"/>
    <s v="Invoice"/>
    <s v="90625"/>
    <s v="BUILDERS WAREHOUSE:SOUTHGATE"/>
    <s v="SEEDLINGS ASS"/>
    <n v="100"/>
    <n v="33.5"/>
    <n v="3350"/>
    <n v="72961.78"/>
    <x v="34"/>
  </r>
  <r>
    <m/>
    <x v="338"/>
    <s v="Invoice"/>
    <s v="90635"/>
    <s v="BUILDERS WAREHOUSE:BOKSBURG (NEW)"/>
    <s v="SEEDLINGS ASS"/>
    <n v="250"/>
    <n v="33.5"/>
    <n v="8375"/>
    <n v="81336.78"/>
    <x v="34"/>
  </r>
  <r>
    <m/>
    <x v="338"/>
    <s v="Invoice"/>
    <s v="90636"/>
    <s v="BUILDERS WAREHOUSE:NORTHRIDING"/>
    <s v="SEEDLINGS ASS"/>
    <n v="220"/>
    <n v="33.5"/>
    <n v="7370"/>
    <n v="88706.78"/>
    <x v="34"/>
  </r>
  <r>
    <m/>
    <x v="338"/>
    <s v="Invoice"/>
    <s v="90637"/>
    <s v="BUILDERS WAREHOUSE:NOORDHEUWEL"/>
    <s v="SEEDLINGS ASS"/>
    <n v="270"/>
    <n v="33.5"/>
    <n v="9045"/>
    <n v="97751.78"/>
    <x v="34"/>
  </r>
  <r>
    <m/>
    <x v="338"/>
    <s v="Invoice"/>
    <s v="90638"/>
    <s v="BUILDERS WAREHOUSE:KEMPTON PARK"/>
    <s v="SEEDLINGS ASS"/>
    <n v="170"/>
    <n v="33.5"/>
    <n v="5695"/>
    <n v="103446.78"/>
    <x v="34"/>
  </r>
  <r>
    <m/>
    <x v="338"/>
    <s v="Invoice"/>
    <s v="90639"/>
    <s v="BUILDERS WAREHOUSE:VEREENIGING"/>
    <s v="SEEDLINGS ASS"/>
    <n v="300"/>
    <n v="33.5"/>
    <n v="10050"/>
    <n v="113496.78"/>
    <x v="34"/>
  </r>
  <r>
    <m/>
    <x v="338"/>
    <s v="Invoice"/>
    <s v="90640"/>
    <s v="BUILDERS WAREHOUSE:STRUBENS VALLEY"/>
    <s v="SEEDLINGS ASS"/>
    <n v="250"/>
    <n v="33.5"/>
    <n v="8375"/>
    <n v="121871.78"/>
    <x v="34"/>
  </r>
  <r>
    <m/>
    <x v="338"/>
    <s v="Invoice"/>
    <s v="90641"/>
    <s v="BUILDERS WAREHOUSE:NORWOOD"/>
    <s v="SEEDLINGS ASS"/>
    <n v="150"/>
    <n v="33.5"/>
    <n v="5025"/>
    <n v="126896.78"/>
    <x v="34"/>
  </r>
  <r>
    <m/>
    <x v="338"/>
    <s v="Invoice"/>
    <s v="90642"/>
    <s v="FH CHAMBERLAIN TRADING (PTY) LTD:MONTANA"/>
    <s v="SEEDLINGS ASS"/>
    <n v="460"/>
    <n v="33.5"/>
    <n v="15410"/>
    <n v="142306.78"/>
    <x v="34"/>
  </r>
  <r>
    <m/>
    <x v="338"/>
    <s v="Invoice"/>
    <s v="90643"/>
    <s v="BUILDERS WAREHOUSE:GREENSTONE"/>
    <s v="SEEDLINGS ASS"/>
    <n v="150"/>
    <n v="33.5"/>
    <n v="5025"/>
    <n v="147331.78"/>
    <x v="34"/>
  </r>
  <r>
    <m/>
    <x v="338"/>
    <s v="Invoice"/>
    <s v="90644"/>
    <s v="GARDENSHOP PARKTOWN"/>
    <s v="SEEDLINGS ASS"/>
    <n v="70"/>
    <n v="33.5"/>
    <n v="2345"/>
    <n v="149676.78"/>
    <x v="34"/>
  </r>
  <r>
    <m/>
    <x v="338"/>
    <s v="Invoice"/>
    <s v="90646"/>
    <s v="PLANTYARD"/>
    <s v="SEEDLINGS ASS"/>
    <n v="70"/>
    <n v="31.8"/>
    <n v="2226"/>
    <n v="151902.78"/>
    <x v="34"/>
  </r>
  <r>
    <m/>
    <x v="338"/>
    <s v="Invoice"/>
    <s v="90648"/>
    <s v="LITTLE AUSTRIA"/>
    <s v="SEEDLINGS ASS"/>
    <n v="250"/>
    <n v="28.95"/>
    <n v="7237.5"/>
    <n v="159140.28"/>
    <x v="34"/>
  </r>
  <r>
    <m/>
    <x v="338"/>
    <s v="Invoice"/>
    <s v="90650"/>
    <s v="CRISANRA KWEKERY"/>
    <s v="SEEDLINGS ASS"/>
    <n v="190"/>
    <n v="27.8"/>
    <n v="5282"/>
    <n v="164422.28"/>
    <x v="34"/>
  </r>
  <r>
    <m/>
    <x v="338"/>
    <s v="Invoice"/>
    <s v="90651"/>
    <s v="THYME SQUARE"/>
    <s v="SEEDLINGS ASS"/>
    <n v="90"/>
    <n v="28.95"/>
    <n v="2605.5"/>
    <n v="167027.78"/>
    <x v="34"/>
  </r>
  <r>
    <m/>
    <x v="357"/>
    <s v="Invoice"/>
    <s v="90660"/>
    <s v="CASH SALE"/>
    <s v="SEEDLINGS ASS"/>
    <n v="180"/>
    <n v="29.9"/>
    <n v="5382"/>
    <n v="172409.78"/>
    <x v="34"/>
  </r>
  <r>
    <m/>
    <x v="355"/>
    <s v="Invoice"/>
    <s v="90652"/>
    <s v="BUILDERS WAREHOUSE:ROBINDALE"/>
    <s v="SEEDLINGS ASS"/>
    <n v="80"/>
    <n v="33.5"/>
    <n v="2680"/>
    <n v="175089.78"/>
    <x v="34"/>
  </r>
  <r>
    <m/>
    <x v="355"/>
    <s v="Invoice"/>
    <s v="90653"/>
    <s v="BUILDERS WAREHOUSE:RUSTENBURG"/>
    <s v="SEEDLINGS ASS"/>
    <n v="400"/>
    <n v="33.5"/>
    <n v="13400"/>
    <n v="188489.78"/>
    <x v="34"/>
  </r>
  <r>
    <m/>
    <x v="355"/>
    <s v="Invoice"/>
    <s v="90654"/>
    <s v="BUILDERS WAREHOUSE:KEMPTON PARK"/>
    <s v="SEEDLINGS ASS"/>
    <n v="190"/>
    <n v="33.5"/>
    <n v="6365"/>
    <n v="194854.78"/>
    <x v="34"/>
  </r>
  <r>
    <m/>
    <x v="355"/>
    <s v="Invoice"/>
    <s v="90655"/>
    <s v="BUILDERS WAREHOUSE:GREENSTONE"/>
    <s v="SEEDLINGS ASS"/>
    <n v="180"/>
    <n v="33.5"/>
    <n v="6030"/>
    <n v="200884.78"/>
    <x v="34"/>
  </r>
  <r>
    <m/>
    <x v="355"/>
    <s v="Invoice"/>
    <s v="90656"/>
    <s v="BUILDERS WAREHOUSE:HARTEBEESPOORT"/>
    <s v="SEEDLINGS ASS"/>
    <n v="250"/>
    <n v="33.5"/>
    <n v="8375"/>
    <n v="209259.78"/>
    <x v="34"/>
  </r>
  <r>
    <m/>
    <x v="355"/>
    <s v="Invoice"/>
    <s v="90657"/>
    <s v="BUILDERS WAREHOUSE:STRUBENS VALLEY"/>
    <s v="SEEDLINGS ASS"/>
    <n v="150"/>
    <n v="33.5"/>
    <n v="5025"/>
    <n v="214284.78"/>
    <x v="34"/>
  </r>
  <r>
    <m/>
    <x v="355"/>
    <s v="Invoice"/>
    <s v="90659"/>
    <s v="CASH SALE"/>
    <s v="SEEDLINGS ASS"/>
    <n v="16"/>
    <n v="25"/>
    <n v="400"/>
    <n v="214684.78"/>
    <x v="34"/>
  </r>
  <r>
    <m/>
    <x v="355"/>
    <s v="Invoice"/>
    <s v="90661"/>
    <s v="AGRI 2 MARKET"/>
    <s v="SEEDLINGS ASS"/>
    <n v="500"/>
    <n v="25.95"/>
    <n v="12975"/>
    <n v="227659.78"/>
    <x v="34"/>
  </r>
  <r>
    <m/>
    <x v="355"/>
    <s v="Invoice"/>
    <s v="90677"/>
    <s v="RAINBOW GARDEN AND HOME CENTRE"/>
    <s v="SEEDLINGS ASS"/>
    <n v="90"/>
    <n v="31.8"/>
    <n v="2862"/>
    <n v="230521.78"/>
    <x v="34"/>
  </r>
  <r>
    <m/>
    <x v="355"/>
    <s v="Invoice"/>
    <s v="90678"/>
    <s v="HABITITNAK/KEENGRO"/>
    <s v="SEEDLINGS ASS"/>
    <n v="80"/>
    <n v="28.55"/>
    <n v="2284"/>
    <n v="232805.78"/>
    <x v="34"/>
  </r>
  <r>
    <m/>
    <x v="346"/>
    <s v="Invoice"/>
    <s v="90662"/>
    <s v="BUILDERS WAREHOUSE:ERASMUS PARK"/>
    <s v="SEEDLINGS ASS"/>
    <n v="300"/>
    <n v="33.5"/>
    <n v="10050"/>
    <n v="242855.78"/>
    <x v="34"/>
  </r>
  <r>
    <m/>
    <x v="346"/>
    <s v="Invoice"/>
    <s v="90663"/>
    <s v="BUILDERS WAREHOUSE:GEZINA NEW"/>
    <s v="SEEDLINGS ASS"/>
    <n v="150"/>
    <n v="33.5"/>
    <n v="5025"/>
    <n v="247880.78"/>
    <x v="34"/>
  </r>
  <r>
    <m/>
    <x v="346"/>
    <s v="Invoice"/>
    <s v="90664"/>
    <s v="BUILDERS WAREHOUSE:ZAMBEZI"/>
    <s v="SEEDLINGS ASS"/>
    <n v="180"/>
    <n v="33.5"/>
    <n v="6030"/>
    <n v="253910.78"/>
    <x v="34"/>
  </r>
  <r>
    <m/>
    <x v="346"/>
    <s v="Invoice"/>
    <s v="90665"/>
    <s v="BUILDERS WAREHOUSE:LYNNWOOD"/>
    <s v="SEEDLINGS ASS"/>
    <n v="200"/>
    <n v="33.5"/>
    <n v="6700"/>
    <n v="260610.78"/>
    <x v="34"/>
  </r>
  <r>
    <m/>
    <x v="346"/>
    <s v="Invoice"/>
    <s v="90666"/>
    <s v="BUILDERS WAREHOUSE:CEDAR SQUARE"/>
    <s v="SEEDLINGS ASS"/>
    <n v="200"/>
    <n v="33.5"/>
    <n v="6700"/>
    <n v="267310.78000000003"/>
    <x v="34"/>
  </r>
  <r>
    <m/>
    <x v="346"/>
    <s v="Invoice"/>
    <s v="90667"/>
    <s v="BUILDERS WAREHOUSE:KLERKSDORP"/>
    <s v="SEEDLINGS ASS"/>
    <n v="300"/>
    <n v="33.5"/>
    <n v="10050"/>
    <n v="277360.78000000003"/>
    <x v="34"/>
  </r>
  <r>
    <m/>
    <x v="346"/>
    <s v="Invoice"/>
    <s v="90668"/>
    <s v="BUILDERS WAREHOUSE:GLEN EAGLES"/>
    <s v="SEEDLINGS ASS"/>
    <n v="200"/>
    <n v="33.5"/>
    <n v="6700"/>
    <n v="284060.78000000003"/>
    <x v="34"/>
  </r>
  <r>
    <m/>
    <x v="346"/>
    <s v="Invoice"/>
    <s v="90669"/>
    <s v="BUILDERS WAREHOUSE:RIVONIA"/>
    <s v="SEEDLINGS ASS"/>
    <n v="270"/>
    <n v="33.5"/>
    <n v="9045"/>
    <n v="293105.78000000003"/>
    <x v="34"/>
  </r>
  <r>
    <m/>
    <x v="346"/>
    <s v="Invoice"/>
    <s v="90671"/>
    <s v="LIFESTYLE HOME GARDEN"/>
    <s v="SEEDLINGS ASS"/>
    <n v="300"/>
    <n v="30"/>
    <n v="9000"/>
    <n v="302105.78000000003"/>
    <x v="34"/>
  </r>
  <r>
    <m/>
    <x v="346"/>
    <s v="Invoice"/>
    <s v="90672"/>
    <s v="BUILDERS WAREHOUSE:CEDAR SQUARE"/>
    <s v="SEEDLINGS ASS"/>
    <n v="30"/>
    <n v="0"/>
    <n v="0"/>
    <n v="302105.78000000003"/>
    <x v="34"/>
  </r>
  <r>
    <m/>
    <x v="346"/>
    <s v="Invoice"/>
    <s v="90673"/>
    <s v="BUILDERS WAREHOUSE:FOURWAYS"/>
    <s v="SEEDLINGS ASS"/>
    <n v="220"/>
    <n v="33.5"/>
    <n v="7370"/>
    <n v="309475.78000000003"/>
    <x v="34"/>
  </r>
  <r>
    <m/>
    <x v="346"/>
    <s v="Invoice"/>
    <s v="90674"/>
    <s v="BUILDERS WAREHOUSE:BRYANSTON"/>
    <s v="SEEDLINGS ASS"/>
    <n v="80"/>
    <n v="33.5"/>
    <n v="2680"/>
    <n v="312155.78000000003"/>
    <x v="34"/>
  </r>
  <r>
    <m/>
    <x v="346"/>
    <s v="Invoice"/>
    <s v="90675"/>
    <s v="BUILDERS WAREHOUSE:CENTURION"/>
    <s v="SEEDLINGS ASS"/>
    <n v="280"/>
    <n v="33.5"/>
    <n v="9380"/>
    <n v="321535.78000000003"/>
    <x v="34"/>
  </r>
  <r>
    <m/>
    <x v="346"/>
    <s v="Invoice"/>
    <s v="90676"/>
    <s v="CENTRAL NURSERY DEPOT"/>
    <s v="SEEDLINGS ASS"/>
    <n v="150"/>
    <n v="33.99"/>
    <n v="5098.5"/>
    <n v="326634.28000000003"/>
    <x v="34"/>
  </r>
  <r>
    <m/>
    <x v="346"/>
    <s v="Invoice"/>
    <s v="90679"/>
    <s v="AGRI 2 MARKET"/>
    <s v="SEEDLINGS ASS"/>
    <n v="575"/>
    <n v="25.95"/>
    <n v="14921.25"/>
    <n v="341555.53"/>
    <x v="34"/>
  </r>
  <r>
    <m/>
    <x v="346"/>
    <s v="Invoice"/>
    <s v="90680"/>
    <s v="AGRI 2 MARKET"/>
    <s v="SEEDLINGS ASS"/>
    <n v="30"/>
    <n v="0"/>
    <n v="0"/>
    <n v="341555.53"/>
    <x v="34"/>
  </r>
  <r>
    <m/>
    <x v="346"/>
    <s v="Invoice"/>
    <s v="90681"/>
    <s v="IRON POINT SUPPLIERS PTY LTD T/A CONCRETE GALLERIA"/>
    <s v="SEEDLINGS ASS"/>
    <n v="50"/>
    <n v="31.8"/>
    <n v="1590"/>
    <n v="343145.53"/>
    <x v="34"/>
  </r>
  <r>
    <m/>
    <x v="346"/>
    <s v="Invoice"/>
    <s v="90682"/>
    <s v="TINKY'S GARDENS"/>
    <s v="SEEDLINGS ASS"/>
    <n v="30"/>
    <n v="31.8"/>
    <n v="954"/>
    <n v="344099.53"/>
    <x v="34"/>
  </r>
  <r>
    <m/>
    <x v="341"/>
    <s v="Invoice"/>
    <s v="90629"/>
    <s v="FH CHAMBERLAIN TRADING (PTY) LTD:STRUBENSVALLEY"/>
    <s v="SEEDLINGS ASS"/>
    <n v="110"/>
    <n v="33.5"/>
    <n v="3685"/>
    <n v="347784.53"/>
    <x v="34"/>
  </r>
  <r>
    <m/>
    <x v="341"/>
    <s v="Invoice"/>
    <s v="90685"/>
    <s v="RIVERSIDE MICA"/>
    <s v="SEEDLINGS ASS"/>
    <n v="205"/>
    <n v="33.5"/>
    <n v="6867.5"/>
    <n v="354652.03"/>
    <x v="34"/>
  </r>
  <r>
    <m/>
    <x v="341"/>
    <s v="Invoice"/>
    <s v="90687"/>
    <s v="GARDENSHOP PARKTOWN"/>
    <s v="SEEDLINGS ASS"/>
    <n v="140"/>
    <n v="33.5"/>
    <n v="4690"/>
    <n v="359342.03"/>
    <x v="34"/>
  </r>
  <r>
    <m/>
    <x v="341"/>
    <s v="Invoice"/>
    <s v="90689"/>
    <s v="BUILDERS WAREHOUSE:NORWOOD"/>
    <s v="SEEDLINGS ASS"/>
    <n v="150"/>
    <n v="33.5"/>
    <n v="5025"/>
    <n v="364367.03"/>
    <x v="34"/>
  </r>
  <r>
    <m/>
    <x v="341"/>
    <s v="Invoice"/>
    <s v="90690"/>
    <s v="BUILDERS WAREHOUSE:SOUTHGATE"/>
    <s v="SEEDLINGS ASS"/>
    <n v="100"/>
    <n v="33.5"/>
    <n v="3350"/>
    <n v="367717.03"/>
    <x v="34"/>
  </r>
  <r>
    <m/>
    <x v="341"/>
    <s v="Invoice"/>
    <s v="90691"/>
    <s v="FH CHAMBERLAIN TRADING (PTY) LTD:CENTURION"/>
    <s v="SEEDLINGS ASS"/>
    <n v="406"/>
    <n v="33.5"/>
    <n v="13601"/>
    <n v="381318.03"/>
    <x v="34"/>
  </r>
  <r>
    <m/>
    <x v="341"/>
    <s v="Invoice"/>
    <s v="90692"/>
    <s v="FH CHAMBERLAIN TRADING (PTY) LTD:WATERKLOOF GLEN"/>
    <s v="SEEDLINGS ASS"/>
    <n v="100"/>
    <n v="33.5"/>
    <n v="3350"/>
    <n v="384668.03"/>
    <x v="34"/>
  </r>
  <r>
    <m/>
    <x v="341"/>
    <s v="Invoice"/>
    <s v="90693"/>
    <s v="FH CHAMBERLAIN TRADING (PTY) LTD:RIVIERA"/>
    <s v="SEEDLINGS ASS"/>
    <n v="120"/>
    <n v="33.5"/>
    <n v="4020"/>
    <n v="388688.03"/>
    <x v="34"/>
  </r>
  <r>
    <m/>
    <x v="341"/>
    <s v="Invoice"/>
    <s v="90694"/>
    <s v="BUILDERS WAREHOUSE:ROBINDALE"/>
    <s v="SEEDLINGS ASS"/>
    <n v="250"/>
    <n v="33.5"/>
    <n v="8375"/>
    <n v="397063.03"/>
    <x v="34"/>
  </r>
  <r>
    <m/>
    <x v="341"/>
    <s v="Invoice"/>
    <s v="RTS1041396"/>
    <s v="RIVERSIDE MICA"/>
    <s v="SEEDLINGS ASS"/>
    <n v="21"/>
    <n v="28.99"/>
    <n v="608.79"/>
    <n v="397671.82"/>
    <x v="34"/>
  </r>
  <r>
    <m/>
    <x v="341"/>
    <s v="Invoice"/>
    <s v="90712"/>
    <s v="BUILDERS WAREHOUSE:NEWCASTLE"/>
    <s v="SEEDLINGS ASS"/>
    <n v="600"/>
    <n v="33.5"/>
    <n v="20100"/>
    <n v="417771.82"/>
    <x v="34"/>
  </r>
  <r>
    <m/>
    <x v="341"/>
    <s v="Invoice"/>
    <s v="90723"/>
    <s v="NYLIES KWEKERY"/>
    <s v="SEEDLINGS ASS"/>
    <n v="70"/>
    <n v="31.8"/>
    <n v="2226"/>
    <n v="419997.82"/>
    <x v="34"/>
  </r>
  <r>
    <m/>
    <x v="341"/>
    <s v="Invoice"/>
    <s v="90724"/>
    <s v="NYL NURSERY"/>
    <s v="SEEDLINGS ASS"/>
    <n v="40"/>
    <n v="31.8"/>
    <n v="1272"/>
    <n v="421269.82"/>
    <x v="34"/>
  </r>
  <r>
    <m/>
    <x v="341"/>
    <s v="Invoice"/>
    <s v="90731"/>
    <s v="BUILDERS WAREHOUSE:POLOKWANE"/>
    <s v="SEEDLINGS ASS"/>
    <n v="400"/>
    <n v="33.5"/>
    <n v="13400"/>
    <n v="434669.82"/>
    <x v="34"/>
  </r>
  <r>
    <m/>
    <x v="341"/>
    <s v="Invoice"/>
    <s v="90733"/>
    <s v="BUILDERS WAREHOUSE:BAOBAB"/>
    <s v="SEEDLINGS ASS"/>
    <n v="150"/>
    <n v="33.5"/>
    <n v="5025"/>
    <n v="439694.82"/>
    <x v="34"/>
  </r>
  <r>
    <m/>
    <x v="341"/>
    <s v="Invoice"/>
    <s v="90734"/>
    <s v="BUILDERS WAREHOUSE:BAOBAB"/>
    <s v="SEEDLINGS ASS"/>
    <n v="150"/>
    <n v="33.5"/>
    <n v="5025"/>
    <n v="444719.82"/>
    <x v="34"/>
  </r>
  <r>
    <m/>
    <x v="341"/>
    <s v="Invoice"/>
    <s v="90735"/>
    <s v="BUILDERS WAREHOUSE:MOKOPANE"/>
    <s v="SEEDLINGS ASS"/>
    <n v="150"/>
    <n v="33.5"/>
    <n v="5025"/>
    <n v="449744.82"/>
    <x v="34"/>
  </r>
  <r>
    <m/>
    <x v="353"/>
    <s v="Invoice"/>
    <s v="90670"/>
    <s v="BUILDERS WAREHOUSE:NORTHMEAD"/>
    <s v="SEEDLINGS ASS"/>
    <n v="170"/>
    <n v="33.5"/>
    <n v="5695"/>
    <n v="455439.82"/>
    <x v="34"/>
  </r>
  <r>
    <m/>
    <x v="353"/>
    <s v="Invoice"/>
    <s v="90683"/>
    <s v="BUILDERS WAREHOUSE:BEDFORDVIEW"/>
    <s v="SEEDLINGS ASS"/>
    <n v="190"/>
    <n v="33.5"/>
    <n v="6365"/>
    <n v="461804.82"/>
    <x v="34"/>
  </r>
  <r>
    <m/>
    <x v="353"/>
    <s v="Invoice"/>
    <s v="90684"/>
    <s v="BUILDERS WAREHOUSE:MIDRAND"/>
    <s v="SEEDLINGS ASS"/>
    <n v="240"/>
    <n v="33.5"/>
    <n v="8040"/>
    <n v="469844.82"/>
    <x v="34"/>
  </r>
  <r>
    <m/>
    <x v="353"/>
    <s v="Invoice"/>
    <s v="90697"/>
    <s v="BUILDERS WAREHOUSE:BOKSBURG (NEW)"/>
    <s v="SEEDLINGS ASS"/>
    <n v="240"/>
    <n v="33.5"/>
    <n v="8040"/>
    <n v="477884.82"/>
    <x v="34"/>
  </r>
  <r>
    <m/>
    <x v="353"/>
    <s v="Invoice"/>
    <s v="90699"/>
    <s v="BUILDERS WAREHOUSE:EMALALHENI"/>
    <s v="SEEDLINGS ASS"/>
    <n v="150"/>
    <n v="33.5"/>
    <n v="5025"/>
    <n v="482909.82"/>
    <x v="34"/>
  </r>
  <r>
    <m/>
    <x v="353"/>
    <s v="Invoice"/>
    <s v="90700"/>
    <s v="BUILDERS WAREHOUSE:MIDDELBURG"/>
    <s v="SEEDLINGS ASS"/>
    <n v="180"/>
    <n v="33.5"/>
    <n v="6030"/>
    <n v="488939.82"/>
    <x v="34"/>
  </r>
  <r>
    <m/>
    <x v="353"/>
    <s v="Invoice"/>
    <s v="90702"/>
    <s v="BUILDERS WAREHOUSE:EDENVALE"/>
    <s v="SEEDLINGS ASS"/>
    <n v="190"/>
    <n v="33.5"/>
    <n v="6365"/>
    <n v="495304.82"/>
    <x v="34"/>
  </r>
  <r>
    <m/>
    <x v="353"/>
    <s v="Invoice"/>
    <s v="90705"/>
    <s v="BUILDERS WAREHOUSE:NOORDHEUWEL"/>
    <s v="SEEDLINGS ASS"/>
    <n v="170"/>
    <n v="33.5"/>
    <n v="5695"/>
    <n v="500999.82"/>
    <x v="34"/>
  </r>
  <r>
    <m/>
    <x v="353"/>
    <s v="Invoice"/>
    <s v="90706"/>
    <s v="BUILDERS WAREHOUSE:FLORIDA GLEN"/>
    <s v="SEEDLINGS ASS"/>
    <n v="100"/>
    <n v="33.5"/>
    <n v="3350"/>
    <n v="504349.82"/>
    <x v="34"/>
  </r>
  <r>
    <m/>
    <x v="353"/>
    <s v="Invoice"/>
    <s v="90707"/>
    <s v="BUILDERS WAREHOUSE:NEWMARKET"/>
    <s v="SEEDLINGS ASS"/>
    <n v="250"/>
    <n v="33.5"/>
    <n v="8375"/>
    <n v="512724.82"/>
    <x v="34"/>
  </r>
  <r>
    <m/>
    <x v="353"/>
    <s v="Invoice"/>
    <s v="90710"/>
    <s v="BRAKPAN GARDEN CENTRE"/>
    <s v="SEEDLINGS ASS"/>
    <n v="65"/>
    <n v="31.8"/>
    <n v="2067"/>
    <n v="514791.82"/>
    <x v="34"/>
  </r>
  <r>
    <m/>
    <x v="353"/>
    <s v="Invoice"/>
    <s v="90711"/>
    <s v="THYME SQUARE"/>
    <s v="SEEDLINGS ASS"/>
    <n v="50"/>
    <n v="28.95"/>
    <n v="1447.5"/>
    <n v="516239.32"/>
    <x v="34"/>
  </r>
  <r>
    <m/>
    <x v="353"/>
    <s v="Invoice"/>
    <s v="90722"/>
    <s v="MONTANA GARDEN PAVILION"/>
    <s v="SEEDLINGS ASS"/>
    <n v="310"/>
    <n v="31.8"/>
    <n v="9858"/>
    <n v="526097.32000000007"/>
    <x v="34"/>
  </r>
  <r>
    <m/>
    <x v="353"/>
    <s v="Invoice"/>
    <s v="90725"/>
    <s v="YEBO YES PLANTS"/>
    <s v="SEEDLINGS ASS"/>
    <n v="113"/>
    <n v="31.8"/>
    <n v="3593.4"/>
    <n v="529690.72000000009"/>
    <x v="34"/>
  </r>
  <r>
    <m/>
    <x v="353"/>
    <s v="Invoice"/>
    <s v="90726"/>
    <s v="WAY TO TRADE Pty Ltd"/>
    <s v="SEEDLINGS ASS"/>
    <n v="69"/>
    <n v="31.8"/>
    <n v="2194.1999999999998"/>
    <n v="531884.92000000004"/>
    <x v="34"/>
  </r>
  <r>
    <m/>
    <x v="353"/>
    <s v="Invoice"/>
    <s v="90727"/>
    <s v="GARDEN CREATIONS"/>
    <s v="SEEDLINGS ASS"/>
    <n v="41"/>
    <n v="31.8"/>
    <n v="1303.8"/>
    <n v="533188.72000000009"/>
    <x v="34"/>
  </r>
  <r>
    <m/>
    <x v="353"/>
    <s v="Invoice"/>
    <s v="90729"/>
    <s v="PRETTY GARDENS"/>
    <s v="SEEDLINGS ASS"/>
    <n v="170"/>
    <n v="31.8"/>
    <n v="5406"/>
    <n v="538594.72000000009"/>
    <x v="34"/>
  </r>
  <r>
    <m/>
    <x v="353"/>
    <s v="Invoice"/>
    <s v="90730"/>
    <s v="BUILDERS WAREHOUSE:BLOEMFONTEIN"/>
    <s v="SEEDLINGS ASS"/>
    <n v="900"/>
    <n v="33.5"/>
    <n v="30150"/>
    <n v="568744.72000000009"/>
    <x v="34"/>
  </r>
  <r>
    <m/>
    <x v="353"/>
    <s v="Invoice"/>
    <s v="90732"/>
    <s v="BUILDERS WAREHOUSE:NELSPRUIT"/>
    <s v="SEEDLINGS ASS"/>
    <n v="380"/>
    <n v="33.5"/>
    <n v="12730"/>
    <n v="581474.72000000009"/>
    <x v="34"/>
  </r>
  <r>
    <m/>
    <x v="353"/>
    <s v="Invoice"/>
    <s v="90736"/>
    <s v="BUILDERS WAREHOUSE:THOHOYANDOU"/>
    <s v="SEEDLINGS ASS"/>
    <n v="1200"/>
    <n v="33.5"/>
    <n v="40200"/>
    <n v="621674.72000000009"/>
    <x v="34"/>
  </r>
  <r>
    <m/>
    <x v="340"/>
    <s v="Invoice"/>
    <s v="90696"/>
    <s v="BUILDERS WAREHOUSE:STRUBENS VALLEY"/>
    <s v="SEEDLINGS ASS"/>
    <n v="200"/>
    <n v="33.5"/>
    <n v="6700"/>
    <n v="628374.72000000009"/>
    <x v="34"/>
  </r>
  <r>
    <m/>
    <x v="340"/>
    <s v="Invoice"/>
    <s v="90708"/>
    <s v="BUILDERS WAREHOUSE:CARNIVAL MALL"/>
    <s v="SEEDLINGS ASS"/>
    <n v="400"/>
    <n v="33.5"/>
    <n v="13400"/>
    <n v="641774.72000000009"/>
    <x v="34"/>
  </r>
  <r>
    <m/>
    <x v="340"/>
    <s v="Invoice"/>
    <s v="90713"/>
    <s v="BUILDERS WAREHOUSE:NORTHMEAD"/>
    <s v="SEEDLINGS ASS"/>
    <n v="250"/>
    <n v="33.5"/>
    <n v="8375"/>
    <n v="650149.72000000009"/>
    <x v="34"/>
  </r>
  <r>
    <m/>
    <x v="340"/>
    <s v="Invoice"/>
    <s v="90749"/>
    <s v="CRISANRA KWEKERY"/>
    <s v="SEEDLINGS ASS"/>
    <n v="180"/>
    <n v="31.8"/>
    <n v="5724"/>
    <n v="655873.72000000009"/>
    <x v="34"/>
  </r>
  <r>
    <m/>
    <x v="340"/>
    <s v="Invoice"/>
    <s v="90750"/>
    <s v="MONTROSE NURSERY"/>
    <s v="SEEDLINGS ASS"/>
    <n v="70"/>
    <n v="31.8"/>
    <n v="2226"/>
    <n v="658099.72000000009"/>
    <x v="34"/>
  </r>
  <r>
    <m/>
    <x v="340"/>
    <s v="Invoice"/>
    <s v="90751"/>
    <s v="PLANTYARD"/>
    <s v="SEEDLINGS ASS"/>
    <n v="30"/>
    <n v="31.8"/>
    <n v="954"/>
    <n v="659053.72000000009"/>
    <x v="34"/>
  </r>
  <r>
    <m/>
    <x v="340"/>
    <s v="Invoice"/>
    <s v="90752"/>
    <s v="LITTLE AUSTRIA"/>
    <s v="SEEDLINGS ASS"/>
    <n v="59"/>
    <n v="28.95"/>
    <n v="1708.05"/>
    <n v="660761.77000000014"/>
    <x v="34"/>
  </r>
  <r>
    <m/>
    <x v="340"/>
    <s v="Invoice"/>
    <s v="90753"/>
    <s v="FOUR SEASONS"/>
    <s v="SEEDLINGS ASS"/>
    <n v="9"/>
    <n v="27.8"/>
    <n v="250.2"/>
    <n v="661011.97000000009"/>
    <x v="34"/>
  </r>
  <r>
    <m/>
    <x v="344"/>
    <s v="Invoice"/>
    <s v="90703"/>
    <s v="BUILDERS WAREHOUSE:BEDWORTH PARK"/>
    <s v="SEEDLINGS ASS"/>
    <n v="250"/>
    <n v="33.5"/>
    <n v="8375"/>
    <n v="669386.97000000009"/>
    <x v="34"/>
  </r>
  <r>
    <m/>
    <x v="344"/>
    <s v="Invoice"/>
    <s v="90704"/>
    <s v="BUILDERS WAREHOUSE:NORTHRIDING"/>
    <s v="SEEDLINGS ASS"/>
    <n v="200"/>
    <n v="33.5"/>
    <n v="6700"/>
    <n v="676086.97000000009"/>
    <x v="34"/>
  </r>
  <r>
    <m/>
    <x v="344"/>
    <s v="Invoice"/>
    <s v="90716"/>
    <s v="BUILDERS WAREHOUSE:NOORDHEUWEL"/>
    <s v="SEEDLINGS ASS"/>
    <n v="100"/>
    <n v="33.5"/>
    <n v="3350"/>
    <n v="679436.97000000009"/>
    <x v="34"/>
  </r>
  <r>
    <m/>
    <x v="344"/>
    <s v="Invoice"/>
    <s v="90717"/>
    <s v="BUILDERS WAREHOUSE:STRUBENS VALLEY"/>
    <s v="SEEDLINGS ASS"/>
    <n v="130"/>
    <n v="33.5"/>
    <n v="4355"/>
    <n v="683791.97000000009"/>
    <x v="34"/>
  </r>
  <r>
    <m/>
    <x v="344"/>
    <s v="Invoice"/>
    <s v="90718"/>
    <s v="BUILDERS WAREHOUSE:KEMPTON PARK"/>
    <s v="SEEDLINGS ASS"/>
    <n v="180"/>
    <n v="33.5"/>
    <n v="6030"/>
    <n v="689821.97000000009"/>
    <x v="34"/>
  </r>
  <r>
    <m/>
    <x v="344"/>
    <s v="Invoice"/>
    <s v="90719"/>
    <s v="BUILDERS WAREHOUSE:GREENSTONE"/>
    <s v="SEEDLINGS ASS"/>
    <n v="200"/>
    <n v="33.5"/>
    <n v="6700"/>
    <n v="696521.97000000009"/>
    <x v="34"/>
  </r>
  <r>
    <m/>
    <x v="344"/>
    <s v="Invoice"/>
    <s v="90720"/>
    <s v="BUILDERS WAREHOUSE:SUNWARD PARK"/>
    <s v="SEEDLINGS ASS"/>
    <n v="350"/>
    <n v="33.5"/>
    <n v="11725"/>
    <n v="708246.97000000009"/>
    <x v="34"/>
  </r>
  <r>
    <m/>
    <x v="344"/>
    <s v="Invoice"/>
    <s v="90721"/>
    <s v="BUILDERS WAREHOUSE:SOWETO"/>
    <s v="SEEDLINGS ASS"/>
    <n v="100"/>
    <n v="33.5"/>
    <n v="3350"/>
    <n v="711596.97000000009"/>
    <x v="34"/>
  </r>
  <r>
    <m/>
    <x v="347"/>
    <s v="Invoice"/>
    <s v="90634"/>
    <s v="BUILDERS WAREHOUSE:RASLOUW"/>
    <s v="SEEDLINGS ASS"/>
    <n v="260"/>
    <n v="33.5"/>
    <n v="8710"/>
    <n v="720306.97000000009"/>
    <x v="34"/>
  </r>
  <r>
    <m/>
    <x v="347"/>
    <s v="Invoice"/>
    <s v="90714"/>
    <s v="BUILDERS WAREHOUSE:ROBINDALE"/>
    <s v="SEEDLINGS ASS"/>
    <n v="100"/>
    <n v="33.5"/>
    <n v="3350"/>
    <n v="723656.97000000009"/>
    <x v="34"/>
  </r>
  <r>
    <m/>
    <x v="347"/>
    <s v="Invoice"/>
    <s v="90715"/>
    <s v="BUILDERS WAREHOUSE:RUSTENBURG"/>
    <s v="SEEDLINGS ASS"/>
    <n v="210"/>
    <n v="33.5"/>
    <n v="7035"/>
    <n v="730691.97000000009"/>
    <x v="34"/>
  </r>
  <r>
    <m/>
    <x v="347"/>
    <s v="Invoice"/>
    <s v="90737"/>
    <s v="BUILDERS WAREHOUSE:RIVONIA"/>
    <s v="SEEDLINGS ASS"/>
    <n v="30"/>
    <n v="0"/>
    <n v="0"/>
    <n v="730691.97000000009"/>
    <x v="34"/>
  </r>
  <r>
    <m/>
    <x v="347"/>
    <s v="Invoice"/>
    <s v="90738"/>
    <s v="BUILDERS WAREHOUSE:BRYANSTON"/>
    <s v="SEEDLINGS ASS"/>
    <n v="170"/>
    <n v="33.5"/>
    <n v="5695"/>
    <n v="736386.97000000009"/>
    <x v="34"/>
  </r>
  <r>
    <m/>
    <x v="347"/>
    <s v="Invoice"/>
    <s v="90739"/>
    <s v="BUILDERS WAREHOUSE:SILVERLAKES"/>
    <s v="SEEDLINGS ASS"/>
    <n v="110"/>
    <n v="33.5"/>
    <n v="3685"/>
    <n v="740071.97000000009"/>
    <x v="34"/>
  </r>
  <r>
    <m/>
    <x v="347"/>
    <s v="Invoice"/>
    <s v="90740"/>
    <s v="BUILDERS WAREHOUSE:CENTURION"/>
    <s v="SEEDLINGS ASS"/>
    <n v="200"/>
    <n v="33.5"/>
    <n v="6700"/>
    <n v="746771.97000000009"/>
    <x v="34"/>
  </r>
  <r>
    <m/>
    <x v="347"/>
    <s v="Invoice"/>
    <s v="90741"/>
    <s v="BUILDERS WAREHOUSE:WOODLANDS"/>
    <s v="SEEDLINGS ASS"/>
    <n v="130"/>
    <n v="33.5"/>
    <n v="4355"/>
    <n v="751126.97000000009"/>
    <x v="34"/>
  </r>
  <r>
    <m/>
    <x v="347"/>
    <s v="Invoice"/>
    <s v="90742"/>
    <s v="BUILDERS WAREHOUSE:ERASMUS PARK"/>
    <s v="SEEDLINGS ASS"/>
    <n v="130"/>
    <n v="33.5"/>
    <n v="4355"/>
    <n v="755481.97000000009"/>
    <x v="34"/>
  </r>
  <r>
    <m/>
    <x v="347"/>
    <s v="Invoice"/>
    <s v="90743"/>
    <s v="BUILDERS WAREHOUSE:GLEN EAGLES"/>
    <s v="SEEDLINGS ASS"/>
    <n v="100"/>
    <n v="33.5"/>
    <n v="3350"/>
    <n v="758831.97000000009"/>
    <x v="34"/>
  </r>
  <r>
    <m/>
    <x v="347"/>
    <s v="Invoice"/>
    <s v="90744"/>
    <s v="BUILDERS WAREHOUSE:RIVONIA"/>
    <s v="SEEDLINGS ASS"/>
    <n v="400"/>
    <n v="33.5"/>
    <n v="13400"/>
    <n v="772231.97000000009"/>
    <x v="34"/>
  </r>
  <r>
    <m/>
    <x v="347"/>
    <s v="Invoice"/>
    <s v="90745"/>
    <s v="BUILDERS WAREHOUSE:LYNNWOOD"/>
    <s v="SEEDLINGS ASS"/>
    <n v="210"/>
    <n v="33.5"/>
    <n v="7035"/>
    <n v="779266.97000000009"/>
    <x v="34"/>
  </r>
  <r>
    <m/>
    <x v="347"/>
    <s v="Invoice"/>
    <s v="90746"/>
    <s v="BUILDERS WAREHOUSE:WONDER PARK"/>
    <s v="SEEDLINGS ASS"/>
    <n v="200"/>
    <n v="33.5"/>
    <n v="6700"/>
    <n v="785966.97000000009"/>
    <x v="34"/>
  </r>
  <r>
    <m/>
    <x v="347"/>
    <s v="Invoice"/>
    <s v="90747"/>
    <s v="BUILDERS WAREHOUSE:ZAMBEZI"/>
    <s v="SEEDLINGS ASS"/>
    <n v="250"/>
    <n v="33.5"/>
    <n v="8375"/>
    <n v="794341.97000000009"/>
    <x v="34"/>
  </r>
  <r>
    <m/>
    <x v="354"/>
    <s v="Invoice"/>
    <s v="90755"/>
    <s v="BUILDERS WAREHOUSE:CRAIGHALL PARK"/>
    <s v="SEEDLINGS ASS"/>
    <n v="90"/>
    <n v="33.5"/>
    <n v="3015"/>
    <n v="797356.97000000009"/>
    <x v="34"/>
  </r>
  <r>
    <m/>
    <x v="354"/>
    <s v="Invoice"/>
    <s v="90756"/>
    <s v="BUILDERS WAREHOUSE:KLERKSDORP"/>
    <s v="SEEDLINGS ASS"/>
    <n v="220"/>
    <n v="33.5"/>
    <n v="7370"/>
    <n v="804726.97000000009"/>
    <x v="34"/>
  </r>
  <r>
    <m/>
    <x v="354"/>
    <s v="Invoice"/>
    <s v="90757"/>
    <s v="ECKARDS GARDEN PAVILION"/>
    <s v="SEEDLINGS ASS"/>
    <n v="106"/>
    <n v="31.2"/>
    <n v="3307.2"/>
    <n v="808034.17"/>
    <x v="34"/>
  </r>
  <r>
    <m/>
    <x v="354"/>
    <s v="Invoice"/>
    <s v="90759"/>
    <s v="BRAKPAN GARDEN CENTRE"/>
    <s v="SEEDLINGS ASS"/>
    <n v="80"/>
    <n v="31.8"/>
    <n v="2544"/>
    <n v="810578.17"/>
    <x v="34"/>
  </r>
  <r>
    <m/>
    <x v="354"/>
    <s v="Invoice"/>
    <s v="90761"/>
    <s v="FH CHAMBERLAIN TRADING (PTY) LTD:MONTANA"/>
    <s v="SEEDLINGS ASS"/>
    <n v="380"/>
    <n v="33.5"/>
    <n v="12730"/>
    <n v="823308.17"/>
    <x v="34"/>
  </r>
  <r>
    <m/>
    <x v="354"/>
    <s v="Invoice"/>
    <s v="90763"/>
    <s v="FH CHAMBERLAIN TRADING (PTY) LTD:RIVIERA"/>
    <s v="SEEDLINGS ASS"/>
    <n v="70"/>
    <n v="33.5"/>
    <n v="2345"/>
    <n v="825653.17"/>
    <x v="34"/>
  </r>
  <r>
    <m/>
    <x v="354"/>
    <s v="Invoice"/>
    <s v="90764"/>
    <s v="FH CHAMBERLAIN TRADING (PTY) LTD:KYALAMI"/>
    <s v="PLANT SEEDLING TRAY 6PK ASSORTED ATN"/>
    <n v="80"/>
    <n v="33.5"/>
    <n v="2680"/>
    <n v="828333.17"/>
    <x v="34"/>
  </r>
  <r>
    <m/>
    <x v="354"/>
    <s v="Invoice"/>
    <s v="90765"/>
    <s v="FH CHAMBERLAIN TRADING (PTY) LTD:CENTURION"/>
    <s v="SEEDLINGS ASS"/>
    <n v="47"/>
    <n v="33.5"/>
    <n v="1574.5"/>
    <n v="829907.67"/>
    <x v="34"/>
  </r>
  <r>
    <m/>
    <x v="348"/>
    <s v="Invoice"/>
    <s v="90760"/>
    <s v="FH CHAMBERLAIN TRADING (PTY) LTD:WALTLOO"/>
    <s v="SEEDLINGS ASS"/>
    <n v="70"/>
    <n v="33.5"/>
    <n v="2345"/>
    <n v="832252.67"/>
    <x v="34"/>
  </r>
  <r>
    <m/>
    <x v="348"/>
    <s v="Invoice"/>
    <s v="90767"/>
    <s v="BUILDERS WAREHOUSE:MAFIKENG"/>
    <s v="SEEDLINGS ASS"/>
    <n v="600"/>
    <n v="33.5"/>
    <n v="20100"/>
    <n v="852352.67"/>
    <x v="34"/>
  </r>
  <r>
    <m/>
    <x v="348"/>
    <s v="Invoice"/>
    <s v="90768"/>
    <s v="BUILDERS WAREHOUSE:VEREENIGING"/>
    <s v="SEEDLINGS ASS"/>
    <n v="60"/>
    <n v="33.5"/>
    <n v="2010"/>
    <n v="854362.67"/>
    <x v="34"/>
  </r>
  <r>
    <m/>
    <x v="348"/>
    <s v="Invoice"/>
    <s v="90769"/>
    <s v="BUILDERS WAREHOUSE:NORWOOD"/>
    <s v="SEEDLINGS ASS"/>
    <n v="200"/>
    <n v="33.5"/>
    <n v="6700"/>
    <n v="861062.67"/>
    <x v="34"/>
  </r>
  <r>
    <m/>
    <x v="348"/>
    <s v="Invoice"/>
    <s v="90770"/>
    <s v="BUILDERS WAREHOUSE:GREENSTONE"/>
    <s v="SEEDLINGS ASS"/>
    <n v="130"/>
    <n v="33.5"/>
    <n v="4355"/>
    <n v="865417.67"/>
    <x v="34"/>
  </r>
  <r>
    <m/>
    <x v="348"/>
    <s v="Invoice"/>
    <s v="90772"/>
    <s v="LITTLE AUSTRIA"/>
    <s v="SEEDLINGS ASS"/>
    <n v="155"/>
    <n v="28.95"/>
    <n v="4487.25"/>
    <n v="869904.92"/>
    <x v="34"/>
  </r>
  <r>
    <m/>
    <x v="348"/>
    <s v="Invoice"/>
    <s v="90773"/>
    <s v="PLANTYARD"/>
    <s v="SEEDLINGS ASS"/>
    <n v="25"/>
    <n v="31.8"/>
    <n v="795"/>
    <n v="870699.92"/>
    <x v="34"/>
  </r>
  <r>
    <m/>
    <x v="348"/>
    <s v="Invoice"/>
    <s v="90774"/>
    <s v="CRISANRA KWEKERY"/>
    <s v="SEEDLINGS ASS"/>
    <n v="70"/>
    <n v="27.8"/>
    <n v="1946"/>
    <n v="872645.92"/>
    <x v="34"/>
  </r>
  <r>
    <m/>
    <x v="342"/>
    <s v="Invoice"/>
    <s v="90776"/>
    <s v="BUILDERS WAREHOUSE:NEWMARKET"/>
    <s v="SEEDLINGS ASS"/>
    <n v="210"/>
    <n v="33.5"/>
    <n v="7035"/>
    <n v="879680.92"/>
    <x v="34"/>
  </r>
  <r>
    <m/>
    <x v="342"/>
    <s v="Invoice"/>
    <s v="90777"/>
    <s v="THYME SQUARE"/>
    <s v="SEEDLINGS ASS"/>
    <n v="45"/>
    <n v="28.95"/>
    <n v="1302.75"/>
    <n v="880983.67"/>
    <x v="34"/>
  </r>
  <r>
    <m/>
    <x v="342"/>
    <s v="Invoice"/>
    <s v="90778"/>
    <s v="BUILDERS WAREHOUSE:BOKSBURG (NEW)"/>
    <s v="SEEDLINGS ASS"/>
    <n v="160"/>
    <n v="33.5"/>
    <n v="5360"/>
    <n v="886343.67"/>
    <x v="34"/>
  </r>
  <r>
    <m/>
    <x v="342"/>
    <s v="Invoice"/>
    <s v="90779"/>
    <s v="BUILDERS WAREHOUSE:EDENVALE"/>
    <s v="SEEDLINGS ASS"/>
    <n v="150"/>
    <n v="33.5"/>
    <n v="5025"/>
    <n v="891368.67"/>
    <x v="34"/>
  </r>
  <r>
    <m/>
    <x v="342"/>
    <s v="Invoice"/>
    <s v="90780"/>
    <s v="BUILDERS WAREHOUSE:RIVONIA"/>
    <s v="SEEDLINGS ASS"/>
    <n v="200"/>
    <n v="33.5"/>
    <n v="6700"/>
    <n v="898068.67"/>
    <x v="34"/>
  </r>
  <r>
    <m/>
    <x v="342"/>
    <s v="Invoice"/>
    <s v="90782"/>
    <s v="BRAKPAN GARDEN CENTRE"/>
    <s v="SEEDLINGS ASS"/>
    <n v="80"/>
    <n v="31.8"/>
    <n v="2544"/>
    <n v="900612.67"/>
    <x v="34"/>
  </r>
  <r>
    <m/>
    <x v="342"/>
    <s v="Invoice"/>
    <s v="90783"/>
    <s v="BUILDERS WAREHOUSE:CARNIVAL MALL"/>
    <s v="SEEDLINGS ASS"/>
    <n v="170"/>
    <n v="33.5"/>
    <n v="5695"/>
    <n v="906307.67"/>
    <x v="34"/>
  </r>
  <r>
    <m/>
    <x v="342"/>
    <s v="Invoice"/>
    <s v="90784"/>
    <s v="BUILDERS WAREHOUSE:FOURWAYS"/>
    <s v="SEEDLINGS ASS"/>
    <n v="120"/>
    <n v="33.5"/>
    <n v="4020"/>
    <n v="910327.67"/>
    <x v="34"/>
  </r>
  <r>
    <m/>
    <x v="342"/>
    <s v="Invoice"/>
    <s v="90785"/>
    <s v="BUILDERS WAREHOUSE:BRYANSTON"/>
    <s v="SEEDLINGS ASS"/>
    <n v="80"/>
    <n v="33.5"/>
    <n v="2680"/>
    <n v="913007.67"/>
    <x v="34"/>
  </r>
  <r>
    <m/>
    <x v="342"/>
    <s v="Invoice"/>
    <s v="90786"/>
    <s v="LIFESTYLE HOME GARDEN"/>
    <s v="SEEDLINGS ASS"/>
    <n v="300"/>
    <n v="30"/>
    <n v="9000"/>
    <n v="922007.67"/>
    <x v="34"/>
  </r>
  <r>
    <m/>
    <x v="342"/>
    <s v="Invoice"/>
    <s v="90795"/>
    <s v="PRETTY GARDENS"/>
    <s v="SEEDLINGS ASS"/>
    <n v="140"/>
    <n v="31.8"/>
    <n v="4452"/>
    <n v="926459.67"/>
    <x v="34"/>
  </r>
  <r>
    <m/>
    <x v="342"/>
    <s v="Invoice"/>
    <s v="90797"/>
    <s v="BUILDERS WAREHOUSE:BLOEMFONTEIN"/>
    <s v="SEEDLINGS ASS"/>
    <n v="250"/>
    <n v="0"/>
    <n v="0"/>
    <n v="926459.67"/>
    <x v="34"/>
  </r>
  <r>
    <m/>
    <x v="342"/>
    <s v="Invoice"/>
    <s v="90798"/>
    <s v="BUILDERS WAREHOUSE:BLOEMFONTEIN"/>
    <s v="SEEDLINGS ASS"/>
    <n v="600"/>
    <n v="33.5"/>
    <n v="20100"/>
    <n v="946559.67"/>
    <x v="34"/>
  </r>
  <r>
    <m/>
    <x v="349"/>
    <s v="Invoice"/>
    <s v="90787"/>
    <s v="BUILDERS WAREHOUSE:NORWOOD"/>
    <s v="SEEDLINGS ASS"/>
    <n v="100"/>
    <n v="33.5"/>
    <n v="3350"/>
    <n v="949909.67"/>
    <x v="34"/>
  </r>
  <r>
    <m/>
    <x v="349"/>
    <s v="Invoice"/>
    <s v="90788"/>
    <s v="BUILDERS WAREHOUSE:STRUBENS VALLEY"/>
    <s v="SEEDLINGS ASS"/>
    <n v="400"/>
    <n v="28.95"/>
    <n v="11580"/>
    <n v="961489.67"/>
    <x v="34"/>
  </r>
  <r>
    <m/>
    <x v="349"/>
    <s v="Invoice"/>
    <s v="90789"/>
    <s v="BUILDERS WAREHOUSE:NOORDHEUWEL"/>
    <s v="SEEDLINGS ASS"/>
    <n v="200"/>
    <n v="28.95"/>
    <n v="5790"/>
    <n v="967279.67"/>
    <x v="34"/>
  </r>
  <r>
    <m/>
    <x v="349"/>
    <s v="Invoice"/>
    <s v="90790"/>
    <s v="BUILDERS WAREHOUSE:ROBINDALE"/>
    <s v="SEEDLINGS ASS"/>
    <n v="200"/>
    <n v="28.95"/>
    <n v="5790"/>
    <n v="973069.67"/>
    <x v="34"/>
  </r>
  <r>
    <m/>
    <x v="349"/>
    <s v="Invoice"/>
    <s v="90791"/>
    <s v="BUILDERS WAREHOUSE:MIDDELBURG"/>
    <s v="SEEDLINGS ASS"/>
    <n v="120"/>
    <n v="33.5"/>
    <n v="4020"/>
    <n v="977089.67"/>
    <x v="34"/>
  </r>
  <r>
    <m/>
    <x v="349"/>
    <s v="Invoice"/>
    <s v="90792"/>
    <s v="BUILDERS WAREHOUSE:KEMPTON PARK"/>
    <s v="SEEDLINGS ASS"/>
    <n v="180"/>
    <n v="33.5"/>
    <n v="6030"/>
    <n v="983119.67"/>
    <x v="34"/>
  </r>
  <r>
    <m/>
    <x v="349"/>
    <s v="Invoice"/>
    <s v="90793"/>
    <s v="BUILDERS WAREHOUSE:GREENSTONE"/>
    <s v="SEEDLINGS ASS"/>
    <n v="100"/>
    <n v="33.5"/>
    <n v="3350"/>
    <n v="986469.67"/>
    <x v="34"/>
  </r>
  <r>
    <m/>
    <x v="349"/>
    <s v="Invoice"/>
    <s v="90812"/>
    <s v="BUILDERS WAREHOUSE:EMALALHENI"/>
    <s v="SEEDLINGS ASS"/>
    <n v="100"/>
    <n v="33.5"/>
    <n v="3350"/>
    <n v="989819.67"/>
    <x v="34"/>
  </r>
  <r>
    <m/>
    <x v="349"/>
    <s v="Invoice"/>
    <s v="90814"/>
    <s v="RAINBOW GARDEN AND HOME CENTRE"/>
    <s v="SEEDLINGS ASS"/>
    <n v="110"/>
    <n v="31.8"/>
    <n v="3498"/>
    <n v="993317.67"/>
    <x v="34"/>
  </r>
  <r>
    <m/>
    <x v="349"/>
    <s v="Invoice"/>
    <s v="90815"/>
    <s v="HABITITNAK/KEENGRO"/>
    <s v="SEEDLINGS ASS"/>
    <n v="110"/>
    <n v="28.55"/>
    <n v="3140.5"/>
    <n v="996458.17"/>
    <x v="34"/>
  </r>
  <r>
    <m/>
    <x v="350"/>
    <s v="Invoice"/>
    <s v="90781"/>
    <s v="BUILDERS WAREHOUSE:ZAMBEZI"/>
    <s v="SEEDLINGS ASS"/>
    <n v="128"/>
    <n v="28.95"/>
    <n v="3705.6"/>
    <n v="1000163.77"/>
    <x v="34"/>
  </r>
  <r>
    <m/>
    <x v="350"/>
    <s v="Invoice"/>
    <s v="90801"/>
    <s v="BUILDERS WAREHOUSE:CEDAR SQUARE"/>
    <s v="SEEDLINGS ASS"/>
    <n v="200"/>
    <n v="33.5"/>
    <n v="6700"/>
    <n v="1006863.77"/>
    <x v="34"/>
  </r>
  <r>
    <m/>
    <x v="350"/>
    <s v="Invoice"/>
    <s v="90802"/>
    <s v="BUILDERS WAREHOUSE:RIVONIA"/>
    <s v="SEEDLINGS ASS"/>
    <n v="300"/>
    <n v="28.95"/>
    <n v="8685"/>
    <n v="1015548.77"/>
    <x v="34"/>
  </r>
  <r>
    <m/>
    <x v="350"/>
    <s v="Invoice"/>
    <s v="90803"/>
    <s v="BUILDERS WAREHOUSE:FOURWAYS"/>
    <s v="SEEDLINGS ASS"/>
    <n v="200"/>
    <n v="28.95"/>
    <n v="5790"/>
    <n v="1021338.77"/>
    <x v="34"/>
  </r>
  <r>
    <m/>
    <x v="350"/>
    <s v="Invoice"/>
    <s v="90804"/>
    <s v="BUILDERS WAREHOUSE:LYNNWOOD"/>
    <s v="SEEDLINGS ASS"/>
    <n v="150"/>
    <n v="28.95"/>
    <n v="4342.5"/>
    <n v="1025681.27"/>
    <x v="34"/>
  </r>
  <r>
    <m/>
    <x v="350"/>
    <s v="Invoice"/>
    <s v="90805"/>
    <s v="BUILDERS WAREHOUSE:SILVERLAKES"/>
    <s v="SEEDLINGS ASS"/>
    <n v="120"/>
    <n v="28.95"/>
    <n v="3474"/>
    <n v="1029155.27"/>
    <x v="34"/>
  </r>
  <r>
    <m/>
    <x v="350"/>
    <s v="Invoice"/>
    <s v="90806"/>
    <s v="LIFESTYLE HOME GARDEN"/>
    <s v="SEEDLINGS ASS"/>
    <n v="170"/>
    <n v="30"/>
    <n v="5100"/>
    <n v="1034255.27"/>
    <x v="34"/>
  </r>
  <r>
    <m/>
    <x v="350"/>
    <s v="Invoice"/>
    <s v="90807"/>
    <s v="BUILDERS WAREHOUSE:CENTURION"/>
    <s v="SEEDLINGS ASS"/>
    <n v="150"/>
    <n v="28.95"/>
    <n v="4342.5"/>
    <n v="1038597.77"/>
    <x v="34"/>
  </r>
  <r>
    <m/>
    <x v="350"/>
    <s v="Invoice"/>
    <s v="90808"/>
    <s v="BUILDERS WAREHOUSE:CHERRY LANE"/>
    <s v="SEEDLINGS ASS"/>
    <n v="150"/>
    <n v="33.5"/>
    <n v="5025"/>
    <n v="1043622.77"/>
    <x v="34"/>
  </r>
  <r>
    <m/>
    <x v="350"/>
    <s v="Invoice"/>
    <s v="90810"/>
    <s v="MONTROSE NURSERY"/>
    <s v="SEEDLINGS ASS"/>
    <n v="50"/>
    <n v="29.99"/>
    <n v="1499.5"/>
    <n v="1045122.27"/>
    <x v="34"/>
  </r>
  <r>
    <m/>
    <x v="350"/>
    <s v="Invoice"/>
    <s v="90811"/>
    <s v="CENTRAL NURSERY DEPOT"/>
    <s v="SEEDLINGS ASS"/>
    <n v="160"/>
    <n v="33.99"/>
    <n v="5438.4"/>
    <n v="1050560.67"/>
    <x v="34"/>
  </r>
  <r>
    <m/>
    <x v="356"/>
    <s v="Invoice"/>
    <s v="90816"/>
    <s v="BUILDERS WAREHOUSE:SOUTHGATE"/>
    <s v="SEEDLINGS ASS"/>
    <n v="150"/>
    <n v="33.5"/>
    <n v="5025"/>
    <n v="1055585.67"/>
    <x v="34"/>
  </r>
  <r>
    <m/>
    <x v="356"/>
    <s v="Invoice"/>
    <s v="90817"/>
    <s v="BUILDERS WAREHOUSE:CRAIGHALL PARK"/>
    <s v="SEEDLINGS ASS"/>
    <n v="140"/>
    <n v="33.5"/>
    <n v="4690"/>
    <n v="1060275.67"/>
    <x v="34"/>
  </r>
  <r>
    <m/>
    <x v="356"/>
    <s v="Invoice"/>
    <s v="90822"/>
    <s v="FH CHAMBERLAIN TRADING (PTY) LTD:CENTURION"/>
    <s v="SEEDLINGS ASS"/>
    <n v="120"/>
    <n v="33.5"/>
    <n v="4020"/>
    <n v="1064295.67"/>
    <x v="34"/>
  </r>
  <r>
    <m/>
    <x v="356"/>
    <s v="Invoice"/>
    <s v="90823"/>
    <s v="MALANSEUNS Head Office:MENLYN"/>
    <s v="SEEDLINGS ASS"/>
    <n v="24"/>
    <n v="31.8"/>
    <n v="763.2"/>
    <n v="1065058.8699999999"/>
    <x v="34"/>
  </r>
  <r>
    <m/>
    <x v="356"/>
    <s v="Invoice"/>
    <s v="90825"/>
    <s v="CASH SALE"/>
    <s v="SEEDLINGS ASS"/>
    <n v="4"/>
    <n v="31.8"/>
    <n v="127.2"/>
    <n v="1065186.0699999998"/>
    <x v="34"/>
  </r>
  <r>
    <m/>
    <x v="356"/>
    <s v="Invoice"/>
    <s v="90826"/>
    <s v="AGRI 2 MARKET"/>
    <s v="SEEDLINGS ASS"/>
    <n v="400"/>
    <n v="25.95"/>
    <n v="10380"/>
    <n v="1075566.0699999998"/>
    <x v="34"/>
  </r>
  <r>
    <m/>
    <x v="356"/>
    <s v="Invoice"/>
    <s v="90827"/>
    <s v="AGRI 2 MARKET"/>
    <s v="SEEDLINGS ASS"/>
    <n v="320"/>
    <n v="25.95"/>
    <n v="8304"/>
    <n v="1083870.0699999998"/>
    <x v="34"/>
  </r>
  <r>
    <m/>
    <x v="356"/>
    <s v="Invoice"/>
    <s v="90845"/>
    <s v="SECUNDA NURSERY"/>
    <s v="SEEDLINGS ASS"/>
    <n v="30"/>
    <n v="28"/>
    <n v="840"/>
    <n v="1084710.0699999998"/>
    <x v="34"/>
  </r>
  <r>
    <m/>
    <x v="356"/>
    <s v="Invoice"/>
    <s v="90846"/>
    <s v="BUILDERS WAREHOUSE:SECUNDA"/>
    <s v="SEEDLINGS ASS"/>
    <n v="350"/>
    <n v="33.5"/>
    <n v="11725"/>
    <n v="1096435.0699999998"/>
    <x v="34"/>
  </r>
  <r>
    <m/>
    <x v="356"/>
    <s v="Invoice"/>
    <s v="90861"/>
    <s v="BUILDERS WAREHOUSE:NEWCASTLE"/>
    <s v="SEEDLINGS ASS 28884"/>
    <n v="700"/>
    <n v="33.5"/>
    <n v="23450"/>
    <n v="1119885.0699999998"/>
    <x v="34"/>
  </r>
  <r>
    <m/>
    <x v="339"/>
    <s v="Invoice"/>
    <s v="90818"/>
    <s v="BUILDERS WAREHOUSE:LAMBTON"/>
    <s v="SEEDLINGS ASS"/>
    <n v="45"/>
    <n v="33.5"/>
    <n v="1507.5"/>
    <n v="1121392.5699999998"/>
    <x v="34"/>
  </r>
  <r>
    <m/>
    <x v="339"/>
    <s v="Invoice"/>
    <s v="90829"/>
    <s v="BUILDERS WAREHOUSE:GREENSTONE"/>
    <s v="SEEDLINGS ASS"/>
    <n v="100"/>
    <n v="33.5"/>
    <n v="3350"/>
    <n v="1124742.5699999998"/>
    <x v="34"/>
  </r>
  <r>
    <m/>
    <x v="339"/>
    <s v="Invoice"/>
    <s v="90831"/>
    <s v="BUILDERS WAREHOUSE:FLORIDA GLEN"/>
    <s v="SEEDLINGS ASS"/>
    <n v="130"/>
    <n v="28.95"/>
    <n v="3763.5"/>
    <n v="1128506.0699999998"/>
    <x v="34"/>
  </r>
  <r>
    <m/>
    <x v="339"/>
    <s v="Invoice"/>
    <s v="90832"/>
    <s v="BUILDERS WAREHOUSE:GEZINA NEW"/>
    <s v="SEEDLINGS ASS"/>
    <n v="200"/>
    <n v="28.95"/>
    <n v="5790"/>
    <n v="1134296.0699999998"/>
    <x v="34"/>
  </r>
  <r>
    <m/>
    <x v="339"/>
    <s v="Invoice"/>
    <s v="90833"/>
    <s v="BUILDERS WAREHOUSE:BEDFORDVIEW"/>
    <s v="SEEDLINGS ASS"/>
    <n v="80"/>
    <n v="33.5"/>
    <n v="2680"/>
    <n v="1136976.0699999998"/>
    <x v="34"/>
  </r>
  <r>
    <m/>
    <x v="339"/>
    <s v="Invoice"/>
    <s v="90835"/>
    <s v="BUILDERS WAREHOUSE:VEREENIGING"/>
    <s v="SEEDLINGS ASS"/>
    <n v="220"/>
    <n v="33.5"/>
    <n v="7370"/>
    <n v="1144346.0699999998"/>
    <x v="34"/>
  </r>
  <r>
    <m/>
    <x v="339"/>
    <s v="Invoice"/>
    <s v="90836"/>
    <s v="LITTLE AUSTRIA"/>
    <s v="SEEDLINGS ASS"/>
    <n v="55"/>
    <n v="28.95"/>
    <n v="1592.25"/>
    <n v="1145938.3199999998"/>
    <x v="34"/>
  </r>
  <r>
    <m/>
    <x v="339"/>
    <s v="Invoice"/>
    <s v="90837"/>
    <s v="FH CHAMBERLAIN TRADING (PTY) LTD:STRUBENSVALLEY"/>
    <s v="SEEDLINGS ASS"/>
    <n v="190"/>
    <n v="33.5"/>
    <n v="6365"/>
    <n v="1152303.3199999998"/>
    <x v="34"/>
  </r>
  <r>
    <m/>
    <x v="339"/>
    <s v="Invoice"/>
    <s v="90838"/>
    <s v="CRISANRA KWEKERY"/>
    <s v="SEEDLINGS ASS"/>
    <n v="48"/>
    <n v="27.8"/>
    <n v="1334.4"/>
    <n v="1153637.7199999997"/>
    <x v="34"/>
  </r>
  <r>
    <m/>
    <x v="339"/>
    <s v="Invoice"/>
    <s v="90839"/>
    <s v="PLANTYARD"/>
    <s v="SEEDLINGS ASS"/>
    <n v="15"/>
    <n v="31.8"/>
    <n v="477"/>
    <n v="1154114.7199999997"/>
    <x v="34"/>
  </r>
  <r>
    <m/>
    <x v="339"/>
    <s v="Invoice"/>
    <s v="90840"/>
    <s v="RIVERSIDE MICA"/>
    <s v="SEEDLINGS ASS"/>
    <n v="125"/>
    <n v="28.8"/>
    <n v="3600"/>
    <n v="1157714.7199999997"/>
    <x v="34"/>
  </r>
  <r>
    <m/>
    <x v="339"/>
    <s v="Invoice"/>
    <s v="90841"/>
    <s v="BUILDERS WAREHOUSE:NORTHRIDING"/>
    <s v="SEEDLINGS ASS"/>
    <n v="250"/>
    <n v="28.95"/>
    <n v="7237.5"/>
    <n v="1164952.2199999997"/>
    <x v="34"/>
  </r>
  <r>
    <m/>
    <x v="339"/>
    <s v="Invoice"/>
    <s v="90842"/>
    <s v="FH CHAMBERLAIN TRADING (PTY) LTD:SILVER LAKES"/>
    <s v="SEEDLINGS ASS"/>
    <n v="114"/>
    <n v="33.5"/>
    <n v="3819"/>
    <n v="1168771.2199999997"/>
    <x v="34"/>
  </r>
  <r>
    <m/>
    <x v="339"/>
    <s v="Invoice"/>
    <s v="90843"/>
    <s v="GARDENSHOP PARKTOWN"/>
    <s v="SEEDLINGS ASS"/>
    <n v="100"/>
    <n v="33.5"/>
    <n v="3350"/>
    <n v="1172121.2199999997"/>
    <x v="34"/>
  </r>
  <r>
    <m/>
    <x v="343"/>
    <s v="Invoice"/>
    <s v="90830"/>
    <s v="BUILDERS WAREHOUSE:NORWOOD"/>
    <s v="SEEDLINGS ASS"/>
    <n v="220"/>
    <n v="33.5"/>
    <n v="7370"/>
    <n v="1179491.2199999997"/>
    <x v="34"/>
  </r>
  <r>
    <m/>
    <x v="343"/>
    <s v="Invoice"/>
    <s v="90847"/>
    <s v="BUILDERS WAREHOUSE:CEDAR SQUARE"/>
    <s v="SEEDLINGS ASS"/>
    <n v="30"/>
    <n v="0"/>
    <n v="0"/>
    <n v="1179491.2199999997"/>
    <x v="34"/>
  </r>
  <r>
    <m/>
    <x v="343"/>
    <s v="Invoice"/>
    <s v="90848"/>
    <s v="BUILDERS WAREHOUSE:NEWMARKET"/>
    <s v="SEEDLINGS ASS"/>
    <n v="200"/>
    <n v="33.5"/>
    <n v="6700"/>
    <n v="1186191.2199999997"/>
    <x v="34"/>
  </r>
  <r>
    <m/>
    <x v="343"/>
    <s v="Invoice"/>
    <s v="90850"/>
    <s v="BUILDERS WAREHOUSE:NORTHMEAD"/>
    <s v="SEEDLINGS ASS"/>
    <n v="110"/>
    <n v="33.5"/>
    <n v="3685"/>
    <n v="1189876.2199999997"/>
    <x v="34"/>
  </r>
  <r>
    <m/>
    <x v="343"/>
    <s v="Invoice"/>
    <s v="90851"/>
    <s v="BUILDERS WAREHOUSE:BOKSBURG (NEW)"/>
    <s v="SEEDLINGS ASS"/>
    <n v="120"/>
    <n v="33.5"/>
    <n v="4020"/>
    <n v="1193896.2199999997"/>
    <x v="34"/>
  </r>
  <r>
    <m/>
    <x v="343"/>
    <s v="Invoice"/>
    <s v="90852"/>
    <s v="BUILDERS WAREHOUSE:SUNWARD PARK"/>
    <s v="SEEDLINGS ASS"/>
    <n v="250"/>
    <n v="33.5"/>
    <n v="8375"/>
    <n v="1202271.2199999997"/>
    <x v="34"/>
  </r>
  <r>
    <m/>
    <x v="343"/>
    <s v="Invoice"/>
    <s v="90853"/>
    <s v="BUILDERS WAREHOUSE:GLEN EAGLES"/>
    <s v="SEEDLINGS ASS"/>
    <n v="200"/>
    <n v="33.5"/>
    <n v="6700"/>
    <n v="1208971.2199999997"/>
    <x v="34"/>
  </r>
  <r>
    <m/>
    <x v="343"/>
    <s v="Invoice"/>
    <s v="90854"/>
    <s v="BUILDERS WAREHOUSE:CEDAR SQUARE"/>
    <s v="SEEDLINGS ASS"/>
    <n v="70"/>
    <n v="28.95"/>
    <n v="2026.5"/>
    <n v="1210997.7199999997"/>
    <x v="34"/>
  </r>
  <r>
    <m/>
    <x v="343"/>
    <s v="Invoice"/>
    <s v="90855"/>
    <s v="BUILDERS WAREHOUSE:RIVONIA"/>
    <s v="SEEDLINGS ASS"/>
    <n v="100"/>
    <n v="28.95"/>
    <n v="2895"/>
    <n v="1213892.7199999997"/>
    <x v="34"/>
  </r>
  <r>
    <m/>
    <x v="343"/>
    <s v="Invoice"/>
    <s v="90856"/>
    <s v="SLOBAS LANDSCAPING"/>
    <s v="SEEDLINGS ASS"/>
    <n v="120"/>
    <n v="31.8"/>
    <n v="3816"/>
    <n v="1217708.7199999997"/>
    <x v="34"/>
  </r>
  <r>
    <m/>
    <x v="343"/>
    <s v="Invoice"/>
    <s v="90857"/>
    <s v="BUILDERS WAREHOUSE:EDENVALE"/>
    <s v="SEEDLINGS ASS"/>
    <n v="110"/>
    <n v="33.5"/>
    <n v="3685"/>
    <n v="1221393.7199999997"/>
    <x v="34"/>
  </r>
  <r>
    <m/>
    <x v="343"/>
    <s v="Invoice"/>
    <s v="90859"/>
    <s v="BUILDERS WAREHOUSE:BETHLEHEM"/>
    <s v="SEEDLINGS ASS"/>
    <n v="550"/>
    <n v="33.5"/>
    <n v="18425"/>
    <n v="1239818.7199999997"/>
    <x v="34"/>
  </r>
  <r>
    <m/>
    <x v="343"/>
    <s v="Invoice"/>
    <s v="90860"/>
    <s v="THYME SQUARE"/>
    <s v="SEEDLINGS ASS"/>
    <n v="50"/>
    <n v="28.95"/>
    <n v="1447.5"/>
    <n v="1241266.2199999997"/>
    <x v="34"/>
  </r>
  <r>
    <m/>
    <x v="343"/>
    <s v="Invoice"/>
    <s v="90869"/>
    <s v="GREENSIDE KWEKERY"/>
    <s v="SEEDLINGS ASS"/>
    <n v="200"/>
    <n v="31.8"/>
    <n v="6360"/>
    <n v="1247626.2199999997"/>
    <x v="34"/>
  </r>
  <r>
    <m/>
    <x v="343"/>
    <s v="Invoice"/>
    <s v="90870"/>
    <s v="MONTANA GARDEN PAVILION"/>
    <s v="SEEDLINGS ASS"/>
    <n v="260"/>
    <n v="31.8"/>
    <n v="8268"/>
    <n v="1255894.2199999997"/>
    <x v="34"/>
  </r>
  <r>
    <m/>
    <x v="343"/>
    <s v="Invoice"/>
    <s v="90871"/>
    <s v="YEBO YES PLANTS"/>
    <s v="SEEDLINGS ASS"/>
    <n v="70"/>
    <n v="31.8"/>
    <n v="2226"/>
    <n v="1258120.2199999997"/>
    <x v="34"/>
  </r>
  <r>
    <m/>
    <x v="343"/>
    <s v="Invoice"/>
    <s v="90872"/>
    <s v="GARDEN CREATIONS"/>
    <s v="SEEDLINGS ASS"/>
    <n v="38"/>
    <n v="31.8"/>
    <n v="1208.4000000000001"/>
    <n v="1259328.6199999996"/>
    <x v="34"/>
  </r>
  <r>
    <m/>
    <x v="343"/>
    <s v="Invoice"/>
    <s v="90873"/>
    <s v="PRETTY GARDENS"/>
    <s v="SEEDLINGS ASS"/>
    <n v="80"/>
    <n v="31.8"/>
    <n v="2544"/>
    <n v="1261872.6199999996"/>
    <x v="34"/>
  </r>
  <r>
    <m/>
    <x v="343"/>
    <s v="Invoice"/>
    <s v="90874"/>
    <s v="BUILDERS WAREHOUSE:BLOEMFONTEIN"/>
    <s v="SEEDLINGS ASS"/>
    <n v="630"/>
    <n v="33.5"/>
    <n v="21105"/>
    <n v="1282977.6199999996"/>
    <x v="34"/>
  </r>
  <r>
    <m/>
    <x v="343"/>
    <s v="Invoice"/>
    <s v="90875"/>
    <s v="BUILDERS WAREHOUSE:NELSPRUIT"/>
    <s v="SEEDLINGS ASS"/>
    <n v="452"/>
    <n v="33.5"/>
    <n v="15142"/>
    <n v="1298119.6199999996"/>
    <x v="34"/>
  </r>
  <r>
    <m/>
    <x v="337"/>
    <s v="Invoice"/>
    <s v="90863"/>
    <s v="BUILDERS WAREHOUSE:GREENSTONE"/>
    <s v="SEEDLINGS ASS"/>
    <n v="100"/>
    <n v="33.5"/>
    <n v="3350"/>
    <n v="1301469.6199999996"/>
    <x v="34"/>
  </r>
  <r>
    <m/>
    <x v="337"/>
    <s v="Invoice"/>
    <s v="90864"/>
    <s v="BUILDERS WAREHOUSE:WOODLANDS"/>
    <s v="SEEDLINGS ASS"/>
    <n v="200"/>
    <n v="28.95"/>
    <n v="5790"/>
    <n v="1307259.6199999996"/>
    <x v="34"/>
  </r>
  <r>
    <m/>
    <x v="337"/>
    <s v="Invoice"/>
    <s v="90865"/>
    <s v="BUILDERS WAREHOUSE:KEMPTON PARK"/>
    <s v="SEEDLINGS ASS"/>
    <n v="150"/>
    <n v="33.5"/>
    <n v="5025"/>
    <n v="1312284.6199999996"/>
    <x v="34"/>
  </r>
  <r>
    <m/>
    <x v="337"/>
    <s v="Invoice"/>
    <s v="90866"/>
    <s v="BUILDERS WAREHOUSE:RUSTENBURG"/>
    <s v="SEEDLINGS ASS"/>
    <n v="250"/>
    <n v="33.5"/>
    <n v="8375"/>
    <n v="1320659.6199999996"/>
    <x v="34"/>
  </r>
  <r>
    <m/>
    <x v="337"/>
    <s v="Invoice"/>
    <s v="90867"/>
    <s v="BUILDERS WAREHOUSE:ZAMBEZI"/>
    <s v="SEEDLINGS ASS"/>
    <n v="250"/>
    <n v="28.95"/>
    <n v="7237.5"/>
    <n v="1327897.1199999996"/>
    <x v="34"/>
  </r>
  <r>
    <m/>
    <x v="337"/>
    <s v="Invoice"/>
    <s v="90868"/>
    <s v="BUILDERS WAREHOUSE:LYNNWOOD"/>
    <s v="SEEDLINGS ASS"/>
    <n v="100"/>
    <n v="28.95"/>
    <n v="2895"/>
    <n v="1330792.1199999996"/>
    <x v="34"/>
  </r>
  <r>
    <m/>
    <x v="337"/>
    <s v="Invoice"/>
    <s v="90890"/>
    <s v="BUILDERS WAREHOUSE:RASLOUW"/>
    <s v="SEEDLINGS ASS"/>
    <n v="130"/>
    <n v="28.95"/>
    <n v="3763.5"/>
    <n v="1334555.6199999996"/>
    <x v="34"/>
  </r>
  <r>
    <m/>
    <x v="337"/>
    <s v="Invoice"/>
    <s v="90891"/>
    <s v="BUILDERS WAREHOUSE:ERASMUS PARK"/>
    <s v="SEEDLINGS ASS"/>
    <n v="190"/>
    <n v="28.95"/>
    <n v="5500.5"/>
    <n v="1340056.1199999996"/>
    <x v="34"/>
  </r>
  <r>
    <m/>
    <x v="337"/>
    <s v="Invoice"/>
    <s v="90892"/>
    <s v="BUILDERS WAREHOUSE:NORWOOD"/>
    <s v="SEEDLINGS ASS"/>
    <n v="135"/>
    <n v="33.5"/>
    <n v="4522.5"/>
    <n v="1344578.6199999996"/>
    <x v="34"/>
  </r>
  <r>
    <m/>
    <x v="351"/>
    <s v="Invoice"/>
    <s v="90834"/>
    <s v="BUILDERS WAREHOUSE:KLERKSDORP"/>
    <s v="SEEDLINGS ASS"/>
    <n v="250"/>
    <n v="33.5"/>
    <n v="8375"/>
    <n v="1352953.6199999996"/>
    <x v="34"/>
  </r>
  <r>
    <m/>
    <x v="351"/>
    <s v="Invoice"/>
    <s v="90876"/>
    <s v="BUILDERS WAREHOUSE:MIDRAND"/>
    <s v="SEEDLINGS ASS"/>
    <n v="224"/>
    <n v="28.95"/>
    <n v="6484.8"/>
    <n v="1359438.4199999997"/>
    <x v="34"/>
  </r>
  <r>
    <m/>
    <x v="351"/>
    <s v="Invoice"/>
    <s v="90878"/>
    <s v="BUILDERS WAREHOUSE:SILVERLAKES"/>
    <s v="SEEDLINGS ASS"/>
    <n v="76"/>
    <n v="28.95"/>
    <n v="2200.1999999999998"/>
    <n v="1361638.6199999996"/>
    <x v="34"/>
  </r>
  <r>
    <m/>
    <x v="351"/>
    <s v="Invoice"/>
    <s v="90879"/>
    <s v="BUILDERS WAREHOUSE:ROBINDALE"/>
    <s v="SEEDLINGS ASS"/>
    <n v="100"/>
    <n v="28.95"/>
    <n v="2895"/>
    <n v="1364533.6199999996"/>
    <x v="34"/>
  </r>
  <r>
    <m/>
    <x v="351"/>
    <s v="Invoice"/>
    <s v="90881"/>
    <s v="BUILDERS WAREHOUSE:FOURWAYS"/>
    <s v="SEEDLINGS ASS"/>
    <n v="200"/>
    <n v="28.95"/>
    <n v="5790"/>
    <n v="1370323.6199999996"/>
    <x v="34"/>
  </r>
  <r>
    <m/>
    <x v="351"/>
    <s v="Invoice"/>
    <s v="90882"/>
    <s v="BUILDERS WAREHOUSE:RIVONIA"/>
    <s v="SEEDLINGS ASS"/>
    <n v="160"/>
    <n v="28.95"/>
    <n v="4632"/>
    <n v="1374955.6199999996"/>
    <x v="34"/>
  </r>
  <r>
    <m/>
    <x v="351"/>
    <s v="Invoice"/>
    <s v="90886"/>
    <s v="BUILDERS WAREHOUSE:NORTHRIDING"/>
    <s v="SEEDLINGS ASS"/>
    <n v="200"/>
    <n v="28.95"/>
    <n v="5790"/>
    <n v="1380745.6199999996"/>
    <x v="34"/>
  </r>
  <r>
    <m/>
    <x v="351"/>
    <s v="Invoice"/>
    <s v="90887"/>
    <s v="DIE BLOMWINKELTJIE"/>
    <s v="SEEDLINGS ASS"/>
    <n v="60"/>
    <n v="31.8"/>
    <n v="1908"/>
    <n v="1382653.6199999996"/>
    <x v="34"/>
  </r>
  <r>
    <m/>
    <x v="351"/>
    <s v="Invoice"/>
    <s v="90888"/>
    <s v="FH CHAMBERLAIN TRADING (PTY) LTD:KYALAMI"/>
    <s v="SEEDLINGS ASS"/>
    <n v="90"/>
    <n v="33.5"/>
    <n v="3015"/>
    <n v="1385668.6199999996"/>
    <x v="34"/>
  </r>
  <r>
    <m/>
    <x v="351"/>
    <s v="Invoice"/>
    <s v="90889"/>
    <s v="BUILDERS WAREHOUSE:GLEN EAGLES"/>
    <s v="SEEDLINGS ASS"/>
    <n v="120"/>
    <n v="33.5"/>
    <n v="4020"/>
    <n v="1389688.6199999996"/>
    <x v="34"/>
  </r>
  <r>
    <m/>
    <x v="351"/>
    <s v="Invoice"/>
    <s v="90915"/>
    <s v="BUILDERS WAREHOUSE:POLOKWANE"/>
    <s v="SEEDLINGS ASS"/>
    <n v="450"/>
    <n v="33.5"/>
    <n v="15075"/>
    <n v="1404763.6199999996"/>
    <x v="34"/>
  </r>
  <r>
    <m/>
    <x v="351"/>
    <s v="Invoice"/>
    <s v="90916"/>
    <s v="NYLIES KWEKERY"/>
    <s v="SEEDLINGS ASS"/>
    <n v="90"/>
    <n v="31.5"/>
    <n v="2835"/>
    <n v="1407598.6199999996"/>
    <x v="34"/>
  </r>
  <r>
    <m/>
    <x v="352"/>
    <s v="Invoice"/>
    <s v="90877"/>
    <s v="BUILDERS WAREHOUSE:NORTHMEAD"/>
    <s v="SEEDLINGS ASS 28884"/>
    <n v="100"/>
    <n v="33.5"/>
    <n v="3350"/>
    <n v="1410948.6199999996"/>
    <x v="34"/>
  </r>
  <r>
    <m/>
    <x v="352"/>
    <s v="Invoice"/>
    <s v="90895"/>
    <s v="BRAKPAN GARDEN CENTRE"/>
    <s v="SEEDLINGS ASS"/>
    <n v="60"/>
    <n v="31.8"/>
    <n v="1908"/>
    <n v="1412856.6199999996"/>
    <x v="34"/>
  </r>
  <r>
    <m/>
    <x v="352"/>
    <s v="Invoice"/>
    <s v="90896"/>
    <s v="BUILDERS WAREHOUSE:NEWMARKET"/>
    <s v="SEEDLINGS ASS"/>
    <n v="300"/>
    <n v="33.5"/>
    <n v="10050"/>
    <n v="1422906.6199999996"/>
    <x v="34"/>
  </r>
  <r>
    <m/>
    <x v="352"/>
    <s v="Invoice"/>
    <s v="90897"/>
    <s v="BUILDERS WAREHOUSE:EDENVALE"/>
    <s v="SEEDLINGS ASS"/>
    <n v="150"/>
    <n v="33.5"/>
    <n v="5025"/>
    <n v="1427931.6199999996"/>
    <x v="34"/>
  </r>
  <r>
    <m/>
    <x v="352"/>
    <s v="Invoice"/>
    <s v="90899"/>
    <s v="RIVERSIDE MICA"/>
    <s v="SEEDLINGS ASS"/>
    <n v="145"/>
    <n v="28.8"/>
    <n v="4176"/>
    <n v="1432107.6199999996"/>
    <x v="34"/>
  </r>
  <r>
    <m/>
    <x v="352"/>
    <s v="Invoice"/>
    <s v="90901"/>
    <s v="CRISANRA KWEKERY"/>
    <s v="SEEDLINGS ASS"/>
    <n v="95"/>
    <n v="27.8"/>
    <n v="2641"/>
    <n v="1434748.6199999996"/>
    <x v="34"/>
  </r>
  <r>
    <m/>
    <x v="352"/>
    <s v="Invoice"/>
    <s v="90902"/>
    <s v="LITTLE AUSTRIA"/>
    <s v="SEEDLINGS ASS"/>
    <n v="180"/>
    <n v="28.95"/>
    <n v="5211"/>
    <n v="1439959.6199999996"/>
    <x v="34"/>
  </r>
  <r>
    <m/>
    <x v="352"/>
    <s v="Invoice"/>
    <s v="90903"/>
    <s v="BUILDERS WAREHOUSE:CRAIGHALL PARK"/>
    <s v="SEEDLINGS ASS"/>
    <n v="70"/>
    <n v="33.5"/>
    <n v="2345"/>
    <n v="1442304.6199999996"/>
    <x v="34"/>
  </r>
  <r>
    <m/>
    <x v="352"/>
    <s v="Invoice"/>
    <s v="90904"/>
    <s v="HILLCREST NURSERY"/>
    <s v="SEEDLINGS ASS"/>
    <n v="120"/>
    <n v="33.99"/>
    <n v="4078.8"/>
    <n v="1446383.4199999997"/>
    <x v="34"/>
  </r>
  <r>
    <m/>
    <x v="352"/>
    <s v="Invoice"/>
    <s v="90905"/>
    <s v="FH CHAMBERLAIN TRADING (PTY) LTD:RIVIERA"/>
    <s v="SEEDLINGS ASS"/>
    <n v="100"/>
    <n v="33.5"/>
    <n v="3350"/>
    <n v="1449733.4199999997"/>
    <x v="34"/>
  </r>
  <r>
    <m/>
    <x v="352"/>
    <s v="Invoice"/>
    <s v="90906"/>
    <s v="THYME SQUARE"/>
    <s v="SEEDLINGS ASS"/>
    <n v="70"/>
    <n v="28.95"/>
    <n v="2026.5"/>
    <n v="1451759.9199999997"/>
    <x v="34"/>
  </r>
  <r>
    <m/>
    <x v="352"/>
    <s v="Invoice"/>
    <s v="90917"/>
    <s v="BUILDERS WAREHOUSE:THOHOYANDOU"/>
    <s v="SEEDLINGS ASS"/>
    <n v="1000"/>
    <n v="33.5"/>
    <n v="33500"/>
    <n v="1485259.9199999997"/>
    <x v="34"/>
  </r>
  <r>
    <m/>
    <x v="352"/>
    <s v="Invoice"/>
    <s v="90918"/>
    <s v="BUILDERS WAREHOUSE:BEDWORTH PARK"/>
    <s v="SEEDLINGS ASS"/>
    <n v="200"/>
    <n v="33.5"/>
    <n v="6700"/>
    <n v="1491959.9199999997"/>
    <x v="34"/>
  </r>
  <r>
    <s v="Total for 28884"/>
    <x v="0"/>
    <m/>
    <m/>
    <m/>
    <m/>
    <n v="46474"/>
    <m/>
    <n v="1491959.9199999997"/>
    <m/>
    <x v="0"/>
  </r>
  <r>
    <s v="SEEDLING FLOWER 6 PACK"/>
    <x v="0"/>
    <m/>
    <m/>
    <m/>
    <m/>
    <m/>
    <m/>
    <m/>
    <m/>
    <x v="0"/>
  </r>
  <r>
    <m/>
    <x v="353"/>
    <s v="Invoice"/>
    <s v="90701"/>
    <s v="BUCO SSC:BRITS"/>
    <s v="737186350208 - SEEDLING FLOWER 6 PACK"/>
    <n v="11"/>
    <n v="34.4"/>
    <n v="378.4"/>
    <n v="378.4"/>
    <x v="34"/>
  </r>
  <r>
    <s v="Total for SEEDLING FLOWER 6 PACK"/>
    <x v="0"/>
    <m/>
    <m/>
    <m/>
    <m/>
    <n v="11"/>
    <m/>
    <n v="378.4"/>
    <m/>
    <x v="0"/>
  </r>
  <r>
    <s v="VEGETABLE SEEDLINGS 6 PACK"/>
    <x v="0"/>
    <m/>
    <m/>
    <m/>
    <m/>
    <m/>
    <m/>
    <m/>
    <m/>
    <x v="0"/>
  </r>
  <r>
    <m/>
    <x v="338"/>
    <s v="Invoice"/>
    <s v="90651"/>
    <s v="THYME SQUARE"/>
    <s v="VEGETABLE SEEDLINGS 6 PACK"/>
    <n v="45"/>
    <n v="28.95"/>
    <n v="1302.75"/>
    <n v="1302.75"/>
    <x v="34"/>
  </r>
  <r>
    <m/>
    <x v="341"/>
    <s v="Invoice"/>
    <s v="90685"/>
    <s v="RIVERSIDE MICA"/>
    <s v="VEGETABLE SEEDLINGS 6 PACK"/>
    <n v="100"/>
    <n v="28.8"/>
    <n v="2880"/>
    <n v="4182.75"/>
    <x v="34"/>
  </r>
  <r>
    <m/>
    <x v="342"/>
    <s v="Invoice"/>
    <s v="90777"/>
    <s v="THYME SQUARE"/>
    <s v="VEGETABLE SEEDLINGS 6 PACK"/>
    <n v="45"/>
    <n v="28.95"/>
    <n v="1302.75"/>
    <n v="5485.5"/>
    <x v="34"/>
  </r>
  <r>
    <m/>
    <x v="343"/>
    <s v="Invoice"/>
    <s v="90860"/>
    <s v="THYME SQUARE"/>
    <s v="VEGETABLE SEEDLINGS 6 PACK"/>
    <n v="15"/>
    <n v="28.95"/>
    <n v="434.25"/>
    <n v="5919.75"/>
    <x v="34"/>
  </r>
  <r>
    <s v="Total for VEGETABLE SEEDLINGS 6 PACK"/>
    <x v="0"/>
    <m/>
    <m/>
    <m/>
    <m/>
    <n v="205"/>
    <m/>
    <n v="5919.75"/>
    <m/>
    <x v="0"/>
  </r>
  <r>
    <s v="COLOUR MAGIC 9CM"/>
    <x v="0"/>
    <m/>
    <m/>
    <m/>
    <m/>
    <m/>
    <m/>
    <m/>
    <m/>
    <x v="0"/>
  </r>
  <r>
    <m/>
    <x v="356"/>
    <s v="Invoice"/>
    <s v="90825"/>
    <s v="CASH SALE"/>
    <s v="COLOUR MAGIC 9CM"/>
    <n v="10"/>
    <n v="11"/>
    <n v="110"/>
    <n v="110"/>
    <x v="7"/>
  </r>
  <r>
    <s v="Total for COLOUR MAGIC 9CM"/>
    <x v="0"/>
    <m/>
    <m/>
    <m/>
    <m/>
    <n v="10"/>
    <m/>
    <n v="110"/>
    <m/>
    <x v="0"/>
  </r>
  <r>
    <s v="SUCCULENT 9CM"/>
    <x v="0"/>
    <m/>
    <m/>
    <m/>
    <m/>
    <m/>
    <m/>
    <m/>
    <m/>
    <x v="0"/>
  </r>
  <r>
    <m/>
    <x v="353"/>
    <s v="Invoice"/>
    <s v="90711"/>
    <s v="THYME SQUARE"/>
    <s v="SUCCULENT 9CM"/>
    <n v="10"/>
    <n v="11.95"/>
    <n v="119.5"/>
    <n v="119.5"/>
    <x v="7"/>
  </r>
  <r>
    <m/>
    <x v="343"/>
    <s v="Invoice"/>
    <s v="90860"/>
    <s v="THYME SQUARE"/>
    <s v="SUCCULENT 9CM"/>
    <n v="10"/>
    <n v="11.95"/>
    <n v="119.5"/>
    <n v="239"/>
    <x v="7"/>
  </r>
  <r>
    <s v="Total for SUCCULENT 9CM"/>
    <x v="0"/>
    <m/>
    <m/>
    <m/>
    <m/>
    <n v="20"/>
    <m/>
    <n v="239"/>
    <m/>
    <x v="0"/>
  </r>
  <r>
    <s v="D&amp;H"/>
    <x v="0"/>
    <m/>
    <m/>
    <m/>
    <m/>
    <m/>
    <m/>
    <m/>
    <m/>
    <x v="0"/>
  </r>
  <r>
    <m/>
    <x v="345"/>
    <s v="Invoice"/>
    <s v="90621"/>
    <s v="PLANTWISE."/>
    <s v="DELIVERY AND HANDLING / 19%"/>
    <n v="1"/>
    <n v="1057.3499999999999"/>
    <n v="1057.3499999999999"/>
    <n v="1057.3499999999999"/>
    <x v="36"/>
  </r>
  <r>
    <m/>
    <x v="345"/>
    <s v="Invoice"/>
    <s v="90630"/>
    <s v="WILDFLOWER WONDERS"/>
    <s v="DELIVERY AND HANDLING / 17%"/>
    <n v="1"/>
    <n v="728.75"/>
    <n v="728.75"/>
    <n v="1786.1"/>
    <x v="36"/>
  </r>
  <r>
    <m/>
    <x v="345"/>
    <s v="Invoice"/>
    <s v="90631"/>
    <s v="LOTS OF POTS CENTURION"/>
    <s v="DELIVERY AND HANDLING / 10%"/>
    <n v="1"/>
    <n v="164.85"/>
    <n v="164.85"/>
    <n v="1950.9499999999998"/>
    <x v="36"/>
  </r>
  <r>
    <m/>
    <x v="338"/>
    <s v="Invoice"/>
    <s v="90644"/>
    <s v="GARDENSHOP PARKTOWN"/>
    <s v="DELIVERY AND HANDLING / 10%"/>
    <n v="1"/>
    <n v="234.5"/>
    <n v="234.5"/>
    <n v="2185.4499999999998"/>
    <x v="36"/>
  </r>
  <r>
    <m/>
    <x v="338"/>
    <s v="Invoice"/>
    <s v="90645"/>
    <s v="GARDENSHOP PARKTOWN"/>
    <s v="DELIVERY AND HANDLING / 19%"/>
    <n v="1"/>
    <n v="3540.36"/>
    <n v="3540.36"/>
    <n v="5725.8099999999995"/>
    <x v="36"/>
  </r>
  <r>
    <m/>
    <x v="355"/>
    <s v="Invoice"/>
    <s v="90658"/>
    <s v="FLORISEEDS GROPLUG"/>
    <s v="DELIVERY AND HANDLING"/>
    <n v="1"/>
    <n v="497.04"/>
    <n v="497.04"/>
    <n v="6222.8499999999995"/>
    <x v="36"/>
  </r>
  <r>
    <m/>
    <x v="355"/>
    <s v="Invoice"/>
    <s v="90659"/>
    <s v="CASH SALE"/>
    <s v="DELIVERY AND HANDLING"/>
    <n v="1"/>
    <n v="1561.37"/>
    <n v="1561.37"/>
    <n v="7784.2199999999993"/>
    <x v="36"/>
  </r>
  <r>
    <m/>
    <x v="346"/>
    <s v="Invoice"/>
    <s v="90671"/>
    <s v="LIFESTYLE HOME GARDEN"/>
    <s v="DELIVERY AND HANDLING / 14%"/>
    <n v="1"/>
    <n v="2788.8"/>
    <n v="2788.8"/>
    <n v="10573.02"/>
    <x v="36"/>
  </r>
  <r>
    <m/>
    <x v="346"/>
    <s v="Invoice"/>
    <s v="90681"/>
    <s v="IRON POINT SUPPLIERS PTY LTD T/A CONCRETE GALLERIA"/>
    <s v="DELIVERY AND HANDLING / 19%"/>
    <n v="1"/>
    <n v="430.99"/>
    <n v="430.99"/>
    <n v="11004.01"/>
    <x v="36"/>
  </r>
  <r>
    <m/>
    <x v="341"/>
    <s v="Invoice"/>
    <s v="90686"/>
    <s v="WILDFLOWER WONDERS"/>
    <s v="DELIVERY AND HANDLING / 17%"/>
    <n v="1"/>
    <n v="718.95"/>
    <n v="718.95"/>
    <n v="11722.960000000001"/>
    <x v="36"/>
  </r>
  <r>
    <m/>
    <x v="341"/>
    <s v="Invoice"/>
    <s v="90687"/>
    <s v="GARDENSHOP PARKTOWN"/>
    <s v="DELIVERY AND HANDLING / 10%"/>
    <n v="1"/>
    <n v="469"/>
    <n v="469"/>
    <n v="12191.960000000001"/>
    <x v="36"/>
  </r>
  <r>
    <m/>
    <x v="341"/>
    <s v="Invoice"/>
    <s v="90688"/>
    <s v="GARDENSHOP PARKTOWN"/>
    <s v="DELIVERY AND HANDLING / 19%"/>
    <n v="1"/>
    <n v="1456.16"/>
    <n v="1456.16"/>
    <n v="13648.12"/>
    <x v="36"/>
  </r>
  <r>
    <m/>
    <x v="341"/>
    <s v="Invoice"/>
    <s v="90695"/>
    <s v="LOTS OF POTS CENTURION"/>
    <s v="DELIVERY AND HANDLING / 10%"/>
    <n v="1"/>
    <n v="112.62"/>
    <n v="112.62"/>
    <n v="13760.740000000002"/>
    <x v="36"/>
  </r>
  <r>
    <m/>
    <x v="341"/>
    <s v="Invoice"/>
    <s v="90723"/>
    <s v="NYLIES KWEKERY"/>
    <s v="DELIVERY AND HANDLING / 19%"/>
    <n v="1"/>
    <n v="422.94"/>
    <n v="422.94"/>
    <n v="14183.680000000002"/>
    <x v="36"/>
  </r>
  <r>
    <m/>
    <x v="341"/>
    <s v="Invoice"/>
    <s v="90724"/>
    <s v="NYL NURSERY"/>
    <s v="DELIVERY AND HANDLING / 19%"/>
    <n v="1"/>
    <n v="241.68"/>
    <n v="241.68"/>
    <n v="14425.360000000002"/>
    <x v="36"/>
  </r>
  <r>
    <m/>
    <x v="353"/>
    <s v="Invoice"/>
    <s v="90710"/>
    <s v="BRAKPAN GARDEN CENTRE"/>
    <s v="DELIVERY AND HANDLING / 8%"/>
    <n v="1"/>
    <n v="140.55000000000001"/>
    <n v="140.55000000000001"/>
    <n v="14565.910000000002"/>
    <x v="36"/>
  </r>
  <r>
    <m/>
    <x v="353"/>
    <s v="Invoice"/>
    <s v="90727"/>
    <s v="GARDEN CREATIONS"/>
    <s v="DELIVERY AND HANDLING / 10%"/>
    <n v="1"/>
    <n v="130.38"/>
    <n v="130.38"/>
    <n v="14696.29"/>
    <x v="36"/>
  </r>
  <r>
    <m/>
    <x v="353"/>
    <s v="Invoice"/>
    <s v="90728"/>
    <s v="ROSES FOR U t/a URTH"/>
    <s v="DELIVERY AND HANDLING / 19%"/>
    <n v="1"/>
    <n v="1031.5999999999999"/>
    <n v="1031.5999999999999"/>
    <n v="15727.890000000001"/>
    <x v="36"/>
  </r>
  <r>
    <m/>
    <x v="340"/>
    <s v="Invoice"/>
    <s v="90750"/>
    <s v="MONTROSE NURSERY"/>
    <s v="DELIVERY AND HANDLING / 19%"/>
    <n v="1"/>
    <n v="1411.38"/>
    <n v="1411.38"/>
    <n v="17139.27"/>
    <x v="36"/>
  </r>
  <r>
    <m/>
    <x v="347"/>
    <s v="Invoice"/>
    <s v="90748"/>
    <s v="LOTS OF POTS CENTURION"/>
    <s v="DELIVERY AND HANDLING / 10%"/>
    <n v="1"/>
    <n v="362.43"/>
    <n v="362.43"/>
    <n v="17501.7"/>
    <x v="36"/>
  </r>
  <r>
    <m/>
    <x v="354"/>
    <s v="Invoice"/>
    <s v="90757"/>
    <s v="ECKARDS GARDEN PAVILION"/>
    <s v="DELIVERY AND HANDLING / 10%"/>
    <n v="1"/>
    <n v="330.72"/>
    <n v="330.72"/>
    <n v="17832.420000000002"/>
    <x v="36"/>
  </r>
  <r>
    <m/>
    <x v="354"/>
    <s v="Invoice"/>
    <s v="90758"/>
    <s v="ECKARDS GARDEN PAVILION"/>
    <s v="DELIVERY AND HANDLING / 14%"/>
    <n v="1"/>
    <n v="809.19"/>
    <n v="809.19"/>
    <n v="18641.61"/>
    <x v="36"/>
  </r>
  <r>
    <m/>
    <x v="354"/>
    <s v="Invoice"/>
    <s v="90759"/>
    <s v="BRAKPAN GARDEN CENTRE"/>
    <s v="DELIVERY AND HANDLING / 8%"/>
    <n v="1"/>
    <n v="172.99"/>
    <n v="172.99"/>
    <n v="18814.600000000002"/>
    <x v="36"/>
  </r>
  <r>
    <m/>
    <x v="354"/>
    <s v="Invoice"/>
    <s v="90766"/>
    <s v="FLORICULTURE WHOLESALE GROWERS"/>
    <s v="DELIVERY AND HANDLING / 15%"/>
    <n v="1"/>
    <n v="861.5"/>
    <n v="861.5"/>
    <n v="19676.100000000002"/>
    <x v="36"/>
  </r>
  <r>
    <m/>
    <x v="348"/>
    <s v="Invoice"/>
    <s v="90775"/>
    <s v="CRISANRA KWEKERY"/>
    <s v="DELIVERY AND HANDLING / 17%"/>
    <n v="1"/>
    <n v="27.71"/>
    <n v="27.71"/>
    <n v="19703.810000000001"/>
    <x v="36"/>
  </r>
  <r>
    <m/>
    <x v="342"/>
    <s v="Invoice"/>
    <s v="90782"/>
    <s v="BRAKPAN GARDEN CENTRE"/>
    <s v="DELIVERY AND HANDLING / 8%"/>
    <n v="1"/>
    <n v="172.99"/>
    <n v="172.99"/>
    <n v="19876.800000000003"/>
    <x v="36"/>
  </r>
  <r>
    <m/>
    <x v="342"/>
    <s v="Invoice"/>
    <s v="90786"/>
    <s v="LIFESTYLE HOME GARDEN"/>
    <s v="DELIVERY AND HANDLING / 14%"/>
    <n v="1"/>
    <n v="2220.4"/>
    <n v="2220.4"/>
    <n v="22097.200000000004"/>
    <x v="36"/>
  </r>
  <r>
    <m/>
    <x v="342"/>
    <s v="Invoice"/>
    <s v="90796"/>
    <s v="ROSES FOR U t/a URTH"/>
    <s v="DELIVERY AND HANDLING / 19%"/>
    <n v="1"/>
    <n v="504.37"/>
    <n v="504.37"/>
    <n v="22601.570000000003"/>
    <x v="36"/>
  </r>
  <r>
    <m/>
    <x v="349"/>
    <s v="Invoice"/>
    <s v="90813"/>
    <s v="SCHAFFLERS GARDEN NURSERY"/>
    <s v="DELIVERY AND HANDLING / 14%"/>
    <n v="1"/>
    <n v="112.65"/>
    <n v="112.65"/>
    <n v="22714.220000000005"/>
    <x v="36"/>
  </r>
  <r>
    <m/>
    <x v="350"/>
    <s v="Invoice"/>
    <s v="90806"/>
    <s v="LIFESTYLE HOME GARDEN"/>
    <s v="DELIVERY AND HANDLING / 14%"/>
    <n v="1"/>
    <n v="1057"/>
    <n v="1057"/>
    <n v="23771.220000000005"/>
    <x v="36"/>
  </r>
  <r>
    <m/>
    <x v="350"/>
    <s v="Invoice"/>
    <s v="90809"/>
    <s v="LOTS OF POTS PTA"/>
    <s v="DELIVERY AND HANDLING / 10%"/>
    <n v="1"/>
    <n v="281.75"/>
    <n v="281.75"/>
    <n v="24052.970000000005"/>
    <x v="36"/>
  </r>
  <r>
    <m/>
    <x v="350"/>
    <s v="Invoice"/>
    <s v="90810"/>
    <s v="MONTROSE NURSERY"/>
    <s v="DELIVERY AND HANDLING / 19%"/>
    <n v="1"/>
    <n v="554.01"/>
    <n v="554.01"/>
    <n v="24606.980000000003"/>
    <x v="36"/>
  </r>
  <r>
    <m/>
    <x v="356"/>
    <s v="Invoice"/>
    <s v="90819"/>
    <s v="HECKERS GARDEN CENTRE (Pty) Ltd"/>
    <s v="DELIVERY AND HANDLING / 17%"/>
    <n v="1"/>
    <n v="1428.86"/>
    <n v="1428.86"/>
    <n v="26035.840000000004"/>
    <x v="36"/>
  </r>
  <r>
    <m/>
    <x v="356"/>
    <s v="Invoice"/>
    <s v="90821"/>
    <s v="MALANSEUNS Head Office:THE WILDS"/>
    <s v="DELIVERY AND HANDLING / 17%"/>
    <n v="1"/>
    <n v="777.58"/>
    <n v="777.58"/>
    <n v="26813.420000000006"/>
    <x v="36"/>
  </r>
  <r>
    <m/>
    <x v="356"/>
    <s v="Invoice"/>
    <s v="90823"/>
    <s v="MALANSEUNS Head Office:MENLYN"/>
    <s v="DELIVERY AND HANDLING / 17%"/>
    <n v="1"/>
    <n v="3099.73"/>
    <n v="3099.73"/>
    <n v="29913.150000000005"/>
    <x v="36"/>
  </r>
  <r>
    <m/>
    <x v="356"/>
    <s v="Invoice"/>
    <s v="90824"/>
    <s v="LOTS OF POTS CENTURION"/>
    <s v="DELIVERY AND HANDLING / 10%"/>
    <n v="1"/>
    <n v="99.78"/>
    <n v="99.78"/>
    <n v="30012.930000000004"/>
    <x v="36"/>
  </r>
  <r>
    <m/>
    <x v="339"/>
    <s v="Invoice"/>
    <s v="90843"/>
    <s v="GARDENSHOP PARKTOWN"/>
    <s v="DELIVERY AND HANDLING / 10%"/>
    <n v="1"/>
    <n v="335"/>
    <n v="335"/>
    <n v="30347.930000000004"/>
    <x v="36"/>
  </r>
  <r>
    <m/>
    <x v="339"/>
    <s v="Invoice"/>
    <s v="90844"/>
    <s v="GARDENSHOP PARKTOWN"/>
    <s v="DELIVERY AND HANDLING / 19%"/>
    <n v="1"/>
    <n v="629.9"/>
    <n v="629.9"/>
    <n v="30977.830000000005"/>
    <x v="36"/>
  </r>
  <r>
    <m/>
    <x v="343"/>
    <s v="Invoice"/>
    <s v="90820"/>
    <s v="MALANSEUNS Head Office:AKASIA"/>
    <s v="DELIVERY AND HANDLING / 17%"/>
    <n v="1"/>
    <n v="748.74"/>
    <n v="748.74"/>
    <n v="31726.570000000007"/>
    <x v="36"/>
  </r>
  <r>
    <m/>
    <x v="343"/>
    <s v="Invoice"/>
    <s v="90849"/>
    <s v="MALANSEUNS Head Office:MENLYN"/>
    <s v="DELIVERY AND HANDLING / 17%"/>
    <n v="1"/>
    <n v="488.58"/>
    <n v="488.58"/>
    <n v="32215.150000000009"/>
    <x v="36"/>
  </r>
  <r>
    <m/>
    <x v="343"/>
    <s v="Invoice"/>
    <s v="90856"/>
    <s v="SLOBAS LANDSCAPING"/>
    <s v="DELIVERY AND HANDLING / 17%"/>
    <n v="1"/>
    <n v="648.72"/>
    <n v="648.72"/>
    <n v="32863.87000000001"/>
    <x v="36"/>
  </r>
  <r>
    <m/>
    <x v="343"/>
    <s v="Invoice"/>
    <s v="90872"/>
    <s v="GARDEN CREATIONS"/>
    <s v="DELIVERY AND HANDLING / 10%"/>
    <n v="1"/>
    <n v="120.84"/>
    <n v="120.84"/>
    <n v="32984.710000000006"/>
    <x v="36"/>
  </r>
  <r>
    <m/>
    <x v="351"/>
    <s v="Invoice"/>
    <s v="90916"/>
    <s v="NYLIES KWEKERY"/>
    <s v="DELIVERY AND HANDLING / 19%"/>
    <n v="1"/>
    <n v="538.65"/>
    <n v="538.65"/>
    <n v="33523.360000000008"/>
    <x v="36"/>
  </r>
  <r>
    <m/>
    <x v="352"/>
    <s v="Invoice"/>
    <s v="90895"/>
    <s v="BRAKPAN GARDEN CENTRE"/>
    <s v="DELIVERY AND HANDLING / 8%"/>
    <n v="1"/>
    <n v="129.74"/>
    <n v="129.74"/>
    <n v="33653.100000000006"/>
    <x v="36"/>
  </r>
  <r>
    <m/>
    <x v="352"/>
    <s v="Invoice"/>
    <s v="90904"/>
    <s v="HILLCREST NURSERY"/>
    <s v="DELIVERY AND HANDLING / 15%"/>
    <n v="1"/>
    <n v="550.63"/>
    <n v="550.63"/>
    <n v="34203.730000000003"/>
    <x v="36"/>
  </r>
  <r>
    <s v="Total for D&amp;H"/>
    <x v="0"/>
    <m/>
    <m/>
    <m/>
    <m/>
    <n v="45"/>
    <m/>
    <n v="34203.730000000003"/>
    <m/>
    <x v="0"/>
  </r>
  <r>
    <s v="DISCOUNT"/>
    <x v="0"/>
    <m/>
    <m/>
    <m/>
    <m/>
    <m/>
    <m/>
    <m/>
    <m/>
    <x v="0"/>
  </r>
  <r>
    <m/>
    <x v="338"/>
    <s v="Invoice"/>
    <s v="90646"/>
    <s v="PLANTYARD"/>
    <s v="DISCOUNT / 15%"/>
    <n v="-1"/>
    <n v="333.9"/>
    <n v="-333.9"/>
    <n v="-333.9"/>
    <x v="37"/>
  </r>
  <r>
    <m/>
    <x v="338"/>
    <s v="Invoice"/>
    <s v="90648"/>
    <s v="LITTLE AUSTRIA"/>
    <s v="DISCOUNT / 15%"/>
    <n v="-1"/>
    <n v="1687.87"/>
    <n v="-1687.87"/>
    <n v="-2021.77"/>
    <x v="37"/>
  </r>
  <r>
    <m/>
    <x v="346"/>
    <s v="Invoice"/>
    <s v="90676"/>
    <s v="CENTRAL NURSERY DEPOT"/>
    <s v="DISCOUNT / 5%"/>
    <n v="-1"/>
    <n v="254.92"/>
    <n v="-254.92"/>
    <n v="-2276.69"/>
    <x v="37"/>
  </r>
  <r>
    <m/>
    <x v="353"/>
    <s v="Invoice"/>
    <s v="90710"/>
    <s v="BRAKPAN GARDEN CENTRE"/>
    <s v="DISCOUNT / 15%"/>
    <n v="-1"/>
    <n v="310.05"/>
    <n v="-310.05"/>
    <n v="-2586.7400000000002"/>
    <x v="37"/>
  </r>
  <r>
    <m/>
    <x v="354"/>
    <s v="Invoice"/>
    <s v="90759"/>
    <s v="BRAKPAN GARDEN CENTRE"/>
    <s v="DISCOUNT / 15%"/>
    <n v="-1"/>
    <n v="381.6"/>
    <n v="-381.6"/>
    <n v="-2968.34"/>
    <x v="37"/>
  </r>
  <r>
    <m/>
    <x v="348"/>
    <s v="Invoice"/>
    <s v="90772"/>
    <s v="LITTLE AUSTRIA"/>
    <s v="DISCOUNT / 15%"/>
    <n v="-1"/>
    <n v="1060.56"/>
    <n v="-1060.56"/>
    <n v="-4028.9"/>
    <x v="37"/>
  </r>
  <r>
    <m/>
    <x v="348"/>
    <s v="Invoice"/>
    <s v="90773"/>
    <s v="PLANTYARD"/>
    <s v="DISCOUNT / 15%"/>
    <n v="-1"/>
    <n v="119.25"/>
    <n v="-119.25"/>
    <n v="-4148.1499999999996"/>
    <x v="37"/>
  </r>
  <r>
    <m/>
    <x v="342"/>
    <s v="Invoice"/>
    <s v="90782"/>
    <s v="BRAKPAN GARDEN CENTRE"/>
    <s v="DISCOUNT / 15%"/>
    <n v="-1"/>
    <n v="381.6"/>
    <n v="-381.6"/>
    <n v="-4529.75"/>
    <x v="37"/>
  </r>
  <r>
    <m/>
    <x v="350"/>
    <s v="Invoice"/>
    <s v="90811"/>
    <s v="CENTRAL NURSERY DEPOT"/>
    <s v="DISCOUNT/ 5%"/>
    <n v="-1"/>
    <n v="562.29"/>
    <n v="-562.29"/>
    <n v="-5092.04"/>
    <x v="37"/>
  </r>
  <r>
    <m/>
    <x v="339"/>
    <s v="Invoice"/>
    <s v="90836"/>
    <s v="LITTLE AUSTRIA"/>
    <s v="DISCOUNT / 15%"/>
    <n v="-1"/>
    <n v="753"/>
    <n v="-753"/>
    <n v="-5845.04"/>
    <x v="37"/>
  </r>
  <r>
    <m/>
    <x v="339"/>
    <s v="Invoice"/>
    <s v="90839"/>
    <s v="PLANTYARD"/>
    <s v="DISCOUNT / 15%"/>
    <n v="-1"/>
    <n v="71.55"/>
    <n v="-71.55"/>
    <n v="-5916.59"/>
    <x v="37"/>
  </r>
  <r>
    <m/>
    <x v="352"/>
    <s v="Invoice"/>
    <s v="90895"/>
    <s v="BRAKPAN GARDEN CENTRE"/>
    <s v="DISCOUNT / 15%"/>
    <n v="-1"/>
    <n v="286.2"/>
    <n v="-286.2"/>
    <n v="-6202.79"/>
    <x v="37"/>
  </r>
  <r>
    <m/>
    <x v="352"/>
    <s v="Invoice"/>
    <s v="90902"/>
    <s v="LITTLE AUSTRIA"/>
    <s v="DISCOUNT / 15%"/>
    <n v="-1"/>
    <n v="1301.5899999999999"/>
    <n v="-1301.5899999999999"/>
    <n v="-7504.38"/>
    <x v="37"/>
  </r>
  <r>
    <m/>
    <x v="352"/>
    <s v="Invoice"/>
    <s v="90904"/>
    <s v="HILLCREST NURSERY"/>
    <s v="DISCOUNT / 10%"/>
    <n v="-1"/>
    <n v="407.88"/>
    <n v="-407.88"/>
    <n v="-7912.26"/>
    <x v="37"/>
  </r>
  <r>
    <s v="Total for DISCOUNT"/>
    <x v="0"/>
    <m/>
    <m/>
    <m/>
    <m/>
    <n v="-14"/>
    <m/>
    <n v="-7912.26"/>
    <m/>
    <x v="0"/>
  </r>
  <r>
    <s v="FLORA SELECT MINI PETUNIA 15CM"/>
    <x v="0"/>
    <m/>
    <m/>
    <m/>
    <m/>
    <m/>
    <m/>
    <m/>
    <m/>
    <x v="0"/>
  </r>
  <r>
    <m/>
    <x v="346"/>
    <s v="Invoice"/>
    <s v="90667"/>
    <s v="BUILDERS WAREHOUSE:KLERKSDORP"/>
    <s v="FLORA SELECT MINI PETUNIA 15CM"/>
    <n v="32"/>
    <n v="41.5"/>
    <n v="1328"/>
    <n v="1328"/>
    <x v="18"/>
  </r>
  <r>
    <m/>
    <x v="341"/>
    <s v="Invoice"/>
    <s v="90712"/>
    <s v="BUILDERS WAREHOUSE:NEWCASTLE"/>
    <s v="FLORA SELECT MINI PETUNIA 15CM"/>
    <n v="48"/>
    <n v="41.5"/>
    <n v="1992"/>
    <n v="3320"/>
    <x v="18"/>
  </r>
  <r>
    <m/>
    <x v="353"/>
    <s v="Invoice"/>
    <s v="90697"/>
    <s v="BUILDERS WAREHOUSE:BOKSBURG (NEW)"/>
    <s v="FLORA SELECT MINI PETUNIA 15CM"/>
    <n v="32"/>
    <n v="41.5"/>
    <n v="1328"/>
    <n v="4648"/>
    <x v="18"/>
  </r>
  <r>
    <m/>
    <x v="353"/>
    <s v="Invoice"/>
    <s v="90702"/>
    <s v="BUILDERS WAREHOUSE:EDENVALE"/>
    <s v="FLORA SELECT MINI PETUNIA 15CM"/>
    <n v="32"/>
    <n v="41.5"/>
    <n v="1328"/>
    <n v="5976"/>
    <x v="18"/>
  </r>
  <r>
    <m/>
    <x v="353"/>
    <s v="Invoice"/>
    <s v="90730"/>
    <s v="BUILDERS WAREHOUSE:BLOEMFONTEIN"/>
    <s v="FLORA SELECT MINI PETUNIA 15CM"/>
    <n v="8"/>
    <n v="41.5"/>
    <n v="332"/>
    <n v="6308"/>
    <x v="18"/>
  </r>
  <r>
    <m/>
    <x v="344"/>
    <s v="Invoice"/>
    <s v="90720"/>
    <s v="BUILDERS WAREHOUSE:SUNWARD PARK"/>
    <s v="FLORA SELECT MINI PETUNIA 15CM"/>
    <n v="40"/>
    <n v="41.5"/>
    <n v="1660"/>
    <n v="7968"/>
    <x v="18"/>
  </r>
  <r>
    <m/>
    <x v="342"/>
    <s v="Invoice"/>
    <s v="90798"/>
    <s v="BUILDERS WAREHOUSE:BLOEMFONTEIN"/>
    <s v="FLORA SELECT MINI PETUNIA 15CM"/>
    <n v="80"/>
    <n v="41.5"/>
    <n v="3320"/>
    <n v="11288"/>
    <x v="18"/>
  </r>
  <r>
    <m/>
    <x v="356"/>
    <s v="Invoice"/>
    <s v="90823"/>
    <s v="MALANSEUNS Head Office:MENLYN"/>
    <s v="FLORA SELECT MINI PETUNIA 15CM"/>
    <n v="15"/>
    <n v="40.99"/>
    <n v="614.85"/>
    <n v="11902.85"/>
    <x v="18"/>
  </r>
  <r>
    <m/>
    <x v="356"/>
    <s v="Invoice"/>
    <s v="90861"/>
    <s v="BUILDERS WAREHOUSE:NEWCASTLE"/>
    <s v="FLORA SELECT MINI PETUNIA 15CM 703610"/>
    <n v="50"/>
    <n v="41.5"/>
    <n v="2075"/>
    <n v="13977.85"/>
    <x v="18"/>
  </r>
  <r>
    <m/>
    <x v="352"/>
    <s v="Invoice"/>
    <s v="90902"/>
    <s v="LITTLE AUSTRIA"/>
    <s v="FLORA SELECT MINI PETUNIA 15CM"/>
    <n v="20"/>
    <n v="40.99"/>
    <n v="819.8"/>
    <n v="14797.65"/>
    <x v="18"/>
  </r>
  <r>
    <s v="Total for FLORA SELECT MINI PETUNIA 15CM"/>
    <x v="0"/>
    <m/>
    <m/>
    <m/>
    <m/>
    <n v="357"/>
    <m/>
    <n v="14797.65"/>
    <m/>
    <x v="0"/>
  </r>
  <r>
    <s v="Sales"/>
    <x v="0"/>
    <m/>
    <m/>
    <m/>
    <m/>
    <m/>
    <m/>
    <m/>
    <m/>
    <x v="0"/>
  </r>
  <r>
    <m/>
    <x v="345"/>
    <s v="Invoice"/>
    <s v="90090D"/>
    <s v="BUILDERS WAREHOUSE"/>
    <s v="DUPLACATE"/>
    <n v="1"/>
    <n v="12270.51"/>
    <n v="12270.51"/>
    <n v="12270.51"/>
    <x v="0"/>
  </r>
  <r>
    <m/>
    <x v="355"/>
    <s v="Invoice"/>
    <s v="90622"/>
    <s v="FLORISEEDS GROPLUG"/>
    <s v="ANEMONE"/>
    <n v="120"/>
    <n v="11.6"/>
    <n v="1392"/>
    <n v="13662.51"/>
    <x v="0"/>
  </r>
  <r>
    <m/>
    <x v="353"/>
    <s v="Invoice"/>
    <s v="90709"/>
    <s v="CASH SALE"/>
    <s v="SALES"/>
    <n v="1"/>
    <n v="936.01"/>
    <n v="936.01"/>
    <n v="14598.52"/>
    <x v="42"/>
  </r>
  <r>
    <s v="Total for Sales"/>
    <x v="0"/>
    <m/>
    <m/>
    <m/>
    <m/>
    <n v="122"/>
    <m/>
    <n v="14598.52"/>
    <m/>
    <x v="0"/>
  </r>
  <r>
    <s v="SPAR HANGING BASKET 20CM"/>
    <x v="0"/>
    <m/>
    <m/>
    <m/>
    <m/>
    <m/>
    <m/>
    <m/>
    <m/>
    <x v="0"/>
  </r>
  <r>
    <m/>
    <x v="353"/>
    <s v="Invoice"/>
    <s v="90701"/>
    <s v="BUCO SSC:BRITS"/>
    <s v="SPAR HANGING BASKET 20CM 737186350338"/>
    <n v="2"/>
    <n v="74.75"/>
    <n v="149.5"/>
    <n v="149.5"/>
    <x v="28"/>
  </r>
  <r>
    <s v="Total for SPAR HANGING BASKET 20CM"/>
    <x v="0"/>
    <m/>
    <m/>
    <m/>
    <m/>
    <n v="2"/>
    <m/>
    <n v="149.5"/>
    <m/>
    <x v="0"/>
  </r>
  <r>
    <s v="SPAR MID RANGE 15CM"/>
    <x v="0"/>
    <m/>
    <m/>
    <m/>
    <m/>
    <m/>
    <m/>
    <m/>
    <m/>
    <x v="0"/>
  </r>
  <r>
    <m/>
    <x v="353"/>
    <s v="Invoice"/>
    <s v="90701"/>
    <s v="BUCO SSC:BRITS"/>
    <s v="SPAR MID RANGE 15CM 737186350284"/>
    <n v="4"/>
    <n v="36.700000000000003"/>
    <n v="146.80000000000001"/>
    <n v="146.80000000000001"/>
    <x v="11"/>
  </r>
  <r>
    <s v="Total for SPAR MID RANGE 15CM"/>
    <x v="0"/>
    <m/>
    <m/>
    <m/>
    <m/>
    <n v="4"/>
    <m/>
    <n v="146.80000000000001"/>
    <m/>
    <x v="0"/>
  </r>
  <r>
    <s v="SPAR PATIO 12CM"/>
    <x v="0"/>
    <m/>
    <m/>
    <m/>
    <m/>
    <m/>
    <m/>
    <m/>
    <m/>
    <x v="0"/>
  </r>
  <r>
    <m/>
    <x v="353"/>
    <s v="Invoice"/>
    <s v="90701"/>
    <s v="BUCO SSC:BRITS"/>
    <s v="SPAR PATIO 12CM 737186350277"/>
    <n v="4"/>
    <n v="36.700000000000003"/>
    <n v="146.80000000000001"/>
    <n v="146.80000000000001"/>
    <x v="10"/>
  </r>
  <r>
    <s v="Total for SPAR PATIO 12CM"/>
    <x v="0"/>
    <m/>
    <m/>
    <m/>
    <m/>
    <n v="4"/>
    <m/>
    <n v="146.80000000000001"/>
    <m/>
    <x v="0"/>
  </r>
  <r>
    <s v="SPAR SIMPLY BEAUTIFUL 15CM"/>
    <x v="0"/>
    <m/>
    <m/>
    <m/>
    <m/>
    <m/>
    <m/>
    <m/>
    <m/>
    <x v="0"/>
  </r>
  <r>
    <m/>
    <x v="353"/>
    <s v="Invoice"/>
    <s v="90701"/>
    <s v="BUCO SSC:BRITS"/>
    <s v="SPAR SIMPLY BEAUTIFUL 15CM POT 737186350291"/>
    <n v="14"/>
    <n v="45.65"/>
    <n v="639.1"/>
    <n v="639.1"/>
    <x v="17"/>
  </r>
  <r>
    <s v="Total for SPAR SIMPLY BEAUTIFUL 15CM"/>
    <x v="0"/>
    <m/>
    <m/>
    <m/>
    <m/>
    <n v="14"/>
    <m/>
    <n v="639.1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DBCC8-6633-4A85-91B5-61A9F2DD264C}" name="PivotTable3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32" firstHeaderRow="0" firstDataRow="1" firstDataCol="1" rowPageCount="3" colPageCount="1"/>
  <pivotFields count="14">
    <pivotField showAll="0"/>
    <pivotField axis="axisPage" showAll="0">
      <items count="359">
        <item x="279"/>
        <item x="224"/>
        <item x="299"/>
        <item x="280"/>
        <item x="225"/>
        <item x="45"/>
        <item x="209"/>
        <item x="1"/>
        <item x="13"/>
        <item x="296"/>
        <item x="297"/>
        <item x="14"/>
        <item x="319"/>
        <item x="226"/>
        <item x="2"/>
        <item x="15"/>
        <item x="16"/>
        <item x="227"/>
        <item x="3"/>
        <item x="17"/>
        <item x="228"/>
        <item x="4"/>
        <item x="300"/>
        <item x="229"/>
        <item x="18"/>
        <item x="230"/>
        <item x="104"/>
        <item x="5"/>
        <item x="231"/>
        <item x="105"/>
        <item x="19"/>
        <item x="232"/>
        <item x="233"/>
        <item x="301"/>
        <item x="281"/>
        <item x="292"/>
        <item x="282"/>
        <item x="283"/>
        <item x="20"/>
        <item x="302"/>
        <item x="284"/>
        <item x="106"/>
        <item x="293"/>
        <item x="294"/>
        <item x="21"/>
        <item x="303"/>
        <item x="107"/>
        <item x="108"/>
        <item x="234"/>
        <item x="109"/>
        <item x="331"/>
        <item x="235"/>
        <item x="236"/>
        <item x="298"/>
        <item x="237"/>
        <item x="110"/>
        <item x="238"/>
        <item x="111"/>
        <item x="239"/>
        <item x="285"/>
        <item x="112"/>
        <item x="113"/>
        <item x="114"/>
        <item x="240"/>
        <item x="22"/>
        <item x="241"/>
        <item x="115"/>
        <item x="23"/>
        <item x="242"/>
        <item x="116"/>
        <item x="46"/>
        <item x="243"/>
        <item x="24"/>
        <item x="117"/>
        <item x="118"/>
        <item x="244"/>
        <item x="119"/>
        <item x="6"/>
        <item x="120"/>
        <item x="121"/>
        <item x="122"/>
        <item x="123"/>
        <item x="124"/>
        <item x="125"/>
        <item x="126"/>
        <item x="47"/>
        <item x="25"/>
        <item x="127"/>
        <item x="128"/>
        <item x="129"/>
        <item x="26"/>
        <item x="210"/>
        <item x="130"/>
        <item x="27"/>
        <item x="245"/>
        <item x="131"/>
        <item x="304"/>
        <item x="132"/>
        <item x="246"/>
        <item x="133"/>
        <item x="7"/>
        <item x="330"/>
        <item x="134"/>
        <item x="135"/>
        <item x="247"/>
        <item x="136"/>
        <item x="137"/>
        <item x="138"/>
        <item x="139"/>
        <item x="140"/>
        <item x="141"/>
        <item x="142"/>
        <item x="320"/>
        <item x="143"/>
        <item x="144"/>
        <item x="272"/>
        <item x="145"/>
        <item x="321"/>
        <item x="146"/>
        <item x="147"/>
        <item x="148"/>
        <item x="149"/>
        <item x="150"/>
        <item x="248"/>
        <item x="151"/>
        <item x="152"/>
        <item x="332"/>
        <item x="28"/>
        <item x="153"/>
        <item x="154"/>
        <item x="155"/>
        <item x="305"/>
        <item x="156"/>
        <item x="306"/>
        <item x="157"/>
        <item x="158"/>
        <item x="322"/>
        <item x="159"/>
        <item x="249"/>
        <item x="160"/>
        <item x="161"/>
        <item x="162"/>
        <item x="250"/>
        <item x="323"/>
        <item x="163"/>
        <item x="164"/>
        <item x="324"/>
        <item x="48"/>
        <item x="165"/>
        <item x="166"/>
        <item x="167"/>
        <item x="307"/>
        <item x="168"/>
        <item x="169"/>
        <item x="170"/>
        <item x="171"/>
        <item x="211"/>
        <item x="172"/>
        <item x="173"/>
        <item x="212"/>
        <item x="174"/>
        <item x="213"/>
        <item x="214"/>
        <item x="175"/>
        <item x="251"/>
        <item x="252"/>
        <item x="176"/>
        <item x="215"/>
        <item x="318"/>
        <item x="177"/>
        <item x="178"/>
        <item x="179"/>
        <item x="180"/>
        <item x="308"/>
        <item x="333"/>
        <item x="181"/>
        <item x="182"/>
        <item x="183"/>
        <item x="184"/>
        <item x="185"/>
        <item x="309"/>
        <item x="216"/>
        <item x="186"/>
        <item x="187"/>
        <item x="188"/>
        <item x="189"/>
        <item x="325"/>
        <item x="310"/>
        <item x="190"/>
        <item x="191"/>
        <item x="217"/>
        <item x="218"/>
        <item x="286"/>
        <item x="253"/>
        <item x="219"/>
        <item x="192"/>
        <item x="254"/>
        <item x="255"/>
        <item x="287"/>
        <item x="193"/>
        <item x="311"/>
        <item x="256"/>
        <item x="194"/>
        <item x="257"/>
        <item x="288"/>
        <item x="195"/>
        <item x="289"/>
        <item x="196"/>
        <item x="258"/>
        <item x="312"/>
        <item x="273"/>
        <item x="259"/>
        <item x="260"/>
        <item x="197"/>
        <item x="326"/>
        <item x="327"/>
        <item x="198"/>
        <item x="220"/>
        <item x="261"/>
        <item x="199"/>
        <item x="334"/>
        <item x="313"/>
        <item x="200"/>
        <item x="221"/>
        <item x="262"/>
        <item x="49"/>
        <item x="274"/>
        <item x="201"/>
        <item x="202"/>
        <item x="203"/>
        <item x="204"/>
        <item x="50"/>
        <item x="205"/>
        <item x="263"/>
        <item x="206"/>
        <item x="207"/>
        <item x="290"/>
        <item x="29"/>
        <item x="222"/>
        <item x="264"/>
        <item x="51"/>
        <item x="335"/>
        <item x="77"/>
        <item x="78"/>
        <item x="79"/>
        <item x="80"/>
        <item x="81"/>
        <item x="328"/>
        <item x="82"/>
        <item x="83"/>
        <item x="84"/>
        <item x="30"/>
        <item x="85"/>
        <item x="31"/>
        <item x="41"/>
        <item x="86"/>
        <item x="87"/>
        <item x="42"/>
        <item x="32"/>
        <item x="55"/>
        <item x="52"/>
        <item x="88"/>
        <item x="223"/>
        <item x="275"/>
        <item x="56"/>
        <item x="57"/>
        <item x="314"/>
        <item x="33"/>
        <item x="34"/>
        <item x="89"/>
        <item x="58"/>
        <item x="59"/>
        <item x="295"/>
        <item x="35"/>
        <item x="265"/>
        <item x="90"/>
        <item x="276"/>
        <item x="266"/>
        <item x="267"/>
        <item x="277"/>
        <item x="54"/>
        <item x="268"/>
        <item x="8"/>
        <item x="36"/>
        <item x="9"/>
        <item x="43"/>
        <item x="329"/>
        <item x="278"/>
        <item x="291"/>
        <item x="10"/>
        <item x="11"/>
        <item x="315"/>
        <item x="316"/>
        <item x="91"/>
        <item x="92"/>
        <item x="37"/>
        <item x="93"/>
        <item x="94"/>
        <item x="95"/>
        <item x="96"/>
        <item x="208"/>
        <item x="44"/>
        <item x="269"/>
        <item x="60"/>
        <item x="61"/>
        <item x="97"/>
        <item x="62"/>
        <item x="38"/>
        <item x="270"/>
        <item x="63"/>
        <item x="64"/>
        <item x="76"/>
        <item x="53"/>
        <item x="317"/>
        <item x="65"/>
        <item x="66"/>
        <item x="67"/>
        <item x="98"/>
        <item x="336"/>
        <item x="271"/>
        <item x="68"/>
        <item x="69"/>
        <item x="70"/>
        <item x="39"/>
        <item x="71"/>
        <item x="72"/>
        <item x="40"/>
        <item x="73"/>
        <item x="99"/>
        <item x="12"/>
        <item x="100"/>
        <item x="101"/>
        <item x="74"/>
        <item x="102"/>
        <item x="103"/>
        <item x="75"/>
        <item x="345"/>
        <item x="338"/>
        <item x="357"/>
        <item x="355"/>
        <item x="346"/>
        <item x="341"/>
        <item x="353"/>
        <item x="340"/>
        <item x="344"/>
        <item x="347"/>
        <item x="354"/>
        <item x="348"/>
        <item x="342"/>
        <item x="349"/>
        <item x="350"/>
        <item x="356"/>
        <item x="339"/>
        <item x="343"/>
        <item x="337"/>
        <item x="351"/>
        <item x="35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4">
        <item h="1" x="0"/>
        <item x="2"/>
        <item x="9"/>
        <item x="4"/>
        <item x="12"/>
        <item x="6"/>
        <item x="14"/>
        <item x="10"/>
        <item x="5"/>
        <item x="8"/>
        <item x="16"/>
        <item x="19"/>
        <item x="20"/>
        <item x="13"/>
        <item x="21"/>
        <item h="1" x="38"/>
        <item h="1" x="39"/>
        <item x="27"/>
        <item x="25"/>
        <item x="28"/>
        <item x="31"/>
        <item x="32"/>
        <item x="29"/>
        <item x="30"/>
        <item x="33"/>
        <item x="7"/>
        <item x="15"/>
        <item x="18"/>
        <item x="24"/>
        <item x="35"/>
        <item h="1" x="36"/>
        <item x="26"/>
        <item h="1" x="37"/>
        <item x="1"/>
        <item x="11"/>
        <item x="22"/>
        <item x="41"/>
        <item x="23"/>
        <item x="34"/>
        <item h="1" x="42"/>
        <item x="17"/>
        <item h="1" x="40"/>
        <item h="1" x="3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5">
        <item h="1" sd="0" x="0"/>
        <item h="1" sd="0" x="1"/>
        <item sd="0" x="2"/>
        <item h="1" sd="0" x="3"/>
        <item t="default"/>
      </items>
    </pivotField>
  </pivotFields>
  <rowFields count="1">
    <field x="10"/>
  </rowFields>
  <rowItems count="27">
    <i>
      <x v="1"/>
    </i>
    <i>
      <x v="3"/>
    </i>
    <i>
      <x v="4"/>
    </i>
    <i>
      <x v="5"/>
    </i>
    <i>
      <x v="6"/>
    </i>
    <i>
      <x v="7"/>
    </i>
    <i>
      <x v="10"/>
    </i>
    <i>
      <x v="11"/>
    </i>
    <i>
      <x v="13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3"/>
    </i>
    <i>
      <x v="34"/>
    </i>
    <i>
      <x v="35"/>
    </i>
    <i>
      <x v="36"/>
    </i>
    <i>
      <x v="37"/>
    </i>
    <i>
      <x v="38"/>
    </i>
    <i>
      <x v="40"/>
    </i>
    <i t="grand">
      <x/>
    </i>
  </rowItems>
  <colFields count="1">
    <field x="-2"/>
  </colFields>
  <colItems count="2">
    <i>
      <x/>
    </i>
    <i i="1">
      <x v="1"/>
    </i>
  </colItems>
  <pageFields count="3">
    <pageField fld="13" hier="-1"/>
    <pageField fld="11" hier="-1"/>
    <pageField fld="1" hier="-1"/>
  </pageFields>
  <dataFields count="2">
    <dataField name="Sum of Quantity" fld="6" baseField="0" baseItem="0"/>
    <dataField name="Percentage" fld="6" showDataAs="percentOfTotal" baseField="0" baseItem="0" numFmtId="10"/>
  </dataFields>
  <formats count="1">
    <format dxfId="14">
      <pivotArea field="1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915AE-90A6-4C9F-BD34-F12A86F622FC}" name="Table1" displayName="Table1" ref="A1:K20632" totalsRowShown="0" headerRowDxfId="13" dataDxfId="12" headerRowCellStyle="HeaderCellStyle">
  <autoFilter ref="A1:K20632" xr:uid="{902915AE-90A6-4C9F-BD34-F12A86F622FC}">
    <filterColumn colId="5">
      <customFilters>
        <customFilter operator="notEqual" val=" "/>
      </customFilters>
    </filterColumn>
    <filterColumn colId="7">
      <filters>
        <filter val="105,30"/>
        <filter val="106,99"/>
        <filter val="11,60"/>
        <filter val="12 270,51"/>
        <filter val="2 965,00"/>
        <filter val="24,99"/>
        <filter val="37,20"/>
        <filter val="42,00"/>
        <filter val="5 087,30"/>
        <filter val="58,00"/>
        <filter val="695,61"/>
        <filter val="80,61"/>
        <filter val="90,00"/>
      </filters>
    </filterColumn>
    <filterColumn colId="10">
      <filters blank="1"/>
    </filterColumn>
  </autoFilter>
  <tableColumns count="11">
    <tableColumn id="1" xr3:uid="{89861211-CA8D-40E5-8C05-0ACB1A90B931}" name="Column1"/>
    <tableColumn id="2" xr3:uid="{A0FA4AD2-3CE6-41D2-819C-8D8DC4E68172}" name="Date" dataDxfId="11"/>
    <tableColumn id="3" xr3:uid="{BD99BE07-44F3-4EF6-8FD3-EA59CAE17CB3}" name="Transaction type" dataDxfId="10"/>
    <tableColumn id="4" xr3:uid="{E1835F75-85CC-425C-AE7C-A584A1C22E1E}" name="Number" dataDxfId="9"/>
    <tableColumn id="5" xr3:uid="{194FF608-1A1F-46AE-BA32-DC02F7CEAAF3}" name="Customer full name" dataDxfId="8"/>
    <tableColumn id="6" xr3:uid="{A00700D4-5CE4-447A-BEAB-D3C7F175E0BB}" name="Memo/Description" dataDxfId="7"/>
    <tableColumn id="7" xr3:uid="{A4DABA04-3DED-4B97-9150-3106F59DB1F9}" name="Quantity" dataDxfId="6"/>
    <tableColumn id="8" xr3:uid="{0D10F991-0140-4D3A-9BD0-58DBFD009166}" name="Sales price" dataDxfId="5"/>
    <tableColumn id="9" xr3:uid="{8AD8F774-65AB-4A23-AE38-7730D364D69C}" name="Amount"/>
    <tableColumn id="10" xr3:uid="{84A4B696-18EA-4211-8696-9F9228DAC1B9}" name="Balance" dataDxfId="4"/>
    <tableColumn id="11" xr3:uid="{A9D91145-B2DB-4FB7-937B-27C36C861803}" name="Line" dataDxfId="3">
      <calculatedColumnFormula array="1">_xlfn.LET(_xlpm.d,UPPER(TRIM(CLEAN(SUBSTITUTE(F2,CHAR(160)," ")))),_xlpm.keys,UPPER(TRIM(MAP!$B$2:$B$1000)),_xlpm.vals,MAP!$A$2:$A$1000,_xlpm.matchlen,IF(ISNUMBER(SEARCH(_xlpm.keys,_xlpm.d)),LEN(_xlpm.keys),0),_xlpm.best,MAX(_xlpm.matchlen),IF(_xlpm.best=0,"",INDEX(_xlpm.vals,MATCH(_xlpm.best,_xlpm.matchlen,0))))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K20632"/>
  <sheetViews>
    <sheetView topLeftCell="E1" workbookViewId="0">
      <selection activeCell="J13377" sqref="J13377"/>
    </sheetView>
  </sheetViews>
  <sheetFormatPr defaultColWidth="11.25" defaultRowHeight="15.75" x14ac:dyDescent="0.25"/>
  <cols>
    <col min="1" max="1" width="53.875" style="3" customWidth="1"/>
    <col min="2" max="2" width="14.75" style="22" customWidth="1"/>
    <col min="3" max="3" width="14.625" style="3" customWidth="1"/>
    <col min="4" max="4" width="10.125" style="3" customWidth="1"/>
    <col min="5" max="5" width="43.625" style="3" customWidth="1"/>
    <col min="6" max="6" width="66.75" style="3" customWidth="1"/>
    <col min="7" max="7" width="16.125" style="3" customWidth="1"/>
    <col min="8" max="8" width="10.75" style="3" customWidth="1"/>
    <col min="9" max="10" width="17" style="3" customWidth="1"/>
    <col min="11" max="11" width="32" customWidth="1"/>
  </cols>
  <sheetData>
    <row r="1" spans="1:11" x14ac:dyDescent="0.25">
      <c r="A1" s="3" t="s">
        <v>6565</v>
      </c>
      <c r="B1" s="21" t="s">
        <v>6571</v>
      </c>
      <c r="C1" s="4" t="s">
        <v>6371</v>
      </c>
      <c r="D1" s="4" t="s">
        <v>6372</v>
      </c>
      <c r="E1" s="4" t="s">
        <v>6373</v>
      </c>
      <c r="F1" s="4" t="s">
        <v>6374</v>
      </c>
      <c r="G1" s="4" t="s">
        <v>6375</v>
      </c>
      <c r="H1" s="4" t="s">
        <v>6376</v>
      </c>
      <c r="I1" s="4" t="s">
        <v>6377</v>
      </c>
      <c r="J1" s="4" t="s">
        <v>6378</v>
      </c>
      <c r="K1" s="4" t="s">
        <v>6566</v>
      </c>
    </row>
    <row r="2" spans="1:11" hidden="1" x14ac:dyDescent="0.25">
      <c r="A2" s="10" t="s">
        <v>0</v>
      </c>
      <c r="K2" s="3" t="str" cm="1">
        <f t="array" ref="K2">_xlfn.LET(_xlpm.d,UPPER(TRIM(CLEAN(SUBSTITUTE(F2,CHAR(160),"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" spans="1:11" hidden="1" x14ac:dyDescent="0.25">
      <c r="B3" s="20">
        <v>45670</v>
      </c>
      <c r="C3" s="2" t="s">
        <v>1</v>
      </c>
      <c r="D3" s="2" t="s">
        <v>2</v>
      </c>
      <c r="E3" s="2" t="s">
        <v>3</v>
      </c>
      <c r="F3" s="2" t="s">
        <v>0</v>
      </c>
      <c r="G3" s="5">
        <v>2</v>
      </c>
      <c r="H3" s="5">
        <v>117.3</v>
      </c>
      <c r="I3" s="5">
        <v>234.6</v>
      </c>
      <c r="J3" s="5">
        <v>234.6</v>
      </c>
      <c r="K3" s="3" t="str" cm="1">
        <f t="array" ref="K3">_xlfn.LET(_xlpm.d,UPPER(TRIM(CLEAN(SUBSTITUTE(F3,CHAR(160),"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4" spans="1:11" hidden="1" x14ac:dyDescent="0.25">
      <c r="B4" s="20">
        <v>45679</v>
      </c>
      <c r="C4" s="2" t="s">
        <v>1</v>
      </c>
      <c r="D4" s="2" t="s">
        <v>4</v>
      </c>
      <c r="E4" s="2" t="s">
        <v>3</v>
      </c>
      <c r="F4" s="2" t="s">
        <v>0</v>
      </c>
      <c r="G4" s="5">
        <v>2</v>
      </c>
      <c r="H4" s="5">
        <v>117.3</v>
      </c>
      <c r="I4" s="5">
        <v>234.6</v>
      </c>
      <c r="J4" s="5">
        <v>469.2</v>
      </c>
      <c r="K4" s="3" t="str" cm="1">
        <f t="array" ref="K4">_xlfn.LET(_xlpm.d,UPPER(TRIM(CLEAN(SUBSTITUTE(F4,CHAR(160),"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5" spans="1:11" hidden="1" x14ac:dyDescent="0.25">
      <c r="B5" s="20">
        <v>45685</v>
      </c>
      <c r="C5" s="2" t="s">
        <v>1</v>
      </c>
      <c r="D5" s="2" t="s">
        <v>5</v>
      </c>
      <c r="E5" s="2" t="s">
        <v>6</v>
      </c>
      <c r="F5" s="2" t="s">
        <v>0</v>
      </c>
      <c r="G5" s="5">
        <v>25</v>
      </c>
      <c r="H5" s="5">
        <v>117.3</v>
      </c>
      <c r="I5" s="5">
        <v>2932.5</v>
      </c>
      <c r="J5" s="5">
        <v>3401.7</v>
      </c>
      <c r="K5" s="3" t="str" cm="1">
        <f t="array" ref="K5">_xlfn.LET(_xlpm.d,UPPER(TRIM(CLEAN(SUBSTITUTE(F5,CHAR(160),"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6" spans="1:11" hidden="1" x14ac:dyDescent="0.25">
      <c r="B6" s="20">
        <v>45688</v>
      </c>
      <c r="C6" s="2" t="s">
        <v>1</v>
      </c>
      <c r="D6" s="2" t="s">
        <v>7</v>
      </c>
      <c r="E6" s="2" t="s">
        <v>6</v>
      </c>
      <c r="F6" s="2" t="s">
        <v>0</v>
      </c>
      <c r="G6" s="5">
        <v>25</v>
      </c>
      <c r="H6" s="5">
        <v>117.3</v>
      </c>
      <c r="I6" s="5">
        <v>2932.5</v>
      </c>
      <c r="J6" s="5">
        <v>6334.2</v>
      </c>
      <c r="K6" s="3" t="str" cm="1">
        <f t="array" ref="K6">_xlfn.LET(_xlpm.d,UPPER(TRIM(CLEAN(SUBSTITUTE(F6,CHAR(160),"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7" spans="1:11" hidden="1" x14ac:dyDescent="0.25">
      <c r="B7" s="20">
        <v>45695</v>
      </c>
      <c r="C7" s="2" t="s">
        <v>1</v>
      </c>
      <c r="D7" s="2" t="s">
        <v>8</v>
      </c>
      <c r="E7" s="2" t="s">
        <v>9</v>
      </c>
      <c r="F7" s="2" t="s">
        <v>0</v>
      </c>
      <c r="G7" s="5">
        <v>5</v>
      </c>
      <c r="H7" s="5">
        <v>118.8</v>
      </c>
      <c r="I7" s="5">
        <v>594</v>
      </c>
      <c r="J7" s="5">
        <v>6928.2</v>
      </c>
      <c r="K7" s="3" t="str" cm="1">
        <f t="array" ref="K7">_xlfn.LET(_xlpm.d,UPPER(TRIM(CLEAN(SUBSTITUTE(F7,CHAR(160),"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8" spans="1:11" hidden="1" x14ac:dyDescent="0.25">
      <c r="B8" s="20">
        <v>45763</v>
      </c>
      <c r="C8" s="2" t="s">
        <v>1</v>
      </c>
      <c r="D8" s="2" t="s">
        <v>10</v>
      </c>
      <c r="E8" s="2" t="s">
        <v>3</v>
      </c>
      <c r="F8" s="2" t="s">
        <v>0</v>
      </c>
      <c r="G8" s="5">
        <v>4</v>
      </c>
      <c r="H8" s="5">
        <v>117.3</v>
      </c>
      <c r="I8" s="5">
        <v>469.2</v>
      </c>
      <c r="J8" s="5">
        <v>7397.4</v>
      </c>
      <c r="K8" s="3" t="str" cm="1">
        <f t="array" ref="K8">_xlfn.LET(_xlpm.d,UPPER(TRIM(CLEAN(SUBSTITUTE(F8,CHAR(160),"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9" spans="1:11" hidden="1" x14ac:dyDescent="0.25">
      <c r="B9" s="20">
        <v>45800</v>
      </c>
      <c r="C9" s="2" t="s">
        <v>1</v>
      </c>
      <c r="D9" s="2" t="s">
        <v>11</v>
      </c>
      <c r="E9" s="2" t="s">
        <v>12</v>
      </c>
      <c r="F9" s="2" t="s">
        <v>0</v>
      </c>
      <c r="G9" s="5">
        <v>3</v>
      </c>
      <c r="H9" s="5">
        <v>117.3</v>
      </c>
      <c r="I9" s="5">
        <v>351.9</v>
      </c>
      <c r="J9" s="5">
        <v>7749.2999999999993</v>
      </c>
      <c r="K9" s="3" t="str" cm="1">
        <f t="array" ref="K9">_xlfn.LET(_xlpm.d,UPPER(TRIM(CLEAN(SUBSTITUTE(F9,CHAR(160),"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0" spans="1:11" hidden="1" x14ac:dyDescent="0.25">
      <c r="B10" s="20">
        <v>46042</v>
      </c>
      <c r="C10" s="2" t="s">
        <v>1</v>
      </c>
      <c r="D10" s="2" t="s">
        <v>13</v>
      </c>
      <c r="E10" s="2" t="s">
        <v>14</v>
      </c>
      <c r="F10" s="2" t="s">
        <v>0</v>
      </c>
      <c r="G10" s="5">
        <v>5</v>
      </c>
      <c r="H10" s="5">
        <v>124.3</v>
      </c>
      <c r="I10" s="5">
        <v>621.5</v>
      </c>
      <c r="J10" s="5">
        <v>8370.7999999999993</v>
      </c>
      <c r="K10" s="3" t="str" cm="1">
        <f t="array" ref="K10">_xlfn.LET(_xlpm.d,UPPER(TRIM(CLEAN(SUBSTITUTE(F10,CHAR(160),"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1" spans="1:11" hidden="1" x14ac:dyDescent="0.25">
      <c r="B11" s="20">
        <v>46044</v>
      </c>
      <c r="C11" s="2" t="s">
        <v>1</v>
      </c>
      <c r="D11" s="2" t="s">
        <v>15</v>
      </c>
      <c r="E11" s="2" t="s">
        <v>16</v>
      </c>
      <c r="F11" s="2" t="s">
        <v>0</v>
      </c>
      <c r="G11" s="5">
        <v>5</v>
      </c>
      <c r="H11" s="5">
        <v>124.3</v>
      </c>
      <c r="I11" s="5">
        <v>621.5</v>
      </c>
      <c r="J11" s="5">
        <v>8992.2999999999993</v>
      </c>
      <c r="K11" s="3" t="str" cm="1">
        <f t="array" ref="K11">_xlfn.LET(_xlpm.d,UPPER(TRIM(CLEAN(SUBSTITUTE(F11,CHAR(160),"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2" spans="1:11" hidden="1" x14ac:dyDescent="0.25">
      <c r="B12" s="20">
        <v>46051</v>
      </c>
      <c r="C12" s="2" t="s">
        <v>1</v>
      </c>
      <c r="D12" s="2" t="s">
        <v>17</v>
      </c>
      <c r="E12" s="2" t="s">
        <v>6</v>
      </c>
      <c r="F12" s="2" t="s">
        <v>0</v>
      </c>
      <c r="G12" s="5">
        <v>39</v>
      </c>
      <c r="H12" s="5">
        <v>124.3</v>
      </c>
      <c r="I12" s="5">
        <v>4847.7</v>
      </c>
      <c r="J12" s="5">
        <v>13840</v>
      </c>
      <c r="K12" s="3" t="str" cm="1">
        <f t="array" ref="K12">_xlfn.LET(_xlpm.d,UPPER(TRIM(CLEAN(SUBSTITUTE(F12,CHAR(160),"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3" spans="1:11" hidden="1" x14ac:dyDescent="0.25">
      <c r="B13" s="20">
        <v>46052</v>
      </c>
      <c r="C13" s="2" t="s">
        <v>1</v>
      </c>
      <c r="D13" s="2" t="s">
        <v>18</v>
      </c>
      <c r="E13" s="2" t="s">
        <v>6</v>
      </c>
      <c r="F13" s="2" t="s">
        <v>0</v>
      </c>
      <c r="G13" s="5">
        <v>5</v>
      </c>
      <c r="H13" s="5">
        <v>124.3</v>
      </c>
      <c r="I13" s="5">
        <v>621.5</v>
      </c>
      <c r="J13" s="5">
        <v>14461.5</v>
      </c>
      <c r="K13" s="3" t="str" cm="1">
        <f t="array" ref="K13">_xlfn.LET(_xlpm.d,UPPER(TRIM(CLEAN(SUBSTITUTE(F13,CHAR(160),"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4" spans="1:11" hidden="1" x14ac:dyDescent="0.25">
      <c r="B14" s="20">
        <v>46104</v>
      </c>
      <c r="C14" s="2" t="s">
        <v>1</v>
      </c>
      <c r="D14" s="2" t="s">
        <v>19</v>
      </c>
      <c r="E14" s="2" t="s">
        <v>20</v>
      </c>
      <c r="F14" s="2" t="s">
        <v>0</v>
      </c>
      <c r="G14" s="5">
        <v>6</v>
      </c>
      <c r="H14" s="5">
        <v>124.3</v>
      </c>
      <c r="I14" s="5">
        <v>745.8</v>
      </c>
      <c r="J14" s="5">
        <v>15207.3</v>
      </c>
      <c r="K14" s="3" t="str" cm="1">
        <f t="array" ref="K14">_xlfn.LET(_xlpm.d,UPPER(TRIM(CLEAN(SUBSTITUTE(F14,CHAR(160),"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5" spans="1:11" hidden="1" x14ac:dyDescent="0.25">
      <c r="A15" s="11" t="s">
        <v>21</v>
      </c>
      <c r="G15" s="6">
        <v>126</v>
      </c>
      <c r="I15" s="7">
        <f>I3+I4+I5+I6+I7+I8+I9+I10+I11+I12+I13+I14</f>
        <v>15207.3</v>
      </c>
      <c r="K15" s="3" t="str" cm="1">
        <f t="array" ref="K15">_xlfn.LET(_xlpm.d,UPPER(TRIM(CLEAN(SUBSTITUTE(F15,CHAR(160),"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6" spans="1:11" hidden="1" x14ac:dyDescent="0.25">
      <c r="A16" s="10" t="s">
        <v>22</v>
      </c>
      <c r="K16" s="3" t="str" cm="1">
        <f t="array" ref="K16">_xlfn.LET(_xlpm.d,UPPER(TRIM(CLEAN(SUBSTITUTE(F16,CHAR(160),"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" spans="2:11" hidden="1" x14ac:dyDescent="0.25">
      <c r="B17" s="20">
        <v>45671</v>
      </c>
      <c r="C17" s="2" t="s">
        <v>1</v>
      </c>
      <c r="D17" s="2" t="s">
        <v>23</v>
      </c>
      <c r="E17" s="2" t="s">
        <v>9</v>
      </c>
      <c r="F17" s="2" t="s">
        <v>22</v>
      </c>
      <c r="G17" s="5">
        <v>4</v>
      </c>
      <c r="H17" s="5">
        <v>117.3</v>
      </c>
      <c r="I17" s="5">
        <v>469.2</v>
      </c>
      <c r="J17" s="5">
        <v>469.2</v>
      </c>
      <c r="K17" s="3" t="str" cm="1">
        <f t="array" ref="K17">_xlfn.LET(_xlpm.d,UPPER(TRIM(CLEAN(SUBSTITUTE(F17,CHAR(160),"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8" spans="2:11" hidden="1" x14ac:dyDescent="0.25">
      <c r="B18" s="20">
        <v>45674</v>
      </c>
      <c r="C18" s="2" t="s">
        <v>1</v>
      </c>
      <c r="D18" s="2" t="s">
        <v>24</v>
      </c>
      <c r="E18" s="2" t="s">
        <v>25</v>
      </c>
      <c r="F18" s="2" t="s">
        <v>22</v>
      </c>
      <c r="G18" s="5">
        <v>5</v>
      </c>
      <c r="H18" s="5">
        <v>117.3</v>
      </c>
      <c r="I18" s="5">
        <v>586.5</v>
      </c>
      <c r="J18" s="5">
        <v>1055.7</v>
      </c>
      <c r="K18" s="3" t="str" cm="1">
        <f t="array" ref="K18">_xlfn.LET(_xlpm.d,UPPER(TRIM(CLEAN(SUBSTITUTE(F18,CHAR(160),"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9" spans="2:11" hidden="1" x14ac:dyDescent="0.25">
      <c r="B19" s="20">
        <v>45680</v>
      </c>
      <c r="C19" s="2" t="s">
        <v>1</v>
      </c>
      <c r="D19" s="2" t="s">
        <v>26</v>
      </c>
      <c r="E19" s="2" t="s">
        <v>27</v>
      </c>
      <c r="F19" s="2" t="s">
        <v>22</v>
      </c>
      <c r="G19" s="5">
        <v>10</v>
      </c>
      <c r="H19" s="5">
        <v>117.3</v>
      </c>
      <c r="I19" s="5">
        <v>1173</v>
      </c>
      <c r="J19" s="5">
        <v>2228.6999999999998</v>
      </c>
      <c r="K19" s="3" t="str" cm="1">
        <f t="array" ref="K19">_xlfn.LET(_xlpm.d,UPPER(TRIM(CLEAN(SUBSTITUTE(F19,CHAR(160),"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20" spans="2:11" hidden="1" x14ac:dyDescent="0.25">
      <c r="B20" s="20">
        <v>45681</v>
      </c>
      <c r="C20" s="2" t="s">
        <v>1</v>
      </c>
      <c r="D20" s="2" t="s">
        <v>28</v>
      </c>
      <c r="E20" s="2" t="s">
        <v>16</v>
      </c>
      <c r="F20" s="2" t="s">
        <v>22</v>
      </c>
      <c r="G20" s="5">
        <v>10</v>
      </c>
      <c r="H20" s="5">
        <v>117.3</v>
      </c>
      <c r="I20" s="5">
        <v>1173</v>
      </c>
      <c r="J20" s="5">
        <v>3401.7</v>
      </c>
      <c r="K20" s="3" t="str" cm="1">
        <f t="array" ref="K20">_xlfn.LET(_xlpm.d,UPPER(TRIM(CLEAN(SUBSTITUTE(F20,CHAR(160),"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21" spans="2:11" hidden="1" x14ac:dyDescent="0.25">
      <c r="B21" s="20">
        <v>45686</v>
      </c>
      <c r="C21" s="2" t="s">
        <v>1</v>
      </c>
      <c r="D21" s="2" t="s">
        <v>29</v>
      </c>
      <c r="E21" s="2" t="s">
        <v>14</v>
      </c>
      <c r="F21" s="2" t="s">
        <v>22</v>
      </c>
      <c r="G21" s="5">
        <v>5</v>
      </c>
      <c r="H21" s="5">
        <v>117.3</v>
      </c>
      <c r="I21" s="5">
        <v>586.5</v>
      </c>
      <c r="J21" s="5">
        <v>3988.2</v>
      </c>
      <c r="K21" s="3" t="str" cm="1">
        <f t="array" ref="K21">_xlfn.LET(_xlpm.d,UPPER(TRIM(CLEAN(SUBSTITUTE(F21,CHAR(160),"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22" spans="2:11" hidden="1" x14ac:dyDescent="0.25">
      <c r="B22" s="20">
        <v>45688</v>
      </c>
      <c r="C22" s="2" t="s">
        <v>1</v>
      </c>
      <c r="D22" s="2" t="s">
        <v>30</v>
      </c>
      <c r="E22" s="2" t="s">
        <v>31</v>
      </c>
      <c r="F22" s="2" t="s">
        <v>22</v>
      </c>
      <c r="G22" s="5">
        <v>3</v>
      </c>
      <c r="H22" s="5">
        <v>117.3</v>
      </c>
      <c r="I22" s="5">
        <v>351.9</v>
      </c>
      <c r="J22" s="5">
        <v>4340.0999999999995</v>
      </c>
      <c r="K22" s="3" t="str" cm="1">
        <f t="array" ref="K22">_xlfn.LET(_xlpm.d,UPPER(TRIM(CLEAN(SUBSTITUTE(F22,CHAR(160),"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23" spans="2:11" hidden="1" x14ac:dyDescent="0.25">
      <c r="B23" s="20">
        <v>45692</v>
      </c>
      <c r="C23" s="2" t="s">
        <v>1</v>
      </c>
      <c r="D23" s="2" t="s">
        <v>32</v>
      </c>
      <c r="E23" s="2" t="s">
        <v>16</v>
      </c>
      <c r="F23" s="2" t="s">
        <v>22</v>
      </c>
      <c r="G23" s="5">
        <v>8</v>
      </c>
      <c r="H23" s="5">
        <v>117.3</v>
      </c>
      <c r="I23" s="5">
        <v>938.4</v>
      </c>
      <c r="J23" s="5">
        <v>5278.4999999999991</v>
      </c>
      <c r="K23" s="3" t="str" cm="1">
        <f t="array" ref="K23">_xlfn.LET(_xlpm.d,UPPER(TRIM(CLEAN(SUBSTITUTE(F23,CHAR(160),"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24" spans="2:11" hidden="1" x14ac:dyDescent="0.25">
      <c r="B24" s="20">
        <v>45695</v>
      </c>
      <c r="C24" s="2" t="s">
        <v>1</v>
      </c>
      <c r="D24" s="2" t="s">
        <v>33</v>
      </c>
      <c r="E24" s="2" t="s">
        <v>14</v>
      </c>
      <c r="F24" s="2" t="s">
        <v>22</v>
      </c>
      <c r="G24" s="5">
        <v>5</v>
      </c>
      <c r="H24" s="5">
        <v>117.3</v>
      </c>
      <c r="I24" s="5">
        <v>586.5</v>
      </c>
      <c r="J24" s="5">
        <v>5864.9999999999991</v>
      </c>
      <c r="K24" s="3" t="str" cm="1">
        <f t="array" ref="K24">_xlfn.LET(_xlpm.d,UPPER(TRIM(CLEAN(SUBSTITUTE(F24,CHAR(160),"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25" spans="2:11" hidden="1" x14ac:dyDescent="0.25">
      <c r="B25" s="20">
        <v>45695</v>
      </c>
      <c r="C25" s="2" t="s">
        <v>1</v>
      </c>
      <c r="D25" s="2" t="s">
        <v>8</v>
      </c>
      <c r="E25" s="2" t="s">
        <v>9</v>
      </c>
      <c r="F25" s="2" t="s">
        <v>22</v>
      </c>
      <c r="G25" s="5">
        <v>15</v>
      </c>
      <c r="H25" s="5">
        <v>118.8</v>
      </c>
      <c r="I25" s="5">
        <v>1782</v>
      </c>
      <c r="J25" s="5">
        <v>7646.9999999999991</v>
      </c>
      <c r="K25" s="3" t="str" cm="1">
        <f t="array" ref="K25">_xlfn.LET(_xlpm.d,UPPER(TRIM(CLEAN(SUBSTITUTE(F25,CHAR(160),"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26" spans="2:11" hidden="1" x14ac:dyDescent="0.25">
      <c r="B26" s="20">
        <v>45700</v>
      </c>
      <c r="C26" s="2" t="s">
        <v>1</v>
      </c>
      <c r="D26" s="2" t="s">
        <v>34</v>
      </c>
      <c r="E26" s="2" t="s">
        <v>35</v>
      </c>
      <c r="F26" s="2" t="s">
        <v>22</v>
      </c>
      <c r="G26" s="5">
        <v>5</v>
      </c>
      <c r="H26" s="5">
        <v>117.3</v>
      </c>
      <c r="I26" s="5">
        <v>586.5</v>
      </c>
      <c r="J26" s="5">
        <v>8233.5</v>
      </c>
      <c r="K26" s="3" t="str" cm="1">
        <f t="array" ref="K26">_xlfn.LET(_xlpm.d,UPPER(TRIM(CLEAN(SUBSTITUTE(F26,CHAR(160),"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27" spans="2:11" hidden="1" x14ac:dyDescent="0.25">
      <c r="B27" s="20">
        <v>45709</v>
      </c>
      <c r="C27" s="2" t="s">
        <v>1</v>
      </c>
      <c r="D27" s="2" t="s">
        <v>36</v>
      </c>
      <c r="E27" s="2" t="s">
        <v>14</v>
      </c>
      <c r="F27" s="2" t="s">
        <v>22</v>
      </c>
      <c r="G27" s="5">
        <v>13</v>
      </c>
      <c r="H27" s="5">
        <v>117.3</v>
      </c>
      <c r="I27" s="5">
        <v>1524.9</v>
      </c>
      <c r="J27" s="5">
        <v>9758.4</v>
      </c>
      <c r="K27" s="3" t="str" cm="1">
        <f t="array" ref="K27">_xlfn.LET(_xlpm.d,UPPER(TRIM(CLEAN(SUBSTITUTE(F27,CHAR(160),"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28" spans="2:11" hidden="1" x14ac:dyDescent="0.25">
      <c r="B28" s="20">
        <v>45709</v>
      </c>
      <c r="C28" s="2" t="s">
        <v>1</v>
      </c>
      <c r="D28" s="2" t="s">
        <v>37</v>
      </c>
      <c r="E28" s="2" t="s">
        <v>38</v>
      </c>
      <c r="F28" s="2" t="s">
        <v>22</v>
      </c>
      <c r="G28" s="5">
        <v>7</v>
      </c>
      <c r="H28" s="5">
        <v>117.3</v>
      </c>
      <c r="I28" s="5">
        <v>821.1</v>
      </c>
      <c r="J28" s="5">
        <v>10579.5</v>
      </c>
      <c r="K28" s="3" t="str" cm="1">
        <f t="array" ref="K28">_xlfn.LET(_xlpm.d,UPPER(TRIM(CLEAN(SUBSTITUTE(F28,CHAR(160),"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29" spans="2:11" hidden="1" x14ac:dyDescent="0.25">
      <c r="B29" s="20">
        <v>45717</v>
      </c>
      <c r="C29" s="2" t="s">
        <v>1</v>
      </c>
      <c r="D29" s="2" t="s">
        <v>39</v>
      </c>
      <c r="E29" s="2" t="s">
        <v>16</v>
      </c>
      <c r="F29" s="2" t="s">
        <v>22</v>
      </c>
      <c r="G29" s="5">
        <v>5</v>
      </c>
      <c r="H29" s="5">
        <v>117.3</v>
      </c>
      <c r="I29" s="5">
        <v>586.5</v>
      </c>
      <c r="J29" s="5">
        <v>11166</v>
      </c>
      <c r="K29" s="3" t="str" cm="1">
        <f t="array" ref="K29">_xlfn.LET(_xlpm.d,UPPER(TRIM(CLEAN(SUBSTITUTE(F29,CHAR(160),"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30" spans="2:11" hidden="1" x14ac:dyDescent="0.25">
      <c r="B30" s="20">
        <v>45744</v>
      </c>
      <c r="C30" s="2" t="s">
        <v>1</v>
      </c>
      <c r="D30" s="2" t="s">
        <v>40</v>
      </c>
      <c r="E30" s="2" t="s">
        <v>41</v>
      </c>
      <c r="F30" s="2" t="s">
        <v>22</v>
      </c>
      <c r="G30" s="5">
        <v>10</v>
      </c>
      <c r="H30" s="5">
        <v>117.3</v>
      </c>
      <c r="I30" s="5">
        <v>1173</v>
      </c>
      <c r="J30" s="5">
        <v>12339</v>
      </c>
      <c r="K30" s="3" t="str" cm="1">
        <f t="array" ref="K30">_xlfn.LET(_xlpm.d,UPPER(TRIM(CLEAN(SUBSTITUTE(F30,CHAR(160),"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31" spans="2:11" hidden="1" x14ac:dyDescent="0.25">
      <c r="B31" s="20">
        <v>45749</v>
      </c>
      <c r="C31" s="2" t="s">
        <v>1</v>
      </c>
      <c r="D31" s="2" t="s">
        <v>42</v>
      </c>
      <c r="E31" s="2" t="s">
        <v>43</v>
      </c>
      <c r="F31" s="2" t="s">
        <v>22</v>
      </c>
      <c r="G31" s="5">
        <v>4</v>
      </c>
      <c r="H31" s="5">
        <v>117.4</v>
      </c>
      <c r="I31" s="5">
        <v>469.6</v>
      </c>
      <c r="J31" s="5">
        <v>12808.6</v>
      </c>
      <c r="K31" s="3" t="str" cm="1">
        <f t="array" ref="K31">_xlfn.LET(_xlpm.d,UPPER(TRIM(CLEAN(SUBSTITUTE(F31,CHAR(160),"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32" spans="2:11" hidden="1" x14ac:dyDescent="0.25">
      <c r="B32" s="20">
        <v>45756</v>
      </c>
      <c r="C32" s="2" t="s">
        <v>1</v>
      </c>
      <c r="D32" s="2" t="s">
        <v>44</v>
      </c>
      <c r="E32" s="2" t="s">
        <v>27</v>
      </c>
      <c r="F32" s="2" t="s">
        <v>45</v>
      </c>
      <c r="G32" s="5">
        <v>5</v>
      </c>
      <c r="H32" s="5">
        <v>318.8</v>
      </c>
      <c r="I32" s="5">
        <v>1594</v>
      </c>
      <c r="J32" s="5">
        <v>14402.6</v>
      </c>
      <c r="K32" s="3" t="str" cm="1">
        <f t="array" ref="K32">_xlfn.LET(_xlpm.d,UPPER(TRIM(CLEAN(SUBSTITUTE(F32,CHAR(160),"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33" spans="2:11" hidden="1" x14ac:dyDescent="0.25">
      <c r="B33" s="20">
        <v>45763</v>
      </c>
      <c r="C33" s="2" t="s">
        <v>1</v>
      </c>
      <c r="D33" s="2" t="s">
        <v>46</v>
      </c>
      <c r="E33" s="2" t="s">
        <v>16</v>
      </c>
      <c r="F33" s="2" t="s">
        <v>22</v>
      </c>
      <c r="G33" s="5">
        <v>5</v>
      </c>
      <c r="H33" s="5">
        <v>117.3</v>
      </c>
      <c r="I33" s="5">
        <v>586.5</v>
      </c>
      <c r="J33" s="5">
        <v>14989.1</v>
      </c>
      <c r="K33" s="3" t="str" cm="1">
        <f t="array" ref="K33">_xlfn.LET(_xlpm.d,UPPER(TRIM(CLEAN(SUBSTITUTE(F33,CHAR(160),"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34" spans="2:11" hidden="1" x14ac:dyDescent="0.25">
      <c r="B34" s="20">
        <v>45782</v>
      </c>
      <c r="C34" s="2" t="s">
        <v>1</v>
      </c>
      <c r="D34" s="2" t="s">
        <v>47</v>
      </c>
      <c r="E34" s="2" t="s">
        <v>43</v>
      </c>
      <c r="F34" s="2" t="s">
        <v>48</v>
      </c>
      <c r="G34" s="5">
        <v>6</v>
      </c>
      <c r="H34" s="5">
        <v>69.95</v>
      </c>
      <c r="I34" s="5">
        <v>419.7</v>
      </c>
      <c r="J34" s="5">
        <v>15408.800000000001</v>
      </c>
      <c r="K34" s="3" t="str" cm="1">
        <f t="array" ref="K34">_xlfn.LET(_xlpm.d,UPPER(TRIM(CLEAN(SUBSTITUTE(F34,CHAR(160),"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35" spans="2:11" hidden="1" x14ac:dyDescent="0.25">
      <c r="B35" s="20">
        <v>45786</v>
      </c>
      <c r="C35" s="2" t="s">
        <v>1</v>
      </c>
      <c r="D35" s="2" t="s">
        <v>49</v>
      </c>
      <c r="E35" s="2" t="s">
        <v>50</v>
      </c>
      <c r="F35" s="2" t="s">
        <v>22</v>
      </c>
      <c r="G35" s="5">
        <v>15</v>
      </c>
      <c r="H35" s="5">
        <v>69.95</v>
      </c>
      <c r="I35" s="5">
        <v>1049.25</v>
      </c>
      <c r="J35" s="5">
        <v>16458.050000000003</v>
      </c>
      <c r="K35" s="3" t="str" cm="1">
        <f t="array" ref="K35">_xlfn.LET(_xlpm.d,UPPER(TRIM(CLEAN(SUBSTITUTE(F35,CHAR(160),"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36" spans="2:11" hidden="1" x14ac:dyDescent="0.25">
      <c r="B36" s="20">
        <v>45791</v>
      </c>
      <c r="C36" s="2" t="s">
        <v>1</v>
      </c>
      <c r="D36" s="2" t="s">
        <v>51</v>
      </c>
      <c r="E36" s="2" t="s">
        <v>16</v>
      </c>
      <c r="F36" s="2" t="s">
        <v>22</v>
      </c>
      <c r="G36" s="5">
        <v>25</v>
      </c>
      <c r="H36" s="5">
        <v>69.95</v>
      </c>
      <c r="I36" s="5">
        <v>1748.75</v>
      </c>
      <c r="J36" s="5">
        <v>18206.800000000003</v>
      </c>
      <c r="K36" s="3" t="str" cm="1">
        <f t="array" ref="K36">_xlfn.LET(_xlpm.d,UPPER(TRIM(CLEAN(SUBSTITUTE(F36,CHAR(160),"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37" spans="2:11" hidden="1" x14ac:dyDescent="0.25">
      <c r="B37" s="20">
        <v>45839</v>
      </c>
      <c r="C37" s="2" t="s">
        <v>1</v>
      </c>
      <c r="D37" s="2" t="s">
        <v>52</v>
      </c>
      <c r="E37" s="2" t="s">
        <v>6</v>
      </c>
      <c r="F37" s="2" t="s">
        <v>22</v>
      </c>
      <c r="G37" s="5">
        <v>5</v>
      </c>
      <c r="H37" s="5">
        <v>117.3</v>
      </c>
      <c r="I37" s="5">
        <v>586.5</v>
      </c>
      <c r="J37" s="5">
        <v>18793.300000000003</v>
      </c>
      <c r="K37" s="3" t="str" cm="1">
        <f t="array" ref="K37">_xlfn.LET(_xlpm.d,UPPER(TRIM(CLEAN(SUBSTITUTE(F37,CHAR(160),"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38" spans="2:11" hidden="1" x14ac:dyDescent="0.25">
      <c r="B38" s="20">
        <v>45979</v>
      </c>
      <c r="C38" s="2" t="s">
        <v>1</v>
      </c>
      <c r="D38" s="2" t="s">
        <v>53</v>
      </c>
      <c r="E38" s="2" t="s">
        <v>41</v>
      </c>
      <c r="F38" s="2" t="s">
        <v>22</v>
      </c>
      <c r="G38" s="5">
        <v>10</v>
      </c>
      <c r="H38" s="5">
        <v>124.3</v>
      </c>
      <c r="I38" s="5">
        <v>1243</v>
      </c>
      <c r="J38" s="5">
        <v>20036.300000000003</v>
      </c>
      <c r="K38" s="3" t="str" cm="1">
        <f t="array" ref="K38">_xlfn.LET(_xlpm.d,UPPER(TRIM(CLEAN(SUBSTITUTE(F38,CHAR(160),"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39" spans="2:11" hidden="1" x14ac:dyDescent="0.25">
      <c r="B39" s="20">
        <v>45995</v>
      </c>
      <c r="C39" s="2" t="s">
        <v>1</v>
      </c>
      <c r="D39" s="2" t="s">
        <v>54</v>
      </c>
      <c r="E39" s="2" t="s">
        <v>16</v>
      </c>
      <c r="F39" s="2" t="s">
        <v>22</v>
      </c>
      <c r="G39" s="5">
        <v>30</v>
      </c>
      <c r="H39" s="5">
        <v>124.3</v>
      </c>
      <c r="I39" s="5">
        <v>3729</v>
      </c>
      <c r="J39" s="5">
        <v>23765.300000000003</v>
      </c>
      <c r="K39" s="3" t="str" cm="1">
        <f t="array" ref="K39">_xlfn.LET(_xlpm.d,UPPER(TRIM(CLEAN(SUBSTITUTE(F39,CHAR(160),"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40" spans="2:11" hidden="1" x14ac:dyDescent="0.25">
      <c r="B40" s="20">
        <v>45999</v>
      </c>
      <c r="C40" s="2" t="s">
        <v>1</v>
      </c>
      <c r="D40" s="2" t="s">
        <v>55</v>
      </c>
      <c r="E40" s="2" t="s">
        <v>6</v>
      </c>
      <c r="F40" s="2" t="s">
        <v>22</v>
      </c>
      <c r="G40" s="5">
        <v>10</v>
      </c>
      <c r="H40" s="5">
        <v>124.3</v>
      </c>
      <c r="I40" s="5">
        <v>1243</v>
      </c>
      <c r="J40" s="5">
        <v>25008.300000000003</v>
      </c>
      <c r="K40" s="3" t="str" cm="1">
        <f t="array" ref="K40">_xlfn.LET(_xlpm.d,UPPER(TRIM(CLEAN(SUBSTITUTE(F40,CHAR(160),"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41" spans="2:11" hidden="1" x14ac:dyDescent="0.25">
      <c r="B41" s="20">
        <v>46006</v>
      </c>
      <c r="C41" s="2" t="s">
        <v>1</v>
      </c>
      <c r="D41" s="2" t="s">
        <v>56</v>
      </c>
      <c r="E41" s="2" t="s">
        <v>16</v>
      </c>
      <c r="F41" s="2" t="s">
        <v>22</v>
      </c>
      <c r="G41" s="5">
        <v>25</v>
      </c>
      <c r="H41" s="5">
        <v>124.3</v>
      </c>
      <c r="I41" s="5">
        <v>3107.5</v>
      </c>
      <c r="J41" s="5">
        <v>28115.800000000003</v>
      </c>
      <c r="K41" s="3" t="str" cm="1">
        <f t="array" ref="K41">_xlfn.LET(_xlpm.d,UPPER(TRIM(CLEAN(SUBSTITUTE(F41,CHAR(160),"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42" spans="2:11" hidden="1" x14ac:dyDescent="0.25">
      <c r="B42" s="20">
        <v>46021</v>
      </c>
      <c r="C42" s="2" t="s">
        <v>1</v>
      </c>
      <c r="D42" s="2" t="s">
        <v>57</v>
      </c>
      <c r="E42" s="2" t="s">
        <v>58</v>
      </c>
      <c r="F42" s="2" t="s">
        <v>22</v>
      </c>
      <c r="G42" s="5">
        <v>5</v>
      </c>
      <c r="H42" s="5">
        <v>192</v>
      </c>
      <c r="I42" s="5">
        <v>960</v>
      </c>
      <c r="J42" s="5">
        <v>29075.800000000003</v>
      </c>
      <c r="K42" s="3" t="str" cm="1">
        <f t="array" ref="K42">_xlfn.LET(_xlpm.d,UPPER(TRIM(CLEAN(SUBSTITUTE(F42,CHAR(160),"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43" spans="2:11" hidden="1" x14ac:dyDescent="0.25">
      <c r="B43" s="20">
        <v>46022</v>
      </c>
      <c r="C43" s="2" t="s">
        <v>1</v>
      </c>
      <c r="D43" s="2" t="s">
        <v>59</v>
      </c>
      <c r="E43" s="2" t="s">
        <v>35</v>
      </c>
      <c r="F43" s="2" t="s">
        <v>22</v>
      </c>
      <c r="G43" s="5">
        <v>6</v>
      </c>
      <c r="H43" s="5">
        <v>124.3</v>
      </c>
      <c r="I43" s="5">
        <v>745.8</v>
      </c>
      <c r="J43" s="5">
        <v>29821.600000000002</v>
      </c>
      <c r="K43" s="3" t="str" cm="1">
        <f t="array" ref="K43">_xlfn.LET(_xlpm.d,UPPER(TRIM(CLEAN(SUBSTITUTE(F43,CHAR(160),"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44" spans="2:11" hidden="1" x14ac:dyDescent="0.25">
      <c r="B44" s="20">
        <v>46022</v>
      </c>
      <c r="C44" s="2" t="s">
        <v>1</v>
      </c>
      <c r="D44" s="2" t="s">
        <v>60</v>
      </c>
      <c r="E44" s="2" t="s">
        <v>61</v>
      </c>
      <c r="F44" s="2" t="s">
        <v>22</v>
      </c>
      <c r="G44" s="5">
        <v>4</v>
      </c>
      <c r="H44" s="5">
        <v>124.3</v>
      </c>
      <c r="I44" s="5">
        <v>497.2</v>
      </c>
      <c r="J44" s="5">
        <v>30318.800000000003</v>
      </c>
      <c r="K44" s="3" t="str" cm="1">
        <f t="array" ref="K44">_xlfn.LET(_xlpm.d,UPPER(TRIM(CLEAN(SUBSTITUTE(F44,CHAR(160),"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45" spans="2:11" hidden="1" x14ac:dyDescent="0.25">
      <c r="B45" s="20">
        <v>46030</v>
      </c>
      <c r="C45" s="2" t="s">
        <v>1</v>
      </c>
      <c r="D45" s="2" t="s">
        <v>62</v>
      </c>
      <c r="E45" s="2" t="s">
        <v>27</v>
      </c>
      <c r="F45" s="2" t="s">
        <v>22</v>
      </c>
      <c r="G45" s="5">
        <v>6</v>
      </c>
      <c r="H45" s="5">
        <v>126.35</v>
      </c>
      <c r="I45" s="5">
        <v>758.1</v>
      </c>
      <c r="J45" s="5">
        <v>31076.9</v>
      </c>
      <c r="K45" s="3" t="str" cm="1">
        <f t="array" ref="K45">_xlfn.LET(_xlpm.d,UPPER(TRIM(CLEAN(SUBSTITUTE(F45,CHAR(160),"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46" spans="2:11" hidden="1" x14ac:dyDescent="0.25">
      <c r="B46" s="20">
        <v>46030</v>
      </c>
      <c r="C46" s="2" t="s">
        <v>1</v>
      </c>
      <c r="D46" s="2" t="s">
        <v>63</v>
      </c>
      <c r="E46" s="2" t="s">
        <v>64</v>
      </c>
      <c r="F46" s="2" t="s">
        <v>22</v>
      </c>
      <c r="G46" s="5">
        <v>3</v>
      </c>
      <c r="H46" s="5">
        <v>124.3</v>
      </c>
      <c r="I46" s="5">
        <v>372.9</v>
      </c>
      <c r="J46" s="5">
        <v>31449.800000000003</v>
      </c>
      <c r="K46" s="3" t="str" cm="1">
        <f t="array" ref="K46">_xlfn.LET(_xlpm.d,UPPER(TRIM(CLEAN(SUBSTITUTE(F46,CHAR(160),"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47" spans="2:11" hidden="1" x14ac:dyDescent="0.25">
      <c r="B47" s="20">
        <v>46042</v>
      </c>
      <c r="C47" s="2" t="s">
        <v>1</v>
      </c>
      <c r="D47" s="2" t="s">
        <v>13</v>
      </c>
      <c r="E47" s="2" t="s">
        <v>14</v>
      </c>
      <c r="F47" s="2" t="s">
        <v>22</v>
      </c>
      <c r="G47" s="5">
        <v>5</v>
      </c>
      <c r="H47" s="5">
        <v>124.3</v>
      </c>
      <c r="I47" s="5">
        <v>621.5</v>
      </c>
      <c r="J47" s="5">
        <v>32071.300000000003</v>
      </c>
      <c r="K47" s="3" t="str" cm="1">
        <f t="array" ref="K47">_xlfn.LET(_xlpm.d,UPPER(TRIM(CLEAN(SUBSTITUTE(F47,CHAR(160),"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48" spans="2:11" hidden="1" x14ac:dyDescent="0.25">
      <c r="B48" s="20">
        <v>46043</v>
      </c>
      <c r="C48" s="2" t="s">
        <v>1</v>
      </c>
      <c r="D48" s="2" t="s">
        <v>65</v>
      </c>
      <c r="E48" s="2" t="s">
        <v>14</v>
      </c>
      <c r="F48" s="2" t="s">
        <v>22</v>
      </c>
      <c r="G48" s="5">
        <v>15</v>
      </c>
      <c r="H48" s="5">
        <v>124.3</v>
      </c>
      <c r="I48" s="5">
        <v>1864.5</v>
      </c>
      <c r="J48" s="5">
        <v>33935.800000000003</v>
      </c>
      <c r="K48" s="3" t="str" cm="1">
        <f t="array" ref="K48">_xlfn.LET(_xlpm.d,UPPER(TRIM(CLEAN(SUBSTITUTE(F48,CHAR(160),"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49" spans="1:11" hidden="1" x14ac:dyDescent="0.25">
      <c r="B49" s="20">
        <v>46044</v>
      </c>
      <c r="C49" s="2" t="s">
        <v>1</v>
      </c>
      <c r="D49" s="2" t="s">
        <v>15</v>
      </c>
      <c r="E49" s="2" t="s">
        <v>16</v>
      </c>
      <c r="F49" s="2" t="s">
        <v>66</v>
      </c>
      <c r="G49" s="5">
        <v>5</v>
      </c>
      <c r="H49" s="5">
        <v>124.3</v>
      </c>
      <c r="I49" s="5">
        <v>621.5</v>
      </c>
      <c r="J49" s="5">
        <v>34557.300000000003</v>
      </c>
      <c r="K49" s="3" t="str" cm="1">
        <f t="array" ref="K49">_xlfn.LET(_xlpm.d,UPPER(TRIM(CLEAN(SUBSTITUTE(F49,CHAR(160),"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50" spans="1:11" hidden="1" x14ac:dyDescent="0.25">
      <c r="B50" s="20">
        <v>46058</v>
      </c>
      <c r="C50" s="2" t="s">
        <v>1</v>
      </c>
      <c r="D50" s="2" t="s">
        <v>67</v>
      </c>
      <c r="E50" s="2" t="s">
        <v>3</v>
      </c>
      <c r="F50" s="2" t="s">
        <v>22</v>
      </c>
      <c r="G50" s="5">
        <v>4</v>
      </c>
      <c r="H50" s="5">
        <v>124.3</v>
      </c>
      <c r="I50" s="5">
        <v>497.2</v>
      </c>
      <c r="J50" s="5">
        <v>35054.5</v>
      </c>
      <c r="K50" s="3" t="str" cm="1">
        <f t="array" ref="K50">_xlfn.LET(_xlpm.d,UPPER(TRIM(CLEAN(SUBSTITUTE(F50,CHAR(160),"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51" spans="1:11" hidden="1" x14ac:dyDescent="0.25">
      <c r="B51" s="20">
        <v>46073</v>
      </c>
      <c r="C51" s="2" t="s">
        <v>1</v>
      </c>
      <c r="D51" s="2" t="s">
        <v>68</v>
      </c>
      <c r="E51" s="2" t="s">
        <v>27</v>
      </c>
      <c r="F51" s="2" t="s">
        <v>22</v>
      </c>
      <c r="G51" s="5">
        <v>10</v>
      </c>
      <c r="H51" s="5">
        <v>126.35</v>
      </c>
      <c r="I51" s="5">
        <v>1263.5</v>
      </c>
      <c r="J51" s="5">
        <v>36318</v>
      </c>
      <c r="K51" s="3" t="str" cm="1">
        <f t="array" ref="K51">_xlfn.LET(_xlpm.d,UPPER(TRIM(CLEAN(SUBSTITUTE(F51,CHAR(160),"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52" spans="1:11" hidden="1" x14ac:dyDescent="0.25">
      <c r="A52" s="11" t="s">
        <v>69</v>
      </c>
      <c r="G52" s="6">
        <v>308</v>
      </c>
      <c r="I52" s="7">
        <f>I17+I18+I19+I20+I21+I22+I23+I24+I25+I26+I27+I28+I29+I30+I31+I32+I33+I34+I35+I36+I37+I38+I39+I40+I41+I42+I43+I44+I45+I46+I47+I48+I49+I50+I51</f>
        <v>36318</v>
      </c>
      <c r="K52" s="3" t="str" cm="1">
        <f t="array" ref="K52">_xlfn.LET(_xlpm.d,UPPER(TRIM(CLEAN(SUBSTITUTE(F52,CHAR(160),"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3" spans="1:11" hidden="1" x14ac:dyDescent="0.25">
      <c r="A53" s="10" t="s">
        <v>70</v>
      </c>
      <c r="K53" s="3" t="str" cm="1">
        <f t="array" ref="K53">_xlfn.LET(_xlpm.d,UPPER(TRIM(CLEAN(SUBSTITUTE(F53,CHAR(160),"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4" spans="1:11" hidden="1" x14ac:dyDescent="0.25">
      <c r="B54" s="20">
        <v>46058</v>
      </c>
      <c r="C54" s="2" t="s">
        <v>1</v>
      </c>
      <c r="D54" s="2" t="s">
        <v>71</v>
      </c>
      <c r="E54" s="2" t="s">
        <v>6</v>
      </c>
      <c r="F54" s="2" t="s">
        <v>70</v>
      </c>
      <c r="G54" s="5">
        <v>30</v>
      </c>
      <c r="H54" s="5">
        <v>124.3</v>
      </c>
      <c r="I54" s="5">
        <v>3729</v>
      </c>
      <c r="J54" s="5">
        <v>3729</v>
      </c>
      <c r="K54" s="3" t="str" cm="1">
        <f t="array" ref="K54">_xlfn.LET(_xlpm.d,UPPER(TRIM(CLEAN(SUBSTITUTE(F54,CHAR(160),"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55" spans="1:11" hidden="1" x14ac:dyDescent="0.25">
      <c r="B55" s="20">
        <v>46094</v>
      </c>
      <c r="C55" s="2" t="s">
        <v>1</v>
      </c>
      <c r="D55" s="2" t="s">
        <v>72</v>
      </c>
      <c r="E55" s="2" t="s">
        <v>73</v>
      </c>
      <c r="F55" s="2" t="s">
        <v>70</v>
      </c>
      <c r="G55" s="5">
        <v>7</v>
      </c>
      <c r="H55" s="5">
        <v>124.3</v>
      </c>
      <c r="I55" s="5">
        <v>870.1</v>
      </c>
      <c r="J55" s="5">
        <v>4599.1000000000004</v>
      </c>
      <c r="K55" s="3" t="str" cm="1">
        <f t="array" ref="K55">_xlfn.LET(_xlpm.d,UPPER(TRIM(CLEAN(SUBSTITUTE(F55,CHAR(160),"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56" spans="1:11" hidden="1" x14ac:dyDescent="0.25">
      <c r="B56" s="20">
        <v>46099</v>
      </c>
      <c r="C56" s="2" t="s">
        <v>1</v>
      </c>
      <c r="D56" s="2" t="s">
        <v>74</v>
      </c>
      <c r="E56" s="2" t="s">
        <v>16</v>
      </c>
      <c r="F56" s="2" t="s">
        <v>70</v>
      </c>
      <c r="G56" s="5">
        <v>5</v>
      </c>
      <c r="H56" s="5">
        <v>124.3</v>
      </c>
      <c r="I56" s="5">
        <v>621.5</v>
      </c>
      <c r="J56" s="5">
        <v>5220.6000000000004</v>
      </c>
      <c r="K56" s="3" t="str" cm="1">
        <f t="array" ref="K56">_xlfn.LET(_xlpm.d,UPPER(TRIM(CLEAN(SUBSTITUTE(F56,CHAR(160),"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57" spans="1:11" hidden="1" x14ac:dyDescent="0.25">
      <c r="A57" s="11" t="s">
        <v>75</v>
      </c>
      <c r="G57" s="6">
        <v>42</v>
      </c>
      <c r="I57" s="7">
        <f>I54+I55+I56</f>
        <v>5220.6000000000004</v>
      </c>
      <c r="K57" s="3" t="str" cm="1">
        <f t="array" ref="K57">_xlfn.LET(_xlpm.d,UPPER(TRIM(CLEAN(SUBSTITUTE(F57,CHAR(160),"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8" spans="1:11" hidden="1" x14ac:dyDescent="0.25">
      <c r="A58" s="10" t="s">
        <v>76</v>
      </c>
      <c r="K58" s="3" t="str" cm="1">
        <f t="array" ref="K58">_xlfn.LET(_xlpm.d,UPPER(TRIM(CLEAN(SUBSTITUTE(F58,CHAR(160),"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" spans="1:11" hidden="1" x14ac:dyDescent="0.25">
      <c r="B59" s="20">
        <v>46000</v>
      </c>
      <c r="C59" s="2" t="s">
        <v>1</v>
      </c>
      <c r="D59" s="2" t="s">
        <v>77</v>
      </c>
      <c r="E59" s="2" t="s">
        <v>78</v>
      </c>
      <c r="F59" s="2" t="s">
        <v>76</v>
      </c>
      <c r="G59" s="5">
        <v>5</v>
      </c>
      <c r="H59" s="5">
        <v>126.35</v>
      </c>
      <c r="I59" s="5">
        <v>631.75</v>
      </c>
      <c r="J59" s="5">
        <v>631.75</v>
      </c>
      <c r="K59" s="3" t="str" cm="1">
        <f t="array" ref="K59">_xlfn.LET(_xlpm.d,UPPER(TRIM(CLEAN(SUBSTITUTE(F59,CHAR(160),"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60" spans="1:11" hidden="1" x14ac:dyDescent="0.25">
      <c r="B60" s="20">
        <v>46003</v>
      </c>
      <c r="C60" s="2" t="s">
        <v>1</v>
      </c>
      <c r="D60" s="2" t="s">
        <v>79</v>
      </c>
      <c r="E60" s="2" t="s">
        <v>6</v>
      </c>
      <c r="F60" s="2" t="s">
        <v>76</v>
      </c>
      <c r="G60" s="5">
        <v>5</v>
      </c>
      <c r="H60" s="5">
        <v>124.3</v>
      </c>
      <c r="I60" s="5">
        <v>621.5</v>
      </c>
      <c r="J60" s="5">
        <v>1253.25</v>
      </c>
      <c r="K60" s="3" t="str" cm="1">
        <f t="array" ref="K60">_xlfn.LET(_xlpm.d,UPPER(TRIM(CLEAN(SUBSTITUTE(F60,CHAR(160),"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61" spans="1:11" hidden="1" x14ac:dyDescent="0.25">
      <c r="B61" s="20">
        <v>46045</v>
      </c>
      <c r="C61" s="2" t="s">
        <v>1</v>
      </c>
      <c r="D61" s="2" t="s">
        <v>80</v>
      </c>
      <c r="E61" s="2" t="s">
        <v>78</v>
      </c>
      <c r="F61" s="2" t="s">
        <v>76</v>
      </c>
      <c r="G61" s="5">
        <v>5</v>
      </c>
      <c r="H61" s="5">
        <v>126.35</v>
      </c>
      <c r="I61" s="5">
        <v>631.75</v>
      </c>
      <c r="J61" s="5">
        <v>1885</v>
      </c>
      <c r="K61" s="3" t="str" cm="1">
        <f t="array" ref="K61">_xlfn.LET(_xlpm.d,UPPER(TRIM(CLEAN(SUBSTITUTE(F61,CHAR(160),"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62" spans="1:11" hidden="1" x14ac:dyDescent="0.25">
      <c r="B62" s="20">
        <v>46052</v>
      </c>
      <c r="C62" s="2" t="s">
        <v>1</v>
      </c>
      <c r="D62" s="2" t="s">
        <v>81</v>
      </c>
      <c r="E62" s="2" t="s">
        <v>78</v>
      </c>
      <c r="F62" s="2" t="s">
        <v>76</v>
      </c>
      <c r="G62" s="5">
        <v>2</v>
      </c>
      <c r="H62" s="5">
        <v>126.35</v>
      </c>
      <c r="I62" s="5">
        <v>252.7</v>
      </c>
      <c r="J62" s="5">
        <v>2137.6999999999998</v>
      </c>
      <c r="K62" s="3" t="str" cm="1">
        <f t="array" ref="K62">_xlfn.LET(_xlpm.d,UPPER(TRIM(CLEAN(SUBSTITUTE(F62,CHAR(160),"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63" spans="1:11" hidden="1" x14ac:dyDescent="0.25">
      <c r="B63" s="20">
        <v>46066</v>
      </c>
      <c r="C63" s="2" t="s">
        <v>1</v>
      </c>
      <c r="D63" s="2" t="s">
        <v>82</v>
      </c>
      <c r="E63" s="2" t="s">
        <v>43</v>
      </c>
      <c r="F63" s="2" t="s">
        <v>76</v>
      </c>
      <c r="G63" s="5">
        <v>8</v>
      </c>
      <c r="H63" s="5">
        <v>124.5</v>
      </c>
      <c r="I63" s="5">
        <v>996</v>
      </c>
      <c r="J63" s="5">
        <v>3133.7</v>
      </c>
      <c r="K63" s="3" t="str" cm="1">
        <f t="array" ref="K63">_xlfn.LET(_xlpm.d,UPPER(TRIM(CLEAN(SUBSTITUTE(F63,CHAR(160),"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64" spans="1:11" hidden="1" x14ac:dyDescent="0.25">
      <c r="A64" s="11" t="s">
        <v>83</v>
      </c>
      <c r="G64" s="6">
        <v>25</v>
      </c>
      <c r="I64" s="7">
        <f>I59+I60+I61+I62+I63</f>
        <v>3133.7</v>
      </c>
      <c r="K64" s="3" t="str" cm="1">
        <f t="array" ref="K64">_xlfn.LET(_xlpm.d,UPPER(TRIM(CLEAN(SUBSTITUTE(F64,CHAR(160),"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5" spans="1:11" hidden="1" x14ac:dyDescent="0.25">
      <c r="A65" s="10" t="s">
        <v>84</v>
      </c>
      <c r="K65" s="3" t="str" cm="1">
        <f t="array" ref="K65">_xlfn.LET(_xlpm.d,UPPER(TRIM(CLEAN(SUBSTITUTE(F65,CHAR(160),"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6" spans="1:11" hidden="1" x14ac:dyDescent="0.25">
      <c r="B66" s="20">
        <v>45666</v>
      </c>
      <c r="C66" s="2" t="s">
        <v>1</v>
      </c>
      <c r="D66" s="2" t="s">
        <v>85</v>
      </c>
      <c r="E66" s="2" t="s">
        <v>3</v>
      </c>
      <c r="F66" s="2" t="s">
        <v>84</v>
      </c>
      <c r="G66" s="5">
        <v>4</v>
      </c>
      <c r="H66" s="5">
        <v>117.3</v>
      </c>
      <c r="I66" s="5">
        <v>469.2</v>
      </c>
      <c r="J66" s="5">
        <v>469.2</v>
      </c>
      <c r="K66" s="3" t="str" cm="1">
        <f t="array" ref="K66">_xlfn.LET(_xlpm.d,UPPER(TRIM(CLEAN(SUBSTITUTE(F66,CHAR(160),"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67" spans="1:11" hidden="1" x14ac:dyDescent="0.25">
      <c r="B67" s="20">
        <v>45692</v>
      </c>
      <c r="C67" s="2" t="s">
        <v>1</v>
      </c>
      <c r="D67" s="2" t="s">
        <v>86</v>
      </c>
      <c r="E67" s="2" t="s">
        <v>6</v>
      </c>
      <c r="F67" s="2" t="s">
        <v>84</v>
      </c>
      <c r="G67" s="5">
        <v>22</v>
      </c>
      <c r="H67" s="5">
        <v>117.3</v>
      </c>
      <c r="I67" s="5">
        <v>2580.6</v>
      </c>
      <c r="J67" s="5">
        <v>3049.7999999999997</v>
      </c>
      <c r="K67" s="3" t="str" cm="1">
        <f t="array" ref="K67">_xlfn.LET(_xlpm.d,UPPER(TRIM(CLEAN(SUBSTITUTE(F67,CHAR(160),"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68" spans="1:11" hidden="1" x14ac:dyDescent="0.25">
      <c r="B68" s="20"/>
      <c r="C68" s="2"/>
      <c r="D68" s="2"/>
      <c r="E68" s="2"/>
      <c r="F68" s="2"/>
      <c r="G68" s="5"/>
      <c r="H68" s="5"/>
      <c r="I68" s="5"/>
      <c r="J68" s="5"/>
      <c r="K68" s="3"/>
    </row>
    <row r="69" spans="1:11" hidden="1" x14ac:dyDescent="0.25">
      <c r="B69" s="20"/>
      <c r="C69" s="2"/>
      <c r="D69" s="2"/>
      <c r="E69" s="2"/>
      <c r="F69" s="2"/>
      <c r="G69" s="5"/>
      <c r="H69" s="5"/>
      <c r="I69" s="5"/>
      <c r="J69" s="5"/>
      <c r="K69" s="3"/>
    </row>
    <row r="70" spans="1:11" hidden="1" x14ac:dyDescent="0.25">
      <c r="B70" s="20">
        <v>45754</v>
      </c>
      <c r="C70" s="2" t="s">
        <v>1</v>
      </c>
      <c r="D70" s="2" t="s">
        <v>91</v>
      </c>
      <c r="E70" s="2" t="s">
        <v>92</v>
      </c>
      <c r="F70" s="2" t="s">
        <v>84</v>
      </c>
      <c r="G70" s="5">
        <v>6</v>
      </c>
      <c r="H70" s="5">
        <v>85</v>
      </c>
      <c r="I70" s="5">
        <v>510</v>
      </c>
      <c r="J70" s="5">
        <v>17386.8</v>
      </c>
      <c r="K70" s="3" t="str" cm="1">
        <f t="array" ref="K70">_xlfn.LET(_xlpm.d,UPPER(TRIM(CLEAN(SUBSTITUTE(F70,CHAR(160),"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71" spans="1:11" hidden="1" x14ac:dyDescent="0.25">
      <c r="B71" s="20">
        <v>45779</v>
      </c>
      <c r="C71" s="2" t="s">
        <v>1</v>
      </c>
      <c r="D71" s="2" t="s">
        <v>93</v>
      </c>
      <c r="E71" s="2" t="s">
        <v>92</v>
      </c>
      <c r="F71" s="2" t="s">
        <v>94</v>
      </c>
      <c r="G71" s="5">
        <v>4</v>
      </c>
      <c r="H71" s="5">
        <v>85</v>
      </c>
      <c r="I71" s="5">
        <v>340</v>
      </c>
      <c r="J71" s="5">
        <v>17726.8</v>
      </c>
      <c r="K71" s="3" t="str" cm="1">
        <f t="array" ref="K71">_xlfn.LET(_xlpm.d,UPPER(TRIM(CLEAN(SUBSTITUTE(F71,CHAR(160),"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72" spans="1:11" hidden="1" x14ac:dyDescent="0.25">
      <c r="B72" s="20">
        <v>45779</v>
      </c>
      <c r="C72" s="2" t="s">
        <v>1</v>
      </c>
      <c r="D72" s="2" t="s">
        <v>93</v>
      </c>
      <c r="E72" s="2" t="s">
        <v>92</v>
      </c>
      <c r="F72" s="2" t="s">
        <v>95</v>
      </c>
      <c r="G72" s="5">
        <v>4</v>
      </c>
      <c r="H72" s="5">
        <v>85</v>
      </c>
      <c r="I72" s="5">
        <v>340</v>
      </c>
      <c r="J72" s="5">
        <v>18066.8</v>
      </c>
      <c r="K72" s="3" t="str" cm="1">
        <f t="array" ref="K72">_xlfn.LET(_xlpm.d,UPPER(TRIM(CLEAN(SUBSTITUTE(F72,CHAR(160),"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73" spans="1:11" hidden="1" x14ac:dyDescent="0.25">
      <c r="B73" s="20">
        <v>45867</v>
      </c>
      <c r="C73" s="2" t="s">
        <v>1</v>
      </c>
      <c r="D73" s="2" t="s">
        <v>96</v>
      </c>
      <c r="E73" s="2" t="s">
        <v>97</v>
      </c>
      <c r="F73" s="2" t="s">
        <v>98</v>
      </c>
      <c r="G73" s="5">
        <v>78.056395699999996</v>
      </c>
      <c r="H73" s="5">
        <v>102.49</v>
      </c>
      <c r="I73" s="5">
        <v>8000</v>
      </c>
      <c r="J73" s="5">
        <v>26066.799999999999</v>
      </c>
      <c r="K73" s="3" t="str" cm="1">
        <f t="array" ref="K73">_xlfn.LET(_xlpm.d,UPPER(TRIM(CLEAN(SUBSTITUTE(F73,CHAR(160),"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74" spans="1:11" hidden="1" x14ac:dyDescent="0.25">
      <c r="B74" s="20"/>
      <c r="C74" s="2"/>
      <c r="D74" s="2"/>
      <c r="E74" s="2"/>
      <c r="F74" s="2"/>
      <c r="G74" s="5"/>
      <c r="H74" s="5"/>
      <c r="I74" s="5"/>
      <c r="J74" s="5"/>
      <c r="K74" s="3"/>
    </row>
    <row r="75" spans="1:11" hidden="1" x14ac:dyDescent="0.25">
      <c r="B75" s="20"/>
      <c r="C75" s="2"/>
      <c r="D75" s="2"/>
      <c r="E75" s="2"/>
      <c r="F75" s="2"/>
      <c r="G75" s="5"/>
      <c r="H75" s="5"/>
      <c r="I75" s="5"/>
      <c r="J75" s="5"/>
      <c r="K75" s="3"/>
    </row>
    <row r="76" spans="1:11" hidden="1" x14ac:dyDescent="0.25">
      <c r="B76" s="20"/>
      <c r="C76" s="2"/>
      <c r="D76" s="2"/>
      <c r="E76" s="2"/>
      <c r="F76" s="2"/>
      <c r="G76" s="5"/>
      <c r="H76" s="5"/>
      <c r="I76" s="5"/>
      <c r="J76" s="5"/>
      <c r="K76" s="3"/>
    </row>
    <row r="77" spans="1:11" hidden="1" x14ac:dyDescent="0.25">
      <c r="B77" s="20"/>
      <c r="C77" s="2"/>
      <c r="D77" s="2"/>
      <c r="E77" s="2"/>
      <c r="F77" s="2"/>
      <c r="G77" s="5"/>
      <c r="H77" s="5"/>
      <c r="I77" s="5"/>
      <c r="J77" s="5"/>
      <c r="K77" s="3"/>
    </row>
    <row r="78" spans="1:11" hidden="1" x14ac:dyDescent="0.25">
      <c r="B78" s="20"/>
      <c r="C78" s="2"/>
      <c r="D78" s="2"/>
      <c r="E78" s="2"/>
      <c r="F78" s="2"/>
      <c r="G78" s="5"/>
      <c r="H78" s="5"/>
      <c r="I78" s="5"/>
      <c r="J78" s="5"/>
      <c r="K78" s="3"/>
    </row>
    <row r="79" spans="1:11" hidden="1" x14ac:dyDescent="0.25">
      <c r="B79" s="20"/>
      <c r="C79" s="2"/>
      <c r="D79" s="2"/>
      <c r="E79" s="2"/>
      <c r="F79" s="2"/>
      <c r="G79" s="5"/>
      <c r="H79" s="5"/>
      <c r="I79" s="5"/>
      <c r="J79" s="5"/>
      <c r="K79" s="3"/>
    </row>
    <row r="80" spans="1:11" hidden="1" x14ac:dyDescent="0.25">
      <c r="B80" s="20"/>
      <c r="C80" s="2"/>
      <c r="D80" s="2"/>
      <c r="E80" s="2"/>
      <c r="F80" s="2"/>
      <c r="G80" s="5"/>
      <c r="H80" s="5"/>
      <c r="I80" s="5"/>
      <c r="J80" s="5"/>
      <c r="K80" s="3"/>
    </row>
    <row r="81" spans="2:11" hidden="1" x14ac:dyDescent="0.25">
      <c r="B81" s="20"/>
      <c r="C81" s="2"/>
      <c r="D81" s="2"/>
      <c r="E81" s="2"/>
      <c r="F81" s="2"/>
      <c r="G81" s="5"/>
      <c r="H81" s="5"/>
      <c r="I81" s="5"/>
      <c r="J81" s="5"/>
      <c r="K81" s="3"/>
    </row>
    <row r="82" spans="2:11" hidden="1" x14ac:dyDescent="0.25">
      <c r="B82" s="20"/>
      <c r="C82" s="2"/>
      <c r="D82" s="2"/>
      <c r="E82" s="2"/>
      <c r="F82" s="2"/>
      <c r="G82" s="5"/>
      <c r="H82" s="5"/>
      <c r="I82" s="5"/>
      <c r="J82" s="5"/>
      <c r="K82" s="3"/>
    </row>
    <row r="83" spans="2:11" hidden="1" x14ac:dyDescent="0.25">
      <c r="B83" s="20"/>
      <c r="C83" s="2"/>
      <c r="D83" s="2"/>
      <c r="E83" s="2"/>
      <c r="F83" s="2"/>
      <c r="G83" s="5"/>
      <c r="H83" s="5"/>
      <c r="I83" s="5"/>
      <c r="J83" s="5"/>
      <c r="K83" s="3"/>
    </row>
    <row r="84" spans="2:11" hidden="1" x14ac:dyDescent="0.25">
      <c r="B84" s="20"/>
      <c r="C84" s="2"/>
      <c r="D84" s="2"/>
      <c r="E84" s="2"/>
      <c r="F84" s="2"/>
      <c r="G84" s="5"/>
      <c r="H84" s="5"/>
      <c r="I84" s="5"/>
      <c r="J84" s="5"/>
      <c r="K84" s="3"/>
    </row>
    <row r="85" spans="2:11" hidden="1" x14ac:dyDescent="0.25">
      <c r="B85" s="20"/>
      <c r="C85" s="2"/>
      <c r="D85" s="2"/>
      <c r="E85" s="2"/>
      <c r="F85" s="2"/>
      <c r="G85" s="5"/>
      <c r="H85" s="5"/>
      <c r="I85" s="5"/>
      <c r="J85" s="5"/>
      <c r="K85" s="3"/>
    </row>
    <row r="86" spans="2:11" hidden="1" x14ac:dyDescent="0.25">
      <c r="B86" s="20"/>
      <c r="C86" s="2"/>
      <c r="D86" s="2"/>
      <c r="E86" s="2"/>
      <c r="F86" s="2"/>
      <c r="G86" s="5"/>
      <c r="H86" s="5"/>
      <c r="I86" s="5"/>
      <c r="J86" s="5"/>
      <c r="K86" s="3"/>
    </row>
    <row r="87" spans="2:11" hidden="1" x14ac:dyDescent="0.25">
      <c r="B87" s="20"/>
      <c r="C87" s="2"/>
      <c r="D87" s="2"/>
      <c r="E87" s="2"/>
      <c r="F87" s="2"/>
      <c r="G87" s="5"/>
      <c r="H87" s="5"/>
      <c r="I87" s="5"/>
      <c r="J87" s="5"/>
      <c r="K87" s="3"/>
    </row>
    <row r="88" spans="2:11" hidden="1" x14ac:dyDescent="0.25">
      <c r="B88" s="20">
        <v>45961</v>
      </c>
      <c r="C88" s="2" t="s">
        <v>1</v>
      </c>
      <c r="D88" s="2" t="s">
        <v>114</v>
      </c>
      <c r="E88" s="2" t="s">
        <v>64</v>
      </c>
      <c r="F88" s="2" t="s">
        <v>84</v>
      </c>
      <c r="G88" s="5">
        <v>5</v>
      </c>
      <c r="H88" s="5">
        <v>124.3</v>
      </c>
      <c r="I88" s="5">
        <v>621.5</v>
      </c>
      <c r="J88" s="5">
        <v>29241.259999999995</v>
      </c>
      <c r="K88" s="3" t="str" cm="1">
        <f t="array" ref="K88">_xlfn.LET(_xlpm.d,UPPER(TRIM(CLEAN(SUBSTITUTE(F88,CHAR(160),"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89" spans="2:11" hidden="1" x14ac:dyDescent="0.25">
      <c r="B89" s="20"/>
      <c r="C89" s="2"/>
      <c r="D89" s="2"/>
      <c r="E89" s="2"/>
      <c r="F89" s="2"/>
      <c r="G89" s="5"/>
      <c r="H89" s="5"/>
      <c r="I89" s="5"/>
      <c r="J89" s="5"/>
      <c r="K89" s="3"/>
    </row>
    <row r="90" spans="2:11" hidden="1" x14ac:dyDescent="0.25">
      <c r="B90" s="20">
        <v>45971</v>
      </c>
      <c r="C90" s="2" t="s">
        <v>1</v>
      </c>
      <c r="D90" s="2" t="s">
        <v>116</v>
      </c>
      <c r="E90" s="2" t="s">
        <v>117</v>
      </c>
      <c r="F90" s="2" t="s">
        <v>84</v>
      </c>
      <c r="G90" s="5">
        <v>4</v>
      </c>
      <c r="H90" s="5">
        <v>124.3</v>
      </c>
      <c r="I90" s="5">
        <v>497.2</v>
      </c>
      <c r="J90" s="5">
        <v>30427.079999999994</v>
      </c>
      <c r="K90" s="3" t="str" cm="1">
        <f t="array" ref="K90">_xlfn.LET(_xlpm.d,UPPER(TRIM(CLEAN(SUBSTITUTE(F90,CHAR(160),"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91" spans="2:11" hidden="1" x14ac:dyDescent="0.25">
      <c r="B91" s="20">
        <v>45982</v>
      </c>
      <c r="C91" s="2" t="s">
        <v>1</v>
      </c>
      <c r="D91" s="2" t="s">
        <v>118</v>
      </c>
      <c r="E91" s="2" t="s">
        <v>27</v>
      </c>
      <c r="F91" s="2" t="s">
        <v>84</v>
      </c>
      <c r="G91" s="5">
        <v>10</v>
      </c>
      <c r="H91" s="5">
        <v>123.15</v>
      </c>
      <c r="I91" s="5">
        <v>1231.5</v>
      </c>
      <c r="J91" s="5">
        <v>31658.579999999994</v>
      </c>
      <c r="K91" s="3" t="str" cm="1">
        <f t="array" ref="K91">_xlfn.LET(_xlpm.d,UPPER(TRIM(CLEAN(SUBSTITUTE(F91,CHAR(160),"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92" spans="2:11" hidden="1" x14ac:dyDescent="0.25">
      <c r="B92" s="20">
        <v>46009</v>
      </c>
      <c r="C92" s="2" t="s">
        <v>1</v>
      </c>
      <c r="D92" s="2" t="s">
        <v>119</v>
      </c>
      <c r="E92" s="2" t="s">
        <v>120</v>
      </c>
      <c r="F92" s="2" t="s">
        <v>121</v>
      </c>
      <c r="G92" s="5">
        <v>2</v>
      </c>
      <c r="H92" s="5">
        <v>128.99</v>
      </c>
      <c r="I92" s="5">
        <v>257.98</v>
      </c>
      <c r="J92" s="5">
        <v>31916.559999999994</v>
      </c>
      <c r="K92" s="3" t="str" cm="1">
        <f t="array" ref="K92">_xlfn.LET(_xlpm.d,UPPER(TRIM(CLEAN(SUBSTITUTE(F92,CHAR(160),"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93" spans="2:11" hidden="1" x14ac:dyDescent="0.25">
      <c r="B93" s="20"/>
      <c r="C93" s="2"/>
      <c r="D93" s="2"/>
      <c r="E93" s="2"/>
      <c r="F93" s="2"/>
      <c r="G93" s="5"/>
      <c r="H93" s="5"/>
      <c r="I93" s="5"/>
      <c r="J93" s="5"/>
      <c r="K93" s="3"/>
    </row>
    <row r="94" spans="2:11" hidden="1" x14ac:dyDescent="0.25">
      <c r="B94" s="20"/>
      <c r="C94" s="2"/>
      <c r="D94" s="2"/>
      <c r="E94" s="2"/>
      <c r="F94" s="2"/>
      <c r="G94" s="5"/>
      <c r="H94" s="5"/>
      <c r="I94" s="5"/>
      <c r="J94" s="5"/>
      <c r="K94" s="3"/>
    </row>
    <row r="95" spans="2:11" hidden="1" x14ac:dyDescent="0.25">
      <c r="B95" s="20"/>
      <c r="C95" s="2"/>
      <c r="D95" s="2"/>
      <c r="E95" s="2"/>
      <c r="F95" s="2"/>
      <c r="G95" s="5"/>
      <c r="H95" s="5"/>
      <c r="I95" s="5"/>
      <c r="J95" s="5"/>
      <c r="K95" s="3"/>
    </row>
    <row r="96" spans="2:11" hidden="1" x14ac:dyDescent="0.25">
      <c r="B96" s="20"/>
      <c r="C96" s="2"/>
      <c r="D96" s="2"/>
      <c r="E96" s="2"/>
      <c r="F96" s="2"/>
      <c r="G96" s="5"/>
      <c r="H96" s="5"/>
      <c r="I96" s="5"/>
      <c r="J96" s="5"/>
      <c r="K96" s="3"/>
    </row>
    <row r="97" spans="1:11" hidden="1" x14ac:dyDescent="0.25">
      <c r="B97" s="20"/>
      <c r="C97" s="2"/>
      <c r="D97" s="2"/>
      <c r="E97" s="2"/>
      <c r="F97" s="2"/>
      <c r="G97" s="5"/>
      <c r="H97" s="5"/>
      <c r="I97" s="5"/>
      <c r="J97" s="5"/>
      <c r="K97" s="3"/>
    </row>
    <row r="98" spans="1:11" hidden="1" x14ac:dyDescent="0.25">
      <c r="A98" s="11" t="s">
        <v>127</v>
      </c>
      <c r="G98" s="6">
        <v>10082.056395700001</v>
      </c>
      <c r="I98" s="7">
        <f>I66+I67+I68+I69+I70+I71+I72+I73+I74+I75+I76+I77+I78+I79+I80+I81+I82+I83+I84+I85+I86+I87+I88+I89+I90+I91+I92+I93+I94+I95+I96+I97</f>
        <v>14847.98</v>
      </c>
      <c r="K98" s="3" t="str" cm="1">
        <f t="array" ref="K98">_xlfn.LET(_xlpm.d,UPPER(TRIM(CLEAN(SUBSTITUTE(F98,CHAR(160),"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99" spans="1:11" hidden="1" x14ac:dyDescent="0.25">
      <c r="A99" s="10" t="s">
        <v>128</v>
      </c>
      <c r="K99" s="3" t="str" cm="1">
        <f t="array" ref="K99">_xlfn.LET(_xlpm.d,UPPER(TRIM(CLEAN(SUBSTITUTE(F99,CHAR(160),"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0" spans="1:11" hidden="1" x14ac:dyDescent="0.25">
      <c r="B100" s="20">
        <v>46073</v>
      </c>
      <c r="C100" s="2" t="s">
        <v>1</v>
      </c>
      <c r="D100" s="2" t="s">
        <v>129</v>
      </c>
      <c r="E100" s="2" t="s">
        <v>43</v>
      </c>
      <c r="F100" s="2" t="s">
        <v>128</v>
      </c>
      <c r="G100" s="5">
        <v>10</v>
      </c>
      <c r="H100" s="5">
        <v>11.95</v>
      </c>
      <c r="I100" s="5">
        <v>119.5</v>
      </c>
      <c r="J100" s="5">
        <v>119.5</v>
      </c>
      <c r="K100" s="3" t="str" cm="1">
        <f t="array" ref="K100">_xlfn.LET(_xlpm.d,UPPER(TRIM(CLEAN(SUBSTITUTE(F100,CHAR(160),"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1" spans="1:11" hidden="1" x14ac:dyDescent="0.25">
      <c r="B101" s="20">
        <v>46080</v>
      </c>
      <c r="C101" s="2" t="s">
        <v>1</v>
      </c>
      <c r="D101" s="2" t="s">
        <v>130</v>
      </c>
      <c r="E101" s="2" t="s">
        <v>43</v>
      </c>
      <c r="F101" s="2" t="s">
        <v>128</v>
      </c>
      <c r="G101" s="5">
        <v>10</v>
      </c>
      <c r="H101" s="5">
        <v>11.95</v>
      </c>
      <c r="I101" s="5">
        <v>119.5</v>
      </c>
      <c r="J101" s="5">
        <v>239</v>
      </c>
      <c r="K101" s="3" t="str" cm="1">
        <f t="array" ref="K101">_xlfn.LET(_xlpm.d,UPPER(TRIM(CLEAN(SUBSTITUTE(F101,CHAR(160),"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2" spans="1:11" hidden="1" x14ac:dyDescent="0.25">
      <c r="A102" s="11" t="s">
        <v>131</v>
      </c>
      <c r="G102" s="6">
        <v>20</v>
      </c>
      <c r="I102" s="8">
        <f>I100+I101</f>
        <v>239</v>
      </c>
      <c r="K102" s="3" t="str" cm="1">
        <f t="array" ref="K102">_xlfn.LET(_xlpm.d,UPPER(TRIM(CLEAN(SUBSTITUTE(F102,CHAR(160),"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3" spans="1:11" hidden="1" x14ac:dyDescent="0.25">
      <c r="A103" s="10" t="s">
        <v>132</v>
      </c>
      <c r="K103" s="3" t="str" cm="1">
        <f t="array" ref="K103">_xlfn.LET(_xlpm.d,UPPER(TRIM(CLEAN(SUBSTITUTE(F103,CHAR(160),"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4" spans="1:11" hidden="1" x14ac:dyDescent="0.25">
      <c r="B104" s="20">
        <v>46038</v>
      </c>
      <c r="C104" s="2" t="s">
        <v>1</v>
      </c>
      <c r="D104" s="2" t="s">
        <v>133</v>
      </c>
      <c r="E104" s="2" t="s">
        <v>43</v>
      </c>
      <c r="F104" s="2" t="s">
        <v>132</v>
      </c>
      <c r="G104" s="5">
        <v>20</v>
      </c>
      <c r="H104" s="5">
        <v>12.2</v>
      </c>
      <c r="I104" s="5">
        <v>244</v>
      </c>
      <c r="J104" s="5">
        <v>244</v>
      </c>
      <c r="K104" s="3" t="str" cm="1">
        <f t="array" ref="K104">_xlfn.LET(_xlpm.d,UPPER(TRIM(CLEAN(SUBSTITUTE(F104,CHAR(160),"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5" spans="1:11" hidden="1" x14ac:dyDescent="0.25">
      <c r="B105" s="20">
        <v>46044</v>
      </c>
      <c r="C105" s="2" t="s">
        <v>1</v>
      </c>
      <c r="D105" s="2" t="s">
        <v>134</v>
      </c>
      <c r="E105" s="2" t="s">
        <v>135</v>
      </c>
      <c r="F105" s="2" t="s">
        <v>132</v>
      </c>
      <c r="G105" s="5">
        <v>50</v>
      </c>
      <c r="H105" s="5">
        <v>12.2</v>
      </c>
      <c r="I105" s="5">
        <v>610</v>
      </c>
      <c r="J105" s="5">
        <v>854</v>
      </c>
      <c r="K105" s="3" t="str" cm="1">
        <f t="array" ref="K105">_xlfn.LET(_xlpm.d,UPPER(TRIM(CLEAN(SUBSTITUTE(F105,CHAR(160),"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6" spans="1:11" hidden="1" x14ac:dyDescent="0.25">
      <c r="A106" s="11" t="s">
        <v>136</v>
      </c>
      <c r="G106" s="6">
        <v>70</v>
      </c>
      <c r="I106" s="8">
        <f>I104+I105</f>
        <v>854</v>
      </c>
      <c r="K106" s="3" t="str" cm="1">
        <f t="array" ref="K106">_xlfn.LET(_xlpm.d,UPPER(TRIM(CLEAN(SUBSTITUTE(F106,CHAR(160),"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7" spans="1:11" hidden="1" x14ac:dyDescent="0.25">
      <c r="A107" s="10" t="s">
        <v>137</v>
      </c>
      <c r="K107" s="3" t="str" cm="1">
        <f t="array" ref="K107">_xlfn.LET(_xlpm.d,UPPER(TRIM(CLEAN(SUBSTITUTE(F107,CHAR(160),"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8" spans="1:11" hidden="1" x14ac:dyDescent="0.25">
      <c r="B108" s="20">
        <v>46003</v>
      </c>
      <c r="C108" s="2" t="s">
        <v>1</v>
      </c>
      <c r="D108" s="2" t="s">
        <v>138</v>
      </c>
      <c r="E108" s="2" t="s">
        <v>139</v>
      </c>
      <c r="F108" s="2" t="s">
        <v>137</v>
      </c>
      <c r="G108" s="5">
        <v>30</v>
      </c>
      <c r="H108" s="5">
        <v>26.95</v>
      </c>
      <c r="I108" s="5">
        <v>808.5</v>
      </c>
      <c r="J108" s="5">
        <v>808.5</v>
      </c>
      <c r="K108" s="3" t="str" cm="1">
        <f t="array" ref="K108">_xlfn.LET(_xlpm.d,UPPER(TRIM(CLEAN(SUBSTITUTE(F108,CHAR(160),"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09" spans="1:11" hidden="1" x14ac:dyDescent="0.25">
      <c r="B109" s="20">
        <v>46008</v>
      </c>
      <c r="C109" s="2" t="s">
        <v>1</v>
      </c>
      <c r="D109" s="2" t="s">
        <v>140</v>
      </c>
      <c r="E109" s="2" t="s">
        <v>141</v>
      </c>
      <c r="F109" s="2" t="s">
        <v>137</v>
      </c>
      <c r="G109" s="5">
        <v>50</v>
      </c>
      <c r="H109" s="5">
        <v>27.95</v>
      </c>
      <c r="I109" s="5">
        <v>1397.5</v>
      </c>
      <c r="J109" s="5">
        <v>2206</v>
      </c>
      <c r="K109" s="3" t="str" cm="1">
        <f t="array" ref="K109">_xlfn.LET(_xlpm.d,UPPER(TRIM(CLEAN(SUBSTITUTE(F109,CHAR(160),"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10" spans="1:11" hidden="1" x14ac:dyDescent="0.25">
      <c r="B110" s="20">
        <v>46008</v>
      </c>
      <c r="C110" s="2" t="s">
        <v>1</v>
      </c>
      <c r="D110" s="2" t="s">
        <v>142</v>
      </c>
      <c r="E110" s="2" t="s">
        <v>143</v>
      </c>
      <c r="F110" s="2" t="s">
        <v>137</v>
      </c>
      <c r="G110" s="5">
        <v>10</v>
      </c>
      <c r="H110" s="5">
        <v>27.95</v>
      </c>
      <c r="I110" s="5">
        <v>279.5</v>
      </c>
      <c r="J110" s="5">
        <v>2485.5</v>
      </c>
      <c r="K110" s="3" t="str" cm="1">
        <f t="array" ref="K110">_xlfn.LET(_xlpm.d,UPPER(TRIM(CLEAN(SUBSTITUTE(F110,CHAR(160),"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11" spans="1:11" hidden="1" x14ac:dyDescent="0.25">
      <c r="B111" s="20">
        <v>46009</v>
      </c>
      <c r="C111" s="2" t="s">
        <v>1</v>
      </c>
      <c r="D111" s="2" t="s">
        <v>144</v>
      </c>
      <c r="E111" s="2" t="s">
        <v>145</v>
      </c>
      <c r="F111" s="2" t="s">
        <v>137</v>
      </c>
      <c r="G111" s="5">
        <v>10</v>
      </c>
      <c r="H111" s="5">
        <v>27.95</v>
      </c>
      <c r="I111" s="5">
        <v>279.5</v>
      </c>
      <c r="J111" s="5">
        <v>2765</v>
      </c>
      <c r="K111" s="3" t="str" cm="1">
        <f t="array" ref="K111">_xlfn.LET(_xlpm.d,UPPER(TRIM(CLEAN(SUBSTITUTE(F111,CHAR(160),"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12" spans="1:11" hidden="1" x14ac:dyDescent="0.25">
      <c r="B112" s="20">
        <v>46014</v>
      </c>
      <c r="C112" s="2" t="s">
        <v>1</v>
      </c>
      <c r="D112" s="2" t="s">
        <v>146</v>
      </c>
      <c r="E112" s="2" t="s">
        <v>147</v>
      </c>
      <c r="F112" s="2" t="s">
        <v>137</v>
      </c>
      <c r="G112" s="5">
        <v>50</v>
      </c>
      <c r="H112" s="5">
        <v>27.95</v>
      </c>
      <c r="I112" s="5">
        <v>1397.5</v>
      </c>
      <c r="J112" s="5">
        <v>4162.5</v>
      </c>
      <c r="K112" s="3" t="str" cm="1">
        <f t="array" ref="K112">_xlfn.LET(_xlpm.d,UPPER(TRIM(CLEAN(SUBSTITUTE(F112,CHAR(160),"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13" spans="2:11" hidden="1" x14ac:dyDescent="0.25">
      <c r="B113" s="20">
        <v>46015</v>
      </c>
      <c r="C113" s="2" t="s">
        <v>1</v>
      </c>
      <c r="D113" s="2" t="s">
        <v>148</v>
      </c>
      <c r="E113" s="2" t="s">
        <v>149</v>
      </c>
      <c r="F113" s="2" t="s">
        <v>137</v>
      </c>
      <c r="G113" s="5">
        <v>20</v>
      </c>
      <c r="H113" s="5">
        <v>27.95</v>
      </c>
      <c r="I113" s="5">
        <v>559</v>
      </c>
      <c r="J113" s="5">
        <v>4721.5</v>
      </c>
      <c r="K113" s="3" t="str" cm="1">
        <f t="array" ref="K113">_xlfn.LET(_xlpm.d,UPPER(TRIM(CLEAN(SUBSTITUTE(F113,CHAR(160),"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14" spans="2:11" hidden="1" x14ac:dyDescent="0.25">
      <c r="B114" s="20">
        <v>46015</v>
      </c>
      <c r="C114" s="2" t="s">
        <v>1</v>
      </c>
      <c r="D114" s="2" t="s">
        <v>150</v>
      </c>
      <c r="E114" s="2" t="s">
        <v>151</v>
      </c>
      <c r="F114" s="2" t="s">
        <v>137</v>
      </c>
      <c r="G114" s="5">
        <v>25</v>
      </c>
      <c r="H114" s="5">
        <v>27.95</v>
      </c>
      <c r="I114" s="5">
        <v>698.75</v>
      </c>
      <c r="J114" s="5">
        <v>5420.25</v>
      </c>
      <c r="K114" s="3" t="str" cm="1">
        <f t="array" ref="K114">_xlfn.LET(_xlpm.d,UPPER(TRIM(CLEAN(SUBSTITUTE(F114,CHAR(160),"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15" spans="2:11" hidden="1" x14ac:dyDescent="0.25">
      <c r="B115" s="20">
        <v>46021</v>
      </c>
      <c r="C115" s="2" t="s">
        <v>1</v>
      </c>
      <c r="D115" s="2" t="s">
        <v>152</v>
      </c>
      <c r="E115" s="2" t="s">
        <v>143</v>
      </c>
      <c r="F115" s="2" t="s">
        <v>137</v>
      </c>
      <c r="G115" s="5">
        <v>50</v>
      </c>
      <c r="H115" s="5">
        <v>27.95</v>
      </c>
      <c r="I115" s="5">
        <v>1397.5</v>
      </c>
      <c r="J115" s="5">
        <v>6817.75</v>
      </c>
      <c r="K115" s="3" t="str" cm="1">
        <f t="array" ref="K115">_xlfn.LET(_xlpm.d,UPPER(TRIM(CLEAN(SUBSTITUTE(F115,CHAR(160),"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16" spans="2:11" hidden="1" x14ac:dyDescent="0.25">
      <c r="B116" s="20">
        <v>46022</v>
      </c>
      <c r="C116" s="2" t="s">
        <v>1</v>
      </c>
      <c r="D116" s="2" t="s">
        <v>60</v>
      </c>
      <c r="E116" s="2" t="s">
        <v>61</v>
      </c>
      <c r="F116" s="2" t="s">
        <v>137</v>
      </c>
      <c r="G116" s="5">
        <v>20</v>
      </c>
      <c r="H116" s="5">
        <v>26.95</v>
      </c>
      <c r="I116" s="5">
        <v>539</v>
      </c>
      <c r="J116" s="5">
        <v>7356.75</v>
      </c>
      <c r="K116" s="3" t="str" cm="1">
        <f t="array" ref="K116">_xlfn.LET(_xlpm.d,UPPER(TRIM(CLEAN(SUBSTITUTE(F116,CHAR(160),"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17" spans="2:11" hidden="1" x14ac:dyDescent="0.25">
      <c r="B117" s="20">
        <v>46027</v>
      </c>
      <c r="C117" s="2" t="s">
        <v>1</v>
      </c>
      <c r="D117" s="2" t="s">
        <v>153</v>
      </c>
      <c r="E117" s="2" t="s">
        <v>154</v>
      </c>
      <c r="F117" s="2" t="s">
        <v>137</v>
      </c>
      <c r="G117" s="5">
        <v>50</v>
      </c>
      <c r="H117" s="5">
        <v>27.95</v>
      </c>
      <c r="I117" s="5">
        <v>1397.5</v>
      </c>
      <c r="J117" s="5">
        <v>8754.25</v>
      </c>
      <c r="K117" s="3" t="str" cm="1">
        <f t="array" ref="K117">_xlfn.LET(_xlpm.d,UPPER(TRIM(CLEAN(SUBSTITUTE(F117,CHAR(160),"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18" spans="2:11" hidden="1" x14ac:dyDescent="0.25">
      <c r="B118" s="20">
        <v>46028</v>
      </c>
      <c r="C118" s="2" t="s">
        <v>1</v>
      </c>
      <c r="D118" s="2" t="s">
        <v>155</v>
      </c>
      <c r="E118" s="2" t="s">
        <v>156</v>
      </c>
      <c r="F118" s="2" t="s">
        <v>137</v>
      </c>
      <c r="G118" s="5">
        <v>50</v>
      </c>
      <c r="H118" s="5">
        <v>27.95</v>
      </c>
      <c r="I118" s="5">
        <v>1397.5</v>
      </c>
      <c r="J118" s="5">
        <v>10151.75</v>
      </c>
      <c r="K118" s="3" t="str" cm="1">
        <f t="array" ref="K118">_xlfn.LET(_xlpm.d,UPPER(TRIM(CLEAN(SUBSTITUTE(F118,CHAR(160),"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19" spans="2:11" hidden="1" x14ac:dyDescent="0.25">
      <c r="B119" s="20">
        <v>46028</v>
      </c>
      <c r="C119" s="2" t="s">
        <v>1</v>
      </c>
      <c r="D119" s="2" t="s">
        <v>157</v>
      </c>
      <c r="E119" s="2" t="s">
        <v>158</v>
      </c>
      <c r="F119" s="2" t="s">
        <v>137</v>
      </c>
      <c r="G119" s="5">
        <v>25</v>
      </c>
      <c r="H119" s="5">
        <v>27.95</v>
      </c>
      <c r="I119" s="5">
        <v>698.75</v>
      </c>
      <c r="J119" s="5">
        <v>10850.5</v>
      </c>
      <c r="K119" s="3" t="str" cm="1">
        <f t="array" ref="K119">_xlfn.LET(_xlpm.d,UPPER(TRIM(CLEAN(SUBSTITUTE(F119,CHAR(160),"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20" spans="2:11" hidden="1" x14ac:dyDescent="0.25">
      <c r="B120" s="20">
        <v>46069</v>
      </c>
      <c r="C120" s="2" t="s">
        <v>1</v>
      </c>
      <c r="D120" s="2" t="s">
        <v>159</v>
      </c>
      <c r="E120" s="2" t="s">
        <v>160</v>
      </c>
      <c r="F120" s="2" t="s">
        <v>137</v>
      </c>
      <c r="G120" s="5">
        <v>75</v>
      </c>
      <c r="H120" s="5">
        <v>27.95</v>
      </c>
      <c r="I120" s="5">
        <v>2096.25</v>
      </c>
      <c r="J120" s="5">
        <v>12946.75</v>
      </c>
      <c r="K120" s="3" t="str" cm="1">
        <f t="array" ref="K120">_xlfn.LET(_xlpm.d,UPPER(TRIM(CLEAN(SUBSTITUTE(F120,CHAR(160),"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21" spans="2:11" hidden="1" x14ac:dyDescent="0.25">
      <c r="B121" s="20">
        <v>46070</v>
      </c>
      <c r="C121" s="2" t="s">
        <v>1</v>
      </c>
      <c r="D121" s="2" t="s">
        <v>161</v>
      </c>
      <c r="E121" s="2" t="s">
        <v>162</v>
      </c>
      <c r="F121" s="2" t="s">
        <v>137</v>
      </c>
      <c r="G121" s="5">
        <v>50</v>
      </c>
      <c r="H121" s="5">
        <v>27.95</v>
      </c>
      <c r="I121" s="5">
        <v>1397.5</v>
      </c>
      <c r="J121" s="5">
        <v>14344.25</v>
      </c>
      <c r="K121" s="3" t="str" cm="1">
        <f t="array" ref="K121">_xlfn.LET(_xlpm.d,UPPER(TRIM(CLEAN(SUBSTITUTE(F121,CHAR(160),"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22" spans="2:11" hidden="1" x14ac:dyDescent="0.25">
      <c r="B122" s="20">
        <v>46070</v>
      </c>
      <c r="C122" s="2" t="s">
        <v>1</v>
      </c>
      <c r="D122" s="2" t="s">
        <v>163</v>
      </c>
      <c r="E122" s="2" t="s">
        <v>78</v>
      </c>
      <c r="F122" s="2" t="s">
        <v>137</v>
      </c>
      <c r="G122" s="5">
        <v>40</v>
      </c>
      <c r="H122" s="5">
        <v>27.95</v>
      </c>
      <c r="I122" s="5">
        <v>1118</v>
      </c>
      <c r="J122" s="5">
        <v>15462.25</v>
      </c>
      <c r="K122" s="3" t="str" cm="1">
        <f t="array" ref="K122">_xlfn.LET(_xlpm.d,UPPER(TRIM(CLEAN(SUBSTITUTE(F122,CHAR(160),"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23" spans="2:11" hidden="1" x14ac:dyDescent="0.25">
      <c r="B123" s="20">
        <v>46070</v>
      </c>
      <c r="C123" s="2" t="s">
        <v>1</v>
      </c>
      <c r="D123" s="2" t="s">
        <v>164</v>
      </c>
      <c r="E123" s="2" t="s">
        <v>165</v>
      </c>
      <c r="F123" s="2" t="s">
        <v>137</v>
      </c>
      <c r="G123" s="5">
        <v>30</v>
      </c>
      <c r="H123" s="5">
        <v>27.95</v>
      </c>
      <c r="I123" s="5">
        <v>838.5</v>
      </c>
      <c r="J123" s="5">
        <v>16300.75</v>
      </c>
      <c r="K123" s="3" t="str" cm="1">
        <f t="array" ref="K123">_xlfn.LET(_xlpm.d,UPPER(TRIM(CLEAN(SUBSTITUTE(F123,CHAR(160),"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24" spans="2:11" hidden="1" x14ac:dyDescent="0.25">
      <c r="B124" s="20">
        <v>46072</v>
      </c>
      <c r="C124" s="2" t="s">
        <v>1</v>
      </c>
      <c r="D124" s="2" t="s">
        <v>166</v>
      </c>
      <c r="E124" s="2" t="s">
        <v>149</v>
      </c>
      <c r="F124" s="2" t="s">
        <v>137</v>
      </c>
      <c r="G124" s="5">
        <v>50</v>
      </c>
      <c r="H124" s="5">
        <v>27.95</v>
      </c>
      <c r="I124" s="5">
        <v>1397.5</v>
      </c>
      <c r="J124" s="5">
        <v>17698.25</v>
      </c>
      <c r="K124" s="3" t="str" cm="1">
        <f t="array" ref="K124">_xlfn.LET(_xlpm.d,UPPER(TRIM(CLEAN(SUBSTITUTE(F124,CHAR(160),"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25" spans="2:11" hidden="1" x14ac:dyDescent="0.25">
      <c r="B125" s="20">
        <v>46072</v>
      </c>
      <c r="C125" s="2" t="s">
        <v>1</v>
      </c>
      <c r="D125" s="2" t="s">
        <v>167</v>
      </c>
      <c r="E125" s="2" t="s">
        <v>168</v>
      </c>
      <c r="F125" s="2" t="s">
        <v>137</v>
      </c>
      <c r="G125" s="5">
        <v>40</v>
      </c>
      <c r="H125" s="5">
        <v>27.95</v>
      </c>
      <c r="I125" s="5">
        <v>1118</v>
      </c>
      <c r="J125" s="5">
        <v>18816.25</v>
      </c>
      <c r="K125" s="3" t="str" cm="1">
        <f t="array" ref="K125">_xlfn.LET(_xlpm.d,UPPER(TRIM(CLEAN(SUBSTITUTE(F125,CHAR(160),"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26" spans="2:11" hidden="1" x14ac:dyDescent="0.25">
      <c r="B126" s="20">
        <v>46073</v>
      </c>
      <c r="C126" s="2" t="s">
        <v>1</v>
      </c>
      <c r="D126" s="2" t="s">
        <v>169</v>
      </c>
      <c r="E126" s="2" t="s">
        <v>170</v>
      </c>
      <c r="F126" s="2" t="s">
        <v>137</v>
      </c>
      <c r="G126" s="5">
        <v>54</v>
      </c>
      <c r="H126" s="5">
        <v>27.95</v>
      </c>
      <c r="I126" s="5">
        <v>1509.3</v>
      </c>
      <c r="J126" s="5">
        <v>20325.55</v>
      </c>
      <c r="K126" s="3" t="str" cm="1">
        <f t="array" ref="K126">_xlfn.LET(_xlpm.d,UPPER(TRIM(CLEAN(SUBSTITUTE(F126,CHAR(160),"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27" spans="2:11" hidden="1" x14ac:dyDescent="0.25">
      <c r="B127" s="20">
        <v>46077</v>
      </c>
      <c r="C127" s="2" t="s">
        <v>1</v>
      </c>
      <c r="D127" s="2" t="s">
        <v>171</v>
      </c>
      <c r="E127" s="2" t="s">
        <v>78</v>
      </c>
      <c r="F127" s="2" t="s">
        <v>137</v>
      </c>
      <c r="G127" s="5">
        <v>10</v>
      </c>
      <c r="H127" s="5">
        <v>27.95</v>
      </c>
      <c r="I127" s="5">
        <v>279.5</v>
      </c>
      <c r="J127" s="5">
        <v>20605.05</v>
      </c>
      <c r="K127" s="3" t="str" cm="1">
        <f t="array" ref="K127">_xlfn.LET(_xlpm.d,UPPER(TRIM(CLEAN(SUBSTITUTE(F127,CHAR(160),"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28" spans="2:11" hidden="1" x14ac:dyDescent="0.25">
      <c r="B128" s="20">
        <v>46078</v>
      </c>
      <c r="C128" s="2" t="s">
        <v>1</v>
      </c>
      <c r="D128" s="2" t="s">
        <v>172</v>
      </c>
      <c r="E128" s="2" t="s">
        <v>3</v>
      </c>
      <c r="F128" s="2" t="s">
        <v>137</v>
      </c>
      <c r="G128" s="5">
        <v>10</v>
      </c>
      <c r="H128" s="5">
        <v>27.95</v>
      </c>
      <c r="I128" s="5">
        <v>279.5</v>
      </c>
      <c r="J128" s="5">
        <v>20884.55</v>
      </c>
      <c r="K128" s="3" t="str" cm="1">
        <f t="array" ref="K128">_xlfn.LET(_xlpm.d,UPPER(TRIM(CLEAN(SUBSTITUTE(F128,CHAR(160),"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29" spans="2:11" hidden="1" x14ac:dyDescent="0.25">
      <c r="B129" s="20">
        <v>46080</v>
      </c>
      <c r="C129" s="2" t="s">
        <v>1</v>
      </c>
      <c r="D129" s="2" t="s">
        <v>173</v>
      </c>
      <c r="E129" s="2" t="s">
        <v>78</v>
      </c>
      <c r="F129" s="2" t="s">
        <v>137</v>
      </c>
      <c r="G129" s="5">
        <v>10</v>
      </c>
      <c r="H129" s="5">
        <v>27.95</v>
      </c>
      <c r="I129" s="5">
        <v>279.5</v>
      </c>
      <c r="J129" s="5">
        <v>21164.05</v>
      </c>
      <c r="K129" s="3" t="str" cm="1">
        <f t="array" ref="K129">_xlfn.LET(_xlpm.d,UPPER(TRIM(CLEAN(SUBSTITUTE(F129,CHAR(160),"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30" spans="2:11" hidden="1" x14ac:dyDescent="0.25">
      <c r="B130" s="20">
        <v>46084</v>
      </c>
      <c r="C130" s="2" t="s">
        <v>1</v>
      </c>
      <c r="D130" s="2" t="s">
        <v>174</v>
      </c>
      <c r="E130" s="2" t="s">
        <v>162</v>
      </c>
      <c r="F130" s="2" t="s">
        <v>137</v>
      </c>
      <c r="G130" s="5">
        <v>60</v>
      </c>
      <c r="H130" s="5">
        <v>27.95</v>
      </c>
      <c r="I130" s="5">
        <v>1677</v>
      </c>
      <c r="J130" s="5">
        <v>22841.05</v>
      </c>
      <c r="K130" s="3" t="str" cm="1">
        <f t="array" ref="K130">_xlfn.LET(_xlpm.d,UPPER(TRIM(CLEAN(SUBSTITUTE(F130,CHAR(160),"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31" spans="2:11" hidden="1" x14ac:dyDescent="0.25">
      <c r="B131" s="20">
        <v>46085</v>
      </c>
      <c r="C131" s="2" t="s">
        <v>1</v>
      </c>
      <c r="D131" s="2" t="s">
        <v>175</v>
      </c>
      <c r="E131" s="2" t="s">
        <v>176</v>
      </c>
      <c r="F131" s="2" t="s">
        <v>177</v>
      </c>
      <c r="G131" s="5">
        <v>40</v>
      </c>
      <c r="H131" s="5">
        <v>27.95</v>
      </c>
      <c r="I131" s="5">
        <v>1118</v>
      </c>
      <c r="J131" s="5">
        <v>23959.05</v>
      </c>
      <c r="K131" s="3" t="str" cm="1">
        <f t="array" ref="K131">_xlfn.LET(_xlpm.d,UPPER(TRIM(CLEAN(SUBSTITUTE(F131,CHAR(160),"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32" spans="2:11" hidden="1" x14ac:dyDescent="0.25">
      <c r="B132" s="20">
        <v>46086</v>
      </c>
      <c r="C132" s="2" t="s">
        <v>1</v>
      </c>
      <c r="D132" s="2" t="s">
        <v>178</v>
      </c>
      <c r="E132" s="2" t="s">
        <v>168</v>
      </c>
      <c r="F132" s="2" t="s">
        <v>137</v>
      </c>
      <c r="G132" s="5">
        <v>60</v>
      </c>
      <c r="H132" s="5">
        <v>27.95</v>
      </c>
      <c r="I132" s="5">
        <v>1677</v>
      </c>
      <c r="J132" s="5">
        <v>25636.05</v>
      </c>
      <c r="K132" s="3" t="str" cm="1">
        <f t="array" ref="K132">_xlfn.LET(_xlpm.d,UPPER(TRIM(CLEAN(SUBSTITUTE(F132,CHAR(160),"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33" spans="2:11" hidden="1" x14ac:dyDescent="0.25">
      <c r="B133" s="20">
        <v>46086</v>
      </c>
      <c r="C133" s="2" t="s">
        <v>1</v>
      </c>
      <c r="D133" s="2" t="s">
        <v>179</v>
      </c>
      <c r="E133" s="2" t="s">
        <v>180</v>
      </c>
      <c r="F133" s="2" t="s">
        <v>137</v>
      </c>
      <c r="G133" s="5">
        <v>32</v>
      </c>
      <c r="H133" s="5">
        <v>27.95</v>
      </c>
      <c r="I133" s="5">
        <v>894.4</v>
      </c>
      <c r="J133" s="5">
        <v>26530.45</v>
      </c>
      <c r="K133" s="3" t="str" cm="1">
        <f t="array" ref="K133">_xlfn.LET(_xlpm.d,UPPER(TRIM(CLEAN(SUBSTITUTE(F133,CHAR(160),"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34" spans="2:11" hidden="1" x14ac:dyDescent="0.25">
      <c r="B134" s="20">
        <v>46086</v>
      </c>
      <c r="C134" s="2" t="s">
        <v>1</v>
      </c>
      <c r="D134" s="2" t="s">
        <v>181</v>
      </c>
      <c r="E134" s="2" t="s">
        <v>160</v>
      </c>
      <c r="F134" s="2" t="s">
        <v>137</v>
      </c>
      <c r="G134" s="5">
        <v>60</v>
      </c>
      <c r="H134" s="5">
        <v>27.95</v>
      </c>
      <c r="I134" s="5">
        <v>1677</v>
      </c>
      <c r="J134" s="5">
        <v>28207.45</v>
      </c>
      <c r="K134" s="3" t="str" cm="1">
        <f t="array" ref="K134">_xlfn.LET(_xlpm.d,UPPER(TRIM(CLEAN(SUBSTITUTE(F134,CHAR(160),"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35" spans="2:11" hidden="1" x14ac:dyDescent="0.25">
      <c r="B135" s="20">
        <v>46091</v>
      </c>
      <c r="C135" s="2" t="s">
        <v>1</v>
      </c>
      <c r="D135" s="2" t="s">
        <v>182</v>
      </c>
      <c r="E135" s="2" t="s">
        <v>162</v>
      </c>
      <c r="F135" s="2" t="s">
        <v>137</v>
      </c>
      <c r="G135" s="5">
        <v>50</v>
      </c>
      <c r="H135" s="5">
        <v>27.95</v>
      </c>
      <c r="I135" s="5">
        <v>1397.5</v>
      </c>
      <c r="J135" s="5">
        <v>29604.95</v>
      </c>
      <c r="K135" s="3" t="str" cm="1">
        <f t="array" ref="K135">_xlfn.LET(_xlpm.d,UPPER(TRIM(CLEAN(SUBSTITUTE(F135,CHAR(160),"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36" spans="2:11" hidden="1" x14ac:dyDescent="0.25">
      <c r="B136" s="20">
        <v>46091</v>
      </c>
      <c r="C136" s="2" t="s">
        <v>1</v>
      </c>
      <c r="D136" s="2" t="s">
        <v>183</v>
      </c>
      <c r="E136" s="2" t="s">
        <v>156</v>
      </c>
      <c r="F136" s="2" t="s">
        <v>137</v>
      </c>
      <c r="G136" s="5">
        <v>60</v>
      </c>
      <c r="H136" s="5">
        <v>27.95</v>
      </c>
      <c r="I136" s="5">
        <v>1677</v>
      </c>
      <c r="J136" s="5">
        <v>31281.95</v>
      </c>
      <c r="K136" s="3" t="str" cm="1">
        <f t="array" ref="K136">_xlfn.LET(_xlpm.d,UPPER(TRIM(CLEAN(SUBSTITUTE(F136,CHAR(160),"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37" spans="2:11" hidden="1" x14ac:dyDescent="0.25">
      <c r="B137" s="20">
        <v>46091</v>
      </c>
      <c r="C137" s="2" t="s">
        <v>1</v>
      </c>
      <c r="D137" s="2" t="s">
        <v>184</v>
      </c>
      <c r="E137" s="2" t="s">
        <v>78</v>
      </c>
      <c r="F137" s="2" t="s">
        <v>137</v>
      </c>
      <c r="G137" s="5">
        <v>20</v>
      </c>
      <c r="H137" s="5">
        <v>27.95</v>
      </c>
      <c r="I137" s="5">
        <v>559</v>
      </c>
      <c r="J137" s="5">
        <v>31840.95</v>
      </c>
      <c r="K137" s="3" t="str" cm="1">
        <f t="array" ref="K137">_xlfn.LET(_xlpm.d,UPPER(TRIM(CLEAN(SUBSTITUTE(F137,CHAR(160),"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38" spans="2:11" hidden="1" x14ac:dyDescent="0.25">
      <c r="B138" s="20">
        <v>46091</v>
      </c>
      <c r="C138" s="2" t="s">
        <v>1</v>
      </c>
      <c r="D138" s="2" t="s">
        <v>185</v>
      </c>
      <c r="E138" s="2" t="s">
        <v>186</v>
      </c>
      <c r="F138" s="2" t="s">
        <v>137</v>
      </c>
      <c r="G138" s="5">
        <v>40</v>
      </c>
      <c r="H138" s="5">
        <v>27.95</v>
      </c>
      <c r="I138" s="5">
        <v>1118</v>
      </c>
      <c r="J138" s="5">
        <v>32958.949999999997</v>
      </c>
      <c r="K138" s="3" t="str" cm="1">
        <f t="array" ref="K138">_xlfn.LET(_xlpm.d,UPPER(TRIM(CLEAN(SUBSTITUTE(F138,CHAR(160),"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39" spans="2:11" hidden="1" x14ac:dyDescent="0.25">
      <c r="B139" s="20">
        <v>46091</v>
      </c>
      <c r="C139" s="2" t="s">
        <v>1</v>
      </c>
      <c r="D139" s="2" t="s">
        <v>187</v>
      </c>
      <c r="E139" s="2" t="s">
        <v>158</v>
      </c>
      <c r="F139" s="2" t="s">
        <v>137</v>
      </c>
      <c r="G139" s="5">
        <v>60</v>
      </c>
      <c r="H139" s="5">
        <v>27.95</v>
      </c>
      <c r="I139" s="5">
        <v>1677</v>
      </c>
      <c r="J139" s="5">
        <v>34635.949999999997</v>
      </c>
      <c r="K139" s="3" t="str" cm="1">
        <f t="array" ref="K139">_xlfn.LET(_xlpm.d,UPPER(TRIM(CLEAN(SUBSTITUTE(F139,CHAR(160),"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40" spans="2:11" hidden="1" x14ac:dyDescent="0.25">
      <c r="B140" s="20">
        <v>46092</v>
      </c>
      <c r="C140" s="2" t="s">
        <v>1</v>
      </c>
      <c r="D140" s="2" t="s">
        <v>188</v>
      </c>
      <c r="E140" s="2" t="s">
        <v>189</v>
      </c>
      <c r="F140" s="2" t="s">
        <v>137</v>
      </c>
      <c r="G140" s="5">
        <v>25</v>
      </c>
      <c r="H140" s="5">
        <v>27.95</v>
      </c>
      <c r="I140" s="5">
        <v>698.75</v>
      </c>
      <c r="J140" s="5">
        <v>35334.699999999997</v>
      </c>
      <c r="K140" s="3" t="str" cm="1">
        <f t="array" ref="K140">_xlfn.LET(_xlpm.d,UPPER(TRIM(CLEAN(SUBSTITUTE(F140,CHAR(160),"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41" spans="2:11" hidden="1" x14ac:dyDescent="0.25">
      <c r="B141" s="20">
        <v>46093</v>
      </c>
      <c r="C141" s="2" t="s">
        <v>1</v>
      </c>
      <c r="D141" s="2" t="s">
        <v>190</v>
      </c>
      <c r="E141" s="2" t="s">
        <v>149</v>
      </c>
      <c r="F141" s="2" t="s">
        <v>137</v>
      </c>
      <c r="G141" s="5">
        <v>15</v>
      </c>
      <c r="H141" s="5">
        <v>27.95</v>
      </c>
      <c r="I141" s="5">
        <v>419.25</v>
      </c>
      <c r="J141" s="5">
        <v>35753.949999999997</v>
      </c>
      <c r="K141" s="3" t="str" cm="1">
        <f t="array" ref="K141">_xlfn.LET(_xlpm.d,UPPER(TRIM(CLEAN(SUBSTITUTE(F141,CHAR(160),"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42" spans="2:11" hidden="1" x14ac:dyDescent="0.25">
      <c r="B142" s="20">
        <v>46093</v>
      </c>
      <c r="C142" s="2" t="s">
        <v>1</v>
      </c>
      <c r="D142" s="2" t="s">
        <v>191</v>
      </c>
      <c r="E142" s="2" t="s">
        <v>192</v>
      </c>
      <c r="F142" s="2" t="s">
        <v>137</v>
      </c>
      <c r="G142" s="5">
        <v>60</v>
      </c>
      <c r="H142" s="5">
        <v>27.95</v>
      </c>
      <c r="I142" s="5">
        <v>1677</v>
      </c>
      <c r="J142" s="5">
        <v>37430.949999999997</v>
      </c>
      <c r="K142" s="3" t="str" cm="1">
        <f t="array" ref="K142">_xlfn.LET(_xlpm.d,UPPER(TRIM(CLEAN(SUBSTITUTE(F142,CHAR(160),"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43" spans="2:11" hidden="1" x14ac:dyDescent="0.25">
      <c r="B143" s="20">
        <v>46093</v>
      </c>
      <c r="C143" s="2" t="s">
        <v>1</v>
      </c>
      <c r="D143" s="2" t="s">
        <v>193</v>
      </c>
      <c r="E143" s="2" t="s">
        <v>180</v>
      </c>
      <c r="F143" s="2" t="s">
        <v>137</v>
      </c>
      <c r="G143" s="5">
        <v>40</v>
      </c>
      <c r="H143" s="5">
        <v>27.95</v>
      </c>
      <c r="I143" s="5">
        <v>1118</v>
      </c>
      <c r="J143" s="5">
        <v>38548.949999999997</v>
      </c>
      <c r="K143" s="3" t="str" cm="1">
        <f t="array" ref="K143">_xlfn.LET(_xlpm.d,UPPER(TRIM(CLEAN(SUBSTITUTE(F143,CHAR(160),"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44" spans="2:11" hidden="1" x14ac:dyDescent="0.25">
      <c r="B144" s="20">
        <v>46094</v>
      </c>
      <c r="C144" s="2" t="s">
        <v>1</v>
      </c>
      <c r="D144" s="2" t="s">
        <v>194</v>
      </c>
      <c r="E144" s="2" t="s">
        <v>195</v>
      </c>
      <c r="F144" s="2" t="s">
        <v>137</v>
      </c>
      <c r="G144" s="5">
        <v>60</v>
      </c>
      <c r="H144" s="5">
        <v>27.95</v>
      </c>
      <c r="I144" s="5">
        <v>1677</v>
      </c>
      <c r="J144" s="5">
        <v>40225.949999999997</v>
      </c>
      <c r="K144" s="3" t="str" cm="1">
        <f t="array" ref="K144">_xlfn.LET(_xlpm.d,UPPER(TRIM(CLEAN(SUBSTITUTE(F144,CHAR(160),"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45" spans="1:11" hidden="1" x14ac:dyDescent="0.25">
      <c r="B145" s="20">
        <v>46094</v>
      </c>
      <c r="C145" s="2" t="s">
        <v>1</v>
      </c>
      <c r="D145" s="2" t="s">
        <v>196</v>
      </c>
      <c r="E145" s="2" t="s">
        <v>197</v>
      </c>
      <c r="F145" s="2" t="s">
        <v>137</v>
      </c>
      <c r="G145" s="5">
        <v>145</v>
      </c>
      <c r="H145" s="5">
        <v>27.95</v>
      </c>
      <c r="I145" s="5">
        <v>4052.75</v>
      </c>
      <c r="J145" s="5">
        <v>44278.7</v>
      </c>
      <c r="K145" s="3" t="str" cm="1">
        <f t="array" ref="K145">_xlfn.LET(_xlpm.d,UPPER(TRIM(CLEAN(SUBSTITUTE(F145,CHAR(160),"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46" spans="1:11" hidden="1" x14ac:dyDescent="0.25">
      <c r="B146" s="20">
        <v>46097</v>
      </c>
      <c r="C146" s="2" t="s">
        <v>1</v>
      </c>
      <c r="D146" s="2" t="s">
        <v>198</v>
      </c>
      <c r="E146" s="2" t="s">
        <v>135</v>
      </c>
      <c r="F146" s="2" t="s">
        <v>137</v>
      </c>
      <c r="G146" s="5">
        <v>60</v>
      </c>
      <c r="H146" s="5">
        <v>27.95</v>
      </c>
      <c r="I146" s="5">
        <v>1677</v>
      </c>
      <c r="J146" s="5">
        <v>45955.7</v>
      </c>
      <c r="K146" s="3" t="str" cm="1">
        <f t="array" ref="K146">_xlfn.LET(_xlpm.d,UPPER(TRIM(CLEAN(SUBSTITUTE(F146,CHAR(160),"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47" spans="1:11" hidden="1" x14ac:dyDescent="0.25">
      <c r="B147" s="20">
        <v>46098</v>
      </c>
      <c r="C147" s="2" t="s">
        <v>1</v>
      </c>
      <c r="D147" s="2" t="s">
        <v>199</v>
      </c>
      <c r="E147" s="2" t="s">
        <v>158</v>
      </c>
      <c r="F147" s="2" t="s">
        <v>137</v>
      </c>
      <c r="G147" s="5">
        <v>40</v>
      </c>
      <c r="H147" s="5">
        <v>27.95</v>
      </c>
      <c r="I147" s="5">
        <v>1118</v>
      </c>
      <c r="J147" s="5">
        <v>47073.7</v>
      </c>
      <c r="K147" s="3" t="str" cm="1">
        <f t="array" ref="K147">_xlfn.LET(_xlpm.d,UPPER(TRIM(CLEAN(SUBSTITUTE(F147,CHAR(160),"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48" spans="1:11" hidden="1" x14ac:dyDescent="0.25">
      <c r="B148" s="20">
        <v>46098</v>
      </c>
      <c r="C148" s="2" t="s">
        <v>1</v>
      </c>
      <c r="D148" s="2" t="s">
        <v>200</v>
      </c>
      <c r="E148" s="2" t="s">
        <v>141</v>
      </c>
      <c r="F148" s="2" t="s">
        <v>137</v>
      </c>
      <c r="G148" s="5">
        <v>30</v>
      </c>
      <c r="H148" s="5">
        <v>27.95</v>
      </c>
      <c r="I148" s="5">
        <v>838.5</v>
      </c>
      <c r="J148" s="5">
        <v>47912.2</v>
      </c>
      <c r="K148" s="3" t="str" cm="1">
        <f t="array" ref="K148">_xlfn.LET(_xlpm.d,UPPER(TRIM(CLEAN(SUBSTITUTE(F148,CHAR(160),"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49" spans="1:11" hidden="1" x14ac:dyDescent="0.25">
      <c r="B149" s="20">
        <v>46100</v>
      </c>
      <c r="C149" s="2" t="s">
        <v>1</v>
      </c>
      <c r="D149" s="2" t="s">
        <v>201</v>
      </c>
      <c r="E149" s="2" t="s">
        <v>149</v>
      </c>
      <c r="F149" s="2" t="s">
        <v>137</v>
      </c>
      <c r="G149" s="5">
        <v>30</v>
      </c>
      <c r="H149" s="5">
        <v>27.95</v>
      </c>
      <c r="I149" s="5">
        <v>838.5</v>
      </c>
      <c r="J149" s="5">
        <v>48750.7</v>
      </c>
      <c r="K149" s="3" t="str" cm="1">
        <f t="array" ref="K149">_xlfn.LET(_xlpm.d,UPPER(TRIM(CLEAN(SUBSTITUTE(F149,CHAR(160),"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50" spans="1:11" hidden="1" x14ac:dyDescent="0.25">
      <c r="B150" s="20">
        <v>46107</v>
      </c>
      <c r="C150" s="2" t="s">
        <v>1</v>
      </c>
      <c r="D150" s="2" t="s">
        <v>202</v>
      </c>
      <c r="E150" s="2" t="s">
        <v>168</v>
      </c>
      <c r="F150" s="2" t="s">
        <v>137</v>
      </c>
      <c r="G150" s="5">
        <v>40</v>
      </c>
      <c r="H150" s="5">
        <v>27.95</v>
      </c>
      <c r="I150" s="5">
        <v>1118</v>
      </c>
      <c r="J150" s="5">
        <v>49868.7</v>
      </c>
      <c r="K150" s="3" t="str" cm="1">
        <f t="array" ref="K150">_xlfn.LET(_xlpm.d,UPPER(TRIM(CLEAN(SUBSTITUTE(F150,CHAR(160),"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51" spans="1:11" hidden="1" x14ac:dyDescent="0.25">
      <c r="B151" s="20">
        <v>46107</v>
      </c>
      <c r="C151" s="2" t="s">
        <v>1</v>
      </c>
      <c r="D151" s="2" t="s">
        <v>203</v>
      </c>
      <c r="E151" s="2" t="s">
        <v>192</v>
      </c>
      <c r="F151" s="2" t="s">
        <v>137</v>
      </c>
      <c r="G151" s="5">
        <v>25</v>
      </c>
      <c r="H151" s="5">
        <v>27.95</v>
      </c>
      <c r="I151" s="5">
        <v>698.75</v>
      </c>
      <c r="J151" s="5">
        <v>50567.45</v>
      </c>
      <c r="K151" s="3" t="str" cm="1">
        <f t="array" ref="K151">_xlfn.LET(_xlpm.d,UPPER(TRIM(CLEAN(SUBSTITUTE(F151,CHAR(160),"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52" spans="1:11" hidden="1" x14ac:dyDescent="0.25">
      <c r="B152" s="20">
        <v>46112</v>
      </c>
      <c r="C152" s="2" t="s">
        <v>1</v>
      </c>
      <c r="D152" s="2" t="s">
        <v>204</v>
      </c>
      <c r="E152" s="2" t="s">
        <v>186</v>
      </c>
      <c r="F152" s="2" t="s">
        <v>137</v>
      </c>
      <c r="G152" s="5">
        <v>20</v>
      </c>
      <c r="H152" s="5">
        <v>27.95</v>
      </c>
      <c r="I152" s="5">
        <v>559</v>
      </c>
      <c r="J152" s="5">
        <v>51126.45</v>
      </c>
      <c r="K152" s="3" t="str" cm="1">
        <f t="array" ref="K152">_xlfn.LET(_xlpm.d,UPPER(TRIM(CLEAN(SUBSTITUTE(F152,CHAR(160),"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PETUNIA HYBRIDS</v>
      </c>
    </row>
    <row r="153" spans="1:11" hidden="1" x14ac:dyDescent="0.25">
      <c r="A153" s="11" t="s">
        <v>205</v>
      </c>
      <c r="G153" s="6">
        <v>1831</v>
      </c>
      <c r="I153" s="7">
        <f>I108+I109+I110+I111+I112+I113+I114+I115+I116+I117+I118+I119+I120+I121+I122+I123+I124+I125+I126+I127+I128+I129+I130+I131+I132+I133+I134+I135+I136+I137+I138+I139+I140+I141+I142+I143+I144+I145+I146+I147+I148+I149+I150+I151+I152</f>
        <v>51126.45</v>
      </c>
      <c r="K153" s="3" t="str" cm="1">
        <f t="array" ref="K153">_xlfn.LET(_xlpm.d,UPPER(TRIM(CLEAN(SUBSTITUTE(F153,CHAR(160),"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54" spans="1:11" hidden="1" x14ac:dyDescent="0.25">
      <c r="A154" s="10" t="s">
        <v>206</v>
      </c>
      <c r="K154" s="3" t="str" cm="1">
        <f t="array" ref="K154">_xlfn.LET(_xlpm.d,UPPER(TRIM(CLEAN(SUBSTITUTE(F154,CHAR(160),"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55" spans="1:11" hidden="1" x14ac:dyDescent="0.25">
      <c r="B155" s="20">
        <v>46085</v>
      </c>
      <c r="C155" s="2" t="s">
        <v>1</v>
      </c>
      <c r="D155" s="2" t="s">
        <v>175</v>
      </c>
      <c r="E155" s="2" t="s">
        <v>176</v>
      </c>
      <c r="F155" s="2" t="s">
        <v>207</v>
      </c>
      <c r="G155" s="5">
        <v>20</v>
      </c>
      <c r="H155" s="5">
        <v>21.2</v>
      </c>
      <c r="I155" s="5">
        <v>424</v>
      </c>
      <c r="J155" s="5">
        <v>424</v>
      </c>
      <c r="K155" s="3" t="str" cm="1">
        <f t="array" ref="K155">_xlfn.LET(_xlpm.d,UPPER(TRIM(CLEAN(SUBSTITUTE(F155,CHAR(160),"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56" spans="1:11" hidden="1" x14ac:dyDescent="0.25">
      <c r="B156" s="20">
        <v>46100</v>
      </c>
      <c r="C156" s="2" t="s">
        <v>1</v>
      </c>
      <c r="D156" s="2" t="s">
        <v>208</v>
      </c>
      <c r="E156" s="2" t="s">
        <v>3</v>
      </c>
      <c r="F156" s="2" t="s">
        <v>209</v>
      </c>
      <c r="G156" s="5">
        <v>30</v>
      </c>
      <c r="H156" s="5">
        <v>8.9</v>
      </c>
      <c r="I156" s="5">
        <v>267</v>
      </c>
      <c r="J156" s="5">
        <v>691</v>
      </c>
      <c r="K156" s="3" t="str" cm="1">
        <f t="array" ref="K156">_xlfn.LET(_xlpm.d,UPPER(TRIM(CLEAN(SUBSTITUTE(F156,CHAR(160),"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57" spans="1:11" hidden="1" x14ac:dyDescent="0.25">
      <c r="B157" s="20">
        <v>46104</v>
      </c>
      <c r="C157" s="2" t="s">
        <v>1</v>
      </c>
      <c r="D157" s="2" t="s">
        <v>210</v>
      </c>
      <c r="E157" s="2" t="s">
        <v>143</v>
      </c>
      <c r="F157" s="2" t="s">
        <v>206</v>
      </c>
      <c r="G157" s="5">
        <v>50</v>
      </c>
      <c r="H157" s="5">
        <v>0</v>
      </c>
      <c r="I157" s="5">
        <v>0</v>
      </c>
      <c r="J157" s="5">
        <v>691</v>
      </c>
      <c r="K157" s="3" t="str" cm="1">
        <f t="array" ref="K157">_xlfn.LET(_xlpm.d,UPPER(TRIM(CLEAN(SUBSTITUTE(F157,CHAR(160),"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58" spans="1:11" hidden="1" x14ac:dyDescent="0.25">
      <c r="A158" s="11" t="s">
        <v>211</v>
      </c>
      <c r="G158" s="6">
        <v>100</v>
      </c>
      <c r="I158" s="8">
        <f>I155+I156+I157</f>
        <v>691</v>
      </c>
      <c r="K158" s="3" t="str" cm="1">
        <f t="array" ref="K158">_xlfn.LET(_xlpm.d,UPPER(TRIM(CLEAN(SUBSTITUTE(F158,CHAR(160),"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59" spans="1:11" hidden="1" x14ac:dyDescent="0.25">
      <c r="A159" s="10" t="s">
        <v>212</v>
      </c>
      <c r="K159" s="3" t="str" cm="1">
        <f t="array" ref="K159">_xlfn.LET(_xlpm.d,UPPER(TRIM(CLEAN(SUBSTITUTE(F159,CHAR(160),"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60" spans="1:11" hidden="1" x14ac:dyDescent="0.25">
      <c r="B160" s="20">
        <v>46066</v>
      </c>
      <c r="C160" s="2" t="s">
        <v>1</v>
      </c>
      <c r="D160" s="2" t="s">
        <v>82</v>
      </c>
      <c r="E160" s="2" t="s">
        <v>43</v>
      </c>
      <c r="F160" s="2" t="s">
        <v>212</v>
      </c>
      <c r="G160" s="5">
        <v>20</v>
      </c>
      <c r="H160" s="5">
        <v>11.95</v>
      </c>
      <c r="I160" s="5">
        <v>239</v>
      </c>
      <c r="J160" s="5">
        <v>239</v>
      </c>
      <c r="K160" s="3" t="str" cm="1">
        <f t="array" ref="K160">_xlfn.LET(_xlpm.d,UPPER(TRIM(CLEAN(SUBSTITUTE(F160,CHAR(160),"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61" spans="1:11" hidden="1" x14ac:dyDescent="0.25">
      <c r="B161" s="20">
        <v>46070</v>
      </c>
      <c r="C161" s="2" t="s">
        <v>1</v>
      </c>
      <c r="D161" s="2" t="s">
        <v>213</v>
      </c>
      <c r="E161" s="2" t="s">
        <v>214</v>
      </c>
      <c r="F161" s="2" t="s">
        <v>212</v>
      </c>
      <c r="G161" s="5">
        <v>25</v>
      </c>
      <c r="H161" s="5">
        <v>12.2</v>
      </c>
      <c r="I161" s="5">
        <v>305</v>
      </c>
      <c r="J161" s="5">
        <v>544</v>
      </c>
      <c r="K161" s="3" t="str" cm="1">
        <f t="array" ref="K161">_xlfn.LET(_xlpm.d,UPPER(TRIM(CLEAN(SUBSTITUTE(F161,CHAR(160),"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62" spans="1:11" hidden="1" x14ac:dyDescent="0.25">
      <c r="B162" s="20">
        <v>46073</v>
      </c>
      <c r="C162" s="2" t="s">
        <v>1</v>
      </c>
      <c r="D162" s="2" t="s">
        <v>129</v>
      </c>
      <c r="E162" s="2" t="s">
        <v>43</v>
      </c>
      <c r="F162" s="2" t="s">
        <v>212</v>
      </c>
      <c r="G162" s="5">
        <v>10</v>
      </c>
      <c r="H162" s="5">
        <v>11.95</v>
      </c>
      <c r="I162" s="5">
        <v>119.5</v>
      </c>
      <c r="J162" s="5">
        <v>663.5</v>
      </c>
      <c r="K162" s="3" t="str" cm="1">
        <f t="array" ref="K162">_xlfn.LET(_xlpm.d,UPPER(TRIM(CLEAN(SUBSTITUTE(F162,CHAR(160),"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63" spans="1:11" hidden="1" x14ac:dyDescent="0.25">
      <c r="B163" s="20">
        <v>46079</v>
      </c>
      <c r="C163" s="2" t="s">
        <v>1</v>
      </c>
      <c r="D163" s="2" t="s">
        <v>215</v>
      </c>
      <c r="E163" s="2" t="s">
        <v>3</v>
      </c>
      <c r="F163" s="2" t="s">
        <v>216</v>
      </c>
      <c r="G163" s="5">
        <v>40</v>
      </c>
      <c r="H163" s="5">
        <v>8.99</v>
      </c>
      <c r="I163" s="5">
        <v>359.6</v>
      </c>
      <c r="J163" s="5">
        <v>1023.1</v>
      </c>
      <c r="K163" s="3" t="str" cm="1">
        <f t="array" ref="K163">_xlfn.LET(_xlpm.d,UPPER(TRIM(CLEAN(SUBSTITUTE(F163,CHAR(160),"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64" spans="1:11" hidden="1" x14ac:dyDescent="0.25">
      <c r="B164" s="20">
        <v>46080</v>
      </c>
      <c r="C164" s="2" t="s">
        <v>1</v>
      </c>
      <c r="D164" s="2" t="s">
        <v>130</v>
      </c>
      <c r="E164" s="2" t="s">
        <v>43</v>
      </c>
      <c r="F164" s="2" t="s">
        <v>212</v>
      </c>
      <c r="G164" s="5">
        <v>10</v>
      </c>
      <c r="H164" s="5">
        <v>11.95</v>
      </c>
      <c r="I164" s="5">
        <v>119.5</v>
      </c>
      <c r="J164" s="5">
        <v>1142.5999999999999</v>
      </c>
      <c r="K164" s="3" t="str" cm="1">
        <f t="array" ref="K164">_xlfn.LET(_xlpm.d,UPPER(TRIM(CLEAN(SUBSTITUTE(F164,CHAR(160),"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65" spans="1:11" hidden="1" x14ac:dyDescent="0.25">
      <c r="B165" s="20">
        <v>46086</v>
      </c>
      <c r="C165" s="2" t="s">
        <v>1</v>
      </c>
      <c r="D165" s="2" t="s">
        <v>217</v>
      </c>
      <c r="E165" s="2" t="s">
        <v>16</v>
      </c>
      <c r="F165" s="2" t="s">
        <v>218</v>
      </c>
      <c r="G165" s="5">
        <v>10</v>
      </c>
      <c r="H165" s="5">
        <v>8.99</v>
      </c>
      <c r="I165" s="5">
        <v>89.9</v>
      </c>
      <c r="J165" s="5">
        <v>1232.5</v>
      </c>
      <c r="K165" s="3" t="str" cm="1">
        <f t="array" ref="K165">_xlfn.LET(_xlpm.d,UPPER(TRIM(CLEAN(SUBSTITUTE(F165,CHAR(160),"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66" spans="1:11" hidden="1" x14ac:dyDescent="0.25">
      <c r="A166" s="11" t="s">
        <v>219</v>
      </c>
      <c r="G166" s="6">
        <v>115</v>
      </c>
      <c r="I166" s="7">
        <f>I160+I161+I162+I163+I164+I165</f>
        <v>1232.5</v>
      </c>
      <c r="K166" s="3" t="str" cm="1">
        <f t="array" ref="K166">_xlfn.LET(_xlpm.d,UPPER(TRIM(CLEAN(SUBSTITUTE(F166,CHAR(160),"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67" spans="1:11" hidden="1" x14ac:dyDescent="0.25">
      <c r="A167" s="10" t="s">
        <v>220</v>
      </c>
      <c r="K167" s="3" t="str" cm="1">
        <f t="array" ref="K167">_xlfn.LET(_xlpm.d,UPPER(TRIM(CLEAN(SUBSTITUTE(F167,CHAR(160),"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68" spans="1:11" hidden="1" x14ac:dyDescent="0.25">
      <c r="B168" s="20">
        <v>45982</v>
      </c>
      <c r="C168" s="2" t="s">
        <v>1</v>
      </c>
      <c r="D168" s="2" t="s">
        <v>221</v>
      </c>
      <c r="E168" s="2" t="s">
        <v>78</v>
      </c>
      <c r="F168" s="2" t="s">
        <v>220</v>
      </c>
      <c r="G168" s="5">
        <v>300</v>
      </c>
      <c r="H168" s="5">
        <v>7</v>
      </c>
      <c r="I168" s="5">
        <v>2100</v>
      </c>
      <c r="J168" s="5">
        <v>2100</v>
      </c>
      <c r="K168" s="3" t="str" cm="1">
        <f t="array" ref="K168">_xlfn.LET(_xlpm.d,UPPER(TRIM(CLEAN(SUBSTITUTE(F168,CHAR(160),"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69" spans="1:11" hidden="1" x14ac:dyDescent="0.25">
      <c r="B169" s="20">
        <v>45982</v>
      </c>
      <c r="C169" s="2" t="s">
        <v>1</v>
      </c>
      <c r="D169" s="2" t="s">
        <v>222</v>
      </c>
      <c r="E169" s="2" t="s">
        <v>197</v>
      </c>
      <c r="F169" s="2" t="s">
        <v>220</v>
      </c>
      <c r="G169" s="5">
        <v>300</v>
      </c>
      <c r="H169" s="5">
        <v>7</v>
      </c>
      <c r="I169" s="5">
        <v>2100</v>
      </c>
      <c r="J169" s="5">
        <v>4200</v>
      </c>
      <c r="K169" s="3" t="str" cm="1">
        <f t="array" ref="K169">_xlfn.LET(_xlpm.d,UPPER(TRIM(CLEAN(SUBSTITUTE(F169,CHAR(160),"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70" spans="1:11" hidden="1" x14ac:dyDescent="0.25">
      <c r="B170" s="20">
        <v>45982</v>
      </c>
      <c r="C170" s="2" t="s">
        <v>1</v>
      </c>
      <c r="D170" s="2" t="s">
        <v>223</v>
      </c>
      <c r="E170" s="2" t="s">
        <v>224</v>
      </c>
      <c r="F170" s="2" t="s">
        <v>220</v>
      </c>
      <c r="G170" s="5">
        <v>500</v>
      </c>
      <c r="H170" s="5">
        <v>7</v>
      </c>
      <c r="I170" s="5">
        <v>3500</v>
      </c>
      <c r="J170" s="5">
        <v>7700</v>
      </c>
      <c r="K170" s="3" t="str" cm="1">
        <f t="array" ref="K170">_xlfn.LET(_xlpm.d,UPPER(TRIM(CLEAN(SUBSTITUTE(F170,CHAR(160),"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71" spans="1:11" hidden="1" x14ac:dyDescent="0.25">
      <c r="B171" s="20">
        <v>45982</v>
      </c>
      <c r="C171" s="2" t="s">
        <v>1</v>
      </c>
      <c r="D171" s="2" t="s">
        <v>225</v>
      </c>
      <c r="E171" s="2" t="s">
        <v>226</v>
      </c>
      <c r="F171" s="2" t="s">
        <v>220</v>
      </c>
      <c r="G171" s="5">
        <v>80</v>
      </c>
      <c r="H171" s="5">
        <v>7</v>
      </c>
      <c r="I171" s="5">
        <v>560</v>
      </c>
      <c r="J171" s="5">
        <v>8260</v>
      </c>
      <c r="K171" s="3" t="str" cm="1">
        <f t="array" ref="K171">_xlfn.LET(_xlpm.d,UPPER(TRIM(CLEAN(SUBSTITUTE(F171,CHAR(160),"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72" spans="1:11" hidden="1" x14ac:dyDescent="0.25">
      <c r="B172" s="20">
        <v>45982</v>
      </c>
      <c r="C172" s="2" t="s">
        <v>1</v>
      </c>
      <c r="D172" s="2" t="s">
        <v>227</v>
      </c>
      <c r="E172" s="2" t="s">
        <v>228</v>
      </c>
      <c r="F172" s="2" t="s">
        <v>220</v>
      </c>
      <c r="G172" s="5">
        <v>150</v>
      </c>
      <c r="H172" s="5">
        <v>7</v>
      </c>
      <c r="I172" s="5">
        <v>1050</v>
      </c>
      <c r="J172" s="5">
        <v>9310</v>
      </c>
      <c r="K172" s="3" t="str" cm="1">
        <f t="array" ref="K172">_xlfn.LET(_xlpm.d,UPPER(TRIM(CLEAN(SUBSTITUTE(F172,CHAR(160),"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73" spans="1:11" hidden="1" x14ac:dyDescent="0.25">
      <c r="B173" s="20">
        <v>45982</v>
      </c>
      <c r="C173" s="2" t="s">
        <v>1</v>
      </c>
      <c r="D173" s="2" t="s">
        <v>229</v>
      </c>
      <c r="E173" s="2" t="s">
        <v>162</v>
      </c>
      <c r="F173" s="2" t="s">
        <v>220</v>
      </c>
      <c r="G173" s="5">
        <v>300</v>
      </c>
      <c r="H173" s="5">
        <v>7</v>
      </c>
      <c r="I173" s="5">
        <v>2100</v>
      </c>
      <c r="J173" s="5">
        <v>11410</v>
      </c>
      <c r="K173" s="3" t="str" cm="1">
        <f t="array" ref="K173">_xlfn.LET(_xlpm.d,UPPER(TRIM(CLEAN(SUBSTITUTE(F173,CHAR(160),"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74" spans="1:11" hidden="1" x14ac:dyDescent="0.25">
      <c r="B174" s="20">
        <v>45982</v>
      </c>
      <c r="C174" s="2" t="s">
        <v>1</v>
      </c>
      <c r="D174" s="2" t="s">
        <v>230</v>
      </c>
      <c r="E174" s="2" t="s">
        <v>186</v>
      </c>
      <c r="F174" s="2" t="s">
        <v>220</v>
      </c>
      <c r="G174" s="5">
        <v>150</v>
      </c>
      <c r="H174" s="5">
        <v>7</v>
      </c>
      <c r="I174" s="5">
        <v>1050</v>
      </c>
      <c r="J174" s="5">
        <v>12460</v>
      </c>
      <c r="K174" s="3" t="str" cm="1">
        <f t="array" ref="K174">_xlfn.LET(_xlpm.d,UPPER(TRIM(CLEAN(SUBSTITUTE(F174,CHAR(160),"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75" spans="1:11" hidden="1" x14ac:dyDescent="0.25">
      <c r="B175" s="20">
        <v>45982</v>
      </c>
      <c r="C175" s="2" t="s">
        <v>1</v>
      </c>
      <c r="D175" s="2" t="s">
        <v>231</v>
      </c>
      <c r="E175" s="2" t="s">
        <v>232</v>
      </c>
      <c r="F175" s="2" t="s">
        <v>220</v>
      </c>
      <c r="G175" s="5">
        <v>100</v>
      </c>
      <c r="H175" s="5">
        <v>7</v>
      </c>
      <c r="I175" s="5">
        <v>700</v>
      </c>
      <c r="J175" s="5">
        <v>13160</v>
      </c>
      <c r="K175" s="3" t="str" cm="1">
        <f t="array" ref="K175">_xlfn.LET(_xlpm.d,UPPER(TRIM(CLEAN(SUBSTITUTE(F175,CHAR(160),"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76" spans="1:11" hidden="1" x14ac:dyDescent="0.25">
      <c r="B176" s="20">
        <v>45982</v>
      </c>
      <c r="C176" s="2" t="s">
        <v>1</v>
      </c>
      <c r="D176" s="2" t="s">
        <v>233</v>
      </c>
      <c r="E176" s="2" t="s">
        <v>234</v>
      </c>
      <c r="F176" s="2" t="s">
        <v>220</v>
      </c>
      <c r="G176" s="5">
        <v>200</v>
      </c>
      <c r="H176" s="5">
        <v>7</v>
      </c>
      <c r="I176" s="5">
        <v>1400</v>
      </c>
      <c r="J176" s="5">
        <v>14560</v>
      </c>
      <c r="K176" s="3" t="str" cm="1">
        <f t="array" ref="K176">_xlfn.LET(_xlpm.d,UPPER(TRIM(CLEAN(SUBSTITUTE(F176,CHAR(160),"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77" spans="2:11" hidden="1" x14ac:dyDescent="0.25">
      <c r="B177" s="20">
        <v>45982</v>
      </c>
      <c r="C177" s="2" t="s">
        <v>1</v>
      </c>
      <c r="D177" s="2" t="s">
        <v>235</v>
      </c>
      <c r="E177" s="2" t="s">
        <v>236</v>
      </c>
      <c r="F177" s="2" t="s">
        <v>220</v>
      </c>
      <c r="G177" s="5">
        <v>300</v>
      </c>
      <c r="H177" s="5">
        <v>7</v>
      </c>
      <c r="I177" s="5">
        <v>2100</v>
      </c>
      <c r="J177" s="5">
        <v>16660</v>
      </c>
      <c r="K177" s="3" t="str" cm="1">
        <f t="array" ref="K177">_xlfn.LET(_xlpm.d,UPPER(TRIM(CLEAN(SUBSTITUTE(F177,CHAR(160),"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78" spans="2:11" hidden="1" x14ac:dyDescent="0.25">
      <c r="B178" s="20">
        <v>45982</v>
      </c>
      <c r="C178" s="2" t="s">
        <v>1</v>
      </c>
      <c r="D178" s="2" t="s">
        <v>237</v>
      </c>
      <c r="E178" s="2" t="s">
        <v>238</v>
      </c>
      <c r="F178" s="2" t="s">
        <v>220</v>
      </c>
      <c r="G178" s="5">
        <v>150</v>
      </c>
      <c r="H178" s="5">
        <v>7</v>
      </c>
      <c r="I178" s="5">
        <v>1050</v>
      </c>
      <c r="J178" s="5">
        <v>17710</v>
      </c>
      <c r="K178" s="3" t="str" cm="1">
        <f t="array" ref="K178">_xlfn.LET(_xlpm.d,UPPER(TRIM(CLEAN(SUBSTITUTE(F178,CHAR(160),"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79" spans="2:11" hidden="1" x14ac:dyDescent="0.25">
      <c r="B179" s="20">
        <v>45982</v>
      </c>
      <c r="C179" s="2" t="s">
        <v>1</v>
      </c>
      <c r="D179" s="2" t="s">
        <v>239</v>
      </c>
      <c r="E179" s="2" t="s">
        <v>154</v>
      </c>
      <c r="F179" s="2" t="s">
        <v>220</v>
      </c>
      <c r="G179" s="5">
        <v>200</v>
      </c>
      <c r="H179" s="5">
        <v>7</v>
      </c>
      <c r="I179" s="5">
        <v>1400</v>
      </c>
      <c r="J179" s="5">
        <v>19110</v>
      </c>
      <c r="K179" s="3" t="str" cm="1">
        <f t="array" ref="K179">_xlfn.LET(_xlpm.d,UPPER(TRIM(CLEAN(SUBSTITUTE(F179,CHAR(160),"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0" spans="2:11" hidden="1" x14ac:dyDescent="0.25">
      <c r="B180" s="20">
        <v>45982</v>
      </c>
      <c r="C180" s="2" t="s">
        <v>1</v>
      </c>
      <c r="D180" s="2" t="s">
        <v>240</v>
      </c>
      <c r="E180" s="2" t="s">
        <v>241</v>
      </c>
      <c r="F180" s="2" t="s">
        <v>220</v>
      </c>
      <c r="G180" s="5">
        <v>150</v>
      </c>
      <c r="H180" s="5">
        <v>7</v>
      </c>
      <c r="I180" s="5">
        <v>1050</v>
      </c>
      <c r="J180" s="5">
        <v>20160</v>
      </c>
      <c r="K180" s="3" t="str" cm="1">
        <f t="array" ref="K180">_xlfn.LET(_xlpm.d,UPPER(TRIM(CLEAN(SUBSTITUTE(F180,CHAR(160),"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1" spans="2:11" hidden="1" x14ac:dyDescent="0.25">
      <c r="B181" s="20">
        <v>45982</v>
      </c>
      <c r="C181" s="2" t="s">
        <v>1</v>
      </c>
      <c r="D181" s="2" t="s">
        <v>242</v>
      </c>
      <c r="E181" s="2" t="s">
        <v>243</v>
      </c>
      <c r="F181" s="2" t="s">
        <v>220</v>
      </c>
      <c r="G181" s="5">
        <v>200</v>
      </c>
      <c r="H181" s="5">
        <v>7</v>
      </c>
      <c r="I181" s="5">
        <v>1400</v>
      </c>
      <c r="J181" s="5">
        <v>21560</v>
      </c>
      <c r="K181" s="3" t="str" cm="1">
        <f t="array" ref="K181">_xlfn.LET(_xlpm.d,UPPER(TRIM(CLEAN(SUBSTITUTE(F181,CHAR(160),"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2" spans="2:11" hidden="1" x14ac:dyDescent="0.25">
      <c r="B182" s="20">
        <v>45982</v>
      </c>
      <c r="C182" s="2" t="s">
        <v>1</v>
      </c>
      <c r="D182" s="2" t="s">
        <v>244</v>
      </c>
      <c r="E182" s="2" t="s">
        <v>195</v>
      </c>
      <c r="F182" s="2" t="s">
        <v>220</v>
      </c>
      <c r="G182" s="5">
        <v>200</v>
      </c>
      <c r="H182" s="5">
        <v>7</v>
      </c>
      <c r="I182" s="5">
        <v>1400</v>
      </c>
      <c r="J182" s="5">
        <v>22960</v>
      </c>
      <c r="K182" s="3" t="str" cm="1">
        <f t="array" ref="K182">_xlfn.LET(_xlpm.d,UPPER(TRIM(CLEAN(SUBSTITUTE(F182,CHAR(160),"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3" spans="2:11" hidden="1" x14ac:dyDescent="0.25">
      <c r="B183" s="20">
        <v>45985</v>
      </c>
      <c r="C183" s="2" t="s">
        <v>1</v>
      </c>
      <c r="D183" s="2" t="s">
        <v>245</v>
      </c>
      <c r="E183" s="2" t="s">
        <v>246</v>
      </c>
      <c r="F183" s="2" t="s">
        <v>220</v>
      </c>
      <c r="G183" s="5">
        <v>80</v>
      </c>
      <c r="H183" s="5">
        <v>7</v>
      </c>
      <c r="I183" s="5">
        <v>560</v>
      </c>
      <c r="J183" s="5">
        <v>23520</v>
      </c>
      <c r="K183" s="3" t="str" cm="1">
        <f t="array" ref="K183">_xlfn.LET(_xlpm.d,UPPER(TRIM(CLEAN(SUBSTITUTE(F183,CHAR(160),"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4" spans="2:11" hidden="1" x14ac:dyDescent="0.25">
      <c r="B184" s="20">
        <v>45985</v>
      </c>
      <c r="C184" s="2" t="s">
        <v>1</v>
      </c>
      <c r="D184" s="2" t="s">
        <v>247</v>
      </c>
      <c r="E184" s="2" t="s">
        <v>248</v>
      </c>
      <c r="F184" s="2" t="s">
        <v>220</v>
      </c>
      <c r="G184" s="5">
        <v>200</v>
      </c>
      <c r="H184" s="5">
        <v>7</v>
      </c>
      <c r="I184" s="5">
        <v>1400</v>
      </c>
      <c r="J184" s="5">
        <v>24920</v>
      </c>
      <c r="K184" s="3" t="str" cm="1">
        <f t="array" ref="K184">_xlfn.LET(_xlpm.d,UPPER(TRIM(CLEAN(SUBSTITUTE(F184,CHAR(160),"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5" spans="2:11" hidden="1" x14ac:dyDescent="0.25">
      <c r="B185" s="20">
        <v>45985</v>
      </c>
      <c r="C185" s="2" t="s">
        <v>1</v>
      </c>
      <c r="D185" s="2" t="s">
        <v>249</v>
      </c>
      <c r="E185" s="2" t="s">
        <v>180</v>
      </c>
      <c r="F185" s="2" t="s">
        <v>220</v>
      </c>
      <c r="G185" s="5">
        <v>200</v>
      </c>
      <c r="H185" s="5">
        <v>7</v>
      </c>
      <c r="I185" s="5">
        <v>1400</v>
      </c>
      <c r="J185" s="5">
        <v>26320</v>
      </c>
      <c r="K185" s="3" t="str" cm="1">
        <f t="array" ref="K185">_xlfn.LET(_xlpm.d,UPPER(TRIM(CLEAN(SUBSTITUTE(F185,CHAR(160),"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6" spans="2:11" hidden="1" x14ac:dyDescent="0.25">
      <c r="B186" s="20">
        <v>45985</v>
      </c>
      <c r="C186" s="2" t="s">
        <v>1</v>
      </c>
      <c r="D186" s="2" t="s">
        <v>250</v>
      </c>
      <c r="E186" s="2" t="s">
        <v>251</v>
      </c>
      <c r="F186" s="2" t="s">
        <v>220</v>
      </c>
      <c r="G186" s="5">
        <v>80</v>
      </c>
      <c r="H186" s="5">
        <v>7</v>
      </c>
      <c r="I186" s="5">
        <v>560</v>
      </c>
      <c r="J186" s="5">
        <v>26880</v>
      </c>
      <c r="K186" s="3" t="str" cm="1">
        <f t="array" ref="K186">_xlfn.LET(_xlpm.d,UPPER(TRIM(CLEAN(SUBSTITUTE(F186,CHAR(160),"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7" spans="2:11" hidden="1" x14ac:dyDescent="0.25">
      <c r="B187" s="20">
        <v>45985</v>
      </c>
      <c r="C187" s="2" t="s">
        <v>1</v>
      </c>
      <c r="D187" s="2" t="s">
        <v>252</v>
      </c>
      <c r="E187" s="2" t="s">
        <v>135</v>
      </c>
      <c r="F187" s="2" t="s">
        <v>220</v>
      </c>
      <c r="G187" s="5">
        <v>200</v>
      </c>
      <c r="H187" s="5">
        <v>7</v>
      </c>
      <c r="I187" s="5">
        <v>1400</v>
      </c>
      <c r="J187" s="5">
        <v>28280</v>
      </c>
      <c r="K187" s="3" t="str" cm="1">
        <f t="array" ref="K187">_xlfn.LET(_xlpm.d,UPPER(TRIM(CLEAN(SUBSTITUTE(F187,CHAR(160),"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8" spans="2:11" hidden="1" x14ac:dyDescent="0.25">
      <c r="B188" s="20">
        <v>45985</v>
      </c>
      <c r="C188" s="2" t="s">
        <v>1</v>
      </c>
      <c r="D188" s="2" t="s">
        <v>253</v>
      </c>
      <c r="E188" s="2" t="s">
        <v>254</v>
      </c>
      <c r="F188" s="2" t="s">
        <v>220</v>
      </c>
      <c r="G188" s="5">
        <v>150</v>
      </c>
      <c r="H188" s="5">
        <v>7</v>
      </c>
      <c r="I188" s="5">
        <v>1050</v>
      </c>
      <c r="J188" s="5">
        <v>29330</v>
      </c>
      <c r="K188" s="3" t="str" cm="1">
        <f t="array" ref="K188">_xlfn.LET(_xlpm.d,UPPER(TRIM(CLEAN(SUBSTITUTE(F188,CHAR(160),"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9" spans="2:11" hidden="1" x14ac:dyDescent="0.25">
      <c r="B189" s="20">
        <v>45985</v>
      </c>
      <c r="C189" s="2" t="s">
        <v>1</v>
      </c>
      <c r="D189" s="2" t="s">
        <v>255</v>
      </c>
      <c r="E189" s="2" t="s">
        <v>160</v>
      </c>
      <c r="F189" s="2" t="s">
        <v>220</v>
      </c>
      <c r="G189" s="5">
        <v>200</v>
      </c>
      <c r="H189" s="5">
        <v>7</v>
      </c>
      <c r="I189" s="5">
        <v>1400</v>
      </c>
      <c r="J189" s="5">
        <v>30730</v>
      </c>
      <c r="K189" s="3" t="str" cm="1">
        <f t="array" ref="K189">_xlfn.LET(_xlpm.d,UPPER(TRIM(CLEAN(SUBSTITUTE(F189,CHAR(160),"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" spans="2:11" hidden="1" x14ac:dyDescent="0.25">
      <c r="B190" s="20">
        <v>45985</v>
      </c>
      <c r="C190" s="2" t="s">
        <v>1</v>
      </c>
      <c r="D190" s="2" t="s">
        <v>256</v>
      </c>
      <c r="E190" s="2" t="s">
        <v>192</v>
      </c>
      <c r="F190" s="2" t="s">
        <v>220</v>
      </c>
      <c r="G190" s="5">
        <v>200</v>
      </c>
      <c r="H190" s="5">
        <v>7</v>
      </c>
      <c r="I190" s="5">
        <v>1400</v>
      </c>
      <c r="J190" s="5">
        <v>32130</v>
      </c>
      <c r="K190" s="3" t="str" cm="1">
        <f t="array" ref="K190">_xlfn.LET(_xlpm.d,UPPER(TRIM(CLEAN(SUBSTITUTE(F190,CHAR(160),"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1" spans="2:11" hidden="1" x14ac:dyDescent="0.25">
      <c r="B191" s="20">
        <v>45986</v>
      </c>
      <c r="C191" s="2" t="s">
        <v>1</v>
      </c>
      <c r="D191" s="2" t="s">
        <v>257</v>
      </c>
      <c r="E191" s="2" t="s">
        <v>214</v>
      </c>
      <c r="F191" s="2" t="s">
        <v>220</v>
      </c>
      <c r="G191" s="5">
        <v>100</v>
      </c>
      <c r="H191" s="5">
        <v>7</v>
      </c>
      <c r="I191" s="5">
        <v>700</v>
      </c>
      <c r="J191" s="5">
        <v>32830</v>
      </c>
      <c r="K191" s="3" t="str" cm="1">
        <f t="array" ref="K191">_xlfn.LET(_xlpm.d,UPPER(TRIM(CLEAN(SUBSTITUTE(F191,CHAR(160),"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2" spans="2:11" hidden="1" x14ac:dyDescent="0.25">
      <c r="B192" s="20">
        <v>45986</v>
      </c>
      <c r="C192" s="2" t="s">
        <v>1</v>
      </c>
      <c r="D192" s="2" t="s">
        <v>258</v>
      </c>
      <c r="E192" s="2" t="s">
        <v>259</v>
      </c>
      <c r="F192" s="2" t="s">
        <v>220</v>
      </c>
      <c r="G192" s="5">
        <v>100</v>
      </c>
      <c r="H192" s="5">
        <v>7</v>
      </c>
      <c r="I192" s="5">
        <v>700</v>
      </c>
      <c r="J192" s="5">
        <v>33530</v>
      </c>
      <c r="K192" s="3" t="str" cm="1">
        <f t="array" ref="K192">_xlfn.LET(_xlpm.d,UPPER(TRIM(CLEAN(SUBSTITUTE(F192,CHAR(160),"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" spans="2:11" hidden="1" x14ac:dyDescent="0.25">
      <c r="B193" s="20">
        <v>45986</v>
      </c>
      <c r="C193" s="2" t="s">
        <v>1</v>
      </c>
      <c r="D193" s="2" t="s">
        <v>260</v>
      </c>
      <c r="E193" s="2" t="s">
        <v>261</v>
      </c>
      <c r="F193" s="2" t="s">
        <v>220</v>
      </c>
      <c r="G193" s="5">
        <v>80</v>
      </c>
      <c r="H193" s="5">
        <v>7</v>
      </c>
      <c r="I193" s="5">
        <v>560</v>
      </c>
      <c r="J193" s="5">
        <v>34090</v>
      </c>
      <c r="K193" s="3" t="str" cm="1">
        <f t="array" ref="K193">_xlfn.LET(_xlpm.d,UPPER(TRIM(CLEAN(SUBSTITUTE(F193,CHAR(160),"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" spans="2:11" hidden="1" x14ac:dyDescent="0.25">
      <c r="B194" s="20">
        <v>45986</v>
      </c>
      <c r="C194" s="2" t="s">
        <v>1</v>
      </c>
      <c r="D194" s="2" t="s">
        <v>262</v>
      </c>
      <c r="E194" s="2" t="s">
        <v>263</v>
      </c>
      <c r="F194" s="2" t="s">
        <v>220</v>
      </c>
      <c r="G194" s="5">
        <v>150</v>
      </c>
      <c r="H194" s="5">
        <v>7</v>
      </c>
      <c r="I194" s="5">
        <v>1050</v>
      </c>
      <c r="J194" s="5">
        <v>35140</v>
      </c>
      <c r="K194" s="3" t="str" cm="1">
        <f t="array" ref="K194">_xlfn.LET(_xlpm.d,UPPER(TRIM(CLEAN(SUBSTITUTE(F194,CHAR(160),"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5" spans="2:11" hidden="1" x14ac:dyDescent="0.25">
      <c r="B195" s="20">
        <v>45986</v>
      </c>
      <c r="C195" s="2" t="s">
        <v>1</v>
      </c>
      <c r="D195" s="2" t="s">
        <v>264</v>
      </c>
      <c r="E195" s="2" t="s">
        <v>165</v>
      </c>
      <c r="F195" s="2" t="s">
        <v>220</v>
      </c>
      <c r="G195" s="5">
        <v>100</v>
      </c>
      <c r="H195" s="5">
        <v>7</v>
      </c>
      <c r="I195" s="5">
        <v>700</v>
      </c>
      <c r="J195" s="5">
        <v>35840</v>
      </c>
      <c r="K195" s="3" t="str" cm="1">
        <f t="array" ref="K195">_xlfn.LET(_xlpm.d,UPPER(TRIM(CLEAN(SUBSTITUTE(F195,CHAR(160),"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6" spans="2:11" hidden="1" x14ac:dyDescent="0.25">
      <c r="B196" s="20">
        <v>45986</v>
      </c>
      <c r="C196" s="2" t="s">
        <v>1</v>
      </c>
      <c r="D196" s="2" t="s">
        <v>265</v>
      </c>
      <c r="E196" s="2" t="s">
        <v>266</v>
      </c>
      <c r="F196" s="2" t="s">
        <v>220</v>
      </c>
      <c r="G196" s="5">
        <v>150</v>
      </c>
      <c r="H196" s="5">
        <v>7</v>
      </c>
      <c r="I196" s="5">
        <v>1050</v>
      </c>
      <c r="J196" s="5">
        <v>36890</v>
      </c>
      <c r="K196" s="3" t="str" cm="1">
        <f t="array" ref="K196">_xlfn.LET(_xlpm.d,UPPER(TRIM(CLEAN(SUBSTITUTE(F196,CHAR(160),"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7" spans="2:11" hidden="1" x14ac:dyDescent="0.25">
      <c r="B197" s="20">
        <v>45986</v>
      </c>
      <c r="C197" s="2" t="s">
        <v>1</v>
      </c>
      <c r="D197" s="2" t="s">
        <v>267</v>
      </c>
      <c r="E197" s="2" t="s">
        <v>268</v>
      </c>
      <c r="F197" s="2" t="s">
        <v>220</v>
      </c>
      <c r="G197" s="5">
        <v>150</v>
      </c>
      <c r="H197" s="5">
        <v>7</v>
      </c>
      <c r="I197" s="5">
        <v>1050</v>
      </c>
      <c r="J197" s="5">
        <v>37940</v>
      </c>
      <c r="K197" s="3" t="str" cm="1">
        <f t="array" ref="K197">_xlfn.LET(_xlpm.d,UPPER(TRIM(CLEAN(SUBSTITUTE(F197,CHAR(160),"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8" spans="2:11" hidden="1" x14ac:dyDescent="0.25">
      <c r="B198" s="20">
        <v>45986</v>
      </c>
      <c r="C198" s="2" t="s">
        <v>1</v>
      </c>
      <c r="D198" s="2" t="s">
        <v>269</v>
      </c>
      <c r="E198" s="2" t="s">
        <v>141</v>
      </c>
      <c r="F198" s="2" t="s">
        <v>220</v>
      </c>
      <c r="G198" s="5">
        <v>200</v>
      </c>
      <c r="H198" s="5">
        <v>7</v>
      </c>
      <c r="I198" s="5">
        <v>1400</v>
      </c>
      <c r="J198" s="5">
        <v>39340</v>
      </c>
      <c r="K198" s="3" t="str" cm="1">
        <f t="array" ref="K198">_xlfn.LET(_xlpm.d,UPPER(TRIM(CLEAN(SUBSTITUTE(F198,CHAR(160),"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9" spans="2:11" hidden="1" x14ac:dyDescent="0.25">
      <c r="B199" s="20">
        <v>45986</v>
      </c>
      <c r="C199" s="2" t="s">
        <v>1</v>
      </c>
      <c r="D199" s="2" t="s">
        <v>270</v>
      </c>
      <c r="E199" s="2" t="s">
        <v>156</v>
      </c>
      <c r="F199" s="2" t="s">
        <v>220</v>
      </c>
      <c r="G199" s="5">
        <v>100</v>
      </c>
      <c r="H199" s="5">
        <v>7</v>
      </c>
      <c r="I199" s="5">
        <v>700</v>
      </c>
      <c r="J199" s="5">
        <v>40040</v>
      </c>
      <c r="K199" s="3" t="str" cm="1">
        <f t="array" ref="K199">_xlfn.LET(_xlpm.d,UPPER(TRIM(CLEAN(SUBSTITUTE(F199,CHAR(160),"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00" spans="2:11" hidden="1" x14ac:dyDescent="0.25">
      <c r="B200" s="20">
        <v>45986</v>
      </c>
      <c r="C200" s="2" t="s">
        <v>1</v>
      </c>
      <c r="D200" s="2" t="s">
        <v>271</v>
      </c>
      <c r="E200" s="2" t="s">
        <v>147</v>
      </c>
      <c r="F200" s="2" t="s">
        <v>220</v>
      </c>
      <c r="G200" s="5">
        <v>200</v>
      </c>
      <c r="H200" s="5">
        <v>7</v>
      </c>
      <c r="I200" s="5">
        <v>1400</v>
      </c>
      <c r="J200" s="5">
        <v>41440</v>
      </c>
      <c r="K200" s="3" t="str" cm="1">
        <f t="array" ref="K200">_xlfn.LET(_xlpm.d,UPPER(TRIM(CLEAN(SUBSTITUTE(F200,CHAR(160),"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01" spans="2:11" hidden="1" x14ac:dyDescent="0.25">
      <c r="B201" s="20">
        <v>45986</v>
      </c>
      <c r="C201" s="2" t="s">
        <v>1</v>
      </c>
      <c r="D201" s="2" t="s">
        <v>272</v>
      </c>
      <c r="E201" s="2" t="s">
        <v>273</v>
      </c>
      <c r="F201" s="2" t="s">
        <v>220</v>
      </c>
      <c r="G201" s="5">
        <v>200</v>
      </c>
      <c r="H201" s="5">
        <v>7</v>
      </c>
      <c r="I201" s="5">
        <v>1400</v>
      </c>
      <c r="J201" s="5">
        <v>42840</v>
      </c>
      <c r="K201" s="3" t="str" cm="1">
        <f t="array" ref="K201">_xlfn.LET(_xlpm.d,UPPER(TRIM(CLEAN(SUBSTITUTE(F201,CHAR(160),"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02" spans="2:11" hidden="1" x14ac:dyDescent="0.25">
      <c r="B202" s="20">
        <v>45987</v>
      </c>
      <c r="C202" s="2" t="s">
        <v>1</v>
      </c>
      <c r="D202" s="2" t="s">
        <v>274</v>
      </c>
      <c r="E202" s="2" t="s">
        <v>143</v>
      </c>
      <c r="F202" s="2" t="s">
        <v>220</v>
      </c>
      <c r="G202" s="5">
        <v>200</v>
      </c>
      <c r="H202" s="5">
        <v>7</v>
      </c>
      <c r="I202" s="5">
        <v>1400</v>
      </c>
      <c r="J202" s="5">
        <v>44240</v>
      </c>
      <c r="K202" s="3" t="str" cm="1">
        <f t="array" ref="K202">_xlfn.LET(_xlpm.d,UPPER(TRIM(CLEAN(SUBSTITUTE(F202,CHAR(160),"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03" spans="2:11" hidden="1" x14ac:dyDescent="0.25">
      <c r="B203" s="20">
        <v>45987</v>
      </c>
      <c r="C203" s="2" t="s">
        <v>1</v>
      </c>
      <c r="D203" s="2" t="s">
        <v>275</v>
      </c>
      <c r="E203" s="2" t="s">
        <v>276</v>
      </c>
      <c r="F203" s="2" t="s">
        <v>220</v>
      </c>
      <c r="G203" s="5">
        <v>100</v>
      </c>
      <c r="H203" s="5">
        <v>7</v>
      </c>
      <c r="I203" s="5">
        <v>700</v>
      </c>
      <c r="J203" s="5">
        <v>44940</v>
      </c>
      <c r="K203" s="3" t="str" cm="1">
        <f t="array" ref="K203">_xlfn.LET(_xlpm.d,UPPER(TRIM(CLEAN(SUBSTITUTE(F203,CHAR(160),"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04" spans="2:11" hidden="1" x14ac:dyDescent="0.25">
      <c r="B204" s="20">
        <v>45987</v>
      </c>
      <c r="C204" s="2" t="s">
        <v>1</v>
      </c>
      <c r="D204" s="2" t="s">
        <v>277</v>
      </c>
      <c r="E204" s="2" t="s">
        <v>158</v>
      </c>
      <c r="F204" s="2" t="s">
        <v>220</v>
      </c>
      <c r="G204" s="5">
        <v>200</v>
      </c>
      <c r="H204" s="5">
        <v>7</v>
      </c>
      <c r="I204" s="5">
        <v>1400</v>
      </c>
      <c r="J204" s="5">
        <v>46340</v>
      </c>
      <c r="K204" s="3" t="str" cm="1">
        <f t="array" ref="K204">_xlfn.LET(_xlpm.d,UPPER(TRIM(CLEAN(SUBSTITUTE(F204,CHAR(160),"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05" spans="2:11" hidden="1" x14ac:dyDescent="0.25">
      <c r="B205" s="20">
        <v>45987</v>
      </c>
      <c r="C205" s="2" t="s">
        <v>1</v>
      </c>
      <c r="D205" s="2" t="s">
        <v>278</v>
      </c>
      <c r="E205" s="2" t="s">
        <v>279</v>
      </c>
      <c r="F205" s="2" t="s">
        <v>220</v>
      </c>
      <c r="G205" s="5">
        <v>80</v>
      </c>
      <c r="H205" s="5">
        <v>7</v>
      </c>
      <c r="I205" s="5">
        <v>560</v>
      </c>
      <c r="J205" s="5">
        <v>46900</v>
      </c>
      <c r="K205" s="3" t="str" cm="1">
        <f t="array" ref="K205">_xlfn.LET(_xlpm.d,UPPER(TRIM(CLEAN(SUBSTITUTE(F205,CHAR(160),"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06" spans="2:11" hidden="1" x14ac:dyDescent="0.25">
      <c r="B206" s="20">
        <v>45987</v>
      </c>
      <c r="C206" s="2" t="s">
        <v>1</v>
      </c>
      <c r="D206" s="2" t="s">
        <v>280</v>
      </c>
      <c r="E206" s="2" t="s">
        <v>145</v>
      </c>
      <c r="F206" s="2" t="s">
        <v>220</v>
      </c>
      <c r="G206" s="5">
        <v>150</v>
      </c>
      <c r="H206" s="5">
        <v>7</v>
      </c>
      <c r="I206" s="5">
        <v>1050</v>
      </c>
      <c r="J206" s="5">
        <v>47950</v>
      </c>
      <c r="K206" s="3" t="str" cm="1">
        <f t="array" ref="K206">_xlfn.LET(_xlpm.d,UPPER(TRIM(CLEAN(SUBSTITUTE(F206,CHAR(160),"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07" spans="2:11" hidden="1" x14ac:dyDescent="0.25">
      <c r="B207" s="20">
        <v>45987</v>
      </c>
      <c r="C207" s="2" t="s">
        <v>1</v>
      </c>
      <c r="D207" s="2" t="s">
        <v>281</v>
      </c>
      <c r="E207" s="2" t="s">
        <v>282</v>
      </c>
      <c r="F207" s="2" t="s">
        <v>220</v>
      </c>
      <c r="G207" s="5">
        <v>100</v>
      </c>
      <c r="H207" s="5">
        <v>7</v>
      </c>
      <c r="I207" s="5">
        <v>700</v>
      </c>
      <c r="J207" s="5">
        <v>48650</v>
      </c>
      <c r="K207" s="3" t="str" cm="1">
        <f t="array" ref="K207">_xlfn.LET(_xlpm.d,UPPER(TRIM(CLEAN(SUBSTITUTE(F207,CHAR(160),"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08" spans="2:11" hidden="1" x14ac:dyDescent="0.25">
      <c r="B208" s="20">
        <v>45987</v>
      </c>
      <c r="C208" s="2" t="s">
        <v>1</v>
      </c>
      <c r="D208" s="2" t="s">
        <v>283</v>
      </c>
      <c r="E208" s="2" t="s">
        <v>189</v>
      </c>
      <c r="F208" s="2" t="s">
        <v>220</v>
      </c>
      <c r="G208" s="5">
        <v>150</v>
      </c>
      <c r="H208" s="5">
        <v>7</v>
      </c>
      <c r="I208" s="5">
        <v>1050</v>
      </c>
      <c r="J208" s="5">
        <v>49700</v>
      </c>
      <c r="K208" s="3" t="str" cm="1">
        <f t="array" ref="K208">_xlfn.LET(_xlpm.d,UPPER(TRIM(CLEAN(SUBSTITUTE(F208,CHAR(160),"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09" spans="2:11" hidden="1" x14ac:dyDescent="0.25">
      <c r="B209" s="20">
        <v>45987</v>
      </c>
      <c r="C209" s="2" t="s">
        <v>1</v>
      </c>
      <c r="D209" s="2" t="s">
        <v>284</v>
      </c>
      <c r="E209" s="2" t="s">
        <v>149</v>
      </c>
      <c r="F209" s="2" t="s">
        <v>220</v>
      </c>
      <c r="G209" s="5">
        <v>150</v>
      </c>
      <c r="H209" s="5">
        <v>7</v>
      </c>
      <c r="I209" s="5">
        <v>1050</v>
      </c>
      <c r="J209" s="5">
        <v>50750</v>
      </c>
      <c r="K209" s="3" t="str" cm="1">
        <f t="array" ref="K209">_xlfn.LET(_xlpm.d,UPPER(TRIM(CLEAN(SUBSTITUTE(F209,CHAR(160),"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0" spans="2:11" hidden="1" x14ac:dyDescent="0.25">
      <c r="B210" s="20">
        <v>45987</v>
      </c>
      <c r="C210" s="2" t="s">
        <v>1</v>
      </c>
      <c r="D210" s="2" t="s">
        <v>285</v>
      </c>
      <c r="E210" s="2" t="s">
        <v>286</v>
      </c>
      <c r="F210" s="2" t="s">
        <v>220</v>
      </c>
      <c r="G210" s="5">
        <v>150</v>
      </c>
      <c r="H210" s="5">
        <v>7</v>
      </c>
      <c r="I210" s="5">
        <v>1050</v>
      </c>
      <c r="J210" s="5">
        <v>51800</v>
      </c>
      <c r="K210" s="3" t="str" cm="1">
        <f t="array" ref="K210">_xlfn.LET(_xlpm.d,UPPER(TRIM(CLEAN(SUBSTITUTE(F210,CHAR(160),"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1" spans="2:11" hidden="1" x14ac:dyDescent="0.25">
      <c r="B211" s="20">
        <v>45987</v>
      </c>
      <c r="C211" s="2" t="s">
        <v>1</v>
      </c>
      <c r="D211" s="2" t="s">
        <v>287</v>
      </c>
      <c r="E211" s="2" t="s">
        <v>288</v>
      </c>
      <c r="F211" s="2" t="s">
        <v>220</v>
      </c>
      <c r="G211" s="5">
        <v>150</v>
      </c>
      <c r="H211" s="5">
        <v>7</v>
      </c>
      <c r="I211" s="5">
        <v>1050</v>
      </c>
      <c r="J211" s="5">
        <v>52850</v>
      </c>
      <c r="K211" s="3" t="str" cm="1">
        <f t="array" ref="K211">_xlfn.LET(_xlpm.d,UPPER(TRIM(CLEAN(SUBSTITUTE(F211,CHAR(160),"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2" spans="2:11" hidden="1" x14ac:dyDescent="0.25">
      <c r="B212" s="20">
        <v>45987</v>
      </c>
      <c r="C212" s="2" t="s">
        <v>1</v>
      </c>
      <c r="D212" s="2" t="s">
        <v>289</v>
      </c>
      <c r="E212" s="2" t="s">
        <v>290</v>
      </c>
      <c r="F212" s="2" t="s">
        <v>220</v>
      </c>
      <c r="G212" s="5">
        <v>80</v>
      </c>
      <c r="H212" s="5">
        <v>7</v>
      </c>
      <c r="I212" s="5">
        <v>560</v>
      </c>
      <c r="J212" s="5">
        <v>53410</v>
      </c>
      <c r="K212" s="3" t="str" cm="1">
        <f t="array" ref="K212">_xlfn.LET(_xlpm.d,UPPER(TRIM(CLEAN(SUBSTITUTE(F212,CHAR(160),"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3" spans="2:11" hidden="1" x14ac:dyDescent="0.25">
      <c r="B213" s="20">
        <v>45987</v>
      </c>
      <c r="C213" s="2" t="s">
        <v>1</v>
      </c>
      <c r="D213" s="2" t="s">
        <v>291</v>
      </c>
      <c r="E213" s="2" t="s">
        <v>292</v>
      </c>
      <c r="F213" s="2" t="s">
        <v>220</v>
      </c>
      <c r="G213" s="5">
        <v>150</v>
      </c>
      <c r="H213" s="5">
        <v>7</v>
      </c>
      <c r="I213" s="5">
        <v>1050</v>
      </c>
      <c r="J213" s="5">
        <v>54460</v>
      </c>
      <c r="K213" s="3" t="str" cm="1">
        <f t="array" ref="K213">_xlfn.LET(_xlpm.d,UPPER(TRIM(CLEAN(SUBSTITUTE(F213,CHAR(160),"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4" spans="2:11" hidden="1" x14ac:dyDescent="0.25">
      <c r="B214" s="20">
        <v>45987</v>
      </c>
      <c r="C214" s="2" t="s">
        <v>1</v>
      </c>
      <c r="D214" s="2" t="s">
        <v>293</v>
      </c>
      <c r="E214" s="2" t="s">
        <v>294</v>
      </c>
      <c r="F214" s="2" t="s">
        <v>220</v>
      </c>
      <c r="G214" s="5">
        <v>80</v>
      </c>
      <c r="H214" s="5">
        <v>7</v>
      </c>
      <c r="I214" s="5">
        <v>560</v>
      </c>
      <c r="J214" s="5">
        <v>55020</v>
      </c>
      <c r="K214" s="3" t="str" cm="1">
        <f t="array" ref="K214">_xlfn.LET(_xlpm.d,UPPER(TRIM(CLEAN(SUBSTITUTE(F214,CHAR(160),"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5" spans="2:11" hidden="1" x14ac:dyDescent="0.25">
      <c r="B215" s="20">
        <v>45988</v>
      </c>
      <c r="C215" s="2" t="s">
        <v>1</v>
      </c>
      <c r="D215" s="2" t="s">
        <v>295</v>
      </c>
      <c r="E215" s="2" t="s">
        <v>180</v>
      </c>
      <c r="F215" s="2" t="s">
        <v>220</v>
      </c>
      <c r="G215" s="5">
        <v>150</v>
      </c>
      <c r="H215" s="5">
        <v>7</v>
      </c>
      <c r="I215" s="5">
        <v>1050</v>
      </c>
      <c r="J215" s="5">
        <v>56070</v>
      </c>
      <c r="K215" s="3" t="str" cm="1">
        <f t="array" ref="K215">_xlfn.LET(_xlpm.d,UPPER(TRIM(CLEAN(SUBSTITUTE(F215,CHAR(160),"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6" spans="2:11" hidden="1" x14ac:dyDescent="0.25">
      <c r="B216" s="20">
        <v>45988</v>
      </c>
      <c r="C216" s="2" t="s">
        <v>1</v>
      </c>
      <c r="D216" s="2" t="s">
        <v>296</v>
      </c>
      <c r="E216" s="2" t="s">
        <v>160</v>
      </c>
      <c r="F216" s="2" t="s">
        <v>220</v>
      </c>
      <c r="G216" s="5">
        <v>70</v>
      </c>
      <c r="H216" s="5">
        <v>7</v>
      </c>
      <c r="I216" s="5">
        <v>490</v>
      </c>
      <c r="J216" s="5">
        <v>56560</v>
      </c>
      <c r="K216" s="3" t="str" cm="1">
        <f t="array" ref="K216">_xlfn.LET(_xlpm.d,UPPER(TRIM(CLEAN(SUBSTITUTE(F216,CHAR(160),"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7" spans="2:11" hidden="1" x14ac:dyDescent="0.25">
      <c r="B217" s="20">
        <v>45988</v>
      </c>
      <c r="C217" s="2" t="s">
        <v>1</v>
      </c>
      <c r="D217" s="2" t="s">
        <v>297</v>
      </c>
      <c r="E217" s="2" t="s">
        <v>248</v>
      </c>
      <c r="F217" s="2" t="s">
        <v>220</v>
      </c>
      <c r="G217" s="5">
        <v>50</v>
      </c>
      <c r="H217" s="5">
        <v>7</v>
      </c>
      <c r="I217" s="5">
        <v>350</v>
      </c>
      <c r="J217" s="5">
        <v>56910</v>
      </c>
      <c r="K217" s="3" t="str" cm="1">
        <f t="array" ref="K217">_xlfn.LET(_xlpm.d,UPPER(TRIM(CLEAN(SUBSTITUTE(F217,CHAR(160),"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8" spans="2:11" hidden="1" x14ac:dyDescent="0.25">
      <c r="B218" s="20">
        <v>45988</v>
      </c>
      <c r="C218" s="2" t="s">
        <v>1</v>
      </c>
      <c r="D218" s="2" t="s">
        <v>298</v>
      </c>
      <c r="E218" s="2" t="s">
        <v>192</v>
      </c>
      <c r="F218" s="2" t="s">
        <v>220</v>
      </c>
      <c r="G218" s="5">
        <v>200</v>
      </c>
      <c r="H218" s="5">
        <v>7</v>
      </c>
      <c r="I218" s="5">
        <v>1400</v>
      </c>
      <c r="J218" s="5">
        <v>58310</v>
      </c>
      <c r="K218" s="3" t="str" cm="1">
        <f t="array" ref="K218">_xlfn.LET(_xlpm.d,UPPER(TRIM(CLEAN(SUBSTITUTE(F218,CHAR(160),"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9" spans="2:11" hidden="1" x14ac:dyDescent="0.25">
      <c r="B219" s="20">
        <v>45988</v>
      </c>
      <c r="C219" s="2" t="s">
        <v>1</v>
      </c>
      <c r="D219" s="2" t="s">
        <v>299</v>
      </c>
      <c r="E219" s="2" t="s">
        <v>168</v>
      </c>
      <c r="F219" s="2" t="s">
        <v>220</v>
      </c>
      <c r="G219" s="5">
        <v>80</v>
      </c>
      <c r="H219" s="5">
        <v>7</v>
      </c>
      <c r="I219" s="5">
        <v>560</v>
      </c>
      <c r="J219" s="5">
        <v>58870</v>
      </c>
      <c r="K219" s="3" t="str" cm="1">
        <f t="array" ref="K219">_xlfn.LET(_xlpm.d,UPPER(TRIM(CLEAN(SUBSTITUTE(F219,CHAR(160),"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20" spans="2:11" hidden="1" x14ac:dyDescent="0.25">
      <c r="B220" s="20">
        <v>45988</v>
      </c>
      <c r="C220" s="2" t="s">
        <v>1</v>
      </c>
      <c r="D220" s="2" t="s">
        <v>300</v>
      </c>
      <c r="E220" s="2" t="s">
        <v>151</v>
      </c>
      <c r="F220" s="2" t="s">
        <v>220</v>
      </c>
      <c r="G220" s="5">
        <v>100</v>
      </c>
      <c r="H220" s="5">
        <v>7</v>
      </c>
      <c r="I220" s="5">
        <v>700</v>
      </c>
      <c r="J220" s="5">
        <v>59570</v>
      </c>
      <c r="K220" s="3" t="str" cm="1">
        <f t="array" ref="K220">_xlfn.LET(_xlpm.d,UPPER(TRIM(CLEAN(SUBSTITUTE(F220,CHAR(160),"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21" spans="2:11" hidden="1" x14ac:dyDescent="0.25">
      <c r="B221" s="20">
        <v>45988</v>
      </c>
      <c r="C221" s="2" t="s">
        <v>1</v>
      </c>
      <c r="D221" s="2" t="s">
        <v>301</v>
      </c>
      <c r="E221" s="2" t="s">
        <v>302</v>
      </c>
      <c r="F221" s="2" t="s">
        <v>220</v>
      </c>
      <c r="G221" s="5">
        <v>200</v>
      </c>
      <c r="H221" s="5">
        <v>7</v>
      </c>
      <c r="I221" s="5">
        <v>1400</v>
      </c>
      <c r="J221" s="5">
        <v>60970</v>
      </c>
      <c r="K221" s="3" t="str" cm="1">
        <f t="array" ref="K221">_xlfn.LET(_xlpm.d,UPPER(TRIM(CLEAN(SUBSTITUTE(F221,CHAR(160),"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22" spans="2:11" hidden="1" x14ac:dyDescent="0.25">
      <c r="B222" s="20">
        <v>45988</v>
      </c>
      <c r="C222" s="2" t="s">
        <v>1</v>
      </c>
      <c r="D222" s="2" t="s">
        <v>303</v>
      </c>
      <c r="E222" s="2" t="s">
        <v>248</v>
      </c>
      <c r="F222" s="2" t="s">
        <v>220</v>
      </c>
      <c r="G222" s="5">
        <v>50</v>
      </c>
      <c r="H222" s="5">
        <v>7</v>
      </c>
      <c r="I222" s="5">
        <v>350</v>
      </c>
      <c r="J222" s="5">
        <v>61320</v>
      </c>
      <c r="K222" s="3" t="str" cm="1">
        <f t="array" ref="K222">_xlfn.LET(_xlpm.d,UPPER(TRIM(CLEAN(SUBSTITUTE(F222,CHAR(160),"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23" spans="2:11" hidden="1" x14ac:dyDescent="0.25">
      <c r="B223" s="20">
        <v>45988</v>
      </c>
      <c r="C223" s="2" t="s">
        <v>1</v>
      </c>
      <c r="D223" s="2" t="s">
        <v>304</v>
      </c>
      <c r="E223" s="2" t="s">
        <v>305</v>
      </c>
      <c r="F223" s="2" t="s">
        <v>220</v>
      </c>
      <c r="G223" s="5">
        <v>400</v>
      </c>
      <c r="H223" s="5">
        <v>7</v>
      </c>
      <c r="I223" s="5">
        <v>2800</v>
      </c>
      <c r="J223" s="5">
        <v>64120</v>
      </c>
      <c r="K223" s="3" t="str" cm="1">
        <f t="array" ref="K223">_xlfn.LET(_xlpm.d,UPPER(TRIM(CLEAN(SUBSTITUTE(F223,CHAR(160),"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24" spans="2:11" hidden="1" x14ac:dyDescent="0.25">
      <c r="B224" s="20">
        <v>45988</v>
      </c>
      <c r="C224" s="2" t="s">
        <v>1</v>
      </c>
      <c r="D224" s="2" t="s">
        <v>306</v>
      </c>
      <c r="E224" s="2" t="s">
        <v>307</v>
      </c>
      <c r="F224" s="2" t="s">
        <v>220</v>
      </c>
      <c r="G224" s="5">
        <v>150</v>
      </c>
      <c r="H224" s="5">
        <v>7</v>
      </c>
      <c r="I224" s="5">
        <v>1050</v>
      </c>
      <c r="J224" s="5">
        <v>65170</v>
      </c>
      <c r="K224" s="3" t="str" cm="1">
        <f t="array" ref="K224">_xlfn.LET(_xlpm.d,UPPER(TRIM(CLEAN(SUBSTITUTE(F224,CHAR(160),"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25" spans="2:11" hidden="1" x14ac:dyDescent="0.25">
      <c r="B225" s="20">
        <v>45988</v>
      </c>
      <c r="C225" s="2" t="s">
        <v>1</v>
      </c>
      <c r="D225" s="2" t="s">
        <v>308</v>
      </c>
      <c r="E225" s="2" t="s">
        <v>228</v>
      </c>
      <c r="F225" s="2" t="s">
        <v>220</v>
      </c>
      <c r="G225" s="5">
        <v>155</v>
      </c>
      <c r="H225" s="5">
        <v>7</v>
      </c>
      <c r="I225" s="5">
        <v>1085</v>
      </c>
      <c r="J225" s="5">
        <v>66255</v>
      </c>
      <c r="K225" s="3" t="str" cm="1">
        <f t="array" ref="K225">_xlfn.LET(_xlpm.d,UPPER(TRIM(CLEAN(SUBSTITUTE(F225,CHAR(160),"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26" spans="2:11" hidden="1" x14ac:dyDescent="0.25">
      <c r="B226" s="20">
        <v>45989</v>
      </c>
      <c r="C226" s="2" t="s">
        <v>1</v>
      </c>
      <c r="D226" s="2" t="s">
        <v>309</v>
      </c>
      <c r="E226" s="2" t="s">
        <v>135</v>
      </c>
      <c r="F226" s="2" t="s">
        <v>220</v>
      </c>
      <c r="G226" s="5">
        <v>75</v>
      </c>
      <c r="H226" s="5">
        <v>7</v>
      </c>
      <c r="I226" s="5">
        <v>525</v>
      </c>
      <c r="J226" s="5">
        <v>66780</v>
      </c>
      <c r="K226" s="3" t="str" cm="1">
        <f t="array" ref="K226">_xlfn.LET(_xlpm.d,UPPER(TRIM(CLEAN(SUBSTITUTE(F226,CHAR(160),"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27" spans="2:11" hidden="1" x14ac:dyDescent="0.25">
      <c r="B227" s="20">
        <v>45989</v>
      </c>
      <c r="C227" s="2" t="s">
        <v>1</v>
      </c>
      <c r="D227" s="2" t="s">
        <v>310</v>
      </c>
      <c r="E227" s="2" t="s">
        <v>311</v>
      </c>
      <c r="F227" s="2" t="s">
        <v>220</v>
      </c>
      <c r="G227" s="5">
        <v>300</v>
      </c>
      <c r="H227" s="5">
        <v>7</v>
      </c>
      <c r="I227" s="5">
        <v>2100</v>
      </c>
      <c r="J227" s="5">
        <v>68880</v>
      </c>
      <c r="K227" s="3" t="str" cm="1">
        <f t="array" ref="K227">_xlfn.LET(_xlpm.d,UPPER(TRIM(CLEAN(SUBSTITUTE(F227,CHAR(160),"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28" spans="2:11" hidden="1" x14ac:dyDescent="0.25">
      <c r="B228" s="20">
        <v>45989</v>
      </c>
      <c r="C228" s="2" t="s">
        <v>1</v>
      </c>
      <c r="D228" s="2" t="s">
        <v>312</v>
      </c>
      <c r="E228" s="2" t="s">
        <v>143</v>
      </c>
      <c r="F228" s="2" t="s">
        <v>220</v>
      </c>
      <c r="G228" s="5">
        <v>100</v>
      </c>
      <c r="H228" s="5">
        <v>7</v>
      </c>
      <c r="I228" s="5">
        <v>700</v>
      </c>
      <c r="J228" s="5">
        <v>69580</v>
      </c>
      <c r="K228" s="3" t="str" cm="1">
        <f t="array" ref="K228">_xlfn.LET(_xlpm.d,UPPER(TRIM(CLEAN(SUBSTITUTE(F228,CHAR(160),"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29" spans="2:11" hidden="1" x14ac:dyDescent="0.25">
      <c r="B229" s="20">
        <v>45989</v>
      </c>
      <c r="C229" s="2" t="s">
        <v>1</v>
      </c>
      <c r="D229" s="2" t="s">
        <v>313</v>
      </c>
      <c r="E229" s="2" t="s">
        <v>243</v>
      </c>
      <c r="F229" s="2" t="s">
        <v>220</v>
      </c>
      <c r="G229" s="5">
        <v>100</v>
      </c>
      <c r="H229" s="5">
        <v>7</v>
      </c>
      <c r="I229" s="5">
        <v>700</v>
      </c>
      <c r="J229" s="5">
        <v>70280</v>
      </c>
      <c r="K229" s="3" t="str" cm="1">
        <f t="array" ref="K229">_xlfn.LET(_xlpm.d,UPPER(TRIM(CLEAN(SUBSTITUTE(F229,CHAR(160),"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0" spans="2:11" hidden="1" x14ac:dyDescent="0.25">
      <c r="B230" s="20">
        <v>45989</v>
      </c>
      <c r="C230" s="2" t="s">
        <v>1</v>
      </c>
      <c r="D230" s="2" t="s">
        <v>314</v>
      </c>
      <c r="E230" s="2" t="s">
        <v>238</v>
      </c>
      <c r="F230" s="2" t="s">
        <v>220</v>
      </c>
      <c r="G230" s="5">
        <v>120</v>
      </c>
      <c r="H230" s="5">
        <v>7</v>
      </c>
      <c r="I230" s="5">
        <v>840</v>
      </c>
      <c r="J230" s="5">
        <v>71120</v>
      </c>
      <c r="K230" s="3" t="str" cm="1">
        <f t="array" ref="K230">_xlfn.LET(_xlpm.d,UPPER(TRIM(CLEAN(SUBSTITUTE(F230,CHAR(160),"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1" spans="2:11" hidden="1" x14ac:dyDescent="0.25">
      <c r="B231" s="20">
        <v>45989</v>
      </c>
      <c r="C231" s="2" t="s">
        <v>1</v>
      </c>
      <c r="D231" s="2" t="s">
        <v>315</v>
      </c>
      <c r="E231" s="2" t="s">
        <v>241</v>
      </c>
      <c r="F231" s="2" t="s">
        <v>220</v>
      </c>
      <c r="G231" s="5">
        <v>100</v>
      </c>
      <c r="H231" s="5">
        <v>7</v>
      </c>
      <c r="I231" s="5">
        <v>700</v>
      </c>
      <c r="J231" s="5">
        <v>71820</v>
      </c>
      <c r="K231" s="3" t="str" cm="1">
        <f t="array" ref="K231">_xlfn.LET(_xlpm.d,UPPER(TRIM(CLEAN(SUBSTITUTE(F231,CHAR(160),"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2" spans="2:11" hidden="1" x14ac:dyDescent="0.25">
      <c r="B232" s="20">
        <v>45989</v>
      </c>
      <c r="C232" s="2" t="s">
        <v>1</v>
      </c>
      <c r="D232" s="2" t="s">
        <v>316</v>
      </c>
      <c r="E232" s="2" t="s">
        <v>195</v>
      </c>
      <c r="F232" s="2" t="s">
        <v>220</v>
      </c>
      <c r="G232" s="5">
        <v>200</v>
      </c>
      <c r="H232" s="5">
        <v>7</v>
      </c>
      <c r="I232" s="5">
        <v>1400</v>
      </c>
      <c r="J232" s="5">
        <v>73220</v>
      </c>
      <c r="K232" s="3" t="str" cm="1">
        <f t="array" ref="K232">_xlfn.LET(_xlpm.d,UPPER(TRIM(CLEAN(SUBSTITUTE(F232,CHAR(160),"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3" spans="2:11" hidden="1" x14ac:dyDescent="0.25">
      <c r="B233" s="20">
        <v>45989</v>
      </c>
      <c r="C233" s="2" t="s">
        <v>1</v>
      </c>
      <c r="D233" s="2" t="s">
        <v>317</v>
      </c>
      <c r="E233" s="2" t="s">
        <v>154</v>
      </c>
      <c r="F233" s="2" t="s">
        <v>220</v>
      </c>
      <c r="G233" s="5">
        <v>160</v>
      </c>
      <c r="H233" s="5">
        <v>7</v>
      </c>
      <c r="I233" s="5">
        <v>1120</v>
      </c>
      <c r="J233" s="5">
        <v>74340</v>
      </c>
      <c r="K233" s="3" t="str" cm="1">
        <f t="array" ref="K233">_xlfn.LET(_xlpm.d,UPPER(TRIM(CLEAN(SUBSTITUTE(F233,CHAR(160),"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4" spans="2:11" hidden="1" x14ac:dyDescent="0.25">
      <c r="B234" s="20">
        <v>45989</v>
      </c>
      <c r="C234" s="2" t="s">
        <v>1</v>
      </c>
      <c r="D234" s="2" t="s">
        <v>318</v>
      </c>
      <c r="E234" s="2" t="s">
        <v>319</v>
      </c>
      <c r="F234" s="2" t="s">
        <v>220</v>
      </c>
      <c r="G234" s="5">
        <v>200</v>
      </c>
      <c r="H234" s="5">
        <v>7</v>
      </c>
      <c r="I234" s="5">
        <v>1400</v>
      </c>
      <c r="J234" s="5">
        <v>75740</v>
      </c>
      <c r="K234" s="3" t="str" cm="1">
        <f t="array" ref="K234">_xlfn.LET(_xlpm.d,UPPER(TRIM(CLEAN(SUBSTITUTE(F234,CHAR(160),"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5" spans="2:11" hidden="1" x14ac:dyDescent="0.25">
      <c r="B235" s="20">
        <v>45992</v>
      </c>
      <c r="C235" s="2" t="s">
        <v>1</v>
      </c>
      <c r="D235" s="2" t="s">
        <v>320</v>
      </c>
      <c r="E235" s="2" t="s">
        <v>248</v>
      </c>
      <c r="F235" s="2" t="s">
        <v>220</v>
      </c>
      <c r="G235" s="5">
        <v>100</v>
      </c>
      <c r="H235" s="5">
        <v>7</v>
      </c>
      <c r="I235" s="5">
        <v>700</v>
      </c>
      <c r="J235" s="5">
        <v>76440</v>
      </c>
      <c r="K235" s="3" t="str" cm="1">
        <f t="array" ref="K235">_xlfn.LET(_xlpm.d,UPPER(TRIM(CLEAN(SUBSTITUTE(F235,CHAR(160),"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6" spans="2:11" hidden="1" x14ac:dyDescent="0.25">
      <c r="B236" s="20">
        <v>45992</v>
      </c>
      <c r="C236" s="2" t="s">
        <v>1</v>
      </c>
      <c r="D236" s="2" t="s">
        <v>321</v>
      </c>
      <c r="E236" s="2" t="s">
        <v>268</v>
      </c>
      <c r="F236" s="2" t="s">
        <v>220</v>
      </c>
      <c r="G236" s="5">
        <v>150</v>
      </c>
      <c r="H236" s="5">
        <v>7</v>
      </c>
      <c r="I236" s="5">
        <v>1050</v>
      </c>
      <c r="J236" s="5">
        <v>77490</v>
      </c>
      <c r="K236" s="3" t="str" cm="1">
        <f t="array" ref="K236">_xlfn.LET(_xlpm.d,UPPER(TRIM(CLEAN(SUBSTITUTE(F236,CHAR(160),"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7" spans="2:11" hidden="1" x14ac:dyDescent="0.25">
      <c r="B237" s="20">
        <v>45992</v>
      </c>
      <c r="C237" s="2" t="s">
        <v>1</v>
      </c>
      <c r="D237" s="2" t="s">
        <v>322</v>
      </c>
      <c r="E237" s="2" t="s">
        <v>160</v>
      </c>
      <c r="F237" s="2" t="s">
        <v>220</v>
      </c>
      <c r="G237" s="5">
        <v>130</v>
      </c>
      <c r="H237" s="5">
        <v>7</v>
      </c>
      <c r="I237" s="5">
        <v>910</v>
      </c>
      <c r="J237" s="5">
        <v>78400</v>
      </c>
      <c r="K237" s="3" t="str" cm="1">
        <f t="array" ref="K237">_xlfn.LET(_xlpm.d,UPPER(TRIM(CLEAN(SUBSTITUTE(F237,CHAR(160),"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8" spans="2:11" hidden="1" x14ac:dyDescent="0.25">
      <c r="B238" s="20">
        <v>45992</v>
      </c>
      <c r="C238" s="2" t="s">
        <v>1</v>
      </c>
      <c r="D238" s="2" t="s">
        <v>323</v>
      </c>
      <c r="E238" s="2" t="s">
        <v>254</v>
      </c>
      <c r="F238" s="2" t="s">
        <v>220</v>
      </c>
      <c r="G238" s="5">
        <v>150</v>
      </c>
      <c r="H238" s="5">
        <v>7</v>
      </c>
      <c r="I238" s="5">
        <v>1050</v>
      </c>
      <c r="J238" s="5">
        <v>79450</v>
      </c>
      <c r="K238" s="3" t="str" cm="1">
        <f t="array" ref="K238">_xlfn.LET(_xlpm.d,UPPER(TRIM(CLEAN(SUBSTITUTE(F238,CHAR(160),"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9" spans="2:11" hidden="1" x14ac:dyDescent="0.25">
      <c r="B239" s="20">
        <v>45992</v>
      </c>
      <c r="C239" s="2" t="s">
        <v>1</v>
      </c>
      <c r="D239" s="2" t="s">
        <v>324</v>
      </c>
      <c r="E239" s="2" t="s">
        <v>180</v>
      </c>
      <c r="F239" s="2" t="s">
        <v>220</v>
      </c>
      <c r="G239" s="5">
        <v>50</v>
      </c>
      <c r="H239" s="5">
        <v>7</v>
      </c>
      <c r="I239" s="5">
        <v>350</v>
      </c>
      <c r="J239" s="5">
        <v>79800</v>
      </c>
      <c r="K239" s="3" t="str" cm="1">
        <f t="array" ref="K239">_xlfn.LET(_xlpm.d,UPPER(TRIM(CLEAN(SUBSTITUTE(F239,CHAR(160),"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40" spans="2:11" hidden="1" x14ac:dyDescent="0.25">
      <c r="B240" s="20">
        <v>45993</v>
      </c>
      <c r="C240" s="2" t="s">
        <v>1</v>
      </c>
      <c r="D240" s="2" t="s">
        <v>325</v>
      </c>
      <c r="E240" s="2" t="s">
        <v>158</v>
      </c>
      <c r="F240" s="2" t="s">
        <v>220</v>
      </c>
      <c r="G240" s="5">
        <v>250</v>
      </c>
      <c r="H240" s="5">
        <v>7</v>
      </c>
      <c r="I240" s="5">
        <v>1750</v>
      </c>
      <c r="J240" s="5">
        <v>81550</v>
      </c>
      <c r="K240" s="3" t="str" cm="1">
        <f t="array" ref="K240">_xlfn.LET(_xlpm.d,UPPER(TRIM(CLEAN(SUBSTITUTE(F240,CHAR(160),"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41" spans="2:11" hidden="1" x14ac:dyDescent="0.25">
      <c r="B241" s="20">
        <v>45993</v>
      </c>
      <c r="C241" s="2" t="s">
        <v>1</v>
      </c>
      <c r="D241" s="2" t="s">
        <v>326</v>
      </c>
      <c r="E241" s="2" t="s">
        <v>276</v>
      </c>
      <c r="F241" s="2" t="s">
        <v>220</v>
      </c>
      <c r="G241" s="5">
        <v>50</v>
      </c>
      <c r="H241" s="5">
        <v>7</v>
      </c>
      <c r="I241" s="5">
        <v>350</v>
      </c>
      <c r="J241" s="5">
        <v>81900</v>
      </c>
      <c r="K241" s="3" t="str" cm="1">
        <f t="array" ref="K241">_xlfn.LET(_xlpm.d,UPPER(TRIM(CLEAN(SUBSTITUTE(F241,CHAR(160),"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42" spans="2:11" hidden="1" x14ac:dyDescent="0.25">
      <c r="B242" s="20">
        <v>45993</v>
      </c>
      <c r="C242" s="2" t="s">
        <v>1</v>
      </c>
      <c r="D242" s="2" t="s">
        <v>327</v>
      </c>
      <c r="E242" s="2" t="s">
        <v>186</v>
      </c>
      <c r="F242" s="2" t="s">
        <v>220</v>
      </c>
      <c r="G242" s="5">
        <v>150</v>
      </c>
      <c r="H242" s="5">
        <v>7</v>
      </c>
      <c r="I242" s="5">
        <v>1050</v>
      </c>
      <c r="J242" s="5">
        <v>82950</v>
      </c>
      <c r="K242" s="3" t="str" cm="1">
        <f t="array" ref="K242">_xlfn.LET(_xlpm.d,UPPER(TRIM(CLEAN(SUBSTITUTE(F242,CHAR(160),"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43" spans="2:11" hidden="1" x14ac:dyDescent="0.25">
      <c r="B243" s="20">
        <v>45993</v>
      </c>
      <c r="C243" s="2" t="s">
        <v>1</v>
      </c>
      <c r="D243" s="2" t="s">
        <v>328</v>
      </c>
      <c r="E243" s="2" t="s">
        <v>162</v>
      </c>
      <c r="F243" s="2" t="s">
        <v>220</v>
      </c>
      <c r="G243" s="5">
        <v>300</v>
      </c>
      <c r="H243" s="5">
        <v>7</v>
      </c>
      <c r="I243" s="5">
        <v>2100</v>
      </c>
      <c r="J243" s="5">
        <v>85050</v>
      </c>
      <c r="K243" s="3" t="str" cm="1">
        <f t="array" ref="K243">_xlfn.LET(_xlpm.d,UPPER(TRIM(CLEAN(SUBSTITUTE(F243,CHAR(160),"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44" spans="2:11" hidden="1" x14ac:dyDescent="0.25">
      <c r="B244" s="20">
        <v>45993</v>
      </c>
      <c r="C244" s="2" t="s">
        <v>1</v>
      </c>
      <c r="D244" s="2" t="s">
        <v>329</v>
      </c>
      <c r="E244" s="2" t="s">
        <v>165</v>
      </c>
      <c r="F244" s="2" t="s">
        <v>220</v>
      </c>
      <c r="G244" s="5">
        <v>50</v>
      </c>
      <c r="H244" s="5">
        <v>7</v>
      </c>
      <c r="I244" s="5">
        <v>350</v>
      </c>
      <c r="J244" s="5">
        <v>85400</v>
      </c>
      <c r="K244" s="3" t="str" cm="1">
        <f t="array" ref="K244">_xlfn.LET(_xlpm.d,UPPER(TRIM(CLEAN(SUBSTITUTE(F244,CHAR(160),"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45" spans="2:11" hidden="1" x14ac:dyDescent="0.25">
      <c r="B245" s="20">
        <v>45993</v>
      </c>
      <c r="C245" s="2" t="s">
        <v>1</v>
      </c>
      <c r="D245" s="2" t="s">
        <v>330</v>
      </c>
      <c r="E245" s="2" t="s">
        <v>154</v>
      </c>
      <c r="F245" s="2" t="s">
        <v>220</v>
      </c>
      <c r="G245" s="5">
        <v>300</v>
      </c>
      <c r="H245" s="5">
        <v>7</v>
      </c>
      <c r="I245" s="5">
        <v>2100</v>
      </c>
      <c r="J245" s="5">
        <v>87500</v>
      </c>
      <c r="K245" s="3" t="str" cm="1">
        <f t="array" ref="K245">_xlfn.LET(_xlpm.d,UPPER(TRIM(CLEAN(SUBSTITUTE(F245,CHAR(160),"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46" spans="2:11" hidden="1" x14ac:dyDescent="0.25">
      <c r="B246" s="20">
        <v>45993</v>
      </c>
      <c r="C246" s="2" t="s">
        <v>1</v>
      </c>
      <c r="D246" s="2" t="s">
        <v>331</v>
      </c>
      <c r="E246" s="2" t="s">
        <v>162</v>
      </c>
      <c r="F246" s="2" t="s">
        <v>220</v>
      </c>
      <c r="G246" s="5">
        <v>30</v>
      </c>
      <c r="H246" s="5">
        <v>0</v>
      </c>
      <c r="I246" s="5">
        <v>0</v>
      </c>
      <c r="J246" s="5">
        <v>87500</v>
      </c>
      <c r="K246" s="3" t="str" cm="1">
        <f t="array" ref="K246">_xlfn.LET(_xlpm.d,UPPER(TRIM(CLEAN(SUBSTITUTE(F246,CHAR(160),"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47" spans="2:11" hidden="1" x14ac:dyDescent="0.25">
      <c r="B247" s="20">
        <v>45993</v>
      </c>
      <c r="C247" s="2" t="s">
        <v>1</v>
      </c>
      <c r="D247" s="2" t="s">
        <v>332</v>
      </c>
      <c r="E247" s="2" t="s">
        <v>261</v>
      </c>
      <c r="F247" s="2" t="s">
        <v>220</v>
      </c>
      <c r="G247" s="5">
        <v>80</v>
      </c>
      <c r="H247" s="5">
        <v>7</v>
      </c>
      <c r="I247" s="5">
        <v>560</v>
      </c>
      <c r="J247" s="5">
        <v>88060</v>
      </c>
      <c r="K247" s="3" t="str" cm="1">
        <f t="array" ref="K247">_xlfn.LET(_xlpm.d,UPPER(TRIM(CLEAN(SUBSTITUTE(F247,CHAR(160),"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48" spans="2:11" hidden="1" x14ac:dyDescent="0.25">
      <c r="B248" s="20">
        <v>45993</v>
      </c>
      <c r="C248" s="2" t="s">
        <v>1</v>
      </c>
      <c r="D248" s="2" t="s">
        <v>333</v>
      </c>
      <c r="E248" s="2" t="s">
        <v>147</v>
      </c>
      <c r="F248" s="2" t="s">
        <v>220</v>
      </c>
      <c r="G248" s="5">
        <v>100</v>
      </c>
      <c r="H248" s="5">
        <v>7</v>
      </c>
      <c r="I248" s="5">
        <v>700</v>
      </c>
      <c r="J248" s="5">
        <v>88760</v>
      </c>
      <c r="K248" s="3" t="str" cm="1">
        <f t="array" ref="K248">_xlfn.LET(_xlpm.d,UPPER(TRIM(CLEAN(SUBSTITUTE(F248,CHAR(160),"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49" spans="2:11" hidden="1" x14ac:dyDescent="0.25">
      <c r="B249" s="20">
        <v>45993</v>
      </c>
      <c r="C249" s="2" t="s">
        <v>1</v>
      </c>
      <c r="D249" s="2" t="s">
        <v>334</v>
      </c>
      <c r="E249" s="2" t="s">
        <v>234</v>
      </c>
      <c r="F249" s="2" t="s">
        <v>220</v>
      </c>
      <c r="G249" s="5">
        <v>200</v>
      </c>
      <c r="H249" s="5">
        <v>7</v>
      </c>
      <c r="I249" s="5">
        <v>1400</v>
      </c>
      <c r="J249" s="5">
        <v>90160</v>
      </c>
      <c r="K249" s="3" t="str" cm="1">
        <f t="array" ref="K249">_xlfn.LET(_xlpm.d,UPPER(TRIM(CLEAN(SUBSTITUTE(F249,CHAR(160),"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50" spans="2:11" hidden="1" x14ac:dyDescent="0.25">
      <c r="B250" s="20">
        <v>45993</v>
      </c>
      <c r="C250" s="2" t="s">
        <v>1</v>
      </c>
      <c r="D250" s="2" t="s">
        <v>335</v>
      </c>
      <c r="E250" s="2" t="s">
        <v>290</v>
      </c>
      <c r="F250" s="2" t="s">
        <v>220</v>
      </c>
      <c r="G250" s="5">
        <v>80</v>
      </c>
      <c r="H250" s="5">
        <v>7</v>
      </c>
      <c r="I250" s="5">
        <v>560</v>
      </c>
      <c r="J250" s="5">
        <v>90720</v>
      </c>
      <c r="K250" s="3" t="str" cm="1">
        <f t="array" ref="K250">_xlfn.LET(_xlpm.d,UPPER(TRIM(CLEAN(SUBSTITUTE(F250,CHAR(160),"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51" spans="2:11" hidden="1" x14ac:dyDescent="0.25">
      <c r="B251" s="20">
        <v>45993</v>
      </c>
      <c r="C251" s="2" t="s">
        <v>1</v>
      </c>
      <c r="D251" s="2" t="s">
        <v>336</v>
      </c>
      <c r="E251" s="2" t="s">
        <v>276</v>
      </c>
      <c r="F251" s="2" t="s">
        <v>220</v>
      </c>
      <c r="G251" s="5">
        <v>100</v>
      </c>
      <c r="H251" s="5">
        <v>7</v>
      </c>
      <c r="I251" s="5">
        <v>700</v>
      </c>
      <c r="J251" s="5">
        <v>91420</v>
      </c>
      <c r="K251" s="3" t="str" cm="1">
        <f t="array" ref="K251">_xlfn.LET(_xlpm.d,UPPER(TRIM(CLEAN(SUBSTITUTE(F251,CHAR(160),"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52" spans="2:11" hidden="1" x14ac:dyDescent="0.25">
      <c r="B252" s="20">
        <v>45993</v>
      </c>
      <c r="C252" s="2" t="s">
        <v>1</v>
      </c>
      <c r="D252" s="2" t="s">
        <v>337</v>
      </c>
      <c r="E252" s="2" t="s">
        <v>141</v>
      </c>
      <c r="F252" s="2" t="s">
        <v>220</v>
      </c>
      <c r="G252" s="5">
        <v>200</v>
      </c>
      <c r="H252" s="5">
        <v>7</v>
      </c>
      <c r="I252" s="5">
        <v>1400</v>
      </c>
      <c r="J252" s="5">
        <v>92820</v>
      </c>
      <c r="K252" s="3" t="str" cm="1">
        <f t="array" ref="K252">_xlfn.LET(_xlpm.d,UPPER(TRIM(CLEAN(SUBSTITUTE(F252,CHAR(160),"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53" spans="2:11" hidden="1" x14ac:dyDescent="0.25">
      <c r="B253" s="20">
        <v>45993</v>
      </c>
      <c r="C253" s="2" t="s">
        <v>1</v>
      </c>
      <c r="D253" s="2" t="s">
        <v>338</v>
      </c>
      <c r="E253" s="2" t="s">
        <v>214</v>
      </c>
      <c r="F253" s="2" t="s">
        <v>220</v>
      </c>
      <c r="G253" s="5">
        <v>100</v>
      </c>
      <c r="H253" s="5">
        <v>7</v>
      </c>
      <c r="I253" s="5">
        <v>700</v>
      </c>
      <c r="J253" s="5">
        <v>93520</v>
      </c>
      <c r="K253" s="3" t="str" cm="1">
        <f t="array" ref="K253">_xlfn.LET(_xlpm.d,UPPER(TRIM(CLEAN(SUBSTITUTE(F253,CHAR(160),"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54" spans="2:11" hidden="1" x14ac:dyDescent="0.25">
      <c r="B254" s="20">
        <v>45994</v>
      </c>
      <c r="C254" s="2" t="s">
        <v>1</v>
      </c>
      <c r="D254" s="2" t="s">
        <v>339</v>
      </c>
      <c r="E254" s="2" t="s">
        <v>273</v>
      </c>
      <c r="F254" s="2" t="s">
        <v>220</v>
      </c>
      <c r="G254" s="5">
        <v>200</v>
      </c>
      <c r="H254" s="5">
        <v>7</v>
      </c>
      <c r="I254" s="5">
        <v>1400</v>
      </c>
      <c r="J254" s="5">
        <v>94920</v>
      </c>
      <c r="K254" s="3" t="str" cm="1">
        <f t="array" ref="K254">_xlfn.LET(_xlpm.d,UPPER(TRIM(CLEAN(SUBSTITUTE(F254,CHAR(160),"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55" spans="2:11" hidden="1" x14ac:dyDescent="0.25">
      <c r="B255" s="20">
        <v>45994</v>
      </c>
      <c r="C255" s="2" t="s">
        <v>1</v>
      </c>
      <c r="D255" s="2" t="s">
        <v>340</v>
      </c>
      <c r="E255" s="2" t="s">
        <v>149</v>
      </c>
      <c r="F255" s="2" t="s">
        <v>220</v>
      </c>
      <c r="G255" s="5">
        <v>30</v>
      </c>
      <c r="H255" s="5">
        <v>7</v>
      </c>
      <c r="I255" s="5">
        <v>210</v>
      </c>
      <c r="J255" s="5">
        <v>95130</v>
      </c>
      <c r="K255" s="3" t="str" cm="1">
        <f t="array" ref="K255">_xlfn.LET(_xlpm.d,UPPER(TRIM(CLEAN(SUBSTITUTE(F255,CHAR(160),"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56" spans="2:11" hidden="1" x14ac:dyDescent="0.25">
      <c r="B256" s="20">
        <v>45994</v>
      </c>
      <c r="C256" s="2" t="s">
        <v>1</v>
      </c>
      <c r="D256" s="2" t="s">
        <v>341</v>
      </c>
      <c r="E256" s="2" t="s">
        <v>282</v>
      </c>
      <c r="F256" s="2" t="s">
        <v>220</v>
      </c>
      <c r="G256" s="5">
        <v>100</v>
      </c>
      <c r="H256" s="5">
        <v>7</v>
      </c>
      <c r="I256" s="5">
        <v>700</v>
      </c>
      <c r="J256" s="5">
        <v>95830</v>
      </c>
      <c r="K256" s="3" t="str" cm="1">
        <f t="array" ref="K256">_xlfn.LET(_xlpm.d,UPPER(TRIM(CLEAN(SUBSTITUTE(F256,CHAR(160),"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57" spans="2:11" hidden="1" x14ac:dyDescent="0.25">
      <c r="B257" s="20">
        <v>45994</v>
      </c>
      <c r="C257" s="2" t="s">
        <v>1</v>
      </c>
      <c r="D257" s="2" t="s">
        <v>342</v>
      </c>
      <c r="E257" s="2" t="s">
        <v>294</v>
      </c>
      <c r="F257" s="2" t="s">
        <v>220</v>
      </c>
      <c r="G257" s="5">
        <v>100</v>
      </c>
      <c r="H257" s="5">
        <v>7</v>
      </c>
      <c r="I257" s="5">
        <v>700</v>
      </c>
      <c r="J257" s="5">
        <v>96530</v>
      </c>
      <c r="K257" s="3" t="str" cm="1">
        <f t="array" ref="K257">_xlfn.LET(_xlpm.d,UPPER(TRIM(CLEAN(SUBSTITUTE(F257,CHAR(160),"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58" spans="2:11" hidden="1" x14ac:dyDescent="0.25">
      <c r="B258" s="20">
        <v>45994</v>
      </c>
      <c r="C258" s="2" t="s">
        <v>1</v>
      </c>
      <c r="D258" s="2" t="s">
        <v>343</v>
      </c>
      <c r="E258" s="2" t="s">
        <v>145</v>
      </c>
      <c r="F258" s="2" t="s">
        <v>220</v>
      </c>
      <c r="G258" s="5">
        <v>150</v>
      </c>
      <c r="H258" s="5">
        <v>7</v>
      </c>
      <c r="I258" s="5">
        <v>1050</v>
      </c>
      <c r="J258" s="5">
        <v>97580</v>
      </c>
      <c r="K258" s="3" t="str" cm="1">
        <f t="array" ref="K258">_xlfn.LET(_xlpm.d,UPPER(TRIM(CLEAN(SUBSTITUTE(F258,CHAR(160),"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59" spans="2:11" hidden="1" x14ac:dyDescent="0.25">
      <c r="B259" s="20">
        <v>45994</v>
      </c>
      <c r="C259" s="2" t="s">
        <v>1</v>
      </c>
      <c r="D259" s="2" t="s">
        <v>344</v>
      </c>
      <c r="E259" s="2" t="s">
        <v>149</v>
      </c>
      <c r="F259" s="2" t="s">
        <v>220</v>
      </c>
      <c r="G259" s="5">
        <v>50</v>
      </c>
      <c r="H259" s="5">
        <v>7</v>
      </c>
      <c r="I259" s="5">
        <v>350</v>
      </c>
      <c r="J259" s="5">
        <v>97930</v>
      </c>
      <c r="K259" s="3" t="str" cm="1">
        <f t="array" ref="K259">_xlfn.LET(_xlpm.d,UPPER(TRIM(CLEAN(SUBSTITUTE(F259,CHAR(160),"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60" spans="2:11" hidden="1" x14ac:dyDescent="0.25">
      <c r="B260" s="20">
        <v>45995</v>
      </c>
      <c r="C260" s="2" t="s">
        <v>1</v>
      </c>
      <c r="D260" s="2" t="s">
        <v>345</v>
      </c>
      <c r="E260" s="2" t="s">
        <v>135</v>
      </c>
      <c r="F260" s="2" t="s">
        <v>220</v>
      </c>
      <c r="G260" s="5">
        <v>150</v>
      </c>
      <c r="H260" s="5">
        <v>7</v>
      </c>
      <c r="I260" s="5">
        <v>1050</v>
      </c>
      <c r="J260" s="5">
        <v>98980</v>
      </c>
      <c r="K260" s="3" t="str" cm="1">
        <f t="array" ref="K260">_xlfn.LET(_xlpm.d,UPPER(TRIM(CLEAN(SUBSTITUTE(F260,CHAR(160),"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61" spans="2:11" hidden="1" x14ac:dyDescent="0.25">
      <c r="B261" s="20">
        <v>45995</v>
      </c>
      <c r="C261" s="2" t="s">
        <v>1</v>
      </c>
      <c r="D261" s="2" t="s">
        <v>346</v>
      </c>
      <c r="E261" s="2" t="s">
        <v>180</v>
      </c>
      <c r="F261" s="2" t="s">
        <v>220</v>
      </c>
      <c r="G261" s="5">
        <v>150</v>
      </c>
      <c r="H261" s="5">
        <v>7</v>
      </c>
      <c r="I261" s="5">
        <v>1050</v>
      </c>
      <c r="J261" s="5">
        <v>100030</v>
      </c>
      <c r="K261" s="3" t="str" cm="1">
        <f t="array" ref="K261">_xlfn.LET(_xlpm.d,UPPER(TRIM(CLEAN(SUBSTITUTE(F261,CHAR(160),"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62" spans="2:11" hidden="1" x14ac:dyDescent="0.25">
      <c r="B262" s="20">
        <v>45995</v>
      </c>
      <c r="C262" s="2" t="s">
        <v>1</v>
      </c>
      <c r="D262" s="2" t="s">
        <v>347</v>
      </c>
      <c r="E262" s="2" t="s">
        <v>160</v>
      </c>
      <c r="F262" s="2" t="s">
        <v>220</v>
      </c>
      <c r="G262" s="5">
        <v>150</v>
      </c>
      <c r="H262" s="5">
        <v>7</v>
      </c>
      <c r="I262" s="5">
        <v>1050</v>
      </c>
      <c r="J262" s="5">
        <v>101080</v>
      </c>
      <c r="K262" s="3" t="str" cm="1">
        <f t="array" ref="K262">_xlfn.LET(_xlpm.d,UPPER(TRIM(CLEAN(SUBSTITUTE(F262,CHAR(160),"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63" spans="2:11" hidden="1" x14ac:dyDescent="0.25">
      <c r="B263" s="20">
        <v>45995</v>
      </c>
      <c r="C263" s="2" t="s">
        <v>1</v>
      </c>
      <c r="D263" s="2" t="s">
        <v>348</v>
      </c>
      <c r="E263" s="2" t="s">
        <v>192</v>
      </c>
      <c r="F263" s="2" t="s">
        <v>220</v>
      </c>
      <c r="G263" s="5">
        <v>250</v>
      </c>
      <c r="H263" s="5">
        <v>7</v>
      </c>
      <c r="I263" s="5">
        <v>1750</v>
      </c>
      <c r="J263" s="5">
        <v>102830</v>
      </c>
      <c r="K263" s="3" t="str" cm="1">
        <f t="array" ref="K263">_xlfn.LET(_xlpm.d,UPPER(TRIM(CLEAN(SUBSTITUTE(F263,CHAR(160),"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64" spans="2:11" hidden="1" x14ac:dyDescent="0.25">
      <c r="B264" s="20">
        <v>45995</v>
      </c>
      <c r="C264" s="2" t="s">
        <v>1</v>
      </c>
      <c r="D264" s="2" t="s">
        <v>349</v>
      </c>
      <c r="E264" s="2" t="s">
        <v>268</v>
      </c>
      <c r="F264" s="2" t="s">
        <v>220</v>
      </c>
      <c r="G264" s="5">
        <v>300</v>
      </c>
      <c r="H264" s="5">
        <v>7</v>
      </c>
      <c r="I264" s="5">
        <v>2100</v>
      </c>
      <c r="J264" s="5">
        <v>104930</v>
      </c>
      <c r="K264" s="3" t="str" cm="1">
        <f t="array" ref="K264">_xlfn.LET(_xlpm.d,UPPER(TRIM(CLEAN(SUBSTITUTE(F264,CHAR(160),"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65" spans="2:11" hidden="1" x14ac:dyDescent="0.25">
      <c r="B265" s="20">
        <v>45995</v>
      </c>
      <c r="C265" s="2" t="s">
        <v>1</v>
      </c>
      <c r="D265" s="2" t="s">
        <v>350</v>
      </c>
      <c r="E265" s="2" t="s">
        <v>135</v>
      </c>
      <c r="F265" s="2" t="s">
        <v>220</v>
      </c>
      <c r="G265" s="5">
        <v>150</v>
      </c>
      <c r="H265" s="5">
        <v>7</v>
      </c>
      <c r="I265" s="5">
        <v>1050</v>
      </c>
      <c r="J265" s="5">
        <v>105980</v>
      </c>
      <c r="K265" s="3" t="str" cm="1">
        <f t="array" ref="K265">_xlfn.LET(_xlpm.d,UPPER(TRIM(CLEAN(SUBSTITUTE(F265,CHAR(160),"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66" spans="2:11" hidden="1" x14ac:dyDescent="0.25">
      <c r="B266" s="20">
        <v>45995</v>
      </c>
      <c r="C266" s="2" t="s">
        <v>1</v>
      </c>
      <c r="D266" s="2" t="s">
        <v>351</v>
      </c>
      <c r="E266" s="2" t="s">
        <v>259</v>
      </c>
      <c r="F266" s="2" t="s">
        <v>220</v>
      </c>
      <c r="G266" s="5">
        <v>100</v>
      </c>
      <c r="H266" s="5">
        <v>7</v>
      </c>
      <c r="I266" s="5">
        <v>700</v>
      </c>
      <c r="J266" s="5">
        <v>106680</v>
      </c>
      <c r="K266" s="3" t="str" cm="1">
        <f t="array" ref="K266">_xlfn.LET(_xlpm.d,UPPER(TRIM(CLEAN(SUBSTITUTE(F266,CHAR(160),"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67" spans="2:11" hidden="1" x14ac:dyDescent="0.25">
      <c r="B267" s="20">
        <v>45995</v>
      </c>
      <c r="C267" s="2" t="s">
        <v>1</v>
      </c>
      <c r="D267" s="2" t="s">
        <v>352</v>
      </c>
      <c r="E267" s="2" t="s">
        <v>246</v>
      </c>
      <c r="F267" s="2" t="s">
        <v>220</v>
      </c>
      <c r="G267" s="5">
        <v>80</v>
      </c>
      <c r="H267" s="5">
        <v>7</v>
      </c>
      <c r="I267" s="5">
        <v>560</v>
      </c>
      <c r="J267" s="5">
        <v>107240</v>
      </c>
      <c r="K267" s="3" t="str" cm="1">
        <f t="array" ref="K267">_xlfn.LET(_xlpm.d,UPPER(TRIM(CLEAN(SUBSTITUTE(F267,CHAR(160),"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68" spans="2:11" hidden="1" x14ac:dyDescent="0.25">
      <c r="B268" s="20">
        <v>45996</v>
      </c>
      <c r="C268" s="2" t="s">
        <v>1</v>
      </c>
      <c r="D268" s="2" t="s">
        <v>353</v>
      </c>
      <c r="E268" s="2" t="s">
        <v>241</v>
      </c>
      <c r="F268" s="2" t="s">
        <v>220</v>
      </c>
      <c r="G268" s="5">
        <v>150</v>
      </c>
      <c r="H268" s="5">
        <v>7</v>
      </c>
      <c r="I268" s="5">
        <v>1050</v>
      </c>
      <c r="J268" s="5">
        <v>108290</v>
      </c>
      <c r="K268" s="3" t="str" cm="1">
        <f t="array" ref="K268">_xlfn.LET(_xlpm.d,UPPER(TRIM(CLEAN(SUBSTITUTE(F268,CHAR(160),"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69" spans="2:11" hidden="1" x14ac:dyDescent="0.25">
      <c r="B269" s="20">
        <v>45996</v>
      </c>
      <c r="C269" s="2" t="s">
        <v>1</v>
      </c>
      <c r="D269" s="2" t="s">
        <v>354</v>
      </c>
      <c r="E269" s="2" t="s">
        <v>279</v>
      </c>
      <c r="F269" s="2" t="s">
        <v>220</v>
      </c>
      <c r="G269" s="5">
        <v>200</v>
      </c>
      <c r="H269" s="5">
        <v>7</v>
      </c>
      <c r="I269" s="5">
        <v>1400</v>
      </c>
      <c r="J269" s="5">
        <v>109690</v>
      </c>
      <c r="K269" s="3" t="str" cm="1">
        <f t="array" ref="K269">_xlfn.LET(_xlpm.d,UPPER(TRIM(CLEAN(SUBSTITUTE(F269,CHAR(160),"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70" spans="2:11" hidden="1" x14ac:dyDescent="0.25">
      <c r="B270" s="20">
        <v>45996</v>
      </c>
      <c r="C270" s="2" t="s">
        <v>1</v>
      </c>
      <c r="D270" s="2" t="s">
        <v>355</v>
      </c>
      <c r="E270" s="2" t="s">
        <v>224</v>
      </c>
      <c r="F270" s="2" t="s">
        <v>356</v>
      </c>
      <c r="G270" s="5">
        <v>500</v>
      </c>
      <c r="H270" s="5">
        <v>7</v>
      </c>
      <c r="I270" s="5">
        <v>3500</v>
      </c>
      <c r="J270" s="5">
        <v>113190</v>
      </c>
      <c r="K270" s="3" t="str" cm="1">
        <f t="array" ref="K270">_xlfn.LET(_xlpm.d,UPPER(TRIM(CLEAN(SUBSTITUTE(F270,CHAR(160),"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71" spans="2:11" hidden="1" x14ac:dyDescent="0.25">
      <c r="B271" s="20">
        <v>45996</v>
      </c>
      <c r="C271" s="2" t="s">
        <v>1</v>
      </c>
      <c r="D271" s="2" t="s">
        <v>357</v>
      </c>
      <c r="E271" s="2" t="s">
        <v>195</v>
      </c>
      <c r="F271" s="2" t="s">
        <v>220</v>
      </c>
      <c r="G271" s="5">
        <v>200</v>
      </c>
      <c r="H271" s="5">
        <v>7</v>
      </c>
      <c r="I271" s="5">
        <v>1400</v>
      </c>
      <c r="J271" s="5">
        <v>114590</v>
      </c>
      <c r="K271" s="3" t="str" cm="1">
        <f t="array" ref="K271">_xlfn.LET(_xlpm.d,UPPER(TRIM(CLEAN(SUBSTITUTE(F271,CHAR(160),"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72" spans="2:11" hidden="1" x14ac:dyDescent="0.25">
      <c r="B272" s="20">
        <v>45996</v>
      </c>
      <c r="C272" s="2" t="s">
        <v>1</v>
      </c>
      <c r="D272" s="2" t="s">
        <v>358</v>
      </c>
      <c r="E272" s="2" t="s">
        <v>238</v>
      </c>
      <c r="F272" s="2" t="s">
        <v>220</v>
      </c>
      <c r="G272" s="5">
        <v>50</v>
      </c>
      <c r="H272" s="5">
        <v>7</v>
      </c>
      <c r="I272" s="5">
        <v>350</v>
      </c>
      <c r="J272" s="5">
        <v>114940</v>
      </c>
      <c r="K272" s="3" t="str" cm="1">
        <f t="array" ref="K272">_xlfn.LET(_xlpm.d,UPPER(TRIM(CLEAN(SUBSTITUTE(F272,CHAR(160),"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73" spans="2:11" hidden="1" x14ac:dyDescent="0.25">
      <c r="B273" s="20">
        <v>45996</v>
      </c>
      <c r="C273" s="2" t="s">
        <v>1</v>
      </c>
      <c r="D273" s="2" t="s">
        <v>359</v>
      </c>
      <c r="E273" s="2" t="s">
        <v>234</v>
      </c>
      <c r="F273" s="2" t="s">
        <v>220</v>
      </c>
      <c r="G273" s="5">
        <v>100</v>
      </c>
      <c r="H273" s="5">
        <v>7</v>
      </c>
      <c r="I273" s="5">
        <v>700</v>
      </c>
      <c r="J273" s="5">
        <v>115640</v>
      </c>
      <c r="K273" s="3" t="str" cm="1">
        <f t="array" ref="K273">_xlfn.LET(_xlpm.d,UPPER(TRIM(CLEAN(SUBSTITUTE(F273,CHAR(160),"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74" spans="2:11" hidden="1" x14ac:dyDescent="0.25">
      <c r="B274" s="20">
        <v>45996</v>
      </c>
      <c r="C274" s="2" t="s">
        <v>1</v>
      </c>
      <c r="D274" s="2" t="s">
        <v>360</v>
      </c>
      <c r="E274" s="2" t="s">
        <v>243</v>
      </c>
      <c r="F274" s="2" t="s">
        <v>220</v>
      </c>
      <c r="G274" s="5">
        <v>140</v>
      </c>
      <c r="H274" s="5">
        <v>7</v>
      </c>
      <c r="I274" s="5">
        <v>980</v>
      </c>
      <c r="J274" s="5">
        <v>116620</v>
      </c>
      <c r="K274" s="3" t="str" cm="1">
        <f t="array" ref="K274">_xlfn.LET(_xlpm.d,UPPER(TRIM(CLEAN(SUBSTITUTE(F274,CHAR(160),"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75" spans="2:11" hidden="1" x14ac:dyDescent="0.25">
      <c r="B275" s="20">
        <v>45996</v>
      </c>
      <c r="C275" s="2" t="s">
        <v>1</v>
      </c>
      <c r="D275" s="2" t="s">
        <v>361</v>
      </c>
      <c r="E275" s="2" t="s">
        <v>168</v>
      </c>
      <c r="F275" s="2" t="s">
        <v>220</v>
      </c>
      <c r="G275" s="5">
        <v>100</v>
      </c>
      <c r="H275" s="5">
        <v>7</v>
      </c>
      <c r="I275" s="5">
        <v>700</v>
      </c>
      <c r="J275" s="5">
        <v>117320</v>
      </c>
      <c r="K275" s="3" t="str" cm="1">
        <f t="array" ref="K275">_xlfn.LET(_xlpm.d,UPPER(TRIM(CLEAN(SUBSTITUTE(F275,CHAR(160),"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76" spans="2:11" hidden="1" x14ac:dyDescent="0.25">
      <c r="B276" s="20">
        <v>45996</v>
      </c>
      <c r="C276" s="2" t="s">
        <v>1</v>
      </c>
      <c r="D276" s="2" t="s">
        <v>362</v>
      </c>
      <c r="E276" s="2" t="s">
        <v>78</v>
      </c>
      <c r="F276" s="2" t="s">
        <v>220</v>
      </c>
      <c r="G276" s="5">
        <v>300</v>
      </c>
      <c r="H276" s="5">
        <v>7</v>
      </c>
      <c r="I276" s="5">
        <v>2100</v>
      </c>
      <c r="J276" s="5">
        <v>119420</v>
      </c>
      <c r="K276" s="3" t="str" cm="1">
        <f t="array" ref="K276">_xlfn.LET(_xlpm.d,UPPER(TRIM(CLEAN(SUBSTITUTE(F276,CHAR(160),"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77" spans="2:11" hidden="1" x14ac:dyDescent="0.25">
      <c r="B277" s="20">
        <v>45996</v>
      </c>
      <c r="C277" s="2" t="s">
        <v>1</v>
      </c>
      <c r="D277" s="2" t="s">
        <v>363</v>
      </c>
      <c r="E277" s="2" t="s">
        <v>238</v>
      </c>
      <c r="F277" s="2" t="s">
        <v>220</v>
      </c>
      <c r="G277" s="5">
        <v>50</v>
      </c>
      <c r="H277" s="5">
        <v>7</v>
      </c>
      <c r="I277" s="5">
        <v>350</v>
      </c>
      <c r="J277" s="5">
        <v>119770</v>
      </c>
      <c r="K277" s="3" t="str" cm="1">
        <f t="array" ref="K277">_xlfn.LET(_xlpm.d,UPPER(TRIM(CLEAN(SUBSTITUTE(F277,CHAR(160),"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78" spans="2:11" hidden="1" x14ac:dyDescent="0.25">
      <c r="B278" s="20">
        <v>45996</v>
      </c>
      <c r="C278" s="2" t="s">
        <v>1</v>
      </c>
      <c r="D278" s="2" t="s">
        <v>364</v>
      </c>
      <c r="E278" s="2" t="s">
        <v>236</v>
      </c>
      <c r="F278" s="2" t="s">
        <v>220</v>
      </c>
      <c r="G278" s="5">
        <v>200</v>
      </c>
      <c r="H278" s="5">
        <v>7</v>
      </c>
      <c r="I278" s="5">
        <v>1400</v>
      </c>
      <c r="J278" s="5">
        <v>121170</v>
      </c>
      <c r="K278" s="3" t="str" cm="1">
        <f t="array" ref="K278">_xlfn.LET(_xlpm.d,UPPER(TRIM(CLEAN(SUBSTITUTE(F278,CHAR(160),"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79" spans="2:11" hidden="1" x14ac:dyDescent="0.25">
      <c r="B279" s="20">
        <v>46000</v>
      </c>
      <c r="C279" s="2" t="s">
        <v>1</v>
      </c>
      <c r="D279" s="2" t="s">
        <v>365</v>
      </c>
      <c r="E279" s="2" t="s">
        <v>147</v>
      </c>
      <c r="F279" s="2" t="s">
        <v>220</v>
      </c>
      <c r="G279" s="5">
        <v>150</v>
      </c>
      <c r="H279" s="5">
        <v>7</v>
      </c>
      <c r="I279" s="5">
        <v>1050</v>
      </c>
      <c r="J279" s="5">
        <v>122220</v>
      </c>
      <c r="K279" s="3" t="str" cm="1">
        <f t="array" ref="K279">_xlfn.LET(_xlpm.d,UPPER(TRIM(CLEAN(SUBSTITUTE(F279,CHAR(160),"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80" spans="2:11" hidden="1" x14ac:dyDescent="0.25">
      <c r="B280" s="20">
        <v>46000</v>
      </c>
      <c r="C280" s="2" t="s">
        <v>1</v>
      </c>
      <c r="D280" s="2" t="s">
        <v>366</v>
      </c>
      <c r="E280" s="2" t="s">
        <v>276</v>
      </c>
      <c r="F280" s="2" t="s">
        <v>220</v>
      </c>
      <c r="G280" s="5">
        <v>150</v>
      </c>
      <c r="H280" s="5">
        <v>7</v>
      </c>
      <c r="I280" s="5">
        <v>1050</v>
      </c>
      <c r="J280" s="5">
        <v>123270</v>
      </c>
      <c r="K280" s="3" t="str" cm="1">
        <f t="array" ref="K280">_xlfn.LET(_xlpm.d,UPPER(TRIM(CLEAN(SUBSTITUTE(F280,CHAR(160),"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81" spans="2:11" hidden="1" x14ac:dyDescent="0.25">
      <c r="B281" s="20">
        <v>46000</v>
      </c>
      <c r="C281" s="2" t="s">
        <v>1</v>
      </c>
      <c r="D281" s="2" t="s">
        <v>367</v>
      </c>
      <c r="E281" s="2" t="s">
        <v>273</v>
      </c>
      <c r="F281" s="2" t="s">
        <v>220</v>
      </c>
      <c r="G281" s="5">
        <v>200</v>
      </c>
      <c r="H281" s="5">
        <v>7</v>
      </c>
      <c r="I281" s="5">
        <v>1400</v>
      </c>
      <c r="J281" s="5">
        <v>124670</v>
      </c>
      <c r="K281" s="3" t="str" cm="1">
        <f t="array" ref="K281">_xlfn.LET(_xlpm.d,UPPER(TRIM(CLEAN(SUBSTITUTE(F281,CHAR(160),"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82" spans="2:11" hidden="1" x14ac:dyDescent="0.25">
      <c r="B282" s="20">
        <v>46001</v>
      </c>
      <c r="C282" s="2" t="s">
        <v>1</v>
      </c>
      <c r="D282" s="2" t="s">
        <v>368</v>
      </c>
      <c r="E282" s="2" t="s">
        <v>268</v>
      </c>
      <c r="F282" s="2" t="s">
        <v>220</v>
      </c>
      <c r="G282" s="5">
        <v>500</v>
      </c>
      <c r="H282" s="5">
        <v>7</v>
      </c>
      <c r="I282" s="5">
        <v>3500</v>
      </c>
      <c r="J282" s="5">
        <v>128170</v>
      </c>
      <c r="K282" s="3" t="str" cm="1">
        <f t="array" ref="K282">_xlfn.LET(_xlpm.d,UPPER(TRIM(CLEAN(SUBSTITUTE(F282,CHAR(160),"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83" spans="2:11" hidden="1" x14ac:dyDescent="0.25">
      <c r="B283" s="20">
        <v>46001</v>
      </c>
      <c r="C283" s="2" t="s">
        <v>1</v>
      </c>
      <c r="D283" s="2" t="s">
        <v>369</v>
      </c>
      <c r="E283" s="2" t="s">
        <v>282</v>
      </c>
      <c r="F283" s="2" t="s">
        <v>220</v>
      </c>
      <c r="G283" s="5">
        <v>100</v>
      </c>
      <c r="H283" s="5">
        <v>7</v>
      </c>
      <c r="I283" s="5">
        <v>700</v>
      </c>
      <c r="J283" s="5">
        <v>128870</v>
      </c>
      <c r="K283" s="3" t="str" cm="1">
        <f t="array" ref="K283">_xlfn.LET(_xlpm.d,UPPER(TRIM(CLEAN(SUBSTITUTE(F283,CHAR(160),"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84" spans="2:11" hidden="1" x14ac:dyDescent="0.25">
      <c r="B284" s="20">
        <v>46001</v>
      </c>
      <c r="C284" s="2" t="s">
        <v>1</v>
      </c>
      <c r="D284" s="2" t="s">
        <v>370</v>
      </c>
      <c r="E284" s="2" t="s">
        <v>288</v>
      </c>
      <c r="F284" s="2" t="s">
        <v>220</v>
      </c>
      <c r="G284" s="5">
        <v>150</v>
      </c>
      <c r="H284" s="5">
        <v>7</v>
      </c>
      <c r="I284" s="5">
        <v>1050</v>
      </c>
      <c r="J284" s="5">
        <v>129920</v>
      </c>
      <c r="K284" s="3" t="str" cm="1">
        <f t="array" ref="K284">_xlfn.LET(_xlpm.d,UPPER(TRIM(CLEAN(SUBSTITUTE(F284,CHAR(160),"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85" spans="2:11" hidden="1" x14ac:dyDescent="0.25">
      <c r="B285" s="20">
        <v>46002</v>
      </c>
      <c r="C285" s="2" t="s">
        <v>1</v>
      </c>
      <c r="D285" s="2" t="s">
        <v>371</v>
      </c>
      <c r="E285" s="2" t="s">
        <v>228</v>
      </c>
      <c r="F285" s="2" t="s">
        <v>220</v>
      </c>
      <c r="G285" s="5">
        <v>150</v>
      </c>
      <c r="H285" s="5">
        <v>7</v>
      </c>
      <c r="I285" s="5">
        <v>1050</v>
      </c>
      <c r="J285" s="5">
        <v>130970</v>
      </c>
      <c r="K285" s="3" t="str" cm="1">
        <f t="array" ref="K285">_xlfn.LET(_xlpm.d,UPPER(TRIM(CLEAN(SUBSTITUTE(F285,CHAR(160),"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86" spans="2:11" hidden="1" x14ac:dyDescent="0.25">
      <c r="B286" s="20">
        <v>46002</v>
      </c>
      <c r="C286" s="2" t="s">
        <v>1</v>
      </c>
      <c r="D286" s="2" t="s">
        <v>372</v>
      </c>
      <c r="E286" s="2" t="s">
        <v>226</v>
      </c>
      <c r="F286" s="2" t="s">
        <v>220</v>
      </c>
      <c r="G286" s="5">
        <v>80</v>
      </c>
      <c r="H286" s="5">
        <v>7</v>
      </c>
      <c r="I286" s="5">
        <v>560</v>
      </c>
      <c r="J286" s="5">
        <v>131530</v>
      </c>
      <c r="K286" s="3" t="str" cm="1">
        <f t="array" ref="K286">_xlfn.LET(_xlpm.d,UPPER(TRIM(CLEAN(SUBSTITUTE(F286,CHAR(160),"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87" spans="2:11" hidden="1" x14ac:dyDescent="0.25">
      <c r="B287" s="20">
        <v>46002</v>
      </c>
      <c r="C287" s="2" t="s">
        <v>1</v>
      </c>
      <c r="D287" s="2" t="s">
        <v>373</v>
      </c>
      <c r="E287" s="2" t="s">
        <v>151</v>
      </c>
      <c r="F287" s="2" t="s">
        <v>220</v>
      </c>
      <c r="G287" s="5">
        <v>60</v>
      </c>
      <c r="H287" s="5">
        <v>7</v>
      </c>
      <c r="I287" s="5">
        <v>420</v>
      </c>
      <c r="J287" s="5">
        <v>131950</v>
      </c>
      <c r="K287" s="3" t="str" cm="1">
        <f t="array" ref="K287">_xlfn.LET(_xlpm.d,UPPER(TRIM(CLEAN(SUBSTITUTE(F287,CHAR(160),"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88" spans="2:11" hidden="1" x14ac:dyDescent="0.25">
      <c r="B288" s="20">
        <v>46002</v>
      </c>
      <c r="C288" s="2" t="s">
        <v>1</v>
      </c>
      <c r="D288" s="2" t="s">
        <v>374</v>
      </c>
      <c r="E288" s="2" t="s">
        <v>135</v>
      </c>
      <c r="F288" s="2" t="s">
        <v>220</v>
      </c>
      <c r="G288" s="5">
        <v>130</v>
      </c>
      <c r="H288" s="5">
        <v>7</v>
      </c>
      <c r="I288" s="5">
        <v>910</v>
      </c>
      <c r="J288" s="5">
        <v>132860</v>
      </c>
      <c r="K288" s="3" t="str" cm="1">
        <f t="array" ref="K288">_xlfn.LET(_xlpm.d,UPPER(TRIM(CLEAN(SUBSTITUTE(F288,CHAR(160),"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89" spans="2:11" hidden="1" x14ac:dyDescent="0.25">
      <c r="B289" s="20">
        <v>46002</v>
      </c>
      <c r="C289" s="2" t="s">
        <v>1</v>
      </c>
      <c r="D289" s="2" t="s">
        <v>375</v>
      </c>
      <c r="E289" s="2" t="s">
        <v>192</v>
      </c>
      <c r="F289" s="2" t="s">
        <v>220</v>
      </c>
      <c r="G289" s="5">
        <v>200</v>
      </c>
      <c r="H289" s="5">
        <v>7</v>
      </c>
      <c r="I289" s="5">
        <v>1400</v>
      </c>
      <c r="J289" s="5">
        <v>134260</v>
      </c>
      <c r="K289" s="3" t="str" cm="1">
        <f t="array" ref="K289">_xlfn.LET(_xlpm.d,UPPER(TRIM(CLEAN(SUBSTITUTE(F289,CHAR(160),"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90" spans="2:11" hidden="1" x14ac:dyDescent="0.25">
      <c r="B290" s="20">
        <v>46002</v>
      </c>
      <c r="C290" s="2" t="s">
        <v>1</v>
      </c>
      <c r="D290" s="2" t="s">
        <v>376</v>
      </c>
      <c r="E290" s="2" t="s">
        <v>160</v>
      </c>
      <c r="F290" s="2" t="s">
        <v>220</v>
      </c>
      <c r="G290" s="5">
        <v>80</v>
      </c>
      <c r="H290" s="5">
        <v>7</v>
      </c>
      <c r="I290" s="5">
        <v>560</v>
      </c>
      <c r="J290" s="5">
        <v>134820</v>
      </c>
      <c r="K290" s="3" t="str" cm="1">
        <f t="array" ref="K290">_xlfn.LET(_xlpm.d,UPPER(TRIM(CLEAN(SUBSTITUTE(F290,CHAR(160),"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91" spans="2:11" hidden="1" x14ac:dyDescent="0.25">
      <c r="B291" s="20">
        <v>46002</v>
      </c>
      <c r="C291" s="2" t="s">
        <v>1</v>
      </c>
      <c r="D291" s="2" t="s">
        <v>377</v>
      </c>
      <c r="E291" s="2" t="s">
        <v>180</v>
      </c>
      <c r="F291" s="2" t="s">
        <v>220</v>
      </c>
      <c r="G291" s="5">
        <v>100</v>
      </c>
      <c r="H291" s="5">
        <v>7</v>
      </c>
      <c r="I291" s="5">
        <v>700</v>
      </c>
      <c r="J291" s="5">
        <v>135520</v>
      </c>
      <c r="K291" s="3" t="str" cm="1">
        <f t="array" ref="K291">_xlfn.LET(_xlpm.d,UPPER(TRIM(CLEAN(SUBSTITUTE(F291,CHAR(160),"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92" spans="2:11" hidden="1" x14ac:dyDescent="0.25">
      <c r="B292" s="20">
        <v>46002</v>
      </c>
      <c r="C292" s="2" t="s">
        <v>1</v>
      </c>
      <c r="D292" s="2" t="s">
        <v>378</v>
      </c>
      <c r="E292" s="2" t="s">
        <v>180</v>
      </c>
      <c r="F292" s="2" t="s">
        <v>220</v>
      </c>
      <c r="G292" s="5">
        <v>19</v>
      </c>
      <c r="H292" s="5">
        <v>7</v>
      </c>
      <c r="I292" s="5">
        <v>133</v>
      </c>
      <c r="J292" s="5">
        <v>135653</v>
      </c>
      <c r="K292" s="3" t="str" cm="1">
        <f t="array" ref="K292">_xlfn.LET(_xlpm.d,UPPER(TRIM(CLEAN(SUBSTITUTE(F292,CHAR(160),"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93" spans="2:11" hidden="1" x14ac:dyDescent="0.25">
      <c r="B293" s="20">
        <v>46003</v>
      </c>
      <c r="C293" s="2" t="s">
        <v>1</v>
      </c>
      <c r="D293" s="2" t="s">
        <v>379</v>
      </c>
      <c r="E293" s="2" t="s">
        <v>154</v>
      </c>
      <c r="F293" s="2" t="s">
        <v>220</v>
      </c>
      <c r="G293" s="5">
        <v>50</v>
      </c>
      <c r="H293" s="5">
        <v>7</v>
      </c>
      <c r="I293" s="5">
        <v>350</v>
      </c>
      <c r="J293" s="5">
        <v>136003</v>
      </c>
      <c r="K293" s="3" t="str" cm="1">
        <f t="array" ref="K293">_xlfn.LET(_xlpm.d,UPPER(TRIM(CLEAN(SUBSTITUTE(F293,CHAR(160),"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94" spans="2:11" hidden="1" x14ac:dyDescent="0.25">
      <c r="B294" s="20">
        <v>46003</v>
      </c>
      <c r="C294" s="2" t="s">
        <v>1</v>
      </c>
      <c r="D294" s="2" t="s">
        <v>380</v>
      </c>
      <c r="E294" s="2" t="s">
        <v>236</v>
      </c>
      <c r="F294" s="2" t="s">
        <v>220</v>
      </c>
      <c r="G294" s="5">
        <v>200</v>
      </c>
      <c r="H294" s="5">
        <v>7</v>
      </c>
      <c r="I294" s="5">
        <v>1400</v>
      </c>
      <c r="J294" s="5">
        <v>137403</v>
      </c>
      <c r="K294" s="3" t="str" cm="1">
        <f t="array" ref="K294">_xlfn.LET(_xlpm.d,UPPER(TRIM(CLEAN(SUBSTITUTE(F294,CHAR(160),"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95" spans="2:11" hidden="1" x14ac:dyDescent="0.25">
      <c r="B295" s="20">
        <v>46003</v>
      </c>
      <c r="C295" s="2" t="s">
        <v>1</v>
      </c>
      <c r="D295" s="2" t="s">
        <v>381</v>
      </c>
      <c r="E295" s="2" t="s">
        <v>154</v>
      </c>
      <c r="F295" s="2" t="s">
        <v>220</v>
      </c>
      <c r="G295" s="5">
        <v>300</v>
      </c>
      <c r="H295" s="5">
        <v>7</v>
      </c>
      <c r="I295" s="5">
        <v>2100</v>
      </c>
      <c r="J295" s="5">
        <v>139503</v>
      </c>
      <c r="K295" s="3" t="str" cm="1">
        <f t="array" ref="K295">_xlfn.LET(_xlpm.d,UPPER(TRIM(CLEAN(SUBSTITUTE(F295,CHAR(160),"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96" spans="2:11" hidden="1" x14ac:dyDescent="0.25">
      <c r="B296" s="20">
        <v>46003</v>
      </c>
      <c r="C296" s="2" t="s">
        <v>1</v>
      </c>
      <c r="D296" s="2" t="s">
        <v>382</v>
      </c>
      <c r="E296" s="2" t="s">
        <v>165</v>
      </c>
      <c r="F296" s="2" t="s">
        <v>220</v>
      </c>
      <c r="G296" s="5">
        <v>20</v>
      </c>
      <c r="H296" s="5">
        <v>7</v>
      </c>
      <c r="I296" s="5">
        <v>140</v>
      </c>
      <c r="J296" s="5">
        <v>139643</v>
      </c>
      <c r="K296" s="3" t="str" cm="1">
        <f t="array" ref="K296">_xlfn.LET(_xlpm.d,UPPER(TRIM(CLEAN(SUBSTITUTE(F296,CHAR(160),"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97" spans="2:11" hidden="1" x14ac:dyDescent="0.25">
      <c r="B297" s="20">
        <v>46008</v>
      </c>
      <c r="C297" s="2" t="s">
        <v>1</v>
      </c>
      <c r="D297" s="2" t="s">
        <v>383</v>
      </c>
      <c r="E297" s="2" t="s">
        <v>273</v>
      </c>
      <c r="F297" s="2" t="s">
        <v>220</v>
      </c>
      <c r="G297" s="5">
        <v>50</v>
      </c>
      <c r="H297" s="5">
        <v>7</v>
      </c>
      <c r="I297" s="5">
        <v>350</v>
      </c>
      <c r="J297" s="5">
        <v>139993</v>
      </c>
      <c r="K297" s="3" t="str" cm="1">
        <f t="array" ref="K297">_xlfn.LET(_xlpm.d,UPPER(TRIM(CLEAN(SUBSTITUTE(F297,CHAR(160),"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98" spans="2:11" hidden="1" x14ac:dyDescent="0.25">
      <c r="B298" s="20">
        <v>46008</v>
      </c>
      <c r="C298" s="2" t="s">
        <v>1</v>
      </c>
      <c r="D298" s="2" t="s">
        <v>384</v>
      </c>
      <c r="E298" s="2" t="s">
        <v>266</v>
      </c>
      <c r="F298" s="2" t="s">
        <v>220</v>
      </c>
      <c r="G298" s="5">
        <v>150</v>
      </c>
      <c r="H298" s="5">
        <v>7</v>
      </c>
      <c r="I298" s="5">
        <v>1050</v>
      </c>
      <c r="J298" s="5">
        <v>141043</v>
      </c>
      <c r="K298" s="3" t="str" cm="1">
        <f t="array" ref="K298">_xlfn.LET(_xlpm.d,UPPER(TRIM(CLEAN(SUBSTITUTE(F298,CHAR(160),"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99" spans="2:11" hidden="1" x14ac:dyDescent="0.25">
      <c r="B299" s="20">
        <v>46009</v>
      </c>
      <c r="C299" s="2" t="s">
        <v>1</v>
      </c>
      <c r="D299" s="2" t="s">
        <v>385</v>
      </c>
      <c r="E299" s="2" t="s">
        <v>282</v>
      </c>
      <c r="F299" s="2" t="s">
        <v>220</v>
      </c>
      <c r="G299" s="5">
        <v>50</v>
      </c>
      <c r="H299" s="5">
        <v>12.2</v>
      </c>
      <c r="I299" s="5">
        <v>610</v>
      </c>
      <c r="J299" s="5">
        <v>141653</v>
      </c>
      <c r="K299" s="3" t="str" cm="1">
        <f t="array" ref="K299">_xlfn.LET(_xlpm.d,UPPER(TRIM(CLEAN(SUBSTITUTE(F299,CHAR(160),"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00" spans="2:11" hidden="1" x14ac:dyDescent="0.25">
      <c r="B300" s="20">
        <v>46009</v>
      </c>
      <c r="C300" s="2" t="s">
        <v>1</v>
      </c>
      <c r="D300" s="2" t="s">
        <v>144</v>
      </c>
      <c r="E300" s="2" t="s">
        <v>145</v>
      </c>
      <c r="F300" s="2" t="s">
        <v>220</v>
      </c>
      <c r="G300" s="5">
        <v>25</v>
      </c>
      <c r="H300" s="5">
        <v>12.2</v>
      </c>
      <c r="I300" s="5">
        <v>305</v>
      </c>
      <c r="J300" s="5">
        <v>141958</v>
      </c>
      <c r="K300" s="3" t="str" cm="1">
        <f t="array" ref="K300">_xlfn.LET(_xlpm.d,UPPER(TRIM(CLEAN(SUBSTITUTE(F300,CHAR(160),"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01" spans="2:11" hidden="1" x14ac:dyDescent="0.25">
      <c r="B301" s="20">
        <v>46010</v>
      </c>
      <c r="C301" s="2" t="s">
        <v>1</v>
      </c>
      <c r="D301" s="2" t="s">
        <v>386</v>
      </c>
      <c r="E301" s="2" t="s">
        <v>241</v>
      </c>
      <c r="F301" s="2" t="s">
        <v>220</v>
      </c>
      <c r="G301" s="5">
        <v>60</v>
      </c>
      <c r="H301" s="5">
        <v>12.2</v>
      </c>
      <c r="I301" s="5">
        <v>732</v>
      </c>
      <c r="J301" s="5">
        <v>142690</v>
      </c>
      <c r="K301" s="3" t="str" cm="1">
        <f t="array" ref="K301">_xlfn.LET(_xlpm.d,UPPER(TRIM(CLEAN(SUBSTITUTE(F301,CHAR(160),"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02" spans="2:11" hidden="1" x14ac:dyDescent="0.25">
      <c r="B302" s="20">
        <v>46010</v>
      </c>
      <c r="C302" s="2" t="s">
        <v>1</v>
      </c>
      <c r="D302" s="2" t="s">
        <v>387</v>
      </c>
      <c r="E302" s="2" t="s">
        <v>243</v>
      </c>
      <c r="F302" s="2" t="s">
        <v>220</v>
      </c>
      <c r="G302" s="5">
        <v>80</v>
      </c>
      <c r="H302" s="5">
        <v>12.2</v>
      </c>
      <c r="I302" s="5">
        <v>976</v>
      </c>
      <c r="J302" s="5">
        <v>143666</v>
      </c>
      <c r="K302" s="3" t="str" cm="1">
        <f t="array" ref="K302">_xlfn.LET(_xlpm.d,UPPER(TRIM(CLEAN(SUBSTITUTE(F302,CHAR(160),"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03" spans="2:11" hidden="1" x14ac:dyDescent="0.25">
      <c r="B303" s="20">
        <v>46015</v>
      </c>
      <c r="C303" s="2" t="s">
        <v>1</v>
      </c>
      <c r="D303" s="2" t="s">
        <v>150</v>
      </c>
      <c r="E303" s="2" t="s">
        <v>151</v>
      </c>
      <c r="F303" s="2" t="s">
        <v>220</v>
      </c>
      <c r="G303" s="5">
        <v>25</v>
      </c>
      <c r="H303" s="5">
        <v>12.2</v>
      </c>
      <c r="I303" s="5">
        <v>305</v>
      </c>
      <c r="J303" s="5">
        <v>143971</v>
      </c>
      <c r="K303" s="3" t="str" cm="1">
        <f t="array" ref="K303">_xlfn.LET(_xlpm.d,UPPER(TRIM(CLEAN(SUBSTITUTE(F303,CHAR(160),"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04" spans="2:11" hidden="1" x14ac:dyDescent="0.25">
      <c r="B304" s="20">
        <v>46015</v>
      </c>
      <c r="C304" s="2" t="s">
        <v>1</v>
      </c>
      <c r="D304" s="2" t="s">
        <v>388</v>
      </c>
      <c r="E304" s="2" t="s">
        <v>282</v>
      </c>
      <c r="F304" s="2" t="s">
        <v>220</v>
      </c>
      <c r="G304" s="5">
        <v>30</v>
      </c>
      <c r="H304" s="5">
        <v>12.2</v>
      </c>
      <c r="I304" s="5">
        <v>366</v>
      </c>
      <c r="J304" s="5">
        <v>144337</v>
      </c>
      <c r="K304" s="3" t="str" cm="1">
        <f t="array" ref="K304">_xlfn.LET(_xlpm.d,UPPER(TRIM(CLEAN(SUBSTITUTE(F304,CHAR(160),"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05" spans="2:11" hidden="1" x14ac:dyDescent="0.25">
      <c r="B305" s="20">
        <v>46024</v>
      </c>
      <c r="C305" s="2" t="s">
        <v>1</v>
      </c>
      <c r="D305" s="2" t="s">
        <v>389</v>
      </c>
      <c r="E305" s="2" t="s">
        <v>195</v>
      </c>
      <c r="F305" s="2" t="s">
        <v>220</v>
      </c>
      <c r="G305" s="5">
        <v>50</v>
      </c>
      <c r="H305" s="5">
        <v>12.2</v>
      </c>
      <c r="I305" s="5">
        <v>610</v>
      </c>
      <c r="J305" s="5">
        <v>144947</v>
      </c>
      <c r="K305" s="3" t="str" cm="1">
        <f t="array" ref="K305">_xlfn.LET(_xlpm.d,UPPER(TRIM(CLEAN(SUBSTITUTE(F305,CHAR(160),"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06" spans="2:11" hidden="1" x14ac:dyDescent="0.25">
      <c r="B306" s="20">
        <v>46032</v>
      </c>
      <c r="C306" s="2" t="s">
        <v>1</v>
      </c>
      <c r="D306" s="2" t="s">
        <v>390</v>
      </c>
      <c r="E306" s="2" t="s">
        <v>243</v>
      </c>
      <c r="F306" s="2" t="s">
        <v>220</v>
      </c>
      <c r="G306" s="5">
        <v>50</v>
      </c>
      <c r="H306" s="5">
        <v>12.2</v>
      </c>
      <c r="I306" s="5">
        <v>610</v>
      </c>
      <c r="J306" s="5">
        <v>145557</v>
      </c>
      <c r="K306" s="3" t="str" cm="1">
        <f t="array" ref="K306">_xlfn.LET(_xlpm.d,UPPER(TRIM(CLEAN(SUBSTITUTE(F306,CHAR(160),"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07" spans="2:11" hidden="1" x14ac:dyDescent="0.25">
      <c r="B307" s="20">
        <v>46032</v>
      </c>
      <c r="C307" s="2" t="s">
        <v>1</v>
      </c>
      <c r="D307" s="2" t="s">
        <v>391</v>
      </c>
      <c r="E307" s="2" t="s">
        <v>195</v>
      </c>
      <c r="F307" s="2" t="s">
        <v>220</v>
      </c>
      <c r="G307" s="5">
        <v>60</v>
      </c>
      <c r="H307" s="5">
        <v>12.2</v>
      </c>
      <c r="I307" s="5">
        <v>732</v>
      </c>
      <c r="J307" s="5">
        <v>146289</v>
      </c>
      <c r="K307" s="3" t="str" cm="1">
        <f t="array" ref="K307">_xlfn.LET(_xlpm.d,UPPER(TRIM(CLEAN(SUBSTITUTE(F307,CHAR(160),"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08" spans="2:11" hidden="1" x14ac:dyDescent="0.25">
      <c r="B308" s="20">
        <v>46032</v>
      </c>
      <c r="C308" s="2" t="s">
        <v>1</v>
      </c>
      <c r="D308" s="2" t="s">
        <v>392</v>
      </c>
      <c r="E308" s="2" t="s">
        <v>241</v>
      </c>
      <c r="F308" s="2" t="s">
        <v>220</v>
      </c>
      <c r="G308" s="5">
        <v>60</v>
      </c>
      <c r="H308" s="5">
        <v>12.2</v>
      </c>
      <c r="I308" s="5">
        <v>732</v>
      </c>
      <c r="J308" s="5">
        <v>147021</v>
      </c>
      <c r="K308" s="3" t="str" cm="1">
        <f t="array" ref="K308">_xlfn.LET(_xlpm.d,UPPER(TRIM(CLEAN(SUBSTITUTE(F308,CHAR(160),"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09" spans="2:11" hidden="1" x14ac:dyDescent="0.25">
      <c r="B309" s="20">
        <v>46032</v>
      </c>
      <c r="C309" s="2" t="s">
        <v>1</v>
      </c>
      <c r="D309" s="2" t="s">
        <v>393</v>
      </c>
      <c r="E309" s="2" t="s">
        <v>43</v>
      </c>
      <c r="F309" s="2" t="s">
        <v>220</v>
      </c>
      <c r="G309" s="5">
        <v>20</v>
      </c>
      <c r="H309" s="5">
        <v>11.95</v>
      </c>
      <c r="I309" s="5">
        <v>239</v>
      </c>
      <c r="J309" s="5">
        <v>147260</v>
      </c>
      <c r="K309" s="3" t="str" cm="1">
        <f t="array" ref="K309">_xlfn.LET(_xlpm.d,UPPER(TRIM(CLEAN(SUBSTITUTE(F309,CHAR(160),"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10" spans="2:11" hidden="1" x14ac:dyDescent="0.25">
      <c r="B310" s="20">
        <v>46038</v>
      </c>
      <c r="C310" s="2" t="s">
        <v>1</v>
      </c>
      <c r="D310" s="2" t="s">
        <v>394</v>
      </c>
      <c r="E310" s="2" t="s">
        <v>195</v>
      </c>
      <c r="F310" s="2" t="s">
        <v>220</v>
      </c>
      <c r="G310" s="5">
        <v>50</v>
      </c>
      <c r="H310" s="5">
        <v>12.2</v>
      </c>
      <c r="I310" s="5">
        <v>610</v>
      </c>
      <c r="J310" s="5">
        <v>147870</v>
      </c>
      <c r="K310" s="3" t="str" cm="1">
        <f t="array" ref="K310">_xlfn.LET(_xlpm.d,UPPER(TRIM(CLEAN(SUBSTITUTE(F310,CHAR(160),"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11" spans="2:11" hidden="1" x14ac:dyDescent="0.25">
      <c r="B311" s="20">
        <v>46042</v>
      </c>
      <c r="C311" s="2" t="s">
        <v>1</v>
      </c>
      <c r="D311" s="2" t="s">
        <v>395</v>
      </c>
      <c r="E311" s="2" t="s">
        <v>214</v>
      </c>
      <c r="F311" s="2" t="s">
        <v>220</v>
      </c>
      <c r="G311" s="5">
        <v>60</v>
      </c>
      <c r="H311" s="5">
        <v>12.2</v>
      </c>
      <c r="I311" s="5">
        <v>732</v>
      </c>
      <c r="J311" s="5">
        <v>148602</v>
      </c>
      <c r="K311" s="3" t="str" cm="1">
        <f t="array" ref="K311">_xlfn.LET(_xlpm.d,UPPER(TRIM(CLEAN(SUBSTITUTE(F311,CHAR(160),"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12" spans="2:11" hidden="1" x14ac:dyDescent="0.25">
      <c r="B312" s="20">
        <v>46042</v>
      </c>
      <c r="C312" s="2" t="s">
        <v>1</v>
      </c>
      <c r="D312" s="2" t="s">
        <v>396</v>
      </c>
      <c r="E312" s="2" t="s">
        <v>143</v>
      </c>
      <c r="F312" s="2" t="s">
        <v>220</v>
      </c>
      <c r="G312" s="5">
        <v>30</v>
      </c>
      <c r="H312" s="5">
        <v>12.2</v>
      </c>
      <c r="I312" s="5">
        <v>366</v>
      </c>
      <c r="J312" s="5">
        <v>148968</v>
      </c>
      <c r="K312" s="3" t="str" cm="1">
        <f t="array" ref="K312">_xlfn.LET(_xlpm.d,UPPER(TRIM(CLEAN(SUBSTITUTE(F312,CHAR(160),"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13" spans="2:11" hidden="1" x14ac:dyDescent="0.25">
      <c r="B313" s="20">
        <v>46056</v>
      </c>
      <c r="C313" s="2" t="s">
        <v>1</v>
      </c>
      <c r="D313" s="2" t="s">
        <v>397</v>
      </c>
      <c r="E313" s="2" t="s">
        <v>214</v>
      </c>
      <c r="F313" s="2" t="s">
        <v>220</v>
      </c>
      <c r="G313" s="5">
        <v>10</v>
      </c>
      <c r="H313" s="5">
        <v>12.2</v>
      </c>
      <c r="I313" s="5">
        <v>122</v>
      </c>
      <c r="J313" s="5">
        <v>149090</v>
      </c>
      <c r="K313" s="3" t="str" cm="1">
        <f t="array" ref="K313">_xlfn.LET(_xlpm.d,UPPER(TRIM(CLEAN(SUBSTITUTE(F313,CHAR(160),"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14" spans="2:11" hidden="1" x14ac:dyDescent="0.25">
      <c r="B314" s="20">
        <v>46056</v>
      </c>
      <c r="C314" s="2" t="s">
        <v>1</v>
      </c>
      <c r="D314" s="2" t="s">
        <v>398</v>
      </c>
      <c r="E314" s="2" t="s">
        <v>276</v>
      </c>
      <c r="F314" s="2" t="s">
        <v>220</v>
      </c>
      <c r="G314" s="5">
        <v>30</v>
      </c>
      <c r="H314" s="5">
        <v>12.2</v>
      </c>
      <c r="I314" s="5">
        <v>366</v>
      </c>
      <c r="J314" s="5">
        <v>149456</v>
      </c>
      <c r="K314" s="3" t="str" cm="1">
        <f t="array" ref="K314">_xlfn.LET(_xlpm.d,UPPER(TRIM(CLEAN(SUBSTITUTE(F314,CHAR(160),"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15" spans="2:11" hidden="1" x14ac:dyDescent="0.25">
      <c r="B315" s="20">
        <v>46057</v>
      </c>
      <c r="C315" s="2" t="s">
        <v>1</v>
      </c>
      <c r="D315" s="2" t="s">
        <v>399</v>
      </c>
      <c r="E315" s="2" t="s">
        <v>145</v>
      </c>
      <c r="F315" s="2" t="s">
        <v>220</v>
      </c>
      <c r="G315" s="5">
        <v>26</v>
      </c>
      <c r="H315" s="5">
        <v>12.2</v>
      </c>
      <c r="I315" s="5">
        <v>317.2</v>
      </c>
      <c r="J315" s="5">
        <v>149773.20000000001</v>
      </c>
      <c r="K315" s="3" t="str" cm="1">
        <f t="array" ref="K315">_xlfn.LET(_xlpm.d,UPPER(TRIM(CLEAN(SUBSTITUTE(F315,CHAR(160),"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16" spans="2:11" hidden="1" x14ac:dyDescent="0.25">
      <c r="B316" s="20">
        <v>46057</v>
      </c>
      <c r="C316" s="2" t="s">
        <v>1</v>
      </c>
      <c r="D316" s="2" t="s">
        <v>400</v>
      </c>
      <c r="E316" s="2" t="s">
        <v>282</v>
      </c>
      <c r="F316" s="2" t="s">
        <v>220</v>
      </c>
      <c r="G316" s="5">
        <v>20</v>
      </c>
      <c r="H316" s="5">
        <v>12.2</v>
      </c>
      <c r="I316" s="5">
        <v>244</v>
      </c>
      <c r="J316" s="5">
        <v>150017.20000000001</v>
      </c>
      <c r="K316" s="3" t="str" cm="1">
        <f t="array" ref="K316">_xlfn.LET(_xlpm.d,UPPER(TRIM(CLEAN(SUBSTITUTE(F316,CHAR(160),"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17" spans="2:11" hidden="1" x14ac:dyDescent="0.25">
      <c r="B317" s="20">
        <v>46059</v>
      </c>
      <c r="C317" s="2" t="s">
        <v>1</v>
      </c>
      <c r="D317" s="2" t="s">
        <v>401</v>
      </c>
      <c r="E317" s="2" t="s">
        <v>195</v>
      </c>
      <c r="F317" s="2" t="s">
        <v>220</v>
      </c>
      <c r="G317" s="5">
        <v>60</v>
      </c>
      <c r="H317" s="5">
        <v>12.2</v>
      </c>
      <c r="I317" s="5">
        <v>732</v>
      </c>
      <c r="J317" s="5">
        <v>150749.20000000001</v>
      </c>
      <c r="K317" s="3" t="str" cm="1">
        <f t="array" ref="K317">_xlfn.LET(_xlpm.d,UPPER(TRIM(CLEAN(SUBSTITUTE(F317,CHAR(160),"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18" spans="2:11" hidden="1" x14ac:dyDescent="0.25">
      <c r="B318" s="20">
        <v>46059</v>
      </c>
      <c r="C318" s="2" t="s">
        <v>1</v>
      </c>
      <c r="D318" s="2" t="s">
        <v>402</v>
      </c>
      <c r="E318" s="2" t="s">
        <v>241</v>
      </c>
      <c r="F318" s="2" t="s">
        <v>220</v>
      </c>
      <c r="G318" s="5">
        <v>60</v>
      </c>
      <c r="H318" s="5">
        <v>12.2</v>
      </c>
      <c r="I318" s="5">
        <v>732</v>
      </c>
      <c r="J318" s="5">
        <v>151481.20000000001</v>
      </c>
      <c r="K318" s="3" t="str" cm="1">
        <f t="array" ref="K318">_xlfn.LET(_xlpm.d,UPPER(TRIM(CLEAN(SUBSTITUTE(F318,CHAR(160),"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19" spans="2:11" hidden="1" x14ac:dyDescent="0.25">
      <c r="B319" s="20">
        <v>46062</v>
      </c>
      <c r="C319" s="2" t="s">
        <v>1</v>
      </c>
      <c r="D319" s="2" t="s">
        <v>403</v>
      </c>
      <c r="E319" s="2" t="s">
        <v>243</v>
      </c>
      <c r="F319" s="2" t="s">
        <v>220</v>
      </c>
      <c r="G319" s="5">
        <v>150</v>
      </c>
      <c r="H319" s="5">
        <v>12.2</v>
      </c>
      <c r="I319" s="5">
        <v>1830</v>
      </c>
      <c r="J319" s="5">
        <v>153311.20000000001</v>
      </c>
      <c r="K319" s="3" t="str" cm="1">
        <f t="array" ref="K319">_xlfn.LET(_xlpm.d,UPPER(TRIM(CLEAN(SUBSTITUTE(F319,CHAR(160),"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20" spans="2:11" hidden="1" x14ac:dyDescent="0.25">
      <c r="B320" s="20">
        <v>46063</v>
      </c>
      <c r="C320" s="2" t="s">
        <v>1</v>
      </c>
      <c r="D320" s="2" t="s">
        <v>404</v>
      </c>
      <c r="E320" s="2" t="s">
        <v>261</v>
      </c>
      <c r="F320" s="2" t="s">
        <v>220</v>
      </c>
      <c r="G320" s="5">
        <v>30</v>
      </c>
      <c r="H320" s="5">
        <v>12.2</v>
      </c>
      <c r="I320" s="5">
        <v>366</v>
      </c>
      <c r="J320" s="5">
        <v>153677.20000000001</v>
      </c>
      <c r="K320" s="3" t="str" cm="1">
        <f t="array" ref="K320">_xlfn.LET(_xlpm.d,UPPER(TRIM(CLEAN(SUBSTITUTE(F320,CHAR(160),"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21" spans="2:11" hidden="1" x14ac:dyDescent="0.25">
      <c r="B321" s="20">
        <v>46064</v>
      </c>
      <c r="C321" s="2" t="s">
        <v>1</v>
      </c>
      <c r="D321" s="2" t="s">
        <v>405</v>
      </c>
      <c r="E321" s="2" t="s">
        <v>189</v>
      </c>
      <c r="F321" s="2" t="s">
        <v>220</v>
      </c>
      <c r="G321" s="5">
        <v>25</v>
      </c>
      <c r="H321" s="5">
        <v>12.2</v>
      </c>
      <c r="I321" s="5">
        <v>305</v>
      </c>
      <c r="J321" s="5">
        <v>153982.20000000001</v>
      </c>
      <c r="K321" s="3" t="str" cm="1">
        <f t="array" ref="K321">_xlfn.LET(_xlpm.d,UPPER(TRIM(CLEAN(SUBSTITUTE(F321,CHAR(160),"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22" spans="2:11" hidden="1" x14ac:dyDescent="0.25">
      <c r="B322" s="20">
        <v>46066</v>
      </c>
      <c r="C322" s="2" t="s">
        <v>1</v>
      </c>
      <c r="D322" s="2" t="s">
        <v>406</v>
      </c>
      <c r="E322" s="2" t="s">
        <v>241</v>
      </c>
      <c r="F322" s="2" t="s">
        <v>220</v>
      </c>
      <c r="G322" s="5">
        <v>60</v>
      </c>
      <c r="H322" s="5">
        <v>12.2</v>
      </c>
      <c r="I322" s="5">
        <v>732</v>
      </c>
      <c r="J322" s="5">
        <v>154714.20000000001</v>
      </c>
      <c r="K322" s="3" t="str" cm="1">
        <f t="array" ref="K322">_xlfn.LET(_xlpm.d,UPPER(TRIM(CLEAN(SUBSTITUTE(F322,CHAR(160),"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23" spans="2:11" hidden="1" x14ac:dyDescent="0.25">
      <c r="B323" s="20">
        <v>46070</v>
      </c>
      <c r="C323" s="2" t="s">
        <v>1</v>
      </c>
      <c r="D323" s="2" t="s">
        <v>213</v>
      </c>
      <c r="E323" s="2" t="s">
        <v>214</v>
      </c>
      <c r="F323" s="2" t="s">
        <v>220</v>
      </c>
      <c r="G323" s="5">
        <v>50</v>
      </c>
      <c r="H323" s="5">
        <v>12.2</v>
      </c>
      <c r="I323" s="5">
        <v>610</v>
      </c>
      <c r="J323" s="5">
        <v>155324.20000000001</v>
      </c>
      <c r="K323" s="3" t="str" cm="1">
        <f t="array" ref="K323">_xlfn.LET(_xlpm.d,UPPER(TRIM(CLEAN(SUBSTITUTE(F323,CHAR(160),"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24" spans="2:11" hidden="1" x14ac:dyDescent="0.25">
      <c r="B324" s="20">
        <v>46071</v>
      </c>
      <c r="C324" s="2" t="s">
        <v>1</v>
      </c>
      <c r="D324" s="2" t="s">
        <v>407</v>
      </c>
      <c r="E324" s="2" t="s">
        <v>282</v>
      </c>
      <c r="F324" s="2" t="s">
        <v>220</v>
      </c>
      <c r="G324" s="5">
        <v>25</v>
      </c>
      <c r="H324" s="5">
        <v>12.2</v>
      </c>
      <c r="I324" s="5">
        <v>305</v>
      </c>
      <c r="J324" s="5">
        <v>155629.20000000001</v>
      </c>
      <c r="K324" s="3" t="str" cm="1">
        <f t="array" ref="K324">_xlfn.LET(_xlpm.d,UPPER(TRIM(CLEAN(SUBSTITUTE(F324,CHAR(160),"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25" spans="2:11" hidden="1" x14ac:dyDescent="0.25">
      <c r="B325" s="20">
        <v>46072</v>
      </c>
      <c r="C325" s="2" t="s">
        <v>1</v>
      </c>
      <c r="D325" s="2" t="s">
        <v>408</v>
      </c>
      <c r="E325" s="2" t="s">
        <v>248</v>
      </c>
      <c r="F325" s="2" t="s">
        <v>220</v>
      </c>
      <c r="G325" s="5">
        <v>50</v>
      </c>
      <c r="H325" s="5">
        <v>12.2</v>
      </c>
      <c r="I325" s="5">
        <v>610</v>
      </c>
      <c r="J325" s="5">
        <v>156239.20000000001</v>
      </c>
      <c r="K325" s="3" t="str" cm="1">
        <f t="array" ref="K325">_xlfn.LET(_xlpm.d,UPPER(TRIM(CLEAN(SUBSTITUTE(F325,CHAR(160),"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26" spans="2:11" hidden="1" x14ac:dyDescent="0.25">
      <c r="B326" s="20">
        <v>46072</v>
      </c>
      <c r="C326" s="2" t="s">
        <v>1</v>
      </c>
      <c r="D326" s="2" t="s">
        <v>409</v>
      </c>
      <c r="E326" s="2" t="s">
        <v>151</v>
      </c>
      <c r="F326" s="2" t="s">
        <v>220</v>
      </c>
      <c r="G326" s="5">
        <v>35</v>
      </c>
      <c r="H326" s="5">
        <v>12.2</v>
      </c>
      <c r="I326" s="5">
        <v>427</v>
      </c>
      <c r="J326" s="5">
        <v>156666.20000000001</v>
      </c>
      <c r="K326" s="3" t="str" cm="1">
        <f t="array" ref="K326">_xlfn.LET(_xlpm.d,UPPER(TRIM(CLEAN(SUBSTITUTE(F326,CHAR(160),"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27" spans="2:11" hidden="1" x14ac:dyDescent="0.25">
      <c r="B327" s="20">
        <v>46073</v>
      </c>
      <c r="C327" s="2" t="s">
        <v>1</v>
      </c>
      <c r="D327" s="2" t="s">
        <v>410</v>
      </c>
      <c r="E327" s="2" t="s">
        <v>78</v>
      </c>
      <c r="F327" s="2" t="s">
        <v>220</v>
      </c>
      <c r="G327" s="5">
        <v>80</v>
      </c>
      <c r="H327" s="5">
        <v>12.2</v>
      </c>
      <c r="I327" s="5">
        <v>976</v>
      </c>
      <c r="J327" s="5">
        <v>157642.20000000001</v>
      </c>
      <c r="K327" s="3" t="str" cm="1">
        <f t="array" ref="K327">_xlfn.LET(_xlpm.d,UPPER(TRIM(CLEAN(SUBSTITUTE(F327,CHAR(160),"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28" spans="2:11" hidden="1" x14ac:dyDescent="0.25">
      <c r="B328" s="20">
        <v>46077</v>
      </c>
      <c r="C328" s="2" t="s">
        <v>1</v>
      </c>
      <c r="D328" s="2" t="s">
        <v>171</v>
      </c>
      <c r="E328" s="2" t="s">
        <v>78</v>
      </c>
      <c r="F328" s="2" t="s">
        <v>220</v>
      </c>
      <c r="G328" s="5">
        <v>32</v>
      </c>
      <c r="H328" s="5">
        <v>12.2</v>
      </c>
      <c r="I328" s="5">
        <v>390.4</v>
      </c>
      <c r="J328" s="5">
        <v>158032.6</v>
      </c>
      <c r="K328" s="3" t="str" cm="1">
        <f t="array" ref="K328">_xlfn.LET(_xlpm.d,UPPER(TRIM(CLEAN(SUBSTITUTE(F328,CHAR(160),"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29" spans="2:11" hidden="1" x14ac:dyDescent="0.25">
      <c r="B329" s="20">
        <v>46080</v>
      </c>
      <c r="C329" s="2" t="s">
        <v>1</v>
      </c>
      <c r="D329" s="2" t="s">
        <v>173</v>
      </c>
      <c r="E329" s="2" t="s">
        <v>78</v>
      </c>
      <c r="F329" s="2" t="s">
        <v>220</v>
      </c>
      <c r="G329" s="5">
        <v>80</v>
      </c>
      <c r="H329" s="5">
        <v>8.9</v>
      </c>
      <c r="I329" s="5">
        <v>712</v>
      </c>
      <c r="J329" s="5">
        <v>158744.6</v>
      </c>
      <c r="K329" s="3" t="str" cm="1">
        <f t="array" ref="K329">_xlfn.LET(_xlpm.d,UPPER(TRIM(CLEAN(SUBSTITUTE(F329,CHAR(160),"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30" spans="2:11" hidden="1" x14ac:dyDescent="0.25">
      <c r="B330" s="20">
        <v>46084</v>
      </c>
      <c r="C330" s="2" t="s">
        <v>1</v>
      </c>
      <c r="D330" s="2" t="s">
        <v>411</v>
      </c>
      <c r="E330" s="2" t="s">
        <v>78</v>
      </c>
      <c r="F330" s="2" t="s">
        <v>220</v>
      </c>
      <c r="G330" s="5">
        <v>50</v>
      </c>
      <c r="H330" s="5">
        <v>8.9</v>
      </c>
      <c r="I330" s="5">
        <v>445</v>
      </c>
      <c r="J330" s="5">
        <v>159189.6</v>
      </c>
      <c r="K330" s="3" t="str" cm="1">
        <f t="array" ref="K330">_xlfn.LET(_xlpm.d,UPPER(TRIM(CLEAN(SUBSTITUTE(F330,CHAR(160),"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31" spans="2:11" hidden="1" x14ac:dyDescent="0.25">
      <c r="B331" s="20">
        <v>46084</v>
      </c>
      <c r="C331" s="2" t="s">
        <v>1</v>
      </c>
      <c r="D331" s="2" t="s">
        <v>412</v>
      </c>
      <c r="E331" s="2" t="s">
        <v>234</v>
      </c>
      <c r="F331" s="2" t="s">
        <v>220</v>
      </c>
      <c r="G331" s="5">
        <v>100</v>
      </c>
      <c r="H331" s="5">
        <v>8.9</v>
      </c>
      <c r="I331" s="5">
        <v>890</v>
      </c>
      <c r="J331" s="5">
        <v>160079.6</v>
      </c>
      <c r="K331" s="3" t="str" cm="1">
        <f t="array" ref="K331">_xlfn.LET(_xlpm.d,UPPER(TRIM(CLEAN(SUBSTITUTE(F331,CHAR(160),"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32" spans="2:11" hidden="1" x14ac:dyDescent="0.25">
      <c r="B332" s="20">
        <v>46086</v>
      </c>
      <c r="C332" s="2" t="s">
        <v>1</v>
      </c>
      <c r="D332" s="2" t="s">
        <v>413</v>
      </c>
      <c r="E332" s="2" t="s">
        <v>248</v>
      </c>
      <c r="F332" s="2" t="s">
        <v>220</v>
      </c>
      <c r="G332" s="5">
        <v>25</v>
      </c>
      <c r="H332" s="5">
        <v>8.9</v>
      </c>
      <c r="I332" s="5">
        <v>222.5</v>
      </c>
      <c r="J332" s="5">
        <v>160302.1</v>
      </c>
      <c r="K332" s="3" t="str" cm="1">
        <f t="array" ref="K332">_xlfn.LET(_xlpm.d,UPPER(TRIM(CLEAN(SUBSTITUTE(F332,CHAR(160),"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33" spans="2:11" hidden="1" x14ac:dyDescent="0.25">
      <c r="B333" s="20">
        <v>46086</v>
      </c>
      <c r="C333" s="2" t="s">
        <v>1</v>
      </c>
      <c r="D333" s="2" t="s">
        <v>414</v>
      </c>
      <c r="E333" s="2" t="s">
        <v>268</v>
      </c>
      <c r="F333" s="2" t="s">
        <v>220</v>
      </c>
      <c r="G333" s="5">
        <v>50</v>
      </c>
      <c r="H333" s="5">
        <v>8.9</v>
      </c>
      <c r="I333" s="5">
        <v>445</v>
      </c>
      <c r="J333" s="5">
        <v>160747.1</v>
      </c>
      <c r="K333" s="3" t="str" cm="1">
        <f t="array" ref="K333">_xlfn.LET(_xlpm.d,UPPER(TRIM(CLEAN(SUBSTITUTE(F333,CHAR(160),"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34" spans="2:11" hidden="1" x14ac:dyDescent="0.25">
      <c r="B334" s="20">
        <v>46086</v>
      </c>
      <c r="C334" s="2" t="s">
        <v>1</v>
      </c>
      <c r="D334" s="2" t="s">
        <v>415</v>
      </c>
      <c r="E334" s="2" t="s">
        <v>151</v>
      </c>
      <c r="F334" s="2" t="s">
        <v>220</v>
      </c>
      <c r="G334" s="5">
        <v>50</v>
      </c>
      <c r="H334" s="5">
        <v>8.9</v>
      </c>
      <c r="I334" s="5">
        <v>445</v>
      </c>
      <c r="J334" s="5">
        <v>161192.1</v>
      </c>
      <c r="K334" s="3" t="str" cm="1">
        <f t="array" ref="K334">_xlfn.LET(_xlpm.d,UPPER(TRIM(CLEAN(SUBSTITUTE(F334,CHAR(160),"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35" spans="2:11" hidden="1" x14ac:dyDescent="0.25">
      <c r="B335" s="20">
        <v>46086</v>
      </c>
      <c r="C335" s="2" t="s">
        <v>1</v>
      </c>
      <c r="D335" s="2" t="s">
        <v>416</v>
      </c>
      <c r="E335" s="2" t="s">
        <v>145</v>
      </c>
      <c r="F335" s="2" t="s">
        <v>220</v>
      </c>
      <c r="G335" s="5">
        <v>40</v>
      </c>
      <c r="H335" s="5">
        <v>8.9</v>
      </c>
      <c r="I335" s="5">
        <v>356</v>
      </c>
      <c r="J335" s="5">
        <v>161548.1</v>
      </c>
      <c r="K335" s="3" t="str" cm="1">
        <f t="array" ref="K335">_xlfn.LET(_xlpm.d,UPPER(TRIM(CLEAN(SUBSTITUTE(F335,CHAR(160),"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36" spans="2:11" hidden="1" x14ac:dyDescent="0.25">
      <c r="B336" s="20">
        <v>46086</v>
      </c>
      <c r="C336" s="2" t="s">
        <v>1</v>
      </c>
      <c r="D336" s="2" t="s">
        <v>417</v>
      </c>
      <c r="E336" s="2" t="s">
        <v>3</v>
      </c>
      <c r="F336" s="2" t="s">
        <v>418</v>
      </c>
      <c r="G336" s="5">
        <v>90</v>
      </c>
      <c r="H336" s="5">
        <v>8.9</v>
      </c>
      <c r="I336" s="5">
        <v>801</v>
      </c>
      <c r="J336" s="5">
        <v>162349.1</v>
      </c>
      <c r="K336" s="3" t="str" cm="1">
        <f t="array" ref="K336">_xlfn.LET(_xlpm.d,UPPER(TRIM(CLEAN(SUBSTITUTE(F336,CHAR(160),"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37" spans="2:11" hidden="1" x14ac:dyDescent="0.25">
      <c r="B337" s="20">
        <v>46087</v>
      </c>
      <c r="C337" s="2" t="s">
        <v>1</v>
      </c>
      <c r="D337" s="2" t="s">
        <v>419</v>
      </c>
      <c r="E337" s="2" t="s">
        <v>78</v>
      </c>
      <c r="F337" s="2" t="s">
        <v>220</v>
      </c>
      <c r="G337" s="5">
        <v>60</v>
      </c>
      <c r="H337" s="5">
        <v>8.9</v>
      </c>
      <c r="I337" s="5">
        <v>534</v>
      </c>
      <c r="J337" s="5">
        <v>162883.1</v>
      </c>
      <c r="K337" s="3" t="str" cm="1">
        <f t="array" ref="K337">_xlfn.LET(_xlpm.d,UPPER(TRIM(CLEAN(SUBSTITUTE(F337,CHAR(160),"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38" spans="2:11" hidden="1" x14ac:dyDescent="0.25">
      <c r="B338" s="20">
        <v>46091</v>
      </c>
      <c r="C338" s="2" t="s">
        <v>1</v>
      </c>
      <c r="D338" s="2" t="s">
        <v>420</v>
      </c>
      <c r="E338" s="2" t="s">
        <v>78</v>
      </c>
      <c r="F338" s="2" t="s">
        <v>220</v>
      </c>
      <c r="G338" s="5">
        <v>15</v>
      </c>
      <c r="H338" s="5">
        <v>0</v>
      </c>
      <c r="I338" s="5">
        <v>0</v>
      </c>
      <c r="J338" s="5">
        <v>162883.1</v>
      </c>
      <c r="K338" s="3" t="str" cm="1">
        <f t="array" ref="K338">_xlfn.LET(_xlpm.d,UPPER(TRIM(CLEAN(SUBSTITUTE(F338,CHAR(160),"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39" spans="2:11" hidden="1" x14ac:dyDescent="0.25">
      <c r="B339" s="20">
        <v>46091</v>
      </c>
      <c r="C339" s="2" t="s">
        <v>1</v>
      </c>
      <c r="D339" s="2" t="s">
        <v>421</v>
      </c>
      <c r="E339" s="2" t="s">
        <v>232</v>
      </c>
      <c r="F339" s="2" t="s">
        <v>220</v>
      </c>
      <c r="G339" s="5">
        <v>30</v>
      </c>
      <c r="H339" s="5">
        <v>8.9</v>
      </c>
      <c r="I339" s="5">
        <v>267</v>
      </c>
      <c r="J339" s="5">
        <v>163150.1</v>
      </c>
      <c r="K339" s="3" t="str" cm="1">
        <f t="array" ref="K339">_xlfn.LET(_xlpm.d,UPPER(TRIM(CLEAN(SUBSTITUTE(F339,CHAR(160),"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40" spans="2:11" hidden="1" x14ac:dyDescent="0.25">
      <c r="B340" s="20">
        <v>46091</v>
      </c>
      <c r="C340" s="2" t="s">
        <v>1</v>
      </c>
      <c r="D340" s="2" t="s">
        <v>185</v>
      </c>
      <c r="E340" s="2" t="s">
        <v>186</v>
      </c>
      <c r="F340" s="2" t="s">
        <v>220</v>
      </c>
      <c r="G340" s="5">
        <v>30</v>
      </c>
      <c r="H340" s="5">
        <v>8.9</v>
      </c>
      <c r="I340" s="5">
        <v>267</v>
      </c>
      <c r="J340" s="5">
        <v>163417.1</v>
      </c>
      <c r="K340" s="3" t="str" cm="1">
        <f t="array" ref="K340">_xlfn.LET(_xlpm.d,UPPER(TRIM(CLEAN(SUBSTITUTE(F340,CHAR(160),"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41" spans="2:11" hidden="1" x14ac:dyDescent="0.25">
      <c r="B341" s="20">
        <v>46091</v>
      </c>
      <c r="C341" s="2" t="s">
        <v>1</v>
      </c>
      <c r="D341" s="2" t="s">
        <v>422</v>
      </c>
      <c r="E341" s="2" t="s">
        <v>266</v>
      </c>
      <c r="F341" s="2" t="s">
        <v>220</v>
      </c>
      <c r="G341" s="5">
        <v>50</v>
      </c>
      <c r="H341" s="5">
        <v>8.9</v>
      </c>
      <c r="I341" s="5">
        <v>445</v>
      </c>
      <c r="J341" s="5">
        <v>163862.1</v>
      </c>
      <c r="K341" s="3" t="str" cm="1">
        <f t="array" ref="K341">_xlfn.LET(_xlpm.d,UPPER(TRIM(CLEAN(SUBSTITUTE(F341,CHAR(160),"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42" spans="2:11" hidden="1" x14ac:dyDescent="0.25">
      <c r="B342" s="20">
        <v>46093</v>
      </c>
      <c r="C342" s="2" t="s">
        <v>1</v>
      </c>
      <c r="D342" s="2" t="s">
        <v>191</v>
      </c>
      <c r="E342" s="2" t="s">
        <v>192</v>
      </c>
      <c r="F342" s="2" t="s">
        <v>220</v>
      </c>
      <c r="G342" s="5">
        <v>50</v>
      </c>
      <c r="H342" s="5">
        <v>8.9</v>
      </c>
      <c r="I342" s="5">
        <v>445</v>
      </c>
      <c r="J342" s="5">
        <v>164307.1</v>
      </c>
      <c r="K342" s="3" t="str" cm="1">
        <f t="array" ref="K342">_xlfn.LET(_xlpm.d,UPPER(TRIM(CLEAN(SUBSTITUTE(F342,CHAR(160),"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43" spans="2:11" hidden="1" x14ac:dyDescent="0.25">
      <c r="B343" s="20">
        <v>46093</v>
      </c>
      <c r="C343" s="2" t="s">
        <v>1</v>
      </c>
      <c r="D343" s="2" t="s">
        <v>423</v>
      </c>
      <c r="E343" s="2" t="s">
        <v>248</v>
      </c>
      <c r="F343" s="2" t="s">
        <v>220</v>
      </c>
      <c r="G343" s="5">
        <v>40</v>
      </c>
      <c r="H343" s="5">
        <v>8.9</v>
      </c>
      <c r="I343" s="5">
        <v>356</v>
      </c>
      <c r="J343" s="5">
        <v>164663.1</v>
      </c>
      <c r="K343" s="3" t="str" cm="1">
        <f t="array" ref="K343">_xlfn.LET(_xlpm.d,UPPER(TRIM(CLEAN(SUBSTITUTE(F343,CHAR(160),"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44" spans="2:11" hidden="1" x14ac:dyDescent="0.25">
      <c r="B344" s="20">
        <v>46094</v>
      </c>
      <c r="C344" s="2" t="s">
        <v>1</v>
      </c>
      <c r="D344" s="2" t="s">
        <v>424</v>
      </c>
      <c r="E344" s="2" t="s">
        <v>243</v>
      </c>
      <c r="F344" s="2" t="s">
        <v>220</v>
      </c>
      <c r="G344" s="5">
        <v>60</v>
      </c>
      <c r="H344" s="5">
        <v>8.9</v>
      </c>
      <c r="I344" s="5">
        <v>534</v>
      </c>
      <c r="J344" s="5">
        <v>165197.1</v>
      </c>
      <c r="K344" s="3" t="str" cm="1">
        <f t="array" ref="K344">_xlfn.LET(_xlpm.d,UPPER(TRIM(CLEAN(SUBSTITUTE(F344,CHAR(160),"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45" spans="2:11" hidden="1" x14ac:dyDescent="0.25">
      <c r="B345" s="20">
        <v>46094</v>
      </c>
      <c r="C345" s="2" t="s">
        <v>1</v>
      </c>
      <c r="D345" s="2" t="s">
        <v>194</v>
      </c>
      <c r="E345" s="2" t="s">
        <v>195</v>
      </c>
      <c r="F345" s="2" t="s">
        <v>220</v>
      </c>
      <c r="G345" s="5">
        <v>120</v>
      </c>
      <c r="H345" s="5">
        <v>8.9</v>
      </c>
      <c r="I345" s="5">
        <v>1068</v>
      </c>
      <c r="J345" s="5">
        <v>166265.1</v>
      </c>
      <c r="K345" s="3" t="str" cm="1">
        <f t="array" ref="K345">_xlfn.LET(_xlpm.d,UPPER(TRIM(CLEAN(SUBSTITUTE(F345,CHAR(160),"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46" spans="2:11" hidden="1" x14ac:dyDescent="0.25">
      <c r="B346" s="20">
        <v>46094</v>
      </c>
      <c r="C346" s="2" t="s">
        <v>1</v>
      </c>
      <c r="D346" s="2" t="s">
        <v>425</v>
      </c>
      <c r="E346" s="2" t="s">
        <v>236</v>
      </c>
      <c r="F346" s="2" t="s">
        <v>220</v>
      </c>
      <c r="G346" s="5">
        <v>200</v>
      </c>
      <c r="H346" s="5">
        <v>8.9</v>
      </c>
      <c r="I346" s="5">
        <v>1780</v>
      </c>
      <c r="J346" s="5">
        <v>168045.1</v>
      </c>
      <c r="K346" s="3" t="str" cm="1">
        <f t="array" ref="K346">_xlfn.LET(_xlpm.d,UPPER(TRIM(CLEAN(SUBSTITUTE(F346,CHAR(160),"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47" spans="2:11" hidden="1" x14ac:dyDescent="0.25">
      <c r="B347" s="20">
        <v>46094</v>
      </c>
      <c r="C347" s="2" t="s">
        <v>1</v>
      </c>
      <c r="D347" s="2" t="s">
        <v>426</v>
      </c>
      <c r="E347" s="2" t="s">
        <v>165</v>
      </c>
      <c r="F347" s="2" t="s">
        <v>220</v>
      </c>
      <c r="G347" s="5">
        <v>10</v>
      </c>
      <c r="H347" s="5">
        <v>8.9</v>
      </c>
      <c r="I347" s="5">
        <v>89</v>
      </c>
      <c r="J347" s="5">
        <v>168134.1</v>
      </c>
      <c r="K347" s="3" t="str" cm="1">
        <f t="array" ref="K347">_xlfn.LET(_xlpm.d,UPPER(TRIM(CLEAN(SUBSTITUTE(F347,CHAR(160),"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48" spans="2:11" hidden="1" x14ac:dyDescent="0.25">
      <c r="B348" s="20">
        <v>46094</v>
      </c>
      <c r="C348" s="2" t="s">
        <v>1</v>
      </c>
      <c r="D348" s="2" t="s">
        <v>427</v>
      </c>
      <c r="E348" s="2" t="s">
        <v>234</v>
      </c>
      <c r="F348" s="2" t="s">
        <v>220</v>
      </c>
      <c r="G348" s="5">
        <v>50</v>
      </c>
      <c r="H348" s="5">
        <v>8.9</v>
      </c>
      <c r="I348" s="5">
        <v>445</v>
      </c>
      <c r="J348" s="5">
        <v>168579.1</v>
      </c>
      <c r="K348" s="3" t="str" cm="1">
        <f t="array" ref="K348">_xlfn.LET(_xlpm.d,UPPER(TRIM(CLEAN(SUBSTITUTE(F348,CHAR(160),"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49" spans="2:11" hidden="1" x14ac:dyDescent="0.25">
      <c r="B349" s="20">
        <v>46094</v>
      </c>
      <c r="C349" s="2" t="s">
        <v>1</v>
      </c>
      <c r="D349" s="2" t="s">
        <v>428</v>
      </c>
      <c r="E349" s="2" t="s">
        <v>78</v>
      </c>
      <c r="F349" s="2" t="s">
        <v>220</v>
      </c>
      <c r="G349" s="5">
        <v>50</v>
      </c>
      <c r="H349" s="5">
        <v>8.9</v>
      </c>
      <c r="I349" s="5">
        <v>445</v>
      </c>
      <c r="J349" s="5">
        <v>169024.1</v>
      </c>
      <c r="K349" s="3" t="str" cm="1">
        <f t="array" ref="K349">_xlfn.LET(_xlpm.d,UPPER(TRIM(CLEAN(SUBSTITUTE(F349,CHAR(160),"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0" spans="2:11" hidden="1" x14ac:dyDescent="0.25">
      <c r="B350" s="20">
        <v>46094</v>
      </c>
      <c r="C350" s="2" t="s">
        <v>1</v>
      </c>
      <c r="D350" s="2" t="s">
        <v>429</v>
      </c>
      <c r="E350" s="2" t="s">
        <v>154</v>
      </c>
      <c r="F350" s="2" t="s">
        <v>220</v>
      </c>
      <c r="G350" s="5">
        <v>200</v>
      </c>
      <c r="H350" s="5">
        <v>8.9</v>
      </c>
      <c r="I350" s="5">
        <v>1780</v>
      </c>
      <c r="J350" s="5">
        <v>170804.1</v>
      </c>
      <c r="K350" s="3" t="str" cm="1">
        <f t="array" ref="K350">_xlfn.LET(_xlpm.d,UPPER(TRIM(CLEAN(SUBSTITUTE(F350,CHAR(160),"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1" spans="2:11" hidden="1" x14ac:dyDescent="0.25">
      <c r="B351" s="20">
        <v>46094</v>
      </c>
      <c r="C351" s="2" t="s">
        <v>1</v>
      </c>
      <c r="D351" s="2" t="s">
        <v>430</v>
      </c>
      <c r="E351" s="2" t="s">
        <v>186</v>
      </c>
      <c r="F351" s="2" t="s">
        <v>220</v>
      </c>
      <c r="G351" s="5">
        <v>25</v>
      </c>
      <c r="H351" s="5">
        <v>8.9</v>
      </c>
      <c r="I351" s="5">
        <v>222.5</v>
      </c>
      <c r="J351" s="5">
        <v>171026.6</v>
      </c>
      <c r="K351" s="3" t="str" cm="1">
        <f t="array" ref="K351">_xlfn.LET(_xlpm.d,UPPER(TRIM(CLEAN(SUBSTITUTE(F351,CHAR(160),"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2" spans="2:11" hidden="1" x14ac:dyDescent="0.25">
      <c r="B352" s="20">
        <v>46097</v>
      </c>
      <c r="C352" s="2" t="s">
        <v>1</v>
      </c>
      <c r="D352" s="2" t="s">
        <v>431</v>
      </c>
      <c r="E352" s="2" t="s">
        <v>160</v>
      </c>
      <c r="F352" s="2" t="s">
        <v>220</v>
      </c>
      <c r="G352" s="5">
        <v>80</v>
      </c>
      <c r="H352" s="5">
        <v>8.9</v>
      </c>
      <c r="I352" s="5">
        <v>712</v>
      </c>
      <c r="J352" s="5">
        <v>171738.6</v>
      </c>
      <c r="K352" s="3" t="str" cm="1">
        <f t="array" ref="K352">_xlfn.LET(_xlpm.d,UPPER(TRIM(CLEAN(SUBSTITUTE(F352,CHAR(160),"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3" spans="2:11" hidden="1" x14ac:dyDescent="0.25">
      <c r="B353" s="20">
        <v>46097</v>
      </c>
      <c r="C353" s="2" t="s">
        <v>1</v>
      </c>
      <c r="D353" s="2" t="s">
        <v>198</v>
      </c>
      <c r="E353" s="2" t="s">
        <v>135</v>
      </c>
      <c r="F353" s="2" t="s">
        <v>220</v>
      </c>
      <c r="G353" s="5">
        <v>60</v>
      </c>
      <c r="H353" s="5">
        <v>8.9</v>
      </c>
      <c r="I353" s="5">
        <v>534</v>
      </c>
      <c r="J353" s="5">
        <v>172272.6</v>
      </c>
      <c r="K353" s="3" t="str" cm="1">
        <f t="array" ref="K353">_xlfn.LET(_xlpm.d,UPPER(TRIM(CLEAN(SUBSTITUTE(F353,CHAR(160),"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4" spans="2:11" hidden="1" x14ac:dyDescent="0.25">
      <c r="B354" s="20">
        <v>46097</v>
      </c>
      <c r="C354" s="2" t="s">
        <v>1</v>
      </c>
      <c r="D354" s="2" t="s">
        <v>432</v>
      </c>
      <c r="E354" s="2" t="s">
        <v>192</v>
      </c>
      <c r="F354" s="2" t="s">
        <v>220</v>
      </c>
      <c r="G354" s="5">
        <v>50</v>
      </c>
      <c r="H354" s="5">
        <v>8.9</v>
      </c>
      <c r="I354" s="5">
        <v>445</v>
      </c>
      <c r="J354" s="5">
        <v>172717.6</v>
      </c>
      <c r="K354" s="3" t="str" cm="1">
        <f t="array" ref="K354">_xlfn.LET(_xlpm.d,UPPER(TRIM(CLEAN(SUBSTITUTE(F354,CHAR(160),"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5" spans="2:11" hidden="1" x14ac:dyDescent="0.25">
      <c r="B355" s="20">
        <v>46097</v>
      </c>
      <c r="C355" s="2" t="s">
        <v>1</v>
      </c>
      <c r="D355" s="2" t="s">
        <v>433</v>
      </c>
      <c r="E355" s="2" t="s">
        <v>243</v>
      </c>
      <c r="F355" s="2" t="s">
        <v>220</v>
      </c>
      <c r="G355" s="5">
        <v>50</v>
      </c>
      <c r="H355" s="5">
        <v>8.9</v>
      </c>
      <c r="I355" s="5">
        <v>445</v>
      </c>
      <c r="J355" s="5">
        <v>173162.6</v>
      </c>
      <c r="K355" s="3" t="str" cm="1">
        <f t="array" ref="K355">_xlfn.LET(_xlpm.d,UPPER(TRIM(CLEAN(SUBSTITUTE(F355,CHAR(160),"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6" spans="2:11" hidden="1" x14ac:dyDescent="0.25">
      <c r="B356" s="20">
        <v>46098</v>
      </c>
      <c r="C356" s="2" t="s">
        <v>1</v>
      </c>
      <c r="D356" s="2" t="s">
        <v>199</v>
      </c>
      <c r="E356" s="2" t="s">
        <v>158</v>
      </c>
      <c r="F356" s="2" t="s">
        <v>220</v>
      </c>
      <c r="G356" s="5">
        <v>80</v>
      </c>
      <c r="H356" s="5">
        <v>8.9</v>
      </c>
      <c r="I356" s="5">
        <v>712</v>
      </c>
      <c r="J356" s="5">
        <v>173874.6</v>
      </c>
      <c r="K356" s="3" t="str" cm="1">
        <f t="array" ref="K356">_xlfn.LET(_xlpm.d,UPPER(TRIM(CLEAN(SUBSTITUTE(F356,CHAR(160),"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7" spans="2:11" hidden="1" x14ac:dyDescent="0.25">
      <c r="B357" s="20">
        <v>46098</v>
      </c>
      <c r="C357" s="2" t="s">
        <v>1</v>
      </c>
      <c r="D357" s="2" t="s">
        <v>434</v>
      </c>
      <c r="E357" s="2" t="s">
        <v>147</v>
      </c>
      <c r="F357" s="2" t="s">
        <v>220</v>
      </c>
      <c r="G357" s="5">
        <v>100</v>
      </c>
      <c r="H357" s="5">
        <v>8.9</v>
      </c>
      <c r="I357" s="5">
        <v>890</v>
      </c>
      <c r="J357" s="5">
        <v>174764.6</v>
      </c>
      <c r="K357" s="3" t="str" cm="1">
        <f t="array" ref="K357">_xlfn.LET(_xlpm.d,UPPER(TRIM(CLEAN(SUBSTITUTE(F357,CHAR(160),"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8" spans="2:11" hidden="1" x14ac:dyDescent="0.25">
      <c r="B358" s="20">
        <v>46098</v>
      </c>
      <c r="C358" s="2" t="s">
        <v>1</v>
      </c>
      <c r="D358" s="2" t="s">
        <v>435</v>
      </c>
      <c r="E358" s="2" t="s">
        <v>273</v>
      </c>
      <c r="F358" s="2" t="s">
        <v>220</v>
      </c>
      <c r="G358" s="5">
        <v>100</v>
      </c>
      <c r="H358" s="5">
        <v>8.9</v>
      </c>
      <c r="I358" s="5">
        <v>890</v>
      </c>
      <c r="J358" s="5">
        <v>175654.6</v>
      </c>
      <c r="K358" s="3" t="str" cm="1">
        <f t="array" ref="K358">_xlfn.LET(_xlpm.d,UPPER(TRIM(CLEAN(SUBSTITUTE(F358,CHAR(160),"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9" spans="2:11" hidden="1" x14ac:dyDescent="0.25">
      <c r="B359" s="20">
        <v>46098</v>
      </c>
      <c r="C359" s="2" t="s">
        <v>1</v>
      </c>
      <c r="D359" s="2" t="s">
        <v>200</v>
      </c>
      <c r="E359" s="2" t="s">
        <v>141</v>
      </c>
      <c r="F359" s="2" t="s">
        <v>220</v>
      </c>
      <c r="G359" s="5">
        <v>100</v>
      </c>
      <c r="H359" s="5">
        <v>8.9</v>
      </c>
      <c r="I359" s="5">
        <v>890</v>
      </c>
      <c r="J359" s="5">
        <v>176544.6</v>
      </c>
      <c r="K359" s="3" t="str" cm="1">
        <f t="array" ref="K359">_xlfn.LET(_xlpm.d,UPPER(TRIM(CLEAN(SUBSTITUTE(F359,CHAR(160),"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60" spans="2:11" hidden="1" x14ac:dyDescent="0.25">
      <c r="B360" s="20">
        <v>46098</v>
      </c>
      <c r="C360" s="2" t="s">
        <v>1</v>
      </c>
      <c r="D360" s="2" t="s">
        <v>436</v>
      </c>
      <c r="E360" s="2" t="s">
        <v>266</v>
      </c>
      <c r="F360" s="2" t="s">
        <v>220</v>
      </c>
      <c r="G360" s="5">
        <v>50</v>
      </c>
      <c r="H360" s="5">
        <v>8.9</v>
      </c>
      <c r="I360" s="5">
        <v>445</v>
      </c>
      <c r="J360" s="5">
        <v>176989.6</v>
      </c>
      <c r="K360" s="3" t="str" cm="1">
        <f t="array" ref="K360">_xlfn.LET(_xlpm.d,UPPER(TRIM(CLEAN(SUBSTITUTE(F360,CHAR(160),"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61" spans="2:11" hidden="1" x14ac:dyDescent="0.25">
      <c r="B361" s="20">
        <v>46098</v>
      </c>
      <c r="C361" s="2" t="s">
        <v>1</v>
      </c>
      <c r="D361" s="2" t="s">
        <v>437</v>
      </c>
      <c r="E361" s="2" t="s">
        <v>234</v>
      </c>
      <c r="F361" s="2" t="s">
        <v>220</v>
      </c>
      <c r="G361" s="5">
        <v>50</v>
      </c>
      <c r="H361" s="5">
        <v>8.9</v>
      </c>
      <c r="I361" s="5">
        <v>445</v>
      </c>
      <c r="J361" s="5">
        <v>177434.6</v>
      </c>
      <c r="K361" s="3" t="str" cm="1">
        <f t="array" ref="K361">_xlfn.LET(_xlpm.d,UPPER(TRIM(CLEAN(SUBSTITUTE(F361,CHAR(160),"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62" spans="2:11" hidden="1" x14ac:dyDescent="0.25">
      <c r="B362" s="20">
        <v>46098</v>
      </c>
      <c r="C362" s="2" t="s">
        <v>1</v>
      </c>
      <c r="D362" s="2" t="s">
        <v>438</v>
      </c>
      <c r="E362" s="2" t="s">
        <v>143</v>
      </c>
      <c r="F362" s="2" t="s">
        <v>220</v>
      </c>
      <c r="G362" s="5">
        <v>50</v>
      </c>
      <c r="H362" s="5">
        <v>8.9</v>
      </c>
      <c r="I362" s="5">
        <v>445</v>
      </c>
      <c r="J362" s="5">
        <v>177879.6</v>
      </c>
      <c r="K362" s="3" t="str" cm="1">
        <f t="array" ref="K362">_xlfn.LET(_xlpm.d,UPPER(TRIM(CLEAN(SUBSTITUTE(F362,CHAR(160),"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63" spans="2:11" hidden="1" x14ac:dyDescent="0.25">
      <c r="B363" s="20">
        <v>46099</v>
      </c>
      <c r="C363" s="2" t="s">
        <v>1</v>
      </c>
      <c r="D363" s="2" t="s">
        <v>439</v>
      </c>
      <c r="E363" s="2" t="s">
        <v>78</v>
      </c>
      <c r="F363" s="2" t="s">
        <v>220</v>
      </c>
      <c r="G363" s="5">
        <v>100</v>
      </c>
      <c r="H363" s="5">
        <v>8.9</v>
      </c>
      <c r="I363" s="5">
        <v>890</v>
      </c>
      <c r="J363" s="5">
        <v>178769.6</v>
      </c>
      <c r="K363" s="3" t="str" cm="1">
        <f t="array" ref="K363">_xlfn.LET(_xlpm.d,UPPER(TRIM(CLEAN(SUBSTITUTE(F363,CHAR(160),"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64" spans="2:11" hidden="1" x14ac:dyDescent="0.25">
      <c r="B364" s="20">
        <v>46099</v>
      </c>
      <c r="C364" s="2" t="s">
        <v>1</v>
      </c>
      <c r="D364" s="2" t="s">
        <v>440</v>
      </c>
      <c r="E364" s="2" t="s">
        <v>282</v>
      </c>
      <c r="F364" s="2" t="s">
        <v>220</v>
      </c>
      <c r="G364" s="5">
        <v>100</v>
      </c>
      <c r="H364" s="5">
        <v>8.9</v>
      </c>
      <c r="I364" s="5">
        <v>890</v>
      </c>
      <c r="J364" s="5">
        <v>179659.6</v>
      </c>
      <c r="K364" s="3" t="str" cm="1">
        <f t="array" ref="K364">_xlfn.LET(_xlpm.d,UPPER(TRIM(CLEAN(SUBSTITUTE(F364,CHAR(160),"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65" spans="2:11" hidden="1" x14ac:dyDescent="0.25">
      <c r="B365" s="20">
        <v>46100</v>
      </c>
      <c r="C365" s="2" t="s">
        <v>1</v>
      </c>
      <c r="D365" s="2" t="s">
        <v>441</v>
      </c>
      <c r="E365" s="2" t="s">
        <v>311</v>
      </c>
      <c r="F365" s="2" t="s">
        <v>220</v>
      </c>
      <c r="G365" s="5">
        <v>100</v>
      </c>
      <c r="H365" s="5">
        <v>8.9</v>
      </c>
      <c r="I365" s="5">
        <v>890</v>
      </c>
      <c r="J365" s="5">
        <v>180549.6</v>
      </c>
      <c r="K365" s="3" t="str" cm="1">
        <f t="array" ref="K365">_xlfn.LET(_xlpm.d,UPPER(TRIM(CLEAN(SUBSTITUTE(F365,CHAR(160),"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66" spans="2:11" hidden="1" x14ac:dyDescent="0.25">
      <c r="B366" s="20">
        <v>46100</v>
      </c>
      <c r="C366" s="2" t="s">
        <v>1</v>
      </c>
      <c r="D366" s="2" t="s">
        <v>201</v>
      </c>
      <c r="E366" s="2" t="s">
        <v>149</v>
      </c>
      <c r="F366" s="2" t="s">
        <v>220</v>
      </c>
      <c r="G366" s="5">
        <v>100</v>
      </c>
      <c r="H366" s="5">
        <v>8.9</v>
      </c>
      <c r="I366" s="5">
        <v>890</v>
      </c>
      <c r="J366" s="5">
        <v>181439.6</v>
      </c>
      <c r="K366" s="3" t="str" cm="1">
        <f t="array" ref="K366">_xlfn.LET(_xlpm.d,UPPER(TRIM(CLEAN(SUBSTITUTE(F366,CHAR(160),"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67" spans="2:11" hidden="1" x14ac:dyDescent="0.25">
      <c r="B367" s="20">
        <v>46100</v>
      </c>
      <c r="C367" s="2" t="s">
        <v>1</v>
      </c>
      <c r="D367" s="2" t="s">
        <v>442</v>
      </c>
      <c r="E367" s="2" t="s">
        <v>248</v>
      </c>
      <c r="F367" s="2" t="s">
        <v>220</v>
      </c>
      <c r="G367" s="5">
        <v>40</v>
      </c>
      <c r="H367" s="5">
        <v>8.9</v>
      </c>
      <c r="I367" s="5">
        <v>356</v>
      </c>
      <c r="J367" s="5">
        <v>181795.6</v>
      </c>
      <c r="K367" s="3" t="str" cm="1">
        <f t="array" ref="K367">_xlfn.LET(_xlpm.d,UPPER(TRIM(CLEAN(SUBSTITUTE(F367,CHAR(160),"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68" spans="2:11" hidden="1" x14ac:dyDescent="0.25">
      <c r="B368" s="20">
        <v>46101</v>
      </c>
      <c r="C368" s="2" t="s">
        <v>1</v>
      </c>
      <c r="D368" s="2" t="s">
        <v>443</v>
      </c>
      <c r="E368" s="2" t="s">
        <v>195</v>
      </c>
      <c r="F368" s="2" t="s">
        <v>220</v>
      </c>
      <c r="G368" s="5">
        <v>100</v>
      </c>
      <c r="H368" s="5">
        <v>8.9</v>
      </c>
      <c r="I368" s="5">
        <v>890</v>
      </c>
      <c r="J368" s="5">
        <v>182685.6</v>
      </c>
      <c r="K368" s="3" t="str" cm="1">
        <f t="array" ref="K368">_xlfn.LET(_xlpm.d,UPPER(TRIM(CLEAN(SUBSTITUTE(F368,CHAR(160),"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69" spans="2:11" hidden="1" x14ac:dyDescent="0.25">
      <c r="B369" s="20">
        <v>46101</v>
      </c>
      <c r="C369" s="2" t="s">
        <v>1</v>
      </c>
      <c r="D369" s="2" t="s">
        <v>444</v>
      </c>
      <c r="E369" s="2" t="s">
        <v>154</v>
      </c>
      <c r="F369" s="2" t="s">
        <v>220</v>
      </c>
      <c r="G369" s="5">
        <v>45</v>
      </c>
      <c r="H369" s="5">
        <v>8.9</v>
      </c>
      <c r="I369" s="5">
        <v>400.5</v>
      </c>
      <c r="J369" s="5">
        <v>183086.1</v>
      </c>
      <c r="K369" s="3" t="str" cm="1">
        <f t="array" ref="K369">_xlfn.LET(_xlpm.d,UPPER(TRIM(CLEAN(SUBSTITUTE(F369,CHAR(160),"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70" spans="2:11" hidden="1" x14ac:dyDescent="0.25">
      <c r="B370" s="20">
        <v>46101</v>
      </c>
      <c r="C370" s="2" t="s">
        <v>1</v>
      </c>
      <c r="D370" s="2" t="s">
        <v>445</v>
      </c>
      <c r="E370" s="2" t="s">
        <v>238</v>
      </c>
      <c r="F370" s="2" t="s">
        <v>220</v>
      </c>
      <c r="G370" s="5">
        <v>80</v>
      </c>
      <c r="H370" s="5">
        <v>8.9</v>
      </c>
      <c r="I370" s="5">
        <v>712</v>
      </c>
      <c r="J370" s="5">
        <v>183798.1</v>
      </c>
      <c r="K370" s="3" t="str" cm="1">
        <f t="array" ref="K370">_xlfn.LET(_xlpm.d,UPPER(TRIM(CLEAN(SUBSTITUTE(F370,CHAR(160),"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71" spans="2:11" hidden="1" x14ac:dyDescent="0.25">
      <c r="B371" s="20">
        <v>46101</v>
      </c>
      <c r="C371" s="2" t="s">
        <v>1</v>
      </c>
      <c r="D371" s="2" t="s">
        <v>446</v>
      </c>
      <c r="E371" s="2" t="s">
        <v>165</v>
      </c>
      <c r="F371" s="2" t="s">
        <v>220</v>
      </c>
      <c r="G371" s="5">
        <v>25</v>
      </c>
      <c r="H371" s="5">
        <v>8.9</v>
      </c>
      <c r="I371" s="5">
        <v>222.5</v>
      </c>
      <c r="J371" s="5">
        <v>184020.6</v>
      </c>
      <c r="K371" s="3" t="str" cm="1">
        <f t="array" ref="K371">_xlfn.LET(_xlpm.d,UPPER(TRIM(CLEAN(SUBSTITUTE(F371,CHAR(160),"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72" spans="2:11" hidden="1" x14ac:dyDescent="0.25">
      <c r="B372" s="20">
        <v>46101</v>
      </c>
      <c r="C372" s="2" t="s">
        <v>1</v>
      </c>
      <c r="D372" s="2" t="s">
        <v>447</v>
      </c>
      <c r="E372" s="2" t="s">
        <v>234</v>
      </c>
      <c r="F372" s="2" t="s">
        <v>220</v>
      </c>
      <c r="G372" s="5">
        <v>30</v>
      </c>
      <c r="H372" s="5">
        <v>8.9</v>
      </c>
      <c r="I372" s="5">
        <v>267</v>
      </c>
      <c r="J372" s="5">
        <v>184287.6</v>
      </c>
      <c r="K372" s="3" t="str" cm="1">
        <f t="array" ref="K372">_xlfn.LET(_xlpm.d,UPPER(TRIM(CLEAN(SUBSTITUTE(F372,CHAR(160),"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73" spans="2:11" hidden="1" x14ac:dyDescent="0.25">
      <c r="B373" s="20">
        <v>46104</v>
      </c>
      <c r="C373" s="2" t="s">
        <v>1</v>
      </c>
      <c r="D373" s="2" t="s">
        <v>448</v>
      </c>
      <c r="E373" s="2" t="s">
        <v>143</v>
      </c>
      <c r="F373" s="2" t="s">
        <v>220</v>
      </c>
      <c r="G373" s="5">
        <v>50</v>
      </c>
      <c r="H373" s="5">
        <v>8.9</v>
      </c>
      <c r="I373" s="5">
        <v>445</v>
      </c>
      <c r="J373" s="5">
        <v>184732.6</v>
      </c>
      <c r="K373" s="3" t="str" cm="1">
        <f t="array" ref="K373">_xlfn.LET(_xlpm.d,UPPER(TRIM(CLEAN(SUBSTITUTE(F373,CHAR(160),"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74" spans="2:11" hidden="1" x14ac:dyDescent="0.25">
      <c r="B374" s="20">
        <v>46104</v>
      </c>
      <c r="C374" s="2" t="s">
        <v>1</v>
      </c>
      <c r="D374" s="2" t="s">
        <v>449</v>
      </c>
      <c r="E374" s="2" t="s">
        <v>135</v>
      </c>
      <c r="F374" s="2" t="s">
        <v>220</v>
      </c>
      <c r="G374" s="5">
        <v>30</v>
      </c>
      <c r="H374" s="5">
        <v>8.9</v>
      </c>
      <c r="I374" s="5">
        <v>267</v>
      </c>
      <c r="J374" s="5">
        <v>184999.6</v>
      </c>
      <c r="K374" s="3" t="str" cm="1">
        <f t="array" ref="K374">_xlfn.LET(_xlpm.d,UPPER(TRIM(CLEAN(SUBSTITUTE(F374,CHAR(160),"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75" spans="2:11" hidden="1" x14ac:dyDescent="0.25">
      <c r="B375" s="20">
        <v>46104</v>
      </c>
      <c r="C375" s="2" t="s">
        <v>1</v>
      </c>
      <c r="D375" s="2" t="s">
        <v>450</v>
      </c>
      <c r="E375" s="2" t="s">
        <v>162</v>
      </c>
      <c r="F375" s="2" t="s">
        <v>220</v>
      </c>
      <c r="G375" s="5">
        <v>250</v>
      </c>
      <c r="H375" s="5">
        <v>8.9</v>
      </c>
      <c r="I375" s="5">
        <v>2225</v>
      </c>
      <c r="J375" s="5">
        <v>187224.6</v>
      </c>
      <c r="K375" s="3" t="str" cm="1">
        <f t="array" ref="K375">_xlfn.LET(_xlpm.d,UPPER(TRIM(CLEAN(SUBSTITUTE(F375,CHAR(160),"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76" spans="2:11" hidden="1" x14ac:dyDescent="0.25">
      <c r="B376" s="20">
        <v>46104</v>
      </c>
      <c r="C376" s="2" t="s">
        <v>1</v>
      </c>
      <c r="D376" s="2" t="s">
        <v>451</v>
      </c>
      <c r="E376" s="2" t="s">
        <v>248</v>
      </c>
      <c r="F376" s="2" t="s">
        <v>220</v>
      </c>
      <c r="G376" s="5">
        <v>150</v>
      </c>
      <c r="H376" s="5">
        <v>8.9</v>
      </c>
      <c r="I376" s="5">
        <v>1335</v>
      </c>
      <c r="J376" s="5">
        <v>188559.6</v>
      </c>
      <c r="K376" s="3" t="str" cm="1">
        <f t="array" ref="K376">_xlfn.LET(_xlpm.d,UPPER(TRIM(CLEAN(SUBSTITUTE(F376,CHAR(160),"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77" spans="2:11" hidden="1" x14ac:dyDescent="0.25">
      <c r="B377" s="20">
        <v>46104</v>
      </c>
      <c r="C377" s="2" t="s">
        <v>1</v>
      </c>
      <c r="D377" s="2" t="s">
        <v>452</v>
      </c>
      <c r="E377" s="2" t="s">
        <v>180</v>
      </c>
      <c r="F377" s="2" t="s">
        <v>220</v>
      </c>
      <c r="G377" s="5">
        <v>150</v>
      </c>
      <c r="H377" s="5">
        <v>8.9</v>
      </c>
      <c r="I377" s="5">
        <v>1335</v>
      </c>
      <c r="J377" s="5">
        <v>189894.6</v>
      </c>
      <c r="K377" s="3" t="str" cm="1">
        <f t="array" ref="K377">_xlfn.LET(_xlpm.d,UPPER(TRIM(CLEAN(SUBSTITUTE(F377,CHAR(160),"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78" spans="2:11" hidden="1" x14ac:dyDescent="0.25">
      <c r="B378" s="20">
        <v>46105</v>
      </c>
      <c r="C378" s="2" t="s">
        <v>1</v>
      </c>
      <c r="D378" s="2" t="s">
        <v>453</v>
      </c>
      <c r="E378" s="2" t="s">
        <v>186</v>
      </c>
      <c r="F378" s="2" t="s">
        <v>220</v>
      </c>
      <c r="G378" s="5">
        <v>50</v>
      </c>
      <c r="H378" s="5">
        <v>8.9</v>
      </c>
      <c r="I378" s="5">
        <v>445</v>
      </c>
      <c r="J378" s="5">
        <v>190339.6</v>
      </c>
      <c r="K378" s="3" t="str" cm="1">
        <f t="array" ref="K378">_xlfn.LET(_xlpm.d,UPPER(TRIM(CLEAN(SUBSTITUTE(F378,CHAR(160),"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79" spans="2:11" hidden="1" x14ac:dyDescent="0.25">
      <c r="B379" s="20">
        <v>46105</v>
      </c>
      <c r="C379" s="2" t="s">
        <v>1</v>
      </c>
      <c r="D379" s="2" t="s">
        <v>454</v>
      </c>
      <c r="E379" s="2" t="s">
        <v>158</v>
      </c>
      <c r="F379" s="2" t="s">
        <v>220</v>
      </c>
      <c r="G379" s="5">
        <v>150</v>
      </c>
      <c r="H379" s="5">
        <v>8.9</v>
      </c>
      <c r="I379" s="5">
        <v>1335</v>
      </c>
      <c r="J379" s="5">
        <v>191674.6</v>
      </c>
      <c r="K379" s="3" t="str" cm="1">
        <f t="array" ref="K379">_xlfn.LET(_xlpm.d,UPPER(TRIM(CLEAN(SUBSTITUTE(F379,CHAR(160),"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80" spans="2:11" hidden="1" x14ac:dyDescent="0.25">
      <c r="B380" s="20">
        <v>46105</v>
      </c>
      <c r="C380" s="2" t="s">
        <v>1</v>
      </c>
      <c r="D380" s="2" t="s">
        <v>455</v>
      </c>
      <c r="E380" s="2" t="s">
        <v>261</v>
      </c>
      <c r="F380" s="2" t="s">
        <v>220</v>
      </c>
      <c r="G380" s="5">
        <v>80</v>
      </c>
      <c r="H380" s="5">
        <v>8.9</v>
      </c>
      <c r="I380" s="5">
        <v>712</v>
      </c>
      <c r="J380" s="5">
        <v>192386.6</v>
      </c>
      <c r="K380" s="3" t="str" cm="1">
        <f t="array" ref="K380">_xlfn.LET(_xlpm.d,UPPER(TRIM(CLEAN(SUBSTITUTE(F380,CHAR(160),"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81" spans="2:11" hidden="1" x14ac:dyDescent="0.25">
      <c r="B381" s="20">
        <v>46106</v>
      </c>
      <c r="C381" s="2" t="s">
        <v>1</v>
      </c>
      <c r="D381" s="2" t="s">
        <v>456</v>
      </c>
      <c r="E381" s="2" t="s">
        <v>145</v>
      </c>
      <c r="F381" s="2" t="s">
        <v>220</v>
      </c>
      <c r="G381" s="5">
        <v>20</v>
      </c>
      <c r="H381" s="5">
        <v>8.9</v>
      </c>
      <c r="I381" s="5">
        <v>178</v>
      </c>
      <c r="J381" s="5">
        <v>192564.6</v>
      </c>
      <c r="K381" s="3" t="str" cm="1">
        <f t="array" ref="K381">_xlfn.LET(_xlpm.d,UPPER(TRIM(CLEAN(SUBSTITUTE(F381,CHAR(160),"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82" spans="2:11" hidden="1" x14ac:dyDescent="0.25">
      <c r="B382" s="20">
        <v>46107</v>
      </c>
      <c r="C382" s="2" t="s">
        <v>1</v>
      </c>
      <c r="D382" s="2" t="s">
        <v>202</v>
      </c>
      <c r="E382" s="2" t="s">
        <v>168</v>
      </c>
      <c r="F382" s="2" t="s">
        <v>220</v>
      </c>
      <c r="G382" s="5">
        <v>84</v>
      </c>
      <c r="H382" s="5">
        <v>8.9</v>
      </c>
      <c r="I382" s="5">
        <v>747.6</v>
      </c>
      <c r="J382" s="5">
        <v>193312.2</v>
      </c>
      <c r="K382" s="3" t="str" cm="1">
        <f t="array" ref="K382">_xlfn.LET(_xlpm.d,UPPER(TRIM(CLEAN(SUBSTITUTE(F382,CHAR(160),"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83" spans="2:11" hidden="1" x14ac:dyDescent="0.25">
      <c r="B383" s="20">
        <v>46107</v>
      </c>
      <c r="C383" s="2" t="s">
        <v>1</v>
      </c>
      <c r="D383" s="2" t="s">
        <v>457</v>
      </c>
      <c r="E383" s="2" t="s">
        <v>151</v>
      </c>
      <c r="F383" s="2" t="s">
        <v>220</v>
      </c>
      <c r="G383" s="5">
        <v>20</v>
      </c>
      <c r="H383" s="5">
        <v>8.9</v>
      </c>
      <c r="I383" s="5">
        <v>178</v>
      </c>
      <c r="J383" s="5">
        <v>193490.2</v>
      </c>
      <c r="K383" s="3" t="str" cm="1">
        <f t="array" ref="K383">_xlfn.LET(_xlpm.d,UPPER(TRIM(CLEAN(SUBSTITUTE(F383,CHAR(160),"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84" spans="2:11" hidden="1" x14ac:dyDescent="0.25">
      <c r="B384" s="20">
        <v>46108</v>
      </c>
      <c r="C384" s="2" t="s">
        <v>1</v>
      </c>
      <c r="D384" s="2" t="s">
        <v>458</v>
      </c>
      <c r="E384" s="2" t="s">
        <v>311</v>
      </c>
      <c r="F384" s="2" t="s">
        <v>220</v>
      </c>
      <c r="G384" s="5">
        <v>150</v>
      </c>
      <c r="H384" s="5">
        <v>8.9</v>
      </c>
      <c r="I384" s="5">
        <v>1335</v>
      </c>
      <c r="J384" s="5">
        <v>194825.2</v>
      </c>
      <c r="K384" s="3" t="str" cm="1">
        <f t="array" ref="K384">_xlfn.LET(_xlpm.d,UPPER(TRIM(CLEAN(SUBSTITUTE(F384,CHAR(160),"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85" spans="1:11" hidden="1" x14ac:dyDescent="0.25">
      <c r="B385" s="20">
        <v>46108</v>
      </c>
      <c r="C385" s="2" t="s">
        <v>1</v>
      </c>
      <c r="D385" s="2" t="s">
        <v>459</v>
      </c>
      <c r="E385" s="2" t="s">
        <v>154</v>
      </c>
      <c r="F385" s="2" t="s">
        <v>220</v>
      </c>
      <c r="G385" s="5">
        <v>60</v>
      </c>
      <c r="H385" s="5">
        <v>8.9</v>
      </c>
      <c r="I385" s="5">
        <v>534</v>
      </c>
      <c r="J385" s="5">
        <v>195359.2</v>
      </c>
      <c r="K385" s="3" t="str" cm="1">
        <f t="array" ref="K385">_xlfn.LET(_xlpm.d,UPPER(TRIM(CLEAN(SUBSTITUTE(F385,CHAR(160),"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86" spans="1:11" hidden="1" x14ac:dyDescent="0.25">
      <c r="B386" s="20">
        <v>46108</v>
      </c>
      <c r="C386" s="2" t="s">
        <v>1</v>
      </c>
      <c r="D386" s="2" t="s">
        <v>460</v>
      </c>
      <c r="E386" s="2" t="s">
        <v>43</v>
      </c>
      <c r="F386" s="2" t="s">
        <v>220</v>
      </c>
      <c r="G386" s="5">
        <v>10</v>
      </c>
      <c r="H386" s="5">
        <v>11.95</v>
      </c>
      <c r="I386" s="5">
        <v>119.5</v>
      </c>
      <c r="J386" s="5">
        <v>195478.7</v>
      </c>
      <c r="K386" s="3" t="str" cm="1">
        <f t="array" ref="K386">_xlfn.LET(_xlpm.d,UPPER(TRIM(CLEAN(SUBSTITUTE(F386,CHAR(160),"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87" spans="1:11" hidden="1" x14ac:dyDescent="0.25">
      <c r="B387" s="20">
        <v>46111</v>
      </c>
      <c r="C387" s="2" t="s">
        <v>1</v>
      </c>
      <c r="D387" s="2" t="s">
        <v>461</v>
      </c>
      <c r="E387" s="2" t="s">
        <v>180</v>
      </c>
      <c r="F387" s="2" t="s">
        <v>220</v>
      </c>
      <c r="G387" s="5">
        <v>75</v>
      </c>
      <c r="H387" s="5">
        <v>8.9</v>
      </c>
      <c r="I387" s="5">
        <v>667.5</v>
      </c>
      <c r="J387" s="5">
        <v>196146.2</v>
      </c>
      <c r="K387" s="3" t="str" cm="1">
        <f t="array" ref="K387">_xlfn.LET(_xlpm.d,UPPER(TRIM(CLEAN(SUBSTITUTE(F387,CHAR(160),"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88" spans="1:11" hidden="1" x14ac:dyDescent="0.25">
      <c r="B388" s="20">
        <v>46112</v>
      </c>
      <c r="C388" s="2" t="s">
        <v>1</v>
      </c>
      <c r="D388" s="2" t="s">
        <v>462</v>
      </c>
      <c r="E388" s="2" t="s">
        <v>162</v>
      </c>
      <c r="F388" s="2" t="s">
        <v>220</v>
      </c>
      <c r="G388" s="5">
        <v>300</v>
      </c>
      <c r="H388" s="5">
        <v>8.9</v>
      </c>
      <c r="I388" s="5">
        <v>2670</v>
      </c>
      <c r="J388" s="5">
        <v>198816.2</v>
      </c>
      <c r="K388" s="3" t="str" cm="1">
        <f t="array" ref="K388">_xlfn.LET(_xlpm.d,UPPER(TRIM(CLEAN(SUBSTITUTE(F388,CHAR(160),"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89" spans="1:11" hidden="1" x14ac:dyDescent="0.25">
      <c r="A389" s="11" t="s">
        <v>463</v>
      </c>
      <c r="G389" s="6">
        <v>26166</v>
      </c>
      <c r="I389" s="7">
        <f>I168+I169+I170+I171+I172+I173+I174+I175+I176+I177+I178+I179+I180+I181+I182+I183+I184+I185+I186+I187+I188+I189+I190+I191+I192+I193+I194+I195+I196+I197+I198+I199+I200+I201+I202+I203+I204+I205+I206+I207+I208+I209+I210+I211+I212+I213+I214+I215+I216+I217+I218+I219+I220+I221+I222+I223+I224+I225+I226+I227+I228+I229+I230+I231+I232+I233+I234+I235+I236+I237+I238+I239+I240+I241+I242+I243+I244+I245+I246+I247+I248+I249+I250+I251+I252+I253+I254+I255+I256+I257+I258+I259+I260+I261+I262+I263+I264+I265+I266+I267+I268+I269+I270+I271+I272+I273+I274+I275+I276+I277+I278+I279+I280+I281+I282+I283+I284+I285+I286+I287+I288+I289+I290+I291+I292+I293+I294+I295+I296+I297+I298+I299+I300+I301+I302+I303+I304+I305+I306+I307+I308+I309+I310+I311+I312+I313+I314+I315+I316+I317+I318+I319+I320+I321+I322+I323+I324+I325+I326+I327+I328+I329+I330+I331+I332+I333+I334+I335+I336+I337+I338+I339+I340+I341+I342+I343+I344+I345+I346+I347+I348+I349+I350+I351+I352+I353+I354+I355+I356+I357+I358+I359+I360+I361+I362+I363+I364+I365+I366+I367+I368+I369+I370+I371+I372+I373+I374+I375+I376+I377+I378+I379+I380+I381+I382+I383+I384+I385+I386+I387+I388</f>
        <v>198816.2</v>
      </c>
      <c r="K389" s="3" t="str" cm="1">
        <f t="array" ref="K389">_xlfn.LET(_xlpm.d,UPPER(TRIM(CLEAN(SUBSTITUTE(F389,CHAR(160),"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90" spans="1:11" hidden="1" x14ac:dyDescent="0.25">
      <c r="A390" s="10" t="s">
        <v>464</v>
      </c>
      <c r="K390" s="3" t="str" cm="1">
        <f t="array" ref="K390">_xlfn.LET(_xlpm.d,UPPER(TRIM(CLEAN(SUBSTITUTE(F390,CHAR(160),"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91" spans="1:11" hidden="1" x14ac:dyDescent="0.25">
      <c r="B391" s="20">
        <v>46066</v>
      </c>
      <c r="C391" s="2" t="s">
        <v>1</v>
      </c>
      <c r="D391" s="2" t="s">
        <v>82</v>
      </c>
      <c r="E391" s="2" t="s">
        <v>43</v>
      </c>
      <c r="F391" s="2" t="s">
        <v>464</v>
      </c>
      <c r="G391" s="5">
        <v>15</v>
      </c>
      <c r="H391" s="5">
        <v>11.95</v>
      </c>
      <c r="I391" s="5">
        <v>179.25</v>
      </c>
      <c r="J391" s="5">
        <v>179.25</v>
      </c>
      <c r="K391" s="3" t="str" cm="1">
        <f t="array" ref="K391">_xlfn.LET(_xlpm.d,UPPER(TRIM(CLEAN(SUBSTITUTE(F391,CHAR(160),"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92" spans="1:11" hidden="1" x14ac:dyDescent="0.25">
      <c r="B392" s="20">
        <v>46069</v>
      </c>
      <c r="C392" s="2" t="s">
        <v>1</v>
      </c>
      <c r="D392" s="2" t="s">
        <v>465</v>
      </c>
      <c r="E392" s="2" t="s">
        <v>243</v>
      </c>
      <c r="F392" s="2" t="s">
        <v>464</v>
      </c>
      <c r="G392" s="5">
        <v>50</v>
      </c>
      <c r="H392" s="5">
        <v>12.2</v>
      </c>
      <c r="I392" s="5">
        <v>610</v>
      </c>
      <c r="J392" s="5">
        <v>789.25</v>
      </c>
      <c r="K392" s="3" t="str" cm="1">
        <f t="array" ref="K392">_xlfn.LET(_xlpm.d,UPPER(TRIM(CLEAN(SUBSTITUTE(F392,CHAR(160),"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93" spans="1:11" hidden="1" x14ac:dyDescent="0.25">
      <c r="B393" s="20">
        <v>46070</v>
      </c>
      <c r="C393" s="2" t="s">
        <v>1</v>
      </c>
      <c r="D393" s="2" t="s">
        <v>466</v>
      </c>
      <c r="E393" s="2" t="s">
        <v>276</v>
      </c>
      <c r="F393" s="2" t="s">
        <v>464</v>
      </c>
      <c r="G393" s="5">
        <v>20</v>
      </c>
      <c r="H393" s="5">
        <v>12.2</v>
      </c>
      <c r="I393" s="5">
        <v>244</v>
      </c>
      <c r="J393" s="5">
        <v>1033.25</v>
      </c>
      <c r="K393" s="3" t="str" cm="1">
        <f t="array" ref="K393">_xlfn.LET(_xlpm.d,UPPER(TRIM(CLEAN(SUBSTITUTE(F393,CHAR(160),"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94" spans="1:11" hidden="1" x14ac:dyDescent="0.25">
      <c r="B394" s="20">
        <v>46070</v>
      </c>
      <c r="C394" s="2" t="s">
        <v>1</v>
      </c>
      <c r="D394" s="2" t="s">
        <v>161</v>
      </c>
      <c r="E394" s="2" t="s">
        <v>162</v>
      </c>
      <c r="F394" s="2" t="s">
        <v>464</v>
      </c>
      <c r="G394" s="5">
        <v>50</v>
      </c>
      <c r="H394" s="5">
        <v>12.2</v>
      </c>
      <c r="I394" s="5">
        <v>610</v>
      </c>
      <c r="J394" s="5">
        <v>1643.25</v>
      </c>
      <c r="K394" s="3" t="str" cm="1">
        <f t="array" ref="K394">_xlfn.LET(_xlpm.d,UPPER(TRIM(CLEAN(SUBSTITUTE(F394,CHAR(160),"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95" spans="1:11" hidden="1" x14ac:dyDescent="0.25">
      <c r="B395" s="20">
        <v>46070</v>
      </c>
      <c r="C395" s="2" t="s">
        <v>1</v>
      </c>
      <c r="D395" s="2" t="s">
        <v>467</v>
      </c>
      <c r="E395" s="2" t="s">
        <v>266</v>
      </c>
      <c r="F395" s="2" t="s">
        <v>464</v>
      </c>
      <c r="G395" s="5">
        <v>30</v>
      </c>
      <c r="H395" s="5">
        <v>12.2</v>
      </c>
      <c r="I395" s="5">
        <v>366</v>
      </c>
      <c r="J395" s="5">
        <v>2009.25</v>
      </c>
      <c r="K395" s="3" t="str" cm="1">
        <f t="array" ref="K395">_xlfn.LET(_xlpm.d,UPPER(TRIM(CLEAN(SUBSTITUTE(F395,CHAR(160),"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96" spans="1:11" hidden="1" x14ac:dyDescent="0.25">
      <c r="B396" s="20">
        <v>46070</v>
      </c>
      <c r="C396" s="2" t="s">
        <v>1</v>
      </c>
      <c r="D396" s="2" t="s">
        <v>468</v>
      </c>
      <c r="E396" s="2" t="s">
        <v>141</v>
      </c>
      <c r="F396" s="2" t="s">
        <v>464</v>
      </c>
      <c r="G396" s="5">
        <v>40</v>
      </c>
      <c r="H396" s="5">
        <v>12.2</v>
      </c>
      <c r="I396" s="5">
        <v>488</v>
      </c>
      <c r="J396" s="5">
        <v>2497.25</v>
      </c>
      <c r="K396" s="3" t="str" cm="1">
        <f t="array" ref="K396">_xlfn.LET(_xlpm.d,UPPER(TRIM(CLEAN(SUBSTITUTE(F396,CHAR(160),"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97" spans="1:11" hidden="1" x14ac:dyDescent="0.25">
      <c r="B397" s="20">
        <v>46070</v>
      </c>
      <c r="C397" s="2" t="s">
        <v>1</v>
      </c>
      <c r="D397" s="2" t="s">
        <v>469</v>
      </c>
      <c r="E397" s="2" t="s">
        <v>158</v>
      </c>
      <c r="F397" s="2" t="s">
        <v>464</v>
      </c>
      <c r="G397" s="5">
        <v>30</v>
      </c>
      <c r="H397" s="5">
        <v>12.2</v>
      </c>
      <c r="I397" s="5">
        <v>366</v>
      </c>
      <c r="J397" s="5">
        <v>2863.25</v>
      </c>
      <c r="K397" s="3" t="str" cm="1">
        <f t="array" ref="K397">_xlfn.LET(_xlpm.d,UPPER(TRIM(CLEAN(SUBSTITUTE(F397,CHAR(160),"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98" spans="1:11" hidden="1" x14ac:dyDescent="0.25">
      <c r="B398" s="20">
        <v>46071</v>
      </c>
      <c r="C398" s="2" t="s">
        <v>1</v>
      </c>
      <c r="D398" s="2" t="s">
        <v>407</v>
      </c>
      <c r="E398" s="2" t="s">
        <v>282</v>
      </c>
      <c r="F398" s="2" t="s">
        <v>464</v>
      </c>
      <c r="G398" s="5">
        <v>15</v>
      </c>
      <c r="H398" s="5">
        <v>12.2</v>
      </c>
      <c r="I398" s="5">
        <v>183</v>
      </c>
      <c r="J398" s="5">
        <v>3046.25</v>
      </c>
      <c r="K398" s="3" t="str" cm="1">
        <f t="array" ref="K398">_xlfn.LET(_xlpm.d,UPPER(TRIM(CLEAN(SUBSTITUTE(F398,CHAR(160),"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99" spans="1:11" hidden="1" x14ac:dyDescent="0.25">
      <c r="B399" s="20">
        <v>46072</v>
      </c>
      <c r="C399" s="2" t="s">
        <v>1</v>
      </c>
      <c r="D399" s="2" t="s">
        <v>166</v>
      </c>
      <c r="E399" s="2" t="s">
        <v>149</v>
      </c>
      <c r="F399" s="2" t="s">
        <v>464</v>
      </c>
      <c r="G399" s="5">
        <v>50</v>
      </c>
      <c r="H399" s="5">
        <v>12.2</v>
      </c>
      <c r="I399" s="5">
        <v>610</v>
      </c>
      <c r="J399" s="5">
        <v>3656.25</v>
      </c>
      <c r="K399" s="3" t="str" cm="1">
        <f t="array" ref="K399">_xlfn.LET(_xlpm.d,UPPER(TRIM(CLEAN(SUBSTITUTE(F399,CHAR(160),"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400" spans="1:11" hidden="1" x14ac:dyDescent="0.25">
      <c r="B400" s="20">
        <v>46072</v>
      </c>
      <c r="C400" s="2" t="s">
        <v>1</v>
      </c>
      <c r="D400" s="2" t="s">
        <v>470</v>
      </c>
      <c r="E400" s="2" t="s">
        <v>192</v>
      </c>
      <c r="F400" s="2" t="s">
        <v>464</v>
      </c>
      <c r="G400" s="5">
        <v>40</v>
      </c>
      <c r="H400" s="5">
        <v>12.2</v>
      </c>
      <c r="I400" s="5">
        <v>488</v>
      </c>
      <c r="J400" s="5">
        <v>4144.25</v>
      </c>
      <c r="K400" s="3" t="str" cm="1">
        <f t="array" ref="K400">_xlfn.LET(_xlpm.d,UPPER(TRIM(CLEAN(SUBSTITUTE(F400,CHAR(160),"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401" spans="1:11" hidden="1" x14ac:dyDescent="0.25">
      <c r="B401" s="20">
        <v>46072</v>
      </c>
      <c r="C401" s="2" t="s">
        <v>1</v>
      </c>
      <c r="D401" s="2" t="s">
        <v>471</v>
      </c>
      <c r="E401" s="2" t="s">
        <v>135</v>
      </c>
      <c r="F401" s="2" t="s">
        <v>464</v>
      </c>
      <c r="G401" s="5">
        <v>50</v>
      </c>
      <c r="H401" s="5">
        <v>12.2</v>
      </c>
      <c r="I401" s="5">
        <v>610</v>
      </c>
      <c r="J401" s="5">
        <v>4754.25</v>
      </c>
      <c r="K401" s="3" t="str" cm="1">
        <f t="array" ref="K401">_xlfn.LET(_xlpm.d,UPPER(TRIM(CLEAN(SUBSTITUTE(F401,CHAR(160),"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402" spans="1:11" hidden="1" x14ac:dyDescent="0.25">
      <c r="B402" s="20">
        <v>46072</v>
      </c>
      <c r="C402" s="2" t="s">
        <v>1</v>
      </c>
      <c r="D402" s="2" t="s">
        <v>167</v>
      </c>
      <c r="E402" s="2" t="s">
        <v>168</v>
      </c>
      <c r="F402" s="2" t="s">
        <v>464</v>
      </c>
      <c r="G402" s="5">
        <v>40</v>
      </c>
      <c r="H402" s="5">
        <v>12.2</v>
      </c>
      <c r="I402" s="5">
        <v>488</v>
      </c>
      <c r="J402" s="5">
        <v>5242.25</v>
      </c>
      <c r="K402" s="3" t="str" cm="1">
        <f t="array" ref="K402">_xlfn.LET(_xlpm.d,UPPER(TRIM(CLEAN(SUBSTITUTE(F402,CHAR(160),"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403" spans="1:11" hidden="1" x14ac:dyDescent="0.25">
      <c r="B403" s="20">
        <v>46073</v>
      </c>
      <c r="C403" s="2" t="s">
        <v>1</v>
      </c>
      <c r="D403" s="2" t="s">
        <v>472</v>
      </c>
      <c r="E403" s="2" t="s">
        <v>154</v>
      </c>
      <c r="F403" s="2" t="s">
        <v>464</v>
      </c>
      <c r="G403" s="5">
        <v>50</v>
      </c>
      <c r="H403" s="5">
        <v>12.2</v>
      </c>
      <c r="I403" s="5">
        <v>610</v>
      </c>
      <c r="J403" s="5">
        <v>5852.25</v>
      </c>
      <c r="K403" s="3" t="str" cm="1">
        <f t="array" ref="K403">_xlfn.LET(_xlpm.d,UPPER(TRIM(CLEAN(SUBSTITUTE(F403,CHAR(160),"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404" spans="1:11" hidden="1" x14ac:dyDescent="0.25">
      <c r="B404" s="20">
        <v>46073</v>
      </c>
      <c r="C404" s="2" t="s">
        <v>1</v>
      </c>
      <c r="D404" s="2" t="s">
        <v>473</v>
      </c>
      <c r="E404" s="2" t="s">
        <v>195</v>
      </c>
      <c r="F404" s="2" t="s">
        <v>464</v>
      </c>
      <c r="G404" s="5">
        <v>50</v>
      </c>
      <c r="H404" s="5">
        <v>12.2</v>
      </c>
      <c r="I404" s="5">
        <v>610</v>
      </c>
      <c r="J404" s="5">
        <v>6462.25</v>
      </c>
      <c r="K404" s="3" t="str" cm="1">
        <f t="array" ref="K404">_xlfn.LET(_xlpm.d,UPPER(TRIM(CLEAN(SUBSTITUTE(F404,CHAR(160),"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405" spans="1:11" hidden="1" x14ac:dyDescent="0.25">
      <c r="B405" s="20">
        <v>46108</v>
      </c>
      <c r="C405" s="2" t="s">
        <v>1</v>
      </c>
      <c r="D405" s="2" t="s">
        <v>460</v>
      </c>
      <c r="E405" s="2" t="s">
        <v>43</v>
      </c>
      <c r="F405" s="2" t="s">
        <v>464</v>
      </c>
      <c r="G405" s="5">
        <v>5</v>
      </c>
      <c r="H405" s="5">
        <v>11.95</v>
      </c>
      <c r="I405" s="5">
        <v>59.75</v>
      </c>
      <c r="J405" s="5">
        <v>6522</v>
      </c>
      <c r="K405" s="3" t="str" cm="1">
        <f t="array" ref="K405">_xlfn.LET(_xlpm.d,UPPER(TRIM(CLEAN(SUBSTITUTE(F405,CHAR(160),"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406" spans="1:11" hidden="1" x14ac:dyDescent="0.25">
      <c r="A406" s="11" t="s">
        <v>474</v>
      </c>
      <c r="G406" s="6">
        <v>535</v>
      </c>
      <c r="I406" s="7">
        <f>I391+I392+I393+I394+I395+I396+I397+I398+I399+I400+I401+I402+I403+I404+I405</f>
        <v>6522</v>
      </c>
      <c r="K406" s="3" t="str" cm="1">
        <f t="array" ref="K406">_xlfn.LET(_xlpm.d,UPPER(TRIM(CLEAN(SUBSTITUTE(F406,CHAR(160),"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407" spans="1:11" hidden="1" x14ac:dyDescent="0.25">
      <c r="A407" s="10" t="s">
        <v>475</v>
      </c>
      <c r="K407" s="3" t="str" cm="1">
        <f t="array" ref="K407">_xlfn.LET(_xlpm.d,UPPER(TRIM(CLEAN(SUBSTITUTE(F407,CHAR(160),"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408" spans="1:11" hidden="1" x14ac:dyDescent="0.25">
      <c r="B408" s="20">
        <v>45688</v>
      </c>
      <c r="C408" s="2" t="s">
        <v>1</v>
      </c>
      <c r="D408" s="2" t="s">
        <v>476</v>
      </c>
      <c r="E408" s="2" t="s">
        <v>176</v>
      </c>
      <c r="F408" s="2" t="s">
        <v>477</v>
      </c>
      <c r="G408" s="5">
        <v>10</v>
      </c>
      <c r="H408" s="5">
        <v>12.99</v>
      </c>
      <c r="I408" s="5">
        <v>129.9</v>
      </c>
      <c r="J408" s="5">
        <v>129.9</v>
      </c>
      <c r="K408" s="3" t="str" cm="1">
        <f t="array" ref="K408">_xlfn.LET(_xlpm.d,UPPER(TRIM(CLEAN(SUBSTITUTE(F408,CHAR(160),"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409" spans="1:11" hidden="1" x14ac:dyDescent="0.25">
      <c r="B409" s="20">
        <v>45688</v>
      </c>
      <c r="C409" s="2" t="s">
        <v>1</v>
      </c>
      <c r="D409" s="2" t="s">
        <v>476</v>
      </c>
      <c r="E409" s="2" t="s">
        <v>176</v>
      </c>
      <c r="F409" s="2" t="s">
        <v>478</v>
      </c>
      <c r="G409" s="5">
        <v>10</v>
      </c>
      <c r="H409" s="5">
        <v>12.99</v>
      </c>
      <c r="I409" s="5">
        <v>129.9</v>
      </c>
      <c r="J409" s="5">
        <v>259.8</v>
      </c>
      <c r="K409" s="3" t="str" cm="1">
        <f t="array" ref="K409">_xlfn.LET(_xlpm.d,UPPER(TRIM(CLEAN(SUBSTITUTE(F409,CHAR(160),"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410" spans="1:11" hidden="1" x14ac:dyDescent="0.25">
      <c r="A410" s="11" t="s">
        <v>479</v>
      </c>
      <c r="G410" s="6">
        <v>20</v>
      </c>
      <c r="I410" s="8">
        <f>I408+I409</f>
        <v>259.8</v>
      </c>
      <c r="K410" s="3" t="str" cm="1">
        <f t="array" ref="K410">_xlfn.LET(_xlpm.d,UPPER(TRIM(CLEAN(SUBSTITUTE(F410,CHAR(160),"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411" spans="1:11" hidden="1" x14ac:dyDescent="0.25">
      <c r="A411" s="10" t="s">
        <v>480</v>
      </c>
      <c r="K411" s="3" t="str" cm="1">
        <f t="array" ref="K411">_xlfn.LET(_xlpm.d,UPPER(TRIM(CLEAN(SUBSTITUTE(F411,CHAR(160),"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412" spans="1:11" hidden="1" x14ac:dyDescent="0.25">
      <c r="B412" s="20">
        <v>45674</v>
      </c>
      <c r="C412" s="2" t="s">
        <v>1</v>
      </c>
      <c r="D412" s="2" t="s">
        <v>481</v>
      </c>
      <c r="E412" s="2" t="s">
        <v>241</v>
      </c>
      <c r="F412" s="2" t="s">
        <v>480</v>
      </c>
      <c r="G412" s="5">
        <v>100</v>
      </c>
      <c r="H412" s="5">
        <v>12.2</v>
      </c>
      <c r="I412" s="5">
        <v>1220</v>
      </c>
      <c r="J412" s="5">
        <v>1220</v>
      </c>
      <c r="K412" s="3" t="str" cm="1">
        <f t="array" ref="K412">_xlfn.LET(_xlpm.d,UPPER(TRIM(CLEAN(SUBSTITUTE(F412,CHAR(160),"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13" spans="1:11" hidden="1" x14ac:dyDescent="0.25">
      <c r="B413" s="20">
        <v>45679</v>
      </c>
      <c r="C413" s="2" t="s">
        <v>1</v>
      </c>
      <c r="D413" s="2" t="s">
        <v>482</v>
      </c>
      <c r="E413" s="2" t="s">
        <v>143</v>
      </c>
      <c r="F413" s="2" t="s">
        <v>480</v>
      </c>
      <c r="G413" s="5">
        <v>100</v>
      </c>
      <c r="H413" s="5">
        <v>12.2</v>
      </c>
      <c r="I413" s="5">
        <v>1220</v>
      </c>
      <c r="J413" s="5">
        <v>2440</v>
      </c>
      <c r="K413" s="3" t="str" cm="1">
        <f t="array" ref="K413">_xlfn.LET(_xlpm.d,UPPER(TRIM(CLEAN(SUBSTITUTE(F413,CHAR(160),"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14" spans="1:11" hidden="1" x14ac:dyDescent="0.25">
      <c r="B414" s="20">
        <v>45679</v>
      </c>
      <c r="C414" s="2" t="s">
        <v>1</v>
      </c>
      <c r="D414" s="2" t="s">
        <v>483</v>
      </c>
      <c r="E414" s="2" t="s">
        <v>261</v>
      </c>
      <c r="F414" s="2" t="s">
        <v>480</v>
      </c>
      <c r="G414" s="5">
        <v>50</v>
      </c>
      <c r="H414" s="5">
        <v>12.2</v>
      </c>
      <c r="I414" s="5">
        <v>610</v>
      </c>
      <c r="J414" s="5">
        <v>3050</v>
      </c>
      <c r="K414" s="3" t="str" cm="1">
        <f t="array" ref="K414">_xlfn.LET(_xlpm.d,UPPER(TRIM(CLEAN(SUBSTITUTE(F414,CHAR(160),"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15" spans="1:11" hidden="1" x14ac:dyDescent="0.25">
      <c r="B415" s="20">
        <v>45686</v>
      </c>
      <c r="C415" s="2" t="s">
        <v>1</v>
      </c>
      <c r="D415" s="2" t="s">
        <v>484</v>
      </c>
      <c r="E415" s="2" t="s">
        <v>485</v>
      </c>
      <c r="F415" s="2" t="s">
        <v>480</v>
      </c>
      <c r="G415" s="5">
        <v>40</v>
      </c>
      <c r="H415" s="5">
        <v>11.3</v>
      </c>
      <c r="I415" s="5">
        <v>452</v>
      </c>
      <c r="J415" s="5">
        <v>3502</v>
      </c>
      <c r="K415" s="3" t="str" cm="1">
        <f t="array" ref="K415">_xlfn.LET(_xlpm.d,UPPER(TRIM(CLEAN(SUBSTITUTE(F415,CHAR(160),"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16" spans="1:11" hidden="1" x14ac:dyDescent="0.25">
      <c r="B416" s="20">
        <v>45692</v>
      </c>
      <c r="C416" s="2" t="s">
        <v>1</v>
      </c>
      <c r="D416" s="2" t="s">
        <v>486</v>
      </c>
      <c r="E416" s="2" t="s">
        <v>290</v>
      </c>
      <c r="F416" s="2" t="s">
        <v>480</v>
      </c>
      <c r="G416" s="5">
        <v>80</v>
      </c>
      <c r="H416" s="5">
        <v>12.2</v>
      </c>
      <c r="I416" s="5">
        <v>976</v>
      </c>
      <c r="J416" s="5">
        <v>4478</v>
      </c>
      <c r="K416" s="3" t="str" cm="1">
        <f t="array" ref="K416">_xlfn.LET(_xlpm.d,UPPER(TRIM(CLEAN(SUBSTITUTE(F416,CHAR(160),"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17" spans="2:11" hidden="1" x14ac:dyDescent="0.25">
      <c r="B417" s="20">
        <v>45694</v>
      </c>
      <c r="C417" s="2" t="s">
        <v>1</v>
      </c>
      <c r="D417" s="2" t="s">
        <v>487</v>
      </c>
      <c r="E417" s="2" t="s">
        <v>251</v>
      </c>
      <c r="F417" s="2" t="s">
        <v>480</v>
      </c>
      <c r="G417" s="5">
        <v>10</v>
      </c>
      <c r="H417" s="5">
        <v>12.2</v>
      </c>
      <c r="I417" s="5">
        <v>122</v>
      </c>
      <c r="J417" s="5">
        <v>4600</v>
      </c>
      <c r="K417" s="3" t="str" cm="1">
        <f t="array" ref="K417">_xlfn.LET(_xlpm.d,UPPER(TRIM(CLEAN(SUBSTITUTE(F417,CHAR(160),"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18" spans="2:11" hidden="1" x14ac:dyDescent="0.25">
      <c r="B418" s="20">
        <v>45695</v>
      </c>
      <c r="C418" s="2" t="s">
        <v>1</v>
      </c>
      <c r="D418" s="2" t="s">
        <v>488</v>
      </c>
      <c r="E418" s="2" t="s">
        <v>241</v>
      </c>
      <c r="F418" s="2" t="s">
        <v>480</v>
      </c>
      <c r="G418" s="5">
        <v>70</v>
      </c>
      <c r="H418" s="5">
        <v>12.2</v>
      </c>
      <c r="I418" s="5">
        <v>854</v>
      </c>
      <c r="J418" s="5">
        <v>5454</v>
      </c>
      <c r="K418" s="3" t="str" cm="1">
        <f t="array" ref="K418">_xlfn.LET(_xlpm.d,UPPER(TRIM(CLEAN(SUBSTITUTE(F418,CHAR(160),"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19" spans="2:11" hidden="1" x14ac:dyDescent="0.25">
      <c r="B419" s="20">
        <v>45699</v>
      </c>
      <c r="C419" s="2" t="s">
        <v>1</v>
      </c>
      <c r="D419" s="2" t="s">
        <v>489</v>
      </c>
      <c r="E419" s="2" t="s">
        <v>276</v>
      </c>
      <c r="F419" s="2" t="s">
        <v>480</v>
      </c>
      <c r="G419" s="5">
        <v>20</v>
      </c>
      <c r="H419" s="5">
        <v>31.85</v>
      </c>
      <c r="I419" s="5">
        <v>637</v>
      </c>
      <c r="J419" s="5">
        <v>6091</v>
      </c>
      <c r="K419" s="3" t="str" cm="1">
        <f t="array" ref="K419">_xlfn.LET(_xlpm.d,UPPER(TRIM(CLEAN(SUBSTITUTE(F419,CHAR(160),"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20" spans="2:11" hidden="1" x14ac:dyDescent="0.25">
      <c r="B420" s="20">
        <v>45714</v>
      </c>
      <c r="C420" s="2" t="s">
        <v>1</v>
      </c>
      <c r="D420" s="2" t="s">
        <v>490</v>
      </c>
      <c r="E420" s="2" t="s">
        <v>491</v>
      </c>
      <c r="F420" s="2" t="s">
        <v>492</v>
      </c>
      <c r="G420" s="5">
        <v>36</v>
      </c>
      <c r="H420" s="5">
        <v>11.3</v>
      </c>
      <c r="I420" s="5">
        <v>406.8</v>
      </c>
      <c r="J420" s="5">
        <v>6497.8</v>
      </c>
      <c r="K420" s="3" t="str" cm="1">
        <f t="array" ref="K420">_xlfn.LET(_xlpm.d,UPPER(TRIM(CLEAN(SUBSTITUTE(F420,CHAR(160),"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421" spans="2:11" hidden="1" x14ac:dyDescent="0.25">
      <c r="B421" s="20">
        <v>45720</v>
      </c>
      <c r="C421" s="2" t="s">
        <v>1</v>
      </c>
      <c r="D421" s="2" t="s">
        <v>493</v>
      </c>
      <c r="E421" s="2" t="s">
        <v>276</v>
      </c>
      <c r="F421" s="2" t="s">
        <v>480</v>
      </c>
      <c r="G421" s="5">
        <v>20</v>
      </c>
      <c r="H421" s="5">
        <v>12.2</v>
      </c>
      <c r="I421" s="5">
        <v>244</v>
      </c>
      <c r="J421" s="5">
        <v>6741.8</v>
      </c>
      <c r="K421" s="3" t="str" cm="1">
        <f t="array" ref="K421">_xlfn.LET(_xlpm.d,UPPER(TRIM(CLEAN(SUBSTITUTE(F421,CHAR(160),"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22" spans="2:11" hidden="1" x14ac:dyDescent="0.25">
      <c r="B422" s="20">
        <v>45720</v>
      </c>
      <c r="C422" s="2" t="s">
        <v>1</v>
      </c>
      <c r="D422" s="2" t="s">
        <v>494</v>
      </c>
      <c r="E422" s="2" t="s">
        <v>143</v>
      </c>
      <c r="F422" s="2" t="s">
        <v>480</v>
      </c>
      <c r="G422" s="5">
        <v>20</v>
      </c>
      <c r="H422" s="5">
        <v>12.2</v>
      </c>
      <c r="I422" s="5">
        <v>244</v>
      </c>
      <c r="J422" s="5">
        <v>6985.8</v>
      </c>
      <c r="K422" s="3" t="str" cm="1">
        <f t="array" ref="K422">_xlfn.LET(_xlpm.d,UPPER(TRIM(CLEAN(SUBSTITUTE(F422,CHAR(160),"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23" spans="2:11" hidden="1" x14ac:dyDescent="0.25">
      <c r="B423" s="20">
        <v>45721</v>
      </c>
      <c r="C423" s="2" t="s">
        <v>1</v>
      </c>
      <c r="D423" s="2" t="s">
        <v>495</v>
      </c>
      <c r="E423" s="2" t="s">
        <v>195</v>
      </c>
      <c r="F423" s="2" t="s">
        <v>480</v>
      </c>
      <c r="G423" s="5">
        <v>60</v>
      </c>
      <c r="H423" s="5">
        <v>12.2</v>
      </c>
      <c r="I423" s="5">
        <v>732</v>
      </c>
      <c r="J423" s="5">
        <v>7717.8</v>
      </c>
      <c r="K423" s="3" t="str" cm="1">
        <f t="array" ref="K423">_xlfn.LET(_xlpm.d,UPPER(TRIM(CLEAN(SUBSTITUTE(F423,CHAR(160),"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24" spans="2:11" hidden="1" x14ac:dyDescent="0.25">
      <c r="B424" s="20">
        <v>45723</v>
      </c>
      <c r="C424" s="2" t="s">
        <v>1</v>
      </c>
      <c r="D424" s="2" t="s">
        <v>496</v>
      </c>
      <c r="E424" s="2" t="s">
        <v>243</v>
      </c>
      <c r="F424" s="2" t="s">
        <v>480</v>
      </c>
      <c r="G424" s="5">
        <v>40</v>
      </c>
      <c r="H424" s="5">
        <v>12.2</v>
      </c>
      <c r="I424" s="5">
        <v>488</v>
      </c>
      <c r="J424" s="5">
        <v>8205.7999999999993</v>
      </c>
      <c r="K424" s="3" t="str" cm="1">
        <f t="array" ref="K424">_xlfn.LET(_xlpm.d,UPPER(TRIM(CLEAN(SUBSTITUTE(F424,CHAR(160),"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25" spans="2:11" hidden="1" x14ac:dyDescent="0.25">
      <c r="B425" s="20">
        <v>45723</v>
      </c>
      <c r="C425" s="2" t="s">
        <v>1</v>
      </c>
      <c r="D425" s="2" t="s">
        <v>497</v>
      </c>
      <c r="E425" s="2" t="s">
        <v>43</v>
      </c>
      <c r="F425" s="2" t="s">
        <v>498</v>
      </c>
      <c r="G425" s="5">
        <v>20</v>
      </c>
      <c r="H425" s="5">
        <v>11.25</v>
      </c>
      <c r="I425" s="5">
        <v>225</v>
      </c>
      <c r="J425" s="5">
        <v>8430.7999999999993</v>
      </c>
      <c r="K425" s="3" t="str" cm="1">
        <f t="array" ref="K425">_xlfn.LET(_xlpm.d,UPPER(TRIM(CLEAN(SUBSTITUTE(F425,CHAR(160),"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26" spans="2:11" hidden="1" x14ac:dyDescent="0.25">
      <c r="B426" s="20">
        <v>45723</v>
      </c>
      <c r="C426" s="2" t="s">
        <v>1</v>
      </c>
      <c r="D426" s="2" t="s">
        <v>499</v>
      </c>
      <c r="E426" s="2" t="s">
        <v>241</v>
      </c>
      <c r="F426" s="2" t="s">
        <v>480</v>
      </c>
      <c r="G426" s="5">
        <v>80</v>
      </c>
      <c r="H426" s="5">
        <v>12.2</v>
      </c>
      <c r="I426" s="5">
        <v>976</v>
      </c>
      <c r="J426" s="5">
        <v>9406.7999999999993</v>
      </c>
      <c r="K426" s="3" t="str" cm="1">
        <f t="array" ref="K426">_xlfn.LET(_xlpm.d,UPPER(TRIM(CLEAN(SUBSTITUTE(F426,CHAR(160),"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27" spans="2:11" hidden="1" x14ac:dyDescent="0.25">
      <c r="B427" s="20">
        <v>45730</v>
      </c>
      <c r="C427" s="2" t="s">
        <v>1</v>
      </c>
      <c r="D427" s="2" t="s">
        <v>500</v>
      </c>
      <c r="E427" s="2" t="s">
        <v>195</v>
      </c>
      <c r="F427" s="2" t="s">
        <v>480</v>
      </c>
      <c r="G427" s="5">
        <v>20</v>
      </c>
      <c r="H427" s="5">
        <v>12.2</v>
      </c>
      <c r="I427" s="5">
        <v>244</v>
      </c>
      <c r="J427" s="5">
        <v>9650.7999999999993</v>
      </c>
      <c r="K427" s="3" t="str" cm="1">
        <f t="array" ref="K427">_xlfn.LET(_xlpm.d,UPPER(TRIM(CLEAN(SUBSTITUTE(F427,CHAR(160),"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28" spans="2:11" hidden="1" x14ac:dyDescent="0.25">
      <c r="B428" s="20">
        <v>45730</v>
      </c>
      <c r="C428" s="2" t="s">
        <v>1</v>
      </c>
      <c r="D428" s="2" t="s">
        <v>501</v>
      </c>
      <c r="E428" s="2" t="s">
        <v>43</v>
      </c>
      <c r="F428" s="2" t="s">
        <v>502</v>
      </c>
      <c r="G428" s="5">
        <v>10</v>
      </c>
      <c r="H428" s="5">
        <v>11.25</v>
      </c>
      <c r="I428" s="5">
        <v>112.5</v>
      </c>
      <c r="J428" s="5">
        <v>9763.2999999999993</v>
      </c>
      <c r="K428" s="3" t="str" cm="1">
        <f t="array" ref="K428">_xlfn.LET(_xlpm.d,UPPER(TRIM(CLEAN(SUBSTITUTE(F428,CHAR(160),"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29" spans="2:11" hidden="1" x14ac:dyDescent="0.25">
      <c r="B429" s="20">
        <v>45734</v>
      </c>
      <c r="C429" s="2" t="s">
        <v>1</v>
      </c>
      <c r="D429" s="2" t="s">
        <v>503</v>
      </c>
      <c r="E429" s="2" t="s">
        <v>143</v>
      </c>
      <c r="F429" s="2" t="s">
        <v>480</v>
      </c>
      <c r="G429" s="5">
        <v>60</v>
      </c>
      <c r="H429" s="5">
        <v>12.2</v>
      </c>
      <c r="I429" s="5">
        <v>732</v>
      </c>
      <c r="J429" s="5">
        <v>10495.3</v>
      </c>
      <c r="K429" s="3" t="str" cm="1">
        <f t="array" ref="K429">_xlfn.LET(_xlpm.d,UPPER(TRIM(CLEAN(SUBSTITUTE(F429,CHAR(160),"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30" spans="2:11" hidden="1" x14ac:dyDescent="0.25">
      <c r="B430" s="20">
        <v>45734</v>
      </c>
      <c r="C430" s="2" t="s">
        <v>1</v>
      </c>
      <c r="D430" s="2" t="s">
        <v>504</v>
      </c>
      <c r="E430" s="2" t="s">
        <v>290</v>
      </c>
      <c r="F430" s="2" t="s">
        <v>480</v>
      </c>
      <c r="G430" s="5">
        <v>100</v>
      </c>
      <c r="H430" s="5">
        <v>12.2</v>
      </c>
      <c r="I430" s="5">
        <v>1220</v>
      </c>
      <c r="J430" s="5">
        <v>11715.3</v>
      </c>
      <c r="K430" s="3" t="str" cm="1">
        <f t="array" ref="K430">_xlfn.LET(_xlpm.d,UPPER(TRIM(CLEAN(SUBSTITUTE(F430,CHAR(160),"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31" spans="2:11" hidden="1" x14ac:dyDescent="0.25">
      <c r="B431" s="20">
        <v>45734</v>
      </c>
      <c r="C431" s="2" t="s">
        <v>1</v>
      </c>
      <c r="D431" s="2" t="s">
        <v>505</v>
      </c>
      <c r="E431" s="2" t="s">
        <v>261</v>
      </c>
      <c r="F431" s="2" t="s">
        <v>480</v>
      </c>
      <c r="G431" s="5">
        <v>120</v>
      </c>
      <c r="H431" s="5">
        <v>12.2</v>
      </c>
      <c r="I431" s="5">
        <v>1464</v>
      </c>
      <c r="J431" s="5">
        <v>13179.3</v>
      </c>
      <c r="K431" s="3" t="str" cm="1">
        <f t="array" ref="K431">_xlfn.LET(_xlpm.d,UPPER(TRIM(CLEAN(SUBSTITUTE(F431,CHAR(160),"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32" spans="2:11" hidden="1" x14ac:dyDescent="0.25">
      <c r="B432" s="20">
        <v>45740</v>
      </c>
      <c r="C432" s="2" t="s">
        <v>1</v>
      </c>
      <c r="D432" s="2" t="s">
        <v>506</v>
      </c>
      <c r="E432" s="2" t="s">
        <v>243</v>
      </c>
      <c r="F432" s="2" t="s">
        <v>480</v>
      </c>
      <c r="G432" s="5">
        <v>120</v>
      </c>
      <c r="H432" s="5">
        <v>12.2</v>
      </c>
      <c r="I432" s="5">
        <v>1464</v>
      </c>
      <c r="J432" s="5">
        <v>14643.3</v>
      </c>
      <c r="K432" s="3" t="str" cm="1">
        <f t="array" ref="K432">_xlfn.LET(_xlpm.d,UPPER(TRIM(CLEAN(SUBSTITUTE(F432,CHAR(160),"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33" spans="2:11" hidden="1" x14ac:dyDescent="0.25">
      <c r="B433" s="20">
        <v>45741</v>
      </c>
      <c r="C433" s="2" t="s">
        <v>1</v>
      </c>
      <c r="D433" s="2" t="s">
        <v>507</v>
      </c>
      <c r="E433" s="2" t="s">
        <v>282</v>
      </c>
      <c r="F433" s="2" t="s">
        <v>480</v>
      </c>
      <c r="G433" s="5">
        <v>100</v>
      </c>
      <c r="H433" s="5">
        <v>12.2</v>
      </c>
      <c r="I433" s="5">
        <v>1220</v>
      </c>
      <c r="J433" s="5">
        <v>15863.3</v>
      </c>
      <c r="K433" s="3" t="str" cm="1">
        <f t="array" ref="K433">_xlfn.LET(_xlpm.d,UPPER(TRIM(CLEAN(SUBSTITUTE(F433,CHAR(160),"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34" spans="2:11" hidden="1" x14ac:dyDescent="0.25">
      <c r="B434" s="20">
        <v>45742</v>
      </c>
      <c r="C434" s="2" t="s">
        <v>1</v>
      </c>
      <c r="D434" s="2" t="s">
        <v>508</v>
      </c>
      <c r="E434" s="2" t="s">
        <v>180</v>
      </c>
      <c r="F434" s="2" t="s">
        <v>480</v>
      </c>
      <c r="G434" s="5">
        <v>50</v>
      </c>
      <c r="H434" s="5">
        <v>12.2</v>
      </c>
      <c r="I434" s="5">
        <v>610</v>
      </c>
      <c r="J434" s="5">
        <v>16473.3</v>
      </c>
      <c r="K434" s="3" t="str" cm="1">
        <f t="array" ref="K434">_xlfn.LET(_xlpm.d,UPPER(TRIM(CLEAN(SUBSTITUTE(F434,CHAR(160),"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35" spans="2:11" hidden="1" x14ac:dyDescent="0.25">
      <c r="B435" s="20">
        <v>45744</v>
      </c>
      <c r="C435" s="2" t="s">
        <v>1</v>
      </c>
      <c r="D435" s="2" t="s">
        <v>509</v>
      </c>
      <c r="E435" s="2" t="s">
        <v>195</v>
      </c>
      <c r="F435" s="2" t="s">
        <v>480</v>
      </c>
      <c r="G435" s="5">
        <v>40</v>
      </c>
      <c r="H435" s="5">
        <v>12.2</v>
      </c>
      <c r="I435" s="5">
        <v>488</v>
      </c>
      <c r="J435" s="5">
        <v>16961.3</v>
      </c>
      <c r="K435" s="3" t="str" cm="1">
        <f t="array" ref="K435">_xlfn.LET(_xlpm.d,UPPER(TRIM(CLEAN(SUBSTITUTE(F435,CHAR(160),"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36" spans="2:11" hidden="1" x14ac:dyDescent="0.25">
      <c r="B436" s="20">
        <v>45748</v>
      </c>
      <c r="C436" s="2" t="s">
        <v>1</v>
      </c>
      <c r="D436" s="2" t="s">
        <v>510</v>
      </c>
      <c r="E436" s="2" t="s">
        <v>276</v>
      </c>
      <c r="F436" s="2" t="s">
        <v>480</v>
      </c>
      <c r="G436" s="5">
        <v>20</v>
      </c>
      <c r="H436" s="5">
        <v>12.2</v>
      </c>
      <c r="I436" s="5">
        <v>244</v>
      </c>
      <c r="J436" s="5">
        <v>17205.3</v>
      </c>
      <c r="K436" s="3" t="str" cm="1">
        <f t="array" ref="K436">_xlfn.LET(_xlpm.d,UPPER(TRIM(CLEAN(SUBSTITUTE(F436,CHAR(160),"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37" spans="2:11" hidden="1" x14ac:dyDescent="0.25">
      <c r="B437" s="20">
        <v>45751</v>
      </c>
      <c r="C437" s="2" t="s">
        <v>1</v>
      </c>
      <c r="D437" s="2" t="s">
        <v>511</v>
      </c>
      <c r="E437" s="2" t="s">
        <v>241</v>
      </c>
      <c r="F437" s="2" t="s">
        <v>480</v>
      </c>
      <c r="G437" s="5">
        <v>60</v>
      </c>
      <c r="H437" s="5">
        <v>12.2</v>
      </c>
      <c r="I437" s="5">
        <v>732</v>
      </c>
      <c r="J437" s="5">
        <v>17937.3</v>
      </c>
      <c r="K437" s="3" t="str" cm="1">
        <f t="array" ref="K437">_xlfn.LET(_xlpm.d,UPPER(TRIM(CLEAN(SUBSTITUTE(F437,CHAR(160),"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38" spans="2:11" hidden="1" x14ac:dyDescent="0.25">
      <c r="B438" s="20">
        <v>45757</v>
      </c>
      <c r="C438" s="2" t="s">
        <v>1</v>
      </c>
      <c r="D438" s="2" t="s">
        <v>512</v>
      </c>
      <c r="E438" s="2" t="s">
        <v>180</v>
      </c>
      <c r="F438" s="2" t="s">
        <v>480</v>
      </c>
      <c r="G438" s="5">
        <v>75</v>
      </c>
      <c r="H438" s="5">
        <v>12.2</v>
      </c>
      <c r="I438" s="5">
        <v>915</v>
      </c>
      <c r="J438" s="5">
        <v>18852.3</v>
      </c>
      <c r="K438" s="3" t="str" cm="1">
        <f t="array" ref="K438">_xlfn.LET(_xlpm.d,UPPER(TRIM(CLEAN(SUBSTITUTE(F438,CHAR(160),"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39" spans="2:11" hidden="1" x14ac:dyDescent="0.25">
      <c r="B439" s="20">
        <v>45758</v>
      </c>
      <c r="C439" s="2" t="s">
        <v>1</v>
      </c>
      <c r="D439" s="2" t="s">
        <v>513</v>
      </c>
      <c r="E439" s="2" t="s">
        <v>243</v>
      </c>
      <c r="F439" s="2" t="s">
        <v>480</v>
      </c>
      <c r="G439" s="5">
        <v>30</v>
      </c>
      <c r="H439" s="5">
        <v>12.2</v>
      </c>
      <c r="I439" s="5">
        <v>366</v>
      </c>
      <c r="J439" s="5">
        <v>19218.3</v>
      </c>
      <c r="K439" s="3" t="str" cm="1">
        <f t="array" ref="K439">_xlfn.LET(_xlpm.d,UPPER(TRIM(CLEAN(SUBSTITUTE(F439,CHAR(160),"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40" spans="2:11" hidden="1" x14ac:dyDescent="0.25">
      <c r="B440" s="20">
        <v>45762</v>
      </c>
      <c r="C440" s="2" t="s">
        <v>1</v>
      </c>
      <c r="D440" s="2" t="s">
        <v>514</v>
      </c>
      <c r="E440" s="2" t="s">
        <v>276</v>
      </c>
      <c r="F440" s="2" t="s">
        <v>480</v>
      </c>
      <c r="G440" s="5">
        <v>20</v>
      </c>
      <c r="H440" s="5">
        <v>12.2</v>
      </c>
      <c r="I440" s="5">
        <v>244</v>
      </c>
      <c r="J440" s="5">
        <v>19462.3</v>
      </c>
      <c r="K440" s="3" t="str" cm="1">
        <f t="array" ref="K440">_xlfn.LET(_xlpm.d,UPPER(TRIM(CLEAN(SUBSTITUTE(F440,CHAR(160),"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41" spans="2:11" hidden="1" x14ac:dyDescent="0.25">
      <c r="B441" s="20">
        <v>45762</v>
      </c>
      <c r="C441" s="2" t="s">
        <v>1</v>
      </c>
      <c r="D441" s="2" t="s">
        <v>515</v>
      </c>
      <c r="E441" s="2" t="s">
        <v>147</v>
      </c>
      <c r="F441" s="2" t="s">
        <v>480</v>
      </c>
      <c r="G441" s="5">
        <v>50</v>
      </c>
      <c r="H441" s="5">
        <v>12.2</v>
      </c>
      <c r="I441" s="5">
        <v>610</v>
      </c>
      <c r="J441" s="5">
        <v>20072.3</v>
      </c>
      <c r="K441" s="3" t="str" cm="1">
        <f t="array" ref="K441">_xlfn.LET(_xlpm.d,UPPER(TRIM(CLEAN(SUBSTITUTE(F441,CHAR(160),"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42" spans="2:11" hidden="1" x14ac:dyDescent="0.25">
      <c r="B442" s="20">
        <v>45762</v>
      </c>
      <c r="C442" s="2" t="s">
        <v>1</v>
      </c>
      <c r="D442" s="2" t="s">
        <v>516</v>
      </c>
      <c r="E442" s="2" t="s">
        <v>214</v>
      </c>
      <c r="F442" s="2" t="s">
        <v>480</v>
      </c>
      <c r="G442" s="5">
        <v>100</v>
      </c>
      <c r="H442" s="5">
        <v>12.2</v>
      </c>
      <c r="I442" s="5">
        <v>1220</v>
      </c>
      <c r="J442" s="5">
        <v>21292.3</v>
      </c>
      <c r="K442" s="3" t="str" cm="1">
        <f t="array" ref="K442">_xlfn.LET(_xlpm.d,UPPER(TRIM(CLEAN(SUBSTITUTE(F442,CHAR(160),"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43" spans="2:11" hidden="1" x14ac:dyDescent="0.25">
      <c r="B443" s="20">
        <v>45762</v>
      </c>
      <c r="C443" s="2" t="s">
        <v>1</v>
      </c>
      <c r="D443" s="2" t="s">
        <v>517</v>
      </c>
      <c r="E443" s="2" t="s">
        <v>273</v>
      </c>
      <c r="F443" s="2" t="s">
        <v>480</v>
      </c>
      <c r="G443" s="5">
        <v>25</v>
      </c>
      <c r="H443" s="5">
        <v>12.2</v>
      </c>
      <c r="I443" s="5">
        <v>305</v>
      </c>
      <c r="J443" s="5">
        <v>21597.3</v>
      </c>
      <c r="K443" s="3" t="str" cm="1">
        <f t="array" ref="K443">_xlfn.LET(_xlpm.d,UPPER(TRIM(CLEAN(SUBSTITUTE(F443,CHAR(160),"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44" spans="2:11" hidden="1" x14ac:dyDescent="0.25">
      <c r="B444" s="20">
        <v>45762</v>
      </c>
      <c r="C444" s="2" t="s">
        <v>1</v>
      </c>
      <c r="D444" s="2" t="s">
        <v>518</v>
      </c>
      <c r="E444" s="2" t="s">
        <v>266</v>
      </c>
      <c r="F444" s="2" t="s">
        <v>480</v>
      </c>
      <c r="G444" s="5">
        <v>25</v>
      </c>
      <c r="H444" s="5">
        <v>12.2</v>
      </c>
      <c r="I444" s="5">
        <v>305</v>
      </c>
      <c r="J444" s="5">
        <v>21902.3</v>
      </c>
      <c r="K444" s="3" t="str" cm="1">
        <f t="array" ref="K444">_xlfn.LET(_xlpm.d,UPPER(TRIM(CLEAN(SUBSTITUTE(F444,CHAR(160),"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45" spans="2:11" hidden="1" x14ac:dyDescent="0.25">
      <c r="B445" s="20">
        <v>45763</v>
      </c>
      <c r="C445" s="2" t="s">
        <v>1</v>
      </c>
      <c r="D445" s="2" t="s">
        <v>519</v>
      </c>
      <c r="E445" s="2" t="s">
        <v>143</v>
      </c>
      <c r="F445" s="2" t="s">
        <v>480</v>
      </c>
      <c r="G445" s="5">
        <v>40</v>
      </c>
      <c r="H445" s="5">
        <v>12.2</v>
      </c>
      <c r="I445" s="5">
        <v>488</v>
      </c>
      <c r="J445" s="5">
        <v>22390.3</v>
      </c>
      <c r="K445" s="3" t="str" cm="1">
        <f t="array" ref="K445">_xlfn.LET(_xlpm.d,UPPER(TRIM(CLEAN(SUBSTITUTE(F445,CHAR(160),"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46" spans="2:11" hidden="1" x14ac:dyDescent="0.25">
      <c r="B446" s="20">
        <v>45764</v>
      </c>
      <c r="C446" s="2" t="s">
        <v>1</v>
      </c>
      <c r="D446" s="2" t="s">
        <v>520</v>
      </c>
      <c r="E446" s="2" t="s">
        <v>154</v>
      </c>
      <c r="F446" s="2" t="s">
        <v>480</v>
      </c>
      <c r="G446" s="5">
        <v>100</v>
      </c>
      <c r="H446" s="5">
        <v>12.2</v>
      </c>
      <c r="I446" s="5">
        <v>1220</v>
      </c>
      <c r="J446" s="5">
        <v>23610.3</v>
      </c>
      <c r="K446" s="3" t="str" cm="1">
        <f t="array" ref="K446">_xlfn.LET(_xlpm.d,UPPER(TRIM(CLEAN(SUBSTITUTE(F446,CHAR(160),"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47" spans="2:11" hidden="1" x14ac:dyDescent="0.25">
      <c r="B447" s="20">
        <v>45764</v>
      </c>
      <c r="C447" s="2" t="s">
        <v>1</v>
      </c>
      <c r="D447" s="2" t="s">
        <v>521</v>
      </c>
      <c r="E447" s="2" t="s">
        <v>236</v>
      </c>
      <c r="F447" s="2" t="s">
        <v>480</v>
      </c>
      <c r="G447" s="5">
        <v>100</v>
      </c>
      <c r="H447" s="5">
        <v>12.2</v>
      </c>
      <c r="I447" s="5">
        <v>1220</v>
      </c>
      <c r="J447" s="5">
        <v>24830.3</v>
      </c>
      <c r="K447" s="3" t="str" cm="1">
        <f t="array" ref="K447">_xlfn.LET(_xlpm.d,UPPER(TRIM(CLEAN(SUBSTITUTE(F447,CHAR(160),"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48" spans="2:11" hidden="1" x14ac:dyDescent="0.25">
      <c r="B448" s="20">
        <v>45764</v>
      </c>
      <c r="C448" s="2" t="s">
        <v>1</v>
      </c>
      <c r="D448" s="2" t="s">
        <v>522</v>
      </c>
      <c r="E448" s="2" t="s">
        <v>243</v>
      </c>
      <c r="F448" s="2" t="s">
        <v>480</v>
      </c>
      <c r="G448" s="5">
        <v>60</v>
      </c>
      <c r="H448" s="5">
        <v>12.2</v>
      </c>
      <c r="I448" s="5">
        <v>732</v>
      </c>
      <c r="J448" s="5">
        <v>25562.3</v>
      </c>
      <c r="K448" s="3" t="str" cm="1">
        <f t="array" ref="K448">_xlfn.LET(_xlpm.d,UPPER(TRIM(CLEAN(SUBSTITUTE(F448,CHAR(160),"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49" spans="2:11" hidden="1" x14ac:dyDescent="0.25">
      <c r="B449" s="20">
        <v>45764</v>
      </c>
      <c r="C449" s="2" t="s">
        <v>1</v>
      </c>
      <c r="D449" s="2" t="s">
        <v>523</v>
      </c>
      <c r="E449" s="2" t="s">
        <v>195</v>
      </c>
      <c r="F449" s="2" t="s">
        <v>480</v>
      </c>
      <c r="G449" s="5">
        <v>80</v>
      </c>
      <c r="H449" s="5">
        <v>12.2</v>
      </c>
      <c r="I449" s="5">
        <v>976</v>
      </c>
      <c r="J449" s="5">
        <v>26538.3</v>
      </c>
      <c r="K449" s="3" t="str" cm="1">
        <f t="array" ref="K449">_xlfn.LET(_xlpm.d,UPPER(TRIM(CLEAN(SUBSTITUTE(F449,CHAR(160),"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50" spans="2:11" hidden="1" x14ac:dyDescent="0.25">
      <c r="B450" s="20">
        <v>45764</v>
      </c>
      <c r="C450" s="2" t="s">
        <v>1</v>
      </c>
      <c r="D450" s="2" t="s">
        <v>524</v>
      </c>
      <c r="E450" s="2" t="s">
        <v>241</v>
      </c>
      <c r="F450" s="2" t="s">
        <v>480</v>
      </c>
      <c r="G450" s="5">
        <v>40</v>
      </c>
      <c r="H450" s="5">
        <v>12.2</v>
      </c>
      <c r="I450" s="5">
        <v>488</v>
      </c>
      <c r="J450" s="5">
        <v>27026.3</v>
      </c>
      <c r="K450" s="3" t="str" cm="1">
        <f t="array" ref="K450">_xlfn.LET(_xlpm.d,UPPER(TRIM(CLEAN(SUBSTITUTE(F450,CHAR(160),"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51" spans="2:11" hidden="1" x14ac:dyDescent="0.25">
      <c r="B451" s="20">
        <v>45769</v>
      </c>
      <c r="C451" s="2" t="s">
        <v>1</v>
      </c>
      <c r="D451" s="2" t="s">
        <v>525</v>
      </c>
      <c r="E451" s="2" t="s">
        <v>180</v>
      </c>
      <c r="F451" s="2" t="s">
        <v>480</v>
      </c>
      <c r="G451" s="5">
        <v>45</v>
      </c>
      <c r="H451" s="5">
        <v>12.2</v>
      </c>
      <c r="I451" s="5">
        <v>549</v>
      </c>
      <c r="J451" s="5">
        <v>27575.3</v>
      </c>
      <c r="K451" s="3" t="str" cm="1">
        <f t="array" ref="K451">_xlfn.LET(_xlpm.d,UPPER(TRIM(CLEAN(SUBSTITUTE(F451,CHAR(160),"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52" spans="2:11" hidden="1" x14ac:dyDescent="0.25">
      <c r="B452" s="20">
        <v>45770</v>
      </c>
      <c r="C452" s="2" t="s">
        <v>1</v>
      </c>
      <c r="D452" s="2" t="s">
        <v>526</v>
      </c>
      <c r="E452" s="2" t="s">
        <v>143</v>
      </c>
      <c r="F452" s="2" t="s">
        <v>480</v>
      </c>
      <c r="G452" s="5">
        <v>20</v>
      </c>
      <c r="H452" s="5">
        <v>12.2</v>
      </c>
      <c r="I452" s="5">
        <v>244</v>
      </c>
      <c r="J452" s="5">
        <v>27819.3</v>
      </c>
      <c r="K452" s="3" t="str" cm="1">
        <f t="array" ref="K452">_xlfn.LET(_xlpm.d,UPPER(TRIM(CLEAN(SUBSTITUTE(F452,CHAR(160),"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53" spans="2:11" hidden="1" x14ac:dyDescent="0.25">
      <c r="B453" s="20">
        <v>45770</v>
      </c>
      <c r="C453" s="2" t="s">
        <v>1</v>
      </c>
      <c r="D453" s="2" t="s">
        <v>527</v>
      </c>
      <c r="E453" s="2" t="s">
        <v>261</v>
      </c>
      <c r="F453" s="2" t="s">
        <v>480</v>
      </c>
      <c r="G453" s="5">
        <v>55</v>
      </c>
      <c r="H453" s="5">
        <v>12.2</v>
      </c>
      <c r="I453" s="5">
        <v>671</v>
      </c>
      <c r="J453" s="5">
        <v>28490.3</v>
      </c>
      <c r="K453" s="3" t="str" cm="1">
        <f t="array" ref="K453">_xlfn.LET(_xlpm.d,UPPER(TRIM(CLEAN(SUBSTITUTE(F453,CHAR(160),"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54" spans="2:11" hidden="1" x14ac:dyDescent="0.25">
      <c r="B454" s="20">
        <v>45771</v>
      </c>
      <c r="C454" s="2" t="s">
        <v>1</v>
      </c>
      <c r="D454" s="2" t="s">
        <v>528</v>
      </c>
      <c r="E454" s="2" t="s">
        <v>149</v>
      </c>
      <c r="F454" s="2" t="s">
        <v>480</v>
      </c>
      <c r="G454" s="5">
        <v>100</v>
      </c>
      <c r="H454" s="5">
        <v>12.2</v>
      </c>
      <c r="I454" s="5">
        <v>1220</v>
      </c>
      <c r="J454" s="5">
        <v>29710.3</v>
      </c>
      <c r="K454" s="3" t="str" cm="1">
        <f t="array" ref="K454">_xlfn.LET(_xlpm.d,UPPER(TRIM(CLEAN(SUBSTITUTE(F454,CHAR(160),"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55" spans="2:11" hidden="1" x14ac:dyDescent="0.25">
      <c r="B455" s="20">
        <v>45772</v>
      </c>
      <c r="C455" s="2" t="s">
        <v>1</v>
      </c>
      <c r="D455" s="2" t="s">
        <v>529</v>
      </c>
      <c r="E455" s="2" t="s">
        <v>154</v>
      </c>
      <c r="F455" s="2" t="s">
        <v>480</v>
      </c>
      <c r="G455" s="5">
        <v>50</v>
      </c>
      <c r="H455" s="5">
        <v>12.2</v>
      </c>
      <c r="I455" s="5">
        <v>610</v>
      </c>
      <c r="J455" s="5">
        <v>30320.3</v>
      </c>
      <c r="K455" s="3" t="str" cm="1">
        <f t="array" ref="K455">_xlfn.LET(_xlpm.d,UPPER(TRIM(CLEAN(SUBSTITUTE(F455,CHAR(160),"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56" spans="2:11" hidden="1" x14ac:dyDescent="0.25">
      <c r="B456" s="20">
        <v>45776</v>
      </c>
      <c r="C456" s="2" t="s">
        <v>1</v>
      </c>
      <c r="D456" s="2" t="s">
        <v>530</v>
      </c>
      <c r="E456" s="2" t="s">
        <v>180</v>
      </c>
      <c r="F456" s="2" t="s">
        <v>480</v>
      </c>
      <c r="G456" s="5">
        <v>100</v>
      </c>
      <c r="H456" s="5">
        <v>12.2</v>
      </c>
      <c r="I456" s="5">
        <v>1220</v>
      </c>
      <c r="J456" s="5">
        <v>31540.3</v>
      </c>
      <c r="K456" s="3" t="str" cm="1">
        <f t="array" ref="K456">_xlfn.LET(_xlpm.d,UPPER(TRIM(CLEAN(SUBSTITUTE(F456,CHAR(160),"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57" spans="2:11" hidden="1" x14ac:dyDescent="0.25">
      <c r="B457" s="20">
        <v>45776</v>
      </c>
      <c r="C457" s="2" t="s">
        <v>1</v>
      </c>
      <c r="D457" s="2" t="s">
        <v>531</v>
      </c>
      <c r="E457" s="2" t="s">
        <v>135</v>
      </c>
      <c r="F457" s="2" t="s">
        <v>480</v>
      </c>
      <c r="G457" s="5">
        <v>25</v>
      </c>
      <c r="H457" s="5">
        <v>12.2</v>
      </c>
      <c r="I457" s="5">
        <v>305</v>
      </c>
      <c r="J457" s="5">
        <v>31845.3</v>
      </c>
      <c r="K457" s="3" t="str" cm="1">
        <f t="array" ref="K457">_xlfn.LET(_xlpm.d,UPPER(TRIM(CLEAN(SUBSTITUTE(F457,CHAR(160),"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58" spans="2:11" hidden="1" x14ac:dyDescent="0.25">
      <c r="B458" s="20">
        <v>45777</v>
      </c>
      <c r="C458" s="2" t="s">
        <v>1</v>
      </c>
      <c r="D458" s="2" t="s">
        <v>532</v>
      </c>
      <c r="E458" s="2" t="s">
        <v>273</v>
      </c>
      <c r="F458" s="2" t="s">
        <v>480</v>
      </c>
      <c r="G458" s="5">
        <v>50</v>
      </c>
      <c r="H458" s="5">
        <v>12.2</v>
      </c>
      <c r="I458" s="5">
        <v>610</v>
      </c>
      <c r="J458" s="5">
        <v>32455.3</v>
      </c>
      <c r="K458" s="3" t="str" cm="1">
        <f t="array" ref="K458">_xlfn.LET(_xlpm.d,UPPER(TRIM(CLEAN(SUBSTITUTE(F458,CHAR(160),"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59" spans="2:11" hidden="1" x14ac:dyDescent="0.25">
      <c r="B459" s="20">
        <v>45777</v>
      </c>
      <c r="C459" s="2" t="s">
        <v>1</v>
      </c>
      <c r="D459" s="2" t="s">
        <v>533</v>
      </c>
      <c r="E459" s="2" t="s">
        <v>214</v>
      </c>
      <c r="F459" s="2" t="s">
        <v>480</v>
      </c>
      <c r="G459" s="5">
        <v>20</v>
      </c>
      <c r="H459" s="5">
        <v>12.2</v>
      </c>
      <c r="I459" s="5">
        <v>244</v>
      </c>
      <c r="J459" s="5">
        <v>32699.3</v>
      </c>
      <c r="K459" s="3" t="str" cm="1">
        <f t="array" ref="K459">_xlfn.LET(_xlpm.d,UPPER(TRIM(CLEAN(SUBSTITUTE(F459,CHAR(160),"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60" spans="2:11" hidden="1" x14ac:dyDescent="0.25">
      <c r="B460" s="20">
        <v>45777</v>
      </c>
      <c r="C460" s="2" t="s">
        <v>1</v>
      </c>
      <c r="D460" s="2" t="s">
        <v>534</v>
      </c>
      <c r="E460" s="2" t="s">
        <v>143</v>
      </c>
      <c r="F460" s="2" t="s">
        <v>480</v>
      </c>
      <c r="G460" s="5">
        <v>15</v>
      </c>
      <c r="H460" s="5">
        <v>12.2</v>
      </c>
      <c r="I460" s="5">
        <v>183</v>
      </c>
      <c r="J460" s="5">
        <v>32882.300000000003</v>
      </c>
      <c r="K460" s="3" t="str" cm="1">
        <f t="array" ref="K460">_xlfn.LET(_xlpm.d,UPPER(TRIM(CLEAN(SUBSTITUTE(F460,CHAR(160),"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61" spans="2:11" hidden="1" x14ac:dyDescent="0.25">
      <c r="B461" s="20">
        <v>45777</v>
      </c>
      <c r="C461" s="2" t="s">
        <v>1</v>
      </c>
      <c r="D461" s="2" t="s">
        <v>535</v>
      </c>
      <c r="E461" s="2" t="s">
        <v>266</v>
      </c>
      <c r="F461" s="2" t="s">
        <v>480</v>
      </c>
      <c r="G461" s="5">
        <v>30</v>
      </c>
      <c r="H461" s="5">
        <v>12.2</v>
      </c>
      <c r="I461" s="5">
        <v>366</v>
      </c>
      <c r="J461" s="5">
        <v>33248.300000000003</v>
      </c>
      <c r="K461" s="3" t="str" cm="1">
        <f t="array" ref="K461">_xlfn.LET(_xlpm.d,UPPER(TRIM(CLEAN(SUBSTITUTE(F461,CHAR(160),"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62" spans="2:11" hidden="1" x14ac:dyDescent="0.25">
      <c r="B462" s="20">
        <v>45777</v>
      </c>
      <c r="C462" s="2" t="s">
        <v>1</v>
      </c>
      <c r="D462" s="2" t="s">
        <v>536</v>
      </c>
      <c r="E462" s="2" t="s">
        <v>141</v>
      </c>
      <c r="F462" s="2" t="s">
        <v>480</v>
      </c>
      <c r="G462" s="5">
        <v>100</v>
      </c>
      <c r="H462" s="5">
        <v>12.2</v>
      </c>
      <c r="I462" s="5">
        <v>1220</v>
      </c>
      <c r="J462" s="5">
        <v>34468.300000000003</v>
      </c>
      <c r="K462" s="3" t="str" cm="1">
        <f t="array" ref="K462">_xlfn.LET(_xlpm.d,UPPER(TRIM(CLEAN(SUBSTITUTE(F462,CHAR(160),"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63" spans="2:11" hidden="1" x14ac:dyDescent="0.25">
      <c r="B463" s="20">
        <v>45779</v>
      </c>
      <c r="C463" s="2" t="s">
        <v>1</v>
      </c>
      <c r="D463" s="2" t="s">
        <v>537</v>
      </c>
      <c r="E463" s="2" t="s">
        <v>149</v>
      </c>
      <c r="F463" s="2" t="s">
        <v>480</v>
      </c>
      <c r="G463" s="5">
        <v>80</v>
      </c>
      <c r="H463" s="5">
        <v>12.2</v>
      </c>
      <c r="I463" s="5">
        <v>976</v>
      </c>
      <c r="J463" s="5">
        <v>35444.300000000003</v>
      </c>
      <c r="K463" s="3" t="str" cm="1">
        <f t="array" ref="K463">_xlfn.LET(_xlpm.d,UPPER(TRIM(CLEAN(SUBSTITUTE(F463,CHAR(160),"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64" spans="2:11" hidden="1" x14ac:dyDescent="0.25">
      <c r="B464" s="20">
        <v>45782</v>
      </c>
      <c r="C464" s="2" t="s">
        <v>1</v>
      </c>
      <c r="D464" s="2" t="s">
        <v>538</v>
      </c>
      <c r="E464" s="2" t="s">
        <v>162</v>
      </c>
      <c r="F464" s="2" t="s">
        <v>480</v>
      </c>
      <c r="G464" s="5">
        <v>60</v>
      </c>
      <c r="H464" s="5">
        <v>12.2</v>
      </c>
      <c r="I464" s="5">
        <v>732</v>
      </c>
      <c r="J464" s="5">
        <v>36176.300000000003</v>
      </c>
      <c r="K464" s="3" t="str" cm="1">
        <f t="array" ref="K464">_xlfn.LET(_xlpm.d,UPPER(TRIM(CLEAN(SUBSTITUTE(F464,CHAR(160),"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65" spans="2:11" hidden="1" x14ac:dyDescent="0.25">
      <c r="B465" s="20">
        <v>45782</v>
      </c>
      <c r="C465" s="2" t="s">
        <v>1</v>
      </c>
      <c r="D465" s="2" t="s">
        <v>47</v>
      </c>
      <c r="E465" s="2" t="s">
        <v>43</v>
      </c>
      <c r="F465" s="2" t="s">
        <v>539</v>
      </c>
      <c r="G465" s="5">
        <v>20</v>
      </c>
      <c r="H465" s="5">
        <v>11.25</v>
      </c>
      <c r="I465" s="5">
        <v>225</v>
      </c>
      <c r="J465" s="5">
        <v>36401.300000000003</v>
      </c>
      <c r="K465" s="3" t="str" cm="1">
        <f t="array" ref="K465">_xlfn.LET(_xlpm.d,UPPER(TRIM(CLEAN(SUBSTITUTE(F465,CHAR(160),"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66" spans="2:11" hidden="1" x14ac:dyDescent="0.25">
      <c r="B466" s="20">
        <v>45783</v>
      </c>
      <c r="C466" s="2" t="s">
        <v>1</v>
      </c>
      <c r="D466" s="2" t="s">
        <v>540</v>
      </c>
      <c r="E466" s="2" t="s">
        <v>147</v>
      </c>
      <c r="F466" s="2" t="s">
        <v>480</v>
      </c>
      <c r="G466" s="5">
        <v>75</v>
      </c>
      <c r="H466" s="5">
        <v>12.2</v>
      </c>
      <c r="I466" s="5">
        <v>915</v>
      </c>
      <c r="J466" s="5">
        <v>37316.300000000003</v>
      </c>
      <c r="K466" s="3" t="str" cm="1">
        <f t="array" ref="K466">_xlfn.LET(_xlpm.d,UPPER(TRIM(CLEAN(SUBSTITUTE(F466,CHAR(160),"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67" spans="2:11" hidden="1" x14ac:dyDescent="0.25">
      <c r="B467" s="20">
        <v>45783</v>
      </c>
      <c r="C467" s="2" t="s">
        <v>1</v>
      </c>
      <c r="D467" s="2" t="s">
        <v>541</v>
      </c>
      <c r="E467" s="2" t="s">
        <v>141</v>
      </c>
      <c r="F467" s="2" t="s">
        <v>480</v>
      </c>
      <c r="G467" s="5">
        <v>50</v>
      </c>
      <c r="H467" s="5">
        <v>12.2</v>
      </c>
      <c r="I467" s="5">
        <v>610</v>
      </c>
      <c r="J467" s="5">
        <v>37926.300000000003</v>
      </c>
      <c r="K467" s="3" t="str" cm="1">
        <f t="array" ref="K467">_xlfn.LET(_xlpm.d,UPPER(TRIM(CLEAN(SUBSTITUTE(F467,CHAR(160),"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68" spans="2:11" hidden="1" x14ac:dyDescent="0.25">
      <c r="B468" s="20">
        <v>45783</v>
      </c>
      <c r="C468" s="2" t="s">
        <v>1</v>
      </c>
      <c r="D468" s="2" t="s">
        <v>542</v>
      </c>
      <c r="E468" s="2" t="s">
        <v>261</v>
      </c>
      <c r="F468" s="2" t="s">
        <v>480</v>
      </c>
      <c r="G468" s="5">
        <v>10</v>
      </c>
      <c r="H468" s="5">
        <v>12.2</v>
      </c>
      <c r="I468" s="5">
        <v>122</v>
      </c>
      <c r="J468" s="5">
        <v>38048.300000000003</v>
      </c>
      <c r="K468" s="3" t="str" cm="1">
        <f t="array" ref="K468">_xlfn.LET(_xlpm.d,UPPER(TRIM(CLEAN(SUBSTITUTE(F468,CHAR(160),"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69" spans="2:11" hidden="1" x14ac:dyDescent="0.25">
      <c r="B469" s="20">
        <v>45784</v>
      </c>
      <c r="C469" s="2" t="s">
        <v>1</v>
      </c>
      <c r="D469" s="2" t="s">
        <v>543</v>
      </c>
      <c r="E469" s="2" t="s">
        <v>544</v>
      </c>
      <c r="F469" s="2" t="s">
        <v>480</v>
      </c>
      <c r="G469" s="5">
        <v>30</v>
      </c>
      <c r="H469" s="5">
        <v>12.2</v>
      </c>
      <c r="I469" s="5">
        <v>366</v>
      </c>
      <c r="J469" s="5">
        <v>38414.300000000003</v>
      </c>
      <c r="K469" s="3" t="str" cm="1">
        <f t="array" ref="K469">_xlfn.LET(_xlpm.d,UPPER(TRIM(CLEAN(SUBSTITUTE(F469,CHAR(160),"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70" spans="2:11" hidden="1" x14ac:dyDescent="0.25">
      <c r="B470" s="20">
        <v>45785</v>
      </c>
      <c r="C470" s="2" t="s">
        <v>1</v>
      </c>
      <c r="D470" s="2" t="s">
        <v>545</v>
      </c>
      <c r="E470" s="2" t="s">
        <v>192</v>
      </c>
      <c r="F470" s="2" t="s">
        <v>480</v>
      </c>
      <c r="G470" s="5">
        <v>50</v>
      </c>
      <c r="H470" s="5">
        <v>21.3</v>
      </c>
      <c r="I470" s="5">
        <v>1065</v>
      </c>
      <c r="J470" s="5">
        <v>39479.300000000003</v>
      </c>
      <c r="K470" s="3" t="str" cm="1">
        <f t="array" ref="K470">_xlfn.LET(_xlpm.d,UPPER(TRIM(CLEAN(SUBSTITUTE(F470,CHAR(160),"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71" spans="2:11" hidden="1" x14ac:dyDescent="0.25">
      <c r="B471" s="20">
        <v>45786</v>
      </c>
      <c r="C471" s="2" t="s">
        <v>1</v>
      </c>
      <c r="D471" s="2" t="s">
        <v>546</v>
      </c>
      <c r="E471" s="2" t="s">
        <v>238</v>
      </c>
      <c r="F471" s="2" t="s">
        <v>480</v>
      </c>
      <c r="G471" s="5">
        <v>42</v>
      </c>
      <c r="H471" s="5">
        <v>12.2</v>
      </c>
      <c r="I471" s="5">
        <v>512.4</v>
      </c>
      <c r="J471" s="5">
        <v>39991.700000000004</v>
      </c>
      <c r="K471" s="3" t="str" cm="1">
        <f t="array" ref="K471">_xlfn.LET(_xlpm.d,UPPER(TRIM(CLEAN(SUBSTITUTE(F471,CHAR(160),"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72" spans="2:11" hidden="1" x14ac:dyDescent="0.25">
      <c r="B472" s="20">
        <v>45790</v>
      </c>
      <c r="C472" s="2" t="s">
        <v>1</v>
      </c>
      <c r="D472" s="2" t="s">
        <v>547</v>
      </c>
      <c r="E472" s="2" t="s">
        <v>214</v>
      </c>
      <c r="F472" s="2" t="s">
        <v>480</v>
      </c>
      <c r="G472" s="5">
        <v>30</v>
      </c>
      <c r="H472" s="5">
        <v>12.2</v>
      </c>
      <c r="I472" s="5">
        <v>366</v>
      </c>
      <c r="J472" s="5">
        <v>40357.700000000004</v>
      </c>
      <c r="K472" s="3" t="str" cm="1">
        <f t="array" ref="K472">_xlfn.LET(_xlpm.d,UPPER(TRIM(CLEAN(SUBSTITUTE(F472,CHAR(160),"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73" spans="2:11" hidden="1" x14ac:dyDescent="0.25">
      <c r="B473" s="20">
        <v>45791</v>
      </c>
      <c r="C473" s="2" t="s">
        <v>1</v>
      </c>
      <c r="D473" s="2" t="s">
        <v>548</v>
      </c>
      <c r="E473" s="2" t="s">
        <v>158</v>
      </c>
      <c r="F473" s="2" t="s">
        <v>480</v>
      </c>
      <c r="G473" s="5">
        <v>50</v>
      </c>
      <c r="H473" s="5">
        <v>12.2</v>
      </c>
      <c r="I473" s="5">
        <v>610</v>
      </c>
      <c r="J473" s="5">
        <v>40967.700000000004</v>
      </c>
      <c r="K473" s="3" t="str" cm="1">
        <f t="array" ref="K473">_xlfn.LET(_xlpm.d,UPPER(TRIM(CLEAN(SUBSTITUTE(F473,CHAR(160),"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74" spans="2:11" hidden="1" x14ac:dyDescent="0.25">
      <c r="B474" s="20">
        <v>45793</v>
      </c>
      <c r="C474" s="2" t="s">
        <v>1</v>
      </c>
      <c r="D474" s="2" t="s">
        <v>549</v>
      </c>
      <c r="E474" s="2" t="s">
        <v>195</v>
      </c>
      <c r="F474" s="2" t="s">
        <v>480</v>
      </c>
      <c r="G474" s="5">
        <v>30</v>
      </c>
      <c r="H474" s="5">
        <v>12.2</v>
      </c>
      <c r="I474" s="5">
        <v>366</v>
      </c>
      <c r="J474" s="5">
        <v>41333.700000000004</v>
      </c>
      <c r="K474" s="3" t="str" cm="1">
        <f t="array" ref="K474">_xlfn.LET(_xlpm.d,UPPER(TRIM(CLEAN(SUBSTITUTE(F474,CHAR(160),"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75" spans="2:11" hidden="1" x14ac:dyDescent="0.25">
      <c r="B475" s="20">
        <v>45793</v>
      </c>
      <c r="C475" s="2" t="s">
        <v>1</v>
      </c>
      <c r="D475" s="2" t="s">
        <v>550</v>
      </c>
      <c r="E475" s="2" t="s">
        <v>236</v>
      </c>
      <c r="F475" s="2" t="s">
        <v>480</v>
      </c>
      <c r="G475" s="5">
        <v>50</v>
      </c>
      <c r="H475" s="5">
        <v>12.2</v>
      </c>
      <c r="I475" s="5">
        <v>610</v>
      </c>
      <c r="J475" s="5">
        <v>41943.700000000004</v>
      </c>
      <c r="K475" s="3" t="str" cm="1">
        <f t="array" ref="K475">_xlfn.LET(_xlpm.d,UPPER(TRIM(CLEAN(SUBSTITUTE(F475,CHAR(160),"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76" spans="2:11" hidden="1" x14ac:dyDescent="0.25">
      <c r="B476" s="20">
        <v>45797</v>
      </c>
      <c r="C476" s="2" t="s">
        <v>1</v>
      </c>
      <c r="D476" s="2" t="s">
        <v>551</v>
      </c>
      <c r="E476" s="2" t="s">
        <v>156</v>
      </c>
      <c r="F476" s="2" t="s">
        <v>480</v>
      </c>
      <c r="G476" s="5">
        <v>40</v>
      </c>
      <c r="H476" s="5">
        <v>12.2</v>
      </c>
      <c r="I476" s="5">
        <v>488</v>
      </c>
      <c r="J476" s="5">
        <v>42431.700000000004</v>
      </c>
      <c r="K476" s="3" t="str" cm="1">
        <f t="array" ref="K476">_xlfn.LET(_xlpm.d,UPPER(TRIM(CLEAN(SUBSTITUTE(F476,CHAR(160),"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77" spans="2:11" hidden="1" x14ac:dyDescent="0.25">
      <c r="B477" s="20">
        <v>45797</v>
      </c>
      <c r="C477" s="2" t="s">
        <v>1</v>
      </c>
      <c r="D477" s="2" t="s">
        <v>552</v>
      </c>
      <c r="E477" s="2" t="s">
        <v>143</v>
      </c>
      <c r="F477" s="2" t="s">
        <v>480</v>
      </c>
      <c r="G477" s="5">
        <v>60</v>
      </c>
      <c r="H477" s="5">
        <v>12.2</v>
      </c>
      <c r="I477" s="5">
        <v>732</v>
      </c>
      <c r="J477" s="5">
        <v>43163.700000000004</v>
      </c>
      <c r="K477" s="3" t="str" cm="1">
        <f t="array" ref="K477">_xlfn.LET(_xlpm.d,UPPER(TRIM(CLEAN(SUBSTITUTE(F477,CHAR(160),"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78" spans="2:11" hidden="1" x14ac:dyDescent="0.25">
      <c r="B478" s="20">
        <v>45797</v>
      </c>
      <c r="C478" s="2" t="s">
        <v>1</v>
      </c>
      <c r="D478" s="2" t="s">
        <v>553</v>
      </c>
      <c r="E478" s="2" t="s">
        <v>141</v>
      </c>
      <c r="F478" s="2" t="s">
        <v>480</v>
      </c>
      <c r="G478" s="5">
        <v>53</v>
      </c>
      <c r="H478" s="5">
        <v>12.2</v>
      </c>
      <c r="I478" s="5">
        <v>646.6</v>
      </c>
      <c r="J478" s="5">
        <v>43810.3</v>
      </c>
      <c r="K478" s="3" t="str" cm="1">
        <f t="array" ref="K478">_xlfn.LET(_xlpm.d,UPPER(TRIM(CLEAN(SUBSTITUTE(F478,CHAR(160),"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79" spans="2:11" hidden="1" x14ac:dyDescent="0.25">
      <c r="B479" s="20">
        <v>45799</v>
      </c>
      <c r="C479" s="2" t="s">
        <v>1</v>
      </c>
      <c r="D479" s="2" t="s">
        <v>554</v>
      </c>
      <c r="E479" s="2" t="s">
        <v>168</v>
      </c>
      <c r="F479" s="2" t="s">
        <v>480</v>
      </c>
      <c r="G479" s="5">
        <v>80</v>
      </c>
      <c r="H479" s="5">
        <v>12.2</v>
      </c>
      <c r="I479" s="5">
        <v>976</v>
      </c>
      <c r="J479" s="5">
        <v>44786.3</v>
      </c>
      <c r="K479" s="3" t="str" cm="1">
        <f t="array" ref="K479">_xlfn.LET(_xlpm.d,UPPER(TRIM(CLEAN(SUBSTITUTE(F479,CHAR(160),"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80" spans="2:11" hidden="1" x14ac:dyDescent="0.25">
      <c r="B480" s="20">
        <v>45799</v>
      </c>
      <c r="C480" s="2" t="s">
        <v>1</v>
      </c>
      <c r="D480" s="2" t="s">
        <v>555</v>
      </c>
      <c r="E480" s="2" t="s">
        <v>135</v>
      </c>
      <c r="F480" s="2" t="s">
        <v>480</v>
      </c>
      <c r="G480" s="5">
        <v>30</v>
      </c>
      <c r="H480" s="5">
        <v>12.2</v>
      </c>
      <c r="I480" s="5">
        <v>366</v>
      </c>
      <c r="J480" s="5">
        <v>45152.3</v>
      </c>
      <c r="K480" s="3" t="str" cm="1">
        <f t="array" ref="K480">_xlfn.LET(_xlpm.d,UPPER(TRIM(CLEAN(SUBSTITUTE(F480,CHAR(160),"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81" spans="2:11" hidden="1" x14ac:dyDescent="0.25">
      <c r="B481" s="20">
        <v>45799</v>
      </c>
      <c r="C481" s="2" t="s">
        <v>1</v>
      </c>
      <c r="D481" s="2" t="s">
        <v>556</v>
      </c>
      <c r="E481" s="2" t="s">
        <v>305</v>
      </c>
      <c r="F481" s="2" t="s">
        <v>480</v>
      </c>
      <c r="G481" s="5">
        <v>50</v>
      </c>
      <c r="H481" s="5">
        <v>12.2</v>
      </c>
      <c r="I481" s="5">
        <v>610</v>
      </c>
      <c r="J481" s="5">
        <v>45762.3</v>
      </c>
      <c r="K481" s="3" t="str" cm="1">
        <f t="array" ref="K481">_xlfn.LET(_xlpm.d,UPPER(TRIM(CLEAN(SUBSTITUTE(F481,CHAR(160),"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82" spans="2:11" hidden="1" x14ac:dyDescent="0.25">
      <c r="B482" s="20">
        <v>45800</v>
      </c>
      <c r="C482" s="2" t="s">
        <v>1</v>
      </c>
      <c r="D482" s="2" t="s">
        <v>557</v>
      </c>
      <c r="E482" s="2" t="s">
        <v>241</v>
      </c>
      <c r="F482" s="2" t="s">
        <v>480</v>
      </c>
      <c r="G482" s="5">
        <v>60</v>
      </c>
      <c r="H482" s="5">
        <v>12.2</v>
      </c>
      <c r="I482" s="5">
        <v>732</v>
      </c>
      <c r="J482" s="5">
        <v>46494.3</v>
      </c>
      <c r="K482" s="3" t="str" cm="1">
        <f t="array" ref="K482">_xlfn.LET(_xlpm.d,UPPER(TRIM(CLEAN(SUBSTITUTE(F482,CHAR(160),"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83" spans="2:11" hidden="1" x14ac:dyDescent="0.25">
      <c r="B483" s="20">
        <v>45800</v>
      </c>
      <c r="C483" s="2" t="s">
        <v>1</v>
      </c>
      <c r="D483" s="2" t="s">
        <v>558</v>
      </c>
      <c r="E483" s="2" t="s">
        <v>195</v>
      </c>
      <c r="F483" s="2" t="s">
        <v>480</v>
      </c>
      <c r="G483" s="5">
        <v>100</v>
      </c>
      <c r="H483" s="5">
        <v>12.2</v>
      </c>
      <c r="I483" s="5">
        <v>1220</v>
      </c>
      <c r="J483" s="5">
        <v>47714.3</v>
      </c>
      <c r="K483" s="3" t="str" cm="1">
        <f t="array" ref="K483">_xlfn.LET(_xlpm.d,UPPER(TRIM(CLEAN(SUBSTITUTE(F483,CHAR(160),"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84" spans="2:11" hidden="1" x14ac:dyDescent="0.25">
      <c r="B484" s="20">
        <v>45800</v>
      </c>
      <c r="C484" s="2" t="s">
        <v>1</v>
      </c>
      <c r="D484" s="2" t="s">
        <v>559</v>
      </c>
      <c r="E484" s="2" t="s">
        <v>224</v>
      </c>
      <c r="F484" s="2" t="s">
        <v>480</v>
      </c>
      <c r="G484" s="5">
        <v>85</v>
      </c>
      <c r="H484" s="5">
        <v>12.2</v>
      </c>
      <c r="I484" s="5">
        <v>1037</v>
      </c>
      <c r="J484" s="5">
        <v>48751.3</v>
      </c>
      <c r="K484" s="3" t="str" cm="1">
        <f t="array" ref="K484">_xlfn.LET(_xlpm.d,UPPER(TRIM(CLEAN(SUBSTITUTE(F484,CHAR(160),"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85" spans="2:11" hidden="1" x14ac:dyDescent="0.25">
      <c r="B485" s="20">
        <v>45803</v>
      </c>
      <c r="C485" s="2" t="s">
        <v>1</v>
      </c>
      <c r="D485" s="2" t="s">
        <v>560</v>
      </c>
      <c r="E485" s="2" t="s">
        <v>279</v>
      </c>
      <c r="F485" s="2" t="s">
        <v>480</v>
      </c>
      <c r="G485" s="5">
        <v>25</v>
      </c>
      <c r="H485" s="5">
        <v>12.2</v>
      </c>
      <c r="I485" s="5">
        <v>305</v>
      </c>
      <c r="J485" s="5">
        <v>49056.3</v>
      </c>
      <c r="K485" s="3" t="str" cm="1">
        <f t="array" ref="K485">_xlfn.LET(_xlpm.d,UPPER(TRIM(CLEAN(SUBSTITUTE(F485,CHAR(160),"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86" spans="2:11" hidden="1" x14ac:dyDescent="0.25">
      <c r="B486" s="20">
        <v>45804</v>
      </c>
      <c r="C486" s="2" t="s">
        <v>1</v>
      </c>
      <c r="D486" s="2" t="s">
        <v>561</v>
      </c>
      <c r="E486" s="2" t="s">
        <v>158</v>
      </c>
      <c r="F486" s="2" t="s">
        <v>480</v>
      </c>
      <c r="G486" s="5">
        <v>60</v>
      </c>
      <c r="H486" s="5">
        <v>12.2</v>
      </c>
      <c r="I486" s="5">
        <v>732</v>
      </c>
      <c r="J486" s="5">
        <v>49788.3</v>
      </c>
      <c r="K486" s="3" t="str" cm="1">
        <f t="array" ref="K486">_xlfn.LET(_xlpm.d,UPPER(TRIM(CLEAN(SUBSTITUTE(F486,CHAR(160),"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87" spans="2:11" hidden="1" x14ac:dyDescent="0.25">
      <c r="B487" s="20">
        <v>45804</v>
      </c>
      <c r="C487" s="2" t="s">
        <v>1</v>
      </c>
      <c r="D487" s="2" t="s">
        <v>562</v>
      </c>
      <c r="E487" s="2" t="s">
        <v>141</v>
      </c>
      <c r="F487" s="2" t="s">
        <v>480</v>
      </c>
      <c r="G487" s="5">
        <v>50</v>
      </c>
      <c r="H487" s="5">
        <v>12.2</v>
      </c>
      <c r="I487" s="5">
        <v>610</v>
      </c>
      <c r="J487" s="5">
        <v>50398.3</v>
      </c>
      <c r="K487" s="3" t="str" cm="1">
        <f t="array" ref="K487">_xlfn.LET(_xlpm.d,UPPER(TRIM(CLEAN(SUBSTITUTE(F487,CHAR(160),"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88" spans="2:11" hidden="1" x14ac:dyDescent="0.25">
      <c r="B488" s="20">
        <v>45804</v>
      </c>
      <c r="C488" s="2" t="s">
        <v>1</v>
      </c>
      <c r="D488" s="2" t="s">
        <v>563</v>
      </c>
      <c r="E488" s="2" t="s">
        <v>544</v>
      </c>
      <c r="F488" s="2" t="s">
        <v>564</v>
      </c>
      <c r="G488" s="5">
        <v>40</v>
      </c>
      <c r="H488" s="5">
        <v>12.2</v>
      </c>
      <c r="I488" s="5">
        <v>488</v>
      </c>
      <c r="J488" s="5">
        <v>50886.3</v>
      </c>
      <c r="K488" s="3" t="str" cm="1">
        <f t="array" ref="K488">_xlfn.LET(_xlpm.d,UPPER(TRIM(CLEAN(SUBSTITUTE(F488,CHAR(160),"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489" spans="2:11" hidden="1" x14ac:dyDescent="0.25">
      <c r="B489" s="20">
        <v>45804</v>
      </c>
      <c r="C489" s="2" t="s">
        <v>1</v>
      </c>
      <c r="D489" s="2" t="s">
        <v>565</v>
      </c>
      <c r="E489" s="2" t="s">
        <v>162</v>
      </c>
      <c r="F489" s="2" t="s">
        <v>480</v>
      </c>
      <c r="G489" s="5">
        <v>30</v>
      </c>
      <c r="H489" s="5">
        <v>12.2</v>
      </c>
      <c r="I489" s="5">
        <v>366</v>
      </c>
      <c r="J489" s="5">
        <v>51252.3</v>
      </c>
      <c r="K489" s="3" t="str" cm="1">
        <f t="array" ref="K489">_xlfn.LET(_xlpm.d,UPPER(TRIM(CLEAN(SUBSTITUTE(F489,CHAR(160),"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90" spans="2:11" hidden="1" x14ac:dyDescent="0.25">
      <c r="B490" s="20">
        <v>45806</v>
      </c>
      <c r="C490" s="2" t="s">
        <v>1</v>
      </c>
      <c r="D490" s="2" t="s">
        <v>566</v>
      </c>
      <c r="E490" s="2" t="s">
        <v>180</v>
      </c>
      <c r="F490" s="2" t="s">
        <v>480</v>
      </c>
      <c r="G490" s="5">
        <v>150</v>
      </c>
      <c r="H490" s="5">
        <v>12.2</v>
      </c>
      <c r="I490" s="5">
        <v>1830</v>
      </c>
      <c r="J490" s="5">
        <v>53082.3</v>
      </c>
      <c r="K490" s="3" t="str" cm="1">
        <f t="array" ref="K490">_xlfn.LET(_xlpm.d,UPPER(TRIM(CLEAN(SUBSTITUTE(F490,CHAR(160),"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91" spans="2:11" hidden="1" x14ac:dyDescent="0.25">
      <c r="B491" s="20">
        <v>45807</v>
      </c>
      <c r="C491" s="2" t="s">
        <v>1</v>
      </c>
      <c r="D491" s="2" t="s">
        <v>567</v>
      </c>
      <c r="E491" s="2" t="s">
        <v>236</v>
      </c>
      <c r="F491" s="2" t="s">
        <v>480</v>
      </c>
      <c r="G491" s="5">
        <v>50</v>
      </c>
      <c r="H491" s="5">
        <v>12.2</v>
      </c>
      <c r="I491" s="5">
        <v>610</v>
      </c>
      <c r="J491" s="5">
        <v>53692.3</v>
      </c>
      <c r="K491" s="3" t="str" cm="1">
        <f t="array" ref="K491">_xlfn.LET(_xlpm.d,UPPER(TRIM(CLEAN(SUBSTITUTE(F491,CHAR(160),"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92" spans="2:11" hidden="1" x14ac:dyDescent="0.25">
      <c r="B492" s="20">
        <v>45807</v>
      </c>
      <c r="C492" s="2" t="s">
        <v>1</v>
      </c>
      <c r="D492" s="2" t="s">
        <v>568</v>
      </c>
      <c r="E492" s="2" t="s">
        <v>243</v>
      </c>
      <c r="F492" s="2" t="s">
        <v>480</v>
      </c>
      <c r="G492" s="5">
        <v>50</v>
      </c>
      <c r="H492" s="5">
        <v>12.2</v>
      </c>
      <c r="I492" s="5">
        <v>610</v>
      </c>
      <c r="J492" s="5">
        <v>54302.3</v>
      </c>
      <c r="K492" s="3" t="str" cm="1">
        <f t="array" ref="K492">_xlfn.LET(_xlpm.d,UPPER(TRIM(CLEAN(SUBSTITUTE(F492,CHAR(160),"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93" spans="2:11" hidden="1" x14ac:dyDescent="0.25">
      <c r="B493" s="20">
        <v>45807</v>
      </c>
      <c r="C493" s="2" t="s">
        <v>1</v>
      </c>
      <c r="D493" s="2" t="s">
        <v>569</v>
      </c>
      <c r="E493" s="2" t="s">
        <v>238</v>
      </c>
      <c r="F493" s="2" t="s">
        <v>480</v>
      </c>
      <c r="G493" s="5">
        <v>36</v>
      </c>
      <c r="H493" s="5">
        <v>12.2</v>
      </c>
      <c r="I493" s="5">
        <v>439.2</v>
      </c>
      <c r="J493" s="5">
        <v>54741.5</v>
      </c>
      <c r="K493" s="3" t="str" cm="1">
        <f t="array" ref="K493">_xlfn.LET(_xlpm.d,UPPER(TRIM(CLEAN(SUBSTITUTE(F493,CHAR(160),"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94" spans="2:11" hidden="1" x14ac:dyDescent="0.25">
      <c r="B494" s="20">
        <v>45807</v>
      </c>
      <c r="C494" s="2" t="s">
        <v>1</v>
      </c>
      <c r="D494" s="2" t="s">
        <v>570</v>
      </c>
      <c r="E494" s="2" t="s">
        <v>224</v>
      </c>
      <c r="F494" s="2" t="s">
        <v>480</v>
      </c>
      <c r="G494" s="5">
        <v>50</v>
      </c>
      <c r="H494" s="5">
        <v>12.2</v>
      </c>
      <c r="I494" s="5">
        <v>610</v>
      </c>
      <c r="J494" s="5">
        <v>55351.5</v>
      </c>
      <c r="K494" s="3" t="str" cm="1">
        <f t="array" ref="K494">_xlfn.LET(_xlpm.d,UPPER(TRIM(CLEAN(SUBSTITUTE(F494,CHAR(160),"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95" spans="2:11" hidden="1" x14ac:dyDescent="0.25">
      <c r="B495" s="20">
        <v>45810</v>
      </c>
      <c r="C495" s="2" t="s">
        <v>1</v>
      </c>
      <c r="D495" s="2" t="s">
        <v>571</v>
      </c>
      <c r="E495" s="2" t="s">
        <v>248</v>
      </c>
      <c r="F495" s="2" t="s">
        <v>480</v>
      </c>
      <c r="G495" s="5">
        <v>60</v>
      </c>
      <c r="H495" s="5">
        <v>12.2</v>
      </c>
      <c r="I495" s="5">
        <v>732</v>
      </c>
      <c r="J495" s="5">
        <v>56083.5</v>
      </c>
      <c r="K495" s="3" t="str" cm="1">
        <f t="array" ref="K495">_xlfn.LET(_xlpm.d,UPPER(TRIM(CLEAN(SUBSTITUTE(F495,CHAR(160),"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96" spans="2:11" hidden="1" x14ac:dyDescent="0.25">
      <c r="B496" s="20">
        <v>45811</v>
      </c>
      <c r="C496" s="2" t="s">
        <v>1</v>
      </c>
      <c r="D496" s="2" t="s">
        <v>572</v>
      </c>
      <c r="E496" s="2" t="s">
        <v>276</v>
      </c>
      <c r="F496" s="2" t="s">
        <v>480</v>
      </c>
      <c r="G496" s="5">
        <v>32</v>
      </c>
      <c r="H496" s="5">
        <v>12.2</v>
      </c>
      <c r="I496" s="5">
        <v>390.4</v>
      </c>
      <c r="J496" s="5">
        <v>56473.9</v>
      </c>
      <c r="K496" s="3" t="str" cm="1">
        <f t="array" ref="K496">_xlfn.LET(_xlpm.d,UPPER(TRIM(CLEAN(SUBSTITUTE(F496,CHAR(160),"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97" spans="2:11" hidden="1" x14ac:dyDescent="0.25">
      <c r="B497" s="20">
        <v>45811</v>
      </c>
      <c r="C497" s="2" t="s">
        <v>1</v>
      </c>
      <c r="D497" s="2" t="s">
        <v>573</v>
      </c>
      <c r="E497" s="2" t="s">
        <v>147</v>
      </c>
      <c r="F497" s="2" t="s">
        <v>480</v>
      </c>
      <c r="G497" s="5">
        <v>80</v>
      </c>
      <c r="H497" s="5">
        <v>12.2</v>
      </c>
      <c r="I497" s="5">
        <v>976</v>
      </c>
      <c r="J497" s="5">
        <v>57449.9</v>
      </c>
      <c r="K497" s="3" t="str" cm="1">
        <f t="array" ref="K497">_xlfn.LET(_xlpm.d,UPPER(TRIM(CLEAN(SUBSTITUTE(F497,CHAR(160),"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98" spans="2:11" hidden="1" x14ac:dyDescent="0.25">
      <c r="B498" s="20">
        <v>45811</v>
      </c>
      <c r="C498" s="2" t="s">
        <v>1</v>
      </c>
      <c r="D498" s="2" t="s">
        <v>574</v>
      </c>
      <c r="E498" s="2" t="s">
        <v>158</v>
      </c>
      <c r="F498" s="2" t="s">
        <v>480</v>
      </c>
      <c r="G498" s="5">
        <v>25</v>
      </c>
      <c r="H498" s="5">
        <v>12.2</v>
      </c>
      <c r="I498" s="5">
        <v>305</v>
      </c>
      <c r="J498" s="5">
        <v>57754.9</v>
      </c>
      <c r="K498" s="3" t="str" cm="1">
        <f t="array" ref="K498">_xlfn.LET(_xlpm.d,UPPER(TRIM(CLEAN(SUBSTITUTE(F498,CHAR(160),"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499" spans="2:11" hidden="1" x14ac:dyDescent="0.25">
      <c r="B499" s="20">
        <v>45811</v>
      </c>
      <c r="C499" s="2" t="s">
        <v>1</v>
      </c>
      <c r="D499" s="2" t="s">
        <v>575</v>
      </c>
      <c r="E499" s="2" t="s">
        <v>266</v>
      </c>
      <c r="F499" s="2" t="s">
        <v>480</v>
      </c>
      <c r="G499" s="5">
        <v>40</v>
      </c>
      <c r="H499" s="5">
        <v>12.2</v>
      </c>
      <c r="I499" s="5">
        <v>488</v>
      </c>
      <c r="J499" s="5">
        <v>58242.9</v>
      </c>
      <c r="K499" s="3" t="str" cm="1">
        <f t="array" ref="K499">_xlfn.LET(_xlpm.d,UPPER(TRIM(CLEAN(SUBSTITUTE(F499,CHAR(160),"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00" spans="2:11" hidden="1" x14ac:dyDescent="0.25">
      <c r="B500" s="20">
        <v>45811</v>
      </c>
      <c r="C500" s="2" t="s">
        <v>1</v>
      </c>
      <c r="D500" s="2" t="s">
        <v>576</v>
      </c>
      <c r="E500" s="2" t="s">
        <v>143</v>
      </c>
      <c r="F500" s="2" t="s">
        <v>480</v>
      </c>
      <c r="G500" s="5">
        <v>50</v>
      </c>
      <c r="H500" s="5">
        <v>12.2</v>
      </c>
      <c r="I500" s="5">
        <v>610</v>
      </c>
      <c r="J500" s="5">
        <v>58852.9</v>
      </c>
      <c r="K500" s="3" t="str" cm="1">
        <f t="array" ref="K500">_xlfn.LET(_xlpm.d,UPPER(TRIM(CLEAN(SUBSTITUTE(F500,CHAR(160),"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01" spans="2:11" hidden="1" x14ac:dyDescent="0.25">
      <c r="B501" s="20">
        <v>45812</v>
      </c>
      <c r="C501" s="2" t="s">
        <v>1</v>
      </c>
      <c r="D501" s="2" t="s">
        <v>577</v>
      </c>
      <c r="E501" s="2" t="s">
        <v>149</v>
      </c>
      <c r="F501" s="2" t="s">
        <v>480</v>
      </c>
      <c r="G501" s="5">
        <v>60</v>
      </c>
      <c r="H501" s="5">
        <v>12.2</v>
      </c>
      <c r="I501" s="5">
        <v>732</v>
      </c>
      <c r="J501" s="5">
        <v>59584.9</v>
      </c>
      <c r="K501" s="3" t="str" cm="1">
        <f t="array" ref="K501">_xlfn.LET(_xlpm.d,UPPER(TRIM(CLEAN(SUBSTITUTE(F501,CHAR(160),"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02" spans="2:11" hidden="1" x14ac:dyDescent="0.25">
      <c r="B502" s="20">
        <v>45813</v>
      </c>
      <c r="C502" s="2" t="s">
        <v>1</v>
      </c>
      <c r="D502" s="2" t="s">
        <v>578</v>
      </c>
      <c r="E502" s="2" t="s">
        <v>135</v>
      </c>
      <c r="F502" s="2" t="s">
        <v>480</v>
      </c>
      <c r="G502" s="5">
        <v>50</v>
      </c>
      <c r="H502" s="5">
        <v>12.2</v>
      </c>
      <c r="I502" s="5">
        <v>610</v>
      </c>
      <c r="J502" s="5">
        <v>60194.9</v>
      </c>
      <c r="K502" s="3" t="str" cm="1">
        <f t="array" ref="K502">_xlfn.LET(_xlpm.d,UPPER(TRIM(CLEAN(SUBSTITUTE(F502,CHAR(160),"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03" spans="2:11" hidden="1" x14ac:dyDescent="0.25">
      <c r="B503" s="20">
        <v>45813</v>
      </c>
      <c r="C503" s="2" t="s">
        <v>1</v>
      </c>
      <c r="D503" s="2" t="s">
        <v>579</v>
      </c>
      <c r="E503" s="2" t="s">
        <v>192</v>
      </c>
      <c r="F503" s="2" t="s">
        <v>480</v>
      </c>
      <c r="G503" s="5">
        <v>50</v>
      </c>
      <c r="H503" s="5">
        <v>12.2</v>
      </c>
      <c r="I503" s="5">
        <v>610</v>
      </c>
      <c r="J503" s="5">
        <v>60804.9</v>
      </c>
      <c r="K503" s="3" t="str" cm="1">
        <f t="array" ref="K503">_xlfn.LET(_xlpm.d,UPPER(TRIM(CLEAN(SUBSTITUTE(F503,CHAR(160),"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04" spans="2:11" hidden="1" x14ac:dyDescent="0.25">
      <c r="B504" s="20">
        <v>45813</v>
      </c>
      <c r="C504" s="2" t="s">
        <v>1</v>
      </c>
      <c r="D504" s="2" t="s">
        <v>580</v>
      </c>
      <c r="E504" s="2" t="s">
        <v>160</v>
      </c>
      <c r="F504" s="2" t="s">
        <v>480</v>
      </c>
      <c r="G504" s="5">
        <v>50</v>
      </c>
      <c r="H504" s="5">
        <v>12.2</v>
      </c>
      <c r="I504" s="5">
        <v>610</v>
      </c>
      <c r="J504" s="5">
        <v>61414.9</v>
      </c>
      <c r="K504" s="3" t="str" cm="1">
        <f t="array" ref="K504">_xlfn.LET(_xlpm.d,UPPER(TRIM(CLEAN(SUBSTITUTE(F504,CHAR(160),"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05" spans="2:11" hidden="1" x14ac:dyDescent="0.25">
      <c r="B505" s="20">
        <v>45814</v>
      </c>
      <c r="C505" s="2" t="s">
        <v>1</v>
      </c>
      <c r="D505" s="2" t="s">
        <v>581</v>
      </c>
      <c r="E505" s="2" t="s">
        <v>195</v>
      </c>
      <c r="F505" s="2" t="s">
        <v>480</v>
      </c>
      <c r="G505" s="5">
        <v>50</v>
      </c>
      <c r="H505" s="5">
        <v>12.2</v>
      </c>
      <c r="I505" s="5">
        <v>610</v>
      </c>
      <c r="J505" s="5">
        <v>62024.9</v>
      </c>
      <c r="K505" s="3" t="str" cm="1">
        <f t="array" ref="K505">_xlfn.LET(_xlpm.d,UPPER(TRIM(CLEAN(SUBSTITUTE(F505,CHAR(160),"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06" spans="2:11" hidden="1" x14ac:dyDescent="0.25">
      <c r="B506" s="20">
        <v>45814</v>
      </c>
      <c r="C506" s="2" t="s">
        <v>1</v>
      </c>
      <c r="D506" s="2" t="s">
        <v>582</v>
      </c>
      <c r="E506" s="2" t="s">
        <v>243</v>
      </c>
      <c r="F506" s="2" t="s">
        <v>480</v>
      </c>
      <c r="G506" s="5">
        <v>30</v>
      </c>
      <c r="H506" s="5">
        <v>12.2</v>
      </c>
      <c r="I506" s="5">
        <v>366</v>
      </c>
      <c r="J506" s="5">
        <v>62390.9</v>
      </c>
      <c r="K506" s="3" t="str" cm="1">
        <f t="array" ref="K506">_xlfn.LET(_xlpm.d,UPPER(TRIM(CLEAN(SUBSTITUTE(F506,CHAR(160),"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07" spans="2:11" hidden="1" x14ac:dyDescent="0.25">
      <c r="B507" s="20">
        <v>45814</v>
      </c>
      <c r="C507" s="2" t="s">
        <v>1</v>
      </c>
      <c r="D507" s="2" t="s">
        <v>583</v>
      </c>
      <c r="E507" s="2" t="s">
        <v>241</v>
      </c>
      <c r="F507" s="2" t="s">
        <v>480</v>
      </c>
      <c r="G507" s="5">
        <v>16</v>
      </c>
      <c r="H507" s="5">
        <v>12.2</v>
      </c>
      <c r="I507" s="5">
        <v>195.2</v>
      </c>
      <c r="J507" s="5">
        <v>62586.1</v>
      </c>
      <c r="K507" s="3" t="str" cm="1">
        <f t="array" ref="K507">_xlfn.LET(_xlpm.d,UPPER(TRIM(CLEAN(SUBSTITUTE(F507,CHAR(160),"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08" spans="2:11" hidden="1" x14ac:dyDescent="0.25">
      <c r="B508" s="20">
        <v>45818</v>
      </c>
      <c r="C508" s="2" t="s">
        <v>1</v>
      </c>
      <c r="D508" s="2" t="s">
        <v>584</v>
      </c>
      <c r="E508" s="2" t="s">
        <v>143</v>
      </c>
      <c r="F508" s="2" t="s">
        <v>480</v>
      </c>
      <c r="G508" s="5">
        <v>30</v>
      </c>
      <c r="H508" s="5">
        <v>12.2</v>
      </c>
      <c r="I508" s="5">
        <v>366</v>
      </c>
      <c r="J508" s="5">
        <v>62952.1</v>
      </c>
      <c r="K508" s="3" t="str" cm="1">
        <f t="array" ref="K508">_xlfn.LET(_xlpm.d,UPPER(TRIM(CLEAN(SUBSTITUTE(F508,CHAR(160),"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09" spans="2:11" hidden="1" x14ac:dyDescent="0.25">
      <c r="B509" s="20">
        <v>45818</v>
      </c>
      <c r="C509" s="2" t="s">
        <v>1</v>
      </c>
      <c r="D509" s="2" t="s">
        <v>585</v>
      </c>
      <c r="E509" s="2" t="s">
        <v>273</v>
      </c>
      <c r="F509" s="2" t="s">
        <v>480</v>
      </c>
      <c r="G509" s="5">
        <v>50</v>
      </c>
      <c r="H509" s="5">
        <v>12.2</v>
      </c>
      <c r="I509" s="5">
        <v>610</v>
      </c>
      <c r="J509" s="5">
        <v>63562.1</v>
      </c>
      <c r="K509" s="3" t="str" cm="1">
        <f t="array" ref="K509">_xlfn.LET(_xlpm.d,UPPER(TRIM(CLEAN(SUBSTITUTE(F509,CHAR(160),"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10" spans="2:11" hidden="1" x14ac:dyDescent="0.25">
      <c r="B510" s="20">
        <v>45818</v>
      </c>
      <c r="C510" s="2" t="s">
        <v>1</v>
      </c>
      <c r="D510" s="2" t="s">
        <v>586</v>
      </c>
      <c r="E510" s="2" t="s">
        <v>147</v>
      </c>
      <c r="F510" s="2" t="s">
        <v>480</v>
      </c>
      <c r="G510" s="5">
        <v>50</v>
      </c>
      <c r="H510" s="5">
        <v>12.2</v>
      </c>
      <c r="I510" s="5">
        <v>610</v>
      </c>
      <c r="J510" s="5">
        <v>64172.1</v>
      </c>
      <c r="K510" s="3" t="str" cm="1">
        <f t="array" ref="K510">_xlfn.LET(_xlpm.d,UPPER(TRIM(CLEAN(SUBSTITUTE(F510,CHAR(160),"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11" spans="2:11" hidden="1" x14ac:dyDescent="0.25">
      <c r="B511" s="20">
        <v>45818</v>
      </c>
      <c r="C511" s="2" t="s">
        <v>1</v>
      </c>
      <c r="D511" s="2" t="s">
        <v>587</v>
      </c>
      <c r="E511" s="2" t="s">
        <v>261</v>
      </c>
      <c r="F511" s="2" t="s">
        <v>480</v>
      </c>
      <c r="G511" s="5">
        <v>50</v>
      </c>
      <c r="H511" s="5">
        <v>12.2</v>
      </c>
      <c r="I511" s="5">
        <v>610</v>
      </c>
      <c r="J511" s="5">
        <v>64782.1</v>
      </c>
      <c r="K511" s="3" t="str" cm="1">
        <f t="array" ref="K511">_xlfn.LET(_xlpm.d,UPPER(TRIM(CLEAN(SUBSTITUTE(F511,CHAR(160),"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12" spans="2:11" hidden="1" x14ac:dyDescent="0.25">
      <c r="B512" s="20">
        <v>45818</v>
      </c>
      <c r="C512" s="2" t="s">
        <v>1</v>
      </c>
      <c r="D512" s="2" t="s">
        <v>588</v>
      </c>
      <c r="E512" s="2" t="s">
        <v>162</v>
      </c>
      <c r="F512" s="2" t="s">
        <v>480</v>
      </c>
      <c r="G512" s="5">
        <v>150</v>
      </c>
      <c r="H512" s="5">
        <v>12.2</v>
      </c>
      <c r="I512" s="5">
        <v>1830</v>
      </c>
      <c r="J512" s="5">
        <v>66612.100000000006</v>
      </c>
      <c r="K512" s="3" t="str" cm="1">
        <f t="array" ref="K512">_xlfn.LET(_xlpm.d,UPPER(TRIM(CLEAN(SUBSTITUTE(F512,CHAR(160),"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13" spans="2:11" hidden="1" x14ac:dyDescent="0.25">
      <c r="B513" s="20">
        <v>45819</v>
      </c>
      <c r="C513" s="2" t="s">
        <v>1</v>
      </c>
      <c r="D513" s="2" t="s">
        <v>589</v>
      </c>
      <c r="E513" s="2" t="s">
        <v>544</v>
      </c>
      <c r="F513" s="2" t="s">
        <v>480</v>
      </c>
      <c r="G513" s="5">
        <v>40</v>
      </c>
      <c r="H513" s="5">
        <v>12.2</v>
      </c>
      <c r="I513" s="5">
        <v>488</v>
      </c>
      <c r="J513" s="5">
        <v>67100.100000000006</v>
      </c>
      <c r="K513" s="3" t="str" cm="1">
        <f t="array" ref="K513">_xlfn.LET(_xlpm.d,UPPER(TRIM(CLEAN(SUBSTITUTE(F513,CHAR(160),"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14" spans="2:11" hidden="1" x14ac:dyDescent="0.25">
      <c r="B514" s="20">
        <v>45821</v>
      </c>
      <c r="C514" s="2" t="s">
        <v>1</v>
      </c>
      <c r="D514" s="2" t="s">
        <v>590</v>
      </c>
      <c r="E514" s="2" t="s">
        <v>236</v>
      </c>
      <c r="F514" s="2" t="s">
        <v>480</v>
      </c>
      <c r="G514" s="5">
        <v>300</v>
      </c>
      <c r="H514" s="5">
        <v>12.2</v>
      </c>
      <c r="I514" s="5">
        <v>3660</v>
      </c>
      <c r="J514" s="5">
        <v>70760.100000000006</v>
      </c>
      <c r="K514" s="3" t="str" cm="1">
        <f t="array" ref="K514">_xlfn.LET(_xlpm.d,UPPER(TRIM(CLEAN(SUBSTITUTE(F514,CHAR(160),"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15" spans="2:11" hidden="1" x14ac:dyDescent="0.25">
      <c r="B515" s="20">
        <v>45826</v>
      </c>
      <c r="C515" s="2" t="s">
        <v>1</v>
      </c>
      <c r="D515" s="2" t="s">
        <v>591</v>
      </c>
      <c r="E515" s="2" t="s">
        <v>214</v>
      </c>
      <c r="F515" s="2" t="s">
        <v>480</v>
      </c>
      <c r="G515" s="5">
        <v>20</v>
      </c>
      <c r="H515" s="5">
        <v>12.2</v>
      </c>
      <c r="I515" s="5">
        <v>244</v>
      </c>
      <c r="J515" s="5">
        <v>71004.100000000006</v>
      </c>
      <c r="K515" s="3" t="str" cm="1">
        <f t="array" ref="K515">_xlfn.LET(_xlpm.d,UPPER(TRIM(CLEAN(SUBSTITUTE(F515,CHAR(160),"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16" spans="2:11" hidden="1" x14ac:dyDescent="0.25">
      <c r="B516" s="20">
        <v>45826</v>
      </c>
      <c r="C516" s="2" t="s">
        <v>1</v>
      </c>
      <c r="D516" s="2" t="s">
        <v>592</v>
      </c>
      <c r="E516" s="2" t="s">
        <v>141</v>
      </c>
      <c r="F516" s="2" t="s">
        <v>480</v>
      </c>
      <c r="G516" s="5">
        <v>25</v>
      </c>
      <c r="H516" s="5">
        <v>12.2</v>
      </c>
      <c r="I516" s="5">
        <v>305</v>
      </c>
      <c r="J516" s="5">
        <v>71309.100000000006</v>
      </c>
      <c r="K516" s="3" t="str" cm="1">
        <f t="array" ref="K516">_xlfn.LET(_xlpm.d,UPPER(TRIM(CLEAN(SUBSTITUTE(F516,CHAR(160),"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17" spans="2:11" hidden="1" x14ac:dyDescent="0.25">
      <c r="B517" s="20">
        <v>45826</v>
      </c>
      <c r="C517" s="2" t="s">
        <v>1</v>
      </c>
      <c r="D517" s="2" t="s">
        <v>593</v>
      </c>
      <c r="E517" s="2" t="s">
        <v>158</v>
      </c>
      <c r="F517" s="2" t="s">
        <v>480</v>
      </c>
      <c r="G517" s="5">
        <v>55</v>
      </c>
      <c r="H517" s="5">
        <v>12.2</v>
      </c>
      <c r="I517" s="5">
        <v>671</v>
      </c>
      <c r="J517" s="5">
        <v>71980.100000000006</v>
      </c>
      <c r="K517" s="3" t="str" cm="1">
        <f t="array" ref="K517">_xlfn.LET(_xlpm.d,UPPER(TRIM(CLEAN(SUBSTITUTE(F517,CHAR(160),"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18" spans="2:11" hidden="1" x14ac:dyDescent="0.25">
      <c r="B518" s="20">
        <v>45826</v>
      </c>
      <c r="C518" s="2" t="s">
        <v>1</v>
      </c>
      <c r="D518" s="2" t="s">
        <v>594</v>
      </c>
      <c r="E518" s="2" t="s">
        <v>266</v>
      </c>
      <c r="F518" s="2" t="s">
        <v>480</v>
      </c>
      <c r="G518" s="5">
        <v>40</v>
      </c>
      <c r="H518" s="5">
        <v>12.2</v>
      </c>
      <c r="I518" s="5">
        <v>488</v>
      </c>
      <c r="J518" s="5">
        <v>72468.100000000006</v>
      </c>
      <c r="K518" s="3" t="str" cm="1">
        <f t="array" ref="K518">_xlfn.LET(_xlpm.d,UPPER(TRIM(CLEAN(SUBSTITUTE(F518,CHAR(160),"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19" spans="2:11" hidden="1" x14ac:dyDescent="0.25">
      <c r="B519" s="20">
        <v>45826</v>
      </c>
      <c r="C519" s="2" t="s">
        <v>1</v>
      </c>
      <c r="D519" s="2" t="s">
        <v>595</v>
      </c>
      <c r="E519" s="2" t="s">
        <v>149</v>
      </c>
      <c r="F519" s="2" t="s">
        <v>480</v>
      </c>
      <c r="G519" s="5">
        <v>30</v>
      </c>
      <c r="H519" s="5">
        <v>12.2</v>
      </c>
      <c r="I519" s="5">
        <v>366</v>
      </c>
      <c r="J519" s="5">
        <v>72834.100000000006</v>
      </c>
      <c r="K519" s="3" t="str" cm="1">
        <f t="array" ref="K519">_xlfn.LET(_xlpm.d,UPPER(TRIM(CLEAN(SUBSTITUTE(F519,CHAR(160),"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20" spans="2:11" hidden="1" x14ac:dyDescent="0.25">
      <c r="B520" s="20">
        <v>45827</v>
      </c>
      <c r="C520" s="2" t="s">
        <v>1</v>
      </c>
      <c r="D520" s="2" t="s">
        <v>596</v>
      </c>
      <c r="E520" s="2" t="s">
        <v>135</v>
      </c>
      <c r="F520" s="2" t="s">
        <v>480</v>
      </c>
      <c r="G520" s="5">
        <v>15</v>
      </c>
      <c r="H520" s="5">
        <v>12.2</v>
      </c>
      <c r="I520" s="5">
        <v>183</v>
      </c>
      <c r="J520" s="5">
        <v>73017.100000000006</v>
      </c>
      <c r="K520" s="3" t="str" cm="1">
        <f t="array" ref="K520">_xlfn.LET(_xlpm.d,UPPER(TRIM(CLEAN(SUBSTITUTE(F520,CHAR(160),"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21" spans="2:11" hidden="1" x14ac:dyDescent="0.25">
      <c r="B521" s="20">
        <v>45828</v>
      </c>
      <c r="C521" s="2" t="s">
        <v>1</v>
      </c>
      <c r="D521" s="2" t="s">
        <v>597</v>
      </c>
      <c r="E521" s="2" t="s">
        <v>241</v>
      </c>
      <c r="F521" s="2" t="s">
        <v>480</v>
      </c>
      <c r="G521" s="5">
        <v>20</v>
      </c>
      <c r="H521" s="5">
        <v>12.2</v>
      </c>
      <c r="I521" s="5">
        <v>244</v>
      </c>
      <c r="J521" s="5">
        <v>73261.100000000006</v>
      </c>
      <c r="K521" s="3" t="str" cm="1">
        <f t="array" ref="K521">_xlfn.LET(_xlpm.d,UPPER(TRIM(CLEAN(SUBSTITUTE(F521,CHAR(160),"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22" spans="2:11" hidden="1" x14ac:dyDescent="0.25">
      <c r="B522" s="20">
        <v>45828</v>
      </c>
      <c r="C522" s="2" t="s">
        <v>1</v>
      </c>
      <c r="D522" s="2" t="s">
        <v>598</v>
      </c>
      <c r="E522" s="2" t="s">
        <v>238</v>
      </c>
      <c r="F522" s="2" t="s">
        <v>480</v>
      </c>
      <c r="G522" s="5">
        <v>25</v>
      </c>
      <c r="H522" s="5">
        <v>12.2</v>
      </c>
      <c r="I522" s="5">
        <v>305</v>
      </c>
      <c r="J522" s="5">
        <v>73566.100000000006</v>
      </c>
      <c r="K522" s="3" t="str" cm="1">
        <f t="array" ref="K522">_xlfn.LET(_xlpm.d,UPPER(TRIM(CLEAN(SUBSTITUTE(F522,CHAR(160),"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23" spans="2:11" hidden="1" x14ac:dyDescent="0.25">
      <c r="B523" s="20">
        <v>45831</v>
      </c>
      <c r="C523" s="2" t="s">
        <v>1</v>
      </c>
      <c r="D523" s="2" t="s">
        <v>599</v>
      </c>
      <c r="E523" s="2" t="s">
        <v>180</v>
      </c>
      <c r="F523" s="2" t="s">
        <v>480</v>
      </c>
      <c r="G523" s="5">
        <v>30</v>
      </c>
      <c r="H523" s="5">
        <v>12.2</v>
      </c>
      <c r="I523" s="5">
        <v>366</v>
      </c>
      <c r="J523" s="5">
        <v>73932.100000000006</v>
      </c>
      <c r="K523" s="3" t="str" cm="1">
        <f t="array" ref="K523">_xlfn.LET(_xlpm.d,UPPER(TRIM(CLEAN(SUBSTITUTE(F523,CHAR(160),"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24" spans="2:11" hidden="1" x14ac:dyDescent="0.25">
      <c r="B524" s="20">
        <v>45832</v>
      </c>
      <c r="C524" s="2" t="s">
        <v>1</v>
      </c>
      <c r="D524" s="2" t="s">
        <v>600</v>
      </c>
      <c r="E524" s="2" t="s">
        <v>162</v>
      </c>
      <c r="F524" s="2" t="s">
        <v>480</v>
      </c>
      <c r="G524" s="5">
        <v>40</v>
      </c>
      <c r="H524" s="5">
        <v>12.2</v>
      </c>
      <c r="I524" s="5">
        <v>488</v>
      </c>
      <c r="J524" s="5">
        <v>74420.100000000006</v>
      </c>
      <c r="K524" s="3" t="str" cm="1">
        <f t="array" ref="K524">_xlfn.LET(_xlpm.d,UPPER(TRIM(CLEAN(SUBSTITUTE(F524,CHAR(160),"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25" spans="2:11" hidden="1" x14ac:dyDescent="0.25">
      <c r="B525" s="20">
        <v>45832</v>
      </c>
      <c r="C525" s="2" t="s">
        <v>1</v>
      </c>
      <c r="D525" s="2" t="s">
        <v>601</v>
      </c>
      <c r="E525" s="2" t="s">
        <v>234</v>
      </c>
      <c r="F525" s="2" t="s">
        <v>480</v>
      </c>
      <c r="G525" s="5">
        <v>20</v>
      </c>
      <c r="H525" s="5">
        <v>12.2</v>
      </c>
      <c r="I525" s="5">
        <v>244</v>
      </c>
      <c r="J525" s="5">
        <v>74664.100000000006</v>
      </c>
      <c r="K525" s="3" t="str" cm="1">
        <f t="array" ref="K525">_xlfn.LET(_xlpm.d,UPPER(TRIM(CLEAN(SUBSTITUTE(F525,CHAR(160),"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26" spans="2:11" hidden="1" x14ac:dyDescent="0.25">
      <c r="B526" s="20">
        <v>45832</v>
      </c>
      <c r="C526" s="2" t="s">
        <v>1</v>
      </c>
      <c r="D526" s="2" t="s">
        <v>602</v>
      </c>
      <c r="E526" s="2" t="s">
        <v>156</v>
      </c>
      <c r="F526" s="2" t="s">
        <v>480</v>
      </c>
      <c r="G526" s="5">
        <v>50</v>
      </c>
      <c r="H526" s="5">
        <v>12.2</v>
      </c>
      <c r="I526" s="5">
        <v>610</v>
      </c>
      <c r="J526" s="5">
        <v>75274.100000000006</v>
      </c>
      <c r="K526" s="3" t="str" cm="1">
        <f t="array" ref="K526">_xlfn.LET(_xlpm.d,UPPER(TRIM(CLEAN(SUBSTITUTE(F526,CHAR(160),"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27" spans="2:11" hidden="1" x14ac:dyDescent="0.25">
      <c r="B527" s="20">
        <v>45834</v>
      </c>
      <c r="C527" s="2" t="s">
        <v>1</v>
      </c>
      <c r="D527" s="2" t="s">
        <v>603</v>
      </c>
      <c r="E527" s="2" t="s">
        <v>192</v>
      </c>
      <c r="F527" s="2" t="s">
        <v>480</v>
      </c>
      <c r="G527" s="5">
        <v>25</v>
      </c>
      <c r="H527" s="5">
        <v>12.2</v>
      </c>
      <c r="I527" s="5">
        <v>305</v>
      </c>
      <c r="J527" s="5">
        <v>75579.100000000006</v>
      </c>
      <c r="K527" s="3" t="str" cm="1">
        <f t="array" ref="K527">_xlfn.LET(_xlpm.d,UPPER(TRIM(CLEAN(SUBSTITUTE(F527,CHAR(160),"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28" spans="2:11" hidden="1" x14ac:dyDescent="0.25">
      <c r="B528" s="20">
        <v>45835</v>
      </c>
      <c r="C528" s="2" t="s">
        <v>1</v>
      </c>
      <c r="D528" s="2" t="s">
        <v>604</v>
      </c>
      <c r="E528" s="2" t="s">
        <v>241</v>
      </c>
      <c r="F528" s="2" t="s">
        <v>480</v>
      </c>
      <c r="G528" s="5">
        <v>24</v>
      </c>
      <c r="H528" s="5">
        <v>12.2</v>
      </c>
      <c r="I528" s="5">
        <v>292.8</v>
      </c>
      <c r="J528" s="5">
        <v>75871.900000000009</v>
      </c>
      <c r="K528" s="3" t="str" cm="1">
        <f t="array" ref="K528">_xlfn.LET(_xlpm.d,UPPER(TRIM(CLEAN(SUBSTITUTE(F528,CHAR(160),"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29" spans="2:11" hidden="1" x14ac:dyDescent="0.25">
      <c r="B529" s="20">
        <v>45835</v>
      </c>
      <c r="C529" s="2" t="s">
        <v>1</v>
      </c>
      <c r="D529" s="2" t="s">
        <v>605</v>
      </c>
      <c r="E529" s="2" t="s">
        <v>195</v>
      </c>
      <c r="F529" s="2" t="s">
        <v>480</v>
      </c>
      <c r="G529" s="5">
        <v>20</v>
      </c>
      <c r="H529" s="5">
        <v>12.2</v>
      </c>
      <c r="I529" s="5">
        <v>244</v>
      </c>
      <c r="J529" s="5">
        <v>76115.900000000009</v>
      </c>
      <c r="K529" s="3" t="str" cm="1">
        <f t="array" ref="K529">_xlfn.LET(_xlpm.d,UPPER(TRIM(CLEAN(SUBSTITUTE(F529,CHAR(160),"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30" spans="2:11" hidden="1" x14ac:dyDescent="0.25">
      <c r="B530" s="20">
        <v>45839</v>
      </c>
      <c r="C530" s="2" t="s">
        <v>1</v>
      </c>
      <c r="D530" s="2" t="s">
        <v>606</v>
      </c>
      <c r="E530" s="2" t="s">
        <v>544</v>
      </c>
      <c r="F530" s="2" t="s">
        <v>607</v>
      </c>
      <c r="G530" s="5">
        <v>20</v>
      </c>
      <c r="H530" s="5">
        <v>12.2</v>
      </c>
      <c r="I530" s="5">
        <v>244</v>
      </c>
      <c r="J530" s="5">
        <v>76359.900000000009</v>
      </c>
      <c r="K530" s="3" t="str" cm="1">
        <f t="array" ref="K530">_xlfn.LET(_xlpm.d,UPPER(TRIM(CLEAN(SUBSTITUTE(F530,CHAR(160),"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531" spans="2:11" hidden="1" x14ac:dyDescent="0.25">
      <c r="B531" s="20">
        <v>45839</v>
      </c>
      <c r="C531" s="2" t="s">
        <v>1</v>
      </c>
      <c r="D531" s="2" t="s">
        <v>608</v>
      </c>
      <c r="E531" s="2" t="s">
        <v>261</v>
      </c>
      <c r="F531" s="2" t="s">
        <v>480</v>
      </c>
      <c r="G531" s="5">
        <v>14</v>
      </c>
      <c r="H531" s="5">
        <v>12.2</v>
      </c>
      <c r="I531" s="5">
        <v>170.8</v>
      </c>
      <c r="J531" s="5">
        <v>76530.700000000012</v>
      </c>
      <c r="K531" s="3" t="str" cm="1">
        <f t="array" ref="K531">_xlfn.LET(_xlpm.d,UPPER(TRIM(CLEAN(SUBSTITUTE(F531,CHAR(160),"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32" spans="2:11" hidden="1" x14ac:dyDescent="0.25">
      <c r="B532" s="20">
        <v>45840</v>
      </c>
      <c r="C532" s="2" t="s">
        <v>1</v>
      </c>
      <c r="D532" s="2" t="s">
        <v>609</v>
      </c>
      <c r="E532" s="2" t="s">
        <v>149</v>
      </c>
      <c r="F532" s="2" t="s">
        <v>480</v>
      </c>
      <c r="G532" s="5">
        <v>50</v>
      </c>
      <c r="H532" s="5">
        <v>12.2</v>
      </c>
      <c r="I532" s="5">
        <v>610</v>
      </c>
      <c r="J532" s="5">
        <v>77140.700000000012</v>
      </c>
      <c r="K532" s="3" t="str" cm="1">
        <f t="array" ref="K532">_xlfn.LET(_xlpm.d,UPPER(TRIM(CLEAN(SUBSTITUTE(F532,CHAR(160),"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33" spans="2:11" hidden="1" x14ac:dyDescent="0.25">
      <c r="B533" s="20">
        <v>45841</v>
      </c>
      <c r="C533" s="2" t="s">
        <v>1</v>
      </c>
      <c r="D533" s="2" t="s">
        <v>610</v>
      </c>
      <c r="E533" s="2" t="s">
        <v>180</v>
      </c>
      <c r="F533" s="2" t="s">
        <v>480</v>
      </c>
      <c r="G533" s="5">
        <v>50</v>
      </c>
      <c r="H533" s="5">
        <v>12.2</v>
      </c>
      <c r="I533" s="5">
        <v>610</v>
      </c>
      <c r="J533" s="5">
        <v>77750.700000000012</v>
      </c>
      <c r="K533" s="3" t="str" cm="1">
        <f t="array" ref="K533">_xlfn.LET(_xlpm.d,UPPER(TRIM(CLEAN(SUBSTITUTE(F533,CHAR(160),"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34" spans="2:11" hidden="1" x14ac:dyDescent="0.25">
      <c r="B534" s="20">
        <v>45841</v>
      </c>
      <c r="C534" s="2" t="s">
        <v>1</v>
      </c>
      <c r="D534" s="2" t="s">
        <v>611</v>
      </c>
      <c r="E534" s="2" t="s">
        <v>135</v>
      </c>
      <c r="F534" s="2" t="s">
        <v>480</v>
      </c>
      <c r="G534" s="5">
        <v>15</v>
      </c>
      <c r="H534" s="5">
        <v>12.2</v>
      </c>
      <c r="I534" s="5">
        <v>183</v>
      </c>
      <c r="J534" s="5">
        <v>77933.700000000012</v>
      </c>
      <c r="K534" s="3" t="str" cm="1">
        <f t="array" ref="K534">_xlfn.LET(_xlpm.d,UPPER(TRIM(CLEAN(SUBSTITUTE(F534,CHAR(160),"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35" spans="2:11" hidden="1" x14ac:dyDescent="0.25">
      <c r="B535" s="20">
        <v>45841</v>
      </c>
      <c r="C535" s="2" t="s">
        <v>1</v>
      </c>
      <c r="D535" s="2" t="s">
        <v>612</v>
      </c>
      <c r="E535" s="2" t="s">
        <v>192</v>
      </c>
      <c r="F535" s="2" t="s">
        <v>480</v>
      </c>
      <c r="G535" s="5">
        <v>50</v>
      </c>
      <c r="H535" s="5">
        <v>12.2</v>
      </c>
      <c r="I535" s="5">
        <v>610</v>
      </c>
      <c r="J535" s="5">
        <v>78543.700000000012</v>
      </c>
      <c r="K535" s="3" t="str" cm="1">
        <f t="array" ref="K535">_xlfn.LET(_xlpm.d,UPPER(TRIM(CLEAN(SUBSTITUTE(F535,CHAR(160),"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36" spans="2:11" hidden="1" x14ac:dyDescent="0.25">
      <c r="B536" s="20">
        <v>45842</v>
      </c>
      <c r="C536" s="2" t="s">
        <v>1</v>
      </c>
      <c r="D536" s="2" t="s">
        <v>613</v>
      </c>
      <c r="E536" s="2" t="s">
        <v>154</v>
      </c>
      <c r="F536" s="2" t="s">
        <v>480</v>
      </c>
      <c r="G536" s="5">
        <v>100</v>
      </c>
      <c r="H536" s="5">
        <v>12.2</v>
      </c>
      <c r="I536" s="5">
        <v>1220</v>
      </c>
      <c r="J536" s="5">
        <v>79763.700000000012</v>
      </c>
      <c r="K536" s="3" t="str" cm="1">
        <f t="array" ref="K536">_xlfn.LET(_xlpm.d,UPPER(TRIM(CLEAN(SUBSTITUTE(F536,CHAR(160),"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37" spans="2:11" hidden="1" x14ac:dyDescent="0.25">
      <c r="B537" s="20">
        <v>45842</v>
      </c>
      <c r="C537" s="2" t="s">
        <v>1</v>
      </c>
      <c r="D537" s="2" t="s">
        <v>614</v>
      </c>
      <c r="E537" s="2" t="s">
        <v>241</v>
      </c>
      <c r="F537" s="2" t="s">
        <v>480</v>
      </c>
      <c r="G537" s="5">
        <v>50</v>
      </c>
      <c r="H537" s="5">
        <v>12.2</v>
      </c>
      <c r="I537" s="5">
        <v>610</v>
      </c>
      <c r="J537" s="5">
        <v>80373.700000000012</v>
      </c>
      <c r="K537" s="3" t="str" cm="1">
        <f t="array" ref="K537">_xlfn.LET(_xlpm.d,UPPER(TRIM(CLEAN(SUBSTITUTE(F537,CHAR(160),"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38" spans="2:11" hidden="1" x14ac:dyDescent="0.25">
      <c r="B538" s="20">
        <v>45846</v>
      </c>
      <c r="C538" s="2" t="s">
        <v>1</v>
      </c>
      <c r="D538" s="2" t="s">
        <v>615</v>
      </c>
      <c r="E538" s="2" t="s">
        <v>147</v>
      </c>
      <c r="F538" s="2" t="s">
        <v>480</v>
      </c>
      <c r="G538" s="5">
        <v>30</v>
      </c>
      <c r="H538" s="5">
        <v>12.2</v>
      </c>
      <c r="I538" s="5">
        <v>366</v>
      </c>
      <c r="J538" s="5">
        <v>80739.700000000012</v>
      </c>
      <c r="K538" s="3" t="str" cm="1">
        <f t="array" ref="K538">_xlfn.LET(_xlpm.d,UPPER(TRIM(CLEAN(SUBSTITUTE(F538,CHAR(160),"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39" spans="2:11" hidden="1" x14ac:dyDescent="0.25">
      <c r="B539" s="20">
        <v>45848</v>
      </c>
      <c r="C539" s="2" t="s">
        <v>1</v>
      </c>
      <c r="D539" s="2" t="s">
        <v>616</v>
      </c>
      <c r="E539" s="2" t="s">
        <v>168</v>
      </c>
      <c r="F539" s="2" t="s">
        <v>480</v>
      </c>
      <c r="G539" s="5">
        <v>20</v>
      </c>
      <c r="H539" s="5">
        <v>12.2</v>
      </c>
      <c r="I539" s="5">
        <v>244</v>
      </c>
      <c r="J539" s="5">
        <v>80983.700000000012</v>
      </c>
      <c r="K539" s="3" t="str" cm="1">
        <f t="array" ref="K539">_xlfn.LET(_xlpm.d,UPPER(TRIM(CLEAN(SUBSTITUTE(F539,CHAR(160),"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40" spans="2:11" hidden="1" x14ac:dyDescent="0.25">
      <c r="B540" s="20">
        <v>45849</v>
      </c>
      <c r="C540" s="2" t="s">
        <v>1</v>
      </c>
      <c r="D540" s="2" t="s">
        <v>617</v>
      </c>
      <c r="E540" s="2" t="s">
        <v>154</v>
      </c>
      <c r="F540" s="2" t="s">
        <v>480</v>
      </c>
      <c r="G540" s="5">
        <v>80</v>
      </c>
      <c r="H540" s="5">
        <v>12.2</v>
      </c>
      <c r="I540" s="5">
        <v>976</v>
      </c>
      <c r="J540" s="5">
        <v>81959.700000000012</v>
      </c>
      <c r="K540" s="3" t="str" cm="1">
        <f t="array" ref="K540">_xlfn.LET(_xlpm.d,UPPER(TRIM(CLEAN(SUBSTITUTE(F540,CHAR(160),"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41" spans="2:11" hidden="1" x14ac:dyDescent="0.25">
      <c r="B541" s="20">
        <v>45849</v>
      </c>
      <c r="C541" s="2" t="s">
        <v>1</v>
      </c>
      <c r="D541" s="2" t="s">
        <v>618</v>
      </c>
      <c r="E541" s="2" t="s">
        <v>224</v>
      </c>
      <c r="F541" s="2" t="s">
        <v>480</v>
      </c>
      <c r="G541" s="5">
        <v>50</v>
      </c>
      <c r="H541" s="5">
        <v>12.2</v>
      </c>
      <c r="I541" s="5">
        <v>610</v>
      </c>
      <c r="J541" s="5">
        <v>82569.700000000012</v>
      </c>
      <c r="K541" s="3" t="str" cm="1">
        <f t="array" ref="K541">_xlfn.LET(_xlpm.d,UPPER(TRIM(CLEAN(SUBSTITUTE(F541,CHAR(160),"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42" spans="2:11" hidden="1" x14ac:dyDescent="0.25">
      <c r="B542" s="20">
        <v>45853</v>
      </c>
      <c r="C542" s="2" t="s">
        <v>1</v>
      </c>
      <c r="D542" s="2" t="s">
        <v>619</v>
      </c>
      <c r="E542" s="2" t="s">
        <v>266</v>
      </c>
      <c r="F542" s="2" t="s">
        <v>480</v>
      </c>
      <c r="G542" s="5">
        <v>20</v>
      </c>
      <c r="H542" s="5">
        <v>12.2</v>
      </c>
      <c r="I542" s="5">
        <v>244</v>
      </c>
      <c r="J542" s="5">
        <v>82813.700000000012</v>
      </c>
      <c r="K542" s="3" t="str" cm="1">
        <f t="array" ref="K542">_xlfn.LET(_xlpm.d,UPPER(TRIM(CLEAN(SUBSTITUTE(F542,CHAR(160),"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43" spans="2:11" hidden="1" x14ac:dyDescent="0.25">
      <c r="B543" s="20">
        <v>45853</v>
      </c>
      <c r="C543" s="2" t="s">
        <v>1</v>
      </c>
      <c r="D543" s="2" t="s">
        <v>620</v>
      </c>
      <c r="E543" s="2" t="s">
        <v>156</v>
      </c>
      <c r="F543" s="2" t="s">
        <v>480</v>
      </c>
      <c r="G543" s="5">
        <v>20</v>
      </c>
      <c r="H543" s="5">
        <v>12.2</v>
      </c>
      <c r="I543" s="5">
        <v>244</v>
      </c>
      <c r="J543" s="5">
        <v>83057.700000000012</v>
      </c>
      <c r="K543" s="3" t="str" cm="1">
        <f t="array" ref="K543">_xlfn.LET(_xlpm.d,UPPER(TRIM(CLEAN(SUBSTITUTE(F543,CHAR(160),"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44" spans="2:11" hidden="1" x14ac:dyDescent="0.25">
      <c r="B544" s="20">
        <v>45853</v>
      </c>
      <c r="C544" s="2" t="s">
        <v>1</v>
      </c>
      <c r="D544" s="2" t="s">
        <v>621</v>
      </c>
      <c r="E544" s="2" t="s">
        <v>158</v>
      </c>
      <c r="F544" s="2" t="s">
        <v>480</v>
      </c>
      <c r="G544" s="5">
        <v>20</v>
      </c>
      <c r="H544" s="5">
        <v>12.2</v>
      </c>
      <c r="I544" s="5">
        <v>244</v>
      </c>
      <c r="J544" s="5">
        <v>83301.700000000012</v>
      </c>
      <c r="K544" s="3" t="str" cm="1">
        <f t="array" ref="K544">_xlfn.LET(_xlpm.d,UPPER(TRIM(CLEAN(SUBSTITUTE(F544,CHAR(160),"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45" spans="2:11" hidden="1" x14ac:dyDescent="0.25">
      <c r="B545" s="20">
        <v>45853</v>
      </c>
      <c r="C545" s="2" t="s">
        <v>1</v>
      </c>
      <c r="D545" s="2" t="s">
        <v>622</v>
      </c>
      <c r="E545" s="2" t="s">
        <v>162</v>
      </c>
      <c r="F545" s="2" t="s">
        <v>480</v>
      </c>
      <c r="G545" s="5">
        <v>40</v>
      </c>
      <c r="H545" s="5">
        <v>12.2</v>
      </c>
      <c r="I545" s="5">
        <v>488</v>
      </c>
      <c r="J545" s="5">
        <v>83789.700000000012</v>
      </c>
      <c r="K545" s="3" t="str" cm="1">
        <f t="array" ref="K545">_xlfn.LET(_xlpm.d,UPPER(TRIM(CLEAN(SUBSTITUTE(F545,CHAR(160),"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46" spans="2:11" hidden="1" x14ac:dyDescent="0.25">
      <c r="B546" s="20">
        <v>45855</v>
      </c>
      <c r="C546" s="2" t="s">
        <v>1</v>
      </c>
      <c r="D546" s="2" t="s">
        <v>623</v>
      </c>
      <c r="E546" s="2" t="s">
        <v>192</v>
      </c>
      <c r="F546" s="2" t="s">
        <v>480</v>
      </c>
      <c r="G546" s="5">
        <v>25</v>
      </c>
      <c r="H546" s="5">
        <v>12.2</v>
      </c>
      <c r="I546" s="5">
        <v>305</v>
      </c>
      <c r="J546" s="5">
        <v>84094.700000000012</v>
      </c>
      <c r="K546" s="3" t="str" cm="1">
        <f t="array" ref="K546">_xlfn.LET(_xlpm.d,UPPER(TRIM(CLEAN(SUBSTITUTE(F546,CHAR(160),"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47" spans="2:11" hidden="1" x14ac:dyDescent="0.25">
      <c r="B547" s="20">
        <v>45855</v>
      </c>
      <c r="C547" s="2" t="s">
        <v>1</v>
      </c>
      <c r="D547" s="2" t="s">
        <v>624</v>
      </c>
      <c r="E547" s="2" t="s">
        <v>305</v>
      </c>
      <c r="F547" s="2" t="s">
        <v>480</v>
      </c>
      <c r="G547" s="5">
        <v>25</v>
      </c>
      <c r="H547" s="5">
        <v>12.2</v>
      </c>
      <c r="I547" s="5">
        <v>305</v>
      </c>
      <c r="J547" s="5">
        <v>84399.700000000012</v>
      </c>
      <c r="K547" s="3" t="str" cm="1">
        <f t="array" ref="K547">_xlfn.LET(_xlpm.d,UPPER(TRIM(CLEAN(SUBSTITUTE(F547,CHAR(160),"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48" spans="2:11" hidden="1" x14ac:dyDescent="0.25">
      <c r="B548" s="20">
        <v>45856</v>
      </c>
      <c r="C548" s="2" t="s">
        <v>1</v>
      </c>
      <c r="D548" s="2" t="s">
        <v>625</v>
      </c>
      <c r="E548" s="2" t="s">
        <v>43</v>
      </c>
      <c r="F548" s="2" t="s">
        <v>626</v>
      </c>
      <c r="G548" s="5">
        <v>10</v>
      </c>
      <c r="H548" s="5">
        <v>11.25</v>
      </c>
      <c r="I548" s="5">
        <v>112.5</v>
      </c>
      <c r="J548" s="5">
        <v>84512.200000000012</v>
      </c>
      <c r="K548" s="3" t="str" cm="1">
        <f t="array" ref="K548">_xlfn.LET(_xlpm.d,UPPER(TRIM(CLEAN(SUBSTITUTE(F548,CHAR(160),"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49" spans="2:11" hidden="1" x14ac:dyDescent="0.25">
      <c r="B549" s="20">
        <v>45859</v>
      </c>
      <c r="C549" s="2" t="s">
        <v>1</v>
      </c>
      <c r="D549" s="2" t="s">
        <v>627</v>
      </c>
      <c r="E549" s="2" t="s">
        <v>279</v>
      </c>
      <c r="F549" s="2" t="s">
        <v>480</v>
      </c>
      <c r="G549" s="5">
        <v>50</v>
      </c>
      <c r="H549" s="5">
        <v>12.2</v>
      </c>
      <c r="I549" s="5">
        <v>610</v>
      </c>
      <c r="J549" s="5">
        <v>85122.200000000012</v>
      </c>
      <c r="K549" s="3" t="str" cm="1">
        <f t="array" ref="K549">_xlfn.LET(_xlpm.d,UPPER(TRIM(CLEAN(SUBSTITUTE(F549,CHAR(160),"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50" spans="2:11" hidden="1" x14ac:dyDescent="0.25">
      <c r="B550" s="20">
        <v>45862</v>
      </c>
      <c r="C550" s="2" t="s">
        <v>1</v>
      </c>
      <c r="D550" s="2" t="s">
        <v>628</v>
      </c>
      <c r="E550" s="2" t="s">
        <v>135</v>
      </c>
      <c r="F550" s="2" t="s">
        <v>480</v>
      </c>
      <c r="G550" s="5">
        <v>30</v>
      </c>
      <c r="H550" s="5">
        <v>12.2</v>
      </c>
      <c r="I550" s="5">
        <v>366</v>
      </c>
      <c r="J550" s="5">
        <v>85488.200000000012</v>
      </c>
      <c r="K550" s="3" t="str" cm="1">
        <f t="array" ref="K550">_xlfn.LET(_xlpm.d,UPPER(TRIM(CLEAN(SUBSTITUTE(F550,CHAR(160),"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51" spans="2:11" hidden="1" x14ac:dyDescent="0.25">
      <c r="B551" s="20">
        <v>45863</v>
      </c>
      <c r="C551" s="2" t="s">
        <v>1</v>
      </c>
      <c r="D551" s="2" t="s">
        <v>629</v>
      </c>
      <c r="E551" s="2" t="s">
        <v>195</v>
      </c>
      <c r="F551" s="2" t="s">
        <v>480</v>
      </c>
      <c r="G551" s="5">
        <v>30</v>
      </c>
      <c r="H551" s="5">
        <v>12.2</v>
      </c>
      <c r="I551" s="5">
        <v>366</v>
      </c>
      <c r="J551" s="5">
        <v>85854.200000000012</v>
      </c>
      <c r="K551" s="3" t="str" cm="1">
        <f t="array" ref="K551">_xlfn.LET(_xlpm.d,UPPER(TRIM(CLEAN(SUBSTITUTE(F551,CHAR(160),"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52" spans="2:11" hidden="1" x14ac:dyDescent="0.25">
      <c r="B552" s="20">
        <v>45863</v>
      </c>
      <c r="C552" s="2" t="s">
        <v>1</v>
      </c>
      <c r="D552" s="2" t="s">
        <v>630</v>
      </c>
      <c r="E552" s="2" t="s">
        <v>236</v>
      </c>
      <c r="F552" s="2" t="s">
        <v>480</v>
      </c>
      <c r="G552" s="5">
        <v>40</v>
      </c>
      <c r="H552" s="5">
        <v>12.2</v>
      </c>
      <c r="I552" s="5">
        <v>488</v>
      </c>
      <c r="J552" s="5">
        <v>86342.200000000012</v>
      </c>
      <c r="K552" s="3" t="str" cm="1">
        <f t="array" ref="K552">_xlfn.LET(_xlpm.d,UPPER(TRIM(CLEAN(SUBSTITUTE(F552,CHAR(160),"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53" spans="2:11" hidden="1" x14ac:dyDescent="0.25">
      <c r="B553" s="20">
        <v>45863</v>
      </c>
      <c r="C553" s="2" t="s">
        <v>1</v>
      </c>
      <c r="D553" s="2" t="s">
        <v>631</v>
      </c>
      <c r="E553" s="2" t="s">
        <v>154</v>
      </c>
      <c r="F553" s="2" t="s">
        <v>480</v>
      </c>
      <c r="G553" s="5">
        <v>25</v>
      </c>
      <c r="H553" s="5">
        <v>12.2</v>
      </c>
      <c r="I553" s="5">
        <v>305</v>
      </c>
      <c r="J553" s="5">
        <v>86647.200000000012</v>
      </c>
      <c r="K553" s="3" t="str" cm="1">
        <f t="array" ref="K553">_xlfn.LET(_xlpm.d,UPPER(TRIM(CLEAN(SUBSTITUTE(F553,CHAR(160),"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54" spans="2:11" hidden="1" x14ac:dyDescent="0.25">
      <c r="B554" s="20">
        <v>45867</v>
      </c>
      <c r="C554" s="2" t="s">
        <v>1</v>
      </c>
      <c r="D554" s="2" t="s">
        <v>632</v>
      </c>
      <c r="E554" s="2" t="s">
        <v>261</v>
      </c>
      <c r="F554" s="2" t="s">
        <v>480</v>
      </c>
      <c r="G554" s="5">
        <v>25</v>
      </c>
      <c r="H554" s="5">
        <v>12.2</v>
      </c>
      <c r="I554" s="5">
        <v>305</v>
      </c>
      <c r="J554" s="5">
        <v>86952.200000000012</v>
      </c>
      <c r="K554" s="3" t="str" cm="1">
        <f t="array" ref="K554">_xlfn.LET(_xlpm.d,UPPER(TRIM(CLEAN(SUBSTITUTE(F554,CHAR(160),"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55" spans="2:11" hidden="1" x14ac:dyDescent="0.25">
      <c r="B555" s="20">
        <v>45867</v>
      </c>
      <c r="C555" s="2" t="s">
        <v>1</v>
      </c>
      <c r="D555" s="2" t="s">
        <v>633</v>
      </c>
      <c r="E555" s="2" t="s">
        <v>162</v>
      </c>
      <c r="F555" s="2" t="s">
        <v>480</v>
      </c>
      <c r="G555" s="5">
        <v>75</v>
      </c>
      <c r="H555" s="5">
        <v>12.2</v>
      </c>
      <c r="I555" s="5">
        <v>915</v>
      </c>
      <c r="J555" s="5">
        <v>87867.200000000012</v>
      </c>
      <c r="K555" s="3" t="str" cm="1">
        <f t="array" ref="K555">_xlfn.LET(_xlpm.d,UPPER(TRIM(CLEAN(SUBSTITUTE(F555,CHAR(160),"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56" spans="2:11" hidden="1" x14ac:dyDescent="0.25">
      <c r="B556" s="20">
        <v>45868</v>
      </c>
      <c r="C556" s="2" t="s">
        <v>1</v>
      </c>
      <c r="D556" s="2" t="s">
        <v>634</v>
      </c>
      <c r="E556" s="2" t="s">
        <v>544</v>
      </c>
      <c r="F556" s="2" t="s">
        <v>480</v>
      </c>
      <c r="G556" s="5">
        <v>50</v>
      </c>
      <c r="H556" s="5">
        <v>12.2</v>
      </c>
      <c r="I556" s="5">
        <v>610</v>
      </c>
      <c r="J556" s="5">
        <v>88477.200000000012</v>
      </c>
      <c r="K556" s="3" t="str" cm="1">
        <f t="array" ref="K556">_xlfn.LET(_xlpm.d,UPPER(TRIM(CLEAN(SUBSTITUTE(F556,CHAR(160),"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57" spans="2:11" hidden="1" x14ac:dyDescent="0.25">
      <c r="B557" s="20">
        <v>45869</v>
      </c>
      <c r="C557" s="2" t="s">
        <v>1</v>
      </c>
      <c r="D557" s="2" t="s">
        <v>635</v>
      </c>
      <c r="E557" s="2" t="s">
        <v>192</v>
      </c>
      <c r="F557" s="2" t="s">
        <v>480</v>
      </c>
      <c r="G557" s="5">
        <v>30</v>
      </c>
      <c r="H557" s="5">
        <v>12.2</v>
      </c>
      <c r="I557" s="5">
        <v>366</v>
      </c>
      <c r="J557" s="5">
        <v>88843.200000000012</v>
      </c>
      <c r="K557" s="3" t="str" cm="1">
        <f t="array" ref="K557">_xlfn.LET(_xlpm.d,UPPER(TRIM(CLEAN(SUBSTITUTE(F557,CHAR(160),"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58" spans="2:11" hidden="1" x14ac:dyDescent="0.25">
      <c r="B558" s="20">
        <v>45870</v>
      </c>
      <c r="C558" s="2" t="s">
        <v>1</v>
      </c>
      <c r="D558" s="2" t="s">
        <v>636</v>
      </c>
      <c r="E558" s="2" t="s">
        <v>43</v>
      </c>
      <c r="F558" s="2" t="s">
        <v>539</v>
      </c>
      <c r="G558" s="5">
        <v>30</v>
      </c>
      <c r="H558" s="5">
        <v>11.25</v>
      </c>
      <c r="I558" s="5">
        <v>337.5</v>
      </c>
      <c r="J558" s="5">
        <v>89180.700000000012</v>
      </c>
      <c r="K558" s="3" t="str" cm="1">
        <f t="array" ref="K558">_xlfn.LET(_xlpm.d,UPPER(TRIM(CLEAN(SUBSTITUTE(F558,CHAR(160),"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59" spans="2:11" hidden="1" x14ac:dyDescent="0.25">
      <c r="B559" s="20">
        <v>45870</v>
      </c>
      <c r="C559" s="2" t="s">
        <v>1</v>
      </c>
      <c r="D559" s="2" t="s">
        <v>637</v>
      </c>
      <c r="E559" s="2" t="s">
        <v>154</v>
      </c>
      <c r="F559" s="2" t="s">
        <v>480</v>
      </c>
      <c r="G559" s="5">
        <v>30</v>
      </c>
      <c r="H559" s="5">
        <v>12.2</v>
      </c>
      <c r="I559" s="5">
        <v>366</v>
      </c>
      <c r="J559" s="5">
        <v>89546.700000000012</v>
      </c>
      <c r="K559" s="3" t="str" cm="1">
        <f t="array" ref="K559">_xlfn.LET(_xlpm.d,UPPER(TRIM(CLEAN(SUBSTITUTE(F559,CHAR(160),"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60" spans="2:11" hidden="1" x14ac:dyDescent="0.25">
      <c r="B560" s="20">
        <v>45870</v>
      </c>
      <c r="C560" s="2" t="s">
        <v>1</v>
      </c>
      <c r="D560" s="2" t="s">
        <v>638</v>
      </c>
      <c r="E560" s="2" t="s">
        <v>195</v>
      </c>
      <c r="F560" s="2" t="s">
        <v>480</v>
      </c>
      <c r="G560" s="5">
        <v>16</v>
      </c>
      <c r="H560" s="5">
        <v>41.5</v>
      </c>
      <c r="I560" s="5">
        <v>664</v>
      </c>
      <c r="J560" s="5">
        <v>90210.700000000012</v>
      </c>
      <c r="K560" s="3" t="str" cm="1">
        <f t="array" ref="K560">_xlfn.LET(_xlpm.d,UPPER(TRIM(CLEAN(SUBSTITUTE(F560,CHAR(160),"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61" spans="2:11" hidden="1" x14ac:dyDescent="0.25">
      <c r="B561" s="20">
        <v>45874</v>
      </c>
      <c r="C561" s="2" t="s">
        <v>1</v>
      </c>
      <c r="D561" s="2" t="s">
        <v>639</v>
      </c>
      <c r="E561" s="2" t="s">
        <v>147</v>
      </c>
      <c r="F561" s="2" t="s">
        <v>480</v>
      </c>
      <c r="G561" s="5">
        <v>50</v>
      </c>
      <c r="H561" s="5">
        <v>12.8</v>
      </c>
      <c r="I561" s="5">
        <v>640</v>
      </c>
      <c r="J561" s="5">
        <v>90850.700000000012</v>
      </c>
      <c r="K561" s="3" t="str" cm="1">
        <f t="array" ref="K561">_xlfn.LET(_xlpm.d,UPPER(TRIM(CLEAN(SUBSTITUTE(F561,CHAR(160),"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62" spans="2:11" hidden="1" x14ac:dyDescent="0.25">
      <c r="B562" s="20">
        <v>45874</v>
      </c>
      <c r="C562" s="2" t="s">
        <v>1</v>
      </c>
      <c r="D562" s="2" t="s">
        <v>640</v>
      </c>
      <c r="E562" s="2" t="s">
        <v>261</v>
      </c>
      <c r="F562" s="2" t="s">
        <v>480</v>
      </c>
      <c r="G562" s="5">
        <v>15</v>
      </c>
      <c r="H562" s="5">
        <v>12.8</v>
      </c>
      <c r="I562" s="5">
        <v>192</v>
      </c>
      <c r="J562" s="5">
        <v>91042.700000000012</v>
      </c>
      <c r="K562" s="3" t="str" cm="1">
        <f t="array" ref="K562">_xlfn.LET(_xlpm.d,UPPER(TRIM(CLEAN(SUBSTITUTE(F562,CHAR(160),"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63" spans="2:11" hidden="1" x14ac:dyDescent="0.25">
      <c r="B563" s="20">
        <v>45875</v>
      </c>
      <c r="C563" s="2" t="s">
        <v>1</v>
      </c>
      <c r="D563" s="2" t="s">
        <v>641</v>
      </c>
      <c r="E563" s="2" t="s">
        <v>149</v>
      </c>
      <c r="F563" s="2" t="s">
        <v>480</v>
      </c>
      <c r="G563" s="5">
        <v>100</v>
      </c>
      <c r="H563" s="5">
        <v>12.8</v>
      </c>
      <c r="I563" s="5">
        <v>1280</v>
      </c>
      <c r="J563" s="5">
        <v>92322.700000000012</v>
      </c>
      <c r="K563" s="3" t="str" cm="1">
        <f t="array" ref="K563">_xlfn.LET(_xlpm.d,UPPER(TRIM(CLEAN(SUBSTITUTE(F563,CHAR(160),"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64" spans="2:11" hidden="1" x14ac:dyDescent="0.25">
      <c r="B564" s="20">
        <v>45876</v>
      </c>
      <c r="C564" s="2" t="s">
        <v>1</v>
      </c>
      <c r="D564" s="2" t="s">
        <v>642</v>
      </c>
      <c r="E564" s="2" t="s">
        <v>135</v>
      </c>
      <c r="F564" s="2" t="s">
        <v>480</v>
      </c>
      <c r="G564" s="5">
        <v>50</v>
      </c>
      <c r="H564" s="5">
        <v>12.8</v>
      </c>
      <c r="I564" s="5">
        <v>640</v>
      </c>
      <c r="J564" s="5">
        <v>92962.700000000012</v>
      </c>
      <c r="K564" s="3" t="str" cm="1">
        <f t="array" ref="K564">_xlfn.LET(_xlpm.d,UPPER(TRIM(CLEAN(SUBSTITUTE(F564,CHAR(160),"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65" spans="2:11" hidden="1" x14ac:dyDescent="0.25">
      <c r="B565" s="20">
        <v>45877</v>
      </c>
      <c r="C565" s="2" t="s">
        <v>1</v>
      </c>
      <c r="D565" s="2" t="s">
        <v>643</v>
      </c>
      <c r="E565" s="2" t="s">
        <v>236</v>
      </c>
      <c r="F565" s="2" t="s">
        <v>480</v>
      </c>
      <c r="G565" s="5">
        <v>50</v>
      </c>
      <c r="H565" s="5">
        <v>12.8</v>
      </c>
      <c r="I565" s="5">
        <v>640</v>
      </c>
      <c r="J565" s="5">
        <v>93602.700000000012</v>
      </c>
      <c r="K565" s="3" t="str" cm="1">
        <f t="array" ref="K565">_xlfn.LET(_xlpm.d,UPPER(TRIM(CLEAN(SUBSTITUTE(F565,CHAR(160),"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66" spans="2:11" hidden="1" x14ac:dyDescent="0.25">
      <c r="B566" s="20">
        <v>45877</v>
      </c>
      <c r="C566" s="2" t="s">
        <v>1</v>
      </c>
      <c r="D566" s="2" t="s">
        <v>644</v>
      </c>
      <c r="E566" s="2" t="s">
        <v>238</v>
      </c>
      <c r="F566" s="2" t="s">
        <v>480</v>
      </c>
      <c r="G566" s="5">
        <v>50</v>
      </c>
      <c r="H566" s="5">
        <v>12.8</v>
      </c>
      <c r="I566" s="5">
        <v>640</v>
      </c>
      <c r="J566" s="5">
        <v>94242.700000000012</v>
      </c>
      <c r="K566" s="3" t="str" cm="1">
        <f t="array" ref="K566">_xlfn.LET(_xlpm.d,UPPER(TRIM(CLEAN(SUBSTITUTE(F566,CHAR(160),"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67" spans="2:11" hidden="1" x14ac:dyDescent="0.25">
      <c r="B567" s="20">
        <v>45877</v>
      </c>
      <c r="C567" s="2" t="s">
        <v>1</v>
      </c>
      <c r="D567" s="2" t="s">
        <v>645</v>
      </c>
      <c r="E567" s="2" t="s">
        <v>195</v>
      </c>
      <c r="F567" s="2" t="s">
        <v>480</v>
      </c>
      <c r="G567" s="5">
        <v>50</v>
      </c>
      <c r="H567" s="5">
        <v>12.8</v>
      </c>
      <c r="I567" s="5">
        <v>640</v>
      </c>
      <c r="J567" s="5">
        <v>94882.700000000012</v>
      </c>
      <c r="K567" s="3" t="str" cm="1">
        <f t="array" ref="K567">_xlfn.LET(_xlpm.d,UPPER(TRIM(CLEAN(SUBSTITUTE(F567,CHAR(160),"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68" spans="2:11" hidden="1" x14ac:dyDescent="0.25">
      <c r="B568" s="20">
        <v>45881</v>
      </c>
      <c r="C568" s="2" t="s">
        <v>1</v>
      </c>
      <c r="D568" s="2" t="s">
        <v>646</v>
      </c>
      <c r="E568" s="2" t="s">
        <v>158</v>
      </c>
      <c r="F568" s="2" t="s">
        <v>480</v>
      </c>
      <c r="G568" s="5">
        <v>50</v>
      </c>
      <c r="H568" s="5">
        <v>12.8</v>
      </c>
      <c r="I568" s="5">
        <v>640</v>
      </c>
      <c r="J568" s="5">
        <v>95522.700000000012</v>
      </c>
      <c r="K568" s="3" t="str" cm="1">
        <f t="array" ref="K568">_xlfn.LET(_xlpm.d,UPPER(TRIM(CLEAN(SUBSTITUTE(F568,CHAR(160),"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69" spans="2:11" hidden="1" x14ac:dyDescent="0.25">
      <c r="B569" s="20">
        <v>45881</v>
      </c>
      <c r="C569" s="2" t="s">
        <v>1</v>
      </c>
      <c r="D569" s="2" t="s">
        <v>647</v>
      </c>
      <c r="E569" s="2" t="s">
        <v>214</v>
      </c>
      <c r="F569" s="2" t="s">
        <v>480</v>
      </c>
      <c r="G569" s="5">
        <v>30</v>
      </c>
      <c r="H569" s="5">
        <v>12.8</v>
      </c>
      <c r="I569" s="5">
        <v>384</v>
      </c>
      <c r="J569" s="5">
        <v>95906.700000000012</v>
      </c>
      <c r="K569" s="3" t="str" cm="1">
        <f t="array" ref="K569">_xlfn.LET(_xlpm.d,UPPER(TRIM(CLEAN(SUBSTITUTE(F569,CHAR(160),"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70" spans="2:11" hidden="1" x14ac:dyDescent="0.25">
      <c r="B570" s="20">
        <v>45881</v>
      </c>
      <c r="C570" s="2" t="s">
        <v>1</v>
      </c>
      <c r="D570" s="2" t="s">
        <v>648</v>
      </c>
      <c r="E570" s="2" t="s">
        <v>276</v>
      </c>
      <c r="F570" s="2" t="s">
        <v>480</v>
      </c>
      <c r="G570" s="5">
        <v>30</v>
      </c>
      <c r="H570" s="5">
        <v>12.8</v>
      </c>
      <c r="I570" s="5">
        <v>384</v>
      </c>
      <c r="J570" s="5">
        <v>96290.700000000012</v>
      </c>
      <c r="K570" s="3" t="str" cm="1">
        <f t="array" ref="K570">_xlfn.LET(_xlpm.d,UPPER(TRIM(CLEAN(SUBSTITUTE(F570,CHAR(160),"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71" spans="2:11" hidden="1" x14ac:dyDescent="0.25">
      <c r="B571" s="20">
        <v>45882</v>
      </c>
      <c r="C571" s="2" t="s">
        <v>1</v>
      </c>
      <c r="D571" s="2" t="s">
        <v>649</v>
      </c>
      <c r="E571" s="2" t="s">
        <v>141</v>
      </c>
      <c r="F571" s="2" t="s">
        <v>480</v>
      </c>
      <c r="G571" s="5">
        <v>100</v>
      </c>
      <c r="H571" s="5">
        <v>12.8</v>
      </c>
      <c r="I571" s="5">
        <v>1280</v>
      </c>
      <c r="J571" s="5">
        <v>97570.700000000012</v>
      </c>
      <c r="K571" s="3" t="str" cm="1">
        <f t="array" ref="K571">_xlfn.LET(_xlpm.d,UPPER(TRIM(CLEAN(SUBSTITUTE(F571,CHAR(160),"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72" spans="2:11" hidden="1" x14ac:dyDescent="0.25">
      <c r="B572" s="20">
        <v>45884</v>
      </c>
      <c r="C572" s="2" t="s">
        <v>1</v>
      </c>
      <c r="D572" s="2" t="s">
        <v>650</v>
      </c>
      <c r="E572" s="2" t="s">
        <v>154</v>
      </c>
      <c r="F572" s="2" t="s">
        <v>480</v>
      </c>
      <c r="G572" s="5">
        <v>50</v>
      </c>
      <c r="H572" s="5">
        <v>12.8</v>
      </c>
      <c r="I572" s="5">
        <v>640</v>
      </c>
      <c r="J572" s="5">
        <v>98210.700000000012</v>
      </c>
      <c r="K572" s="3" t="str" cm="1">
        <f t="array" ref="K572">_xlfn.LET(_xlpm.d,UPPER(TRIM(CLEAN(SUBSTITUTE(F572,CHAR(160),"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73" spans="2:11" hidden="1" x14ac:dyDescent="0.25">
      <c r="B573" s="20">
        <v>45884</v>
      </c>
      <c r="C573" s="2" t="s">
        <v>1</v>
      </c>
      <c r="D573" s="2" t="s">
        <v>651</v>
      </c>
      <c r="E573" s="2" t="s">
        <v>241</v>
      </c>
      <c r="F573" s="2" t="s">
        <v>480</v>
      </c>
      <c r="G573" s="5">
        <v>18</v>
      </c>
      <c r="H573" s="5">
        <v>12.8</v>
      </c>
      <c r="I573" s="5">
        <v>230.4</v>
      </c>
      <c r="J573" s="5">
        <v>98441.1</v>
      </c>
      <c r="K573" s="3" t="str" cm="1">
        <f t="array" ref="K573">_xlfn.LET(_xlpm.d,UPPER(TRIM(CLEAN(SUBSTITUTE(F573,CHAR(160),"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74" spans="2:11" hidden="1" x14ac:dyDescent="0.25">
      <c r="B574" s="20">
        <v>45888</v>
      </c>
      <c r="C574" s="2" t="s">
        <v>1</v>
      </c>
      <c r="D574" s="2" t="s">
        <v>652</v>
      </c>
      <c r="E574" s="2" t="s">
        <v>147</v>
      </c>
      <c r="F574" s="2" t="s">
        <v>480</v>
      </c>
      <c r="G574" s="5">
        <v>50</v>
      </c>
      <c r="H574" s="5">
        <v>12.8</v>
      </c>
      <c r="I574" s="5">
        <v>640</v>
      </c>
      <c r="J574" s="5">
        <v>99081.1</v>
      </c>
      <c r="K574" s="3" t="str" cm="1">
        <f t="array" ref="K574">_xlfn.LET(_xlpm.d,UPPER(TRIM(CLEAN(SUBSTITUTE(F574,CHAR(160),"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75" spans="2:11" hidden="1" x14ac:dyDescent="0.25">
      <c r="B575" s="20">
        <v>45888</v>
      </c>
      <c r="C575" s="2" t="s">
        <v>1</v>
      </c>
      <c r="D575" s="2" t="s">
        <v>653</v>
      </c>
      <c r="E575" s="2" t="s">
        <v>143</v>
      </c>
      <c r="F575" s="2" t="s">
        <v>480</v>
      </c>
      <c r="G575" s="5">
        <v>80</v>
      </c>
      <c r="H575" s="5">
        <v>12.8</v>
      </c>
      <c r="I575" s="5">
        <v>1024</v>
      </c>
      <c r="J575" s="5">
        <v>100105.1</v>
      </c>
      <c r="K575" s="3" t="str" cm="1">
        <f t="array" ref="K575">_xlfn.LET(_xlpm.d,UPPER(TRIM(CLEAN(SUBSTITUTE(F575,CHAR(160),"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76" spans="2:11" hidden="1" x14ac:dyDescent="0.25">
      <c r="B576" s="20">
        <v>45888</v>
      </c>
      <c r="C576" s="2" t="s">
        <v>1</v>
      </c>
      <c r="D576" s="2" t="s">
        <v>654</v>
      </c>
      <c r="E576" s="2" t="s">
        <v>156</v>
      </c>
      <c r="F576" s="2" t="s">
        <v>480</v>
      </c>
      <c r="G576" s="5">
        <v>50</v>
      </c>
      <c r="H576" s="5">
        <v>12.8</v>
      </c>
      <c r="I576" s="5">
        <v>640</v>
      </c>
      <c r="J576" s="5">
        <v>100745.1</v>
      </c>
      <c r="K576" s="3" t="str" cm="1">
        <f t="array" ref="K576">_xlfn.LET(_xlpm.d,UPPER(TRIM(CLEAN(SUBSTITUTE(F576,CHAR(160),"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77" spans="2:11" hidden="1" x14ac:dyDescent="0.25">
      <c r="B577" s="20">
        <v>45891</v>
      </c>
      <c r="C577" s="2" t="s">
        <v>1</v>
      </c>
      <c r="D577" s="2" t="s">
        <v>655</v>
      </c>
      <c r="E577" s="2" t="s">
        <v>43</v>
      </c>
      <c r="F577" s="2" t="s">
        <v>656</v>
      </c>
      <c r="G577" s="5">
        <v>10</v>
      </c>
      <c r="H577" s="5">
        <v>11.95</v>
      </c>
      <c r="I577" s="5">
        <v>119.5</v>
      </c>
      <c r="J577" s="5">
        <v>100864.6</v>
      </c>
      <c r="K577" s="3" t="str" cm="1">
        <f t="array" ref="K577">_xlfn.LET(_xlpm.d,UPPER(TRIM(CLEAN(SUBSTITUTE(F577,CHAR(160),"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78" spans="2:11" hidden="1" x14ac:dyDescent="0.25">
      <c r="B578" s="20">
        <v>45891</v>
      </c>
      <c r="C578" s="2" t="s">
        <v>1</v>
      </c>
      <c r="D578" s="2" t="s">
        <v>657</v>
      </c>
      <c r="E578" s="2" t="s">
        <v>241</v>
      </c>
      <c r="F578" s="2" t="s">
        <v>480</v>
      </c>
      <c r="G578" s="5">
        <v>20</v>
      </c>
      <c r="H578" s="5">
        <v>12.8</v>
      </c>
      <c r="I578" s="5">
        <v>256</v>
      </c>
      <c r="J578" s="5">
        <v>101120.6</v>
      </c>
      <c r="K578" s="3" t="str" cm="1">
        <f t="array" ref="K578">_xlfn.LET(_xlpm.d,UPPER(TRIM(CLEAN(SUBSTITUTE(F578,CHAR(160),"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79" spans="2:11" hidden="1" x14ac:dyDescent="0.25">
      <c r="B579" s="20">
        <v>45891</v>
      </c>
      <c r="C579" s="2" t="s">
        <v>1</v>
      </c>
      <c r="D579" s="2" t="s">
        <v>658</v>
      </c>
      <c r="E579" s="2" t="s">
        <v>154</v>
      </c>
      <c r="F579" s="2" t="s">
        <v>480</v>
      </c>
      <c r="G579" s="5">
        <v>50</v>
      </c>
      <c r="H579" s="5">
        <v>12.8</v>
      </c>
      <c r="I579" s="5">
        <v>640</v>
      </c>
      <c r="J579" s="5">
        <v>101760.6</v>
      </c>
      <c r="K579" s="3" t="str" cm="1">
        <f t="array" ref="K579">_xlfn.LET(_xlpm.d,UPPER(TRIM(CLEAN(SUBSTITUTE(F579,CHAR(160),"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80" spans="2:11" hidden="1" x14ac:dyDescent="0.25">
      <c r="B580" s="20">
        <v>45895</v>
      </c>
      <c r="C580" s="2" t="s">
        <v>1</v>
      </c>
      <c r="D580" s="2" t="s">
        <v>659</v>
      </c>
      <c r="E580" s="2" t="s">
        <v>147</v>
      </c>
      <c r="F580" s="2" t="s">
        <v>480</v>
      </c>
      <c r="G580" s="5">
        <v>50</v>
      </c>
      <c r="H580" s="5">
        <v>12.8</v>
      </c>
      <c r="I580" s="5">
        <v>640</v>
      </c>
      <c r="J580" s="5">
        <v>102400.6</v>
      </c>
      <c r="K580" s="3" t="str" cm="1">
        <f t="array" ref="K580">_xlfn.LET(_xlpm.d,UPPER(TRIM(CLEAN(SUBSTITUTE(F580,CHAR(160),"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81" spans="2:11" hidden="1" x14ac:dyDescent="0.25">
      <c r="B581" s="20">
        <v>45895</v>
      </c>
      <c r="C581" s="2" t="s">
        <v>1</v>
      </c>
      <c r="D581" s="2" t="s">
        <v>660</v>
      </c>
      <c r="E581" s="2" t="s">
        <v>214</v>
      </c>
      <c r="F581" s="2" t="s">
        <v>480</v>
      </c>
      <c r="G581" s="5">
        <v>30</v>
      </c>
      <c r="H581" s="5">
        <v>12.8</v>
      </c>
      <c r="I581" s="5">
        <v>384</v>
      </c>
      <c r="J581" s="5">
        <v>102784.6</v>
      </c>
      <c r="K581" s="3" t="str" cm="1">
        <f t="array" ref="K581">_xlfn.LET(_xlpm.d,UPPER(TRIM(CLEAN(SUBSTITUTE(F581,CHAR(160),"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82" spans="2:11" hidden="1" x14ac:dyDescent="0.25">
      <c r="B582" s="20">
        <v>45895</v>
      </c>
      <c r="C582" s="2" t="s">
        <v>1</v>
      </c>
      <c r="D582" s="2" t="s">
        <v>661</v>
      </c>
      <c r="E582" s="2" t="s">
        <v>162</v>
      </c>
      <c r="F582" s="2" t="s">
        <v>480</v>
      </c>
      <c r="G582" s="5">
        <v>100</v>
      </c>
      <c r="H582" s="5">
        <v>12.8</v>
      </c>
      <c r="I582" s="5">
        <v>1280</v>
      </c>
      <c r="J582" s="5">
        <v>104064.6</v>
      </c>
      <c r="K582" s="3" t="str" cm="1">
        <f t="array" ref="K582">_xlfn.LET(_xlpm.d,UPPER(TRIM(CLEAN(SUBSTITUTE(F582,CHAR(160),"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83" spans="2:11" hidden="1" x14ac:dyDescent="0.25">
      <c r="B583" s="20">
        <v>45895</v>
      </c>
      <c r="C583" s="2" t="s">
        <v>1</v>
      </c>
      <c r="D583" s="2" t="s">
        <v>662</v>
      </c>
      <c r="E583" s="2" t="s">
        <v>261</v>
      </c>
      <c r="F583" s="2" t="s">
        <v>480</v>
      </c>
      <c r="G583" s="5">
        <v>20</v>
      </c>
      <c r="H583" s="5">
        <v>12.8</v>
      </c>
      <c r="I583" s="5">
        <v>256</v>
      </c>
      <c r="J583" s="5">
        <v>104320.6</v>
      </c>
      <c r="K583" s="3" t="str" cm="1">
        <f t="array" ref="K583">_xlfn.LET(_xlpm.d,UPPER(TRIM(CLEAN(SUBSTITUTE(F583,CHAR(160),"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84" spans="2:11" hidden="1" x14ac:dyDescent="0.25">
      <c r="B584" s="20">
        <v>45896</v>
      </c>
      <c r="C584" s="2" t="s">
        <v>1</v>
      </c>
      <c r="D584" s="2" t="s">
        <v>663</v>
      </c>
      <c r="E584" s="2" t="s">
        <v>266</v>
      </c>
      <c r="F584" s="2" t="s">
        <v>480</v>
      </c>
      <c r="G584" s="5">
        <v>50</v>
      </c>
      <c r="H584" s="5">
        <v>12.8</v>
      </c>
      <c r="I584" s="5">
        <v>640</v>
      </c>
      <c r="J584" s="5">
        <v>104960.6</v>
      </c>
      <c r="K584" s="3" t="str" cm="1">
        <f t="array" ref="K584">_xlfn.LET(_xlpm.d,UPPER(TRIM(CLEAN(SUBSTITUTE(F584,CHAR(160),"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85" spans="2:11" hidden="1" x14ac:dyDescent="0.25">
      <c r="B585" s="20">
        <v>45896</v>
      </c>
      <c r="C585" s="2" t="s">
        <v>1</v>
      </c>
      <c r="D585" s="2" t="s">
        <v>664</v>
      </c>
      <c r="E585" s="2" t="s">
        <v>149</v>
      </c>
      <c r="F585" s="2" t="s">
        <v>480</v>
      </c>
      <c r="G585" s="5">
        <v>75</v>
      </c>
      <c r="H585" s="5">
        <v>12.8</v>
      </c>
      <c r="I585" s="5">
        <v>960</v>
      </c>
      <c r="J585" s="5">
        <v>105920.6</v>
      </c>
      <c r="K585" s="3" t="str" cm="1">
        <f t="array" ref="K585">_xlfn.LET(_xlpm.d,UPPER(TRIM(CLEAN(SUBSTITUTE(F585,CHAR(160),"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86" spans="2:11" hidden="1" x14ac:dyDescent="0.25">
      <c r="B586" s="20">
        <v>45897</v>
      </c>
      <c r="C586" s="2" t="s">
        <v>1</v>
      </c>
      <c r="D586" s="2" t="s">
        <v>665</v>
      </c>
      <c r="E586" s="2" t="s">
        <v>143</v>
      </c>
      <c r="F586" s="2" t="s">
        <v>480</v>
      </c>
      <c r="G586" s="5">
        <v>50</v>
      </c>
      <c r="H586" s="5">
        <v>12.8</v>
      </c>
      <c r="I586" s="5">
        <v>640</v>
      </c>
      <c r="J586" s="5">
        <v>106560.6</v>
      </c>
      <c r="K586" s="3" t="str" cm="1">
        <f t="array" ref="K586">_xlfn.LET(_xlpm.d,UPPER(TRIM(CLEAN(SUBSTITUTE(F586,CHAR(160),"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87" spans="2:11" hidden="1" x14ac:dyDescent="0.25">
      <c r="B587" s="20">
        <v>45897</v>
      </c>
      <c r="C587" s="2" t="s">
        <v>1</v>
      </c>
      <c r="D587" s="2" t="s">
        <v>666</v>
      </c>
      <c r="E587" s="2" t="s">
        <v>192</v>
      </c>
      <c r="F587" s="2" t="s">
        <v>480</v>
      </c>
      <c r="G587" s="5">
        <v>100</v>
      </c>
      <c r="H587" s="5">
        <v>12.8</v>
      </c>
      <c r="I587" s="5">
        <v>1280</v>
      </c>
      <c r="J587" s="5">
        <v>107840.6</v>
      </c>
      <c r="K587" s="3" t="str" cm="1">
        <f t="array" ref="K587">_xlfn.LET(_xlpm.d,UPPER(TRIM(CLEAN(SUBSTITUTE(F587,CHAR(160),"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88" spans="2:11" hidden="1" x14ac:dyDescent="0.25">
      <c r="B588" s="20">
        <v>45897</v>
      </c>
      <c r="C588" s="2" t="s">
        <v>1</v>
      </c>
      <c r="D588" s="2" t="s">
        <v>667</v>
      </c>
      <c r="E588" s="2" t="s">
        <v>180</v>
      </c>
      <c r="F588" s="2" t="s">
        <v>480</v>
      </c>
      <c r="G588" s="5">
        <v>75</v>
      </c>
      <c r="H588" s="5">
        <v>12.8</v>
      </c>
      <c r="I588" s="5">
        <v>960</v>
      </c>
      <c r="J588" s="5">
        <v>108800.6</v>
      </c>
      <c r="K588" s="3" t="str" cm="1">
        <f t="array" ref="K588">_xlfn.LET(_xlpm.d,UPPER(TRIM(CLEAN(SUBSTITUTE(F588,CHAR(160),"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89" spans="2:11" hidden="1" x14ac:dyDescent="0.25">
      <c r="B589" s="20">
        <v>45898</v>
      </c>
      <c r="C589" s="2" t="s">
        <v>1</v>
      </c>
      <c r="D589" s="2" t="s">
        <v>668</v>
      </c>
      <c r="E589" s="2" t="s">
        <v>236</v>
      </c>
      <c r="F589" s="2" t="s">
        <v>480</v>
      </c>
      <c r="G589" s="5">
        <v>50</v>
      </c>
      <c r="H589" s="5">
        <v>12.8</v>
      </c>
      <c r="I589" s="5">
        <v>640</v>
      </c>
      <c r="J589" s="5">
        <v>109440.6</v>
      </c>
      <c r="K589" s="3" t="str" cm="1">
        <f t="array" ref="K589">_xlfn.LET(_xlpm.d,UPPER(TRIM(CLEAN(SUBSTITUTE(F589,CHAR(160),"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90" spans="2:11" hidden="1" x14ac:dyDescent="0.25">
      <c r="B590" s="20">
        <v>45898</v>
      </c>
      <c r="C590" s="2" t="s">
        <v>1</v>
      </c>
      <c r="D590" s="2" t="s">
        <v>669</v>
      </c>
      <c r="E590" s="2" t="s">
        <v>241</v>
      </c>
      <c r="F590" s="2" t="s">
        <v>480</v>
      </c>
      <c r="G590" s="5">
        <v>60</v>
      </c>
      <c r="H590" s="5">
        <v>12.8</v>
      </c>
      <c r="I590" s="5">
        <v>768</v>
      </c>
      <c r="J590" s="5">
        <v>110208.6</v>
      </c>
      <c r="K590" s="3" t="str" cm="1">
        <f t="array" ref="K590">_xlfn.LET(_xlpm.d,UPPER(TRIM(CLEAN(SUBSTITUTE(F590,CHAR(160),"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91" spans="2:11" hidden="1" x14ac:dyDescent="0.25">
      <c r="B591" s="20">
        <v>45898</v>
      </c>
      <c r="C591" s="2" t="s">
        <v>1</v>
      </c>
      <c r="D591" s="2" t="s">
        <v>670</v>
      </c>
      <c r="E591" s="2" t="s">
        <v>154</v>
      </c>
      <c r="F591" s="2" t="s">
        <v>480</v>
      </c>
      <c r="G591" s="5">
        <v>40</v>
      </c>
      <c r="H591" s="5">
        <v>12.8</v>
      </c>
      <c r="I591" s="5">
        <v>512</v>
      </c>
      <c r="J591" s="5">
        <v>110720.6</v>
      </c>
      <c r="K591" s="3" t="str" cm="1">
        <f t="array" ref="K591">_xlfn.LET(_xlpm.d,UPPER(TRIM(CLEAN(SUBSTITUTE(F591,CHAR(160),"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92" spans="2:11" hidden="1" x14ac:dyDescent="0.25">
      <c r="B592" s="20">
        <v>45898</v>
      </c>
      <c r="C592" s="2" t="s">
        <v>1</v>
      </c>
      <c r="D592" s="2" t="s">
        <v>671</v>
      </c>
      <c r="E592" s="2" t="s">
        <v>238</v>
      </c>
      <c r="F592" s="2" t="s">
        <v>480</v>
      </c>
      <c r="G592" s="5">
        <v>75</v>
      </c>
      <c r="H592" s="5">
        <v>12.8</v>
      </c>
      <c r="I592" s="5">
        <v>960</v>
      </c>
      <c r="J592" s="5">
        <v>111680.6</v>
      </c>
      <c r="K592" s="3" t="str" cm="1">
        <f t="array" ref="K592">_xlfn.LET(_xlpm.d,UPPER(TRIM(CLEAN(SUBSTITUTE(F592,CHAR(160),"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93" spans="2:11" hidden="1" x14ac:dyDescent="0.25">
      <c r="B593" s="20">
        <v>45898</v>
      </c>
      <c r="C593" s="2" t="s">
        <v>1</v>
      </c>
      <c r="D593" s="2" t="s">
        <v>672</v>
      </c>
      <c r="E593" s="2" t="s">
        <v>224</v>
      </c>
      <c r="F593" s="2" t="s">
        <v>480</v>
      </c>
      <c r="G593" s="5">
        <v>50</v>
      </c>
      <c r="H593" s="5">
        <v>12.8</v>
      </c>
      <c r="I593" s="5">
        <v>640</v>
      </c>
      <c r="J593" s="5">
        <v>112320.6</v>
      </c>
      <c r="K593" s="3" t="str" cm="1">
        <f t="array" ref="K593">_xlfn.LET(_xlpm.d,UPPER(TRIM(CLEAN(SUBSTITUTE(F593,CHAR(160),"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94" spans="2:11" hidden="1" x14ac:dyDescent="0.25">
      <c r="B594" s="20">
        <v>45898</v>
      </c>
      <c r="C594" s="2" t="s">
        <v>1</v>
      </c>
      <c r="D594" s="2" t="s">
        <v>673</v>
      </c>
      <c r="E594" s="2" t="s">
        <v>307</v>
      </c>
      <c r="F594" s="2" t="s">
        <v>480</v>
      </c>
      <c r="G594" s="5">
        <v>100</v>
      </c>
      <c r="H594" s="5">
        <v>12.8</v>
      </c>
      <c r="I594" s="5">
        <v>1280</v>
      </c>
      <c r="J594" s="5">
        <v>113600.6</v>
      </c>
      <c r="K594" s="3" t="str" cm="1">
        <f t="array" ref="K594">_xlfn.LET(_xlpm.d,UPPER(TRIM(CLEAN(SUBSTITUTE(F594,CHAR(160),"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95" spans="2:11" hidden="1" x14ac:dyDescent="0.25">
      <c r="B595" s="20">
        <v>45901</v>
      </c>
      <c r="C595" s="2" t="s">
        <v>1</v>
      </c>
      <c r="D595" s="2" t="s">
        <v>674</v>
      </c>
      <c r="E595" s="2" t="s">
        <v>158</v>
      </c>
      <c r="F595" s="2" t="s">
        <v>480</v>
      </c>
      <c r="G595" s="5">
        <v>52</v>
      </c>
      <c r="H595" s="5">
        <v>12.8</v>
      </c>
      <c r="I595" s="5">
        <v>665.6</v>
      </c>
      <c r="J595" s="5">
        <v>114266.20000000001</v>
      </c>
      <c r="K595" s="3" t="str" cm="1">
        <f t="array" ref="K595">_xlfn.LET(_xlpm.d,UPPER(TRIM(CLEAN(SUBSTITUTE(F595,CHAR(160),"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96" spans="2:11" hidden="1" x14ac:dyDescent="0.25">
      <c r="B596" s="20">
        <v>45902</v>
      </c>
      <c r="C596" s="2" t="s">
        <v>1</v>
      </c>
      <c r="D596" s="2" t="s">
        <v>675</v>
      </c>
      <c r="E596" s="2" t="s">
        <v>147</v>
      </c>
      <c r="F596" s="2" t="s">
        <v>480</v>
      </c>
      <c r="G596" s="5">
        <v>35</v>
      </c>
      <c r="H596" s="5">
        <v>12.8</v>
      </c>
      <c r="I596" s="5">
        <v>448</v>
      </c>
      <c r="J596" s="5">
        <v>114714.20000000001</v>
      </c>
      <c r="K596" s="3" t="str" cm="1">
        <f t="array" ref="K596">_xlfn.LET(_xlpm.d,UPPER(TRIM(CLEAN(SUBSTITUTE(F596,CHAR(160),"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97" spans="2:11" hidden="1" x14ac:dyDescent="0.25">
      <c r="B597" s="20">
        <v>45902</v>
      </c>
      <c r="C597" s="2" t="s">
        <v>1</v>
      </c>
      <c r="D597" s="2" t="s">
        <v>676</v>
      </c>
      <c r="E597" s="2" t="s">
        <v>156</v>
      </c>
      <c r="F597" s="2" t="s">
        <v>480</v>
      </c>
      <c r="G597" s="5">
        <v>42</v>
      </c>
      <c r="H597" s="5">
        <v>12.8</v>
      </c>
      <c r="I597" s="5">
        <v>537.6</v>
      </c>
      <c r="J597" s="5">
        <v>115251.80000000002</v>
      </c>
      <c r="K597" s="3" t="str" cm="1">
        <f t="array" ref="K597">_xlfn.LET(_xlpm.d,UPPER(TRIM(CLEAN(SUBSTITUTE(F597,CHAR(160),"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98" spans="2:11" hidden="1" x14ac:dyDescent="0.25">
      <c r="B598" s="20">
        <v>45902</v>
      </c>
      <c r="C598" s="2" t="s">
        <v>1</v>
      </c>
      <c r="D598" s="2" t="s">
        <v>677</v>
      </c>
      <c r="E598" s="2" t="s">
        <v>141</v>
      </c>
      <c r="F598" s="2" t="s">
        <v>480</v>
      </c>
      <c r="G598" s="5">
        <v>80</v>
      </c>
      <c r="H598" s="5">
        <v>12.8</v>
      </c>
      <c r="I598" s="5">
        <v>1024</v>
      </c>
      <c r="J598" s="5">
        <v>116275.80000000002</v>
      </c>
      <c r="K598" s="3" t="str" cm="1">
        <f t="array" ref="K598">_xlfn.LET(_xlpm.d,UPPER(TRIM(CLEAN(SUBSTITUTE(F598,CHAR(160),"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99" spans="2:11" hidden="1" x14ac:dyDescent="0.25">
      <c r="B599" s="20">
        <v>45903</v>
      </c>
      <c r="C599" s="2" t="s">
        <v>1</v>
      </c>
      <c r="D599" s="2" t="s">
        <v>678</v>
      </c>
      <c r="E599" s="2" t="s">
        <v>149</v>
      </c>
      <c r="F599" s="2" t="s">
        <v>480</v>
      </c>
      <c r="G599" s="5">
        <v>80</v>
      </c>
      <c r="H599" s="5">
        <v>12.8</v>
      </c>
      <c r="I599" s="5">
        <v>1024</v>
      </c>
      <c r="J599" s="5">
        <v>117299.80000000002</v>
      </c>
      <c r="K599" s="3" t="str" cm="1">
        <f t="array" ref="K599">_xlfn.LET(_xlpm.d,UPPER(TRIM(CLEAN(SUBSTITUTE(F599,CHAR(160),"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00" spans="2:11" hidden="1" x14ac:dyDescent="0.25">
      <c r="B600" s="20">
        <v>45904</v>
      </c>
      <c r="C600" s="2" t="s">
        <v>1</v>
      </c>
      <c r="D600" s="2" t="s">
        <v>679</v>
      </c>
      <c r="E600" s="2" t="s">
        <v>236</v>
      </c>
      <c r="F600" s="2" t="s">
        <v>480</v>
      </c>
      <c r="G600" s="5">
        <v>80</v>
      </c>
      <c r="H600" s="5">
        <v>12.8</v>
      </c>
      <c r="I600" s="5">
        <v>1024</v>
      </c>
      <c r="J600" s="5">
        <v>118323.80000000002</v>
      </c>
      <c r="K600" s="3" t="str" cm="1">
        <f t="array" ref="K600">_xlfn.LET(_xlpm.d,UPPER(TRIM(CLEAN(SUBSTITUTE(F600,CHAR(160),"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01" spans="2:11" hidden="1" x14ac:dyDescent="0.25">
      <c r="B601" s="20">
        <v>45904</v>
      </c>
      <c r="C601" s="2" t="s">
        <v>1</v>
      </c>
      <c r="D601" s="2" t="s">
        <v>680</v>
      </c>
      <c r="E601" s="2" t="s">
        <v>180</v>
      </c>
      <c r="F601" s="2" t="s">
        <v>480</v>
      </c>
      <c r="G601" s="5">
        <v>64</v>
      </c>
      <c r="H601" s="5">
        <v>12.8</v>
      </c>
      <c r="I601" s="5">
        <v>819.2</v>
      </c>
      <c r="J601" s="5">
        <v>119143.00000000001</v>
      </c>
      <c r="K601" s="3" t="str" cm="1">
        <f t="array" ref="K601">_xlfn.LET(_xlpm.d,UPPER(TRIM(CLEAN(SUBSTITUTE(F601,CHAR(160),"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02" spans="2:11" hidden="1" x14ac:dyDescent="0.25">
      <c r="B602" s="20">
        <v>45904</v>
      </c>
      <c r="C602" s="2" t="s">
        <v>1</v>
      </c>
      <c r="D602" s="2" t="s">
        <v>681</v>
      </c>
      <c r="E602" s="2" t="s">
        <v>135</v>
      </c>
      <c r="F602" s="2" t="s">
        <v>480</v>
      </c>
      <c r="G602" s="5">
        <v>50</v>
      </c>
      <c r="H602" s="5">
        <v>12.8</v>
      </c>
      <c r="I602" s="5">
        <v>640</v>
      </c>
      <c r="J602" s="5">
        <v>119783.00000000001</v>
      </c>
      <c r="K602" s="3" t="str" cm="1">
        <f t="array" ref="K602">_xlfn.LET(_xlpm.d,UPPER(TRIM(CLEAN(SUBSTITUTE(F602,CHAR(160),"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03" spans="2:11" hidden="1" x14ac:dyDescent="0.25">
      <c r="B603" s="20">
        <v>45905</v>
      </c>
      <c r="C603" s="2" t="s">
        <v>1</v>
      </c>
      <c r="D603" s="2" t="s">
        <v>682</v>
      </c>
      <c r="E603" s="2" t="s">
        <v>168</v>
      </c>
      <c r="F603" s="2" t="s">
        <v>480</v>
      </c>
      <c r="G603" s="5">
        <v>50</v>
      </c>
      <c r="H603" s="5">
        <v>12.8</v>
      </c>
      <c r="I603" s="5">
        <v>640</v>
      </c>
      <c r="J603" s="5">
        <v>120423.00000000001</v>
      </c>
      <c r="K603" s="3" t="str" cm="1">
        <f t="array" ref="K603">_xlfn.LET(_xlpm.d,UPPER(TRIM(CLEAN(SUBSTITUTE(F603,CHAR(160),"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04" spans="2:11" hidden="1" x14ac:dyDescent="0.25">
      <c r="B604" s="20">
        <v>45905</v>
      </c>
      <c r="C604" s="2" t="s">
        <v>1</v>
      </c>
      <c r="D604" s="2" t="s">
        <v>683</v>
      </c>
      <c r="E604" s="2" t="s">
        <v>243</v>
      </c>
      <c r="F604" s="2" t="s">
        <v>480</v>
      </c>
      <c r="G604" s="5">
        <v>60</v>
      </c>
      <c r="H604" s="5">
        <v>12.8</v>
      </c>
      <c r="I604" s="5">
        <v>768</v>
      </c>
      <c r="J604" s="5">
        <v>121191.00000000001</v>
      </c>
      <c r="K604" s="3" t="str" cm="1">
        <f t="array" ref="K604">_xlfn.LET(_xlpm.d,UPPER(TRIM(CLEAN(SUBSTITUTE(F604,CHAR(160),"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05" spans="2:11" hidden="1" x14ac:dyDescent="0.25">
      <c r="B605" s="20">
        <v>45905</v>
      </c>
      <c r="C605" s="2" t="s">
        <v>1</v>
      </c>
      <c r="D605" s="2" t="s">
        <v>684</v>
      </c>
      <c r="E605" s="2" t="s">
        <v>154</v>
      </c>
      <c r="F605" s="2" t="s">
        <v>480</v>
      </c>
      <c r="G605" s="5">
        <v>150</v>
      </c>
      <c r="H605" s="5">
        <v>12.8</v>
      </c>
      <c r="I605" s="5">
        <v>1920</v>
      </c>
      <c r="J605" s="5">
        <v>123111.00000000001</v>
      </c>
      <c r="K605" s="3" t="str" cm="1">
        <f t="array" ref="K605">_xlfn.LET(_xlpm.d,UPPER(TRIM(CLEAN(SUBSTITUTE(F605,CHAR(160),"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06" spans="2:11" hidden="1" x14ac:dyDescent="0.25">
      <c r="B606" s="20">
        <v>45905</v>
      </c>
      <c r="C606" s="2" t="s">
        <v>1</v>
      </c>
      <c r="D606" s="2" t="s">
        <v>685</v>
      </c>
      <c r="E606" s="2" t="s">
        <v>43</v>
      </c>
      <c r="F606" s="2" t="s">
        <v>686</v>
      </c>
      <c r="G606" s="5">
        <v>50</v>
      </c>
      <c r="H606" s="5">
        <v>11.95</v>
      </c>
      <c r="I606" s="5">
        <v>597.5</v>
      </c>
      <c r="J606" s="5">
        <v>123708.50000000001</v>
      </c>
      <c r="K606" s="3" t="str" cm="1">
        <f t="array" ref="K606">_xlfn.LET(_xlpm.d,UPPER(TRIM(CLEAN(SUBSTITUTE(F606,CHAR(160),"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07" spans="2:11" hidden="1" x14ac:dyDescent="0.25">
      <c r="B607" s="20">
        <v>45905</v>
      </c>
      <c r="C607" s="2" t="s">
        <v>1</v>
      </c>
      <c r="D607" s="2" t="s">
        <v>687</v>
      </c>
      <c r="E607" s="2" t="s">
        <v>241</v>
      </c>
      <c r="F607" s="2" t="s">
        <v>480</v>
      </c>
      <c r="G607" s="5">
        <v>100</v>
      </c>
      <c r="H607" s="5">
        <v>12.8</v>
      </c>
      <c r="I607" s="5">
        <v>1280</v>
      </c>
      <c r="J607" s="5">
        <v>124988.50000000001</v>
      </c>
      <c r="K607" s="3" t="str" cm="1">
        <f t="array" ref="K607">_xlfn.LET(_xlpm.d,UPPER(TRIM(CLEAN(SUBSTITUTE(F607,CHAR(160),"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08" spans="2:11" hidden="1" x14ac:dyDescent="0.25">
      <c r="B608" s="20">
        <v>45905</v>
      </c>
      <c r="C608" s="2" t="s">
        <v>1</v>
      </c>
      <c r="D608" s="2" t="s">
        <v>688</v>
      </c>
      <c r="E608" s="2" t="s">
        <v>154</v>
      </c>
      <c r="F608" s="2" t="s">
        <v>480</v>
      </c>
      <c r="G608" s="5">
        <v>82</v>
      </c>
      <c r="H608" s="5">
        <v>12.8</v>
      </c>
      <c r="I608" s="5">
        <v>1049.5999999999999</v>
      </c>
      <c r="J608" s="5">
        <v>126038.10000000002</v>
      </c>
      <c r="K608" s="3" t="str" cm="1">
        <f t="array" ref="K608">_xlfn.LET(_xlpm.d,UPPER(TRIM(CLEAN(SUBSTITUTE(F608,CHAR(160),"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09" spans="2:11" hidden="1" x14ac:dyDescent="0.25">
      <c r="B609" s="20">
        <v>45909</v>
      </c>
      <c r="C609" s="2" t="s">
        <v>1</v>
      </c>
      <c r="D609" s="2" t="s">
        <v>689</v>
      </c>
      <c r="E609" s="2" t="s">
        <v>143</v>
      </c>
      <c r="F609" s="2" t="s">
        <v>480</v>
      </c>
      <c r="G609" s="5">
        <v>150</v>
      </c>
      <c r="H609" s="5">
        <v>12.8</v>
      </c>
      <c r="I609" s="5">
        <v>1920</v>
      </c>
      <c r="J609" s="5">
        <v>127958.10000000002</v>
      </c>
      <c r="K609" s="3" t="str" cm="1">
        <f t="array" ref="K609">_xlfn.LET(_xlpm.d,UPPER(TRIM(CLEAN(SUBSTITUTE(F609,CHAR(160),"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10" spans="2:11" hidden="1" x14ac:dyDescent="0.25">
      <c r="B610" s="20">
        <v>45909</v>
      </c>
      <c r="C610" s="2" t="s">
        <v>1</v>
      </c>
      <c r="D610" s="2" t="s">
        <v>690</v>
      </c>
      <c r="E610" s="2" t="s">
        <v>141</v>
      </c>
      <c r="F610" s="2" t="s">
        <v>480</v>
      </c>
      <c r="G610" s="5">
        <v>64</v>
      </c>
      <c r="H610" s="5">
        <v>12.8</v>
      </c>
      <c r="I610" s="5">
        <v>819.2</v>
      </c>
      <c r="J610" s="5">
        <v>128777.30000000002</v>
      </c>
      <c r="K610" s="3" t="str" cm="1">
        <f t="array" ref="K610">_xlfn.LET(_xlpm.d,UPPER(TRIM(CLEAN(SUBSTITUTE(F610,CHAR(160),"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11" spans="2:11" hidden="1" x14ac:dyDescent="0.25">
      <c r="B611" s="20">
        <v>45910</v>
      </c>
      <c r="C611" s="2" t="s">
        <v>1</v>
      </c>
      <c r="D611" s="2" t="s">
        <v>691</v>
      </c>
      <c r="E611" s="2" t="s">
        <v>149</v>
      </c>
      <c r="F611" s="2" t="s">
        <v>480</v>
      </c>
      <c r="G611" s="5">
        <v>80</v>
      </c>
      <c r="H611" s="5">
        <v>12.8</v>
      </c>
      <c r="I611" s="5">
        <v>1024</v>
      </c>
      <c r="J611" s="5">
        <v>129801.30000000002</v>
      </c>
      <c r="K611" s="3" t="str" cm="1">
        <f t="array" ref="K611">_xlfn.LET(_xlpm.d,UPPER(TRIM(CLEAN(SUBSTITUTE(F611,CHAR(160),"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12" spans="2:11" hidden="1" x14ac:dyDescent="0.25">
      <c r="B612" s="20">
        <v>45910</v>
      </c>
      <c r="C612" s="2" t="s">
        <v>1</v>
      </c>
      <c r="D612" s="2" t="s">
        <v>692</v>
      </c>
      <c r="E612" s="2" t="s">
        <v>544</v>
      </c>
      <c r="F612" s="2" t="s">
        <v>480</v>
      </c>
      <c r="G612" s="5">
        <v>20</v>
      </c>
      <c r="H612" s="5">
        <v>12.2</v>
      </c>
      <c r="I612" s="5">
        <v>244</v>
      </c>
      <c r="J612" s="5">
        <v>130045.30000000002</v>
      </c>
      <c r="K612" s="3" t="str" cm="1">
        <f t="array" ref="K612">_xlfn.LET(_xlpm.d,UPPER(TRIM(CLEAN(SUBSTITUTE(F612,CHAR(160),"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13" spans="2:11" hidden="1" x14ac:dyDescent="0.25">
      <c r="B613" s="20">
        <v>45911</v>
      </c>
      <c r="C613" s="2" t="s">
        <v>1</v>
      </c>
      <c r="D613" s="2" t="s">
        <v>693</v>
      </c>
      <c r="E613" s="2" t="s">
        <v>180</v>
      </c>
      <c r="F613" s="2" t="s">
        <v>480</v>
      </c>
      <c r="G613" s="5">
        <v>40</v>
      </c>
      <c r="H613" s="5">
        <v>12.8</v>
      </c>
      <c r="I613" s="5">
        <v>512</v>
      </c>
      <c r="J613" s="5">
        <v>130557.30000000002</v>
      </c>
      <c r="K613" s="3" t="str" cm="1">
        <f t="array" ref="K613">_xlfn.LET(_xlpm.d,UPPER(TRIM(CLEAN(SUBSTITUTE(F613,CHAR(160),"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14" spans="2:11" hidden="1" x14ac:dyDescent="0.25">
      <c r="B614" s="20">
        <v>45911</v>
      </c>
      <c r="C614" s="2" t="s">
        <v>1</v>
      </c>
      <c r="D614" s="2" t="s">
        <v>694</v>
      </c>
      <c r="E614" s="2" t="s">
        <v>192</v>
      </c>
      <c r="F614" s="2" t="s">
        <v>480</v>
      </c>
      <c r="G614" s="5">
        <v>50</v>
      </c>
      <c r="H614" s="5">
        <v>12.8</v>
      </c>
      <c r="I614" s="5">
        <v>640</v>
      </c>
      <c r="J614" s="5">
        <v>131197.30000000002</v>
      </c>
      <c r="K614" s="3" t="str" cm="1">
        <f t="array" ref="K614">_xlfn.LET(_xlpm.d,UPPER(TRIM(CLEAN(SUBSTITUTE(F614,CHAR(160),"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15" spans="2:11" hidden="1" x14ac:dyDescent="0.25">
      <c r="B615" s="20">
        <v>45911</v>
      </c>
      <c r="C615" s="2" t="s">
        <v>1</v>
      </c>
      <c r="D615" s="2" t="s">
        <v>695</v>
      </c>
      <c r="E615" s="2" t="s">
        <v>135</v>
      </c>
      <c r="F615" s="2" t="s">
        <v>480</v>
      </c>
      <c r="G615" s="5">
        <v>120</v>
      </c>
      <c r="H615" s="5">
        <v>12.8</v>
      </c>
      <c r="I615" s="5">
        <v>1536</v>
      </c>
      <c r="J615" s="5">
        <v>132733.30000000002</v>
      </c>
      <c r="K615" s="3" t="str" cm="1">
        <f t="array" ref="K615">_xlfn.LET(_xlpm.d,UPPER(TRIM(CLEAN(SUBSTITUTE(F615,CHAR(160),"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16" spans="2:11" hidden="1" x14ac:dyDescent="0.25">
      <c r="B616" s="20">
        <v>45912</v>
      </c>
      <c r="C616" s="2" t="s">
        <v>1</v>
      </c>
      <c r="D616" s="2" t="s">
        <v>696</v>
      </c>
      <c r="E616" s="2" t="s">
        <v>224</v>
      </c>
      <c r="F616" s="2" t="s">
        <v>480</v>
      </c>
      <c r="G616" s="5">
        <v>50</v>
      </c>
      <c r="H616" s="5">
        <v>12.8</v>
      </c>
      <c r="I616" s="5">
        <v>640</v>
      </c>
      <c r="J616" s="5">
        <v>133373.30000000002</v>
      </c>
      <c r="K616" s="3" t="str" cm="1">
        <f t="array" ref="K616">_xlfn.LET(_xlpm.d,UPPER(TRIM(CLEAN(SUBSTITUTE(F616,CHAR(160),"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17" spans="2:11" hidden="1" x14ac:dyDescent="0.25">
      <c r="B617" s="20">
        <v>45916</v>
      </c>
      <c r="C617" s="2" t="s">
        <v>1</v>
      </c>
      <c r="D617" s="2" t="s">
        <v>697</v>
      </c>
      <c r="E617" s="2" t="s">
        <v>261</v>
      </c>
      <c r="F617" s="2" t="s">
        <v>480</v>
      </c>
      <c r="G617" s="5">
        <v>60</v>
      </c>
      <c r="H617" s="5">
        <v>12.8</v>
      </c>
      <c r="I617" s="5">
        <v>768</v>
      </c>
      <c r="J617" s="5">
        <v>134141.30000000002</v>
      </c>
      <c r="K617" s="3" t="str" cm="1">
        <f t="array" ref="K617">_xlfn.LET(_xlpm.d,UPPER(TRIM(CLEAN(SUBSTITUTE(F617,CHAR(160),"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18" spans="2:11" hidden="1" x14ac:dyDescent="0.25">
      <c r="B618" s="20">
        <v>45917</v>
      </c>
      <c r="C618" s="2" t="s">
        <v>1</v>
      </c>
      <c r="D618" s="2" t="s">
        <v>698</v>
      </c>
      <c r="E618" s="2" t="s">
        <v>241</v>
      </c>
      <c r="F618" s="2" t="s">
        <v>480</v>
      </c>
      <c r="G618" s="5">
        <v>70</v>
      </c>
      <c r="H618" s="5">
        <v>12.8</v>
      </c>
      <c r="I618" s="5">
        <v>896</v>
      </c>
      <c r="J618" s="5">
        <v>135037.30000000002</v>
      </c>
      <c r="K618" s="3" t="str" cm="1">
        <f t="array" ref="K618">_xlfn.LET(_xlpm.d,UPPER(TRIM(CLEAN(SUBSTITUTE(F618,CHAR(160),"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19" spans="2:11" hidden="1" x14ac:dyDescent="0.25">
      <c r="B619" s="20">
        <v>45924</v>
      </c>
      <c r="C619" s="2" t="s">
        <v>1</v>
      </c>
      <c r="D619" s="2" t="s">
        <v>699</v>
      </c>
      <c r="E619" s="2" t="s">
        <v>149</v>
      </c>
      <c r="F619" s="2" t="s">
        <v>480</v>
      </c>
      <c r="G619" s="5">
        <v>20</v>
      </c>
      <c r="H619" s="5">
        <v>12.8</v>
      </c>
      <c r="I619" s="5">
        <v>256</v>
      </c>
      <c r="J619" s="5">
        <v>135293.30000000002</v>
      </c>
      <c r="K619" s="3" t="str" cm="1">
        <f t="array" ref="K619">_xlfn.LET(_xlpm.d,UPPER(TRIM(CLEAN(SUBSTITUTE(F619,CHAR(160),"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20" spans="2:11" hidden="1" x14ac:dyDescent="0.25">
      <c r="B620" s="20">
        <v>45930</v>
      </c>
      <c r="C620" s="2" t="s">
        <v>1</v>
      </c>
      <c r="D620" s="2" t="s">
        <v>700</v>
      </c>
      <c r="E620" s="2" t="s">
        <v>261</v>
      </c>
      <c r="F620" s="2" t="s">
        <v>480</v>
      </c>
      <c r="G620" s="5">
        <v>30</v>
      </c>
      <c r="H620" s="5">
        <v>12.8</v>
      </c>
      <c r="I620" s="5">
        <v>384</v>
      </c>
      <c r="J620" s="5">
        <v>135677.30000000002</v>
      </c>
      <c r="K620" s="3" t="str" cm="1">
        <f t="array" ref="K620">_xlfn.LET(_xlpm.d,UPPER(TRIM(CLEAN(SUBSTITUTE(F620,CHAR(160),"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21" spans="2:11" hidden="1" x14ac:dyDescent="0.25">
      <c r="B621" s="20">
        <v>45933</v>
      </c>
      <c r="C621" s="2" t="s">
        <v>1</v>
      </c>
      <c r="D621" s="2" t="s">
        <v>701</v>
      </c>
      <c r="E621" s="2" t="s">
        <v>241</v>
      </c>
      <c r="F621" s="2" t="s">
        <v>480</v>
      </c>
      <c r="G621" s="5">
        <v>60</v>
      </c>
      <c r="H621" s="5">
        <v>12.8</v>
      </c>
      <c r="I621" s="5">
        <v>768</v>
      </c>
      <c r="J621" s="5">
        <v>136445.30000000002</v>
      </c>
      <c r="K621" s="3" t="str" cm="1">
        <f t="array" ref="K621">_xlfn.LET(_xlpm.d,UPPER(TRIM(CLEAN(SUBSTITUTE(F621,CHAR(160),"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22" spans="2:11" hidden="1" x14ac:dyDescent="0.25">
      <c r="B622" s="20">
        <v>45938</v>
      </c>
      <c r="C622" s="2" t="s">
        <v>1</v>
      </c>
      <c r="D622" s="2" t="s">
        <v>702</v>
      </c>
      <c r="E622" s="2" t="s">
        <v>544</v>
      </c>
      <c r="F622" s="2" t="s">
        <v>480</v>
      </c>
      <c r="G622" s="5">
        <v>20</v>
      </c>
      <c r="H622" s="5">
        <v>12.2</v>
      </c>
      <c r="I622" s="5">
        <v>244</v>
      </c>
      <c r="J622" s="5">
        <v>136689.30000000002</v>
      </c>
      <c r="K622" s="3" t="str" cm="1">
        <f t="array" ref="K622">_xlfn.LET(_xlpm.d,UPPER(TRIM(CLEAN(SUBSTITUTE(F622,CHAR(160),"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23" spans="2:11" hidden="1" x14ac:dyDescent="0.25">
      <c r="B623" s="20">
        <v>45940</v>
      </c>
      <c r="C623" s="2" t="s">
        <v>1</v>
      </c>
      <c r="D623" s="2" t="s">
        <v>703</v>
      </c>
      <c r="E623" s="2" t="s">
        <v>241</v>
      </c>
      <c r="F623" s="2" t="s">
        <v>480</v>
      </c>
      <c r="G623" s="5">
        <v>20</v>
      </c>
      <c r="H623" s="5">
        <v>12.8</v>
      </c>
      <c r="I623" s="5">
        <v>256</v>
      </c>
      <c r="J623" s="5">
        <v>136945.30000000002</v>
      </c>
      <c r="K623" s="3" t="str" cm="1">
        <f t="array" ref="K623">_xlfn.LET(_xlpm.d,UPPER(TRIM(CLEAN(SUBSTITUTE(F623,CHAR(160),"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24" spans="2:11" hidden="1" x14ac:dyDescent="0.25">
      <c r="B624" s="20">
        <v>45940</v>
      </c>
      <c r="C624" s="2" t="s">
        <v>1</v>
      </c>
      <c r="D624" s="2" t="s">
        <v>704</v>
      </c>
      <c r="E624" s="2" t="s">
        <v>43</v>
      </c>
      <c r="F624" s="2" t="s">
        <v>705</v>
      </c>
      <c r="G624" s="5">
        <v>30</v>
      </c>
      <c r="H624" s="5">
        <v>11.9</v>
      </c>
      <c r="I624" s="5">
        <v>357</v>
      </c>
      <c r="J624" s="5">
        <v>137302.30000000002</v>
      </c>
      <c r="K624" s="3" t="str" cm="1">
        <f t="array" ref="K624">_xlfn.LET(_xlpm.d,UPPER(TRIM(CLEAN(SUBSTITUTE(F624,CHAR(160),"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25" spans="2:11" hidden="1" x14ac:dyDescent="0.25">
      <c r="B625" s="20">
        <v>45947</v>
      </c>
      <c r="C625" s="2" t="s">
        <v>1</v>
      </c>
      <c r="D625" s="2" t="s">
        <v>706</v>
      </c>
      <c r="E625" s="2" t="s">
        <v>241</v>
      </c>
      <c r="F625" s="2" t="s">
        <v>480</v>
      </c>
      <c r="G625" s="5">
        <v>80</v>
      </c>
      <c r="H625" s="5">
        <v>12.8</v>
      </c>
      <c r="I625" s="5">
        <v>1024</v>
      </c>
      <c r="J625" s="5">
        <v>138326.30000000002</v>
      </c>
      <c r="K625" s="3" t="str" cm="1">
        <f t="array" ref="K625">_xlfn.LET(_xlpm.d,UPPER(TRIM(CLEAN(SUBSTITUTE(F625,CHAR(160),"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26" spans="2:11" hidden="1" x14ac:dyDescent="0.25">
      <c r="B626" s="20">
        <v>45951</v>
      </c>
      <c r="C626" s="2" t="s">
        <v>1</v>
      </c>
      <c r="D626" s="2" t="s">
        <v>707</v>
      </c>
      <c r="E626" s="2" t="s">
        <v>143</v>
      </c>
      <c r="F626" s="2" t="s">
        <v>480</v>
      </c>
      <c r="G626" s="5">
        <v>30</v>
      </c>
      <c r="H626" s="5">
        <v>12.8</v>
      </c>
      <c r="I626" s="5">
        <v>384</v>
      </c>
      <c r="J626" s="5">
        <v>138710.30000000002</v>
      </c>
      <c r="K626" s="3" t="str" cm="1">
        <f t="array" ref="K626">_xlfn.LET(_xlpm.d,UPPER(TRIM(CLEAN(SUBSTITUTE(F626,CHAR(160),"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27" spans="2:11" hidden="1" x14ac:dyDescent="0.25">
      <c r="B627" s="20">
        <v>45954</v>
      </c>
      <c r="C627" s="2" t="s">
        <v>1</v>
      </c>
      <c r="D627" s="2" t="s">
        <v>708</v>
      </c>
      <c r="E627" s="2" t="s">
        <v>43</v>
      </c>
      <c r="F627" s="2" t="s">
        <v>709</v>
      </c>
      <c r="G627" s="5">
        <v>10</v>
      </c>
      <c r="H627" s="5">
        <v>11.95</v>
      </c>
      <c r="I627" s="5">
        <v>119.5</v>
      </c>
      <c r="J627" s="5">
        <v>138829.80000000002</v>
      </c>
      <c r="K627" s="3" t="str" cm="1">
        <f t="array" ref="K627">_xlfn.LET(_xlpm.d,UPPER(TRIM(CLEAN(SUBSTITUTE(F627,CHAR(160),"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28" spans="2:11" hidden="1" x14ac:dyDescent="0.25">
      <c r="B628" s="20">
        <v>45958</v>
      </c>
      <c r="C628" s="2" t="s">
        <v>1</v>
      </c>
      <c r="D628" s="2" t="s">
        <v>710</v>
      </c>
      <c r="E628" s="2" t="s">
        <v>261</v>
      </c>
      <c r="F628" s="2" t="s">
        <v>480</v>
      </c>
      <c r="G628" s="5">
        <v>25</v>
      </c>
      <c r="H628" s="5">
        <v>12.8</v>
      </c>
      <c r="I628" s="5">
        <v>320</v>
      </c>
      <c r="J628" s="5">
        <v>139149.80000000002</v>
      </c>
      <c r="K628" s="3" t="str" cm="1">
        <f t="array" ref="K628">_xlfn.LET(_xlpm.d,UPPER(TRIM(CLEAN(SUBSTITUTE(F628,CHAR(160),"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29" spans="2:11" hidden="1" x14ac:dyDescent="0.25">
      <c r="B629" s="20">
        <v>45961</v>
      </c>
      <c r="C629" s="2" t="s">
        <v>1</v>
      </c>
      <c r="D629" s="2" t="s">
        <v>711</v>
      </c>
      <c r="E629" s="2" t="s">
        <v>238</v>
      </c>
      <c r="F629" s="2" t="s">
        <v>480</v>
      </c>
      <c r="G629" s="5">
        <v>25</v>
      </c>
      <c r="H629" s="5">
        <v>12.8</v>
      </c>
      <c r="I629" s="5">
        <v>320</v>
      </c>
      <c r="J629" s="5">
        <v>139469.80000000002</v>
      </c>
      <c r="K629" s="3" t="str" cm="1">
        <f t="array" ref="K629">_xlfn.LET(_xlpm.d,UPPER(TRIM(CLEAN(SUBSTITUTE(F629,CHAR(160),"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30" spans="2:11" hidden="1" x14ac:dyDescent="0.25">
      <c r="B630" s="20">
        <v>45961</v>
      </c>
      <c r="C630" s="2" t="s">
        <v>1</v>
      </c>
      <c r="D630" s="2" t="s">
        <v>712</v>
      </c>
      <c r="E630" s="2" t="s">
        <v>195</v>
      </c>
      <c r="F630" s="2" t="s">
        <v>480</v>
      </c>
      <c r="G630" s="5">
        <v>60</v>
      </c>
      <c r="H630" s="5">
        <v>12.8</v>
      </c>
      <c r="I630" s="5">
        <v>768</v>
      </c>
      <c r="J630" s="5">
        <v>140237.80000000002</v>
      </c>
      <c r="K630" s="3" t="str" cm="1">
        <f t="array" ref="K630">_xlfn.LET(_xlpm.d,UPPER(TRIM(CLEAN(SUBSTITUTE(F630,CHAR(160),"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31" spans="2:11" hidden="1" x14ac:dyDescent="0.25">
      <c r="B631" s="20">
        <v>45961</v>
      </c>
      <c r="C631" s="2" t="s">
        <v>1</v>
      </c>
      <c r="D631" s="2" t="s">
        <v>713</v>
      </c>
      <c r="E631" s="2" t="s">
        <v>241</v>
      </c>
      <c r="F631" s="2" t="s">
        <v>480</v>
      </c>
      <c r="G631" s="5">
        <v>50</v>
      </c>
      <c r="H631" s="5">
        <v>12.8</v>
      </c>
      <c r="I631" s="5">
        <v>640</v>
      </c>
      <c r="J631" s="5">
        <v>140877.80000000002</v>
      </c>
      <c r="K631" s="3" t="str" cm="1">
        <f t="array" ref="K631">_xlfn.LET(_xlpm.d,UPPER(TRIM(CLEAN(SUBSTITUTE(F631,CHAR(160),"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32" spans="2:11" hidden="1" x14ac:dyDescent="0.25">
      <c r="B632" s="20">
        <v>45965</v>
      </c>
      <c r="C632" s="2" t="s">
        <v>1</v>
      </c>
      <c r="D632" s="2" t="s">
        <v>714</v>
      </c>
      <c r="E632" s="2" t="s">
        <v>214</v>
      </c>
      <c r="F632" s="2" t="s">
        <v>480</v>
      </c>
      <c r="G632" s="5">
        <v>50</v>
      </c>
      <c r="H632" s="5">
        <v>12.8</v>
      </c>
      <c r="I632" s="5">
        <v>640</v>
      </c>
      <c r="J632" s="5">
        <v>141517.80000000002</v>
      </c>
      <c r="K632" s="3" t="str" cm="1">
        <f t="array" ref="K632">_xlfn.LET(_xlpm.d,UPPER(TRIM(CLEAN(SUBSTITUTE(F632,CHAR(160),"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33" spans="2:11" hidden="1" x14ac:dyDescent="0.25">
      <c r="B633" s="20">
        <v>45965</v>
      </c>
      <c r="C633" s="2" t="s">
        <v>1</v>
      </c>
      <c r="D633" s="2" t="s">
        <v>715</v>
      </c>
      <c r="E633" s="2" t="s">
        <v>261</v>
      </c>
      <c r="F633" s="2" t="s">
        <v>480</v>
      </c>
      <c r="G633" s="5">
        <v>50</v>
      </c>
      <c r="H633" s="5">
        <v>12.8</v>
      </c>
      <c r="I633" s="5">
        <v>640</v>
      </c>
      <c r="J633" s="5">
        <v>142157.80000000002</v>
      </c>
      <c r="K633" s="3" t="str" cm="1">
        <f t="array" ref="K633">_xlfn.LET(_xlpm.d,UPPER(TRIM(CLEAN(SUBSTITUTE(F633,CHAR(160),"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34" spans="2:11" hidden="1" x14ac:dyDescent="0.25">
      <c r="B634" s="20">
        <v>45965</v>
      </c>
      <c r="C634" s="2" t="s">
        <v>1</v>
      </c>
      <c r="D634" s="2" t="s">
        <v>716</v>
      </c>
      <c r="E634" s="2" t="s">
        <v>273</v>
      </c>
      <c r="F634" s="2" t="s">
        <v>480</v>
      </c>
      <c r="G634" s="5">
        <v>50</v>
      </c>
      <c r="H634" s="5">
        <v>12.8</v>
      </c>
      <c r="I634" s="5">
        <v>640</v>
      </c>
      <c r="J634" s="5">
        <v>142797.80000000002</v>
      </c>
      <c r="K634" s="3" t="str" cm="1">
        <f t="array" ref="K634">_xlfn.LET(_xlpm.d,UPPER(TRIM(CLEAN(SUBSTITUTE(F634,CHAR(160),"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35" spans="2:11" hidden="1" x14ac:dyDescent="0.25">
      <c r="B635" s="20">
        <v>45966</v>
      </c>
      <c r="C635" s="2" t="s">
        <v>1</v>
      </c>
      <c r="D635" s="2" t="s">
        <v>717</v>
      </c>
      <c r="E635" s="2" t="s">
        <v>544</v>
      </c>
      <c r="F635" s="2" t="s">
        <v>480</v>
      </c>
      <c r="G635" s="5">
        <v>40</v>
      </c>
      <c r="H635" s="5">
        <v>12.2</v>
      </c>
      <c r="I635" s="5">
        <v>488</v>
      </c>
      <c r="J635" s="5">
        <v>143285.80000000002</v>
      </c>
      <c r="K635" s="3" t="str" cm="1">
        <f t="array" ref="K635">_xlfn.LET(_xlpm.d,UPPER(TRIM(CLEAN(SUBSTITUTE(F635,CHAR(160),"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36" spans="2:11" hidden="1" x14ac:dyDescent="0.25">
      <c r="B636" s="20">
        <v>45967</v>
      </c>
      <c r="C636" s="2" t="s">
        <v>1</v>
      </c>
      <c r="D636" s="2" t="s">
        <v>718</v>
      </c>
      <c r="E636" s="2" t="s">
        <v>168</v>
      </c>
      <c r="F636" s="2" t="s">
        <v>480</v>
      </c>
      <c r="G636" s="5">
        <v>50</v>
      </c>
      <c r="H636" s="5">
        <v>12.8</v>
      </c>
      <c r="I636" s="5">
        <v>640</v>
      </c>
      <c r="J636" s="5">
        <v>143925.80000000002</v>
      </c>
      <c r="K636" s="3" t="str" cm="1">
        <f t="array" ref="K636">_xlfn.LET(_xlpm.d,UPPER(TRIM(CLEAN(SUBSTITUTE(F636,CHAR(160),"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37" spans="2:11" hidden="1" x14ac:dyDescent="0.25">
      <c r="B637" s="20">
        <v>45967</v>
      </c>
      <c r="C637" s="2" t="s">
        <v>1</v>
      </c>
      <c r="D637" s="2" t="s">
        <v>719</v>
      </c>
      <c r="E637" s="2" t="s">
        <v>192</v>
      </c>
      <c r="F637" s="2" t="s">
        <v>480</v>
      </c>
      <c r="G637" s="5">
        <v>60</v>
      </c>
      <c r="H637" s="5">
        <v>12.8</v>
      </c>
      <c r="I637" s="5">
        <v>768</v>
      </c>
      <c r="J637" s="5">
        <v>144693.80000000002</v>
      </c>
      <c r="K637" s="3" t="str" cm="1">
        <f t="array" ref="K637">_xlfn.LET(_xlpm.d,UPPER(TRIM(CLEAN(SUBSTITUTE(F637,CHAR(160),"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38" spans="2:11" hidden="1" x14ac:dyDescent="0.25">
      <c r="B638" s="20">
        <v>45967</v>
      </c>
      <c r="C638" s="2" t="s">
        <v>1</v>
      </c>
      <c r="D638" s="2" t="s">
        <v>720</v>
      </c>
      <c r="E638" s="2" t="s">
        <v>279</v>
      </c>
      <c r="F638" s="2" t="s">
        <v>480</v>
      </c>
      <c r="G638" s="5">
        <v>40</v>
      </c>
      <c r="H638" s="5">
        <v>12.8</v>
      </c>
      <c r="I638" s="5">
        <v>512</v>
      </c>
      <c r="J638" s="5">
        <v>145205.80000000002</v>
      </c>
      <c r="K638" s="3" t="str" cm="1">
        <f t="array" ref="K638">_xlfn.LET(_xlpm.d,UPPER(TRIM(CLEAN(SUBSTITUTE(F638,CHAR(160),"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39" spans="2:11" hidden="1" x14ac:dyDescent="0.25">
      <c r="B639" s="20">
        <v>45968</v>
      </c>
      <c r="C639" s="2" t="s">
        <v>1</v>
      </c>
      <c r="D639" s="2" t="s">
        <v>721</v>
      </c>
      <c r="E639" s="2" t="s">
        <v>241</v>
      </c>
      <c r="F639" s="2" t="s">
        <v>480</v>
      </c>
      <c r="G639" s="5">
        <v>40</v>
      </c>
      <c r="H639" s="5">
        <v>12.8</v>
      </c>
      <c r="I639" s="5">
        <v>512</v>
      </c>
      <c r="J639" s="5">
        <v>145717.80000000002</v>
      </c>
      <c r="K639" s="3" t="str" cm="1">
        <f t="array" ref="K639">_xlfn.LET(_xlpm.d,UPPER(TRIM(CLEAN(SUBSTITUTE(F639,CHAR(160),"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40" spans="2:11" hidden="1" x14ac:dyDescent="0.25">
      <c r="B640" s="20">
        <v>45968</v>
      </c>
      <c r="C640" s="2" t="s">
        <v>1</v>
      </c>
      <c r="D640" s="2" t="s">
        <v>722</v>
      </c>
      <c r="E640" s="2" t="s">
        <v>43</v>
      </c>
      <c r="F640" s="2" t="s">
        <v>723</v>
      </c>
      <c r="G640" s="5">
        <v>5</v>
      </c>
      <c r="H640" s="5">
        <v>11.95</v>
      </c>
      <c r="I640" s="5">
        <v>59.75</v>
      </c>
      <c r="J640" s="5">
        <v>145777.55000000002</v>
      </c>
      <c r="K640" s="3" t="str" cm="1">
        <f t="array" ref="K640">_xlfn.LET(_xlpm.d,UPPER(TRIM(CLEAN(SUBSTITUTE(F640,CHAR(160),"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41" spans="1:11" hidden="1" x14ac:dyDescent="0.25">
      <c r="B641" s="20">
        <v>45972</v>
      </c>
      <c r="C641" s="2" t="s">
        <v>1</v>
      </c>
      <c r="D641" s="2" t="s">
        <v>724</v>
      </c>
      <c r="E641" s="2" t="s">
        <v>143</v>
      </c>
      <c r="F641" s="2" t="s">
        <v>480</v>
      </c>
      <c r="G641" s="5">
        <v>20</v>
      </c>
      <c r="H641" s="5">
        <v>12.8</v>
      </c>
      <c r="I641" s="5">
        <v>256</v>
      </c>
      <c r="J641" s="5">
        <v>146033.55000000002</v>
      </c>
      <c r="K641" s="3" t="str" cm="1">
        <f t="array" ref="K641">_xlfn.LET(_xlpm.d,UPPER(TRIM(CLEAN(SUBSTITUTE(F641,CHAR(160),"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42" spans="1:11" hidden="1" x14ac:dyDescent="0.25">
      <c r="B642" s="20">
        <v>45974</v>
      </c>
      <c r="C642" s="2" t="s">
        <v>1</v>
      </c>
      <c r="D642" s="2" t="s">
        <v>725</v>
      </c>
      <c r="E642" s="2" t="s">
        <v>192</v>
      </c>
      <c r="F642" s="2" t="s">
        <v>480</v>
      </c>
      <c r="G642" s="5">
        <v>60</v>
      </c>
      <c r="H642" s="5">
        <v>12.8</v>
      </c>
      <c r="I642" s="5">
        <v>768</v>
      </c>
      <c r="J642" s="5">
        <v>146801.55000000002</v>
      </c>
      <c r="K642" s="3" t="str" cm="1">
        <f t="array" ref="K642">_xlfn.LET(_xlpm.d,UPPER(TRIM(CLEAN(SUBSTITUTE(F642,CHAR(160),"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43" spans="1:11" hidden="1" x14ac:dyDescent="0.25">
      <c r="B643" s="20">
        <v>45975</v>
      </c>
      <c r="C643" s="2" t="s">
        <v>1</v>
      </c>
      <c r="D643" s="2" t="s">
        <v>726</v>
      </c>
      <c r="E643" s="2" t="s">
        <v>195</v>
      </c>
      <c r="F643" s="2" t="s">
        <v>480</v>
      </c>
      <c r="G643" s="5">
        <v>40</v>
      </c>
      <c r="H643" s="5">
        <v>12.8</v>
      </c>
      <c r="I643" s="5">
        <v>512</v>
      </c>
      <c r="J643" s="5">
        <v>147313.55000000002</v>
      </c>
      <c r="K643" s="3" t="str" cm="1">
        <f t="array" ref="K643">_xlfn.LET(_xlpm.d,UPPER(TRIM(CLEAN(SUBSTITUTE(F643,CHAR(160),"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44" spans="1:11" hidden="1" x14ac:dyDescent="0.25">
      <c r="B644" s="20">
        <v>45975</v>
      </c>
      <c r="C644" s="2" t="s">
        <v>1</v>
      </c>
      <c r="D644" s="2" t="s">
        <v>727</v>
      </c>
      <c r="E644" s="2" t="s">
        <v>43</v>
      </c>
      <c r="F644" s="2" t="s">
        <v>728</v>
      </c>
      <c r="G644" s="5">
        <v>15</v>
      </c>
      <c r="H644" s="5">
        <v>11.95</v>
      </c>
      <c r="I644" s="5">
        <v>179.25</v>
      </c>
      <c r="J644" s="5">
        <v>147492.80000000002</v>
      </c>
      <c r="K644" s="3" t="str" cm="1">
        <f t="array" ref="K644">_xlfn.LET(_xlpm.d,UPPER(TRIM(CLEAN(SUBSTITUTE(F644,CHAR(160),"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45" spans="1:11" hidden="1" x14ac:dyDescent="0.25">
      <c r="B645" s="20">
        <v>45979</v>
      </c>
      <c r="C645" s="2" t="s">
        <v>1</v>
      </c>
      <c r="D645" s="2" t="s">
        <v>729</v>
      </c>
      <c r="E645" s="2" t="s">
        <v>730</v>
      </c>
      <c r="F645" s="2" t="s">
        <v>480</v>
      </c>
      <c r="G645" s="5">
        <v>40</v>
      </c>
      <c r="H645" s="5">
        <v>12.2</v>
      </c>
      <c r="I645" s="5">
        <v>488</v>
      </c>
      <c r="J645" s="5">
        <v>147980.80000000002</v>
      </c>
      <c r="K645" s="3" t="str" cm="1">
        <f t="array" ref="K645">_xlfn.LET(_xlpm.d,UPPER(TRIM(CLEAN(SUBSTITUTE(F645,CHAR(160),"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46" spans="1:11" hidden="1" x14ac:dyDescent="0.25">
      <c r="B646" s="20">
        <v>46014</v>
      </c>
      <c r="C646" s="2" t="s">
        <v>1</v>
      </c>
      <c r="D646" s="2" t="s">
        <v>731</v>
      </c>
      <c r="E646" s="2" t="s">
        <v>544</v>
      </c>
      <c r="F646" s="2" t="s">
        <v>480</v>
      </c>
      <c r="G646" s="5">
        <v>10</v>
      </c>
      <c r="H646" s="5">
        <v>12.2</v>
      </c>
      <c r="I646" s="5">
        <v>122</v>
      </c>
      <c r="J646" s="5">
        <v>148102.80000000002</v>
      </c>
      <c r="K646" s="3" t="str" cm="1">
        <f t="array" ref="K646">_xlfn.LET(_xlpm.d,UPPER(TRIM(CLEAN(SUBSTITUTE(F646,CHAR(160),"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47" spans="1:11" hidden="1" x14ac:dyDescent="0.25">
      <c r="B647" s="20">
        <v>46030</v>
      </c>
      <c r="C647" s="2" t="s">
        <v>1</v>
      </c>
      <c r="D647" s="2" t="s">
        <v>732</v>
      </c>
      <c r="E647" s="2" t="s">
        <v>544</v>
      </c>
      <c r="F647" s="2" t="s">
        <v>480</v>
      </c>
      <c r="G647" s="5">
        <v>20</v>
      </c>
      <c r="H647" s="5">
        <v>12.2</v>
      </c>
      <c r="I647" s="5">
        <v>244</v>
      </c>
      <c r="J647" s="5">
        <v>148346.80000000002</v>
      </c>
      <c r="K647" s="3" t="str" cm="1">
        <f t="array" ref="K647">_xlfn.LET(_xlpm.d,UPPER(TRIM(CLEAN(SUBSTITUTE(F647,CHAR(160),"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48" spans="1:11" hidden="1" x14ac:dyDescent="0.25">
      <c r="B648" s="20">
        <v>46065</v>
      </c>
      <c r="C648" s="2" t="s">
        <v>1</v>
      </c>
      <c r="D648" s="2" t="s">
        <v>733</v>
      </c>
      <c r="E648" s="2" t="s">
        <v>485</v>
      </c>
      <c r="F648" s="2" t="s">
        <v>480</v>
      </c>
      <c r="G648" s="5">
        <v>20</v>
      </c>
      <c r="H648" s="5">
        <v>12.2</v>
      </c>
      <c r="I648" s="5">
        <v>244</v>
      </c>
      <c r="J648" s="5">
        <v>148590.80000000002</v>
      </c>
      <c r="K648" s="3" t="str" cm="1">
        <f t="array" ref="K648">_xlfn.LET(_xlpm.d,UPPER(TRIM(CLEAN(SUBSTITUTE(F648,CHAR(160),"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49" spans="1:11" hidden="1" x14ac:dyDescent="0.25">
      <c r="A649" s="11" t="s">
        <v>734</v>
      </c>
      <c r="G649" s="6">
        <v>11876</v>
      </c>
      <c r="I649" s="7">
        <f>I412+I413+I414+I415+I416+I417+I418+I419+I420+I421+I422+I423+I424+I425+I426+I427+I428+I429+I430+I431+I432+I433+I434+I435+I436+I437+I438+I439+I440+I441+I442+I443+I444+I445+I446+I447+I448+I449+I450+I451+I452+I453+I454+I455+I456+I457+I458+I459+I460+I461+I462+I463+I464+I465+I466+I467+I468+I469+I470+I471+I472+I473+I474+I475+I476+I477+I478+I479+I480+I481+I482+I483+I484+I485+I486+I487+I488+I489+I490+I491+I492+I493+I494+I495+I496+I497+I498+I499+I500+I501+I502+I503+I504+I505+I506+I507+I508+I509+I510+I511+I512+I513+I514+I515+I516+I517+I518+I519+I520+I521+I522+I523+I524+I525+I526+I527+I528+I529+I530+I531+I532+I533+I534+I535+I536+I537+I538+I539+I540+I541+I542+I543+I544+I545+I546+I547+I548+I549+I550+I551+I552+I553+I554+I555+I556+I557+I558+I559+I560+I561+I562+I563+I564+I565+I566+I567+I568+I569+I570+I571+I572+I573+I574+I575+I576+I577+I578+I579+I580+I581+I582+I583+I584+I585+I586+I587+I588+I589+I590+I591+I592+I593+I594+I595+I596+I597+I598+I599+I600+I601+I602+I603+I604+I605+I606+I607+I608+I609+I610+I611+I612+I613+I614+I615+I616+I617+I618+I619+I620+I621+I622+I623+I624+I625+I626+I627+I628+I629+I630+I631+I632+I633+I634+I635+I636+I637+I638+I639+I640+I641+I642+I643+I644+I645+I646+I647+I648</f>
        <v>148590.80000000002</v>
      </c>
      <c r="K649" s="3" t="str" cm="1">
        <f t="array" ref="K649">_xlfn.LET(_xlpm.d,UPPER(TRIM(CLEAN(SUBSTITUTE(F649,CHAR(160),"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50" spans="1:11" hidden="1" x14ac:dyDescent="0.25">
      <c r="A650" s="10" t="s">
        <v>735</v>
      </c>
      <c r="K650" s="3" t="str" cm="1">
        <f t="array" ref="K650">_xlfn.LET(_xlpm.d,UPPER(TRIM(CLEAN(SUBSTITUTE(F650,CHAR(160),"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51" spans="1:11" hidden="1" x14ac:dyDescent="0.25">
      <c r="B651" s="20">
        <v>46070</v>
      </c>
      <c r="C651" s="2" t="s">
        <v>1</v>
      </c>
      <c r="D651" s="2" t="s">
        <v>213</v>
      </c>
      <c r="E651" s="2" t="s">
        <v>214</v>
      </c>
      <c r="F651" s="2" t="s">
        <v>735</v>
      </c>
      <c r="G651" s="5">
        <v>25</v>
      </c>
      <c r="H651" s="5">
        <v>12.2</v>
      </c>
      <c r="I651" s="5">
        <v>305</v>
      </c>
      <c r="J651" s="5">
        <v>305</v>
      </c>
      <c r="K651" s="3" t="str" cm="1">
        <f t="array" ref="K651">_xlfn.LET(_xlpm.d,UPPER(TRIM(CLEAN(SUBSTITUTE(F651,CHAR(160),"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52" spans="1:11" hidden="1" x14ac:dyDescent="0.25">
      <c r="B652" s="20">
        <v>46079</v>
      </c>
      <c r="C652" s="2" t="s">
        <v>1</v>
      </c>
      <c r="D652" s="2" t="s">
        <v>736</v>
      </c>
      <c r="E652" s="2" t="s">
        <v>120</v>
      </c>
      <c r="F652" s="2" t="s">
        <v>737</v>
      </c>
      <c r="G652" s="5">
        <v>8</v>
      </c>
      <c r="H652" s="5">
        <v>8.99</v>
      </c>
      <c r="I652" s="5">
        <v>71.92</v>
      </c>
      <c r="J652" s="5">
        <v>376.92</v>
      </c>
      <c r="K652" s="3" t="str" cm="1">
        <f t="array" ref="K652">_xlfn.LET(_xlpm.d,UPPER(TRIM(CLEAN(SUBSTITUTE(F652,CHAR(160),"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53" spans="1:11" hidden="1" x14ac:dyDescent="0.25">
      <c r="B653" s="20">
        <v>46079</v>
      </c>
      <c r="C653" s="2" t="s">
        <v>1</v>
      </c>
      <c r="D653" s="2" t="s">
        <v>736</v>
      </c>
      <c r="E653" s="2" t="s">
        <v>120</v>
      </c>
      <c r="F653" s="2" t="s">
        <v>737</v>
      </c>
      <c r="G653" s="5">
        <v>10</v>
      </c>
      <c r="H653" s="5">
        <v>8.99</v>
      </c>
      <c r="I653" s="5">
        <v>89.9</v>
      </c>
      <c r="J653" s="5">
        <v>466.82000000000005</v>
      </c>
      <c r="K653" s="3" t="str" cm="1">
        <f t="array" ref="K653">_xlfn.LET(_xlpm.d,UPPER(TRIM(CLEAN(SUBSTITUTE(F653,CHAR(160),"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54" spans="1:11" hidden="1" x14ac:dyDescent="0.25">
      <c r="B654" s="20">
        <v>46084</v>
      </c>
      <c r="C654" s="2" t="s">
        <v>1</v>
      </c>
      <c r="D654" s="2" t="s">
        <v>738</v>
      </c>
      <c r="E654" s="2" t="s">
        <v>61</v>
      </c>
      <c r="F654" s="2" t="s">
        <v>739</v>
      </c>
      <c r="G654" s="5">
        <v>50</v>
      </c>
      <c r="H654" s="5">
        <v>8.99</v>
      </c>
      <c r="I654" s="5">
        <v>449.5</v>
      </c>
      <c r="J654" s="5">
        <v>916.32</v>
      </c>
      <c r="K654" s="3" t="str" cm="1">
        <f t="array" ref="K654">_xlfn.LET(_xlpm.d,UPPER(TRIM(CLEAN(SUBSTITUTE(F654,CHAR(160),"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55" spans="1:11" hidden="1" x14ac:dyDescent="0.25">
      <c r="B655" s="20">
        <v>46085</v>
      </c>
      <c r="C655" s="2" t="s">
        <v>1</v>
      </c>
      <c r="D655" s="2" t="s">
        <v>740</v>
      </c>
      <c r="E655" s="2" t="s">
        <v>741</v>
      </c>
      <c r="F655" s="2" t="s">
        <v>735</v>
      </c>
      <c r="G655" s="5">
        <v>20</v>
      </c>
      <c r="H655" s="5">
        <v>8.99</v>
      </c>
      <c r="I655" s="5">
        <v>179.8</v>
      </c>
      <c r="J655" s="5">
        <v>1096.1200000000001</v>
      </c>
      <c r="K655" s="3" t="str" cm="1">
        <f t="array" ref="K655">_xlfn.LET(_xlpm.d,UPPER(TRIM(CLEAN(SUBSTITUTE(F655,CHAR(160),"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56" spans="1:11" hidden="1" x14ac:dyDescent="0.25">
      <c r="B656" s="20">
        <v>46085</v>
      </c>
      <c r="C656" s="2" t="s">
        <v>1</v>
      </c>
      <c r="D656" s="2" t="s">
        <v>175</v>
      </c>
      <c r="E656" s="2" t="s">
        <v>176</v>
      </c>
      <c r="F656" s="2" t="s">
        <v>742</v>
      </c>
      <c r="G656" s="5">
        <v>20</v>
      </c>
      <c r="H656" s="5">
        <v>8.99</v>
      </c>
      <c r="I656" s="5">
        <v>179.8</v>
      </c>
      <c r="J656" s="5">
        <v>1275.92</v>
      </c>
      <c r="K656" s="3" t="str" cm="1">
        <f t="array" ref="K656">_xlfn.LET(_xlpm.d,UPPER(TRIM(CLEAN(SUBSTITUTE(F656,CHAR(160),"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57" spans="1:11" hidden="1" x14ac:dyDescent="0.25">
      <c r="A657" s="11" t="s">
        <v>743</v>
      </c>
      <c r="G657" s="6">
        <v>133</v>
      </c>
      <c r="I657" s="7">
        <f>I651+I652+I653+I654+I655+I656</f>
        <v>1275.92</v>
      </c>
      <c r="K657" s="3" t="str" cm="1">
        <f t="array" ref="K657">_xlfn.LET(_xlpm.d,UPPER(TRIM(CLEAN(SUBSTITUTE(F657,CHAR(160),"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58" spans="1:11" hidden="1" x14ac:dyDescent="0.25">
      <c r="A658" s="10" t="s">
        <v>744</v>
      </c>
      <c r="K658" s="3" t="str" cm="1">
        <f t="array" ref="K658">_xlfn.LET(_xlpm.d,UPPER(TRIM(CLEAN(SUBSTITUTE(F658,CHAR(160),"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59" spans="1:11" hidden="1" x14ac:dyDescent="0.25">
      <c r="B659" s="20">
        <v>46091</v>
      </c>
      <c r="C659" s="2" t="s">
        <v>1</v>
      </c>
      <c r="D659" s="2" t="s">
        <v>745</v>
      </c>
      <c r="E659" s="2" t="s">
        <v>746</v>
      </c>
      <c r="F659" s="2" t="s">
        <v>747</v>
      </c>
      <c r="G659" s="5">
        <v>200</v>
      </c>
      <c r="H659" s="5">
        <v>9.5</v>
      </c>
      <c r="I659" s="5">
        <v>1900</v>
      </c>
      <c r="J659" s="5">
        <v>1900</v>
      </c>
      <c r="K659" s="3" t="str" cm="1">
        <f t="array" ref="K659">_xlfn.LET(_xlpm.d,UPPER(TRIM(CLEAN(SUBSTITUTE(F659,CHAR(160),"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60" spans="1:11" hidden="1" x14ac:dyDescent="0.25">
      <c r="B660" s="20">
        <v>46091</v>
      </c>
      <c r="C660" s="2" t="s">
        <v>1</v>
      </c>
      <c r="D660" s="2" t="s">
        <v>748</v>
      </c>
      <c r="E660" s="2" t="s">
        <v>749</v>
      </c>
      <c r="F660" s="2" t="s">
        <v>747</v>
      </c>
      <c r="G660" s="5">
        <v>100</v>
      </c>
      <c r="H660" s="5">
        <v>9.5</v>
      </c>
      <c r="I660" s="5">
        <v>950</v>
      </c>
      <c r="J660" s="5">
        <v>2850</v>
      </c>
      <c r="K660" s="3" t="str" cm="1">
        <f t="array" ref="K660">_xlfn.LET(_xlpm.d,UPPER(TRIM(CLEAN(SUBSTITUTE(F660,CHAR(160),"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61" spans="1:11" hidden="1" x14ac:dyDescent="0.25">
      <c r="A661" s="11" t="s">
        <v>750</v>
      </c>
      <c r="G661" s="6">
        <v>300</v>
      </c>
      <c r="I661" s="7">
        <f>I659+I660</f>
        <v>2850</v>
      </c>
      <c r="K661" s="3" t="str" cm="1">
        <f t="array" ref="K661">_xlfn.LET(_xlpm.d,UPPER(TRIM(CLEAN(SUBSTITUTE(F661,CHAR(160),"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62" spans="1:11" hidden="1" x14ac:dyDescent="0.25">
      <c r="A662" s="10" t="s">
        <v>751</v>
      </c>
      <c r="K662" s="3" t="str" cm="1">
        <f t="array" ref="K662">_xlfn.LET(_xlpm.d,UPPER(TRIM(CLEAN(SUBSTITUTE(F662,CHAR(160),"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63" spans="1:11" hidden="1" x14ac:dyDescent="0.25">
      <c r="B663" s="20">
        <v>45867</v>
      </c>
      <c r="C663" s="2" t="s">
        <v>1</v>
      </c>
      <c r="D663" s="2" t="s">
        <v>752</v>
      </c>
      <c r="E663" s="2" t="s">
        <v>746</v>
      </c>
      <c r="F663" s="2" t="s">
        <v>753</v>
      </c>
      <c r="G663" s="5">
        <v>20</v>
      </c>
      <c r="H663" s="5">
        <v>11.2</v>
      </c>
      <c r="I663" s="5">
        <v>224</v>
      </c>
      <c r="J663" s="5">
        <v>224</v>
      </c>
      <c r="K663" s="3" t="str" cm="1">
        <f t="array" ref="K663">_xlfn.LET(_xlpm.d,UPPER(TRIM(CLEAN(SUBSTITUTE(F663,CHAR(160),"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64" spans="1:11" hidden="1" x14ac:dyDescent="0.25">
      <c r="A664" s="11" t="s">
        <v>754</v>
      </c>
      <c r="G664" s="6">
        <v>20</v>
      </c>
      <c r="I664" s="8">
        <f>I663</f>
        <v>224</v>
      </c>
      <c r="K664" s="3" t="str" cm="1">
        <f t="array" ref="K664">_xlfn.LET(_xlpm.d,UPPER(TRIM(CLEAN(SUBSTITUTE(F664,CHAR(160),"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65" spans="1:11" hidden="1" x14ac:dyDescent="0.25">
      <c r="A665" s="10" t="s">
        <v>755</v>
      </c>
      <c r="K665" s="3" t="str" cm="1">
        <f t="array" ref="K665">_xlfn.LET(_xlpm.d,UPPER(TRIM(CLEAN(SUBSTITUTE(F665,CHAR(160),"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66" spans="1:11" hidden="1" x14ac:dyDescent="0.25">
      <c r="B666" s="20">
        <v>45667</v>
      </c>
      <c r="C666" s="2" t="s">
        <v>1</v>
      </c>
      <c r="D666" s="2" t="s">
        <v>756</v>
      </c>
      <c r="E666" s="2" t="s">
        <v>43</v>
      </c>
      <c r="F666" s="2" t="s">
        <v>755</v>
      </c>
      <c r="G666" s="5">
        <v>30</v>
      </c>
      <c r="H666" s="5">
        <v>11.25</v>
      </c>
      <c r="I666" s="5">
        <v>337.5</v>
      </c>
      <c r="J666" s="5">
        <v>337.5</v>
      </c>
      <c r="K666" s="3" t="str" cm="1">
        <f t="array" ref="K666">_xlfn.LET(_xlpm.d,UPPER(TRIM(CLEAN(SUBSTITUTE(F666,CHAR(160),"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67" spans="1:11" hidden="1" x14ac:dyDescent="0.25">
      <c r="B667" s="20">
        <v>45681</v>
      </c>
      <c r="C667" s="2" t="s">
        <v>1</v>
      </c>
      <c r="D667" s="2" t="s">
        <v>757</v>
      </c>
      <c r="E667" s="2" t="s">
        <v>43</v>
      </c>
      <c r="F667" s="2" t="s">
        <v>755</v>
      </c>
      <c r="G667" s="5">
        <v>10</v>
      </c>
      <c r="H667" s="5">
        <v>11.25</v>
      </c>
      <c r="I667" s="5">
        <v>112.5</v>
      </c>
      <c r="J667" s="5">
        <v>450</v>
      </c>
      <c r="K667" s="3" t="str" cm="1">
        <f t="array" ref="K667">_xlfn.LET(_xlpm.d,UPPER(TRIM(CLEAN(SUBSTITUTE(F667,CHAR(160),"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68" spans="1:11" hidden="1" x14ac:dyDescent="0.25">
      <c r="B668" s="20">
        <v>45700</v>
      </c>
      <c r="C668" s="2" t="s">
        <v>1</v>
      </c>
      <c r="D668" s="2" t="s">
        <v>758</v>
      </c>
      <c r="E668" s="2" t="s">
        <v>759</v>
      </c>
      <c r="F668" s="2" t="s">
        <v>760</v>
      </c>
      <c r="G668" s="5">
        <v>15</v>
      </c>
      <c r="H668" s="5">
        <v>11.2</v>
      </c>
      <c r="I668" s="5">
        <v>168</v>
      </c>
      <c r="J668" s="5">
        <v>618</v>
      </c>
      <c r="K668" s="3" t="str" cm="1">
        <f t="array" ref="K668">_xlfn.LET(_xlpm.d,UPPER(TRIM(CLEAN(SUBSTITUTE(F668,CHAR(160),"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69" spans="1:11" hidden="1" x14ac:dyDescent="0.25">
      <c r="B669" s="20">
        <v>45700</v>
      </c>
      <c r="C669" s="2" t="s">
        <v>1</v>
      </c>
      <c r="D669" s="2" t="s">
        <v>761</v>
      </c>
      <c r="E669" s="2" t="s">
        <v>762</v>
      </c>
      <c r="F669" s="2" t="s">
        <v>760</v>
      </c>
      <c r="G669" s="5">
        <v>25</v>
      </c>
      <c r="H669" s="5">
        <v>10.95</v>
      </c>
      <c r="I669" s="5">
        <v>273.75</v>
      </c>
      <c r="J669" s="5">
        <v>891.75</v>
      </c>
      <c r="K669" s="3" t="str" cm="1">
        <f t="array" ref="K669">_xlfn.LET(_xlpm.d,UPPER(TRIM(CLEAN(SUBSTITUTE(F669,CHAR(160),"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70" spans="1:11" hidden="1" x14ac:dyDescent="0.25">
      <c r="B670" s="20">
        <v>45772</v>
      </c>
      <c r="C670" s="2" t="s">
        <v>1</v>
      </c>
      <c r="D670" s="2" t="s">
        <v>763</v>
      </c>
      <c r="E670" s="2" t="s">
        <v>43</v>
      </c>
      <c r="F670" s="2" t="s">
        <v>764</v>
      </c>
      <c r="G670" s="5">
        <v>20</v>
      </c>
      <c r="H670" s="5">
        <v>11.25</v>
      </c>
      <c r="I670" s="5">
        <v>225</v>
      </c>
      <c r="J670" s="5">
        <v>1116.75</v>
      </c>
      <c r="K670" s="3" t="str" cm="1">
        <f t="array" ref="K670">_xlfn.LET(_xlpm.d,UPPER(TRIM(CLEAN(SUBSTITUTE(F670,CHAR(160),"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71" spans="1:11" hidden="1" x14ac:dyDescent="0.25">
      <c r="B671" s="20">
        <v>45777</v>
      </c>
      <c r="C671" s="2" t="s">
        <v>1</v>
      </c>
      <c r="D671" s="2" t="s">
        <v>765</v>
      </c>
      <c r="E671" s="2" t="s">
        <v>78</v>
      </c>
      <c r="F671" s="2" t="s">
        <v>755</v>
      </c>
      <c r="G671" s="5">
        <v>40</v>
      </c>
      <c r="H671" s="5">
        <v>0</v>
      </c>
      <c r="I671" s="5">
        <v>0</v>
      </c>
      <c r="J671" s="5">
        <v>1116.75</v>
      </c>
      <c r="K671" s="3" t="str" cm="1">
        <f t="array" ref="K671">_xlfn.LET(_xlpm.d,UPPER(TRIM(CLEAN(SUBSTITUTE(F671,CHAR(160),"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72" spans="1:11" hidden="1" x14ac:dyDescent="0.25">
      <c r="B672" s="20">
        <v>45777</v>
      </c>
      <c r="C672" s="2" t="s">
        <v>1</v>
      </c>
      <c r="D672" s="2" t="s">
        <v>766</v>
      </c>
      <c r="E672" s="2" t="s">
        <v>64</v>
      </c>
      <c r="F672" s="2" t="s">
        <v>755</v>
      </c>
      <c r="G672" s="5">
        <v>75</v>
      </c>
      <c r="H672" s="5">
        <v>12.2</v>
      </c>
      <c r="I672" s="5">
        <v>915</v>
      </c>
      <c r="J672" s="5">
        <v>2031.75</v>
      </c>
      <c r="K672" s="3" t="str" cm="1">
        <f t="array" ref="K672">_xlfn.LET(_xlpm.d,UPPER(TRIM(CLEAN(SUBSTITUTE(F672,CHAR(160),"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73" spans="2:11" hidden="1" x14ac:dyDescent="0.25">
      <c r="B673" s="20">
        <v>45777</v>
      </c>
      <c r="C673" s="2" t="s">
        <v>1</v>
      </c>
      <c r="D673" s="2" t="s">
        <v>767</v>
      </c>
      <c r="E673" s="2" t="s">
        <v>170</v>
      </c>
      <c r="F673" s="2" t="s">
        <v>755</v>
      </c>
      <c r="G673" s="5">
        <v>25</v>
      </c>
      <c r="H673" s="5">
        <v>12.2</v>
      </c>
      <c r="I673" s="5">
        <v>305</v>
      </c>
      <c r="J673" s="5">
        <v>2336.75</v>
      </c>
      <c r="K673" s="3" t="str" cm="1">
        <f t="array" ref="K673">_xlfn.LET(_xlpm.d,UPPER(TRIM(CLEAN(SUBSTITUTE(F673,CHAR(160),"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74" spans="2:11" hidden="1" x14ac:dyDescent="0.25">
      <c r="B674" s="20">
        <v>45783</v>
      </c>
      <c r="C674" s="2" t="s">
        <v>1</v>
      </c>
      <c r="D674" s="2" t="s">
        <v>768</v>
      </c>
      <c r="E674" s="2" t="s">
        <v>769</v>
      </c>
      <c r="F674" s="2" t="s">
        <v>755</v>
      </c>
      <c r="G674" s="5">
        <v>1</v>
      </c>
      <c r="H674" s="5">
        <v>11.2</v>
      </c>
      <c r="I674" s="5">
        <v>11.2</v>
      </c>
      <c r="J674" s="5">
        <v>2347.9499999999998</v>
      </c>
      <c r="K674" s="3" t="str" cm="1">
        <f t="array" ref="K674">_xlfn.LET(_xlpm.d,UPPER(TRIM(CLEAN(SUBSTITUTE(F674,CHAR(160),"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75" spans="2:11" hidden="1" x14ac:dyDescent="0.25">
      <c r="B675" s="20">
        <v>45785</v>
      </c>
      <c r="C675" s="2" t="s">
        <v>1</v>
      </c>
      <c r="D675" s="2" t="s">
        <v>770</v>
      </c>
      <c r="E675" s="2" t="s">
        <v>771</v>
      </c>
      <c r="F675" s="2" t="s">
        <v>755</v>
      </c>
      <c r="G675" s="5">
        <v>14</v>
      </c>
      <c r="H675" s="5">
        <v>12.4</v>
      </c>
      <c r="I675" s="5">
        <v>173.6</v>
      </c>
      <c r="J675" s="5">
        <v>2521.5499999999997</v>
      </c>
      <c r="K675" s="3" t="str" cm="1">
        <f t="array" ref="K675">_xlfn.LET(_xlpm.d,UPPER(TRIM(CLEAN(SUBSTITUTE(F675,CHAR(160),"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76" spans="2:11" hidden="1" x14ac:dyDescent="0.25">
      <c r="B676" s="20">
        <v>45786</v>
      </c>
      <c r="C676" s="2" t="s">
        <v>1</v>
      </c>
      <c r="D676" s="2" t="s">
        <v>772</v>
      </c>
      <c r="E676" s="2" t="s">
        <v>9</v>
      </c>
      <c r="F676" s="2" t="s">
        <v>755</v>
      </c>
      <c r="G676" s="5">
        <v>140</v>
      </c>
      <c r="H676" s="5">
        <v>11.2</v>
      </c>
      <c r="I676" s="5">
        <v>1568</v>
      </c>
      <c r="J676" s="5">
        <v>4089.5499999999997</v>
      </c>
      <c r="K676" s="3" t="str" cm="1">
        <f t="array" ref="K676">_xlfn.LET(_xlpm.d,UPPER(TRIM(CLEAN(SUBSTITUTE(F676,CHAR(160),"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77" spans="2:11" hidden="1" x14ac:dyDescent="0.25">
      <c r="B677" s="20">
        <v>45786</v>
      </c>
      <c r="C677" s="2" t="s">
        <v>1</v>
      </c>
      <c r="D677" s="2" t="s">
        <v>773</v>
      </c>
      <c r="E677" s="2" t="s">
        <v>774</v>
      </c>
      <c r="F677" s="2" t="s">
        <v>775</v>
      </c>
      <c r="G677" s="5">
        <v>12</v>
      </c>
      <c r="H677" s="5">
        <v>11.2</v>
      </c>
      <c r="I677" s="5">
        <v>134.4</v>
      </c>
      <c r="J677" s="5">
        <v>4223.95</v>
      </c>
      <c r="K677" s="3" t="str" cm="1">
        <f t="array" ref="K677">_xlfn.LET(_xlpm.d,UPPER(TRIM(CLEAN(SUBSTITUTE(F677,CHAR(160),"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78" spans="2:11" hidden="1" x14ac:dyDescent="0.25">
      <c r="B678" s="20">
        <v>45786</v>
      </c>
      <c r="C678" s="2" t="s">
        <v>1</v>
      </c>
      <c r="D678" s="2" t="s">
        <v>776</v>
      </c>
      <c r="E678" s="2" t="s">
        <v>170</v>
      </c>
      <c r="F678" s="2" t="s">
        <v>755</v>
      </c>
      <c r="G678" s="5">
        <v>50</v>
      </c>
      <c r="H678" s="5">
        <v>0</v>
      </c>
      <c r="I678" s="5">
        <v>0</v>
      </c>
      <c r="J678" s="5">
        <v>4223.95</v>
      </c>
      <c r="K678" s="3" t="str" cm="1">
        <f t="array" ref="K678">_xlfn.LET(_xlpm.d,UPPER(TRIM(CLEAN(SUBSTITUTE(F678,CHAR(160),"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79" spans="2:11" hidden="1" x14ac:dyDescent="0.25">
      <c r="B679" s="20">
        <v>45789</v>
      </c>
      <c r="C679" s="2" t="s">
        <v>1</v>
      </c>
      <c r="D679" s="2" t="s">
        <v>777</v>
      </c>
      <c r="E679" s="2" t="s">
        <v>73</v>
      </c>
      <c r="F679" s="2" t="s">
        <v>755</v>
      </c>
      <c r="G679" s="5">
        <v>24</v>
      </c>
      <c r="H679" s="5">
        <v>11.2</v>
      </c>
      <c r="I679" s="5">
        <v>268.8</v>
      </c>
      <c r="J679" s="5">
        <v>4492.75</v>
      </c>
      <c r="K679" s="3" t="str" cm="1">
        <f t="array" ref="K679">_xlfn.LET(_xlpm.d,UPPER(TRIM(CLEAN(SUBSTITUTE(F679,CHAR(160),"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80" spans="2:11" hidden="1" x14ac:dyDescent="0.25">
      <c r="B680" s="20">
        <v>45791</v>
      </c>
      <c r="C680" s="2" t="s">
        <v>1</v>
      </c>
      <c r="D680" s="2" t="s">
        <v>778</v>
      </c>
      <c r="E680" s="2" t="s">
        <v>176</v>
      </c>
      <c r="F680" s="2" t="s">
        <v>764</v>
      </c>
      <c r="G680" s="5">
        <v>40</v>
      </c>
      <c r="H680" s="5">
        <v>11.2</v>
      </c>
      <c r="I680" s="5">
        <v>448</v>
      </c>
      <c r="J680" s="5">
        <v>4940.75</v>
      </c>
      <c r="K680" s="3" t="str" cm="1">
        <f t="array" ref="K680">_xlfn.LET(_xlpm.d,UPPER(TRIM(CLEAN(SUBSTITUTE(F680,CHAR(160),"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81" spans="2:11" hidden="1" x14ac:dyDescent="0.25">
      <c r="B681" s="20">
        <v>45791</v>
      </c>
      <c r="C681" s="2" t="s">
        <v>1</v>
      </c>
      <c r="D681" s="2" t="s">
        <v>779</v>
      </c>
      <c r="E681" s="2" t="s">
        <v>180</v>
      </c>
      <c r="F681" s="2" t="s">
        <v>755</v>
      </c>
      <c r="G681" s="5">
        <v>3</v>
      </c>
      <c r="H681" s="5">
        <v>0</v>
      </c>
      <c r="I681" s="5">
        <v>0</v>
      </c>
      <c r="J681" s="5">
        <v>4940.75</v>
      </c>
      <c r="K681" s="3" t="str" cm="1">
        <f t="array" ref="K681">_xlfn.LET(_xlpm.d,UPPER(TRIM(CLEAN(SUBSTITUTE(F681,CHAR(160),"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82" spans="2:11" hidden="1" x14ac:dyDescent="0.25">
      <c r="B682" s="20">
        <v>45800</v>
      </c>
      <c r="C682" s="2" t="s">
        <v>1</v>
      </c>
      <c r="D682" s="2" t="s">
        <v>780</v>
      </c>
      <c r="E682" s="2" t="s">
        <v>43</v>
      </c>
      <c r="F682" s="2" t="s">
        <v>755</v>
      </c>
      <c r="G682" s="5">
        <v>20</v>
      </c>
      <c r="H682" s="5">
        <v>11.25</v>
      </c>
      <c r="I682" s="5">
        <v>225</v>
      </c>
      <c r="J682" s="5">
        <v>5165.75</v>
      </c>
      <c r="K682" s="3" t="str" cm="1">
        <f t="array" ref="K682">_xlfn.LET(_xlpm.d,UPPER(TRIM(CLEAN(SUBSTITUTE(F682,CHAR(160),"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83" spans="2:11" hidden="1" x14ac:dyDescent="0.25">
      <c r="B683" s="20">
        <v>45800</v>
      </c>
      <c r="C683" s="2" t="s">
        <v>1</v>
      </c>
      <c r="D683" s="2" t="s">
        <v>781</v>
      </c>
      <c r="E683" s="2" t="s">
        <v>64</v>
      </c>
      <c r="F683" s="2" t="s">
        <v>755</v>
      </c>
      <c r="G683" s="5">
        <v>25</v>
      </c>
      <c r="H683" s="5">
        <v>11.2</v>
      </c>
      <c r="I683" s="5">
        <v>280</v>
      </c>
      <c r="J683" s="5">
        <v>5445.75</v>
      </c>
      <c r="K683" s="3" t="str" cm="1">
        <f t="array" ref="K683">_xlfn.LET(_xlpm.d,UPPER(TRIM(CLEAN(SUBSTITUTE(F683,CHAR(160),"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84" spans="2:11" hidden="1" x14ac:dyDescent="0.25">
      <c r="B684" s="20">
        <v>45807</v>
      </c>
      <c r="C684" s="2" t="s">
        <v>1</v>
      </c>
      <c r="D684" s="2" t="s">
        <v>782</v>
      </c>
      <c r="E684" s="2" t="s">
        <v>759</v>
      </c>
      <c r="F684" s="2" t="s">
        <v>755</v>
      </c>
      <c r="G684" s="5">
        <v>15</v>
      </c>
      <c r="H684" s="5">
        <v>11.2</v>
      </c>
      <c r="I684" s="5">
        <v>168</v>
      </c>
      <c r="J684" s="5">
        <v>5613.75</v>
      </c>
      <c r="K684" s="3" t="str" cm="1">
        <f t="array" ref="K684">_xlfn.LET(_xlpm.d,UPPER(TRIM(CLEAN(SUBSTITUTE(F684,CHAR(160),"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85" spans="2:11" hidden="1" x14ac:dyDescent="0.25">
      <c r="B685" s="20">
        <v>45811</v>
      </c>
      <c r="C685" s="2" t="s">
        <v>1</v>
      </c>
      <c r="D685" s="2" t="s">
        <v>783</v>
      </c>
      <c r="E685" s="2" t="s">
        <v>61</v>
      </c>
      <c r="F685" s="2" t="s">
        <v>784</v>
      </c>
      <c r="G685" s="5">
        <v>40</v>
      </c>
      <c r="H685" s="5">
        <v>11.2</v>
      </c>
      <c r="I685" s="5">
        <v>448</v>
      </c>
      <c r="J685" s="5">
        <v>6061.75</v>
      </c>
      <c r="K685" s="3" t="str" cm="1">
        <f t="array" ref="K685">_xlfn.LET(_xlpm.d,UPPER(TRIM(CLEAN(SUBSTITUTE(F685,CHAR(160),"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686" spans="2:11" hidden="1" x14ac:dyDescent="0.25">
      <c r="B686" s="20">
        <v>45812</v>
      </c>
      <c r="C686" s="2" t="s">
        <v>1</v>
      </c>
      <c r="D686" s="2" t="s">
        <v>785</v>
      </c>
      <c r="E686" s="2" t="s">
        <v>16</v>
      </c>
      <c r="F686" s="2" t="s">
        <v>755</v>
      </c>
      <c r="G686" s="5">
        <v>20</v>
      </c>
      <c r="H686" s="5">
        <v>11.2</v>
      </c>
      <c r="I686" s="5">
        <v>224</v>
      </c>
      <c r="J686" s="5">
        <v>6285.75</v>
      </c>
      <c r="K686" s="3" t="str" cm="1">
        <f t="array" ref="K686">_xlfn.LET(_xlpm.d,UPPER(TRIM(CLEAN(SUBSTITUTE(F686,CHAR(160),"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87" spans="2:11" hidden="1" x14ac:dyDescent="0.25">
      <c r="B687" s="20">
        <v>45812</v>
      </c>
      <c r="C687" s="2" t="s">
        <v>1</v>
      </c>
      <c r="D687" s="2" t="s">
        <v>786</v>
      </c>
      <c r="E687" s="2" t="s">
        <v>759</v>
      </c>
      <c r="F687" s="2" t="s">
        <v>755</v>
      </c>
      <c r="G687" s="5">
        <v>28</v>
      </c>
      <c r="H687" s="5">
        <v>11.2</v>
      </c>
      <c r="I687" s="5">
        <v>313.60000000000002</v>
      </c>
      <c r="J687" s="5">
        <v>6599.35</v>
      </c>
      <c r="K687" s="3" t="str" cm="1">
        <f t="array" ref="K687">_xlfn.LET(_xlpm.d,UPPER(TRIM(CLEAN(SUBSTITUTE(F687,CHAR(160),"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88" spans="2:11" hidden="1" x14ac:dyDescent="0.25">
      <c r="B688" s="20">
        <v>45813</v>
      </c>
      <c r="C688" s="2" t="s">
        <v>1</v>
      </c>
      <c r="D688" s="2" t="s">
        <v>787</v>
      </c>
      <c r="E688" s="2" t="s">
        <v>788</v>
      </c>
      <c r="F688" s="2" t="s">
        <v>755</v>
      </c>
      <c r="G688" s="5">
        <v>8</v>
      </c>
      <c r="H688" s="5">
        <v>11.2</v>
      </c>
      <c r="I688" s="5">
        <v>89.6</v>
      </c>
      <c r="J688" s="5">
        <v>6688.9500000000007</v>
      </c>
      <c r="K688" s="3" t="str" cm="1">
        <f t="array" ref="K688">_xlfn.LET(_xlpm.d,UPPER(TRIM(CLEAN(SUBSTITUTE(F688,CHAR(160),"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89" spans="2:11" hidden="1" x14ac:dyDescent="0.25">
      <c r="B689" s="20">
        <v>45814</v>
      </c>
      <c r="C689" s="2" t="s">
        <v>1</v>
      </c>
      <c r="D689" s="2" t="s">
        <v>789</v>
      </c>
      <c r="E689" s="2" t="s">
        <v>43</v>
      </c>
      <c r="F689" s="2" t="s">
        <v>755</v>
      </c>
      <c r="G689" s="5">
        <v>10</v>
      </c>
      <c r="H689" s="5">
        <v>11.25</v>
      </c>
      <c r="I689" s="5">
        <v>112.5</v>
      </c>
      <c r="J689" s="5">
        <v>6801.4500000000007</v>
      </c>
      <c r="K689" s="3" t="str" cm="1">
        <f t="array" ref="K689">_xlfn.LET(_xlpm.d,UPPER(TRIM(CLEAN(SUBSTITUTE(F689,CHAR(160),"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90" spans="2:11" hidden="1" x14ac:dyDescent="0.25">
      <c r="B690" s="20">
        <v>45818</v>
      </c>
      <c r="C690" s="2" t="s">
        <v>1</v>
      </c>
      <c r="D690" s="2" t="s">
        <v>790</v>
      </c>
      <c r="E690" s="2" t="s">
        <v>791</v>
      </c>
      <c r="F690" s="2" t="s">
        <v>792</v>
      </c>
      <c r="G690" s="5">
        <v>12</v>
      </c>
      <c r="H690" s="5">
        <v>11.99</v>
      </c>
      <c r="I690" s="5">
        <v>143.88</v>
      </c>
      <c r="J690" s="5">
        <v>6945.3300000000008</v>
      </c>
      <c r="K690" s="3" t="str" cm="1">
        <f t="array" ref="K690">_xlfn.LET(_xlpm.d,UPPER(TRIM(CLEAN(SUBSTITUTE(F690,CHAR(160),"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91" spans="2:11" hidden="1" x14ac:dyDescent="0.25">
      <c r="B691" s="20">
        <v>45818</v>
      </c>
      <c r="C691" s="2" t="s">
        <v>1</v>
      </c>
      <c r="D691" s="2" t="s">
        <v>790</v>
      </c>
      <c r="E691" s="2" t="s">
        <v>791</v>
      </c>
      <c r="F691" s="2" t="s">
        <v>793</v>
      </c>
      <c r="G691" s="5">
        <v>13</v>
      </c>
      <c r="H691" s="5">
        <v>11.99</v>
      </c>
      <c r="I691" s="5">
        <v>155.87</v>
      </c>
      <c r="J691" s="5">
        <v>7101.2000000000007</v>
      </c>
      <c r="K691" s="3" t="str" cm="1">
        <f t="array" ref="K691">_xlfn.LET(_xlpm.d,UPPER(TRIM(CLEAN(SUBSTITUTE(F691,CHAR(160),"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92" spans="2:11" hidden="1" x14ac:dyDescent="0.25">
      <c r="B692" s="20">
        <v>45826</v>
      </c>
      <c r="C692" s="2" t="s">
        <v>1</v>
      </c>
      <c r="D692" s="2" t="s">
        <v>794</v>
      </c>
      <c r="E692" s="2" t="s">
        <v>50</v>
      </c>
      <c r="F692" s="2" t="s">
        <v>755</v>
      </c>
      <c r="G692" s="5">
        <v>60</v>
      </c>
      <c r="H692" s="5">
        <v>11.2</v>
      </c>
      <c r="I692" s="5">
        <v>672</v>
      </c>
      <c r="J692" s="5">
        <v>7773.2000000000007</v>
      </c>
      <c r="K692" s="3" t="str" cm="1">
        <f t="array" ref="K692">_xlfn.LET(_xlpm.d,UPPER(TRIM(CLEAN(SUBSTITUTE(F692,CHAR(160),"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93" spans="2:11" hidden="1" x14ac:dyDescent="0.25">
      <c r="B693" s="20">
        <v>45826</v>
      </c>
      <c r="C693" s="2" t="s">
        <v>1</v>
      </c>
      <c r="D693" s="2" t="s">
        <v>795</v>
      </c>
      <c r="E693" s="2" t="s">
        <v>796</v>
      </c>
      <c r="F693" s="2" t="s">
        <v>755</v>
      </c>
      <c r="G693" s="5">
        <v>22</v>
      </c>
      <c r="H693" s="5">
        <v>11.2</v>
      </c>
      <c r="I693" s="5">
        <v>246.4</v>
      </c>
      <c r="J693" s="5">
        <v>8019.6</v>
      </c>
      <c r="K693" s="3" t="str" cm="1">
        <f t="array" ref="K693">_xlfn.LET(_xlpm.d,UPPER(TRIM(CLEAN(SUBSTITUTE(F693,CHAR(160),"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94" spans="2:11" hidden="1" x14ac:dyDescent="0.25">
      <c r="B694" s="20">
        <v>45826</v>
      </c>
      <c r="C694" s="2" t="s">
        <v>1</v>
      </c>
      <c r="D694" s="2" t="s">
        <v>797</v>
      </c>
      <c r="E694" s="2" t="s">
        <v>170</v>
      </c>
      <c r="F694" s="2" t="s">
        <v>793</v>
      </c>
      <c r="G694" s="5">
        <v>25</v>
      </c>
      <c r="H694" s="5">
        <v>12.5</v>
      </c>
      <c r="I694" s="5">
        <v>312.5</v>
      </c>
      <c r="J694" s="5">
        <v>8332.1</v>
      </c>
      <c r="K694" s="3" t="str" cm="1">
        <f t="array" ref="K694">_xlfn.LET(_xlpm.d,UPPER(TRIM(CLEAN(SUBSTITUTE(F694,CHAR(160),"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95" spans="2:11" hidden="1" x14ac:dyDescent="0.25">
      <c r="B695" s="20">
        <v>45835</v>
      </c>
      <c r="C695" s="2" t="s">
        <v>1</v>
      </c>
      <c r="D695" s="2" t="s">
        <v>798</v>
      </c>
      <c r="E695" s="2" t="s">
        <v>43</v>
      </c>
      <c r="F695" s="2" t="s">
        <v>755</v>
      </c>
      <c r="G695" s="5">
        <v>20</v>
      </c>
      <c r="H695" s="5">
        <v>11.2</v>
      </c>
      <c r="I695" s="5">
        <v>224</v>
      </c>
      <c r="J695" s="5">
        <v>8556.1</v>
      </c>
      <c r="K695" s="3" t="str" cm="1">
        <f t="array" ref="K695">_xlfn.LET(_xlpm.d,UPPER(TRIM(CLEAN(SUBSTITUTE(F695,CHAR(160),"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96" spans="2:11" hidden="1" x14ac:dyDescent="0.25">
      <c r="B696" s="20">
        <v>45842</v>
      </c>
      <c r="C696" s="2" t="s">
        <v>1</v>
      </c>
      <c r="D696" s="2" t="s">
        <v>799</v>
      </c>
      <c r="E696" s="2" t="s">
        <v>800</v>
      </c>
      <c r="F696" s="2" t="s">
        <v>801</v>
      </c>
      <c r="G696" s="5">
        <v>30</v>
      </c>
      <c r="H696" s="5">
        <v>12.4</v>
      </c>
      <c r="I696" s="5">
        <v>372</v>
      </c>
      <c r="J696" s="5">
        <v>8928.1</v>
      </c>
      <c r="K696" s="3" t="str" cm="1">
        <f t="array" ref="K696">_xlfn.LET(_xlpm.d,UPPER(TRIM(CLEAN(SUBSTITUTE(F696,CHAR(160),"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97" spans="2:11" hidden="1" x14ac:dyDescent="0.25">
      <c r="B697" s="20">
        <v>45842</v>
      </c>
      <c r="C697" s="2" t="s">
        <v>1</v>
      </c>
      <c r="D697" s="2" t="s">
        <v>802</v>
      </c>
      <c r="E697" s="2" t="s">
        <v>762</v>
      </c>
      <c r="F697" s="2" t="s">
        <v>755</v>
      </c>
      <c r="G697" s="5">
        <v>25</v>
      </c>
      <c r="H697" s="5">
        <v>11.99</v>
      </c>
      <c r="I697" s="5">
        <v>299.75</v>
      </c>
      <c r="J697" s="5">
        <v>9227.85</v>
      </c>
      <c r="K697" s="3" t="str" cm="1">
        <f t="array" ref="K697">_xlfn.LET(_xlpm.d,UPPER(TRIM(CLEAN(SUBSTITUTE(F697,CHAR(160),"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98" spans="2:11" hidden="1" x14ac:dyDescent="0.25">
      <c r="B698" s="20">
        <v>45849</v>
      </c>
      <c r="C698" s="2" t="s">
        <v>1</v>
      </c>
      <c r="D698" s="2" t="s">
        <v>803</v>
      </c>
      <c r="E698" s="2" t="s">
        <v>64</v>
      </c>
      <c r="F698" s="2" t="s">
        <v>755</v>
      </c>
      <c r="G698" s="5">
        <v>25</v>
      </c>
      <c r="H698" s="5">
        <v>12.5</v>
      </c>
      <c r="I698" s="5">
        <v>312.5</v>
      </c>
      <c r="J698" s="5">
        <v>9540.35</v>
      </c>
      <c r="K698" s="3" t="str" cm="1">
        <f t="array" ref="K698">_xlfn.LET(_xlpm.d,UPPER(TRIM(CLEAN(SUBSTITUTE(F698,CHAR(160),"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99" spans="2:11" hidden="1" x14ac:dyDescent="0.25">
      <c r="B699" s="20">
        <v>45862</v>
      </c>
      <c r="C699" s="2" t="s">
        <v>1</v>
      </c>
      <c r="D699" s="2" t="s">
        <v>804</v>
      </c>
      <c r="E699" s="2" t="s">
        <v>16</v>
      </c>
      <c r="F699" s="2" t="s">
        <v>764</v>
      </c>
      <c r="G699" s="5">
        <v>60</v>
      </c>
      <c r="H699" s="5">
        <v>11.2</v>
      </c>
      <c r="I699" s="5">
        <v>672</v>
      </c>
      <c r="J699" s="5">
        <v>10212.35</v>
      </c>
      <c r="K699" s="3" t="str" cm="1">
        <f t="array" ref="K699">_xlfn.LET(_xlpm.d,UPPER(TRIM(CLEAN(SUBSTITUTE(F699,CHAR(160),"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00" spans="2:11" hidden="1" x14ac:dyDescent="0.25">
      <c r="B700" s="20">
        <v>45868</v>
      </c>
      <c r="C700" s="2" t="s">
        <v>1</v>
      </c>
      <c r="D700" s="2" t="s">
        <v>805</v>
      </c>
      <c r="E700" s="2" t="s">
        <v>774</v>
      </c>
      <c r="F700" s="2" t="s">
        <v>755</v>
      </c>
      <c r="G700" s="5">
        <v>15</v>
      </c>
      <c r="H700" s="5">
        <v>11.2</v>
      </c>
      <c r="I700" s="5">
        <v>168</v>
      </c>
      <c r="J700" s="5">
        <v>10380.35</v>
      </c>
      <c r="K700" s="3" t="str" cm="1">
        <f t="array" ref="K700">_xlfn.LET(_xlpm.d,UPPER(TRIM(CLEAN(SUBSTITUTE(F700,CHAR(160),"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01" spans="2:11" hidden="1" x14ac:dyDescent="0.25">
      <c r="B701" s="20">
        <v>45877</v>
      </c>
      <c r="C701" s="2" t="s">
        <v>1</v>
      </c>
      <c r="D701" s="2" t="s">
        <v>806</v>
      </c>
      <c r="E701" s="2" t="s">
        <v>807</v>
      </c>
      <c r="F701" s="2" t="s">
        <v>808</v>
      </c>
      <c r="G701" s="5">
        <v>120</v>
      </c>
      <c r="H701" s="5">
        <v>12.5</v>
      </c>
      <c r="I701" s="5">
        <v>1500</v>
      </c>
      <c r="J701" s="5">
        <v>11880.35</v>
      </c>
      <c r="K701" s="3" t="str" cm="1">
        <f t="array" ref="K701">_xlfn.LET(_xlpm.d,UPPER(TRIM(CLEAN(SUBSTITUTE(F701,CHAR(160),"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CALIBRACHOA</v>
      </c>
    </row>
    <row r="702" spans="2:11" hidden="1" x14ac:dyDescent="0.25">
      <c r="B702" s="20">
        <v>45880</v>
      </c>
      <c r="C702" s="2" t="s">
        <v>1</v>
      </c>
      <c r="D702" s="2" t="s">
        <v>809</v>
      </c>
      <c r="E702" s="2" t="s">
        <v>807</v>
      </c>
      <c r="F702" s="2" t="s">
        <v>755</v>
      </c>
      <c r="G702" s="5">
        <v>150</v>
      </c>
      <c r="H702" s="5">
        <v>11.2</v>
      </c>
      <c r="I702" s="5">
        <v>1680</v>
      </c>
      <c r="J702" s="5">
        <v>13560.35</v>
      </c>
      <c r="K702" s="3" t="str" cm="1">
        <f t="array" ref="K702">_xlfn.LET(_xlpm.d,UPPER(TRIM(CLEAN(SUBSTITUTE(F702,CHAR(160),"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03" spans="2:11" hidden="1" x14ac:dyDescent="0.25">
      <c r="B703" s="20">
        <v>45880</v>
      </c>
      <c r="C703" s="2" t="s">
        <v>1</v>
      </c>
      <c r="D703" s="2" t="s">
        <v>810</v>
      </c>
      <c r="E703" s="2" t="s">
        <v>241</v>
      </c>
      <c r="F703" s="2" t="s">
        <v>755</v>
      </c>
      <c r="G703" s="5">
        <v>50</v>
      </c>
      <c r="H703" s="5">
        <v>12.8</v>
      </c>
      <c r="I703" s="5">
        <v>640</v>
      </c>
      <c r="J703" s="5">
        <v>14200.35</v>
      </c>
      <c r="K703" s="3" t="str" cm="1">
        <f t="array" ref="K703">_xlfn.LET(_xlpm.d,UPPER(TRIM(CLEAN(SUBSTITUTE(F703,CHAR(160),"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04" spans="2:11" hidden="1" x14ac:dyDescent="0.25">
      <c r="B704" s="20">
        <v>45881</v>
      </c>
      <c r="C704" s="2" t="s">
        <v>1</v>
      </c>
      <c r="D704" s="2" t="s">
        <v>811</v>
      </c>
      <c r="E704" s="2" t="s">
        <v>774</v>
      </c>
      <c r="F704" s="2" t="s">
        <v>755</v>
      </c>
      <c r="G704" s="5">
        <v>30</v>
      </c>
      <c r="H704" s="5">
        <v>11.9</v>
      </c>
      <c r="I704" s="5">
        <v>357</v>
      </c>
      <c r="J704" s="5">
        <v>14557.35</v>
      </c>
      <c r="K704" s="3" t="str" cm="1">
        <f t="array" ref="K704">_xlfn.LET(_xlpm.d,UPPER(TRIM(CLEAN(SUBSTITUTE(F704,CHAR(160),"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05" spans="2:11" hidden="1" x14ac:dyDescent="0.25">
      <c r="B705" s="20">
        <v>45883</v>
      </c>
      <c r="C705" s="2" t="s">
        <v>1</v>
      </c>
      <c r="D705" s="2" t="s">
        <v>812</v>
      </c>
      <c r="E705" s="2" t="s">
        <v>9</v>
      </c>
      <c r="F705" s="2" t="s">
        <v>755</v>
      </c>
      <c r="G705" s="5">
        <v>130</v>
      </c>
      <c r="H705" s="5">
        <v>10</v>
      </c>
      <c r="I705" s="5">
        <v>1300</v>
      </c>
      <c r="J705" s="5">
        <v>15857.35</v>
      </c>
      <c r="K705" s="3" t="str" cm="1">
        <f t="array" ref="K705">_xlfn.LET(_xlpm.d,UPPER(TRIM(CLEAN(SUBSTITUTE(F705,CHAR(160),"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06" spans="2:11" hidden="1" x14ac:dyDescent="0.25">
      <c r="B706" s="20">
        <v>45883</v>
      </c>
      <c r="C706" s="2" t="s">
        <v>1</v>
      </c>
      <c r="D706" s="2" t="s">
        <v>813</v>
      </c>
      <c r="E706" s="2" t="s">
        <v>814</v>
      </c>
      <c r="F706" s="2" t="s">
        <v>755</v>
      </c>
      <c r="G706" s="5">
        <v>30</v>
      </c>
      <c r="H706" s="5">
        <v>11.9</v>
      </c>
      <c r="I706" s="5">
        <v>357</v>
      </c>
      <c r="J706" s="5">
        <v>16214.35</v>
      </c>
      <c r="K706" s="3" t="str" cm="1">
        <f t="array" ref="K706">_xlfn.LET(_xlpm.d,UPPER(TRIM(CLEAN(SUBSTITUTE(F706,CHAR(160),"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07" spans="2:11" hidden="1" x14ac:dyDescent="0.25">
      <c r="B707" s="20">
        <v>45884</v>
      </c>
      <c r="C707" s="2" t="s">
        <v>1</v>
      </c>
      <c r="D707" s="2" t="s">
        <v>815</v>
      </c>
      <c r="E707" s="2" t="s">
        <v>170</v>
      </c>
      <c r="F707" s="2" t="s">
        <v>755</v>
      </c>
      <c r="G707" s="5">
        <v>99</v>
      </c>
      <c r="H707" s="5">
        <v>12.99</v>
      </c>
      <c r="I707" s="5">
        <v>1286.01</v>
      </c>
      <c r="J707" s="5">
        <v>17500.36</v>
      </c>
      <c r="K707" s="3" t="str" cm="1">
        <f t="array" ref="K707">_xlfn.LET(_xlpm.d,UPPER(TRIM(CLEAN(SUBSTITUTE(F707,CHAR(160),"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08" spans="2:11" hidden="1" x14ac:dyDescent="0.25">
      <c r="B708" s="20">
        <v>45885</v>
      </c>
      <c r="C708" s="2" t="s">
        <v>1</v>
      </c>
      <c r="D708" s="2" t="s">
        <v>816</v>
      </c>
      <c r="E708" s="2" t="s">
        <v>158</v>
      </c>
      <c r="F708" s="2" t="s">
        <v>755</v>
      </c>
      <c r="G708" s="5">
        <v>41</v>
      </c>
      <c r="H708" s="5">
        <v>0</v>
      </c>
      <c r="I708" s="5">
        <v>0</v>
      </c>
      <c r="J708" s="5">
        <v>17500.36</v>
      </c>
      <c r="K708" s="3" t="str" cm="1">
        <f t="array" ref="K708">_xlfn.LET(_xlpm.d,UPPER(TRIM(CLEAN(SUBSTITUTE(F708,CHAR(160),"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09" spans="2:11" hidden="1" x14ac:dyDescent="0.25">
      <c r="B709" s="20">
        <v>45887</v>
      </c>
      <c r="C709" s="2" t="s">
        <v>1</v>
      </c>
      <c r="D709" s="2" t="s">
        <v>817</v>
      </c>
      <c r="E709" s="2" t="s">
        <v>279</v>
      </c>
      <c r="F709" s="2" t="s">
        <v>755</v>
      </c>
      <c r="G709" s="5">
        <v>50</v>
      </c>
      <c r="H709" s="5">
        <v>0</v>
      </c>
      <c r="I709" s="5">
        <v>0</v>
      </c>
      <c r="J709" s="5">
        <v>17500.36</v>
      </c>
      <c r="K709" s="3" t="str" cm="1">
        <f t="array" ref="K709">_xlfn.LET(_xlpm.d,UPPER(TRIM(CLEAN(SUBSTITUTE(F709,CHAR(160),"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10" spans="2:11" hidden="1" x14ac:dyDescent="0.25">
      <c r="B710" s="20">
        <v>45887</v>
      </c>
      <c r="C710" s="2" t="s">
        <v>1</v>
      </c>
      <c r="D710" s="2" t="s">
        <v>818</v>
      </c>
      <c r="E710" s="2" t="s">
        <v>807</v>
      </c>
      <c r="F710" s="2" t="s">
        <v>755</v>
      </c>
      <c r="G710" s="5">
        <v>120</v>
      </c>
      <c r="H710" s="5">
        <v>11.2</v>
      </c>
      <c r="I710" s="5">
        <v>1344</v>
      </c>
      <c r="J710" s="5">
        <v>18844.36</v>
      </c>
      <c r="K710" s="3" t="str" cm="1">
        <f t="array" ref="K710">_xlfn.LET(_xlpm.d,UPPER(TRIM(CLEAN(SUBSTITUTE(F710,CHAR(160),"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11" spans="2:11" hidden="1" x14ac:dyDescent="0.25">
      <c r="B711" s="20">
        <v>45891</v>
      </c>
      <c r="C711" s="2" t="s">
        <v>1</v>
      </c>
      <c r="D711" s="2" t="s">
        <v>819</v>
      </c>
      <c r="E711" s="2" t="s">
        <v>820</v>
      </c>
      <c r="F711" s="2" t="s">
        <v>755</v>
      </c>
      <c r="G711" s="5">
        <v>45</v>
      </c>
      <c r="H711" s="5">
        <v>11.9</v>
      </c>
      <c r="I711" s="5">
        <v>535.5</v>
      </c>
      <c r="J711" s="5">
        <v>19379.86</v>
      </c>
      <c r="K711" s="3" t="str" cm="1">
        <f t="array" ref="K711">_xlfn.LET(_xlpm.d,UPPER(TRIM(CLEAN(SUBSTITUTE(F711,CHAR(160),"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12" spans="2:11" hidden="1" x14ac:dyDescent="0.25">
      <c r="B712" s="20">
        <v>45892</v>
      </c>
      <c r="C712" s="2" t="s">
        <v>1</v>
      </c>
      <c r="D712" s="2" t="s">
        <v>821</v>
      </c>
      <c r="E712" s="2" t="s">
        <v>266</v>
      </c>
      <c r="F712" s="2" t="s">
        <v>755</v>
      </c>
      <c r="G712" s="5">
        <v>75</v>
      </c>
      <c r="H712" s="5">
        <v>0</v>
      </c>
      <c r="I712" s="5">
        <v>0</v>
      </c>
      <c r="J712" s="5">
        <v>19379.86</v>
      </c>
      <c r="K712" s="3" t="str" cm="1">
        <f t="array" ref="K712">_xlfn.LET(_xlpm.d,UPPER(TRIM(CLEAN(SUBSTITUTE(F712,CHAR(160),"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13" spans="2:11" hidden="1" x14ac:dyDescent="0.25">
      <c r="B713" s="20">
        <v>45898</v>
      </c>
      <c r="C713" s="2" t="s">
        <v>1</v>
      </c>
      <c r="D713" s="2" t="s">
        <v>822</v>
      </c>
      <c r="E713" s="2" t="s">
        <v>259</v>
      </c>
      <c r="F713" s="2" t="s">
        <v>755</v>
      </c>
      <c r="G713" s="5">
        <v>25</v>
      </c>
      <c r="H713" s="5">
        <v>0</v>
      </c>
      <c r="I713" s="5">
        <v>0</v>
      </c>
      <c r="J713" s="5">
        <v>19379.86</v>
      </c>
      <c r="K713" s="3" t="str" cm="1">
        <f t="array" ref="K713">_xlfn.LET(_xlpm.d,UPPER(TRIM(CLEAN(SUBSTITUTE(F713,CHAR(160),"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14" spans="2:11" hidden="1" x14ac:dyDescent="0.25">
      <c r="B714" s="20">
        <v>45898</v>
      </c>
      <c r="C714" s="2" t="s">
        <v>1</v>
      </c>
      <c r="D714" s="2" t="s">
        <v>823</v>
      </c>
      <c r="E714" s="2" t="s">
        <v>154</v>
      </c>
      <c r="F714" s="2" t="s">
        <v>755</v>
      </c>
      <c r="G714" s="5">
        <v>75</v>
      </c>
      <c r="H714" s="5">
        <v>0</v>
      </c>
      <c r="I714" s="5">
        <v>0</v>
      </c>
      <c r="J714" s="5">
        <v>19379.86</v>
      </c>
      <c r="K714" s="3" t="str" cm="1">
        <f t="array" ref="K714">_xlfn.LET(_xlpm.d,UPPER(TRIM(CLEAN(SUBSTITUTE(F714,CHAR(160),"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15" spans="2:11" hidden="1" x14ac:dyDescent="0.25">
      <c r="B715" s="20">
        <v>45898</v>
      </c>
      <c r="C715" s="2" t="s">
        <v>1</v>
      </c>
      <c r="D715" s="2" t="s">
        <v>824</v>
      </c>
      <c r="E715" s="2" t="s">
        <v>143</v>
      </c>
      <c r="F715" s="2" t="s">
        <v>755</v>
      </c>
      <c r="G715" s="5">
        <v>25</v>
      </c>
      <c r="H715" s="5">
        <v>0</v>
      </c>
      <c r="I715" s="5">
        <v>0</v>
      </c>
      <c r="J715" s="5">
        <v>19379.86</v>
      </c>
      <c r="K715" s="3" t="str" cm="1">
        <f t="array" ref="K715">_xlfn.LET(_xlpm.d,UPPER(TRIM(CLEAN(SUBSTITUTE(F715,CHAR(160),"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16" spans="2:11" hidden="1" x14ac:dyDescent="0.25">
      <c r="B716" s="20">
        <v>45898</v>
      </c>
      <c r="C716" s="2" t="s">
        <v>1</v>
      </c>
      <c r="D716" s="2" t="s">
        <v>825</v>
      </c>
      <c r="E716" s="2" t="s">
        <v>195</v>
      </c>
      <c r="F716" s="2" t="s">
        <v>755</v>
      </c>
      <c r="G716" s="5">
        <v>25</v>
      </c>
      <c r="H716" s="5">
        <v>0</v>
      </c>
      <c r="I716" s="5">
        <v>0</v>
      </c>
      <c r="J716" s="5">
        <v>19379.86</v>
      </c>
      <c r="K716" s="3" t="str" cm="1">
        <f t="array" ref="K716">_xlfn.LET(_xlpm.d,UPPER(TRIM(CLEAN(SUBSTITUTE(F716,CHAR(160),"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17" spans="2:11" hidden="1" x14ac:dyDescent="0.25">
      <c r="B717" s="20">
        <v>45902</v>
      </c>
      <c r="C717" s="2" t="s">
        <v>1</v>
      </c>
      <c r="D717" s="2" t="s">
        <v>826</v>
      </c>
      <c r="E717" s="2" t="s">
        <v>78</v>
      </c>
      <c r="F717" s="2" t="s">
        <v>755</v>
      </c>
      <c r="G717" s="5">
        <v>50</v>
      </c>
      <c r="H717" s="5">
        <v>0</v>
      </c>
      <c r="I717" s="5">
        <v>0</v>
      </c>
      <c r="J717" s="5">
        <v>19379.86</v>
      </c>
      <c r="K717" s="3" t="str" cm="1">
        <f t="array" ref="K717">_xlfn.LET(_xlpm.d,UPPER(TRIM(CLEAN(SUBSTITUTE(F717,CHAR(160),"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18" spans="2:11" hidden="1" x14ac:dyDescent="0.25">
      <c r="B718" s="20">
        <v>45902</v>
      </c>
      <c r="C718" s="2" t="s">
        <v>1</v>
      </c>
      <c r="D718" s="2" t="s">
        <v>827</v>
      </c>
      <c r="E718" s="2" t="s">
        <v>73</v>
      </c>
      <c r="F718" s="2" t="s">
        <v>828</v>
      </c>
      <c r="G718" s="5">
        <v>10</v>
      </c>
      <c r="H718" s="5">
        <v>10</v>
      </c>
      <c r="I718" s="5">
        <v>100</v>
      </c>
      <c r="J718" s="5">
        <v>19479.86</v>
      </c>
      <c r="K718" s="3" t="str" cm="1">
        <f t="array" ref="K718">_xlfn.LET(_xlpm.d,UPPER(TRIM(CLEAN(SUBSTITUTE(F718,CHAR(160),"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19" spans="2:11" hidden="1" x14ac:dyDescent="0.25">
      <c r="B719" s="20">
        <v>45903</v>
      </c>
      <c r="C719" s="2" t="s">
        <v>1</v>
      </c>
      <c r="D719" s="2" t="s">
        <v>829</v>
      </c>
      <c r="E719" s="2" t="s">
        <v>61</v>
      </c>
      <c r="F719" s="2" t="s">
        <v>755</v>
      </c>
      <c r="G719" s="5">
        <v>30</v>
      </c>
      <c r="H719" s="5">
        <v>11.9</v>
      </c>
      <c r="I719" s="5">
        <v>357</v>
      </c>
      <c r="J719" s="5">
        <v>19836.86</v>
      </c>
      <c r="K719" s="3" t="str" cm="1">
        <f t="array" ref="K719">_xlfn.LET(_xlpm.d,UPPER(TRIM(CLEAN(SUBSTITUTE(F719,CHAR(160),"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20" spans="2:11" hidden="1" x14ac:dyDescent="0.25">
      <c r="B720" s="20">
        <v>45903</v>
      </c>
      <c r="C720" s="2" t="s">
        <v>1</v>
      </c>
      <c r="D720" s="2" t="s">
        <v>830</v>
      </c>
      <c r="E720" s="2" t="s">
        <v>73</v>
      </c>
      <c r="F720" s="2" t="s">
        <v>755</v>
      </c>
      <c r="G720" s="5">
        <v>10</v>
      </c>
      <c r="H720" s="5">
        <v>10</v>
      </c>
      <c r="I720" s="5">
        <v>100</v>
      </c>
      <c r="J720" s="5">
        <v>19936.86</v>
      </c>
      <c r="K720" s="3" t="str" cm="1">
        <f t="array" ref="K720">_xlfn.LET(_xlpm.d,UPPER(TRIM(CLEAN(SUBSTITUTE(F720,CHAR(160),"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21" spans="2:11" hidden="1" x14ac:dyDescent="0.25">
      <c r="B721" s="20">
        <v>45908</v>
      </c>
      <c r="C721" s="2" t="s">
        <v>1</v>
      </c>
      <c r="D721" s="2" t="s">
        <v>831</v>
      </c>
      <c r="E721" s="2" t="s">
        <v>832</v>
      </c>
      <c r="F721" s="2" t="s">
        <v>755</v>
      </c>
      <c r="G721" s="5">
        <v>40</v>
      </c>
      <c r="H721" s="5">
        <v>11.9</v>
      </c>
      <c r="I721" s="5">
        <v>476</v>
      </c>
      <c r="J721" s="5">
        <v>20412.86</v>
      </c>
      <c r="K721" s="3" t="str" cm="1">
        <f t="array" ref="K721">_xlfn.LET(_xlpm.d,UPPER(TRIM(CLEAN(SUBSTITUTE(F721,CHAR(160),"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22" spans="2:11" hidden="1" x14ac:dyDescent="0.25">
      <c r="B722" s="20">
        <v>45908</v>
      </c>
      <c r="C722" s="2" t="s">
        <v>1</v>
      </c>
      <c r="D722" s="2" t="s">
        <v>833</v>
      </c>
      <c r="E722" s="2" t="s">
        <v>832</v>
      </c>
      <c r="F722" s="2" t="s">
        <v>755</v>
      </c>
      <c r="G722" s="5">
        <v>10</v>
      </c>
      <c r="H722" s="5">
        <v>11.9</v>
      </c>
      <c r="I722" s="5">
        <v>119</v>
      </c>
      <c r="J722" s="5">
        <v>20531.86</v>
      </c>
      <c r="K722" s="3" t="str" cm="1">
        <f t="array" ref="K722">_xlfn.LET(_xlpm.d,UPPER(TRIM(CLEAN(SUBSTITUTE(F722,CHAR(160),"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23" spans="2:11" hidden="1" x14ac:dyDescent="0.25">
      <c r="B723" s="20">
        <v>45912</v>
      </c>
      <c r="C723" s="2" t="s">
        <v>1</v>
      </c>
      <c r="D723" s="2" t="s">
        <v>834</v>
      </c>
      <c r="E723" s="2" t="s">
        <v>835</v>
      </c>
      <c r="F723" s="2" t="s">
        <v>755</v>
      </c>
      <c r="G723" s="5">
        <v>10</v>
      </c>
      <c r="H723" s="5">
        <v>12.5</v>
      </c>
      <c r="I723" s="5">
        <v>125</v>
      </c>
      <c r="J723" s="5">
        <v>20656.86</v>
      </c>
      <c r="K723" s="3" t="str" cm="1">
        <f t="array" ref="K723">_xlfn.LET(_xlpm.d,UPPER(TRIM(CLEAN(SUBSTITUTE(F723,CHAR(160),"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24" spans="2:11" hidden="1" x14ac:dyDescent="0.25">
      <c r="B724" s="20">
        <v>45916</v>
      </c>
      <c r="C724" s="2" t="s">
        <v>1</v>
      </c>
      <c r="D724" s="2" t="s">
        <v>836</v>
      </c>
      <c r="E724" s="2" t="s">
        <v>78</v>
      </c>
      <c r="F724" s="2" t="s">
        <v>755</v>
      </c>
      <c r="G724" s="5">
        <v>50</v>
      </c>
      <c r="H724" s="5">
        <v>0</v>
      </c>
      <c r="I724" s="5">
        <v>0</v>
      </c>
      <c r="J724" s="5">
        <v>20656.86</v>
      </c>
      <c r="K724" s="3" t="str" cm="1">
        <f t="array" ref="K724">_xlfn.LET(_xlpm.d,UPPER(TRIM(CLEAN(SUBSTITUTE(F724,CHAR(160),"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25" spans="2:11" hidden="1" x14ac:dyDescent="0.25">
      <c r="B725" s="20">
        <v>45917</v>
      </c>
      <c r="C725" s="2" t="s">
        <v>1</v>
      </c>
      <c r="D725" s="2" t="s">
        <v>837</v>
      </c>
      <c r="E725" s="2" t="s">
        <v>73</v>
      </c>
      <c r="F725" s="2" t="s">
        <v>755</v>
      </c>
      <c r="G725" s="5">
        <v>30</v>
      </c>
      <c r="H725" s="5">
        <v>10</v>
      </c>
      <c r="I725" s="5">
        <v>300</v>
      </c>
      <c r="J725" s="5">
        <v>20956.86</v>
      </c>
      <c r="K725" s="3" t="str" cm="1">
        <f t="array" ref="K725">_xlfn.LET(_xlpm.d,UPPER(TRIM(CLEAN(SUBSTITUTE(F725,CHAR(160),"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26" spans="2:11" hidden="1" x14ac:dyDescent="0.25">
      <c r="B726" s="20">
        <v>45918</v>
      </c>
      <c r="C726" s="2" t="s">
        <v>1</v>
      </c>
      <c r="D726" s="2" t="s">
        <v>838</v>
      </c>
      <c r="E726" s="2" t="s">
        <v>180</v>
      </c>
      <c r="F726" s="2" t="s">
        <v>755</v>
      </c>
      <c r="G726" s="5">
        <v>60</v>
      </c>
      <c r="H726" s="5">
        <v>0</v>
      </c>
      <c r="I726" s="5">
        <v>0</v>
      </c>
      <c r="J726" s="5">
        <v>20956.86</v>
      </c>
      <c r="K726" s="3" t="str" cm="1">
        <f t="array" ref="K726">_xlfn.LET(_xlpm.d,UPPER(TRIM(CLEAN(SUBSTITUTE(F726,CHAR(160),"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27" spans="2:11" hidden="1" x14ac:dyDescent="0.25">
      <c r="B727" s="20">
        <v>45918</v>
      </c>
      <c r="C727" s="2" t="s">
        <v>1</v>
      </c>
      <c r="D727" s="2" t="s">
        <v>839</v>
      </c>
      <c r="E727" s="2" t="s">
        <v>741</v>
      </c>
      <c r="F727" s="2" t="s">
        <v>840</v>
      </c>
      <c r="G727" s="5">
        <v>10</v>
      </c>
      <c r="H727" s="5">
        <v>10</v>
      </c>
      <c r="I727" s="5">
        <v>100</v>
      </c>
      <c r="J727" s="5">
        <v>21056.86</v>
      </c>
      <c r="K727" s="3" t="str" cm="1">
        <f t="array" ref="K727">_xlfn.LET(_xlpm.d,UPPER(TRIM(CLEAN(SUBSTITUTE(F727,CHAR(160),"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28" spans="2:11" hidden="1" x14ac:dyDescent="0.25">
      <c r="B728" s="20">
        <v>45919</v>
      </c>
      <c r="C728" s="2" t="s">
        <v>1</v>
      </c>
      <c r="D728" s="2" t="s">
        <v>841</v>
      </c>
      <c r="E728" s="2" t="s">
        <v>64</v>
      </c>
      <c r="F728" s="2" t="s">
        <v>755</v>
      </c>
      <c r="G728" s="5">
        <v>20</v>
      </c>
      <c r="H728" s="5">
        <v>11.9</v>
      </c>
      <c r="I728" s="5">
        <v>238</v>
      </c>
      <c r="J728" s="5">
        <v>21294.86</v>
      </c>
      <c r="K728" s="3" t="str" cm="1">
        <f t="array" ref="K728">_xlfn.LET(_xlpm.d,UPPER(TRIM(CLEAN(SUBSTITUTE(F728,CHAR(160),"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29" spans="2:11" hidden="1" x14ac:dyDescent="0.25">
      <c r="B729" s="20">
        <v>45923</v>
      </c>
      <c r="C729" s="2" t="s">
        <v>1</v>
      </c>
      <c r="D729" s="2" t="s">
        <v>842</v>
      </c>
      <c r="E729" s="2" t="s">
        <v>276</v>
      </c>
      <c r="F729" s="2" t="s">
        <v>755</v>
      </c>
      <c r="G729" s="5">
        <v>25</v>
      </c>
      <c r="H729" s="5">
        <v>0</v>
      </c>
      <c r="I729" s="5">
        <v>0</v>
      </c>
      <c r="J729" s="5">
        <v>21294.86</v>
      </c>
      <c r="K729" s="3" t="str" cm="1">
        <f t="array" ref="K729">_xlfn.LET(_xlpm.d,UPPER(TRIM(CLEAN(SUBSTITUTE(F729,CHAR(160),"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30" spans="2:11" hidden="1" x14ac:dyDescent="0.25">
      <c r="B730" s="20">
        <v>45930</v>
      </c>
      <c r="C730" s="2" t="s">
        <v>1</v>
      </c>
      <c r="D730" s="2" t="s">
        <v>843</v>
      </c>
      <c r="E730" s="2" t="s">
        <v>741</v>
      </c>
      <c r="F730" s="2" t="s">
        <v>755</v>
      </c>
      <c r="G730" s="5">
        <v>8</v>
      </c>
      <c r="H730" s="5">
        <v>10</v>
      </c>
      <c r="I730" s="5">
        <v>80</v>
      </c>
      <c r="J730" s="5">
        <v>21374.86</v>
      </c>
      <c r="K730" s="3" t="str" cm="1">
        <f t="array" ref="K730">_xlfn.LET(_xlpm.d,UPPER(TRIM(CLEAN(SUBSTITUTE(F730,CHAR(160),"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31" spans="2:11" hidden="1" x14ac:dyDescent="0.25">
      <c r="B731" s="20">
        <v>45951</v>
      </c>
      <c r="C731" s="2" t="s">
        <v>1</v>
      </c>
      <c r="D731" s="2" t="s">
        <v>844</v>
      </c>
      <c r="E731" s="2" t="s">
        <v>158</v>
      </c>
      <c r="F731" s="2" t="s">
        <v>755</v>
      </c>
      <c r="G731" s="5">
        <v>50</v>
      </c>
      <c r="H731" s="5">
        <v>0</v>
      </c>
      <c r="I731" s="5">
        <v>0</v>
      </c>
      <c r="J731" s="5">
        <v>21374.86</v>
      </c>
      <c r="K731" s="3" t="str" cm="1">
        <f t="array" ref="K731">_xlfn.LET(_xlpm.d,UPPER(TRIM(CLEAN(SUBSTITUTE(F731,CHAR(160),"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32" spans="2:11" hidden="1" x14ac:dyDescent="0.25">
      <c r="B732" s="20">
        <v>45952</v>
      </c>
      <c r="C732" s="2" t="s">
        <v>1</v>
      </c>
      <c r="D732" s="2" t="s">
        <v>845</v>
      </c>
      <c r="E732" s="2" t="s">
        <v>846</v>
      </c>
      <c r="F732" s="2" t="s">
        <v>847</v>
      </c>
      <c r="G732" s="5">
        <v>5</v>
      </c>
      <c r="H732" s="5">
        <v>10</v>
      </c>
      <c r="I732" s="5">
        <v>50</v>
      </c>
      <c r="J732" s="5">
        <v>21424.86</v>
      </c>
      <c r="K732" s="3" t="str" cm="1">
        <f t="array" ref="K732">_xlfn.LET(_xlpm.d,UPPER(TRIM(CLEAN(SUBSTITUTE(F732,CHAR(160),"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33" spans="2:11" hidden="1" x14ac:dyDescent="0.25">
      <c r="B733" s="20">
        <v>45958</v>
      </c>
      <c r="C733" s="2" t="s">
        <v>1</v>
      </c>
      <c r="D733" s="2" t="s">
        <v>848</v>
      </c>
      <c r="E733" s="2" t="s">
        <v>796</v>
      </c>
      <c r="F733" s="2" t="s">
        <v>755</v>
      </c>
      <c r="G733" s="5">
        <v>10</v>
      </c>
      <c r="H733" s="5">
        <v>11.9</v>
      </c>
      <c r="I733" s="5">
        <v>119</v>
      </c>
      <c r="J733" s="5">
        <v>21543.86</v>
      </c>
      <c r="K733" s="3" t="str" cm="1">
        <f t="array" ref="K733">_xlfn.LET(_xlpm.d,UPPER(TRIM(CLEAN(SUBSTITUTE(F733,CHAR(160),"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34" spans="2:11" hidden="1" x14ac:dyDescent="0.25">
      <c r="B734" s="20">
        <v>45959</v>
      </c>
      <c r="C734" s="2" t="s">
        <v>1</v>
      </c>
      <c r="D734" s="2" t="s">
        <v>849</v>
      </c>
      <c r="E734" s="2" t="s">
        <v>741</v>
      </c>
      <c r="F734" s="2" t="s">
        <v>755</v>
      </c>
      <c r="G734" s="5">
        <v>50</v>
      </c>
      <c r="H734" s="5">
        <v>10</v>
      </c>
      <c r="I734" s="5">
        <v>500</v>
      </c>
      <c r="J734" s="5">
        <v>22043.86</v>
      </c>
      <c r="K734" s="3" t="str" cm="1">
        <f t="array" ref="K734">_xlfn.LET(_xlpm.d,UPPER(TRIM(CLEAN(SUBSTITUTE(F734,CHAR(160),"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35" spans="2:11" hidden="1" x14ac:dyDescent="0.25">
      <c r="B735" s="20">
        <v>45979</v>
      </c>
      <c r="C735" s="2" t="s">
        <v>1</v>
      </c>
      <c r="D735" s="2" t="s">
        <v>850</v>
      </c>
      <c r="E735" s="2" t="s">
        <v>741</v>
      </c>
      <c r="F735" s="2" t="s">
        <v>755</v>
      </c>
      <c r="G735" s="5">
        <v>25</v>
      </c>
      <c r="H735" s="5">
        <v>10</v>
      </c>
      <c r="I735" s="5">
        <v>250</v>
      </c>
      <c r="J735" s="5">
        <v>22293.86</v>
      </c>
      <c r="K735" s="3" t="str" cm="1">
        <f t="array" ref="K735">_xlfn.LET(_xlpm.d,UPPER(TRIM(CLEAN(SUBSTITUTE(F735,CHAR(160),"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36" spans="2:11" hidden="1" x14ac:dyDescent="0.25">
      <c r="B736" s="20">
        <v>45980</v>
      </c>
      <c r="C736" s="2" t="s">
        <v>1</v>
      </c>
      <c r="D736" s="2" t="s">
        <v>851</v>
      </c>
      <c r="E736" s="2" t="s">
        <v>846</v>
      </c>
      <c r="F736" s="2" t="s">
        <v>852</v>
      </c>
      <c r="G736" s="5">
        <v>25</v>
      </c>
      <c r="H736" s="5">
        <v>10.99</v>
      </c>
      <c r="I736" s="5">
        <v>274.75</v>
      </c>
      <c r="J736" s="5">
        <v>22568.61</v>
      </c>
      <c r="K736" s="3" t="str" cm="1">
        <f t="array" ref="K736">_xlfn.LET(_xlpm.d,UPPER(TRIM(CLEAN(SUBSTITUTE(F736,CHAR(160),"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37" spans="2:11" hidden="1" x14ac:dyDescent="0.25">
      <c r="B737" s="20">
        <v>45989</v>
      </c>
      <c r="C737" s="2" t="s">
        <v>1</v>
      </c>
      <c r="D737" s="2" t="s">
        <v>853</v>
      </c>
      <c r="E737" s="2" t="s">
        <v>73</v>
      </c>
      <c r="F737" s="2" t="s">
        <v>755</v>
      </c>
      <c r="G737" s="5">
        <v>6</v>
      </c>
      <c r="H737" s="5">
        <v>12.5</v>
      </c>
      <c r="I737" s="5">
        <v>75</v>
      </c>
      <c r="J737" s="5">
        <v>22643.61</v>
      </c>
      <c r="K737" s="3" t="str" cm="1">
        <f t="array" ref="K737">_xlfn.LET(_xlpm.d,UPPER(TRIM(CLEAN(SUBSTITUTE(F737,CHAR(160),"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38" spans="2:11" hidden="1" x14ac:dyDescent="0.25">
      <c r="B738" s="20">
        <v>46009</v>
      </c>
      <c r="C738" s="2" t="s">
        <v>1</v>
      </c>
      <c r="D738" s="2" t="s">
        <v>854</v>
      </c>
      <c r="E738" s="2" t="s">
        <v>759</v>
      </c>
      <c r="F738" s="2" t="s">
        <v>755</v>
      </c>
      <c r="G738" s="5">
        <v>16</v>
      </c>
      <c r="H738" s="5">
        <v>11.9</v>
      </c>
      <c r="I738" s="5">
        <v>190.4</v>
      </c>
      <c r="J738" s="5">
        <v>22834.010000000002</v>
      </c>
      <c r="K738" s="3" t="str" cm="1">
        <f t="array" ref="K738">_xlfn.LET(_xlpm.d,UPPER(TRIM(CLEAN(SUBSTITUTE(F738,CHAR(160),"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39" spans="2:11" hidden="1" x14ac:dyDescent="0.25">
      <c r="B739" s="20">
        <v>46011</v>
      </c>
      <c r="C739" s="2" t="s">
        <v>1</v>
      </c>
      <c r="D739" s="2" t="s">
        <v>855</v>
      </c>
      <c r="E739" s="2" t="s">
        <v>43</v>
      </c>
      <c r="F739" s="2" t="s">
        <v>755</v>
      </c>
      <c r="G739" s="5">
        <v>10</v>
      </c>
      <c r="H739" s="5">
        <v>11.95</v>
      </c>
      <c r="I739" s="5">
        <v>119.5</v>
      </c>
      <c r="J739" s="5">
        <v>22953.510000000002</v>
      </c>
      <c r="K739" s="3" t="str" cm="1">
        <f t="array" ref="K739">_xlfn.LET(_xlpm.d,UPPER(TRIM(CLEAN(SUBSTITUTE(F739,CHAR(160),"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40" spans="2:11" hidden="1" x14ac:dyDescent="0.25">
      <c r="B740" s="20">
        <v>46030</v>
      </c>
      <c r="C740" s="2" t="s">
        <v>1</v>
      </c>
      <c r="D740" s="2" t="s">
        <v>63</v>
      </c>
      <c r="E740" s="2" t="s">
        <v>64</v>
      </c>
      <c r="F740" s="2" t="s">
        <v>755</v>
      </c>
      <c r="G740" s="5">
        <v>25</v>
      </c>
      <c r="H740" s="5">
        <v>11.9</v>
      </c>
      <c r="I740" s="5">
        <v>297.5</v>
      </c>
      <c r="J740" s="5">
        <v>23251.010000000002</v>
      </c>
      <c r="K740" s="3" t="str" cm="1">
        <f t="array" ref="K740">_xlfn.LET(_xlpm.d,UPPER(TRIM(CLEAN(SUBSTITUTE(F740,CHAR(160),"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41" spans="2:11" hidden="1" x14ac:dyDescent="0.25">
      <c r="B741" s="20">
        <v>46064</v>
      </c>
      <c r="C741" s="2" t="s">
        <v>1</v>
      </c>
      <c r="D741" s="2" t="s">
        <v>856</v>
      </c>
      <c r="E741" s="2" t="s">
        <v>857</v>
      </c>
      <c r="F741" s="2" t="s">
        <v>755</v>
      </c>
      <c r="G741" s="5">
        <v>48</v>
      </c>
      <c r="H741" s="5">
        <v>11.9</v>
      </c>
      <c r="I741" s="5">
        <v>571.20000000000005</v>
      </c>
      <c r="J741" s="5">
        <v>23822.210000000003</v>
      </c>
      <c r="K741" s="3" t="str" cm="1">
        <f t="array" ref="K741">_xlfn.LET(_xlpm.d,UPPER(TRIM(CLEAN(SUBSTITUTE(F741,CHAR(160),"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42" spans="2:11" hidden="1" x14ac:dyDescent="0.25">
      <c r="B742" s="20">
        <v>46065</v>
      </c>
      <c r="C742" s="2" t="s">
        <v>1</v>
      </c>
      <c r="D742" s="2" t="s">
        <v>858</v>
      </c>
      <c r="E742" s="2" t="s">
        <v>16</v>
      </c>
      <c r="F742" s="2" t="s">
        <v>859</v>
      </c>
      <c r="G742" s="5">
        <v>10</v>
      </c>
      <c r="H742" s="5">
        <v>20.3</v>
      </c>
      <c r="I742" s="5">
        <v>203</v>
      </c>
      <c r="J742" s="5">
        <v>24025.210000000003</v>
      </c>
      <c r="K742" s="3" t="str" cm="1">
        <f t="array" ref="K742">_xlfn.LET(_xlpm.d,UPPER(TRIM(CLEAN(SUBSTITUTE(F742,CHAR(160),"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743" spans="2:11" hidden="1" x14ac:dyDescent="0.25">
      <c r="B743" s="20">
        <v>46066</v>
      </c>
      <c r="C743" s="2" t="s">
        <v>1</v>
      </c>
      <c r="D743" s="2" t="s">
        <v>82</v>
      </c>
      <c r="E743" s="2" t="s">
        <v>43</v>
      </c>
      <c r="F743" s="2" t="s">
        <v>735</v>
      </c>
      <c r="G743" s="5">
        <v>10</v>
      </c>
      <c r="H743" s="5">
        <v>11.95</v>
      </c>
      <c r="I743" s="5">
        <v>119.5</v>
      </c>
      <c r="J743" s="5">
        <v>24144.710000000003</v>
      </c>
      <c r="K743" s="3" t="str" cm="1">
        <f t="array" ref="K743">_xlfn.LET(_xlpm.d,UPPER(TRIM(CLEAN(SUBSTITUTE(F743,CHAR(160),"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44" spans="2:11" hidden="1" x14ac:dyDescent="0.25">
      <c r="B744" s="20">
        <v>46066</v>
      </c>
      <c r="C744" s="2" t="s">
        <v>1</v>
      </c>
      <c r="D744" s="2" t="s">
        <v>82</v>
      </c>
      <c r="E744" s="2" t="s">
        <v>43</v>
      </c>
      <c r="F744" s="2" t="s">
        <v>860</v>
      </c>
      <c r="G744" s="5">
        <v>20</v>
      </c>
      <c r="H744" s="5">
        <v>16.95</v>
      </c>
      <c r="I744" s="5">
        <v>339</v>
      </c>
      <c r="J744" s="5">
        <v>24483.710000000003</v>
      </c>
      <c r="K744" s="3" t="str" cm="1">
        <f t="array" ref="K744">_xlfn.LET(_xlpm.d,UPPER(TRIM(CLEAN(SUBSTITUTE(F744,CHAR(160),"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745" spans="2:11" hidden="1" x14ac:dyDescent="0.25">
      <c r="B745" s="20">
        <v>46077</v>
      </c>
      <c r="C745" s="2" t="s">
        <v>1</v>
      </c>
      <c r="D745" s="2" t="s">
        <v>861</v>
      </c>
      <c r="E745" s="2" t="s">
        <v>857</v>
      </c>
      <c r="F745" s="2" t="s">
        <v>862</v>
      </c>
      <c r="G745" s="5">
        <v>5</v>
      </c>
      <c r="H745" s="5">
        <v>11.9</v>
      </c>
      <c r="I745" s="5">
        <v>59.5</v>
      </c>
      <c r="J745" s="5">
        <v>24543.210000000003</v>
      </c>
      <c r="K745" s="3" t="str" cm="1">
        <f t="array" ref="K745">_xlfn.LET(_xlpm.d,UPPER(TRIM(CLEAN(SUBSTITUTE(F745,CHAR(160),"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46" spans="2:11" hidden="1" x14ac:dyDescent="0.25">
      <c r="B746" s="20">
        <v>46077</v>
      </c>
      <c r="C746" s="2" t="s">
        <v>1</v>
      </c>
      <c r="D746" s="2" t="s">
        <v>861</v>
      </c>
      <c r="E746" s="2" t="s">
        <v>857</v>
      </c>
      <c r="F746" s="2" t="s">
        <v>863</v>
      </c>
      <c r="G746" s="5">
        <v>10</v>
      </c>
      <c r="H746" s="5">
        <v>11.9</v>
      </c>
      <c r="I746" s="5">
        <v>119</v>
      </c>
      <c r="J746" s="5">
        <v>24662.210000000003</v>
      </c>
      <c r="K746" s="3" t="str" cm="1">
        <f t="array" ref="K746">_xlfn.LET(_xlpm.d,UPPER(TRIM(CLEAN(SUBSTITUTE(F746,CHAR(160),"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47" spans="2:11" hidden="1" x14ac:dyDescent="0.25">
      <c r="B747" s="20">
        <v>46085</v>
      </c>
      <c r="C747" s="2" t="s">
        <v>1</v>
      </c>
      <c r="D747" s="2" t="s">
        <v>864</v>
      </c>
      <c r="E747" s="2" t="s">
        <v>774</v>
      </c>
      <c r="F747" s="2" t="s">
        <v>865</v>
      </c>
      <c r="G747" s="5">
        <v>12</v>
      </c>
      <c r="H747" s="5">
        <v>8.99</v>
      </c>
      <c r="I747" s="5">
        <v>107.88</v>
      </c>
      <c r="J747" s="5">
        <v>24770.090000000004</v>
      </c>
      <c r="K747" s="3" t="str" cm="1">
        <f t="array" ref="K747">_xlfn.LET(_xlpm.d,UPPER(TRIM(CLEAN(SUBSTITUTE(F747,CHAR(160),"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48" spans="2:11" hidden="1" x14ac:dyDescent="0.25">
      <c r="B748" s="20">
        <v>46085</v>
      </c>
      <c r="C748" s="2" t="s">
        <v>1</v>
      </c>
      <c r="D748" s="2" t="s">
        <v>866</v>
      </c>
      <c r="E748" s="2" t="s">
        <v>857</v>
      </c>
      <c r="F748" s="2" t="s">
        <v>755</v>
      </c>
      <c r="G748" s="5">
        <v>30</v>
      </c>
      <c r="H748" s="5">
        <v>12.2</v>
      </c>
      <c r="I748" s="5">
        <v>366</v>
      </c>
      <c r="J748" s="5">
        <v>25136.090000000004</v>
      </c>
      <c r="K748" s="3" t="str" cm="1">
        <f t="array" ref="K748">_xlfn.LET(_xlpm.d,UPPER(TRIM(CLEAN(SUBSTITUTE(F748,CHAR(160),"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49" spans="2:11" hidden="1" x14ac:dyDescent="0.25">
      <c r="B749" s="20">
        <v>46087</v>
      </c>
      <c r="C749" s="2" t="s">
        <v>1</v>
      </c>
      <c r="D749" s="2" t="s">
        <v>867</v>
      </c>
      <c r="E749" s="2" t="s">
        <v>43</v>
      </c>
      <c r="F749" s="2" t="s">
        <v>755</v>
      </c>
      <c r="G749" s="5">
        <v>20</v>
      </c>
      <c r="H749" s="5">
        <v>11.95</v>
      </c>
      <c r="I749" s="5">
        <v>239</v>
      </c>
      <c r="J749" s="5">
        <v>25375.090000000004</v>
      </c>
      <c r="K749" s="3" t="str" cm="1">
        <f t="array" ref="K749">_xlfn.LET(_xlpm.d,UPPER(TRIM(CLEAN(SUBSTITUTE(F749,CHAR(160),"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50" spans="2:11" hidden="1" x14ac:dyDescent="0.25">
      <c r="B750" s="20">
        <v>46100</v>
      </c>
      <c r="C750" s="2" t="s">
        <v>1</v>
      </c>
      <c r="D750" s="2" t="s">
        <v>868</v>
      </c>
      <c r="E750" s="2" t="s">
        <v>27</v>
      </c>
      <c r="F750" s="2" t="s">
        <v>755</v>
      </c>
      <c r="G750" s="5">
        <v>25</v>
      </c>
      <c r="H750" s="5">
        <v>21.8</v>
      </c>
      <c r="I750" s="5">
        <v>545</v>
      </c>
      <c r="J750" s="5">
        <v>25920.090000000004</v>
      </c>
      <c r="K750" s="3" t="str" cm="1">
        <f t="array" ref="K750">_xlfn.LET(_xlpm.d,UPPER(TRIM(CLEAN(SUBSTITUTE(F750,CHAR(160),"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51" spans="2:11" hidden="1" x14ac:dyDescent="0.25">
      <c r="B751" s="20">
        <v>46101</v>
      </c>
      <c r="C751" s="2" t="s">
        <v>1</v>
      </c>
      <c r="D751" s="2" t="s">
        <v>869</v>
      </c>
      <c r="E751" s="2" t="s">
        <v>741</v>
      </c>
      <c r="F751" s="2" t="s">
        <v>870</v>
      </c>
      <c r="G751" s="5">
        <v>15</v>
      </c>
      <c r="H751" s="5">
        <v>10</v>
      </c>
      <c r="I751" s="5">
        <v>150</v>
      </c>
      <c r="J751" s="5">
        <v>26070.090000000004</v>
      </c>
      <c r="K751" s="3" t="str" cm="1">
        <f t="array" ref="K751">_xlfn.LET(_xlpm.d,UPPER(TRIM(CLEAN(SUBSTITUTE(F751,CHAR(160),"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52" spans="2:11" hidden="1" x14ac:dyDescent="0.25">
      <c r="B752" s="20">
        <v>46101</v>
      </c>
      <c r="C752" s="2" t="s">
        <v>1</v>
      </c>
      <c r="D752" s="2" t="s">
        <v>871</v>
      </c>
      <c r="E752" s="2" t="s">
        <v>762</v>
      </c>
      <c r="F752" s="2" t="s">
        <v>755</v>
      </c>
      <c r="G752" s="5">
        <v>26</v>
      </c>
      <c r="H752" s="5">
        <v>10</v>
      </c>
      <c r="I752" s="5">
        <v>260</v>
      </c>
      <c r="J752" s="5">
        <v>26330.090000000004</v>
      </c>
      <c r="K752" s="3" t="str" cm="1">
        <f t="array" ref="K752">_xlfn.LET(_xlpm.d,UPPER(TRIM(CLEAN(SUBSTITUTE(F752,CHAR(160),"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53" spans="1:11" hidden="1" x14ac:dyDescent="0.25">
      <c r="B753" s="20">
        <v>46105</v>
      </c>
      <c r="C753" s="2" t="s">
        <v>1</v>
      </c>
      <c r="D753" s="2" t="s">
        <v>872</v>
      </c>
      <c r="E753" s="2" t="s">
        <v>261</v>
      </c>
      <c r="F753" s="2" t="s">
        <v>755</v>
      </c>
      <c r="G753" s="5">
        <v>60</v>
      </c>
      <c r="H753" s="5">
        <v>0</v>
      </c>
      <c r="I753" s="5">
        <v>0</v>
      </c>
      <c r="J753" s="5">
        <v>26330.090000000004</v>
      </c>
      <c r="K753" s="3" t="str" cm="1">
        <f t="array" ref="K753">_xlfn.LET(_xlpm.d,UPPER(TRIM(CLEAN(SUBSTITUTE(F753,CHAR(160),"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54" spans="1:11" hidden="1" x14ac:dyDescent="0.25">
      <c r="B754" s="20">
        <v>46111</v>
      </c>
      <c r="C754" s="2" t="s">
        <v>1</v>
      </c>
      <c r="D754" s="2" t="s">
        <v>873</v>
      </c>
      <c r="E754" s="2" t="s">
        <v>874</v>
      </c>
      <c r="F754" s="2" t="s">
        <v>755</v>
      </c>
      <c r="G754" s="5">
        <v>70</v>
      </c>
      <c r="H754" s="5">
        <v>0</v>
      </c>
      <c r="I754" s="5">
        <v>0</v>
      </c>
      <c r="J754" s="5">
        <v>26330.090000000004</v>
      </c>
      <c r="K754" s="3" t="str" cm="1">
        <f t="array" ref="K754">_xlfn.LET(_xlpm.d,UPPER(TRIM(CLEAN(SUBSTITUTE(F754,CHAR(160),"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55" spans="1:11" hidden="1" x14ac:dyDescent="0.25">
      <c r="A755" s="11" t="s">
        <v>875</v>
      </c>
      <c r="G755" s="6">
        <v>3033</v>
      </c>
      <c r="I755" s="7">
        <f>I666+I667+I668+I669+I670+I671+I672+I673+I674+I675+I676+I677+I678+I679+I680+I681+I682+I683+I684+I685+I686+I687+I688+I689+I690+I691+I692+I693+I694+I695+I696+I697+I698+I699+I700+I701+I702+I703+I704+I705+I706+I707+I708+I709+I710+I711+I712+I713+I714+I715+I716+I717+I718+I719+I720+I721+I722+I723+I724+I725+I726+I727+I728+I729+I730+I731+I732+I733+I734+I735+I736+I737+I738+I739+I740+I741+I742+I743+I744+I745+I746+I747+I748+I749+I750+I751+I752+I753+I754</f>
        <v>26330.090000000004</v>
      </c>
      <c r="K755" s="3" t="str" cm="1">
        <f t="array" ref="K755">_xlfn.LET(_xlpm.d,UPPER(TRIM(CLEAN(SUBSTITUTE(F755,CHAR(160),"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56" spans="1:11" hidden="1" x14ac:dyDescent="0.25">
      <c r="A756" s="10" t="s">
        <v>876</v>
      </c>
      <c r="K756" s="3" t="str" cm="1">
        <f t="array" ref="K756">_xlfn.LET(_xlpm.d,UPPER(TRIM(CLEAN(SUBSTITUTE(F756,CHAR(160),"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57" spans="1:11" hidden="1" x14ac:dyDescent="0.25">
      <c r="B757" s="20">
        <v>46091</v>
      </c>
      <c r="C757" s="2" t="s">
        <v>1</v>
      </c>
      <c r="D757" s="2" t="s">
        <v>745</v>
      </c>
      <c r="E757" s="2" t="s">
        <v>746</v>
      </c>
      <c r="F757" s="2" t="s">
        <v>877</v>
      </c>
      <c r="G757" s="5">
        <v>200</v>
      </c>
      <c r="H757" s="5">
        <v>9.5</v>
      </c>
      <c r="I757" s="5">
        <v>1900</v>
      </c>
      <c r="J757" s="5">
        <v>1900</v>
      </c>
      <c r="K757" s="3" t="str" cm="1">
        <f t="array" ref="K757">_xlfn.LET(_xlpm.d,UPPER(TRIM(CLEAN(SUBSTITUTE(F757,CHAR(160),"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58" spans="1:11" hidden="1" x14ac:dyDescent="0.25">
      <c r="B758" s="20">
        <v>46091</v>
      </c>
      <c r="C758" s="2" t="s">
        <v>1</v>
      </c>
      <c r="D758" s="2" t="s">
        <v>748</v>
      </c>
      <c r="E758" s="2" t="s">
        <v>749</v>
      </c>
      <c r="F758" s="2" t="s">
        <v>877</v>
      </c>
      <c r="G758" s="5">
        <v>100</v>
      </c>
      <c r="H758" s="5">
        <v>9.5</v>
      </c>
      <c r="I758" s="5">
        <v>950</v>
      </c>
      <c r="J758" s="5">
        <v>2850</v>
      </c>
      <c r="K758" s="3" t="str" cm="1">
        <f t="array" ref="K758">_xlfn.LET(_xlpm.d,UPPER(TRIM(CLEAN(SUBSTITUTE(F758,CHAR(160),"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59" spans="1:11" hidden="1" x14ac:dyDescent="0.25">
      <c r="A759" s="11" t="s">
        <v>878</v>
      </c>
      <c r="G759" s="6">
        <v>300</v>
      </c>
      <c r="I759" s="7">
        <f>I757+I758</f>
        <v>2850</v>
      </c>
      <c r="K759" s="3" t="str" cm="1">
        <f t="array" ref="K759">_xlfn.LET(_xlpm.d,UPPER(TRIM(CLEAN(SUBSTITUTE(F759,CHAR(160),"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60" spans="1:11" hidden="1" x14ac:dyDescent="0.25">
      <c r="A760" s="10" t="s">
        <v>879</v>
      </c>
      <c r="K760" s="3" t="str" cm="1">
        <f t="array" ref="K760">_xlfn.LET(_xlpm.d,UPPER(TRIM(CLEAN(SUBSTITUTE(F760,CHAR(160),"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61" spans="1:11" hidden="1" x14ac:dyDescent="0.25">
      <c r="B761" s="20">
        <v>45660</v>
      </c>
      <c r="C761" s="2" t="s">
        <v>1</v>
      </c>
      <c r="D761" s="2" t="s">
        <v>880</v>
      </c>
      <c r="E761" s="2" t="s">
        <v>243</v>
      </c>
      <c r="F761" s="2" t="s">
        <v>879</v>
      </c>
      <c r="G761" s="5">
        <v>80</v>
      </c>
      <c r="H761" s="5">
        <v>12.2</v>
      </c>
      <c r="I761" s="5">
        <v>976</v>
      </c>
      <c r="J761" s="5">
        <v>976</v>
      </c>
      <c r="K761" s="3" t="str" cm="1">
        <f t="array" ref="K761">_xlfn.LET(_xlpm.d,UPPER(TRIM(CLEAN(SUBSTITUTE(F761,CHAR(160),"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62" spans="1:11" hidden="1" x14ac:dyDescent="0.25">
      <c r="B762" s="20">
        <v>45665</v>
      </c>
      <c r="C762" s="2" t="s">
        <v>1</v>
      </c>
      <c r="D762" s="2" t="s">
        <v>881</v>
      </c>
      <c r="E762" s="2" t="s">
        <v>290</v>
      </c>
      <c r="F762" s="2" t="s">
        <v>879</v>
      </c>
      <c r="G762" s="5">
        <v>20</v>
      </c>
      <c r="H762" s="5">
        <v>12.2</v>
      </c>
      <c r="I762" s="5">
        <v>244</v>
      </c>
      <c r="J762" s="5">
        <v>1220</v>
      </c>
      <c r="K762" s="3" t="str" cm="1">
        <f t="array" ref="K762">_xlfn.LET(_xlpm.d,UPPER(TRIM(CLEAN(SUBSTITUTE(F762,CHAR(160),"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63" spans="1:11" hidden="1" x14ac:dyDescent="0.25">
      <c r="B763" s="20">
        <v>45667</v>
      </c>
      <c r="C763" s="2" t="s">
        <v>1</v>
      </c>
      <c r="D763" s="2" t="s">
        <v>882</v>
      </c>
      <c r="E763" s="2" t="s">
        <v>874</v>
      </c>
      <c r="F763" s="2" t="s">
        <v>879</v>
      </c>
      <c r="G763" s="5">
        <v>19</v>
      </c>
      <c r="H763" s="5">
        <v>9.15</v>
      </c>
      <c r="I763" s="5">
        <v>173.85</v>
      </c>
      <c r="J763" s="5">
        <v>1393.85</v>
      </c>
      <c r="K763" s="3" t="str" cm="1">
        <f t="array" ref="K763">_xlfn.LET(_xlpm.d,UPPER(TRIM(CLEAN(SUBSTITUTE(F763,CHAR(160),"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64" spans="1:11" hidden="1" x14ac:dyDescent="0.25">
      <c r="B764" s="20">
        <v>45667</v>
      </c>
      <c r="C764" s="2" t="s">
        <v>1</v>
      </c>
      <c r="D764" s="2" t="s">
        <v>883</v>
      </c>
      <c r="E764" s="2" t="s">
        <v>874</v>
      </c>
      <c r="F764" s="2" t="s">
        <v>879</v>
      </c>
      <c r="G764" s="5">
        <v>30</v>
      </c>
      <c r="H764" s="5">
        <v>9.15</v>
      </c>
      <c r="I764" s="5">
        <v>274.5</v>
      </c>
      <c r="J764" s="5">
        <v>1668.35</v>
      </c>
      <c r="K764" s="3" t="str" cm="1">
        <f t="array" ref="K764">_xlfn.LET(_xlpm.d,UPPER(TRIM(CLEAN(SUBSTITUTE(F764,CHAR(160),"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65" spans="1:11" hidden="1" x14ac:dyDescent="0.25">
      <c r="B765" s="20">
        <v>45674</v>
      </c>
      <c r="C765" s="2" t="s">
        <v>1</v>
      </c>
      <c r="D765" s="2" t="s">
        <v>884</v>
      </c>
      <c r="E765" s="2" t="s">
        <v>243</v>
      </c>
      <c r="F765" s="2" t="s">
        <v>879</v>
      </c>
      <c r="G765" s="5">
        <v>20</v>
      </c>
      <c r="H765" s="5">
        <v>12.2</v>
      </c>
      <c r="I765" s="5">
        <v>244</v>
      </c>
      <c r="J765" s="5">
        <v>1912.35</v>
      </c>
      <c r="K765" s="3" t="str" cm="1">
        <f t="array" ref="K765">_xlfn.LET(_xlpm.d,UPPER(TRIM(CLEAN(SUBSTITUTE(F765,CHAR(160),"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66" spans="1:11" hidden="1" x14ac:dyDescent="0.25">
      <c r="B766" s="20">
        <v>45674</v>
      </c>
      <c r="C766" s="2" t="s">
        <v>1</v>
      </c>
      <c r="D766" s="2" t="s">
        <v>885</v>
      </c>
      <c r="E766" s="2" t="s">
        <v>154</v>
      </c>
      <c r="F766" s="2" t="s">
        <v>879</v>
      </c>
      <c r="G766" s="5">
        <v>50</v>
      </c>
      <c r="H766" s="5">
        <v>12.2</v>
      </c>
      <c r="I766" s="5">
        <v>610</v>
      </c>
      <c r="J766" s="5">
        <v>2522.35</v>
      </c>
      <c r="K766" s="3" t="str" cm="1">
        <f t="array" ref="K766">_xlfn.LET(_xlpm.d,UPPER(TRIM(CLEAN(SUBSTITUTE(F766,CHAR(160),"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67" spans="1:11" hidden="1" x14ac:dyDescent="0.25">
      <c r="B767" s="20">
        <v>45674</v>
      </c>
      <c r="C767" s="2" t="s">
        <v>1</v>
      </c>
      <c r="D767" s="2" t="s">
        <v>886</v>
      </c>
      <c r="E767" s="2" t="s">
        <v>195</v>
      </c>
      <c r="F767" s="2" t="s">
        <v>879</v>
      </c>
      <c r="G767" s="5">
        <v>70</v>
      </c>
      <c r="H767" s="5">
        <v>12.2</v>
      </c>
      <c r="I767" s="5">
        <v>854</v>
      </c>
      <c r="J767" s="5">
        <v>3376.35</v>
      </c>
      <c r="K767" s="3" t="str" cm="1">
        <f t="array" ref="K767">_xlfn.LET(_xlpm.d,UPPER(TRIM(CLEAN(SUBSTITUTE(F767,CHAR(160),"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68" spans="1:11" hidden="1" x14ac:dyDescent="0.25">
      <c r="B768" s="20">
        <v>45674</v>
      </c>
      <c r="C768" s="2" t="s">
        <v>1</v>
      </c>
      <c r="D768" s="2" t="s">
        <v>887</v>
      </c>
      <c r="E768" s="2" t="s">
        <v>236</v>
      </c>
      <c r="F768" s="2" t="s">
        <v>879</v>
      </c>
      <c r="G768" s="5">
        <v>60</v>
      </c>
      <c r="H768" s="5">
        <v>12.2</v>
      </c>
      <c r="I768" s="5">
        <v>732</v>
      </c>
      <c r="J768" s="5">
        <v>4108.3500000000004</v>
      </c>
      <c r="K768" s="3" t="str" cm="1">
        <f t="array" ref="K768">_xlfn.LET(_xlpm.d,UPPER(TRIM(CLEAN(SUBSTITUTE(F768,CHAR(160),"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69" spans="2:11" hidden="1" x14ac:dyDescent="0.25">
      <c r="B769" s="20">
        <v>45678</v>
      </c>
      <c r="C769" s="2" t="s">
        <v>1</v>
      </c>
      <c r="D769" s="2" t="s">
        <v>888</v>
      </c>
      <c r="E769" s="2" t="s">
        <v>141</v>
      </c>
      <c r="F769" s="2" t="s">
        <v>879</v>
      </c>
      <c r="G769" s="5">
        <v>60</v>
      </c>
      <c r="H769" s="5">
        <v>12.2</v>
      </c>
      <c r="I769" s="5">
        <v>732</v>
      </c>
      <c r="J769" s="5">
        <v>4840.3500000000004</v>
      </c>
      <c r="K769" s="3" t="str" cm="1">
        <f t="array" ref="K769">_xlfn.LET(_xlpm.d,UPPER(TRIM(CLEAN(SUBSTITUTE(F769,CHAR(160),"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70" spans="2:11" hidden="1" x14ac:dyDescent="0.25">
      <c r="B770" s="20">
        <v>45678</v>
      </c>
      <c r="C770" s="2" t="s">
        <v>1</v>
      </c>
      <c r="D770" s="2" t="s">
        <v>889</v>
      </c>
      <c r="E770" s="2" t="s">
        <v>266</v>
      </c>
      <c r="F770" s="2" t="s">
        <v>879</v>
      </c>
      <c r="G770" s="5">
        <v>60</v>
      </c>
      <c r="H770" s="5">
        <v>12.2</v>
      </c>
      <c r="I770" s="5">
        <v>732</v>
      </c>
      <c r="J770" s="5">
        <v>5572.35</v>
      </c>
      <c r="K770" s="3" t="str" cm="1">
        <f t="array" ref="K770">_xlfn.LET(_xlpm.d,UPPER(TRIM(CLEAN(SUBSTITUTE(F770,CHAR(160),"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71" spans="2:11" hidden="1" x14ac:dyDescent="0.25">
      <c r="B771" s="20">
        <v>45678</v>
      </c>
      <c r="C771" s="2" t="s">
        <v>1</v>
      </c>
      <c r="D771" s="2" t="s">
        <v>890</v>
      </c>
      <c r="E771" s="2" t="s">
        <v>158</v>
      </c>
      <c r="F771" s="2" t="s">
        <v>879</v>
      </c>
      <c r="G771" s="5">
        <v>60</v>
      </c>
      <c r="H771" s="5">
        <v>12.2</v>
      </c>
      <c r="I771" s="5">
        <v>732</v>
      </c>
      <c r="J771" s="5">
        <v>6304.35</v>
      </c>
      <c r="K771" s="3" t="str" cm="1">
        <f t="array" ref="K771">_xlfn.LET(_xlpm.d,UPPER(TRIM(CLEAN(SUBSTITUTE(F771,CHAR(160),"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72" spans="2:11" hidden="1" x14ac:dyDescent="0.25">
      <c r="B772" s="20">
        <v>45678</v>
      </c>
      <c r="C772" s="2" t="s">
        <v>1</v>
      </c>
      <c r="D772" s="2" t="s">
        <v>891</v>
      </c>
      <c r="E772" s="2" t="s">
        <v>294</v>
      </c>
      <c r="F772" s="2" t="s">
        <v>879</v>
      </c>
      <c r="G772" s="5">
        <v>25</v>
      </c>
      <c r="H772" s="5">
        <v>12.2</v>
      </c>
      <c r="I772" s="5">
        <v>305</v>
      </c>
      <c r="J772" s="5">
        <v>6609.35</v>
      </c>
      <c r="K772" s="3" t="str" cm="1">
        <f t="array" ref="K772">_xlfn.LET(_xlpm.d,UPPER(TRIM(CLEAN(SUBSTITUTE(F772,CHAR(160),"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73" spans="2:11" hidden="1" x14ac:dyDescent="0.25">
      <c r="B773" s="20">
        <v>45678</v>
      </c>
      <c r="C773" s="2" t="s">
        <v>1</v>
      </c>
      <c r="D773" s="2" t="s">
        <v>892</v>
      </c>
      <c r="E773" s="2" t="s">
        <v>234</v>
      </c>
      <c r="F773" s="2" t="s">
        <v>879</v>
      </c>
      <c r="G773" s="5">
        <v>50</v>
      </c>
      <c r="H773" s="5">
        <v>12.2</v>
      </c>
      <c r="I773" s="5">
        <v>610</v>
      </c>
      <c r="J773" s="5">
        <v>7219.35</v>
      </c>
      <c r="K773" s="3" t="str" cm="1">
        <f t="array" ref="K773">_xlfn.LET(_xlpm.d,UPPER(TRIM(CLEAN(SUBSTITUTE(F773,CHAR(160),"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74" spans="2:11" hidden="1" x14ac:dyDescent="0.25">
      <c r="B774" s="20">
        <v>45679</v>
      </c>
      <c r="C774" s="2" t="s">
        <v>1</v>
      </c>
      <c r="D774" s="2" t="s">
        <v>893</v>
      </c>
      <c r="E774" s="2" t="s">
        <v>189</v>
      </c>
      <c r="F774" s="2" t="s">
        <v>879</v>
      </c>
      <c r="G774" s="5">
        <v>25</v>
      </c>
      <c r="H774" s="5">
        <v>12.2</v>
      </c>
      <c r="I774" s="5">
        <v>305</v>
      </c>
      <c r="J774" s="5">
        <v>7524.35</v>
      </c>
      <c r="K774" s="3" t="str" cm="1">
        <f t="array" ref="K774">_xlfn.LET(_xlpm.d,UPPER(TRIM(CLEAN(SUBSTITUTE(F774,CHAR(160),"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75" spans="2:11" hidden="1" x14ac:dyDescent="0.25">
      <c r="B775" s="20">
        <v>45679</v>
      </c>
      <c r="C775" s="2" t="s">
        <v>1</v>
      </c>
      <c r="D775" s="2" t="s">
        <v>894</v>
      </c>
      <c r="E775" s="2" t="s">
        <v>149</v>
      </c>
      <c r="F775" s="2" t="s">
        <v>879</v>
      </c>
      <c r="G775" s="5">
        <v>60</v>
      </c>
      <c r="H775" s="5">
        <v>12.2</v>
      </c>
      <c r="I775" s="5">
        <v>732</v>
      </c>
      <c r="J775" s="5">
        <v>8256.35</v>
      </c>
      <c r="K775" s="3" t="str" cm="1">
        <f t="array" ref="K775">_xlfn.LET(_xlpm.d,UPPER(TRIM(CLEAN(SUBSTITUTE(F775,CHAR(160),"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76" spans="2:11" hidden="1" x14ac:dyDescent="0.25">
      <c r="B776" s="20">
        <v>45679</v>
      </c>
      <c r="C776" s="2" t="s">
        <v>1</v>
      </c>
      <c r="D776" s="2" t="s">
        <v>895</v>
      </c>
      <c r="E776" s="2" t="s">
        <v>145</v>
      </c>
      <c r="F776" s="2" t="s">
        <v>879</v>
      </c>
      <c r="G776" s="5">
        <v>15</v>
      </c>
      <c r="H776" s="5">
        <v>12.2</v>
      </c>
      <c r="I776" s="5">
        <v>183</v>
      </c>
      <c r="J776" s="5">
        <v>8439.35</v>
      </c>
      <c r="K776" s="3" t="str" cm="1">
        <f t="array" ref="K776">_xlfn.LET(_xlpm.d,UPPER(TRIM(CLEAN(SUBSTITUTE(F776,CHAR(160),"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77" spans="2:11" hidden="1" x14ac:dyDescent="0.25">
      <c r="B777" s="20">
        <v>45680</v>
      </c>
      <c r="C777" s="2" t="s">
        <v>1</v>
      </c>
      <c r="D777" s="2" t="s">
        <v>896</v>
      </c>
      <c r="E777" s="2" t="s">
        <v>192</v>
      </c>
      <c r="F777" s="2" t="s">
        <v>879</v>
      </c>
      <c r="G777" s="5">
        <v>60</v>
      </c>
      <c r="H777" s="5">
        <v>12.2</v>
      </c>
      <c r="I777" s="5">
        <v>732</v>
      </c>
      <c r="J777" s="5">
        <v>9171.35</v>
      </c>
      <c r="K777" s="3" t="str" cm="1">
        <f t="array" ref="K777">_xlfn.LET(_xlpm.d,UPPER(TRIM(CLEAN(SUBSTITUTE(F777,CHAR(160),"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78" spans="2:11" hidden="1" x14ac:dyDescent="0.25">
      <c r="B778" s="20">
        <v>45680</v>
      </c>
      <c r="C778" s="2" t="s">
        <v>1</v>
      </c>
      <c r="D778" s="2" t="s">
        <v>897</v>
      </c>
      <c r="E778" s="2" t="s">
        <v>151</v>
      </c>
      <c r="F778" s="2" t="s">
        <v>879</v>
      </c>
      <c r="G778" s="5">
        <v>25</v>
      </c>
      <c r="H778" s="5">
        <v>12.2</v>
      </c>
      <c r="I778" s="5">
        <v>305</v>
      </c>
      <c r="J778" s="5">
        <v>9476.35</v>
      </c>
      <c r="K778" s="3" t="str" cm="1">
        <f t="array" ref="K778">_xlfn.LET(_xlpm.d,UPPER(TRIM(CLEAN(SUBSTITUTE(F778,CHAR(160),"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79" spans="2:11" hidden="1" x14ac:dyDescent="0.25">
      <c r="B779" s="20">
        <v>45680</v>
      </c>
      <c r="C779" s="2" t="s">
        <v>1</v>
      </c>
      <c r="D779" s="2" t="s">
        <v>898</v>
      </c>
      <c r="E779" s="2" t="s">
        <v>168</v>
      </c>
      <c r="F779" s="2" t="s">
        <v>879</v>
      </c>
      <c r="G779" s="5">
        <v>60</v>
      </c>
      <c r="H779" s="5">
        <v>12.2</v>
      </c>
      <c r="I779" s="5">
        <v>732</v>
      </c>
      <c r="J779" s="5">
        <v>10208.35</v>
      </c>
      <c r="K779" s="3" t="str" cm="1">
        <f t="array" ref="K779">_xlfn.LET(_xlpm.d,UPPER(TRIM(CLEAN(SUBSTITUTE(F779,CHAR(160),"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80" spans="2:11" hidden="1" x14ac:dyDescent="0.25">
      <c r="B780" s="20">
        <v>45680</v>
      </c>
      <c r="C780" s="2" t="s">
        <v>1</v>
      </c>
      <c r="D780" s="2" t="s">
        <v>899</v>
      </c>
      <c r="E780" s="2" t="s">
        <v>135</v>
      </c>
      <c r="F780" s="2" t="s">
        <v>879</v>
      </c>
      <c r="G780" s="5">
        <v>60</v>
      </c>
      <c r="H780" s="5">
        <v>12.2</v>
      </c>
      <c r="I780" s="5">
        <v>732</v>
      </c>
      <c r="J780" s="5">
        <v>10940.35</v>
      </c>
      <c r="K780" s="3" t="str" cm="1">
        <f t="array" ref="K780">_xlfn.LET(_xlpm.d,UPPER(TRIM(CLEAN(SUBSTITUTE(F780,CHAR(160),"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81" spans="2:11" hidden="1" x14ac:dyDescent="0.25">
      <c r="B781" s="20">
        <v>45681</v>
      </c>
      <c r="C781" s="2" t="s">
        <v>1</v>
      </c>
      <c r="D781" s="2" t="s">
        <v>900</v>
      </c>
      <c r="E781" s="2" t="s">
        <v>243</v>
      </c>
      <c r="F781" s="2" t="s">
        <v>879</v>
      </c>
      <c r="G781" s="5">
        <v>100</v>
      </c>
      <c r="H781" s="5">
        <v>12.2</v>
      </c>
      <c r="I781" s="5">
        <v>1220</v>
      </c>
      <c r="J781" s="5">
        <v>12160.35</v>
      </c>
      <c r="K781" s="3" t="str" cm="1">
        <f t="array" ref="K781">_xlfn.LET(_xlpm.d,UPPER(TRIM(CLEAN(SUBSTITUTE(F781,CHAR(160),"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82" spans="2:11" hidden="1" x14ac:dyDescent="0.25">
      <c r="B782" s="20">
        <v>45681</v>
      </c>
      <c r="C782" s="2" t="s">
        <v>1</v>
      </c>
      <c r="D782" s="2" t="s">
        <v>901</v>
      </c>
      <c r="E782" s="2" t="s">
        <v>236</v>
      </c>
      <c r="F782" s="2" t="s">
        <v>879</v>
      </c>
      <c r="G782" s="5">
        <v>50</v>
      </c>
      <c r="H782" s="5">
        <v>12.2</v>
      </c>
      <c r="I782" s="5">
        <v>610</v>
      </c>
      <c r="J782" s="5">
        <v>12770.35</v>
      </c>
      <c r="K782" s="3" t="str" cm="1">
        <f t="array" ref="K782">_xlfn.LET(_xlpm.d,UPPER(TRIM(CLEAN(SUBSTITUTE(F782,CHAR(160),"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83" spans="2:11" hidden="1" x14ac:dyDescent="0.25">
      <c r="B783" s="20">
        <v>45681</v>
      </c>
      <c r="C783" s="2" t="s">
        <v>1</v>
      </c>
      <c r="D783" s="2" t="s">
        <v>902</v>
      </c>
      <c r="E783" s="2" t="s">
        <v>154</v>
      </c>
      <c r="F783" s="2" t="s">
        <v>879</v>
      </c>
      <c r="G783" s="5">
        <v>50</v>
      </c>
      <c r="H783" s="5">
        <v>12.2</v>
      </c>
      <c r="I783" s="5">
        <v>610</v>
      </c>
      <c r="J783" s="5">
        <v>13380.35</v>
      </c>
      <c r="K783" s="3" t="str" cm="1">
        <f t="array" ref="K783">_xlfn.LET(_xlpm.d,UPPER(TRIM(CLEAN(SUBSTITUTE(F783,CHAR(160),"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84" spans="2:11" hidden="1" x14ac:dyDescent="0.25">
      <c r="B784" s="20">
        <v>45684</v>
      </c>
      <c r="C784" s="2" t="s">
        <v>1</v>
      </c>
      <c r="D784" s="2" t="s">
        <v>903</v>
      </c>
      <c r="E784" s="2" t="s">
        <v>162</v>
      </c>
      <c r="F784" s="2" t="s">
        <v>879</v>
      </c>
      <c r="G784" s="5">
        <v>55</v>
      </c>
      <c r="H784" s="5">
        <v>12.2</v>
      </c>
      <c r="I784" s="5">
        <v>671</v>
      </c>
      <c r="J784" s="5">
        <v>14051.35</v>
      </c>
      <c r="K784" s="3" t="str" cm="1">
        <f t="array" ref="K784">_xlfn.LET(_xlpm.d,UPPER(TRIM(CLEAN(SUBSTITUTE(F784,CHAR(160),"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85" spans="2:11" hidden="1" x14ac:dyDescent="0.25">
      <c r="B785" s="20">
        <v>45686</v>
      </c>
      <c r="C785" s="2" t="s">
        <v>1</v>
      </c>
      <c r="D785" s="2" t="s">
        <v>904</v>
      </c>
      <c r="E785" s="2" t="s">
        <v>141</v>
      </c>
      <c r="F785" s="2" t="s">
        <v>879</v>
      </c>
      <c r="G785" s="5">
        <v>20</v>
      </c>
      <c r="H785" s="5">
        <v>12.2</v>
      </c>
      <c r="I785" s="5">
        <v>244</v>
      </c>
      <c r="J785" s="5">
        <v>14295.35</v>
      </c>
      <c r="K785" s="3" t="str" cm="1">
        <f t="array" ref="K785">_xlfn.LET(_xlpm.d,UPPER(TRIM(CLEAN(SUBSTITUTE(F785,CHAR(160),"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86" spans="2:11" hidden="1" x14ac:dyDescent="0.25">
      <c r="B786" s="20">
        <v>45686</v>
      </c>
      <c r="C786" s="2" t="s">
        <v>1</v>
      </c>
      <c r="D786" s="2" t="s">
        <v>905</v>
      </c>
      <c r="E786" s="2" t="s">
        <v>149</v>
      </c>
      <c r="F786" s="2" t="s">
        <v>879</v>
      </c>
      <c r="G786" s="5">
        <v>60</v>
      </c>
      <c r="H786" s="5">
        <v>12.2</v>
      </c>
      <c r="I786" s="5">
        <v>732</v>
      </c>
      <c r="J786" s="5">
        <v>15027.35</v>
      </c>
      <c r="K786" s="3" t="str" cm="1">
        <f t="array" ref="K786">_xlfn.LET(_xlpm.d,UPPER(TRIM(CLEAN(SUBSTITUTE(F786,CHAR(160),"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87" spans="2:11" hidden="1" x14ac:dyDescent="0.25">
      <c r="B787" s="20">
        <v>45687</v>
      </c>
      <c r="C787" s="2" t="s">
        <v>1</v>
      </c>
      <c r="D787" s="2" t="s">
        <v>906</v>
      </c>
      <c r="E787" s="2" t="s">
        <v>192</v>
      </c>
      <c r="F787" s="2" t="s">
        <v>879</v>
      </c>
      <c r="G787" s="5">
        <v>30</v>
      </c>
      <c r="H787" s="5">
        <v>12.2</v>
      </c>
      <c r="I787" s="5">
        <v>366</v>
      </c>
      <c r="J787" s="5">
        <v>15393.35</v>
      </c>
      <c r="K787" s="3" t="str" cm="1">
        <f t="array" ref="K787">_xlfn.LET(_xlpm.d,UPPER(TRIM(CLEAN(SUBSTITUTE(F787,CHAR(160),"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88" spans="2:11" hidden="1" x14ac:dyDescent="0.25">
      <c r="B788" s="20">
        <v>45687</v>
      </c>
      <c r="C788" s="2" t="s">
        <v>1</v>
      </c>
      <c r="D788" s="2" t="s">
        <v>907</v>
      </c>
      <c r="E788" s="2" t="s">
        <v>180</v>
      </c>
      <c r="F788" s="2" t="s">
        <v>879</v>
      </c>
      <c r="G788" s="5">
        <v>50</v>
      </c>
      <c r="H788" s="5">
        <v>12.2</v>
      </c>
      <c r="I788" s="5">
        <v>610</v>
      </c>
      <c r="J788" s="5">
        <v>16003.35</v>
      </c>
      <c r="K788" s="3" t="str" cm="1">
        <f t="array" ref="K788">_xlfn.LET(_xlpm.d,UPPER(TRIM(CLEAN(SUBSTITUTE(F788,CHAR(160),"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89" spans="2:11" hidden="1" x14ac:dyDescent="0.25">
      <c r="B789" s="20">
        <v>45687</v>
      </c>
      <c r="C789" s="2" t="s">
        <v>1</v>
      </c>
      <c r="D789" s="2" t="s">
        <v>908</v>
      </c>
      <c r="E789" s="2" t="s">
        <v>135</v>
      </c>
      <c r="F789" s="2" t="s">
        <v>879</v>
      </c>
      <c r="G789" s="5">
        <v>50</v>
      </c>
      <c r="H789" s="5">
        <v>12.2</v>
      </c>
      <c r="I789" s="5">
        <v>610</v>
      </c>
      <c r="J789" s="5">
        <v>16613.349999999999</v>
      </c>
      <c r="K789" s="3" t="str" cm="1">
        <f t="array" ref="K789">_xlfn.LET(_xlpm.d,UPPER(TRIM(CLEAN(SUBSTITUTE(F789,CHAR(160),"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90" spans="2:11" hidden="1" x14ac:dyDescent="0.25">
      <c r="B790" s="20">
        <v>45688</v>
      </c>
      <c r="C790" s="2" t="s">
        <v>1</v>
      </c>
      <c r="D790" s="2" t="s">
        <v>476</v>
      </c>
      <c r="E790" s="2" t="s">
        <v>176</v>
      </c>
      <c r="F790" s="2" t="s">
        <v>909</v>
      </c>
      <c r="G790" s="5">
        <v>20</v>
      </c>
      <c r="H790" s="5">
        <v>11.2</v>
      </c>
      <c r="I790" s="5">
        <v>224</v>
      </c>
      <c r="J790" s="5">
        <v>16837.349999999999</v>
      </c>
      <c r="K790" s="3" t="str" cm="1">
        <f t="array" ref="K790">_xlfn.LET(_xlpm.d,UPPER(TRIM(CLEAN(SUBSTITUTE(F790,CHAR(160),"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91" spans="2:11" hidden="1" x14ac:dyDescent="0.25">
      <c r="B791" s="20">
        <v>45688</v>
      </c>
      <c r="C791" s="2" t="s">
        <v>1</v>
      </c>
      <c r="D791" s="2" t="s">
        <v>476</v>
      </c>
      <c r="E791" s="2" t="s">
        <v>176</v>
      </c>
      <c r="F791" s="2" t="s">
        <v>910</v>
      </c>
      <c r="G791" s="5">
        <v>20</v>
      </c>
      <c r="H791" s="5">
        <v>11.2</v>
      </c>
      <c r="I791" s="5">
        <v>224</v>
      </c>
      <c r="J791" s="5">
        <v>17061.349999999999</v>
      </c>
      <c r="K791" s="3" t="str" cm="1">
        <f t="array" ref="K791">_xlfn.LET(_xlpm.d,UPPER(TRIM(CLEAN(SUBSTITUTE(F791,CHAR(160),"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92" spans="2:11" hidden="1" x14ac:dyDescent="0.25">
      <c r="B792" s="20">
        <v>45688</v>
      </c>
      <c r="C792" s="2" t="s">
        <v>1</v>
      </c>
      <c r="D792" s="2" t="s">
        <v>911</v>
      </c>
      <c r="E792" s="2" t="s">
        <v>243</v>
      </c>
      <c r="F792" s="2" t="s">
        <v>879</v>
      </c>
      <c r="G792" s="5">
        <v>80</v>
      </c>
      <c r="H792" s="5">
        <v>12.2</v>
      </c>
      <c r="I792" s="5">
        <v>976</v>
      </c>
      <c r="J792" s="5">
        <v>18037.349999999999</v>
      </c>
      <c r="K792" s="3" t="str" cm="1">
        <f t="array" ref="K792">_xlfn.LET(_xlpm.d,UPPER(TRIM(CLEAN(SUBSTITUTE(F792,CHAR(160),"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93" spans="2:11" hidden="1" x14ac:dyDescent="0.25">
      <c r="B793" s="20">
        <v>45688</v>
      </c>
      <c r="C793" s="2" t="s">
        <v>1</v>
      </c>
      <c r="D793" s="2" t="s">
        <v>912</v>
      </c>
      <c r="E793" s="2" t="s">
        <v>154</v>
      </c>
      <c r="F793" s="2" t="s">
        <v>879</v>
      </c>
      <c r="G793" s="5">
        <v>30</v>
      </c>
      <c r="H793" s="5">
        <v>12.2</v>
      </c>
      <c r="I793" s="5">
        <v>366</v>
      </c>
      <c r="J793" s="5">
        <v>18403.349999999999</v>
      </c>
      <c r="K793" s="3" t="str" cm="1">
        <f t="array" ref="K793">_xlfn.LET(_xlpm.d,UPPER(TRIM(CLEAN(SUBSTITUTE(F793,CHAR(160),"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94" spans="2:11" hidden="1" x14ac:dyDescent="0.25">
      <c r="B794" s="20">
        <v>45688</v>
      </c>
      <c r="C794" s="2" t="s">
        <v>1</v>
      </c>
      <c r="D794" s="2" t="s">
        <v>913</v>
      </c>
      <c r="E794" s="2" t="s">
        <v>236</v>
      </c>
      <c r="F794" s="2" t="s">
        <v>879</v>
      </c>
      <c r="G794" s="5">
        <v>50</v>
      </c>
      <c r="H794" s="5">
        <v>12.2</v>
      </c>
      <c r="I794" s="5">
        <v>610</v>
      </c>
      <c r="J794" s="5">
        <v>19013.349999999999</v>
      </c>
      <c r="K794" s="3" t="str" cm="1">
        <f t="array" ref="K794">_xlfn.LET(_xlpm.d,UPPER(TRIM(CLEAN(SUBSTITUTE(F794,CHAR(160),"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95" spans="2:11" hidden="1" x14ac:dyDescent="0.25">
      <c r="B795" s="20">
        <v>45691</v>
      </c>
      <c r="C795" s="2" t="s">
        <v>1</v>
      </c>
      <c r="D795" s="2" t="s">
        <v>914</v>
      </c>
      <c r="E795" s="2" t="s">
        <v>279</v>
      </c>
      <c r="F795" s="2" t="s">
        <v>879</v>
      </c>
      <c r="G795" s="5">
        <v>50</v>
      </c>
      <c r="H795" s="5">
        <v>12.2</v>
      </c>
      <c r="I795" s="5">
        <v>610</v>
      </c>
      <c r="J795" s="5">
        <v>19623.349999999999</v>
      </c>
      <c r="K795" s="3" t="str" cm="1">
        <f t="array" ref="K795">_xlfn.LET(_xlpm.d,UPPER(TRIM(CLEAN(SUBSTITUTE(F795,CHAR(160),"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96" spans="2:11" hidden="1" x14ac:dyDescent="0.25">
      <c r="B796" s="20">
        <v>45692</v>
      </c>
      <c r="C796" s="2" t="s">
        <v>1</v>
      </c>
      <c r="D796" s="2" t="s">
        <v>915</v>
      </c>
      <c r="E796" s="2" t="s">
        <v>156</v>
      </c>
      <c r="F796" s="2" t="s">
        <v>879</v>
      </c>
      <c r="G796" s="5">
        <v>50</v>
      </c>
      <c r="H796" s="5">
        <v>12.2</v>
      </c>
      <c r="I796" s="5">
        <v>610</v>
      </c>
      <c r="J796" s="5">
        <v>20233.349999999999</v>
      </c>
      <c r="K796" s="3" t="str" cm="1">
        <f t="array" ref="K796">_xlfn.LET(_xlpm.d,UPPER(TRIM(CLEAN(SUBSTITUTE(F796,CHAR(160),"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97" spans="2:11" hidden="1" x14ac:dyDescent="0.25">
      <c r="B797" s="20">
        <v>45692</v>
      </c>
      <c r="C797" s="2" t="s">
        <v>1</v>
      </c>
      <c r="D797" s="2" t="s">
        <v>916</v>
      </c>
      <c r="E797" s="2" t="s">
        <v>266</v>
      </c>
      <c r="F797" s="2" t="s">
        <v>879</v>
      </c>
      <c r="G797" s="5">
        <v>40</v>
      </c>
      <c r="H797" s="5">
        <v>12.2</v>
      </c>
      <c r="I797" s="5">
        <v>488</v>
      </c>
      <c r="J797" s="5">
        <v>20721.349999999999</v>
      </c>
      <c r="K797" s="3" t="str" cm="1">
        <f t="array" ref="K797">_xlfn.LET(_xlpm.d,UPPER(TRIM(CLEAN(SUBSTITUTE(F797,CHAR(160),"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98" spans="2:11" hidden="1" x14ac:dyDescent="0.25">
      <c r="B798" s="20">
        <v>45693</v>
      </c>
      <c r="C798" s="2" t="s">
        <v>1</v>
      </c>
      <c r="D798" s="2" t="s">
        <v>917</v>
      </c>
      <c r="E798" s="2" t="s">
        <v>145</v>
      </c>
      <c r="F798" s="2" t="s">
        <v>879</v>
      </c>
      <c r="G798" s="5">
        <v>20</v>
      </c>
      <c r="H798" s="5">
        <v>12.2</v>
      </c>
      <c r="I798" s="5">
        <v>244</v>
      </c>
      <c r="J798" s="5">
        <v>20965.349999999999</v>
      </c>
      <c r="K798" s="3" t="str" cm="1">
        <f t="array" ref="K798">_xlfn.LET(_xlpm.d,UPPER(TRIM(CLEAN(SUBSTITUTE(F798,CHAR(160),"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799" spans="2:11" hidden="1" x14ac:dyDescent="0.25">
      <c r="B799" s="20">
        <v>45693</v>
      </c>
      <c r="C799" s="2" t="s">
        <v>1</v>
      </c>
      <c r="D799" s="2" t="s">
        <v>918</v>
      </c>
      <c r="E799" s="2" t="s">
        <v>282</v>
      </c>
      <c r="F799" s="2" t="s">
        <v>879</v>
      </c>
      <c r="G799" s="5">
        <v>30</v>
      </c>
      <c r="H799" s="5">
        <v>12.2</v>
      </c>
      <c r="I799" s="5">
        <v>366</v>
      </c>
      <c r="J799" s="5">
        <v>21331.35</v>
      </c>
      <c r="K799" s="3" t="str" cm="1">
        <f t="array" ref="K799">_xlfn.LET(_xlpm.d,UPPER(TRIM(CLEAN(SUBSTITUTE(F799,CHAR(160),"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00" spans="2:11" hidden="1" x14ac:dyDescent="0.25">
      <c r="B800" s="20">
        <v>45694</v>
      </c>
      <c r="C800" s="2" t="s">
        <v>1</v>
      </c>
      <c r="D800" s="2" t="s">
        <v>919</v>
      </c>
      <c r="E800" s="2" t="s">
        <v>151</v>
      </c>
      <c r="F800" s="2" t="s">
        <v>879</v>
      </c>
      <c r="G800" s="5">
        <v>20</v>
      </c>
      <c r="H800" s="5">
        <v>12.2</v>
      </c>
      <c r="I800" s="5">
        <v>244</v>
      </c>
      <c r="J800" s="5">
        <v>21575.35</v>
      </c>
      <c r="K800" s="3" t="str" cm="1">
        <f t="array" ref="K800">_xlfn.LET(_xlpm.d,UPPER(TRIM(CLEAN(SUBSTITUTE(F800,CHAR(160),"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01" spans="2:11" hidden="1" x14ac:dyDescent="0.25">
      <c r="B801" s="20">
        <v>45698</v>
      </c>
      <c r="C801" s="2" t="s">
        <v>1</v>
      </c>
      <c r="D801" s="2" t="s">
        <v>920</v>
      </c>
      <c r="E801" s="2" t="s">
        <v>162</v>
      </c>
      <c r="F801" s="2" t="s">
        <v>879</v>
      </c>
      <c r="G801" s="5">
        <v>50</v>
      </c>
      <c r="H801" s="5">
        <v>12.2</v>
      </c>
      <c r="I801" s="5">
        <v>610</v>
      </c>
      <c r="J801" s="5">
        <v>22185.35</v>
      </c>
      <c r="K801" s="3" t="str" cm="1">
        <f t="array" ref="K801">_xlfn.LET(_xlpm.d,UPPER(TRIM(CLEAN(SUBSTITUTE(F801,CHAR(160),"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02" spans="2:11" hidden="1" x14ac:dyDescent="0.25">
      <c r="B802" s="20">
        <v>45698</v>
      </c>
      <c r="C802" s="2" t="s">
        <v>1</v>
      </c>
      <c r="D802" s="2" t="s">
        <v>921</v>
      </c>
      <c r="E802" s="2" t="s">
        <v>180</v>
      </c>
      <c r="F802" s="2" t="s">
        <v>879</v>
      </c>
      <c r="G802" s="5">
        <v>25</v>
      </c>
      <c r="H802" s="5">
        <v>12.2</v>
      </c>
      <c r="I802" s="5">
        <v>305</v>
      </c>
      <c r="J802" s="5">
        <v>22490.35</v>
      </c>
      <c r="K802" s="3" t="str" cm="1">
        <f t="array" ref="K802">_xlfn.LET(_xlpm.d,UPPER(TRIM(CLEAN(SUBSTITUTE(F802,CHAR(160),"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03" spans="2:11" hidden="1" x14ac:dyDescent="0.25">
      <c r="B803" s="20">
        <v>45699</v>
      </c>
      <c r="C803" s="2" t="s">
        <v>1</v>
      </c>
      <c r="D803" s="2" t="s">
        <v>922</v>
      </c>
      <c r="E803" s="2" t="s">
        <v>158</v>
      </c>
      <c r="F803" s="2" t="s">
        <v>879</v>
      </c>
      <c r="G803" s="5">
        <v>25</v>
      </c>
      <c r="H803" s="5">
        <v>12.2</v>
      </c>
      <c r="I803" s="5">
        <v>305</v>
      </c>
      <c r="J803" s="5">
        <v>22795.35</v>
      </c>
      <c r="K803" s="3" t="str" cm="1">
        <f t="array" ref="K803">_xlfn.LET(_xlpm.d,UPPER(TRIM(CLEAN(SUBSTITUTE(F803,CHAR(160),"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04" spans="2:11" hidden="1" x14ac:dyDescent="0.25">
      <c r="B804" s="20">
        <v>45699</v>
      </c>
      <c r="C804" s="2" t="s">
        <v>1</v>
      </c>
      <c r="D804" s="2" t="s">
        <v>923</v>
      </c>
      <c r="E804" s="2" t="s">
        <v>234</v>
      </c>
      <c r="F804" s="2" t="s">
        <v>879</v>
      </c>
      <c r="G804" s="5">
        <v>15</v>
      </c>
      <c r="H804" s="5">
        <v>12.2</v>
      </c>
      <c r="I804" s="5">
        <v>183</v>
      </c>
      <c r="J804" s="5">
        <v>22978.35</v>
      </c>
      <c r="K804" s="3" t="str" cm="1">
        <f t="array" ref="K804">_xlfn.LET(_xlpm.d,UPPER(TRIM(CLEAN(SUBSTITUTE(F804,CHAR(160),"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05" spans="2:11" hidden="1" x14ac:dyDescent="0.25">
      <c r="B805" s="20">
        <v>45700</v>
      </c>
      <c r="C805" s="2" t="s">
        <v>1</v>
      </c>
      <c r="D805" s="2" t="s">
        <v>924</v>
      </c>
      <c r="E805" s="2" t="s">
        <v>192</v>
      </c>
      <c r="F805" s="2" t="s">
        <v>879</v>
      </c>
      <c r="G805" s="5">
        <v>50</v>
      </c>
      <c r="H805" s="5">
        <v>12.2</v>
      </c>
      <c r="I805" s="5">
        <v>610</v>
      </c>
      <c r="J805" s="5">
        <v>23588.35</v>
      </c>
      <c r="K805" s="3" t="str" cm="1">
        <f t="array" ref="K805">_xlfn.LET(_xlpm.d,UPPER(TRIM(CLEAN(SUBSTITUTE(F805,CHAR(160),"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06" spans="2:11" hidden="1" x14ac:dyDescent="0.25">
      <c r="B806" s="20">
        <v>45700</v>
      </c>
      <c r="C806" s="2" t="s">
        <v>1</v>
      </c>
      <c r="D806" s="2" t="s">
        <v>925</v>
      </c>
      <c r="E806" s="2" t="s">
        <v>874</v>
      </c>
      <c r="F806" s="2" t="s">
        <v>879</v>
      </c>
      <c r="G806" s="5">
        <v>100</v>
      </c>
      <c r="H806" s="5">
        <v>9.15</v>
      </c>
      <c r="I806" s="5">
        <v>915</v>
      </c>
      <c r="J806" s="5">
        <v>24503.35</v>
      </c>
      <c r="K806" s="3" t="str" cm="1">
        <f t="array" ref="K806">_xlfn.LET(_xlpm.d,UPPER(TRIM(CLEAN(SUBSTITUTE(F806,CHAR(160),"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07" spans="2:11" hidden="1" x14ac:dyDescent="0.25">
      <c r="B807" s="20">
        <v>45701</v>
      </c>
      <c r="C807" s="2" t="s">
        <v>1</v>
      </c>
      <c r="D807" s="2" t="s">
        <v>926</v>
      </c>
      <c r="E807" s="2" t="s">
        <v>135</v>
      </c>
      <c r="F807" s="2" t="s">
        <v>879</v>
      </c>
      <c r="G807" s="5">
        <v>30</v>
      </c>
      <c r="H807" s="5">
        <v>12.2</v>
      </c>
      <c r="I807" s="5">
        <v>366</v>
      </c>
      <c r="J807" s="5">
        <v>24869.35</v>
      </c>
      <c r="K807" s="3" t="str" cm="1">
        <f t="array" ref="K807">_xlfn.LET(_xlpm.d,UPPER(TRIM(CLEAN(SUBSTITUTE(F807,CHAR(160),"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08" spans="2:11" hidden="1" x14ac:dyDescent="0.25">
      <c r="B808" s="20">
        <v>45701</v>
      </c>
      <c r="C808" s="2" t="s">
        <v>1</v>
      </c>
      <c r="D808" s="2" t="s">
        <v>927</v>
      </c>
      <c r="E808" s="2" t="s">
        <v>151</v>
      </c>
      <c r="F808" s="2" t="s">
        <v>879</v>
      </c>
      <c r="G808" s="5">
        <v>10</v>
      </c>
      <c r="H808" s="5">
        <v>12.2</v>
      </c>
      <c r="I808" s="5">
        <v>122</v>
      </c>
      <c r="J808" s="5">
        <v>24991.35</v>
      </c>
      <c r="K808" s="3" t="str" cm="1">
        <f t="array" ref="K808">_xlfn.LET(_xlpm.d,UPPER(TRIM(CLEAN(SUBSTITUTE(F808,CHAR(160),"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09" spans="2:11" hidden="1" x14ac:dyDescent="0.25">
      <c r="B809" s="20">
        <v>45702</v>
      </c>
      <c r="C809" s="2" t="s">
        <v>1</v>
      </c>
      <c r="D809" s="2" t="s">
        <v>928</v>
      </c>
      <c r="E809" s="2" t="s">
        <v>236</v>
      </c>
      <c r="F809" s="2" t="s">
        <v>879</v>
      </c>
      <c r="G809" s="5">
        <v>50</v>
      </c>
      <c r="H809" s="5">
        <v>12.2</v>
      </c>
      <c r="I809" s="5">
        <v>610</v>
      </c>
      <c r="J809" s="5">
        <v>25601.35</v>
      </c>
      <c r="K809" s="3" t="str" cm="1">
        <f t="array" ref="K809">_xlfn.LET(_xlpm.d,UPPER(TRIM(CLEAN(SUBSTITUTE(F809,CHAR(160),"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10" spans="2:11" hidden="1" x14ac:dyDescent="0.25">
      <c r="B810" s="20">
        <v>45702</v>
      </c>
      <c r="C810" s="2" t="s">
        <v>1</v>
      </c>
      <c r="D810" s="2" t="s">
        <v>929</v>
      </c>
      <c r="E810" s="2" t="s">
        <v>154</v>
      </c>
      <c r="F810" s="2" t="s">
        <v>879</v>
      </c>
      <c r="G810" s="5">
        <v>25</v>
      </c>
      <c r="H810" s="5">
        <v>12.2</v>
      </c>
      <c r="I810" s="5">
        <v>305</v>
      </c>
      <c r="J810" s="5">
        <v>25906.35</v>
      </c>
      <c r="K810" s="3" t="str" cm="1">
        <f t="array" ref="K810">_xlfn.LET(_xlpm.d,UPPER(TRIM(CLEAN(SUBSTITUTE(F810,CHAR(160),"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11" spans="2:11" hidden="1" x14ac:dyDescent="0.25">
      <c r="B811" s="20">
        <v>45721</v>
      </c>
      <c r="C811" s="2" t="s">
        <v>1</v>
      </c>
      <c r="D811" s="2" t="s">
        <v>930</v>
      </c>
      <c r="E811" s="2" t="s">
        <v>145</v>
      </c>
      <c r="F811" s="2" t="s">
        <v>879</v>
      </c>
      <c r="G811" s="5">
        <v>16</v>
      </c>
      <c r="H811" s="5">
        <v>12.2</v>
      </c>
      <c r="I811" s="5">
        <v>195.2</v>
      </c>
      <c r="J811" s="5">
        <v>26101.55</v>
      </c>
      <c r="K811" s="3" t="str" cm="1">
        <f t="array" ref="K811">_xlfn.LET(_xlpm.d,UPPER(TRIM(CLEAN(SUBSTITUTE(F811,CHAR(160),"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12" spans="2:11" hidden="1" x14ac:dyDescent="0.25">
      <c r="B812" s="20">
        <v>45721</v>
      </c>
      <c r="C812" s="2" t="s">
        <v>1</v>
      </c>
      <c r="D812" s="2" t="s">
        <v>931</v>
      </c>
      <c r="E812" s="2" t="s">
        <v>149</v>
      </c>
      <c r="F812" s="2" t="s">
        <v>879</v>
      </c>
      <c r="G812" s="5">
        <v>50</v>
      </c>
      <c r="H812" s="5">
        <v>12.2</v>
      </c>
      <c r="I812" s="5">
        <v>610</v>
      </c>
      <c r="J812" s="5">
        <v>26711.55</v>
      </c>
      <c r="K812" s="3" t="str" cm="1">
        <f t="array" ref="K812">_xlfn.LET(_xlpm.d,UPPER(TRIM(CLEAN(SUBSTITUTE(F812,CHAR(160),"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13" spans="2:11" hidden="1" x14ac:dyDescent="0.25">
      <c r="B813" s="20">
        <v>45722</v>
      </c>
      <c r="C813" s="2" t="s">
        <v>1</v>
      </c>
      <c r="D813" s="2" t="s">
        <v>932</v>
      </c>
      <c r="E813" s="2" t="s">
        <v>192</v>
      </c>
      <c r="F813" s="2" t="s">
        <v>879</v>
      </c>
      <c r="G813" s="5">
        <v>50</v>
      </c>
      <c r="H813" s="5">
        <v>12.2</v>
      </c>
      <c r="I813" s="5">
        <v>610</v>
      </c>
      <c r="J813" s="5">
        <v>27321.55</v>
      </c>
      <c r="K813" s="3" t="str" cm="1">
        <f t="array" ref="K813">_xlfn.LET(_xlpm.d,UPPER(TRIM(CLEAN(SUBSTITUTE(F813,CHAR(160),"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14" spans="2:11" hidden="1" x14ac:dyDescent="0.25">
      <c r="B814" s="20">
        <v>45723</v>
      </c>
      <c r="C814" s="2" t="s">
        <v>1</v>
      </c>
      <c r="D814" s="2" t="s">
        <v>933</v>
      </c>
      <c r="E814" s="2" t="s">
        <v>154</v>
      </c>
      <c r="F814" s="2" t="s">
        <v>879</v>
      </c>
      <c r="G814" s="5">
        <v>50</v>
      </c>
      <c r="H814" s="5">
        <v>12.2</v>
      </c>
      <c r="I814" s="5">
        <v>610</v>
      </c>
      <c r="J814" s="5">
        <v>27931.55</v>
      </c>
      <c r="K814" s="3" t="str" cm="1">
        <f t="array" ref="K814">_xlfn.LET(_xlpm.d,UPPER(TRIM(CLEAN(SUBSTITUTE(F814,CHAR(160),"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15" spans="2:11" hidden="1" x14ac:dyDescent="0.25">
      <c r="B815" s="20">
        <v>45723</v>
      </c>
      <c r="C815" s="2" t="s">
        <v>1</v>
      </c>
      <c r="D815" s="2" t="s">
        <v>934</v>
      </c>
      <c r="E815" s="2" t="s">
        <v>234</v>
      </c>
      <c r="F815" s="2" t="s">
        <v>879</v>
      </c>
      <c r="G815" s="5">
        <v>30</v>
      </c>
      <c r="H815" s="5">
        <v>12.2</v>
      </c>
      <c r="I815" s="5">
        <v>366</v>
      </c>
      <c r="J815" s="5">
        <v>28297.55</v>
      </c>
      <c r="K815" s="3" t="str" cm="1">
        <f t="array" ref="K815">_xlfn.LET(_xlpm.d,UPPER(TRIM(CLEAN(SUBSTITUTE(F815,CHAR(160),"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16" spans="2:11" hidden="1" x14ac:dyDescent="0.25">
      <c r="B816" s="20">
        <v>45726</v>
      </c>
      <c r="C816" s="2" t="s">
        <v>1</v>
      </c>
      <c r="D816" s="2" t="s">
        <v>935</v>
      </c>
      <c r="E816" s="2" t="s">
        <v>158</v>
      </c>
      <c r="F816" s="2" t="s">
        <v>879</v>
      </c>
      <c r="G816" s="5">
        <v>60</v>
      </c>
      <c r="H816" s="5">
        <v>12.2</v>
      </c>
      <c r="I816" s="5">
        <v>732</v>
      </c>
      <c r="J816" s="5">
        <v>29029.55</v>
      </c>
      <c r="K816" s="3" t="str" cm="1">
        <f t="array" ref="K816">_xlfn.LET(_xlpm.d,UPPER(TRIM(CLEAN(SUBSTITUTE(F816,CHAR(160),"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17" spans="2:11" hidden="1" x14ac:dyDescent="0.25">
      <c r="B817" s="20">
        <v>45726</v>
      </c>
      <c r="C817" s="2" t="s">
        <v>1</v>
      </c>
      <c r="D817" s="2" t="s">
        <v>936</v>
      </c>
      <c r="E817" s="2" t="s">
        <v>156</v>
      </c>
      <c r="F817" s="2" t="s">
        <v>879</v>
      </c>
      <c r="G817" s="5">
        <v>50</v>
      </c>
      <c r="H817" s="5">
        <v>12.2</v>
      </c>
      <c r="I817" s="5">
        <v>610</v>
      </c>
      <c r="J817" s="5">
        <v>29639.55</v>
      </c>
      <c r="K817" s="3" t="str" cm="1">
        <f t="array" ref="K817">_xlfn.LET(_xlpm.d,UPPER(TRIM(CLEAN(SUBSTITUTE(F817,CHAR(160),"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18" spans="2:11" hidden="1" x14ac:dyDescent="0.25">
      <c r="B818" s="20">
        <v>45726</v>
      </c>
      <c r="C818" s="2" t="s">
        <v>1</v>
      </c>
      <c r="D818" s="2" t="s">
        <v>937</v>
      </c>
      <c r="E818" s="2" t="s">
        <v>874</v>
      </c>
      <c r="F818" s="2" t="s">
        <v>879</v>
      </c>
      <c r="G818" s="5">
        <v>336</v>
      </c>
      <c r="H818" s="5">
        <v>9.15</v>
      </c>
      <c r="I818" s="5">
        <v>3074.4</v>
      </c>
      <c r="J818" s="5">
        <v>32713.95</v>
      </c>
      <c r="K818" s="3" t="str" cm="1">
        <f t="array" ref="K818">_xlfn.LET(_xlpm.d,UPPER(TRIM(CLEAN(SUBSTITUTE(F818,CHAR(160),"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19" spans="2:11" hidden="1" x14ac:dyDescent="0.25">
      <c r="B819" s="20">
        <v>45727</v>
      </c>
      <c r="C819" s="2" t="s">
        <v>1</v>
      </c>
      <c r="D819" s="2" t="s">
        <v>938</v>
      </c>
      <c r="E819" s="2" t="s">
        <v>141</v>
      </c>
      <c r="F819" s="2" t="s">
        <v>879</v>
      </c>
      <c r="G819" s="5">
        <v>50</v>
      </c>
      <c r="H819" s="5">
        <v>12.2</v>
      </c>
      <c r="I819" s="5">
        <v>610</v>
      </c>
      <c r="J819" s="5">
        <v>33323.949999999997</v>
      </c>
      <c r="K819" s="3" t="str" cm="1">
        <f t="array" ref="K819">_xlfn.LET(_xlpm.d,UPPER(TRIM(CLEAN(SUBSTITUTE(F819,CHAR(160),"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20" spans="2:11" hidden="1" x14ac:dyDescent="0.25">
      <c r="B820" s="20">
        <v>45727</v>
      </c>
      <c r="C820" s="2" t="s">
        <v>1</v>
      </c>
      <c r="D820" s="2" t="s">
        <v>939</v>
      </c>
      <c r="E820" s="2" t="s">
        <v>266</v>
      </c>
      <c r="F820" s="2" t="s">
        <v>879</v>
      </c>
      <c r="G820" s="5">
        <v>50</v>
      </c>
      <c r="H820" s="5">
        <v>12.2</v>
      </c>
      <c r="I820" s="5">
        <v>610</v>
      </c>
      <c r="J820" s="5">
        <v>33933.949999999997</v>
      </c>
      <c r="K820" s="3" t="str" cm="1">
        <f t="array" ref="K820">_xlfn.LET(_xlpm.d,UPPER(TRIM(CLEAN(SUBSTITUTE(F820,CHAR(160),"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21" spans="2:11" hidden="1" x14ac:dyDescent="0.25">
      <c r="B821" s="20">
        <v>45729</v>
      </c>
      <c r="C821" s="2" t="s">
        <v>1</v>
      </c>
      <c r="D821" s="2" t="s">
        <v>940</v>
      </c>
      <c r="E821" s="2" t="s">
        <v>282</v>
      </c>
      <c r="F821" s="2" t="s">
        <v>879</v>
      </c>
      <c r="G821" s="5">
        <v>25</v>
      </c>
      <c r="H821" s="5">
        <v>12.2</v>
      </c>
      <c r="I821" s="5">
        <v>305</v>
      </c>
      <c r="J821" s="5">
        <v>34238.949999999997</v>
      </c>
      <c r="K821" s="3" t="str" cm="1">
        <f t="array" ref="K821">_xlfn.LET(_xlpm.d,UPPER(TRIM(CLEAN(SUBSTITUTE(F821,CHAR(160),"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22" spans="2:11" hidden="1" x14ac:dyDescent="0.25">
      <c r="B822" s="20">
        <v>45730</v>
      </c>
      <c r="C822" s="2" t="s">
        <v>1</v>
      </c>
      <c r="D822" s="2" t="s">
        <v>941</v>
      </c>
      <c r="E822" s="2" t="s">
        <v>154</v>
      </c>
      <c r="F822" s="2" t="s">
        <v>879</v>
      </c>
      <c r="G822" s="5">
        <v>100</v>
      </c>
      <c r="H822" s="5">
        <v>12.2</v>
      </c>
      <c r="I822" s="5">
        <v>1220</v>
      </c>
      <c r="J822" s="5">
        <v>35458.949999999997</v>
      </c>
      <c r="K822" s="3" t="str" cm="1">
        <f t="array" ref="K822">_xlfn.LET(_xlpm.d,UPPER(TRIM(CLEAN(SUBSTITUTE(F822,CHAR(160),"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23" spans="2:11" hidden="1" x14ac:dyDescent="0.25">
      <c r="B823" s="20">
        <v>45730</v>
      </c>
      <c r="C823" s="2" t="s">
        <v>1</v>
      </c>
      <c r="D823" s="2" t="s">
        <v>942</v>
      </c>
      <c r="E823" s="2" t="s">
        <v>259</v>
      </c>
      <c r="F823" s="2" t="s">
        <v>879</v>
      </c>
      <c r="G823" s="5">
        <v>50</v>
      </c>
      <c r="H823" s="5">
        <v>12.2</v>
      </c>
      <c r="I823" s="5">
        <v>610</v>
      </c>
      <c r="J823" s="5">
        <v>36068.949999999997</v>
      </c>
      <c r="K823" s="3" t="str" cm="1">
        <f t="array" ref="K823">_xlfn.LET(_xlpm.d,UPPER(TRIM(CLEAN(SUBSTITUTE(F823,CHAR(160),"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24" spans="2:11" hidden="1" x14ac:dyDescent="0.25">
      <c r="B824" s="20">
        <v>45730</v>
      </c>
      <c r="C824" s="2" t="s">
        <v>1</v>
      </c>
      <c r="D824" s="2" t="s">
        <v>943</v>
      </c>
      <c r="E824" s="2" t="s">
        <v>180</v>
      </c>
      <c r="F824" s="2" t="s">
        <v>879</v>
      </c>
      <c r="G824" s="5">
        <v>100</v>
      </c>
      <c r="H824" s="5">
        <v>12.2</v>
      </c>
      <c r="I824" s="5">
        <v>1220</v>
      </c>
      <c r="J824" s="5">
        <v>37288.949999999997</v>
      </c>
      <c r="K824" s="3" t="str" cm="1">
        <f t="array" ref="K824">_xlfn.LET(_xlpm.d,UPPER(TRIM(CLEAN(SUBSTITUTE(F824,CHAR(160),"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25" spans="2:11" hidden="1" x14ac:dyDescent="0.25">
      <c r="B825" s="20">
        <v>45733</v>
      </c>
      <c r="C825" s="2" t="s">
        <v>1</v>
      </c>
      <c r="D825" s="2" t="s">
        <v>944</v>
      </c>
      <c r="E825" s="2" t="s">
        <v>279</v>
      </c>
      <c r="F825" s="2" t="s">
        <v>879</v>
      </c>
      <c r="G825" s="5">
        <v>50</v>
      </c>
      <c r="H825" s="5">
        <v>12.2</v>
      </c>
      <c r="I825" s="5">
        <v>610</v>
      </c>
      <c r="J825" s="5">
        <v>37898.949999999997</v>
      </c>
      <c r="K825" s="3" t="str" cm="1">
        <f t="array" ref="K825">_xlfn.LET(_xlpm.d,UPPER(TRIM(CLEAN(SUBSTITUTE(F825,CHAR(160),"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26" spans="2:11" hidden="1" x14ac:dyDescent="0.25">
      <c r="B826" s="20">
        <v>45733</v>
      </c>
      <c r="C826" s="2" t="s">
        <v>1</v>
      </c>
      <c r="D826" s="2" t="s">
        <v>945</v>
      </c>
      <c r="E826" s="2" t="s">
        <v>162</v>
      </c>
      <c r="F826" s="2" t="s">
        <v>879</v>
      </c>
      <c r="G826" s="5">
        <v>40</v>
      </c>
      <c r="H826" s="5">
        <v>12.2</v>
      </c>
      <c r="I826" s="5">
        <v>488</v>
      </c>
      <c r="J826" s="5">
        <v>38386.949999999997</v>
      </c>
      <c r="K826" s="3" t="str" cm="1">
        <f t="array" ref="K826">_xlfn.LET(_xlpm.d,UPPER(TRIM(CLEAN(SUBSTITUTE(F826,CHAR(160),"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27" spans="2:11" hidden="1" x14ac:dyDescent="0.25">
      <c r="B827" s="20">
        <v>45734</v>
      </c>
      <c r="C827" s="2" t="s">
        <v>1</v>
      </c>
      <c r="D827" s="2" t="s">
        <v>946</v>
      </c>
      <c r="E827" s="2" t="s">
        <v>874</v>
      </c>
      <c r="F827" s="2" t="s">
        <v>879</v>
      </c>
      <c r="G827" s="5">
        <v>100</v>
      </c>
      <c r="H827" s="5">
        <v>9.15</v>
      </c>
      <c r="I827" s="5">
        <v>915</v>
      </c>
      <c r="J827" s="5">
        <v>39301.949999999997</v>
      </c>
      <c r="K827" s="3" t="str" cm="1">
        <f t="array" ref="K827">_xlfn.LET(_xlpm.d,UPPER(TRIM(CLEAN(SUBSTITUTE(F827,CHAR(160),"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28" spans="2:11" hidden="1" x14ac:dyDescent="0.25">
      <c r="B828" s="20">
        <v>45735</v>
      </c>
      <c r="C828" s="2" t="s">
        <v>1</v>
      </c>
      <c r="D828" s="2" t="s">
        <v>947</v>
      </c>
      <c r="E828" s="2" t="s">
        <v>149</v>
      </c>
      <c r="F828" s="2" t="s">
        <v>879</v>
      </c>
      <c r="G828" s="5">
        <v>30</v>
      </c>
      <c r="H828" s="5">
        <v>12.2</v>
      </c>
      <c r="I828" s="5">
        <v>366</v>
      </c>
      <c r="J828" s="5">
        <v>39667.949999999997</v>
      </c>
      <c r="K828" s="3" t="str" cm="1">
        <f t="array" ref="K828">_xlfn.LET(_xlpm.d,UPPER(TRIM(CLEAN(SUBSTITUTE(F828,CHAR(160),"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29" spans="2:11" hidden="1" x14ac:dyDescent="0.25">
      <c r="B829" s="20">
        <v>45735</v>
      </c>
      <c r="C829" s="2" t="s">
        <v>1</v>
      </c>
      <c r="D829" s="2" t="s">
        <v>948</v>
      </c>
      <c r="E829" s="2" t="s">
        <v>305</v>
      </c>
      <c r="F829" s="2" t="s">
        <v>879</v>
      </c>
      <c r="G829" s="5">
        <v>50</v>
      </c>
      <c r="H829" s="5">
        <v>12.2</v>
      </c>
      <c r="I829" s="5">
        <v>610</v>
      </c>
      <c r="J829" s="5">
        <v>40277.949999999997</v>
      </c>
      <c r="K829" s="3" t="str" cm="1">
        <f t="array" ref="K829">_xlfn.LET(_xlpm.d,UPPER(TRIM(CLEAN(SUBSTITUTE(F829,CHAR(160),"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30" spans="2:11" hidden="1" x14ac:dyDescent="0.25">
      <c r="B830" s="20">
        <v>45742</v>
      </c>
      <c r="C830" s="2" t="s">
        <v>1</v>
      </c>
      <c r="D830" s="2" t="s">
        <v>949</v>
      </c>
      <c r="E830" s="2" t="s">
        <v>189</v>
      </c>
      <c r="F830" s="2" t="s">
        <v>879</v>
      </c>
      <c r="G830" s="5">
        <v>25</v>
      </c>
      <c r="H830" s="5">
        <v>12.2</v>
      </c>
      <c r="I830" s="5">
        <v>305</v>
      </c>
      <c r="J830" s="5">
        <v>40582.949999999997</v>
      </c>
      <c r="K830" s="3" t="str" cm="1">
        <f t="array" ref="K830">_xlfn.LET(_xlpm.d,UPPER(TRIM(CLEAN(SUBSTITUTE(F830,CHAR(160),"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31" spans="2:11" hidden="1" x14ac:dyDescent="0.25">
      <c r="B831" s="20">
        <v>45742</v>
      </c>
      <c r="C831" s="2" t="s">
        <v>1</v>
      </c>
      <c r="D831" s="2" t="s">
        <v>950</v>
      </c>
      <c r="E831" s="2" t="s">
        <v>145</v>
      </c>
      <c r="F831" s="2" t="s">
        <v>879</v>
      </c>
      <c r="G831" s="5">
        <v>20</v>
      </c>
      <c r="H831" s="5">
        <v>12.2</v>
      </c>
      <c r="I831" s="5">
        <v>244</v>
      </c>
      <c r="J831" s="5">
        <v>40826.949999999997</v>
      </c>
      <c r="K831" s="3" t="str" cm="1">
        <f t="array" ref="K831">_xlfn.LET(_xlpm.d,UPPER(TRIM(CLEAN(SUBSTITUTE(F831,CHAR(160),"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32" spans="2:11" hidden="1" x14ac:dyDescent="0.25">
      <c r="B832" s="20">
        <v>45742</v>
      </c>
      <c r="C832" s="2" t="s">
        <v>1</v>
      </c>
      <c r="D832" s="2" t="s">
        <v>951</v>
      </c>
      <c r="E832" s="2" t="s">
        <v>149</v>
      </c>
      <c r="F832" s="2" t="s">
        <v>879</v>
      </c>
      <c r="G832" s="5">
        <v>70</v>
      </c>
      <c r="H832" s="5">
        <v>12.2</v>
      </c>
      <c r="I832" s="5">
        <v>854</v>
      </c>
      <c r="J832" s="5">
        <v>41680.949999999997</v>
      </c>
      <c r="K832" s="3" t="str" cm="1">
        <f t="array" ref="K832">_xlfn.LET(_xlpm.d,UPPER(TRIM(CLEAN(SUBSTITUTE(F832,CHAR(160),"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33" spans="2:11" hidden="1" x14ac:dyDescent="0.25">
      <c r="B833" s="20">
        <v>45743</v>
      </c>
      <c r="C833" s="2" t="s">
        <v>1</v>
      </c>
      <c r="D833" s="2" t="s">
        <v>952</v>
      </c>
      <c r="E833" s="2" t="s">
        <v>135</v>
      </c>
      <c r="F833" s="2" t="s">
        <v>879</v>
      </c>
      <c r="G833" s="5">
        <v>50</v>
      </c>
      <c r="H833" s="5">
        <v>12.2</v>
      </c>
      <c r="I833" s="5">
        <v>610</v>
      </c>
      <c r="J833" s="5">
        <v>42290.95</v>
      </c>
      <c r="K833" s="3" t="str" cm="1">
        <f t="array" ref="K833">_xlfn.LET(_xlpm.d,UPPER(TRIM(CLEAN(SUBSTITUTE(F833,CHAR(160),"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34" spans="2:11" hidden="1" x14ac:dyDescent="0.25">
      <c r="B834" s="20">
        <v>45744</v>
      </c>
      <c r="C834" s="2" t="s">
        <v>1</v>
      </c>
      <c r="D834" s="2" t="s">
        <v>953</v>
      </c>
      <c r="E834" s="2" t="s">
        <v>43</v>
      </c>
      <c r="F834" s="2" t="s">
        <v>954</v>
      </c>
      <c r="G834" s="5">
        <v>21</v>
      </c>
      <c r="H834" s="5">
        <v>11.25</v>
      </c>
      <c r="I834" s="5">
        <v>236.25</v>
      </c>
      <c r="J834" s="5">
        <v>42527.199999999997</v>
      </c>
      <c r="K834" s="3" t="str" cm="1">
        <f t="array" ref="K834">_xlfn.LET(_xlpm.d,UPPER(TRIM(CLEAN(SUBSTITUTE(F834,CHAR(160),"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35" spans="2:11" hidden="1" x14ac:dyDescent="0.25">
      <c r="B835" s="20">
        <v>45747</v>
      </c>
      <c r="C835" s="2" t="s">
        <v>1</v>
      </c>
      <c r="D835" s="2" t="s">
        <v>955</v>
      </c>
      <c r="E835" s="2" t="s">
        <v>162</v>
      </c>
      <c r="F835" s="2" t="s">
        <v>879</v>
      </c>
      <c r="G835" s="5">
        <v>100</v>
      </c>
      <c r="H835" s="5">
        <v>12.2</v>
      </c>
      <c r="I835" s="5">
        <v>1220</v>
      </c>
      <c r="J835" s="5">
        <v>43747.199999999997</v>
      </c>
      <c r="K835" s="3" t="str" cm="1">
        <f t="array" ref="K835">_xlfn.LET(_xlpm.d,UPPER(TRIM(CLEAN(SUBSTITUTE(F835,CHAR(160),"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36" spans="2:11" hidden="1" x14ac:dyDescent="0.25">
      <c r="B836" s="20">
        <v>45747</v>
      </c>
      <c r="C836" s="2" t="s">
        <v>1</v>
      </c>
      <c r="D836" s="2" t="s">
        <v>956</v>
      </c>
      <c r="E836" s="2" t="s">
        <v>874</v>
      </c>
      <c r="F836" s="2" t="s">
        <v>879</v>
      </c>
      <c r="G836" s="5">
        <v>100</v>
      </c>
      <c r="H836" s="5">
        <v>9.15</v>
      </c>
      <c r="I836" s="5">
        <v>915</v>
      </c>
      <c r="J836" s="5">
        <v>44662.2</v>
      </c>
      <c r="K836" s="3" t="str" cm="1">
        <f t="array" ref="K836">_xlfn.LET(_xlpm.d,UPPER(TRIM(CLEAN(SUBSTITUTE(F836,CHAR(160),"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37" spans="2:11" hidden="1" x14ac:dyDescent="0.25">
      <c r="B837" s="20">
        <v>45748</v>
      </c>
      <c r="C837" s="2" t="s">
        <v>1</v>
      </c>
      <c r="D837" s="2" t="s">
        <v>957</v>
      </c>
      <c r="E837" s="2" t="s">
        <v>141</v>
      </c>
      <c r="F837" s="2" t="s">
        <v>879</v>
      </c>
      <c r="G837" s="5">
        <v>75</v>
      </c>
      <c r="H837" s="5">
        <v>12.2</v>
      </c>
      <c r="I837" s="5">
        <v>915</v>
      </c>
      <c r="J837" s="5">
        <v>45577.2</v>
      </c>
      <c r="K837" s="3" t="str" cm="1">
        <f t="array" ref="K837">_xlfn.LET(_xlpm.d,UPPER(TRIM(CLEAN(SUBSTITUTE(F837,CHAR(160),"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38" spans="2:11" hidden="1" x14ac:dyDescent="0.25">
      <c r="B838" s="20">
        <v>45750</v>
      </c>
      <c r="C838" s="2" t="s">
        <v>1</v>
      </c>
      <c r="D838" s="2" t="s">
        <v>958</v>
      </c>
      <c r="E838" s="2" t="s">
        <v>168</v>
      </c>
      <c r="F838" s="2" t="s">
        <v>879</v>
      </c>
      <c r="G838" s="5">
        <v>50</v>
      </c>
      <c r="H838" s="5">
        <v>12.2</v>
      </c>
      <c r="I838" s="5">
        <v>610</v>
      </c>
      <c r="J838" s="5">
        <v>46187.199999999997</v>
      </c>
      <c r="K838" s="3" t="str" cm="1">
        <f t="array" ref="K838">_xlfn.LET(_xlpm.d,UPPER(TRIM(CLEAN(SUBSTITUTE(F838,CHAR(160),"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39" spans="2:11" hidden="1" x14ac:dyDescent="0.25">
      <c r="B839" s="20">
        <v>45750</v>
      </c>
      <c r="C839" s="2" t="s">
        <v>1</v>
      </c>
      <c r="D839" s="2" t="s">
        <v>959</v>
      </c>
      <c r="E839" s="2" t="s">
        <v>192</v>
      </c>
      <c r="F839" s="2" t="s">
        <v>879</v>
      </c>
      <c r="G839" s="5">
        <v>50</v>
      </c>
      <c r="H839" s="5">
        <v>12.2</v>
      </c>
      <c r="I839" s="5">
        <v>610</v>
      </c>
      <c r="J839" s="5">
        <v>46797.2</v>
      </c>
      <c r="K839" s="3" t="str" cm="1">
        <f t="array" ref="K839">_xlfn.LET(_xlpm.d,UPPER(TRIM(CLEAN(SUBSTITUTE(F839,CHAR(160),"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40" spans="2:11" hidden="1" x14ac:dyDescent="0.25">
      <c r="B840" s="20">
        <v>45750</v>
      </c>
      <c r="C840" s="2" t="s">
        <v>1</v>
      </c>
      <c r="D840" s="2" t="s">
        <v>960</v>
      </c>
      <c r="E840" s="2" t="s">
        <v>160</v>
      </c>
      <c r="F840" s="2" t="s">
        <v>879</v>
      </c>
      <c r="G840" s="5">
        <v>100</v>
      </c>
      <c r="H840" s="5">
        <v>12.2</v>
      </c>
      <c r="I840" s="5">
        <v>1220</v>
      </c>
      <c r="J840" s="5">
        <v>48017.2</v>
      </c>
      <c r="K840" s="3" t="str" cm="1">
        <f t="array" ref="K840">_xlfn.LET(_xlpm.d,UPPER(TRIM(CLEAN(SUBSTITUTE(F840,CHAR(160),"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41" spans="2:11" hidden="1" x14ac:dyDescent="0.25">
      <c r="B841" s="20">
        <v>45750</v>
      </c>
      <c r="C841" s="2" t="s">
        <v>1</v>
      </c>
      <c r="D841" s="2" t="s">
        <v>961</v>
      </c>
      <c r="E841" s="2" t="s">
        <v>151</v>
      </c>
      <c r="F841" s="2" t="s">
        <v>879</v>
      </c>
      <c r="G841" s="5">
        <v>15</v>
      </c>
      <c r="H841" s="5">
        <v>12.2</v>
      </c>
      <c r="I841" s="5">
        <v>183</v>
      </c>
      <c r="J841" s="5">
        <v>48200.2</v>
      </c>
      <c r="K841" s="3" t="str" cm="1">
        <f t="array" ref="K841">_xlfn.LET(_xlpm.d,UPPER(TRIM(CLEAN(SUBSTITUTE(F841,CHAR(160),"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42" spans="2:11" hidden="1" x14ac:dyDescent="0.25">
      <c r="B842" s="20">
        <v>45755</v>
      </c>
      <c r="C842" s="2" t="s">
        <v>1</v>
      </c>
      <c r="D842" s="2" t="s">
        <v>962</v>
      </c>
      <c r="E842" s="2" t="s">
        <v>234</v>
      </c>
      <c r="F842" s="2" t="s">
        <v>879</v>
      </c>
      <c r="G842" s="5">
        <v>35</v>
      </c>
      <c r="H842" s="5">
        <v>12.2</v>
      </c>
      <c r="I842" s="5">
        <v>427</v>
      </c>
      <c r="J842" s="5">
        <v>48627.199999999997</v>
      </c>
      <c r="K842" s="3" t="str" cm="1">
        <f t="array" ref="K842">_xlfn.LET(_xlpm.d,UPPER(TRIM(CLEAN(SUBSTITUTE(F842,CHAR(160),"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43" spans="2:11" hidden="1" x14ac:dyDescent="0.25">
      <c r="B843" s="20">
        <v>45756</v>
      </c>
      <c r="C843" s="2" t="s">
        <v>1</v>
      </c>
      <c r="D843" s="2" t="s">
        <v>963</v>
      </c>
      <c r="E843" s="2" t="s">
        <v>964</v>
      </c>
      <c r="F843" s="2" t="s">
        <v>879</v>
      </c>
      <c r="G843" s="5">
        <v>30</v>
      </c>
      <c r="H843" s="5">
        <v>11.2</v>
      </c>
      <c r="I843" s="5">
        <v>336</v>
      </c>
      <c r="J843" s="5">
        <v>48963.199999999997</v>
      </c>
      <c r="K843" s="3" t="str" cm="1">
        <f t="array" ref="K843">_xlfn.LET(_xlpm.d,UPPER(TRIM(CLEAN(SUBSTITUTE(F843,CHAR(160),"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44" spans="2:11" hidden="1" x14ac:dyDescent="0.25">
      <c r="B844" s="20">
        <v>45756</v>
      </c>
      <c r="C844" s="2" t="s">
        <v>1</v>
      </c>
      <c r="D844" s="2" t="s">
        <v>965</v>
      </c>
      <c r="E844" s="2" t="s">
        <v>189</v>
      </c>
      <c r="F844" s="2" t="s">
        <v>879</v>
      </c>
      <c r="G844" s="5">
        <v>15</v>
      </c>
      <c r="H844" s="5">
        <v>12.2</v>
      </c>
      <c r="I844" s="5">
        <v>183</v>
      </c>
      <c r="J844" s="5">
        <v>49146.2</v>
      </c>
      <c r="K844" s="3" t="str" cm="1">
        <f t="array" ref="K844">_xlfn.LET(_xlpm.d,UPPER(TRIM(CLEAN(SUBSTITUTE(F844,CHAR(160),"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45" spans="2:11" hidden="1" x14ac:dyDescent="0.25">
      <c r="B845" s="20">
        <v>45756</v>
      </c>
      <c r="C845" s="2" t="s">
        <v>1</v>
      </c>
      <c r="D845" s="2" t="s">
        <v>966</v>
      </c>
      <c r="E845" s="2" t="s">
        <v>186</v>
      </c>
      <c r="F845" s="2" t="s">
        <v>879</v>
      </c>
      <c r="G845" s="5">
        <v>50</v>
      </c>
      <c r="H845" s="5">
        <v>0</v>
      </c>
      <c r="I845" s="5">
        <v>0</v>
      </c>
      <c r="J845" s="5">
        <v>49146.2</v>
      </c>
      <c r="K845" s="3" t="str" cm="1">
        <f t="array" ref="K845">_xlfn.LET(_xlpm.d,UPPER(TRIM(CLEAN(SUBSTITUTE(F845,CHAR(160),"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46" spans="2:11" hidden="1" x14ac:dyDescent="0.25">
      <c r="B846" s="20">
        <v>45756</v>
      </c>
      <c r="C846" s="2" t="s">
        <v>1</v>
      </c>
      <c r="D846" s="2" t="s">
        <v>967</v>
      </c>
      <c r="E846" s="2" t="s">
        <v>874</v>
      </c>
      <c r="F846" s="2" t="s">
        <v>879</v>
      </c>
      <c r="G846" s="5">
        <v>70</v>
      </c>
      <c r="H846" s="5">
        <v>9.15</v>
      </c>
      <c r="I846" s="5">
        <v>640.5</v>
      </c>
      <c r="J846" s="5">
        <v>49786.7</v>
      </c>
      <c r="K846" s="3" t="str" cm="1">
        <f t="array" ref="K846">_xlfn.LET(_xlpm.d,UPPER(TRIM(CLEAN(SUBSTITUTE(F846,CHAR(160),"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47" spans="2:11" hidden="1" x14ac:dyDescent="0.25">
      <c r="B847" s="20">
        <v>45757</v>
      </c>
      <c r="C847" s="2" t="s">
        <v>1</v>
      </c>
      <c r="D847" s="2" t="s">
        <v>968</v>
      </c>
      <c r="E847" s="2" t="s">
        <v>135</v>
      </c>
      <c r="F847" s="2" t="s">
        <v>879</v>
      </c>
      <c r="G847" s="5">
        <v>30</v>
      </c>
      <c r="H847" s="5">
        <v>12.2</v>
      </c>
      <c r="I847" s="5">
        <v>366</v>
      </c>
      <c r="J847" s="5">
        <v>50152.7</v>
      </c>
      <c r="K847" s="3" t="str" cm="1">
        <f t="array" ref="K847">_xlfn.LET(_xlpm.d,UPPER(TRIM(CLEAN(SUBSTITUTE(F847,CHAR(160),"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48" spans="2:11" hidden="1" x14ac:dyDescent="0.25">
      <c r="B848" s="20">
        <v>45757</v>
      </c>
      <c r="C848" s="2" t="s">
        <v>1</v>
      </c>
      <c r="D848" s="2" t="s">
        <v>512</v>
      </c>
      <c r="E848" s="2" t="s">
        <v>180</v>
      </c>
      <c r="F848" s="2" t="s">
        <v>879</v>
      </c>
      <c r="G848" s="5">
        <v>75</v>
      </c>
      <c r="H848" s="5">
        <v>12.2</v>
      </c>
      <c r="I848" s="5">
        <v>915</v>
      </c>
      <c r="J848" s="5">
        <v>51067.7</v>
      </c>
      <c r="K848" s="3" t="str" cm="1">
        <f t="array" ref="K848">_xlfn.LET(_xlpm.d,UPPER(TRIM(CLEAN(SUBSTITUTE(F848,CHAR(160),"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49" spans="2:11" hidden="1" x14ac:dyDescent="0.25">
      <c r="B849" s="20">
        <v>45758</v>
      </c>
      <c r="C849" s="2" t="s">
        <v>1</v>
      </c>
      <c r="D849" s="2" t="s">
        <v>969</v>
      </c>
      <c r="E849" s="2" t="s">
        <v>120</v>
      </c>
      <c r="F849" s="2" t="s">
        <v>970</v>
      </c>
      <c r="G849" s="5">
        <v>2</v>
      </c>
      <c r="H849" s="5">
        <v>11.5</v>
      </c>
      <c r="I849" s="5">
        <v>23</v>
      </c>
      <c r="J849" s="5">
        <v>51090.7</v>
      </c>
      <c r="K849" s="3" t="str" cm="1">
        <f t="array" ref="K849">_xlfn.LET(_xlpm.d,UPPER(TRIM(CLEAN(SUBSTITUTE(F849,CHAR(160),"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850" spans="2:11" hidden="1" x14ac:dyDescent="0.25">
      <c r="B850" s="20">
        <v>45758</v>
      </c>
      <c r="C850" s="2" t="s">
        <v>1</v>
      </c>
      <c r="D850" s="2" t="s">
        <v>969</v>
      </c>
      <c r="E850" s="2" t="s">
        <v>120</v>
      </c>
      <c r="F850" s="2" t="s">
        <v>971</v>
      </c>
      <c r="G850" s="5">
        <v>2</v>
      </c>
      <c r="H850" s="5">
        <v>11.5</v>
      </c>
      <c r="I850" s="5">
        <v>23</v>
      </c>
      <c r="J850" s="5">
        <v>51113.7</v>
      </c>
      <c r="K850" s="3" t="str" cm="1">
        <f t="array" ref="K850">_xlfn.LET(_xlpm.d,UPPER(TRIM(CLEAN(SUBSTITUTE(F850,CHAR(160),"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851" spans="2:11" hidden="1" x14ac:dyDescent="0.25">
      <c r="B851" s="20">
        <v>45758</v>
      </c>
      <c r="C851" s="2" t="s">
        <v>1</v>
      </c>
      <c r="D851" s="2" t="s">
        <v>969</v>
      </c>
      <c r="E851" s="2" t="s">
        <v>120</v>
      </c>
      <c r="F851" s="2" t="s">
        <v>972</v>
      </c>
      <c r="G851" s="5">
        <v>2</v>
      </c>
      <c r="H851" s="5">
        <v>11.5</v>
      </c>
      <c r="I851" s="5">
        <v>23</v>
      </c>
      <c r="J851" s="5">
        <v>51136.7</v>
      </c>
      <c r="K851" s="3" t="str" cm="1">
        <f t="array" ref="K851">_xlfn.LET(_xlpm.d,UPPER(TRIM(CLEAN(SUBSTITUTE(F851,CHAR(160),"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852" spans="2:11" hidden="1" x14ac:dyDescent="0.25">
      <c r="B852" s="20">
        <v>45761</v>
      </c>
      <c r="C852" s="2" t="s">
        <v>1</v>
      </c>
      <c r="D852" s="2" t="s">
        <v>973</v>
      </c>
      <c r="E852" s="2" t="s">
        <v>135</v>
      </c>
      <c r="F852" s="2" t="s">
        <v>879</v>
      </c>
      <c r="G852" s="5">
        <v>25</v>
      </c>
      <c r="H852" s="5">
        <v>12.2</v>
      </c>
      <c r="I852" s="5">
        <v>305</v>
      </c>
      <c r="J852" s="5">
        <v>51441.7</v>
      </c>
      <c r="K852" s="3" t="str" cm="1">
        <f t="array" ref="K852">_xlfn.LET(_xlpm.d,UPPER(TRIM(CLEAN(SUBSTITUTE(F852,CHAR(160),"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53" spans="2:11" hidden="1" x14ac:dyDescent="0.25">
      <c r="B853" s="20">
        <v>45762</v>
      </c>
      <c r="C853" s="2" t="s">
        <v>1</v>
      </c>
      <c r="D853" s="2" t="s">
        <v>517</v>
      </c>
      <c r="E853" s="2" t="s">
        <v>273</v>
      </c>
      <c r="F853" s="2" t="s">
        <v>879</v>
      </c>
      <c r="G853" s="5">
        <v>25</v>
      </c>
      <c r="H853" s="5">
        <v>12.2</v>
      </c>
      <c r="I853" s="5">
        <v>305</v>
      </c>
      <c r="J853" s="5">
        <v>51746.7</v>
      </c>
      <c r="K853" s="3" t="str" cm="1">
        <f t="array" ref="K853">_xlfn.LET(_xlpm.d,UPPER(TRIM(CLEAN(SUBSTITUTE(F853,CHAR(160),"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54" spans="2:11" hidden="1" x14ac:dyDescent="0.25">
      <c r="B854" s="20">
        <v>45762</v>
      </c>
      <c r="C854" s="2" t="s">
        <v>1</v>
      </c>
      <c r="D854" s="2" t="s">
        <v>974</v>
      </c>
      <c r="E854" s="2" t="s">
        <v>234</v>
      </c>
      <c r="F854" s="2" t="s">
        <v>879</v>
      </c>
      <c r="G854" s="5">
        <v>15</v>
      </c>
      <c r="H854" s="5">
        <v>12.2</v>
      </c>
      <c r="I854" s="5">
        <v>183</v>
      </c>
      <c r="J854" s="5">
        <v>51929.7</v>
      </c>
      <c r="K854" s="3" t="str" cm="1">
        <f t="array" ref="K854">_xlfn.LET(_xlpm.d,UPPER(TRIM(CLEAN(SUBSTITUTE(F854,CHAR(160),"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55" spans="2:11" hidden="1" x14ac:dyDescent="0.25">
      <c r="B855" s="20">
        <v>45763</v>
      </c>
      <c r="C855" s="2" t="s">
        <v>1</v>
      </c>
      <c r="D855" s="2" t="s">
        <v>975</v>
      </c>
      <c r="E855" s="2" t="s">
        <v>149</v>
      </c>
      <c r="F855" s="2" t="s">
        <v>879</v>
      </c>
      <c r="G855" s="5">
        <v>50</v>
      </c>
      <c r="H855" s="5">
        <v>12.2</v>
      </c>
      <c r="I855" s="5">
        <v>610</v>
      </c>
      <c r="J855" s="5">
        <v>52539.7</v>
      </c>
      <c r="K855" s="3" t="str" cm="1">
        <f t="array" ref="K855">_xlfn.LET(_xlpm.d,UPPER(TRIM(CLEAN(SUBSTITUTE(F855,CHAR(160),"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56" spans="2:11" hidden="1" x14ac:dyDescent="0.25">
      <c r="B856" s="20">
        <v>45763</v>
      </c>
      <c r="C856" s="2" t="s">
        <v>1</v>
      </c>
      <c r="D856" s="2" t="s">
        <v>976</v>
      </c>
      <c r="E856" s="2" t="s">
        <v>286</v>
      </c>
      <c r="F856" s="2" t="s">
        <v>879</v>
      </c>
      <c r="G856" s="5">
        <v>12</v>
      </c>
      <c r="H856" s="5">
        <v>12.2</v>
      </c>
      <c r="I856" s="5">
        <v>146.4</v>
      </c>
      <c r="J856" s="5">
        <v>52686.1</v>
      </c>
      <c r="K856" s="3" t="str" cm="1">
        <f t="array" ref="K856">_xlfn.LET(_xlpm.d,UPPER(TRIM(CLEAN(SUBSTITUTE(F856,CHAR(160),"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57" spans="2:11" hidden="1" x14ac:dyDescent="0.25">
      <c r="B857" s="20">
        <v>45769</v>
      </c>
      <c r="C857" s="2" t="s">
        <v>1</v>
      </c>
      <c r="D857" s="2" t="s">
        <v>525</v>
      </c>
      <c r="E857" s="2" t="s">
        <v>180</v>
      </c>
      <c r="F857" s="2" t="s">
        <v>879</v>
      </c>
      <c r="G857" s="5">
        <v>25</v>
      </c>
      <c r="H857" s="5">
        <v>12.2</v>
      </c>
      <c r="I857" s="5">
        <v>305</v>
      </c>
      <c r="J857" s="5">
        <v>52991.1</v>
      </c>
      <c r="K857" s="3" t="str" cm="1">
        <f t="array" ref="K857">_xlfn.LET(_xlpm.d,UPPER(TRIM(CLEAN(SUBSTITUTE(F857,CHAR(160),"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58" spans="2:11" hidden="1" x14ac:dyDescent="0.25">
      <c r="B858" s="20">
        <v>45770</v>
      </c>
      <c r="C858" s="2" t="s">
        <v>1</v>
      </c>
      <c r="D858" s="2" t="s">
        <v>977</v>
      </c>
      <c r="E858" s="2" t="s">
        <v>186</v>
      </c>
      <c r="F858" s="2" t="s">
        <v>879</v>
      </c>
      <c r="G858" s="5">
        <v>25</v>
      </c>
      <c r="H858" s="5">
        <v>12.2</v>
      </c>
      <c r="I858" s="5">
        <v>305</v>
      </c>
      <c r="J858" s="5">
        <v>53296.1</v>
      </c>
      <c r="K858" s="3" t="str" cm="1">
        <f t="array" ref="K858">_xlfn.LET(_xlpm.d,UPPER(TRIM(CLEAN(SUBSTITUTE(F858,CHAR(160),"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59" spans="2:11" hidden="1" x14ac:dyDescent="0.25">
      <c r="B859" s="20">
        <v>45777</v>
      </c>
      <c r="C859" s="2" t="s">
        <v>1</v>
      </c>
      <c r="D859" s="2" t="s">
        <v>978</v>
      </c>
      <c r="E859" s="2" t="s">
        <v>234</v>
      </c>
      <c r="F859" s="2" t="s">
        <v>879</v>
      </c>
      <c r="G859" s="5">
        <v>40</v>
      </c>
      <c r="H859" s="5">
        <v>12.2</v>
      </c>
      <c r="I859" s="5">
        <v>488</v>
      </c>
      <c r="J859" s="5">
        <v>53784.1</v>
      </c>
      <c r="K859" s="3" t="str" cm="1">
        <f t="array" ref="K859">_xlfn.LET(_xlpm.d,UPPER(TRIM(CLEAN(SUBSTITUTE(F859,CHAR(160),"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60" spans="2:11" hidden="1" x14ac:dyDescent="0.25">
      <c r="B860" s="20">
        <v>45779</v>
      </c>
      <c r="C860" s="2" t="s">
        <v>1</v>
      </c>
      <c r="D860" s="2" t="s">
        <v>979</v>
      </c>
      <c r="E860" s="2" t="s">
        <v>189</v>
      </c>
      <c r="F860" s="2" t="s">
        <v>879</v>
      </c>
      <c r="G860" s="5">
        <v>15</v>
      </c>
      <c r="H860" s="5">
        <v>12.2</v>
      </c>
      <c r="I860" s="5">
        <v>183</v>
      </c>
      <c r="J860" s="5">
        <v>53967.1</v>
      </c>
      <c r="K860" s="3" t="str" cm="1">
        <f t="array" ref="K860">_xlfn.LET(_xlpm.d,UPPER(TRIM(CLEAN(SUBSTITUTE(F860,CHAR(160),"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61" spans="2:11" hidden="1" x14ac:dyDescent="0.25">
      <c r="B861" s="20">
        <v>45779</v>
      </c>
      <c r="C861" s="2" t="s">
        <v>1</v>
      </c>
      <c r="D861" s="2" t="s">
        <v>980</v>
      </c>
      <c r="E861" s="2" t="s">
        <v>145</v>
      </c>
      <c r="F861" s="2" t="s">
        <v>879</v>
      </c>
      <c r="G861" s="5">
        <v>30</v>
      </c>
      <c r="H861" s="5">
        <v>12.2</v>
      </c>
      <c r="I861" s="5">
        <v>366</v>
      </c>
      <c r="J861" s="5">
        <v>54333.1</v>
      </c>
      <c r="K861" s="3" t="str" cm="1">
        <f t="array" ref="K861">_xlfn.LET(_xlpm.d,UPPER(TRIM(CLEAN(SUBSTITUTE(F861,CHAR(160),"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62" spans="2:11" hidden="1" x14ac:dyDescent="0.25">
      <c r="B862" s="20">
        <v>45783</v>
      </c>
      <c r="C862" s="2" t="s">
        <v>1</v>
      </c>
      <c r="D862" s="2" t="s">
        <v>981</v>
      </c>
      <c r="E862" s="2" t="s">
        <v>232</v>
      </c>
      <c r="F862" s="2" t="s">
        <v>879</v>
      </c>
      <c r="G862" s="5">
        <v>50</v>
      </c>
      <c r="H862" s="5">
        <v>0</v>
      </c>
      <c r="I862" s="5">
        <v>0</v>
      </c>
      <c r="J862" s="5">
        <v>54333.1</v>
      </c>
      <c r="K862" s="3" t="str" cm="1">
        <f t="array" ref="K862">_xlfn.LET(_xlpm.d,UPPER(TRIM(CLEAN(SUBSTITUTE(F862,CHAR(160),"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63" spans="2:11" hidden="1" x14ac:dyDescent="0.25">
      <c r="B863" s="20">
        <v>45783</v>
      </c>
      <c r="C863" s="2" t="s">
        <v>1</v>
      </c>
      <c r="D863" s="2" t="s">
        <v>982</v>
      </c>
      <c r="E863" s="2" t="s">
        <v>874</v>
      </c>
      <c r="F863" s="2" t="s">
        <v>879</v>
      </c>
      <c r="G863" s="5">
        <v>100</v>
      </c>
      <c r="H863" s="5">
        <v>9.15</v>
      </c>
      <c r="I863" s="5">
        <v>915</v>
      </c>
      <c r="J863" s="5">
        <v>55248.1</v>
      </c>
      <c r="K863" s="3" t="str" cm="1">
        <f t="array" ref="K863">_xlfn.LET(_xlpm.d,UPPER(TRIM(CLEAN(SUBSTITUTE(F863,CHAR(160),"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64" spans="2:11" hidden="1" x14ac:dyDescent="0.25">
      <c r="B864" s="20">
        <v>45784</v>
      </c>
      <c r="C864" s="2" t="s">
        <v>1</v>
      </c>
      <c r="D864" s="2" t="s">
        <v>983</v>
      </c>
      <c r="E864" s="2" t="s">
        <v>282</v>
      </c>
      <c r="F864" s="2" t="s">
        <v>879</v>
      </c>
      <c r="G864" s="5">
        <v>25</v>
      </c>
      <c r="H864" s="5">
        <v>12.2</v>
      </c>
      <c r="I864" s="5">
        <v>305</v>
      </c>
      <c r="J864" s="5">
        <v>55553.1</v>
      </c>
      <c r="K864" s="3" t="str" cm="1">
        <f t="array" ref="K864">_xlfn.LET(_xlpm.d,UPPER(TRIM(CLEAN(SUBSTITUTE(F864,CHAR(160),"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65" spans="2:11" hidden="1" x14ac:dyDescent="0.25">
      <c r="B865" s="20">
        <v>45789</v>
      </c>
      <c r="C865" s="2" t="s">
        <v>1</v>
      </c>
      <c r="D865" s="2" t="s">
        <v>984</v>
      </c>
      <c r="E865" s="2" t="s">
        <v>985</v>
      </c>
      <c r="F865" s="2" t="s">
        <v>879</v>
      </c>
      <c r="G865" s="5">
        <v>24</v>
      </c>
      <c r="H865" s="5">
        <v>12.3</v>
      </c>
      <c r="I865" s="5">
        <v>295.2</v>
      </c>
      <c r="J865" s="5">
        <v>55848.299999999996</v>
      </c>
      <c r="K865" s="3" t="str" cm="1">
        <f t="array" ref="K865">_xlfn.LET(_xlpm.d,UPPER(TRIM(CLEAN(SUBSTITUTE(F865,CHAR(160),"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66" spans="2:11" hidden="1" x14ac:dyDescent="0.25">
      <c r="B866" s="20">
        <v>45790</v>
      </c>
      <c r="C866" s="2" t="s">
        <v>1</v>
      </c>
      <c r="D866" s="2" t="s">
        <v>986</v>
      </c>
      <c r="E866" s="2" t="s">
        <v>234</v>
      </c>
      <c r="F866" s="2" t="s">
        <v>879</v>
      </c>
      <c r="G866" s="5">
        <v>20</v>
      </c>
      <c r="H866" s="5">
        <v>12.2</v>
      </c>
      <c r="I866" s="5">
        <v>244</v>
      </c>
      <c r="J866" s="5">
        <v>56092.299999999996</v>
      </c>
      <c r="K866" s="3" t="str" cm="1">
        <f t="array" ref="K866">_xlfn.LET(_xlpm.d,UPPER(TRIM(CLEAN(SUBSTITUTE(F866,CHAR(160),"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67" spans="2:11" hidden="1" x14ac:dyDescent="0.25">
      <c r="B867" s="20">
        <v>45790</v>
      </c>
      <c r="C867" s="2" t="s">
        <v>1</v>
      </c>
      <c r="D867" s="2" t="s">
        <v>987</v>
      </c>
      <c r="E867" s="2" t="s">
        <v>165</v>
      </c>
      <c r="F867" s="2" t="s">
        <v>879</v>
      </c>
      <c r="G867" s="5">
        <v>20</v>
      </c>
      <c r="H867" s="5">
        <v>12.2</v>
      </c>
      <c r="I867" s="5">
        <v>244</v>
      </c>
      <c r="J867" s="5">
        <v>56336.299999999996</v>
      </c>
      <c r="K867" s="3" t="str" cm="1">
        <f t="array" ref="K867">_xlfn.LET(_xlpm.d,UPPER(TRIM(CLEAN(SUBSTITUTE(F867,CHAR(160),"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68" spans="2:11" hidden="1" x14ac:dyDescent="0.25">
      <c r="B868" s="20">
        <v>45791</v>
      </c>
      <c r="C868" s="2" t="s">
        <v>1</v>
      </c>
      <c r="D868" s="2" t="s">
        <v>988</v>
      </c>
      <c r="E868" s="2" t="s">
        <v>149</v>
      </c>
      <c r="F868" s="2" t="s">
        <v>879</v>
      </c>
      <c r="G868" s="5">
        <v>50</v>
      </c>
      <c r="H868" s="5">
        <v>12.2</v>
      </c>
      <c r="I868" s="5">
        <v>610</v>
      </c>
      <c r="J868" s="5">
        <v>56946.299999999996</v>
      </c>
      <c r="K868" s="3" t="str" cm="1">
        <f t="array" ref="K868">_xlfn.LET(_xlpm.d,UPPER(TRIM(CLEAN(SUBSTITUTE(F868,CHAR(160),"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69" spans="2:11" hidden="1" x14ac:dyDescent="0.25">
      <c r="B869" s="20">
        <v>45791</v>
      </c>
      <c r="C869" s="2" t="s">
        <v>1</v>
      </c>
      <c r="D869" s="2" t="s">
        <v>989</v>
      </c>
      <c r="E869" s="2" t="s">
        <v>282</v>
      </c>
      <c r="F869" s="2" t="s">
        <v>879</v>
      </c>
      <c r="G869" s="5">
        <v>25</v>
      </c>
      <c r="H869" s="5">
        <v>12.2</v>
      </c>
      <c r="I869" s="5">
        <v>305</v>
      </c>
      <c r="J869" s="5">
        <v>57251.299999999996</v>
      </c>
      <c r="K869" s="3" t="str" cm="1">
        <f t="array" ref="K869">_xlfn.LET(_xlpm.d,UPPER(TRIM(CLEAN(SUBSTITUTE(F869,CHAR(160),"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70" spans="2:11" hidden="1" x14ac:dyDescent="0.25">
      <c r="B870" s="20">
        <v>45791</v>
      </c>
      <c r="C870" s="2" t="s">
        <v>1</v>
      </c>
      <c r="D870" s="2" t="s">
        <v>990</v>
      </c>
      <c r="E870" s="2" t="s">
        <v>189</v>
      </c>
      <c r="F870" s="2" t="s">
        <v>879</v>
      </c>
      <c r="G870" s="5">
        <v>16</v>
      </c>
      <c r="H870" s="5">
        <v>12.2</v>
      </c>
      <c r="I870" s="5">
        <v>195.2</v>
      </c>
      <c r="J870" s="5">
        <v>57446.499999999993</v>
      </c>
      <c r="K870" s="3" t="str" cm="1">
        <f t="array" ref="K870">_xlfn.LET(_xlpm.d,UPPER(TRIM(CLEAN(SUBSTITUTE(F870,CHAR(160),"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71" spans="2:11" hidden="1" x14ac:dyDescent="0.25">
      <c r="B871" s="20">
        <v>45791</v>
      </c>
      <c r="C871" s="2" t="s">
        <v>1</v>
      </c>
      <c r="D871" s="2" t="s">
        <v>991</v>
      </c>
      <c r="E871" s="2" t="s">
        <v>145</v>
      </c>
      <c r="F871" s="2" t="s">
        <v>879</v>
      </c>
      <c r="G871" s="5">
        <v>16</v>
      </c>
      <c r="H871" s="5">
        <v>12.2</v>
      </c>
      <c r="I871" s="5">
        <v>195.2</v>
      </c>
      <c r="J871" s="5">
        <v>57641.69999999999</v>
      </c>
      <c r="K871" s="3" t="str" cm="1">
        <f t="array" ref="K871">_xlfn.LET(_xlpm.d,UPPER(TRIM(CLEAN(SUBSTITUTE(F871,CHAR(160),"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72" spans="2:11" hidden="1" x14ac:dyDescent="0.25">
      <c r="B872" s="20">
        <v>45792</v>
      </c>
      <c r="C872" s="2" t="s">
        <v>1</v>
      </c>
      <c r="D872" s="2" t="s">
        <v>992</v>
      </c>
      <c r="E872" s="2" t="s">
        <v>192</v>
      </c>
      <c r="F872" s="2" t="s">
        <v>879</v>
      </c>
      <c r="G872" s="5">
        <v>60</v>
      </c>
      <c r="H872" s="5">
        <v>12.2</v>
      </c>
      <c r="I872" s="5">
        <v>732</v>
      </c>
      <c r="J872" s="5">
        <v>58373.69999999999</v>
      </c>
      <c r="K872" s="3" t="str" cm="1">
        <f t="array" ref="K872">_xlfn.LET(_xlpm.d,UPPER(TRIM(CLEAN(SUBSTITUTE(F872,CHAR(160),"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73" spans="2:11" hidden="1" x14ac:dyDescent="0.25">
      <c r="B873" s="20">
        <v>45792</v>
      </c>
      <c r="C873" s="2" t="s">
        <v>1</v>
      </c>
      <c r="D873" s="2" t="s">
        <v>993</v>
      </c>
      <c r="E873" s="2" t="s">
        <v>160</v>
      </c>
      <c r="F873" s="2" t="s">
        <v>879</v>
      </c>
      <c r="G873" s="5">
        <v>50</v>
      </c>
      <c r="H873" s="5">
        <v>12.2</v>
      </c>
      <c r="I873" s="5">
        <v>610</v>
      </c>
      <c r="J873" s="5">
        <v>58983.69999999999</v>
      </c>
      <c r="K873" s="3" t="str" cm="1">
        <f t="array" ref="K873">_xlfn.LET(_xlpm.d,UPPER(TRIM(CLEAN(SUBSTITUTE(F873,CHAR(160),"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74" spans="2:11" hidden="1" x14ac:dyDescent="0.25">
      <c r="B874" s="20">
        <v>45793</v>
      </c>
      <c r="C874" s="2" t="s">
        <v>1</v>
      </c>
      <c r="D874" s="2" t="s">
        <v>994</v>
      </c>
      <c r="E874" s="2" t="s">
        <v>154</v>
      </c>
      <c r="F874" s="2" t="s">
        <v>879</v>
      </c>
      <c r="G874" s="5">
        <v>25</v>
      </c>
      <c r="H874" s="5">
        <v>12.2</v>
      </c>
      <c r="I874" s="5">
        <v>305</v>
      </c>
      <c r="J874" s="5">
        <v>59288.69999999999</v>
      </c>
      <c r="K874" s="3" t="str" cm="1">
        <f t="array" ref="K874">_xlfn.LET(_xlpm.d,UPPER(TRIM(CLEAN(SUBSTITUTE(F874,CHAR(160),"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75" spans="2:11" hidden="1" x14ac:dyDescent="0.25">
      <c r="B875" s="20">
        <v>45797</v>
      </c>
      <c r="C875" s="2" t="s">
        <v>1</v>
      </c>
      <c r="D875" s="2" t="s">
        <v>551</v>
      </c>
      <c r="E875" s="2" t="s">
        <v>156</v>
      </c>
      <c r="F875" s="2" t="s">
        <v>879</v>
      </c>
      <c r="G875" s="5">
        <v>50</v>
      </c>
      <c r="H875" s="5">
        <v>12.2</v>
      </c>
      <c r="I875" s="5">
        <v>610</v>
      </c>
      <c r="J875" s="5">
        <v>59898.69999999999</v>
      </c>
      <c r="K875" s="3" t="str" cm="1">
        <f t="array" ref="K875">_xlfn.LET(_xlpm.d,UPPER(TRIM(CLEAN(SUBSTITUTE(F875,CHAR(160),"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76" spans="2:11" hidden="1" x14ac:dyDescent="0.25">
      <c r="B876" s="20">
        <v>45797</v>
      </c>
      <c r="C876" s="2" t="s">
        <v>1</v>
      </c>
      <c r="D876" s="2" t="s">
        <v>995</v>
      </c>
      <c r="E876" s="2" t="s">
        <v>273</v>
      </c>
      <c r="F876" s="2" t="s">
        <v>879</v>
      </c>
      <c r="G876" s="5">
        <v>50</v>
      </c>
      <c r="H876" s="5">
        <v>12.2</v>
      </c>
      <c r="I876" s="5">
        <v>610</v>
      </c>
      <c r="J876" s="5">
        <v>60508.69999999999</v>
      </c>
      <c r="K876" s="3" t="str" cm="1">
        <f t="array" ref="K876">_xlfn.LET(_xlpm.d,UPPER(TRIM(CLEAN(SUBSTITUTE(F876,CHAR(160),"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77" spans="2:11" hidden="1" x14ac:dyDescent="0.25">
      <c r="B877" s="20">
        <v>45797</v>
      </c>
      <c r="C877" s="2" t="s">
        <v>1</v>
      </c>
      <c r="D877" s="2" t="s">
        <v>996</v>
      </c>
      <c r="E877" s="2" t="s">
        <v>165</v>
      </c>
      <c r="F877" s="2" t="s">
        <v>879</v>
      </c>
      <c r="G877" s="5">
        <v>20</v>
      </c>
      <c r="H877" s="5">
        <v>12.2</v>
      </c>
      <c r="I877" s="5">
        <v>244</v>
      </c>
      <c r="J877" s="5">
        <v>60752.69999999999</v>
      </c>
      <c r="K877" s="3" t="str" cm="1">
        <f t="array" ref="K877">_xlfn.LET(_xlpm.d,UPPER(TRIM(CLEAN(SUBSTITUTE(F877,CHAR(160),"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78" spans="2:11" hidden="1" x14ac:dyDescent="0.25">
      <c r="B878" s="20">
        <v>45797</v>
      </c>
      <c r="C878" s="2" t="s">
        <v>1</v>
      </c>
      <c r="D878" s="2" t="s">
        <v>553</v>
      </c>
      <c r="E878" s="2" t="s">
        <v>141</v>
      </c>
      <c r="F878" s="2" t="s">
        <v>879</v>
      </c>
      <c r="G878" s="5">
        <v>50</v>
      </c>
      <c r="H878" s="5">
        <v>12.2</v>
      </c>
      <c r="I878" s="5">
        <v>610</v>
      </c>
      <c r="J878" s="5">
        <v>61362.69999999999</v>
      </c>
      <c r="K878" s="3" t="str" cm="1">
        <f t="array" ref="K878">_xlfn.LET(_xlpm.d,UPPER(TRIM(CLEAN(SUBSTITUTE(F878,CHAR(160),"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79" spans="2:11" hidden="1" x14ac:dyDescent="0.25">
      <c r="B879" s="20">
        <v>45798</v>
      </c>
      <c r="C879" s="2" t="s">
        <v>1</v>
      </c>
      <c r="D879" s="2" t="s">
        <v>997</v>
      </c>
      <c r="E879" s="2" t="s">
        <v>189</v>
      </c>
      <c r="F879" s="2" t="s">
        <v>879</v>
      </c>
      <c r="G879" s="5">
        <v>30</v>
      </c>
      <c r="H879" s="5">
        <v>12.2</v>
      </c>
      <c r="I879" s="5">
        <v>366</v>
      </c>
      <c r="J879" s="5">
        <v>61728.69999999999</v>
      </c>
      <c r="K879" s="3" t="str" cm="1">
        <f t="array" ref="K879">_xlfn.LET(_xlpm.d,UPPER(TRIM(CLEAN(SUBSTITUTE(F879,CHAR(160),"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80" spans="2:11" hidden="1" x14ac:dyDescent="0.25">
      <c r="B880" s="20">
        <v>45798</v>
      </c>
      <c r="C880" s="2" t="s">
        <v>1</v>
      </c>
      <c r="D880" s="2" t="s">
        <v>998</v>
      </c>
      <c r="E880" s="2" t="s">
        <v>999</v>
      </c>
      <c r="F880" s="2" t="s">
        <v>879</v>
      </c>
      <c r="G880" s="5">
        <v>25</v>
      </c>
      <c r="H880" s="5">
        <v>12.4</v>
      </c>
      <c r="I880" s="5">
        <v>310</v>
      </c>
      <c r="J880" s="5">
        <v>62038.69999999999</v>
      </c>
      <c r="K880" s="3" t="str" cm="1">
        <f t="array" ref="K880">_xlfn.LET(_xlpm.d,UPPER(TRIM(CLEAN(SUBSTITUTE(F880,CHAR(160),"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81" spans="2:11" hidden="1" x14ac:dyDescent="0.25">
      <c r="B881" s="20">
        <v>45803</v>
      </c>
      <c r="C881" s="2" t="s">
        <v>1</v>
      </c>
      <c r="D881" s="2" t="s">
        <v>1000</v>
      </c>
      <c r="E881" s="2" t="s">
        <v>874</v>
      </c>
      <c r="F881" s="2" t="s">
        <v>879</v>
      </c>
      <c r="G881" s="5">
        <v>200</v>
      </c>
      <c r="H881" s="5">
        <v>9.15</v>
      </c>
      <c r="I881" s="5">
        <v>1830</v>
      </c>
      <c r="J881" s="5">
        <v>63868.69999999999</v>
      </c>
      <c r="K881" s="3" t="str" cm="1">
        <f t="array" ref="K881">_xlfn.LET(_xlpm.d,UPPER(TRIM(CLEAN(SUBSTITUTE(F881,CHAR(160),"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82" spans="2:11" hidden="1" x14ac:dyDescent="0.25">
      <c r="B882" s="20">
        <v>45803</v>
      </c>
      <c r="C882" s="2" t="s">
        <v>1</v>
      </c>
      <c r="D882" s="2" t="s">
        <v>1001</v>
      </c>
      <c r="E882" s="2" t="s">
        <v>874</v>
      </c>
      <c r="F882" s="2" t="s">
        <v>879</v>
      </c>
      <c r="G882" s="5">
        <v>50</v>
      </c>
      <c r="H882" s="5">
        <v>9.15</v>
      </c>
      <c r="I882" s="5">
        <v>457.5</v>
      </c>
      <c r="J882" s="5">
        <v>64326.19999999999</v>
      </c>
      <c r="K882" s="3" t="str" cm="1">
        <f t="array" ref="K882">_xlfn.LET(_xlpm.d,UPPER(TRIM(CLEAN(SUBSTITUTE(F882,CHAR(160),"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83" spans="2:11" hidden="1" x14ac:dyDescent="0.25">
      <c r="B883" s="20">
        <v>45805</v>
      </c>
      <c r="C883" s="2" t="s">
        <v>1</v>
      </c>
      <c r="D883" s="2" t="s">
        <v>1002</v>
      </c>
      <c r="E883" s="2" t="s">
        <v>145</v>
      </c>
      <c r="F883" s="2" t="s">
        <v>879</v>
      </c>
      <c r="G883" s="5">
        <v>15</v>
      </c>
      <c r="H883" s="5">
        <v>12.2</v>
      </c>
      <c r="I883" s="5">
        <v>183</v>
      </c>
      <c r="J883" s="5">
        <v>64509.19999999999</v>
      </c>
      <c r="K883" s="3" t="str" cm="1">
        <f t="array" ref="K883">_xlfn.LET(_xlpm.d,UPPER(TRIM(CLEAN(SUBSTITUTE(F883,CHAR(160),"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84" spans="2:11" hidden="1" x14ac:dyDescent="0.25">
      <c r="B884" s="20">
        <v>45813</v>
      </c>
      <c r="C884" s="2" t="s">
        <v>1</v>
      </c>
      <c r="D884" s="2" t="s">
        <v>580</v>
      </c>
      <c r="E884" s="2" t="s">
        <v>160</v>
      </c>
      <c r="F884" s="2" t="s">
        <v>879</v>
      </c>
      <c r="G884" s="5">
        <v>50</v>
      </c>
      <c r="H884" s="5">
        <v>12.2</v>
      </c>
      <c r="I884" s="5">
        <v>610</v>
      </c>
      <c r="J884" s="5">
        <v>65119.19999999999</v>
      </c>
      <c r="K884" s="3" t="str" cm="1">
        <f t="array" ref="K884">_xlfn.LET(_xlpm.d,UPPER(TRIM(CLEAN(SUBSTITUTE(F884,CHAR(160),"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85" spans="2:11" hidden="1" x14ac:dyDescent="0.25">
      <c r="B885" s="20">
        <v>45818</v>
      </c>
      <c r="C885" s="2" t="s">
        <v>1</v>
      </c>
      <c r="D885" s="2" t="s">
        <v>1003</v>
      </c>
      <c r="E885" s="2" t="s">
        <v>234</v>
      </c>
      <c r="F885" s="2" t="s">
        <v>879</v>
      </c>
      <c r="G885" s="5">
        <v>20</v>
      </c>
      <c r="H885" s="5">
        <v>12.2</v>
      </c>
      <c r="I885" s="5">
        <v>244</v>
      </c>
      <c r="J885" s="5">
        <v>65363.19999999999</v>
      </c>
      <c r="K885" s="3" t="str" cm="1">
        <f t="array" ref="K885">_xlfn.LET(_xlpm.d,UPPER(TRIM(CLEAN(SUBSTITUTE(F885,CHAR(160),"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86" spans="2:11" hidden="1" x14ac:dyDescent="0.25">
      <c r="B886" s="20">
        <v>45826</v>
      </c>
      <c r="C886" s="2" t="s">
        <v>1</v>
      </c>
      <c r="D886" s="2" t="s">
        <v>593</v>
      </c>
      <c r="E886" s="2" t="s">
        <v>158</v>
      </c>
      <c r="F886" s="2" t="s">
        <v>879</v>
      </c>
      <c r="G886" s="5">
        <v>30</v>
      </c>
      <c r="H886" s="5">
        <v>12.2</v>
      </c>
      <c r="I886" s="5">
        <v>366</v>
      </c>
      <c r="J886" s="5">
        <v>65729.199999999983</v>
      </c>
      <c r="K886" s="3" t="str" cm="1">
        <f t="array" ref="K886">_xlfn.LET(_xlpm.d,UPPER(TRIM(CLEAN(SUBSTITUTE(F886,CHAR(160),"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87" spans="2:11" hidden="1" x14ac:dyDescent="0.25">
      <c r="B887" s="20">
        <v>45826</v>
      </c>
      <c r="C887" s="2" t="s">
        <v>1</v>
      </c>
      <c r="D887" s="2" t="s">
        <v>1004</v>
      </c>
      <c r="E887" s="2" t="s">
        <v>154</v>
      </c>
      <c r="F887" s="2" t="s">
        <v>879</v>
      </c>
      <c r="G887" s="5">
        <v>35</v>
      </c>
      <c r="H887" s="5">
        <v>12.2</v>
      </c>
      <c r="I887" s="5">
        <v>427</v>
      </c>
      <c r="J887" s="5">
        <v>66156.199999999983</v>
      </c>
      <c r="K887" s="3" t="str" cm="1">
        <f t="array" ref="K887">_xlfn.LET(_xlpm.d,UPPER(TRIM(CLEAN(SUBSTITUTE(F887,CHAR(160),"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88" spans="2:11" hidden="1" x14ac:dyDescent="0.25">
      <c r="B888" s="20">
        <v>45826</v>
      </c>
      <c r="C888" s="2" t="s">
        <v>1</v>
      </c>
      <c r="D888" s="2" t="s">
        <v>1005</v>
      </c>
      <c r="E888" s="2" t="s">
        <v>874</v>
      </c>
      <c r="F888" s="2" t="s">
        <v>879</v>
      </c>
      <c r="G888" s="5">
        <v>110</v>
      </c>
      <c r="H888" s="5">
        <v>9.15</v>
      </c>
      <c r="I888" s="5">
        <v>1006.5</v>
      </c>
      <c r="J888" s="5">
        <v>67162.699999999983</v>
      </c>
      <c r="K888" s="3" t="str" cm="1">
        <f t="array" ref="K888">_xlfn.LET(_xlpm.d,UPPER(TRIM(CLEAN(SUBSTITUTE(F888,CHAR(160),"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89" spans="2:11" hidden="1" x14ac:dyDescent="0.25">
      <c r="B889" s="20">
        <v>45828</v>
      </c>
      <c r="C889" s="2" t="s">
        <v>1</v>
      </c>
      <c r="D889" s="2" t="s">
        <v>1006</v>
      </c>
      <c r="E889" s="2" t="s">
        <v>43</v>
      </c>
      <c r="F889" s="2" t="s">
        <v>879</v>
      </c>
      <c r="G889" s="5">
        <v>5</v>
      </c>
      <c r="H889" s="5">
        <v>11.2</v>
      </c>
      <c r="I889" s="5">
        <v>56</v>
      </c>
      <c r="J889" s="5">
        <v>67218.699999999983</v>
      </c>
      <c r="K889" s="3" t="str" cm="1">
        <f t="array" ref="K889">_xlfn.LET(_xlpm.d,UPPER(TRIM(CLEAN(SUBSTITUTE(F889,CHAR(160),"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90" spans="2:11" hidden="1" x14ac:dyDescent="0.25">
      <c r="B890" s="20">
        <v>45833</v>
      </c>
      <c r="C890" s="2" t="s">
        <v>1</v>
      </c>
      <c r="D890" s="2" t="s">
        <v>1007</v>
      </c>
      <c r="E890" s="2" t="s">
        <v>282</v>
      </c>
      <c r="F890" s="2" t="s">
        <v>879</v>
      </c>
      <c r="G890" s="5">
        <v>30</v>
      </c>
      <c r="H890" s="5">
        <v>12.2</v>
      </c>
      <c r="I890" s="5">
        <v>366</v>
      </c>
      <c r="J890" s="5">
        <v>67584.699999999983</v>
      </c>
      <c r="K890" s="3" t="str" cm="1">
        <f t="array" ref="K890">_xlfn.LET(_xlpm.d,UPPER(TRIM(CLEAN(SUBSTITUTE(F890,CHAR(160),"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91" spans="2:11" hidden="1" x14ac:dyDescent="0.25">
      <c r="B891" s="20">
        <v>45834</v>
      </c>
      <c r="C891" s="2" t="s">
        <v>1</v>
      </c>
      <c r="D891" s="2" t="s">
        <v>1008</v>
      </c>
      <c r="E891" s="2" t="s">
        <v>151</v>
      </c>
      <c r="F891" s="2" t="s">
        <v>879</v>
      </c>
      <c r="G891" s="5">
        <v>25</v>
      </c>
      <c r="H891" s="5">
        <v>12.2</v>
      </c>
      <c r="I891" s="5">
        <v>305</v>
      </c>
      <c r="J891" s="5">
        <v>67889.699999999983</v>
      </c>
      <c r="K891" s="3" t="str" cm="1">
        <f t="array" ref="K891">_xlfn.LET(_xlpm.d,UPPER(TRIM(CLEAN(SUBSTITUTE(F891,CHAR(160),"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92" spans="2:11" hidden="1" x14ac:dyDescent="0.25">
      <c r="B892" s="20">
        <v>45840</v>
      </c>
      <c r="C892" s="2" t="s">
        <v>1</v>
      </c>
      <c r="D892" s="2" t="s">
        <v>1009</v>
      </c>
      <c r="E892" s="2" t="s">
        <v>145</v>
      </c>
      <c r="F892" s="2" t="s">
        <v>879</v>
      </c>
      <c r="G892" s="5">
        <v>20</v>
      </c>
      <c r="H892" s="5">
        <v>12.2</v>
      </c>
      <c r="I892" s="5">
        <v>244</v>
      </c>
      <c r="J892" s="5">
        <v>68133.699999999983</v>
      </c>
      <c r="K892" s="3" t="str" cm="1">
        <f t="array" ref="K892">_xlfn.LET(_xlpm.d,UPPER(TRIM(CLEAN(SUBSTITUTE(F892,CHAR(160),"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93" spans="2:11" hidden="1" x14ac:dyDescent="0.25">
      <c r="B893" s="20">
        <v>45840</v>
      </c>
      <c r="C893" s="2" t="s">
        <v>1</v>
      </c>
      <c r="D893" s="2" t="s">
        <v>1010</v>
      </c>
      <c r="E893" s="2" t="s">
        <v>774</v>
      </c>
      <c r="F893" s="2" t="s">
        <v>879</v>
      </c>
      <c r="G893" s="5">
        <v>10</v>
      </c>
      <c r="H893" s="5">
        <v>11.2</v>
      </c>
      <c r="I893" s="5">
        <v>112</v>
      </c>
      <c r="J893" s="5">
        <v>68245.699999999983</v>
      </c>
      <c r="K893" s="3" t="str" cm="1">
        <f t="array" ref="K893">_xlfn.LET(_xlpm.d,UPPER(TRIM(CLEAN(SUBSTITUTE(F893,CHAR(160),"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94" spans="2:11" hidden="1" x14ac:dyDescent="0.25">
      <c r="B894" s="20">
        <v>45849</v>
      </c>
      <c r="C894" s="2" t="s">
        <v>1</v>
      </c>
      <c r="D894" s="2" t="s">
        <v>1011</v>
      </c>
      <c r="E894" s="2" t="s">
        <v>78</v>
      </c>
      <c r="F894" s="2" t="s">
        <v>879</v>
      </c>
      <c r="G894" s="5">
        <v>50</v>
      </c>
      <c r="H894" s="5">
        <v>12.2</v>
      </c>
      <c r="I894" s="5">
        <v>610</v>
      </c>
      <c r="J894" s="5">
        <v>68855.699999999983</v>
      </c>
      <c r="K894" s="3" t="str" cm="1">
        <f t="array" ref="K894">_xlfn.LET(_xlpm.d,UPPER(TRIM(CLEAN(SUBSTITUTE(F894,CHAR(160),"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95" spans="2:11" hidden="1" x14ac:dyDescent="0.25">
      <c r="B895" s="20">
        <v>45849</v>
      </c>
      <c r="C895" s="2" t="s">
        <v>1</v>
      </c>
      <c r="D895" s="2" t="s">
        <v>617</v>
      </c>
      <c r="E895" s="2" t="s">
        <v>154</v>
      </c>
      <c r="F895" s="2" t="s">
        <v>879</v>
      </c>
      <c r="G895" s="5">
        <v>80</v>
      </c>
      <c r="H895" s="5">
        <v>12.2</v>
      </c>
      <c r="I895" s="5">
        <v>976</v>
      </c>
      <c r="J895" s="5">
        <v>69831.699999999983</v>
      </c>
      <c r="K895" s="3" t="str" cm="1">
        <f t="array" ref="K895">_xlfn.LET(_xlpm.d,UPPER(TRIM(CLEAN(SUBSTITUTE(F895,CHAR(160),"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96" spans="2:11" hidden="1" x14ac:dyDescent="0.25">
      <c r="B896" s="20">
        <v>45849</v>
      </c>
      <c r="C896" s="2" t="s">
        <v>1</v>
      </c>
      <c r="D896" s="2" t="s">
        <v>1012</v>
      </c>
      <c r="E896" s="2" t="s">
        <v>234</v>
      </c>
      <c r="F896" s="2" t="s">
        <v>879</v>
      </c>
      <c r="G896" s="5">
        <v>25</v>
      </c>
      <c r="H896" s="5">
        <v>12.2</v>
      </c>
      <c r="I896" s="5">
        <v>305</v>
      </c>
      <c r="J896" s="5">
        <v>70136.699999999983</v>
      </c>
      <c r="K896" s="3" t="str" cm="1">
        <f t="array" ref="K896">_xlfn.LET(_xlpm.d,UPPER(TRIM(CLEAN(SUBSTITUTE(F896,CHAR(160),"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97" spans="2:11" hidden="1" x14ac:dyDescent="0.25">
      <c r="B897" s="20">
        <v>45853</v>
      </c>
      <c r="C897" s="2" t="s">
        <v>1</v>
      </c>
      <c r="D897" s="2" t="s">
        <v>620</v>
      </c>
      <c r="E897" s="2" t="s">
        <v>156</v>
      </c>
      <c r="F897" s="2" t="s">
        <v>879</v>
      </c>
      <c r="G897" s="5">
        <v>32</v>
      </c>
      <c r="H897" s="5">
        <v>12.2</v>
      </c>
      <c r="I897" s="5">
        <v>390.4</v>
      </c>
      <c r="J897" s="5">
        <v>70527.099999999977</v>
      </c>
      <c r="K897" s="3" t="str" cm="1">
        <f t="array" ref="K897">_xlfn.LET(_xlpm.d,UPPER(TRIM(CLEAN(SUBSTITUTE(F897,CHAR(160),"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98" spans="2:11" hidden="1" x14ac:dyDescent="0.25">
      <c r="B898" s="20">
        <v>45853</v>
      </c>
      <c r="C898" s="2" t="s">
        <v>1</v>
      </c>
      <c r="D898" s="2" t="s">
        <v>621</v>
      </c>
      <c r="E898" s="2" t="s">
        <v>158</v>
      </c>
      <c r="F898" s="2" t="s">
        <v>879</v>
      </c>
      <c r="G898" s="5">
        <v>52</v>
      </c>
      <c r="H898" s="5">
        <v>12.2</v>
      </c>
      <c r="I898" s="5">
        <v>634.4</v>
      </c>
      <c r="J898" s="5">
        <v>71161.499999999971</v>
      </c>
      <c r="K898" s="3" t="str" cm="1">
        <f t="array" ref="K898">_xlfn.LET(_xlpm.d,UPPER(TRIM(CLEAN(SUBSTITUTE(F898,CHAR(160),"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899" spans="2:11" hidden="1" x14ac:dyDescent="0.25">
      <c r="B899" s="20">
        <v>45853</v>
      </c>
      <c r="C899" s="2" t="s">
        <v>1</v>
      </c>
      <c r="D899" s="2" t="s">
        <v>622</v>
      </c>
      <c r="E899" s="2" t="s">
        <v>162</v>
      </c>
      <c r="F899" s="2" t="s">
        <v>879</v>
      </c>
      <c r="G899" s="5">
        <v>100</v>
      </c>
      <c r="H899" s="5">
        <v>12.2</v>
      </c>
      <c r="I899" s="5">
        <v>1220</v>
      </c>
      <c r="J899" s="5">
        <v>72381.499999999971</v>
      </c>
      <c r="K899" s="3" t="str" cm="1">
        <f t="array" ref="K899">_xlfn.LET(_xlpm.d,UPPER(TRIM(CLEAN(SUBSTITUTE(F899,CHAR(160),"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00" spans="2:11" hidden="1" x14ac:dyDescent="0.25">
      <c r="B900" s="20">
        <v>45853</v>
      </c>
      <c r="C900" s="2" t="s">
        <v>1</v>
      </c>
      <c r="D900" s="2" t="s">
        <v>1013</v>
      </c>
      <c r="E900" s="2" t="s">
        <v>874</v>
      </c>
      <c r="F900" s="2" t="s">
        <v>879</v>
      </c>
      <c r="G900" s="5">
        <v>140</v>
      </c>
      <c r="H900" s="5">
        <v>9.15</v>
      </c>
      <c r="I900" s="5">
        <v>1281</v>
      </c>
      <c r="J900" s="5">
        <v>73662.499999999971</v>
      </c>
      <c r="K900" s="3" t="str" cm="1">
        <f t="array" ref="K900">_xlfn.LET(_xlpm.d,UPPER(TRIM(CLEAN(SUBSTITUTE(F900,CHAR(160),"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01" spans="2:11" hidden="1" x14ac:dyDescent="0.25">
      <c r="B901" s="20">
        <v>45853</v>
      </c>
      <c r="C901" s="2" t="s">
        <v>1</v>
      </c>
      <c r="D901" s="2" t="s">
        <v>1014</v>
      </c>
      <c r="E901" s="2" t="s">
        <v>874</v>
      </c>
      <c r="F901" s="2" t="s">
        <v>879</v>
      </c>
      <c r="G901" s="5">
        <v>60</v>
      </c>
      <c r="H901" s="5">
        <v>9.15</v>
      </c>
      <c r="I901" s="5">
        <v>549</v>
      </c>
      <c r="J901" s="5">
        <v>74211.499999999971</v>
      </c>
      <c r="K901" s="3" t="str" cm="1">
        <f t="array" ref="K901">_xlfn.LET(_xlpm.d,UPPER(TRIM(CLEAN(SUBSTITUTE(F901,CHAR(160),"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02" spans="2:11" hidden="1" x14ac:dyDescent="0.25">
      <c r="B902" s="20">
        <v>45854</v>
      </c>
      <c r="C902" s="2" t="s">
        <v>1</v>
      </c>
      <c r="D902" s="2" t="s">
        <v>1015</v>
      </c>
      <c r="E902" s="2" t="s">
        <v>149</v>
      </c>
      <c r="F902" s="2" t="s">
        <v>879</v>
      </c>
      <c r="G902" s="5">
        <v>48</v>
      </c>
      <c r="H902" s="5">
        <v>12.2</v>
      </c>
      <c r="I902" s="5">
        <v>585.6</v>
      </c>
      <c r="J902" s="5">
        <v>74797.099999999977</v>
      </c>
      <c r="K902" s="3" t="str" cm="1">
        <f t="array" ref="K902">_xlfn.LET(_xlpm.d,UPPER(TRIM(CLEAN(SUBSTITUTE(F902,CHAR(160),"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03" spans="2:11" hidden="1" x14ac:dyDescent="0.25">
      <c r="B903" s="20">
        <v>45854</v>
      </c>
      <c r="C903" s="2" t="s">
        <v>1</v>
      </c>
      <c r="D903" s="2" t="s">
        <v>1016</v>
      </c>
      <c r="E903" s="2" t="s">
        <v>282</v>
      </c>
      <c r="F903" s="2" t="s">
        <v>879</v>
      </c>
      <c r="G903" s="5">
        <v>25</v>
      </c>
      <c r="H903" s="5">
        <v>12.2</v>
      </c>
      <c r="I903" s="5">
        <v>305</v>
      </c>
      <c r="J903" s="5">
        <v>75102.099999999977</v>
      </c>
      <c r="K903" s="3" t="str" cm="1">
        <f t="array" ref="K903">_xlfn.LET(_xlpm.d,UPPER(TRIM(CLEAN(SUBSTITUTE(F903,CHAR(160),"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04" spans="2:11" hidden="1" x14ac:dyDescent="0.25">
      <c r="B904" s="20">
        <v>45855</v>
      </c>
      <c r="C904" s="2" t="s">
        <v>1</v>
      </c>
      <c r="D904" s="2" t="s">
        <v>1017</v>
      </c>
      <c r="E904" s="2" t="s">
        <v>120</v>
      </c>
      <c r="F904" s="2" t="s">
        <v>1018</v>
      </c>
      <c r="G904" s="5">
        <v>8</v>
      </c>
      <c r="H904" s="5">
        <v>11.5</v>
      </c>
      <c r="I904" s="5">
        <v>92</v>
      </c>
      <c r="J904" s="5">
        <v>75194.099999999977</v>
      </c>
      <c r="K904" s="3" t="str" cm="1">
        <f t="array" ref="K904">_xlfn.LET(_xlpm.d,UPPER(TRIM(CLEAN(SUBSTITUTE(F904,CHAR(160),"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905" spans="2:11" hidden="1" x14ac:dyDescent="0.25">
      <c r="B905" s="20">
        <v>45855</v>
      </c>
      <c r="C905" s="2" t="s">
        <v>1</v>
      </c>
      <c r="D905" s="2" t="s">
        <v>1019</v>
      </c>
      <c r="E905" s="2" t="s">
        <v>160</v>
      </c>
      <c r="F905" s="2" t="s">
        <v>879</v>
      </c>
      <c r="G905" s="5">
        <v>40</v>
      </c>
      <c r="H905" s="5">
        <v>12.2</v>
      </c>
      <c r="I905" s="5">
        <v>488</v>
      </c>
      <c r="J905" s="5">
        <v>75682.099999999977</v>
      </c>
      <c r="K905" s="3" t="str" cm="1">
        <f t="array" ref="K905">_xlfn.LET(_xlpm.d,UPPER(TRIM(CLEAN(SUBSTITUTE(F905,CHAR(160),"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06" spans="2:11" hidden="1" x14ac:dyDescent="0.25">
      <c r="B906" s="20">
        <v>45856</v>
      </c>
      <c r="C906" s="2" t="s">
        <v>1</v>
      </c>
      <c r="D906" s="2" t="s">
        <v>1020</v>
      </c>
      <c r="E906" s="2" t="s">
        <v>165</v>
      </c>
      <c r="F906" s="2" t="s">
        <v>879</v>
      </c>
      <c r="G906" s="5">
        <v>20</v>
      </c>
      <c r="H906" s="5">
        <v>12.2</v>
      </c>
      <c r="I906" s="5">
        <v>244</v>
      </c>
      <c r="J906" s="5">
        <v>75926.099999999977</v>
      </c>
      <c r="K906" s="3" t="str" cm="1">
        <f t="array" ref="K906">_xlfn.LET(_xlpm.d,UPPER(TRIM(CLEAN(SUBSTITUTE(F906,CHAR(160),"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07" spans="2:11" hidden="1" x14ac:dyDescent="0.25">
      <c r="B907" s="20">
        <v>45859</v>
      </c>
      <c r="C907" s="2" t="s">
        <v>1</v>
      </c>
      <c r="D907" s="2" t="s">
        <v>627</v>
      </c>
      <c r="E907" s="2" t="s">
        <v>279</v>
      </c>
      <c r="F907" s="2" t="s">
        <v>879</v>
      </c>
      <c r="G907" s="5">
        <v>40</v>
      </c>
      <c r="H907" s="5">
        <v>12.2</v>
      </c>
      <c r="I907" s="5">
        <v>488</v>
      </c>
      <c r="J907" s="5">
        <v>76414.099999999977</v>
      </c>
      <c r="K907" s="3" t="str" cm="1">
        <f t="array" ref="K907">_xlfn.LET(_xlpm.d,UPPER(TRIM(CLEAN(SUBSTITUTE(F907,CHAR(160),"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08" spans="2:11" hidden="1" x14ac:dyDescent="0.25">
      <c r="B908" s="20">
        <v>45860</v>
      </c>
      <c r="C908" s="2" t="s">
        <v>1</v>
      </c>
      <c r="D908" s="2" t="s">
        <v>1021</v>
      </c>
      <c r="E908" s="2" t="s">
        <v>234</v>
      </c>
      <c r="F908" s="2" t="s">
        <v>879</v>
      </c>
      <c r="G908" s="5">
        <v>150</v>
      </c>
      <c r="H908" s="5">
        <v>12.2</v>
      </c>
      <c r="I908" s="5">
        <v>1830</v>
      </c>
      <c r="J908" s="5">
        <v>78244.099999999977</v>
      </c>
      <c r="K908" s="3" t="str" cm="1">
        <f t="array" ref="K908">_xlfn.LET(_xlpm.d,UPPER(TRIM(CLEAN(SUBSTITUTE(F908,CHAR(160),"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09" spans="2:11" hidden="1" x14ac:dyDescent="0.25">
      <c r="B909" s="20">
        <v>45862</v>
      </c>
      <c r="C909" s="2" t="s">
        <v>1</v>
      </c>
      <c r="D909" s="2" t="s">
        <v>1022</v>
      </c>
      <c r="E909" s="2" t="s">
        <v>151</v>
      </c>
      <c r="F909" s="2" t="s">
        <v>879</v>
      </c>
      <c r="G909" s="5">
        <v>20</v>
      </c>
      <c r="H909" s="5">
        <v>12.2</v>
      </c>
      <c r="I909" s="5">
        <v>244</v>
      </c>
      <c r="J909" s="5">
        <v>78488.099999999977</v>
      </c>
      <c r="K909" s="3" t="str" cm="1">
        <f t="array" ref="K909">_xlfn.LET(_xlpm.d,UPPER(TRIM(CLEAN(SUBSTITUTE(F909,CHAR(160),"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10" spans="2:11" hidden="1" x14ac:dyDescent="0.25">
      <c r="B910" s="20">
        <v>45863</v>
      </c>
      <c r="C910" s="2" t="s">
        <v>1</v>
      </c>
      <c r="D910" s="2" t="s">
        <v>1023</v>
      </c>
      <c r="E910" s="2" t="s">
        <v>78</v>
      </c>
      <c r="F910" s="2" t="s">
        <v>879</v>
      </c>
      <c r="G910" s="5">
        <v>30</v>
      </c>
      <c r="H910" s="5">
        <v>12.2</v>
      </c>
      <c r="I910" s="5">
        <v>366</v>
      </c>
      <c r="J910" s="5">
        <v>78854.099999999977</v>
      </c>
      <c r="K910" s="3" t="str" cm="1">
        <f t="array" ref="K910">_xlfn.LET(_xlpm.d,UPPER(TRIM(CLEAN(SUBSTITUTE(F910,CHAR(160),"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11" spans="2:11" hidden="1" x14ac:dyDescent="0.25">
      <c r="B911" s="20">
        <v>45863</v>
      </c>
      <c r="C911" s="2" t="s">
        <v>1</v>
      </c>
      <c r="D911" s="2" t="s">
        <v>631</v>
      </c>
      <c r="E911" s="2" t="s">
        <v>154</v>
      </c>
      <c r="F911" s="2" t="s">
        <v>879</v>
      </c>
      <c r="G911" s="5">
        <v>48</v>
      </c>
      <c r="H911" s="5">
        <v>12.2</v>
      </c>
      <c r="I911" s="5">
        <v>585.6</v>
      </c>
      <c r="J911" s="5">
        <v>79439.699999999983</v>
      </c>
      <c r="K911" s="3" t="str" cm="1">
        <f t="array" ref="K911">_xlfn.LET(_xlpm.d,UPPER(TRIM(CLEAN(SUBSTITUTE(F911,CHAR(160),"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12" spans="2:11" hidden="1" x14ac:dyDescent="0.25">
      <c r="B912" s="20">
        <v>45867</v>
      </c>
      <c r="C912" s="2" t="s">
        <v>1</v>
      </c>
      <c r="D912" s="2" t="s">
        <v>633</v>
      </c>
      <c r="E912" s="2" t="s">
        <v>162</v>
      </c>
      <c r="F912" s="2" t="s">
        <v>879</v>
      </c>
      <c r="G912" s="5">
        <v>80</v>
      </c>
      <c r="H912" s="5">
        <v>12.2</v>
      </c>
      <c r="I912" s="5">
        <v>976</v>
      </c>
      <c r="J912" s="5">
        <v>80415.699999999983</v>
      </c>
      <c r="K912" s="3" t="str" cm="1">
        <f t="array" ref="K912">_xlfn.LET(_xlpm.d,UPPER(TRIM(CLEAN(SUBSTITUTE(F912,CHAR(160),"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13" spans="2:11" hidden="1" x14ac:dyDescent="0.25">
      <c r="B913" s="20">
        <v>45870</v>
      </c>
      <c r="C913" s="2" t="s">
        <v>1</v>
      </c>
      <c r="D913" s="2" t="s">
        <v>1024</v>
      </c>
      <c r="E913" s="2" t="s">
        <v>78</v>
      </c>
      <c r="F913" s="2" t="s">
        <v>879</v>
      </c>
      <c r="G913" s="5">
        <v>20</v>
      </c>
      <c r="H913" s="5">
        <v>12.2</v>
      </c>
      <c r="I913" s="5">
        <v>244</v>
      </c>
      <c r="J913" s="5">
        <v>80659.699999999983</v>
      </c>
      <c r="K913" s="3" t="str" cm="1">
        <f t="array" ref="K913">_xlfn.LET(_xlpm.d,UPPER(TRIM(CLEAN(SUBSTITUTE(F913,CHAR(160),"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14" spans="2:11" hidden="1" x14ac:dyDescent="0.25">
      <c r="B914" s="20">
        <v>45870</v>
      </c>
      <c r="C914" s="2" t="s">
        <v>1</v>
      </c>
      <c r="D914" s="2" t="s">
        <v>1025</v>
      </c>
      <c r="E914" s="2" t="s">
        <v>186</v>
      </c>
      <c r="F914" s="2" t="s">
        <v>879</v>
      </c>
      <c r="G914" s="5">
        <v>20</v>
      </c>
      <c r="H914" s="5">
        <v>12.2</v>
      </c>
      <c r="I914" s="5">
        <v>244</v>
      </c>
      <c r="J914" s="5">
        <v>80903.699999999983</v>
      </c>
      <c r="K914" s="3" t="str" cm="1">
        <f t="array" ref="K914">_xlfn.LET(_xlpm.d,UPPER(TRIM(CLEAN(SUBSTITUTE(F914,CHAR(160),"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15" spans="2:11" hidden="1" x14ac:dyDescent="0.25">
      <c r="B915" s="20">
        <v>45874</v>
      </c>
      <c r="C915" s="2" t="s">
        <v>1</v>
      </c>
      <c r="D915" s="2" t="s">
        <v>1026</v>
      </c>
      <c r="E915" s="2" t="s">
        <v>273</v>
      </c>
      <c r="F915" s="2" t="s">
        <v>879</v>
      </c>
      <c r="G915" s="5">
        <v>40</v>
      </c>
      <c r="H915" s="5">
        <v>12.8</v>
      </c>
      <c r="I915" s="5">
        <v>512</v>
      </c>
      <c r="J915" s="5">
        <v>81415.699999999983</v>
      </c>
      <c r="K915" s="3" t="str" cm="1">
        <f t="array" ref="K915">_xlfn.LET(_xlpm.d,UPPER(TRIM(CLEAN(SUBSTITUTE(F915,CHAR(160),"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16" spans="2:11" hidden="1" x14ac:dyDescent="0.25">
      <c r="B916" s="20">
        <v>45874</v>
      </c>
      <c r="C916" s="2" t="s">
        <v>1</v>
      </c>
      <c r="D916" s="2" t="s">
        <v>1027</v>
      </c>
      <c r="E916" s="2" t="s">
        <v>143</v>
      </c>
      <c r="F916" s="2" t="s">
        <v>879</v>
      </c>
      <c r="G916" s="5">
        <v>70</v>
      </c>
      <c r="H916" s="5">
        <v>12.8</v>
      </c>
      <c r="I916" s="5">
        <v>896</v>
      </c>
      <c r="J916" s="5">
        <v>82311.699999999983</v>
      </c>
      <c r="K916" s="3" t="str" cm="1">
        <f t="array" ref="K916">_xlfn.LET(_xlpm.d,UPPER(TRIM(CLEAN(SUBSTITUTE(F916,CHAR(160),"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17" spans="2:11" hidden="1" x14ac:dyDescent="0.25">
      <c r="B917" s="20">
        <v>45875</v>
      </c>
      <c r="C917" s="2" t="s">
        <v>1</v>
      </c>
      <c r="D917" s="2" t="s">
        <v>641</v>
      </c>
      <c r="E917" s="2" t="s">
        <v>149</v>
      </c>
      <c r="F917" s="2" t="s">
        <v>879</v>
      </c>
      <c r="G917" s="5">
        <v>64</v>
      </c>
      <c r="H917" s="5">
        <v>12.8</v>
      </c>
      <c r="I917" s="5">
        <v>819.2</v>
      </c>
      <c r="J917" s="5">
        <v>83130.89999999998</v>
      </c>
      <c r="K917" s="3" t="str" cm="1">
        <f t="array" ref="K917">_xlfn.LET(_xlpm.d,UPPER(TRIM(CLEAN(SUBSTITUTE(F917,CHAR(160),"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18" spans="2:11" hidden="1" x14ac:dyDescent="0.25">
      <c r="B918" s="20">
        <v>45875</v>
      </c>
      <c r="C918" s="2" t="s">
        <v>1</v>
      </c>
      <c r="D918" s="2" t="s">
        <v>1028</v>
      </c>
      <c r="E918" s="2" t="s">
        <v>189</v>
      </c>
      <c r="F918" s="2" t="s">
        <v>879</v>
      </c>
      <c r="G918" s="5">
        <v>25</v>
      </c>
      <c r="H918" s="5">
        <v>12.8</v>
      </c>
      <c r="I918" s="5">
        <v>320</v>
      </c>
      <c r="J918" s="5">
        <v>83450.89999999998</v>
      </c>
      <c r="K918" s="3" t="str" cm="1">
        <f t="array" ref="K918">_xlfn.LET(_xlpm.d,UPPER(TRIM(CLEAN(SUBSTITUTE(F918,CHAR(160),"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19" spans="2:11" hidden="1" x14ac:dyDescent="0.25">
      <c r="B919" s="20">
        <v>45876</v>
      </c>
      <c r="C919" s="2" t="s">
        <v>1</v>
      </c>
      <c r="D919" s="2" t="s">
        <v>1029</v>
      </c>
      <c r="E919" s="2" t="s">
        <v>874</v>
      </c>
      <c r="F919" s="2" t="s">
        <v>879</v>
      </c>
      <c r="G919" s="5">
        <v>230</v>
      </c>
      <c r="H919" s="5">
        <v>11.9</v>
      </c>
      <c r="I919" s="5">
        <v>2737</v>
      </c>
      <c r="J919" s="5">
        <v>86187.89999999998</v>
      </c>
      <c r="K919" s="3" t="str" cm="1">
        <f t="array" ref="K919">_xlfn.LET(_xlpm.d,UPPER(TRIM(CLEAN(SUBSTITUTE(F919,CHAR(160),"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20" spans="2:11" hidden="1" x14ac:dyDescent="0.25">
      <c r="B920" s="20">
        <v>45876</v>
      </c>
      <c r="C920" s="2" t="s">
        <v>1</v>
      </c>
      <c r="D920" s="2" t="s">
        <v>1030</v>
      </c>
      <c r="E920" s="2" t="s">
        <v>168</v>
      </c>
      <c r="F920" s="2" t="s">
        <v>879</v>
      </c>
      <c r="G920" s="5">
        <v>48</v>
      </c>
      <c r="H920" s="5">
        <v>12.8</v>
      </c>
      <c r="I920" s="5">
        <v>614.4</v>
      </c>
      <c r="J920" s="5">
        <v>86802.299999999974</v>
      </c>
      <c r="K920" s="3" t="str" cm="1">
        <f t="array" ref="K920">_xlfn.LET(_xlpm.d,UPPER(TRIM(CLEAN(SUBSTITUTE(F920,CHAR(160),"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21" spans="2:11" hidden="1" x14ac:dyDescent="0.25">
      <c r="B921" s="20">
        <v>45877</v>
      </c>
      <c r="C921" s="2" t="s">
        <v>1</v>
      </c>
      <c r="D921" s="2" t="s">
        <v>1031</v>
      </c>
      <c r="E921" s="2" t="s">
        <v>243</v>
      </c>
      <c r="F921" s="2" t="s">
        <v>879</v>
      </c>
      <c r="G921" s="5">
        <v>80</v>
      </c>
      <c r="H921" s="5">
        <v>12.8</v>
      </c>
      <c r="I921" s="5">
        <v>1024</v>
      </c>
      <c r="J921" s="5">
        <v>87826.299999999974</v>
      </c>
      <c r="K921" s="3" t="str" cm="1">
        <f t="array" ref="K921">_xlfn.LET(_xlpm.d,UPPER(TRIM(CLEAN(SUBSTITUTE(F921,CHAR(160),"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22" spans="2:11" hidden="1" x14ac:dyDescent="0.25">
      <c r="B922" s="20">
        <v>45877</v>
      </c>
      <c r="C922" s="2" t="s">
        <v>1</v>
      </c>
      <c r="D922" s="2" t="s">
        <v>1032</v>
      </c>
      <c r="E922" s="2" t="s">
        <v>78</v>
      </c>
      <c r="F922" s="2" t="s">
        <v>879</v>
      </c>
      <c r="G922" s="5">
        <v>20</v>
      </c>
      <c r="H922" s="5">
        <v>12.8</v>
      </c>
      <c r="I922" s="5">
        <v>256</v>
      </c>
      <c r="J922" s="5">
        <v>88082.299999999974</v>
      </c>
      <c r="K922" s="3" t="str" cm="1">
        <f t="array" ref="K922">_xlfn.LET(_xlpm.d,UPPER(TRIM(CLEAN(SUBSTITUTE(F922,CHAR(160),"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23" spans="2:11" hidden="1" x14ac:dyDescent="0.25">
      <c r="B923" s="20">
        <v>45877</v>
      </c>
      <c r="C923" s="2" t="s">
        <v>1</v>
      </c>
      <c r="D923" s="2" t="s">
        <v>645</v>
      </c>
      <c r="E923" s="2" t="s">
        <v>195</v>
      </c>
      <c r="F923" s="2" t="s">
        <v>879</v>
      </c>
      <c r="G923" s="5">
        <v>60</v>
      </c>
      <c r="H923" s="5">
        <v>12.8</v>
      </c>
      <c r="I923" s="5">
        <v>768</v>
      </c>
      <c r="J923" s="5">
        <v>88850.299999999974</v>
      </c>
      <c r="K923" s="3" t="str" cm="1">
        <f t="array" ref="K923">_xlfn.LET(_xlpm.d,UPPER(TRIM(CLEAN(SUBSTITUTE(F923,CHAR(160),"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24" spans="2:11" hidden="1" x14ac:dyDescent="0.25">
      <c r="B924" s="20">
        <v>45880</v>
      </c>
      <c r="C924" s="2" t="s">
        <v>1</v>
      </c>
      <c r="D924" s="2" t="s">
        <v>1033</v>
      </c>
      <c r="E924" s="2" t="s">
        <v>192</v>
      </c>
      <c r="F924" s="2" t="s">
        <v>879</v>
      </c>
      <c r="G924" s="5">
        <v>70</v>
      </c>
      <c r="H924" s="5">
        <v>12.8</v>
      </c>
      <c r="I924" s="5">
        <v>896</v>
      </c>
      <c r="J924" s="5">
        <v>89746.299999999974</v>
      </c>
      <c r="K924" s="3" t="str" cm="1">
        <f t="array" ref="K924">_xlfn.LET(_xlpm.d,UPPER(TRIM(CLEAN(SUBSTITUTE(F924,CHAR(160),"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25" spans="2:11" hidden="1" x14ac:dyDescent="0.25">
      <c r="B925" s="20">
        <v>45881</v>
      </c>
      <c r="C925" s="2" t="s">
        <v>1</v>
      </c>
      <c r="D925" s="2" t="s">
        <v>1034</v>
      </c>
      <c r="E925" s="2" t="s">
        <v>162</v>
      </c>
      <c r="F925" s="2" t="s">
        <v>879</v>
      </c>
      <c r="G925" s="5">
        <v>96</v>
      </c>
      <c r="H925" s="5">
        <v>12.8</v>
      </c>
      <c r="I925" s="5">
        <v>1228.8</v>
      </c>
      <c r="J925" s="5">
        <v>90975.099999999977</v>
      </c>
      <c r="K925" s="3" t="str" cm="1">
        <f t="array" ref="K925">_xlfn.LET(_xlpm.d,UPPER(TRIM(CLEAN(SUBSTITUTE(F925,CHAR(160),"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26" spans="2:11" hidden="1" x14ac:dyDescent="0.25">
      <c r="B926" s="20">
        <v>45881</v>
      </c>
      <c r="C926" s="2" t="s">
        <v>1</v>
      </c>
      <c r="D926" s="2" t="s">
        <v>646</v>
      </c>
      <c r="E926" s="2" t="s">
        <v>158</v>
      </c>
      <c r="F926" s="2" t="s">
        <v>879</v>
      </c>
      <c r="G926" s="5">
        <v>80</v>
      </c>
      <c r="H926" s="5">
        <v>12.8</v>
      </c>
      <c r="I926" s="5">
        <v>1024</v>
      </c>
      <c r="J926" s="5">
        <v>91999.099999999977</v>
      </c>
      <c r="K926" s="3" t="str" cm="1">
        <f t="array" ref="K926">_xlfn.LET(_xlpm.d,UPPER(TRIM(CLEAN(SUBSTITUTE(F926,CHAR(160),"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27" spans="2:11" hidden="1" x14ac:dyDescent="0.25">
      <c r="B927" s="20">
        <v>45881</v>
      </c>
      <c r="C927" s="2" t="s">
        <v>1</v>
      </c>
      <c r="D927" s="2" t="s">
        <v>1035</v>
      </c>
      <c r="E927" s="2" t="s">
        <v>273</v>
      </c>
      <c r="F927" s="2" t="s">
        <v>879</v>
      </c>
      <c r="G927" s="5">
        <v>15</v>
      </c>
      <c r="H927" s="5">
        <v>12.8</v>
      </c>
      <c r="I927" s="5">
        <v>192</v>
      </c>
      <c r="J927" s="5">
        <v>92191.099999999977</v>
      </c>
      <c r="K927" s="3" t="str" cm="1">
        <f t="array" ref="K927">_xlfn.LET(_xlpm.d,UPPER(TRIM(CLEAN(SUBSTITUTE(F927,CHAR(160),"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28" spans="2:11" hidden="1" x14ac:dyDescent="0.25">
      <c r="B928" s="20">
        <v>45881</v>
      </c>
      <c r="C928" s="2" t="s">
        <v>1</v>
      </c>
      <c r="D928" s="2" t="s">
        <v>1036</v>
      </c>
      <c r="E928" s="2" t="s">
        <v>261</v>
      </c>
      <c r="F928" s="2" t="s">
        <v>879</v>
      </c>
      <c r="G928" s="5">
        <v>30</v>
      </c>
      <c r="H928" s="5">
        <v>11.3</v>
      </c>
      <c r="I928" s="5">
        <v>339</v>
      </c>
      <c r="J928" s="5">
        <v>92530.099999999977</v>
      </c>
      <c r="K928" s="3" t="str" cm="1">
        <f t="array" ref="K928">_xlfn.LET(_xlpm.d,UPPER(TRIM(CLEAN(SUBSTITUTE(F928,CHAR(160),"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29" spans="2:11" hidden="1" x14ac:dyDescent="0.25">
      <c r="B929" s="20">
        <v>45881</v>
      </c>
      <c r="C929" s="2" t="s">
        <v>1</v>
      </c>
      <c r="D929" s="2" t="s">
        <v>1037</v>
      </c>
      <c r="E929" s="2" t="s">
        <v>165</v>
      </c>
      <c r="F929" s="2" t="s">
        <v>879</v>
      </c>
      <c r="G929" s="5">
        <v>25</v>
      </c>
      <c r="H929" s="5">
        <v>12.8</v>
      </c>
      <c r="I929" s="5">
        <v>320</v>
      </c>
      <c r="J929" s="5">
        <v>92850.099999999977</v>
      </c>
      <c r="K929" s="3" t="str" cm="1">
        <f t="array" ref="K929">_xlfn.LET(_xlpm.d,UPPER(TRIM(CLEAN(SUBSTITUTE(F929,CHAR(160),"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30" spans="2:11" hidden="1" x14ac:dyDescent="0.25">
      <c r="B930" s="20">
        <v>45882</v>
      </c>
      <c r="C930" s="2" t="s">
        <v>1</v>
      </c>
      <c r="D930" s="2" t="s">
        <v>1038</v>
      </c>
      <c r="E930" s="2" t="s">
        <v>282</v>
      </c>
      <c r="F930" s="2" t="s">
        <v>879</v>
      </c>
      <c r="G930" s="5">
        <v>30</v>
      </c>
      <c r="H930" s="5">
        <v>12.8</v>
      </c>
      <c r="I930" s="5">
        <v>384</v>
      </c>
      <c r="J930" s="5">
        <v>93234.099999999977</v>
      </c>
      <c r="K930" s="3" t="str" cm="1">
        <f t="array" ref="K930">_xlfn.LET(_xlpm.d,UPPER(TRIM(CLEAN(SUBSTITUTE(F930,CHAR(160),"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31" spans="2:11" hidden="1" x14ac:dyDescent="0.25">
      <c r="B931" s="20">
        <v>45882</v>
      </c>
      <c r="C931" s="2" t="s">
        <v>1</v>
      </c>
      <c r="D931" s="2" t="s">
        <v>1039</v>
      </c>
      <c r="E931" s="2" t="s">
        <v>149</v>
      </c>
      <c r="F931" s="2" t="s">
        <v>879</v>
      </c>
      <c r="G931" s="5">
        <v>80</v>
      </c>
      <c r="H931" s="5">
        <v>12.8</v>
      </c>
      <c r="I931" s="5">
        <v>1024</v>
      </c>
      <c r="J931" s="5">
        <v>94258.099999999977</v>
      </c>
      <c r="K931" s="3" t="str" cm="1">
        <f t="array" ref="K931">_xlfn.LET(_xlpm.d,UPPER(TRIM(CLEAN(SUBSTITUTE(F931,CHAR(160),"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32" spans="2:11" hidden="1" x14ac:dyDescent="0.25">
      <c r="B932" s="20">
        <v>45882</v>
      </c>
      <c r="C932" s="2" t="s">
        <v>1</v>
      </c>
      <c r="D932" s="2" t="s">
        <v>649</v>
      </c>
      <c r="E932" s="2" t="s">
        <v>141</v>
      </c>
      <c r="F932" s="2" t="s">
        <v>879</v>
      </c>
      <c r="G932" s="5">
        <v>64</v>
      </c>
      <c r="H932" s="5">
        <v>12.8</v>
      </c>
      <c r="I932" s="5">
        <v>819.2</v>
      </c>
      <c r="J932" s="5">
        <v>95077.299999999974</v>
      </c>
      <c r="K932" s="3" t="str" cm="1">
        <f t="array" ref="K932">_xlfn.LET(_xlpm.d,UPPER(TRIM(CLEAN(SUBSTITUTE(F932,CHAR(160),"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33" spans="2:11" hidden="1" x14ac:dyDescent="0.25">
      <c r="B933" s="20">
        <v>45882</v>
      </c>
      <c r="C933" s="2" t="s">
        <v>1</v>
      </c>
      <c r="D933" s="2" t="s">
        <v>1040</v>
      </c>
      <c r="E933" s="2" t="s">
        <v>143</v>
      </c>
      <c r="F933" s="2" t="s">
        <v>879</v>
      </c>
      <c r="G933" s="5">
        <v>60</v>
      </c>
      <c r="H933" s="5">
        <v>12.8</v>
      </c>
      <c r="I933" s="5">
        <v>768</v>
      </c>
      <c r="J933" s="5">
        <v>95845.299999999974</v>
      </c>
      <c r="K933" s="3" t="str" cm="1">
        <f t="array" ref="K933">_xlfn.LET(_xlpm.d,UPPER(TRIM(CLEAN(SUBSTITUTE(F933,CHAR(160),"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34" spans="2:11" hidden="1" x14ac:dyDescent="0.25">
      <c r="B934" s="20">
        <v>45883</v>
      </c>
      <c r="C934" s="2" t="s">
        <v>1</v>
      </c>
      <c r="D934" s="2" t="s">
        <v>1041</v>
      </c>
      <c r="E934" s="2" t="s">
        <v>160</v>
      </c>
      <c r="F934" s="2" t="s">
        <v>879</v>
      </c>
      <c r="G934" s="5">
        <v>50</v>
      </c>
      <c r="H934" s="5">
        <v>12.8</v>
      </c>
      <c r="I934" s="5">
        <v>640</v>
      </c>
      <c r="J934" s="5">
        <v>96485.299999999974</v>
      </c>
      <c r="K934" s="3" t="str" cm="1">
        <f t="array" ref="K934">_xlfn.LET(_xlpm.d,UPPER(TRIM(CLEAN(SUBSTITUTE(F934,CHAR(160),"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35" spans="2:11" hidden="1" x14ac:dyDescent="0.25">
      <c r="B935" s="20">
        <v>45883</v>
      </c>
      <c r="C935" s="2" t="s">
        <v>1</v>
      </c>
      <c r="D935" s="2" t="s">
        <v>1042</v>
      </c>
      <c r="E935" s="2" t="s">
        <v>180</v>
      </c>
      <c r="F935" s="2" t="s">
        <v>879</v>
      </c>
      <c r="G935" s="5">
        <v>96</v>
      </c>
      <c r="H935" s="5">
        <v>12.8</v>
      </c>
      <c r="I935" s="5">
        <v>1228.8</v>
      </c>
      <c r="J935" s="5">
        <v>97714.099999999977</v>
      </c>
      <c r="K935" s="3" t="str" cm="1">
        <f t="array" ref="K935">_xlfn.LET(_xlpm.d,UPPER(TRIM(CLEAN(SUBSTITUTE(F935,CHAR(160),"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36" spans="2:11" hidden="1" x14ac:dyDescent="0.25">
      <c r="B936" s="20">
        <v>45883</v>
      </c>
      <c r="C936" s="2" t="s">
        <v>1</v>
      </c>
      <c r="D936" s="2" t="s">
        <v>1043</v>
      </c>
      <c r="E936" s="2" t="s">
        <v>248</v>
      </c>
      <c r="F936" s="2" t="s">
        <v>879</v>
      </c>
      <c r="G936" s="5">
        <v>50</v>
      </c>
      <c r="H936" s="5">
        <v>12.8</v>
      </c>
      <c r="I936" s="5">
        <v>640</v>
      </c>
      <c r="J936" s="5">
        <v>98354.099999999977</v>
      </c>
      <c r="K936" s="3" t="str" cm="1">
        <f t="array" ref="K936">_xlfn.LET(_xlpm.d,UPPER(TRIM(CLEAN(SUBSTITUTE(F936,CHAR(160),"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37" spans="2:11" hidden="1" x14ac:dyDescent="0.25">
      <c r="B937" s="20">
        <v>45883</v>
      </c>
      <c r="C937" s="2" t="s">
        <v>1</v>
      </c>
      <c r="D937" s="2" t="s">
        <v>1044</v>
      </c>
      <c r="E937" s="2" t="s">
        <v>192</v>
      </c>
      <c r="F937" s="2" t="s">
        <v>879</v>
      </c>
      <c r="G937" s="5">
        <v>80</v>
      </c>
      <c r="H937" s="5">
        <v>12.8</v>
      </c>
      <c r="I937" s="5">
        <v>1024</v>
      </c>
      <c r="J937" s="5">
        <v>99378.099999999977</v>
      </c>
      <c r="K937" s="3" t="str" cm="1">
        <f t="array" ref="K937">_xlfn.LET(_xlpm.d,UPPER(TRIM(CLEAN(SUBSTITUTE(F937,CHAR(160),"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38" spans="2:11" hidden="1" x14ac:dyDescent="0.25">
      <c r="B938" s="20">
        <v>45883</v>
      </c>
      <c r="C938" s="2" t="s">
        <v>1</v>
      </c>
      <c r="D938" s="2" t="s">
        <v>1045</v>
      </c>
      <c r="E938" s="2" t="s">
        <v>238</v>
      </c>
      <c r="F938" s="2" t="s">
        <v>879</v>
      </c>
      <c r="G938" s="5">
        <v>48</v>
      </c>
      <c r="H938" s="5">
        <v>12.8</v>
      </c>
      <c r="I938" s="5">
        <v>614.4</v>
      </c>
      <c r="J938" s="5">
        <v>99992.499999999971</v>
      </c>
      <c r="K938" s="3" t="str" cm="1">
        <f t="array" ref="K938">_xlfn.LET(_xlpm.d,UPPER(TRIM(CLEAN(SUBSTITUTE(F938,CHAR(160),"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39" spans="2:11" hidden="1" x14ac:dyDescent="0.25">
      <c r="B939" s="20">
        <v>45884</v>
      </c>
      <c r="C939" s="2" t="s">
        <v>1</v>
      </c>
      <c r="D939" s="2" t="s">
        <v>1046</v>
      </c>
      <c r="E939" s="2" t="s">
        <v>195</v>
      </c>
      <c r="F939" s="2" t="s">
        <v>879</v>
      </c>
      <c r="G939" s="5">
        <v>40</v>
      </c>
      <c r="H939" s="5">
        <v>12.8</v>
      </c>
      <c r="I939" s="5">
        <v>512</v>
      </c>
      <c r="J939" s="5">
        <v>100504.49999999997</v>
      </c>
      <c r="K939" s="3" t="str" cm="1">
        <f t="array" ref="K939">_xlfn.LET(_xlpm.d,UPPER(TRIM(CLEAN(SUBSTITUTE(F939,CHAR(160),"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40" spans="2:11" hidden="1" x14ac:dyDescent="0.25">
      <c r="B940" s="20">
        <v>45884</v>
      </c>
      <c r="C940" s="2" t="s">
        <v>1</v>
      </c>
      <c r="D940" s="2" t="s">
        <v>1047</v>
      </c>
      <c r="E940" s="2" t="s">
        <v>243</v>
      </c>
      <c r="F940" s="2" t="s">
        <v>879</v>
      </c>
      <c r="G940" s="5">
        <v>30</v>
      </c>
      <c r="H940" s="5">
        <v>12.8</v>
      </c>
      <c r="I940" s="5">
        <v>384</v>
      </c>
      <c r="J940" s="5">
        <v>100888.49999999997</v>
      </c>
      <c r="K940" s="3" t="str" cm="1">
        <f t="array" ref="K940">_xlfn.LET(_xlpm.d,UPPER(TRIM(CLEAN(SUBSTITUTE(F940,CHAR(160),"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41" spans="2:11" hidden="1" x14ac:dyDescent="0.25">
      <c r="B941" s="20">
        <v>45884</v>
      </c>
      <c r="C941" s="2" t="s">
        <v>1</v>
      </c>
      <c r="D941" s="2" t="s">
        <v>1048</v>
      </c>
      <c r="E941" s="2" t="s">
        <v>43</v>
      </c>
      <c r="F941" s="2" t="s">
        <v>1049</v>
      </c>
      <c r="G941" s="5">
        <v>45</v>
      </c>
      <c r="H941" s="5">
        <v>11.95</v>
      </c>
      <c r="I941" s="5">
        <v>537.75</v>
      </c>
      <c r="J941" s="5">
        <v>101426.24999999997</v>
      </c>
      <c r="K941" s="3" t="str" cm="1">
        <f t="array" ref="K941">_xlfn.LET(_xlpm.d,UPPER(TRIM(CLEAN(SUBSTITUTE(F941,CHAR(160),"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42" spans="2:11" hidden="1" x14ac:dyDescent="0.25">
      <c r="B942" s="20">
        <v>45888</v>
      </c>
      <c r="C942" s="2" t="s">
        <v>1</v>
      </c>
      <c r="D942" s="2" t="s">
        <v>1050</v>
      </c>
      <c r="E942" s="2" t="s">
        <v>266</v>
      </c>
      <c r="F942" s="2" t="s">
        <v>879</v>
      </c>
      <c r="G942" s="5">
        <v>70</v>
      </c>
      <c r="H942" s="5">
        <v>12.8</v>
      </c>
      <c r="I942" s="5">
        <v>896</v>
      </c>
      <c r="J942" s="5">
        <v>102322.24999999997</v>
      </c>
      <c r="K942" s="3" t="str" cm="1">
        <f t="array" ref="K942">_xlfn.LET(_xlpm.d,UPPER(TRIM(CLEAN(SUBSTITUTE(F942,CHAR(160),"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43" spans="2:11" hidden="1" x14ac:dyDescent="0.25">
      <c r="B943" s="20">
        <v>45888</v>
      </c>
      <c r="C943" s="2" t="s">
        <v>1</v>
      </c>
      <c r="D943" s="2" t="s">
        <v>1051</v>
      </c>
      <c r="E943" s="2" t="s">
        <v>78</v>
      </c>
      <c r="F943" s="2" t="s">
        <v>879</v>
      </c>
      <c r="G943" s="5">
        <v>40</v>
      </c>
      <c r="H943" s="5">
        <v>12.8</v>
      </c>
      <c r="I943" s="5">
        <v>512</v>
      </c>
      <c r="J943" s="5">
        <v>102834.24999999997</v>
      </c>
      <c r="K943" s="3" t="str" cm="1">
        <f t="array" ref="K943">_xlfn.LET(_xlpm.d,UPPER(TRIM(CLEAN(SUBSTITUTE(F943,CHAR(160),"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44" spans="2:11" hidden="1" x14ac:dyDescent="0.25">
      <c r="B944" s="20">
        <v>45888</v>
      </c>
      <c r="C944" s="2" t="s">
        <v>1</v>
      </c>
      <c r="D944" s="2" t="s">
        <v>654</v>
      </c>
      <c r="E944" s="2" t="s">
        <v>156</v>
      </c>
      <c r="F944" s="2" t="s">
        <v>879</v>
      </c>
      <c r="G944" s="5">
        <v>64</v>
      </c>
      <c r="H944" s="5">
        <v>12.8</v>
      </c>
      <c r="I944" s="5">
        <v>819.2</v>
      </c>
      <c r="J944" s="5">
        <v>103653.44999999997</v>
      </c>
      <c r="K944" s="3" t="str" cm="1">
        <f t="array" ref="K944">_xlfn.LET(_xlpm.d,UPPER(TRIM(CLEAN(SUBSTITUTE(F944,CHAR(160),"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45" spans="2:11" hidden="1" x14ac:dyDescent="0.25">
      <c r="B945" s="20">
        <v>45888</v>
      </c>
      <c r="C945" s="2" t="s">
        <v>1</v>
      </c>
      <c r="D945" s="2" t="s">
        <v>1052</v>
      </c>
      <c r="E945" s="2" t="s">
        <v>874</v>
      </c>
      <c r="F945" s="2" t="s">
        <v>879</v>
      </c>
      <c r="G945" s="5">
        <v>90</v>
      </c>
      <c r="H945" s="5">
        <v>9.75</v>
      </c>
      <c r="I945" s="5">
        <v>877.5</v>
      </c>
      <c r="J945" s="5">
        <v>104530.94999999997</v>
      </c>
      <c r="K945" s="3" t="str" cm="1">
        <f t="array" ref="K945">_xlfn.LET(_xlpm.d,UPPER(TRIM(CLEAN(SUBSTITUTE(F945,CHAR(160),"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46" spans="2:11" hidden="1" x14ac:dyDescent="0.25">
      <c r="B946" s="20">
        <v>45889</v>
      </c>
      <c r="C946" s="2" t="s">
        <v>1</v>
      </c>
      <c r="D946" s="2" t="s">
        <v>1053</v>
      </c>
      <c r="E946" s="2" t="s">
        <v>149</v>
      </c>
      <c r="F946" s="2" t="s">
        <v>879</v>
      </c>
      <c r="G946" s="5">
        <v>32</v>
      </c>
      <c r="H946" s="5">
        <v>12.8</v>
      </c>
      <c r="I946" s="5">
        <v>409.6</v>
      </c>
      <c r="J946" s="5">
        <v>104940.54999999997</v>
      </c>
      <c r="K946" s="3" t="str" cm="1">
        <f t="array" ref="K946">_xlfn.LET(_xlpm.d,UPPER(TRIM(CLEAN(SUBSTITUTE(F946,CHAR(160),"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47" spans="2:11" hidden="1" x14ac:dyDescent="0.25">
      <c r="B947" s="20">
        <v>45890</v>
      </c>
      <c r="C947" s="2" t="s">
        <v>1</v>
      </c>
      <c r="D947" s="2" t="s">
        <v>1054</v>
      </c>
      <c r="E947" s="2" t="s">
        <v>248</v>
      </c>
      <c r="F947" s="2" t="s">
        <v>879</v>
      </c>
      <c r="G947" s="5">
        <v>50</v>
      </c>
      <c r="H947" s="5">
        <v>12.8</v>
      </c>
      <c r="I947" s="5">
        <v>640</v>
      </c>
      <c r="J947" s="5">
        <v>105580.54999999997</v>
      </c>
      <c r="K947" s="3" t="str" cm="1">
        <f t="array" ref="K947">_xlfn.LET(_xlpm.d,UPPER(TRIM(CLEAN(SUBSTITUTE(F947,CHAR(160),"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48" spans="2:11" hidden="1" x14ac:dyDescent="0.25">
      <c r="B948" s="20">
        <v>45890</v>
      </c>
      <c r="C948" s="2" t="s">
        <v>1</v>
      </c>
      <c r="D948" s="2" t="s">
        <v>1055</v>
      </c>
      <c r="E948" s="2" t="s">
        <v>192</v>
      </c>
      <c r="F948" s="2" t="s">
        <v>879</v>
      </c>
      <c r="G948" s="5">
        <v>60</v>
      </c>
      <c r="H948" s="5">
        <v>12.8</v>
      </c>
      <c r="I948" s="5">
        <v>768</v>
      </c>
      <c r="J948" s="5">
        <v>106348.54999999997</v>
      </c>
      <c r="K948" s="3" t="str" cm="1">
        <f t="array" ref="K948">_xlfn.LET(_xlpm.d,UPPER(TRIM(CLEAN(SUBSTITUTE(F948,CHAR(160),"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49" spans="2:11" hidden="1" x14ac:dyDescent="0.25">
      <c r="B949" s="20">
        <v>45891</v>
      </c>
      <c r="C949" s="2" t="s">
        <v>1</v>
      </c>
      <c r="D949" s="2" t="s">
        <v>1056</v>
      </c>
      <c r="E949" s="2" t="s">
        <v>195</v>
      </c>
      <c r="F949" s="2" t="s">
        <v>879</v>
      </c>
      <c r="G949" s="5">
        <v>70</v>
      </c>
      <c r="H949" s="5">
        <v>12.8</v>
      </c>
      <c r="I949" s="5">
        <v>896</v>
      </c>
      <c r="J949" s="5">
        <v>107244.54999999997</v>
      </c>
      <c r="K949" s="3" t="str" cm="1">
        <f t="array" ref="K949">_xlfn.LET(_xlpm.d,UPPER(TRIM(CLEAN(SUBSTITUTE(F949,CHAR(160),"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50" spans="2:11" hidden="1" x14ac:dyDescent="0.25">
      <c r="B950" s="20">
        <v>45891</v>
      </c>
      <c r="C950" s="2" t="s">
        <v>1</v>
      </c>
      <c r="D950" s="2" t="s">
        <v>1057</v>
      </c>
      <c r="E950" s="2" t="s">
        <v>78</v>
      </c>
      <c r="F950" s="2" t="s">
        <v>879</v>
      </c>
      <c r="G950" s="5">
        <v>10</v>
      </c>
      <c r="H950" s="5">
        <v>12.8</v>
      </c>
      <c r="I950" s="5">
        <v>128</v>
      </c>
      <c r="J950" s="5">
        <v>107372.54999999997</v>
      </c>
      <c r="K950" s="3" t="str" cm="1">
        <f t="array" ref="K950">_xlfn.LET(_xlpm.d,UPPER(TRIM(CLEAN(SUBSTITUTE(F950,CHAR(160),"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51" spans="2:11" hidden="1" x14ac:dyDescent="0.25">
      <c r="B951" s="20">
        <v>45891</v>
      </c>
      <c r="C951" s="2" t="s">
        <v>1</v>
      </c>
      <c r="D951" s="2" t="s">
        <v>1058</v>
      </c>
      <c r="E951" s="2" t="s">
        <v>243</v>
      </c>
      <c r="F951" s="2" t="s">
        <v>879</v>
      </c>
      <c r="G951" s="5">
        <v>60</v>
      </c>
      <c r="H951" s="5">
        <v>12.8</v>
      </c>
      <c r="I951" s="5">
        <v>768</v>
      </c>
      <c r="J951" s="5">
        <v>108140.54999999997</v>
      </c>
      <c r="K951" s="3" t="str" cm="1">
        <f t="array" ref="K951">_xlfn.LET(_xlpm.d,UPPER(TRIM(CLEAN(SUBSTITUTE(F951,CHAR(160),"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52" spans="2:11" hidden="1" x14ac:dyDescent="0.25">
      <c r="B952" s="20">
        <v>45895</v>
      </c>
      <c r="C952" s="2" t="s">
        <v>1</v>
      </c>
      <c r="D952" s="2" t="s">
        <v>1059</v>
      </c>
      <c r="E952" s="2" t="s">
        <v>78</v>
      </c>
      <c r="F952" s="2" t="s">
        <v>879</v>
      </c>
      <c r="G952" s="5">
        <v>40</v>
      </c>
      <c r="H952" s="5">
        <v>12.8</v>
      </c>
      <c r="I952" s="5">
        <v>512</v>
      </c>
      <c r="J952" s="5">
        <v>108652.54999999997</v>
      </c>
      <c r="K952" s="3" t="str" cm="1">
        <f t="array" ref="K952">_xlfn.LET(_xlpm.d,UPPER(TRIM(CLEAN(SUBSTITUTE(F952,CHAR(160),"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53" spans="2:11" hidden="1" x14ac:dyDescent="0.25">
      <c r="B953" s="20">
        <v>45895</v>
      </c>
      <c r="C953" s="2" t="s">
        <v>1</v>
      </c>
      <c r="D953" s="2" t="s">
        <v>1060</v>
      </c>
      <c r="E953" s="2" t="s">
        <v>273</v>
      </c>
      <c r="F953" s="2" t="s">
        <v>879</v>
      </c>
      <c r="G953" s="5">
        <v>130</v>
      </c>
      <c r="H953" s="5">
        <v>12.8</v>
      </c>
      <c r="I953" s="5">
        <v>1664</v>
      </c>
      <c r="J953" s="5">
        <v>110316.54999999997</v>
      </c>
      <c r="K953" s="3" t="str" cm="1">
        <f t="array" ref="K953">_xlfn.LET(_xlpm.d,UPPER(TRIM(CLEAN(SUBSTITUTE(F953,CHAR(160),"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54" spans="2:11" hidden="1" x14ac:dyDescent="0.25">
      <c r="B954" s="20">
        <v>45895</v>
      </c>
      <c r="C954" s="2" t="s">
        <v>1</v>
      </c>
      <c r="D954" s="2" t="s">
        <v>661</v>
      </c>
      <c r="E954" s="2" t="s">
        <v>162</v>
      </c>
      <c r="F954" s="2" t="s">
        <v>879</v>
      </c>
      <c r="G954" s="5">
        <v>200</v>
      </c>
      <c r="H954" s="5">
        <v>12.8</v>
      </c>
      <c r="I954" s="5">
        <v>2560</v>
      </c>
      <c r="J954" s="5">
        <v>112876.54999999997</v>
      </c>
      <c r="K954" s="3" t="str" cm="1">
        <f t="array" ref="K954">_xlfn.LET(_xlpm.d,UPPER(TRIM(CLEAN(SUBSTITUTE(F954,CHAR(160),"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55" spans="2:11" hidden="1" x14ac:dyDescent="0.25">
      <c r="B955" s="20">
        <v>45895</v>
      </c>
      <c r="C955" s="2" t="s">
        <v>1</v>
      </c>
      <c r="D955" s="2" t="s">
        <v>1061</v>
      </c>
      <c r="E955" s="2" t="s">
        <v>234</v>
      </c>
      <c r="F955" s="2" t="s">
        <v>879</v>
      </c>
      <c r="G955" s="5">
        <v>30</v>
      </c>
      <c r="H955" s="5">
        <v>12.8</v>
      </c>
      <c r="I955" s="5">
        <v>384</v>
      </c>
      <c r="J955" s="5">
        <v>113260.54999999997</v>
      </c>
      <c r="K955" s="3" t="str" cm="1">
        <f t="array" ref="K955">_xlfn.LET(_xlpm.d,UPPER(TRIM(CLEAN(SUBSTITUTE(F955,CHAR(160),"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56" spans="2:11" hidden="1" x14ac:dyDescent="0.25">
      <c r="B956" s="20">
        <v>45895</v>
      </c>
      <c r="C956" s="2" t="s">
        <v>1</v>
      </c>
      <c r="D956" s="2" t="s">
        <v>1062</v>
      </c>
      <c r="E956" s="2" t="s">
        <v>135</v>
      </c>
      <c r="F956" s="2" t="s">
        <v>879</v>
      </c>
      <c r="G956" s="5">
        <v>90</v>
      </c>
      <c r="H956" s="5">
        <v>12.8</v>
      </c>
      <c r="I956" s="5">
        <v>1152</v>
      </c>
      <c r="J956" s="5">
        <v>114412.54999999997</v>
      </c>
      <c r="K956" s="3" t="str" cm="1">
        <f t="array" ref="K956">_xlfn.LET(_xlpm.d,UPPER(TRIM(CLEAN(SUBSTITUTE(F956,CHAR(160),"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57" spans="2:11" hidden="1" x14ac:dyDescent="0.25">
      <c r="B957" s="20">
        <v>45895</v>
      </c>
      <c r="C957" s="2" t="s">
        <v>1</v>
      </c>
      <c r="D957" s="2" t="s">
        <v>662</v>
      </c>
      <c r="E957" s="2" t="s">
        <v>261</v>
      </c>
      <c r="F957" s="2" t="s">
        <v>879</v>
      </c>
      <c r="G957" s="5">
        <v>30</v>
      </c>
      <c r="H957" s="5">
        <v>12.8</v>
      </c>
      <c r="I957" s="5">
        <v>384</v>
      </c>
      <c r="J957" s="5">
        <v>114796.54999999997</v>
      </c>
      <c r="K957" s="3" t="str" cm="1">
        <f t="array" ref="K957">_xlfn.LET(_xlpm.d,UPPER(TRIM(CLEAN(SUBSTITUTE(F957,CHAR(160),"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58" spans="2:11" hidden="1" x14ac:dyDescent="0.25">
      <c r="B958" s="20">
        <v>45895</v>
      </c>
      <c r="C958" s="2" t="s">
        <v>1</v>
      </c>
      <c r="D958" s="2" t="s">
        <v>1063</v>
      </c>
      <c r="E958" s="2" t="s">
        <v>263</v>
      </c>
      <c r="F958" s="2" t="s">
        <v>879</v>
      </c>
      <c r="G958" s="5">
        <v>125</v>
      </c>
      <c r="H958" s="5">
        <v>12.8</v>
      </c>
      <c r="I958" s="5">
        <v>1600</v>
      </c>
      <c r="J958" s="5">
        <v>116396.54999999997</v>
      </c>
      <c r="K958" s="3" t="str" cm="1">
        <f t="array" ref="K958">_xlfn.LET(_xlpm.d,UPPER(TRIM(CLEAN(SUBSTITUTE(F958,CHAR(160),"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59" spans="2:11" hidden="1" x14ac:dyDescent="0.25">
      <c r="B959" s="20">
        <v>45896</v>
      </c>
      <c r="C959" s="2" t="s">
        <v>1</v>
      </c>
      <c r="D959" s="2" t="s">
        <v>1064</v>
      </c>
      <c r="E959" s="2" t="s">
        <v>282</v>
      </c>
      <c r="F959" s="2" t="s">
        <v>879</v>
      </c>
      <c r="G959" s="5">
        <v>40</v>
      </c>
      <c r="H959" s="5">
        <v>12.8</v>
      </c>
      <c r="I959" s="5">
        <v>512</v>
      </c>
      <c r="J959" s="5">
        <v>116908.54999999997</v>
      </c>
      <c r="K959" s="3" t="str" cm="1">
        <f t="array" ref="K959">_xlfn.LET(_xlpm.d,UPPER(TRIM(CLEAN(SUBSTITUTE(F959,CHAR(160),"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60" spans="2:11" hidden="1" x14ac:dyDescent="0.25">
      <c r="B960" s="20">
        <v>45896</v>
      </c>
      <c r="C960" s="2" t="s">
        <v>1</v>
      </c>
      <c r="D960" s="2" t="s">
        <v>1065</v>
      </c>
      <c r="E960" s="2" t="s">
        <v>145</v>
      </c>
      <c r="F960" s="2" t="s">
        <v>879</v>
      </c>
      <c r="G960" s="5">
        <v>50</v>
      </c>
      <c r="H960" s="5">
        <v>0</v>
      </c>
      <c r="I960" s="5">
        <v>0</v>
      </c>
      <c r="J960" s="5">
        <v>116908.54999999997</v>
      </c>
      <c r="K960" s="3" t="str" cm="1">
        <f t="array" ref="K960">_xlfn.LET(_xlpm.d,UPPER(TRIM(CLEAN(SUBSTITUTE(F960,CHAR(160),"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61" spans="2:11" hidden="1" x14ac:dyDescent="0.25">
      <c r="B961" s="20">
        <v>45896</v>
      </c>
      <c r="C961" s="2" t="s">
        <v>1</v>
      </c>
      <c r="D961" s="2" t="s">
        <v>664</v>
      </c>
      <c r="E961" s="2" t="s">
        <v>149</v>
      </c>
      <c r="F961" s="2" t="s">
        <v>879</v>
      </c>
      <c r="G961" s="5">
        <v>50</v>
      </c>
      <c r="H961" s="5">
        <v>12.8</v>
      </c>
      <c r="I961" s="5">
        <v>640</v>
      </c>
      <c r="J961" s="5">
        <v>117548.54999999997</v>
      </c>
      <c r="K961" s="3" t="str" cm="1">
        <f t="array" ref="K961">_xlfn.LET(_xlpm.d,UPPER(TRIM(CLEAN(SUBSTITUTE(F961,CHAR(160),"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62" spans="2:11" hidden="1" x14ac:dyDescent="0.25">
      <c r="B962" s="20">
        <v>45896</v>
      </c>
      <c r="C962" s="2" t="s">
        <v>1</v>
      </c>
      <c r="D962" s="2" t="s">
        <v>1066</v>
      </c>
      <c r="E962" s="2" t="s">
        <v>145</v>
      </c>
      <c r="F962" s="2" t="s">
        <v>879</v>
      </c>
      <c r="G962" s="5">
        <v>25</v>
      </c>
      <c r="H962" s="5">
        <v>12.8</v>
      </c>
      <c r="I962" s="5">
        <v>320</v>
      </c>
      <c r="J962" s="5">
        <v>117868.54999999997</v>
      </c>
      <c r="K962" s="3" t="str" cm="1">
        <f t="array" ref="K962">_xlfn.LET(_xlpm.d,UPPER(TRIM(CLEAN(SUBSTITUTE(F962,CHAR(160),"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63" spans="2:11" hidden="1" x14ac:dyDescent="0.25">
      <c r="B963" s="20">
        <v>45897</v>
      </c>
      <c r="C963" s="2" t="s">
        <v>1</v>
      </c>
      <c r="D963" s="2" t="s">
        <v>1067</v>
      </c>
      <c r="E963" s="2" t="s">
        <v>189</v>
      </c>
      <c r="F963" s="2" t="s">
        <v>879</v>
      </c>
      <c r="G963" s="5">
        <v>20</v>
      </c>
      <c r="H963" s="5">
        <v>12.8</v>
      </c>
      <c r="I963" s="5">
        <v>256</v>
      </c>
      <c r="J963" s="5">
        <v>118124.54999999997</v>
      </c>
      <c r="K963" s="3" t="str" cm="1">
        <f t="array" ref="K963">_xlfn.LET(_xlpm.d,UPPER(TRIM(CLEAN(SUBSTITUTE(F963,CHAR(160),"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64" spans="2:11" hidden="1" x14ac:dyDescent="0.25">
      <c r="B964" s="20">
        <v>45897</v>
      </c>
      <c r="C964" s="2" t="s">
        <v>1</v>
      </c>
      <c r="D964" s="2" t="s">
        <v>1068</v>
      </c>
      <c r="E964" s="2" t="s">
        <v>160</v>
      </c>
      <c r="F964" s="2" t="s">
        <v>879</v>
      </c>
      <c r="G964" s="5">
        <v>50</v>
      </c>
      <c r="H964" s="5">
        <v>12.8</v>
      </c>
      <c r="I964" s="5">
        <v>640</v>
      </c>
      <c r="J964" s="5">
        <v>118764.54999999997</v>
      </c>
      <c r="K964" s="3" t="str" cm="1">
        <f t="array" ref="K964">_xlfn.LET(_xlpm.d,UPPER(TRIM(CLEAN(SUBSTITUTE(F964,CHAR(160),"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65" spans="2:11" hidden="1" x14ac:dyDescent="0.25">
      <c r="B965" s="20">
        <v>45897</v>
      </c>
      <c r="C965" s="2" t="s">
        <v>1</v>
      </c>
      <c r="D965" s="2" t="s">
        <v>666</v>
      </c>
      <c r="E965" s="2" t="s">
        <v>192</v>
      </c>
      <c r="F965" s="2" t="s">
        <v>879</v>
      </c>
      <c r="G965" s="5">
        <v>25</v>
      </c>
      <c r="H965" s="5">
        <v>12.8</v>
      </c>
      <c r="I965" s="5">
        <v>320</v>
      </c>
      <c r="J965" s="5">
        <v>119084.54999999997</v>
      </c>
      <c r="K965" s="3" t="str" cm="1">
        <f t="array" ref="K965">_xlfn.LET(_xlpm.d,UPPER(TRIM(CLEAN(SUBSTITUTE(F965,CHAR(160),"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66" spans="2:11" hidden="1" x14ac:dyDescent="0.25">
      <c r="B966" s="20">
        <v>45897</v>
      </c>
      <c r="C966" s="2" t="s">
        <v>1</v>
      </c>
      <c r="D966" s="2" t="s">
        <v>1069</v>
      </c>
      <c r="E966" s="2" t="s">
        <v>151</v>
      </c>
      <c r="F966" s="2" t="s">
        <v>879</v>
      </c>
      <c r="G966" s="5">
        <v>30</v>
      </c>
      <c r="H966" s="5">
        <v>12.8</v>
      </c>
      <c r="I966" s="5">
        <v>384</v>
      </c>
      <c r="J966" s="5">
        <v>119468.54999999997</v>
      </c>
      <c r="K966" s="3" t="str" cm="1">
        <f t="array" ref="K966">_xlfn.LET(_xlpm.d,UPPER(TRIM(CLEAN(SUBSTITUTE(F966,CHAR(160),"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67" spans="2:11" hidden="1" x14ac:dyDescent="0.25">
      <c r="B967" s="20">
        <v>45897</v>
      </c>
      <c r="C967" s="2" t="s">
        <v>1</v>
      </c>
      <c r="D967" s="2" t="s">
        <v>1070</v>
      </c>
      <c r="E967" s="2" t="s">
        <v>874</v>
      </c>
      <c r="F967" s="2" t="s">
        <v>879</v>
      </c>
      <c r="G967" s="5">
        <v>45</v>
      </c>
      <c r="H967" s="5">
        <v>9.75</v>
      </c>
      <c r="I967" s="5">
        <v>438.75</v>
      </c>
      <c r="J967" s="5">
        <v>119907.29999999997</v>
      </c>
      <c r="K967" s="3" t="str" cm="1">
        <f t="array" ref="K967">_xlfn.LET(_xlpm.d,UPPER(TRIM(CLEAN(SUBSTITUTE(F967,CHAR(160),"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68" spans="2:11" hidden="1" x14ac:dyDescent="0.25">
      <c r="B968" s="20">
        <v>45897</v>
      </c>
      <c r="C968" s="2" t="s">
        <v>1</v>
      </c>
      <c r="D968" s="2" t="s">
        <v>667</v>
      </c>
      <c r="E968" s="2" t="s">
        <v>180</v>
      </c>
      <c r="F968" s="2" t="s">
        <v>879</v>
      </c>
      <c r="G968" s="5">
        <v>40</v>
      </c>
      <c r="H968" s="5">
        <v>12.8</v>
      </c>
      <c r="I968" s="5">
        <v>512</v>
      </c>
      <c r="J968" s="5">
        <v>120419.29999999997</v>
      </c>
      <c r="K968" s="3" t="str" cm="1">
        <f t="array" ref="K968">_xlfn.LET(_xlpm.d,UPPER(TRIM(CLEAN(SUBSTITUTE(F968,CHAR(160),"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69" spans="2:11" hidden="1" x14ac:dyDescent="0.25">
      <c r="B969" s="20">
        <v>45897</v>
      </c>
      <c r="C969" s="2" t="s">
        <v>1</v>
      </c>
      <c r="D969" s="2" t="s">
        <v>1071</v>
      </c>
      <c r="E969" s="2" t="s">
        <v>1072</v>
      </c>
      <c r="F969" s="2" t="s">
        <v>879</v>
      </c>
      <c r="G969" s="5">
        <v>40</v>
      </c>
      <c r="H969" s="5">
        <v>11.9</v>
      </c>
      <c r="I969" s="5">
        <v>476</v>
      </c>
      <c r="J969" s="5">
        <v>120895.29999999997</v>
      </c>
      <c r="K969" s="3" t="str" cm="1">
        <f t="array" ref="K969">_xlfn.LET(_xlpm.d,UPPER(TRIM(CLEAN(SUBSTITUTE(F969,CHAR(160),"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70" spans="2:11" hidden="1" x14ac:dyDescent="0.25">
      <c r="B970" s="20">
        <v>45898</v>
      </c>
      <c r="C970" s="2" t="s">
        <v>1</v>
      </c>
      <c r="D970" s="2" t="s">
        <v>1073</v>
      </c>
      <c r="E970" s="2" t="s">
        <v>195</v>
      </c>
      <c r="F970" s="2" t="s">
        <v>879</v>
      </c>
      <c r="G970" s="5">
        <v>100</v>
      </c>
      <c r="H970" s="5">
        <v>12.8</v>
      </c>
      <c r="I970" s="5">
        <v>1280</v>
      </c>
      <c r="J970" s="5">
        <v>122175.29999999997</v>
      </c>
      <c r="K970" s="3" t="str" cm="1">
        <f t="array" ref="K970">_xlfn.LET(_xlpm.d,UPPER(TRIM(CLEAN(SUBSTITUTE(F970,CHAR(160),"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71" spans="2:11" hidden="1" x14ac:dyDescent="0.25">
      <c r="B971" s="20">
        <v>45898</v>
      </c>
      <c r="C971" s="2" t="s">
        <v>1</v>
      </c>
      <c r="D971" s="2" t="s">
        <v>1074</v>
      </c>
      <c r="E971" s="2" t="s">
        <v>243</v>
      </c>
      <c r="F971" s="2" t="s">
        <v>879</v>
      </c>
      <c r="G971" s="5">
        <v>30</v>
      </c>
      <c r="H971" s="5">
        <v>12.8</v>
      </c>
      <c r="I971" s="5">
        <v>384</v>
      </c>
      <c r="J971" s="5">
        <v>122559.29999999997</v>
      </c>
      <c r="K971" s="3" t="str" cm="1">
        <f t="array" ref="K971">_xlfn.LET(_xlpm.d,UPPER(TRIM(CLEAN(SUBSTITUTE(F971,CHAR(160),"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72" spans="2:11" hidden="1" x14ac:dyDescent="0.25">
      <c r="B972" s="20">
        <v>45898</v>
      </c>
      <c r="C972" s="2" t="s">
        <v>1</v>
      </c>
      <c r="D972" s="2" t="s">
        <v>1075</v>
      </c>
      <c r="E972" s="2" t="s">
        <v>234</v>
      </c>
      <c r="F972" s="2" t="s">
        <v>879</v>
      </c>
      <c r="G972" s="5">
        <v>70</v>
      </c>
      <c r="H972" s="5">
        <v>12.8</v>
      </c>
      <c r="I972" s="5">
        <v>896</v>
      </c>
      <c r="J972" s="5">
        <v>123455.29999999997</v>
      </c>
      <c r="K972" s="3" t="str" cm="1">
        <f t="array" ref="K972">_xlfn.LET(_xlpm.d,UPPER(TRIM(CLEAN(SUBSTITUTE(F972,CHAR(160),"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73" spans="2:11" hidden="1" x14ac:dyDescent="0.25">
      <c r="B973" s="20">
        <v>45901</v>
      </c>
      <c r="C973" s="2" t="s">
        <v>1</v>
      </c>
      <c r="D973" s="2" t="s">
        <v>1076</v>
      </c>
      <c r="E973" s="2" t="s">
        <v>254</v>
      </c>
      <c r="F973" s="2" t="s">
        <v>879</v>
      </c>
      <c r="G973" s="5">
        <v>50</v>
      </c>
      <c r="H973" s="5">
        <v>0</v>
      </c>
      <c r="I973" s="5">
        <v>0</v>
      </c>
      <c r="J973" s="5">
        <v>123455.29999999997</v>
      </c>
      <c r="K973" s="3" t="str" cm="1">
        <f t="array" ref="K973">_xlfn.LET(_xlpm.d,UPPER(TRIM(CLEAN(SUBSTITUTE(F973,CHAR(160),"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74" spans="2:11" hidden="1" x14ac:dyDescent="0.25">
      <c r="B974" s="20">
        <v>45901</v>
      </c>
      <c r="C974" s="2" t="s">
        <v>1</v>
      </c>
      <c r="D974" s="2" t="s">
        <v>1077</v>
      </c>
      <c r="E974" s="2" t="s">
        <v>195</v>
      </c>
      <c r="F974" s="2" t="s">
        <v>879</v>
      </c>
      <c r="G974" s="5">
        <v>60</v>
      </c>
      <c r="H974" s="5">
        <v>12.8</v>
      </c>
      <c r="I974" s="5">
        <v>768</v>
      </c>
      <c r="J974" s="5">
        <v>124223.29999999997</v>
      </c>
      <c r="K974" s="3" t="str" cm="1">
        <f t="array" ref="K974">_xlfn.LET(_xlpm.d,UPPER(TRIM(CLEAN(SUBSTITUTE(F974,CHAR(160),"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75" spans="2:11" hidden="1" x14ac:dyDescent="0.25">
      <c r="B975" s="20">
        <v>45901</v>
      </c>
      <c r="C975" s="2" t="s">
        <v>1</v>
      </c>
      <c r="D975" s="2" t="s">
        <v>1078</v>
      </c>
      <c r="E975" s="2" t="s">
        <v>214</v>
      </c>
      <c r="F975" s="2" t="s">
        <v>879</v>
      </c>
      <c r="G975" s="5">
        <v>60</v>
      </c>
      <c r="H975" s="5">
        <v>12.8</v>
      </c>
      <c r="I975" s="5">
        <v>768</v>
      </c>
      <c r="J975" s="5">
        <v>124991.29999999997</v>
      </c>
      <c r="K975" s="3" t="str" cm="1">
        <f t="array" ref="K975">_xlfn.LET(_xlpm.d,UPPER(TRIM(CLEAN(SUBSTITUTE(F975,CHAR(160),"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76" spans="2:11" hidden="1" x14ac:dyDescent="0.25">
      <c r="B976" s="20">
        <v>45902</v>
      </c>
      <c r="C976" s="2" t="s">
        <v>1</v>
      </c>
      <c r="D976" s="2" t="s">
        <v>1079</v>
      </c>
      <c r="E976" s="2" t="s">
        <v>78</v>
      </c>
      <c r="F976" s="2" t="s">
        <v>879</v>
      </c>
      <c r="G976" s="5">
        <v>30</v>
      </c>
      <c r="H976" s="5">
        <v>12.8</v>
      </c>
      <c r="I976" s="5">
        <v>384</v>
      </c>
      <c r="J976" s="5">
        <v>125375.29999999997</v>
      </c>
      <c r="K976" s="3" t="str" cm="1">
        <f t="array" ref="K976">_xlfn.LET(_xlpm.d,UPPER(TRIM(CLEAN(SUBSTITUTE(F976,CHAR(160),"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77" spans="2:11" hidden="1" x14ac:dyDescent="0.25">
      <c r="B977" s="20">
        <v>45902</v>
      </c>
      <c r="C977" s="2" t="s">
        <v>1</v>
      </c>
      <c r="D977" s="2" t="s">
        <v>1080</v>
      </c>
      <c r="E977" s="2" t="s">
        <v>266</v>
      </c>
      <c r="F977" s="2" t="s">
        <v>879</v>
      </c>
      <c r="G977" s="5">
        <v>50</v>
      </c>
      <c r="H977" s="5">
        <v>12.8</v>
      </c>
      <c r="I977" s="5">
        <v>640</v>
      </c>
      <c r="J977" s="5">
        <v>126015.29999999997</v>
      </c>
      <c r="K977" s="3" t="str" cm="1">
        <f t="array" ref="K977">_xlfn.LET(_xlpm.d,UPPER(TRIM(CLEAN(SUBSTITUTE(F977,CHAR(160),"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78" spans="2:11" hidden="1" x14ac:dyDescent="0.25">
      <c r="B978" s="20">
        <v>45902</v>
      </c>
      <c r="C978" s="2" t="s">
        <v>1</v>
      </c>
      <c r="D978" s="2" t="s">
        <v>675</v>
      </c>
      <c r="E978" s="2" t="s">
        <v>147</v>
      </c>
      <c r="F978" s="2" t="s">
        <v>879</v>
      </c>
      <c r="G978" s="5">
        <v>50</v>
      </c>
      <c r="H978" s="5">
        <v>12.8</v>
      </c>
      <c r="I978" s="5">
        <v>640</v>
      </c>
      <c r="J978" s="5">
        <v>126655.29999999997</v>
      </c>
      <c r="K978" s="3" t="str" cm="1">
        <f t="array" ref="K978">_xlfn.LET(_xlpm.d,UPPER(TRIM(CLEAN(SUBSTITUTE(F978,CHAR(160),"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79" spans="2:11" hidden="1" x14ac:dyDescent="0.25">
      <c r="B979" s="20">
        <v>45902</v>
      </c>
      <c r="C979" s="2" t="s">
        <v>1</v>
      </c>
      <c r="D979" s="2" t="s">
        <v>1081</v>
      </c>
      <c r="E979" s="2" t="s">
        <v>143</v>
      </c>
      <c r="F979" s="2" t="s">
        <v>879</v>
      </c>
      <c r="G979" s="5">
        <v>120</v>
      </c>
      <c r="H979" s="5">
        <v>12.8</v>
      </c>
      <c r="I979" s="5">
        <v>1536</v>
      </c>
      <c r="J979" s="5">
        <v>128191.29999999997</v>
      </c>
      <c r="K979" s="3" t="str" cm="1">
        <f t="array" ref="K979">_xlfn.LET(_xlpm.d,UPPER(TRIM(CLEAN(SUBSTITUTE(F979,CHAR(160),"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80" spans="2:11" hidden="1" x14ac:dyDescent="0.25">
      <c r="B980" s="20">
        <v>45902</v>
      </c>
      <c r="C980" s="2" t="s">
        <v>1</v>
      </c>
      <c r="D980" s="2" t="s">
        <v>1082</v>
      </c>
      <c r="E980" s="2" t="s">
        <v>261</v>
      </c>
      <c r="F980" s="2" t="s">
        <v>879</v>
      </c>
      <c r="G980" s="5">
        <v>40</v>
      </c>
      <c r="H980" s="5">
        <v>12.8</v>
      </c>
      <c r="I980" s="5">
        <v>512</v>
      </c>
      <c r="J980" s="5">
        <v>128703.29999999997</v>
      </c>
      <c r="K980" s="3" t="str" cm="1">
        <f t="array" ref="K980">_xlfn.LET(_xlpm.d,UPPER(TRIM(CLEAN(SUBSTITUTE(F980,CHAR(160),"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81" spans="2:11" hidden="1" x14ac:dyDescent="0.25">
      <c r="B981" s="20">
        <v>45902</v>
      </c>
      <c r="C981" s="2" t="s">
        <v>1</v>
      </c>
      <c r="D981" s="2" t="s">
        <v>676</v>
      </c>
      <c r="E981" s="2" t="s">
        <v>156</v>
      </c>
      <c r="F981" s="2" t="s">
        <v>879</v>
      </c>
      <c r="G981" s="5">
        <v>50</v>
      </c>
      <c r="H981" s="5">
        <v>12.8</v>
      </c>
      <c r="I981" s="5">
        <v>640</v>
      </c>
      <c r="J981" s="5">
        <v>129343.29999999997</v>
      </c>
      <c r="K981" s="3" t="str" cm="1">
        <f t="array" ref="K981">_xlfn.LET(_xlpm.d,UPPER(TRIM(CLEAN(SUBSTITUTE(F981,CHAR(160),"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82" spans="2:11" hidden="1" x14ac:dyDescent="0.25">
      <c r="B982" s="20">
        <v>45902</v>
      </c>
      <c r="C982" s="2" t="s">
        <v>1</v>
      </c>
      <c r="D982" s="2" t="s">
        <v>1083</v>
      </c>
      <c r="E982" s="2" t="s">
        <v>273</v>
      </c>
      <c r="F982" s="2" t="s">
        <v>879</v>
      </c>
      <c r="G982" s="5">
        <v>50</v>
      </c>
      <c r="H982" s="5">
        <v>12.8</v>
      </c>
      <c r="I982" s="5">
        <v>640</v>
      </c>
      <c r="J982" s="5">
        <v>129983.29999999997</v>
      </c>
      <c r="K982" s="3" t="str" cm="1">
        <f t="array" ref="K982">_xlfn.LET(_xlpm.d,UPPER(TRIM(CLEAN(SUBSTITUTE(F982,CHAR(160),"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83" spans="2:11" hidden="1" x14ac:dyDescent="0.25">
      <c r="B983" s="20">
        <v>45902</v>
      </c>
      <c r="C983" s="2" t="s">
        <v>1</v>
      </c>
      <c r="D983" s="2" t="s">
        <v>677</v>
      </c>
      <c r="E983" s="2" t="s">
        <v>141</v>
      </c>
      <c r="F983" s="2" t="s">
        <v>879</v>
      </c>
      <c r="G983" s="5">
        <v>100</v>
      </c>
      <c r="H983" s="5">
        <v>12.8</v>
      </c>
      <c r="I983" s="5">
        <v>1280</v>
      </c>
      <c r="J983" s="5">
        <v>131263.29999999999</v>
      </c>
      <c r="K983" s="3" t="str" cm="1">
        <f t="array" ref="K983">_xlfn.LET(_xlpm.d,UPPER(TRIM(CLEAN(SUBSTITUTE(F983,CHAR(160),"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84" spans="2:11" hidden="1" x14ac:dyDescent="0.25">
      <c r="B984" s="20">
        <v>45902</v>
      </c>
      <c r="C984" s="2" t="s">
        <v>1</v>
      </c>
      <c r="D984" s="2" t="s">
        <v>1084</v>
      </c>
      <c r="E984" s="2" t="s">
        <v>263</v>
      </c>
      <c r="F984" s="2" t="s">
        <v>879</v>
      </c>
      <c r="G984" s="5">
        <v>75</v>
      </c>
      <c r="H984" s="5">
        <v>12.8</v>
      </c>
      <c r="I984" s="5">
        <v>960</v>
      </c>
      <c r="J984" s="5">
        <v>132223.29999999999</v>
      </c>
      <c r="K984" s="3" t="str" cm="1">
        <f t="array" ref="K984">_xlfn.LET(_xlpm.d,UPPER(TRIM(CLEAN(SUBSTITUTE(F984,CHAR(160),"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85" spans="2:11" hidden="1" x14ac:dyDescent="0.25">
      <c r="B985" s="20">
        <v>45903</v>
      </c>
      <c r="C985" s="2" t="s">
        <v>1</v>
      </c>
      <c r="D985" s="2" t="s">
        <v>1085</v>
      </c>
      <c r="E985" s="2" t="s">
        <v>276</v>
      </c>
      <c r="F985" s="2" t="s">
        <v>879</v>
      </c>
      <c r="G985" s="5">
        <v>50</v>
      </c>
      <c r="H985" s="5">
        <v>12.8</v>
      </c>
      <c r="I985" s="5">
        <v>640</v>
      </c>
      <c r="J985" s="5">
        <v>132863.29999999999</v>
      </c>
      <c r="K985" s="3" t="str" cm="1">
        <f t="array" ref="K985">_xlfn.LET(_xlpm.d,UPPER(TRIM(CLEAN(SUBSTITUTE(F985,CHAR(160),"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86" spans="2:11" hidden="1" x14ac:dyDescent="0.25">
      <c r="B986" s="20">
        <v>45903</v>
      </c>
      <c r="C986" s="2" t="s">
        <v>1</v>
      </c>
      <c r="D986" s="2" t="s">
        <v>1086</v>
      </c>
      <c r="E986" s="2" t="s">
        <v>282</v>
      </c>
      <c r="F986" s="2" t="s">
        <v>879</v>
      </c>
      <c r="G986" s="5">
        <v>25</v>
      </c>
      <c r="H986" s="5">
        <v>12.8</v>
      </c>
      <c r="I986" s="5">
        <v>320</v>
      </c>
      <c r="J986" s="5">
        <v>133183.29999999999</v>
      </c>
      <c r="K986" s="3" t="str" cm="1">
        <f t="array" ref="K986">_xlfn.LET(_xlpm.d,UPPER(TRIM(CLEAN(SUBSTITUTE(F986,CHAR(160),"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87" spans="2:11" hidden="1" x14ac:dyDescent="0.25">
      <c r="B987" s="20">
        <v>45905</v>
      </c>
      <c r="C987" s="2" t="s">
        <v>1</v>
      </c>
      <c r="D987" s="2" t="s">
        <v>1087</v>
      </c>
      <c r="E987" s="2" t="s">
        <v>151</v>
      </c>
      <c r="F987" s="2" t="s">
        <v>879</v>
      </c>
      <c r="G987" s="5">
        <v>25</v>
      </c>
      <c r="H987" s="5">
        <v>12.8</v>
      </c>
      <c r="I987" s="5">
        <v>320</v>
      </c>
      <c r="J987" s="5">
        <v>133503.29999999999</v>
      </c>
      <c r="K987" s="3" t="str" cm="1">
        <f t="array" ref="K987">_xlfn.LET(_xlpm.d,UPPER(TRIM(CLEAN(SUBSTITUTE(F987,CHAR(160),"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88" spans="2:11" hidden="1" x14ac:dyDescent="0.25">
      <c r="B988" s="20">
        <v>45905</v>
      </c>
      <c r="C988" s="2" t="s">
        <v>1</v>
      </c>
      <c r="D988" s="2" t="s">
        <v>1088</v>
      </c>
      <c r="E988" s="2" t="s">
        <v>874</v>
      </c>
      <c r="F988" s="2" t="s">
        <v>879</v>
      </c>
      <c r="G988" s="5">
        <v>150</v>
      </c>
      <c r="H988" s="5">
        <v>9.75</v>
      </c>
      <c r="I988" s="5">
        <v>1462.5</v>
      </c>
      <c r="J988" s="5">
        <v>134965.79999999999</v>
      </c>
      <c r="K988" s="3" t="str" cm="1">
        <f t="array" ref="K988">_xlfn.LET(_xlpm.d,UPPER(TRIM(CLEAN(SUBSTITUTE(F988,CHAR(160),"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89" spans="2:11" hidden="1" x14ac:dyDescent="0.25">
      <c r="B989" s="20">
        <v>45905</v>
      </c>
      <c r="C989" s="2" t="s">
        <v>1</v>
      </c>
      <c r="D989" s="2" t="s">
        <v>688</v>
      </c>
      <c r="E989" s="2" t="s">
        <v>154</v>
      </c>
      <c r="F989" s="2" t="s">
        <v>879</v>
      </c>
      <c r="G989" s="5">
        <v>100</v>
      </c>
      <c r="H989" s="5">
        <v>12.8</v>
      </c>
      <c r="I989" s="5">
        <v>1280</v>
      </c>
      <c r="J989" s="5">
        <v>136245.79999999999</v>
      </c>
      <c r="K989" s="3" t="str" cm="1">
        <f t="array" ref="K989">_xlfn.LET(_xlpm.d,UPPER(TRIM(CLEAN(SUBSTITUTE(F989,CHAR(160),"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90" spans="2:11" hidden="1" x14ac:dyDescent="0.25">
      <c r="B990" s="20">
        <v>45905</v>
      </c>
      <c r="C990" s="2" t="s">
        <v>1</v>
      </c>
      <c r="D990" s="2" t="s">
        <v>1089</v>
      </c>
      <c r="E990" s="2" t="s">
        <v>234</v>
      </c>
      <c r="F990" s="2" t="s">
        <v>879</v>
      </c>
      <c r="G990" s="5">
        <v>40</v>
      </c>
      <c r="H990" s="5">
        <v>12.8</v>
      </c>
      <c r="I990" s="5">
        <v>512</v>
      </c>
      <c r="J990" s="5">
        <v>136757.79999999999</v>
      </c>
      <c r="K990" s="3" t="str" cm="1">
        <f t="array" ref="K990">_xlfn.LET(_xlpm.d,UPPER(TRIM(CLEAN(SUBSTITUTE(F990,CHAR(160),"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91" spans="2:11" hidden="1" x14ac:dyDescent="0.25">
      <c r="B991" s="20">
        <v>45905</v>
      </c>
      <c r="C991" s="2" t="s">
        <v>1</v>
      </c>
      <c r="D991" s="2" t="s">
        <v>1090</v>
      </c>
      <c r="E991" s="2" t="s">
        <v>192</v>
      </c>
      <c r="F991" s="2" t="s">
        <v>879</v>
      </c>
      <c r="G991" s="5">
        <v>50</v>
      </c>
      <c r="H991" s="5">
        <v>12.8</v>
      </c>
      <c r="I991" s="5">
        <v>640</v>
      </c>
      <c r="J991" s="5">
        <v>137397.79999999999</v>
      </c>
      <c r="K991" s="3" t="str" cm="1">
        <f t="array" ref="K991">_xlfn.LET(_xlpm.d,UPPER(TRIM(CLEAN(SUBSTITUTE(F991,CHAR(160),"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92" spans="2:11" hidden="1" x14ac:dyDescent="0.25">
      <c r="B992" s="20">
        <v>45908</v>
      </c>
      <c r="C992" s="2" t="s">
        <v>1</v>
      </c>
      <c r="D992" s="2" t="s">
        <v>1091</v>
      </c>
      <c r="E992" s="2" t="s">
        <v>78</v>
      </c>
      <c r="F992" s="2" t="s">
        <v>879</v>
      </c>
      <c r="G992" s="5">
        <v>70</v>
      </c>
      <c r="H992" s="5">
        <v>12.8</v>
      </c>
      <c r="I992" s="5">
        <v>896</v>
      </c>
      <c r="J992" s="5">
        <v>138293.79999999999</v>
      </c>
      <c r="K992" s="3" t="str" cm="1">
        <f t="array" ref="K992">_xlfn.LET(_xlpm.d,UPPER(TRIM(CLEAN(SUBSTITUTE(F992,CHAR(160),"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93" spans="2:11" hidden="1" x14ac:dyDescent="0.25">
      <c r="B993" s="20">
        <v>45909</v>
      </c>
      <c r="C993" s="2" t="s">
        <v>1</v>
      </c>
      <c r="D993" s="2" t="s">
        <v>1092</v>
      </c>
      <c r="E993" s="2" t="s">
        <v>273</v>
      </c>
      <c r="F993" s="2" t="s">
        <v>879</v>
      </c>
      <c r="G993" s="5">
        <v>50</v>
      </c>
      <c r="H993" s="5">
        <v>12.8</v>
      </c>
      <c r="I993" s="5">
        <v>640</v>
      </c>
      <c r="J993" s="5">
        <v>138933.79999999999</v>
      </c>
      <c r="K993" s="3" t="str" cm="1">
        <f t="array" ref="K993">_xlfn.LET(_xlpm.d,UPPER(TRIM(CLEAN(SUBSTITUTE(F993,CHAR(160),"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94" spans="2:11" hidden="1" x14ac:dyDescent="0.25">
      <c r="B994" s="20">
        <v>45910</v>
      </c>
      <c r="C994" s="2" t="s">
        <v>1</v>
      </c>
      <c r="D994" s="2" t="s">
        <v>1093</v>
      </c>
      <c r="E994" s="2" t="s">
        <v>234</v>
      </c>
      <c r="F994" s="2" t="s">
        <v>879</v>
      </c>
      <c r="G994" s="5">
        <v>100</v>
      </c>
      <c r="H994" s="5">
        <v>12.8</v>
      </c>
      <c r="I994" s="5">
        <v>1280</v>
      </c>
      <c r="J994" s="5">
        <v>140213.79999999999</v>
      </c>
      <c r="K994" s="3" t="str" cm="1">
        <f t="array" ref="K994">_xlfn.LET(_xlpm.d,UPPER(TRIM(CLEAN(SUBSTITUTE(F994,CHAR(160),"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95" spans="2:11" hidden="1" x14ac:dyDescent="0.25">
      <c r="B995" s="20">
        <v>45910</v>
      </c>
      <c r="C995" s="2" t="s">
        <v>1</v>
      </c>
      <c r="D995" s="2" t="s">
        <v>691</v>
      </c>
      <c r="E995" s="2" t="s">
        <v>149</v>
      </c>
      <c r="F995" s="2" t="s">
        <v>879</v>
      </c>
      <c r="G995" s="5">
        <v>50</v>
      </c>
      <c r="H995" s="5">
        <v>12.8</v>
      </c>
      <c r="I995" s="5">
        <v>640</v>
      </c>
      <c r="J995" s="5">
        <v>140853.79999999999</v>
      </c>
      <c r="K995" s="3" t="str" cm="1">
        <f t="array" ref="K995">_xlfn.LET(_xlpm.d,UPPER(TRIM(CLEAN(SUBSTITUTE(F995,CHAR(160),"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96" spans="2:11" hidden="1" x14ac:dyDescent="0.25">
      <c r="B996" s="20">
        <v>45910</v>
      </c>
      <c r="C996" s="2" t="s">
        <v>1</v>
      </c>
      <c r="D996" s="2" t="s">
        <v>1094</v>
      </c>
      <c r="E996" s="2" t="s">
        <v>145</v>
      </c>
      <c r="F996" s="2" t="s">
        <v>879</v>
      </c>
      <c r="G996" s="5">
        <v>20</v>
      </c>
      <c r="H996" s="5">
        <v>12.8</v>
      </c>
      <c r="I996" s="5">
        <v>256</v>
      </c>
      <c r="J996" s="5">
        <v>141109.79999999999</v>
      </c>
      <c r="K996" s="3" t="str" cm="1">
        <f t="array" ref="K996">_xlfn.LET(_xlpm.d,UPPER(TRIM(CLEAN(SUBSTITUTE(F996,CHAR(160),"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97" spans="2:11" hidden="1" x14ac:dyDescent="0.25">
      <c r="B997" s="20">
        <v>45910</v>
      </c>
      <c r="C997" s="2" t="s">
        <v>1</v>
      </c>
      <c r="D997" s="2" t="s">
        <v>1095</v>
      </c>
      <c r="E997" s="2" t="s">
        <v>282</v>
      </c>
      <c r="F997" s="2" t="s">
        <v>879</v>
      </c>
      <c r="G997" s="5">
        <v>35</v>
      </c>
      <c r="H997" s="5">
        <v>12.8</v>
      </c>
      <c r="I997" s="5">
        <v>448</v>
      </c>
      <c r="J997" s="5">
        <v>141557.79999999999</v>
      </c>
      <c r="K997" s="3" t="str" cm="1">
        <f t="array" ref="K997">_xlfn.LET(_xlpm.d,UPPER(TRIM(CLEAN(SUBSTITUTE(F997,CHAR(160),"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98" spans="2:11" hidden="1" x14ac:dyDescent="0.25">
      <c r="B998" s="20">
        <v>45910</v>
      </c>
      <c r="C998" s="2" t="s">
        <v>1</v>
      </c>
      <c r="D998" s="2" t="s">
        <v>1096</v>
      </c>
      <c r="E998" s="2" t="s">
        <v>263</v>
      </c>
      <c r="F998" s="2" t="s">
        <v>879</v>
      </c>
      <c r="G998" s="5">
        <v>125</v>
      </c>
      <c r="H998" s="5">
        <v>12.8</v>
      </c>
      <c r="I998" s="5">
        <v>1600</v>
      </c>
      <c r="J998" s="5">
        <v>143157.79999999999</v>
      </c>
      <c r="K998" s="3" t="str" cm="1">
        <f t="array" ref="K998">_xlfn.LET(_xlpm.d,UPPER(TRIM(CLEAN(SUBSTITUTE(F998,CHAR(160),"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999" spans="2:11" hidden="1" x14ac:dyDescent="0.25">
      <c r="B999" s="20">
        <v>45910</v>
      </c>
      <c r="C999" s="2" t="s">
        <v>1</v>
      </c>
      <c r="D999" s="2" t="s">
        <v>1097</v>
      </c>
      <c r="E999" s="2" t="s">
        <v>78</v>
      </c>
      <c r="F999" s="2" t="s">
        <v>879</v>
      </c>
      <c r="G999" s="5">
        <v>60</v>
      </c>
      <c r="H999" s="5">
        <v>12.8</v>
      </c>
      <c r="I999" s="5">
        <v>768</v>
      </c>
      <c r="J999" s="5">
        <v>143925.79999999999</v>
      </c>
      <c r="K999" s="3" t="str" cm="1">
        <f t="array" ref="K999">_xlfn.LET(_xlpm.d,UPPER(TRIM(CLEAN(SUBSTITUTE(F999,CHAR(160),"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00" spans="2:11" hidden="1" x14ac:dyDescent="0.25">
      <c r="B1000" s="20">
        <v>45911</v>
      </c>
      <c r="C1000" s="2" t="s">
        <v>1</v>
      </c>
      <c r="D1000" s="2" t="s">
        <v>693</v>
      </c>
      <c r="E1000" s="2" t="s">
        <v>180</v>
      </c>
      <c r="F1000" s="2" t="s">
        <v>879</v>
      </c>
      <c r="G1000" s="5">
        <v>70</v>
      </c>
      <c r="H1000" s="5">
        <v>12.8</v>
      </c>
      <c r="I1000" s="5">
        <v>896</v>
      </c>
      <c r="J1000" s="5">
        <v>144821.79999999999</v>
      </c>
      <c r="K1000" s="3" t="str" cm="1">
        <f t="array" ref="K1000">_xlfn.LET(_xlpm.d,UPPER(TRIM(CLEAN(SUBSTITUTE(F1000,CHAR(160),"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01" spans="2:11" hidden="1" x14ac:dyDescent="0.25">
      <c r="B1001" s="20">
        <v>45911</v>
      </c>
      <c r="C1001" s="2" t="s">
        <v>1</v>
      </c>
      <c r="D1001" s="2" t="s">
        <v>694</v>
      </c>
      <c r="E1001" s="2" t="s">
        <v>192</v>
      </c>
      <c r="F1001" s="2" t="s">
        <v>879</v>
      </c>
      <c r="G1001" s="5">
        <v>50</v>
      </c>
      <c r="H1001" s="5">
        <v>12.8</v>
      </c>
      <c r="I1001" s="5">
        <v>640</v>
      </c>
      <c r="J1001" s="5">
        <v>145461.79999999999</v>
      </c>
      <c r="K1001" s="3" t="str" cm="1">
        <f t="array" ref="K1001">_xlfn.LET(_xlpm.d,UPPER(TRIM(CLEAN(SUBSTITUTE(F1001,CHAR(160),"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02" spans="2:11" hidden="1" x14ac:dyDescent="0.25">
      <c r="B1002" s="20">
        <v>45911</v>
      </c>
      <c r="C1002" s="2" t="s">
        <v>1</v>
      </c>
      <c r="D1002" s="2" t="s">
        <v>695</v>
      </c>
      <c r="E1002" s="2" t="s">
        <v>135</v>
      </c>
      <c r="F1002" s="2" t="s">
        <v>879</v>
      </c>
      <c r="G1002" s="5">
        <v>50</v>
      </c>
      <c r="H1002" s="5">
        <v>12.8</v>
      </c>
      <c r="I1002" s="5">
        <v>640</v>
      </c>
      <c r="J1002" s="5">
        <v>146101.79999999999</v>
      </c>
      <c r="K1002" s="3" t="str" cm="1">
        <f t="array" ref="K1002">_xlfn.LET(_xlpm.d,UPPER(TRIM(CLEAN(SUBSTITUTE(F1002,CHAR(160),"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03" spans="2:11" hidden="1" x14ac:dyDescent="0.25">
      <c r="B1003" s="20">
        <v>45911</v>
      </c>
      <c r="C1003" s="2" t="s">
        <v>1</v>
      </c>
      <c r="D1003" s="2" t="s">
        <v>1098</v>
      </c>
      <c r="E1003" s="2" t="s">
        <v>151</v>
      </c>
      <c r="F1003" s="2" t="s">
        <v>879</v>
      </c>
      <c r="G1003" s="5">
        <v>10</v>
      </c>
      <c r="H1003" s="5">
        <v>12.8</v>
      </c>
      <c r="I1003" s="5">
        <v>128</v>
      </c>
      <c r="J1003" s="5">
        <v>146229.79999999999</v>
      </c>
      <c r="K1003" s="3" t="str" cm="1">
        <f t="array" ref="K1003">_xlfn.LET(_xlpm.d,UPPER(TRIM(CLEAN(SUBSTITUTE(F1003,CHAR(160),"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04" spans="2:11" hidden="1" x14ac:dyDescent="0.25">
      <c r="B1004" s="20">
        <v>45912</v>
      </c>
      <c r="C1004" s="2" t="s">
        <v>1</v>
      </c>
      <c r="D1004" s="2" t="s">
        <v>1099</v>
      </c>
      <c r="E1004" s="2" t="s">
        <v>154</v>
      </c>
      <c r="F1004" s="2" t="s">
        <v>879</v>
      </c>
      <c r="G1004" s="5">
        <v>50</v>
      </c>
      <c r="H1004" s="5">
        <v>12.8</v>
      </c>
      <c r="I1004" s="5">
        <v>640</v>
      </c>
      <c r="J1004" s="5">
        <v>146869.79999999999</v>
      </c>
      <c r="K1004" s="3" t="str" cm="1">
        <f t="array" ref="K1004">_xlfn.LET(_xlpm.d,UPPER(TRIM(CLEAN(SUBSTITUTE(F1004,CHAR(160),"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05" spans="2:11" hidden="1" x14ac:dyDescent="0.25">
      <c r="B1005" s="20">
        <v>45916</v>
      </c>
      <c r="C1005" s="2" t="s">
        <v>1</v>
      </c>
      <c r="D1005" s="2" t="s">
        <v>1100</v>
      </c>
      <c r="E1005" s="2" t="s">
        <v>78</v>
      </c>
      <c r="F1005" s="2" t="s">
        <v>879</v>
      </c>
      <c r="G1005" s="5">
        <v>32</v>
      </c>
      <c r="H1005" s="5">
        <v>12.8</v>
      </c>
      <c r="I1005" s="5">
        <v>409.6</v>
      </c>
      <c r="J1005" s="5">
        <v>147279.4</v>
      </c>
      <c r="K1005" s="3" t="str" cm="1">
        <f t="array" ref="K1005">_xlfn.LET(_xlpm.d,UPPER(TRIM(CLEAN(SUBSTITUTE(F1005,CHAR(160),"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06" spans="2:11" hidden="1" x14ac:dyDescent="0.25">
      <c r="B1006" s="20">
        <v>45916</v>
      </c>
      <c r="C1006" s="2" t="s">
        <v>1</v>
      </c>
      <c r="D1006" s="2" t="s">
        <v>1101</v>
      </c>
      <c r="E1006" s="2" t="s">
        <v>273</v>
      </c>
      <c r="F1006" s="2" t="s">
        <v>879</v>
      </c>
      <c r="G1006" s="5">
        <v>50</v>
      </c>
      <c r="H1006" s="5">
        <v>12.8</v>
      </c>
      <c r="I1006" s="5">
        <v>640</v>
      </c>
      <c r="J1006" s="5">
        <v>147919.4</v>
      </c>
      <c r="K1006" s="3" t="str" cm="1">
        <f t="array" ref="K1006">_xlfn.LET(_xlpm.d,UPPER(TRIM(CLEAN(SUBSTITUTE(F1006,CHAR(160),"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07" spans="2:11" hidden="1" x14ac:dyDescent="0.25">
      <c r="B1007" s="20">
        <v>45916</v>
      </c>
      <c r="C1007" s="2" t="s">
        <v>1</v>
      </c>
      <c r="D1007" s="2" t="s">
        <v>1102</v>
      </c>
      <c r="E1007" s="2" t="s">
        <v>234</v>
      </c>
      <c r="F1007" s="2" t="s">
        <v>879</v>
      </c>
      <c r="G1007" s="5">
        <v>25</v>
      </c>
      <c r="H1007" s="5">
        <v>12.8</v>
      </c>
      <c r="I1007" s="5">
        <v>320</v>
      </c>
      <c r="J1007" s="5">
        <v>148239.4</v>
      </c>
      <c r="K1007" s="3" t="str" cm="1">
        <f t="array" ref="K1007">_xlfn.LET(_xlpm.d,UPPER(TRIM(CLEAN(SUBSTITUTE(F1007,CHAR(160),"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08" spans="2:11" hidden="1" x14ac:dyDescent="0.25">
      <c r="B1008" s="20">
        <v>45917</v>
      </c>
      <c r="C1008" s="2" t="s">
        <v>1</v>
      </c>
      <c r="D1008" s="2" t="s">
        <v>1103</v>
      </c>
      <c r="E1008" s="2" t="s">
        <v>266</v>
      </c>
      <c r="F1008" s="2" t="s">
        <v>879</v>
      </c>
      <c r="G1008" s="5">
        <v>60</v>
      </c>
      <c r="H1008" s="5">
        <v>12.8</v>
      </c>
      <c r="I1008" s="5">
        <v>768</v>
      </c>
      <c r="J1008" s="5">
        <v>149007.4</v>
      </c>
      <c r="K1008" s="3" t="str" cm="1">
        <f t="array" ref="K1008">_xlfn.LET(_xlpm.d,UPPER(TRIM(CLEAN(SUBSTITUTE(F1008,CHAR(160),"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09" spans="2:11" hidden="1" x14ac:dyDescent="0.25">
      <c r="B1009" s="20">
        <v>45917</v>
      </c>
      <c r="C1009" s="2" t="s">
        <v>1</v>
      </c>
      <c r="D1009" s="2" t="s">
        <v>1104</v>
      </c>
      <c r="E1009" s="2" t="s">
        <v>145</v>
      </c>
      <c r="F1009" s="2" t="s">
        <v>879</v>
      </c>
      <c r="G1009" s="5">
        <v>25</v>
      </c>
      <c r="H1009" s="5">
        <v>12.8</v>
      </c>
      <c r="I1009" s="5">
        <v>320</v>
      </c>
      <c r="J1009" s="5">
        <v>149327.4</v>
      </c>
      <c r="K1009" s="3" t="str" cm="1">
        <f t="array" ref="K1009">_xlfn.LET(_xlpm.d,UPPER(TRIM(CLEAN(SUBSTITUTE(F1009,CHAR(160),"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10" spans="2:11" hidden="1" x14ac:dyDescent="0.25">
      <c r="B1010" s="20">
        <v>45917</v>
      </c>
      <c r="C1010" s="2" t="s">
        <v>1</v>
      </c>
      <c r="D1010" s="2" t="s">
        <v>1105</v>
      </c>
      <c r="E1010" s="2" t="s">
        <v>282</v>
      </c>
      <c r="F1010" s="2" t="s">
        <v>879</v>
      </c>
      <c r="G1010" s="5">
        <v>10</v>
      </c>
      <c r="H1010" s="5">
        <v>12.8</v>
      </c>
      <c r="I1010" s="5">
        <v>128</v>
      </c>
      <c r="J1010" s="5">
        <v>149455.4</v>
      </c>
      <c r="K1010" s="3" t="str" cm="1">
        <f t="array" ref="K1010">_xlfn.LET(_xlpm.d,UPPER(TRIM(CLEAN(SUBSTITUTE(F1010,CHAR(160),"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11" spans="2:11" hidden="1" x14ac:dyDescent="0.25">
      <c r="B1011" s="20">
        <v>45918</v>
      </c>
      <c r="C1011" s="2" t="s">
        <v>1</v>
      </c>
      <c r="D1011" s="2" t="s">
        <v>1106</v>
      </c>
      <c r="E1011" s="2" t="s">
        <v>168</v>
      </c>
      <c r="F1011" s="2" t="s">
        <v>879</v>
      </c>
      <c r="G1011" s="5">
        <v>50</v>
      </c>
      <c r="H1011" s="5">
        <v>12.8</v>
      </c>
      <c r="I1011" s="5">
        <v>640</v>
      </c>
      <c r="J1011" s="5">
        <v>150095.4</v>
      </c>
      <c r="K1011" s="3" t="str" cm="1">
        <f t="array" ref="K1011">_xlfn.LET(_xlpm.d,UPPER(TRIM(CLEAN(SUBSTITUTE(F1011,CHAR(160),"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12" spans="2:11" hidden="1" x14ac:dyDescent="0.25">
      <c r="B1012" s="20">
        <v>45918</v>
      </c>
      <c r="C1012" s="2" t="s">
        <v>1</v>
      </c>
      <c r="D1012" s="2" t="s">
        <v>1107</v>
      </c>
      <c r="E1012" s="2" t="s">
        <v>192</v>
      </c>
      <c r="F1012" s="2" t="s">
        <v>879</v>
      </c>
      <c r="G1012" s="5">
        <v>50</v>
      </c>
      <c r="H1012" s="5">
        <v>12.8</v>
      </c>
      <c r="I1012" s="5">
        <v>640</v>
      </c>
      <c r="J1012" s="5">
        <v>150735.4</v>
      </c>
      <c r="K1012" s="3" t="str" cm="1">
        <f t="array" ref="K1012">_xlfn.LET(_xlpm.d,UPPER(TRIM(CLEAN(SUBSTITUTE(F1012,CHAR(160),"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13" spans="2:11" hidden="1" x14ac:dyDescent="0.25">
      <c r="B1013" s="20">
        <v>45918</v>
      </c>
      <c r="C1013" s="2" t="s">
        <v>1</v>
      </c>
      <c r="D1013" s="2" t="s">
        <v>1108</v>
      </c>
      <c r="E1013" s="2" t="s">
        <v>874</v>
      </c>
      <c r="F1013" s="2" t="s">
        <v>879</v>
      </c>
      <c r="G1013" s="5">
        <v>150</v>
      </c>
      <c r="H1013" s="5">
        <v>9.75</v>
      </c>
      <c r="I1013" s="5">
        <v>1462.5</v>
      </c>
      <c r="J1013" s="5">
        <v>152197.9</v>
      </c>
      <c r="K1013" s="3" t="str" cm="1">
        <f t="array" ref="K1013">_xlfn.LET(_xlpm.d,UPPER(TRIM(CLEAN(SUBSTITUTE(F1013,CHAR(160),"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14" spans="2:11" hidden="1" x14ac:dyDescent="0.25">
      <c r="B1014" s="20">
        <v>45919</v>
      </c>
      <c r="C1014" s="2" t="s">
        <v>1</v>
      </c>
      <c r="D1014" s="2" t="s">
        <v>1109</v>
      </c>
      <c r="E1014" s="2" t="s">
        <v>236</v>
      </c>
      <c r="F1014" s="2" t="s">
        <v>879</v>
      </c>
      <c r="G1014" s="5">
        <v>100</v>
      </c>
      <c r="H1014" s="5">
        <v>12.8</v>
      </c>
      <c r="I1014" s="5">
        <v>1280</v>
      </c>
      <c r="J1014" s="5">
        <v>153477.9</v>
      </c>
      <c r="K1014" s="3" t="str" cm="1">
        <f t="array" ref="K1014">_xlfn.LET(_xlpm.d,UPPER(TRIM(CLEAN(SUBSTITUTE(F1014,CHAR(160),"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15" spans="2:11" hidden="1" x14ac:dyDescent="0.25">
      <c r="B1015" s="20">
        <v>45919</v>
      </c>
      <c r="C1015" s="2" t="s">
        <v>1</v>
      </c>
      <c r="D1015" s="2" t="s">
        <v>1110</v>
      </c>
      <c r="E1015" s="2" t="s">
        <v>238</v>
      </c>
      <c r="F1015" s="2" t="s">
        <v>879</v>
      </c>
      <c r="G1015" s="5">
        <v>100</v>
      </c>
      <c r="H1015" s="5">
        <v>12.8</v>
      </c>
      <c r="I1015" s="5">
        <v>1280</v>
      </c>
      <c r="J1015" s="5">
        <v>154757.9</v>
      </c>
      <c r="K1015" s="3" t="str" cm="1">
        <f t="array" ref="K1015">_xlfn.LET(_xlpm.d,UPPER(TRIM(CLEAN(SUBSTITUTE(F1015,CHAR(160),"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16" spans="2:11" hidden="1" x14ac:dyDescent="0.25">
      <c r="B1016" s="20">
        <v>45919</v>
      </c>
      <c r="C1016" s="2" t="s">
        <v>1</v>
      </c>
      <c r="D1016" s="2" t="s">
        <v>1111</v>
      </c>
      <c r="E1016" s="2" t="s">
        <v>154</v>
      </c>
      <c r="F1016" s="2" t="s">
        <v>879</v>
      </c>
      <c r="G1016" s="5">
        <v>100</v>
      </c>
      <c r="H1016" s="5">
        <v>12.8</v>
      </c>
      <c r="I1016" s="5">
        <v>1280</v>
      </c>
      <c r="J1016" s="5">
        <v>156037.9</v>
      </c>
      <c r="K1016" s="3" t="str" cm="1">
        <f t="array" ref="K1016">_xlfn.LET(_xlpm.d,UPPER(TRIM(CLEAN(SUBSTITUTE(F1016,CHAR(160),"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17" spans="2:11" hidden="1" x14ac:dyDescent="0.25">
      <c r="B1017" s="20">
        <v>45919</v>
      </c>
      <c r="C1017" s="2" t="s">
        <v>1</v>
      </c>
      <c r="D1017" s="2" t="s">
        <v>1112</v>
      </c>
      <c r="E1017" s="2" t="s">
        <v>234</v>
      </c>
      <c r="F1017" s="2" t="s">
        <v>879</v>
      </c>
      <c r="G1017" s="5">
        <v>25</v>
      </c>
      <c r="H1017" s="5">
        <v>12.8</v>
      </c>
      <c r="I1017" s="5">
        <v>320</v>
      </c>
      <c r="J1017" s="5">
        <v>156357.9</v>
      </c>
      <c r="K1017" s="3" t="str" cm="1">
        <f t="array" ref="K1017">_xlfn.LET(_xlpm.d,UPPER(TRIM(CLEAN(SUBSTITUTE(F1017,CHAR(160),"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18" spans="2:11" hidden="1" x14ac:dyDescent="0.25">
      <c r="B1018" s="20">
        <v>45919</v>
      </c>
      <c r="C1018" s="2" t="s">
        <v>1</v>
      </c>
      <c r="D1018" s="2" t="s">
        <v>1113</v>
      </c>
      <c r="E1018" s="2" t="s">
        <v>43</v>
      </c>
      <c r="F1018" s="2" t="s">
        <v>879</v>
      </c>
      <c r="G1018" s="5">
        <v>15</v>
      </c>
      <c r="H1018" s="5">
        <v>11.95</v>
      </c>
      <c r="I1018" s="5">
        <v>179.25</v>
      </c>
      <c r="J1018" s="5">
        <v>156537.15</v>
      </c>
      <c r="K1018" s="3" t="str" cm="1">
        <f t="array" ref="K1018">_xlfn.LET(_xlpm.d,UPPER(TRIM(CLEAN(SUBSTITUTE(F1018,CHAR(160),"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19" spans="2:11" hidden="1" x14ac:dyDescent="0.25">
      <c r="B1019" s="20">
        <v>45922</v>
      </c>
      <c r="C1019" s="2" t="s">
        <v>1</v>
      </c>
      <c r="D1019" s="2" t="s">
        <v>1114</v>
      </c>
      <c r="E1019" s="2" t="s">
        <v>180</v>
      </c>
      <c r="F1019" s="2" t="s">
        <v>879</v>
      </c>
      <c r="G1019" s="5">
        <v>50</v>
      </c>
      <c r="H1019" s="5">
        <v>12.8</v>
      </c>
      <c r="I1019" s="5">
        <v>640</v>
      </c>
      <c r="J1019" s="5">
        <v>157177.15</v>
      </c>
      <c r="K1019" s="3" t="str" cm="1">
        <f t="array" ref="K1019">_xlfn.LET(_xlpm.d,UPPER(TRIM(CLEAN(SUBSTITUTE(F1019,CHAR(160),"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20" spans="2:11" hidden="1" x14ac:dyDescent="0.25">
      <c r="B1020" s="20">
        <v>45923</v>
      </c>
      <c r="C1020" s="2" t="s">
        <v>1</v>
      </c>
      <c r="D1020" s="2" t="s">
        <v>1115</v>
      </c>
      <c r="E1020" s="2" t="s">
        <v>156</v>
      </c>
      <c r="F1020" s="2" t="s">
        <v>879</v>
      </c>
      <c r="G1020" s="5">
        <v>50</v>
      </c>
      <c r="H1020" s="5">
        <v>12.8</v>
      </c>
      <c r="I1020" s="5">
        <v>640</v>
      </c>
      <c r="J1020" s="5">
        <v>157817.15</v>
      </c>
      <c r="K1020" s="3" t="str" cm="1">
        <f t="array" ref="K1020">_xlfn.LET(_xlpm.d,UPPER(TRIM(CLEAN(SUBSTITUTE(F1020,CHAR(160),"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21" spans="2:11" hidden="1" x14ac:dyDescent="0.25">
      <c r="B1021" s="20">
        <v>45923</v>
      </c>
      <c r="C1021" s="2" t="s">
        <v>1</v>
      </c>
      <c r="D1021" s="2" t="s">
        <v>1116</v>
      </c>
      <c r="E1021" s="2" t="s">
        <v>162</v>
      </c>
      <c r="F1021" s="2" t="s">
        <v>879</v>
      </c>
      <c r="G1021" s="5">
        <v>150</v>
      </c>
      <c r="H1021" s="5">
        <v>12.8</v>
      </c>
      <c r="I1021" s="5">
        <v>1920</v>
      </c>
      <c r="J1021" s="5">
        <v>159737.15</v>
      </c>
      <c r="K1021" s="3" t="str" cm="1">
        <f t="array" ref="K1021">_xlfn.LET(_xlpm.d,UPPER(TRIM(CLEAN(SUBSTITUTE(F1021,CHAR(160),"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22" spans="2:11" hidden="1" x14ac:dyDescent="0.25">
      <c r="B1022" s="20">
        <v>45923</v>
      </c>
      <c r="C1022" s="2" t="s">
        <v>1</v>
      </c>
      <c r="D1022" s="2" t="s">
        <v>1117</v>
      </c>
      <c r="E1022" s="2" t="s">
        <v>234</v>
      </c>
      <c r="F1022" s="2" t="s">
        <v>879</v>
      </c>
      <c r="G1022" s="5">
        <v>30</v>
      </c>
      <c r="H1022" s="5">
        <v>12.8</v>
      </c>
      <c r="I1022" s="5">
        <v>384</v>
      </c>
      <c r="J1022" s="5">
        <v>160121.15</v>
      </c>
      <c r="K1022" s="3" t="str" cm="1">
        <f t="array" ref="K1022">_xlfn.LET(_xlpm.d,UPPER(TRIM(CLEAN(SUBSTITUTE(F1022,CHAR(160),"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23" spans="2:11" hidden="1" x14ac:dyDescent="0.25">
      <c r="B1023" s="20">
        <v>45923</v>
      </c>
      <c r="C1023" s="2" t="s">
        <v>1</v>
      </c>
      <c r="D1023" s="2" t="s">
        <v>1118</v>
      </c>
      <c r="E1023" s="2" t="s">
        <v>147</v>
      </c>
      <c r="F1023" s="2" t="s">
        <v>879</v>
      </c>
      <c r="G1023" s="5">
        <v>50</v>
      </c>
      <c r="H1023" s="5">
        <v>12.8</v>
      </c>
      <c r="I1023" s="5">
        <v>640</v>
      </c>
      <c r="J1023" s="5">
        <v>160761.15</v>
      </c>
      <c r="K1023" s="3" t="str" cm="1">
        <f t="array" ref="K1023">_xlfn.LET(_xlpm.d,UPPER(TRIM(CLEAN(SUBSTITUTE(F1023,CHAR(160),"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24" spans="2:11" hidden="1" x14ac:dyDescent="0.25">
      <c r="B1024" s="20">
        <v>45923</v>
      </c>
      <c r="C1024" s="2" t="s">
        <v>1</v>
      </c>
      <c r="D1024" s="2" t="s">
        <v>1119</v>
      </c>
      <c r="E1024" s="2" t="s">
        <v>162</v>
      </c>
      <c r="F1024" s="2" t="s">
        <v>879</v>
      </c>
      <c r="G1024" s="5">
        <v>50</v>
      </c>
      <c r="H1024" s="5">
        <v>0</v>
      </c>
      <c r="I1024" s="5">
        <v>0</v>
      </c>
      <c r="J1024" s="5">
        <v>160761.15</v>
      </c>
      <c r="K1024" s="3" t="str" cm="1">
        <f t="array" ref="K1024">_xlfn.LET(_xlpm.d,UPPER(TRIM(CLEAN(SUBSTITUTE(F1024,CHAR(160),"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25" spans="2:11" hidden="1" x14ac:dyDescent="0.25">
      <c r="B1025" s="20">
        <v>45924</v>
      </c>
      <c r="C1025" s="2" t="s">
        <v>1</v>
      </c>
      <c r="D1025" s="2" t="s">
        <v>1120</v>
      </c>
      <c r="E1025" s="2" t="s">
        <v>141</v>
      </c>
      <c r="F1025" s="2" t="s">
        <v>879</v>
      </c>
      <c r="G1025" s="5">
        <v>100</v>
      </c>
      <c r="H1025" s="5">
        <v>12.8</v>
      </c>
      <c r="I1025" s="5">
        <v>1280</v>
      </c>
      <c r="J1025" s="5">
        <v>162041.15</v>
      </c>
      <c r="K1025" s="3" t="str" cm="1">
        <f t="array" ref="K1025">_xlfn.LET(_xlpm.d,UPPER(TRIM(CLEAN(SUBSTITUTE(F1025,CHAR(160),"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26" spans="2:11" hidden="1" x14ac:dyDescent="0.25">
      <c r="B1026" s="20">
        <v>45924</v>
      </c>
      <c r="C1026" s="2" t="s">
        <v>1</v>
      </c>
      <c r="D1026" s="2" t="s">
        <v>699</v>
      </c>
      <c r="E1026" s="2" t="s">
        <v>149</v>
      </c>
      <c r="F1026" s="2" t="s">
        <v>879</v>
      </c>
      <c r="G1026" s="5">
        <v>50</v>
      </c>
      <c r="H1026" s="5">
        <v>12.8</v>
      </c>
      <c r="I1026" s="5">
        <v>640</v>
      </c>
      <c r="J1026" s="5">
        <v>162681.15</v>
      </c>
      <c r="K1026" s="3" t="str" cm="1">
        <f t="array" ref="K1026">_xlfn.LET(_xlpm.d,UPPER(TRIM(CLEAN(SUBSTITUTE(F1026,CHAR(160),"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27" spans="2:11" hidden="1" x14ac:dyDescent="0.25">
      <c r="B1027" s="20">
        <v>45925</v>
      </c>
      <c r="C1027" s="2" t="s">
        <v>1</v>
      </c>
      <c r="D1027" s="2" t="s">
        <v>1121</v>
      </c>
      <c r="E1027" s="2" t="s">
        <v>192</v>
      </c>
      <c r="F1027" s="2" t="s">
        <v>879</v>
      </c>
      <c r="G1027" s="5">
        <v>50</v>
      </c>
      <c r="H1027" s="5">
        <v>12.8</v>
      </c>
      <c r="I1027" s="5">
        <v>640</v>
      </c>
      <c r="J1027" s="5">
        <v>163321.15</v>
      </c>
      <c r="K1027" s="3" t="str" cm="1">
        <f t="array" ref="K1027">_xlfn.LET(_xlpm.d,UPPER(TRIM(CLEAN(SUBSTITUTE(F1027,CHAR(160),"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28" spans="2:11" hidden="1" x14ac:dyDescent="0.25">
      <c r="B1028" s="20">
        <v>45925</v>
      </c>
      <c r="C1028" s="2" t="s">
        <v>1</v>
      </c>
      <c r="D1028" s="2" t="s">
        <v>1122</v>
      </c>
      <c r="E1028" s="2" t="s">
        <v>168</v>
      </c>
      <c r="F1028" s="2" t="s">
        <v>879</v>
      </c>
      <c r="G1028" s="5">
        <v>25</v>
      </c>
      <c r="H1028" s="5">
        <v>12.8</v>
      </c>
      <c r="I1028" s="5">
        <v>320</v>
      </c>
      <c r="J1028" s="5">
        <v>163641.15</v>
      </c>
      <c r="K1028" s="3" t="str" cm="1">
        <f t="array" ref="K1028">_xlfn.LET(_xlpm.d,UPPER(TRIM(CLEAN(SUBSTITUTE(F1028,CHAR(160),"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29" spans="2:11" hidden="1" x14ac:dyDescent="0.25">
      <c r="B1029" s="20">
        <v>45925</v>
      </c>
      <c r="C1029" s="2" t="s">
        <v>1</v>
      </c>
      <c r="D1029" s="2" t="s">
        <v>1123</v>
      </c>
      <c r="E1029" s="2" t="s">
        <v>3</v>
      </c>
      <c r="F1029" s="2" t="s">
        <v>879</v>
      </c>
      <c r="G1029" s="5">
        <v>20</v>
      </c>
      <c r="H1029" s="5">
        <v>11.9</v>
      </c>
      <c r="I1029" s="5">
        <v>238</v>
      </c>
      <c r="J1029" s="5">
        <v>163879.15</v>
      </c>
      <c r="K1029" s="3" t="str" cm="1">
        <f t="array" ref="K1029">_xlfn.LET(_xlpm.d,UPPER(TRIM(CLEAN(SUBSTITUTE(F1029,CHAR(160),"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30" spans="2:11" hidden="1" x14ac:dyDescent="0.25">
      <c r="B1030" s="20">
        <v>45926</v>
      </c>
      <c r="C1030" s="2" t="s">
        <v>1</v>
      </c>
      <c r="D1030" s="2" t="s">
        <v>1124</v>
      </c>
      <c r="E1030" s="2" t="s">
        <v>154</v>
      </c>
      <c r="F1030" s="2" t="s">
        <v>879</v>
      </c>
      <c r="G1030" s="5">
        <v>100</v>
      </c>
      <c r="H1030" s="5">
        <v>12.8</v>
      </c>
      <c r="I1030" s="5">
        <v>1280</v>
      </c>
      <c r="J1030" s="5">
        <v>165159.15</v>
      </c>
      <c r="K1030" s="3" t="str" cm="1">
        <f t="array" ref="K1030">_xlfn.LET(_xlpm.d,UPPER(TRIM(CLEAN(SUBSTITUTE(F1030,CHAR(160),"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31" spans="2:11" hidden="1" x14ac:dyDescent="0.25">
      <c r="B1031" s="20">
        <v>45926</v>
      </c>
      <c r="C1031" s="2" t="s">
        <v>1</v>
      </c>
      <c r="D1031" s="2" t="s">
        <v>1125</v>
      </c>
      <c r="E1031" s="2" t="s">
        <v>151</v>
      </c>
      <c r="F1031" s="2" t="s">
        <v>879</v>
      </c>
      <c r="G1031" s="5">
        <v>15</v>
      </c>
      <c r="H1031" s="5">
        <v>12.8</v>
      </c>
      <c r="I1031" s="5">
        <v>192</v>
      </c>
      <c r="J1031" s="5">
        <v>165351.15</v>
      </c>
      <c r="K1031" s="3" t="str" cm="1">
        <f t="array" ref="K1031">_xlfn.LET(_xlpm.d,UPPER(TRIM(CLEAN(SUBSTITUTE(F1031,CHAR(160),"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32" spans="2:11" hidden="1" x14ac:dyDescent="0.25">
      <c r="B1032" s="20">
        <v>45926</v>
      </c>
      <c r="C1032" s="2" t="s">
        <v>1</v>
      </c>
      <c r="D1032" s="2" t="s">
        <v>1126</v>
      </c>
      <c r="E1032" s="2" t="s">
        <v>814</v>
      </c>
      <c r="F1032" s="2" t="s">
        <v>879</v>
      </c>
      <c r="G1032" s="5">
        <v>10</v>
      </c>
      <c r="H1032" s="5">
        <v>11.9</v>
      </c>
      <c r="I1032" s="5">
        <v>119</v>
      </c>
      <c r="J1032" s="5">
        <v>165470.15</v>
      </c>
      <c r="K1032" s="3" t="str" cm="1">
        <f t="array" ref="K1032">_xlfn.LET(_xlpm.d,UPPER(TRIM(CLEAN(SUBSTITUTE(F1032,CHAR(160),"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33" spans="2:11" hidden="1" x14ac:dyDescent="0.25">
      <c r="B1033" s="20">
        <v>45926</v>
      </c>
      <c r="C1033" s="2" t="s">
        <v>1</v>
      </c>
      <c r="D1033" s="2" t="s">
        <v>1127</v>
      </c>
      <c r="E1033" s="2" t="s">
        <v>43</v>
      </c>
      <c r="F1033" s="2" t="s">
        <v>879</v>
      </c>
      <c r="G1033" s="5">
        <v>10</v>
      </c>
      <c r="H1033" s="5">
        <v>11.95</v>
      </c>
      <c r="I1033" s="5">
        <v>119.5</v>
      </c>
      <c r="J1033" s="5">
        <v>165589.65</v>
      </c>
      <c r="K1033" s="3" t="str" cm="1">
        <f t="array" ref="K1033">_xlfn.LET(_xlpm.d,UPPER(TRIM(CLEAN(SUBSTITUTE(F1033,CHAR(160),"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34" spans="2:11" hidden="1" x14ac:dyDescent="0.25">
      <c r="B1034" s="20">
        <v>45926</v>
      </c>
      <c r="C1034" s="2" t="s">
        <v>1</v>
      </c>
      <c r="D1034" s="2" t="s">
        <v>1128</v>
      </c>
      <c r="E1034" s="2" t="s">
        <v>874</v>
      </c>
      <c r="F1034" s="2" t="s">
        <v>879</v>
      </c>
      <c r="G1034" s="5">
        <v>100</v>
      </c>
      <c r="H1034" s="5">
        <v>9.75</v>
      </c>
      <c r="I1034" s="5">
        <v>975</v>
      </c>
      <c r="J1034" s="5">
        <v>166564.65</v>
      </c>
      <c r="K1034" s="3" t="str" cm="1">
        <f t="array" ref="K1034">_xlfn.LET(_xlpm.d,UPPER(TRIM(CLEAN(SUBSTITUTE(F1034,CHAR(160),"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35" spans="2:11" hidden="1" x14ac:dyDescent="0.25">
      <c r="B1035" s="20">
        <v>45926</v>
      </c>
      <c r="C1035" s="2" t="s">
        <v>1</v>
      </c>
      <c r="D1035" s="2" t="s">
        <v>1129</v>
      </c>
      <c r="E1035" s="2" t="s">
        <v>238</v>
      </c>
      <c r="F1035" s="2" t="s">
        <v>879</v>
      </c>
      <c r="G1035" s="5">
        <v>50</v>
      </c>
      <c r="H1035" s="5">
        <v>0</v>
      </c>
      <c r="I1035" s="5">
        <v>0</v>
      </c>
      <c r="J1035" s="5">
        <v>166564.65</v>
      </c>
      <c r="K1035" s="3" t="str" cm="1">
        <f t="array" ref="K1035">_xlfn.LET(_xlpm.d,UPPER(TRIM(CLEAN(SUBSTITUTE(F1035,CHAR(160),"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36" spans="2:11" hidden="1" x14ac:dyDescent="0.25">
      <c r="B1036" s="20">
        <v>45930</v>
      </c>
      <c r="C1036" s="2" t="s">
        <v>1</v>
      </c>
      <c r="D1036" s="2" t="s">
        <v>1130</v>
      </c>
      <c r="E1036" s="2" t="s">
        <v>273</v>
      </c>
      <c r="F1036" s="2" t="s">
        <v>879</v>
      </c>
      <c r="G1036" s="5">
        <v>75</v>
      </c>
      <c r="H1036" s="5">
        <v>12.8</v>
      </c>
      <c r="I1036" s="5">
        <v>960</v>
      </c>
      <c r="J1036" s="5">
        <v>167524.65</v>
      </c>
      <c r="K1036" s="3" t="str" cm="1">
        <f t="array" ref="K1036">_xlfn.LET(_xlpm.d,UPPER(TRIM(CLEAN(SUBSTITUTE(F1036,CHAR(160),"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37" spans="2:11" hidden="1" x14ac:dyDescent="0.25">
      <c r="B1037" s="20">
        <v>45930</v>
      </c>
      <c r="C1037" s="2" t="s">
        <v>1</v>
      </c>
      <c r="D1037" s="2" t="s">
        <v>1131</v>
      </c>
      <c r="E1037" s="2" t="s">
        <v>156</v>
      </c>
      <c r="F1037" s="2" t="s">
        <v>879</v>
      </c>
      <c r="G1037" s="5">
        <v>50</v>
      </c>
      <c r="H1037" s="5">
        <v>12.8</v>
      </c>
      <c r="I1037" s="5">
        <v>640</v>
      </c>
      <c r="J1037" s="5">
        <v>168164.65</v>
      </c>
      <c r="K1037" s="3" t="str" cm="1">
        <f t="array" ref="K1037">_xlfn.LET(_xlpm.d,UPPER(TRIM(CLEAN(SUBSTITUTE(F1037,CHAR(160),"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38" spans="2:11" hidden="1" x14ac:dyDescent="0.25">
      <c r="B1038" s="20">
        <v>45932</v>
      </c>
      <c r="C1038" s="2" t="s">
        <v>1</v>
      </c>
      <c r="D1038" s="2" t="s">
        <v>1132</v>
      </c>
      <c r="E1038" s="2" t="s">
        <v>192</v>
      </c>
      <c r="F1038" s="2" t="s">
        <v>879</v>
      </c>
      <c r="G1038" s="5">
        <v>40</v>
      </c>
      <c r="H1038" s="5">
        <v>12.8</v>
      </c>
      <c r="I1038" s="5">
        <v>512</v>
      </c>
      <c r="J1038" s="5">
        <v>168676.65</v>
      </c>
      <c r="K1038" s="3" t="str" cm="1">
        <f t="array" ref="K1038">_xlfn.LET(_xlpm.d,UPPER(TRIM(CLEAN(SUBSTITUTE(F1038,CHAR(160),"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39" spans="2:11" hidden="1" x14ac:dyDescent="0.25">
      <c r="B1039" s="20">
        <v>45932</v>
      </c>
      <c r="C1039" s="2" t="s">
        <v>1</v>
      </c>
      <c r="D1039" s="2" t="s">
        <v>1133</v>
      </c>
      <c r="E1039" s="2" t="s">
        <v>180</v>
      </c>
      <c r="F1039" s="2" t="s">
        <v>879</v>
      </c>
      <c r="G1039" s="5">
        <v>20</v>
      </c>
      <c r="H1039" s="5">
        <v>12.8</v>
      </c>
      <c r="I1039" s="5">
        <v>256</v>
      </c>
      <c r="J1039" s="5">
        <v>168932.65</v>
      </c>
      <c r="K1039" s="3" t="str" cm="1">
        <f t="array" ref="K1039">_xlfn.LET(_xlpm.d,UPPER(TRIM(CLEAN(SUBSTITUTE(F1039,CHAR(160),"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40" spans="2:11" hidden="1" x14ac:dyDescent="0.25">
      <c r="B1040" s="20">
        <v>45932</v>
      </c>
      <c r="C1040" s="2" t="s">
        <v>1</v>
      </c>
      <c r="D1040" s="2" t="s">
        <v>1134</v>
      </c>
      <c r="E1040" s="2" t="s">
        <v>149</v>
      </c>
      <c r="F1040" s="2" t="s">
        <v>879</v>
      </c>
      <c r="G1040" s="5">
        <v>45</v>
      </c>
      <c r="H1040" s="5">
        <v>12.8</v>
      </c>
      <c r="I1040" s="5">
        <v>576</v>
      </c>
      <c r="J1040" s="5">
        <v>169508.65</v>
      </c>
      <c r="K1040" s="3" t="str" cm="1">
        <f t="array" ref="K1040">_xlfn.LET(_xlpm.d,UPPER(TRIM(CLEAN(SUBSTITUTE(F1040,CHAR(160),"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41" spans="2:11" hidden="1" x14ac:dyDescent="0.25">
      <c r="B1041" s="20">
        <v>45933</v>
      </c>
      <c r="C1041" s="2" t="s">
        <v>1</v>
      </c>
      <c r="D1041" s="2" t="s">
        <v>1135</v>
      </c>
      <c r="E1041" s="2" t="s">
        <v>154</v>
      </c>
      <c r="F1041" s="2" t="s">
        <v>879</v>
      </c>
      <c r="G1041" s="5">
        <v>20</v>
      </c>
      <c r="H1041" s="5">
        <v>12.8</v>
      </c>
      <c r="I1041" s="5">
        <v>256</v>
      </c>
      <c r="J1041" s="5">
        <v>169764.65</v>
      </c>
      <c r="K1041" s="3" t="str" cm="1">
        <f t="array" ref="K1041">_xlfn.LET(_xlpm.d,UPPER(TRIM(CLEAN(SUBSTITUTE(F1041,CHAR(160),"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42" spans="2:11" hidden="1" x14ac:dyDescent="0.25">
      <c r="B1042" s="20">
        <v>45936</v>
      </c>
      <c r="C1042" s="2" t="s">
        <v>1</v>
      </c>
      <c r="D1042" s="2" t="s">
        <v>1136</v>
      </c>
      <c r="E1042" s="2" t="s">
        <v>241</v>
      </c>
      <c r="F1042" s="2" t="s">
        <v>879</v>
      </c>
      <c r="G1042" s="5">
        <v>10</v>
      </c>
      <c r="H1042" s="5">
        <v>0</v>
      </c>
      <c r="I1042" s="5">
        <v>0</v>
      </c>
      <c r="J1042" s="5">
        <v>169764.65</v>
      </c>
      <c r="K1042" s="3" t="str" cm="1">
        <f t="array" ref="K1042">_xlfn.LET(_xlpm.d,UPPER(TRIM(CLEAN(SUBSTITUTE(F1042,CHAR(160),"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43" spans="2:11" hidden="1" x14ac:dyDescent="0.25">
      <c r="B1043" s="20">
        <v>45941</v>
      </c>
      <c r="C1043" s="2" t="s">
        <v>1</v>
      </c>
      <c r="D1043" s="2" t="s">
        <v>1137</v>
      </c>
      <c r="E1043" s="2" t="s">
        <v>234</v>
      </c>
      <c r="F1043" s="2" t="s">
        <v>879</v>
      </c>
      <c r="G1043" s="5">
        <v>40</v>
      </c>
      <c r="H1043" s="5">
        <v>12.8</v>
      </c>
      <c r="I1043" s="5">
        <v>512</v>
      </c>
      <c r="J1043" s="5">
        <v>170276.65</v>
      </c>
      <c r="K1043" s="3" t="str" cm="1">
        <f t="array" ref="K1043">_xlfn.LET(_xlpm.d,UPPER(TRIM(CLEAN(SUBSTITUTE(F1043,CHAR(160),"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44" spans="2:11" hidden="1" x14ac:dyDescent="0.25">
      <c r="B1044" s="20">
        <v>45945</v>
      </c>
      <c r="C1044" s="2" t="s">
        <v>1</v>
      </c>
      <c r="D1044" s="2" t="s">
        <v>1138</v>
      </c>
      <c r="E1044" s="2" t="s">
        <v>145</v>
      </c>
      <c r="F1044" s="2" t="s">
        <v>879</v>
      </c>
      <c r="G1044" s="5">
        <v>25</v>
      </c>
      <c r="H1044" s="5">
        <v>12.8</v>
      </c>
      <c r="I1044" s="5">
        <v>320</v>
      </c>
      <c r="J1044" s="5">
        <v>170596.65</v>
      </c>
      <c r="K1044" s="3" t="str" cm="1">
        <f t="array" ref="K1044">_xlfn.LET(_xlpm.d,UPPER(TRIM(CLEAN(SUBSTITUTE(F1044,CHAR(160),"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45" spans="2:11" hidden="1" x14ac:dyDescent="0.25">
      <c r="B1045" s="20">
        <v>45946</v>
      </c>
      <c r="C1045" s="2" t="s">
        <v>1</v>
      </c>
      <c r="D1045" s="2" t="s">
        <v>1139</v>
      </c>
      <c r="E1045" s="2" t="s">
        <v>151</v>
      </c>
      <c r="F1045" s="2" t="s">
        <v>879</v>
      </c>
      <c r="G1045" s="5">
        <v>30</v>
      </c>
      <c r="H1045" s="5">
        <v>12.8</v>
      </c>
      <c r="I1045" s="5">
        <v>384</v>
      </c>
      <c r="J1045" s="5">
        <v>170980.65</v>
      </c>
      <c r="K1045" s="3" t="str" cm="1">
        <f t="array" ref="K1045">_xlfn.LET(_xlpm.d,UPPER(TRIM(CLEAN(SUBSTITUTE(F1045,CHAR(160),"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46" spans="2:11" hidden="1" x14ac:dyDescent="0.25">
      <c r="B1046" s="20">
        <v>45946</v>
      </c>
      <c r="C1046" s="2" t="s">
        <v>1</v>
      </c>
      <c r="D1046" s="2" t="s">
        <v>1140</v>
      </c>
      <c r="E1046" s="2" t="s">
        <v>874</v>
      </c>
      <c r="F1046" s="2" t="s">
        <v>879</v>
      </c>
      <c r="G1046" s="5">
        <v>100</v>
      </c>
      <c r="H1046" s="5">
        <v>9.75</v>
      </c>
      <c r="I1046" s="5">
        <v>975</v>
      </c>
      <c r="J1046" s="5">
        <v>171955.65</v>
      </c>
      <c r="K1046" s="3" t="str" cm="1">
        <f t="array" ref="K1046">_xlfn.LET(_xlpm.d,UPPER(TRIM(CLEAN(SUBSTITUTE(F1046,CHAR(160),"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47" spans="2:11" hidden="1" x14ac:dyDescent="0.25">
      <c r="B1047" s="20">
        <v>45951</v>
      </c>
      <c r="C1047" s="2" t="s">
        <v>1</v>
      </c>
      <c r="D1047" s="2" t="s">
        <v>1141</v>
      </c>
      <c r="E1047" s="2" t="s">
        <v>234</v>
      </c>
      <c r="F1047" s="2" t="s">
        <v>879</v>
      </c>
      <c r="G1047" s="5">
        <v>20</v>
      </c>
      <c r="H1047" s="5">
        <v>12.8</v>
      </c>
      <c r="I1047" s="5">
        <v>256</v>
      </c>
      <c r="J1047" s="5">
        <v>172211.65</v>
      </c>
      <c r="K1047" s="3" t="str" cm="1">
        <f t="array" ref="K1047">_xlfn.LET(_xlpm.d,UPPER(TRIM(CLEAN(SUBSTITUTE(F1047,CHAR(160),"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48" spans="2:11" hidden="1" x14ac:dyDescent="0.25">
      <c r="B1048" s="20">
        <v>45952</v>
      </c>
      <c r="C1048" s="2" t="s">
        <v>1</v>
      </c>
      <c r="D1048" s="2" t="s">
        <v>1142</v>
      </c>
      <c r="E1048" s="2" t="s">
        <v>282</v>
      </c>
      <c r="F1048" s="2" t="s">
        <v>879</v>
      </c>
      <c r="G1048" s="5">
        <v>30</v>
      </c>
      <c r="H1048" s="5">
        <v>12.8</v>
      </c>
      <c r="I1048" s="5">
        <v>384</v>
      </c>
      <c r="J1048" s="5">
        <v>172595.65</v>
      </c>
      <c r="K1048" s="3" t="str" cm="1">
        <f t="array" ref="K1048">_xlfn.LET(_xlpm.d,UPPER(TRIM(CLEAN(SUBSTITUTE(F1048,CHAR(160),"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49" spans="2:11" hidden="1" x14ac:dyDescent="0.25">
      <c r="B1049" s="20">
        <v>45952</v>
      </c>
      <c r="C1049" s="2" t="s">
        <v>1</v>
      </c>
      <c r="D1049" s="2" t="s">
        <v>1143</v>
      </c>
      <c r="E1049" s="2" t="s">
        <v>149</v>
      </c>
      <c r="F1049" s="2" t="s">
        <v>879</v>
      </c>
      <c r="G1049" s="5">
        <v>60</v>
      </c>
      <c r="H1049" s="5">
        <v>12.8</v>
      </c>
      <c r="I1049" s="5">
        <v>768</v>
      </c>
      <c r="J1049" s="5">
        <v>173363.65</v>
      </c>
      <c r="K1049" s="3" t="str" cm="1">
        <f t="array" ref="K1049">_xlfn.LET(_xlpm.d,UPPER(TRIM(CLEAN(SUBSTITUTE(F1049,CHAR(160),"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50" spans="2:11" hidden="1" x14ac:dyDescent="0.25">
      <c r="B1050" s="20">
        <v>45952</v>
      </c>
      <c r="C1050" s="2" t="s">
        <v>1</v>
      </c>
      <c r="D1050" s="2" t="s">
        <v>1144</v>
      </c>
      <c r="E1050" s="2" t="s">
        <v>151</v>
      </c>
      <c r="F1050" s="2" t="s">
        <v>879</v>
      </c>
      <c r="G1050" s="5">
        <v>25</v>
      </c>
      <c r="H1050" s="5">
        <v>12.8</v>
      </c>
      <c r="I1050" s="5">
        <v>320</v>
      </c>
      <c r="J1050" s="5">
        <v>173683.65</v>
      </c>
      <c r="K1050" s="3" t="str" cm="1">
        <f t="array" ref="K1050">_xlfn.LET(_xlpm.d,UPPER(TRIM(CLEAN(SUBSTITUTE(F1050,CHAR(160),"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51" spans="2:11" hidden="1" x14ac:dyDescent="0.25">
      <c r="B1051" s="20">
        <v>45952</v>
      </c>
      <c r="C1051" s="2" t="s">
        <v>1</v>
      </c>
      <c r="D1051" s="2" t="s">
        <v>845</v>
      </c>
      <c r="E1051" s="2" t="s">
        <v>846</v>
      </c>
      <c r="F1051" s="2" t="s">
        <v>879</v>
      </c>
      <c r="G1051" s="5">
        <v>20</v>
      </c>
      <c r="H1051" s="5">
        <v>10</v>
      </c>
      <c r="I1051" s="5">
        <v>200</v>
      </c>
      <c r="J1051" s="5">
        <v>173883.65</v>
      </c>
      <c r="K1051" s="3" t="str" cm="1">
        <f t="array" ref="K1051">_xlfn.LET(_xlpm.d,UPPER(TRIM(CLEAN(SUBSTITUTE(F1051,CHAR(160),"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52" spans="2:11" hidden="1" x14ac:dyDescent="0.25">
      <c r="B1052" s="20">
        <v>45953</v>
      </c>
      <c r="C1052" s="2" t="s">
        <v>1</v>
      </c>
      <c r="D1052" s="2" t="s">
        <v>1145</v>
      </c>
      <c r="E1052" s="2" t="s">
        <v>192</v>
      </c>
      <c r="F1052" s="2" t="s">
        <v>879</v>
      </c>
      <c r="G1052" s="5">
        <v>50</v>
      </c>
      <c r="H1052" s="5">
        <v>12.8</v>
      </c>
      <c r="I1052" s="5">
        <v>640</v>
      </c>
      <c r="J1052" s="5">
        <v>174523.65</v>
      </c>
      <c r="K1052" s="3" t="str" cm="1">
        <f t="array" ref="K1052">_xlfn.LET(_xlpm.d,UPPER(TRIM(CLEAN(SUBSTITUTE(F1052,CHAR(160),"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53" spans="2:11" hidden="1" x14ac:dyDescent="0.25">
      <c r="B1053" s="20">
        <v>45953</v>
      </c>
      <c r="C1053" s="2" t="s">
        <v>1</v>
      </c>
      <c r="D1053" s="2" t="s">
        <v>1146</v>
      </c>
      <c r="E1053" s="2" t="s">
        <v>135</v>
      </c>
      <c r="F1053" s="2" t="s">
        <v>879</v>
      </c>
      <c r="G1053" s="5">
        <v>20</v>
      </c>
      <c r="H1053" s="5">
        <v>12.8</v>
      </c>
      <c r="I1053" s="5">
        <v>256</v>
      </c>
      <c r="J1053" s="5">
        <v>174779.65</v>
      </c>
      <c r="K1053" s="3" t="str" cm="1">
        <f t="array" ref="K1053">_xlfn.LET(_xlpm.d,UPPER(TRIM(CLEAN(SUBSTITUTE(F1053,CHAR(160),"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54" spans="2:11" hidden="1" x14ac:dyDescent="0.25">
      <c r="B1054" s="20">
        <v>45954</v>
      </c>
      <c r="C1054" s="2" t="s">
        <v>1</v>
      </c>
      <c r="D1054" s="2" t="s">
        <v>1147</v>
      </c>
      <c r="E1054" s="2" t="s">
        <v>238</v>
      </c>
      <c r="F1054" s="2" t="s">
        <v>879</v>
      </c>
      <c r="G1054" s="5">
        <v>50</v>
      </c>
      <c r="H1054" s="5">
        <v>12.8</v>
      </c>
      <c r="I1054" s="5">
        <v>640</v>
      </c>
      <c r="J1054" s="5">
        <v>175419.65</v>
      </c>
      <c r="K1054" s="3" t="str" cm="1">
        <f t="array" ref="K1054">_xlfn.LET(_xlpm.d,UPPER(TRIM(CLEAN(SUBSTITUTE(F1054,CHAR(160),"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55" spans="2:11" hidden="1" x14ac:dyDescent="0.25">
      <c r="B1055" s="20">
        <v>45954</v>
      </c>
      <c r="C1055" s="2" t="s">
        <v>1</v>
      </c>
      <c r="D1055" s="2" t="s">
        <v>1148</v>
      </c>
      <c r="E1055" s="2" t="s">
        <v>236</v>
      </c>
      <c r="F1055" s="2" t="s">
        <v>879</v>
      </c>
      <c r="G1055" s="5">
        <v>100</v>
      </c>
      <c r="H1055" s="5">
        <v>12.8</v>
      </c>
      <c r="I1055" s="5">
        <v>1280</v>
      </c>
      <c r="J1055" s="5">
        <v>176699.65</v>
      </c>
      <c r="K1055" s="3" t="str" cm="1">
        <f t="array" ref="K1055">_xlfn.LET(_xlpm.d,UPPER(TRIM(CLEAN(SUBSTITUTE(F1055,CHAR(160),"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56" spans="2:11" hidden="1" x14ac:dyDescent="0.25">
      <c r="B1056" s="20">
        <v>45954</v>
      </c>
      <c r="C1056" s="2" t="s">
        <v>1</v>
      </c>
      <c r="D1056" s="2" t="s">
        <v>1149</v>
      </c>
      <c r="E1056" s="2" t="s">
        <v>234</v>
      </c>
      <c r="F1056" s="2" t="s">
        <v>879</v>
      </c>
      <c r="G1056" s="5">
        <v>10</v>
      </c>
      <c r="H1056" s="5">
        <v>12.8</v>
      </c>
      <c r="I1056" s="5">
        <v>128</v>
      </c>
      <c r="J1056" s="5">
        <v>176827.65</v>
      </c>
      <c r="K1056" s="3" t="str" cm="1">
        <f t="array" ref="K1056">_xlfn.LET(_xlpm.d,UPPER(TRIM(CLEAN(SUBSTITUTE(F1056,CHAR(160),"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57" spans="2:11" hidden="1" x14ac:dyDescent="0.25">
      <c r="B1057" s="20">
        <v>45958</v>
      </c>
      <c r="C1057" s="2" t="s">
        <v>1</v>
      </c>
      <c r="D1057" s="2" t="s">
        <v>1150</v>
      </c>
      <c r="E1057" s="2" t="s">
        <v>147</v>
      </c>
      <c r="F1057" s="2" t="s">
        <v>879</v>
      </c>
      <c r="G1057" s="5">
        <v>30</v>
      </c>
      <c r="H1057" s="5">
        <v>12.8</v>
      </c>
      <c r="I1057" s="5">
        <v>384</v>
      </c>
      <c r="J1057" s="5">
        <v>177211.65</v>
      </c>
      <c r="K1057" s="3" t="str" cm="1">
        <f t="array" ref="K1057">_xlfn.LET(_xlpm.d,UPPER(TRIM(CLEAN(SUBSTITUTE(F1057,CHAR(160),"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58" spans="2:11" hidden="1" x14ac:dyDescent="0.25">
      <c r="B1058" s="20">
        <v>45958</v>
      </c>
      <c r="C1058" s="2" t="s">
        <v>1</v>
      </c>
      <c r="D1058" s="2" t="s">
        <v>1151</v>
      </c>
      <c r="E1058" s="2" t="s">
        <v>156</v>
      </c>
      <c r="F1058" s="2" t="s">
        <v>879</v>
      </c>
      <c r="G1058" s="5">
        <v>50</v>
      </c>
      <c r="H1058" s="5">
        <v>12.8</v>
      </c>
      <c r="I1058" s="5">
        <v>640</v>
      </c>
      <c r="J1058" s="5">
        <v>177851.65</v>
      </c>
      <c r="K1058" s="3" t="str" cm="1">
        <f t="array" ref="K1058">_xlfn.LET(_xlpm.d,UPPER(TRIM(CLEAN(SUBSTITUTE(F1058,CHAR(160),"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59" spans="2:11" hidden="1" x14ac:dyDescent="0.25">
      <c r="B1059" s="20">
        <v>45959</v>
      </c>
      <c r="C1059" s="2" t="s">
        <v>1</v>
      </c>
      <c r="D1059" s="2" t="s">
        <v>1152</v>
      </c>
      <c r="E1059" s="2" t="s">
        <v>282</v>
      </c>
      <c r="F1059" s="2" t="s">
        <v>879</v>
      </c>
      <c r="G1059" s="5">
        <v>50</v>
      </c>
      <c r="H1059" s="5">
        <v>12.8</v>
      </c>
      <c r="I1059" s="5">
        <v>640</v>
      </c>
      <c r="J1059" s="5">
        <v>178491.65</v>
      </c>
      <c r="K1059" s="3" t="str" cm="1">
        <f t="array" ref="K1059">_xlfn.LET(_xlpm.d,UPPER(TRIM(CLEAN(SUBSTITUTE(F1059,CHAR(160),"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60" spans="2:11" hidden="1" x14ac:dyDescent="0.25">
      <c r="B1060" s="20">
        <v>45959</v>
      </c>
      <c r="C1060" s="2" t="s">
        <v>1</v>
      </c>
      <c r="D1060" s="2" t="s">
        <v>1153</v>
      </c>
      <c r="E1060" s="2" t="s">
        <v>149</v>
      </c>
      <c r="F1060" s="2" t="s">
        <v>879</v>
      </c>
      <c r="G1060" s="5">
        <v>50</v>
      </c>
      <c r="H1060" s="5">
        <v>12.8</v>
      </c>
      <c r="I1060" s="5">
        <v>640</v>
      </c>
      <c r="J1060" s="5">
        <v>179131.65</v>
      </c>
      <c r="K1060" s="3" t="str" cm="1">
        <f t="array" ref="K1060">_xlfn.LET(_xlpm.d,UPPER(TRIM(CLEAN(SUBSTITUTE(F1060,CHAR(160),"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61" spans="2:11" hidden="1" x14ac:dyDescent="0.25">
      <c r="B1061" s="20">
        <v>45959</v>
      </c>
      <c r="C1061" s="2" t="s">
        <v>1</v>
      </c>
      <c r="D1061" s="2" t="s">
        <v>1154</v>
      </c>
      <c r="E1061" s="2" t="s">
        <v>145</v>
      </c>
      <c r="F1061" s="2" t="s">
        <v>879</v>
      </c>
      <c r="G1061" s="5">
        <v>15</v>
      </c>
      <c r="H1061" s="5">
        <v>12.8</v>
      </c>
      <c r="I1061" s="5">
        <v>192</v>
      </c>
      <c r="J1061" s="5">
        <v>179323.65</v>
      </c>
      <c r="K1061" s="3" t="str" cm="1">
        <f t="array" ref="K1061">_xlfn.LET(_xlpm.d,UPPER(TRIM(CLEAN(SUBSTITUTE(F1061,CHAR(160),"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62" spans="2:11" hidden="1" x14ac:dyDescent="0.25">
      <c r="B1062" s="20">
        <v>45960</v>
      </c>
      <c r="C1062" s="2" t="s">
        <v>1</v>
      </c>
      <c r="D1062" s="2" t="s">
        <v>1155</v>
      </c>
      <c r="E1062" s="2" t="s">
        <v>180</v>
      </c>
      <c r="F1062" s="2" t="s">
        <v>879</v>
      </c>
      <c r="G1062" s="5">
        <v>50</v>
      </c>
      <c r="H1062" s="5">
        <v>12.8</v>
      </c>
      <c r="I1062" s="5">
        <v>640</v>
      </c>
      <c r="J1062" s="5">
        <v>179963.65</v>
      </c>
      <c r="K1062" s="3" t="str" cm="1">
        <f t="array" ref="K1062">_xlfn.LET(_xlpm.d,UPPER(TRIM(CLEAN(SUBSTITUTE(F1062,CHAR(160),"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63" spans="2:11" hidden="1" x14ac:dyDescent="0.25">
      <c r="B1063" s="20">
        <v>45960</v>
      </c>
      <c r="C1063" s="2" t="s">
        <v>1</v>
      </c>
      <c r="D1063" s="2" t="s">
        <v>1156</v>
      </c>
      <c r="E1063" s="2" t="s">
        <v>192</v>
      </c>
      <c r="F1063" s="2" t="s">
        <v>879</v>
      </c>
      <c r="G1063" s="5">
        <v>60</v>
      </c>
      <c r="H1063" s="5">
        <v>12.8</v>
      </c>
      <c r="I1063" s="5">
        <v>768</v>
      </c>
      <c r="J1063" s="5">
        <v>180731.65</v>
      </c>
      <c r="K1063" s="3" t="str" cm="1">
        <f t="array" ref="K1063">_xlfn.LET(_xlpm.d,UPPER(TRIM(CLEAN(SUBSTITUTE(F1063,CHAR(160),"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64" spans="2:11" hidden="1" x14ac:dyDescent="0.25">
      <c r="B1064" s="20">
        <v>45960</v>
      </c>
      <c r="C1064" s="2" t="s">
        <v>1</v>
      </c>
      <c r="D1064" s="2" t="s">
        <v>1157</v>
      </c>
      <c r="E1064" s="2" t="s">
        <v>135</v>
      </c>
      <c r="F1064" s="2" t="s">
        <v>879</v>
      </c>
      <c r="G1064" s="5">
        <v>50</v>
      </c>
      <c r="H1064" s="5">
        <v>12.8</v>
      </c>
      <c r="I1064" s="5">
        <v>640</v>
      </c>
      <c r="J1064" s="5">
        <v>181371.65</v>
      </c>
      <c r="K1064" s="3" t="str" cm="1">
        <f t="array" ref="K1064">_xlfn.LET(_xlpm.d,UPPER(TRIM(CLEAN(SUBSTITUTE(F1064,CHAR(160),"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65" spans="2:11" hidden="1" x14ac:dyDescent="0.25">
      <c r="B1065" s="20">
        <v>45961</v>
      </c>
      <c r="C1065" s="2" t="s">
        <v>1</v>
      </c>
      <c r="D1065" s="2" t="s">
        <v>1158</v>
      </c>
      <c r="E1065" s="2" t="s">
        <v>154</v>
      </c>
      <c r="F1065" s="2" t="s">
        <v>879</v>
      </c>
      <c r="G1065" s="5">
        <v>50</v>
      </c>
      <c r="H1065" s="5">
        <v>12.8</v>
      </c>
      <c r="I1065" s="5">
        <v>640</v>
      </c>
      <c r="J1065" s="5">
        <v>182011.65</v>
      </c>
      <c r="K1065" s="3" t="str" cm="1">
        <f t="array" ref="K1065">_xlfn.LET(_xlpm.d,UPPER(TRIM(CLEAN(SUBSTITUTE(F1065,CHAR(160),"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66" spans="2:11" hidden="1" x14ac:dyDescent="0.25">
      <c r="B1066" s="20">
        <v>45965</v>
      </c>
      <c r="C1066" s="2" t="s">
        <v>1</v>
      </c>
      <c r="D1066" s="2" t="s">
        <v>1159</v>
      </c>
      <c r="E1066" s="2" t="s">
        <v>234</v>
      </c>
      <c r="F1066" s="2" t="s">
        <v>879</v>
      </c>
      <c r="G1066" s="5">
        <v>25</v>
      </c>
      <c r="H1066" s="5">
        <v>12.8</v>
      </c>
      <c r="I1066" s="5">
        <v>320</v>
      </c>
      <c r="J1066" s="5">
        <v>182331.65</v>
      </c>
      <c r="K1066" s="3" t="str" cm="1">
        <f t="array" ref="K1066">_xlfn.LET(_xlpm.d,UPPER(TRIM(CLEAN(SUBSTITUTE(F1066,CHAR(160),"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67" spans="2:11" hidden="1" x14ac:dyDescent="0.25">
      <c r="B1067" s="20">
        <v>45965</v>
      </c>
      <c r="C1067" s="2" t="s">
        <v>1</v>
      </c>
      <c r="D1067" s="2" t="s">
        <v>1160</v>
      </c>
      <c r="E1067" s="2" t="s">
        <v>762</v>
      </c>
      <c r="F1067" s="2" t="s">
        <v>1161</v>
      </c>
      <c r="G1067" s="5">
        <v>25</v>
      </c>
      <c r="H1067" s="5">
        <v>10</v>
      </c>
      <c r="I1067" s="5">
        <v>250</v>
      </c>
      <c r="J1067" s="5">
        <v>182581.65</v>
      </c>
      <c r="K1067" s="3" t="str" cm="1">
        <f t="array" ref="K1067">_xlfn.LET(_xlpm.d,UPPER(TRIM(CLEAN(SUBSTITUTE(F1067,CHAR(160),"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68" spans="2:11" hidden="1" x14ac:dyDescent="0.25">
      <c r="B1068" s="20">
        <v>45967</v>
      </c>
      <c r="C1068" s="2" t="s">
        <v>1</v>
      </c>
      <c r="D1068" s="2" t="s">
        <v>718</v>
      </c>
      <c r="E1068" s="2" t="s">
        <v>168</v>
      </c>
      <c r="F1068" s="2" t="s">
        <v>879</v>
      </c>
      <c r="G1068" s="5">
        <v>50</v>
      </c>
      <c r="H1068" s="5">
        <v>12.8</v>
      </c>
      <c r="I1068" s="5">
        <v>640</v>
      </c>
      <c r="J1068" s="5">
        <v>183221.65</v>
      </c>
      <c r="K1068" s="3" t="str" cm="1">
        <f t="array" ref="K1068">_xlfn.LET(_xlpm.d,UPPER(TRIM(CLEAN(SUBSTITUTE(F1068,CHAR(160),"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69" spans="2:11" hidden="1" x14ac:dyDescent="0.25">
      <c r="B1069" s="20">
        <v>45967</v>
      </c>
      <c r="C1069" s="2" t="s">
        <v>1</v>
      </c>
      <c r="D1069" s="2" t="s">
        <v>1162</v>
      </c>
      <c r="E1069" s="2" t="s">
        <v>151</v>
      </c>
      <c r="F1069" s="2" t="s">
        <v>879</v>
      </c>
      <c r="G1069" s="5">
        <v>40</v>
      </c>
      <c r="H1069" s="5">
        <v>12.8</v>
      </c>
      <c r="I1069" s="5">
        <v>512</v>
      </c>
      <c r="J1069" s="5">
        <v>183733.65</v>
      </c>
      <c r="K1069" s="3" t="str" cm="1">
        <f t="array" ref="K1069">_xlfn.LET(_xlpm.d,UPPER(TRIM(CLEAN(SUBSTITUTE(F1069,CHAR(160),"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70" spans="2:11" hidden="1" x14ac:dyDescent="0.25">
      <c r="B1070" s="20">
        <v>45967</v>
      </c>
      <c r="C1070" s="2" t="s">
        <v>1</v>
      </c>
      <c r="D1070" s="2" t="s">
        <v>1163</v>
      </c>
      <c r="E1070" s="2" t="s">
        <v>874</v>
      </c>
      <c r="F1070" s="2" t="s">
        <v>879</v>
      </c>
      <c r="G1070" s="5">
        <v>38</v>
      </c>
      <c r="H1070" s="5">
        <v>9.75</v>
      </c>
      <c r="I1070" s="5">
        <v>370.5</v>
      </c>
      <c r="J1070" s="5">
        <v>184104.15</v>
      </c>
      <c r="K1070" s="3" t="str" cm="1">
        <f t="array" ref="K1070">_xlfn.LET(_xlpm.d,UPPER(TRIM(CLEAN(SUBSTITUTE(F1070,CHAR(160),"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71" spans="2:11" hidden="1" x14ac:dyDescent="0.25">
      <c r="B1071" s="20">
        <v>45967</v>
      </c>
      <c r="C1071" s="2" t="s">
        <v>1</v>
      </c>
      <c r="D1071" s="2" t="s">
        <v>1164</v>
      </c>
      <c r="E1071" s="2" t="s">
        <v>874</v>
      </c>
      <c r="F1071" s="2" t="s">
        <v>879</v>
      </c>
      <c r="G1071" s="5">
        <v>130</v>
      </c>
      <c r="H1071" s="5">
        <v>9.75</v>
      </c>
      <c r="I1071" s="5">
        <v>1267.5</v>
      </c>
      <c r="J1071" s="5">
        <v>185371.65</v>
      </c>
      <c r="K1071" s="3" t="str" cm="1">
        <f t="array" ref="K1071">_xlfn.LET(_xlpm.d,UPPER(TRIM(CLEAN(SUBSTITUTE(F1071,CHAR(160),"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72" spans="2:11" hidden="1" x14ac:dyDescent="0.25">
      <c r="B1072" s="20">
        <v>45968</v>
      </c>
      <c r="C1072" s="2" t="s">
        <v>1</v>
      </c>
      <c r="D1072" s="2" t="s">
        <v>1165</v>
      </c>
      <c r="E1072" s="2" t="s">
        <v>154</v>
      </c>
      <c r="F1072" s="2" t="s">
        <v>879</v>
      </c>
      <c r="G1072" s="5">
        <v>100</v>
      </c>
      <c r="H1072" s="5">
        <v>12.8</v>
      </c>
      <c r="I1072" s="5">
        <v>1280</v>
      </c>
      <c r="J1072" s="5">
        <v>186651.65</v>
      </c>
      <c r="K1072" s="3" t="str" cm="1">
        <f t="array" ref="K1072">_xlfn.LET(_xlpm.d,UPPER(TRIM(CLEAN(SUBSTITUTE(F1072,CHAR(160),"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73" spans="2:11" hidden="1" x14ac:dyDescent="0.25">
      <c r="B1073" s="20">
        <v>45968</v>
      </c>
      <c r="C1073" s="2" t="s">
        <v>1</v>
      </c>
      <c r="D1073" s="2" t="s">
        <v>1166</v>
      </c>
      <c r="E1073" s="2" t="s">
        <v>234</v>
      </c>
      <c r="F1073" s="2" t="s">
        <v>879</v>
      </c>
      <c r="G1073" s="5">
        <v>25</v>
      </c>
      <c r="H1073" s="5">
        <v>12.8</v>
      </c>
      <c r="I1073" s="5">
        <v>320</v>
      </c>
      <c r="J1073" s="5">
        <v>186971.65</v>
      </c>
      <c r="K1073" s="3" t="str" cm="1">
        <f t="array" ref="K1073">_xlfn.LET(_xlpm.d,UPPER(TRIM(CLEAN(SUBSTITUTE(F1073,CHAR(160),"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74" spans="2:11" hidden="1" x14ac:dyDescent="0.25">
      <c r="B1074" s="20">
        <v>45971</v>
      </c>
      <c r="C1074" s="2" t="s">
        <v>1</v>
      </c>
      <c r="D1074" s="2" t="s">
        <v>1167</v>
      </c>
      <c r="E1074" s="2" t="s">
        <v>160</v>
      </c>
      <c r="F1074" s="2" t="s">
        <v>879</v>
      </c>
      <c r="G1074" s="5">
        <v>50</v>
      </c>
      <c r="H1074" s="5">
        <v>12.8</v>
      </c>
      <c r="I1074" s="5">
        <v>640</v>
      </c>
      <c r="J1074" s="5">
        <v>187611.65</v>
      </c>
      <c r="K1074" s="3" t="str" cm="1">
        <f t="array" ref="K1074">_xlfn.LET(_xlpm.d,UPPER(TRIM(CLEAN(SUBSTITUTE(F1074,CHAR(160),"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75" spans="2:11" hidden="1" x14ac:dyDescent="0.25">
      <c r="B1075" s="20">
        <v>45973</v>
      </c>
      <c r="C1075" s="2" t="s">
        <v>1</v>
      </c>
      <c r="D1075" s="2" t="s">
        <v>1168</v>
      </c>
      <c r="E1075" s="2" t="s">
        <v>149</v>
      </c>
      <c r="F1075" s="2" t="s">
        <v>879</v>
      </c>
      <c r="G1075" s="5">
        <v>60</v>
      </c>
      <c r="H1075" s="5">
        <v>12.8</v>
      </c>
      <c r="I1075" s="5">
        <v>768</v>
      </c>
      <c r="J1075" s="5">
        <v>188379.65</v>
      </c>
      <c r="K1075" s="3" t="str" cm="1">
        <f t="array" ref="K1075">_xlfn.LET(_xlpm.d,UPPER(TRIM(CLEAN(SUBSTITUTE(F1075,CHAR(160),"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76" spans="2:11" hidden="1" x14ac:dyDescent="0.25">
      <c r="B1076" s="20">
        <v>45973</v>
      </c>
      <c r="C1076" s="2" t="s">
        <v>1</v>
      </c>
      <c r="D1076" s="2" t="s">
        <v>1169</v>
      </c>
      <c r="E1076" s="2" t="s">
        <v>282</v>
      </c>
      <c r="F1076" s="2" t="s">
        <v>879</v>
      </c>
      <c r="G1076" s="5">
        <v>25</v>
      </c>
      <c r="H1076" s="5">
        <v>12.8</v>
      </c>
      <c r="I1076" s="5">
        <v>320</v>
      </c>
      <c r="J1076" s="5">
        <v>188699.65</v>
      </c>
      <c r="K1076" s="3" t="str" cm="1">
        <f t="array" ref="K1076">_xlfn.LET(_xlpm.d,UPPER(TRIM(CLEAN(SUBSTITUTE(F1076,CHAR(160),"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77" spans="2:11" hidden="1" x14ac:dyDescent="0.25">
      <c r="B1077" s="20">
        <v>45974</v>
      </c>
      <c r="C1077" s="2" t="s">
        <v>1</v>
      </c>
      <c r="D1077" s="2" t="s">
        <v>1170</v>
      </c>
      <c r="E1077" s="2" t="s">
        <v>180</v>
      </c>
      <c r="F1077" s="2" t="s">
        <v>879</v>
      </c>
      <c r="G1077" s="5">
        <v>30</v>
      </c>
      <c r="H1077" s="5">
        <v>12.8</v>
      </c>
      <c r="I1077" s="5">
        <v>384</v>
      </c>
      <c r="J1077" s="5">
        <v>189083.65</v>
      </c>
      <c r="K1077" s="3" t="str" cm="1">
        <f t="array" ref="K1077">_xlfn.LET(_xlpm.d,UPPER(TRIM(CLEAN(SUBSTITUTE(F1077,CHAR(160),"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78" spans="2:11" hidden="1" x14ac:dyDescent="0.25">
      <c r="B1078" s="20">
        <v>45974</v>
      </c>
      <c r="C1078" s="2" t="s">
        <v>1</v>
      </c>
      <c r="D1078" s="2" t="s">
        <v>725</v>
      </c>
      <c r="E1078" s="2" t="s">
        <v>192</v>
      </c>
      <c r="F1078" s="2" t="s">
        <v>879</v>
      </c>
      <c r="G1078" s="5">
        <v>30</v>
      </c>
      <c r="H1078" s="5">
        <v>12.8</v>
      </c>
      <c r="I1078" s="5">
        <v>384</v>
      </c>
      <c r="J1078" s="5">
        <v>189467.65</v>
      </c>
      <c r="K1078" s="3" t="str" cm="1">
        <f t="array" ref="K1078">_xlfn.LET(_xlpm.d,UPPER(TRIM(CLEAN(SUBSTITUTE(F1078,CHAR(160),"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79" spans="2:11" hidden="1" x14ac:dyDescent="0.25">
      <c r="B1079" s="20">
        <v>45974</v>
      </c>
      <c r="C1079" s="2" t="s">
        <v>1</v>
      </c>
      <c r="D1079" s="2" t="s">
        <v>1171</v>
      </c>
      <c r="E1079" s="2" t="s">
        <v>151</v>
      </c>
      <c r="F1079" s="2" t="s">
        <v>879</v>
      </c>
      <c r="G1079" s="5">
        <v>10</v>
      </c>
      <c r="H1079" s="5">
        <v>12.8</v>
      </c>
      <c r="I1079" s="5">
        <v>128</v>
      </c>
      <c r="J1079" s="5">
        <v>189595.65</v>
      </c>
      <c r="K1079" s="3" t="str" cm="1">
        <f t="array" ref="K1079">_xlfn.LET(_xlpm.d,UPPER(TRIM(CLEAN(SUBSTITUTE(F1079,CHAR(160),"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80" spans="2:11" hidden="1" x14ac:dyDescent="0.25">
      <c r="B1080" s="20">
        <v>45975</v>
      </c>
      <c r="C1080" s="2" t="s">
        <v>1</v>
      </c>
      <c r="D1080" s="2" t="s">
        <v>1172</v>
      </c>
      <c r="E1080" s="2" t="s">
        <v>154</v>
      </c>
      <c r="F1080" s="2" t="s">
        <v>879</v>
      </c>
      <c r="G1080" s="5">
        <v>50</v>
      </c>
      <c r="H1080" s="5">
        <v>12.8</v>
      </c>
      <c r="I1080" s="5">
        <v>640</v>
      </c>
      <c r="J1080" s="5">
        <v>190235.65</v>
      </c>
      <c r="K1080" s="3" t="str" cm="1">
        <f t="array" ref="K1080">_xlfn.LET(_xlpm.d,UPPER(TRIM(CLEAN(SUBSTITUTE(F1080,CHAR(160),"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81" spans="2:11" hidden="1" x14ac:dyDescent="0.25">
      <c r="B1081" s="20">
        <v>45979</v>
      </c>
      <c r="C1081" s="2" t="s">
        <v>1</v>
      </c>
      <c r="D1081" s="2" t="s">
        <v>1173</v>
      </c>
      <c r="E1081" s="2" t="s">
        <v>162</v>
      </c>
      <c r="F1081" s="2" t="s">
        <v>879</v>
      </c>
      <c r="G1081" s="5">
        <v>20</v>
      </c>
      <c r="H1081" s="5">
        <v>12.8</v>
      </c>
      <c r="I1081" s="5">
        <v>256</v>
      </c>
      <c r="J1081" s="5">
        <v>190491.65</v>
      </c>
      <c r="K1081" s="3" t="str" cm="1">
        <f t="array" ref="K1081">_xlfn.LET(_xlpm.d,UPPER(TRIM(CLEAN(SUBSTITUTE(F1081,CHAR(160),"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82" spans="2:11" hidden="1" x14ac:dyDescent="0.25">
      <c r="B1082" s="20">
        <v>45980</v>
      </c>
      <c r="C1082" s="2" t="s">
        <v>1</v>
      </c>
      <c r="D1082" s="2" t="s">
        <v>1174</v>
      </c>
      <c r="E1082" s="2" t="s">
        <v>145</v>
      </c>
      <c r="F1082" s="2" t="s">
        <v>879</v>
      </c>
      <c r="G1082" s="5">
        <v>25</v>
      </c>
      <c r="H1082" s="5">
        <v>12.8</v>
      </c>
      <c r="I1082" s="5">
        <v>320</v>
      </c>
      <c r="J1082" s="5">
        <v>190811.65</v>
      </c>
      <c r="K1082" s="3" t="str" cm="1">
        <f t="array" ref="K1082">_xlfn.LET(_xlpm.d,UPPER(TRIM(CLEAN(SUBSTITUTE(F1082,CHAR(160),"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83" spans="2:11" hidden="1" x14ac:dyDescent="0.25">
      <c r="B1083" s="20">
        <v>45981</v>
      </c>
      <c r="C1083" s="2" t="s">
        <v>1</v>
      </c>
      <c r="D1083" s="2" t="s">
        <v>1175</v>
      </c>
      <c r="E1083" s="2" t="s">
        <v>160</v>
      </c>
      <c r="F1083" s="2" t="s">
        <v>879</v>
      </c>
      <c r="G1083" s="5">
        <v>25</v>
      </c>
      <c r="H1083" s="5">
        <v>12.8</v>
      </c>
      <c r="I1083" s="5">
        <v>320</v>
      </c>
      <c r="J1083" s="5">
        <v>191131.65</v>
      </c>
      <c r="K1083" s="3" t="str" cm="1">
        <f t="array" ref="K1083">_xlfn.LET(_xlpm.d,UPPER(TRIM(CLEAN(SUBSTITUTE(F1083,CHAR(160),"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84" spans="2:11" hidden="1" x14ac:dyDescent="0.25">
      <c r="B1084" s="20">
        <v>45981</v>
      </c>
      <c r="C1084" s="2" t="s">
        <v>1</v>
      </c>
      <c r="D1084" s="2" t="s">
        <v>1176</v>
      </c>
      <c r="E1084" s="2" t="s">
        <v>192</v>
      </c>
      <c r="F1084" s="2" t="s">
        <v>879</v>
      </c>
      <c r="G1084" s="5">
        <v>60</v>
      </c>
      <c r="H1084" s="5">
        <v>12.8</v>
      </c>
      <c r="I1084" s="5">
        <v>768</v>
      </c>
      <c r="J1084" s="5">
        <v>191899.65</v>
      </c>
      <c r="K1084" s="3" t="str" cm="1">
        <f t="array" ref="K1084">_xlfn.LET(_xlpm.d,UPPER(TRIM(CLEAN(SUBSTITUTE(F1084,CHAR(160),"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85" spans="2:11" hidden="1" x14ac:dyDescent="0.25">
      <c r="B1085" s="20">
        <v>45981</v>
      </c>
      <c r="C1085" s="2" t="s">
        <v>1</v>
      </c>
      <c r="D1085" s="2" t="s">
        <v>1177</v>
      </c>
      <c r="E1085" s="2" t="s">
        <v>135</v>
      </c>
      <c r="F1085" s="2" t="s">
        <v>879</v>
      </c>
      <c r="G1085" s="5">
        <v>60</v>
      </c>
      <c r="H1085" s="5">
        <v>12.8</v>
      </c>
      <c r="I1085" s="5">
        <v>768</v>
      </c>
      <c r="J1085" s="5">
        <v>192667.65</v>
      </c>
      <c r="K1085" s="3" t="str" cm="1">
        <f t="array" ref="K1085">_xlfn.LET(_xlpm.d,UPPER(TRIM(CLEAN(SUBSTITUTE(F1085,CHAR(160),"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86" spans="2:11" hidden="1" x14ac:dyDescent="0.25">
      <c r="B1086" s="20">
        <v>45981</v>
      </c>
      <c r="C1086" s="2" t="s">
        <v>1</v>
      </c>
      <c r="D1086" s="2" t="s">
        <v>1178</v>
      </c>
      <c r="E1086" s="2" t="s">
        <v>282</v>
      </c>
      <c r="F1086" s="2" t="s">
        <v>879</v>
      </c>
      <c r="G1086" s="5">
        <v>25</v>
      </c>
      <c r="H1086" s="5">
        <v>12.8</v>
      </c>
      <c r="I1086" s="5">
        <v>320</v>
      </c>
      <c r="J1086" s="5">
        <v>192987.65</v>
      </c>
      <c r="K1086" s="3" t="str" cm="1">
        <f t="array" ref="K1086">_xlfn.LET(_xlpm.d,UPPER(TRIM(CLEAN(SUBSTITUTE(F1086,CHAR(160),"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87" spans="2:11" hidden="1" x14ac:dyDescent="0.25">
      <c r="B1087" s="20">
        <v>45981</v>
      </c>
      <c r="C1087" s="2" t="s">
        <v>1</v>
      </c>
      <c r="D1087" s="2" t="s">
        <v>1179</v>
      </c>
      <c r="E1087" s="2" t="s">
        <v>197</v>
      </c>
      <c r="F1087" s="2" t="s">
        <v>879</v>
      </c>
      <c r="G1087" s="5">
        <v>50</v>
      </c>
      <c r="H1087" s="5">
        <v>12.8</v>
      </c>
      <c r="I1087" s="5">
        <v>640</v>
      </c>
      <c r="J1087" s="5">
        <v>193627.65</v>
      </c>
      <c r="K1087" s="3" t="str" cm="1">
        <f t="array" ref="K1087">_xlfn.LET(_xlpm.d,UPPER(TRIM(CLEAN(SUBSTITUTE(F1087,CHAR(160),"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88" spans="2:11" hidden="1" x14ac:dyDescent="0.25">
      <c r="B1088" s="20">
        <v>45982</v>
      </c>
      <c r="C1088" s="2" t="s">
        <v>1</v>
      </c>
      <c r="D1088" s="2" t="s">
        <v>1180</v>
      </c>
      <c r="E1088" s="2" t="s">
        <v>236</v>
      </c>
      <c r="F1088" s="2" t="s">
        <v>879</v>
      </c>
      <c r="G1088" s="5">
        <v>50</v>
      </c>
      <c r="H1088" s="5">
        <v>12.8</v>
      </c>
      <c r="I1088" s="5">
        <v>640</v>
      </c>
      <c r="J1088" s="5">
        <v>194267.65</v>
      </c>
      <c r="K1088" s="3" t="str" cm="1">
        <f t="array" ref="K1088">_xlfn.LET(_xlpm.d,UPPER(TRIM(CLEAN(SUBSTITUTE(F1088,CHAR(160),"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89" spans="2:11" hidden="1" x14ac:dyDescent="0.25">
      <c r="B1089" s="20">
        <v>45982</v>
      </c>
      <c r="C1089" s="2" t="s">
        <v>1</v>
      </c>
      <c r="D1089" s="2" t="s">
        <v>1181</v>
      </c>
      <c r="E1089" s="2" t="s">
        <v>874</v>
      </c>
      <c r="F1089" s="2" t="s">
        <v>879</v>
      </c>
      <c r="G1089" s="5">
        <v>180</v>
      </c>
      <c r="H1089" s="5">
        <v>9.75</v>
      </c>
      <c r="I1089" s="5">
        <v>1755</v>
      </c>
      <c r="J1089" s="5">
        <v>196022.65</v>
      </c>
      <c r="K1089" s="3" t="str" cm="1">
        <f t="array" ref="K1089">_xlfn.LET(_xlpm.d,UPPER(TRIM(CLEAN(SUBSTITUTE(F1089,CHAR(160),"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90" spans="2:11" hidden="1" x14ac:dyDescent="0.25">
      <c r="B1090" s="20">
        <v>46002</v>
      </c>
      <c r="C1090" s="2" t="s">
        <v>1</v>
      </c>
      <c r="D1090" s="2" t="s">
        <v>1182</v>
      </c>
      <c r="E1090" s="2" t="s">
        <v>874</v>
      </c>
      <c r="F1090" s="2" t="s">
        <v>879</v>
      </c>
      <c r="G1090" s="5">
        <v>53</v>
      </c>
      <c r="H1090" s="5">
        <v>9.75</v>
      </c>
      <c r="I1090" s="5">
        <v>516.75</v>
      </c>
      <c r="J1090" s="5">
        <v>196539.4</v>
      </c>
      <c r="K1090" s="3" t="str" cm="1">
        <f t="array" ref="K1090">_xlfn.LET(_xlpm.d,UPPER(TRIM(CLEAN(SUBSTITUTE(F1090,CHAR(160),"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91" spans="2:11" hidden="1" x14ac:dyDescent="0.25">
      <c r="B1091" s="20">
        <v>46003</v>
      </c>
      <c r="C1091" s="2" t="s">
        <v>1</v>
      </c>
      <c r="D1091" s="2" t="s">
        <v>138</v>
      </c>
      <c r="E1091" s="2" t="s">
        <v>139</v>
      </c>
      <c r="F1091" s="2" t="s">
        <v>879</v>
      </c>
      <c r="G1091" s="5">
        <v>15</v>
      </c>
      <c r="H1091" s="5">
        <v>11.9</v>
      </c>
      <c r="I1091" s="5">
        <v>178.5</v>
      </c>
      <c r="J1091" s="5">
        <v>196717.9</v>
      </c>
      <c r="K1091" s="3" t="str" cm="1">
        <f t="array" ref="K1091">_xlfn.LET(_xlpm.d,UPPER(TRIM(CLEAN(SUBSTITUTE(F1091,CHAR(160),"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92" spans="2:11" hidden="1" x14ac:dyDescent="0.25">
      <c r="B1092" s="20">
        <v>46008</v>
      </c>
      <c r="C1092" s="2" t="s">
        <v>1</v>
      </c>
      <c r="D1092" s="2" t="s">
        <v>1183</v>
      </c>
      <c r="E1092" s="2" t="s">
        <v>162</v>
      </c>
      <c r="F1092" s="2" t="s">
        <v>879</v>
      </c>
      <c r="G1092" s="5">
        <v>60</v>
      </c>
      <c r="H1092" s="5">
        <v>12.8</v>
      </c>
      <c r="I1092" s="5">
        <v>768</v>
      </c>
      <c r="J1092" s="5">
        <v>197485.9</v>
      </c>
      <c r="K1092" s="3" t="str" cm="1">
        <f t="array" ref="K1092">_xlfn.LET(_xlpm.d,UPPER(TRIM(CLEAN(SUBSTITUTE(F1092,CHAR(160),"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93" spans="2:11" hidden="1" x14ac:dyDescent="0.25">
      <c r="B1093" s="20">
        <v>46009</v>
      </c>
      <c r="C1093" s="2" t="s">
        <v>1</v>
      </c>
      <c r="D1093" s="2" t="s">
        <v>1184</v>
      </c>
      <c r="E1093" s="2" t="s">
        <v>192</v>
      </c>
      <c r="F1093" s="2" t="s">
        <v>879</v>
      </c>
      <c r="G1093" s="5">
        <v>60</v>
      </c>
      <c r="H1093" s="5">
        <v>12.8</v>
      </c>
      <c r="I1093" s="5">
        <v>768</v>
      </c>
      <c r="J1093" s="5">
        <v>198253.9</v>
      </c>
      <c r="K1093" s="3" t="str" cm="1">
        <f t="array" ref="K1093">_xlfn.LET(_xlpm.d,UPPER(TRIM(CLEAN(SUBSTITUTE(F1093,CHAR(160),"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94" spans="2:11" hidden="1" x14ac:dyDescent="0.25">
      <c r="B1094" s="20">
        <v>46009</v>
      </c>
      <c r="C1094" s="2" t="s">
        <v>1</v>
      </c>
      <c r="D1094" s="2" t="s">
        <v>1185</v>
      </c>
      <c r="E1094" s="2" t="s">
        <v>135</v>
      </c>
      <c r="F1094" s="2" t="s">
        <v>1186</v>
      </c>
      <c r="G1094" s="5">
        <v>60</v>
      </c>
      <c r="H1094" s="5">
        <v>12.8</v>
      </c>
      <c r="I1094" s="5">
        <v>768</v>
      </c>
      <c r="J1094" s="5">
        <v>199021.9</v>
      </c>
      <c r="K1094" s="3" t="str" cm="1">
        <f t="array" ref="K1094">_xlfn.LET(_xlpm.d,UPPER(TRIM(CLEAN(SUBSTITUTE(F1094,CHAR(160),"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95" spans="2:11" hidden="1" x14ac:dyDescent="0.25">
      <c r="B1095" s="20">
        <v>46009</v>
      </c>
      <c r="C1095" s="2" t="s">
        <v>1</v>
      </c>
      <c r="D1095" s="2" t="s">
        <v>1187</v>
      </c>
      <c r="E1095" s="2" t="s">
        <v>149</v>
      </c>
      <c r="F1095" s="2" t="s">
        <v>879</v>
      </c>
      <c r="G1095" s="5">
        <v>50</v>
      </c>
      <c r="H1095" s="5">
        <v>12.8</v>
      </c>
      <c r="I1095" s="5">
        <v>640</v>
      </c>
      <c r="J1095" s="5">
        <v>199661.9</v>
      </c>
      <c r="K1095" s="3" t="str" cm="1">
        <f t="array" ref="K1095">_xlfn.LET(_xlpm.d,UPPER(TRIM(CLEAN(SUBSTITUTE(F1095,CHAR(160),"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96" spans="2:11" hidden="1" x14ac:dyDescent="0.25">
      <c r="B1096" s="20">
        <v>46010</v>
      </c>
      <c r="C1096" s="2" t="s">
        <v>1</v>
      </c>
      <c r="D1096" s="2" t="s">
        <v>1188</v>
      </c>
      <c r="E1096" s="2" t="s">
        <v>236</v>
      </c>
      <c r="F1096" s="2" t="s">
        <v>879</v>
      </c>
      <c r="G1096" s="5">
        <v>100</v>
      </c>
      <c r="H1096" s="5">
        <v>12.8</v>
      </c>
      <c r="I1096" s="5">
        <v>1280</v>
      </c>
      <c r="J1096" s="5">
        <v>200941.9</v>
      </c>
      <c r="K1096" s="3" t="str" cm="1">
        <f t="array" ref="K1096">_xlfn.LET(_xlpm.d,UPPER(TRIM(CLEAN(SUBSTITUTE(F1096,CHAR(160),"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97" spans="2:11" hidden="1" x14ac:dyDescent="0.25">
      <c r="B1097" s="20">
        <v>46011</v>
      </c>
      <c r="C1097" s="2" t="s">
        <v>1</v>
      </c>
      <c r="D1097" s="2" t="s">
        <v>855</v>
      </c>
      <c r="E1097" s="2" t="s">
        <v>43</v>
      </c>
      <c r="F1097" s="2" t="s">
        <v>879</v>
      </c>
      <c r="G1097" s="5">
        <v>10</v>
      </c>
      <c r="H1097" s="5">
        <v>11.95</v>
      </c>
      <c r="I1097" s="5">
        <v>119.5</v>
      </c>
      <c r="J1097" s="5">
        <v>201061.4</v>
      </c>
      <c r="K1097" s="3" t="str" cm="1">
        <f t="array" ref="K1097">_xlfn.LET(_xlpm.d,UPPER(TRIM(CLEAN(SUBSTITUTE(F1097,CHAR(160),"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98" spans="2:11" hidden="1" x14ac:dyDescent="0.25">
      <c r="B1098" s="20">
        <v>46015</v>
      </c>
      <c r="C1098" s="2" t="s">
        <v>1</v>
      </c>
      <c r="D1098" s="2" t="s">
        <v>148</v>
      </c>
      <c r="E1098" s="2" t="s">
        <v>149</v>
      </c>
      <c r="F1098" s="2" t="s">
        <v>879</v>
      </c>
      <c r="G1098" s="5">
        <v>45</v>
      </c>
      <c r="H1098" s="5">
        <v>12.8</v>
      </c>
      <c r="I1098" s="5">
        <v>576</v>
      </c>
      <c r="J1098" s="5">
        <v>201637.4</v>
      </c>
      <c r="K1098" s="3" t="str" cm="1">
        <f t="array" ref="K1098">_xlfn.LET(_xlpm.d,UPPER(TRIM(CLEAN(SUBSTITUTE(F1098,CHAR(160),"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099" spans="2:11" hidden="1" x14ac:dyDescent="0.25">
      <c r="B1099" s="20">
        <v>46021</v>
      </c>
      <c r="C1099" s="2" t="s">
        <v>1</v>
      </c>
      <c r="D1099" s="2" t="s">
        <v>1189</v>
      </c>
      <c r="E1099" s="2" t="s">
        <v>266</v>
      </c>
      <c r="F1099" s="2" t="s">
        <v>1186</v>
      </c>
      <c r="G1099" s="5">
        <v>50</v>
      </c>
      <c r="H1099" s="5">
        <v>12.8</v>
      </c>
      <c r="I1099" s="5">
        <v>640</v>
      </c>
      <c r="J1099" s="5">
        <v>202277.4</v>
      </c>
      <c r="K1099" s="3" t="str" cm="1">
        <f t="array" ref="K1099">_xlfn.LET(_xlpm.d,UPPER(TRIM(CLEAN(SUBSTITUTE(F1099,CHAR(160),"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00" spans="2:11" hidden="1" x14ac:dyDescent="0.25">
      <c r="B1100" s="20">
        <v>46022</v>
      </c>
      <c r="C1100" s="2" t="s">
        <v>1</v>
      </c>
      <c r="D1100" s="2" t="s">
        <v>1190</v>
      </c>
      <c r="E1100" s="2" t="s">
        <v>149</v>
      </c>
      <c r="F1100" s="2" t="s">
        <v>879</v>
      </c>
      <c r="G1100" s="5">
        <v>50</v>
      </c>
      <c r="H1100" s="5">
        <v>12.8</v>
      </c>
      <c r="I1100" s="5">
        <v>640</v>
      </c>
      <c r="J1100" s="5">
        <v>202917.4</v>
      </c>
      <c r="K1100" s="3" t="str" cm="1">
        <f t="array" ref="K1100">_xlfn.LET(_xlpm.d,UPPER(TRIM(CLEAN(SUBSTITUTE(F1100,CHAR(160),"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01" spans="2:11" hidden="1" x14ac:dyDescent="0.25">
      <c r="B1101" s="20">
        <v>46028</v>
      </c>
      <c r="C1101" s="2" t="s">
        <v>1</v>
      </c>
      <c r="D1101" s="2" t="s">
        <v>155</v>
      </c>
      <c r="E1101" s="2" t="s">
        <v>156</v>
      </c>
      <c r="F1101" s="2" t="s">
        <v>879</v>
      </c>
      <c r="G1101" s="5">
        <v>50</v>
      </c>
      <c r="H1101" s="5">
        <v>12.8</v>
      </c>
      <c r="I1101" s="5">
        <v>640</v>
      </c>
      <c r="J1101" s="5">
        <v>203557.4</v>
      </c>
      <c r="K1101" s="3" t="str" cm="1">
        <f t="array" ref="K1101">_xlfn.LET(_xlpm.d,UPPER(TRIM(CLEAN(SUBSTITUTE(F1101,CHAR(160),"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02" spans="2:11" hidden="1" x14ac:dyDescent="0.25">
      <c r="B1102" s="20">
        <v>46031</v>
      </c>
      <c r="C1102" s="2" t="s">
        <v>1</v>
      </c>
      <c r="D1102" s="2" t="s">
        <v>1191</v>
      </c>
      <c r="E1102" s="2" t="s">
        <v>192</v>
      </c>
      <c r="F1102" s="2" t="s">
        <v>879</v>
      </c>
      <c r="G1102" s="5">
        <v>60</v>
      </c>
      <c r="H1102" s="5">
        <v>12.8</v>
      </c>
      <c r="I1102" s="5">
        <v>768</v>
      </c>
      <c r="J1102" s="5">
        <v>204325.4</v>
      </c>
      <c r="K1102" s="3" t="str" cm="1">
        <f t="array" ref="K1102">_xlfn.LET(_xlpm.d,UPPER(TRIM(CLEAN(SUBSTITUTE(F1102,CHAR(160),"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03" spans="2:11" hidden="1" x14ac:dyDescent="0.25">
      <c r="B1103" s="20">
        <v>46035</v>
      </c>
      <c r="C1103" s="2" t="s">
        <v>1</v>
      </c>
      <c r="D1103" s="2" t="s">
        <v>1192</v>
      </c>
      <c r="E1103" s="2" t="s">
        <v>162</v>
      </c>
      <c r="F1103" s="2" t="s">
        <v>879</v>
      </c>
      <c r="G1103" s="5">
        <v>60</v>
      </c>
      <c r="H1103" s="5">
        <v>12.8</v>
      </c>
      <c r="I1103" s="5">
        <v>768</v>
      </c>
      <c r="J1103" s="5">
        <v>205093.4</v>
      </c>
      <c r="K1103" s="3" t="str" cm="1">
        <f t="array" ref="K1103">_xlfn.LET(_xlpm.d,UPPER(TRIM(CLEAN(SUBSTITUTE(F1103,CHAR(160),"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04" spans="2:11" hidden="1" x14ac:dyDescent="0.25">
      <c r="B1104" s="20">
        <v>46036</v>
      </c>
      <c r="C1104" s="2" t="s">
        <v>1</v>
      </c>
      <c r="D1104" s="2" t="s">
        <v>1193</v>
      </c>
      <c r="E1104" s="2" t="s">
        <v>141</v>
      </c>
      <c r="F1104" s="2" t="s">
        <v>879</v>
      </c>
      <c r="G1104" s="5">
        <v>50</v>
      </c>
      <c r="H1104" s="5">
        <v>12.8</v>
      </c>
      <c r="I1104" s="5">
        <v>640</v>
      </c>
      <c r="J1104" s="5">
        <v>205733.4</v>
      </c>
      <c r="K1104" s="3" t="str" cm="1">
        <f t="array" ref="K1104">_xlfn.LET(_xlpm.d,UPPER(TRIM(CLEAN(SUBSTITUTE(F1104,CHAR(160),"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05" spans="2:11" hidden="1" x14ac:dyDescent="0.25">
      <c r="B1105" s="20">
        <v>46036</v>
      </c>
      <c r="C1105" s="2" t="s">
        <v>1</v>
      </c>
      <c r="D1105" s="2" t="s">
        <v>1194</v>
      </c>
      <c r="E1105" s="2" t="s">
        <v>189</v>
      </c>
      <c r="F1105" s="2" t="s">
        <v>879</v>
      </c>
      <c r="G1105" s="5">
        <v>50</v>
      </c>
      <c r="H1105" s="5">
        <v>12.8</v>
      </c>
      <c r="I1105" s="5">
        <v>640</v>
      </c>
      <c r="J1105" s="5">
        <v>206373.4</v>
      </c>
      <c r="K1105" s="3" t="str" cm="1">
        <f t="array" ref="K1105">_xlfn.LET(_xlpm.d,UPPER(TRIM(CLEAN(SUBSTITUTE(F1105,CHAR(160),"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06" spans="2:11" hidden="1" x14ac:dyDescent="0.25">
      <c r="B1106" s="20">
        <v>46036</v>
      </c>
      <c r="C1106" s="2" t="s">
        <v>1</v>
      </c>
      <c r="D1106" s="2" t="s">
        <v>1195</v>
      </c>
      <c r="E1106" s="2" t="s">
        <v>151</v>
      </c>
      <c r="F1106" s="2" t="s">
        <v>879</v>
      </c>
      <c r="G1106" s="5">
        <v>25</v>
      </c>
      <c r="H1106" s="5">
        <v>12.8</v>
      </c>
      <c r="I1106" s="5">
        <v>320</v>
      </c>
      <c r="J1106" s="5">
        <v>206693.4</v>
      </c>
      <c r="K1106" s="3" t="str" cm="1">
        <f t="array" ref="K1106">_xlfn.LET(_xlpm.d,UPPER(TRIM(CLEAN(SUBSTITUTE(F1106,CHAR(160),"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07" spans="2:11" hidden="1" x14ac:dyDescent="0.25">
      <c r="B1107" s="20">
        <v>46041</v>
      </c>
      <c r="C1107" s="2" t="s">
        <v>1</v>
      </c>
      <c r="D1107" s="2" t="s">
        <v>1196</v>
      </c>
      <c r="E1107" s="2" t="s">
        <v>874</v>
      </c>
      <c r="F1107" s="2" t="s">
        <v>879</v>
      </c>
      <c r="G1107" s="5">
        <v>50</v>
      </c>
      <c r="H1107" s="5">
        <v>18</v>
      </c>
      <c r="I1107" s="5">
        <v>900</v>
      </c>
      <c r="J1107" s="5">
        <v>207593.4</v>
      </c>
      <c r="K1107" s="3" t="str" cm="1">
        <f t="array" ref="K1107">_xlfn.LET(_xlpm.d,UPPER(TRIM(CLEAN(SUBSTITUTE(F1107,CHAR(160),"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08" spans="2:11" hidden="1" x14ac:dyDescent="0.25">
      <c r="B1108" s="20">
        <v>46065</v>
      </c>
      <c r="C1108" s="2" t="s">
        <v>1</v>
      </c>
      <c r="D1108" s="2" t="s">
        <v>1197</v>
      </c>
      <c r="E1108" s="2" t="s">
        <v>160</v>
      </c>
      <c r="F1108" s="2" t="s">
        <v>879</v>
      </c>
      <c r="G1108" s="5">
        <v>60</v>
      </c>
      <c r="H1108" s="5">
        <v>12.8</v>
      </c>
      <c r="I1108" s="5">
        <v>768</v>
      </c>
      <c r="J1108" s="5">
        <v>208361.4</v>
      </c>
      <c r="K1108" s="3" t="str" cm="1">
        <f t="array" ref="K1108">_xlfn.LET(_xlpm.d,UPPER(TRIM(CLEAN(SUBSTITUTE(F1108,CHAR(160),"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09" spans="2:11" hidden="1" x14ac:dyDescent="0.25">
      <c r="B1109" s="20">
        <v>46065</v>
      </c>
      <c r="C1109" s="2" t="s">
        <v>1</v>
      </c>
      <c r="D1109" s="2" t="s">
        <v>1198</v>
      </c>
      <c r="E1109" s="2" t="s">
        <v>135</v>
      </c>
      <c r="F1109" s="2" t="s">
        <v>1186</v>
      </c>
      <c r="G1109" s="5">
        <v>60</v>
      </c>
      <c r="H1109" s="5">
        <v>12.8</v>
      </c>
      <c r="I1109" s="5">
        <v>768</v>
      </c>
      <c r="J1109" s="5">
        <v>209129.4</v>
      </c>
      <c r="K1109" s="3" t="str" cm="1">
        <f t="array" ref="K1109">_xlfn.LET(_xlpm.d,UPPER(TRIM(CLEAN(SUBSTITUTE(F1109,CHAR(160),"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10" spans="2:11" hidden="1" x14ac:dyDescent="0.25">
      <c r="B1110" s="20">
        <v>46065</v>
      </c>
      <c r="C1110" s="2" t="s">
        <v>1</v>
      </c>
      <c r="D1110" s="2" t="s">
        <v>1199</v>
      </c>
      <c r="E1110" s="2" t="s">
        <v>192</v>
      </c>
      <c r="F1110" s="2" t="s">
        <v>879</v>
      </c>
      <c r="G1110" s="5">
        <v>60</v>
      </c>
      <c r="H1110" s="5">
        <v>12.8</v>
      </c>
      <c r="I1110" s="5">
        <v>768</v>
      </c>
      <c r="J1110" s="5">
        <v>209897.4</v>
      </c>
      <c r="K1110" s="3" t="str" cm="1">
        <f t="array" ref="K1110">_xlfn.LET(_xlpm.d,UPPER(TRIM(CLEAN(SUBSTITUTE(F1110,CHAR(160),"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11" spans="2:11" hidden="1" x14ac:dyDescent="0.25">
      <c r="B1111" s="20">
        <v>46065</v>
      </c>
      <c r="C1111" s="2" t="s">
        <v>1</v>
      </c>
      <c r="D1111" s="2" t="s">
        <v>1200</v>
      </c>
      <c r="E1111" s="2" t="s">
        <v>149</v>
      </c>
      <c r="F1111" s="2" t="s">
        <v>879</v>
      </c>
      <c r="G1111" s="5">
        <v>60</v>
      </c>
      <c r="H1111" s="5">
        <v>12.8</v>
      </c>
      <c r="I1111" s="5">
        <v>768</v>
      </c>
      <c r="J1111" s="5">
        <v>210665.4</v>
      </c>
      <c r="K1111" s="3" t="str" cm="1">
        <f t="array" ref="K1111">_xlfn.LET(_xlpm.d,UPPER(TRIM(CLEAN(SUBSTITUTE(F1111,CHAR(160),"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12" spans="2:11" hidden="1" x14ac:dyDescent="0.25">
      <c r="B1112" s="20">
        <v>46066</v>
      </c>
      <c r="C1112" s="2" t="s">
        <v>1</v>
      </c>
      <c r="D1112" s="2" t="s">
        <v>1201</v>
      </c>
      <c r="E1112" s="2" t="s">
        <v>236</v>
      </c>
      <c r="F1112" s="2" t="s">
        <v>879</v>
      </c>
      <c r="G1112" s="5">
        <v>100</v>
      </c>
      <c r="H1112" s="5">
        <v>12.8</v>
      </c>
      <c r="I1112" s="5">
        <v>1280</v>
      </c>
      <c r="J1112" s="5">
        <v>211945.4</v>
      </c>
      <c r="K1112" s="3" t="str" cm="1">
        <f t="array" ref="K1112">_xlfn.LET(_xlpm.d,UPPER(TRIM(CLEAN(SUBSTITUTE(F1112,CHAR(160),"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13" spans="2:11" hidden="1" x14ac:dyDescent="0.25">
      <c r="B1113" s="20">
        <v>46066</v>
      </c>
      <c r="C1113" s="2" t="s">
        <v>1</v>
      </c>
      <c r="D1113" s="2" t="s">
        <v>1202</v>
      </c>
      <c r="E1113" s="2" t="s">
        <v>154</v>
      </c>
      <c r="F1113" s="2" t="s">
        <v>879</v>
      </c>
      <c r="G1113" s="5">
        <v>60</v>
      </c>
      <c r="H1113" s="5">
        <v>12.8</v>
      </c>
      <c r="I1113" s="5">
        <v>768</v>
      </c>
      <c r="J1113" s="5">
        <v>212713.4</v>
      </c>
      <c r="K1113" s="3" t="str" cm="1">
        <f t="array" ref="K1113">_xlfn.LET(_xlpm.d,UPPER(TRIM(CLEAN(SUBSTITUTE(F1113,CHAR(160),"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14" spans="2:11" hidden="1" x14ac:dyDescent="0.25">
      <c r="B1114" s="20">
        <v>46066</v>
      </c>
      <c r="C1114" s="2" t="s">
        <v>1</v>
      </c>
      <c r="D1114" s="2" t="s">
        <v>1203</v>
      </c>
      <c r="E1114" s="2" t="s">
        <v>238</v>
      </c>
      <c r="F1114" s="2" t="s">
        <v>879</v>
      </c>
      <c r="G1114" s="5">
        <v>50</v>
      </c>
      <c r="H1114" s="5">
        <v>12.8</v>
      </c>
      <c r="I1114" s="5">
        <v>640</v>
      </c>
      <c r="J1114" s="5">
        <v>213353.4</v>
      </c>
      <c r="K1114" s="3" t="str" cm="1">
        <f t="array" ref="K1114">_xlfn.LET(_xlpm.d,UPPER(TRIM(CLEAN(SUBSTITUTE(F1114,CHAR(160),"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15" spans="2:11" hidden="1" x14ac:dyDescent="0.25">
      <c r="B1115" s="20">
        <v>46066</v>
      </c>
      <c r="C1115" s="2" t="s">
        <v>1</v>
      </c>
      <c r="D1115" s="2" t="s">
        <v>82</v>
      </c>
      <c r="E1115" s="2" t="s">
        <v>43</v>
      </c>
      <c r="F1115" s="2" t="s">
        <v>879</v>
      </c>
      <c r="G1115" s="5">
        <v>10</v>
      </c>
      <c r="H1115" s="5">
        <v>11.95</v>
      </c>
      <c r="I1115" s="5">
        <v>119.5</v>
      </c>
      <c r="J1115" s="5">
        <v>213472.9</v>
      </c>
      <c r="K1115" s="3" t="str" cm="1">
        <f t="array" ref="K1115">_xlfn.LET(_xlpm.d,UPPER(TRIM(CLEAN(SUBSTITUTE(F1115,CHAR(160),"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16" spans="2:11" hidden="1" x14ac:dyDescent="0.25">
      <c r="B1116" s="20">
        <v>46066</v>
      </c>
      <c r="C1116" s="2" t="s">
        <v>1</v>
      </c>
      <c r="D1116" s="2" t="s">
        <v>1204</v>
      </c>
      <c r="E1116" s="2" t="s">
        <v>307</v>
      </c>
      <c r="F1116" s="2" t="s">
        <v>879</v>
      </c>
      <c r="G1116" s="5">
        <v>150</v>
      </c>
      <c r="H1116" s="5">
        <v>12.8</v>
      </c>
      <c r="I1116" s="5">
        <v>1920</v>
      </c>
      <c r="J1116" s="5">
        <v>215392.9</v>
      </c>
      <c r="K1116" s="3" t="str" cm="1">
        <f t="array" ref="K1116">_xlfn.LET(_xlpm.d,UPPER(TRIM(CLEAN(SUBSTITUTE(F1116,CHAR(160),"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17" spans="2:11" hidden="1" x14ac:dyDescent="0.25">
      <c r="B1117" s="20">
        <v>46067</v>
      </c>
      <c r="C1117" s="2" t="s">
        <v>1</v>
      </c>
      <c r="D1117" s="2" t="s">
        <v>1205</v>
      </c>
      <c r="E1117" s="2" t="s">
        <v>874</v>
      </c>
      <c r="F1117" s="2" t="s">
        <v>879</v>
      </c>
      <c r="G1117" s="5">
        <v>50</v>
      </c>
      <c r="H1117" s="5">
        <v>26.25</v>
      </c>
      <c r="I1117" s="5">
        <v>1312.5</v>
      </c>
      <c r="J1117" s="5">
        <v>216705.4</v>
      </c>
      <c r="K1117" s="3" t="str" cm="1">
        <f t="array" ref="K1117">_xlfn.LET(_xlpm.d,UPPER(TRIM(CLEAN(SUBSTITUTE(F1117,CHAR(160),"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18" spans="2:11" hidden="1" x14ac:dyDescent="0.25">
      <c r="B1118" s="20">
        <v>46070</v>
      </c>
      <c r="C1118" s="2" t="s">
        <v>1</v>
      </c>
      <c r="D1118" s="2" t="s">
        <v>161</v>
      </c>
      <c r="E1118" s="2" t="s">
        <v>162</v>
      </c>
      <c r="F1118" s="2" t="s">
        <v>879</v>
      </c>
      <c r="G1118" s="5">
        <v>60</v>
      </c>
      <c r="H1118" s="5">
        <v>12.8</v>
      </c>
      <c r="I1118" s="5">
        <v>768</v>
      </c>
      <c r="J1118" s="5">
        <v>217473.4</v>
      </c>
      <c r="K1118" s="3" t="str" cm="1">
        <f t="array" ref="K1118">_xlfn.LET(_xlpm.d,UPPER(TRIM(CLEAN(SUBSTITUTE(F1118,CHAR(160),"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19" spans="2:11" hidden="1" x14ac:dyDescent="0.25">
      <c r="B1119" s="20">
        <v>46072</v>
      </c>
      <c r="C1119" s="2" t="s">
        <v>1</v>
      </c>
      <c r="D1119" s="2" t="s">
        <v>1206</v>
      </c>
      <c r="E1119" s="2" t="s">
        <v>168</v>
      </c>
      <c r="F1119" s="2" t="s">
        <v>879</v>
      </c>
      <c r="G1119" s="5">
        <v>50</v>
      </c>
      <c r="H1119" s="5">
        <v>12.8</v>
      </c>
      <c r="I1119" s="5">
        <v>640</v>
      </c>
      <c r="J1119" s="5">
        <v>218113.4</v>
      </c>
      <c r="K1119" s="3" t="str" cm="1">
        <f t="array" ref="K1119">_xlfn.LET(_xlpm.d,UPPER(TRIM(CLEAN(SUBSTITUTE(F1119,CHAR(160),"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20" spans="2:11" hidden="1" x14ac:dyDescent="0.25">
      <c r="B1120" s="20">
        <v>46073</v>
      </c>
      <c r="C1120" s="2" t="s">
        <v>1</v>
      </c>
      <c r="D1120" s="2" t="s">
        <v>473</v>
      </c>
      <c r="E1120" s="2" t="s">
        <v>195</v>
      </c>
      <c r="F1120" s="2" t="s">
        <v>879</v>
      </c>
      <c r="G1120" s="5">
        <v>80</v>
      </c>
      <c r="H1120" s="5">
        <v>12.8</v>
      </c>
      <c r="I1120" s="5">
        <v>1024</v>
      </c>
      <c r="J1120" s="5">
        <v>219137.4</v>
      </c>
      <c r="K1120" s="3" t="str" cm="1">
        <f t="array" ref="K1120">_xlfn.LET(_xlpm.d,UPPER(TRIM(CLEAN(SUBSTITUTE(F1120,CHAR(160),"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21" spans="1:11" hidden="1" x14ac:dyDescent="0.25">
      <c r="B1121" s="20">
        <v>46076</v>
      </c>
      <c r="C1121" s="2" t="s">
        <v>1</v>
      </c>
      <c r="D1121" s="2" t="s">
        <v>1207</v>
      </c>
      <c r="E1121" s="2" t="s">
        <v>273</v>
      </c>
      <c r="F1121" s="2" t="s">
        <v>879</v>
      </c>
      <c r="G1121" s="5">
        <v>60</v>
      </c>
      <c r="H1121" s="5">
        <v>12.8</v>
      </c>
      <c r="I1121" s="5">
        <v>768</v>
      </c>
      <c r="J1121" s="5">
        <v>219905.4</v>
      </c>
      <c r="K1121" s="3" t="str" cm="1">
        <f t="array" ref="K1121">_xlfn.LET(_xlpm.d,UPPER(TRIM(CLEAN(SUBSTITUTE(F1121,CHAR(160),"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22" spans="1:11" hidden="1" x14ac:dyDescent="0.25">
      <c r="B1122" s="20">
        <v>46076</v>
      </c>
      <c r="C1122" s="2" t="s">
        <v>1</v>
      </c>
      <c r="D1122" s="2" t="s">
        <v>1208</v>
      </c>
      <c r="E1122" s="2" t="s">
        <v>135</v>
      </c>
      <c r="F1122" s="2" t="s">
        <v>879</v>
      </c>
      <c r="G1122" s="5">
        <v>30</v>
      </c>
      <c r="H1122" s="5">
        <v>12.8</v>
      </c>
      <c r="I1122" s="5">
        <v>384</v>
      </c>
      <c r="J1122" s="5">
        <v>220289.4</v>
      </c>
      <c r="K1122" s="3" t="str" cm="1">
        <f t="array" ref="K1122">_xlfn.LET(_xlpm.d,UPPER(TRIM(CLEAN(SUBSTITUTE(F1122,CHAR(160),"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23" spans="1:11" hidden="1" x14ac:dyDescent="0.25">
      <c r="B1123" s="20">
        <v>46077</v>
      </c>
      <c r="C1123" s="2" t="s">
        <v>1</v>
      </c>
      <c r="D1123" s="2" t="s">
        <v>1209</v>
      </c>
      <c r="E1123" s="2" t="s">
        <v>156</v>
      </c>
      <c r="F1123" s="2" t="s">
        <v>879</v>
      </c>
      <c r="G1123" s="5">
        <v>50</v>
      </c>
      <c r="H1123" s="5">
        <v>12.8</v>
      </c>
      <c r="I1123" s="5">
        <v>640</v>
      </c>
      <c r="J1123" s="5">
        <v>220929.4</v>
      </c>
      <c r="K1123" s="3" t="str" cm="1">
        <f t="array" ref="K1123">_xlfn.LET(_xlpm.d,UPPER(TRIM(CLEAN(SUBSTITUTE(F1123,CHAR(160),"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24" spans="1:11" hidden="1" x14ac:dyDescent="0.25">
      <c r="B1124" s="20">
        <v>46077</v>
      </c>
      <c r="C1124" s="2" t="s">
        <v>1</v>
      </c>
      <c r="D1124" s="2" t="s">
        <v>861</v>
      </c>
      <c r="E1124" s="2" t="s">
        <v>857</v>
      </c>
      <c r="F1124" s="2" t="s">
        <v>879</v>
      </c>
      <c r="G1124" s="5">
        <v>5</v>
      </c>
      <c r="H1124" s="5">
        <v>11.9</v>
      </c>
      <c r="I1124" s="5">
        <v>59.5</v>
      </c>
      <c r="J1124" s="5">
        <v>220988.9</v>
      </c>
      <c r="K1124" s="3" t="str" cm="1">
        <f t="array" ref="K1124">_xlfn.LET(_xlpm.d,UPPER(TRIM(CLEAN(SUBSTITUTE(F1124,CHAR(160),"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25" spans="1:11" hidden="1" x14ac:dyDescent="0.25">
      <c r="B1125" s="20">
        <v>46079</v>
      </c>
      <c r="C1125" s="2" t="s">
        <v>1</v>
      </c>
      <c r="D1125" s="2" t="s">
        <v>1210</v>
      </c>
      <c r="E1125" s="2" t="s">
        <v>192</v>
      </c>
      <c r="F1125" s="2" t="s">
        <v>879</v>
      </c>
      <c r="G1125" s="5">
        <v>35</v>
      </c>
      <c r="H1125" s="5">
        <v>12.8</v>
      </c>
      <c r="I1125" s="5">
        <v>448</v>
      </c>
      <c r="J1125" s="5">
        <v>221436.9</v>
      </c>
      <c r="K1125" s="3" t="str" cm="1">
        <f t="array" ref="K1125">_xlfn.LET(_xlpm.d,UPPER(TRIM(CLEAN(SUBSTITUTE(F1125,CHAR(160),"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26" spans="1:11" hidden="1" x14ac:dyDescent="0.25">
      <c r="B1126" s="20">
        <v>46085</v>
      </c>
      <c r="C1126" s="2" t="s">
        <v>1</v>
      </c>
      <c r="D1126" s="2" t="s">
        <v>740</v>
      </c>
      <c r="E1126" s="2" t="s">
        <v>741</v>
      </c>
      <c r="F1126" s="2" t="s">
        <v>879</v>
      </c>
      <c r="G1126" s="5">
        <v>30</v>
      </c>
      <c r="H1126" s="5">
        <v>11.9</v>
      </c>
      <c r="I1126" s="5">
        <v>357</v>
      </c>
      <c r="J1126" s="5">
        <v>221793.9</v>
      </c>
      <c r="K1126" s="3" t="str" cm="1">
        <f t="array" ref="K1126">_xlfn.LET(_xlpm.d,UPPER(TRIM(CLEAN(SUBSTITUTE(F1126,CHAR(160),"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27" spans="1:11" hidden="1" x14ac:dyDescent="0.25">
      <c r="B1127" s="20">
        <v>46086</v>
      </c>
      <c r="C1127" s="2" t="s">
        <v>1</v>
      </c>
      <c r="D1127" s="2" t="s">
        <v>1211</v>
      </c>
      <c r="E1127" s="2" t="s">
        <v>149</v>
      </c>
      <c r="F1127" s="2" t="s">
        <v>879</v>
      </c>
      <c r="G1127" s="5">
        <v>40</v>
      </c>
      <c r="H1127" s="5">
        <v>12.8</v>
      </c>
      <c r="I1127" s="5">
        <v>512</v>
      </c>
      <c r="J1127" s="5">
        <v>222305.9</v>
      </c>
      <c r="K1127" s="3" t="str" cm="1">
        <f t="array" ref="K1127">_xlfn.LET(_xlpm.d,UPPER(TRIM(CLEAN(SUBSTITUTE(F1127,CHAR(160),"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28" spans="1:11" hidden="1" x14ac:dyDescent="0.25">
      <c r="B1128" s="20">
        <v>46086</v>
      </c>
      <c r="C1128" s="2" t="s">
        <v>1</v>
      </c>
      <c r="D1128" s="2" t="s">
        <v>1212</v>
      </c>
      <c r="E1128" s="2" t="s">
        <v>192</v>
      </c>
      <c r="F1128" s="2" t="s">
        <v>879</v>
      </c>
      <c r="G1128" s="5">
        <v>10</v>
      </c>
      <c r="H1128" s="5">
        <v>12.8</v>
      </c>
      <c r="I1128" s="5">
        <v>128</v>
      </c>
      <c r="J1128" s="5">
        <v>222433.9</v>
      </c>
      <c r="K1128" s="3" t="str" cm="1">
        <f t="array" ref="K1128">_xlfn.LET(_xlpm.d,UPPER(TRIM(CLEAN(SUBSTITUTE(F1128,CHAR(160),"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29" spans="1:11" hidden="1" x14ac:dyDescent="0.25">
      <c r="B1129" s="20">
        <v>46087</v>
      </c>
      <c r="C1129" s="2" t="s">
        <v>1</v>
      </c>
      <c r="D1129" s="2" t="s">
        <v>1213</v>
      </c>
      <c r="E1129" s="2" t="s">
        <v>307</v>
      </c>
      <c r="F1129" s="2" t="s">
        <v>879</v>
      </c>
      <c r="G1129" s="5">
        <v>100</v>
      </c>
      <c r="H1129" s="5">
        <v>12.8</v>
      </c>
      <c r="I1129" s="5">
        <v>1280</v>
      </c>
      <c r="J1129" s="5">
        <v>223713.9</v>
      </c>
      <c r="K1129" s="3" t="str" cm="1">
        <f t="array" ref="K1129">_xlfn.LET(_xlpm.d,UPPER(TRIM(CLEAN(SUBSTITUTE(F1129,CHAR(160),"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30" spans="1:11" hidden="1" x14ac:dyDescent="0.25">
      <c r="B1130" s="20">
        <v>46090</v>
      </c>
      <c r="C1130" s="2" t="s">
        <v>1</v>
      </c>
      <c r="D1130" s="2" t="s">
        <v>1214</v>
      </c>
      <c r="E1130" s="2" t="s">
        <v>874</v>
      </c>
      <c r="F1130" s="2" t="s">
        <v>879</v>
      </c>
      <c r="G1130" s="5">
        <v>100</v>
      </c>
      <c r="H1130" s="5">
        <v>9.75</v>
      </c>
      <c r="I1130" s="5">
        <v>975</v>
      </c>
      <c r="J1130" s="5">
        <v>224688.9</v>
      </c>
      <c r="K1130" s="3" t="str" cm="1">
        <f t="array" ref="K1130">_xlfn.LET(_xlpm.d,UPPER(TRIM(CLEAN(SUBSTITUTE(F1130,CHAR(160),"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31" spans="1:11" hidden="1" x14ac:dyDescent="0.25">
      <c r="B1131" s="20">
        <v>46101</v>
      </c>
      <c r="C1131" s="2" t="s">
        <v>1</v>
      </c>
      <c r="D1131" s="2" t="s">
        <v>1215</v>
      </c>
      <c r="E1131" s="2" t="s">
        <v>43</v>
      </c>
      <c r="F1131" s="2" t="s">
        <v>879</v>
      </c>
      <c r="G1131" s="5">
        <v>14</v>
      </c>
      <c r="H1131" s="5">
        <v>11.95</v>
      </c>
      <c r="I1131" s="5">
        <v>167.3</v>
      </c>
      <c r="J1131" s="5">
        <v>224856.19999999998</v>
      </c>
      <c r="K1131" s="3" t="str" cm="1">
        <f t="array" ref="K1131">_xlfn.LET(_xlpm.d,UPPER(TRIM(CLEAN(SUBSTITUTE(F1131,CHAR(160),"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32" spans="1:11" hidden="1" x14ac:dyDescent="0.25">
      <c r="B1132" s="20">
        <v>46111</v>
      </c>
      <c r="C1132" s="2" t="s">
        <v>1</v>
      </c>
      <c r="D1132" s="2" t="s">
        <v>1216</v>
      </c>
      <c r="E1132" s="2" t="s">
        <v>874</v>
      </c>
      <c r="F1132" s="2" t="s">
        <v>879</v>
      </c>
      <c r="G1132" s="5">
        <v>80</v>
      </c>
      <c r="H1132" s="5">
        <v>17.2</v>
      </c>
      <c r="I1132" s="5">
        <v>1376</v>
      </c>
      <c r="J1132" s="5">
        <v>226232.19999999998</v>
      </c>
      <c r="K1132" s="3" t="str" cm="1">
        <f t="array" ref="K1132">_xlfn.LET(_xlpm.d,UPPER(TRIM(CLEAN(SUBSTITUTE(F1132,CHAR(160),"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33" spans="1:11" hidden="1" x14ac:dyDescent="0.25">
      <c r="A1133" s="11" t="s">
        <v>1217</v>
      </c>
      <c r="G1133" s="6">
        <v>18873</v>
      </c>
      <c r="I1133" s="7">
        <f>I761+I762+I763+I764+I765+I766+I767+I768+I769+I770+I771+I772+I773+I774+I775+I776+I777+I778+I779+I780+I781+I782+I783+I784+I785+I786+I787+I788+I789+I790+I791+I792+I793+I794+I795+I796+I797+I798+I799+I800+I801+I802+I803+I804+I805+I806+I807+I808+I809+I810+I811+I812+I813+I814+I815+I816+I817+I818+I819+I820+I821+I822+I823+I824+I825+I826+I827+I828+I829+I830+I831+I832+I833+I834+I835+I836+I837+I838+I839+I840+I841+I842+I843+I844+I845+I846+I847+I848+I849+I850+I851+I852+I853+I854+I855+I856+I857+I858+I859+I860+I861+I862+I863+I864+I865+I866+I867+I868+I869+I870+I871+I872+I873+I874+I875+I876+I877+I878+I879+I880+I881+I882+I883+I884+I885+I886+I887+I888+I889+I890+I891+I892+I893+I894+I895+I896+I897+I898+I899+I900+I901+I902+I903+I904+I905+I906+I907+I908+I909+I910+I911+I912+I913+I914+I915+I916+I917+I918+I919+I920+I921+I922+I923+I924+I925+I926+I927+I928+I929+I930+I931+I932+I933+I934+I935+I936+I937+I938+I939+I940+I941+I942+I943+I944+I945+I946+I947+I948+I949+I950+I951+I952+I953+I954+I955+I956+I957+I958+I959+I960+I961+I962+I963+I964+I965+I966+I967+I968+I969+I970+I971+I972+I973+I974+I975+I976+I977+I978+I979+I980+I981+I982+I983+I984+I985+I986+I987+I988+I989+I990+I991+I992+I993+I994+I995+I996+I997+I998+I999+I1000+I1001+I1002+I1003+I1004+I1005+I1006+I1007+I1008+I1009+I1010+I1011+I1012+I1013+I1014+I1015+I1016+I1017+I1018+I1019+I1020+I1021+I1022+I1023+I1024+I1025+I1026+I1027+I1028+I1029+I1030+I1031+I1032+I1033+I1034+I1035+I1036+I1037+I1038+I1039+I1040+I1041+I1042+I1043+I1044+I1045+I1046+I1047+I1048+I1049+I1050+I1051+I1052+I1053+I1054+I1055+I1056+I1057+I1058+I1059+I1060+I1061+I1062+I1063+I1064+I1065+I1066+I1067+I1068+I1069+I1070+I1071+I1072+I1073+I1074+I1075+I1076+I1077+I1078+I1079+I1080+I1081+I1082+I1083+I1084+I1085+I1086+I1087+I1088+I1089+I1090+I1091+I1092+I1093+I1094+I1095+I1096+I1097+I1098+I1099+I1100+I1101+I1102+I1103+I1104+I1105+I1106+I1107+I1108+I1109+I1110+I1111+I1112+I1113+I1114+I1115+I1116+I1117+I1118+I1119+I1120+I1121+I1122+I1123+I1124+I1125+I1126+I1127+I1128+I1129+I1130+I1131+I1132</f>
        <v>226232.19999999998</v>
      </c>
      <c r="K1133" s="3" t="str" cm="1">
        <f t="array" ref="K1133">_xlfn.LET(_xlpm.d,UPPER(TRIM(CLEAN(SUBSTITUTE(F1133,CHAR(160),"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34" spans="1:11" hidden="1" x14ac:dyDescent="0.25">
      <c r="A1134" s="10" t="s">
        <v>1218</v>
      </c>
      <c r="K1134" s="3" t="str" cm="1">
        <f t="array" ref="K1134">_xlfn.LET(_xlpm.d,UPPER(TRIM(CLEAN(SUBSTITUTE(F1134,CHAR(160),"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35" spans="1:11" hidden="1" x14ac:dyDescent="0.25">
      <c r="B1135" s="20">
        <v>45685</v>
      </c>
      <c r="C1135" s="2" t="s">
        <v>1</v>
      </c>
      <c r="D1135" s="2" t="s">
        <v>1219</v>
      </c>
      <c r="E1135" s="2" t="s">
        <v>749</v>
      </c>
      <c r="F1135" s="2" t="s">
        <v>1220</v>
      </c>
      <c r="G1135" s="5">
        <v>34</v>
      </c>
      <c r="H1135" s="5">
        <v>9.99</v>
      </c>
      <c r="I1135" s="5">
        <v>339.66</v>
      </c>
      <c r="J1135" s="5">
        <v>339.66</v>
      </c>
      <c r="K1135" s="3" t="str" cm="1">
        <f t="array" ref="K1135">_xlfn.LET(_xlpm.d,UPPER(TRIM(CLEAN(SUBSTITUTE(F1135,CHAR(160),"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36" spans="1:11" hidden="1" x14ac:dyDescent="0.25">
      <c r="A1136" s="11" t="s">
        <v>1221</v>
      </c>
      <c r="G1136" s="6">
        <v>34</v>
      </c>
      <c r="I1136" s="8">
        <f>I1135</f>
        <v>339.66</v>
      </c>
      <c r="K1136" s="3" t="str" cm="1">
        <f t="array" ref="K1136">_xlfn.LET(_xlpm.d,UPPER(TRIM(CLEAN(SUBSTITUTE(F1136,CHAR(160),"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37" spans="1:11" hidden="1" x14ac:dyDescent="0.25">
      <c r="A1137" s="10" t="s">
        <v>784</v>
      </c>
      <c r="K1137" s="3" t="str" cm="1">
        <f t="array" ref="K1137">_xlfn.LET(_xlpm.d,UPPER(TRIM(CLEAN(SUBSTITUTE(F1137,CHAR(160),"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38" spans="1:11" hidden="1" x14ac:dyDescent="0.25">
      <c r="B1138" s="20">
        <v>45819</v>
      </c>
      <c r="C1138" s="2" t="s">
        <v>1</v>
      </c>
      <c r="D1138" s="2" t="s">
        <v>1222</v>
      </c>
      <c r="E1138" s="2" t="s">
        <v>189</v>
      </c>
      <c r="F1138" s="2" t="s">
        <v>784</v>
      </c>
      <c r="G1138" s="5">
        <v>20</v>
      </c>
      <c r="H1138" s="5">
        <v>21.3</v>
      </c>
      <c r="I1138" s="5">
        <v>426</v>
      </c>
      <c r="J1138" s="5">
        <v>426</v>
      </c>
      <c r="K1138" s="3" t="str" cm="1">
        <f t="array" ref="K1138">_xlfn.LET(_xlpm.d,UPPER(TRIM(CLEAN(SUBSTITUTE(F1138,CHAR(160),"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39" spans="1:11" hidden="1" x14ac:dyDescent="0.25">
      <c r="B1139" s="20">
        <v>45820</v>
      </c>
      <c r="C1139" s="2" t="s">
        <v>1</v>
      </c>
      <c r="D1139" s="2" t="s">
        <v>1223</v>
      </c>
      <c r="E1139" s="2" t="s">
        <v>268</v>
      </c>
      <c r="F1139" s="2" t="s">
        <v>784</v>
      </c>
      <c r="G1139" s="5">
        <v>50</v>
      </c>
      <c r="H1139" s="5">
        <v>21.3</v>
      </c>
      <c r="I1139" s="5">
        <v>1065</v>
      </c>
      <c r="J1139" s="5">
        <v>1491</v>
      </c>
      <c r="K1139" s="3" t="str" cm="1">
        <f t="array" ref="K1139">_xlfn.LET(_xlpm.d,UPPER(TRIM(CLEAN(SUBSTITUTE(F1139,CHAR(160),"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40" spans="1:11" hidden="1" x14ac:dyDescent="0.25">
      <c r="B1140" s="20">
        <v>45821</v>
      </c>
      <c r="C1140" s="2" t="s">
        <v>1</v>
      </c>
      <c r="D1140" s="2" t="s">
        <v>1224</v>
      </c>
      <c r="E1140" s="2" t="s">
        <v>232</v>
      </c>
      <c r="F1140" s="2" t="s">
        <v>784</v>
      </c>
      <c r="G1140" s="5">
        <v>30</v>
      </c>
      <c r="H1140" s="5">
        <v>21.3</v>
      </c>
      <c r="I1140" s="5">
        <v>639</v>
      </c>
      <c r="J1140" s="5">
        <v>2130</v>
      </c>
      <c r="K1140" s="3" t="str" cm="1">
        <f t="array" ref="K1140">_xlfn.LET(_xlpm.d,UPPER(TRIM(CLEAN(SUBSTITUTE(F1140,CHAR(160),"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41" spans="1:11" hidden="1" x14ac:dyDescent="0.25">
      <c r="B1141" s="20">
        <v>45821</v>
      </c>
      <c r="C1141" s="2" t="s">
        <v>1</v>
      </c>
      <c r="D1141" s="2" t="s">
        <v>1225</v>
      </c>
      <c r="E1141" s="2" t="s">
        <v>186</v>
      </c>
      <c r="F1141" s="2" t="s">
        <v>784</v>
      </c>
      <c r="G1141" s="5">
        <v>40</v>
      </c>
      <c r="H1141" s="5">
        <v>21.3</v>
      </c>
      <c r="I1141" s="5">
        <v>852</v>
      </c>
      <c r="J1141" s="5">
        <v>2982</v>
      </c>
      <c r="K1141" s="3" t="str" cm="1">
        <f t="array" ref="K1141">_xlfn.LET(_xlpm.d,UPPER(TRIM(CLEAN(SUBSTITUTE(F1141,CHAR(160),"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42" spans="1:11" hidden="1" x14ac:dyDescent="0.25">
      <c r="B1142" s="20">
        <v>45821</v>
      </c>
      <c r="C1142" s="2" t="s">
        <v>1</v>
      </c>
      <c r="D1142" s="2" t="s">
        <v>1226</v>
      </c>
      <c r="E1142" s="2" t="s">
        <v>78</v>
      </c>
      <c r="F1142" s="2" t="s">
        <v>784</v>
      </c>
      <c r="G1142" s="5">
        <v>40</v>
      </c>
      <c r="H1142" s="5">
        <v>21.3</v>
      </c>
      <c r="I1142" s="5">
        <v>852</v>
      </c>
      <c r="J1142" s="5">
        <v>3834</v>
      </c>
      <c r="K1142" s="3" t="str" cm="1">
        <f t="array" ref="K1142">_xlfn.LET(_xlpm.d,UPPER(TRIM(CLEAN(SUBSTITUTE(F1142,CHAR(160),"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43" spans="1:11" hidden="1" x14ac:dyDescent="0.25">
      <c r="B1143" s="20">
        <v>45821</v>
      </c>
      <c r="C1143" s="2" t="s">
        <v>1</v>
      </c>
      <c r="D1143" s="2" t="s">
        <v>1227</v>
      </c>
      <c r="E1143" s="2" t="s">
        <v>145</v>
      </c>
      <c r="F1143" s="2" t="s">
        <v>784</v>
      </c>
      <c r="G1143" s="5">
        <v>25</v>
      </c>
      <c r="H1143" s="5">
        <v>21.3</v>
      </c>
      <c r="I1143" s="5">
        <v>532.5</v>
      </c>
      <c r="J1143" s="5">
        <v>4366.5</v>
      </c>
      <c r="K1143" s="3" t="str" cm="1">
        <f t="array" ref="K1143">_xlfn.LET(_xlpm.d,UPPER(TRIM(CLEAN(SUBSTITUTE(F1143,CHAR(160),"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44" spans="1:11" hidden="1" x14ac:dyDescent="0.25">
      <c r="B1144" s="20">
        <v>45821</v>
      </c>
      <c r="C1144" s="2" t="s">
        <v>1</v>
      </c>
      <c r="D1144" s="2" t="s">
        <v>1228</v>
      </c>
      <c r="E1144" s="2" t="s">
        <v>43</v>
      </c>
      <c r="F1144" s="2" t="s">
        <v>784</v>
      </c>
      <c r="G1144" s="5">
        <v>20</v>
      </c>
      <c r="H1144" s="5">
        <v>11.25</v>
      </c>
      <c r="I1144" s="5">
        <v>225</v>
      </c>
      <c r="J1144" s="5">
        <v>4591.5</v>
      </c>
      <c r="K1144" s="3" t="str" cm="1">
        <f t="array" ref="K1144">_xlfn.LET(_xlpm.d,UPPER(TRIM(CLEAN(SUBSTITUTE(F1144,CHAR(160),"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45" spans="1:11" hidden="1" x14ac:dyDescent="0.25">
      <c r="B1145" s="20">
        <v>45826</v>
      </c>
      <c r="C1145" s="2" t="s">
        <v>1</v>
      </c>
      <c r="D1145" s="2" t="s">
        <v>1229</v>
      </c>
      <c r="E1145" s="2" t="s">
        <v>273</v>
      </c>
      <c r="F1145" s="2" t="s">
        <v>784</v>
      </c>
      <c r="G1145" s="5">
        <v>35</v>
      </c>
      <c r="H1145" s="5">
        <v>21.3</v>
      </c>
      <c r="I1145" s="5">
        <v>745.5</v>
      </c>
      <c r="J1145" s="5">
        <v>5337</v>
      </c>
      <c r="K1145" s="3" t="str" cm="1">
        <f t="array" ref="K1145">_xlfn.LET(_xlpm.d,UPPER(TRIM(CLEAN(SUBSTITUTE(F1145,CHAR(160),"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46" spans="1:11" hidden="1" x14ac:dyDescent="0.25">
      <c r="B1146" s="20">
        <v>45826</v>
      </c>
      <c r="C1146" s="2" t="s">
        <v>1</v>
      </c>
      <c r="D1146" s="2" t="s">
        <v>593</v>
      </c>
      <c r="E1146" s="2" t="s">
        <v>158</v>
      </c>
      <c r="F1146" s="2" t="s">
        <v>784</v>
      </c>
      <c r="G1146" s="5">
        <v>50</v>
      </c>
      <c r="H1146" s="5">
        <v>21.3</v>
      </c>
      <c r="I1146" s="5">
        <v>1065</v>
      </c>
      <c r="J1146" s="5">
        <v>6402</v>
      </c>
      <c r="K1146" s="3" t="str" cm="1">
        <f t="array" ref="K1146">_xlfn.LET(_xlpm.d,UPPER(TRIM(CLEAN(SUBSTITUTE(F1146,CHAR(160),"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47" spans="1:11" hidden="1" x14ac:dyDescent="0.25">
      <c r="B1147" s="20">
        <v>45826</v>
      </c>
      <c r="C1147" s="2" t="s">
        <v>1</v>
      </c>
      <c r="D1147" s="2" t="s">
        <v>797</v>
      </c>
      <c r="E1147" s="2" t="s">
        <v>170</v>
      </c>
      <c r="F1147" s="2" t="s">
        <v>784</v>
      </c>
      <c r="G1147" s="5">
        <v>50</v>
      </c>
      <c r="H1147" s="5">
        <v>16.95</v>
      </c>
      <c r="I1147" s="5">
        <v>847.5</v>
      </c>
      <c r="J1147" s="5">
        <v>7249.5</v>
      </c>
      <c r="K1147" s="3" t="str" cm="1">
        <f t="array" ref="K1147">_xlfn.LET(_xlpm.d,UPPER(TRIM(CLEAN(SUBSTITUTE(F1147,CHAR(160),"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48" spans="1:11" hidden="1" x14ac:dyDescent="0.25">
      <c r="B1148" s="20">
        <v>45849</v>
      </c>
      <c r="C1148" s="2" t="s">
        <v>1</v>
      </c>
      <c r="D1148" s="2" t="s">
        <v>1230</v>
      </c>
      <c r="E1148" s="2" t="s">
        <v>186</v>
      </c>
      <c r="F1148" s="2" t="s">
        <v>784</v>
      </c>
      <c r="G1148" s="5">
        <v>20</v>
      </c>
      <c r="H1148" s="5">
        <v>21.3</v>
      </c>
      <c r="I1148" s="5">
        <v>426</v>
      </c>
      <c r="J1148" s="5">
        <v>7675.5</v>
      </c>
      <c r="K1148" s="3" t="str" cm="1">
        <f t="array" ref="K1148">_xlfn.LET(_xlpm.d,UPPER(TRIM(CLEAN(SUBSTITUTE(F1148,CHAR(160),"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49" spans="1:11" hidden="1" x14ac:dyDescent="0.25">
      <c r="B1149" s="20">
        <v>45849</v>
      </c>
      <c r="C1149" s="2" t="s">
        <v>1</v>
      </c>
      <c r="D1149" s="2" t="s">
        <v>1011</v>
      </c>
      <c r="E1149" s="2" t="s">
        <v>78</v>
      </c>
      <c r="F1149" s="2" t="s">
        <v>784</v>
      </c>
      <c r="G1149" s="5">
        <v>32</v>
      </c>
      <c r="H1149" s="5">
        <v>21.3</v>
      </c>
      <c r="I1149" s="5">
        <v>681.6</v>
      </c>
      <c r="J1149" s="5">
        <v>8357.1</v>
      </c>
      <c r="K1149" s="3" t="str" cm="1">
        <f t="array" ref="K1149">_xlfn.LET(_xlpm.d,UPPER(TRIM(CLEAN(SUBSTITUTE(F1149,CHAR(160),"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50" spans="1:11" hidden="1" x14ac:dyDescent="0.25">
      <c r="B1150" s="20">
        <v>45856</v>
      </c>
      <c r="C1150" s="2" t="s">
        <v>1</v>
      </c>
      <c r="D1150" s="2" t="s">
        <v>1231</v>
      </c>
      <c r="E1150" s="2" t="s">
        <v>78</v>
      </c>
      <c r="F1150" s="2" t="s">
        <v>784</v>
      </c>
      <c r="G1150" s="5">
        <v>32</v>
      </c>
      <c r="H1150" s="5">
        <v>21.3</v>
      </c>
      <c r="I1150" s="5">
        <v>681.6</v>
      </c>
      <c r="J1150" s="5">
        <v>9038.7000000000007</v>
      </c>
      <c r="K1150" s="3" t="str" cm="1">
        <f t="array" ref="K1150">_xlfn.LET(_xlpm.d,UPPER(TRIM(CLEAN(SUBSTITUTE(F1150,CHAR(160),"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51" spans="1:11" hidden="1" x14ac:dyDescent="0.25">
      <c r="B1151" s="20">
        <v>45875</v>
      </c>
      <c r="C1151" s="2" t="s">
        <v>1</v>
      </c>
      <c r="D1151" s="2" t="s">
        <v>641</v>
      </c>
      <c r="E1151" s="2" t="s">
        <v>149</v>
      </c>
      <c r="F1151" s="2" t="s">
        <v>784</v>
      </c>
      <c r="G1151" s="5">
        <v>40</v>
      </c>
      <c r="H1151" s="5">
        <v>22.4</v>
      </c>
      <c r="I1151" s="5">
        <v>896</v>
      </c>
      <c r="J1151" s="5">
        <v>9934.7000000000007</v>
      </c>
      <c r="K1151" s="3" t="str" cm="1">
        <f t="array" ref="K1151">_xlfn.LET(_xlpm.d,UPPER(TRIM(CLEAN(SUBSTITUTE(F1151,CHAR(160),"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52" spans="1:11" hidden="1" x14ac:dyDescent="0.25">
      <c r="B1152" s="20">
        <v>45876</v>
      </c>
      <c r="C1152" s="2" t="s">
        <v>1</v>
      </c>
      <c r="D1152" s="2" t="s">
        <v>1030</v>
      </c>
      <c r="E1152" s="2" t="s">
        <v>168</v>
      </c>
      <c r="F1152" s="2" t="s">
        <v>784</v>
      </c>
      <c r="G1152" s="5">
        <v>32</v>
      </c>
      <c r="H1152" s="5">
        <v>22.4</v>
      </c>
      <c r="I1152" s="5">
        <v>716.8</v>
      </c>
      <c r="J1152" s="5">
        <v>10651.5</v>
      </c>
      <c r="K1152" s="3" t="str" cm="1">
        <f t="array" ref="K1152">_xlfn.LET(_xlpm.d,UPPER(TRIM(CLEAN(SUBSTITUTE(F1152,CHAR(160),"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53" spans="1:11" hidden="1" x14ac:dyDescent="0.25">
      <c r="B1153" s="20">
        <v>45884</v>
      </c>
      <c r="C1153" s="2" t="s">
        <v>1</v>
      </c>
      <c r="D1153" s="2" t="s">
        <v>1232</v>
      </c>
      <c r="E1153" s="2" t="s">
        <v>1233</v>
      </c>
      <c r="F1153" s="2" t="s">
        <v>784</v>
      </c>
      <c r="G1153" s="5">
        <v>50</v>
      </c>
      <c r="H1153" s="5">
        <v>10</v>
      </c>
      <c r="I1153" s="5">
        <v>500</v>
      </c>
      <c r="J1153" s="5">
        <v>11151.5</v>
      </c>
      <c r="K1153" s="3" t="str" cm="1">
        <f t="array" ref="K1153">_xlfn.LET(_xlpm.d,UPPER(TRIM(CLEAN(SUBSTITUTE(F1153,CHAR(160),"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54" spans="1:11" hidden="1" x14ac:dyDescent="0.25">
      <c r="B1154" s="20">
        <v>45897</v>
      </c>
      <c r="C1154" s="2" t="s">
        <v>1</v>
      </c>
      <c r="D1154" s="2" t="s">
        <v>1234</v>
      </c>
      <c r="E1154" s="2" t="s">
        <v>1235</v>
      </c>
      <c r="F1154" s="2" t="s">
        <v>784</v>
      </c>
      <c r="G1154" s="5">
        <v>10</v>
      </c>
      <c r="H1154" s="5">
        <v>21.2</v>
      </c>
      <c r="I1154" s="5">
        <v>212</v>
      </c>
      <c r="J1154" s="5">
        <v>11363.5</v>
      </c>
      <c r="K1154" s="3" t="str" cm="1">
        <f t="array" ref="K1154">_xlfn.LET(_xlpm.d,UPPER(TRIM(CLEAN(SUBSTITUTE(F1154,CHAR(160),"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155" spans="1:11" hidden="1" x14ac:dyDescent="0.25">
      <c r="A1155" s="11" t="s">
        <v>1236</v>
      </c>
      <c r="G1155" s="6">
        <v>576</v>
      </c>
      <c r="I1155" s="7">
        <f>I1138+I1139+I1140+I1141+I1142+I1143+I1144+I1145+I1146+I1147+I1148+I1149+I1150+I1151+I1152+I1153+I1154</f>
        <v>11363.5</v>
      </c>
      <c r="K1155" s="3" t="str" cm="1">
        <f t="array" ref="K1155">_xlfn.LET(_xlpm.d,UPPER(TRIM(CLEAN(SUBSTITUTE(F1155,CHAR(160),"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56" spans="1:11" hidden="1" x14ac:dyDescent="0.25">
      <c r="A1156" s="10" t="s">
        <v>1237</v>
      </c>
      <c r="K1156" s="3" t="str" cm="1">
        <f t="array" ref="K1156">_xlfn.LET(_xlpm.d,UPPER(TRIM(CLEAN(SUBSTITUTE(F1156,CHAR(160),"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57" spans="1:11" hidden="1" x14ac:dyDescent="0.25">
      <c r="B1157" s="20">
        <v>45685</v>
      </c>
      <c r="C1157" s="2" t="s">
        <v>1</v>
      </c>
      <c r="D1157" s="2" t="s">
        <v>1219</v>
      </c>
      <c r="E1157" s="2" t="s">
        <v>749</v>
      </c>
      <c r="F1157" s="2" t="s">
        <v>1238</v>
      </c>
      <c r="G1157" s="5">
        <v>20</v>
      </c>
      <c r="H1157" s="5">
        <v>9.99</v>
      </c>
      <c r="I1157" s="5">
        <v>199.8</v>
      </c>
      <c r="J1157" s="5">
        <v>199.8</v>
      </c>
      <c r="K1157" s="3" t="str" cm="1">
        <f t="array" ref="K1157">_xlfn.LET(_xlpm.d,UPPER(TRIM(CLEAN(SUBSTITUTE(F1157,CHAR(160),"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58" spans="1:11" hidden="1" x14ac:dyDescent="0.25">
      <c r="B1158" s="20">
        <v>46056</v>
      </c>
      <c r="C1158" s="2" t="s">
        <v>1</v>
      </c>
      <c r="D1158" s="2" t="s">
        <v>1239</v>
      </c>
      <c r="E1158" s="2" t="s">
        <v>749</v>
      </c>
      <c r="F1158" s="2" t="s">
        <v>1240</v>
      </c>
      <c r="G1158" s="5">
        <v>120</v>
      </c>
      <c r="H1158" s="5">
        <v>11.89</v>
      </c>
      <c r="I1158" s="5">
        <v>1426.8</v>
      </c>
      <c r="J1158" s="5">
        <v>1626.6</v>
      </c>
      <c r="K1158" s="3" t="str" cm="1">
        <f t="array" ref="K1158">_xlfn.LET(_xlpm.d,UPPER(TRIM(CLEAN(SUBSTITUTE(F1158,CHAR(160),"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59" spans="1:11" hidden="1" x14ac:dyDescent="0.25">
      <c r="B1159" s="20">
        <v>46056</v>
      </c>
      <c r="C1159" s="2" t="s">
        <v>1</v>
      </c>
      <c r="D1159" s="2" t="s">
        <v>1241</v>
      </c>
      <c r="E1159" s="2" t="s">
        <v>746</v>
      </c>
      <c r="F1159" s="2" t="s">
        <v>1240</v>
      </c>
      <c r="G1159" s="5">
        <v>180</v>
      </c>
      <c r="H1159" s="5">
        <v>11.89</v>
      </c>
      <c r="I1159" s="5">
        <v>2140.1999999999998</v>
      </c>
      <c r="J1159" s="5">
        <v>3766.7999999999997</v>
      </c>
      <c r="K1159" s="3" t="str" cm="1">
        <f t="array" ref="K1159">_xlfn.LET(_xlpm.d,UPPER(TRIM(CLEAN(SUBSTITUTE(F1159,CHAR(160),"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60" spans="1:11" hidden="1" x14ac:dyDescent="0.25">
      <c r="B1160" s="20">
        <v>46078</v>
      </c>
      <c r="C1160" s="2" t="s">
        <v>1</v>
      </c>
      <c r="D1160" s="2" t="s">
        <v>1242</v>
      </c>
      <c r="E1160" s="2" t="s">
        <v>746</v>
      </c>
      <c r="F1160" s="2" t="s">
        <v>1238</v>
      </c>
      <c r="G1160" s="5">
        <v>300</v>
      </c>
      <c r="H1160" s="5">
        <v>10.52</v>
      </c>
      <c r="I1160" s="5">
        <v>3156</v>
      </c>
      <c r="J1160" s="5">
        <v>6922.7999999999993</v>
      </c>
      <c r="K1160" s="3" t="str" cm="1">
        <f t="array" ref="K1160">_xlfn.LET(_xlpm.d,UPPER(TRIM(CLEAN(SUBSTITUTE(F1160,CHAR(160),"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61" spans="1:11" hidden="1" x14ac:dyDescent="0.25">
      <c r="B1161" s="20">
        <v>46078</v>
      </c>
      <c r="C1161" s="2" t="s">
        <v>1</v>
      </c>
      <c r="D1161" s="2" t="s">
        <v>1243</v>
      </c>
      <c r="E1161" s="2" t="s">
        <v>749</v>
      </c>
      <c r="F1161" s="2" t="s">
        <v>1238</v>
      </c>
      <c r="G1161" s="5">
        <v>200</v>
      </c>
      <c r="H1161" s="5">
        <v>10.52</v>
      </c>
      <c r="I1161" s="5">
        <v>2104</v>
      </c>
      <c r="J1161" s="5">
        <v>9026.7999999999993</v>
      </c>
      <c r="K1161" s="3" t="str" cm="1">
        <f t="array" ref="K1161">_xlfn.LET(_xlpm.d,UPPER(TRIM(CLEAN(SUBSTITUTE(F1161,CHAR(160),"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62" spans="1:11" hidden="1" x14ac:dyDescent="0.25">
      <c r="A1162" s="11" t="s">
        <v>1244</v>
      </c>
      <c r="G1162" s="6">
        <v>820</v>
      </c>
      <c r="I1162" s="7">
        <f>I1157+I1158+I1159+I1160+I1161</f>
        <v>9026.7999999999993</v>
      </c>
      <c r="K1162" s="3" t="str" cm="1">
        <f t="array" ref="K1162">_xlfn.LET(_xlpm.d,UPPER(TRIM(CLEAN(SUBSTITUTE(F1162,CHAR(160),"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63" spans="1:11" hidden="1" x14ac:dyDescent="0.25">
      <c r="A1163" s="10" t="s">
        <v>1245</v>
      </c>
      <c r="K1163" s="3" t="str" cm="1">
        <f t="array" ref="K1163">_xlfn.LET(_xlpm.d,UPPER(TRIM(CLEAN(SUBSTITUTE(F1163,CHAR(160),"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64" spans="1:11" hidden="1" x14ac:dyDescent="0.25">
      <c r="B1164" s="20">
        <v>45881</v>
      </c>
      <c r="C1164" s="2" t="s">
        <v>1</v>
      </c>
      <c r="D1164" s="2" t="s">
        <v>1246</v>
      </c>
      <c r="E1164" s="2" t="s">
        <v>800</v>
      </c>
      <c r="F1164" s="2" t="s">
        <v>1247</v>
      </c>
      <c r="G1164" s="5">
        <v>6</v>
      </c>
      <c r="H1164" s="5">
        <v>12.4</v>
      </c>
      <c r="I1164" s="5">
        <v>74.400000000000006</v>
      </c>
      <c r="J1164" s="5">
        <v>74.400000000000006</v>
      </c>
      <c r="K1164" s="3" t="str" cm="1">
        <f t="array" ref="K1164">_xlfn.LET(_xlpm.d,UPPER(TRIM(CLEAN(SUBSTITUTE(F1164,CHAR(160),"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65" spans="1:11" hidden="1" x14ac:dyDescent="0.25">
      <c r="B1165" s="20">
        <v>45891</v>
      </c>
      <c r="C1165" s="2" t="s">
        <v>1</v>
      </c>
      <c r="D1165" s="2" t="s">
        <v>1248</v>
      </c>
      <c r="E1165" s="2" t="s">
        <v>800</v>
      </c>
      <c r="F1165" s="2" t="s">
        <v>1247</v>
      </c>
      <c r="G1165" s="5">
        <v>22</v>
      </c>
      <c r="H1165" s="5">
        <v>12.99</v>
      </c>
      <c r="I1165" s="5">
        <v>285.77999999999997</v>
      </c>
      <c r="J1165" s="5">
        <v>360.17999999999995</v>
      </c>
      <c r="K1165" s="3" t="str" cm="1">
        <f t="array" ref="K1165">_xlfn.LET(_xlpm.d,UPPER(TRIM(CLEAN(SUBSTITUTE(F1165,CHAR(160),"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66" spans="1:11" hidden="1" x14ac:dyDescent="0.25">
      <c r="B1166" s="20">
        <v>45898</v>
      </c>
      <c r="C1166" s="2" t="s">
        <v>1</v>
      </c>
      <c r="D1166" s="2" t="s">
        <v>1249</v>
      </c>
      <c r="E1166" s="2" t="s">
        <v>771</v>
      </c>
      <c r="F1166" s="2" t="s">
        <v>1247</v>
      </c>
      <c r="G1166" s="5">
        <v>39</v>
      </c>
      <c r="H1166" s="5">
        <v>12.4</v>
      </c>
      <c r="I1166" s="5">
        <v>483.6</v>
      </c>
      <c r="J1166" s="5">
        <v>843.78</v>
      </c>
      <c r="K1166" s="3" t="str" cm="1">
        <f t="array" ref="K1166">_xlfn.LET(_xlpm.d,UPPER(TRIM(CLEAN(SUBSTITUTE(F1166,CHAR(160),"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67" spans="1:11" hidden="1" x14ac:dyDescent="0.25">
      <c r="B1167" s="20">
        <v>45905</v>
      </c>
      <c r="C1167" s="2" t="s">
        <v>1</v>
      </c>
      <c r="D1167" s="2" t="s">
        <v>1250</v>
      </c>
      <c r="E1167" s="2" t="s">
        <v>800</v>
      </c>
      <c r="F1167" s="2" t="s">
        <v>1247</v>
      </c>
      <c r="G1167" s="5">
        <v>12</v>
      </c>
      <c r="H1167" s="5">
        <v>12.99</v>
      </c>
      <c r="I1167" s="5">
        <v>155.88</v>
      </c>
      <c r="J1167" s="5">
        <v>999.66</v>
      </c>
      <c r="K1167" s="3" t="str" cm="1">
        <f t="array" ref="K1167">_xlfn.LET(_xlpm.d,UPPER(TRIM(CLEAN(SUBSTITUTE(F1167,CHAR(160),"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68" spans="1:11" hidden="1" x14ac:dyDescent="0.25">
      <c r="B1168" s="20">
        <v>45954</v>
      </c>
      <c r="C1168" s="2" t="s">
        <v>1</v>
      </c>
      <c r="D1168" s="2" t="s">
        <v>1251</v>
      </c>
      <c r="E1168" s="2" t="s">
        <v>800</v>
      </c>
      <c r="F1168" s="2" t="s">
        <v>1247</v>
      </c>
      <c r="G1168" s="5">
        <v>12</v>
      </c>
      <c r="H1168" s="5">
        <v>12.99</v>
      </c>
      <c r="I1168" s="5">
        <v>155.88</v>
      </c>
      <c r="J1168" s="5">
        <v>1155.54</v>
      </c>
      <c r="K1168" s="3" t="str" cm="1">
        <f t="array" ref="K1168">_xlfn.LET(_xlpm.d,UPPER(TRIM(CLEAN(SUBSTITUTE(F1168,CHAR(160),"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69" spans="1:11" hidden="1" x14ac:dyDescent="0.25">
      <c r="B1169" s="20">
        <v>45968</v>
      </c>
      <c r="C1169" s="2" t="s">
        <v>1</v>
      </c>
      <c r="D1169" s="2" t="s">
        <v>1252</v>
      </c>
      <c r="E1169" s="2" t="s">
        <v>800</v>
      </c>
      <c r="F1169" s="2" t="s">
        <v>1247</v>
      </c>
      <c r="G1169" s="5">
        <v>6</v>
      </c>
      <c r="H1169" s="5">
        <v>12.99</v>
      </c>
      <c r="I1169" s="5">
        <v>77.94</v>
      </c>
      <c r="J1169" s="5">
        <v>1233.48</v>
      </c>
      <c r="K1169" s="3" t="str" cm="1">
        <f t="array" ref="K1169">_xlfn.LET(_xlpm.d,UPPER(TRIM(CLEAN(SUBSTITUTE(F1169,CHAR(160),"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70" spans="1:11" hidden="1" x14ac:dyDescent="0.25">
      <c r="B1170" s="20">
        <v>46003</v>
      </c>
      <c r="C1170" s="2" t="s">
        <v>1</v>
      </c>
      <c r="D1170" s="2" t="s">
        <v>1253</v>
      </c>
      <c r="E1170" s="2" t="s">
        <v>800</v>
      </c>
      <c r="F1170" s="2" t="s">
        <v>1247</v>
      </c>
      <c r="G1170" s="5">
        <v>6</v>
      </c>
      <c r="H1170" s="5">
        <v>12.99</v>
      </c>
      <c r="I1170" s="5">
        <v>77.94</v>
      </c>
      <c r="J1170" s="5">
        <v>1311.42</v>
      </c>
      <c r="K1170" s="3" t="str" cm="1">
        <f t="array" ref="K1170">_xlfn.LET(_xlpm.d,UPPER(TRIM(CLEAN(SUBSTITUTE(F1170,CHAR(160),"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71" spans="1:11" hidden="1" x14ac:dyDescent="0.25">
      <c r="B1171" s="20">
        <v>46038</v>
      </c>
      <c r="C1171" s="2" t="s">
        <v>1</v>
      </c>
      <c r="D1171" s="2" t="s">
        <v>1254</v>
      </c>
      <c r="E1171" s="2" t="s">
        <v>800</v>
      </c>
      <c r="F1171" s="2" t="s">
        <v>1247</v>
      </c>
      <c r="G1171" s="5">
        <v>6</v>
      </c>
      <c r="H1171" s="5">
        <v>12.99</v>
      </c>
      <c r="I1171" s="5">
        <v>77.94</v>
      </c>
      <c r="J1171" s="5">
        <v>1389.3600000000001</v>
      </c>
      <c r="K1171" s="3" t="str" cm="1">
        <f t="array" ref="K1171">_xlfn.LET(_xlpm.d,UPPER(TRIM(CLEAN(SUBSTITUTE(F1171,CHAR(160),"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72" spans="1:11" hidden="1" x14ac:dyDescent="0.25">
      <c r="B1172" s="20">
        <v>46087</v>
      </c>
      <c r="C1172" s="2" t="s">
        <v>1</v>
      </c>
      <c r="D1172" s="2" t="s">
        <v>1255</v>
      </c>
      <c r="E1172" s="2" t="s">
        <v>800</v>
      </c>
      <c r="F1172" s="2" t="s">
        <v>1247</v>
      </c>
      <c r="G1172" s="5">
        <v>13</v>
      </c>
      <c r="H1172" s="5">
        <v>12.99</v>
      </c>
      <c r="I1172" s="5">
        <v>168.87</v>
      </c>
      <c r="J1172" s="5">
        <v>1558.23</v>
      </c>
      <c r="K1172" s="3" t="str" cm="1">
        <f t="array" ref="K1172">_xlfn.LET(_xlpm.d,UPPER(TRIM(CLEAN(SUBSTITUTE(F1172,CHAR(160),"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173" spans="1:11" hidden="1" x14ac:dyDescent="0.25">
      <c r="A1173" s="11" t="s">
        <v>1256</v>
      </c>
      <c r="G1173" s="6">
        <v>122</v>
      </c>
      <c r="I1173" s="7">
        <f>I1164+I1165+I1166+I1167+I1168+I1169+I1170+I1171+I1172</f>
        <v>1558.23</v>
      </c>
      <c r="K1173" s="3" t="str" cm="1">
        <f t="array" ref="K1173">_xlfn.LET(_xlpm.d,UPPER(TRIM(CLEAN(SUBSTITUTE(F1173,CHAR(160),"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74" spans="1:11" hidden="1" x14ac:dyDescent="0.25">
      <c r="A1174" s="10" t="s">
        <v>1257</v>
      </c>
      <c r="K1174" s="3" t="str" cm="1">
        <f t="array" ref="K1174">_xlfn.LET(_xlpm.d,UPPER(TRIM(CLEAN(SUBSTITUTE(F1174,CHAR(160),"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75" spans="1:11" hidden="1" x14ac:dyDescent="0.25">
      <c r="B1175" s="20">
        <v>45666</v>
      </c>
      <c r="C1175" s="2" t="s">
        <v>1</v>
      </c>
      <c r="D1175" s="2" t="s">
        <v>1258</v>
      </c>
      <c r="E1175" s="2" t="s">
        <v>192</v>
      </c>
      <c r="F1175" s="2" t="s">
        <v>1257</v>
      </c>
      <c r="G1175" s="5">
        <v>16</v>
      </c>
      <c r="H1175" s="5">
        <v>25.25</v>
      </c>
      <c r="I1175" s="5">
        <v>404</v>
      </c>
      <c r="J1175" s="5">
        <v>404</v>
      </c>
      <c r="K1175" s="3" t="str" cm="1">
        <f t="array" ref="K1175">_xlfn.LET(_xlpm.d,UPPER(TRIM(CLEAN(SUBSTITUTE(F1175,CHAR(160),"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76" spans="1:11" hidden="1" x14ac:dyDescent="0.25">
      <c r="B1176" s="20">
        <v>45666</v>
      </c>
      <c r="C1176" s="2" t="s">
        <v>1</v>
      </c>
      <c r="D1176" s="2" t="s">
        <v>1259</v>
      </c>
      <c r="E1176" s="2" t="s">
        <v>135</v>
      </c>
      <c r="F1176" s="2" t="s">
        <v>1257</v>
      </c>
      <c r="G1176" s="5">
        <v>16</v>
      </c>
      <c r="H1176" s="5">
        <v>25.25</v>
      </c>
      <c r="I1176" s="5">
        <v>404</v>
      </c>
      <c r="J1176" s="5">
        <v>808</v>
      </c>
      <c r="K1176" s="3" t="str" cm="1">
        <f t="array" ref="K1176">_xlfn.LET(_xlpm.d,UPPER(TRIM(CLEAN(SUBSTITUTE(F1176,CHAR(160),"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77" spans="1:11" hidden="1" x14ac:dyDescent="0.25">
      <c r="B1177" s="20">
        <v>45666</v>
      </c>
      <c r="C1177" s="2" t="s">
        <v>1</v>
      </c>
      <c r="D1177" s="2" t="s">
        <v>1260</v>
      </c>
      <c r="E1177" s="2" t="s">
        <v>160</v>
      </c>
      <c r="F1177" s="2" t="s">
        <v>1257</v>
      </c>
      <c r="G1177" s="5">
        <v>3</v>
      </c>
      <c r="H1177" s="5">
        <v>25.25</v>
      </c>
      <c r="I1177" s="5">
        <v>75.75</v>
      </c>
      <c r="J1177" s="5">
        <v>883.75</v>
      </c>
      <c r="K1177" s="3" t="str" cm="1">
        <f t="array" ref="K1177">_xlfn.LET(_xlpm.d,UPPER(TRIM(CLEAN(SUBSTITUTE(F1177,CHAR(160),"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78" spans="1:11" hidden="1" x14ac:dyDescent="0.25">
      <c r="B1178" s="20">
        <v>45670</v>
      </c>
      <c r="C1178" s="2" t="s">
        <v>1</v>
      </c>
      <c r="D1178" s="2" t="s">
        <v>1261</v>
      </c>
      <c r="E1178" s="2" t="s">
        <v>162</v>
      </c>
      <c r="F1178" s="2" t="s">
        <v>1257</v>
      </c>
      <c r="G1178" s="5">
        <v>30</v>
      </c>
      <c r="H1178" s="5">
        <v>25.25</v>
      </c>
      <c r="I1178" s="5">
        <v>757.5</v>
      </c>
      <c r="J1178" s="5">
        <v>1641.25</v>
      </c>
      <c r="K1178" s="3" t="str" cm="1">
        <f t="array" ref="K1178">_xlfn.LET(_xlpm.d,UPPER(TRIM(CLEAN(SUBSTITUTE(F1178,CHAR(160),"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79" spans="1:11" hidden="1" x14ac:dyDescent="0.25">
      <c r="B1179" s="20">
        <v>45678</v>
      </c>
      <c r="C1179" s="2" t="s">
        <v>1</v>
      </c>
      <c r="D1179" s="2" t="s">
        <v>1262</v>
      </c>
      <c r="E1179" s="2" t="s">
        <v>147</v>
      </c>
      <c r="F1179" s="2" t="s">
        <v>1257</v>
      </c>
      <c r="G1179" s="5">
        <v>16</v>
      </c>
      <c r="H1179" s="5">
        <v>25.25</v>
      </c>
      <c r="I1179" s="5">
        <v>404</v>
      </c>
      <c r="J1179" s="5">
        <v>2045.25</v>
      </c>
      <c r="K1179" s="3" t="str" cm="1">
        <f t="array" ref="K1179">_xlfn.LET(_xlpm.d,UPPER(TRIM(CLEAN(SUBSTITUTE(F1179,CHAR(160),"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80" spans="1:11" hidden="1" x14ac:dyDescent="0.25">
      <c r="B1180" s="20">
        <v>45678</v>
      </c>
      <c r="C1180" s="2" t="s">
        <v>1</v>
      </c>
      <c r="D1180" s="2" t="s">
        <v>890</v>
      </c>
      <c r="E1180" s="2" t="s">
        <v>158</v>
      </c>
      <c r="F1180" s="2" t="s">
        <v>1257</v>
      </c>
      <c r="G1180" s="5">
        <v>16</v>
      </c>
      <c r="H1180" s="5">
        <v>25.25</v>
      </c>
      <c r="I1180" s="5">
        <v>404</v>
      </c>
      <c r="J1180" s="5">
        <v>2449.25</v>
      </c>
      <c r="K1180" s="3" t="str" cm="1">
        <f t="array" ref="K1180">_xlfn.LET(_xlpm.d,UPPER(TRIM(CLEAN(SUBSTITUTE(F1180,CHAR(160),"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81" spans="1:11" hidden="1" x14ac:dyDescent="0.25">
      <c r="B1181" s="20">
        <v>45680</v>
      </c>
      <c r="C1181" s="2" t="s">
        <v>1</v>
      </c>
      <c r="D1181" s="2" t="s">
        <v>896</v>
      </c>
      <c r="E1181" s="2" t="s">
        <v>192</v>
      </c>
      <c r="F1181" s="2" t="s">
        <v>1257</v>
      </c>
      <c r="G1181" s="5">
        <v>16</v>
      </c>
      <c r="H1181" s="5">
        <v>25.25</v>
      </c>
      <c r="I1181" s="5">
        <v>404</v>
      </c>
      <c r="J1181" s="5">
        <v>2853.25</v>
      </c>
      <c r="K1181" s="3" t="str" cm="1">
        <f t="array" ref="K1181">_xlfn.LET(_xlpm.d,UPPER(TRIM(CLEAN(SUBSTITUTE(F1181,CHAR(160),"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82" spans="1:11" hidden="1" x14ac:dyDescent="0.25">
      <c r="B1182" s="20">
        <v>45680</v>
      </c>
      <c r="C1182" s="2" t="s">
        <v>1</v>
      </c>
      <c r="D1182" s="2" t="s">
        <v>898</v>
      </c>
      <c r="E1182" s="2" t="s">
        <v>168</v>
      </c>
      <c r="F1182" s="2" t="s">
        <v>1257</v>
      </c>
      <c r="G1182" s="5">
        <v>20</v>
      </c>
      <c r="H1182" s="5">
        <v>25.25</v>
      </c>
      <c r="I1182" s="5">
        <v>505</v>
      </c>
      <c r="J1182" s="5">
        <v>3358.25</v>
      </c>
      <c r="K1182" s="3" t="str" cm="1">
        <f t="array" ref="K1182">_xlfn.LET(_xlpm.d,UPPER(TRIM(CLEAN(SUBSTITUTE(F1182,CHAR(160),"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83" spans="1:11" hidden="1" x14ac:dyDescent="0.25">
      <c r="B1183" s="20">
        <v>45680</v>
      </c>
      <c r="C1183" s="2" t="s">
        <v>1</v>
      </c>
      <c r="D1183" s="2" t="s">
        <v>899</v>
      </c>
      <c r="E1183" s="2" t="s">
        <v>135</v>
      </c>
      <c r="F1183" s="2" t="s">
        <v>1257</v>
      </c>
      <c r="G1183" s="5">
        <v>16</v>
      </c>
      <c r="H1183" s="5">
        <v>25.25</v>
      </c>
      <c r="I1183" s="5">
        <v>404</v>
      </c>
      <c r="J1183" s="5">
        <v>3762.25</v>
      </c>
      <c r="K1183" s="3" t="str" cm="1">
        <f t="array" ref="K1183">_xlfn.LET(_xlpm.d,UPPER(TRIM(CLEAN(SUBSTITUTE(F1183,CHAR(160),"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84" spans="1:11" hidden="1" x14ac:dyDescent="0.25">
      <c r="B1184" s="20">
        <v>45680</v>
      </c>
      <c r="C1184" s="2" t="s">
        <v>1</v>
      </c>
      <c r="D1184" s="2" t="s">
        <v>1263</v>
      </c>
      <c r="E1184" s="2" t="s">
        <v>160</v>
      </c>
      <c r="F1184" s="2" t="s">
        <v>1257</v>
      </c>
      <c r="G1184" s="5">
        <v>11</v>
      </c>
      <c r="H1184" s="5">
        <v>25.25</v>
      </c>
      <c r="I1184" s="5">
        <v>277.75</v>
      </c>
      <c r="J1184" s="5">
        <v>4040</v>
      </c>
      <c r="K1184" s="3" t="str" cm="1">
        <f t="array" ref="K1184">_xlfn.LET(_xlpm.d,UPPER(TRIM(CLEAN(SUBSTITUTE(F1184,CHAR(160),"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85" spans="2:11" hidden="1" x14ac:dyDescent="0.25">
      <c r="B1185" s="20">
        <v>45702</v>
      </c>
      <c r="C1185" s="2" t="s">
        <v>1</v>
      </c>
      <c r="D1185" s="2" t="s">
        <v>928</v>
      </c>
      <c r="E1185" s="2" t="s">
        <v>236</v>
      </c>
      <c r="F1185" s="2" t="s">
        <v>1257</v>
      </c>
      <c r="G1185" s="5">
        <v>20</v>
      </c>
      <c r="H1185" s="5">
        <v>25.25</v>
      </c>
      <c r="I1185" s="5">
        <v>505</v>
      </c>
      <c r="J1185" s="5">
        <v>4545</v>
      </c>
      <c r="K1185" s="3" t="str" cm="1">
        <f t="array" ref="K1185">_xlfn.LET(_xlpm.d,UPPER(TRIM(CLEAN(SUBSTITUTE(F1185,CHAR(160),"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86" spans="2:11" hidden="1" x14ac:dyDescent="0.25">
      <c r="B1186" s="20">
        <v>45702</v>
      </c>
      <c r="C1186" s="2" t="s">
        <v>1</v>
      </c>
      <c r="D1186" s="2" t="s">
        <v>929</v>
      </c>
      <c r="E1186" s="2" t="s">
        <v>154</v>
      </c>
      <c r="F1186" s="2" t="s">
        <v>1257</v>
      </c>
      <c r="G1186" s="5">
        <v>20</v>
      </c>
      <c r="H1186" s="5">
        <v>25.25</v>
      </c>
      <c r="I1186" s="5">
        <v>505</v>
      </c>
      <c r="J1186" s="5">
        <v>5050</v>
      </c>
      <c r="K1186" s="3" t="str" cm="1">
        <f t="array" ref="K1186">_xlfn.LET(_xlpm.d,UPPER(TRIM(CLEAN(SUBSTITUTE(F1186,CHAR(160),"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87" spans="2:11" hidden="1" x14ac:dyDescent="0.25">
      <c r="B1187" s="20">
        <v>45786</v>
      </c>
      <c r="C1187" s="2" t="s">
        <v>1</v>
      </c>
      <c r="D1187" s="2" t="s">
        <v>1264</v>
      </c>
      <c r="E1187" s="2" t="s">
        <v>241</v>
      </c>
      <c r="F1187" s="2" t="s">
        <v>1257</v>
      </c>
      <c r="G1187" s="5">
        <v>8</v>
      </c>
      <c r="H1187" s="5">
        <v>25.25</v>
      </c>
      <c r="I1187" s="5">
        <v>202</v>
      </c>
      <c r="J1187" s="5">
        <v>5252</v>
      </c>
      <c r="K1187" s="3" t="str" cm="1">
        <f t="array" ref="K1187">_xlfn.LET(_xlpm.d,UPPER(TRIM(CLEAN(SUBSTITUTE(F1187,CHAR(160),"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88" spans="2:11" hidden="1" x14ac:dyDescent="0.25">
      <c r="B1188" s="20">
        <v>45786</v>
      </c>
      <c r="C1188" s="2" t="s">
        <v>1</v>
      </c>
      <c r="D1188" s="2" t="s">
        <v>1265</v>
      </c>
      <c r="E1188" s="2" t="s">
        <v>195</v>
      </c>
      <c r="F1188" s="2" t="s">
        <v>1257</v>
      </c>
      <c r="G1188" s="5">
        <v>10</v>
      </c>
      <c r="H1188" s="5">
        <v>25.25</v>
      </c>
      <c r="I1188" s="5">
        <v>252.5</v>
      </c>
      <c r="J1188" s="5">
        <v>5504.5</v>
      </c>
      <c r="K1188" s="3" t="str" cm="1">
        <f t="array" ref="K1188">_xlfn.LET(_xlpm.d,UPPER(TRIM(CLEAN(SUBSTITUTE(F1188,CHAR(160),"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89" spans="2:11" hidden="1" x14ac:dyDescent="0.25">
      <c r="B1189" s="20">
        <v>45790</v>
      </c>
      <c r="C1189" s="2" t="s">
        <v>1</v>
      </c>
      <c r="D1189" s="2" t="s">
        <v>1266</v>
      </c>
      <c r="E1189" s="2" t="s">
        <v>162</v>
      </c>
      <c r="F1189" s="2" t="s">
        <v>1257</v>
      </c>
      <c r="G1189" s="5">
        <v>15</v>
      </c>
      <c r="H1189" s="5">
        <v>25.25</v>
      </c>
      <c r="I1189" s="5">
        <v>378.75</v>
      </c>
      <c r="J1189" s="5">
        <v>5883.25</v>
      </c>
      <c r="K1189" s="3" t="str" cm="1">
        <f t="array" ref="K1189">_xlfn.LET(_xlpm.d,UPPER(TRIM(CLEAN(SUBSTITUTE(F1189,CHAR(160),"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90" spans="2:11" hidden="1" x14ac:dyDescent="0.25">
      <c r="B1190" s="20">
        <v>45881</v>
      </c>
      <c r="C1190" s="2" t="s">
        <v>1</v>
      </c>
      <c r="D1190" s="2" t="s">
        <v>646</v>
      </c>
      <c r="E1190" s="2" t="s">
        <v>158</v>
      </c>
      <c r="F1190" s="2" t="s">
        <v>1257</v>
      </c>
      <c r="G1190" s="5">
        <v>15</v>
      </c>
      <c r="H1190" s="5">
        <v>25.25</v>
      </c>
      <c r="I1190" s="5">
        <v>378.75</v>
      </c>
      <c r="J1190" s="5">
        <v>6262</v>
      </c>
      <c r="K1190" s="3" t="str" cm="1">
        <f t="array" ref="K1190">_xlfn.LET(_xlpm.d,UPPER(TRIM(CLEAN(SUBSTITUTE(F1190,CHAR(160),"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91" spans="2:11" hidden="1" x14ac:dyDescent="0.25">
      <c r="B1191" s="20">
        <v>45888</v>
      </c>
      <c r="C1191" s="2" t="s">
        <v>1</v>
      </c>
      <c r="D1191" s="2" t="s">
        <v>1267</v>
      </c>
      <c r="E1191" s="2" t="s">
        <v>162</v>
      </c>
      <c r="F1191" s="2" t="s">
        <v>1257</v>
      </c>
      <c r="G1191" s="5">
        <v>20</v>
      </c>
      <c r="H1191" s="5">
        <v>25.25</v>
      </c>
      <c r="I1191" s="5">
        <v>505</v>
      </c>
      <c r="J1191" s="5">
        <v>6767</v>
      </c>
      <c r="K1191" s="3" t="str" cm="1">
        <f t="array" ref="K1191">_xlfn.LET(_xlpm.d,UPPER(TRIM(CLEAN(SUBSTITUTE(F1191,CHAR(160),"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92" spans="2:11" hidden="1" x14ac:dyDescent="0.25">
      <c r="B1192" s="20">
        <v>45888</v>
      </c>
      <c r="C1192" s="2" t="s">
        <v>1</v>
      </c>
      <c r="D1192" s="2" t="s">
        <v>1268</v>
      </c>
      <c r="E1192" s="2" t="s">
        <v>158</v>
      </c>
      <c r="F1192" s="2" t="s">
        <v>1257</v>
      </c>
      <c r="G1192" s="5">
        <v>20</v>
      </c>
      <c r="H1192" s="5">
        <v>25.25</v>
      </c>
      <c r="I1192" s="5">
        <v>505</v>
      </c>
      <c r="J1192" s="5">
        <v>7272</v>
      </c>
      <c r="K1192" s="3" t="str" cm="1">
        <f t="array" ref="K1192">_xlfn.LET(_xlpm.d,UPPER(TRIM(CLEAN(SUBSTITUTE(F1192,CHAR(160),"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93" spans="2:11" hidden="1" x14ac:dyDescent="0.25">
      <c r="B1193" s="20">
        <v>45888</v>
      </c>
      <c r="C1193" s="2" t="s">
        <v>1</v>
      </c>
      <c r="D1193" s="2" t="s">
        <v>654</v>
      </c>
      <c r="E1193" s="2" t="s">
        <v>156</v>
      </c>
      <c r="F1193" s="2" t="s">
        <v>1257</v>
      </c>
      <c r="G1193" s="5">
        <v>15</v>
      </c>
      <c r="H1193" s="5">
        <v>25.25</v>
      </c>
      <c r="I1193" s="5">
        <v>378.75</v>
      </c>
      <c r="J1193" s="5">
        <v>7650.75</v>
      </c>
      <c r="K1193" s="3" t="str" cm="1">
        <f t="array" ref="K1193">_xlfn.LET(_xlpm.d,UPPER(TRIM(CLEAN(SUBSTITUTE(F1193,CHAR(160),"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94" spans="2:11" hidden="1" x14ac:dyDescent="0.25">
      <c r="B1194" s="20">
        <v>45898</v>
      </c>
      <c r="C1194" s="2" t="s">
        <v>1</v>
      </c>
      <c r="D1194" s="2" t="s">
        <v>670</v>
      </c>
      <c r="E1194" s="2" t="s">
        <v>154</v>
      </c>
      <c r="F1194" s="2" t="s">
        <v>1257</v>
      </c>
      <c r="G1194" s="5">
        <v>20</v>
      </c>
      <c r="H1194" s="5">
        <v>25.25</v>
      </c>
      <c r="I1194" s="5">
        <v>505</v>
      </c>
      <c r="J1194" s="5">
        <v>8155.75</v>
      </c>
      <c r="K1194" s="3" t="str" cm="1">
        <f t="array" ref="K1194">_xlfn.LET(_xlpm.d,UPPER(TRIM(CLEAN(SUBSTITUTE(F1194,CHAR(160),"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95" spans="2:11" hidden="1" x14ac:dyDescent="0.25">
      <c r="B1195" s="20">
        <v>45904</v>
      </c>
      <c r="C1195" s="2" t="s">
        <v>1</v>
      </c>
      <c r="D1195" s="2" t="s">
        <v>681</v>
      </c>
      <c r="E1195" s="2" t="s">
        <v>135</v>
      </c>
      <c r="F1195" s="2" t="s">
        <v>1257</v>
      </c>
      <c r="G1195" s="5">
        <v>10</v>
      </c>
      <c r="H1195" s="5">
        <v>25.25</v>
      </c>
      <c r="I1195" s="5">
        <v>252.5</v>
      </c>
      <c r="J1195" s="5">
        <v>8408.25</v>
      </c>
      <c r="K1195" s="3" t="str" cm="1">
        <f t="array" ref="K1195">_xlfn.LET(_xlpm.d,UPPER(TRIM(CLEAN(SUBSTITUTE(F1195,CHAR(160),"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96" spans="2:11" hidden="1" x14ac:dyDescent="0.25">
      <c r="B1196" s="20">
        <v>45905</v>
      </c>
      <c r="C1196" s="2" t="s">
        <v>1</v>
      </c>
      <c r="D1196" s="2" t="s">
        <v>682</v>
      </c>
      <c r="E1196" s="2" t="s">
        <v>168</v>
      </c>
      <c r="F1196" s="2" t="s">
        <v>1257</v>
      </c>
      <c r="G1196" s="5">
        <v>20</v>
      </c>
      <c r="H1196" s="5">
        <v>25.25</v>
      </c>
      <c r="I1196" s="5">
        <v>505</v>
      </c>
      <c r="J1196" s="5">
        <v>8913.25</v>
      </c>
      <c r="K1196" s="3" t="str" cm="1">
        <f t="array" ref="K1196">_xlfn.LET(_xlpm.d,UPPER(TRIM(CLEAN(SUBSTITUTE(F1196,CHAR(160),"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97" spans="2:11" hidden="1" x14ac:dyDescent="0.25">
      <c r="B1197" s="20">
        <v>45905</v>
      </c>
      <c r="C1197" s="2" t="s">
        <v>1</v>
      </c>
      <c r="D1197" s="2" t="s">
        <v>688</v>
      </c>
      <c r="E1197" s="2" t="s">
        <v>154</v>
      </c>
      <c r="F1197" s="2" t="s">
        <v>1257</v>
      </c>
      <c r="G1197" s="5">
        <v>20</v>
      </c>
      <c r="H1197" s="5">
        <v>25.25</v>
      </c>
      <c r="I1197" s="5">
        <v>505</v>
      </c>
      <c r="J1197" s="5">
        <v>9418.25</v>
      </c>
      <c r="K1197" s="3" t="str" cm="1">
        <f t="array" ref="K1197">_xlfn.LET(_xlpm.d,UPPER(TRIM(CLEAN(SUBSTITUTE(F1197,CHAR(160),"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98" spans="2:11" hidden="1" x14ac:dyDescent="0.25">
      <c r="B1198" s="20">
        <v>45905</v>
      </c>
      <c r="C1198" s="2" t="s">
        <v>1</v>
      </c>
      <c r="D1198" s="2" t="s">
        <v>1090</v>
      </c>
      <c r="E1198" s="2" t="s">
        <v>192</v>
      </c>
      <c r="F1198" s="2" t="s">
        <v>1257</v>
      </c>
      <c r="G1198" s="5">
        <v>10</v>
      </c>
      <c r="H1198" s="5">
        <v>25.25</v>
      </c>
      <c r="I1198" s="5">
        <v>252.5</v>
      </c>
      <c r="J1198" s="5">
        <v>9670.75</v>
      </c>
      <c r="K1198" s="3" t="str" cm="1">
        <f t="array" ref="K1198">_xlfn.LET(_xlpm.d,UPPER(TRIM(CLEAN(SUBSTITUTE(F1198,CHAR(160),"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199" spans="2:11" hidden="1" x14ac:dyDescent="0.25">
      <c r="B1199" s="20">
        <v>45909</v>
      </c>
      <c r="C1199" s="2" t="s">
        <v>1</v>
      </c>
      <c r="D1199" s="2" t="s">
        <v>1269</v>
      </c>
      <c r="E1199" s="2" t="s">
        <v>266</v>
      </c>
      <c r="F1199" s="2" t="s">
        <v>1257</v>
      </c>
      <c r="G1199" s="5">
        <v>20</v>
      </c>
      <c r="H1199" s="5">
        <v>25.25</v>
      </c>
      <c r="I1199" s="5">
        <v>505</v>
      </c>
      <c r="J1199" s="5">
        <v>10175.75</v>
      </c>
      <c r="K1199" s="3" t="str" cm="1">
        <f t="array" ref="K1199">_xlfn.LET(_xlpm.d,UPPER(TRIM(CLEAN(SUBSTITUTE(F1199,CHAR(160),"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00" spans="2:11" hidden="1" x14ac:dyDescent="0.25">
      <c r="B1200" s="20">
        <v>45909</v>
      </c>
      <c r="C1200" s="2" t="s">
        <v>1</v>
      </c>
      <c r="D1200" s="2" t="s">
        <v>1270</v>
      </c>
      <c r="E1200" s="2" t="s">
        <v>147</v>
      </c>
      <c r="F1200" s="2" t="s">
        <v>1257</v>
      </c>
      <c r="G1200" s="5">
        <v>20</v>
      </c>
      <c r="H1200" s="5">
        <v>25.25</v>
      </c>
      <c r="I1200" s="5">
        <v>505</v>
      </c>
      <c r="J1200" s="5">
        <v>10680.75</v>
      </c>
      <c r="K1200" s="3" t="str" cm="1">
        <f t="array" ref="K1200">_xlfn.LET(_xlpm.d,UPPER(TRIM(CLEAN(SUBSTITUTE(F1200,CHAR(160),"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01" spans="2:11" hidden="1" x14ac:dyDescent="0.25">
      <c r="B1201" s="20">
        <v>45909</v>
      </c>
      <c r="C1201" s="2" t="s">
        <v>1</v>
      </c>
      <c r="D1201" s="2" t="s">
        <v>1092</v>
      </c>
      <c r="E1201" s="2" t="s">
        <v>273</v>
      </c>
      <c r="F1201" s="2" t="s">
        <v>1257</v>
      </c>
      <c r="G1201" s="5">
        <v>40</v>
      </c>
      <c r="H1201" s="5">
        <v>25.25</v>
      </c>
      <c r="I1201" s="5">
        <v>1010</v>
      </c>
      <c r="J1201" s="5">
        <v>11690.75</v>
      </c>
      <c r="K1201" s="3" t="str" cm="1">
        <f t="array" ref="K1201">_xlfn.LET(_xlpm.d,UPPER(TRIM(CLEAN(SUBSTITUTE(F1201,CHAR(160),"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02" spans="2:11" hidden="1" x14ac:dyDescent="0.25">
      <c r="B1202" s="20">
        <v>45909</v>
      </c>
      <c r="C1202" s="2" t="s">
        <v>1</v>
      </c>
      <c r="D1202" s="2" t="s">
        <v>1271</v>
      </c>
      <c r="E1202" s="2" t="s">
        <v>156</v>
      </c>
      <c r="F1202" s="2" t="s">
        <v>1257</v>
      </c>
      <c r="G1202" s="5">
        <v>40</v>
      </c>
      <c r="H1202" s="5">
        <v>25.25</v>
      </c>
      <c r="I1202" s="5">
        <v>1010</v>
      </c>
      <c r="J1202" s="5">
        <v>12700.75</v>
      </c>
      <c r="K1202" s="3" t="str" cm="1">
        <f t="array" ref="K1202">_xlfn.LET(_xlpm.d,UPPER(TRIM(CLEAN(SUBSTITUTE(F1202,CHAR(160),"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03" spans="2:11" hidden="1" x14ac:dyDescent="0.25">
      <c r="B1203" s="20">
        <v>45909</v>
      </c>
      <c r="C1203" s="2" t="s">
        <v>1</v>
      </c>
      <c r="D1203" s="2" t="s">
        <v>1272</v>
      </c>
      <c r="E1203" s="2" t="s">
        <v>158</v>
      </c>
      <c r="F1203" s="2" t="s">
        <v>1257</v>
      </c>
      <c r="G1203" s="5">
        <v>30</v>
      </c>
      <c r="H1203" s="5">
        <v>25.25</v>
      </c>
      <c r="I1203" s="5">
        <v>757.5</v>
      </c>
      <c r="J1203" s="5">
        <v>13458.25</v>
      </c>
      <c r="K1203" s="3" t="str" cm="1">
        <f t="array" ref="K1203">_xlfn.LET(_xlpm.d,UPPER(TRIM(CLEAN(SUBSTITUTE(F1203,CHAR(160),"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04" spans="2:11" hidden="1" x14ac:dyDescent="0.25">
      <c r="B1204" s="20">
        <v>45909</v>
      </c>
      <c r="C1204" s="2" t="s">
        <v>1</v>
      </c>
      <c r="D1204" s="2" t="s">
        <v>690</v>
      </c>
      <c r="E1204" s="2" t="s">
        <v>141</v>
      </c>
      <c r="F1204" s="2" t="s">
        <v>1257</v>
      </c>
      <c r="G1204" s="5">
        <v>40</v>
      </c>
      <c r="H1204" s="5">
        <v>25.25</v>
      </c>
      <c r="I1204" s="5">
        <v>1010</v>
      </c>
      <c r="J1204" s="5">
        <v>14468.25</v>
      </c>
      <c r="K1204" s="3" t="str" cm="1">
        <f t="array" ref="K1204">_xlfn.LET(_xlpm.d,UPPER(TRIM(CLEAN(SUBSTITUTE(F1204,CHAR(160),"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05" spans="2:11" hidden="1" x14ac:dyDescent="0.25">
      <c r="B1205" s="20">
        <v>45909</v>
      </c>
      <c r="C1205" s="2" t="s">
        <v>1</v>
      </c>
      <c r="D1205" s="2" t="s">
        <v>1273</v>
      </c>
      <c r="E1205" s="2" t="s">
        <v>162</v>
      </c>
      <c r="F1205" s="2" t="s">
        <v>1257</v>
      </c>
      <c r="G1205" s="5">
        <v>40</v>
      </c>
      <c r="H1205" s="5">
        <v>25.25</v>
      </c>
      <c r="I1205" s="5">
        <v>1010</v>
      </c>
      <c r="J1205" s="5">
        <v>15478.25</v>
      </c>
      <c r="K1205" s="3" t="str" cm="1">
        <f t="array" ref="K1205">_xlfn.LET(_xlpm.d,UPPER(TRIM(CLEAN(SUBSTITUTE(F1205,CHAR(160),"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06" spans="2:11" hidden="1" x14ac:dyDescent="0.25">
      <c r="B1206" s="20">
        <v>45910</v>
      </c>
      <c r="C1206" s="2" t="s">
        <v>1</v>
      </c>
      <c r="D1206" s="2" t="s">
        <v>1274</v>
      </c>
      <c r="E1206" s="2" t="s">
        <v>236</v>
      </c>
      <c r="F1206" s="2" t="s">
        <v>1257</v>
      </c>
      <c r="G1206" s="5">
        <v>15</v>
      </c>
      <c r="H1206" s="5">
        <v>25.25</v>
      </c>
      <c r="I1206" s="5">
        <v>378.75</v>
      </c>
      <c r="J1206" s="5">
        <v>15857</v>
      </c>
      <c r="K1206" s="3" t="str" cm="1">
        <f t="array" ref="K1206">_xlfn.LET(_xlpm.d,UPPER(TRIM(CLEAN(SUBSTITUTE(F1206,CHAR(160),"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07" spans="2:11" hidden="1" x14ac:dyDescent="0.25">
      <c r="B1207" s="20">
        <v>45911</v>
      </c>
      <c r="C1207" s="2" t="s">
        <v>1</v>
      </c>
      <c r="D1207" s="2" t="s">
        <v>694</v>
      </c>
      <c r="E1207" s="2" t="s">
        <v>192</v>
      </c>
      <c r="F1207" s="2" t="s">
        <v>1257</v>
      </c>
      <c r="G1207" s="5">
        <v>25</v>
      </c>
      <c r="H1207" s="5">
        <v>25.25</v>
      </c>
      <c r="I1207" s="5">
        <v>631.25</v>
      </c>
      <c r="J1207" s="5">
        <v>16488.25</v>
      </c>
      <c r="K1207" s="3" t="str" cm="1">
        <f t="array" ref="K1207">_xlfn.LET(_xlpm.d,UPPER(TRIM(CLEAN(SUBSTITUTE(F1207,CHAR(160),"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08" spans="2:11" hidden="1" x14ac:dyDescent="0.25">
      <c r="B1208" s="20">
        <v>45932</v>
      </c>
      <c r="C1208" s="2" t="s">
        <v>1</v>
      </c>
      <c r="D1208" s="2" t="s">
        <v>1275</v>
      </c>
      <c r="E1208" s="2" t="s">
        <v>160</v>
      </c>
      <c r="F1208" s="2" t="s">
        <v>1257</v>
      </c>
      <c r="G1208" s="5">
        <v>12</v>
      </c>
      <c r="H1208" s="5">
        <v>25.25</v>
      </c>
      <c r="I1208" s="5">
        <v>303</v>
      </c>
      <c r="J1208" s="5">
        <v>16791.25</v>
      </c>
      <c r="K1208" s="3" t="str" cm="1">
        <f t="array" ref="K1208">_xlfn.LET(_xlpm.d,UPPER(TRIM(CLEAN(SUBSTITUTE(F1208,CHAR(160),"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09" spans="2:11" hidden="1" x14ac:dyDescent="0.25">
      <c r="B1209" s="20">
        <v>45944</v>
      </c>
      <c r="C1209" s="2" t="s">
        <v>1</v>
      </c>
      <c r="D1209" s="2" t="s">
        <v>1276</v>
      </c>
      <c r="E1209" s="2" t="s">
        <v>156</v>
      </c>
      <c r="F1209" s="2" t="s">
        <v>1257</v>
      </c>
      <c r="G1209" s="5">
        <v>7</v>
      </c>
      <c r="H1209" s="5">
        <v>25.25</v>
      </c>
      <c r="I1209" s="5">
        <v>176.75</v>
      </c>
      <c r="J1209" s="5">
        <v>16968</v>
      </c>
      <c r="K1209" s="3" t="str" cm="1">
        <f t="array" ref="K1209">_xlfn.LET(_xlpm.d,UPPER(TRIM(CLEAN(SUBSTITUTE(F1209,CHAR(160),"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10" spans="2:11" hidden="1" x14ac:dyDescent="0.25">
      <c r="B1210" s="20">
        <v>45944</v>
      </c>
      <c r="C1210" s="2" t="s">
        <v>1</v>
      </c>
      <c r="D1210" s="2" t="s">
        <v>1277</v>
      </c>
      <c r="E1210" s="2" t="s">
        <v>162</v>
      </c>
      <c r="F1210" s="2" t="s">
        <v>1257</v>
      </c>
      <c r="G1210" s="5">
        <v>30</v>
      </c>
      <c r="H1210" s="5">
        <v>25.25</v>
      </c>
      <c r="I1210" s="5">
        <v>757.5</v>
      </c>
      <c r="J1210" s="5">
        <v>17725.5</v>
      </c>
      <c r="K1210" s="3" t="str" cm="1">
        <f t="array" ref="K1210">_xlfn.LET(_xlpm.d,UPPER(TRIM(CLEAN(SUBSTITUTE(F1210,CHAR(160),"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11" spans="2:11" hidden="1" x14ac:dyDescent="0.25">
      <c r="B1211" s="20">
        <v>45944</v>
      </c>
      <c r="C1211" s="2" t="s">
        <v>1</v>
      </c>
      <c r="D1211" s="2" t="s">
        <v>1278</v>
      </c>
      <c r="E1211" s="2" t="s">
        <v>158</v>
      </c>
      <c r="F1211" s="2" t="s">
        <v>1257</v>
      </c>
      <c r="G1211" s="5">
        <v>20</v>
      </c>
      <c r="H1211" s="5">
        <v>25.25</v>
      </c>
      <c r="I1211" s="5">
        <v>505</v>
      </c>
      <c r="J1211" s="5">
        <v>18230.5</v>
      </c>
      <c r="K1211" s="3" t="str" cm="1">
        <f t="array" ref="K1211">_xlfn.LET(_xlpm.d,UPPER(TRIM(CLEAN(SUBSTITUTE(F1211,CHAR(160),"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12" spans="2:11" hidden="1" x14ac:dyDescent="0.25">
      <c r="B1212" s="20">
        <v>45946</v>
      </c>
      <c r="C1212" s="2" t="s">
        <v>1</v>
      </c>
      <c r="D1212" s="2" t="s">
        <v>1279</v>
      </c>
      <c r="E1212" s="2" t="s">
        <v>180</v>
      </c>
      <c r="F1212" s="2" t="s">
        <v>1257</v>
      </c>
      <c r="G1212" s="5">
        <v>20</v>
      </c>
      <c r="H1212" s="5">
        <v>25.25</v>
      </c>
      <c r="I1212" s="5">
        <v>505</v>
      </c>
      <c r="J1212" s="5">
        <v>18735.5</v>
      </c>
      <c r="K1212" s="3" t="str" cm="1">
        <f t="array" ref="K1212">_xlfn.LET(_xlpm.d,UPPER(TRIM(CLEAN(SUBSTITUTE(F1212,CHAR(160),"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13" spans="2:11" hidden="1" x14ac:dyDescent="0.25">
      <c r="B1213" s="20">
        <v>45946</v>
      </c>
      <c r="C1213" s="2" t="s">
        <v>1</v>
      </c>
      <c r="D1213" s="2" t="s">
        <v>1280</v>
      </c>
      <c r="E1213" s="2" t="s">
        <v>160</v>
      </c>
      <c r="F1213" s="2" t="s">
        <v>1257</v>
      </c>
      <c r="G1213" s="5">
        <v>30</v>
      </c>
      <c r="H1213" s="5">
        <v>25.25</v>
      </c>
      <c r="I1213" s="5">
        <v>757.5</v>
      </c>
      <c r="J1213" s="5">
        <v>19493</v>
      </c>
      <c r="K1213" s="3" t="str" cm="1">
        <f t="array" ref="K1213">_xlfn.LET(_xlpm.d,UPPER(TRIM(CLEAN(SUBSTITUTE(F1213,CHAR(160),"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14" spans="2:11" hidden="1" x14ac:dyDescent="0.25">
      <c r="B1214" s="20">
        <v>45946</v>
      </c>
      <c r="C1214" s="2" t="s">
        <v>1</v>
      </c>
      <c r="D1214" s="2" t="s">
        <v>1281</v>
      </c>
      <c r="E1214" s="2" t="s">
        <v>192</v>
      </c>
      <c r="F1214" s="2" t="s">
        <v>1257</v>
      </c>
      <c r="G1214" s="5">
        <v>30</v>
      </c>
      <c r="H1214" s="5">
        <v>25.25</v>
      </c>
      <c r="I1214" s="5">
        <v>757.5</v>
      </c>
      <c r="J1214" s="5">
        <v>20250.5</v>
      </c>
      <c r="K1214" s="3" t="str" cm="1">
        <f t="array" ref="K1214">_xlfn.LET(_xlpm.d,UPPER(TRIM(CLEAN(SUBSTITUTE(F1214,CHAR(160),"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15" spans="2:11" hidden="1" x14ac:dyDescent="0.25">
      <c r="B1215" s="20">
        <v>45946</v>
      </c>
      <c r="C1215" s="2" t="s">
        <v>1</v>
      </c>
      <c r="D1215" s="2" t="s">
        <v>1282</v>
      </c>
      <c r="E1215" s="2" t="s">
        <v>135</v>
      </c>
      <c r="F1215" s="2" t="s">
        <v>1257</v>
      </c>
      <c r="G1215" s="5">
        <v>30</v>
      </c>
      <c r="H1215" s="5">
        <v>25.25</v>
      </c>
      <c r="I1215" s="5">
        <v>757.5</v>
      </c>
      <c r="J1215" s="5">
        <v>21008</v>
      </c>
      <c r="K1215" s="3" t="str" cm="1">
        <f t="array" ref="K1215">_xlfn.LET(_xlpm.d,UPPER(TRIM(CLEAN(SUBSTITUTE(F1215,CHAR(160),"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16" spans="2:11" hidden="1" x14ac:dyDescent="0.25">
      <c r="B1216" s="20">
        <v>45947</v>
      </c>
      <c r="C1216" s="2" t="s">
        <v>1</v>
      </c>
      <c r="D1216" s="2" t="s">
        <v>1283</v>
      </c>
      <c r="E1216" s="2" t="s">
        <v>154</v>
      </c>
      <c r="F1216" s="2" t="s">
        <v>1257</v>
      </c>
      <c r="G1216" s="5">
        <v>40</v>
      </c>
      <c r="H1216" s="5">
        <v>25.25</v>
      </c>
      <c r="I1216" s="5">
        <v>1010</v>
      </c>
      <c r="J1216" s="5">
        <v>22018</v>
      </c>
      <c r="K1216" s="3" t="str" cm="1">
        <f t="array" ref="K1216">_xlfn.LET(_xlpm.d,UPPER(TRIM(CLEAN(SUBSTITUTE(F1216,CHAR(160),"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17" spans="2:11" hidden="1" x14ac:dyDescent="0.25">
      <c r="B1217" s="20">
        <v>45947</v>
      </c>
      <c r="C1217" s="2" t="s">
        <v>1</v>
      </c>
      <c r="D1217" s="2" t="s">
        <v>1284</v>
      </c>
      <c r="E1217" s="2" t="s">
        <v>238</v>
      </c>
      <c r="F1217" s="2" t="s">
        <v>1257</v>
      </c>
      <c r="G1217" s="5">
        <v>20</v>
      </c>
      <c r="H1217" s="5">
        <v>25.25</v>
      </c>
      <c r="I1217" s="5">
        <v>505</v>
      </c>
      <c r="J1217" s="5">
        <v>22523</v>
      </c>
      <c r="K1217" s="3" t="str" cm="1">
        <f t="array" ref="K1217">_xlfn.LET(_xlpm.d,UPPER(TRIM(CLEAN(SUBSTITUTE(F1217,CHAR(160),"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18" spans="2:11" hidden="1" x14ac:dyDescent="0.25">
      <c r="B1218" s="20">
        <v>45947</v>
      </c>
      <c r="C1218" s="2" t="s">
        <v>1</v>
      </c>
      <c r="D1218" s="2" t="s">
        <v>706</v>
      </c>
      <c r="E1218" s="2" t="s">
        <v>241</v>
      </c>
      <c r="F1218" s="2" t="s">
        <v>1257</v>
      </c>
      <c r="G1218" s="5">
        <v>20</v>
      </c>
      <c r="H1218" s="5">
        <v>25.25</v>
      </c>
      <c r="I1218" s="5">
        <v>505</v>
      </c>
      <c r="J1218" s="5">
        <v>23028</v>
      </c>
      <c r="K1218" s="3" t="str" cm="1">
        <f t="array" ref="K1218">_xlfn.LET(_xlpm.d,UPPER(TRIM(CLEAN(SUBSTITUTE(F1218,CHAR(160),"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19" spans="2:11" hidden="1" x14ac:dyDescent="0.25">
      <c r="B1219" s="20">
        <v>45951</v>
      </c>
      <c r="C1219" s="2" t="s">
        <v>1</v>
      </c>
      <c r="D1219" s="2" t="s">
        <v>1285</v>
      </c>
      <c r="E1219" s="2" t="s">
        <v>266</v>
      </c>
      <c r="F1219" s="2" t="s">
        <v>1257</v>
      </c>
      <c r="G1219" s="5">
        <v>20</v>
      </c>
      <c r="H1219" s="5">
        <v>25.25</v>
      </c>
      <c r="I1219" s="5">
        <v>505</v>
      </c>
      <c r="J1219" s="5">
        <v>23533</v>
      </c>
      <c r="K1219" s="3" t="str" cm="1">
        <f t="array" ref="K1219">_xlfn.LET(_xlpm.d,UPPER(TRIM(CLEAN(SUBSTITUTE(F1219,CHAR(160),"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20" spans="2:11" hidden="1" x14ac:dyDescent="0.25">
      <c r="B1220" s="20">
        <v>45951</v>
      </c>
      <c r="C1220" s="2" t="s">
        <v>1</v>
      </c>
      <c r="D1220" s="2" t="s">
        <v>1286</v>
      </c>
      <c r="E1220" s="2" t="s">
        <v>147</v>
      </c>
      <c r="F1220" s="2" t="s">
        <v>1257</v>
      </c>
      <c r="G1220" s="5">
        <v>35</v>
      </c>
      <c r="H1220" s="5">
        <v>25.25</v>
      </c>
      <c r="I1220" s="5">
        <v>883.75</v>
      </c>
      <c r="J1220" s="5">
        <v>24416.75</v>
      </c>
      <c r="K1220" s="3" t="str" cm="1">
        <f t="array" ref="K1220">_xlfn.LET(_xlpm.d,UPPER(TRIM(CLEAN(SUBSTITUTE(F1220,CHAR(160),"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21" spans="2:11" hidden="1" x14ac:dyDescent="0.25">
      <c r="B1221" s="20">
        <v>45951</v>
      </c>
      <c r="C1221" s="2" t="s">
        <v>1</v>
      </c>
      <c r="D1221" s="2" t="s">
        <v>1287</v>
      </c>
      <c r="E1221" s="2" t="s">
        <v>273</v>
      </c>
      <c r="F1221" s="2" t="s">
        <v>1257</v>
      </c>
      <c r="G1221" s="5">
        <v>30</v>
      </c>
      <c r="H1221" s="5">
        <v>25.25</v>
      </c>
      <c r="I1221" s="5">
        <v>757.5</v>
      </c>
      <c r="J1221" s="5">
        <v>25174.25</v>
      </c>
      <c r="K1221" s="3" t="str" cm="1">
        <f t="array" ref="K1221">_xlfn.LET(_xlpm.d,UPPER(TRIM(CLEAN(SUBSTITUTE(F1221,CHAR(160),"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22" spans="2:11" hidden="1" x14ac:dyDescent="0.25">
      <c r="B1222" s="20">
        <v>45951</v>
      </c>
      <c r="C1222" s="2" t="s">
        <v>1</v>
      </c>
      <c r="D1222" s="2" t="s">
        <v>1288</v>
      </c>
      <c r="E1222" s="2" t="s">
        <v>162</v>
      </c>
      <c r="F1222" s="2" t="s">
        <v>1257</v>
      </c>
      <c r="G1222" s="5">
        <v>20</v>
      </c>
      <c r="H1222" s="5">
        <v>25.25</v>
      </c>
      <c r="I1222" s="5">
        <v>505</v>
      </c>
      <c r="J1222" s="5">
        <v>25679.25</v>
      </c>
      <c r="K1222" s="3" t="str" cm="1">
        <f t="array" ref="K1222">_xlfn.LET(_xlpm.d,UPPER(TRIM(CLEAN(SUBSTITUTE(F1222,CHAR(160),"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23" spans="2:11" hidden="1" x14ac:dyDescent="0.25">
      <c r="B1223" s="20">
        <v>45951</v>
      </c>
      <c r="C1223" s="2" t="s">
        <v>1</v>
      </c>
      <c r="D1223" s="2" t="s">
        <v>1289</v>
      </c>
      <c r="E1223" s="2" t="s">
        <v>141</v>
      </c>
      <c r="F1223" s="2" t="s">
        <v>1257</v>
      </c>
      <c r="G1223" s="5">
        <v>40</v>
      </c>
      <c r="H1223" s="5">
        <v>25.25</v>
      </c>
      <c r="I1223" s="5">
        <v>1010</v>
      </c>
      <c r="J1223" s="5">
        <v>26689.25</v>
      </c>
      <c r="K1223" s="3" t="str" cm="1">
        <f t="array" ref="K1223">_xlfn.LET(_xlpm.d,UPPER(TRIM(CLEAN(SUBSTITUTE(F1223,CHAR(160),"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24" spans="2:11" hidden="1" x14ac:dyDescent="0.25">
      <c r="B1224" s="20">
        <v>45952</v>
      </c>
      <c r="C1224" s="2" t="s">
        <v>1</v>
      </c>
      <c r="D1224" s="2" t="s">
        <v>1143</v>
      </c>
      <c r="E1224" s="2" t="s">
        <v>149</v>
      </c>
      <c r="F1224" s="2" t="s">
        <v>1257</v>
      </c>
      <c r="G1224" s="5">
        <v>30</v>
      </c>
      <c r="H1224" s="5">
        <v>25.25</v>
      </c>
      <c r="I1224" s="5">
        <v>757.5</v>
      </c>
      <c r="J1224" s="5">
        <v>27446.75</v>
      </c>
      <c r="K1224" s="3" t="str" cm="1">
        <f t="array" ref="K1224">_xlfn.LET(_xlpm.d,UPPER(TRIM(CLEAN(SUBSTITUTE(F1224,CHAR(160),"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25" spans="2:11" hidden="1" x14ac:dyDescent="0.25">
      <c r="B1225" s="20">
        <v>45953</v>
      </c>
      <c r="C1225" s="2" t="s">
        <v>1</v>
      </c>
      <c r="D1225" s="2" t="s">
        <v>1145</v>
      </c>
      <c r="E1225" s="2" t="s">
        <v>192</v>
      </c>
      <c r="F1225" s="2" t="s">
        <v>1257</v>
      </c>
      <c r="G1225" s="5">
        <v>15</v>
      </c>
      <c r="H1225" s="5">
        <v>25.25</v>
      </c>
      <c r="I1225" s="5">
        <v>378.75</v>
      </c>
      <c r="J1225" s="5">
        <v>27825.5</v>
      </c>
      <c r="K1225" s="3" t="str" cm="1">
        <f t="array" ref="K1225">_xlfn.LET(_xlpm.d,UPPER(TRIM(CLEAN(SUBSTITUTE(F1225,CHAR(160),"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26" spans="2:11" hidden="1" x14ac:dyDescent="0.25">
      <c r="B1226" s="20">
        <v>45954</v>
      </c>
      <c r="C1226" s="2" t="s">
        <v>1</v>
      </c>
      <c r="D1226" s="2" t="s">
        <v>1148</v>
      </c>
      <c r="E1226" s="2" t="s">
        <v>236</v>
      </c>
      <c r="F1226" s="2" t="s">
        <v>1257</v>
      </c>
      <c r="G1226" s="5">
        <v>30</v>
      </c>
      <c r="H1226" s="5">
        <v>25.25</v>
      </c>
      <c r="I1226" s="5">
        <v>757.5</v>
      </c>
      <c r="J1226" s="5">
        <v>28583</v>
      </c>
      <c r="K1226" s="3" t="str" cm="1">
        <f t="array" ref="K1226">_xlfn.LET(_xlpm.d,UPPER(TRIM(CLEAN(SUBSTITUTE(F1226,CHAR(160),"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27" spans="2:11" hidden="1" x14ac:dyDescent="0.25">
      <c r="B1227" s="20">
        <v>45958</v>
      </c>
      <c r="C1227" s="2" t="s">
        <v>1</v>
      </c>
      <c r="D1227" s="2" t="s">
        <v>1290</v>
      </c>
      <c r="E1227" s="2" t="s">
        <v>143</v>
      </c>
      <c r="F1227" s="2" t="s">
        <v>1257</v>
      </c>
      <c r="G1227" s="5">
        <v>20</v>
      </c>
      <c r="H1227" s="5">
        <v>25.25</v>
      </c>
      <c r="I1227" s="5">
        <v>505</v>
      </c>
      <c r="J1227" s="5">
        <v>29088</v>
      </c>
      <c r="K1227" s="3" t="str" cm="1">
        <f t="array" ref="K1227">_xlfn.LET(_xlpm.d,UPPER(TRIM(CLEAN(SUBSTITUTE(F1227,CHAR(160),"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28" spans="2:11" hidden="1" x14ac:dyDescent="0.25">
      <c r="B1228" s="20">
        <v>45958</v>
      </c>
      <c r="C1228" s="2" t="s">
        <v>1</v>
      </c>
      <c r="D1228" s="2" t="s">
        <v>1291</v>
      </c>
      <c r="E1228" s="2" t="s">
        <v>266</v>
      </c>
      <c r="F1228" s="2" t="s">
        <v>1257</v>
      </c>
      <c r="G1228" s="5">
        <v>20</v>
      </c>
      <c r="H1228" s="5">
        <v>25.25</v>
      </c>
      <c r="I1228" s="5">
        <v>505</v>
      </c>
      <c r="J1228" s="5">
        <v>29593</v>
      </c>
      <c r="K1228" s="3" t="str" cm="1">
        <f t="array" ref="K1228">_xlfn.LET(_xlpm.d,UPPER(TRIM(CLEAN(SUBSTITUTE(F1228,CHAR(160),"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29" spans="2:11" hidden="1" x14ac:dyDescent="0.25">
      <c r="B1229" s="20">
        <v>45958</v>
      </c>
      <c r="C1229" s="2" t="s">
        <v>1</v>
      </c>
      <c r="D1229" s="2" t="s">
        <v>1150</v>
      </c>
      <c r="E1229" s="2" t="s">
        <v>147</v>
      </c>
      <c r="F1229" s="2" t="s">
        <v>1257</v>
      </c>
      <c r="G1229" s="5">
        <v>20</v>
      </c>
      <c r="H1229" s="5">
        <v>25.25</v>
      </c>
      <c r="I1229" s="5">
        <v>505</v>
      </c>
      <c r="J1229" s="5">
        <v>30098</v>
      </c>
      <c r="K1229" s="3" t="str" cm="1">
        <f t="array" ref="K1229">_xlfn.LET(_xlpm.d,UPPER(TRIM(CLEAN(SUBSTITUTE(F1229,CHAR(160),"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30" spans="2:11" hidden="1" x14ac:dyDescent="0.25">
      <c r="B1230" s="20">
        <v>45958</v>
      </c>
      <c r="C1230" s="2" t="s">
        <v>1</v>
      </c>
      <c r="D1230" s="2" t="s">
        <v>1151</v>
      </c>
      <c r="E1230" s="2" t="s">
        <v>156</v>
      </c>
      <c r="F1230" s="2" t="s">
        <v>1257</v>
      </c>
      <c r="G1230" s="5">
        <v>20</v>
      </c>
      <c r="H1230" s="5">
        <v>25.25</v>
      </c>
      <c r="I1230" s="5">
        <v>505</v>
      </c>
      <c r="J1230" s="5">
        <v>30603</v>
      </c>
      <c r="K1230" s="3" t="str" cm="1">
        <f t="array" ref="K1230">_xlfn.LET(_xlpm.d,UPPER(TRIM(CLEAN(SUBSTITUTE(F1230,CHAR(160),"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31" spans="2:11" hidden="1" x14ac:dyDescent="0.25">
      <c r="B1231" s="20">
        <v>45958</v>
      </c>
      <c r="C1231" s="2" t="s">
        <v>1</v>
      </c>
      <c r="D1231" s="2" t="s">
        <v>710</v>
      </c>
      <c r="E1231" s="2" t="s">
        <v>261</v>
      </c>
      <c r="F1231" s="2" t="s">
        <v>1257</v>
      </c>
      <c r="G1231" s="5">
        <v>20</v>
      </c>
      <c r="H1231" s="5">
        <v>25.25</v>
      </c>
      <c r="I1231" s="5">
        <v>505</v>
      </c>
      <c r="J1231" s="5">
        <v>31108</v>
      </c>
      <c r="K1231" s="3" t="str" cm="1">
        <f t="array" ref="K1231">_xlfn.LET(_xlpm.d,UPPER(TRIM(CLEAN(SUBSTITUTE(F1231,CHAR(160),"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32" spans="2:11" hidden="1" x14ac:dyDescent="0.25">
      <c r="B1232" s="20">
        <v>45960</v>
      </c>
      <c r="C1232" s="2" t="s">
        <v>1</v>
      </c>
      <c r="D1232" s="2" t="s">
        <v>1292</v>
      </c>
      <c r="E1232" s="2" t="s">
        <v>288</v>
      </c>
      <c r="F1232" s="2" t="s">
        <v>1257</v>
      </c>
      <c r="G1232" s="5">
        <v>15</v>
      </c>
      <c r="H1232" s="5">
        <v>25.25</v>
      </c>
      <c r="I1232" s="5">
        <v>378.75</v>
      </c>
      <c r="J1232" s="5">
        <v>31486.75</v>
      </c>
      <c r="K1232" s="3" t="str" cm="1">
        <f t="array" ref="K1232">_xlfn.LET(_xlpm.d,UPPER(TRIM(CLEAN(SUBSTITUTE(F1232,CHAR(160),"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33" spans="2:11" hidden="1" x14ac:dyDescent="0.25">
      <c r="B1233" s="20">
        <v>45960</v>
      </c>
      <c r="C1233" s="2" t="s">
        <v>1</v>
      </c>
      <c r="D1233" s="2" t="s">
        <v>1155</v>
      </c>
      <c r="E1233" s="2" t="s">
        <v>180</v>
      </c>
      <c r="F1233" s="2" t="s">
        <v>1257</v>
      </c>
      <c r="G1233" s="5">
        <v>25</v>
      </c>
      <c r="H1233" s="5">
        <v>25.25</v>
      </c>
      <c r="I1233" s="5">
        <v>631.25</v>
      </c>
      <c r="J1233" s="5">
        <v>32118</v>
      </c>
      <c r="K1233" s="3" t="str" cm="1">
        <f t="array" ref="K1233">_xlfn.LET(_xlpm.d,UPPER(TRIM(CLEAN(SUBSTITUTE(F1233,CHAR(160),"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34" spans="2:11" hidden="1" x14ac:dyDescent="0.25">
      <c r="B1234" s="20">
        <v>45960</v>
      </c>
      <c r="C1234" s="2" t="s">
        <v>1</v>
      </c>
      <c r="D1234" s="2" t="s">
        <v>1293</v>
      </c>
      <c r="E1234" s="2" t="s">
        <v>160</v>
      </c>
      <c r="F1234" s="2" t="s">
        <v>1257</v>
      </c>
      <c r="G1234" s="5">
        <v>25</v>
      </c>
      <c r="H1234" s="5">
        <v>25.25</v>
      </c>
      <c r="I1234" s="5">
        <v>631.25</v>
      </c>
      <c r="J1234" s="5">
        <v>32749.25</v>
      </c>
      <c r="K1234" s="3" t="str" cm="1">
        <f t="array" ref="K1234">_xlfn.LET(_xlpm.d,UPPER(TRIM(CLEAN(SUBSTITUTE(F1234,CHAR(160),"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35" spans="2:11" hidden="1" x14ac:dyDescent="0.25">
      <c r="B1235" s="20">
        <v>45960</v>
      </c>
      <c r="C1235" s="2" t="s">
        <v>1</v>
      </c>
      <c r="D1235" s="2" t="s">
        <v>1156</v>
      </c>
      <c r="E1235" s="2" t="s">
        <v>192</v>
      </c>
      <c r="F1235" s="2" t="s">
        <v>1257</v>
      </c>
      <c r="G1235" s="5">
        <v>25</v>
      </c>
      <c r="H1235" s="5">
        <v>25.25</v>
      </c>
      <c r="I1235" s="5">
        <v>631.25</v>
      </c>
      <c r="J1235" s="5">
        <v>33380.5</v>
      </c>
      <c r="K1235" s="3" t="str" cm="1">
        <f t="array" ref="K1235">_xlfn.LET(_xlpm.d,UPPER(TRIM(CLEAN(SUBSTITUTE(F1235,CHAR(160),"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36" spans="2:11" hidden="1" x14ac:dyDescent="0.25">
      <c r="B1236" s="20">
        <v>45960</v>
      </c>
      <c r="C1236" s="2" t="s">
        <v>1</v>
      </c>
      <c r="D1236" s="2" t="s">
        <v>1157</v>
      </c>
      <c r="E1236" s="2" t="s">
        <v>135</v>
      </c>
      <c r="F1236" s="2" t="s">
        <v>1257</v>
      </c>
      <c r="G1236" s="5">
        <v>20</v>
      </c>
      <c r="H1236" s="5">
        <v>25.25</v>
      </c>
      <c r="I1236" s="5">
        <v>505</v>
      </c>
      <c r="J1236" s="5">
        <v>33885.5</v>
      </c>
      <c r="K1236" s="3" t="str" cm="1">
        <f t="array" ref="K1236">_xlfn.LET(_xlpm.d,UPPER(TRIM(CLEAN(SUBSTITUTE(F1236,CHAR(160),"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37" spans="2:11" hidden="1" x14ac:dyDescent="0.25">
      <c r="B1237" s="20">
        <v>45961</v>
      </c>
      <c r="C1237" s="2" t="s">
        <v>1</v>
      </c>
      <c r="D1237" s="2" t="s">
        <v>1158</v>
      </c>
      <c r="E1237" s="2" t="s">
        <v>154</v>
      </c>
      <c r="F1237" s="2" t="s">
        <v>1257</v>
      </c>
      <c r="G1237" s="5">
        <v>25</v>
      </c>
      <c r="H1237" s="5">
        <v>25.25</v>
      </c>
      <c r="I1237" s="5">
        <v>631.25</v>
      </c>
      <c r="J1237" s="5">
        <v>34516.75</v>
      </c>
      <c r="K1237" s="3" t="str" cm="1">
        <f t="array" ref="K1237">_xlfn.LET(_xlpm.d,UPPER(TRIM(CLEAN(SUBSTITUTE(F1237,CHAR(160),"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38" spans="2:11" hidden="1" x14ac:dyDescent="0.25">
      <c r="B1238" s="20">
        <v>45964</v>
      </c>
      <c r="C1238" s="2" t="s">
        <v>1</v>
      </c>
      <c r="D1238" s="2" t="s">
        <v>1294</v>
      </c>
      <c r="E1238" s="2" t="s">
        <v>243</v>
      </c>
      <c r="F1238" s="2" t="s">
        <v>1257</v>
      </c>
      <c r="G1238" s="5">
        <v>10</v>
      </c>
      <c r="H1238" s="5">
        <v>25.25</v>
      </c>
      <c r="I1238" s="5">
        <v>252.5</v>
      </c>
      <c r="J1238" s="5">
        <v>34769.25</v>
      </c>
      <c r="K1238" s="3" t="str" cm="1">
        <f t="array" ref="K1238">_xlfn.LET(_xlpm.d,UPPER(TRIM(CLEAN(SUBSTITUTE(F1238,CHAR(160),"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39" spans="2:11" hidden="1" x14ac:dyDescent="0.25">
      <c r="B1239" s="20">
        <v>45965</v>
      </c>
      <c r="C1239" s="2" t="s">
        <v>1</v>
      </c>
      <c r="D1239" s="2" t="s">
        <v>1295</v>
      </c>
      <c r="E1239" s="2" t="s">
        <v>266</v>
      </c>
      <c r="F1239" s="2" t="s">
        <v>1257</v>
      </c>
      <c r="G1239" s="5">
        <v>12</v>
      </c>
      <c r="H1239" s="5">
        <v>25.25</v>
      </c>
      <c r="I1239" s="5">
        <v>303</v>
      </c>
      <c r="J1239" s="5">
        <v>35072.25</v>
      </c>
      <c r="K1239" s="3" t="str" cm="1">
        <f t="array" ref="K1239">_xlfn.LET(_xlpm.d,UPPER(TRIM(CLEAN(SUBSTITUTE(F1239,CHAR(160),"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40" spans="2:11" hidden="1" x14ac:dyDescent="0.25">
      <c r="B1240" s="20">
        <v>45965</v>
      </c>
      <c r="C1240" s="2" t="s">
        <v>1</v>
      </c>
      <c r="D1240" s="2" t="s">
        <v>1296</v>
      </c>
      <c r="E1240" s="2" t="s">
        <v>158</v>
      </c>
      <c r="F1240" s="2" t="s">
        <v>1257</v>
      </c>
      <c r="G1240" s="5">
        <v>30</v>
      </c>
      <c r="H1240" s="5">
        <v>25.25</v>
      </c>
      <c r="I1240" s="5">
        <v>757.5</v>
      </c>
      <c r="J1240" s="5">
        <v>35829.75</v>
      </c>
      <c r="K1240" s="3" t="str" cm="1">
        <f t="array" ref="K1240">_xlfn.LET(_xlpm.d,UPPER(TRIM(CLEAN(SUBSTITUTE(F1240,CHAR(160),"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41" spans="2:11" hidden="1" x14ac:dyDescent="0.25">
      <c r="B1241" s="20">
        <v>45965</v>
      </c>
      <c r="C1241" s="2" t="s">
        <v>1</v>
      </c>
      <c r="D1241" s="2" t="s">
        <v>1297</v>
      </c>
      <c r="E1241" s="2" t="s">
        <v>156</v>
      </c>
      <c r="F1241" s="2" t="s">
        <v>1257</v>
      </c>
      <c r="G1241" s="5">
        <v>20</v>
      </c>
      <c r="H1241" s="5">
        <v>25.25</v>
      </c>
      <c r="I1241" s="5">
        <v>505</v>
      </c>
      <c r="J1241" s="5">
        <v>36334.75</v>
      </c>
      <c r="K1241" s="3" t="str" cm="1">
        <f t="array" ref="K1241">_xlfn.LET(_xlpm.d,UPPER(TRIM(CLEAN(SUBSTITUTE(F1241,CHAR(160),"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42" spans="2:11" hidden="1" x14ac:dyDescent="0.25">
      <c r="B1242" s="20">
        <v>45965</v>
      </c>
      <c r="C1242" s="2" t="s">
        <v>1</v>
      </c>
      <c r="D1242" s="2" t="s">
        <v>716</v>
      </c>
      <c r="E1242" s="2" t="s">
        <v>273</v>
      </c>
      <c r="F1242" s="2" t="s">
        <v>1257</v>
      </c>
      <c r="G1242" s="5">
        <v>25</v>
      </c>
      <c r="H1242" s="5">
        <v>25.25</v>
      </c>
      <c r="I1242" s="5">
        <v>631.25</v>
      </c>
      <c r="J1242" s="5">
        <v>36966</v>
      </c>
      <c r="K1242" s="3" t="str" cm="1">
        <f t="array" ref="K1242">_xlfn.LET(_xlpm.d,UPPER(TRIM(CLEAN(SUBSTITUTE(F1242,CHAR(160),"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43" spans="2:11" hidden="1" x14ac:dyDescent="0.25">
      <c r="B1243" s="20">
        <v>45988</v>
      </c>
      <c r="C1243" s="2" t="s">
        <v>1</v>
      </c>
      <c r="D1243" s="2" t="s">
        <v>1298</v>
      </c>
      <c r="E1243" s="2" t="s">
        <v>168</v>
      </c>
      <c r="F1243" s="2" t="s">
        <v>1257</v>
      </c>
      <c r="G1243" s="5">
        <v>25</v>
      </c>
      <c r="H1243" s="5">
        <v>25.25</v>
      </c>
      <c r="I1243" s="5">
        <v>631.25</v>
      </c>
      <c r="J1243" s="5">
        <v>37597.25</v>
      </c>
      <c r="K1243" s="3" t="str" cm="1">
        <f t="array" ref="K1243">_xlfn.LET(_xlpm.d,UPPER(TRIM(CLEAN(SUBSTITUTE(F1243,CHAR(160),"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44" spans="2:11" hidden="1" x14ac:dyDescent="0.25">
      <c r="B1244" s="20">
        <v>45995</v>
      </c>
      <c r="C1244" s="2" t="s">
        <v>1</v>
      </c>
      <c r="D1244" s="2" t="s">
        <v>345</v>
      </c>
      <c r="E1244" s="2" t="s">
        <v>135</v>
      </c>
      <c r="F1244" s="2" t="s">
        <v>1257</v>
      </c>
      <c r="G1244" s="5">
        <v>15</v>
      </c>
      <c r="H1244" s="5">
        <v>25.25</v>
      </c>
      <c r="I1244" s="5">
        <v>378.75</v>
      </c>
      <c r="J1244" s="5">
        <v>37976</v>
      </c>
      <c r="K1244" s="3" t="str" cm="1">
        <f t="array" ref="K1244">_xlfn.LET(_xlpm.d,UPPER(TRIM(CLEAN(SUBSTITUTE(F1244,CHAR(160),"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45" spans="2:11" hidden="1" x14ac:dyDescent="0.25">
      <c r="B1245" s="20">
        <v>45995</v>
      </c>
      <c r="C1245" s="2" t="s">
        <v>1</v>
      </c>
      <c r="D1245" s="2" t="s">
        <v>346</v>
      </c>
      <c r="E1245" s="2" t="s">
        <v>180</v>
      </c>
      <c r="F1245" s="2" t="s">
        <v>1257</v>
      </c>
      <c r="G1245" s="5">
        <v>14</v>
      </c>
      <c r="H1245" s="5">
        <v>25.25</v>
      </c>
      <c r="I1245" s="5">
        <v>353.5</v>
      </c>
      <c r="J1245" s="5">
        <v>38329.5</v>
      </c>
      <c r="K1245" s="3" t="str" cm="1">
        <f t="array" ref="K1245">_xlfn.LET(_xlpm.d,UPPER(TRIM(CLEAN(SUBSTITUTE(F1245,CHAR(160),"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46" spans="2:11" hidden="1" x14ac:dyDescent="0.25">
      <c r="B1246" s="20">
        <v>45995</v>
      </c>
      <c r="C1246" s="2" t="s">
        <v>1</v>
      </c>
      <c r="D1246" s="2" t="s">
        <v>347</v>
      </c>
      <c r="E1246" s="2" t="s">
        <v>160</v>
      </c>
      <c r="F1246" s="2" t="s">
        <v>1257</v>
      </c>
      <c r="G1246" s="5">
        <v>15</v>
      </c>
      <c r="H1246" s="5">
        <v>25.25</v>
      </c>
      <c r="I1246" s="5">
        <v>378.75</v>
      </c>
      <c r="J1246" s="5">
        <v>38708.25</v>
      </c>
      <c r="K1246" s="3" t="str" cm="1">
        <f t="array" ref="K1246">_xlfn.LET(_xlpm.d,UPPER(TRIM(CLEAN(SUBSTITUTE(F1246,CHAR(160),"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47" spans="2:11" hidden="1" x14ac:dyDescent="0.25">
      <c r="B1247" s="20">
        <v>45995</v>
      </c>
      <c r="C1247" s="2" t="s">
        <v>1</v>
      </c>
      <c r="D1247" s="2" t="s">
        <v>348</v>
      </c>
      <c r="E1247" s="2" t="s">
        <v>192</v>
      </c>
      <c r="F1247" s="2" t="s">
        <v>1257</v>
      </c>
      <c r="G1247" s="5">
        <v>10</v>
      </c>
      <c r="H1247" s="5">
        <v>25.25</v>
      </c>
      <c r="I1247" s="5">
        <v>252.5</v>
      </c>
      <c r="J1247" s="5">
        <v>38960.75</v>
      </c>
      <c r="K1247" s="3" t="str" cm="1">
        <f t="array" ref="K1247">_xlfn.LET(_xlpm.d,UPPER(TRIM(CLEAN(SUBSTITUTE(F1247,CHAR(160),"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48" spans="2:11" hidden="1" x14ac:dyDescent="0.25">
      <c r="B1248" s="20">
        <v>45996</v>
      </c>
      <c r="C1248" s="2" t="s">
        <v>1</v>
      </c>
      <c r="D1248" s="2" t="s">
        <v>1299</v>
      </c>
      <c r="E1248" s="2" t="s">
        <v>236</v>
      </c>
      <c r="F1248" s="2" t="s">
        <v>1257</v>
      </c>
      <c r="G1248" s="5">
        <v>20</v>
      </c>
      <c r="H1248" s="5">
        <v>25.25</v>
      </c>
      <c r="I1248" s="5">
        <v>505</v>
      </c>
      <c r="J1248" s="5">
        <v>39465.75</v>
      </c>
      <c r="K1248" s="3" t="str" cm="1">
        <f t="array" ref="K1248">_xlfn.LET(_xlpm.d,UPPER(TRIM(CLEAN(SUBSTITUTE(F1248,CHAR(160),"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49" spans="2:11" hidden="1" x14ac:dyDescent="0.25">
      <c r="B1249" s="20">
        <v>45996</v>
      </c>
      <c r="C1249" s="2" t="s">
        <v>1</v>
      </c>
      <c r="D1249" s="2" t="s">
        <v>1300</v>
      </c>
      <c r="E1249" s="2" t="s">
        <v>154</v>
      </c>
      <c r="F1249" s="2" t="s">
        <v>1257</v>
      </c>
      <c r="G1249" s="5">
        <v>20</v>
      </c>
      <c r="H1249" s="5">
        <v>25.25</v>
      </c>
      <c r="I1249" s="5">
        <v>505</v>
      </c>
      <c r="J1249" s="5">
        <v>39970.75</v>
      </c>
      <c r="K1249" s="3" t="str" cm="1">
        <f t="array" ref="K1249">_xlfn.LET(_xlpm.d,UPPER(TRIM(CLEAN(SUBSTITUTE(F1249,CHAR(160),"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50" spans="2:11" hidden="1" x14ac:dyDescent="0.25">
      <c r="B1250" s="20">
        <v>46000</v>
      </c>
      <c r="C1250" s="2" t="s">
        <v>1</v>
      </c>
      <c r="D1250" s="2" t="s">
        <v>365</v>
      </c>
      <c r="E1250" s="2" t="s">
        <v>147</v>
      </c>
      <c r="F1250" s="2" t="s">
        <v>1257</v>
      </c>
      <c r="G1250" s="5">
        <v>25</v>
      </c>
      <c r="H1250" s="5">
        <v>25.25</v>
      </c>
      <c r="I1250" s="5">
        <v>631.25</v>
      </c>
      <c r="J1250" s="5">
        <v>40602</v>
      </c>
      <c r="K1250" s="3" t="str" cm="1">
        <f t="array" ref="K1250">_xlfn.LET(_xlpm.d,UPPER(TRIM(CLEAN(SUBSTITUTE(F1250,CHAR(160),"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51" spans="2:11" hidden="1" x14ac:dyDescent="0.25">
      <c r="B1251" s="20">
        <v>46000</v>
      </c>
      <c r="C1251" s="2" t="s">
        <v>1</v>
      </c>
      <c r="D1251" s="2" t="s">
        <v>1301</v>
      </c>
      <c r="E1251" s="2" t="s">
        <v>158</v>
      </c>
      <c r="F1251" s="2" t="s">
        <v>1257</v>
      </c>
      <c r="G1251" s="5">
        <v>25</v>
      </c>
      <c r="H1251" s="5">
        <v>25.25</v>
      </c>
      <c r="I1251" s="5">
        <v>631.25</v>
      </c>
      <c r="J1251" s="5">
        <v>41233.25</v>
      </c>
      <c r="K1251" s="3" t="str" cm="1">
        <f t="array" ref="K1251">_xlfn.LET(_xlpm.d,UPPER(TRIM(CLEAN(SUBSTITUTE(F1251,CHAR(160),"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52" spans="2:11" hidden="1" x14ac:dyDescent="0.25">
      <c r="B1252" s="20">
        <v>46000</v>
      </c>
      <c r="C1252" s="2" t="s">
        <v>1</v>
      </c>
      <c r="D1252" s="2" t="s">
        <v>367</v>
      </c>
      <c r="E1252" s="2" t="s">
        <v>273</v>
      </c>
      <c r="F1252" s="2" t="s">
        <v>1257</v>
      </c>
      <c r="G1252" s="5">
        <v>20</v>
      </c>
      <c r="H1252" s="5">
        <v>25.25</v>
      </c>
      <c r="I1252" s="5">
        <v>505</v>
      </c>
      <c r="J1252" s="5">
        <v>41738.25</v>
      </c>
      <c r="K1252" s="3" t="str" cm="1">
        <f t="array" ref="K1252">_xlfn.LET(_xlpm.d,UPPER(TRIM(CLEAN(SUBSTITUTE(F1252,CHAR(160),"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53" spans="2:11" hidden="1" x14ac:dyDescent="0.25">
      <c r="B1253" s="20">
        <v>46000</v>
      </c>
      <c r="C1253" s="2" t="s">
        <v>1</v>
      </c>
      <c r="D1253" s="2" t="s">
        <v>1302</v>
      </c>
      <c r="E1253" s="2" t="s">
        <v>141</v>
      </c>
      <c r="F1253" s="2" t="s">
        <v>1257</v>
      </c>
      <c r="G1253" s="5">
        <v>25</v>
      </c>
      <c r="H1253" s="5">
        <v>25.25</v>
      </c>
      <c r="I1253" s="5">
        <v>631.25</v>
      </c>
      <c r="J1253" s="5">
        <v>42369.5</v>
      </c>
      <c r="K1253" s="3" t="str" cm="1">
        <f t="array" ref="K1253">_xlfn.LET(_xlpm.d,UPPER(TRIM(CLEAN(SUBSTITUTE(F1253,CHAR(160),"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54" spans="2:11" hidden="1" x14ac:dyDescent="0.25">
      <c r="B1254" s="20">
        <v>46001</v>
      </c>
      <c r="C1254" s="2" t="s">
        <v>1</v>
      </c>
      <c r="D1254" s="2" t="s">
        <v>1303</v>
      </c>
      <c r="E1254" s="2" t="s">
        <v>143</v>
      </c>
      <c r="F1254" s="2" t="s">
        <v>1257</v>
      </c>
      <c r="G1254" s="5">
        <v>25</v>
      </c>
      <c r="H1254" s="5">
        <v>25.25</v>
      </c>
      <c r="I1254" s="5">
        <v>631.25</v>
      </c>
      <c r="J1254" s="5">
        <v>43000.75</v>
      </c>
      <c r="K1254" s="3" t="str" cm="1">
        <f t="array" ref="K1254">_xlfn.LET(_xlpm.d,UPPER(TRIM(CLEAN(SUBSTITUTE(F1254,CHAR(160),"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55" spans="2:11" hidden="1" x14ac:dyDescent="0.25">
      <c r="B1255" s="20">
        <v>46001</v>
      </c>
      <c r="C1255" s="2" t="s">
        <v>1</v>
      </c>
      <c r="D1255" s="2" t="s">
        <v>1304</v>
      </c>
      <c r="E1255" s="2" t="s">
        <v>261</v>
      </c>
      <c r="F1255" s="2" t="s">
        <v>1257</v>
      </c>
      <c r="G1255" s="5">
        <v>10</v>
      </c>
      <c r="H1255" s="5">
        <v>25.25</v>
      </c>
      <c r="I1255" s="5">
        <v>252.5</v>
      </c>
      <c r="J1255" s="5">
        <v>43253.25</v>
      </c>
      <c r="K1255" s="3" t="str" cm="1">
        <f t="array" ref="K1255">_xlfn.LET(_xlpm.d,UPPER(TRIM(CLEAN(SUBSTITUTE(F1255,CHAR(160),"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56" spans="2:11" hidden="1" x14ac:dyDescent="0.25">
      <c r="B1256" s="20">
        <v>46002</v>
      </c>
      <c r="C1256" s="2" t="s">
        <v>1</v>
      </c>
      <c r="D1256" s="2" t="s">
        <v>374</v>
      </c>
      <c r="E1256" s="2" t="s">
        <v>135</v>
      </c>
      <c r="F1256" s="2" t="s">
        <v>1257</v>
      </c>
      <c r="G1256" s="5">
        <v>20</v>
      </c>
      <c r="H1256" s="5">
        <v>25.25</v>
      </c>
      <c r="I1256" s="5">
        <v>505</v>
      </c>
      <c r="J1256" s="5">
        <v>43758.25</v>
      </c>
      <c r="K1256" s="3" t="str" cm="1">
        <f t="array" ref="K1256">_xlfn.LET(_xlpm.d,UPPER(TRIM(CLEAN(SUBSTITUTE(F1256,CHAR(160),"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57" spans="2:11" hidden="1" x14ac:dyDescent="0.25">
      <c r="B1257" s="20">
        <v>46002</v>
      </c>
      <c r="C1257" s="2" t="s">
        <v>1</v>
      </c>
      <c r="D1257" s="2" t="s">
        <v>375</v>
      </c>
      <c r="E1257" s="2" t="s">
        <v>192</v>
      </c>
      <c r="F1257" s="2" t="s">
        <v>1257</v>
      </c>
      <c r="G1257" s="5">
        <v>25</v>
      </c>
      <c r="H1257" s="5">
        <v>25.25</v>
      </c>
      <c r="I1257" s="5">
        <v>631.25</v>
      </c>
      <c r="J1257" s="5">
        <v>44389.5</v>
      </c>
      <c r="K1257" s="3" t="str" cm="1">
        <f t="array" ref="K1257">_xlfn.LET(_xlpm.d,UPPER(TRIM(CLEAN(SUBSTITUTE(F1257,CHAR(160),"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58" spans="2:11" hidden="1" x14ac:dyDescent="0.25">
      <c r="B1258" s="20">
        <v>46002</v>
      </c>
      <c r="C1258" s="2" t="s">
        <v>1</v>
      </c>
      <c r="D1258" s="2" t="s">
        <v>376</v>
      </c>
      <c r="E1258" s="2" t="s">
        <v>160</v>
      </c>
      <c r="F1258" s="2" t="s">
        <v>1257</v>
      </c>
      <c r="G1258" s="5">
        <v>10</v>
      </c>
      <c r="H1258" s="5">
        <v>25.25</v>
      </c>
      <c r="I1258" s="5">
        <v>252.5</v>
      </c>
      <c r="J1258" s="5">
        <v>44642</v>
      </c>
      <c r="K1258" s="3" t="str" cm="1">
        <f t="array" ref="K1258">_xlfn.LET(_xlpm.d,UPPER(TRIM(CLEAN(SUBSTITUTE(F1258,CHAR(160),"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59" spans="2:11" hidden="1" x14ac:dyDescent="0.25">
      <c r="B1259" s="20">
        <v>46008</v>
      </c>
      <c r="C1259" s="2" t="s">
        <v>1</v>
      </c>
      <c r="D1259" s="2" t="s">
        <v>1183</v>
      </c>
      <c r="E1259" s="2" t="s">
        <v>162</v>
      </c>
      <c r="F1259" s="2" t="s">
        <v>1257</v>
      </c>
      <c r="G1259" s="5">
        <v>20</v>
      </c>
      <c r="H1259" s="5">
        <v>25.25</v>
      </c>
      <c r="I1259" s="5">
        <v>505</v>
      </c>
      <c r="J1259" s="5">
        <v>45147</v>
      </c>
      <c r="K1259" s="3" t="str" cm="1">
        <f t="array" ref="K1259">_xlfn.LET(_xlpm.d,UPPER(TRIM(CLEAN(SUBSTITUTE(F1259,CHAR(160),"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60" spans="2:11" hidden="1" x14ac:dyDescent="0.25">
      <c r="B1260" s="20">
        <v>46009</v>
      </c>
      <c r="C1260" s="2" t="s">
        <v>1</v>
      </c>
      <c r="D1260" s="2" t="s">
        <v>1305</v>
      </c>
      <c r="E1260" s="2" t="s">
        <v>180</v>
      </c>
      <c r="F1260" s="2" t="s">
        <v>1257</v>
      </c>
      <c r="G1260" s="5">
        <v>21</v>
      </c>
      <c r="H1260" s="5">
        <v>25.25</v>
      </c>
      <c r="I1260" s="5">
        <v>530.25</v>
      </c>
      <c r="J1260" s="5">
        <v>45677.25</v>
      </c>
      <c r="K1260" s="3" t="str" cm="1">
        <f t="array" ref="K1260">_xlfn.LET(_xlpm.d,UPPER(TRIM(CLEAN(SUBSTITUTE(F1260,CHAR(160),"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61" spans="2:11" hidden="1" x14ac:dyDescent="0.25">
      <c r="B1261" s="20">
        <v>46009</v>
      </c>
      <c r="C1261" s="2" t="s">
        <v>1</v>
      </c>
      <c r="D1261" s="2" t="s">
        <v>1185</v>
      </c>
      <c r="E1261" s="2" t="s">
        <v>135</v>
      </c>
      <c r="F1261" s="2" t="s">
        <v>1257</v>
      </c>
      <c r="G1261" s="5">
        <v>20</v>
      </c>
      <c r="H1261" s="5">
        <v>25.25</v>
      </c>
      <c r="I1261" s="5">
        <v>505</v>
      </c>
      <c r="J1261" s="5">
        <v>46182.25</v>
      </c>
      <c r="K1261" s="3" t="str" cm="1">
        <f t="array" ref="K1261">_xlfn.LET(_xlpm.d,UPPER(TRIM(CLEAN(SUBSTITUTE(F1261,CHAR(160),"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62" spans="2:11" hidden="1" x14ac:dyDescent="0.25">
      <c r="B1262" s="20">
        <v>46010</v>
      </c>
      <c r="C1262" s="2" t="s">
        <v>1</v>
      </c>
      <c r="D1262" s="2" t="s">
        <v>1306</v>
      </c>
      <c r="E1262" s="2" t="s">
        <v>154</v>
      </c>
      <c r="F1262" s="2" t="s">
        <v>1257</v>
      </c>
      <c r="G1262" s="5">
        <v>20</v>
      </c>
      <c r="H1262" s="5">
        <v>25.25</v>
      </c>
      <c r="I1262" s="5">
        <v>505</v>
      </c>
      <c r="J1262" s="5">
        <v>46687.25</v>
      </c>
      <c r="K1262" s="3" t="str" cm="1">
        <f t="array" ref="K1262">_xlfn.LET(_xlpm.d,UPPER(TRIM(CLEAN(SUBSTITUTE(F1262,CHAR(160),"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63" spans="2:11" hidden="1" x14ac:dyDescent="0.25">
      <c r="B1263" s="20">
        <v>46013</v>
      </c>
      <c r="C1263" s="2" t="s">
        <v>1</v>
      </c>
      <c r="D1263" s="2" t="s">
        <v>1307</v>
      </c>
      <c r="E1263" s="2" t="s">
        <v>238</v>
      </c>
      <c r="F1263" s="2" t="s">
        <v>1257</v>
      </c>
      <c r="G1263" s="5">
        <v>15</v>
      </c>
      <c r="H1263" s="5">
        <v>25.25</v>
      </c>
      <c r="I1263" s="5">
        <v>378.75</v>
      </c>
      <c r="J1263" s="5">
        <v>47066</v>
      </c>
      <c r="K1263" s="3" t="str" cm="1">
        <f t="array" ref="K1263">_xlfn.LET(_xlpm.d,UPPER(TRIM(CLEAN(SUBSTITUTE(F1263,CHAR(160),"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64" spans="2:11" hidden="1" x14ac:dyDescent="0.25">
      <c r="B1264" s="20">
        <v>46014</v>
      </c>
      <c r="C1264" s="2" t="s">
        <v>1</v>
      </c>
      <c r="D1264" s="2" t="s">
        <v>146</v>
      </c>
      <c r="E1264" s="2" t="s">
        <v>147</v>
      </c>
      <c r="F1264" s="2" t="s">
        <v>1257</v>
      </c>
      <c r="G1264" s="5">
        <v>15</v>
      </c>
      <c r="H1264" s="5">
        <v>25.25</v>
      </c>
      <c r="I1264" s="5">
        <v>378.75</v>
      </c>
      <c r="J1264" s="5">
        <v>47444.75</v>
      </c>
      <c r="K1264" s="3" t="str" cm="1">
        <f t="array" ref="K1264">_xlfn.LET(_xlpm.d,UPPER(TRIM(CLEAN(SUBSTITUTE(F1264,CHAR(160),"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65" spans="2:11" hidden="1" x14ac:dyDescent="0.25">
      <c r="B1265" s="20">
        <v>46014</v>
      </c>
      <c r="C1265" s="2" t="s">
        <v>1</v>
      </c>
      <c r="D1265" s="2" t="s">
        <v>1308</v>
      </c>
      <c r="E1265" s="2" t="s">
        <v>162</v>
      </c>
      <c r="F1265" s="2" t="s">
        <v>1257</v>
      </c>
      <c r="G1265" s="5">
        <v>30</v>
      </c>
      <c r="H1265" s="5">
        <v>25.25</v>
      </c>
      <c r="I1265" s="5">
        <v>757.5</v>
      </c>
      <c r="J1265" s="5">
        <v>48202.25</v>
      </c>
      <c r="K1265" s="3" t="str" cm="1">
        <f t="array" ref="K1265">_xlfn.LET(_xlpm.d,UPPER(TRIM(CLEAN(SUBSTITUTE(F1265,CHAR(160),"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66" spans="2:11" hidden="1" x14ac:dyDescent="0.25">
      <c r="B1266" s="20">
        <v>46014</v>
      </c>
      <c r="C1266" s="2" t="s">
        <v>1</v>
      </c>
      <c r="D1266" s="2" t="s">
        <v>1309</v>
      </c>
      <c r="E1266" s="2" t="s">
        <v>158</v>
      </c>
      <c r="F1266" s="2" t="s">
        <v>1257</v>
      </c>
      <c r="G1266" s="5">
        <v>15</v>
      </c>
      <c r="H1266" s="5">
        <v>25.25</v>
      </c>
      <c r="I1266" s="5">
        <v>378.75</v>
      </c>
      <c r="J1266" s="5">
        <v>48581</v>
      </c>
      <c r="K1266" s="3" t="str" cm="1">
        <f t="array" ref="K1266">_xlfn.LET(_xlpm.d,UPPER(TRIM(CLEAN(SUBSTITUTE(F1266,CHAR(160),"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67" spans="2:11" hidden="1" x14ac:dyDescent="0.25">
      <c r="B1267" s="20">
        <v>46015</v>
      </c>
      <c r="C1267" s="2" t="s">
        <v>1</v>
      </c>
      <c r="D1267" s="2" t="s">
        <v>148</v>
      </c>
      <c r="E1267" s="2" t="s">
        <v>149</v>
      </c>
      <c r="F1267" s="2" t="s">
        <v>1257</v>
      </c>
      <c r="G1267" s="5">
        <v>20</v>
      </c>
      <c r="H1267" s="5">
        <v>25.25</v>
      </c>
      <c r="I1267" s="5">
        <v>505</v>
      </c>
      <c r="J1267" s="5">
        <v>49086</v>
      </c>
      <c r="K1267" s="3" t="str" cm="1">
        <f t="array" ref="K1267">_xlfn.LET(_xlpm.d,UPPER(TRIM(CLEAN(SUBSTITUTE(F1267,CHAR(160),"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68" spans="2:11" hidden="1" x14ac:dyDescent="0.25">
      <c r="B1268" s="20">
        <v>46024</v>
      </c>
      <c r="C1268" s="2" t="s">
        <v>1</v>
      </c>
      <c r="D1268" s="2" t="s">
        <v>1310</v>
      </c>
      <c r="E1268" s="2" t="s">
        <v>236</v>
      </c>
      <c r="F1268" s="2" t="s">
        <v>1257</v>
      </c>
      <c r="G1268" s="5">
        <v>10</v>
      </c>
      <c r="H1268" s="5">
        <v>25.25</v>
      </c>
      <c r="I1268" s="5">
        <v>252.5</v>
      </c>
      <c r="J1268" s="5">
        <v>49338.5</v>
      </c>
      <c r="K1268" s="3" t="str" cm="1">
        <f t="array" ref="K1268">_xlfn.LET(_xlpm.d,UPPER(TRIM(CLEAN(SUBSTITUTE(F1268,CHAR(160),"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69" spans="2:11" hidden="1" x14ac:dyDescent="0.25">
      <c r="B1269" s="20">
        <v>46027</v>
      </c>
      <c r="C1269" s="2" t="s">
        <v>1</v>
      </c>
      <c r="D1269" s="2" t="s">
        <v>153</v>
      </c>
      <c r="E1269" s="2" t="s">
        <v>154</v>
      </c>
      <c r="F1269" s="2" t="s">
        <v>1257</v>
      </c>
      <c r="G1269" s="5">
        <v>10</v>
      </c>
      <c r="H1269" s="5">
        <v>25.25</v>
      </c>
      <c r="I1269" s="5">
        <v>252.5</v>
      </c>
      <c r="J1269" s="5">
        <v>49591</v>
      </c>
      <c r="K1269" s="3" t="str" cm="1">
        <f t="array" ref="K1269">_xlfn.LET(_xlpm.d,UPPER(TRIM(CLEAN(SUBSTITUTE(F1269,CHAR(160),"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70" spans="2:11" hidden="1" x14ac:dyDescent="0.25">
      <c r="B1270" s="20">
        <v>46028</v>
      </c>
      <c r="C1270" s="2" t="s">
        <v>1</v>
      </c>
      <c r="D1270" s="2" t="s">
        <v>1311</v>
      </c>
      <c r="E1270" s="2" t="s">
        <v>273</v>
      </c>
      <c r="F1270" s="2" t="s">
        <v>1257</v>
      </c>
      <c r="G1270" s="5">
        <v>20</v>
      </c>
      <c r="H1270" s="5">
        <v>25.25</v>
      </c>
      <c r="I1270" s="5">
        <v>505</v>
      </c>
      <c r="J1270" s="5">
        <v>50096</v>
      </c>
      <c r="K1270" s="3" t="str" cm="1">
        <f t="array" ref="K1270">_xlfn.LET(_xlpm.d,UPPER(TRIM(CLEAN(SUBSTITUTE(F1270,CHAR(160),"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71" spans="2:11" hidden="1" x14ac:dyDescent="0.25">
      <c r="B1271" s="20">
        <v>46028</v>
      </c>
      <c r="C1271" s="2" t="s">
        <v>1</v>
      </c>
      <c r="D1271" s="2" t="s">
        <v>155</v>
      </c>
      <c r="E1271" s="2" t="s">
        <v>156</v>
      </c>
      <c r="F1271" s="2" t="s">
        <v>1257</v>
      </c>
      <c r="G1271" s="5">
        <v>12</v>
      </c>
      <c r="H1271" s="5">
        <v>25.25</v>
      </c>
      <c r="I1271" s="5">
        <v>303</v>
      </c>
      <c r="J1271" s="5">
        <v>50399</v>
      </c>
      <c r="K1271" s="3" t="str" cm="1">
        <f t="array" ref="K1271">_xlfn.LET(_xlpm.d,UPPER(TRIM(CLEAN(SUBSTITUTE(F1271,CHAR(160),"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72" spans="2:11" hidden="1" x14ac:dyDescent="0.25">
      <c r="B1272" s="20">
        <v>46028</v>
      </c>
      <c r="C1272" s="2" t="s">
        <v>1</v>
      </c>
      <c r="D1272" s="2" t="s">
        <v>157</v>
      </c>
      <c r="E1272" s="2" t="s">
        <v>158</v>
      </c>
      <c r="F1272" s="2" t="s">
        <v>1257</v>
      </c>
      <c r="G1272" s="5">
        <v>15</v>
      </c>
      <c r="H1272" s="5">
        <v>25.25</v>
      </c>
      <c r="I1272" s="5">
        <v>378.75</v>
      </c>
      <c r="J1272" s="5">
        <v>50777.75</v>
      </c>
      <c r="K1272" s="3" t="str" cm="1">
        <f t="array" ref="K1272">_xlfn.LET(_xlpm.d,UPPER(TRIM(CLEAN(SUBSTITUTE(F1272,CHAR(160),"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73" spans="2:11" hidden="1" x14ac:dyDescent="0.25">
      <c r="B1273" s="20">
        <v>46030</v>
      </c>
      <c r="C1273" s="2" t="s">
        <v>1</v>
      </c>
      <c r="D1273" s="2" t="s">
        <v>1312</v>
      </c>
      <c r="E1273" s="2" t="s">
        <v>180</v>
      </c>
      <c r="F1273" s="2" t="s">
        <v>1257</v>
      </c>
      <c r="G1273" s="5">
        <v>25</v>
      </c>
      <c r="H1273" s="5">
        <v>25.25</v>
      </c>
      <c r="I1273" s="5">
        <v>631.25</v>
      </c>
      <c r="J1273" s="5">
        <v>51409</v>
      </c>
      <c r="K1273" s="3" t="str" cm="1">
        <f t="array" ref="K1273">_xlfn.LET(_xlpm.d,UPPER(TRIM(CLEAN(SUBSTITUTE(F1273,CHAR(160),"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74" spans="2:11" hidden="1" x14ac:dyDescent="0.25">
      <c r="B1274" s="20">
        <v>46031</v>
      </c>
      <c r="C1274" s="2" t="s">
        <v>1</v>
      </c>
      <c r="D1274" s="2" t="s">
        <v>1313</v>
      </c>
      <c r="E1274" s="2" t="s">
        <v>160</v>
      </c>
      <c r="F1274" s="2" t="s">
        <v>1257</v>
      </c>
      <c r="G1274" s="5">
        <v>20</v>
      </c>
      <c r="H1274" s="5">
        <v>25.25</v>
      </c>
      <c r="I1274" s="5">
        <v>505</v>
      </c>
      <c r="J1274" s="5">
        <v>51914</v>
      </c>
      <c r="K1274" s="3" t="str" cm="1">
        <f t="array" ref="K1274">_xlfn.LET(_xlpm.d,UPPER(TRIM(CLEAN(SUBSTITUTE(F1274,CHAR(160),"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75" spans="2:11" hidden="1" x14ac:dyDescent="0.25">
      <c r="B1275" s="20">
        <v>46034</v>
      </c>
      <c r="C1275" s="2" t="s">
        <v>1</v>
      </c>
      <c r="D1275" s="2" t="s">
        <v>1314</v>
      </c>
      <c r="E1275" s="2" t="s">
        <v>259</v>
      </c>
      <c r="F1275" s="2" t="s">
        <v>1257</v>
      </c>
      <c r="G1275" s="5">
        <v>40</v>
      </c>
      <c r="H1275" s="5">
        <v>25.25</v>
      </c>
      <c r="I1275" s="5">
        <v>1010</v>
      </c>
      <c r="J1275" s="5">
        <v>52924</v>
      </c>
      <c r="K1275" s="3" t="str" cm="1">
        <f t="array" ref="K1275">_xlfn.LET(_xlpm.d,UPPER(TRIM(CLEAN(SUBSTITUTE(F1275,CHAR(160),"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76" spans="2:11" hidden="1" x14ac:dyDescent="0.25">
      <c r="B1276" s="20">
        <v>46035</v>
      </c>
      <c r="C1276" s="2" t="s">
        <v>1</v>
      </c>
      <c r="D1276" s="2" t="s">
        <v>1315</v>
      </c>
      <c r="E1276" s="2" t="s">
        <v>143</v>
      </c>
      <c r="F1276" s="2" t="s">
        <v>1257</v>
      </c>
      <c r="G1276" s="5">
        <v>30</v>
      </c>
      <c r="H1276" s="5">
        <v>25.25</v>
      </c>
      <c r="I1276" s="5">
        <v>757.5</v>
      </c>
      <c r="J1276" s="5">
        <v>53681.5</v>
      </c>
      <c r="K1276" s="3" t="str" cm="1">
        <f t="array" ref="K1276">_xlfn.LET(_xlpm.d,UPPER(TRIM(CLEAN(SUBSTITUTE(F1276,CHAR(160),"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77" spans="2:11" hidden="1" x14ac:dyDescent="0.25">
      <c r="B1277" s="20">
        <v>46035</v>
      </c>
      <c r="C1277" s="2" t="s">
        <v>1</v>
      </c>
      <c r="D1277" s="2" t="s">
        <v>1192</v>
      </c>
      <c r="E1277" s="2" t="s">
        <v>162</v>
      </c>
      <c r="F1277" s="2" t="s">
        <v>1257</v>
      </c>
      <c r="G1277" s="5">
        <v>25</v>
      </c>
      <c r="H1277" s="5">
        <v>25.25</v>
      </c>
      <c r="I1277" s="5">
        <v>631.25</v>
      </c>
      <c r="J1277" s="5">
        <v>54312.75</v>
      </c>
      <c r="K1277" s="3" t="str" cm="1">
        <f t="array" ref="K1277">_xlfn.LET(_xlpm.d,UPPER(TRIM(CLEAN(SUBSTITUTE(F1277,CHAR(160),"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78" spans="2:11" hidden="1" x14ac:dyDescent="0.25">
      <c r="B1278" s="20">
        <v>46036</v>
      </c>
      <c r="C1278" s="2" t="s">
        <v>1</v>
      </c>
      <c r="D1278" s="2" t="s">
        <v>1316</v>
      </c>
      <c r="E1278" s="2" t="s">
        <v>266</v>
      </c>
      <c r="F1278" s="2" t="s">
        <v>1257</v>
      </c>
      <c r="G1278" s="5">
        <v>30</v>
      </c>
      <c r="H1278" s="5">
        <v>25.25</v>
      </c>
      <c r="I1278" s="5">
        <v>757.5</v>
      </c>
      <c r="J1278" s="5">
        <v>55070.25</v>
      </c>
      <c r="K1278" s="3" t="str" cm="1">
        <f t="array" ref="K1278">_xlfn.LET(_xlpm.d,UPPER(TRIM(CLEAN(SUBSTITUTE(F1278,CHAR(160),"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79" spans="2:11" hidden="1" x14ac:dyDescent="0.25">
      <c r="B1279" s="20">
        <v>46036</v>
      </c>
      <c r="C1279" s="2" t="s">
        <v>1</v>
      </c>
      <c r="D1279" s="2" t="s">
        <v>1193</v>
      </c>
      <c r="E1279" s="2" t="s">
        <v>141</v>
      </c>
      <c r="F1279" s="2" t="s">
        <v>1257</v>
      </c>
      <c r="G1279" s="5">
        <v>30</v>
      </c>
      <c r="H1279" s="5">
        <v>25.25</v>
      </c>
      <c r="I1279" s="5">
        <v>757.5</v>
      </c>
      <c r="J1279" s="5">
        <v>55827.75</v>
      </c>
      <c r="K1279" s="3" t="str" cm="1">
        <f t="array" ref="K1279">_xlfn.LET(_xlpm.d,UPPER(TRIM(CLEAN(SUBSTITUTE(F1279,CHAR(160),"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80" spans="2:11" hidden="1" x14ac:dyDescent="0.25">
      <c r="B1280" s="20">
        <v>46037</v>
      </c>
      <c r="C1280" s="2" t="s">
        <v>1</v>
      </c>
      <c r="D1280" s="2" t="s">
        <v>1317</v>
      </c>
      <c r="E1280" s="2" t="s">
        <v>160</v>
      </c>
      <c r="F1280" s="2" t="s">
        <v>1257</v>
      </c>
      <c r="G1280" s="5">
        <v>25</v>
      </c>
      <c r="H1280" s="5">
        <v>25.25</v>
      </c>
      <c r="I1280" s="5">
        <v>631.25</v>
      </c>
      <c r="J1280" s="5">
        <v>56459</v>
      </c>
      <c r="K1280" s="3" t="str" cm="1">
        <f t="array" ref="K1280">_xlfn.LET(_xlpm.d,UPPER(TRIM(CLEAN(SUBSTITUTE(F1280,CHAR(160),"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81" spans="2:11" hidden="1" x14ac:dyDescent="0.25">
      <c r="B1281" s="20">
        <v>46037</v>
      </c>
      <c r="C1281" s="2" t="s">
        <v>1</v>
      </c>
      <c r="D1281" s="2" t="s">
        <v>1318</v>
      </c>
      <c r="E1281" s="2" t="s">
        <v>192</v>
      </c>
      <c r="F1281" s="2" t="s">
        <v>1257</v>
      </c>
      <c r="G1281" s="5">
        <v>30</v>
      </c>
      <c r="H1281" s="5">
        <v>25.25</v>
      </c>
      <c r="I1281" s="5">
        <v>757.5</v>
      </c>
      <c r="J1281" s="5">
        <v>57216.5</v>
      </c>
      <c r="K1281" s="3" t="str" cm="1">
        <f t="array" ref="K1281">_xlfn.LET(_xlpm.d,UPPER(TRIM(CLEAN(SUBSTITUTE(F1281,CHAR(160),"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82" spans="2:11" hidden="1" x14ac:dyDescent="0.25">
      <c r="B1282" s="20">
        <v>46037</v>
      </c>
      <c r="C1282" s="2" t="s">
        <v>1</v>
      </c>
      <c r="D1282" s="2" t="s">
        <v>1319</v>
      </c>
      <c r="E1282" s="2" t="s">
        <v>246</v>
      </c>
      <c r="F1282" s="2" t="s">
        <v>1257</v>
      </c>
      <c r="G1282" s="5">
        <v>20</v>
      </c>
      <c r="H1282" s="5">
        <v>25.25</v>
      </c>
      <c r="I1282" s="5">
        <v>505</v>
      </c>
      <c r="J1282" s="5">
        <v>57721.5</v>
      </c>
      <c r="K1282" s="3" t="str" cm="1">
        <f t="array" ref="K1282">_xlfn.LET(_xlpm.d,UPPER(TRIM(CLEAN(SUBSTITUTE(F1282,CHAR(160),"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83" spans="2:11" hidden="1" x14ac:dyDescent="0.25">
      <c r="B1283" s="20">
        <v>46038</v>
      </c>
      <c r="C1283" s="2" t="s">
        <v>1</v>
      </c>
      <c r="D1283" s="2" t="s">
        <v>1320</v>
      </c>
      <c r="E1283" s="2" t="s">
        <v>154</v>
      </c>
      <c r="F1283" s="2" t="s">
        <v>1257</v>
      </c>
      <c r="G1283" s="5">
        <v>25</v>
      </c>
      <c r="H1283" s="5">
        <v>25.25</v>
      </c>
      <c r="I1283" s="5">
        <v>631.25</v>
      </c>
      <c r="J1283" s="5">
        <v>58352.75</v>
      </c>
      <c r="K1283" s="3" t="str" cm="1">
        <f t="array" ref="K1283">_xlfn.LET(_xlpm.d,UPPER(TRIM(CLEAN(SUBSTITUTE(F1283,CHAR(160),"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84" spans="2:11" hidden="1" x14ac:dyDescent="0.25">
      <c r="B1284" s="20">
        <v>46042</v>
      </c>
      <c r="C1284" s="2" t="s">
        <v>1</v>
      </c>
      <c r="D1284" s="2" t="s">
        <v>396</v>
      </c>
      <c r="E1284" s="2" t="s">
        <v>143</v>
      </c>
      <c r="F1284" s="2" t="s">
        <v>1257</v>
      </c>
      <c r="G1284" s="5">
        <v>15</v>
      </c>
      <c r="H1284" s="5">
        <v>25.25</v>
      </c>
      <c r="I1284" s="5">
        <v>378.75</v>
      </c>
      <c r="J1284" s="5">
        <v>58731.5</v>
      </c>
      <c r="K1284" s="3" t="str" cm="1">
        <f t="array" ref="K1284">_xlfn.LET(_xlpm.d,UPPER(TRIM(CLEAN(SUBSTITUTE(F1284,CHAR(160),"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85" spans="2:11" hidden="1" x14ac:dyDescent="0.25">
      <c r="B1285" s="20">
        <v>46043</v>
      </c>
      <c r="C1285" s="2" t="s">
        <v>1</v>
      </c>
      <c r="D1285" s="2" t="s">
        <v>1321</v>
      </c>
      <c r="E1285" s="2" t="s">
        <v>149</v>
      </c>
      <c r="F1285" s="2" t="s">
        <v>1257</v>
      </c>
      <c r="G1285" s="5">
        <v>15</v>
      </c>
      <c r="H1285" s="5">
        <v>25.25</v>
      </c>
      <c r="I1285" s="5">
        <v>378.75</v>
      </c>
      <c r="J1285" s="5">
        <v>59110.25</v>
      </c>
      <c r="K1285" s="3" t="str" cm="1">
        <f t="array" ref="K1285">_xlfn.LET(_xlpm.d,UPPER(TRIM(CLEAN(SUBSTITUTE(F1285,CHAR(160),"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86" spans="2:11" hidden="1" x14ac:dyDescent="0.25">
      <c r="B1286" s="20">
        <v>46043</v>
      </c>
      <c r="C1286" s="2" t="s">
        <v>1</v>
      </c>
      <c r="D1286" s="2" t="s">
        <v>1322</v>
      </c>
      <c r="E1286" s="2" t="s">
        <v>796</v>
      </c>
      <c r="F1286" s="2" t="s">
        <v>1257</v>
      </c>
      <c r="G1286" s="5">
        <v>6</v>
      </c>
      <c r="H1286" s="5">
        <v>22.99</v>
      </c>
      <c r="I1286" s="5">
        <v>137.94</v>
      </c>
      <c r="J1286" s="5">
        <v>59248.19</v>
      </c>
      <c r="K1286" s="3" t="str" cm="1">
        <f t="array" ref="K1286">_xlfn.LET(_xlpm.d,UPPER(TRIM(CLEAN(SUBSTITUTE(F1286,CHAR(160),"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87" spans="2:11" hidden="1" x14ac:dyDescent="0.25">
      <c r="B1287" s="20">
        <v>46044</v>
      </c>
      <c r="C1287" s="2" t="s">
        <v>1</v>
      </c>
      <c r="D1287" s="2" t="s">
        <v>134</v>
      </c>
      <c r="E1287" s="2" t="s">
        <v>135</v>
      </c>
      <c r="F1287" s="2" t="s">
        <v>1257</v>
      </c>
      <c r="G1287" s="5">
        <v>25</v>
      </c>
      <c r="H1287" s="5">
        <v>25.25</v>
      </c>
      <c r="I1287" s="5">
        <v>631.25</v>
      </c>
      <c r="J1287" s="5">
        <v>59879.44</v>
      </c>
      <c r="K1287" s="3" t="str" cm="1">
        <f t="array" ref="K1287">_xlfn.LET(_xlpm.d,UPPER(TRIM(CLEAN(SUBSTITUTE(F1287,CHAR(160),"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88" spans="2:11" hidden="1" x14ac:dyDescent="0.25">
      <c r="B1288" s="20">
        <v>46045</v>
      </c>
      <c r="C1288" s="2" t="s">
        <v>1</v>
      </c>
      <c r="D1288" s="2" t="s">
        <v>1323</v>
      </c>
      <c r="E1288" s="2" t="s">
        <v>236</v>
      </c>
      <c r="F1288" s="2" t="s">
        <v>1257</v>
      </c>
      <c r="G1288" s="5">
        <v>15</v>
      </c>
      <c r="H1288" s="5">
        <v>25.25</v>
      </c>
      <c r="I1288" s="5">
        <v>378.75</v>
      </c>
      <c r="J1288" s="5">
        <v>60258.19</v>
      </c>
      <c r="K1288" s="3" t="str" cm="1">
        <f t="array" ref="K1288">_xlfn.LET(_xlpm.d,UPPER(TRIM(CLEAN(SUBSTITUTE(F1288,CHAR(160),"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89" spans="2:11" hidden="1" x14ac:dyDescent="0.25">
      <c r="B1289" s="20">
        <v>46049</v>
      </c>
      <c r="C1289" s="2" t="s">
        <v>1</v>
      </c>
      <c r="D1289" s="2" t="s">
        <v>1324</v>
      </c>
      <c r="E1289" s="2" t="s">
        <v>273</v>
      </c>
      <c r="F1289" s="2" t="s">
        <v>1257</v>
      </c>
      <c r="G1289" s="5">
        <v>20</v>
      </c>
      <c r="H1289" s="5">
        <v>25.25</v>
      </c>
      <c r="I1289" s="5">
        <v>505</v>
      </c>
      <c r="J1289" s="5">
        <v>60763.19</v>
      </c>
      <c r="K1289" s="3" t="str" cm="1">
        <f t="array" ref="K1289">_xlfn.LET(_xlpm.d,UPPER(TRIM(CLEAN(SUBSTITUTE(F1289,CHAR(160),"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90" spans="2:11" hidden="1" x14ac:dyDescent="0.25">
      <c r="B1290" s="20">
        <v>46049</v>
      </c>
      <c r="C1290" s="2" t="s">
        <v>1</v>
      </c>
      <c r="D1290" s="2" t="s">
        <v>1325</v>
      </c>
      <c r="E1290" s="2" t="s">
        <v>158</v>
      </c>
      <c r="F1290" s="2" t="s">
        <v>1257</v>
      </c>
      <c r="G1290" s="5">
        <v>15</v>
      </c>
      <c r="H1290" s="5">
        <v>25.25</v>
      </c>
      <c r="I1290" s="5">
        <v>378.75</v>
      </c>
      <c r="J1290" s="5">
        <v>61141.94</v>
      </c>
      <c r="K1290" s="3" t="str" cm="1">
        <f t="array" ref="K1290">_xlfn.LET(_xlpm.d,UPPER(TRIM(CLEAN(SUBSTITUTE(F1290,CHAR(160),"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91" spans="2:11" hidden="1" x14ac:dyDescent="0.25">
      <c r="B1291" s="20">
        <v>46051</v>
      </c>
      <c r="C1291" s="2" t="s">
        <v>1</v>
      </c>
      <c r="D1291" s="2" t="s">
        <v>1326</v>
      </c>
      <c r="E1291" s="2" t="s">
        <v>180</v>
      </c>
      <c r="F1291" s="2" t="s">
        <v>1257</v>
      </c>
      <c r="G1291" s="5">
        <v>20</v>
      </c>
      <c r="H1291" s="5">
        <v>25.25</v>
      </c>
      <c r="I1291" s="5">
        <v>505</v>
      </c>
      <c r="J1291" s="5">
        <v>61646.94</v>
      </c>
      <c r="K1291" s="3" t="str" cm="1">
        <f t="array" ref="K1291">_xlfn.LET(_xlpm.d,UPPER(TRIM(CLEAN(SUBSTITUTE(F1291,CHAR(160),"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92" spans="2:11" hidden="1" x14ac:dyDescent="0.25">
      <c r="B1292" s="20">
        <v>46051</v>
      </c>
      <c r="C1292" s="2" t="s">
        <v>1</v>
      </c>
      <c r="D1292" s="2" t="s">
        <v>1327</v>
      </c>
      <c r="E1292" s="2" t="s">
        <v>168</v>
      </c>
      <c r="F1292" s="2" t="s">
        <v>1257</v>
      </c>
      <c r="G1292" s="5">
        <v>15</v>
      </c>
      <c r="H1292" s="5">
        <v>25.25</v>
      </c>
      <c r="I1292" s="5">
        <v>378.75</v>
      </c>
      <c r="J1292" s="5">
        <v>62025.69</v>
      </c>
      <c r="K1292" s="3" t="str" cm="1">
        <f t="array" ref="K1292">_xlfn.LET(_xlpm.d,UPPER(TRIM(CLEAN(SUBSTITUTE(F1292,CHAR(160),"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93" spans="2:11" hidden="1" x14ac:dyDescent="0.25">
      <c r="B1293" s="20">
        <v>46051</v>
      </c>
      <c r="C1293" s="2" t="s">
        <v>1</v>
      </c>
      <c r="D1293" s="2" t="s">
        <v>1328</v>
      </c>
      <c r="E1293" s="2" t="s">
        <v>192</v>
      </c>
      <c r="F1293" s="2" t="s">
        <v>1257</v>
      </c>
      <c r="G1293" s="5">
        <v>20</v>
      </c>
      <c r="H1293" s="5">
        <v>25.25</v>
      </c>
      <c r="I1293" s="5">
        <v>505</v>
      </c>
      <c r="J1293" s="5">
        <v>62530.69</v>
      </c>
      <c r="K1293" s="3" t="str" cm="1">
        <f t="array" ref="K1293">_xlfn.LET(_xlpm.d,UPPER(TRIM(CLEAN(SUBSTITUTE(F1293,CHAR(160),"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94" spans="2:11" hidden="1" x14ac:dyDescent="0.25">
      <c r="B1294" s="20">
        <v>46052</v>
      </c>
      <c r="C1294" s="2" t="s">
        <v>1</v>
      </c>
      <c r="D1294" s="2" t="s">
        <v>1329</v>
      </c>
      <c r="E1294" s="2" t="s">
        <v>154</v>
      </c>
      <c r="F1294" s="2" t="s">
        <v>1257</v>
      </c>
      <c r="G1294" s="5">
        <v>20</v>
      </c>
      <c r="H1294" s="5">
        <v>25.25</v>
      </c>
      <c r="I1294" s="5">
        <v>505</v>
      </c>
      <c r="J1294" s="5">
        <v>63035.69</v>
      </c>
      <c r="K1294" s="3" t="str" cm="1">
        <f t="array" ref="K1294">_xlfn.LET(_xlpm.d,UPPER(TRIM(CLEAN(SUBSTITUTE(F1294,CHAR(160),"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95" spans="2:11" hidden="1" x14ac:dyDescent="0.25">
      <c r="B1295" s="20">
        <v>46056</v>
      </c>
      <c r="C1295" s="2" t="s">
        <v>1</v>
      </c>
      <c r="D1295" s="2" t="s">
        <v>1330</v>
      </c>
      <c r="E1295" s="2" t="s">
        <v>156</v>
      </c>
      <c r="F1295" s="2" t="s">
        <v>1257</v>
      </c>
      <c r="G1295" s="5">
        <v>20</v>
      </c>
      <c r="H1295" s="5">
        <v>25.25</v>
      </c>
      <c r="I1295" s="5">
        <v>505</v>
      </c>
      <c r="J1295" s="5">
        <v>63540.69</v>
      </c>
      <c r="K1295" s="3" t="str" cm="1">
        <f t="array" ref="K1295">_xlfn.LET(_xlpm.d,UPPER(TRIM(CLEAN(SUBSTITUTE(F1295,CHAR(160),"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96" spans="2:11" hidden="1" x14ac:dyDescent="0.25">
      <c r="B1296" s="20">
        <v>46056</v>
      </c>
      <c r="C1296" s="2" t="s">
        <v>1</v>
      </c>
      <c r="D1296" s="2" t="s">
        <v>1331</v>
      </c>
      <c r="E1296" s="2" t="s">
        <v>143</v>
      </c>
      <c r="F1296" s="2" t="s">
        <v>1257</v>
      </c>
      <c r="G1296" s="5">
        <v>10</v>
      </c>
      <c r="H1296" s="5">
        <v>25.25</v>
      </c>
      <c r="I1296" s="5">
        <v>252.5</v>
      </c>
      <c r="J1296" s="5">
        <v>63793.19</v>
      </c>
      <c r="K1296" s="3" t="str" cm="1">
        <f t="array" ref="K1296">_xlfn.LET(_xlpm.d,UPPER(TRIM(CLEAN(SUBSTITUTE(F1296,CHAR(160),"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97" spans="1:11" hidden="1" x14ac:dyDescent="0.25">
      <c r="B1297" s="20">
        <v>46063</v>
      </c>
      <c r="C1297" s="2" t="s">
        <v>1</v>
      </c>
      <c r="D1297" s="2" t="s">
        <v>404</v>
      </c>
      <c r="E1297" s="2" t="s">
        <v>261</v>
      </c>
      <c r="F1297" s="2" t="s">
        <v>1257</v>
      </c>
      <c r="G1297" s="5">
        <v>10</v>
      </c>
      <c r="H1297" s="5">
        <v>25.25</v>
      </c>
      <c r="I1297" s="5">
        <v>252.5</v>
      </c>
      <c r="J1297" s="5">
        <v>64045.69</v>
      </c>
      <c r="K1297" s="3" t="str" cm="1">
        <f t="array" ref="K1297">_xlfn.LET(_xlpm.d,UPPER(TRIM(CLEAN(SUBSTITUTE(F1297,CHAR(160),"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98" spans="1:11" hidden="1" x14ac:dyDescent="0.25">
      <c r="B1298" s="20">
        <v>46065</v>
      </c>
      <c r="C1298" s="2" t="s">
        <v>1</v>
      </c>
      <c r="D1298" s="2" t="s">
        <v>1198</v>
      </c>
      <c r="E1298" s="2" t="s">
        <v>135</v>
      </c>
      <c r="F1298" s="2" t="s">
        <v>1257</v>
      </c>
      <c r="G1298" s="5">
        <v>20</v>
      </c>
      <c r="H1298" s="5">
        <v>25.25</v>
      </c>
      <c r="I1298" s="5">
        <v>505</v>
      </c>
      <c r="J1298" s="5">
        <v>64550.69</v>
      </c>
      <c r="K1298" s="3" t="str" cm="1">
        <f t="array" ref="K1298">_xlfn.LET(_xlpm.d,UPPER(TRIM(CLEAN(SUBSTITUTE(F1298,CHAR(160),"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299" spans="1:11" hidden="1" x14ac:dyDescent="0.25">
      <c r="B1299" s="20">
        <v>46066</v>
      </c>
      <c r="C1299" s="2" t="s">
        <v>1</v>
      </c>
      <c r="D1299" s="2" t="s">
        <v>1201</v>
      </c>
      <c r="E1299" s="2" t="s">
        <v>236</v>
      </c>
      <c r="F1299" s="2" t="s">
        <v>1257</v>
      </c>
      <c r="G1299" s="5">
        <v>15</v>
      </c>
      <c r="H1299" s="5">
        <v>25.25</v>
      </c>
      <c r="I1299" s="5">
        <v>378.75</v>
      </c>
      <c r="J1299" s="5">
        <v>64929.440000000002</v>
      </c>
      <c r="K1299" s="3" t="str" cm="1">
        <f t="array" ref="K1299">_xlfn.LET(_xlpm.d,UPPER(TRIM(CLEAN(SUBSTITUTE(F1299,CHAR(160),"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00" spans="1:11" hidden="1" x14ac:dyDescent="0.25">
      <c r="B1300" s="20">
        <v>46076</v>
      </c>
      <c r="C1300" s="2" t="s">
        <v>1</v>
      </c>
      <c r="D1300" s="2" t="s">
        <v>1207</v>
      </c>
      <c r="E1300" s="2" t="s">
        <v>273</v>
      </c>
      <c r="F1300" s="2" t="s">
        <v>1257</v>
      </c>
      <c r="G1300" s="5">
        <v>16</v>
      </c>
      <c r="H1300" s="5">
        <v>25.25</v>
      </c>
      <c r="I1300" s="5">
        <v>404</v>
      </c>
      <c r="J1300" s="5">
        <v>65333.440000000002</v>
      </c>
      <c r="K1300" s="3" t="str" cm="1">
        <f t="array" ref="K1300">_xlfn.LET(_xlpm.d,UPPER(TRIM(CLEAN(SUBSTITUTE(F1300,CHAR(160),"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01" spans="1:11" hidden="1" x14ac:dyDescent="0.25">
      <c r="B1301" s="20">
        <v>46077</v>
      </c>
      <c r="C1301" s="2" t="s">
        <v>1</v>
      </c>
      <c r="D1301" s="2" t="s">
        <v>1332</v>
      </c>
      <c r="E1301" s="2" t="s">
        <v>147</v>
      </c>
      <c r="F1301" s="2" t="s">
        <v>1257</v>
      </c>
      <c r="G1301" s="5">
        <v>20</v>
      </c>
      <c r="H1301" s="5">
        <v>25.25</v>
      </c>
      <c r="I1301" s="5">
        <v>505</v>
      </c>
      <c r="J1301" s="5">
        <v>65838.44</v>
      </c>
      <c r="K1301" s="3" t="str" cm="1">
        <f t="array" ref="K1301">_xlfn.LET(_xlpm.d,UPPER(TRIM(CLEAN(SUBSTITUTE(F1301,CHAR(160),"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02" spans="1:11" hidden="1" x14ac:dyDescent="0.25">
      <c r="B1302" s="20">
        <v>46077</v>
      </c>
      <c r="C1302" s="2" t="s">
        <v>1</v>
      </c>
      <c r="D1302" s="2" t="s">
        <v>1209</v>
      </c>
      <c r="E1302" s="2" t="s">
        <v>156</v>
      </c>
      <c r="F1302" s="2" t="s">
        <v>1257</v>
      </c>
      <c r="G1302" s="5">
        <v>15</v>
      </c>
      <c r="H1302" s="5">
        <v>25.25</v>
      </c>
      <c r="I1302" s="5">
        <v>378.75</v>
      </c>
      <c r="J1302" s="5">
        <v>66217.19</v>
      </c>
      <c r="K1302" s="3" t="str" cm="1">
        <f t="array" ref="K1302">_xlfn.LET(_xlpm.d,UPPER(TRIM(CLEAN(SUBSTITUTE(F1302,CHAR(160),"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03" spans="1:11" hidden="1" x14ac:dyDescent="0.25">
      <c r="B1303" s="20">
        <v>46077</v>
      </c>
      <c r="C1303" s="2" t="s">
        <v>1</v>
      </c>
      <c r="D1303" s="2" t="s">
        <v>1333</v>
      </c>
      <c r="E1303" s="2" t="s">
        <v>141</v>
      </c>
      <c r="F1303" s="2" t="s">
        <v>1257</v>
      </c>
      <c r="G1303" s="5">
        <v>20</v>
      </c>
      <c r="H1303" s="5">
        <v>25.25</v>
      </c>
      <c r="I1303" s="5">
        <v>505</v>
      </c>
      <c r="J1303" s="5">
        <v>66722.19</v>
      </c>
      <c r="K1303" s="3" t="str" cm="1">
        <f t="array" ref="K1303">_xlfn.LET(_xlpm.d,UPPER(TRIM(CLEAN(SUBSTITUTE(F1303,CHAR(160),"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04" spans="1:11" hidden="1" x14ac:dyDescent="0.25">
      <c r="B1304" s="20">
        <v>46079</v>
      </c>
      <c r="C1304" s="2" t="s">
        <v>1</v>
      </c>
      <c r="D1304" s="2" t="s">
        <v>1334</v>
      </c>
      <c r="E1304" s="2" t="s">
        <v>149</v>
      </c>
      <c r="F1304" s="2" t="s">
        <v>1257</v>
      </c>
      <c r="G1304" s="5">
        <v>15</v>
      </c>
      <c r="H1304" s="5">
        <v>25.25</v>
      </c>
      <c r="I1304" s="5">
        <v>378.75</v>
      </c>
      <c r="J1304" s="5">
        <v>67100.94</v>
      </c>
      <c r="K1304" s="3" t="str" cm="1">
        <f t="array" ref="K1304">_xlfn.LET(_xlpm.d,UPPER(TRIM(CLEAN(SUBSTITUTE(F1304,CHAR(160),"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05" spans="1:11" hidden="1" x14ac:dyDescent="0.25">
      <c r="B1305" s="20">
        <v>46079</v>
      </c>
      <c r="C1305" s="2" t="s">
        <v>1</v>
      </c>
      <c r="D1305" s="2" t="s">
        <v>1335</v>
      </c>
      <c r="E1305" s="2" t="s">
        <v>180</v>
      </c>
      <c r="F1305" s="2" t="s">
        <v>1257</v>
      </c>
      <c r="G1305" s="5">
        <v>20</v>
      </c>
      <c r="H1305" s="5">
        <v>25.25</v>
      </c>
      <c r="I1305" s="5">
        <v>505</v>
      </c>
      <c r="J1305" s="5">
        <v>67605.94</v>
      </c>
      <c r="K1305" s="3" t="str" cm="1">
        <f t="array" ref="K1305">_xlfn.LET(_xlpm.d,UPPER(TRIM(CLEAN(SUBSTITUTE(F1305,CHAR(160),"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06" spans="1:11" hidden="1" x14ac:dyDescent="0.25">
      <c r="B1306" s="20">
        <v>46084</v>
      </c>
      <c r="C1306" s="2" t="s">
        <v>1</v>
      </c>
      <c r="D1306" s="2" t="s">
        <v>1336</v>
      </c>
      <c r="E1306" s="2" t="s">
        <v>147</v>
      </c>
      <c r="F1306" s="2" t="s">
        <v>1257</v>
      </c>
      <c r="G1306" s="5">
        <v>15</v>
      </c>
      <c r="H1306" s="5">
        <v>25.25</v>
      </c>
      <c r="I1306" s="5">
        <v>378.75</v>
      </c>
      <c r="J1306" s="5">
        <v>67984.69</v>
      </c>
      <c r="K1306" s="3" t="str" cm="1">
        <f t="array" ref="K1306">_xlfn.LET(_xlpm.d,UPPER(TRIM(CLEAN(SUBSTITUTE(F1306,CHAR(160),"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07" spans="1:11" hidden="1" x14ac:dyDescent="0.25">
      <c r="B1307" s="20">
        <v>46086</v>
      </c>
      <c r="C1307" s="2" t="s">
        <v>1</v>
      </c>
      <c r="D1307" s="2" t="s">
        <v>1212</v>
      </c>
      <c r="E1307" s="2" t="s">
        <v>192</v>
      </c>
      <c r="F1307" s="2" t="s">
        <v>1257</v>
      </c>
      <c r="G1307" s="5">
        <v>20</v>
      </c>
      <c r="H1307" s="5">
        <v>25.25</v>
      </c>
      <c r="I1307" s="5">
        <v>505</v>
      </c>
      <c r="J1307" s="5">
        <v>68489.69</v>
      </c>
      <c r="K1307" s="3" t="str" cm="1">
        <f t="array" ref="K1307">_xlfn.LET(_xlpm.d,UPPER(TRIM(CLEAN(SUBSTITUTE(F1307,CHAR(160),"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08" spans="1:11" hidden="1" x14ac:dyDescent="0.25">
      <c r="B1308" s="20">
        <v>46094</v>
      </c>
      <c r="C1308" s="2" t="s">
        <v>1</v>
      </c>
      <c r="D1308" s="2" t="s">
        <v>194</v>
      </c>
      <c r="E1308" s="2" t="s">
        <v>195</v>
      </c>
      <c r="F1308" s="2" t="s">
        <v>1257</v>
      </c>
      <c r="G1308" s="5">
        <v>25</v>
      </c>
      <c r="H1308" s="5">
        <v>25.25</v>
      </c>
      <c r="I1308" s="5">
        <v>631.25</v>
      </c>
      <c r="J1308" s="5">
        <v>69120.94</v>
      </c>
      <c r="K1308" s="3" t="str" cm="1">
        <f t="array" ref="K1308">_xlfn.LET(_xlpm.d,UPPER(TRIM(CLEAN(SUBSTITUTE(F1308,CHAR(160),"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09" spans="1:11" hidden="1" x14ac:dyDescent="0.25">
      <c r="B1309" s="20">
        <v>46094</v>
      </c>
      <c r="C1309" s="2" t="s">
        <v>1</v>
      </c>
      <c r="D1309" s="2" t="s">
        <v>429</v>
      </c>
      <c r="E1309" s="2" t="s">
        <v>154</v>
      </c>
      <c r="F1309" s="2" t="s">
        <v>1257</v>
      </c>
      <c r="G1309" s="5">
        <v>25</v>
      </c>
      <c r="H1309" s="5">
        <v>25.25</v>
      </c>
      <c r="I1309" s="5">
        <v>631.25</v>
      </c>
      <c r="J1309" s="5">
        <v>69752.19</v>
      </c>
      <c r="K1309" s="3" t="str" cm="1">
        <f t="array" ref="K1309">_xlfn.LET(_xlpm.d,UPPER(TRIM(CLEAN(SUBSTITUTE(F1309,CHAR(160),"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10" spans="1:11" hidden="1" x14ac:dyDescent="0.25">
      <c r="A1310" s="11" t="s">
        <v>1337</v>
      </c>
      <c r="G1310" s="6">
        <v>2763</v>
      </c>
      <c r="I1310" s="7">
        <f>I1175+I1176+I1177+I1178+I1179+I1180+I1181+I1182+I1183+I1184+I1185+I1186+I1187+I1188+I1189+I1190+I1191+I1192+I1193+I1194+I1195+I1196+I1197+I1198+I1199+I1200+I1201+I1202+I1203+I1204+I1205+I1206+I1207+I1208+I1209+I1210+I1211+I1212+I1213+I1214+I1215+I1216+I1217+I1218+I1219+I1220+I1221+I1222+I1223+I1224+I1225+I1226+I1227+I1228+I1229+I1230+I1231+I1232+I1233+I1234+I1235+I1236+I1237+I1238+I1239+I1240+I1241+I1242+I1243+I1244+I1245+I1246+I1247+I1248+I1249+I1250+I1251+I1252+I1253+I1254+I1255+I1256+I1257+I1258+I1259+I1260+I1261+I1262+I1263+I1264+I1265+I1266+I1267+I1268+I1269+I1270+I1271+I1272+I1273+I1274+I1275+I1276+I1277+I1278+I1279+I1280+I1281+I1282+I1283+I1284+I1285+I1286+I1287+I1288+I1289+I1290+I1291+I1292+I1293+I1294+I1295+I1296+I1297+I1298+I1299+I1300+I1301+I1302+I1303+I1304+I1305+I1306+I1307+I1308+I1309</f>
        <v>69752.19</v>
      </c>
      <c r="K1310" s="3" t="str" cm="1">
        <f t="array" ref="K1310">_xlfn.LET(_xlpm.d,UPPER(TRIM(CLEAN(SUBSTITUTE(F1310,CHAR(160),"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11" spans="1:11" hidden="1" x14ac:dyDescent="0.25">
      <c r="A1311" s="10" t="s">
        <v>1338</v>
      </c>
      <c r="K1311" s="3" t="str" cm="1">
        <f t="array" ref="K1311">_xlfn.LET(_xlpm.d,UPPER(TRIM(CLEAN(SUBSTITUTE(F1311,CHAR(160),"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12" spans="1:11" hidden="1" x14ac:dyDescent="0.25">
      <c r="B1312" s="20">
        <v>45785</v>
      </c>
      <c r="C1312" s="2" t="s">
        <v>1</v>
      </c>
      <c r="D1312" s="2" t="s">
        <v>1339</v>
      </c>
      <c r="E1312" s="2" t="s">
        <v>180</v>
      </c>
      <c r="F1312" s="2" t="s">
        <v>1338</v>
      </c>
      <c r="G1312" s="5">
        <v>20</v>
      </c>
      <c r="H1312" s="5">
        <v>25.25</v>
      </c>
      <c r="I1312" s="5">
        <v>505</v>
      </c>
      <c r="J1312" s="5">
        <v>505</v>
      </c>
      <c r="K1312" s="3" t="str" cm="1">
        <f t="array" ref="K1312">_xlfn.LET(_xlpm.d,UPPER(TRIM(CLEAN(SUBSTITUTE(F1312,CHAR(160),"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13" spans="2:11" hidden="1" x14ac:dyDescent="0.25">
      <c r="B1313" s="20">
        <v>45905</v>
      </c>
      <c r="C1313" s="2" t="s">
        <v>1</v>
      </c>
      <c r="D1313" s="2" t="s">
        <v>688</v>
      </c>
      <c r="E1313" s="2" t="s">
        <v>154</v>
      </c>
      <c r="F1313" s="2" t="s">
        <v>1338</v>
      </c>
      <c r="G1313" s="5">
        <v>20</v>
      </c>
      <c r="H1313" s="5">
        <v>25.25</v>
      </c>
      <c r="I1313" s="5">
        <v>505</v>
      </c>
      <c r="J1313" s="5">
        <v>1010</v>
      </c>
      <c r="K1313" s="3" t="str" cm="1">
        <f t="array" ref="K1313">_xlfn.LET(_xlpm.d,UPPER(TRIM(CLEAN(SUBSTITUTE(F1313,CHAR(160),"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14" spans="2:11" hidden="1" x14ac:dyDescent="0.25">
      <c r="B1314" s="20">
        <v>45909</v>
      </c>
      <c r="C1314" s="2" t="s">
        <v>1</v>
      </c>
      <c r="D1314" s="2" t="s">
        <v>1273</v>
      </c>
      <c r="E1314" s="2" t="s">
        <v>162</v>
      </c>
      <c r="F1314" s="2" t="s">
        <v>1338</v>
      </c>
      <c r="G1314" s="5">
        <v>15</v>
      </c>
      <c r="H1314" s="5">
        <v>25.25</v>
      </c>
      <c r="I1314" s="5">
        <v>378.75</v>
      </c>
      <c r="J1314" s="5">
        <v>1388.75</v>
      </c>
      <c r="K1314" s="3" t="str" cm="1">
        <f t="array" ref="K1314">_xlfn.LET(_xlpm.d,UPPER(TRIM(CLEAN(SUBSTITUTE(F1314,CHAR(160),"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15" spans="2:11" hidden="1" x14ac:dyDescent="0.25">
      <c r="B1315" s="20">
        <v>45911</v>
      </c>
      <c r="C1315" s="2" t="s">
        <v>1</v>
      </c>
      <c r="D1315" s="2" t="s">
        <v>695</v>
      </c>
      <c r="E1315" s="2" t="s">
        <v>135</v>
      </c>
      <c r="F1315" s="2" t="s">
        <v>1338</v>
      </c>
      <c r="G1315" s="5">
        <v>15</v>
      </c>
      <c r="H1315" s="5">
        <v>25.25</v>
      </c>
      <c r="I1315" s="5">
        <v>378.75</v>
      </c>
      <c r="J1315" s="5">
        <v>1767.5</v>
      </c>
      <c r="K1315" s="3" t="str" cm="1">
        <f t="array" ref="K1315">_xlfn.LET(_xlpm.d,UPPER(TRIM(CLEAN(SUBSTITUTE(F1315,CHAR(160),"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16" spans="2:11" hidden="1" x14ac:dyDescent="0.25">
      <c r="B1316" s="20">
        <v>45917</v>
      </c>
      <c r="C1316" s="2" t="s">
        <v>1</v>
      </c>
      <c r="D1316" s="2" t="s">
        <v>1340</v>
      </c>
      <c r="E1316" s="2" t="s">
        <v>286</v>
      </c>
      <c r="F1316" s="2" t="s">
        <v>1338</v>
      </c>
      <c r="G1316" s="5">
        <v>5</v>
      </c>
      <c r="H1316" s="5">
        <v>25.25</v>
      </c>
      <c r="I1316" s="5">
        <v>126.25</v>
      </c>
      <c r="J1316" s="5">
        <v>1893.75</v>
      </c>
      <c r="K1316" s="3" t="str" cm="1">
        <f t="array" ref="K1316">_xlfn.LET(_xlpm.d,UPPER(TRIM(CLEAN(SUBSTITUTE(F1316,CHAR(160),"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17" spans="2:11" hidden="1" x14ac:dyDescent="0.25">
      <c r="B1317" s="20">
        <v>45918</v>
      </c>
      <c r="C1317" s="2" t="s">
        <v>1</v>
      </c>
      <c r="D1317" s="2" t="s">
        <v>1106</v>
      </c>
      <c r="E1317" s="2" t="s">
        <v>168</v>
      </c>
      <c r="F1317" s="2" t="s">
        <v>1338</v>
      </c>
      <c r="G1317" s="5">
        <v>15</v>
      </c>
      <c r="H1317" s="5">
        <v>25.25</v>
      </c>
      <c r="I1317" s="5">
        <v>378.75</v>
      </c>
      <c r="J1317" s="5">
        <v>2272.5</v>
      </c>
      <c r="K1317" s="3" t="str" cm="1">
        <f t="array" ref="K1317">_xlfn.LET(_xlpm.d,UPPER(TRIM(CLEAN(SUBSTITUTE(F1317,CHAR(160),"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18" spans="2:11" hidden="1" x14ac:dyDescent="0.25">
      <c r="B1318" s="20">
        <v>45919</v>
      </c>
      <c r="C1318" s="2" t="s">
        <v>1</v>
      </c>
      <c r="D1318" s="2" t="s">
        <v>1109</v>
      </c>
      <c r="E1318" s="2" t="s">
        <v>236</v>
      </c>
      <c r="F1318" s="2" t="s">
        <v>1338</v>
      </c>
      <c r="G1318" s="5">
        <v>5</v>
      </c>
      <c r="H1318" s="5">
        <v>25.25</v>
      </c>
      <c r="I1318" s="5">
        <v>126.25</v>
      </c>
      <c r="J1318" s="5">
        <v>2398.75</v>
      </c>
      <c r="K1318" s="3" t="str" cm="1">
        <f t="array" ref="K1318">_xlfn.LET(_xlpm.d,UPPER(TRIM(CLEAN(SUBSTITUTE(F1318,CHAR(160),"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19" spans="2:11" hidden="1" x14ac:dyDescent="0.25">
      <c r="B1319" s="20">
        <v>45919</v>
      </c>
      <c r="C1319" s="2" t="s">
        <v>1</v>
      </c>
      <c r="D1319" s="2" t="s">
        <v>1111</v>
      </c>
      <c r="E1319" s="2" t="s">
        <v>154</v>
      </c>
      <c r="F1319" s="2" t="s">
        <v>1338</v>
      </c>
      <c r="G1319" s="5">
        <v>15</v>
      </c>
      <c r="H1319" s="5">
        <v>25.25</v>
      </c>
      <c r="I1319" s="5">
        <v>378.75</v>
      </c>
      <c r="J1319" s="5">
        <v>2777.5</v>
      </c>
      <c r="K1319" s="3" t="str" cm="1">
        <f t="array" ref="K1319">_xlfn.LET(_xlpm.d,UPPER(TRIM(CLEAN(SUBSTITUTE(F1319,CHAR(160),"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20" spans="2:11" hidden="1" x14ac:dyDescent="0.25">
      <c r="B1320" s="20">
        <v>45944</v>
      </c>
      <c r="C1320" s="2" t="s">
        <v>1</v>
      </c>
      <c r="D1320" s="2" t="s">
        <v>1277</v>
      </c>
      <c r="E1320" s="2" t="s">
        <v>162</v>
      </c>
      <c r="F1320" s="2" t="s">
        <v>1338</v>
      </c>
      <c r="G1320" s="5">
        <v>6</v>
      </c>
      <c r="H1320" s="5">
        <v>25.25</v>
      </c>
      <c r="I1320" s="5">
        <v>151.5</v>
      </c>
      <c r="J1320" s="5">
        <v>2929</v>
      </c>
      <c r="K1320" s="3" t="str" cm="1">
        <f t="array" ref="K1320">_xlfn.LET(_xlpm.d,UPPER(TRIM(CLEAN(SUBSTITUTE(F1320,CHAR(160),"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21" spans="2:11" hidden="1" x14ac:dyDescent="0.25">
      <c r="B1321" s="20">
        <v>45996</v>
      </c>
      <c r="C1321" s="2" t="s">
        <v>1</v>
      </c>
      <c r="D1321" s="2" t="s">
        <v>354</v>
      </c>
      <c r="E1321" s="2" t="s">
        <v>279</v>
      </c>
      <c r="F1321" s="2" t="s">
        <v>1338</v>
      </c>
      <c r="G1321" s="5">
        <v>10</v>
      </c>
      <c r="H1321" s="5">
        <v>25.25</v>
      </c>
      <c r="I1321" s="5">
        <v>252.5</v>
      </c>
      <c r="J1321" s="5">
        <v>3181.5</v>
      </c>
      <c r="K1321" s="3" t="str" cm="1">
        <f t="array" ref="K1321">_xlfn.LET(_xlpm.d,UPPER(TRIM(CLEAN(SUBSTITUTE(F1321,CHAR(160),"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22" spans="2:11" hidden="1" x14ac:dyDescent="0.25">
      <c r="B1322" s="20">
        <v>45996</v>
      </c>
      <c r="C1322" s="2" t="s">
        <v>1</v>
      </c>
      <c r="D1322" s="2" t="s">
        <v>1299</v>
      </c>
      <c r="E1322" s="2" t="s">
        <v>236</v>
      </c>
      <c r="F1322" s="2" t="s">
        <v>1338</v>
      </c>
      <c r="G1322" s="5">
        <v>10</v>
      </c>
      <c r="H1322" s="5">
        <v>25.25</v>
      </c>
      <c r="I1322" s="5">
        <v>252.5</v>
      </c>
      <c r="J1322" s="5">
        <v>3434</v>
      </c>
      <c r="K1322" s="3" t="str" cm="1">
        <f t="array" ref="K1322">_xlfn.LET(_xlpm.d,UPPER(TRIM(CLEAN(SUBSTITUTE(F1322,CHAR(160),"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23" spans="2:11" hidden="1" x14ac:dyDescent="0.25">
      <c r="B1323" s="20">
        <v>46000</v>
      </c>
      <c r="C1323" s="2" t="s">
        <v>1</v>
      </c>
      <c r="D1323" s="2" t="s">
        <v>365</v>
      </c>
      <c r="E1323" s="2" t="s">
        <v>147</v>
      </c>
      <c r="F1323" s="2" t="s">
        <v>1338</v>
      </c>
      <c r="G1323" s="5">
        <v>20</v>
      </c>
      <c r="H1323" s="5">
        <v>25.25</v>
      </c>
      <c r="I1323" s="5">
        <v>505</v>
      </c>
      <c r="J1323" s="5">
        <v>3939</v>
      </c>
      <c r="K1323" s="3" t="str" cm="1">
        <f t="array" ref="K1323">_xlfn.LET(_xlpm.d,UPPER(TRIM(CLEAN(SUBSTITUTE(F1323,CHAR(160),"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24" spans="2:11" hidden="1" x14ac:dyDescent="0.25">
      <c r="B1324" s="20">
        <v>46000</v>
      </c>
      <c r="C1324" s="2" t="s">
        <v>1</v>
      </c>
      <c r="D1324" s="2" t="s">
        <v>367</v>
      </c>
      <c r="E1324" s="2" t="s">
        <v>273</v>
      </c>
      <c r="F1324" s="2" t="s">
        <v>1338</v>
      </c>
      <c r="G1324" s="5">
        <v>20</v>
      </c>
      <c r="H1324" s="5">
        <v>25.25</v>
      </c>
      <c r="I1324" s="5">
        <v>505</v>
      </c>
      <c r="J1324" s="5">
        <v>4444</v>
      </c>
      <c r="K1324" s="3" t="str" cm="1">
        <f t="array" ref="K1324">_xlfn.LET(_xlpm.d,UPPER(TRIM(CLEAN(SUBSTITUTE(F1324,CHAR(160),"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25" spans="2:11" hidden="1" x14ac:dyDescent="0.25">
      <c r="B1325" s="20">
        <v>46001</v>
      </c>
      <c r="C1325" s="2" t="s">
        <v>1</v>
      </c>
      <c r="D1325" s="2" t="s">
        <v>1303</v>
      </c>
      <c r="E1325" s="2" t="s">
        <v>143</v>
      </c>
      <c r="F1325" s="2" t="s">
        <v>1338</v>
      </c>
      <c r="G1325" s="5">
        <v>10</v>
      </c>
      <c r="H1325" s="5">
        <v>25.25</v>
      </c>
      <c r="I1325" s="5">
        <v>252.5</v>
      </c>
      <c r="J1325" s="5">
        <v>4696.5</v>
      </c>
      <c r="K1325" s="3" t="str" cm="1">
        <f t="array" ref="K1325">_xlfn.LET(_xlpm.d,UPPER(TRIM(CLEAN(SUBSTITUTE(F1325,CHAR(160),"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26" spans="2:11" hidden="1" x14ac:dyDescent="0.25">
      <c r="B1326" s="20">
        <v>46001</v>
      </c>
      <c r="C1326" s="2" t="s">
        <v>1</v>
      </c>
      <c r="D1326" s="2" t="s">
        <v>1304</v>
      </c>
      <c r="E1326" s="2" t="s">
        <v>261</v>
      </c>
      <c r="F1326" s="2" t="s">
        <v>1338</v>
      </c>
      <c r="G1326" s="5">
        <v>10</v>
      </c>
      <c r="H1326" s="5">
        <v>25.25</v>
      </c>
      <c r="I1326" s="5">
        <v>252.5</v>
      </c>
      <c r="J1326" s="5">
        <v>4949</v>
      </c>
      <c r="K1326" s="3" t="str" cm="1">
        <f t="array" ref="K1326">_xlfn.LET(_xlpm.d,UPPER(TRIM(CLEAN(SUBSTITUTE(F1326,CHAR(160),"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27" spans="2:11" hidden="1" x14ac:dyDescent="0.25">
      <c r="B1327" s="20">
        <v>46013</v>
      </c>
      <c r="C1327" s="2" t="s">
        <v>1</v>
      </c>
      <c r="D1327" s="2" t="s">
        <v>1307</v>
      </c>
      <c r="E1327" s="2" t="s">
        <v>238</v>
      </c>
      <c r="F1327" s="2" t="s">
        <v>1338</v>
      </c>
      <c r="G1327" s="5">
        <v>10</v>
      </c>
      <c r="H1327" s="5">
        <v>25.25</v>
      </c>
      <c r="I1327" s="5">
        <v>252.5</v>
      </c>
      <c r="J1327" s="5">
        <v>5201.5</v>
      </c>
      <c r="K1327" s="3" t="str" cm="1">
        <f t="array" ref="K1327">_xlfn.LET(_xlpm.d,UPPER(TRIM(CLEAN(SUBSTITUTE(F1327,CHAR(160),"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28" spans="2:11" hidden="1" x14ac:dyDescent="0.25">
      <c r="B1328" s="20">
        <v>46015</v>
      </c>
      <c r="C1328" s="2" t="s">
        <v>1</v>
      </c>
      <c r="D1328" s="2" t="s">
        <v>148</v>
      </c>
      <c r="E1328" s="2" t="s">
        <v>149</v>
      </c>
      <c r="F1328" s="2" t="s">
        <v>1338</v>
      </c>
      <c r="G1328" s="5">
        <v>10</v>
      </c>
      <c r="H1328" s="5">
        <v>25.25</v>
      </c>
      <c r="I1328" s="5">
        <v>252.5</v>
      </c>
      <c r="J1328" s="5">
        <v>5454</v>
      </c>
      <c r="K1328" s="3" t="str" cm="1">
        <f t="array" ref="K1328">_xlfn.LET(_xlpm.d,UPPER(TRIM(CLEAN(SUBSTITUTE(F1328,CHAR(160),"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29" spans="1:11" hidden="1" x14ac:dyDescent="0.25">
      <c r="B1329" s="20">
        <v>46027</v>
      </c>
      <c r="C1329" s="2" t="s">
        <v>1</v>
      </c>
      <c r="D1329" s="2" t="s">
        <v>153</v>
      </c>
      <c r="E1329" s="2" t="s">
        <v>154</v>
      </c>
      <c r="F1329" s="2" t="s">
        <v>1338</v>
      </c>
      <c r="G1329" s="5">
        <v>10</v>
      </c>
      <c r="H1329" s="5">
        <v>25.25</v>
      </c>
      <c r="I1329" s="5">
        <v>252.5</v>
      </c>
      <c r="J1329" s="5">
        <v>5706.5</v>
      </c>
      <c r="K1329" s="3" t="str" cm="1">
        <f t="array" ref="K1329">_xlfn.LET(_xlpm.d,UPPER(TRIM(CLEAN(SUBSTITUTE(F1329,CHAR(160),"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30" spans="1:11" hidden="1" x14ac:dyDescent="0.25">
      <c r="B1330" s="20">
        <v>46028</v>
      </c>
      <c r="C1330" s="2" t="s">
        <v>1</v>
      </c>
      <c r="D1330" s="2" t="s">
        <v>155</v>
      </c>
      <c r="E1330" s="2" t="s">
        <v>156</v>
      </c>
      <c r="F1330" s="2" t="s">
        <v>1338</v>
      </c>
      <c r="G1330" s="5">
        <v>15</v>
      </c>
      <c r="H1330" s="5">
        <v>25.25</v>
      </c>
      <c r="I1330" s="5">
        <v>378.75</v>
      </c>
      <c r="J1330" s="5">
        <v>6085.25</v>
      </c>
      <c r="K1330" s="3" t="str" cm="1">
        <f t="array" ref="K1330">_xlfn.LET(_xlpm.d,UPPER(TRIM(CLEAN(SUBSTITUTE(F1330,CHAR(160),"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31" spans="1:11" hidden="1" x14ac:dyDescent="0.25">
      <c r="B1331" s="20">
        <v>46091</v>
      </c>
      <c r="C1331" s="2" t="s">
        <v>1</v>
      </c>
      <c r="D1331" s="2" t="s">
        <v>182</v>
      </c>
      <c r="E1331" s="2" t="s">
        <v>162</v>
      </c>
      <c r="F1331" s="2" t="s">
        <v>1338</v>
      </c>
      <c r="G1331" s="5">
        <v>30</v>
      </c>
      <c r="H1331" s="5">
        <v>25.25</v>
      </c>
      <c r="I1331" s="5">
        <v>757.5</v>
      </c>
      <c r="J1331" s="5">
        <v>6842.75</v>
      </c>
      <c r="K1331" s="3" t="str" cm="1">
        <f t="array" ref="K1331">_xlfn.LET(_xlpm.d,UPPER(TRIM(CLEAN(SUBSTITUTE(F1331,CHAR(160),"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32" spans="1:11" hidden="1" x14ac:dyDescent="0.25">
      <c r="A1332" s="11" t="s">
        <v>1341</v>
      </c>
      <c r="G1332" s="6">
        <v>271</v>
      </c>
      <c r="I1332" s="7">
        <f>I1312+I1313+I1314+I1315+I1316+I1317+I1318+I1319+I1320+I1321+I1322+I1323+I1324+I1325+I1326+I1327+I1328+I1329+I1330+I1331</f>
        <v>6842.75</v>
      </c>
      <c r="K1332" s="3" t="str" cm="1">
        <f t="array" ref="K1332">_xlfn.LET(_xlpm.d,UPPER(TRIM(CLEAN(SUBSTITUTE(F1332,CHAR(160),"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3" spans="1:11" hidden="1" x14ac:dyDescent="0.25">
      <c r="A1333" s="10" t="s">
        <v>1342</v>
      </c>
      <c r="K1333" s="3" t="str" cm="1">
        <f t="array" ref="K1333">_xlfn.LET(_xlpm.d,UPPER(TRIM(CLEAN(SUBSTITUTE(F1333,CHAR(160),"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4" spans="1:11" hidden="1" x14ac:dyDescent="0.25">
      <c r="B1334" s="20">
        <v>45692</v>
      </c>
      <c r="C1334" s="2" t="s">
        <v>1</v>
      </c>
      <c r="D1334" s="2" t="s">
        <v>916</v>
      </c>
      <c r="E1334" s="2" t="s">
        <v>266</v>
      </c>
      <c r="F1334" s="2" t="s">
        <v>1342</v>
      </c>
      <c r="G1334" s="5">
        <v>10</v>
      </c>
      <c r="H1334" s="5">
        <v>25.25</v>
      </c>
      <c r="I1334" s="5">
        <v>252.5</v>
      </c>
      <c r="J1334" s="5">
        <v>252.5</v>
      </c>
      <c r="K1334" s="3" t="str" cm="1">
        <f t="array" ref="K1334">_xlfn.LET(_xlpm.d,UPPER(TRIM(CLEAN(SUBSTITUTE(F1334,CHAR(160),"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35" spans="1:11" hidden="1" x14ac:dyDescent="0.25">
      <c r="B1335" s="20">
        <v>45747</v>
      </c>
      <c r="C1335" s="2" t="s">
        <v>1</v>
      </c>
      <c r="D1335" s="2" t="s">
        <v>1343</v>
      </c>
      <c r="E1335" s="2" t="s">
        <v>160</v>
      </c>
      <c r="F1335" s="2" t="s">
        <v>1342</v>
      </c>
      <c r="G1335" s="5">
        <v>10</v>
      </c>
      <c r="H1335" s="5">
        <v>25.25</v>
      </c>
      <c r="I1335" s="5">
        <v>252.5</v>
      </c>
      <c r="J1335" s="5">
        <v>505</v>
      </c>
      <c r="K1335" s="3" t="str" cm="1">
        <f t="array" ref="K1335">_xlfn.LET(_xlpm.d,UPPER(TRIM(CLEAN(SUBSTITUTE(F1335,CHAR(160),"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36" spans="1:11" hidden="1" x14ac:dyDescent="0.25">
      <c r="B1336" s="20">
        <v>45751</v>
      </c>
      <c r="C1336" s="2" t="s">
        <v>1</v>
      </c>
      <c r="D1336" s="2" t="s">
        <v>1344</v>
      </c>
      <c r="E1336" s="2" t="s">
        <v>236</v>
      </c>
      <c r="F1336" s="2" t="s">
        <v>1342</v>
      </c>
      <c r="G1336" s="5">
        <v>20</v>
      </c>
      <c r="H1336" s="5">
        <v>25.25</v>
      </c>
      <c r="I1336" s="5">
        <v>505</v>
      </c>
      <c r="J1336" s="5">
        <v>1010</v>
      </c>
      <c r="K1336" s="3" t="str" cm="1">
        <f t="array" ref="K1336">_xlfn.LET(_xlpm.d,UPPER(TRIM(CLEAN(SUBSTITUTE(F1336,CHAR(160),"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37" spans="1:11" hidden="1" x14ac:dyDescent="0.25">
      <c r="B1337" s="20">
        <v>45755</v>
      </c>
      <c r="C1337" s="2" t="s">
        <v>1</v>
      </c>
      <c r="D1337" s="2" t="s">
        <v>1345</v>
      </c>
      <c r="E1337" s="2" t="s">
        <v>158</v>
      </c>
      <c r="F1337" s="2" t="s">
        <v>1342</v>
      </c>
      <c r="G1337" s="5">
        <v>4</v>
      </c>
      <c r="H1337" s="5">
        <v>25.25</v>
      </c>
      <c r="I1337" s="5">
        <v>101</v>
      </c>
      <c r="J1337" s="5">
        <v>1111</v>
      </c>
      <c r="K1337" s="3" t="str" cm="1">
        <f t="array" ref="K1337">_xlfn.LET(_xlpm.d,UPPER(TRIM(CLEAN(SUBSTITUTE(F1337,CHAR(160),"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38" spans="1:11" hidden="1" x14ac:dyDescent="0.25">
      <c r="B1338" s="20">
        <v>45763</v>
      </c>
      <c r="C1338" s="2" t="s">
        <v>1</v>
      </c>
      <c r="D1338" s="2" t="s">
        <v>975</v>
      </c>
      <c r="E1338" s="2" t="s">
        <v>149</v>
      </c>
      <c r="F1338" s="2" t="s">
        <v>1342</v>
      </c>
      <c r="G1338" s="5">
        <v>4</v>
      </c>
      <c r="H1338" s="5">
        <v>25.25</v>
      </c>
      <c r="I1338" s="5">
        <v>101</v>
      </c>
      <c r="J1338" s="5">
        <v>1212</v>
      </c>
      <c r="K1338" s="3" t="str" cm="1">
        <f t="array" ref="K1338">_xlfn.LET(_xlpm.d,UPPER(TRIM(CLEAN(SUBSTITUTE(F1338,CHAR(160),"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39" spans="1:11" hidden="1" x14ac:dyDescent="0.25">
      <c r="B1339" s="20">
        <v>45826</v>
      </c>
      <c r="C1339" s="2" t="s">
        <v>1</v>
      </c>
      <c r="D1339" s="2" t="s">
        <v>1229</v>
      </c>
      <c r="E1339" s="2" t="s">
        <v>273</v>
      </c>
      <c r="F1339" s="2" t="s">
        <v>1342</v>
      </c>
      <c r="G1339" s="5">
        <v>15</v>
      </c>
      <c r="H1339" s="5">
        <v>25.25</v>
      </c>
      <c r="I1339" s="5">
        <v>378.75</v>
      </c>
      <c r="J1339" s="5">
        <v>1590.75</v>
      </c>
      <c r="K1339" s="3" t="str" cm="1">
        <f t="array" ref="K1339">_xlfn.LET(_xlpm.d,UPPER(TRIM(CLEAN(SUBSTITUTE(F1339,CHAR(160),"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40" spans="1:11" hidden="1" x14ac:dyDescent="0.25">
      <c r="B1340" s="20">
        <v>45826</v>
      </c>
      <c r="C1340" s="2" t="s">
        <v>1</v>
      </c>
      <c r="D1340" s="2" t="s">
        <v>593</v>
      </c>
      <c r="E1340" s="2" t="s">
        <v>158</v>
      </c>
      <c r="F1340" s="2" t="s">
        <v>1342</v>
      </c>
      <c r="G1340" s="5">
        <v>25</v>
      </c>
      <c r="H1340" s="5">
        <v>25.25</v>
      </c>
      <c r="I1340" s="5">
        <v>631.25</v>
      </c>
      <c r="J1340" s="5">
        <v>2222</v>
      </c>
      <c r="K1340" s="3" t="str" cm="1">
        <f t="array" ref="K1340">_xlfn.LET(_xlpm.d,UPPER(TRIM(CLEAN(SUBSTITUTE(F1340,CHAR(160),"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41" spans="1:11" hidden="1" x14ac:dyDescent="0.25">
      <c r="B1341" s="20">
        <v>45826</v>
      </c>
      <c r="C1341" s="2" t="s">
        <v>1</v>
      </c>
      <c r="D1341" s="2" t="s">
        <v>1004</v>
      </c>
      <c r="E1341" s="2" t="s">
        <v>154</v>
      </c>
      <c r="F1341" s="2" t="s">
        <v>1342</v>
      </c>
      <c r="G1341" s="5">
        <v>15</v>
      </c>
      <c r="H1341" s="5">
        <v>25.25</v>
      </c>
      <c r="I1341" s="5">
        <v>378.75</v>
      </c>
      <c r="J1341" s="5">
        <v>2600.75</v>
      </c>
      <c r="K1341" s="3" t="str" cm="1">
        <f t="array" ref="K1341">_xlfn.LET(_xlpm.d,UPPER(TRIM(CLEAN(SUBSTITUTE(F1341,CHAR(160),"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42" spans="1:11" hidden="1" x14ac:dyDescent="0.25">
      <c r="B1342" s="20">
        <v>45826</v>
      </c>
      <c r="C1342" s="2" t="s">
        <v>1</v>
      </c>
      <c r="D1342" s="2" t="s">
        <v>594</v>
      </c>
      <c r="E1342" s="2" t="s">
        <v>266</v>
      </c>
      <c r="F1342" s="2" t="s">
        <v>1342</v>
      </c>
      <c r="G1342" s="5">
        <v>10</v>
      </c>
      <c r="H1342" s="5">
        <v>25.25</v>
      </c>
      <c r="I1342" s="5">
        <v>252.5</v>
      </c>
      <c r="J1342" s="5">
        <v>2853.25</v>
      </c>
      <c r="K1342" s="3" t="str" cm="1">
        <f t="array" ref="K1342">_xlfn.LET(_xlpm.d,UPPER(TRIM(CLEAN(SUBSTITUTE(F1342,CHAR(160),"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43" spans="1:11" hidden="1" x14ac:dyDescent="0.25">
      <c r="B1343" s="20">
        <v>45826</v>
      </c>
      <c r="C1343" s="2" t="s">
        <v>1</v>
      </c>
      <c r="D1343" s="2" t="s">
        <v>595</v>
      </c>
      <c r="E1343" s="2" t="s">
        <v>149</v>
      </c>
      <c r="F1343" s="2" t="s">
        <v>1342</v>
      </c>
      <c r="G1343" s="5">
        <v>10</v>
      </c>
      <c r="H1343" s="5">
        <v>25.25</v>
      </c>
      <c r="I1343" s="5">
        <v>252.5</v>
      </c>
      <c r="J1343" s="5">
        <v>3105.75</v>
      </c>
      <c r="K1343" s="3" t="str" cm="1">
        <f t="array" ref="K1343">_xlfn.LET(_xlpm.d,UPPER(TRIM(CLEAN(SUBSTITUTE(F1343,CHAR(160),"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44" spans="1:11" hidden="1" x14ac:dyDescent="0.25">
      <c r="B1344" s="20">
        <v>45827</v>
      </c>
      <c r="C1344" s="2" t="s">
        <v>1</v>
      </c>
      <c r="D1344" s="2" t="s">
        <v>1346</v>
      </c>
      <c r="E1344" s="2" t="s">
        <v>192</v>
      </c>
      <c r="F1344" s="2" t="s">
        <v>1342</v>
      </c>
      <c r="G1344" s="5">
        <v>20</v>
      </c>
      <c r="H1344" s="5">
        <v>25.25</v>
      </c>
      <c r="I1344" s="5">
        <v>505</v>
      </c>
      <c r="J1344" s="5">
        <v>3610.75</v>
      </c>
      <c r="K1344" s="3" t="str" cm="1">
        <f t="array" ref="K1344">_xlfn.LET(_xlpm.d,UPPER(TRIM(CLEAN(SUBSTITUTE(F1344,CHAR(160),"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45" spans="2:11" hidden="1" x14ac:dyDescent="0.25">
      <c r="B1345" s="20">
        <v>45828</v>
      </c>
      <c r="C1345" s="2" t="s">
        <v>1</v>
      </c>
      <c r="D1345" s="2" t="s">
        <v>598</v>
      </c>
      <c r="E1345" s="2" t="s">
        <v>238</v>
      </c>
      <c r="F1345" s="2" t="s">
        <v>1342</v>
      </c>
      <c r="G1345" s="5">
        <v>5</v>
      </c>
      <c r="H1345" s="5">
        <v>25.25</v>
      </c>
      <c r="I1345" s="5">
        <v>126.25</v>
      </c>
      <c r="J1345" s="5">
        <v>3737</v>
      </c>
      <c r="K1345" s="3" t="str" cm="1">
        <f t="array" ref="K1345">_xlfn.LET(_xlpm.d,UPPER(TRIM(CLEAN(SUBSTITUTE(F1345,CHAR(160),"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46" spans="2:11" hidden="1" x14ac:dyDescent="0.25">
      <c r="B1346" s="20">
        <v>45831</v>
      </c>
      <c r="C1346" s="2" t="s">
        <v>1</v>
      </c>
      <c r="D1346" s="2" t="s">
        <v>599</v>
      </c>
      <c r="E1346" s="2" t="s">
        <v>180</v>
      </c>
      <c r="F1346" s="2" t="s">
        <v>1342</v>
      </c>
      <c r="G1346" s="5">
        <v>15</v>
      </c>
      <c r="H1346" s="5">
        <v>25.25</v>
      </c>
      <c r="I1346" s="5">
        <v>378.75</v>
      </c>
      <c r="J1346" s="5">
        <v>4115.75</v>
      </c>
      <c r="K1346" s="3" t="str" cm="1">
        <f t="array" ref="K1346">_xlfn.LET(_xlpm.d,UPPER(TRIM(CLEAN(SUBSTITUTE(F1346,CHAR(160),"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47" spans="2:11" hidden="1" x14ac:dyDescent="0.25">
      <c r="B1347" s="20">
        <v>45832</v>
      </c>
      <c r="C1347" s="2" t="s">
        <v>1</v>
      </c>
      <c r="D1347" s="2" t="s">
        <v>600</v>
      </c>
      <c r="E1347" s="2" t="s">
        <v>162</v>
      </c>
      <c r="F1347" s="2" t="s">
        <v>1342</v>
      </c>
      <c r="G1347" s="5">
        <v>20</v>
      </c>
      <c r="H1347" s="5">
        <v>25.25</v>
      </c>
      <c r="I1347" s="5">
        <v>505</v>
      </c>
      <c r="J1347" s="5">
        <v>4620.75</v>
      </c>
      <c r="K1347" s="3" t="str" cm="1">
        <f t="array" ref="K1347">_xlfn.LET(_xlpm.d,UPPER(TRIM(CLEAN(SUBSTITUTE(F1347,CHAR(160),"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48" spans="2:11" hidden="1" x14ac:dyDescent="0.25">
      <c r="B1348" s="20">
        <v>45832</v>
      </c>
      <c r="C1348" s="2" t="s">
        <v>1</v>
      </c>
      <c r="D1348" s="2" t="s">
        <v>1347</v>
      </c>
      <c r="E1348" s="2" t="s">
        <v>279</v>
      </c>
      <c r="F1348" s="2" t="s">
        <v>1342</v>
      </c>
      <c r="G1348" s="5">
        <v>6</v>
      </c>
      <c r="H1348" s="5">
        <v>25.25</v>
      </c>
      <c r="I1348" s="5">
        <v>151.5</v>
      </c>
      <c r="J1348" s="5">
        <v>4772.25</v>
      </c>
      <c r="K1348" s="3" t="str" cm="1">
        <f t="array" ref="K1348">_xlfn.LET(_xlpm.d,UPPER(TRIM(CLEAN(SUBSTITUTE(F1348,CHAR(160),"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49" spans="2:11" hidden="1" x14ac:dyDescent="0.25">
      <c r="B1349" s="20">
        <v>45832</v>
      </c>
      <c r="C1349" s="2" t="s">
        <v>1</v>
      </c>
      <c r="D1349" s="2" t="s">
        <v>602</v>
      </c>
      <c r="E1349" s="2" t="s">
        <v>156</v>
      </c>
      <c r="F1349" s="2" t="s">
        <v>1342</v>
      </c>
      <c r="G1349" s="5">
        <v>10</v>
      </c>
      <c r="H1349" s="5">
        <v>25.25</v>
      </c>
      <c r="I1349" s="5">
        <v>252.5</v>
      </c>
      <c r="J1349" s="5">
        <v>5024.75</v>
      </c>
      <c r="K1349" s="3" t="str" cm="1">
        <f t="array" ref="K1349">_xlfn.LET(_xlpm.d,UPPER(TRIM(CLEAN(SUBSTITUTE(F1349,CHAR(160),"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50" spans="2:11" hidden="1" x14ac:dyDescent="0.25">
      <c r="B1350" s="20">
        <v>45874</v>
      </c>
      <c r="C1350" s="2" t="s">
        <v>1</v>
      </c>
      <c r="D1350" s="2" t="s">
        <v>639</v>
      </c>
      <c r="E1350" s="2" t="s">
        <v>147</v>
      </c>
      <c r="F1350" s="2" t="s">
        <v>1342</v>
      </c>
      <c r="G1350" s="5">
        <v>15</v>
      </c>
      <c r="H1350" s="5">
        <v>25.25</v>
      </c>
      <c r="I1350" s="5">
        <v>378.75</v>
      </c>
      <c r="J1350" s="5">
        <v>5403.5</v>
      </c>
      <c r="K1350" s="3" t="str" cm="1">
        <f t="array" ref="K1350">_xlfn.LET(_xlpm.d,UPPER(TRIM(CLEAN(SUBSTITUTE(F1350,CHAR(160),"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51" spans="2:11" hidden="1" x14ac:dyDescent="0.25">
      <c r="B1351" s="20">
        <v>45874</v>
      </c>
      <c r="C1351" s="2" t="s">
        <v>1</v>
      </c>
      <c r="D1351" s="2" t="s">
        <v>1348</v>
      </c>
      <c r="E1351" s="2" t="s">
        <v>141</v>
      </c>
      <c r="F1351" s="2" t="s">
        <v>1342</v>
      </c>
      <c r="G1351" s="5">
        <v>15</v>
      </c>
      <c r="H1351" s="5">
        <v>25.25</v>
      </c>
      <c r="I1351" s="5">
        <v>378.75</v>
      </c>
      <c r="J1351" s="5">
        <v>5782.25</v>
      </c>
      <c r="K1351" s="3" t="str" cm="1">
        <f t="array" ref="K1351">_xlfn.LET(_xlpm.d,UPPER(TRIM(CLEAN(SUBSTITUTE(F1351,CHAR(160),"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52" spans="2:11" hidden="1" x14ac:dyDescent="0.25">
      <c r="B1352" s="20">
        <v>45875</v>
      </c>
      <c r="C1352" s="2" t="s">
        <v>1</v>
      </c>
      <c r="D1352" s="2" t="s">
        <v>641</v>
      </c>
      <c r="E1352" s="2" t="s">
        <v>149</v>
      </c>
      <c r="F1352" s="2" t="s">
        <v>1342</v>
      </c>
      <c r="G1352" s="5">
        <v>15</v>
      </c>
      <c r="H1352" s="5">
        <v>25.25</v>
      </c>
      <c r="I1352" s="5">
        <v>378.75</v>
      </c>
      <c r="J1352" s="5">
        <v>6161</v>
      </c>
      <c r="K1352" s="3" t="str" cm="1">
        <f t="array" ref="K1352">_xlfn.LET(_xlpm.d,UPPER(TRIM(CLEAN(SUBSTITUTE(F1352,CHAR(160),"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53" spans="2:11" hidden="1" x14ac:dyDescent="0.25">
      <c r="B1353" s="20">
        <v>45876</v>
      </c>
      <c r="C1353" s="2" t="s">
        <v>1</v>
      </c>
      <c r="D1353" s="2" t="s">
        <v>1030</v>
      </c>
      <c r="E1353" s="2" t="s">
        <v>168</v>
      </c>
      <c r="F1353" s="2" t="s">
        <v>1342</v>
      </c>
      <c r="G1353" s="5">
        <v>15</v>
      </c>
      <c r="H1353" s="5">
        <v>25.25</v>
      </c>
      <c r="I1353" s="5">
        <v>378.75</v>
      </c>
      <c r="J1353" s="5">
        <v>6539.75</v>
      </c>
      <c r="K1353" s="3" t="str" cm="1">
        <f t="array" ref="K1353">_xlfn.LET(_xlpm.d,UPPER(TRIM(CLEAN(SUBSTITUTE(F1353,CHAR(160),"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54" spans="2:11" hidden="1" x14ac:dyDescent="0.25">
      <c r="B1354" s="20">
        <v>45876</v>
      </c>
      <c r="C1354" s="2" t="s">
        <v>1</v>
      </c>
      <c r="D1354" s="2" t="s">
        <v>642</v>
      </c>
      <c r="E1354" s="2" t="s">
        <v>135</v>
      </c>
      <c r="F1354" s="2" t="s">
        <v>1342</v>
      </c>
      <c r="G1354" s="5">
        <v>15</v>
      </c>
      <c r="H1354" s="5">
        <v>25.25</v>
      </c>
      <c r="I1354" s="5">
        <v>378.75</v>
      </c>
      <c r="J1354" s="5">
        <v>6918.5</v>
      </c>
      <c r="K1354" s="3" t="str" cm="1">
        <f t="array" ref="K1354">_xlfn.LET(_xlpm.d,UPPER(TRIM(CLEAN(SUBSTITUTE(F1354,CHAR(160),"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55" spans="2:11" hidden="1" x14ac:dyDescent="0.25">
      <c r="B1355" s="20">
        <v>45877</v>
      </c>
      <c r="C1355" s="2" t="s">
        <v>1</v>
      </c>
      <c r="D1355" s="2" t="s">
        <v>644</v>
      </c>
      <c r="E1355" s="2" t="s">
        <v>238</v>
      </c>
      <c r="F1355" s="2" t="s">
        <v>1342</v>
      </c>
      <c r="G1355" s="5">
        <v>15</v>
      </c>
      <c r="H1355" s="5">
        <v>25.25</v>
      </c>
      <c r="I1355" s="5">
        <v>378.75</v>
      </c>
      <c r="J1355" s="5">
        <v>7297.25</v>
      </c>
      <c r="K1355" s="3" t="str" cm="1">
        <f t="array" ref="K1355">_xlfn.LET(_xlpm.d,UPPER(TRIM(CLEAN(SUBSTITUTE(F1355,CHAR(160),"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56" spans="2:11" hidden="1" x14ac:dyDescent="0.25">
      <c r="B1356" s="20">
        <v>45877</v>
      </c>
      <c r="C1356" s="2" t="s">
        <v>1</v>
      </c>
      <c r="D1356" s="2" t="s">
        <v>1349</v>
      </c>
      <c r="E1356" s="2" t="s">
        <v>154</v>
      </c>
      <c r="F1356" s="2" t="s">
        <v>1342</v>
      </c>
      <c r="G1356" s="5">
        <v>15</v>
      </c>
      <c r="H1356" s="5">
        <v>25.25</v>
      </c>
      <c r="I1356" s="5">
        <v>378.75</v>
      </c>
      <c r="J1356" s="5">
        <v>7676</v>
      </c>
      <c r="K1356" s="3" t="str" cm="1">
        <f t="array" ref="K1356">_xlfn.LET(_xlpm.d,UPPER(TRIM(CLEAN(SUBSTITUTE(F1356,CHAR(160),"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57" spans="2:11" hidden="1" x14ac:dyDescent="0.25">
      <c r="B1357" s="20">
        <v>45881</v>
      </c>
      <c r="C1357" s="2" t="s">
        <v>1</v>
      </c>
      <c r="D1357" s="2" t="s">
        <v>1034</v>
      </c>
      <c r="E1357" s="2" t="s">
        <v>162</v>
      </c>
      <c r="F1357" s="2" t="s">
        <v>1342</v>
      </c>
      <c r="G1357" s="5">
        <v>20</v>
      </c>
      <c r="H1357" s="5">
        <v>25.25</v>
      </c>
      <c r="I1357" s="5">
        <v>505</v>
      </c>
      <c r="J1357" s="5">
        <v>8181</v>
      </c>
      <c r="K1357" s="3" t="str" cm="1">
        <f t="array" ref="K1357">_xlfn.LET(_xlpm.d,UPPER(TRIM(CLEAN(SUBSTITUTE(F1357,CHAR(160),"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58" spans="2:11" hidden="1" x14ac:dyDescent="0.25">
      <c r="B1358" s="20">
        <v>45881</v>
      </c>
      <c r="C1358" s="2" t="s">
        <v>1</v>
      </c>
      <c r="D1358" s="2" t="s">
        <v>646</v>
      </c>
      <c r="E1358" s="2" t="s">
        <v>158</v>
      </c>
      <c r="F1358" s="2" t="s">
        <v>1342</v>
      </c>
      <c r="G1358" s="5">
        <v>15</v>
      </c>
      <c r="H1358" s="5">
        <v>25.25</v>
      </c>
      <c r="I1358" s="5">
        <v>378.75</v>
      </c>
      <c r="J1358" s="5">
        <v>8559.75</v>
      </c>
      <c r="K1358" s="3" t="str" cm="1">
        <f t="array" ref="K1358">_xlfn.LET(_xlpm.d,UPPER(TRIM(CLEAN(SUBSTITUTE(F1358,CHAR(160),"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59" spans="2:11" hidden="1" x14ac:dyDescent="0.25">
      <c r="B1359" s="20">
        <v>45881</v>
      </c>
      <c r="C1359" s="2" t="s">
        <v>1</v>
      </c>
      <c r="D1359" s="2" t="s">
        <v>1035</v>
      </c>
      <c r="E1359" s="2" t="s">
        <v>273</v>
      </c>
      <c r="F1359" s="2" t="s">
        <v>1342</v>
      </c>
      <c r="G1359" s="5">
        <v>15</v>
      </c>
      <c r="H1359" s="5">
        <v>25.25</v>
      </c>
      <c r="I1359" s="5">
        <v>378.75</v>
      </c>
      <c r="J1359" s="5">
        <v>8938.5</v>
      </c>
      <c r="K1359" s="3" t="str" cm="1">
        <f t="array" ref="K1359">_xlfn.LET(_xlpm.d,UPPER(TRIM(CLEAN(SUBSTITUTE(F1359,CHAR(160),"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60" spans="2:11" hidden="1" x14ac:dyDescent="0.25">
      <c r="B1360" s="20">
        <v>45883</v>
      </c>
      <c r="C1360" s="2" t="s">
        <v>1</v>
      </c>
      <c r="D1360" s="2" t="s">
        <v>1044</v>
      </c>
      <c r="E1360" s="2" t="s">
        <v>192</v>
      </c>
      <c r="F1360" s="2" t="s">
        <v>1342</v>
      </c>
      <c r="G1360" s="5">
        <v>20</v>
      </c>
      <c r="H1360" s="5">
        <v>25.25</v>
      </c>
      <c r="I1360" s="5">
        <v>505</v>
      </c>
      <c r="J1360" s="5">
        <v>9443.5</v>
      </c>
      <c r="K1360" s="3" t="str" cm="1">
        <f t="array" ref="K1360">_xlfn.LET(_xlpm.d,UPPER(TRIM(CLEAN(SUBSTITUTE(F1360,CHAR(160),"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61" spans="2:11" hidden="1" x14ac:dyDescent="0.25">
      <c r="B1361" s="20">
        <v>45884</v>
      </c>
      <c r="C1361" s="2" t="s">
        <v>1</v>
      </c>
      <c r="D1361" s="2" t="s">
        <v>1350</v>
      </c>
      <c r="E1361" s="2" t="s">
        <v>236</v>
      </c>
      <c r="F1361" s="2" t="s">
        <v>1342</v>
      </c>
      <c r="G1361" s="5">
        <v>20</v>
      </c>
      <c r="H1361" s="5">
        <v>25.25</v>
      </c>
      <c r="I1361" s="5">
        <v>505</v>
      </c>
      <c r="J1361" s="5">
        <v>9948.5</v>
      </c>
      <c r="K1361" s="3" t="str" cm="1">
        <f t="array" ref="K1361">_xlfn.LET(_xlpm.d,UPPER(TRIM(CLEAN(SUBSTITUTE(F1361,CHAR(160),"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62" spans="2:11" hidden="1" x14ac:dyDescent="0.25">
      <c r="B1362" s="20">
        <v>45890</v>
      </c>
      <c r="C1362" s="2" t="s">
        <v>1</v>
      </c>
      <c r="D1362" s="2" t="s">
        <v>1351</v>
      </c>
      <c r="E1362" s="2" t="s">
        <v>160</v>
      </c>
      <c r="F1362" s="2" t="s">
        <v>1342</v>
      </c>
      <c r="G1362" s="5">
        <v>15</v>
      </c>
      <c r="H1362" s="5">
        <v>25.25</v>
      </c>
      <c r="I1362" s="5">
        <v>378.75</v>
      </c>
      <c r="J1362" s="5">
        <v>10327.25</v>
      </c>
      <c r="K1362" s="3" t="str" cm="1">
        <f t="array" ref="K1362">_xlfn.LET(_xlpm.d,UPPER(TRIM(CLEAN(SUBSTITUTE(F1362,CHAR(160),"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63" spans="2:11" hidden="1" x14ac:dyDescent="0.25">
      <c r="B1363" s="20">
        <v>45891</v>
      </c>
      <c r="C1363" s="2" t="s">
        <v>1</v>
      </c>
      <c r="D1363" s="2" t="s">
        <v>658</v>
      </c>
      <c r="E1363" s="2" t="s">
        <v>154</v>
      </c>
      <c r="F1363" s="2" t="s">
        <v>1342</v>
      </c>
      <c r="G1363" s="5">
        <v>5</v>
      </c>
      <c r="H1363" s="5">
        <v>25.25</v>
      </c>
      <c r="I1363" s="5">
        <v>126.25</v>
      </c>
      <c r="J1363" s="5">
        <v>10453.5</v>
      </c>
      <c r="K1363" s="3" t="str" cm="1">
        <f t="array" ref="K1363">_xlfn.LET(_xlpm.d,UPPER(TRIM(CLEAN(SUBSTITUTE(F1363,CHAR(160),"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64" spans="2:11" hidden="1" x14ac:dyDescent="0.25">
      <c r="B1364" s="20">
        <v>45905</v>
      </c>
      <c r="C1364" s="2" t="s">
        <v>1</v>
      </c>
      <c r="D1364" s="2" t="s">
        <v>682</v>
      </c>
      <c r="E1364" s="2" t="s">
        <v>168</v>
      </c>
      <c r="F1364" s="2" t="s">
        <v>1342</v>
      </c>
      <c r="G1364" s="5">
        <v>20</v>
      </c>
      <c r="H1364" s="5">
        <v>25.25</v>
      </c>
      <c r="I1364" s="5">
        <v>505</v>
      </c>
      <c r="J1364" s="5">
        <v>10958.5</v>
      </c>
      <c r="K1364" s="3" t="str" cm="1">
        <f t="array" ref="K1364">_xlfn.LET(_xlpm.d,UPPER(TRIM(CLEAN(SUBSTITUTE(F1364,CHAR(160),"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65" spans="2:11" hidden="1" x14ac:dyDescent="0.25">
      <c r="B1365" s="20">
        <v>45960</v>
      </c>
      <c r="C1365" s="2" t="s">
        <v>1</v>
      </c>
      <c r="D1365" s="2" t="s">
        <v>1292</v>
      </c>
      <c r="E1365" s="2" t="s">
        <v>288</v>
      </c>
      <c r="F1365" s="2" t="s">
        <v>1342</v>
      </c>
      <c r="G1365" s="5">
        <v>15</v>
      </c>
      <c r="H1365" s="5">
        <v>25.25</v>
      </c>
      <c r="I1365" s="5">
        <v>378.75</v>
      </c>
      <c r="J1365" s="5">
        <v>11337.25</v>
      </c>
      <c r="K1365" s="3" t="str" cm="1">
        <f t="array" ref="K1365">_xlfn.LET(_xlpm.d,UPPER(TRIM(CLEAN(SUBSTITUTE(F1365,CHAR(160),"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66" spans="2:11" hidden="1" x14ac:dyDescent="0.25">
      <c r="B1366" s="20">
        <v>45960</v>
      </c>
      <c r="C1366" s="2" t="s">
        <v>1</v>
      </c>
      <c r="D1366" s="2" t="s">
        <v>1155</v>
      </c>
      <c r="E1366" s="2" t="s">
        <v>180</v>
      </c>
      <c r="F1366" s="2" t="s">
        <v>1342</v>
      </c>
      <c r="G1366" s="5">
        <v>25</v>
      </c>
      <c r="H1366" s="5">
        <v>25.25</v>
      </c>
      <c r="I1366" s="5">
        <v>631.25</v>
      </c>
      <c r="J1366" s="5">
        <v>11968.5</v>
      </c>
      <c r="K1366" s="3" t="str" cm="1">
        <f t="array" ref="K1366">_xlfn.LET(_xlpm.d,UPPER(TRIM(CLEAN(SUBSTITUTE(F1366,CHAR(160),"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67" spans="2:11" hidden="1" x14ac:dyDescent="0.25">
      <c r="B1367" s="20">
        <v>45960</v>
      </c>
      <c r="C1367" s="2" t="s">
        <v>1</v>
      </c>
      <c r="D1367" s="2" t="s">
        <v>1293</v>
      </c>
      <c r="E1367" s="2" t="s">
        <v>160</v>
      </c>
      <c r="F1367" s="2" t="s">
        <v>1342</v>
      </c>
      <c r="G1367" s="5">
        <v>25</v>
      </c>
      <c r="H1367" s="5">
        <v>25.25</v>
      </c>
      <c r="I1367" s="5">
        <v>631.25</v>
      </c>
      <c r="J1367" s="5">
        <v>12599.75</v>
      </c>
      <c r="K1367" s="3" t="str" cm="1">
        <f t="array" ref="K1367">_xlfn.LET(_xlpm.d,UPPER(TRIM(CLEAN(SUBSTITUTE(F1367,CHAR(160),"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68" spans="2:11" hidden="1" x14ac:dyDescent="0.25">
      <c r="B1368" s="20">
        <v>45961</v>
      </c>
      <c r="C1368" s="2" t="s">
        <v>1</v>
      </c>
      <c r="D1368" s="2" t="s">
        <v>711</v>
      </c>
      <c r="E1368" s="2" t="s">
        <v>238</v>
      </c>
      <c r="F1368" s="2" t="s">
        <v>1342</v>
      </c>
      <c r="G1368" s="5">
        <v>20</v>
      </c>
      <c r="H1368" s="5">
        <v>25.25</v>
      </c>
      <c r="I1368" s="5">
        <v>505</v>
      </c>
      <c r="J1368" s="5">
        <v>13104.75</v>
      </c>
      <c r="K1368" s="3" t="str" cm="1">
        <f t="array" ref="K1368">_xlfn.LET(_xlpm.d,UPPER(TRIM(CLEAN(SUBSTITUTE(F1368,CHAR(160),"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69" spans="2:11" hidden="1" x14ac:dyDescent="0.25">
      <c r="B1369" s="20">
        <v>45961</v>
      </c>
      <c r="C1369" s="2" t="s">
        <v>1</v>
      </c>
      <c r="D1369" s="2" t="s">
        <v>1352</v>
      </c>
      <c r="E1369" s="2" t="s">
        <v>236</v>
      </c>
      <c r="F1369" s="2" t="s">
        <v>1342</v>
      </c>
      <c r="G1369" s="5">
        <v>25</v>
      </c>
      <c r="H1369" s="5">
        <v>25.25</v>
      </c>
      <c r="I1369" s="5">
        <v>631.25</v>
      </c>
      <c r="J1369" s="5">
        <v>13736</v>
      </c>
      <c r="K1369" s="3" t="str" cm="1">
        <f t="array" ref="K1369">_xlfn.LET(_xlpm.d,UPPER(TRIM(CLEAN(SUBSTITUTE(F1369,CHAR(160),"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70" spans="2:11" hidden="1" x14ac:dyDescent="0.25">
      <c r="B1370" s="20">
        <v>45965</v>
      </c>
      <c r="C1370" s="2" t="s">
        <v>1</v>
      </c>
      <c r="D1370" s="2" t="s">
        <v>1353</v>
      </c>
      <c r="E1370" s="2" t="s">
        <v>147</v>
      </c>
      <c r="F1370" s="2" t="s">
        <v>1342</v>
      </c>
      <c r="G1370" s="5">
        <v>15</v>
      </c>
      <c r="H1370" s="5">
        <v>25.25</v>
      </c>
      <c r="I1370" s="5">
        <v>378.75</v>
      </c>
      <c r="J1370" s="5">
        <v>14114.75</v>
      </c>
      <c r="K1370" s="3" t="str" cm="1">
        <f t="array" ref="K1370">_xlfn.LET(_xlpm.d,UPPER(TRIM(CLEAN(SUBSTITUTE(F1370,CHAR(160),"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71" spans="2:11" hidden="1" x14ac:dyDescent="0.25">
      <c r="B1371" s="20">
        <v>45965</v>
      </c>
      <c r="C1371" s="2" t="s">
        <v>1</v>
      </c>
      <c r="D1371" s="2" t="s">
        <v>1296</v>
      </c>
      <c r="E1371" s="2" t="s">
        <v>158</v>
      </c>
      <c r="F1371" s="2" t="s">
        <v>1342</v>
      </c>
      <c r="G1371" s="5">
        <v>20</v>
      </c>
      <c r="H1371" s="5">
        <v>25.25</v>
      </c>
      <c r="I1371" s="5">
        <v>505</v>
      </c>
      <c r="J1371" s="5">
        <v>14619.75</v>
      </c>
      <c r="K1371" s="3" t="str" cm="1">
        <f t="array" ref="K1371">_xlfn.LET(_xlpm.d,UPPER(TRIM(CLEAN(SUBSTITUTE(F1371,CHAR(160),"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72" spans="2:11" hidden="1" x14ac:dyDescent="0.25">
      <c r="B1372" s="20">
        <v>45965</v>
      </c>
      <c r="C1372" s="2" t="s">
        <v>1</v>
      </c>
      <c r="D1372" s="2" t="s">
        <v>1297</v>
      </c>
      <c r="E1372" s="2" t="s">
        <v>156</v>
      </c>
      <c r="F1372" s="2" t="s">
        <v>1342</v>
      </c>
      <c r="G1372" s="5">
        <v>20</v>
      </c>
      <c r="H1372" s="5">
        <v>25.25</v>
      </c>
      <c r="I1372" s="5">
        <v>505</v>
      </c>
      <c r="J1372" s="5">
        <v>15124.75</v>
      </c>
      <c r="K1372" s="3" t="str" cm="1">
        <f t="array" ref="K1372">_xlfn.LET(_xlpm.d,UPPER(TRIM(CLEAN(SUBSTITUTE(F1372,CHAR(160),"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73" spans="2:11" hidden="1" x14ac:dyDescent="0.25">
      <c r="B1373" s="20">
        <v>45965</v>
      </c>
      <c r="C1373" s="2" t="s">
        <v>1</v>
      </c>
      <c r="D1373" s="2" t="s">
        <v>716</v>
      </c>
      <c r="E1373" s="2" t="s">
        <v>273</v>
      </c>
      <c r="F1373" s="2" t="s">
        <v>1342</v>
      </c>
      <c r="G1373" s="5">
        <v>16</v>
      </c>
      <c r="H1373" s="5">
        <v>25.25</v>
      </c>
      <c r="I1373" s="5">
        <v>404</v>
      </c>
      <c r="J1373" s="5">
        <v>15528.75</v>
      </c>
      <c r="K1373" s="3" t="str" cm="1">
        <f t="array" ref="K1373">_xlfn.LET(_xlpm.d,UPPER(TRIM(CLEAN(SUBSTITUTE(F1373,CHAR(160),"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74" spans="2:11" hidden="1" x14ac:dyDescent="0.25">
      <c r="B1374" s="20">
        <v>45995</v>
      </c>
      <c r="C1374" s="2" t="s">
        <v>1</v>
      </c>
      <c r="D1374" s="2" t="s">
        <v>345</v>
      </c>
      <c r="E1374" s="2" t="s">
        <v>135</v>
      </c>
      <c r="F1374" s="2" t="s">
        <v>1342</v>
      </c>
      <c r="G1374" s="5">
        <v>20</v>
      </c>
      <c r="H1374" s="5">
        <v>25.25</v>
      </c>
      <c r="I1374" s="5">
        <v>505</v>
      </c>
      <c r="J1374" s="5">
        <v>16033.75</v>
      </c>
      <c r="K1374" s="3" t="str" cm="1">
        <f t="array" ref="K1374">_xlfn.LET(_xlpm.d,UPPER(TRIM(CLEAN(SUBSTITUTE(F1374,CHAR(160),"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75" spans="2:11" hidden="1" x14ac:dyDescent="0.25">
      <c r="B1375" s="20">
        <v>45995</v>
      </c>
      <c r="C1375" s="2" t="s">
        <v>1</v>
      </c>
      <c r="D1375" s="2" t="s">
        <v>346</v>
      </c>
      <c r="E1375" s="2" t="s">
        <v>180</v>
      </c>
      <c r="F1375" s="2" t="s">
        <v>1342</v>
      </c>
      <c r="G1375" s="5">
        <v>14</v>
      </c>
      <c r="H1375" s="5">
        <v>25.25</v>
      </c>
      <c r="I1375" s="5">
        <v>353.5</v>
      </c>
      <c r="J1375" s="5">
        <v>16387.25</v>
      </c>
      <c r="K1375" s="3" t="str" cm="1">
        <f t="array" ref="K1375">_xlfn.LET(_xlpm.d,UPPER(TRIM(CLEAN(SUBSTITUTE(F1375,CHAR(160),"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76" spans="2:11" hidden="1" x14ac:dyDescent="0.25">
      <c r="B1376" s="20">
        <v>45995</v>
      </c>
      <c r="C1376" s="2" t="s">
        <v>1</v>
      </c>
      <c r="D1376" s="2" t="s">
        <v>347</v>
      </c>
      <c r="E1376" s="2" t="s">
        <v>160</v>
      </c>
      <c r="F1376" s="2" t="s">
        <v>1342</v>
      </c>
      <c r="G1376" s="5">
        <v>15</v>
      </c>
      <c r="H1376" s="5">
        <v>25.25</v>
      </c>
      <c r="I1376" s="5">
        <v>378.75</v>
      </c>
      <c r="J1376" s="5">
        <v>16766</v>
      </c>
      <c r="K1376" s="3" t="str" cm="1">
        <f t="array" ref="K1376">_xlfn.LET(_xlpm.d,UPPER(TRIM(CLEAN(SUBSTITUTE(F1376,CHAR(160),"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77" spans="1:11" hidden="1" x14ac:dyDescent="0.25">
      <c r="B1377" s="20">
        <v>45996</v>
      </c>
      <c r="C1377" s="2" t="s">
        <v>1</v>
      </c>
      <c r="D1377" s="2" t="s">
        <v>354</v>
      </c>
      <c r="E1377" s="2" t="s">
        <v>279</v>
      </c>
      <c r="F1377" s="2" t="s">
        <v>1342</v>
      </c>
      <c r="G1377" s="5">
        <v>10</v>
      </c>
      <c r="H1377" s="5">
        <v>25.25</v>
      </c>
      <c r="I1377" s="5">
        <v>252.5</v>
      </c>
      <c r="J1377" s="5">
        <v>17018.5</v>
      </c>
      <c r="K1377" s="3" t="str" cm="1">
        <f t="array" ref="K1377">_xlfn.LET(_xlpm.d,UPPER(TRIM(CLEAN(SUBSTITUTE(F1377,CHAR(160),"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78" spans="1:11" hidden="1" x14ac:dyDescent="0.25">
      <c r="B1378" s="20">
        <v>45996</v>
      </c>
      <c r="C1378" s="2" t="s">
        <v>1</v>
      </c>
      <c r="D1378" s="2" t="s">
        <v>1299</v>
      </c>
      <c r="E1378" s="2" t="s">
        <v>236</v>
      </c>
      <c r="F1378" s="2" t="s">
        <v>1342</v>
      </c>
      <c r="G1378" s="5">
        <v>15</v>
      </c>
      <c r="H1378" s="5">
        <v>25.25</v>
      </c>
      <c r="I1378" s="5">
        <v>378.75</v>
      </c>
      <c r="J1378" s="5">
        <v>17397.25</v>
      </c>
      <c r="K1378" s="3" t="str" cm="1">
        <f t="array" ref="K1378">_xlfn.LET(_xlpm.d,UPPER(TRIM(CLEAN(SUBSTITUTE(F1378,CHAR(160),"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79" spans="1:11" hidden="1" x14ac:dyDescent="0.25">
      <c r="B1379" s="20">
        <v>45996</v>
      </c>
      <c r="C1379" s="2" t="s">
        <v>1</v>
      </c>
      <c r="D1379" s="2" t="s">
        <v>1300</v>
      </c>
      <c r="E1379" s="2" t="s">
        <v>154</v>
      </c>
      <c r="F1379" s="2" t="s">
        <v>1342</v>
      </c>
      <c r="G1379" s="5">
        <v>20</v>
      </c>
      <c r="H1379" s="5">
        <v>25.25</v>
      </c>
      <c r="I1379" s="5">
        <v>505</v>
      </c>
      <c r="J1379" s="5">
        <v>17902.25</v>
      </c>
      <c r="K1379" s="3" t="str" cm="1">
        <f t="array" ref="K1379">_xlfn.LET(_xlpm.d,UPPER(TRIM(CLEAN(SUBSTITUTE(F1379,CHAR(160),"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80" spans="1:11" hidden="1" x14ac:dyDescent="0.25">
      <c r="B1380" s="20">
        <v>46000</v>
      </c>
      <c r="C1380" s="2" t="s">
        <v>1</v>
      </c>
      <c r="D1380" s="2" t="s">
        <v>1301</v>
      </c>
      <c r="E1380" s="2" t="s">
        <v>158</v>
      </c>
      <c r="F1380" s="2" t="s">
        <v>1342</v>
      </c>
      <c r="G1380" s="5">
        <v>25</v>
      </c>
      <c r="H1380" s="5">
        <v>25.25</v>
      </c>
      <c r="I1380" s="5">
        <v>631.25</v>
      </c>
      <c r="J1380" s="5">
        <v>18533.5</v>
      </c>
      <c r="K1380" s="3" t="str" cm="1">
        <f t="array" ref="K1380">_xlfn.LET(_xlpm.d,UPPER(TRIM(CLEAN(SUBSTITUTE(F1380,CHAR(160),"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81" spans="1:11" hidden="1" x14ac:dyDescent="0.25">
      <c r="B1381" s="20">
        <v>46000</v>
      </c>
      <c r="C1381" s="2" t="s">
        <v>1</v>
      </c>
      <c r="D1381" s="2" t="s">
        <v>1354</v>
      </c>
      <c r="E1381" s="2" t="s">
        <v>156</v>
      </c>
      <c r="F1381" s="2" t="s">
        <v>1342</v>
      </c>
      <c r="G1381" s="5">
        <v>16</v>
      </c>
      <c r="H1381" s="5">
        <v>25.25</v>
      </c>
      <c r="I1381" s="5">
        <v>404</v>
      </c>
      <c r="J1381" s="5">
        <v>18937.5</v>
      </c>
      <c r="K1381" s="3" t="str" cm="1">
        <f t="array" ref="K1381">_xlfn.LET(_xlpm.d,UPPER(TRIM(CLEAN(SUBSTITUTE(F1381,CHAR(160),"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82" spans="1:11" hidden="1" x14ac:dyDescent="0.25">
      <c r="B1382" s="20">
        <v>46086</v>
      </c>
      <c r="C1382" s="2" t="s">
        <v>1</v>
      </c>
      <c r="D1382" s="2" t="s">
        <v>1212</v>
      </c>
      <c r="E1382" s="2" t="s">
        <v>192</v>
      </c>
      <c r="F1382" s="2" t="s">
        <v>1342</v>
      </c>
      <c r="G1382" s="5">
        <v>20</v>
      </c>
      <c r="H1382" s="5">
        <v>25.25</v>
      </c>
      <c r="I1382" s="5">
        <v>505</v>
      </c>
      <c r="J1382" s="5">
        <v>19442.5</v>
      </c>
      <c r="K1382" s="3" t="str" cm="1">
        <f t="array" ref="K1382">_xlfn.LET(_xlpm.d,UPPER(TRIM(CLEAN(SUBSTITUTE(F1382,CHAR(160),"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83" spans="1:11" hidden="1" x14ac:dyDescent="0.25">
      <c r="B1383" s="20">
        <v>46086</v>
      </c>
      <c r="C1383" s="2" t="s">
        <v>1</v>
      </c>
      <c r="D1383" s="2" t="s">
        <v>181</v>
      </c>
      <c r="E1383" s="2" t="s">
        <v>160</v>
      </c>
      <c r="F1383" s="2" t="s">
        <v>1342</v>
      </c>
      <c r="G1383" s="5">
        <v>10</v>
      </c>
      <c r="H1383" s="5">
        <v>25.25</v>
      </c>
      <c r="I1383" s="5">
        <v>252.5</v>
      </c>
      <c r="J1383" s="5">
        <v>19695</v>
      </c>
      <c r="K1383" s="3" t="str" cm="1">
        <f t="array" ref="K1383">_xlfn.LET(_xlpm.d,UPPER(TRIM(CLEAN(SUBSTITUTE(F1383,CHAR(160),"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84" spans="1:11" hidden="1" x14ac:dyDescent="0.25">
      <c r="B1384" s="20">
        <v>46086</v>
      </c>
      <c r="C1384" s="2" t="s">
        <v>1</v>
      </c>
      <c r="D1384" s="2" t="s">
        <v>1355</v>
      </c>
      <c r="E1384" s="2" t="s">
        <v>135</v>
      </c>
      <c r="F1384" s="2" t="s">
        <v>1342</v>
      </c>
      <c r="G1384" s="5">
        <v>20</v>
      </c>
      <c r="H1384" s="5">
        <v>25.25</v>
      </c>
      <c r="I1384" s="5">
        <v>505</v>
      </c>
      <c r="J1384" s="5">
        <v>20200</v>
      </c>
      <c r="K1384" s="3" t="str" cm="1">
        <f t="array" ref="K1384">_xlfn.LET(_xlpm.d,UPPER(TRIM(CLEAN(SUBSTITUTE(F1384,CHAR(160),"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85" spans="1:11" hidden="1" x14ac:dyDescent="0.25">
      <c r="A1385" s="11" t="s">
        <v>1356</v>
      </c>
      <c r="G1385" s="6">
        <v>800</v>
      </c>
      <c r="I1385" s="7">
        <f>I1334+I1335+I1336+I1337+I1338+I1339+I1340+I1341+I1342+I1343+I1344+I1345+I1346+I1347+I1348+I1349+I1350+I1351+I1352+I1353+I1354+I1355+I1356+I1357+I1358+I1359+I1360+I1361+I1362+I1363+I1364+I1365+I1366+I1367+I1368+I1369+I1370+I1371+I1372+I1373+I1374+I1375+I1376+I1377+I1378+I1379+I1380+I1381+I1382+I1383+I1384</f>
        <v>20200</v>
      </c>
      <c r="K1385" s="3" t="str" cm="1">
        <f t="array" ref="K1385">_xlfn.LET(_xlpm.d,UPPER(TRIM(CLEAN(SUBSTITUTE(F1385,CHAR(160),"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86" spans="1:11" hidden="1" x14ac:dyDescent="0.25">
      <c r="A1386" s="10" t="s">
        <v>1357</v>
      </c>
      <c r="K1386" s="3" t="str" cm="1">
        <f t="array" ref="K1386">_xlfn.LET(_xlpm.d,UPPER(TRIM(CLEAN(SUBSTITUTE(F1386,CHAR(160),"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87" spans="1:11" hidden="1" x14ac:dyDescent="0.25">
      <c r="B1387" s="20">
        <v>45659</v>
      </c>
      <c r="C1387" s="2" t="s">
        <v>1</v>
      </c>
      <c r="D1387" s="2" t="s">
        <v>1358</v>
      </c>
      <c r="E1387" s="2" t="s">
        <v>149</v>
      </c>
      <c r="F1387" s="2" t="s">
        <v>1357</v>
      </c>
      <c r="G1387" s="5">
        <v>25</v>
      </c>
      <c r="H1387" s="5">
        <v>25.25</v>
      </c>
      <c r="I1387" s="5">
        <v>631.25</v>
      </c>
      <c r="J1387" s="5">
        <v>631.25</v>
      </c>
      <c r="K1387" s="3" t="str" cm="1">
        <f t="array" ref="K1387">_xlfn.LET(_xlpm.d,UPPER(TRIM(CLEAN(SUBSTITUTE(F1387,CHAR(160),"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88" spans="1:11" hidden="1" x14ac:dyDescent="0.25">
      <c r="B1388" s="20">
        <v>45660</v>
      </c>
      <c r="C1388" s="2" t="s">
        <v>1</v>
      </c>
      <c r="D1388" s="2" t="s">
        <v>1359</v>
      </c>
      <c r="E1388" s="2" t="s">
        <v>236</v>
      </c>
      <c r="F1388" s="2" t="s">
        <v>1357</v>
      </c>
      <c r="G1388" s="5">
        <v>20</v>
      </c>
      <c r="H1388" s="5">
        <v>25.25</v>
      </c>
      <c r="I1388" s="5">
        <v>505</v>
      </c>
      <c r="J1388" s="5">
        <v>1136.25</v>
      </c>
      <c r="K1388" s="3" t="str" cm="1">
        <f t="array" ref="K1388">_xlfn.LET(_xlpm.d,UPPER(TRIM(CLEAN(SUBSTITUTE(F1388,CHAR(160),"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89" spans="1:11" hidden="1" x14ac:dyDescent="0.25">
      <c r="B1389" s="20">
        <v>45660</v>
      </c>
      <c r="C1389" s="2" t="s">
        <v>1</v>
      </c>
      <c r="D1389" s="2" t="s">
        <v>1360</v>
      </c>
      <c r="E1389" s="2" t="s">
        <v>154</v>
      </c>
      <c r="F1389" s="2" t="s">
        <v>1357</v>
      </c>
      <c r="G1389" s="5">
        <v>30</v>
      </c>
      <c r="H1389" s="5">
        <v>25.25</v>
      </c>
      <c r="I1389" s="5">
        <v>757.5</v>
      </c>
      <c r="J1389" s="5">
        <v>1893.75</v>
      </c>
      <c r="K1389" s="3" t="str" cm="1">
        <f t="array" ref="K1389">_xlfn.LET(_xlpm.d,UPPER(TRIM(CLEAN(SUBSTITUTE(F1389,CHAR(160),"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90" spans="1:11" hidden="1" x14ac:dyDescent="0.25">
      <c r="B1390" s="20">
        <v>45660</v>
      </c>
      <c r="C1390" s="2" t="s">
        <v>1</v>
      </c>
      <c r="D1390" s="2" t="s">
        <v>880</v>
      </c>
      <c r="E1390" s="2" t="s">
        <v>243</v>
      </c>
      <c r="F1390" s="2" t="s">
        <v>1357</v>
      </c>
      <c r="G1390" s="5">
        <v>15</v>
      </c>
      <c r="H1390" s="5">
        <v>25.25</v>
      </c>
      <c r="I1390" s="5">
        <v>378.75</v>
      </c>
      <c r="J1390" s="5">
        <v>2272.5</v>
      </c>
      <c r="K1390" s="3" t="str" cm="1">
        <f t="array" ref="K1390">_xlfn.LET(_xlpm.d,UPPER(TRIM(CLEAN(SUBSTITUTE(F1390,CHAR(160),"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91" spans="1:11" hidden="1" x14ac:dyDescent="0.25">
      <c r="B1391" s="20">
        <v>45664</v>
      </c>
      <c r="C1391" s="2" t="s">
        <v>1</v>
      </c>
      <c r="D1391" s="2" t="s">
        <v>1361</v>
      </c>
      <c r="E1391" s="2" t="s">
        <v>143</v>
      </c>
      <c r="F1391" s="2" t="s">
        <v>1357</v>
      </c>
      <c r="G1391" s="5">
        <v>20</v>
      </c>
      <c r="H1391" s="5">
        <v>25.25</v>
      </c>
      <c r="I1391" s="5">
        <v>505</v>
      </c>
      <c r="J1391" s="5">
        <v>2777.5</v>
      </c>
      <c r="K1391" s="3" t="str" cm="1">
        <f t="array" ref="K1391">_xlfn.LET(_xlpm.d,UPPER(TRIM(CLEAN(SUBSTITUTE(F1391,CHAR(160),"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92" spans="1:11" hidden="1" x14ac:dyDescent="0.25">
      <c r="B1392" s="20">
        <v>45664</v>
      </c>
      <c r="C1392" s="2" t="s">
        <v>1</v>
      </c>
      <c r="D1392" s="2" t="s">
        <v>1362</v>
      </c>
      <c r="E1392" s="2" t="s">
        <v>259</v>
      </c>
      <c r="F1392" s="2" t="s">
        <v>1357</v>
      </c>
      <c r="G1392" s="5">
        <v>15</v>
      </c>
      <c r="H1392" s="5">
        <v>25.25</v>
      </c>
      <c r="I1392" s="5">
        <v>378.75</v>
      </c>
      <c r="J1392" s="5">
        <v>3156.25</v>
      </c>
      <c r="K1392" s="3" t="str" cm="1">
        <f t="array" ref="K1392">_xlfn.LET(_xlpm.d,UPPER(TRIM(CLEAN(SUBSTITUTE(F1392,CHAR(160),"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93" spans="2:11" hidden="1" x14ac:dyDescent="0.25">
      <c r="B1393" s="20">
        <v>45664</v>
      </c>
      <c r="C1393" s="2" t="s">
        <v>1</v>
      </c>
      <c r="D1393" s="2" t="s">
        <v>1363</v>
      </c>
      <c r="E1393" s="2" t="s">
        <v>156</v>
      </c>
      <c r="F1393" s="2" t="s">
        <v>1357</v>
      </c>
      <c r="G1393" s="5">
        <v>20</v>
      </c>
      <c r="H1393" s="5">
        <v>25.25</v>
      </c>
      <c r="I1393" s="5">
        <v>505</v>
      </c>
      <c r="J1393" s="5">
        <v>3661.25</v>
      </c>
      <c r="K1393" s="3" t="str" cm="1">
        <f t="array" ref="K1393">_xlfn.LET(_xlpm.d,UPPER(TRIM(CLEAN(SUBSTITUTE(F1393,CHAR(160),"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94" spans="2:11" hidden="1" x14ac:dyDescent="0.25">
      <c r="B1394" s="20">
        <v>45664</v>
      </c>
      <c r="C1394" s="2" t="s">
        <v>1</v>
      </c>
      <c r="D1394" s="2" t="s">
        <v>1364</v>
      </c>
      <c r="E1394" s="2" t="s">
        <v>158</v>
      </c>
      <c r="F1394" s="2" t="s">
        <v>1357</v>
      </c>
      <c r="G1394" s="5">
        <v>20</v>
      </c>
      <c r="H1394" s="5">
        <v>25.25</v>
      </c>
      <c r="I1394" s="5">
        <v>505</v>
      </c>
      <c r="J1394" s="5">
        <v>4166.25</v>
      </c>
      <c r="K1394" s="3" t="str" cm="1">
        <f t="array" ref="K1394">_xlfn.LET(_xlpm.d,UPPER(TRIM(CLEAN(SUBSTITUTE(F1394,CHAR(160),"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95" spans="2:11" hidden="1" x14ac:dyDescent="0.25">
      <c r="B1395" s="20">
        <v>45664</v>
      </c>
      <c r="C1395" s="2" t="s">
        <v>1</v>
      </c>
      <c r="D1395" s="2" t="s">
        <v>1365</v>
      </c>
      <c r="E1395" s="2" t="s">
        <v>273</v>
      </c>
      <c r="F1395" s="2" t="s">
        <v>1357</v>
      </c>
      <c r="G1395" s="5">
        <v>15</v>
      </c>
      <c r="H1395" s="5">
        <v>25.25</v>
      </c>
      <c r="I1395" s="5">
        <v>378.75</v>
      </c>
      <c r="J1395" s="5">
        <v>4545</v>
      </c>
      <c r="K1395" s="3" t="str" cm="1">
        <f t="array" ref="K1395">_xlfn.LET(_xlpm.d,UPPER(TRIM(CLEAN(SUBSTITUTE(F1395,CHAR(160),"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96" spans="2:11" hidden="1" x14ac:dyDescent="0.25">
      <c r="B1396" s="20">
        <v>45665</v>
      </c>
      <c r="C1396" s="2" t="s">
        <v>1</v>
      </c>
      <c r="D1396" s="2" t="s">
        <v>1366</v>
      </c>
      <c r="E1396" s="2" t="s">
        <v>276</v>
      </c>
      <c r="F1396" s="2" t="s">
        <v>1357</v>
      </c>
      <c r="G1396" s="5">
        <v>15</v>
      </c>
      <c r="H1396" s="5">
        <v>25.25</v>
      </c>
      <c r="I1396" s="5">
        <v>378.75</v>
      </c>
      <c r="J1396" s="5">
        <v>4923.75</v>
      </c>
      <c r="K1396" s="3" t="str" cm="1">
        <f t="array" ref="K1396">_xlfn.LET(_xlpm.d,UPPER(TRIM(CLEAN(SUBSTITUTE(F1396,CHAR(160),"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97" spans="2:11" hidden="1" x14ac:dyDescent="0.25">
      <c r="B1397" s="20">
        <v>45666</v>
      </c>
      <c r="C1397" s="2" t="s">
        <v>1</v>
      </c>
      <c r="D1397" s="2" t="s">
        <v>1258</v>
      </c>
      <c r="E1397" s="2" t="s">
        <v>192</v>
      </c>
      <c r="F1397" s="2" t="s">
        <v>1357</v>
      </c>
      <c r="G1397" s="5">
        <v>30</v>
      </c>
      <c r="H1397" s="5">
        <v>25.25</v>
      </c>
      <c r="I1397" s="5">
        <v>757.5</v>
      </c>
      <c r="J1397" s="5">
        <v>5681.25</v>
      </c>
      <c r="K1397" s="3" t="str" cm="1">
        <f t="array" ref="K1397">_xlfn.LET(_xlpm.d,UPPER(TRIM(CLEAN(SUBSTITUTE(F1397,CHAR(160),"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98" spans="2:11" hidden="1" x14ac:dyDescent="0.25">
      <c r="B1398" s="20">
        <v>45666</v>
      </c>
      <c r="C1398" s="2" t="s">
        <v>1</v>
      </c>
      <c r="D1398" s="2" t="s">
        <v>1367</v>
      </c>
      <c r="E1398" s="2" t="s">
        <v>180</v>
      </c>
      <c r="F1398" s="2" t="s">
        <v>1357</v>
      </c>
      <c r="G1398" s="5">
        <v>30</v>
      </c>
      <c r="H1398" s="5">
        <v>25.25</v>
      </c>
      <c r="I1398" s="5">
        <v>757.5</v>
      </c>
      <c r="J1398" s="5">
        <v>6438.75</v>
      </c>
      <c r="K1398" s="3" t="str" cm="1">
        <f t="array" ref="K1398">_xlfn.LET(_xlpm.d,UPPER(TRIM(CLEAN(SUBSTITUTE(F1398,CHAR(160),"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399" spans="2:11" hidden="1" x14ac:dyDescent="0.25">
      <c r="B1399" s="20">
        <v>45666</v>
      </c>
      <c r="C1399" s="2" t="s">
        <v>1</v>
      </c>
      <c r="D1399" s="2" t="s">
        <v>1259</v>
      </c>
      <c r="E1399" s="2" t="s">
        <v>135</v>
      </c>
      <c r="F1399" s="2" t="s">
        <v>1357</v>
      </c>
      <c r="G1399" s="5">
        <v>20</v>
      </c>
      <c r="H1399" s="5">
        <v>25.25</v>
      </c>
      <c r="I1399" s="5">
        <v>505</v>
      </c>
      <c r="J1399" s="5">
        <v>6943.75</v>
      </c>
      <c r="K1399" s="3" t="str" cm="1">
        <f t="array" ref="K1399">_xlfn.LET(_xlpm.d,UPPER(TRIM(CLEAN(SUBSTITUTE(F1399,CHAR(160),"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00" spans="2:11" hidden="1" x14ac:dyDescent="0.25">
      <c r="B1400" s="20">
        <v>45666</v>
      </c>
      <c r="C1400" s="2" t="s">
        <v>1</v>
      </c>
      <c r="D1400" s="2" t="s">
        <v>1368</v>
      </c>
      <c r="E1400" s="2" t="s">
        <v>168</v>
      </c>
      <c r="F1400" s="2" t="s">
        <v>1357</v>
      </c>
      <c r="G1400" s="5">
        <v>16</v>
      </c>
      <c r="H1400" s="5">
        <v>25.25</v>
      </c>
      <c r="I1400" s="5">
        <v>404</v>
      </c>
      <c r="J1400" s="5">
        <v>7347.75</v>
      </c>
      <c r="K1400" s="3" t="str" cm="1">
        <f t="array" ref="K1400">_xlfn.LET(_xlpm.d,UPPER(TRIM(CLEAN(SUBSTITUTE(F1400,CHAR(160),"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01" spans="2:11" hidden="1" x14ac:dyDescent="0.25">
      <c r="B1401" s="20">
        <v>45666</v>
      </c>
      <c r="C1401" s="2" t="s">
        <v>1</v>
      </c>
      <c r="D1401" s="2" t="s">
        <v>1260</v>
      </c>
      <c r="E1401" s="2" t="s">
        <v>160</v>
      </c>
      <c r="F1401" s="2" t="s">
        <v>1357</v>
      </c>
      <c r="G1401" s="5">
        <v>20</v>
      </c>
      <c r="H1401" s="5">
        <v>25.25</v>
      </c>
      <c r="I1401" s="5">
        <v>505</v>
      </c>
      <c r="J1401" s="5">
        <v>7852.75</v>
      </c>
      <c r="K1401" s="3" t="str" cm="1">
        <f t="array" ref="K1401">_xlfn.LET(_xlpm.d,UPPER(TRIM(CLEAN(SUBSTITUTE(F1401,CHAR(160),"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02" spans="2:11" hidden="1" x14ac:dyDescent="0.25">
      <c r="B1402" s="20">
        <v>45667</v>
      </c>
      <c r="C1402" s="2" t="s">
        <v>1</v>
      </c>
      <c r="D1402" s="2" t="s">
        <v>1369</v>
      </c>
      <c r="E1402" s="2" t="s">
        <v>238</v>
      </c>
      <c r="F1402" s="2" t="s">
        <v>1357</v>
      </c>
      <c r="G1402" s="5">
        <v>10</v>
      </c>
      <c r="H1402" s="5">
        <v>25.25</v>
      </c>
      <c r="I1402" s="5">
        <v>252.5</v>
      </c>
      <c r="J1402" s="5">
        <v>8105.25</v>
      </c>
      <c r="K1402" s="3" t="str" cm="1">
        <f t="array" ref="K1402">_xlfn.LET(_xlpm.d,UPPER(TRIM(CLEAN(SUBSTITUTE(F1402,CHAR(160),"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03" spans="2:11" hidden="1" x14ac:dyDescent="0.25">
      <c r="B1403" s="20">
        <v>45667</v>
      </c>
      <c r="C1403" s="2" t="s">
        <v>1</v>
      </c>
      <c r="D1403" s="2" t="s">
        <v>1370</v>
      </c>
      <c r="E1403" s="2" t="s">
        <v>195</v>
      </c>
      <c r="F1403" s="2" t="s">
        <v>1357</v>
      </c>
      <c r="G1403" s="5">
        <v>15</v>
      </c>
      <c r="H1403" s="5">
        <v>25.25</v>
      </c>
      <c r="I1403" s="5">
        <v>378.75</v>
      </c>
      <c r="J1403" s="5">
        <v>8484</v>
      </c>
      <c r="K1403" s="3" t="str" cm="1">
        <f t="array" ref="K1403">_xlfn.LET(_xlpm.d,UPPER(TRIM(CLEAN(SUBSTITUTE(F1403,CHAR(160),"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04" spans="2:11" hidden="1" x14ac:dyDescent="0.25">
      <c r="B1404" s="20">
        <v>45679</v>
      </c>
      <c r="C1404" s="2" t="s">
        <v>1</v>
      </c>
      <c r="D1404" s="2" t="s">
        <v>482</v>
      </c>
      <c r="E1404" s="2" t="s">
        <v>143</v>
      </c>
      <c r="F1404" s="2" t="s">
        <v>1357</v>
      </c>
      <c r="G1404" s="5">
        <v>15</v>
      </c>
      <c r="H1404" s="5">
        <v>25.25</v>
      </c>
      <c r="I1404" s="5">
        <v>378.75</v>
      </c>
      <c r="J1404" s="5">
        <v>8862.75</v>
      </c>
      <c r="K1404" s="3" t="str" cm="1">
        <f t="array" ref="K1404">_xlfn.LET(_xlpm.d,UPPER(TRIM(CLEAN(SUBSTITUTE(F1404,CHAR(160),"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05" spans="2:11" hidden="1" x14ac:dyDescent="0.25">
      <c r="B1405" s="20">
        <v>45679</v>
      </c>
      <c r="C1405" s="2" t="s">
        <v>1</v>
      </c>
      <c r="D1405" s="2" t="s">
        <v>894</v>
      </c>
      <c r="E1405" s="2" t="s">
        <v>149</v>
      </c>
      <c r="F1405" s="2" t="s">
        <v>1357</v>
      </c>
      <c r="G1405" s="5">
        <v>10</v>
      </c>
      <c r="H1405" s="5">
        <v>25.25</v>
      </c>
      <c r="I1405" s="5">
        <v>252.5</v>
      </c>
      <c r="J1405" s="5">
        <v>9115.25</v>
      </c>
      <c r="K1405" s="3" t="str" cm="1">
        <f t="array" ref="K1405">_xlfn.LET(_xlpm.d,UPPER(TRIM(CLEAN(SUBSTITUTE(F1405,CHAR(160),"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06" spans="2:11" hidden="1" x14ac:dyDescent="0.25">
      <c r="B1406" s="20">
        <v>45680</v>
      </c>
      <c r="C1406" s="2" t="s">
        <v>1</v>
      </c>
      <c r="D1406" s="2" t="s">
        <v>898</v>
      </c>
      <c r="E1406" s="2" t="s">
        <v>168</v>
      </c>
      <c r="F1406" s="2" t="s">
        <v>1357</v>
      </c>
      <c r="G1406" s="5">
        <v>20</v>
      </c>
      <c r="H1406" s="5">
        <v>25.25</v>
      </c>
      <c r="I1406" s="5">
        <v>505</v>
      </c>
      <c r="J1406" s="5">
        <v>9620.25</v>
      </c>
      <c r="K1406" s="3" t="str" cm="1">
        <f t="array" ref="K1406">_xlfn.LET(_xlpm.d,UPPER(TRIM(CLEAN(SUBSTITUTE(F1406,CHAR(160),"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07" spans="2:11" hidden="1" x14ac:dyDescent="0.25">
      <c r="B1407" s="20">
        <v>45680</v>
      </c>
      <c r="C1407" s="2" t="s">
        <v>1</v>
      </c>
      <c r="D1407" s="2" t="s">
        <v>1263</v>
      </c>
      <c r="E1407" s="2" t="s">
        <v>160</v>
      </c>
      <c r="F1407" s="2" t="s">
        <v>1357</v>
      </c>
      <c r="G1407" s="5">
        <v>16</v>
      </c>
      <c r="H1407" s="5">
        <v>25.25</v>
      </c>
      <c r="I1407" s="5">
        <v>404</v>
      </c>
      <c r="J1407" s="5">
        <v>10024.25</v>
      </c>
      <c r="K1407" s="3" t="str" cm="1">
        <f t="array" ref="K1407">_xlfn.LET(_xlpm.d,UPPER(TRIM(CLEAN(SUBSTITUTE(F1407,CHAR(160),"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08" spans="2:11" hidden="1" x14ac:dyDescent="0.25">
      <c r="B1408" s="20">
        <v>45681</v>
      </c>
      <c r="C1408" s="2" t="s">
        <v>1</v>
      </c>
      <c r="D1408" s="2" t="s">
        <v>902</v>
      </c>
      <c r="E1408" s="2" t="s">
        <v>154</v>
      </c>
      <c r="F1408" s="2" t="s">
        <v>1357</v>
      </c>
      <c r="G1408" s="5">
        <v>20</v>
      </c>
      <c r="H1408" s="5">
        <v>25.25</v>
      </c>
      <c r="I1408" s="5">
        <v>505</v>
      </c>
      <c r="J1408" s="5">
        <v>10529.25</v>
      </c>
      <c r="K1408" s="3" t="str" cm="1">
        <f t="array" ref="K1408">_xlfn.LET(_xlpm.d,UPPER(TRIM(CLEAN(SUBSTITUTE(F1408,CHAR(160),"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09" spans="2:11" hidden="1" x14ac:dyDescent="0.25">
      <c r="B1409" s="20">
        <v>45687</v>
      </c>
      <c r="C1409" s="2" t="s">
        <v>1</v>
      </c>
      <c r="D1409" s="2" t="s">
        <v>906</v>
      </c>
      <c r="E1409" s="2" t="s">
        <v>192</v>
      </c>
      <c r="F1409" s="2" t="s">
        <v>1357</v>
      </c>
      <c r="G1409" s="5">
        <v>16</v>
      </c>
      <c r="H1409" s="5">
        <v>25.25</v>
      </c>
      <c r="I1409" s="5">
        <v>404</v>
      </c>
      <c r="J1409" s="5">
        <v>10933.25</v>
      </c>
      <c r="K1409" s="3" t="str" cm="1">
        <f t="array" ref="K1409">_xlfn.LET(_xlpm.d,UPPER(TRIM(CLEAN(SUBSTITUTE(F1409,CHAR(160),"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10" spans="2:11" hidden="1" x14ac:dyDescent="0.25">
      <c r="B1410" s="20">
        <v>45687</v>
      </c>
      <c r="C1410" s="2" t="s">
        <v>1</v>
      </c>
      <c r="D1410" s="2" t="s">
        <v>907</v>
      </c>
      <c r="E1410" s="2" t="s">
        <v>180</v>
      </c>
      <c r="F1410" s="2" t="s">
        <v>1357</v>
      </c>
      <c r="G1410" s="5">
        <v>15</v>
      </c>
      <c r="H1410" s="5">
        <v>25.25</v>
      </c>
      <c r="I1410" s="5">
        <v>378.75</v>
      </c>
      <c r="J1410" s="5">
        <v>11312</v>
      </c>
      <c r="K1410" s="3" t="str" cm="1">
        <f t="array" ref="K1410">_xlfn.LET(_xlpm.d,UPPER(TRIM(CLEAN(SUBSTITUTE(F1410,CHAR(160),"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11" spans="2:11" hidden="1" x14ac:dyDescent="0.25">
      <c r="B1411" s="20">
        <v>45691</v>
      </c>
      <c r="C1411" s="2" t="s">
        <v>1</v>
      </c>
      <c r="D1411" s="2" t="s">
        <v>1371</v>
      </c>
      <c r="E1411" s="2" t="s">
        <v>160</v>
      </c>
      <c r="F1411" s="2" t="s">
        <v>1357</v>
      </c>
      <c r="G1411" s="5">
        <v>20</v>
      </c>
      <c r="H1411" s="5">
        <v>25.25</v>
      </c>
      <c r="I1411" s="5">
        <v>505</v>
      </c>
      <c r="J1411" s="5">
        <v>11817</v>
      </c>
      <c r="K1411" s="3" t="str" cm="1">
        <f t="array" ref="K1411">_xlfn.LET(_xlpm.d,UPPER(TRIM(CLEAN(SUBSTITUTE(F1411,CHAR(160),"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12" spans="2:11" hidden="1" x14ac:dyDescent="0.25">
      <c r="B1412" s="20">
        <v>45694</v>
      </c>
      <c r="C1412" s="2" t="s">
        <v>1</v>
      </c>
      <c r="D1412" s="2" t="s">
        <v>1372</v>
      </c>
      <c r="E1412" s="2" t="s">
        <v>135</v>
      </c>
      <c r="F1412" s="2" t="s">
        <v>1357</v>
      </c>
      <c r="G1412" s="5">
        <v>20</v>
      </c>
      <c r="H1412" s="5">
        <v>25.25</v>
      </c>
      <c r="I1412" s="5">
        <v>505</v>
      </c>
      <c r="J1412" s="5">
        <v>12322</v>
      </c>
      <c r="K1412" s="3" t="str" cm="1">
        <f t="array" ref="K1412">_xlfn.LET(_xlpm.d,UPPER(TRIM(CLEAN(SUBSTITUTE(F1412,CHAR(160),"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13" spans="2:11" hidden="1" x14ac:dyDescent="0.25">
      <c r="B1413" s="20">
        <v>45694</v>
      </c>
      <c r="C1413" s="2" t="s">
        <v>1</v>
      </c>
      <c r="D1413" s="2" t="s">
        <v>1373</v>
      </c>
      <c r="E1413" s="2" t="s">
        <v>248</v>
      </c>
      <c r="F1413" s="2" t="s">
        <v>1357</v>
      </c>
      <c r="G1413" s="5">
        <v>28</v>
      </c>
      <c r="H1413" s="5">
        <v>25.25</v>
      </c>
      <c r="I1413" s="5">
        <v>707</v>
      </c>
      <c r="J1413" s="5">
        <v>13029</v>
      </c>
      <c r="K1413" s="3" t="str" cm="1">
        <f t="array" ref="K1413">_xlfn.LET(_xlpm.d,UPPER(TRIM(CLEAN(SUBSTITUTE(F1413,CHAR(160),"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14" spans="2:11" hidden="1" x14ac:dyDescent="0.25">
      <c r="B1414" s="20">
        <v>45694</v>
      </c>
      <c r="C1414" s="2" t="s">
        <v>1</v>
      </c>
      <c r="D1414" s="2" t="s">
        <v>1374</v>
      </c>
      <c r="E1414" s="2" t="s">
        <v>246</v>
      </c>
      <c r="F1414" s="2" t="s">
        <v>1357</v>
      </c>
      <c r="G1414" s="5">
        <v>10</v>
      </c>
      <c r="H1414" s="5">
        <v>25.25</v>
      </c>
      <c r="I1414" s="5">
        <v>252.5</v>
      </c>
      <c r="J1414" s="5">
        <v>13281.5</v>
      </c>
      <c r="K1414" s="3" t="str" cm="1">
        <f t="array" ref="K1414">_xlfn.LET(_xlpm.d,UPPER(TRIM(CLEAN(SUBSTITUTE(F1414,CHAR(160),"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15" spans="2:11" hidden="1" x14ac:dyDescent="0.25">
      <c r="B1415" s="20">
        <v>45695</v>
      </c>
      <c r="C1415" s="2" t="s">
        <v>1</v>
      </c>
      <c r="D1415" s="2" t="s">
        <v>1375</v>
      </c>
      <c r="E1415" s="2" t="s">
        <v>154</v>
      </c>
      <c r="F1415" s="2" t="s">
        <v>1357</v>
      </c>
      <c r="G1415" s="5">
        <v>40</v>
      </c>
      <c r="H1415" s="5">
        <v>25.25</v>
      </c>
      <c r="I1415" s="5">
        <v>1010</v>
      </c>
      <c r="J1415" s="5">
        <v>14291.5</v>
      </c>
      <c r="K1415" s="3" t="str" cm="1">
        <f t="array" ref="K1415">_xlfn.LET(_xlpm.d,UPPER(TRIM(CLEAN(SUBSTITUTE(F1415,CHAR(160),"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16" spans="2:11" hidden="1" x14ac:dyDescent="0.25">
      <c r="B1416" s="20">
        <v>45695</v>
      </c>
      <c r="C1416" s="2" t="s">
        <v>1</v>
      </c>
      <c r="D1416" s="2" t="s">
        <v>1376</v>
      </c>
      <c r="E1416" s="2" t="s">
        <v>238</v>
      </c>
      <c r="F1416" s="2" t="s">
        <v>1357</v>
      </c>
      <c r="G1416" s="5">
        <v>12</v>
      </c>
      <c r="H1416" s="5">
        <v>25.25</v>
      </c>
      <c r="I1416" s="5">
        <v>303</v>
      </c>
      <c r="J1416" s="5">
        <v>14594.5</v>
      </c>
      <c r="K1416" s="3" t="str" cm="1">
        <f t="array" ref="K1416">_xlfn.LET(_xlpm.d,UPPER(TRIM(CLEAN(SUBSTITUTE(F1416,CHAR(160),"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17" spans="2:11" hidden="1" x14ac:dyDescent="0.25">
      <c r="B1417" s="20">
        <v>45695</v>
      </c>
      <c r="C1417" s="2" t="s">
        <v>1</v>
      </c>
      <c r="D1417" s="2" t="s">
        <v>1377</v>
      </c>
      <c r="E1417" s="2" t="s">
        <v>186</v>
      </c>
      <c r="F1417" s="2" t="s">
        <v>1357</v>
      </c>
      <c r="G1417" s="5">
        <v>20</v>
      </c>
      <c r="H1417" s="5">
        <v>25.25</v>
      </c>
      <c r="I1417" s="5">
        <v>505</v>
      </c>
      <c r="J1417" s="5">
        <v>15099.5</v>
      </c>
      <c r="K1417" s="3" t="str" cm="1">
        <f t="array" ref="K1417">_xlfn.LET(_xlpm.d,UPPER(TRIM(CLEAN(SUBSTITUTE(F1417,CHAR(160),"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18" spans="2:11" hidden="1" x14ac:dyDescent="0.25">
      <c r="B1418" s="20">
        <v>45695</v>
      </c>
      <c r="C1418" s="2" t="s">
        <v>1</v>
      </c>
      <c r="D1418" s="2" t="s">
        <v>1378</v>
      </c>
      <c r="E1418" s="2" t="s">
        <v>236</v>
      </c>
      <c r="F1418" s="2" t="s">
        <v>1357</v>
      </c>
      <c r="G1418" s="5">
        <v>20</v>
      </c>
      <c r="H1418" s="5">
        <v>25.25</v>
      </c>
      <c r="I1418" s="5">
        <v>505</v>
      </c>
      <c r="J1418" s="5">
        <v>15604.5</v>
      </c>
      <c r="K1418" s="3" t="str" cm="1">
        <f t="array" ref="K1418">_xlfn.LET(_xlpm.d,UPPER(TRIM(CLEAN(SUBSTITUTE(F1418,CHAR(160),"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19" spans="2:11" hidden="1" x14ac:dyDescent="0.25">
      <c r="B1419" s="20">
        <v>45698</v>
      </c>
      <c r="C1419" s="2" t="s">
        <v>1</v>
      </c>
      <c r="D1419" s="2" t="s">
        <v>920</v>
      </c>
      <c r="E1419" s="2" t="s">
        <v>162</v>
      </c>
      <c r="F1419" s="2" t="s">
        <v>1357</v>
      </c>
      <c r="G1419" s="5">
        <v>30</v>
      </c>
      <c r="H1419" s="5">
        <v>25.25</v>
      </c>
      <c r="I1419" s="5">
        <v>757.5</v>
      </c>
      <c r="J1419" s="5">
        <v>16362</v>
      </c>
      <c r="K1419" s="3" t="str" cm="1">
        <f t="array" ref="K1419">_xlfn.LET(_xlpm.d,UPPER(TRIM(CLEAN(SUBSTITUTE(F1419,CHAR(160),"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20" spans="2:11" hidden="1" x14ac:dyDescent="0.25">
      <c r="B1420" s="20">
        <v>45699</v>
      </c>
      <c r="C1420" s="2" t="s">
        <v>1</v>
      </c>
      <c r="D1420" s="2" t="s">
        <v>1379</v>
      </c>
      <c r="E1420" s="2" t="s">
        <v>141</v>
      </c>
      <c r="F1420" s="2" t="s">
        <v>1357</v>
      </c>
      <c r="G1420" s="5">
        <v>16</v>
      </c>
      <c r="H1420" s="5">
        <v>25.25</v>
      </c>
      <c r="I1420" s="5">
        <v>404</v>
      </c>
      <c r="J1420" s="5">
        <v>16766</v>
      </c>
      <c r="K1420" s="3" t="str" cm="1">
        <f t="array" ref="K1420">_xlfn.LET(_xlpm.d,UPPER(TRIM(CLEAN(SUBSTITUTE(F1420,CHAR(160),"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21" spans="2:11" hidden="1" x14ac:dyDescent="0.25">
      <c r="B1421" s="20">
        <v>45700</v>
      </c>
      <c r="C1421" s="2" t="s">
        <v>1</v>
      </c>
      <c r="D1421" s="2" t="s">
        <v>1380</v>
      </c>
      <c r="E1421" s="2" t="s">
        <v>149</v>
      </c>
      <c r="F1421" s="2" t="s">
        <v>1357</v>
      </c>
      <c r="G1421" s="5">
        <v>16</v>
      </c>
      <c r="H1421" s="5">
        <v>25.25</v>
      </c>
      <c r="I1421" s="5">
        <v>404</v>
      </c>
      <c r="J1421" s="5">
        <v>17170</v>
      </c>
      <c r="K1421" s="3" t="str" cm="1">
        <f t="array" ref="K1421">_xlfn.LET(_xlpm.d,UPPER(TRIM(CLEAN(SUBSTITUTE(F1421,CHAR(160),"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22" spans="2:11" hidden="1" x14ac:dyDescent="0.25">
      <c r="B1422" s="20">
        <v>45700</v>
      </c>
      <c r="C1422" s="2" t="s">
        <v>1</v>
      </c>
      <c r="D1422" s="2" t="s">
        <v>924</v>
      </c>
      <c r="E1422" s="2" t="s">
        <v>192</v>
      </c>
      <c r="F1422" s="2" t="s">
        <v>1357</v>
      </c>
      <c r="G1422" s="5">
        <v>10</v>
      </c>
      <c r="H1422" s="5">
        <v>25.25</v>
      </c>
      <c r="I1422" s="5">
        <v>252.5</v>
      </c>
      <c r="J1422" s="5">
        <v>17422.5</v>
      </c>
      <c r="K1422" s="3" t="str" cm="1">
        <f t="array" ref="K1422">_xlfn.LET(_xlpm.d,UPPER(TRIM(CLEAN(SUBSTITUTE(F1422,CHAR(160),"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23" spans="2:11" hidden="1" x14ac:dyDescent="0.25">
      <c r="B1423" s="20">
        <v>45701</v>
      </c>
      <c r="C1423" s="2" t="s">
        <v>1</v>
      </c>
      <c r="D1423" s="2" t="s">
        <v>1381</v>
      </c>
      <c r="E1423" s="2" t="s">
        <v>251</v>
      </c>
      <c r="F1423" s="2" t="s">
        <v>1357</v>
      </c>
      <c r="G1423" s="5">
        <v>7</v>
      </c>
      <c r="H1423" s="5">
        <v>25.25</v>
      </c>
      <c r="I1423" s="5">
        <v>176.75</v>
      </c>
      <c r="J1423" s="5">
        <v>17599.25</v>
      </c>
      <c r="K1423" s="3" t="str" cm="1">
        <f t="array" ref="K1423">_xlfn.LET(_xlpm.d,UPPER(TRIM(CLEAN(SUBSTITUTE(F1423,CHAR(160),"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24" spans="2:11" hidden="1" x14ac:dyDescent="0.25">
      <c r="B1424" s="20">
        <v>45705</v>
      </c>
      <c r="C1424" s="2" t="s">
        <v>1</v>
      </c>
      <c r="D1424" s="2" t="s">
        <v>1382</v>
      </c>
      <c r="E1424" s="2" t="s">
        <v>162</v>
      </c>
      <c r="F1424" s="2" t="s">
        <v>1357</v>
      </c>
      <c r="G1424" s="5">
        <v>16</v>
      </c>
      <c r="H1424" s="5">
        <v>25.25</v>
      </c>
      <c r="I1424" s="5">
        <v>404</v>
      </c>
      <c r="J1424" s="5">
        <v>18003.25</v>
      </c>
      <c r="K1424" s="3" t="str" cm="1">
        <f t="array" ref="K1424">_xlfn.LET(_xlpm.d,UPPER(TRIM(CLEAN(SUBSTITUTE(F1424,CHAR(160),"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25" spans="2:11" hidden="1" x14ac:dyDescent="0.25">
      <c r="B1425" s="20">
        <v>45705</v>
      </c>
      <c r="C1425" s="2" t="s">
        <v>1</v>
      </c>
      <c r="D1425" s="2" t="s">
        <v>1383</v>
      </c>
      <c r="E1425" s="2" t="s">
        <v>160</v>
      </c>
      <c r="F1425" s="2" t="s">
        <v>1357</v>
      </c>
      <c r="G1425" s="5">
        <v>10</v>
      </c>
      <c r="H1425" s="5">
        <v>25.25</v>
      </c>
      <c r="I1425" s="5">
        <v>252.5</v>
      </c>
      <c r="J1425" s="5">
        <v>18255.75</v>
      </c>
      <c r="K1425" s="3" t="str" cm="1">
        <f t="array" ref="K1425">_xlfn.LET(_xlpm.d,UPPER(TRIM(CLEAN(SUBSTITUTE(F1425,CHAR(160),"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26" spans="2:11" hidden="1" x14ac:dyDescent="0.25">
      <c r="B1426" s="20">
        <v>45707</v>
      </c>
      <c r="C1426" s="2" t="s">
        <v>1</v>
      </c>
      <c r="D1426" s="2" t="s">
        <v>1384</v>
      </c>
      <c r="E1426" s="2" t="s">
        <v>286</v>
      </c>
      <c r="F1426" s="2" t="s">
        <v>1357</v>
      </c>
      <c r="G1426" s="5">
        <v>5</v>
      </c>
      <c r="H1426" s="5">
        <v>25.25</v>
      </c>
      <c r="I1426" s="5">
        <v>126.25</v>
      </c>
      <c r="J1426" s="5">
        <v>18382</v>
      </c>
      <c r="K1426" s="3" t="str" cm="1">
        <f t="array" ref="K1426">_xlfn.LET(_xlpm.d,UPPER(TRIM(CLEAN(SUBSTITUTE(F1426,CHAR(160),"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27" spans="2:11" hidden="1" x14ac:dyDescent="0.25">
      <c r="B1427" s="20">
        <v>45708</v>
      </c>
      <c r="C1427" s="2" t="s">
        <v>1</v>
      </c>
      <c r="D1427" s="2" t="s">
        <v>1385</v>
      </c>
      <c r="E1427" s="2" t="s">
        <v>147</v>
      </c>
      <c r="F1427" s="2" t="s">
        <v>1357</v>
      </c>
      <c r="G1427" s="5">
        <v>30</v>
      </c>
      <c r="H1427" s="5">
        <v>25.25</v>
      </c>
      <c r="I1427" s="5">
        <v>757.5</v>
      </c>
      <c r="J1427" s="5">
        <v>19139.5</v>
      </c>
      <c r="K1427" s="3" t="str" cm="1">
        <f t="array" ref="K1427">_xlfn.LET(_xlpm.d,UPPER(TRIM(CLEAN(SUBSTITUTE(F1427,CHAR(160),"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28" spans="2:11" hidden="1" x14ac:dyDescent="0.25">
      <c r="B1428" s="20">
        <v>45709</v>
      </c>
      <c r="C1428" s="2" t="s">
        <v>1</v>
      </c>
      <c r="D1428" s="2" t="s">
        <v>1386</v>
      </c>
      <c r="E1428" s="2" t="s">
        <v>292</v>
      </c>
      <c r="F1428" s="2" t="s">
        <v>1357</v>
      </c>
      <c r="G1428" s="5">
        <v>10</v>
      </c>
      <c r="H1428" s="5">
        <v>25.25</v>
      </c>
      <c r="I1428" s="5">
        <v>252.5</v>
      </c>
      <c r="J1428" s="5">
        <v>19392</v>
      </c>
      <c r="K1428" s="3" t="str" cm="1">
        <f t="array" ref="K1428">_xlfn.LET(_xlpm.d,UPPER(TRIM(CLEAN(SUBSTITUTE(F1428,CHAR(160),"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29" spans="2:11" hidden="1" x14ac:dyDescent="0.25">
      <c r="B1429" s="20">
        <v>45713</v>
      </c>
      <c r="C1429" s="2" t="s">
        <v>1</v>
      </c>
      <c r="D1429" s="2" t="s">
        <v>1387</v>
      </c>
      <c r="E1429" s="2" t="s">
        <v>186</v>
      </c>
      <c r="F1429" s="2" t="s">
        <v>1357</v>
      </c>
      <c r="G1429" s="5">
        <v>7</v>
      </c>
      <c r="H1429" s="5">
        <v>25.25</v>
      </c>
      <c r="I1429" s="5">
        <v>176.75</v>
      </c>
      <c r="J1429" s="5">
        <v>19568.75</v>
      </c>
      <c r="K1429" s="3" t="str" cm="1">
        <f t="array" ref="K1429">_xlfn.LET(_xlpm.d,UPPER(TRIM(CLEAN(SUBSTITUTE(F1429,CHAR(160),"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30" spans="2:11" hidden="1" x14ac:dyDescent="0.25">
      <c r="B1430" s="20">
        <v>45713</v>
      </c>
      <c r="C1430" s="2" t="s">
        <v>1</v>
      </c>
      <c r="D1430" s="2" t="s">
        <v>1388</v>
      </c>
      <c r="E1430" s="2" t="s">
        <v>273</v>
      </c>
      <c r="F1430" s="2" t="s">
        <v>1357</v>
      </c>
      <c r="G1430" s="5">
        <v>10</v>
      </c>
      <c r="H1430" s="5">
        <v>25.25</v>
      </c>
      <c r="I1430" s="5">
        <v>252.5</v>
      </c>
      <c r="J1430" s="5">
        <v>19821.25</v>
      </c>
      <c r="K1430" s="3" t="str" cm="1">
        <f t="array" ref="K1430">_xlfn.LET(_xlpm.d,UPPER(TRIM(CLEAN(SUBSTITUTE(F1430,CHAR(160),"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31" spans="2:11" hidden="1" x14ac:dyDescent="0.25">
      <c r="B1431" s="20">
        <v>45713</v>
      </c>
      <c r="C1431" s="2" t="s">
        <v>1</v>
      </c>
      <c r="D1431" s="2" t="s">
        <v>1389</v>
      </c>
      <c r="E1431" s="2" t="s">
        <v>143</v>
      </c>
      <c r="F1431" s="2" t="s">
        <v>1357</v>
      </c>
      <c r="G1431" s="5">
        <v>20</v>
      </c>
      <c r="H1431" s="5">
        <v>25.25</v>
      </c>
      <c r="I1431" s="5">
        <v>505</v>
      </c>
      <c r="J1431" s="5">
        <v>20326.25</v>
      </c>
      <c r="K1431" s="3" t="str" cm="1">
        <f t="array" ref="K1431">_xlfn.LET(_xlpm.d,UPPER(TRIM(CLEAN(SUBSTITUTE(F1431,CHAR(160),"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32" spans="2:11" hidden="1" x14ac:dyDescent="0.25">
      <c r="B1432" s="20">
        <v>45713</v>
      </c>
      <c r="C1432" s="2" t="s">
        <v>1</v>
      </c>
      <c r="D1432" s="2" t="s">
        <v>1390</v>
      </c>
      <c r="E1432" s="2" t="s">
        <v>276</v>
      </c>
      <c r="F1432" s="2" t="s">
        <v>1357</v>
      </c>
      <c r="G1432" s="5">
        <v>10</v>
      </c>
      <c r="H1432" s="5">
        <v>25.25</v>
      </c>
      <c r="I1432" s="5">
        <v>252.5</v>
      </c>
      <c r="J1432" s="5">
        <v>20578.75</v>
      </c>
      <c r="K1432" s="3" t="str" cm="1">
        <f t="array" ref="K1432">_xlfn.LET(_xlpm.d,UPPER(TRIM(CLEAN(SUBSTITUTE(F1432,CHAR(160),"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33" spans="2:11" hidden="1" x14ac:dyDescent="0.25">
      <c r="B1433" s="20">
        <v>45713</v>
      </c>
      <c r="C1433" s="2" t="s">
        <v>1</v>
      </c>
      <c r="D1433" s="2" t="s">
        <v>1391</v>
      </c>
      <c r="E1433" s="2" t="s">
        <v>141</v>
      </c>
      <c r="F1433" s="2" t="s">
        <v>1357</v>
      </c>
      <c r="G1433" s="5">
        <v>14</v>
      </c>
      <c r="H1433" s="5">
        <v>25.25</v>
      </c>
      <c r="I1433" s="5">
        <v>353.5</v>
      </c>
      <c r="J1433" s="5">
        <v>20932.25</v>
      </c>
      <c r="K1433" s="3" t="str" cm="1">
        <f t="array" ref="K1433">_xlfn.LET(_xlpm.d,UPPER(TRIM(CLEAN(SUBSTITUTE(F1433,CHAR(160),"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34" spans="2:11" hidden="1" x14ac:dyDescent="0.25">
      <c r="B1434" s="20">
        <v>45713</v>
      </c>
      <c r="C1434" s="2" t="s">
        <v>1</v>
      </c>
      <c r="D1434" s="2" t="s">
        <v>1392</v>
      </c>
      <c r="E1434" s="2" t="s">
        <v>232</v>
      </c>
      <c r="F1434" s="2" t="s">
        <v>1357</v>
      </c>
      <c r="G1434" s="5">
        <v>14</v>
      </c>
      <c r="H1434" s="5">
        <v>25.25</v>
      </c>
      <c r="I1434" s="5">
        <v>353.5</v>
      </c>
      <c r="J1434" s="5">
        <v>21285.75</v>
      </c>
      <c r="K1434" s="3" t="str" cm="1">
        <f t="array" ref="K1434">_xlfn.LET(_xlpm.d,UPPER(TRIM(CLEAN(SUBSTITUTE(F1434,CHAR(160),"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35" spans="2:11" hidden="1" x14ac:dyDescent="0.25">
      <c r="B1435" s="20">
        <v>45713</v>
      </c>
      <c r="C1435" s="2" t="s">
        <v>1</v>
      </c>
      <c r="D1435" s="2" t="s">
        <v>1393</v>
      </c>
      <c r="E1435" s="2" t="s">
        <v>147</v>
      </c>
      <c r="F1435" s="2" t="s">
        <v>1357</v>
      </c>
      <c r="G1435" s="5">
        <v>10</v>
      </c>
      <c r="H1435" s="5">
        <v>25.25</v>
      </c>
      <c r="I1435" s="5">
        <v>252.5</v>
      </c>
      <c r="J1435" s="5">
        <v>21538.25</v>
      </c>
      <c r="K1435" s="3" t="str" cm="1">
        <f t="array" ref="K1435">_xlfn.LET(_xlpm.d,UPPER(TRIM(CLEAN(SUBSTITUTE(F1435,CHAR(160),"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36" spans="2:11" hidden="1" x14ac:dyDescent="0.25">
      <c r="B1436" s="20">
        <v>45714</v>
      </c>
      <c r="C1436" s="2" t="s">
        <v>1</v>
      </c>
      <c r="D1436" s="2" t="s">
        <v>1394</v>
      </c>
      <c r="E1436" s="2" t="s">
        <v>189</v>
      </c>
      <c r="F1436" s="2" t="s">
        <v>1357</v>
      </c>
      <c r="G1436" s="5">
        <v>14</v>
      </c>
      <c r="H1436" s="5">
        <v>25.25</v>
      </c>
      <c r="I1436" s="5">
        <v>353.5</v>
      </c>
      <c r="J1436" s="5">
        <v>21891.75</v>
      </c>
      <c r="K1436" s="3" t="str" cm="1">
        <f t="array" ref="K1436">_xlfn.LET(_xlpm.d,UPPER(TRIM(CLEAN(SUBSTITUTE(F1436,CHAR(160),"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37" spans="2:11" hidden="1" x14ac:dyDescent="0.25">
      <c r="B1437" s="20">
        <v>45714</v>
      </c>
      <c r="C1437" s="2" t="s">
        <v>1</v>
      </c>
      <c r="D1437" s="2" t="s">
        <v>1395</v>
      </c>
      <c r="E1437" s="2" t="s">
        <v>282</v>
      </c>
      <c r="F1437" s="2" t="s">
        <v>1357</v>
      </c>
      <c r="G1437" s="5">
        <v>14</v>
      </c>
      <c r="H1437" s="5">
        <v>25.25</v>
      </c>
      <c r="I1437" s="5">
        <v>353.5</v>
      </c>
      <c r="J1437" s="5">
        <v>22245.25</v>
      </c>
      <c r="K1437" s="3" t="str" cm="1">
        <f t="array" ref="K1437">_xlfn.LET(_xlpm.d,UPPER(TRIM(CLEAN(SUBSTITUTE(F1437,CHAR(160),"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38" spans="2:11" hidden="1" x14ac:dyDescent="0.25">
      <c r="B1438" s="20">
        <v>45730</v>
      </c>
      <c r="C1438" s="2" t="s">
        <v>1</v>
      </c>
      <c r="D1438" s="2" t="s">
        <v>942</v>
      </c>
      <c r="E1438" s="2" t="s">
        <v>259</v>
      </c>
      <c r="F1438" s="2" t="s">
        <v>1357</v>
      </c>
      <c r="G1438" s="5">
        <v>14</v>
      </c>
      <c r="H1438" s="5">
        <v>25.25</v>
      </c>
      <c r="I1438" s="5">
        <v>353.5</v>
      </c>
      <c r="J1438" s="5">
        <v>22598.75</v>
      </c>
      <c r="K1438" s="3" t="str" cm="1">
        <f t="array" ref="K1438">_xlfn.LET(_xlpm.d,UPPER(TRIM(CLEAN(SUBSTITUTE(F1438,CHAR(160),"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39" spans="2:11" hidden="1" x14ac:dyDescent="0.25">
      <c r="B1439" s="20">
        <v>45733</v>
      </c>
      <c r="C1439" s="2" t="s">
        <v>1</v>
      </c>
      <c r="D1439" s="2" t="s">
        <v>945</v>
      </c>
      <c r="E1439" s="2" t="s">
        <v>162</v>
      </c>
      <c r="F1439" s="2" t="s">
        <v>1357</v>
      </c>
      <c r="G1439" s="5">
        <v>20</v>
      </c>
      <c r="H1439" s="5">
        <v>25.25</v>
      </c>
      <c r="I1439" s="5">
        <v>505</v>
      </c>
      <c r="J1439" s="5">
        <v>23103.75</v>
      </c>
      <c r="K1439" s="3" t="str" cm="1">
        <f t="array" ref="K1439">_xlfn.LET(_xlpm.d,UPPER(TRIM(CLEAN(SUBSTITUTE(F1439,CHAR(160),"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40" spans="2:11" hidden="1" x14ac:dyDescent="0.25">
      <c r="B1440" s="20">
        <v>45734</v>
      </c>
      <c r="C1440" s="2" t="s">
        <v>1</v>
      </c>
      <c r="D1440" s="2" t="s">
        <v>1396</v>
      </c>
      <c r="E1440" s="2" t="s">
        <v>232</v>
      </c>
      <c r="F1440" s="2" t="s">
        <v>1357</v>
      </c>
      <c r="G1440" s="5">
        <v>14</v>
      </c>
      <c r="H1440" s="5">
        <v>25.25</v>
      </c>
      <c r="I1440" s="5">
        <v>353.5</v>
      </c>
      <c r="J1440" s="5">
        <v>23457.25</v>
      </c>
      <c r="K1440" s="3" t="str" cm="1">
        <f t="array" ref="K1440">_xlfn.LET(_xlpm.d,UPPER(TRIM(CLEAN(SUBSTITUTE(F1440,CHAR(160),"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41" spans="2:11" hidden="1" x14ac:dyDescent="0.25">
      <c r="B1441" s="20">
        <v>45734</v>
      </c>
      <c r="C1441" s="2" t="s">
        <v>1</v>
      </c>
      <c r="D1441" s="2" t="s">
        <v>1397</v>
      </c>
      <c r="E1441" s="2" t="s">
        <v>276</v>
      </c>
      <c r="F1441" s="2" t="s">
        <v>1357</v>
      </c>
      <c r="G1441" s="5">
        <v>10</v>
      </c>
      <c r="H1441" s="5">
        <v>25.25</v>
      </c>
      <c r="I1441" s="5">
        <v>252.5</v>
      </c>
      <c r="J1441" s="5">
        <v>23709.75</v>
      </c>
      <c r="K1441" s="3" t="str" cm="1">
        <f t="array" ref="K1441">_xlfn.LET(_xlpm.d,UPPER(TRIM(CLEAN(SUBSTITUTE(F1441,CHAR(160),"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42" spans="2:11" hidden="1" x14ac:dyDescent="0.25">
      <c r="B1442" s="20">
        <v>45734</v>
      </c>
      <c r="C1442" s="2" t="s">
        <v>1</v>
      </c>
      <c r="D1442" s="2" t="s">
        <v>1398</v>
      </c>
      <c r="E1442" s="2" t="s">
        <v>273</v>
      </c>
      <c r="F1442" s="2" t="s">
        <v>1357</v>
      </c>
      <c r="G1442" s="5">
        <v>10</v>
      </c>
      <c r="H1442" s="5">
        <v>25.25</v>
      </c>
      <c r="I1442" s="5">
        <v>252.5</v>
      </c>
      <c r="J1442" s="5">
        <v>23962.25</v>
      </c>
      <c r="K1442" s="3" t="str" cm="1">
        <f t="array" ref="K1442">_xlfn.LET(_xlpm.d,UPPER(TRIM(CLEAN(SUBSTITUTE(F1442,CHAR(160),"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43" spans="2:11" hidden="1" x14ac:dyDescent="0.25">
      <c r="B1443" s="20">
        <v>45734</v>
      </c>
      <c r="C1443" s="2" t="s">
        <v>1</v>
      </c>
      <c r="D1443" s="2" t="s">
        <v>505</v>
      </c>
      <c r="E1443" s="2" t="s">
        <v>261</v>
      </c>
      <c r="F1443" s="2" t="s">
        <v>1357</v>
      </c>
      <c r="G1443" s="5">
        <v>20</v>
      </c>
      <c r="H1443" s="5">
        <v>25.25</v>
      </c>
      <c r="I1443" s="5">
        <v>505</v>
      </c>
      <c r="J1443" s="5">
        <v>24467.25</v>
      </c>
      <c r="K1443" s="3" t="str" cm="1">
        <f t="array" ref="K1443">_xlfn.LET(_xlpm.d,UPPER(TRIM(CLEAN(SUBSTITUTE(F1443,CHAR(160),"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44" spans="2:11" hidden="1" x14ac:dyDescent="0.25">
      <c r="B1444" s="20">
        <v>45735</v>
      </c>
      <c r="C1444" s="2" t="s">
        <v>1</v>
      </c>
      <c r="D1444" s="2" t="s">
        <v>1399</v>
      </c>
      <c r="E1444" s="2" t="s">
        <v>286</v>
      </c>
      <c r="F1444" s="2" t="s">
        <v>1357</v>
      </c>
      <c r="G1444" s="5">
        <v>5</v>
      </c>
      <c r="H1444" s="5">
        <v>25.25</v>
      </c>
      <c r="I1444" s="5">
        <v>126.25</v>
      </c>
      <c r="J1444" s="5">
        <v>24593.5</v>
      </c>
      <c r="K1444" s="3" t="str" cm="1">
        <f t="array" ref="K1444">_xlfn.LET(_xlpm.d,UPPER(TRIM(CLEAN(SUBSTITUTE(F1444,CHAR(160),"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45" spans="2:11" hidden="1" x14ac:dyDescent="0.25">
      <c r="B1445" s="20">
        <v>45735</v>
      </c>
      <c r="C1445" s="2" t="s">
        <v>1</v>
      </c>
      <c r="D1445" s="2" t="s">
        <v>947</v>
      </c>
      <c r="E1445" s="2" t="s">
        <v>149</v>
      </c>
      <c r="F1445" s="2" t="s">
        <v>1357</v>
      </c>
      <c r="G1445" s="5">
        <v>20</v>
      </c>
      <c r="H1445" s="5">
        <v>25.25</v>
      </c>
      <c r="I1445" s="5">
        <v>505</v>
      </c>
      <c r="J1445" s="5">
        <v>25098.5</v>
      </c>
      <c r="K1445" s="3" t="str" cm="1">
        <f t="array" ref="K1445">_xlfn.LET(_xlpm.d,UPPER(TRIM(CLEAN(SUBSTITUTE(F1445,CHAR(160),"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46" spans="2:11" hidden="1" x14ac:dyDescent="0.25">
      <c r="B1446" s="20">
        <v>45736</v>
      </c>
      <c r="C1446" s="2" t="s">
        <v>1</v>
      </c>
      <c r="D1446" s="2" t="s">
        <v>1400</v>
      </c>
      <c r="E1446" s="2" t="s">
        <v>236</v>
      </c>
      <c r="F1446" s="2" t="s">
        <v>1357</v>
      </c>
      <c r="G1446" s="5">
        <v>10</v>
      </c>
      <c r="H1446" s="5">
        <v>25.25</v>
      </c>
      <c r="I1446" s="5">
        <v>252.5</v>
      </c>
      <c r="J1446" s="5">
        <v>25351</v>
      </c>
      <c r="K1446" s="3" t="str" cm="1">
        <f t="array" ref="K1446">_xlfn.LET(_xlpm.d,UPPER(TRIM(CLEAN(SUBSTITUTE(F1446,CHAR(160),"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47" spans="2:11" hidden="1" x14ac:dyDescent="0.25">
      <c r="B1447" s="20">
        <v>45742</v>
      </c>
      <c r="C1447" s="2" t="s">
        <v>1</v>
      </c>
      <c r="D1447" s="2" t="s">
        <v>508</v>
      </c>
      <c r="E1447" s="2" t="s">
        <v>180</v>
      </c>
      <c r="F1447" s="2" t="s">
        <v>1357</v>
      </c>
      <c r="G1447" s="5">
        <v>20</v>
      </c>
      <c r="H1447" s="5">
        <v>25.25</v>
      </c>
      <c r="I1447" s="5">
        <v>505</v>
      </c>
      <c r="J1447" s="5">
        <v>25856</v>
      </c>
      <c r="K1447" s="3" t="str" cm="1">
        <f t="array" ref="K1447">_xlfn.LET(_xlpm.d,UPPER(TRIM(CLEAN(SUBSTITUTE(F1447,CHAR(160),"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48" spans="2:11" hidden="1" x14ac:dyDescent="0.25">
      <c r="B1448" s="20">
        <v>45743</v>
      </c>
      <c r="C1448" s="2" t="s">
        <v>1</v>
      </c>
      <c r="D1448" s="2" t="s">
        <v>952</v>
      </c>
      <c r="E1448" s="2" t="s">
        <v>135</v>
      </c>
      <c r="F1448" s="2" t="s">
        <v>1357</v>
      </c>
      <c r="G1448" s="5">
        <v>10</v>
      </c>
      <c r="H1448" s="5">
        <v>25.25</v>
      </c>
      <c r="I1448" s="5">
        <v>252.5</v>
      </c>
      <c r="J1448" s="5">
        <v>26108.5</v>
      </c>
      <c r="K1448" s="3" t="str" cm="1">
        <f t="array" ref="K1448">_xlfn.LET(_xlpm.d,UPPER(TRIM(CLEAN(SUBSTITUTE(F1448,CHAR(160),"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49" spans="2:11" hidden="1" x14ac:dyDescent="0.25">
      <c r="B1449" s="20">
        <v>45744</v>
      </c>
      <c r="C1449" s="2" t="s">
        <v>1</v>
      </c>
      <c r="D1449" s="2" t="s">
        <v>509</v>
      </c>
      <c r="E1449" s="2" t="s">
        <v>195</v>
      </c>
      <c r="F1449" s="2" t="s">
        <v>1357</v>
      </c>
      <c r="G1449" s="5">
        <v>14</v>
      </c>
      <c r="H1449" s="5">
        <v>25.25</v>
      </c>
      <c r="I1449" s="5">
        <v>353.5</v>
      </c>
      <c r="J1449" s="5">
        <v>26462</v>
      </c>
      <c r="K1449" s="3" t="str" cm="1">
        <f t="array" ref="K1449">_xlfn.LET(_xlpm.d,UPPER(TRIM(CLEAN(SUBSTITUTE(F1449,CHAR(160),"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50" spans="2:11" hidden="1" x14ac:dyDescent="0.25">
      <c r="B1450" s="20">
        <v>45747</v>
      </c>
      <c r="C1450" s="2" t="s">
        <v>1</v>
      </c>
      <c r="D1450" s="2" t="s">
        <v>1343</v>
      </c>
      <c r="E1450" s="2" t="s">
        <v>160</v>
      </c>
      <c r="F1450" s="2" t="s">
        <v>1357</v>
      </c>
      <c r="G1450" s="5">
        <v>20</v>
      </c>
      <c r="H1450" s="5">
        <v>25.25</v>
      </c>
      <c r="I1450" s="5">
        <v>505</v>
      </c>
      <c r="J1450" s="5">
        <v>26967</v>
      </c>
      <c r="K1450" s="3" t="str" cm="1">
        <f t="array" ref="K1450">_xlfn.LET(_xlpm.d,UPPER(TRIM(CLEAN(SUBSTITUTE(F1450,CHAR(160),"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51" spans="2:11" hidden="1" x14ac:dyDescent="0.25">
      <c r="B1451" s="20">
        <v>45748</v>
      </c>
      <c r="C1451" s="2" t="s">
        <v>1</v>
      </c>
      <c r="D1451" s="2" t="s">
        <v>1401</v>
      </c>
      <c r="E1451" s="2" t="s">
        <v>158</v>
      </c>
      <c r="F1451" s="2" t="s">
        <v>1357</v>
      </c>
      <c r="G1451" s="5">
        <v>10</v>
      </c>
      <c r="H1451" s="5">
        <v>25.25</v>
      </c>
      <c r="I1451" s="5">
        <v>252.5</v>
      </c>
      <c r="J1451" s="5">
        <v>27219.5</v>
      </c>
      <c r="K1451" s="3" t="str" cm="1">
        <f t="array" ref="K1451">_xlfn.LET(_xlpm.d,UPPER(TRIM(CLEAN(SUBSTITUTE(F1451,CHAR(160),"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52" spans="2:11" hidden="1" x14ac:dyDescent="0.25">
      <c r="B1452" s="20">
        <v>45748</v>
      </c>
      <c r="C1452" s="2" t="s">
        <v>1</v>
      </c>
      <c r="D1452" s="2" t="s">
        <v>1402</v>
      </c>
      <c r="E1452" s="2" t="s">
        <v>273</v>
      </c>
      <c r="F1452" s="2" t="s">
        <v>1357</v>
      </c>
      <c r="G1452" s="5">
        <v>10</v>
      </c>
      <c r="H1452" s="5">
        <v>25.25</v>
      </c>
      <c r="I1452" s="5">
        <v>252.5</v>
      </c>
      <c r="J1452" s="5">
        <v>27472</v>
      </c>
      <c r="K1452" s="3" t="str" cm="1">
        <f t="array" ref="K1452">_xlfn.LET(_xlpm.d,UPPER(TRIM(CLEAN(SUBSTITUTE(F1452,CHAR(160),"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53" spans="2:11" hidden="1" x14ac:dyDescent="0.25">
      <c r="B1453" s="20">
        <v>45748</v>
      </c>
      <c r="C1453" s="2" t="s">
        <v>1</v>
      </c>
      <c r="D1453" s="2" t="s">
        <v>957</v>
      </c>
      <c r="E1453" s="2" t="s">
        <v>141</v>
      </c>
      <c r="F1453" s="2" t="s">
        <v>1357</v>
      </c>
      <c r="G1453" s="5">
        <v>20</v>
      </c>
      <c r="H1453" s="5">
        <v>25.25</v>
      </c>
      <c r="I1453" s="5">
        <v>505</v>
      </c>
      <c r="J1453" s="5">
        <v>27977</v>
      </c>
      <c r="K1453" s="3" t="str" cm="1">
        <f t="array" ref="K1453">_xlfn.LET(_xlpm.d,UPPER(TRIM(CLEAN(SUBSTITUTE(F1453,CHAR(160),"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54" spans="2:11" hidden="1" x14ac:dyDescent="0.25">
      <c r="B1454" s="20">
        <v>45748</v>
      </c>
      <c r="C1454" s="2" t="s">
        <v>1</v>
      </c>
      <c r="D1454" s="2" t="s">
        <v>1403</v>
      </c>
      <c r="E1454" s="2" t="s">
        <v>266</v>
      </c>
      <c r="F1454" s="2" t="s">
        <v>1357</v>
      </c>
      <c r="G1454" s="5">
        <v>10</v>
      </c>
      <c r="H1454" s="5">
        <v>25.25</v>
      </c>
      <c r="I1454" s="5">
        <v>252.5</v>
      </c>
      <c r="J1454" s="5">
        <v>28229.5</v>
      </c>
      <c r="K1454" s="3" t="str" cm="1">
        <f t="array" ref="K1454">_xlfn.LET(_xlpm.d,UPPER(TRIM(CLEAN(SUBSTITUTE(F1454,CHAR(160),"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55" spans="2:11" hidden="1" x14ac:dyDescent="0.25">
      <c r="B1455" s="20">
        <v>45750</v>
      </c>
      <c r="C1455" s="2" t="s">
        <v>1</v>
      </c>
      <c r="D1455" s="2" t="s">
        <v>958</v>
      </c>
      <c r="E1455" s="2" t="s">
        <v>168</v>
      </c>
      <c r="F1455" s="2" t="s">
        <v>1357</v>
      </c>
      <c r="G1455" s="5">
        <v>20</v>
      </c>
      <c r="H1455" s="5">
        <v>25.25</v>
      </c>
      <c r="I1455" s="5">
        <v>505</v>
      </c>
      <c r="J1455" s="5">
        <v>28734.5</v>
      </c>
      <c r="K1455" s="3" t="str" cm="1">
        <f t="array" ref="K1455">_xlfn.LET(_xlpm.d,UPPER(TRIM(CLEAN(SUBSTITUTE(F1455,CHAR(160),"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56" spans="2:11" hidden="1" x14ac:dyDescent="0.25">
      <c r="B1456" s="20">
        <v>45750</v>
      </c>
      <c r="C1456" s="2" t="s">
        <v>1</v>
      </c>
      <c r="D1456" s="2" t="s">
        <v>1404</v>
      </c>
      <c r="E1456" s="2" t="s">
        <v>135</v>
      </c>
      <c r="F1456" s="2" t="s">
        <v>1357</v>
      </c>
      <c r="G1456" s="5">
        <v>20</v>
      </c>
      <c r="H1456" s="5">
        <v>25.25</v>
      </c>
      <c r="I1456" s="5">
        <v>505</v>
      </c>
      <c r="J1456" s="5">
        <v>29239.5</v>
      </c>
      <c r="K1456" s="3" t="str" cm="1">
        <f t="array" ref="K1456">_xlfn.LET(_xlpm.d,UPPER(TRIM(CLEAN(SUBSTITUTE(F1456,CHAR(160),"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57" spans="2:11" hidden="1" x14ac:dyDescent="0.25">
      <c r="B1457" s="20">
        <v>45750</v>
      </c>
      <c r="C1457" s="2" t="s">
        <v>1</v>
      </c>
      <c r="D1457" s="2" t="s">
        <v>959</v>
      </c>
      <c r="E1457" s="2" t="s">
        <v>192</v>
      </c>
      <c r="F1457" s="2" t="s">
        <v>1357</v>
      </c>
      <c r="G1457" s="5">
        <v>20</v>
      </c>
      <c r="H1457" s="5">
        <v>25.25</v>
      </c>
      <c r="I1457" s="5">
        <v>505</v>
      </c>
      <c r="J1457" s="5">
        <v>29744.5</v>
      </c>
      <c r="K1457" s="3" t="str" cm="1">
        <f t="array" ref="K1457">_xlfn.LET(_xlpm.d,UPPER(TRIM(CLEAN(SUBSTITUTE(F1457,CHAR(160),"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58" spans="2:11" hidden="1" x14ac:dyDescent="0.25">
      <c r="B1458" s="20">
        <v>45750</v>
      </c>
      <c r="C1458" s="2" t="s">
        <v>1</v>
      </c>
      <c r="D1458" s="2" t="s">
        <v>960</v>
      </c>
      <c r="E1458" s="2" t="s">
        <v>160</v>
      </c>
      <c r="F1458" s="2" t="s">
        <v>1357</v>
      </c>
      <c r="G1458" s="5">
        <v>10</v>
      </c>
      <c r="H1458" s="5">
        <v>25.25</v>
      </c>
      <c r="I1458" s="5">
        <v>252.5</v>
      </c>
      <c r="J1458" s="5">
        <v>29997</v>
      </c>
      <c r="K1458" s="3" t="str" cm="1">
        <f t="array" ref="K1458">_xlfn.LET(_xlpm.d,UPPER(TRIM(CLEAN(SUBSTITUTE(F1458,CHAR(160),"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59" spans="2:11" hidden="1" x14ac:dyDescent="0.25">
      <c r="B1459" s="20">
        <v>45755</v>
      </c>
      <c r="C1459" s="2" t="s">
        <v>1</v>
      </c>
      <c r="D1459" s="2" t="s">
        <v>1405</v>
      </c>
      <c r="E1459" s="2" t="s">
        <v>147</v>
      </c>
      <c r="F1459" s="2" t="s">
        <v>1357</v>
      </c>
      <c r="G1459" s="5">
        <v>10</v>
      </c>
      <c r="H1459" s="5">
        <v>25.25</v>
      </c>
      <c r="I1459" s="5">
        <v>252.5</v>
      </c>
      <c r="J1459" s="5">
        <v>30249.5</v>
      </c>
      <c r="K1459" s="3" t="str" cm="1">
        <f t="array" ref="K1459">_xlfn.LET(_xlpm.d,UPPER(TRIM(CLEAN(SUBSTITUTE(F1459,CHAR(160),"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60" spans="2:11" hidden="1" x14ac:dyDescent="0.25">
      <c r="B1460" s="20">
        <v>45758</v>
      </c>
      <c r="C1460" s="2" t="s">
        <v>1</v>
      </c>
      <c r="D1460" s="2" t="s">
        <v>1406</v>
      </c>
      <c r="E1460" s="2" t="s">
        <v>154</v>
      </c>
      <c r="F1460" s="2" t="s">
        <v>1357</v>
      </c>
      <c r="G1460" s="5">
        <v>20</v>
      </c>
      <c r="H1460" s="5">
        <v>25.25</v>
      </c>
      <c r="I1460" s="5">
        <v>505</v>
      </c>
      <c r="J1460" s="5">
        <v>30754.5</v>
      </c>
      <c r="K1460" s="3" t="str" cm="1">
        <f t="array" ref="K1460">_xlfn.LET(_xlpm.d,UPPER(TRIM(CLEAN(SUBSTITUTE(F1460,CHAR(160),"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61" spans="2:11" hidden="1" x14ac:dyDescent="0.25">
      <c r="B1461" s="20">
        <v>45762</v>
      </c>
      <c r="C1461" s="2" t="s">
        <v>1</v>
      </c>
      <c r="D1461" s="2" t="s">
        <v>1407</v>
      </c>
      <c r="E1461" s="2" t="s">
        <v>162</v>
      </c>
      <c r="F1461" s="2" t="s">
        <v>1357</v>
      </c>
      <c r="G1461" s="5">
        <v>20</v>
      </c>
      <c r="H1461" s="5">
        <v>25.25</v>
      </c>
      <c r="I1461" s="5">
        <v>505</v>
      </c>
      <c r="J1461" s="5">
        <v>31259.5</v>
      </c>
      <c r="K1461" s="3" t="str" cm="1">
        <f t="array" ref="K1461">_xlfn.LET(_xlpm.d,UPPER(TRIM(CLEAN(SUBSTITUTE(F1461,CHAR(160),"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62" spans="2:11" hidden="1" x14ac:dyDescent="0.25">
      <c r="B1462" s="20">
        <v>45763</v>
      </c>
      <c r="C1462" s="2" t="s">
        <v>1</v>
      </c>
      <c r="D1462" s="2" t="s">
        <v>975</v>
      </c>
      <c r="E1462" s="2" t="s">
        <v>149</v>
      </c>
      <c r="F1462" s="2" t="s">
        <v>1357</v>
      </c>
      <c r="G1462" s="5">
        <v>12</v>
      </c>
      <c r="H1462" s="5">
        <v>25.25</v>
      </c>
      <c r="I1462" s="5">
        <v>303</v>
      </c>
      <c r="J1462" s="5">
        <v>31562.5</v>
      </c>
      <c r="K1462" s="3" t="str" cm="1">
        <f t="array" ref="K1462">_xlfn.LET(_xlpm.d,UPPER(TRIM(CLEAN(SUBSTITUTE(F1462,CHAR(160),"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63" spans="2:11" hidden="1" x14ac:dyDescent="0.25">
      <c r="B1463" s="20">
        <v>45764</v>
      </c>
      <c r="C1463" s="2" t="s">
        <v>1</v>
      </c>
      <c r="D1463" s="2" t="s">
        <v>520</v>
      </c>
      <c r="E1463" s="2" t="s">
        <v>154</v>
      </c>
      <c r="F1463" s="2" t="s">
        <v>1357</v>
      </c>
      <c r="G1463" s="5">
        <v>6</v>
      </c>
      <c r="H1463" s="5">
        <v>25.25</v>
      </c>
      <c r="I1463" s="5">
        <v>151.5</v>
      </c>
      <c r="J1463" s="5">
        <v>31714</v>
      </c>
      <c r="K1463" s="3" t="str" cm="1">
        <f t="array" ref="K1463">_xlfn.LET(_xlpm.d,UPPER(TRIM(CLEAN(SUBSTITUTE(F1463,CHAR(160),"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64" spans="2:11" hidden="1" x14ac:dyDescent="0.25">
      <c r="B1464" s="20">
        <v>45764</v>
      </c>
      <c r="C1464" s="2" t="s">
        <v>1</v>
      </c>
      <c r="D1464" s="2" t="s">
        <v>521</v>
      </c>
      <c r="E1464" s="2" t="s">
        <v>236</v>
      </c>
      <c r="F1464" s="2" t="s">
        <v>1357</v>
      </c>
      <c r="G1464" s="5">
        <v>20</v>
      </c>
      <c r="H1464" s="5">
        <v>25.25</v>
      </c>
      <c r="I1464" s="5">
        <v>505</v>
      </c>
      <c r="J1464" s="5">
        <v>32219</v>
      </c>
      <c r="K1464" s="3" t="str" cm="1">
        <f t="array" ref="K1464">_xlfn.LET(_xlpm.d,UPPER(TRIM(CLEAN(SUBSTITUTE(F1464,CHAR(160),"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65" spans="2:11" hidden="1" x14ac:dyDescent="0.25">
      <c r="B1465" s="20">
        <v>45764</v>
      </c>
      <c r="C1465" s="2" t="s">
        <v>1</v>
      </c>
      <c r="D1465" s="2" t="s">
        <v>1408</v>
      </c>
      <c r="E1465" s="2" t="s">
        <v>238</v>
      </c>
      <c r="F1465" s="2" t="s">
        <v>1357</v>
      </c>
      <c r="G1465" s="5">
        <v>10</v>
      </c>
      <c r="H1465" s="5">
        <v>25.25</v>
      </c>
      <c r="I1465" s="5">
        <v>252.5</v>
      </c>
      <c r="J1465" s="5">
        <v>32471.5</v>
      </c>
      <c r="K1465" s="3" t="str" cm="1">
        <f t="array" ref="K1465">_xlfn.LET(_xlpm.d,UPPER(TRIM(CLEAN(SUBSTITUTE(F1465,CHAR(160),"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66" spans="2:11" hidden="1" x14ac:dyDescent="0.25">
      <c r="B1466" s="20">
        <v>45770</v>
      </c>
      <c r="C1466" s="2" t="s">
        <v>1</v>
      </c>
      <c r="D1466" s="2" t="s">
        <v>527</v>
      </c>
      <c r="E1466" s="2" t="s">
        <v>261</v>
      </c>
      <c r="F1466" s="2" t="s">
        <v>1357</v>
      </c>
      <c r="G1466" s="5">
        <v>10</v>
      </c>
      <c r="H1466" s="5">
        <v>25.25</v>
      </c>
      <c r="I1466" s="5">
        <v>252.5</v>
      </c>
      <c r="J1466" s="5">
        <v>32724</v>
      </c>
      <c r="K1466" s="3" t="str" cm="1">
        <f t="array" ref="K1466">_xlfn.LET(_xlpm.d,UPPER(TRIM(CLEAN(SUBSTITUTE(F1466,CHAR(160),"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67" spans="2:11" hidden="1" x14ac:dyDescent="0.25">
      <c r="B1467" s="20">
        <v>45777</v>
      </c>
      <c r="C1467" s="2" t="s">
        <v>1</v>
      </c>
      <c r="D1467" s="2" t="s">
        <v>532</v>
      </c>
      <c r="E1467" s="2" t="s">
        <v>273</v>
      </c>
      <c r="F1467" s="2" t="s">
        <v>1357</v>
      </c>
      <c r="G1467" s="5">
        <v>10</v>
      </c>
      <c r="H1467" s="5">
        <v>25.25</v>
      </c>
      <c r="I1467" s="5">
        <v>252.5</v>
      </c>
      <c r="J1467" s="5">
        <v>32976.5</v>
      </c>
      <c r="K1467" s="3" t="str" cm="1">
        <f t="array" ref="K1467">_xlfn.LET(_xlpm.d,UPPER(TRIM(CLEAN(SUBSTITUTE(F1467,CHAR(160),"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68" spans="2:11" hidden="1" x14ac:dyDescent="0.25">
      <c r="B1468" s="20">
        <v>45777</v>
      </c>
      <c r="C1468" s="2" t="s">
        <v>1</v>
      </c>
      <c r="D1468" s="2" t="s">
        <v>535</v>
      </c>
      <c r="E1468" s="2" t="s">
        <v>266</v>
      </c>
      <c r="F1468" s="2" t="s">
        <v>1357</v>
      </c>
      <c r="G1468" s="5">
        <v>12</v>
      </c>
      <c r="H1468" s="5">
        <v>25.25</v>
      </c>
      <c r="I1468" s="5">
        <v>303</v>
      </c>
      <c r="J1468" s="5">
        <v>33279.5</v>
      </c>
      <c r="K1468" s="3" t="str" cm="1">
        <f t="array" ref="K1468">_xlfn.LET(_xlpm.d,UPPER(TRIM(CLEAN(SUBSTITUTE(F1468,CHAR(160),"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69" spans="2:11" hidden="1" x14ac:dyDescent="0.25">
      <c r="B1469" s="20">
        <v>45777</v>
      </c>
      <c r="C1469" s="2" t="s">
        <v>1</v>
      </c>
      <c r="D1469" s="2" t="s">
        <v>536</v>
      </c>
      <c r="E1469" s="2" t="s">
        <v>141</v>
      </c>
      <c r="F1469" s="2" t="s">
        <v>1357</v>
      </c>
      <c r="G1469" s="5">
        <v>20</v>
      </c>
      <c r="H1469" s="5">
        <v>25.25</v>
      </c>
      <c r="I1469" s="5">
        <v>505</v>
      </c>
      <c r="J1469" s="5">
        <v>33784.5</v>
      </c>
      <c r="K1469" s="3" t="str" cm="1">
        <f t="array" ref="K1469">_xlfn.LET(_xlpm.d,UPPER(TRIM(CLEAN(SUBSTITUTE(F1469,CHAR(160),"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70" spans="2:11" hidden="1" x14ac:dyDescent="0.25">
      <c r="B1470" s="20">
        <v>45779</v>
      </c>
      <c r="C1470" s="2" t="s">
        <v>1</v>
      </c>
      <c r="D1470" s="2" t="s">
        <v>537</v>
      </c>
      <c r="E1470" s="2" t="s">
        <v>149</v>
      </c>
      <c r="F1470" s="2" t="s">
        <v>1357</v>
      </c>
      <c r="G1470" s="5">
        <v>6</v>
      </c>
      <c r="H1470" s="5">
        <v>25.25</v>
      </c>
      <c r="I1470" s="5">
        <v>151.5</v>
      </c>
      <c r="J1470" s="5">
        <v>33936</v>
      </c>
      <c r="K1470" s="3" t="str" cm="1">
        <f t="array" ref="K1470">_xlfn.LET(_xlpm.d,UPPER(TRIM(CLEAN(SUBSTITUTE(F1470,CHAR(160),"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71" spans="2:11" hidden="1" x14ac:dyDescent="0.25">
      <c r="B1471" s="20">
        <v>45782</v>
      </c>
      <c r="C1471" s="2" t="s">
        <v>1</v>
      </c>
      <c r="D1471" s="2" t="s">
        <v>538</v>
      </c>
      <c r="E1471" s="2" t="s">
        <v>162</v>
      </c>
      <c r="F1471" s="2" t="s">
        <v>1357</v>
      </c>
      <c r="G1471" s="5">
        <v>20</v>
      </c>
      <c r="H1471" s="5">
        <v>25.25</v>
      </c>
      <c r="I1471" s="5">
        <v>505</v>
      </c>
      <c r="J1471" s="5">
        <v>34441</v>
      </c>
      <c r="K1471" s="3" t="str" cm="1">
        <f t="array" ref="K1471">_xlfn.LET(_xlpm.d,UPPER(TRIM(CLEAN(SUBSTITUTE(F1471,CHAR(160),"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72" spans="2:11" hidden="1" x14ac:dyDescent="0.25">
      <c r="B1472" s="20">
        <v>45783</v>
      </c>
      <c r="C1472" s="2" t="s">
        <v>1</v>
      </c>
      <c r="D1472" s="2" t="s">
        <v>540</v>
      </c>
      <c r="E1472" s="2" t="s">
        <v>147</v>
      </c>
      <c r="F1472" s="2" t="s">
        <v>1357</v>
      </c>
      <c r="G1472" s="5">
        <v>20</v>
      </c>
      <c r="H1472" s="5">
        <v>25.25</v>
      </c>
      <c r="I1472" s="5">
        <v>505</v>
      </c>
      <c r="J1472" s="5">
        <v>34946</v>
      </c>
      <c r="K1472" s="3" t="str" cm="1">
        <f t="array" ref="K1472">_xlfn.LET(_xlpm.d,UPPER(TRIM(CLEAN(SUBSTITUTE(F1472,CHAR(160),"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73" spans="2:11" hidden="1" x14ac:dyDescent="0.25">
      <c r="B1473" s="20">
        <v>45783</v>
      </c>
      <c r="C1473" s="2" t="s">
        <v>1</v>
      </c>
      <c r="D1473" s="2" t="s">
        <v>541</v>
      </c>
      <c r="E1473" s="2" t="s">
        <v>141</v>
      </c>
      <c r="F1473" s="2" t="s">
        <v>1357</v>
      </c>
      <c r="G1473" s="5">
        <v>20</v>
      </c>
      <c r="H1473" s="5">
        <v>25.25</v>
      </c>
      <c r="I1473" s="5">
        <v>505</v>
      </c>
      <c r="J1473" s="5">
        <v>35451</v>
      </c>
      <c r="K1473" s="3" t="str" cm="1">
        <f t="array" ref="K1473">_xlfn.LET(_xlpm.d,UPPER(TRIM(CLEAN(SUBSTITUTE(F1473,CHAR(160),"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74" spans="2:11" hidden="1" x14ac:dyDescent="0.25">
      <c r="B1474" s="20">
        <v>45784</v>
      </c>
      <c r="C1474" s="2" t="s">
        <v>1</v>
      </c>
      <c r="D1474" s="2" t="s">
        <v>983</v>
      </c>
      <c r="E1474" s="2" t="s">
        <v>282</v>
      </c>
      <c r="F1474" s="2" t="s">
        <v>1357</v>
      </c>
      <c r="G1474" s="5">
        <v>20</v>
      </c>
      <c r="H1474" s="5">
        <v>25.25</v>
      </c>
      <c r="I1474" s="5">
        <v>505</v>
      </c>
      <c r="J1474" s="5">
        <v>35956</v>
      </c>
      <c r="K1474" s="3" t="str" cm="1">
        <f t="array" ref="K1474">_xlfn.LET(_xlpm.d,UPPER(TRIM(CLEAN(SUBSTITUTE(F1474,CHAR(160),"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75" spans="2:11" hidden="1" x14ac:dyDescent="0.25">
      <c r="B1475" s="20">
        <v>45785</v>
      </c>
      <c r="C1475" s="2" t="s">
        <v>1</v>
      </c>
      <c r="D1475" s="2" t="s">
        <v>1409</v>
      </c>
      <c r="E1475" s="2" t="s">
        <v>160</v>
      </c>
      <c r="F1475" s="2" t="s">
        <v>1357</v>
      </c>
      <c r="G1475" s="5">
        <v>20</v>
      </c>
      <c r="H1475" s="5">
        <v>25.25</v>
      </c>
      <c r="I1475" s="5">
        <v>505</v>
      </c>
      <c r="J1475" s="5">
        <v>36461</v>
      </c>
      <c r="K1475" s="3" t="str" cm="1">
        <f t="array" ref="K1475">_xlfn.LET(_xlpm.d,UPPER(TRIM(CLEAN(SUBSTITUTE(F1475,CHAR(160),"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76" spans="2:11" hidden="1" x14ac:dyDescent="0.25">
      <c r="B1476" s="20">
        <v>45785</v>
      </c>
      <c r="C1476" s="2" t="s">
        <v>1</v>
      </c>
      <c r="D1476" s="2" t="s">
        <v>1410</v>
      </c>
      <c r="E1476" s="2" t="s">
        <v>135</v>
      </c>
      <c r="F1476" s="2" t="s">
        <v>1357</v>
      </c>
      <c r="G1476" s="5">
        <v>20</v>
      </c>
      <c r="H1476" s="5">
        <v>25.25</v>
      </c>
      <c r="I1476" s="5">
        <v>505</v>
      </c>
      <c r="J1476" s="5">
        <v>36966</v>
      </c>
      <c r="K1476" s="3" t="str" cm="1">
        <f t="array" ref="K1476">_xlfn.LET(_xlpm.d,UPPER(TRIM(CLEAN(SUBSTITUTE(F1476,CHAR(160),"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77" spans="2:11" hidden="1" x14ac:dyDescent="0.25">
      <c r="B1477" s="20">
        <v>45785</v>
      </c>
      <c r="C1477" s="2" t="s">
        <v>1</v>
      </c>
      <c r="D1477" s="2" t="s">
        <v>1411</v>
      </c>
      <c r="E1477" s="2" t="s">
        <v>151</v>
      </c>
      <c r="F1477" s="2" t="s">
        <v>1357</v>
      </c>
      <c r="G1477" s="5">
        <v>14</v>
      </c>
      <c r="H1477" s="5">
        <v>25.25</v>
      </c>
      <c r="I1477" s="5">
        <v>353.5</v>
      </c>
      <c r="J1477" s="5">
        <v>37319.5</v>
      </c>
      <c r="K1477" s="3" t="str" cm="1">
        <f t="array" ref="K1477">_xlfn.LET(_xlpm.d,UPPER(TRIM(CLEAN(SUBSTITUTE(F1477,CHAR(160),"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78" spans="2:11" hidden="1" x14ac:dyDescent="0.25">
      <c r="B1478" s="20">
        <v>45785</v>
      </c>
      <c r="C1478" s="2" t="s">
        <v>1</v>
      </c>
      <c r="D1478" s="2" t="s">
        <v>1339</v>
      </c>
      <c r="E1478" s="2" t="s">
        <v>180</v>
      </c>
      <c r="F1478" s="2" t="s">
        <v>1357</v>
      </c>
      <c r="G1478" s="5">
        <v>20</v>
      </c>
      <c r="H1478" s="5">
        <v>25.25</v>
      </c>
      <c r="I1478" s="5">
        <v>505</v>
      </c>
      <c r="J1478" s="5">
        <v>37824.5</v>
      </c>
      <c r="K1478" s="3" t="str" cm="1">
        <f t="array" ref="K1478">_xlfn.LET(_xlpm.d,UPPER(TRIM(CLEAN(SUBSTITUTE(F1478,CHAR(160),"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79" spans="2:11" hidden="1" x14ac:dyDescent="0.25">
      <c r="B1479" s="20">
        <v>45786</v>
      </c>
      <c r="C1479" s="2" t="s">
        <v>1</v>
      </c>
      <c r="D1479" s="2" t="s">
        <v>1412</v>
      </c>
      <c r="E1479" s="2" t="s">
        <v>236</v>
      </c>
      <c r="F1479" s="2" t="s">
        <v>1357</v>
      </c>
      <c r="G1479" s="5">
        <v>10</v>
      </c>
      <c r="H1479" s="5">
        <v>25.25</v>
      </c>
      <c r="I1479" s="5">
        <v>252.5</v>
      </c>
      <c r="J1479" s="5">
        <v>38077</v>
      </c>
      <c r="K1479" s="3" t="str" cm="1">
        <f t="array" ref="K1479">_xlfn.LET(_xlpm.d,UPPER(TRIM(CLEAN(SUBSTITUTE(F1479,CHAR(160),"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80" spans="2:11" hidden="1" x14ac:dyDescent="0.25">
      <c r="B1480" s="20">
        <v>45786</v>
      </c>
      <c r="C1480" s="2" t="s">
        <v>1</v>
      </c>
      <c r="D1480" s="2" t="s">
        <v>1264</v>
      </c>
      <c r="E1480" s="2" t="s">
        <v>241</v>
      </c>
      <c r="F1480" s="2" t="s">
        <v>1357</v>
      </c>
      <c r="G1480" s="5">
        <v>8</v>
      </c>
      <c r="H1480" s="5">
        <v>25.25</v>
      </c>
      <c r="I1480" s="5">
        <v>202</v>
      </c>
      <c r="J1480" s="5">
        <v>38279</v>
      </c>
      <c r="K1480" s="3" t="str" cm="1">
        <f t="array" ref="K1480">_xlfn.LET(_xlpm.d,UPPER(TRIM(CLEAN(SUBSTITUTE(F1480,CHAR(160),"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81" spans="2:11" hidden="1" x14ac:dyDescent="0.25">
      <c r="B1481" s="20">
        <v>45786</v>
      </c>
      <c r="C1481" s="2" t="s">
        <v>1</v>
      </c>
      <c r="D1481" s="2" t="s">
        <v>1413</v>
      </c>
      <c r="E1481" s="2" t="s">
        <v>154</v>
      </c>
      <c r="F1481" s="2" t="s">
        <v>1357</v>
      </c>
      <c r="G1481" s="5">
        <v>20</v>
      </c>
      <c r="H1481" s="5">
        <v>25.25</v>
      </c>
      <c r="I1481" s="5">
        <v>505</v>
      </c>
      <c r="J1481" s="5">
        <v>38784</v>
      </c>
      <c r="K1481" s="3" t="str" cm="1">
        <f t="array" ref="K1481">_xlfn.LET(_xlpm.d,UPPER(TRIM(CLEAN(SUBSTITUTE(F1481,CHAR(160),"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82" spans="2:11" hidden="1" x14ac:dyDescent="0.25">
      <c r="B1482" s="20">
        <v>45790</v>
      </c>
      <c r="C1482" s="2" t="s">
        <v>1</v>
      </c>
      <c r="D1482" s="2" t="s">
        <v>1266</v>
      </c>
      <c r="E1482" s="2" t="s">
        <v>162</v>
      </c>
      <c r="F1482" s="2" t="s">
        <v>1357</v>
      </c>
      <c r="G1482" s="5">
        <v>20</v>
      </c>
      <c r="H1482" s="5">
        <v>25.25</v>
      </c>
      <c r="I1482" s="5">
        <v>505</v>
      </c>
      <c r="J1482" s="5">
        <v>39289</v>
      </c>
      <c r="K1482" s="3" t="str" cm="1">
        <f t="array" ref="K1482">_xlfn.LET(_xlpm.d,UPPER(TRIM(CLEAN(SUBSTITUTE(F1482,CHAR(160),"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83" spans="2:11" hidden="1" x14ac:dyDescent="0.25">
      <c r="B1483" s="20">
        <v>45790</v>
      </c>
      <c r="C1483" s="2" t="s">
        <v>1</v>
      </c>
      <c r="D1483" s="2" t="s">
        <v>1414</v>
      </c>
      <c r="E1483" s="2" t="s">
        <v>232</v>
      </c>
      <c r="F1483" s="2" t="s">
        <v>1357</v>
      </c>
      <c r="G1483" s="5">
        <v>14</v>
      </c>
      <c r="H1483" s="5">
        <v>25.25</v>
      </c>
      <c r="I1483" s="5">
        <v>353.5</v>
      </c>
      <c r="J1483" s="5">
        <v>39642.5</v>
      </c>
      <c r="K1483" s="3" t="str" cm="1">
        <f t="array" ref="K1483">_xlfn.LET(_xlpm.d,UPPER(TRIM(CLEAN(SUBSTITUTE(F1483,CHAR(160),"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84" spans="2:11" hidden="1" x14ac:dyDescent="0.25">
      <c r="B1484" s="20">
        <v>45791</v>
      </c>
      <c r="C1484" s="2" t="s">
        <v>1</v>
      </c>
      <c r="D1484" s="2" t="s">
        <v>548</v>
      </c>
      <c r="E1484" s="2" t="s">
        <v>158</v>
      </c>
      <c r="F1484" s="2" t="s">
        <v>1357</v>
      </c>
      <c r="G1484" s="5">
        <v>10</v>
      </c>
      <c r="H1484" s="5">
        <v>25.25</v>
      </c>
      <c r="I1484" s="5">
        <v>252.5</v>
      </c>
      <c r="J1484" s="5">
        <v>39895</v>
      </c>
      <c r="K1484" s="3" t="str" cm="1">
        <f t="array" ref="K1484">_xlfn.LET(_xlpm.d,UPPER(TRIM(CLEAN(SUBSTITUTE(F1484,CHAR(160),"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85" spans="2:11" hidden="1" x14ac:dyDescent="0.25">
      <c r="B1485" s="20">
        <v>45791</v>
      </c>
      <c r="C1485" s="2" t="s">
        <v>1</v>
      </c>
      <c r="D1485" s="2" t="s">
        <v>1415</v>
      </c>
      <c r="E1485" s="2" t="s">
        <v>141</v>
      </c>
      <c r="F1485" s="2" t="s">
        <v>1357</v>
      </c>
      <c r="G1485" s="5">
        <v>5</v>
      </c>
      <c r="H1485" s="5">
        <v>25.25</v>
      </c>
      <c r="I1485" s="5">
        <v>126.25</v>
      </c>
      <c r="J1485" s="5">
        <v>40021.25</v>
      </c>
      <c r="K1485" s="3" t="str" cm="1">
        <f t="array" ref="K1485">_xlfn.LET(_xlpm.d,UPPER(TRIM(CLEAN(SUBSTITUTE(F1485,CHAR(160),"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86" spans="2:11" hidden="1" x14ac:dyDescent="0.25">
      <c r="B1486" s="20">
        <v>45791</v>
      </c>
      <c r="C1486" s="2" t="s">
        <v>1</v>
      </c>
      <c r="D1486" s="2" t="s">
        <v>988</v>
      </c>
      <c r="E1486" s="2" t="s">
        <v>149</v>
      </c>
      <c r="F1486" s="2" t="s">
        <v>1357</v>
      </c>
      <c r="G1486" s="5">
        <v>12</v>
      </c>
      <c r="H1486" s="5">
        <v>25.25</v>
      </c>
      <c r="I1486" s="5">
        <v>303</v>
      </c>
      <c r="J1486" s="5">
        <v>40324.25</v>
      </c>
      <c r="K1486" s="3" t="str" cm="1">
        <f t="array" ref="K1486">_xlfn.LET(_xlpm.d,UPPER(TRIM(CLEAN(SUBSTITUTE(F1486,CHAR(160),"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87" spans="2:11" hidden="1" x14ac:dyDescent="0.25">
      <c r="B1487" s="20">
        <v>45792</v>
      </c>
      <c r="C1487" s="2" t="s">
        <v>1</v>
      </c>
      <c r="D1487" s="2" t="s">
        <v>992</v>
      </c>
      <c r="E1487" s="2" t="s">
        <v>192</v>
      </c>
      <c r="F1487" s="2" t="s">
        <v>1357</v>
      </c>
      <c r="G1487" s="5">
        <v>25</v>
      </c>
      <c r="H1487" s="5">
        <v>25.25</v>
      </c>
      <c r="I1487" s="5">
        <v>631.25</v>
      </c>
      <c r="J1487" s="5">
        <v>40955.5</v>
      </c>
      <c r="K1487" s="3" t="str" cm="1">
        <f t="array" ref="K1487">_xlfn.LET(_xlpm.d,UPPER(TRIM(CLEAN(SUBSTITUTE(F1487,CHAR(160),"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88" spans="2:11" hidden="1" x14ac:dyDescent="0.25">
      <c r="B1488" s="20">
        <v>45792</v>
      </c>
      <c r="C1488" s="2" t="s">
        <v>1</v>
      </c>
      <c r="D1488" s="2" t="s">
        <v>1416</v>
      </c>
      <c r="E1488" s="2" t="s">
        <v>180</v>
      </c>
      <c r="F1488" s="2" t="s">
        <v>1357</v>
      </c>
      <c r="G1488" s="5">
        <v>10</v>
      </c>
      <c r="H1488" s="5">
        <v>25.25</v>
      </c>
      <c r="I1488" s="5">
        <v>252.5</v>
      </c>
      <c r="J1488" s="5">
        <v>41208</v>
      </c>
      <c r="K1488" s="3" t="str" cm="1">
        <f t="array" ref="K1488">_xlfn.LET(_xlpm.d,UPPER(TRIM(CLEAN(SUBSTITUTE(F1488,CHAR(160),"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89" spans="2:11" hidden="1" x14ac:dyDescent="0.25">
      <c r="B1489" s="20">
        <v>45792</v>
      </c>
      <c r="C1489" s="2" t="s">
        <v>1</v>
      </c>
      <c r="D1489" s="2" t="s">
        <v>993</v>
      </c>
      <c r="E1489" s="2" t="s">
        <v>160</v>
      </c>
      <c r="F1489" s="2" t="s">
        <v>1357</v>
      </c>
      <c r="G1489" s="5">
        <v>12</v>
      </c>
      <c r="H1489" s="5">
        <v>25.25</v>
      </c>
      <c r="I1489" s="5">
        <v>303</v>
      </c>
      <c r="J1489" s="5">
        <v>41511</v>
      </c>
      <c r="K1489" s="3" t="str" cm="1">
        <f t="array" ref="K1489">_xlfn.LET(_xlpm.d,UPPER(TRIM(CLEAN(SUBSTITUTE(F1489,CHAR(160),"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90" spans="2:11" hidden="1" x14ac:dyDescent="0.25">
      <c r="B1490" s="20">
        <v>45793</v>
      </c>
      <c r="C1490" s="2" t="s">
        <v>1</v>
      </c>
      <c r="D1490" s="2" t="s">
        <v>1417</v>
      </c>
      <c r="E1490" s="2" t="s">
        <v>259</v>
      </c>
      <c r="F1490" s="2" t="s">
        <v>1357</v>
      </c>
      <c r="G1490" s="5">
        <v>30</v>
      </c>
      <c r="H1490" s="5">
        <v>25.25</v>
      </c>
      <c r="I1490" s="5">
        <v>757.5</v>
      </c>
      <c r="J1490" s="5">
        <v>42268.5</v>
      </c>
      <c r="K1490" s="3" t="str" cm="1">
        <f t="array" ref="K1490">_xlfn.LET(_xlpm.d,UPPER(TRIM(CLEAN(SUBSTITUTE(F1490,CHAR(160),"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91" spans="2:11" hidden="1" x14ac:dyDescent="0.25">
      <c r="B1491" s="20">
        <v>45793</v>
      </c>
      <c r="C1491" s="2" t="s">
        <v>1</v>
      </c>
      <c r="D1491" s="2" t="s">
        <v>1418</v>
      </c>
      <c r="E1491" s="2" t="s">
        <v>238</v>
      </c>
      <c r="F1491" s="2" t="s">
        <v>1357</v>
      </c>
      <c r="G1491" s="5">
        <v>10</v>
      </c>
      <c r="H1491" s="5">
        <v>25.25</v>
      </c>
      <c r="I1491" s="5">
        <v>252.5</v>
      </c>
      <c r="J1491" s="5">
        <v>42521</v>
      </c>
      <c r="K1491" s="3" t="str" cm="1">
        <f t="array" ref="K1491">_xlfn.LET(_xlpm.d,UPPER(TRIM(CLEAN(SUBSTITUTE(F1491,CHAR(160),"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92" spans="2:11" hidden="1" x14ac:dyDescent="0.25">
      <c r="B1492" s="20">
        <v>45797</v>
      </c>
      <c r="C1492" s="2" t="s">
        <v>1</v>
      </c>
      <c r="D1492" s="2" t="s">
        <v>551</v>
      </c>
      <c r="E1492" s="2" t="s">
        <v>156</v>
      </c>
      <c r="F1492" s="2" t="s">
        <v>1357</v>
      </c>
      <c r="G1492" s="5">
        <v>20</v>
      </c>
      <c r="H1492" s="5">
        <v>25.25</v>
      </c>
      <c r="I1492" s="5">
        <v>505</v>
      </c>
      <c r="J1492" s="5">
        <v>43026</v>
      </c>
      <c r="K1492" s="3" t="str" cm="1">
        <f t="array" ref="K1492">_xlfn.LET(_xlpm.d,UPPER(TRIM(CLEAN(SUBSTITUTE(F1492,CHAR(160),"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93" spans="2:11" hidden="1" x14ac:dyDescent="0.25">
      <c r="B1493" s="20">
        <v>45797</v>
      </c>
      <c r="C1493" s="2" t="s">
        <v>1</v>
      </c>
      <c r="D1493" s="2" t="s">
        <v>995</v>
      </c>
      <c r="E1493" s="2" t="s">
        <v>273</v>
      </c>
      <c r="F1493" s="2" t="s">
        <v>1357</v>
      </c>
      <c r="G1493" s="5">
        <v>12</v>
      </c>
      <c r="H1493" s="5">
        <v>25.25</v>
      </c>
      <c r="I1493" s="5">
        <v>303</v>
      </c>
      <c r="J1493" s="5">
        <v>43329</v>
      </c>
      <c r="K1493" s="3" t="str" cm="1">
        <f t="array" ref="K1493">_xlfn.LET(_xlpm.d,UPPER(TRIM(CLEAN(SUBSTITUTE(F1493,CHAR(160),"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94" spans="2:11" hidden="1" x14ac:dyDescent="0.25">
      <c r="B1494" s="20">
        <v>45797</v>
      </c>
      <c r="C1494" s="2" t="s">
        <v>1</v>
      </c>
      <c r="D1494" s="2" t="s">
        <v>1419</v>
      </c>
      <c r="E1494" s="2" t="s">
        <v>276</v>
      </c>
      <c r="F1494" s="2" t="s">
        <v>1357</v>
      </c>
      <c r="G1494" s="5">
        <v>16</v>
      </c>
      <c r="H1494" s="5">
        <v>25.25</v>
      </c>
      <c r="I1494" s="5">
        <v>404</v>
      </c>
      <c r="J1494" s="5">
        <v>43733</v>
      </c>
      <c r="K1494" s="3" t="str" cm="1">
        <f t="array" ref="K1494">_xlfn.LET(_xlpm.d,UPPER(TRIM(CLEAN(SUBSTITUTE(F1494,CHAR(160),"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95" spans="2:11" hidden="1" x14ac:dyDescent="0.25">
      <c r="B1495" s="20">
        <v>45797</v>
      </c>
      <c r="C1495" s="2" t="s">
        <v>1</v>
      </c>
      <c r="D1495" s="2" t="s">
        <v>1420</v>
      </c>
      <c r="E1495" s="2" t="s">
        <v>147</v>
      </c>
      <c r="F1495" s="2" t="s">
        <v>1357</v>
      </c>
      <c r="G1495" s="5">
        <v>20</v>
      </c>
      <c r="H1495" s="5">
        <v>25.25</v>
      </c>
      <c r="I1495" s="5">
        <v>505</v>
      </c>
      <c r="J1495" s="5">
        <v>44238</v>
      </c>
      <c r="K1495" s="3" t="str" cm="1">
        <f t="array" ref="K1495">_xlfn.LET(_xlpm.d,UPPER(TRIM(CLEAN(SUBSTITUTE(F1495,CHAR(160),"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96" spans="2:11" hidden="1" x14ac:dyDescent="0.25">
      <c r="B1496" s="20">
        <v>45797</v>
      </c>
      <c r="C1496" s="2" t="s">
        <v>1</v>
      </c>
      <c r="D1496" s="2" t="s">
        <v>1421</v>
      </c>
      <c r="E1496" s="2" t="s">
        <v>266</v>
      </c>
      <c r="F1496" s="2" t="s">
        <v>1357</v>
      </c>
      <c r="G1496" s="5">
        <v>10</v>
      </c>
      <c r="H1496" s="5">
        <v>25.25</v>
      </c>
      <c r="I1496" s="5">
        <v>252.5</v>
      </c>
      <c r="J1496" s="5">
        <v>44490.5</v>
      </c>
      <c r="K1496" s="3" t="str" cm="1">
        <f t="array" ref="K1496">_xlfn.LET(_xlpm.d,UPPER(TRIM(CLEAN(SUBSTITUTE(F1496,CHAR(160),"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97" spans="2:11" hidden="1" x14ac:dyDescent="0.25">
      <c r="B1497" s="20">
        <v>45797</v>
      </c>
      <c r="C1497" s="2" t="s">
        <v>1</v>
      </c>
      <c r="D1497" s="2" t="s">
        <v>553</v>
      </c>
      <c r="E1497" s="2" t="s">
        <v>141</v>
      </c>
      <c r="F1497" s="2" t="s">
        <v>1357</v>
      </c>
      <c r="G1497" s="5">
        <v>20</v>
      </c>
      <c r="H1497" s="5">
        <v>25.25</v>
      </c>
      <c r="I1497" s="5">
        <v>505</v>
      </c>
      <c r="J1497" s="5">
        <v>44995.5</v>
      </c>
      <c r="K1497" s="3" t="str" cm="1">
        <f t="array" ref="K1497">_xlfn.LET(_xlpm.d,UPPER(TRIM(CLEAN(SUBSTITUTE(F1497,CHAR(160),"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98" spans="2:11" hidden="1" x14ac:dyDescent="0.25">
      <c r="B1498" s="20">
        <v>45799</v>
      </c>
      <c r="C1498" s="2" t="s">
        <v>1</v>
      </c>
      <c r="D1498" s="2" t="s">
        <v>554</v>
      </c>
      <c r="E1498" s="2" t="s">
        <v>168</v>
      </c>
      <c r="F1498" s="2" t="s">
        <v>1357</v>
      </c>
      <c r="G1498" s="5">
        <v>12</v>
      </c>
      <c r="H1498" s="5">
        <v>25.25</v>
      </c>
      <c r="I1498" s="5">
        <v>303</v>
      </c>
      <c r="J1498" s="5">
        <v>45298.5</v>
      </c>
      <c r="K1498" s="3" t="str" cm="1">
        <f t="array" ref="K1498">_xlfn.LET(_xlpm.d,UPPER(TRIM(CLEAN(SUBSTITUTE(F1498,CHAR(160),"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499" spans="2:11" hidden="1" x14ac:dyDescent="0.25">
      <c r="B1499" s="20">
        <v>45799</v>
      </c>
      <c r="C1499" s="2" t="s">
        <v>1</v>
      </c>
      <c r="D1499" s="2" t="s">
        <v>1422</v>
      </c>
      <c r="E1499" s="2" t="s">
        <v>160</v>
      </c>
      <c r="F1499" s="2" t="s">
        <v>1357</v>
      </c>
      <c r="G1499" s="5">
        <v>10</v>
      </c>
      <c r="H1499" s="5">
        <v>25.25</v>
      </c>
      <c r="I1499" s="5">
        <v>252.5</v>
      </c>
      <c r="J1499" s="5">
        <v>45551</v>
      </c>
      <c r="K1499" s="3" t="str" cm="1">
        <f t="array" ref="K1499">_xlfn.LET(_xlpm.d,UPPER(TRIM(CLEAN(SUBSTITUTE(F1499,CHAR(160),"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00" spans="2:11" hidden="1" x14ac:dyDescent="0.25">
      <c r="B1500" s="20">
        <v>45799</v>
      </c>
      <c r="C1500" s="2" t="s">
        <v>1</v>
      </c>
      <c r="D1500" s="2" t="s">
        <v>1423</v>
      </c>
      <c r="E1500" s="2" t="s">
        <v>151</v>
      </c>
      <c r="F1500" s="2" t="s">
        <v>1357</v>
      </c>
      <c r="G1500" s="5">
        <v>10</v>
      </c>
      <c r="H1500" s="5">
        <v>25.25</v>
      </c>
      <c r="I1500" s="5">
        <v>252.5</v>
      </c>
      <c r="J1500" s="5">
        <v>45803.5</v>
      </c>
      <c r="K1500" s="3" t="str" cm="1">
        <f t="array" ref="K1500">_xlfn.LET(_xlpm.d,UPPER(TRIM(CLEAN(SUBSTITUTE(F1500,CHAR(160),"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01" spans="2:11" hidden="1" x14ac:dyDescent="0.25">
      <c r="B1501" s="20">
        <v>45800</v>
      </c>
      <c r="C1501" s="2" t="s">
        <v>1</v>
      </c>
      <c r="D1501" s="2" t="s">
        <v>1424</v>
      </c>
      <c r="E1501" s="2" t="s">
        <v>243</v>
      </c>
      <c r="F1501" s="2" t="s">
        <v>1357</v>
      </c>
      <c r="G1501" s="5">
        <v>14</v>
      </c>
      <c r="H1501" s="5">
        <v>25.25</v>
      </c>
      <c r="I1501" s="5">
        <v>353.5</v>
      </c>
      <c r="J1501" s="5">
        <v>46157</v>
      </c>
      <c r="K1501" s="3" t="str" cm="1">
        <f t="array" ref="K1501">_xlfn.LET(_xlpm.d,UPPER(TRIM(CLEAN(SUBSTITUTE(F1501,CHAR(160),"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02" spans="2:11" hidden="1" x14ac:dyDescent="0.25">
      <c r="B1502" s="20">
        <v>45800</v>
      </c>
      <c r="C1502" s="2" t="s">
        <v>1</v>
      </c>
      <c r="D1502" s="2" t="s">
        <v>1425</v>
      </c>
      <c r="E1502" s="2" t="s">
        <v>154</v>
      </c>
      <c r="F1502" s="2" t="s">
        <v>1357</v>
      </c>
      <c r="G1502" s="5">
        <v>10</v>
      </c>
      <c r="H1502" s="5">
        <v>25.25</v>
      </c>
      <c r="I1502" s="5">
        <v>252.5</v>
      </c>
      <c r="J1502" s="5">
        <v>46409.5</v>
      </c>
      <c r="K1502" s="3" t="str" cm="1">
        <f t="array" ref="K1502">_xlfn.LET(_xlpm.d,UPPER(TRIM(CLEAN(SUBSTITUTE(F1502,CHAR(160),"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03" spans="2:11" hidden="1" x14ac:dyDescent="0.25">
      <c r="B1503" s="20">
        <v>45800</v>
      </c>
      <c r="C1503" s="2" t="s">
        <v>1</v>
      </c>
      <c r="D1503" s="2" t="s">
        <v>1426</v>
      </c>
      <c r="E1503" s="2" t="s">
        <v>236</v>
      </c>
      <c r="F1503" s="2" t="s">
        <v>1357</v>
      </c>
      <c r="G1503" s="5">
        <v>10</v>
      </c>
      <c r="H1503" s="5">
        <v>25.25</v>
      </c>
      <c r="I1503" s="5">
        <v>252.5</v>
      </c>
      <c r="J1503" s="5">
        <v>46662</v>
      </c>
      <c r="K1503" s="3" t="str" cm="1">
        <f t="array" ref="K1503">_xlfn.LET(_xlpm.d,UPPER(TRIM(CLEAN(SUBSTITUTE(F1503,CHAR(160),"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04" spans="2:11" hidden="1" x14ac:dyDescent="0.25">
      <c r="B1504" s="20">
        <v>45806</v>
      </c>
      <c r="C1504" s="2" t="s">
        <v>1</v>
      </c>
      <c r="D1504" s="2" t="s">
        <v>1427</v>
      </c>
      <c r="E1504" s="2" t="s">
        <v>160</v>
      </c>
      <c r="F1504" s="2" t="s">
        <v>1357</v>
      </c>
      <c r="G1504" s="5">
        <v>15</v>
      </c>
      <c r="H1504" s="5">
        <v>25.25</v>
      </c>
      <c r="I1504" s="5">
        <v>378.75</v>
      </c>
      <c r="J1504" s="5">
        <v>47040.75</v>
      </c>
      <c r="K1504" s="3" t="str" cm="1">
        <f t="array" ref="K1504">_xlfn.LET(_xlpm.d,UPPER(TRIM(CLEAN(SUBSTITUTE(F1504,CHAR(160),"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05" spans="2:11" hidden="1" x14ac:dyDescent="0.25">
      <c r="B1505" s="20">
        <v>45806</v>
      </c>
      <c r="C1505" s="2" t="s">
        <v>1</v>
      </c>
      <c r="D1505" s="2" t="s">
        <v>1428</v>
      </c>
      <c r="E1505" s="2" t="s">
        <v>192</v>
      </c>
      <c r="F1505" s="2" t="s">
        <v>1357</v>
      </c>
      <c r="G1505" s="5">
        <v>25</v>
      </c>
      <c r="H1505" s="5">
        <v>25.25</v>
      </c>
      <c r="I1505" s="5">
        <v>631.25</v>
      </c>
      <c r="J1505" s="5">
        <v>47672</v>
      </c>
      <c r="K1505" s="3" t="str" cm="1">
        <f t="array" ref="K1505">_xlfn.LET(_xlpm.d,UPPER(TRIM(CLEAN(SUBSTITUTE(F1505,CHAR(160),"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06" spans="2:11" hidden="1" x14ac:dyDescent="0.25">
      <c r="B1506" s="20">
        <v>45806</v>
      </c>
      <c r="C1506" s="2" t="s">
        <v>1</v>
      </c>
      <c r="D1506" s="2" t="s">
        <v>566</v>
      </c>
      <c r="E1506" s="2" t="s">
        <v>180</v>
      </c>
      <c r="F1506" s="2" t="s">
        <v>1357</v>
      </c>
      <c r="G1506" s="5">
        <v>20</v>
      </c>
      <c r="H1506" s="5">
        <v>25.25</v>
      </c>
      <c r="I1506" s="5">
        <v>505</v>
      </c>
      <c r="J1506" s="5">
        <v>48177</v>
      </c>
      <c r="K1506" s="3" t="str" cm="1">
        <f t="array" ref="K1506">_xlfn.LET(_xlpm.d,UPPER(TRIM(CLEAN(SUBSTITUTE(F1506,CHAR(160),"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07" spans="2:11" hidden="1" x14ac:dyDescent="0.25">
      <c r="B1507" s="20">
        <v>45813</v>
      </c>
      <c r="C1507" s="2" t="s">
        <v>1</v>
      </c>
      <c r="D1507" s="2" t="s">
        <v>578</v>
      </c>
      <c r="E1507" s="2" t="s">
        <v>135</v>
      </c>
      <c r="F1507" s="2" t="s">
        <v>1357</v>
      </c>
      <c r="G1507" s="5">
        <v>10</v>
      </c>
      <c r="H1507" s="5">
        <v>25.25</v>
      </c>
      <c r="I1507" s="5">
        <v>252.5</v>
      </c>
      <c r="J1507" s="5">
        <v>48429.5</v>
      </c>
      <c r="K1507" s="3" t="str" cm="1">
        <f t="array" ref="K1507">_xlfn.LET(_xlpm.d,UPPER(TRIM(CLEAN(SUBSTITUTE(F1507,CHAR(160),"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08" spans="2:11" hidden="1" x14ac:dyDescent="0.25">
      <c r="B1508" s="20">
        <v>45818</v>
      </c>
      <c r="C1508" s="2" t="s">
        <v>1</v>
      </c>
      <c r="D1508" s="2" t="s">
        <v>585</v>
      </c>
      <c r="E1508" s="2" t="s">
        <v>273</v>
      </c>
      <c r="F1508" s="2" t="s">
        <v>1357</v>
      </c>
      <c r="G1508" s="5">
        <v>10</v>
      </c>
      <c r="H1508" s="5">
        <v>25.25</v>
      </c>
      <c r="I1508" s="5">
        <v>252.5</v>
      </c>
      <c r="J1508" s="5">
        <v>48682</v>
      </c>
      <c r="K1508" s="3" t="str" cm="1">
        <f t="array" ref="K1508">_xlfn.LET(_xlpm.d,UPPER(TRIM(CLEAN(SUBSTITUTE(F1508,CHAR(160),"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09" spans="2:11" hidden="1" x14ac:dyDescent="0.25">
      <c r="B1509" s="20">
        <v>45818</v>
      </c>
      <c r="C1509" s="2" t="s">
        <v>1</v>
      </c>
      <c r="D1509" s="2" t="s">
        <v>1429</v>
      </c>
      <c r="E1509" s="2" t="s">
        <v>141</v>
      </c>
      <c r="F1509" s="2" t="s">
        <v>1357</v>
      </c>
      <c r="G1509" s="5">
        <v>10</v>
      </c>
      <c r="H1509" s="5">
        <v>25.25</v>
      </c>
      <c r="I1509" s="5">
        <v>252.5</v>
      </c>
      <c r="J1509" s="5">
        <v>48934.5</v>
      </c>
      <c r="K1509" s="3" t="str" cm="1">
        <f t="array" ref="K1509">_xlfn.LET(_xlpm.d,UPPER(TRIM(CLEAN(SUBSTITUTE(F1509,CHAR(160),"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10" spans="2:11" hidden="1" x14ac:dyDescent="0.25">
      <c r="B1510" s="20">
        <v>45818</v>
      </c>
      <c r="C1510" s="2" t="s">
        <v>1</v>
      </c>
      <c r="D1510" s="2" t="s">
        <v>1430</v>
      </c>
      <c r="E1510" s="2" t="s">
        <v>162</v>
      </c>
      <c r="F1510" s="2" t="s">
        <v>1357</v>
      </c>
      <c r="G1510" s="5">
        <v>25</v>
      </c>
      <c r="H1510" s="5">
        <v>25.25</v>
      </c>
      <c r="I1510" s="5">
        <v>631.25</v>
      </c>
      <c r="J1510" s="5">
        <v>49565.75</v>
      </c>
      <c r="K1510" s="3" t="str" cm="1">
        <f t="array" ref="K1510">_xlfn.LET(_xlpm.d,UPPER(TRIM(CLEAN(SUBSTITUTE(F1510,CHAR(160),"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11" spans="2:11" hidden="1" x14ac:dyDescent="0.25">
      <c r="B1511" s="20">
        <v>45820</v>
      </c>
      <c r="C1511" s="2" t="s">
        <v>1</v>
      </c>
      <c r="D1511" s="2" t="s">
        <v>1431</v>
      </c>
      <c r="E1511" s="2" t="s">
        <v>160</v>
      </c>
      <c r="F1511" s="2" t="s">
        <v>1357</v>
      </c>
      <c r="G1511" s="5">
        <v>10</v>
      </c>
      <c r="H1511" s="5">
        <v>25.25</v>
      </c>
      <c r="I1511" s="5">
        <v>252.5</v>
      </c>
      <c r="J1511" s="5">
        <v>49818.25</v>
      </c>
      <c r="K1511" s="3" t="str" cm="1">
        <f t="array" ref="K1511">_xlfn.LET(_xlpm.d,UPPER(TRIM(CLEAN(SUBSTITUTE(F1511,CHAR(160),"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12" spans="2:11" hidden="1" x14ac:dyDescent="0.25">
      <c r="B1512" s="20">
        <v>45826</v>
      </c>
      <c r="C1512" s="2" t="s">
        <v>1</v>
      </c>
      <c r="D1512" s="2" t="s">
        <v>1229</v>
      </c>
      <c r="E1512" s="2" t="s">
        <v>273</v>
      </c>
      <c r="F1512" s="2" t="s">
        <v>1357</v>
      </c>
      <c r="G1512" s="5">
        <v>10</v>
      </c>
      <c r="H1512" s="5">
        <v>25.25</v>
      </c>
      <c r="I1512" s="5">
        <v>252.5</v>
      </c>
      <c r="J1512" s="5">
        <v>50070.75</v>
      </c>
      <c r="K1512" s="3" t="str" cm="1">
        <f t="array" ref="K1512">_xlfn.LET(_xlpm.d,UPPER(TRIM(CLEAN(SUBSTITUTE(F1512,CHAR(160),"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13" spans="2:11" hidden="1" x14ac:dyDescent="0.25">
      <c r="B1513" s="20">
        <v>45826</v>
      </c>
      <c r="C1513" s="2" t="s">
        <v>1</v>
      </c>
      <c r="D1513" s="2" t="s">
        <v>593</v>
      </c>
      <c r="E1513" s="2" t="s">
        <v>158</v>
      </c>
      <c r="F1513" s="2" t="s">
        <v>1357</v>
      </c>
      <c r="G1513" s="5">
        <v>15</v>
      </c>
      <c r="H1513" s="5">
        <v>25.25</v>
      </c>
      <c r="I1513" s="5">
        <v>378.75</v>
      </c>
      <c r="J1513" s="5">
        <v>50449.5</v>
      </c>
      <c r="K1513" s="3" t="str" cm="1">
        <f t="array" ref="K1513">_xlfn.LET(_xlpm.d,UPPER(TRIM(CLEAN(SUBSTITUTE(F1513,CHAR(160),"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14" spans="2:11" hidden="1" x14ac:dyDescent="0.25">
      <c r="B1514" s="20">
        <v>45826</v>
      </c>
      <c r="C1514" s="2" t="s">
        <v>1</v>
      </c>
      <c r="D1514" s="2" t="s">
        <v>1004</v>
      </c>
      <c r="E1514" s="2" t="s">
        <v>154</v>
      </c>
      <c r="F1514" s="2" t="s">
        <v>1357</v>
      </c>
      <c r="G1514" s="5">
        <v>10</v>
      </c>
      <c r="H1514" s="5">
        <v>25.25</v>
      </c>
      <c r="I1514" s="5">
        <v>252.5</v>
      </c>
      <c r="J1514" s="5">
        <v>50702</v>
      </c>
      <c r="K1514" s="3" t="str" cm="1">
        <f t="array" ref="K1514">_xlfn.LET(_xlpm.d,UPPER(TRIM(CLEAN(SUBSTITUTE(F1514,CHAR(160),"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15" spans="2:11" hidden="1" x14ac:dyDescent="0.25">
      <c r="B1515" s="20">
        <v>45831</v>
      </c>
      <c r="C1515" s="2" t="s">
        <v>1</v>
      </c>
      <c r="D1515" s="2" t="s">
        <v>599</v>
      </c>
      <c r="E1515" s="2" t="s">
        <v>180</v>
      </c>
      <c r="F1515" s="2" t="s">
        <v>1357</v>
      </c>
      <c r="G1515" s="5">
        <v>15</v>
      </c>
      <c r="H1515" s="5">
        <v>25.25</v>
      </c>
      <c r="I1515" s="5">
        <v>378.75</v>
      </c>
      <c r="J1515" s="5">
        <v>51080.75</v>
      </c>
      <c r="K1515" s="3" t="str" cm="1">
        <f t="array" ref="K1515">_xlfn.LET(_xlpm.d,UPPER(TRIM(CLEAN(SUBSTITUTE(F1515,CHAR(160),"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16" spans="2:11" hidden="1" x14ac:dyDescent="0.25">
      <c r="B1516" s="20">
        <v>45832</v>
      </c>
      <c r="C1516" s="2" t="s">
        <v>1</v>
      </c>
      <c r="D1516" s="2" t="s">
        <v>602</v>
      </c>
      <c r="E1516" s="2" t="s">
        <v>156</v>
      </c>
      <c r="F1516" s="2" t="s">
        <v>1357</v>
      </c>
      <c r="G1516" s="5">
        <v>5</v>
      </c>
      <c r="H1516" s="5">
        <v>25.25</v>
      </c>
      <c r="I1516" s="5">
        <v>126.25</v>
      </c>
      <c r="J1516" s="5">
        <v>51207</v>
      </c>
      <c r="K1516" s="3" t="str" cm="1">
        <f t="array" ref="K1516">_xlfn.LET(_xlpm.d,UPPER(TRIM(CLEAN(SUBSTITUTE(F1516,CHAR(160),"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17" spans="2:11" hidden="1" x14ac:dyDescent="0.25">
      <c r="B1517" s="20">
        <v>45846</v>
      </c>
      <c r="C1517" s="2" t="s">
        <v>1</v>
      </c>
      <c r="D1517" s="2" t="s">
        <v>615</v>
      </c>
      <c r="E1517" s="2" t="s">
        <v>147</v>
      </c>
      <c r="F1517" s="2" t="s">
        <v>1357</v>
      </c>
      <c r="G1517" s="5">
        <v>12</v>
      </c>
      <c r="H1517" s="5">
        <v>25.25</v>
      </c>
      <c r="I1517" s="5">
        <v>303</v>
      </c>
      <c r="J1517" s="5">
        <v>51510</v>
      </c>
      <c r="K1517" s="3" t="str" cm="1">
        <f t="array" ref="K1517">_xlfn.LET(_xlpm.d,UPPER(TRIM(CLEAN(SUBSTITUTE(F1517,CHAR(160),"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18" spans="2:11" hidden="1" x14ac:dyDescent="0.25">
      <c r="B1518" s="20">
        <v>45848</v>
      </c>
      <c r="C1518" s="2" t="s">
        <v>1</v>
      </c>
      <c r="D1518" s="2" t="s">
        <v>1432</v>
      </c>
      <c r="E1518" s="2" t="s">
        <v>160</v>
      </c>
      <c r="F1518" s="2" t="s">
        <v>1357</v>
      </c>
      <c r="G1518" s="5">
        <v>10</v>
      </c>
      <c r="H1518" s="5">
        <v>25.25</v>
      </c>
      <c r="I1518" s="5">
        <v>252.5</v>
      </c>
      <c r="J1518" s="5">
        <v>51762.5</v>
      </c>
      <c r="K1518" s="3" t="str" cm="1">
        <f t="array" ref="K1518">_xlfn.LET(_xlpm.d,UPPER(TRIM(CLEAN(SUBSTITUTE(F1518,CHAR(160),"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19" spans="2:11" hidden="1" x14ac:dyDescent="0.25">
      <c r="B1519" s="20">
        <v>45853</v>
      </c>
      <c r="C1519" s="2" t="s">
        <v>1</v>
      </c>
      <c r="D1519" s="2" t="s">
        <v>622</v>
      </c>
      <c r="E1519" s="2" t="s">
        <v>162</v>
      </c>
      <c r="F1519" s="2" t="s">
        <v>1357</v>
      </c>
      <c r="G1519" s="5">
        <v>15</v>
      </c>
      <c r="H1519" s="5">
        <v>25.25</v>
      </c>
      <c r="I1519" s="5">
        <v>378.75</v>
      </c>
      <c r="J1519" s="5">
        <v>52141.25</v>
      </c>
      <c r="K1519" s="3" t="str" cm="1">
        <f t="array" ref="K1519">_xlfn.LET(_xlpm.d,UPPER(TRIM(CLEAN(SUBSTITUTE(F1519,CHAR(160),"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20" spans="2:11" hidden="1" x14ac:dyDescent="0.25">
      <c r="B1520" s="20">
        <v>45896</v>
      </c>
      <c r="C1520" s="2" t="s">
        <v>1</v>
      </c>
      <c r="D1520" s="2" t="s">
        <v>664</v>
      </c>
      <c r="E1520" s="2" t="s">
        <v>149</v>
      </c>
      <c r="F1520" s="2" t="s">
        <v>1357</v>
      </c>
      <c r="G1520" s="5">
        <v>20</v>
      </c>
      <c r="H1520" s="5">
        <v>25.25</v>
      </c>
      <c r="I1520" s="5">
        <v>505</v>
      </c>
      <c r="J1520" s="5">
        <v>52646.25</v>
      </c>
      <c r="K1520" s="3" t="str" cm="1">
        <f t="array" ref="K1520">_xlfn.LET(_xlpm.d,UPPER(TRIM(CLEAN(SUBSTITUTE(F1520,CHAR(160),"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21" spans="2:11" hidden="1" x14ac:dyDescent="0.25">
      <c r="B1521" s="20">
        <v>45902</v>
      </c>
      <c r="C1521" s="2" t="s">
        <v>1</v>
      </c>
      <c r="D1521" s="2" t="s">
        <v>1433</v>
      </c>
      <c r="E1521" s="2" t="s">
        <v>162</v>
      </c>
      <c r="F1521" s="2" t="s">
        <v>1357</v>
      </c>
      <c r="G1521" s="5">
        <v>20</v>
      </c>
      <c r="H1521" s="5">
        <v>25.25</v>
      </c>
      <c r="I1521" s="5">
        <v>505</v>
      </c>
      <c r="J1521" s="5">
        <v>53151.25</v>
      </c>
      <c r="K1521" s="3" t="str" cm="1">
        <f t="array" ref="K1521">_xlfn.LET(_xlpm.d,UPPER(TRIM(CLEAN(SUBSTITUTE(F1521,CHAR(160),"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22" spans="2:11" hidden="1" x14ac:dyDescent="0.25">
      <c r="B1522" s="20">
        <v>45903</v>
      </c>
      <c r="C1522" s="2" t="s">
        <v>1</v>
      </c>
      <c r="D1522" s="2" t="s">
        <v>678</v>
      </c>
      <c r="E1522" s="2" t="s">
        <v>149</v>
      </c>
      <c r="F1522" s="2" t="s">
        <v>1357</v>
      </c>
      <c r="G1522" s="5">
        <v>10</v>
      </c>
      <c r="H1522" s="5">
        <v>25.25</v>
      </c>
      <c r="I1522" s="5">
        <v>252.5</v>
      </c>
      <c r="J1522" s="5">
        <v>53403.75</v>
      </c>
      <c r="K1522" s="3" t="str" cm="1">
        <f t="array" ref="K1522">_xlfn.LET(_xlpm.d,UPPER(TRIM(CLEAN(SUBSTITUTE(F1522,CHAR(160),"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23" spans="2:11" hidden="1" x14ac:dyDescent="0.25">
      <c r="B1523" s="20">
        <v>45904</v>
      </c>
      <c r="C1523" s="2" t="s">
        <v>1</v>
      </c>
      <c r="D1523" s="2" t="s">
        <v>681</v>
      </c>
      <c r="E1523" s="2" t="s">
        <v>135</v>
      </c>
      <c r="F1523" s="2" t="s">
        <v>1357</v>
      </c>
      <c r="G1523" s="5">
        <v>12</v>
      </c>
      <c r="H1523" s="5">
        <v>25.25</v>
      </c>
      <c r="I1523" s="5">
        <v>303</v>
      </c>
      <c r="J1523" s="5">
        <v>53706.75</v>
      </c>
      <c r="K1523" s="3" t="str" cm="1">
        <f t="array" ref="K1523">_xlfn.LET(_xlpm.d,UPPER(TRIM(CLEAN(SUBSTITUTE(F1523,CHAR(160),"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24" spans="2:11" hidden="1" x14ac:dyDescent="0.25">
      <c r="B1524" s="20">
        <v>45905</v>
      </c>
      <c r="C1524" s="2" t="s">
        <v>1</v>
      </c>
      <c r="D1524" s="2" t="s">
        <v>1434</v>
      </c>
      <c r="E1524" s="2" t="s">
        <v>160</v>
      </c>
      <c r="F1524" s="2" t="s">
        <v>1357</v>
      </c>
      <c r="G1524" s="5">
        <v>20</v>
      </c>
      <c r="H1524" s="5">
        <v>25.25</v>
      </c>
      <c r="I1524" s="5">
        <v>505</v>
      </c>
      <c r="J1524" s="5">
        <v>54211.75</v>
      </c>
      <c r="K1524" s="3" t="str" cm="1">
        <f t="array" ref="K1524">_xlfn.LET(_xlpm.d,UPPER(TRIM(CLEAN(SUBSTITUTE(F1524,CHAR(160),"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25" spans="2:11" hidden="1" x14ac:dyDescent="0.25">
      <c r="B1525" s="20">
        <v>45905</v>
      </c>
      <c r="C1525" s="2" t="s">
        <v>1</v>
      </c>
      <c r="D1525" s="2" t="s">
        <v>688</v>
      </c>
      <c r="E1525" s="2" t="s">
        <v>154</v>
      </c>
      <c r="F1525" s="2" t="s">
        <v>1357</v>
      </c>
      <c r="G1525" s="5">
        <v>30</v>
      </c>
      <c r="H1525" s="5">
        <v>25.25</v>
      </c>
      <c r="I1525" s="5">
        <v>757.5</v>
      </c>
      <c r="J1525" s="5">
        <v>54969.25</v>
      </c>
      <c r="K1525" s="3" t="str" cm="1">
        <f t="array" ref="K1525">_xlfn.LET(_xlpm.d,UPPER(TRIM(CLEAN(SUBSTITUTE(F1525,CHAR(160),"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26" spans="2:11" hidden="1" x14ac:dyDescent="0.25">
      <c r="B1526" s="20">
        <v>45909</v>
      </c>
      <c r="C1526" s="2" t="s">
        <v>1</v>
      </c>
      <c r="D1526" s="2" t="s">
        <v>1269</v>
      </c>
      <c r="E1526" s="2" t="s">
        <v>266</v>
      </c>
      <c r="F1526" s="2" t="s">
        <v>1357</v>
      </c>
      <c r="G1526" s="5">
        <v>20</v>
      </c>
      <c r="H1526" s="5">
        <v>25.25</v>
      </c>
      <c r="I1526" s="5">
        <v>505</v>
      </c>
      <c r="J1526" s="5">
        <v>55474.25</v>
      </c>
      <c r="K1526" s="3" t="str" cm="1">
        <f t="array" ref="K1526">_xlfn.LET(_xlpm.d,UPPER(TRIM(CLEAN(SUBSTITUTE(F1526,CHAR(160),"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27" spans="2:11" hidden="1" x14ac:dyDescent="0.25">
      <c r="B1527" s="20">
        <v>45909</v>
      </c>
      <c r="C1527" s="2" t="s">
        <v>1</v>
      </c>
      <c r="D1527" s="2" t="s">
        <v>1270</v>
      </c>
      <c r="E1527" s="2" t="s">
        <v>147</v>
      </c>
      <c r="F1527" s="2" t="s">
        <v>1357</v>
      </c>
      <c r="G1527" s="5">
        <v>25</v>
      </c>
      <c r="H1527" s="5">
        <v>25.25</v>
      </c>
      <c r="I1527" s="5">
        <v>631.25</v>
      </c>
      <c r="J1527" s="5">
        <v>56105.5</v>
      </c>
      <c r="K1527" s="3" t="str" cm="1">
        <f t="array" ref="K1527">_xlfn.LET(_xlpm.d,UPPER(TRIM(CLEAN(SUBSTITUTE(F1527,CHAR(160),"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28" spans="2:11" hidden="1" x14ac:dyDescent="0.25">
      <c r="B1528" s="20">
        <v>45909</v>
      </c>
      <c r="C1528" s="2" t="s">
        <v>1</v>
      </c>
      <c r="D1528" s="2" t="s">
        <v>1092</v>
      </c>
      <c r="E1528" s="2" t="s">
        <v>273</v>
      </c>
      <c r="F1528" s="2" t="s">
        <v>1357</v>
      </c>
      <c r="G1528" s="5">
        <v>25</v>
      </c>
      <c r="H1528" s="5">
        <v>25.25</v>
      </c>
      <c r="I1528" s="5">
        <v>631.25</v>
      </c>
      <c r="J1528" s="5">
        <v>56736.75</v>
      </c>
      <c r="K1528" s="3" t="str" cm="1">
        <f t="array" ref="K1528">_xlfn.LET(_xlpm.d,UPPER(TRIM(CLEAN(SUBSTITUTE(F1528,CHAR(160),"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29" spans="2:11" hidden="1" x14ac:dyDescent="0.25">
      <c r="B1529" s="20">
        <v>45909</v>
      </c>
      <c r="C1529" s="2" t="s">
        <v>1</v>
      </c>
      <c r="D1529" s="2" t="s">
        <v>1271</v>
      </c>
      <c r="E1529" s="2" t="s">
        <v>156</v>
      </c>
      <c r="F1529" s="2" t="s">
        <v>1357</v>
      </c>
      <c r="G1529" s="5">
        <v>20</v>
      </c>
      <c r="H1529" s="5">
        <v>25.25</v>
      </c>
      <c r="I1529" s="5">
        <v>505</v>
      </c>
      <c r="J1529" s="5">
        <v>57241.75</v>
      </c>
      <c r="K1529" s="3" t="str" cm="1">
        <f t="array" ref="K1529">_xlfn.LET(_xlpm.d,UPPER(TRIM(CLEAN(SUBSTITUTE(F1529,CHAR(160),"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30" spans="2:11" hidden="1" x14ac:dyDescent="0.25">
      <c r="B1530" s="20">
        <v>45909</v>
      </c>
      <c r="C1530" s="2" t="s">
        <v>1</v>
      </c>
      <c r="D1530" s="2" t="s">
        <v>1272</v>
      </c>
      <c r="E1530" s="2" t="s">
        <v>158</v>
      </c>
      <c r="F1530" s="2" t="s">
        <v>1357</v>
      </c>
      <c r="G1530" s="5">
        <v>20</v>
      </c>
      <c r="H1530" s="5">
        <v>25.25</v>
      </c>
      <c r="I1530" s="5">
        <v>505</v>
      </c>
      <c r="J1530" s="5">
        <v>57746.75</v>
      </c>
      <c r="K1530" s="3" t="str" cm="1">
        <f t="array" ref="K1530">_xlfn.LET(_xlpm.d,UPPER(TRIM(CLEAN(SUBSTITUTE(F1530,CHAR(160),"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31" spans="2:11" hidden="1" x14ac:dyDescent="0.25">
      <c r="B1531" s="20">
        <v>45909</v>
      </c>
      <c r="C1531" s="2" t="s">
        <v>1</v>
      </c>
      <c r="D1531" s="2" t="s">
        <v>690</v>
      </c>
      <c r="E1531" s="2" t="s">
        <v>141</v>
      </c>
      <c r="F1531" s="2" t="s">
        <v>1357</v>
      </c>
      <c r="G1531" s="5">
        <v>25</v>
      </c>
      <c r="H1531" s="5">
        <v>25.25</v>
      </c>
      <c r="I1531" s="5">
        <v>631.25</v>
      </c>
      <c r="J1531" s="5">
        <v>58378</v>
      </c>
      <c r="K1531" s="3" t="str" cm="1">
        <f t="array" ref="K1531">_xlfn.LET(_xlpm.d,UPPER(TRIM(CLEAN(SUBSTITUTE(F1531,CHAR(160),"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32" spans="2:11" hidden="1" x14ac:dyDescent="0.25">
      <c r="B1532" s="20">
        <v>45909</v>
      </c>
      <c r="C1532" s="2" t="s">
        <v>1</v>
      </c>
      <c r="D1532" s="2" t="s">
        <v>1273</v>
      </c>
      <c r="E1532" s="2" t="s">
        <v>162</v>
      </c>
      <c r="F1532" s="2" t="s">
        <v>1357</v>
      </c>
      <c r="G1532" s="5">
        <v>25</v>
      </c>
      <c r="H1532" s="5">
        <v>25.25</v>
      </c>
      <c r="I1532" s="5">
        <v>631.25</v>
      </c>
      <c r="J1532" s="5">
        <v>59009.25</v>
      </c>
      <c r="K1532" s="3" t="str" cm="1">
        <f t="array" ref="K1532">_xlfn.LET(_xlpm.d,UPPER(TRIM(CLEAN(SUBSTITUTE(F1532,CHAR(160),"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33" spans="2:11" hidden="1" x14ac:dyDescent="0.25">
      <c r="B1533" s="20">
        <v>45911</v>
      </c>
      <c r="C1533" s="2" t="s">
        <v>1</v>
      </c>
      <c r="D1533" s="2" t="s">
        <v>695</v>
      </c>
      <c r="E1533" s="2" t="s">
        <v>135</v>
      </c>
      <c r="F1533" s="2" t="s">
        <v>1357</v>
      </c>
      <c r="G1533" s="5">
        <v>20</v>
      </c>
      <c r="H1533" s="5">
        <v>25.25</v>
      </c>
      <c r="I1533" s="5">
        <v>505</v>
      </c>
      <c r="J1533" s="5">
        <v>59514.25</v>
      </c>
      <c r="K1533" s="3" t="str" cm="1">
        <f t="array" ref="K1533">_xlfn.LET(_xlpm.d,UPPER(TRIM(CLEAN(SUBSTITUTE(F1533,CHAR(160),"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34" spans="2:11" hidden="1" x14ac:dyDescent="0.25">
      <c r="B1534" s="20">
        <v>45916</v>
      </c>
      <c r="C1534" s="2" t="s">
        <v>1</v>
      </c>
      <c r="D1534" s="2" t="s">
        <v>1435</v>
      </c>
      <c r="E1534" s="2" t="s">
        <v>147</v>
      </c>
      <c r="F1534" s="2" t="s">
        <v>1357</v>
      </c>
      <c r="G1534" s="5">
        <v>15</v>
      </c>
      <c r="H1534" s="5">
        <v>25.25</v>
      </c>
      <c r="I1534" s="5">
        <v>378.75</v>
      </c>
      <c r="J1534" s="5">
        <v>59893</v>
      </c>
      <c r="K1534" s="3" t="str" cm="1">
        <f t="array" ref="K1534">_xlfn.LET(_xlpm.d,UPPER(TRIM(CLEAN(SUBSTITUTE(F1534,CHAR(160),"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35" spans="2:11" hidden="1" x14ac:dyDescent="0.25">
      <c r="B1535" s="20">
        <v>45916</v>
      </c>
      <c r="C1535" s="2" t="s">
        <v>1</v>
      </c>
      <c r="D1535" s="2" t="s">
        <v>1101</v>
      </c>
      <c r="E1535" s="2" t="s">
        <v>273</v>
      </c>
      <c r="F1535" s="2" t="s">
        <v>1357</v>
      </c>
      <c r="G1535" s="5">
        <v>20</v>
      </c>
      <c r="H1535" s="5">
        <v>25.25</v>
      </c>
      <c r="I1535" s="5">
        <v>505</v>
      </c>
      <c r="J1535" s="5">
        <v>60398</v>
      </c>
      <c r="K1535" s="3" t="str" cm="1">
        <f t="array" ref="K1535">_xlfn.LET(_xlpm.d,UPPER(TRIM(CLEAN(SUBSTITUTE(F1535,CHAR(160),"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36" spans="2:11" hidden="1" x14ac:dyDescent="0.25">
      <c r="B1536" s="20">
        <v>45920</v>
      </c>
      <c r="C1536" s="2" t="s">
        <v>1</v>
      </c>
      <c r="D1536" s="2" t="s">
        <v>1436</v>
      </c>
      <c r="E1536" s="2" t="s">
        <v>149</v>
      </c>
      <c r="F1536" s="2" t="s">
        <v>1357</v>
      </c>
      <c r="G1536" s="5">
        <v>16</v>
      </c>
      <c r="H1536" s="5">
        <v>25.25</v>
      </c>
      <c r="I1536" s="5">
        <v>404</v>
      </c>
      <c r="J1536" s="5">
        <v>60802</v>
      </c>
      <c r="K1536" s="3" t="str" cm="1">
        <f t="array" ref="K1536">_xlfn.LET(_xlpm.d,UPPER(TRIM(CLEAN(SUBSTITUTE(F1536,CHAR(160),"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37" spans="2:11" hidden="1" x14ac:dyDescent="0.25">
      <c r="B1537" s="20">
        <v>45929</v>
      </c>
      <c r="C1537" s="2" t="s">
        <v>1</v>
      </c>
      <c r="D1537" s="2" t="s">
        <v>1437</v>
      </c>
      <c r="E1537" s="2" t="s">
        <v>135</v>
      </c>
      <c r="F1537" s="2" t="s">
        <v>1357</v>
      </c>
      <c r="G1537" s="5">
        <v>25</v>
      </c>
      <c r="H1537" s="5">
        <v>25.25</v>
      </c>
      <c r="I1537" s="5">
        <v>631.25</v>
      </c>
      <c r="J1537" s="5">
        <v>61433.25</v>
      </c>
      <c r="K1537" s="3" t="str" cm="1">
        <f t="array" ref="K1537">_xlfn.LET(_xlpm.d,UPPER(TRIM(CLEAN(SUBSTITUTE(F1537,CHAR(160),"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38" spans="2:11" hidden="1" x14ac:dyDescent="0.25">
      <c r="B1538" s="20">
        <v>45930</v>
      </c>
      <c r="C1538" s="2" t="s">
        <v>1</v>
      </c>
      <c r="D1538" s="2" t="s">
        <v>1438</v>
      </c>
      <c r="E1538" s="2" t="s">
        <v>266</v>
      </c>
      <c r="F1538" s="2" t="s">
        <v>1357</v>
      </c>
      <c r="G1538" s="5">
        <v>25</v>
      </c>
      <c r="H1538" s="5">
        <v>25.25</v>
      </c>
      <c r="I1538" s="5">
        <v>631.25</v>
      </c>
      <c r="J1538" s="5">
        <v>62064.5</v>
      </c>
      <c r="K1538" s="3" t="str" cm="1">
        <f t="array" ref="K1538">_xlfn.LET(_xlpm.d,UPPER(TRIM(CLEAN(SUBSTITUTE(F1538,CHAR(160),"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39" spans="2:11" hidden="1" x14ac:dyDescent="0.25">
      <c r="B1539" s="20">
        <v>45930</v>
      </c>
      <c r="C1539" s="2" t="s">
        <v>1</v>
      </c>
      <c r="D1539" s="2" t="s">
        <v>1130</v>
      </c>
      <c r="E1539" s="2" t="s">
        <v>273</v>
      </c>
      <c r="F1539" s="2" t="s">
        <v>1357</v>
      </c>
      <c r="G1539" s="5">
        <v>25</v>
      </c>
      <c r="H1539" s="5">
        <v>25.25</v>
      </c>
      <c r="I1539" s="5">
        <v>631.25</v>
      </c>
      <c r="J1539" s="5">
        <v>62695.75</v>
      </c>
      <c r="K1539" s="3" t="str" cm="1">
        <f t="array" ref="K1539">_xlfn.LET(_xlpm.d,UPPER(TRIM(CLEAN(SUBSTITUTE(F1539,CHAR(160),"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40" spans="2:11" hidden="1" x14ac:dyDescent="0.25">
      <c r="B1540" s="20">
        <v>45930</v>
      </c>
      <c r="C1540" s="2" t="s">
        <v>1</v>
      </c>
      <c r="D1540" s="2" t="s">
        <v>1439</v>
      </c>
      <c r="E1540" s="2" t="s">
        <v>158</v>
      </c>
      <c r="F1540" s="2" t="s">
        <v>1357</v>
      </c>
      <c r="G1540" s="5">
        <v>25</v>
      </c>
      <c r="H1540" s="5">
        <v>25.25</v>
      </c>
      <c r="I1540" s="5">
        <v>631.25</v>
      </c>
      <c r="J1540" s="5">
        <v>63327</v>
      </c>
      <c r="K1540" s="3" t="str" cm="1">
        <f t="array" ref="K1540">_xlfn.LET(_xlpm.d,UPPER(TRIM(CLEAN(SUBSTITUTE(F1540,CHAR(160),"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41" spans="2:11" hidden="1" x14ac:dyDescent="0.25">
      <c r="B1541" s="20">
        <v>45930</v>
      </c>
      <c r="C1541" s="2" t="s">
        <v>1</v>
      </c>
      <c r="D1541" s="2" t="s">
        <v>1131</v>
      </c>
      <c r="E1541" s="2" t="s">
        <v>156</v>
      </c>
      <c r="F1541" s="2" t="s">
        <v>1357</v>
      </c>
      <c r="G1541" s="5">
        <v>20</v>
      </c>
      <c r="H1541" s="5">
        <v>25.25</v>
      </c>
      <c r="I1541" s="5">
        <v>505</v>
      </c>
      <c r="J1541" s="5">
        <v>63832</v>
      </c>
      <c r="K1541" s="3" t="str" cm="1">
        <f t="array" ref="K1541">_xlfn.LET(_xlpm.d,UPPER(TRIM(CLEAN(SUBSTITUTE(F1541,CHAR(160),"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42" spans="2:11" hidden="1" x14ac:dyDescent="0.25">
      <c r="B1542" s="20">
        <v>45930</v>
      </c>
      <c r="C1542" s="2" t="s">
        <v>1</v>
      </c>
      <c r="D1542" s="2" t="s">
        <v>1440</v>
      </c>
      <c r="E1542" s="2" t="s">
        <v>141</v>
      </c>
      <c r="F1542" s="2" t="s">
        <v>1357</v>
      </c>
      <c r="G1542" s="5">
        <v>25</v>
      </c>
      <c r="H1542" s="5">
        <v>25.25</v>
      </c>
      <c r="I1542" s="5">
        <v>631.25</v>
      </c>
      <c r="J1542" s="5">
        <v>64463.25</v>
      </c>
      <c r="K1542" s="3" t="str" cm="1">
        <f t="array" ref="K1542">_xlfn.LET(_xlpm.d,UPPER(TRIM(CLEAN(SUBSTITUTE(F1542,CHAR(160),"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43" spans="2:11" hidden="1" x14ac:dyDescent="0.25">
      <c r="B1543" s="20">
        <v>45930</v>
      </c>
      <c r="C1543" s="2" t="s">
        <v>1</v>
      </c>
      <c r="D1543" s="2" t="s">
        <v>1441</v>
      </c>
      <c r="E1543" s="2" t="s">
        <v>147</v>
      </c>
      <c r="F1543" s="2" t="s">
        <v>1357</v>
      </c>
      <c r="G1543" s="5">
        <v>25</v>
      </c>
      <c r="H1543" s="5">
        <v>25.25</v>
      </c>
      <c r="I1543" s="5">
        <v>631.25</v>
      </c>
      <c r="J1543" s="5">
        <v>65094.5</v>
      </c>
      <c r="K1543" s="3" t="str" cm="1">
        <f t="array" ref="K1543">_xlfn.LET(_xlpm.d,UPPER(TRIM(CLEAN(SUBSTITUTE(F1543,CHAR(160),"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44" spans="2:11" hidden="1" x14ac:dyDescent="0.25">
      <c r="B1544" s="20">
        <v>45932</v>
      </c>
      <c r="C1544" s="2" t="s">
        <v>1</v>
      </c>
      <c r="D1544" s="2" t="s">
        <v>1132</v>
      </c>
      <c r="E1544" s="2" t="s">
        <v>192</v>
      </c>
      <c r="F1544" s="2" t="s">
        <v>1357</v>
      </c>
      <c r="G1544" s="5">
        <v>25</v>
      </c>
      <c r="H1544" s="5">
        <v>25.25</v>
      </c>
      <c r="I1544" s="5">
        <v>631.25</v>
      </c>
      <c r="J1544" s="5">
        <v>65725.75</v>
      </c>
      <c r="K1544" s="3" t="str" cm="1">
        <f t="array" ref="K1544">_xlfn.LET(_xlpm.d,UPPER(TRIM(CLEAN(SUBSTITUTE(F1544,CHAR(160),"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45" spans="2:11" hidden="1" x14ac:dyDescent="0.25">
      <c r="B1545" s="20">
        <v>45932</v>
      </c>
      <c r="C1545" s="2" t="s">
        <v>1</v>
      </c>
      <c r="D1545" s="2" t="s">
        <v>1275</v>
      </c>
      <c r="E1545" s="2" t="s">
        <v>160</v>
      </c>
      <c r="F1545" s="2" t="s">
        <v>1357</v>
      </c>
      <c r="G1545" s="5">
        <v>25</v>
      </c>
      <c r="H1545" s="5">
        <v>25.25</v>
      </c>
      <c r="I1545" s="5">
        <v>631.25</v>
      </c>
      <c r="J1545" s="5">
        <v>66357</v>
      </c>
      <c r="K1545" s="3" t="str" cm="1">
        <f t="array" ref="K1545">_xlfn.LET(_xlpm.d,UPPER(TRIM(CLEAN(SUBSTITUTE(F1545,CHAR(160),"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46" spans="2:11" hidden="1" x14ac:dyDescent="0.25">
      <c r="B1546" s="20">
        <v>45932</v>
      </c>
      <c r="C1546" s="2" t="s">
        <v>1</v>
      </c>
      <c r="D1546" s="2" t="s">
        <v>1134</v>
      </c>
      <c r="E1546" s="2" t="s">
        <v>149</v>
      </c>
      <c r="F1546" s="2" t="s">
        <v>1357</v>
      </c>
      <c r="G1546" s="5">
        <v>25</v>
      </c>
      <c r="H1546" s="5">
        <v>25.25</v>
      </c>
      <c r="I1546" s="5">
        <v>631.25</v>
      </c>
      <c r="J1546" s="5">
        <v>66988.25</v>
      </c>
      <c r="K1546" s="3" t="str" cm="1">
        <f t="array" ref="K1546">_xlfn.LET(_xlpm.d,UPPER(TRIM(CLEAN(SUBSTITUTE(F1546,CHAR(160),"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47" spans="2:11" hidden="1" x14ac:dyDescent="0.25">
      <c r="B1547" s="20">
        <v>45932</v>
      </c>
      <c r="C1547" s="2" t="s">
        <v>1</v>
      </c>
      <c r="D1547" s="2" t="s">
        <v>1442</v>
      </c>
      <c r="E1547" s="2" t="s">
        <v>279</v>
      </c>
      <c r="F1547" s="2" t="s">
        <v>1357</v>
      </c>
      <c r="G1547" s="5">
        <v>20</v>
      </c>
      <c r="H1547" s="5">
        <v>25.25</v>
      </c>
      <c r="I1547" s="5">
        <v>505</v>
      </c>
      <c r="J1547" s="5">
        <v>67493.25</v>
      </c>
      <c r="K1547" s="3" t="str" cm="1">
        <f t="array" ref="K1547">_xlfn.LET(_xlpm.d,UPPER(TRIM(CLEAN(SUBSTITUTE(F1547,CHAR(160),"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48" spans="2:11" hidden="1" x14ac:dyDescent="0.25">
      <c r="B1548" s="20">
        <v>45933</v>
      </c>
      <c r="C1548" s="2" t="s">
        <v>1</v>
      </c>
      <c r="D1548" s="2" t="s">
        <v>1443</v>
      </c>
      <c r="E1548" s="2" t="s">
        <v>238</v>
      </c>
      <c r="F1548" s="2" t="s">
        <v>1357</v>
      </c>
      <c r="G1548" s="5">
        <v>25</v>
      </c>
      <c r="H1548" s="5">
        <v>25.25</v>
      </c>
      <c r="I1548" s="5">
        <v>631.25</v>
      </c>
      <c r="J1548" s="5">
        <v>68124.5</v>
      </c>
      <c r="K1548" s="3" t="str" cm="1">
        <f t="array" ref="K1548">_xlfn.LET(_xlpm.d,UPPER(TRIM(CLEAN(SUBSTITUTE(F1548,CHAR(160),"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49" spans="2:11" hidden="1" x14ac:dyDescent="0.25">
      <c r="B1549" s="20">
        <v>45933</v>
      </c>
      <c r="C1549" s="2" t="s">
        <v>1</v>
      </c>
      <c r="D1549" s="2" t="s">
        <v>1444</v>
      </c>
      <c r="E1549" s="2" t="s">
        <v>236</v>
      </c>
      <c r="F1549" s="2" t="s">
        <v>1357</v>
      </c>
      <c r="G1549" s="5">
        <v>30</v>
      </c>
      <c r="H1549" s="5">
        <v>25.25</v>
      </c>
      <c r="I1549" s="5">
        <v>757.5</v>
      </c>
      <c r="J1549" s="5">
        <v>68882</v>
      </c>
      <c r="K1549" s="3" t="str" cm="1">
        <f t="array" ref="K1549">_xlfn.LET(_xlpm.d,UPPER(TRIM(CLEAN(SUBSTITUTE(F1549,CHAR(160),"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50" spans="2:11" hidden="1" x14ac:dyDescent="0.25">
      <c r="B1550" s="20">
        <v>45933</v>
      </c>
      <c r="C1550" s="2" t="s">
        <v>1</v>
      </c>
      <c r="D1550" s="2" t="s">
        <v>1135</v>
      </c>
      <c r="E1550" s="2" t="s">
        <v>154</v>
      </c>
      <c r="F1550" s="2" t="s">
        <v>1357</v>
      </c>
      <c r="G1550" s="5">
        <v>25</v>
      </c>
      <c r="H1550" s="5">
        <v>25.25</v>
      </c>
      <c r="I1550" s="5">
        <v>631.25</v>
      </c>
      <c r="J1550" s="5">
        <v>69513.25</v>
      </c>
      <c r="K1550" s="3" t="str" cm="1">
        <f t="array" ref="K1550">_xlfn.LET(_xlpm.d,UPPER(TRIM(CLEAN(SUBSTITUTE(F1550,CHAR(160),"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51" spans="2:11" hidden="1" x14ac:dyDescent="0.25">
      <c r="B1551" s="20">
        <v>45937</v>
      </c>
      <c r="C1551" s="2" t="s">
        <v>1</v>
      </c>
      <c r="D1551" s="2" t="s">
        <v>1445</v>
      </c>
      <c r="E1551" s="2" t="s">
        <v>156</v>
      </c>
      <c r="F1551" s="2" t="s">
        <v>1357</v>
      </c>
      <c r="G1551" s="5">
        <v>10</v>
      </c>
      <c r="H1551" s="5">
        <v>25.25</v>
      </c>
      <c r="I1551" s="5">
        <v>252.5</v>
      </c>
      <c r="J1551" s="5">
        <v>69765.75</v>
      </c>
      <c r="K1551" s="3" t="str" cm="1">
        <f t="array" ref="K1551">_xlfn.LET(_xlpm.d,UPPER(TRIM(CLEAN(SUBSTITUTE(F1551,CHAR(160),"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52" spans="2:11" hidden="1" x14ac:dyDescent="0.25">
      <c r="B1552" s="20">
        <v>45937</v>
      </c>
      <c r="C1552" s="2" t="s">
        <v>1</v>
      </c>
      <c r="D1552" s="2" t="s">
        <v>1446</v>
      </c>
      <c r="E1552" s="2" t="s">
        <v>158</v>
      </c>
      <c r="F1552" s="2" t="s">
        <v>1357</v>
      </c>
      <c r="G1552" s="5">
        <v>20</v>
      </c>
      <c r="H1552" s="5">
        <v>25.25</v>
      </c>
      <c r="I1552" s="5">
        <v>505</v>
      </c>
      <c r="J1552" s="5">
        <v>70270.75</v>
      </c>
      <c r="K1552" s="3" t="str" cm="1">
        <f t="array" ref="K1552">_xlfn.LET(_xlpm.d,UPPER(TRIM(CLEAN(SUBSTITUTE(F1552,CHAR(160),"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53" spans="2:11" hidden="1" x14ac:dyDescent="0.25">
      <c r="B1553" s="20">
        <v>45937</v>
      </c>
      <c r="C1553" s="2" t="s">
        <v>1</v>
      </c>
      <c r="D1553" s="2" t="s">
        <v>1447</v>
      </c>
      <c r="E1553" s="2" t="s">
        <v>273</v>
      </c>
      <c r="F1553" s="2" t="s">
        <v>1357</v>
      </c>
      <c r="G1553" s="5">
        <v>20</v>
      </c>
      <c r="H1553" s="5">
        <v>25.25</v>
      </c>
      <c r="I1553" s="5">
        <v>505</v>
      </c>
      <c r="J1553" s="5">
        <v>70775.75</v>
      </c>
      <c r="K1553" s="3" t="str" cm="1">
        <f t="array" ref="K1553">_xlfn.LET(_xlpm.d,UPPER(TRIM(CLEAN(SUBSTITUTE(F1553,CHAR(160),"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54" spans="2:11" hidden="1" x14ac:dyDescent="0.25">
      <c r="B1554" s="20">
        <v>45937</v>
      </c>
      <c r="C1554" s="2" t="s">
        <v>1</v>
      </c>
      <c r="D1554" s="2" t="s">
        <v>1448</v>
      </c>
      <c r="E1554" s="2" t="s">
        <v>141</v>
      </c>
      <c r="F1554" s="2" t="s">
        <v>1357</v>
      </c>
      <c r="G1554" s="5">
        <v>25</v>
      </c>
      <c r="H1554" s="5">
        <v>25.25</v>
      </c>
      <c r="I1554" s="5">
        <v>631.25</v>
      </c>
      <c r="J1554" s="5">
        <v>71407</v>
      </c>
      <c r="K1554" s="3" t="str" cm="1">
        <f t="array" ref="K1554">_xlfn.LET(_xlpm.d,UPPER(TRIM(CLEAN(SUBSTITUTE(F1554,CHAR(160),"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55" spans="2:11" hidden="1" x14ac:dyDescent="0.25">
      <c r="B1555" s="20">
        <v>45937</v>
      </c>
      <c r="C1555" s="2" t="s">
        <v>1</v>
      </c>
      <c r="D1555" s="2" t="s">
        <v>1449</v>
      </c>
      <c r="E1555" s="2" t="s">
        <v>266</v>
      </c>
      <c r="F1555" s="2" t="s">
        <v>1357</v>
      </c>
      <c r="G1555" s="5">
        <v>12</v>
      </c>
      <c r="H1555" s="5">
        <v>25.25</v>
      </c>
      <c r="I1555" s="5">
        <v>303</v>
      </c>
      <c r="J1555" s="5">
        <v>71710</v>
      </c>
      <c r="K1555" s="3" t="str" cm="1">
        <f t="array" ref="K1555">_xlfn.LET(_xlpm.d,UPPER(TRIM(CLEAN(SUBSTITUTE(F1555,CHAR(160),"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56" spans="2:11" hidden="1" x14ac:dyDescent="0.25">
      <c r="B1556" s="20">
        <v>45938</v>
      </c>
      <c r="C1556" s="2" t="s">
        <v>1</v>
      </c>
      <c r="D1556" s="2" t="s">
        <v>1450</v>
      </c>
      <c r="E1556" s="2" t="s">
        <v>261</v>
      </c>
      <c r="F1556" s="2" t="s">
        <v>1357</v>
      </c>
      <c r="G1556" s="5">
        <v>10</v>
      </c>
      <c r="H1556" s="5">
        <v>25.25</v>
      </c>
      <c r="I1556" s="5">
        <v>252.5</v>
      </c>
      <c r="J1556" s="5">
        <v>71962.5</v>
      </c>
      <c r="K1556" s="3" t="str" cm="1">
        <f t="array" ref="K1556">_xlfn.LET(_xlpm.d,UPPER(TRIM(CLEAN(SUBSTITUTE(F1556,CHAR(160),"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57" spans="2:11" hidden="1" x14ac:dyDescent="0.25">
      <c r="B1557" s="20">
        <v>45939</v>
      </c>
      <c r="C1557" s="2" t="s">
        <v>1</v>
      </c>
      <c r="D1557" s="2" t="s">
        <v>1451</v>
      </c>
      <c r="E1557" s="2" t="s">
        <v>135</v>
      </c>
      <c r="F1557" s="2" t="s">
        <v>1357</v>
      </c>
      <c r="G1557" s="5">
        <v>15</v>
      </c>
      <c r="H1557" s="5">
        <v>25.25</v>
      </c>
      <c r="I1557" s="5">
        <v>378.75</v>
      </c>
      <c r="J1557" s="5">
        <v>72341.25</v>
      </c>
      <c r="K1557" s="3" t="str" cm="1">
        <f t="array" ref="K1557">_xlfn.LET(_xlpm.d,UPPER(TRIM(CLEAN(SUBSTITUTE(F1557,CHAR(160),"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58" spans="2:11" hidden="1" x14ac:dyDescent="0.25">
      <c r="B1558" s="20">
        <v>45939</v>
      </c>
      <c r="C1558" s="2" t="s">
        <v>1</v>
      </c>
      <c r="D1558" s="2" t="s">
        <v>1452</v>
      </c>
      <c r="E1558" s="2" t="s">
        <v>168</v>
      </c>
      <c r="F1558" s="2" t="s">
        <v>1357</v>
      </c>
      <c r="G1558" s="5">
        <v>20</v>
      </c>
      <c r="H1558" s="5">
        <v>25.25</v>
      </c>
      <c r="I1558" s="5">
        <v>505</v>
      </c>
      <c r="J1558" s="5">
        <v>72846.25</v>
      </c>
      <c r="K1558" s="3" t="str" cm="1">
        <f t="array" ref="K1558">_xlfn.LET(_xlpm.d,UPPER(TRIM(CLEAN(SUBSTITUTE(F1558,CHAR(160),"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59" spans="2:11" hidden="1" x14ac:dyDescent="0.25">
      <c r="B1559" s="20">
        <v>45939</v>
      </c>
      <c r="C1559" s="2" t="s">
        <v>1</v>
      </c>
      <c r="D1559" s="2" t="s">
        <v>1453</v>
      </c>
      <c r="E1559" s="2" t="s">
        <v>180</v>
      </c>
      <c r="F1559" s="2" t="s">
        <v>1357</v>
      </c>
      <c r="G1559" s="5">
        <v>25</v>
      </c>
      <c r="H1559" s="5">
        <v>25.25</v>
      </c>
      <c r="I1559" s="5">
        <v>631.25</v>
      </c>
      <c r="J1559" s="5">
        <v>73477.5</v>
      </c>
      <c r="K1559" s="3" t="str" cm="1">
        <f t="array" ref="K1559">_xlfn.LET(_xlpm.d,UPPER(TRIM(CLEAN(SUBSTITUTE(F1559,CHAR(160),"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60" spans="2:11" hidden="1" x14ac:dyDescent="0.25">
      <c r="B1560" s="20">
        <v>45939</v>
      </c>
      <c r="C1560" s="2" t="s">
        <v>1</v>
      </c>
      <c r="D1560" s="2" t="s">
        <v>1454</v>
      </c>
      <c r="E1560" s="2" t="s">
        <v>192</v>
      </c>
      <c r="F1560" s="2" t="s">
        <v>1357</v>
      </c>
      <c r="G1560" s="5">
        <v>20</v>
      </c>
      <c r="H1560" s="5">
        <v>25.25</v>
      </c>
      <c r="I1560" s="5">
        <v>505</v>
      </c>
      <c r="J1560" s="5">
        <v>73982.5</v>
      </c>
      <c r="K1560" s="3" t="str" cm="1">
        <f t="array" ref="K1560">_xlfn.LET(_xlpm.d,UPPER(TRIM(CLEAN(SUBSTITUTE(F1560,CHAR(160),"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61" spans="2:11" hidden="1" x14ac:dyDescent="0.25">
      <c r="B1561" s="20">
        <v>45940</v>
      </c>
      <c r="C1561" s="2" t="s">
        <v>1</v>
      </c>
      <c r="D1561" s="2" t="s">
        <v>1455</v>
      </c>
      <c r="E1561" s="2" t="s">
        <v>154</v>
      </c>
      <c r="F1561" s="2" t="s">
        <v>1357</v>
      </c>
      <c r="G1561" s="5">
        <v>16</v>
      </c>
      <c r="H1561" s="5">
        <v>25.25</v>
      </c>
      <c r="I1561" s="5">
        <v>404</v>
      </c>
      <c r="J1561" s="5">
        <v>74386.5</v>
      </c>
      <c r="K1561" s="3" t="str" cm="1">
        <f t="array" ref="K1561">_xlfn.LET(_xlpm.d,UPPER(TRIM(CLEAN(SUBSTITUTE(F1561,CHAR(160),"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62" spans="2:11" hidden="1" x14ac:dyDescent="0.25">
      <c r="B1562" s="20">
        <v>45940</v>
      </c>
      <c r="C1562" s="2" t="s">
        <v>1</v>
      </c>
      <c r="D1562" s="2" t="s">
        <v>1456</v>
      </c>
      <c r="E1562" s="2" t="s">
        <v>236</v>
      </c>
      <c r="F1562" s="2" t="s">
        <v>1357</v>
      </c>
      <c r="G1562" s="5">
        <v>10</v>
      </c>
      <c r="H1562" s="5">
        <v>25.25</v>
      </c>
      <c r="I1562" s="5">
        <v>252.5</v>
      </c>
      <c r="J1562" s="5">
        <v>74639</v>
      </c>
      <c r="K1562" s="3" t="str" cm="1">
        <f t="array" ref="K1562">_xlfn.LET(_xlpm.d,UPPER(TRIM(CLEAN(SUBSTITUTE(F1562,CHAR(160),"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63" spans="2:11" hidden="1" x14ac:dyDescent="0.25">
      <c r="B1563" s="20">
        <v>45940</v>
      </c>
      <c r="C1563" s="2" t="s">
        <v>1</v>
      </c>
      <c r="D1563" s="2" t="s">
        <v>1457</v>
      </c>
      <c r="E1563" s="2" t="s">
        <v>288</v>
      </c>
      <c r="F1563" s="2" t="s">
        <v>1357</v>
      </c>
      <c r="G1563" s="5">
        <v>10</v>
      </c>
      <c r="H1563" s="5">
        <v>25.25</v>
      </c>
      <c r="I1563" s="5">
        <v>252.5</v>
      </c>
      <c r="J1563" s="5">
        <v>74891.5</v>
      </c>
      <c r="K1563" s="3" t="str" cm="1">
        <f t="array" ref="K1563">_xlfn.LET(_xlpm.d,UPPER(TRIM(CLEAN(SUBSTITUTE(F1563,CHAR(160),"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64" spans="2:11" hidden="1" x14ac:dyDescent="0.25">
      <c r="B1564" s="20">
        <v>45944</v>
      </c>
      <c r="C1564" s="2" t="s">
        <v>1</v>
      </c>
      <c r="D1564" s="2" t="s">
        <v>1458</v>
      </c>
      <c r="E1564" s="2" t="s">
        <v>143</v>
      </c>
      <c r="F1564" s="2" t="s">
        <v>1357</v>
      </c>
      <c r="G1564" s="5">
        <v>30</v>
      </c>
      <c r="H1564" s="5">
        <v>25.25</v>
      </c>
      <c r="I1564" s="5">
        <v>757.5</v>
      </c>
      <c r="J1564" s="5">
        <v>75649</v>
      </c>
      <c r="K1564" s="3" t="str" cm="1">
        <f t="array" ref="K1564">_xlfn.LET(_xlpm.d,UPPER(TRIM(CLEAN(SUBSTITUTE(F1564,CHAR(160),"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65" spans="2:11" hidden="1" x14ac:dyDescent="0.25">
      <c r="B1565" s="20">
        <v>45944</v>
      </c>
      <c r="C1565" s="2" t="s">
        <v>1</v>
      </c>
      <c r="D1565" s="2" t="s">
        <v>1459</v>
      </c>
      <c r="E1565" s="2" t="s">
        <v>273</v>
      </c>
      <c r="F1565" s="2" t="s">
        <v>1357</v>
      </c>
      <c r="G1565" s="5">
        <v>14</v>
      </c>
      <c r="H1565" s="5">
        <v>25.25</v>
      </c>
      <c r="I1565" s="5">
        <v>353.5</v>
      </c>
      <c r="J1565" s="5">
        <v>76002.5</v>
      </c>
      <c r="K1565" s="3" t="str" cm="1">
        <f t="array" ref="K1565">_xlfn.LET(_xlpm.d,UPPER(TRIM(CLEAN(SUBSTITUTE(F1565,CHAR(160),"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66" spans="2:11" hidden="1" x14ac:dyDescent="0.25">
      <c r="B1566" s="20">
        <v>45944</v>
      </c>
      <c r="C1566" s="2" t="s">
        <v>1</v>
      </c>
      <c r="D1566" s="2" t="s">
        <v>1276</v>
      </c>
      <c r="E1566" s="2" t="s">
        <v>156</v>
      </c>
      <c r="F1566" s="2" t="s">
        <v>1357</v>
      </c>
      <c r="G1566" s="5">
        <v>20</v>
      </c>
      <c r="H1566" s="5">
        <v>25.25</v>
      </c>
      <c r="I1566" s="5">
        <v>505</v>
      </c>
      <c r="J1566" s="5">
        <v>76507.5</v>
      </c>
      <c r="K1566" s="3" t="str" cm="1">
        <f t="array" ref="K1566">_xlfn.LET(_xlpm.d,UPPER(TRIM(CLEAN(SUBSTITUTE(F1566,CHAR(160),"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67" spans="2:11" hidden="1" x14ac:dyDescent="0.25">
      <c r="B1567" s="20">
        <v>45944</v>
      </c>
      <c r="C1567" s="2" t="s">
        <v>1</v>
      </c>
      <c r="D1567" s="2" t="s">
        <v>1277</v>
      </c>
      <c r="E1567" s="2" t="s">
        <v>162</v>
      </c>
      <c r="F1567" s="2" t="s">
        <v>1357</v>
      </c>
      <c r="G1567" s="5">
        <v>25</v>
      </c>
      <c r="H1567" s="5">
        <v>25.25</v>
      </c>
      <c r="I1567" s="5">
        <v>631.25</v>
      </c>
      <c r="J1567" s="5">
        <v>77138.75</v>
      </c>
      <c r="K1567" s="3" t="str" cm="1">
        <f t="array" ref="K1567">_xlfn.LET(_xlpm.d,UPPER(TRIM(CLEAN(SUBSTITUTE(F1567,CHAR(160),"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68" spans="2:11" hidden="1" x14ac:dyDescent="0.25">
      <c r="B1568" s="20">
        <v>45944</v>
      </c>
      <c r="C1568" s="2" t="s">
        <v>1</v>
      </c>
      <c r="D1568" s="2" t="s">
        <v>1278</v>
      </c>
      <c r="E1568" s="2" t="s">
        <v>158</v>
      </c>
      <c r="F1568" s="2" t="s">
        <v>1357</v>
      </c>
      <c r="G1568" s="5">
        <v>20</v>
      </c>
      <c r="H1568" s="5">
        <v>25.25</v>
      </c>
      <c r="I1568" s="5">
        <v>505</v>
      </c>
      <c r="J1568" s="5">
        <v>77643.75</v>
      </c>
      <c r="K1568" s="3" t="str" cm="1">
        <f t="array" ref="K1568">_xlfn.LET(_xlpm.d,UPPER(TRIM(CLEAN(SUBSTITUTE(F1568,CHAR(160),"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69" spans="2:11" hidden="1" x14ac:dyDescent="0.25">
      <c r="B1569" s="20">
        <v>45946</v>
      </c>
      <c r="C1569" s="2" t="s">
        <v>1</v>
      </c>
      <c r="D1569" s="2" t="s">
        <v>1281</v>
      </c>
      <c r="E1569" s="2" t="s">
        <v>192</v>
      </c>
      <c r="F1569" s="2" t="s">
        <v>1357</v>
      </c>
      <c r="G1569" s="5">
        <v>20</v>
      </c>
      <c r="H1569" s="5">
        <v>25.25</v>
      </c>
      <c r="I1569" s="5">
        <v>505</v>
      </c>
      <c r="J1569" s="5">
        <v>78148.75</v>
      </c>
      <c r="K1569" s="3" t="str" cm="1">
        <f t="array" ref="K1569">_xlfn.LET(_xlpm.d,UPPER(TRIM(CLEAN(SUBSTITUTE(F1569,CHAR(160),"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70" spans="2:11" hidden="1" x14ac:dyDescent="0.25">
      <c r="B1570" s="20">
        <v>45947</v>
      </c>
      <c r="C1570" s="2" t="s">
        <v>1</v>
      </c>
      <c r="D1570" s="2" t="s">
        <v>706</v>
      </c>
      <c r="E1570" s="2" t="s">
        <v>241</v>
      </c>
      <c r="F1570" s="2" t="s">
        <v>1357</v>
      </c>
      <c r="G1570" s="5">
        <v>10</v>
      </c>
      <c r="H1570" s="5">
        <v>25.25</v>
      </c>
      <c r="I1570" s="5">
        <v>252.5</v>
      </c>
      <c r="J1570" s="5">
        <v>78401.25</v>
      </c>
      <c r="K1570" s="3" t="str" cm="1">
        <f t="array" ref="K1570">_xlfn.LET(_xlpm.d,UPPER(TRIM(CLEAN(SUBSTITUTE(F1570,CHAR(160),"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71" spans="2:11" hidden="1" x14ac:dyDescent="0.25">
      <c r="B1571" s="20">
        <v>45973</v>
      </c>
      <c r="C1571" s="2" t="s">
        <v>1</v>
      </c>
      <c r="D1571" s="2" t="s">
        <v>1168</v>
      </c>
      <c r="E1571" s="2" t="s">
        <v>149</v>
      </c>
      <c r="F1571" s="2" t="s">
        <v>1357</v>
      </c>
      <c r="G1571" s="5">
        <v>25</v>
      </c>
      <c r="H1571" s="5">
        <v>25.25</v>
      </c>
      <c r="I1571" s="5">
        <v>631.25</v>
      </c>
      <c r="J1571" s="5">
        <v>79032.5</v>
      </c>
      <c r="K1571" s="3" t="str" cm="1">
        <f t="array" ref="K1571">_xlfn.LET(_xlpm.d,UPPER(TRIM(CLEAN(SUBSTITUTE(F1571,CHAR(160),"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72" spans="2:11" hidden="1" x14ac:dyDescent="0.25">
      <c r="B1572" s="20">
        <v>45974</v>
      </c>
      <c r="C1572" s="2" t="s">
        <v>1</v>
      </c>
      <c r="D1572" s="2" t="s">
        <v>1170</v>
      </c>
      <c r="E1572" s="2" t="s">
        <v>180</v>
      </c>
      <c r="F1572" s="2" t="s">
        <v>1357</v>
      </c>
      <c r="G1572" s="5">
        <v>14</v>
      </c>
      <c r="H1572" s="5">
        <v>25.25</v>
      </c>
      <c r="I1572" s="5">
        <v>353.5</v>
      </c>
      <c r="J1572" s="5">
        <v>79386</v>
      </c>
      <c r="K1572" s="3" t="str" cm="1">
        <f t="array" ref="K1572">_xlfn.LET(_xlpm.d,UPPER(TRIM(CLEAN(SUBSTITUTE(F1572,CHAR(160),"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73" spans="2:11" hidden="1" x14ac:dyDescent="0.25">
      <c r="B1573" s="20">
        <v>45974</v>
      </c>
      <c r="C1573" s="2" t="s">
        <v>1</v>
      </c>
      <c r="D1573" s="2" t="s">
        <v>1460</v>
      </c>
      <c r="E1573" s="2" t="s">
        <v>288</v>
      </c>
      <c r="F1573" s="2" t="s">
        <v>1461</v>
      </c>
      <c r="G1573" s="5">
        <v>15</v>
      </c>
      <c r="H1573" s="5">
        <v>25.25</v>
      </c>
      <c r="I1573" s="5">
        <v>378.75</v>
      </c>
      <c r="J1573" s="5">
        <v>79764.75</v>
      </c>
      <c r="K1573" s="3" t="str" cm="1">
        <f t="array" ref="K1573">_xlfn.LET(_xlpm.d,UPPER(TRIM(CLEAN(SUBSTITUTE(F1573,CHAR(160),"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74" spans="2:11" hidden="1" x14ac:dyDescent="0.25">
      <c r="B1574" s="20">
        <v>45975</v>
      </c>
      <c r="C1574" s="2" t="s">
        <v>1</v>
      </c>
      <c r="D1574" s="2" t="s">
        <v>1462</v>
      </c>
      <c r="E1574" s="2" t="s">
        <v>236</v>
      </c>
      <c r="F1574" s="2" t="s">
        <v>1357</v>
      </c>
      <c r="G1574" s="5">
        <v>25</v>
      </c>
      <c r="H1574" s="5">
        <v>25.25</v>
      </c>
      <c r="I1574" s="5">
        <v>631.25</v>
      </c>
      <c r="J1574" s="5">
        <v>80396</v>
      </c>
      <c r="K1574" s="3" t="str" cm="1">
        <f t="array" ref="K1574">_xlfn.LET(_xlpm.d,UPPER(TRIM(CLEAN(SUBSTITUTE(F1574,CHAR(160),"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75" spans="2:11" hidden="1" x14ac:dyDescent="0.25">
      <c r="B1575" s="20">
        <v>45975</v>
      </c>
      <c r="C1575" s="2" t="s">
        <v>1</v>
      </c>
      <c r="D1575" s="2" t="s">
        <v>1463</v>
      </c>
      <c r="E1575" s="2" t="s">
        <v>238</v>
      </c>
      <c r="F1575" s="2" t="s">
        <v>1357</v>
      </c>
      <c r="G1575" s="5">
        <v>15</v>
      </c>
      <c r="H1575" s="5">
        <v>25.25</v>
      </c>
      <c r="I1575" s="5">
        <v>378.75</v>
      </c>
      <c r="J1575" s="5">
        <v>80774.75</v>
      </c>
      <c r="K1575" s="3" t="str" cm="1">
        <f t="array" ref="K1575">_xlfn.LET(_xlpm.d,UPPER(TRIM(CLEAN(SUBSTITUTE(F1575,CHAR(160),"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76" spans="2:11" hidden="1" x14ac:dyDescent="0.25">
      <c r="B1576" s="20">
        <v>45975</v>
      </c>
      <c r="C1576" s="2" t="s">
        <v>1</v>
      </c>
      <c r="D1576" s="2" t="s">
        <v>1172</v>
      </c>
      <c r="E1576" s="2" t="s">
        <v>154</v>
      </c>
      <c r="F1576" s="2" t="s">
        <v>1357</v>
      </c>
      <c r="G1576" s="5">
        <v>35</v>
      </c>
      <c r="H1576" s="5">
        <v>25.25</v>
      </c>
      <c r="I1576" s="5">
        <v>883.75</v>
      </c>
      <c r="J1576" s="5">
        <v>81658.5</v>
      </c>
      <c r="K1576" s="3" t="str" cm="1">
        <f t="array" ref="K1576">_xlfn.LET(_xlpm.d,UPPER(TRIM(CLEAN(SUBSTITUTE(F1576,CHAR(160),"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77" spans="2:11" hidden="1" x14ac:dyDescent="0.25">
      <c r="B1577" s="20">
        <v>45978</v>
      </c>
      <c r="C1577" s="2" t="s">
        <v>1</v>
      </c>
      <c r="D1577" s="2" t="s">
        <v>1464</v>
      </c>
      <c r="E1577" s="2" t="s">
        <v>160</v>
      </c>
      <c r="F1577" s="2" t="s">
        <v>1357</v>
      </c>
      <c r="G1577" s="5">
        <v>25</v>
      </c>
      <c r="H1577" s="5">
        <v>25.25</v>
      </c>
      <c r="I1577" s="5">
        <v>631.25</v>
      </c>
      <c r="J1577" s="5">
        <v>82289.75</v>
      </c>
      <c r="K1577" s="3" t="str" cm="1">
        <f t="array" ref="K1577">_xlfn.LET(_xlpm.d,UPPER(TRIM(CLEAN(SUBSTITUTE(F1577,CHAR(160),"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78" spans="2:11" hidden="1" x14ac:dyDescent="0.25">
      <c r="B1578" s="20">
        <v>45979</v>
      </c>
      <c r="C1578" s="2" t="s">
        <v>1</v>
      </c>
      <c r="D1578" s="2" t="s">
        <v>1173</v>
      </c>
      <c r="E1578" s="2" t="s">
        <v>162</v>
      </c>
      <c r="F1578" s="2" t="s">
        <v>1357</v>
      </c>
      <c r="G1578" s="5">
        <v>30</v>
      </c>
      <c r="H1578" s="5">
        <v>25.25</v>
      </c>
      <c r="I1578" s="5">
        <v>757.5</v>
      </c>
      <c r="J1578" s="5">
        <v>83047.25</v>
      </c>
      <c r="K1578" s="3" t="str" cm="1">
        <f t="array" ref="K1578">_xlfn.LET(_xlpm.d,UPPER(TRIM(CLEAN(SUBSTITUTE(F1578,CHAR(160),"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79" spans="2:11" hidden="1" x14ac:dyDescent="0.25">
      <c r="B1579" s="20">
        <v>45979</v>
      </c>
      <c r="C1579" s="2" t="s">
        <v>1</v>
      </c>
      <c r="D1579" s="2" t="s">
        <v>1465</v>
      </c>
      <c r="E1579" s="2" t="s">
        <v>266</v>
      </c>
      <c r="F1579" s="2" t="s">
        <v>1357</v>
      </c>
      <c r="G1579" s="5">
        <v>15</v>
      </c>
      <c r="H1579" s="5">
        <v>25.25</v>
      </c>
      <c r="I1579" s="5">
        <v>378.75</v>
      </c>
      <c r="J1579" s="5">
        <v>83426</v>
      </c>
      <c r="K1579" s="3" t="str" cm="1">
        <f t="array" ref="K1579">_xlfn.LET(_xlpm.d,UPPER(TRIM(CLEAN(SUBSTITUTE(F1579,CHAR(160),"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80" spans="2:11" hidden="1" x14ac:dyDescent="0.25">
      <c r="B1580" s="20">
        <v>45979</v>
      </c>
      <c r="C1580" s="2" t="s">
        <v>1</v>
      </c>
      <c r="D1580" s="2" t="s">
        <v>1466</v>
      </c>
      <c r="E1580" s="2" t="s">
        <v>147</v>
      </c>
      <c r="F1580" s="2" t="s">
        <v>1357</v>
      </c>
      <c r="G1580" s="5">
        <v>25</v>
      </c>
      <c r="H1580" s="5">
        <v>25.25</v>
      </c>
      <c r="I1580" s="5">
        <v>631.25</v>
      </c>
      <c r="J1580" s="5">
        <v>84057.25</v>
      </c>
      <c r="K1580" s="3" t="str" cm="1">
        <f t="array" ref="K1580">_xlfn.LET(_xlpm.d,UPPER(TRIM(CLEAN(SUBSTITUTE(F1580,CHAR(160),"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81" spans="2:11" hidden="1" x14ac:dyDescent="0.25">
      <c r="B1581" s="20">
        <v>45979</v>
      </c>
      <c r="C1581" s="2" t="s">
        <v>1</v>
      </c>
      <c r="D1581" s="2" t="s">
        <v>1467</v>
      </c>
      <c r="E1581" s="2" t="s">
        <v>156</v>
      </c>
      <c r="F1581" s="2" t="s">
        <v>1357</v>
      </c>
      <c r="G1581" s="5">
        <v>15</v>
      </c>
      <c r="H1581" s="5">
        <v>25.25</v>
      </c>
      <c r="I1581" s="5">
        <v>378.75</v>
      </c>
      <c r="J1581" s="5">
        <v>84436</v>
      </c>
      <c r="K1581" s="3" t="str" cm="1">
        <f t="array" ref="K1581">_xlfn.LET(_xlpm.d,UPPER(TRIM(CLEAN(SUBSTITUTE(F1581,CHAR(160),"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82" spans="2:11" hidden="1" x14ac:dyDescent="0.25">
      <c r="B1582" s="20">
        <v>45979</v>
      </c>
      <c r="C1582" s="2" t="s">
        <v>1</v>
      </c>
      <c r="D1582" s="2" t="s">
        <v>1468</v>
      </c>
      <c r="E1582" s="2" t="s">
        <v>158</v>
      </c>
      <c r="F1582" s="2" t="s">
        <v>1357</v>
      </c>
      <c r="G1582" s="5">
        <v>15</v>
      </c>
      <c r="H1582" s="5">
        <v>25.25</v>
      </c>
      <c r="I1582" s="5">
        <v>378.75</v>
      </c>
      <c r="J1582" s="5">
        <v>84814.75</v>
      </c>
      <c r="K1582" s="3" t="str" cm="1">
        <f t="array" ref="K1582">_xlfn.LET(_xlpm.d,UPPER(TRIM(CLEAN(SUBSTITUTE(F1582,CHAR(160),"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83" spans="2:11" hidden="1" x14ac:dyDescent="0.25">
      <c r="B1583" s="20">
        <v>45979</v>
      </c>
      <c r="C1583" s="2" t="s">
        <v>1</v>
      </c>
      <c r="D1583" s="2" t="s">
        <v>1469</v>
      </c>
      <c r="E1583" s="2" t="s">
        <v>141</v>
      </c>
      <c r="F1583" s="2" t="s">
        <v>1357</v>
      </c>
      <c r="G1583" s="5">
        <v>25</v>
      </c>
      <c r="H1583" s="5">
        <v>25.25</v>
      </c>
      <c r="I1583" s="5">
        <v>631.25</v>
      </c>
      <c r="J1583" s="5">
        <v>85446</v>
      </c>
      <c r="K1583" s="3" t="str" cm="1">
        <f t="array" ref="K1583">_xlfn.LET(_xlpm.d,UPPER(TRIM(CLEAN(SUBSTITUTE(F1583,CHAR(160),"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84" spans="2:11" hidden="1" x14ac:dyDescent="0.25">
      <c r="B1584" s="20">
        <v>45981</v>
      </c>
      <c r="C1584" s="2" t="s">
        <v>1</v>
      </c>
      <c r="D1584" s="2" t="s">
        <v>1177</v>
      </c>
      <c r="E1584" s="2" t="s">
        <v>135</v>
      </c>
      <c r="F1584" s="2" t="s">
        <v>1357</v>
      </c>
      <c r="G1584" s="5">
        <v>25</v>
      </c>
      <c r="H1584" s="5">
        <v>25.25</v>
      </c>
      <c r="I1584" s="5">
        <v>631.25</v>
      </c>
      <c r="J1584" s="5">
        <v>86077.25</v>
      </c>
      <c r="K1584" s="3" t="str" cm="1">
        <f t="array" ref="K1584">_xlfn.LET(_xlpm.d,UPPER(TRIM(CLEAN(SUBSTITUTE(F1584,CHAR(160),"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85" spans="2:11" hidden="1" x14ac:dyDescent="0.25">
      <c r="B1585" s="20">
        <v>45982</v>
      </c>
      <c r="C1585" s="2" t="s">
        <v>1</v>
      </c>
      <c r="D1585" s="2" t="s">
        <v>1470</v>
      </c>
      <c r="E1585" s="2" t="s">
        <v>154</v>
      </c>
      <c r="F1585" s="2" t="s">
        <v>1357</v>
      </c>
      <c r="G1585" s="5">
        <v>15</v>
      </c>
      <c r="H1585" s="5">
        <v>25.25</v>
      </c>
      <c r="I1585" s="5">
        <v>378.75</v>
      </c>
      <c r="J1585" s="5">
        <v>86456</v>
      </c>
      <c r="K1585" s="3" t="str" cm="1">
        <f t="array" ref="K1585">_xlfn.LET(_xlpm.d,UPPER(TRIM(CLEAN(SUBSTITUTE(F1585,CHAR(160),"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86" spans="2:11" hidden="1" x14ac:dyDescent="0.25">
      <c r="B1586" s="20">
        <v>45986</v>
      </c>
      <c r="C1586" s="2" t="s">
        <v>1</v>
      </c>
      <c r="D1586" s="2" t="s">
        <v>1471</v>
      </c>
      <c r="E1586" s="2" t="s">
        <v>141</v>
      </c>
      <c r="F1586" s="2" t="s">
        <v>1357</v>
      </c>
      <c r="G1586" s="5">
        <v>15</v>
      </c>
      <c r="H1586" s="5">
        <v>25.25</v>
      </c>
      <c r="I1586" s="5">
        <v>378.75</v>
      </c>
      <c r="J1586" s="5">
        <v>86834.75</v>
      </c>
      <c r="K1586" s="3" t="str" cm="1">
        <f t="array" ref="K1586">_xlfn.LET(_xlpm.d,UPPER(TRIM(CLEAN(SUBSTITUTE(F1586,CHAR(160),"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87" spans="2:11" hidden="1" x14ac:dyDescent="0.25">
      <c r="B1587" s="20">
        <v>45986</v>
      </c>
      <c r="C1587" s="2" t="s">
        <v>1</v>
      </c>
      <c r="D1587" s="2" t="s">
        <v>1472</v>
      </c>
      <c r="E1587" s="2" t="s">
        <v>147</v>
      </c>
      <c r="F1587" s="2" t="s">
        <v>1357</v>
      </c>
      <c r="G1587" s="5">
        <v>10</v>
      </c>
      <c r="H1587" s="5">
        <v>25.25</v>
      </c>
      <c r="I1587" s="5">
        <v>252.5</v>
      </c>
      <c r="J1587" s="5">
        <v>87087.25</v>
      </c>
      <c r="K1587" s="3" t="str" cm="1">
        <f t="array" ref="K1587">_xlfn.LET(_xlpm.d,UPPER(TRIM(CLEAN(SUBSTITUTE(F1587,CHAR(160),"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88" spans="2:11" hidden="1" x14ac:dyDescent="0.25">
      <c r="B1588" s="20">
        <v>45988</v>
      </c>
      <c r="C1588" s="2" t="s">
        <v>1</v>
      </c>
      <c r="D1588" s="2" t="s">
        <v>296</v>
      </c>
      <c r="E1588" s="2" t="s">
        <v>160</v>
      </c>
      <c r="F1588" s="2" t="s">
        <v>1357</v>
      </c>
      <c r="G1588" s="5">
        <v>10</v>
      </c>
      <c r="H1588" s="5">
        <v>25.25</v>
      </c>
      <c r="I1588" s="5">
        <v>252.5</v>
      </c>
      <c r="J1588" s="5">
        <v>87339.75</v>
      </c>
      <c r="K1588" s="3" t="str" cm="1">
        <f t="array" ref="K1588">_xlfn.LET(_xlpm.d,UPPER(TRIM(CLEAN(SUBSTITUTE(F1588,CHAR(160),"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89" spans="2:11" hidden="1" x14ac:dyDescent="0.25">
      <c r="B1589" s="20">
        <v>45988</v>
      </c>
      <c r="C1589" s="2" t="s">
        <v>1</v>
      </c>
      <c r="D1589" s="2" t="s">
        <v>298</v>
      </c>
      <c r="E1589" s="2" t="s">
        <v>192</v>
      </c>
      <c r="F1589" s="2" t="s">
        <v>1357</v>
      </c>
      <c r="G1589" s="5">
        <v>20</v>
      </c>
      <c r="H1589" s="5">
        <v>25.25</v>
      </c>
      <c r="I1589" s="5">
        <v>505</v>
      </c>
      <c r="J1589" s="5">
        <v>87844.75</v>
      </c>
      <c r="K1589" s="3" t="str" cm="1">
        <f t="array" ref="K1589">_xlfn.LET(_xlpm.d,UPPER(TRIM(CLEAN(SUBSTITUTE(F1589,CHAR(160),"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90" spans="2:11" hidden="1" x14ac:dyDescent="0.25">
      <c r="B1590" s="20">
        <v>45988</v>
      </c>
      <c r="C1590" s="2" t="s">
        <v>1</v>
      </c>
      <c r="D1590" s="2" t="s">
        <v>1298</v>
      </c>
      <c r="E1590" s="2" t="s">
        <v>168</v>
      </c>
      <c r="F1590" s="2" t="s">
        <v>1357</v>
      </c>
      <c r="G1590" s="5">
        <v>25</v>
      </c>
      <c r="H1590" s="5">
        <v>25.25</v>
      </c>
      <c r="I1590" s="5">
        <v>631.25</v>
      </c>
      <c r="J1590" s="5">
        <v>88476</v>
      </c>
      <c r="K1590" s="3" t="str" cm="1">
        <f t="array" ref="K1590">_xlfn.LET(_xlpm.d,UPPER(TRIM(CLEAN(SUBSTITUTE(F1590,CHAR(160),"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91" spans="2:11" hidden="1" x14ac:dyDescent="0.25">
      <c r="B1591" s="20">
        <v>45989</v>
      </c>
      <c r="C1591" s="2" t="s">
        <v>1</v>
      </c>
      <c r="D1591" s="2" t="s">
        <v>1473</v>
      </c>
      <c r="E1591" s="2" t="s">
        <v>186</v>
      </c>
      <c r="F1591" s="2" t="s">
        <v>1357</v>
      </c>
      <c r="G1591" s="5">
        <v>20</v>
      </c>
      <c r="H1591" s="5">
        <v>25.25</v>
      </c>
      <c r="I1591" s="5">
        <v>505</v>
      </c>
      <c r="J1591" s="5">
        <v>88981</v>
      </c>
      <c r="K1591" s="3" t="str" cm="1">
        <f t="array" ref="K1591">_xlfn.LET(_xlpm.d,UPPER(TRIM(CLEAN(SUBSTITUTE(F1591,CHAR(160),"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92" spans="2:11" hidden="1" x14ac:dyDescent="0.25">
      <c r="B1592" s="20">
        <v>45989</v>
      </c>
      <c r="C1592" s="2" t="s">
        <v>1</v>
      </c>
      <c r="D1592" s="2" t="s">
        <v>1474</v>
      </c>
      <c r="E1592" s="2" t="s">
        <v>186</v>
      </c>
      <c r="F1592" s="2" t="s">
        <v>1357</v>
      </c>
      <c r="G1592" s="5">
        <v>20</v>
      </c>
      <c r="H1592" s="5">
        <v>25.25</v>
      </c>
      <c r="I1592" s="5">
        <v>505</v>
      </c>
      <c r="J1592" s="5">
        <v>89486</v>
      </c>
      <c r="K1592" s="3" t="str" cm="1">
        <f t="array" ref="K1592">_xlfn.LET(_xlpm.d,UPPER(TRIM(CLEAN(SUBSTITUTE(F1592,CHAR(160),"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93" spans="2:11" hidden="1" x14ac:dyDescent="0.25">
      <c r="B1593" s="20">
        <v>45993</v>
      </c>
      <c r="C1593" s="2" t="s">
        <v>1</v>
      </c>
      <c r="D1593" s="2" t="s">
        <v>1475</v>
      </c>
      <c r="E1593" s="2" t="s">
        <v>147</v>
      </c>
      <c r="F1593" s="2" t="s">
        <v>1357</v>
      </c>
      <c r="G1593" s="5">
        <v>15</v>
      </c>
      <c r="H1593" s="5">
        <v>25.25</v>
      </c>
      <c r="I1593" s="5">
        <v>378.75</v>
      </c>
      <c r="J1593" s="5">
        <v>89864.75</v>
      </c>
      <c r="K1593" s="3" t="str" cm="1">
        <f t="array" ref="K1593">_xlfn.LET(_xlpm.d,UPPER(TRIM(CLEAN(SUBSTITUTE(F1593,CHAR(160),"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94" spans="2:11" hidden="1" x14ac:dyDescent="0.25">
      <c r="B1594" s="20">
        <v>45993</v>
      </c>
      <c r="C1594" s="2" t="s">
        <v>1</v>
      </c>
      <c r="D1594" s="2" t="s">
        <v>1476</v>
      </c>
      <c r="E1594" s="2" t="s">
        <v>158</v>
      </c>
      <c r="F1594" s="2" t="s">
        <v>1357</v>
      </c>
      <c r="G1594" s="5">
        <v>10</v>
      </c>
      <c r="H1594" s="5">
        <v>25.25</v>
      </c>
      <c r="I1594" s="5">
        <v>252.5</v>
      </c>
      <c r="J1594" s="5">
        <v>90117.25</v>
      </c>
      <c r="K1594" s="3" t="str" cm="1">
        <f t="array" ref="K1594">_xlfn.LET(_xlpm.d,UPPER(TRIM(CLEAN(SUBSTITUTE(F1594,CHAR(160),"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95" spans="2:11" hidden="1" x14ac:dyDescent="0.25">
      <c r="B1595" s="20">
        <v>45993</v>
      </c>
      <c r="C1595" s="2" t="s">
        <v>1</v>
      </c>
      <c r="D1595" s="2" t="s">
        <v>1477</v>
      </c>
      <c r="E1595" s="2" t="s">
        <v>143</v>
      </c>
      <c r="F1595" s="2" t="s">
        <v>1357</v>
      </c>
      <c r="G1595" s="5">
        <v>30</v>
      </c>
      <c r="H1595" s="5">
        <v>25.25</v>
      </c>
      <c r="I1595" s="5">
        <v>757.5</v>
      </c>
      <c r="J1595" s="5">
        <v>90874.75</v>
      </c>
      <c r="K1595" s="3" t="str" cm="1">
        <f t="array" ref="K1595">_xlfn.LET(_xlpm.d,UPPER(TRIM(CLEAN(SUBSTITUTE(F1595,CHAR(160),"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96" spans="2:11" hidden="1" x14ac:dyDescent="0.25">
      <c r="B1596" s="20">
        <v>45993</v>
      </c>
      <c r="C1596" s="2" t="s">
        <v>1</v>
      </c>
      <c r="D1596" s="2" t="s">
        <v>1478</v>
      </c>
      <c r="E1596" s="2" t="s">
        <v>162</v>
      </c>
      <c r="F1596" s="2" t="s">
        <v>1357</v>
      </c>
      <c r="G1596" s="5">
        <v>30</v>
      </c>
      <c r="H1596" s="5">
        <v>25.25</v>
      </c>
      <c r="I1596" s="5">
        <v>757.5</v>
      </c>
      <c r="J1596" s="5">
        <v>91632.25</v>
      </c>
      <c r="K1596" s="3" t="str" cm="1">
        <f t="array" ref="K1596">_xlfn.LET(_xlpm.d,UPPER(TRIM(CLEAN(SUBSTITUTE(F1596,CHAR(160),"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97" spans="2:11" hidden="1" x14ac:dyDescent="0.25">
      <c r="B1597" s="20">
        <v>45994</v>
      </c>
      <c r="C1597" s="2" t="s">
        <v>1</v>
      </c>
      <c r="D1597" s="2" t="s">
        <v>340</v>
      </c>
      <c r="E1597" s="2" t="s">
        <v>149</v>
      </c>
      <c r="F1597" s="2" t="s">
        <v>1357</v>
      </c>
      <c r="G1597" s="5">
        <v>10</v>
      </c>
      <c r="H1597" s="5">
        <v>25.25</v>
      </c>
      <c r="I1597" s="5">
        <v>252.5</v>
      </c>
      <c r="J1597" s="5">
        <v>91884.75</v>
      </c>
      <c r="K1597" s="3" t="str" cm="1">
        <f t="array" ref="K1597">_xlfn.LET(_xlpm.d,UPPER(TRIM(CLEAN(SUBSTITUTE(F1597,CHAR(160),"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98" spans="2:11" hidden="1" x14ac:dyDescent="0.25">
      <c r="B1598" s="20">
        <v>45995</v>
      </c>
      <c r="C1598" s="2" t="s">
        <v>1</v>
      </c>
      <c r="D1598" s="2" t="s">
        <v>345</v>
      </c>
      <c r="E1598" s="2" t="s">
        <v>135</v>
      </c>
      <c r="F1598" s="2" t="s">
        <v>1357</v>
      </c>
      <c r="G1598" s="5">
        <v>10</v>
      </c>
      <c r="H1598" s="5">
        <v>25.25</v>
      </c>
      <c r="I1598" s="5">
        <v>252.5</v>
      </c>
      <c r="J1598" s="5">
        <v>92137.25</v>
      </c>
      <c r="K1598" s="3" t="str" cm="1">
        <f t="array" ref="K1598">_xlfn.LET(_xlpm.d,UPPER(TRIM(CLEAN(SUBSTITUTE(F1598,CHAR(160),"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599" spans="2:11" hidden="1" x14ac:dyDescent="0.25">
      <c r="B1599" s="20">
        <v>45995</v>
      </c>
      <c r="C1599" s="2" t="s">
        <v>1</v>
      </c>
      <c r="D1599" s="2" t="s">
        <v>347</v>
      </c>
      <c r="E1599" s="2" t="s">
        <v>160</v>
      </c>
      <c r="F1599" s="2" t="s">
        <v>1357</v>
      </c>
      <c r="G1599" s="5">
        <v>15</v>
      </c>
      <c r="H1599" s="5">
        <v>25.25</v>
      </c>
      <c r="I1599" s="5">
        <v>378.75</v>
      </c>
      <c r="J1599" s="5">
        <v>92516</v>
      </c>
      <c r="K1599" s="3" t="str" cm="1">
        <f t="array" ref="K1599">_xlfn.LET(_xlpm.d,UPPER(TRIM(CLEAN(SUBSTITUTE(F1599,CHAR(160),"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00" spans="2:11" hidden="1" x14ac:dyDescent="0.25">
      <c r="B1600" s="20">
        <v>45995</v>
      </c>
      <c r="C1600" s="2" t="s">
        <v>1</v>
      </c>
      <c r="D1600" s="2" t="s">
        <v>348</v>
      </c>
      <c r="E1600" s="2" t="s">
        <v>192</v>
      </c>
      <c r="F1600" s="2" t="s">
        <v>1357</v>
      </c>
      <c r="G1600" s="5">
        <v>20</v>
      </c>
      <c r="H1600" s="5">
        <v>25.25</v>
      </c>
      <c r="I1600" s="5">
        <v>505</v>
      </c>
      <c r="J1600" s="5">
        <v>93021</v>
      </c>
      <c r="K1600" s="3" t="str" cm="1">
        <f t="array" ref="K1600">_xlfn.LET(_xlpm.d,UPPER(TRIM(CLEAN(SUBSTITUTE(F1600,CHAR(160),"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01" spans="2:11" hidden="1" x14ac:dyDescent="0.25">
      <c r="B1601" s="20">
        <v>45996</v>
      </c>
      <c r="C1601" s="2" t="s">
        <v>1</v>
      </c>
      <c r="D1601" s="2" t="s">
        <v>354</v>
      </c>
      <c r="E1601" s="2" t="s">
        <v>279</v>
      </c>
      <c r="F1601" s="2" t="s">
        <v>1357</v>
      </c>
      <c r="G1601" s="5">
        <v>20</v>
      </c>
      <c r="H1601" s="5">
        <v>25.25</v>
      </c>
      <c r="I1601" s="5">
        <v>505</v>
      </c>
      <c r="J1601" s="5">
        <v>93526</v>
      </c>
      <c r="K1601" s="3" t="str" cm="1">
        <f t="array" ref="K1601">_xlfn.LET(_xlpm.d,UPPER(TRIM(CLEAN(SUBSTITUTE(F1601,CHAR(160),"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02" spans="2:11" hidden="1" x14ac:dyDescent="0.25">
      <c r="B1602" s="20">
        <v>45996</v>
      </c>
      <c r="C1602" s="2" t="s">
        <v>1</v>
      </c>
      <c r="D1602" s="2" t="s">
        <v>1299</v>
      </c>
      <c r="E1602" s="2" t="s">
        <v>236</v>
      </c>
      <c r="F1602" s="2" t="s">
        <v>1357</v>
      </c>
      <c r="G1602" s="5">
        <v>10</v>
      </c>
      <c r="H1602" s="5">
        <v>25.25</v>
      </c>
      <c r="I1602" s="5">
        <v>252.5</v>
      </c>
      <c r="J1602" s="5">
        <v>93778.5</v>
      </c>
      <c r="K1602" s="3" t="str" cm="1">
        <f t="array" ref="K1602">_xlfn.LET(_xlpm.d,UPPER(TRIM(CLEAN(SUBSTITUTE(F1602,CHAR(160),"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03" spans="2:11" hidden="1" x14ac:dyDescent="0.25">
      <c r="B1603" s="20">
        <v>46000</v>
      </c>
      <c r="C1603" s="2" t="s">
        <v>1</v>
      </c>
      <c r="D1603" s="2" t="s">
        <v>1301</v>
      </c>
      <c r="E1603" s="2" t="s">
        <v>158</v>
      </c>
      <c r="F1603" s="2" t="s">
        <v>1357</v>
      </c>
      <c r="G1603" s="5">
        <v>15</v>
      </c>
      <c r="H1603" s="5">
        <v>25.25</v>
      </c>
      <c r="I1603" s="5">
        <v>378.75</v>
      </c>
      <c r="J1603" s="5">
        <v>94157.25</v>
      </c>
      <c r="K1603" s="3" t="str" cm="1">
        <f t="array" ref="K1603">_xlfn.LET(_xlpm.d,UPPER(TRIM(CLEAN(SUBSTITUTE(F1603,CHAR(160),"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04" spans="2:11" hidden="1" x14ac:dyDescent="0.25">
      <c r="B1604" s="20">
        <v>46000</v>
      </c>
      <c r="C1604" s="2" t="s">
        <v>1</v>
      </c>
      <c r="D1604" s="2" t="s">
        <v>1354</v>
      </c>
      <c r="E1604" s="2" t="s">
        <v>156</v>
      </c>
      <c r="F1604" s="2" t="s">
        <v>1357</v>
      </c>
      <c r="G1604" s="5">
        <v>10</v>
      </c>
      <c r="H1604" s="5">
        <v>25.25</v>
      </c>
      <c r="I1604" s="5">
        <v>252.5</v>
      </c>
      <c r="J1604" s="5">
        <v>94409.75</v>
      </c>
      <c r="K1604" s="3" t="str" cm="1">
        <f t="array" ref="K1604">_xlfn.LET(_xlpm.d,UPPER(TRIM(CLEAN(SUBSTITUTE(F1604,CHAR(160),"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05" spans="2:11" hidden="1" x14ac:dyDescent="0.25">
      <c r="B1605" s="20">
        <v>46001</v>
      </c>
      <c r="C1605" s="2" t="s">
        <v>1</v>
      </c>
      <c r="D1605" s="2" t="s">
        <v>1304</v>
      </c>
      <c r="E1605" s="2" t="s">
        <v>261</v>
      </c>
      <c r="F1605" s="2" t="s">
        <v>1357</v>
      </c>
      <c r="G1605" s="5">
        <v>10</v>
      </c>
      <c r="H1605" s="5">
        <v>25.25</v>
      </c>
      <c r="I1605" s="5">
        <v>252.5</v>
      </c>
      <c r="J1605" s="5">
        <v>94662.25</v>
      </c>
      <c r="K1605" s="3" t="str" cm="1">
        <f t="array" ref="K1605">_xlfn.LET(_xlpm.d,UPPER(TRIM(CLEAN(SUBSTITUTE(F1605,CHAR(160),"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06" spans="2:11" hidden="1" x14ac:dyDescent="0.25">
      <c r="B1606" s="20">
        <v>46010</v>
      </c>
      <c r="C1606" s="2" t="s">
        <v>1</v>
      </c>
      <c r="D1606" s="2" t="s">
        <v>1306</v>
      </c>
      <c r="E1606" s="2" t="s">
        <v>154</v>
      </c>
      <c r="F1606" s="2" t="s">
        <v>1357</v>
      </c>
      <c r="G1606" s="5">
        <v>20</v>
      </c>
      <c r="H1606" s="5">
        <v>25.25</v>
      </c>
      <c r="I1606" s="5">
        <v>505</v>
      </c>
      <c r="J1606" s="5">
        <v>95167.25</v>
      </c>
      <c r="K1606" s="3" t="str" cm="1">
        <f t="array" ref="K1606">_xlfn.LET(_xlpm.d,UPPER(TRIM(CLEAN(SUBSTITUTE(F1606,CHAR(160),"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07" spans="2:11" hidden="1" x14ac:dyDescent="0.25">
      <c r="B1607" s="20">
        <v>46014</v>
      </c>
      <c r="C1607" s="2" t="s">
        <v>1</v>
      </c>
      <c r="D1607" s="2" t="s">
        <v>1308</v>
      </c>
      <c r="E1607" s="2" t="s">
        <v>162</v>
      </c>
      <c r="F1607" s="2" t="s">
        <v>1357</v>
      </c>
      <c r="G1607" s="5">
        <v>20</v>
      </c>
      <c r="H1607" s="5">
        <v>25.25</v>
      </c>
      <c r="I1607" s="5">
        <v>505</v>
      </c>
      <c r="J1607" s="5">
        <v>95672.25</v>
      </c>
      <c r="K1607" s="3" t="str" cm="1">
        <f t="array" ref="K1607">_xlfn.LET(_xlpm.d,UPPER(TRIM(CLEAN(SUBSTITUTE(F1607,CHAR(160),"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08" spans="2:11" hidden="1" x14ac:dyDescent="0.25">
      <c r="B1608" s="20">
        <v>46015</v>
      </c>
      <c r="C1608" s="2" t="s">
        <v>1</v>
      </c>
      <c r="D1608" s="2" t="s">
        <v>148</v>
      </c>
      <c r="E1608" s="2" t="s">
        <v>149</v>
      </c>
      <c r="F1608" s="2" t="s">
        <v>1357</v>
      </c>
      <c r="G1608" s="5">
        <v>15</v>
      </c>
      <c r="H1608" s="5">
        <v>25.25</v>
      </c>
      <c r="I1608" s="5">
        <v>378.75</v>
      </c>
      <c r="J1608" s="5">
        <v>96051</v>
      </c>
      <c r="K1608" s="3" t="str" cm="1">
        <f t="array" ref="K1608">_xlfn.LET(_xlpm.d,UPPER(TRIM(CLEAN(SUBSTITUTE(F1608,CHAR(160),"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09" spans="2:11" hidden="1" x14ac:dyDescent="0.25">
      <c r="B1609" s="20">
        <v>46024</v>
      </c>
      <c r="C1609" s="2" t="s">
        <v>1</v>
      </c>
      <c r="D1609" s="2" t="s">
        <v>1310</v>
      </c>
      <c r="E1609" s="2" t="s">
        <v>236</v>
      </c>
      <c r="F1609" s="2" t="s">
        <v>1357</v>
      </c>
      <c r="G1609" s="5">
        <v>20</v>
      </c>
      <c r="H1609" s="5">
        <v>25.25</v>
      </c>
      <c r="I1609" s="5">
        <v>505</v>
      </c>
      <c r="J1609" s="5">
        <v>96556</v>
      </c>
      <c r="K1609" s="3" t="str" cm="1">
        <f t="array" ref="K1609">_xlfn.LET(_xlpm.d,UPPER(TRIM(CLEAN(SUBSTITUTE(F1609,CHAR(160),"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10" spans="2:11" hidden="1" x14ac:dyDescent="0.25">
      <c r="B1610" s="20">
        <v>46027</v>
      </c>
      <c r="C1610" s="2" t="s">
        <v>1</v>
      </c>
      <c r="D1610" s="2" t="s">
        <v>153</v>
      </c>
      <c r="E1610" s="2" t="s">
        <v>154</v>
      </c>
      <c r="F1610" s="2" t="s">
        <v>1357</v>
      </c>
      <c r="G1610" s="5">
        <v>20</v>
      </c>
      <c r="H1610" s="5">
        <v>25.25</v>
      </c>
      <c r="I1610" s="5">
        <v>505</v>
      </c>
      <c r="J1610" s="5">
        <v>97061</v>
      </c>
      <c r="K1610" s="3" t="str" cm="1">
        <f t="array" ref="K1610">_xlfn.LET(_xlpm.d,UPPER(TRIM(CLEAN(SUBSTITUTE(F1610,CHAR(160),"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11" spans="2:11" hidden="1" x14ac:dyDescent="0.25">
      <c r="B1611" s="20">
        <v>46028</v>
      </c>
      <c r="C1611" s="2" t="s">
        <v>1</v>
      </c>
      <c r="D1611" s="2" t="s">
        <v>1311</v>
      </c>
      <c r="E1611" s="2" t="s">
        <v>273</v>
      </c>
      <c r="F1611" s="2" t="s">
        <v>1357</v>
      </c>
      <c r="G1611" s="5">
        <v>30</v>
      </c>
      <c r="H1611" s="5">
        <v>25.25</v>
      </c>
      <c r="I1611" s="5">
        <v>757.5</v>
      </c>
      <c r="J1611" s="5">
        <v>97818.5</v>
      </c>
      <c r="K1611" s="3" t="str" cm="1">
        <f t="array" ref="K1611">_xlfn.LET(_xlpm.d,UPPER(TRIM(CLEAN(SUBSTITUTE(F1611,CHAR(160),"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12" spans="2:11" hidden="1" x14ac:dyDescent="0.25">
      <c r="B1612" s="20">
        <v>46028</v>
      </c>
      <c r="C1612" s="2" t="s">
        <v>1</v>
      </c>
      <c r="D1612" s="2" t="s">
        <v>155</v>
      </c>
      <c r="E1612" s="2" t="s">
        <v>156</v>
      </c>
      <c r="F1612" s="2" t="s">
        <v>1357</v>
      </c>
      <c r="G1612" s="5">
        <v>25</v>
      </c>
      <c r="H1612" s="5">
        <v>25.25</v>
      </c>
      <c r="I1612" s="5">
        <v>631.25</v>
      </c>
      <c r="J1612" s="5">
        <v>98449.75</v>
      </c>
      <c r="K1612" s="3" t="str" cm="1">
        <f t="array" ref="K1612">_xlfn.LET(_xlpm.d,UPPER(TRIM(CLEAN(SUBSTITUTE(F1612,CHAR(160),"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13" spans="2:11" hidden="1" x14ac:dyDescent="0.25">
      <c r="B1613" s="20">
        <v>46028</v>
      </c>
      <c r="C1613" s="2" t="s">
        <v>1</v>
      </c>
      <c r="D1613" s="2" t="s">
        <v>157</v>
      </c>
      <c r="E1613" s="2" t="s">
        <v>158</v>
      </c>
      <c r="F1613" s="2" t="s">
        <v>1357</v>
      </c>
      <c r="G1613" s="5">
        <v>30</v>
      </c>
      <c r="H1613" s="5">
        <v>25.25</v>
      </c>
      <c r="I1613" s="5">
        <v>757.5</v>
      </c>
      <c r="J1613" s="5">
        <v>99207.25</v>
      </c>
      <c r="K1613" s="3" t="str" cm="1">
        <f t="array" ref="K1613">_xlfn.LET(_xlpm.d,UPPER(TRIM(CLEAN(SUBSTITUTE(F1613,CHAR(160),"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14" spans="2:11" hidden="1" x14ac:dyDescent="0.25">
      <c r="B1614" s="20">
        <v>46028</v>
      </c>
      <c r="C1614" s="2" t="s">
        <v>1</v>
      </c>
      <c r="D1614" s="2" t="s">
        <v>1479</v>
      </c>
      <c r="E1614" s="2" t="s">
        <v>147</v>
      </c>
      <c r="F1614" s="2" t="s">
        <v>1357</v>
      </c>
      <c r="G1614" s="5">
        <v>30</v>
      </c>
      <c r="H1614" s="5">
        <v>25.25</v>
      </c>
      <c r="I1614" s="5">
        <v>757.5</v>
      </c>
      <c r="J1614" s="5">
        <v>99964.75</v>
      </c>
      <c r="K1614" s="3" t="str" cm="1">
        <f t="array" ref="K1614">_xlfn.LET(_xlpm.d,UPPER(TRIM(CLEAN(SUBSTITUTE(F1614,CHAR(160),"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15" spans="2:11" hidden="1" x14ac:dyDescent="0.25">
      <c r="B1615" s="20">
        <v>46030</v>
      </c>
      <c r="C1615" s="2" t="s">
        <v>1</v>
      </c>
      <c r="D1615" s="2" t="s">
        <v>1312</v>
      </c>
      <c r="E1615" s="2" t="s">
        <v>180</v>
      </c>
      <c r="F1615" s="2" t="s">
        <v>1357</v>
      </c>
      <c r="G1615" s="5">
        <v>20</v>
      </c>
      <c r="H1615" s="5">
        <v>25.25</v>
      </c>
      <c r="I1615" s="5">
        <v>505</v>
      </c>
      <c r="J1615" s="5">
        <v>100469.75</v>
      </c>
      <c r="K1615" s="3" t="str" cm="1">
        <f t="array" ref="K1615">_xlfn.LET(_xlpm.d,UPPER(TRIM(CLEAN(SUBSTITUTE(F1615,CHAR(160),"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16" spans="2:11" hidden="1" x14ac:dyDescent="0.25">
      <c r="B1616" s="20">
        <v>46034</v>
      </c>
      <c r="C1616" s="2" t="s">
        <v>1</v>
      </c>
      <c r="D1616" s="2" t="s">
        <v>1314</v>
      </c>
      <c r="E1616" s="2" t="s">
        <v>259</v>
      </c>
      <c r="F1616" s="2" t="s">
        <v>1357</v>
      </c>
      <c r="G1616" s="5">
        <v>20</v>
      </c>
      <c r="H1616" s="5">
        <v>25.25</v>
      </c>
      <c r="I1616" s="5">
        <v>505</v>
      </c>
      <c r="J1616" s="5">
        <v>100974.75</v>
      </c>
      <c r="K1616" s="3" t="str" cm="1">
        <f t="array" ref="K1616">_xlfn.LET(_xlpm.d,UPPER(TRIM(CLEAN(SUBSTITUTE(F1616,CHAR(160),"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17" spans="2:11" hidden="1" x14ac:dyDescent="0.25">
      <c r="B1617" s="20">
        <v>46036</v>
      </c>
      <c r="C1617" s="2" t="s">
        <v>1</v>
      </c>
      <c r="D1617" s="2" t="s">
        <v>1193</v>
      </c>
      <c r="E1617" s="2" t="s">
        <v>141</v>
      </c>
      <c r="F1617" s="2" t="s">
        <v>1357</v>
      </c>
      <c r="G1617" s="5">
        <v>20</v>
      </c>
      <c r="H1617" s="5">
        <v>25.25</v>
      </c>
      <c r="I1617" s="5">
        <v>505</v>
      </c>
      <c r="J1617" s="5">
        <v>101479.75</v>
      </c>
      <c r="K1617" s="3" t="str" cm="1">
        <f t="array" ref="K1617">_xlfn.LET(_xlpm.d,UPPER(TRIM(CLEAN(SUBSTITUTE(F1617,CHAR(160),"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18" spans="2:11" hidden="1" x14ac:dyDescent="0.25">
      <c r="B1618" s="20">
        <v>46037</v>
      </c>
      <c r="C1618" s="2" t="s">
        <v>1</v>
      </c>
      <c r="D1618" s="2" t="s">
        <v>1319</v>
      </c>
      <c r="E1618" s="2" t="s">
        <v>246</v>
      </c>
      <c r="F1618" s="2" t="s">
        <v>1357</v>
      </c>
      <c r="G1618" s="5">
        <v>20</v>
      </c>
      <c r="H1618" s="5">
        <v>25.25</v>
      </c>
      <c r="I1618" s="5">
        <v>505</v>
      </c>
      <c r="J1618" s="5">
        <v>101984.75</v>
      </c>
      <c r="K1618" s="3" t="str" cm="1">
        <f t="array" ref="K1618">_xlfn.LET(_xlpm.d,UPPER(TRIM(CLEAN(SUBSTITUTE(F1618,CHAR(160),"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19" spans="2:11" hidden="1" x14ac:dyDescent="0.25">
      <c r="B1619" s="20">
        <v>46042</v>
      </c>
      <c r="C1619" s="2" t="s">
        <v>1</v>
      </c>
      <c r="D1619" s="2" t="s">
        <v>1480</v>
      </c>
      <c r="E1619" s="2" t="s">
        <v>162</v>
      </c>
      <c r="F1619" s="2" t="s">
        <v>1357</v>
      </c>
      <c r="G1619" s="5">
        <v>50</v>
      </c>
      <c r="H1619" s="5">
        <v>25.25</v>
      </c>
      <c r="I1619" s="5">
        <v>1262.5</v>
      </c>
      <c r="J1619" s="5">
        <v>103247.25</v>
      </c>
      <c r="K1619" s="3" t="str" cm="1">
        <f t="array" ref="K1619">_xlfn.LET(_xlpm.d,UPPER(TRIM(CLEAN(SUBSTITUTE(F1619,CHAR(160),"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20" spans="2:11" hidden="1" x14ac:dyDescent="0.25">
      <c r="B1620" s="20">
        <v>46043</v>
      </c>
      <c r="C1620" s="2" t="s">
        <v>1</v>
      </c>
      <c r="D1620" s="2" t="s">
        <v>1321</v>
      </c>
      <c r="E1620" s="2" t="s">
        <v>149</v>
      </c>
      <c r="F1620" s="2" t="s">
        <v>1357</v>
      </c>
      <c r="G1620" s="5">
        <v>15</v>
      </c>
      <c r="H1620" s="5">
        <v>25.25</v>
      </c>
      <c r="I1620" s="5">
        <v>378.75</v>
      </c>
      <c r="J1620" s="5">
        <v>103626</v>
      </c>
      <c r="K1620" s="3" t="str" cm="1">
        <f t="array" ref="K1620">_xlfn.LET(_xlpm.d,UPPER(TRIM(CLEAN(SUBSTITUTE(F1620,CHAR(160),"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21" spans="2:11" hidden="1" x14ac:dyDescent="0.25">
      <c r="B1621" s="20">
        <v>46044</v>
      </c>
      <c r="C1621" s="2" t="s">
        <v>1</v>
      </c>
      <c r="D1621" s="2" t="s">
        <v>134</v>
      </c>
      <c r="E1621" s="2" t="s">
        <v>135</v>
      </c>
      <c r="F1621" s="2" t="s">
        <v>1357</v>
      </c>
      <c r="G1621" s="5">
        <v>25</v>
      </c>
      <c r="H1621" s="5">
        <v>25.25</v>
      </c>
      <c r="I1621" s="5">
        <v>631.25</v>
      </c>
      <c r="J1621" s="5">
        <v>104257.25</v>
      </c>
      <c r="K1621" s="3" t="str" cm="1">
        <f t="array" ref="K1621">_xlfn.LET(_xlpm.d,UPPER(TRIM(CLEAN(SUBSTITUTE(F1621,CHAR(160),"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22" spans="2:11" hidden="1" x14ac:dyDescent="0.25">
      <c r="B1622" s="20">
        <v>46045</v>
      </c>
      <c r="C1622" s="2" t="s">
        <v>1</v>
      </c>
      <c r="D1622" s="2" t="s">
        <v>1323</v>
      </c>
      <c r="E1622" s="2" t="s">
        <v>236</v>
      </c>
      <c r="F1622" s="2" t="s">
        <v>1357</v>
      </c>
      <c r="G1622" s="5">
        <v>25</v>
      </c>
      <c r="H1622" s="5">
        <v>25.25</v>
      </c>
      <c r="I1622" s="5">
        <v>631.25</v>
      </c>
      <c r="J1622" s="5">
        <v>104888.5</v>
      </c>
      <c r="K1622" s="3" t="str" cm="1">
        <f t="array" ref="K1622">_xlfn.LET(_xlpm.d,UPPER(TRIM(CLEAN(SUBSTITUTE(F1622,CHAR(160),"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23" spans="2:11" hidden="1" x14ac:dyDescent="0.25">
      <c r="B1623" s="20">
        <v>46045</v>
      </c>
      <c r="C1623" s="2" t="s">
        <v>1</v>
      </c>
      <c r="D1623" s="2" t="s">
        <v>1481</v>
      </c>
      <c r="E1623" s="2" t="s">
        <v>238</v>
      </c>
      <c r="F1623" s="2" t="s">
        <v>1357</v>
      </c>
      <c r="G1623" s="5">
        <v>15</v>
      </c>
      <c r="H1623" s="5">
        <v>25.25</v>
      </c>
      <c r="I1623" s="5">
        <v>378.75</v>
      </c>
      <c r="J1623" s="5">
        <v>105267.25</v>
      </c>
      <c r="K1623" s="3" t="str" cm="1">
        <f t="array" ref="K1623">_xlfn.LET(_xlpm.d,UPPER(TRIM(CLEAN(SUBSTITUTE(F1623,CHAR(160),"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24" spans="2:11" hidden="1" x14ac:dyDescent="0.25">
      <c r="B1624" s="20">
        <v>46049</v>
      </c>
      <c r="C1624" s="2" t="s">
        <v>1</v>
      </c>
      <c r="D1624" s="2" t="s">
        <v>1324</v>
      </c>
      <c r="E1624" s="2" t="s">
        <v>273</v>
      </c>
      <c r="F1624" s="2" t="s">
        <v>1357</v>
      </c>
      <c r="G1624" s="5">
        <v>15</v>
      </c>
      <c r="H1624" s="5">
        <v>25.25</v>
      </c>
      <c r="I1624" s="5">
        <v>378.75</v>
      </c>
      <c r="J1624" s="5">
        <v>105646</v>
      </c>
      <c r="K1624" s="3" t="str" cm="1">
        <f t="array" ref="K1624">_xlfn.LET(_xlpm.d,UPPER(TRIM(CLEAN(SUBSTITUTE(F1624,CHAR(160),"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25" spans="2:11" hidden="1" x14ac:dyDescent="0.25">
      <c r="B1625" s="20">
        <v>46049</v>
      </c>
      <c r="C1625" s="2" t="s">
        <v>1</v>
      </c>
      <c r="D1625" s="2" t="s">
        <v>1482</v>
      </c>
      <c r="E1625" s="2" t="s">
        <v>147</v>
      </c>
      <c r="F1625" s="2" t="s">
        <v>1357</v>
      </c>
      <c r="G1625" s="5">
        <v>20</v>
      </c>
      <c r="H1625" s="5">
        <v>25.25</v>
      </c>
      <c r="I1625" s="5">
        <v>505</v>
      </c>
      <c r="J1625" s="5">
        <v>106151</v>
      </c>
      <c r="K1625" s="3" t="str" cm="1">
        <f t="array" ref="K1625">_xlfn.LET(_xlpm.d,UPPER(TRIM(CLEAN(SUBSTITUTE(F1625,CHAR(160),"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26" spans="2:11" hidden="1" x14ac:dyDescent="0.25">
      <c r="B1626" s="20">
        <v>46049</v>
      </c>
      <c r="C1626" s="2" t="s">
        <v>1</v>
      </c>
      <c r="D1626" s="2" t="s">
        <v>1483</v>
      </c>
      <c r="E1626" s="2" t="s">
        <v>261</v>
      </c>
      <c r="F1626" s="2" t="s">
        <v>1357</v>
      </c>
      <c r="G1626" s="5">
        <v>10</v>
      </c>
      <c r="H1626" s="5">
        <v>25.25</v>
      </c>
      <c r="I1626" s="5">
        <v>252.5</v>
      </c>
      <c r="J1626" s="5">
        <v>106403.5</v>
      </c>
      <c r="K1626" s="3" t="str" cm="1">
        <f t="array" ref="K1626">_xlfn.LET(_xlpm.d,UPPER(TRIM(CLEAN(SUBSTITUTE(F1626,CHAR(160),"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27" spans="2:11" hidden="1" x14ac:dyDescent="0.25">
      <c r="B1627" s="20">
        <v>46050</v>
      </c>
      <c r="C1627" s="2" t="s">
        <v>1</v>
      </c>
      <c r="D1627" s="2" t="s">
        <v>1484</v>
      </c>
      <c r="E1627" s="2" t="s">
        <v>149</v>
      </c>
      <c r="F1627" s="2" t="s">
        <v>1357</v>
      </c>
      <c r="G1627" s="5">
        <v>10</v>
      </c>
      <c r="H1627" s="5">
        <v>25.25</v>
      </c>
      <c r="I1627" s="5">
        <v>252.5</v>
      </c>
      <c r="J1627" s="5">
        <v>106656</v>
      </c>
      <c r="K1627" s="3" t="str" cm="1">
        <f t="array" ref="K1627">_xlfn.LET(_xlpm.d,UPPER(TRIM(CLEAN(SUBSTITUTE(F1627,CHAR(160),"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28" spans="2:11" hidden="1" x14ac:dyDescent="0.25">
      <c r="B1628" s="20">
        <v>46051</v>
      </c>
      <c r="C1628" s="2" t="s">
        <v>1</v>
      </c>
      <c r="D1628" s="2" t="s">
        <v>1326</v>
      </c>
      <c r="E1628" s="2" t="s">
        <v>180</v>
      </c>
      <c r="F1628" s="2" t="s">
        <v>1357</v>
      </c>
      <c r="G1628" s="5">
        <v>20</v>
      </c>
      <c r="H1628" s="5">
        <v>25.25</v>
      </c>
      <c r="I1628" s="5">
        <v>505</v>
      </c>
      <c r="J1628" s="5">
        <v>107161</v>
      </c>
      <c r="K1628" s="3" t="str" cm="1">
        <f t="array" ref="K1628">_xlfn.LET(_xlpm.d,UPPER(TRIM(CLEAN(SUBSTITUTE(F1628,CHAR(160),"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29" spans="2:11" hidden="1" x14ac:dyDescent="0.25">
      <c r="B1629" s="20">
        <v>46051</v>
      </c>
      <c r="C1629" s="2" t="s">
        <v>1</v>
      </c>
      <c r="D1629" s="2" t="s">
        <v>1327</v>
      </c>
      <c r="E1629" s="2" t="s">
        <v>168</v>
      </c>
      <c r="F1629" s="2" t="s">
        <v>1357</v>
      </c>
      <c r="G1629" s="5">
        <v>15</v>
      </c>
      <c r="H1629" s="5">
        <v>25.25</v>
      </c>
      <c r="I1629" s="5">
        <v>378.75</v>
      </c>
      <c r="J1629" s="5">
        <v>107539.75</v>
      </c>
      <c r="K1629" s="3" t="str" cm="1">
        <f t="array" ref="K1629">_xlfn.LET(_xlpm.d,UPPER(TRIM(CLEAN(SUBSTITUTE(F1629,CHAR(160),"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30" spans="2:11" hidden="1" x14ac:dyDescent="0.25">
      <c r="B1630" s="20">
        <v>46051</v>
      </c>
      <c r="C1630" s="2" t="s">
        <v>1</v>
      </c>
      <c r="D1630" s="2" t="s">
        <v>1485</v>
      </c>
      <c r="E1630" s="2" t="s">
        <v>135</v>
      </c>
      <c r="F1630" s="2" t="s">
        <v>1357</v>
      </c>
      <c r="G1630" s="5">
        <v>25</v>
      </c>
      <c r="H1630" s="5">
        <v>25.25</v>
      </c>
      <c r="I1630" s="5">
        <v>631.25</v>
      </c>
      <c r="J1630" s="5">
        <v>108171</v>
      </c>
      <c r="K1630" s="3" t="str" cm="1">
        <f t="array" ref="K1630">_xlfn.LET(_xlpm.d,UPPER(TRIM(CLEAN(SUBSTITUTE(F1630,CHAR(160),"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31" spans="2:11" hidden="1" x14ac:dyDescent="0.25">
      <c r="B1631" s="20">
        <v>46051</v>
      </c>
      <c r="C1631" s="2" t="s">
        <v>1</v>
      </c>
      <c r="D1631" s="2" t="s">
        <v>1328</v>
      </c>
      <c r="E1631" s="2" t="s">
        <v>192</v>
      </c>
      <c r="F1631" s="2" t="s">
        <v>1357</v>
      </c>
      <c r="G1631" s="5">
        <v>30</v>
      </c>
      <c r="H1631" s="5">
        <v>25.25</v>
      </c>
      <c r="I1631" s="5">
        <v>757.5</v>
      </c>
      <c r="J1631" s="5">
        <v>108928.5</v>
      </c>
      <c r="K1631" s="3" t="str" cm="1">
        <f t="array" ref="K1631">_xlfn.LET(_xlpm.d,UPPER(TRIM(CLEAN(SUBSTITUTE(F1631,CHAR(160),"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32" spans="2:11" hidden="1" x14ac:dyDescent="0.25">
      <c r="B1632" s="20">
        <v>46052</v>
      </c>
      <c r="C1632" s="2" t="s">
        <v>1</v>
      </c>
      <c r="D1632" s="2" t="s">
        <v>1329</v>
      </c>
      <c r="E1632" s="2" t="s">
        <v>154</v>
      </c>
      <c r="F1632" s="2" t="s">
        <v>1357</v>
      </c>
      <c r="G1632" s="5">
        <v>25</v>
      </c>
      <c r="H1632" s="5">
        <v>25.25</v>
      </c>
      <c r="I1632" s="5">
        <v>631.25</v>
      </c>
      <c r="J1632" s="5">
        <v>109559.75</v>
      </c>
      <c r="K1632" s="3" t="str" cm="1">
        <f t="array" ref="K1632">_xlfn.LET(_xlpm.d,UPPER(TRIM(CLEAN(SUBSTITUTE(F1632,CHAR(160),"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33" spans="2:11" hidden="1" x14ac:dyDescent="0.25">
      <c r="B1633" s="20">
        <v>46056</v>
      </c>
      <c r="C1633" s="2" t="s">
        <v>1</v>
      </c>
      <c r="D1633" s="2" t="s">
        <v>1486</v>
      </c>
      <c r="E1633" s="2" t="s">
        <v>141</v>
      </c>
      <c r="F1633" s="2" t="s">
        <v>1357</v>
      </c>
      <c r="G1633" s="5">
        <v>25</v>
      </c>
      <c r="H1633" s="5">
        <v>25.25</v>
      </c>
      <c r="I1633" s="5">
        <v>631.25</v>
      </c>
      <c r="J1633" s="5">
        <v>110191</v>
      </c>
      <c r="K1633" s="3" t="str" cm="1">
        <f t="array" ref="K1633">_xlfn.LET(_xlpm.d,UPPER(TRIM(CLEAN(SUBSTITUTE(F1633,CHAR(160),"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34" spans="2:11" hidden="1" x14ac:dyDescent="0.25">
      <c r="B1634" s="20">
        <v>46056</v>
      </c>
      <c r="C1634" s="2" t="s">
        <v>1</v>
      </c>
      <c r="D1634" s="2" t="s">
        <v>1487</v>
      </c>
      <c r="E1634" s="2" t="s">
        <v>266</v>
      </c>
      <c r="F1634" s="2" t="s">
        <v>1357</v>
      </c>
      <c r="G1634" s="5">
        <v>25</v>
      </c>
      <c r="H1634" s="5">
        <v>25.25</v>
      </c>
      <c r="I1634" s="5">
        <v>631.25</v>
      </c>
      <c r="J1634" s="5">
        <v>110822.25</v>
      </c>
      <c r="K1634" s="3" t="str" cm="1">
        <f t="array" ref="K1634">_xlfn.LET(_xlpm.d,UPPER(TRIM(CLEAN(SUBSTITUTE(F1634,CHAR(160),"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35" spans="2:11" hidden="1" x14ac:dyDescent="0.25">
      <c r="B1635" s="20">
        <v>46056</v>
      </c>
      <c r="C1635" s="2" t="s">
        <v>1</v>
      </c>
      <c r="D1635" s="2" t="s">
        <v>1488</v>
      </c>
      <c r="E1635" s="2" t="s">
        <v>273</v>
      </c>
      <c r="F1635" s="2" t="s">
        <v>1357</v>
      </c>
      <c r="G1635" s="5">
        <v>15</v>
      </c>
      <c r="H1635" s="5">
        <v>25.25</v>
      </c>
      <c r="I1635" s="5">
        <v>378.75</v>
      </c>
      <c r="J1635" s="5">
        <v>111201</v>
      </c>
      <c r="K1635" s="3" t="str" cm="1">
        <f t="array" ref="K1635">_xlfn.LET(_xlpm.d,UPPER(TRIM(CLEAN(SUBSTITUTE(F1635,CHAR(160),"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36" spans="2:11" hidden="1" x14ac:dyDescent="0.25">
      <c r="B1636" s="20">
        <v>46056</v>
      </c>
      <c r="C1636" s="2" t="s">
        <v>1</v>
      </c>
      <c r="D1636" s="2" t="s">
        <v>1330</v>
      </c>
      <c r="E1636" s="2" t="s">
        <v>156</v>
      </c>
      <c r="F1636" s="2" t="s">
        <v>1357</v>
      </c>
      <c r="G1636" s="5">
        <v>20</v>
      </c>
      <c r="H1636" s="5">
        <v>25.25</v>
      </c>
      <c r="I1636" s="5">
        <v>505</v>
      </c>
      <c r="J1636" s="5">
        <v>111706</v>
      </c>
      <c r="K1636" s="3" t="str" cm="1">
        <f t="array" ref="K1636">_xlfn.LET(_xlpm.d,UPPER(TRIM(CLEAN(SUBSTITUTE(F1636,CHAR(160),"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37" spans="2:11" hidden="1" x14ac:dyDescent="0.25">
      <c r="B1637" s="20">
        <v>46056</v>
      </c>
      <c r="C1637" s="2" t="s">
        <v>1</v>
      </c>
      <c r="D1637" s="2" t="s">
        <v>1331</v>
      </c>
      <c r="E1637" s="2" t="s">
        <v>143</v>
      </c>
      <c r="F1637" s="2" t="s">
        <v>1357</v>
      </c>
      <c r="G1637" s="5">
        <v>10</v>
      </c>
      <c r="H1637" s="5">
        <v>25.25</v>
      </c>
      <c r="I1637" s="5">
        <v>252.5</v>
      </c>
      <c r="J1637" s="5">
        <v>111958.5</v>
      </c>
      <c r="K1637" s="3" t="str" cm="1">
        <f t="array" ref="K1637">_xlfn.LET(_xlpm.d,UPPER(TRIM(CLEAN(SUBSTITUTE(F1637,CHAR(160),"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38" spans="2:11" hidden="1" x14ac:dyDescent="0.25">
      <c r="B1638" s="20">
        <v>46057</v>
      </c>
      <c r="C1638" s="2" t="s">
        <v>1</v>
      </c>
      <c r="D1638" s="2" t="s">
        <v>1489</v>
      </c>
      <c r="E1638" s="2" t="s">
        <v>279</v>
      </c>
      <c r="F1638" s="2" t="s">
        <v>1357</v>
      </c>
      <c r="G1638" s="5">
        <v>15</v>
      </c>
      <c r="H1638" s="5">
        <v>25.25</v>
      </c>
      <c r="I1638" s="5">
        <v>378.75</v>
      </c>
      <c r="J1638" s="5">
        <v>112337.25</v>
      </c>
      <c r="K1638" s="3" t="str" cm="1">
        <f t="array" ref="K1638">_xlfn.LET(_xlpm.d,UPPER(TRIM(CLEAN(SUBSTITUTE(F1638,CHAR(160),"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39" spans="2:11" hidden="1" x14ac:dyDescent="0.25">
      <c r="B1639" s="20">
        <v>46058</v>
      </c>
      <c r="C1639" s="2" t="s">
        <v>1</v>
      </c>
      <c r="D1639" s="2" t="s">
        <v>1490</v>
      </c>
      <c r="E1639" s="2" t="s">
        <v>192</v>
      </c>
      <c r="F1639" s="2" t="s">
        <v>1357</v>
      </c>
      <c r="G1639" s="5">
        <v>15</v>
      </c>
      <c r="H1639" s="5">
        <v>25.25</v>
      </c>
      <c r="I1639" s="5">
        <v>378.75</v>
      </c>
      <c r="J1639" s="5">
        <v>112716</v>
      </c>
      <c r="K1639" s="3" t="str" cm="1">
        <f t="array" ref="K1639">_xlfn.LET(_xlpm.d,UPPER(TRIM(CLEAN(SUBSTITUTE(F1639,CHAR(160),"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40" spans="2:11" hidden="1" x14ac:dyDescent="0.25">
      <c r="B1640" s="20">
        <v>46063</v>
      </c>
      <c r="C1640" s="2" t="s">
        <v>1</v>
      </c>
      <c r="D1640" s="2" t="s">
        <v>404</v>
      </c>
      <c r="E1640" s="2" t="s">
        <v>261</v>
      </c>
      <c r="F1640" s="2" t="s">
        <v>1357</v>
      </c>
      <c r="G1640" s="5">
        <v>10</v>
      </c>
      <c r="H1640" s="5">
        <v>25.25</v>
      </c>
      <c r="I1640" s="5">
        <v>252.5</v>
      </c>
      <c r="J1640" s="5">
        <v>112968.5</v>
      </c>
      <c r="K1640" s="3" t="str" cm="1">
        <f t="array" ref="K1640">_xlfn.LET(_xlpm.d,UPPER(TRIM(CLEAN(SUBSTITUTE(F1640,CHAR(160),"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41" spans="2:11" hidden="1" x14ac:dyDescent="0.25">
      <c r="B1641" s="20">
        <v>46063</v>
      </c>
      <c r="C1641" s="2" t="s">
        <v>1</v>
      </c>
      <c r="D1641" s="2" t="s">
        <v>1491</v>
      </c>
      <c r="E1641" s="2" t="s">
        <v>158</v>
      </c>
      <c r="F1641" s="2" t="s">
        <v>1357</v>
      </c>
      <c r="G1641" s="5">
        <v>8</v>
      </c>
      <c r="H1641" s="5">
        <v>25.25</v>
      </c>
      <c r="I1641" s="5">
        <v>202</v>
      </c>
      <c r="J1641" s="5">
        <v>113170.5</v>
      </c>
      <c r="K1641" s="3" t="str" cm="1">
        <f t="array" ref="K1641">_xlfn.LET(_xlpm.d,UPPER(TRIM(CLEAN(SUBSTITUTE(F1641,CHAR(160),"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42" spans="2:11" hidden="1" x14ac:dyDescent="0.25">
      <c r="B1642" s="20">
        <v>46080</v>
      </c>
      <c r="C1642" s="2" t="s">
        <v>1</v>
      </c>
      <c r="D1642" s="2" t="s">
        <v>1492</v>
      </c>
      <c r="E1642" s="2" t="s">
        <v>154</v>
      </c>
      <c r="F1642" s="2" t="s">
        <v>1357</v>
      </c>
      <c r="G1642" s="5">
        <v>20</v>
      </c>
      <c r="H1642" s="5">
        <v>25.25</v>
      </c>
      <c r="I1642" s="5">
        <v>505</v>
      </c>
      <c r="J1642" s="5">
        <v>113675.5</v>
      </c>
      <c r="K1642" s="3" t="str" cm="1">
        <f t="array" ref="K1642">_xlfn.LET(_xlpm.d,UPPER(TRIM(CLEAN(SUBSTITUTE(F1642,CHAR(160),"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43" spans="2:11" hidden="1" x14ac:dyDescent="0.25">
      <c r="B1643" s="20">
        <v>46084</v>
      </c>
      <c r="C1643" s="2" t="s">
        <v>1</v>
      </c>
      <c r="D1643" s="2" t="s">
        <v>174</v>
      </c>
      <c r="E1643" s="2" t="s">
        <v>162</v>
      </c>
      <c r="F1643" s="2" t="s">
        <v>1357</v>
      </c>
      <c r="G1643" s="5">
        <v>25</v>
      </c>
      <c r="H1643" s="5">
        <v>25.25</v>
      </c>
      <c r="I1643" s="5">
        <v>631.25</v>
      </c>
      <c r="J1643" s="5">
        <v>114306.75</v>
      </c>
      <c r="K1643" s="3" t="str" cm="1">
        <f t="array" ref="K1643">_xlfn.LET(_xlpm.d,UPPER(TRIM(CLEAN(SUBSTITUTE(F1643,CHAR(160),"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44" spans="2:11" hidden="1" x14ac:dyDescent="0.25">
      <c r="B1644" s="20">
        <v>46084</v>
      </c>
      <c r="C1644" s="2" t="s">
        <v>1</v>
      </c>
      <c r="D1644" s="2" t="s">
        <v>1336</v>
      </c>
      <c r="E1644" s="2" t="s">
        <v>147</v>
      </c>
      <c r="F1644" s="2" t="s">
        <v>1357</v>
      </c>
      <c r="G1644" s="5">
        <v>20</v>
      </c>
      <c r="H1644" s="5">
        <v>25.25</v>
      </c>
      <c r="I1644" s="5">
        <v>505</v>
      </c>
      <c r="J1644" s="5">
        <v>114811.75</v>
      </c>
      <c r="K1644" s="3" t="str" cm="1">
        <f t="array" ref="K1644">_xlfn.LET(_xlpm.d,UPPER(TRIM(CLEAN(SUBSTITUTE(F1644,CHAR(160),"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45" spans="2:11" hidden="1" x14ac:dyDescent="0.25">
      <c r="B1645" s="20">
        <v>46091</v>
      </c>
      <c r="C1645" s="2" t="s">
        <v>1</v>
      </c>
      <c r="D1645" s="2" t="s">
        <v>182</v>
      </c>
      <c r="E1645" s="2" t="s">
        <v>162</v>
      </c>
      <c r="F1645" s="2" t="s">
        <v>1357</v>
      </c>
      <c r="G1645" s="5">
        <v>20</v>
      </c>
      <c r="H1645" s="5">
        <v>25.25</v>
      </c>
      <c r="I1645" s="5">
        <v>505</v>
      </c>
      <c r="J1645" s="5">
        <v>115316.75</v>
      </c>
      <c r="K1645" s="3" t="str" cm="1">
        <f t="array" ref="K1645">_xlfn.LET(_xlpm.d,UPPER(TRIM(CLEAN(SUBSTITUTE(F1645,CHAR(160),"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46" spans="2:11" hidden="1" x14ac:dyDescent="0.25">
      <c r="B1646" s="20">
        <v>46091</v>
      </c>
      <c r="C1646" s="2" t="s">
        <v>1</v>
      </c>
      <c r="D1646" s="2" t="s">
        <v>1493</v>
      </c>
      <c r="E1646" s="2" t="s">
        <v>266</v>
      </c>
      <c r="F1646" s="2" t="s">
        <v>1357</v>
      </c>
      <c r="G1646" s="5">
        <v>10</v>
      </c>
      <c r="H1646" s="5">
        <v>25.25</v>
      </c>
      <c r="I1646" s="5">
        <v>252.5</v>
      </c>
      <c r="J1646" s="5">
        <v>115569.25</v>
      </c>
      <c r="K1646" s="3" t="str" cm="1">
        <f t="array" ref="K1646">_xlfn.LET(_xlpm.d,UPPER(TRIM(CLEAN(SUBSTITUTE(F1646,CHAR(160),"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47" spans="2:11" hidden="1" x14ac:dyDescent="0.25">
      <c r="B1647" s="20">
        <v>46093</v>
      </c>
      <c r="C1647" s="2" t="s">
        <v>1</v>
      </c>
      <c r="D1647" s="2" t="s">
        <v>190</v>
      </c>
      <c r="E1647" s="2" t="s">
        <v>149</v>
      </c>
      <c r="F1647" s="2" t="s">
        <v>1357</v>
      </c>
      <c r="G1647" s="5">
        <v>15</v>
      </c>
      <c r="H1647" s="5">
        <v>25.25</v>
      </c>
      <c r="I1647" s="5">
        <v>378.75</v>
      </c>
      <c r="J1647" s="5">
        <v>115948</v>
      </c>
      <c r="K1647" s="3" t="str" cm="1">
        <f t="array" ref="K1647">_xlfn.LET(_xlpm.d,UPPER(TRIM(CLEAN(SUBSTITUTE(F1647,CHAR(160),"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48" spans="2:11" hidden="1" x14ac:dyDescent="0.25">
      <c r="B1648" s="20">
        <v>46093</v>
      </c>
      <c r="C1648" s="2" t="s">
        <v>1</v>
      </c>
      <c r="D1648" s="2" t="s">
        <v>191</v>
      </c>
      <c r="E1648" s="2" t="s">
        <v>192</v>
      </c>
      <c r="F1648" s="2" t="s">
        <v>1357</v>
      </c>
      <c r="G1648" s="5">
        <v>15</v>
      </c>
      <c r="H1648" s="5">
        <v>25.25</v>
      </c>
      <c r="I1648" s="5">
        <v>378.75</v>
      </c>
      <c r="J1648" s="5">
        <v>116326.75</v>
      </c>
      <c r="K1648" s="3" t="str" cm="1">
        <f t="array" ref="K1648">_xlfn.LET(_xlpm.d,UPPER(TRIM(CLEAN(SUBSTITUTE(F1648,CHAR(160),"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49" spans="1:11" hidden="1" x14ac:dyDescent="0.25">
      <c r="B1649" s="20">
        <v>46093</v>
      </c>
      <c r="C1649" s="2" t="s">
        <v>1</v>
      </c>
      <c r="D1649" s="2" t="s">
        <v>1494</v>
      </c>
      <c r="E1649" s="2" t="s">
        <v>135</v>
      </c>
      <c r="F1649" s="2" t="s">
        <v>1357</v>
      </c>
      <c r="G1649" s="5">
        <v>25</v>
      </c>
      <c r="H1649" s="5">
        <v>25.25</v>
      </c>
      <c r="I1649" s="5">
        <v>631.25</v>
      </c>
      <c r="J1649" s="5">
        <v>116958</v>
      </c>
      <c r="K1649" s="3" t="str" cm="1">
        <f t="array" ref="K1649">_xlfn.LET(_xlpm.d,UPPER(TRIM(CLEAN(SUBSTITUTE(F1649,CHAR(160),"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50" spans="1:11" hidden="1" x14ac:dyDescent="0.25">
      <c r="B1650" s="20">
        <v>46094</v>
      </c>
      <c r="C1650" s="2" t="s">
        <v>1</v>
      </c>
      <c r="D1650" s="2" t="s">
        <v>194</v>
      </c>
      <c r="E1650" s="2" t="s">
        <v>195</v>
      </c>
      <c r="F1650" s="2" t="s">
        <v>1357</v>
      </c>
      <c r="G1650" s="5">
        <v>25</v>
      </c>
      <c r="H1650" s="5">
        <v>25.25</v>
      </c>
      <c r="I1650" s="5">
        <v>631.25</v>
      </c>
      <c r="J1650" s="5">
        <v>117589.25</v>
      </c>
      <c r="K1650" s="3" t="str" cm="1">
        <f t="array" ref="K1650">_xlfn.LET(_xlpm.d,UPPER(TRIM(CLEAN(SUBSTITUTE(F1650,CHAR(160),"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51" spans="1:11" hidden="1" x14ac:dyDescent="0.25">
      <c r="B1651" s="20">
        <v>46094</v>
      </c>
      <c r="C1651" s="2" t="s">
        <v>1</v>
      </c>
      <c r="D1651" s="2" t="s">
        <v>429</v>
      </c>
      <c r="E1651" s="2" t="s">
        <v>154</v>
      </c>
      <c r="F1651" s="2" t="s">
        <v>1357</v>
      </c>
      <c r="G1651" s="5">
        <v>25</v>
      </c>
      <c r="H1651" s="5">
        <v>25.25</v>
      </c>
      <c r="I1651" s="5">
        <v>631.25</v>
      </c>
      <c r="J1651" s="5">
        <v>118220.5</v>
      </c>
      <c r="K1651" s="3" t="str" cm="1">
        <f t="array" ref="K1651">_xlfn.LET(_xlpm.d,UPPER(TRIM(CLEAN(SUBSTITUTE(F1651,CHAR(160),"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52" spans="1:11" hidden="1" x14ac:dyDescent="0.25">
      <c r="B1652" s="20">
        <v>46097</v>
      </c>
      <c r="C1652" s="2" t="s">
        <v>1</v>
      </c>
      <c r="D1652" s="2" t="s">
        <v>431</v>
      </c>
      <c r="E1652" s="2" t="s">
        <v>160</v>
      </c>
      <c r="F1652" s="2" t="s">
        <v>1357</v>
      </c>
      <c r="G1652" s="5">
        <v>20</v>
      </c>
      <c r="H1652" s="5">
        <v>25.25</v>
      </c>
      <c r="I1652" s="5">
        <v>505</v>
      </c>
      <c r="J1652" s="5">
        <v>118725.5</v>
      </c>
      <c r="K1652" s="3" t="str" cm="1">
        <f t="array" ref="K1652">_xlfn.LET(_xlpm.d,UPPER(TRIM(CLEAN(SUBSTITUTE(F1652,CHAR(160),"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53" spans="1:11" hidden="1" x14ac:dyDescent="0.25">
      <c r="B1653" s="20">
        <v>46097</v>
      </c>
      <c r="C1653" s="2" t="s">
        <v>1</v>
      </c>
      <c r="D1653" s="2" t="s">
        <v>433</v>
      </c>
      <c r="E1653" s="2" t="s">
        <v>243</v>
      </c>
      <c r="F1653" s="2" t="s">
        <v>1357</v>
      </c>
      <c r="G1653" s="5">
        <v>15</v>
      </c>
      <c r="H1653" s="5">
        <v>25.25</v>
      </c>
      <c r="I1653" s="5">
        <v>378.75</v>
      </c>
      <c r="J1653" s="5">
        <v>119104.25</v>
      </c>
      <c r="K1653" s="3" t="str" cm="1">
        <f t="array" ref="K1653">_xlfn.LET(_xlpm.d,UPPER(TRIM(CLEAN(SUBSTITUTE(F1653,CHAR(160),"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54" spans="1:11" hidden="1" x14ac:dyDescent="0.25">
      <c r="B1654" s="20">
        <v>46098</v>
      </c>
      <c r="C1654" s="2" t="s">
        <v>1</v>
      </c>
      <c r="D1654" s="2" t="s">
        <v>199</v>
      </c>
      <c r="E1654" s="2" t="s">
        <v>158</v>
      </c>
      <c r="F1654" s="2" t="s">
        <v>1357</v>
      </c>
      <c r="G1654" s="5">
        <v>20</v>
      </c>
      <c r="H1654" s="5">
        <v>25.25</v>
      </c>
      <c r="I1654" s="5">
        <v>505</v>
      </c>
      <c r="J1654" s="5">
        <v>119609.25</v>
      </c>
      <c r="K1654" s="3" t="str" cm="1">
        <f t="array" ref="K1654">_xlfn.LET(_xlpm.d,UPPER(TRIM(CLEAN(SUBSTITUTE(F1654,CHAR(160),"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55" spans="1:11" hidden="1" x14ac:dyDescent="0.25">
      <c r="B1655" s="20">
        <v>46107</v>
      </c>
      <c r="C1655" s="2" t="s">
        <v>1</v>
      </c>
      <c r="D1655" s="2" t="s">
        <v>202</v>
      </c>
      <c r="E1655" s="2" t="s">
        <v>168</v>
      </c>
      <c r="F1655" s="2" t="s">
        <v>1357</v>
      </c>
      <c r="G1655" s="5">
        <v>25</v>
      </c>
      <c r="H1655" s="5">
        <v>25.25</v>
      </c>
      <c r="I1655" s="5">
        <v>631.25</v>
      </c>
      <c r="J1655" s="5">
        <v>120240.5</v>
      </c>
      <c r="K1655" s="3" t="str" cm="1">
        <f t="array" ref="K1655">_xlfn.LET(_xlpm.d,UPPER(TRIM(CLEAN(SUBSTITUTE(F1655,CHAR(160),"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56" spans="1:11" hidden="1" x14ac:dyDescent="0.25">
      <c r="B1656" s="20">
        <v>46107</v>
      </c>
      <c r="C1656" s="2" t="s">
        <v>1</v>
      </c>
      <c r="D1656" s="2" t="s">
        <v>203</v>
      </c>
      <c r="E1656" s="2" t="s">
        <v>192</v>
      </c>
      <c r="F1656" s="2" t="s">
        <v>1357</v>
      </c>
      <c r="G1656" s="5">
        <v>25</v>
      </c>
      <c r="H1656" s="5">
        <v>25.25</v>
      </c>
      <c r="I1656" s="5">
        <v>631.25</v>
      </c>
      <c r="J1656" s="5">
        <v>120871.75</v>
      </c>
      <c r="K1656" s="3" t="str" cm="1">
        <f t="array" ref="K1656">_xlfn.LET(_xlpm.d,UPPER(TRIM(CLEAN(SUBSTITUTE(F1656,CHAR(160),"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57" spans="1:11" hidden="1" x14ac:dyDescent="0.25">
      <c r="B1657" s="20">
        <v>46107</v>
      </c>
      <c r="C1657" s="2" t="s">
        <v>1</v>
      </c>
      <c r="D1657" s="2" t="s">
        <v>1495</v>
      </c>
      <c r="E1657" s="2" t="s">
        <v>180</v>
      </c>
      <c r="F1657" s="2" t="s">
        <v>1357</v>
      </c>
      <c r="G1657" s="5">
        <v>25</v>
      </c>
      <c r="H1657" s="5">
        <v>25.25</v>
      </c>
      <c r="I1657" s="5">
        <v>631.25</v>
      </c>
      <c r="J1657" s="5">
        <v>121503</v>
      </c>
      <c r="K1657" s="3" t="str" cm="1">
        <f t="array" ref="K1657">_xlfn.LET(_xlpm.d,UPPER(TRIM(CLEAN(SUBSTITUTE(F1657,CHAR(160),"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58" spans="1:11" hidden="1" x14ac:dyDescent="0.25">
      <c r="B1658" s="20">
        <v>46108</v>
      </c>
      <c r="C1658" s="2" t="s">
        <v>1</v>
      </c>
      <c r="D1658" s="2" t="s">
        <v>459</v>
      </c>
      <c r="E1658" s="2" t="s">
        <v>154</v>
      </c>
      <c r="F1658" s="2" t="s">
        <v>1357</v>
      </c>
      <c r="G1658" s="5">
        <v>15</v>
      </c>
      <c r="H1658" s="5">
        <v>25.25</v>
      </c>
      <c r="I1658" s="5">
        <v>378.75</v>
      </c>
      <c r="J1658" s="5">
        <v>121881.75</v>
      </c>
      <c r="K1658" s="3" t="str" cm="1">
        <f t="array" ref="K1658">_xlfn.LET(_xlpm.d,UPPER(TRIM(CLEAN(SUBSTITUTE(F1658,CHAR(160),"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59" spans="1:11" hidden="1" x14ac:dyDescent="0.25">
      <c r="B1659" s="20">
        <v>46108</v>
      </c>
      <c r="C1659" s="2" t="s">
        <v>1</v>
      </c>
      <c r="D1659" s="2" t="s">
        <v>1496</v>
      </c>
      <c r="E1659" s="2" t="s">
        <v>236</v>
      </c>
      <c r="F1659" s="2" t="s">
        <v>1357</v>
      </c>
      <c r="G1659" s="5">
        <v>10</v>
      </c>
      <c r="H1659" s="5">
        <v>25.25</v>
      </c>
      <c r="I1659" s="5">
        <v>252.5</v>
      </c>
      <c r="J1659" s="5">
        <v>122134.25</v>
      </c>
      <c r="K1659" s="3" t="str" cm="1">
        <f t="array" ref="K1659">_xlfn.LET(_xlpm.d,UPPER(TRIM(CLEAN(SUBSTITUTE(F1659,CHAR(160),"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60" spans="1:11" hidden="1" x14ac:dyDescent="0.25">
      <c r="A1660" s="11" t="s">
        <v>1497</v>
      </c>
      <c r="G1660" s="6">
        <v>4837</v>
      </c>
      <c r="I1660" s="7">
        <f>I1387+I1388+I1389+I1390+I1391+I1392+I1393+I1394+I1395+I1396+I1397+I1398+I1399+I1400+I1401+I1402+I1403+I1404+I1405+I1406+I1407+I1408+I1409+I1410+I1411+I1412+I1413+I1414+I1415+I1416+I1417+I1418+I1419+I1420+I1421+I1422+I1423+I1424+I1425+I1426+I1427+I1428+I1429+I1430+I1431+I1432+I1433+I1434+I1435+I1436+I1437+I1438+I1439+I1440+I1441+I1442+I1443+I1444+I1445+I1446+I1447+I1448+I1449+I1450+I1451+I1452+I1453+I1454+I1455+I1456+I1457+I1458+I1459+I1460+I1461+I1462+I1463+I1464+I1465+I1466+I1467+I1468+I1469+I1470+I1471+I1472+I1473+I1474+I1475+I1476+I1477+I1478+I1479+I1480+I1481+I1482+I1483+I1484+I1485+I1486+I1487+I1488+I1489+I1490+I1491+I1492+I1493+I1494+I1495+I1496+I1497+I1498+I1499+I1500+I1501+I1502+I1503+I1504+I1505+I1506+I1507+I1508+I1509+I1510+I1511+I1512+I1513+I1514+I1515+I1516+I1517+I1518+I1519+I1520+I1521+I1522+I1523+I1524+I1525+I1526+I1527+I1528+I1529+I1530+I1531+I1532+I1533+I1534+I1535+I1536+I1537+I1538+I1539+I1540+I1541+I1542+I1543+I1544+I1545+I1546+I1547+I1548+I1549+I1550+I1551+I1552+I1553+I1554+I1555+I1556+I1557+I1558+I1559+I1560+I1561+I1562+I1563+I1564+I1565+I1566+I1567+I1568+I1569+I1570+I1571+I1572+I1573+I1574+I1575+I1576+I1577+I1578+I1579+I1580+I1581+I1582+I1583+I1584+I1585+I1586+I1587+I1588+I1589+I1590+I1591+I1592+I1593+I1594+I1595+I1596+I1597+I1598+I1599+I1600+I1601+I1602+I1603+I1604+I1605+I1606+I1607+I1608+I1609+I1610+I1611+I1612+I1613+I1614+I1615+I1616+I1617+I1618+I1619+I1620+I1621+I1622+I1623+I1624+I1625+I1626+I1627+I1628+I1629+I1630+I1631+I1632+I1633+I1634+I1635+I1636+I1637+I1638+I1639+I1640+I1641+I1642+I1643+I1644+I1645+I1646+I1647+I1648+I1649+I1650+I1651+I1652+I1653+I1654+I1655+I1656+I1657+I1658+I1659</f>
        <v>122134.25</v>
      </c>
      <c r="K1660" s="3" t="str" cm="1">
        <f t="array" ref="K1660">_xlfn.LET(_xlpm.d,UPPER(TRIM(CLEAN(SUBSTITUTE(F1660,CHAR(160),"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661" spans="1:11" hidden="1" x14ac:dyDescent="0.25">
      <c r="A1661" s="10" t="s">
        <v>1498</v>
      </c>
      <c r="K1661" s="3" t="str" cm="1">
        <f t="array" ref="K1661">_xlfn.LET(_xlpm.d,UPPER(TRIM(CLEAN(SUBSTITUTE(F1661,CHAR(160),"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662" spans="1:11" hidden="1" x14ac:dyDescent="0.25">
      <c r="B1662" s="20">
        <v>45664</v>
      </c>
      <c r="C1662" s="2" t="s">
        <v>1</v>
      </c>
      <c r="D1662" s="2" t="s">
        <v>1363</v>
      </c>
      <c r="E1662" s="2" t="s">
        <v>156</v>
      </c>
      <c r="F1662" s="2" t="s">
        <v>1498</v>
      </c>
      <c r="G1662" s="5">
        <v>10</v>
      </c>
      <c r="H1662" s="5">
        <v>25.25</v>
      </c>
      <c r="I1662" s="5">
        <v>252.5</v>
      </c>
      <c r="J1662" s="5">
        <v>252.5</v>
      </c>
      <c r="K1662" s="3" t="str" cm="1">
        <f t="array" ref="K1662">_xlfn.LET(_xlpm.d,UPPER(TRIM(CLEAN(SUBSTITUTE(F1662,CHAR(160),"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63" spans="1:11" hidden="1" x14ac:dyDescent="0.25">
      <c r="B1663" s="20">
        <v>45664</v>
      </c>
      <c r="C1663" s="2" t="s">
        <v>1</v>
      </c>
      <c r="D1663" s="2" t="s">
        <v>1364</v>
      </c>
      <c r="E1663" s="2" t="s">
        <v>158</v>
      </c>
      <c r="F1663" s="2" t="s">
        <v>1498</v>
      </c>
      <c r="G1663" s="5">
        <v>20</v>
      </c>
      <c r="H1663" s="5">
        <v>25.25</v>
      </c>
      <c r="I1663" s="5">
        <v>505</v>
      </c>
      <c r="J1663" s="5">
        <v>757.5</v>
      </c>
      <c r="K1663" s="3" t="str" cm="1">
        <f t="array" ref="K1663">_xlfn.LET(_xlpm.d,UPPER(TRIM(CLEAN(SUBSTITUTE(F1663,CHAR(160),"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64" spans="1:11" hidden="1" x14ac:dyDescent="0.25">
      <c r="B1664" s="20">
        <v>45664</v>
      </c>
      <c r="C1664" s="2" t="s">
        <v>1</v>
      </c>
      <c r="D1664" s="2" t="s">
        <v>1365</v>
      </c>
      <c r="E1664" s="2" t="s">
        <v>273</v>
      </c>
      <c r="F1664" s="2" t="s">
        <v>1498</v>
      </c>
      <c r="G1664" s="5">
        <v>5</v>
      </c>
      <c r="H1664" s="5">
        <v>25.25</v>
      </c>
      <c r="I1664" s="5">
        <v>126.25</v>
      </c>
      <c r="J1664" s="5">
        <v>883.75</v>
      </c>
      <c r="K1664" s="3" t="str" cm="1">
        <f t="array" ref="K1664">_xlfn.LET(_xlpm.d,UPPER(TRIM(CLEAN(SUBSTITUTE(F1664,CHAR(160),"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65" spans="2:11" hidden="1" x14ac:dyDescent="0.25">
      <c r="B1665" s="20">
        <v>45666</v>
      </c>
      <c r="C1665" s="2" t="s">
        <v>1</v>
      </c>
      <c r="D1665" s="2" t="s">
        <v>1367</v>
      </c>
      <c r="E1665" s="2" t="s">
        <v>180</v>
      </c>
      <c r="F1665" s="2" t="s">
        <v>1498</v>
      </c>
      <c r="G1665" s="5">
        <v>16</v>
      </c>
      <c r="H1665" s="5">
        <v>25.25</v>
      </c>
      <c r="I1665" s="5">
        <v>404</v>
      </c>
      <c r="J1665" s="5">
        <v>1287.75</v>
      </c>
      <c r="K1665" s="3" t="str" cm="1">
        <f t="array" ref="K1665">_xlfn.LET(_xlpm.d,UPPER(TRIM(CLEAN(SUBSTITUTE(F1665,CHAR(160),"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66" spans="2:11" hidden="1" x14ac:dyDescent="0.25">
      <c r="B1666" s="20">
        <v>45666</v>
      </c>
      <c r="C1666" s="2" t="s">
        <v>1</v>
      </c>
      <c r="D1666" s="2" t="s">
        <v>1260</v>
      </c>
      <c r="E1666" s="2" t="s">
        <v>160</v>
      </c>
      <c r="F1666" s="2" t="s">
        <v>1498</v>
      </c>
      <c r="G1666" s="5">
        <v>16</v>
      </c>
      <c r="H1666" s="5">
        <v>25.25</v>
      </c>
      <c r="I1666" s="5">
        <v>404</v>
      </c>
      <c r="J1666" s="5">
        <v>1691.75</v>
      </c>
      <c r="K1666" s="3" t="str" cm="1">
        <f t="array" ref="K1666">_xlfn.LET(_xlpm.d,UPPER(TRIM(CLEAN(SUBSTITUTE(F1666,CHAR(160),"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67" spans="2:11" hidden="1" x14ac:dyDescent="0.25">
      <c r="B1667" s="20">
        <v>45667</v>
      </c>
      <c r="C1667" s="2" t="s">
        <v>1</v>
      </c>
      <c r="D1667" s="2" t="s">
        <v>1369</v>
      </c>
      <c r="E1667" s="2" t="s">
        <v>238</v>
      </c>
      <c r="F1667" s="2" t="s">
        <v>1498</v>
      </c>
      <c r="G1667" s="5">
        <v>10</v>
      </c>
      <c r="H1667" s="5">
        <v>25.25</v>
      </c>
      <c r="I1667" s="5">
        <v>252.5</v>
      </c>
      <c r="J1667" s="5">
        <v>1944.25</v>
      </c>
      <c r="K1667" s="3" t="str" cm="1">
        <f t="array" ref="K1667">_xlfn.LET(_xlpm.d,UPPER(TRIM(CLEAN(SUBSTITUTE(F1667,CHAR(160),"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68" spans="2:11" hidden="1" x14ac:dyDescent="0.25">
      <c r="B1668" s="20">
        <v>45667</v>
      </c>
      <c r="C1668" s="2" t="s">
        <v>1</v>
      </c>
      <c r="D1668" s="2" t="s">
        <v>1499</v>
      </c>
      <c r="E1668" s="2" t="s">
        <v>154</v>
      </c>
      <c r="F1668" s="2" t="s">
        <v>1498</v>
      </c>
      <c r="G1668" s="5">
        <v>7</v>
      </c>
      <c r="H1668" s="5">
        <v>25.25</v>
      </c>
      <c r="I1668" s="5">
        <v>176.75</v>
      </c>
      <c r="J1668" s="5">
        <v>2121</v>
      </c>
      <c r="K1668" s="3" t="str" cm="1">
        <f t="array" ref="K1668">_xlfn.LET(_xlpm.d,UPPER(TRIM(CLEAN(SUBSTITUTE(F1668,CHAR(160),"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69" spans="2:11" hidden="1" x14ac:dyDescent="0.25">
      <c r="B1669" s="20">
        <v>45667</v>
      </c>
      <c r="C1669" s="2" t="s">
        <v>1</v>
      </c>
      <c r="D1669" s="2" t="s">
        <v>1370</v>
      </c>
      <c r="E1669" s="2" t="s">
        <v>195</v>
      </c>
      <c r="F1669" s="2" t="s">
        <v>1498</v>
      </c>
      <c r="G1669" s="5">
        <v>15</v>
      </c>
      <c r="H1669" s="5">
        <v>25.25</v>
      </c>
      <c r="I1669" s="5">
        <v>378.75</v>
      </c>
      <c r="J1669" s="5">
        <v>2499.75</v>
      </c>
      <c r="K1669" s="3" t="str" cm="1">
        <f t="array" ref="K1669">_xlfn.LET(_xlpm.d,UPPER(TRIM(CLEAN(SUBSTITUTE(F1669,CHAR(160),"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70" spans="2:11" hidden="1" x14ac:dyDescent="0.25">
      <c r="B1670" s="20">
        <v>45679</v>
      </c>
      <c r="C1670" s="2" t="s">
        <v>1</v>
      </c>
      <c r="D1670" s="2" t="s">
        <v>482</v>
      </c>
      <c r="E1670" s="2" t="s">
        <v>143</v>
      </c>
      <c r="F1670" s="2" t="s">
        <v>1498</v>
      </c>
      <c r="G1670" s="5">
        <v>15</v>
      </c>
      <c r="H1670" s="5">
        <v>25.25</v>
      </c>
      <c r="I1670" s="5">
        <v>378.75</v>
      </c>
      <c r="J1670" s="5">
        <v>2878.5</v>
      </c>
      <c r="K1670" s="3" t="str" cm="1">
        <f t="array" ref="K1670">_xlfn.LET(_xlpm.d,UPPER(TRIM(CLEAN(SUBSTITUTE(F1670,CHAR(160),"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71" spans="2:11" hidden="1" x14ac:dyDescent="0.25">
      <c r="B1671" s="20">
        <v>45679</v>
      </c>
      <c r="C1671" s="2" t="s">
        <v>1</v>
      </c>
      <c r="D1671" s="2" t="s">
        <v>894</v>
      </c>
      <c r="E1671" s="2" t="s">
        <v>149</v>
      </c>
      <c r="F1671" s="2" t="s">
        <v>1498</v>
      </c>
      <c r="G1671" s="5">
        <v>10</v>
      </c>
      <c r="H1671" s="5">
        <v>25.25</v>
      </c>
      <c r="I1671" s="5">
        <v>252.5</v>
      </c>
      <c r="J1671" s="5">
        <v>3131</v>
      </c>
      <c r="K1671" s="3" t="str" cm="1">
        <f t="array" ref="K1671">_xlfn.LET(_xlpm.d,UPPER(TRIM(CLEAN(SUBSTITUTE(F1671,CHAR(160),"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72" spans="2:11" hidden="1" x14ac:dyDescent="0.25">
      <c r="B1672" s="20">
        <v>45684</v>
      </c>
      <c r="C1672" s="2" t="s">
        <v>1</v>
      </c>
      <c r="D1672" s="2" t="s">
        <v>903</v>
      </c>
      <c r="E1672" s="2" t="s">
        <v>162</v>
      </c>
      <c r="F1672" s="2" t="s">
        <v>1498</v>
      </c>
      <c r="G1672" s="5">
        <v>16</v>
      </c>
      <c r="H1672" s="5">
        <v>25.25</v>
      </c>
      <c r="I1672" s="5">
        <v>404</v>
      </c>
      <c r="J1672" s="5">
        <v>3535</v>
      </c>
      <c r="K1672" s="3" t="str" cm="1">
        <f t="array" ref="K1672">_xlfn.LET(_xlpm.d,UPPER(TRIM(CLEAN(SUBSTITUTE(F1672,CHAR(160),"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73" spans="2:11" hidden="1" x14ac:dyDescent="0.25">
      <c r="B1673" s="20">
        <v>45702</v>
      </c>
      <c r="C1673" s="2" t="s">
        <v>1</v>
      </c>
      <c r="D1673" s="2" t="s">
        <v>928</v>
      </c>
      <c r="E1673" s="2" t="s">
        <v>236</v>
      </c>
      <c r="F1673" s="2" t="s">
        <v>1498</v>
      </c>
      <c r="G1673" s="5">
        <v>16</v>
      </c>
      <c r="H1673" s="5">
        <v>25.25</v>
      </c>
      <c r="I1673" s="5">
        <v>404</v>
      </c>
      <c r="J1673" s="5">
        <v>3939</v>
      </c>
      <c r="K1673" s="3" t="str" cm="1">
        <f t="array" ref="K1673">_xlfn.LET(_xlpm.d,UPPER(TRIM(CLEAN(SUBSTITUTE(F1673,CHAR(160),"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74" spans="2:11" hidden="1" x14ac:dyDescent="0.25">
      <c r="B1674" s="20">
        <v>45702</v>
      </c>
      <c r="C1674" s="2" t="s">
        <v>1</v>
      </c>
      <c r="D1674" s="2" t="s">
        <v>929</v>
      </c>
      <c r="E1674" s="2" t="s">
        <v>154</v>
      </c>
      <c r="F1674" s="2" t="s">
        <v>1498</v>
      </c>
      <c r="G1674" s="5">
        <v>16</v>
      </c>
      <c r="H1674" s="5">
        <v>25.25</v>
      </c>
      <c r="I1674" s="5">
        <v>404</v>
      </c>
      <c r="J1674" s="5">
        <v>4343</v>
      </c>
      <c r="K1674" s="3" t="str" cm="1">
        <f t="array" ref="K1674">_xlfn.LET(_xlpm.d,UPPER(TRIM(CLEAN(SUBSTITUTE(F1674,CHAR(160),"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75" spans="2:11" hidden="1" x14ac:dyDescent="0.25">
      <c r="B1675" s="20">
        <v>45705</v>
      </c>
      <c r="C1675" s="2" t="s">
        <v>1</v>
      </c>
      <c r="D1675" s="2" t="s">
        <v>1382</v>
      </c>
      <c r="E1675" s="2" t="s">
        <v>162</v>
      </c>
      <c r="F1675" s="2" t="s">
        <v>1498</v>
      </c>
      <c r="G1675" s="5">
        <v>7</v>
      </c>
      <c r="H1675" s="5">
        <v>25.25</v>
      </c>
      <c r="I1675" s="5">
        <v>176.75</v>
      </c>
      <c r="J1675" s="5">
        <v>4519.75</v>
      </c>
      <c r="K1675" s="3" t="str" cm="1">
        <f t="array" ref="K1675">_xlfn.LET(_xlpm.d,UPPER(TRIM(CLEAN(SUBSTITUTE(F1675,CHAR(160),"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76" spans="2:11" hidden="1" x14ac:dyDescent="0.25">
      <c r="B1676" s="20">
        <v>45720</v>
      </c>
      <c r="C1676" s="2" t="s">
        <v>1</v>
      </c>
      <c r="D1676" s="2" t="s">
        <v>1500</v>
      </c>
      <c r="E1676" s="2" t="s">
        <v>266</v>
      </c>
      <c r="F1676" s="2" t="s">
        <v>1498</v>
      </c>
      <c r="G1676" s="5">
        <v>10</v>
      </c>
      <c r="H1676" s="5">
        <v>25.25</v>
      </c>
      <c r="I1676" s="5">
        <v>252.5</v>
      </c>
      <c r="J1676" s="5">
        <v>4772.25</v>
      </c>
      <c r="K1676" s="3" t="str" cm="1">
        <f t="array" ref="K1676">_xlfn.LET(_xlpm.d,UPPER(TRIM(CLEAN(SUBSTITUTE(F1676,CHAR(160),"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77" spans="2:11" hidden="1" x14ac:dyDescent="0.25">
      <c r="B1677" s="20">
        <v>45721</v>
      </c>
      <c r="C1677" s="2" t="s">
        <v>1</v>
      </c>
      <c r="D1677" s="2" t="s">
        <v>931</v>
      </c>
      <c r="E1677" s="2" t="s">
        <v>149</v>
      </c>
      <c r="F1677" s="2" t="s">
        <v>1498</v>
      </c>
      <c r="G1677" s="5">
        <v>10</v>
      </c>
      <c r="H1677" s="5">
        <v>25.25</v>
      </c>
      <c r="I1677" s="5">
        <v>252.5</v>
      </c>
      <c r="J1677" s="5">
        <v>5024.75</v>
      </c>
      <c r="K1677" s="3" t="str" cm="1">
        <f t="array" ref="K1677">_xlfn.LET(_xlpm.d,UPPER(TRIM(CLEAN(SUBSTITUTE(F1677,CHAR(160),"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78" spans="2:11" hidden="1" x14ac:dyDescent="0.25">
      <c r="B1678" s="20">
        <v>45722</v>
      </c>
      <c r="C1678" s="2" t="s">
        <v>1</v>
      </c>
      <c r="D1678" s="2" t="s">
        <v>932</v>
      </c>
      <c r="E1678" s="2" t="s">
        <v>192</v>
      </c>
      <c r="F1678" s="2" t="s">
        <v>1498</v>
      </c>
      <c r="G1678" s="5">
        <v>10</v>
      </c>
      <c r="H1678" s="5">
        <v>25.25</v>
      </c>
      <c r="I1678" s="5">
        <v>252.5</v>
      </c>
      <c r="J1678" s="5">
        <v>5277.25</v>
      </c>
      <c r="K1678" s="3" t="str" cm="1">
        <f t="array" ref="K1678">_xlfn.LET(_xlpm.d,UPPER(TRIM(CLEAN(SUBSTITUTE(F1678,CHAR(160),"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79" spans="2:11" hidden="1" x14ac:dyDescent="0.25">
      <c r="B1679" s="20">
        <v>45722</v>
      </c>
      <c r="C1679" s="2" t="s">
        <v>1</v>
      </c>
      <c r="D1679" s="2" t="s">
        <v>1501</v>
      </c>
      <c r="E1679" s="2" t="s">
        <v>160</v>
      </c>
      <c r="F1679" s="2" t="s">
        <v>1498</v>
      </c>
      <c r="G1679" s="5">
        <v>10</v>
      </c>
      <c r="H1679" s="5">
        <v>25.25</v>
      </c>
      <c r="I1679" s="5">
        <v>252.5</v>
      </c>
      <c r="J1679" s="5">
        <v>5529.75</v>
      </c>
      <c r="K1679" s="3" t="str" cm="1">
        <f t="array" ref="K1679">_xlfn.LET(_xlpm.d,UPPER(TRIM(CLEAN(SUBSTITUTE(F1679,CHAR(160),"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80" spans="2:11" hidden="1" x14ac:dyDescent="0.25">
      <c r="B1680" s="20">
        <v>45733</v>
      </c>
      <c r="C1680" s="2" t="s">
        <v>1</v>
      </c>
      <c r="D1680" s="2" t="s">
        <v>944</v>
      </c>
      <c r="E1680" s="2" t="s">
        <v>279</v>
      </c>
      <c r="F1680" s="2" t="s">
        <v>1498</v>
      </c>
      <c r="G1680" s="5">
        <v>12</v>
      </c>
      <c r="H1680" s="5">
        <v>25.25</v>
      </c>
      <c r="I1680" s="5">
        <v>303</v>
      </c>
      <c r="J1680" s="5">
        <v>5832.75</v>
      </c>
      <c r="K1680" s="3" t="str" cm="1">
        <f t="array" ref="K1680">_xlfn.LET(_xlpm.d,UPPER(TRIM(CLEAN(SUBSTITUTE(F1680,CHAR(160),"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81" spans="2:11" hidden="1" x14ac:dyDescent="0.25">
      <c r="B1681" s="20">
        <v>45733</v>
      </c>
      <c r="C1681" s="2" t="s">
        <v>1</v>
      </c>
      <c r="D1681" s="2" t="s">
        <v>945</v>
      </c>
      <c r="E1681" s="2" t="s">
        <v>162</v>
      </c>
      <c r="F1681" s="2" t="s">
        <v>1498</v>
      </c>
      <c r="G1681" s="5">
        <v>16</v>
      </c>
      <c r="H1681" s="5">
        <v>25.25</v>
      </c>
      <c r="I1681" s="5">
        <v>404</v>
      </c>
      <c r="J1681" s="5">
        <v>6236.75</v>
      </c>
      <c r="K1681" s="3" t="str" cm="1">
        <f t="array" ref="K1681">_xlfn.LET(_xlpm.d,UPPER(TRIM(CLEAN(SUBSTITUTE(F1681,CHAR(160),"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82" spans="2:11" hidden="1" x14ac:dyDescent="0.25">
      <c r="B1682" s="20">
        <v>45742</v>
      </c>
      <c r="C1682" s="2" t="s">
        <v>1</v>
      </c>
      <c r="D1682" s="2" t="s">
        <v>508</v>
      </c>
      <c r="E1682" s="2" t="s">
        <v>180</v>
      </c>
      <c r="F1682" s="2" t="s">
        <v>1498</v>
      </c>
      <c r="G1682" s="5">
        <v>10</v>
      </c>
      <c r="H1682" s="5">
        <v>25.25</v>
      </c>
      <c r="I1682" s="5">
        <v>252.5</v>
      </c>
      <c r="J1682" s="5">
        <v>6489.25</v>
      </c>
      <c r="K1682" s="3" t="str" cm="1">
        <f t="array" ref="K1682">_xlfn.LET(_xlpm.d,UPPER(TRIM(CLEAN(SUBSTITUTE(F1682,CHAR(160),"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83" spans="2:11" hidden="1" x14ac:dyDescent="0.25">
      <c r="B1683" s="20">
        <v>45743</v>
      </c>
      <c r="C1683" s="2" t="s">
        <v>1</v>
      </c>
      <c r="D1683" s="2" t="s">
        <v>1502</v>
      </c>
      <c r="E1683" s="2" t="s">
        <v>192</v>
      </c>
      <c r="F1683" s="2" t="s">
        <v>1498</v>
      </c>
      <c r="G1683" s="5">
        <v>5</v>
      </c>
      <c r="H1683" s="5">
        <v>25.25</v>
      </c>
      <c r="I1683" s="5">
        <v>126.25</v>
      </c>
      <c r="J1683" s="5">
        <v>6615.5</v>
      </c>
      <c r="K1683" s="3" t="str" cm="1">
        <f t="array" ref="K1683">_xlfn.LET(_xlpm.d,UPPER(TRIM(CLEAN(SUBSTITUTE(F1683,CHAR(160),"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84" spans="2:11" hidden="1" x14ac:dyDescent="0.25">
      <c r="B1684" s="20">
        <v>45777</v>
      </c>
      <c r="C1684" s="2" t="s">
        <v>1</v>
      </c>
      <c r="D1684" s="2" t="s">
        <v>532</v>
      </c>
      <c r="E1684" s="2" t="s">
        <v>273</v>
      </c>
      <c r="F1684" s="2" t="s">
        <v>1498</v>
      </c>
      <c r="G1684" s="5">
        <v>10</v>
      </c>
      <c r="H1684" s="5">
        <v>25.25</v>
      </c>
      <c r="I1684" s="5">
        <v>252.5</v>
      </c>
      <c r="J1684" s="5">
        <v>6868</v>
      </c>
      <c r="K1684" s="3" t="str" cm="1">
        <f t="array" ref="K1684">_xlfn.LET(_xlpm.d,UPPER(TRIM(CLEAN(SUBSTITUTE(F1684,CHAR(160),"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85" spans="2:11" hidden="1" x14ac:dyDescent="0.25">
      <c r="B1685" s="20">
        <v>45777</v>
      </c>
      <c r="C1685" s="2" t="s">
        <v>1</v>
      </c>
      <c r="D1685" s="2" t="s">
        <v>535</v>
      </c>
      <c r="E1685" s="2" t="s">
        <v>266</v>
      </c>
      <c r="F1685" s="2" t="s">
        <v>1498</v>
      </c>
      <c r="G1685" s="5">
        <v>12</v>
      </c>
      <c r="H1685" s="5">
        <v>25.25</v>
      </c>
      <c r="I1685" s="5">
        <v>303</v>
      </c>
      <c r="J1685" s="5">
        <v>7171</v>
      </c>
      <c r="K1685" s="3" t="str" cm="1">
        <f t="array" ref="K1685">_xlfn.LET(_xlpm.d,UPPER(TRIM(CLEAN(SUBSTITUTE(F1685,CHAR(160),"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86" spans="2:11" hidden="1" x14ac:dyDescent="0.25">
      <c r="B1686" s="20">
        <v>45777</v>
      </c>
      <c r="C1686" s="2" t="s">
        <v>1</v>
      </c>
      <c r="D1686" s="2" t="s">
        <v>536</v>
      </c>
      <c r="E1686" s="2" t="s">
        <v>141</v>
      </c>
      <c r="F1686" s="2" t="s">
        <v>1498</v>
      </c>
      <c r="G1686" s="5">
        <v>20</v>
      </c>
      <c r="H1686" s="5">
        <v>25.25</v>
      </c>
      <c r="I1686" s="5">
        <v>505</v>
      </c>
      <c r="J1686" s="5">
        <v>7676</v>
      </c>
      <c r="K1686" s="3" t="str" cm="1">
        <f t="array" ref="K1686">_xlfn.LET(_xlpm.d,UPPER(TRIM(CLEAN(SUBSTITUTE(F1686,CHAR(160),"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87" spans="2:11" hidden="1" x14ac:dyDescent="0.25">
      <c r="B1687" s="20">
        <v>45779</v>
      </c>
      <c r="C1687" s="2" t="s">
        <v>1</v>
      </c>
      <c r="D1687" s="2" t="s">
        <v>537</v>
      </c>
      <c r="E1687" s="2" t="s">
        <v>149</v>
      </c>
      <c r="F1687" s="2" t="s">
        <v>1498</v>
      </c>
      <c r="G1687" s="5">
        <v>10</v>
      </c>
      <c r="H1687" s="5">
        <v>25.25</v>
      </c>
      <c r="I1687" s="5">
        <v>252.5</v>
      </c>
      <c r="J1687" s="5">
        <v>7928.5</v>
      </c>
      <c r="K1687" s="3" t="str" cm="1">
        <f t="array" ref="K1687">_xlfn.LET(_xlpm.d,UPPER(TRIM(CLEAN(SUBSTITUTE(F1687,CHAR(160),"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88" spans="2:11" hidden="1" x14ac:dyDescent="0.25">
      <c r="B1688" s="20">
        <v>45782</v>
      </c>
      <c r="C1688" s="2" t="s">
        <v>1</v>
      </c>
      <c r="D1688" s="2" t="s">
        <v>538</v>
      </c>
      <c r="E1688" s="2" t="s">
        <v>162</v>
      </c>
      <c r="F1688" s="2" t="s">
        <v>1498</v>
      </c>
      <c r="G1688" s="5">
        <v>15</v>
      </c>
      <c r="H1688" s="5">
        <v>25.25</v>
      </c>
      <c r="I1688" s="5">
        <v>378.75</v>
      </c>
      <c r="J1688" s="5">
        <v>8307.25</v>
      </c>
      <c r="K1688" s="3" t="str" cm="1">
        <f t="array" ref="K1688">_xlfn.LET(_xlpm.d,UPPER(TRIM(CLEAN(SUBSTITUTE(F1688,CHAR(160),"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89" spans="2:11" hidden="1" x14ac:dyDescent="0.25">
      <c r="B1689" s="20">
        <v>45783</v>
      </c>
      <c r="C1689" s="2" t="s">
        <v>1</v>
      </c>
      <c r="D1689" s="2" t="s">
        <v>540</v>
      </c>
      <c r="E1689" s="2" t="s">
        <v>147</v>
      </c>
      <c r="F1689" s="2" t="s">
        <v>1498</v>
      </c>
      <c r="G1689" s="5">
        <v>20</v>
      </c>
      <c r="H1689" s="5">
        <v>25.25</v>
      </c>
      <c r="I1689" s="5">
        <v>505</v>
      </c>
      <c r="J1689" s="5">
        <v>8812.25</v>
      </c>
      <c r="K1689" s="3" t="str" cm="1">
        <f t="array" ref="K1689">_xlfn.LET(_xlpm.d,UPPER(TRIM(CLEAN(SUBSTITUTE(F1689,CHAR(160),"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90" spans="2:11" hidden="1" x14ac:dyDescent="0.25">
      <c r="B1690" s="20">
        <v>45785</v>
      </c>
      <c r="C1690" s="2" t="s">
        <v>1</v>
      </c>
      <c r="D1690" s="2" t="s">
        <v>1409</v>
      </c>
      <c r="E1690" s="2" t="s">
        <v>160</v>
      </c>
      <c r="F1690" s="2" t="s">
        <v>1498</v>
      </c>
      <c r="G1690" s="5">
        <v>20</v>
      </c>
      <c r="H1690" s="5">
        <v>25.25</v>
      </c>
      <c r="I1690" s="5">
        <v>505</v>
      </c>
      <c r="J1690" s="5">
        <v>9317.25</v>
      </c>
      <c r="K1690" s="3" t="str" cm="1">
        <f t="array" ref="K1690">_xlfn.LET(_xlpm.d,UPPER(TRIM(CLEAN(SUBSTITUTE(F1690,CHAR(160),"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91" spans="2:11" hidden="1" x14ac:dyDescent="0.25">
      <c r="B1691" s="20">
        <v>45785</v>
      </c>
      <c r="C1691" s="2" t="s">
        <v>1</v>
      </c>
      <c r="D1691" s="2" t="s">
        <v>1410</v>
      </c>
      <c r="E1691" s="2" t="s">
        <v>135</v>
      </c>
      <c r="F1691" s="2" t="s">
        <v>1498</v>
      </c>
      <c r="G1691" s="5">
        <v>20</v>
      </c>
      <c r="H1691" s="5">
        <v>25.25</v>
      </c>
      <c r="I1691" s="5">
        <v>505</v>
      </c>
      <c r="J1691" s="5">
        <v>9822.25</v>
      </c>
      <c r="K1691" s="3" t="str" cm="1">
        <f t="array" ref="K1691">_xlfn.LET(_xlpm.d,UPPER(TRIM(CLEAN(SUBSTITUTE(F1691,CHAR(160),"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92" spans="2:11" hidden="1" x14ac:dyDescent="0.25">
      <c r="B1692" s="20">
        <v>45785</v>
      </c>
      <c r="C1692" s="2" t="s">
        <v>1</v>
      </c>
      <c r="D1692" s="2" t="s">
        <v>1339</v>
      </c>
      <c r="E1692" s="2" t="s">
        <v>180</v>
      </c>
      <c r="F1692" s="2" t="s">
        <v>1498</v>
      </c>
      <c r="G1692" s="5">
        <v>20</v>
      </c>
      <c r="H1692" s="5">
        <v>25.25</v>
      </c>
      <c r="I1692" s="5">
        <v>505</v>
      </c>
      <c r="J1692" s="5">
        <v>10327.25</v>
      </c>
      <c r="K1692" s="3" t="str" cm="1">
        <f t="array" ref="K1692">_xlfn.LET(_xlpm.d,UPPER(TRIM(CLEAN(SUBSTITUTE(F1692,CHAR(160),"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93" spans="2:11" hidden="1" x14ac:dyDescent="0.25">
      <c r="B1693" s="20">
        <v>45786</v>
      </c>
      <c r="C1693" s="2" t="s">
        <v>1</v>
      </c>
      <c r="D1693" s="2" t="s">
        <v>1412</v>
      </c>
      <c r="E1693" s="2" t="s">
        <v>236</v>
      </c>
      <c r="F1693" s="2" t="s">
        <v>1498</v>
      </c>
      <c r="G1693" s="5">
        <v>20</v>
      </c>
      <c r="H1693" s="5">
        <v>25.25</v>
      </c>
      <c r="I1693" s="5">
        <v>505</v>
      </c>
      <c r="J1693" s="5">
        <v>10832.25</v>
      </c>
      <c r="K1693" s="3" t="str" cm="1">
        <f t="array" ref="K1693">_xlfn.LET(_xlpm.d,UPPER(TRIM(CLEAN(SUBSTITUTE(F1693,CHAR(160),"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94" spans="2:11" hidden="1" x14ac:dyDescent="0.25">
      <c r="B1694" s="20">
        <v>45786</v>
      </c>
      <c r="C1694" s="2" t="s">
        <v>1</v>
      </c>
      <c r="D1694" s="2" t="s">
        <v>1264</v>
      </c>
      <c r="E1694" s="2" t="s">
        <v>241</v>
      </c>
      <c r="F1694" s="2" t="s">
        <v>1498</v>
      </c>
      <c r="G1694" s="5">
        <v>8</v>
      </c>
      <c r="H1694" s="5">
        <v>25.25</v>
      </c>
      <c r="I1694" s="5">
        <v>202</v>
      </c>
      <c r="J1694" s="5">
        <v>11034.25</v>
      </c>
      <c r="K1694" s="3" t="str" cm="1">
        <f t="array" ref="K1694">_xlfn.LET(_xlpm.d,UPPER(TRIM(CLEAN(SUBSTITUTE(F1694,CHAR(160),"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95" spans="2:11" hidden="1" x14ac:dyDescent="0.25">
      <c r="B1695" s="20">
        <v>45786</v>
      </c>
      <c r="C1695" s="2" t="s">
        <v>1</v>
      </c>
      <c r="D1695" s="2" t="s">
        <v>546</v>
      </c>
      <c r="E1695" s="2" t="s">
        <v>238</v>
      </c>
      <c r="F1695" s="2" t="s">
        <v>1498</v>
      </c>
      <c r="G1695" s="5">
        <v>10</v>
      </c>
      <c r="H1695" s="5">
        <v>25.25</v>
      </c>
      <c r="I1695" s="5">
        <v>252.5</v>
      </c>
      <c r="J1695" s="5">
        <v>11286.75</v>
      </c>
      <c r="K1695" s="3" t="str" cm="1">
        <f t="array" ref="K1695">_xlfn.LET(_xlpm.d,UPPER(TRIM(CLEAN(SUBSTITUTE(F1695,CHAR(160),"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96" spans="2:11" hidden="1" x14ac:dyDescent="0.25">
      <c r="B1696" s="20">
        <v>45786</v>
      </c>
      <c r="C1696" s="2" t="s">
        <v>1</v>
      </c>
      <c r="D1696" s="2" t="s">
        <v>1265</v>
      </c>
      <c r="E1696" s="2" t="s">
        <v>195</v>
      </c>
      <c r="F1696" s="2" t="s">
        <v>1498</v>
      </c>
      <c r="G1696" s="5">
        <v>10</v>
      </c>
      <c r="H1696" s="5">
        <v>25.25</v>
      </c>
      <c r="I1696" s="5">
        <v>252.5</v>
      </c>
      <c r="J1696" s="5">
        <v>11539.25</v>
      </c>
      <c r="K1696" s="3" t="str" cm="1">
        <f t="array" ref="K1696">_xlfn.LET(_xlpm.d,UPPER(TRIM(CLEAN(SUBSTITUTE(F1696,CHAR(160),"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97" spans="2:11" hidden="1" x14ac:dyDescent="0.25">
      <c r="B1697" s="20">
        <v>45786</v>
      </c>
      <c r="C1697" s="2" t="s">
        <v>1</v>
      </c>
      <c r="D1697" s="2" t="s">
        <v>1413</v>
      </c>
      <c r="E1697" s="2" t="s">
        <v>154</v>
      </c>
      <c r="F1697" s="2" t="s">
        <v>1498</v>
      </c>
      <c r="G1697" s="5">
        <v>20</v>
      </c>
      <c r="H1697" s="5">
        <v>25.25</v>
      </c>
      <c r="I1697" s="5">
        <v>505</v>
      </c>
      <c r="J1697" s="5">
        <v>12044.25</v>
      </c>
      <c r="K1697" s="3" t="str" cm="1">
        <f t="array" ref="K1697">_xlfn.LET(_xlpm.d,UPPER(TRIM(CLEAN(SUBSTITUTE(F1697,CHAR(160),"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98" spans="2:11" hidden="1" x14ac:dyDescent="0.25">
      <c r="B1698" s="20">
        <v>45789</v>
      </c>
      <c r="C1698" s="2" t="s">
        <v>1</v>
      </c>
      <c r="D1698" s="2" t="s">
        <v>1503</v>
      </c>
      <c r="E1698" s="2" t="s">
        <v>243</v>
      </c>
      <c r="F1698" s="2" t="s">
        <v>1498</v>
      </c>
      <c r="G1698" s="5">
        <v>10</v>
      </c>
      <c r="H1698" s="5">
        <v>25.25</v>
      </c>
      <c r="I1698" s="5">
        <v>252.5</v>
      </c>
      <c r="J1698" s="5">
        <v>12296.75</v>
      </c>
      <c r="K1698" s="3" t="str" cm="1">
        <f t="array" ref="K1698">_xlfn.LET(_xlpm.d,UPPER(TRIM(CLEAN(SUBSTITUTE(F1698,CHAR(160),"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699" spans="2:11" hidden="1" x14ac:dyDescent="0.25">
      <c r="B1699" s="20">
        <v>45790</v>
      </c>
      <c r="C1699" s="2" t="s">
        <v>1</v>
      </c>
      <c r="D1699" s="2" t="s">
        <v>1266</v>
      </c>
      <c r="E1699" s="2" t="s">
        <v>162</v>
      </c>
      <c r="F1699" s="2" t="s">
        <v>1498</v>
      </c>
      <c r="G1699" s="5">
        <v>10</v>
      </c>
      <c r="H1699" s="5">
        <v>25.25</v>
      </c>
      <c r="I1699" s="5">
        <v>252.5</v>
      </c>
      <c r="J1699" s="5">
        <v>12549.25</v>
      </c>
      <c r="K1699" s="3" t="str" cm="1">
        <f t="array" ref="K1699">_xlfn.LET(_xlpm.d,UPPER(TRIM(CLEAN(SUBSTITUTE(F1699,CHAR(160),"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00" spans="2:11" hidden="1" x14ac:dyDescent="0.25">
      <c r="B1700" s="20">
        <v>45792</v>
      </c>
      <c r="C1700" s="2" t="s">
        <v>1</v>
      </c>
      <c r="D1700" s="2" t="s">
        <v>992</v>
      </c>
      <c r="E1700" s="2" t="s">
        <v>192</v>
      </c>
      <c r="F1700" s="2" t="s">
        <v>1498</v>
      </c>
      <c r="G1700" s="5">
        <v>20</v>
      </c>
      <c r="H1700" s="5">
        <v>25.25</v>
      </c>
      <c r="I1700" s="5">
        <v>505</v>
      </c>
      <c r="J1700" s="5">
        <v>13054.25</v>
      </c>
      <c r="K1700" s="3" t="str" cm="1">
        <f t="array" ref="K1700">_xlfn.LET(_xlpm.d,UPPER(TRIM(CLEAN(SUBSTITUTE(F1700,CHAR(160),"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01" spans="2:11" hidden="1" x14ac:dyDescent="0.25">
      <c r="B1701" s="20">
        <v>45792</v>
      </c>
      <c r="C1701" s="2" t="s">
        <v>1</v>
      </c>
      <c r="D1701" s="2" t="s">
        <v>1416</v>
      </c>
      <c r="E1701" s="2" t="s">
        <v>180</v>
      </c>
      <c r="F1701" s="2" t="s">
        <v>1498</v>
      </c>
      <c r="G1701" s="5">
        <v>10</v>
      </c>
      <c r="H1701" s="5">
        <v>25.25</v>
      </c>
      <c r="I1701" s="5">
        <v>252.5</v>
      </c>
      <c r="J1701" s="5">
        <v>13306.75</v>
      </c>
      <c r="K1701" s="3" t="str" cm="1">
        <f t="array" ref="K1701">_xlfn.LET(_xlpm.d,UPPER(TRIM(CLEAN(SUBSTITUTE(F1701,CHAR(160),"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02" spans="2:11" hidden="1" x14ac:dyDescent="0.25">
      <c r="B1702" s="20">
        <v>45792</v>
      </c>
      <c r="C1702" s="2" t="s">
        <v>1</v>
      </c>
      <c r="D1702" s="2" t="s">
        <v>993</v>
      </c>
      <c r="E1702" s="2" t="s">
        <v>160</v>
      </c>
      <c r="F1702" s="2" t="s">
        <v>1498</v>
      </c>
      <c r="G1702" s="5">
        <v>6</v>
      </c>
      <c r="H1702" s="5">
        <v>25.25</v>
      </c>
      <c r="I1702" s="5">
        <v>151.5</v>
      </c>
      <c r="J1702" s="5">
        <v>13458.25</v>
      </c>
      <c r="K1702" s="3" t="str" cm="1">
        <f t="array" ref="K1702">_xlfn.LET(_xlpm.d,UPPER(TRIM(CLEAN(SUBSTITUTE(F1702,CHAR(160),"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03" spans="2:11" hidden="1" x14ac:dyDescent="0.25">
      <c r="B1703" s="20">
        <v>45793</v>
      </c>
      <c r="C1703" s="2" t="s">
        <v>1</v>
      </c>
      <c r="D1703" s="2" t="s">
        <v>1417</v>
      </c>
      <c r="E1703" s="2" t="s">
        <v>259</v>
      </c>
      <c r="F1703" s="2" t="s">
        <v>1498</v>
      </c>
      <c r="G1703" s="5">
        <v>20</v>
      </c>
      <c r="H1703" s="5">
        <v>25.25</v>
      </c>
      <c r="I1703" s="5">
        <v>505</v>
      </c>
      <c r="J1703" s="5">
        <v>13963.25</v>
      </c>
      <c r="K1703" s="3" t="str" cm="1">
        <f t="array" ref="K1703">_xlfn.LET(_xlpm.d,UPPER(TRIM(CLEAN(SUBSTITUTE(F1703,CHAR(160),"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04" spans="2:11" hidden="1" x14ac:dyDescent="0.25">
      <c r="B1704" s="20">
        <v>45797</v>
      </c>
      <c r="C1704" s="2" t="s">
        <v>1</v>
      </c>
      <c r="D1704" s="2" t="s">
        <v>551</v>
      </c>
      <c r="E1704" s="2" t="s">
        <v>156</v>
      </c>
      <c r="F1704" s="2" t="s">
        <v>1498</v>
      </c>
      <c r="G1704" s="5">
        <v>20</v>
      </c>
      <c r="H1704" s="5">
        <v>25.25</v>
      </c>
      <c r="I1704" s="5">
        <v>505</v>
      </c>
      <c r="J1704" s="5">
        <v>14468.25</v>
      </c>
      <c r="K1704" s="3" t="str" cm="1">
        <f t="array" ref="K1704">_xlfn.LET(_xlpm.d,UPPER(TRIM(CLEAN(SUBSTITUTE(F1704,CHAR(160),"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05" spans="2:11" hidden="1" x14ac:dyDescent="0.25">
      <c r="B1705" s="20">
        <v>45797</v>
      </c>
      <c r="C1705" s="2" t="s">
        <v>1</v>
      </c>
      <c r="D1705" s="2" t="s">
        <v>995</v>
      </c>
      <c r="E1705" s="2" t="s">
        <v>273</v>
      </c>
      <c r="F1705" s="2" t="s">
        <v>1498</v>
      </c>
      <c r="G1705" s="5">
        <v>12</v>
      </c>
      <c r="H1705" s="5">
        <v>25.25</v>
      </c>
      <c r="I1705" s="5">
        <v>303</v>
      </c>
      <c r="J1705" s="5">
        <v>14771.25</v>
      </c>
      <c r="K1705" s="3" t="str" cm="1">
        <f t="array" ref="K1705">_xlfn.LET(_xlpm.d,UPPER(TRIM(CLEAN(SUBSTITUTE(F1705,CHAR(160),"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06" spans="2:11" hidden="1" x14ac:dyDescent="0.25">
      <c r="B1706" s="20">
        <v>45797</v>
      </c>
      <c r="C1706" s="2" t="s">
        <v>1</v>
      </c>
      <c r="D1706" s="2" t="s">
        <v>1419</v>
      </c>
      <c r="E1706" s="2" t="s">
        <v>276</v>
      </c>
      <c r="F1706" s="2" t="s">
        <v>1498</v>
      </c>
      <c r="G1706" s="5">
        <v>8</v>
      </c>
      <c r="H1706" s="5">
        <v>25.25</v>
      </c>
      <c r="I1706" s="5">
        <v>202</v>
      </c>
      <c r="J1706" s="5">
        <v>14973.25</v>
      </c>
      <c r="K1706" s="3" t="str" cm="1">
        <f t="array" ref="K1706">_xlfn.LET(_xlpm.d,UPPER(TRIM(CLEAN(SUBSTITUTE(F1706,CHAR(160),"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07" spans="2:11" hidden="1" x14ac:dyDescent="0.25">
      <c r="B1707" s="20">
        <v>45797</v>
      </c>
      <c r="C1707" s="2" t="s">
        <v>1</v>
      </c>
      <c r="D1707" s="2" t="s">
        <v>1420</v>
      </c>
      <c r="E1707" s="2" t="s">
        <v>147</v>
      </c>
      <c r="F1707" s="2" t="s">
        <v>1498</v>
      </c>
      <c r="G1707" s="5">
        <v>10</v>
      </c>
      <c r="H1707" s="5">
        <v>25.25</v>
      </c>
      <c r="I1707" s="5">
        <v>252.5</v>
      </c>
      <c r="J1707" s="5">
        <v>15225.75</v>
      </c>
      <c r="K1707" s="3" t="str" cm="1">
        <f t="array" ref="K1707">_xlfn.LET(_xlpm.d,UPPER(TRIM(CLEAN(SUBSTITUTE(F1707,CHAR(160),"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08" spans="2:11" hidden="1" x14ac:dyDescent="0.25">
      <c r="B1708" s="20">
        <v>45797</v>
      </c>
      <c r="C1708" s="2" t="s">
        <v>1</v>
      </c>
      <c r="D1708" s="2" t="s">
        <v>1421</v>
      </c>
      <c r="E1708" s="2" t="s">
        <v>266</v>
      </c>
      <c r="F1708" s="2" t="s">
        <v>1498</v>
      </c>
      <c r="G1708" s="5">
        <v>10</v>
      </c>
      <c r="H1708" s="5">
        <v>25.25</v>
      </c>
      <c r="I1708" s="5">
        <v>252.5</v>
      </c>
      <c r="J1708" s="5">
        <v>15478.25</v>
      </c>
      <c r="K1708" s="3" t="str" cm="1">
        <f t="array" ref="K1708">_xlfn.LET(_xlpm.d,UPPER(TRIM(CLEAN(SUBSTITUTE(F1708,CHAR(160),"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09" spans="2:11" hidden="1" x14ac:dyDescent="0.25">
      <c r="B1709" s="20">
        <v>45797</v>
      </c>
      <c r="C1709" s="2" t="s">
        <v>1</v>
      </c>
      <c r="D1709" s="2" t="s">
        <v>553</v>
      </c>
      <c r="E1709" s="2" t="s">
        <v>141</v>
      </c>
      <c r="F1709" s="2" t="s">
        <v>1498</v>
      </c>
      <c r="G1709" s="5">
        <v>10</v>
      </c>
      <c r="H1709" s="5">
        <v>25.25</v>
      </c>
      <c r="I1709" s="5">
        <v>252.5</v>
      </c>
      <c r="J1709" s="5">
        <v>15730.75</v>
      </c>
      <c r="K1709" s="3" t="str" cm="1">
        <f t="array" ref="K1709">_xlfn.LET(_xlpm.d,UPPER(TRIM(CLEAN(SUBSTITUTE(F1709,CHAR(160),"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10" spans="2:11" hidden="1" x14ac:dyDescent="0.25">
      <c r="B1710" s="20">
        <v>45799</v>
      </c>
      <c r="C1710" s="2" t="s">
        <v>1</v>
      </c>
      <c r="D1710" s="2" t="s">
        <v>554</v>
      </c>
      <c r="E1710" s="2" t="s">
        <v>168</v>
      </c>
      <c r="F1710" s="2" t="s">
        <v>1498</v>
      </c>
      <c r="G1710" s="5">
        <v>12</v>
      </c>
      <c r="H1710" s="5">
        <v>25.25</v>
      </c>
      <c r="I1710" s="5">
        <v>303</v>
      </c>
      <c r="J1710" s="5">
        <v>16033.75</v>
      </c>
      <c r="K1710" s="3" t="str" cm="1">
        <f t="array" ref="K1710">_xlfn.LET(_xlpm.d,UPPER(TRIM(CLEAN(SUBSTITUTE(F1710,CHAR(160),"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11" spans="2:11" hidden="1" x14ac:dyDescent="0.25">
      <c r="B1711" s="20">
        <v>45888</v>
      </c>
      <c r="C1711" s="2" t="s">
        <v>1</v>
      </c>
      <c r="D1711" s="2" t="s">
        <v>1050</v>
      </c>
      <c r="E1711" s="2" t="s">
        <v>266</v>
      </c>
      <c r="F1711" s="2" t="s">
        <v>1498</v>
      </c>
      <c r="G1711" s="5">
        <v>12</v>
      </c>
      <c r="H1711" s="5">
        <v>25.25</v>
      </c>
      <c r="I1711" s="5">
        <v>303</v>
      </c>
      <c r="J1711" s="5">
        <v>16336.75</v>
      </c>
      <c r="K1711" s="3" t="str" cm="1">
        <f t="array" ref="K1711">_xlfn.LET(_xlpm.d,UPPER(TRIM(CLEAN(SUBSTITUTE(F1711,CHAR(160),"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12" spans="2:11" hidden="1" x14ac:dyDescent="0.25">
      <c r="B1712" s="20">
        <v>45888</v>
      </c>
      <c r="C1712" s="2" t="s">
        <v>1</v>
      </c>
      <c r="D1712" s="2" t="s">
        <v>1268</v>
      </c>
      <c r="E1712" s="2" t="s">
        <v>158</v>
      </c>
      <c r="F1712" s="2" t="s">
        <v>1498</v>
      </c>
      <c r="G1712" s="5">
        <v>20</v>
      </c>
      <c r="H1712" s="5">
        <v>25.25</v>
      </c>
      <c r="I1712" s="5">
        <v>505</v>
      </c>
      <c r="J1712" s="5">
        <v>16841.75</v>
      </c>
      <c r="K1712" s="3" t="str" cm="1">
        <f t="array" ref="K1712">_xlfn.LET(_xlpm.d,UPPER(TRIM(CLEAN(SUBSTITUTE(F1712,CHAR(160),"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13" spans="2:11" hidden="1" x14ac:dyDescent="0.25">
      <c r="B1713" s="20">
        <v>45888</v>
      </c>
      <c r="C1713" s="2" t="s">
        <v>1</v>
      </c>
      <c r="D1713" s="2" t="s">
        <v>652</v>
      </c>
      <c r="E1713" s="2" t="s">
        <v>147</v>
      </c>
      <c r="F1713" s="2" t="s">
        <v>1498</v>
      </c>
      <c r="G1713" s="5">
        <v>20</v>
      </c>
      <c r="H1713" s="5">
        <v>25.25</v>
      </c>
      <c r="I1713" s="5">
        <v>505</v>
      </c>
      <c r="J1713" s="5">
        <v>17346.75</v>
      </c>
      <c r="K1713" s="3" t="str" cm="1">
        <f t="array" ref="K1713">_xlfn.LET(_xlpm.d,UPPER(TRIM(CLEAN(SUBSTITUTE(F1713,CHAR(160),"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14" spans="2:11" hidden="1" x14ac:dyDescent="0.25">
      <c r="B1714" s="20">
        <v>45888</v>
      </c>
      <c r="C1714" s="2" t="s">
        <v>1</v>
      </c>
      <c r="D1714" s="2" t="s">
        <v>654</v>
      </c>
      <c r="E1714" s="2" t="s">
        <v>156</v>
      </c>
      <c r="F1714" s="2" t="s">
        <v>1498</v>
      </c>
      <c r="G1714" s="5">
        <v>15</v>
      </c>
      <c r="H1714" s="5">
        <v>25.25</v>
      </c>
      <c r="I1714" s="5">
        <v>378.75</v>
      </c>
      <c r="J1714" s="5">
        <v>17725.5</v>
      </c>
      <c r="K1714" s="3" t="str" cm="1">
        <f t="array" ref="K1714">_xlfn.LET(_xlpm.d,UPPER(TRIM(CLEAN(SUBSTITUTE(F1714,CHAR(160),"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15" spans="2:11" hidden="1" x14ac:dyDescent="0.25">
      <c r="B1715" s="20">
        <v>45888</v>
      </c>
      <c r="C1715" s="2" t="s">
        <v>1</v>
      </c>
      <c r="D1715" s="2" t="s">
        <v>1504</v>
      </c>
      <c r="E1715" s="2" t="s">
        <v>141</v>
      </c>
      <c r="F1715" s="2" t="s">
        <v>1498</v>
      </c>
      <c r="G1715" s="5">
        <v>20</v>
      </c>
      <c r="H1715" s="5">
        <v>25.25</v>
      </c>
      <c r="I1715" s="5">
        <v>505</v>
      </c>
      <c r="J1715" s="5">
        <v>18230.5</v>
      </c>
      <c r="K1715" s="3" t="str" cm="1">
        <f t="array" ref="K1715">_xlfn.LET(_xlpm.d,UPPER(TRIM(CLEAN(SUBSTITUTE(F1715,CHAR(160),"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16" spans="2:11" hidden="1" x14ac:dyDescent="0.25">
      <c r="B1716" s="20">
        <v>45889</v>
      </c>
      <c r="C1716" s="2" t="s">
        <v>1</v>
      </c>
      <c r="D1716" s="2" t="s">
        <v>1053</v>
      </c>
      <c r="E1716" s="2" t="s">
        <v>149</v>
      </c>
      <c r="F1716" s="2" t="s">
        <v>1498</v>
      </c>
      <c r="G1716" s="5">
        <v>20</v>
      </c>
      <c r="H1716" s="5">
        <v>25.25</v>
      </c>
      <c r="I1716" s="5">
        <v>505</v>
      </c>
      <c r="J1716" s="5">
        <v>18735.5</v>
      </c>
      <c r="K1716" s="3" t="str" cm="1">
        <f t="array" ref="K1716">_xlfn.LET(_xlpm.d,UPPER(TRIM(CLEAN(SUBSTITUTE(F1716,CHAR(160),"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17" spans="2:11" hidden="1" x14ac:dyDescent="0.25">
      <c r="B1717" s="20">
        <v>45890</v>
      </c>
      <c r="C1717" s="2" t="s">
        <v>1</v>
      </c>
      <c r="D1717" s="2" t="s">
        <v>1055</v>
      </c>
      <c r="E1717" s="2" t="s">
        <v>192</v>
      </c>
      <c r="F1717" s="2" t="s">
        <v>1498</v>
      </c>
      <c r="G1717" s="5">
        <v>20</v>
      </c>
      <c r="H1717" s="5">
        <v>25.25</v>
      </c>
      <c r="I1717" s="5">
        <v>505</v>
      </c>
      <c r="J1717" s="5">
        <v>19240.5</v>
      </c>
      <c r="K1717" s="3" t="str" cm="1">
        <f t="array" ref="K1717">_xlfn.LET(_xlpm.d,UPPER(TRIM(CLEAN(SUBSTITUTE(F1717,CHAR(160),"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18" spans="2:11" hidden="1" x14ac:dyDescent="0.25">
      <c r="B1718" s="20">
        <v>45890</v>
      </c>
      <c r="C1718" s="2" t="s">
        <v>1</v>
      </c>
      <c r="D1718" s="2" t="s">
        <v>1351</v>
      </c>
      <c r="E1718" s="2" t="s">
        <v>160</v>
      </c>
      <c r="F1718" s="2" t="s">
        <v>1498</v>
      </c>
      <c r="G1718" s="5">
        <v>15</v>
      </c>
      <c r="H1718" s="5">
        <v>25.25</v>
      </c>
      <c r="I1718" s="5">
        <v>378.75</v>
      </c>
      <c r="J1718" s="5">
        <v>19619.25</v>
      </c>
      <c r="K1718" s="3" t="str" cm="1">
        <f t="array" ref="K1718">_xlfn.LET(_xlpm.d,UPPER(TRIM(CLEAN(SUBSTITUTE(F1718,CHAR(160),"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19" spans="2:11" hidden="1" x14ac:dyDescent="0.25">
      <c r="B1719" s="20">
        <v>45923</v>
      </c>
      <c r="C1719" s="2" t="s">
        <v>1</v>
      </c>
      <c r="D1719" s="2" t="s">
        <v>1505</v>
      </c>
      <c r="E1719" s="2" t="s">
        <v>273</v>
      </c>
      <c r="F1719" s="2" t="s">
        <v>1498</v>
      </c>
      <c r="G1719" s="5">
        <v>20</v>
      </c>
      <c r="H1719" s="5">
        <v>25.25</v>
      </c>
      <c r="I1719" s="5">
        <v>505</v>
      </c>
      <c r="J1719" s="5">
        <v>20124.25</v>
      </c>
      <c r="K1719" s="3" t="str" cm="1">
        <f t="array" ref="K1719">_xlfn.LET(_xlpm.d,UPPER(TRIM(CLEAN(SUBSTITUTE(F1719,CHAR(160),"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20" spans="2:11" hidden="1" x14ac:dyDescent="0.25">
      <c r="B1720" s="20">
        <v>45923</v>
      </c>
      <c r="C1720" s="2" t="s">
        <v>1</v>
      </c>
      <c r="D1720" s="2" t="s">
        <v>1115</v>
      </c>
      <c r="E1720" s="2" t="s">
        <v>156</v>
      </c>
      <c r="F1720" s="2" t="s">
        <v>1498</v>
      </c>
      <c r="G1720" s="5">
        <v>15</v>
      </c>
      <c r="H1720" s="5">
        <v>25.25</v>
      </c>
      <c r="I1720" s="5">
        <v>378.75</v>
      </c>
      <c r="J1720" s="5">
        <v>20503</v>
      </c>
      <c r="K1720" s="3" t="str" cm="1">
        <f t="array" ref="K1720">_xlfn.LET(_xlpm.d,UPPER(TRIM(CLEAN(SUBSTITUTE(F1720,CHAR(160),"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21" spans="2:11" hidden="1" x14ac:dyDescent="0.25">
      <c r="B1721" s="20">
        <v>45923</v>
      </c>
      <c r="C1721" s="2" t="s">
        <v>1</v>
      </c>
      <c r="D1721" s="2" t="s">
        <v>1506</v>
      </c>
      <c r="E1721" s="2" t="s">
        <v>158</v>
      </c>
      <c r="F1721" s="2" t="s">
        <v>1498</v>
      </c>
      <c r="G1721" s="5">
        <v>20</v>
      </c>
      <c r="H1721" s="5">
        <v>25.25</v>
      </c>
      <c r="I1721" s="5">
        <v>505</v>
      </c>
      <c r="J1721" s="5">
        <v>21008</v>
      </c>
      <c r="K1721" s="3" t="str" cm="1">
        <f t="array" ref="K1721">_xlfn.LET(_xlpm.d,UPPER(TRIM(CLEAN(SUBSTITUTE(F1721,CHAR(160),"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22" spans="2:11" hidden="1" x14ac:dyDescent="0.25">
      <c r="B1722" s="20">
        <v>45923</v>
      </c>
      <c r="C1722" s="2" t="s">
        <v>1</v>
      </c>
      <c r="D1722" s="2" t="s">
        <v>1116</v>
      </c>
      <c r="E1722" s="2" t="s">
        <v>162</v>
      </c>
      <c r="F1722" s="2" t="s">
        <v>1498</v>
      </c>
      <c r="G1722" s="5">
        <v>30</v>
      </c>
      <c r="H1722" s="5">
        <v>25.25</v>
      </c>
      <c r="I1722" s="5">
        <v>757.5</v>
      </c>
      <c r="J1722" s="5">
        <v>21765.5</v>
      </c>
      <c r="K1722" s="3" t="str" cm="1">
        <f t="array" ref="K1722">_xlfn.LET(_xlpm.d,UPPER(TRIM(CLEAN(SUBSTITUTE(F1722,CHAR(160),"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23" spans="2:11" hidden="1" x14ac:dyDescent="0.25">
      <c r="B1723" s="20">
        <v>45923</v>
      </c>
      <c r="C1723" s="2" t="s">
        <v>1</v>
      </c>
      <c r="D1723" s="2" t="s">
        <v>1118</v>
      </c>
      <c r="E1723" s="2" t="s">
        <v>147</v>
      </c>
      <c r="F1723" s="2" t="s">
        <v>1498</v>
      </c>
      <c r="G1723" s="5">
        <v>20</v>
      </c>
      <c r="H1723" s="5">
        <v>25.25</v>
      </c>
      <c r="I1723" s="5">
        <v>505</v>
      </c>
      <c r="J1723" s="5">
        <v>22270.5</v>
      </c>
      <c r="K1723" s="3" t="str" cm="1">
        <f t="array" ref="K1723">_xlfn.LET(_xlpm.d,UPPER(TRIM(CLEAN(SUBSTITUTE(F1723,CHAR(160),"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24" spans="2:11" hidden="1" x14ac:dyDescent="0.25">
      <c r="B1724" s="20">
        <v>45924</v>
      </c>
      <c r="C1724" s="2" t="s">
        <v>1</v>
      </c>
      <c r="D1724" s="2" t="s">
        <v>1120</v>
      </c>
      <c r="E1724" s="2" t="s">
        <v>141</v>
      </c>
      <c r="F1724" s="2" t="s">
        <v>1498</v>
      </c>
      <c r="G1724" s="5">
        <v>20</v>
      </c>
      <c r="H1724" s="5">
        <v>25.25</v>
      </c>
      <c r="I1724" s="5">
        <v>505</v>
      </c>
      <c r="J1724" s="5">
        <v>22775.5</v>
      </c>
      <c r="K1724" s="3" t="str" cm="1">
        <f t="array" ref="K1724">_xlfn.LET(_xlpm.d,UPPER(TRIM(CLEAN(SUBSTITUTE(F1724,CHAR(160),"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25" spans="2:11" hidden="1" x14ac:dyDescent="0.25">
      <c r="B1725" s="20">
        <v>45933</v>
      </c>
      <c r="C1725" s="2" t="s">
        <v>1</v>
      </c>
      <c r="D1725" s="2" t="s">
        <v>1443</v>
      </c>
      <c r="E1725" s="2" t="s">
        <v>238</v>
      </c>
      <c r="F1725" s="2" t="s">
        <v>1498</v>
      </c>
      <c r="G1725" s="5">
        <v>19</v>
      </c>
      <c r="H1725" s="5">
        <v>25.25</v>
      </c>
      <c r="I1725" s="5">
        <v>479.75</v>
      </c>
      <c r="J1725" s="5">
        <v>23255.25</v>
      </c>
      <c r="K1725" s="3" t="str" cm="1">
        <f t="array" ref="K1725">_xlfn.LET(_xlpm.d,UPPER(TRIM(CLEAN(SUBSTITUTE(F1725,CHAR(160),"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26" spans="2:11" hidden="1" x14ac:dyDescent="0.25">
      <c r="B1726" s="20">
        <v>45958</v>
      </c>
      <c r="C1726" s="2" t="s">
        <v>1</v>
      </c>
      <c r="D1726" s="2" t="s">
        <v>1150</v>
      </c>
      <c r="E1726" s="2" t="s">
        <v>147</v>
      </c>
      <c r="F1726" s="2" t="s">
        <v>1498</v>
      </c>
      <c r="G1726" s="5">
        <v>20</v>
      </c>
      <c r="H1726" s="5">
        <v>25.25</v>
      </c>
      <c r="I1726" s="5">
        <v>505</v>
      </c>
      <c r="J1726" s="5">
        <v>23760.25</v>
      </c>
      <c r="K1726" s="3" t="str" cm="1">
        <f t="array" ref="K1726">_xlfn.LET(_xlpm.d,UPPER(TRIM(CLEAN(SUBSTITUTE(F1726,CHAR(160),"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27" spans="2:11" hidden="1" x14ac:dyDescent="0.25">
      <c r="B1727" s="20">
        <v>45958</v>
      </c>
      <c r="C1727" s="2" t="s">
        <v>1</v>
      </c>
      <c r="D1727" s="2" t="s">
        <v>1151</v>
      </c>
      <c r="E1727" s="2" t="s">
        <v>156</v>
      </c>
      <c r="F1727" s="2" t="s">
        <v>1498</v>
      </c>
      <c r="G1727" s="5">
        <v>20</v>
      </c>
      <c r="H1727" s="5">
        <v>25.25</v>
      </c>
      <c r="I1727" s="5">
        <v>505</v>
      </c>
      <c r="J1727" s="5">
        <v>24265.25</v>
      </c>
      <c r="K1727" s="3" t="str" cm="1">
        <f t="array" ref="K1727">_xlfn.LET(_xlpm.d,UPPER(TRIM(CLEAN(SUBSTITUTE(F1727,CHAR(160),"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28" spans="2:11" hidden="1" x14ac:dyDescent="0.25">
      <c r="B1728" s="20">
        <v>45958</v>
      </c>
      <c r="C1728" s="2" t="s">
        <v>1</v>
      </c>
      <c r="D1728" s="2" t="s">
        <v>710</v>
      </c>
      <c r="E1728" s="2" t="s">
        <v>261</v>
      </c>
      <c r="F1728" s="2" t="s">
        <v>1498</v>
      </c>
      <c r="G1728" s="5">
        <v>6</v>
      </c>
      <c r="H1728" s="5">
        <v>25.25</v>
      </c>
      <c r="I1728" s="5">
        <v>151.5</v>
      </c>
      <c r="J1728" s="5">
        <v>24416.75</v>
      </c>
      <c r="K1728" s="3" t="str" cm="1">
        <f t="array" ref="K1728">_xlfn.LET(_xlpm.d,UPPER(TRIM(CLEAN(SUBSTITUTE(F1728,CHAR(160),"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29" spans="2:11" hidden="1" x14ac:dyDescent="0.25">
      <c r="B1729" s="20">
        <v>45964</v>
      </c>
      <c r="C1729" s="2" t="s">
        <v>1</v>
      </c>
      <c r="D1729" s="2" t="s">
        <v>1294</v>
      </c>
      <c r="E1729" s="2" t="s">
        <v>243</v>
      </c>
      <c r="F1729" s="2" t="s">
        <v>1498</v>
      </c>
      <c r="G1729" s="5">
        <v>10</v>
      </c>
      <c r="H1729" s="5">
        <v>25.25</v>
      </c>
      <c r="I1729" s="5">
        <v>252.5</v>
      </c>
      <c r="J1729" s="5">
        <v>24669.25</v>
      </c>
      <c r="K1729" s="3" t="str" cm="1">
        <f t="array" ref="K1729">_xlfn.LET(_xlpm.d,UPPER(TRIM(CLEAN(SUBSTITUTE(F1729,CHAR(160),"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30" spans="2:11" hidden="1" x14ac:dyDescent="0.25">
      <c r="B1730" s="20">
        <v>45968</v>
      </c>
      <c r="C1730" s="2" t="s">
        <v>1</v>
      </c>
      <c r="D1730" s="2" t="s">
        <v>1507</v>
      </c>
      <c r="E1730" s="2" t="s">
        <v>236</v>
      </c>
      <c r="F1730" s="2" t="s">
        <v>1498</v>
      </c>
      <c r="G1730" s="5">
        <v>12</v>
      </c>
      <c r="H1730" s="5">
        <v>25.25</v>
      </c>
      <c r="I1730" s="5">
        <v>303</v>
      </c>
      <c r="J1730" s="5">
        <v>24972.25</v>
      </c>
      <c r="K1730" s="3" t="str" cm="1">
        <f t="array" ref="K1730">_xlfn.LET(_xlpm.d,UPPER(TRIM(CLEAN(SUBSTITUTE(F1730,CHAR(160),"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31" spans="2:11" hidden="1" x14ac:dyDescent="0.25">
      <c r="B1731" s="20">
        <v>45973</v>
      </c>
      <c r="C1731" s="2" t="s">
        <v>1</v>
      </c>
      <c r="D1731" s="2" t="s">
        <v>1168</v>
      </c>
      <c r="E1731" s="2" t="s">
        <v>149</v>
      </c>
      <c r="F1731" s="2" t="s">
        <v>1498</v>
      </c>
      <c r="G1731" s="5">
        <v>15</v>
      </c>
      <c r="H1731" s="5">
        <v>25.25</v>
      </c>
      <c r="I1731" s="5">
        <v>378.75</v>
      </c>
      <c r="J1731" s="5">
        <v>25351</v>
      </c>
      <c r="K1731" s="3" t="str" cm="1">
        <f t="array" ref="K1731">_xlfn.LET(_xlpm.d,UPPER(TRIM(CLEAN(SUBSTITUTE(F1731,CHAR(160),"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32" spans="2:11" hidden="1" x14ac:dyDescent="0.25">
      <c r="B1732" s="20">
        <v>45974</v>
      </c>
      <c r="C1732" s="2" t="s">
        <v>1</v>
      </c>
      <c r="D1732" s="2" t="s">
        <v>1508</v>
      </c>
      <c r="E1732" s="2" t="s">
        <v>135</v>
      </c>
      <c r="F1732" s="2" t="s">
        <v>1498</v>
      </c>
      <c r="G1732" s="5">
        <v>25</v>
      </c>
      <c r="H1732" s="5">
        <v>25.25</v>
      </c>
      <c r="I1732" s="5">
        <v>631.25</v>
      </c>
      <c r="J1732" s="5">
        <v>25982.25</v>
      </c>
      <c r="K1732" s="3" t="str" cm="1">
        <f t="array" ref="K1732">_xlfn.LET(_xlpm.d,UPPER(TRIM(CLEAN(SUBSTITUTE(F1732,CHAR(160),"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33" spans="2:11" hidden="1" x14ac:dyDescent="0.25">
      <c r="B1733" s="20">
        <v>45988</v>
      </c>
      <c r="C1733" s="2" t="s">
        <v>1</v>
      </c>
      <c r="D1733" s="2" t="s">
        <v>1298</v>
      </c>
      <c r="E1733" s="2" t="s">
        <v>168</v>
      </c>
      <c r="F1733" s="2" t="s">
        <v>1498</v>
      </c>
      <c r="G1733" s="5">
        <v>15</v>
      </c>
      <c r="H1733" s="5">
        <v>25.25</v>
      </c>
      <c r="I1733" s="5">
        <v>378.75</v>
      </c>
      <c r="J1733" s="5">
        <v>26361</v>
      </c>
      <c r="K1733" s="3" t="str" cm="1">
        <f t="array" ref="K1733">_xlfn.LET(_xlpm.d,UPPER(TRIM(CLEAN(SUBSTITUTE(F1733,CHAR(160),"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34" spans="2:11" hidden="1" x14ac:dyDescent="0.25">
      <c r="B1734" s="20">
        <v>46086</v>
      </c>
      <c r="C1734" s="2" t="s">
        <v>1</v>
      </c>
      <c r="D1734" s="2" t="s">
        <v>1212</v>
      </c>
      <c r="E1734" s="2" t="s">
        <v>192</v>
      </c>
      <c r="F1734" s="2" t="s">
        <v>1498</v>
      </c>
      <c r="G1734" s="5">
        <v>15</v>
      </c>
      <c r="H1734" s="5">
        <v>25.25</v>
      </c>
      <c r="I1734" s="5">
        <v>378.75</v>
      </c>
      <c r="J1734" s="5">
        <v>26739.75</v>
      </c>
      <c r="K1734" s="3" t="str" cm="1">
        <f t="array" ref="K1734">_xlfn.LET(_xlpm.d,UPPER(TRIM(CLEAN(SUBSTITUTE(F1734,CHAR(160),"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35" spans="2:11" hidden="1" x14ac:dyDescent="0.25">
      <c r="B1735" s="20">
        <v>46086</v>
      </c>
      <c r="C1735" s="2" t="s">
        <v>1</v>
      </c>
      <c r="D1735" s="2" t="s">
        <v>181</v>
      </c>
      <c r="E1735" s="2" t="s">
        <v>160</v>
      </c>
      <c r="F1735" s="2" t="s">
        <v>1498</v>
      </c>
      <c r="G1735" s="5">
        <v>25</v>
      </c>
      <c r="H1735" s="5">
        <v>25.25</v>
      </c>
      <c r="I1735" s="5">
        <v>631.25</v>
      </c>
      <c r="J1735" s="5">
        <v>27371</v>
      </c>
      <c r="K1735" s="3" t="str" cm="1">
        <f t="array" ref="K1735">_xlfn.LET(_xlpm.d,UPPER(TRIM(CLEAN(SUBSTITUTE(F1735,CHAR(160),"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36" spans="2:11" hidden="1" x14ac:dyDescent="0.25">
      <c r="B1736" s="20">
        <v>46086</v>
      </c>
      <c r="C1736" s="2" t="s">
        <v>1</v>
      </c>
      <c r="D1736" s="2" t="s">
        <v>1355</v>
      </c>
      <c r="E1736" s="2" t="s">
        <v>135</v>
      </c>
      <c r="F1736" s="2" t="s">
        <v>1498</v>
      </c>
      <c r="G1736" s="5">
        <v>15</v>
      </c>
      <c r="H1736" s="5">
        <v>25.25</v>
      </c>
      <c r="I1736" s="5">
        <v>378.75</v>
      </c>
      <c r="J1736" s="5">
        <v>27749.75</v>
      </c>
      <c r="K1736" s="3" t="str" cm="1">
        <f t="array" ref="K1736">_xlfn.LET(_xlpm.d,UPPER(TRIM(CLEAN(SUBSTITUTE(F1736,CHAR(160),"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37" spans="2:11" hidden="1" x14ac:dyDescent="0.25">
      <c r="B1737" s="20">
        <v>46087</v>
      </c>
      <c r="C1737" s="2" t="s">
        <v>1</v>
      </c>
      <c r="D1737" s="2" t="s">
        <v>1509</v>
      </c>
      <c r="E1737" s="2" t="s">
        <v>236</v>
      </c>
      <c r="F1737" s="2" t="s">
        <v>1498</v>
      </c>
      <c r="G1737" s="5">
        <v>15</v>
      </c>
      <c r="H1737" s="5">
        <v>25.25</v>
      </c>
      <c r="I1737" s="5">
        <v>378.75</v>
      </c>
      <c r="J1737" s="5">
        <v>28128.5</v>
      </c>
      <c r="K1737" s="3" t="str" cm="1">
        <f t="array" ref="K1737">_xlfn.LET(_xlpm.d,UPPER(TRIM(CLEAN(SUBSTITUTE(F1737,CHAR(160),"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38" spans="2:11" hidden="1" x14ac:dyDescent="0.25">
      <c r="B1738" s="20">
        <v>46091</v>
      </c>
      <c r="C1738" s="2" t="s">
        <v>1</v>
      </c>
      <c r="D1738" s="2" t="s">
        <v>182</v>
      </c>
      <c r="E1738" s="2" t="s">
        <v>162</v>
      </c>
      <c r="F1738" s="2" t="s">
        <v>1498</v>
      </c>
      <c r="G1738" s="5">
        <v>20</v>
      </c>
      <c r="H1738" s="5">
        <v>25.25</v>
      </c>
      <c r="I1738" s="5">
        <v>505</v>
      </c>
      <c r="J1738" s="5">
        <v>28633.5</v>
      </c>
      <c r="K1738" s="3" t="str" cm="1">
        <f t="array" ref="K1738">_xlfn.LET(_xlpm.d,UPPER(TRIM(CLEAN(SUBSTITUTE(F1738,CHAR(160),"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39" spans="2:11" hidden="1" x14ac:dyDescent="0.25">
      <c r="B1739" s="20">
        <v>46093</v>
      </c>
      <c r="C1739" s="2" t="s">
        <v>1</v>
      </c>
      <c r="D1739" s="2" t="s">
        <v>190</v>
      </c>
      <c r="E1739" s="2" t="s">
        <v>149</v>
      </c>
      <c r="F1739" s="2" t="s">
        <v>1498</v>
      </c>
      <c r="G1739" s="5">
        <v>15</v>
      </c>
      <c r="H1739" s="5">
        <v>25.25</v>
      </c>
      <c r="I1739" s="5">
        <v>378.75</v>
      </c>
      <c r="J1739" s="5">
        <v>29012.25</v>
      </c>
      <c r="K1739" s="3" t="str" cm="1">
        <f t="array" ref="K1739">_xlfn.LET(_xlpm.d,UPPER(TRIM(CLEAN(SUBSTITUTE(F1739,CHAR(160),"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0" spans="2:11" hidden="1" x14ac:dyDescent="0.25">
      <c r="B1740" s="20">
        <v>46093</v>
      </c>
      <c r="C1740" s="2" t="s">
        <v>1</v>
      </c>
      <c r="D1740" s="2" t="s">
        <v>193</v>
      </c>
      <c r="E1740" s="2" t="s">
        <v>180</v>
      </c>
      <c r="F1740" s="2" t="s">
        <v>1498</v>
      </c>
      <c r="G1740" s="5">
        <v>20</v>
      </c>
      <c r="H1740" s="5">
        <v>25.25</v>
      </c>
      <c r="I1740" s="5">
        <v>505</v>
      </c>
      <c r="J1740" s="5">
        <v>29517.25</v>
      </c>
      <c r="K1740" s="3" t="str" cm="1">
        <f t="array" ref="K1740">_xlfn.LET(_xlpm.d,UPPER(TRIM(CLEAN(SUBSTITUTE(F1740,CHAR(160),"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1" spans="2:11" hidden="1" x14ac:dyDescent="0.25">
      <c r="B1741" s="20">
        <v>46093</v>
      </c>
      <c r="C1741" s="2" t="s">
        <v>1</v>
      </c>
      <c r="D1741" s="2" t="s">
        <v>1510</v>
      </c>
      <c r="E1741" s="2" t="s">
        <v>180</v>
      </c>
      <c r="F1741" s="2" t="s">
        <v>1498</v>
      </c>
      <c r="G1741" s="5">
        <v>24</v>
      </c>
      <c r="H1741" s="5">
        <v>25.25</v>
      </c>
      <c r="I1741" s="5">
        <v>606</v>
      </c>
      <c r="J1741" s="5">
        <v>30123.25</v>
      </c>
      <c r="K1741" s="3" t="str" cm="1">
        <f t="array" ref="K1741">_xlfn.LET(_xlpm.d,UPPER(TRIM(CLEAN(SUBSTITUTE(F1741,CHAR(160),"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2" spans="2:11" hidden="1" x14ac:dyDescent="0.25">
      <c r="B1742" s="20">
        <v>46093</v>
      </c>
      <c r="C1742" s="2" t="s">
        <v>1</v>
      </c>
      <c r="D1742" s="2" t="s">
        <v>1494</v>
      </c>
      <c r="E1742" s="2" t="s">
        <v>135</v>
      </c>
      <c r="F1742" s="2" t="s">
        <v>1498</v>
      </c>
      <c r="G1742" s="5">
        <v>15</v>
      </c>
      <c r="H1742" s="5">
        <v>25.25</v>
      </c>
      <c r="I1742" s="5">
        <v>378.75</v>
      </c>
      <c r="J1742" s="5">
        <v>30502</v>
      </c>
      <c r="K1742" s="3" t="str" cm="1">
        <f t="array" ref="K1742">_xlfn.LET(_xlpm.d,UPPER(TRIM(CLEAN(SUBSTITUTE(F1742,CHAR(160),"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3" spans="2:11" hidden="1" x14ac:dyDescent="0.25">
      <c r="B1743" s="20">
        <v>46094</v>
      </c>
      <c r="C1743" s="2" t="s">
        <v>1</v>
      </c>
      <c r="D1743" s="2" t="s">
        <v>194</v>
      </c>
      <c r="E1743" s="2" t="s">
        <v>195</v>
      </c>
      <c r="F1743" s="2" t="s">
        <v>1498</v>
      </c>
      <c r="G1743" s="5">
        <v>25</v>
      </c>
      <c r="H1743" s="5">
        <v>25.25</v>
      </c>
      <c r="I1743" s="5">
        <v>631.25</v>
      </c>
      <c r="J1743" s="5">
        <v>31133.25</v>
      </c>
      <c r="K1743" s="3" t="str" cm="1">
        <f t="array" ref="K1743">_xlfn.LET(_xlpm.d,UPPER(TRIM(CLEAN(SUBSTITUTE(F1743,CHAR(160),"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4" spans="2:11" hidden="1" x14ac:dyDescent="0.25">
      <c r="B1744" s="20">
        <v>46097</v>
      </c>
      <c r="C1744" s="2" t="s">
        <v>1</v>
      </c>
      <c r="D1744" s="2" t="s">
        <v>433</v>
      </c>
      <c r="E1744" s="2" t="s">
        <v>243</v>
      </c>
      <c r="F1744" s="2" t="s">
        <v>1498</v>
      </c>
      <c r="G1744" s="5">
        <v>25</v>
      </c>
      <c r="H1744" s="5">
        <v>25.25</v>
      </c>
      <c r="I1744" s="5">
        <v>631.25</v>
      </c>
      <c r="J1744" s="5">
        <v>31764.5</v>
      </c>
      <c r="K1744" s="3" t="str" cm="1">
        <f t="array" ref="K1744">_xlfn.LET(_xlpm.d,UPPER(TRIM(CLEAN(SUBSTITUTE(F1744,CHAR(160),"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5" spans="1:11" hidden="1" x14ac:dyDescent="0.25">
      <c r="B1745" s="20">
        <v>46098</v>
      </c>
      <c r="C1745" s="2" t="s">
        <v>1</v>
      </c>
      <c r="D1745" s="2" t="s">
        <v>1511</v>
      </c>
      <c r="E1745" s="2" t="s">
        <v>156</v>
      </c>
      <c r="F1745" s="2" t="s">
        <v>1498</v>
      </c>
      <c r="G1745" s="5">
        <v>24</v>
      </c>
      <c r="H1745" s="5">
        <v>25.25</v>
      </c>
      <c r="I1745" s="5">
        <v>606</v>
      </c>
      <c r="J1745" s="5">
        <v>32370.5</v>
      </c>
      <c r="K1745" s="3" t="str" cm="1">
        <f t="array" ref="K1745">_xlfn.LET(_xlpm.d,UPPER(TRIM(CLEAN(SUBSTITUTE(F1745,CHAR(160),"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6" spans="1:11" hidden="1" x14ac:dyDescent="0.25">
      <c r="B1746" s="20">
        <v>46098</v>
      </c>
      <c r="C1746" s="2" t="s">
        <v>1</v>
      </c>
      <c r="D1746" s="2" t="s">
        <v>435</v>
      </c>
      <c r="E1746" s="2" t="s">
        <v>273</v>
      </c>
      <c r="F1746" s="2" t="s">
        <v>1498</v>
      </c>
      <c r="G1746" s="5">
        <v>20</v>
      </c>
      <c r="H1746" s="5">
        <v>25.25</v>
      </c>
      <c r="I1746" s="5">
        <v>505</v>
      </c>
      <c r="J1746" s="5">
        <v>32875.5</v>
      </c>
      <c r="K1746" s="3" t="str" cm="1">
        <f t="array" ref="K1746">_xlfn.LET(_xlpm.d,UPPER(TRIM(CLEAN(SUBSTITUTE(F1746,CHAR(160),"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7" spans="1:11" hidden="1" x14ac:dyDescent="0.25">
      <c r="B1747" s="20">
        <v>46098</v>
      </c>
      <c r="C1747" s="2" t="s">
        <v>1</v>
      </c>
      <c r="D1747" s="2" t="s">
        <v>200</v>
      </c>
      <c r="E1747" s="2" t="s">
        <v>141</v>
      </c>
      <c r="F1747" s="2" t="s">
        <v>1498</v>
      </c>
      <c r="G1747" s="5">
        <v>25</v>
      </c>
      <c r="H1747" s="5">
        <v>25.25</v>
      </c>
      <c r="I1747" s="5">
        <v>631.25</v>
      </c>
      <c r="J1747" s="5">
        <v>33506.75</v>
      </c>
      <c r="K1747" s="3" t="str" cm="1">
        <f t="array" ref="K1747">_xlfn.LET(_xlpm.d,UPPER(TRIM(CLEAN(SUBSTITUTE(F1747,CHAR(160),"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8" spans="1:11" hidden="1" x14ac:dyDescent="0.25">
      <c r="B1748" s="20">
        <v>46100</v>
      </c>
      <c r="C1748" s="2" t="s">
        <v>1</v>
      </c>
      <c r="D1748" s="2" t="s">
        <v>441</v>
      </c>
      <c r="E1748" s="2" t="s">
        <v>311</v>
      </c>
      <c r="F1748" s="2" t="s">
        <v>1498</v>
      </c>
      <c r="G1748" s="5">
        <v>25</v>
      </c>
      <c r="H1748" s="5">
        <v>25.25</v>
      </c>
      <c r="I1748" s="5">
        <v>631.25</v>
      </c>
      <c r="J1748" s="5">
        <v>34138</v>
      </c>
      <c r="K1748" s="3" t="str" cm="1">
        <f t="array" ref="K1748">_xlfn.LET(_xlpm.d,UPPER(TRIM(CLEAN(SUBSTITUTE(F1748,CHAR(160),"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9" spans="1:11" hidden="1" x14ac:dyDescent="0.25">
      <c r="B1749" s="20">
        <v>46101</v>
      </c>
      <c r="C1749" s="2" t="s">
        <v>1</v>
      </c>
      <c r="D1749" s="2" t="s">
        <v>445</v>
      </c>
      <c r="E1749" s="2" t="s">
        <v>238</v>
      </c>
      <c r="F1749" s="2" t="s">
        <v>1498</v>
      </c>
      <c r="G1749" s="5">
        <v>12</v>
      </c>
      <c r="H1749" s="5">
        <v>25.25</v>
      </c>
      <c r="I1749" s="5">
        <v>303</v>
      </c>
      <c r="J1749" s="5">
        <v>34441</v>
      </c>
      <c r="K1749" s="3" t="str" cm="1">
        <f t="array" ref="K1749">_xlfn.LET(_xlpm.d,UPPER(TRIM(CLEAN(SUBSTITUTE(F1749,CHAR(160),"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50" spans="1:11" hidden="1" x14ac:dyDescent="0.25">
      <c r="B1750" s="20">
        <v>46104</v>
      </c>
      <c r="C1750" s="2" t="s">
        <v>1</v>
      </c>
      <c r="D1750" s="2" t="s">
        <v>1512</v>
      </c>
      <c r="E1750" s="2" t="s">
        <v>192</v>
      </c>
      <c r="F1750" s="2" t="s">
        <v>1498</v>
      </c>
      <c r="G1750" s="5">
        <v>15</v>
      </c>
      <c r="H1750" s="5">
        <v>25.25</v>
      </c>
      <c r="I1750" s="5">
        <v>378.75</v>
      </c>
      <c r="J1750" s="5">
        <v>34819.75</v>
      </c>
      <c r="K1750" s="3" t="str" cm="1">
        <f t="array" ref="K1750">_xlfn.LET(_xlpm.d,UPPER(TRIM(CLEAN(SUBSTITUTE(F1750,CHAR(160),"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51" spans="1:11" hidden="1" x14ac:dyDescent="0.25">
      <c r="B1751" s="20">
        <v>46104</v>
      </c>
      <c r="C1751" s="2" t="s">
        <v>1</v>
      </c>
      <c r="D1751" s="2" t="s">
        <v>450</v>
      </c>
      <c r="E1751" s="2" t="s">
        <v>162</v>
      </c>
      <c r="F1751" s="2" t="s">
        <v>1498</v>
      </c>
      <c r="G1751" s="5">
        <v>15</v>
      </c>
      <c r="H1751" s="5">
        <v>25.25</v>
      </c>
      <c r="I1751" s="5">
        <v>378.75</v>
      </c>
      <c r="J1751" s="5">
        <v>35198.5</v>
      </c>
      <c r="K1751" s="3" t="str" cm="1">
        <f t="array" ref="K1751">_xlfn.LET(_xlpm.d,UPPER(TRIM(CLEAN(SUBSTITUTE(F1751,CHAR(160),"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52" spans="1:11" hidden="1" x14ac:dyDescent="0.25">
      <c r="B1752" s="20">
        <v>46105</v>
      </c>
      <c r="C1752" s="2" t="s">
        <v>1</v>
      </c>
      <c r="D1752" s="2" t="s">
        <v>1513</v>
      </c>
      <c r="E1752" s="2" t="s">
        <v>279</v>
      </c>
      <c r="F1752" s="2" t="s">
        <v>1498</v>
      </c>
      <c r="G1752" s="5">
        <v>10</v>
      </c>
      <c r="H1752" s="5">
        <v>25.25</v>
      </c>
      <c r="I1752" s="5">
        <v>252.5</v>
      </c>
      <c r="J1752" s="5">
        <v>35451</v>
      </c>
      <c r="K1752" s="3" t="str" cm="1">
        <f t="array" ref="K1752">_xlfn.LET(_xlpm.d,UPPER(TRIM(CLEAN(SUBSTITUTE(F1752,CHAR(160),"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53" spans="1:11" hidden="1" x14ac:dyDescent="0.25">
      <c r="B1753" s="20">
        <v>46107</v>
      </c>
      <c r="C1753" s="2" t="s">
        <v>1</v>
      </c>
      <c r="D1753" s="2" t="s">
        <v>202</v>
      </c>
      <c r="E1753" s="2" t="s">
        <v>168</v>
      </c>
      <c r="F1753" s="2" t="s">
        <v>1498</v>
      </c>
      <c r="G1753" s="5">
        <v>15</v>
      </c>
      <c r="H1753" s="5">
        <v>25.25</v>
      </c>
      <c r="I1753" s="5">
        <v>378.75</v>
      </c>
      <c r="J1753" s="5">
        <v>35829.75</v>
      </c>
      <c r="K1753" s="3" t="str" cm="1">
        <f t="array" ref="K1753">_xlfn.LET(_xlpm.d,UPPER(TRIM(CLEAN(SUBSTITUTE(F1753,CHAR(160),"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54" spans="1:11" hidden="1" x14ac:dyDescent="0.25">
      <c r="A1754" s="11" t="s">
        <v>1514</v>
      </c>
      <c r="G1754" s="6">
        <v>1419</v>
      </c>
      <c r="I1754" s="7">
        <f>I1662+I1663+I1664+I1665+I1666+I1667+I1668+I1669+I1670+I1671+I1672+I1673+I1674+I1675+I1676+I1677+I1678+I1679+I1680+I1681+I1682+I1683+I1684+I1685+I1686+I1687+I1688+I1689+I1690+I1691+I1692+I1693+I1694+I1695+I1696+I1697+I1698+I1699+I1700+I1701+I1702+I1703+I1704+I1705+I1706+I1707+I1708+I1709+I1710+I1711+I1712+I1713+I1714+I1715+I1716+I1717+I1718+I1719+I1720+I1721+I1722+I1723+I1724+I1725+I1726+I1727+I1728+I1729+I1730+I1731+I1732+I1733+I1734+I1735+I1736+I1737+I1738+I1739+I1740+I1741+I1742+I1743+I1744+I1745+I1746+I1747+I1748+I1749+I1750+I1751+I1752+I1753</f>
        <v>35829.75</v>
      </c>
      <c r="K1754" s="3" t="str" cm="1">
        <f t="array" ref="K1754">_xlfn.LET(_xlpm.d,UPPER(TRIM(CLEAN(SUBSTITUTE(F1754,CHAR(160),"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5" spans="1:11" hidden="1" x14ac:dyDescent="0.25">
      <c r="A1755" s="10" t="s">
        <v>1515</v>
      </c>
      <c r="K1755" s="3" t="str" cm="1">
        <f t="array" ref="K1755">_xlfn.LET(_xlpm.d,UPPER(TRIM(CLEAN(SUBSTITUTE(F1755,CHAR(160),"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6" spans="1:11" hidden="1" x14ac:dyDescent="0.25">
      <c r="B1756" s="20">
        <v>45678</v>
      </c>
      <c r="C1756" s="2" t="s">
        <v>1</v>
      </c>
      <c r="D1756" s="2" t="s">
        <v>888</v>
      </c>
      <c r="E1756" s="2" t="s">
        <v>141</v>
      </c>
      <c r="F1756" s="2" t="s">
        <v>1515</v>
      </c>
      <c r="G1756" s="5">
        <v>16</v>
      </c>
      <c r="H1756" s="5">
        <v>25.25</v>
      </c>
      <c r="I1756" s="5">
        <v>404</v>
      </c>
      <c r="J1756" s="5">
        <v>404</v>
      </c>
      <c r="K1756" s="3" t="str" cm="1">
        <f t="array" ref="K1756">_xlfn.LET(_xlpm.d,UPPER(TRIM(CLEAN(SUBSTITUTE(F1756,CHAR(160),"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57" spans="1:11" hidden="1" x14ac:dyDescent="0.25">
      <c r="B1757" s="20">
        <v>45678</v>
      </c>
      <c r="C1757" s="2" t="s">
        <v>1</v>
      </c>
      <c r="D1757" s="2" t="s">
        <v>889</v>
      </c>
      <c r="E1757" s="2" t="s">
        <v>266</v>
      </c>
      <c r="F1757" s="2" t="s">
        <v>1515</v>
      </c>
      <c r="G1757" s="5">
        <v>16</v>
      </c>
      <c r="H1757" s="5">
        <v>25.25</v>
      </c>
      <c r="I1757" s="5">
        <v>404</v>
      </c>
      <c r="J1757" s="5">
        <v>808</v>
      </c>
      <c r="K1757" s="3" t="str" cm="1">
        <f t="array" ref="K1757">_xlfn.LET(_xlpm.d,UPPER(TRIM(CLEAN(SUBSTITUTE(F1757,CHAR(160),"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58" spans="1:11" hidden="1" x14ac:dyDescent="0.25">
      <c r="B1758" s="20">
        <v>45679</v>
      </c>
      <c r="C1758" s="2" t="s">
        <v>1</v>
      </c>
      <c r="D1758" s="2" t="s">
        <v>894</v>
      </c>
      <c r="E1758" s="2" t="s">
        <v>149</v>
      </c>
      <c r="F1758" s="2" t="s">
        <v>1515</v>
      </c>
      <c r="G1758" s="5">
        <v>10</v>
      </c>
      <c r="H1758" s="5">
        <v>25.25</v>
      </c>
      <c r="I1758" s="5">
        <v>252.5</v>
      </c>
      <c r="J1758" s="5">
        <v>1060.5</v>
      </c>
      <c r="K1758" s="3" t="str" cm="1">
        <f t="array" ref="K1758">_xlfn.LET(_xlpm.d,UPPER(TRIM(CLEAN(SUBSTITUTE(F1758,CHAR(160),"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59" spans="1:11" hidden="1" x14ac:dyDescent="0.25">
      <c r="B1759" s="20">
        <v>45680</v>
      </c>
      <c r="C1759" s="2" t="s">
        <v>1</v>
      </c>
      <c r="D1759" s="2" t="s">
        <v>896</v>
      </c>
      <c r="E1759" s="2" t="s">
        <v>192</v>
      </c>
      <c r="F1759" s="2" t="s">
        <v>1515</v>
      </c>
      <c r="G1759" s="5">
        <v>16</v>
      </c>
      <c r="H1759" s="5">
        <v>25.25</v>
      </c>
      <c r="I1759" s="5">
        <v>404</v>
      </c>
      <c r="J1759" s="5">
        <v>1464.5</v>
      </c>
      <c r="K1759" s="3" t="str" cm="1">
        <f t="array" ref="K1759">_xlfn.LET(_xlpm.d,UPPER(TRIM(CLEAN(SUBSTITUTE(F1759,CHAR(160),"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60" spans="1:11" hidden="1" x14ac:dyDescent="0.25">
      <c r="B1760" s="20">
        <v>45680</v>
      </c>
      <c r="C1760" s="2" t="s">
        <v>1</v>
      </c>
      <c r="D1760" s="2" t="s">
        <v>898</v>
      </c>
      <c r="E1760" s="2" t="s">
        <v>168</v>
      </c>
      <c r="F1760" s="2" t="s">
        <v>1515</v>
      </c>
      <c r="G1760" s="5">
        <v>20</v>
      </c>
      <c r="H1760" s="5">
        <v>25.25</v>
      </c>
      <c r="I1760" s="5">
        <v>505</v>
      </c>
      <c r="J1760" s="5">
        <v>1969.5</v>
      </c>
      <c r="K1760" s="3" t="str" cm="1">
        <f t="array" ref="K1760">_xlfn.LET(_xlpm.d,UPPER(TRIM(CLEAN(SUBSTITUTE(F1760,CHAR(160),"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61" spans="2:11" hidden="1" x14ac:dyDescent="0.25">
      <c r="B1761" s="20">
        <v>45680</v>
      </c>
      <c r="C1761" s="2" t="s">
        <v>1</v>
      </c>
      <c r="D1761" s="2" t="s">
        <v>899</v>
      </c>
      <c r="E1761" s="2" t="s">
        <v>135</v>
      </c>
      <c r="F1761" s="2" t="s">
        <v>1515</v>
      </c>
      <c r="G1761" s="5">
        <v>16</v>
      </c>
      <c r="H1761" s="5">
        <v>25.25</v>
      </c>
      <c r="I1761" s="5">
        <v>404</v>
      </c>
      <c r="J1761" s="5">
        <v>2373.5</v>
      </c>
      <c r="K1761" s="3" t="str" cm="1">
        <f t="array" ref="K1761">_xlfn.LET(_xlpm.d,UPPER(TRIM(CLEAN(SUBSTITUTE(F1761,CHAR(160),"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62" spans="2:11" hidden="1" x14ac:dyDescent="0.25">
      <c r="B1762" s="20">
        <v>45694</v>
      </c>
      <c r="C1762" s="2" t="s">
        <v>1</v>
      </c>
      <c r="D1762" s="2" t="s">
        <v>1372</v>
      </c>
      <c r="E1762" s="2" t="s">
        <v>135</v>
      </c>
      <c r="F1762" s="2" t="s">
        <v>1515</v>
      </c>
      <c r="G1762" s="5">
        <v>10</v>
      </c>
      <c r="H1762" s="5">
        <v>25.25</v>
      </c>
      <c r="I1762" s="5">
        <v>252.5</v>
      </c>
      <c r="J1762" s="5">
        <v>2626</v>
      </c>
      <c r="K1762" s="3" t="str" cm="1">
        <f t="array" ref="K1762">_xlfn.LET(_xlpm.d,UPPER(TRIM(CLEAN(SUBSTITUTE(F1762,CHAR(160),"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63" spans="2:11" hidden="1" x14ac:dyDescent="0.25">
      <c r="B1763" s="20">
        <v>45695</v>
      </c>
      <c r="C1763" s="2" t="s">
        <v>1</v>
      </c>
      <c r="D1763" s="2" t="s">
        <v>1375</v>
      </c>
      <c r="E1763" s="2" t="s">
        <v>154</v>
      </c>
      <c r="F1763" s="2" t="s">
        <v>1515</v>
      </c>
      <c r="G1763" s="5">
        <v>30</v>
      </c>
      <c r="H1763" s="5">
        <v>25.25</v>
      </c>
      <c r="I1763" s="5">
        <v>757.5</v>
      </c>
      <c r="J1763" s="5">
        <v>3383.5</v>
      </c>
      <c r="K1763" s="3" t="str" cm="1">
        <f t="array" ref="K1763">_xlfn.LET(_xlpm.d,UPPER(TRIM(CLEAN(SUBSTITUTE(F1763,CHAR(160),"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64" spans="2:11" hidden="1" x14ac:dyDescent="0.25">
      <c r="B1764" s="20">
        <v>45695</v>
      </c>
      <c r="C1764" s="2" t="s">
        <v>1</v>
      </c>
      <c r="D1764" s="2" t="s">
        <v>1378</v>
      </c>
      <c r="E1764" s="2" t="s">
        <v>236</v>
      </c>
      <c r="F1764" s="2" t="s">
        <v>1515</v>
      </c>
      <c r="G1764" s="5">
        <v>32</v>
      </c>
      <c r="H1764" s="5">
        <v>25.25</v>
      </c>
      <c r="I1764" s="5">
        <v>808</v>
      </c>
      <c r="J1764" s="5">
        <v>4191.5</v>
      </c>
      <c r="K1764" s="3" t="str" cm="1">
        <f t="array" ref="K1764">_xlfn.LET(_xlpm.d,UPPER(TRIM(CLEAN(SUBSTITUTE(F1764,CHAR(160),"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65" spans="2:11" hidden="1" x14ac:dyDescent="0.25">
      <c r="B1765" s="20">
        <v>45698</v>
      </c>
      <c r="C1765" s="2" t="s">
        <v>1</v>
      </c>
      <c r="D1765" s="2" t="s">
        <v>920</v>
      </c>
      <c r="E1765" s="2" t="s">
        <v>162</v>
      </c>
      <c r="F1765" s="2" t="s">
        <v>1515</v>
      </c>
      <c r="G1765" s="5">
        <v>32</v>
      </c>
      <c r="H1765" s="5">
        <v>25.25</v>
      </c>
      <c r="I1765" s="5">
        <v>808</v>
      </c>
      <c r="J1765" s="5">
        <v>4999.5</v>
      </c>
      <c r="K1765" s="3" t="str" cm="1">
        <f t="array" ref="K1765">_xlfn.LET(_xlpm.d,UPPER(TRIM(CLEAN(SUBSTITUTE(F1765,CHAR(160),"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66" spans="2:11" hidden="1" x14ac:dyDescent="0.25">
      <c r="B1766" s="20">
        <v>45699</v>
      </c>
      <c r="C1766" s="2" t="s">
        <v>1</v>
      </c>
      <c r="D1766" s="2" t="s">
        <v>1516</v>
      </c>
      <c r="E1766" s="2" t="s">
        <v>266</v>
      </c>
      <c r="F1766" s="2" t="s">
        <v>1515</v>
      </c>
      <c r="G1766" s="5">
        <v>16</v>
      </c>
      <c r="H1766" s="5">
        <v>25.25</v>
      </c>
      <c r="I1766" s="5">
        <v>404</v>
      </c>
      <c r="J1766" s="5">
        <v>5403.5</v>
      </c>
      <c r="K1766" s="3" t="str" cm="1">
        <f t="array" ref="K1766">_xlfn.LET(_xlpm.d,UPPER(TRIM(CLEAN(SUBSTITUTE(F1766,CHAR(160),"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67" spans="2:11" hidden="1" x14ac:dyDescent="0.25">
      <c r="B1767" s="20">
        <v>45699</v>
      </c>
      <c r="C1767" s="2" t="s">
        <v>1</v>
      </c>
      <c r="D1767" s="2" t="s">
        <v>1379</v>
      </c>
      <c r="E1767" s="2" t="s">
        <v>141</v>
      </c>
      <c r="F1767" s="2" t="s">
        <v>1515</v>
      </c>
      <c r="G1767" s="5">
        <v>32</v>
      </c>
      <c r="H1767" s="5">
        <v>25.25</v>
      </c>
      <c r="I1767" s="5">
        <v>808</v>
      </c>
      <c r="J1767" s="5">
        <v>6211.5</v>
      </c>
      <c r="K1767" s="3" t="str" cm="1">
        <f t="array" ref="K1767">_xlfn.LET(_xlpm.d,UPPER(TRIM(CLEAN(SUBSTITUTE(F1767,CHAR(160),"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68" spans="2:11" hidden="1" x14ac:dyDescent="0.25">
      <c r="B1768" s="20">
        <v>45699</v>
      </c>
      <c r="C1768" s="2" t="s">
        <v>1</v>
      </c>
      <c r="D1768" s="2" t="s">
        <v>1517</v>
      </c>
      <c r="E1768" s="2" t="s">
        <v>273</v>
      </c>
      <c r="F1768" s="2" t="s">
        <v>1515</v>
      </c>
      <c r="G1768" s="5">
        <v>20</v>
      </c>
      <c r="H1768" s="5">
        <v>25.25</v>
      </c>
      <c r="I1768" s="5">
        <v>505</v>
      </c>
      <c r="J1768" s="5">
        <v>6716.5</v>
      </c>
      <c r="K1768" s="3" t="str" cm="1">
        <f t="array" ref="K1768">_xlfn.LET(_xlpm.d,UPPER(TRIM(CLEAN(SUBSTITUTE(F1768,CHAR(160),"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69" spans="2:11" hidden="1" x14ac:dyDescent="0.25">
      <c r="B1769" s="20">
        <v>45700</v>
      </c>
      <c r="C1769" s="2" t="s">
        <v>1</v>
      </c>
      <c r="D1769" s="2" t="s">
        <v>1380</v>
      </c>
      <c r="E1769" s="2" t="s">
        <v>149</v>
      </c>
      <c r="F1769" s="2" t="s">
        <v>1515</v>
      </c>
      <c r="G1769" s="5">
        <v>16</v>
      </c>
      <c r="H1769" s="5">
        <v>25.25</v>
      </c>
      <c r="I1769" s="5">
        <v>404</v>
      </c>
      <c r="J1769" s="5">
        <v>7120.5</v>
      </c>
      <c r="K1769" s="3" t="str" cm="1">
        <f t="array" ref="K1769">_xlfn.LET(_xlpm.d,UPPER(TRIM(CLEAN(SUBSTITUTE(F1769,CHAR(160),"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70" spans="2:11" hidden="1" x14ac:dyDescent="0.25">
      <c r="B1770" s="20">
        <v>45700</v>
      </c>
      <c r="C1770" s="2" t="s">
        <v>1</v>
      </c>
      <c r="D1770" s="2" t="s">
        <v>1518</v>
      </c>
      <c r="E1770" s="2" t="s">
        <v>14</v>
      </c>
      <c r="F1770" s="2" t="s">
        <v>1515</v>
      </c>
      <c r="G1770" s="5">
        <v>5</v>
      </c>
      <c r="H1770" s="5">
        <v>21.8</v>
      </c>
      <c r="I1770" s="5">
        <v>109</v>
      </c>
      <c r="J1770" s="5">
        <v>7229.5</v>
      </c>
      <c r="K1770" s="3" t="str" cm="1">
        <f t="array" ref="K1770">_xlfn.LET(_xlpm.d,UPPER(TRIM(CLEAN(SUBSTITUTE(F1770,CHAR(160),"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71" spans="2:11" hidden="1" x14ac:dyDescent="0.25">
      <c r="B1771" s="20">
        <v>45701</v>
      </c>
      <c r="C1771" s="2" t="s">
        <v>1</v>
      </c>
      <c r="D1771" s="2" t="s">
        <v>1519</v>
      </c>
      <c r="E1771" s="2" t="s">
        <v>168</v>
      </c>
      <c r="F1771" s="2" t="s">
        <v>1515</v>
      </c>
      <c r="G1771" s="5">
        <v>10</v>
      </c>
      <c r="H1771" s="5">
        <v>25.25</v>
      </c>
      <c r="I1771" s="5">
        <v>252.5</v>
      </c>
      <c r="J1771" s="5">
        <v>7482</v>
      </c>
      <c r="K1771" s="3" t="str" cm="1">
        <f t="array" ref="K1771">_xlfn.LET(_xlpm.d,UPPER(TRIM(CLEAN(SUBSTITUTE(F1771,CHAR(160),"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72" spans="2:11" hidden="1" x14ac:dyDescent="0.25">
      <c r="B1772" s="20">
        <v>45701</v>
      </c>
      <c r="C1772" s="2" t="s">
        <v>1</v>
      </c>
      <c r="D1772" s="2" t="s">
        <v>1381</v>
      </c>
      <c r="E1772" s="2" t="s">
        <v>251</v>
      </c>
      <c r="F1772" s="2" t="s">
        <v>1515</v>
      </c>
      <c r="G1772" s="5">
        <v>7</v>
      </c>
      <c r="H1772" s="5">
        <v>25.25</v>
      </c>
      <c r="I1772" s="5">
        <v>176.75</v>
      </c>
      <c r="J1772" s="5">
        <v>7658.75</v>
      </c>
      <c r="K1772" s="3" t="str" cm="1">
        <f t="array" ref="K1772">_xlfn.LET(_xlpm.d,UPPER(TRIM(CLEAN(SUBSTITUTE(F1772,CHAR(160),"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73" spans="2:11" hidden="1" x14ac:dyDescent="0.25">
      <c r="B1773" s="20">
        <v>45702</v>
      </c>
      <c r="C1773" s="2" t="s">
        <v>1</v>
      </c>
      <c r="D1773" s="2" t="s">
        <v>929</v>
      </c>
      <c r="E1773" s="2" t="s">
        <v>154</v>
      </c>
      <c r="F1773" s="2" t="s">
        <v>1515</v>
      </c>
      <c r="G1773" s="5">
        <v>16</v>
      </c>
      <c r="H1773" s="5">
        <v>25.25</v>
      </c>
      <c r="I1773" s="5">
        <v>404</v>
      </c>
      <c r="J1773" s="5">
        <v>8062.75</v>
      </c>
      <c r="K1773" s="3" t="str" cm="1">
        <f t="array" ref="K1773">_xlfn.LET(_xlpm.d,UPPER(TRIM(CLEAN(SUBSTITUTE(F1773,CHAR(160),"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74" spans="2:11" hidden="1" x14ac:dyDescent="0.25">
      <c r="B1774" s="20">
        <v>45705</v>
      </c>
      <c r="C1774" s="2" t="s">
        <v>1</v>
      </c>
      <c r="D1774" s="2" t="s">
        <v>1382</v>
      </c>
      <c r="E1774" s="2" t="s">
        <v>162</v>
      </c>
      <c r="F1774" s="2" t="s">
        <v>1515</v>
      </c>
      <c r="G1774" s="5">
        <v>15</v>
      </c>
      <c r="H1774" s="5">
        <v>25.25</v>
      </c>
      <c r="I1774" s="5">
        <v>378.75</v>
      </c>
      <c r="J1774" s="5">
        <v>8441.5</v>
      </c>
      <c r="K1774" s="3" t="str" cm="1">
        <f t="array" ref="K1774">_xlfn.LET(_xlpm.d,UPPER(TRIM(CLEAN(SUBSTITUTE(F1774,CHAR(160),"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75" spans="2:11" hidden="1" x14ac:dyDescent="0.25">
      <c r="B1775" s="20">
        <v>45705</v>
      </c>
      <c r="C1775" s="2" t="s">
        <v>1</v>
      </c>
      <c r="D1775" s="2" t="s">
        <v>1383</v>
      </c>
      <c r="E1775" s="2" t="s">
        <v>160</v>
      </c>
      <c r="F1775" s="2" t="s">
        <v>1515</v>
      </c>
      <c r="G1775" s="5">
        <v>20</v>
      </c>
      <c r="H1775" s="5">
        <v>25.25</v>
      </c>
      <c r="I1775" s="5">
        <v>505</v>
      </c>
      <c r="J1775" s="5">
        <v>8946.5</v>
      </c>
      <c r="K1775" s="3" t="str" cm="1">
        <f t="array" ref="K1775">_xlfn.LET(_xlpm.d,UPPER(TRIM(CLEAN(SUBSTITUTE(F1775,CHAR(160),"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76" spans="2:11" hidden="1" x14ac:dyDescent="0.25">
      <c r="B1776" s="20">
        <v>45706</v>
      </c>
      <c r="C1776" s="2" t="s">
        <v>1</v>
      </c>
      <c r="D1776" s="2" t="s">
        <v>1520</v>
      </c>
      <c r="E1776" s="2" t="s">
        <v>158</v>
      </c>
      <c r="F1776" s="2" t="s">
        <v>1515</v>
      </c>
      <c r="G1776" s="5">
        <v>10</v>
      </c>
      <c r="H1776" s="5">
        <v>25.25</v>
      </c>
      <c r="I1776" s="5">
        <v>252.5</v>
      </c>
      <c r="J1776" s="5">
        <v>9199</v>
      </c>
      <c r="K1776" s="3" t="str" cm="1">
        <f t="array" ref="K1776">_xlfn.LET(_xlpm.d,UPPER(TRIM(CLEAN(SUBSTITUTE(F1776,CHAR(160),"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77" spans="2:11" hidden="1" x14ac:dyDescent="0.25">
      <c r="B1777" s="20">
        <v>45707</v>
      </c>
      <c r="C1777" s="2" t="s">
        <v>1</v>
      </c>
      <c r="D1777" s="2" t="s">
        <v>1384</v>
      </c>
      <c r="E1777" s="2" t="s">
        <v>286</v>
      </c>
      <c r="F1777" s="2" t="s">
        <v>1515</v>
      </c>
      <c r="G1777" s="5">
        <v>5</v>
      </c>
      <c r="H1777" s="5">
        <v>25.25</v>
      </c>
      <c r="I1777" s="5">
        <v>126.25</v>
      </c>
      <c r="J1777" s="5">
        <v>9325.25</v>
      </c>
      <c r="K1777" s="3" t="str" cm="1">
        <f t="array" ref="K1777">_xlfn.LET(_xlpm.d,UPPER(TRIM(CLEAN(SUBSTITUTE(F1777,CHAR(160),"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78" spans="2:11" hidden="1" x14ac:dyDescent="0.25">
      <c r="B1778" s="20">
        <v>45708</v>
      </c>
      <c r="C1778" s="2" t="s">
        <v>1</v>
      </c>
      <c r="D1778" s="2" t="s">
        <v>1521</v>
      </c>
      <c r="E1778" s="2" t="s">
        <v>135</v>
      </c>
      <c r="F1778" s="2" t="s">
        <v>1515</v>
      </c>
      <c r="G1778" s="5">
        <v>10</v>
      </c>
      <c r="H1778" s="5">
        <v>25.25</v>
      </c>
      <c r="I1778" s="5">
        <v>252.5</v>
      </c>
      <c r="J1778" s="5">
        <v>9577.75</v>
      </c>
      <c r="K1778" s="3" t="str" cm="1">
        <f t="array" ref="K1778">_xlfn.LET(_xlpm.d,UPPER(TRIM(CLEAN(SUBSTITUTE(F1778,CHAR(160),"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79" spans="2:11" hidden="1" x14ac:dyDescent="0.25">
      <c r="B1779" s="20">
        <v>45709</v>
      </c>
      <c r="C1779" s="2" t="s">
        <v>1</v>
      </c>
      <c r="D1779" s="2" t="s">
        <v>1386</v>
      </c>
      <c r="E1779" s="2" t="s">
        <v>292</v>
      </c>
      <c r="F1779" s="2" t="s">
        <v>1515</v>
      </c>
      <c r="G1779" s="5">
        <v>10</v>
      </c>
      <c r="H1779" s="5">
        <v>25.25</v>
      </c>
      <c r="I1779" s="5">
        <v>252.5</v>
      </c>
      <c r="J1779" s="5">
        <v>9830.25</v>
      </c>
      <c r="K1779" s="3" t="str" cm="1">
        <f t="array" ref="K1779">_xlfn.LET(_xlpm.d,UPPER(TRIM(CLEAN(SUBSTITUTE(F1779,CHAR(160),"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80" spans="2:11" hidden="1" x14ac:dyDescent="0.25">
      <c r="B1780" s="20">
        <v>45713</v>
      </c>
      <c r="C1780" s="2" t="s">
        <v>1</v>
      </c>
      <c r="D1780" s="2" t="s">
        <v>1388</v>
      </c>
      <c r="E1780" s="2" t="s">
        <v>273</v>
      </c>
      <c r="F1780" s="2" t="s">
        <v>1515</v>
      </c>
      <c r="G1780" s="5">
        <v>10</v>
      </c>
      <c r="H1780" s="5">
        <v>25.25</v>
      </c>
      <c r="I1780" s="5">
        <v>252.5</v>
      </c>
      <c r="J1780" s="5">
        <v>10082.75</v>
      </c>
      <c r="K1780" s="3" t="str" cm="1">
        <f t="array" ref="K1780">_xlfn.LET(_xlpm.d,UPPER(TRIM(CLEAN(SUBSTITUTE(F1780,CHAR(160),"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81" spans="2:11" hidden="1" x14ac:dyDescent="0.25">
      <c r="B1781" s="20">
        <v>45713</v>
      </c>
      <c r="C1781" s="2" t="s">
        <v>1</v>
      </c>
      <c r="D1781" s="2" t="s">
        <v>1522</v>
      </c>
      <c r="E1781" s="2" t="s">
        <v>158</v>
      </c>
      <c r="F1781" s="2" t="s">
        <v>1515</v>
      </c>
      <c r="G1781" s="5">
        <v>16</v>
      </c>
      <c r="H1781" s="5">
        <v>25.25</v>
      </c>
      <c r="I1781" s="5">
        <v>404</v>
      </c>
      <c r="J1781" s="5">
        <v>10486.75</v>
      </c>
      <c r="K1781" s="3" t="str" cm="1">
        <f t="array" ref="K1781">_xlfn.LET(_xlpm.d,UPPER(TRIM(CLEAN(SUBSTITUTE(F1781,CHAR(160),"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82" spans="2:11" hidden="1" x14ac:dyDescent="0.25">
      <c r="B1782" s="20">
        <v>45713</v>
      </c>
      <c r="C1782" s="2" t="s">
        <v>1</v>
      </c>
      <c r="D1782" s="2" t="s">
        <v>1393</v>
      </c>
      <c r="E1782" s="2" t="s">
        <v>147</v>
      </c>
      <c r="F1782" s="2" t="s">
        <v>1515</v>
      </c>
      <c r="G1782" s="5">
        <v>16</v>
      </c>
      <c r="H1782" s="5">
        <v>25.25</v>
      </c>
      <c r="I1782" s="5">
        <v>404</v>
      </c>
      <c r="J1782" s="5">
        <v>10890.75</v>
      </c>
      <c r="K1782" s="3" t="str" cm="1">
        <f t="array" ref="K1782">_xlfn.LET(_xlpm.d,UPPER(TRIM(CLEAN(SUBSTITUTE(F1782,CHAR(160),"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83" spans="2:11" hidden="1" x14ac:dyDescent="0.25">
      <c r="B1783" s="20">
        <v>45714</v>
      </c>
      <c r="C1783" s="2" t="s">
        <v>1</v>
      </c>
      <c r="D1783" s="2" t="s">
        <v>1523</v>
      </c>
      <c r="E1783" s="2" t="s">
        <v>149</v>
      </c>
      <c r="F1783" s="2" t="s">
        <v>1515</v>
      </c>
      <c r="G1783" s="5">
        <v>10</v>
      </c>
      <c r="H1783" s="5">
        <v>25.25</v>
      </c>
      <c r="I1783" s="5">
        <v>252.5</v>
      </c>
      <c r="J1783" s="5">
        <v>11143.25</v>
      </c>
      <c r="K1783" s="3" t="str" cm="1">
        <f t="array" ref="K1783">_xlfn.LET(_xlpm.d,UPPER(TRIM(CLEAN(SUBSTITUTE(F1783,CHAR(160),"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84" spans="2:11" hidden="1" x14ac:dyDescent="0.25">
      <c r="B1784" s="20">
        <v>45715</v>
      </c>
      <c r="C1784" s="2" t="s">
        <v>1</v>
      </c>
      <c r="D1784" s="2" t="s">
        <v>1524</v>
      </c>
      <c r="E1784" s="2" t="s">
        <v>268</v>
      </c>
      <c r="F1784" s="2" t="s">
        <v>1515</v>
      </c>
      <c r="G1784" s="5">
        <v>10</v>
      </c>
      <c r="H1784" s="5">
        <v>25.25</v>
      </c>
      <c r="I1784" s="5">
        <v>252.5</v>
      </c>
      <c r="J1784" s="5">
        <v>11395.75</v>
      </c>
      <c r="K1784" s="3" t="str" cm="1">
        <f t="array" ref="K1784">_xlfn.LET(_xlpm.d,UPPER(TRIM(CLEAN(SUBSTITUTE(F1784,CHAR(160),"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85" spans="2:11" hidden="1" x14ac:dyDescent="0.25">
      <c r="B1785" s="20">
        <v>45715</v>
      </c>
      <c r="C1785" s="2" t="s">
        <v>1</v>
      </c>
      <c r="D1785" s="2" t="s">
        <v>1525</v>
      </c>
      <c r="E1785" s="2" t="s">
        <v>192</v>
      </c>
      <c r="F1785" s="2" t="s">
        <v>1515</v>
      </c>
      <c r="G1785" s="5">
        <v>10</v>
      </c>
      <c r="H1785" s="5">
        <v>25.25</v>
      </c>
      <c r="I1785" s="5">
        <v>252.5</v>
      </c>
      <c r="J1785" s="5">
        <v>11648.25</v>
      </c>
      <c r="K1785" s="3" t="str" cm="1">
        <f t="array" ref="K1785">_xlfn.LET(_xlpm.d,UPPER(TRIM(CLEAN(SUBSTITUTE(F1785,CHAR(160),"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86" spans="2:11" hidden="1" x14ac:dyDescent="0.25">
      <c r="B1786" s="20">
        <v>45720</v>
      </c>
      <c r="C1786" s="2" t="s">
        <v>1</v>
      </c>
      <c r="D1786" s="2" t="s">
        <v>1500</v>
      </c>
      <c r="E1786" s="2" t="s">
        <v>266</v>
      </c>
      <c r="F1786" s="2" t="s">
        <v>1515</v>
      </c>
      <c r="G1786" s="5">
        <v>10</v>
      </c>
      <c r="H1786" s="5">
        <v>25.25</v>
      </c>
      <c r="I1786" s="5">
        <v>252.5</v>
      </c>
      <c r="J1786" s="5">
        <v>11900.75</v>
      </c>
      <c r="K1786" s="3" t="str" cm="1">
        <f t="array" ref="K1786">_xlfn.LET(_xlpm.d,UPPER(TRIM(CLEAN(SUBSTITUTE(F1786,CHAR(160),"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87" spans="2:11" hidden="1" x14ac:dyDescent="0.25">
      <c r="B1787" s="20">
        <v>45726</v>
      </c>
      <c r="C1787" s="2" t="s">
        <v>1</v>
      </c>
      <c r="D1787" s="2" t="s">
        <v>936</v>
      </c>
      <c r="E1787" s="2" t="s">
        <v>156</v>
      </c>
      <c r="F1787" s="2" t="s">
        <v>1515</v>
      </c>
      <c r="G1787" s="5">
        <v>12</v>
      </c>
      <c r="H1787" s="5">
        <v>25.25</v>
      </c>
      <c r="I1787" s="5">
        <v>303</v>
      </c>
      <c r="J1787" s="5">
        <v>12203.75</v>
      </c>
      <c r="K1787" s="3" t="str" cm="1">
        <f t="array" ref="K1787">_xlfn.LET(_xlpm.d,UPPER(TRIM(CLEAN(SUBSTITUTE(F1787,CHAR(160),"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88" spans="2:11" hidden="1" x14ac:dyDescent="0.25">
      <c r="B1788" s="20">
        <v>45729</v>
      </c>
      <c r="C1788" s="2" t="s">
        <v>1</v>
      </c>
      <c r="D1788" s="2" t="s">
        <v>1526</v>
      </c>
      <c r="E1788" s="2" t="s">
        <v>192</v>
      </c>
      <c r="F1788" s="2" t="s">
        <v>1515</v>
      </c>
      <c r="G1788" s="5">
        <v>20</v>
      </c>
      <c r="H1788" s="5">
        <v>25.25</v>
      </c>
      <c r="I1788" s="5">
        <v>505</v>
      </c>
      <c r="J1788" s="5">
        <v>12708.75</v>
      </c>
      <c r="K1788" s="3" t="str" cm="1">
        <f t="array" ref="K1788">_xlfn.LET(_xlpm.d,UPPER(TRIM(CLEAN(SUBSTITUTE(F1788,CHAR(160),"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89" spans="2:11" hidden="1" x14ac:dyDescent="0.25">
      <c r="B1789" s="20">
        <v>45729</v>
      </c>
      <c r="C1789" s="2" t="s">
        <v>1</v>
      </c>
      <c r="D1789" s="2" t="s">
        <v>1527</v>
      </c>
      <c r="E1789" s="2" t="s">
        <v>135</v>
      </c>
      <c r="F1789" s="2" t="s">
        <v>1515</v>
      </c>
      <c r="G1789" s="5">
        <v>20</v>
      </c>
      <c r="H1789" s="5">
        <v>25.25</v>
      </c>
      <c r="I1789" s="5">
        <v>505</v>
      </c>
      <c r="J1789" s="5">
        <v>13213.75</v>
      </c>
      <c r="K1789" s="3" t="str" cm="1">
        <f t="array" ref="K1789">_xlfn.LET(_xlpm.d,UPPER(TRIM(CLEAN(SUBSTITUTE(F1789,CHAR(160),"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90" spans="2:11" hidden="1" x14ac:dyDescent="0.25">
      <c r="B1790" s="20">
        <v>45729</v>
      </c>
      <c r="C1790" s="2" t="s">
        <v>1</v>
      </c>
      <c r="D1790" s="2" t="s">
        <v>1528</v>
      </c>
      <c r="E1790" s="2" t="s">
        <v>160</v>
      </c>
      <c r="F1790" s="2" t="s">
        <v>1515</v>
      </c>
      <c r="G1790" s="5">
        <v>20</v>
      </c>
      <c r="H1790" s="5">
        <v>25.25</v>
      </c>
      <c r="I1790" s="5">
        <v>505</v>
      </c>
      <c r="J1790" s="5">
        <v>13718.75</v>
      </c>
      <c r="K1790" s="3" t="str" cm="1">
        <f t="array" ref="K1790">_xlfn.LET(_xlpm.d,UPPER(TRIM(CLEAN(SUBSTITUTE(F1790,CHAR(160),"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91" spans="2:11" hidden="1" x14ac:dyDescent="0.25">
      <c r="B1791" s="20">
        <v>45730</v>
      </c>
      <c r="C1791" s="2" t="s">
        <v>1</v>
      </c>
      <c r="D1791" s="2" t="s">
        <v>942</v>
      </c>
      <c r="E1791" s="2" t="s">
        <v>259</v>
      </c>
      <c r="F1791" s="2" t="s">
        <v>1515</v>
      </c>
      <c r="G1791" s="5">
        <v>14</v>
      </c>
      <c r="H1791" s="5">
        <v>25.25</v>
      </c>
      <c r="I1791" s="5">
        <v>353.5</v>
      </c>
      <c r="J1791" s="5">
        <v>14072.25</v>
      </c>
      <c r="K1791" s="3" t="str" cm="1">
        <f t="array" ref="K1791">_xlfn.LET(_xlpm.d,UPPER(TRIM(CLEAN(SUBSTITUTE(F1791,CHAR(160),"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92" spans="2:11" hidden="1" x14ac:dyDescent="0.25">
      <c r="B1792" s="20">
        <v>45733</v>
      </c>
      <c r="C1792" s="2" t="s">
        <v>1</v>
      </c>
      <c r="D1792" s="2" t="s">
        <v>945</v>
      </c>
      <c r="E1792" s="2" t="s">
        <v>162</v>
      </c>
      <c r="F1792" s="2" t="s">
        <v>1515</v>
      </c>
      <c r="G1792" s="5">
        <v>16</v>
      </c>
      <c r="H1792" s="5">
        <v>25.25</v>
      </c>
      <c r="I1792" s="5">
        <v>404</v>
      </c>
      <c r="J1792" s="5">
        <v>14476.25</v>
      </c>
      <c r="K1792" s="3" t="str" cm="1">
        <f t="array" ref="K1792">_xlfn.LET(_xlpm.d,UPPER(TRIM(CLEAN(SUBSTITUTE(F1792,CHAR(160),"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93" spans="2:11" hidden="1" x14ac:dyDescent="0.25">
      <c r="B1793" s="20">
        <v>45735</v>
      </c>
      <c r="C1793" s="2" t="s">
        <v>1</v>
      </c>
      <c r="D1793" s="2" t="s">
        <v>1399</v>
      </c>
      <c r="E1793" s="2" t="s">
        <v>286</v>
      </c>
      <c r="F1793" s="2" t="s">
        <v>1515</v>
      </c>
      <c r="G1793" s="5">
        <v>5</v>
      </c>
      <c r="H1793" s="5">
        <v>25.25</v>
      </c>
      <c r="I1793" s="5">
        <v>126.25</v>
      </c>
      <c r="J1793" s="5">
        <v>14602.5</v>
      </c>
      <c r="K1793" s="3" t="str" cm="1">
        <f t="array" ref="K1793">_xlfn.LET(_xlpm.d,UPPER(TRIM(CLEAN(SUBSTITUTE(F1793,CHAR(160),"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94" spans="2:11" hidden="1" x14ac:dyDescent="0.25">
      <c r="B1794" s="20">
        <v>45742</v>
      </c>
      <c r="C1794" s="2" t="s">
        <v>1</v>
      </c>
      <c r="D1794" s="2" t="s">
        <v>508</v>
      </c>
      <c r="E1794" s="2" t="s">
        <v>180</v>
      </c>
      <c r="F1794" s="2" t="s">
        <v>1515</v>
      </c>
      <c r="G1794" s="5">
        <v>20</v>
      </c>
      <c r="H1794" s="5">
        <v>25.25</v>
      </c>
      <c r="I1794" s="5">
        <v>505</v>
      </c>
      <c r="J1794" s="5">
        <v>15107.5</v>
      </c>
      <c r="K1794" s="3" t="str" cm="1">
        <f t="array" ref="K1794">_xlfn.LET(_xlpm.d,UPPER(TRIM(CLEAN(SUBSTITUTE(F1794,CHAR(160),"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95" spans="2:11" hidden="1" x14ac:dyDescent="0.25">
      <c r="B1795" s="20">
        <v>45763</v>
      </c>
      <c r="C1795" s="2" t="s">
        <v>1</v>
      </c>
      <c r="D1795" s="2" t="s">
        <v>975</v>
      </c>
      <c r="E1795" s="2" t="s">
        <v>149</v>
      </c>
      <c r="F1795" s="2" t="s">
        <v>1515</v>
      </c>
      <c r="G1795" s="5">
        <v>12</v>
      </c>
      <c r="H1795" s="5">
        <v>25.25</v>
      </c>
      <c r="I1795" s="5">
        <v>303</v>
      </c>
      <c r="J1795" s="5">
        <v>15410.5</v>
      </c>
      <c r="K1795" s="3" t="str" cm="1">
        <f t="array" ref="K1795">_xlfn.LET(_xlpm.d,UPPER(TRIM(CLEAN(SUBSTITUTE(F1795,CHAR(160),"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96" spans="2:11" hidden="1" x14ac:dyDescent="0.25">
      <c r="B1796" s="20">
        <v>45764</v>
      </c>
      <c r="C1796" s="2" t="s">
        <v>1</v>
      </c>
      <c r="D1796" s="2" t="s">
        <v>521</v>
      </c>
      <c r="E1796" s="2" t="s">
        <v>236</v>
      </c>
      <c r="F1796" s="2" t="s">
        <v>1515</v>
      </c>
      <c r="G1796" s="5">
        <v>12</v>
      </c>
      <c r="H1796" s="5">
        <v>25.25</v>
      </c>
      <c r="I1796" s="5">
        <v>303</v>
      </c>
      <c r="J1796" s="5">
        <v>15713.5</v>
      </c>
      <c r="K1796" s="3" t="str" cm="1">
        <f t="array" ref="K1796">_xlfn.LET(_xlpm.d,UPPER(TRIM(CLEAN(SUBSTITUTE(F1796,CHAR(160),"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97" spans="2:11" hidden="1" x14ac:dyDescent="0.25">
      <c r="B1797" s="20">
        <v>45764</v>
      </c>
      <c r="C1797" s="2" t="s">
        <v>1</v>
      </c>
      <c r="D1797" s="2" t="s">
        <v>1408</v>
      </c>
      <c r="E1797" s="2" t="s">
        <v>238</v>
      </c>
      <c r="F1797" s="2" t="s">
        <v>1515</v>
      </c>
      <c r="G1797" s="5">
        <v>6</v>
      </c>
      <c r="H1797" s="5">
        <v>25.25</v>
      </c>
      <c r="I1797" s="5">
        <v>151.5</v>
      </c>
      <c r="J1797" s="5">
        <v>15865</v>
      </c>
      <c r="K1797" s="3" t="str" cm="1">
        <f t="array" ref="K1797">_xlfn.LET(_xlpm.d,UPPER(TRIM(CLEAN(SUBSTITUTE(F1797,CHAR(160),"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98" spans="2:11" hidden="1" x14ac:dyDescent="0.25">
      <c r="B1798" s="20">
        <v>45764</v>
      </c>
      <c r="C1798" s="2" t="s">
        <v>1</v>
      </c>
      <c r="D1798" s="2" t="s">
        <v>524</v>
      </c>
      <c r="E1798" s="2" t="s">
        <v>241</v>
      </c>
      <c r="F1798" s="2" t="s">
        <v>1515</v>
      </c>
      <c r="G1798" s="5">
        <v>10</v>
      </c>
      <c r="H1798" s="5">
        <v>25.25</v>
      </c>
      <c r="I1798" s="5">
        <v>252.5</v>
      </c>
      <c r="J1798" s="5">
        <v>16117.5</v>
      </c>
      <c r="K1798" s="3" t="str" cm="1">
        <f t="array" ref="K1798">_xlfn.LET(_xlpm.d,UPPER(TRIM(CLEAN(SUBSTITUTE(F1798,CHAR(160),"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99" spans="2:11" hidden="1" x14ac:dyDescent="0.25">
      <c r="B1799" s="20">
        <v>45797</v>
      </c>
      <c r="C1799" s="2" t="s">
        <v>1</v>
      </c>
      <c r="D1799" s="2" t="s">
        <v>551</v>
      </c>
      <c r="E1799" s="2" t="s">
        <v>156</v>
      </c>
      <c r="F1799" s="2" t="s">
        <v>1515</v>
      </c>
      <c r="G1799" s="5">
        <v>20</v>
      </c>
      <c r="H1799" s="5">
        <v>25.25</v>
      </c>
      <c r="I1799" s="5">
        <v>505</v>
      </c>
      <c r="J1799" s="5">
        <v>16622.5</v>
      </c>
      <c r="K1799" s="3" t="str" cm="1">
        <f t="array" ref="K1799">_xlfn.LET(_xlpm.d,UPPER(TRIM(CLEAN(SUBSTITUTE(F1799,CHAR(160),"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00" spans="2:11" hidden="1" x14ac:dyDescent="0.25">
      <c r="B1800" s="20">
        <v>45797</v>
      </c>
      <c r="C1800" s="2" t="s">
        <v>1</v>
      </c>
      <c r="D1800" s="2" t="s">
        <v>995</v>
      </c>
      <c r="E1800" s="2" t="s">
        <v>273</v>
      </c>
      <c r="F1800" s="2" t="s">
        <v>1515</v>
      </c>
      <c r="G1800" s="5">
        <v>12</v>
      </c>
      <c r="H1800" s="5">
        <v>25.25</v>
      </c>
      <c r="I1800" s="5">
        <v>303</v>
      </c>
      <c r="J1800" s="5">
        <v>16925.5</v>
      </c>
      <c r="K1800" s="3" t="str" cm="1">
        <f t="array" ref="K1800">_xlfn.LET(_xlpm.d,UPPER(TRIM(CLEAN(SUBSTITUTE(F1800,CHAR(160),"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01" spans="2:11" hidden="1" x14ac:dyDescent="0.25">
      <c r="B1801" s="20">
        <v>45797</v>
      </c>
      <c r="C1801" s="2" t="s">
        <v>1</v>
      </c>
      <c r="D1801" s="2" t="s">
        <v>1420</v>
      </c>
      <c r="E1801" s="2" t="s">
        <v>147</v>
      </c>
      <c r="F1801" s="2" t="s">
        <v>1515</v>
      </c>
      <c r="G1801" s="5">
        <v>10</v>
      </c>
      <c r="H1801" s="5">
        <v>25.25</v>
      </c>
      <c r="I1801" s="5">
        <v>252.5</v>
      </c>
      <c r="J1801" s="5">
        <v>17178</v>
      </c>
      <c r="K1801" s="3" t="str" cm="1">
        <f t="array" ref="K1801">_xlfn.LET(_xlpm.d,UPPER(TRIM(CLEAN(SUBSTITUTE(F1801,CHAR(160),"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02" spans="2:11" hidden="1" x14ac:dyDescent="0.25">
      <c r="B1802" s="20">
        <v>45797</v>
      </c>
      <c r="C1802" s="2" t="s">
        <v>1</v>
      </c>
      <c r="D1802" s="2" t="s">
        <v>1421</v>
      </c>
      <c r="E1802" s="2" t="s">
        <v>266</v>
      </c>
      <c r="F1802" s="2" t="s">
        <v>1515</v>
      </c>
      <c r="G1802" s="5">
        <v>10</v>
      </c>
      <c r="H1802" s="5">
        <v>25.25</v>
      </c>
      <c r="I1802" s="5">
        <v>252.5</v>
      </c>
      <c r="J1802" s="5">
        <v>17430.5</v>
      </c>
      <c r="K1802" s="3" t="str" cm="1">
        <f t="array" ref="K1802">_xlfn.LET(_xlpm.d,UPPER(TRIM(CLEAN(SUBSTITUTE(F1802,CHAR(160),"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03" spans="2:11" hidden="1" x14ac:dyDescent="0.25">
      <c r="B1803" s="20">
        <v>45797</v>
      </c>
      <c r="C1803" s="2" t="s">
        <v>1</v>
      </c>
      <c r="D1803" s="2" t="s">
        <v>553</v>
      </c>
      <c r="E1803" s="2" t="s">
        <v>141</v>
      </c>
      <c r="F1803" s="2" t="s">
        <v>1515</v>
      </c>
      <c r="G1803" s="5">
        <v>10</v>
      </c>
      <c r="H1803" s="5">
        <v>25.25</v>
      </c>
      <c r="I1803" s="5">
        <v>252.5</v>
      </c>
      <c r="J1803" s="5">
        <v>17683</v>
      </c>
      <c r="K1803" s="3" t="str" cm="1">
        <f t="array" ref="K1803">_xlfn.LET(_xlpm.d,UPPER(TRIM(CLEAN(SUBSTITUTE(F1803,CHAR(160),"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04" spans="2:11" hidden="1" x14ac:dyDescent="0.25">
      <c r="B1804" s="20">
        <v>45799</v>
      </c>
      <c r="C1804" s="2" t="s">
        <v>1</v>
      </c>
      <c r="D1804" s="2" t="s">
        <v>554</v>
      </c>
      <c r="E1804" s="2" t="s">
        <v>168</v>
      </c>
      <c r="F1804" s="2" t="s">
        <v>1515</v>
      </c>
      <c r="G1804" s="5">
        <v>12</v>
      </c>
      <c r="H1804" s="5">
        <v>25.25</v>
      </c>
      <c r="I1804" s="5">
        <v>303</v>
      </c>
      <c r="J1804" s="5">
        <v>17986</v>
      </c>
      <c r="K1804" s="3" t="str" cm="1">
        <f t="array" ref="K1804">_xlfn.LET(_xlpm.d,UPPER(TRIM(CLEAN(SUBSTITUTE(F1804,CHAR(160),"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05" spans="2:11" hidden="1" x14ac:dyDescent="0.25">
      <c r="B1805" s="20">
        <v>45799</v>
      </c>
      <c r="C1805" s="2" t="s">
        <v>1</v>
      </c>
      <c r="D1805" s="2" t="s">
        <v>1422</v>
      </c>
      <c r="E1805" s="2" t="s">
        <v>160</v>
      </c>
      <c r="F1805" s="2" t="s">
        <v>1515</v>
      </c>
      <c r="G1805" s="5">
        <v>20</v>
      </c>
      <c r="H1805" s="5">
        <v>25.25</v>
      </c>
      <c r="I1805" s="5">
        <v>505</v>
      </c>
      <c r="J1805" s="5">
        <v>18491</v>
      </c>
      <c r="K1805" s="3" t="str" cm="1">
        <f t="array" ref="K1805">_xlfn.LET(_xlpm.d,UPPER(TRIM(CLEAN(SUBSTITUTE(F1805,CHAR(160),"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06" spans="2:11" hidden="1" x14ac:dyDescent="0.25">
      <c r="B1806" s="20">
        <v>45800</v>
      </c>
      <c r="C1806" s="2" t="s">
        <v>1</v>
      </c>
      <c r="D1806" s="2" t="s">
        <v>1425</v>
      </c>
      <c r="E1806" s="2" t="s">
        <v>154</v>
      </c>
      <c r="F1806" s="2" t="s">
        <v>1515</v>
      </c>
      <c r="G1806" s="5">
        <v>12</v>
      </c>
      <c r="H1806" s="5">
        <v>25.25</v>
      </c>
      <c r="I1806" s="5">
        <v>303</v>
      </c>
      <c r="J1806" s="5">
        <v>18794</v>
      </c>
      <c r="K1806" s="3" t="str" cm="1">
        <f t="array" ref="K1806">_xlfn.LET(_xlpm.d,UPPER(TRIM(CLEAN(SUBSTITUTE(F1806,CHAR(160),"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07" spans="2:11" hidden="1" x14ac:dyDescent="0.25">
      <c r="B1807" s="20">
        <v>45800</v>
      </c>
      <c r="C1807" s="2" t="s">
        <v>1</v>
      </c>
      <c r="D1807" s="2" t="s">
        <v>1426</v>
      </c>
      <c r="E1807" s="2" t="s">
        <v>236</v>
      </c>
      <c r="F1807" s="2" t="s">
        <v>1515</v>
      </c>
      <c r="G1807" s="5">
        <v>15</v>
      </c>
      <c r="H1807" s="5">
        <v>25.25</v>
      </c>
      <c r="I1807" s="5">
        <v>378.75</v>
      </c>
      <c r="J1807" s="5">
        <v>19172.75</v>
      </c>
      <c r="K1807" s="3" t="str" cm="1">
        <f t="array" ref="K1807">_xlfn.LET(_xlpm.d,UPPER(TRIM(CLEAN(SUBSTITUTE(F1807,CHAR(160),"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08" spans="2:11" hidden="1" x14ac:dyDescent="0.25">
      <c r="B1808" s="20">
        <v>45804</v>
      </c>
      <c r="C1808" s="2" t="s">
        <v>1</v>
      </c>
      <c r="D1808" s="2" t="s">
        <v>561</v>
      </c>
      <c r="E1808" s="2" t="s">
        <v>158</v>
      </c>
      <c r="F1808" s="2" t="s">
        <v>1515</v>
      </c>
      <c r="G1808" s="5">
        <v>12</v>
      </c>
      <c r="H1808" s="5">
        <v>25.25</v>
      </c>
      <c r="I1808" s="5">
        <v>303</v>
      </c>
      <c r="J1808" s="5">
        <v>19475.75</v>
      </c>
      <c r="K1808" s="3" t="str" cm="1">
        <f t="array" ref="K1808">_xlfn.LET(_xlpm.d,UPPER(TRIM(CLEAN(SUBSTITUTE(F1808,CHAR(160),"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09" spans="2:11" hidden="1" x14ac:dyDescent="0.25">
      <c r="B1809" s="20">
        <v>45804</v>
      </c>
      <c r="C1809" s="2" t="s">
        <v>1</v>
      </c>
      <c r="D1809" s="2" t="s">
        <v>565</v>
      </c>
      <c r="E1809" s="2" t="s">
        <v>162</v>
      </c>
      <c r="F1809" s="2" t="s">
        <v>1515</v>
      </c>
      <c r="G1809" s="5">
        <v>25</v>
      </c>
      <c r="H1809" s="5">
        <v>25.25</v>
      </c>
      <c r="I1809" s="5">
        <v>631.25</v>
      </c>
      <c r="J1809" s="5">
        <v>20107</v>
      </c>
      <c r="K1809" s="3" t="str" cm="1">
        <f t="array" ref="K1809">_xlfn.LET(_xlpm.d,UPPER(TRIM(CLEAN(SUBSTITUTE(F1809,CHAR(160),"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10" spans="2:11" hidden="1" x14ac:dyDescent="0.25">
      <c r="B1810" s="20">
        <v>45818</v>
      </c>
      <c r="C1810" s="2" t="s">
        <v>1</v>
      </c>
      <c r="D1810" s="2" t="s">
        <v>585</v>
      </c>
      <c r="E1810" s="2" t="s">
        <v>273</v>
      </c>
      <c r="F1810" s="2" t="s">
        <v>1515</v>
      </c>
      <c r="G1810" s="5">
        <v>25</v>
      </c>
      <c r="H1810" s="5">
        <v>25.25</v>
      </c>
      <c r="I1810" s="5">
        <v>631.25</v>
      </c>
      <c r="J1810" s="5">
        <v>20738.25</v>
      </c>
      <c r="K1810" s="3" t="str" cm="1">
        <f t="array" ref="K1810">_xlfn.LET(_xlpm.d,UPPER(TRIM(CLEAN(SUBSTITUTE(F1810,CHAR(160),"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11" spans="2:11" hidden="1" x14ac:dyDescent="0.25">
      <c r="B1811" s="20">
        <v>45818</v>
      </c>
      <c r="C1811" s="2" t="s">
        <v>1</v>
      </c>
      <c r="D1811" s="2" t="s">
        <v>586</v>
      </c>
      <c r="E1811" s="2" t="s">
        <v>147</v>
      </c>
      <c r="F1811" s="2" t="s">
        <v>1515</v>
      </c>
      <c r="G1811" s="5">
        <v>15</v>
      </c>
      <c r="H1811" s="5">
        <v>25.25</v>
      </c>
      <c r="I1811" s="5">
        <v>378.75</v>
      </c>
      <c r="J1811" s="5">
        <v>21117</v>
      </c>
      <c r="K1811" s="3" t="str" cm="1">
        <f t="array" ref="K1811">_xlfn.LET(_xlpm.d,UPPER(TRIM(CLEAN(SUBSTITUTE(F1811,CHAR(160),"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12" spans="2:11" hidden="1" x14ac:dyDescent="0.25">
      <c r="B1812" s="20">
        <v>45818</v>
      </c>
      <c r="C1812" s="2" t="s">
        <v>1</v>
      </c>
      <c r="D1812" s="2" t="s">
        <v>1429</v>
      </c>
      <c r="E1812" s="2" t="s">
        <v>141</v>
      </c>
      <c r="F1812" s="2" t="s">
        <v>1515</v>
      </c>
      <c r="G1812" s="5">
        <v>15</v>
      </c>
      <c r="H1812" s="5">
        <v>25.25</v>
      </c>
      <c r="I1812" s="5">
        <v>378.75</v>
      </c>
      <c r="J1812" s="5">
        <v>21495.75</v>
      </c>
      <c r="K1812" s="3" t="str" cm="1">
        <f t="array" ref="K1812">_xlfn.LET(_xlpm.d,UPPER(TRIM(CLEAN(SUBSTITUTE(F1812,CHAR(160),"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13" spans="2:11" hidden="1" x14ac:dyDescent="0.25">
      <c r="B1813" s="20">
        <v>45820</v>
      </c>
      <c r="C1813" s="2" t="s">
        <v>1</v>
      </c>
      <c r="D1813" s="2" t="s">
        <v>1431</v>
      </c>
      <c r="E1813" s="2" t="s">
        <v>160</v>
      </c>
      <c r="F1813" s="2" t="s">
        <v>1515</v>
      </c>
      <c r="G1813" s="5">
        <v>15</v>
      </c>
      <c r="H1813" s="5">
        <v>25.25</v>
      </c>
      <c r="I1813" s="5">
        <v>378.75</v>
      </c>
      <c r="J1813" s="5">
        <v>21874.5</v>
      </c>
      <c r="K1813" s="3" t="str" cm="1">
        <f t="array" ref="K1813">_xlfn.LET(_xlpm.d,UPPER(TRIM(CLEAN(SUBSTITUTE(F1813,CHAR(160),"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14" spans="2:11" hidden="1" x14ac:dyDescent="0.25">
      <c r="B1814" s="20">
        <v>45826</v>
      </c>
      <c r="C1814" s="2" t="s">
        <v>1</v>
      </c>
      <c r="D1814" s="2" t="s">
        <v>593</v>
      </c>
      <c r="E1814" s="2" t="s">
        <v>158</v>
      </c>
      <c r="F1814" s="2" t="s">
        <v>1515</v>
      </c>
      <c r="G1814" s="5">
        <v>25</v>
      </c>
      <c r="H1814" s="5">
        <v>25.25</v>
      </c>
      <c r="I1814" s="5">
        <v>631.25</v>
      </c>
      <c r="J1814" s="5">
        <v>22505.75</v>
      </c>
      <c r="K1814" s="3" t="str" cm="1">
        <f t="array" ref="K1814">_xlfn.LET(_xlpm.d,UPPER(TRIM(CLEAN(SUBSTITUTE(F1814,CHAR(160),"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15" spans="2:11" hidden="1" x14ac:dyDescent="0.25">
      <c r="B1815" s="20">
        <v>45826</v>
      </c>
      <c r="C1815" s="2" t="s">
        <v>1</v>
      </c>
      <c r="D1815" s="2" t="s">
        <v>1004</v>
      </c>
      <c r="E1815" s="2" t="s">
        <v>154</v>
      </c>
      <c r="F1815" s="2" t="s">
        <v>1515</v>
      </c>
      <c r="G1815" s="5">
        <v>15</v>
      </c>
      <c r="H1815" s="5">
        <v>25.25</v>
      </c>
      <c r="I1815" s="5">
        <v>378.75</v>
      </c>
      <c r="J1815" s="5">
        <v>22884.5</v>
      </c>
      <c r="K1815" s="3" t="str" cm="1">
        <f t="array" ref="K1815">_xlfn.LET(_xlpm.d,UPPER(TRIM(CLEAN(SUBSTITUTE(F1815,CHAR(160),"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16" spans="2:11" hidden="1" x14ac:dyDescent="0.25">
      <c r="B1816" s="20">
        <v>45826</v>
      </c>
      <c r="C1816" s="2" t="s">
        <v>1</v>
      </c>
      <c r="D1816" s="2" t="s">
        <v>594</v>
      </c>
      <c r="E1816" s="2" t="s">
        <v>266</v>
      </c>
      <c r="F1816" s="2" t="s">
        <v>1515</v>
      </c>
      <c r="G1816" s="5">
        <v>10</v>
      </c>
      <c r="H1816" s="5">
        <v>25.25</v>
      </c>
      <c r="I1816" s="5">
        <v>252.5</v>
      </c>
      <c r="J1816" s="5">
        <v>23137</v>
      </c>
      <c r="K1816" s="3" t="str" cm="1">
        <f t="array" ref="K1816">_xlfn.LET(_xlpm.d,UPPER(TRIM(CLEAN(SUBSTITUTE(F1816,CHAR(160),"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17" spans="2:11" hidden="1" x14ac:dyDescent="0.25">
      <c r="B1817" s="20">
        <v>45826</v>
      </c>
      <c r="C1817" s="2" t="s">
        <v>1</v>
      </c>
      <c r="D1817" s="2" t="s">
        <v>595</v>
      </c>
      <c r="E1817" s="2" t="s">
        <v>149</v>
      </c>
      <c r="F1817" s="2" t="s">
        <v>1515</v>
      </c>
      <c r="G1817" s="5">
        <v>10</v>
      </c>
      <c r="H1817" s="5">
        <v>25.25</v>
      </c>
      <c r="I1817" s="5">
        <v>252.5</v>
      </c>
      <c r="J1817" s="5">
        <v>23389.5</v>
      </c>
      <c r="K1817" s="3" t="str" cm="1">
        <f t="array" ref="K1817">_xlfn.LET(_xlpm.d,UPPER(TRIM(CLEAN(SUBSTITUTE(F1817,CHAR(160),"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18" spans="2:11" hidden="1" x14ac:dyDescent="0.25">
      <c r="B1818" s="20">
        <v>45827</v>
      </c>
      <c r="C1818" s="2" t="s">
        <v>1</v>
      </c>
      <c r="D1818" s="2" t="s">
        <v>1346</v>
      </c>
      <c r="E1818" s="2" t="s">
        <v>192</v>
      </c>
      <c r="F1818" s="2" t="s">
        <v>1515</v>
      </c>
      <c r="G1818" s="5">
        <v>20</v>
      </c>
      <c r="H1818" s="5">
        <v>25.25</v>
      </c>
      <c r="I1818" s="5">
        <v>505</v>
      </c>
      <c r="J1818" s="5">
        <v>23894.5</v>
      </c>
      <c r="K1818" s="3" t="str" cm="1">
        <f t="array" ref="K1818">_xlfn.LET(_xlpm.d,UPPER(TRIM(CLEAN(SUBSTITUTE(F1818,CHAR(160),"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19" spans="2:11" hidden="1" x14ac:dyDescent="0.25">
      <c r="B1819" s="20">
        <v>45831</v>
      </c>
      <c r="C1819" s="2" t="s">
        <v>1</v>
      </c>
      <c r="D1819" s="2" t="s">
        <v>599</v>
      </c>
      <c r="E1819" s="2" t="s">
        <v>180</v>
      </c>
      <c r="F1819" s="2" t="s">
        <v>1515</v>
      </c>
      <c r="G1819" s="5">
        <v>15</v>
      </c>
      <c r="H1819" s="5">
        <v>25.25</v>
      </c>
      <c r="I1819" s="5">
        <v>378.75</v>
      </c>
      <c r="J1819" s="5">
        <v>24273.25</v>
      </c>
      <c r="K1819" s="3" t="str" cm="1">
        <f t="array" ref="K1819">_xlfn.LET(_xlpm.d,UPPER(TRIM(CLEAN(SUBSTITUTE(F1819,CHAR(160),"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20" spans="2:11" hidden="1" x14ac:dyDescent="0.25">
      <c r="B1820" s="20">
        <v>45832</v>
      </c>
      <c r="C1820" s="2" t="s">
        <v>1</v>
      </c>
      <c r="D1820" s="2" t="s">
        <v>600</v>
      </c>
      <c r="E1820" s="2" t="s">
        <v>162</v>
      </c>
      <c r="F1820" s="2" t="s">
        <v>1515</v>
      </c>
      <c r="G1820" s="5">
        <v>30</v>
      </c>
      <c r="H1820" s="5">
        <v>25.25</v>
      </c>
      <c r="I1820" s="5">
        <v>757.5</v>
      </c>
      <c r="J1820" s="5">
        <v>25030.75</v>
      </c>
      <c r="K1820" s="3" t="str" cm="1">
        <f t="array" ref="K1820">_xlfn.LET(_xlpm.d,UPPER(TRIM(CLEAN(SUBSTITUTE(F1820,CHAR(160),"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21" spans="2:11" hidden="1" x14ac:dyDescent="0.25">
      <c r="B1821" s="20">
        <v>45832</v>
      </c>
      <c r="C1821" s="2" t="s">
        <v>1</v>
      </c>
      <c r="D1821" s="2" t="s">
        <v>1347</v>
      </c>
      <c r="E1821" s="2" t="s">
        <v>279</v>
      </c>
      <c r="F1821" s="2" t="s">
        <v>1515</v>
      </c>
      <c r="G1821" s="5">
        <v>12</v>
      </c>
      <c r="H1821" s="5">
        <v>25.25</v>
      </c>
      <c r="I1821" s="5">
        <v>303</v>
      </c>
      <c r="J1821" s="5">
        <v>25333.75</v>
      </c>
      <c r="K1821" s="3" t="str" cm="1">
        <f t="array" ref="K1821">_xlfn.LET(_xlpm.d,UPPER(TRIM(CLEAN(SUBSTITUTE(F1821,CHAR(160),"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22" spans="2:11" hidden="1" x14ac:dyDescent="0.25">
      <c r="B1822" s="20">
        <v>45834</v>
      </c>
      <c r="C1822" s="2" t="s">
        <v>1</v>
      </c>
      <c r="D1822" s="2" t="s">
        <v>1529</v>
      </c>
      <c r="E1822" s="2" t="s">
        <v>135</v>
      </c>
      <c r="F1822" s="2" t="s">
        <v>1530</v>
      </c>
      <c r="G1822" s="5">
        <v>10</v>
      </c>
      <c r="H1822" s="5">
        <v>25.25</v>
      </c>
      <c r="I1822" s="5">
        <v>252.5</v>
      </c>
      <c r="J1822" s="5">
        <v>25586.25</v>
      </c>
      <c r="K1822" s="3" t="str" cm="1">
        <f t="array" ref="K1822">_xlfn.LET(_xlpm.d,UPPER(TRIM(CLEAN(SUBSTITUTE(F1822,CHAR(160),"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23" spans="2:11" hidden="1" x14ac:dyDescent="0.25">
      <c r="B1823" s="20">
        <v>45841</v>
      </c>
      <c r="C1823" s="2" t="s">
        <v>1</v>
      </c>
      <c r="D1823" s="2" t="s">
        <v>610</v>
      </c>
      <c r="E1823" s="2" t="s">
        <v>180</v>
      </c>
      <c r="F1823" s="2" t="s">
        <v>1515</v>
      </c>
      <c r="G1823" s="5">
        <v>13</v>
      </c>
      <c r="H1823" s="5">
        <v>25.25</v>
      </c>
      <c r="I1823" s="5">
        <v>328.25</v>
      </c>
      <c r="J1823" s="5">
        <v>25914.5</v>
      </c>
      <c r="K1823" s="3" t="str" cm="1">
        <f t="array" ref="K1823">_xlfn.LET(_xlpm.d,UPPER(TRIM(CLEAN(SUBSTITUTE(F1823,CHAR(160),"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24" spans="2:11" hidden="1" x14ac:dyDescent="0.25">
      <c r="B1824" s="20">
        <v>45848</v>
      </c>
      <c r="C1824" s="2" t="s">
        <v>1</v>
      </c>
      <c r="D1824" s="2" t="s">
        <v>1432</v>
      </c>
      <c r="E1824" s="2" t="s">
        <v>160</v>
      </c>
      <c r="F1824" s="2" t="s">
        <v>1515</v>
      </c>
      <c r="G1824" s="5">
        <v>4</v>
      </c>
      <c r="H1824" s="5">
        <v>25.25</v>
      </c>
      <c r="I1824" s="5">
        <v>101</v>
      </c>
      <c r="J1824" s="5">
        <v>26015.5</v>
      </c>
      <c r="K1824" s="3" t="str" cm="1">
        <f t="array" ref="K1824">_xlfn.LET(_xlpm.d,UPPER(TRIM(CLEAN(SUBSTITUTE(F1824,CHAR(160),"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25" spans="2:11" hidden="1" x14ac:dyDescent="0.25">
      <c r="B1825" s="20">
        <v>45853</v>
      </c>
      <c r="C1825" s="2" t="s">
        <v>1</v>
      </c>
      <c r="D1825" s="2" t="s">
        <v>620</v>
      </c>
      <c r="E1825" s="2" t="s">
        <v>156</v>
      </c>
      <c r="F1825" s="2" t="s">
        <v>1515</v>
      </c>
      <c r="G1825" s="5">
        <v>10</v>
      </c>
      <c r="H1825" s="5">
        <v>25.25</v>
      </c>
      <c r="I1825" s="5">
        <v>252.5</v>
      </c>
      <c r="J1825" s="5">
        <v>26268</v>
      </c>
      <c r="K1825" s="3" t="str" cm="1">
        <f t="array" ref="K1825">_xlfn.LET(_xlpm.d,UPPER(TRIM(CLEAN(SUBSTITUTE(F1825,CHAR(160),"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26" spans="2:11" hidden="1" x14ac:dyDescent="0.25">
      <c r="B1826" s="20">
        <v>45853</v>
      </c>
      <c r="C1826" s="2" t="s">
        <v>1</v>
      </c>
      <c r="D1826" s="2" t="s">
        <v>621</v>
      </c>
      <c r="E1826" s="2" t="s">
        <v>158</v>
      </c>
      <c r="F1826" s="2" t="s">
        <v>1515</v>
      </c>
      <c r="G1826" s="5">
        <v>10</v>
      </c>
      <c r="H1826" s="5">
        <v>25.25</v>
      </c>
      <c r="I1826" s="5">
        <v>252.5</v>
      </c>
      <c r="J1826" s="5">
        <v>26520.5</v>
      </c>
      <c r="K1826" s="3" t="str" cm="1">
        <f t="array" ref="K1826">_xlfn.LET(_xlpm.d,UPPER(TRIM(CLEAN(SUBSTITUTE(F1826,CHAR(160),"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27" spans="2:11" hidden="1" x14ac:dyDescent="0.25">
      <c r="B1827" s="20">
        <v>45853</v>
      </c>
      <c r="C1827" s="2" t="s">
        <v>1</v>
      </c>
      <c r="D1827" s="2" t="s">
        <v>1531</v>
      </c>
      <c r="E1827" s="2" t="s">
        <v>141</v>
      </c>
      <c r="F1827" s="2" t="s">
        <v>1515</v>
      </c>
      <c r="G1827" s="5">
        <v>10</v>
      </c>
      <c r="H1827" s="5">
        <v>25.25</v>
      </c>
      <c r="I1827" s="5">
        <v>252.5</v>
      </c>
      <c r="J1827" s="5">
        <v>26773</v>
      </c>
      <c r="K1827" s="3" t="str" cm="1">
        <f t="array" ref="K1827">_xlfn.LET(_xlpm.d,UPPER(TRIM(CLEAN(SUBSTITUTE(F1827,CHAR(160),"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28" spans="2:11" hidden="1" x14ac:dyDescent="0.25">
      <c r="B1828" s="20">
        <v>45855</v>
      </c>
      <c r="C1828" s="2" t="s">
        <v>1</v>
      </c>
      <c r="D1828" s="2" t="s">
        <v>623</v>
      </c>
      <c r="E1828" s="2" t="s">
        <v>192</v>
      </c>
      <c r="F1828" s="2" t="s">
        <v>1515</v>
      </c>
      <c r="G1828" s="5">
        <v>15</v>
      </c>
      <c r="H1828" s="5">
        <v>25.25</v>
      </c>
      <c r="I1828" s="5">
        <v>378.75</v>
      </c>
      <c r="J1828" s="5">
        <v>27151.75</v>
      </c>
      <c r="K1828" s="3" t="str" cm="1">
        <f t="array" ref="K1828">_xlfn.LET(_xlpm.d,UPPER(TRIM(CLEAN(SUBSTITUTE(F1828,CHAR(160),"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29" spans="2:11" hidden="1" x14ac:dyDescent="0.25">
      <c r="B1829" s="20">
        <v>45855</v>
      </c>
      <c r="C1829" s="2" t="s">
        <v>1</v>
      </c>
      <c r="D1829" s="2" t="s">
        <v>1019</v>
      </c>
      <c r="E1829" s="2" t="s">
        <v>160</v>
      </c>
      <c r="F1829" s="2" t="s">
        <v>1515</v>
      </c>
      <c r="G1829" s="5">
        <v>15</v>
      </c>
      <c r="H1829" s="5">
        <v>25.25</v>
      </c>
      <c r="I1829" s="5">
        <v>378.75</v>
      </c>
      <c r="J1829" s="5">
        <v>27530.5</v>
      </c>
      <c r="K1829" s="3" t="str" cm="1">
        <f t="array" ref="K1829">_xlfn.LET(_xlpm.d,UPPER(TRIM(CLEAN(SUBSTITUTE(F1829,CHAR(160),"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30" spans="2:11" hidden="1" x14ac:dyDescent="0.25">
      <c r="B1830" s="20">
        <v>45856</v>
      </c>
      <c r="C1830" s="2" t="s">
        <v>1</v>
      </c>
      <c r="D1830" s="2" t="s">
        <v>1532</v>
      </c>
      <c r="E1830" s="2" t="s">
        <v>154</v>
      </c>
      <c r="F1830" s="2" t="s">
        <v>1515</v>
      </c>
      <c r="G1830" s="5">
        <v>15</v>
      </c>
      <c r="H1830" s="5">
        <v>25.25</v>
      </c>
      <c r="I1830" s="5">
        <v>378.75</v>
      </c>
      <c r="J1830" s="5">
        <v>27909.25</v>
      </c>
      <c r="K1830" s="3" t="str" cm="1">
        <f t="array" ref="K1830">_xlfn.LET(_xlpm.d,UPPER(TRIM(CLEAN(SUBSTITUTE(F1830,CHAR(160),"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31" spans="2:11" hidden="1" x14ac:dyDescent="0.25">
      <c r="B1831" s="20">
        <v>45898</v>
      </c>
      <c r="C1831" s="2" t="s">
        <v>1</v>
      </c>
      <c r="D1831" s="2" t="s">
        <v>668</v>
      </c>
      <c r="E1831" s="2" t="s">
        <v>236</v>
      </c>
      <c r="F1831" s="2" t="s">
        <v>1515</v>
      </c>
      <c r="G1831" s="5">
        <v>20</v>
      </c>
      <c r="H1831" s="5">
        <v>25.25</v>
      </c>
      <c r="I1831" s="5">
        <v>505</v>
      </c>
      <c r="J1831" s="5">
        <v>28414.25</v>
      </c>
      <c r="K1831" s="3" t="str" cm="1">
        <f t="array" ref="K1831">_xlfn.LET(_xlpm.d,UPPER(TRIM(CLEAN(SUBSTITUTE(F1831,CHAR(160),"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32" spans="2:11" hidden="1" x14ac:dyDescent="0.25">
      <c r="B1832" s="20">
        <v>45898</v>
      </c>
      <c r="C1832" s="2" t="s">
        <v>1</v>
      </c>
      <c r="D1832" s="2" t="s">
        <v>670</v>
      </c>
      <c r="E1832" s="2" t="s">
        <v>154</v>
      </c>
      <c r="F1832" s="2" t="s">
        <v>1515</v>
      </c>
      <c r="G1832" s="5">
        <v>20</v>
      </c>
      <c r="H1832" s="5">
        <v>25.25</v>
      </c>
      <c r="I1832" s="5">
        <v>505</v>
      </c>
      <c r="J1832" s="5">
        <v>28919.25</v>
      </c>
      <c r="K1832" s="3" t="str" cm="1">
        <f t="array" ref="K1832">_xlfn.LET(_xlpm.d,UPPER(TRIM(CLEAN(SUBSTITUTE(F1832,CHAR(160),"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33" spans="2:11" hidden="1" x14ac:dyDescent="0.25">
      <c r="B1833" s="20">
        <v>45898</v>
      </c>
      <c r="C1833" s="2" t="s">
        <v>1</v>
      </c>
      <c r="D1833" s="2" t="s">
        <v>671</v>
      </c>
      <c r="E1833" s="2" t="s">
        <v>238</v>
      </c>
      <c r="F1833" s="2" t="s">
        <v>1515</v>
      </c>
      <c r="G1833" s="5">
        <v>14</v>
      </c>
      <c r="H1833" s="5">
        <v>25.25</v>
      </c>
      <c r="I1833" s="5">
        <v>353.5</v>
      </c>
      <c r="J1833" s="5">
        <v>29272.75</v>
      </c>
      <c r="K1833" s="3" t="str" cm="1">
        <f t="array" ref="K1833">_xlfn.LET(_xlpm.d,UPPER(TRIM(CLEAN(SUBSTITUTE(F1833,CHAR(160),"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34" spans="2:11" hidden="1" x14ac:dyDescent="0.25">
      <c r="B1834" s="20">
        <v>45901</v>
      </c>
      <c r="C1834" s="2" t="s">
        <v>1</v>
      </c>
      <c r="D1834" s="2" t="s">
        <v>1533</v>
      </c>
      <c r="E1834" s="2" t="s">
        <v>279</v>
      </c>
      <c r="F1834" s="2" t="s">
        <v>1515</v>
      </c>
      <c r="G1834" s="5">
        <v>10</v>
      </c>
      <c r="H1834" s="5">
        <v>25.25</v>
      </c>
      <c r="I1834" s="5">
        <v>252.5</v>
      </c>
      <c r="J1834" s="5">
        <v>29525.25</v>
      </c>
      <c r="K1834" s="3" t="str" cm="1">
        <f t="array" ref="K1834">_xlfn.LET(_xlpm.d,UPPER(TRIM(CLEAN(SUBSTITUTE(F1834,CHAR(160),"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35" spans="2:11" hidden="1" x14ac:dyDescent="0.25">
      <c r="B1835" s="20">
        <v>45905</v>
      </c>
      <c r="C1835" s="2" t="s">
        <v>1</v>
      </c>
      <c r="D1835" s="2" t="s">
        <v>688</v>
      </c>
      <c r="E1835" s="2" t="s">
        <v>154</v>
      </c>
      <c r="F1835" s="2" t="s">
        <v>1515</v>
      </c>
      <c r="G1835" s="5">
        <v>12</v>
      </c>
      <c r="H1835" s="5">
        <v>25.25</v>
      </c>
      <c r="I1835" s="5">
        <v>303</v>
      </c>
      <c r="J1835" s="5">
        <v>29828.25</v>
      </c>
      <c r="K1835" s="3" t="str" cm="1">
        <f t="array" ref="K1835">_xlfn.LET(_xlpm.d,UPPER(TRIM(CLEAN(SUBSTITUTE(F1835,CHAR(160),"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36" spans="2:11" hidden="1" x14ac:dyDescent="0.25">
      <c r="B1836" s="20">
        <v>45911</v>
      </c>
      <c r="C1836" s="2" t="s">
        <v>1</v>
      </c>
      <c r="D1836" s="2" t="s">
        <v>694</v>
      </c>
      <c r="E1836" s="2" t="s">
        <v>192</v>
      </c>
      <c r="F1836" s="2" t="s">
        <v>1515</v>
      </c>
      <c r="G1836" s="5">
        <v>25</v>
      </c>
      <c r="H1836" s="5">
        <v>25.25</v>
      </c>
      <c r="I1836" s="5">
        <v>631.25</v>
      </c>
      <c r="J1836" s="5">
        <v>30459.5</v>
      </c>
      <c r="K1836" s="3" t="str" cm="1">
        <f t="array" ref="K1836">_xlfn.LET(_xlpm.d,UPPER(TRIM(CLEAN(SUBSTITUTE(F1836,CHAR(160),"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37" spans="2:11" hidden="1" x14ac:dyDescent="0.25">
      <c r="B1837" s="20">
        <v>45911</v>
      </c>
      <c r="C1837" s="2" t="s">
        <v>1</v>
      </c>
      <c r="D1837" s="2" t="s">
        <v>1534</v>
      </c>
      <c r="E1837" s="2" t="s">
        <v>160</v>
      </c>
      <c r="F1837" s="2" t="s">
        <v>1515</v>
      </c>
      <c r="G1837" s="5">
        <v>20</v>
      </c>
      <c r="H1837" s="5">
        <v>25.25</v>
      </c>
      <c r="I1837" s="5">
        <v>505</v>
      </c>
      <c r="J1837" s="5">
        <v>30964.5</v>
      </c>
      <c r="K1837" s="3" t="str" cm="1">
        <f t="array" ref="K1837">_xlfn.LET(_xlpm.d,UPPER(TRIM(CLEAN(SUBSTITUTE(F1837,CHAR(160),"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38" spans="2:11" hidden="1" x14ac:dyDescent="0.25">
      <c r="B1838" s="20">
        <v>45916</v>
      </c>
      <c r="C1838" s="2" t="s">
        <v>1</v>
      </c>
      <c r="D1838" s="2" t="s">
        <v>1435</v>
      </c>
      <c r="E1838" s="2" t="s">
        <v>147</v>
      </c>
      <c r="F1838" s="2" t="s">
        <v>1515</v>
      </c>
      <c r="G1838" s="5">
        <v>20</v>
      </c>
      <c r="H1838" s="5">
        <v>25.25</v>
      </c>
      <c r="I1838" s="5">
        <v>505</v>
      </c>
      <c r="J1838" s="5">
        <v>31469.5</v>
      </c>
      <c r="K1838" s="3" t="str" cm="1">
        <f t="array" ref="K1838">_xlfn.LET(_xlpm.d,UPPER(TRIM(CLEAN(SUBSTITUTE(F1838,CHAR(160),"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39" spans="2:11" hidden="1" x14ac:dyDescent="0.25">
      <c r="B1839" s="20">
        <v>45916</v>
      </c>
      <c r="C1839" s="2" t="s">
        <v>1</v>
      </c>
      <c r="D1839" s="2" t="s">
        <v>1101</v>
      </c>
      <c r="E1839" s="2" t="s">
        <v>273</v>
      </c>
      <c r="F1839" s="2" t="s">
        <v>1515</v>
      </c>
      <c r="G1839" s="5">
        <v>20</v>
      </c>
      <c r="H1839" s="5">
        <v>25.25</v>
      </c>
      <c r="I1839" s="5">
        <v>505</v>
      </c>
      <c r="J1839" s="5">
        <v>31974.5</v>
      </c>
      <c r="K1839" s="3" t="str" cm="1">
        <f t="array" ref="K1839">_xlfn.LET(_xlpm.d,UPPER(TRIM(CLEAN(SUBSTITUTE(F1839,CHAR(160),"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40" spans="2:11" hidden="1" x14ac:dyDescent="0.25">
      <c r="B1840" s="20">
        <v>45916</v>
      </c>
      <c r="C1840" s="2" t="s">
        <v>1</v>
      </c>
      <c r="D1840" s="2" t="s">
        <v>1535</v>
      </c>
      <c r="E1840" s="2" t="s">
        <v>158</v>
      </c>
      <c r="F1840" s="2" t="s">
        <v>1515</v>
      </c>
      <c r="G1840" s="5">
        <v>20</v>
      </c>
      <c r="H1840" s="5">
        <v>25.25</v>
      </c>
      <c r="I1840" s="5">
        <v>505</v>
      </c>
      <c r="J1840" s="5">
        <v>32479.5</v>
      </c>
      <c r="K1840" s="3" t="str" cm="1">
        <f t="array" ref="K1840">_xlfn.LET(_xlpm.d,UPPER(TRIM(CLEAN(SUBSTITUTE(F1840,CHAR(160),"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41" spans="2:11" hidden="1" x14ac:dyDescent="0.25">
      <c r="B1841" s="20">
        <v>45916</v>
      </c>
      <c r="C1841" s="2" t="s">
        <v>1</v>
      </c>
      <c r="D1841" s="2" t="s">
        <v>1536</v>
      </c>
      <c r="E1841" s="2" t="s">
        <v>156</v>
      </c>
      <c r="F1841" s="2" t="s">
        <v>1515</v>
      </c>
      <c r="G1841" s="5">
        <v>20</v>
      </c>
      <c r="H1841" s="5">
        <v>25.25</v>
      </c>
      <c r="I1841" s="5">
        <v>505</v>
      </c>
      <c r="J1841" s="5">
        <v>32984.5</v>
      </c>
      <c r="K1841" s="3" t="str" cm="1">
        <f t="array" ref="K1841">_xlfn.LET(_xlpm.d,UPPER(TRIM(CLEAN(SUBSTITUTE(F1841,CHAR(160),"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42" spans="2:11" hidden="1" x14ac:dyDescent="0.25">
      <c r="B1842" s="20">
        <v>45917</v>
      </c>
      <c r="C1842" s="2" t="s">
        <v>1</v>
      </c>
      <c r="D1842" s="2" t="s">
        <v>1103</v>
      </c>
      <c r="E1842" s="2" t="s">
        <v>266</v>
      </c>
      <c r="F1842" s="2" t="s">
        <v>1515</v>
      </c>
      <c r="G1842" s="5">
        <v>20</v>
      </c>
      <c r="H1842" s="5">
        <v>25.25</v>
      </c>
      <c r="I1842" s="5">
        <v>505</v>
      </c>
      <c r="J1842" s="5">
        <v>33489.5</v>
      </c>
      <c r="K1842" s="3" t="str" cm="1">
        <f t="array" ref="K1842">_xlfn.LET(_xlpm.d,UPPER(TRIM(CLEAN(SUBSTITUTE(F1842,CHAR(160),"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43" spans="2:11" hidden="1" x14ac:dyDescent="0.25">
      <c r="B1843" s="20">
        <v>45917</v>
      </c>
      <c r="C1843" s="2" t="s">
        <v>1</v>
      </c>
      <c r="D1843" s="2" t="s">
        <v>1537</v>
      </c>
      <c r="E1843" s="2" t="s">
        <v>141</v>
      </c>
      <c r="F1843" s="2" t="s">
        <v>1515</v>
      </c>
      <c r="G1843" s="5">
        <v>20</v>
      </c>
      <c r="H1843" s="5">
        <v>25.25</v>
      </c>
      <c r="I1843" s="5">
        <v>505</v>
      </c>
      <c r="J1843" s="5">
        <v>33994.5</v>
      </c>
      <c r="K1843" s="3" t="str" cm="1">
        <f t="array" ref="K1843">_xlfn.LET(_xlpm.d,UPPER(TRIM(CLEAN(SUBSTITUTE(F1843,CHAR(160),"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44" spans="2:11" hidden="1" x14ac:dyDescent="0.25">
      <c r="B1844" s="20">
        <v>45917</v>
      </c>
      <c r="C1844" s="2" t="s">
        <v>1</v>
      </c>
      <c r="D1844" s="2" t="s">
        <v>1340</v>
      </c>
      <c r="E1844" s="2" t="s">
        <v>286</v>
      </c>
      <c r="F1844" s="2" t="s">
        <v>1515</v>
      </c>
      <c r="G1844" s="5">
        <v>5</v>
      </c>
      <c r="H1844" s="5">
        <v>25.25</v>
      </c>
      <c r="I1844" s="5">
        <v>126.25</v>
      </c>
      <c r="J1844" s="5">
        <v>34120.75</v>
      </c>
      <c r="K1844" s="3" t="str" cm="1">
        <f t="array" ref="K1844">_xlfn.LET(_xlpm.d,UPPER(TRIM(CLEAN(SUBSTITUTE(F1844,CHAR(160),"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45" spans="2:11" hidden="1" x14ac:dyDescent="0.25">
      <c r="B1845" s="20">
        <v>45920</v>
      </c>
      <c r="C1845" s="2" t="s">
        <v>1</v>
      </c>
      <c r="D1845" s="2" t="s">
        <v>1436</v>
      </c>
      <c r="E1845" s="2" t="s">
        <v>149</v>
      </c>
      <c r="F1845" s="2" t="s">
        <v>1515</v>
      </c>
      <c r="G1845" s="5">
        <v>20</v>
      </c>
      <c r="H1845" s="5">
        <v>25.25</v>
      </c>
      <c r="I1845" s="5">
        <v>505</v>
      </c>
      <c r="J1845" s="5">
        <v>34625.75</v>
      </c>
      <c r="K1845" s="3" t="str" cm="1">
        <f t="array" ref="K1845">_xlfn.LET(_xlpm.d,UPPER(TRIM(CLEAN(SUBSTITUTE(F1845,CHAR(160),"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46" spans="2:11" hidden="1" x14ac:dyDescent="0.25">
      <c r="B1846" s="20">
        <v>45940</v>
      </c>
      <c r="C1846" s="2" t="s">
        <v>1</v>
      </c>
      <c r="D1846" s="2" t="s">
        <v>1455</v>
      </c>
      <c r="E1846" s="2" t="s">
        <v>154</v>
      </c>
      <c r="F1846" s="2" t="s">
        <v>1515</v>
      </c>
      <c r="G1846" s="5">
        <v>14</v>
      </c>
      <c r="H1846" s="5">
        <v>25.25</v>
      </c>
      <c r="I1846" s="5">
        <v>353.5</v>
      </c>
      <c r="J1846" s="5">
        <v>34979.25</v>
      </c>
      <c r="K1846" s="3" t="str" cm="1">
        <f t="array" ref="K1846">_xlfn.LET(_xlpm.d,UPPER(TRIM(CLEAN(SUBSTITUTE(F1846,CHAR(160),"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47" spans="2:11" hidden="1" x14ac:dyDescent="0.25">
      <c r="B1847" s="20">
        <v>45946</v>
      </c>
      <c r="C1847" s="2" t="s">
        <v>1</v>
      </c>
      <c r="D1847" s="2" t="s">
        <v>1279</v>
      </c>
      <c r="E1847" s="2" t="s">
        <v>180</v>
      </c>
      <c r="F1847" s="2" t="s">
        <v>1515</v>
      </c>
      <c r="G1847" s="5">
        <v>20</v>
      </c>
      <c r="H1847" s="5">
        <v>25.25</v>
      </c>
      <c r="I1847" s="5">
        <v>505</v>
      </c>
      <c r="J1847" s="5">
        <v>35484.25</v>
      </c>
      <c r="K1847" s="3" t="str" cm="1">
        <f t="array" ref="K1847">_xlfn.LET(_xlpm.d,UPPER(TRIM(CLEAN(SUBSTITUTE(F1847,CHAR(160),"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48" spans="2:11" hidden="1" x14ac:dyDescent="0.25">
      <c r="B1848" s="20">
        <v>45946</v>
      </c>
      <c r="C1848" s="2" t="s">
        <v>1</v>
      </c>
      <c r="D1848" s="2" t="s">
        <v>1280</v>
      </c>
      <c r="E1848" s="2" t="s">
        <v>160</v>
      </c>
      <c r="F1848" s="2" t="s">
        <v>1515</v>
      </c>
      <c r="G1848" s="5">
        <v>30</v>
      </c>
      <c r="H1848" s="5">
        <v>25.25</v>
      </c>
      <c r="I1848" s="5">
        <v>757.5</v>
      </c>
      <c r="J1848" s="5">
        <v>36241.75</v>
      </c>
      <c r="K1848" s="3" t="str" cm="1">
        <f t="array" ref="K1848">_xlfn.LET(_xlpm.d,UPPER(TRIM(CLEAN(SUBSTITUTE(F1848,CHAR(160),"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49" spans="2:11" hidden="1" x14ac:dyDescent="0.25">
      <c r="B1849" s="20">
        <v>45946</v>
      </c>
      <c r="C1849" s="2" t="s">
        <v>1</v>
      </c>
      <c r="D1849" s="2" t="s">
        <v>1281</v>
      </c>
      <c r="E1849" s="2" t="s">
        <v>192</v>
      </c>
      <c r="F1849" s="2" t="s">
        <v>1515</v>
      </c>
      <c r="G1849" s="5">
        <v>30</v>
      </c>
      <c r="H1849" s="5">
        <v>25.25</v>
      </c>
      <c r="I1849" s="5">
        <v>757.5</v>
      </c>
      <c r="J1849" s="5">
        <v>36999.25</v>
      </c>
      <c r="K1849" s="3" t="str" cm="1">
        <f t="array" ref="K1849">_xlfn.LET(_xlpm.d,UPPER(TRIM(CLEAN(SUBSTITUTE(F1849,CHAR(160),"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50" spans="2:11" hidden="1" x14ac:dyDescent="0.25">
      <c r="B1850" s="20">
        <v>45946</v>
      </c>
      <c r="C1850" s="2" t="s">
        <v>1</v>
      </c>
      <c r="D1850" s="2" t="s">
        <v>1282</v>
      </c>
      <c r="E1850" s="2" t="s">
        <v>135</v>
      </c>
      <c r="F1850" s="2" t="s">
        <v>1515</v>
      </c>
      <c r="G1850" s="5">
        <v>20</v>
      </c>
      <c r="H1850" s="5">
        <v>25.25</v>
      </c>
      <c r="I1850" s="5">
        <v>505</v>
      </c>
      <c r="J1850" s="5">
        <v>37504.25</v>
      </c>
      <c r="K1850" s="3" t="str" cm="1">
        <f t="array" ref="K1850">_xlfn.LET(_xlpm.d,UPPER(TRIM(CLEAN(SUBSTITUTE(F1850,CHAR(160),"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51" spans="2:11" hidden="1" x14ac:dyDescent="0.25">
      <c r="B1851" s="20">
        <v>45947</v>
      </c>
      <c r="C1851" s="2" t="s">
        <v>1</v>
      </c>
      <c r="D1851" s="2" t="s">
        <v>1283</v>
      </c>
      <c r="E1851" s="2" t="s">
        <v>154</v>
      </c>
      <c r="F1851" s="2" t="s">
        <v>1515</v>
      </c>
      <c r="G1851" s="5">
        <v>40</v>
      </c>
      <c r="H1851" s="5">
        <v>25.25</v>
      </c>
      <c r="I1851" s="5">
        <v>1010</v>
      </c>
      <c r="J1851" s="5">
        <v>38514.25</v>
      </c>
      <c r="K1851" s="3" t="str" cm="1">
        <f t="array" ref="K1851">_xlfn.LET(_xlpm.d,UPPER(TRIM(CLEAN(SUBSTITUTE(F1851,CHAR(160),"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52" spans="2:11" hidden="1" x14ac:dyDescent="0.25">
      <c r="B1852" s="20">
        <v>45947</v>
      </c>
      <c r="C1852" s="2" t="s">
        <v>1</v>
      </c>
      <c r="D1852" s="2" t="s">
        <v>1284</v>
      </c>
      <c r="E1852" s="2" t="s">
        <v>238</v>
      </c>
      <c r="F1852" s="2" t="s">
        <v>1515</v>
      </c>
      <c r="G1852" s="5">
        <v>30</v>
      </c>
      <c r="H1852" s="5">
        <v>25.25</v>
      </c>
      <c r="I1852" s="5">
        <v>757.5</v>
      </c>
      <c r="J1852" s="5">
        <v>39271.75</v>
      </c>
      <c r="K1852" s="3" t="str" cm="1">
        <f t="array" ref="K1852">_xlfn.LET(_xlpm.d,UPPER(TRIM(CLEAN(SUBSTITUTE(F1852,CHAR(160),"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53" spans="2:11" hidden="1" x14ac:dyDescent="0.25">
      <c r="B1853" s="20">
        <v>45947</v>
      </c>
      <c r="C1853" s="2" t="s">
        <v>1</v>
      </c>
      <c r="D1853" s="2" t="s">
        <v>706</v>
      </c>
      <c r="E1853" s="2" t="s">
        <v>241</v>
      </c>
      <c r="F1853" s="2" t="s">
        <v>1515</v>
      </c>
      <c r="G1853" s="5">
        <v>10</v>
      </c>
      <c r="H1853" s="5">
        <v>25.25</v>
      </c>
      <c r="I1853" s="5">
        <v>252.5</v>
      </c>
      <c r="J1853" s="5">
        <v>39524.25</v>
      </c>
      <c r="K1853" s="3" t="str" cm="1">
        <f t="array" ref="K1853">_xlfn.LET(_xlpm.d,UPPER(TRIM(CLEAN(SUBSTITUTE(F1853,CHAR(160),"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54" spans="2:11" hidden="1" x14ac:dyDescent="0.25">
      <c r="B1854" s="20">
        <v>45951</v>
      </c>
      <c r="C1854" s="2" t="s">
        <v>1</v>
      </c>
      <c r="D1854" s="2" t="s">
        <v>1285</v>
      </c>
      <c r="E1854" s="2" t="s">
        <v>266</v>
      </c>
      <c r="F1854" s="2" t="s">
        <v>1515</v>
      </c>
      <c r="G1854" s="5">
        <v>30</v>
      </c>
      <c r="H1854" s="5">
        <v>25.25</v>
      </c>
      <c r="I1854" s="5">
        <v>757.5</v>
      </c>
      <c r="J1854" s="5">
        <v>40281.75</v>
      </c>
      <c r="K1854" s="3" t="str" cm="1">
        <f t="array" ref="K1854">_xlfn.LET(_xlpm.d,UPPER(TRIM(CLEAN(SUBSTITUTE(F1854,CHAR(160),"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55" spans="2:11" hidden="1" x14ac:dyDescent="0.25">
      <c r="B1855" s="20">
        <v>45951</v>
      </c>
      <c r="C1855" s="2" t="s">
        <v>1</v>
      </c>
      <c r="D1855" s="2" t="s">
        <v>1286</v>
      </c>
      <c r="E1855" s="2" t="s">
        <v>147</v>
      </c>
      <c r="F1855" s="2" t="s">
        <v>1515</v>
      </c>
      <c r="G1855" s="5">
        <v>40</v>
      </c>
      <c r="H1855" s="5">
        <v>25.25</v>
      </c>
      <c r="I1855" s="5">
        <v>1010</v>
      </c>
      <c r="J1855" s="5">
        <v>41291.75</v>
      </c>
      <c r="K1855" s="3" t="str" cm="1">
        <f t="array" ref="K1855">_xlfn.LET(_xlpm.d,UPPER(TRIM(CLEAN(SUBSTITUTE(F1855,CHAR(160),"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56" spans="2:11" hidden="1" x14ac:dyDescent="0.25">
      <c r="B1856" s="20">
        <v>45951</v>
      </c>
      <c r="C1856" s="2" t="s">
        <v>1</v>
      </c>
      <c r="D1856" s="2" t="s">
        <v>1287</v>
      </c>
      <c r="E1856" s="2" t="s">
        <v>273</v>
      </c>
      <c r="F1856" s="2" t="s">
        <v>1515</v>
      </c>
      <c r="G1856" s="5">
        <v>30</v>
      </c>
      <c r="H1856" s="5">
        <v>25.25</v>
      </c>
      <c r="I1856" s="5">
        <v>757.5</v>
      </c>
      <c r="J1856" s="5">
        <v>42049.25</v>
      </c>
      <c r="K1856" s="3" t="str" cm="1">
        <f t="array" ref="K1856">_xlfn.LET(_xlpm.d,UPPER(TRIM(CLEAN(SUBSTITUTE(F1856,CHAR(160),"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57" spans="2:11" hidden="1" x14ac:dyDescent="0.25">
      <c r="B1857" s="20">
        <v>45951</v>
      </c>
      <c r="C1857" s="2" t="s">
        <v>1</v>
      </c>
      <c r="D1857" s="2" t="s">
        <v>1538</v>
      </c>
      <c r="E1857" s="2" t="s">
        <v>158</v>
      </c>
      <c r="F1857" s="2" t="s">
        <v>1515</v>
      </c>
      <c r="G1857" s="5">
        <v>10</v>
      </c>
      <c r="H1857" s="5">
        <v>25.25</v>
      </c>
      <c r="I1857" s="5">
        <v>252.5</v>
      </c>
      <c r="J1857" s="5">
        <v>42301.75</v>
      </c>
      <c r="K1857" s="3" t="str" cm="1">
        <f t="array" ref="K1857">_xlfn.LET(_xlpm.d,UPPER(TRIM(CLEAN(SUBSTITUTE(F1857,CHAR(160),"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58" spans="2:11" hidden="1" x14ac:dyDescent="0.25">
      <c r="B1858" s="20">
        <v>45951</v>
      </c>
      <c r="C1858" s="2" t="s">
        <v>1</v>
      </c>
      <c r="D1858" s="2" t="s">
        <v>1288</v>
      </c>
      <c r="E1858" s="2" t="s">
        <v>162</v>
      </c>
      <c r="F1858" s="2" t="s">
        <v>1515</v>
      </c>
      <c r="G1858" s="5">
        <v>20</v>
      </c>
      <c r="H1858" s="5">
        <v>25.25</v>
      </c>
      <c r="I1858" s="5">
        <v>505</v>
      </c>
      <c r="J1858" s="5">
        <v>42806.75</v>
      </c>
      <c r="K1858" s="3" t="str" cm="1">
        <f t="array" ref="K1858">_xlfn.LET(_xlpm.d,UPPER(TRIM(CLEAN(SUBSTITUTE(F1858,CHAR(160),"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59" spans="2:11" hidden="1" x14ac:dyDescent="0.25">
      <c r="B1859" s="20">
        <v>45951</v>
      </c>
      <c r="C1859" s="2" t="s">
        <v>1</v>
      </c>
      <c r="D1859" s="2" t="s">
        <v>1289</v>
      </c>
      <c r="E1859" s="2" t="s">
        <v>141</v>
      </c>
      <c r="F1859" s="2" t="s">
        <v>1515</v>
      </c>
      <c r="G1859" s="5">
        <v>40</v>
      </c>
      <c r="H1859" s="5">
        <v>25.25</v>
      </c>
      <c r="I1859" s="5">
        <v>1010</v>
      </c>
      <c r="J1859" s="5">
        <v>43816.75</v>
      </c>
      <c r="K1859" s="3" t="str" cm="1">
        <f t="array" ref="K1859">_xlfn.LET(_xlpm.d,UPPER(TRIM(CLEAN(SUBSTITUTE(F1859,CHAR(160),"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60" spans="2:11" hidden="1" x14ac:dyDescent="0.25">
      <c r="B1860" s="20">
        <v>45952</v>
      </c>
      <c r="C1860" s="2" t="s">
        <v>1</v>
      </c>
      <c r="D1860" s="2" t="s">
        <v>1143</v>
      </c>
      <c r="E1860" s="2" t="s">
        <v>149</v>
      </c>
      <c r="F1860" s="2" t="s">
        <v>1515</v>
      </c>
      <c r="G1860" s="5">
        <v>15</v>
      </c>
      <c r="H1860" s="5">
        <v>25.25</v>
      </c>
      <c r="I1860" s="5">
        <v>378.75</v>
      </c>
      <c r="J1860" s="5">
        <v>44195.5</v>
      </c>
      <c r="K1860" s="3" t="str" cm="1">
        <f t="array" ref="K1860">_xlfn.LET(_xlpm.d,UPPER(TRIM(CLEAN(SUBSTITUTE(F1860,CHAR(160),"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61" spans="2:11" hidden="1" x14ac:dyDescent="0.25">
      <c r="B1861" s="20">
        <v>45953</v>
      </c>
      <c r="C1861" s="2" t="s">
        <v>1</v>
      </c>
      <c r="D1861" s="2" t="s">
        <v>1145</v>
      </c>
      <c r="E1861" s="2" t="s">
        <v>192</v>
      </c>
      <c r="F1861" s="2" t="s">
        <v>1515</v>
      </c>
      <c r="G1861" s="5">
        <v>10</v>
      </c>
      <c r="H1861" s="5">
        <v>25.25</v>
      </c>
      <c r="I1861" s="5">
        <v>252.5</v>
      </c>
      <c r="J1861" s="5">
        <v>44448</v>
      </c>
      <c r="K1861" s="3" t="str" cm="1">
        <f t="array" ref="K1861">_xlfn.LET(_xlpm.d,UPPER(TRIM(CLEAN(SUBSTITUTE(F1861,CHAR(160),"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62" spans="2:11" hidden="1" x14ac:dyDescent="0.25">
      <c r="B1862" s="20">
        <v>45965</v>
      </c>
      <c r="C1862" s="2" t="s">
        <v>1</v>
      </c>
      <c r="D1862" s="2" t="s">
        <v>1296</v>
      </c>
      <c r="E1862" s="2" t="s">
        <v>158</v>
      </c>
      <c r="F1862" s="2" t="s">
        <v>1515</v>
      </c>
      <c r="G1862" s="5">
        <v>30</v>
      </c>
      <c r="H1862" s="5">
        <v>25.25</v>
      </c>
      <c r="I1862" s="5">
        <v>757.5</v>
      </c>
      <c r="J1862" s="5">
        <v>45205.5</v>
      </c>
      <c r="K1862" s="3" t="str" cm="1">
        <f t="array" ref="K1862">_xlfn.LET(_xlpm.d,UPPER(TRIM(CLEAN(SUBSTITUTE(F1862,CHAR(160),"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63" spans="2:11" hidden="1" x14ac:dyDescent="0.25">
      <c r="B1863" s="20">
        <v>46000</v>
      </c>
      <c r="C1863" s="2" t="s">
        <v>1</v>
      </c>
      <c r="D1863" s="2" t="s">
        <v>1354</v>
      </c>
      <c r="E1863" s="2" t="s">
        <v>156</v>
      </c>
      <c r="F1863" s="2" t="s">
        <v>1515</v>
      </c>
      <c r="G1863" s="5">
        <v>25</v>
      </c>
      <c r="H1863" s="5">
        <v>25.25</v>
      </c>
      <c r="I1863" s="5">
        <v>631.25</v>
      </c>
      <c r="J1863" s="5">
        <v>45836.75</v>
      </c>
      <c r="K1863" s="3" t="str" cm="1">
        <f t="array" ref="K1863">_xlfn.LET(_xlpm.d,UPPER(TRIM(CLEAN(SUBSTITUTE(F1863,CHAR(160),"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64" spans="2:11" hidden="1" x14ac:dyDescent="0.25">
      <c r="B1864" s="20">
        <v>46063</v>
      </c>
      <c r="C1864" s="2" t="s">
        <v>1</v>
      </c>
      <c r="D1864" s="2" t="s">
        <v>404</v>
      </c>
      <c r="E1864" s="2" t="s">
        <v>261</v>
      </c>
      <c r="F1864" s="2" t="s">
        <v>1515</v>
      </c>
      <c r="G1864" s="5">
        <v>10</v>
      </c>
      <c r="H1864" s="5">
        <v>25.25</v>
      </c>
      <c r="I1864" s="5">
        <v>252.5</v>
      </c>
      <c r="J1864" s="5">
        <v>46089.25</v>
      </c>
      <c r="K1864" s="3" t="str" cm="1">
        <f t="array" ref="K1864">_xlfn.LET(_xlpm.d,UPPER(TRIM(CLEAN(SUBSTITUTE(F1864,CHAR(160),"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65" spans="2:11" hidden="1" x14ac:dyDescent="0.25">
      <c r="B1865" s="20">
        <v>46063</v>
      </c>
      <c r="C1865" s="2" t="s">
        <v>1</v>
      </c>
      <c r="D1865" s="2" t="s">
        <v>1539</v>
      </c>
      <c r="E1865" s="2" t="s">
        <v>147</v>
      </c>
      <c r="F1865" s="2" t="s">
        <v>1515</v>
      </c>
      <c r="G1865" s="5">
        <v>25</v>
      </c>
      <c r="H1865" s="5">
        <v>25.25</v>
      </c>
      <c r="I1865" s="5">
        <v>631.25</v>
      </c>
      <c r="J1865" s="5">
        <v>46720.5</v>
      </c>
      <c r="K1865" s="3" t="str" cm="1">
        <f t="array" ref="K1865">_xlfn.LET(_xlpm.d,UPPER(TRIM(CLEAN(SUBSTITUTE(F1865,CHAR(160),"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66" spans="2:11" hidden="1" x14ac:dyDescent="0.25">
      <c r="B1866" s="20">
        <v>46063</v>
      </c>
      <c r="C1866" s="2" t="s">
        <v>1</v>
      </c>
      <c r="D1866" s="2" t="s">
        <v>1491</v>
      </c>
      <c r="E1866" s="2" t="s">
        <v>158</v>
      </c>
      <c r="F1866" s="2" t="s">
        <v>1515</v>
      </c>
      <c r="G1866" s="5">
        <v>20</v>
      </c>
      <c r="H1866" s="5">
        <v>25.25</v>
      </c>
      <c r="I1866" s="5">
        <v>505</v>
      </c>
      <c r="J1866" s="5">
        <v>47225.5</v>
      </c>
      <c r="K1866" s="3" t="str" cm="1">
        <f t="array" ref="K1866">_xlfn.LET(_xlpm.d,UPPER(TRIM(CLEAN(SUBSTITUTE(F1866,CHAR(160),"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67" spans="2:11" hidden="1" x14ac:dyDescent="0.25">
      <c r="B1867" s="20">
        <v>46065</v>
      </c>
      <c r="C1867" s="2" t="s">
        <v>1</v>
      </c>
      <c r="D1867" s="2" t="s">
        <v>1200</v>
      </c>
      <c r="E1867" s="2" t="s">
        <v>149</v>
      </c>
      <c r="F1867" s="2" t="s">
        <v>1515</v>
      </c>
      <c r="G1867" s="5">
        <v>20</v>
      </c>
      <c r="H1867" s="5">
        <v>25.25</v>
      </c>
      <c r="I1867" s="5">
        <v>505</v>
      </c>
      <c r="J1867" s="5">
        <v>47730.5</v>
      </c>
      <c r="K1867" s="3" t="str" cm="1">
        <f t="array" ref="K1867">_xlfn.LET(_xlpm.d,UPPER(TRIM(CLEAN(SUBSTITUTE(F1867,CHAR(160),"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68" spans="2:11" hidden="1" x14ac:dyDescent="0.25">
      <c r="B1868" s="20">
        <v>46072</v>
      </c>
      <c r="C1868" s="2" t="s">
        <v>1</v>
      </c>
      <c r="D1868" s="2" t="s">
        <v>470</v>
      </c>
      <c r="E1868" s="2" t="s">
        <v>192</v>
      </c>
      <c r="F1868" s="2" t="s">
        <v>1515</v>
      </c>
      <c r="G1868" s="5">
        <v>25</v>
      </c>
      <c r="H1868" s="5">
        <v>25.25</v>
      </c>
      <c r="I1868" s="5">
        <v>631.25</v>
      </c>
      <c r="J1868" s="5">
        <v>48361.75</v>
      </c>
      <c r="K1868" s="3" t="str" cm="1">
        <f t="array" ref="K1868">_xlfn.LET(_xlpm.d,UPPER(TRIM(CLEAN(SUBSTITUTE(F1868,CHAR(160),"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69" spans="2:11" hidden="1" x14ac:dyDescent="0.25">
      <c r="B1869" s="20">
        <v>46072</v>
      </c>
      <c r="C1869" s="2" t="s">
        <v>1</v>
      </c>
      <c r="D1869" s="2" t="s">
        <v>1540</v>
      </c>
      <c r="E1869" s="2" t="s">
        <v>180</v>
      </c>
      <c r="F1869" s="2" t="s">
        <v>1515</v>
      </c>
      <c r="G1869" s="5">
        <v>15</v>
      </c>
      <c r="H1869" s="5">
        <v>25.25</v>
      </c>
      <c r="I1869" s="5">
        <v>378.75</v>
      </c>
      <c r="J1869" s="5">
        <v>48740.5</v>
      </c>
      <c r="K1869" s="3" t="str" cm="1">
        <f t="array" ref="K1869">_xlfn.LET(_xlpm.d,UPPER(TRIM(CLEAN(SUBSTITUTE(F1869,CHAR(160),"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70" spans="2:11" hidden="1" x14ac:dyDescent="0.25">
      <c r="B1870" s="20">
        <v>46076</v>
      </c>
      <c r="C1870" s="2" t="s">
        <v>1</v>
      </c>
      <c r="D1870" s="2" t="s">
        <v>1207</v>
      </c>
      <c r="E1870" s="2" t="s">
        <v>273</v>
      </c>
      <c r="F1870" s="2" t="s">
        <v>1515</v>
      </c>
      <c r="G1870" s="5">
        <v>25</v>
      </c>
      <c r="H1870" s="5">
        <v>25.25</v>
      </c>
      <c r="I1870" s="5">
        <v>631.25</v>
      </c>
      <c r="J1870" s="5">
        <v>49371.75</v>
      </c>
      <c r="K1870" s="3" t="str" cm="1">
        <f t="array" ref="K1870">_xlfn.LET(_xlpm.d,UPPER(TRIM(CLEAN(SUBSTITUTE(F1870,CHAR(160),"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71" spans="2:11" hidden="1" x14ac:dyDescent="0.25">
      <c r="B1871" s="20">
        <v>46077</v>
      </c>
      <c r="C1871" s="2" t="s">
        <v>1</v>
      </c>
      <c r="D1871" s="2" t="s">
        <v>1332</v>
      </c>
      <c r="E1871" s="2" t="s">
        <v>147</v>
      </c>
      <c r="F1871" s="2" t="s">
        <v>1515</v>
      </c>
      <c r="G1871" s="5">
        <v>10</v>
      </c>
      <c r="H1871" s="5">
        <v>25.25</v>
      </c>
      <c r="I1871" s="5">
        <v>252.5</v>
      </c>
      <c r="J1871" s="5">
        <v>49624.25</v>
      </c>
      <c r="K1871" s="3" t="str" cm="1">
        <f t="array" ref="K1871">_xlfn.LET(_xlpm.d,UPPER(TRIM(CLEAN(SUBSTITUTE(F1871,CHAR(160),"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72" spans="2:11" hidden="1" x14ac:dyDescent="0.25">
      <c r="B1872" s="20">
        <v>46077</v>
      </c>
      <c r="C1872" s="2" t="s">
        <v>1</v>
      </c>
      <c r="D1872" s="2" t="s">
        <v>1209</v>
      </c>
      <c r="E1872" s="2" t="s">
        <v>156</v>
      </c>
      <c r="F1872" s="2" t="s">
        <v>1515</v>
      </c>
      <c r="G1872" s="5">
        <v>20</v>
      </c>
      <c r="H1872" s="5">
        <v>25.25</v>
      </c>
      <c r="I1872" s="5">
        <v>505</v>
      </c>
      <c r="J1872" s="5">
        <v>50129.25</v>
      </c>
      <c r="K1872" s="3" t="str" cm="1">
        <f t="array" ref="K1872">_xlfn.LET(_xlpm.d,UPPER(TRIM(CLEAN(SUBSTITUTE(F1872,CHAR(160),"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73" spans="1:11" hidden="1" x14ac:dyDescent="0.25">
      <c r="B1873" s="20">
        <v>46080</v>
      </c>
      <c r="C1873" s="2" t="s">
        <v>1</v>
      </c>
      <c r="D1873" s="2" t="s">
        <v>1492</v>
      </c>
      <c r="E1873" s="2" t="s">
        <v>154</v>
      </c>
      <c r="F1873" s="2" t="s">
        <v>1515</v>
      </c>
      <c r="G1873" s="5">
        <v>20</v>
      </c>
      <c r="H1873" s="5">
        <v>25.25</v>
      </c>
      <c r="I1873" s="5">
        <v>505</v>
      </c>
      <c r="J1873" s="5">
        <v>50634.25</v>
      </c>
      <c r="K1873" s="3" t="str" cm="1">
        <f t="array" ref="K1873">_xlfn.LET(_xlpm.d,UPPER(TRIM(CLEAN(SUBSTITUTE(F1873,CHAR(160),"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74" spans="1:11" hidden="1" x14ac:dyDescent="0.25">
      <c r="B1874" s="20">
        <v>46084</v>
      </c>
      <c r="C1874" s="2" t="s">
        <v>1</v>
      </c>
      <c r="D1874" s="2" t="s">
        <v>174</v>
      </c>
      <c r="E1874" s="2" t="s">
        <v>162</v>
      </c>
      <c r="F1874" s="2" t="s">
        <v>1530</v>
      </c>
      <c r="G1874" s="5">
        <v>10</v>
      </c>
      <c r="H1874" s="5">
        <v>25.25</v>
      </c>
      <c r="I1874" s="5">
        <v>252.5</v>
      </c>
      <c r="J1874" s="5">
        <v>50886.75</v>
      </c>
      <c r="K1874" s="3" t="str" cm="1">
        <f t="array" ref="K1874">_xlfn.LET(_xlpm.d,UPPER(TRIM(CLEAN(SUBSTITUTE(F1874,CHAR(160),"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75" spans="1:11" hidden="1" x14ac:dyDescent="0.25">
      <c r="A1875" s="11" t="s">
        <v>1541</v>
      </c>
      <c r="G1875" s="6">
        <v>2016</v>
      </c>
      <c r="I1875" s="7">
        <f>I1756+I1757+I1758+I1759+I1760+I1761+I1762+I1763+I1764+I1765+I1766+I1767+I1768+I1769+I1770+I1771+I1772+I1773+I1774+I1775+I1776+I1777+I1778+I1779+I1780+I1781+I1782+I1783+I1784+I1785+I1786+I1787+I1788+I1789+I1790+I1791+I1792+I1793+I1794+I1795+I1796+I1797+I1798+I1799+I1800+I1801+I1802+I1803+I1804+I1805+I1806+I1807+I1808+I1809+I1810+I1811+I1812+I1813+I1814+I1815+I1816+I1817+I1818+I1819+I1820+I1821+I1822+I1823+I1824+I1825+I1826+I1827+I1828+I1829+I1830+I1831+I1832+I1833+I1834+I1835+I1836+I1837+I1838+I1839+I1840+I1841+I1842+I1843+I1844+I1845+I1846+I1847+I1848+I1849+I1850+I1851+I1852+I1853+I1854+I1855+I1856+I1857+I1858+I1859+I1860+I1861+I1862+I1863+I1864+I1865+I1866+I1867+I1868+I1869+I1870+I1871+I1872+I1873+I1874</f>
        <v>50886.75</v>
      </c>
      <c r="K1875" s="3" t="str" cm="1">
        <f t="array" ref="K1875">_xlfn.LET(_xlpm.d,UPPER(TRIM(CLEAN(SUBSTITUTE(F1875,CHAR(160),"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76" spans="1:11" hidden="1" x14ac:dyDescent="0.25">
      <c r="A1876" s="10" t="s">
        <v>1542</v>
      </c>
      <c r="K1876" s="3" t="str" cm="1">
        <f t="array" ref="K1876">_xlfn.LET(_xlpm.d,UPPER(TRIM(CLEAN(SUBSTITUTE(F1876,CHAR(160),"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77" spans="1:11" hidden="1" x14ac:dyDescent="0.25">
      <c r="B1877" s="20">
        <v>45691</v>
      </c>
      <c r="C1877" s="2" t="s">
        <v>1</v>
      </c>
      <c r="D1877" s="2" t="s">
        <v>914</v>
      </c>
      <c r="E1877" s="2" t="s">
        <v>279</v>
      </c>
      <c r="F1877" s="2" t="s">
        <v>1542</v>
      </c>
      <c r="G1877" s="5">
        <v>10</v>
      </c>
      <c r="H1877" s="5">
        <v>25.25</v>
      </c>
      <c r="I1877" s="5">
        <v>252.5</v>
      </c>
      <c r="J1877" s="5">
        <v>252.5</v>
      </c>
      <c r="K1877" s="3" t="str" cm="1">
        <f t="array" ref="K1877">_xlfn.LET(_xlpm.d,UPPER(TRIM(CLEAN(SUBSTITUTE(F1877,CHAR(160),"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78" spans="1:11" hidden="1" x14ac:dyDescent="0.25">
      <c r="B1878" s="20">
        <v>45691</v>
      </c>
      <c r="C1878" s="2" t="s">
        <v>1</v>
      </c>
      <c r="D1878" s="2" t="s">
        <v>1371</v>
      </c>
      <c r="E1878" s="2" t="s">
        <v>160</v>
      </c>
      <c r="F1878" s="2" t="s">
        <v>1542</v>
      </c>
      <c r="G1878" s="5">
        <v>10</v>
      </c>
      <c r="H1878" s="5">
        <v>25.25</v>
      </c>
      <c r="I1878" s="5">
        <v>252.5</v>
      </c>
      <c r="J1878" s="5">
        <v>505</v>
      </c>
      <c r="K1878" s="3" t="str" cm="1">
        <f t="array" ref="K1878">_xlfn.LET(_xlpm.d,UPPER(TRIM(CLEAN(SUBSTITUTE(F1878,CHAR(160),"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79" spans="1:11" hidden="1" x14ac:dyDescent="0.25">
      <c r="B1879" s="20">
        <v>45692</v>
      </c>
      <c r="C1879" s="2" t="s">
        <v>1</v>
      </c>
      <c r="D1879" s="2" t="s">
        <v>1543</v>
      </c>
      <c r="E1879" s="2" t="s">
        <v>158</v>
      </c>
      <c r="F1879" s="2" t="s">
        <v>1542</v>
      </c>
      <c r="G1879" s="5">
        <v>16</v>
      </c>
      <c r="H1879" s="5">
        <v>25.25</v>
      </c>
      <c r="I1879" s="5">
        <v>404</v>
      </c>
      <c r="J1879" s="5">
        <v>909</v>
      </c>
      <c r="K1879" s="3" t="str" cm="1">
        <f t="array" ref="K1879">_xlfn.LET(_xlpm.d,UPPER(TRIM(CLEAN(SUBSTITUTE(F1879,CHAR(160),"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80" spans="1:11" hidden="1" x14ac:dyDescent="0.25">
      <c r="B1880" s="20">
        <v>45692</v>
      </c>
      <c r="C1880" s="2" t="s">
        <v>1</v>
      </c>
      <c r="D1880" s="2" t="s">
        <v>915</v>
      </c>
      <c r="E1880" s="2" t="s">
        <v>156</v>
      </c>
      <c r="F1880" s="2" t="s">
        <v>1542</v>
      </c>
      <c r="G1880" s="5">
        <v>16</v>
      </c>
      <c r="H1880" s="5">
        <v>25.25</v>
      </c>
      <c r="I1880" s="5">
        <v>404</v>
      </c>
      <c r="J1880" s="5">
        <v>1313</v>
      </c>
      <c r="K1880" s="3" t="str" cm="1">
        <f t="array" ref="K1880">_xlfn.LET(_xlpm.d,UPPER(TRIM(CLEAN(SUBSTITUTE(F1880,CHAR(160),"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81" spans="1:11" hidden="1" x14ac:dyDescent="0.25">
      <c r="B1881" s="20">
        <v>45692</v>
      </c>
      <c r="C1881" s="2" t="s">
        <v>1</v>
      </c>
      <c r="D1881" s="2" t="s">
        <v>916</v>
      </c>
      <c r="E1881" s="2" t="s">
        <v>266</v>
      </c>
      <c r="F1881" s="2" t="s">
        <v>1542</v>
      </c>
      <c r="G1881" s="5">
        <v>16</v>
      </c>
      <c r="H1881" s="5">
        <v>25.25</v>
      </c>
      <c r="I1881" s="5">
        <v>404</v>
      </c>
      <c r="J1881" s="5">
        <v>1717</v>
      </c>
      <c r="K1881" s="3" t="str" cm="1">
        <f t="array" ref="K1881">_xlfn.LET(_xlpm.d,UPPER(TRIM(CLEAN(SUBSTITUTE(F1881,CHAR(160),"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82" spans="1:11" hidden="1" x14ac:dyDescent="0.25">
      <c r="B1882" s="20">
        <v>45694</v>
      </c>
      <c r="C1882" s="2" t="s">
        <v>1</v>
      </c>
      <c r="D1882" s="2" t="s">
        <v>1372</v>
      </c>
      <c r="E1882" s="2" t="s">
        <v>135</v>
      </c>
      <c r="F1882" s="2" t="s">
        <v>1542</v>
      </c>
      <c r="G1882" s="5">
        <v>9</v>
      </c>
      <c r="H1882" s="5">
        <v>25.25</v>
      </c>
      <c r="I1882" s="5">
        <v>227.25</v>
      </c>
      <c r="J1882" s="5">
        <v>1944.25</v>
      </c>
      <c r="K1882" s="3" t="str" cm="1">
        <f t="array" ref="K1882">_xlfn.LET(_xlpm.d,UPPER(TRIM(CLEAN(SUBSTITUTE(F1882,CHAR(160),"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83" spans="1:11" hidden="1" x14ac:dyDescent="0.25">
      <c r="B1883" s="20">
        <v>45806</v>
      </c>
      <c r="C1883" s="2" t="s">
        <v>1</v>
      </c>
      <c r="D1883" s="2" t="s">
        <v>1427</v>
      </c>
      <c r="E1883" s="2" t="s">
        <v>160</v>
      </c>
      <c r="F1883" s="2" t="s">
        <v>1542</v>
      </c>
      <c r="G1883" s="5">
        <v>10</v>
      </c>
      <c r="H1883" s="5">
        <v>25.25</v>
      </c>
      <c r="I1883" s="5">
        <v>252.5</v>
      </c>
      <c r="J1883" s="5">
        <v>2196.75</v>
      </c>
      <c r="K1883" s="3" t="str" cm="1">
        <f t="array" ref="K1883">_xlfn.LET(_xlpm.d,UPPER(TRIM(CLEAN(SUBSTITUTE(F1883,CHAR(160),"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84" spans="1:11" hidden="1" x14ac:dyDescent="0.25">
      <c r="B1884" s="20">
        <v>45806</v>
      </c>
      <c r="C1884" s="2" t="s">
        <v>1</v>
      </c>
      <c r="D1884" s="2" t="s">
        <v>566</v>
      </c>
      <c r="E1884" s="2" t="s">
        <v>180</v>
      </c>
      <c r="F1884" s="2" t="s">
        <v>1542</v>
      </c>
      <c r="G1884" s="5">
        <v>20</v>
      </c>
      <c r="H1884" s="5">
        <v>25.25</v>
      </c>
      <c r="I1884" s="5">
        <v>505</v>
      </c>
      <c r="J1884" s="5">
        <v>2701.75</v>
      </c>
      <c r="K1884" s="3" t="str" cm="1">
        <f t="array" ref="K1884">_xlfn.LET(_xlpm.d,UPPER(TRIM(CLEAN(SUBSTITUTE(F1884,CHAR(160),"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85" spans="1:11" hidden="1" x14ac:dyDescent="0.25">
      <c r="B1885" s="20">
        <v>45807</v>
      </c>
      <c r="C1885" s="2" t="s">
        <v>1</v>
      </c>
      <c r="D1885" s="2" t="s">
        <v>1544</v>
      </c>
      <c r="E1885" s="2" t="s">
        <v>154</v>
      </c>
      <c r="F1885" s="2" t="s">
        <v>1542</v>
      </c>
      <c r="G1885" s="5">
        <v>10</v>
      </c>
      <c r="H1885" s="5">
        <v>25.25</v>
      </c>
      <c r="I1885" s="5">
        <v>252.5</v>
      </c>
      <c r="J1885" s="5">
        <v>2954.25</v>
      </c>
      <c r="K1885" s="3" t="str" cm="1">
        <f t="array" ref="K1885">_xlfn.LET(_xlpm.d,UPPER(TRIM(CLEAN(SUBSTITUTE(F1885,CHAR(160),"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86" spans="1:11" hidden="1" x14ac:dyDescent="0.25">
      <c r="B1886" s="20">
        <v>45811</v>
      </c>
      <c r="C1886" s="2" t="s">
        <v>1</v>
      </c>
      <c r="D1886" s="2" t="s">
        <v>573</v>
      </c>
      <c r="E1886" s="2" t="s">
        <v>147</v>
      </c>
      <c r="F1886" s="2" t="s">
        <v>1542</v>
      </c>
      <c r="G1886" s="5">
        <v>10</v>
      </c>
      <c r="H1886" s="5">
        <v>25.25</v>
      </c>
      <c r="I1886" s="5">
        <v>252.5</v>
      </c>
      <c r="J1886" s="5">
        <v>3206.75</v>
      </c>
      <c r="K1886" s="3" t="str" cm="1">
        <f t="array" ref="K1886">_xlfn.LET(_xlpm.d,UPPER(TRIM(CLEAN(SUBSTITUTE(F1886,CHAR(160),"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87" spans="1:11" hidden="1" x14ac:dyDescent="0.25">
      <c r="B1887" s="20">
        <v>45811</v>
      </c>
      <c r="C1887" s="2" t="s">
        <v>1</v>
      </c>
      <c r="D1887" s="2" t="s">
        <v>1545</v>
      </c>
      <c r="E1887" s="2" t="s">
        <v>141</v>
      </c>
      <c r="F1887" s="2" t="s">
        <v>1542</v>
      </c>
      <c r="G1887" s="5">
        <v>12</v>
      </c>
      <c r="H1887" s="5">
        <v>25.25</v>
      </c>
      <c r="I1887" s="5">
        <v>303</v>
      </c>
      <c r="J1887" s="5">
        <v>3509.75</v>
      </c>
      <c r="K1887" s="3" t="str" cm="1">
        <f t="array" ref="K1887">_xlfn.LET(_xlpm.d,UPPER(TRIM(CLEAN(SUBSTITUTE(F1887,CHAR(160),"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88" spans="1:11" hidden="1" x14ac:dyDescent="0.25">
      <c r="B1888" s="20">
        <v>45812</v>
      </c>
      <c r="C1888" s="2" t="s">
        <v>1</v>
      </c>
      <c r="D1888" s="2" t="s">
        <v>577</v>
      </c>
      <c r="E1888" s="2" t="s">
        <v>149</v>
      </c>
      <c r="F1888" s="2" t="s">
        <v>1542</v>
      </c>
      <c r="G1888" s="5">
        <v>15</v>
      </c>
      <c r="H1888" s="5">
        <v>25.25</v>
      </c>
      <c r="I1888" s="5">
        <v>378.75</v>
      </c>
      <c r="J1888" s="5">
        <v>3888.5</v>
      </c>
      <c r="K1888" s="3" t="str" cm="1">
        <f t="array" ref="K1888">_xlfn.LET(_xlpm.d,UPPER(TRIM(CLEAN(SUBSTITUTE(F1888,CHAR(160),"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89" spans="2:11" hidden="1" x14ac:dyDescent="0.25">
      <c r="B1889" s="20">
        <v>45813</v>
      </c>
      <c r="C1889" s="2" t="s">
        <v>1</v>
      </c>
      <c r="D1889" s="2" t="s">
        <v>578</v>
      </c>
      <c r="E1889" s="2" t="s">
        <v>135</v>
      </c>
      <c r="F1889" s="2" t="s">
        <v>1542</v>
      </c>
      <c r="G1889" s="5">
        <v>14</v>
      </c>
      <c r="H1889" s="5">
        <v>25.25</v>
      </c>
      <c r="I1889" s="5">
        <v>353.5</v>
      </c>
      <c r="J1889" s="5">
        <v>4242</v>
      </c>
      <c r="K1889" s="3" t="str" cm="1">
        <f t="array" ref="K1889">_xlfn.LET(_xlpm.d,UPPER(TRIM(CLEAN(SUBSTITUTE(F1889,CHAR(160),"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90" spans="2:11" hidden="1" x14ac:dyDescent="0.25">
      <c r="B1890" s="20">
        <v>45813</v>
      </c>
      <c r="C1890" s="2" t="s">
        <v>1</v>
      </c>
      <c r="D1890" s="2" t="s">
        <v>1546</v>
      </c>
      <c r="E1890" s="2" t="s">
        <v>168</v>
      </c>
      <c r="F1890" s="2" t="s">
        <v>1542</v>
      </c>
      <c r="G1890" s="5">
        <v>14</v>
      </c>
      <c r="H1890" s="5">
        <v>25.25</v>
      </c>
      <c r="I1890" s="5">
        <v>353.5</v>
      </c>
      <c r="J1890" s="5">
        <v>4595.5</v>
      </c>
      <c r="K1890" s="3" t="str" cm="1">
        <f t="array" ref="K1890">_xlfn.LET(_xlpm.d,UPPER(TRIM(CLEAN(SUBSTITUTE(F1890,CHAR(160),"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91" spans="2:11" hidden="1" x14ac:dyDescent="0.25">
      <c r="B1891" s="20">
        <v>45813</v>
      </c>
      <c r="C1891" s="2" t="s">
        <v>1</v>
      </c>
      <c r="D1891" s="2" t="s">
        <v>580</v>
      </c>
      <c r="E1891" s="2" t="s">
        <v>160</v>
      </c>
      <c r="F1891" s="2" t="s">
        <v>1542</v>
      </c>
      <c r="G1891" s="5">
        <v>10</v>
      </c>
      <c r="H1891" s="5">
        <v>25.25</v>
      </c>
      <c r="I1891" s="5">
        <v>252.5</v>
      </c>
      <c r="J1891" s="5">
        <v>4848</v>
      </c>
      <c r="K1891" s="3" t="str" cm="1">
        <f t="array" ref="K1891">_xlfn.LET(_xlpm.d,UPPER(TRIM(CLEAN(SUBSTITUTE(F1891,CHAR(160),"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92" spans="2:11" hidden="1" x14ac:dyDescent="0.25">
      <c r="B1892" s="20">
        <v>45818</v>
      </c>
      <c r="C1892" s="2" t="s">
        <v>1</v>
      </c>
      <c r="D1892" s="2" t="s">
        <v>1430</v>
      </c>
      <c r="E1892" s="2" t="s">
        <v>162</v>
      </c>
      <c r="F1892" s="2" t="s">
        <v>1542</v>
      </c>
      <c r="G1892" s="5">
        <v>20</v>
      </c>
      <c r="H1892" s="5">
        <v>25.25</v>
      </c>
      <c r="I1892" s="5">
        <v>505</v>
      </c>
      <c r="J1892" s="5">
        <v>5353</v>
      </c>
      <c r="K1892" s="3" t="str" cm="1">
        <f t="array" ref="K1892">_xlfn.LET(_xlpm.d,UPPER(TRIM(CLEAN(SUBSTITUTE(F1892,CHAR(160),"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93" spans="2:11" hidden="1" x14ac:dyDescent="0.25">
      <c r="B1893" s="20">
        <v>45826</v>
      </c>
      <c r="C1893" s="2" t="s">
        <v>1</v>
      </c>
      <c r="D1893" s="2" t="s">
        <v>1229</v>
      </c>
      <c r="E1893" s="2" t="s">
        <v>273</v>
      </c>
      <c r="F1893" s="2" t="s">
        <v>1542</v>
      </c>
      <c r="G1893" s="5">
        <v>14</v>
      </c>
      <c r="H1893" s="5">
        <v>25.25</v>
      </c>
      <c r="I1893" s="5">
        <v>353.5</v>
      </c>
      <c r="J1893" s="5">
        <v>5706.5</v>
      </c>
      <c r="K1893" s="3" t="str" cm="1">
        <f t="array" ref="K1893">_xlfn.LET(_xlpm.d,UPPER(TRIM(CLEAN(SUBSTITUTE(F1893,CHAR(160),"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94" spans="2:11" hidden="1" x14ac:dyDescent="0.25">
      <c r="B1894" s="20">
        <v>45826</v>
      </c>
      <c r="C1894" s="2" t="s">
        <v>1</v>
      </c>
      <c r="D1894" s="2" t="s">
        <v>593</v>
      </c>
      <c r="E1894" s="2" t="s">
        <v>158</v>
      </c>
      <c r="F1894" s="2" t="s">
        <v>1542</v>
      </c>
      <c r="G1894" s="5">
        <v>10</v>
      </c>
      <c r="H1894" s="5">
        <v>25.25</v>
      </c>
      <c r="I1894" s="5">
        <v>252.5</v>
      </c>
      <c r="J1894" s="5">
        <v>5959</v>
      </c>
      <c r="K1894" s="3" t="str" cm="1">
        <f t="array" ref="K1894">_xlfn.LET(_xlpm.d,UPPER(TRIM(CLEAN(SUBSTITUTE(F1894,CHAR(160),"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95" spans="2:11" hidden="1" x14ac:dyDescent="0.25">
      <c r="B1895" s="20">
        <v>45828</v>
      </c>
      <c r="C1895" s="2" t="s">
        <v>1</v>
      </c>
      <c r="D1895" s="2" t="s">
        <v>598</v>
      </c>
      <c r="E1895" s="2" t="s">
        <v>238</v>
      </c>
      <c r="F1895" s="2" t="s">
        <v>1542</v>
      </c>
      <c r="G1895" s="5">
        <v>5</v>
      </c>
      <c r="H1895" s="5">
        <v>25.25</v>
      </c>
      <c r="I1895" s="5">
        <v>126.25</v>
      </c>
      <c r="J1895" s="5">
        <v>6085.25</v>
      </c>
      <c r="K1895" s="3" t="str" cm="1">
        <f t="array" ref="K1895">_xlfn.LET(_xlpm.d,UPPER(TRIM(CLEAN(SUBSTITUTE(F1895,CHAR(160),"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96" spans="2:11" hidden="1" x14ac:dyDescent="0.25">
      <c r="B1896" s="20">
        <v>45923</v>
      </c>
      <c r="C1896" s="2" t="s">
        <v>1</v>
      </c>
      <c r="D1896" s="2" t="s">
        <v>1505</v>
      </c>
      <c r="E1896" s="2" t="s">
        <v>273</v>
      </c>
      <c r="F1896" s="2" t="s">
        <v>1542</v>
      </c>
      <c r="G1896" s="5">
        <v>20</v>
      </c>
      <c r="H1896" s="5">
        <v>25.25</v>
      </c>
      <c r="I1896" s="5">
        <v>505</v>
      </c>
      <c r="J1896" s="5">
        <v>6590.25</v>
      </c>
      <c r="K1896" s="3" t="str" cm="1">
        <f t="array" ref="K1896">_xlfn.LET(_xlpm.d,UPPER(TRIM(CLEAN(SUBSTITUTE(F1896,CHAR(160),"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97" spans="2:11" hidden="1" x14ac:dyDescent="0.25">
      <c r="B1897" s="20">
        <v>45923</v>
      </c>
      <c r="C1897" s="2" t="s">
        <v>1</v>
      </c>
      <c r="D1897" s="2" t="s">
        <v>1115</v>
      </c>
      <c r="E1897" s="2" t="s">
        <v>156</v>
      </c>
      <c r="F1897" s="2" t="s">
        <v>1542</v>
      </c>
      <c r="G1897" s="5">
        <v>15</v>
      </c>
      <c r="H1897" s="5">
        <v>25.25</v>
      </c>
      <c r="I1897" s="5">
        <v>378.75</v>
      </c>
      <c r="J1897" s="5">
        <v>6969</v>
      </c>
      <c r="K1897" s="3" t="str" cm="1">
        <f t="array" ref="K1897">_xlfn.LET(_xlpm.d,UPPER(TRIM(CLEAN(SUBSTITUTE(F1897,CHAR(160),"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98" spans="2:11" hidden="1" x14ac:dyDescent="0.25">
      <c r="B1898" s="20">
        <v>45923</v>
      </c>
      <c r="C1898" s="2" t="s">
        <v>1</v>
      </c>
      <c r="D1898" s="2" t="s">
        <v>1506</v>
      </c>
      <c r="E1898" s="2" t="s">
        <v>158</v>
      </c>
      <c r="F1898" s="2" t="s">
        <v>1542</v>
      </c>
      <c r="G1898" s="5">
        <v>15</v>
      </c>
      <c r="H1898" s="5">
        <v>25.25</v>
      </c>
      <c r="I1898" s="5">
        <v>378.75</v>
      </c>
      <c r="J1898" s="5">
        <v>7347.75</v>
      </c>
      <c r="K1898" s="3" t="str" cm="1">
        <f t="array" ref="K1898">_xlfn.LET(_xlpm.d,UPPER(TRIM(CLEAN(SUBSTITUTE(F1898,CHAR(160),"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899" spans="2:11" hidden="1" x14ac:dyDescent="0.25">
      <c r="B1899" s="20">
        <v>45923</v>
      </c>
      <c r="C1899" s="2" t="s">
        <v>1</v>
      </c>
      <c r="D1899" s="2" t="s">
        <v>1116</v>
      </c>
      <c r="E1899" s="2" t="s">
        <v>162</v>
      </c>
      <c r="F1899" s="2" t="s">
        <v>1542</v>
      </c>
      <c r="G1899" s="5">
        <v>15</v>
      </c>
      <c r="H1899" s="5">
        <v>25.25</v>
      </c>
      <c r="I1899" s="5">
        <v>378.75</v>
      </c>
      <c r="J1899" s="5">
        <v>7726.5</v>
      </c>
      <c r="K1899" s="3" t="str" cm="1">
        <f t="array" ref="K1899">_xlfn.LET(_xlpm.d,UPPER(TRIM(CLEAN(SUBSTITUTE(F1899,CHAR(160),"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00" spans="2:11" hidden="1" x14ac:dyDescent="0.25">
      <c r="B1900" s="20">
        <v>45923</v>
      </c>
      <c r="C1900" s="2" t="s">
        <v>1</v>
      </c>
      <c r="D1900" s="2" t="s">
        <v>1118</v>
      </c>
      <c r="E1900" s="2" t="s">
        <v>147</v>
      </c>
      <c r="F1900" s="2" t="s">
        <v>1542</v>
      </c>
      <c r="G1900" s="5">
        <v>20</v>
      </c>
      <c r="H1900" s="5">
        <v>25.25</v>
      </c>
      <c r="I1900" s="5">
        <v>505</v>
      </c>
      <c r="J1900" s="5">
        <v>8231.5</v>
      </c>
      <c r="K1900" s="3" t="str" cm="1">
        <f t="array" ref="K1900">_xlfn.LET(_xlpm.d,UPPER(TRIM(CLEAN(SUBSTITUTE(F1900,CHAR(160),"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01" spans="2:11" hidden="1" x14ac:dyDescent="0.25">
      <c r="B1901" s="20">
        <v>45924</v>
      </c>
      <c r="C1901" s="2" t="s">
        <v>1</v>
      </c>
      <c r="D1901" s="2" t="s">
        <v>699</v>
      </c>
      <c r="E1901" s="2" t="s">
        <v>149</v>
      </c>
      <c r="F1901" s="2" t="s">
        <v>1542</v>
      </c>
      <c r="G1901" s="5">
        <v>20</v>
      </c>
      <c r="H1901" s="5">
        <v>25.25</v>
      </c>
      <c r="I1901" s="5">
        <v>505</v>
      </c>
      <c r="J1901" s="5">
        <v>8736.5</v>
      </c>
      <c r="K1901" s="3" t="str" cm="1">
        <f t="array" ref="K1901">_xlfn.LET(_xlpm.d,UPPER(TRIM(CLEAN(SUBSTITUTE(F1901,CHAR(160),"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02" spans="2:11" hidden="1" x14ac:dyDescent="0.25">
      <c r="B1902" s="20">
        <v>45925</v>
      </c>
      <c r="C1902" s="2" t="s">
        <v>1</v>
      </c>
      <c r="D1902" s="2" t="s">
        <v>1122</v>
      </c>
      <c r="E1902" s="2" t="s">
        <v>168</v>
      </c>
      <c r="F1902" s="2" t="s">
        <v>1542</v>
      </c>
      <c r="G1902" s="5">
        <v>20</v>
      </c>
      <c r="H1902" s="5">
        <v>25.25</v>
      </c>
      <c r="I1902" s="5">
        <v>505</v>
      </c>
      <c r="J1902" s="5">
        <v>9241.5</v>
      </c>
      <c r="K1902" s="3" t="str" cm="1">
        <f t="array" ref="K1902">_xlfn.LET(_xlpm.d,UPPER(TRIM(CLEAN(SUBSTITUTE(F1902,CHAR(160),"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03" spans="2:11" hidden="1" x14ac:dyDescent="0.25">
      <c r="B1903" s="20">
        <v>45926</v>
      </c>
      <c r="C1903" s="2" t="s">
        <v>1</v>
      </c>
      <c r="D1903" s="2" t="s">
        <v>1124</v>
      </c>
      <c r="E1903" s="2" t="s">
        <v>154</v>
      </c>
      <c r="F1903" s="2" t="s">
        <v>1542</v>
      </c>
      <c r="G1903" s="5">
        <v>25</v>
      </c>
      <c r="H1903" s="5">
        <v>25.25</v>
      </c>
      <c r="I1903" s="5">
        <v>631.25</v>
      </c>
      <c r="J1903" s="5">
        <v>9872.75</v>
      </c>
      <c r="K1903" s="3" t="str" cm="1">
        <f t="array" ref="K1903">_xlfn.LET(_xlpm.d,UPPER(TRIM(CLEAN(SUBSTITUTE(F1903,CHAR(160),"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04" spans="2:11" hidden="1" x14ac:dyDescent="0.25">
      <c r="B1904" s="20">
        <v>45932</v>
      </c>
      <c r="C1904" s="2" t="s">
        <v>1</v>
      </c>
      <c r="D1904" s="2" t="s">
        <v>1547</v>
      </c>
      <c r="E1904" s="2" t="s">
        <v>135</v>
      </c>
      <c r="F1904" s="2" t="s">
        <v>1542</v>
      </c>
      <c r="G1904" s="5">
        <v>10</v>
      </c>
      <c r="H1904" s="5">
        <v>25.25</v>
      </c>
      <c r="I1904" s="5">
        <v>252.5</v>
      </c>
      <c r="J1904" s="5">
        <v>10125.25</v>
      </c>
      <c r="K1904" s="3" t="str" cm="1">
        <f t="array" ref="K1904">_xlfn.LET(_xlpm.d,UPPER(TRIM(CLEAN(SUBSTITUTE(F1904,CHAR(160),"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05" spans="1:11" hidden="1" x14ac:dyDescent="0.25">
      <c r="B1905" s="20">
        <v>45932</v>
      </c>
      <c r="C1905" s="2" t="s">
        <v>1</v>
      </c>
      <c r="D1905" s="2" t="s">
        <v>1132</v>
      </c>
      <c r="E1905" s="2" t="s">
        <v>192</v>
      </c>
      <c r="F1905" s="2" t="s">
        <v>1542</v>
      </c>
      <c r="G1905" s="5">
        <v>20</v>
      </c>
      <c r="H1905" s="5">
        <v>25.25</v>
      </c>
      <c r="I1905" s="5">
        <v>505</v>
      </c>
      <c r="J1905" s="5">
        <v>10630.25</v>
      </c>
      <c r="K1905" s="3" t="str" cm="1">
        <f t="array" ref="K1905">_xlfn.LET(_xlpm.d,UPPER(TRIM(CLEAN(SUBSTITUTE(F1905,CHAR(160),"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06" spans="1:11" hidden="1" x14ac:dyDescent="0.25">
      <c r="B1906" s="20">
        <v>45933</v>
      </c>
      <c r="C1906" s="2" t="s">
        <v>1</v>
      </c>
      <c r="D1906" s="2" t="s">
        <v>1444</v>
      </c>
      <c r="E1906" s="2" t="s">
        <v>236</v>
      </c>
      <c r="F1906" s="2" t="s">
        <v>1542</v>
      </c>
      <c r="G1906" s="5">
        <v>10</v>
      </c>
      <c r="H1906" s="5">
        <v>25.25</v>
      </c>
      <c r="I1906" s="5">
        <v>252.5</v>
      </c>
      <c r="J1906" s="5">
        <v>10882.75</v>
      </c>
      <c r="K1906" s="3" t="str" cm="1">
        <f t="array" ref="K1906">_xlfn.LET(_xlpm.d,UPPER(TRIM(CLEAN(SUBSTITUTE(F1906,CHAR(160),"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07" spans="1:11" hidden="1" x14ac:dyDescent="0.25">
      <c r="B1907" s="20">
        <v>45940</v>
      </c>
      <c r="C1907" s="2" t="s">
        <v>1</v>
      </c>
      <c r="D1907" s="2" t="s">
        <v>1457</v>
      </c>
      <c r="E1907" s="2" t="s">
        <v>288</v>
      </c>
      <c r="F1907" s="2" t="s">
        <v>1542</v>
      </c>
      <c r="G1907" s="5">
        <v>5</v>
      </c>
      <c r="H1907" s="5">
        <v>25.25</v>
      </c>
      <c r="I1907" s="5">
        <v>126.25</v>
      </c>
      <c r="J1907" s="5">
        <v>11009</v>
      </c>
      <c r="K1907" s="3" t="str" cm="1">
        <f t="array" ref="K1907">_xlfn.LET(_xlpm.d,UPPER(TRIM(CLEAN(SUBSTITUTE(F1907,CHAR(160),"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08" spans="1:11" hidden="1" x14ac:dyDescent="0.25">
      <c r="B1908" s="20">
        <v>45946</v>
      </c>
      <c r="C1908" s="2" t="s">
        <v>1</v>
      </c>
      <c r="D1908" s="2" t="s">
        <v>1280</v>
      </c>
      <c r="E1908" s="2" t="s">
        <v>160</v>
      </c>
      <c r="F1908" s="2" t="s">
        <v>1542</v>
      </c>
      <c r="G1908" s="5">
        <v>6</v>
      </c>
      <c r="H1908" s="5">
        <v>25.25</v>
      </c>
      <c r="I1908" s="5">
        <v>151.5</v>
      </c>
      <c r="J1908" s="5">
        <v>11160.5</v>
      </c>
      <c r="K1908" s="3" t="str" cm="1">
        <f t="array" ref="K1908">_xlfn.LET(_xlpm.d,UPPER(TRIM(CLEAN(SUBSTITUTE(F1908,CHAR(160),"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09" spans="1:11" hidden="1" x14ac:dyDescent="0.25">
      <c r="B1909" s="20">
        <v>45946</v>
      </c>
      <c r="C1909" s="2" t="s">
        <v>1</v>
      </c>
      <c r="D1909" s="2" t="s">
        <v>1282</v>
      </c>
      <c r="E1909" s="2" t="s">
        <v>135</v>
      </c>
      <c r="F1909" s="2" t="s">
        <v>1542</v>
      </c>
      <c r="G1909" s="5">
        <v>10</v>
      </c>
      <c r="H1909" s="5">
        <v>25.25</v>
      </c>
      <c r="I1909" s="5">
        <v>252.5</v>
      </c>
      <c r="J1909" s="5">
        <v>11413</v>
      </c>
      <c r="K1909" s="3" t="str" cm="1">
        <f t="array" ref="K1909">_xlfn.LET(_xlpm.d,UPPER(TRIM(CLEAN(SUBSTITUTE(F1909,CHAR(160),"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10" spans="1:11" hidden="1" x14ac:dyDescent="0.25">
      <c r="A1910" s="11" t="s">
        <v>1548</v>
      </c>
      <c r="G1910" s="6">
        <v>452</v>
      </c>
      <c r="I1910" s="7">
        <f>I1877+I1878+I1879+I1880+I1881+I1882+I1883+I1884+I1885+I1886+I1887+I1888+I1889+I1890+I1891+I1892+I1893+I1894+I1895+I1896+I1897+I1898+I1899+I1900+I1901+I1902+I1903+I1904+I1905+I1906+I1907+I1908+I1909</f>
        <v>11413</v>
      </c>
      <c r="K1910" s="3" t="str" cm="1">
        <f t="array" ref="K1910">_xlfn.LET(_xlpm.d,UPPER(TRIM(CLEAN(SUBSTITUTE(F1910,CHAR(160),"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11" spans="1:11" hidden="1" x14ac:dyDescent="0.25">
      <c r="A1911" s="10" t="s">
        <v>1549</v>
      </c>
      <c r="K1911" s="3" t="str" cm="1">
        <f t="array" ref="K1911">_xlfn.LET(_xlpm.d,UPPER(TRIM(CLEAN(SUBSTITUTE(F1911,CHAR(160),"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12" spans="1:11" hidden="1" x14ac:dyDescent="0.25">
      <c r="B1912" s="20">
        <v>45670</v>
      </c>
      <c r="C1912" s="2" t="s">
        <v>1</v>
      </c>
      <c r="D1912" s="2" t="s">
        <v>1261</v>
      </c>
      <c r="E1912" s="2" t="s">
        <v>162</v>
      </c>
      <c r="F1912" s="2" t="s">
        <v>1549</v>
      </c>
      <c r="G1912" s="5">
        <v>30</v>
      </c>
      <c r="H1912" s="5">
        <v>25.25</v>
      </c>
      <c r="I1912" s="5">
        <v>757.5</v>
      </c>
      <c r="J1912" s="5">
        <v>757.5</v>
      </c>
      <c r="K1912" s="3" t="str" cm="1">
        <f t="array" ref="K1912">_xlfn.LET(_xlpm.d,UPPER(TRIM(CLEAN(SUBSTITUTE(F1912,CHAR(160),"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13" spans="1:11" hidden="1" x14ac:dyDescent="0.25">
      <c r="B1913" s="20">
        <v>45671</v>
      </c>
      <c r="C1913" s="2" t="s">
        <v>1</v>
      </c>
      <c r="D1913" s="2" t="s">
        <v>1550</v>
      </c>
      <c r="E1913" s="2" t="s">
        <v>273</v>
      </c>
      <c r="F1913" s="2" t="s">
        <v>1549</v>
      </c>
      <c r="G1913" s="5">
        <v>30</v>
      </c>
      <c r="H1913" s="5">
        <v>25.25</v>
      </c>
      <c r="I1913" s="5">
        <v>757.5</v>
      </c>
      <c r="J1913" s="5">
        <v>1515</v>
      </c>
      <c r="K1913" s="3" t="str" cm="1">
        <f t="array" ref="K1913">_xlfn.LET(_xlpm.d,UPPER(TRIM(CLEAN(SUBSTITUTE(F1913,CHAR(160),"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14" spans="1:11" hidden="1" x14ac:dyDescent="0.25">
      <c r="B1914" s="20">
        <v>45671</v>
      </c>
      <c r="C1914" s="2" t="s">
        <v>1</v>
      </c>
      <c r="D1914" s="2" t="s">
        <v>1551</v>
      </c>
      <c r="E1914" s="2" t="s">
        <v>147</v>
      </c>
      <c r="F1914" s="2" t="s">
        <v>1549</v>
      </c>
      <c r="G1914" s="5">
        <v>30</v>
      </c>
      <c r="H1914" s="5">
        <v>25.25</v>
      </c>
      <c r="I1914" s="5">
        <v>757.5</v>
      </c>
      <c r="J1914" s="5">
        <v>2272.5</v>
      </c>
      <c r="K1914" s="3" t="str" cm="1">
        <f t="array" ref="K1914">_xlfn.LET(_xlpm.d,UPPER(TRIM(CLEAN(SUBSTITUTE(F1914,CHAR(160),"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15" spans="1:11" hidden="1" x14ac:dyDescent="0.25">
      <c r="B1915" s="20">
        <v>45671</v>
      </c>
      <c r="C1915" s="2" t="s">
        <v>1</v>
      </c>
      <c r="D1915" s="2" t="s">
        <v>1552</v>
      </c>
      <c r="E1915" s="2" t="s">
        <v>143</v>
      </c>
      <c r="F1915" s="2" t="s">
        <v>1549</v>
      </c>
      <c r="G1915" s="5">
        <v>15</v>
      </c>
      <c r="H1915" s="5">
        <v>25.25</v>
      </c>
      <c r="I1915" s="5">
        <v>378.75</v>
      </c>
      <c r="J1915" s="5">
        <v>2651.25</v>
      </c>
      <c r="K1915" s="3" t="str" cm="1">
        <f t="array" ref="K1915">_xlfn.LET(_xlpm.d,UPPER(TRIM(CLEAN(SUBSTITUTE(F1915,CHAR(160),"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16" spans="1:11" hidden="1" x14ac:dyDescent="0.25">
      <c r="B1916" s="20">
        <v>45671</v>
      </c>
      <c r="C1916" s="2" t="s">
        <v>1</v>
      </c>
      <c r="D1916" s="2" t="s">
        <v>1553</v>
      </c>
      <c r="E1916" s="2" t="s">
        <v>141</v>
      </c>
      <c r="F1916" s="2" t="s">
        <v>1549</v>
      </c>
      <c r="G1916" s="5">
        <v>6</v>
      </c>
      <c r="H1916" s="5">
        <v>25.25</v>
      </c>
      <c r="I1916" s="5">
        <v>151.5</v>
      </c>
      <c r="J1916" s="5">
        <v>2802.75</v>
      </c>
      <c r="K1916" s="3" t="str" cm="1">
        <f t="array" ref="K1916">_xlfn.LET(_xlpm.d,UPPER(TRIM(CLEAN(SUBSTITUTE(F1916,CHAR(160),"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17" spans="1:11" hidden="1" x14ac:dyDescent="0.25">
      <c r="B1917" s="20">
        <v>45674</v>
      </c>
      <c r="C1917" s="2" t="s">
        <v>1</v>
      </c>
      <c r="D1917" s="2" t="s">
        <v>885</v>
      </c>
      <c r="E1917" s="2" t="s">
        <v>154</v>
      </c>
      <c r="F1917" s="2" t="s">
        <v>1549</v>
      </c>
      <c r="G1917" s="5">
        <v>30</v>
      </c>
      <c r="H1917" s="5">
        <v>25.25</v>
      </c>
      <c r="I1917" s="5">
        <v>757.5</v>
      </c>
      <c r="J1917" s="5">
        <v>3560.25</v>
      </c>
      <c r="K1917" s="3" t="str" cm="1">
        <f t="array" ref="K1917">_xlfn.LET(_xlpm.d,UPPER(TRIM(CLEAN(SUBSTITUTE(F1917,CHAR(160),"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18" spans="1:11" hidden="1" x14ac:dyDescent="0.25">
      <c r="B1918" s="20">
        <v>45678</v>
      </c>
      <c r="C1918" s="2" t="s">
        <v>1</v>
      </c>
      <c r="D1918" s="2" t="s">
        <v>1554</v>
      </c>
      <c r="E1918" s="2" t="s">
        <v>307</v>
      </c>
      <c r="F1918" s="2" t="s">
        <v>1549</v>
      </c>
      <c r="G1918" s="5">
        <v>25</v>
      </c>
      <c r="H1918" s="5">
        <v>25.25</v>
      </c>
      <c r="I1918" s="5">
        <v>631.25</v>
      </c>
      <c r="J1918" s="5">
        <v>4191.5</v>
      </c>
      <c r="K1918" s="3" t="str" cm="1">
        <f t="array" ref="K1918">_xlfn.LET(_xlpm.d,UPPER(TRIM(CLEAN(SUBSTITUTE(F1918,CHAR(160),"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19" spans="1:11" hidden="1" x14ac:dyDescent="0.25">
      <c r="B1919" s="20">
        <v>45680</v>
      </c>
      <c r="C1919" s="2" t="s">
        <v>1</v>
      </c>
      <c r="D1919" s="2" t="s">
        <v>898</v>
      </c>
      <c r="E1919" s="2" t="s">
        <v>168</v>
      </c>
      <c r="F1919" s="2" t="s">
        <v>1549</v>
      </c>
      <c r="G1919" s="5">
        <v>10</v>
      </c>
      <c r="H1919" s="5">
        <v>25.25</v>
      </c>
      <c r="I1919" s="5">
        <v>252.5</v>
      </c>
      <c r="J1919" s="5">
        <v>4444</v>
      </c>
      <c r="K1919" s="3" t="str" cm="1">
        <f t="array" ref="K1919">_xlfn.LET(_xlpm.d,UPPER(TRIM(CLEAN(SUBSTITUTE(F1919,CHAR(160),"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20" spans="1:11" hidden="1" x14ac:dyDescent="0.25">
      <c r="B1920" s="20">
        <v>45680</v>
      </c>
      <c r="C1920" s="2" t="s">
        <v>1</v>
      </c>
      <c r="D1920" s="2" t="s">
        <v>899</v>
      </c>
      <c r="E1920" s="2" t="s">
        <v>135</v>
      </c>
      <c r="F1920" s="2" t="s">
        <v>1549</v>
      </c>
      <c r="G1920" s="5">
        <v>16</v>
      </c>
      <c r="H1920" s="5">
        <v>25.25</v>
      </c>
      <c r="I1920" s="5">
        <v>404</v>
      </c>
      <c r="J1920" s="5">
        <v>4848</v>
      </c>
      <c r="K1920" s="3" t="str" cm="1">
        <f t="array" ref="K1920">_xlfn.LET(_xlpm.d,UPPER(TRIM(CLEAN(SUBSTITUTE(F1920,CHAR(160),"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21" spans="2:11" hidden="1" x14ac:dyDescent="0.25">
      <c r="B1921" s="20">
        <v>45680</v>
      </c>
      <c r="C1921" s="2" t="s">
        <v>1</v>
      </c>
      <c r="D1921" s="2" t="s">
        <v>1263</v>
      </c>
      <c r="E1921" s="2" t="s">
        <v>160</v>
      </c>
      <c r="F1921" s="2" t="s">
        <v>1549</v>
      </c>
      <c r="G1921" s="5">
        <v>4</v>
      </c>
      <c r="H1921" s="5">
        <v>25.25</v>
      </c>
      <c r="I1921" s="5">
        <v>101</v>
      </c>
      <c r="J1921" s="5">
        <v>4949</v>
      </c>
      <c r="K1921" s="3" t="str" cm="1">
        <f t="array" ref="K1921">_xlfn.LET(_xlpm.d,UPPER(TRIM(CLEAN(SUBSTITUTE(F1921,CHAR(160),"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22" spans="2:11" hidden="1" x14ac:dyDescent="0.25">
      <c r="B1922" s="20">
        <v>45708</v>
      </c>
      <c r="C1922" s="2" t="s">
        <v>1</v>
      </c>
      <c r="D1922" s="2" t="s">
        <v>1521</v>
      </c>
      <c r="E1922" s="2" t="s">
        <v>135</v>
      </c>
      <c r="F1922" s="2" t="s">
        <v>1549</v>
      </c>
      <c r="G1922" s="5">
        <v>8</v>
      </c>
      <c r="H1922" s="5">
        <v>25.25</v>
      </c>
      <c r="I1922" s="5">
        <v>202</v>
      </c>
      <c r="J1922" s="5">
        <v>5151</v>
      </c>
      <c r="K1922" s="3" t="str" cm="1">
        <f t="array" ref="K1922">_xlfn.LET(_xlpm.d,UPPER(TRIM(CLEAN(SUBSTITUTE(F1922,CHAR(160),"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23" spans="2:11" hidden="1" x14ac:dyDescent="0.25">
      <c r="B1923" s="20">
        <v>45708</v>
      </c>
      <c r="C1923" s="2" t="s">
        <v>1</v>
      </c>
      <c r="D1923" s="2" t="s">
        <v>1385</v>
      </c>
      <c r="E1923" s="2" t="s">
        <v>147</v>
      </c>
      <c r="F1923" s="2" t="s">
        <v>1549</v>
      </c>
      <c r="G1923" s="5">
        <v>10</v>
      </c>
      <c r="H1923" s="5">
        <v>25.25</v>
      </c>
      <c r="I1923" s="5">
        <v>252.5</v>
      </c>
      <c r="J1923" s="5">
        <v>5403.5</v>
      </c>
      <c r="K1923" s="3" t="str" cm="1">
        <f t="array" ref="K1923">_xlfn.LET(_xlpm.d,UPPER(TRIM(CLEAN(SUBSTITUTE(F1923,CHAR(160),"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24" spans="2:11" hidden="1" x14ac:dyDescent="0.25">
      <c r="B1924" s="20">
        <v>45709</v>
      </c>
      <c r="C1924" s="2" t="s">
        <v>1</v>
      </c>
      <c r="D1924" s="2" t="s">
        <v>1555</v>
      </c>
      <c r="E1924" s="2" t="s">
        <v>243</v>
      </c>
      <c r="F1924" s="2" t="s">
        <v>1549</v>
      </c>
      <c r="G1924" s="5">
        <v>20</v>
      </c>
      <c r="H1924" s="5">
        <v>25.25</v>
      </c>
      <c r="I1924" s="5">
        <v>505</v>
      </c>
      <c r="J1924" s="5">
        <v>5908.5</v>
      </c>
      <c r="K1924" s="3" t="str" cm="1">
        <f t="array" ref="K1924">_xlfn.LET(_xlpm.d,UPPER(TRIM(CLEAN(SUBSTITUTE(F1924,CHAR(160),"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25" spans="2:11" hidden="1" x14ac:dyDescent="0.25">
      <c r="B1925" s="20">
        <v>45709</v>
      </c>
      <c r="C1925" s="2" t="s">
        <v>1</v>
      </c>
      <c r="D1925" s="2" t="s">
        <v>1386</v>
      </c>
      <c r="E1925" s="2" t="s">
        <v>292</v>
      </c>
      <c r="F1925" s="2" t="s">
        <v>1549</v>
      </c>
      <c r="G1925" s="5">
        <v>10</v>
      </c>
      <c r="H1925" s="5">
        <v>25.25</v>
      </c>
      <c r="I1925" s="5">
        <v>252.5</v>
      </c>
      <c r="J1925" s="5">
        <v>6161</v>
      </c>
      <c r="K1925" s="3" t="str" cm="1">
        <f t="array" ref="K1925">_xlfn.LET(_xlpm.d,UPPER(TRIM(CLEAN(SUBSTITUTE(F1925,CHAR(160),"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26" spans="2:11" hidden="1" x14ac:dyDescent="0.25">
      <c r="B1926" s="20">
        <v>45713</v>
      </c>
      <c r="C1926" s="2" t="s">
        <v>1</v>
      </c>
      <c r="D1926" s="2" t="s">
        <v>1387</v>
      </c>
      <c r="E1926" s="2" t="s">
        <v>186</v>
      </c>
      <c r="F1926" s="2" t="s">
        <v>1549</v>
      </c>
      <c r="G1926" s="5">
        <v>14</v>
      </c>
      <c r="H1926" s="5">
        <v>25.25</v>
      </c>
      <c r="I1926" s="5">
        <v>353.5</v>
      </c>
      <c r="J1926" s="5">
        <v>6514.5</v>
      </c>
      <c r="K1926" s="3" t="str" cm="1">
        <f t="array" ref="K1926">_xlfn.LET(_xlpm.d,UPPER(TRIM(CLEAN(SUBSTITUTE(F1926,CHAR(160),"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27" spans="2:11" hidden="1" x14ac:dyDescent="0.25">
      <c r="B1927" s="20">
        <v>45713</v>
      </c>
      <c r="C1927" s="2" t="s">
        <v>1</v>
      </c>
      <c r="D1927" s="2" t="s">
        <v>1388</v>
      </c>
      <c r="E1927" s="2" t="s">
        <v>273</v>
      </c>
      <c r="F1927" s="2" t="s">
        <v>1549</v>
      </c>
      <c r="G1927" s="5">
        <v>20</v>
      </c>
      <c r="H1927" s="5">
        <v>25.25</v>
      </c>
      <c r="I1927" s="5">
        <v>505</v>
      </c>
      <c r="J1927" s="5">
        <v>7019.5</v>
      </c>
      <c r="K1927" s="3" t="str" cm="1">
        <f t="array" ref="K1927">_xlfn.LET(_xlpm.d,UPPER(TRIM(CLEAN(SUBSTITUTE(F1927,CHAR(160),"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28" spans="2:11" hidden="1" x14ac:dyDescent="0.25">
      <c r="B1928" s="20">
        <v>45713</v>
      </c>
      <c r="C1928" s="2" t="s">
        <v>1</v>
      </c>
      <c r="D1928" s="2" t="s">
        <v>1389</v>
      </c>
      <c r="E1928" s="2" t="s">
        <v>143</v>
      </c>
      <c r="F1928" s="2" t="s">
        <v>1549</v>
      </c>
      <c r="G1928" s="5">
        <v>10</v>
      </c>
      <c r="H1928" s="5">
        <v>25.25</v>
      </c>
      <c r="I1928" s="5">
        <v>252.5</v>
      </c>
      <c r="J1928" s="5">
        <v>7272</v>
      </c>
      <c r="K1928" s="3" t="str" cm="1">
        <f t="array" ref="K1928">_xlfn.LET(_xlpm.d,UPPER(TRIM(CLEAN(SUBSTITUTE(F1928,CHAR(160),"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29" spans="2:11" hidden="1" x14ac:dyDescent="0.25">
      <c r="B1929" s="20">
        <v>45713</v>
      </c>
      <c r="C1929" s="2" t="s">
        <v>1</v>
      </c>
      <c r="D1929" s="2" t="s">
        <v>1522</v>
      </c>
      <c r="E1929" s="2" t="s">
        <v>158</v>
      </c>
      <c r="F1929" s="2" t="s">
        <v>1549</v>
      </c>
      <c r="G1929" s="5">
        <v>20</v>
      </c>
      <c r="H1929" s="5">
        <v>25.25</v>
      </c>
      <c r="I1929" s="5">
        <v>505</v>
      </c>
      <c r="J1929" s="5">
        <v>7777</v>
      </c>
      <c r="K1929" s="3" t="str" cm="1">
        <f t="array" ref="K1929">_xlfn.LET(_xlpm.d,UPPER(TRIM(CLEAN(SUBSTITUTE(F1929,CHAR(160),"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30" spans="2:11" hidden="1" x14ac:dyDescent="0.25">
      <c r="B1930" s="20">
        <v>45713</v>
      </c>
      <c r="C1930" s="2" t="s">
        <v>1</v>
      </c>
      <c r="D1930" s="2" t="s">
        <v>1390</v>
      </c>
      <c r="E1930" s="2" t="s">
        <v>276</v>
      </c>
      <c r="F1930" s="2" t="s">
        <v>1549</v>
      </c>
      <c r="G1930" s="5">
        <v>10</v>
      </c>
      <c r="H1930" s="5">
        <v>25.25</v>
      </c>
      <c r="I1930" s="5">
        <v>252.5</v>
      </c>
      <c r="J1930" s="5">
        <v>8029.5</v>
      </c>
      <c r="K1930" s="3" t="str" cm="1">
        <f t="array" ref="K1930">_xlfn.LET(_xlpm.d,UPPER(TRIM(CLEAN(SUBSTITUTE(F1930,CHAR(160),"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31" spans="2:11" hidden="1" x14ac:dyDescent="0.25">
      <c r="B1931" s="20">
        <v>45713</v>
      </c>
      <c r="C1931" s="2" t="s">
        <v>1</v>
      </c>
      <c r="D1931" s="2" t="s">
        <v>1391</v>
      </c>
      <c r="E1931" s="2" t="s">
        <v>141</v>
      </c>
      <c r="F1931" s="2" t="s">
        <v>1549</v>
      </c>
      <c r="G1931" s="5">
        <v>25</v>
      </c>
      <c r="H1931" s="5">
        <v>25.25</v>
      </c>
      <c r="I1931" s="5">
        <v>631.25</v>
      </c>
      <c r="J1931" s="5">
        <v>8660.75</v>
      </c>
      <c r="K1931" s="3" t="str" cm="1">
        <f t="array" ref="K1931">_xlfn.LET(_xlpm.d,UPPER(TRIM(CLEAN(SUBSTITUTE(F1931,CHAR(160),"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32" spans="2:11" hidden="1" x14ac:dyDescent="0.25">
      <c r="B1932" s="20">
        <v>45713</v>
      </c>
      <c r="C1932" s="2" t="s">
        <v>1</v>
      </c>
      <c r="D1932" s="2" t="s">
        <v>1392</v>
      </c>
      <c r="E1932" s="2" t="s">
        <v>232</v>
      </c>
      <c r="F1932" s="2" t="s">
        <v>1549</v>
      </c>
      <c r="G1932" s="5">
        <v>14</v>
      </c>
      <c r="H1932" s="5">
        <v>25.25</v>
      </c>
      <c r="I1932" s="5">
        <v>353.5</v>
      </c>
      <c r="J1932" s="5">
        <v>9014.25</v>
      </c>
      <c r="K1932" s="3" t="str" cm="1">
        <f t="array" ref="K1932">_xlfn.LET(_xlpm.d,UPPER(TRIM(CLEAN(SUBSTITUTE(F1932,CHAR(160),"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33" spans="2:11" hidden="1" x14ac:dyDescent="0.25">
      <c r="B1933" s="20">
        <v>45713</v>
      </c>
      <c r="C1933" s="2" t="s">
        <v>1</v>
      </c>
      <c r="D1933" s="2" t="s">
        <v>1393</v>
      </c>
      <c r="E1933" s="2" t="s">
        <v>147</v>
      </c>
      <c r="F1933" s="2" t="s">
        <v>1549</v>
      </c>
      <c r="G1933" s="5">
        <v>12</v>
      </c>
      <c r="H1933" s="5">
        <v>25.25</v>
      </c>
      <c r="I1933" s="5">
        <v>303</v>
      </c>
      <c r="J1933" s="5">
        <v>9317.25</v>
      </c>
      <c r="K1933" s="3" t="str" cm="1">
        <f t="array" ref="K1933">_xlfn.LET(_xlpm.d,UPPER(TRIM(CLEAN(SUBSTITUTE(F1933,CHAR(160),"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34" spans="2:11" hidden="1" x14ac:dyDescent="0.25">
      <c r="B1934" s="20">
        <v>45714</v>
      </c>
      <c r="C1934" s="2" t="s">
        <v>1</v>
      </c>
      <c r="D1934" s="2" t="s">
        <v>1556</v>
      </c>
      <c r="E1934" s="2" t="s">
        <v>214</v>
      </c>
      <c r="F1934" s="2" t="s">
        <v>1549</v>
      </c>
      <c r="G1934" s="5">
        <v>10</v>
      </c>
      <c r="H1934" s="5">
        <v>25.25</v>
      </c>
      <c r="I1934" s="5">
        <v>252.5</v>
      </c>
      <c r="J1934" s="5">
        <v>9569.75</v>
      </c>
      <c r="K1934" s="3" t="str" cm="1">
        <f t="array" ref="K1934">_xlfn.LET(_xlpm.d,UPPER(TRIM(CLEAN(SUBSTITUTE(F1934,CHAR(160),"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35" spans="2:11" hidden="1" x14ac:dyDescent="0.25">
      <c r="B1935" s="20">
        <v>45714</v>
      </c>
      <c r="C1935" s="2" t="s">
        <v>1</v>
      </c>
      <c r="D1935" s="2" t="s">
        <v>1394</v>
      </c>
      <c r="E1935" s="2" t="s">
        <v>189</v>
      </c>
      <c r="F1935" s="2" t="s">
        <v>1549</v>
      </c>
      <c r="G1935" s="5">
        <v>14</v>
      </c>
      <c r="H1935" s="5">
        <v>25.25</v>
      </c>
      <c r="I1935" s="5">
        <v>353.5</v>
      </c>
      <c r="J1935" s="5">
        <v>9923.25</v>
      </c>
      <c r="K1935" s="3" t="str" cm="1">
        <f t="array" ref="K1935">_xlfn.LET(_xlpm.d,UPPER(TRIM(CLEAN(SUBSTITUTE(F1935,CHAR(160),"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36" spans="2:11" hidden="1" x14ac:dyDescent="0.25">
      <c r="B1936" s="20">
        <v>45714</v>
      </c>
      <c r="C1936" s="2" t="s">
        <v>1</v>
      </c>
      <c r="D1936" s="2" t="s">
        <v>1523</v>
      </c>
      <c r="E1936" s="2" t="s">
        <v>149</v>
      </c>
      <c r="F1936" s="2" t="s">
        <v>1549</v>
      </c>
      <c r="G1936" s="5">
        <v>20</v>
      </c>
      <c r="H1936" s="5">
        <v>25.25</v>
      </c>
      <c r="I1936" s="5">
        <v>505</v>
      </c>
      <c r="J1936" s="5">
        <v>10428.25</v>
      </c>
      <c r="K1936" s="3" t="str" cm="1">
        <f t="array" ref="K1936">_xlfn.LET(_xlpm.d,UPPER(TRIM(CLEAN(SUBSTITUTE(F1936,CHAR(160),"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37" spans="2:11" hidden="1" x14ac:dyDescent="0.25">
      <c r="B1937" s="20">
        <v>45714</v>
      </c>
      <c r="C1937" s="2" t="s">
        <v>1</v>
      </c>
      <c r="D1937" s="2" t="s">
        <v>1395</v>
      </c>
      <c r="E1937" s="2" t="s">
        <v>282</v>
      </c>
      <c r="F1937" s="2" t="s">
        <v>1549</v>
      </c>
      <c r="G1937" s="5">
        <v>14</v>
      </c>
      <c r="H1937" s="5">
        <v>25.25</v>
      </c>
      <c r="I1937" s="5">
        <v>353.5</v>
      </c>
      <c r="J1937" s="5">
        <v>10781.75</v>
      </c>
      <c r="K1937" s="3" t="str" cm="1">
        <f t="array" ref="K1937">_xlfn.LET(_xlpm.d,UPPER(TRIM(CLEAN(SUBSTITUTE(F1937,CHAR(160),"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38" spans="2:11" hidden="1" x14ac:dyDescent="0.25">
      <c r="B1938" s="20">
        <v>45715</v>
      </c>
      <c r="C1938" s="2" t="s">
        <v>1</v>
      </c>
      <c r="D1938" s="2" t="s">
        <v>1524</v>
      </c>
      <c r="E1938" s="2" t="s">
        <v>268</v>
      </c>
      <c r="F1938" s="2" t="s">
        <v>1549</v>
      </c>
      <c r="G1938" s="5">
        <v>30</v>
      </c>
      <c r="H1938" s="5">
        <v>25.25</v>
      </c>
      <c r="I1938" s="5">
        <v>757.5</v>
      </c>
      <c r="J1938" s="5">
        <v>11539.25</v>
      </c>
      <c r="K1938" s="3" t="str" cm="1">
        <f t="array" ref="K1938">_xlfn.LET(_xlpm.d,UPPER(TRIM(CLEAN(SUBSTITUTE(F1938,CHAR(160),"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39" spans="2:11" hidden="1" x14ac:dyDescent="0.25">
      <c r="B1939" s="20">
        <v>45715</v>
      </c>
      <c r="C1939" s="2" t="s">
        <v>1</v>
      </c>
      <c r="D1939" s="2" t="s">
        <v>1557</v>
      </c>
      <c r="E1939" s="2" t="s">
        <v>254</v>
      </c>
      <c r="F1939" s="2" t="s">
        <v>1549</v>
      </c>
      <c r="G1939" s="5">
        <v>10</v>
      </c>
      <c r="H1939" s="5">
        <v>25.25</v>
      </c>
      <c r="I1939" s="5">
        <v>252.5</v>
      </c>
      <c r="J1939" s="5">
        <v>11791.75</v>
      </c>
      <c r="K1939" s="3" t="str" cm="1">
        <f t="array" ref="K1939">_xlfn.LET(_xlpm.d,UPPER(TRIM(CLEAN(SUBSTITUTE(F1939,CHAR(160),"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0" spans="2:11" hidden="1" x14ac:dyDescent="0.25">
      <c r="B1940" s="20">
        <v>45715</v>
      </c>
      <c r="C1940" s="2" t="s">
        <v>1</v>
      </c>
      <c r="D1940" s="2" t="s">
        <v>1525</v>
      </c>
      <c r="E1940" s="2" t="s">
        <v>192</v>
      </c>
      <c r="F1940" s="2" t="s">
        <v>1549</v>
      </c>
      <c r="G1940" s="5">
        <v>20</v>
      </c>
      <c r="H1940" s="5">
        <v>25.25</v>
      </c>
      <c r="I1940" s="5">
        <v>505</v>
      </c>
      <c r="J1940" s="5">
        <v>12296.75</v>
      </c>
      <c r="K1940" s="3" t="str" cm="1">
        <f t="array" ref="K1940">_xlfn.LET(_xlpm.d,UPPER(TRIM(CLEAN(SUBSTITUTE(F1940,CHAR(160),"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1" spans="2:11" hidden="1" x14ac:dyDescent="0.25">
      <c r="B1941" s="20">
        <v>45716</v>
      </c>
      <c r="C1941" s="2" t="s">
        <v>1</v>
      </c>
      <c r="D1941" s="2" t="s">
        <v>1558</v>
      </c>
      <c r="E1941" s="2" t="s">
        <v>154</v>
      </c>
      <c r="F1941" s="2" t="s">
        <v>1549</v>
      </c>
      <c r="G1941" s="5">
        <v>20</v>
      </c>
      <c r="H1941" s="5">
        <v>25.25</v>
      </c>
      <c r="I1941" s="5">
        <v>505</v>
      </c>
      <c r="J1941" s="5">
        <v>12801.75</v>
      </c>
      <c r="K1941" s="3" t="str" cm="1">
        <f t="array" ref="K1941">_xlfn.LET(_xlpm.d,UPPER(TRIM(CLEAN(SUBSTITUTE(F1941,CHAR(160),"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2" spans="2:11" hidden="1" x14ac:dyDescent="0.25">
      <c r="B1942" s="20">
        <v>45716</v>
      </c>
      <c r="C1942" s="2" t="s">
        <v>1</v>
      </c>
      <c r="D1942" s="2" t="s">
        <v>1559</v>
      </c>
      <c r="E1942" s="2" t="s">
        <v>236</v>
      </c>
      <c r="F1942" s="2" t="s">
        <v>1549</v>
      </c>
      <c r="G1942" s="5">
        <v>20</v>
      </c>
      <c r="H1942" s="5">
        <v>25.25</v>
      </c>
      <c r="I1942" s="5">
        <v>505</v>
      </c>
      <c r="J1942" s="5">
        <v>13306.75</v>
      </c>
      <c r="K1942" s="3" t="str" cm="1">
        <f t="array" ref="K1942">_xlfn.LET(_xlpm.d,UPPER(TRIM(CLEAN(SUBSTITUTE(F1942,CHAR(160),"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3" spans="2:11" hidden="1" x14ac:dyDescent="0.25">
      <c r="B1943" s="20">
        <v>45730</v>
      </c>
      <c r="C1943" s="2" t="s">
        <v>1</v>
      </c>
      <c r="D1943" s="2" t="s">
        <v>941</v>
      </c>
      <c r="E1943" s="2" t="s">
        <v>154</v>
      </c>
      <c r="F1943" s="2" t="s">
        <v>1549</v>
      </c>
      <c r="G1943" s="5">
        <v>10</v>
      </c>
      <c r="H1943" s="5">
        <v>25.25</v>
      </c>
      <c r="I1943" s="5">
        <v>252.5</v>
      </c>
      <c r="J1943" s="5">
        <v>13559.25</v>
      </c>
      <c r="K1943" s="3" t="str" cm="1">
        <f t="array" ref="K1943">_xlfn.LET(_xlpm.d,UPPER(TRIM(CLEAN(SUBSTITUTE(F1943,CHAR(160),"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4" spans="2:11" hidden="1" x14ac:dyDescent="0.25">
      <c r="B1944" s="20">
        <v>45783</v>
      </c>
      <c r="C1944" s="2" t="s">
        <v>1</v>
      </c>
      <c r="D1944" s="2" t="s">
        <v>1560</v>
      </c>
      <c r="E1944" s="2" t="s">
        <v>232</v>
      </c>
      <c r="F1944" s="2" t="s">
        <v>1549</v>
      </c>
      <c r="G1944" s="5">
        <v>14</v>
      </c>
      <c r="H1944" s="5">
        <v>25.25</v>
      </c>
      <c r="I1944" s="5">
        <v>353.5</v>
      </c>
      <c r="J1944" s="5">
        <v>13912.75</v>
      </c>
      <c r="K1944" s="3" t="str" cm="1">
        <f t="array" ref="K1944">_xlfn.LET(_xlpm.d,UPPER(TRIM(CLEAN(SUBSTITUTE(F1944,CHAR(160),"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5" spans="2:11" hidden="1" x14ac:dyDescent="0.25">
      <c r="B1945" s="20">
        <v>45790</v>
      </c>
      <c r="C1945" s="2" t="s">
        <v>1</v>
      </c>
      <c r="D1945" s="2" t="s">
        <v>1414</v>
      </c>
      <c r="E1945" s="2" t="s">
        <v>232</v>
      </c>
      <c r="F1945" s="2" t="s">
        <v>1549</v>
      </c>
      <c r="G1945" s="5">
        <v>14</v>
      </c>
      <c r="H1945" s="5">
        <v>25.25</v>
      </c>
      <c r="I1945" s="5">
        <v>353.5</v>
      </c>
      <c r="J1945" s="5">
        <v>14266.25</v>
      </c>
      <c r="K1945" s="3" t="str" cm="1">
        <f t="array" ref="K1945">_xlfn.LET(_xlpm.d,UPPER(TRIM(CLEAN(SUBSTITUTE(F1945,CHAR(160),"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6" spans="2:11" hidden="1" x14ac:dyDescent="0.25">
      <c r="B1946" s="20">
        <v>45790</v>
      </c>
      <c r="C1946" s="2" t="s">
        <v>1</v>
      </c>
      <c r="D1946" s="2" t="s">
        <v>1561</v>
      </c>
      <c r="E1946" s="2" t="s">
        <v>186</v>
      </c>
      <c r="F1946" s="2" t="s">
        <v>1549</v>
      </c>
      <c r="G1946" s="5">
        <v>10</v>
      </c>
      <c r="H1946" s="5">
        <v>25.25</v>
      </c>
      <c r="I1946" s="5">
        <v>252.5</v>
      </c>
      <c r="J1946" s="5">
        <v>14518.75</v>
      </c>
      <c r="K1946" s="3" t="str" cm="1">
        <f t="array" ref="K1946">_xlfn.LET(_xlpm.d,UPPER(TRIM(CLEAN(SUBSTITUTE(F1946,CHAR(160),"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7" spans="2:11" hidden="1" x14ac:dyDescent="0.25">
      <c r="B1947" s="20">
        <v>45791</v>
      </c>
      <c r="C1947" s="2" t="s">
        <v>1</v>
      </c>
      <c r="D1947" s="2" t="s">
        <v>988</v>
      </c>
      <c r="E1947" s="2" t="s">
        <v>149</v>
      </c>
      <c r="F1947" s="2" t="s">
        <v>1549</v>
      </c>
      <c r="G1947" s="5">
        <v>12</v>
      </c>
      <c r="H1947" s="5">
        <v>25.25</v>
      </c>
      <c r="I1947" s="5">
        <v>303</v>
      </c>
      <c r="J1947" s="5">
        <v>14821.75</v>
      </c>
      <c r="K1947" s="3" t="str" cm="1">
        <f t="array" ref="K1947">_xlfn.LET(_xlpm.d,UPPER(TRIM(CLEAN(SUBSTITUTE(F1947,CHAR(160),"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8" spans="2:11" hidden="1" x14ac:dyDescent="0.25">
      <c r="B1948" s="20">
        <v>45791</v>
      </c>
      <c r="C1948" s="2" t="s">
        <v>1</v>
      </c>
      <c r="D1948" s="2" t="s">
        <v>989</v>
      </c>
      <c r="E1948" s="2" t="s">
        <v>282</v>
      </c>
      <c r="F1948" s="2" t="s">
        <v>1549</v>
      </c>
      <c r="G1948" s="5">
        <v>14</v>
      </c>
      <c r="H1948" s="5">
        <v>25.25</v>
      </c>
      <c r="I1948" s="5">
        <v>353.5</v>
      </c>
      <c r="J1948" s="5">
        <v>15175.25</v>
      </c>
      <c r="K1948" s="3" t="str" cm="1">
        <f t="array" ref="K1948">_xlfn.LET(_xlpm.d,UPPER(TRIM(CLEAN(SUBSTITUTE(F1948,CHAR(160),"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9" spans="2:11" hidden="1" x14ac:dyDescent="0.25">
      <c r="B1949" s="20">
        <v>45792</v>
      </c>
      <c r="C1949" s="2" t="s">
        <v>1</v>
      </c>
      <c r="D1949" s="2" t="s">
        <v>992</v>
      </c>
      <c r="E1949" s="2" t="s">
        <v>192</v>
      </c>
      <c r="F1949" s="2" t="s">
        <v>1549</v>
      </c>
      <c r="G1949" s="5">
        <v>25</v>
      </c>
      <c r="H1949" s="5">
        <v>25.25</v>
      </c>
      <c r="I1949" s="5">
        <v>631.25</v>
      </c>
      <c r="J1949" s="5">
        <v>15806.5</v>
      </c>
      <c r="K1949" s="3" t="str" cm="1">
        <f t="array" ref="K1949">_xlfn.LET(_xlpm.d,UPPER(TRIM(CLEAN(SUBSTITUTE(F1949,CHAR(160),"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0" spans="2:11" hidden="1" x14ac:dyDescent="0.25">
      <c r="B1950" s="20">
        <v>45792</v>
      </c>
      <c r="C1950" s="2" t="s">
        <v>1</v>
      </c>
      <c r="D1950" s="2" t="s">
        <v>1416</v>
      </c>
      <c r="E1950" s="2" t="s">
        <v>180</v>
      </c>
      <c r="F1950" s="2" t="s">
        <v>1549</v>
      </c>
      <c r="G1950" s="5">
        <v>25</v>
      </c>
      <c r="H1950" s="5">
        <v>25.25</v>
      </c>
      <c r="I1950" s="5">
        <v>631.25</v>
      </c>
      <c r="J1950" s="5">
        <v>16437.75</v>
      </c>
      <c r="K1950" s="3" t="str" cm="1">
        <f t="array" ref="K1950">_xlfn.LET(_xlpm.d,UPPER(TRIM(CLEAN(SUBSTITUTE(F1950,CHAR(160),"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1" spans="2:11" hidden="1" x14ac:dyDescent="0.25">
      <c r="B1951" s="20">
        <v>45792</v>
      </c>
      <c r="C1951" s="2" t="s">
        <v>1</v>
      </c>
      <c r="D1951" s="2" t="s">
        <v>993</v>
      </c>
      <c r="E1951" s="2" t="s">
        <v>160</v>
      </c>
      <c r="F1951" s="2" t="s">
        <v>1549</v>
      </c>
      <c r="G1951" s="5">
        <v>25</v>
      </c>
      <c r="H1951" s="5">
        <v>25.25</v>
      </c>
      <c r="I1951" s="5">
        <v>631.25</v>
      </c>
      <c r="J1951" s="5">
        <v>17069</v>
      </c>
      <c r="K1951" s="3" t="str" cm="1">
        <f t="array" ref="K1951">_xlfn.LET(_xlpm.d,UPPER(TRIM(CLEAN(SUBSTITUTE(F1951,CHAR(160),"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2" spans="2:11" hidden="1" x14ac:dyDescent="0.25">
      <c r="B1952" s="20">
        <v>45793</v>
      </c>
      <c r="C1952" s="2" t="s">
        <v>1</v>
      </c>
      <c r="D1952" s="2" t="s">
        <v>1417</v>
      </c>
      <c r="E1952" s="2" t="s">
        <v>259</v>
      </c>
      <c r="F1952" s="2" t="s">
        <v>1549</v>
      </c>
      <c r="G1952" s="5">
        <v>20</v>
      </c>
      <c r="H1952" s="5">
        <v>25.25</v>
      </c>
      <c r="I1952" s="5">
        <v>505</v>
      </c>
      <c r="J1952" s="5">
        <v>17574</v>
      </c>
      <c r="K1952" s="3" t="str" cm="1">
        <f t="array" ref="K1952">_xlfn.LET(_xlpm.d,UPPER(TRIM(CLEAN(SUBSTITUTE(F1952,CHAR(160),"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3" spans="2:11" hidden="1" x14ac:dyDescent="0.25">
      <c r="B1953" s="20">
        <v>45793</v>
      </c>
      <c r="C1953" s="2" t="s">
        <v>1</v>
      </c>
      <c r="D1953" s="2" t="s">
        <v>994</v>
      </c>
      <c r="E1953" s="2" t="s">
        <v>154</v>
      </c>
      <c r="F1953" s="2" t="s">
        <v>1549</v>
      </c>
      <c r="G1953" s="5">
        <v>25</v>
      </c>
      <c r="H1953" s="5">
        <v>25.25</v>
      </c>
      <c r="I1953" s="5">
        <v>631.25</v>
      </c>
      <c r="J1953" s="5">
        <v>18205.25</v>
      </c>
      <c r="K1953" s="3" t="str" cm="1">
        <f t="array" ref="K1953">_xlfn.LET(_xlpm.d,UPPER(TRIM(CLEAN(SUBSTITUTE(F1953,CHAR(160),"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4" spans="2:11" hidden="1" x14ac:dyDescent="0.25">
      <c r="B1954" s="20">
        <v>45793</v>
      </c>
      <c r="C1954" s="2" t="s">
        <v>1</v>
      </c>
      <c r="D1954" s="2" t="s">
        <v>550</v>
      </c>
      <c r="E1954" s="2" t="s">
        <v>236</v>
      </c>
      <c r="F1954" s="2" t="s">
        <v>1549</v>
      </c>
      <c r="G1954" s="5">
        <v>20</v>
      </c>
      <c r="H1954" s="5">
        <v>25.25</v>
      </c>
      <c r="I1954" s="5">
        <v>505</v>
      </c>
      <c r="J1954" s="5">
        <v>18710.25</v>
      </c>
      <c r="K1954" s="3" t="str" cm="1">
        <f t="array" ref="K1954">_xlfn.LET(_xlpm.d,UPPER(TRIM(CLEAN(SUBSTITUTE(F1954,CHAR(160),"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5" spans="2:11" hidden="1" x14ac:dyDescent="0.25">
      <c r="B1955" s="20">
        <v>45797</v>
      </c>
      <c r="C1955" s="2" t="s">
        <v>1</v>
      </c>
      <c r="D1955" s="2" t="s">
        <v>551</v>
      </c>
      <c r="E1955" s="2" t="s">
        <v>156</v>
      </c>
      <c r="F1955" s="2" t="s">
        <v>1549</v>
      </c>
      <c r="G1955" s="5">
        <v>20</v>
      </c>
      <c r="H1955" s="5">
        <v>25.25</v>
      </c>
      <c r="I1955" s="5">
        <v>505</v>
      </c>
      <c r="J1955" s="5">
        <v>19215.25</v>
      </c>
      <c r="K1955" s="3" t="str" cm="1">
        <f t="array" ref="K1955">_xlfn.LET(_xlpm.d,UPPER(TRIM(CLEAN(SUBSTITUTE(F1955,CHAR(160),"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6" spans="2:11" hidden="1" x14ac:dyDescent="0.25">
      <c r="B1956" s="20">
        <v>45797</v>
      </c>
      <c r="C1956" s="2" t="s">
        <v>1</v>
      </c>
      <c r="D1956" s="2" t="s">
        <v>1419</v>
      </c>
      <c r="E1956" s="2" t="s">
        <v>276</v>
      </c>
      <c r="F1956" s="2" t="s">
        <v>1549</v>
      </c>
      <c r="G1956" s="5">
        <v>16</v>
      </c>
      <c r="H1956" s="5">
        <v>25.25</v>
      </c>
      <c r="I1956" s="5">
        <v>404</v>
      </c>
      <c r="J1956" s="5">
        <v>19619.25</v>
      </c>
      <c r="K1956" s="3" t="str" cm="1">
        <f t="array" ref="K1956">_xlfn.LET(_xlpm.d,UPPER(TRIM(CLEAN(SUBSTITUTE(F1956,CHAR(160),"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7" spans="2:11" hidden="1" x14ac:dyDescent="0.25">
      <c r="B1957" s="20">
        <v>45797</v>
      </c>
      <c r="C1957" s="2" t="s">
        <v>1</v>
      </c>
      <c r="D1957" s="2" t="s">
        <v>1421</v>
      </c>
      <c r="E1957" s="2" t="s">
        <v>266</v>
      </c>
      <c r="F1957" s="2" t="s">
        <v>1549</v>
      </c>
      <c r="G1957" s="5">
        <v>15</v>
      </c>
      <c r="H1957" s="5">
        <v>25.25</v>
      </c>
      <c r="I1957" s="5">
        <v>378.75</v>
      </c>
      <c r="J1957" s="5">
        <v>19998</v>
      </c>
      <c r="K1957" s="3" t="str" cm="1">
        <f t="array" ref="K1957">_xlfn.LET(_xlpm.d,UPPER(TRIM(CLEAN(SUBSTITUTE(F1957,CHAR(160),"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8" spans="2:11" hidden="1" x14ac:dyDescent="0.25">
      <c r="B1958" s="20">
        <v>45797</v>
      </c>
      <c r="C1958" s="2" t="s">
        <v>1</v>
      </c>
      <c r="D1958" s="2" t="s">
        <v>553</v>
      </c>
      <c r="E1958" s="2" t="s">
        <v>141</v>
      </c>
      <c r="F1958" s="2" t="s">
        <v>1549</v>
      </c>
      <c r="G1958" s="5">
        <v>20</v>
      </c>
      <c r="H1958" s="5">
        <v>25.25</v>
      </c>
      <c r="I1958" s="5">
        <v>505</v>
      </c>
      <c r="J1958" s="5">
        <v>20503</v>
      </c>
      <c r="K1958" s="3" t="str" cm="1">
        <f t="array" ref="K1958">_xlfn.LET(_xlpm.d,UPPER(TRIM(CLEAN(SUBSTITUTE(F1958,CHAR(160),"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9" spans="2:11" hidden="1" x14ac:dyDescent="0.25">
      <c r="B1959" s="20">
        <v>45799</v>
      </c>
      <c r="C1959" s="2" t="s">
        <v>1</v>
      </c>
      <c r="D1959" s="2" t="s">
        <v>554</v>
      </c>
      <c r="E1959" s="2" t="s">
        <v>168</v>
      </c>
      <c r="F1959" s="2" t="s">
        <v>1549</v>
      </c>
      <c r="G1959" s="5">
        <v>20</v>
      </c>
      <c r="H1959" s="5">
        <v>25.25</v>
      </c>
      <c r="I1959" s="5">
        <v>505</v>
      </c>
      <c r="J1959" s="5">
        <v>21008</v>
      </c>
      <c r="K1959" s="3" t="str" cm="1">
        <f t="array" ref="K1959">_xlfn.LET(_xlpm.d,UPPER(TRIM(CLEAN(SUBSTITUTE(F1959,CHAR(160),"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60" spans="2:11" hidden="1" x14ac:dyDescent="0.25">
      <c r="B1960" s="20">
        <v>45799</v>
      </c>
      <c r="C1960" s="2" t="s">
        <v>1</v>
      </c>
      <c r="D1960" s="2" t="s">
        <v>555</v>
      </c>
      <c r="E1960" s="2" t="s">
        <v>135</v>
      </c>
      <c r="F1960" s="2" t="s">
        <v>1549</v>
      </c>
      <c r="G1960" s="5">
        <v>20</v>
      </c>
      <c r="H1960" s="5">
        <v>25.25</v>
      </c>
      <c r="I1960" s="5">
        <v>505</v>
      </c>
      <c r="J1960" s="5">
        <v>21513</v>
      </c>
      <c r="K1960" s="3" t="str" cm="1">
        <f t="array" ref="K1960">_xlfn.LET(_xlpm.d,UPPER(TRIM(CLEAN(SUBSTITUTE(F1960,CHAR(160),"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61" spans="2:11" hidden="1" x14ac:dyDescent="0.25">
      <c r="B1961" s="20">
        <v>45799</v>
      </c>
      <c r="C1961" s="2" t="s">
        <v>1</v>
      </c>
      <c r="D1961" s="2" t="s">
        <v>1423</v>
      </c>
      <c r="E1961" s="2" t="s">
        <v>151</v>
      </c>
      <c r="F1961" s="2" t="s">
        <v>1549</v>
      </c>
      <c r="G1961" s="5">
        <v>5</v>
      </c>
      <c r="H1961" s="5">
        <v>25.25</v>
      </c>
      <c r="I1961" s="5">
        <v>126.25</v>
      </c>
      <c r="J1961" s="5">
        <v>21639.25</v>
      </c>
      <c r="K1961" s="3" t="str" cm="1">
        <f t="array" ref="K1961">_xlfn.LET(_xlpm.d,UPPER(TRIM(CLEAN(SUBSTITUTE(F1961,CHAR(160),"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62" spans="2:11" hidden="1" x14ac:dyDescent="0.25">
      <c r="B1962" s="20">
        <v>45803</v>
      </c>
      <c r="C1962" s="2" t="s">
        <v>1</v>
      </c>
      <c r="D1962" s="2" t="s">
        <v>560</v>
      </c>
      <c r="E1962" s="2" t="s">
        <v>279</v>
      </c>
      <c r="F1962" s="2" t="s">
        <v>1549</v>
      </c>
      <c r="G1962" s="5">
        <v>10</v>
      </c>
      <c r="H1962" s="5">
        <v>25.25</v>
      </c>
      <c r="I1962" s="5">
        <v>252.5</v>
      </c>
      <c r="J1962" s="5">
        <v>21891.75</v>
      </c>
      <c r="K1962" s="3" t="str" cm="1">
        <f t="array" ref="K1962">_xlfn.LET(_xlpm.d,UPPER(TRIM(CLEAN(SUBSTITUTE(F1962,CHAR(160),"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63" spans="2:11" hidden="1" x14ac:dyDescent="0.25">
      <c r="B1963" s="20">
        <v>45804</v>
      </c>
      <c r="C1963" s="2" t="s">
        <v>1</v>
      </c>
      <c r="D1963" s="2" t="s">
        <v>561</v>
      </c>
      <c r="E1963" s="2" t="s">
        <v>158</v>
      </c>
      <c r="F1963" s="2" t="s">
        <v>1549</v>
      </c>
      <c r="G1963" s="5">
        <v>20</v>
      </c>
      <c r="H1963" s="5">
        <v>25.25</v>
      </c>
      <c r="I1963" s="5">
        <v>505</v>
      </c>
      <c r="J1963" s="5">
        <v>22396.75</v>
      </c>
      <c r="K1963" s="3" t="str" cm="1">
        <f t="array" ref="K1963">_xlfn.LET(_xlpm.d,UPPER(TRIM(CLEAN(SUBSTITUTE(F1963,CHAR(160),"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64" spans="2:11" hidden="1" x14ac:dyDescent="0.25">
      <c r="B1964" s="20">
        <v>45804</v>
      </c>
      <c r="C1964" s="2" t="s">
        <v>1</v>
      </c>
      <c r="D1964" s="2" t="s">
        <v>561</v>
      </c>
      <c r="E1964" s="2" t="s">
        <v>158</v>
      </c>
      <c r="F1964" s="2" t="s">
        <v>1549</v>
      </c>
      <c r="G1964" s="5">
        <v>12</v>
      </c>
      <c r="H1964" s="5">
        <v>25.25</v>
      </c>
      <c r="I1964" s="5">
        <v>303</v>
      </c>
      <c r="J1964" s="5">
        <v>22699.75</v>
      </c>
      <c r="K1964" s="3" t="str" cm="1">
        <f t="array" ref="K1964">_xlfn.LET(_xlpm.d,UPPER(TRIM(CLEAN(SUBSTITUTE(F1964,CHAR(160),"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65" spans="2:11" hidden="1" x14ac:dyDescent="0.25">
      <c r="B1965" s="20">
        <v>45804</v>
      </c>
      <c r="C1965" s="2" t="s">
        <v>1</v>
      </c>
      <c r="D1965" s="2" t="s">
        <v>562</v>
      </c>
      <c r="E1965" s="2" t="s">
        <v>141</v>
      </c>
      <c r="F1965" s="2" t="s">
        <v>1549</v>
      </c>
      <c r="G1965" s="5">
        <v>10</v>
      </c>
      <c r="H1965" s="5">
        <v>25.25</v>
      </c>
      <c r="I1965" s="5">
        <v>252.5</v>
      </c>
      <c r="J1965" s="5">
        <v>22952.25</v>
      </c>
      <c r="K1965" s="3" t="str" cm="1">
        <f t="array" ref="K1965">_xlfn.LET(_xlpm.d,UPPER(TRIM(CLEAN(SUBSTITUTE(F1965,CHAR(160),"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66" spans="2:11" hidden="1" x14ac:dyDescent="0.25">
      <c r="B1966" s="20">
        <v>45804</v>
      </c>
      <c r="C1966" s="2" t="s">
        <v>1</v>
      </c>
      <c r="D1966" s="2" t="s">
        <v>565</v>
      </c>
      <c r="E1966" s="2" t="s">
        <v>162</v>
      </c>
      <c r="F1966" s="2" t="s">
        <v>1549</v>
      </c>
      <c r="G1966" s="5">
        <v>25</v>
      </c>
      <c r="H1966" s="5">
        <v>25.25</v>
      </c>
      <c r="I1966" s="5">
        <v>631.25</v>
      </c>
      <c r="J1966" s="5">
        <v>23583.5</v>
      </c>
      <c r="K1966" s="3" t="str" cm="1">
        <f t="array" ref="K1966">_xlfn.LET(_xlpm.d,UPPER(TRIM(CLEAN(SUBSTITUTE(F1966,CHAR(160),"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67" spans="2:11" hidden="1" x14ac:dyDescent="0.25">
      <c r="B1967" s="20">
        <v>45806</v>
      </c>
      <c r="C1967" s="2" t="s">
        <v>1</v>
      </c>
      <c r="D1967" s="2" t="s">
        <v>1427</v>
      </c>
      <c r="E1967" s="2" t="s">
        <v>160</v>
      </c>
      <c r="F1967" s="2" t="s">
        <v>1549</v>
      </c>
      <c r="G1967" s="5">
        <v>15</v>
      </c>
      <c r="H1967" s="5">
        <v>25.25</v>
      </c>
      <c r="I1967" s="5">
        <v>378.75</v>
      </c>
      <c r="J1967" s="5">
        <v>23962.25</v>
      </c>
      <c r="K1967" s="3" t="str" cm="1">
        <f t="array" ref="K1967">_xlfn.LET(_xlpm.d,UPPER(TRIM(CLEAN(SUBSTITUTE(F1967,CHAR(160),"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68" spans="2:11" hidden="1" x14ac:dyDescent="0.25">
      <c r="B1968" s="20">
        <v>45806</v>
      </c>
      <c r="C1968" s="2" t="s">
        <v>1</v>
      </c>
      <c r="D1968" s="2" t="s">
        <v>566</v>
      </c>
      <c r="E1968" s="2" t="s">
        <v>180</v>
      </c>
      <c r="F1968" s="2" t="s">
        <v>1549</v>
      </c>
      <c r="G1968" s="5">
        <v>20</v>
      </c>
      <c r="H1968" s="5">
        <v>25.25</v>
      </c>
      <c r="I1968" s="5">
        <v>505</v>
      </c>
      <c r="J1968" s="5">
        <v>24467.25</v>
      </c>
      <c r="K1968" s="3" t="str" cm="1">
        <f t="array" ref="K1968">_xlfn.LET(_xlpm.d,UPPER(TRIM(CLEAN(SUBSTITUTE(F1968,CHAR(160),"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69" spans="2:11" hidden="1" x14ac:dyDescent="0.25">
      <c r="B1969" s="20">
        <v>45859</v>
      </c>
      <c r="C1969" s="2" t="s">
        <v>1</v>
      </c>
      <c r="D1969" s="2" t="s">
        <v>1562</v>
      </c>
      <c r="E1969" s="2" t="s">
        <v>180</v>
      </c>
      <c r="F1969" s="2" t="s">
        <v>1549</v>
      </c>
      <c r="G1969" s="5">
        <v>6</v>
      </c>
      <c r="H1969" s="5">
        <v>25.25</v>
      </c>
      <c r="I1969" s="5">
        <v>151.5</v>
      </c>
      <c r="J1969" s="5">
        <v>24618.75</v>
      </c>
      <c r="K1969" s="3" t="str" cm="1">
        <f t="array" ref="K1969">_xlfn.LET(_xlpm.d,UPPER(TRIM(CLEAN(SUBSTITUTE(F1969,CHAR(160),"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70" spans="2:11" hidden="1" x14ac:dyDescent="0.25">
      <c r="B1970" s="20">
        <v>45896</v>
      </c>
      <c r="C1970" s="2" t="s">
        <v>1</v>
      </c>
      <c r="D1970" s="2" t="s">
        <v>664</v>
      </c>
      <c r="E1970" s="2" t="s">
        <v>149</v>
      </c>
      <c r="F1970" s="2" t="s">
        <v>1549</v>
      </c>
      <c r="G1970" s="5">
        <v>20</v>
      </c>
      <c r="H1970" s="5">
        <v>25.25</v>
      </c>
      <c r="I1970" s="5">
        <v>505</v>
      </c>
      <c r="J1970" s="5">
        <v>25123.75</v>
      </c>
      <c r="K1970" s="3" t="str" cm="1">
        <f t="array" ref="K1970">_xlfn.LET(_xlpm.d,UPPER(TRIM(CLEAN(SUBSTITUTE(F1970,CHAR(160),"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71" spans="2:11" hidden="1" x14ac:dyDescent="0.25">
      <c r="B1971" s="20">
        <v>45898</v>
      </c>
      <c r="C1971" s="2" t="s">
        <v>1</v>
      </c>
      <c r="D1971" s="2" t="s">
        <v>668</v>
      </c>
      <c r="E1971" s="2" t="s">
        <v>236</v>
      </c>
      <c r="F1971" s="2" t="s">
        <v>1549</v>
      </c>
      <c r="G1971" s="5">
        <v>40</v>
      </c>
      <c r="H1971" s="5">
        <v>25.25</v>
      </c>
      <c r="I1971" s="5">
        <v>1010</v>
      </c>
      <c r="J1971" s="5">
        <v>26133.75</v>
      </c>
      <c r="K1971" s="3" t="str" cm="1">
        <f t="array" ref="K1971">_xlfn.LET(_xlpm.d,UPPER(TRIM(CLEAN(SUBSTITUTE(F1971,CHAR(160),"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72" spans="2:11" hidden="1" x14ac:dyDescent="0.25">
      <c r="B1972" s="20">
        <v>45898</v>
      </c>
      <c r="C1972" s="2" t="s">
        <v>1</v>
      </c>
      <c r="D1972" s="2" t="s">
        <v>670</v>
      </c>
      <c r="E1972" s="2" t="s">
        <v>154</v>
      </c>
      <c r="F1972" s="2" t="s">
        <v>1549</v>
      </c>
      <c r="G1972" s="5">
        <v>40</v>
      </c>
      <c r="H1972" s="5">
        <v>25.25</v>
      </c>
      <c r="I1972" s="5">
        <v>1010</v>
      </c>
      <c r="J1972" s="5">
        <v>27143.75</v>
      </c>
      <c r="K1972" s="3" t="str" cm="1">
        <f t="array" ref="K1972">_xlfn.LET(_xlpm.d,UPPER(TRIM(CLEAN(SUBSTITUTE(F1972,CHAR(160),"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73" spans="2:11" hidden="1" x14ac:dyDescent="0.25">
      <c r="B1973" s="20">
        <v>45901</v>
      </c>
      <c r="C1973" s="2" t="s">
        <v>1</v>
      </c>
      <c r="D1973" s="2" t="s">
        <v>1533</v>
      </c>
      <c r="E1973" s="2" t="s">
        <v>279</v>
      </c>
      <c r="F1973" s="2" t="s">
        <v>1549</v>
      </c>
      <c r="G1973" s="5">
        <v>15</v>
      </c>
      <c r="H1973" s="5">
        <v>25.25</v>
      </c>
      <c r="I1973" s="5">
        <v>378.75</v>
      </c>
      <c r="J1973" s="5">
        <v>27522.5</v>
      </c>
      <c r="K1973" s="3" t="str" cm="1">
        <f t="array" ref="K1973">_xlfn.LET(_xlpm.d,UPPER(TRIM(CLEAN(SUBSTITUTE(F1973,CHAR(160),"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74" spans="2:11" hidden="1" x14ac:dyDescent="0.25">
      <c r="B1974" s="20">
        <v>45901</v>
      </c>
      <c r="C1974" s="2" t="s">
        <v>1</v>
      </c>
      <c r="D1974" s="2" t="s">
        <v>674</v>
      </c>
      <c r="E1974" s="2" t="s">
        <v>158</v>
      </c>
      <c r="F1974" s="2" t="s">
        <v>1549</v>
      </c>
      <c r="G1974" s="5">
        <v>20</v>
      </c>
      <c r="H1974" s="5">
        <v>25.25</v>
      </c>
      <c r="I1974" s="5">
        <v>505</v>
      </c>
      <c r="J1974" s="5">
        <v>28027.5</v>
      </c>
      <c r="K1974" s="3" t="str" cm="1">
        <f t="array" ref="K1974">_xlfn.LET(_xlpm.d,UPPER(TRIM(CLEAN(SUBSTITUTE(F1974,CHAR(160),"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75" spans="2:11" hidden="1" x14ac:dyDescent="0.25">
      <c r="B1975" s="20">
        <v>45902</v>
      </c>
      <c r="C1975" s="2" t="s">
        <v>1</v>
      </c>
      <c r="D1975" s="2" t="s">
        <v>1433</v>
      </c>
      <c r="E1975" s="2" t="s">
        <v>162</v>
      </c>
      <c r="F1975" s="2" t="s">
        <v>1549</v>
      </c>
      <c r="G1975" s="5">
        <v>60</v>
      </c>
      <c r="H1975" s="5">
        <v>25.25</v>
      </c>
      <c r="I1975" s="5">
        <v>1515</v>
      </c>
      <c r="J1975" s="5">
        <v>29542.5</v>
      </c>
      <c r="K1975" s="3" t="str" cm="1">
        <f t="array" ref="K1975">_xlfn.LET(_xlpm.d,UPPER(TRIM(CLEAN(SUBSTITUTE(F1975,CHAR(160),"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76" spans="2:11" hidden="1" x14ac:dyDescent="0.25">
      <c r="B1976" s="20">
        <v>45929</v>
      </c>
      <c r="C1976" s="2" t="s">
        <v>1</v>
      </c>
      <c r="D1976" s="2" t="s">
        <v>1437</v>
      </c>
      <c r="E1976" s="2" t="s">
        <v>135</v>
      </c>
      <c r="F1976" s="2" t="s">
        <v>1549</v>
      </c>
      <c r="G1976" s="5">
        <v>25</v>
      </c>
      <c r="H1976" s="5">
        <v>25.25</v>
      </c>
      <c r="I1976" s="5">
        <v>631.25</v>
      </c>
      <c r="J1976" s="5">
        <v>30173.75</v>
      </c>
      <c r="K1976" s="3" t="str" cm="1">
        <f t="array" ref="K1976">_xlfn.LET(_xlpm.d,UPPER(TRIM(CLEAN(SUBSTITUTE(F1976,CHAR(160),"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77" spans="2:11" hidden="1" x14ac:dyDescent="0.25">
      <c r="B1977" s="20">
        <v>45930</v>
      </c>
      <c r="C1977" s="2" t="s">
        <v>1</v>
      </c>
      <c r="D1977" s="2" t="s">
        <v>1438</v>
      </c>
      <c r="E1977" s="2" t="s">
        <v>266</v>
      </c>
      <c r="F1977" s="2" t="s">
        <v>1549</v>
      </c>
      <c r="G1977" s="5">
        <v>25</v>
      </c>
      <c r="H1977" s="5">
        <v>25.25</v>
      </c>
      <c r="I1977" s="5">
        <v>631.25</v>
      </c>
      <c r="J1977" s="5">
        <v>30805</v>
      </c>
      <c r="K1977" s="3" t="str" cm="1">
        <f t="array" ref="K1977">_xlfn.LET(_xlpm.d,UPPER(TRIM(CLEAN(SUBSTITUTE(F1977,CHAR(160),"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78" spans="2:11" hidden="1" x14ac:dyDescent="0.25">
      <c r="B1978" s="20">
        <v>45930</v>
      </c>
      <c r="C1978" s="2" t="s">
        <v>1</v>
      </c>
      <c r="D1978" s="2" t="s">
        <v>1130</v>
      </c>
      <c r="E1978" s="2" t="s">
        <v>273</v>
      </c>
      <c r="F1978" s="2" t="s">
        <v>1549</v>
      </c>
      <c r="G1978" s="5">
        <v>25</v>
      </c>
      <c r="H1978" s="5">
        <v>25.25</v>
      </c>
      <c r="I1978" s="5">
        <v>631.25</v>
      </c>
      <c r="J1978" s="5">
        <v>31436.25</v>
      </c>
      <c r="K1978" s="3" t="str" cm="1">
        <f t="array" ref="K1978">_xlfn.LET(_xlpm.d,UPPER(TRIM(CLEAN(SUBSTITUTE(F1978,CHAR(160),"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79" spans="2:11" hidden="1" x14ac:dyDescent="0.25">
      <c r="B1979" s="20">
        <v>45930</v>
      </c>
      <c r="C1979" s="2" t="s">
        <v>1</v>
      </c>
      <c r="D1979" s="2" t="s">
        <v>1439</v>
      </c>
      <c r="E1979" s="2" t="s">
        <v>158</v>
      </c>
      <c r="F1979" s="2" t="s">
        <v>1549</v>
      </c>
      <c r="G1979" s="5">
        <v>25</v>
      </c>
      <c r="H1979" s="5">
        <v>25.25</v>
      </c>
      <c r="I1979" s="5">
        <v>631.25</v>
      </c>
      <c r="J1979" s="5">
        <v>32067.5</v>
      </c>
      <c r="K1979" s="3" t="str" cm="1">
        <f t="array" ref="K1979">_xlfn.LET(_xlpm.d,UPPER(TRIM(CLEAN(SUBSTITUTE(F1979,CHAR(160),"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80" spans="2:11" hidden="1" x14ac:dyDescent="0.25">
      <c r="B1980" s="20">
        <v>45930</v>
      </c>
      <c r="C1980" s="2" t="s">
        <v>1</v>
      </c>
      <c r="D1980" s="2" t="s">
        <v>1131</v>
      </c>
      <c r="E1980" s="2" t="s">
        <v>156</v>
      </c>
      <c r="F1980" s="2" t="s">
        <v>1549</v>
      </c>
      <c r="G1980" s="5">
        <v>20</v>
      </c>
      <c r="H1980" s="5">
        <v>25.25</v>
      </c>
      <c r="I1980" s="5">
        <v>505</v>
      </c>
      <c r="J1980" s="5">
        <v>32572.5</v>
      </c>
      <c r="K1980" s="3" t="str" cm="1">
        <f t="array" ref="K1980">_xlfn.LET(_xlpm.d,UPPER(TRIM(CLEAN(SUBSTITUTE(F1980,CHAR(160),"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81" spans="2:11" hidden="1" x14ac:dyDescent="0.25">
      <c r="B1981" s="20">
        <v>45930</v>
      </c>
      <c r="C1981" s="2" t="s">
        <v>1</v>
      </c>
      <c r="D1981" s="2" t="s">
        <v>1440</v>
      </c>
      <c r="E1981" s="2" t="s">
        <v>141</v>
      </c>
      <c r="F1981" s="2" t="s">
        <v>1549</v>
      </c>
      <c r="G1981" s="5">
        <v>25</v>
      </c>
      <c r="H1981" s="5">
        <v>25.25</v>
      </c>
      <c r="I1981" s="5">
        <v>631.25</v>
      </c>
      <c r="J1981" s="5">
        <v>33203.75</v>
      </c>
      <c r="K1981" s="3" t="str" cm="1">
        <f t="array" ref="K1981">_xlfn.LET(_xlpm.d,UPPER(TRIM(CLEAN(SUBSTITUTE(F1981,CHAR(160),"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82" spans="2:11" hidden="1" x14ac:dyDescent="0.25">
      <c r="B1982" s="20">
        <v>45930</v>
      </c>
      <c r="C1982" s="2" t="s">
        <v>1</v>
      </c>
      <c r="D1982" s="2" t="s">
        <v>1441</v>
      </c>
      <c r="E1982" s="2" t="s">
        <v>147</v>
      </c>
      <c r="F1982" s="2" t="s">
        <v>1549</v>
      </c>
      <c r="G1982" s="5">
        <v>25</v>
      </c>
      <c r="H1982" s="5">
        <v>25.25</v>
      </c>
      <c r="I1982" s="5">
        <v>631.25</v>
      </c>
      <c r="J1982" s="5">
        <v>33835</v>
      </c>
      <c r="K1982" s="3" t="str" cm="1">
        <f t="array" ref="K1982">_xlfn.LET(_xlpm.d,UPPER(TRIM(CLEAN(SUBSTITUTE(F1982,CHAR(160),"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83" spans="2:11" hidden="1" x14ac:dyDescent="0.25">
      <c r="B1983" s="20">
        <v>45932</v>
      </c>
      <c r="C1983" s="2" t="s">
        <v>1</v>
      </c>
      <c r="D1983" s="2" t="s">
        <v>1547</v>
      </c>
      <c r="E1983" s="2" t="s">
        <v>135</v>
      </c>
      <c r="F1983" s="2" t="s">
        <v>1549</v>
      </c>
      <c r="G1983" s="5">
        <v>10</v>
      </c>
      <c r="H1983" s="5">
        <v>25.25</v>
      </c>
      <c r="I1983" s="5">
        <v>252.5</v>
      </c>
      <c r="J1983" s="5">
        <v>34087.5</v>
      </c>
      <c r="K1983" s="3" t="str" cm="1">
        <f t="array" ref="K1983">_xlfn.LET(_xlpm.d,UPPER(TRIM(CLEAN(SUBSTITUTE(F1983,CHAR(160),"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84" spans="2:11" hidden="1" x14ac:dyDescent="0.25">
      <c r="B1984" s="20">
        <v>45932</v>
      </c>
      <c r="C1984" s="2" t="s">
        <v>1</v>
      </c>
      <c r="D1984" s="2" t="s">
        <v>1132</v>
      </c>
      <c r="E1984" s="2" t="s">
        <v>192</v>
      </c>
      <c r="F1984" s="2" t="s">
        <v>1549</v>
      </c>
      <c r="G1984" s="5">
        <v>25</v>
      </c>
      <c r="H1984" s="5">
        <v>25.25</v>
      </c>
      <c r="I1984" s="5">
        <v>631.25</v>
      </c>
      <c r="J1984" s="5">
        <v>34718.75</v>
      </c>
      <c r="K1984" s="3" t="str" cm="1">
        <f t="array" ref="K1984">_xlfn.LET(_xlpm.d,UPPER(TRIM(CLEAN(SUBSTITUTE(F1984,CHAR(160),"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85" spans="2:11" hidden="1" x14ac:dyDescent="0.25">
      <c r="B1985" s="20">
        <v>45932</v>
      </c>
      <c r="C1985" s="2" t="s">
        <v>1</v>
      </c>
      <c r="D1985" s="2" t="s">
        <v>1134</v>
      </c>
      <c r="E1985" s="2" t="s">
        <v>149</v>
      </c>
      <c r="F1985" s="2" t="s">
        <v>1549</v>
      </c>
      <c r="G1985" s="5">
        <v>25</v>
      </c>
      <c r="H1985" s="5">
        <v>25.25</v>
      </c>
      <c r="I1985" s="5">
        <v>631.25</v>
      </c>
      <c r="J1985" s="5">
        <v>35350</v>
      </c>
      <c r="K1985" s="3" t="str" cm="1">
        <f t="array" ref="K1985">_xlfn.LET(_xlpm.d,UPPER(TRIM(CLEAN(SUBSTITUTE(F1985,CHAR(160),"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86" spans="2:11" hidden="1" x14ac:dyDescent="0.25">
      <c r="B1986" s="20">
        <v>45932</v>
      </c>
      <c r="C1986" s="2" t="s">
        <v>1</v>
      </c>
      <c r="D1986" s="2" t="s">
        <v>1442</v>
      </c>
      <c r="E1986" s="2" t="s">
        <v>279</v>
      </c>
      <c r="F1986" s="2" t="s">
        <v>1549</v>
      </c>
      <c r="G1986" s="5">
        <v>10</v>
      </c>
      <c r="H1986" s="5">
        <v>25.25</v>
      </c>
      <c r="I1986" s="5">
        <v>252.5</v>
      </c>
      <c r="J1986" s="5">
        <v>35602.5</v>
      </c>
      <c r="K1986" s="3" t="str" cm="1">
        <f t="array" ref="K1986">_xlfn.LET(_xlpm.d,UPPER(TRIM(CLEAN(SUBSTITUTE(F1986,CHAR(160),"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87" spans="2:11" hidden="1" x14ac:dyDescent="0.25">
      <c r="B1987" s="20">
        <v>45933</v>
      </c>
      <c r="C1987" s="2" t="s">
        <v>1</v>
      </c>
      <c r="D1987" s="2" t="s">
        <v>1443</v>
      </c>
      <c r="E1987" s="2" t="s">
        <v>238</v>
      </c>
      <c r="F1987" s="2" t="s">
        <v>1549</v>
      </c>
      <c r="G1987" s="5">
        <v>15</v>
      </c>
      <c r="H1987" s="5">
        <v>25.25</v>
      </c>
      <c r="I1987" s="5">
        <v>378.75</v>
      </c>
      <c r="J1987" s="5">
        <v>35981.25</v>
      </c>
      <c r="K1987" s="3" t="str" cm="1">
        <f t="array" ref="K1987">_xlfn.LET(_xlpm.d,UPPER(TRIM(CLEAN(SUBSTITUTE(F1987,CHAR(160),"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88" spans="2:11" hidden="1" x14ac:dyDescent="0.25">
      <c r="B1988" s="20">
        <v>45933</v>
      </c>
      <c r="C1988" s="2" t="s">
        <v>1</v>
      </c>
      <c r="D1988" s="2" t="s">
        <v>1444</v>
      </c>
      <c r="E1988" s="2" t="s">
        <v>236</v>
      </c>
      <c r="F1988" s="2" t="s">
        <v>1549</v>
      </c>
      <c r="G1988" s="5">
        <v>25</v>
      </c>
      <c r="H1988" s="5">
        <v>25.25</v>
      </c>
      <c r="I1988" s="5">
        <v>631.25</v>
      </c>
      <c r="J1988" s="5">
        <v>36612.5</v>
      </c>
      <c r="K1988" s="3" t="str" cm="1">
        <f t="array" ref="K1988">_xlfn.LET(_xlpm.d,UPPER(TRIM(CLEAN(SUBSTITUTE(F1988,CHAR(160),"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89" spans="2:11" hidden="1" x14ac:dyDescent="0.25">
      <c r="B1989" s="20">
        <v>45937</v>
      </c>
      <c r="C1989" s="2" t="s">
        <v>1</v>
      </c>
      <c r="D1989" s="2" t="s">
        <v>1445</v>
      </c>
      <c r="E1989" s="2" t="s">
        <v>156</v>
      </c>
      <c r="F1989" s="2" t="s">
        <v>1549</v>
      </c>
      <c r="G1989" s="5">
        <v>10</v>
      </c>
      <c r="H1989" s="5">
        <v>25.25</v>
      </c>
      <c r="I1989" s="5">
        <v>252.5</v>
      </c>
      <c r="J1989" s="5">
        <v>36865</v>
      </c>
      <c r="K1989" s="3" t="str" cm="1">
        <f t="array" ref="K1989">_xlfn.LET(_xlpm.d,UPPER(TRIM(CLEAN(SUBSTITUTE(F1989,CHAR(160),"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90" spans="2:11" hidden="1" x14ac:dyDescent="0.25">
      <c r="B1990" s="20">
        <v>45937</v>
      </c>
      <c r="C1990" s="2" t="s">
        <v>1</v>
      </c>
      <c r="D1990" s="2" t="s">
        <v>1446</v>
      </c>
      <c r="E1990" s="2" t="s">
        <v>158</v>
      </c>
      <c r="F1990" s="2" t="s">
        <v>1549</v>
      </c>
      <c r="G1990" s="5">
        <v>20</v>
      </c>
      <c r="H1990" s="5">
        <v>25.25</v>
      </c>
      <c r="I1990" s="5">
        <v>505</v>
      </c>
      <c r="J1990" s="5">
        <v>37370</v>
      </c>
      <c r="K1990" s="3" t="str" cm="1">
        <f t="array" ref="K1990">_xlfn.LET(_xlpm.d,UPPER(TRIM(CLEAN(SUBSTITUTE(F1990,CHAR(160),"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91" spans="2:11" hidden="1" x14ac:dyDescent="0.25">
      <c r="B1991" s="20">
        <v>45937</v>
      </c>
      <c r="C1991" s="2" t="s">
        <v>1</v>
      </c>
      <c r="D1991" s="2" t="s">
        <v>1447</v>
      </c>
      <c r="E1991" s="2" t="s">
        <v>273</v>
      </c>
      <c r="F1991" s="2" t="s">
        <v>1549</v>
      </c>
      <c r="G1991" s="5">
        <v>20</v>
      </c>
      <c r="H1991" s="5">
        <v>25.25</v>
      </c>
      <c r="I1991" s="5">
        <v>505</v>
      </c>
      <c r="J1991" s="5">
        <v>37875</v>
      </c>
      <c r="K1991" s="3" t="str" cm="1">
        <f t="array" ref="K1991">_xlfn.LET(_xlpm.d,UPPER(TRIM(CLEAN(SUBSTITUTE(F1991,CHAR(160),"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92" spans="2:11" hidden="1" x14ac:dyDescent="0.25">
      <c r="B1992" s="20">
        <v>45937</v>
      </c>
      <c r="C1992" s="2" t="s">
        <v>1</v>
      </c>
      <c r="D1992" s="2" t="s">
        <v>1448</v>
      </c>
      <c r="E1992" s="2" t="s">
        <v>141</v>
      </c>
      <c r="F1992" s="2" t="s">
        <v>1549</v>
      </c>
      <c r="G1992" s="5">
        <v>25</v>
      </c>
      <c r="H1992" s="5">
        <v>25.25</v>
      </c>
      <c r="I1992" s="5">
        <v>631.25</v>
      </c>
      <c r="J1992" s="5">
        <v>38506.25</v>
      </c>
      <c r="K1992" s="3" t="str" cm="1">
        <f t="array" ref="K1992">_xlfn.LET(_xlpm.d,UPPER(TRIM(CLEAN(SUBSTITUTE(F1992,CHAR(160),"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93" spans="2:11" hidden="1" x14ac:dyDescent="0.25">
      <c r="B1993" s="20">
        <v>45937</v>
      </c>
      <c r="C1993" s="2" t="s">
        <v>1</v>
      </c>
      <c r="D1993" s="2" t="s">
        <v>1449</v>
      </c>
      <c r="E1993" s="2" t="s">
        <v>266</v>
      </c>
      <c r="F1993" s="2" t="s">
        <v>1549</v>
      </c>
      <c r="G1993" s="5">
        <v>12</v>
      </c>
      <c r="H1993" s="5">
        <v>25.25</v>
      </c>
      <c r="I1993" s="5">
        <v>303</v>
      </c>
      <c r="J1993" s="5">
        <v>38809.25</v>
      </c>
      <c r="K1993" s="3" t="str" cm="1">
        <f t="array" ref="K1993">_xlfn.LET(_xlpm.d,UPPER(TRIM(CLEAN(SUBSTITUTE(F1993,CHAR(160),"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94" spans="2:11" hidden="1" x14ac:dyDescent="0.25">
      <c r="B1994" s="20">
        <v>45938</v>
      </c>
      <c r="C1994" s="2" t="s">
        <v>1</v>
      </c>
      <c r="D1994" s="2" t="s">
        <v>1450</v>
      </c>
      <c r="E1994" s="2" t="s">
        <v>261</v>
      </c>
      <c r="F1994" s="2" t="s">
        <v>1549</v>
      </c>
      <c r="G1994" s="5">
        <v>10</v>
      </c>
      <c r="H1994" s="5">
        <v>25.25</v>
      </c>
      <c r="I1994" s="5">
        <v>252.5</v>
      </c>
      <c r="J1994" s="5">
        <v>39061.75</v>
      </c>
      <c r="K1994" s="3" t="str" cm="1">
        <f t="array" ref="K1994">_xlfn.LET(_xlpm.d,UPPER(TRIM(CLEAN(SUBSTITUTE(F1994,CHAR(160),"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95" spans="2:11" hidden="1" x14ac:dyDescent="0.25">
      <c r="B1995" s="20">
        <v>45939</v>
      </c>
      <c r="C1995" s="2" t="s">
        <v>1</v>
      </c>
      <c r="D1995" s="2" t="s">
        <v>1451</v>
      </c>
      <c r="E1995" s="2" t="s">
        <v>135</v>
      </c>
      <c r="F1995" s="2" t="s">
        <v>1549</v>
      </c>
      <c r="G1995" s="5">
        <v>10</v>
      </c>
      <c r="H1995" s="5">
        <v>25.25</v>
      </c>
      <c r="I1995" s="5">
        <v>252.5</v>
      </c>
      <c r="J1995" s="5">
        <v>39314.25</v>
      </c>
      <c r="K1995" s="3" t="str" cm="1">
        <f t="array" ref="K1995">_xlfn.LET(_xlpm.d,UPPER(TRIM(CLEAN(SUBSTITUTE(F1995,CHAR(160),"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96" spans="2:11" hidden="1" x14ac:dyDescent="0.25">
      <c r="B1996" s="20">
        <v>45939</v>
      </c>
      <c r="C1996" s="2" t="s">
        <v>1</v>
      </c>
      <c r="D1996" s="2" t="s">
        <v>1452</v>
      </c>
      <c r="E1996" s="2" t="s">
        <v>168</v>
      </c>
      <c r="F1996" s="2" t="s">
        <v>1549</v>
      </c>
      <c r="G1996" s="5">
        <v>30</v>
      </c>
      <c r="H1996" s="5">
        <v>25.25</v>
      </c>
      <c r="I1996" s="5">
        <v>757.5</v>
      </c>
      <c r="J1996" s="5">
        <v>40071.75</v>
      </c>
      <c r="K1996" s="3" t="str" cm="1">
        <f t="array" ref="K1996">_xlfn.LET(_xlpm.d,UPPER(TRIM(CLEAN(SUBSTITUTE(F1996,CHAR(160),"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97" spans="2:11" hidden="1" x14ac:dyDescent="0.25">
      <c r="B1997" s="20">
        <v>45939</v>
      </c>
      <c r="C1997" s="2" t="s">
        <v>1</v>
      </c>
      <c r="D1997" s="2" t="s">
        <v>1453</v>
      </c>
      <c r="E1997" s="2" t="s">
        <v>180</v>
      </c>
      <c r="F1997" s="2" t="s">
        <v>1549</v>
      </c>
      <c r="G1997" s="5">
        <v>19</v>
      </c>
      <c r="H1997" s="5">
        <v>25.25</v>
      </c>
      <c r="I1997" s="5">
        <v>479.75</v>
      </c>
      <c r="J1997" s="5">
        <v>40551.5</v>
      </c>
      <c r="K1997" s="3" t="str" cm="1">
        <f t="array" ref="K1997">_xlfn.LET(_xlpm.d,UPPER(TRIM(CLEAN(SUBSTITUTE(F1997,CHAR(160),"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98" spans="2:11" hidden="1" x14ac:dyDescent="0.25">
      <c r="B1998" s="20">
        <v>45939</v>
      </c>
      <c r="C1998" s="2" t="s">
        <v>1</v>
      </c>
      <c r="D1998" s="2" t="s">
        <v>1454</v>
      </c>
      <c r="E1998" s="2" t="s">
        <v>192</v>
      </c>
      <c r="F1998" s="2" t="s">
        <v>1549</v>
      </c>
      <c r="G1998" s="5">
        <v>30</v>
      </c>
      <c r="H1998" s="5">
        <v>25.25</v>
      </c>
      <c r="I1998" s="5">
        <v>757.5</v>
      </c>
      <c r="J1998" s="5">
        <v>41309</v>
      </c>
      <c r="K1998" s="3" t="str" cm="1">
        <f t="array" ref="K1998">_xlfn.LET(_xlpm.d,UPPER(TRIM(CLEAN(SUBSTITUTE(F1998,CHAR(160),"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99" spans="2:11" hidden="1" x14ac:dyDescent="0.25">
      <c r="B1999" s="20">
        <v>45940</v>
      </c>
      <c r="C1999" s="2" t="s">
        <v>1</v>
      </c>
      <c r="D1999" s="2" t="s">
        <v>1455</v>
      </c>
      <c r="E1999" s="2" t="s">
        <v>154</v>
      </c>
      <c r="F1999" s="2" t="s">
        <v>1549</v>
      </c>
      <c r="G1999" s="5">
        <v>6</v>
      </c>
      <c r="H1999" s="5">
        <v>25.25</v>
      </c>
      <c r="I1999" s="5">
        <v>151.5</v>
      </c>
      <c r="J1999" s="5">
        <v>41460.5</v>
      </c>
      <c r="K1999" s="3" t="str" cm="1">
        <f t="array" ref="K1999">_xlfn.LET(_xlpm.d,UPPER(TRIM(CLEAN(SUBSTITUTE(F1999,CHAR(160),"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00" spans="2:11" hidden="1" x14ac:dyDescent="0.25">
      <c r="B2000" s="20">
        <v>45940</v>
      </c>
      <c r="C2000" s="2" t="s">
        <v>1</v>
      </c>
      <c r="D2000" s="2" t="s">
        <v>1457</v>
      </c>
      <c r="E2000" s="2" t="s">
        <v>288</v>
      </c>
      <c r="F2000" s="2" t="s">
        <v>1549</v>
      </c>
      <c r="G2000" s="5">
        <v>15</v>
      </c>
      <c r="H2000" s="5">
        <v>25.25</v>
      </c>
      <c r="I2000" s="5">
        <v>378.75</v>
      </c>
      <c r="J2000" s="5">
        <v>41839.25</v>
      </c>
      <c r="K2000" s="3" t="str" cm="1">
        <f t="array" ref="K2000">_xlfn.LET(_xlpm.d,UPPER(TRIM(CLEAN(SUBSTITUTE(F2000,CHAR(160),"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01" spans="2:11" hidden="1" x14ac:dyDescent="0.25">
      <c r="B2001" s="20">
        <v>45944</v>
      </c>
      <c r="C2001" s="2" t="s">
        <v>1</v>
      </c>
      <c r="D2001" s="2" t="s">
        <v>1458</v>
      </c>
      <c r="E2001" s="2" t="s">
        <v>143</v>
      </c>
      <c r="F2001" s="2" t="s">
        <v>1549</v>
      </c>
      <c r="G2001" s="5">
        <v>15</v>
      </c>
      <c r="H2001" s="5">
        <v>25.25</v>
      </c>
      <c r="I2001" s="5">
        <v>378.75</v>
      </c>
      <c r="J2001" s="5">
        <v>42218</v>
      </c>
      <c r="K2001" s="3" t="str" cm="1">
        <f t="array" ref="K2001">_xlfn.LET(_xlpm.d,UPPER(TRIM(CLEAN(SUBSTITUTE(F2001,CHAR(160),"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02" spans="2:11" hidden="1" x14ac:dyDescent="0.25">
      <c r="B2002" s="20">
        <v>45944</v>
      </c>
      <c r="C2002" s="2" t="s">
        <v>1</v>
      </c>
      <c r="D2002" s="2" t="s">
        <v>1276</v>
      </c>
      <c r="E2002" s="2" t="s">
        <v>156</v>
      </c>
      <c r="F2002" s="2" t="s">
        <v>1549</v>
      </c>
      <c r="G2002" s="5">
        <v>20</v>
      </c>
      <c r="H2002" s="5">
        <v>25.25</v>
      </c>
      <c r="I2002" s="5">
        <v>505</v>
      </c>
      <c r="J2002" s="5">
        <v>42723</v>
      </c>
      <c r="K2002" s="3" t="str" cm="1">
        <f t="array" ref="K2002">_xlfn.LET(_xlpm.d,UPPER(TRIM(CLEAN(SUBSTITUTE(F2002,CHAR(160),"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03" spans="2:11" hidden="1" x14ac:dyDescent="0.25">
      <c r="B2003" s="20">
        <v>45944</v>
      </c>
      <c r="C2003" s="2" t="s">
        <v>1</v>
      </c>
      <c r="D2003" s="2" t="s">
        <v>1278</v>
      </c>
      <c r="E2003" s="2" t="s">
        <v>158</v>
      </c>
      <c r="F2003" s="2" t="s">
        <v>1549</v>
      </c>
      <c r="G2003" s="5">
        <v>5</v>
      </c>
      <c r="H2003" s="5">
        <v>25.25</v>
      </c>
      <c r="I2003" s="5">
        <v>126.25</v>
      </c>
      <c r="J2003" s="5">
        <v>42849.25</v>
      </c>
      <c r="K2003" s="3" t="str" cm="1">
        <f t="array" ref="K2003">_xlfn.LET(_xlpm.d,UPPER(TRIM(CLEAN(SUBSTITUTE(F2003,CHAR(160),"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04" spans="2:11" hidden="1" x14ac:dyDescent="0.25">
      <c r="B2004" s="20">
        <v>45968</v>
      </c>
      <c r="C2004" s="2" t="s">
        <v>1</v>
      </c>
      <c r="D2004" s="2" t="s">
        <v>1165</v>
      </c>
      <c r="E2004" s="2" t="s">
        <v>154</v>
      </c>
      <c r="F2004" s="2" t="s">
        <v>1549</v>
      </c>
      <c r="G2004" s="5">
        <v>10</v>
      </c>
      <c r="H2004" s="5">
        <v>25.25</v>
      </c>
      <c r="I2004" s="5">
        <v>252.5</v>
      </c>
      <c r="J2004" s="5">
        <v>43101.75</v>
      </c>
      <c r="K2004" s="3" t="str" cm="1">
        <f t="array" ref="K2004">_xlfn.LET(_xlpm.d,UPPER(TRIM(CLEAN(SUBSTITUTE(F2004,CHAR(160),"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05" spans="2:11" hidden="1" x14ac:dyDescent="0.25">
      <c r="B2005" s="20">
        <v>45972</v>
      </c>
      <c r="C2005" s="2" t="s">
        <v>1</v>
      </c>
      <c r="D2005" s="2" t="s">
        <v>1563</v>
      </c>
      <c r="E2005" s="2" t="s">
        <v>141</v>
      </c>
      <c r="F2005" s="2" t="s">
        <v>1549</v>
      </c>
      <c r="G2005" s="5">
        <v>40</v>
      </c>
      <c r="H2005" s="5">
        <v>25.25</v>
      </c>
      <c r="I2005" s="5">
        <v>1010</v>
      </c>
      <c r="J2005" s="5">
        <v>44111.75</v>
      </c>
      <c r="K2005" s="3" t="str" cm="1">
        <f t="array" ref="K2005">_xlfn.LET(_xlpm.d,UPPER(TRIM(CLEAN(SUBSTITUTE(F2005,CHAR(160),"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06" spans="2:11" hidden="1" x14ac:dyDescent="0.25">
      <c r="B2006" s="20">
        <v>45973</v>
      </c>
      <c r="C2006" s="2" t="s">
        <v>1</v>
      </c>
      <c r="D2006" s="2" t="s">
        <v>1168</v>
      </c>
      <c r="E2006" s="2" t="s">
        <v>149</v>
      </c>
      <c r="F2006" s="2" t="s">
        <v>1549</v>
      </c>
      <c r="G2006" s="5">
        <v>25</v>
      </c>
      <c r="H2006" s="5">
        <v>25.25</v>
      </c>
      <c r="I2006" s="5">
        <v>631.25</v>
      </c>
      <c r="J2006" s="5">
        <v>44743</v>
      </c>
      <c r="K2006" s="3" t="str" cm="1">
        <f t="array" ref="K2006">_xlfn.LET(_xlpm.d,UPPER(TRIM(CLEAN(SUBSTITUTE(F2006,CHAR(160),"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07" spans="2:11" hidden="1" x14ac:dyDescent="0.25">
      <c r="B2007" s="20">
        <v>45974</v>
      </c>
      <c r="C2007" s="2" t="s">
        <v>1</v>
      </c>
      <c r="D2007" s="2" t="s">
        <v>1170</v>
      </c>
      <c r="E2007" s="2" t="s">
        <v>180</v>
      </c>
      <c r="F2007" s="2" t="s">
        <v>1549</v>
      </c>
      <c r="G2007" s="5">
        <v>14</v>
      </c>
      <c r="H2007" s="5">
        <v>25.25</v>
      </c>
      <c r="I2007" s="5">
        <v>353.5</v>
      </c>
      <c r="J2007" s="5">
        <v>45096.5</v>
      </c>
      <c r="K2007" s="3" t="str" cm="1">
        <f t="array" ref="K2007">_xlfn.LET(_xlpm.d,UPPER(TRIM(CLEAN(SUBSTITUTE(F2007,CHAR(160),"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08" spans="2:11" hidden="1" x14ac:dyDescent="0.25">
      <c r="B2008" s="20">
        <v>45974</v>
      </c>
      <c r="C2008" s="2" t="s">
        <v>1</v>
      </c>
      <c r="D2008" s="2" t="s">
        <v>725</v>
      </c>
      <c r="E2008" s="2" t="s">
        <v>192</v>
      </c>
      <c r="F2008" s="2" t="s">
        <v>1549</v>
      </c>
      <c r="G2008" s="5">
        <v>50</v>
      </c>
      <c r="H2008" s="5">
        <v>25.25</v>
      </c>
      <c r="I2008" s="5">
        <v>1262.5</v>
      </c>
      <c r="J2008" s="5">
        <v>46359</v>
      </c>
      <c r="K2008" s="3" t="str" cm="1">
        <f t="array" ref="K2008">_xlfn.LET(_xlpm.d,UPPER(TRIM(CLEAN(SUBSTITUTE(F2008,CHAR(160),"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09" spans="2:11" hidden="1" x14ac:dyDescent="0.25">
      <c r="B2009" s="20">
        <v>45974</v>
      </c>
      <c r="C2009" s="2" t="s">
        <v>1</v>
      </c>
      <c r="D2009" s="2" t="s">
        <v>1508</v>
      </c>
      <c r="E2009" s="2" t="s">
        <v>135</v>
      </c>
      <c r="F2009" s="2" t="s">
        <v>1549</v>
      </c>
      <c r="G2009" s="5">
        <v>25</v>
      </c>
      <c r="H2009" s="5">
        <v>25.25</v>
      </c>
      <c r="I2009" s="5">
        <v>631.25</v>
      </c>
      <c r="J2009" s="5">
        <v>46990.25</v>
      </c>
      <c r="K2009" s="3" t="str" cm="1">
        <f t="array" ref="K2009">_xlfn.LET(_xlpm.d,UPPER(TRIM(CLEAN(SUBSTITUTE(F2009,CHAR(160),"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10" spans="2:11" hidden="1" x14ac:dyDescent="0.25">
      <c r="B2010" s="20">
        <v>45975</v>
      </c>
      <c r="C2010" s="2" t="s">
        <v>1</v>
      </c>
      <c r="D2010" s="2" t="s">
        <v>1462</v>
      </c>
      <c r="E2010" s="2" t="s">
        <v>236</v>
      </c>
      <c r="F2010" s="2" t="s">
        <v>1549</v>
      </c>
      <c r="G2010" s="5">
        <v>16</v>
      </c>
      <c r="H2010" s="5">
        <v>25.25</v>
      </c>
      <c r="I2010" s="5">
        <v>404</v>
      </c>
      <c r="J2010" s="5">
        <v>47394.25</v>
      </c>
      <c r="K2010" s="3" t="str" cm="1">
        <f t="array" ref="K2010">_xlfn.LET(_xlpm.d,UPPER(TRIM(CLEAN(SUBSTITUTE(F2010,CHAR(160),"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11" spans="2:11" hidden="1" x14ac:dyDescent="0.25">
      <c r="B2011" s="20">
        <v>45975</v>
      </c>
      <c r="C2011" s="2" t="s">
        <v>1</v>
      </c>
      <c r="D2011" s="2" t="s">
        <v>1172</v>
      </c>
      <c r="E2011" s="2" t="s">
        <v>154</v>
      </c>
      <c r="F2011" s="2" t="s">
        <v>1549</v>
      </c>
      <c r="G2011" s="5">
        <v>35</v>
      </c>
      <c r="H2011" s="5">
        <v>25.25</v>
      </c>
      <c r="I2011" s="5">
        <v>883.75</v>
      </c>
      <c r="J2011" s="5">
        <v>48278</v>
      </c>
      <c r="K2011" s="3" t="str" cm="1">
        <f t="array" ref="K2011">_xlfn.LET(_xlpm.d,UPPER(TRIM(CLEAN(SUBSTITUTE(F2011,CHAR(160),"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12" spans="2:11" hidden="1" x14ac:dyDescent="0.25">
      <c r="B2012" s="20">
        <v>45979</v>
      </c>
      <c r="C2012" s="2" t="s">
        <v>1</v>
      </c>
      <c r="D2012" s="2" t="s">
        <v>1173</v>
      </c>
      <c r="E2012" s="2" t="s">
        <v>162</v>
      </c>
      <c r="F2012" s="2" t="s">
        <v>1549</v>
      </c>
      <c r="G2012" s="5">
        <v>30</v>
      </c>
      <c r="H2012" s="5">
        <v>25.25</v>
      </c>
      <c r="I2012" s="5">
        <v>757.5</v>
      </c>
      <c r="J2012" s="5">
        <v>49035.5</v>
      </c>
      <c r="K2012" s="3" t="str" cm="1">
        <f t="array" ref="K2012">_xlfn.LET(_xlpm.d,UPPER(TRIM(CLEAN(SUBSTITUTE(F2012,CHAR(160),"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13" spans="2:11" hidden="1" x14ac:dyDescent="0.25">
      <c r="B2013" s="20">
        <v>45979</v>
      </c>
      <c r="C2013" s="2" t="s">
        <v>1</v>
      </c>
      <c r="D2013" s="2" t="s">
        <v>1564</v>
      </c>
      <c r="E2013" s="2" t="s">
        <v>273</v>
      </c>
      <c r="F2013" s="2" t="s">
        <v>1549</v>
      </c>
      <c r="G2013" s="5">
        <v>25</v>
      </c>
      <c r="H2013" s="5">
        <v>25.25</v>
      </c>
      <c r="I2013" s="5">
        <v>631.25</v>
      </c>
      <c r="J2013" s="5">
        <v>49666.75</v>
      </c>
      <c r="K2013" s="3" t="str" cm="1">
        <f t="array" ref="K2013">_xlfn.LET(_xlpm.d,UPPER(TRIM(CLEAN(SUBSTITUTE(F2013,CHAR(160),"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14" spans="2:11" hidden="1" x14ac:dyDescent="0.25">
      <c r="B2014" s="20">
        <v>45979</v>
      </c>
      <c r="C2014" s="2" t="s">
        <v>1</v>
      </c>
      <c r="D2014" s="2" t="s">
        <v>1467</v>
      </c>
      <c r="E2014" s="2" t="s">
        <v>156</v>
      </c>
      <c r="F2014" s="2" t="s">
        <v>1549</v>
      </c>
      <c r="G2014" s="5">
        <v>20</v>
      </c>
      <c r="H2014" s="5">
        <v>25.25</v>
      </c>
      <c r="I2014" s="5">
        <v>505</v>
      </c>
      <c r="J2014" s="5">
        <v>50171.75</v>
      </c>
      <c r="K2014" s="3" t="str" cm="1">
        <f t="array" ref="K2014">_xlfn.LET(_xlpm.d,UPPER(TRIM(CLEAN(SUBSTITUTE(F2014,CHAR(160),"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15" spans="2:11" hidden="1" x14ac:dyDescent="0.25">
      <c r="B2015" s="20">
        <v>45979</v>
      </c>
      <c r="C2015" s="2" t="s">
        <v>1</v>
      </c>
      <c r="D2015" s="2" t="s">
        <v>1468</v>
      </c>
      <c r="E2015" s="2" t="s">
        <v>158</v>
      </c>
      <c r="F2015" s="2" t="s">
        <v>1549</v>
      </c>
      <c r="G2015" s="5">
        <v>15</v>
      </c>
      <c r="H2015" s="5">
        <v>25.25</v>
      </c>
      <c r="I2015" s="5">
        <v>378.75</v>
      </c>
      <c r="J2015" s="5">
        <v>50550.5</v>
      </c>
      <c r="K2015" s="3" t="str" cm="1">
        <f t="array" ref="K2015">_xlfn.LET(_xlpm.d,UPPER(TRIM(CLEAN(SUBSTITUTE(F2015,CHAR(160),"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16" spans="2:11" hidden="1" x14ac:dyDescent="0.25">
      <c r="B2016" s="20">
        <v>45988</v>
      </c>
      <c r="C2016" s="2" t="s">
        <v>1</v>
      </c>
      <c r="D2016" s="2" t="s">
        <v>1298</v>
      </c>
      <c r="E2016" s="2" t="s">
        <v>168</v>
      </c>
      <c r="F2016" s="2" t="s">
        <v>1549</v>
      </c>
      <c r="G2016" s="5">
        <v>25</v>
      </c>
      <c r="H2016" s="5">
        <v>25.25</v>
      </c>
      <c r="I2016" s="5">
        <v>631.25</v>
      </c>
      <c r="J2016" s="5">
        <v>51181.75</v>
      </c>
      <c r="K2016" s="3" t="str" cm="1">
        <f t="array" ref="K2016">_xlfn.LET(_xlpm.d,UPPER(TRIM(CLEAN(SUBSTITUTE(F2016,CHAR(160),"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17" spans="2:11" hidden="1" x14ac:dyDescent="0.25">
      <c r="B2017" s="20">
        <v>46045</v>
      </c>
      <c r="C2017" s="2" t="s">
        <v>1</v>
      </c>
      <c r="D2017" s="2" t="s">
        <v>1323</v>
      </c>
      <c r="E2017" s="2" t="s">
        <v>236</v>
      </c>
      <c r="F2017" s="2" t="s">
        <v>1549</v>
      </c>
      <c r="G2017" s="5">
        <v>10</v>
      </c>
      <c r="H2017" s="5">
        <v>25.25</v>
      </c>
      <c r="I2017" s="5">
        <v>252.5</v>
      </c>
      <c r="J2017" s="5">
        <v>51434.25</v>
      </c>
      <c r="K2017" s="3" t="str" cm="1">
        <f t="array" ref="K2017">_xlfn.LET(_xlpm.d,UPPER(TRIM(CLEAN(SUBSTITUTE(F2017,CHAR(160),"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18" spans="2:11" hidden="1" x14ac:dyDescent="0.25">
      <c r="B2018" s="20">
        <v>46045</v>
      </c>
      <c r="C2018" s="2" t="s">
        <v>1</v>
      </c>
      <c r="D2018" s="2" t="s">
        <v>1481</v>
      </c>
      <c r="E2018" s="2" t="s">
        <v>238</v>
      </c>
      <c r="F2018" s="2" t="s">
        <v>1549</v>
      </c>
      <c r="G2018" s="5">
        <v>20</v>
      </c>
      <c r="H2018" s="5">
        <v>25.25</v>
      </c>
      <c r="I2018" s="5">
        <v>505</v>
      </c>
      <c r="J2018" s="5">
        <v>51939.25</v>
      </c>
      <c r="K2018" s="3" t="str" cm="1">
        <f t="array" ref="K2018">_xlfn.LET(_xlpm.d,UPPER(TRIM(CLEAN(SUBSTITUTE(F2018,CHAR(160),"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19" spans="2:11" hidden="1" x14ac:dyDescent="0.25">
      <c r="B2019" s="20">
        <v>46063</v>
      </c>
      <c r="C2019" s="2" t="s">
        <v>1</v>
      </c>
      <c r="D2019" s="2" t="s">
        <v>404</v>
      </c>
      <c r="E2019" s="2" t="s">
        <v>261</v>
      </c>
      <c r="F2019" s="2" t="s">
        <v>1549</v>
      </c>
      <c r="G2019" s="5">
        <v>10</v>
      </c>
      <c r="H2019" s="5">
        <v>25.25</v>
      </c>
      <c r="I2019" s="5">
        <v>252.5</v>
      </c>
      <c r="J2019" s="5">
        <v>52191.75</v>
      </c>
      <c r="K2019" s="3" t="str" cm="1">
        <f t="array" ref="K2019">_xlfn.LET(_xlpm.d,UPPER(TRIM(CLEAN(SUBSTITUTE(F2019,CHAR(160),"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20" spans="2:11" hidden="1" x14ac:dyDescent="0.25">
      <c r="B2020" s="20">
        <v>46063</v>
      </c>
      <c r="C2020" s="2" t="s">
        <v>1</v>
      </c>
      <c r="D2020" s="2" t="s">
        <v>1539</v>
      </c>
      <c r="E2020" s="2" t="s">
        <v>147</v>
      </c>
      <c r="F2020" s="2" t="s">
        <v>1549</v>
      </c>
      <c r="G2020" s="5">
        <v>25</v>
      </c>
      <c r="H2020" s="5">
        <v>25.25</v>
      </c>
      <c r="I2020" s="5">
        <v>631.25</v>
      </c>
      <c r="J2020" s="5">
        <v>52823</v>
      </c>
      <c r="K2020" s="3" t="str" cm="1">
        <f t="array" ref="K2020">_xlfn.LET(_xlpm.d,UPPER(TRIM(CLEAN(SUBSTITUTE(F2020,CHAR(160),"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21" spans="2:11" hidden="1" x14ac:dyDescent="0.25">
      <c r="B2021" s="20">
        <v>46065</v>
      </c>
      <c r="C2021" s="2" t="s">
        <v>1</v>
      </c>
      <c r="D2021" s="2" t="s">
        <v>1197</v>
      </c>
      <c r="E2021" s="2" t="s">
        <v>160</v>
      </c>
      <c r="F2021" s="2" t="s">
        <v>1549</v>
      </c>
      <c r="G2021" s="5">
        <v>25</v>
      </c>
      <c r="H2021" s="5">
        <v>25.25</v>
      </c>
      <c r="I2021" s="5">
        <v>631.25</v>
      </c>
      <c r="J2021" s="5">
        <v>53454.25</v>
      </c>
      <c r="K2021" s="3" t="str" cm="1">
        <f t="array" ref="K2021">_xlfn.LET(_xlpm.d,UPPER(TRIM(CLEAN(SUBSTITUTE(F2021,CHAR(160),"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22" spans="2:11" hidden="1" x14ac:dyDescent="0.25">
      <c r="B2022" s="20">
        <v>46065</v>
      </c>
      <c r="C2022" s="2" t="s">
        <v>1</v>
      </c>
      <c r="D2022" s="2" t="s">
        <v>1198</v>
      </c>
      <c r="E2022" s="2" t="s">
        <v>135</v>
      </c>
      <c r="F2022" s="2" t="s">
        <v>1549</v>
      </c>
      <c r="G2022" s="5">
        <v>25</v>
      </c>
      <c r="H2022" s="5">
        <v>25.25</v>
      </c>
      <c r="I2022" s="5">
        <v>631.25</v>
      </c>
      <c r="J2022" s="5">
        <v>54085.5</v>
      </c>
      <c r="K2022" s="3" t="str" cm="1">
        <f t="array" ref="K2022">_xlfn.LET(_xlpm.d,UPPER(TRIM(CLEAN(SUBSTITUTE(F2022,CHAR(160),"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23" spans="2:11" hidden="1" x14ac:dyDescent="0.25">
      <c r="B2023" s="20">
        <v>46065</v>
      </c>
      <c r="C2023" s="2" t="s">
        <v>1</v>
      </c>
      <c r="D2023" s="2" t="s">
        <v>1199</v>
      </c>
      <c r="E2023" s="2" t="s">
        <v>192</v>
      </c>
      <c r="F2023" s="2" t="s">
        <v>1549</v>
      </c>
      <c r="G2023" s="5">
        <v>25</v>
      </c>
      <c r="H2023" s="5">
        <v>25.25</v>
      </c>
      <c r="I2023" s="5">
        <v>631.25</v>
      </c>
      <c r="J2023" s="5">
        <v>54716.75</v>
      </c>
      <c r="K2023" s="3" t="str" cm="1">
        <f t="array" ref="K2023">_xlfn.LET(_xlpm.d,UPPER(TRIM(CLEAN(SUBSTITUTE(F2023,CHAR(160),"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24" spans="2:11" hidden="1" x14ac:dyDescent="0.25">
      <c r="B2024" s="20">
        <v>46065</v>
      </c>
      <c r="C2024" s="2" t="s">
        <v>1</v>
      </c>
      <c r="D2024" s="2" t="s">
        <v>1200</v>
      </c>
      <c r="E2024" s="2" t="s">
        <v>149</v>
      </c>
      <c r="F2024" s="2" t="s">
        <v>1549</v>
      </c>
      <c r="G2024" s="5">
        <v>20</v>
      </c>
      <c r="H2024" s="5">
        <v>25.25</v>
      </c>
      <c r="I2024" s="5">
        <v>505</v>
      </c>
      <c r="J2024" s="5">
        <v>55221.75</v>
      </c>
      <c r="K2024" s="3" t="str" cm="1">
        <f t="array" ref="K2024">_xlfn.LET(_xlpm.d,UPPER(TRIM(CLEAN(SUBSTITUTE(F2024,CHAR(160),"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25" spans="2:11" hidden="1" x14ac:dyDescent="0.25">
      <c r="B2025" s="20">
        <v>46066</v>
      </c>
      <c r="C2025" s="2" t="s">
        <v>1</v>
      </c>
      <c r="D2025" s="2" t="s">
        <v>1201</v>
      </c>
      <c r="E2025" s="2" t="s">
        <v>236</v>
      </c>
      <c r="F2025" s="2" t="s">
        <v>1549</v>
      </c>
      <c r="G2025" s="5">
        <v>30</v>
      </c>
      <c r="H2025" s="5">
        <v>25.25</v>
      </c>
      <c r="I2025" s="5">
        <v>757.5</v>
      </c>
      <c r="J2025" s="5">
        <v>55979.25</v>
      </c>
      <c r="K2025" s="3" t="str" cm="1">
        <f t="array" ref="K2025">_xlfn.LET(_xlpm.d,UPPER(TRIM(CLEAN(SUBSTITUTE(F2025,CHAR(160),"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26" spans="2:11" hidden="1" x14ac:dyDescent="0.25">
      <c r="B2026" s="20">
        <v>46066</v>
      </c>
      <c r="C2026" s="2" t="s">
        <v>1</v>
      </c>
      <c r="D2026" s="2" t="s">
        <v>1202</v>
      </c>
      <c r="E2026" s="2" t="s">
        <v>154</v>
      </c>
      <c r="F2026" s="2" t="s">
        <v>1549</v>
      </c>
      <c r="G2026" s="5">
        <v>30</v>
      </c>
      <c r="H2026" s="5">
        <v>25.25</v>
      </c>
      <c r="I2026" s="5">
        <v>757.5</v>
      </c>
      <c r="J2026" s="5">
        <v>56736.75</v>
      </c>
      <c r="K2026" s="3" t="str" cm="1">
        <f t="array" ref="K2026">_xlfn.LET(_xlpm.d,UPPER(TRIM(CLEAN(SUBSTITUTE(F2026,CHAR(160),"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27" spans="2:11" hidden="1" x14ac:dyDescent="0.25">
      <c r="B2027" s="20">
        <v>46066</v>
      </c>
      <c r="C2027" s="2" t="s">
        <v>1</v>
      </c>
      <c r="D2027" s="2" t="s">
        <v>1203</v>
      </c>
      <c r="E2027" s="2" t="s">
        <v>238</v>
      </c>
      <c r="F2027" s="2" t="s">
        <v>1549</v>
      </c>
      <c r="G2027" s="5">
        <v>20</v>
      </c>
      <c r="H2027" s="5">
        <v>25.25</v>
      </c>
      <c r="I2027" s="5">
        <v>505</v>
      </c>
      <c r="J2027" s="5">
        <v>57241.75</v>
      </c>
      <c r="K2027" s="3" t="str" cm="1">
        <f t="array" ref="K2027">_xlfn.LET(_xlpm.d,UPPER(TRIM(CLEAN(SUBSTITUTE(F2027,CHAR(160),"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28" spans="2:11" hidden="1" x14ac:dyDescent="0.25">
      <c r="B2028" s="20">
        <v>46072</v>
      </c>
      <c r="C2028" s="2" t="s">
        <v>1</v>
      </c>
      <c r="D2028" s="2" t="s">
        <v>470</v>
      </c>
      <c r="E2028" s="2" t="s">
        <v>192</v>
      </c>
      <c r="F2028" s="2" t="s">
        <v>1549</v>
      </c>
      <c r="G2028" s="5">
        <v>25</v>
      </c>
      <c r="H2028" s="5">
        <v>25.25</v>
      </c>
      <c r="I2028" s="5">
        <v>631.25</v>
      </c>
      <c r="J2028" s="5">
        <v>57873</v>
      </c>
      <c r="K2028" s="3" t="str" cm="1">
        <f t="array" ref="K2028">_xlfn.LET(_xlpm.d,UPPER(TRIM(CLEAN(SUBSTITUTE(F2028,CHAR(160),"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29" spans="2:11" hidden="1" x14ac:dyDescent="0.25">
      <c r="B2029" s="20">
        <v>46072</v>
      </c>
      <c r="C2029" s="2" t="s">
        <v>1</v>
      </c>
      <c r="D2029" s="2" t="s">
        <v>1540</v>
      </c>
      <c r="E2029" s="2" t="s">
        <v>180</v>
      </c>
      <c r="F2029" s="2" t="s">
        <v>1549</v>
      </c>
      <c r="G2029" s="5">
        <v>25</v>
      </c>
      <c r="H2029" s="5">
        <v>25.25</v>
      </c>
      <c r="I2029" s="5">
        <v>631.25</v>
      </c>
      <c r="J2029" s="5">
        <v>58504.25</v>
      </c>
      <c r="K2029" s="3" t="str" cm="1">
        <f t="array" ref="K2029">_xlfn.LET(_xlpm.d,UPPER(TRIM(CLEAN(SUBSTITUTE(F2029,CHAR(160),"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30" spans="2:11" hidden="1" x14ac:dyDescent="0.25">
      <c r="B2030" s="20">
        <v>46076</v>
      </c>
      <c r="C2030" s="2" t="s">
        <v>1</v>
      </c>
      <c r="D2030" s="2" t="s">
        <v>1207</v>
      </c>
      <c r="E2030" s="2" t="s">
        <v>273</v>
      </c>
      <c r="F2030" s="2" t="s">
        <v>1549</v>
      </c>
      <c r="G2030" s="5">
        <v>30</v>
      </c>
      <c r="H2030" s="5">
        <v>25.25</v>
      </c>
      <c r="I2030" s="5">
        <v>757.5</v>
      </c>
      <c r="J2030" s="5">
        <v>59261.75</v>
      </c>
      <c r="K2030" s="3" t="str" cm="1">
        <f t="array" ref="K2030">_xlfn.LET(_xlpm.d,UPPER(TRIM(CLEAN(SUBSTITUTE(F2030,CHAR(160),"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31" spans="2:11" hidden="1" x14ac:dyDescent="0.25">
      <c r="B2031" s="20">
        <v>46077</v>
      </c>
      <c r="C2031" s="2" t="s">
        <v>1</v>
      </c>
      <c r="D2031" s="2" t="s">
        <v>1332</v>
      </c>
      <c r="E2031" s="2" t="s">
        <v>147</v>
      </c>
      <c r="F2031" s="2" t="s">
        <v>1549</v>
      </c>
      <c r="G2031" s="5">
        <v>20</v>
      </c>
      <c r="H2031" s="5">
        <v>25.25</v>
      </c>
      <c r="I2031" s="5">
        <v>505</v>
      </c>
      <c r="J2031" s="5">
        <v>59766.75</v>
      </c>
      <c r="K2031" s="3" t="str" cm="1">
        <f t="array" ref="K2031">_xlfn.LET(_xlpm.d,UPPER(TRIM(CLEAN(SUBSTITUTE(F2031,CHAR(160),"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32" spans="2:11" hidden="1" x14ac:dyDescent="0.25">
      <c r="B2032" s="20">
        <v>46077</v>
      </c>
      <c r="C2032" s="2" t="s">
        <v>1</v>
      </c>
      <c r="D2032" s="2" t="s">
        <v>1209</v>
      </c>
      <c r="E2032" s="2" t="s">
        <v>156</v>
      </c>
      <c r="F2032" s="2" t="s">
        <v>1549</v>
      </c>
      <c r="G2032" s="5">
        <v>30</v>
      </c>
      <c r="H2032" s="5">
        <v>25.25</v>
      </c>
      <c r="I2032" s="5">
        <v>757.5</v>
      </c>
      <c r="J2032" s="5">
        <v>60524.25</v>
      </c>
      <c r="K2032" s="3" t="str" cm="1">
        <f t="array" ref="K2032">_xlfn.LET(_xlpm.d,UPPER(TRIM(CLEAN(SUBSTITUTE(F2032,CHAR(160),"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33" spans="2:11" hidden="1" x14ac:dyDescent="0.25">
      <c r="B2033" s="20">
        <v>46077</v>
      </c>
      <c r="C2033" s="2" t="s">
        <v>1</v>
      </c>
      <c r="D2033" s="2" t="s">
        <v>1333</v>
      </c>
      <c r="E2033" s="2" t="s">
        <v>141</v>
      </c>
      <c r="F2033" s="2" t="s">
        <v>1549</v>
      </c>
      <c r="G2033" s="5">
        <v>30</v>
      </c>
      <c r="H2033" s="5">
        <v>25.25</v>
      </c>
      <c r="I2033" s="5">
        <v>757.5</v>
      </c>
      <c r="J2033" s="5">
        <v>61281.75</v>
      </c>
      <c r="K2033" s="3" t="str" cm="1">
        <f t="array" ref="K2033">_xlfn.LET(_xlpm.d,UPPER(TRIM(CLEAN(SUBSTITUTE(F2033,CHAR(160),"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34" spans="2:11" hidden="1" x14ac:dyDescent="0.25">
      <c r="B2034" s="20">
        <v>46080</v>
      </c>
      <c r="C2034" s="2" t="s">
        <v>1</v>
      </c>
      <c r="D2034" s="2" t="s">
        <v>1492</v>
      </c>
      <c r="E2034" s="2" t="s">
        <v>154</v>
      </c>
      <c r="F2034" s="2" t="s">
        <v>1549</v>
      </c>
      <c r="G2034" s="5">
        <v>30</v>
      </c>
      <c r="H2034" s="5">
        <v>25.25</v>
      </c>
      <c r="I2034" s="5">
        <v>757.5</v>
      </c>
      <c r="J2034" s="5">
        <v>62039.25</v>
      </c>
      <c r="K2034" s="3" t="str" cm="1">
        <f t="array" ref="K2034">_xlfn.LET(_xlpm.d,UPPER(TRIM(CLEAN(SUBSTITUTE(F2034,CHAR(160),"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35" spans="2:11" hidden="1" x14ac:dyDescent="0.25">
      <c r="B2035" s="20">
        <v>46084</v>
      </c>
      <c r="C2035" s="2" t="s">
        <v>1</v>
      </c>
      <c r="D2035" s="2" t="s">
        <v>174</v>
      </c>
      <c r="E2035" s="2" t="s">
        <v>162</v>
      </c>
      <c r="F2035" s="2" t="s">
        <v>1549</v>
      </c>
      <c r="G2035" s="5">
        <v>30</v>
      </c>
      <c r="H2035" s="5">
        <v>25.25</v>
      </c>
      <c r="I2035" s="5">
        <v>757.5</v>
      </c>
      <c r="J2035" s="5">
        <v>62796.75</v>
      </c>
      <c r="K2035" s="3" t="str" cm="1">
        <f t="array" ref="K2035">_xlfn.LET(_xlpm.d,UPPER(TRIM(CLEAN(SUBSTITUTE(F2035,CHAR(160),"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36" spans="2:11" hidden="1" x14ac:dyDescent="0.25">
      <c r="B2036" s="20">
        <v>46086</v>
      </c>
      <c r="C2036" s="2" t="s">
        <v>1</v>
      </c>
      <c r="D2036" s="2" t="s">
        <v>1212</v>
      </c>
      <c r="E2036" s="2" t="s">
        <v>192</v>
      </c>
      <c r="F2036" s="2" t="s">
        <v>1549</v>
      </c>
      <c r="G2036" s="5">
        <v>20</v>
      </c>
      <c r="H2036" s="5">
        <v>25.25</v>
      </c>
      <c r="I2036" s="5">
        <v>505</v>
      </c>
      <c r="J2036" s="5">
        <v>63301.75</v>
      </c>
      <c r="K2036" s="3" t="str" cm="1">
        <f t="array" ref="K2036">_xlfn.LET(_xlpm.d,UPPER(TRIM(CLEAN(SUBSTITUTE(F2036,CHAR(160),"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37" spans="2:11" hidden="1" x14ac:dyDescent="0.25">
      <c r="B2037" s="20">
        <v>46086</v>
      </c>
      <c r="C2037" s="2" t="s">
        <v>1</v>
      </c>
      <c r="D2037" s="2" t="s">
        <v>181</v>
      </c>
      <c r="E2037" s="2" t="s">
        <v>160</v>
      </c>
      <c r="F2037" s="2" t="s">
        <v>1549</v>
      </c>
      <c r="G2037" s="5">
        <v>25</v>
      </c>
      <c r="H2037" s="5">
        <v>25.25</v>
      </c>
      <c r="I2037" s="5">
        <v>631.25</v>
      </c>
      <c r="J2037" s="5">
        <v>63933</v>
      </c>
      <c r="K2037" s="3" t="str" cm="1">
        <f t="array" ref="K2037">_xlfn.LET(_xlpm.d,UPPER(TRIM(CLEAN(SUBSTITUTE(F2037,CHAR(160),"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38" spans="2:11" hidden="1" x14ac:dyDescent="0.25">
      <c r="B2038" s="20">
        <v>46091</v>
      </c>
      <c r="C2038" s="2" t="s">
        <v>1</v>
      </c>
      <c r="D2038" s="2" t="s">
        <v>182</v>
      </c>
      <c r="E2038" s="2" t="s">
        <v>162</v>
      </c>
      <c r="F2038" s="2" t="s">
        <v>1549</v>
      </c>
      <c r="G2038" s="5">
        <v>20</v>
      </c>
      <c r="H2038" s="5">
        <v>25.25</v>
      </c>
      <c r="I2038" s="5">
        <v>505</v>
      </c>
      <c r="J2038" s="5">
        <v>64438</v>
      </c>
      <c r="K2038" s="3" t="str" cm="1">
        <f t="array" ref="K2038">_xlfn.LET(_xlpm.d,UPPER(TRIM(CLEAN(SUBSTITUTE(F2038,CHAR(160),"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39" spans="2:11" hidden="1" x14ac:dyDescent="0.25">
      <c r="B2039" s="20">
        <v>46091</v>
      </c>
      <c r="C2039" s="2" t="s">
        <v>1</v>
      </c>
      <c r="D2039" s="2" t="s">
        <v>1493</v>
      </c>
      <c r="E2039" s="2" t="s">
        <v>266</v>
      </c>
      <c r="F2039" s="2" t="s">
        <v>1549</v>
      </c>
      <c r="G2039" s="5">
        <v>30</v>
      </c>
      <c r="H2039" s="5">
        <v>25.25</v>
      </c>
      <c r="I2039" s="5">
        <v>757.5</v>
      </c>
      <c r="J2039" s="5">
        <v>65195.5</v>
      </c>
      <c r="K2039" s="3" t="str" cm="1">
        <f t="array" ref="K2039">_xlfn.LET(_xlpm.d,UPPER(TRIM(CLEAN(SUBSTITUTE(F2039,CHAR(160),"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40" spans="2:11" hidden="1" x14ac:dyDescent="0.25">
      <c r="B2040" s="20">
        <v>46093</v>
      </c>
      <c r="C2040" s="2" t="s">
        <v>1</v>
      </c>
      <c r="D2040" s="2" t="s">
        <v>190</v>
      </c>
      <c r="E2040" s="2" t="s">
        <v>149</v>
      </c>
      <c r="F2040" s="2" t="s">
        <v>1549</v>
      </c>
      <c r="G2040" s="5">
        <v>20</v>
      </c>
      <c r="H2040" s="5">
        <v>25.25</v>
      </c>
      <c r="I2040" s="5">
        <v>505</v>
      </c>
      <c r="J2040" s="5">
        <v>65700.5</v>
      </c>
      <c r="K2040" s="3" t="str" cm="1">
        <f t="array" ref="K2040">_xlfn.LET(_xlpm.d,UPPER(TRIM(CLEAN(SUBSTITUTE(F2040,CHAR(160),"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41" spans="2:11" hidden="1" x14ac:dyDescent="0.25">
      <c r="B2041" s="20">
        <v>46093</v>
      </c>
      <c r="C2041" s="2" t="s">
        <v>1</v>
      </c>
      <c r="D2041" s="2" t="s">
        <v>191</v>
      </c>
      <c r="E2041" s="2" t="s">
        <v>192</v>
      </c>
      <c r="F2041" s="2" t="s">
        <v>1549</v>
      </c>
      <c r="G2041" s="5">
        <v>30</v>
      </c>
      <c r="H2041" s="5">
        <v>25.25</v>
      </c>
      <c r="I2041" s="5">
        <v>757.5</v>
      </c>
      <c r="J2041" s="5">
        <v>66458</v>
      </c>
      <c r="K2041" s="3" t="str" cm="1">
        <f t="array" ref="K2041">_xlfn.LET(_xlpm.d,UPPER(TRIM(CLEAN(SUBSTITUTE(F2041,CHAR(160),"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42" spans="2:11" hidden="1" x14ac:dyDescent="0.25">
      <c r="B2042" s="20">
        <v>46094</v>
      </c>
      <c r="C2042" s="2" t="s">
        <v>1</v>
      </c>
      <c r="D2042" s="2" t="s">
        <v>194</v>
      </c>
      <c r="E2042" s="2" t="s">
        <v>195</v>
      </c>
      <c r="F2042" s="2" t="s">
        <v>1549</v>
      </c>
      <c r="G2042" s="5">
        <v>30</v>
      </c>
      <c r="H2042" s="5">
        <v>25.25</v>
      </c>
      <c r="I2042" s="5">
        <v>757.5</v>
      </c>
      <c r="J2042" s="5">
        <v>67215.5</v>
      </c>
      <c r="K2042" s="3" t="str" cm="1">
        <f t="array" ref="K2042">_xlfn.LET(_xlpm.d,UPPER(TRIM(CLEAN(SUBSTITUTE(F2042,CHAR(160),"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43" spans="2:11" hidden="1" x14ac:dyDescent="0.25">
      <c r="B2043" s="20">
        <v>46094</v>
      </c>
      <c r="C2043" s="2" t="s">
        <v>1</v>
      </c>
      <c r="D2043" s="2" t="s">
        <v>429</v>
      </c>
      <c r="E2043" s="2" t="s">
        <v>154</v>
      </c>
      <c r="F2043" s="2" t="s">
        <v>1549</v>
      </c>
      <c r="G2043" s="5">
        <v>30</v>
      </c>
      <c r="H2043" s="5">
        <v>25.25</v>
      </c>
      <c r="I2043" s="5">
        <v>757.5</v>
      </c>
      <c r="J2043" s="5">
        <v>67973</v>
      </c>
      <c r="K2043" s="3" t="str" cm="1">
        <f t="array" ref="K2043">_xlfn.LET(_xlpm.d,UPPER(TRIM(CLEAN(SUBSTITUTE(F2043,CHAR(160),"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44" spans="2:11" hidden="1" x14ac:dyDescent="0.25">
      <c r="B2044" s="20">
        <v>46094</v>
      </c>
      <c r="C2044" s="2" t="s">
        <v>1</v>
      </c>
      <c r="D2044" s="2" t="s">
        <v>1565</v>
      </c>
      <c r="E2044" s="2" t="s">
        <v>835</v>
      </c>
      <c r="F2044" s="2" t="s">
        <v>1549</v>
      </c>
      <c r="G2044" s="5">
        <v>20</v>
      </c>
      <c r="H2044" s="5">
        <v>21.3</v>
      </c>
      <c r="I2044" s="5">
        <v>426</v>
      </c>
      <c r="J2044" s="5">
        <v>68399</v>
      </c>
      <c r="K2044" s="3" t="str" cm="1">
        <f t="array" ref="K2044">_xlfn.LET(_xlpm.d,UPPER(TRIM(CLEAN(SUBSTITUTE(F2044,CHAR(160),"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45" spans="2:11" hidden="1" x14ac:dyDescent="0.25">
      <c r="B2045" s="20">
        <v>46097</v>
      </c>
      <c r="C2045" s="2" t="s">
        <v>1</v>
      </c>
      <c r="D2045" s="2" t="s">
        <v>433</v>
      </c>
      <c r="E2045" s="2" t="s">
        <v>243</v>
      </c>
      <c r="F2045" s="2" t="s">
        <v>1549</v>
      </c>
      <c r="G2045" s="5">
        <v>30</v>
      </c>
      <c r="H2045" s="5">
        <v>25.25</v>
      </c>
      <c r="I2045" s="5">
        <v>757.5</v>
      </c>
      <c r="J2045" s="5">
        <v>69156.5</v>
      </c>
      <c r="K2045" s="3" t="str" cm="1">
        <f t="array" ref="K2045">_xlfn.LET(_xlpm.d,UPPER(TRIM(CLEAN(SUBSTITUTE(F2045,CHAR(160),"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46" spans="2:11" hidden="1" x14ac:dyDescent="0.25">
      <c r="B2046" s="20">
        <v>46098</v>
      </c>
      <c r="C2046" s="2" t="s">
        <v>1</v>
      </c>
      <c r="D2046" s="2" t="s">
        <v>199</v>
      </c>
      <c r="E2046" s="2" t="s">
        <v>158</v>
      </c>
      <c r="F2046" s="2" t="s">
        <v>1549</v>
      </c>
      <c r="G2046" s="5">
        <v>30</v>
      </c>
      <c r="H2046" s="5">
        <v>25.25</v>
      </c>
      <c r="I2046" s="5">
        <v>757.5</v>
      </c>
      <c r="J2046" s="5">
        <v>69914</v>
      </c>
      <c r="K2046" s="3" t="str" cm="1">
        <f t="array" ref="K2046">_xlfn.LET(_xlpm.d,UPPER(TRIM(CLEAN(SUBSTITUTE(F2046,CHAR(160),"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47" spans="2:11" hidden="1" x14ac:dyDescent="0.25">
      <c r="B2047" s="20">
        <v>46098</v>
      </c>
      <c r="C2047" s="2" t="s">
        <v>1</v>
      </c>
      <c r="D2047" s="2" t="s">
        <v>434</v>
      </c>
      <c r="E2047" s="2" t="s">
        <v>147</v>
      </c>
      <c r="F2047" s="2" t="s">
        <v>1549</v>
      </c>
      <c r="G2047" s="5">
        <v>30</v>
      </c>
      <c r="H2047" s="5">
        <v>25.25</v>
      </c>
      <c r="I2047" s="5">
        <v>757.5</v>
      </c>
      <c r="J2047" s="5">
        <v>70671.5</v>
      </c>
      <c r="K2047" s="3" t="str" cm="1">
        <f t="array" ref="K2047">_xlfn.LET(_xlpm.d,UPPER(TRIM(CLEAN(SUBSTITUTE(F2047,CHAR(160),"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48" spans="2:11" hidden="1" x14ac:dyDescent="0.25">
      <c r="B2048" s="20">
        <v>46098</v>
      </c>
      <c r="C2048" s="2" t="s">
        <v>1</v>
      </c>
      <c r="D2048" s="2" t="s">
        <v>435</v>
      </c>
      <c r="E2048" s="2" t="s">
        <v>273</v>
      </c>
      <c r="F2048" s="2" t="s">
        <v>1549</v>
      </c>
      <c r="G2048" s="5">
        <v>30</v>
      </c>
      <c r="H2048" s="5">
        <v>25.25</v>
      </c>
      <c r="I2048" s="5">
        <v>757.5</v>
      </c>
      <c r="J2048" s="5">
        <v>71429</v>
      </c>
      <c r="K2048" s="3" t="str" cm="1">
        <f t="array" ref="K2048">_xlfn.LET(_xlpm.d,UPPER(TRIM(CLEAN(SUBSTITUTE(F2048,CHAR(160),"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49" spans="1:11" hidden="1" x14ac:dyDescent="0.25">
      <c r="B2049" s="20">
        <v>46098</v>
      </c>
      <c r="C2049" s="2" t="s">
        <v>1</v>
      </c>
      <c r="D2049" s="2" t="s">
        <v>200</v>
      </c>
      <c r="E2049" s="2" t="s">
        <v>141</v>
      </c>
      <c r="F2049" s="2" t="s">
        <v>1549</v>
      </c>
      <c r="G2049" s="5">
        <v>30</v>
      </c>
      <c r="H2049" s="5">
        <v>25.25</v>
      </c>
      <c r="I2049" s="5">
        <v>757.5</v>
      </c>
      <c r="J2049" s="5">
        <v>72186.5</v>
      </c>
      <c r="K2049" s="3" t="str" cm="1">
        <f t="array" ref="K2049">_xlfn.LET(_xlpm.d,UPPER(TRIM(CLEAN(SUBSTITUTE(F2049,CHAR(160),"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50" spans="1:11" hidden="1" x14ac:dyDescent="0.25">
      <c r="B2050" s="20">
        <v>46100</v>
      </c>
      <c r="C2050" s="2" t="s">
        <v>1</v>
      </c>
      <c r="D2050" s="2" t="s">
        <v>441</v>
      </c>
      <c r="E2050" s="2" t="s">
        <v>311</v>
      </c>
      <c r="F2050" s="2" t="s">
        <v>1549</v>
      </c>
      <c r="G2050" s="5">
        <v>50</v>
      </c>
      <c r="H2050" s="5">
        <v>25.25</v>
      </c>
      <c r="I2050" s="5">
        <v>1262.5</v>
      </c>
      <c r="J2050" s="5">
        <v>73449</v>
      </c>
      <c r="K2050" s="3" t="str" cm="1">
        <f t="array" ref="K2050">_xlfn.LET(_xlpm.d,UPPER(TRIM(CLEAN(SUBSTITUTE(F2050,CHAR(160),"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51" spans="1:11" hidden="1" x14ac:dyDescent="0.25">
      <c r="B2051" s="20">
        <v>46104</v>
      </c>
      <c r="C2051" s="2" t="s">
        <v>1</v>
      </c>
      <c r="D2051" s="2" t="s">
        <v>1566</v>
      </c>
      <c r="E2051" s="2" t="s">
        <v>160</v>
      </c>
      <c r="F2051" s="2" t="s">
        <v>1549</v>
      </c>
      <c r="G2051" s="5">
        <v>20</v>
      </c>
      <c r="H2051" s="5">
        <v>25.25</v>
      </c>
      <c r="I2051" s="5">
        <v>505</v>
      </c>
      <c r="J2051" s="5">
        <v>73954</v>
      </c>
      <c r="K2051" s="3" t="str" cm="1">
        <f t="array" ref="K2051">_xlfn.LET(_xlpm.d,UPPER(TRIM(CLEAN(SUBSTITUTE(F2051,CHAR(160),"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52" spans="1:11" hidden="1" x14ac:dyDescent="0.25">
      <c r="B2052" s="20">
        <v>46104</v>
      </c>
      <c r="C2052" s="2" t="s">
        <v>1</v>
      </c>
      <c r="D2052" s="2" t="s">
        <v>449</v>
      </c>
      <c r="E2052" s="2" t="s">
        <v>135</v>
      </c>
      <c r="F2052" s="2" t="s">
        <v>1549</v>
      </c>
      <c r="G2052" s="5">
        <v>25</v>
      </c>
      <c r="H2052" s="5">
        <v>25.25</v>
      </c>
      <c r="I2052" s="5">
        <v>631.25</v>
      </c>
      <c r="J2052" s="5">
        <v>74585.25</v>
      </c>
      <c r="K2052" s="3" t="str" cm="1">
        <f t="array" ref="K2052">_xlfn.LET(_xlpm.d,UPPER(TRIM(CLEAN(SUBSTITUTE(F2052,CHAR(160),"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53" spans="1:11" hidden="1" x14ac:dyDescent="0.25">
      <c r="B2053" s="20">
        <v>46104</v>
      </c>
      <c r="C2053" s="2" t="s">
        <v>1</v>
      </c>
      <c r="D2053" s="2" t="s">
        <v>450</v>
      </c>
      <c r="E2053" s="2" t="s">
        <v>162</v>
      </c>
      <c r="F2053" s="2" t="s">
        <v>1549</v>
      </c>
      <c r="G2053" s="5">
        <v>30</v>
      </c>
      <c r="H2053" s="5">
        <v>25.25</v>
      </c>
      <c r="I2053" s="5">
        <v>757.5</v>
      </c>
      <c r="J2053" s="5">
        <v>75342.75</v>
      </c>
      <c r="K2053" s="3" t="str" cm="1">
        <f t="array" ref="K2053">_xlfn.LET(_xlpm.d,UPPER(TRIM(CLEAN(SUBSTITUTE(F2053,CHAR(160),"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54" spans="1:11" hidden="1" x14ac:dyDescent="0.25">
      <c r="B2054" s="20">
        <v>46105</v>
      </c>
      <c r="C2054" s="2" t="s">
        <v>1</v>
      </c>
      <c r="D2054" s="2" t="s">
        <v>1513</v>
      </c>
      <c r="E2054" s="2" t="s">
        <v>279</v>
      </c>
      <c r="F2054" s="2" t="s">
        <v>1549</v>
      </c>
      <c r="G2054" s="5">
        <v>20</v>
      </c>
      <c r="H2054" s="5">
        <v>25.25</v>
      </c>
      <c r="I2054" s="5">
        <v>505</v>
      </c>
      <c r="J2054" s="5">
        <v>75847.75</v>
      </c>
      <c r="K2054" s="3" t="str" cm="1">
        <f t="array" ref="K2054">_xlfn.LET(_xlpm.d,UPPER(TRIM(CLEAN(SUBSTITUTE(F2054,CHAR(160),"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55" spans="1:11" hidden="1" x14ac:dyDescent="0.25">
      <c r="B2055" s="20">
        <v>46107</v>
      </c>
      <c r="C2055" s="2" t="s">
        <v>1</v>
      </c>
      <c r="D2055" s="2" t="s">
        <v>202</v>
      </c>
      <c r="E2055" s="2" t="s">
        <v>168</v>
      </c>
      <c r="F2055" s="2" t="s">
        <v>1549</v>
      </c>
      <c r="G2055" s="5">
        <v>30</v>
      </c>
      <c r="H2055" s="5">
        <v>25.25</v>
      </c>
      <c r="I2055" s="5">
        <v>757.5</v>
      </c>
      <c r="J2055" s="5">
        <v>76605.25</v>
      </c>
      <c r="K2055" s="3" t="str" cm="1">
        <f t="array" ref="K2055">_xlfn.LET(_xlpm.d,UPPER(TRIM(CLEAN(SUBSTITUTE(F2055,CHAR(160),"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56" spans="1:11" hidden="1" x14ac:dyDescent="0.25">
      <c r="B2056" s="20">
        <v>46107</v>
      </c>
      <c r="C2056" s="2" t="s">
        <v>1</v>
      </c>
      <c r="D2056" s="2" t="s">
        <v>1495</v>
      </c>
      <c r="E2056" s="2" t="s">
        <v>180</v>
      </c>
      <c r="F2056" s="2" t="s">
        <v>1549</v>
      </c>
      <c r="G2056" s="5">
        <v>30</v>
      </c>
      <c r="H2056" s="5">
        <v>25.25</v>
      </c>
      <c r="I2056" s="5">
        <v>757.5</v>
      </c>
      <c r="J2056" s="5">
        <v>77362.75</v>
      </c>
      <c r="K2056" s="3" t="str" cm="1">
        <f t="array" ref="K2056">_xlfn.LET(_xlpm.d,UPPER(TRIM(CLEAN(SUBSTITUTE(F2056,CHAR(160),"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57" spans="1:11" hidden="1" x14ac:dyDescent="0.25">
      <c r="B2057" s="20">
        <v>46108</v>
      </c>
      <c r="C2057" s="2" t="s">
        <v>1</v>
      </c>
      <c r="D2057" s="2" t="s">
        <v>459</v>
      </c>
      <c r="E2057" s="2" t="s">
        <v>154</v>
      </c>
      <c r="F2057" s="2" t="s">
        <v>1549</v>
      </c>
      <c r="G2057" s="5">
        <v>15</v>
      </c>
      <c r="H2057" s="5">
        <v>25.25</v>
      </c>
      <c r="I2057" s="5">
        <v>378.75</v>
      </c>
      <c r="J2057" s="5">
        <v>77741.5</v>
      </c>
      <c r="K2057" s="3" t="str" cm="1">
        <f t="array" ref="K2057">_xlfn.LET(_xlpm.d,UPPER(TRIM(CLEAN(SUBSTITUTE(F2057,CHAR(160),"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58" spans="1:11" hidden="1" x14ac:dyDescent="0.25">
      <c r="B2058" s="20">
        <v>46108</v>
      </c>
      <c r="C2058" s="2" t="s">
        <v>1</v>
      </c>
      <c r="D2058" s="2" t="s">
        <v>1496</v>
      </c>
      <c r="E2058" s="2" t="s">
        <v>236</v>
      </c>
      <c r="F2058" s="2" t="s">
        <v>1549</v>
      </c>
      <c r="G2058" s="5">
        <v>20</v>
      </c>
      <c r="H2058" s="5">
        <v>25.25</v>
      </c>
      <c r="I2058" s="5">
        <v>505</v>
      </c>
      <c r="J2058" s="5">
        <v>78246.5</v>
      </c>
      <c r="K2058" s="3" t="str" cm="1">
        <f t="array" ref="K2058">_xlfn.LET(_xlpm.d,UPPER(TRIM(CLEAN(SUBSTITUTE(F2058,CHAR(160),"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59" spans="1:11" hidden="1" x14ac:dyDescent="0.25">
      <c r="B2059" s="20">
        <v>46112</v>
      </c>
      <c r="C2059" s="2" t="s">
        <v>1</v>
      </c>
      <c r="D2059" s="2" t="s">
        <v>462</v>
      </c>
      <c r="E2059" s="2" t="s">
        <v>162</v>
      </c>
      <c r="F2059" s="2" t="s">
        <v>1549</v>
      </c>
      <c r="G2059" s="5">
        <v>20</v>
      </c>
      <c r="H2059" s="5">
        <v>25.25</v>
      </c>
      <c r="I2059" s="5">
        <v>505</v>
      </c>
      <c r="J2059" s="5">
        <v>78751.5</v>
      </c>
      <c r="K2059" s="3" t="str" cm="1">
        <f t="array" ref="K2059">_xlfn.LET(_xlpm.d,UPPER(TRIM(CLEAN(SUBSTITUTE(F2059,CHAR(160),"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60" spans="1:11" hidden="1" x14ac:dyDescent="0.25">
      <c r="B2060" s="20">
        <v>46112</v>
      </c>
      <c r="C2060" s="2" t="s">
        <v>1</v>
      </c>
      <c r="D2060" s="2" t="s">
        <v>1567</v>
      </c>
      <c r="E2060" s="2" t="s">
        <v>156</v>
      </c>
      <c r="F2060" s="2" t="s">
        <v>1549</v>
      </c>
      <c r="G2060" s="5">
        <v>4</v>
      </c>
      <c r="H2060" s="5">
        <v>25.25</v>
      </c>
      <c r="I2060" s="5">
        <v>101</v>
      </c>
      <c r="J2060" s="5">
        <v>78852.5</v>
      </c>
      <c r="K2060" s="3" t="str" cm="1">
        <f t="array" ref="K2060">_xlfn.LET(_xlpm.d,UPPER(TRIM(CLEAN(SUBSTITUTE(F2060,CHAR(160),"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61" spans="1:11" hidden="1" x14ac:dyDescent="0.25">
      <c r="A2061" s="11" t="s">
        <v>1568</v>
      </c>
      <c r="G2061" s="6">
        <v>3126</v>
      </c>
      <c r="I2061" s="7">
        <f>I1912+I1913+I1914+I1915+I1916+I1917+I1918+I1919+I1920+I1921+I1922+I1923+I1924+I1925+I1926+I1927+I1928+I1929+I1930+I1931+I1932+I1933+I1934+I1935+I1936+I1937+I1938+I1939+I1940+I1941+I1942+I1943+I1944+I1945+I1946+I1947+I1948+I1949+I1950+I1951+I1952+I1953+I1954+I1955+I1956+I1957+I1958+I1959+I1960+I1961+I1962+I1963+I1964+I1965+I1966+I1967+I1968+I1969+I1970+I1971+I1972+I1973+I1974+I1975+I1976+I1977+I1978+I1979+I1980+I1981+I1982+I1983+I1984+I1985+I1986+I1987+I1988+I1989+I1990+I1991+I1992+I1993+I1994+I1995+I1996+I1997+I1998+I1999+I2000+I2001+I2002+I2003+I2004+I2005+I2006+I2007+I2008+I2009+I2010+I2011+I2012+I2013+I2014+I2015+I2016+I2017+I2018+I2019+I2020+I2021+I2022+I2023+I2024+I2025+I2026+I2027+I2028+I2029+I2030+I2031+I2032+I2033+I2034+I2035+I2036+I2037+I2038+I2039+I2040+I2041+I2042+I2043+I2044+I2045+I2046+I2047+I2048+I2049+I2050+I2051+I2052+I2053+I2054+I2055+I2056+I2057+I2058+I2059+I2060</f>
        <v>78852.5</v>
      </c>
      <c r="K2061" s="3" t="str" cm="1">
        <f t="array" ref="K2061">_xlfn.LET(_xlpm.d,UPPER(TRIM(CLEAN(SUBSTITUTE(F2061,CHAR(160),"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2" spans="1:11" hidden="1" x14ac:dyDescent="0.25">
      <c r="A2062" s="10" t="s">
        <v>1569</v>
      </c>
      <c r="K2062" s="3" t="str" cm="1">
        <f t="array" ref="K2062">_xlfn.LET(_xlpm.d,UPPER(TRIM(CLEAN(SUBSTITUTE(F2062,CHAR(160),"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3" spans="1:11" hidden="1" x14ac:dyDescent="0.25">
      <c r="B2063" s="20">
        <v>45670</v>
      </c>
      <c r="C2063" s="2" t="s">
        <v>1</v>
      </c>
      <c r="D2063" s="2" t="s">
        <v>1261</v>
      </c>
      <c r="E2063" s="2" t="s">
        <v>162</v>
      </c>
      <c r="F2063" s="2" t="s">
        <v>1569</v>
      </c>
      <c r="G2063" s="5">
        <v>20</v>
      </c>
      <c r="H2063" s="5">
        <v>25.25</v>
      </c>
      <c r="I2063" s="5">
        <v>505</v>
      </c>
      <c r="J2063" s="5">
        <v>505</v>
      </c>
      <c r="K2063" s="3" t="str" cm="1">
        <f t="array" ref="K2063">_xlfn.LET(_xlpm.d,UPPER(TRIM(CLEAN(SUBSTITUTE(F2063,CHAR(160),"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64" spans="1:11" hidden="1" x14ac:dyDescent="0.25">
      <c r="B2064" s="20">
        <v>45671</v>
      </c>
      <c r="C2064" s="2" t="s">
        <v>1</v>
      </c>
      <c r="D2064" s="2" t="s">
        <v>1552</v>
      </c>
      <c r="E2064" s="2" t="s">
        <v>143</v>
      </c>
      <c r="F2064" s="2" t="s">
        <v>1569</v>
      </c>
      <c r="G2064" s="5">
        <v>15</v>
      </c>
      <c r="H2064" s="5">
        <v>25.25</v>
      </c>
      <c r="I2064" s="5">
        <v>378.75</v>
      </c>
      <c r="J2064" s="5">
        <v>883.75</v>
      </c>
      <c r="K2064" s="3" t="str" cm="1">
        <f t="array" ref="K2064">_xlfn.LET(_xlpm.d,UPPER(TRIM(CLEAN(SUBSTITUTE(F2064,CHAR(160),"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65" spans="2:11" hidden="1" x14ac:dyDescent="0.25">
      <c r="B2065" s="20">
        <v>45691</v>
      </c>
      <c r="C2065" s="2" t="s">
        <v>1</v>
      </c>
      <c r="D2065" s="2" t="s">
        <v>1371</v>
      </c>
      <c r="E2065" s="2" t="s">
        <v>160</v>
      </c>
      <c r="F2065" s="2" t="s">
        <v>1569</v>
      </c>
      <c r="G2065" s="5">
        <v>10</v>
      </c>
      <c r="H2065" s="5">
        <v>25.25</v>
      </c>
      <c r="I2065" s="5">
        <v>252.5</v>
      </c>
      <c r="J2065" s="5">
        <v>1136.25</v>
      </c>
      <c r="K2065" s="3" t="str" cm="1">
        <f t="array" ref="K2065">_xlfn.LET(_xlpm.d,UPPER(TRIM(CLEAN(SUBSTITUTE(F2065,CHAR(160),"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66" spans="2:11" hidden="1" x14ac:dyDescent="0.25">
      <c r="B2066" s="20">
        <v>45692</v>
      </c>
      <c r="C2066" s="2" t="s">
        <v>1</v>
      </c>
      <c r="D2066" s="2" t="s">
        <v>915</v>
      </c>
      <c r="E2066" s="2" t="s">
        <v>156</v>
      </c>
      <c r="F2066" s="2" t="s">
        <v>1569</v>
      </c>
      <c r="G2066" s="5">
        <v>16</v>
      </c>
      <c r="H2066" s="5">
        <v>25.25</v>
      </c>
      <c r="I2066" s="5">
        <v>404</v>
      </c>
      <c r="J2066" s="5">
        <v>1540.25</v>
      </c>
      <c r="K2066" s="3" t="str" cm="1">
        <f t="array" ref="K2066">_xlfn.LET(_xlpm.d,UPPER(TRIM(CLEAN(SUBSTITUTE(F2066,CHAR(160),"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67" spans="2:11" hidden="1" x14ac:dyDescent="0.25">
      <c r="B2067" s="20">
        <v>45693</v>
      </c>
      <c r="C2067" s="2" t="s">
        <v>1</v>
      </c>
      <c r="D2067" s="2" t="s">
        <v>1570</v>
      </c>
      <c r="E2067" s="2" t="s">
        <v>189</v>
      </c>
      <c r="F2067" s="2" t="s">
        <v>1569</v>
      </c>
      <c r="G2067" s="5">
        <v>14</v>
      </c>
      <c r="H2067" s="5">
        <v>25.25</v>
      </c>
      <c r="I2067" s="5">
        <v>353.5</v>
      </c>
      <c r="J2067" s="5">
        <v>1893.75</v>
      </c>
      <c r="K2067" s="3" t="str" cm="1">
        <f t="array" ref="K2067">_xlfn.LET(_xlpm.d,UPPER(TRIM(CLEAN(SUBSTITUTE(F2067,CHAR(160),"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68" spans="2:11" hidden="1" x14ac:dyDescent="0.25">
      <c r="B2068" s="20">
        <v>45693</v>
      </c>
      <c r="C2068" s="2" t="s">
        <v>1</v>
      </c>
      <c r="D2068" s="2" t="s">
        <v>918</v>
      </c>
      <c r="E2068" s="2" t="s">
        <v>282</v>
      </c>
      <c r="F2068" s="2" t="s">
        <v>1569</v>
      </c>
      <c r="G2068" s="5">
        <v>14</v>
      </c>
      <c r="H2068" s="5">
        <v>25.25</v>
      </c>
      <c r="I2068" s="5">
        <v>353.5</v>
      </c>
      <c r="J2068" s="5">
        <v>2247.25</v>
      </c>
      <c r="K2068" s="3" t="str" cm="1">
        <f t="array" ref="K2068">_xlfn.LET(_xlpm.d,UPPER(TRIM(CLEAN(SUBSTITUTE(F2068,CHAR(160),"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69" spans="2:11" hidden="1" x14ac:dyDescent="0.25">
      <c r="B2069" s="20">
        <v>45694</v>
      </c>
      <c r="C2069" s="2" t="s">
        <v>1</v>
      </c>
      <c r="D2069" s="2" t="s">
        <v>1372</v>
      </c>
      <c r="E2069" s="2" t="s">
        <v>135</v>
      </c>
      <c r="F2069" s="2" t="s">
        <v>1569</v>
      </c>
      <c r="G2069" s="5">
        <v>16</v>
      </c>
      <c r="H2069" s="5">
        <v>25.25</v>
      </c>
      <c r="I2069" s="5">
        <v>404</v>
      </c>
      <c r="J2069" s="5">
        <v>2651.25</v>
      </c>
      <c r="K2069" s="3" t="str" cm="1">
        <f t="array" ref="K2069">_xlfn.LET(_xlpm.d,UPPER(TRIM(CLEAN(SUBSTITUTE(F2069,CHAR(160),"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70" spans="2:11" hidden="1" x14ac:dyDescent="0.25">
      <c r="B2070" s="20">
        <v>45713</v>
      </c>
      <c r="C2070" s="2" t="s">
        <v>1</v>
      </c>
      <c r="D2070" s="2" t="s">
        <v>1522</v>
      </c>
      <c r="E2070" s="2" t="s">
        <v>158</v>
      </c>
      <c r="F2070" s="2" t="s">
        <v>1569</v>
      </c>
      <c r="G2070" s="5">
        <v>5</v>
      </c>
      <c r="H2070" s="5">
        <v>25.25</v>
      </c>
      <c r="I2070" s="5">
        <v>126.25</v>
      </c>
      <c r="J2070" s="5">
        <v>2777.5</v>
      </c>
      <c r="K2070" s="3" t="str" cm="1">
        <f t="array" ref="K2070">_xlfn.LET(_xlpm.d,UPPER(TRIM(CLEAN(SUBSTITUTE(F2070,CHAR(160),"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71" spans="2:11" hidden="1" x14ac:dyDescent="0.25">
      <c r="B2071" s="20">
        <v>45818</v>
      </c>
      <c r="C2071" s="2" t="s">
        <v>1</v>
      </c>
      <c r="D2071" s="2" t="s">
        <v>585</v>
      </c>
      <c r="E2071" s="2" t="s">
        <v>273</v>
      </c>
      <c r="F2071" s="2" t="s">
        <v>1569</v>
      </c>
      <c r="G2071" s="5">
        <v>20</v>
      </c>
      <c r="H2071" s="5">
        <v>25.25</v>
      </c>
      <c r="I2071" s="5">
        <v>505</v>
      </c>
      <c r="J2071" s="5">
        <v>3282.5</v>
      </c>
      <c r="K2071" s="3" t="str" cm="1">
        <f t="array" ref="K2071">_xlfn.LET(_xlpm.d,UPPER(TRIM(CLEAN(SUBSTITUTE(F2071,CHAR(160),"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72" spans="2:11" hidden="1" x14ac:dyDescent="0.25">
      <c r="B2072" s="20">
        <v>45818</v>
      </c>
      <c r="C2072" s="2" t="s">
        <v>1</v>
      </c>
      <c r="D2072" s="2" t="s">
        <v>586</v>
      </c>
      <c r="E2072" s="2" t="s">
        <v>147</v>
      </c>
      <c r="F2072" s="2" t="s">
        <v>1569</v>
      </c>
      <c r="G2072" s="5">
        <v>15</v>
      </c>
      <c r="H2072" s="5">
        <v>25.25</v>
      </c>
      <c r="I2072" s="5">
        <v>378.75</v>
      </c>
      <c r="J2072" s="5">
        <v>3661.25</v>
      </c>
      <c r="K2072" s="3" t="str" cm="1">
        <f t="array" ref="K2072">_xlfn.LET(_xlpm.d,UPPER(TRIM(CLEAN(SUBSTITUTE(F2072,CHAR(160),"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73" spans="2:11" hidden="1" x14ac:dyDescent="0.25">
      <c r="B2073" s="20">
        <v>45964</v>
      </c>
      <c r="C2073" s="2" t="s">
        <v>1</v>
      </c>
      <c r="D2073" s="2" t="s">
        <v>1294</v>
      </c>
      <c r="E2073" s="2" t="s">
        <v>243</v>
      </c>
      <c r="F2073" s="2" t="s">
        <v>1569</v>
      </c>
      <c r="G2073" s="5">
        <v>10</v>
      </c>
      <c r="H2073" s="5">
        <v>25.25</v>
      </c>
      <c r="I2073" s="5">
        <v>252.5</v>
      </c>
      <c r="J2073" s="5">
        <v>3913.75</v>
      </c>
      <c r="K2073" s="3" t="str" cm="1">
        <f t="array" ref="K2073">_xlfn.LET(_xlpm.d,UPPER(TRIM(CLEAN(SUBSTITUTE(F2073,CHAR(160),"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74" spans="2:11" hidden="1" x14ac:dyDescent="0.25">
      <c r="B2074" s="20">
        <v>46014</v>
      </c>
      <c r="C2074" s="2" t="s">
        <v>1</v>
      </c>
      <c r="D2074" s="2" t="s">
        <v>146</v>
      </c>
      <c r="E2074" s="2" t="s">
        <v>147</v>
      </c>
      <c r="F2074" s="2" t="s">
        <v>1569</v>
      </c>
      <c r="G2074" s="5">
        <v>25</v>
      </c>
      <c r="H2074" s="5">
        <v>25.25</v>
      </c>
      <c r="I2074" s="5">
        <v>631.25</v>
      </c>
      <c r="J2074" s="5">
        <v>4545</v>
      </c>
      <c r="K2074" s="3" t="str" cm="1">
        <f t="array" ref="K2074">_xlfn.LET(_xlpm.d,UPPER(TRIM(CLEAN(SUBSTITUTE(F2074,CHAR(160),"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75" spans="2:11" hidden="1" x14ac:dyDescent="0.25">
      <c r="B2075" s="20">
        <v>46014</v>
      </c>
      <c r="C2075" s="2" t="s">
        <v>1</v>
      </c>
      <c r="D2075" s="2" t="s">
        <v>1308</v>
      </c>
      <c r="E2075" s="2" t="s">
        <v>162</v>
      </c>
      <c r="F2075" s="2" t="s">
        <v>1569</v>
      </c>
      <c r="G2075" s="5">
        <v>25</v>
      </c>
      <c r="H2075" s="5">
        <v>25.25</v>
      </c>
      <c r="I2075" s="5">
        <v>631.25</v>
      </c>
      <c r="J2075" s="5">
        <v>5176.25</v>
      </c>
      <c r="K2075" s="3" t="str" cm="1">
        <f t="array" ref="K2075">_xlfn.LET(_xlpm.d,UPPER(TRIM(CLEAN(SUBSTITUTE(F2075,CHAR(160),"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76" spans="2:11" hidden="1" x14ac:dyDescent="0.25">
      <c r="B2076" s="20">
        <v>46014</v>
      </c>
      <c r="C2076" s="2" t="s">
        <v>1</v>
      </c>
      <c r="D2076" s="2" t="s">
        <v>1309</v>
      </c>
      <c r="E2076" s="2" t="s">
        <v>158</v>
      </c>
      <c r="F2076" s="2" t="s">
        <v>1569</v>
      </c>
      <c r="G2076" s="5">
        <v>15</v>
      </c>
      <c r="H2076" s="5">
        <v>25.25</v>
      </c>
      <c r="I2076" s="5">
        <v>378.75</v>
      </c>
      <c r="J2076" s="5">
        <v>5555</v>
      </c>
      <c r="K2076" s="3" t="str" cm="1">
        <f t="array" ref="K2076">_xlfn.LET(_xlpm.d,UPPER(TRIM(CLEAN(SUBSTITUTE(F2076,CHAR(160),"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77" spans="2:11" hidden="1" x14ac:dyDescent="0.25">
      <c r="B2077" s="20">
        <v>46015</v>
      </c>
      <c r="C2077" s="2" t="s">
        <v>1</v>
      </c>
      <c r="D2077" s="2" t="s">
        <v>148</v>
      </c>
      <c r="E2077" s="2" t="s">
        <v>149</v>
      </c>
      <c r="F2077" s="2" t="s">
        <v>1569</v>
      </c>
      <c r="G2077" s="5">
        <v>10</v>
      </c>
      <c r="H2077" s="5">
        <v>25.25</v>
      </c>
      <c r="I2077" s="5">
        <v>252.5</v>
      </c>
      <c r="J2077" s="5">
        <v>5807.5</v>
      </c>
      <c r="K2077" s="3" t="str" cm="1">
        <f t="array" ref="K2077">_xlfn.LET(_xlpm.d,UPPER(TRIM(CLEAN(SUBSTITUTE(F2077,CHAR(160),"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78" spans="2:11" hidden="1" x14ac:dyDescent="0.25">
      <c r="B2078" s="20">
        <v>46024</v>
      </c>
      <c r="C2078" s="2" t="s">
        <v>1</v>
      </c>
      <c r="D2078" s="2" t="s">
        <v>1310</v>
      </c>
      <c r="E2078" s="2" t="s">
        <v>236</v>
      </c>
      <c r="F2078" s="2" t="s">
        <v>1569</v>
      </c>
      <c r="G2078" s="5">
        <v>10</v>
      </c>
      <c r="H2078" s="5">
        <v>25.25</v>
      </c>
      <c r="I2078" s="5">
        <v>252.5</v>
      </c>
      <c r="J2078" s="5">
        <v>6060</v>
      </c>
      <c r="K2078" s="3" t="str" cm="1">
        <f t="array" ref="K2078">_xlfn.LET(_xlpm.d,UPPER(TRIM(CLEAN(SUBSTITUTE(F2078,CHAR(160),"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79" spans="2:11" hidden="1" x14ac:dyDescent="0.25">
      <c r="B2079" s="20">
        <v>46027</v>
      </c>
      <c r="C2079" s="2" t="s">
        <v>1</v>
      </c>
      <c r="D2079" s="2" t="s">
        <v>153</v>
      </c>
      <c r="E2079" s="2" t="s">
        <v>154</v>
      </c>
      <c r="F2079" s="2" t="s">
        <v>1569</v>
      </c>
      <c r="G2079" s="5">
        <v>10</v>
      </c>
      <c r="H2079" s="5">
        <v>25.25</v>
      </c>
      <c r="I2079" s="5">
        <v>252.5</v>
      </c>
      <c r="J2079" s="5">
        <v>6312.5</v>
      </c>
      <c r="K2079" s="3" t="str" cm="1">
        <f t="array" ref="K2079">_xlfn.LET(_xlpm.d,UPPER(TRIM(CLEAN(SUBSTITUTE(F2079,CHAR(160),"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80" spans="2:11" hidden="1" x14ac:dyDescent="0.25">
      <c r="B2080" s="20">
        <v>46028</v>
      </c>
      <c r="C2080" s="2" t="s">
        <v>1</v>
      </c>
      <c r="D2080" s="2" t="s">
        <v>1311</v>
      </c>
      <c r="E2080" s="2" t="s">
        <v>273</v>
      </c>
      <c r="F2080" s="2" t="s">
        <v>1569</v>
      </c>
      <c r="G2080" s="5">
        <v>15</v>
      </c>
      <c r="H2080" s="5">
        <v>25.25</v>
      </c>
      <c r="I2080" s="5">
        <v>378.75</v>
      </c>
      <c r="J2080" s="5">
        <v>6691.25</v>
      </c>
      <c r="K2080" s="3" t="str" cm="1">
        <f t="array" ref="K2080">_xlfn.LET(_xlpm.d,UPPER(TRIM(CLEAN(SUBSTITUTE(F2080,CHAR(160),"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81" spans="2:11" hidden="1" x14ac:dyDescent="0.25">
      <c r="B2081" s="20">
        <v>46028</v>
      </c>
      <c r="C2081" s="2" t="s">
        <v>1</v>
      </c>
      <c r="D2081" s="2" t="s">
        <v>155</v>
      </c>
      <c r="E2081" s="2" t="s">
        <v>156</v>
      </c>
      <c r="F2081" s="2" t="s">
        <v>1569</v>
      </c>
      <c r="G2081" s="5">
        <v>15</v>
      </c>
      <c r="H2081" s="5">
        <v>25.25</v>
      </c>
      <c r="I2081" s="5">
        <v>378.75</v>
      </c>
      <c r="J2081" s="5">
        <v>7070</v>
      </c>
      <c r="K2081" s="3" t="str" cm="1">
        <f t="array" ref="K2081">_xlfn.LET(_xlpm.d,UPPER(TRIM(CLEAN(SUBSTITUTE(F2081,CHAR(160),"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82" spans="2:11" hidden="1" x14ac:dyDescent="0.25">
      <c r="B2082" s="20">
        <v>46028</v>
      </c>
      <c r="C2082" s="2" t="s">
        <v>1</v>
      </c>
      <c r="D2082" s="2" t="s">
        <v>157</v>
      </c>
      <c r="E2082" s="2" t="s">
        <v>158</v>
      </c>
      <c r="F2082" s="2" t="s">
        <v>1569</v>
      </c>
      <c r="G2082" s="5">
        <v>10</v>
      </c>
      <c r="H2082" s="5">
        <v>25.25</v>
      </c>
      <c r="I2082" s="5">
        <v>252.5</v>
      </c>
      <c r="J2082" s="5">
        <v>7322.5</v>
      </c>
      <c r="K2082" s="3" t="str" cm="1">
        <f t="array" ref="K2082">_xlfn.LET(_xlpm.d,UPPER(TRIM(CLEAN(SUBSTITUTE(F2082,CHAR(160),"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83" spans="2:11" hidden="1" x14ac:dyDescent="0.25">
      <c r="B2083" s="20">
        <v>46030</v>
      </c>
      <c r="C2083" s="2" t="s">
        <v>1</v>
      </c>
      <c r="D2083" s="2" t="s">
        <v>1312</v>
      </c>
      <c r="E2083" s="2" t="s">
        <v>180</v>
      </c>
      <c r="F2083" s="2" t="s">
        <v>1569</v>
      </c>
      <c r="G2083" s="5">
        <v>25</v>
      </c>
      <c r="H2083" s="5">
        <v>25.25</v>
      </c>
      <c r="I2083" s="5">
        <v>631.25</v>
      </c>
      <c r="J2083" s="5">
        <v>7953.75</v>
      </c>
      <c r="K2083" s="3" t="str" cm="1">
        <f t="array" ref="K2083">_xlfn.LET(_xlpm.d,UPPER(TRIM(CLEAN(SUBSTITUTE(F2083,CHAR(160),"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84" spans="2:11" hidden="1" x14ac:dyDescent="0.25">
      <c r="B2084" s="20">
        <v>46030</v>
      </c>
      <c r="C2084" s="2" t="s">
        <v>1</v>
      </c>
      <c r="D2084" s="2" t="s">
        <v>1571</v>
      </c>
      <c r="E2084" s="2" t="s">
        <v>135</v>
      </c>
      <c r="F2084" s="2" t="s">
        <v>1569</v>
      </c>
      <c r="G2084" s="5">
        <v>25</v>
      </c>
      <c r="H2084" s="5">
        <v>25.25</v>
      </c>
      <c r="I2084" s="5">
        <v>631.25</v>
      </c>
      <c r="J2084" s="5">
        <v>8585</v>
      </c>
      <c r="K2084" s="3" t="str" cm="1">
        <f t="array" ref="K2084">_xlfn.LET(_xlpm.d,UPPER(TRIM(CLEAN(SUBSTITUTE(F2084,CHAR(160),"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85" spans="2:11" hidden="1" x14ac:dyDescent="0.25">
      <c r="B2085" s="20">
        <v>46030</v>
      </c>
      <c r="C2085" s="2" t="s">
        <v>1</v>
      </c>
      <c r="D2085" s="2" t="s">
        <v>1572</v>
      </c>
      <c r="E2085" s="2" t="s">
        <v>168</v>
      </c>
      <c r="F2085" s="2" t="s">
        <v>1569</v>
      </c>
      <c r="G2085" s="5">
        <v>15</v>
      </c>
      <c r="H2085" s="5">
        <v>25.25</v>
      </c>
      <c r="I2085" s="5">
        <v>378.75</v>
      </c>
      <c r="J2085" s="5">
        <v>8963.75</v>
      </c>
      <c r="K2085" s="3" t="str" cm="1">
        <f t="array" ref="K2085">_xlfn.LET(_xlpm.d,UPPER(TRIM(CLEAN(SUBSTITUTE(F2085,CHAR(160),"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86" spans="2:11" hidden="1" x14ac:dyDescent="0.25">
      <c r="B2086" s="20">
        <v>46031</v>
      </c>
      <c r="C2086" s="2" t="s">
        <v>1</v>
      </c>
      <c r="D2086" s="2" t="s">
        <v>1313</v>
      </c>
      <c r="E2086" s="2" t="s">
        <v>160</v>
      </c>
      <c r="F2086" s="2" t="s">
        <v>1569</v>
      </c>
      <c r="G2086" s="5">
        <v>20</v>
      </c>
      <c r="H2086" s="5">
        <v>25.25</v>
      </c>
      <c r="I2086" s="5">
        <v>505</v>
      </c>
      <c r="J2086" s="5">
        <v>9468.75</v>
      </c>
      <c r="K2086" s="3" t="str" cm="1">
        <f t="array" ref="K2086">_xlfn.LET(_xlpm.d,UPPER(TRIM(CLEAN(SUBSTITUTE(F2086,CHAR(160),"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87" spans="2:11" hidden="1" x14ac:dyDescent="0.25">
      <c r="B2087" s="20">
        <v>46031</v>
      </c>
      <c r="C2087" s="2" t="s">
        <v>1</v>
      </c>
      <c r="D2087" s="2" t="s">
        <v>1191</v>
      </c>
      <c r="E2087" s="2" t="s">
        <v>192</v>
      </c>
      <c r="F2087" s="2" t="s">
        <v>1569</v>
      </c>
      <c r="G2087" s="5">
        <v>25</v>
      </c>
      <c r="H2087" s="5">
        <v>25.25</v>
      </c>
      <c r="I2087" s="5">
        <v>631.25</v>
      </c>
      <c r="J2087" s="5">
        <v>10100</v>
      </c>
      <c r="K2087" s="3" t="str" cm="1">
        <f t="array" ref="K2087">_xlfn.LET(_xlpm.d,UPPER(TRIM(CLEAN(SUBSTITUTE(F2087,CHAR(160),"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88" spans="2:11" hidden="1" x14ac:dyDescent="0.25">
      <c r="B2088" s="20">
        <v>46031</v>
      </c>
      <c r="C2088" s="2" t="s">
        <v>1</v>
      </c>
      <c r="D2088" s="2" t="s">
        <v>1573</v>
      </c>
      <c r="E2088" s="2" t="s">
        <v>238</v>
      </c>
      <c r="F2088" s="2" t="s">
        <v>1569</v>
      </c>
      <c r="G2088" s="5">
        <v>12</v>
      </c>
      <c r="H2088" s="5">
        <v>25.25</v>
      </c>
      <c r="I2088" s="5">
        <v>303</v>
      </c>
      <c r="J2088" s="5">
        <v>10403</v>
      </c>
      <c r="K2088" s="3" t="str" cm="1">
        <f t="array" ref="K2088">_xlfn.LET(_xlpm.d,UPPER(TRIM(CLEAN(SUBSTITUTE(F2088,CHAR(160),"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89" spans="2:11" hidden="1" x14ac:dyDescent="0.25">
      <c r="B2089" s="20">
        <v>46031</v>
      </c>
      <c r="C2089" s="2" t="s">
        <v>1</v>
      </c>
      <c r="D2089" s="2" t="s">
        <v>1574</v>
      </c>
      <c r="E2089" s="2" t="s">
        <v>236</v>
      </c>
      <c r="F2089" s="2" t="s">
        <v>1569</v>
      </c>
      <c r="G2089" s="5">
        <v>10</v>
      </c>
      <c r="H2089" s="5">
        <v>25.25</v>
      </c>
      <c r="I2089" s="5">
        <v>252.5</v>
      </c>
      <c r="J2089" s="5">
        <v>10655.5</v>
      </c>
      <c r="K2089" s="3" t="str" cm="1">
        <f t="array" ref="K2089">_xlfn.LET(_xlpm.d,UPPER(TRIM(CLEAN(SUBSTITUTE(F2089,CHAR(160),"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90" spans="2:11" hidden="1" x14ac:dyDescent="0.25">
      <c r="B2090" s="20">
        <v>46031</v>
      </c>
      <c r="C2090" s="2" t="s">
        <v>1</v>
      </c>
      <c r="D2090" s="2" t="s">
        <v>1575</v>
      </c>
      <c r="E2090" s="2" t="s">
        <v>154</v>
      </c>
      <c r="F2090" s="2" t="s">
        <v>1569</v>
      </c>
      <c r="G2090" s="5">
        <v>15</v>
      </c>
      <c r="H2090" s="5">
        <v>25.25</v>
      </c>
      <c r="I2090" s="5">
        <v>378.75</v>
      </c>
      <c r="J2090" s="5">
        <v>11034.25</v>
      </c>
      <c r="K2090" s="3" t="str" cm="1">
        <f t="array" ref="K2090">_xlfn.LET(_xlpm.d,UPPER(TRIM(CLEAN(SUBSTITUTE(F2090,CHAR(160),"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91" spans="2:11" hidden="1" x14ac:dyDescent="0.25">
      <c r="B2091" s="20">
        <v>46034</v>
      </c>
      <c r="C2091" s="2" t="s">
        <v>1</v>
      </c>
      <c r="D2091" s="2" t="s">
        <v>1314</v>
      </c>
      <c r="E2091" s="2" t="s">
        <v>259</v>
      </c>
      <c r="F2091" s="2" t="s">
        <v>1569</v>
      </c>
      <c r="G2091" s="5">
        <v>20</v>
      </c>
      <c r="H2091" s="5">
        <v>25.25</v>
      </c>
      <c r="I2091" s="5">
        <v>505</v>
      </c>
      <c r="J2091" s="5">
        <v>11539.25</v>
      </c>
      <c r="K2091" s="3" t="str" cm="1">
        <f t="array" ref="K2091">_xlfn.LET(_xlpm.d,UPPER(TRIM(CLEAN(SUBSTITUTE(F2091,CHAR(160),"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92" spans="2:11" hidden="1" x14ac:dyDescent="0.25">
      <c r="B2092" s="20">
        <v>46035</v>
      </c>
      <c r="C2092" s="2" t="s">
        <v>1</v>
      </c>
      <c r="D2092" s="2" t="s">
        <v>1192</v>
      </c>
      <c r="E2092" s="2" t="s">
        <v>162</v>
      </c>
      <c r="F2092" s="2" t="s">
        <v>1569</v>
      </c>
      <c r="G2092" s="5">
        <v>15</v>
      </c>
      <c r="H2092" s="5">
        <v>25.25</v>
      </c>
      <c r="I2092" s="5">
        <v>378.75</v>
      </c>
      <c r="J2092" s="5">
        <v>11918</v>
      </c>
      <c r="K2092" s="3" t="str" cm="1">
        <f t="array" ref="K2092">_xlfn.LET(_xlpm.d,UPPER(TRIM(CLEAN(SUBSTITUTE(F2092,CHAR(160),"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93" spans="2:11" hidden="1" x14ac:dyDescent="0.25">
      <c r="B2093" s="20">
        <v>46036</v>
      </c>
      <c r="C2093" s="2" t="s">
        <v>1</v>
      </c>
      <c r="D2093" s="2" t="s">
        <v>1316</v>
      </c>
      <c r="E2093" s="2" t="s">
        <v>266</v>
      </c>
      <c r="F2093" s="2" t="s">
        <v>1569</v>
      </c>
      <c r="G2093" s="5">
        <v>30</v>
      </c>
      <c r="H2093" s="5">
        <v>25.25</v>
      </c>
      <c r="I2093" s="5">
        <v>757.5</v>
      </c>
      <c r="J2093" s="5">
        <v>12675.5</v>
      </c>
      <c r="K2093" s="3" t="str" cm="1">
        <f t="array" ref="K2093">_xlfn.LET(_xlpm.d,UPPER(TRIM(CLEAN(SUBSTITUTE(F2093,CHAR(160),"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94" spans="2:11" hidden="1" x14ac:dyDescent="0.25">
      <c r="B2094" s="20">
        <v>46036</v>
      </c>
      <c r="C2094" s="2" t="s">
        <v>1</v>
      </c>
      <c r="D2094" s="2" t="s">
        <v>1193</v>
      </c>
      <c r="E2094" s="2" t="s">
        <v>141</v>
      </c>
      <c r="F2094" s="2" t="s">
        <v>1569</v>
      </c>
      <c r="G2094" s="5">
        <v>20</v>
      </c>
      <c r="H2094" s="5">
        <v>25.25</v>
      </c>
      <c r="I2094" s="5">
        <v>505</v>
      </c>
      <c r="J2094" s="5">
        <v>13180.5</v>
      </c>
      <c r="K2094" s="3" t="str" cm="1">
        <f t="array" ref="K2094">_xlfn.LET(_xlpm.d,UPPER(TRIM(CLEAN(SUBSTITUTE(F2094,CHAR(160),"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95" spans="2:11" hidden="1" x14ac:dyDescent="0.25">
      <c r="B2095" s="20">
        <v>46037</v>
      </c>
      <c r="C2095" s="2" t="s">
        <v>1</v>
      </c>
      <c r="D2095" s="2" t="s">
        <v>1319</v>
      </c>
      <c r="E2095" s="2" t="s">
        <v>246</v>
      </c>
      <c r="F2095" s="2" t="s">
        <v>1569</v>
      </c>
      <c r="G2095" s="5">
        <v>20</v>
      </c>
      <c r="H2095" s="5">
        <v>25.25</v>
      </c>
      <c r="I2095" s="5">
        <v>505</v>
      </c>
      <c r="J2095" s="5">
        <v>13685.5</v>
      </c>
      <c r="K2095" s="3" t="str" cm="1">
        <f t="array" ref="K2095">_xlfn.LET(_xlpm.d,UPPER(TRIM(CLEAN(SUBSTITUTE(F2095,CHAR(160),"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96" spans="2:11" hidden="1" x14ac:dyDescent="0.25">
      <c r="B2096" s="20">
        <v>46051</v>
      </c>
      <c r="C2096" s="2" t="s">
        <v>1</v>
      </c>
      <c r="D2096" s="2" t="s">
        <v>1326</v>
      </c>
      <c r="E2096" s="2" t="s">
        <v>180</v>
      </c>
      <c r="F2096" s="2" t="s">
        <v>1569</v>
      </c>
      <c r="G2096" s="5">
        <v>20</v>
      </c>
      <c r="H2096" s="5">
        <v>25.25</v>
      </c>
      <c r="I2096" s="5">
        <v>505</v>
      </c>
      <c r="J2096" s="5">
        <v>14190.5</v>
      </c>
      <c r="K2096" s="3" t="str" cm="1">
        <f t="array" ref="K2096">_xlfn.LET(_xlpm.d,UPPER(TRIM(CLEAN(SUBSTITUTE(F2096,CHAR(160),"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97" spans="2:11" hidden="1" x14ac:dyDescent="0.25">
      <c r="B2097" s="20">
        <v>46070</v>
      </c>
      <c r="C2097" s="2" t="s">
        <v>1</v>
      </c>
      <c r="D2097" s="2" t="s">
        <v>469</v>
      </c>
      <c r="E2097" s="2" t="s">
        <v>158</v>
      </c>
      <c r="F2097" s="2" t="s">
        <v>1569</v>
      </c>
      <c r="G2097" s="5">
        <v>15</v>
      </c>
      <c r="H2097" s="5">
        <v>25.25</v>
      </c>
      <c r="I2097" s="5">
        <v>378.75</v>
      </c>
      <c r="J2097" s="5">
        <v>14569.25</v>
      </c>
      <c r="K2097" s="3" t="str" cm="1">
        <f t="array" ref="K2097">_xlfn.LET(_xlpm.d,UPPER(TRIM(CLEAN(SUBSTITUTE(F2097,CHAR(160),"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98" spans="2:11" hidden="1" x14ac:dyDescent="0.25">
      <c r="B2098" s="20">
        <v>46072</v>
      </c>
      <c r="C2098" s="2" t="s">
        <v>1</v>
      </c>
      <c r="D2098" s="2" t="s">
        <v>470</v>
      </c>
      <c r="E2098" s="2" t="s">
        <v>192</v>
      </c>
      <c r="F2098" s="2" t="s">
        <v>1569</v>
      </c>
      <c r="G2098" s="5">
        <v>20</v>
      </c>
      <c r="H2098" s="5">
        <v>25.25</v>
      </c>
      <c r="I2098" s="5">
        <v>505</v>
      </c>
      <c r="J2098" s="5">
        <v>15074.25</v>
      </c>
      <c r="K2098" s="3" t="str" cm="1">
        <f t="array" ref="K2098">_xlfn.LET(_xlpm.d,UPPER(TRIM(CLEAN(SUBSTITUTE(F2098,CHAR(160),"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099" spans="2:11" hidden="1" x14ac:dyDescent="0.25">
      <c r="B2099" s="20">
        <v>46076</v>
      </c>
      <c r="C2099" s="2" t="s">
        <v>1</v>
      </c>
      <c r="D2099" s="2" t="s">
        <v>1207</v>
      </c>
      <c r="E2099" s="2" t="s">
        <v>273</v>
      </c>
      <c r="F2099" s="2" t="s">
        <v>1569</v>
      </c>
      <c r="G2099" s="5">
        <v>25</v>
      </c>
      <c r="H2099" s="5">
        <v>25.25</v>
      </c>
      <c r="I2099" s="5">
        <v>631.25</v>
      </c>
      <c r="J2099" s="5">
        <v>15705.5</v>
      </c>
      <c r="K2099" s="3" t="str" cm="1">
        <f t="array" ref="K2099">_xlfn.LET(_xlpm.d,UPPER(TRIM(CLEAN(SUBSTITUTE(F2099,CHAR(160),"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00" spans="2:11" hidden="1" x14ac:dyDescent="0.25">
      <c r="B2100" s="20">
        <v>46077</v>
      </c>
      <c r="C2100" s="2" t="s">
        <v>1</v>
      </c>
      <c r="D2100" s="2" t="s">
        <v>1332</v>
      </c>
      <c r="E2100" s="2" t="s">
        <v>147</v>
      </c>
      <c r="F2100" s="2" t="s">
        <v>1569</v>
      </c>
      <c r="G2100" s="5">
        <v>15</v>
      </c>
      <c r="H2100" s="5">
        <v>25.25</v>
      </c>
      <c r="I2100" s="5">
        <v>378.75</v>
      </c>
      <c r="J2100" s="5">
        <v>16084.25</v>
      </c>
      <c r="K2100" s="3" t="str" cm="1">
        <f t="array" ref="K2100">_xlfn.LET(_xlpm.d,UPPER(TRIM(CLEAN(SUBSTITUTE(F2100,CHAR(160),"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01" spans="2:11" hidden="1" x14ac:dyDescent="0.25">
      <c r="B2101" s="20">
        <v>46079</v>
      </c>
      <c r="C2101" s="2" t="s">
        <v>1</v>
      </c>
      <c r="D2101" s="2" t="s">
        <v>1334</v>
      </c>
      <c r="E2101" s="2" t="s">
        <v>149</v>
      </c>
      <c r="F2101" s="2" t="s">
        <v>1569</v>
      </c>
      <c r="G2101" s="5">
        <v>30</v>
      </c>
      <c r="H2101" s="5">
        <v>25.25</v>
      </c>
      <c r="I2101" s="5">
        <v>757.5</v>
      </c>
      <c r="J2101" s="5">
        <v>16841.75</v>
      </c>
      <c r="K2101" s="3" t="str" cm="1">
        <f t="array" ref="K2101">_xlfn.LET(_xlpm.d,UPPER(TRIM(CLEAN(SUBSTITUTE(F2101,CHAR(160),"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02" spans="2:11" hidden="1" x14ac:dyDescent="0.25">
      <c r="B2102" s="20">
        <v>46079</v>
      </c>
      <c r="C2102" s="2" t="s">
        <v>1</v>
      </c>
      <c r="D2102" s="2" t="s">
        <v>1576</v>
      </c>
      <c r="E2102" s="2" t="s">
        <v>135</v>
      </c>
      <c r="F2102" s="2" t="s">
        <v>1569</v>
      </c>
      <c r="G2102" s="5">
        <v>20</v>
      </c>
      <c r="H2102" s="5">
        <v>25.25</v>
      </c>
      <c r="I2102" s="5">
        <v>505</v>
      </c>
      <c r="J2102" s="5">
        <v>17346.75</v>
      </c>
      <c r="K2102" s="3" t="str" cm="1">
        <f t="array" ref="K2102">_xlfn.LET(_xlpm.d,UPPER(TRIM(CLEAN(SUBSTITUTE(F2102,CHAR(160),"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03" spans="2:11" hidden="1" x14ac:dyDescent="0.25">
      <c r="B2103" s="20">
        <v>46080</v>
      </c>
      <c r="C2103" s="2" t="s">
        <v>1</v>
      </c>
      <c r="D2103" s="2" t="s">
        <v>1577</v>
      </c>
      <c r="E2103" s="2" t="s">
        <v>236</v>
      </c>
      <c r="F2103" s="2" t="s">
        <v>1569</v>
      </c>
      <c r="G2103" s="5">
        <v>25</v>
      </c>
      <c r="H2103" s="5">
        <v>25.25</v>
      </c>
      <c r="I2103" s="5">
        <v>631.25</v>
      </c>
      <c r="J2103" s="5">
        <v>17978</v>
      </c>
      <c r="K2103" s="3" t="str" cm="1">
        <f t="array" ref="K2103">_xlfn.LET(_xlpm.d,UPPER(TRIM(CLEAN(SUBSTITUTE(F2103,CHAR(160),"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04" spans="2:11" hidden="1" x14ac:dyDescent="0.25">
      <c r="B2104" s="20">
        <v>46080</v>
      </c>
      <c r="C2104" s="2" t="s">
        <v>1</v>
      </c>
      <c r="D2104" s="2" t="s">
        <v>1492</v>
      </c>
      <c r="E2104" s="2" t="s">
        <v>154</v>
      </c>
      <c r="F2104" s="2" t="s">
        <v>1569</v>
      </c>
      <c r="G2104" s="5">
        <v>15</v>
      </c>
      <c r="H2104" s="5">
        <v>25.25</v>
      </c>
      <c r="I2104" s="5">
        <v>378.75</v>
      </c>
      <c r="J2104" s="5">
        <v>18356.75</v>
      </c>
      <c r="K2104" s="3" t="str" cm="1">
        <f t="array" ref="K2104">_xlfn.LET(_xlpm.d,UPPER(TRIM(CLEAN(SUBSTITUTE(F2104,CHAR(160),"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05" spans="2:11" hidden="1" x14ac:dyDescent="0.25">
      <c r="B2105" s="20">
        <v>46084</v>
      </c>
      <c r="C2105" s="2" t="s">
        <v>1</v>
      </c>
      <c r="D2105" s="2" t="s">
        <v>174</v>
      </c>
      <c r="E2105" s="2" t="s">
        <v>162</v>
      </c>
      <c r="F2105" s="2" t="s">
        <v>1578</v>
      </c>
      <c r="G2105" s="5">
        <v>25</v>
      </c>
      <c r="H2105" s="5">
        <v>25.25</v>
      </c>
      <c r="I2105" s="5">
        <v>631.25</v>
      </c>
      <c r="J2105" s="5">
        <v>18988</v>
      </c>
      <c r="K2105" s="3" t="str" cm="1">
        <f t="array" ref="K2105">_xlfn.LET(_xlpm.d,UPPER(TRIM(CLEAN(SUBSTITUTE(F2105,CHAR(160),"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06" spans="2:11" hidden="1" x14ac:dyDescent="0.25">
      <c r="B2106" s="20">
        <v>46087</v>
      </c>
      <c r="C2106" s="2" t="s">
        <v>1</v>
      </c>
      <c r="D2106" s="2" t="s">
        <v>1509</v>
      </c>
      <c r="E2106" s="2" t="s">
        <v>236</v>
      </c>
      <c r="F2106" s="2" t="s">
        <v>1569</v>
      </c>
      <c r="G2106" s="5">
        <v>15</v>
      </c>
      <c r="H2106" s="5">
        <v>25.25</v>
      </c>
      <c r="I2106" s="5">
        <v>378.75</v>
      </c>
      <c r="J2106" s="5">
        <v>19366.75</v>
      </c>
      <c r="K2106" s="3" t="str" cm="1">
        <f t="array" ref="K2106">_xlfn.LET(_xlpm.d,UPPER(TRIM(CLEAN(SUBSTITUTE(F2106,CHAR(160),"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07" spans="2:11" hidden="1" x14ac:dyDescent="0.25">
      <c r="B2107" s="20">
        <v>46091</v>
      </c>
      <c r="C2107" s="2" t="s">
        <v>1</v>
      </c>
      <c r="D2107" s="2" t="s">
        <v>182</v>
      </c>
      <c r="E2107" s="2" t="s">
        <v>162</v>
      </c>
      <c r="F2107" s="2" t="s">
        <v>1569</v>
      </c>
      <c r="G2107" s="5">
        <v>15</v>
      </c>
      <c r="H2107" s="5">
        <v>25.25</v>
      </c>
      <c r="I2107" s="5">
        <v>378.75</v>
      </c>
      <c r="J2107" s="5">
        <v>19745.5</v>
      </c>
      <c r="K2107" s="3" t="str" cm="1">
        <f t="array" ref="K2107">_xlfn.LET(_xlpm.d,UPPER(TRIM(CLEAN(SUBSTITUTE(F2107,CHAR(160),"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08" spans="2:11" hidden="1" x14ac:dyDescent="0.25">
      <c r="B2108" s="20">
        <v>46094</v>
      </c>
      <c r="C2108" s="2" t="s">
        <v>1</v>
      </c>
      <c r="D2108" s="2" t="s">
        <v>194</v>
      </c>
      <c r="E2108" s="2" t="s">
        <v>195</v>
      </c>
      <c r="F2108" s="2" t="s">
        <v>1569</v>
      </c>
      <c r="G2108" s="5">
        <v>25</v>
      </c>
      <c r="H2108" s="5">
        <v>25.25</v>
      </c>
      <c r="I2108" s="5">
        <v>631.25</v>
      </c>
      <c r="J2108" s="5">
        <v>20376.75</v>
      </c>
      <c r="K2108" s="3" t="str" cm="1">
        <f t="array" ref="K2108">_xlfn.LET(_xlpm.d,UPPER(TRIM(CLEAN(SUBSTITUTE(F2108,CHAR(160),"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09" spans="2:11" hidden="1" x14ac:dyDescent="0.25">
      <c r="B2109" s="20">
        <v>46097</v>
      </c>
      <c r="C2109" s="2" t="s">
        <v>1</v>
      </c>
      <c r="D2109" s="2" t="s">
        <v>433</v>
      </c>
      <c r="E2109" s="2" t="s">
        <v>243</v>
      </c>
      <c r="F2109" s="2" t="s">
        <v>1569</v>
      </c>
      <c r="G2109" s="5">
        <v>30</v>
      </c>
      <c r="H2109" s="5">
        <v>25.25</v>
      </c>
      <c r="I2109" s="5">
        <v>757.5</v>
      </c>
      <c r="J2109" s="5">
        <v>21134.25</v>
      </c>
      <c r="K2109" s="3" t="str" cm="1">
        <f t="array" ref="K2109">_xlfn.LET(_xlpm.d,UPPER(TRIM(CLEAN(SUBSTITUTE(F2109,CHAR(160),"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10" spans="2:11" hidden="1" x14ac:dyDescent="0.25">
      <c r="B2110" s="20">
        <v>46098</v>
      </c>
      <c r="C2110" s="2" t="s">
        <v>1</v>
      </c>
      <c r="D2110" s="2" t="s">
        <v>199</v>
      </c>
      <c r="E2110" s="2" t="s">
        <v>158</v>
      </c>
      <c r="F2110" s="2" t="s">
        <v>1569</v>
      </c>
      <c r="G2110" s="5">
        <v>20</v>
      </c>
      <c r="H2110" s="5">
        <v>25.25</v>
      </c>
      <c r="I2110" s="5">
        <v>505</v>
      </c>
      <c r="J2110" s="5">
        <v>21639.25</v>
      </c>
      <c r="K2110" s="3" t="str" cm="1">
        <f t="array" ref="K2110">_xlfn.LET(_xlpm.d,UPPER(TRIM(CLEAN(SUBSTITUTE(F2110,CHAR(160),"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11" spans="2:11" hidden="1" x14ac:dyDescent="0.25">
      <c r="B2111" s="20">
        <v>46098</v>
      </c>
      <c r="C2111" s="2" t="s">
        <v>1</v>
      </c>
      <c r="D2111" s="2" t="s">
        <v>434</v>
      </c>
      <c r="E2111" s="2" t="s">
        <v>147</v>
      </c>
      <c r="F2111" s="2" t="s">
        <v>1569</v>
      </c>
      <c r="G2111" s="5">
        <v>10</v>
      </c>
      <c r="H2111" s="5">
        <v>25.25</v>
      </c>
      <c r="I2111" s="5">
        <v>252.5</v>
      </c>
      <c r="J2111" s="5">
        <v>21891.75</v>
      </c>
      <c r="K2111" s="3" t="str" cm="1">
        <f t="array" ref="K2111">_xlfn.LET(_xlpm.d,UPPER(TRIM(CLEAN(SUBSTITUTE(F2111,CHAR(160),"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12" spans="2:11" hidden="1" x14ac:dyDescent="0.25">
      <c r="B2112" s="20">
        <v>46098</v>
      </c>
      <c r="C2112" s="2" t="s">
        <v>1</v>
      </c>
      <c r="D2112" s="2" t="s">
        <v>435</v>
      </c>
      <c r="E2112" s="2" t="s">
        <v>273</v>
      </c>
      <c r="F2112" s="2" t="s">
        <v>1569</v>
      </c>
      <c r="G2112" s="5">
        <v>10</v>
      </c>
      <c r="H2112" s="5">
        <v>25.25</v>
      </c>
      <c r="I2112" s="5">
        <v>252.5</v>
      </c>
      <c r="J2112" s="5">
        <v>22144.25</v>
      </c>
      <c r="K2112" s="3" t="str" cm="1">
        <f t="array" ref="K2112">_xlfn.LET(_xlpm.d,UPPER(TRIM(CLEAN(SUBSTITUTE(F2112,CHAR(160),"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13" spans="1:11" hidden="1" x14ac:dyDescent="0.25">
      <c r="B2113" s="20">
        <v>46098</v>
      </c>
      <c r="C2113" s="2" t="s">
        <v>1</v>
      </c>
      <c r="D2113" s="2" t="s">
        <v>200</v>
      </c>
      <c r="E2113" s="2" t="s">
        <v>141</v>
      </c>
      <c r="F2113" s="2" t="s">
        <v>1569</v>
      </c>
      <c r="G2113" s="5">
        <v>25</v>
      </c>
      <c r="H2113" s="5">
        <v>25.25</v>
      </c>
      <c r="I2113" s="5">
        <v>631.25</v>
      </c>
      <c r="J2113" s="5">
        <v>22775.5</v>
      </c>
      <c r="K2113" s="3" t="str" cm="1">
        <f t="array" ref="K2113">_xlfn.LET(_xlpm.d,UPPER(TRIM(CLEAN(SUBSTITUTE(F2113,CHAR(160),"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14" spans="1:11" hidden="1" x14ac:dyDescent="0.25">
      <c r="B2114" s="20">
        <v>46100</v>
      </c>
      <c r="C2114" s="2" t="s">
        <v>1</v>
      </c>
      <c r="D2114" s="2" t="s">
        <v>441</v>
      </c>
      <c r="E2114" s="2" t="s">
        <v>311</v>
      </c>
      <c r="F2114" s="2" t="s">
        <v>1569</v>
      </c>
      <c r="G2114" s="5">
        <v>25</v>
      </c>
      <c r="H2114" s="5">
        <v>25.25</v>
      </c>
      <c r="I2114" s="5">
        <v>631.25</v>
      </c>
      <c r="J2114" s="5">
        <v>23406.75</v>
      </c>
      <c r="K2114" s="3" t="str" cm="1">
        <f t="array" ref="K2114">_xlfn.LET(_xlpm.d,UPPER(TRIM(CLEAN(SUBSTITUTE(F2114,CHAR(160),"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15" spans="1:11" hidden="1" x14ac:dyDescent="0.25">
      <c r="B2115" s="20">
        <v>46104</v>
      </c>
      <c r="C2115" s="2" t="s">
        <v>1</v>
      </c>
      <c r="D2115" s="2" t="s">
        <v>1512</v>
      </c>
      <c r="E2115" s="2" t="s">
        <v>192</v>
      </c>
      <c r="F2115" s="2" t="s">
        <v>1569</v>
      </c>
      <c r="G2115" s="5">
        <v>25</v>
      </c>
      <c r="H2115" s="5">
        <v>25.25</v>
      </c>
      <c r="I2115" s="5">
        <v>631.25</v>
      </c>
      <c r="J2115" s="5">
        <v>24038</v>
      </c>
      <c r="K2115" s="3" t="str" cm="1">
        <f t="array" ref="K2115">_xlfn.LET(_xlpm.d,UPPER(TRIM(CLEAN(SUBSTITUTE(F2115,CHAR(160),"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16" spans="1:11" hidden="1" x14ac:dyDescent="0.25">
      <c r="B2116" s="20">
        <v>46104</v>
      </c>
      <c r="C2116" s="2" t="s">
        <v>1</v>
      </c>
      <c r="D2116" s="2" t="s">
        <v>1566</v>
      </c>
      <c r="E2116" s="2" t="s">
        <v>160</v>
      </c>
      <c r="F2116" s="2" t="s">
        <v>1569</v>
      </c>
      <c r="G2116" s="5">
        <v>24</v>
      </c>
      <c r="H2116" s="5">
        <v>25.25</v>
      </c>
      <c r="I2116" s="5">
        <v>606</v>
      </c>
      <c r="J2116" s="5">
        <v>24644</v>
      </c>
      <c r="K2116" s="3" t="str" cm="1">
        <f t="array" ref="K2116">_xlfn.LET(_xlpm.d,UPPER(TRIM(CLEAN(SUBSTITUTE(F2116,CHAR(160),"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17" spans="1:11" hidden="1" x14ac:dyDescent="0.25">
      <c r="B2117" s="20">
        <v>46107</v>
      </c>
      <c r="C2117" s="2" t="s">
        <v>1</v>
      </c>
      <c r="D2117" s="2" t="s">
        <v>202</v>
      </c>
      <c r="E2117" s="2" t="s">
        <v>168</v>
      </c>
      <c r="F2117" s="2" t="s">
        <v>1569</v>
      </c>
      <c r="G2117" s="5">
        <v>20</v>
      </c>
      <c r="H2117" s="5">
        <v>25.25</v>
      </c>
      <c r="I2117" s="5">
        <v>505</v>
      </c>
      <c r="J2117" s="5">
        <v>25149</v>
      </c>
      <c r="K2117" s="3" t="str" cm="1">
        <f t="array" ref="K2117">_xlfn.LET(_xlpm.d,UPPER(TRIM(CLEAN(SUBSTITUTE(F2117,CHAR(160),"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18" spans="1:11" hidden="1" x14ac:dyDescent="0.25">
      <c r="B2118" s="20">
        <v>46112</v>
      </c>
      <c r="C2118" s="2" t="s">
        <v>1</v>
      </c>
      <c r="D2118" s="2" t="s">
        <v>1567</v>
      </c>
      <c r="E2118" s="2" t="s">
        <v>156</v>
      </c>
      <c r="F2118" s="2" t="s">
        <v>1569</v>
      </c>
      <c r="G2118" s="5">
        <v>25</v>
      </c>
      <c r="H2118" s="5">
        <v>25.25</v>
      </c>
      <c r="I2118" s="5">
        <v>631.25</v>
      </c>
      <c r="J2118" s="5">
        <v>25780.25</v>
      </c>
      <c r="K2118" s="3" t="str" cm="1">
        <f t="array" ref="K2118">_xlfn.LET(_xlpm.d,UPPER(TRIM(CLEAN(SUBSTITUTE(F2118,CHAR(160),"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19" spans="1:11" hidden="1" x14ac:dyDescent="0.25">
      <c r="A2119" s="11" t="s">
        <v>1579</v>
      </c>
      <c r="G2119" s="6">
        <v>1021</v>
      </c>
      <c r="I2119" s="7">
        <f>I2063+I2064+I2065+I2066+I2067+I2068+I2069+I2070+I2071+I2072+I2073+I2074+I2075+I2076+I2077+I2078+I2079+I2080+I2081+I2082+I2083+I2084+I2085+I2086+I2087+I2088+I2089+I2090+I2091+I2092+I2093+I2094+I2095+I2096+I2097+I2098+I2099+I2100+I2101+I2102+I2103+I2104+I2105+I2106+I2107+I2108+I2109+I2110+I2111+I2112+I2113+I2114+I2115+I2116+I2117+I2118</f>
        <v>25780.25</v>
      </c>
      <c r="K2119" s="3" t="str" cm="1">
        <f t="array" ref="K2119">_xlfn.LET(_xlpm.d,UPPER(TRIM(CLEAN(SUBSTITUTE(F2119,CHAR(160),"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120" spans="1:11" hidden="1" x14ac:dyDescent="0.25">
      <c r="A2120" s="10" t="s">
        <v>1580</v>
      </c>
      <c r="K2120" s="3" t="str" cm="1">
        <f t="array" ref="K2120">_xlfn.LET(_xlpm.d,UPPER(TRIM(CLEAN(SUBSTITUTE(F2120,CHAR(160),"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121" spans="1:11" hidden="1" x14ac:dyDescent="0.25">
      <c r="B2121" s="20">
        <v>45912</v>
      </c>
      <c r="C2121" s="2" t="s">
        <v>1</v>
      </c>
      <c r="D2121" s="2" t="s">
        <v>1099</v>
      </c>
      <c r="E2121" s="2" t="s">
        <v>154</v>
      </c>
      <c r="F2121" s="2" t="s">
        <v>1580</v>
      </c>
      <c r="G2121" s="5">
        <v>40</v>
      </c>
      <c r="H2121" s="5">
        <v>25.25</v>
      </c>
      <c r="I2121" s="5">
        <v>1010</v>
      </c>
      <c r="J2121" s="5">
        <v>1010</v>
      </c>
      <c r="K2121" s="3" t="str" cm="1">
        <f t="array" ref="K2121">_xlfn.LET(_xlpm.d,UPPER(TRIM(CLEAN(SUBSTITUTE(F2121,CHAR(160),"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22" spans="1:11" hidden="1" x14ac:dyDescent="0.25">
      <c r="B2122" s="20">
        <v>45920</v>
      </c>
      <c r="C2122" s="2" t="s">
        <v>1</v>
      </c>
      <c r="D2122" s="2" t="s">
        <v>1436</v>
      </c>
      <c r="E2122" s="2" t="s">
        <v>149</v>
      </c>
      <c r="F2122" s="2" t="s">
        <v>1580</v>
      </c>
      <c r="G2122" s="5">
        <v>4</v>
      </c>
      <c r="H2122" s="5">
        <v>25.25</v>
      </c>
      <c r="I2122" s="5">
        <v>101</v>
      </c>
      <c r="J2122" s="5">
        <v>1111</v>
      </c>
      <c r="K2122" s="3" t="str" cm="1">
        <f t="array" ref="K2122">_xlfn.LET(_xlpm.d,UPPER(TRIM(CLEAN(SUBSTITUTE(F2122,CHAR(160),"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23" spans="1:11" hidden="1" x14ac:dyDescent="0.25">
      <c r="B2123" s="20">
        <v>45929</v>
      </c>
      <c r="C2123" s="2" t="s">
        <v>1</v>
      </c>
      <c r="D2123" s="2" t="s">
        <v>1437</v>
      </c>
      <c r="E2123" s="2" t="s">
        <v>135</v>
      </c>
      <c r="F2123" s="2" t="s">
        <v>1580</v>
      </c>
      <c r="G2123" s="5">
        <v>25</v>
      </c>
      <c r="H2123" s="5">
        <v>25.25</v>
      </c>
      <c r="I2123" s="5">
        <v>631.25</v>
      </c>
      <c r="J2123" s="5">
        <v>1742.25</v>
      </c>
      <c r="K2123" s="3" t="str" cm="1">
        <f t="array" ref="K2123">_xlfn.LET(_xlpm.d,UPPER(TRIM(CLEAN(SUBSTITUTE(F2123,CHAR(160),"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24" spans="1:11" hidden="1" x14ac:dyDescent="0.25">
      <c r="B2124" s="20">
        <v>46028</v>
      </c>
      <c r="C2124" s="2" t="s">
        <v>1</v>
      </c>
      <c r="D2124" s="2" t="s">
        <v>1479</v>
      </c>
      <c r="E2124" s="2" t="s">
        <v>147</v>
      </c>
      <c r="F2124" s="2" t="s">
        <v>1580</v>
      </c>
      <c r="G2124" s="5">
        <v>20</v>
      </c>
      <c r="H2124" s="5">
        <v>25.25</v>
      </c>
      <c r="I2124" s="5">
        <v>505</v>
      </c>
      <c r="J2124" s="5">
        <v>2247.25</v>
      </c>
      <c r="K2124" s="3" t="str" cm="1">
        <f t="array" ref="K2124">_xlfn.LET(_xlpm.d,UPPER(TRIM(CLEAN(SUBSTITUTE(F2124,CHAR(160),"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25" spans="1:11" hidden="1" x14ac:dyDescent="0.25">
      <c r="B2125" s="20">
        <v>46029</v>
      </c>
      <c r="C2125" s="2" t="s">
        <v>1</v>
      </c>
      <c r="D2125" s="2" t="s">
        <v>1581</v>
      </c>
      <c r="E2125" s="2" t="s">
        <v>149</v>
      </c>
      <c r="F2125" s="2" t="s">
        <v>1580</v>
      </c>
      <c r="G2125" s="5">
        <v>25</v>
      </c>
      <c r="H2125" s="5">
        <v>25.25</v>
      </c>
      <c r="I2125" s="5">
        <v>631.25</v>
      </c>
      <c r="J2125" s="5">
        <v>2878.5</v>
      </c>
      <c r="K2125" s="3" t="str" cm="1">
        <f t="array" ref="K2125">_xlfn.LET(_xlpm.d,UPPER(TRIM(CLEAN(SUBSTITUTE(F2125,CHAR(160),"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26" spans="1:11" hidden="1" x14ac:dyDescent="0.25">
      <c r="B2126" s="20">
        <v>46030</v>
      </c>
      <c r="C2126" s="2" t="s">
        <v>1</v>
      </c>
      <c r="D2126" s="2" t="s">
        <v>1312</v>
      </c>
      <c r="E2126" s="2" t="s">
        <v>180</v>
      </c>
      <c r="F2126" s="2" t="s">
        <v>1580</v>
      </c>
      <c r="G2126" s="5">
        <v>30</v>
      </c>
      <c r="H2126" s="5">
        <v>25.25</v>
      </c>
      <c r="I2126" s="5">
        <v>757.5</v>
      </c>
      <c r="J2126" s="5">
        <v>3636</v>
      </c>
      <c r="K2126" s="3" t="str" cm="1">
        <f t="array" ref="K2126">_xlfn.LET(_xlpm.d,UPPER(TRIM(CLEAN(SUBSTITUTE(F2126,CHAR(160),"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27" spans="1:11" hidden="1" x14ac:dyDescent="0.25">
      <c r="B2127" s="20">
        <v>46030</v>
      </c>
      <c r="C2127" s="2" t="s">
        <v>1</v>
      </c>
      <c r="D2127" s="2" t="s">
        <v>1571</v>
      </c>
      <c r="E2127" s="2" t="s">
        <v>135</v>
      </c>
      <c r="F2127" s="2" t="s">
        <v>1580</v>
      </c>
      <c r="G2127" s="5">
        <v>30</v>
      </c>
      <c r="H2127" s="5">
        <v>25.25</v>
      </c>
      <c r="I2127" s="5">
        <v>757.5</v>
      </c>
      <c r="J2127" s="5">
        <v>4393.5</v>
      </c>
      <c r="K2127" s="3" t="str" cm="1">
        <f t="array" ref="K2127">_xlfn.LET(_xlpm.d,UPPER(TRIM(CLEAN(SUBSTITUTE(F2127,CHAR(160),"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28" spans="1:11" hidden="1" x14ac:dyDescent="0.25">
      <c r="B2128" s="20">
        <v>46030</v>
      </c>
      <c r="C2128" s="2" t="s">
        <v>1</v>
      </c>
      <c r="D2128" s="2" t="s">
        <v>1572</v>
      </c>
      <c r="E2128" s="2" t="s">
        <v>168</v>
      </c>
      <c r="F2128" s="2" t="s">
        <v>1580</v>
      </c>
      <c r="G2128" s="5">
        <v>25</v>
      </c>
      <c r="H2128" s="5">
        <v>25.25</v>
      </c>
      <c r="I2128" s="5">
        <v>631.25</v>
      </c>
      <c r="J2128" s="5">
        <v>5024.75</v>
      </c>
      <c r="K2128" s="3" t="str" cm="1">
        <f t="array" ref="K2128">_xlfn.LET(_xlpm.d,UPPER(TRIM(CLEAN(SUBSTITUTE(F2128,CHAR(160),"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29" spans="2:11" hidden="1" x14ac:dyDescent="0.25">
      <c r="B2129" s="20">
        <v>46031</v>
      </c>
      <c r="C2129" s="2" t="s">
        <v>1</v>
      </c>
      <c r="D2129" s="2" t="s">
        <v>1313</v>
      </c>
      <c r="E2129" s="2" t="s">
        <v>160</v>
      </c>
      <c r="F2129" s="2" t="s">
        <v>1580</v>
      </c>
      <c r="G2129" s="5">
        <v>30</v>
      </c>
      <c r="H2129" s="5">
        <v>25.25</v>
      </c>
      <c r="I2129" s="5">
        <v>757.5</v>
      </c>
      <c r="J2129" s="5">
        <v>5782.25</v>
      </c>
      <c r="K2129" s="3" t="str" cm="1">
        <f t="array" ref="K2129">_xlfn.LET(_xlpm.d,UPPER(TRIM(CLEAN(SUBSTITUTE(F2129,CHAR(160),"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30" spans="2:11" hidden="1" x14ac:dyDescent="0.25">
      <c r="B2130" s="20">
        <v>46031</v>
      </c>
      <c r="C2130" s="2" t="s">
        <v>1</v>
      </c>
      <c r="D2130" s="2" t="s">
        <v>1191</v>
      </c>
      <c r="E2130" s="2" t="s">
        <v>192</v>
      </c>
      <c r="F2130" s="2" t="s">
        <v>1580</v>
      </c>
      <c r="G2130" s="5">
        <v>40</v>
      </c>
      <c r="H2130" s="5">
        <v>25.25</v>
      </c>
      <c r="I2130" s="5">
        <v>1010</v>
      </c>
      <c r="J2130" s="5">
        <v>6792.25</v>
      </c>
      <c r="K2130" s="3" t="str" cm="1">
        <f t="array" ref="K2130">_xlfn.LET(_xlpm.d,UPPER(TRIM(CLEAN(SUBSTITUTE(F2130,CHAR(160),"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31" spans="2:11" hidden="1" x14ac:dyDescent="0.25">
      <c r="B2131" s="20">
        <v>46031</v>
      </c>
      <c r="C2131" s="2" t="s">
        <v>1</v>
      </c>
      <c r="D2131" s="2" t="s">
        <v>1573</v>
      </c>
      <c r="E2131" s="2" t="s">
        <v>238</v>
      </c>
      <c r="F2131" s="2" t="s">
        <v>1580</v>
      </c>
      <c r="G2131" s="5">
        <v>30</v>
      </c>
      <c r="H2131" s="5">
        <v>25.25</v>
      </c>
      <c r="I2131" s="5">
        <v>757.5</v>
      </c>
      <c r="J2131" s="5">
        <v>7549.75</v>
      </c>
      <c r="K2131" s="3" t="str" cm="1">
        <f t="array" ref="K2131">_xlfn.LET(_xlpm.d,UPPER(TRIM(CLEAN(SUBSTITUTE(F2131,CHAR(160),"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32" spans="2:11" hidden="1" x14ac:dyDescent="0.25">
      <c r="B2132" s="20">
        <v>46031</v>
      </c>
      <c r="C2132" s="2" t="s">
        <v>1</v>
      </c>
      <c r="D2132" s="2" t="s">
        <v>1574</v>
      </c>
      <c r="E2132" s="2" t="s">
        <v>236</v>
      </c>
      <c r="F2132" s="2" t="s">
        <v>1580</v>
      </c>
      <c r="G2132" s="5">
        <v>30</v>
      </c>
      <c r="H2132" s="5">
        <v>25.25</v>
      </c>
      <c r="I2132" s="5">
        <v>757.5</v>
      </c>
      <c r="J2132" s="5">
        <v>8307.25</v>
      </c>
      <c r="K2132" s="3" t="str" cm="1">
        <f t="array" ref="K2132">_xlfn.LET(_xlpm.d,UPPER(TRIM(CLEAN(SUBSTITUTE(F2132,CHAR(160),"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33" spans="2:11" hidden="1" x14ac:dyDescent="0.25">
      <c r="B2133" s="20">
        <v>46031</v>
      </c>
      <c r="C2133" s="2" t="s">
        <v>1</v>
      </c>
      <c r="D2133" s="2" t="s">
        <v>1575</v>
      </c>
      <c r="E2133" s="2" t="s">
        <v>154</v>
      </c>
      <c r="F2133" s="2" t="s">
        <v>1580</v>
      </c>
      <c r="G2133" s="5">
        <v>30</v>
      </c>
      <c r="H2133" s="5">
        <v>25.25</v>
      </c>
      <c r="I2133" s="5">
        <v>757.5</v>
      </c>
      <c r="J2133" s="5">
        <v>9064.75</v>
      </c>
      <c r="K2133" s="3" t="str" cm="1">
        <f t="array" ref="K2133">_xlfn.LET(_xlpm.d,UPPER(TRIM(CLEAN(SUBSTITUTE(F2133,CHAR(160),"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34" spans="2:11" hidden="1" x14ac:dyDescent="0.25">
      <c r="B2134" s="20">
        <v>46035</v>
      </c>
      <c r="C2134" s="2" t="s">
        <v>1</v>
      </c>
      <c r="D2134" s="2" t="s">
        <v>1315</v>
      </c>
      <c r="E2134" s="2" t="s">
        <v>143</v>
      </c>
      <c r="F2134" s="2" t="s">
        <v>1580</v>
      </c>
      <c r="G2134" s="5">
        <v>15</v>
      </c>
      <c r="H2134" s="5">
        <v>25.25</v>
      </c>
      <c r="I2134" s="5">
        <v>378.75</v>
      </c>
      <c r="J2134" s="5">
        <v>9443.5</v>
      </c>
      <c r="K2134" s="3" t="str" cm="1">
        <f t="array" ref="K2134">_xlfn.LET(_xlpm.d,UPPER(TRIM(CLEAN(SUBSTITUTE(F2134,CHAR(160),"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35" spans="2:11" hidden="1" x14ac:dyDescent="0.25">
      <c r="B2135" s="20">
        <v>46035</v>
      </c>
      <c r="C2135" s="2" t="s">
        <v>1</v>
      </c>
      <c r="D2135" s="2" t="s">
        <v>1192</v>
      </c>
      <c r="E2135" s="2" t="s">
        <v>162</v>
      </c>
      <c r="F2135" s="2" t="s">
        <v>1580</v>
      </c>
      <c r="G2135" s="5">
        <v>50</v>
      </c>
      <c r="H2135" s="5">
        <v>25.25</v>
      </c>
      <c r="I2135" s="5">
        <v>1262.5</v>
      </c>
      <c r="J2135" s="5">
        <v>10706</v>
      </c>
      <c r="K2135" s="3" t="str" cm="1">
        <f t="array" ref="K2135">_xlfn.LET(_xlpm.d,UPPER(TRIM(CLEAN(SUBSTITUTE(F2135,CHAR(160),"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36" spans="2:11" hidden="1" x14ac:dyDescent="0.25">
      <c r="B2136" s="20">
        <v>46036</v>
      </c>
      <c r="C2136" s="2" t="s">
        <v>1</v>
      </c>
      <c r="D2136" s="2" t="s">
        <v>1316</v>
      </c>
      <c r="E2136" s="2" t="s">
        <v>266</v>
      </c>
      <c r="F2136" s="2" t="s">
        <v>1580</v>
      </c>
      <c r="G2136" s="5">
        <v>29</v>
      </c>
      <c r="H2136" s="5">
        <v>25.25</v>
      </c>
      <c r="I2136" s="5">
        <v>732.25</v>
      </c>
      <c r="J2136" s="5">
        <v>11438.25</v>
      </c>
      <c r="K2136" s="3" t="str" cm="1">
        <f t="array" ref="K2136">_xlfn.LET(_xlpm.d,UPPER(TRIM(CLEAN(SUBSTITUTE(F2136,CHAR(160),"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37" spans="2:11" hidden="1" x14ac:dyDescent="0.25">
      <c r="B2137" s="20">
        <v>46038</v>
      </c>
      <c r="C2137" s="2" t="s">
        <v>1</v>
      </c>
      <c r="D2137" s="2" t="s">
        <v>1320</v>
      </c>
      <c r="E2137" s="2" t="s">
        <v>154</v>
      </c>
      <c r="F2137" s="2" t="s">
        <v>1580</v>
      </c>
      <c r="G2137" s="5">
        <v>20</v>
      </c>
      <c r="H2137" s="5">
        <v>25.25</v>
      </c>
      <c r="I2137" s="5">
        <v>505</v>
      </c>
      <c r="J2137" s="5">
        <v>11943.25</v>
      </c>
      <c r="K2137" s="3" t="str" cm="1">
        <f t="array" ref="K2137">_xlfn.LET(_xlpm.d,UPPER(TRIM(CLEAN(SUBSTITUTE(F2137,CHAR(160),"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38" spans="2:11" hidden="1" x14ac:dyDescent="0.25">
      <c r="B2138" s="20">
        <v>46042</v>
      </c>
      <c r="C2138" s="2" t="s">
        <v>1</v>
      </c>
      <c r="D2138" s="2" t="s">
        <v>1480</v>
      </c>
      <c r="E2138" s="2" t="s">
        <v>162</v>
      </c>
      <c r="F2138" s="2" t="s">
        <v>1580</v>
      </c>
      <c r="G2138" s="5">
        <v>15</v>
      </c>
      <c r="H2138" s="5">
        <v>25.25</v>
      </c>
      <c r="I2138" s="5">
        <v>378.75</v>
      </c>
      <c r="J2138" s="5">
        <v>12322</v>
      </c>
      <c r="K2138" s="3" t="str" cm="1">
        <f t="array" ref="K2138">_xlfn.LET(_xlpm.d,UPPER(TRIM(CLEAN(SUBSTITUTE(F2138,CHAR(160),"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39" spans="2:11" hidden="1" x14ac:dyDescent="0.25">
      <c r="B2139" s="20">
        <v>46042</v>
      </c>
      <c r="C2139" s="2" t="s">
        <v>1</v>
      </c>
      <c r="D2139" s="2" t="s">
        <v>396</v>
      </c>
      <c r="E2139" s="2" t="s">
        <v>143</v>
      </c>
      <c r="F2139" s="2" t="s">
        <v>1580</v>
      </c>
      <c r="G2139" s="5">
        <v>15</v>
      </c>
      <c r="H2139" s="5">
        <v>25.25</v>
      </c>
      <c r="I2139" s="5">
        <v>378.75</v>
      </c>
      <c r="J2139" s="5">
        <v>12700.75</v>
      </c>
      <c r="K2139" s="3" t="str" cm="1">
        <f t="array" ref="K2139">_xlfn.LET(_xlpm.d,UPPER(TRIM(CLEAN(SUBSTITUTE(F2139,CHAR(160),"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40" spans="2:11" hidden="1" x14ac:dyDescent="0.25">
      <c r="B2140" s="20">
        <v>46043</v>
      </c>
      <c r="C2140" s="2" t="s">
        <v>1</v>
      </c>
      <c r="D2140" s="2" t="s">
        <v>1321</v>
      </c>
      <c r="E2140" s="2" t="s">
        <v>149</v>
      </c>
      <c r="F2140" s="2" t="s">
        <v>1580</v>
      </c>
      <c r="G2140" s="5">
        <v>10</v>
      </c>
      <c r="H2140" s="5">
        <v>25.25</v>
      </c>
      <c r="I2140" s="5">
        <v>252.5</v>
      </c>
      <c r="J2140" s="5">
        <v>12953.25</v>
      </c>
      <c r="K2140" s="3" t="str" cm="1">
        <f t="array" ref="K2140">_xlfn.LET(_xlpm.d,UPPER(TRIM(CLEAN(SUBSTITUTE(F2140,CHAR(160),"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41" spans="2:11" hidden="1" x14ac:dyDescent="0.25">
      <c r="B2141" s="20">
        <v>46049</v>
      </c>
      <c r="C2141" s="2" t="s">
        <v>1</v>
      </c>
      <c r="D2141" s="2" t="s">
        <v>1324</v>
      </c>
      <c r="E2141" s="2" t="s">
        <v>273</v>
      </c>
      <c r="F2141" s="2" t="s">
        <v>1580</v>
      </c>
      <c r="G2141" s="5">
        <v>20</v>
      </c>
      <c r="H2141" s="5">
        <v>25.25</v>
      </c>
      <c r="I2141" s="5">
        <v>505</v>
      </c>
      <c r="J2141" s="5">
        <v>13458.25</v>
      </c>
      <c r="K2141" s="3" t="str" cm="1">
        <f t="array" ref="K2141">_xlfn.LET(_xlpm.d,UPPER(TRIM(CLEAN(SUBSTITUTE(F2141,CHAR(160),"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42" spans="2:11" hidden="1" x14ac:dyDescent="0.25">
      <c r="B2142" s="20">
        <v>46049</v>
      </c>
      <c r="C2142" s="2" t="s">
        <v>1</v>
      </c>
      <c r="D2142" s="2" t="s">
        <v>1325</v>
      </c>
      <c r="E2142" s="2" t="s">
        <v>158</v>
      </c>
      <c r="F2142" s="2" t="s">
        <v>1580</v>
      </c>
      <c r="G2142" s="5">
        <v>25</v>
      </c>
      <c r="H2142" s="5">
        <v>25.25</v>
      </c>
      <c r="I2142" s="5">
        <v>631.25</v>
      </c>
      <c r="J2142" s="5">
        <v>14089.5</v>
      </c>
      <c r="K2142" s="3" t="str" cm="1">
        <f t="array" ref="K2142">_xlfn.LET(_xlpm.d,UPPER(TRIM(CLEAN(SUBSTITUTE(F2142,CHAR(160),"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43" spans="2:11" hidden="1" x14ac:dyDescent="0.25">
      <c r="B2143" s="20">
        <v>46049</v>
      </c>
      <c r="C2143" s="2" t="s">
        <v>1</v>
      </c>
      <c r="D2143" s="2" t="s">
        <v>1482</v>
      </c>
      <c r="E2143" s="2" t="s">
        <v>147</v>
      </c>
      <c r="F2143" s="2" t="s">
        <v>1580</v>
      </c>
      <c r="G2143" s="5">
        <v>20</v>
      </c>
      <c r="H2143" s="5">
        <v>25.25</v>
      </c>
      <c r="I2143" s="5">
        <v>505</v>
      </c>
      <c r="J2143" s="5">
        <v>14594.5</v>
      </c>
      <c r="K2143" s="3" t="str" cm="1">
        <f t="array" ref="K2143">_xlfn.LET(_xlpm.d,UPPER(TRIM(CLEAN(SUBSTITUTE(F2143,CHAR(160),"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44" spans="2:11" hidden="1" x14ac:dyDescent="0.25">
      <c r="B2144" s="20">
        <v>46049</v>
      </c>
      <c r="C2144" s="2" t="s">
        <v>1</v>
      </c>
      <c r="D2144" s="2" t="s">
        <v>1483</v>
      </c>
      <c r="E2144" s="2" t="s">
        <v>261</v>
      </c>
      <c r="F2144" s="2" t="s">
        <v>1580</v>
      </c>
      <c r="G2144" s="5">
        <v>10</v>
      </c>
      <c r="H2144" s="5">
        <v>25.25</v>
      </c>
      <c r="I2144" s="5">
        <v>252.5</v>
      </c>
      <c r="J2144" s="5">
        <v>14847</v>
      </c>
      <c r="K2144" s="3" t="str" cm="1">
        <f t="array" ref="K2144">_xlfn.LET(_xlpm.d,UPPER(TRIM(CLEAN(SUBSTITUTE(F2144,CHAR(160),"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45" spans="1:11" hidden="1" x14ac:dyDescent="0.25">
      <c r="B2145" s="20">
        <v>46051</v>
      </c>
      <c r="C2145" s="2" t="s">
        <v>1</v>
      </c>
      <c r="D2145" s="2" t="s">
        <v>1485</v>
      </c>
      <c r="E2145" s="2" t="s">
        <v>135</v>
      </c>
      <c r="F2145" s="2" t="s">
        <v>1580</v>
      </c>
      <c r="G2145" s="5">
        <v>15</v>
      </c>
      <c r="H2145" s="5">
        <v>25.25</v>
      </c>
      <c r="I2145" s="5">
        <v>378.75</v>
      </c>
      <c r="J2145" s="5">
        <v>15225.75</v>
      </c>
      <c r="K2145" s="3" t="str" cm="1">
        <f t="array" ref="K2145">_xlfn.LET(_xlpm.d,UPPER(TRIM(CLEAN(SUBSTITUTE(F2145,CHAR(160),"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46" spans="1:11" hidden="1" x14ac:dyDescent="0.25">
      <c r="B2146" s="20">
        <v>46056</v>
      </c>
      <c r="C2146" s="2" t="s">
        <v>1</v>
      </c>
      <c r="D2146" s="2" t="s">
        <v>1330</v>
      </c>
      <c r="E2146" s="2" t="s">
        <v>156</v>
      </c>
      <c r="F2146" s="2" t="s">
        <v>1580</v>
      </c>
      <c r="G2146" s="5">
        <v>20</v>
      </c>
      <c r="H2146" s="5">
        <v>25.25</v>
      </c>
      <c r="I2146" s="5">
        <v>505</v>
      </c>
      <c r="J2146" s="5">
        <v>15730.75</v>
      </c>
      <c r="K2146" s="3" t="str" cm="1">
        <f t="array" ref="K2146">_xlfn.LET(_xlpm.d,UPPER(TRIM(CLEAN(SUBSTITUTE(F2146,CHAR(160),"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47" spans="1:11" hidden="1" x14ac:dyDescent="0.25">
      <c r="B2147" s="20">
        <v>46091</v>
      </c>
      <c r="C2147" s="2" t="s">
        <v>1</v>
      </c>
      <c r="D2147" s="2" t="s">
        <v>182</v>
      </c>
      <c r="E2147" s="2" t="s">
        <v>162</v>
      </c>
      <c r="F2147" s="2" t="s">
        <v>1580</v>
      </c>
      <c r="G2147" s="5">
        <v>20</v>
      </c>
      <c r="H2147" s="5">
        <v>25.25</v>
      </c>
      <c r="I2147" s="5">
        <v>505</v>
      </c>
      <c r="J2147" s="5">
        <v>16235.75</v>
      </c>
      <c r="K2147" s="3" t="str" cm="1">
        <f t="array" ref="K2147">_xlfn.LET(_xlpm.d,UPPER(TRIM(CLEAN(SUBSTITUTE(F2147,CHAR(160),"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48" spans="1:11" hidden="1" x14ac:dyDescent="0.25">
      <c r="B2148" s="20">
        <v>46104</v>
      </c>
      <c r="C2148" s="2" t="s">
        <v>1</v>
      </c>
      <c r="D2148" s="2" t="s">
        <v>1512</v>
      </c>
      <c r="E2148" s="2" t="s">
        <v>192</v>
      </c>
      <c r="F2148" s="2" t="s">
        <v>1580</v>
      </c>
      <c r="G2148" s="5">
        <v>15</v>
      </c>
      <c r="H2148" s="5">
        <v>25.25</v>
      </c>
      <c r="I2148" s="5">
        <v>378.75</v>
      </c>
      <c r="J2148" s="5">
        <v>16614.5</v>
      </c>
      <c r="K2148" s="3" t="str" cm="1">
        <f t="array" ref="K2148">_xlfn.LET(_xlpm.d,UPPER(TRIM(CLEAN(SUBSTITUTE(F2148,CHAR(160),"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49" spans="1:11" hidden="1" x14ac:dyDescent="0.25">
      <c r="B2149" s="20">
        <v>46104</v>
      </c>
      <c r="C2149" s="2" t="s">
        <v>1</v>
      </c>
      <c r="D2149" s="2" t="s">
        <v>1566</v>
      </c>
      <c r="E2149" s="2" t="s">
        <v>160</v>
      </c>
      <c r="F2149" s="2" t="s">
        <v>1580</v>
      </c>
      <c r="G2149" s="5">
        <v>15</v>
      </c>
      <c r="H2149" s="5">
        <v>25.25</v>
      </c>
      <c r="I2149" s="5">
        <v>378.75</v>
      </c>
      <c r="J2149" s="5">
        <v>16993.25</v>
      </c>
      <c r="K2149" s="3" t="str" cm="1">
        <f t="array" ref="K2149">_xlfn.LET(_xlpm.d,UPPER(TRIM(CLEAN(SUBSTITUTE(F2149,CHAR(160),"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50" spans="1:11" hidden="1" x14ac:dyDescent="0.25">
      <c r="B2150" s="20">
        <v>46104</v>
      </c>
      <c r="C2150" s="2" t="s">
        <v>1</v>
      </c>
      <c r="D2150" s="2" t="s">
        <v>450</v>
      </c>
      <c r="E2150" s="2" t="s">
        <v>162</v>
      </c>
      <c r="F2150" s="2" t="s">
        <v>1580</v>
      </c>
      <c r="G2150" s="5">
        <v>25</v>
      </c>
      <c r="H2150" s="5">
        <v>25.25</v>
      </c>
      <c r="I2150" s="5">
        <v>631.25</v>
      </c>
      <c r="J2150" s="5">
        <v>17624.5</v>
      </c>
      <c r="K2150" s="3" t="str" cm="1">
        <f t="array" ref="K2150">_xlfn.LET(_xlpm.d,UPPER(TRIM(CLEAN(SUBSTITUTE(F2150,CHAR(160),"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51" spans="1:11" hidden="1" x14ac:dyDescent="0.25">
      <c r="B2151" s="20">
        <v>46107</v>
      </c>
      <c r="C2151" s="2" t="s">
        <v>1</v>
      </c>
      <c r="D2151" s="2" t="s">
        <v>203</v>
      </c>
      <c r="E2151" s="2" t="s">
        <v>192</v>
      </c>
      <c r="F2151" s="2" t="s">
        <v>1580</v>
      </c>
      <c r="G2151" s="5">
        <v>10</v>
      </c>
      <c r="H2151" s="5">
        <v>25.25</v>
      </c>
      <c r="I2151" s="5">
        <v>252.5</v>
      </c>
      <c r="J2151" s="5">
        <v>17877</v>
      </c>
      <c r="K2151" s="3" t="str" cm="1">
        <f t="array" ref="K2151">_xlfn.LET(_xlpm.d,UPPER(TRIM(CLEAN(SUBSTITUTE(F2151,CHAR(160),"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52" spans="1:11" hidden="1" x14ac:dyDescent="0.25">
      <c r="B2152" s="20">
        <v>46107</v>
      </c>
      <c r="C2152" s="2" t="s">
        <v>1</v>
      </c>
      <c r="D2152" s="2" t="s">
        <v>1495</v>
      </c>
      <c r="E2152" s="2" t="s">
        <v>180</v>
      </c>
      <c r="F2152" s="2" t="s">
        <v>1580</v>
      </c>
      <c r="G2152" s="5">
        <v>20</v>
      </c>
      <c r="H2152" s="5">
        <v>25.25</v>
      </c>
      <c r="I2152" s="5">
        <v>505</v>
      </c>
      <c r="J2152" s="5">
        <v>18382</v>
      </c>
      <c r="K2152" s="3" t="str" cm="1">
        <f t="array" ref="K2152">_xlfn.LET(_xlpm.d,UPPER(TRIM(CLEAN(SUBSTITUTE(F2152,CHAR(160),"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153" spans="1:11" hidden="1" x14ac:dyDescent="0.25">
      <c r="A2153" s="11" t="s">
        <v>1582</v>
      </c>
      <c r="G2153" s="6">
        <v>728</v>
      </c>
      <c r="I2153" s="7">
        <f>I2121+I2122+I2123+I2124+I2125+I2126+I2127+I2128+I2129+I2130+I2131+I2132+I2133+I2134+I2135+I2136+I2137+I2138+I2139+I2140+I2141+I2142+I2143+I2144+I2145+I2146+I2147+I2148+I2149+I2150+I2151+I2152</f>
        <v>18382</v>
      </c>
      <c r="K2153" s="3" t="str" cm="1">
        <f t="array" ref="K2153">_xlfn.LET(_xlpm.d,UPPER(TRIM(CLEAN(SUBSTITUTE(F2153,CHAR(160),"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154" spans="1:11" hidden="1" x14ac:dyDescent="0.25">
      <c r="A2154" s="10" t="s">
        <v>1583</v>
      </c>
      <c r="K2154" s="3" t="str" cm="1">
        <f t="array" ref="K2154">_xlfn.LET(_xlpm.d,UPPER(TRIM(CLEAN(SUBSTITUTE(F2154,CHAR(160),"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155" spans="1:11" hidden="1" x14ac:dyDescent="0.25">
      <c r="B2155" s="20">
        <v>45670</v>
      </c>
      <c r="C2155" s="2" t="s">
        <v>1</v>
      </c>
      <c r="D2155" s="2" t="s">
        <v>1261</v>
      </c>
      <c r="E2155" s="2" t="s">
        <v>162</v>
      </c>
      <c r="F2155" s="2" t="s">
        <v>1583</v>
      </c>
      <c r="G2155" s="5">
        <v>30</v>
      </c>
      <c r="H2155" s="5">
        <v>25.25</v>
      </c>
      <c r="I2155" s="5">
        <v>757.5</v>
      </c>
      <c r="J2155" s="5">
        <v>757.5</v>
      </c>
      <c r="K2155" s="3" t="str" cm="1">
        <f t="array" ref="K2155">_xlfn.LET(_xlpm.d,UPPER(TRIM(CLEAN(SUBSTITUTE(F2155,CHAR(160),"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56" spans="1:11" hidden="1" x14ac:dyDescent="0.25">
      <c r="B2156" s="20">
        <v>45671</v>
      </c>
      <c r="C2156" s="2" t="s">
        <v>1</v>
      </c>
      <c r="D2156" s="2" t="s">
        <v>1550</v>
      </c>
      <c r="E2156" s="2" t="s">
        <v>273</v>
      </c>
      <c r="F2156" s="2" t="s">
        <v>1583</v>
      </c>
      <c r="G2156" s="5">
        <v>30</v>
      </c>
      <c r="H2156" s="5">
        <v>25.25</v>
      </c>
      <c r="I2156" s="5">
        <v>757.5</v>
      </c>
      <c r="J2156" s="5">
        <v>1515</v>
      </c>
      <c r="K2156" s="3" t="str" cm="1">
        <f t="array" ref="K2156">_xlfn.LET(_xlpm.d,UPPER(TRIM(CLEAN(SUBSTITUTE(F2156,CHAR(160),"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57" spans="1:11" hidden="1" x14ac:dyDescent="0.25">
      <c r="B2157" s="20">
        <v>45671</v>
      </c>
      <c r="C2157" s="2" t="s">
        <v>1</v>
      </c>
      <c r="D2157" s="2" t="s">
        <v>1551</v>
      </c>
      <c r="E2157" s="2" t="s">
        <v>147</v>
      </c>
      <c r="F2157" s="2" t="s">
        <v>1583</v>
      </c>
      <c r="G2157" s="5">
        <v>30</v>
      </c>
      <c r="H2157" s="5">
        <v>25.25</v>
      </c>
      <c r="I2157" s="5">
        <v>757.5</v>
      </c>
      <c r="J2157" s="5">
        <v>2272.5</v>
      </c>
      <c r="K2157" s="3" t="str" cm="1">
        <f t="array" ref="K2157">_xlfn.LET(_xlpm.d,UPPER(TRIM(CLEAN(SUBSTITUTE(F2157,CHAR(160),"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58" spans="1:11" hidden="1" x14ac:dyDescent="0.25">
      <c r="B2158" s="20">
        <v>45671</v>
      </c>
      <c r="C2158" s="2" t="s">
        <v>1</v>
      </c>
      <c r="D2158" s="2" t="s">
        <v>1552</v>
      </c>
      <c r="E2158" s="2" t="s">
        <v>143</v>
      </c>
      <c r="F2158" s="2" t="s">
        <v>1583</v>
      </c>
      <c r="G2158" s="5">
        <v>15</v>
      </c>
      <c r="H2158" s="5">
        <v>25.25</v>
      </c>
      <c r="I2158" s="5">
        <v>378.75</v>
      </c>
      <c r="J2158" s="5">
        <v>2651.25</v>
      </c>
      <c r="K2158" s="3" t="str" cm="1">
        <f t="array" ref="K2158">_xlfn.LET(_xlpm.d,UPPER(TRIM(CLEAN(SUBSTITUTE(F2158,CHAR(160),"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59" spans="1:11" hidden="1" x14ac:dyDescent="0.25">
      <c r="B2159" s="20">
        <v>45671</v>
      </c>
      <c r="C2159" s="2" t="s">
        <v>1</v>
      </c>
      <c r="D2159" s="2" t="s">
        <v>1553</v>
      </c>
      <c r="E2159" s="2" t="s">
        <v>141</v>
      </c>
      <c r="F2159" s="2" t="s">
        <v>1583</v>
      </c>
      <c r="G2159" s="5">
        <v>30</v>
      </c>
      <c r="H2159" s="5">
        <v>25.25</v>
      </c>
      <c r="I2159" s="5">
        <v>757.5</v>
      </c>
      <c r="J2159" s="5">
        <v>3408.75</v>
      </c>
      <c r="K2159" s="3" t="str" cm="1">
        <f t="array" ref="K2159">_xlfn.LET(_xlpm.d,UPPER(TRIM(CLEAN(SUBSTITUTE(F2159,CHAR(160),"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60" spans="1:11" hidden="1" x14ac:dyDescent="0.25">
      <c r="B2160" s="20">
        <v>45671</v>
      </c>
      <c r="C2160" s="2" t="s">
        <v>1</v>
      </c>
      <c r="D2160" s="2" t="s">
        <v>1584</v>
      </c>
      <c r="E2160" s="2" t="s">
        <v>266</v>
      </c>
      <c r="F2160" s="2" t="s">
        <v>1583</v>
      </c>
      <c r="G2160" s="5">
        <v>16</v>
      </c>
      <c r="H2160" s="5">
        <v>25.25</v>
      </c>
      <c r="I2160" s="5">
        <v>404</v>
      </c>
      <c r="J2160" s="5">
        <v>3812.75</v>
      </c>
      <c r="K2160" s="3" t="str" cm="1">
        <f t="array" ref="K2160">_xlfn.LET(_xlpm.d,UPPER(TRIM(CLEAN(SUBSTITUTE(F2160,CHAR(160),"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61" spans="2:11" hidden="1" x14ac:dyDescent="0.25">
      <c r="B2161" s="20">
        <v>45672</v>
      </c>
      <c r="C2161" s="2" t="s">
        <v>1</v>
      </c>
      <c r="D2161" s="2" t="s">
        <v>1585</v>
      </c>
      <c r="E2161" s="2" t="s">
        <v>279</v>
      </c>
      <c r="F2161" s="2" t="s">
        <v>1583</v>
      </c>
      <c r="G2161" s="5">
        <v>16</v>
      </c>
      <c r="H2161" s="5">
        <v>25.25</v>
      </c>
      <c r="I2161" s="5">
        <v>404</v>
      </c>
      <c r="J2161" s="5">
        <v>4216.75</v>
      </c>
      <c r="K2161" s="3" t="str" cm="1">
        <f t="array" ref="K2161">_xlfn.LET(_xlpm.d,UPPER(TRIM(CLEAN(SUBSTITUTE(F2161,CHAR(160),"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62" spans="2:11" hidden="1" x14ac:dyDescent="0.25">
      <c r="B2162" s="20">
        <v>45673</v>
      </c>
      <c r="C2162" s="2" t="s">
        <v>1</v>
      </c>
      <c r="D2162" s="2" t="s">
        <v>1586</v>
      </c>
      <c r="E2162" s="2" t="s">
        <v>135</v>
      </c>
      <c r="F2162" s="2" t="s">
        <v>1583</v>
      </c>
      <c r="G2162" s="5">
        <v>30</v>
      </c>
      <c r="H2162" s="5">
        <v>25.25</v>
      </c>
      <c r="I2162" s="5">
        <v>757.5</v>
      </c>
      <c r="J2162" s="5">
        <v>4974.25</v>
      </c>
      <c r="K2162" s="3" t="str" cm="1">
        <f t="array" ref="K2162">_xlfn.LET(_xlpm.d,UPPER(TRIM(CLEAN(SUBSTITUTE(F2162,CHAR(160),"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63" spans="2:11" hidden="1" x14ac:dyDescent="0.25">
      <c r="B2163" s="20">
        <v>45673</v>
      </c>
      <c r="C2163" s="2" t="s">
        <v>1</v>
      </c>
      <c r="D2163" s="2" t="s">
        <v>1587</v>
      </c>
      <c r="E2163" s="2" t="s">
        <v>180</v>
      </c>
      <c r="F2163" s="2" t="s">
        <v>1583</v>
      </c>
      <c r="G2163" s="5">
        <v>16</v>
      </c>
      <c r="H2163" s="5">
        <v>25.25</v>
      </c>
      <c r="I2163" s="5">
        <v>404</v>
      </c>
      <c r="J2163" s="5">
        <v>5378.25</v>
      </c>
      <c r="K2163" s="3" t="str" cm="1">
        <f t="array" ref="K2163">_xlfn.LET(_xlpm.d,UPPER(TRIM(CLEAN(SUBSTITUTE(F2163,CHAR(160),"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64" spans="2:11" hidden="1" x14ac:dyDescent="0.25">
      <c r="B2164" s="20">
        <v>45674</v>
      </c>
      <c r="C2164" s="2" t="s">
        <v>1</v>
      </c>
      <c r="D2164" s="2" t="s">
        <v>885</v>
      </c>
      <c r="E2164" s="2" t="s">
        <v>154</v>
      </c>
      <c r="F2164" s="2" t="s">
        <v>1583</v>
      </c>
      <c r="G2164" s="5">
        <v>30</v>
      </c>
      <c r="H2164" s="5">
        <v>25.25</v>
      </c>
      <c r="I2164" s="5">
        <v>757.5</v>
      </c>
      <c r="J2164" s="5">
        <v>6135.75</v>
      </c>
      <c r="K2164" s="3" t="str" cm="1">
        <f t="array" ref="K2164">_xlfn.LET(_xlpm.d,UPPER(TRIM(CLEAN(SUBSTITUTE(F2164,CHAR(160),"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65" spans="2:11" hidden="1" x14ac:dyDescent="0.25">
      <c r="B2165" s="20">
        <v>45687</v>
      </c>
      <c r="C2165" s="2" t="s">
        <v>1</v>
      </c>
      <c r="D2165" s="2" t="s">
        <v>906</v>
      </c>
      <c r="E2165" s="2" t="s">
        <v>192</v>
      </c>
      <c r="F2165" s="2" t="s">
        <v>1583</v>
      </c>
      <c r="G2165" s="5">
        <v>20</v>
      </c>
      <c r="H2165" s="5">
        <v>25.25</v>
      </c>
      <c r="I2165" s="5">
        <v>505</v>
      </c>
      <c r="J2165" s="5">
        <v>6640.75</v>
      </c>
      <c r="K2165" s="3" t="str" cm="1">
        <f t="array" ref="K2165">_xlfn.LET(_xlpm.d,UPPER(TRIM(CLEAN(SUBSTITUTE(F2165,CHAR(160),"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66" spans="2:11" hidden="1" x14ac:dyDescent="0.25">
      <c r="B2166" s="20">
        <v>45687</v>
      </c>
      <c r="C2166" s="2" t="s">
        <v>1</v>
      </c>
      <c r="D2166" s="2" t="s">
        <v>907</v>
      </c>
      <c r="E2166" s="2" t="s">
        <v>180</v>
      </c>
      <c r="F2166" s="2" t="s">
        <v>1583</v>
      </c>
      <c r="G2166" s="5">
        <v>30</v>
      </c>
      <c r="H2166" s="5">
        <v>25.25</v>
      </c>
      <c r="I2166" s="5">
        <v>757.5</v>
      </c>
      <c r="J2166" s="5">
        <v>7398.25</v>
      </c>
      <c r="K2166" s="3" t="str" cm="1">
        <f t="array" ref="K2166">_xlfn.LET(_xlpm.d,UPPER(TRIM(CLEAN(SUBSTITUTE(F2166,CHAR(160),"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67" spans="2:11" hidden="1" x14ac:dyDescent="0.25">
      <c r="B2167" s="20">
        <v>45687</v>
      </c>
      <c r="C2167" s="2" t="s">
        <v>1</v>
      </c>
      <c r="D2167" s="2" t="s">
        <v>908</v>
      </c>
      <c r="E2167" s="2" t="s">
        <v>135</v>
      </c>
      <c r="F2167" s="2" t="s">
        <v>1583</v>
      </c>
      <c r="G2167" s="5">
        <v>20</v>
      </c>
      <c r="H2167" s="5">
        <v>25.25</v>
      </c>
      <c r="I2167" s="5">
        <v>505</v>
      </c>
      <c r="J2167" s="5">
        <v>7903.25</v>
      </c>
      <c r="K2167" s="3" t="str" cm="1">
        <f t="array" ref="K2167">_xlfn.LET(_xlpm.d,UPPER(TRIM(CLEAN(SUBSTITUTE(F2167,CHAR(160),"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68" spans="2:11" hidden="1" x14ac:dyDescent="0.25">
      <c r="B2168" s="20">
        <v>45688</v>
      </c>
      <c r="C2168" s="2" t="s">
        <v>1</v>
      </c>
      <c r="D2168" s="2" t="s">
        <v>912</v>
      </c>
      <c r="E2168" s="2" t="s">
        <v>154</v>
      </c>
      <c r="F2168" s="2" t="s">
        <v>1583</v>
      </c>
      <c r="G2168" s="5">
        <v>20</v>
      </c>
      <c r="H2168" s="5">
        <v>25.25</v>
      </c>
      <c r="I2168" s="5">
        <v>505</v>
      </c>
      <c r="J2168" s="5">
        <v>8408.25</v>
      </c>
      <c r="K2168" s="3" t="str" cm="1">
        <f t="array" ref="K2168">_xlfn.LET(_xlpm.d,UPPER(TRIM(CLEAN(SUBSTITUTE(F2168,CHAR(160),"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69" spans="2:11" hidden="1" x14ac:dyDescent="0.25">
      <c r="B2169" s="20">
        <v>45688</v>
      </c>
      <c r="C2169" s="2" t="s">
        <v>1</v>
      </c>
      <c r="D2169" s="2" t="s">
        <v>913</v>
      </c>
      <c r="E2169" s="2" t="s">
        <v>236</v>
      </c>
      <c r="F2169" s="2" t="s">
        <v>1583</v>
      </c>
      <c r="G2169" s="5">
        <v>20</v>
      </c>
      <c r="H2169" s="5">
        <v>25.25</v>
      </c>
      <c r="I2169" s="5">
        <v>505</v>
      </c>
      <c r="J2169" s="5">
        <v>8913.25</v>
      </c>
      <c r="K2169" s="3" t="str" cm="1">
        <f t="array" ref="K2169">_xlfn.LET(_xlpm.d,UPPER(TRIM(CLEAN(SUBSTITUTE(F2169,CHAR(160),"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70" spans="2:11" hidden="1" x14ac:dyDescent="0.25">
      <c r="B2170" s="20">
        <v>45691</v>
      </c>
      <c r="C2170" s="2" t="s">
        <v>1</v>
      </c>
      <c r="D2170" s="2" t="s">
        <v>914</v>
      </c>
      <c r="E2170" s="2" t="s">
        <v>279</v>
      </c>
      <c r="F2170" s="2" t="s">
        <v>1583</v>
      </c>
      <c r="G2170" s="5">
        <v>10</v>
      </c>
      <c r="H2170" s="5">
        <v>25.25</v>
      </c>
      <c r="I2170" s="5">
        <v>252.5</v>
      </c>
      <c r="J2170" s="5">
        <v>9165.75</v>
      </c>
      <c r="K2170" s="3" t="str" cm="1">
        <f t="array" ref="K2170">_xlfn.LET(_xlpm.d,UPPER(TRIM(CLEAN(SUBSTITUTE(F2170,CHAR(160),"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71" spans="2:11" hidden="1" x14ac:dyDescent="0.25">
      <c r="B2171" s="20">
        <v>45691</v>
      </c>
      <c r="C2171" s="2" t="s">
        <v>1</v>
      </c>
      <c r="D2171" s="2" t="s">
        <v>1371</v>
      </c>
      <c r="E2171" s="2" t="s">
        <v>160</v>
      </c>
      <c r="F2171" s="2" t="s">
        <v>1583</v>
      </c>
      <c r="G2171" s="5">
        <v>20</v>
      </c>
      <c r="H2171" s="5">
        <v>25.25</v>
      </c>
      <c r="I2171" s="5">
        <v>505</v>
      </c>
      <c r="J2171" s="5">
        <v>9670.75</v>
      </c>
      <c r="K2171" s="3" t="str" cm="1">
        <f t="array" ref="K2171">_xlfn.LET(_xlpm.d,UPPER(TRIM(CLEAN(SUBSTITUTE(F2171,CHAR(160),"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72" spans="2:11" hidden="1" x14ac:dyDescent="0.25">
      <c r="B2172" s="20">
        <v>45692</v>
      </c>
      <c r="C2172" s="2" t="s">
        <v>1</v>
      </c>
      <c r="D2172" s="2" t="s">
        <v>1543</v>
      </c>
      <c r="E2172" s="2" t="s">
        <v>158</v>
      </c>
      <c r="F2172" s="2" t="s">
        <v>1583</v>
      </c>
      <c r="G2172" s="5">
        <v>16</v>
      </c>
      <c r="H2172" s="5">
        <v>25.25</v>
      </c>
      <c r="I2172" s="5">
        <v>404</v>
      </c>
      <c r="J2172" s="5">
        <v>10074.75</v>
      </c>
      <c r="K2172" s="3" t="str" cm="1">
        <f t="array" ref="K2172">_xlfn.LET(_xlpm.d,UPPER(TRIM(CLEAN(SUBSTITUTE(F2172,CHAR(160),"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73" spans="2:11" hidden="1" x14ac:dyDescent="0.25">
      <c r="B2173" s="20">
        <v>45692</v>
      </c>
      <c r="C2173" s="2" t="s">
        <v>1</v>
      </c>
      <c r="D2173" s="2" t="s">
        <v>915</v>
      </c>
      <c r="E2173" s="2" t="s">
        <v>156</v>
      </c>
      <c r="F2173" s="2" t="s">
        <v>1583</v>
      </c>
      <c r="G2173" s="5">
        <v>16</v>
      </c>
      <c r="H2173" s="5">
        <v>25.25</v>
      </c>
      <c r="I2173" s="5">
        <v>404</v>
      </c>
      <c r="J2173" s="5">
        <v>10478.75</v>
      </c>
      <c r="K2173" s="3" t="str" cm="1">
        <f t="array" ref="K2173">_xlfn.LET(_xlpm.d,UPPER(TRIM(CLEAN(SUBSTITUTE(F2173,CHAR(160),"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74" spans="2:11" hidden="1" x14ac:dyDescent="0.25">
      <c r="B2174" s="20">
        <v>45705</v>
      </c>
      <c r="C2174" s="2" t="s">
        <v>1</v>
      </c>
      <c r="D2174" s="2" t="s">
        <v>1382</v>
      </c>
      <c r="E2174" s="2" t="s">
        <v>162</v>
      </c>
      <c r="F2174" s="2" t="s">
        <v>1583</v>
      </c>
      <c r="G2174" s="5">
        <v>20</v>
      </c>
      <c r="H2174" s="5">
        <v>25.25</v>
      </c>
      <c r="I2174" s="5">
        <v>505</v>
      </c>
      <c r="J2174" s="5">
        <v>10983.75</v>
      </c>
      <c r="K2174" s="3" t="str" cm="1">
        <f t="array" ref="K2174">_xlfn.LET(_xlpm.d,UPPER(TRIM(CLEAN(SUBSTITUTE(F2174,CHAR(160),"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75" spans="2:11" hidden="1" x14ac:dyDescent="0.25">
      <c r="B2175" s="20">
        <v>45705</v>
      </c>
      <c r="C2175" s="2" t="s">
        <v>1</v>
      </c>
      <c r="D2175" s="2" t="s">
        <v>1383</v>
      </c>
      <c r="E2175" s="2" t="s">
        <v>160</v>
      </c>
      <c r="F2175" s="2" t="s">
        <v>1583</v>
      </c>
      <c r="G2175" s="5">
        <v>10</v>
      </c>
      <c r="H2175" s="5">
        <v>25.25</v>
      </c>
      <c r="I2175" s="5">
        <v>252.5</v>
      </c>
      <c r="J2175" s="5">
        <v>11236.25</v>
      </c>
      <c r="K2175" s="3" t="str" cm="1">
        <f t="array" ref="K2175">_xlfn.LET(_xlpm.d,UPPER(TRIM(CLEAN(SUBSTITUTE(F2175,CHAR(160),"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76" spans="2:11" hidden="1" x14ac:dyDescent="0.25">
      <c r="B2176" s="20">
        <v>45706</v>
      </c>
      <c r="C2176" s="2" t="s">
        <v>1</v>
      </c>
      <c r="D2176" s="2" t="s">
        <v>1520</v>
      </c>
      <c r="E2176" s="2" t="s">
        <v>158</v>
      </c>
      <c r="F2176" s="2" t="s">
        <v>1583</v>
      </c>
      <c r="G2176" s="5">
        <v>10</v>
      </c>
      <c r="H2176" s="5">
        <v>25.25</v>
      </c>
      <c r="I2176" s="5">
        <v>252.5</v>
      </c>
      <c r="J2176" s="5">
        <v>11488.75</v>
      </c>
      <c r="K2176" s="3" t="str" cm="1">
        <f t="array" ref="K2176">_xlfn.LET(_xlpm.d,UPPER(TRIM(CLEAN(SUBSTITUTE(F2176,CHAR(160),"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77" spans="2:11" hidden="1" x14ac:dyDescent="0.25">
      <c r="B2177" s="20">
        <v>45706</v>
      </c>
      <c r="C2177" s="2" t="s">
        <v>1</v>
      </c>
      <c r="D2177" s="2" t="s">
        <v>1588</v>
      </c>
      <c r="E2177" s="2" t="s">
        <v>266</v>
      </c>
      <c r="F2177" s="2" t="s">
        <v>1583</v>
      </c>
      <c r="G2177" s="5">
        <v>10</v>
      </c>
      <c r="H2177" s="5">
        <v>25.25</v>
      </c>
      <c r="I2177" s="5">
        <v>252.5</v>
      </c>
      <c r="J2177" s="5">
        <v>11741.25</v>
      </c>
      <c r="K2177" s="3" t="str" cm="1">
        <f t="array" ref="K2177">_xlfn.LET(_xlpm.d,UPPER(TRIM(CLEAN(SUBSTITUTE(F2177,CHAR(160),"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78" spans="2:11" hidden="1" x14ac:dyDescent="0.25">
      <c r="B2178" s="20">
        <v>45713</v>
      </c>
      <c r="C2178" s="2" t="s">
        <v>1</v>
      </c>
      <c r="D2178" s="2" t="s">
        <v>1388</v>
      </c>
      <c r="E2178" s="2" t="s">
        <v>273</v>
      </c>
      <c r="F2178" s="2" t="s">
        <v>1583</v>
      </c>
      <c r="G2178" s="5">
        <v>10</v>
      </c>
      <c r="H2178" s="5">
        <v>25.25</v>
      </c>
      <c r="I2178" s="5">
        <v>252.5</v>
      </c>
      <c r="J2178" s="5">
        <v>11993.75</v>
      </c>
      <c r="K2178" s="3" t="str" cm="1">
        <f t="array" ref="K2178">_xlfn.LET(_xlpm.d,UPPER(TRIM(CLEAN(SUBSTITUTE(F2178,CHAR(160),"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79" spans="2:11" hidden="1" x14ac:dyDescent="0.25">
      <c r="B2179" s="20">
        <v>45713</v>
      </c>
      <c r="C2179" s="2" t="s">
        <v>1</v>
      </c>
      <c r="D2179" s="2" t="s">
        <v>1390</v>
      </c>
      <c r="E2179" s="2" t="s">
        <v>276</v>
      </c>
      <c r="F2179" s="2" t="s">
        <v>1583</v>
      </c>
      <c r="G2179" s="5">
        <v>10</v>
      </c>
      <c r="H2179" s="5">
        <v>25.25</v>
      </c>
      <c r="I2179" s="5">
        <v>252.5</v>
      </c>
      <c r="J2179" s="5">
        <v>12246.25</v>
      </c>
      <c r="K2179" s="3" t="str" cm="1">
        <f t="array" ref="K2179">_xlfn.LET(_xlpm.d,UPPER(TRIM(CLEAN(SUBSTITUTE(F2179,CHAR(160),"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80" spans="2:11" hidden="1" x14ac:dyDescent="0.25">
      <c r="B2180" s="20">
        <v>45713</v>
      </c>
      <c r="C2180" s="2" t="s">
        <v>1</v>
      </c>
      <c r="D2180" s="2" t="s">
        <v>1393</v>
      </c>
      <c r="E2180" s="2" t="s">
        <v>147</v>
      </c>
      <c r="F2180" s="2" t="s">
        <v>1583</v>
      </c>
      <c r="G2180" s="5">
        <v>10</v>
      </c>
      <c r="H2180" s="5">
        <v>25.25</v>
      </c>
      <c r="I2180" s="5">
        <v>252.5</v>
      </c>
      <c r="J2180" s="5">
        <v>12498.75</v>
      </c>
      <c r="K2180" s="3" t="str" cm="1">
        <f t="array" ref="K2180">_xlfn.LET(_xlpm.d,UPPER(TRIM(CLEAN(SUBSTITUTE(F2180,CHAR(160),"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81" spans="2:11" hidden="1" x14ac:dyDescent="0.25">
      <c r="B2181" s="20">
        <v>45720</v>
      </c>
      <c r="C2181" s="2" t="s">
        <v>1</v>
      </c>
      <c r="D2181" s="2" t="s">
        <v>1589</v>
      </c>
      <c r="E2181" s="2" t="s">
        <v>273</v>
      </c>
      <c r="F2181" s="2" t="s">
        <v>1583</v>
      </c>
      <c r="G2181" s="5">
        <v>10</v>
      </c>
      <c r="H2181" s="5">
        <v>25.25</v>
      </c>
      <c r="I2181" s="5">
        <v>252.5</v>
      </c>
      <c r="J2181" s="5">
        <v>12751.25</v>
      </c>
      <c r="K2181" s="3" t="str" cm="1">
        <f t="array" ref="K2181">_xlfn.LET(_xlpm.d,UPPER(TRIM(CLEAN(SUBSTITUTE(F2181,CHAR(160),"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82" spans="2:11" hidden="1" x14ac:dyDescent="0.25">
      <c r="B2182" s="20">
        <v>45720</v>
      </c>
      <c r="C2182" s="2" t="s">
        <v>1</v>
      </c>
      <c r="D2182" s="2" t="s">
        <v>1500</v>
      </c>
      <c r="E2182" s="2" t="s">
        <v>266</v>
      </c>
      <c r="F2182" s="2" t="s">
        <v>1583</v>
      </c>
      <c r="G2182" s="5">
        <v>10</v>
      </c>
      <c r="H2182" s="5">
        <v>25.25</v>
      </c>
      <c r="I2182" s="5">
        <v>252.5</v>
      </c>
      <c r="J2182" s="5">
        <v>13003.75</v>
      </c>
      <c r="K2182" s="3" t="str" cm="1">
        <f t="array" ref="K2182">_xlfn.LET(_xlpm.d,UPPER(TRIM(CLEAN(SUBSTITUTE(F2182,CHAR(160),"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83" spans="2:11" hidden="1" x14ac:dyDescent="0.25">
      <c r="B2183" s="20">
        <v>45721</v>
      </c>
      <c r="C2183" s="2" t="s">
        <v>1</v>
      </c>
      <c r="D2183" s="2" t="s">
        <v>931</v>
      </c>
      <c r="E2183" s="2" t="s">
        <v>149</v>
      </c>
      <c r="F2183" s="2" t="s">
        <v>1583</v>
      </c>
      <c r="G2183" s="5">
        <v>10</v>
      </c>
      <c r="H2183" s="5">
        <v>25.25</v>
      </c>
      <c r="I2183" s="5">
        <v>252.5</v>
      </c>
      <c r="J2183" s="5">
        <v>13256.25</v>
      </c>
      <c r="K2183" s="3" t="str" cm="1">
        <f t="array" ref="K2183">_xlfn.LET(_xlpm.d,UPPER(TRIM(CLEAN(SUBSTITUTE(F2183,CHAR(160),"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84" spans="2:11" hidden="1" x14ac:dyDescent="0.25">
      <c r="B2184" s="20">
        <v>45722</v>
      </c>
      <c r="C2184" s="2" t="s">
        <v>1</v>
      </c>
      <c r="D2184" s="2" t="s">
        <v>932</v>
      </c>
      <c r="E2184" s="2" t="s">
        <v>192</v>
      </c>
      <c r="F2184" s="2" t="s">
        <v>1583</v>
      </c>
      <c r="G2184" s="5">
        <v>20</v>
      </c>
      <c r="H2184" s="5">
        <v>25.25</v>
      </c>
      <c r="I2184" s="5">
        <v>505</v>
      </c>
      <c r="J2184" s="5">
        <v>13761.25</v>
      </c>
      <c r="K2184" s="3" t="str" cm="1">
        <f t="array" ref="K2184">_xlfn.LET(_xlpm.d,UPPER(TRIM(CLEAN(SUBSTITUTE(F2184,CHAR(160),"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85" spans="2:11" hidden="1" x14ac:dyDescent="0.25">
      <c r="B2185" s="20">
        <v>45722</v>
      </c>
      <c r="C2185" s="2" t="s">
        <v>1</v>
      </c>
      <c r="D2185" s="2" t="s">
        <v>1501</v>
      </c>
      <c r="E2185" s="2" t="s">
        <v>160</v>
      </c>
      <c r="F2185" s="2" t="s">
        <v>1583</v>
      </c>
      <c r="G2185" s="5">
        <v>10</v>
      </c>
      <c r="H2185" s="5">
        <v>25.25</v>
      </c>
      <c r="I2185" s="5">
        <v>252.5</v>
      </c>
      <c r="J2185" s="5">
        <v>14013.75</v>
      </c>
      <c r="K2185" s="3" t="str" cm="1">
        <f t="array" ref="K2185">_xlfn.LET(_xlpm.d,UPPER(TRIM(CLEAN(SUBSTITUTE(F2185,CHAR(160),"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86" spans="2:11" hidden="1" x14ac:dyDescent="0.25">
      <c r="B2186" s="20">
        <v>45726</v>
      </c>
      <c r="C2186" s="2" t="s">
        <v>1</v>
      </c>
      <c r="D2186" s="2" t="s">
        <v>935</v>
      </c>
      <c r="E2186" s="2" t="s">
        <v>158</v>
      </c>
      <c r="F2186" s="2" t="s">
        <v>1583</v>
      </c>
      <c r="G2186" s="5">
        <v>15</v>
      </c>
      <c r="H2186" s="5">
        <v>25.25</v>
      </c>
      <c r="I2186" s="5">
        <v>378.75</v>
      </c>
      <c r="J2186" s="5">
        <v>14392.5</v>
      </c>
      <c r="K2186" s="3" t="str" cm="1">
        <f t="array" ref="K2186">_xlfn.LET(_xlpm.d,UPPER(TRIM(CLEAN(SUBSTITUTE(F2186,CHAR(160),"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87" spans="2:11" hidden="1" x14ac:dyDescent="0.25">
      <c r="B2187" s="20">
        <v>45726</v>
      </c>
      <c r="C2187" s="2" t="s">
        <v>1</v>
      </c>
      <c r="D2187" s="2" t="s">
        <v>936</v>
      </c>
      <c r="E2187" s="2" t="s">
        <v>156</v>
      </c>
      <c r="F2187" s="2" t="s">
        <v>1583</v>
      </c>
      <c r="G2187" s="5">
        <v>20</v>
      </c>
      <c r="H2187" s="5">
        <v>25.25</v>
      </c>
      <c r="I2187" s="5">
        <v>505</v>
      </c>
      <c r="J2187" s="5">
        <v>14897.5</v>
      </c>
      <c r="K2187" s="3" t="str" cm="1">
        <f t="array" ref="K2187">_xlfn.LET(_xlpm.d,UPPER(TRIM(CLEAN(SUBSTITUTE(F2187,CHAR(160),"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88" spans="2:11" hidden="1" x14ac:dyDescent="0.25">
      <c r="B2188" s="20">
        <v>45728</v>
      </c>
      <c r="C2188" s="2" t="s">
        <v>1</v>
      </c>
      <c r="D2188" s="2" t="s">
        <v>1590</v>
      </c>
      <c r="E2188" s="2" t="s">
        <v>149</v>
      </c>
      <c r="F2188" s="2" t="s">
        <v>1583</v>
      </c>
      <c r="G2188" s="5">
        <v>12</v>
      </c>
      <c r="H2188" s="5">
        <v>25.25</v>
      </c>
      <c r="I2188" s="5">
        <v>303</v>
      </c>
      <c r="J2188" s="5">
        <v>15200.5</v>
      </c>
      <c r="K2188" s="3" t="str" cm="1">
        <f t="array" ref="K2188">_xlfn.LET(_xlpm.d,UPPER(TRIM(CLEAN(SUBSTITUTE(F2188,CHAR(160),"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89" spans="2:11" hidden="1" x14ac:dyDescent="0.25">
      <c r="B2189" s="20">
        <v>45729</v>
      </c>
      <c r="C2189" s="2" t="s">
        <v>1</v>
      </c>
      <c r="D2189" s="2" t="s">
        <v>1527</v>
      </c>
      <c r="E2189" s="2" t="s">
        <v>135</v>
      </c>
      <c r="F2189" s="2" t="s">
        <v>1583</v>
      </c>
      <c r="G2189" s="5">
        <v>10</v>
      </c>
      <c r="H2189" s="5">
        <v>25.25</v>
      </c>
      <c r="I2189" s="5">
        <v>252.5</v>
      </c>
      <c r="J2189" s="5">
        <v>15453</v>
      </c>
      <c r="K2189" s="3" t="str" cm="1">
        <f t="array" ref="K2189">_xlfn.LET(_xlpm.d,UPPER(TRIM(CLEAN(SUBSTITUTE(F2189,CHAR(160),"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90" spans="2:11" hidden="1" x14ac:dyDescent="0.25">
      <c r="B2190" s="20">
        <v>45729</v>
      </c>
      <c r="C2190" s="2" t="s">
        <v>1</v>
      </c>
      <c r="D2190" s="2" t="s">
        <v>1528</v>
      </c>
      <c r="E2190" s="2" t="s">
        <v>160</v>
      </c>
      <c r="F2190" s="2" t="s">
        <v>1583</v>
      </c>
      <c r="G2190" s="5">
        <v>20</v>
      </c>
      <c r="H2190" s="5">
        <v>25.25</v>
      </c>
      <c r="I2190" s="5">
        <v>505</v>
      </c>
      <c r="J2190" s="5">
        <v>15958</v>
      </c>
      <c r="K2190" s="3" t="str" cm="1">
        <f t="array" ref="K2190">_xlfn.LET(_xlpm.d,UPPER(TRIM(CLEAN(SUBSTITUTE(F2190,CHAR(160),"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91" spans="2:11" hidden="1" x14ac:dyDescent="0.25">
      <c r="B2191" s="20">
        <v>45730</v>
      </c>
      <c r="C2191" s="2" t="s">
        <v>1</v>
      </c>
      <c r="D2191" s="2" t="s">
        <v>941</v>
      </c>
      <c r="E2191" s="2" t="s">
        <v>154</v>
      </c>
      <c r="F2191" s="2" t="s">
        <v>1583</v>
      </c>
      <c r="G2191" s="5">
        <v>30</v>
      </c>
      <c r="H2191" s="5">
        <v>25.25</v>
      </c>
      <c r="I2191" s="5">
        <v>757.5</v>
      </c>
      <c r="J2191" s="5">
        <v>16715.5</v>
      </c>
      <c r="K2191" s="3" t="str" cm="1">
        <f t="array" ref="K2191">_xlfn.LET(_xlpm.d,UPPER(TRIM(CLEAN(SUBSTITUTE(F2191,CHAR(160),"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92" spans="2:11" hidden="1" x14ac:dyDescent="0.25">
      <c r="B2192" s="20">
        <v>45733</v>
      </c>
      <c r="C2192" s="2" t="s">
        <v>1</v>
      </c>
      <c r="D2192" s="2" t="s">
        <v>944</v>
      </c>
      <c r="E2192" s="2" t="s">
        <v>279</v>
      </c>
      <c r="F2192" s="2" t="s">
        <v>1583</v>
      </c>
      <c r="G2192" s="5">
        <v>12</v>
      </c>
      <c r="H2192" s="5">
        <v>25.25</v>
      </c>
      <c r="I2192" s="5">
        <v>303</v>
      </c>
      <c r="J2192" s="5">
        <v>17018.5</v>
      </c>
      <c r="K2192" s="3" t="str" cm="1">
        <f t="array" ref="K2192">_xlfn.LET(_xlpm.d,UPPER(TRIM(CLEAN(SUBSTITUTE(F2192,CHAR(160),"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93" spans="2:11" hidden="1" x14ac:dyDescent="0.25">
      <c r="B2193" s="20">
        <v>45733</v>
      </c>
      <c r="C2193" s="2" t="s">
        <v>1</v>
      </c>
      <c r="D2193" s="2" t="s">
        <v>945</v>
      </c>
      <c r="E2193" s="2" t="s">
        <v>162</v>
      </c>
      <c r="F2193" s="2" t="s">
        <v>1583</v>
      </c>
      <c r="G2193" s="5">
        <v>20</v>
      </c>
      <c r="H2193" s="5">
        <v>25.25</v>
      </c>
      <c r="I2193" s="5">
        <v>505</v>
      </c>
      <c r="J2193" s="5">
        <v>17523.5</v>
      </c>
      <c r="K2193" s="3" t="str" cm="1">
        <f t="array" ref="K2193">_xlfn.LET(_xlpm.d,UPPER(TRIM(CLEAN(SUBSTITUTE(F2193,CHAR(160),"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94" spans="2:11" hidden="1" x14ac:dyDescent="0.25">
      <c r="B2194" s="20">
        <v>45734</v>
      </c>
      <c r="C2194" s="2" t="s">
        <v>1</v>
      </c>
      <c r="D2194" s="2" t="s">
        <v>1591</v>
      </c>
      <c r="E2194" s="2" t="s">
        <v>147</v>
      </c>
      <c r="F2194" s="2" t="s">
        <v>1583</v>
      </c>
      <c r="G2194" s="5">
        <v>9</v>
      </c>
      <c r="H2194" s="5">
        <v>25.25</v>
      </c>
      <c r="I2194" s="5">
        <v>227.25</v>
      </c>
      <c r="J2194" s="5">
        <v>17750.75</v>
      </c>
      <c r="K2194" s="3" t="str" cm="1">
        <f t="array" ref="K2194">_xlfn.LET(_xlpm.d,UPPER(TRIM(CLEAN(SUBSTITUTE(F2194,CHAR(160),"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95" spans="2:11" hidden="1" x14ac:dyDescent="0.25">
      <c r="B2195" s="20">
        <v>45734</v>
      </c>
      <c r="C2195" s="2" t="s">
        <v>1</v>
      </c>
      <c r="D2195" s="2" t="s">
        <v>1397</v>
      </c>
      <c r="E2195" s="2" t="s">
        <v>276</v>
      </c>
      <c r="F2195" s="2" t="s">
        <v>1583</v>
      </c>
      <c r="G2195" s="5">
        <v>5</v>
      </c>
      <c r="H2195" s="5">
        <v>25.25</v>
      </c>
      <c r="I2195" s="5">
        <v>126.25</v>
      </c>
      <c r="J2195" s="5">
        <v>17877</v>
      </c>
      <c r="K2195" s="3" t="str" cm="1">
        <f t="array" ref="K2195">_xlfn.LET(_xlpm.d,UPPER(TRIM(CLEAN(SUBSTITUTE(F2195,CHAR(160),"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96" spans="2:11" hidden="1" x14ac:dyDescent="0.25">
      <c r="B2196" s="20">
        <v>45742</v>
      </c>
      <c r="C2196" s="2" t="s">
        <v>1</v>
      </c>
      <c r="D2196" s="2" t="s">
        <v>508</v>
      </c>
      <c r="E2196" s="2" t="s">
        <v>180</v>
      </c>
      <c r="F2196" s="2" t="s">
        <v>1583</v>
      </c>
      <c r="G2196" s="5">
        <v>20</v>
      </c>
      <c r="H2196" s="5">
        <v>25.25</v>
      </c>
      <c r="I2196" s="5">
        <v>505</v>
      </c>
      <c r="J2196" s="5">
        <v>18382</v>
      </c>
      <c r="K2196" s="3" t="str" cm="1">
        <f t="array" ref="K2196">_xlfn.LET(_xlpm.d,UPPER(TRIM(CLEAN(SUBSTITUTE(F2196,CHAR(160),"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97" spans="2:11" hidden="1" x14ac:dyDescent="0.25">
      <c r="B2197" s="20">
        <v>45742</v>
      </c>
      <c r="C2197" s="2" t="s">
        <v>1</v>
      </c>
      <c r="D2197" s="2" t="s">
        <v>951</v>
      </c>
      <c r="E2197" s="2" t="s">
        <v>149</v>
      </c>
      <c r="F2197" s="2" t="s">
        <v>1583</v>
      </c>
      <c r="G2197" s="5">
        <v>12</v>
      </c>
      <c r="H2197" s="5">
        <v>25.25</v>
      </c>
      <c r="I2197" s="5">
        <v>303</v>
      </c>
      <c r="J2197" s="5">
        <v>18685</v>
      </c>
      <c r="K2197" s="3" t="str" cm="1">
        <f t="array" ref="K2197">_xlfn.LET(_xlpm.d,UPPER(TRIM(CLEAN(SUBSTITUTE(F2197,CHAR(160),"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98" spans="2:11" hidden="1" x14ac:dyDescent="0.25">
      <c r="B2198" s="20">
        <v>45743</v>
      </c>
      <c r="C2198" s="2" t="s">
        <v>1</v>
      </c>
      <c r="D2198" s="2" t="s">
        <v>1502</v>
      </c>
      <c r="E2198" s="2" t="s">
        <v>192</v>
      </c>
      <c r="F2198" s="2" t="s">
        <v>1583</v>
      </c>
      <c r="G2198" s="5">
        <v>12</v>
      </c>
      <c r="H2198" s="5">
        <v>25.25</v>
      </c>
      <c r="I2198" s="5">
        <v>303</v>
      </c>
      <c r="J2198" s="5">
        <v>18988</v>
      </c>
      <c r="K2198" s="3" t="str" cm="1">
        <f t="array" ref="K2198">_xlfn.LET(_xlpm.d,UPPER(TRIM(CLEAN(SUBSTITUTE(F2198,CHAR(160),"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199" spans="2:11" hidden="1" x14ac:dyDescent="0.25">
      <c r="B2199" s="20">
        <v>45743</v>
      </c>
      <c r="C2199" s="2" t="s">
        <v>1</v>
      </c>
      <c r="D2199" s="2" t="s">
        <v>952</v>
      </c>
      <c r="E2199" s="2" t="s">
        <v>135</v>
      </c>
      <c r="F2199" s="2" t="s">
        <v>1583</v>
      </c>
      <c r="G2199" s="5">
        <v>10</v>
      </c>
      <c r="H2199" s="5">
        <v>25.25</v>
      </c>
      <c r="I2199" s="5">
        <v>252.5</v>
      </c>
      <c r="J2199" s="5">
        <v>19240.5</v>
      </c>
      <c r="K2199" s="3" t="str" cm="1">
        <f t="array" ref="K2199">_xlfn.LET(_xlpm.d,UPPER(TRIM(CLEAN(SUBSTITUTE(F2199,CHAR(160),"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00" spans="2:11" hidden="1" x14ac:dyDescent="0.25">
      <c r="B2200" s="20">
        <v>45744</v>
      </c>
      <c r="C2200" s="2" t="s">
        <v>1</v>
      </c>
      <c r="D2200" s="2" t="s">
        <v>509</v>
      </c>
      <c r="E2200" s="2" t="s">
        <v>195</v>
      </c>
      <c r="F2200" s="2" t="s">
        <v>1583</v>
      </c>
      <c r="G2200" s="5">
        <v>14</v>
      </c>
      <c r="H2200" s="5">
        <v>25.25</v>
      </c>
      <c r="I2200" s="5">
        <v>353.5</v>
      </c>
      <c r="J2200" s="5">
        <v>19594</v>
      </c>
      <c r="K2200" s="3" t="str" cm="1">
        <f t="array" ref="K2200">_xlfn.LET(_xlpm.d,UPPER(TRIM(CLEAN(SUBSTITUTE(F2200,CHAR(160),"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01" spans="2:11" hidden="1" x14ac:dyDescent="0.25">
      <c r="B2201" s="20">
        <v>45747</v>
      </c>
      <c r="C2201" s="2" t="s">
        <v>1</v>
      </c>
      <c r="D2201" s="2" t="s">
        <v>1343</v>
      </c>
      <c r="E2201" s="2" t="s">
        <v>160</v>
      </c>
      <c r="F2201" s="2" t="s">
        <v>1583</v>
      </c>
      <c r="G2201" s="5">
        <v>10</v>
      </c>
      <c r="H2201" s="5">
        <v>25.25</v>
      </c>
      <c r="I2201" s="5">
        <v>252.5</v>
      </c>
      <c r="J2201" s="5">
        <v>19846.5</v>
      </c>
      <c r="K2201" s="3" t="str" cm="1">
        <f t="array" ref="K2201">_xlfn.LET(_xlpm.d,UPPER(TRIM(CLEAN(SUBSTITUTE(F2201,CHAR(160),"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02" spans="2:11" hidden="1" x14ac:dyDescent="0.25">
      <c r="B2202" s="20">
        <v>45748</v>
      </c>
      <c r="C2202" s="2" t="s">
        <v>1</v>
      </c>
      <c r="D2202" s="2" t="s">
        <v>1401</v>
      </c>
      <c r="E2202" s="2" t="s">
        <v>158</v>
      </c>
      <c r="F2202" s="2" t="s">
        <v>1583</v>
      </c>
      <c r="G2202" s="5">
        <v>10</v>
      </c>
      <c r="H2202" s="5">
        <v>25.25</v>
      </c>
      <c r="I2202" s="5">
        <v>252.5</v>
      </c>
      <c r="J2202" s="5">
        <v>20099</v>
      </c>
      <c r="K2202" s="3" t="str" cm="1">
        <f t="array" ref="K2202">_xlfn.LET(_xlpm.d,UPPER(TRIM(CLEAN(SUBSTITUTE(F2202,CHAR(160),"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03" spans="2:11" hidden="1" x14ac:dyDescent="0.25">
      <c r="B2203" s="20">
        <v>45748</v>
      </c>
      <c r="C2203" s="2" t="s">
        <v>1</v>
      </c>
      <c r="D2203" s="2" t="s">
        <v>1402</v>
      </c>
      <c r="E2203" s="2" t="s">
        <v>273</v>
      </c>
      <c r="F2203" s="2" t="s">
        <v>1583</v>
      </c>
      <c r="G2203" s="5">
        <v>10</v>
      </c>
      <c r="H2203" s="5">
        <v>25.25</v>
      </c>
      <c r="I2203" s="5">
        <v>252.5</v>
      </c>
      <c r="J2203" s="5">
        <v>20351.5</v>
      </c>
      <c r="K2203" s="3" t="str" cm="1">
        <f t="array" ref="K2203">_xlfn.LET(_xlpm.d,UPPER(TRIM(CLEAN(SUBSTITUTE(F2203,CHAR(160),"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04" spans="2:11" hidden="1" x14ac:dyDescent="0.25">
      <c r="B2204" s="20">
        <v>45748</v>
      </c>
      <c r="C2204" s="2" t="s">
        <v>1</v>
      </c>
      <c r="D2204" s="2" t="s">
        <v>957</v>
      </c>
      <c r="E2204" s="2" t="s">
        <v>141</v>
      </c>
      <c r="F2204" s="2" t="s">
        <v>1583</v>
      </c>
      <c r="G2204" s="5">
        <v>20</v>
      </c>
      <c r="H2204" s="5">
        <v>25.25</v>
      </c>
      <c r="I2204" s="5">
        <v>505</v>
      </c>
      <c r="J2204" s="5">
        <v>20856.5</v>
      </c>
      <c r="K2204" s="3" t="str" cm="1">
        <f t="array" ref="K2204">_xlfn.LET(_xlpm.d,UPPER(TRIM(CLEAN(SUBSTITUTE(F2204,CHAR(160),"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05" spans="2:11" hidden="1" x14ac:dyDescent="0.25">
      <c r="B2205" s="20">
        <v>45748</v>
      </c>
      <c r="C2205" s="2" t="s">
        <v>1</v>
      </c>
      <c r="D2205" s="2" t="s">
        <v>1403</v>
      </c>
      <c r="E2205" s="2" t="s">
        <v>266</v>
      </c>
      <c r="F2205" s="2" t="s">
        <v>1583</v>
      </c>
      <c r="G2205" s="5">
        <v>10</v>
      </c>
      <c r="H2205" s="5">
        <v>25.25</v>
      </c>
      <c r="I2205" s="5">
        <v>252.5</v>
      </c>
      <c r="J2205" s="5">
        <v>21109</v>
      </c>
      <c r="K2205" s="3" t="str" cm="1">
        <f t="array" ref="K2205">_xlfn.LET(_xlpm.d,UPPER(TRIM(CLEAN(SUBSTITUTE(F2205,CHAR(160),"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06" spans="2:11" hidden="1" x14ac:dyDescent="0.25">
      <c r="B2206" s="20">
        <v>45750</v>
      </c>
      <c r="C2206" s="2" t="s">
        <v>1</v>
      </c>
      <c r="D2206" s="2" t="s">
        <v>958</v>
      </c>
      <c r="E2206" s="2" t="s">
        <v>168</v>
      </c>
      <c r="F2206" s="2" t="s">
        <v>1583</v>
      </c>
      <c r="G2206" s="5">
        <v>20</v>
      </c>
      <c r="H2206" s="5">
        <v>25.25</v>
      </c>
      <c r="I2206" s="5">
        <v>505</v>
      </c>
      <c r="J2206" s="5">
        <v>21614</v>
      </c>
      <c r="K2206" s="3" t="str" cm="1">
        <f t="array" ref="K2206">_xlfn.LET(_xlpm.d,UPPER(TRIM(CLEAN(SUBSTITUTE(F2206,CHAR(160),"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07" spans="2:11" hidden="1" x14ac:dyDescent="0.25">
      <c r="B2207" s="20">
        <v>45750</v>
      </c>
      <c r="C2207" s="2" t="s">
        <v>1</v>
      </c>
      <c r="D2207" s="2" t="s">
        <v>959</v>
      </c>
      <c r="E2207" s="2" t="s">
        <v>192</v>
      </c>
      <c r="F2207" s="2" t="s">
        <v>1583</v>
      </c>
      <c r="G2207" s="5">
        <v>10</v>
      </c>
      <c r="H2207" s="5">
        <v>25.25</v>
      </c>
      <c r="I2207" s="5">
        <v>252.5</v>
      </c>
      <c r="J2207" s="5">
        <v>21866.5</v>
      </c>
      <c r="K2207" s="3" t="str" cm="1">
        <f t="array" ref="K2207">_xlfn.LET(_xlpm.d,UPPER(TRIM(CLEAN(SUBSTITUTE(F2207,CHAR(160),"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08" spans="2:11" hidden="1" x14ac:dyDescent="0.25">
      <c r="B2208" s="20">
        <v>45751</v>
      </c>
      <c r="C2208" s="2" t="s">
        <v>1</v>
      </c>
      <c r="D2208" s="2" t="s">
        <v>1344</v>
      </c>
      <c r="E2208" s="2" t="s">
        <v>236</v>
      </c>
      <c r="F2208" s="2" t="s">
        <v>1583</v>
      </c>
      <c r="G2208" s="5">
        <v>10</v>
      </c>
      <c r="H2208" s="5">
        <v>25.25</v>
      </c>
      <c r="I2208" s="5">
        <v>252.5</v>
      </c>
      <c r="J2208" s="5">
        <v>22119</v>
      </c>
      <c r="K2208" s="3" t="str" cm="1">
        <f t="array" ref="K2208">_xlfn.LET(_xlpm.d,UPPER(TRIM(CLEAN(SUBSTITUTE(F2208,CHAR(160),"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09" spans="2:11" hidden="1" x14ac:dyDescent="0.25">
      <c r="B2209" s="20">
        <v>45755</v>
      </c>
      <c r="C2209" s="2" t="s">
        <v>1</v>
      </c>
      <c r="D2209" s="2" t="s">
        <v>1405</v>
      </c>
      <c r="E2209" s="2" t="s">
        <v>147</v>
      </c>
      <c r="F2209" s="2" t="s">
        <v>1583</v>
      </c>
      <c r="G2209" s="5">
        <v>16</v>
      </c>
      <c r="H2209" s="5">
        <v>25.25</v>
      </c>
      <c r="I2209" s="5">
        <v>404</v>
      </c>
      <c r="J2209" s="5">
        <v>22523</v>
      </c>
      <c r="K2209" s="3" t="str" cm="1">
        <f t="array" ref="K2209">_xlfn.LET(_xlpm.d,UPPER(TRIM(CLEAN(SUBSTITUTE(F2209,CHAR(160),"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10" spans="2:11" hidden="1" x14ac:dyDescent="0.25">
      <c r="B2210" s="20">
        <v>45758</v>
      </c>
      <c r="C2210" s="2" t="s">
        <v>1</v>
      </c>
      <c r="D2210" s="2" t="s">
        <v>1406</v>
      </c>
      <c r="E2210" s="2" t="s">
        <v>154</v>
      </c>
      <c r="F2210" s="2" t="s">
        <v>1583</v>
      </c>
      <c r="G2210" s="5">
        <v>10</v>
      </c>
      <c r="H2210" s="5">
        <v>25.25</v>
      </c>
      <c r="I2210" s="5">
        <v>252.5</v>
      </c>
      <c r="J2210" s="5">
        <v>22775.5</v>
      </c>
      <c r="K2210" s="3" t="str" cm="1">
        <f t="array" ref="K2210">_xlfn.LET(_xlpm.d,UPPER(TRIM(CLEAN(SUBSTITUTE(F2210,CHAR(160),"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11" spans="2:11" hidden="1" x14ac:dyDescent="0.25">
      <c r="B2211" s="20">
        <v>45762</v>
      </c>
      <c r="C2211" s="2" t="s">
        <v>1</v>
      </c>
      <c r="D2211" s="2" t="s">
        <v>1592</v>
      </c>
      <c r="E2211" s="2" t="s">
        <v>158</v>
      </c>
      <c r="F2211" s="2" t="s">
        <v>1583</v>
      </c>
      <c r="G2211" s="5">
        <v>20</v>
      </c>
      <c r="H2211" s="5">
        <v>25.25</v>
      </c>
      <c r="I2211" s="5">
        <v>505</v>
      </c>
      <c r="J2211" s="5">
        <v>23280.5</v>
      </c>
      <c r="K2211" s="3" t="str" cm="1">
        <f t="array" ref="K2211">_xlfn.LET(_xlpm.d,UPPER(TRIM(CLEAN(SUBSTITUTE(F2211,CHAR(160),"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12" spans="2:11" hidden="1" x14ac:dyDescent="0.25">
      <c r="B2212" s="20">
        <v>45762</v>
      </c>
      <c r="C2212" s="2" t="s">
        <v>1</v>
      </c>
      <c r="D2212" s="2" t="s">
        <v>1407</v>
      </c>
      <c r="E2212" s="2" t="s">
        <v>162</v>
      </c>
      <c r="F2212" s="2" t="s">
        <v>1583</v>
      </c>
      <c r="G2212" s="5">
        <v>20</v>
      </c>
      <c r="H2212" s="5">
        <v>25.25</v>
      </c>
      <c r="I2212" s="5">
        <v>505</v>
      </c>
      <c r="J2212" s="5">
        <v>23785.5</v>
      </c>
      <c r="K2212" s="3" t="str" cm="1">
        <f t="array" ref="K2212">_xlfn.LET(_xlpm.d,UPPER(TRIM(CLEAN(SUBSTITUTE(F2212,CHAR(160),"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13" spans="2:11" hidden="1" x14ac:dyDescent="0.25">
      <c r="B2213" s="20">
        <v>45763</v>
      </c>
      <c r="C2213" s="2" t="s">
        <v>1</v>
      </c>
      <c r="D2213" s="2" t="s">
        <v>975</v>
      </c>
      <c r="E2213" s="2" t="s">
        <v>149</v>
      </c>
      <c r="F2213" s="2" t="s">
        <v>1583</v>
      </c>
      <c r="G2213" s="5">
        <v>12</v>
      </c>
      <c r="H2213" s="5">
        <v>25.25</v>
      </c>
      <c r="I2213" s="5">
        <v>303</v>
      </c>
      <c r="J2213" s="5">
        <v>24088.5</v>
      </c>
      <c r="K2213" s="3" t="str" cm="1">
        <f t="array" ref="K2213">_xlfn.LET(_xlpm.d,UPPER(TRIM(CLEAN(SUBSTITUTE(F2213,CHAR(160),"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14" spans="2:11" hidden="1" x14ac:dyDescent="0.25">
      <c r="B2214" s="20">
        <v>45783</v>
      </c>
      <c r="C2214" s="2" t="s">
        <v>1</v>
      </c>
      <c r="D2214" s="2" t="s">
        <v>540</v>
      </c>
      <c r="E2214" s="2" t="s">
        <v>147</v>
      </c>
      <c r="F2214" s="2" t="s">
        <v>1583</v>
      </c>
      <c r="G2214" s="5">
        <v>7</v>
      </c>
      <c r="H2214" s="5">
        <v>25.25</v>
      </c>
      <c r="I2214" s="5">
        <v>176.75</v>
      </c>
      <c r="J2214" s="5">
        <v>24265.25</v>
      </c>
      <c r="K2214" s="3" t="str" cm="1">
        <f t="array" ref="K2214">_xlfn.LET(_xlpm.d,UPPER(TRIM(CLEAN(SUBSTITUTE(F2214,CHAR(160),"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15" spans="2:11" hidden="1" x14ac:dyDescent="0.25">
      <c r="B2215" s="20">
        <v>45793</v>
      </c>
      <c r="C2215" s="2" t="s">
        <v>1</v>
      </c>
      <c r="D2215" s="2" t="s">
        <v>1418</v>
      </c>
      <c r="E2215" s="2" t="s">
        <v>238</v>
      </c>
      <c r="F2215" s="2" t="s">
        <v>1583</v>
      </c>
      <c r="G2215" s="5">
        <v>5</v>
      </c>
      <c r="H2215" s="5">
        <v>25.25</v>
      </c>
      <c r="I2215" s="5">
        <v>126.25</v>
      </c>
      <c r="J2215" s="5">
        <v>24391.5</v>
      </c>
      <c r="K2215" s="3" t="str" cm="1">
        <f t="array" ref="K2215">_xlfn.LET(_xlpm.d,UPPER(TRIM(CLEAN(SUBSTITUTE(F2215,CHAR(160),"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16" spans="2:11" hidden="1" x14ac:dyDescent="0.25">
      <c r="B2216" s="20">
        <v>45797</v>
      </c>
      <c r="C2216" s="2" t="s">
        <v>1</v>
      </c>
      <c r="D2216" s="2" t="s">
        <v>1593</v>
      </c>
      <c r="E2216" s="2" t="s">
        <v>232</v>
      </c>
      <c r="F2216" s="2" t="s">
        <v>1583</v>
      </c>
      <c r="G2216" s="5">
        <v>14</v>
      </c>
      <c r="H2216" s="5">
        <v>25.25</v>
      </c>
      <c r="I2216" s="5">
        <v>353.5</v>
      </c>
      <c r="J2216" s="5">
        <v>24745</v>
      </c>
      <c r="K2216" s="3" t="str" cm="1">
        <f t="array" ref="K2216">_xlfn.LET(_xlpm.d,UPPER(TRIM(CLEAN(SUBSTITUTE(F2216,CHAR(160),"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17" spans="2:11" hidden="1" x14ac:dyDescent="0.25">
      <c r="B2217" s="20">
        <v>45797</v>
      </c>
      <c r="C2217" s="2" t="s">
        <v>1</v>
      </c>
      <c r="D2217" s="2" t="s">
        <v>1594</v>
      </c>
      <c r="E2217" s="2" t="s">
        <v>234</v>
      </c>
      <c r="F2217" s="2" t="s">
        <v>1583</v>
      </c>
      <c r="G2217" s="5">
        <v>20</v>
      </c>
      <c r="H2217" s="5">
        <v>25.25</v>
      </c>
      <c r="I2217" s="5">
        <v>505</v>
      </c>
      <c r="J2217" s="5">
        <v>25250</v>
      </c>
      <c r="K2217" s="3" t="str" cm="1">
        <f t="array" ref="K2217">_xlfn.LET(_xlpm.d,UPPER(TRIM(CLEAN(SUBSTITUTE(F2217,CHAR(160),"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18" spans="2:11" hidden="1" x14ac:dyDescent="0.25">
      <c r="B2218" s="20">
        <v>45799</v>
      </c>
      <c r="C2218" s="2" t="s">
        <v>1</v>
      </c>
      <c r="D2218" s="2" t="s">
        <v>1422</v>
      </c>
      <c r="E2218" s="2" t="s">
        <v>160</v>
      </c>
      <c r="F2218" s="2" t="s">
        <v>1583</v>
      </c>
      <c r="G2218" s="5">
        <v>20</v>
      </c>
      <c r="H2218" s="5">
        <v>25.25</v>
      </c>
      <c r="I2218" s="5">
        <v>505</v>
      </c>
      <c r="J2218" s="5">
        <v>25755</v>
      </c>
      <c r="K2218" s="3" t="str" cm="1">
        <f t="array" ref="K2218">_xlfn.LET(_xlpm.d,UPPER(TRIM(CLEAN(SUBSTITUTE(F2218,CHAR(160),"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19" spans="2:11" hidden="1" x14ac:dyDescent="0.25">
      <c r="B2219" s="20">
        <v>45799</v>
      </c>
      <c r="C2219" s="2" t="s">
        <v>1</v>
      </c>
      <c r="D2219" s="2" t="s">
        <v>555</v>
      </c>
      <c r="E2219" s="2" t="s">
        <v>135</v>
      </c>
      <c r="F2219" s="2" t="s">
        <v>1583</v>
      </c>
      <c r="G2219" s="5">
        <v>14</v>
      </c>
      <c r="H2219" s="5">
        <v>25.25</v>
      </c>
      <c r="I2219" s="5">
        <v>353.5</v>
      </c>
      <c r="J2219" s="5">
        <v>26108.5</v>
      </c>
      <c r="K2219" s="3" t="str" cm="1">
        <f t="array" ref="K2219">_xlfn.LET(_xlpm.d,UPPER(TRIM(CLEAN(SUBSTITUTE(F2219,CHAR(160),"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20" spans="2:11" hidden="1" x14ac:dyDescent="0.25">
      <c r="B2220" s="20">
        <v>45799</v>
      </c>
      <c r="C2220" s="2" t="s">
        <v>1</v>
      </c>
      <c r="D2220" s="2" t="s">
        <v>1423</v>
      </c>
      <c r="E2220" s="2" t="s">
        <v>151</v>
      </c>
      <c r="F2220" s="2" t="s">
        <v>1583</v>
      </c>
      <c r="G2220" s="5">
        <v>5</v>
      </c>
      <c r="H2220" s="5">
        <v>25.25</v>
      </c>
      <c r="I2220" s="5">
        <v>126.25</v>
      </c>
      <c r="J2220" s="5">
        <v>26234.75</v>
      </c>
      <c r="K2220" s="3" t="str" cm="1">
        <f t="array" ref="K2220">_xlfn.LET(_xlpm.d,UPPER(TRIM(CLEAN(SUBSTITUTE(F2220,CHAR(160),"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21" spans="2:11" hidden="1" x14ac:dyDescent="0.25">
      <c r="B2221" s="20">
        <v>45800</v>
      </c>
      <c r="C2221" s="2" t="s">
        <v>1</v>
      </c>
      <c r="D2221" s="2" t="s">
        <v>1426</v>
      </c>
      <c r="E2221" s="2" t="s">
        <v>236</v>
      </c>
      <c r="F2221" s="2" t="s">
        <v>1583</v>
      </c>
      <c r="G2221" s="5">
        <v>20</v>
      </c>
      <c r="H2221" s="5">
        <v>25.25</v>
      </c>
      <c r="I2221" s="5">
        <v>505</v>
      </c>
      <c r="J2221" s="5">
        <v>26739.75</v>
      </c>
      <c r="K2221" s="3" t="str" cm="1">
        <f t="array" ref="K2221">_xlfn.LET(_xlpm.d,UPPER(TRIM(CLEAN(SUBSTITUTE(F2221,CHAR(160),"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22" spans="2:11" hidden="1" x14ac:dyDescent="0.25">
      <c r="B2222" s="20">
        <v>45804</v>
      </c>
      <c r="C2222" s="2" t="s">
        <v>1</v>
      </c>
      <c r="D2222" s="2" t="s">
        <v>561</v>
      </c>
      <c r="E2222" s="2" t="s">
        <v>158</v>
      </c>
      <c r="F2222" s="2" t="s">
        <v>1583</v>
      </c>
      <c r="G2222" s="5">
        <v>12</v>
      </c>
      <c r="H2222" s="5">
        <v>25.25</v>
      </c>
      <c r="I2222" s="5">
        <v>303</v>
      </c>
      <c r="J2222" s="5">
        <v>27042.75</v>
      </c>
      <c r="K2222" s="3" t="str" cm="1">
        <f t="array" ref="K2222">_xlfn.LET(_xlpm.d,UPPER(TRIM(CLEAN(SUBSTITUTE(F2222,CHAR(160),"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23" spans="2:11" hidden="1" x14ac:dyDescent="0.25">
      <c r="B2223" s="20">
        <v>45806</v>
      </c>
      <c r="C2223" s="2" t="s">
        <v>1</v>
      </c>
      <c r="D2223" s="2" t="s">
        <v>1427</v>
      </c>
      <c r="E2223" s="2" t="s">
        <v>160</v>
      </c>
      <c r="F2223" s="2" t="s">
        <v>1583</v>
      </c>
      <c r="G2223" s="5">
        <v>20</v>
      </c>
      <c r="H2223" s="5">
        <v>25.25</v>
      </c>
      <c r="I2223" s="5">
        <v>505</v>
      </c>
      <c r="J2223" s="5">
        <v>27547.75</v>
      </c>
      <c r="K2223" s="3" t="str" cm="1">
        <f t="array" ref="K2223">_xlfn.LET(_xlpm.d,UPPER(TRIM(CLEAN(SUBSTITUTE(F2223,CHAR(160),"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24" spans="2:11" hidden="1" x14ac:dyDescent="0.25">
      <c r="B2224" s="20">
        <v>45806</v>
      </c>
      <c r="C2224" s="2" t="s">
        <v>1</v>
      </c>
      <c r="D2224" s="2" t="s">
        <v>1428</v>
      </c>
      <c r="E2224" s="2" t="s">
        <v>192</v>
      </c>
      <c r="F2224" s="2" t="s">
        <v>1583</v>
      </c>
      <c r="G2224" s="5">
        <v>30</v>
      </c>
      <c r="H2224" s="5">
        <v>25.25</v>
      </c>
      <c r="I2224" s="5">
        <v>757.5</v>
      </c>
      <c r="J2224" s="5">
        <v>28305.25</v>
      </c>
      <c r="K2224" s="3" t="str" cm="1">
        <f t="array" ref="K2224">_xlfn.LET(_xlpm.d,UPPER(TRIM(CLEAN(SUBSTITUTE(F2224,CHAR(160),"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25" spans="2:11" hidden="1" x14ac:dyDescent="0.25">
      <c r="B2225" s="20">
        <v>45806</v>
      </c>
      <c r="C2225" s="2" t="s">
        <v>1</v>
      </c>
      <c r="D2225" s="2" t="s">
        <v>566</v>
      </c>
      <c r="E2225" s="2" t="s">
        <v>180</v>
      </c>
      <c r="F2225" s="2" t="s">
        <v>1583</v>
      </c>
      <c r="G2225" s="5">
        <v>20</v>
      </c>
      <c r="H2225" s="5">
        <v>25.25</v>
      </c>
      <c r="I2225" s="5">
        <v>505</v>
      </c>
      <c r="J2225" s="5">
        <v>28810.25</v>
      </c>
      <c r="K2225" s="3" t="str" cm="1">
        <f t="array" ref="K2225">_xlfn.LET(_xlpm.d,UPPER(TRIM(CLEAN(SUBSTITUTE(F2225,CHAR(160),"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26" spans="2:11" hidden="1" x14ac:dyDescent="0.25">
      <c r="B2226" s="20">
        <v>45807</v>
      </c>
      <c r="C2226" s="2" t="s">
        <v>1</v>
      </c>
      <c r="D2226" s="2" t="s">
        <v>1544</v>
      </c>
      <c r="E2226" s="2" t="s">
        <v>154</v>
      </c>
      <c r="F2226" s="2" t="s">
        <v>1583</v>
      </c>
      <c r="G2226" s="5">
        <v>10</v>
      </c>
      <c r="H2226" s="5">
        <v>25.25</v>
      </c>
      <c r="I2226" s="5">
        <v>252.5</v>
      </c>
      <c r="J2226" s="5">
        <v>29062.75</v>
      </c>
      <c r="K2226" s="3" t="str" cm="1">
        <f t="array" ref="K2226">_xlfn.LET(_xlpm.d,UPPER(TRIM(CLEAN(SUBSTITUTE(F2226,CHAR(160),"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27" spans="2:11" hidden="1" x14ac:dyDescent="0.25">
      <c r="B2227" s="20">
        <v>45811</v>
      </c>
      <c r="C2227" s="2" t="s">
        <v>1</v>
      </c>
      <c r="D2227" s="2" t="s">
        <v>573</v>
      </c>
      <c r="E2227" s="2" t="s">
        <v>147</v>
      </c>
      <c r="F2227" s="2" t="s">
        <v>1583</v>
      </c>
      <c r="G2227" s="5">
        <v>20</v>
      </c>
      <c r="H2227" s="5">
        <v>25.25</v>
      </c>
      <c r="I2227" s="5">
        <v>505</v>
      </c>
      <c r="J2227" s="5">
        <v>29567.75</v>
      </c>
      <c r="K2227" s="3" t="str" cm="1">
        <f t="array" ref="K2227">_xlfn.LET(_xlpm.d,UPPER(TRIM(CLEAN(SUBSTITUTE(F2227,CHAR(160),"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28" spans="2:11" hidden="1" x14ac:dyDescent="0.25">
      <c r="B2228" s="20">
        <v>45811</v>
      </c>
      <c r="C2228" s="2" t="s">
        <v>1</v>
      </c>
      <c r="D2228" s="2" t="s">
        <v>1545</v>
      </c>
      <c r="E2228" s="2" t="s">
        <v>141</v>
      </c>
      <c r="F2228" s="2" t="s">
        <v>1583</v>
      </c>
      <c r="G2228" s="5">
        <v>25</v>
      </c>
      <c r="H2228" s="5">
        <v>25.25</v>
      </c>
      <c r="I2228" s="5">
        <v>631.25</v>
      </c>
      <c r="J2228" s="5">
        <v>30199</v>
      </c>
      <c r="K2228" s="3" t="str" cm="1">
        <f t="array" ref="K2228">_xlfn.LET(_xlpm.d,UPPER(TRIM(CLEAN(SUBSTITUTE(F2228,CHAR(160),"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29" spans="2:11" hidden="1" x14ac:dyDescent="0.25">
      <c r="B2229" s="20">
        <v>45812</v>
      </c>
      <c r="C2229" s="2" t="s">
        <v>1</v>
      </c>
      <c r="D2229" s="2" t="s">
        <v>577</v>
      </c>
      <c r="E2229" s="2" t="s">
        <v>149</v>
      </c>
      <c r="F2229" s="2" t="s">
        <v>1583</v>
      </c>
      <c r="G2229" s="5">
        <v>20</v>
      </c>
      <c r="H2229" s="5">
        <v>25.25</v>
      </c>
      <c r="I2229" s="5">
        <v>505</v>
      </c>
      <c r="J2229" s="5">
        <v>30704</v>
      </c>
      <c r="K2229" s="3" t="str" cm="1">
        <f t="array" ref="K2229">_xlfn.LET(_xlpm.d,UPPER(TRIM(CLEAN(SUBSTITUTE(F2229,CHAR(160),"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30" spans="2:11" hidden="1" x14ac:dyDescent="0.25">
      <c r="B2230" s="20">
        <v>45813</v>
      </c>
      <c r="C2230" s="2" t="s">
        <v>1</v>
      </c>
      <c r="D2230" s="2" t="s">
        <v>578</v>
      </c>
      <c r="E2230" s="2" t="s">
        <v>135</v>
      </c>
      <c r="F2230" s="2" t="s">
        <v>1583</v>
      </c>
      <c r="G2230" s="5">
        <v>14</v>
      </c>
      <c r="H2230" s="5">
        <v>25.25</v>
      </c>
      <c r="I2230" s="5">
        <v>353.5</v>
      </c>
      <c r="J2230" s="5">
        <v>31057.5</v>
      </c>
      <c r="K2230" s="3" t="str" cm="1">
        <f t="array" ref="K2230">_xlfn.LET(_xlpm.d,UPPER(TRIM(CLEAN(SUBSTITUTE(F2230,CHAR(160),"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31" spans="2:11" hidden="1" x14ac:dyDescent="0.25">
      <c r="B2231" s="20">
        <v>45813</v>
      </c>
      <c r="C2231" s="2" t="s">
        <v>1</v>
      </c>
      <c r="D2231" s="2" t="s">
        <v>1546</v>
      </c>
      <c r="E2231" s="2" t="s">
        <v>168</v>
      </c>
      <c r="F2231" s="2" t="s">
        <v>1583</v>
      </c>
      <c r="G2231" s="5">
        <v>14</v>
      </c>
      <c r="H2231" s="5">
        <v>25.25</v>
      </c>
      <c r="I2231" s="5">
        <v>353.5</v>
      </c>
      <c r="J2231" s="5">
        <v>31411</v>
      </c>
      <c r="K2231" s="3" t="str" cm="1">
        <f t="array" ref="K2231">_xlfn.LET(_xlpm.d,UPPER(TRIM(CLEAN(SUBSTITUTE(F2231,CHAR(160),"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32" spans="2:11" hidden="1" x14ac:dyDescent="0.25">
      <c r="B2232" s="20">
        <v>45818</v>
      </c>
      <c r="C2232" s="2" t="s">
        <v>1</v>
      </c>
      <c r="D2232" s="2" t="s">
        <v>585</v>
      </c>
      <c r="E2232" s="2" t="s">
        <v>273</v>
      </c>
      <c r="F2232" s="2" t="s">
        <v>1583</v>
      </c>
      <c r="G2232" s="5">
        <v>20</v>
      </c>
      <c r="H2232" s="5">
        <v>25.25</v>
      </c>
      <c r="I2232" s="5">
        <v>505</v>
      </c>
      <c r="J2232" s="5">
        <v>31916</v>
      </c>
      <c r="K2232" s="3" t="str" cm="1">
        <f t="array" ref="K2232">_xlfn.LET(_xlpm.d,UPPER(TRIM(CLEAN(SUBSTITUTE(F2232,CHAR(160),"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33" spans="2:11" hidden="1" x14ac:dyDescent="0.25">
      <c r="B2233" s="20">
        <v>45818</v>
      </c>
      <c r="C2233" s="2" t="s">
        <v>1</v>
      </c>
      <c r="D2233" s="2" t="s">
        <v>1430</v>
      </c>
      <c r="E2233" s="2" t="s">
        <v>162</v>
      </c>
      <c r="F2233" s="2" t="s">
        <v>1583</v>
      </c>
      <c r="G2233" s="5">
        <v>25</v>
      </c>
      <c r="H2233" s="5">
        <v>25.25</v>
      </c>
      <c r="I2233" s="5">
        <v>631.25</v>
      </c>
      <c r="J2233" s="5">
        <v>32547.25</v>
      </c>
      <c r="K2233" s="3" t="str" cm="1">
        <f t="array" ref="K2233">_xlfn.LET(_xlpm.d,UPPER(TRIM(CLEAN(SUBSTITUTE(F2233,CHAR(160),"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34" spans="2:11" hidden="1" x14ac:dyDescent="0.25">
      <c r="B2234" s="20">
        <v>45821</v>
      </c>
      <c r="C2234" s="2" t="s">
        <v>1</v>
      </c>
      <c r="D2234" s="2" t="s">
        <v>1224</v>
      </c>
      <c r="E2234" s="2" t="s">
        <v>232</v>
      </c>
      <c r="F2234" s="2" t="s">
        <v>1583</v>
      </c>
      <c r="G2234" s="5">
        <v>14</v>
      </c>
      <c r="H2234" s="5">
        <v>25.25</v>
      </c>
      <c r="I2234" s="5">
        <v>353.5</v>
      </c>
      <c r="J2234" s="5">
        <v>32900.75</v>
      </c>
      <c r="K2234" s="3" t="str" cm="1">
        <f t="array" ref="K2234">_xlfn.LET(_xlpm.d,UPPER(TRIM(CLEAN(SUBSTITUTE(F2234,CHAR(160),"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35" spans="2:11" hidden="1" x14ac:dyDescent="0.25">
      <c r="B2235" s="20">
        <v>45826</v>
      </c>
      <c r="C2235" s="2" t="s">
        <v>1</v>
      </c>
      <c r="D2235" s="2" t="s">
        <v>593</v>
      </c>
      <c r="E2235" s="2" t="s">
        <v>158</v>
      </c>
      <c r="F2235" s="2" t="s">
        <v>1583</v>
      </c>
      <c r="G2235" s="5">
        <v>4</v>
      </c>
      <c r="H2235" s="5">
        <v>25.25</v>
      </c>
      <c r="I2235" s="5">
        <v>101</v>
      </c>
      <c r="J2235" s="5">
        <v>33001.75</v>
      </c>
      <c r="K2235" s="3" t="str" cm="1">
        <f t="array" ref="K2235">_xlfn.LET(_xlpm.d,UPPER(TRIM(CLEAN(SUBSTITUTE(F2235,CHAR(160),"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36" spans="2:11" hidden="1" x14ac:dyDescent="0.25">
      <c r="B2236" s="20">
        <v>45855</v>
      </c>
      <c r="C2236" s="2" t="s">
        <v>1</v>
      </c>
      <c r="D2236" s="2" t="s">
        <v>1019</v>
      </c>
      <c r="E2236" s="2" t="s">
        <v>160</v>
      </c>
      <c r="F2236" s="2" t="s">
        <v>1583</v>
      </c>
      <c r="G2236" s="5">
        <v>15</v>
      </c>
      <c r="H2236" s="5">
        <v>25.25</v>
      </c>
      <c r="I2236" s="5">
        <v>378.75</v>
      </c>
      <c r="J2236" s="5">
        <v>33380.5</v>
      </c>
      <c r="K2236" s="3" t="str" cm="1">
        <f t="array" ref="K2236">_xlfn.LET(_xlpm.d,UPPER(TRIM(CLEAN(SUBSTITUTE(F2236,CHAR(160),"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37" spans="2:11" hidden="1" x14ac:dyDescent="0.25">
      <c r="B2237" s="20">
        <v>45856</v>
      </c>
      <c r="C2237" s="2" t="s">
        <v>1</v>
      </c>
      <c r="D2237" s="2" t="s">
        <v>1532</v>
      </c>
      <c r="E2237" s="2" t="s">
        <v>154</v>
      </c>
      <c r="F2237" s="2" t="s">
        <v>1583</v>
      </c>
      <c r="G2237" s="5">
        <v>20</v>
      </c>
      <c r="H2237" s="5">
        <v>25.25</v>
      </c>
      <c r="I2237" s="5">
        <v>505</v>
      </c>
      <c r="J2237" s="5">
        <v>33885.5</v>
      </c>
      <c r="K2237" s="3" t="str" cm="1">
        <f t="array" ref="K2237">_xlfn.LET(_xlpm.d,UPPER(TRIM(CLEAN(SUBSTITUTE(F2237,CHAR(160),"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38" spans="2:11" hidden="1" x14ac:dyDescent="0.25">
      <c r="B2238" s="20">
        <v>45859</v>
      </c>
      <c r="C2238" s="2" t="s">
        <v>1</v>
      </c>
      <c r="D2238" s="2" t="s">
        <v>627</v>
      </c>
      <c r="E2238" s="2" t="s">
        <v>279</v>
      </c>
      <c r="F2238" s="2" t="s">
        <v>1583</v>
      </c>
      <c r="G2238" s="5">
        <v>15</v>
      </c>
      <c r="H2238" s="5">
        <v>25.25</v>
      </c>
      <c r="I2238" s="5">
        <v>378.75</v>
      </c>
      <c r="J2238" s="5">
        <v>34264.25</v>
      </c>
      <c r="K2238" s="3" t="str" cm="1">
        <f t="array" ref="K2238">_xlfn.LET(_xlpm.d,UPPER(TRIM(CLEAN(SUBSTITUTE(F2238,CHAR(160),"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39" spans="2:11" hidden="1" x14ac:dyDescent="0.25">
      <c r="B2239" s="20">
        <v>45859</v>
      </c>
      <c r="C2239" s="2" t="s">
        <v>1</v>
      </c>
      <c r="D2239" s="2" t="s">
        <v>1562</v>
      </c>
      <c r="E2239" s="2" t="s">
        <v>180</v>
      </c>
      <c r="F2239" s="2" t="s">
        <v>1583</v>
      </c>
      <c r="G2239" s="5">
        <v>20</v>
      </c>
      <c r="H2239" s="5">
        <v>25.25</v>
      </c>
      <c r="I2239" s="5">
        <v>505</v>
      </c>
      <c r="J2239" s="5">
        <v>34769.25</v>
      </c>
      <c r="K2239" s="3" t="str" cm="1">
        <f t="array" ref="K2239">_xlfn.LET(_xlpm.d,UPPER(TRIM(CLEAN(SUBSTITUTE(F2239,CHAR(160),"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40" spans="2:11" hidden="1" x14ac:dyDescent="0.25">
      <c r="B2240" s="20">
        <v>45860</v>
      </c>
      <c r="C2240" s="2" t="s">
        <v>1</v>
      </c>
      <c r="D2240" s="2" t="s">
        <v>1595</v>
      </c>
      <c r="E2240" s="2" t="s">
        <v>273</v>
      </c>
      <c r="F2240" s="2" t="s">
        <v>1583</v>
      </c>
      <c r="G2240" s="5">
        <v>15</v>
      </c>
      <c r="H2240" s="5">
        <v>25.25</v>
      </c>
      <c r="I2240" s="5">
        <v>378.75</v>
      </c>
      <c r="J2240" s="5">
        <v>35148</v>
      </c>
      <c r="K2240" s="3" t="str" cm="1">
        <f t="array" ref="K2240">_xlfn.LET(_xlpm.d,UPPER(TRIM(CLEAN(SUBSTITUTE(F2240,CHAR(160),"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41" spans="2:11" hidden="1" x14ac:dyDescent="0.25">
      <c r="B2241" s="20">
        <v>45860</v>
      </c>
      <c r="C2241" s="2" t="s">
        <v>1</v>
      </c>
      <c r="D2241" s="2" t="s">
        <v>1596</v>
      </c>
      <c r="E2241" s="2" t="s">
        <v>158</v>
      </c>
      <c r="F2241" s="2" t="s">
        <v>1583</v>
      </c>
      <c r="G2241" s="5">
        <v>20</v>
      </c>
      <c r="H2241" s="5">
        <v>25.25</v>
      </c>
      <c r="I2241" s="5">
        <v>505</v>
      </c>
      <c r="J2241" s="5">
        <v>35653</v>
      </c>
      <c r="K2241" s="3" t="str" cm="1">
        <f t="array" ref="K2241">_xlfn.LET(_xlpm.d,UPPER(TRIM(CLEAN(SUBSTITUTE(F2241,CHAR(160),"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42" spans="2:11" hidden="1" x14ac:dyDescent="0.25">
      <c r="B2242" s="20">
        <v>45860</v>
      </c>
      <c r="C2242" s="2" t="s">
        <v>1</v>
      </c>
      <c r="D2242" s="2" t="s">
        <v>1597</v>
      </c>
      <c r="E2242" s="2" t="s">
        <v>141</v>
      </c>
      <c r="F2242" s="2" t="s">
        <v>1583</v>
      </c>
      <c r="G2242" s="5">
        <v>15</v>
      </c>
      <c r="H2242" s="5">
        <v>25.25</v>
      </c>
      <c r="I2242" s="5">
        <v>378.75</v>
      </c>
      <c r="J2242" s="5">
        <v>36031.75</v>
      </c>
      <c r="K2242" s="3" t="str" cm="1">
        <f t="array" ref="K2242">_xlfn.LET(_xlpm.d,UPPER(TRIM(CLEAN(SUBSTITUTE(F2242,CHAR(160),"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43" spans="2:11" hidden="1" x14ac:dyDescent="0.25">
      <c r="B2243" s="20">
        <v>45862</v>
      </c>
      <c r="C2243" s="2" t="s">
        <v>1</v>
      </c>
      <c r="D2243" s="2" t="s">
        <v>628</v>
      </c>
      <c r="E2243" s="2" t="s">
        <v>135</v>
      </c>
      <c r="F2243" s="2" t="s">
        <v>1583</v>
      </c>
      <c r="G2243" s="5">
        <v>20</v>
      </c>
      <c r="H2243" s="5">
        <v>25.25</v>
      </c>
      <c r="I2243" s="5">
        <v>505</v>
      </c>
      <c r="J2243" s="5">
        <v>36536.75</v>
      </c>
      <c r="K2243" s="3" t="str" cm="1">
        <f t="array" ref="K2243">_xlfn.LET(_xlpm.d,UPPER(TRIM(CLEAN(SUBSTITUTE(F2243,CHAR(160),"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44" spans="2:11" hidden="1" x14ac:dyDescent="0.25">
      <c r="B2244" s="20">
        <v>45863</v>
      </c>
      <c r="C2244" s="2" t="s">
        <v>1</v>
      </c>
      <c r="D2244" s="2" t="s">
        <v>630</v>
      </c>
      <c r="E2244" s="2" t="s">
        <v>236</v>
      </c>
      <c r="F2244" s="2" t="s">
        <v>1583</v>
      </c>
      <c r="G2244" s="5">
        <v>5</v>
      </c>
      <c r="H2244" s="5">
        <v>25.25</v>
      </c>
      <c r="I2244" s="5">
        <v>126.25</v>
      </c>
      <c r="J2244" s="5">
        <v>36663</v>
      </c>
      <c r="K2244" s="3" t="str" cm="1">
        <f t="array" ref="K2244">_xlfn.LET(_xlpm.d,UPPER(TRIM(CLEAN(SUBSTITUTE(F2244,CHAR(160),"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45" spans="2:11" hidden="1" x14ac:dyDescent="0.25">
      <c r="B2245" s="20">
        <v>45875</v>
      </c>
      <c r="C2245" s="2" t="s">
        <v>1</v>
      </c>
      <c r="D2245" s="2" t="s">
        <v>641</v>
      </c>
      <c r="E2245" s="2" t="s">
        <v>149</v>
      </c>
      <c r="F2245" s="2" t="s">
        <v>1583</v>
      </c>
      <c r="G2245" s="5">
        <v>15</v>
      </c>
      <c r="H2245" s="5">
        <v>25.25</v>
      </c>
      <c r="I2245" s="5">
        <v>378.75</v>
      </c>
      <c r="J2245" s="5">
        <v>37041.75</v>
      </c>
      <c r="K2245" s="3" t="str" cm="1">
        <f t="array" ref="K2245">_xlfn.LET(_xlpm.d,UPPER(TRIM(CLEAN(SUBSTITUTE(F2245,CHAR(160),"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46" spans="2:11" hidden="1" x14ac:dyDescent="0.25">
      <c r="B2246" s="20">
        <v>45876</v>
      </c>
      <c r="C2246" s="2" t="s">
        <v>1</v>
      </c>
      <c r="D2246" s="2" t="s">
        <v>1030</v>
      </c>
      <c r="E2246" s="2" t="s">
        <v>168</v>
      </c>
      <c r="F2246" s="2" t="s">
        <v>1583</v>
      </c>
      <c r="G2246" s="5">
        <v>10</v>
      </c>
      <c r="H2246" s="5">
        <v>25.25</v>
      </c>
      <c r="I2246" s="5">
        <v>252.5</v>
      </c>
      <c r="J2246" s="5">
        <v>37294.25</v>
      </c>
      <c r="K2246" s="3" t="str" cm="1">
        <f t="array" ref="K2246">_xlfn.LET(_xlpm.d,UPPER(TRIM(CLEAN(SUBSTITUTE(F2246,CHAR(160),"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47" spans="2:11" hidden="1" x14ac:dyDescent="0.25">
      <c r="B2247" s="20">
        <v>45876</v>
      </c>
      <c r="C2247" s="2" t="s">
        <v>1</v>
      </c>
      <c r="D2247" s="2" t="s">
        <v>642</v>
      </c>
      <c r="E2247" s="2" t="s">
        <v>135</v>
      </c>
      <c r="F2247" s="2" t="s">
        <v>1583</v>
      </c>
      <c r="G2247" s="5">
        <v>12</v>
      </c>
      <c r="H2247" s="5">
        <v>25.25</v>
      </c>
      <c r="I2247" s="5">
        <v>303</v>
      </c>
      <c r="J2247" s="5">
        <v>37597.25</v>
      </c>
      <c r="K2247" s="3" t="str" cm="1">
        <f t="array" ref="K2247">_xlfn.LET(_xlpm.d,UPPER(TRIM(CLEAN(SUBSTITUTE(F2247,CHAR(160),"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48" spans="2:11" hidden="1" x14ac:dyDescent="0.25">
      <c r="B2248" s="20">
        <v>45877</v>
      </c>
      <c r="C2248" s="2" t="s">
        <v>1</v>
      </c>
      <c r="D2248" s="2" t="s">
        <v>644</v>
      </c>
      <c r="E2248" s="2" t="s">
        <v>238</v>
      </c>
      <c r="F2248" s="2" t="s">
        <v>1583</v>
      </c>
      <c r="G2248" s="5">
        <v>15</v>
      </c>
      <c r="H2248" s="5">
        <v>25.25</v>
      </c>
      <c r="I2248" s="5">
        <v>378.75</v>
      </c>
      <c r="J2248" s="5">
        <v>37976</v>
      </c>
      <c r="K2248" s="3" t="str" cm="1">
        <f t="array" ref="K2248">_xlfn.LET(_xlpm.d,UPPER(TRIM(CLEAN(SUBSTITUTE(F2248,CHAR(160),"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49" spans="2:11" hidden="1" x14ac:dyDescent="0.25">
      <c r="B2249" s="20">
        <v>45877</v>
      </c>
      <c r="C2249" s="2" t="s">
        <v>1</v>
      </c>
      <c r="D2249" s="2" t="s">
        <v>1349</v>
      </c>
      <c r="E2249" s="2" t="s">
        <v>154</v>
      </c>
      <c r="F2249" s="2" t="s">
        <v>1583</v>
      </c>
      <c r="G2249" s="5">
        <v>15</v>
      </c>
      <c r="H2249" s="5">
        <v>25.25</v>
      </c>
      <c r="I2249" s="5">
        <v>378.75</v>
      </c>
      <c r="J2249" s="5">
        <v>38354.75</v>
      </c>
      <c r="K2249" s="3" t="str" cm="1">
        <f t="array" ref="K2249">_xlfn.LET(_xlpm.d,UPPER(TRIM(CLEAN(SUBSTITUTE(F2249,CHAR(160),"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50" spans="2:11" hidden="1" x14ac:dyDescent="0.25">
      <c r="B2250" s="20">
        <v>45881</v>
      </c>
      <c r="C2250" s="2" t="s">
        <v>1</v>
      </c>
      <c r="D2250" s="2" t="s">
        <v>1034</v>
      </c>
      <c r="E2250" s="2" t="s">
        <v>162</v>
      </c>
      <c r="F2250" s="2" t="s">
        <v>1583</v>
      </c>
      <c r="G2250" s="5">
        <v>20</v>
      </c>
      <c r="H2250" s="5">
        <v>25.25</v>
      </c>
      <c r="I2250" s="5">
        <v>505</v>
      </c>
      <c r="J2250" s="5">
        <v>38859.75</v>
      </c>
      <c r="K2250" s="3" t="str" cm="1">
        <f t="array" ref="K2250">_xlfn.LET(_xlpm.d,UPPER(TRIM(CLEAN(SUBSTITUTE(F2250,CHAR(160),"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51" spans="2:11" hidden="1" x14ac:dyDescent="0.25">
      <c r="B2251" s="20">
        <v>45881</v>
      </c>
      <c r="C2251" s="2" t="s">
        <v>1</v>
      </c>
      <c r="D2251" s="2" t="s">
        <v>646</v>
      </c>
      <c r="E2251" s="2" t="s">
        <v>158</v>
      </c>
      <c r="F2251" s="2" t="s">
        <v>1583</v>
      </c>
      <c r="G2251" s="5">
        <v>15</v>
      </c>
      <c r="H2251" s="5">
        <v>25.25</v>
      </c>
      <c r="I2251" s="5">
        <v>378.75</v>
      </c>
      <c r="J2251" s="5">
        <v>39238.5</v>
      </c>
      <c r="K2251" s="3" t="str" cm="1">
        <f t="array" ref="K2251">_xlfn.LET(_xlpm.d,UPPER(TRIM(CLEAN(SUBSTITUTE(F2251,CHAR(160),"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52" spans="2:11" hidden="1" x14ac:dyDescent="0.25">
      <c r="B2252" s="20">
        <v>45881</v>
      </c>
      <c r="C2252" s="2" t="s">
        <v>1</v>
      </c>
      <c r="D2252" s="2" t="s">
        <v>1035</v>
      </c>
      <c r="E2252" s="2" t="s">
        <v>273</v>
      </c>
      <c r="F2252" s="2" t="s">
        <v>1583</v>
      </c>
      <c r="G2252" s="5">
        <v>15</v>
      </c>
      <c r="H2252" s="5">
        <v>25.25</v>
      </c>
      <c r="I2252" s="5">
        <v>378.75</v>
      </c>
      <c r="J2252" s="5">
        <v>39617.25</v>
      </c>
      <c r="K2252" s="3" t="str" cm="1">
        <f t="array" ref="K2252">_xlfn.LET(_xlpm.d,UPPER(TRIM(CLEAN(SUBSTITUTE(F2252,CHAR(160),"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53" spans="2:11" hidden="1" x14ac:dyDescent="0.25">
      <c r="B2253" s="20">
        <v>45882</v>
      </c>
      <c r="C2253" s="2" t="s">
        <v>1</v>
      </c>
      <c r="D2253" s="2" t="s">
        <v>649</v>
      </c>
      <c r="E2253" s="2" t="s">
        <v>141</v>
      </c>
      <c r="F2253" s="2" t="s">
        <v>1583</v>
      </c>
      <c r="G2253" s="5">
        <v>20</v>
      </c>
      <c r="H2253" s="5">
        <v>25.25</v>
      </c>
      <c r="I2253" s="5">
        <v>505</v>
      </c>
      <c r="J2253" s="5">
        <v>40122.25</v>
      </c>
      <c r="K2253" s="3" t="str" cm="1">
        <f t="array" ref="K2253">_xlfn.LET(_xlpm.d,UPPER(TRIM(CLEAN(SUBSTITUTE(F2253,CHAR(160),"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54" spans="2:11" hidden="1" x14ac:dyDescent="0.25">
      <c r="B2254" s="20">
        <v>45923</v>
      </c>
      <c r="C2254" s="2" t="s">
        <v>1</v>
      </c>
      <c r="D2254" s="2" t="s">
        <v>1115</v>
      </c>
      <c r="E2254" s="2" t="s">
        <v>156</v>
      </c>
      <c r="F2254" s="2" t="s">
        <v>1583</v>
      </c>
      <c r="G2254" s="5">
        <v>16</v>
      </c>
      <c r="H2254" s="5">
        <v>25.25</v>
      </c>
      <c r="I2254" s="5">
        <v>404</v>
      </c>
      <c r="J2254" s="5">
        <v>40526.25</v>
      </c>
      <c r="K2254" s="3" t="str" cm="1">
        <f t="array" ref="K2254">_xlfn.LET(_xlpm.d,UPPER(TRIM(CLEAN(SUBSTITUTE(F2254,CHAR(160),"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55" spans="2:11" hidden="1" x14ac:dyDescent="0.25">
      <c r="B2255" s="20">
        <v>45923</v>
      </c>
      <c r="C2255" s="2" t="s">
        <v>1</v>
      </c>
      <c r="D2255" s="2" t="s">
        <v>1506</v>
      </c>
      <c r="E2255" s="2" t="s">
        <v>158</v>
      </c>
      <c r="F2255" s="2" t="s">
        <v>1583</v>
      </c>
      <c r="G2255" s="5">
        <v>30</v>
      </c>
      <c r="H2255" s="5">
        <v>25.25</v>
      </c>
      <c r="I2255" s="5">
        <v>757.5</v>
      </c>
      <c r="J2255" s="5">
        <v>41283.75</v>
      </c>
      <c r="K2255" s="3" t="str" cm="1">
        <f t="array" ref="K2255">_xlfn.LET(_xlpm.d,UPPER(TRIM(CLEAN(SUBSTITUTE(F2255,CHAR(160),"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56" spans="2:11" hidden="1" x14ac:dyDescent="0.25">
      <c r="B2256" s="20">
        <v>45923</v>
      </c>
      <c r="C2256" s="2" t="s">
        <v>1</v>
      </c>
      <c r="D2256" s="2" t="s">
        <v>1116</v>
      </c>
      <c r="E2256" s="2" t="s">
        <v>162</v>
      </c>
      <c r="F2256" s="2" t="s">
        <v>1583</v>
      </c>
      <c r="G2256" s="5">
        <v>25</v>
      </c>
      <c r="H2256" s="5">
        <v>25.25</v>
      </c>
      <c r="I2256" s="5">
        <v>631.25</v>
      </c>
      <c r="J2256" s="5">
        <v>41915</v>
      </c>
      <c r="K2256" s="3" t="str" cm="1">
        <f t="array" ref="K2256">_xlfn.LET(_xlpm.d,UPPER(TRIM(CLEAN(SUBSTITUTE(F2256,CHAR(160),"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57" spans="2:11" hidden="1" x14ac:dyDescent="0.25">
      <c r="B2257" s="20">
        <v>45924</v>
      </c>
      <c r="C2257" s="2" t="s">
        <v>1</v>
      </c>
      <c r="D2257" s="2" t="s">
        <v>1120</v>
      </c>
      <c r="E2257" s="2" t="s">
        <v>141</v>
      </c>
      <c r="F2257" s="2" t="s">
        <v>1583</v>
      </c>
      <c r="G2257" s="5">
        <v>30</v>
      </c>
      <c r="H2257" s="5">
        <v>25.25</v>
      </c>
      <c r="I2257" s="5">
        <v>757.5</v>
      </c>
      <c r="J2257" s="5">
        <v>42672.5</v>
      </c>
      <c r="K2257" s="3" t="str" cm="1">
        <f t="array" ref="K2257">_xlfn.LET(_xlpm.d,UPPER(TRIM(CLEAN(SUBSTITUTE(F2257,CHAR(160),"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58" spans="2:11" hidden="1" x14ac:dyDescent="0.25">
      <c r="B2258" s="20">
        <v>45932</v>
      </c>
      <c r="C2258" s="2" t="s">
        <v>1</v>
      </c>
      <c r="D2258" s="2" t="s">
        <v>1132</v>
      </c>
      <c r="E2258" s="2" t="s">
        <v>192</v>
      </c>
      <c r="F2258" s="2" t="s">
        <v>1583</v>
      </c>
      <c r="G2258" s="5">
        <v>25</v>
      </c>
      <c r="H2258" s="5">
        <v>25.25</v>
      </c>
      <c r="I2258" s="5">
        <v>631.25</v>
      </c>
      <c r="J2258" s="5">
        <v>43303.75</v>
      </c>
      <c r="K2258" s="3" t="str" cm="1">
        <f t="array" ref="K2258">_xlfn.LET(_xlpm.d,UPPER(TRIM(CLEAN(SUBSTITUTE(F2258,CHAR(160),"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59" spans="2:11" hidden="1" x14ac:dyDescent="0.25">
      <c r="B2259" s="20">
        <v>45932</v>
      </c>
      <c r="C2259" s="2" t="s">
        <v>1</v>
      </c>
      <c r="D2259" s="2" t="s">
        <v>1275</v>
      </c>
      <c r="E2259" s="2" t="s">
        <v>160</v>
      </c>
      <c r="F2259" s="2" t="s">
        <v>1583</v>
      </c>
      <c r="G2259" s="5">
        <v>25</v>
      </c>
      <c r="H2259" s="5">
        <v>25.25</v>
      </c>
      <c r="I2259" s="5">
        <v>631.25</v>
      </c>
      <c r="J2259" s="5">
        <v>43935</v>
      </c>
      <c r="K2259" s="3" t="str" cm="1">
        <f t="array" ref="K2259">_xlfn.LET(_xlpm.d,UPPER(TRIM(CLEAN(SUBSTITUTE(F2259,CHAR(160),"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60" spans="2:11" hidden="1" x14ac:dyDescent="0.25">
      <c r="B2260" s="20">
        <v>45932</v>
      </c>
      <c r="C2260" s="2" t="s">
        <v>1</v>
      </c>
      <c r="D2260" s="2" t="s">
        <v>1442</v>
      </c>
      <c r="E2260" s="2" t="s">
        <v>279</v>
      </c>
      <c r="F2260" s="2" t="s">
        <v>1583</v>
      </c>
      <c r="G2260" s="5">
        <v>10</v>
      </c>
      <c r="H2260" s="5">
        <v>25.25</v>
      </c>
      <c r="I2260" s="5">
        <v>252.5</v>
      </c>
      <c r="J2260" s="5">
        <v>44187.5</v>
      </c>
      <c r="K2260" s="3" t="str" cm="1">
        <f t="array" ref="K2260">_xlfn.LET(_xlpm.d,UPPER(TRIM(CLEAN(SUBSTITUTE(F2260,CHAR(160),"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61" spans="2:11" hidden="1" x14ac:dyDescent="0.25">
      <c r="B2261" s="20">
        <v>45938</v>
      </c>
      <c r="C2261" s="2" t="s">
        <v>1</v>
      </c>
      <c r="D2261" s="2" t="s">
        <v>1450</v>
      </c>
      <c r="E2261" s="2" t="s">
        <v>261</v>
      </c>
      <c r="F2261" s="2" t="s">
        <v>1583</v>
      </c>
      <c r="G2261" s="5">
        <v>10</v>
      </c>
      <c r="H2261" s="5">
        <v>25.25</v>
      </c>
      <c r="I2261" s="5">
        <v>252.5</v>
      </c>
      <c r="J2261" s="5">
        <v>44440</v>
      </c>
      <c r="K2261" s="3" t="str" cm="1">
        <f t="array" ref="K2261">_xlfn.LET(_xlpm.d,UPPER(TRIM(CLEAN(SUBSTITUTE(F2261,CHAR(160),"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62" spans="2:11" hidden="1" x14ac:dyDescent="0.25">
      <c r="B2262" s="20">
        <v>45940</v>
      </c>
      <c r="C2262" s="2" t="s">
        <v>1</v>
      </c>
      <c r="D2262" s="2" t="s">
        <v>1455</v>
      </c>
      <c r="E2262" s="2" t="s">
        <v>154</v>
      </c>
      <c r="F2262" s="2" t="s">
        <v>1583</v>
      </c>
      <c r="G2262" s="5">
        <v>4</v>
      </c>
      <c r="H2262" s="5">
        <v>25.25</v>
      </c>
      <c r="I2262" s="5">
        <v>101</v>
      </c>
      <c r="J2262" s="5">
        <v>44541</v>
      </c>
      <c r="K2262" s="3" t="str" cm="1">
        <f t="array" ref="K2262">_xlfn.LET(_xlpm.d,UPPER(TRIM(CLEAN(SUBSTITUTE(F2262,CHAR(160),"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63" spans="2:11" hidden="1" x14ac:dyDescent="0.25">
      <c r="B2263" s="20">
        <v>45944</v>
      </c>
      <c r="C2263" s="2" t="s">
        <v>1</v>
      </c>
      <c r="D2263" s="2" t="s">
        <v>1458</v>
      </c>
      <c r="E2263" s="2" t="s">
        <v>143</v>
      </c>
      <c r="F2263" s="2" t="s">
        <v>1583</v>
      </c>
      <c r="G2263" s="5">
        <v>15</v>
      </c>
      <c r="H2263" s="5">
        <v>25.25</v>
      </c>
      <c r="I2263" s="5">
        <v>378.75</v>
      </c>
      <c r="J2263" s="5">
        <v>44919.75</v>
      </c>
      <c r="K2263" s="3" t="str" cm="1">
        <f t="array" ref="K2263">_xlfn.LET(_xlpm.d,UPPER(TRIM(CLEAN(SUBSTITUTE(F2263,CHAR(160),"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64" spans="2:11" hidden="1" x14ac:dyDescent="0.25">
      <c r="B2264" s="20">
        <v>45944</v>
      </c>
      <c r="C2264" s="2" t="s">
        <v>1</v>
      </c>
      <c r="D2264" s="2" t="s">
        <v>1276</v>
      </c>
      <c r="E2264" s="2" t="s">
        <v>156</v>
      </c>
      <c r="F2264" s="2" t="s">
        <v>1583</v>
      </c>
      <c r="G2264" s="5">
        <v>5</v>
      </c>
      <c r="H2264" s="5">
        <v>25.25</v>
      </c>
      <c r="I2264" s="5">
        <v>126.25</v>
      </c>
      <c r="J2264" s="5">
        <v>45046</v>
      </c>
      <c r="K2264" s="3" t="str" cm="1">
        <f t="array" ref="K2264">_xlfn.LET(_xlpm.d,UPPER(TRIM(CLEAN(SUBSTITUTE(F2264,CHAR(160),"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65" spans="2:11" hidden="1" x14ac:dyDescent="0.25">
      <c r="B2265" s="20">
        <v>45944</v>
      </c>
      <c r="C2265" s="2" t="s">
        <v>1</v>
      </c>
      <c r="D2265" s="2" t="s">
        <v>1278</v>
      </c>
      <c r="E2265" s="2" t="s">
        <v>158</v>
      </c>
      <c r="F2265" s="2" t="s">
        <v>1583</v>
      </c>
      <c r="G2265" s="5">
        <v>20</v>
      </c>
      <c r="H2265" s="5">
        <v>25.25</v>
      </c>
      <c r="I2265" s="5">
        <v>505</v>
      </c>
      <c r="J2265" s="5">
        <v>45551</v>
      </c>
      <c r="K2265" s="3" t="str" cm="1">
        <f t="array" ref="K2265">_xlfn.LET(_xlpm.d,UPPER(TRIM(CLEAN(SUBSTITUTE(F2265,CHAR(160),"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66" spans="2:11" hidden="1" x14ac:dyDescent="0.25">
      <c r="B2266" s="20">
        <v>45951</v>
      </c>
      <c r="C2266" s="2" t="s">
        <v>1</v>
      </c>
      <c r="D2266" s="2" t="s">
        <v>1285</v>
      </c>
      <c r="E2266" s="2" t="s">
        <v>266</v>
      </c>
      <c r="F2266" s="2" t="s">
        <v>1583</v>
      </c>
      <c r="G2266" s="5">
        <v>20</v>
      </c>
      <c r="H2266" s="5">
        <v>25.25</v>
      </c>
      <c r="I2266" s="5">
        <v>505</v>
      </c>
      <c r="J2266" s="5">
        <v>46056</v>
      </c>
      <c r="K2266" s="3" t="str" cm="1">
        <f t="array" ref="K2266">_xlfn.LET(_xlpm.d,UPPER(TRIM(CLEAN(SUBSTITUTE(F2266,CHAR(160),"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67" spans="2:11" hidden="1" x14ac:dyDescent="0.25">
      <c r="B2267" s="20">
        <v>45951</v>
      </c>
      <c r="C2267" s="2" t="s">
        <v>1</v>
      </c>
      <c r="D2267" s="2" t="s">
        <v>1286</v>
      </c>
      <c r="E2267" s="2" t="s">
        <v>147</v>
      </c>
      <c r="F2267" s="2" t="s">
        <v>1583</v>
      </c>
      <c r="G2267" s="5">
        <v>30</v>
      </c>
      <c r="H2267" s="5">
        <v>25.25</v>
      </c>
      <c r="I2267" s="5">
        <v>757.5</v>
      </c>
      <c r="J2267" s="5">
        <v>46813.5</v>
      </c>
      <c r="K2267" s="3" t="str" cm="1">
        <f t="array" ref="K2267">_xlfn.LET(_xlpm.d,UPPER(TRIM(CLEAN(SUBSTITUTE(F2267,CHAR(160),"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68" spans="2:11" hidden="1" x14ac:dyDescent="0.25">
      <c r="B2268" s="20">
        <v>45951</v>
      </c>
      <c r="C2268" s="2" t="s">
        <v>1</v>
      </c>
      <c r="D2268" s="2" t="s">
        <v>1287</v>
      </c>
      <c r="E2268" s="2" t="s">
        <v>273</v>
      </c>
      <c r="F2268" s="2" t="s">
        <v>1583</v>
      </c>
      <c r="G2268" s="5">
        <v>30</v>
      </c>
      <c r="H2268" s="5">
        <v>25.25</v>
      </c>
      <c r="I2268" s="5">
        <v>757.5</v>
      </c>
      <c r="J2268" s="5">
        <v>47571</v>
      </c>
      <c r="K2268" s="3" t="str" cm="1">
        <f t="array" ref="K2268">_xlfn.LET(_xlpm.d,UPPER(TRIM(CLEAN(SUBSTITUTE(F2268,CHAR(160),"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69" spans="2:11" hidden="1" x14ac:dyDescent="0.25">
      <c r="B2269" s="20">
        <v>45951</v>
      </c>
      <c r="C2269" s="2" t="s">
        <v>1</v>
      </c>
      <c r="D2269" s="2" t="s">
        <v>1538</v>
      </c>
      <c r="E2269" s="2" t="s">
        <v>158</v>
      </c>
      <c r="F2269" s="2" t="s">
        <v>1583</v>
      </c>
      <c r="G2269" s="5">
        <v>10</v>
      </c>
      <c r="H2269" s="5">
        <v>25.25</v>
      </c>
      <c r="I2269" s="5">
        <v>252.5</v>
      </c>
      <c r="J2269" s="5">
        <v>47823.5</v>
      </c>
      <c r="K2269" s="3" t="str" cm="1">
        <f t="array" ref="K2269">_xlfn.LET(_xlpm.d,UPPER(TRIM(CLEAN(SUBSTITUTE(F2269,CHAR(160),"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70" spans="2:11" hidden="1" x14ac:dyDescent="0.25">
      <c r="B2270" s="20">
        <v>45951</v>
      </c>
      <c r="C2270" s="2" t="s">
        <v>1</v>
      </c>
      <c r="D2270" s="2" t="s">
        <v>707</v>
      </c>
      <c r="E2270" s="2" t="s">
        <v>143</v>
      </c>
      <c r="F2270" s="2" t="s">
        <v>1583</v>
      </c>
      <c r="G2270" s="5">
        <v>15</v>
      </c>
      <c r="H2270" s="5">
        <v>25.25</v>
      </c>
      <c r="I2270" s="5">
        <v>378.75</v>
      </c>
      <c r="J2270" s="5">
        <v>48202.25</v>
      </c>
      <c r="K2270" s="3" t="str" cm="1">
        <f t="array" ref="K2270">_xlfn.LET(_xlpm.d,UPPER(TRIM(CLEAN(SUBSTITUTE(F2270,CHAR(160),"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71" spans="2:11" hidden="1" x14ac:dyDescent="0.25">
      <c r="B2271" s="20">
        <v>45951</v>
      </c>
      <c r="C2271" s="2" t="s">
        <v>1</v>
      </c>
      <c r="D2271" s="2" t="s">
        <v>1288</v>
      </c>
      <c r="E2271" s="2" t="s">
        <v>162</v>
      </c>
      <c r="F2271" s="2" t="s">
        <v>1583</v>
      </c>
      <c r="G2271" s="5">
        <v>30</v>
      </c>
      <c r="H2271" s="5">
        <v>25.25</v>
      </c>
      <c r="I2271" s="5">
        <v>757.5</v>
      </c>
      <c r="J2271" s="5">
        <v>48959.75</v>
      </c>
      <c r="K2271" s="3" t="str" cm="1">
        <f t="array" ref="K2271">_xlfn.LET(_xlpm.d,UPPER(TRIM(CLEAN(SUBSTITUTE(F2271,CHAR(160),"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72" spans="2:11" hidden="1" x14ac:dyDescent="0.25">
      <c r="B2272" s="20">
        <v>45951</v>
      </c>
      <c r="C2272" s="2" t="s">
        <v>1</v>
      </c>
      <c r="D2272" s="2" t="s">
        <v>1289</v>
      </c>
      <c r="E2272" s="2" t="s">
        <v>141</v>
      </c>
      <c r="F2272" s="2" t="s">
        <v>1583</v>
      </c>
      <c r="G2272" s="5">
        <v>30</v>
      </c>
      <c r="H2272" s="5">
        <v>25.25</v>
      </c>
      <c r="I2272" s="5">
        <v>757.5</v>
      </c>
      <c r="J2272" s="5">
        <v>49717.25</v>
      </c>
      <c r="K2272" s="3" t="str" cm="1">
        <f t="array" ref="K2272">_xlfn.LET(_xlpm.d,UPPER(TRIM(CLEAN(SUBSTITUTE(F2272,CHAR(160),"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73" spans="2:11" hidden="1" x14ac:dyDescent="0.25">
      <c r="B2273" s="20">
        <v>45952</v>
      </c>
      <c r="C2273" s="2" t="s">
        <v>1</v>
      </c>
      <c r="D2273" s="2" t="s">
        <v>1143</v>
      </c>
      <c r="E2273" s="2" t="s">
        <v>149</v>
      </c>
      <c r="F2273" s="2" t="s">
        <v>1583</v>
      </c>
      <c r="G2273" s="5">
        <v>30</v>
      </c>
      <c r="H2273" s="5">
        <v>25.25</v>
      </c>
      <c r="I2273" s="5">
        <v>757.5</v>
      </c>
      <c r="J2273" s="5">
        <v>50474.75</v>
      </c>
      <c r="K2273" s="3" t="str" cm="1">
        <f t="array" ref="K2273">_xlfn.LET(_xlpm.d,UPPER(TRIM(CLEAN(SUBSTITUTE(F2273,CHAR(160),"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74" spans="2:11" hidden="1" x14ac:dyDescent="0.25">
      <c r="B2274" s="20">
        <v>45953</v>
      </c>
      <c r="C2274" s="2" t="s">
        <v>1</v>
      </c>
      <c r="D2274" s="2" t="s">
        <v>1145</v>
      </c>
      <c r="E2274" s="2" t="s">
        <v>192</v>
      </c>
      <c r="F2274" s="2" t="s">
        <v>1583</v>
      </c>
      <c r="G2274" s="5">
        <v>25</v>
      </c>
      <c r="H2274" s="5">
        <v>25.25</v>
      </c>
      <c r="I2274" s="5">
        <v>631.25</v>
      </c>
      <c r="J2274" s="5">
        <v>51106</v>
      </c>
      <c r="K2274" s="3" t="str" cm="1">
        <f t="array" ref="K2274">_xlfn.LET(_xlpm.d,UPPER(TRIM(CLEAN(SUBSTITUTE(F2274,CHAR(160),"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75" spans="2:11" hidden="1" x14ac:dyDescent="0.25">
      <c r="B2275" s="20">
        <v>45954</v>
      </c>
      <c r="C2275" s="2" t="s">
        <v>1</v>
      </c>
      <c r="D2275" s="2" t="s">
        <v>1148</v>
      </c>
      <c r="E2275" s="2" t="s">
        <v>236</v>
      </c>
      <c r="F2275" s="2" t="s">
        <v>1583</v>
      </c>
      <c r="G2275" s="5">
        <v>6</v>
      </c>
      <c r="H2275" s="5">
        <v>25.25</v>
      </c>
      <c r="I2275" s="5">
        <v>151.5</v>
      </c>
      <c r="J2275" s="5">
        <v>51257.5</v>
      </c>
      <c r="K2275" s="3" t="str" cm="1">
        <f t="array" ref="K2275">_xlfn.LET(_xlpm.d,UPPER(TRIM(CLEAN(SUBSTITUTE(F2275,CHAR(160),"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76" spans="2:11" hidden="1" x14ac:dyDescent="0.25">
      <c r="B2276" s="20">
        <v>45954</v>
      </c>
      <c r="C2276" s="2" t="s">
        <v>1</v>
      </c>
      <c r="D2276" s="2" t="s">
        <v>1598</v>
      </c>
      <c r="E2276" s="2" t="s">
        <v>154</v>
      </c>
      <c r="F2276" s="2" t="s">
        <v>1583</v>
      </c>
      <c r="G2276" s="5">
        <v>30</v>
      </c>
      <c r="H2276" s="5">
        <v>25.25</v>
      </c>
      <c r="I2276" s="5">
        <v>757.5</v>
      </c>
      <c r="J2276" s="5">
        <v>52015</v>
      </c>
      <c r="K2276" s="3" t="str" cm="1">
        <f t="array" ref="K2276">_xlfn.LET(_xlpm.d,UPPER(TRIM(CLEAN(SUBSTITUTE(F2276,CHAR(160),"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77" spans="2:11" hidden="1" x14ac:dyDescent="0.25">
      <c r="B2277" s="20">
        <v>45958</v>
      </c>
      <c r="C2277" s="2" t="s">
        <v>1</v>
      </c>
      <c r="D2277" s="2" t="s">
        <v>1151</v>
      </c>
      <c r="E2277" s="2" t="s">
        <v>156</v>
      </c>
      <c r="F2277" s="2" t="s">
        <v>1583</v>
      </c>
      <c r="G2277" s="5">
        <v>20</v>
      </c>
      <c r="H2277" s="5">
        <v>25.25</v>
      </c>
      <c r="I2277" s="5">
        <v>505</v>
      </c>
      <c r="J2277" s="5">
        <v>52520</v>
      </c>
      <c r="K2277" s="3" t="str" cm="1">
        <f t="array" ref="K2277">_xlfn.LET(_xlpm.d,UPPER(TRIM(CLEAN(SUBSTITUTE(F2277,CHAR(160),"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78" spans="2:11" hidden="1" x14ac:dyDescent="0.25">
      <c r="B2278" s="20">
        <v>45958</v>
      </c>
      <c r="C2278" s="2" t="s">
        <v>1</v>
      </c>
      <c r="D2278" s="2" t="s">
        <v>710</v>
      </c>
      <c r="E2278" s="2" t="s">
        <v>261</v>
      </c>
      <c r="F2278" s="2" t="s">
        <v>1583</v>
      </c>
      <c r="G2278" s="5">
        <v>10</v>
      </c>
      <c r="H2278" s="5">
        <v>25.25</v>
      </c>
      <c r="I2278" s="5">
        <v>252.5</v>
      </c>
      <c r="J2278" s="5">
        <v>52772.5</v>
      </c>
      <c r="K2278" s="3" t="str" cm="1">
        <f t="array" ref="K2278">_xlfn.LET(_xlpm.d,UPPER(TRIM(CLEAN(SUBSTITUTE(F2278,CHAR(160),"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79" spans="2:11" hidden="1" x14ac:dyDescent="0.25">
      <c r="B2279" s="20">
        <v>45960</v>
      </c>
      <c r="C2279" s="2" t="s">
        <v>1</v>
      </c>
      <c r="D2279" s="2" t="s">
        <v>1292</v>
      </c>
      <c r="E2279" s="2" t="s">
        <v>288</v>
      </c>
      <c r="F2279" s="2" t="s">
        <v>1583</v>
      </c>
      <c r="G2279" s="5">
        <v>15</v>
      </c>
      <c r="H2279" s="5">
        <v>25.25</v>
      </c>
      <c r="I2279" s="5">
        <v>378.75</v>
      </c>
      <c r="J2279" s="5">
        <v>53151.25</v>
      </c>
      <c r="K2279" s="3" t="str" cm="1">
        <f t="array" ref="K2279">_xlfn.LET(_xlpm.d,UPPER(TRIM(CLEAN(SUBSTITUTE(F2279,CHAR(160),"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80" spans="2:11" hidden="1" x14ac:dyDescent="0.25">
      <c r="B2280" s="20">
        <v>45960</v>
      </c>
      <c r="C2280" s="2" t="s">
        <v>1</v>
      </c>
      <c r="D2280" s="2" t="s">
        <v>1155</v>
      </c>
      <c r="E2280" s="2" t="s">
        <v>180</v>
      </c>
      <c r="F2280" s="2" t="s">
        <v>1583</v>
      </c>
      <c r="G2280" s="5">
        <v>25</v>
      </c>
      <c r="H2280" s="5">
        <v>25.25</v>
      </c>
      <c r="I2280" s="5">
        <v>631.25</v>
      </c>
      <c r="J2280" s="5">
        <v>53782.5</v>
      </c>
      <c r="K2280" s="3" t="str" cm="1">
        <f t="array" ref="K2280">_xlfn.LET(_xlpm.d,UPPER(TRIM(CLEAN(SUBSTITUTE(F2280,CHAR(160),"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81" spans="2:11" hidden="1" x14ac:dyDescent="0.25">
      <c r="B2281" s="20">
        <v>45960</v>
      </c>
      <c r="C2281" s="2" t="s">
        <v>1</v>
      </c>
      <c r="D2281" s="2" t="s">
        <v>1293</v>
      </c>
      <c r="E2281" s="2" t="s">
        <v>160</v>
      </c>
      <c r="F2281" s="2" t="s">
        <v>1583</v>
      </c>
      <c r="G2281" s="5">
        <v>25</v>
      </c>
      <c r="H2281" s="5">
        <v>25.25</v>
      </c>
      <c r="I2281" s="5">
        <v>631.25</v>
      </c>
      <c r="J2281" s="5">
        <v>54413.75</v>
      </c>
      <c r="K2281" s="3" t="str" cm="1">
        <f t="array" ref="K2281">_xlfn.LET(_xlpm.d,UPPER(TRIM(CLEAN(SUBSTITUTE(F2281,CHAR(160),"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82" spans="2:11" hidden="1" x14ac:dyDescent="0.25">
      <c r="B2282" s="20">
        <v>45960</v>
      </c>
      <c r="C2282" s="2" t="s">
        <v>1</v>
      </c>
      <c r="D2282" s="2" t="s">
        <v>1157</v>
      </c>
      <c r="E2282" s="2" t="s">
        <v>135</v>
      </c>
      <c r="F2282" s="2" t="s">
        <v>1583</v>
      </c>
      <c r="G2282" s="5">
        <v>12</v>
      </c>
      <c r="H2282" s="5">
        <v>25.25</v>
      </c>
      <c r="I2282" s="5">
        <v>303</v>
      </c>
      <c r="J2282" s="5">
        <v>54716.75</v>
      </c>
      <c r="K2282" s="3" t="str" cm="1">
        <f t="array" ref="K2282">_xlfn.LET(_xlpm.d,UPPER(TRIM(CLEAN(SUBSTITUTE(F2282,CHAR(160),"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83" spans="2:11" hidden="1" x14ac:dyDescent="0.25">
      <c r="B2283" s="20">
        <v>45961</v>
      </c>
      <c r="C2283" s="2" t="s">
        <v>1</v>
      </c>
      <c r="D2283" s="2" t="s">
        <v>711</v>
      </c>
      <c r="E2283" s="2" t="s">
        <v>238</v>
      </c>
      <c r="F2283" s="2" t="s">
        <v>1583</v>
      </c>
      <c r="G2283" s="5">
        <v>20</v>
      </c>
      <c r="H2283" s="5">
        <v>25.25</v>
      </c>
      <c r="I2283" s="5">
        <v>505</v>
      </c>
      <c r="J2283" s="5">
        <v>55221.75</v>
      </c>
      <c r="K2283" s="3" t="str" cm="1">
        <f t="array" ref="K2283">_xlfn.LET(_xlpm.d,UPPER(TRIM(CLEAN(SUBSTITUTE(F2283,CHAR(160),"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84" spans="2:11" hidden="1" x14ac:dyDescent="0.25">
      <c r="B2284" s="20">
        <v>45961</v>
      </c>
      <c r="C2284" s="2" t="s">
        <v>1</v>
      </c>
      <c r="D2284" s="2" t="s">
        <v>1352</v>
      </c>
      <c r="E2284" s="2" t="s">
        <v>236</v>
      </c>
      <c r="F2284" s="2" t="s">
        <v>1583</v>
      </c>
      <c r="G2284" s="5">
        <v>25</v>
      </c>
      <c r="H2284" s="5">
        <v>25.25</v>
      </c>
      <c r="I2284" s="5">
        <v>631.25</v>
      </c>
      <c r="J2284" s="5">
        <v>55853</v>
      </c>
      <c r="K2284" s="3" t="str" cm="1">
        <f t="array" ref="K2284">_xlfn.LET(_xlpm.d,UPPER(TRIM(CLEAN(SUBSTITUTE(F2284,CHAR(160),"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85" spans="2:11" hidden="1" x14ac:dyDescent="0.25">
      <c r="B2285" s="20">
        <v>45961</v>
      </c>
      <c r="C2285" s="2" t="s">
        <v>1</v>
      </c>
      <c r="D2285" s="2" t="s">
        <v>1158</v>
      </c>
      <c r="E2285" s="2" t="s">
        <v>154</v>
      </c>
      <c r="F2285" s="2" t="s">
        <v>1583</v>
      </c>
      <c r="G2285" s="5">
        <v>25</v>
      </c>
      <c r="H2285" s="5">
        <v>25.25</v>
      </c>
      <c r="I2285" s="5">
        <v>631.25</v>
      </c>
      <c r="J2285" s="5">
        <v>56484.25</v>
      </c>
      <c r="K2285" s="3" t="str" cm="1">
        <f t="array" ref="K2285">_xlfn.LET(_xlpm.d,UPPER(TRIM(CLEAN(SUBSTITUTE(F2285,CHAR(160),"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86" spans="2:11" hidden="1" x14ac:dyDescent="0.25">
      <c r="B2286" s="20">
        <v>45965</v>
      </c>
      <c r="C2286" s="2" t="s">
        <v>1</v>
      </c>
      <c r="D2286" s="2" t="s">
        <v>1295</v>
      </c>
      <c r="E2286" s="2" t="s">
        <v>266</v>
      </c>
      <c r="F2286" s="2" t="s">
        <v>1583</v>
      </c>
      <c r="G2286" s="5">
        <v>20</v>
      </c>
      <c r="H2286" s="5">
        <v>25.25</v>
      </c>
      <c r="I2286" s="5">
        <v>505</v>
      </c>
      <c r="J2286" s="5">
        <v>56989.25</v>
      </c>
      <c r="K2286" s="3" t="str" cm="1">
        <f t="array" ref="K2286">_xlfn.LET(_xlpm.d,UPPER(TRIM(CLEAN(SUBSTITUTE(F2286,CHAR(160),"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87" spans="2:11" hidden="1" x14ac:dyDescent="0.25">
      <c r="B2287" s="20">
        <v>45965</v>
      </c>
      <c r="C2287" s="2" t="s">
        <v>1</v>
      </c>
      <c r="D2287" s="2" t="s">
        <v>1353</v>
      </c>
      <c r="E2287" s="2" t="s">
        <v>147</v>
      </c>
      <c r="F2287" s="2" t="s">
        <v>1583</v>
      </c>
      <c r="G2287" s="5">
        <v>15</v>
      </c>
      <c r="H2287" s="5">
        <v>25.25</v>
      </c>
      <c r="I2287" s="5">
        <v>378.75</v>
      </c>
      <c r="J2287" s="5">
        <v>57368</v>
      </c>
      <c r="K2287" s="3" t="str" cm="1">
        <f t="array" ref="K2287">_xlfn.LET(_xlpm.d,UPPER(TRIM(CLEAN(SUBSTITUTE(F2287,CHAR(160),"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88" spans="2:11" hidden="1" x14ac:dyDescent="0.25">
      <c r="B2288" s="20">
        <v>45965</v>
      </c>
      <c r="C2288" s="2" t="s">
        <v>1</v>
      </c>
      <c r="D2288" s="2" t="s">
        <v>716</v>
      </c>
      <c r="E2288" s="2" t="s">
        <v>273</v>
      </c>
      <c r="F2288" s="2" t="s">
        <v>1583</v>
      </c>
      <c r="G2288" s="5">
        <v>30</v>
      </c>
      <c r="H2288" s="5">
        <v>25.25</v>
      </c>
      <c r="I2288" s="5">
        <v>757.5</v>
      </c>
      <c r="J2288" s="5">
        <v>58125.5</v>
      </c>
      <c r="K2288" s="3" t="str" cm="1">
        <f t="array" ref="K2288">_xlfn.LET(_xlpm.d,UPPER(TRIM(CLEAN(SUBSTITUTE(F2288,CHAR(160),"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89" spans="2:11" hidden="1" x14ac:dyDescent="0.25">
      <c r="B2289" s="20">
        <v>45967</v>
      </c>
      <c r="C2289" s="2" t="s">
        <v>1</v>
      </c>
      <c r="D2289" s="2" t="s">
        <v>1599</v>
      </c>
      <c r="E2289" s="2" t="s">
        <v>160</v>
      </c>
      <c r="F2289" s="2" t="s">
        <v>1583</v>
      </c>
      <c r="G2289" s="5">
        <v>25</v>
      </c>
      <c r="H2289" s="5">
        <v>25.25</v>
      </c>
      <c r="I2289" s="5">
        <v>631.25</v>
      </c>
      <c r="J2289" s="5">
        <v>58756.75</v>
      </c>
      <c r="K2289" s="3" t="str" cm="1">
        <f t="array" ref="K2289">_xlfn.LET(_xlpm.d,UPPER(TRIM(CLEAN(SUBSTITUTE(F2289,CHAR(160),"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90" spans="2:11" hidden="1" x14ac:dyDescent="0.25">
      <c r="B2290" s="20">
        <v>45967</v>
      </c>
      <c r="C2290" s="2" t="s">
        <v>1</v>
      </c>
      <c r="D2290" s="2" t="s">
        <v>1600</v>
      </c>
      <c r="E2290" s="2" t="s">
        <v>135</v>
      </c>
      <c r="F2290" s="2" t="s">
        <v>1583</v>
      </c>
      <c r="G2290" s="5">
        <v>25</v>
      </c>
      <c r="H2290" s="5">
        <v>25.25</v>
      </c>
      <c r="I2290" s="5">
        <v>631.25</v>
      </c>
      <c r="J2290" s="5">
        <v>59388</v>
      </c>
      <c r="K2290" s="3" t="str" cm="1">
        <f t="array" ref="K2290">_xlfn.LET(_xlpm.d,UPPER(TRIM(CLEAN(SUBSTITUTE(F2290,CHAR(160),"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91" spans="2:11" hidden="1" x14ac:dyDescent="0.25">
      <c r="B2291" s="20">
        <v>45967</v>
      </c>
      <c r="C2291" s="2" t="s">
        <v>1</v>
      </c>
      <c r="D2291" s="2" t="s">
        <v>718</v>
      </c>
      <c r="E2291" s="2" t="s">
        <v>168</v>
      </c>
      <c r="F2291" s="2" t="s">
        <v>1583</v>
      </c>
      <c r="G2291" s="5">
        <v>20</v>
      </c>
      <c r="H2291" s="5">
        <v>25.25</v>
      </c>
      <c r="I2291" s="5">
        <v>505</v>
      </c>
      <c r="J2291" s="5">
        <v>59893</v>
      </c>
      <c r="K2291" s="3" t="str" cm="1">
        <f t="array" ref="K2291">_xlfn.LET(_xlpm.d,UPPER(TRIM(CLEAN(SUBSTITUTE(F2291,CHAR(160),"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92" spans="2:11" hidden="1" x14ac:dyDescent="0.25">
      <c r="B2292" s="20">
        <v>45967</v>
      </c>
      <c r="C2292" s="2" t="s">
        <v>1</v>
      </c>
      <c r="D2292" s="2" t="s">
        <v>719</v>
      </c>
      <c r="E2292" s="2" t="s">
        <v>192</v>
      </c>
      <c r="F2292" s="2" t="s">
        <v>1583</v>
      </c>
      <c r="G2292" s="5">
        <v>25</v>
      </c>
      <c r="H2292" s="5">
        <v>25.25</v>
      </c>
      <c r="I2292" s="5">
        <v>631.25</v>
      </c>
      <c r="J2292" s="5">
        <v>60524.25</v>
      </c>
      <c r="K2292" s="3" t="str" cm="1">
        <f t="array" ref="K2292">_xlfn.LET(_xlpm.d,UPPER(TRIM(CLEAN(SUBSTITUTE(F2292,CHAR(160),"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93" spans="2:11" hidden="1" x14ac:dyDescent="0.25">
      <c r="B2293" s="20">
        <v>45974</v>
      </c>
      <c r="C2293" s="2" t="s">
        <v>1</v>
      </c>
      <c r="D2293" s="2" t="s">
        <v>725</v>
      </c>
      <c r="E2293" s="2" t="s">
        <v>192</v>
      </c>
      <c r="F2293" s="2" t="s">
        <v>1583</v>
      </c>
      <c r="G2293" s="5">
        <v>25</v>
      </c>
      <c r="H2293" s="5">
        <v>25.25</v>
      </c>
      <c r="I2293" s="5">
        <v>631.25</v>
      </c>
      <c r="J2293" s="5">
        <v>61155.5</v>
      </c>
      <c r="K2293" s="3" t="str" cm="1">
        <f t="array" ref="K2293">_xlfn.LET(_xlpm.d,UPPER(TRIM(CLEAN(SUBSTITUTE(F2293,CHAR(160),"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94" spans="2:11" hidden="1" x14ac:dyDescent="0.25">
      <c r="B2294" s="20">
        <v>45975</v>
      </c>
      <c r="C2294" s="2" t="s">
        <v>1</v>
      </c>
      <c r="D2294" s="2" t="s">
        <v>1172</v>
      </c>
      <c r="E2294" s="2" t="s">
        <v>154</v>
      </c>
      <c r="F2294" s="2" t="s">
        <v>1583</v>
      </c>
      <c r="G2294" s="5">
        <v>15</v>
      </c>
      <c r="H2294" s="5">
        <v>25.25</v>
      </c>
      <c r="I2294" s="5">
        <v>378.75</v>
      </c>
      <c r="J2294" s="5">
        <v>61534.25</v>
      </c>
      <c r="K2294" s="3" t="str" cm="1">
        <f t="array" ref="K2294">_xlfn.LET(_xlpm.d,UPPER(TRIM(CLEAN(SUBSTITUTE(F2294,CHAR(160),"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95" spans="2:11" hidden="1" x14ac:dyDescent="0.25">
      <c r="B2295" s="20">
        <v>45979</v>
      </c>
      <c r="C2295" s="2" t="s">
        <v>1</v>
      </c>
      <c r="D2295" s="2" t="s">
        <v>1173</v>
      </c>
      <c r="E2295" s="2" t="s">
        <v>162</v>
      </c>
      <c r="F2295" s="2" t="s">
        <v>1583</v>
      </c>
      <c r="G2295" s="5">
        <v>30</v>
      </c>
      <c r="H2295" s="5">
        <v>25.25</v>
      </c>
      <c r="I2295" s="5">
        <v>757.5</v>
      </c>
      <c r="J2295" s="5">
        <v>62291.75</v>
      </c>
      <c r="K2295" s="3" t="str" cm="1">
        <f t="array" ref="K2295">_xlfn.LET(_xlpm.d,UPPER(TRIM(CLEAN(SUBSTITUTE(F2295,CHAR(160),"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96" spans="2:11" hidden="1" x14ac:dyDescent="0.25">
      <c r="B2296" s="20">
        <v>45979</v>
      </c>
      <c r="C2296" s="2" t="s">
        <v>1</v>
      </c>
      <c r="D2296" s="2" t="s">
        <v>1465</v>
      </c>
      <c r="E2296" s="2" t="s">
        <v>266</v>
      </c>
      <c r="F2296" s="2" t="s">
        <v>1583</v>
      </c>
      <c r="G2296" s="5">
        <v>10</v>
      </c>
      <c r="H2296" s="5">
        <v>25.25</v>
      </c>
      <c r="I2296" s="5">
        <v>252.5</v>
      </c>
      <c r="J2296" s="5">
        <v>62544.25</v>
      </c>
      <c r="K2296" s="3" t="str" cm="1">
        <f t="array" ref="K2296">_xlfn.LET(_xlpm.d,UPPER(TRIM(CLEAN(SUBSTITUTE(F2296,CHAR(160),"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97" spans="2:11" hidden="1" x14ac:dyDescent="0.25">
      <c r="B2297" s="20">
        <v>45979</v>
      </c>
      <c r="C2297" s="2" t="s">
        <v>1</v>
      </c>
      <c r="D2297" s="2" t="s">
        <v>1564</v>
      </c>
      <c r="E2297" s="2" t="s">
        <v>273</v>
      </c>
      <c r="F2297" s="2" t="s">
        <v>1583</v>
      </c>
      <c r="G2297" s="5">
        <v>10</v>
      </c>
      <c r="H2297" s="5">
        <v>25.25</v>
      </c>
      <c r="I2297" s="5">
        <v>252.5</v>
      </c>
      <c r="J2297" s="5">
        <v>62796.75</v>
      </c>
      <c r="K2297" s="3" t="str" cm="1">
        <f t="array" ref="K2297">_xlfn.LET(_xlpm.d,UPPER(TRIM(CLEAN(SUBSTITUTE(F2297,CHAR(160),"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98" spans="2:11" hidden="1" x14ac:dyDescent="0.25">
      <c r="B2298" s="20">
        <v>45979</v>
      </c>
      <c r="C2298" s="2" t="s">
        <v>1</v>
      </c>
      <c r="D2298" s="2" t="s">
        <v>1467</v>
      </c>
      <c r="E2298" s="2" t="s">
        <v>156</v>
      </c>
      <c r="F2298" s="2" t="s">
        <v>1583</v>
      </c>
      <c r="G2298" s="5">
        <v>10</v>
      </c>
      <c r="H2298" s="5">
        <v>25.25</v>
      </c>
      <c r="I2298" s="5">
        <v>252.5</v>
      </c>
      <c r="J2298" s="5">
        <v>63049.25</v>
      </c>
      <c r="K2298" s="3" t="str" cm="1">
        <f t="array" ref="K2298">_xlfn.LET(_xlpm.d,UPPER(TRIM(CLEAN(SUBSTITUTE(F2298,CHAR(160),"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299" spans="2:11" hidden="1" x14ac:dyDescent="0.25">
      <c r="B2299" s="20">
        <v>45979</v>
      </c>
      <c r="C2299" s="2" t="s">
        <v>1</v>
      </c>
      <c r="D2299" s="2" t="s">
        <v>1468</v>
      </c>
      <c r="E2299" s="2" t="s">
        <v>158</v>
      </c>
      <c r="F2299" s="2" t="s">
        <v>1583</v>
      </c>
      <c r="G2299" s="5">
        <v>25</v>
      </c>
      <c r="H2299" s="5">
        <v>25.25</v>
      </c>
      <c r="I2299" s="5">
        <v>631.25</v>
      </c>
      <c r="J2299" s="5">
        <v>63680.5</v>
      </c>
      <c r="K2299" s="3" t="str" cm="1">
        <f t="array" ref="K2299">_xlfn.LET(_xlpm.d,UPPER(TRIM(CLEAN(SUBSTITUTE(F2299,CHAR(160),"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00" spans="2:11" hidden="1" x14ac:dyDescent="0.25">
      <c r="B2300" s="20">
        <v>45979</v>
      </c>
      <c r="C2300" s="2" t="s">
        <v>1</v>
      </c>
      <c r="D2300" s="2" t="s">
        <v>1469</v>
      </c>
      <c r="E2300" s="2" t="s">
        <v>141</v>
      </c>
      <c r="F2300" s="2" t="s">
        <v>1583</v>
      </c>
      <c r="G2300" s="5">
        <v>25</v>
      </c>
      <c r="H2300" s="5">
        <v>25.25</v>
      </c>
      <c r="I2300" s="5">
        <v>631.25</v>
      </c>
      <c r="J2300" s="5">
        <v>64311.75</v>
      </c>
      <c r="K2300" s="3" t="str" cm="1">
        <f t="array" ref="K2300">_xlfn.LET(_xlpm.d,UPPER(TRIM(CLEAN(SUBSTITUTE(F2300,CHAR(160),"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01" spans="2:11" hidden="1" x14ac:dyDescent="0.25">
      <c r="B2301" s="20">
        <v>45981</v>
      </c>
      <c r="C2301" s="2" t="s">
        <v>1</v>
      </c>
      <c r="D2301" s="2" t="s">
        <v>1177</v>
      </c>
      <c r="E2301" s="2" t="s">
        <v>135</v>
      </c>
      <c r="F2301" s="2" t="s">
        <v>1583</v>
      </c>
      <c r="G2301" s="5">
        <v>25</v>
      </c>
      <c r="H2301" s="5">
        <v>25.25</v>
      </c>
      <c r="I2301" s="5">
        <v>631.25</v>
      </c>
      <c r="J2301" s="5">
        <v>64943</v>
      </c>
      <c r="K2301" s="3" t="str" cm="1">
        <f t="array" ref="K2301">_xlfn.LET(_xlpm.d,UPPER(TRIM(CLEAN(SUBSTITUTE(F2301,CHAR(160),"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02" spans="2:11" hidden="1" x14ac:dyDescent="0.25">
      <c r="B2302" s="20">
        <v>45982</v>
      </c>
      <c r="C2302" s="2" t="s">
        <v>1</v>
      </c>
      <c r="D2302" s="2" t="s">
        <v>1470</v>
      </c>
      <c r="E2302" s="2" t="s">
        <v>154</v>
      </c>
      <c r="F2302" s="2" t="s">
        <v>1583</v>
      </c>
      <c r="G2302" s="5">
        <v>15</v>
      </c>
      <c r="H2302" s="5">
        <v>25.25</v>
      </c>
      <c r="I2302" s="5">
        <v>378.75</v>
      </c>
      <c r="J2302" s="5">
        <v>65321.75</v>
      </c>
      <c r="K2302" s="3" t="str" cm="1">
        <f t="array" ref="K2302">_xlfn.LET(_xlpm.d,UPPER(TRIM(CLEAN(SUBSTITUTE(F2302,CHAR(160),"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03" spans="2:11" hidden="1" x14ac:dyDescent="0.25">
      <c r="B2303" s="20">
        <v>45988</v>
      </c>
      <c r="C2303" s="2" t="s">
        <v>1</v>
      </c>
      <c r="D2303" s="2" t="s">
        <v>1298</v>
      </c>
      <c r="E2303" s="2" t="s">
        <v>168</v>
      </c>
      <c r="F2303" s="2" t="s">
        <v>1583</v>
      </c>
      <c r="G2303" s="5">
        <v>10</v>
      </c>
      <c r="H2303" s="5">
        <v>25.25</v>
      </c>
      <c r="I2303" s="5">
        <v>252.5</v>
      </c>
      <c r="J2303" s="5">
        <v>65574.25</v>
      </c>
      <c r="K2303" s="3" t="str" cm="1">
        <f t="array" ref="K2303">_xlfn.LET(_xlpm.d,UPPER(TRIM(CLEAN(SUBSTITUTE(F2303,CHAR(160),"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04" spans="2:11" hidden="1" x14ac:dyDescent="0.25">
      <c r="B2304" s="20">
        <v>45989</v>
      </c>
      <c r="C2304" s="2" t="s">
        <v>1</v>
      </c>
      <c r="D2304" s="2" t="s">
        <v>317</v>
      </c>
      <c r="E2304" s="2" t="s">
        <v>154</v>
      </c>
      <c r="F2304" s="2" t="s">
        <v>1583</v>
      </c>
      <c r="G2304" s="5">
        <v>10</v>
      </c>
      <c r="H2304" s="5">
        <v>25.25</v>
      </c>
      <c r="I2304" s="5">
        <v>252.5</v>
      </c>
      <c r="J2304" s="5">
        <v>65826.75</v>
      </c>
      <c r="K2304" s="3" t="str" cm="1">
        <f t="array" ref="K2304">_xlfn.LET(_xlpm.d,UPPER(TRIM(CLEAN(SUBSTITUTE(F2304,CHAR(160),"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05" spans="2:11" hidden="1" x14ac:dyDescent="0.25">
      <c r="B2305" s="20">
        <v>46030</v>
      </c>
      <c r="C2305" s="2" t="s">
        <v>1</v>
      </c>
      <c r="D2305" s="2" t="s">
        <v>1571</v>
      </c>
      <c r="E2305" s="2" t="s">
        <v>135</v>
      </c>
      <c r="F2305" s="2" t="s">
        <v>1583</v>
      </c>
      <c r="G2305" s="5">
        <v>15</v>
      </c>
      <c r="H2305" s="5">
        <v>25.25</v>
      </c>
      <c r="I2305" s="5">
        <v>378.75</v>
      </c>
      <c r="J2305" s="5">
        <v>66205.5</v>
      </c>
      <c r="K2305" s="3" t="str" cm="1">
        <f t="array" ref="K2305">_xlfn.LET(_xlpm.d,UPPER(TRIM(CLEAN(SUBSTITUTE(F2305,CHAR(160),"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06" spans="2:11" hidden="1" x14ac:dyDescent="0.25">
      <c r="B2306" s="20">
        <v>46030</v>
      </c>
      <c r="C2306" s="2" t="s">
        <v>1</v>
      </c>
      <c r="D2306" s="2" t="s">
        <v>1572</v>
      </c>
      <c r="E2306" s="2" t="s">
        <v>168</v>
      </c>
      <c r="F2306" s="2" t="s">
        <v>1583</v>
      </c>
      <c r="G2306" s="5">
        <v>15</v>
      </c>
      <c r="H2306" s="5">
        <v>25.25</v>
      </c>
      <c r="I2306" s="5">
        <v>378.75</v>
      </c>
      <c r="J2306" s="5">
        <v>66584.25</v>
      </c>
      <c r="K2306" s="3" t="str" cm="1">
        <f t="array" ref="K2306">_xlfn.LET(_xlpm.d,UPPER(TRIM(CLEAN(SUBSTITUTE(F2306,CHAR(160),"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07" spans="2:11" hidden="1" x14ac:dyDescent="0.25">
      <c r="B2307" s="20">
        <v>46031</v>
      </c>
      <c r="C2307" s="2" t="s">
        <v>1</v>
      </c>
      <c r="D2307" s="2" t="s">
        <v>1191</v>
      </c>
      <c r="E2307" s="2" t="s">
        <v>192</v>
      </c>
      <c r="F2307" s="2" t="s">
        <v>1583</v>
      </c>
      <c r="G2307" s="5">
        <v>30</v>
      </c>
      <c r="H2307" s="5">
        <v>25.25</v>
      </c>
      <c r="I2307" s="5">
        <v>757.5</v>
      </c>
      <c r="J2307" s="5">
        <v>67341.75</v>
      </c>
      <c r="K2307" s="3" t="str" cm="1">
        <f t="array" ref="K2307">_xlfn.LET(_xlpm.d,UPPER(TRIM(CLEAN(SUBSTITUTE(F2307,CHAR(160),"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08" spans="2:11" hidden="1" x14ac:dyDescent="0.25">
      <c r="B2308" s="20">
        <v>46031</v>
      </c>
      <c r="C2308" s="2" t="s">
        <v>1</v>
      </c>
      <c r="D2308" s="2" t="s">
        <v>1574</v>
      </c>
      <c r="E2308" s="2" t="s">
        <v>236</v>
      </c>
      <c r="F2308" s="2" t="s">
        <v>1583</v>
      </c>
      <c r="G2308" s="5">
        <v>30</v>
      </c>
      <c r="H2308" s="5">
        <v>25.25</v>
      </c>
      <c r="I2308" s="5">
        <v>757.5</v>
      </c>
      <c r="J2308" s="5">
        <v>68099.25</v>
      </c>
      <c r="K2308" s="3" t="str" cm="1">
        <f t="array" ref="K2308">_xlfn.LET(_xlpm.d,UPPER(TRIM(CLEAN(SUBSTITUTE(F2308,CHAR(160),"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09" spans="2:11" hidden="1" x14ac:dyDescent="0.25">
      <c r="B2309" s="20">
        <v>46031</v>
      </c>
      <c r="C2309" s="2" t="s">
        <v>1</v>
      </c>
      <c r="D2309" s="2" t="s">
        <v>1575</v>
      </c>
      <c r="E2309" s="2" t="s">
        <v>154</v>
      </c>
      <c r="F2309" s="2" t="s">
        <v>1583</v>
      </c>
      <c r="G2309" s="5">
        <v>30</v>
      </c>
      <c r="H2309" s="5">
        <v>25.25</v>
      </c>
      <c r="I2309" s="5">
        <v>757.5</v>
      </c>
      <c r="J2309" s="5">
        <v>68856.75</v>
      </c>
      <c r="K2309" s="3" t="str" cm="1">
        <f t="array" ref="K2309">_xlfn.LET(_xlpm.d,UPPER(TRIM(CLEAN(SUBSTITUTE(F2309,CHAR(160),"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10" spans="2:11" hidden="1" x14ac:dyDescent="0.25">
      <c r="B2310" s="20">
        <v>46035</v>
      </c>
      <c r="C2310" s="2" t="s">
        <v>1</v>
      </c>
      <c r="D2310" s="2" t="s">
        <v>1315</v>
      </c>
      <c r="E2310" s="2" t="s">
        <v>143</v>
      </c>
      <c r="F2310" s="2" t="s">
        <v>1583</v>
      </c>
      <c r="G2310" s="5">
        <v>15</v>
      </c>
      <c r="H2310" s="5">
        <v>25.25</v>
      </c>
      <c r="I2310" s="5">
        <v>378.75</v>
      </c>
      <c r="J2310" s="5">
        <v>69235.5</v>
      </c>
      <c r="K2310" s="3" t="str" cm="1">
        <f t="array" ref="K2310">_xlfn.LET(_xlpm.d,UPPER(TRIM(CLEAN(SUBSTITUTE(F2310,CHAR(160),"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11" spans="2:11" hidden="1" x14ac:dyDescent="0.25">
      <c r="B2311" s="20">
        <v>46042</v>
      </c>
      <c r="C2311" s="2" t="s">
        <v>1</v>
      </c>
      <c r="D2311" s="2" t="s">
        <v>1480</v>
      </c>
      <c r="E2311" s="2" t="s">
        <v>162</v>
      </c>
      <c r="F2311" s="2" t="s">
        <v>1583</v>
      </c>
      <c r="G2311" s="5">
        <v>30</v>
      </c>
      <c r="H2311" s="5">
        <v>25.25</v>
      </c>
      <c r="I2311" s="5">
        <v>757.5</v>
      </c>
      <c r="J2311" s="5">
        <v>69993</v>
      </c>
      <c r="K2311" s="3" t="str" cm="1">
        <f t="array" ref="K2311">_xlfn.LET(_xlpm.d,UPPER(TRIM(CLEAN(SUBSTITUTE(F2311,CHAR(160),"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12" spans="2:11" hidden="1" x14ac:dyDescent="0.25">
      <c r="B2312" s="20">
        <v>46042</v>
      </c>
      <c r="C2312" s="2" t="s">
        <v>1</v>
      </c>
      <c r="D2312" s="2" t="s">
        <v>396</v>
      </c>
      <c r="E2312" s="2" t="s">
        <v>143</v>
      </c>
      <c r="F2312" s="2" t="s">
        <v>1583</v>
      </c>
      <c r="G2312" s="5">
        <v>10</v>
      </c>
      <c r="H2312" s="5">
        <v>25.25</v>
      </c>
      <c r="I2312" s="5">
        <v>252.5</v>
      </c>
      <c r="J2312" s="5">
        <v>70245.5</v>
      </c>
      <c r="K2312" s="3" t="str" cm="1">
        <f t="array" ref="K2312">_xlfn.LET(_xlpm.d,UPPER(TRIM(CLEAN(SUBSTITUTE(F2312,CHAR(160),"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13" spans="2:11" hidden="1" x14ac:dyDescent="0.25">
      <c r="B2313" s="20">
        <v>46043</v>
      </c>
      <c r="C2313" s="2" t="s">
        <v>1</v>
      </c>
      <c r="D2313" s="2" t="s">
        <v>1321</v>
      </c>
      <c r="E2313" s="2" t="s">
        <v>149</v>
      </c>
      <c r="F2313" s="2" t="s">
        <v>1583</v>
      </c>
      <c r="G2313" s="5">
        <v>15</v>
      </c>
      <c r="H2313" s="5">
        <v>25.25</v>
      </c>
      <c r="I2313" s="5">
        <v>378.75</v>
      </c>
      <c r="J2313" s="5">
        <v>70624.25</v>
      </c>
      <c r="K2313" s="3" t="str" cm="1">
        <f t="array" ref="K2313">_xlfn.LET(_xlpm.d,UPPER(TRIM(CLEAN(SUBSTITUTE(F2313,CHAR(160),"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14" spans="2:11" hidden="1" x14ac:dyDescent="0.25">
      <c r="B2314" s="20">
        <v>46044</v>
      </c>
      <c r="C2314" s="2" t="s">
        <v>1</v>
      </c>
      <c r="D2314" s="2" t="s">
        <v>1601</v>
      </c>
      <c r="E2314" s="2" t="s">
        <v>180</v>
      </c>
      <c r="F2314" s="2" t="s">
        <v>1583</v>
      </c>
      <c r="G2314" s="5">
        <v>10</v>
      </c>
      <c r="H2314" s="5">
        <v>25.25</v>
      </c>
      <c r="I2314" s="5">
        <v>252.5</v>
      </c>
      <c r="J2314" s="5">
        <v>70876.75</v>
      </c>
      <c r="K2314" s="3" t="str" cm="1">
        <f t="array" ref="K2314">_xlfn.LET(_xlpm.d,UPPER(TRIM(CLEAN(SUBSTITUTE(F2314,CHAR(160),"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15" spans="2:11" hidden="1" x14ac:dyDescent="0.25">
      <c r="B2315" s="20">
        <v>46045</v>
      </c>
      <c r="C2315" s="2" t="s">
        <v>1</v>
      </c>
      <c r="D2315" s="2" t="s">
        <v>1323</v>
      </c>
      <c r="E2315" s="2" t="s">
        <v>236</v>
      </c>
      <c r="F2315" s="2" t="s">
        <v>1583</v>
      </c>
      <c r="G2315" s="5">
        <v>15</v>
      </c>
      <c r="H2315" s="5">
        <v>25.25</v>
      </c>
      <c r="I2315" s="5">
        <v>378.75</v>
      </c>
      <c r="J2315" s="5">
        <v>71255.5</v>
      </c>
      <c r="K2315" s="3" t="str" cm="1">
        <f t="array" ref="K2315">_xlfn.LET(_xlpm.d,UPPER(TRIM(CLEAN(SUBSTITUTE(F2315,CHAR(160),"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16" spans="2:11" hidden="1" x14ac:dyDescent="0.25">
      <c r="B2316" s="20">
        <v>46051</v>
      </c>
      <c r="C2316" s="2" t="s">
        <v>1</v>
      </c>
      <c r="D2316" s="2" t="s">
        <v>1326</v>
      </c>
      <c r="E2316" s="2" t="s">
        <v>180</v>
      </c>
      <c r="F2316" s="2" t="s">
        <v>1583</v>
      </c>
      <c r="G2316" s="5">
        <v>20</v>
      </c>
      <c r="H2316" s="5">
        <v>25.25</v>
      </c>
      <c r="I2316" s="5">
        <v>505</v>
      </c>
      <c r="J2316" s="5">
        <v>71760.5</v>
      </c>
      <c r="K2316" s="3" t="str" cm="1">
        <f t="array" ref="K2316">_xlfn.LET(_xlpm.d,UPPER(TRIM(CLEAN(SUBSTITUTE(F2316,CHAR(160),"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17" spans="2:11" hidden="1" x14ac:dyDescent="0.25">
      <c r="B2317" s="20">
        <v>46051</v>
      </c>
      <c r="C2317" s="2" t="s">
        <v>1</v>
      </c>
      <c r="D2317" s="2" t="s">
        <v>1327</v>
      </c>
      <c r="E2317" s="2" t="s">
        <v>168</v>
      </c>
      <c r="F2317" s="2" t="s">
        <v>1583</v>
      </c>
      <c r="G2317" s="5">
        <v>10</v>
      </c>
      <c r="H2317" s="5">
        <v>25.25</v>
      </c>
      <c r="I2317" s="5">
        <v>252.5</v>
      </c>
      <c r="J2317" s="5">
        <v>72013</v>
      </c>
      <c r="K2317" s="3" t="str" cm="1">
        <f t="array" ref="K2317">_xlfn.LET(_xlpm.d,UPPER(TRIM(CLEAN(SUBSTITUTE(F2317,CHAR(160),"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18" spans="2:11" hidden="1" x14ac:dyDescent="0.25">
      <c r="B2318" s="20">
        <v>46051</v>
      </c>
      <c r="C2318" s="2" t="s">
        <v>1</v>
      </c>
      <c r="D2318" s="2" t="s">
        <v>1485</v>
      </c>
      <c r="E2318" s="2" t="s">
        <v>135</v>
      </c>
      <c r="F2318" s="2" t="s">
        <v>1583</v>
      </c>
      <c r="G2318" s="5">
        <v>15</v>
      </c>
      <c r="H2318" s="5">
        <v>25.25</v>
      </c>
      <c r="I2318" s="5">
        <v>378.75</v>
      </c>
      <c r="J2318" s="5">
        <v>72391.75</v>
      </c>
      <c r="K2318" s="3" t="str" cm="1">
        <f t="array" ref="K2318">_xlfn.LET(_xlpm.d,UPPER(TRIM(CLEAN(SUBSTITUTE(F2318,CHAR(160),"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19" spans="2:11" hidden="1" x14ac:dyDescent="0.25">
      <c r="B2319" s="20">
        <v>46051</v>
      </c>
      <c r="C2319" s="2" t="s">
        <v>1</v>
      </c>
      <c r="D2319" s="2" t="s">
        <v>1328</v>
      </c>
      <c r="E2319" s="2" t="s">
        <v>192</v>
      </c>
      <c r="F2319" s="2" t="s">
        <v>1583</v>
      </c>
      <c r="G2319" s="5">
        <v>20</v>
      </c>
      <c r="H2319" s="5">
        <v>25.25</v>
      </c>
      <c r="I2319" s="5">
        <v>505</v>
      </c>
      <c r="J2319" s="5">
        <v>72896.75</v>
      </c>
      <c r="K2319" s="3" t="str" cm="1">
        <f t="array" ref="K2319">_xlfn.LET(_xlpm.d,UPPER(TRIM(CLEAN(SUBSTITUTE(F2319,CHAR(160),"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20" spans="2:11" hidden="1" x14ac:dyDescent="0.25">
      <c r="B2320" s="20">
        <v>46056</v>
      </c>
      <c r="C2320" s="2" t="s">
        <v>1</v>
      </c>
      <c r="D2320" s="2" t="s">
        <v>1486</v>
      </c>
      <c r="E2320" s="2" t="s">
        <v>141</v>
      </c>
      <c r="F2320" s="2" t="s">
        <v>1583</v>
      </c>
      <c r="G2320" s="5">
        <v>25</v>
      </c>
      <c r="H2320" s="5">
        <v>25.25</v>
      </c>
      <c r="I2320" s="5">
        <v>631.25</v>
      </c>
      <c r="J2320" s="5">
        <v>73528</v>
      </c>
      <c r="K2320" s="3" t="str" cm="1">
        <f t="array" ref="K2320">_xlfn.LET(_xlpm.d,UPPER(TRIM(CLEAN(SUBSTITUTE(F2320,CHAR(160),"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21" spans="2:11" hidden="1" x14ac:dyDescent="0.25">
      <c r="B2321" s="20">
        <v>46056</v>
      </c>
      <c r="C2321" s="2" t="s">
        <v>1</v>
      </c>
      <c r="D2321" s="2" t="s">
        <v>1487</v>
      </c>
      <c r="E2321" s="2" t="s">
        <v>266</v>
      </c>
      <c r="F2321" s="2" t="s">
        <v>1583</v>
      </c>
      <c r="G2321" s="5">
        <v>25</v>
      </c>
      <c r="H2321" s="5">
        <v>25.25</v>
      </c>
      <c r="I2321" s="5">
        <v>631.25</v>
      </c>
      <c r="J2321" s="5">
        <v>74159.25</v>
      </c>
      <c r="K2321" s="3" t="str" cm="1">
        <f t="array" ref="K2321">_xlfn.LET(_xlpm.d,UPPER(TRIM(CLEAN(SUBSTITUTE(F2321,CHAR(160),"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22" spans="2:11" hidden="1" x14ac:dyDescent="0.25">
      <c r="B2322" s="20">
        <v>46056</v>
      </c>
      <c r="C2322" s="2" t="s">
        <v>1</v>
      </c>
      <c r="D2322" s="2" t="s">
        <v>1488</v>
      </c>
      <c r="E2322" s="2" t="s">
        <v>273</v>
      </c>
      <c r="F2322" s="2" t="s">
        <v>1583</v>
      </c>
      <c r="G2322" s="5">
        <v>20</v>
      </c>
      <c r="H2322" s="5">
        <v>25.25</v>
      </c>
      <c r="I2322" s="5">
        <v>505</v>
      </c>
      <c r="J2322" s="5">
        <v>74664.25</v>
      </c>
      <c r="K2322" s="3" t="str" cm="1">
        <f t="array" ref="K2322">_xlfn.LET(_xlpm.d,UPPER(TRIM(CLEAN(SUBSTITUTE(F2322,CHAR(160),"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23" spans="2:11" hidden="1" x14ac:dyDescent="0.25">
      <c r="B2323" s="20">
        <v>46056</v>
      </c>
      <c r="C2323" s="2" t="s">
        <v>1</v>
      </c>
      <c r="D2323" s="2" t="s">
        <v>1330</v>
      </c>
      <c r="E2323" s="2" t="s">
        <v>156</v>
      </c>
      <c r="F2323" s="2" t="s">
        <v>1583</v>
      </c>
      <c r="G2323" s="5">
        <v>25</v>
      </c>
      <c r="H2323" s="5">
        <v>25.25</v>
      </c>
      <c r="I2323" s="5">
        <v>631.25</v>
      </c>
      <c r="J2323" s="5">
        <v>75295.5</v>
      </c>
      <c r="K2323" s="3" t="str" cm="1">
        <f t="array" ref="K2323">_xlfn.LET(_xlpm.d,UPPER(TRIM(CLEAN(SUBSTITUTE(F2323,CHAR(160),"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24" spans="2:11" hidden="1" x14ac:dyDescent="0.25">
      <c r="B2324" s="20">
        <v>46056</v>
      </c>
      <c r="C2324" s="2" t="s">
        <v>1</v>
      </c>
      <c r="D2324" s="2" t="s">
        <v>1331</v>
      </c>
      <c r="E2324" s="2" t="s">
        <v>143</v>
      </c>
      <c r="F2324" s="2" t="s">
        <v>1583</v>
      </c>
      <c r="G2324" s="5">
        <v>10</v>
      </c>
      <c r="H2324" s="5">
        <v>25.25</v>
      </c>
      <c r="I2324" s="5">
        <v>252.5</v>
      </c>
      <c r="J2324" s="5">
        <v>75548</v>
      </c>
      <c r="K2324" s="3" t="str" cm="1">
        <f t="array" ref="K2324">_xlfn.LET(_xlpm.d,UPPER(TRIM(CLEAN(SUBSTITUTE(F2324,CHAR(160),"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25" spans="2:11" hidden="1" x14ac:dyDescent="0.25">
      <c r="B2325" s="20">
        <v>46058</v>
      </c>
      <c r="C2325" s="2" t="s">
        <v>1</v>
      </c>
      <c r="D2325" s="2" t="s">
        <v>1490</v>
      </c>
      <c r="E2325" s="2" t="s">
        <v>192</v>
      </c>
      <c r="F2325" s="2" t="s">
        <v>1583</v>
      </c>
      <c r="G2325" s="5">
        <v>15</v>
      </c>
      <c r="H2325" s="5">
        <v>25.25</v>
      </c>
      <c r="I2325" s="5">
        <v>378.75</v>
      </c>
      <c r="J2325" s="5">
        <v>75926.75</v>
      </c>
      <c r="K2325" s="3" t="str" cm="1">
        <f t="array" ref="K2325">_xlfn.LET(_xlpm.d,UPPER(TRIM(CLEAN(SUBSTITUTE(F2325,CHAR(160),"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26" spans="2:11" hidden="1" x14ac:dyDescent="0.25">
      <c r="B2326" s="20">
        <v>46058</v>
      </c>
      <c r="C2326" s="2" t="s">
        <v>1</v>
      </c>
      <c r="D2326" s="2" t="s">
        <v>1602</v>
      </c>
      <c r="E2326" s="2" t="s">
        <v>135</v>
      </c>
      <c r="F2326" s="2" t="s">
        <v>1583</v>
      </c>
      <c r="G2326" s="5">
        <v>20</v>
      </c>
      <c r="H2326" s="5">
        <v>25.25</v>
      </c>
      <c r="I2326" s="5">
        <v>505</v>
      </c>
      <c r="J2326" s="5">
        <v>76431.75</v>
      </c>
      <c r="K2326" s="3" t="str" cm="1">
        <f t="array" ref="K2326">_xlfn.LET(_xlpm.d,UPPER(TRIM(CLEAN(SUBSTITUTE(F2326,CHAR(160),"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27" spans="2:11" hidden="1" x14ac:dyDescent="0.25">
      <c r="B2327" s="20">
        <v>46063</v>
      </c>
      <c r="C2327" s="2" t="s">
        <v>1</v>
      </c>
      <c r="D2327" s="2" t="s">
        <v>404</v>
      </c>
      <c r="E2327" s="2" t="s">
        <v>261</v>
      </c>
      <c r="F2327" s="2" t="s">
        <v>1583</v>
      </c>
      <c r="G2327" s="5">
        <v>10</v>
      </c>
      <c r="H2327" s="5">
        <v>25.25</v>
      </c>
      <c r="I2327" s="5">
        <v>252.5</v>
      </c>
      <c r="J2327" s="5">
        <v>76684.25</v>
      </c>
      <c r="K2327" s="3" t="str" cm="1">
        <f t="array" ref="K2327">_xlfn.LET(_xlpm.d,UPPER(TRIM(CLEAN(SUBSTITUTE(F2327,CHAR(160),"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28" spans="2:11" hidden="1" x14ac:dyDescent="0.25">
      <c r="B2328" s="20">
        <v>46063</v>
      </c>
      <c r="C2328" s="2" t="s">
        <v>1</v>
      </c>
      <c r="D2328" s="2" t="s">
        <v>1491</v>
      </c>
      <c r="E2328" s="2" t="s">
        <v>158</v>
      </c>
      <c r="F2328" s="2" t="s">
        <v>1583</v>
      </c>
      <c r="G2328" s="5">
        <v>20</v>
      </c>
      <c r="H2328" s="5">
        <v>25.25</v>
      </c>
      <c r="I2328" s="5">
        <v>505</v>
      </c>
      <c r="J2328" s="5">
        <v>77189.25</v>
      </c>
      <c r="K2328" s="3" t="str" cm="1">
        <f t="array" ref="K2328">_xlfn.LET(_xlpm.d,UPPER(TRIM(CLEAN(SUBSTITUTE(F2328,CHAR(160),"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29" spans="2:11" hidden="1" x14ac:dyDescent="0.25">
      <c r="B2329" s="20">
        <v>46091</v>
      </c>
      <c r="C2329" s="2" t="s">
        <v>1</v>
      </c>
      <c r="D2329" s="2" t="s">
        <v>182</v>
      </c>
      <c r="E2329" s="2" t="s">
        <v>162</v>
      </c>
      <c r="F2329" s="2" t="s">
        <v>1583</v>
      </c>
      <c r="G2329" s="5">
        <v>25</v>
      </c>
      <c r="H2329" s="5">
        <v>25.25</v>
      </c>
      <c r="I2329" s="5">
        <v>631.25</v>
      </c>
      <c r="J2329" s="5">
        <v>77820.5</v>
      </c>
      <c r="K2329" s="3" t="str" cm="1">
        <f t="array" ref="K2329">_xlfn.LET(_xlpm.d,UPPER(TRIM(CLEAN(SUBSTITUTE(F2329,CHAR(160),"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30" spans="2:11" hidden="1" x14ac:dyDescent="0.25">
      <c r="B2330" s="20">
        <v>46093</v>
      </c>
      <c r="C2330" s="2" t="s">
        <v>1</v>
      </c>
      <c r="D2330" s="2" t="s">
        <v>191</v>
      </c>
      <c r="E2330" s="2" t="s">
        <v>192</v>
      </c>
      <c r="F2330" s="2" t="s">
        <v>1583</v>
      </c>
      <c r="G2330" s="5">
        <v>30</v>
      </c>
      <c r="H2330" s="5">
        <v>25.25</v>
      </c>
      <c r="I2330" s="5">
        <v>757.5</v>
      </c>
      <c r="J2330" s="5">
        <v>78578</v>
      </c>
      <c r="K2330" s="3" t="str" cm="1">
        <f t="array" ref="K2330">_xlfn.LET(_xlpm.d,UPPER(TRIM(CLEAN(SUBSTITUTE(F2330,CHAR(160),"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31" spans="2:11" hidden="1" x14ac:dyDescent="0.25">
      <c r="B2331" s="20">
        <v>46093</v>
      </c>
      <c r="C2331" s="2" t="s">
        <v>1</v>
      </c>
      <c r="D2331" s="2" t="s">
        <v>193</v>
      </c>
      <c r="E2331" s="2" t="s">
        <v>180</v>
      </c>
      <c r="F2331" s="2" t="s">
        <v>1583</v>
      </c>
      <c r="G2331" s="5">
        <v>20</v>
      </c>
      <c r="H2331" s="5">
        <v>25.25</v>
      </c>
      <c r="I2331" s="5">
        <v>505</v>
      </c>
      <c r="J2331" s="5">
        <v>79083</v>
      </c>
      <c r="K2331" s="3" t="str" cm="1">
        <f t="array" ref="K2331">_xlfn.LET(_xlpm.d,UPPER(TRIM(CLEAN(SUBSTITUTE(F2331,CHAR(160),"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32" spans="2:11" hidden="1" x14ac:dyDescent="0.25">
      <c r="B2332" s="20">
        <v>46093</v>
      </c>
      <c r="C2332" s="2" t="s">
        <v>1</v>
      </c>
      <c r="D2332" s="2" t="s">
        <v>1494</v>
      </c>
      <c r="E2332" s="2" t="s">
        <v>135</v>
      </c>
      <c r="F2332" s="2" t="s">
        <v>1583</v>
      </c>
      <c r="G2332" s="5">
        <v>15</v>
      </c>
      <c r="H2332" s="5">
        <v>25.25</v>
      </c>
      <c r="I2332" s="5">
        <v>378.75</v>
      </c>
      <c r="J2332" s="5">
        <v>79461.75</v>
      </c>
      <c r="K2332" s="3" t="str" cm="1">
        <f t="array" ref="K2332">_xlfn.LET(_xlpm.d,UPPER(TRIM(CLEAN(SUBSTITUTE(F2332,CHAR(160),"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33" spans="2:11" hidden="1" x14ac:dyDescent="0.25">
      <c r="B2333" s="20">
        <v>46094</v>
      </c>
      <c r="C2333" s="2" t="s">
        <v>1</v>
      </c>
      <c r="D2333" s="2" t="s">
        <v>429</v>
      </c>
      <c r="E2333" s="2" t="s">
        <v>154</v>
      </c>
      <c r="F2333" s="2" t="s">
        <v>1583</v>
      </c>
      <c r="G2333" s="5">
        <v>25</v>
      </c>
      <c r="H2333" s="5">
        <v>25.25</v>
      </c>
      <c r="I2333" s="5">
        <v>631.25</v>
      </c>
      <c r="J2333" s="5">
        <v>80093</v>
      </c>
      <c r="K2333" s="3" t="str" cm="1">
        <f t="array" ref="K2333">_xlfn.LET(_xlpm.d,UPPER(TRIM(CLEAN(SUBSTITUTE(F2333,CHAR(160),"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34" spans="2:11" hidden="1" x14ac:dyDescent="0.25">
      <c r="B2334" s="20">
        <v>46101</v>
      </c>
      <c r="C2334" s="2" t="s">
        <v>1</v>
      </c>
      <c r="D2334" s="2" t="s">
        <v>445</v>
      </c>
      <c r="E2334" s="2" t="s">
        <v>238</v>
      </c>
      <c r="F2334" s="2" t="s">
        <v>1583</v>
      </c>
      <c r="G2334" s="5">
        <v>15</v>
      </c>
      <c r="H2334" s="5">
        <v>25.25</v>
      </c>
      <c r="I2334" s="5">
        <v>378.75</v>
      </c>
      <c r="J2334" s="5">
        <v>80471.75</v>
      </c>
      <c r="K2334" s="3" t="str" cm="1">
        <f t="array" ref="K2334">_xlfn.LET(_xlpm.d,UPPER(TRIM(CLEAN(SUBSTITUTE(F2334,CHAR(160),"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35" spans="2:11" hidden="1" x14ac:dyDescent="0.25">
      <c r="B2335" s="20">
        <v>46104</v>
      </c>
      <c r="C2335" s="2" t="s">
        <v>1</v>
      </c>
      <c r="D2335" s="2" t="s">
        <v>1512</v>
      </c>
      <c r="E2335" s="2" t="s">
        <v>192</v>
      </c>
      <c r="F2335" s="2" t="s">
        <v>1583</v>
      </c>
      <c r="G2335" s="5">
        <v>15</v>
      </c>
      <c r="H2335" s="5">
        <v>25.25</v>
      </c>
      <c r="I2335" s="5">
        <v>378.75</v>
      </c>
      <c r="J2335" s="5">
        <v>80850.5</v>
      </c>
      <c r="K2335" s="3" t="str" cm="1">
        <f t="array" ref="K2335">_xlfn.LET(_xlpm.d,UPPER(TRIM(CLEAN(SUBSTITUTE(F2335,CHAR(160),"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36" spans="2:11" hidden="1" x14ac:dyDescent="0.25">
      <c r="B2336" s="20">
        <v>46104</v>
      </c>
      <c r="C2336" s="2" t="s">
        <v>1</v>
      </c>
      <c r="D2336" s="2" t="s">
        <v>1566</v>
      </c>
      <c r="E2336" s="2" t="s">
        <v>160</v>
      </c>
      <c r="F2336" s="2" t="s">
        <v>1583</v>
      </c>
      <c r="G2336" s="5">
        <v>25</v>
      </c>
      <c r="H2336" s="5">
        <v>25.25</v>
      </c>
      <c r="I2336" s="5">
        <v>631.25</v>
      </c>
      <c r="J2336" s="5">
        <v>81481.75</v>
      </c>
      <c r="K2336" s="3" t="str" cm="1">
        <f t="array" ref="K2336">_xlfn.LET(_xlpm.d,UPPER(TRIM(CLEAN(SUBSTITUTE(F2336,CHAR(160),"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37" spans="1:11" hidden="1" x14ac:dyDescent="0.25">
      <c r="B2337" s="20">
        <v>46104</v>
      </c>
      <c r="C2337" s="2" t="s">
        <v>1</v>
      </c>
      <c r="D2337" s="2" t="s">
        <v>449</v>
      </c>
      <c r="E2337" s="2" t="s">
        <v>135</v>
      </c>
      <c r="F2337" s="2" t="s">
        <v>1583</v>
      </c>
      <c r="G2337" s="5">
        <v>25</v>
      </c>
      <c r="H2337" s="5">
        <v>25.25</v>
      </c>
      <c r="I2337" s="5">
        <v>631.25</v>
      </c>
      <c r="J2337" s="5">
        <v>82113</v>
      </c>
      <c r="K2337" s="3" t="str" cm="1">
        <f t="array" ref="K2337">_xlfn.LET(_xlpm.d,UPPER(TRIM(CLEAN(SUBSTITUTE(F2337,CHAR(160),"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38" spans="1:11" hidden="1" x14ac:dyDescent="0.25">
      <c r="B2338" s="20">
        <v>46104</v>
      </c>
      <c r="C2338" s="2" t="s">
        <v>1</v>
      </c>
      <c r="D2338" s="2" t="s">
        <v>450</v>
      </c>
      <c r="E2338" s="2" t="s">
        <v>162</v>
      </c>
      <c r="F2338" s="2" t="s">
        <v>1583</v>
      </c>
      <c r="G2338" s="5">
        <v>25</v>
      </c>
      <c r="H2338" s="5">
        <v>25.25</v>
      </c>
      <c r="I2338" s="5">
        <v>631.25</v>
      </c>
      <c r="J2338" s="5">
        <v>82744.25</v>
      </c>
      <c r="K2338" s="3" t="str" cm="1">
        <f t="array" ref="K2338">_xlfn.LET(_xlpm.d,UPPER(TRIM(CLEAN(SUBSTITUTE(F2338,CHAR(160),"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39" spans="1:11" hidden="1" x14ac:dyDescent="0.25">
      <c r="B2339" s="20">
        <v>46105</v>
      </c>
      <c r="C2339" s="2" t="s">
        <v>1</v>
      </c>
      <c r="D2339" s="2" t="s">
        <v>1513</v>
      </c>
      <c r="E2339" s="2" t="s">
        <v>279</v>
      </c>
      <c r="F2339" s="2" t="s">
        <v>1583</v>
      </c>
      <c r="G2339" s="5">
        <v>15</v>
      </c>
      <c r="H2339" s="5">
        <v>25.25</v>
      </c>
      <c r="I2339" s="5">
        <v>378.75</v>
      </c>
      <c r="J2339" s="5">
        <v>83123</v>
      </c>
      <c r="K2339" s="3" t="str" cm="1">
        <f t="array" ref="K2339">_xlfn.LET(_xlpm.d,UPPER(TRIM(CLEAN(SUBSTITUTE(F2339,CHAR(160),"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40" spans="1:11" hidden="1" x14ac:dyDescent="0.25">
      <c r="B2340" s="20">
        <v>46105</v>
      </c>
      <c r="C2340" s="2" t="s">
        <v>1</v>
      </c>
      <c r="D2340" s="2" t="s">
        <v>1603</v>
      </c>
      <c r="E2340" s="2" t="s">
        <v>147</v>
      </c>
      <c r="F2340" s="2" t="s">
        <v>1583</v>
      </c>
      <c r="G2340" s="5">
        <v>25</v>
      </c>
      <c r="H2340" s="5">
        <v>25.25</v>
      </c>
      <c r="I2340" s="5">
        <v>631.25</v>
      </c>
      <c r="J2340" s="5">
        <v>83754.25</v>
      </c>
      <c r="K2340" s="3" t="str" cm="1">
        <f t="array" ref="K2340">_xlfn.LET(_xlpm.d,UPPER(TRIM(CLEAN(SUBSTITUTE(F2340,CHAR(160),"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41" spans="1:11" hidden="1" x14ac:dyDescent="0.25">
      <c r="B2341" s="20">
        <v>46105</v>
      </c>
      <c r="C2341" s="2" t="s">
        <v>1</v>
      </c>
      <c r="D2341" s="2" t="s">
        <v>454</v>
      </c>
      <c r="E2341" s="2" t="s">
        <v>158</v>
      </c>
      <c r="F2341" s="2" t="s">
        <v>1583</v>
      </c>
      <c r="G2341" s="5">
        <v>25</v>
      </c>
      <c r="H2341" s="5">
        <v>25.25</v>
      </c>
      <c r="I2341" s="5">
        <v>631.25</v>
      </c>
      <c r="J2341" s="5">
        <v>84385.5</v>
      </c>
      <c r="K2341" s="3" t="str" cm="1">
        <f t="array" ref="K2341">_xlfn.LET(_xlpm.d,UPPER(TRIM(CLEAN(SUBSTITUTE(F2341,CHAR(160),"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42" spans="1:11" hidden="1" x14ac:dyDescent="0.25">
      <c r="B2342" s="20">
        <v>46107</v>
      </c>
      <c r="C2342" s="2" t="s">
        <v>1</v>
      </c>
      <c r="D2342" s="2" t="s">
        <v>202</v>
      </c>
      <c r="E2342" s="2" t="s">
        <v>168</v>
      </c>
      <c r="F2342" s="2" t="s">
        <v>1583</v>
      </c>
      <c r="G2342" s="5">
        <v>10</v>
      </c>
      <c r="H2342" s="5">
        <v>25.25</v>
      </c>
      <c r="I2342" s="5">
        <v>252.5</v>
      </c>
      <c r="J2342" s="5">
        <v>84638</v>
      </c>
      <c r="K2342" s="3" t="str" cm="1">
        <f t="array" ref="K2342">_xlfn.LET(_xlpm.d,UPPER(TRIM(CLEAN(SUBSTITUTE(F2342,CHAR(160),"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43" spans="1:11" hidden="1" x14ac:dyDescent="0.25">
      <c r="B2343" s="20">
        <v>46107</v>
      </c>
      <c r="C2343" s="2" t="s">
        <v>1</v>
      </c>
      <c r="D2343" s="2" t="s">
        <v>203</v>
      </c>
      <c r="E2343" s="2" t="s">
        <v>192</v>
      </c>
      <c r="F2343" s="2" t="s">
        <v>1583</v>
      </c>
      <c r="G2343" s="5">
        <v>25</v>
      </c>
      <c r="H2343" s="5">
        <v>25.25</v>
      </c>
      <c r="I2343" s="5">
        <v>631.25</v>
      </c>
      <c r="J2343" s="5">
        <v>85269.25</v>
      </c>
      <c r="K2343" s="3" t="str" cm="1">
        <f t="array" ref="K2343">_xlfn.LET(_xlpm.d,UPPER(TRIM(CLEAN(SUBSTITUTE(F2343,CHAR(160),"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44" spans="1:11" hidden="1" x14ac:dyDescent="0.25">
      <c r="B2344" s="20">
        <v>46107</v>
      </c>
      <c r="C2344" s="2" t="s">
        <v>1</v>
      </c>
      <c r="D2344" s="2" t="s">
        <v>1495</v>
      </c>
      <c r="E2344" s="2" t="s">
        <v>180</v>
      </c>
      <c r="F2344" s="2" t="s">
        <v>1583</v>
      </c>
      <c r="G2344" s="5">
        <v>30</v>
      </c>
      <c r="H2344" s="5">
        <v>25.25</v>
      </c>
      <c r="I2344" s="5">
        <v>757.5</v>
      </c>
      <c r="J2344" s="5">
        <v>86026.75</v>
      </c>
      <c r="K2344" s="3" t="str" cm="1">
        <f t="array" ref="K2344">_xlfn.LET(_xlpm.d,UPPER(TRIM(CLEAN(SUBSTITUTE(F2344,CHAR(160),"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45" spans="1:11" hidden="1" x14ac:dyDescent="0.25">
      <c r="B2345" s="20">
        <v>46108</v>
      </c>
      <c r="C2345" s="2" t="s">
        <v>1</v>
      </c>
      <c r="D2345" s="2" t="s">
        <v>1604</v>
      </c>
      <c r="E2345" s="2" t="s">
        <v>195</v>
      </c>
      <c r="F2345" s="2" t="s">
        <v>1583</v>
      </c>
      <c r="G2345" s="5">
        <v>25</v>
      </c>
      <c r="H2345" s="5">
        <v>25.25</v>
      </c>
      <c r="I2345" s="5">
        <v>631.25</v>
      </c>
      <c r="J2345" s="5">
        <v>86658</v>
      </c>
      <c r="K2345" s="3" t="str" cm="1">
        <f t="array" ref="K2345">_xlfn.LET(_xlpm.d,UPPER(TRIM(CLEAN(SUBSTITUTE(F2345,CHAR(160),"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46" spans="1:11" hidden="1" x14ac:dyDescent="0.25">
      <c r="B2346" s="20">
        <v>46112</v>
      </c>
      <c r="C2346" s="2" t="s">
        <v>1</v>
      </c>
      <c r="D2346" s="2" t="s">
        <v>462</v>
      </c>
      <c r="E2346" s="2" t="s">
        <v>162</v>
      </c>
      <c r="F2346" s="2" t="s">
        <v>1583</v>
      </c>
      <c r="G2346" s="5">
        <v>20</v>
      </c>
      <c r="H2346" s="5">
        <v>25.25</v>
      </c>
      <c r="I2346" s="5">
        <v>505</v>
      </c>
      <c r="J2346" s="5">
        <v>87163</v>
      </c>
      <c r="K2346" s="3" t="str" cm="1">
        <f t="array" ref="K2346">_xlfn.LET(_xlpm.d,UPPER(TRIM(CLEAN(SUBSTITUTE(F2346,CHAR(160),"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47" spans="1:11" hidden="1" x14ac:dyDescent="0.25">
      <c r="B2347" s="20">
        <v>46112</v>
      </c>
      <c r="C2347" s="2" t="s">
        <v>1</v>
      </c>
      <c r="D2347" s="2" t="s">
        <v>1567</v>
      </c>
      <c r="E2347" s="2" t="s">
        <v>156</v>
      </c>
      <c r="F2347" s="2" t="s">
        <v>1583</v>
      </c>
      <c r="G2347" s="5">
        <v>25</v>
      </c>
      <c r="H2347" s="5">
        <v>25.25</v>
      </c>
      <c r="I2347" s="5">
        <v>631.25</v>
      </c>
      <c r="J2347" s="5">
        <v>87794.25</v>
      </c>
      <c r="K2347" s="3" t="str" cm="1">
        <f t="array" ref="K2347">_xlfn.LET(_xlpm.d,UPPER(TRIM(CLEAN(SUBSTITUTE(F2347,CHAR(160),"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48" spans="1:11" hidden="1" x14ac:dyDescent="0.25">
      <c r="B2348" s="20">
        <v>46112</v>
      </c>
      <c r="C2348" s="2" t="s">
        <v>1</v>
      </c>
      <c r="D2348" s="2" t="s">
        <v>1605</v>
      </c>
      <c r="E2348" s="2" t="s">
        <v>273</v>
      </c>
      <c r="F2348" s="2" t="s">
        <v>1583</v>
      </c>
      <c r="G2348" s="5">
        <v>25</v>
      </c>
      <c r="H2348" s="5">
        <v>25.25</v>
      </c>
      <c r="I2348" s="5">
        <v>631.25</v>
      </c>
      <c r="J2348" s="5">
        <v>88425.5</v>
      </c>
      <c r="K2348" s="3" t="str" cm="1">
        <f t="array" ref="K2348">_xlfn.LET(_xlpm.d,UPPER(TRIM(CLEAN(SUBSTITUTE(F2348,CHAR(160),"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49" spans="1:11" hidden="1" x14ac:dyDescent="0.25">
      <c r="A2349" s="11" t="s">
        <v>1606</v>
      </c>
      <c r="G2349" s="6">
        <v>3502</v>
      </c>
      <c r="I2349" s="7">
        <f>I2155+I2156+I2157+I2158+I2159+I2160+I2161+I2162+I2163+I2164+I2165+I2166+I2167+I2168+I2169+I2170+I2171+I2172+I2173+I2174+I2175+I2176+I2177+I2178+I2179+I2180+I2181+I2182+I2183+I2184+I2185+I2186+I2187+I2188+I2189+I2190+I2191+I2192+I2193+I2194+I2195+I2196+I2197+I2198+I2199+I2200+I2201+I2202+I2203+I2204+I2205+I2206+I2207+I2208+I2209+I2210+I2211+I2212+I2213+I2214+I2215+I2216+I2217+I2218+I2219+I2220+I2221+I2222+I2223+I2224+I2225+I2226+I2227+I2228+I2229+I2230+I2231+I2232+I2233+I2234+I2235+I2236+I2237+I2238+I2239+I2240+I2241+I2242+I2243+I2244+I2245+I2246+I2247+I2248+I2249+I2250+I2251+I2252+I2253+I2254+I2255+I2256+I2257+I2258+I2259+I2260+I2261+I2262+I2263+I2264+I2265+I2266+I2267+I2268+I2269+I2270+I2271+I2272+I2273+I2274+I2275+I2276+I2277+I2278+I2279+I2280+I2281+I2282+I2283+I2284+I2285+I2286+I2287+I2288+I2289+I2290+I2291+I2292+I2293+I2294+I2295+I2296+I2297+I2298+I2299+I2300+I2301+I2302+I2303+I2304+I2305+I2306+I2307+I2308+I2309+I2310+I2311+I2312+I2313+I2314+I2315+I2316+I2317+I2318+I2319+I2320+I2321+I2322+I2323+I2324+I2325+I2326+I2327+I2328+I2329+I2330+I2331+I2332+I2333+I2334+I2335+I2336+I2337+I2338+I2339+I2340+I2341+I2342+I2343+I2344+I2345+I2346+I2347+I2348</f>
        <v>88425.5</v>
      </c>
      <c r="K2349" s="3" t="str" cm="1">
        <f t="array" ref="K2349">_xlfn.LET(_xlpm.d,UPPER(TRIM(CLEAN(SUBSTITUTE(F2349,CHAR(160),"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50" spans="1:11" hidden="1" x14ac:dyDescent="0.25">
      <c r="A2350" s="10" t="s">
        <v>1607</v>
      </c>
      <c r="K2350" s="3" t="str" cm="1">
        <f t="array" ref="K2350">_xlfn.LET(_xlpm.d,UPPER(TRIM(CLEAN(SUBSTITUTE(F2350,CHAR(160),"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51" spans="1:11" hidden="1" x14ac:dyDescent="0.25">
      <c r="B2351" s="20">
        <v>46052</v>
      </c>
      <c r="C2351" s="2" t="s">
        <v>1</v>
      </c>
      <c r="D2351" s="2" t="s">
        <v>1608</v>
      </c>
      <c r="E2351" s="2" t="s">
        <v>749</v>
      </c>
      <c r="F2351" s="2" t="s">
        <v>1607</v>
      </c>
      <c r="G2351" s="5">
        <v>120</v>
      </c>
      <c r="H2351" s="5">
        <v>25.23</v>
      </c>
      <c r="I2351" s="5">
        <v>3027.6</v>
      </c>
      <c r="J2351" s="5">
        <v>3027.6</v>
      </c>
      <c r="K2351" s="3" t="str" cm="1">
        <f t="array" ref="K2351">_xlfn.LET(_xlpm.d,UPPER(TRIM(CLEAN(SUBSTITUTE(F2351,CHAR(160),"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2352" spans="1:11" hidden="1" x14ac:dyDescent="0.25">
      <c r="B2352" s="20">
        <v>46070</v>
      </c>
      <c r="C2352" s="2" t="s">
        <v>1</v>
      </c>
      <c r="D2352" s="2" t="s">
        <v>1609</v>
      </c>
      <c r="E2352" s="2" t="s">
        <v>746</v>
      </c>
      <c r="F2352" s="2" t="s">
        <v>1610</v>
      </c>
      <c r="G2352" s="5">
        <v>20</v>
      </c>
      <c r="H2352" s="5">
        <v>25.23</v>
      </c>
      <c r="I2352" s="5">
        <v>504.6</v>
      </c>
      <c r="J2352" s="5">
        <v>3532.2</v>
      </c>
      <c r="K2352" s="3" t="str" cm="1">
        <f t="array" ref="K2352">_xlfn.LET(_xlpm.d,UPPER(TRIM(CLEAN(SUBSTITUTE(F2352,CHAR(160),"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2353" spans="1:11" hidden="1" x14ac:dyDescent="0.25">
      <c r="A2353" s="11" t="s">
        <v>1611</v>
      </c>
      <c r="G2353" s="6">
        <v>140</v>
      </c>
      <c r="I2353" s="7">
        <f>I2351+I2352</f>
        <v>3532.2</v>
      </c>
      <c r="K2353" s="3" t="str" cm="1">
        <f t="array" ref="K2353">_xlfn.LET(_xlpm.d,UPPER(TRIM(CLEAN(SUBSTITUTE(F2353,CHAR(160),"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54" spans="1:11" hidden="1" x14ac:dyDescent="0.25">
      <c r="A2354" s="10" t="s">
        <v>1612</v>
      </c>
      <c r="K2354" s="3" t="str" cm="1">
        <f t="array" ref="K2354">_xlfn.LET(_xlpm.d,UPPER(TRIM(CLEAN(SUBSTITUTE(F2354,CHAR(160),"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55" spans="1:11" hidden="1" x14ac:dyDescent="0.25">
      <c r="B2355" s="20">
        <v>45678</v>
      </c>
      <c r="C2355" s="2" t="s">
        <v>1</v>
      </c>
      <c r="D2355" s="2" t="s">
        <v>892</v>
      </c>
      <c r="E2355" s="2" t="s">
        <v>234</v>
      </c>
      <c r="F2355" s="2" t="s">
        <v>1613</v>
      </c>
      <c r="G2355" s="5">
        <v>25</v>
      </c>
      <c r="H2355" s="5">
        <v>12.2</v>
      </c>
      <c r="I2355" s="5">
        <v>305</v>
      </c>
      <c r="J2355" s="5">
        <v>305</v>
      </c>
      <c r="K2355" s="3" t="str" cm="1">
        <f t="array" ref="K2355">_xlfn.LET(_xlpm.d,UPPER(TRIM(CLEAN(SUBSTITUTE(F2355,CHAR(160),"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56" spans="1:11" hidden="1" x14ac:dyDescent="0.25">
      <c r="B2356" s="20">
        <v>45681</v>
      </c>
      <c r="C2356" s="2" t="s">
        <v>1</v>
      </c>
      <c r="D2356" s="2" t="s">
        <v>757</v>
      </c>
      <c r="E2356" s="2" t="s">
        <v>43</v>
      </c>
      <c r="F2356" s="2" t="s">
        <v>1614</v>
      </c>
      <c r="G2356" s="5">
        <v>15</v>
      </c>
      <c r="H2356" s="5">
        <v>6</v>
      </c>
      <c r="I2356" s="5">
        <v>90</v>
      </c>
      <c r="J2356" s="5">
        <v>395</v>
      </c>
      <c r="K2356" s="3" t="str" cm="1">
        <f t="array" ref="K2356">_xlfn.LET(_xlpm.d,UPPER(TRIM(CLEAN(SUBSTITUTE(F2356,CHAR(160),"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57" spans="1:11" hidden="1" x14ac:dyDescent="0.25">
      <c r="B2357" s="20">
        <v>45694</v>
      </c>
      <c r="C2357" s="2" t="s">
        <v>1</v>
      </c>
      <c r="D2357" s="2" t="s">
        <v>1615</v>
      </c>
      <c r="E2357" s="2" t="s">
        <v>254</v>
      </c>
      <c r="F2357" s="2" t="s">
        <v>1613</v>
      </c>
      <c r="G2357" s="5">
        <v>20</v>
      </c>
      <c r="H2357" s="5">
        <v>12.2</v>
      </c>
      <c r="I2357" s="5">
        <v>244</v>
      </c>
      <c r="J2357" s="5">
        <v>639</v>
      </c>
      <c r="K2357" s="3" t="str" cm="1">
        <f t="array" ref="K2357">_xlfn.LET(_xlpm.d,UPPER(TRIM(CLEAN(SUBSTITUTE(F2357,CHAR(160),"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58" spans="1:11" hidden="1" x14ac:dyDescent="0.25">
      <c r="B2358" s="20">
        <v>45723</v>
      </c>
      <c r="C2358" s="2" t="s">
        <v>1</v>
      </c>
      <c r="D2358" s="2" t="s">
        <v>497</v>
      </c>
      <c r="E2358" s="2" t="s">
        <v>43</v>
      </c>
      <c r="F2358" s="2" t="s">
        <v>1613</v>
      </c>
      <c r="G2358" s="5">
        <v>20</v>
      </c>
      <c r="H2358" s="5">
        <v>6.75</v>
      </c>
      <c r="I2358" s="5">
        <v>135</v>
      </c>
      <c r="J2358" s="5">
        <v>774</v>
      </c>
      <c r="K2358" s="3" t="str" cm="1">
        <f t="array" ref="K2358">_xlfn.LET(_xlpm.d,UPPER(TRIM(CLEAN(SUBSTITUTE(F2358,CHAR(160),"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59" spans="1:11" hidden="1" x14ac:dyDescent="0.25">
      <c r="B2359" s="20">
        <v>45905</v>
      </c>
      <c r="C2359" s="2" t="s">
        <v>1</v>
      </c>
      <c r="D2359" s="2" t="s">
        <v>685</v>
      </c>
      <c r="E2359" s="2" t="s">
        <v>43</v>
      </c>
      <c r="F2359" s="2" t="s">
        <v>1613</v>
      </c>
      <c r="G2359" s="5">
        <v>2</v>
      </c>
      <c r="H2359" s="5">
        <v>6.95</v>
      </c>
      <c r="I2359" s="5">
        <v>13.9</v>
      </c>
      <c r="J2359" s="5">
        <v>787.9</v>
      </c>
      <c r="K2359" s="3" t="str" cm="1">
        <f t="array" ref="K2359">_xlfn.LET(_xlpm.d,UPPER(TRIM(CLEAN(SUBSTITUTE(F2359,CHAR(160),"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60" spans="1:11" hidden="1" x14ac:dyDescent="0.25">
      <c r="B2360" s="20">
        <v>45937</v>
      </c>
      <c r="C2360" s="2" t="s">
        <v>1</v>
      </c>
      <c r="D2360" s="2" t="s">
        <v>1616</v>
      </c>
      <c r="E2360" s="2" t="s">
        <v>78</v>
      </c>
      <c r="F2360" s="2" t="s">
        <v>1613</v>
      </c>
      <c r="G2360" s="5">
        <v>30</v>
      </c>
      <c r="H2360" s="5">
        <v>12.8</v>
      </c>
      <c r="I2360" s="5">
        <v>384</v>
      </c>
      <c r="J2360" s="5">
        <v>1171.9000000000001</v>
      </c>
      <c r="K2360" s="3" t="str" cm="1">
        <f t="array" ref="K2360">_xlfn.LET(_xlpm.d,UPPER(TRIM(CLEAN(SUBSTITUTE(F2360,CHAR(160),"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61" spans="1:11" hidden="1" x14ac:dyDescent="0.25">
      <c r="B2361" s="20">
        <v>45954</v>
      </c>
      <c r="C2361" s="2" t="s">
        <v>1</v>
      </c>
      <c r="D2361" s="2" t="s">
        <v>1149</v>
      </c>
      <c r="E2361" s="2" t="s">
        <v>234</v>
      </c>
      <c r="F2361" s="2" t="s">
        <v>1613</v>
      </c>
      <c r="G2361" s="5">
        <v>25</v>
      </c>
      <c r="H2361" s="5">
        <v>12.8</v>
      </c>
      <c r="I2361" s="5">
        <v>320</v>
      </c>
      <c r="J2361" s="5">
        <v>1491.9</v>
      </c>
      <c r="K2361" s="3" t="str" cm="1">
        <f t="array" ref="K2361">_xlfn.LET(_xlpm.d,UPPER(TRIM(CLEAN(SUBSTITUTE(F2361,CHAR(160),"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62" spans="1:11" hidden="1" x14ac:dyDescent="0.25">
      <c r="B2362" s="20">
        <v>45965</v>
      </c>
      <c r="C2362" s="2" t="s">
        <v>1</v>
      </c>
      <c r="D2362" s="2" t="s">
        <v>1617</v>
      </c>
      <c r="E2362" s="2" t="s">
        <v>273</v>
      </c>
      <c r="F2362" s="2" t="s">
        <v>1618</v>
      </c>
      <c r="G2362" s="5">
        <v>24</v>
      </c>
      <c r="H2362" s="5">
        <v>0</v>
      </c>
      <c r="I2362" s="5">
        <v>0</v>
      </c>
      <c r="J2362" s="5">
        <v>1491.9</v>
      </c>
      <c r="K2362" s="3" t="str" cm="1">
        <f t="array" ref="K2362">_xlfn.LET(_xlpm.d,UPPER(TRIM(CLEAN(SUBSTITUTE(F2362,CHAR(160),"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63" spans="1:11" hidden="1" x14ac:dyDescent="0.25">
      <c r="B2363" s="20">
        <v>45972</v>
      </c>
      <c r="C2363" s="2" t="s">
        <v>1</v>
      </c>
      <c r="D2363" s="2" t="s">
        <v>1619</v>
      </c>
      <c r="E2363" s="2" t="s">
        <v>78</v>
      </c>
      <c r="F2363" s="2" t="s">
        <v>1613</v>
      </c>
      <c r="G2363" s="5">
        <v>15</v>
      </c>
      <c r="H2363" s="5">
        <v>12.8</v>
      </c>
      <c r="I2363" s="5">
        <v>192</v>
      </c>
      <c r="J2363" s="5">
        <v>1683.9</v>
      </c>
      <c r="K2363" s="3" t="str" cm="1">
        <f t="array" ref="K2363">_xlfn.LET(_xlpm.d,UPPER(TRIM(CLEAN(SUBSTITUTE(F2363,CHAR(160),"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64" spans="1:11" hidden="1" x14ac:dyDescent="0.25">
      <c r="B2364" s="20">
        <v>45975</v>
      </c>
      <c r="C2364" s="2" t="s">
        <v>1</v>
      </c>
      <c r="D2364" s="2" t="s">
        <v>1620</v>
      </c>
      <c r="E2364" s="2" t="s">
        <v>78</v>
      </c>
      <c r="F2364" s="2" t="s">
        <v>1613</v>
      </c>
      <c r="G2364" s="5">
        <v>25</v>
      </c>
      <c r="H2364" s="5">
        <v>12.8</v>
      </c>
      <c r="I2364" s="5">
        <v>320</v>
      </c>
      <c r="J2364" s="5">
        <v>2003.9</v>
      </c>
      <c r="K2364" s="3" t="str" cm="1">
        <f t="array" ref="K2364">_xlfn.LET(_xlpm.d,UPPER(TRIM(CLEAN(SUBSTITUTE(F2364,CHAR(160),"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65" spans="1:11" hidden="1" x14ac:dyDescent="0.25">
      <c r="B2365" s="20">
        <v>45988</v>
      </c>
      <c r="C2365" s="2" t="s">
        <v>1</v>
      </c>
      <c r="D2365" s="2" t="s">
        <v>1621</v>
      </c>
      <c r="E2365" s="2" t="s">
        <v>254</v>
      </c>
      <c r="F2365" s="2" t="s">
        <v>1613</v>
      </c>
      <c r="G2365" s="5">
        <v>25</v>
      </c>
      <c r="H2365" s="5">
        <v>12.8</v>
      </c>
      <c r="I2365" s="5">
        <v>320</v>
      </c>
      <c r="J2365" s="5">
        <v>2323.9</v>
      </c>
      <c r="K2365" s="3" t="str" cm="1">
        <f t="array" ref="K2365">_xlfn.LET(_xlpm.d,UPPER(TRIM(CLEAN(SUBSTITUTE(F2365,CHAR(160),"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66" spans="1:11" hidden="1" x14ac:dyDescent="0.25">
      <c r="A2366" s="11" t="s">
        <v>1622</v>
      </c>
      <c r="G2366" s="6">
        <v>226</v>
      </c>
      <c r="I2366" s="7">
        <f>I2355+I2356+I2357+I2358+I2359+I2360+I2361+I2362+I2363+I2364+I2365</f>
        <v>2323.9</v>
      </c>
      <c r="K2366" s="3" t="str" cm="1">
        <f t="array" ref="K2366">_xlfn.LET(_xlpm.d,UPPER(TRIM(CLEAN(SUBSTITUTE(F2366,CHAR(160),"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67" spans="1:11" hidden="1" x14ac:dyDescent="0.25">
      <c r="A2367" s="10" t="s">
        <v>1623</v>
      </c>
      <c r="K2367" s="3" t="str" cm="1">
        <f t="array" ref="K2367">_xlfn.LET(_xlpm.d,UPPER(TRIM(CLEAN(SUBSTITUTE(F2367,CHAR(160),"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68" spans="1:11" hidden="1" x14ac:dyDescent="0.25">
      <c r="B2368" s="20">
        <v>45673</v>
      </c>
      <c r="C2368" s="2" t="s">
        <v>1</v>
      </c>
      <c r="D2368" s="2" t="s">
        <v>1624</v>
      </c>
      <c r="E2368" s="2" t="s">
        <v>746</v>
      </c>
      <c r="F2368" s="2" t="s">
        <v>1625</v>
      </c>
      <c r="G2368" s="5">
        <v>20</v>
      </c>
      <c r="H2368" s="5">
        <v>29.99</v>
      </c>
      <c r="I2368" s="5">
        <v>599.79999999999995</v>
      </c>
      <c r="J2368" s="5">
        <v>599.79999999999995</v>
      </c>
      <c r="K2368" s="3" t="str" cm="1">
        <f t="array" ref="K2368">_xlfn.LET(_xlpm.d,UPPER(TRIM(CLEAN(SUBSTITUTE(F2368,CHAR(160),"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69" spans="1:11" hidden="1" x14ac:dyDescent="0.25">
      <c r="A2369" s="11" t="s">
        <v>1626</v>
      </c>
      <c r="G2369" s="6">
        <v>20</v>
      </c>
      <c r="I2369" s="8">
        <f>I2368</f>
        <v>599.79999999999995</v>
      </c>
      <c r="K2369" s="3" t="str" cm="1">
        <f t="array" ref="K2369">_xlfn.LET(_xlpm.d,UPPER(TRIM(CLEAN(SUBSTITUTE(F2369,CHAR(160),"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70" spans="1:11" hidden="1" x14ac:dyDescent="0.25">
      <c r="A2370" s="10" t="s">
        <v>1627</v>
      </c>
      <c r="K2370" s="3" t="str" cm="1">
        <f t="array" ref="K2370">_xlfn.LET(_xlpm.d,UPPER(TRIM(CLEAN(SUBSTITUTE(F2370,CHAR(160),"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71" spans="1:11" hidden="1" x14ac:dyDescent="0.25">
      <c r="B2371" s="20">
        <v>45723</v>
      </c>
      <c r="C2371" s="2" t="s">
        <v>1</v>
      </c>
      <c r="D2371" s="2" t="s">
        <v>1628</v>
      </c>
      <c r="E2371" s="2" t="s">
        <v>759</v>
      </c>
      <c r="F2371" s="2" t="s">
        <v>1629</v>
      </c>
      <c r="G2371" s="5">
        <v>10</v>
      </c>
      <c r="H2371" s="5">
        <v>12.3</v>
      </c>
      <c r="I2371" s="5">
        <v>123</v>
      </c>
      <c r="J2371" s="5">
        <v>123</v>
      </c>
      <c r="K2371" s="3" t="str" cm="1">
        <f t="array" ref="K2371">_xlfn.LET(_xlpm.d,UPPER(TRIM(CLEAN(SUBSTITUTE(F2371,CHAR(160),"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72" spans="1:11" hidden="1" x14ac:dyDescent="0.25">
      <c r="B2372" s="20">
        <v>45728</v>
      </c>
      <c r="C2372" s="2" t="s">
        <v>1</v>
      </c>
      <c r="D2372" s="2" t="s">
        <v>1630</v>
      </c>
      <c r="E2372" s="2" t="s">
        <v>762</v>
      </c>
      <c r="F2372" s="2" t="s">
        <v>1629</v>
      </c>
      <c r="G2372" s="5">
        <v>25</v>
      </c>
      <c r="H2372" s="5">
        <v>11.95</v>
      </c>
      <c r="I2372" s="5">
        <v>298.75</v>
      </c>
      <c r="J2372" s="5">
        <v>421.75</v>
      </c>
      <c r="K2372" s="3" t="str" cm="1">
        <f t="array" ref="K2372">_xlfn.LET(_xlpm.d,UPPER(TRIM(CLEAN(SUBSTITUTE(F2372,CHAR(160),"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373" spans="1:11" hidden="1" x14ac:dyDescent="0.25">
      <c r="A2373" s="11" t="s">
        <v>1631</v>
      </c>
      <c r="G2373" s="6">
        <v>35</v>
      </c>
      <c r="I2373" s="8">
        <f>I2371+I2372</f>
        <v>421.75</v>
      </c>
      <c r="K2373" s="3" t="str" cm="1">
        <f t="array" ref="K2373">_xlfn.LET(_xlpm.d,UPPER(TRIM(CLEAN(SUBSTITUTE(F2373,CHAR(160),"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74" spans="1:11" hidden="1" x14ac:dyDescent="0.25">
      <c r="A2374" s="10" t="s">
        <v>1632</v>
      </c>
      <c r="K2374" s="3" t="str" cm="1">
        <f t="array" ref="K2374">_xlfn.LET(_xlpm.d,UPPER(TRIM(CLEAN(SUBSTITUTE(F2374,CHAR(160),"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75" spans="1:11" hidden="1" x14ac:dyDescent="0.25">
      <c r="B2375" s="20">
        <v>45727</v>
      </c>
      <c r="C2375" s="2" t="s">
        <v>1</v>
      </c>
      <c r="D2375" s="2" t="s">
        <v>1633</v>
      </c>
      <c r="E2375" s="2" t="s">
        <v>1634</v>
      </c>
      <c r="F2375" s="2" t="s">
        <v>1635</v>
      </c>
      <c r="G2375" s="5">
        <v>10</v>
      </c>
      <c r="H2375" s="5">
        <v>12.2</v>
      </c>
      <c r="I2375" s="5">
        <v>122</v>
      </c>
      <c r="J2375" s="5">
        <v>122</v>
      </c>
      <c r="K2375" s="3" t="str" cm="1">
        <f t="array" ref="K2375">_xlfn.LET(_xlpm.d,UPPER(TRIM(CLEAN(SUBSTITUTE(F2375,CHAR(160),"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76" spans="1:11" hidden="1" x14ac:dyDescent="0.25">
      <c r="B2376" s="20">
        <v>45959</v>
      </c>
      <c r="C2376" s="2" t="s">
        <v>1</v>
      </c>
      <c r="D2376" s="2" t="s">
        <v>1636</v>
      </c>
      <c r="E2376" s="2" t="s">
        <v>1634</v>
      </c>
      <c r="F2376" s="2" t="s">
        <v>1635</v>
      </c>
      <c r="G2376" s="5">
        <v>10</v>
      </c>
      <c r="H2376" s="5">
        <v>12.2</v>
      </c>
      <c r="I2376" s="5">
        <v>122</v>
      </c>
      <c r="J2376" s="5">
        <v>244</v>
      </c>
      <c r="K2376" s="3" t="str" cm="1">
        <f t="array" ref="K2376">_xlfn.LET(_xlpm.d,UPPER(TRIM(CLEAN(SUBSTITUTE(F2376,CHAR(160),"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2377" spans="1:11" hidden="1" x14ac:dyDescent="0.25">
      <c r="A2377" s="11" t="s">
        <v>1637</v>
      </c>
      <c r="G2377" s="6">
        <v>20</v>
      </c>
      <c r="I2377" s="8">
        <f>I2375+I2376</f>
        <v>244</v>
      </c>
      <c r="K2377" s="3" t="str" cm="1">
        <f t="array" ref="K2377">_xlfn.LET(_xlpm.d,UPPER(TRIM(CLEAN(SUBSTITUTE(F2377,CHAR(160),"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78" spans="1:11" hidden="1" x14ac:dyDescent="0.25">
      <c r="A2378" s="10" t="s">
        <v>1638</v>
      </c>
      <c r="K2378" s="3" t="str" cm="1">
        <f t="array" ref="K2378">_xlfn.LET(_xlpm.d,UPPER(TRIM(CLEAN(SUBSTITUTE(F2378,CHAR(160),"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379" spans="1:11" hidden="1" x14ac:dyDescent="0.25">
      <c r="B2379" s="20">
        <v>45659</v>
      </c>
      <c r="C2379" s="2" t="s">
        <v>1</v>
      </c>
      <c r="D2379" s="2" t="s">
        <v>1639</v>
      </c>
      <c r="E2379" s="2" t="s">
        <v>214</v>
      </c>
      <c r="F2379" s="2" t="s">
        <v>1638</v>
      </c>
      <c r="G2379" s="5">
        <v>40</v>
      </c>
      <c r="H2379" s="5">
        <v>20.3</v>
      </c>
      <c r="I2379" s="5">
        <v>812</v>
      </c>
      <c r="J2379" s="5">
        <v>812</v>
      </c>
      <c r="K2379" s="3" t="str" cm="1">
        <f t="array" ref="K2379">_xlfn.LET(_xlpm.d,UPPER(TRIM(CLEAN(SUBSTITUTE(F2379,CHAR(160),"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80" spans="1:11" hidden="1" x14ac:dyDescent="0.25">
      <c r="B2380" s="20">
        <v>45659</v>
      </c>
      <c r="C2380" s="2" t="s">
        <v>1</v>
      </c>
      <c r="D2380" s="2" t="s">
        <v>1640</v>
      </c>
      <c r="E2380" s="2" t="s">
        <v>282</v>
      </c>
      <c r="F2380" s="2" t="s">
        <v>1638</v>
      </c>
      <c r="G2380" s="5">
        <v>20</v>
      </c>
      <c r="H2380" s="5">
        <v>20.3</v>
      </c>
      <c r="I2380" s="5">
        <v>406</v>
      </c>
      <c r="J2380" s="5">
        <v>1218</v>
      </c>
      <c r="K2380" s="3" t="str" cm="1">
        <f t="array" ref="K2380">_xlfn.LET(_xlpm.d,UPPER(TRIM(CLEAN(SUBSTITUTE(F2380,CHAR(160),"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81" spans="1:11" hidden="1" x14ac:dyDescent="0.25">
      <c r="B2381" s="20">
        <v>45659</v>
      </c>
      <c r="C2381" s="2" t="s">
        <v>1</v>
      </c>
      <c r="D2381" s="2" t="s">
        <v>1641</v>
      </c>
      <c r="E2381" s="2" t="s">
        <v>294</v>
      </c>
      <c r="F2381" s="2" t="s">
        <v>1638</v>
      </c>
      <c r="G2381" s="5">
        <v>28</v>
      </c>
      <c r="H2381" s="5">
        <v>20.3</v>
      </c>
      <c r="I2381" s="5">
        <v>568.4</v>
      </c>
      <c r="J2381" s="5">
        <v>1786.4</v>
      </c>
      <c r="K2381" s="3" t="str" cm="1">
        <f t="array" ref="K2381">_xlfn.LET(_xlpm.d,UPPER(TRIM(CLEAN(SUBSTITUTE(F2381,CHAR(160),"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82" spans="1:11" hidden="1" x14ac:dyDescent="0.25">
      <c r="B2382" s="20">
        <v>45659</v>
      </c>
      <c r="C2382" s="2" t="s">
        <v>1</v>
      </c>
      <c r="D2382" s="2" t="s">
        <v>1642</v>
      </c>
      <c r="E2382" s="2" t="s">
        <v>730</v>
      </c>
      <c r="F2382" s="2" t="s">
        <v>1638</v>
      </c>
      <c r="G2382" s="5">
        <v>70</v>
      </c>
      <c r="H2382" s="5">
        <v>18.850000000000001</v>
      </c>
      <c r="I2382" s="5">
        <v>1319.5</v>
      </c>
      <c r="J2382" s="5">
        <v>3105.9</v>
      </c>
      <c r="K2382" s="3" t="str" cm="1">
        <f t="array" ref="K2382">_xlfn.LET(_xlpm.d,UPPER(TRIM(CLEAN(SUBSTITUTE(F2382,CHAR(160),"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83" spans="1:11" hidden="1" x14ac:dyDescent="0.25">
      <c r="B2383" s="20">
        <v>45660</v>
      </c>
      <c r="C2383" s="2" t="s">
        <v>1</v>
      </c>
      <c r="D2383" s="2" t="s">
        <v>1643</v>
      </c>
      <c r="E2383" s="2" t="s">
        <v>254</v>
      </c>
      <c r="F2383" s="2" t="s">
        <v>1638</v>
      </c>
      <c r="G2383" s="5">
        <v>34</v>
      </c>
      <c r="H2383" s="5">
        <v>20.3</v>
      </c>
      <c r="I2383" s="5">
        <v>690.2</v>
      </c>
      <c r="J2383" s="5">
        <v>3796.1000000000004</v>
      </c>
      <c r="K2383" s="3" t="str" cm="1">
        <f t="array" ref="K2383">_xlfn.LET(_xlpm.d,UPPER(TRIM(CLEAN(SUBSTITUTE(F2383,CHAR(160),"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84" spans="1:11" hidden="1" x14ac:dyDescent="0.25">
      <c r="B2384" s="20">
        <v>45660</v>
      </c>
      <c r="C2384" s="2" t="s">
        <v>1</v>
      </c>
      <c r="D2384" s="2" t="s">
        <v>1360</v>
      </c>
      <c r="E2384" s="2" t="s">
        <v>154</v>
      </c>
      <c r="F2384" s="2" t="s">
        <v>1638</v>
      </c>
      <c r="G2384" s="5">
        <v>15</v>
      </c>
      <c r="H2384" s="5">
        <v>20.3</v>
      </c>
      <c r="I2384" s="5">
        <v>304.5</v>
      </c>
      <c r="J2384" s="5">
        <v>4100.6000000000004</v>
      </c>
      <c r="K2384" s="3" t="str" cm="1">
        <f t="array" ref="K2384">_xlfn.LET(_xlpm.d,UPPER(TRIM(CLEAN(SUBSTITUTE(F2384,CHAR(160),"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85" spans="2:11" hidden="1" x14ac:dyDescent="0.25">
      <c r="B2385" s="20">
        <v>45660</v>
      </c>
      <c r="C2385" s="2" t="s">
        <v>1</v>
      </c>
      <c r="D2385" s="2" t="s">
        <v>1644</v>
      </c>
      <c r="E2385" s="2" t="s">
        <v>248</v>
      </c>
      <c r="F2385" s="2" t="s">
        <v>1638</v>
      </c>
      <c r="G2385" s="5">
        <v>25</v>
      </c>
      <c r="H2385" s="5">
        <v>20.3</v>
      </c>
      <c r="I2385" s="5">
        <v>507.5</v>
      </c>
      <c r="J2385" s="5">
        <v>4608.1000000000004</v>
      </c>
      <c r="K2385" s="3" t="str" cm="1">
        <f t="array" ref="K2385">_xlfn.LET(_xlpm.d,UPPER(TRIM(CLEAN(SUBSTITUTE(F2385,CHAR(160),"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86" spans="2:11" hidden="1" x14ac:dyDescent="0.25">
      <c r="B2386" s="20">
        <v>45660</v>
      </c>
      <c r="C2386" s="2" t="s">
        <v>1</v>
      </c>
      <c r="D2386" s="2" t="s">
        <v>880</v>
      </c>
      <c r="E2386" s="2" t="s">
        <v>243</v>
      </c>
      <c r="F2386" s="2" t="s">
        <v>1638</v>
      </c>
      <c r="G2386" s="5">
        <v>40</v>
      </c>
      <c r="H2386" s="5">
        <v>20.3</v>
      </c>
      <c r="I2386" s="5">
        <v>812</v>
      </c>
      <c r="J2386" s="5">
        <v>5420.1</v>
      </c>
      <c r="K2386" s="3" t="str" cm="1">
        <f t="array" ref="K2386">_xlfn.LET(_xlpm.d,UPPER(TRIM(CLEAN(SUBSTITUTE(F2386,CHAR(160),"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87" spans="2:11" hidden="1" x14ac:dyDescent="0.25">
      <c r="B2387" s="20">
        <v>45660</v>
      </c>
      <c r="C2387" s="2" t="s">
        <v>1</v>
      </c>
      <c r="D2387" s="2" t="s">
        <v>1645</v>
      </c>
      <c r="E2387" s="2" t="s">
        <v>151</v>
      </c>
      <c r="F2387" s="2" t="s">
        <v>1638</v>
      </c>
      <c r="G2387" s="5">
        <v>14</v>
      </c>
      <c r="H2387" s="5">
        <v>20.3</v>
      </c>
      <c r="I2387" s="5">
        <v>284.2</v>
      </c>
      <c r="J2387" s="5">
        <v>5704.3</v>
      </c>
      <c r="K2387" s="3" t="str" cm="1">
        <f t="array" ref="K2387">_xlfn.LET(_xlpm.d,UPPER(TRIM(CLEAN(SUBSTITUTE(F2387,CHAR(160),"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88" spans="2:11" hidden="1" x14ac:dyDescent="0.25">
      <c r="B2388" s="20">
        <v>45663</v>
      </c>
      <c r="C2388" s="2" t="s">
        <v>1</v>
      </c>
      <c r="D2388" s="2" t="s">
        <v>1646</v>
      </c>
      <c r="E2388" s="2" t="s">
        <v>807</v>
      </c>
      <c r="F2388" s="2" t="s">
        <v>1638</v>
      </c>
      <c r="G2388" s="5">
        <v>30</v>
      </c>
      <c r="H2388" s="5">
        <v>20.5</v>
      </c>
      <c r="I2388" s="5">
        <v>615</v>
      </c>
      <c r="J2388" s="5">
        <v>6319.3</v>
      </c>
      <c r="K2388" s="3" t="str" cm="1">
        <f t="array" ref="K2388">_xlfn.LET(_xlpm.d,UPPER(TRIM(CLEAN(SUBSTITUTE(F2388,CHAR(160),"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89" spans="2:11" hidden="1" x14ac:dyDescent="0.25">
      <c r="B2389" s="20">
        <v>45664</v>
      </c>
      <c r="C2389" s="2" t="s">
        <v>1</v>
      </c>
      <c r="D2389" s="2" t="s">
        <v>1647</v>
      </c>
      <c r="E2389" s="2" t="s">
        <v>232</v>
      </c>
      <c r="F2389" s="2" t="s">
        <v>1638</v>
      </c>
      <c r="G2389" s="5">
        <v>28</v>
      </c>
      <c r="H2389" s="5">
        <v>20.3</v>
      </c>
      <c r="I2389" s="5">
        <v>568.4</v>
      </c>
      <c r="J2389" s="5">
        <v>6887.7</v>
      </c>
      <c r="K2389" s="3" t="str" cm="1">
        <f t="array" ref="K2389">_xlfn.LET(_xlpm.d,UPPER(TRIM(CLEAN(SUBSTITUTE(F2389,CHAR(160),"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90" spans="2:11" hidden="1" x14ac:dyDescent="0.25">
      <c r="B2390" s="20">
        <v>45664</v>
      </c>
      <c r="C2390" s="2" t="s">
        <v>1</v>
      </c>
      <c r="D2390" s="2" t="s">
        <v>1648</v>
      </c>
      <c r="E2390" s="2" t="s">
        <v>1634</v>
      </c>
      <c r="F2390" s="2" t="s">
        <v>1638</v>
      </c>
      <c r="G2390" s="5">
        <v>40</v>
      </c>
      <c r="H2390" s="5">
        <v>18.850000000000001</v>
      </c>
      <c r="I2390" s="5">
        <v>754</v>
      </c>
      <c r="J2390" s="5">
        <v>7641.7</v>
      </c>
      <c r="K2390" s="3" t="str" cm="1">
        <f t="array" ref="K2390">_xlfn.LET(_xlpm.d,UPPER(TRIM(CLEAN(SUBSTITUTE(F2390,CHAR(160),"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91" spans="2:11" hidden="1" x14ac:dyDescent="0.25">
      <c r="B2391" s="20">
        <v>45664</v>
      </c>
      <c r="C2391" s="2" t="s">
        <v>1</v>
      </c>
      <c r="D2391" s="2" t="s">
        <v>1361</v>
      </c>
      <c r="E2391" s="2" t="s">
        <v>143</v>
      </c>
      <c r="F2391" s="2" t="s">
        <v>1638</v>
      </c>
      <c r="G2391" s="5">
        <v>40</v>
      </c>
      <c r="H2391" s="5">
        <v>20.3</v>
      </c>
      <c r="I2391" s="5">
        <v>812</v>
      </c>
      <c r="J2391" s="5">
        <v>8453.7000000000007</v>
      </c>
      <c r="K2391" s="3" t="str" cm="1">
        <f t="array" ref="K2391">_xlfn.LET(_xlpm.d,UPPER(TRIM(CLEAN(SUBSTITUTE(F2391,CHAR(160),"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92" spans="2:11" hidden="1" x14ac:dyDescent="0.25">
      <c r="B2392" s="20">
        <v>45664</v>
      </c>
      <c r="C2392" s="2" t="s">
        <v>1</v>
      </c>
      <c r="D2392" s="2" t="s">
        <v>1649</v>
      </c>
      <c r="E2392" s="2" t="s">
        <v>186</v>
      </c>
      <c r="F2392" s="2" t="s">
        <v>1638</v>
      </c>
      <c r="G2392" s="5">
        <v>14</v>
      </c>
      <c r="H2392" s="5">
        <v>20.3</v>
      </c>
      <c r="I2392" s="5">
        <v>284.2</v>
      </c>
      <c r="J2392" s="5">
        <v>8737.9000000000015</v>
      </c>
      <c r="K2392" s="3" t="str" cm="1">
        <f t="array" ref="K2392">_xlfn.LET(_xlpm.d,UPPER(TRIM(CLEAN(SUBSTITUTE(F2392,CHAR(160),"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93" spans="2:11" hidden="1" x14ac:dyDescent="0.25">
      <c r="B2393" s="20">
        <v>45664</v>
      </c>
      <c r="C2393" s="2" t="s">
        <v>1</v>
      </c>
      <c r="D2393" s="2" t="s">
        <v>1650</v>
      </c>
      <c r="E2393" s="2" t="s">
        <v>234</v>
      </c>
      <c r="F2393" s="2" t="s">
        <v>1638</v>
      </c>
      <c r="G2393" s="5">
        <v>32</v>
      </c>
      <c r="H2393" s="5">
        <v>20.3</v>
      </c>
      <c r="I2393" s="5">
        <v>649.6</v>
      </c>
      <c r="J2393" s="5">
        <v>9387.5000000000018</v>
      </c>
      <c r="K2393" s="3" t="str" cm="1">
        <f t="array" ref="K2393">_xlfn.LET(_xlpm.d,UPPER(TRIM(CLEAN(SUBSTITUTE(F2393,CHAR(160),"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94" spans="2:11" hidden="1" x14ac:dyDescent="0.25">
      <c r="B2394" s="20">
        <v>45664</v>
      </c>
      <c r="C2394" s="2" t="s">
        <v>1</v>
      </c>
      <c r="D2394" s="2" t="s">
        <v>1651</v>
      </c>
      <c r="E2394" s="2" t="s">
        <v>197</v>
      </c>
      <c r="F2394" s="2" t="s">
        <v>1638</v>
      </c>
      <c r="G2394" s="5">
        <v>25</v>
      </c>
      <c r="H2394" s="5">
        <v>20.3</v>
      </c>
      <c r="I2394" s="5">
        <v>507.5</v>
      </c>
      <c r="J2394" s="5">
        <v>9895.0000000000018</v>
      </c>
      <c r="K2394" s="3" t="str" cm="1">
        <f t="array" ref="K2394">_xlfn.LET(_xlpm.d,UPPER(TRIM(CLEAN(SUBSTITUTE(F2394,CHAR(160),"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95" spans="2:11" hidden="1" x14ac:dyDescent="0.25">
      <c r="B2395" s="20">
        <v>45665</v>
      </c>
      <c r="C2395" s="2" t="s">
        <v>1</v>
      </c>
      <c r="D2395" s="2" t="s">
        <v>1652</v>
      </c>
      <c r="E2395" s="2" t="s">
        <v>61</v>
      </c>
      <c r="F2395" s="2" t="s">
        <v>1638</v>
      </c>
      <c r="G2395" s="5">
        <v>35</v>
      </c>
      <c r="H2395" s="5">
        <v>21.8</v>
      </c>
      <c r="I2395" s="5">
        <v>763</v>
      </c>
      <c r="J2395" s="5">
        <v>10658.000000000002</v>
      </c>
      <c r="K2395" s="3" t="str" cm="1">
        <f t="array" ref="K2395">_xlfn.LET(_xlpm.d,UPPER(TRIM(CLEAN(SUBSTITUTE(F2395,CHAR(160),"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96" spans="2:11" hidden="1" x14ac:dyDescent="0.25">
      <c r="B2396" s="20">
        <v>45665</v>
      </c>
      <c r="C2396" s="2" t="s">
        <v>1</v>
      </c>
      <c r="D2396" s="2" t="s">
        <v>1653</v>
      </c>
      <c r="E2396" s="2" t="s">
        <v>224</v>
      </c>
      <c r="F2396" s="2" t="s">
        <v>1638</v>
      </c>
      <c r="G2396" s="5">
        <v>20</v>
      </c>
      <c r="H2396" s="5">
        <v>20.3</v>
      </c>
      <c r="I2396" s="5">
        <v>406</v>
      </c>
      <c r="J2396" s="5">
        <v>11064.000000000002</v>
      </c>
      <c r="K2396" s="3" t="str" cm="1">
        <f t="array" ref="K2396">_xlfn.LET(_xlpm.d,UPPER(TRIM(CLEAN(SUBSTITUTE(F2396,CHAR(160),"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97" spans="2:11" hidden="1" x14ac:dyDescent="0.25">
      <c r="B2397" s="20">
        <v>45666</v>
      </c>
      <c r="C2397" s="2" t="s">
        <v>1</v>
      </c>
      <c r="D2397" s="2" t="s">
        <v>1654</v>
      </c>
      <c r="E2397" s="2" t="s">
        <v>248</v>
      </c>
      <c r="F2397" s="2" t="s">
        <v>1638</v>
      </c>
      <c r="G2397" s="5">
        <v>49</v>
      </c>
      <c r="H2397" s="5">
        <v>20.3</v>
      </c>
      <c r="I2397" s="5">
        <v>994.7</v>
      </c>
      <c r="J2397" s="5">
        <v>12058.700000000003</v>
      </c>
      <c r="K2397" s="3" t="str" cm="1">
        <f t="array" ref="K2397">_xlfn.LET(_xlpm.d,UPPER(TRIM(CLEAN(SUBSTITUTE(F2397,CHAR(160),"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98" spans="2:11" hidden="1" x14ac:dyDescent="0.25">
      <c r="B2398" s="20">
        <v>45667</v>
      </c>
      <c r="C2398" s="2" t="s">
        <v>1</v>
      </c>
      <c r="D2398" s="2" t="s">
        <v>1655</v>
      </c>
      <c r="E2398" s="2" t="s">
        <v>78</v>
      </c>
      <c r="F2398" s="2" t="s">
        <v>1638</v>
      </c>
      <c r="G2398" s="5">
        <v>40</v>
      </c>
      <c r="H2398" s="5">
        <v>20.3</v>
      </c>
      <c r="I2398" s="5">
        <v>812</v>
      </c>
      <c r="J2398" s="5">
        <v>12870.700000000003</v>
      </c>
      <c r="K2398" s="3" t="str" cm="1">
        <f t="array" ref="K2398">_xlfn.LET(_xlpm.d,UPPER(TRIM(CLEAN(SUBSTITUTE(F2398,CHAR(160),"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399" spans="2:11" hidden="1" x14ac:dyDescent="0.25">
      <c r="B2399" s="20">
        <v>45667</v>
      </c>
      <c r="C2399" s="2" t="s">
        <v>1</v>
      </c>
      <c r="D2399" s="2" t="s">
        <v>1656</v>
      </c>
      <c r="E2399" s="2" t="s">
        <v>50</v>
      </c>
      <c r="F2399" s="2" t="s">
        <v>1638</v>
      </c>
      <c r="G2399" s="5">
        <v>45</v>
      </c>
      <c r="H2399" s="5">
        <v>18.989999999999998</v>
      </c>
      <c r="I2399" s="5">
        <v>854.55</v>
      </c>
      <c r="J2399" s="5">
        <v>13725.250000000002</v>
      </c>
      <c r="K2399" s="3" t="str" cm="1">
        <f t="array" ref="K2399">_xlfn.LET(_xlpm.d,UPPER(TRIM(CLEAN(SUBSTITUTE(F2399,CHAR(160),"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00" spans="2:11" hidden="1" x14ac:dyDescent="0.25">
      <c r="B2400" s="20">
        <v>45667</v>
      </c>
      <c r="C2400" s="2" t="s">
        <v>1</v>
      </c>
      <c r="D2400" s="2" t="s">
        <v>756</v>
      </c>
      <c r="E2400" s="2" t="s">
        <v>43</v>
      </c>
      <c r="F2400" s="2" t="s">
        <v>1638</v>
      </c>
      <c r="G2400" s="5">
        <v>10</v>
      </c>
      <c r="H2400" s="5">
        <v>21.8</v>
      </c>
      <c r="I2400" s="5">
        <v>218</v>
      </c>
      <c r="J2400" s="5">
        <v>13943.250000000002</v>
      </c>
      <c r="K2400" s="3" t="str" cm="1">
        <f t="array" ref="K2400">_xlfn.LET(_xlpm.d,UPPER(TRIM(CLEAN(SUBSTITUTE(F2400,CHAR(160),"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01" spans="2:11" hidden="1" x14ac:dyDescent="0.25">
      <c r="B2401" s="20">
        <v>45667</v>
      </c>
      <c r="C2401" s="2" t="s">
        <v>1</v>
      </c>
      <c r="D2401" s="2" t="s">
        <v>1657</v>
      </c>
      <c r="E2401" s="2" t="s">
        <v>241</v>
      </c>
      <c r="F2401" s="2" t="s">
        <v>1638</v>
      </c>
      <c r="G2401" s="5">
        <v>30</v>
      </c>
      <c r="H2401" s="5">
        <v>20.3</v>
      </c>
      <c r="I2401" s="5">
        <v>609</v>
      </c>
      <c r="J2401" s="5">
        <v>14552.250000000002</v>
      </c>
      <c r="K2401" s="3" t="str" cm="1">
        <f t="array" ref="K2401">_xlfn.LET(_xlpm.d,UPPER(TRIM(CLEAN(SUBSTITUTE(F2401,CHAR(160),"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02" spans="2:11" hidden="1" x14ac:dyDescent="0.25">
      <c r="B2402" s="20">
        <v>45667</v>
      </c>
      <c r="C2402" s="2" t="s">
        <v>1</v>
      </c>
      <c r="D2402" s="2" t="s">
        <v>1370</v>
      </c>
      <c r="E2402" s="2" t="s">
        <v>195</v>
      </c>
      <c r="F2402" s="2" t="s">
        <v>1638</v>
      </c>
      <c r="G2402" s="5">
        <v>80</v>
      </c>
      <c r="H2402" s="5">
        <v>20.3</v>
      </c>
      <c r="I2402" s="5">
        <v>1624</v>
      </c>
      <c r="J2402" s="5">
        <v>16176.250000000002</v>
      </c>
      <c r="K2402" s="3" t="str" cm="1">
        <f t="array" ref="K2402">_xlfn.LET(_xlpm.d,UPPER(TRIM(CLEAN(SUBSTITUTE(F2402,CHAR(160),"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03" spans="2:11" hidden="1" x14ac:dyDescent="0.25">
      <c r="B2403" s="20">
        <v>45670</v>
      </c>
      <c r="C2403" s="2" t="s">
        <v>1</v>
      </c>
      <c r="D2403" s="2" t="s">
        <v>1658</v>
      </c>
      <c r="E2403" s="2" t="s">
        <v>807</v>
      </c>
      <c r="F2403" s="2" t="s">
        <v>1638</v>
      </c>
      <c r="G2403" s="5">
        <v>30</v>
      </c>
      <c r="H2403" s="5">
        <v>20.5</v>
      </c>
      <c r="I2403" s="5">
        <v>615</v>
      </c>
      <c r="J2403" s="5">
        <v>16791.25</v>
      </c>
      <c r="K2403" s="3" t="str" cm="1">
        <f t="array" ref="K2403">_xlfn.LET(_xlpm.d,UPPER(TRIM(CLEAN(SUBSTITUTE(F2403,CHAR(160),"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04" spans="2:11" hidden="1" x14ac:dyDescent="0.25">
      <c r="B2404" s="20">
        <v>45670</v>
      </c>
      <c r="C2404" s="2" t="s">
        <v>1</v>
      </c>
      <c r="D2404" s="2" t="s">
        <v>1659</v>
      </c>
      <c r="E2404" s="2" t="s">
        <v>248</v>
      </c>
      <c r="F2404" s="2" t="s">
        <v>1638</v>
      </c>
      <c r="G2404" s="5">
        <v>30</v>
      </c>
      <c r="H2404" s="5">
        <v>20.3</v>
      </c>
      <c r="I2404" s="5">
        <v>609</v>
      </c>
      <c r="J2404" s="5">
        <v>17400.25</v>
      </c>
      <c r="K2404" s="3" t="str" cm="1">
        <f t="array" ref="K2404">_xlfn.LET(_xlpm.d,UPPER(TRIM(CLEAN(SUBSTITUTE(F2404,CHAR(160),"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05" spans="2:11" hidden="1" x14ac:dyDescent="0.25">
      <c r="B2405" s="20">
        <v>45670</v>
      </c>
      <c r="C2405" s="2" t="s">
        <v>1</v>
      </c>
      <c r="D2405" s="2" t="s">
        <v>1660</v>
      </c>
      <c r="E2405" s="2" t="s">
        <v>254</v>
      </c>
      <c r="F2405" s="2" t="s">
        <v>1638</v>
      </c>
      <c r="G2405" s="5">
        <v>20</v>
      </c>
      <c r="H2405" s="5">
        <v>20.3</v>
      </c>
      <c r="I2405" s="5">
        <v>406</v>
      </c>
      <c r="J2405" s="5">
        <v>17806.25</v>
      </c>
      <c r="K2405" s="3" t="str" cm="1">
        <f t="array" ref="K2405">_xlfn.LET(_xlpm.d,UPPER(TRIM(CLEAN(SUBSTITUTE(F2405,CHAR(160),"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06" spans="2:11" hidden="1" x14ac:dyDescent="0.25">
      <c r="B2406" s="20">
        <v>45671</v>
      </c>
      <c r="C2406" s="2" t="s">
        <v>1</v>
      </c>
      <c r="D2406" s="2" t="s">
        <v>1661</v>
      </c>
      <c r="E2406" s="2" t="s">
        <v>276</v>
      </c>
      <c r="F2406" s="2" t="s">
        <v>1638</v>
      </c>
      <c r="G2406" s="5">
        <v>60</v>
      </c>
      <c r="H2406" s="5">
        <v>20.3</v>
      </c>
      <c r="I2406" s="5">
        <v>1218</v>
      </c>
      <c r="J2406" s="5">
        <v>19024.25</v>
      </c>
      <c r="K2406" s="3" t="str" cm="1">
        <f t="array" ref="K2406">_xlfn.LET(_xlpm.d,UPPER(TRIM(CLEAN(SUBSTITUTE(F2406,CHAR(160),"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07" spans="2:11" hidden="1" x14ac:dyDescent="0.25">
      <c r="B2407" s="20">
        <v>45671</v>
      </c>
      <c r="C2407" s="2" t="s">
        <v>1</v>
      </c>
      <c r="D2407" s="2" t="s">
        <v>1662</v>
      </c>
      <c r="E2407" s="2" t="s">
        <v>232</v>
      </c>
      <c r="F2407" s="2" t="s">
        <v>1638</v>
      </c>
      <c r="G2407" s="5">
        <v>49</v>
      </c>
      <c r="H2407" s="5">
        <v>20.3</v>
      </c>
      <c r="I2407" s="5">
        <v>994.7</v>
      </c>
      <c r="J2407" s="5">
        <v>20018.95</v>
      </c>
      <c r="K2407" s="3" t="str" cm="1">
        <f t="array" ref="K2407">_xlfn.LET(_xlpm.d,UPPER(TRIM(CLEAN(SUBSTITUTE(F2407,CHAR(160),"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08" spans="2:11" hidden="1" x14ac:dyDescent="0.25">
      <c r="B2408" s="20">
        <v>45671</v>
      </c>
      <c r="C2408" s="2" t="s">
        <v>1</v>
      </c>
      <c r="D2408" s="2" t="s">
        <v>1551</v>
      </c>
      <c r="E2408" s="2" t="s">
        <v>147</v>
      </c>
      <c r="F2408" s="2" t="s">
        <v>1638</v>
      </c>
      <c r="G2408" s="5">
        <v>16</v>
      </c>
      <c r="H2408" s="5">
        <v>20.3</v>
      </c>
      <c r="I2408" s="5">
        <v>324.8</v>
      </c>
      <c r="J2408" s="5">
        <v>20343.75</v>
      </c>
      <c r="K2408" s="3" t="str" cm="1">
        <f t="array" ref="K2408">_xlfn.LET(_xlpm.d,UPPER(TRIM(CLEAN(SUBSTITUTE(F2408,CHAR(160),"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09" spans="2:11" hidden="1" x14ac:dyDescent="0.25">
      <c r="B2409" s="20">
        <v>45671</v>
      </c>
      <c r="C2409" s="2" t="s">
        <v>1</v>
      </c>
      <c r="D2409" s="2" t="s">
        <v>1663</v>
      </c>
      <c r="E2409" s="2" t="s">
        <v>234</v>
      </c>
      <c r="F2409" s="2" t="s">
        <v>1638</v>
      </c>
      <c r="G2409" s="5">
        <v>70</v>
      </c>
      <c r="H2409" s="5">
        <v>20.3</v>
      </c>
      <c r="I2409" s="5">
        <v>1421</v>
      </c>
      <c r="J2409" s="5">
        <v>21764.75</v>
      </c>
      <c r="K2409" s="3" t="str" cm="1">
        <f t="array" ref="K2409">_xlfn.LET(_xlpm.d,UPPER(TRIM(CLEAN(SUBSTITUTE(F2409,CHAR(160),"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10" spans="2:11" hidden="1" x14ac:dyDescent="0.25">
      <c r="B2410" s="20">
        <v>45671</v>
      </c>
      <c r="C2410" s="2" t="s">
        <v>1</v>
      </c>
      <c r="D2410" s="2" t="s">
        <v>1552</v>
      </c>
      <c r="E2410" s="2" t="s">
        <v>143</v>
      </c>
      <c r="F2410" s="2" t="s">
        <v>1638</v>
      </c>
      <c r="G2410" s="5">
        <v>15</v>
      </c>
      <c r="H2410" s="5">
        <v>20.3</v>
      </c>
      <c r="I2410" s="5">
        <v>304.5</v>
      </c>
      <c r="J2410" s="5">
        <v>22069.25</v>
      </c>
      <c r="K2410" s="3" t="str" cm="1">
        <f t="array" ref="K2410">_xlfn.LET(_xlpm.d,UPPER(TRIM(CLEAN(SUBSTITUTE(F2410,CHAR(160),"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11" spans="2:11" hidden="1" x14ac:dyDescent="0.25">
      <c r="B2411" s="20">
        <v>45671</v>
      </c>
      <c r="C2411" s="2" t="s">
        <v>1</v>
      </c>
      <c r="D2411" s="2" t="s">
        <v>1664</v>
      </c>
      <c r="E2411" s="2" t="s">
        <v>1634</v>
      </c>
      <c r="F2411" s="2" t="s">
        <v>1638</v>
      </c>
      <c r="G2411" s="5">
        <v>20</v>
      </c>
      <c r="H2411" s="5">
        <v>18.850000000000001</v>
      </c>
      <c r="I2411" s="5">
        <v>377</v>
      </c>
      <c r="J2411" s="5">
        <v>22446.25</v>
      </c>
      <c r="K2411" s="3" t="str" cm="1">
        <f t="array" ref="K2411">_xlfn.LET(_xlpm.d,UPPER(TRIM(CLEAN(SUBSTITUTE(F2411,CHAR(160),"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12" spans="2:11" hidden="1" x14ac:dyDescent="0.25">
      <c r="B2412" s="20">
        <v>45671</v>
      </c>
      <c r="C2412" s="2" t="s">
        <v>1</v>
      </c>
      <c r="D2412" s="2" t="s">
        <v>1665</v>
      </c>
      <c r="E2412" s="2" t="s">
        <v>214</v>
      </c>
      <c r="F2412" s="2" t="s">
        <v>1638</v>
      </c>
      <c r="G2412" s="5">
        <v>80</v>
      </c>
      <c r="H2412" s="5">
        <v>20.3</v>
      </c>
      <c r="I2412" s="5">
        <v>1624</v>
      </c>
      <c r="J2412" s="5">
        <v>24070.25</v>
      </c>
      <c r="K2412" s="3" t="str" cm="1">
        <f t="array" ref="K2412">_xlfn.LET(_xlpm.d,UPPER(TRIM(CLEAN(SUBSTITUTE(F2412,CHAR(160),"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13" spans="2:11" hidden="1" x14ac:dyDescent="0.25">
      <c r="B2413" s="20">
        <v>45671</v>
      </c>
      <c r="C2413" s="2" t="s">
        <v>1</v>
      </c>
      <c r="D2413" s="2" t="s">
        <v>1666</v>
      </c>
      <c r="E2413" s="2" t="s">
        <v>78</v>
      </c>
      <c r="F2413" s="2" t="s">
        <v>1638</v>
      </c>
      <c r="G2413" s="5">
        <v>20</v>
      </c>
      <c r="H2413" s="5">
        <v>20.3</v>
      </c>
      <c r="I2413" s="5">
        <v>406</v>
      </c>
      <c r="J2413" s="5">
        <v>24476.25</v>
      </c>
      <c r="K2413" s="3" t="str" cm="1">
        <f t="array" ref="K2413">_xlfn.LET(_xlpm.d,UPPER(TRIM(CLEAN(SUBSTITUTE(F2413,CHAR(160),"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14" spans="2:11" hidden="1" x14ac:dyDescent="0.25">
      <c r="B2414" s="20">
        <v>45671</v>
      </c>
      <c r="C2414" s="2" t="s">
        <v>1</v>
      </c>
      <c r="D2414" s="2" t="s">
        <v>1667</v>
      </c>
      <c r="E2414" s="2" t="s">
        <v>165</v>
      </c>
      <c r="F2414" s="2" t="s">
        <v>1638</v>
      </c>
      <c r="G2414" s="5">
        <v>14</v>
      </c>
      <c r="H2414" s="5">
        <v>20.3</v>
      </c>
      <c r="I2414" s="5">
        <v>284.2</v>
      </c>
      <c r="J2414" s="5">
        <v>24760.45</v>
      </c>
      <c r="K2414" s="3" t="str" cm="1">
        <f t="array" ref="K2414">_xlfn.LET(_xlpm.d,UPPER(TRIM(CLEAN(SUBSTITUTE(F2414,CHAR(160),"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15" spans="2:11" hidden="1" x14ac:dyDescent="0.25">
      <c r="B2415" s="20">
        <v>45671</v>
      </c>
      <c r="C2415" s="2" t="s">
        <v>1</v>
      </c>
      <c r="D2415" s="2" t="s">
        <v>1668</v>
      </c>
      <c r="E2415" s="2" t="s">
        <v>186</v>
      </c>
      <c r="F2415" s="2" t="s">
        <v>1638</v>
      </c>
      <c r="G2415" s="5">
        <v>49</v>
      </c>
      <c r="H2415" s="5">
        <v>20.3</v>
      </c>
      <c r="I2415" s="5">
        <v>994.7</v>
      </c>
      <c r="J2415" s="5">
        <v>25755.15</v>
      </c>
      <c r="K2415" s="3" t="str" cm="1">
        <f t="array" ref="K2415">_xlfn.LET(_xlpm.d,UPPER(TRIM(CLEAN(SUBSTITUTE(F2415,CHAR(160),"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16" spans="2:11" hidden="1" x14ac:dyDescent="0.25">
      <c r="B2416" s="20">
        <v>45671</v>
      </c>
      <c r="C2416" s="2" t="s">
        <v>1</v>
      </c>
      <c r="D2416" s="2" t="s">
        <v>1669</v>
      </c>
      <c r="E2416" s="2" t="s">
        <v>485</v>
      </c>
      <c r="F2416" s="2" t="s">
        <v>1638</v>
      </c>
      <c r="G2416" s="5">
        <v>70</v>
      </c>
      <c r="H2416" s="5">
        <v>18.850000000000001</v>
      </c>
      <c r="I2416" s="5">
        <v>1319.5</v>
      </c>
      <c r="J2416" s="5">
        <v>27074.65</v>
      </c>
      <c r="K2416" s="3" t="str" cm="1">
        <f t="array" ref="K2416">_xlfn.LET(_xlpm.d,UPPER(TRIM(CLEAN(SUBSTITUTE(F2416,CHAR(160),"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17" spans="2:11" hidden="1" x14ac:dyDescent="0.25">
      <c r="B2417" s="20">
        <v>45671</v>
      </c>
      <c r="C2417" s="2" t="s">
        <v>1</v>
      </c>
      <c r="D2417" s="2" t="s">
        <v>23</v>
      </c>
      <c r="E2417" s="2" t="s">
        <v>9</v>
      </c>
      <c r="F2417" s="2" t="s">
        <v>1638</v>
      </c>
      <c r="G2417" s="5">
        <v>20</v>
      </c>
      <c r="H2417" s="5">
        <v>21.8</v>
      </c>
      <c r="I2417" s="5">
        <v>436</v>
      </c>
      <c r="J2417" s="5">
        <v>27510.65</v>
      </c>
      <c r="K2417" s="3" t="str" cm="1">
        <f t="array" ref="K2417">_xlfn.LET(_xlpm.d,UPPER(TRIM(CLEAN(SUBSTITUTE(F2417,CHAR(160),"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18" spans="2:11" hidden="1" x14ac:dyDescent="0.25">
      <c r="B2418" s="20">
        <v>45671</v>
      </c>
      <c r="C2418" s="2" t="s">
        <v>1</v>
      </c>
      <c r="D2418" s="2" t="s">
        <v>1670</v>
      </c>
      <c r="E2418" s="2" t="s">
        <v>61</v>
      </c>
      <c r="F2418" s="2" t="s">
        <v>1638</v>
      </c>
      <c r="G2418" s="5">
        <v>40</v>
      </c>
      <c r="H2418" s="5">
        <v>21.8</v>
      </c>
      <c r="I2418" s="5">
        <v>872</v>
      </c>
      <c r="J2418" s="5">
        <v>28382.65</v>
      </c>
      <c r="K2418" s="3" t="str" cm="1">
        <f t="array" ref="K2418">_xlfn.LET(_xlpm.d,UPPER(TRIM(CLEAN(SUBSTITUTE(F2418,CHAR(160),"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19" spans="2:11" hidden="1" x14ac:dyDescent="0.25">
      <c r="B2419" s="20">
        <v>45671</v>
      </c>
      <c r="C2419" s="2" t="s">
        <v>1</v>
      </c>
      <c r="D2419" s="2" t="s">
        <v>1671</v>
      </c>
      <c r="E2419" s="2" t="s">
        <v>286</v>
      </c>
      <c r="F2419" s="2" t="s">
        <v>1638</v>
      </c>
      <c r="G2419" s="5">
        <v>20</v>
      </c>
      <c r="H2419" s="5">
        <v>20.3</v>
      </c>
      <c r="I2419" s="5">
        <v>406</v>
      </c>
      <c r="J2419" s="5">
        <v>28788.65</v>
      </c>
      <c r="K2419" s="3" t="str" cm="1">
        <f t="array" ref="K2419">_xlfn.LET(_xlpm.d,UPPER(TRIM(CLEAN(SUBSTITUTE(F2419,CHAR(160),"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20" spans="2:11" hidden="1" x14ac:dyDescent="0.25">
      <c r="B2420" s="20">
        <v>45672</v>
      </c>
      <c r="C2420" s="2" t="s">
        <v>1</v>
      </c>
      <c r="D2420" s="2" t="s">
        <v>1585</v>
      </c>
      <c r="E2420" s="2" t="s">
        <v>279</v>
      </c>
      <c r="F2420" s="2" t="s">
        <v>1638</v>
      </c>
      <c r="G2420" s="5">
        <v>50</v>
      </c>
      <c r="H2420" s="5">
        <v>20.3</v>
      </c>
      <c r="I2420" s="5">
        <v>1015</v>
      </c>
      <c r="J2420" s="5">
        <v>29803.65</v>
      </c>
      <c r="K2420" s="3" t="str" cm="1">
        <f t="array" ref="K2420">_xlfn.LET(_xlpm.d,UPPER(TRIM(CLEAN(SUBSTITUTE(F2420,CHAR(160),"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21" spans="2:11" hidden="1" x14ac:dyDescent="0.25">
      <c r="B2421" s="20">
        <v>45673</v>
      </c>
      <c r="C2421" s="2" t="s">
        <v>1</v>
      </c>
      <c r="D2421" s="2" t="s">
        <v>1672</v>
      </c>
      <c r="E2421" s="2" t="s">
        <v>268</v>
      </c>
      <c r="F2421" s="2" t="s">
        <v>1638</v>
      </c>
      <c r="G2421" s="5">
        <v>56</v>
      </c>
      <c r="H2421" s="5">
        <v>20.3</v>
      </c>
      <c r="I2421" s="5">
        <v>1136.8</v>
      </c>
      <c r="J2421" s="5">
        <v>30940.45</v>
      </c>
      <c r="K2421" s="3" t="str" cm="1">
        <f t="array" ref="K2421">_xlfn.LET(_xlpm.d,UPPER(TRIM(CLEAN(SUBSTITUTE(F2421,CHAR(160),"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22" spans="2:11" hidden="1" x14ac:dyDescent="0.25">
      <c r="B2422" s="20">
        <v>45673</v>
      </c>
      <c r="C2422" s="2" t="s">
        <v>1</v>
      </c>
      <c r="D2422" s="2" t="s">
        <v>1586</v>
      </c>
      <c r="E2422" s="2" t="s">
        <v>135</v>
      </c>
      <c r="F2422" s="2" t="s">
        <v>1638</v>
      </c>
      <c r="G2422" s="5">
        <v>50</v>
      </c>
      <c r="H2422" s="5">
        <v>20.3</v>
      </c>
      <c r="I2422" s="5">
        <v>1015</v>
      </c>
      <c r="J2422" s="5">
        <v>31955.45</v>
      </c>
      <c r="K2422" s="3" t="str" cm="1">
        <f t="array" ref="K2422">_xlfn.LET(_xlpm.d,UPPER(TRIM(CLEAN(SUBSTITUTE(F2422,CHAR(160),"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23" spans="2:11" hidden="1" x14ac:dyDescent="0.25">
      <c r="B2423" s="20">
        <v>45673</v>
      </c>
      <c r="C2423" s="2" t="s">
        <v>1</v>
      </c>
      <c r="D2423" s="2" t="s">
        <v>1673</v>
      </c>
      <c r="E2423" s="2" t="s">
        <v>248</v>
      </c>
      <c r="F2423" s="2" t="s">
        <v>1638</v>
      </c>
      <c r="G2423" s="5">
        <v>28</v>
      </c>
      <c r="H2423" s="5">
        <v>20.3</v>
      </c>
      <c r="I2423" s="5">
        <v>568.4</v>
      </c>
      <c r="J2423" s="5">
        <v>32523.850000000002</v>
      </c>
      <c r="K2423" s="3" t="str" cm="1">
        <f t="array" ref="K2423">_xlfn.LET(_xlpm.d,UPPER(TRIM(CLEAN(SUBSTITUTE(F2423,CHAR(160),"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24" spans="2:11" hidden="1" x14ac:dyDescent="0.25">
      <c r="B2424" s="20">
        <v>45673</v>
      </c>
      <c r="C2424" s="2" t="s">
        <v>1</v>
      </c>
      <c r="D2424" s="2" t="s">
        <v>1587</v>
      </c>
      <c r="E2424" s="2" t="s">
        <v>180</v>
      </c>
      <c r="F2424" s="2" t="s">
        <v>1638</v>
      </c>
      <c r="G2424" s="5">
        <v>30</v>
      </c>
      <c r="H2424" s="5">
        <v>20.3</v>
      </c>
      <c r="I2424" s="5">
        <v>609</v>
      </c>
      <c r="J2424" s="5">
        <v>33132.850000000006</v>
      </c>
      <c r="K2424" s="3" t="str" cm="1">
        <f t="array" ref="K2424">_xlfn.LET(_xlpm.d,UPPER(TRIM(CLEAN(SUBSTITUTE(F2424,CHAR(160),"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25" spans="2:11" hidden="1" x14ac:dyDescent="0.25">
      <c r="B2425" s="20">
        <v>45673</v>
      </c>
      <c r="C2425" s="2" t="s">
        <v>1</v>
      </c>
      <c r="D2425" s="2" t="s">
        <v>1674</v>
      </c>
      <c r="E2425" s="2" t="s">
        <v>151</v>
      </c>
      <c r="F2425" s="2" t="s">
        <v>1638</v>
      </c>
      <c r="G2425" s="5">
        <v>14</v>
      </c>
      <c r="H2425" s="5">
        <v>20.3</v>
      </c>
      <c r="I2425" s="5">
        <v>284.2</v>
      </c>
      <c r="J2425" s="5">
        <v>33417.050000000003</v>
      </c>
      <c r="K2425" s="3" t="str" cm="1">
        <f t="array" ref="K2425">_xlfn.LET(_xlpm.d,UPPER(TRIM(CLEAN(SUBSTITUTE(F2425,CHAR(160),"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26" spans="2:11" hidden="1" x14ac:dyDescent="0.25">
      <c r="B2426" s="20">
        <v>45673</v>
      </c>
      <c r="C2426" s="2" t="s">
        <v>1</v>
      </c>
      <c r="D2426" s="2" t="s">
        <v>1675</v>
      </c>
      <c r="E2426" s="2" t="s">
        <v>730</v>
      </c>
      <c r="F2426" s="2" t="s">
        <v>1638</v>
      </c>
      <c r="G2426" s="5">
        <v>40</v>
      </c>
      <c r="H2426" s="5">
        <v>18.850000000000001</v>
      </c>
      <c r="I2426" s="5">
        <v>754</v>
      </c>
      <c r="J2426" s="5">
        <v>34171.050000000003</v>
      </c>
      <c r="K2426" s="3" t="str" cm="1">
        <f t="array" ref="K2426">_xlfn.LET(_xlpm.d,UPPER(TRIM(CLEAN(SUBSTITUTE(F2426,CHAR(160),"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27" spans="2:11" hidden="1" x14ac:dyDescent="0.25">
      <c r="B2427" s="20">
        <v>45674</v>
      </c>
      <c r="C2427" s="2" t="s">
        <v>1</v>
      </c>
      <c r="D2427" s="2" t="s">
        <v>884</v>
      </c>
      <c r="E2427" s="2" t="s">
        <v>243</v>
      </c>
      <c r="F2427" s="2" t="s">
        <v>1638</v>
      </c>
      <c r="G2427" s="5">
        <v>30</v>
      </c>
      <c r="H2427" s="5">
        <v>20.3</v>
      </c>
      <c r="I2427" s="5">
        <v>609</v>
      </c>
      <c r="J2427" s="5">
        <v>34780.050000000003</v>
      </c>
      <c r="K2427" s="3" t="str" cm="1">
        <f t="array" ref="K2427">_xlfn.LET(_xlpm.d,UPPER(TRIM(CLEAN(SUBSTITUTE(F2427,CHAR(160),"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28" spans="2:11" hidden="1" x14ac:dyDescent="0.25">
      <c r="B2428" s="20">
        <v>45674</v>
      </c>
      <c r="C2428" s="2" t="s">
        <v>1</v>
      </c>
      <c r="D2428" s="2" t="s">
        <v>886</v>
      </c>
      <c r="E2428" s="2" t="s">
        <v>195</v>
      </c>
      <c r="F2428" s="2" t="s">
        <v>1638</v>
      </c>
      <c r="G2428" s="5">
        <v>20</v>
      </c>
      <c r="H2428" s="5">
        <v>20.3</v>
      </c>
      <c r="I2428" s="5">
        <v>406</v>
      </c>
      <c r="J2428" s="5">
        <v>35186.050000000003</v>
      </c>
      <c r="K2428" s="3" t="str" cm="1">
        <f t="array" ref="K2428">_xlfn.LET(_xlpm.d,UPPER(TRIM(CLEAN(SUBSTITUTE(F2428,CHAR(160),"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29" spans="2:11" hidden="1" x14ac:dyDescent="0.25">
      <c r="B2429" s="20">
        <v>45674</v>
      </c>
      <c r="C2429" s="2" t="s">
        <v>1</v>
      </c>
      <c r="D2429" s="2" t="s">
        <v>1676</v>
      </c>
      <c r="E2429" s="2" t="s">
        <v>43</v>
      </c>
      <c r="F2429" s="2" t="s">
        <v>1638</v>
      </c>
      <c r="G2429" s="5">
        <v>35</v>
      </c>
      <c r="H2429" s="5">
        <v>21.8</v>
      </c>
      <c r="I2429" s="5">
        <v>763</v>
      </c>
      <c r="J2429" s="5">
        <v>35949.050000000003</v>
      </c>
      <c r="K2429" s="3" t="str" cm="1">
        <f t="array" ref="K2429">_xlfn.LET(_xlpm.d,UPPER(TRIM(CLEAN(SUBSTITUTE(F2429,CHAR(160),"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30" spans="2:11" hidden="1" x14ac:dyDescent="0.25">
      <c r="B2430" s="20">
        <v>45674</v>
      </c>
      <c r="C2430" s="2" t="s">
        <v>1</v>
      </c>
      <c r="D2430" s="2" t="s">
        <v>1677</v>
      </c>
      <c r="E2430" s="2" t="s">
        <v>78</v>
      </c>
      <c r="F2430" s="2" t="s">
        <v>1638</v>
      </c>
      <c r="G2430" s="5">
        <v>42</v>
      </c>
      <c r="H2430" s="5">
        <v>20.3</v>
      </c>
      <c r="I2430" s="5">
        <v>852.6</v>
      </c>
      <c r="J2430" s="5">
        <v>36801.65</v>
      </c>
      <c r="K2430" s="3" t="str" cm="1">
        <f t="array" ref="K2430">_xlfn.LET(_xlpm.d,UPPER(TRIM(CLEAN(SUBSTITUTE(F2430,CHAR(160),"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31" spans="2:11" hidden="1" x14ac:dyDescent="0.25">
      <c r="B2431" s="20">
        <v>45674</v>
      </c>
      <c r="C2431" s="2" t="s">
        <v>1</v>
      </c>
      <c r="D2431" s="2" t="s">
        <v>1678</v>
      </c>
      <c r="E2431" s="2" t="s">
        <v>197</v>
      </c>
      <c r="F2431" s="2" t="s">
        <v>1638</v>
      </c>
      <c r="G2431" s="5">
        <v>60</v>
      </c>
      <c r="H2431" s="5">
        <v>20.3</v>
      </c>
      <c r="I2431" s="5">
        <v>1218</v>
      </c>
      <c r="J2431" s="5">
        <v>38019.65</v>
      </c>
      <c r="K2431" s="3" t="str" cm="1">
        <f t="array" ref="K2431">_xlfn.LET(_xlpm.d,UPPER(TRIM(CLEAN(SUBSTITUTE(F2431,CHAR(160),"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32" spans="2:11" hidden="1" x14ac:dyDescent="0.25">
      <c r="B2432" s="20">
        <v>45674</v>
      </c>
      <c r="C2432" s="2" t="s">
        <v>1</v>
      </c>
      <c r="D2432" s="2" t="s">
        <v>1679</v>
      </c>
      <c r="E2432" s="2" t="s">
        <v>224</v>
      </c>
      <c r="F2432" s="2" t="s">
        <v>1638</v>
      </c>
      <c r="G2432" s="5">
        <v>35</v>
      </c>
      <c r="H2432" s="5">
        <v>20.3</v>
      </c>
      <c r="I2432" s="5">
        <v>710.5</v>
      </c>
      <c r="J2432" s="5">
        <v>38730.15</v>
      </c>
      <c r="K2432" s="3" t="str" cm="1">
        <f t="array" ref="K2432">_xlfn.LET(_xlpm.d,UPPER(TRIM(CLEAN(SUBSTITUTE(F2432,CHAR(160),"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33" spans="2:11" hidden="1" x14ac:dyDescent="0.25">
      <c r="B2433" s="20">
        <v>45678</v>
      </c>
      <c r="C2433" s="2" t="s">
        <v>1</v>
      </c>
      <c r="D2433" s="2" t="s">
        <v>1680</v>
      </c>
      <c r="E2433" s="2" t="s">
        <v>214</v>
      </c>
      <c r="F2433" s="2" t="s">
        <v>1638</v>
      </c>
      <c r="G2433" s="5">
        <v>40</v>
      </c>
      <c r="H2433" s="5">
        <v>20.3</v>
      </c>
      <c r="I2433" s="5">
        <v>812</v>
      </c>
      <c r="J2433" s="5">
        <v>39542.15</v>
      </c>
      <c r="K2433" s="3" t="str" cm="1">
        <f t="array" ref="K2433">_xlfn.LET(_xlpm.d,UPPER(TRIM(CLEAN(SUBSTITUTE(F2433,CHAR(160),"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34" spans="2:11" hidden="1" x14ac:dyDescent="0.25">
      <c r="B2434" s="20">
        <v>45678</v>
      </c>
      <c r="C2434" s="2" t="s">
        <v>1</v>
      </c>
      <c r="D2434" s="2" t="s">
        <v>1681</v>
      </c>
      <c r="E2434" s="2" t="s">
        <v>232</v>
      </c>
      <c r="F2434" s="2" t="s">
        <v>1638</v>
      </c>
      <c r="G2434" s="5">
        <v>14</v>
      </c>
      <c r="H2434" s="5">
        <v>20.3</v>
      </c>
      <c r="I2434" s="5">
        <v>284.2</v>
      </c>
      <c r="J2434" s="5">
        <v>39826.35</v>
      </c>
      <c r="K2434" s="3" t="str" cm="1">
        <f t="array" ref="K2434">_xlfn.LET(_xlpm.d,UPPER(TRIM(CLEAN(SUBSTITUTE(F2434,CHAR(160),"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35" spans="2:11" hidden="1" x14ac:dyDescent="0.25">
      <c r="B2435" s="20">
        <v>45678</v>
      </c>
      <c r="C2435" s="2" t="s">
        <v>1</v>
      </c>
      <c r="D2435" s="2" t="s">
        <v>1682</v>
      </c>
      <c r="E2435" s="2" t="s">
        <v>78</v>
      </c>
      <c r="F2435" s="2" t="s">
        <v>1638</v>
      </c>
      <c r="G2435" s="5">
        <v>20</v>
      </c>
      <c r="H2435" s="5">
        <v>20.3</v>
      </c>
      <c r="I2435" s="5">
        <v>406</v>
      </c>
      <c r="J2435" s="5">
        <v>40232.35</v>
      </c>
      <c r="K2435" s="3" t="str" cm="1">
        <f t="array" ref="K2435">_xlfn.LET(_xlpm.d,UPPER(TRIM(CLEAN(SUBSTITUTE(F2435,CHAR(160),"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36" spans="2:11" hidden="1" x14ac:dyDescent="0.25">
      <c r="B2436" s="20">
        <v>45678</v>
      </c>
      <c r="C2436" s="2" t="s">
        <v>1</v>
      </c>
      <c r="D2436" s="2" t="s">
        <v>1683</v>
      </c>
      <c r="E2436" s="2" t="s">
        <v>186</v>
      </c>
      <c r="F2436" s="2" t="s">
        <v>1638</v>
      </c>
      <c r="G2436" s="5">
        <v>28</v>
      </c>
      <c r="H2436" s="5">
        <v>20.3</v>
      </c>
      <c r="I2436" s="5">
        <v>568.4</v>
      </c>
      <c r="J2436" s="5">
        <v>40800.75</v>
      </c>
      <c r="K2436" s="3" t="str" cm="1">
        <f t="array" ref="K2436">_xlfn.LET(_xlpm.d,UPPER(TRIM(CLEAN(SUBSTITUTE(F2436,CHAR(160),"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37" spans="2:11" hidden="1" x14ac:dyDescent="0.25">
      <c r="B2437" s="20">
        <v>45678</v>
      </c>
      <c r="C2437" s="2" t="s">
        <v>1</v>
      </c>
      <c r="D2437" s="2" t="s">
        <v>1684</v>
      </c>
      <c r="E2437" s="2" t="s">
        <v>165</v>
      </c>
      <c r="F2437" s="2" t="s">
        <v>1638</v>
      </c>
      <c r="G2437" s="5">
        <v>14</v>
      </c>
      <c r="H2437" s="5">
        <v>20.3</v>
      </c>
      <c r="I2437" s="5">
        <v>284.2</v>
      </c>
      <c r="J2437" s="5">
        <v>41084.949999999997</v>
      </c>
      <c r="K2437" s="3" t="str" cm="1">
        <f t="array" ref="K2437">_xlfn.LET(_xlpm.d,UPPER(TRIM(CLEAN(SUBSTITUTE(F2437,CHAR(160),"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38" spans="2:11" hidden="1" x14ac:dyDescent="0.25">
      <c r="B2438" s="20">
        <v>45678</v>
      </c>
      <c r="C2438" s="2" t="s">
        <v>1</v>
      </c>
      <c r="D2438" s="2" t="s">
        <v>892</v>
      </c>
      <c r="E2438" s="2" t="s">
        <v>234</v>
      </c>
      <c r="F2438" s="2" t="s">
        <v>1638</v>
      </c>
      <c r="G2438" s="5">
        <v>28</v>
      </c>
      <c r="H2438" s="5">
        <v>20.3</v>
      </c>
      <c r="I2438" s="5">
        <v>568.4</v>
      </c>
      <c r="J2438" s="5">
        <v>41653.35</v>
      </c>
      <c r="K2438" s="3" t="str" cm="1">
        <f t="array" ref="K2438">_xlfn.LET(_xlpm.d,UPPER(TRIM(CLEAN(SUBSTITUTE(F2438,CHAR(160),"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39" spans="2:11" hidden="1" x14ac:dyDescent="0.25">
      <c r="B2439" s="20">
        <v>45678</v>
      </c>
      <c r="C2439" s="2" t="s">
        <v>1</v>
      </c>
      <c r="D2439" s="2" t="s">
        <v>1685</v>
      </c>
      <c r="E2439" s="2" t="s">
        <v>61</v>
      </c>
      <c r="F2439" s="2" t="s">
        <v>1638</v>
      </c>
      <c r="G2439" s="5">
        <v>27</v>
      </c>
      <c r="H2439" s="5">
        <v>21.8</v>
      </c>
      <c r="I2439" s="5">
        <v>588.6</v>
      </c>
      <c r="J2439" s="5">
        <v>42241.95</v>
      </c>
      <c r="K2439" s="3" t="str" cm="1">
        <f t="array" ref="K2439">_xlfn.LET(_xlpm.d,UPPER(TRIM(CLEAN(SUBSTITUTE(F2439,CHAR(160),"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40" spans="2:11" hidden="1" x14ac:dyDescent="0.25">
      <c r="B2440" s="20">
        <v>45678</v>
      </c>
      <c r="C2440" s="2" t="s">
        <v>1</v>
      </c>
      <c r="D2440" s="2" t="s">
        <v>1686</v>
      </c>
      <c r="E2440" s="2" t="s">
        <v>50</v>
      </c>
      <c r="F2440" s="2" t="s">
        <v>1638</v>
      </c>
      <c r="G2440" s="5">
        <v>100</v>
      </c>
      <c r="H2440" s="5">
        <v>18.989999999999998</v>
      </c>
      <c r="I2440" s="5">
        <v>1899</v>
      </c>
      <c r="J2440" s="5">
        <v>44140.95</v>
      </c>
      <c r="K2440" s="3" t="str" cm="1">
        <f t="array" ref="K2440">_xlfn.LET(_xlpm.d,UPPER(TRIM(CLEAN(SUBSTITUTE(F2440,CHAR(160),"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41" spans="2:11" hidden="1" x14ac:dyDescent="0.25">
      <c r="B2441" s="20">
        <v>45679</v>
      </c>
      <c r="C2441" s="2" t="s">
        <v>1</v>
      </c>
      <c r="D2441" s="2" t="s">
        <v>1687</v>
      </c>
      <c r="E2441" s="2" t="s">
        <v>16</v>
      </c>
      <c r="F2441" s="2" t="s">
        <v>1638</v>
      </c>
      <c r="G2441" s="5">
        <v>60</v>
      </c>
      <c r="H2441" s="5">
        <v>21.8</v>
      </c>
      <c r="I2441" s="5">
        <v>1308</v>
      </c>
      <c r="J2441" s="5">
        <v>45448.95</v>
      </c>
      <c r="K2441" s="3" t="str" cm="1">
        <f t="array" ref="K2441">_xlfn.LET(_xlpm.d,UPPER(TRIM(CLEAN(SUBSTITUTE(F2441,CHAR(160),"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42" spans="2:11" hidden="1" x14ac:dyDescent="0.25">
      <c r="B2442" s="20">
        <v>45679</v>
      </c>
      <c r="C2442" s="2" t="s">
        <v>1</v>
      </c>
      <c r="D2442" s="2" t="s">
        <v>1687</v>
      </c>
      <c r="E2442" s="2" t="s">
        <v>16</v>
      </c>
      <c r="F2442" s="2" t="s">
        <v>1688</v>
      </c>
      <c r="G2442" s="5">
        <v>98</v>
      </c>
      <c r="H2442" s="5">
        <v>12.99</v>
      </c>
      <c r="I2442" s="5">
        <v>1273.02</v>
      </c>
      <c r="J2442" s="5">
        <v>46721.969999999994</v>
      </c>
      <c r="K2442" s="3" t="str" cm="1">
        <f t="array" ref="K2442">_xlfn.LET(_xlpm.d,UPPER(TRIM(CLEAN(SUBSTITUTE(F2442,CHAR(160),"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443" spans="2:11" hidden="1" x14ac:dyDescent="0.25">
      <c r="B2443" s="20">
        <v>45679</v>
      </c>
      <c r="C2443" s="2" t="s">
        <v>1</v>
      </c>
      <c r="D2443" s="2" t="s">
        <v>1689</v>
      </c>
      <c r="E2443" s="2" t="s">
        <v>1634</v>
      </c>
      <c r="F2443" s="2" t="s">
        <v>1638</v>
      </c>
      <c r="G2443" s="5">
        <v>20</v>
      </c>
      <c r="H2443" s="5">
        <v>18.850000000000001</v>
      </c>
      <c r="I2443" s="5">
        <v>377</v>
      </c>
      <c r="J2443" s="5">
        <v>47098.969999999994</v>
      </c>
      <c r="K2443" s="3" t="str" cm="1">
        <f t="array" ref="K2443">_xlfn.LET(_xlpm.d,UPPER(TRIM(CLEAN(SUBSTITUTE(F2443,CHAR(160),"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44" spans="2:11" hidden="1" x14ac:dyDescent="0.25">
      <c r="B2444" s="20">
        <v>45679</v>
      </c>
      <c r="C2444" s="2" t="s">
        <v>1</v>
      </c>
      <c r="D2444" s="2" t="s">
        <v>1690</v>
      </c>
      <c r="E2444" s="2" t="s">
        <v>6</v>
      </c>
      <c r="F2444" s="2" t="s">
        <v>1638</v>
      </c>
      <c r="G2444" s="5">
        <v>40</v>
      </c>
      <c r="H2444" s="5">
        <v>21.8</v>
      </c>
      <c r="I2444" s="5">
        <v>872</v>
      </c>
      <c r="J2444" s="5">
        <v>47970.969999999994</v>
      </c>
      <c r="K2444" s="3" t="str" cm="1">
        <f t="array" ref="K2444">_xlfn.LET(_xlpm.d,UPPER(TRIM(CLEAN(SUBSTITUTE(F2444,CHAR(160),"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45" spans="2:11" hidden="1" x14ac:dyDescent="0.25">
      <c r="B2445" s="20">
        <v>45679</v>
      </c>
      <c r="C2445" s="2" t="s">
        <v>1</v>
      </c>
      <c r="D2445" s="2" t="s">
        <v>1691</v>
      </c>
      <c r="E2445" s="2" t="s">
        <v>282</v>
      </c>
      <c r="F2445" s="2" t="s">
        <v>1638</v>
      </c>
      <c r="G2445" s="5">
        <v>28</v>
      </c>
      <c r="H2445" s="5">
        <v>20.3</v>
      </c>
      <c r="I2445" s="5">
        <v>568.4</v>
      </c>
      <c r="J2445" s="5">
        <v>48539.369999999995</v>
      </c>
      <c r="K2445" s="3" t="str" cm="1">
        <f t="array" ref="K2445">_xlfn.LET(_xlpm.d,UPPER(TRIM(CLEAN(SUBSTITUTE(F2445,CHAR(160),"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46" spans="2:11" hidden="1" x14ac:dyDescent="0.25">
      <c r="B2446" s="20">
        <v>45679</v>
      </c>
      <c r="C2446" s="2" t="s">
        <v>1</v>
      </c>
      <c r="D2446" s="2" t="s">
        <v>893</v>
      </c>
      <c r="E2446" s="2" t="s">
        <v>189</v>
      </c>
      <c r="F2446" s="2" t="s">
        <v>1638</v>
      </c>
      <c r="G2446" s="5">
        <v>35</v>
      </c>
      <c r="H2446" s="5">
        <v>20.3</v>
      </c>
      <c r="I2446" s="5">
        <v>710.5</v>
      </c>
      <c r="J2446" s="5">
        <v>49249.869999999995</v>
      </c>
      <c r="K2446" s="3" t="str" cm="1">
        <f t="array" ref="K2446">_xlfn.LET(_xlpm.d,UPPER(TRIM(CLEAN(SUBSTITUTE(F2446,CHAR(160),"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47" spans="2:11" hidden="1" x14ac:dyDescent="0.25">
      <c r="B2447" s="20">
        <v>45679</v>
      </c>
      <c r="C2447" s="2" t="s">
        <v>1</v>
      </c>
      <c r="D2447" s="2" t="s">
        <v>1692</v>
      </c>
      <c r="E2447" s="2" t="s">
        <v>730</v>
      </c>
      <c r="F2447" s="2" t="s">
        <v>1638</v>
      </c>
      <c r="G2447" s="5">
        <v>45</v>
      </c>
      <c r="H2447" s="5">
        <v>18.850000000000001</v>
      </c>
      <c r="I2447" s="5">
        <v>848.25</v>
      </c>
      <c r="J2447" s="5">
        <v>50098.119999999995</v>
      </c>
      <c r="K2447" s="3" t="str" cm="1">
        <f t="array" ref="K2447">_xlfn.LET(_xlpm.d,UPPER(TRIM(CLEAN(SUBSTITUTE(F2447,CHAR(160),"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48" spans="2:11" hidden="1" x14ac:dyDescent="0.25">
      <c r="B2448" s="20">
        <v>45679</v>
      </c>
      <c r="C2448" s="2" t="s">
        <v>1</v>
      </c>
      <c r="D2448" s="2" t="s">
        <v>1693</v>
      </c>
      <c r="E2448" s="2" t="s">
        <v>544</v>
      </c>
      <c r="F2448" s="2" t="s">
        <v>1638</v>
      </c>
      <c r="G2448" s="5">
        <v>20</v>
      </c>
      <c r="H2448" s="5">
        <v>18.850000000000001</v>
      </c>
      <c r="I2448" s="5">
        <v>377</v>
      </c>
      <c r="J2448" s="5">
        <v>50475.119999999995</v>
      </c>
      <c r="K2448" s="3" t="str" cm="1">
        <f t="array" ref="K2448">_xlfn.LET(_xlpm.d,UPPER(TRIM(CLEAN(SUBSTITUTE(F2448,CHAR(160),"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49" spans="2:11" hidden="1" x14ac:dyDescent="0.25">
      <c r="B2449" s="20">
        <v>45679</v>
      </c>
      <c r="C2449" s="2" t="s">
        <v>1</v>
      </c>
      <c r="D2449" s="2" t="s">
        <v>895</v>
      </c>
      <c r="E2449" s="2" t="s">
        <v>145</v>
      </c>
      <c r="F2449" s="2" t="s">
        <v>1638</v>
      </c>
      <c r="G2449" s="5">
        <v>6</v>
      </c>
      <c r="H2449" s="5">
        <v>20.3</v>
      </c>
      <c r="I2449" s="5">
        <v>121.8</v>
      </c>
      <c r="J2449" s="5">
        <v>50596.92</v>
      </c>
      <c r="K2449" s="3" t="str" cm="1">
        <f t="array" ref="K2449">_xlfn.LET(_xlpm.d,UPPER(TRIM(CLEAN(SUBSTITUTE(F2449,CHAR(160),"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50" spans="2:11" hidden="1" x14ac:dyDescent="0.25">
      <c r="B2450" s="20">
        <v>45679</v>
      </c>
      <c r="C2450" s="2" t="s">
        <v>1</v>
      </c>
      <c r="D2450" s="2" t="s">
        <v>1694</v>
      </c>
      <c r="E2450" s="2" t="s">
        <v>796</v>
      </c>
      <c r="F2450" s="2" t="s">
        <v>1638</v>
      </c>
      <c r="G2450" s="5">
        <v>24</v>
      </c>
      <c r="H2450" s="5">
        <v>21.8</v>
      </c>
      <c r="I2450" s="5">
        <v>523.20000000000005</v>
      </c>
      <c r="J2450" s="5">
        <v>51120.119999999995</v>
      </c>
      <c r="K2450" s="3" t="str" cm="1">
        <f t="array" ref="K2450">_xlfn.LET(_xlpm.d,UPPER(TRIM(CLEAN(SUBSTITUTE(F2450,CHAR(160),"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51" spans="2:11" hidden="1" x14ac:dyDescent="0.25">
      <c r="B2451" s="20">
        <v>45680</v>
      </c>
      <c r="C2451" s="2" t="s">
        <v>1</v>
      </c>
      <c r="D2451" s="2" t="s">
        <v>1695</v>
      </c>
      <c r="E2451" s="2" t="s">
        <v>254</v>
      </c>
      <c r="F2451" s="2" t="s">
        <v>1638</v>
      </c>
      <c r="G2451" s="5">
        <v>28</v>
      </c>
      <c r="H2451" s="5">
        <v>20.3</v>
      </c>
      <c r="I2451" s="5">
        <v>568.4</v>
      </c>
      <c r="J2451" s="5">
        <v>51688.52</v>
      </c>
      <c r="K2451" s="3" t="str" cm="1">
        <f t="array" ref="K2451">_xlfn.LET(_xlpm.d,UPPER(TRIM(CLEAN(SUBSTITUTE(F2451,CHAR(160),"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52" spans="2:11" hidden="1" x14ac:dyDescent="0.25">
      <c r="B2452" s="20">
        <v>45680</v>
      </c>
      <c r="C2452" s="2" t="s">
        <v>1</v>
      </c>
      <c r="D2452" s="2" t="s">
        <v>1696</v>
      </c>
      <c r="E2452" s="2" t="s">
        <v>268</v>
      </c>
      <c r="F2452" s="2" t="s">
        <v>1638</v>
      </c>
      <c r="G2452" s="5">
        <v>49</v>
      </c>
      <c r="H2452" s="5">
        <v>20.3</v>
      </c>
      <c r="I2452" s="5">
        <v>994.7</v>
      </c>
      <c r="J2452" s="5">
        <v>52683.219999999994</v>
      </c>
      <c r="K2452" s="3" t="str" cm="1">
        <f t="array" ref="K2452">_xlfn.LET(_xlpm.d,UPPER(TRIM(CLEAN(SUBSTITUTE(F2452,CHAR(160),"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53" spans="2:11" hidden="1" x14ac:dyDescent="0.25">
      <c r="B2453" s="20">
        <v>45680</v>
      </c>
      <c r="C2453" s="2" t="s">
        <v>1</v>
      </c>
      <c r="D2453" s="2" t="s">
        <v>897</v>
      </c>
      <c r="E2453" s="2" t="s">
        <v>151</v>
      </c>
      <c r="F2453" s="2" t="s">
        <v>1638</v>
      </c>
      <c r="G2453" s="5">
        <v>14</v>
      </c>
      <c r="H2453" s="5">
        <v>20.34</v>
      </c>
      <c r="I2453" s="5">
        <v>284.76</v>
      </c>
      <c r="J2453" s="5">
        <v>52967.979999999996</v>
      </c>
      <c r="K2453" s="3" t="str" cm="1">
        <f t="array" ref="K2453">_xlfn.LET(_xlpm.d,UPPER(TRIM(CLEAN(SUBSTITUTE(F2453,CHAR(160),"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54" spans="2:11" hidden="1" x14ac:dyDescent="0.25">
      <c r="B2454" s="20">
        <v>45681</v>
      </c>
      <c r="C2454" s="2" t="s">
        <v>1</v>
      </c>
      <c r="D2454" s="2" t="s">
        <v>900</v>
      </c>
      <c r="E2454" s="2" t="s">
        <v>243</v>
      </c>
      <c r="F2454" s="2" t="s">
        <v>1638</v>
      </c>
      <c r="G2454" s="5">
        <v>40</v>
      </c>
      <c r="H2454" s="5">
        <v>20.3</v>
      </c>
      <c r="I2454" s="5">
        <v>812</v>
      </c>
      <c r="J2454" s="5">
        <v>53779.979999999996</v>
      </c>
      <c r="K2454" s="3" t="str" cm="1">
        <f t="array" ref="K2454">_xlfn.LET(_xlpm.d,UPPER(TRIM(CLEAN(SUBSTITUTE(F2454,CHAR(160),"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55" spans="2:11" hidden="1" x14ac:dyDescent="0.25">
      <c r="B2455" s="20">
        <v>45681</v>
      </c>
      <c r="C2455" s="2" t="s">
        <v>1</v>
      </c>
      <c r="D2455" s="2" t="s">
        <v>757</v>
      </c>
      <c r="E2455" s="2" t="s">
        <v>43</v>
      </c>
      <c r="F2455" s="2" t="s">
        <v>1638</v>
      </c>
      <c r="G2455" s="5">
        <v>25</v>
      </c>
      <c r="H2455" s="5">
        <v>21.8</v>
      </c>
      <c r="I2455" s="5">
        <v>545</v>
      </c>
      <c r="J2455" s="5">
        <v>54324.979999999996</v>
      </c>
      <c r="K2455" s="3" t="str" cm="1">
        <f t="array" ref="K2455">_xlfn.LET(_xlpm.d,UPPER(TRIM(CLEAN(SUBSTITUTE(F2455,CHAR(160),"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56" spans="2:11" hidden="1" x14ac:dyDescent="0.25">
      <c r="B2456" s="20">
        <v>45681</v>
      </c>
      <c r="C2456" s="2" t="s">
        <v>1</v>
      </c>
      <c r="D2456" s="2" t="s">
        <v>1697</v>
      </c>
      <c r="E2456" s="2" t="s">
        <v>241</v>
      </c>
      <c r="F2456" s="2" t="s">
        <v>1638</v>
      </c>
      <c r="G2456" s="5">
        <v>60</v>
      </c>
      <c r="H2456" s="5">
        <v>20.3</v>
      </c>
      <c r="I2456" s="5">
        <v>1218</v>
      </c>
      <c r="J2456" s="5">
        <v>55542.979999999996</v>
      </c>
      <c r="K2456" s="3" t="str" cm="1">
        <f t="array" ref="K2456">_xlfn.LET(_xlpm.d,UPPER(TRIM(CLEAN(SUBSTITUTE(F2456,CHAR(160),"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57" spans="2:11" hidden="1" x14ac:dyDescent="0.25">
      <c r="B2457" s="20">
        <v>45685</v>
      </c>
      <c r="C2457" s="2" t="s">
        <v>1</v>
      </c>
      <c r="D2457" s="2" t="s">
        <v>1698</v>
      </c>
      <c r="E2457" s="2" t="s">
        <v>232</v>
      </c>
      <c r="F2457" s="2" t="s">
        <v>1638</v>
      </c>
      <c r="G2457" s="5">
        <v>21</v>
      </c>
      <c r="H2457" s="5">
        <v>20.3</v>
      </c>
      <c r="I2457" s="5">
        <v>426.3</v>
      </c>
      <c r="J2457" s="5">
        <v>55969.279999999999</v>
      </c>
      <c r="K2457" s="3" t="str" cm="1">
        <f t="array" ref="K2457">_xlfn.LET(_xlpm.d,UPPER(TRIM(CLEAN(SUBSTITUTE(F2457,CHAR(160),"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58" spans="2:11" hidden="1" x14ac:dyDescent="0.25">
      <c r="B2458" s="20">
        <v>45685</v>
      </c>
      <c r="C2458" s="2" t="s">
        <v>1</v>
      </c>
      <c r="D2458" s="2" t="s">
        <v>5</v>
      </c>
      <c r="E2458" s="2" t="s">
        <v>6</v>
      </c>
      <c r="F2458" s="2" t="s">
        <v>1638</v>
      </c>
      <c r="G2458" s="5">
        <v>30</v>
      </c>
      <c r="H2458" s="5">
        <v>21.8</v>
      </c>
      <c r="I2458" s="5">
        <v>654</v>
      </c>
      <c r="J2458" s="5">
        <v>56623.28</v>
      </c>
      <c r="K2458" s="3" t="str" cm="1">
        <f t="array" ref="K2458">_xlfn.LET(_xlpm.d,UPPER(TRIM(CLEAN(SUBSTITUTE(F2458,CHAR(160),"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59" spans="2:11" hidden="1" x14ac:dyDescent="0.25">
      <c r="B2459" s="20">
        <v>45685</v>
      </c>
      <c r="C2459" s="2" t="s">
        <v>1</v>
      </c>
      <c r="D2459" s="2" t="s">
        <v>1699</v>
      </c>
      <c r="E2459" s="2" t="s">
        <v>234</v>
      </c>
      <c r="F2459" s="2" t="s">
        <v>1638</v>
      </c>
      <c r="G2459" s="5">
        <v>14</v>
      </c>
      <c r="H2459" s="5">
        <v>20.3</v>
      </c>
      <c r="I2459" s="5">
        <v>284.2</v>
      </c>
      <c r="J2459" s="5">
        <v>56907.479999999996</v>
      </c>
      <c r="K2459" s="3" t="str" cm="1">
        <f t="array" ref="K2459">_xlfn.LET(_xlpm.d,UPPER(TRIM(CLEAN(SUBSTITUTE(F2459,CHAR(160),"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60" spans="2:11" hidden="1" x14ac:dyDescent="0.25">
      <c r="B2460" s="20">
        <v>45686</v>
      </c>
      <c r="C2460" s="2" t="s">
        <v>1</v>
      </c>
      <c r="D2460" s="2" t="s">
        <v>1700</v>
      </c>
      <c r="E2460" s="2" t="s">
        <v>1701</v>
      </c>
      <c r="F2460" s="2" t="s">
        <v>1638</v>
      </c>
      <c r="G2460" s="5">
        <v>32</v>
      </c>
      <c r="H2460" s="5">
        <v>18.850000000000001</v>
      </c>
      <c r="I2460" s="5">
        <v>603.20000000000005</v>
      </c>
      <c r="J2460" s="5">
        <v>57510.679999999993</v>
      </c>
      <c r="K2460" s="3" t="str" cm="1">
        <f t="array" ref="K2460">_xlfn.LET(_xlpm.d,UPPER(TRIM(CLEAN(SUBSTITUTE(F2460,CHAR(160),"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61" spans="2:11" hidden="1" x14ac:dyDescent="0.25">
      <c r="B2461" s="20">
        <v>45686</v>
      </c>
      <c r="C2461" s="2" t="s">
        <v>1</v>
      </c>
      <c r="D2461" s="2" t="s">
        <v>1702</v>
      </c>
      <c r="E2461" s="2" t="s">
        <v>1634</v>
      </c>
      <c r="F2461" s="2" t="s">
        <v>1638</v>
      </c>
      <c r="G2461" s="5">
        <v>30</v>
      </c>
      <c r="H2461" s="5">
        <v>18.850000000000001</v>
      </c>
      <c r="I2461" s="5">
        <v>565.5</v>
      </c>
      <c r="J2461" s="5">
        <v>58076.179999999993</v>
      </c>
      <c r="K2461" s="3" t="str" cm="1">
        <f t="array" ref="K2461">_xlfn.LET(_xlpm.d,UPPER(TRIM(CLEAN(SUBSTITUTE(F2461,CHAR(160),"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62" spans="2:11" hidden="1" x14ac:dyDescent="0.25">
      <c r="B2462" s="20">
        <v>45687</v>
      </c>
      <c r="C2462" s="2" t="s">
        <v>1</v>
      </c>
      <c r="D2462" s="2" t="s">
        <v>906</v>
      </c>
      <c r="E2462" s="2" t="s">
        <v>192</v>
      </c>
      <c r="F2462" s="2" t="s">
        <v>1638</v>
      </c>
      <c r="G2462" s="5">
        <v>20</v>
      </c>
      <c r="H2462" s="5">
        <v>20.3</v>
      </c>
      <c r="I2462" s="5">
        <v>406</v>
      </c>
      <c r="J2462" s="5">
        <v>58482.179999999993</v>
      </c>
      <c r="K2462" s="3" t="str" cm="1">
        <f t="array" ref="K2462">_xlfn.LET(_xlpm.d,UPPER(TRIM(CLEAN(SUBSTITUTE(F2462,CHAR(160),"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63" spans="2:11" hidden="1" x14ac:dyDescent="0.25">
      <c r="B2463" s="20">
        <v>45687</v>
      </c>
      <c r="C2463" s="2" t="s">
        <v>1</v>
      </c>
      <c r="D2463" s="2" t="s">
        <v>907</v>
      </c>
      <c r="E2463" s="2" t="s">
        <v>180</v>
      </c>
      <c r="F2463" s="2" t="s">
        <v>1638</v>
      </c>
      <c r="G2463" s="5">
        <v>30</v>
      </c>
      <c r="H2463" s="5">
        <v>20.3</v>
      </c>
      <c r="I2463" s="5">
        <v>609</v>
      </c>
      <c r="J2463" s="5">
        <v>59091.179999999993</v>
      </c>
      <c r="K2463" s="3" t="str" cm="1">
        <f t="array" ref="K2463">_xlfn.LET(_xlpm.d,UPPER(TRIM(CLEAN(SUBSTITUTE(F2463,CHAR(160),"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64" spans="2:11" hidden="1" x14ac:dyDescent="0.25">
      <c r="B2464" s="20">
        <v>45687</v>
      </c>
      <c r="C2464" s="2" t="s">
        <v>1</v>
      </c>
      <c r="D2464" s="2" t="s">
        <v>908</v>
      </c>
      <c r="E2464" s="2" t="s">
        <v>135</v>
      </c>
      <c r="F2464" s="2" t="s">
        <v>1638</v>
      </c>
      <c r="G2464" s="5">
        <v>30</v>
      </c>
      <c r="H2464" s="5">
        <v>20.3</v>
      </c>
      <c r="I2464" s="5">
        <v>609</v>
      </c>
      <c r="J2464" s="5">
        <v>59700.179999999993</v>
      </c>
      <c r="K2464" s="3" t="str" cm="1">
        <f t="array" ref="K2464">_xlfn.LET(_xlpm.d,UPPER(TRIM(CLEAN(SUBSTITUTE(F2464,CHAR(160),"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65" spans="2:11" hidden="1" x14ac:dyDescent="0.25">
      <c r="B2465" s="20">
        <v>45687</v>
      </c>
      <c r="C2465" s="2" t="s">
        <v>1</v>
      </c>
      <c r="D2465" s="2" t="s">
        <v>1703</v>
      </c>
      <c r="E2465" s="2" t="s">
        <v>248</v>
      </c>
      <c r="F2465" s="2" t="s">
        <v>1638</v>
      </c>
      <c r="G2465" s="5">
        <v>28</v>
      </c>
      <c r="H2465" s="5">
        <v>20.3</v>
      </c>
      <c r="I2465" s="5">
        <v>568.4</v>
      </c>
      <c r="J2465" s="5">
        <v>60268.579999999994</v>
      </c>
      <c r="K2465" s="3" t="str" cm="1">
        <f t="array" ref="K2465">_xlfn.LET(_xlpm.d,UPPER(TRIM(CLEAN(SUBSTITUTE(F2465,CHAR(160),"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66" spans="2:11" hidden="1" x14ac:dyDescent="0.25">
      <c r="B2466" s="20">
        <v>45688</v>
      </c>
      <c r="C2466" s="2" t="s">
        <v>1</v>
      </c>
      <c r="D2466" s="2" t="s">
        <v>1704</v>
      </c>
      <c r="E2466" s="2" t="s">
        <v>234</v>
      </c>
      <c r="F2466" s="2" t="s">
        <v>1638</v>
      </c>
      <c r="G2466" s="5">
        <v>14</v>
      </c>
      <c r="H2466" s="5">
        <v>20.3</v>
      </c>
      <c r="I2466" s="5">
        <v>284.2</v>
      </c>
      <c r="J2466" s="5">
        <v>60552.779999999992</v>
      </c>
      <c r="K2466" s="3" t="str" cm="1">
        <f t="array" ref="K2466">_xlfn.LET(_xlpm.d,UPPER(TRIM(CLEAN(SUBSTITUTE(F2466,CHAR(160),"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67" spans="2:11" hidden="1" x14ac:dyDescent="0.25">
      <c r="B2467" s="20">
        <v>45688</v>
      </c>
      <c r="C2467" s="2" t="s">
        <v>1</v>
      </c>
      <c r="D2467" s="2" t="s">
        <v>1705</v>
      </c>
      <c r="E2467" s="2" t="s">
        <v>238</v>
      </c>
      <c r="F2467" s="2" t="s">
        <v>1638</v>
      </c>
      <c r="G2467" s="5">
        <v>20</v>
      </c>
      <c r="H2467" s="5">
        <v>20.3</v>
      </c>
      <c r="I2467" s="5">
        <v>406</v>
      </c>
      <c r="J2467" s="5">
        <v>60958.779999999992</v>
      </c>
      <c r="K2467" s="3" t="str" cm="1">
        <f t="array" ref="K2467">_xlfn.LET(_xlpm.d,UPPER(TRIM(CLEAN(SUBSTITUTE(F2467,CHAR(160),"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68" spans="2:11" hidden="1" x14ac:dyDescent="0.25">
      <c r="B2468" s="20">
        <v>45689</v>
      </c>
      <c r="C2468" s="2" t="s">
        <v>1</v>
      </c>
      <c r="D2468" s="2" t="s">
        <v>1706</v>
      </c>
      <c r="E2468" s="2" t="s">
        <v>43</v>
      </c>
      <c r="F2468" s="2" t="s">
        <v>1638</v>
      </c>
      <c r="G2468" s="5">
        <v>5</v>
      </c>
      <c r="H2468" s="5">
        <v>21.8</v>
      </c>
      <c r="I2468" s="5">
        <v>109</v>
      </c>
      <c r="J2468" s="5">
        <v>61067.779999999992</v>
      </c>
      <c r="K2468" s="3" t="str" cm="1">
        <f t="array" ref="K2468">_xlfn.LET(_xlpm.d,UPPER(TRIM(CLEAN(SUBSTITUTE(F2468,CHAR(160),"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69" spans="2:11" hidden="1" x14ac:dyDescent="0.25">
      <c r="B2469" s="20">
        <v>45691</v>
      </c>
      <c r="C2469" s="2" t="s">
        <v>1</v>
      </c>
      <c r="D2469" s="2" t="s">
        <v>914</v>
      </c>
      <c r="E2469" s="2" t="s">
        <v>279</v>
      </c>
      <c r="F2469" s="2" t="s">
        <v>1638</v>
      </c>
      <c r="G2469" s="5">
        <v>32</v>
      </c>
      <c r="H2469" s="5">
        <v>20.3</v>
      </c>
      <c r="I2469" s="5">
        <v>649.6</v>
      </c>
      <c r="J2469" s="5">
        <v>61717.37999999999</v>
      </c>
      <c r="K2469" s="3" t="str" cm="1">
        <f t="array" ref="K2469">_xlfn.LET(_xlpm.d,UPPER(TRIM(CLEAN(SUBSTITUTE(F2469,CHAR(160),"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70" spans="2:11" hidden="1" x14ac:dyDescent="0.25">
      <c r="B2470" s="20">
        <v>45691</v>
      </c>
      <c r="C2470" s="2" t="s">
        <v>1</v>
      </c>
      <c r="D2470" s="2" t="s">
        <v>1707</v>
      </c>
      <c r="E2470" s="2" t="s">
        <v>807</v>
      </c>
      <c r="F2470" s="2" t="s">
        <v>1638</v>
      </c>
      <c r="G2470" s="5">
        <v>77</v>
      </c>
      <c r="H2470" s="5">
        <v>20.5</v>
      </c>
      <c r="I2470" s="5">
        <v>1578.5</v>
      </c>
      <c r="J2470" s="5">
        <v>63295.87999999999</v>
      </c>
      <c r="K2470" s="3" t="str" cm="1">
        <f t="array" ref="K2470">_xlfn.LET(_xlpm.d,UPPER(TRIM(CLEAN(SUBSTITUTE(F2470,CHAR(160),"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71" spans="2:11" hidden="1" x14ac:dyDescent="0.25">
      <c r="B2471" s="20">
        <v>45691</v>
      </c>
      <c r="C2471" s="2" t="s">
        <v>1</v>
      </c>
      <c r="D2471" s="2" t="s">
        <v>1708</v>
      </c>
      <c r="E2471" s="2" t="s">
        <v>248</v>
      </c>
      <c r="F2471" s="2" t="s">
        <v>1638</v>
      </c>
      <c r="G2471" s="5">
        <v>20</v>
      </c>
      <c r="H2471" s="5">
        <v>20.3</v>
      </c>
      <c r="I2471" s="5">
        <v>406</v>
      </c>
      <c r="J2471" s="5">
        <v>63701.87999999999</v>
      </c>
      <c r="K2471" s="3" t="str" cm="1">
        <f t="array" ref="K2471">_xlfn.LET(_xlpm.d,UPPER(TRIM(CLEAN(SUBSTITUTE(F2471,CHAR(160),"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72" spans="2:11" hidden="1" x14ac:dyDescent="0.25">
      <c r="B2472" s="20">
        <v>45692</v>
      </c>
      <c r="C2472" s="2" t="s">
        <v>1</v>
      </c>
      <c r="D2472" s="2" t="s">
        <v>1709</v>
      </c>
      <c r="E2472" s="2" t="s">
        <v>78</v>
      </c>
      <c r="F2472" s="2" t="s">
        <v>1638</v>
      </c>
      <c r="G2472" s="5">
        <v>40</v>
      </c>
      <c r="H2472" s="5">
        <v>20.3</v>
      </c>
      <c r="I2472" s="5">
        <v>812</v>
      </c>
      <c r="J2472" s="5">
        <v>64513.87999999999</v>
      </c>
      <c r="K2472" s="3" t="str" cm="1">
        <f t="array" ref="K2472">_xlfn.LET(_xlpm.d,UPPER(TRIM(CLEAN(SUBSTITUTE(F2472,CHAR(160),"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73" spans="2:11" hidden="1" x14ac:dyDescent="0.25">
      <c r="B2473" s="20">
        <v>45692</v>
      </c>
      <c r="C2473" s="2" t="s">
        <v>1</v>
      </c>
      <c r="D2473" s="2" t="s">
        <v>1710</v>
      </c>
      <c r="E2473" s="2" t="s">
        <v>143</v>
      </c>
      <c r="F2473" s="2" t="s">
        <v>1638</v>
      </c>
      <c r="G2473" s="5">
        <v>40</v>
      </c>
      <c r="H2473" s="5">
        <v>20.3</v>
      </c>
      <c r="I2473" s="5">
        <v>812</v>
      </c>
      <c r="J2473" s="5">
        <v>65325.87999999999</v>
      </c>
      <c r="K2473" s="3" t="str" cm="1">
        <f t="array" ref="K2473">_xlfn.LET(_xlpm.d,UPPER(TRIM(CLEAN(SUBSTITUTE(F2473,CHAR(160),"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74" spans="2:11" hidden="1" x14ac:dyDescent="0.25">
      <c r="B2474" s="20">
        <v>45692</v>
      </c>
      <c r="C2474" s="2" t="s">
        <v>1</v>
      </c>
      <c r="D2474" s="2" t="s">
        <v>1543</v>
      </c>
      <c r="E2474" s="2" t="s">
        <v>158</v>
      </c>
      <c r="F2474" s="2" t="s">
        <v>1638</v>
      </c>
      <c r="G2474" s="5">
        <v>32</v>
      </c>
      <c r="H2474" s="5">
        <v>20.3</v>
      </c>
      <c r="I2474" s="5">
        <v>649.6</v>
      </c>
      <c r="J2474" s="5">
        <v>65975.48</v>
      </c>
      <c r="K2474" s="3" t="str" cm="1">
        <f t="array" ref="K2474">_xlfn.LET(_xlpm.d,UPPER(TRIM(CLEAN(SUBSTITUTE(F2474,CHAR(160),"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75" spans="2:11" hidden="1" x14ac:dyDescent="0.25">
      <c r="B2475" s="20">
        <v>45692</v>
      </c>
      <c r="C2475" s="2" t="s">
        <v>1</v>
      </c>
      <c r="D2475" s="2" t="s">
        <v>1711</v>
      </c>
      <c r="E2475" s="2" t="s">
        <v>232</v>
      </c>
      <c r="F2475" s="2" t="s">
        <v>1638</v>
      </c>
      <c r="G2475" s="5">
        <v>20</v>
      </c>
      <c r="H2475" s="5">
        <v>20.3</v>
      </c>
      <c r="I2475" s="5">
        <v>406</v>
      </c>
      <c r="J2475" s="5">
        <v>66381.48</v>
      </c>
      <c r="K2475" s="3" t="str" cm="1">
        <f t="array" ref="K2475">_xlfn.LET(_xlpm.d,UPPER(TRIM(CLEAN(SUBSTITUTE(F2475,CHAR(160),"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76" spans="2:11" hidden="1" x14ac:dyDescent="0.25">
      <c r="B2476" s="20">
        <v>45692</v>
      </c>
      <c r="C2476" s="2" t="s">
        <v>1</v>
      </c>
      <c r="D2476" s="2" t="s">
        <v>1712</v>
      </c>
      <c r="E2476" s="2" t="s">
        <v>50</v>
      </c>
      <c r="F2476" s="2" t="s">
        <v>1638</v>
      </c>
      <c r="G2476" s="5">
        <v>70</v>
      </c>
      <c r="H2476" s="5">
        <v>18.989999999999998</v>
      </c>
      <c r="I2476" s="5">
        <v>1329.3</v>
      </c>
      <c r="J2476" s="5">
        <v>67710.78</v>
      </c>
      <c r="K2476" s="3" t="str" cm="1">
        <f t="array" ref="K2476">_xlfn.LET(_xlpm.d,UPPER(TRIM(CLEAN(SUBSTITUTE(F2476,CHAR(160),"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77" spans="2:11" hidden="1" x14ac:dyDescent="0.25">
      <c r="B2477" s="20">
        <v>45692</v>
      </c>
      <c r="C2477" s="2" t="s">
        <v>1</v>
      </c>
      <c r="D2477" s="2" t="s">
        <v>1713</v>
      </c>
      <c r="E2477" s="2" t="s">
        <v>165</v>
      </c>
      <c r="F2477" s="2" t="s">
        <v>1638</v>
      </c>
      <c r="G2477" s="5">
        <v>20</v>
      </c>
      <c r="H2477" s="5">
        <v>20.3</v>
      </c>
      <c r="I2477" s="5">
        <v>406</v>
      </c>
      <c r="J2477" s="5">
        <v>68116.78</v>
      </c>
      <c r="K2477" s="3" t="str" cm="1">
        <f t="array" ref="K2477">_xlfn.LET(_xlpm.d,UPPER(TRIM(CLEAN(SUBSTITUTE(F2477,CHAR(160),"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78" spans="2:11" hidden="1" x14ac:dyDescent="0.25">
      <c r="B2478" s="20">
        <v>45692</v>
      </c>
      <c r="C2478" s="2" t="s">
        <v>1</v>
      </c>
      <c r="D2478" s="2" t="s">
        <v>1714</v>
      </c>
      <c r="E2478" s="2" t="s">
        <v>61</v>
      </c>
      <c r="F2478" s="2" t="s">
        <v>1638</v>
      </c>
      <c r="G2478" s="5">
        <v>75</v>
      </c>
      <c r="H2478" s="5">
        <v>21.8</v>
      </c>
      <c r="I2478" s="5">
        <v>1635</v>
      </c>
      <c r="J2478" s="5">
        <v>69751.78</v>
      </c>
      <c r="K2478" s="3" t="str" cm="1">
        <f t="array" ref="K2478">_xlfn.LET(_xlpm.d,UPPER(TRIM(CLEAN(SUBSTITUTE(F2478,CHAR(160),"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79" spans="2:11" hidden="1" x14ac:dyDescent="0.25">
      <c r="B2479" s="20">
        <v>45692</v>
      </c>
      <c r="C2479" s="2" t="s">
        <v>1</v>
      </c>
      <c r="D2479" s="2" t="s">
        <v>916</v>
      </c>
      <c r="E2479" s="2" t="s">
        <v>266</v>
      </c>
      <c r="F2479" s="2" t="s">
        <v>1638</v>
      </c>
      <c r="G2479" s="5">
        <v>20</v>
      </c>
      <c r="H2479" s="5">
        <v>20.3</v>
      </c>
      <c r="I2479" s="5">
        <v>406</v>
      </c>
      <c r="J2479" s="5">
        <v>70157.78</v>
      </c>
      <c r="K2479" s="3" t="str" cm="1">
        <f t="array" ref="K2479">_xlfn.LET(_xlpm.d,UPPER(TRIM(CLEAN(SUBSTITUTE(F2479,CHAR(160),"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80" spans="2:11" hidden="1" x14ac:dyDescent="0.25">
      <c r="B2480" s="20">
        <v>45693</v>
      </c>
      <c r="C2480" s="2" t="s">
        <v>1</v>
      </c>
      <c r="D2480" s="2" t="s">
        <v>1570</v>
      </c>
      <c r="E2480" s="2" t="s">
        <v>189</v>
      </c>
      <c r="F2480" s="2" t="s">
        <v>1638</v>
      </c>
      <c r="G2480" s="5">
        <v>14</v>
      </c>
      <c r="H2480" s="5">
        <v>20.3</v>
      </c>
      <c r="I2480" s="5">
        <v>284.2</v>
      </c>
      <c r="J2480" s="5">
        <v>70441.98</v>
      </c>
      <c r="K2480" s="3" t="str" cm="1">
        <f t="array" ref="K2480">_xlfn.LET(_xlpm.d,UPPER(TRIM(CLEAN(SUBSTITUTE(F2480,CHAR(160),"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81" spans="2:11" hidden="1" x14ac:dyDescent="0.25">
      <c r="B2481" s="20">
        <v>45693</v>
      </c>
      <c r="C2481" s="2" t="s">
        <v>1</v>
      </c>
      <c r="D2481" s="2" t="s">
        <v>918</v>
      </c>
      <c r="E2481" s="2" t="s">
        <v>282</v>
      </c>
      <c r="F2481" s="2" t="s">
        <v>1638</v>
      </c>
      <c r="G2481" s="5">
        <v>14</v>
      </c>
      <c r="H2481" s="5">
        <v>20.3</v>
      </c>
      <c r="I2481" s="5">
        <v>284.2</v>
      </c>
      <c r="J2481" s="5">
        <v>70726.179999999993</v>
      </c>
      <c r="K2481" s="3" t="str" cm="1">
        <f t="array" ref="K2481">_xlfn.LET(_xlpm.d,UPPER(TRIM(CLEAN(SUBSTITUTE(F2481,CHAR(160),"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82" spans="2:11" hidden="1" x14ac:dyDescent="0.25">
      <c r="B2482" s="20">
        <v>45694</v>
      </c>
      <c r="C2482" s="2" t="s">
        <v>1</v>
      </c>
      <c r="D2482" s="2" t="s">
        <v>1715</v>
      </c>
      <c r="E2482" s="2" t="s">
        <v>1634</v>
      </c>
      <c r="F2482" s="2" t="s">
        <v>1638</v>
      </c>
      <c r="G2482" s="5">
        <v>10</v>
      </c>
      <c r="H2482" s="5">
        <v>18.850000000000001</v>
      </c>
      <c r="I2482" s="5">
        <v>188.5</v>
      </c>
      <c r="J2482" s="5">
        <v>70914.679999999993</v>
      </c>
      <c r="K2482" s="3" t="str" cm="1">
        <f t="array" ref="K2482">_xlfn.LET(_xlpm.d,UPPER(TRIM(CLEAN(SUBSTITUTE(F2482,CHAR(160),"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83" spans="2:11" hidden="1" x14ac:dyDescent="0.25">
      <c r="B2483" s="20">
        <v>45694</v>
      </c>
      <c r="C2483" s="2" t="s">
        <v>1</v>
      </c>
      <c r="D2483" s="2" t="s">
        <v>1615</v>
      </c>
      <c r="E2483" s="2" t="s">
        <v>254</v>
      </c>
      <c r="F2483" s="2" t="s">
        <v>1638</v>
      </c>
      <c r="G2483" s="5">
        <v>42</v>
      </c>
      <c r="H2483" s="5">
        <v>20.3</v>
      </c>
      <c r="I2483" s="5">
        <v>852.6</v>
      </c>
      <c r="J2483" s="5">
        <v>71767.28</v>
      </c>
      <c r="K2483" s="3" t="str" cm="1">
        <f t="array" ref="K2483">_xlfn.LET(_xlpm.d,UPPER(TRIM(CLEAN(SUBSTITUTE(F2483,CHAR(160),"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84" spans="2:11" hidden="1" x14ac:dyDescent="0.25">
      <c r="B2484" s="20">
        <v>45694</v>
      </c>
      <c r="C2484" s="2" t="s">
        <v>1</v>
      </c>
      <c r="D2484" s="2" t="s">
        <v>1373</v>
      </c>
      <c r="E2484" s="2" t="s">
        <v>248</v>
      </c>
      <c r="F2484" s="2" t="s">
        <v>1638</v>
      </c>
      <c r="G2484" s="5">
        <v>14</v>
      </c>
      <c r="H2484" s="5">
        <v>20.3</v>
      </c>
      <c r="I2484" s="5">
        <v>284.2</v>
      </c>
      <c r="J2484" s="5">
        <v>72051.48</v>
      </c>
      <c r="K2484" s="3" t="str" cm="1">
        <f t="array" ref="K2484">_xlfn.LET(_xlpm.d,UPPER(TRIM(CLEAN(SUBSTITUTE(F2484,CHAR(160),"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85" spans="2:11" hidden="1" x14ac:dyDescent="0.25">
      <c r="B2485" s="20">
        <v>45694</v>
      </c>
      <c r="C2485" s="2" t="s">
        <v>1</v>
      </c>
      <c r="D2485" s="2" t="s">
        <v>1716</v>
      </c>
      <c r="E2485" s="2" t="s">
        <v>3</v>
      </c>
      <c r="F2485" s="2" t="s">
        <v>1638</v>
      </c>
      <c r="G2485" s="5">
        <v>15</v>
      </c>
      <c r="H2485" s="5">
        <v>21.8</v>
      </c>
      <c r="I2485" s="5">
        <v>327</v>
      </c>
      <c r="J2485" s="5">
        <v>72378.48</v>
      </c>
      <c r="K2485" s="3" t="str" cm="1">
        <f t="array" ref="K2485">_xlfn.LET(_xlpm.d,UPPER(TRIM(CLEAN(SUBSTITUTE(F2485,CHAR(160),"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86" spans="2:11" hidden="1" x14ac:dyDescent="0.25">
      <c r="B2486" s="20">
        <v>45695</v>
      </c>
      <c r="C2486" s="2" t="s">
        <v>1</v>
      </c>
      <c r="D2486" s="2" t="s">
        <v>1375</v>
      </c>
      <c r="E2486" s="2" t="s">
        <v>154</v>
      </c>
      <c r="F2486" s="2" t="s">
        <v>1638</v>
      </c>
      <c r="G2486" s="5">
        <v>30</v>
      </c>
      <c r="H2486" s="5">
        <v>20.3</v>
      </c>
      <c r="I2486" s="5">
        <v>609</v>
      </c>
      <c r="J2486" s="5">
        <v>72987.48</v>
      </c>
      <c r="K2486" s="3" t="str" cm="1">
        <f t="array" ref="K2486">_xlfn.LET(_xlpm.d,UPPER(TRIM(CLEAN(SUBSTITUTE(F2486,CHAR(160),"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87" spans="2:11" hidden="1" x14ac:dyDescent="0.25">
      <c r="B2487" s="20">
        <v>45695</v>
      </c>
      <c r="C2487" s="2" t="s">
        <v>1</v>
      </c>
      <c r="D2487" s="2" t="s">
        <v>1717</v>
      </c>
      <c r="E2487" s="2" t="s">
        <v>232</v>
      </c>
      <c r="F2487" s="2" t="s">
        <v>1638</v>
      </c>
      <c r="G2487" s="5">
        <v>14</v>
      </c>
      <c r="H2487" s="5">
        <v>20.3</v>
      </c>
      <c r="I2487" s="5">
        <v>284.2</v>
      </c>
      <c r="J2487" s="5">
        <v>73271.679999999993</v>
      </c>
      <c r="K2487" s="3" t="str" cm="1">
        <f t="array" ref="K2487">_xlfn.LET(_xlpm.d,UPPER(TRIM(CLEAN(SUBSTITUTE(F2487,CHAR(160),"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88" spans="2:11" hidden="1" x14ac:dyDescent="0.25">
      <c r="B2488" s="20">
        <v>45695</v>
      </c>
      <c r="C2488" s="2" t="s">
        <v>1</v>
      </c>
      <c r="D2488" s="2" t="s">
        <v>488</v>
      </c>
      <c r="E2488" s="2" t="s">
        <v>241</v>
      </c>
      <c r="F2488" s="2" t="s">
        <v>1638</v>
      </c>
      <c r="G2488" s="5">
        <v>36</v>
      </c>
      <c r="H2488" s="5">
        <v>20.3</v>
      </c>
      <c r="I2488" s="5">
        <v>730.8</v>
      </c>
      <c r="J2488" s="5">
        <v>74002.48</v>
      </c>
      <c r="K2488" s="3" t="str" cm="1">
        <f t="array" ref="K2488">_xlfn.LET(_xlpm.d,UPPER(TRIM(CLEAN(SUBSTITUTE(F2488,CHAR(160),"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89" spans="2:11" hidden="1" x14ac:dyDescent="0.25">
      <c r="B2489" s="20">
        <v>45695</v>
      </c>
      <c r="C2489" s="2" t="s">
        <v>1</v>
      </c>
      <c r="D2489" s="2" t="s">
        <v>1718</v>
      </c>
      <c r="E2489" s="2" t="s">
        <v>243</v>
      </c>
      <c r="F2489" s="2" t="s">
        <v>1638</v>
      </c>
      <c r="G2489" s="5">
        <v>20</v>
      </c>
      <c r="H2489" s="5">
        <v>20.3</v>
      </c>
      <c r="I2489" s="5">
        <v>406</v>
      </c>
      <c r="J2489" s="5">
        <v>74408.479999999996</v>
      </c>
      <c r="K2489" s="3" t="str" cm="1">
        <f t="array" ref="K2489">_xlfn.LET(_xlpm.d,UPPER(TRIM(CLEAN(SUBSTITUTE(F2489,CHAR(160),"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90" spans="2:11" hidden="1" x14ac:dyDescent="0.25">
      <c r="B2490" s="20">
        <v>45695</v>
      </c>
      <c r="C2490" s="2" t="s">
        <v>1</v>
      </c>
      <c r="D2490" s="2" t="s">
        <v>1719</v>
      </c>
      <c r="E2490" s="2" t="s">
        <v>195</v>
      </c>
      <c r="F2490" s="2" t="s">
        <v>1638</v>
      </c>
      <c r="G2490" s="5">
        <v>50</v>
      </c>
      <c r="H2490" s="5">
        <v>20.3</v>
      </c>
      <c r="I2490" s="5">
        <v>1015</v>
      </c>
      <c r="J2490" s="5">
        <v>75423.48</v>
      </c>
      <c r="K2490" s="3" t="str" cm="1">
        <f t="array" ref="K2490">_xlfn.LET(_xlpm.d,UPPER(TRIM(CLEAN(SUBSTITUTE(F2490,CHAR(160),"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91" spans="2:11" hidden="1" x14ac:dyDescent="0.25">
      <c r="B2491" s="20">
        <v>45695</v>
      </c>
      <c r="C2491" s="2" t="s">
        <v>1</v>
      </c>
      <c r="D2491" s="2" t="s">
        <v>1720</v>
      </c>
      <c r="E2491" s="2" t="s">
        <v>78</v>
      </c>
      <c r="F2491" s="2" t="s">
        <v>1638</v>
      </c>
      <c r="G2491" s="5">
        <v>14</v>
      </c>
      <c r="H2491" s="5">
        <v>20.3</v>
      </c>
      <c r="I2491" s="5">
        <v>284.2</v>
      </c>
      <c r="J2491" s="5">
        <v>75707.679999999993</v>
      </c>
      <c r="K2491" s="3" t="str" cm="1">
        <f t="array" ref="K2491">_xlfn.LET(_xlpm.d,UPPER(TRIM(CLEAN(SUBSTITUTE(F2491,CHAR(160),"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92" spans="2:11" hidden="1" x14ac:dyDescent="0.25">
      <c r="B2492" s="20">
        <v>45695</v>
      </c>
      <c r="C2492" s="2" t="s">
        <v>1</v>
      </c>
      <c r="D2492" s="2" t="s">
        <v>1721</v>
      </c>
      <c r="E2492" s="2" t="s">
        <v>43</v>
      </c>
      <c r="F2492" s="2" t="s">
        <v>1638</v>
      </c>
      <c r="G2492" s="5">
        <v>10</v>
      </c>
      <c r="H2492" s="5">
        <v>21.8</v>
      </c>
      <c r="I2492" s="5">
        <v>218</v>
      </c>
      <c r="J2492" s="5">
        <v>75925.679999999993</v>
      </c>
      <c r="K2492" s="3" t="str" cm="1">
        <f t="array" ref="K2492">_xlfn.LET(_xlpm.d,UPPER(TRIM(CLEAN(SUBSTITUTE(F2492,CHAR(160),"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93" spans="2:11" hidden="1" x14ac:dyDescent="0.25">
      <c r="B2493" s="20">
        <v>45695</v>
      </c>
      <c r="C2493" s="2" t="s">
        <v>1</v>
      </c>
      <c r="D2493" s="2" t="s">
        <v>1722</v>
      </c>
      <c r="E2493" s="2" t="s">
        <v>234</v>
      </c>
      <c r="F2493" s="2" t="s">
        <v>1638</v>
      </c>
      <c r="G2493" s="5">
        <v>20</v>
      </c>
      <c r="H2493" s="5">
        <v>20.3</v>
      </c>
      <c r="I2493" s="5">
        <v>406</v>
      </c>
      <c r="J2493" s="5">
        <v>76331.679999999993</v>
      </c>
      <c r="K2493" s="3" t="str" cm="1">
        <f t="array" ref="K2493">_xlfn.LET(_xlpm.d,UPPER(TRIM(CLEAN(SUBSTITUTE(F2493,CHAR(160),"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94" spans="2:11" hidden="1" x14ac:dyDescent="0.25">
      <c r="B2494" s="20">
        <v>45695</v>
      </c>
      <c r="C2494" s="2" t="s">
        <v>1</v>
      </c>
      <c r="D2494" s="2" t="s">
        <v>1723</v>
      </c>
      <c r="E2494" s="2" t="s">
        <v>197</v>
      </c>
      <c r="F2494" s="2" t="s">
        <v>1638</v>
      </c>
      <c r="G2494" s="5">
        <v>45</v>
      </c>
      <c r="H2494" s="5">
        <v>20.3</v>
      </c>
      <c r="I2494" s="5">
        <v>913.5</v>
      </c>
      <c r="J2494" s="5">
        <v>77245.179999999993</v>
      </c>
      <c r="K2494" s="3" t="str" cm="1">
        <f t="array" ref="K2494">_xlfn.LET(_xlpm.d,UPPER(TRIM(CLEAN(SUBSTITUTE(F2494,CHAR(160),"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95" spans="2:11" hidden="1" x14ac:dyDescent="0.25">
      <c r="B2495" s="20">
        <v>45695</v>
      </c>
      <c r="C2495" s="2" t="s">
        <v>1</v>
      </c>
      <c r="D2495" s="2" t="s">
        <v>1724</v>
      </c>
      <c r="E2495" s="2" t="s">
        <v>224</v>
      </c>
      <c r="F2495" s="2" t="s">
        <v>1638</v>
      </c>
      <c r="G2495" s="5">
        <v>40</v>
      </c>
      <c r="H2495" s="5">
        <v>20.3</v>
      </c>
      <c r="I2495" s="5">
        <v>812</v>
      </c>
      <c r="J2495" s="5">
        <v>78057.179999999993</v>
      </c>
      <c r="K2495" s="3" t="str" cm="1">
        <f t="array" ref="K2495">_xlfn.LET(_xlpm.d,UPPER(TRIM(CLEAN(SUBSTITUTE(F2495,CHAR(160),"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96" spans="2:11" hidden="1" x14ac:dyDescent="0.25">
      <c r="B2496" s="20">
        <v>45695</v>
      </c>
      <c r="C2496" s="2" t="s">
        <v>1</v>
      </c>
      <c r="D2496" s="2" t="s">
        <v>1725</v>
      </c>
      <c r="E2496" s="2" t="s">
        <v>1726</v>
      </c>
      <c r="F2496" s="2" t="s">
        <v>1638</v>
      </c>
      <c r="G2496" s="5">
        <v>35</v>
      </c>
      <c r="H2496" s="5">
        <v>21.8</v>
      </c>
      <c r="I2496" s="5">
        <v>763</v>
      </c>
      <c r="J2496" s="5">
        <v>78820.179999999993</v>
      </c>
      <c r="K2496" s="3" t="str" cm="1">
        <f t="array" ref="K2496">_xlfn.LET(_xlpm.d,UPPER(TRIM(CLEAN(SUBSTITUTE(F2496,CHAR(160),"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97" spans="2:11" hidden="1" x14ac:dyDescent="0.25">
      <c r="B2497" s="20">
        <v>45698</v>
      </c>
      <c r="C2497" s="2" t="s">
        <v>1</v>
      </c>
      <c r="D2497" s="2" t="s">
        <v>1727</v>
      </c>
      <c r="E2497" s="2" t="s">
        <v>248</v>
      </c>
      <c r="F2497" s="2" t="s">
        <v>1638</v>
      </c>
      <c r="G2497" s="5">
        <v>28</v>
      </c>
      <c r="H2497" s="5">
        <v>20.3</v>
      </c>
      <c r="I2497" s="5">
        <v>568.4</v>
      </c>
      <c r="J2497" s="5">
        <v>79388.579999999987</v>
      </c>
      <c r="K2497" s="3" t="str" cm="1">
        <f t="array" ref="K2497">_xlfn.LET(_xlpm.d,UPPER(TRIM(CLEAN(SUBSTITUTE(F2497,CHAR(160),"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98" spans="2:11" hidden="1" x14ac:dyDescent="0.25">
      <c r="B2498" s="20">
        <v>45698</v>
      </c>
      <c r="C2498" s="2" t="s">
        <v>1</v>
      </c>
      <c r="D2498" s="2" t="s">
        <v>1728</v>
      </c>
      <c r="E2498" s="2" t="s">
        <v>254</v>
      </c>
      <c r="F2498" s="2" t="s">
        <v>1638</v>
      </c>
      <c r="G2498" s="5">
        <v>28</v>
      </c>
      <c r="H2498" s="5">
        <v>20.3</v>
      </c>
      <c r="I2498" s="5">
        <v>568.4</v>
      </c>
      <c r="J2498" s="5">
        <v>79956.979999999981</v>
      </c>
      <c r="K2498" s="3" t="str" cm="1">
        <f t="array" ref="K2498">_xlfn.LET(_xlpm.d,UPPER(TRIM(CLEAN(SUBSTITUTE(F2498,CHAR(160),"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499" spans="2:11" hidden="1" x14ac:dyDescent="0.25">
      <c r="B2499" s="20">
        <v>45699</v>
      </c>
      <c r="C2499" s="2" t="s">
        <v>1</v>
      </c>
      <c r="D2499" s="2" t="s">
        <v>1729</v>
      </c>
      <c r="E2499" s="2" t="s">
        <v>165</v>
      </c>
      <c r="F2499" s="2" t="s">
        <v>1638</v>
      </c>
      <c r="G2499" s="5">
        <v>14</v>
      </c>
      <c r="H2499" s="5">
        <v>20.3</v>
      </c>
      <c r="I2499" s="5">
        <v>284.2</v>
      </c>
      <c r="J2499" s="5">
        <v>80241.179999999978</v>
      </c>
      <c r="K2499" s="3" t="str" cm="1">
        <f t="array" ref="K2499">_xlfn.LET(_xlpm.d,UPPER(TRIM(CLEAN(SUBSTITUTE(F2499,CHAR(160),"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00" spans="2:11" hidden="1" x14ac:dyDescent="0.25">
      <c r="B2500" s="20">
        <v>45699</v>
      </c>
      <c r="C2500" s="2" t="s">
        <v>1</v>
      </c>
      <c r="D2500" s="2" t="s">
        <v>1730</v>
      </c>
      <c r="E2500" s="2" t="s">
        <v>232</v>
      </c>
      <c r="F2500" s="2" t="s">
        <v>1638</v>
      </c>
      <c r="G2500" s="5">
        <v>14</v>
      </c>
      <c r="H2500" s="5">
        <v>20.3</v>
      </c>
      <c r="I2500" s="5">
        <v>284.2</v>
      </c>
      <c r="J2500" s="5">
        <v>80525.379999999976</v>
      </c>
      <c r="K2500" s="3" t="str" cm="1">
        <f t="array" ref="K2500">_xlfn.LET(_xlpm.d,UPPER(TRIM(CLEAN(SUBSTITUTE(F2500,CHAR(160),"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01" spans="2:11" hidden="1" x14ac:dyDescent="0.25">
      <c r="B2501" s="20">
        <v>45699</v>
      </c>
      <c r="C2501" s="2" t="s">
        <v>1</v>
      </c>
      <c r="D2501" s="2" t="s">
        <v>1731</v>
      </c>
      <c r="E2501" s="2" t="s">
        <v>78</v>
      </c>
      <c r="F2501" s="2" t="s">
        <v>1638</v>
      </c>
      <c r="G2501" s="5">
        <v>28</v>
      </c>
      <c r="H2501" s="5">
        <v>20.3</v>
      </c>
      <c r="I2501" s="5">
        <v>568.4</v>
      </c>
      <c r="J2501" s="5">
        <v>81093.77999999997</v>
      </c>
      <c r="K2501" s="3" t="str" cm="1">
        <f t="array" ref="K2501">_xlfn.LET(_xlpm.d,UPPER(TRIM(CLEAN(SUBSTITUTE(F2501,CHAR(160),"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02" spans="2:11" hidden="1" x14ac:dyDescent="0.25">
      <c r="B2502" s="20">
        <v>45699</v>
      </c>
      <c r="C2502" s="2" t="s">
        <v>1</v>
      </c>
      <c r="D2502" s="2" t="s">
        <v>1732</v>
      </c>
      <c r="E2502" s="2" t="s">
        <v>186</v>
      </c>
      <c r="F2502" s="2" t="s">
        <v>1638</v>
      </c>
      <c r="G2502" s="5">
        <v>28</v>
      </c>
      <c r="H2502" s="5">
        <v>20.3</v>
      </c>
      <c r="I2502" s="5">
        <v>568.4</v>
      </c>
      <c r="J2502" s="5">
        <v>81662.179999999964</v>
      </c>
      <c r="K2502" s="3" t="str" cm="1">
        <f t="array" ref="K2502">_xlfn.LET(_xlpm.d,UPPER(TRIM(CLEAN(SUBSTITUTE(F2502,CHAR(160),"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03" spans="2:11" hidden="1" x14ac:dyDescent="0.25">
      <c r="B2503" s="20">
        <v>45699</v>
      </c>
      <c r="C2503" s="2" t="s">
        <v>1</v>
      </c>
      <c r="D2503" s="2" t="s">
        <v>923</v>
      </c>
      <c r="E2503" s="2" t="s">
        <v>234</v>
      </c>
      <c r="F2503" s="2" t="s">
        <v>1638</v>
      </c>
      <c r="G2503" s="5">
        <v>28</v>
      </c>
      <c r="H2503" s="5">
        <v>20.3</v>
      </c>
      <c r="I2503" s="5">
        <v>568.4</v>
      </c>
      <c r="J2503" s="5">
        <v>82230.579999999958</v>
      </c>
      <c r="K2503" s="3" t="str" cm="1">
        <f t="array" ref="K2503">_xlfn.LET(_xlpm.d,UPPER(TRIM(CLEAN(SUBSTITUTE(F2503,CHAR(160),"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04" spans="2:11" hidden="1" x14ac:dyDescent="0.25">
      <c r="B2504" s="20">
        <v>45699</v>
      </c>
      <c r="C2504" s="2" t="s">
        <v>1</v>
      </c>
      <c r="D2504" s="2" t="s">
        <v>1733</v>
      </c>
      <c r="E2504" s="2" t="s">
        <v>6</v>
      </c>
      <c r="F2504" s="2" t="s">
        <v>1638</v>
      </c>
      <c r="G2504" s="5">
        <v>10</v>
      </c>
      <c r="H2504" s="5">
        <v>21.8</v>
      </c>
      <c r="I2504" s="5">
        <v>218</v>
      </c>
      <c r="J2504" s="5">
        <v>82448.579999999958</v>
      </c>
      <c r="K2504" s="3" t="str" cm="1">
        <f t="array" ref="K2504">_xlfn.LET(_xlpm.d,UPPER(TRIM(CLEAN(SUBSTITUTE(F2504,CHAR(160),"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05" spans="2:11" hidden="1" x14ac:dyDescent="0.25">
      <c r="B2505" s="20">
        <v>45699</v>
      </c>
      <c r="C2505" s="2" t="s">
        <v>1</v>
      </c>
      <c r="D2505" s="2" t="s">
        <v>1734</v>
      </c>
      <c r="E2505" s="2" t="s">
        <v>1735</v>
      </c>
      <c r="F2505" s="2" t="s">
        <v>1638</v>
      </c>
      <c r="G2505" s="5">
        <v>49</v>
      </c>
      <c r="H2505" s="5">
        <v>21.8</v>
      </c>
      <c r="I2505" s="5">
        <v>1068.2</v>
      </c>
      <c r="J2505" s="5">
        <v>83516.779999999955</v>
      </c>
      <c r="K2505" s="3" t="str" cm="1">
        <f t="array" ref="K2505">_xlfn.LET(_xlpm.d,UPPER(TRIM(CLEAN(SUBSTITUTE(F2505,CHAR(160),"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06" spans="2:11" hidden="1" x14ac:dyDescent="0.25">
      <c r="B2506" s="20">
        <v>45699</v>
      </c>
      <c r="C2506" s="2" t="s">
        <v>1</v>
      </c>
      <c r="D2506" s="2" t="s">
        <v>1736</v>
      </c>
      <c r="E2506" s="2" t="s">
        <v>50</v>
      </c>
      <c r="F2506" s="2" t="s">
        <v>1638</v>
      </c>
      <c r="G2506" s="5">
        <v>60</v>
      </c>
      <c r="H2506" s="5">
        <v>18.989999999999998</v>
      </c>
      <c r="I2506" s="5">
        <v>1139.4000000000001</v>
      </c>
      <c r="J2506" s="5">
        <v>84656.179999999949</v>
      </c>
      <c r="K2506" s="3" t="str" cm="1">
        <f t="array" ref="K2506">_xlfn.LET(_xlpm.d,UPPER(TRIM(CLEAN(SUBSTITUTE(F2506,CHAR(160),"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07" spans="2:11" hidden="1" x14ac:dyDescent="0.25">
      <c r="B2507" s="20">
        <v>45700</v>
      </c>
      <c r="C2507" s="2" t="s">
        <v>1</v>
      </c>
      <c r="D2507" s="2" t="s">
        <v>1737</v>
      </c>
      <c r="E2507" s="2" t="s">
        <v>189</v>
      </c>
      <c r="F2507" s="2" t="s">
        <v>1638</v>
      </c>
      <c r="G2507" s="5">
        <v>15</v>
      </c>
      <c r="H2507" s="5">
        <v>20.3</v>
      </c>
      <c r="I2507" s="5">
        <v>304.5</v>
      </c>
      <c r="J2507" s="5">
        <v>84960.679999999949</v>
      </c>
      <c r="K2507" s="3" t="str" cm="1">
        <f t="array" ref="K2507">_xlfn.LET(_xlpm.d,UPPER(TRIM(CLEAN(SUBSTITUTE(F2507,CHAR(160),"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08" spans="2:11" hidden="1" x14ac:dyDescent="0.25">
      <c r="B2508" s="20">
        <v>45700</v>
      </c>
      <c r="C2508" s="2" t="s">
        <v>1</v>
      </c>
      <c r="D2508" s="2" t="s">
        <v>1738</v>
      </c>
      <c r="E2508" s="2" t="s">
        <v>282</v>
      </c>
      <c r="F2508" s="2" t="s">
        <v>1638</v>
      </c>
      <c r="G2508" s="5">
        <v>21</v>
      </c>
      <c r="H2508" s="5">
        <v>20.3</v>
      </c>
      <c r="I2508" s="5">
        <v>426.3</v>
      </c>
      <c r="J2508" s="5">
        <v>85386.979999999952</v>
      </c>
      <c r="K2508" s="3" t="str" cm="1">
        <f t="array" ref="K2508">_xlfn.LET(_xlpm.d,UPPER(TRIM(CLEAN(SUBSTITUTE(F2508,CHAR(160),"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09" spans="2:11" hidden="1" x14ac:dyDescent="0.25">
      <c r="B2509" s="20">
        <v>45700</v>
      </c>
      <c r="C2509" s="2" t="s">
        <v>1</v>
      </c>
      <c r="D2509" s="2" t="s">
        <v>1380</v>
      </c>
      <c r="E2509" s="2" t="s">
        <v>149</v>
      </c>
      <c r="F2509" s="2" t="s">
        <v>1638</v>
      </c>
      <c r="G2509" s="5">
        <v>12</v>
      </c>
      <c r="H2509" s="5">
        <v>20.3</v>
      </c>
      <c r="I2509" s="5">
        <v>243.6</v>
      </c>
      <c r="J2509" s="5">
        <v>85630.579999999958</v>
      </c>
      <c r="K2509" s="3" t="str" cm="1">
        <f t="array" ref="K2509">_xlfn.LET(_xlpm.d,UPPER(TRIM(CLEAN(SUBSTITUTE(F2509,CHAR(160),"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10" spans="2:11" hidden="1" x14ac:dyDescent="0.25">
      <c r="B2510" s="20">
        <v>45700</v>
      </c>
      <c r="C2510" s="2" t="s">
        <v>1</v>
      </c>
      <c r="D2510" s="2" t="s">
        <v>1739</v>
      </c>
      <c r="E2510" s="2" t="s">
        <v>145</v>
      </c>
      <c r="F2510" s="2" t="s">
        <v>1638</v>
      </c>
      <c r="G2510" s="5">
        <v>26</v>
      </c>
      <c r="H2510" s="5">
        <v>20.3</v>
      </c>
      <c r="I2510" s="5">
        <v>527.79999999999995</v>
      </c>
      <c r="J2510" s="5">
        <v>86158.379999999961</v>
      </c>
      <c r="K2510" s="3" t="str" cm="1">
        <f t="array" ref="K2510">_xlfn.LET(_xlpm.d,UPPER(TRIM(CLEAN(SUBSTITUTE(F2510,CHAR(160),"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11" spans="2:11" hidden="1" x14ac:dyDescent="0.25">
      <c r="B2511" s="20">
        <v>45700</v>
      </c>
      <c r="C2511" s="2" t="s">
        <v>1</v>
      </c>
      <c r="D2511" s="2" t="s">
        <v>1740</v>
      </c>
      <c r="E2511" s="2" t="s">
        <v>544</v>
      </c>
      <c r="F2511" s="2" t="s">
        <v>1638</v>
      </c>
      <c r="G2511" s="5">
        <v>40</v>
      </c>
      <c r="H2511" s="5">
        <v>18.850000000000001</v>
      </c>
      <c r="I2511" s="5">
        <v>754</v>
      </c>
      <c r="J2511" s="5">
        <v>86912.379999999961</v>
      </c>
      <c r="K2511" s="3" t="str" cm="1">
        <f t="array" ref="K2511">_xlfn.LET(_xlpm.d,UPPER(TRIM(CLEAN(SUBSTITUTE(F2511,CHAR(160),"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12" spans="2:11" hidden="1" x14ac:dyDescent="0.25">
      <c r="B2512" s="20">
        <v>45700</v>
      </c>
      <c r="C2512" s="2" t="s">
        <v>1</v>
      </c>
      <c r="D2512" s="2" t="s">
        <v>1741</v>
      </c>
      <c r="E2512" s="2" t="s">
        <v>730</v>
      </c>
      <c r="F2512" s="2" t="s">
        <v>1638</v>
      </c>
      <c r="G2512" s="5">
        <v>75</v>
      </c>
      <c r="H2512" s="5">
        <v>18.850000000000001</v>
      </c>
      <c r="I2512" s="5">
        <v>1413.75</v>
      </c>
      <c r="J2512" s="5">
        <v>88326.129999999961</v>
      </c>
      <c r="K2512" s="3" t="str" cm="1">
        <f t="array" ref="K2512">_xlfn.LET(_xlpm.d,UPPER(TRIM(CLEAN(SUBSTITUTE(F2512,CHAR(160),"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13" spans="2:11" hidden="1" x14ac:dyDescent="0.25">
      <c r="B2513" s="20">
        <v>45700</v>
      </c>
      <c r="C2513" s="2" t="s">
        <v>1</v>
      </c>
      <c r="D2513" s="2" t="s">
        <v>1742</v>
      </c>
      <c r="E2513" s="2" t="s">
        <v>16</v>
      </c>
      <c r="F2513" s="2" t="s">
        <v>1743</v>
      </c>
      <c r="G2513" s="5">
        <v>20</v>
      </c>
      <c r="H2513" s="5">
        <v>12.99</v>
      </c>
      <c r="I2513" s="5">
        <v>259.8</v>
      </c>
      <c r="J2513" s="5">
        <v>88585.929999999964</v>
      </c>
      <c r="K2513" s="3" t="str" cm="1">
        <f t="array" ref="K2513">_xlfn.LET(_xlpm.d,UPPER(TRIM(CLEAN(SUBSTITUTE(F2513,CHAR(160),"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514" spans="2:11" hidden="1" x14ac:dyDescent="0.25">
      <c r="B2514" s="20">
        <v>45700</v>
      </c>
      <c r="C2514" s="2" t="s">
        <v>1</v>
      </c>
      <c r="D2514" s="2" t="s">
        <v>1742</v>
      </c>
      <c r="E2514" s="2" t="s">
        <v>16</v>
      </c>
      <c r="F2514" s="2" t="s">
        <v>1638</v>
      </c>
      <c r="G2514" s="5">
        <v>20</v>
      </c>
      <c r="H2514" s="5">
        <v>21.8</v>
      </c>
      <c r="I2514" s="5">
        <v>436</v>
      </c>
      <c r="J2514" s="5">
        <v>89021.929999999964</v>
      </c>
      <c r="K2514" s="3" t="str" cm="1">
        <f t="array" ref="K2514">_xlfn.LET(_xlpm.d,UPPER(TRIM(CLEAN(SUBSTITUTE(F2514,CHAR(160),"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15" spans="2:11" hidden="1" x14ac:dyDescent="0.25">
      <c r="B2515" s="20">
        <v>45700</v>
      </c>
      <c r="C2515" s="2" t="s">
        <v>1</v>
      </c>
      <c r="D2515" s="2" t="s">
        <v>924</v>
      </c>
      <c r="E2515" s="2" t="s">
        <v>192</v>
      </c>
      <c r="F2515" s="2" t="s">
        <v>1638</v>
      </c>
      <c r="G2515" s="5">
        <v>15</v>
      </c>
      <c r="H2515" s="5">
        <v>20.3</v>
      </c>
      <c r="I2515" s="5">
        <v>304.5</v>
      </c>
      <c r="J2515" s="5">
        <v>89326.429999999964</v>
      </c>
      <c r="K2515" s="3" t="str" cm="1">
        <f t="array" ref="K2515">_xlfn.LET(_xlpm.d,UPPER(TRIM(CLEAN(SUBSTITUTE(F2515,CHAR(160),"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16" spans="2:11" hidden="1" x14ac:dyDescent="0.25">
      <c r="B2516" s="20">
        <v>45701</v>
      </c>
      <c r="C2516" s="2" t="s">
        <v>1</v>
      </c>
      <c r="D2516" s="2" t="s">
        <v>1519</v>
      </c>
      <c r="E2516" s="2" t="s">
        <v>168</v>
      </c>
      <c r="F2516" s="2" t="s">
        <v>1638</v>
      </c>
      <c r="G2516" s="5">
        <v>20</v>
      </c>
      <c r="H2516" s="5">
        <v>20.3</v>
      </c>
      <c r="I2516" s="5">
        <v>406</v>
      </c>
      <c r="J2516" s="5">
        <v>89732.429999999964</v>
      </c>
      <c r="K2516" s="3" t="str" cm="1">
        <f t="array" ref="K2516">_xlfn.LET(_xlpm.d,UPPER(TRIM(CLEAN(SUBSTITUTE(F2516,CHAR(160),"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17" spans="2:11" hidden="1" x14ac:dyDescent="0.25">
      <c r="B2517" s="20">
        <v>45701</v>
      </c>
      <c r="C2517" s="2" t="s">
        <v>1</v>
      </c>
      <c r="D2517" s="2" t="s">
        <v>1744</v>
      </c>
      <c r="E2517" s="2" t="s">
        <v>254</v>
      </c>
      <c r="F2517" s="2" t="s">
        <v>1638</v>
      </c>
      <c r="G2517" s="5">
        <v>14</v>
      </c>
      <c r="H2517" s="5">
        <v>20.3</v>
      </c>
      <c r="I2517" s="5">
        <v>284.2</v>
      </c>
      <c r="J2517" s="5">
        <v>90016.629999999961</v>
      </c>
      <c r="K2517" s="3" t="str" cm="1">
        <f t="array" ref="K2517">_xlfn.LET(_xlpm.d,UPPER(TRIM(CLEAN(SUBSTITUTE(F2517,CHAR(160),"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18" spans="2:11" hidden="1" x14ac:dyDescent="0.25">
      <c r="B2518" s="20">
        <v>45701</v>
      </c>
      <c r="C2518" s="2" t="s">
        <v>1</v>
      </c>
      <c r="D2518" s="2" t="s">
        <v>1745</v>
      </c>
      <c r="E2518" s="2" t="s">
        <v>286</v>
      </c>
      <c r="F2518" s="2" t="s">
        <v>1638</v>
      </c>
      <c r="G2518" s="5">
        <v>21</v>
      </c>
      <c r="H2518" s="5">
        <v>20.3</v>
      </c>
      <c r="I2518" s="5">
        <v>426.3</v>
      </c>
      <c r="J2518" s="5">
        <v>90442.929999999964</v>
      </c>
      <c r="K2518" s="3" t="str" cm="1">
        <f t="array" ref="K2518">_xlfn.LET(_xlpm.d,UPPER(TRIM(CLEAN(SUBSTITUTE(F2518,CHAR(160),"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19" spans="2:11" hidden="1" x14ac:dyDescent="0.25">
      <c r="B2519" s="20">
        <v>45701</v>
      </c>
      <c r="C2519" s="2" t="s">
        <v>1</v>
      </c>
      <c r="D2519" s="2" t="s">
        <v>1746</v>
      </c>
      <c r="E2519" s="2" t="s">
        <v>268</v>
      </c>
      <c r="F2519" s="2" t="s">
        <v>1638</v>
      </c>
      <c r="G2519" s="5">
        <v>28</v>
      </c>
      <c r="H2519" s="5">
        <v>20.3</v>
      </c>
      <c r="I2519" s="5">
        <v>568.4</v>
      </c>
      <c r="J2519" s="5">
        <v>91011.329999999958</v>
      </c>
      <c r="K2519" s="3" t="str" cm="1">
        <f t="array" ref="K2519">_xlfn.LET(_xlpm.d,UPPER(TRIM(CLEAN(SUBSTITUTE(F2519,CHAR(160),"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20" spans="2:11" hidden="1" x14ac:dyDescent="0.25">
      <c r="B2520" s="20">
        <v>45701</v>
      </c>
      <c r="C2520" s="2" t="s">
        <v>1</v>
      </c>
      <c r="D2520" s="2" t="s">
        <v>1747</v>
      </c>
      <c r="E2520" s="2" t="s">
        <v>1634</v>
      </c>
      <c r="F2520" s="2" t="s">
        <v>1638</v>
      </c>
      <c r="G2520" s="5">
        <v>10</v>
      </c>
      <c r="H2520" s="5">
        <v>18.850000000000001</v>
      </c>
      <c r="I2520" s="5">
        <v>188.5</v>
      </c>
      <c r="J2520" s="5">
        <v>91199.829999999958</v>
      </c>
      <c r="K2520" s="3" t="str" cm="1">
        <f t="array" ref="K2520">_xlfn.LET(_xlpm.d,UPPER(TRIM(CLEAN(SUBSTITUTE(F2520,CHAR(160),"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21" spans="2:11" hidden="1" x14ac:dyDescent="0.25">
      <c r="B2521" s="20">
        <v>45702</v>
      </c>
      <c r="C2521" s="2" t="s">
        <v>1</v>
      </c>
      <c r="D2521" s="2" t="s">
        <v>1748</v>
      </c>
      <c r="E2521" s="2" t="s">
        <v>243</v>
      </c>
      <c r="F2521" s="2" t="s">
        <v>1638</v>
      </c>
      <c r="G2521" s="5">
        <v>40</v>
      </c>
      <c r="H2521" s="5">
        <v>20.3</v>
      </c>
      <c r="I2521" s="5">
        <v>812</v>
      </c>
      <c r="J2521" s="5">
        <v>92011.829999999958</v>
      </c>
      <c r="K2521" s="3" t="str" cm="1">
        <f t="array" ref="K2521">_xlfn.LET(_xlpm.d,UPPER(TRIM(CLEAN(SUBSTITUTE(F2521,CHAR(160),"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22" spans="2:11" hidden="1" x14ac:dyDescent="0.25">
      <c r="B2522" s="20">
        <v>45702</v>
      </c>
      <c r="C2522" s="2" t="s">
        <v>1</v>
      </c>
      <c r="D2522" s="2" t="s">
        <v>1749</v>
      </c>
      <c r="E2522" s="2" t="s">
        <v>78</v>
      </c>
      <c r="F2522" s="2" t="s">
        <v>1638</v>
      </c>
      <c r="G2522" s="5">
        <v>56</v>
      </c>
      <c r="H2522" s="5">
        <v>20.3</v>
      </c>
      <c r="I2522" s="5">
        <v>1136.8</v>
      </c>
      <c r="J2522" s="5">
        <v>93148.629999999961</v>
      </c>
      <c r="K2522" s="3" t="str" cm="1">
        <f t="array" ref="K2522">_xlfn.LET(_xlpm.d,UPPER(TRIM(CLEAN(SUBSTITUTE(F2522,CHAR(160),"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23" spans="2:11" hidden="1" x14ac:dyDescent="0.25">
      <c r="B2523" s="20">
        <v>45702</v>
      </c>
      <c r="C2523" s="2" t="s">
        <v>1</v>
      </c>
      <c r="D2523" s="2" t="s">
        <v>1750</v>
      </c>
      <c r="E2523" s="2" t="s">
        <v>232</v>
      </c>
      <c r="F2523" s="2" t="s">
        <v>1638</v>
      </c>
      <c r="G2523" s="5">
        <v>42</v>
      </c>
      <c r="H2523" s="5">
        <v>20.3</v>
      </c>
      <c r="I2523" s="5">
        <v>852.6</v>
      </c>
      <c r="J2523" s="5">
        <v>94001.229999999967</v>
      </c>
      <c r="K2523" s="3" t="str" cm="1">
        <f t="array" ref="K2523">_xlfn.LET(_xlpm.d,UPPER(TRIM(CLEAN(SUBSTITUTE(F2523,CHAR(160),"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24" spans="2:11" hidden="1" x14ac:dyDescent="0.25">
      <c r="B2524" s="20">
        <v>45702</v>
      </c>
      <c r="C2524" s="2" t="s">
        <v>1</v>
      </c>
      <c r="D2524" s="2" t="s">
        <v>1751</v>
      </c>
      <c r="E2524" s="2" t="s">
        <v>195</v>
      </c>
      <c r="F2524" s="2" t="s">
        <v>1638</v>
      </c>
      <c r="G2524" s="5">
        <v>40</v>
      </c>
      <c r="H2524" s="5">
        <v>20.3</v>
      </c>
      <c r="I2524" s="5">
        <v>812</v>
      </c>
      <c r="J2524" s="5">
        <v>94813.229999999967</v>
      </c>
      <c r="K2524" s="3" t="str" cm="1">
        <f t="array" ref="K2524">_xlfn.LET(_xlpm.d,UPPER(TRIM(CLEAN(SUBSTITUTE(F2524,CHAR(160),"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25" spans="2:11" hidden="1" x14ac:dyDescent="0.25">
      <c r="B2525" s="20">
        <v>45702</v>
      </c>
      <c r="C2525" s="2" t="s">
        <v>1</v>
      </c>
      <c r="D2525" s="2" t="s">
        <v>1752</v>
      </c>
      <c r="E2525" s="2" t="s">
        <v>43</v>
      </c>
      <c r="F2525" s="2" t="s">
        <v>1638</v>
      </c>
      <c r="G2525" s="5">
        <v>15</v>
      </c>
      <c r="H2525" s="5">
        <v>21.8</v>
      </c>
      <c r="I2525" s="5">
        <v>327</v>
      </c>
      <c r="J2525" s="5">
        <v>95140.229999999967</v>
      </c>
      <c r="K2525" s="3" t="str" cm="1">
        <f t="array" ref="K2525">_xlfn.LET(_xlpm.d,UPPER(TRIM(CLEAN(SUBSTITUTE(F2525,CHAR(160),"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26" spans="2:11" hidden="1" x14ac:dyDescent="0.25">
      <c r="B2526" s="20">
        <v>45702</v>
      </c>
      <c r="C2526" s="2" t="s">
        <v>1</v>
      </c>
      <c r="D2526" s="2" t="s">
        <v>1753</v>
      </c>
      <c r="E2526" s="2" t="s">
        <v>234</v>
      </c>
      <c r="F2526" s="2" t="s">
        <v>1638</v>
      </c>
      <c r="G2526" s="5">
        <v>14</v>
      </c>
      <c r="H2526" s="5">
        <v>20.3</v>
      </c>
      <c r="I2526" s="5">
        <v>284.2</v>
      </c>
      <c r="J2526" s="5">
        <v>95424.429999999964</v>
      </c>
      <c r="K2526" s="3" t="str" cm="1">
        <f t="array" ref="K2526">_xlfn.LET(_xlpm.d,UPPER(TRIM(CLEAN(SUBSTITUTE(F2526,CHAR(160),"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27" spans="2:11" hidden="1" x14ac:dyDescent="0.25">
      <c r="B2527" s="20">
        <v>45702</v>
      </c>
      <c r="C2527" s="2" t="s">
        <v>1</v>
      </c>
      <c r="D2527" s="2" t="s">
        <v>1754</v>
      </c>
      <c r="E2527" s="2" t="s">
        <v>165</v>
      </c>
      <c r="F2527" s="2" t="s">
        <v>1638</v>
      </c>
      <c r="G2527" s="5">
        <v>28</v>
      </c>
      <c r="H2527" s="5">
        <v>20.3</v>
      </c>
      <c r="I2527" s="5">
        <v>568.4</v>
      </c>
      <c r="J2527" s="5">
        <v>95992.829999999958</v>
      </c>
      <c r="K2527" s="3" t="str" cm="1">
        <f t="array" ref="K2527">_xlfn.LET(_xlpm.d,UPPER(TRIM(CLEAN(SUBSTITUTE(F2527,CHAR(160),"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28" spans="2:11" hidden="1" x14ac:dyDescent="0.25">
      <c r="B2528" s="20">
        <v>45702</v>
      </c>
      <c r="C2528" s="2" t="s">
        <v>1</v>
      </c>
      <c r="D2528" s="2" t="s">
        <v>1755</v>
      </c>
      <c r="E2528" s="2" t="s">
        <v>50</v>
      </c>
      <c r="F2528" s="2" t="s">
        <v>1638</v>
      </c>
      <c r="G2528" s="5">
        <v>60</v>
      </c>
      <c r="H2528" s="5">
        <v>18.989999999999998</v>
      </c>
      <c r="I2528" s="5">
        <v>1139.4000000000001</v>
      </c>
      <c r="J2528" s="5">
        <v>97132.229999999952</v>
      </c>
      <c r="K2528" s="3" t="str" cm="1">
        <f t="array" ref="K2528">_xlfn.LET(_xlpm.d,UPPER(TRIM(CLEAN(SUBSTITUTE(F2528,CHAR(160),"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29" spans="2:11" hidden="1" x14ac:dyDescent="0.25">
      <c r="B2529" s="20">
        <v>45702</v>
      </c>
      <c r="C2529" s="2" t="s">
        <v>1</v>
      </c>
      <c r="D2529" s="2" t="s">
        <v>1756</v>
      </c>
      <c r="E2529" s="2" t="s">
        <v>807</v>
      </c>
      <c r="F2529" s="2" t="s">
        <v>1638</v>
      </c>
      <c r="G2529" s="5">
        <v>30</v>
      </c>
      <c r="H2529" s="5">
        <v>20.5</v>
      </c>
      <c r="I2529" s="5">
        <v>615</v>
      </c>
      <c r="J2529" s="5">
        <v>97747.229999999952</v>
      </c>
      <c r="K2529" s="3" t="str" cm="1">
        <f t="array" ref="K2529">_xlfn.LET(_xlpm.d,UPPER(TRIM(CLEAN(SUBSTITUTE(F2529,CHAR(160),"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30" spans="2:11" hidden="1" x14ac:dyDescent="0.25">
      <c r="B2530" s="20">
        <v>45702</v>
      </c>
      <c r="C2530" s="2" t="s">
        <v>1</v>
      </c>
      <c r="D2530" s="2" t="s">
        <v>1757</v>
      </c>
      <c r="E2530" s="2" t="s">
        <v>224</v>
      </c>
      <c r="F2530" s="2" t="s">
        <v>1638</v>
      </c>
      <c r="G2530" s="5">
        <v>30</v>
      </c>
      <c r="H2530" s="5">
        <v>20.3</v>
      </c>
      <c r="I2530" s="5">
        <v>609</v>
      </c>
      <c r="J2530" s="5">
        <v>98356.229999999952</v>
      </c>
      <c r="K2530" s="3" t="str" cm="1">
        <f t="array" ref="K2530">_xlfn.LET(_xlpm.d,UPPER(TRIM(CLEAN(SUBSTITUTE(F2530,CHAR(160),"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31" spans="2:11" hidden="1" x14ac:dyDescent="0.25">
      <c r="B2531" s="20">
        <v>45703</v>
      </c>
      <c r="C2531" s="2" t="s">
        <v>1</v>
      </c>
      <c r="D2531" s="2" t="s">
        <v>1758</v>
      </c>
      <c r="E2531" s="2" t="s">
        <v>796</v>
      </c>
      <c r="F2531" s="2" t="s">
        <v>1638</v>
      </c>
      <c r="G2531" s="5">
        <v>12</v>
      </c>
      <c r="H2531" s="5">
        <v>21.8</v>
      </c>
      <c r="I2531" s="5">
        <v>261.60000000000002</v>
      </c>
      <c r="J2531" s="5">
        <v>98617.829999999958</v>
      </c>
      <c r="K2531" s="3" t="str" cm="1">
        <f t="array" ref="K2531">_xlfn.LET(_xlpm.d,UPPER(TRIM(CLEAN(SUBSTITUTE(F2531,CHAR(160),"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32" spans="2:11" hidden="1" x14ac:dyDescent="0.25">
      <c r="B2532" s="20">
        <v>45705</v>
      </c>
      <c r="C2532" s="2" t="s">
        <v>1</v>
      </c>
      <c r="D2532" s="2" t="s">
        <v>1759</v>
      </c>
      <c r="E2532" s="2" t="s">
        <v>248</v>
      </c>
      <c r="F2532" s="2" t="s">
        <v>1638</v>
      </c>
      <c r="G2532" s="5">
        <v>84</v>
      </c>
      <c r="H2532" s="5">
        <v>20.3</v>
      </c>
      <c r="I2532" s="5">
        <v>1705.2</v>
      </c>
      <c r="J2532" s="5">
        <v>100323.02999999996</v>
      </c>
      <c r="K2532" s="3" t="str" cm="1">
        <f t="array" ref="K2532">_xlfn.LET(_xlpm.d,UPPER(TRIM(CLEAN(SUBSTITUTE(F2532,CHAR(160),"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33" spans="2:11" hidden="1" x14ac:dyDescent="0.25">
      <c r="B2533" s="20">
        <v>45706</v>
      </c>
      <c r="C2533" s="2" t="s">
        <v>1</v>
      </c>
      <c r="D2533" s="2" t="s">
        <v>1760</v>
      </c>
      <c r="E2533" s="2" t="s">
        <v>143</v>
      </c>
      <c r="F2533" s="2" t="s">
        <v>1638</v>
      </c>
      <c r="G2533" s="5">
        <v>45</v>
      </c>
      <c r="H2533" s="5">
        <v>20.3</v>
      </c>
      <c r="I2533" s="5">
        <v>913.5</v>
      </c>
      <c r="J2533" s="5">
        <v>101236.52999999996</v>
      </c>
      <c r="K2533" s="3" t="str" cm="1">
        <f t="array" ref="K2533">_xlfn.LET(_xlpm.d,UPPER(TRIM(CLEAN(SUBSTITUTE(F2533,CHAR(160),"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34" spans="2:11" hidden="1" x14ac:dyDescent="0.25">
      <c r="B2534" s="20">
        <v>45706</v>
      </c>
      <c r="C2534" s="2" t="s">
        <v>1</v>
      </c>
      <c r="D2534" s="2" t="s">
        <v>1761</v>
      </c>
      <c r="E2534" s="2" t="s">
        <v>234</v>
      </c>
      <c r="F2534" s="2" t="s">
        <v>1638</v>
      </c>
      <c r="G2534" s="5">
        <v>14</v>
      </c>
      <c r="H2534" s="5">
        <v>20.3</v>
      </c>
      <c r="I2534" s="5">
        <v>284.2</v>
      </c>
      <c r="J2534" s="5">
        <v>101520.72999999995</v>
      </c>
      <c r="K2534" s="3" t="str" cm="1">
        <f t="array" ref="K2534">_xlfn.LET(_xlpm.d,UPPER(TRIM(CLEAN(SUBSTITUTE(F2534,CHAR(160),"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35" spans="2:11" hidden="1" x14ac:dyDescent="0.25">
      <c r="B2535" s="20">
        <v>45707</v>
      </c>
      <c r="C2535" s="2" t="s">
        <v>1</v>
      </c>
      <c r="D2535" s="2" t="s">
        <v>1762</v>
      </c>
      <c r="E2535" s="2" t="s">
        <v>485</v>
      </c>
      <c r="F2535" s="2" t="s">
        <v>1638</v>
      </c>
      <c r="G2535" s="5">
        <v>45</v>
      </c>
      <c r="H2535" s="5">
        <v>18.850000000000001</v>
      </c>
      <c r="I2535" s="5">
        <v>848.25</v>
      </c>
      <c r="J2535" s="5">
        <v>102368.97999999995</v>
      </c>
      <c r="K2535" s="3" t="str" cm="1">
        <f t="array" ref="K2535">_xlfn.LET(_xlpm.d,UPPER(TRIM(CLEAN(SUBSTITUTE(F2535,CHAR(160),"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36" spans="2:11" hidden="1" x14ac:dyDescent="0.25">
      <c r="B2536" s="20">
        <v>45707</v>
      </c>
      <c r="C2536" s="2" t="s">
        <v>1</v>
      </c>
      <c r="D2536" s="2" t="s">
        <v>1763</v>
      </c>
      <c r="E2536" s="2" t="s">
        <v>305</v>
      </c>
      <c r="F2536" s="2" t="s">
        <v>1638</v>
      </c>
      <c r="G2536" s="5">
        <v>90</v>
      </c>
      <c r="H2536" s="5">
        <v>20.3</v>
      </c>
      <c r="I2536" s="5">
        <v>1827</v>
      </c>
      <c r="J2536" s="5">
        <v>104195.97999999995</v>
      </c>
      <c r="K2536" s="3" t="str" cm="1">
        <f t="array" ref="K2536">_xlfn.LET(_xlpm.d,UPPER(TRIM(CLEAN(SUBSTITUTE(F2536,CHAR(160),"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37" spans="2:11" hidden="1" x14ac:dyDescent="0.25">
      <c r="B2537" s="20">
        <v>45708</v>
      </c>
      <c r="C2537" s="2" t="s">
        <v>1</v>
      </c>
      <c r="D2537" s="2" t="s">
        <v>1764</v>
      </c>
      <c r="E2537" s="2" t="s">
        <v>1765</v>
      </c>
      <c r="F2537" s="2" t="s">
        <v>1638</v>
      </c>
      <c r="G2537" s="5">
        <v>65</v>
      </c>
      <c r="H2537" s="5">
        <v>18.850000000000001</v>
      </c>
      <c r="I2537" s="5">
        <v>1225.25</v>
      </c>
      <c r="J2537" s="5">
        <v>105421.22999999995</v>
      </c>
      <c r="K2537" s="3" t="str" cm="1">
        <f t="array" ref="K2537">_xlfn.LET(_xlpm.d,UPPER(TRIM(CLEAN(SUBSTITUTE(F2537,CHAR(160),"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38" spans="2:11" hidden="1" x14ac:dyDescent="0.25">
      <c r="B2538" s="20">
        <v>45708</v>
      </c>
      <c r="C2538" s="2" t="s">
        <v>1</v>
      </c>
      <c r="D2538" s="2" t="s">
        <v>1766</v>
      </c>
      <c r="E2538" s="2" t="s">
        <v>1767</v>
      </c>
      <c r="F2538" s="2" t="s">
        <v>1638</v>
      </c>
      <c r="G2538" s="5">
        <v>50</v>
      </c>
      <c r="H2538" s="5">
        <v>20.3</v>
      </c>
      <c r="I2538" s="5">
        <v>1015</v>
      </c>
      <c r="J2538" s="5">
        <v>106436.22999999995</v>
      </c>
      <c r="K2538" s="3" t="str" cm="1">
        <f t="array" ref="K2538">_xlfn.LET(_xlpm.d,UPPER(TRIM(CLEAN(SUBSTITUTE(F2538,CHAR(160),"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39" spans="2:11" hidden="1" x14ac:dyDescent="0.25">
      <c r="B2539" s="20">
        <v>45709</v>
      </c>
      <c r="C2539" s="2" t="s">
        <v>1</v>
      </c>
      <c r="D2539" s="2" t="s">
        <v>1555</v>
      </c>
      <c r="E2539" s="2" t="s">
        <v>243</v>
      </c>
      <c r="F2539" s="2" t="s">
        <v>1638</v>
      </c>
      <c r="G2539" s="5">
        <v>30</v>
      </c>
      <c r="H2539" s="5">
        <v>20.3</v>
      </c>
      <c r="I2539" s="5">
        <v>609</v>
      </c>
      <c r="J2539" s="5">
        <v>107045.22999999995</v>
      </c>
      <c r="K2539" s="3" t="str" cm="1">
        <f t="array" ref="K2539">_xlfn.LET(_xlpm.d,UPPER(TRIM(CLEAN(SUBSTITUTE(F2539,CHAR(160),"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40" spans="2:11" hidden="1" x14ac:dyDescent="0.25">
      <c r="B2540" s="20">
        <v>45709</v>
      </c>
      <c r="C2540" s="2" t="s">
        <v>1</v>
      </c>
      <c r="D2540" s="2" t="s">
        <v>1768</v>
      </c>
      <c r="E2540" s="2" t="s">
        <v>78</v>
      </c>
      <c r="F2540" s="2" t="s">
        <v>1638</v>
      </c>
      <c r="G2540" s="5">
        <v>28</v>
      </c>
      <c r="H2540" s="5">
        <v>20.3</v>
      </c>
      <c r="I2540" s="5">
        <v>568.4</v>
      </c>
      <c r="J2540" s="5">
        <v>107613.62999999995</v>
      </c>
      <c r="K2540" s="3" t="str" cm="1">
        <f t="array" ref="K2540">_xlfn.LET(_xlpm.d,UPPER(TRIM(CLEAN(SUBSTITUTE(F2540,CHAR(160),"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41" spans="2:11" hidden="1" x14ac:dyDescent="0.25">
      <c r="B2541" s="20">
        <v>45709</v>
      </c>
      <c r="C2541" s="2" t="s">
        <v>1</v>
      </c>
      <c r="D2541" s="2" t="s">
        <v>1769</v>
      </c>
      <c r="E2541" s="2" t="s">
        <v>197</v>
      </c>
      <c r="F2541" s="2" t="s">
        <v>1638</v>
      </c>
      <c r="G2541" s="5">
        <v>100</v>
      </c>
      <c r="H2541" s="5">
        <v>20.3</v>
      </c>
      <c r="I2541" s="5">
        <v>2030</v>
      </c>
      <c r="J2541" s="5">
        <v>109643.62999999995</v>
      </c>
      <c r="K2541" s="3" t="str" cm="1">
        <f t="array" ref="K2541">_xlfn.LET(_xlpm.d,UPPER(TRIM(CLEAN(SUBSTITUTE(F2541,CHAR(160),"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42" spans="2:11" hidden="1" x14ac:dyDescent="0.25">
      <c r="B2542" s="20">
        <v>45709</v>
      </c>
      <c r="C2542" s="2" t="s">
        <v>1</v>
      </c>
      <c r="D2542" s="2" t="s">
        <v>1770</v>
      </c>
      <c r="E2542" s="2" t="s">
        <v>319</v>
      </c>
      <c r="F2542" s="2" t="s">
        <v>1638</v>
      </c>
      <c r="G2542" s="5">
        <v>50</v>
      </c>
      <c r="H2542" s="5">
        <v>20.3</v>
      </c>
      <c r="I2542" s="5">
        <v>1015</v>
      </c>
      <c r="J2542" s="5">
        <v>110658.62999999995</v>
      </c>
      <c r="K2542" s="3" t="str" cm="1">
        <f t="array" ref="K2542">_xlfn.LET(_xlpm.d,UPPER(TRIM(CLEAN(SUBSTITUTE(F2542,CHAR(160),"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43" spans="2:11" hidden="1" x14ac:dyDescent="0.25">
      <c r="B2543" s="20">
        <v>45712</v>
      </c>
      <c r="C2543" s="2" t="s">
        <v>1</v>
      </c>
      <c r="D2543" s="2" t="s">
        <v>1771</v>
      </c>
      <c r="E2543" s="2" t="s">
        <v>807</v>
      </c>
      <c r="F2543" s="2" t="s">
        <v>1638</v>
      </c>
      <c r="G2543" s="5">
        <v>50</v>
      </c>
      <c r="H2543" s="5">
        <v>20.5</v>
      </c>
      <c r="I2543" s="5">
        <v>1025</v>
      </c>
      <c r="J2543" s="5">
        <v>111683.62999999995</v>
      </c>
      <c r="K2543" s="3" t="str" cm="1">
        <f t="array" ref="K2543">_xlfn.LET(_xlpm.d,UPPER(TRIM(CLEAN(SUBSTITUTE(F2543,CHAR(160),"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44" spans="2:11" hidden="1" x14ac:dyDescent="0.25">
      <c r="B2544" s="20">
        <v>45713</v>
      </c>
      <c r="C2544" s="2" t="s">
        <v>1</v>
      </c>
      <c r="D2544" s="2" t="s">
        <v>1387</v>
      </c>
      <c r="E2544" s="2" t="s">
        <v>186</v>
      </c>
      <c r="F2544" s="2" t="s">
        <v>1638</v>
      </c>
      <c r="G2544" s="5">
        <v>14</v>
      </c>
      <c r="H2544" s="5">
        <v>20.3</v>
      </c>
      <c r="I2544" s="5">
        <v>284.2</v>
      </c>
      <c r="J2544" s="5">
        <v>111967.82999999994</v>
      </c>
      <c r="K2544" s="3" t="str" cm="1">
        <f t="array" ref="K2544">_xlfn.LET(_xlpm.d,UPPER(TRIM(CLEAN(SUBSTITUTE(F2544,CHAR(160),"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45" spans="2:11" hidden="1" x14ac:dyDescent="0.25">
      <c r="B2545" s="20">
        <v>45713</v>
      </c>
      <c r="C2545" s="2" t="s">
        <v>1</v>
      </c>
      <c r="D2545" s="2" t="s">
        <v>1772</v>
      </c>
      <c r="E2545" s="2" t="s">
        <v>234</v>
      </c>
      <c r="F2545" s="2" t="s">
        <v>1638</v>
      </c>
      <c r="G2545" s="5">
        <v>35</v>
      </c>
      <c r="H2545" s="5">
        <v>20.3</v>
      </c>
      <c r="I2545" s="5">
        <v>710.5</v>
      </c>
      <c r="J2545" s="5">
        <v>112678.32999999994</v>
      </c>
      <c r="K2545" s="3" t="str" cm="1">
        <f t="array" ref="K2545">_xlfn.LET(_xlpm.d,UPPER(TRIM(CLEAN(SUBSTITUTE(F2545,CHAR(160),"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46" spans="2:11" hidden="1" x14ac:dyDescent="0.25">
      <c r="B2546" s="20">
        <v>45713</v>
      </c>
      <c r="C2546" s="2" t="s">
        <v>1</v>
      </c>
      <c r="D2546" s="2" t="s">
        <v>1773</v>
      </c>
      <c r="E2546" s="2" t="s">
        <v>78</v>
      </c>
      <c r="F2546" s="2" t="s">
        <v>1638</v>
      </c>
      <c r="G2546" s="5">
        <v>14</v>
      </c>
      <c r="H2546" s="5">
        <v>20.3</v>
      </c>
      <c r="I2546" s="5">
        <v>284.2</v>
      </c>
      <c r="J2546" s="5">
        <v>112962.52999999994</v>
      </c>
      <c r="K2546" s="3" t="str" cm="1">
        <f t="array" ref="K2546">_xlfn.LET(_xlpm.d,UPPER(TRIM(CLEAN(SUBSTITUTE(F2546,CHAR(160),"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47" spans="2:11" hidden="1" x14ac:dyDescent="0.25">
      <c r="B2547" s="20">
        <v>45713</v>
      </c>
      <c r="C2547" s="2" t="s">
        <v>1</v>
      </c>
      <c r="D2547" s="2" t="s">
        <v>1774</v>
      </c>
      <c r="E2547" s="2" t="s">
        <v>1634</v>
      </c>
      <c r="F2547" s="2" t="s">
        <v>1638</v>
      </c>
      <c r="G2547" s="5">
        <v>10</v>
      </c>
      <c r="H2547" s="5">
        <v>18.850000000000001</v>
      </c>
      <c r="I2547" s="5">
        <v>188.5</v>
      </c>
      <c r="J2547" s="5">
        <v>113151.02999999994</v>
      </c>
      <c r="K2547" s="3" t="str" cm="1">
        <f t="array" ref="K2547">_xlfn.LET(_xlpm.d,UPPER(TRIM(CLEAN(SUBSTITUTE(F2547,CHAR(160),"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48" spans="2:11" hidden="1" x14ac:dyDescent="0.25">
      <c r="B2548" s="20">
        <v>45713</v>
      </c>
      <c r="C2548" s="2" t="s">
        <v>1</v>
      </c>
      <c r="D2548" s="2" t="s">
        <v>1775</v>
      </c>
      <c r="E2548" s="2" t="s">
        <v>165</v>
      </c>
      <c r="F2548" s="2" t="s">
        <v>1638</v>
      </c>
      <c r="G2548" s="5">
        <v>14</v>
      </c>
      <c r="H2548" s="5">
        <v>20.3</v>
      </c>
      <c r="I2548" s="5">
        <v>284.2</v>
      </c>
      <c r="J2548" s="5">
        <v>113435.22999999994</v>
      </c>
      <c r="K2548" s="3" t="str" cm="1">
        <f t="array" ref="K2548">_xlfn.LET(_xlpm.d,UPPER(TRIM(CLEAN(SUBSTITUTE(F2548,CHAR(160),"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49" spans="2:11" hidden="1" x14ac:dyDescent="0.25">
      <c r="B2549" s="20">
        <v>45713</v>
      </c>
      <c r="C2549" s="2" t="s">
        <v>1</v>
      </c>
      <c r="D2549" s="2" t="s">
        <v>1776</v>
      </c>
      <c r="E2549" s="2" t="s">
        <v>50</v>
      </c>
      <c r="F2549" s="2" t="s">
        <v>1638</v>
      </c>
      <c r="G2549" s="5">
        <v>60</v>
      </c>
      <c r="H2549" s="5">
        <v>18.989999999999998</v>
      </c>
      <c r="I2549" s="5">
        <v>1139.4000000000001</v>
      </c>
      <c r="J2549" s="5">
        <v>114574.62999999993</v>
      </c>
      <c r="K2549" s="3" t="str" cm="1">
        <f t="array" ref="K2549">_xlfn.LET(_xlpm.d,UPPER(TRIM(CLEAN(SUBSTITUTE(F2549,CHAR(160),"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50" spans="2:11" hidden="1" x14ac:dyDescent="0.25">
      <c r="B2550" s="20">
        <v>45713</v>
      </c>
      <c r="C2550" s="2" t="s">
        <v>1</v>
      </c>
      <c r="D2550" s="2" t="s">
        <v>1777</v>
      </c>
      <c r="E2550" s="2" t="s">
        <v>796</v>
      </c>
      <c r="F2550" s="2" t="s">
        <v>1638</v>
      </c>
      <c r="G2550" s="5">
        <v>6</v>
      </c>
      <c r="H2550" s="5">
        <v>21.8</v>
      </c>
      <c r="I2550" s="5">
        <v>130.80000000000001</v>
      </c>
      <c r="J2550" s="5">
        <v>114705.42999999993</v>
      </c>
      <c r="K2550" s="3" t="str" cm="1">
        <f t="array" ref="K2550">_xlfn.LET(_xlpm.d,UPPER(TRIM(CLEAN(SUBSTITUTE(F2550,CHAR(160),"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51" spans="2:11" hidden="1" x14ac:dyDescent="0.25">
      <c r="B2551" s="20">
        <v>45715</v>
      </c>
      <c r="C2551" s="2" t="s">
        <v>1</v>
      </c>
      <c r="D2551" s="2" t="s">
        <v>1524</v>
      </c>
      <c r="E2551" s="2" t="s">
        <v>268</v>
      </c>
      <c r="F2551" s="2" t="s">
        <v>1638</v>
      </c>
      <c r="G2551" s="5">
        <v>10</v>
      </c>
      <c r="H2551" s="5">
        <v>20.3</v>
      </c>
      <c r="I2551" s="5">
        <v>203</v>
      </c>
      <c r="J2551" s="5">
        <v>114908.42999999993</v>
      </c>
      <c r="K2551" s="3" t="str" cm="1">
        <f t="array" ref="K2551">_xlfn.LET(_xlpm.d,UPPER(TRIM(CLEAN(SUBSTITUTE(F2551,CHAR(160),"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52" spans="2:11" hidden="1" x14ac:dyDescent="0.25">
      <c r="B2552" s="20">
        <v>45715</v>
      </c>
      <c r="C2552" s="2" t="s">
        <v>1</v>
      </c>
      <c r="D2552" s="2" t="s">
        <v>1778</v>
      </c>
      <c r="E2552" s="2" t="s">
        <v>151</v>
      </c>
      <c r="F2552" s="2" t="s">
        <v>1638</v>
      </c>
      <c r="G2552" s="5">
        <v>28</v>
      </c>
      <c r="H2552" s="5">
        <v>20.3</v>
      </c>
      <c r="I2552" s="5">
        <v>568.4</v>
      </c>
      <c r="J2552" s="5">
        <v>115476.82999999993</v>
      </c>
      <c r="K2552" s="3" t="str" cm="1">
        <f t="array" ref="K2552">_xlfn.LET(_xlpm.d,UPPER(TRIM(CLEAN(SUBSTITUTE(F2552,CHAR(160),"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53" spans="2:11" hidden="1" x14ac:dyDescent="0.25">
      <c r="B2553" s="20">
        <v>45716</v>
      </c>
      <c r="C2553" s="2" t="s">
        <v>1</v>
      </c>
      <c r="D2553" s="2" t="s">
        <v>1779</v>
      </c>
      <c r="E2553" s="2" t="s">
        <v>195</v>
      </c>
      <c r="F2553" s="2" t="s">
        <v>1638</v>
      </c>
      <c r="G2553" s="5">
        <v>10</v>
      </c>
      <c r="H2553" s="5">
        <v>20.3</v>
      </c>
      <c r="I2553" s="5">
        <v>203</v>
      </c>
      <c r="J2553" s="5">
        <v>115679.82999999993</v>
      </c>
      <c r="K2553" s="3" t="str" cm="1">
        <f t="array" ref="K2553">_xlfn.LET(_xlpm.d,UPPER(TRIM(CLEAN(SUBSTITUTE(F2553,CHAR(160),"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54" spans="2:11" hidden="1" x14ac:dyDescent="0.25">
      <c r="B2554" s="20">
        <v>45716</v>
      </c>
      <c r="C2554" s="2" t="s">
        <v>1</v>
      </c>
      <c r="D2554" s="2" t="s">
        <v>1780</v>
      </c>
      <c r="E2554" s="2" t="s">
        <v>243</v>
      </c>
      <c r="F2554" s="2" t="s">
        <v>1638</v>
      </c>
      <c r="G2554" s="5">
        <v>20</v>
      </c>
      <c r="H2554" s="5">
        <v>20.3</v>
      </c>
      <c r="I2554" s="5">
        <v>406</v>
      </c>
      <c r="J2554" s="5">
        <v>116085.82999999993</v>
      </c>
      <c r="K2554" s="3" t="str" cm="1">
        <f t="array" ref="K2554">_xlfn.LET(_xlpm.d,UPPER(TRIM(CLEAN(SUBSTITUTE(F2554,CHAR(160),"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55" spans="2:11" hidden="1" x14ac:dyDescent="0.25">
      <c r="B2555" s="20">
        <v>45716</v>
      </c>
      <c r="C2555" s="2" t="s">
        <v>1</v>
      </c>
      <c r="D2555" s="2" t="s">
        <v>1781</v>
      </c>
      <c r="E2555" s="2" t="s">
        <v>807</v>
      </c>
      <c r="F2555" s="2" t="s">
        <v>1638</v>
      </c>
      <c r="G2555" s="5">
        <v>20</v>
      </c>
      <c r="H2555" s="5">
        <v>18.149999999999999</v>
      </c>
      <c r="I2555" s="5">
        <v>363</v>
      </c>
      <c r="J2555" s="5">
        <v>116448.82999999993</v>
      </c>
      <c r="K2555" s="3" t="str" cm="1">
        <f t="array" ref="K2555">_xlfn.LET(_xlpm.d,UPPER(TRIM(CLEAN(SUBSTITUTE(F2555,CHAR(160),"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56" spans="2:11" hidden="1" x14ac:dyDescent="0.25">
      <c r="B2556" s="20">
        <v>45717</v>
      </c>
      <c r="C2556" s="2" t="s">
        <v>1</v>
      </c>
      <c r="D2556" s="2" t="s">
        <v>39</v>
      </c>
      <c r="E2556" s="2" t="s">
        <v>16</v>
      </c>
      <c r="F2556" s="2" t="s">
        <v>1638</v>
      </c>
      <c r="G2556" s="5">
        <v>20</v>
      </c>
      <c r="H2556" s="5">
        <v>21.8</v>
      </c>
      <c r="I2556" s="5">
        <v>436</v>
      </c>
      <c r="J2556" s="5">
        <v>116884.82999999993</v>
      </c>
      <c r="K2556" s="3" t="str" cm="1">
        <f t="array" ref="K2556">_xlfn.LET(_xlpm.d,UPPER(TRIM(CLEAN(SUBSTITUTE(F2556,CHAR(160),"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57" spans="2:11" hidden="1" x14ac:dyDescent="0.25">
      <c r="B2557" s="20">
        <v>45719</v>
      </c>
      <c r="C2557" s="2" t="s">
        <v>1</v>
      </c>
      <c r="D2557" s="2" t="s">
        <v>1782</v>
      </c>
      <c r="E2557" s="2" t="s">
        <v>248</v>
      </c>
      <c r="F2557" s="2" t="s">
        <v>1638</v>
      </c>
      <c r="G2557" s="5">
        <v>42</v>
      </c>
      <c r="H2557" s="5">
        <v>20.3</v>
      </c>
      <c r="I2557" s="5">
        <v>852.6</v>
      </c>
      <c r="J2557" s="5">
        <v>117737.42999999993</v>
      </c>
      <c r="K2557" s="3" t="str" cm="1">
        <f t="array" ref="K2557">_xlfn.LET(_xlpm.d,UPPER(TRIM(CLEAN(SUBSTITUTE(F2557,CHAR(160),"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58" spans="2:11" hidden="1" x14ac:dyDescent="0.25">
      <c r="B2558" s="20">
        <v>45720</v>
      </c>
      <c r="C2558" s="2" t="s">
        <v>1</v>
      </c>
      <c r="D2558" s="2" t="s">
        <v>1783</v>
      </c>
      <c r="E2558" s="2" t="s">
        <v>186</v>
      </c>
      <c r="F2558" s="2" t="s">
        <v>1638</v>
      </c>
      <c r="G2558" s="5">
        <v>14</v>
      </c>
      <c r="H2558" s="5">
        <v>20.3</v>
      </c>
      <c r="I2558" s="5">
        <v>284.2</v>
      </c>
      <c r="J2558" s="5">
        <v>118021.62999999993</v>
      </c>
      <c r="K2558" s="3" t="str" cm="1">
        <f t="array" ref="K2558">_xlfn.LET(_xlpm.d,UPPER(TRIM(CLEAN(SUBSTITUTE(F2558,CHAR(160),"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59" spans="2:11" hidden="1" x14ac:dyDescent="0.25">
      <c r="B2559" s="20">
        <v>45720</v>
      </c>
      <c r="C2559" s="2" t="s">
        <v>1</v>
      </c>
      <c r="D2559" s="2" t="s">
        <v>1784</v>
      </c>
      <c r="E2559" s="2" t="s">
        <v>234</v>
      </c>
      <c r="F2559" s="2" t="s">
        <v>1638</v>
      </c>
      <c r="G2559" s="5">
        <v>35</v>
      </c>
      <c r="H2559" s="5">
        <v>20.3</v>
      </c>
      <c r="I2559" s="5">
        <v>710.5</v>
      </c>
      <c r="J2559" s="5">
        <v>118732.12999999993</v>
      </c>
      <c r="K2559" s="3" t="str" cm="1">
        <f t="array" ref="K2559">_xlfn.LET(_xlpm.d,UPPER(TRIM(CLEAN(SUBSTITUTE(F2559,CHAR(160),"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60" spans="2:11" hidden="1" x14ac:dyDescent="0.25">
      <c r="B2560" s="20">
        <v>45720</v>
      </c>
      <c r="C2560" s="2" t="s">
        <v>1</v>
      </c>
      <c r="D2560" s="2" t="s">
        <v>1785</v>
      </c>
      <c r="E2560" s="2" t="s">
        <v>50</v>
      </c>
      <c r="F2560" s="2" t="s">
        <v>1638</v>
      </c>
      <c r="G2560" s="5">
        <v>70</v>
      </c>
      <c r="H2560" s="5">
        <v>18.989999999999998</v>
      </c>
      <c r="I2560" s="5">
        <v>1329.3</v>
      </c>
      <c r="J2560" s="5">
        <v>120061.42999999993</v>
      </c>
      <c r="K2560" s="3" t="str" cm="1">
        <f t="array" ref="K2560">_xlfn.LET(_xlpm.d,UPPER(TRIM(CLEAN(SUBSTITUTE(F2560,CHAR(160),"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61" spans="2:11" hidden="1" x14ac:dyDescent="0.25">
      <c r="B2561" s="20">
        <v>45720</v>
      </c>
      <c r="C2561" s="2" t="s">
        <v>1</v>
      </c>
      <c r="D2561" s="2" t="s">
        <v>1786</v>
      </c>
      <c r="E2561" s="2" t="s">
        <v>61</v>
      </c>
      <c r="F2561" s="2" t="s">
        <v>1638</v>
      </c>
      <c r="G2561" s="5">
        <v>29</v>
      </c>
      <c r="H2561" s="5">
        <v>21.8</v>
      </c>
      <c r="I2561" s="5">
        <v>632.20000000000005</v>
      </c>
      <c r="J2561" s="5">
        <v>120693.62999999993</v>
      </c>
      <c r="K2561" s="3" t="str" cm="1">
        <f t="array" ref="K2561">_xlfn.LET(_xlpm.d,UPPER(TRIM(CLEAN(SUBSTITUTE(F2561,CHAR(160),"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62" spans="2:11" hidden="1" x14ac:dyDescent="0.25">
      <c r="B2562" s="20">
        <v>45721</v>
      </c>
      <c r="C2562" s="2" t="s">
        <v>1</v>
      </c>
      <c r="D2562" s="2" t="s">
        <v>1787</v>
      </c>
      <c r="E2562" s="2" t="s">
        <v>16</v>
      </c>
      <c r="F2562" s="2" t="s">
        <v>1638</v>
      </c>
      <c r="G2562" s="5">
        <v>20</v>
      </c>
      <c r="H2562" s="5">
        <v>21.8</v>
      </c>
      <c r="I2562" s="5">
        <v>436</v>
      </c>
      <c r="J2562" s="5">
        <v>121129.62999999993</v>
      </c>
      <c r="K2562" s="3" t="str" cm="1">
        <f t="array" ref="K2562">_xlfn.LET(_xlpm.d,UPPER(TRIM(CLEAN(SUBSTITUTE(F2562,CHAR(160),"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63" spans="2:11" hidden="1" x14ac:dyDescent="0.25">
      <c r="B2563" s="20">
        <v>45722</v>
      </c>
      <c r="C2563" s="2" t="s">
        <v>1</v>
      </c>
      <c r="D2563" s="2" t="s">
        <v>1788</v>
      </c>
      <c r="E2563" s="2" t="s">
        <v>254</v>
      </c>
      <c r="F2563" s="2" t="s">
        <v>1638</v>
      </c>
      <c r="G2563" s="5">
        <v>24</v>
      </c>
      <c r="H2563" s="5">
        <v>20.3</v>
      </c>
      <c r="I2563" s="5">
        <v>487.2</v>
      </c>
      <c r="J2563" s="5">
        <v>121616.82999999993</v>
      </c>
      <c r="K2563" s="3" t="str" cm="1">
        <f t="array" ref="K2563">_xlfn.LET(_xlpm.d,UPPER(TRIM(CLEAN(SUBSTITUTE(F2563,CHAR(160),"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64" spans="2:11" hidden="1" x14ac:dyDescent="0.25">
      <c r="B2564" s="20">
        <v>45722</v>
      </c>
      <c r="C2564" s="2" t="s">
        <v>1</v>
      </c>
      <c r="D2564" s="2" t="s">
        <v>1789</v>
      </c>
      <c r="E2564" s="2" t="s">
        <v>268</v>
      </c>
      <c r="F2564" s="2" t="s">
        <v>1638</v>
      </c>
      <c r="G2564" s="5">
        <v>14</v>
      </c>
      <c r="H2564" s="5">
        <v>20.3</v>
      </c>
      <c r="I2564" s="5">
        <v>284.2</v>
      </c>
      <c r="J2564" s="5">
        <v>121901.02999999993</v>
      </c>
      <c r="K2564" s="3" t="str" cm="1">
        <f t="array" ref="K2564">_xlfn.LET(_xlpm.d,UPPER(TRIM(CLEAN(SUBSTITUTE(F2564,CHAR(160),"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65" spans="2:11" hidden="1" x14ac:dyDescent="0.25">
      <c r="B2565" s="20">
        <v>45722</v>
      </c>
      <c r="C2565" s="2" t="s">
        <v>1</v>
      </c>
      <c r="D2565" s="2" t="s">
        <v>1790</v>
      </c>
      <c r="E2565" s="2" t="s">
        <v>248</v>
      </c>
      <c r="F2565" s="2" t="s">
        <v>1638</v>
      </c>
      <c r="G2565" s="5">
        <v>21</v>
      </c>
      <c r="H2565" s="5">
        <v>20.3</v>
      </c>
      <c r="I2565" s="5">
        <v>426.3</v>
      </c>
      <c r="J2565" s="5">
        <v>122327.32999999993</v>
      </c>
      <c r="K2565" s="3" t="str" cm="1">
        <f t="array" ref="K2565">_xlfn.LET(_xlpm.d,UPPER(TRIM(CLEAN(SUBSTITUTE(F2565,CHAR(160),"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66" spans="2:11" hidden="1" x14ac:dyDescent="0.25">
      <c r="B2566" s="20">
        <v>45722</v>
      </c>
      <c r="C2566" s="2" t="s">
        <v>1</v>
      </c>
      <c r="D2566" s="2" t="s">
        <v>1791</v>
      </c>
      <c r="E2566" s="2" t="s">
        <v>1792</v>
      </c>
      <c r="F2566" s="2" t="s">
        <v>1638</v>
      </c>
      <c r="G2566" s="5">
        <v>30</v>
      </c>
      <c r="H2566" s="5">
        <v>21.8</v>
      </c>
      <c r="I2566" s="5">
        <v>654</v>
      </c>
      <c r="J2566" s="5">
        <v>122981.32999999993</v>
      </c>
      <c r="K2566" s="3" t="str" cm="1">
        <f t="array" ref="K2566">_xlfn.LET(_xlpm.d,UPPER(TRIM(CLEAN(SUBSTITUTE(F2566,CHAR(160),"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67" spans="2:11" hidden="1" x14ac:dyDescent="0.25">
      <c r="B2567" s="20">
        <v>45722</v>
      </c>
      <c r="C2567" s="2" t="s">
        <v>1</v>
      </c>
      <c r="D2567" s="2" t="s">
        <v>1793</v>
      </c>
      <c r="E2567" s="2" t="s">
        <v>78</v>
      </c>
      <c r="F2567" s="2" t="s">
        <v>1638</v>
      </c>
      <c r="G2567" s="5">
        <v>35</v>
      </c>
      <c r="H2567" s="5">
        <v>20.3</v>
      </c>
      <c r="I2567" s="5">
        <v>710.5</v>
      </c>
      <c r="J2567" s="5">
        <v>123691.82999999993</v>
      </c>
      <c r="K2567" s="3" t="str" cm="1">
        <f t="array" ref="K2567">_xlfn.LET(_xlpm.d,UPPER(TRIM(CLEAN(SUBSTITUTE(F2567,CHAR(160),"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68" spans="2:11" hidden="1" x14ac:dyDescent="0.25">
      <c r="B2568" s="20">
        <v>45723</v>
      </c>
      <c r="C2568" s="2" t="s">
        <v>1</v>
      </c>
      <c r="D2568" s="2" t="s">
        <v>1794</v>
      </c>
      <c r="E2568" s="2" t="s">
        <v>232</v>
      </c>
      <c r="F2568" s="2" t="s">
        <v>1638</v>
      </c>
      <c r="G2568" s="5">
        <v>14</v>
      </c>
      <c r="H2568" s="5">
        <v>20.3</v>
      </c>
      <c r="I2568" s="5">
        <v>284.2</v>
      </c>
      <c r="J2568" s="5">
        <v>123976.02999999993</v>
      </c>
      <c r="K2568" s="3" t="str" cm="1">
        <f t="array" ref="K2568">_xlfn.LET(_xlpm.d,UPPER(TRIM(CLEAN(SUBSTITUTE(F2568,CHAR(160),"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69" spans="2:11" hidden="1" x14ac:dyDescent="0.25">
      <c r="B2569" s="20">
        <v>45723</v>
      </c>
      <c r="C2569" s="2" t="s">
        <v>1</v>
      </c>
      <c r="D2569" s="2" t="s">
        <v>496</v>
      </c>
      <c r="E2569" s="2" t="s">
        <v>243</v>
      </c>
      <c r="F2569" s="2" t="s">
        <v>1638</v>
      </c>
      <c r="G2569" s="5">
        <v>15</v>
      </c>
      <c r="H2569" s="5">
        <v>20.3</v>
      </c>
      <c r="I2569" s="5">
        <v>304.5</v>
      </c>
      <c r="J2569" s="5">
        <v>124280.52999999993</v>
      </c>
      <c r="K2569" s="3" t="str" cm="1">
        <f t="array" ref="K2569">_xlfn.LET(_xlpm.d,UPPER(TRIM(CLEAN(SUBSTITUTE(F2569,CHAR(160),"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70" spans="2:11" hidden="1" x14ac:dyDescent="0.25">
      <c r="B2570" s="20">
        <v>45723</v>
      </c>
      <c r="C2570" s="2" t="s">
        <v>1</v>
      </c>
      <c r="D2570" s="2" t="s">
        <v>497</v>
      </c>
      <c r="E2570" s="2" t="s">
        <v>43</v>
      </c>
      <c r="F2570" s="2" t="s">
        <v>1638</v>
      </c>
      <c r="G2570" s="5">
        <v>20</v>
      </c>
      <c r="H2570" s="5">
        <v>21.8</v>
      </c>
      <c r="I2570" s="5">
        <v>436</v>
      </c>
      <c r="J2570" s="5">
        <v>124716.52999999993</v>
      </c>
      <c r="K2570" s="3" t="str" cm="1">
        <f t="array" ref="K2570">_xlfn.LET(_xlpm.d,UPPER(TRIM(CLEAN(SUBSTITUTE(F2570,CHAR(160),"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71" spans="2:11" hidden="1" x14ac:dyDescent="0.25">
      <c r="B2571" s="20">
        <v>45723</v>
      </c>
      <c r="C2571" s="2" t="s">
        <v>1</v>
      </c>
      <c r="D2571" s="2" t="s">
        <v>499</v>
      </c>
      <c r="E2571" s="2" t="s">
        <v>241</v>
      </c>
      <c r="F2571" s="2" t="s">
        <v>1638</v>
      </c>
      <c r="G2571" s="5">
        <v>10</v>
      </c>
      <c r="H2571" s="5">
        <v>20.3</v>
      </c>
      <c r="I2571" s="5">
        <v>203</v>
      </c>
      <c r="J2571" s="5">
        <v>124919.52999999993</v>
      </c>
      <c r="K2571" s="3" t="str" cm="1">
        <f t="array" ref="K2571">_xlfn.LET(_xlpm.d,UPPER(TRIM(CLEAN(SUBSTITUTE(F2571,CHAR(160),"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72" spans="2:11" hidden="1" x14ac:dyDescent="0.25">
      <c r="B2572" s="20">
        <v>45723</v>
      </c>
      <c r="C2572" s="2" t="s">
        <v>1</v>
      </c>
      <c r="D2572" s="2" t="s">
        <v>1795</v>
      </c>
      <c r="E2572" s="2" t="s">
        <v>807</v>
      </c>
      <c r="F2572" s="2" t="s">
        <v>1638</v>
      </c>
      <c r="G2572" s="5">
        <v>30</v>
      </c>
      <c r="H2572" s="5">
        <v>20.5</v>
      </c>
      <c r="I2572" s="5">
        <v>615</v>
      </c>
      <c r="J2572" s="5">
        <v>125534.52999999993</v>
      </c>
      <c r="K2572" s="3" t="str" cm="1">
        <f t="array" ref="K2572">_xlfn.LET(_xlpm.d,UPPER(TRIM(CLEAN(SUBSTITUTE(F2572,CHAR(160),"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73" spans="2:11" hidden="1" x14ac:dyDescent="0.25">
      <c r="B2573" s="20">
        <v>45723</v>
      </c>
      <c r="C2573" s="2" t="s">
        <v>1</v>
      </c>
      <c r="D2573" s="2" t="s">
        <v>1796</v>
      </c>
      <c r="E2573" s="2" t="s">
        <v>1726</v>
      </c>
      <c r="F2573" s="2" t="s">
        <v>1797</v>
      </c>
      <c r="G2573" s="5">
        <v>20</v>
      </c>
      <c r="H2573" s="5">
        <v>21.8</v>
      </c>
      <c r="I2573" s="5">
        <v>436</v>
      </c>
      <c r="J2573" s="5">
        <v>125970.52999999993</v>
      </c>
      <c r="K2573" s="3" t="str" cm="1">
        <f t="array" ref="K2573">_xlfn.LET(_xlpm.d,UPPER(TRIM(CLEAN(SUBSTITUTE(F2573,CHAR(160),"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74" spans="2:11" hidden="1" x14ac:dyDescent="0.25">
      <c r="B2574" s="20">
        <v>45723</v>
      </c>
      <c r="C2574" s="2" t="s">
        <v>1</v>
      </c>
      <c r="D2574" s="2" t="s">
        <v>1798</v>
      </c>
      <c r="E2574" s="2" t="s">
        <v>197</v>
      </c>
      <c r="F2574" s="2" t="s">
        <v>1638</v>
      </c>
      <c r="G2574" s="5">
        <v>20</v>
      </c>
      <c r="H2574" s="5">
        <v>20.3</v>
      </c>
      <c r="I2574" s="5">
        <v>406</v>
      </c>
      <c r="J2574" s="5">
        <v>126376.52999999993</v>
      </c>
      <c r="K2574" s="3" t="str" cm="1">
        <f t="array" ref="K2574">_xlfn.LET(_xlpm.d,UPPER(TRIM(CLEAN(SUBSTITUTE(F2574,CHAR(160),"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75" spans="2:11" hidden="1" x14ac:dyDescent="0.25">
      <c r="B2575" s="20">
        <v>45726</v>
      </c>
      <c r="C2575" s="2" t="s">
        <v>1</v>
      </c>
      <c r="D2575" s="2" t="s">
        <v>935</v>
      </c>
      <c r="E2575" s="2" t="s">
        <v>158</v>
      </c>
      <c r="F2575" s="2" t="s">
        <v>1638</v>
      </c>
      <c r="G2575" s="5">
        <v>20</v>
      </c>
      <c r="H2575" s="5">
        <v>20.3</v>
      </c>
      <c r="I2575" s="5">
        <v>406</v>
      </c>
      <c r="J2575" s="5">
        <v>126782.52999999993</v>
      </c>
      <c r="K2575" s="3" t="str" cm="1">
        <f t="array" ref="K2575">_xlfn.LET(_xlpm.d,UPPER(TRIM(CLEAN(SUBSTITUTE(F2575,CHAR(160),"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76" spans="2:11" hidden="1" x14ac:dyDescent="0.25">
      <c r="B2576" s="20">
        <v>45726</v>
      </c>
      <c r="C2576" s="2" t="s">
        <v>1</v>
      </c>
      <c r="D2576" s="2" t="s">
        <v>1799</v>
      </c>
      <c r="E2576" s="2" t="s">
        <v>1235</v>
      </c>
      <c r="F2576" s="2" t="s">
        <v>1638</v>
      </c>
      <c r="G2576" s="5">
        <v>4</v>
      </c>
      <c r="H2576" s="5">
        <v>21.8</v>
      </c>
      <c r="I2576" s="5">
        <v>87.2</v>
      </c>
      <c r="J2576" s="5">
        <v>126869.72999999992</v>
      </c>
      <c r="K2576" s="3" t="str" cm="1">
        <f t="array" ref="K2576">_xlfn.LET(_xlpm.d,UPPER(TRIM(CLEAN(SUBSTITUTE(F2576,CHAR(160),"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77" spans="2:11" hidden="1" x14ac:dyDescent="0.25">
      <c r="B2577" s="20">
        <v>45727</v>
      </c>
      <c r="C2577" s="2" t="s">
        <v>1</v>
      </c>
      <c r="D2577" s="2" t="s">
        <v>1800</v>
      </c>
      <c r="E2577" s="2" t="s">
        <v>78</v>
      </c>
      <c r="F2577" s="2" t="s">
        <v>1638</v>
      </c>
      <c r="G2577" s="5">
        <v>35</v>
      </c>
      <c r="H2577" s="5">
        <v>20.3</v>
      </c>
      <c r="I2577" s="5">
        <v>710.5</v>
      </c>
      <c r="J2577" s="5">
        <v>127580.22999999992</v>
      </c>
      <c r="K2577" s="3" t="str" cm="1">
        <f t="array" ref="K2577">_xlfn.LET(_xlpm.d,UPPER(TRIM(CLEAN(SUBSTITUTE(F2577,CHAR(160),"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78" spans="2:11" hidden="1" x14ac:dyDescent="0.25">
      <c r="B2578" s="20">
        <v>45727</v>
      </c>
      <c r="C2578" s="2" t="s">
        <v>1</v>
      </c>
      <c r="D2578" s="2" t="s">
        <v>1801</v>
      </c>
      <c r="E2578" s="2" t="s">
        <v>232</v>
      </c>
      <c r="F2578" s="2" t="s">
        <v>1638</v>
      </c>
      <c r="G2578" s="5">
        <v>14</v>
      </c>
      <c r="H2578" s="5">
        <v>20.3</v>
      </c>
      <c r="I2578" s="5">
        <v>284.2</v>
      </c>
      <c r="J2578" s="5">
        <v>127864.42999999992</v>
      </c>
      <c r="K2578" s="3" t="str" cm="1">
        <f t="array" ref="K2578">_xlfn.LET(_xlpm.d,UPPER(TRIM(CLEAN(SUBSTITUTE(F2578,CHAR(160),"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79" spans="2:11" hidden="1" x14ac:dyDescent="0.25">
      <c r="B2579" s="20">
        <v>45727</v>
      </c>
      <c r="C2579" s="2" t="s">
        <v>1</v>
      </c>
      <c r="D2579" s="2" t="s">
        <v>1633</v>
      </c>
      <c r="E2579" s="2" t="s">
        <v>1634</v>
      </c>
      <c r="F2579" s="2" t="s">
        <v>1638</v>
      </c>
      <c r="G2579" s="5">
        <v>60</v>
      </c>
      <c r="H2579" s="5">
        <v>20.3</v>
      </c>
      <c r="I2579" s="5">
        <v>1218</v>
      </c>
      <c r="J2579" s="5">
        <v>129082.42999999992</v>
      </c>
      <c r="K2579" s="3" t="str" cm="1">
        <f t="array" ref="K2579">_xlfn.LET(_xlpm.d,UPPER(TRIM(CLEAN(SUBSTITUTE(F2579,CHAR(160),"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80" spans="2:11" hidden="1" x14ac:dyDescent="0.25">
      <c r="B2580" s="20">
        <v>45727</v>
      </c>
      <c r="C2580" s="2" t="s">
        <v>1</v>
      </c>
      <c r="D2580" s="2" t="s">
        <v>1802</v>
      </c>
      <c r="E2580" s="2" t="s">
        <v>165</v>
      </c>
      <c r="F2580" s="2" t="s">
        <v>1638</v>
      </c>
      <c r="G2580" s="5">
        <v>14</v>
      </c>
      <c r="H2580" s="5">
        <v>20.3</v>
      </c>
      <c r="I2580" s="5">
        <v>284.2</v>
      </c>
      <c r="J2580" s="5">
        <v>129366.62999999992</v>
      </c>
      <c r="K2580" s="3" t="str" cm="1">
        <f t="array" ref="K2580">_xlfn.LET(_xlpm.d,UPPER(TRIM(CLEAN(SUBSTITUTE(F2580,CHAR(160),"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81" spans="2:11" hidden="1" x14ac:dyDescent="0.25">
      <c r="B2581" s="20">
        <v>45727</v>
      </c>
      <c r="C2581" s="2" t="s">
        <v>1</v>
      </c>
      <c r="D2581" s="2" t="s">
        <v>1803</v>
      </c>
      <c r="E2581" s="2" t="s">
        <v>234</v>
      </c>
      <c r="F2581" s="2" t="s">
        <v>1638</v>
      </c>
      <c r="G2581" s="5">
        <v>19</v>
      </c>
      <c r="H2581" s="5">
        <v>20.3</v>
      </c>
      <c r="I2581" s="5">
        <v>385.7</v>
      </c>
      <c r="J2581" s="5">
        <v>129752.32999999991</v>
      </c>
      <c r="K2581" s="3" t="str" cm="1">
        <f t="array" ref="K2581">_xlfn.LET(_xlpm.d,UPPER(TRIM(CLEAN(SUBSTITUTE(F2581,CHAR(160),"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82" spans="2:11" hidden="1" x14ac:dyDescent="0.25">
      <c r="B2582" s="20">
        <v>45728</v>
      </c>
      <c r="C2582" s="2" t="s">
        <v>1</v>
      </c>
      <c r="D2582" s="2" t="s">
        <v>1804</v>
      </c>
      <c r="E2582" s="2" t="s">
        <v>224</v>
      </c>
      <c r="F2582" s="2" t="s">
        <v>1638</v>
      </c>
      <c r="G2582" s="5">
        <v>25</v>
      </c>
      <c r="H2582" s="5">
        <v>20.3</v>
      </c>
      <c r="I2582" s="5">
        <v>507.5</v>
      </c>
      <c r="J2582" s="5">
        <v>130259.82999999991</v>
      </c>
      <c r="K2582" s="3" t="str" cm="1">
        <f t="array" ref="K2582">_xlfn.LET(_xlpm.d,UPPER(TRIM(CLEAN(SUBSTITUTE(F2582,CHAR(160),"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83" spans="2:11" hidden="1" x14ac:dyDescent="0.25">
      <c r="B2583" s="20">
        <v>45729</v>
      </c>
      <c r="C2583" s="2" t="s">
        <v>1</v>
      </c>
      <c r="D2583" s="2" t="s">
        <v>1805</v>
      </c>
      <c r="E2583" s="2" t="s">
        <v>151</v>
      </c>
      <c r="F2583" s="2" t="s">
        <v>1638</v>
      </c>
      <c r="G2583" s="5">
        <v>15</v>
      </c>
      <c r="H2583" s="5">
        <v>20.3</v>
      </c>
      <c r="I2583" s="5">
        <v>304.5</v>
      </c>
      <c r="J2583" s="5">
        <v>130564.32999999991</v>
      </c>
      <c r="K2583" s="3" t="str" cm="1">
        <f t="array" ref="K2583">_xlfn.LET(_xlpm.d,UPPER(TRIM(CLEAN(SUBSTITUTE(F2583,CHAR(160),"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84" spans="2:11" hidden="1" x14ac:dyDescent="0.25">
      <c r="B2584" s="20">
        <v>45730</v>
      </c>
      <c r="C2584" s="2" t="s">
        <v>1</v>
      </c>
      <c r="D2584" s="2" t="s">
        <v>1806</v>
      </c>
      <c r="E2584" s="2" t="s">
        <v>241</v>
      </c>
      <c r="F2584" s="2" t="s">
        <v>1638</v>
      </c>
      <c r="G2584" s="5">
        <v>44</v>
      </c>
      <c r="H2584" s="5">
        <v>20.3</v>
      </c>
      <c r="I2584" s="5">
        <v>893.2</v>
      </c>
      <c r="J2584" s="5">
        <v>131457.52999999991</v>
      </c>
      <c r="K2584" s="3" t="str" cm="1">
        <f t="array" ref="K2584">_xlfn.LET(_xlpm.d,UPPER(TRIM(CLEAN(SUBSTITUTE(F2584,CHAR(160),"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85" spans="2:11" hidden="1" x14ac:dyDescent="0.25">
      <c r="B2585" s="20">
        <v>45730</v>
      </c>
      <c r="C2585" s="2" t="s">
        <v>1</v>
      </c>
      <c r="D2585" s="2" t="s">
        <v>1807</v>
      </c>
      <c r="E2585" s="2" t="s">
        <v>232</v>
      </c>
      <c r="F2585" s="2" t="s">
        <v>1638</v>
      </c>
      <c r="G2585" s="5">
        <v>21</v>
      </c>
      <c r="H2585" s="5">
        <v>20.3</v>
      </c>
      <c r="I2585" s="5">
        <v>426.3</v>
      </c>
      <c r="J2585" s="5">
        <v>131883.8299999999</v>
      </c>
      <c r="K2585" s="3" t="str" cm="1">
        <f t="array" ref="K2585">_xlfn.LET(_xlpm.d,UPPER(TRIM(CLEAN(SUBSTITUTE(F2585,CHAR(160),"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86" spans="2:11" hidden="1" x14ac:dyDescent="0.25">
      <c r="B2586" s="20">
        <v>45730</v>
      </c>
      <c r="C2586" s="2" t="s">
        <v>1</v>
      </c>
      <c r="D2586" s="2" t="s">
        <v>1808</v>
      </c>
      <c r="E2586" s="2" t="s">
        <v>243</v>
      </c>
      <c r="F2586" s="2" t="s">
        <v>1638</v>
      </c>
      <c r="G2586" s="5">
        <v>40</v>
      </c>
      <c r="H2586" s="5">
        <v>20.3</v>
      </c>
      <c r="I2586" s="5">
        <v>812</v>
      </c>
      <c r="J2586" s="5">
        <v>132695.8299999999</v>
      </c>
      <c r="K2586" s="3" t="str" cm="1">
        <f t="array" ref="K2586">_xlfn.LET(_xlpm.d,UPPER(TRIM(CLEAN(SUBSTITUTE(F2586,CHAR(160),"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87" spans="2:11" hidden="1" x14ac:dyDescent="0.25">
      <c r="B2587" s="20">
        <v>45730</v>
      </c>
      <c r="C2587" s="2" t="s">
        <v>1</v>
      </c>
      <c r="D2587" s="2" t="s">
        <v>501</v>
      </c>
      <c r="E2587" s="2" t="s">
        <v>43</v>
      </c>
      <c r="F2587" s="2" t="s">
        <v>1638</v>
      </c>
      <c r="G2587" s="5">
        <v>35</v>
      </c>
      <c r="H2587" s="5">
        <v>21.8</v>
      </c>
      <c r="I2587" s="5">
        <v>763</v>
      </c>
      <c r="J2587" s="5">
        <v>133458.8299999999</v>
      </c>
      <c r="K2587" s="3" t="str" cm="1">
        <f t="array" ref="K2587">_xlfn.LET(_xlpm.d,UPPER(TRIM(CLEAN(SUBSTITUTE(F2587,CHAR(160),"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88" spans="2:11" hidden="1" x14ac:dyDescent="0.25">
      <c r="B2588" s="20">
        <v>45730</v>
      </c>
      <c r="C2588" s="2" t="s">
        <v>1</v>
      </c>
      <c r="D2588" s="2" t="s">
        <v>1809</v>
      </c>
      <c r="E2588" s="2" t="s">
        <v>78</v>
      </c>
      <c r="F2588" s="2" t="s">
        <v>1638</v>
      </c>
      <c r="G2588" s="5">
        <v>14</v>
      </c>
      <c r="H2588" s="5">
        <v>20.3</v>
      </c>
      <c r="I2588" s="5">
        <v>284.2</v>
      </c>
      <c r="J2588" s="5">
        <v>133743.02999999991</v>
      </c>
      <c r="K2588" s="3" t="str" cm="1">
        <f t="array" ref="K2588">_xlfn.LET(_xlpm.d,UPPER(TRIM(CLEAN(SUBSTITUTE(F2588,CHAR(160),"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89" spans="2:11" hidden="1" x14ac:dyDescent="0.25">
      <c r="B2589" s="20">
        <v>45730</v>
      </c>
      <c r="C2589" s="2" t="s">
        <v>1</v>
      </c>
      <c r="D2589" s="2" t="s">
        <v>1810</v>
      </c>
      <c r="E2589" s="2" t="s">
        <v>50</v>
      </c>
      <c r="F2589" s="2" t="s">
        <v>1638</v>
      </c>
      <c r="G2589" s="5">
        <v>80</v>
      </c>
      <c r="H2589" s="5">
        <v>18.989999999999998</v>
      </c>
      <c r="I2589" s="5">
        <v>1519.2</v>
      </c>
      <c r="J2589" s="5">
        <v>135262.22999999992</v>
      </c>
      <c r="K2589" s="3" t="str" cm="1">
        <f t="array" ref="K2589">_xlfn.LET(_xlpm.d,UPPER(TRIM(CLEAN(SUBSTITUTE(F2589,CHAR(160),"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90" spans="2:11" hidden="1" x14ac:dyDescent="0.25">
      <c r="B2590" s="20">
        <v>45730</v>
      </c>
      <c r="C2590" s="2" t="s">
        <v>1</v>
      </c>
      <c r="D2590" s="2" t="s">
        <v>1811</v>
      </c>
      <c r="E2590" s="2" t="s">
        <v>807</v>
      </c>
      <c r="F2590" s="2" t="s">
        <v>1638</v>
      </c>
      <c r="G2590" s="5">
        <v>30</v>
      </c>
      <c r="H2590" s="5">
        <v>20.5</v>
      </c>
      <c r="I2590" s="5">
        <v>615</v>
      </c>
      <c r="J2590" s="5">
        <v>135877.22999999992</v>
      </c>
      <c r="K2590" s="3" t="str" cm="1">
        <f t="array" ref="K2590">_xlfn.LET(_xlpm.d,UPPER(TRIM(CLEAN(SUBSTITUTE(F2590,CHAR(160),"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91" spans="2:11" hidden="1" x14ac:dyDescent="0.25">
      <c r="B2591" s="20">
        <v>45733</v>
      </c>
      <c r="C2591" s="2" t="s">
        <v>1</v>
      </c>
      <c r="D2591" s="2" t="s">
        <v>945</v>
      </c>
      <c r="E2591" s="2" t="s">
        <v>162</v>
      </c>
      <c r="F2591" s="2" t="s">
        <v>1638</v>
      </c>
      <c r="G2591" s="5">
        <v>25</v>
      </c>
      <c r="H2591" s="5">
        <v>20.3</v>
      </c>
      <c r="I2591" s="5">
        <v>507.5</v>
      </c>
      <c r="J2591" s="5">
        <v>136384.72999999992</v>
      </c>
      <c r="K2591" s="3" t="str" cm="1">
        <f t="array" ref="K2591">_xlfn.LET(_xlpm.d,UPPER(TRIM(CLEAN(SUBSTITUTE(F2591,CHAR(160),"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92" spans="2:11" hidden="1" x14ac:dyDescent="0.25">
      <c r="B2592" s="20">
        <v>45733</v>
      </c>
      <c r="C2592" s="2" t="s">
        <v>1</v>
      </c>
      <c r="D2592" s="2" t="s">
        <v>1812</v>
      </c>
      <c r="E2592" s="2" t="s">
        <v>248</v>
      </c>
      <c r="F2592" s="2" t="s">
        <v>1638</v>
      </c>
      <c r="G2592" s="5">
        <v>42</v>
      </c>
      <c r="H2592" s="5">
        <v>20.3</v>
      </c>
      <c r="I2592" s="5">
        <v>852.6</v>
      </c>
      <c r="J2592" s="5">
        <v>137237.32999999993</v>
      </c>
      <c r="K2592" s="3" t="str" cm="1">
        <f t="array" ref="K2592">_xlfn.LET(_xlpm.d,UPPER(TRIM(CLEAN(SUBSTITUTE(F2592,CHAR(160),"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93" spans="2:11" hidden="1" x14ac:dyDescent="0.25">
      <c r="B2593" s="20">
        <v>45734</v>
      </c>
      <c r="C2593" s="2" t="s">
        <v>1</v>
      </c>
      <c r="D2593" s="2" t="s">
        <v>1813</v>
      </c>
      <c r="E2593" s="2" t="s">
        <v>186</v>
      </c>
      <c r="F2593" s="2" t="s">
        <v>1638</v>
      </c>
      <c r="G2593" s="5">
        <v>28</v>
      </c>
      <c r="H2593" s="5">
        <v>20.3</v>
      </c>
      <c r="I2593" s="5">
        <v>568.4</v>
      </c>
      <c r="J2593" s="5">
        <v>137805.72999999992</v>
      </c>
      <c r="K2593" s="3" t="str" cm="1">
        <f t="array" ref="K2593">_xlfn.LET(_xlpm.d,UPPER(TRIM(CLEAN(SUBSTITUTE(F2593,CHAR(160),"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94" spans="2:11" hidden="1" x14ac:dyDescent="0.25">
      <c r="B2594" s="20">
        <v>45734</v>
      </c>
      <c r="C2594" s="2" t="s">
        <v>1</v>
      </c>
      <c r="D2594" s="2" t="s">
        <v>1591</v>
      </c>
      <c r="E2594" s="2" t="s">
        <v>147</v>
      </c>
      <c r="F2594" s="2" t="s">
        <v>1638</v>
      </c>
      <c r="G2594" s="5">
        <v>16</v>
      </c>
      <c r="H2594" s="5">
        <v>20.3</v>
      </c>
      <c r="I2594" s="5">
        <v>324.8</v>
      </c>
      <c r="J2594" s="5">
        <v>138130.52999999991</v>
      </c>
      <c r="K2594" s="3" t="str" cm="1">
        <f t="array" ref="K2594">_xlfn.LET(_xlpm.d,UPPER(TRIM(CLEAN(SUBSTITUTE(F2594,CHAR(160),"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95" spans="2:11" hidden="1" x14ac:dyDescent="0.25">
      <c r="B2595" s="20">
        <v>45734</v>
      </c>
      <c r="C2595" s="2" t="s">
        <v>1</v>
      </c>
      <c r="D2595" s="2" t="s">
        <v>1396</v>
      </c>
      <c r="E2595" s="2" t="s">
        <v>232</v>
      </c>
      <c r="F2595" s="2" t="s">
        <v>1638</v>
      </c>
      <c r="G2595" s="5">
        <v>14</v>
      </c>
      <c r="H2595" s="5">
        <v>20.3</v>
      </c>
      <c r="I2595" s="5">
        <v>284.2</v>
      </c>
      <c r="J2595" s="5">
        <v>138414.72999999992</v>
      </c>
      <c r="K2595" s="3" t="str" cm="1">
        <f t="array" ref="K2595">_xlfn.LET(_xlpm.d,UPPER(TRIM(CLEAN(SUBSTITUTE(F2595,CHAR(160),"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96" spans="2:11" hidden="1" x14ac:dyDescent="0.25">
      <c r="B2596" s="20">
        <v>45734</v>
      </c>
      <c r="C2596" s="2" t="s">
        <v>1</v>
      </c>
      <c r="D2596" s="2" t="s">
        <v>1814</v>
      </c>
      <c r="E2596" s="2" t="s">
        <v>78</v>
      </c>
      <c r="F2596" s="2" t="s">
        <v>1638</v>
      </c>
      <c r="G2596" s="5">
        <v>42</v>
      </c>
      <c r="H2596" s="5">
        <v>20.3</v>
      </c>
      <c r="I2596" s="5">
        <v>852.6</v>
      </c>
      <c r="J2596" s="5">
        <v>139267.32999999993</v>
      </c>
      <c r="K2596" s="3" t="str" cm="1">
        <f t="array" ref="K2596">_xlfn.LET(_xlpm.d,UPPER(TRIM(CLEAN(SUBSTITUTE(F2596,CHAR(160),"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97" spans="2:11" hidden="1" x14ac:dyDescent="0.25">
      <c r="B2597" s="20">
        <v>45734</v>
      </c>
      <c r="C2597" s="2" t="s">
        <v>1</v>
      </c>
      <c r="D2597" s="2" t="s">
        <v>1398</v>
      </c>
      <c r="E2597" s="2" t="s">
        <v>273</v>
      </c>
      <c r="F2597" s="2" t="s">
        <v>1638</v>
      </c>
      <c r="G2597" s="5">
        <v>25</v>
      </c>
      <c r="H2597" s="5">
        <v>20.3</v>
      </c>
      <c r="I2597" s="5">
        <v>507.5</v>
      </c>
      <c r="J2597" s="5">
        <v>139774.82999999993</v>
      </c>
      <c r="K2597" s="3" t="str" cm="1">
        <f t="array" ref="K2597">_xlfn.LET(_xlpm.d,UPPER(TRIM(CLEAN(SUBSTITUTE(F2597,CHAR(160),"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98" spans="2:11" hidden="1" x14ac:dyDescent="0.25">
      <c r="B2598" s="20">
        <v>45734</v>
      </c>
      <c r="C2598" s="2" t="s">
        <v>1</v>
      </c>
      <c r="D2598" s="2" t="s">
        <v>1815</v>
      </c>
      <c r="E2598" s="2" t="s">
        <v>234</v>
      </c>
      <c r="F2598" s="2" t="s">
        <v>1638</v>
      </c>
      <c r="G2598" s="5">
        <v>14</v>
      </c>
      <c r="H2598" s="5">
        <v>20.3</v>
      </c>
      <c r="I2598" s="5">
        <v>284.2</v>
      </c>
      <c r="J2598" s="5">
        <v>140059.02999999994</v>
      </c>
      <c r="K2598" s="3" t="str" cm="1">
        <f t="array" ref="K2598">_xlfn.LET(_xlpm.d,UPPER(TRIM(CLEAN(SUBSTITUTE(F2598,CHAR(160),"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599" spans="2:11" hidden="1" x14ac:dyDescent="0.25">
      <c r="B2599" s="20">
        <v>45734</v>
      </c>
      <c r="C2599" s="2" t="s">
        <v>1</v>
      </c>
      <c r="D2599" s="2" t="s">
        <v>1816</v>
      </c>
      <c r="E2599" s="2" t="s">
        <v>61</v>
      </c>
      <c r="F2599" s="2" t="s">
        <v>1638</v>
      </c>
      <c r="G2599" s="5">
        <v>22</v>
      </c>
      <c r="H2599" s="5">
        <v>21.8</v>
      </c>
      <c r="I2599" s="5">
        <v>479.6</v>
      </c>
      <c r="J2599" s="5">
        <v>140538.62999999995</v>
      </c>
      <c r="K2599" s="3" t="str" cm="1">
        <f t="array" ref="K2599">_xlfn.LET(_xlpm.d,UPPER(TRIM(CLEAN(SUBSTITUTE(F2599,CHAR(160),"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00" spans="2:11" hidden="1" x14ac:dyDescent="0.25">
      <c r="B2600" s="20">
        <v>45735</v>
      </c>
      <c r="C2600" s="2" t="s">
        <v>1</v>
      </c>
      <c r="D2600" s="2" t="s">
        <v>1817</v>
      </c>
      <c r="E2600" s="2" t="s">
        <v>214</v>
      </c>
      <c r="F2600" s="2" t="s">
        <v>1638</v>
      </c>
      <c r="G2600" s="5">
        <v>30</v>
      </c>
      <c r="H2600" s="5">
        <v>20.3</v>
      </c>
      <c r="I2600" s="5">
        <v>609</v>
      </c>
      <c r="J2600" s="5">
        <v>141147.62999999995</v>
      </c>
      <c r="K2600" s="3" t="str" cm="1">
        <f t="array" ref="K2600">_xlfn.LET(_xlpm.d,UPPER(TRIM(CLEAN(SUBSTITUTE(F2600,CHAR(160),"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01" spans="2:11" hidden="1" x14ac:dyDescent="0.25">
      <c r="B2601" s="20">
        <v>45735</v>
      </c>
      <c r="C2601" s="2" t="s">
        <v>1</v>
      </c>
      <c r="D2601" s="2" t="s">
        <v>1399</v>
      </c>
      <c r="E2601" s="2" t="s">
        <v>286</v>
      </c>
      <c r="F2601" s="2" t="s">
        <v>1638</v>
      </c>
      <c r="G2601" s="5">
        <v>5</v>
      </c>
      <c r="H2601" s="5">
        <v>20.3</v>
      </c>
      <c r="I2601" s="5">
        <v>101.5</v>
      </c>
      <c r="J2601" s="5">
        <v>141249.12999999995</v>
      </c>
      <c r="K2601" s="3" t="str" cm="1">
        <f t="array" ref="K2601">_xlfn.LET(_xlpm.d,UPPER(TRIM(CLEAN(SUBSTITUTE(F2601,CHAR(160),"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02" spans="2:11" hidden="1" x14ac:dyDescent="0.25">
      <c r="B2602" s="20">
        <v>45735</v>
      </c>
      <c r="C2602" s="2" t="s">
        <v>1</v>
      </c>
      <c r="D2602" s="2" t="s">
        <v>1818</v>
      </c>
      <c r="E2602" s="2" t="s">
        <v>197</v>
      </c>
      <c r="F2602" s="2" t="s">
        <v>1638</v>
      </c>
      <c r="G2602" s="5">
        <v>50</v>
      </c>
      <c r="H2602" s="5">
        <v>20.3</v>
      </c>
      <c r="I2602" s="5">
        <v>1015</v>
      </c>
      <c r="J2602" s="5">
        <v>142264.12999999995</v>
      </c>
      <c r="K2602" s="3" t="str" cm="1">
        <f t="array" ref="K2602">_xlfn.LET(_xlpm.d,UPPER(TRIM(CLEAN(SUBSTITUTE(F2602,CHAR(160),"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03" spans="2:11" hidden="1" x14ac:dyDescent="0.25">
      <c r="B2603" s="20">
        <v>45735</v>
      </c>
      <c r="C2603" s="2" t="s">
        <v>1</v>
      </c>
      <c r="D2603" s="2" t="s">
        <v>948</v>
      </c>
      <c r="E2603" s="2" t="s">
        <v>305</v>
      </c>
      <c r="F2603" s="2" t="s">
        <v>1638</v>
      </c>
      <c r="G2603" s="5">
        <v>49</v>
      </c>
      <c r="H2603" s="5">
        <v>20.3</v>
      </c>
      <c r="I2603" s="5">
        <v>994.7</v>
      </c>
      <c r="J2603" s="5">
        <v>143258.82999999996</v>
      </c>
      <c r="K2603" s="3" t="str" cm="1">
        <f t="array" ref="K2603">_xlfn.LET(_xlpm.d,UPPER(TRIM(CLEAN(SUBSTITUTE(F2603,CHAR(160),"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04" spans="2:11" hidden="1" x14ac:dyDescent="0.25">
      <c r="B2604" s="20">
        <v>45736</v>
      </c>
      <c r="C2604" s="2" t="s">
        <v>1</v>
      </c>
      <c r="D2604" s="2" t="s">
        <v>1819</v>
      </c>
      <c r="E2604" s="2" t="s">
        <v>268</v>
      </c>
      <c r="F2604" s="2" t="s">
        <v>1638</v>
      </c>
      <c r="G2604" s="5">
        <v>35</v>
      </c>
      <c r="H2604" s="5">
        <v>20.3</v>
      </c>
      <c r="I2604" s="5">
        <v>710.5</v>
      </c>
      <c r="J2604" s="5">
        <v>143969.32999999996</v>
      </c>
      <c r="K2604" s="3" t="str" cm="1">
        <f t="array" ref="K2604">_xlfn.LET(_xlpm.d,UPPER(TRIM(CLEAN(SUBSTITUTE(F2604,CHAR(160),"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05" spans="2:11" hidden="1" x14ac:dyDescent="0.25">
      <c r="B2605" s="20">
        <v>45736</v>
      </c>
      <c r="C2605" s="2" t="s">
        <v>1</v>
      </c>
      <c r="D2605" s="2" t="s">
        <v>1820</v>
      </c>
      <c r="E2605" s="2" t="s">
        <v>43</v>
      </c>
      <c r="F2605" s="2" t="s">
        <v>1638</v>
      </c>
      <c r="G2605" s="5">
        <v>15</v>
      </c>
      <c r="H2605" s="5">
        <v>21.8</v>
      </c>
      <c r="I2605" s="5">
        <v>327</v>
      </c>
      <c r="J2605" s="5">
        <v>144296.32999999996</v>
      </c>
      <c r="K2605" s="3" t="str" cm="1">
        <f t="array" ref="K2605">_xlfn.LET(_xlpm.d,UPPER(TRIM(CLEAN(SUBSTITUTE(F2605,CHAR(160),"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06" spans="2:11" hidden="1" x14ac:dyDescent="0.25">
      <c r="B2606" s="20">
        <v>45736</v>
      </c>
      <c r="C2606" s="2" t="s">
        <v>1</v>
      </c>
      <c r="D2606" s="2" t="s">
        <v>1821</v>
      </c>
      <c r="E2606" s="2" t="s">
        <v>319</v>
      </c>
      <c r="F2606" s="2" t="s">
        <v>1638</v>
      </c>
      <c r="G2606" s="5">
        <v>25</v>
      </c>
      <c r="H2606" s="5">
        <v>20.3</v>
      </c>
      <c r="I2606" s="5">
        <v>507.5</v>
      </c>
      <c r="J2606" s="5">
        <v>144803.82999999996</v>
      </c>
      <c r="K2606" s="3" t="str" cm="1">
        <f t="array" ref="K2606">_xlfn.LET(_xlpm.d,UPPER(TRIM(CLEAN(SUBSTITUTE(F2606,CHAR(160),"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07" spans="2:11" hidden="1" x14ac:dyDescent="0.25">
      <c r="B2607" s="20">
        <v>45736</v>
      </c>
      <c r="C2607" s="2" t="s">
        <v>1</v>
      </c>
      <c r="D2607" s="2" t="s">
        <v>1822</v>
      </c>
      <c r="E2607" s="2" t="s">
        <v>224</v>
      </c>
      <c r="F2607" s="2" t="s">
        <v>1638</v>
      </c>
      <c r="G2607" s="5">
        <v>30</v>
      </c>
      <c r="H2607" s="5">
        <v>20.3</v>
      </c>
      <c r="I2607" s="5">
        <v>609</v>
      </c>
      <c r="J2607" s="5">
        <v>145412.82999999996</v>
      </c>
      <c r="K2607" s="3" t="str" cm="1">
        <f t="array" ref="K2607">_xlfn.LET(_xlpm.d,UPPER(TRIM(CLEAN(SUBSTITUTE(F2607,CHAR(160),"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08" spans="2:11" hidden="1" x14ac:dyDescent="0.25">
      <c r="B2608" s="20">
        <v>45740</v>
      </c>
      <c r="C2608" s="2" t="s">
        <v>1</v>
      </c>
      <c r="D2608" s="2" t="s">
        <v>506</v>
      </c>
      <c r="E2608" s="2" t="s">
        <v>243</v>
      </c>
      <c r="F2608" s="2" t="s">
        <v>1638</v>
      </c>
      <c r="G2608" s="5">
        <v>22</v>
      </c>
      <c r="H2608" s="5">
        <v>20.3</v>
      </c>
      <c r="I2608" s="5">
        <v>446.6</v>
      </c>
      <c r="J2608" s="5">
        <v>145859.42999999996</v>
      </c>
      <c r="K2608" s="3" t="str" cm="1">
        <f t="array" ref="K2608">_xlfn.LET(_xlpm.d,UPPER(TRIM(CLEAN(SUBSTITUTE(F2608,CHAR(160),"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09" spans="2:11" hidden="1" x14ac:dyDescent="0.25">
      <c r="B2609" s="20">
        <v>45741</v>
      </c>
      <c r="C2609" s="2" t="s">
        <v>1</v>
      </c>
      <c r="D2609" s="2" t="s">
        <v>1823</v>
      </c>
      <c r="E2609" s="2" t="s">
        <v>78</v>
      </c>
      <c r="F2609" s="2" t="s">
        <v>1638</v>
      </c>
      <c r="G2609" s="5">
        <v>28</v>
      </c>
      <c r="H2609" s="5">
        <v>20.3</v>
      </c>
      <c r="I2609" s="5">
        <v>568.4</v>
      </c>
      <c r="J2609" s="5">
        <v>146427.82999999996</v>
      </c>
      <c r="K2609" s="3" t="str" cm="1">
        <f t="array" ref="K2609">_xlfn.LET(_xlpm.d,UPPER(TRIM(CLEAN(SUBSTITUTE(F2609,CHAR(160),"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10" spans="2:11" hidden="1" x14ac:dyDescent="0.25">
      <c r="B2610" s="20">
        <v>45741</v>
      </c>
      <c r="C2610" s="2" t="s">
        <v>1</v>
      </c>
      <c r="D2610" s="2" t="s">
        <v>1824</v>
      </c>
      <c r="E2610" s="2" t="s">
        <v>234</v>
      </c>
      <c r="F2610" s="2" t="s">
        <v>1638</v>
      </c>
      <c r="G2610" s="5">
        <v>35</v>
      </c>
      <c r="H2610" s="5">
        <v>20.3</v>
      </c>
      <c r="I2610" s="5">
        <v>710.5</v>
      </c>
      <c r="J2610" s="5">
        <v>147138.32999999996</v>
      </c>
      <c r="K2610" s="3" t="str" cm="1">
        <f t="array" ref="K2610">_xlfn.LET(_xlpm.d,UPPER(TRIM(CLEAN(SUBSTITUTE(F2610,CHAR(160),"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11" spans="2:11" hidden="1" x14ac:dyDescent="0.25">
      <c r="B2611" s="20">
        <v>45741</v>
      </c>
      <c r="C2611" s="2" t="s">
        <v>1</v>
      </c>
      <c r="D2611" s="2" t="s">
        <v>1825</v>
      </c>
      <c r="E2611" s="2" t="s">
        <v>165</v>
      </c>
      <c r="F2611" s="2" t="s">
        <v>1638</v>
      </c>
      <c r="G2611" s="5">
        <v>14</v>
      </c>
      <c r="H2611" s="5">
        <v>20.3</v>
      </c>
      <c r="I2611" s="5">
        <v>284.2</v>
      </c>
      <c r="J2611" s="5">
        <v>147422.52999999997</v>
      </c>
      <c r="K2611" s="3" t="str" cm="1">
        <f t="array" ref="K2611">_xlfn.LET(_xlpm.d,UPPER(TRIM(CLEAN(SUBSTITUTE(F2611,CHAR(160),"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12" spans="2:11" hidden="1" x14ac:dyDescent="0.25">
      <c r="B2612" s="20">
        <v>45741</v>
      </c>
      <c r="C2612" s="2" t="s">
        <v>1</v>
      </c>
      <c r="D2612" s="2" t="s">
        <v>1826</v>
      </c>
      <c r="E2612" s="2" t="s">
        <v>6</v>
      </c>
      <c r="F2612" s="2" t="s">
        <v>1638</v>
      </c>
      <c r="G2612" s="5">
        <v>30</v>
      </c>
      <c r="H2612" s="5">
        <v>21.8</v>
      </c>
      <c r="I2612" s="5">
        <v>654</v>
      </c>
      <c r="J2612" s="5">
        <v>148076.52999999997</v>
      </c>
      <c r="K2612" s="3" t="str" cm="1">
        <f t="array" ref="K2612">_xlfn.LET(_xlpm.d,UPPER(TRIM(CLEAN(SUBSTITUTE(F2612,CHAR(160),"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13" spans="2:11" hidden="1" x14ac:dyDescent="0.25">
      <c r="B2613" s="20">
        <v>45742</v>
      </c>
      <c r="C2613" s="2" t="s">
        <v>1</v>
      </c>
      <c r="D2613" s="2" t="s">
        <v>508</v>
      </c>
      <c r="E2613" s="2" t="s">
        <v>180</v>
      </c>
      <c r="F2613" s="2" t="s">
        <v>1638</v>
      </c>
      <c r="G2613" s="5">
        <v>30</v>
      </c>
      <c r="H2613" s="5">
        <v>20.3</v>
      </c>
      <c r="I2613" s="5">
        <v>609</v>
      </c>
      <c r="J2613" s="5">
        <v>148685.52999999997</v>
      </c>
      <c r="K2613" s="3" t="str" cm="1">
        <f t="array" ref="K2613">_xlfn.LET(_xlpm.d,UPPER(TRIM(CLEAN(SUBSTITUTE(F2613,CHAR(160),"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14" spans="2:11" hidden="1" x14ac:dyDescent="0.25">
      <c r="B2614" s="20">
        <v>45742</v>
      </c>
      <c r="C2614" s="2" t="s">
        <v>1</v>
      </c>
      <c r="D2614" s="2" t="s">
        <v>1827</v>
      </c>
      <c r="E2614" s="2" t="s">
        <v>16</v>
      </c>
      <c r="F2614" s="2" t="s">
        <v>1638</v>
      </c>
      <c r="G2614" s="5">
        <v>10</v>
      </c>
      <c r="H2614" s="5">
        <v>21.8</v>
      </c>
      <c r="I2614" s="5">
        <v>218</v>
      </c>
      <c r="J2614" s="5">
        <v>148903.52999999997</v>
      </c>
      <c r="K2614" s="3" t="str" cm="1">
        <f t="array" ref="K2614">_xlfn.LET(_xlpm.d,UPPER(TRIM(CLEAN(SUBSTITUTE(F2614,CHAR(160),"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15" spans="2:11" hidden="1" x14ac:dyDescent="0.25">
      <c r="B2615" s="20">
        <v>45743</v>
      </c>
      <c r="C2615" s="2" t="s">
        <v>1</v>
      </c>
      <c r="D2615" s="2" t="s">
        <v>1828</v>
      </c>
      <c r="E2615" s="2" t="s">
        <v>248</v>
      </c>
      <c r="F2615" s="2" t="s">
        <v>1638</v>
      </c>
      <c r="G2615" s="5">
        <v>14</v>
      </c>
      <c r="H2615" s="5">
        <v>20.3</v>
      </c>
      <c r="I2615" s="5">
        <v>284.2</v>
      </c>
      <c r="J2615" s="5">
        <v>149187.72999999998</v>
      </c>
      <c r="K2615" s="3" t="str" cm="1">
        <f t="array" ref="K2615">_xlfn.LET(_xlpm.d,UPPER(TRIM(CLEAN(SUBSTITUTE(F2615,CHAR(160),"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16" spans="2:11" hidden="1" x14ac:dyDescent="0.25">
      <c r="B2616" s="20">
        <v>45744</v>
      </c>
      <c r="C2616" s="2" t="s">
        <v>1</v>
      </c>
      <c r="D2616" s="2" t="s">
        <v>1829</v>
      </c>
      <c r="E2616" s="2" t="s">
        <v>241</v>
      </c>
      <c r="F2616" s="2" t="s">
        <v>1638</v>
      </c>
      <c r="G2616" s="5">
        <v>14</v>
      </c>
      <c r="H2616" s="5">
        <v>20.3</v>
      </c>
      <c r="I2616" s="5">
        <v>284.2</v>
      </c>
      <c r="J2616" s="5">
        <v>149471.93</v>
      </c>
      <c r="K2616" s="3" t="str" cm="1">
        <f t="array" ref="K2616">_xlfn.LET(_xlpm.d,UPPER(TRIM(CLEAN(SUBSTITUTE(F2616,CHAR(160),"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17" spans="2:11" hidden="1" x14ac:dyDescent="0.25">
      <c r="B2617" s="20">
        <v>45744</v>
      </c>
      <c r="C2617" s="2" t="s">
        <v>1</v>
      </c>
      <c r="D2617" s="2" t="s">
        <v>1830</v>
      </c>
      <c r="E2617" s="2" t="s">
        <v>78</v>
      </c>
      <c r="F2617" s="2" t="s">
        <v>1638</v>
      </c>
      <c r="G2617" s="5">
        <v>28</v>
      </c>
      <c r="H2617" s="5">
        <v>20.3</v>
      </c>
      <c r="I2617" s="5">
        <v>568.4</v>
      </c>
      <c r="J2617" s="5">
        <v>150040.32999999999</v>
      </c>
      <c r="K2617" s="3" t="str" cm="1">
        <f t="array" ref="K2617">_xlfn.LET(_xlpm.d,UPPER(TRIM(CLEAN(SUBSTITUTE(F2617,CHAR(160),"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18" spans="2:11" hidden="1" x14ac:dyDescent="0.25">
      <c r="B2618" s="20">
        <v>45744</v>
      </c>
      <c r="C2618" s="2" t="s">
        <v>1</v>
      </c>
      <c r="D2618" s="2" t="s">
        <v>1831</v>
      </c>
      <c r="E2618" s="2" t="s">
        <v>154</v>
      </c>
      <c r="F2618" s="2" t="s">
        <v>1638</v>
      </c>
      <c r="G2618" s="5">
        <v>10</v>
      </c>
      <c r="H2618" s="5">
        <v>20.3</v>
      </c>
      <c r="I2618" s="5">
        <v>203</v>
      </c>
      <c r="J2618" s="5">
        <v>150243.32999999999</v>
      </c>
      <c r="K2618" s="3" t="str" cm="1">
        <f t="array" ref="K2618">_xlfn.LET(_xlpm.d,UPPER(TRIM(CLEAN(SUBSTITUTE(F2618,CHAR(160),"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19" spans="2:11" hidden="1" x14ac:dyDescent="0.25">
      <c r="B2619" s="20">
        <v>45744</v>
      </c>
      <c r="C2619" s="2" t="s">
        <v>1</v>
      </c>
      <c r="D2619" s="2" t="s">
        <v>953</v>
      </c>
      <c r="E2619" s="2" t="s">
        <v>43</v>
      </c>
      <c r="F2619" s="2" t="s">
        <v>1638</v>
      </c>
      <c r="G2619" s="5">
        <v>5</v>
      </c>
      <c r="H2619" s="5">
        <v>21.8</v>
      </c>
      <c r="I2619" s="5">
        <v>109</v>
      </c>
      <c r="J2619" s="5">
        <v>150352.32999999999</v>
      </c>
      <c r="K2619" s="3" t="str" cm="1">
        <f t="array" ref="K2619">_xlfn.LET(_xlpm.d,UPPER(TRIM(CLEAN(SUBSTITUTE(F2619,CHAR(160),"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20" spans="2:11" hidden="1" x14ac:dyDescent="0.25">
      <c r="B2620" s="20">
        <v>45744</v>
      </c>
      <c r="C2620" s="2" t="s">
        <v>1</v>
      </c>
      <c r="D2620" s="2" t="s">
        <v>1832</v>
      </c>
      <c r="E2620" s="2" t="s">
        <v>234</v>
      </c>
      <c r="F2620" s="2" t="s">
        <v>1638</v>
      </c>
      <c r="G2620" s="5">
        <v>14</v>
      </c>
      <c r="H2620" s="5">
        <v>20.3</v>
      </c>
      <c r="I2620" s="5">
        <v>284.2</v>
      </c>
      <c r="J2620" s="5">
        <v>150636.53</v>
      </c>
      <c r="K2620" s="3" t="str" cm="1">
        <f t="array" ref="K2620">_xlfn.LET(_xlpm.d,UPPER(TRIM(CLEAN(SUBSTITUTE(F2620,CHAR(160),"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21" spans="2:11" hidden="1" x14ac:dyDescent="0.25">
      <c r="B2621" s="20">
        <v>45744</v>
      </c>
      <c r="C2621" s="2" t="s">
        <v>1</v>
      </c>
      <c r="D2621" s="2" t="s">
        <v>1833</v>
      </c>
      <c r="E2621" s="2" t="s">
        <v>50</v>
      </c>
      <c r="F2621" s="2" t="s">
        <v>1638</v>
      </c>
      <c r="G2621" s="5">
        <v>60</v>
      </c>
      <c r="H2621" s="5">
        <v>18.989999999999998</v>
      </c>
      <c r="I2621" s="5">
        <v>1139.4000000000001</v>
      </c>
      <c r="J2621" s="5">
        <v>151775.93</v>
      </c>
      <c r="K2621" s="3" t="str" cm="1">
        <f t="array" ref="K2621">_xlfn.LET(_xlpm.d,UPPER(TRIM(CLEAN(SUBSTITUTE(F2621,CHAR(160),"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22" spans="2:11" hidden="1" x14ac:dyDescent="0.25">
      <c r="B2622" s="20">
        <v>45747</v>
      </c>
      <c r="C2622" s="2" t="s">
        <v>1</v>
      </c>
      <c r="D2622" s="2" t="s">
        <v>1834</v>
      </c>
      <c r="E2622" s="2" t="s">
        <v>232</v>
      </c>
      <c r="F2622" s="2" t="s">
        <v>1638</v>
      </c>
      <c r="G2622" s="5">
        <v>42</v>
      </c>
      <c r="H2622" s="5">
        <v>20.3</v>
      </c>
      <c r="I2622" s="5">
        <v>852.6</v>
      </c>
      <c r="J2622" s="5">
        <v>152628.53</v>
      </c>
      <c r="K2622" s="3" t="str" cm="1">
        <f t="array" ref="K2622">_xlfn.LET(_xlpm.d,UPPER(TRIM(CLEAN(SUBSTITUTE(F2622,CHAR(160),"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23" spans="2:11" hidden="1" x14ac:dyDescent="0.25">
      <c r="B2623" s="20">
        <v>45747</v>
      </c>
      <c r="C2623" s="2" t="s">
        <v>1</v>
      </c>
      <c r="D2623" s="2" t="s">
        <v>1835</v>
      </c>
      <c r="E2623" s="2" t="s">
        <v>248</v>
      </c>
      <c r="F2623" s="2" t="s">
        <v>1638</v>
      </c>
      <c r="G2623" s="5">
        <v>50</v>
      </c>
      <c r="H2623" s="5">
        <v>20.3</v>
      </c>
      <c r="I2623" s="5">
        <v>1015</v>
      </c>
      <c r="J2623" s="5">
        <v>153643.53</v>
      </c>
      <c r="K2623" s="3" t="str" cm="1">
        <f t="array" ref="K2623">_xlfn.LET(_xlpm.d,UPPER(TRIM(CLEAN(SUBSTITUTE(F2623,CHAR(160),"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24" spans="2:11" hidden="1" x14ac:dyDescent="0.25">
      <c r="B2624" s="20">
        <v>45748</v>
      </c>
      <c r="C2624" s="2" t="s">
        <v>1</v>
      </c>
      <c r="D2624" s="2" t="s">
        <v>510</v>
      </c>
      <c r="E2624" s="2" t="s">
        <v>276</v>
      </c>
      <c r="F2624" s="2" t="s">
        <v>1638</v>
      </c>
      <c r="G2624" s="5">
        <v>20</v>
      </c>
      <c r="H2624" s="5">
        <v>20.3</v>
      </c>
      <c r="I2624" s="5">
        <v>406</v>
      </c>
      <c r="J2624" s="5">
        <v>154049.53</v>
      </c>
      <c r="K2624" s="3" t="str" cm="1">
        <f t="array" ref="K2624">_xlfn.LET(_xlpm.d,UPPER(TRIM(CLEAN(SUBSTITUTE(F2624,CHAR(160),"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25" spans="2:11" hidden="1" x14ac:dyDescent="0.25">
      <c r="B2625" s="20">
        <v>45748</v>
      </c>
      <c r="C2625" s="2" t="s">
        <v>1</v>
      </c>
      <c r="D2625" s="2" t="s">
        <v>1836</v>
      </c>
      <c r="E2625" s="2" t="s">
        <v>78</v>
      </c>
      <c r="F2625" s="2" t="s">
        <v>1638</v>
      </c>
      <c r="G2625" s="5">
        <v>28</v>
      </c>
      <c r="H2625" s="5">
        <v>20.3</v>
      </c>
      <c r="I2625" s="5">
        <v>568.4</v>
      </c>
      <c r="J2625" s="5">
        <v>154617.93</v>
      </c>
      <c r="K2625" s="3" t="str" cm="1">
        <f t="array" ref="K2625">_xlfn.LET(_xlpm.d,UPPER(TRIM(CLEAN(SUBSTITUTE(F2625,CHAR(160),"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26" spans="2:11" hidden="1" x14ac:dyDescent="0.25">
      <c r="B2626" s="20">
        <v>45748</v>
      </c>
      <c r="C2626" s="2" t="s">
        <v>1</v>
      </c>
      <c r="D2626" s="2" t="s">
        <v>1403</v>
      </c>
      <c r="E2626" s="2" t="s">
        <v>266</v>
      </c>
      <c r="F2626" s="2" t="s">
        <v>1638</v>
      </c>
      <c r="G2626" s="5">
        <v>10</v>
      </c>
      <c r="H2626" s="5">
        <v>20.3</v>
      </c>
      <c r="I2626" s="5">
        <v>203</v>
      </c>
      <c r="J2626" s="5">
        <v>154820.93</v>
      </c>
      <c r="K2626" s="3" t="str" cm="1">
        <f t="array" ref="K2626">_xlfn.LET(_xlpm.d,UPPER(TRIM(CLEAN(SUBSTITUTE(F2626,CHAR(160),"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27" spans="2:11" hidden="1" x14ac:dyDescent="0.25">
      <c r="B2627" s="20">
        <v>45748</v>
      </c>
      <c r="C2627" s="2" t="s">
        <v>1</v>
      </c>
      <c r="D2627" s="2" t="s">
        <v>1837</v>
      </c>
      <c r="E2627" s="2" t="s">
        <v>50</v>
      </c>
      <c r="F2627" s="2" t="s">
        <v>1638</v>
      </c>
      <c r="G2627" s="5">
        <v>54</v>
      </c>
      <c r="H2627" s="5">
        <v>18.989999999999998</v>
      </c>
      <c r="I2627" s="5">
        <v>1025.46</v>
      </c>
      <c r="J2627" s="5">
        <v>155846.38999999998</v>
      </c>
      <c r="K2627" s="3" t="str" cm="1">
        <f t="array" ref="K2627">_xlfn.LET(_xlpm.d,UPPER(TRIM(CLEAN(SUBSTITUTE(F2627,CHAR(160),"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28" spans="2:11" hidden="1" x14ac:dyDescent="0.25">
      <c r="B2628" s="20">
        <v>45749</v>
      </c>
      <c r="C2628" s="2" t="s">
        <v>1</v>
      </c>
      <c r="D2628" s="2" t="s">
        <v>1838</v>
      </c>
      <c r="E2628" s="2" t="s">
        <v>544</v>
      </c>
      <c r="F2628" s="2" t="s">
        <v>1638</v>
      </c>
      <c r="G2628" s="5">
        <v>40</v>
      </c>
      <c r="H2628" s="5">
        <v>20.3</v>
      </c>
      <c r="I2628" s="5">
        <v>812</v>
      </c>
      <c r="J2628" s="5">
        <v>156658.38999999998</v>
      </c>
      <c r="K2628" s="3" t="str" cm="1">
        <f t="array" ref="K2628">_xlfn.LET(_xlpm.d,UPPER(TRIM(CLEAN(SUBSTITUTE(F2628,CHAR(160),"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29" spans="2:11" hidden="1" x14ac:dyDescent="0.25">
      <c r="B2629" s="20">
        <v>45749</v>
      </c>
      <c r="C2629" s="2" t="s">
        <v>1</v>
      </c>
      <c r="D2629" s="2" t="s">
        <v>1839</v>
      </c>
      <c r="E2629" s="2" t="s">
        <v>16</v>
      </c>
      <c r="F2629" s="2" t="s">
        <v>1638</v>
      </c>
      <c r="G2629" s="5">
        <v>10</v>
      </c>
      <c r="H2629" s="5">
        <v>21.8</v>
      </c>
      <c r="I2629" s="5">
        <v>218</v>
      </c>
      <c r="J2629" s="5">
        <v>156876.38999999998</v>
      </c>
      <c r="K2629" s="3" t="str" cm="1">
        <f t="array" ref="K2629">_xlfn.LET(_xlpm.d,UPPER(TRIM(CLEAN(SUBSTITUTE(F2629,CHAR(160),"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30" spans="2:11" hidden="1" x14ac:dyDescent="0.25">
      <c r="B2630" s="20">
        <v>45749</v>
      </c>
      <c r="C2630" s="2" t="s">
        <v>1</v>
      </c>
      <c r="D2630" s="2" t="s">
        <v>1840</v>
      </c>
      <c r="E2630" s="2" t="s">
        <v>224</v>
      </c>
      <c r="F2630" s="2" t="s">
        <v>1638</v>
      </c>
      <c r="G2630" s="5">
        <v>60</v>
      </c>
      <c r="H2630" s="5">
        <v>20.3</v>
      </c>
      <c r="I2630" s="5">
        <v>1218</v>
      </c>
      <c r="J2630" s="5">
        <v>158094.38999999998</v>
      </c>
      <c r="K2630" s="3" t="str" cm="1">
        <f t="array" ref="K2630">_xlfn.LET(_xlpm.d,UPPER(TRIM(CLEAN(SUBSTITUTE(F2630,CHAR(160),"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31" spans="2:11" hidden="1" x14ac:dyDescent="0.25">
      <c r="B2631" s="20">
        <v>45750</v>
      </c>
      <c r="C2631" s="2" t="s">
        <v>1</v>
      </c>
      <c r="D2631" s="2" t="s">
        <v>1841</v>
      </c>
      <c r="E2631" s="2" t="s">
        <v>268</v>
      </c>
      <c r="F2631" s="2" t="s">
        <v>1638</v>
      </c>
      <c r="G2631" s="5">
        <v>14</v>
      </c>
      <c r="H2631" s="5">
        <v>20.3</v>
      </c>
      <c r="I2631" s="5">
        <v>284.2</v>
      </c>
      <c r="J2631" s="5">
        <v>158378.59</v>
      </c>
      <c r="K2631" s="3" t="str" cm="1">
        <f t="array" ref="K2631">_xlfn.LET(_xlpm.d,UPPER(TRIM(CLEAN(SUBSTITUTE(F2631,CHAR(160),"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32" spans="2:11" hidden="1" x14ac:dyDescent="0.25">
      <c r="B2632" s="20">
        <v>45751</v>
      </c>
      <c r="C2632" s="2" t="s">
        <v>1</v>
      </c>
      <c r="D2632" s="2" t="s">
        <v>1842</v>
      </c>
      <c r="E2632" s="2" t="s">
        <v>78</v>
      </c>
      <c r="F2632" s="2" t="s">
        <v>1638</v>
      </c>
      <c r="G2632" s="5">
        <v>56</v>
      </c>
      <c r="H2632" s="5">
        <v>20.3</v>
      </c>
      <c r="I2632" s="5">
        <v>1136.8</v>
      </c>
      <c r="J2632" s="5">
        <v>159515.38999999998</v>
      </c>
      <c r="K2632" s="3" t="str" cm="1">
        <f t="array" ref="K2632">_xlfn.LET(_xlpm.d,UPPER(TRIM(CLEAN(SUBSTITUTE(F2632,CHAR(160),"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33" spans="2:11" hidden="1" x14ac:dyDescent="0.25">
      <c r="B2633" s="20">
        <v>45751</v>
      </c>
      <c r="C2633" s="2" t="s">
        <v>1</v>
      </c>
      <c r="D2633" s="2" t="s">
        <v>1843</v>
      </c>
      <c r="E2633" s="2" t="s">
        <v>186</v>
      </c>
      <c r="F2633" s="2" t="s">
        <v>1638</v>
      </c>
      <c r="G2633" s="5">
        <v>28</v>
      </c>
      <c r="H2633" s="5">
        <v>20.3</v>
      </c>
      <c r="I2633" s="5">
        <v>568.4</v>
      </c>
      <c r="J2633" s="5">
        <v>160083.78999999998</v>
      </c>
      <c r="K2633" s="3" t="str" cm="1">
        <f t="array" ref="K2633">_xlfn.LET(_xlpm.d,UPPER(TRIM(CLEAN(SUBSTITUTE(F2633,CHAR(160),"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34" spans="2:11" hidden="1" x14ac:dyDescent="0.25">
      <c r="B2634" s="20">
        <v>45751</v>
      </c>
      <c r="C2634" s="2" t="s">
        <v>1</v>
      </c>
      <c r="D2634" s="2" t="s">
        <v>1344</v>
      </c>
      <c r="E2634" s="2" t="s">
        <v>236</v>
      </c>
      <c r="F2634" s="2" t="s">
        <v>1638</v>
      </c>
      <c r="G2634" s="5">
        <v>20</v>
      </c>
      <c r="H2634" s="5">
        <v>20.3</v>
      </c>
      <c r="I2634" s="5">
        <v>406</v>
      </c>
      <c r="J2634" s="5">
        <v>160489.78999999998</v>
      </c>
      <c r="K2634" s="3" t="str" cm="1">
        <f t="array" ref="K2634">_xlfn.LET(_xlpm.d,UPPER(TRIM(CLEAN(SUBSTITUTE(F2634,CHAR(160),"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35" spans="2:11" hidden="1" x14ac:dyDescent="0.25">
      <c r="B2635" s="20">
        <v>45751</v>
      </c>
      <c r="C2635" s="2" t="s">
        <v>1</v>
      </c>
      <c r="D2635" s="2" t="s">
        <v>1844</v>
      </c>
      <c r="E2635" s="2" t="s">
        <v>43</v>
      </c>
      <c r="F2635" s="2" t="s">
        <v>1638</v>
      </c>
      <c r="G2635" s="5">
        <v>15</v>
      </c>
      <c r="H2635" s="5">
        <v>21.8</v>
      </c>
      <c r="I2635" s="5">
        <v>327</v>
      </c>
      <c r="J2635" s="5">
        <v>160816.78999999998</v>
      </c>
      <c r="K2635" s="3" t="str" cm="1">
        <f t="array" ref="K2635">_xlfn.LET(_xlpm.d,UPPER(TRIM(CLEAN(SUBSTITUTE(F2635,CHAR(160),"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36" spans="2:11" hidden="1" x14ac:dyDescent="0.25">
      <c r="B2636" s="20">
        <v>45751</v>
      </c>
      <c r="C2636" s="2" t="s">
        <v>1</v>
      </c>
      <c r="D2636" s="2" t="s">
        <v>1845</v>
      </c>
      <c r="E2636" s="2" t="s">
        <v>807</v>
      </c>
      <c r="F2636" s="2" t="s">
        <v>1638</v>
      </c>
      <c r="G2636" s="5">
        <v>35</v>
      </c>
      <c r="H2636" s="5">
        <v>20.5</v>
      </c>
      <c r="I2636" s="5">
        <v>717.5</v>
      </c>
      <c r="J2636" s="5">
        <v>161534.28999999998</v>
      </c>
      <c r="K2636" s="3" t="str" cm="1">
        <f t="array" ref="K2636">_xlfn.LET(_xlpm.d,UPPER(TRIM(CLEAN(SUBSTITUTE(F2636,CHAR(160),"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37" spans="2:11" hidden="1" x14ac:dyDescent="0.25">
      <c r="B2637" s="20">
        <v>45751</v>
      </c>
      <c r="C2637" s="2" t="s">
        <v>1</v>
      </c>
      <c r="D2637" s="2" t="s">
        <v>1846</v>
      </c>
      <c r="E2637" s="2" t="s">
        <v>288</v>
      </c>
      <c r="F2637" s="2" t="s">
        <v>1638</v>
      </c>
      <c r="G2637" s="5">
        <v>25</v>
      </c>
      <c r="H2637" s="5">
        <v>20.3</v>
      </c>
      <c r="I2637" s="5">
        <v>507.5</v>
      </c>
      <c r="J2637" s="5">
        <v>162041.78999999998</v>
      </c>
      <c r="K2637" s="3" t="str" cm="1">
        <f t="array" ref="K2637">_xlfn.LET(_xlpm.d,UPPER(TRIM(CLEAN(SUBSTITUTE(F2637,CHAR(160),"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38" spans="2:11" hidden="1" x14ac:dyDescent="0.25">
      <c r="B2638" s="20">
        <v>45754</v>
      </c>
      <c r="C2638" s="2" t="s">
        <v>1</v>
      </c>
      <c r="D2638" s="2" t="s">
        <v>1847</v>
      </c>
      <c r="E2638" s="2" t="s">
        <v>248</v>
      </c>
      <c r="F2638" s="2" t="s">
        <v>1638</v>
      </c>
      <c r="G2638" s="5">
        <v>50</v>
      </c>
      <c r="H2638" s="5">
        <v>20.3</v>
      </c>
      <c r="I2638" s="5">
        <v>1015</v>
      </c>
      <c r="J2638" s="5">
        <v>163056.78999999998</v>
      </c>
      <c r="K2638" s="3" t="str" cm="1">
        <f t="array" ref="K2638">_xlfn.LET(_xlpm.d,UPPER(TRIM(CLEAN(SUBSTITUTE(F2638,CHAR(160),"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39" spans="2:11" hidden="1" x14ac:dyDescent="0.25">
      <c r="B2639" s="20">
        <v>45754</v>
      </c>
      <c r="C2639" s="2" t="s">
        <v>1</v>
      </c>
      <c r="D2639" s="2" t="s">
        <v>1848</v>
      </c>
      <c r="E2639" s="2" t="s">
        <v>254</v>
      </c>
      <c r="F2639" s="2" t="s">
        <v>1638</v>
      </c>
      <c r="G2639" s="5">
        <v>25</v>
      </c>
      <c r="H2639" s="5">
        <v>20.3</v>
      </c>
      <c r="I2639" s="5">
        <v>507.5</v>
      </c>
      <c r="J2639" s="5">
        <v>163564.28999999998</v>
      </c>
      <c r="K2639" s="3" t="str" cm="1">
        <f t="array" ref="K2639">_xlfn.LET(_xlpm.d,UPPER(TRIM(CLEAN(SUBSTITUTE(F2639,CHAR(160),"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40" spans="2:11" hidden="1" x14ac:dyDescent="0.25">
      <c r="B2640" s="20">
        <v>45755</v>
      </c>
      <c r="C2640" s="2" t="s">
        <v>1</v>
      </c>
      <c r="D2640" s="2" t="s">
        <v>1345</v>
      </c>
      <c r="E2640" s="2" t="s">
        <v>158</v>
      </c>
      <c r="F2640" s="2" t="s">
        <v>1638</v>
      </c>
      <c r="G2640" s="5">
        <v>13</v>
      </c>
      <c r="H2640" s="5">
        <v>20.3</v>
      </c>
      <c r="I2640" s="5">
        <v>263.89999999999998</v>
      </c>
      <c r="J2640" s="5">
        <v>163828.18999999997</v>
      </c>
      <c r="K2640" s="3" t="str" cm="1">
        <f t="array" ref="K2640">_xlfn.LET(_xlpm.d,UPPER(TRIM(CLEAN(SUBSTITUTE(F2640,CHAR(160),"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41" spans="2:11" hidden="1" x14ac:dyDescent="0.25">
      <c r="B2641" s="20">
        <v>45755</v>
      </c>
      <c r="C2641" s="2" t="s">
        <v>1</v>
      </c>
      <c r="D2641" s="2" t="s">
        <v>962</v>
      </c>
      <c r="E2641" s="2" t="s">
        <v>234</v>
      </c>
      <c r="F2641" s="2" t="s">
        <v>1638</v>
      </c>
      <c r="G2641" s="5">
        <v>14</v>
      </c>
      <c r="H2641" s="5">
        <v>20.3</v>
      </c>
      <c r="I2641" s="5">
        <v>284.2</v>
      </c>
      <c r="J2641" s="5">
        <v>164112.38999999998</v>
      </c>
      <c r="K2641" s="3" t="str" cm="1">
        <f t="array" ref="K2641">_xlfn.LET(_xlpm.d,UPPER(TRIM(CLEAN(SUBSTITUTE(F2641,CHAR(160),"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42" spans="2:11" hidden="1" x14ac:dyDescent="0.25">
      <c r="B2642" s="20">
        <v>45755</v>
      </c>
      <c r="C2642" s="2" t="s">
        <v>1</v>
      </c>
      <c r="D2642" s="2" t="s">
        <v>1405</v>
      </c>
      <c r="E2642" s="2" t="s">
        <v>147</v>
      </c>
      <c r="F2642" s="2" t="s">
        <v>1638</v>
      </c>
      <c r="G2642" s="5">
        <v>24</v>
      </c>
      <c r="H2642" s="5">
        <v>20.3</v>
      </c>
      <c r="I2642" s="5">
        <v>487.2</v>
      </c>
      <c r="J2642" s="5">
        <v>164599.59</v>
      </c>
      <c r="K2642" s="3" t="str" cm="1">
        <f t="array" ref="K2642">_xlfn.LET(_xlpm.d,UPPER(TRIM(CLEAN(SUBSTITUTE(F2642,CHAR(160),"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43" spans="2:11" hidden="1" x14ac:dyDescent="0.25">
      <c r="B2643" s="20">
        <v>45755</v>
      </c>
      <c r="C2643" s="2" t="s">
        <v>1</v>
      </c>
      <c r="D2643" s="2" t="s">
        <v>1849</v>
      </c>
      <c r="E2643" s="2" t="s">
        <v>143</v>
      </c>
      <c r="F2643" s="2" t="s">
        <v>1638</v>
      </c>
      <c r="G2643" s="5">
        <v>10</v>
      </c>
      <c r="H2643" s="5">
        <v>20.3</v>
      </c>
      <c r="I2643" s="5">
        <v>203</v>
      </c>
      <c r="J2643" s="5">
        <v>164802.59</v>
      </c>
      <c r="K2643" s="3" t="str" cm="1">
        <f t="array" ref="K2643">_xlfn.LET(_xlpm.d,UPPER(TRIM(CLEAN(SUBSTITUTE(F2643,CHAR(160),"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44" spans="2:11" hidden="1" x14ac:dyDescent="0.25">
      <c r="B2644" s="20">
        <v>45755</v>
      </c>
      <c r="C2644" s="2" t="s">
        <v>1</v>
      </c>
      <c r="D2644" s="2" t="s">
        <v>1850</v>
      </c>
      <c r="E2644" s="2" t="s">
        <v>276</v>
      </c>
      <c r="F2644" s="2" t="s">
        <v>1638</v>
      </c>
      <c r="G2644" s="5">
        <v>10</v>
      </c>
      <c r="H2644" s="5">
        <v>20.3</v>
      </c>
      <c r="I2644" s="5">
        <v>203</v>
      </c>
      <c r="J2644" s="5">
        <v>165005.59</v>
      </c>
      <c r="K2644" s="3" t="str" cm="1">
        <f t="array" ref="K2644">_xlfn.LET(_xlpm.d,UPPER(TRIM(CLEAN(SUBSTITUTE(F2644,CHAR(160),"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45" spans="2:11" hidden="1" x14ac:dyDescent="0.25">
      <c r="B2645" s="20">
        <v>45756</v>
      </c>
      <c r="C2645" s="2" t="s">
        <v>1</v>
      </c>
      <c r="D2645" s="2" t="s">
        <v>1851</v>
      </c>
      <c r="E2645" s="2" t="s">
        <v>78</v>
      </c>
      <c r="F2645" s="2" t="s">
        <v>1638</v>
      </c>
      <c r="G2645" s="5">
        <v>1</v>
      </c>
      <c r="H2645" s="5">
        <v>20.3</v>
      </c>
      <c r="I2645" s="5">
        <v>20.3</v>
      </c>
      <c r="J2645" s="5">
        <v>165025.88999999998</v>
      </c>
      <c r="K2645" s="3" t="str" cm="1">
        <f t="array" ref="K2645">_xlfn.LET(_xlpm.d,UPPER(TRIM(CLEAN(SUBSTITUTE(F2645,CHAR(160),"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46" spans="2:11" hidden="1" x14ac:dyDescent="0.25">
      <c r="B2646" s="20">
        <v>45756</v>
      </c>
      <c r="C2646" s="2" t="s">
        <v>1</v>
      </c>
      <c r="D2646" s="2" t="s">
        <v>965</v>
      </c>
      <c r="E2646" s="2" t="s">
        <v>189</v>
      </c>
      <c r="F2646" s="2" t="s">
        <v>1638</v>
      </c>
      <c r="G2646" s="5">
        <v>20</v>
      </c>
      <c r="H2646" s="5">
        <v>20.3</v>
      </c>
      <c r="I2646" s="5">
        <v>406</v>
      </c>
      <c r="J2646" s="5">
        <v>165431.88999999998</v>
      </c>
      <c r="K2646" s="3" t="str" cm="1">
        <f t="array" ref="K2646">_xlfn.LET(_xlpm.d,UPPER(TRIM(CLEAN(SUBSTITUTE(F2646,CHAR(160),"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47" spans="2:11" hidden="1" x14ac:dyDescent="0.25">
      <c r="B2647" s="20">
        <v>45757</v>
      </c>
      <c r="C2647" s="2" t="s">
        <v>1</v>
      </c>
      <c r="D2647" s="2" t="s">
        <v>968</v>
      </c>
      <c r="E2647" s="2" t="s">
        <v>135</v>
      </c>
      <c r="F2647" s="2" t="s">
        <v>1638</v>
      </c>
      <c r="G2647" s="5">
        <v>32</v>
      </c>
      <c r="H2647" s="5">
        <v>20.3</v>
      </c>
      <c r="I2647" s="5">
        <v>649.6</v>
      </c>
      <c r="J2647" s="5">
        <v>166081.49</v>
      </c>
      <c r="K2647" s="3" t="str" cm="1">
        <f t="array" ref="K2647">_xlfn.LET(_xlpm.d,UPPER(TRIM(CLEAN(SUBSTITUTE(F2647,CHAR(160),"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48" spans="2:11" hidden="1" x14ac:dyDescent="0.25">
      <c r="B2648" s="20">
        <v>45757</v>
      </c>
      <c r="C2648" s="2" t="s">
        <v>1</v>
      </c>
      <c r="D2648" s="2" t="s">
        <v>1852</v>
      </c>
      <c r="E2648" s="2" t="s">
        <v>192</v>
      </c>
      <c r="F2648" s="2" t="s">
        <v>1638</v>
      </c>
      <c r="G2648" s="5">
        <v>40</v>
      </c>
      <c r="H2648" s="5">
        <v>20.3</v>
      </c>
      <c r="I2648" s="5">
        <v>812</v>
      </c>
      <c r="J2648" s="5">
        <v>166893.49</v>
      </c>
      <c r="K2648" s="3" t="str" cm="1">
        <f t="array" ref="K2648">_xlfn.LET(_xlpm.d,UPPER(TRIM(CLEAN(SUBSTITUTE(F2648,CHAR(160),"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49" spans="2:11" hidden="1" x14ac:dyDescent="0.25">
      <c r="B2649" s="20">
        <v>45758</v>
      </c>
      <c r="C2649" s="2" t="s">
        <v>1</v>
      </c>
      <c r="D2649" s="2" t="s">
        <v>1853</v>
      </c>
      <c r="E2649" s="2" t="s">
        <v>43</v>
      </c>
      <c r="F2649" s="2" t="s">
        <v>1638</v>
      </c>
      <c r="G2649" s="5">
        <v>10</v>
      </c>
      <c r="H2649" s="5">
        <v>21.8</v>
      </c>
      <c r="I2649" s="5">
        <v>218</v>
      </c>
      <c r="J2649" s="5">
        <v>167111.49</v>
      </c>
      <c r="K2649" s="3" t="str" cm="1">
        <f t="array" ref="K2649">_xlfn.LET(_xlpm.d,UPPER(TRIM(CLEAN(SUBSTITUTE(F2649,CHAR(160),"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50" spans="2:11" hidden="1" x14ac:dyDescent="0.25">
      <c r="B2650" s="20">
        <v>45758</v>
      </c>
      <c r="C2650" s="2" t="s">
        <v>1</v>
      </c>
      <c r="D2650" s="2" t="s">
        <v>1854</v>
      </c>
      <c r="E2650" s="2" t="s">
        <v>195</v>
      </c>
      <c r="F2650" s="2" t="s">
        <v>1638</v>
      </c>
      <c r="G2650" s="5">
        <v>55</v>
      </c>
      <c r="H2650" s="5">
        <v>20.3</v>
      </c>
      <c r="I2650" s="5">
        <v>1116.5</v>
      </c>
      <c r="J2650" s="5">
        <v>168227.99</v>
      </c>
      <c r="K2650" s="3" t="str" cm="1">
        <f t="array" ref="K2650">_xlfn.LET(_xlpm.d,UPPER(TRIM(CLEAN(SUBSTITUTE(F2650,CHAR(160),"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51" spans="2:11" hidden="1" x14ac:dyDescent="0.25">
      <c r="B2651" s="20">
        <v>45758</v>
      </c>
      <c r="C2651" s="2" t="s">
        <v>1</v>
      </c>
      <c r="D2651" s="2" t="s">
        <v>513</v>
      </c>
      <c r="E2651" s="2" t="s">
        <v>243</v>
      </c>
      <c r="F2651" s="2" t="s">
        <v>1638</v>
      </c>
      <c r="G2651" s="5">
        <v>40</v>
      </c>
      <c r="H2651" s="5">
        <v>20.3</v>
      </c>
      <c r="I2651" s="5">
        <v>812</v>
      </c>
      <c r="J2651" s="5">
        <v>169039.99</v>
      </c>
      <c r="K2651" s="3" t="str" cm="1">
        <f t="array" ref="K2651">_xlfn.LET(_xlpm.d,UPPER(TRIM(CLEAN(SUBSTITUTE(F2651,CHAR(160),"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52" spans="2:11" hidden="1" x14ac:dyDescent="0.25">
      <c r="B2652" s="20">
        <v>45758</v>
      </c>
      <c r="C2652" s="2" t="s">
        <v>1</v>
      </c>
      <c r="D2652" s="2" t="s">
        <v>1855</v>
      </c>
      <c r="E2652" s="2" t="s">
        <v>807</v>
      </c>
      <c r="F2652" s="2" t="s">
        <v>1638</v>
      </c>
      <c r="G2652" s="5">
        <v>21</v>
      </c>
      <c r="H2652" s="5">
        <v>20.25</v>
      </c>
      <c r="I2652" s="5">
        <v>425.25</v>
      </c>
      <c r="J2652" s="5">
        <v>169465.24</v>
      </c>
      <c r="K2652" s="3" t="str" cm="1">
        <f t="array" ref="K2652">_xlfn.LET(_xlpm.d,UPPER(TRIM(CLEAN(SUBSTITUTE(F2652,CHAR(160),"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53" spans="2:11" hidden="1" x14ac:dyDescent="0.25">
      <c r="B2653" s="20">
        <v>45762</v>
      </c>
      <c r="C2653" s="2" t="s">
        <v>1</v>
      </c>
      <c r="D2653" s="2" t="s">
        <v>1856</v>
      </c>
      <c r="E2653" s="2" t="s">
        <v>78</v>
      </c>
      <c r="F2653" s="2" t="s">
        <v>1638</v>
      </c>
      <c r="G2653" s="5">
        <v>35</v>
      </c>
      <c r="H2653" s="5">
        <v>20.3</v>
      </c>
      <c r="I2653" s="5">
        <v>710.5</v>
      </c>
      <c r="J2653" s="5">
        <v>170175.74</v>
      </c>
      <c r="K2653" s="3" t="str" cm="1">
        <f t="array" ref="K2653">_xlfn.LET(_xlpm.d,UPPER(TRIM(CLEAN(SUBSTITUTE(F2653,CHAR(160),"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54" spans="2:11" hidden="1" x14ac:dyDescent="0.25">
      <c r="B2654" s="20">
        <v>45762</v>
      </c>
      <c r="C2654" s="2" t="s">
        <v>1</v>
      </c>
      <c r="D2654" s="2" t="s">
        <v>1857</v>
      </c>
      <c r="E2654" s="2" t="s">
        <v>232</v>
      </c>
      <c r="F2654" s="2" t="s">
        <v>1638</v>
      </c>
      <c r="G2654" s="5">
        <v>14</v>
      </c>
      <c r="H2654" s="5">
        <v>20.3</v>
      </c>
      <c r="I2654" s="5">
        <v>284.2</v>
      </c>
      <c r="J2654" s="5">
        <v>170459.94</v>
      </c>
      <c r="K2654" s="3" t="str" cm="1">
        <f t="array" ref="K2654">_xlfn.LET(_xlpm.d,UPPER(TRIM(CLEAN(SUBSTITUTE(F2654,CHAR(160),"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55" spans="2:11" hidden="1" x14ac:dyDescent="0.25">
      <c r="B2655" s="20">
        <v>45762</v>
      </c>
      <c r="C2655" s="2" t="s">
        <v>1</v>
      </c>
      <c r="D2655" s="2" t="s">
        <v>516</v>
      </c>
      <c r="E2655" s="2" t="s">
        <v>214</v>
      </c>
      <c r="F2655" s="2" t="s">
        <v>1638</v>
      </c>
      <c r="G2655" s="5">
        <v>20</v>
      </c>
      <c r="H2655" s="5">
        <v>20.3</v>
      </c>
      <c r="I2655" s="5">
        <v>406</v>
      </c>
      <c r="J2655" s="5">
        <v>170865.94</v>
      </c>
      <c r="K2655" s="3" t="str" cm="1">
        <f t="array" ref="K2655">_xlfn.LET(_xlpm.d,UPPER(TRIM(CLEAN(SUBSTITUTE(F2655,CHAR(160),"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56" spans="2:11" hidden="1" x14ac:dyDescent="0.25">
      <c r="B2656" s="20">
        <v>45762</v>
      </c>
      <c r="C2656" s="2" t="s">
        <v>1</v>
      </c>
      <c r="D2656" s="2" t="s">
        <v>1858</v>
      </c>
      <c r="E2656" s="2" t="s">
        <v>186</v>
      </c>
      <c r="F2656" s="2" t="s">
        <v>1638</v>
      </c>
      <c r="G2656" s="5">
        <v>14</v>
      </c>
      <c r="H2656" s="5">
        <v>20.3</v>
      </c>
      <c r="I2656" s="5">
        <v>284.2</v>
      </c>
      <c r="J2656" s="5">
        <v>171150.14</v>
      </c>
      <c r="K2656" s="3" t="str" cm="1">
        <f t="array" ref="K2656">_xlfn.LET(_xlpm.d,UPPER(TRIM(CLEAN(SUBSTITUTE(F2656,CHAR(160),"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57" spans="2:11" hidden="1" x14ac:dyDescent="0.25">
      <c r="B2657" s="20">
        <v>45762</v>
      </c>
      <c r="C2657" s="2" t="s">
        <v>1</v>
      </c>
      <c r="D2657" s="2" t="s">
        <v>1592</v>
      </c>
      <c r="E2657" s="2" t="s">
        <v>158</v>
      </c>
      <c r="F2657" s="2" t="s">
        <v>1638</v>
      </c>
      <c r="G2657" s="5">
        <v>20</v>
      </c>
      <c r="H2657" s="5">
        <v>20.3</v>
      </c>
      <c r="I2657" s="5">
        <v>406</v>
      </c>
      <c r="J2657" s="5">
        <v>171556.14</v>
      </c>
      <c r="K2657" s="3" t="str" cm="1">
        <f t="array" ref="K2657">_xlfn.LET(_xlpm.d,UPPER(TRIM(CLEAN(SUBSTITUTE(F2657,CHAR(160),"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58" spans="2:11" hidden="1" x14ac:dyDescent="0.25">
      <c r="B2658" s="20">
        <v>45762</v>
      </c>
      <c r="C2658" s="2" t="s">
        <v>1</v>
      </c>
      <c r="D2658" s="2" t="s">
        <v>1859</v>
      </c>
      <c r="E2658" s="2" t="s">
        <v>50</v>
      </c>
      <c r="F2658" s="2" t="s">
        <v>1638</v>
      </c>
      <c r="G2658" s="5">
        <v>50</v>
      </c>
      <c r="H2658" s="5">
        <v>18.989999999999998</v>
      </c>
      <c r="I2658" s="5">
        <v>949.5</v>
      </c>
      <c r="J2658" s="5">
        <v>172505.64</v>
      </c>
      <c r="K2658" s="3" t="str" cm="1">
        <f t="array" ref="K2658">_xlfn.LET(_xlpm.d,UPPER(TRIM(CLEAN(SUBSTITUTE(F2658,CHAR(160),"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59" spans="2:11" hidden="1" x14ac:dyDescent="0.25">
      <c r="B2659" s="20">
        <v>45762</v>
      </c>
      <c r="C2659" s="2" t="s">
        <v>1</v>
      </c>
      <c r="D2659" s="2" t="s">
        <v>1860</v>
      </c>
      <c r="E2659" s="2" t="s">
        <v>61</v>
      </c>
      <c r="F2659" s="2" t="s">
        <v>1638</v>
      </c>
      <c r="G2659" s="5">
        <v>40</v>
      </c>
      <c r="H2659" s="5">
        <v>21.8</v>
      </c>
      <c r="I2659" s="5">
        <v>872</v>
      </c>
      <c r="J2659" s="5">
        <v>173377.64</v>
      </c>
      <c r="K2659" s="3" t="str" cm="1">
        <f t="array" ref="K2659">_xlfn.LET(_xlpm.d,UPPER(TRIM(CLEAN(SUBSTITUTE(F2659,CHAR(160),"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60" spans="2:11" hidden="1" x14ac:dyDescent="0.25">
      <c r="B2660" s="20">
        <v>45763</v>
      </c>
      <c r="C2660" s="2" t="s">
        <v>1</v>
      </c>
      <c r="D2660" s="2" t="s">
        <v>1861</v>
      </c>
      <c r="E2660" s="2" t="s">
        <v>1634</v>
      </c>
      <c r="F2660" s="2" t="s">
        <v>1862</v>
      </c>
      <c r="G2660" s="5">
        <v>30</v>
      </c>
      <c r="H2660" s="5">
        <v>20.3</v>
      </c>
      <c r="I2660" s="5">
        <v>609</v>
      </c>
      <c r="J2660" s="5">
        <v>173986.64</v>
      </c>
      <c r="K2660" s="3" t="str" cm="1">
        <f t="array" ref="K2660">_xlfn.LET(_xlpm.d,UPPER(TRIM(CLEAN(SUBSTITUTE(F2660,CHAR(160),"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61" spans="2:11" hidden="1" x14ac:dyDescent="0.25">
      <c r="B2661" s="20">
        <v>45763</v>
      </c>
      <c r="C2661" s="2" t="s">
        <v>1</v>
      </c>
      <c r="D2661" s="2" t="s">
        <v>975</v>
      </c>
      <c r="E2661" s="2" t="s">
        <v>149</v>
      </c>
      <c r="F2661" s="2" t="s">
        <v>1638</v>
      </c>
      <c r="G2661" s="5">
        <v>14</v>
      </c>
      <c r="H2661" s="5">
        <v>20.3</v>
      </c>
      <c r="I2661" s="5">
        <v>284.2</v>
      </c>
      <c r="J2661" s="5">
        <v>174270.84000000003</v>
      </c>
      <c r="K2661" s="3" t="str" cm="1">
        <f t="array" ref="K2661">_xlfn.LET(_xlpm.d,UPPER(TRIM(CLEAN(SUBSTITUTE(F2661,CHAR(160),"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62" spans="2:11" hidden="1" x14ac:dyDescent="0.25">
      <c r="B2662" s="20">
        <v>45764</v>
      </c>
      <c r="C2662" s="2" t="s">
        <v>1</v>
      </c>
      <c r="D2662" s="2" t="s">
        <v>522</v>
      </c>
      <c r="E2662" s="2" t="s">
        <v>243</v>
      </c>
      <c r="F2662" s="2" t="s">
        <v>1638</v>
      </c>
      <c r="G2662" s="5">
        <v>10</v>
      </c>
      <c r="H2662" s="5">
        <v>20.3</v>
      </c>
      <c r="I2662" s="5">
        <v>203</v>
      </c>
      <c r="J2662" s="5">
        <v>174473.84000000003</v>
      </c>
      <c r="K2662" s="3" t="str" cm="1">
        <f t="array" ref="K2662">_xlfn.LET(_xlpm.d,UPPER(TRIM(CLEAN(SUBSTITUTE(F2662,CHAR(160),"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63" spans="2:11" hidden="1" x14ac:dyDescent="0.25">
      <c r="B2663" s="20">
        <v>45764</v>
      </c>
      <c r="C2663" s="2" t="s">
        <v>1</v>
      </c>
      <c r="D2663" s="2" t="s">
        <v>1863</v>
      </c>
      <c r="E2663" s="2" t="s">
        <v>268</v>
      </c>
      <c r="F2663" s="2" t="s">
        <v>1638</v>
      </c>
      <c r="G2663" s="5">
        <v>28</v>
      </c>
      <c r="H2663" s="5">
        <v>20.3</v>
      </c>
      <c r="I2663" s="5">
        <v>568.4</v>
      </c>
      <c r="J2663" s="5">
        <v>175042.24000000002</v>
      </c>
      <c r="K2663" s="3" t="str" cm="1">
        <f t="array" ref="K2663">_xlfn.LET(_xlpm.d,UPPER(TRIM(CLEAN(SUBSTITUTE(F2663,CHAR(160),"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64" spans="2:11" hidden="1" x14ac:dyDescent="0.25">
      <c r="B2664" s="20">
        <v>45764</v>
      </c>
      <c r="C2664" s="2" t="s">
        <v>1</v>
      </c>
      <c r="D2664" s="2" t="s">
        <v>1408</v>
      </c>
      <c r="E2664" s="2" t="s">
        <v>238</v>
      </c>
      <c r="F2664" s="2" t="s">
        <v>1638</v>
      </c>
      <c r="G2664" s="5">
        <v>10</v>
      </c>
      <c r="H2664" s="5">
        <v>20.3</v>
      </c>
      <c r="I2664" s="5">
        <v>203</v>
      </c>
      <c r="J2664" s="5">
        <v>175245.24000000002</v>
      </c>
      <c r="K2664" s="3" t="str" cm="1">
        <f t="array" ref="K2664">_xlfn.LET(_xlpm.d,UPPER(TRIM(CLEAN(SUBSTITUTE(F2664,CHAR(160),"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65" spans="2:11" hidden="1" x14ac:dyDescent="0.25">
      <c r="B2665" s="20">
        <v>45764</v>
      </c>
      <c r="C2665" s="2" t="s">
        <v>1</v>
      </c>
      <c r="D2665" s="2" t="s">
        <v>524</v>
      </c>
      <c r="E2665" s="2" t="s">
        <v>241</v>
      </c>
      <c r="F2665" s="2" t="s">
        <v>1638</v>
      </c>
      <c r="G2665" s="5">
        <v>10</v>
      </c>
      <c r="H2665" s="5">
        <v>20.3</v>
      </c>
      <c r="I2665" s="5">
        <v>203</v>
      </c>
      <c r="J2665" s="5">
        <v>175448.24000000002</v>
      </c>
      <c r="K2665" s="3" t="str" cm="1">
        <f t="array" ref="K2665">_xlfn.LET(_xlpm.d,UPPER(TRIM(CLEAN(SUBSTITUTE(F2665,CHAR(160),"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66" spans="2:11" hidden="1" x14ac:dyDescent="0.25">
      <c r="B2666" s="20">
        <v>45770</v>
      </c>
      <c r="C2666" s="2" t="s">
        <v>1</v>
      </c>
      <c r="D2666" s="2" t="s">
        <v>1864</v>
      </c>
      <c r="E2666" s="2" t="s">
        <v>50</v>
      </c>
      <c r="F2666" s="2" t="s">
        <v>1638</v>
      </c>
      <c r="G2666" s="5">
        <v>100</v>
      </c>
      <c r="H2666" s="5">
        <v>18.989999999999998</v>
      </c>
      <c r="I2666" s="5">
        <v>1899</v>
      </c>
      <c r="J2666" s="5">
        <v>177347.24000000002</v>
      </c>
      <c r="K2666" s="3" t="str" cm="1">
        <f t="array" ref="K2666">_xlfn.LET(_xlpm.d,UPPER(TRIM(CLEAN(SUBSTITUTE(F2666,CHAR(160),"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67" spans="2:11" hidden="1" x14ac:dyDescent="0.25">
      <c r="B2667" s="20">
        <v>45770</v>
      </c>
      <c r="C2667" s="2" t="s">
        <v>1</v>
      </c>
      <c r="D2667" s="2" t="s">
        <v>1865</v>
      </c>
      <c r="E2667" s="2" t="s">
        <v>234</v>
      </c>
      <c r="F2667" s="2" t="s">
        <v>1638</v>
      </c>
      <c r="G2667" s="5">
        <v>28</v>
      </c>
      <c r="H2667" s="5">
        <v>20.3</v>
      </c>
      <c r="I2667" s="5">
        <v>568.4</v>
      </c>
      <c r="J2667" s="5">
        <v>177915.64</v>
      </c>
      <c r="K2667" s="3" t="str" cm="1">
        <f t="array" ref="K2667">_xlfn.LET(_xlpm.d,UPPER(TRIM(CLEAN(SUBSTITUTE(F2667,CHAR(160),"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68" spans="2:11" hidden="1" x14ac:dyDescent="0.25">
      <c r="B2668" s="20">
        <v>45776</v>
      </c>
      <c r="C2668" s="2" t="s">
        <v>1</v>
      </c>
      <c r="D2668" s="2" t="s">
        <v>1866</v>
      </c>
      <c r="E2668" s="2" t="s">
        <v>248</v>
      </c>
      <c r="F2668" s="2" t="s">
        <v>1638</v>
      </c>
      <c r="G2668" s="5">
        <v>20</v>
      </c>
      <c r="H2668" s="5">
        <v>20.3</v>
      </c>
      <c r="I2668" s="5">
        <v>406</v>
      </c>
      <c r="J2668" s="5">
        <v>178321.64</v>
      </c>
      <c r="K2668" s="3" t="str" cm="1">
        <f t="array" ref="K2668">_xlfn.LET(_xlpm.d,UPPER(TRIM(CLEAN(SUBSTITUTE(F2668,CHAR(160),"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69" spans="2:11" hidden="1" x14ac:dyDescent="0.25">
      <c r="B2669" s="20">
        <v>45777</v>
      </c>
      <c r="C2669" s="2" t="s">
        <v>1</v>
      </c>
      <c r="D2669" s="2" t="s">
        <v>978</v>
      </c>
      <c r="E2669" s="2" t="s">
        <v>234</v>
      </c>
      <c r="F2669" s="2" t="s">
        <v>1638</v>
      </c>
      <c r="G2669" s="5">
        <v>28</v>
      </c>
      <c r="H2669" s="5">
        <v>20.3</v>
      </c>
      <c r="I2669" s="5">
        <v>568.4</v>
      </c>
      <c r="J2669" s="5">
        <v>178890.04</v>
      </c>
      <c r="K2669" s="3" t="str" cm="1">
        <f t="array" ref="K2669">_xlfn.LET(_xlpm.d,UPPER(TRIM(CLEAN(SUBSTITUTE(F2669,CHAR(160),"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70" spans="2:11" hidden="1" x14ac:dyDescent="0.25">
      <c r="B2670" s="20">
        <v>45777</v>
      </c>
      <c r="C2670" s="2" t="s">
        <v>1</v>
      </c>
      <c r="D2670" s="2" t="s">
        <v>1867</v>
      </c>
      <c r="E2670" s="2" t="s">
        <v>78</v>
      </c>
      <c r="F2670" s="2" t="s">
        <v>1638</v>
      </c>
      <c r="G2670" s="5">
        <v>28</v>
      </c>
      <c r="H2670" s="5">
        <v>20.3</v>
      </c>
      <c r="I2670" s="5">
        <v>568.4</v>
      </c>
      <c r="J2670" s="5">
        <v>179458.44</v>
      </c>
      <c r="K2670" s="3" t="str" cm="1">
        <f t="array" ref="K2670">_xlfn.LET(_xlpm.d,UPPER(TRIM(CLEAN(SUBSTITUTE(F2670,CHAR(160),"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71" spans="2:11" hidden="1" x14ac:dyDescent="0.25">
      <c r="B2671" s="20">
        <v>45777</v>
      </c>
      <c r="C2671" s="2" t="s">
        <v>1</v>
      </c>
      <c r="D2671" s="2" t="s">
        <v>1868</v>
      </c>
      <c r="E2671" s="2" t="s">
        <v>232</v>
      </c>
      <c r="F2671" s="2" t="s">
        <v>1638</v>
      </c>
      <c r="G2671" s="5">
        <v>28</v>
      </c>
      <c r="H2671" s="5">
        <v>20.3</v>
      </c>
      <c r="I2671" s="5">
        <v>568.4</v>
      </c>
      <c r="J2671" s="5">
        <v>180026.84</v>
      </c>
      <c r="K2671" s="3" t="str" cm="1">
        <f t="array" ref="K2671">_xlfn.LET(_xlpm.d,UPPER(TRIM(CLEAN(SUBSTITUTE(F2671,CHAR(160),"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72" spans="2:11" hidden="1" x14ac:dyDescent="0.25">
      <c r="B2672" s="20">
        <v>45777</v>
      </c>
      <c r="C2672" s="2" t="s">
        <v>1</v>
      </c>
      <c r="D2672" s="2" t="s">
        <v>1869</v>
      </c>
      <c r="E2672" s="2" t="s">
        <v>1634</v>
      </c>
      <c r="F2672" s="2" t="s">
        <v>1638</v>
      </c>
      <c r="G2672" s="5">
        <v>30</v>
      </c>
      <c r="H2672" s="5">
        <v>20.3</v>
      </c>
      <c r="I2672" s="5">
        <v>609</v>
      </c>
      <c r="J2672" s="5">
        <v>180635.84</v>
      </c>
      <c r="K2672" s="3" t="str" cm="1">
        <f t="array" ref="K2672">_xlfn.LET(_xlpm.d,UPPER(TRIM(CLEAN(SUBSTITUTE(F2672,CHAR(160),"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73" spans="2:11" hidden="1" x14ac:dyDescent="0.25">
      <c r="B2673" s="20">
        <v>45777</v>
      </c>
      <c r="C2673" s="2" t="s">
        <v>1</v>
      </c>
      <c r="D2673" s="2" t="s">
        <v>535</v>
      </c>
      <c r="E2673" s="2" t="s">
        <v>266</v>
      </c>
      <c r="F2673" s="2" t="s">
        <v>1638</v>
      </c>
      <c r="G2673" s="5">
        <v>15</v>
      </c>
      <c r="H2673" s="5">
        <v>20.3</v>
      </c>
      <c r="I2673" s="5">
        <v>304.5</v>
      </c>
      <c r="J2673" s="5">
        <v>180940.34</v>
      </c>
      <c r="K2673" s="3" t="str" cm="1">
        <f t="array" ref="K2673">_xlfn.LET(_xlpm.d,UPPER(TRIM(CLEAN(SUBSTITUTE(F2673,CHAR(160),"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74" spans="2:11" hidden="1" x14ac:dyDescent="0.25">
      <c r="B2674" s="20">
        <v>45777</v>
      </c>
      <c r="C2674" s="2" t="s">
        <v>1</v>
      </c>
      <c r="D2674" s="2" t="s">
        <v>536</v>
      </c>
      <c r="E2674" s="2" t="s">
        <v>141</v>
      </c>
      <c r="F2674" s="2" t="s">
        <v>1638</v>
      </c>
      <c r="G2674" s="5">
        <v>15</v>
      </c>
      <c r="H2674" s="5">
        <v>20.3</v>
      </c>
      <c r="I2674" s="5">
        <v>304.5</v>
      </c>
      <c r="J2674" s="5">
        <v>181244.84</v>
      </c>
      <c r="K2674" s="3" t="str" cm="1">
        <f t="array" ref="K2674">_xlfn.LET(_xlpm.d,UPPER(TRIM(CLEAN(SUBSTITUTE(F2674,CHAR(160),"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75" spans="2:11" hidden="1" x14ac:dyDescent="0.25">
      <c r="B2675" s="20">
        <v>45777</v>
      </c>
      <c r="C2675" s="2" t="s">
        <v>1</v>
      </c>
      <c r="D2675" s="2" t="s">
        <v>1870</v>
      </c>
      <c r="E2675" s="2" t="s">
        <v>50</v>
      </c>
      <c r="F2675" s="2" t="s">
        <v>1638</v>
      </c>
      <c r="G2675" s="5">
        <v>60</v>
      </c>
      <c r="H2675" s="5">
        <v>21.9</v>
      </c>
      <c r="I2675" s="5">
        <v>1314</v>
      </c>
      <c r="J2675" s="5">
        <v>182558.84</v>
      </c>
      <c r="K2675" s="3" t="str" cm="1">
        <f t="array" ref="K2675">_xlfn.LET(_xlpm.d,UPPER(TRIM(CLEAN(SUBSTITUTE(F2675,CHAR(160),"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76" spans="2:11" hidden="1" x14ac:dyDescent="0.25">
      <c r="B2676" s="20">
        <v>45777</v>
      </c>
      <c r="C2676" s="2" t="s">
        <v>1</v>
      </c>
      <c r="D2676" s="2" t="s">
        <v>1871</v>
      </c>
      <c r="E2676" s="2" t="s">
        <v>224</v>
      </c>
      <c r="F2676" s="2" t="s">
        <v>1638</v>
      </c>
      <c r="G2676" s="5">
        <v>20</v>
      </c>
      <c r="H2676" s="5">
        <v>20.3</v>
      </c>
      <c r="I2676" s="5">
        <v>406</v>
      </c>
      <c r="J2676" s="5">
        <v>182964.84</v>
      </c>
      <c r="K2676" s="3" t="str" cm="1">
        <f t="array" ref="K2676">_xlfn.LET(_xlpm.d,UPPER(TRIM(CLEAN(SUBSTITUTE(F2676,CHAR(160),"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77" spans="2:11" hidden="1" x14ac:dyDescent="0.25">
      <c r="B2677" s="20">
        <v>45779</v>
      </c>
      <c r="C2677" s="2" t="s">
        <v>1</v>
      </c>
      <c r="D2677" s="2" t="s">
        <v>1872</v>
      </c>
      <c r="E2677" s="2" t="s">
        <v>268</v>
      </c>
      <c r="F2677" s="2" t="s">
        <v>1638</v>
      </c>
      <c r="G2677" s="5">
        <v>14</v>
      </c>
      <c r="H2677" s="5">
        <v>20.3</v>
      </c>
      <c r="I2677" s="5">
        <v>284.2</v>
      </c>
      <c r="J2677" s="5">
        <v>183249.04</v>
      </c>
      <c r="K2677" s="3" t="str" cm="1">
        <f t="array" ref="K2677">_xlfn.LET(_xlpm.d,UPPER(TRIM(CLEAN(SUBSTITUTE(F2677,CHAR(160),"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78" spans="2:11" hidden="1" x14ac:dyDescent="0.25">
      <c r="B2678" s="20">
        <v>45782</v>
      </c>
      <c r="C2678" s="2" t="s">
        <v>1</v>
      </c>
      <c r="D2678" s="2" t="s">
        <v>47</v>
      </c>
      <c r="E2678" s="2" t="s">
        <v>43</v>
      </c>
      <c r="F2678" s="2" t="s">
        <v>1638</v>
      </c>
      <c r="G2678" s="5">
        <v>5</v>
      </c>
      <c r="H2678" s="5">
        <v>21.8</v>
      </c>
      <c r="I2678" s="5">
        <v>109</v>
      </c>
      <c r="J2678" s="5">
        <v>183358.04</v>
      </c>
      <c r="K2678" s="3" t="str" cm="1">
        <f t="array" ref="K2678">_xlfn.LET(_xlpm.d,UPPER(TRIM(CLEAN(SUBSTITUTE(F2678,CHAR(160),"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79" spans="2:11" hidden="1" x14ac:dyDescent="0.25">
      <c r="B2679" s="20">
        <v>45782</v>
      </c>
      <c r="C2679" s="2" t="s">
        <v>1</v>
      </c>
      <c r="D2679" s="2" t="s">
        <v>1873</v>
      </c>
      <c r="E2679" s="2" t="s">
        <v>248</v>
      </c>
      <c r="F2679" s="2" t="s">
        <v>1638</v>
      </c>
      <c r="G2679" s="5">
        <v>20</v>
      </c>
      <c r="H2679" s="5">
        <v>20.3</v>
      </c>
      <c r="I2679" s="5">
        <v>406</v>
      </c>
      <c r="J2679" s="5">
        <v>183764.04</v>
      </c>
      <c r="K2679" s="3" t="str" cm="1">
        <f t="array" ref="K2679">_xlfn.LET(_xlpm.d,UPPER(TRIM(CLEAN(SUBSTITUTE(F2679,CHAR(160),"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80" spans="2:11" hidden="1" x14ac:dyDescent="0.25">
      <c r="B2680" s="20">
        <v>45783</v>
      </c>
      <c r="C2680" s="2" t="s">
        <v>1</v>
      </c>
      <c r="D2680" s="2" t="s">
        <v>1874</v>
      </c>
      <c r="E2680" s="2" t="s">
        <v>186</v>
      </c>
      <c r="F2680" s="2" t="s">
        <v>1638</v>
      </c>
      <c r="G2680" s="5">
        <v>14</v>
      </c>
      <c r="H2680" s="5">
        <v>20.3</v>
      </c>
      <c r="I2680" s="5">
        <v>284.2</v>
      </c>
      <c r="J2680" s="5">
        <v>184048.24000000002</v>
      </c>
      <c r="K2680" s="3" t="str" cm="1">
        <f t="array" ref="K2680">_xlfn.LET(_xlpm.d,UPPER(TRIM(CLEAN(SUBSTITUTE(F2680,CHAR(160),"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81" spans="2:11" hidden="1" x14ac:dyDescent="0.25">
      <c r="B2681" s="20">
        <v>45783</v>
      </c>
      <c r="C2681" s="2" t="s">
        <v>1</v>
      </c>
      <c r="D2681" s="2" t="s">
        <v>1875</v>
      </c>
      <c r="E2681" s="2" t="s">
        <v>276</v>
      </c>
      <c r="F2681" s="2" t="s">
        <v>1638</v>
      </c>
      <c r="G2681" s="5">
        <v>20</v>
      </c>
      <c r="H2681" s="5">
        <v>20.3</v>
      </c>
      <c r="I2681" s="5">
        <v>406</v>
      </c>
      <c r="J2681" s="5">
        <v>184454.24000000002</v>
      </c>
      <c r="K2681" s="3" t="str" cm="1">
        <f t="array" ref="K2681">_xlfn.LET(_xlpm.d,UPPER(TRIM(CLEAN(SUBSTITUTE(F2681,CHAR(160),"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82" spans="2:11" hidden="1" x14ac:dyDescent="0.25">
      <c r="B2682" s="20">
        <v>45783</v>
      </c>
      <c r="C2682" s="2" t="s">
        <v>1</v>
      </c>
      <c r="D2682" s="2" t="s">
        <v>1876</v>
      </c>
      <c r="E2682" s="2" t="s">
        <v>78</v>
      </c>
      <c r="F2682" s="2" t="s">
        <v>1638</v>
      </c>
      <c r="G2682" s="5">
        <v>28</v>
      </c>
      <c r="H2682" s="5">
        <v>20.3</v>
      </c>
      <c r="I2682" s="5">
        <v>568.4</v>
      </c>
      <c r="J2682" s="5">
        <v>185022.64</v>
      </c>
      <c r="K2682" s="3" t="str" cm="1">
        <f t="array" ref="K2682">_xlfn.LET(_xlpm.d,UPPER(TRIM(CLEAN(SUBSTITUTE(F2682,CHAR(160),"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83" spans="2:11" hidden="1" x14ac:dyDescent="0.25">
      <c r="B2683" s="20">
        <v>45783</v>
      </c>
      <c r="C2683" s="2" t="s">
        <v>1</v>
      </c>
      <c r="D2683" s="2" t="s">
        <v>1877</v>
      </c>
      <c r="E2683" s="2" t="s">
        <v>61</v>
      </c>
      <c r="F2683" s="2" t="s">
        <v>1638</v>
      </c>
      <c r="G2683" s="5">
        <v>53</v>
      </c>
      <c r="H2683" s="5">
        <v>21.8</v>
      </c>
      <c r="I2683" s="5">
        <v>1155.4000000000001</v>
      </c>
      <c r="J2683" s="5">
        <v>186178.04</v>
      </c>
      <c r="K2683" s="3" t="str" cm="1">
        <f t="array" ref="K2683">_xlfn.LET(_xlpm.d,UPPER(TRIM(CLEAN(SUBSTITUTE(F2683,CHAR(160),"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84" spans="2:11" hidden="1" x14ac:dyDescent="0.25">
      <c r="B2684" s="20">
        <v>45783</v>
      </c>
      <c r="C2684" s="2" t="s">
        <v>1</v>
      </c>
      <c r="D2684" s="2" t="s">
        <v>1878</v>
      </c>
      <c r="E2684" s="2" t="s">
        <v>263</v>
      </c>
      <c r="F2684" s="2" t="s">
        <v>1638</v>
      </c>
      <c r="G2684" s="5">
        <v>30</v>
      </c>
      <c r="H2684" s="5">
        <v>20.3</v>
      </c>
      <c r="I2684" s="5">
        <v>609</v>
      </c>
      <c r="J2684" s="5">
        <v>186787.04</v>
      </c>
      <c r="K2684" s="3" t="str" cm="1">
        <f t="array" ref="K2684">_xlfn.LET(_xlpm.d,UPPER(TRIM(CLEAN(SUBSTITUTE(F2684,CHAR(160),"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85" spans="2:11" hidden="1" x14ac:dyDescent="0.25">
      <c r="B2685" s="20">
        <v>45783</v>
      </c>
      <c r="C2685" s="2" t="s">
        <v>1</v>
      </c>
      <c r="D2685" s="2" t="s">
        <v>1879</v>
      </c>
      <c r="E2685" s="2" t="s">
        <v>1880</v>
      </c>
      <c r="F2685" s="2" t="s">
        <v>1638</v>
      </c>
      <c r="G2685" s="5">
        <v>2</v>
      </c>
      <c r="H2685" s="5">
        <v>21.8</v>
      </c>
      <c r="I2685" s="5">
        <v>43.6</v>
      </c>
      <c r="J2685" s="5">
        <v>186830.64</v>
      </c>
      <c r="K2685" s="3" t="str" cm="1">
        <f t="array" ref="K2685">_xlfn.LET(_xlpm.d,UPPER(TRIM(CLEAN(SUBSTITUTE(F2685,CHAR(160),"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86" spans="2:11" hidden="1" x14ac:dyDescent="0.25">
      <c r="B2686" s="20">
        <v>45784</v>
      </c>
      <c r="C2686" s="2" t="s">
        <v>1</v>
      </c>
      <c r="D2686" s="2" t="s">
        <v>543</v>
      </c>
      <c r="E2686" s="2" t="s">
        <v>544</v>
      </c>
      <c r="F2686" s="2" t="s">
        <v>1638</v>
      </c>
      <c r="G2686" s="5">
        <v>20</v>
      </c>
      <c r="H2686" s="5">
        <v>20.3</v>
      </c>
      <c r="I2686" s="5">
        <v>406</v>
      </c>
      <c r="J2686" s="5">
        <v>187236.64</v>
      </c>
      <c r="K2686" s="3" t="str" cm="1">
        <f t="array" ref="K2686">_xlfn.LET(_xlpm.d,UPPER(TRIM(CLEAN(SUBSTITUTE(F2686,CHAR(160),"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87" spans="2:11" hidden="1" x14ac:dyDescent="0.25">
      <c r="B2687" s="20">
        <v>45784</v>
      </c>
      <c r="C2687" s="2" t="s">
        <v>1</v>
      </c>
      <c r="D2687" s="2" t="s">
        <v>1881</v>
      </c>
      <c r="E2687" s="2" t="s">
        <v>1634</v>
      </c>
      <c r="F2687" s="2" t="s">
        <v>1638</v>
      </c>
      <c r="G2687" s="5">
        <v>20</v>
      </c>
      <c r="H2687" s="5">
        <v>20.3</v>
      </c>
      <c r="I2687" s="5">
        <v>406</v>
      </c>
      <c r="J2687" s="5">
        <v>187642.64</v>
      </c>
      <c r="K2687" s="3" t="str" cm="1">
        <f t="array" ref="K2687">_xlfn.LET(_xlpm.d,UPPER(TRIM(CLEAN(SUBSTITUTE(F2687,CHAR(160),"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88" spans="2:11" hidden="1" x14ac:dyDescent="0.25">
      <c r="B2688" s="20">
        <v>45784</v>
      </c>
      <c r="C2688" s="2" t="s">
        <v>1</v>
      </c>
      <c r="D2688" s="2" t="s">
        <v>983</v>
      </c>
      <c r="E2688" s="2" t="s">
        <v>282</v>
      </c>
      <c r="F2688" s="2" t="s">
        <v>1638</v>
      </c>
      <c r="G2688" s="5">
        <v>5</v>
      </c>
      <c r="H2688" s="5">
        <v>20.3</v>
      </c>
      <c r="I2688" s="5">
        <v>101.5</v>
      </c>
      <c r="J2688" s="5">
        <v>187744.14</v>
      </c>
      <c r="K2688" s="3" t="str" cm="1">
        <f t="array" ref="K2688">_xlfn.LET(_xlpm.d,UPPER(TRIM(CLEAN(SUBSTITUTE(F2688,CHAR(160),"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89" spans="2:11" hidden="1" x14ac:dyDescent="0.25">
      <c r="B2689" s="20">
        <v>45785</v>
      </c>
      <c r="C2689" s="2" t="s">
        <v>1</v>
      </c>
      <c r="D2689" s="2" t="s">
        <v>1882</v>
      </c>
      <c r="E2689" s="2" t="s">
        <v>254</v>
      </c>
      <c r="F2689" s="2" t="s">
        <v>1883</v>
      </c>
      <c r="G2689" s="5">
        <v>28</v>
      </c>
      <c r="H2689" s="5">
        <v>20.3</v>
      </c>
      <c r="I2689" s="5">
        <v>568.4</v>
      </c>
      <c r="J2689" s="5">
        <v>188312.54</v>
      </c>
      <c r="K2689" s="3" t="str" cm="1">
        <f t="array" ref="K2689">_xlfn.LET(_xlpm.d,UPPER(TRIM(CLEAN(SUBSTITUTE(F2689,CHAR(160),"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90" spans="2:11" hidden="1" x14ac:dyDescent="0.25">
      <c r="B2690" s="20">
        <v>45786</v>
      </c>
      <c r="C2690" s="2" t="s">
        <v>1</v>
      </c>
      <c r="D2690" s="2" t="s">
        <v>1884</v>
      </c>
      <c r="E2690" s="2" t="s">
        <v>78</v>
      </c>
      <c r="F2690" s="2" t="s">
        <v>1638</v>
      </c>
      <c r="G2690" s="5">
        <v>28</v>
      </c>
      <c r="H2690" s="5">
        <v>20.3</v>
      </c>
      <c r="I2690" s="5">
        <v>568.4</v>
      </c>
      <c r="J2690" s="5">
        <v>188880.94</v>
      </c>
      <c r="K2690" s="3" t="str" cm="1">
        <f t="array" ref="K2690">_xlfn.LET(_xlpm.d,UPPER(TRIM(CLEAN(SUBSTITUTE(F2690,CHAR(160),"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91" spans="2:11" hidden="1" x14ac:dyDescent="0.25">
      <c r="B2691" s="20">
        <v>45786</v>
      </c>
      <c r="C2691" s="2" t="s">
        <v>1</v>
      </c>
      <c r="D2691" s="2" t="s">
        <v>1885</v>
      </c>
      <c r="E2691" s="2" t="s">
        <v>43</v>
      </c>
      <c r="F2691" s="2" t="s">
        <v>1638</v>
      </c>
      <c r="G2691" s="5">
        <v>15</v>
      </c>
      <c r="H2691" s="5">
        <v>21.8</v>
      </c>
      <c r="I2691" s="5">
        <v>327</v>
      </c>
      <c r="J2691" s="5">
        <v>189207.94</v>
      </c>
      <c r="K2691" s="3" t="str" cm="1">
        <f t="array" ref="K2691">_xlfn.LET(_xlpm.d,UPPER(TRIM(CLEAN(SUBSTITUTE(F2691,CHAR(160),"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92" spans="2:11" hidden="1" x14ac:dyDescent="0.25">
      <c r="B2692" s="20">
        <v>45786</v>
      </c>
      <c r="C2692" s="2" t="s">
        <v>1</v>
      </c>
      <c r="D2692" s="2" t="s">
        <v>49</v>
      </c>
      <c r="E2692" s="2" t="s">
        <v>50</v>
      </c>
      <c r="F2692" s="2" t="s">
        <v>1638</v>
      </c>
      <c r="G2692" s="5">
        <v>25</v>
      </c>
      <c r="H2692" s="5">
        <v>18.989999999999998</v>
      </c>
      <c r="I2692" s="5">
        <v>474.75</v>
      </c>
      <c r="J2692" s="5">
        <v>189682.69</v>
      </c>
      <c r="K2692" s="3" t="str" cm="1">
        <f t="array" ref="K2692">_xlfn.LET(_xlpm.d,UPPER(TRIM(CLEAN(SUBSTITUTE(F2692,CHAR(160),"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93" spans="2:11" hidden="1" x14ac:dyDescent="0.25">
      <c r="B2693" s="20">
        <v>45786</v>
      </c>
      <c r="C2693" s="2" t="s">
        <v>1</v>
      </c>
      <c r="D2693" s="2" t="s">
        <v>1886</v>
      </c>
      <c r="E2693" s="2" t="s">
        <v>311</v>
      </c>
      <c r="F2693" s="2" t="s">
        <v>1638</v>
      </c>
      <c r="G2693" s="5">
        <v>50</v>
      </c>
      <c r="H2693" s="5">
        <v>20.3</v>
      </c>
      <c r="I2693" s="5">
        <v>1015</v>
      </c>
      <c r="J2693" s="5">
        <v>190697.69</v>
      </c>
      <c r="K2693" s="3" t="str" cm="1">
        <f t="array" ref="K2693">_xlfn.LET(_xlpm.d,UPPER(TRIM(CLEAN(SUBSTITUTE(F2693,CHAR(160),"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94" spans="2:11" hidden="1" x14ac:dyDescent="0.25">
      <c r="B2694" s="20">
        <v>45789</v>
      </c>
      <c r="C2694" s="2" t="s">
        <v>1</v>
      </c>
      <c r="D2694" s="2" t="s">
        <v>1887</v>
      </c>
      <c r="E2694" s="2" t="s">
        <v>807</v>
      </c>
      <c r="F2694" s="2" t="s">
        <v>1638</v>
      </c>
      <c r="G2694" s="5">
        <v>50</v>
      </c>
      <c r="H2694" s="5">
        <v>20.5</v>
      </c>
      <c r="I2694" s="5">
        <v>1025</v>
      </c>
      <c r="J2694" s="5">
        <v>191722.69</v>
      </c>
      <c r="K2694" s="3" t="str" cm="1">
        <f t="array" ref="K2694">_xlfn.LET(_xlpm.d,UPPER(TRIM(CLEAN(SUBSTITUTE(F2694,CHAR(160),"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95" spans="2:11" hidden="1" x14ac:dyDescent="0.25">
      <c r="B2695" s="20">
        <v>45789</v>
      </c>
      <c r="C2695" s="2" t="s">
        <v>1</v>
      </c>
      <c r="D2695" s="2" t="s">
        <v>1888</v>
      </c>
      <c r="E2695" s="2" t="s">
        <v>248</v>
      </c>
      <c r="F2695" s="2" t="s">
        <v>1638</v>
      </c>
      <c r="G2695" s="5">
        <v>42</v>
      </c>
      <c r="H2695" s="5">
        <v>20.3</v>
      </c>
      <c r="I2695" s="5">
        <v>852.6</v>
      </c>
      <c r="J2695" s="5">
        <v>192575.29</v>
      </c>
      <c r="K2695" s="3" t="str" cm="1">
        <f t="array" ref="K2695">_xlfn.LET(_xlpm.d,UPPER(TRIM(CLEAN(SUBSTITUTE(F2695,CHAR(160),"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96" spans="2:11" hidden="1" x14ac:dyDescent="0.25">
      <c r="B2696" s="20">
        <v>45789</v>
      </c>
      <c r="C2696" s="2" t="s">
        <v>1</v>
      </c>
      <c r="D2696" s="2" t="s">
        <v>1889</v>
      </c>
      <c r="E2696" s="2" t="s">
        <v>1726</v>
      </c>
      <c r="F2696" s="2" t="s">
        <v>1638</v>
      </c>
      <c r="G2696" s="5">
        <v>25</v>
      </c>
      <c r="H2696" s="5">
        <v>21.8</v>
      </c>
      <c r="I2696" s="5">
        <v>545</v>
      </c>
      <c r="J2696" s="5">
        <v>193120.29</v>
      </c>
      <c r="K2696" s="3" t="str" cm="1">
        <f t="array" ref="K2696">_xlfn.LET(_xlpm.d,UPPER(TRIM(CLEAN(SUBSTITUTE(F2696,CHAR(160),"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97" spans="2:11" hidden="1" x14ac:dyDescent="0.25">
      <c r="B2697" s="20">
        <v>45789</v>
      </c>
      <c r="C2697" s="2" t="s">
        <v>1</v>
      </c>
      <c r="D2697" s="2" t="s">
        <v>1890</v>
      </c>
      <c r="E2697" s="2" t="s">
        <v>197</v>
      </c>
      <c r="F2697" s="2" t="s">
        <v>1638</v>
      </c>
      <c r="G2697" s="5">
        <v>50</v>
      </c>
      <c r="H2697" s="5">
        <v>20.3</v>
      </c>
      <c r="I2697" s="5">
        <v>1015</v>
      </c>
      <c r="J2697" s="5">
        <v>194135.29</v>
      </c>
      <c r="K2697" s="3" t="str" cm="1">
        <f t="array" ref="K2697">_xlfn.LET(_xlpm.d,UPPER(TRIM(CLEAN(SUBSTITUTE(F2697,CHAR(160),"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98" spans="2:11" hidden="1" x14ac:dyDescent="0.25">
      <c r="B2698" s="20">
        <v>45790</v>
      </c>
      <c r="C2698" s="2" t="s">
        <v>1</v>
      </c>
      <c r="D2698" s="2" t="s">
        <v>1266</v>
      </c>
      <c r="E2698" s="2" t="s">
        <v>162</v>
      </c>
      <c r="F2698" s="2" t="s">
        <v>1638</v>
      </c>
      <c r="G2698" s="5">
        <v>24</v>
      </c>
      <c r="H2698" s="5">
        <v>20.3</v>
      </c>
      <c r="I2698" s="5">
        <v>487.2</v>
      </c>
      <c r="J2698" s="5">
        <v>194622.49000000002</v>
      </c>
      <c r="K2698" s="3" t="str" cm="1">
        <f t="array" ref="K2698">_xlfn.LET(_xlpm.d,UPPER(TRIM(CLEAN(SUBSTITUTE(F2698,CHAR(160),"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699" spans="2:11" hidden="1" x14ac:dyDescent="0.25">
      <c r="B2699" s="20">
        <v>45790</v>
      </c>
      <c r="C2699" s="2" t="s">
        <v>1</v>
      </c>
      <c r="D2699" s="2" t="s">
        <v>1891</v>
      </c>
      <c r="E2699" s="2" t="s">
        <v>78</v>
      </c>
      <c r="F2699" s="2" t="s">
        <v>1638</v>
      </c>
      <c r="G2699" s="5">
        <v>20</v>
      </c>
      <c r="H2699" s="5">
        <v>20.3</v>
      </c>
      <c r="I2699" s="5">
        <v>406</v>
      </c>
      <c r="J2699" s="5">
        <v>195028.49000000002</v>
      </c>
      <c r="K2699" s="3" t="str" cm="1">
        <f t="array" ref="K2699">_xlfn.LET(_xlpm.d,UPPER(TRIM(CLEAN(SUBSTITUTE(F2699,CHAR(160),"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00" spans="2:11" hidden="1" x14ac:dyDescent="0.25">
      <c r="B2700" s="20">
        <v>45790</v>
      </c>
      <c r="C2700" s="2" t="s">
        <v>1</v>
      </c>
      <c r="D2700" s="2" t="s">
        <v>1892</v>
      </c>
      <c r="E2700" s="2" t="s">
        <v>143</v>
      </c>
      <c r="F2700" s="2" t="s">
        <v>1638</v>
      </c>
      <c r="G2700" s="5">
        <v>40</v>
      </c>
      <c r="H2700" s="5">
        <v>20.3</v>
      </c>
      <c r="I2700" s="5">
        <v>812</v>
      </c>
      <c r="J2700" s="5">
        <v>195840.49000000002</v>
      </c>
      <c r="K2700" s="3" t="str" cm="1">
        <f t="array" ref="K2700">_xlfn.LET(_xlpm.d,UPPER(TRIM(CLEAN(SUBSTITUTE(F2700,CHAR(160),"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01" spans="2:11" hidden="1" x14ac:dyDescent="0.25">
      <c r="B2701" s="20">
        <v>45790</v>
      </c>
      <c r="C2701" s="2" t="s">
        <v>1</v>
      </c>
      <c r="D2701" s="2" t="s">
        <v>547</v>
      </c>
      <c r="E2701" s="2" t="s">
        <v>214</v>
      </c>
      <c r="F2701" s="2" t="s">
        <v>1638</v>
      </c>
      <c r="G2701" s="5">
        <v>20</v>
      </c>
      <c r="H2701" s="5">
        <v>20.3</v>
      </c>
      <c r="I2701" s="5">
        <v>406</v>
      </c>
      <c r="J2701" s="5">
        <v>196246.49000000002</v>
      </c>
      <c r="K2701" s="3" t="str" cm="1">
        <f t="array" ref="K2701">_xlfn.LET(_xlpm.d,UPPER(TRIM(CLEAN(SUBSTITUTE(F2701,CHAR(160),"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02" spans="2:11" hidden="1" x14ac:dyDescent="0.25">
      <c r="B2702" s="20">
        <v>45790</v>
      </c>
      <c r="C2702" s="2" t="s">
        <v>1</v>
      </c>
      <c r="D2702" s="2" t="s">
        <v>986</v>
      </c>
      <c r="E2702" s="2" t="s">
        <v>234</v>
      </c>
      <c r="F2702" s="2" t="s">
        <v>1638</v>
      </c>
      <c r="G2702" s="5">
        <v>28</v>
      </c>
      <c r="H2702" s="5">
        <v>20.3</v>
      </c>
      <c r="I2702" s="5">
        <v>568.4</v>
      </c>
      <c r="J2702" s="5">
        <v>196814.89</v>
      </c>
      <c r="K2702" s="3" t="str" cm="1">
        <f t="array" ref="K2702">_xlfn.LET(_xlpm.d,UPPER(TRIM(CLEAN(SUBSTITUTE(F2702,CHAR(160),"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03" spans="2:11" hidden="1" x14ac:dyDescent="0.25">
      <c r="B2703" s="20">
        <v>45790</v>
      </c>
      <c r="C2703" s="2" t="s">
        <v>1</v>
      </c>
      <c r="D2703" s="2" t="s">
        <v>1893</v>
      </c>
      <c r="E2703" s="2" t="s">
        <v>1735</v>
      </c>
      <c r="F2703" s="2" t="s">
        <v>1638</v>
      </c>
      <c r="G2703" s="5">
        <v>42</v>
      </c>
      <c r="H2703" s="5">
        <v>21.8</v>
      </c>
      <c r="I2703" s="5">
        <v>915.6</v>
      </c>
      <c r="J2703" s="5">
        <v>197730.49000000002</v>
      </c>
      <c r="K2703" s="3" t="str" cm="1">
        <f t="array" ref="K2703">_xlfn.LET(_xlpm.d,UPPER(TRIM(CLEAN(SUBSTITUTE(F2703,CHAR(160),"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04" spans="2:11" hidden="1" x14ac:dyDescent="0.25">
      <c r="B2704" s="20">
        <v>45790</v>
      </c>
      <c r="C2704" s="2" t="s">
        <v>1</v>
      </c>
      <c r="D2704" s="2" t="s">
        <v>1894</v>
      </c>
      <c r="E2704" s="2" t="s">
        <v>61</v>
      </c>
      <c r="F2704" s="2" t="s">
        <v>1638</v>
      </c>
      <c r="G2704" s="5">
        <v>15</v>
      </c>
      <c r="H2704" s="5">
        <v>21.8</v>
      </c>
      <c r="I2704" s="5">
        <v>327</v>
      </c>
      <c r="J2704" s="5">
        <v>198057.49000000002</v>
      </c>
      <c r="K2704" s="3" t="str" cm="1">
        <f t="array" ref="K2704">_xlfn.LET(_xlpm.d,UPPER(TRIM(CLEAN(SUBSTITUTE(F2704,CHAR(160),"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05" spans="2:11" hidden="1" x14ac:dyDescent="0.25">
      <c r="B2705" s="20">
        <v>45791</v>
      </c>
      <c r="C2705" s="2" t="s">
        <v>1</v>
      </c>
      <c r="D2705" s="2" t="s">
        <v>990</v>
      </c>
      <c r="E2705" s="2" t="s">
        <v>189</v>
      </c>
      <c r="F2705" s="2" t="s">
        <v>1638</v>
      </c>
      <c r="G2705" s="5">
        <v>25</v>
      </c>
      <c r="H2705" s="5">
        <v>20.3</v>
      </c>
      <c r="I2705" s="5">
        <v>507.5</v>
      </c>
      <c r="J2705" s="5">
        <v>198564.99000000002</v>
      </c>
      <c r="K2705" s="3" t="str" cm="1">
        <f t="array" ref="K2705">_xlfn.LET(_xlpm.d,UPPER(TRIM(CLEAN(SUBSTITUTE(F2705,CHAR(160),"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06" spans="2:11" hidden="1" x14ac:dyDescent="0.25">
      <c r="B2706" s="20">
        <v>45791</v>
      </c>
      <c r="C2706" s="2" t="s">
        <v>1</v>
      </c>
      <c r="D2706" s="2" t="s">
        <v>991</v>
      </c>
      <c r="E2706" s="2" t="s">
        <v>145</v>
      </c>
      <c r="F2706" s="2" t="s">
        <v>1638</v>
      </c>
      <c r="G2706" s="5">
        <v>6</v>
      </c>
      <c r="H2706" s="5">
        <v>20.3</v>
      </c>
      <c r="I2706" s="5">
        <v>121.8</v>
      </c>
      <c r="J2706" s="5">
        <v>198686.79</v>
      </c>
      <c r="K2706" s="3" t="str" cm="1">
        <f t="array" ref="K2706">_xlfn.LET(_xlpm.d,UPPER(TRIM(CLEAN(SUBSTITUTE(F2706,CHAR(160),"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07" spans="2:11" hidden="1" x14ac:dyDescent="0.25">
      <c r="B2707" s="20">
        <v>45791</v>
      </c>
      <c r="C2707" s="2" t="s">
        <v>1</v>
      </c>
      <c r="D2707" s="2" t="s">
        <v>1895</v>
      </c>
      <c r="E2707" s="2" t="s">
        <v>730</v>
      </c>
      <c r="F2707" s="2" t="s">
        <v>1638</v>
      </c>
      <c r="G2707" s="5">
        <v>40</v>
      </c>
      <c r="H2707" s="5">
        <v>20.3</v>
      </c>
      <c r="I2707" s="5">
        <v>812</v>
      </c>
      <c r="J2707" s="5">
        <v>199498.79</v>
      </c>
      <c r="K2707" s="3" t="str" cm="1">
        <f t="array" ref="K2707">_xlfn.LET(_xlpm.d,UPPER(TRIM(CLEAN(SUBSTITUTE(F2707,CHAR(160),"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08" spans="2:11" hidden="1" x14ac:dyDescent="0.25">
      <c r="B2708" s="20">
        <v>45791</v>
      </c>
      <c r="C2708" s="2" t="s">
        <v>1</v>
      </c>
      <c r="D2708" s="2" t="s">
        <v>1896</v>
      </c>
      <c r="E2708" s="2" t="s">
        <v>1634</v>
      </c>
      <c r="F2708" s="2" t="s">
        <v>1638</v>
      </c>
      <c r="G2708" s="5">
        <v>20</v>
      </c>
      <c r="H2708" s="5">
        <v>20.3</v>
      </c>
      <c r="I2708" s="5">
        <v>406</v>
      </c>
      <c r="J2708" s="5">
        <v>199904.79</v>
      </c>
      <c r="K2708" s="3" t="str" cm="1">
        <f t="array" ref="K2708">_xlfn.LET(_xlpm.d,UPPER(TRIM(CLEAN(SUBSTITUTE(F2708,CHAR(160),"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09" spans="2:11" hidden="1" x14ac:dyDescent="0.25">
      <c r="B2709" s="20">
        <v>45792</v>
      </c>
      <c r="C2709" s="2" t="s">
        <v>1</v>
      </c>
      <c r="D2709" s="2" t="s">
        <v>992</v>
      </c>
      <c r="E2709" s="2" t="s">
        <v>192</v>
      </c>
      <c r="F2709" s="2" t="s">
        <v>1638</v>
      </c>
      <c r="G2709" s="5">
        <v>20</v>
      </c>
      <c r="H2709" s="5">
        <v>20.3</v>
      </c>
      <c r="I2709" s="5">
        <v>406</v>
      </c>
      <c r="J2709" s="5">
        <v>200310.79</v>
      </c>
      <c r="K2709" s="3" t="str" cm="1">
        <f t="array" ref="K2709">_xlfn.LET(_xlpm.d,UPPER(TRIM(CLEAN(SUBSTITUTE(F2709,CHAR(160),"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10" spans="2:11" hidden="1" x14ac:dyDescent="0.25">
      <c r="B2710" s="20">
        <v>45793</v>
      </c>
      <c r="C2710" s="2" t="s">
        <v>1</v>
      </c>
      <c r="D2710" s="2" t="s">
        <v>1897</v>
      </c>
      <c r="E2710" s="2" t="s">
        <v>78</v>
      </c>
      <c r="F2710" s="2" t="s">
        <v>1638</v>
      </c>
      <c r="G2710" s="5">
        <v>25</v>
      </c>
      <c r="H2710" s="5">
        <v>20.3</v>
      </c>
      <c r="I2710" s="5">
        <v>507.5</v>
      </c>
      <c r="J2710" s="5">
        <v>200818.29</v>
      </c>
      <c r="K2710" s="3" t="str" cm="1">
        <f t="array" ref="K2710">_xlfn.LET(_xlpm.d,UPPER(TRIM(CLEAN(SUBSTITUTE(F2710,CHAR(160),"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11" spans="2:11" hidden="1" x14ac:dyDescent="0.25">
      <c r="B2711" s="20">
        <v>45793</v>
      </c>
      <c r="C2711" s="2" t="s">
        <v>1</v>
      </c>
      <c r="D2711" s="2" t="s">
        <v>1898</v>
      </c>
      <c r="E2711" s="2" t="s">
        <v>234</v>
      </c>
      <c r="F2711" s="2" t="s">
        <v>1638</v>
      </c>
      <c r="G2711" s="5">
        <v>35</v>
      </c>
      <c r="H2711" s="5">
        <v>20.3</v>
      </c>
      <c r="I2711" s="5">
        <v>710.5</v>
      </c>
      <c r="J2711" s="5">
        <v>201528.79</v>
      </c>
      <c r="K2711" s="3" t="str" cm="1">
        <f t="array" ref="K2711">_xlfn.LET(_xlpm.d,UPPER(TRIM(CLEAN(SUBSTITUTE(F2711,CHAR(160),"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12" spans="2:11" hidden="1" x14ac:dyDescent="0.25">
      <c r="B2712" s="20">
        <v>45793</v>
      </c>
      <c r="C2712" s="2" t="s">
        <v>1</v>
      </c>
      <c r="D2712" s="2" t="s">
        <v>1899</v>
      </c>
      <c r="E2712" s="2" t="s">
        <v>241</v>
      </c>
      <c r="F2712" s="2" t="s">
        <v>1638</v>
      </c>
      <c r="G2712" s="5">
        <v>36</v>
      </c>
      <c r="H2712" s="5">
        <v>20.3</v>
      </c>
      <c r="I2712" s="5">
        <v>730.8</v>
      </c>
      <c r="J2712" s="5">
        <v>202259.59</v>
      </c>
      <c r="K2712" s="3" t="str" cm="1">
        <f t="array" ref="K2712">_xlfn.LET(_xlpm.d,UPPER(TRIM(CLEAN(SUBSTITUTE(F2712,CHAR(160),"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13" spans="2:11" hidden="1" x14ac:dyDescent="0.25">
      <c r="B2713" s="20">
        <v>45796</v>
      </c>
      <c r="C2713" s="2" t="s">
        <v>1</v>
      </c>
      <c r="D2713" s="2" t="s">
        <v>1900</v>
      </c>
      <c r="E2713" s="2" t="s">
        <v>800</v>
      </c>
      <c r="F2713" s="2" t="s">
        <v>1638</v>
      </c>
      <c r="G2713" s="5">
        <v>12</v>
      </c>
      <c r="H2713" s="5">
        <v>12.4</v>
      </c>
      <c r="I2713" s="5">
        <v>148.80000000000001</v>
      </c>
      <c r="J2713" s="5">
        <v>202408.38999999998</v>
      </c>
      <c r="K2713" s="3" t="str" cm="1">
        <f t="array" ref="K2713">_xlfn.LET(_xlpm.d,UPPER(TRIM(CLEAN(SUBSTITUTE(F2713,CHAR(160),"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14" spans="2:11" hidden="1" x14ac:dyDescent="0.25">
      <c r="B2714" s="20">
        <v>45796</v>
      </c>
      <c r="C2714" s="2" t="s">
        <v>1</v>
      </c>
      <c r="D2714" s="2" t="s">
        <v>1901</v>
      </c>
      <c r="E2714" s="2" t="s">
        <v>180</v>
      </c>
      <c r="F2714" s="2" t="s">
        <v>1638</v>
      </c>
      <c r="G2714" s="5">
        <v>40</v>
      </c>
      <c r="H2714" s="5">
        <v>12.2</v>
      </c>
      <c r="I2714" s="5">
        <v>488</v>
      </c>
      <c r="J2714" s="5">
        <v>202896.38999999998</v>
      </c>
      <c r="K2714" s="3" t="str" cm="1">
        <f t="array" ref="K2714">_xlfn.LET(_xlpm.d,UPPER(TRIM(CLEAN(SUBSTITUTE(F2714,CHAR(160),"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15" spans="2:11" hidden="1" x14ac:dyDescent="0.25">
      <c r="B2715" s="20">
        <v>45796</v>
      </c>
      <c r="C2715" s="2" t="s">
        <v>1</v>
      </c>
      <c r="D2715" s="2" t="s">
        <v>1902</v>
      </c>
      <c r="E2715" s="2" t="s">
        <v>248</v>
      </c>
      <c r="F2715" s="2" t="s">
        <v>1638</v>
      </c>
      <c r="G2715" s="5">
        <v>28</v>
      </c>
      <c r="H2715" s="5">
        <v>20.3</v>
      </c>
      <c r="I2715" s="5">
        <v>568.4</v>
      </c>
      <c r="J2715" s="5">
        <v>203464.78999999998</v>
      </c>
      <c r="K2715" s="3" t="str" cm="1">
        <f t="array" ref="K2715">_xlfn.LET(_xlpm.d,UPPER(TRIM(CLEAN(SUBSTITUTE(F2715,CHAR(160),"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16" spans="2:11" hidden="1" x14ac:dyDescent="0.25">
      <c r="B2716" s="20">
        <v>45797</v>
      </c>
      <c r="C2716" s="2" t="s">
        <v>1</v>
      </c>
      <c r="D2716" s="2" t="s">
        <v>1903</v>
      </c>
      <c r="E2716" s="2" t="s">
        <v>78</v>
      </c>
      <c r="F2716" s="2" t="s">
        <v>1638</v>
      </c>
      <c r="G2716" s="5">
        <v>20</v>
      </c>
      <c r="H2716" s="5">
        <v>20.3</v>
      </c>
      <c r="I2716" s="5">
        <v>406</v>
      </c>
      <c r="J2716" s="5">
        <v>203870.78999999998</v>
      </c>
      <c r="K2716" s="3" t="str" cm="1">
        <f t="array" ref="K2716">_xlfn.LET(_xlpm.d,UPPER(TRIM(CLEAN(SUBSTITUTE(F2716,CHAR(160),"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17" spans="2:11" hidden="1" x14ac:dyDescent="0.25">
      <c r="B2717" s="20">
        <v>45797</v>
      </c>
      <c r="C2717" s="2" t="s">
        <v>1</v>
      </c>
      <c r="D2717" s="2" t="s">
        <v>552</v>
      </c>
      <c r="E2717" s="2" t="s">
        <v>143</v>
      </c>
      <c r="F2717" s="2" t="s">
        <v>1638</v>
      </c>
      <c r="G2717" s="5">
        <v>24</v>
      </c>
      <c r="H2717" s="5">
        <v>20.3</v>
      </c>
      <c r="I2717" s="5">
        <v>487.2</v>
      </c>
      <c r="J2717" s="5">
        <v>204357.99</v>
      </c>
      <c r="K2717" s="3" t="str" cm="1">
        <f t="array" ref="K2717">_xlfn.LET(_xlpm.d,UPPER(TRIM(CLEAN(SUBSTITUTE(F2717,CHAR(160),"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18" spans="2:11" hidden="1" x14ac:dyDescent="0.25">
      <c r="B2718" s="20">
        <v>45797</v>
      </c>
      <c r="C2718" s="2" t="s">
        <v>1</v>
      </c>
      <c r="D2718" s="2" t="s">
        <v>1904</v>
      </c>
      <c r="E2718" s="2" t="s">
        <v>730</v>
      </c>
      <c r="F2718" s="2" t="s">
        <v>1638</v>
      </c>
      <c r="G2718" s="5">
        <v>25</v>
      </c>
      <c r="H2718" s="5">
        <v>20.3</v>
      </c>
      <c r="I2718" s="5">
        <v>507.5</v>
      </c>
      <c r="J2718" s="5">
        <v>204865.49</v>
      </c>
      <c r="K2718" s="3" t="str" cm="1">
        <f t="array" ref="K2718">_xlfn.LET(_xlpm.d,UPPER(TRIM(CLEAN(SUBSTITUTE(F2718,CHAR(160),"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19" spans="2:11" hidden="1" x14ac:dyDescent="0.25">
      <c r="B2719" s="20">
        <v>45797</v>
      </c>
      <c r="C2719" s="2" t="s">
        <v>1</v>
      </c>
      <c r="D2719" s="2" t="s">
        <v>1905</v>
      </c>
      <c r="E2719" s="2" t="s">
        <v>50</v>
      </c>
      <c r="F2719" s="2" t="s">
        <v>1638</v>
      </c>
      <c r="G2719" s="5">
        <v>100</v>
      </c>
      <c r="H2719" s="5">
        <v>18.989999999999998</v>
      </c>
      <c r="I2719" s="5">
        <v>1899</v>
      </c>
      <c r="J2719" s="5">
        <v>206764.49</v>
      </c>
      <c r="K2719" s="3" t="str" cm="1">
        <f t="array" ref="K2719">_xlfn.LET(_xlpm.d,UPPER(TRIM(CLEAN(SUBSTITUTE(F2719,CHAR(160),"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20" spans="2:11" hidden="1" x14ac:dyDescent="0.25">
      <c r="B2720" s="20">
        <v>45798</v>
      </c>
      <c r="C2720" s="2" t="s">
        <v>1</v>
      </c>
      <c r="D2720" s="2" t="s">
        <v>997</v>
      </c>
      <c r="E2720" s="2" t="s">
        <v>189</v>
      </c>
      <c r="F2720" s="2" t="s">
        <v>1638</v>
      </c>
      <c r="G2720" s="5">
        <v>25</v>
      </c>
      <c r="H2720" s="5">
        <v>20.3</v>
      </c>
      <c r="I2720" s="5">
        <v>507.5</v>
      </c>
      <c r="J2720" s="5">
        <v>207271.99</v>
      </c>
      <c r="K2720" s="3" t="str" cm="1">
        <f t="array" ref="K2720">_xlfn.LET(_xlpm.d,UPPER(TRIM(CLEAN(SUBSTITUTE(F2720,CHAR(160),"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21" spans="2:11" hidden="1" x14ac:dyDescent="0.25">
      <c r="B2721" s="20">
        <v>45798</v>
      </c>
      <c r="C2721" s="2" t="s">
        <v>1</v>
      </c>
      <c r="D2721" s="2" t="s">
        <v>998</v>
      </c>
      <c r="E2721" s="2" t="s">
        <v>999</v>
      </c>
      <c r="F2721" s="2" t="s">
        <v>1638</v>
      </c>
      <c r="G2721" s="5">
        <v>25</v>
      </c>
      <c r="H2721" s="5">
        <v>23.2</v>
      </c>
      <c r="I2721" s="5">
        <v>580</v>
      </c>
      <c r="J2721" s="5">
        <v>207851.99</v>
      </c>
      <c r="K2721" s="3" t="str" cm="1">
        <f t="array" ref="K2721">_xlfn.LET(_xlpm.d,UPPER(TRIM(CLEAN(SUBSTITUTE(F2721,CHAR(160),"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22" spans="2:11" hidden="1" x14ac:dyDescent="0.25">
      <c r="B2722" s="20">
        <v>45799</v>
      </c>
      <c r="C2722" s="2" t="s">
        <v>1</v>
      </c>
      <c r="D2722" s="2" t="s">
        <v>1906</v>
      </c>
      <c r="E2722" s="2" t="s">
        <v>120</v>
      </c>
      <c r="F2722" s="2" t="s">
        <v>1907</v>
      </c>
      <c r="G2722" s="5">
        <v>5</v>
      </c>
      <c r="H2722" s="5">
        <v>22.06</v>
      </c>
      <c r="I2722" s="5">
        <v>110.3</v>
      </c>
      <c r="J2722" s="5">
        <v>207962.28999999998</v>
      </c>
      <c r="K2722" s="3" t="str" cm="1">
        <f t="array" ref="K2722">_xlfn.LET(_xlpm.d,UPPER(TRIM(CLEAN(SUBSTITUTE(F2722,CHAR(160),"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723" spans="2:11" hidden="1" x14ac:dyDescent="0.25">
      <c r="B2723" s="20">
        <v>45799</v>
      </c>
      <c r="C2723" s="2" t="s">
        <v>1</v>
      </c>
      <c r="D2723" s="2" t="s">
        <v>556</v>
      </c>
      <c r="E2723" s="2" t="s">
        <v>305</v>
      </c>
      <c r="F2723" s="2" t="s">
        <v>1638</v>
      </c>
      <c r="G2723" s="5">
        <v>95</v>
      </c>
      <c r="H2723" s="5">
        <v>20.3</v>
      </c>
      <c r="I2723" s="5">
        <v>1928.5</v>
      </c>
      <c r="J2723" s="5">
        <v>209890.78999999998</v>
      </c>
      <c r="K2723" s="3" t="str" cm="1">
        <f t="array" ref="K2723">_xlfn.LET(_xlpm.d,UPPER(TRIM(CLEAN(SUBSTITUTE(F2723,CHAR(160),"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24" spans="2:11" hidden="1" x14ac:dyDescent="0.25">
      <c r="B2724" s="20">
        <v>45800</v>
      </c>
      <c r="C2724" s="2" t="s">
        <v>1</v>
      </c>
      <c r="D2724" s="2" t="s">
        <v>558</v>
      </c>
      <c r="E2724" s="2" t="s">
        <v>195</v>
      </c>
      <c r="F2724" s="2" t="s">
        <v>1638</v>
      </c>
      <c r="G2724" s="5">
        <v>30</v>
      </c>
      <c r="H2724" s="5">
        <v>20.3</v>
      </c>
      <c r="I2724" s="5">
        <v>609</v>
      </c>
      <c r="J2724" s="5">
        <v>210499.78999999998</v>
      </c>
      <c r="K2724" s="3" t="str" cm="1">
        <f t="array" ref="K2724">_xlfn.LET(_xlpm.d,UPPER(TRIM(CLEAN(SUBSTITUTE(F2724,CHAR(160),"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25" spans="2:11" hidden="1" x14ac:dyDescent="0.25">
      <c r="B2725" s="20">
        <v>45800</v>
      </c>
      <c r="C2725" s="2" t="s">
        <v>1</v>
      </c>
      <c r="D2725" s="2" t="s">
        <v>780</v>
      </c>
      <c r="E2725" s="2" t="s">
        <v>43</v>
      </c>
      <c r="F2725" s="2" t="s">
        <v>1638</v>
      </c>
      <c r="G2725" s="5">
        <v>25</v>
      </c>
      <c r="H2725" s="5">
        <v>21.8</v>
      </c>
      <c r="I2725" s="5">
        <v>545</v>
      </c>
      <c r="J2725" s="5">
        <v>211044.78999999998</v>
      </c>
      <c r="K2725" s="3" t="str" cm="1">
        <f t="array" ref="K2725">_xlfn.LET(_xlpm.d,UPPER(TRIM(CLEAN(SUBSTITUTE(F2725,CHAR(160),"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26" spans="2:11" hidden="1" x14ac:dyDescent="0.25">
      <c r="B2726" s="20">
        <v>45800</v>
      </c>
      <c r="C2726" s="2" t="s">
        <v>1</v>
      </c>
      <c r="D2726" s="2" t="s">
        <v>1908</v>
      </c>
      <c r="E2726" s="2" t="s">
        <v>807</v>
      </c>
      <c r="F2726" s="2" t="s">
        <v>1638</v>
      </c>
      <c r="G2726" s="5">
        <v>30</v>
      </c>
      <c r="H2726" s="5">
        <v>20.5</v>
      </c>
      <c r="I2726" s="5">
        <v>615</v>
      </c>
      <c r="J2726" s="5">
        <v>211659.78999999998</v>
      </c>
      <c r="K2726" s="3" t="str" cm="1">
        <f t="array" ref="K2726">_xlfn.LET(_xlpm.d,UPPER(TRIM(CLEAN(SUBSTITUTE(F2726,CHAR(160),"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27" spans="2:11" hidden="1" x14ac:dyDescent="0.25">
      <c r="B2727" s="20">
        <v>45800</v>
      </c>
      <c r="C2727" s="2" t="s">
        <v>1</v>
      </c>
      <c r="D2727" s="2" t="s">
        <v>559</v>
      </c>
      <c r="E2727" s="2" t="s">
        <v>224</v>
      </c>
      <c r="F2727" s="2" t="s">
        <v>1638</v>
      </c>
      <c r="G2727" s="5">
        <v>40</v>
      </c>
      <c r="H2727" s="5">
        <v>20.3</v>
      </c>
      <c r="I2727" s="5">
        <v>812</v>
      </c>
      <c r="J2727" s="5">
        <v>212471.78999999998</v>
      </c>
      <c r="K2727" s="3" t="str" cm="1">
        <f t="array" ref="K2727">_xlfn.LET(_xlpm.d,UPPER(TRIM(CLEAN(SUBSTITUTE(F2727,CHAR(160),"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28" spans="2:11" hidden="1" x14ac:dyDescent="0.25">
      <c r="B2728" s="20">
        <v>45803</v>
      </c>
      <c r="C2728" s="2" t="s">
        <v>1</v>
      </c>
      <c r="D2728" s="2" t="s">
        <v>1909</v>
      </c>
      <c r="E2728" s="2" t="s">
        <v>254</v>
      </c>
      <c r="F2728" s="2" t="s">
        <v>1638</v>
      </c>
      <c r="G2728" s="5">
        <v>25</v>
      </c>
      <c r="H2728" s="5">
        <v>20.3</v>
      </c>
      <c r="I2728" s="5">
        <v>507.5</v>
      </c>
      <c r="J2728" s="5">
        <v>212979.28999999998</v>
      </c>
      <c r="K2728" s="3" t="str" cm="1">
        <f t="array" ref="K2728">_xlfn.LET(_xlpm.d,UPPER(TRIM(CLEAN(SUBSTITUTE(F2728,CHAR(160),"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29" spans="2:11" hidden="1" x14ac:dyDescent="0.25">
      <c r="B2729" s="20">
        <v>45804</v>
      </c>
      <c r="C2729" s="2" t="s">
        <v>1</v>
      </c>
      <c r="D2729" s="2" t="s">
        <v>1910</v>
      </c>
      <c r="E2729" s="2" t="s">
        <v>234</v>
      </c>
      <c r="F2729" s="2" t="s">
        <v>1638</v>
      </c>
      <c r="G2729" s="5">
        <v>28</v>
      </c>
      <c r="H2729" s="5">
        <v>20.3</v>
      </c>
      <c r="I2729" s="5">
        <v>568.4</v>
      </c>
      <c r="J2729" s="5">
        <v>213547.68999999997</v>
      </c>
      <c r="K2729" s="3" t="str" cm="1">
        <f t="array" ref="K2729">_xlfn.LET(_xlpm.d,UPPER(TRIM(CLEAN(SUBSTITUTE(F2729,CHAR(160),"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30" spans="2:11" hidden="1" x14ac:dyDescent="0.25">
      <c r="B2730" s="20">
        <v>45804</v>
      </c>
      <c r="C2730" s="2" t="s">
        <v>1</v>
      </c>
      <c r="D2730" s="2" t="s">
        <v>563</v>
      </c>
      <c r="E2730" s="2" t="s">
        <v>544</v>
      </c>
      <c r="F2730" s="2" t="s">
        <v>1638</v>
      </c>
      <c r="G2730" s="5">
        <v>35</v>
      </c>
      <c r="H2730" s="5">
        <v>20.3</v>
      </c>
      <c r="I2730" s="5">
        <v>710.5</v>
      </c>
      <c r="J2730" s="5">
        <v>214258.18999999997</v>
      </c>
      <c r="K2730" s="3" t="str" cm="1">
        <f t="array" ref="K2730">_xlfn.LET(_xlpm.d,UPPER(TRIM(CLEAN(SUBSTITUTE(F2730,CHAR(160),"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31" spans="2:11" hidden="1" x14ac:dyDescent="0.25">
      <c r="B2731" s="20">
        <v>45804</v>
      </c>
      <c r="C2731" s="2" t="s">
        <v>1</v>
      </c>
      <c r="D2731" s="2" t="s">
        <v>1911</v>
      </c>
      <c r="E2731" s="2" t="s">
        <v>1634</v>
      </c>
      <c r="F2731" s="2" t="s">
        <v>1638</v>
      </c>
      <c r="G2731" s="5">
        <v>40</v>
      </c>
      <c r="H2731" s="5">
        <v>20.3</v>
      </c>
      <c r="I2731" s="5">
        <v>812</v>
      </c>
      <c r="J2731" s="5">
        <v>215070.18999999997</v>
      </c>
      <c r="K2731" s="3" t="str" cm="1">
        <f t="array" ref="K2731">_xlfn.LET(_xlpm.d,UPPER(TRIM(CLEAN(SUBSTITUTE(F2731,CHAR(160),"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32" spans="2:11" hidden="1" x14ac:dyDescent="0.25">
      <c r="B2732" s="20">
        <v>45805</v>
      </c>
      <c r="C2732" s="2" t="s">
        <v>1</v>
      </c>
      <c r="D2732" s="2" t="s">
        <v>1912</v>
      </c>
      <c r="E2732" s="2" t="s">
        <v>189</v>
      </c>
      <c r="F2732" s="2" t="s">
        <v>1638</v>
      </c>
      <c r="G2732" s="5">
        <v>10</v>
      </c>
      <c r="H2732" s="5">
        <v>20.3</v>
      </c>
      <c r="I2732" s="5">
        <v>203</v>
      </c>
      <c r="J2732" s="5">
        <v>215273.18999999997</v>
      </c>
      <c r="K2732" s="3" t="str" cm="1">
        <f t="array" ref="K2732">_xlfn.LET(_xlpm.d,UPPER(TRIM(CLEAN(SUBSTITUTE(F2732,CHAR(160),"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33" spans="2:11" hidden="1" x14ac:dyDescent="0.25">
      <c r="B2733" s="20">
        <v>45806</v>
      </c>
      <c r="C2733" s="2" t="s">
        <v>1</v>
      </c>
      <c r="D2733" s="2" t="s">
        <v>1913</v>
      </c>
      <c r="E2733" s="2" t="s">
        <v>268</v>
      </c>
      <c r="F2733" s="2" t="s">
        <v>1638</v>
      </c>
      <c r="G2733" s="5">
        <v>14</v>
      </c>
      <c r="H2733" s="5">
        <v>20.3</v>
      </c>
      <c r="I2733" s="5">
        <v>284.2</v>
      </c>
      <c r="J2733" s="5">
        <v>215557.38999999998</v>
      </c>
      <c r="K2733" s="3" t="str" cm="1">
        <f t="array" ref="K2733">_xlfn.LET(_xlpm.d,UPPER(TRIM(CLEAN(SUBSTITUTE(F2733,CHAR(160),"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34" spans="2:11" hidden="1" x14ac:dyDescent="0.25">
      <c r="B2734" s="20">
        <v>45806</v>
      </c>
      <c r="C2734" s="2" t="s">
        <v>1</v>
      </c>
      <c r="D2734" s="2" t="s">
        <v>1428</v>
      </c>
      <c r="E2734" s="2" t="s">
        <v>192</v>
      </c>
      <c r="F2734" s="2" t="s">
        <v>1638</v>
      </c>
      <c r="G2734" s="5">
        <v>10</v>
      </c>
      <c r="H2734" s="5">
        <v>20.3</v>
      </c>
      <c r="I2734" s="5">
        <v>203</v>
      </c>
      <c r="J2734" s="5">
        <v>215760.38999999998</v>
      </c>
      <c r="K2734" s="3" t="str" cm="1">
        <f t="array" ref="K2734">_xlfn.LET(_xlpm.d,UPPER(TRIM(CLEAN(SUBSTITUTE(F2734,CHAR(160),"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35" spans="2:11" hidden="1" x14ac:dyDescent="0.25">
      <c r="B2735" s="20">
        <v>45807</v>
      </c>
      <c r="C2735" s="2" t="s">
        <v>1</v>
      </c>
      <c r="D2735" s="2" t="s">
        <v>1914</v>
      </c>
      <c r="E2735" s="2" t="s">
        <v>78</v>
      </c>
      <c r="F2735" s="2" t="s">
        <v>1638</v>
      </c>
      <c r="G2735" s="5">
        <v>56</v>
      </c>
      <c r="H2735" s="5">
        <v>20.3</v>
      </c>
      <c r="I2735" s="5">
        <v>1136.8</v>
      </c>
      <c r="J2735" s="5">
        <v>216897.18999999997</v>
      </c>
      <c r="K2735" s="3" t="str" cm="1">
        <f t="array" ref="K2735">_xlfn.LET(_xlpm.d,UPPER(TRIM(CLEAN(SUBSTITUTE(F2735,CHAR(160),"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36" spans="2:11" hidden="1" x14ac:dyDescent="0.25">
      <c r="B2736" s="20">
        <v>45807</v>
      </c>
      <c r="C2736" s="2" t="s">
        <v>1</v>
      </c>
      <c r="D2736" s="2" t="s">
        <v>1915</v>
      </c>
      <c r="E2736" s="2" t="s">
        <v>232</v>
      </c>
      <c r="F2736" s="2" t="s">
        <v>1638</v>
      </c>
      <c r="G2736" s="5">
        <v>42</v>
      </c>
      <c r="H2736" s="5">
        <v>20.3</v>
      </c>
      <c r="I2736" s="5">
        <v>852.6</v>
      </c>
      <c r="J2736" s="5">
        <v>217749.78999999998</v>
      </c>
      <c r="K2736" s="3" t="str" cm="1">
        <f t="array" ref="K2736">_xlfn.LET(_xlpm.d,UPPER(TRIM(CLEAN(SUBSTITUTE(F2736,CHAR(160),"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37" spans="2:11" hidden="1" x14ac:dyDescent="0.25">
      <c r="B2737" s="20">
        <v>45807</v>
      </c>
      <c r="C2737" s="2" t="s">
        <v>1</v>
      </c>
      <c r="D2737" s="2" t="s">
        <v>568</v>
      </c>
      <c r="E2737" s="2" t="s">
        <v>243</v>
      </c>
      <c r="F2737" s="2" t="s">
        <v>1638</v>
      </c>
      <c r="G2737" s="5">
        <v>100</v>
      </c>
      <c r="H2737" s="5">
        <v>20.3</v>
      </c>
      <c r="I2737" s="5">
        <v>2030</v>
      </c>
      <c r="J2737" s="5">
        <v>219779.78999999998</v>
      </c>
      <c r="K2737" s="3" t="str" cm="1">
        <f t="array" ref="K2737">_xlfn.LET(_xlpm.d,UPPER(TRIM(CLEAN(SUBSTITUTE(F2737,CHAR(160),"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38" spans="2:11" hidden="1" x14ac:dyDescent="0.25">
      <c r="B2738" s="20">
        <v>45807</v>
      </c>
      <c r="C2738" s="2" t="s">
        <v>1</v>
      </c>
      <c r="D2738" s="2" t="s">
        <v>1916</v>
      </c>
      <c r="E2738" s="2" t="s">
        <v>241</v>
      </c>
      <c r="F2738" s="2" t="s">
        <v>1638</v>
      </c>
      <c r="G2738" s="5">
        <v>18</v>
      </c>
      <c r="H2738" s="5">
        <v>20.3</v>
      </c>
      <c r="I2738" s="5">
        <v>365.4</v>
      </c>
      <c r="J2738" s="5">
        <v>220145.18999999997</v>
      </c>
      <c r="K2738" s="3" t="str" cm="1">
        <f t="array" ref="K2738">_xlfn.LET(_xlpm.d,UPPER(TRIM(CLEAN(SUBSTITUTE(F2738,CHAR(160),"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39" spans="2:11" hidden="1" x14ac:dyDescent="0.25">
      <c r="B2739" s="20">
        <v>45807</v>
      </c>
      <c r="C2739" s="2" t="s">
        <v>1</v>
      </c>
      <c r="D2739" s="2" t="s">
        <v>1917</v>
      </c>
      <c r="E2739" s="2" t="s">
        <v>1726</v>
      </c>
      <c r="F2739" s="2" t="s">
        <v>1638</v>
      </c>
      <c r="G2739" s="5">
        <v>25</v>
      </c>
      <c r="H2739" s="5">
        <v>21.8</v>
      </c>
      <c r="I2739" s="5">
        <v>545</v>
      </c>
      <c r="J2739" s="5">
        <v>220690.18999999997</v>
      </c>
      <c r="K2739" s="3" t="str" cm="1">
        <f t="array" ref="K2739">_xlfn.LET(_xlpm.d,UPPER(TRIM(CLEAN(SUBSTITUTE(F2739,CHAR(160),"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40" spans="2:11" hidden="1" x14ac:dyDescent="0.25">
      <c r="B2740" s="20">
        <v>45807</v>
      </c>
      <c r="C2740" s="2" t="s">
        <v>1</v>
      </c>
      <c r="D2740" s="2" t="s">
        <v>1918</v>
      </c>
      <c r="E2740" s="2" t="s">
        <v>197</v>
      </c>
      <c r="F2740" s="2" t="s">
        <v>1638</v>
      </c>
      <c r="G2740" s="5">
        <v>50</v>
      </c>
      <c r="H2740" s="5">
        <v>20.3</v>
      </c>
      <c r="I2740" s="5">
        <v>1015</v>
      </c>
      <c r="J2740" s="5">
        <v>221705.18999999997</v>
      </c>
      <c r="K2740" s="3" t="str" cm="1">
        <f t="array" ref="K2740">_xlfn.LET(_xlpm.d,UPPER(TRIM(CLEAN(SUBSTITUTE(F2740,CHAR(160),"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41" spans="2:11" hidden="1" x14ac:dyDescent="0.25">
      <c r="B2741" s="20">
        <v>45810</v>
      </c>
      <c r="C2741" s="2" t="s">
        <v>1</v>
      </c>
      <c r="D2741" s="2" t="s">
        <v>571</v>
      </c>
      <c r="E2741" s="2" t="s">
        <v>248</v>
      </c>
      <c r="F2741" s="2" t="s">
        <v>1638</v>
      </c>
      <c r="G2741" s="5">
        <v>20</v>
      </c>
      <c r="H2741" s="5">
        <v>20.3</v>
      </c>
      <c r="I2741" s="5">
        <v>406</v>
      </c>
      <c r="J2741" s="5">
        <v>222111.18999999997</v>
      </c>
      <c r="K2741" s="3" t="str" cm="1">
        <f t="array" ref="K2741">_xlfn.LET(_xlpm.d,UPPER(TRIM(CLEAN(SUBSTITUTE(F2741,CHAR(160),"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42" spans="2:11" hidden="1" x14ac:dyDescent="0.25">
      <c r="B2742" s="20">
        <v>45811</v>
      </c>
      <c r="C2742" s="2" t="s">
        <v>1</v>
      </c>
      <c r="D2742" s="2" t="s">
        <v>1919</v>
      </c>
      <c r="E2742" s="2" t="s">
        <v>214</v>
      </c>
      <c r="F2742" s="2" t="s">
        <v>1638</v>
      </c>
      <c r="G2742" s="5">
        <v>30</v>
      </c>
      <c r="H2742" s="5">
        <v>20.3</v>
      </c>
      <c r="I2742" s="5">
        <v>609</v>
      </c>
      <c r="J2742" s="5">
        <v>222720.18999999997</v>
      </c>
      <c r="K2742" s="3" t="str" cm="1">
        <f t="array" ref="K2742">_xlfn.LET(_xlpm.d,UPPER(TRIM(CLEAN(SUBSTITUTE(F2742,CHAR(160),"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43" spans="2:11" hidden="1" x14ac:dyDescent="0.25">
      <c r="B2743" s="20">
        <v>45811</v>
      </c>
      <c r="C2743" s="2" t="s">
        <v>1</v>
      </c>
      <c r="D2743" s="2" t="s">
        <v>1920</v>
      </c>
      <c r="E2743" s="2" t="s">
        <v>78</v>
      </c>
      <c r="F2743" s="2" t="s">
        <v>1638</v>
      </c>
      <c r="G2743" s="5">
        <v>14</v>
      </c>
      <c r="H2743" s="5">
        <v>20.3</v>
      </c>
      <c r="I2743" s="5">
        <v>284.2</v>
      </c>
      <c r="J2743" s="5">
        <v>223004.38999999998</v>
      </c>
      <c r="K2743" s="3" t="str" cm="1">
        <f t="array" ref="K2743">_xlfn.LET(_xlpm.d,UPPER(TRIM(CLEAN(SUBSTITUTE(F2743,CHAR(160),"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44" spans="2:11" hidden="1" x14ac:dyDescent="0.25">
      <c r="B2744" s="20">
        <v>45812</v>
      </c>
      <c r="C2744" s="2" t="s">
        <v>1</v>
      </c>
      <c r="D2744" s="2" t="s">
        <v>785</v>
      </c>
      <c r="E2744" s="2" t="s">
        <v>16</v>
      </c>
      <c r="F2744" s="2" t="s">
        <v>1638</v>
      </c>
      <c r="G2744" s="5">
        <v>57</v>
      </c>
      <c r="H2744" s="5">
        <v>21.8</v>
      </c>
      <c r="I2744" s="5">
        <v>1242.5999999999999</v>
      </c>
      <c r="J2744" s="5">
        <v>224246.99</v>
      </c>
      <c r="K2744" s="3" t="str" cm="1">
        <f t="array" ref="K2744">_xlfn.LET(_xlpm.d,UPPER(TRIM(CLEAN(SUBSTITUTE(F2744,CHAR(160),"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45" spans="2:11" hidden="1" x14ac:dyDescent="0.25">
      <c r="B2745" s="20">
        <v>45814</v>
      </c>
      <c r="C2745" s="2" t="s">
        <v>1</v>
      </c>
      <c r="D2745" s="2" t="s">
        <v>1921</v>
      </c>
      <c r="E2745" s="2" t="s">
        <v>232</v>
      </c>
      <c r="F2745" s="2" t="s">
        <v>1638</v>
      </c>
      <c r="G2745" s="5">
        <v>14</v>
      </c>
      <c r="H2745" s="5">
        <v>20.3</v>
      </c>
      <c r="I2745" s="5">
        <v>284.2</v>
      </c>
      <c r="J2745" s="5">
        <v>224531.19</v>
      </c>
      <c r="K2745" s="3" t="str" cm="1">
        <f t="array" ref="K2745">_xlfn.LET(_xlpm.d,UPPER(TRIM(CLEAN(SUBSTITUTE(F2745,CHAR(160),"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46" spans="2:11" hidden="1" x14ac:dyDescent="0.25">
      <c r="B2746" s="20">
        <v>45814</v>
      </c>
      <c r="C2746" s="2" t="s">
        <v>1</v>
      </c>
      <c r="D2746" s="2" t="s">
        <v>1922</v>
      </c>
      <c r="E2746" s="2" t="s">
        <v>807</v>
      </c>
      <c r="F2746" s="2" t="s">
        <v>1638</v>
      </c>
      <c r="G2746" s="5">
        <v>40</v>
      </c>
      <c r="H2746" s="5">
        <v>20.5</v>
      </c>
      <c r="I2746" s="5">
        <v>820</v>
      </c>
      <c r="J2746" s="5">
        <v>225351.19</v>
      </c>
      <c r="K2746" s="3" t="str" cm="1">
        <f t="array" ref="K2746">_xlfn.LET(_xlpm.d,UPPER(TRIM(CLEAN(SUBSTITUTE(F2746,CHAR(160),"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47" spans="2:11" hidden="1" x14ac:dyDescent="0.25">
      <c r="B2747" s="20">
        <v>45818</v>
      </c>
      <c r="C2747" s="2" t="s">
        <v>1</v>
      </c>
      <c r="D2747" s="2" t="s">
        <v>587</v>
      </c>
      <c r="E2747" s="2" t="s">
        <v>261</v>
      </c>
      <c r="F2747" s="2" t="s">
        <v>1638</v>
      </c>
      <c r="G2747" s="5">
        <v>20</v>
      </c>
      <c r="H2747" s="5">
        <v>20.3</v>
      </c>
      <c r="I2747" s="5">
        <v>406</v>
      </c>
      <c r="J2747" s="5">
        <v>225757.19</v>
      </c>
      <c r="K2747" s="3" t="str" cm="1">
        <f t="array" ref="K2747">_xlfn.LET(_xlpm.d,UPPER(TRIM(CLEAN(SUBSTITUTE(F2747,CHAR(160),"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48" spans="2:11" hidden="1" x14ac:dyDescent="0.25">
      <c r="B2748" s="20">
        <v>45818</v>
      </c>
      <c r="C2748" s="2" t="s">
        <v>1</v>
      </c>
      <c r="D2748" s="2" t="s">
        <v>1003</v>
      </c>
      <c r="E2748" s="2" t="s">
        <v>234</v>
      </c>
      <c r="F2748" s="2" t="s">
        <v>1638</v>
      </c>
      <c r="G2748" s="5">
        <v>42</v>
      </c>
      <c r="H2748" s="5">
        <v>20.3</v>
      </c>
      <c r="I2748" s="5">
        <v>852.6</v>
      </c>
      <c r="J2748" s="5">
        <v>226609.79</v>
      </c>
      <c r="K2748" s="3" t="str" cm="1">
        <f t="array" ref="K2748">_xlfn.LET(_xlpm.d,UPPER(TRIM(CLEAN(SUBSTITUTE(F2748,CHAR(160),"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49" spans="2:11" hidden="1" x14ac:dyDescent="0.25">
      <c r="B2749" s="20">
        <v>45818</v>
      </c>
      <c r="C2749" s="2" t="s">
        <v>1</v>
      </c>
      <c r="D2749" s="2" t="s">
        <v>1923</v>
      </c>
      <c r="E2749" s="2" t="s">
        <v>1924</v>
      </c>
      <c r="F2749" s="2" t="s">
        <v>1638</v>
      </c>
      <c r="G2749" s="5">
        <v>70</v>
      </c>
      <c r="H2749" s="5">
        <v>21.8</v>
      </c>
      <c r="I2749" s="5">
        <v>1526</v>
      </c>
      <c r="J2749" s="5">
        <v>228135.79</v>
      </c>
      <c r="K2749" s="3" t="str" cm="1">
        <f t="array" ref="K2749">_xlfn.LET(_xlpm.d,UPPER(TRIM(CLEAN(SUBSTITUTE(F2749,CHAR(160),"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50" spans="2:11" hidden="1" x14ac:dyDescent="0.25">
      <c r="B2750" s="20">
        <v>45818</v>
      </c>
      <c r="C2750" s="2" t="s">
        <v>1</v>
      </c>
      <c r="D2750" s="2" t="s">
        <v>1925</v>
      </c>
      <c r="E2750" s="2" t="s">
        <v>61</v>
      </c>
      <c r="F2750" s="2" t="s">
        <v>1638</v>
      </c>
      <c r="G2750" s="5">
        <v>30</v>
      </c>
      <c r="H2750" s="5">
        <v>21.8</v>
      </c>
      <c r="I2750" s="5">
        <v>654</v>
      </c>
      <c r="J2750" s="5">
        <v>228789.79</v>
      </c>
      <c r="K2750" s="3" t="str" cm="1">
        <f t="array" ref="K2750">_xlfn.LET(_xlpm.d,UPPER(TRIM(CLEAN(SUBSTITUTE(F2750,CHAR(160),"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51" spans="2:11" hidden="1" x14ac:dyDescent="0.25">
      <c r="B2751" s="20">
        <v>45819</v>
      </c>
      <c r="C2751" s="2" t="s">
        <v>1</v>
      </c>
      <c r="D2751" s="2" t="s">
        <v>589</v>
      </c>
      <c r="E2751" s="2" t="s">
        <v>544</v>
      </c>
      <c r="F2751" s="2" t="s">
        <v>1638</v>
      </c>
      <c r="G2751" s="5">
        <v>30</v>
      </c>
      <c r="H2751" s="5">
        <v>20.3</v>
      </c>
      <c r="I2751" s="5">
        <v>609</v>
      </c>
      <c r="J2751" s="5">
        <v>229398.79</v>
      </c>
      <c r="K2751" s="3" t="str" cm="1">
        <f t="array" ref="K2751">_xlfn.LET(_xlpm.d,UPPER(TRIM(CLEAN(SUBSTITUTE(F2751,CHAR(160),"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52" spans="2:11" hidden="1" x14ac:dyDescent="0.25">
      <c r="B2752" s="20">
        <v>45820</v>
      </c>
      <c r="C2752" s="2" t="s">
        <v>1</v>
      </c>
      <c r="D2752" s="2" t="s">
        <v>1223</v>
      </c>
      <c r="E2752" s="2" t="s">
        <v>268</v>
      </c>
      <c r="F2752" s="2" t="s">
        <v>1638</v>
      </c>
      <c r="G2752" s="5">
        <v>15</v>
      </c>
      <c r="H2752" s="5">
        <v>20.3</v>
      </c>
      <c r="I2752" s="5">
        <v>304.5</v>
      </c>
      <c r="J2752" s="5">
        <v>229703.29</v>
      </c>
      <c r="K2752" s="3" t="str" cm="1">
        <f t="array" ref="K2752">_xlfn.LET(_xlpm.d,UPPER(TRIM(CLEAN(SUBSTITUTE(F2752,CHAR(160),"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53" spans="2:11" hidden="1" x14ac:dyDescent="0.25">
      <c r="B2753" s="20">
        <v>45821</v>
      </c>
      <c r="C2753" s="2" t="s">
        <v>1</v>
      </c>
      <c r="D2753" s="2" t="s">
        <v>1224</v>
      </c>
      <c r="E2753" s="2" t="s">
        <v>232</v>
      </c>
      <c r="F2753" s="2" t="s">
        <v>1638</v>
      </c>
      <c r="G2753" s="5">
        <v>14</v>
      </c>
      <c r="H2753" s="5">
        <v>20.3</v>
      </c>
      <c r="I2753" s="5">
        <v>284.2</v>
      </c>
      <c r="J2753" s="5">
        <v>229987.49000000002</v>
      </c>
      <c r="K2753" s="3" t="str" cm="1">
        <f t="array" ref="K2753">_xlfn.LET(_xlpm.d,UPPER(TRIM(CLEAN(SUBSTITUTE(F2753,CHAR(160),"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54" spans="2:11" hidden="1" x14ac:dyDescent="0.25">
      <c r="B2754" s="20">
        <v>45821</v>
      </c>
      <c r="C2754" s="2" t="s">
        <v>1</v>
      </c>
      <c r="D2754" s="2" t="s">
        <v>1228</v>
      </c>
      <c r="E2754" s="2" t="s">
        <v>43</v>
      </c>
      <c r="F2754" s="2" t="s">
        <v>1638</v>
      </c>
      <c r="G2754" s="5">
        <v>25</v>
      </c>
      <c r="H2754" s="5">
        <v>21.8</v>
      </c>
      <c r="I2754" s="5">
        <v>545</v>
      </c>
      <c r="J2754" s="5">
        <v>230532.49000000002</v>
      </c>
      <c r="K2754" s="3" t="str" cm="1">
        <f t="array" ref="K2754">_xlfn.LET(_xlpm.d,UPPER(TRIM(CLEAN(SUBSTITUTE(F2754,CHAR(160),"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55" spans="2:11" hidden="1" x14ac:dyDescent="0.25">
      <c r="B2755" s="20">
        <v>45821</v>
      </c>
      <c r="C2755" s="2" t="s">
        <v>1</v>
      </c>
      <c r="D2755" s="2" t="s">
        <v>1926</v>
      </c>
      <c r="E2755" s="2" t="s">
        <v>807</v>
      </c>
      <c r="F2755" s="2" t="s">
        <v>1638</v>
      </c>
      <c r="G2755" s="5">
        <v>40</v>
      </c>
      <c r="H2755" s="5">
        <v>20.5</v>
      </c>
      <c r="I2755" s="5">
        <v>820</v>
      </c>
      <c r="J2755" s="5">
        <v>231352.49000000002</v>
      </c>
      <c r="K2755" s="3" t="str" cm="1">
        <f t="array" ref="K2755">_xlfn.LET(_xlpm.d,UPPER(TRIM(CLEAN(SUBSTITUTE(F2755,CHAR(160),"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56" spans="2:11" hidden="1" x14ac:dyDescent="0.25">
      <c r="B2756" s="20">
        <v>45826</v>
      </c>
      <c r="C2756" s="2" t="s">
        <v>1</v>
      </c>
      <c r="D2756" s="2" t="s">
        <v>1927</v>
      </c>
      <c r="E2756" s="2" t="s">
        <v>143</v>
      </c>
      <c r="F2756" s="2" t="s">
        <v>1638</v>
      </c>
      <c r="G2756" s="5">
        <v>45</v>
      </c>
      <c r="H2756" s="5">
        <v>20.3</v>
      </c>
      <c r="I2756" s="5">
        <v>913.5</v>
      </c>
      <c r="J2756" s="5">
        <v>232265.99000000002</v>
      </c>
      <c r="K2756" s="3" t="str" cm="1">
        <f t="array" ref="K2756">_xlfn.LET(_xlpm.d,UPPER(TRIM(CLEAN(SUBSTITUTE(F2756,CHAR(160),"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57" spans="2:11" hidden="1" x14ac:dyDescent="0.25">
      <c r="B2757" s="20">
        <v>45826</v>
      </c>
      <c r="C2757" s="2" t="s">
        <v>1</v>
      </c>
      <c r="D2757" s="2" t="s">
        <v>1928</v>
      </c>
      <c r="E2757" s="2" t="s">
        <v>276</v>
      </c>
      <c r="F2757" s="2" t="s">
        <v>1638</v>
      </c>
      <c r="G2757" s="5">
        <v>16</v>
      </c>
      <c r="H2757" s="5">
        <v>20.3</v>
      </c>
      <c r="I2757" s="5">
        <v>324.8</v>
      </c>
      <c r="J2757" s="5">
        <v>232590.79</v>
      </c>
      <c r="K2757" s="3" t="str" cm="1">
        <f t="array" ref="K2757">_xlfn.LET(_xlpm.d,UPPER(TRIM(CLEAN(SUBSTITUTE(F2757,CHAR(160),"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58" spans="2:11" hidden="1" x14ac:dyDescent="0.25">
      <c r="B2758" s="20">
        <v>45826</v>
      </c>
      <c r="C2758" s="2" t="s">
        <v>1</v>
      </c>
      <c r="D2758" s="2" t="s">
        <v>1929</v>
      </c>
      <c r="E2758" s="2" t="s">
        <v>1634</v>
      </c>
      <c r="F2758" s="2" t="s">
        <v>1638</v>
      </c>
      <c r="G2758" s="5">
        <v>20</v>
      </c>
      <c r="H2758" s="5">
        <v>20.3</v>
      </c>
      <c r="I2758" s="5">
        <v>406</v>
      </c>
      <c r="J2758" s="5">
        <v>232996.79</v>
      </c>
      <c r="K2758" s="3" t="str" cm="1">
        <f t="array" ref="K2758">_xlfn.LET(_xlpm.d,UPPER(TRIM(CLEAN(SUBSTITUTE(F2758,CHAR(160),"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59" spans="2:11" hidden="1" x14ac:dyDescent="0.25">
      <c r="B2759" s="20">
        <v>45827</v>
      </c>
      <c r="C2759" s="2" t="s">
        <v>1</v>
      </c>
      <c r="D2759" s="2" t="s">
        <v>1930</v>
      </c>
      <c r="E2759" s="2" t="s">
        <v>286</v>
      </c>
      <c r="F2759" s="2" t="s">
        <v>1638</v>
      </c>
      <c r="G2759" s="5">
        <v>6</v>
      </c>
      <c r="H2759" s="5">
        <v>20.3</v>
      </c>
      <c r="I2759" s="5">
        <v>121.8</v>
      </c>
      <c r="J2759" s="5">
        <v>233118.59</v>
      </c>
      <c r="K2759" s="3" t="str" cm="1">
        <f t="array" ref="K2759">_xlfn.LET(_xlpm.d,UPPER(TRIM(CLEAN(SUBSTITUTE(F2759,CHAR(160),"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60" spans="2:11" hidden="1" x14ac:dyDescent="0.25">
      <c r="B2760" s="20">
        <v>45827</v>
      </c>
      <c r="C2760" s="2" t="s">
        <v>1</v>
      </c>
      <c r="D2760" s="2" t="s">
        <v>1931</v>
      </c>
      <c r="E2760" s="2" t="s">
        <v>288</v>
      </c>
      <c r="F2760" s="2" t="s">
        <v>1638</v>
      </c>
      <c r="G2760" s="5">
        <v>32</v>
      </c>
      <c r="H2760" s="5">
        <v>20.3</v>
      </c>
      <c r="I2760" s="5">
        <v>649.6</v>
      </c>
      <c r="J2760" s="5">
        <v>233768.19</v>
      </c>
      <c r="K2760" s="3" t="str" cm="1">
        <f t="array" ref="K2760">_xlfn.LET(_xlpm.d,UPPER(TRIM(CLEAN(SUBSTITUTE(F2760,CHAR(160),"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61" spans="2:11" hidden="1" x14ac:dyDescent="0.25">
      <c r="B2761" s="20">
        <v>45828</v>
      </c>
      <c r="C2761" s="2" t="s">
        <v>1</v>
      </c>
      <c r="D2761" s="2" t="s">
        <v>1932</v>
      </c>
      <c r="E2761" s="2" t="s">
        <v>243</v>
      </c>
      <c r="F2761" s="2" t="s">
        <v>1638</v>
      </c>
      <c r="G2761" s="5">
        <v>12</v>
      </c>
      <c r="H2761" s="5">
        <v>20.3</v>
      </c>
      <c r="I2761" s="5">
        <v>243.6</v>
      </c>
      <c r="J2761" s="5">
        <v>234011.79</v>
      </c>
      <c r="K2761" s="3" t="str" cm="1">
        <f t="array" ref="K2761">_xlfn.LET(_xlpm.d,UPPER(TRIM(CLEAN(SUBSTITUTE(F2761,CHAR(160),"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62" spans="2:11" hidden="1" x14ac:dyDescent="0.25">
      <c r="B2762" s="20">
        <v>45828</v>
      </c>
      <c r="C2762" s="2" t="s">
        <v>1</v>
      </c>
      <c r="D2762" s="2" t="s">
        <v>597</v>
      </c>
      <c r="E2762" s="2" t="s">
        <v>241</v>
      </c>
      <c r="F2762" s="2" t="s">
        <v>1638</v>
      </c>
      <c r="G2762" s="5">
        <v>24</v>
      </c>
      <c r="H2762" s="5">
        <v>20.3</v>
      </c>
      <c r="I2762" s="5">
        <v>487.2</v>
      </c>
      <c r="J2762" s="5">
        <v>234498.99000000002</v>
      </c>
      <c r="K2762" s="3" t="str" cm="1">
        <f t="array" ref="K2762">_xlfn.LET(_xlpm.d,UPPER(TRIM(CLEAN(SUBSTITUTE(F2762,CHAR(160),"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63" spans="2:11" hidden="1" x14ac:dyDescent="0.25">
      <c r="B2763" s="20">
        <v>45828</v>
      </c>
      <c r="C2763" s="2" t="s">
        <v>1</v>
      </c>
      <c r="D2763" s="2" t="s">
        <v>1006</v>
      </c>
      <c r="E2763" s="2" t="s">
        <v>43</v>
      </c>
      <c r="F2763" s="2" t="s">
        <v>1638</v>
      </c>
      <c r="G2763" s="5">
        <v>5</v>
      </c>
      <c r="H2763" s="5">
        <v>21.8</v>
      </c>
      <c r="I2763" s="5">
        <v>109</v>
      </c>
      <c r="J2763" s="5">
        <v>234607.99000000002</v>
      </c>
      <c r="K2763" s="3" t="str" cm="1">
        <f t="array" ref="K2763">_xlfn.LET(_xlpm.d,UPPER(TRIM(CLEAN(SUBSTITUTE(F2763,CHAR(160),"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64" spans="2:11" hidden="1" x14ac:dyDescent="0.25">
      <c r="B2764" s="20">
        <v>45831</v>
      </c>
      <c r="C2764" s="2" t="s">
        <v>1</v>
      </c>
      <c r="D2764" s="2" t="s">
        <v>1933</v>
      </c>
      <c r="E2764" s="2" t="s">
        <v>254</v>
      </c>
      <c r="F2764" s="2" t="s">
        <v>1638</v>
      </c>
      <c r="G2764" s="5">
        <v>45</v>
      </c>
      <c r="H2764" s="5">
        <v>20.3</v>
      </c>
      <c r="I2764" s="5">
        <v>913.5</v>
      </c>
      <c r="J2764" s="5">
        <v>235521.49000000002</v>
      </c>
      <c r="K2764" s="3" t="str" cm="1">
        <f t="array" ref="K2764">_xlfn.LET(_xlpm.d,UPPER(TRIM(CLEAN(SUBSTITUTE(F2764,CHAR(160),"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65" spans="2:11" hidden="1" x14ac:dyDescent="0.25">
      <c r="B2765" s="20">
        <v>45832</v>
      </c>
      <c r="C2765" s="2" t="s">
        <v>1</v>
      </c>
      <c r="D2765" s="2" t="s">
        <v>601</v>
      </c>
      <c r="E2765" s="2" t="s">
        <v>234</v>
      </c>
      <c r="F2765" s="2" t="s">
        <v>1638</v>
      </c>
      <c r="G2765" s="5">
        <v>50</v>
      </c>
      <c r="H2765" s="5">
        <v>20.3</v>
      </c>
      <c r="I2765" s="5">
        <v>1015</v>
      </c>
      <c r="J2765" s="5">
        <v>236536.49000000002</v>
      </c>
      <c r="K2765" s="3" t="str" cm="1">
        <f t="array" ref="K2765">_xlfn.LET(_xlpm.d,UPPER(TRIM(CLEAN(SUBSTITUTE(F2765,CHAR(160),"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66" spans="2:11" hidden="1" x14ac:dyDescent="0.25">
      <c r="B2766" s="20">
        <v>45832</v>
      </c>
      <c r="C2766" s="2" t="s">
        <v>1</v>
      </c>
      <c r="D2766" s="2" t="s">
        <v>1934</v>
      </c>
      <c r="E2766" s="2" t="s">
        <v>78</v>
      </c>
      <c r="F2766" s="2" t="s">
        <v>1638</v>
      </c>
      <c r="G2766" s="5">
        <v>28</v>
      </c>
      <c r="H2766" s="5">
        <v>20.3</v>
      </c>
      <c r="I2766" s="5">
        <v>568.4</v>
      </c>
      <c r="J2766" s="5">
        <v>237104.89</v>
      </c>
      <c r="K2766" s="3" t="str" cm="1">
        <f t="array" ref="K2766">_xlfn.LET(_xlpm.d,UPPER(TRIM(CLEAN(SUBSTITUTE(F2766,CHAR(160),"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67" spans="2:11" hidden="1" x14ac:dyDescent="0.25">
      <c r="B2767" s="20">
        <v>45833</v>
      </c>
      <c r="C2767" s="2" t="s">
        <v>1</v>
      </c>
      <c r="D2767" s="2" t="s">
        <v>1935</v>
      </c>
      <c r="E2767" s="2" t="s">
        <v>311</v>
      </c>
      <c r="F2767" s="2" t="s">
        <v>1638</v>
      </c>
      <c r="G2767" s="5">
        <v>70</v>
      </c>
      <c r="H2767" s="5">
        <v>20.3</v>
      </c>
      <c r="I2767" s="5">
        <v>1421</v>
      </c>
      <c r="J2767" s="5">
        <v>238525.89</v>
      </c>
      <c r="K2767" s="3" t="str" cm="1">
        <f t="array" ref="K2767">_xlfn.LET(_xlpm.d,UPPER(TRIM(CLEAN(SUBSTITUTE(F2767,CHAR(160),"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68" spans="2:11" hidden="1" x14ac:dyDescent="0.25">
      <c r="B2768" s="20">
        <v>45834</v>
      </c>
      <c r="C2768" s="2" t="s">
        <v>1</v>
      </c>
      <c r="D2768" s="2" t="s">
        <v>1529</v>
      </c>
      <c r="E2768" s="2" t="s">
        <v>135</v>
      </c>
      <c r="F2768" s="2" t="s">
        <v>1638</v>
      </c>
      <c r="G2768" s="5">
        <v>30</v>
      </c>
      <c r="H2768" s="5">
        <v>20.3</v>
      </c>
      <c r="I2768" s="5">
        <v>609</v>
      </c>
      <c r="J2768" s="5">
        <v>239134.89</v>
      </c>
      <c r="K2768" s="3" t="str" cm="1">
        <f t="array" ref="K2768">_xlfn.LET(_xlpm.d,UPPER(TRIM(CLEAN(SUBSTITUTE(F2768,CHAR(160),"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69" spans="2:11" hidden="1" x14ac:dyDescent="0.25">
      <c r="B2769" s="20">
        <v>45834</v>
      </c>
      <c r="C2769" s="2" t="s">
        <v>1</v>
      </c>
      <c r="D2769" s="2" t="s">
        <v>1936</v>
      </c>
      <c r="E2769" s="2" t="s">
        <v>248</v>
      </c>
      <c r="F2769" s="2" t="s">
        <v>1638</v>
      </c>
      <c r="G2769" s="5">
        <v>35</v>
      </c>
      <c r="H2769" s="5">
        <v>20.3</v>
      </c>
      <c r="I2769" s="5">
        <v>710.5</v>
      </c>
      <c r="J2769" s="5">
        <v>239845.39</v>
      </c>
      <c r="K2769" s="3" t="str" cm="1">
        <f t="array" ref="K2769">_xlfn.LET(_xlpm.d,UPPER(TRIM(CLEAN(SUBSTITUTE(F2769,CHAR(160),"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70" spans="2:11" hidden="1" x14ac:dyDescent="0.25">
      <c r="B2770" s="20">
        <v>45834</v>
      </c>
      <c r="C2770" s="2" t="s">
        <v>1</v>
      </c>
      <c r="D2770" s="2" t="s">
        <v>1937</v>
      </c>
      <c r="E2770" s="2" t="s">
        <v>1938</v>
      </c>
      <c r="F2770" s="2" t="s">
        <v>1638</v>
      </c>
      <c r="G2770" s="5">
        <v>2</v>
      </c>
      <c r="H2770" s="5">
        <v>21.8</v>
      </c>
      <c r="I2770" s="5">
        <v>43.6</v>
      </c>
      <c r="J2770" s="5">
        <v>239888.99000000002</v>
      </c>
      <c r="K2770" s="3" t="str" cm="1">
        <f t="array" ref="K2770">_xlfn.LET(_xlpm.d,UPPER(TRIM(CLEAN(SUBSTITUTE(F2770,CHAR(160),"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71" spans="2:11" hidden="1" x14ac:dyDescent="0.25">
      <c r="B2771" s="20">
        <v>45835</v>
      </c>
      <c r="C2771" s="2" t="s">
        <v>1</v>
      </c>
      <c r="D2771" s="2" t="s">
        <v>605</v>
      </c>
      <c r="E2771" s="2" t="s">
        <v>195</v>
      </c>
      <c r="F2771" s="2" t="s">
        <v>1638</v>
      </c>
      <c r="G2771" s="5">
        <v>60</v>
      </c>
      <c r="H2771" s="5">
        <v>20.3</v>
      </c>
      <c r="I2771" s="5">
        <v>1218</v>
      </c>
      <c r="J2771" s="5">
        <v>241106.99000000002</v>
      </c>
      <c r="K2771" s="3" t="str" cm="1">
        <f t="array" ref="K2771">_xlfn.LET(_xlpm.d,UPPER(TRIM(CLEAN(SUBSTITUTE(F2771,CHAR(160),"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72" spans="2:11" hidden="1" x14ac:dyDescent="0.25">
      <c r="B2772" s="20">
        <v>45835</v>
      </c>
      <c r="C2772" s="2" t="s">
        <v>1</v>
      </c>
      <c r="D2772" s="2" t="s">
        <v>1939</v>
      </c>
      <c r="E2772" s="2" t="s">
        <v>50</v>
      </c>
      <c r="F2772" s="2" t="s">
        <v>1638</v>
      </c>
      <c r="G2772" s="5">
        <v>60</v>
      </c>
      <c r="H2772" s="5">
        <v>15</v>
      </c>
      <c r="I2772" s="5">
        <v>900</v>
      </c>
      <c r="J2772" s="5">
        <v>242006.99000000002</v>
      </c>
      <c r="K2772" s="3" t="str" cm="1">
        <f t="array" ref="K2772">_xlfn.LET(_xlpm.d,UPPER(TRIM(CLEAN(SUBSTITUTE(F2772,CHAR(160),"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73" spans="2:11" hidden="1" x14ac:dyDescent="0.25">
      <c r="B2773" s="20">
        <v>45835</v>
      </c>
      <c r="C2773" s="2" t="s">
        <v>1</v>
      </c>
      <c r="D2773" s="2" t="s">
        <v>1940</v>
      </c>
      <c r="E2773" s="2" t="s">
        <v>807</v>
      </c>
      <c r="F2773" s="2" t="s">
        <v>1638</v>
      </c>
      <c r="G2773" s="5">
        <v>15</v>
      </c>
      <c r="H2773" s="5">
        <v>20.5</v>
      </c>
      <c r="I2773" s="5">
        <v>307.5</v>
      </c>
      <c r="J2773" s="5">
        <v>242314.49000000002</v>
      </c>
      <c r="K2773" s="3" t="str" cm="1">
        <f t="array" ref="K2773">_xlfn.LET(_xlpm.d,UPPER(TRIM(CLEAN(SUBSTITUTE(F2773,CHAR(160),"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74" spans="2:11" hidden="1" x14ac:dyDescent="0.25">
      <c r="B2774" s="20">
        <v>45839</v>
      </c>
      <c r="C2774" s="2" t="s">
        <v>1</v>
      </c>
      <c r="D2774" s="2" t="s">
        <v>1941</v>
      </c>
      <c r="E2774" s="2" t="s">
        <v>232</v>
      </c>
      <c r="F2774" s="2" t="s">
        <v>1638</v>
      </c>
      <c r="G2774" s="5">
        <v>21</v>
      </c>
      <c r="H2774" s="5">
        <v>20.3</v>
      </c>
      <c r="I2774" s="5">
        <v>426.3</v>
      </c>
      <c r="J2774" s="5">
        <v>242740.79</v>
      </c>
      <c r="K2774" s="3" t="str" cm="1">
        <f t="array" ref="K2774">_xlfn.LET(_xlpm.d,UPPER(TRIM(CLEAN(SUBSTITUTE(F2774,CHAR(160),"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75" spans="2:11" hidden="1" x14ac:dyDescent="0.25">
      <c r="B2775" s="20">
        <v>45839</v>
      </c>
      <c r="C2775" s="2" t="s">
        <v>1</v>
      </c>
      <c r="D2775" s="2" t="s">
        <v>1942</v>
      </c>
      <c r="E2775" s="2" t="s">
        <v>143</v>
      </c>
      <c r="F2775" s="2" t="s">
        <v>1638</v>
      </c>
      <c r="G2775" s="5">
        <v>12</v>
      </c>
      <c r="H2775" s="5">
        <v>20.3</v>
      </c>
      <c r="I2775" s="5">
        <v>243.6</v>
      </c>
      <c r="J2775" s="5">
        <v>242984.39</v>
      </c>
      <c r="K2775" s="3" t="str" cm="1">
        <f t="array" ref="K2775">_xlfn.LET(_xlpm.d,UPPER(TRIM(CLEAN(SUBSTITUTE(F2775,CHAR(160),"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76" spans="2:11" hidden="1" x14ac:dyDescent="0.25">
      <c r="B2776" s="20">
        <v>45839</v>
      </c>
      <c r="C2776" s="2" t="s">
        <v>1</v>
      </c>
      <c r="D2776" s="2" t="s">
        <v>608</v>
      </c>
      <c r="E2776" s="2" t="s">
        <v>261</v>
      </c>
      <c r="F2776" s="2" t="s">
        <v>1638</v>
      </c>
      <c r="G2776" s="5">
        <v>5</v>
      </c>
      <c r="H2776" s="5">
        <v>20.3</v>
      </c>
      <c r="I2776" s="5">
        <v>101.5</v>
      </c>
      <c r="J2776" s="5">
        <v>243085.89</v>
      </c>
      <c r="K2776" s="3" t="str" cm="1">
        <f t="array" ref="K2776">_xlfn.LET(_xlpm.d,UPPER(TRIM(CLEAN(SUBSTITUTE(F2776,CHAR(160),"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77" spans="2:11" hidden="1" x14ac:dyDescent="0.25">
      <c r="B2777" s="20">
        <v>45839</v>
      </c>
      <c r="C2777" s="2" t="s">
        <v>1</v>
      </c>
      <c r="D2777" s="2" t="s">
        <v>1943</v>
      </c>
      <c r="E2777" s="2" t="s">
        <v>1944</v>
      </c>
      <c r="F2777" s="2" t="s">
        <v>1638</v>
      </c>
      <c r="G2777" s="5">
        <v>5</v>
      </c>
      <c r="H2777" s="5">
        <v>21.8</v>
      </c>
      <c r="I2777" s="5">
        <v>109</v>
      </c>
      <c r="J2777" s="5">
        <v>243194.89</v>
      </c>
      <c r="K2777" s="3" t="str" cm="1">
        <f t="array" ref="K2777">_xlfn.LET(_xlpm.d,UPPER(TRIM(CLEAN(SUBSTITUTE(F2777,CHAR(160),"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78" spans="2:11" hidden="1" x14ac:dyDescent="0.25">
      <c r="B2778" s="20">
        <v>45840</v>
      </c>
      <c r="C2778" s="2" t="s">
        <v>1</v>
      </c>
      <c r="D2778" s="2" t="s">
        <v>1945</v>
      </c>
      <c r="E2778" s="2" t="s">
        <v>189</v>
      </c>
      <c r="F2778" s="2" t="s">
        <v>1638</v>
      </c>
      <c r="G2778" s="5">
        <v>21</v>
      </c>
      <c r="H2778" s="5">
        <v>20.3</v>
      </c>
      <c r="I2778" s="5">
        <v>426.3</v>
      </c>
      <c r="J2778" s="5">
        <v>243621.19</v>
      </c>
      <c r="K2778" s="3" t="str" cm="1">
        <f t="array" ref="K2778">_xlfn.LET(_xlpm.d,UPPER(TRIM(CLEAN(SUBSTITUTE(F2778,CHAR(160),"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79" spans="2:11" hidden="1" x14ac:dyDescent="0.25">
      <c r="B2779" s="20">
        <v>45840</v>
      </c>
      <c r="C2779" s="2" t="s">
        <v>1</v>
      </c>
      <c r="D2779" s="2" t="s">
        <v>1946</v>
      </c>
      <c r="E2779" s="2" t="s">
        <v>197</v>
      </c>
      <c r="F2779" s="2" t="s">
        <v>1638</v>
      </c>
      <c r="G2779" s="5">
        <v>25</v>
      </c>
      <c r="H2779" s="5">
        <v>20.3</v>
      </c>
      <c r="I2779" s="5">
        <v>507.5</v>
      </c>
      <c r="J2779" s="5">
        <v>244128.69</v>
      </c>
      <c r="K2779" s="3" t="str" cm="1">
        <f t="array" ref="K2779">_xlfn.LET(_xlpm.d,UPPER(TRIM(CLEAN(SUBSTITUTE(F2779,CHAR(160),"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80" spans="2:11" hidden="1" x14ac:dyDescent="0.25">
      <c r="B2780" s="20">
        <v>45841</v>
      </c>
      <c r="C2780" s="2" t="s">
        <v>1</v>
      </c>
      <c r="D2780" s="2" t="s">
        <v>1947</v>
      </c>
      <c r="E2780" s="2" t="s">
        <v>268</v>
      </c>
      <c r="F2780" s="2" t="s">
        <v>1638</v>
      </c>
      <c r="G2780" s="5">
        <v>14</v>
      </c>
      <c r="H2780" s="5">
        <v>20.3</v>
      </c>
      <c r="I2780" s="5">
        <v>284.2</v>
      </c>
      <c r="J2780" s="5">
        <v>244412.89</v>
      </c>
      <c r="K2780" s="3" t="str" cm="1">
        <f t="array" ref="K2780">_xlfn.LET(_xlpm.d,UPPER(TRIM(CLEAN(SUBSTITUTE(F2780,CHAR(160),"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81" spans="2:11" hidden="1" x14ac:dyDescent="0.25">
      <c r="B2781" s="20">
        <v>45842</v>
      </c>
      <c r="C2781" s="2" t="s">
        <v>1</v>
      </c>
      <c r="D2781" s="2" t="s">
        <v>1948</v>
      </c>
      <c r="E2781" s="2" t="s">
        <v>78</v>
      </c>
      <c r="F2781" s="2" t="s">
        <v>1638</v>
      </c>
      <c r="G2781" s="5">
        <v>20</v>
      </c>
      <c r="H2781" s="5">
        <v>20.3</v>
      </c>
      <c r="I2781" s="5">
        <v>406</v>
      </c>
      <c r="J2781" s="5">
        <v>244818.89</v>
      </c>
      <c r="K2781" s="3" t="str" cm="1">
        <f t="array" ref="K2781">_xlfn.LET(_xlpm.d,UPPER(TRIM(CLEAN(SUBSTITUTE(F2781,CHAR(160),"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82" spans="2:11" hidden="1" x14ac:dyDescent="0.25">
      <c r="B2782" s="20">
        <v>45842</v>
      </c>
      <c r="C2782" s="2" t="s">
        <v>1</v>
      </c>
      <c r="D2782" s="2" t="s">
        <v>1949</v>
      </c>
      <c r="E2782" s="2" t="s">
        <v>165</v>
      </c>
      <c r="F2782" s="2" t="s">
        <v>1638</v>
      </c>
      <c r="G2782" s="5">
        <v>30</v>
      </c>
      <c r="H2782" s="5">
        <v>20.3</v>
      </c>
      <c r="I2782" s="5">
        <v>609</v>
      </c>
      <c r="J2782" s="5">
        <v>245427.89</v>
      </c>
      <c r="K2782" s="3" t="str" cm="1">
        <f t="array" ref="K2782">_xlfn.LET(_xlpm.d,UPPER(TRIM(CLEAN(SUBSTITUTE(F2782,CHAR(160),"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83" spans="2:11" hidden="1" x14ac:dyDescent="0.25">
      <c r="B2783" s="20">
        <v>45842</v>
      </c>
      <c r="C2783" s="2" t="s">
        <v>1</v>
      </c>
      <c r="D2783" s="2" t="s">
        <v>1950</v>
      </c>
      <c r="E2783" s="2" t="s">
        <v>807</v>
      </c>
      <c r="F2783" s="2" t="s">
        <v>1638</v>
      </c>
      <c r="G2783" s="5">
        <v>30</v>
      </c>
      <c r="H2783" s="5">
        <v>20.5</v>
      </c>
      <c r="I2783" s="5">
        <v>615</v>
      </c>
      <c r="J2783" s="5">
        <v>246042.89</v>
      </c>
      <c r="K2783" s="3" t="str" cm="1">
        <f t="array" ref="K2783">_xlfn.LET(_xlpm.d,UPPER(TRIM(CLEAN(SUBSTITUTE(F2783,CHAR(160),"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84" spans="2:11" hidden="1" x14ac:dyDescent="0.25">
      <c r="B2784" s="20">
        <v>45845</v>
      </c>
      <c r="C2784" s="2" t="s">
        <v>1</v>
      </c>
      <c r="D2784" s="2" t="s">
        <v>1951</v>
      </c>
      <c r="E2784" s="2" t="s">
        <v>1952</v>
      </c>
      <c r="F2784" s="2" t="s">
        <v>1953</v>
      </c>
      <c r="G2784" s="5">
        <v>50</v>
      </c>
      <c r="H2784" s="5">
        <v>21.8</v>
      </c>
      <c r="I2784" s="5">
        <v>1090</v>
      </c>
      <c r="J2784" s="5">
        <v>247132.89</v>
      </c>
      <c r="K2784" s="3" t="str" cm="1">
        <f t="array" ref="K2784">_xlfn.LET(_xlpm.d,UPPER(TRIM(CLEAN(SUBSTITUTE(F2784,CHAR(160),"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85" spans="2:11" hidden="1" x14ac:dyDescent="0.25">
      <c r="B2785" s="20">
        <v>45845</v>
      </c>
      <c r="C2785" s="2" t="s">
        <v>1</v>
      </c>
      <c r="D2785" s="2" t="s">
        <v>1954</v>
      </c>
      <c r="E2785" s="2" t="s">
        <v>254</v>
      </c>
      <c r="F2785" s="2" t="s">
        <v>1638</v>
      </c>
      <c r="G2785" s="5">
        <v>25</v>
      </c>
      <c r="H2785" s="5">
        <v>20.3</v>
      </c>
      <c r="I2785" s="5">
        <v>507.5</v>
      </c>
      <c r="J2785" s="5">
        <v>247640.39</v>
      </c>
      <c r="K2785" s="3" t="str" cm="1">
        <f t="array" ref="K2785">_xlfn.LET(_xlpm.d,UPPER(TRIM(CLEAN(SUBSTITUTE(F2785,CHAR(160),"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86" spans="2:11" hidden="1" x14ac:dyDescent="0.25">
      <c r="B2786" s="20">
        <v>45846</v>
      </c>
      <c r="C2786" s="2" t="s">
        <v>1</v>
      </c>
      <c r="D2786" s="2" t="s">
        <v>1955</v>
      </c>
      <c r="E2786" s="2" t="s">
        <v>214</v>
      </c>
      <c r="F2786" s="2" t="s">
        <v>1638</v>
      </c>
      <c r="G2786" s="5">
        <v>60</v>
      </c>
      <c r="H2786" s="5">
        <v>20.3</v>
      </c>
      <c r="I2786" s="5">
        <v>1218</v>
      </c>
      <c r="J2786" s="5">
        <v>248858.39</v>
      </c>
      <c r="K2786" s="3" t="str" cm="1">
        <f t="array" ref="K2786">_xlfn.LET(_xlpm.d,UPPER(TRIM(CLEAN(SUBSTITUTE(F2786,CHAR(160),"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87" spans="2:11" hidden="1" x14ac:dyDescent="0.25">
      <c r="B2787" s="20">
        <v>45846</v>
      </c>
      <c r="C2787" s="2" t="s">
        <v>1</v>
      </c>
      <c r="D2787" s="2" t="s">
        <v>1956</v>
      </c>
      <c r="E2787" s="2" t="s">
        <v>276</v>
      </c>
      <c r="F2787" s="2" t="s">
        <v>1638</v>
      </c>
      <c r="G2787" s="5">
        <v>30</v>
      </c>
      <c r="H2787" s="5">
        <v>20.3</v>
      </c>
      <c r="I2787" s="5">
        <v>609</v>
      </c>
      <c r="J2787" s="5">
        <v>249467.39</v>
      </c>
      <c r="K2787" s="3" t="str" cm="1">
        <f t="array" ref="K2787">_xlfn.LET(_xlpm.d,UPPER(TRIM(CLEAN(SUBSTITUTE(F2787,CHAR(160),"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88" spans="2:11" hidden="1" x14ac:dyDescent="0.25">
      <c r="B2788" s="20">
        <v>45846</v>
      </c>
      <c r="C2788" s="2" t="s">
        <v>1</v>
      </c>
      <c r="D2788" s="2" t="s">
        <v>1957</v>
      </c>
      <c r="E2788" s="2" t="s">
        <v>143</v>
      </c>
      <c r="F2788" s="2" t="s">
        <v>1638</v>
      </c>
      <c r="G2788" s="5">
        <v>18</v>
      </c>
      <c r="H2788" s="5">
        <v>20.3</v>
      </c>
      <c r="I2788" s="5">
        <v>365.4</v>
      </c>
      <c r="J2788" s="5">
        <v>249832.79</v>
      </c>
      <c r="K2788" s="3" t="str" cm="1">
        <f t="array" ref="K2788">_xlfn.LET(_xlpm.d,UPPER(TRIM(CLEAN(SUBSTITUTE(F2788,CHAR(160),"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89" spans="2:11" hidden="1" x14ac:dyDescent="0.25">
      <c r="B2789" s="20">
        <v>45847</v>
      </c>
      <c r="C2789" s="2" t="s">
        <v>1</v>
      </c>
      <c r="D2789" s="2" t="s">
        <v>1958</v>
      </c>
      <c r="E2789" s="2" t="s">
        <v>61</v>
      </c>
      <c r="F2789" s="2" t="s">
        <v>1638</v>
      </c>
      <c r="G2789" s="5">
        <v>40</v>
      </c>
      <c r="H2789" s="5">
        <v>21.8</v>
      </c>
      <c r="I2789" s="5">
        <v>872</v>
      </c>
      <c r="J2789" s="5">
        <v>250704.79</v>
      </c>
      <c r="K2789" s="3" t="str" cm="1">
        <f t="array" ref="K2789">_xlfn.LET(_xlpm.d,UPPER(TRIM(CLEAN(SUBSTITUTE(F2789,CHAR(160),"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90" spans="2:11" hidden="1" x14ac:dyDescent="0.25">
      <c r="B2790" s="20">
        <v>45847</v>
      </c>
      <c r="C2790" s="2" t="s">
        <v>1</v>
      </c>
      <c r="D2790" s="2" t="s">
        <v>1959</v>
      </c>
      <c r="E2790" s="2" t="s">
        <v>1634</v>
      </c>
      <c r="F2790" s="2" t="s">
        <v>1638</v>
      </c>
      <c r="G2790" s="5">
        <v>20</v>
      </c>
      <c r="H2790" s="5">
        <v>20.3</v>
      </c>
      <c r="I2790" s="5">
        <v>406</v>
      </c>
      <c r="J2790" s="5">
        <v>251110.79</v>
      </c>
      <c r="K2790" s="3" t="str" cm="1">
        <f t="array" ref="K2790">_xlfn.LET(_xlpm.d,UPPER(TRIM(CLEAN(SUBSTITUTE(F2790,CHAR(160),"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91" spans="2:11" hidden="1" x14ac:dyDescent="0.25">
      <c r="B2791" s="20">
        <v>45848</v>
      </c>
      <c r="C2791" s="2" t="s">
        <v>1</v>
      </c>
      <c r="D2791" s="2" t="s">
        <v>1432</v>
      </c>
      <c r="E2791" s="2" t="s">
        <v>160</v>
      </c>
      <c r="F2791" s="2" t="s">
        <v>1638</v>
      </c>
      <c r="G2791" s="5">
        <v>10</v>
      </c>
      <c r="H2791" s="5">
        <v>20.3</v>
      </c>
      <c r="I2791" s="5">
        <v>203</v>
      </c>
      <c r="J2791" s="5">
        <v>251313.79</v>
      </c>
      <c r="K2791" s="3" t="str" cm="1">
        <f t="array" ref="K2791">_xlfn.LET(_xlpm.d,UPPER(TRIM(CLEAN(SUBSTITUTE(F2791,CHAR(160),"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92" spans="2:11" hidden="1" x14ac:dyDescent="0.25">
      <c r="B2792" s="20">
        <v>45853</v>
      </c>
      <c r="C2792" s="2" t="s">
        <v>1</v>
      </c>
      <c r="D2792" s="2" t="s">
        <v>622</v>
      </c>
      <c r="E2792" s="2" t="s">
        <v>162</v>
      </c>
      <c r="F2792" s="2" t="s">
        <v>1638</v>
      </c>
      <c r="G2792" s="5">
        <v>30</v>
      </c>
      <c r="H2792" s="5">
        <v>20.3</v>
      </c>
      <c r="I2792" s="5">
        <v>609</v>
      </c>
      <c r="J2792" s="5">
        <v>251922.79</v>
      </c>
      <c r="K2792" s="3" t="str" cm="1">
        <f t="array" ref="K2792">_xlfn.LET(_xlpm.d,UPPER(TRIM(CLEAN(SUBSTITUTE(F2792,CHAR(160),"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93" spans="2:11" hidden="1" x14ac:dyDescent="0.25">
      <c r="B2793" s="20">
        <v>45854</v>
      </c>
      <c r="C2793" s="2" t="s">
        <v>1</v>
      </c>
      <c r="D2793" s="2" t="s">
        <v>1015</v>
      </c>
      <c r="E2793" s="2" t="s">
        <v>149</v>
      </c>
      <c r="F2793" s="2" t="s">
        <v>1638</v>
      </c>
      <c r="G2793" s="5">
        <v>10</v>
      </c>
      <c r="H2793" s="5">
        <v>20.3</v>
      </c>
      <c r="I2793" s="5">
        <v>203</v>
      </c>
      <c r="J2793" s="5">
        <v>252125.79</v>
      </c>
      <c r="K2793" s="3" t="str" cm="1">
        <f t="array" ref="K2793">_xlfn.LET(_xlpm.d,UPPER(TRIM(CLEAN(SUBSTITUTE(F2793,CHAR(160),"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94" spans="2:11" hidden="1" x14ac:dyDescent="0.25">
      <c r="B2794" s="20">
        <v>45854</v>
      </c>
      <c r="C2794" s="2" t="s">
        <v>1</v>
      </c>
      <c r="D2794" s="2" t="s">
        <v>1016</v>
      </c>
      <c r="E2794" s="2" t="s">
        <v>282</v>
      </c>
      <c r="F2794" s="2" t="s">
        <v>1638</v>
      </c>
      <c r="G2794" s="5">
        <v>10</v>
      </c>
      <c r="H2794" s="5">
        <v>20.3</v>
      </c>
      <c r="I2794" s="5">
        <v>203</v>
      </c>
      <c r="J2794" s="5">
        <v>252328.79</v>
      </c>
      <c r="K2794" s="3" t="str" cm="1">
        <f t="array" ref="K2794">_xlfn.LET(_xlpm.d,UPPER(TRIM(CLEAN(SUBSTITUTE(F2794,CHAR(160),"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95" spans="2:11" hidden="1" x14ac:dyDescent="0.25">
      <c r="B2795" s="20">
        <v>45854</v>
      </c>
      <c r="C2795" s="2" t="s">
        <v>1</v>
      </c>
      <c r="D2795" s="2" t="s">
        <v>1960</v>
      </c>
      <c r="E2795" s="2" t="s">
        <v>145</v>
      </c>
      <c r="F2795" s="2" t="s">
        <v>1638</v>
      </c>
      <c r="G2795" s="5">
        <v>10</v>
      </c>
      <c r="H2795" s="5">
        <v>20.3</v>
      </c>
      <c r="I2795" s="5">
        <v>203</v>
      </c>
      <c r="J2795" s="5">
        <v>252531.79</v>
      </c>
      <c r="K2795" s="3" t="str" cm="1">
        <f t="array" ref="K2795">_xlfn.LET(_xlpm.d,UPPER(TRIM(CLEAN(SUBSTITUTE(F2795,CHAR(160),"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96" spans="2:11" hidden="1" x14ac:dyDescent="0.25">
      <c r="B2796" s="20">
        <v>45855</v>
      </c>
      <c r="C2796" s="2" t="s">
        <v>1</v>
      </c>
      <c r="D2796" s="2" t="s">
        <v>623</v>
      </c>
      <c r="E2796" s="2" t="s">
        <v>192</v>
      </c>
      <c r="F2796" s="2" t="s">
        <v>1638</v>
      </c>
      <c r="G2796" s="5">
        <v>10</v>
      </c>
      <c r="H2796" s="5">
        <v>20.3</v>
      </c>
      <c r="I2796" s="5">
        <v>203</v>
      </c>
      <c r="J2796" s="5">
        <v>252734.79</v>
      </c>
      <c r="K2796" s="3" t="str" cm="1">
        <f t="array" ref="K2796">_xlfn.LET(_xlpm.d,UPPER(TRIM(CLEAN(SUBSTITUTE(F2796,CHAR(160),"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97" spans="2:11" hidden="1" x14ac:dyDescent="0.25">
      <c r="B2797" s="20">
        <v>45855</v>
      </c>
      <c r="C2797" s="2" t="s">
        <v>1</v>
      </c>
      <c r="D2797" s="2" t="s">
        <v>1019</v>
      </c>
      <c r="E2797" s="2" t="s">
        <v>160</v>
      </c>
      <c r="F2797" s="2" t="s">
        <v>1638</v>
      </c>
      <c r="G2797" s="5">
        <v>15</v>
      </c>
      <c r="H2797" s="5">
        <v>20.3</v>
      </c>
      <c r="I2797" s="5">
        <v>304.5</v>
      </c>
      <c r="J2797" s="5">
        <v>253039.29</v>
      </c>
      <c r="K2797" s="3" t="str" cm="1">
        <f t="array" ref="K2797">_xlfn.LET(_xlpm.d,UPPER(TRIM(CLEAN(SUBSTITUTE(F2797,CHAR(160),"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98" spans="2:11" hidden="1" x14ac:dyDescent="0.25">
      <c r="B2798" s="20">
        <v>45856</v>
      </c>
      <c r="C2798" s="2" t="s">
        <v>1</v>
      </c>
      <c r="D2798" s="2" t="s">
        <v>1961</v>
      </c>
      <c r="E2798" s="2" t="s">
        <v>186</v>
      </c>
      <c r="F2798" s="2" t="s">
        <v>1638</v>
      </c>
      <c r="G2798" s="5">
        <v>15</v>
      </c>
      <c r="H2798" s="5">
        <v>20.3</v>
      </c>
      <c r="I2798" s="5">
        <v>304.5</v>
      </c>
      <c r="J2798" s="5">
        <v>253343.79</v>
      </c>
      <c r="K2798" s="3" t="str" cm="1">
        <f t="array" ref="K2798">_xlfn.LET(_xlpm.d,UPPER(TRIM(CLEAN(SUBSTITUTE(F2798,CHAR(160),"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799" spans="2:11" hidden="1" x14ac:dyDescent="0.25">
      <c r="B2799" s="20">
        <v>45856</v>
      </c>
      <c r="C2799" s="2" t="s">
        <v>1</v>
      </c>
      <c r="D2799" s="2" t="s">
        <v>1231</v>
      </c>
      <c r="E2799" s="2" t="s">
        <v>78</v>
      </c>
      <c r="F2799" s="2" t="s">
        <v>1638</v>
      </c>
      <c r="G2799" s="5">
        <v>20</v>
      </c>
      <c r="H2799" s="5">
        <v>20.3</v>
      </c>
      <c r="I2799" s="5">
        <v>406</v>
      </c>
      <c r="J2799" s="5">
        <v>253749.79</v>
      </c>
      <c r="K2799" s="3" t="str" cm="1">
        <f t="array" ref="K2799">_xlfn.LET(_xlpm.d,UPPER(TRIM(CLEAN(SUBSTITUTE(F2799,CHAR(160),"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00" spans="2:11" hidden="1" x14ac:dyDescent="0.25">
      <c r="B2800" s="20">
        <v>45856</v>
      </c>
      <c r="C2800" s="2" t="s">
        <v>1</v>
      </c>
      <c r="D2800" s="2" t="s">
        <v>1020</v>
      </c>
      <c r="E2800" s="2" t="s">
        <v>165</v>
      </c>
      <c r="F2800" s="2" t="s">
        <v>1638</v>
      </c>
      <c r="G2800" s="5">
        <v>10</v>
      </c>
      <c r="H2800" s="5">
        <v>20.3</v>
      </c>
      <c r="I2800" s="5">
        <v>203</v>
      </c>
      <c r="J2800" s="5">
        <v>253952.79</v>
      </c>
      <c r="K2800" s="3" t="str" cm="1">
        <f t="array" ref="K2800">_xlfn.LET(_xlpm.d,UPPER(TRIM(CLEAN(SUBSTITUTE(F2800,CHAR(160),"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01" spans="2:11" hidden="1" x14ac:dyDescent="0.25">
      <c r="B2801" s="20">
        <v>45856</v>
      </c>
      <c r="C2801" s="2" t="s">
        <v>1</v>
      </c>
      <c r="D2801" s="2" t="s">
        <v>1962</v>
      </c>
      <c r="E2801" s="2" t="s">
        <v>50</v>
      </c>
      <c r="F2801" s="2" t="s">
        <v>1638</v>
      </c>
      <c r="G2801" s="5">
        <v>90</v>
      </c>
      <c r="H2801" s="5">
        <v>15</v>
      </c>
      <c r="I2801" s="5">
        <v>1350</v>
      </c>
      <c r="J2801" s="5">
        <v>255302.79</v>
      </c>
      <c r="K2801" s="3" t="str" cm="1">
        <f t="array" ref="K2801">_xlfn.LET(_xlpm.d,UPPER(TRIM(CLEAN(SUBSTITUTE(F2801,CHAR(160),"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02" spans="2:11" hidden="1" x14ac:dyDescent="0.25">
      <c r="B2802" s="20">
        <v>45856</v>
      </c>
      <c r="C2802" s="2" t="s">
        <v>1</v>
      </c>
      <c r="D2802" s="2" t="s">
        <v>625</v>
      </c>
      <c r="E2802" s="2" t="s">
        <v>43</v>
      </c>
      <c r="F2802" s="2" t="s">
        <v>1638</v>
      </c>
      <c r="G2802" s="5">
        <v>5</v>
      </c>
      <c r="H2802" s="5">
        <v>21.8</v>
      </c>
      <c r="I2802" s="5">
        <v>109</v>
      </c>
      <c r="J2802" s="5">
        <v>255411.79</v>
      </c>
      <c r="K2802" s="3" t="str" cm="1">
        <f t="array" ref="K2802">_xlfn.LET(_xlpm.d,UPPER(TRIM(CLEAN(SUBSTITUTE(F2802,CHAR(160),"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03" spans="2:11" hidden="1" x14ac:dyDescent="0.25">
      <c r="B2803" s="20">
        <v>45856</v>
      </c>
      <c r="C2803" s="2" t="s">
        <v>1</v>
      </c>
      <c r="D2803" s="2" t="s">
        <v>1532</v>
      </c>
      <c r="E2803" s="2" t="s">
        <v>154</v>
      </c>
      <c r="F2803" s="2" t="s">
        <v>1638</v>
      </c>
      <c r="G2803" s="5">
        <v>15</v>
      </c>
      <c r="H2803" s="5">
        <v>20.3</v>
      </c>
      <c r="I2803" s="5">
        <v>304.5</v>
      </c>
      <c r="J2803" s="5">
        <v>255716.29</v>
      </c>
      <c r="K2803" s="3" t="str" cm="1">
        <f t="array" ref="K2803">_xlfn.LET(_xlpm.d,UPPER(TRIM(CLEAN(SUBSTITUTE(F2803,CHAR(160),"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04" spans="2:11" hidden="1" x14ac:dyDescent="0.25">
      <c r="B2804" s="20">
        <v>45856</v>
      </c>
      <c r="C2804" s="2" t="s">
        <v>1</v>
      </c>
      <c r="D2804" s="2" t="s">
        <v>1963</v>
      </c>
      <c r="E2804" s="2" t="s">
        <v>197</v>
      </c>
      <c r="F2804" s="2" t="s">
        <v>1638</v>
      </c>
      <c r="G2804" s="5">
        <v>30</v>
      </c>
      <c r="H2804" s="5">
        <v>20.3</v>
      </c>
      <c r="I2804" s="5">
        <v>609</v>
      </c>
      <c r="J2804" s="5">
        <v>256325.29</v>
      </c>
      <c r="K2804" s="3" t="str" cm="1">
        <f t="array" ref="K2804">_xlfn.LET(_xlpm.d,UPPER(TRIM(CLEAN(SUBSTITUTE(F2804,CHAR(160),"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05" spans="2:11" hidden="1" x14ac:dyDescent="0.25">
      <c r="B2805" s="20">
        <v>45859</v>
      </c>
      <c r="C2805" s="2" t="s">
        <v>1</v>
      </c>
      <c r="D2805" s="2" t="s">
        <v>1562</v>
      </c>
      <c r="E2805" s="2" t="s">
        <v>180</v>
      </c>
      <c r="F2805" s="2" t="s">
        <v>1638</v>
      </c>
      <c r="G2805" s="5">
        <v>20</v>
      </c>
      <c r="H2805" s="5">
        <v>20.3</v>
      </c>
      <c r="I2805" s="5">
        <v>406</v>
      </c>
      <c r="J2805" s="5">
        <v>256731.29</v>
      </c>
      <c r="K2805" s="3" t="str" cm="1">
        <f t="array" ref="K2805">_xlfn.LET(_xlpm.d,UPPER(TRIM(CLEAN(SUBSTITUTE(F2805,CHAR(160),"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06" spans="2:11" hidden="1" x14ac:dyDescent="0.25">
      <c r="B2806" s="20">
        <v>45860</v>
      </c>
      <c r="C2806" s="2" t="s">
        <v>1</v>
      </c>
      <c r="D2806" s="2" t="s">
        <v>1964</v>
      </c>
      <c r="E2806" s="2" t="s">
        <v>232</v>
      </c>
      <c r="F2806" s="2" t="s">
        <v>1638</v>
      </c>
      <c r="G2806" s="5">
        <v>14</v>
      </c>
      <c r="H2806" s="5">
        <v>20.3</v>
      </c>
      <c r="I2806" s="5">
        <v>284.2</v>
      </c>
      <c r="J2806" s="5">
        <v>257015.49000000002</v>
      </c>
      <c r="K2806" s="3" t="str" cm="1">
        <f t="array" ref="K2806">_xlfn.LET(_xlpm.d,UPPER(TRIM(CLEAN(SUBSTITUTE(F2806,CHAR(160),"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07" spans="2:11" hidden="1" x14ac:dyDescent="0.25">
      <c r="B2807" s="20">
        <v>45860</v>
      </c>
      <c r="C2807" s="2" t="s">
        <v>1</v>
      </c>
      <c r="D2807" s="2" t="s">
        <v>1965</v>
      </c>
      <c r="E2807" s="2" t="s">
        <v>1634</v>
      </c>
      <c r="F2807" s="2" t="s">
        <v>1638</v>
      </c>
      <c r="G2807" s="5">
        <v>20</v>
      </c>
      <c r="H2807" s="5">
        <v>20.3</v>
      </c>
      <c r="I2807" s="5">
        <v>406</v>
      </c>
      <c r="J2807" s="5">
        <v>257421.49000000002</v>
      </c>
      <c r="K2807" s="3" t="str" cm="1">
        <f t="array" ref="K2807">_xlfn.LET(_xlpm.d,UPPER(TRIM(CLEAN(SUBSTITUTE(F2807,CHAR(160),"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08" spans="2:11" hidden="1" x14ac:dyDescent="0.25">
      <c r="B2808" s="20">
        <v>45860</v>
      </c>
      <c r="C2808" s="2" t="s">
        <v>1</v>
      </c>
      <c r="D2808" s="2" t="s">
        <v>1021</v>
      </c>
      <c r="E2808" s="2" t="s">
        <v>234</v>
      </c>
      <c r="F2808" s="2" t="s">
        <v>1638</v>
      </c>
      <c r="G2808" s="5">
        <v>20</v>
      </c>
      <c r="H2808" s="5">
        <v>20.3</v>
      </c>
      <c r="I2808" s="5">
        <v>406</v>
      </c>
      <c r="J2808" s="5">
        <v>257827.49000000002</v>
      </c>
      <c r="K2808" s="3" t="str" cm="1">
        <f t="array" ref="K2808">_xlfn.LET(_xlpm.d,UPPER(TRIM(CLEAN(SUBSTITUTE(F2808,CHAR(160),"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09" spans="2:11" hidden="1" x14ac:dyDescent="0.25">
      <c r="B2809" s="20">
        <v>45860</v>
      </c>
      <c r="C2809" s="2" t="s">
        <v>1</v>
      </c>
      <c r="D2809" s="2" t="s">
        <v>1966</v>
      </c>
      <c r="E2809" s="2" t="s">
        <v>61</v>
      </c>
      <c r="F2809" s="2" t="s">
        <v>1638</v>
      </c>
      <c r="G2809" s="5">
        <v>20</v>
      </c>
      <c r="H2809" s="5">
        <v>21.8</v>
      </c>
      <c r="I2809" s="5">
        <v>436</v>
      </c>
      <c r="J2809" s="5">
        <v>258263.49000000002</v>
      </c>
      <c r="K2809" s="3" t="str" cm="1">
        <f t="array" ref="K2809">_xlfn.LET(_xlpm.d,UPPER(TRIM(CLEAN(SUBSTITUTE(F2809,CHAR(160),"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10" spans="2:11" hidden="1" x14ac:dyDescent="0.25">
      <c r="B2810" s="20">
        <v>45862</v>
      </c>
      <c r="C2810" s="2" t="s">
        <v>1</v>
      </c>
      <c r="D2810" s="2" t="s">
        <v>1967</v>
      </c>
      <c r="E2810" s="2" t="s">
        <v>248</v>
      </c>
      <c r="F2810" s="2" t="s">
        <v>1638</v>
      </c>
      <c r="G2810" s="5">
        <v>14</v>
      </c>
      <c r="H2810" s="5">
        <v>20.3</v>
      </c>
      <c r="I2810" s="5">
        <v>284.2</v>
      </c>
      <c r="J2810" s="5">
        <v>258547.69000000003</v>
      </c>
      <c r="K2810" s="3" t="str" cm="1">
        <f t="array" ref="K2810">_xlfn.LET(_xlpm.d,UPPER(TRIM(CLEAN(SUBSTITUTE(F2810,CHAR(160),"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11" spans="2:11" hidden="1" x14ac:dyDescent="0.25">
      <c r="B2811" s="20">
        <v>45862</v>
      </c>
      <c r="C2811" s="2" t="s">
        <v>1</v>
      </c>
      <c r="D2811" s="2" t="s">
        <v>1968</v>
      </c>
      <c r="E2811" s="2" t="s">
        <v>254</v>
      </c>
      <c r="F2811" s="2" t="s">
        <v>1638</v>
      </c>
      <c r="G2811" s="5">
        <v>14</v>
      </c>
      <c r="H2811" s="5">
        <v>20.3</v>
      </c>
      <c r="I2811" s="5">
        <v>284.2</v>
      </c>
      <c r="J2811" s="5">
        <v>258831.89000000004</v>
      </c>
      <c r="K2811" s="3" t="str" cm="1">
        <f t="array" ref="K2811">_xlfn.LET(_xlpm.d,UPPER(TRIM(CLEAN(SUBSTITUTE(F2811,CHAR(160),"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12" spans="2:11" hidden="1" x14ac:dyDescent="0.25">
      <c r="B2812" s="20">
        <v>45867</v>
      </c>
      <c r="C2812" s="2" t="s">
        <v>1</v>
      </c>
      <c r="D2812" s="2" t="s">
        <v>1969</v>
      </c>
      <c r="E2812" s="2" t="s">
        <v>143</v>
      </c>
      <c r="F2812" s="2" t="s">
        <v>1638</v>
      </c>
      <c r="G2812" s="5">
        <v>16</v>
      </c>
      <c r="H2812" s="5">
        <v>20.3</v>
      </c>
      <c r="I2812" s="5">
        <v>324.8</v>
      </c>
      <c r="J2812" s="5">
        <v>259156.69000000003</v>
      </c>
      <c r="K2812" s="3" t="str" cm="1">
        <f t="array" ref="K2812">_xlfn.LET(_xlpm.d,UPPER(TRIM(CLEAN(SUBSTITUTE(F2812,CHAR(160),"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13" spans="2:11" hidden="1" x14ac:dyDescent="0.25">
      <c r="B2813" s="20">
        <v>45868</v>
      </c>
      <c r="C2813" s="2" t="s">
        <v>1</v>
      </c>
      <c r="D2813" s="2" t="s">
        <v>1970</v>
      </c>
      <c r="E2813" s="2" t="s">
        <v>1634</v>
      </c>
      <c r="F2813" s="2" t="s">
        <v>1638</v>
      </c>
      <c r="G2813" s="5">
        <v>20</v>
      </c>
      <c r="H2813" s="5">
        <v>20.3</v>
      </c>
      <c r="I2813" s="5">
        <v>406</v>
      </c>
      <c r="J2813" s="5">
        <v>259562.69000000003</v>
      </c>
      <c r="K2813" s="3" t="str" cm="1">
        <f t="array" ref="K2813">_xlfn.LET(_xlpm.d,UPPER(TRIM(CLEAN(SUBSTITUTE(F2813,CHAR(160),"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14" spans="2:11" hidden="1" x14ac:dyDescent="0.25">
      <c r="B2814" s="20">
        <v>45869</v>
      </c>
      <c r="C2814" s="2" t="s">
        <v>1</v>
      </c>
      <c r="D2814" s="2" t="s">
        <v>1971</v>
      </c>
      <c r="E2814" s="2" t="s">
        <v>160</v>
      </c>
      <c r="F2814" s="2" t="s">
        <v>1638</v>
      </c>
      <c r="G2814" s="5">
        <v>5</v>
      </c>
      <c r="H2814" s="5">
        <v>20.3</v>
      </c>
      <c r="I2814" s="5">
        <v>101.5</v>
      </c>
      <c r="J2814" s="5">
        <v>259664.19000000003</v>
      </c>
      <c r="K2814" s="3" t="str" cm="1">
        <f t="array" ref="K2814">_xlfn.LET(_xlpm.d,UPPER(TRIM(CLEAN(SUBSTITUTE(F2814,CHAR(160),"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15" spans="2:11" hidden="1" x14ac:dyDescent="0.25">
      <c r="B2815" s="20">
        <v>45869</v>
      </c>
      <c r="C2815" s="2" t="s">
        <v>1</v>
      </c>
      <c r="D2815" s="2" t="s">
        <v>1972</v>
      </c>
      <c r="E2815" s="2" t="s">
        <v>180</v>
      </c>
      <c r="F2815" s="2" t="s">
        <v>1638</v>
      </c>
      <c r="G2815" s="5">
        <v>20</v>
      </c>
      <c r="H2815" s="5">
        <v>20.3</v>
      </c>
      <c r="I2815" s="5">
        <v>406</v>
      </c>
      <c r="J2815" s="5">
        <v>260070.19000000003</v>
      </c>
      <c r="K2815" s="3" t="str" cm="1">
        <f t="array" ref="K2815">_xlfn.LET(_xlpm.d,UPPER(TRIM(CLEAN(SUBSTITUTE(F2815,CHAR(160),"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16" spans="2:11" hidden="1" x14ac:dyDescent="0.25">
      <c r="B2816" s="20">
        <v>45869</v>
      </c>
      <c r="C2816" s="2" t="s">
        <v>1</v>
      </c>
      <c r="D2816" s="2" t="s">
        <v>1973</v>
      </c>
      <c r="E2816" s="2" t="s">
        <v>1952</v>
      </c>
      <c r="F2816" s="2" t="s">
        <v>1638</v>
      </c>
      <c r="G2816" s="5">
        <v>50</v>
      </c>
      <c r="H2816" s="5">
        <v>21.8</v>
      </c>
      <c r="I2816" s="5">
        <v>1090</v>
      </c>
      <c r="J2816" s="5">
        <v>261160.19000000003</v>
      </c>
      <c r="K2816" s="3" t="str" cm="1">
        <f t="array" ref="K2816">_xlfn.LET(_xlpm.d,UPPER(TRIM(CLEAN(SUBSTITUTE(F2816,CHAR(160),"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17" spans="2:11" hidden="1" x14ac:dyDescent="0.25">
      <c r="B2817" s="20">
        <v>45870</v>
      </c>
      <c r="C2817" s="2" t="s">
        <v>1</v>
      </c>
      <c r="D2817" s="2" t="s">
        <v>1024</v>
      </c>
      <c r="E2817" s="2" t="s">
        <v>78</v>
      </c>
      <c r="F2817" s="2" t="s">
        <v>1638</v>
      </c>
      <c r="G2817" s="5">
        <v>20</v>
      </c>
      <c r="H2817" s="5">
        <v>20.3</v>
      </c>
      <c r="I2817" s="5">
        <v>406</v>
      </c>
      <c r="J2817" s="5">
        <v>261566.19000000003</v>
      </c>
      <c r="K2817" s="3" t="str" cm="1">
        <f t="array" ref="K2817">_xlfn.LET(_xlpm.d,UPPER(TRIM(CLEAN(SUBSTITUTE(F2817,CHAR(160),"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18" spans="2:11" hidden="1" x14ac:dyDescent="0.25">
      <c r="B2818" s="20">
        <v>45870</v>
      </c>
      <c r="C2818" s="2" t="s">
        <v>1</v>
      </c>
      <c r="D2818" s="2" t="s">
        <v>1025</v>
      </c>
      <c r="E2818" s="2" t="s">
        <v>186</v>
      </c>
      <c r="F2818" s="2" t="s">
        <v>1638</v>
      </c>
      <c r="G2818" s="5">
        <v>10</v>
      </c>
      <c r="H2818" s="5">
        <v>20.3</v>
      </c>
      <c r="I2818" s="5">
        <v>203</v>
      </c>
      <c r="J2818" s="5">
        <v>261769.19000000003</v>
      </c>
      <c r="K2818" s="3" t="str" cm="1">
        <f t="array" ref="K2818">_xlfn.LET(_xlpm.d,UPPER(TRIM(CLEAN(SUBSTITUTE(F2818,CHAR(160),"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19" spans="2:11" hidden="1" x14ac:dyDescent="0.25">
      <c r="B2819" s="20">
        <v>45870</v>
      </c>
      <c r="C2819" s="2" t="s">
        <v>1</v>
      </c>
      <c r="D2819" s="2" t="s">
        <v>1974</v>
      </c>
      <c r="E2819" s="2" t="s">
        <v>165</v>
      </c>
      <c r="F2819" s="2" t="s">
        <v>1638</v>
      </c>
      <c r="G2819" s="5">
        <v>10</v>
      </c>
      <c r="H2819" s="5">
        <v>20.3</v>
      </c>
      <c r="I2819" s="5">
        <v>203</v>
      </c>
      <c r="J2819" s="5">
        <v>261972.19000000003</v>
      </c>
      <c r="K2819" s="3" t="str" cm="1">
        <f t="array" ref="K2819">_xlfn.LET(_xlpm.d,UPPER(TRIM(CLEAN(SUBSTITUTE(F2819,CHAR(160),"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20" spans="2:11" hidden="1" x14ac:dyDescent="0.25">
      <c r="B2820" s="20">
        <v>45870</v>
      </c>
      <c r="C2820" s="2" t="s">
        <v>1</v>
      </c>
      <c r="D2820" s="2" t="s">
        <v>638</v>
      </c>
      <c r="E2820" s="2" t="s">
        <v>195</v>
      </c>
      <c r="F2820" s="2" t="s">
        <v>1638</v>
      </c>
      <c r="G2820" s="5">
        <v>20</v>
      </c>
      <c r="H2820" s="5">
        <v>20.3</v>
      </c>
      <c r="I2820" s="5">
        <v>406</v>
      </c>
      <c r="J2820" s="5">
        <v>262378.19000000006</v>
      </c>
      <c r="K2820" s="3" t="str" cm="1">
        <f t="array" ref="K2820">_xlfn.LET(_xlpm.d,UPPER(TRIM(CLEAN(SUBSTITUTE(F2820,CHAR(160),"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21" spans="2:11" hidden="1" x14ac:dyDescent="0.25">
      <c r="B2821" s="20">
        <v>45870</v>
      </c>
      <c r="C2821" s="2" t="s">
        <v>1</v>
      </c>
      <c r="D2821" s="2" t="s">
        <v>1975</v>
      </c>
      <c r="E2821" s="2" t="s">
        <v>1726</v>
      </c>
      <c r="F2821" s="2" t="s">
        <v>1638</v>
      </c>
      <c r="G2821" s="5">
        <v>10</v>
      </c>
      <c r="H2821" s="5">
        <v>21.8</v>
      </c>
      <c r="I2821" s="5">
        <v>218</v>
      </c>
      <c r="J2821" s="5">
        <v>262596.19000000006</v>
      </c>
      <c r="K2821" s="3" t="str" cm="1">
        <f t="array" ref="K2821">_xlfn.LET(_xlpm.d,UPPER(TRIM(CLEAN(SUBSTITUTE(F2821,CHAR(160),"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22" spans="2:11" hidden="1" x14ac:dyDescent="0.25">
      <c r="B2822" s="20">
        <v>45870</v>
      </c>
      <c r="C2822" s="2" t="s">
        <v>1</v>
      </c>
      <c r="D2822" s="2" t="s">
        <v>1976</v>
      </c>
      <c r="E2822" s="2" t="s">
        <v>197</v>
      </c>
      <c r="F2822" s="2" t="s">
        <v>1638</v>
      </c>
      <c r="G2822" s="5">
        <v>15</v>
      </c>
      <c r="H2822" s="5">
        <v>21.3</v>
      </c>
      <c r="I2822" s="5">
        <v>319.5</v>
      </c>
      <c r="J2822" s="5">
        <v>262915.69000000006</v>
      </c>
      <c r="K2822" s="3" t="str" cm="1">
        <f t="array" ref="K2822">_xlfn.LET(_xlpm.d,UPPER(TRIM(CLEAN(SUBSTITUTE(F2822,CHAR(160),"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23" spans="2:11" hidden="1" x14ac:dyDescent="0.25">
      <c r="B2823" s="20">
        <v>45870</v>
      </c>
      <c r="C2823" s="2" t="s">
        <v>1</v>
      </c>
      <c r="D2823" s="2" t="s">
        <v>1977</v>
      </c>
      <c r="E2823" s="2" t="s">
        <v>305</v>
      </c>
      <c r="F2823" s="2" t="s">
        <v>1638</v>
      </c>
      <c r="G2823" s="5">
        <v>50</v>
      </c>
      <c r="H2823" s="5">
        <v>21.3</v>
      </c>
      <c r="I2823" s="5">
        <v>1065</v>
      </c>
      <c r="J2823" s="5">
        <v>263980.69000000006</v>
      </c>
      <c r="K2823" s="3" t="str" cm="1">
        <f t="array" ref="K2823">_xlfn.LET(_xlpm.d,UPPER(TRIM(CLEAN(SUBSTITUTE(F2823,CHAR(160),"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24" spans="2:11" hidden="1" x14ac:dyDescent="0.25">
      <c r="B2824" s="20">
        <v>45873</v>
      </c>
      <c r="C2824" s="2" t="s">
        <v>1</v>
      </c>
      <c r="D2824" s="2" t="s">
        <v>1978</v>
      </c>
      <c r="E2824" s="2" t="s">
        <v>248</v>
      </c>
      <c r="F2824" s="2" t="s">
        <v>1638</v>
      </c>
      <c r="G2824" s="5">
        <v>14</v>
      </c>
      <c r="H2824" s="5">
        <v>21.3</v>
      </c>
      <c r="I2824" s="5">
        <v>298.2</v>
      </c>
      <c r="J2824" s="5">
        <v>264278.89000000007</v>
      </c>
      <c r="K2824" s="3" t="str" cm="1">
        <f t="array" ref="K2824">_xlfn.LET(_xlpm.d,UPPER(TRIM(CLEAN(SUBSTITUTE(F2824,CHAR(160),"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25" spans="2:11" hidden="1" x14ac:dyDescent="0.25">
      <c r="B2825" s="20">
        <v>45873</v>
      </c>
      <c r="C2825" s="2" t="s">
        <v>1</v>
      </c>
      <c r="D2825" s="2" t="s">
        <v>1979</v>
      </c>
      <c r="E2825" s="2" t="s">
        <v>254</v>
      </c>
      <c r="F2825" s="2" t="s">
        <v>1638</v>
      </c>
      <c r="G2825" s="5">
        <v>14</v>
      </c>
      <c r="H2825" s="5">
        <v>21.3</v>
      </c>
      <c r="I2825" s="5">
        <v>298.2</v>
      </c>
      <c r="J2825" s="5">
        <v>264577.09000000008</v>
      </c>
      <c r="K2825" s="3" t="str" cm="1">
        <f t="array" ref="K2825">_xlfn.LET(_xlpm.d,UPPER(TRIM(CLEAN(SUBSTITUTE(F2825,CHAR(160),"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26" spans="2:11" hidden="1" x14ac:dyDescent="0.25">
      <c r="B2826" s="20">
        <v>45874</v>
      </c>
      <c r="C2826" s="2" t="s">
        <v>1</v>
      </c>
      <c r="D2826" s="2" t="s">
        <v>1980</v>
      </c>
      <c r="E2826" s="2" t="s">
        <v>232</v>
      </c>
      <c r="F2826" s="2" t="s">
        <v>1638</v>
      </c>
      <c r="G2826" s="5">
        <v>30</v>
      </c>
      <c r="H2826" s="5">
        <v>21.3</v>
      </c>
      <c r="I2826" s="5">
        <v>639</v>
      </c>
      <c r="J2826" s="5">
        <v>265216.09000000008</v>
      </c>
      <c r="K2826" s="3" t="str" cm="1">
        <f t="array" ref="K2826">_xlfn.LET(_xlpm.d,UPPER(TRIM(CLEAN(SUBSTITUTE(F2826,CHAR(160),"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27" spans="2:11" hidden="1" x14ac:dyDescent="0.25">
      <c r="B2827" s="20">
        <v>45874</v>
      </c>
      <c r="C2827" s="2" t="s">
        <v>1</v>
      </c>
      <c r="D2827" s="2" t="s">
        <v>1981</v>
      </c>
      <c r="E2827" s="2" t="s">
        <v>165</v>
      </c>
      <c r="F2827" s="2" t="s">
        <v>1638</v>
      </c>
      <c r="G2827" s="5">
        <v>20</v>
      </c>
      <c r="H2827" s="5">
        <v>21.3</v>
      </c>
      <c r="I2827" s="5">
        <v>426</v>
      </c>
      <c r="J2827" s="5">
        <v>265642.09000000008</v>
      </c>
      <c r="K2827" s="3" t="str" cm="1">
        <f t="array" ref="K2827">_xlfn.LET(_xlpm.d,UPPER(TRIM(CLEAN(SUBSTITUTE(F2827,CHAR(160),"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28" spans="2:11" hidden="1" x14ac:dyDescent="0.25">
      <c r="B2828" s="20">
        <v>45874</v>
      </c>
      <c r="C2828" s="2" t="s">
        <v>1</v>
      </c>
      <c r="D2828" s="2" t="s">
        <v>1027</v>
      </c>
      <c r="E2828" s="2" t="s">
        <v>143</v>
      </c>
      <c r="F2828" s="2" t="s">
        <v>1638</v>
      </c>
      <c r="G2828" s="5">
        <v>20</v>
      </c>
      <c r="H2828" s="5">
        <v>21.3</v>
      </c>
      <c r="I2828" s="5">
        <v>426</v>
      </c>
      <c r="J2828" s="5">
        <v>266068.09000000008</v>
      </c>
      <c r="K2828" s="3" t="str" cm="1">
        <f t="array" ref="K2828">_xlfn.LET(_xlpm.d,UPPER(TRIM(CLEAN(SUBSTITUTE(F2828,CHAR(160),"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29" spans="2:11" hidden="1" x14ac:dyDescent="0.25">
      <c r="B2829" s="20">
        <v>45874</v>
      </c>
      <c r="C2829" s="2" t="s">
        <v>1</v>
      </c>
      <c r="D2829" s="2" t="s">
        <v>1982</v>
      </c>
      <c r="E2829" s="2" t="s">
        <v>6</v>
      </c>
      <c r="F2829" s="2" t="s">
        <v>1638</v>
      </c>
      <c r="G2829" s="5">
        <v>40</v>
      </c>
      <c r="H2829" s="5">
        <v>22.99</v>
      </c>
      <c r="I2829" s="5">
        <v>919.6</v>
      </c>
      <c r="J2829" s="5">
        <v>266987.69000000006</v>
      </c>
      <c r="K2829" s="3" t="str" cm="1">
        <f t="array" ref="K2829">_xlfn.LET(_xlpm.d,UPPER(TRIM(CLEAN(SUBSTITUTE(F2829,CHAR(160),"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30" spans="2:11" hidden="1" x14ac:dyDescent="0.25">
      <c r="B2830" s="20">
        <v>45875</v>
      </c>
      <c r="C2830" s="2" t="s">
        <v>1</v>
      </c>
      <c r="D2830" s="2" t="s">
        <v>1028</v>
      </c>
      <c r="E2830" s="2" t="s">
        <v>189</v>
      </c>
      <c r="F2830" s="2" t="s">
        <v>1638</v>
      </c>
      <c r="G2830" s="5">
        <v>28</v>
      </c>
      <c r="H2830" s="5">
        <v>21.3</v>
      </c>
      <c r="I2830" s="5">
        <v>596.4</v>
      </c>
      <c r="J2830" s="5">
        <v>267584.09000000008</v>
      </c>
      <c r="K2830" s="3" t="str" cm="1">
        <f t="array" ref="K2830">_xlfn.LET(_xlpm.d,UPPER(TRIM(CLEAN(SUBSTITUTE(F2830,CHAR(160),"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31" spans="2:11" hidden="1" x14ac:dyDescent="0.25">
      <c r="B2831" s="20">
        <v>45876</v>
      </c>
      <c r="C2831" s="2" t="s">
        <v>1</v>
      </c>
      <c r="D2831" s="2" t="s">
        <v>1983</v>
      </c>
      <c r="E2831" s="2" t="s">
        <v>268</v>
      </c>
      <c r="F2831" s="2" t="s">
        <v>1638</v>
      </c>
      <c r="G2831" s="5">
        <v>20</v>
      </c>
      <c r="H2831" s="5">
        <v>21.3</v>
      </c>
      <c r="I2831" s="5">
        <v>426</v>
      </c>
      <c r="J2831" s="5">
        <v>268010.09000000008</v>
      </c>
      <c r="K2831" s="3" t="str" cm="1">
        <f t="array" ref="K2831">_xlfn.LET(_xlpm.d,UPPER(TRIM(CLEAN(SUBSTITUTE(F2831,CHAR(160),"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32" spans="2:11" hidden="1" x14ac:dyDescent="0.25">
      <c r="B2832" s="20">
        <v>45876</v>
      </c>
      <c r="C2832" s="2" t="s">
        <v>1</v>
      </c>
      <c r="D2832" s="2" t="s">
        <v>1984</v>
      </c>
      <c r="E2832" s="2" t="s">
        <v>151</v>
      </c>
      <c r="F2832" s="2" t="s">
        <v>1638</v>
      </c>
      <c r="G2832" s="5">
        <v>10</v>
      </c>
      <c r="H2832" s="5">
        <v>21.3</v>
      </c>
      <c r="I2832" s="5">
        <v>213</v>
      </c>
      <c r="J2832" s="5">
        <v>268223.09000000008</v>
      </c>
      <c r="K2832" s="3" t="str" cm="1">
        <f t="array" ref="K2832">_xlfn.LET(_xlpm.d,UPPER(TRIM(CLEAN(SUBSTITUTE(F2832,CHAR(160),"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33" spans="2:11" hidden="1" x14ac:dyDescent="0.25">
      <c r="B2833" s="20">
        <v>45877</v>
      </c>
      <c r="C2833" s="2" t="s">
        <v>1</v>
      </c>
      <c r="D2833" s="2" t="s">
        <v>1985</v>
      </c>
      <c r="E2833" s="2" t="s">
        <v>232</v>
      </c>
      <c r="F2833" s="2" t="s">
        <v>1638</v>
      </c>
      <c r="G2833" s="5">
        <v>10</v>
      </c>
      <c r="H2833" s="5">
        <v>21.3</v>
      </c>
      <c r="I2833" s="5">
        <v>213</v>
      </c>
      <c r="J2833" s="5">
        <v>268436.09000000008</v>
      </c>
      <c r="K2833" s="3" t="str" cm="1">
        <f t="array" ref="K2833">_xlfn.LET(_xlpm.d,UPPER(TRIM(CLEAN(SUBSTITUTE(F2833,CHAR(160),"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34" spans="2:11" hidden="1" x14ac:dyDescent="0.25">
      <c r="B2834" s="20">
        <v>45877</v>
      </c>
      <c r="C2834" s="2" t="s">
        <v>1</v>
      </c>
      <c r="D2834" s="2" t="s">
        <v>1032</v>
      </c>
      <c r="E2834" s="2" t="s">
        <v>78</v>
      </c>
      <c r="F2834" s="2" t="s">
        <v>1638</v>
      </c>
      <c r="G2834" s="5">
        <v>28</v>
      </c>
      <c r="H2834" s="5">
        <v>21.3</v>
      </c>
      <c r="I2834" s="5">
        <v>596.4</v>
      </c>
      <c r="J2834" s="5">
        <v>269032.49000000011</v>
      </c>
      <c r="K2834" s="3" t="str" cm="1">
        <f t="array" ref="K2834">_xlfn.LET(_xlpm.d,UPPER(TRIM(CLEAN(SUBSTITUTE(F2834,CHAR(160),"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35" spans="2:11" hidden="1" x14ac:dyDescent="0.25">
      <c r="B2835" s="20">
        <v>45877</v>
      </c>
      <c r="C2835" s="2" t="s">
        <v>1</v>
      </c>
      <c r="D2835" s="2" t="s">
        <v>645</v>
      </c>
      <c r="E2835" s="2" t="s">
        <v>195</v>
      </c>
      <c r="F2835" s="2" t="s">
        <v>1638</v>
      </c>
      <c r="G2835" s="5">
        <v>20</v>
      </c>
      <c r="H2835" s="5">
        <v>21.3</v>
      </c>
      <c r="I2835" s="5">
        <v>426</v>
      </c>
      <c r="J2835" s="5">
        <v>269458.49000000011</v>
      </c>
      <c r="K2835" s="3" t="str" cm="1">
        <f t="array" ref="K2835">_xlfn.LET(_xlpm.d,UPPER(TRIM(CLEAN(SUBSTITUTE(F2835,CHAR(160),"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36" spans="2:11" hidden="1" x14ac:dyDescent="0.25">
      <c r="B2836" s="20">
        <v>45877</v>
      </c>
      <c r="C2836" s="2" t="s">
        <v>1</v>
      </c>
      <c r="D2836" s="2" t="s">
        <v>1986</v>
      </c>
      <c r="E2836" s="2" t="s">
        <v>41</v>
      </c>
      <c r="F2836" s="2" t="s">
        <v>1638</v>
      </c>
      <c r="G2836" s="5">
        <v>2</v>
      </c>
      <c r="H2836" s="5">
        <v>68.900000000000006</v>
      </c>
      <c r="I2836" s="5">
        <v>137.80000000000001</v>
      </c>
      <c r="J2836" s="5">
        <v>269596.2900000001</v>
      </c>
      <c r="K2836" s="3" t="str" cm="1">
        <f t="array" ref="K2836">_xlfn.LET(_xlpm.d,UPPER(TRIM(CLEAN(SUBSTITUTE(F2836,CHAR(160),"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37" spans="2:11" hidden="1" x14ac:dyDescent="0.25">
      <c r="B2837" s="20">
        <v>45877</v>
      </c>
      <c r="C2837" s="2" t="s">
        <v>1</v>
      </c>
      <c r="D2837" s="2" t="s">
        <v>806</v>
      </c>
      <c r="E2837" s="2" t="s">
        <v>807</v>
      </c>
      <c r="F2837" s="2" t="s">
        <v>1638</v>
      </c>
      <c r="G2837" s="5">
        <v>50</v>
      </c>
      <c r="H2837" s="5">
        <v>20.5</v>
      </c>
      <c r="I2837" s="5">
        <v>1025</v>
      </c>
      <c r="J2837" s="5">
        <v>270621.2900000001</v>
      </c>
      <c r="K2837" s="3" t="str" cm="1">
        <f t="array" ref="K2837">_xlfn.LET(_xlpm.d,UPPER(TRIM(CLEAN(SUBSTITUTE(F2837,CHAR(160),"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38" spans="2:11" hidden="1" x14ac:dyDescent="0.25">
      <c r="B2838" s="20">
        <v>45880</v>
      </c>
      <c r="C2838" s="2" t="s">
        <v>1</v>
      </c>
      <c r="D2838" s="2" t="s">
        <v>1987</v>
      </c>
      <c r="E2838" s="2" t="s">
        <v>1924</v>
      </c>
      <c r="F2838" s="2" t="s">
        <v>1638</v>
      </c>
      <c r="G2838" s="5">
        <v>30</v>
      </c>
      <c r="H2838" s="5">
        <v>22.99</v>
      </c>
      <c r="I2838" s="5">
        <v>689.7</v>
      </c>
      <c r="J2838" s="5">
        <v>271310.99000000011</v>
      </c>
      <c r="K2838" s="3" t="str" cm="1">
        <f t="array" ref="K2838">_xlfn.LET(_xlpm.d,UPPER(TRIM(CLEAN(SUBSTITUTE(F2838,CHAR(160),"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39" spans="2:11" hidden="1" x14ac:dyDescent="0.25">
      <c r="B2839" s="20">
        <v>45880</v>
      </c>
      <c r="C2839" s="2" t="s">
        <v>1</v>
      </c>
      <c r="D2839" s="2" t="s">
        <v>810</v>
      </c>
      <c r="E2839" s="2" t="s">
        <v>241</v>
      </c>
      <c r="F2839" s="2" t="s">
        <v>1638</v>
      </c>
      <c r="G2839" s="5">
        <v>20</v>
      </c>
      <c r="H2839" s="5">
        <v>21.3</v>
      </c>
      <c r="I2839" s="5">
        <v>426</v>
      </c>
      <c r="J2839" s="5">
        <v>271736.99000000011</v>
      </c>
      <c r="K2839" s="3" t="str" cm="1">
        <f t="array" ref="K2839">_xlfn.LET(_xlpm.d,UPPER(TRIM(CLEAN(SUBSTITUTE(F2839,CHAR(160),"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40" spans="2:11" hidden="1" x14ac:dyDescent="0.25">
      <c r="B2840" s="20">
        <v>45880</v>
      </c>
      <c r="C2840" s="2" t="s">
        <v>1</v>
      </c>
      <c r="D2840" s="2" t="s">
        <v>1988</v>
      </c>
      <c r="E2840" s="2" t="s">
        <v>248</v>
      </c>
      <c r="F2840" s="2" t="s">
        <v>1638</v>
      </c>
      <c r="G2840" s="5">
        <v>42</v>
      </c>
      <c r="H2840" s="5">
        <v>21.3</v>
      </c>
      <c r="I2840" s="5">
        <v>894.6</v>
      </c>
      <c r="J2840" s="5">
        <v>272631.59000000008</v>
      </c>
      <c r="K2840" s="3" t="str" cm="1">
        <f t="array" ref="K2840">_xlfn.LET(_xlpm.d,UPPER(TRIM(CLEAN(SUBSTITUTE(F2840,CHAR(160),"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41" spans="2:11" hidden="1" x14ac:dyDescent="0.25">
      <c r="B2841" s="20">
        <v>45880</v>
      </c>
      <c r="C2841" s="2" t="s">
        <v>1</v>
      </c>
      <c r="D2841" s="2" t="s">
        <v>1989</v>
      </c>
      <c r="E2841" s="2" t="s">
        <v>254</v>
      </c>
      <c r="F2841" s="2" t="s">
        <v>1638</v>
      </c>
      <c r="G2841" s="5">
        <v>24</v>
      </c>
      <c r="H2841" s="5">
        <v>21.3</v>
      </c>
      <c r="I2841" s="5">
        <v>511.2</v>
      </c>
      <c r="J2841" s="5">
        <v>273142.7900000001</v>
      </c>
      <c r="K2841" s="3" t="str" cm="1">
        <f t="array" ref="K2841">_xlfn.LET(_xlpm.d,UPPER(TRIM(CLEAN(SUBSTITUTE(F2841,CHAR(160),"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42" spans="2:11" hidden="1" x14ac:dyDescent="0.25">
      <c r="B2842" s="20">
        <v>45881</v>
      </c>
      <c r="C2842" s="2" t="s">
        <v>1</v>
      </c>
      <c r="D2842" s="2" t="s">
        <v>1990</v>
      </c>
      <c r="E2842" s="2" t="s">
        <v>730</v>
      </c>
      <c r="F2842" s="2" t="s">
        <v>1638</v>
      </c>
      <c r="G2842" s="5">
        <v>40</v>
      </c>
      <c r="H2842" s="5">
        <v>20.3</v>
      </c>
      <c r="I2842" s="5">
        <v>812</v>
      </c>
      <c r="J2842" s="5">
        <v>273954.7900000001</v>
      </c>
      <c r="K2842" s="3" t="str" cm="1">
        <f t="array" ref="K2842">_xlfn.LET(_xlpm.d,UPPER(TRIM(CLEAN(SUBSTITUTE(F2842,CHAR(160),"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43" spans="2:11" hidden="1" x14ac:dyDescent="0.25">
      <c r="B2843" s="20">
        <v>45881</v>
      </c>
      <c r="C2843" s="2" t="s">
        <v>1</v>
      </c>
      <c r="D2843" s="2" t="s">
        <v>1991</v>
      </c>
      <c r="E2843" s="2" t="s">
        <v>186</v>
      </c>
      <c r="F2843" s="2" t="s">
        <v>1638</v>
      </c>
      <c r="G2843" s="5">
        <v>25</v>
      </c>
      <c r="H2843" s="5">
        <v>21.3</v>
      </c>
      <c r="I2843" s="5">
        <v>532.5</v>
      </c>
      <c r="J2843" s="5">
        <v>274487.2900000001</v>
      </c>
      <c r="K2843" s="3" t="str" cm="1">
        <f t="array" ref="K2843">_xlfn.LET(_xlpm.d,UPPER(TRIM(CLEAN(SUBSTITUTE(F2843,CHAR(160),"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44" spans="2:11" hidden="1" x14ac:dyDescent="0.25">
      <c r="B2844" s="20">
        <v>45881</v>
      </c>
      <c r="C2844" s="2" t="s">
        <v>1</v>
      </c>
      <c r="D2844" s="2" t="s">
        <v>1992</v>
      </c>
      <c r="E2844" s="2" t="s">
        <v>232</v>
      </c>
      <c r="F2844" s="2" t="s">
        <v>1638</v>
      </c>
      <c r="G2844" s="5">
        <v>30</v>
      </c>
      <c r="H2844" s="5">
        <v>21.3</v>
      </c>
      <c r="I2844" s="5">
        <v>639</v>
      </c>
      <c r="J2844" s="5">
        <v>275126.2900000001</v>
      </c>
      <c r="K2844" s="3" t="str" cm="1">
        <f t="array" ref="K2844">_xlfn.LET(_xlpm.d,UPPER(TRIM(CLEAN(SUBSTITUTE(F2844,CHAR(160),"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45" spans="2:11" hidden="1" x14ac:dyDescent="0.25">
      <c r="B2845" s="20">
        <v>45881</v>
      </c>
      <c r="C2845" s="2" t="s">
        <v>1</v>
      </c>
      <c r="D2845" s="2" t="s">
        <v>1993</v>
      </c>
      <c r="E2845" s="2" t="s">
        <v>234</v>
      </c>
      <c r="F2845" s="2" t="s">
        <v>1638</v>
      </c>
      <c r="G2845" s="5">
        <v>25</v>
      </c>
      <c r="H2845" s="5">
        <v>21.3</v>
      </c>
      <c r="I2845" s="5">
        <v>532.5</v>
      </c>
      <c r="J2845" s="5">
        <v>275658.7900000001</v>
      </c>
      <c r="K2845" s="3" t="str" cm="1">
        <f t="array" ref="K2845">_xlfn.LET(_xlpm.d,UPPER(TRIM(CLEAN(SUBSTITUTE(F2845,CHAR(160),"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46" spans="2:11" hidden="1" x14ac:dyDescent="0.25">
      <c r="B2846" s="20">
        <v>45881</v>
      </c>
      <c r="C2846" s="2" t="s">
        <v>1</v>
      </c>
      <c r="D2846" s="2" t="s">
        <v>1037</v>
      </c>
      <c r="E2846" s="2" t="s">
        <v>165</v>
      </c>
      <c r="F2846" s="2" t="s">
        <v>1638</v>
      </c>
      <c r="G2846" s="5">
        <v>10</v>
      </c>
      <c r="H2846" s="5">
        <v>21.3</v>
      </c>
      <c r="I2846" s="5">
        <v>213</v>
      </c>
      <c r="J2846" s="5">
        <v>275871.7900000001</v>
      </c>
      <c r="K2846" s="3" t="str" cm="1">
        <f t="array" ref="K2846">_xlfn.LET(_xlpm.d,UPPER(TRIM(CLEAN(SUBSTITUTE(F2846,CHAR(160),"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47" spans="2:11" hidden="1" x14ac:dyDescent="0.25">
      <c r="B2847" s="20">
        <v>45881</v>
      </c>
      <c r="C2847" s="2" t="s">
        <v>1</v>
      </c>
      <c r="D2847" s="2" t="s">
        <v>1994</v>
      </c>
      <c r="E2847" s="2" t="s">
        <v>796</v>
      </c>
      <c r="F2847" s="2" t="s">
        <v>1638</v>
      </c>
      <c r="G2847" s="5">
        <v>6</v>
      </c>
      <c r="H2847" s="5">
        <v>21.8</v>
      </c>
      <c r="I2847" s="5">
        <v>130.80000000000001</v>
      </c>
      <c r="J2847" s="5">
        <v>276002.59000000008</v>
      </c>
      <c r="K2847" s="3" t="str" cm="1">
        <f t="array" ref="K2847">_xlfn.LET(_xlpm.d,UPPER(TRIM(CLEAN(SUBSTITUTE(F2847,CHAR(160),"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48" spans="2:11" hidden="1" x14ac:dyDescent="0.25">
      <c r="B2848" s="20">
        <v>45882</v>
      </c>
      <c r="C2848" s="2" t="s">
        <v>1</v>
      </c>
      <c r="D2848" s="2" t="s">
        <v>1040</v>
      </c>
      <c r="E2848" s="2" t="s">
        <v>143</v>
      </c>
      <c r="F2848" s="2" t="s">
        <v>1638</v>
      </c>
      <c r="G2848" s="5">
        <v>10</v>
      </c>
      <c r="H2848" s="5">
        <v>21.3</v>
      </c>
      <c r="I2848" s="5">
        <v>213</v>
      </c>
      <c r="J2848" s="5">
        <v>276215.59000000008</v>
      </c>
      <c r="K2848" s="3" t="str" cm="1">
        <f t="array" ref="K2848">_xlfn.LET(_xlpm.d,UPPER(TRIM(CLEAN(SUBSTITUTE(F2848,CHAR(160),"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49" spans="2:11" hidden="1" x14ac:dyDescent="0.25">
      <c r="B2849" s="20">
        <v>45883</v>
      </c>
      <c r="C2849" s="2" t="s">
        <v>1</v>
      </c>
      <c r="D2849" s="2" t="s">
        <v>1995</v>
      </c>
      <c r="E2849" s="2" t="s">
        <v>1726</v>
      </c>
      <c r="F2849" s="2" t="s">
        <v>1996</v>
      </c>
      <c r="G2849" s="5">
        <v>25</v>
      </c>
      <c r="H2849" s="5">
        <v>21.5</v>
      </c>
      <c r="I2849" s="5">
        <v>537.5</v>
      </c>
      <c r="J2849" s="5">
        <v>276753.09000000008</v>
      </c>
      <c r="K2849" s="3" t="str" cm="1">
        <f t="array" ref="K2849">_xlfn.LET(_xlpm.d,UPPER(TRIM(CLEAN(SUBSTITUTE(F2849,CHAR(160),"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50" spans="2:11" hidden="1" x14ac:dyDescent="0.25">
      <c r="B2850" s="20">
        <v>45884</v>
      </c>
      <c r="C2850" s="2" t="s">
        <v>1</v>
      </c>
      <c r="D2850" s="2" t="s">
        <v>1997</v>
      </c>
      <c r="E2850" s="2" t="s">
        <v>268</v>
      </c>
      <c r="F2850" s="2" t="s">
        <v>1638</v>
      </c>
      <c r="G2850" s="5">
        <v>14</v>
      </c>
      <c r="H2850" s="5">
        <v>21.3</v>
      </c>
      <c r="I2850" s="5">
        <v>298.2</v>
      </c>
      <c r="J2850" s="5">
        <v>277051.2900000001</v>
      </c>
      <c r="K2850" s="3" t="str" cm="1">
        <f t="array" ref="K2850">_xlfn.LET(_xlpm.d,UPPER(TRIM(CLEAN(SUBSTITUTE(F2850,CHAR(160),"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51" spans="2:11" hidden="1" x14ac:dyDescent="0.25">
      <c r="B2851" s="20">
        <v>45884</v>
      </c>
      <c r="C2851" s="2" t="s">
        <v>1</v>
      </c>
      <c r="D2851" s="2" t="s">
        <v>1998</v>
      </c>
      <c r="E2851" s="2" t="s">
        <v>78</v>
      </c>
      <c r="F2851" s="2" t="s">
        <v>1638</v>
      </c>
      <c r="G2851" s="5">
        <v>14</v>
      </c>
      <c r="H2851" s="5">
        <v>17.5</v>
      </c>
      <c r="I2851" s="5">
        <v>245</v>
      </c>
      <c r="J2851" s="5">
        <v>277296.2900000001</v>
      </c>
      <c r="K2851" s="3" t="str" cm="1">
        <f t="array" ref="K2851">_xlfn.LET(_xlpm.d,UPPER(TRIM(CLEAN(SUBSTITUTE(F2851,CHAR(160),"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52" spans="2:11" hidden="1" x14ac:dyDescent="0.25">
      <c r="B2852" s="20">
        <v>45884</v>
      </c>
      <c r="C2852" s="2" t="s">
        <v>1</v>
      </c>
      <c r="D2852" s="2" t="s">
        <v>1047</v>
      </c>
      <c r="E2852" s="2" t="s">
        <v>243</v>
      </c>
      <c r="F2852" s="2" t="s">
        <v>1638</v>
      </c>
      <c r="G2852" s="5">
        <v>20</v>
      </c>
      <c r="H2852" s="5">
        <v>21.3</v>
      </c>
      <c r="I2852" s="5">
        <v>426</v>
      </c>
      <c r="J2852" s="5">
        <v>277722.2900000001</v>
      </c>
      <c r="K2852" s="3" t="str" cm="1">
        <f t="array" ref="K2852">_xlfn.LET(_xlpm.d,UPPER(TRIM(CLEAN(SUBSTITUTE(F2852,CHAR(160),"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53" spans="2:11" hidden="1" x14ac:dyDescent="0.25">
      <c r="B2853" s="20">
        <v>45884</v>
      </c>
      <c r="C2853" s="2" t="s">
        <v>1</v>
      </c>
      <c r="D2853" s="2" t="s">
        <v>1048</v>
      </c>
      <c r="E2853" s="2" t="s">
        <v>43</v>
      </c>
      <c r="F2853" s="2" t="s">
        <v>1638</v>
      </c>
      <c r="G2853" s="5">
        <v>8</v>
      </c>
      <c r="H2853" s="5">
        <v>22.9</v>
      </c>
      <c r="I2853" s="5">
        <v>183.2</v>
      </c>
      <c r="J2853" s="5">
        <v>277905.49000000011</v>
      </c>
      <c r="K2853" s="3" t="str" cm="1">
        <f t="array" ref="K2853">_xlfn.LET(_xlpm.d,UPPER(TRIM(CLEAN(SUBSTITUTE(F2853,CHAR(160),"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54" spans="2:11" hidden="1" x14ac:dyDescent="0.25">
      <c r="B2854" s="20">
        <v>45884</v>
      </c>
      <c r="C2854" s="2" t="s">
        <v>1</v>
      </c>
      <c r="D2854" s="2" t="s">
        <v>1999</v>
      </c>
      <c r="E2854" s="2" t="s">
        <v>1634</v>
      </c>
      <c r="F2854" s="2" t="s">
        <v>1638</v>
      </c>
      <c r="G2854" s="5">
        <v>20</v>
      </c>
      <c r="H2854" s="5">
        <v>20.3</v>
      </c>
      <c r="I2854" s="5">
        <v>406</v>
      </c>
      <c r="J2854" s="5">
        <v>278311.49000000011</v>
      </c>
      <c r="K2854" s="3" t="str" cm="1">
        <f t="array" ref="K2854">_xlfn.LET(_xlpm.d,UPPER(TRIM(CLEAN(SUBSTITUTE(F2854,CHAR(160),"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55" spans="2:11" hidden="1" x14ac:dyDescent="0.25">
      <c r="B2855" s="20">
        <v>45887</v>
      </c>
      <c r="C2855" s="2" t="s">
        <v>1</v>
      </c>
      <c r="D2855" s="2" t="s">
        <v>2000</v>
      </c>
      <c r="E2855" s="2" t="s">
        <v>3</v>
      </c>
      <c r="F2855" s="2" t="s">
        <v>2001</v>
      </c>
      <c r="G2855" s="5">
        <v>20</v>
      </c>
      <c r="H2855" s="5">
        <v>22.99</v>
      </c>
      <c r="I2855" s="5">
        <v>459.8</v>
      </c>
      <c r="J2855" s="5">
        <v>278771.2900000001</v>
      </c>
      <c r="K2855" s="3" t="str" cm="1">
        <f t="array" ref="K2855">_xlfn.LET(_xlpm.d,UPPER(TRIM(CLEAN(SUBSTITUTE(F2855,CHAR(160),"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56" spans="2:11" hidden="1" x14ac:dyDescent="0.25">
      <c r="B2856" s="20">
        <v>45887</v>
      </c>
      <c r="C2856" s="2" t="s">
        <v>1</v>
      </c>
      <c r="D2856" s="2" t="s">
        <v>2002</v>
      </c>
      <c r="E2856" s="2" t="s">
        <v>807</v>
      </c>
      <c r="F2856" s="2" t="s">
        <v>1638</v>
      </c>
      <c r="G2856" s="5">
        <v>20</v>
      </c>
      <c r="H2856" s="5">
        <v>21.8</v>
      </c>
      <c r="I2856" s="5">
        <v>436</v>
      </c>
      <c r="J2856" s="5">
        <v>279207.2900000001</v>
      </c>
      <c r="K2856" s="3" t="str" cm="1">
        <f t="array" ref="K2856">_xlfn.LET(_xlpm.d,UPPER(TRIM(CLEAN(SUBSTITUTE(F2856,CHAR(160),"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57" spans="2:11" hidden="1" x14ac:dyDescent="0.25">
      <c r="B2857" s="20">
        <v>45889</v>
      </c>
      <c r="C2857" s="2" t="s">
        <v>1</v>
      </c>
      <c r="D2857" s="2" t="s">
        <v>2003</v>
      </c>
      <c r="E2857" s="2" t="s">
        <v>189</v>
      </c>
      <c r="F2857" s="2" t="s">
        <v>1638</v>
      </c>
      <c r="G2857" s="5">
        <v>10</v>
      </c>
      <c r="H2857" s="5">
        <v>21.3</v>
      </c>
      <c r="I2857" s="5">
        <v>213</v>
      </c>
      <c r="J2857" s="5">
        <v>279420.2900000001</v>
      </c>
      <c r="K2857" s="3" t="str" cm="1">
        <f t="array" ref="K2857">_xlfn.LET(_xlpm.d,UPPER(TRIM(CLEAN(SUBSTITUTE(F2857,CHAR(160),"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58" spans="2:11" hidden="1" x14ac:dyDescent="0.25">
      <c r="B2858" s="20">
        <v>45889</v>
      </c>
      <c r="C2858" s="2" t="s">
        <v>1</v>
      </c>
      <c r="D2858" s="2" t="s">
        <v>2004</v>
      </c>
      <c r="E2858" s="2" t="s">
        <v>282</v>
      </c>
      <c r="F2858" s="2" t="s">
        <v>1638</v>
      </c>
      <c r="G2858" s="5">
        <v>15</v>
      </c>
      <c r="H2858" s="5">
        <v>21.3</v>
      </c>
      <c r="I2858" s="5">
        <v>319.5</v>
      </c>
      <c r="J2858" s="5">
        <v>279739.7900000001</v>
      </c>
      <c r="K2858" s="3" t="str" cm="1">
        <f t="array" ref="K2858">_xlfn.LET(_xlpm.d,UPPER(TRIM(CLEAN(SUBSTITUTE(F2858,CHAR(160),"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59" spans="2:11" hidden="1" x14ac:dyDescent="0.25">
      <c r="B2859" s="20">
        <v>45889</v>
      </c>
      <c r="C2859" s="2" t="s">
        <v>1</v>
      </c>
      <c r="D2859" s="2" t="s">
        <v>2005</v>
      </c>
      <c r="E2859" s="2" t="s">
        <v>796</v>
      </c>
      <c r="F2859" s="2" t="s">
        <v>1638</v>
      </c>
      <c r="G2859" s="5">
        <v>24</v>
      </c>
      <c r="H2859" s="5">
        <v>20.5</v>
      </c>
      <c r="I2859" s="5">
        <v>492</v>
      </c>
      <c r="J2859" s="5">
        <v>280231.7900000001</v>
      </c>
      <c r="K2859" s="3" t="str" cm="1">
        <f t="array" ref="K2859">_xlfn.LET(_xlpm.d,UPPER(TRIM(CLEAN(SUBSTITUTE(F2859,CHAR(160),"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60" spans="2:11" hidden="1" x14ac:dyDescent="0.25">
      <c r="B2860" s="20">
        <v>45890</v>
      </c>
      <c r="C2860" s="2" t="s">
        <v>1</v>
      </c>
      <c r="D2860" s="2" t="s">
        <v>2006</v>
      </c>
      <c r="E2860" s="2" t="s">
        <v>151</v>
      </c>
      <c r="F2860" s="2" t="s">
        <v>1638</v>
      </c>
      <c r="G2860" s="5">
        <v>10</v>
      </c>
      <c r="H2860" s="5">
        <v>21.3</v>
      </c>
      <c r="I2860" s="5">
        <v>213</v>
      </c>
      <c r="J2860" s="5">
        <v>280444.7900000001</v>
      </c>
      <c r="K2860" s="3" t="str" cm="1">
        <f t="array" ref="K2860">_xlfn.LET(_xlpm.d,UPPER(TRIM(CLEAN(SUBSTITUTE(F2860,CHAR(160),"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61" spans="2:11" hidden="1" x14ac:dyDescent="0.25">
      <c r="B2861" s="20">
        <v>45890</v>
      </c>
      <c r="C2861" s="2" t="s">
        <v>1</v>
      </c>
      <c r="D2861" s="2" t="s">
        <v>1054</v>
      </c>
      <c r="E2861" s="2" t="s">
        <v>248</v>
      </c>
      <c r="F2861" s="2" t="s">
        <v>1638</v>
      </c>
      <c r="G2861" s="5">
        <v>10</v>
      </c>
      <c r="H2861" s="5">
        <v>21.3</v>
      </c>
      <c r="I2861" s="5">
        <v>213</v>
      </c>
      <c r="J2861" s="5">
        <v>280657.7900000001</v>
      </c>
      <c r="K2861" s="3" t="str" cm="1">
        <f t="array" ref="K2861">_xlfn.LET(_xlpm.d,UPPER(TRIM(CLEAN(SUBSTITUTE(F2861,CHAR(160),"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62" spans="2:11" hidden="1" x14ac:dyDescent="0.25">
      <c r="B2862" s="20">
        <v>45890</v>
      </c>
      <c r="C2862" s="2" t="s">
        <v>1</v>
      </c>
      <c r="D2862" s="2" t="s">
        <v>2007</v>
      </c>
      <c r="E2862" s="2" t="s">
        <v>254</v>
      </c>
      <c r="F2862" s="2" t="s">
        <v>1638</v>
      </c>
      <c r="G2862" s="5">
        <v>15</v>
      </c>
      <c r="H2862" s="5">
        <v>21.3</v>
      </c>
      <c r="I2862" s="5">
        <v>319.5</v>
      </c>
      <c r="J2862" s="5">
        <v>280977.2900000001</v>
      </c>
      <c r="K2862" s="3" t="str" cm="1">
        <f t="array" ref="K2862">_xlfn.LET(_xlpm.d,UPPER(TRIM(CLEAN(SUBSTITUTE(F2862,CHAR(160),"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63" spans="2:11" hidden="1" x14ac:dyDescent="0.25">
      <c r="B2863" s="20">
        <v>45890</v>
      </c>
      <c r="C2863" s="2" t="s">
        <v>1</v>
      </c>
      <c r="D2863" s="2" t="s">
        <v>2008</v>
      </c>
      <c r="E2863" s="2" t="s">
        <v>268</v>
      </c>
      <c r="F2863" s="2" t="s">
        <v>1638</v>
      </c>
      <c r="G2863" s="5">
        <v>10</v>
      </c>
      <c r="H2863" s="5">
        <v>21.3</v>
      </c>
      <c r="I2863" s="5">
        <v>213</v>
      </c>
      <c r="J2863" s="5">
        <v>281190.2900000001</v>
      </c>
      <c r="K2863" s="3" t="str" cm="1">
        <f t="array" ref="K2863">_xlfn.LET(_xlpm.d,UPPER(TRIM(CLEAN(SUBSTITUTE(F2863,CHAR(160),"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64" spans="2:11" hidden="1" x14ac:dyDescent="0.25">
      <c r="B2864" s="20">
        <v>45890</v>
      </c>
      <c r="C2864" s="2" t="s">
        <v>1</v>
      </c>
      <c r="D2864" s="2" t="s">
        <v>2009</v>
      </c>
      <c r="E2864" s="2" t="s">
        <v>305</v>
      </c>
      <c r="F2864" s="2" t="s">
        <v>1638</v>
      </c>
      <c r="G2864" s="5">
        <v>25</v>
      </c>
      <c r="H2864" s="5">
        <v>21.3</v>
      </c>
      <c r="I2864" s="5">
        <v>532.5</v>
      </c>
      <c r="J2864" s="5">
        <v>281722.7900000001</v>
      </c>
      <c r="K2864" s="3" t="str" cm="1">
        <f t="array" ref="K2864">_xlfn.LET(_xlpm.d,UPPER(TRIM(CLEAN(SUBSTITUTE(F2864,CHAR(160),"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65" spans="2:11" hidden="1" x14ac:dyDescent="0.25">
      <c r="B2865" s="20">
        <v>45891</v>
      </c>
      <c r="C2865" s="2" t="s">
        <v>1</v>
      </c>
      <c r="D2865" s="2" t="s">
        <v>2010</v>
      </c>
      <c r="E2865" s="2" t="s">
        <v>186</v>
      </c>
      <c r="F2865" s="2" t="s">
        <v>1638</v>
      </c>
      <c r="G2865" s="5">
        <v>10</v>
      </c>
      <c r="H2865" s="5">
        <v>21.3</v>
      </c>
      <c r="I2865" s="5">
        <v>213</v>
      </c>
      <c r="J2865" s="5">
        <v>281935.7900000001</v>
      </c>
      <c r="K2865" s="3" t="str" cm="1">
        <f t="array" ref="K2865">_xlfn.LET(_xlpm.d,UPPER(TRIM(CLEAN(SUBSTITUTE(F2865,CHAR(160),"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66" spans="2:11" hidden="1" x14ac:dyDescent="0.25">
      <c r="B2866" s="20">
        <v>45891</v>
      </c>
      <c r="C2866" s="2" t="s">
        <v>1</v>
      </c>
      <c r="D2866" s="2" t="s">
        <v>655</v>
      </c>
      <c r="E2866" s="2" t="s">
        <v>43</v>
      </c>
      <c r="F2866" s="2" t="s">
        <v>1638</v>
      </c>
      <c r="G2866" s="5">
        <v>5</v>
      </c>
      <c r="H2866" s="5">
        <v>22.9</v>
      </c>
      <c r="I2866" s="5">
        <v>114.5</v>
      </c>
      <c r="J2866" s="5">
        <v>282050.2900000001</v>
      </c>
      <c r="K2866" s="3" t="str" cm="1">
        <f t="array" ref="K2866">_xlfn.LET(_xlpm.d,UPPER(TRIM(CLEAN(SUBSTITUTE(F2866,CHAR(160),"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67" spans="2:11" hidden="1" x14ac:dyDescent="0.25">
      <c r="B2867" s="20">
        <v>45891</v>
      </c>
      <c r="C2867" s="2" t="s">
        <v>1</v>
      </c>
      <c r="D2867" s="2" t="s">
        <v>1057</v>
      </c>
      <c r="E2867" s="2" t="s">
        <v>78</v>
      </c>
      <c r="F2867" s="2" t="s">
        <v>1638</v>
      </c>
      <c r="G2867" s="5">
        <v>20</v>
      </c>
      <c r="H2867" s="5">
        <v>21.3</v>
      </c>
      <c r="I2867" s="5">
        <v>426</v>
      </c>
      <c r="J2867" s="5">
        <v>282476.2900000001</v>
      </c>
      <c r="K2867" s="3" t="str" cm="1">
        <f t="array" ref="K2867">_xlfn.LET(_xlpm.d,UPPER(TRIM(CLEAN(SUBSTITUTE(F2867,CHAR(160),"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68" spans="2:11" hidden="1" x14ac:dyDescent="0.25">
      <c r="B2868" s="20">
        <v>45891</v>
      </c>
      <c r="C2868" s="2" t="s">
        <v>1</v>
      </c>
      <c r="D2868" s="2" t="s">
        <v>2011</v>
      </c>
      <c r="E2868" s="2" t="s">
        <v>224</v>
      </c>
      <c r="F2868" s="2" t="s">
        <v>1638</v>
      </c>
      <c r="G2868" s="5">
        <v>30</v>
      </c>
      <c r="H2868" s="5">
        <v>21.3</v>
      </c>
      <c r="I2868" s="5">
        <v>639</v>
      </c>
      <c r="J2868" s="5">
        <v>283115.2900000001</v>
      </c>
      <c r="K2868" s="3" t="str" cm="1">
        <f t="array" ref="K2868">_xlfn.LET(_xlpm.d,UPPER(TRIM(CLEAN(SUBSTITUTE(F2868,CHAR(160),"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69" spans="2:11" hidden="1" x14ac:dyDescent="0.25">
      <c r="B2869" s="20">
        <v>45895</v>
      </c>
      <c r="C2869" s="2" t="s">
        <v>1</v>
      </c>
      <c r="D2869" s="2" t="s">
        <v>1059</v>
      </c>
      <c r="E2869" s="2" t="s">
        <v>78</v>
      </c>
      <c r="F2869" s="2" t="s">
        <v>1638</v>
      </c>
      <c r="G2869" s="5">
        <v>98</v>
      </c>
      <c r="H2869" s="5">
        <v>17.5</v>
      </c>
      <c r="I2869" s="5">
        <v>1715</v>
      </c>
      <c r="J2869" s="5">
        <v>284830.2900000001</v>
      </c>
      <c r="K2869" s="3" t="str" cm="1">
        <f t="array" ref="K2869">_xlfn.LET(_xlpm.d,UPPER(TRIM(CLEAN(SUBSTITUTE(F2869,CHAR(160),"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70" spans="2:11" hidden="1" x14ac:dyDescent="0.25">
      <c r="B2870" s="20">
        <v>45895</v>
      </c>
      <c r="C2870" s="2" t="s">
        <v>1</v>
      </c>
      <c r="D2870" s="2" t="s">
        <v>660</v>
      </c>
      <c r="E2870" s="2" t="s">
        <v>214</v>
      </c>
      <c r="F2870" s="2" t="s">
        <v>1638</v>
      </c>
      <c r="G2870" s="5">
        <v>40</v>
      </c>
      <c r="H2870" s="5">
        <v>21.3</v>
      </c>
      <c r="I2870" s="5">
        <v>852</v>
      </c>
      <c r="J2870" s="5">
        <v>285682.2900000001</v>
      </c>
      <c r="K2870" s="3" t="str" cm="1">
        <f t="array" ref="K2870">_xlfn.LET(_xlpm.d,UPPER(TRIM(CLEAN(SUBSTITUTE(F2870,CHAR(160),"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71" spans="2:11" hidden="1" x14ac:dyDescent="0.25">
      <c r="B2871" s="20">
        <v>45895</v>
      </c>
      <c r="C2871" s="2" t="s">
        <v>1</v>
      </c>
      <c r="D2871" s="2" t="s">
        <v>2012</v>
      </c>
      <c r="E2871" s="2" t="s">
        <v>232</v>
      </c>
      <c r="F2871" s="2" t="s">
        <v>1638</v>
      </c>
      <c r="G2871" s="5">
        <v>14</v>
      </c>
      <c r="H2871" s="5">
        <v>21.3</v>
      </c>
      <c r="I2871" s="5">
        <v>298.2</v>
      </c>
      <c r="J2871" s="5">
        <v>285980.49000000011</v>
      </c>
      <c r="K2871" s="3" t="str" cm="1">
        <f t="array" ref="K2871">_xlfn.LET(_xlpm.d,UPPER(TRIM(CLEAN(SUBSTITUTE(F2871,CHAR(160),"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72" spans="2:11" hidden="1" x14ac:dyDescent="0.25">
      <c r="B2872" s="20">
        <v>45895</v>
      </c>
      <c r="C2872" s="2" t="s">
        <v>1</v>
      </c>
      <c r="D2872" s="2" t="s">
        <v>2013</v>
      </c>
      <c r="E2872" s="2" t="s">
        <v>50</v>
      </c>
      <c r="F2872" s="2" t="s">
        <v>1638</v>
      </c>
      <c r="G2872" s="5">
        <v>20</v>
      </c>
      <c r="H2872" s="5">
        <v>15</v>
      </c>
      <c r="I2872" s="5">
        <v>300</v>
      </c>
      <c r="J2872" s="5">
        <v>286280.49000000011</v>
      </c>
      <c r="K2872" s="3" t="str" cm="1">
        <f t="array" ref="K2872">_xlfn.LET(_xlpm.d,UPPER(TRIM(CLEAN(SUBSTITUTE(F2872,CHAR(160),"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73" spans="2:11" hidden="1" x14ac:dyDescent="0.25">
      <c r="B2873" s="20">
        <v>45895</v>
      </c>
      <c r="C2873" s="2" t="s">
        <v>1</v>
      </c>
      <c r="D2873" s="2" t="s">
        <v>2014</v>
      </c>
      <c r="E2873" s="2" t="s">
        <v>165</v>
      </c>
      <c r="F2873" s="2" t="s">
        <v>1638</v>
      </c>
      <c r="G2873" s="5">
        <v>20</v>
      </c>
      <c r="H2873" s="5">
        <v>21.3</v>
      </c>
      <c r="I2873" s="5">
        <v>426</v>
      </c>
      <c r="J2873" s="5">
        <v>286706.49000000011</v>
      </c>
      <c r="K2873" s="3" t="str" cm="1">
        <f t="array" ref="K2873">_xlfn.LET(_xlpm.d,UPPER(TRIM(CLEAN(SUBSTITUTE(F2873,CHAR(160),"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74" spans="2:11" hidden="1" x14ac:dyDescent="0.25">
      <c r="B2874" s="20">
        <v>45895</v>
      </c>
      <c r="C2874" s="2" t="s">
        <v>1</v>
      </c>
      <c r="D2874" s="2" t="s">
        <v>2015</v>
      </c>
      <c r="E2874" s="2" t="s">
        <v>197</v>
      </c>
      <c r="F2874" s="2" t="s">
        <v>1638</v>
      </c>
      <c r="G2874" s="5">
        <v>50</v>
      </c>
      <c r="H2874" s="5">
        <v>21.3</v>
      </c>
      <c r="I2874" s="5">
        <v>1065</v>
      </c>
      <c r="J2874" s="5">
        <v>287771.49000000011</v>
      </c>
      <c r="K2874" s="3" t="str" cm="1">
        <f t="array" ref="K2874">_xlfn.LET(_xlpm.d,UPPER(TRIM(CLEAN(SUBSTITUTE(F2874,CHAR(160),"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75" spans="2:11" hidden="1" x14ac:dyDescent="0.25">
      <c r="B2875" s="20">
        <v>45896</v>
      </c>
      <c r="C2875" s="2" t="s">
        <v>1</v>
      </c>
      <c r="D2875" s="2" t="s">
        <v>2016</v>
      </c>
      <c r="E2875" s="2" t="s">
        <v>1634</v>
      </c>
      <c r="F2875" s="2" t="s">
        <v>1638</v>
      </c>
      <c r="G2875" s="5">
        <v>30</v>
      </c>
      <c r="H2875" s="5">
        <v>20.3</v>
      </c>
      <c r="I2875" s="5">
        <v>609</v>
      </c>
      <c r="J2875" s="5">
        <v>288380.49000000011</v>
      </c>
      <c r="K2875" s="3" t="str" cm="1">
        <f t="array" ref="K2875">_xlfn.LET(_xlpm.d,UPPER(TRIM(CLEAN(SUBSTITUTE(F2875,CHAR(160),"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76" spans="2:11" hidden="1" x14ac:dyDescent="0.25">
      <c r="B2876" s="20">
        <v>45896</v>
      </c>
      <c r="C2876" s="2" t="s">
        <v>1</v>
      </c>
      <c r="D2876" s="2" t="s">
        <v>1066</v>
      </c>
      <c r="E2876" s="2" t="s">
        <v>145</v>
      </c>
      <c r="F2876" s="2" t="s">
        <v>1638</v>
      </c>
      <c r="G2876" s="5">
        <v>7</v>
      </c>
      <c r="H2876" s="5">
        <v>21.3</v>
      </c>
      <c r="I2876" s="5">
        <v>149.1</v>
      </c>
      <c r="J2876" s="5">
        <v>288529.59000000008</v>
      </c>
      <c r="K2876" s="3" t="str" cm="1">
        <f t="array" ref="K2876">_xlfn.LET(_xlpm.d,UPPER(TRIM(CLEAN(SUBSTITUTE(F2876,CHAR(160),"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77" spans="2:11" hidden="1" x14ac:dyDescent="0.25">
      <c r="B2877" s="20">
        <v>45897</v>
      </c>
      <c r="C2877" s="2" t="s">
        <v>1</v>
      </c>
      <c r="D2877" s="2" t="s">
        <v>665</v>
      </c>
      <c r="E2877" s="2" t="s">
        <v>143</v>
      </c>
      <c r="F2877" s="2" t="s">
        <v>1638</v>
      </c>
      <c r="G2877" s="5">
        <v>20</v>
      </c>
      <c r="H2877" s="5">
        <v>21.3</v>
      </c>
      <c r="I2877" s="5">
        <v>426</v>
      </c>
      <c r="J2877" s="5">
        <v>288955.59000000008</v>
      </c>
      <c r="K2877" s="3" t="str" cm="1">
        <f t="array" ref="K2877">_xlfn.LET(_xlpm.d,UPPER(TRIM(CLEAN(SUBSTITUTE(F2877,CHAR(160),"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78" spans="2:11" hidden="1" x14ac:dyDescent="0.25">
      <c r="B2878" s="20">
        <v>45897</v>
      </c>
      <c r="C2878" s="2" t="s">
        <v>1</v>
      </c>
      <c r="D2878" s="2" t="s">
        <v>2017</v>
      </c>
      <c r="E2878" s="2" t="s">
        <v>248</v>
      </c>
      <c r="F2878" s="2" t="s">
        <v>1638</v>
      </c>
      <c r="G2878" s="5">
        <v>28</v>
      </c>
      <c r="H2878" s="5">
        <v>21.3</v>
      </c>
      <c r="I2878" s="5">
        <v>596.4</v>
      </c>
      <c r="J2878" s="5">
        <v>289551.99000000011</v>
      </c>
      <c r="K2878" s="3" t="str" cm="1">
        <f t="array" ref="K2878">_xlfn.LET(_xlpm.d,UPPER(TRIM(CLEAN(SUBSTITUTE(F2878,CHAR(160),"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79" spans="2:11" hidden="1" x14ac:dyDescent="0.25">
      <c r="B2879" s="20">
        <v>45897</v>
      </c>
      <c r="C2879" s="2" t="s">
        <v>1</v>
      </c>
      <c r="D2879" s="2" t="s">
        <v>1069</v>
      </c>
      <c r="E2879" s="2" t="s">
        <v>151</v>
      </c>
      <c r="F2879" s="2" t="s">
        <v>1638</v>
      </c>
      <c r="G2879" s="5">
        <v>28</v>
      </c>
      <c r="H2879" s="5">
        <v>21.3</v>
      </c>
      <c r="I2879" s="5">
        <v>596.4</v>
      </c>
      <c r="J2879" s="5">
        <v>290148.39000000013</v>
      </c>
      <c r="K2879" s="3" t="str" cm="1">
        <f t="array" ref="K2879">_xlfn.LET(_xlpm.d,UPPER(TRIM(CLEAN(SUBSTITUTE(F2879,CHAR(160),"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80" spans="2:11" hidden="1" x14ac:dyDescent="0.25">
      <c r="B2880" s="20">
        <v>45897</v>
      </c>
      <c r="C2880" s="2" t="s">
        <v>1</v>
      </c>
      <c r="D2880" s="2" t="s">
        <v>2018</v>
      </c>
      <c r="E2880" s="2" t="s">
        <v>254</v>
      </c>
      <c r="F2880" s="2" t="s">
        <v>1638</v>
      </c>
      <c r="G2880" s="5">
        <v>28</v>
      </c>
      <c r="H2880" s="5">
        <v>21.3</v>
      </c>
      <c r="I2880" s="5">
        <v>596.4</v>
      </c>
      <c r="J2880" s="5">
        <v>290744.79000000015</v>
      </c>
      <c r="K2880" s="3" t="str" cm="1">
        <f t="array" ref="K2880">_xlfn.LET(_xlpm.d,UPPER(TRIM(CLEAN(SUBSTITUTE(F2880,CHAR(160),"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81" spans="2:11" hidden="1" x14ac:dyDescent="0.25">
      <c r="B2881" s="20">
        <v>45898</v>
      </c>
      <c r="C2881" s="2" t="s">
        <v>1</v>
      </c>
      <c r="D2881" s="2" t="s">
        <v>1073</v>
      </c>
      <c r="E2881" s="2" t="s">
        <v>195</v>
      </c>
      <c r="F2881" s="2" t="s">
        <v>1638</v>
      </c>
      <c r="G2881" s="5">
        <v>40</v>
      </c>
      <c r="H2881" s="5">
        <v>21.3</v>
      </c>
      <c r="I2881" s="5">
        <v>852</v>
      </c>
      <c r="J2881" s="5">
        <v>291596.79000000015</v>
      </c>
      <c r="K2881" s="3" t="str" cm="1">
        <f t="array" ref="K2881">_xlfn.LET(_xlpm.d,UPPER(TRIM(CLEAN(SUBSTITUTE(F2881,CHAR(160),"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82" spans="2:11" hidden="1" x14ac:dyDescent="0.25">
      <c r="B2882" s="20">
        <v>45898</v>
      </c>
      <c r="C2882" s="2" t="s">
        <v>1</v>
      </c>
      <c r="D2882" s="2" t="s">
        <v>1074</v>
      </c>
      <c r="E2882" s="2" t="s">
        <v>243</v>
      </c>
      <c r="F2882" s="2" t="s">
        <v>1638</v>
      </c>
      <c r="G2882" s="5">
        <v>30</v>
      </c>
      <c r="H2882" s="5">
        <v>21.3</v>
      </c>
      <c r="I2882" s="5">
        <v>639</v>
      </c>
      <c r="J2882" s="5">
        <v>292235.79000000015</v>
      </c>
      <c r="K2882" s="3" t="str" cm="1">
        <f t="array" ref="K2882">_xlfn.LET(_xlpm.d,UPPER(TRIM(CLEAN(SUBSTITUTE(F2882,CHAR(160),"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83" spans="2:11" hidden="1" x14ac:dyDescent="0.25">
      <c r="B2883" s="20">
        <v>45898</v>
      </c>
      <c r="C2883" s="2" t="s">
        <v>1</v>
      </c>
      <c r="D2883" s="2" t="s">
        <v>2019</v>
      </c>
      <c r="E2883" s="2" t="s">
        <v>186</v>
      </c>
      <c r="F2883" s="2" t="s">
        <v>1638</v>
      </c>
      <c r="G2883" s="5">
        <v>14</v>
      </c>
      <c r="H2883" s="5">
        <v>21.3</v>
      </c>
      <c r="I2883" s="5">
        <v>298.2</v>
      </c>
      <c r="J2883" s="5">
        <v>292533.99000000017</v>
      </c>
      <c r="K2883" s="3" t="str" cm="1">
        <f t="array" ref="K2883">_xlfn.LET(_xlpm.d,UPPER(TRIM(CLEAN(SUBSTITUTE(F2883,CHAR(160),"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84" spans="2:11" hidden="1" x14ac:dyDescent="0.25">
      <c r="B2884" s="20">
        <v>45898</v>
      </c>
      <c r="C2884" s="2" t="s">
        <v>1</v>
      </c>
      <c r="D2884" s="2" t="s">
        <v>1075</v>
      </c>
      <c r="E2884" s="2" t="s">
        <v>234</v>
      </c>
      <c r="F2884" s="2" t="s">
        <v>1638</v>
      </c>
      <c r="G2884" s="5">
        <v>14</v>
      </c>
      <c r="H2884" s="5">
        <v>21.3</v>
      </c>
      <c r="I2884" s="5">
        <v>298.2</v>
      </c>
      <c r="J2884" s="5">
        <v>292832.19000000018</v>
      </c>
      <c r="K2884" s="3" t="str" cm="1">
        <f t="array" ref="K2884">_xlfn.LET(_xlpm.d,UPPER(TRIM(CLEAN(SUBSTITUTE(F2884,CHAR(160),"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85" spans="2:11" hidden="1" x14ac:dyDescent="0.25">
      <c r="B2885" s="20">
        <v>45898</v>
      </c>
      <c r="C2885" s="2" t="s">
        <v>1</v>
      </c>
      <c r="D2885" s="2" t="s">
        <v>2020</v>
      </c>
      <c r="E2885" s="2" t="s">
        <v>807</v>
      </c>
      <c r="F2885" s="2" t="s">
        <v>1638</v>
      </c>
      <c r="G2885" s="5">
        <v>65</v>
      </c>
      <c r="H2885" s="5">
        <v>20.5</v>
      </c>
      <c r="I2885" s="5">
        <v>1332.5</v>
      </c>
      <c r="J2885" s="5">
        <v>294164.69000000018</v>
      </c>
      <c r="K2885" s="3" t="str" cm="1">
        <f t="array" ref="K2885">_xlfn.LET(_xlpm.d,UPPER(TRIM(CLEAN(SUBSTITUTE(F2885,CHAR(160),"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86" spans="2:11" hidden="1" x14ac:dyDescent="0.25">
      <c r="B2886" s="20">
        <v>45899</v>
      </c>
      <c r="C2886" s="2" t="s">
        <v>1</v>
      </c>
      <c r="D2886" s="2" t="s">
        <v>2021</v>
      </c>
      <c r="E2886" s="2" t="s">
        <v>796</v>
      </c>
      <c r="F2886" s="2" t="s">
        <v>1638</v>
      </c>
      <c r="G2886" s="5">
        <v>24</v>
      </c>
      <c r="H2886" s="5">
        <v>21.8</v>
      </c>
      <c r="I2886" s="5">
        <v>523.20000000000005</v>
      </c>
      <c r="J2886" s="5">
        <v>294687.89000000019</v>
      </c>
      <c r="K2886" s="3" t="str" cm="1">
        <f t="array" ref="K2886">_xlfn.LET(_xlpm.d,UPPER(TRIM(CLEAN(SUBSTITUTE(F2886,CHAR(160),"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87" spans="2:11" hidden="1" x14ac:dyDescent="0.25">
      <c r="B2887" s="20">
        <v>45901</v>
      </c>
      <c r="C2887" s="2" t="s">
        <v>1</v>
      </c>
      <c r="D2887" s="2" t="s">
        <v>1077</v>
      </c>
      <c r="E2887" s="2" t="s">
        <v>195</v>
      </c>
      <c r="F2887" s="2" t="s">
        <v>1638</v>
      </c>
      <c r="G2887" s="5">
        <v>16</v>
      </c>
      <c r="H2887" s="5">
        <v>21.3</v>
      </c>
      <c r="I2887" s="5">
        <v>340.8</v>
      </c>
      <c r="J2887" s="5">
        <v>295028.69000000018</v>
      </c>
      <c r="K2887" s="3" t="str" cm="1">
        <f t="array" ref="K2887">_xlfn.LET(_xlpm.d,UPPER(TRIM(CLEAN(SUBSTITUTE(F2887,CHAR(160),"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88" spans="2:11" hidden="1" x14ac:dyDescent="0.25">
      <c r="B2888" s="20">
        <v>45901</v>
      </c>
      <c r="C2888" s="2" t="s">
        <v>1</v>
      </c>
      <c r="D2888" s="2" t="s">
        <v>2022</v>
      </c>
      <c r="E2888" s="2" t="s">
        <v>807</v>
      </c>
      <c r="F2888" s="2" t="s">
        <v>1638</v>
      </c>
      <c r="G2888" s="5">
        <v>66</v>
      </c>
      <c r="H2888" s="5">
        <v>20.5</v>
      </c>
      <c r="I2888" s="5">
        <v>1353</v>
      </c>
      <c r="J2888" s="5">
        <v>296381.69000000018</v>
      </c>
      <c r="K2888" s="3" t="str" cm="1">
        <f t="array" ref="K2888">_xlfn.LET(_xlpm.d,UPPER(TRIM(CLEAN(SUBSTITUTE(F2888,CHAR(160),"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89" spans="2:11" hidden="1" x14ac:dyDescent="0.25">
      <c r="B2889" s="20">
        <v>45901</v>
      </c>
      <c r="C2889" s="2" t="s">
        <v>1</v>
      </c>
      <c r="D2889" s="2" t="s">
        <v>2023</v>
      </c>
      <c r="E2889" s="2" t="s">
        <v>254</v>
      </c>
      <c r="F2889" s="2" t="s">
        <v>1638</v>
      </c>
      <c r="G2889" s="5">
        <v>38</v>
      </c>
      <c r="H2889" s="5">
        <v>21.3</v>
      </c>
      <c r="I2889" s="5">
        <v>809.4</v>
      </c>
      <c r="J2889" s="5">
        <v>297191.0900000002</v>
      </c>
      <c r="K2889" s="3" t="str" cm="1">
        <f t="array" ref="K2889">_xlfn.LET(_xlpm.d,UPPER(TRIM(CLEAN(SUBSTITUTE(F2889,CHAR(160),"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90" spans="2:11" hidden="1" x14ac:dyDescent="0.25">
      <c r="B2890" s="20">
        <v>45901</v>
      </c>
      <c r="C2890" s="2" t="s">
        <v>1</v>
      </c>
      <c r="D2890" s="2" t="s">
        <v>2024</v>
      </c>
      <c r="E2890" s="2" t="s">
        <v>248</v>
      </c>
      <c r="F2890" s="2" t="s">
        <v>1638</v>
      </c>
      <c r="G2890" s="5">
        <v>50</v>
      </c>
      <c r="H2890" s="5">
        <v>21.3</v>
      </c>
      <c r="I2890" s="5">
        <v>1065</v>
      </c>
      <c r="J2890" s="5">
        <v>298256.0900000002</v>
      </c>
      <c r="K2890" s="3" t="str" cm="1">
        <f t="array" ref="K2890">_xlfn.LET(_xlpm.d,UPPER(TRIM(CLEAN(SUBSTITUTE(F2890,CHAR(160),"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91" spans="2:11" hidden="1" x14ac:dyDescent="0.25">
      <c r="B2891" s="20">
        <v>45902</v>
      </c>
      <c r="C2891" s="2" t="s">
        <v>1</v>
      </c>
      <c r="D2891" s="2" t="s">
        <v>2025</v>
      </c>
      <c r="E2891" s="2" t="s">
        <v>78</v>
      </c>
      <c r="F2891" s="2" t="s">
        <v>1638</v>
      </c>
      <c r="G2891" s="5">
        <v>28</v>
      </c>
      <c r="H2891" s="5">
        <v>21.3</v>
      </c>
      <c r="I2891" s="5">
        <v>596.4</v>
      </c>
      <c r="J2891" s="5">
        <v>298852.49000000022</v>
      </c>
      <c r="K2891" s="3" t="str" cm="1">
        <f t="array" ref="K2891">_xlfn.LET(_xlpm.d,UPPER(TRIM(CLEAN(SUBSTITUTE(F2891,CHAR(160),"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92" spans="2:11" hidden="1" x14ac:dyDescent="0.25">
      <c r="B2892" s="20">
        <v>45902</v>
      </c>
      <c r="C2892" s="2" t="s">
        <v>1</v>
      </c>
      <c r="D2892" s="2" t="s">
        <v>2026</v>
      </c>
      <c r="E2892" s="2" t="s">
        <v>232</v>
      </c>
      <c r="F2892" s="2" t="s">
        <v>1638</v>
      </c>
      <c r="G2892" s="5">
        <v>28</v>
      </c>
      <c r="H2892" s="5">
        <v>21.3</v>
      </c>
      <c r="I2892" s="5">
        <v>596.4</v>
      </c>
      <c r="J2892" s="5">
        <v>299448.89000000025</v>
      </c>
      <c r="K2892" s="3" t="str" cm="1">
        <f t="array" ref="K2892">_xlfn.LET(_xlpm.d,UPPER(TRIM(CLEAN(SUBSTITUTE(F2892,CHAR(160),"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93" spans="2:11" hidden="1" x14ac:dyDescent="0.25">
      <c r="B2893" s="20">
        <v>45902</v>
      </c>
      <c r="C2893" s="2" t="s">
        <v>1</v>
      </c>
      <c r="D2893" s="2" t="s">
        <v>1081</v>
      </c>
      <c r="E2893" s="2" t="s">
        <v>143</v>
      </c>
      <c r="F2893" s="2" t="s">
        <v>1638</v>
      </c>
      <c r="G2893" s="5">
        <v>20</v>
      </c>
      <c r="H2893" s="5">
        <v>21.3</v>
      </c>
      <c r="I2893" s="5">
        <v>426</v>
      </c>
      <c r="J2893" s="5">
        <v>299874.89000000025</v>
      </c>
      <c r="K2893" s="3" t="str" cm="1">
        <f t="array" ref="K2893">_xlfn.LET(_xlpm.d,UPPER(TRIM(CLEAN(SUBSTITUTE(F2893,CHAR(160),"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94" spans="2:11" hidden="1" x14ac:dyDescent="0.25">
      <c r="B2894" s="20">
        <v>45902</v>
      </c>
      <c r="C2894" s="2" t="s">
        <v>1</v>
      </c>
      <c r="D2894" s="2" t="s">
        <v>1082</v>
      </c>
      <c r="E2894" s="2" t="s">
        <v>261</v>
      </c>
      <c r="F2894" s="2" t="s">
        <v>1638</v>
      </c>
      <c r="G2894" s="5">
        <v>20</v>
      </c>
      <c r="H2894" s="5">
        <v>21.3</v>
      </c>
      <c r="I2894" s="5">
        <v>426</v>
      </c>
      <c r="J2894" s="5">
        <v>300300.89000000025</v>
      </c>
      <c r="K2894" s="3" t="str" cm="1">
        <f t="array" ref="K2894">_xlfn.LET(_xlpm.d,UPPER(TRIM(CLEAN(SUBSTITUTE(F2894,CHAR(160),"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95" spans="2:11" hidden="1" x14ac:dyDescent="0.25">
      <c r="B2895" s="20">
        <v>45902</v>
      </c>
      <c r="C2895" s="2" t="s">
        <v>1</v>
      </c>
      <c r="D2895" s="2" t="s">
        <v>1084</v>
      </c>
      <c r="E2895" s="2" t="s">
        <v>263</v>
      </c>
      <c r="F2895" s="2" t="s">
        <v>1638</v>
      </c>
      <c r="G2895" s="5">
        <v>25</v>
      </c>
      <c r="H2895" s="5">
        <v>21.3</v>
      </c>
      <c r="I2895" s="5">
        <v>532.5</v>
      </c>
      <c r="J2895" s="5">
        <v>300833.39000000025</v>
      </c>
      <c r="K2895" s="3" t="str" cm="1">
        <f t="array" ref="K2895">_xlfn.LET(_xlpm.d,UPPER(TRIM(CLEAN(SUBSTITUTE(F2895,CHAR(160),"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96" spans="2:11" hidden="1" x14ac:dyDescent="0.25">
      <c r="B2896" s="20">
        <v>45903</v>
      </c>
      <c r="C2896" s="2" t="s">
        <v>1</v>
      </c>
      <c r="D2896" s="2" t="s">
        <v>1085</v>
      </c>
      <c r="E2896" s="2" t="s">
        <v>276</v>
      </c>
      <c r="F2896" s="2" t="s">
        <v>1638</v>
      </c>
      <c r="G2896" s="5">
        <v>40</v>
      </c>
      <c r="H2896" s="5">
        <v>21.3</v>
      </c>
      <c r="I2896" s="5">
        <v>852</v>
      </c>
      <c r="J2896" s="5">
        <v>301685.39000000025</v>
      </c>
      <c r="K2896" s="3" t="str" cm="1">
        <f t="array" ref="K2896">_xlfn.LET(_xlpm.d,UPPER(TRIM(CLEAN(SUBSTITUTE(F2896,CHAR(160),"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97" spans="2:11" hidden="1" x14ac:dyDescent="0.25">
      <c r="B2897" s="20">
        <v>45903</v>
      </c>
      <c r="C2897" s="2" t="s">
        <v>1</v>
      </c>
      <c r="D2897" s="2" t="s">
        <v>2027</v>
      </c>
      <c r="E2897" s="2" t="s">
        <v>234</v>
      </c>
      <c r="F2897" s="2" t="s">
        <v>1638</v>
      </c>
      <c r="G2897" s="5">
        <v>28</v>
      </c>
      <c r="H2897" s="5">
        <v>21.3</v>
      </c>
      <c r="I2897" s="5">
        <v>596.4</v>
      </c>
      <c r="J2897" s="5">
        <v>302281.79000000027</v>
      </c>
      <c r="K2897" s="3" t="str" cm="1">
        <f t="array" ref="K2897">_xlfn.LET(_xlpm.d,UPPER(TRIM(CLEAN(SUBSTITUTE(F2897,CHAR(160),"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98" spans="2:11" hidden="1" x14ac:dyDescent="0.25">
      <c r="B2898" s="20">
        <v>45903</v>
      </c>
      <c r="C2898" s="2" t="s">
        <v>1</v>
      </c>
      <c r="D2898" s="2" t="s">
        <v>2028</v>
      </c>
      <c r="E2898" s="2" t="s">
        <v>311</v>
      </c>
      <c r="F2898" s="2" t="s">
        <v>1638</v>
      </c>
      <c r="G2898" s="5">
        <v>50</v>
      </c>
      <c r="H2898" s="5">
        <v>21.3</v>
      </c>
      <c r="I2898" s="5">
        <v>1065</v>
      </c>
      <c r="J2898" s="5">
        <v>303346.79000000027</v>
      </c>
      <c r="K2898" s="3" t="str" cm="1">
        <f t="array" ref="K2898">_xlfn.LET(_xlpm.d,UPPER(TRIM(CLEAN(SUBSTITUTE(F2898,CHAR(160),"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899" spans="2:11" hidden="1" x14ac:dyDescent="0.25">
      <c r="B2899" s="20">
        <v>45903</v>
      </c>
      <c r="C2899" s="2" t="s">
        <v>1</v>
      </c>
      <c r="D2899" s="2" t="s">
        <v>1086</v>
      </c>
      <c r="E2899" s="2" t="s">
        <v>282</v>
      </c>
      <c r="F2899" s="2" t="s">
        <v>1638</v>
      </c>
      <c r="G2899" s="5">
        <v>14</v>
      </c>
      <c r="H2899" s="5">
        <v>21.3</v>
      </c>
      <c r="I2899" s="5">
        <v>298.2</v>
      </c>
      <c r="J2899" s="5">
        <v>303644.99000000028</v>
      </c>
      <c r="K2899" s="3" t="str" cm="1">
        <f t="array" ref="K2899">_xlfn.LET(_xlpm.d,UPPER(TRIM(CLEAN(SUBSTITUTE(F2899,CHAR(160),"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00" spans="2:11" hidden="1" x14ac:dyDescent="0.25">
      <c r="B2900" s="20">
        <v>45903</v>
      </c>
      <c r="C2900" s="2" t="s">
        <v>1</v>
      </c>
      <c r="D2900" s="2" t="s">
        <v>2029</v>
      </c>
      <c r="E2900" s="2" t="s">
        <v>189</v>
      </c>
      <c r="F2900" s="2" t="s">
        <v>1638</v>
      </c>
      <c r="G2900" s="5">
        <v>14</v>
      </c>
      <c r="H2900" s="5">
        <v>21.3</v>
      </c>
      <c r="I2900" s="5">
        <v>298.2</v>
      </c>
      <c r="J2900" s="5">
        <v>303943.19000000029</v>
      </c>
      <c r="K2900" s="3" t="str" cm="1">
        <f t="array" ref="K2900">_xlfn.LET(_xlpm.d,UPPER(TRIM(CLEAN(SUBSTITUTE(F2900,CHAR(160),"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01" spans="2:11" hidden="1" x14ac:dyDescent="0.25">
      <c r="B2901" s="20">
        <v>45903</v>
      </c>
      <c r="C2901" s="2" t="s">
        <v>1</v>
      </c>
      <c r="D2901" s="2" t="s">
        <v>2030</v>
      </c>
      <c r="E2901" s="2" t="s">
        <v>2031</v>
      </c>
      <c r="F2901" s="2" t="s">
        <v>1638</v>
      </c>
      <c r="G2901" s="5">
        <v>20</v>
      </c>
      <c r="H2901" s="5">
        <v>22.99</v>
      </c>
      <c r="I2901" s="5">
        <v>459.8</v>
      </c>
      <c r="J2901" s="5">
        <v>304402.99000000028</v>
      </c>
      <c r="K2901" s="3" t="str" cm="1">
        <f t="array" ref="K2901">_xlfn.LET(_xlpm.d,UPPER(TRIM(CLEAN(SUBSTITUTE(F2901,CHAR(160),"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02" spans="2:11" hidden="1" x14ac:dyDescent="0.25">
      <c r="B2902" s="20">
        <v>45903</v>
      </c>
      <c r="C2902" s="2" t="s">
        <v>1</v>
      </c>
      <c r="D2902" s="2" t="s">
        <v>2032</v>
      </c>
      <c r="E2902" s="2" t="s">
        <v>305</v>
      </c>
      <c r="F2902" s="2" t="s">
        <v>1638</v>
      </c>
      <c r="G2902" s="5">
        <v>20</v>
      </c>
      <c r="H2902" s="5">
        <v>21.3</v>
      </c>
      <c r="I2902" s="5">
        <v>426</v>
      </c>
      <c r="J2902" s="5">
        <v>304828.99000000028</v>
      </c>
      <c r="K2902" s="3" t="str" cm="1">
        <f t="array" ref="K2902">_xlfn.LET(_xlpm.d,UPPER(TRIM(CLEAN(SUBSTITUTE(F2902,CHAR(160),"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03" spans="2:11" hidden="1" x14ac:dyDescent="0.25">
      <c r="B2903" s="20">
        <v>45904</v>
      </c>
      <c r="C2903" s="2" t="s">
        <v>1</v>
      </c>
      <c r="D2903" s="2" t="s">
        <v>2033</v>
      </c>
      <c r="E2903" s="2" t="s">
        <v>1634</v>
      </c>
      <c r="F2903" s="2" t="s">
        <v>1638</v>
      </c>
      <c r="G2903" s="5">
        <v>30</v>
      </c>
      <c r="H2903" s="5">
        <v>20.3</v>
      </c>
      <c r="I2903" s="5">
        <v>609</v>
      </c>
      <c r="J2903" s="5">
        <v>305437.99000000028</v>
      </c>
      <c r="K2903" s="3" t="str" cm="1">
        <f t="array" ref="K2903">_xlfn.LET(_xlpm.d,UPPER(TRIM(CLEAN(SUBSTITUTE(F2903,CHAR(160),"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04" spans="2:11" hidden="1" x14ac:dyDescent="0.25">
      <c r="B2904" s="20">
        <v>45904</v>
      </c>
      <c r="C2904" s="2" t="s">
        <v>1</v>
      </c>
      <c r="D2904" s="2" t="s">
        <v>2034</v>
      </c>
      <c r="E2904" s="2" t="s">
        <v>248</v>
      </c>
      <c r="F2904" s="2" t="s">
        <v>1638</v>
      </c>
      <c r="G2904" s="5">
        <v>20</v>
      </c>
      <c r="H2904" s="5">
        <v>21.3</v>
      </c>
      <c r="I2904" s="5">
        <v>426</v>
      </c>
      <c r="J2904" s="5">
        <v>305863.99000000028</v>
      </c>
      <c r="K2904" s="3" t="str" cm="1">
        <f t="array" ref="K2904">_xlfn.LET(_xlpm.d,UPPER(TRIM(CLEAN(SUBSTITUTE(F2904,CHAR(160),"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05" spans="2:11" hidden="1" x14ac:dyDescent="0.25">
      <c r="B2905" s="20">
        <v>45904</v>
      </c>
      <c r="C2905" s="2" t="s">
        <v>1</v>
      </c>
      <c r="D2905" s="2" t="s">
        <v>2035</v>
      </c>
      <c r="E2905" s="2" t="s">
        <v>268</v>
      </c>
      <c r="F2905" s="2" t="s">
        <v>1638</v>
      </c>
      <c r="G2905" s="5">
        <v>43</v>
      </c>
      <c r="H2905" s="5">
        <v>21.3</v>
      </c>
      <c r="I2905" s="5">
        <v>915.9</v>
      </c>
      <c r="J2905" s="5">
        <v>306779.89000000031</v>
      </c>
      <c r="K2905" s="3" t="str" cm="1">
        <f t="array" ref="K2905">_xlfn.LET(_xlpm.d,UPPER(TRIM(CLEAN(SUBSTITUTE(F2905,CHAR(160),"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06" spans="2:11" hidden="1" x14ac:dyDescent="0.25">
      <c r="B2906" s="20">
        <v>45904</v>
      </c>
      <c r="C2906" s="2" t="s">
        <v>1</v>
      </c>
      <c r="D2906" s="2" t="s">
        <v>2036</v>
      </c>
      <c r="E2906" s="2" t="s">
        <v>3</v>
      </c>
      <c r="F2906" s="2" t="s">
        <v>1638</v>
      </c>
      <c r="G2906" s="5">
        <v>10</v>
      </c>
      <c r="H2906" s="5">
        <v>22.99</v>
      </c>
      <c r="I2906" s="5">
        <v>229.9</v>
      </c>
      <c r="J2906" s="5">
        <v>307009.79000000033</v>
      </c>
      <c r="K2906" s="3" t="str" cm="1">
        <f t="array" ref="K2906">_xlfn.LET(_xlpm.d,UPPER(TRIM(CLEAN(SUBSTITUTE(F2906,CHAR(160),"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07" spans="2:11" hidden="1" x14ac:dyDescent="0.25">
      <c r="B2907" s="20">
        <v>45905</v>
      </c>
      <c r="C2907" s="2" t="s">
        <v>1</v>
      </c>
      <c r="D2907" s="2" t="s">
        <v>2037</v>
      </c>
      <c r="E2907" s="2" t="s">
        <v>232</v>
      </c>
      <c r="F2907" s="2" t="s">
        <v>1638</v>
      </c>
      <c r="G2907" s="5">
        <v>50</v>
      </c>
      <c r="H2907" s="5">
        <v>21.3</v>
      </c>
      <c r="I2907" s="5">
        <v>1065</v>
      </c>
      <c r="J2907" s="5">
        <v>308074.79000000033</v>
      </c>
      <c r="K2907" s="3" t="str" cm="1">
        <f t="array" ref="K2907">_xlfn.LET(_xlpm.d,UPPER(TRIM(CLEAN(SUBSTITUTE(F2907,CHAR(160),"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08" spans="2:11" hidden="1" x14ac:dyDescent="0.25">
      <c r="B2908" s="20">
        <v>45905</v>
      </c>
      <c r="C2908" s="2" t="s">
        <v>1</v>
      </c>
      <c r="D2908" s="2" t="s">
        <v>2038</v>
      </c>
      <c r="E2908" s="2" t="s">
        <v>195</v>
      </c>
      <c r="F2908" s="2" t="s">
        <v>1638</v>
      </c>
      <c r="G2908" s="5">
        <v>20</v>
      </c>
      <c r="H2908" s="5">
        <v>21.3</v>
      </c>
      <c r="I2908" s="5">
        <v>426</v>
      </c>
      <c r="J2908" s="5">
        <v>308500.79000000033</v>
      </c>
      <c r="K2908" s="3" t="str" cm="1">
        <f t="array" ref="K2908">_xlfn.LET(_xlpm.d,UPPER(TRIM(CLEAN(SUBSTITUTE(F2908,CHAR(160),"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09" spans="2:11" hidden="1" x14ac:dyDescent="0.25">
      <c r="B2909" s="20">
        <v>45905</v>
      </c>
      <c r="C2909" s="2" t="s">
        <v>1</v>
      </c>
      <c r="D2909" s="2" t="s">
        <v>2039</v>
      </c>
      <c r="E2909" s="2" t="s">
        <v>288</v>
      </c>
      <c r="F2909" s="2" t="s">
        <v>1638</v>
      </c>
      <c r="G2909" s="5">
        <v>30</v>
      </c>
      <c r="H2909" s="5">
        <v>21.3</v>
      </c>
      <c r="I2909" s="5">
        <v>639</v>
      </c>
      <c r="J2909" s="5">
        <v>309139.79000000033</v>
      </c>
      <c r="K2909" s="3" t="str" cm="1">
        <f t="array" ref="K2909">_xlfn.LET(_xlpm.d,UPPER(TRIM(CLEAN(SUBSTITUTE(F2909,CHAR(160),"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10" spans="2:11" hidden="1" x14ac:dyDescent="0.25">
      <c r="B2910" s="20">
        <v>45905</v>
      </c>
      <c r="C2910" s="2" t="s">
        <v>1</v>
      </c>
      <c r="D2910" s="2" t="s">
        <v>685</v>
      </c>
      <c r="E2910" s="2" t="s">
        <v>43</v>
      </c>
      <c r="F2910" s="2" t="s">
        <v>1638</v>
      </c>
      <c r="G2910" s="5">
        <v>22</v>
      </c>
      <c r="H2910" s="5">
        <v>22.9</v>
      </c>
      <c r="I2910" s="5">
        <v>503.8</v>
      </c>
      <c r="J2910" s="5">
        <v>309643.59000000032</v>
      </c>
      <c r="K2910" s="3" t="str" cm="1">
        <f t="array" ref="K2910">_xlfn.LET(_xlpm.d,UPPER(TRIM(CLEAN(SUBSTITUTE(F2910,CHAR(160),"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11" spans="2:11" hidden="1" x14ac:dyDescent="0.25">
      <c r="B2911" s="20">
        <v>45905</v>
      </c>
      <c r="C2911" s="2" t="s">
        <v>1</v>
      </c>
      <c r="D2911" s="2" t="s">
        <v>687</v>
      </c>
      <c r="E2911" s="2" t="s">
        <v>241</v>
      </c>
      <c r="F2911" s="2" t="s">
        <v>1638</v>
      </c>
      <c r="G2911" s="5">
        <v>40</v>
      </c>
      <c r="H2911" s="5">
        <v>21.3</v>
      </c>
      <c r="I2911" s="5">
        <v>852</v>
      </c>
      <c r="J2911" s="5">
        <v>310495.59000000032</v>
      </c>
      <c r="K2911" s="3" t="str" cm="1">
        <f t="array" ref="K2911">_xlfn.LET(_xlpm.d,UPPER(TRIM(CLEAN(SUBSTITUTE(F2911,CHAR(160),"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12" spans="2:11" hidden="1" x14ac:dyDescent="0.25">
      <c r="B2912" s="20">
        <v>45905</v>
      </c>
      <c r="C2912" s="2" t="s">
        <v>1</v>
      </c>
      <c r="D2912" s="2" t="s">
        <v>688</v>
      </c>
      <c r="E2912" s="2" t="s">
        <v>154</v>
      </c>
      <c r="F2912" s="2" t="s">
        <v>1638</v>
      </c>
      <c r="G2912" s="5">
        <v>20</v>
      </c>
      <c r="H2912" s="5">
        <v>21.3</v>
      </c>
      <c r="I2912" s="5">
        <v>426</v>
      </c>
      <c r="J2912" s="5">
        <v>310921.59000000032</v>
      </c>
      <c r="K2912" s="3" t="str" cm="1">
        <f t="array" ref="K2912">_xlfn.LET(_xlpm.d,UPPER(TRIM(CLEAN(SUBSTITUTE(F2912,CHAR(160),"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13" spans="2:11" hidden="1" x14ac:dyDescent="0.25">
      <c r="B2913" s="20">
        <v>45905</v>
      </c>
      <c r="C2913" s="2" t="s">
        <v>1</v>
      </c>
      <c r="D2913" s="2" t="s">
        <v>1089</v>
      </c>
      <c r="E2913" s="2" t="s">
        <v>234</v>
      </c>
      <c r="F2913" s="2" t="s">
        <v>1638</v>
      </c>
      <c r="G2913" s="5">
        <v>42</v>
      </c>
      <c r="H2913" s="5">
        <v>21.3</v>
      </c>
      <c r="I2913" s="5">
        <v>894.6</v>
      </c>
      <c r="J2913" s="5">
        <v>311816.19000000029</v>
      </c>
      <c r="K2913" s="3" t="str" cm="1">
        <f t="array" ref="K2913">_xlfn.LET(_xlpm.d,UPPER(TRIM(CLEAN(SUBSTITUTE(F2913,CHAR(160),"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14" spans="2:11" hidden="1" x14ac:dyDescent="0.25">
      <c r="B2914" s="20">
        <v>45906</v>
      </c>
      <c r="C2914" s="2" t="s">
        <v>1</v>
      </c>
      <c r="D2914" s="2" t="s">
        <v>2040</v>
      </c>
      <c r="E2914" s="2" t="s">
        <v>807</v>
      </c>
      <c r="F2914" s="2" t="s">
        <v>1638</v>
      </c>
      <c r="G2914" s="5">
        <v>40</v>
      </c>
      <c r="H2914" s="5">
        <v>11.2</v>
      </c>
      <c r="I2914" s="5">
        <v>448</v>
      </c>
      <c r="J2914" s="5">
        <v>312264.19000000029</v>
      </c>
      <c r="K2914" s="3" t="str" cm="1">
        <f t="array" ref="K2914">_xlfn.LET(_xlpm.d,UPPER(TRIM(CLEAN(SUBSTITUTE(F2914,CHAR(160),"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15" spans="2:11" hidden="1" x14ac:dyDescent="0.25">
      <c r="B2915" s="20">
        <v>45908</v>
      </c>
      <c r="C2915" s="2" t="s">
        <v>1</v>
      </c>
      <c r="D2915" s="2" t="s">
        <v>1091</v>
      </c>
      <c r="E2915" s="2" t="s">
        <v>78</v>
      </c>
      <c r="F2915" s="2" t="s">
        <v>1638</v>
      </c>
      <c r="G2915" s="5">
        <v>49</v>
      </c>
      <c r="H2915" s="5">
        <v>21.3</v>
      </c>
      <c r="I2915" s="5">
        <v>1043.7</v>
      </c>
      <c r="J2915" s="5">
        <v>313307.89000000031</v>
      </c>
      <c r="K2915" s="3" t="str" cm="1">
        <f t="array" ref="K2915">_xlfn.LET(_xlpm.d,UPPER(TRIM(CLEAN(SUBSTITUTE(F2915,CHAR(160),"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16" spans="2:11" hidden="1" x14ac:dyDescent="0.25">
      <c r="B2916" s="20">
        <v>45908</v>
      </c>
      <c r="C2916" s="2" t="s">
        <v>1</v>
      </c>
      <c r="D2916" s="2" t="s">
        <v>2041</v>
      </c>
      <c r="E2916" s="2" t="s">
        <v>186</v>
      </c>
      <c r="F2916" s="2" t="s">
        <v>1638</v>
      </c>
      <c r="G2916" s="5">
        <v>28</v>
      </c>
      <c r="H2916" s="5">
        <v>21.3</v>
      </c>
      <c r="I2916" s="5">
        <v>596.4</v>
      </c>
      <c r="J2916" s="5">
        <v>313904.29000000033</v>
      </c>
      <c r="K2916" s="3" t="str" cm="1">
        <f t="array" ref="K2916">_xlfn.LET(_xlpm.d,UPPER(TRIM(CLEAN(SUBSTITUTE(F2916,CHAR(160),"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17" spans="2:11" hidden="1" x14ac:dyDescent="0.25">
      <c r="B2917" s="20">
        <v>45908</v>
      </c>
      <c r="C2917" s="2" t="s">
        <v>1</v>
      </c>
      <c r="D2917" s="2" t="s">
        <v>2042</v>
      </c>
      <c r="E2917" s="2" t="s">
        <v>243</v>
      </c>
      <c r="F2917" s="2" t="s">
        <v>1638</v>
      </c>
      <c r="G2917" s="5">
        <v>100</v>
      </c>
      <c r="H2917" s="5">
        <v>21.3</v>
      </c>
      <c r="I2917" s="5">
        <v>2130</v>
      </c>
      <c r="J2917" s="5">
        <v>316034.29000000033</v>
      </c>
      <c r="K2917" s="3" t="str" cm="1">
        <f t="array" ref="K2917">_xlfn.LET(_xlpm.d,UPPER(TRIM(CLEAN(SUBSTITUTE(F2917,CHAR(160),"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18" spans="2:11" hidden="1" x14ac:dyDescent="0.25">
      <c r="B2918" s="20">
        <v>45908</v>
      </c>
      <c r="C2918" s="2" t="s">
        <v>1</v>
      </c>
      <c r="D2918" s="2" t="s">
        <v>2043</v>
      </c>
      <c r="E2918" s="2" t="s">
        <v>160</v>
      </c>
      <c r="F2918" s="2" t="s">
        <v>1638</v>
      </c>
      <c r="G2918" s="5">
        <v>60</v>
      </c>
      <c r="H2918" s="5">
        <v>21.3</v>
      </c>
      <c r="I2918" s="5">
        <v>1278</v>
      </c>
      <c r="J2918" s="5">
        <v>317312.29000000033</v>
      </c>
      <c r="K2918" s="3" t="str" cm="1">
        <f t="array" ref="K2918">_xlfn.LET(_xlpm.d,UPPER(TRIM(CLEAN(SUBSTITUTE(F2918,CHAR(160),"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19" spans="2:11" hidden="1" x14ac:dyDescent="0.25">
      <c r="B2919" s="20">
        <v>45909</v>
      </c>
      <c r="C2919" s="2" t="s">
        <v>1</v>
      </c>
      <c r="D2919" s="2" t="s">
        <v>2044</v>
      </c>
      <c r="E2919" s="2" t="s">
        <v>78</v>
      </c>
      <c r="F2919" s="2" t="s">
        <v>1638</v>
      </c>
      <c r="G2919" s="5">
        <v>98</v>
      </c>
      <c r="H2919" s="5">
        <v>21.3</v>
      </c>
      <c r="I2919" s="5">
        <v>2087.4</v>
      </c>
      <c r="J2919" s="5">
        <v>319399.69000000035</v>
      </c>
      <c r="K2919" s="3" t="str" cm="1">
        <f t="array" ref="K2919">_xlfn.LET(_xlpm.d,UPPER(TRIM(CLEAN(SUBSTITUTE(F2919,CHAR(160),"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20" spans="2:11" hidden="1" x14ac:dyDescent="0.25">
      <c r="B2920" s="20">
        <v>45909</v>
      </c>
      <c r="C2920" s="2" t="s">
        <v>1</v>
      </c>
      <c r="D2920" s="2" t="s">
        <v>2045</v>
      </c>
      <c r="E2920" s="2" t="s">
        <v>214</v>
      </c>
      <c r="F2920" s="2" t="s">
        <v>1638</v>
      </c>
      <c r="G2920" s="5">
        <v>32</v>
      </c>
      <c r="H2920" s="5">
        <v>21.3</v>
      </c>
      <c r="I2920" s="5">
        <v>681.6</v>
      </c>
      <c r="J2920" s="5">
        <v>320081.29000000033</v>
      </c>
      <c r="K2920" s="3" t="str" cm="1">
        <f t="array" ref="K2920">_xlfn.LET(_xlpm.d,UPPER(TRIM(CLEAN(SUBSTITUTE(F2920,CHAR(160),"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21" spans="2:11" hidden="1" x14ac:dyDescent="0.25">
      <c r="B2921" s="20">
        <v>45909</v>
      </c>
      <c r="C2921" s="2" t="s">
        <v>1</v>
      </c>
      <c r="D2921" s="2" t="s">
        <v>689</v>
      </c>
      <c r="E2921" s="2" t="s">
        <v>143</v>
      </c>
      <c r="F2921" s="2" t="s">
        <v>1638</v>
      </c>
      <c r="G2921" s="5">
        <v>64</v>
      </c>
      <c r="H2921" s="5">
        <v>21.3</v>
      </c>
      <c r="I2921" s="5">
        <v>1363.2</v>
      </c>
      <c r="J2921" s="5">
        <v>321444.49000000034</v>
      </c>
      <c r="K2921" s="3" t="str" cm="1">
        <f t="array" ref="K2921">_xlfn.LET(_xlpm.d,UPPER(TRIM(CLEAN(SUBSTITUTE(F2921,CHAR(160),"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22" spans="2:11" hidden="1" x14ac:dyDescent="0.25">
      <c r="B2922" s="20">
        <v>45909</v>
      </c>
      <c r="C2922" s="2" t="s">
        <v>1</v>
      </c>
      <c r="D2922" s="2" t="s">
        <v>2046</v>
      </c>
      <c r="E2922" s="2" t="s">
        <v>276</v>
      </c>
      <c r="F2922" s="2" t="s">
        <v>1638</v>
      </c>
      <c r="G2922" s="5">
        <v>20</v>
      </c>
      <c r="H2922" s="5">
        <v>21.3</v>
      </c>
      <c r="I2922" s="5">
        <v>426</v>
      </c>
      <c r="J2922" s="5">
        <v>321870.49000000034</v>
      </c>
      <c r="K2922" s="3" t="str" cm="1">
        <f t="array" ref="K2922">_xlfn.LET(_xlpm.d,UPPER(TRIM(CLEAN(SUBSTITUTE(F2922,CHAR(160),"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23" spans="2:11" hidden="1" x14ac:dyDescent="0.25">
      <c r="B2923" s="20">
        <v>45909</v>
      </c>
      <c r="C2923" s="2" t="s">
        <v>1</v>
      </c>
      <c r="D2923" s="2" t="s">
        <v>2047</v>
      </c>
      <c r="E2923" s="2" t="s">
        <v>165</v>
      </c>
      <c r="F2923" s="2" t="s">
        <v>1638</v>
      </c>
      <c r="G2923" s="5">
        <v>35</v>
      </c>
      <c r="H2923" s="5">
        <v>21.3</v>
      </c>
      <c r="I2923" s="5">
        <v>745.5</v>
      </c>
      <c r="J2923" s="5">
        <v>322615.99000000034</v>
      </c>
      <c r="K2923" s="3" t="str" cm="1">
        <f t="array" ref="K2923">_xlfn.LET(_xlpm.d,UPPER(TRIM(CLEAN(SUBSTITUTE(F2923,CHAR(160),"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24" spans="2:11" hidden="1" x14ac:dyDescent="0.25">
      <c r="B2924" s="20">
        <v>45909</v>
      </c>
      <c r="C2924" s="2" t="s">
        <v>1</v>
      </c>
      <c r="D2924" s="2" t="s">
        <v>2048</v>
      </c>
      <c r="E2924" s="2" t="s">
        <v>197</v>
      </c>
      <c r="F2924" s="2" t="s">
        <v>1638</v>
      </c>
      <c r="G2924" s="5">
        <v>41</v>
      </c>
      <c r="H2924" s="5">
        <v>21.3</v>
      </c>
      <c r="I2924" s="5">
        <v>873.3</v>
      </c>
      <c r="J2924" s="5">
        <v>323489.29000000033</v>
      </c>
      <c r="K2924" s="3" t="str" cm="1">
        <f t="array" ref="K2924">_xlfn.LET(_xlpm.d,UPPER(TRIM(CLEAN(SUBSTITUTE(F2924,CHAR(160),"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25" spans="2:11" hidden="1" x14ac:dyDescent="0.25">
      <c r="B2925" s="20">
        <v>45910</v>
      </c>
      <c r="C2925" s="2" t="s">
        <v>1</v>
      </c>
      <c r="D2925" s="2" t="s">
        <v>2049</v>
      </c>
      <c r="E2925" s="2" t="s">
        <v>232</v>
      </c>
      <c r="F2925" s="2" t="s">
        <v>1638</v>
      </c>
      <c r="G2925" s="5">
        <v>28</v>
      </c>
      <c r="H2925" s="5">
        <v>21.3</v>
      </c>
      <c r="I2925" s="5">
        <v>596.4</v>
      </c>
      <c r="J2925" s="5">
        <v>324085.69000000035</v>
      </c>
      <c r="K2925" s="3" t="str" cm="1">
        <f t="array" ref="K2925">_xlfn.LET(_xlpm.d,UPPER(TRIM(CLEAN(SUBSTITUTE(F2925,CHAR(160),"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26" spans="2:11" hidden="1" x14ac:dyDescent="0.25">
      <c r="B2926" s="20">
        <v>45910</v>
      </c>
      <c r="C2926" s="2" t="s">
        <v>1</v>
      </c>
      <c r="D2926" s="2" t="s">
        <v>1093</v>
      </c>
      <c r="E2926" s="2" t="s">
        <v>234</v>
      </c>
      <c r="F2926" s="2" t="s">
        <v>1638</v>
      </c>
      <c r="G2926" s="5">
        <v>42</v>
      </c>
      <c r="H2926" s="5">
        <v>21.3</v>
      </c>
      <c r="I2926" s="5">
        <v>894.6</v>
      </c>
      <c r="J2926" s="5">
        <v>324980.29000000033</v>
      </c>
      <c r="K2926" s="3" t="str" cm="1">
        <f t="array" ref="K2926">_xlfn.LET(_xlpm.d,UPPER(TRIM(CLEAN(SUBSTITUTE(F2926,CHAR(160),"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27" spans="2:11" hidden="1" x14ac:dyDescent="0.25">
      <c r="B2927" s="20">
        <v>45910</v>
      </c>
      <c r="C2927" s="2" t="s">
        <v>1</v>
      </c>
      <c r="D2927" s="2" t="s">
        <v>2050</v>
      </c>
      <c r="E2927" s="2" t="s">
        <v>189</v>
      </c>
      <c r="F2927" s="2" t="s">
        <v>1638</v>
      </c>
      <c r="G2927" s="5">
        <v>42</v>
      </c>
      <c r="H2927" s="5">
        <v>21.3</v>
      </c>
      <c r="I2927" s="5">
        <v>894.6</v>
      </c>
      <c r="J2927" s="5">
        <v>325874.89000000031</v>
      </c>
      <c r="K2927" s="3" t="str" cm="1">
        <f t="array" ref="K2927">_xlfn.LET(_xlpm.d,UPPER(TRIM(CLEAN(SUBSTITUTE(F2927,CHAR(160),"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28" spans="2:11" hidden="1" x14ac:dyDescent="0.25">
      <c r="B2928" s="20">
        <v>45910</v>
      </c>
      <c r="C2928" s="2" t="s">
        <v>1</v>
      </c>
      <c r="D2928" s="2" t="s">
        <v>2051</v>
      </c>
      <c r="E2928" s="2" t="s">
        <v>1634</v>
      </c>
      <c r="F2928" s="2" t="s">
        <v>1638</v>
      </c>
      <c r="G2928" s="5">
        <v>20</v>
      </c>
      <c r="H2928" s="5">
        <v>20.3</v>
      </c>
      <c r="I2928" s="5">
        <v>406</v>
      </c>
      <c r="J2928" s="5">
        <v>326280.89000000031</v>
      </c>
      <c r="K2928" s="3" t="str" cm="1">
        <f t="array" ref="K2928">_xlfn.LET(_xlpm.d,UPPER(TRIM(CLEAN(SUBSTITUTE(F2928,CHAR(160),"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29" spans="2:11" hidden="1" x14ac:dyDescent="0.25">
      <c r="B2929" s="20">
        <v>45910</v>
      </c>
      <c r="C2929" s="2" t="s">
        <v>1</v>
      </c>
      <c r="D2929" s="2" t="s">
        <v>1096</v>
      </c>
      <c r="E2929" s="2" t="s">
        <v>263</v>
      </c>
      <c r="F2929" s="2" t="s">
        <v>1638</v>
      </c>
      <c r="G2929" s="5">
        <v>40</v>
      </c>
      <c r="H2929" s="5">
        <v>21.3</v>
      </c>
      <c r="I2929" s="5">
        <v>852</v>
      </c>
      <c r="J2929" s="5">
        <v>327132.89000000031</v>
      </c>
      <c r="K2929" s="3" t="str" cm="1">
        <f t="array" ref="K2929">_xlfn.LET(_xlpm.d,UPPER(TRIM(CLEAN(SUBSTITUTE(F2929,CHAR(160),"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30" spans="2:11" hidden="1" x14ac:dyDescent="0.25">
      <c r="B2930" s="20">
        <v>45910</v>
      </c>
      <c r="C2930" s="2" t="s">
        <v>1</v>
      </c>
      <c r="D2930" s="2" t="s">
        <v>1097</v>
      </c>
      <c r="E2930" s="2" t="s">
        <v>78</v>
      </c>
      <c r="F2930" s="2" t="s">
        <v>1638</v>
      </c>
      <c r="G2930" s="5">
        <v>42</v>
      </c>
      <c r="H2930" s="5">
        <v>21.3</v>
      </c>
      <c r="I2930" s="5">
        <v>894.6</v>
      </c>
      <c r="J2930" s="5">
        <v>328027.49000000028</v>
      </c>
      <c r="K2930" s="3" t="str" cm="1">
        <f t="array" ref="K2930">_xlfn.LET(_xlpm.d,UPPER(TRIM(CLEAN(SUBSTITUTE(F2930,CHAR(160),"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31" spans="2:11" hidden="1" x14ac:dyDescent="0.25">
      <c r="B2931" s="20">
        <v>45911</v>
      </c>
      <c r="C2931" s="2" t="s">
        <v>1</v>
      </c>
      <c r="D2931" s="2" t="s">
        <v>2052</v>
      </c>
      <c r="E2931" s="2" t="s">
        <v>248</v>
      </c>
      <c r="F2931" s="2" t="s">
        <v>1638</v>
      </c>
      <c r="G2931" s="5">
        <v>40</v>
      </c>
      <c r="H2931" s="5">
        <v>21.3</v>
      </c>
      <c r="I2931" s="5">
        <v>852</v>
      </c>
      <c r="J2931" s="5">
        <v>328879.49000000028</v>
      </c>
      <c r="K2931" s="3" t="str" cm="1">
        <f t="array" ref="K2931">_xlfn.LET(_xlpm.d,UPPER(TRIM(CLEAN(SUBSTITUTE(F2931,CHAR(160),"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32" spans="2:11" hidden="1" x14ac:dyDescent="0.25">
      <c r="B2932" s="20">
        <v>45911</v>
      </c>
      <c r="C2932" s="2" t="s">
        <v>1</v>
      </c>
      <c r="D2932" s="2" t="s">
        <v>2053</v>
      </c>
      <c r="E2932" s="2" t="s">
        <v>254</v>
      </c>
      <c r="F2932" s="2" t="s">
        <v>1638</v>
      </c>
      <c r="G2932" s="5">
        <v>28</v>
      </c>
      <c r="H2932" s="5">
        <v>21.3</v>
      </c>
      <c r="I2932" s="5">
        <v>596.4</v>
      </c>
      <c r="J2932" s="5">
        <v>329475.89000000031</v>
      </c>
      <c r="K2932" s="3" t="str" cm="1">
        <f t="array" ref="K2932">_xlfn.LET(_xlpm.d,UPPER(TRIM(CLEAN(SUBSTITUTE(F2932,CHAR(160),"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33" spans="2:11" hidden="1" x14ac:dyDescent="0.25">
      <c r="B2933" s="20">
        <v>45911</v>
      </c>
      <c r="C2933" s="2" t="s">
        <v>1</v>
      </c>
      <c r="D2933" s="2" t="s">
        <v>2054</v>
      </c>
      <c r="E2933" s="2" t="s">
        <v>268</v>
      </c>
      <c r="F2933" s="2" t="s">
        <v>1638</v>
      </c>
      <c r="G2933" s="5">
        <v>40</v>
      </c>
      <c r="H2933" s="5">
        <v>21.3</v>
      </c>
      <c r="I2933" s="5">
        <v>852</v>
      </c>
      <c r="J2933" s="5">
        <v>330327.89000000031</v>
      </c>
      <c r="K2933" s="3" t="str" cm="1">
        <f t="array" ref="K2933">_xlfn.LET(_xlpm.d,UPPER(TRIM(CLEAN(SUBSTITUTE(F2933,CHAR(160),"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34" spans="2:11" hidden="1" x14ac:dyDescent="0.25">
      <c r="B2934" s="20">
        <v>45911</v>
      </c>
      <c r="C2934" s="2" t="s">
        <v>1</v>
      </c>
      <c r="D2934" s="2" t="s">
        <v>695</v>
      </c>
      <c r="E2934" s="2" t="s">
        <v>135</v>
      </c>
      <c r="F2934" s="2" t="s">
        <v>1638</v>
      </c>
      <c r="G2934" s="5">
        <v>20</v>
      </c>
      <c r="H2934" s="5">
        <v>21.3</v>
      </c>
      <c r="I2934" s="5">
        <v>426</v>
      </c>
      <c r="J2934" s="5">
        <v>330753.89000000031</v>
      </c>
      <c r="K2934" s="3" t="str" cm="1">
        <f t="array" ref="K2934">_xlfn.LET(_xlpm.d,UPPER(TRIM(CLEAN(SUBSTITUTE(F2934,CHAR(160),"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35" spans="2:11" hidden="1" x14ac:dyDescent="0.25">
      <c r="B2935" s="20">
        <v>45912</v>
      </c>
      <c r="C2935" s="2" t="s">
        <v>1</v>
      </c>
      <c r="D2935" s="2" t="s">
        <v>2055</v>
      </c>
      <c r="E2935" s="2" t="s">
        <v>232</v>
      </c>
      <c r="F2935" s="2" t="s">
        <v>1638</v>
      </c>
      <c r="G2935" s="5">
        <v>36</v>
      </c>
      <c r="H2935" s="5">
        <v>21.3</v>
      </c>
      <c r="I2935" s="5">
        <v>766.8</v>
      </c>
      <c r="J2935" s="5">
        <v>331520.69000000029</v>
      </c>
      <c r="K2935" s="3" t="str" cm="1">
        <f t="array" ref="K2935">_xlfn.LET(_xlpm.d,UPPER(TRIM(CLEAN(SUBSTITUTE(F2935,CHAR(160),"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36" spans="2:11" hidden="1" x14ac:dyDescent="0.25">
      <c r="B2936" s="20">
        <v>45912</v>
      </c>
      <c r="C2936" s="2" t="s">
        <v>1</v>
      </c>
      <c r="D2936" s="2" t="s">
        <v>2056</v>
      </c>
      <c r="E2936" s="2" t="s">
        <v>186</v>
      </c>
      <c r="F2936" s="2" t="s">
        <v>1638</v>
      </c>
      <c r="G2936" s="5">
        <v>42</v>
      </c>
      <c r="H2936" s="5">
        <v>21.3</v>
      </c>
      <c r="I2936" s="5">
        <v>894.6</v>
      </c>
      <c r="J2936" s="5">
        <v>332415.29000000027</v>
      </c>
      <c r="K2936" s="3" t="str" cm="1">
        <f t="array" ref="K2936">_xlfn.LET(_xlpm.d,UPPER(TRIM(CLEAN(SUBSTITUTE(F2936,CHAR(160),"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37" spans="2:11" hidden="1" x14ac:dyDescent="0.25">
      <c r="B2937" s="20">
        <v>45912</v>
      </c>
      <c r="C2937" s="2" t="s">
        <v>1</v>
      </c>
      <c r="D2937" s="2" t="s">
        <v>2057</v>
      </c>
      <c r="E2937" s="2" t="s">
        <v>234</v>
      </c>
      <c r="F2937" s="2" t="s">
        <v>1638</v>
      </c>
      <c r="G2937" s="5">
        <v>42</v>
      </c>
      <c r="H2937" s="5">
        <v>21.3</v>
      </c>
      <c r="I2937" s="5">
        <v>894.6</v>
      </c>
      <c r="J2937" s="5">
        <v>333309.89000000025</v>
      </c>
      <c r="K2937" s="3" t="str" cm="1">
        <f t="array" ref="K2937">_xlfn.LET(_xlpm.d,UPPER(TRIM(CLEAN(SUBSTITUTE(F2937,CHAR(160),"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38" spans="2:11" hidden="1" x14ac:dyDescent="0.25">
      <c r="B2938" s="20">
        <v>45912</v>
      </c>
      <c r="C2938" s="2" t="s">
        <v>1</v>
      </c>
      <c r="D2938" s="2" t="s">
        <v>2058</v>
      </c>
      <c r="E2938" s="2" t="s">
        <v>165</v>
      </c>
      <c r="F2938" s="2" t="s">
        <v>1638</v>
      </c>
      <c r="G2938" s="5">
        <v>20</v>
      </c>
      <c r="H2938" s="5">
        <v>21.3</v>
      </c>
      <c r="I2938" s="5">
        <v>426</v>
      </c>
      <c r="J2938" s="5">
        <v>333735.89000000025</v>
      </c>
      <c r="K2938" s="3" t="str" cm="1">
        <f t="array" ref="K2938">_xlfn.LET(_xlpm.d,UPPER(TRIM(CLEAN(SUBSTITUTE(F2938,CHAR(160),"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39" spans="2:11" hidden="1" x14ac:dyDescent="0.25">
      <c r="B2939" s="20">
        <v>45912</v>
      </c>
      <c r="C2939" s="2" t="s">
        <v>1</v>
      </c>
      <c r="D2939" s="2" t="s">
        <v>2059</v>
      </c>
      <c r="E2939" s="2" t="s">
        <v>43</v>
      </c>
      <c r="F2939" s="2" t="s">
        <v>1638</v>
      </c>
      <c r="G2939" s="5">
        <v>17</v>
      </c>
      <c r="H2939" s="5">
        <v>22.9</v>
      </c>
      <c r="I2939" s="5">
        <v>389.3</v>
      </c>
      <c r="J2939" s="5">
        <v>334125.19000000024</v>
      </c>
      <c r="K2939" s="3" t="str" cm="1">
        <f t="array" ref="K2939">_xlfn.LET(_xlpm.d,UPPER(TRIM(CLEAN(SUBSTITUTE(F2939,CHAR(160),"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40" spans="2:11" hidden="1" x14ac:dyDescent="0.25">
      <c r="B2940" s="20">
        <v>45912</v>
      </c>
      <c r="C2940" s="2" t="s">
        <v>1</v>
      </c>
      <c r="D2940" s="2" t="s">
        <v>2060</v>
      </c>
      <c r="E2940" s="2" t="s">
        <v>807</v>
      </c>
      <c r="F2940" s="2" t="s">
        <v>1638</v>
      </c>
      <c r="G2940" s="5">
        <v>20</v>
      </c>
      <c r="H2940" s="5">
        <v>21.7</v>
      </c>
      <c r="I2940" s="5">
        <v>434</v>
      </c>
      <c r="J2940" s="5">
        <v>334559.19000000024</v>
      </c>
      <c r="K2940" s="3" t="str" cm="1">
        <f t="array" ref="K2940">_xlfn.LET(_xlpm.d,UPPER(TRIM(CLEAN(SUBSTITUTE(F2940,CHAR(160),"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41" spans="2:11" hidden="1" x14ac:dyDescent="0.25">
      <c r="B2941" s="20">
        <v>45912</v>
      </c>
      <c r="C2941" s="2" t="s">
        <v>1</v>
      </c>
      <c r="D2941" s="2" t="s">
        <v>696</v>
      </c>
      <c r="E2941" s="2" t="s">
        <v>224</v>
      </c>
      <c r="F2941" s="2" t="s">
        <v>1638</v>
      </c>
      <c r="G2941" s="5">
        <v>100</v>
      </c>
      <c r="H2941" s="5">
        <v>21.3</v>
      </c>
      <c r="I2941" s="5">
        <v>2130</v>
      </c>
      <c r="J2941" s="5">
        <v>336689.19000000024</v>
      </c>
      <c r="K2941" s="3" t="str" cm="1">
        <f t="array" ref="K2941">_xlfn.LET(_xlpm.d,UPPER(TRIM(CLEAN(SUBSTITUTE(F2941,CHAR(160),"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42" spans="2:11" hidden="1" x14ac:dyDescent="0.25">
      <c r="B2942" s="20">
        <v>45915</v>
      </c>
      <c r="C2942" s="2" t="s">
        <v>1</v>
      </c>
      <c r="D2942" s="2" t="s">
        <v>2061</v>
      </c>
      <c r="E2942" s="2" t="s">
        <v>248</v>
      </c>
      <c r="F2942" s="2" t="s">
        <v>1638</v>
      </c>
      <c r="G2942" s="5">
        <v>28</v>
      </c>
      <c r="H2942" s="5">
        <v>21.3</v>
      </c>
      <c r="I2942" s="5">
        <v>596.4</v>
      </c>
      <c r="J2942" s="5">
        <v>337285.59000000026</v>
      </c>
      <c r="K2942" s="3" t="str" cm="1">
        <f t="array" ref="K2942">_xlfn.LET(_xlpm.d,UPPER(TRIM(CLEAN(SUBSTITUTE(F2942,CHAR(160),"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43" spans="2:11" hidden="1" x14ac:dyDescent="0.25">
      <c r="B2943" s="20">
        <v>45915</v>
      </c>
      <c r="C2943" s="2" t="s">
        <v>1</v>
      </c>
      <c r="D2943" s="2" t="s">
        <v>2062</v>
      </c>
      <c r="E2943" s="2" t="s">
        <v>1924</v>
      </c>
      <c r="F2943" s="2" t="s">
        <v>1638</v>
      </c>
      <c r="G2943" s="5">
        <v>80</v>
      </c>
      <c r="H2943" s="5">
        <v>22.99</v>
      </c>
      <c r="I2943" s="5">
        <v>1839.2</v>
      </c>
      <c r="J2943" s="5">
        <v>339124.79000000027</v>
      </c>
      <c r="K2943" s="3" t="str" cm="1">
        <f t="array" ref="K2943">_xlfn.LET(_xlpm.d,UPPER(TRIM(CLEAN(SUBSTITUTE(F2943,CHAR(160),"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44" spans="2:11" hidden="1" x14ac:dyDescent="0.25">
      <c r="B2944" s="20">
        <v>45916</v>
      </c>
      <c r="C2944" s="2" t="s">
        <v>1</v>
      </c>
      <c r="D2944" s="2" t="s">
        <v>1100</v>
      </c>
      <c r="E2944" s="2" t="s">
        <v>78</v>
      </c>
      <c r="F2944" s="2" t="s">
        <v>1638</v>
      </c>
      <c r="G2944" s="5">
        <v>56</v>
      </c>
      <c r="H2944" s="5">
        <v>21.3</v>
      </c>
      <c r="I2944" s="5">
        <v>1192.8</v>
      </c>
      <c r="J2944" s="5">
        <v>340317.59000000026</v>
      </c>
      <c r="K2944" s="3" t="str" cm="1">
        <f t="array" ref="K2944">_xlfn.LET(_xlpm.d,UPPER(TRIM(CLEAN(SUBSTITUTE(F2944,CHAR(160),"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45" spans="2:11" hidden="1" x14ac:dyDescent="0.25">
      <c r="B2945" s="20">
        <v>45916</v>
      </c>
      <c r="C2945" s="2" t="s">
        <v>1</v>
      </c>
      <c r="D2945" s="2" t="s">
        <v>2063</v>
      </c>
      <c r="E2945" s="2" t="s">
        <v>807</v>
      </c>
      <c r="F2945" s="2" t="s">
        <v>1638</v>
      </c>
      <c r="G2945" s="5">
        <v>25</v>
      </c>
      <c r="H2945" s="5">
        <v>20.5</v>
      </c>
      <c r="I2945" s="5">
        <v>512.5</v>
      </c>
      <c r="J2945" s="5">
        <v>340830.09000000026</v>
      </c>
      <c r="K2945" s="3" t="str" cm="1">
        <f t="array" ref="K2945">_xlfn.LET(_xlpm.d,UPPER(TRIM(CLEAN(SUBSTITUTE(F2945,CHAR(160),"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46" spans="2:11" hidden="1" x14ac:dyDescent="0.25">
      <c r="B2946" s="20">
        <v>45917</v>
      </c>
      <c r="C2946" s="2" t="s">
        <v>1</v>
      </c>
      <c r="D2946" s="2" t="s">
        <v>2064</v>
      </c>
      <c r="E2946" s="2" t="s">
        <v>143</v>
      </c>
      <c r="F2946" s="2" t="s">
        <v>1638</v>
      </c>
      <c r="G2946" s="5">
        <v>40</v>
      </c>
      <c r="H2946" s="5">
        <v>21.3</v>
      </c>
      <c r="I2946" s="5">
        <v>852</v>
      </c>
      <c r="J2946" s="5">
        <v>341682.09000000026</v>
      </c>
      <c r="K2946" s="3" t="str" cm="1">
        <f t="array" ref="K2946">_xlfn.LET(_xlpm.d,UPPER(TRIM(CLEAN(SUBSTITUTE(F2946,CHAR(160),"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47" spans="2:11" hidden="1" x14ac:dyDescent="0.25">
      <c r="B2947" s="20">
        <v>45917</v>
      </c>
      <c r="C2947" s="2" t="s">
        <v>1</v>
      </c>
      <c r="D2947" s="2" t="s">
        <v>2065</v>
      </c>
      <c r="E2947" s="2" t="s">
        <v>189</v>
      </c>
      <c r="F2947" s="2" t="s">
        <v>1638</v>
      </c>
      <c r="G2947" s="5">
        <v>20</v>
      </c>
      <c r="H2947" s="5">
        <v>21.3</v>
      </c>
      <c r="I2947" s="5">
        <v>426</v>
      </c>
      <c r="J2947" s="5">
        <v>342108.09000000026</v>
      </c>
      <c r="K2947" s="3" t="str" cm="1">
        <f t="array" ref="K2947">_xlfn.LET(_xlpm.d,UPPER(TRIM(CLEAN(SUBSTITUTE(F2947,CHAR(160),"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48" spans="2:11" hidden="1" x14ac:dyDescent="0.25">
      <c r="B2948" s="20">
        <v>45917</v>
      </c>
      <c r="C2948" s="2" t="s">
        <v>1</v>
      </c>
      <c r="D2948" s="2" t="s">
        <v>1340</v>
      </c>
      <c r="E2948" s="2" t="s">
        <v>286</v>
      </c>
      <c r="F2948" s="2" t="s">
        <v>1638</v>
      </c>
      <c r="G2948" s="5">
        <v>10</v>
      </c>
      <c r="H2948" s="5">
        <v>21.3</v>
      </c>
      <c r="I2948" s="5">
        <v>213</v>
      </c>
      <c r="J2948" s="5">
        <v>342321.09000000026</v>
      </c>
      <c r="K2948" s="3" t="str" cm="1">
        <f t="array" ref="K2948">_xlfn.LET(_xlpm.d,UPPER(TRIM(CLEAN(SUBSTITUTE(F2948,CHAR(160),"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49" spans="2:11" hidden="1" x14ac:dyDescent="0.25">
      <c r="B2949" s="20">
        <v>45918</v>
      </c>
      <c r="C2949" s="2" t="s">
        <v>1</v>
      </c>
      <c r="D2949" s="2" t="s">
        <v>2066</v>
      </c>
      <c r="E2949" s="2" t="s">
        <v>268</v>
      </c>
      <c r="F2949" s="2" t="s">
        <v>1638</v>
      </c>
      <c r="G2949" s="5">
        <v>52</v>
      </c>
      <c r="H2949" s="5">
        <v>21.3</v>
      </c>
      <c r="I2949" s="5">
        <v>1107.5999999999999</v>
      </c>
      <c r="J2949" s="5">
        <v>343428.69000000024</v>
      </c>
      <c r="K2949" s="3" t="str" cm="1">
        <f t="array" ref="K2949">_xlfn.LET(_xlpm.d,UPPER(TRIM(CLEAN(SUBSTITUTE(F2949,CHAR(160),"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50" spans="2:11" hidden="1" x14ac:dyDescent="0.25">
      <c r="B2950" s="20">
        <v>45918</v>
      </c>
      <c r="C2950" s="2" t="s">
        <v>1</v>
      </c>
      <c r="D2950" s="2" t="s">
        <v>2067</v>
      </c>
      <c r="E2950" s="2" t="s">
        <v>248</v>
      </c>
      <c r="F2950" s="2" t="s">
        <v>1638</v>
      </c>
      <c r="G2950" s="5">
        <v>20</v>
      </c>
      <c r="H2950" s="5">
        <v>21.3</v>
      </c>
      <c r="I2950" s="5">
        <v>426</v>
      </c>
      <c r="J2950" s="5">
        <v>343854.69000000024</v>
      </c>
      <c r="K2950" s="3" t="str" cm="1">
        <f t="array" ref="K2950">_xlfn.LET(_xlpm.d,UPPER(TRIM(CLEAN(SUBSTITUTE(F2950,CHAR(160),"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51" spans="2:11" hidden="1" x14ac:dyDescent="0.25">
      <c r="B2951" s="20">
        <v>45918</v>
      </c>
      <c r="C2951" s="2" t="s">
        <v>1</v>
      </c>
      <c r="D2951" s="2" t="s">
        <v>2068</v>
      </c>
      <c r="E2951" s="2" t="s">
        <v>16</v>
      </c>
      <c r="F2951" s="2" t="s">
        <v>1638</v>
      </c>
      <c r="G2951" s="5">
        <v>30</v>
      </c>
      <c r="H2951" s="5">
        <v>22.99</v>
      </c>
      <c r="I2951" s="5">
        <v>689.7</v>
      </c>
      <c r="J2951" s="5">
        <v>344544.39000000025</v>
      </c>
      <c r="K2951" s="3" t="str" cm="1">
        <f t="array" ref="K2951">_xlfn.LET(_xlpm.d,UPPER(TRIM(CLEAN(SUBSTITUTE(F2951,CHAR(160),"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52" spans="2:11" hidden="1" x14ac:dyDescent="0.25">
      <c r="B2952" s="20">
        <v>45919</v>
      </c>
      <c r="C2952" s="2" t="s">
        <v>1</v>
      </c>
      <c r="D2952" s="2" t="s">
        <v>2069</v>
      </c>
      <c r="E2952" s="2" t="s">
        <v>195</v>
      </c>
      <c r="F2952" s="2" t="s">
        <v>1638</v>
      </c>
      <c r="G2952" s="5">
        <v>16</v>
      </c>
      <c r="H2952" s="5">
        <v>21.3</v>
      </c>
      <c r="I2952" s="5">
        <v>340.8</v>
      </c>
      <c r="J2952" s="5">
        <v>344885.19000000024</v>
      </c>
      <c r="K2952" s="3" t="str" cm="1">
        <f t="array" ref="K2952">_xlfn.LET(_xlpm.d,UPPER(TRIM(CLEAN(SUBSTITUTE(F2952,CHAR(160),"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53" spans="2:11" hidden="1" x14ac:dyDescent="0.25">
      <c r="B2953" s="20">
        <v>45919</v>
      </c>
      <c r="C2953" s="2" t="s">
        <v>1</v>
      </c>
      <c r="D2953" s="2" t="s">
        <v>2070</v>
      </c>
      <c r="E2953" s="2" t="s">
        <v>232</v>
      </c>
      <c r="F2953" s="2" t="s">
        <v>1638</v>
      </c>
      <c r="G2953" s="5">
        <v>28</v>
      </c>
      <c r="H2953" s="5">
        <v>21.3</v>
      </c>
      <c r="I2953" s="5">
        <v>596.4</v>
      </c>
      <c r="J2953" s="5">
        <v>345481.59000000026</v>
      </c>
      <c r="K2953" s="3" t="str" cm="1">
        <f t="array" ref="K2953">_xlfn.LET(_xlpm.d,UPPER(TRIM(CLEAN(SUBSTITUTE(F2953,CHAR(160),"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54" spans="2:11" hidden="1" x14ac:dyDescent="0.25">
      <c r="B2954" s="20">
        <v>45919</v>
      </c>
      <c r="C2954" s="2" t="s">
        <v>1</v>
      </c>
      <c r="D2954" s="2" t="s">
        <v>2071</v>
      </c>
      <c r="E2954" s="2" t="s">
        <v>243</v>
      </c>
      <c r="F2954" s="2" t="s">
        <v>1638</v>
      </c>
      <c r="G2954" s="5">
        <v>10</v>
      </c>
      <c r="H2954" s="5">
        <v>21.3</v>
      </c>
      <c r="I2954" s="5">
        <v>213</v>
      </c>
      <c r="J2954" s="5">
        <v>345694.59000000026</v>
      </c>
      <c r="K2954" s="3" t="str" cm="1">
        <f t="array" ref="K2954">_xlfn.LET(_xlpm.d,UPPER(TRIM(CLEAN(SUBSTITUTE(F2954,CHAR(160),"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55" spans="2:11" hidden="1" x14ac:dyDescent="0.25">
      <c r="B2955" s="20">
        <v>45919</v>
      </c>
      <c r="C2955" s="2" t="s">
        <v>1</v>
      </c>
      <c r="D2955" s="2" t="s">
        <v>2072</v>
      </c>
      <c r="E2955" s="2" t="s">
        <v>279</v>
      </c>
      <c r="F2955" s="2" t="s">
        <v>1638</v>
      </c>
      <c r="G2955" s="5">
        <v>10</v>
      </c>
      <c r="H2955" s="5">
        <v>21.3</v>
      </c>
      <c r="I2955" s="5">
        <v>213</v>
      </c>
      <c r="J2955" s="5">
        <v>345907.59000000026</v>
      </c>
      <c r="K2955" s="3" t="str" cm="1">
        <f t="array" ref="K2955">_xlfn.LET(_xlpm.d,UPPER(TRIM(CLEAN(SUBSTITUTE(F2955,CHAR(160),"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56" spans="2:11" hidden="1" x14ac:dyDescent="0.25">
      <c r="B2956" s="20">
        <v>45922</v>
      </c>
      <c r="C2956" s="2" t="s">
        <v>1</v>
      </c>
      <c r="D2956" s="2" t="s">
        <v>2073</v>
      </c>
      <c r="E2956" s="2" t="s">
        <v>254</v>
      </c>
      <c r="F2956" s="2" t="s">
        <v>1638</v>
      </c>
      <c r="G2956" s="5">
        <v>40</v>
      </c>
      <c r="H2956" s="5">
        <v>21.3</v>
      </c>
      <c r="I2956" s="5">
        <v>852</v>
      </c>
      <c r="J2956" s="5">
        <v>346759.59000000026</v>
      </c>
      <c r="K2956" s="3" t="str" cm="1">
        <f t="array" ref="K2956">_xlfn.LET(_xlpm.d,UPPER(TRIM(CLEAN(SUBSTITUTE(F2956,CHAR(160),"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57" spans="2:11" hidden="1" x14ac:dyDescent="0.25">
      <c r="B2957" s="20">
        <v>45923</v>
      </c>
      <c r="C2957" s="2" t="s">
        <v>1</v>
      </c>
      <c r="D2957" s="2" t="s">
        <v>2074</v>
      </c>
      <c r="E2957" s="2" t="s">
        <v>232</v>
      </c>
      <c r="F2957" s="2" t="s">
        <v>1638</v>
      </c>
      <c r="G2957" s="5">
        <v>30</v>
      </c>
      <c r="H2957" s="5">
        <v>21.3</v>
      </c>
      <c r="I2957" s="5">
        <v>639</v>
      </c>
      <c r="J2957" s="5">
        <v>347398.59000000026</v>
      </c>
      <c r="K2957" s="3" t="str" cm="1">
        <f t="array" ref="K2957">_xlfn.LET(_xlpm.d,UPPER(TRIM(CLEAN(SUBSTITUTE(F2957,CHAR(160),"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58" spans="2:11" hidden="1" x14ac:dyDescent="0.25">
      <c r="B2958" s="20">
        <v>45923</v>
      </c>
      <c r="C2958" s="2" t="s">
        <v>1</v>
      </c>
      <c r="D2958" s="2" t="s">
        <v>2075</v>
      </c>
      <c r="E2958" s="2" t="s">
        <v>186</v>
      </c>
      <c r="F2958" s="2" t="s">
        <v>1638</v>
      </c>
      <c r="G2958" s="5">
        <v>20</v>
      </c>
      <c r="H2958" s="5">
        <v>21.3</v>
      </c>
      <c r="I2958" s="5">
        <v>426</v>
      </c>
      <c r="J2958" s="5">
        <v>347824.59000000026</v>
      </c>
      <c r="K2958" s="3" t="str" cm="1">
        <f t="array" ref="K2958">_xlfn.LET(_xlpm.d,UPPER(TRIM(CLEAN(SUBSTITUTE(F2958,CHAR(160),"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59" spans="2:11" hidden="1" x14ac:dyDescent="0.25">
      <c r="B2959" s="20">
        <v>45923</v>
      </c>
      <c r="C2959" s="2" t="s">
        <v>1</v>
      </c>
      <c r="D2959" s="2" t="s">
        <v>2076</v>
      </c>
      <c r="E2959" s="2" t="s">
        <v>214</v>
      </c>
      <c r="F2959" s="2" t="s">
        <v>1638</v>
      </c>
      <c r="G2959" s="5">
        <v>30</v>
      </c>
      <c r="H2959" s="5">
        <v>21.3</v>
      </c>
      <c r="I2959" s="5">
        <v>639</v>
      </c>
      <c r="J2959" s="5">
        <v>348463.59000000026</v>
      </c>
      <c r="K2959" s="3" t="str" cm="1">
        <f t="array" ref="K2959">_xlfn.LET(_xlpm.d,UPPER(TRIM(CLEAN(SUBSTITUTE(F2959,CHAR(160),"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60" spans="2:11" hidden="1" x14ac:dyDescent="0.25">
      <c r="B2960" s="20">
        <v>45923</v>
      </c>
      <c r="C2960" s="2" t="s">
        <v>1</v>
      </c>
      <c r="D2960" s="2" t="s">
        <v>2077</v>
      </c>
      <c r="E2960" s="2" t="s">
        <v>165</v>
      </c>
      <c r="F2960" s="2" t="s">
        <v>1638</v>
      </c>
      <c r="G2960" s="5">
        <v>10</v>
      </c>
      <c r="H2960" s="5">
        <v>21.3</v>
      </c>
      <c r="I2960" s="5">
        <v>213</v>
      </c>
      <c r="J2960" s="5">
        <v>348676.59000000026</v>
      </c>
      <c r="K2960" s="3" t="str" cm="1">
        <f t="array" ref="K2960">_xlfn.LET(_xlpm.d,UPPER(TRIM(CLEAN(SUBSTITUTE(F2960,CHAR(160),"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61" spans="2:11" hidden="1" x14ac:dyDescent="0.25">
      <c r="B2961" s="20">
        <v>45923</v>
      </c>
      <c r="C2961" s="2" t="s">
        <v>1</v>
      </c>
      <c r="D2961" s="2" t="s">
        <v>2078</v>
      </c>
      <c r="E2961" s="2" t="s">
        <v>78</v>
      </c>
      <c r="F2961" s="2" t="s">
        <v>1638</v>
      </c>
      <c r="G2961" s="5">
        <v>40</v>
      </c>
      <c r="H2961" s="5">
        <v>21.3</v>
      </c>
      <c r="I2961" s="5">
        <v>852</v>
      </c>
      <c r="J2961" s="5">
        <v>349528.59000000026</v>
      </c>
      <c r="K2961" s="3" t="str" cm="1">
        <f t="array" ref="K2961">_xlfn.LET(_xlpm.d,UPPER(TRIM(CLEAN(SUBSTITUTE(F2961,CHAR(160),"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62" spans="2:11" hidden="1" x14ac:dyDescent="0.25">
      <c r="B2962" s="20">
        <v>45923</v>
      </c>
      <c r="C2962" s="2" t="s">
        <v>1</v>
      </c>
      <c r="D2962" s="2" t="s">
        <v>2079</v>
      </c>
      <c r="E2962" s="2" t="s">
        <v>61</v>
      </c>
      <c r="F2962" s="2" t="s">
        <v>1638</v>
      </c>
      <c r="G2962" s="5">
        <v>50</v>
      </c>
      <c r="H2962" s="5">
        <v>22.99</v>
      </c>
      <c r="I2962" s="5">
        <v>1149.5</v>
      </c>
      <c r="J2962" s="5">
        <v>350678.09000000026</v>
      </c>
      <c r="K2962" s="3" t="str" cm="1">
        <f t="array" ref="K2962">_xlfn.LET(_xlpm.d,UPPER(TRIM(CLEAN(SUBSTITUTE(F2962,CHAR(160),"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63" spans="2:11" hidden="1" x14ac:dyDescent="0.25">
      <c r="B2963" s="20">
        <v>45923</v>
      </c>
      <c r="C2963" s="2" t="s">
        <v>1</v>
      </c>
      <c r="D2963" s="2" t="s">
        <v>2080</v>
      </c>
      <c r="E2963" s="2" t="s">
        <v>263</v>
      </c>
      <c r="F2963" s="2" t="s">
        <v>1638</v>
      </c>
      <c r="G2963" s="5">
        <v>50</v>
      </c>
      <c r="H2963" s="5">
        <v>21.3</v>
      </c>
      <c r="I2963" s="5">
        <v>1065</v>
      </c>
      <c r="J2963" s="5">
        <v>351743.09000000026</v>
      </c>
      <c r="K2963" s="3" t="str" cm="1">
        <f t="array" ref="K2963">_xlfn.LET(_xlpm.d,UPPER(TRIM(CLEAN(SUBSTITUTE(F2963,CHAR(160),"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64" spans="2:11" hidden="1" x14ac:dyDescent="0.25">
      <c r="B2964" s="20">
        <v>45924</v>
      </c>
      <c r="C2964" s="2" t="s">
        <v>1</v>
      </c>
      <c r="D2964" s="2" t="s">
        <v>2081</v>
      </c>
      <c r="E2964" s="2" t="s">
        <v>189</v>
      </c>
      <c r="F2964" s="2" t="s">
        <v>1638</v>
      </c>
      <c r="G2964" s="5">
        <v>15</v>
      </c>
      <c r="H2964" s="5">
        <v>21.3</v>
      </c>
      <c r="I2964" s="5">
        <v>319.5</v>
      </c>
      <c r="J2964" s="5">
        <v>352062.59000000026</v>
      </c>
      <c r="K2964" s="3" t="str" cm="1">
        <f t="array" ref="K2964">_xlfn.LET(_xlpm.d,UPPER(TRIM(CLEAN(SUBSTITUTE(F2964,CHAR(160),"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65" spans="2:11" hidden="1" x14ac:dyDescent="0.25">
      <c r="B2965" s="20">
        <v>45924</v>
      </c>
      <c r="C2965" s="2" t="s">
        <v>1</v>
      </c>
      <c r="D2965" s="2" t="s">
        <v>2082</v>
      </c>
      <c r="E2965" s="2" t="s">
        <v>282</v>
      </c>
      <c r="F2965" s="2" t="s">
        <v>1638</v>
      </c>
      <c r="G2965" s="5">
        <v>10</v>
      </c>
      <c r="H2965" s="5">
        <v>21.3</v>
      </c>
      <c r="I2965" s="5">
        <v>213</v>
      </c>
      <c r="J2965" s="5">
        <v>352275.59000000026</v>
      </c>
      <c r="K2965" s="3" t="str" cm="1">
        <f t="array" ref="K2965">_xlfn.LET(_xlpm.d,UPPER(TRIM(CLEAN(SUBSTITUTE(F2965,CHAR(160),"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66" spans="2:11" hidden="1" x14ac:dyDescent="0.25">
      <c r="B2966" s="20">
        <v>45925</v>
      </c>
      <c r="C2966" s="2" t="s">
        <v>1</v>
      </c>
      <c r="D2966" s="2" t="s">
        <v>2083</v>
      </c>
      <c r="E2966" s="2" t="s">
        <v>143</v>
      </c>
      <c r="F2966" s="2" t="s">
        <v>1638</v>
      </c>
      <c r="G2966" s="5">
        <v>20</v>
      </c>
      <c r="H2966" s="5">
        <v>21.3</v>
      </c>
      <c r="I2966" s="5">
        <v>426</v>
      </c>
      <c r="J2966" s="5">
        <v>352701.59000000026</v>
      </c>
      <c r="K2966" s="3" t="str" cm="1">
        <f t="array" ref="K2966">_xlfn.LET(_xlpm.d,UPPER(TRIM(CLEAN(SUBSTITUTE(F2966,CHAR(160),"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67" spans="2:11" hidden="1" x14ac:dyDescent="0.25">
      <c r="B2967" s="20">
        <v>45926</v>
      </c>
      <c r="C2967" s="2" t="s">
        <v>1</v>
      </c>
      <c r="D2967" s="2" t="s">
        <v>2084</v>
      </c>
      <c r="E2967" s="2" t="s">
        <v>195</v>
      </c>
      <c r="F2967" s="2" t="s">
        <v>1638</v>
      </c>
      <c r="G2967" s="5">
        <v>40</v>
      </c>
      <c r="H2967" s="5">
        <v>21.3</v>
      </c>
      <c r="I2967" s="5">
        <v>852</v>
      </c>
      <c r="J2967" s="5">
        <v>353553.59000000026</v>
      </c>
      <c r="K2967" s="3" t="str" cm="1">
        <f t="array" ref="K2967">_xlfn.LET(_xlpm.d,UPPER(TRIM(CLEAN(SUBSTITUTE(F2967,CHAR(160),"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68" spans="2:11" hidden="1" x14ac:dyDescent="0.25">
      <c r="B2968" s="20">
        <v>45926</v>
      </c>
      <c r="C2968" s="2" t="s">
        <v>1</v>
      </c>
      <c r="D2968" s="2" t="s">
        <v>2085</v>
      </c>
      <c r="E2968" s="2" t="s">
        <v>248</v>
      </c>
      <c r="F2968" s="2" t="s">
        <v>1638</v>
      </c>
      <c r="G2968" s="5">
        <v>20</v>
      </c>
      <c r="H2968" s="5">
        <v>21.3</v>
      </c>
      <c r="I2968" s="5">
        <v>426</v>
      </c>
      <c r="J2968" s="5">
        <v>353979.59000000026</v>
      </c>
      <c r="K2968" s="3" t="str" cm="1">
        <f t="array" ref="K2968">_xlfn.LET(_xlpm.d,UPPER(TRIM(CLEAN(SUBSTITUTE(F2968,CHAR(160),"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69" spans="2:11" hidden="1" x14ac:dyDescent="0.25">
      <c r="B2969" s="20">
        <v>45926</v>
      </c>
      <c r="C2969" s="2" t="s">
        <v>1</v>
      </c>
      <c r="D2969" s="2" t="s">
        <v>2086</v>
      </c>
      <c r="E2969" s="2" t="s">
        <v>254</v>
      </c>
      <c r="F2969" s="2" t="s">
        <v>1638</v>
      </c>
      <c r="G2969" s="5">
        <v>28</v>
      </c>
      <c r="H2969" s="5">
        <v>21.3</v>
      </c>
      <c r="I2969" s="5">
        <v>596.4</v>
      </c>
      <c r="J2969" s="5">
        <v>354575.99000000028</v>
      </c>
      <c r="K2969" s="3" t="str" cm="1">
        <f t="array" ref="K2969">_xlfn.LET(_xlpm.d,UPPER(TRIM(CLEAN(SUBSTITUTE(F2969,CHAR(160),"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70" spans="2:11" hidden="1" x14ac:dyDescent="0.25">
      <c r="B2970" s="20">
        <v>45926</v>
      </c>
      <c r="C2970" s="2" t="s">
        <v>1</v>
      </c>
      <c r="D2970" s="2" t="s">
        <v>2087</v>
      </c>
      <c r="E2970" s="2" t="s">
        <v>243</v>
      </c>
      <c r="F2970" s="2" t="s">
        <v>1638</v>
      </c>
      <c r="G2970" s="5">
        <v>40</v>
      </c>
      <c r="H2970" s="5">
        <v>21.3</v>
      </c>
      <c r="I2970" s="5">
        <v>852</v>
      </c>
      <c r="J2970" s="5">
        <v>355427.99000000028</v>
      </c>
      <c r="K2970" s="3" t="str" cm="1">
        <f t="array" ref="K2970">_xlfn.LET(_xlpm.d,UPPER(TRIM(CLEAN(SUBSTITUTE(F2970,CHAR(160),"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71" spans="2:11" hidden="1" x14ac:dyDescent="0.25">
      <c r="B2971" s="20">
        <v>45926</v>
      </c>
      <c r="C2971" s="2" t="s">
        <v>1</v>
      </c>
      <c r="D2971" s="2" t="s">
        <v>2088</v>
      </c>
      <c r="E2971" s="2" t="s">
        <v>78</v>
      </c>
      <c r="F2971" s="2" t="s">
        <v>1638</v>
      </c>
      <c r="G2971" s="5">
        <v>14</v>
      </c>
      <c r="H2971" s="5">
        <v>21.3</v>
      </c>
      <c r="I2971" s="5">
        <v>298.2</v>
      </c>
      <c r="J2971" s="5">
        <v>355726.19000000029</v>
      </c>
      <c r="K2971" s="3" t="str" cm="1">
        <f t="array" ref="K2971">_xlfn.LET(_xlpm.d,UPPER(TRIM(CLEAN(SUBSTITUTE(F2971,CHAR(160),"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72" spans="2:11" hidden="1" x14ac:dyDescent="0.25">
      <c r="B2972" s="20">
        <v>45926</v>
      </c>
      <c r="C2972" s="2" t="s">
        <v>1</v>
      </c>
      <c r="D2972" s="2" t="s">
        <v>2089</v>
      </c>
      <c r="E2972" s="2" t="s">
        <v>268</v>
      </c>
      <c r="F2972" s="2" t="s">
        <v>1638</v>
      </c>
      <c r="G2972" s="5">
        <v>14</v>
      </c>
      <c r="H2972" s="5">
        <v>21.3</v>
      </c>
      <c r="I2972" s="5">
        <v>298.2</v>
      </c>
      <c r="J2972" s="5">
        <v>356024.39000000031</v>
      </c>
      <c r="K2972" s="3" t="str" cm="1">
        <f t="array" ref="K2972">_xlfn.LET(_xlpm.d,UPPER(TRIM(CLEAN(SUBSTITUTE(F2972,CHAR(160),"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73" spans="2:11" hidden="1" x14ac:dyDescent="0.25">
      <c r="B2973" s="20">
        <v>45926</v>
      </c>
      <c r="C2973" s="2" t="s">
        <v>1</v>
      </c>
      <c r="D2973" s="2" t="s">
        <v>2090</v>
      </c>
      <c r="E2973" s="2" t="s">
        <v>1634</v>
      </c>
      <c r="F2973" s="2" t="s">
        <v>1638</v>
      </c>
      <c r="G2973" s="5">
        <v>30</v>
      </c>
      <c r="H2973" s="5">
        <v>20.3</v>
      </c>
      <c r="I2973" s="5">
        <v>609</v>
      </c>
      <c r="J2973" s="5">
        <v>356633.39000000031</v>
      </c>
      <c r="K2973" s="3" t="str" cm="1">
        <f t="array" ref="K2973">_xlfn.LET(_xlpm.d,UPPER(TRIM(CLEAN(SUBSTITUTE(F2973,CHAR(160),"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74" spans="2:11" hidden="1" x14ac:dyDescent="0.25">
      <c r="B2974" s="20">
        <v>45926</v>
      </c>
      <c r="C2974" s="2" t="s">
        <v>1</v>
      </c>
      <c r="D2974" s="2" t="s">
        <v>1127</v>
      </c>
      <c r="E2974" s="2" t="s">
        <v>43</v>
      </c>
      <c r="F2974" s="2" t="s">
        <v>1638</v>
      </c>
      <c r="G2974" s="5">
        <v>10</v>
      </c>
      <c r="H2974" s="5">
        <v>22.9</v>
      </c>
      <c r="I2974" s="5">
        <v>229</v>
      </c>
      <c r="J2974" s="5">
        <v>356862.39000000031</v>
      </c>
      <c r="K2974" s="3" t="str" cm="1">
        <f t="array" ref="K2974">_xlfn.LET(_xlpm.d,UPPER(TRIM(CLEAN(SUBSTITUTE(F2974,CHAR(160),"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75" spans="2:11" hidden="1" x14ac:dyDescent="0.25">
      <c r="B2975" s="20">
        <v>45926</v>
      </c>
      <c r="C2975" s="2" t="s">
        <v>1</v>
      </c>
      <c r="D2975" s="2" t="s">
        <v>2091</v>
      </c>
      <c r="E2975" s="2" t="s">
        <v>807</v>
      </c>
      <c r="F2975" s="2" t="s">
        <v>1638</v>
      </c>
      <c r="G2975" s="5">
        <v>55</v>
      </c>
      <c r="H2975" s="5">
        <v>22.99</v>
      </c>
      <c r="I2975" s="5">
        <v>1264.45</v>
      </c>
      <c r="J2975" s="5">
        <v>358126.84000000032</v>
      </c>
      <c r="K2975" s="3" t="str" cm="1">
        <f t="array" ref="K2975">_xlfn.LET(_xlpm.d,UPPER(TRIM(CLEAN(SUBSTITUTE(F2975,CHAR(160),"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76" spans="2:11" hidden="1" x14ac:dyDescent="0.25">
      <c r="B2976" s="20">
        <v>45926</v>
      </c>
      <c r="C2976" s="2" t="s">
        <v>1</v>
      </c>
      <c r="D2976" s="2" t="s">
        <v>2092</v>
      </c>
      <c r="E2976" s="2" t="s">
        <v>197</v>
      </c>
      <c r="F2976" s="2" t="s">
        <v>1638</v>
      </c>
      <c r="G2976" s="5">
        <v>78</v>
      </c>
      <c r="H2976" s="5">
        <v>21.3</v>
      </c>
      <c r="I2976" s="5">
        <v>1661.4</v>
      </c>
      <c r="J2976" s="5">
        <v>359788.24000000034</v>
      </c>
      <c r="K2976" s="3" t="str" cm="1">
        <f t="array" ref="K2976">_xlfn.LET(_xlpm.d,UPPER(TRIM(CLEAN(SUBSTITUTE(F2976,CHAR(160),"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77" spans="2:11" hidden="1" x14ac:dyDescent="0.25">
      <c r="B2977" s="20">
        <v>45930</v>
      </c>
      <c r="C2977" s="2" t="s">
        <v>1</v>
      </c>
      <c r="D2977" s="2" t="s">
        <v>2093</v>
      </c>
      <c r="E2977" s="2" t="s">
        <v>78</v>
      </c>
      <c r="F2977" s="2" t="s">
        <v>1638</v>
      </c>
      <c r="G2977" s="5">
        <v>40</v>
      </c>
      <c r="H2977" s="5">
        <v>21.3</v>
      </c>
      <c r="I2977" s="5">
        <v>852</v>
      </c>
      <c r="J2977" s="5">
        <v>360640.24000000034</v>
      </c>
      <c r="K2977" s="3" t="str" cm="1">
        <f t="array" ref="K2977">_xlfn.LET(_xlpm.d,UPPER(TRIM(CLEAN(SUBSTITUTE(F2977,CHAR(160),"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78" spans="2:11" hidden="1" x14ac:dyDescent="0.25">
      <c r="B2978" s="20">
        <v>45930</v>
      </c>
      <c r="C2978" s="2" t="s">
        <v>1</v>
      </c>
      <c r="D2978" s="2" t="s">
        <v>2094</v>
      </c>
      <c r="E2978" s="2" t="s">
        <v>232</v>
      </c>
      <c r="F2978" s="2" t="s">
        <v>1638</v>
      </c>
      <c r="G2978" s="5">
        <v>28</v>
      </c>
      <c r="H2978" s="5">
        <v>21.3</v>
      </c>
      <c r="I2978" s="5">
        <v>596.4</v>
      </c>
      <c r="J2978" s="5">
        <v>361236.64000000036</v>
      </c>
      <c r="K2978" s="3" t="str" cm="1">
        <f t="array" ref="K2978">_xlfn.LET(_xlpm.d,UPPER(TRIM(CLEAN(SUBSTITUTE(F2978,CHAR(160),"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79" spans="2:11" hidden="1" x14ac:dyDescent="0.25">
      <c r="B2979" s="20">
        <v>45930</v>
      </c>
      <c r="C2979" s="2" t="s">
        <v>1</v>
      </c>
      <c r="D2979" s="2" t="s">
        <v>2095</v>
      </c>
      <c r="E2979" s="2" t="s">
        <v>234</v>
      </c>
      <c r="F2979" s="2" t="s">
        <v>1638</v>
      </c>
      <c r="G2979" s="5">
        <v>50</v>
      </c>
      <c r="H2979" s="5">
        <v>21.3</v>
      </c>
      <c r="I2979" s="5">
        <v>1065</v>
      </c>
      <c r="J2979" s="5">
        <v>362301.64000000036</v>
      </c>
      <c r="K2979" s="3" t="str" cm="1">
        <f t="array" ref="K2979">_xlfn.LET(_xlpm.d,UPPER(TRIM(CLEAN(SUBSTITUTE(F2979,CHAR(160),"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80" spans="2:11" hidden="1" x14ac:dyDescent="0.25">
      <c r="B2980" s="20">
        <v>45930</v>
      </c>
      <c r="C2980" s="2" t="s">
        <v>1</v>
      </c>
      <c r="D2980" s="2" t="s">
        <v>2096</v>
      </c>
      <c r="E2980" s="2" t="s">
        <v>165</v>
      </c>
      <c r="F2980" s="2" t="s">
        <v>1638</v>
      </c>
      <c r="G2980" s="5">
        <v>20</v>
      </c>
      <c r="H2980" s="5">
        <v>21.3</v>
      </c>
      <c r="I2980" s="5">
        <v>426</v>
      </c>
      <c r="J2980" s="5">
        <v>362727.64000000036</v>
      </c>
      <c r="K2980" s="3" t="str" cm="1">
        <f t="array" ref="K2980">_xlfn.LET(_xlpm.d,UPPER(TRIM(CLEAN(SUBSTITUTE(F2980,CHAR(160),"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81" spans="2:11" hidden="1" x14ac:dyDescent="0.25">
      <c r="B2981" s="20">
        <v>45930</v>
      </c>
      <c r="C2981" s="2" t="s">
        <v>1</v>
      </c>
      <c r="D2981" s="2" t="s">
        <v>2097</v>
      </c>
      <c r="E2981" s="2" t="s">
        <v>311</v>
      </c>
      <c r="F2981" s="2" t="s">
        <v>1638</v>
      </c>
      <c r="G2981" s="5">
        <v>75</v>
      </c>
      <c r="H2981" s="5">
        <v>21.3</v>
      </c>
      <c r="I2981" s="5">
        <v>1597.5</v>
      </c>
      <c r="J2981" s="5">
        <v>364325.14000000036</v>
      </c>
      <c r="K2981" s="3" t="str" cm="1">
        <f t="array" ref="K2981">_xlfn.LET(_xlpm.d,UPPER(TRIM(CLEAN(SUBSTITUTE(F2981,CHAR(160),"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82" spans="2:11" hidden="1" x14ac:dyDescent="0.25">
      <c r="B2982" s="20">
        <v>45931</v>
      </c>
      <c r="C2982" s="2" t="s">
        <v>1</v>
      </c>
      <c r="D2982" s="2" t="s">
        <v>2098</v>
      </c>
      <c r="E2982" s="2" t="s">
        <v>189</v>
      </c>
      <c r="F2982" s="2" t="s">
        <v>1638</v>
      </c>
      <c r="G2982" s="5">
        <v>28</v>
      </c>
      <c r="H2982" s="5">
        <v>21.3</v>
      </c>
      <c r="I2982" s="5">
        <v>596.4</v>
      </c>
      <c r="J2982" s="5">
        <v>364921.54000000039</v>
      </c>
      <c r="K2982" s="3" t="str" cm="1">
        <f t="array" ref="K2982">_xlfn.LET(_xlpm.d,UPPER(TRIM(CLEAN(SUBSTITUTE(F2982,CHAR(160),"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83" spans="2:11" hidden="1" x14ac:dyDescent="0.25">
      <c r="B2983" s="20">
        <v>45931</v>
      </c>
      <c r="C2983" s="2" t="s">
        <v>1</v>
      </c>
      <c r="D2983" s="2" t="s">
        <v>2099</v>
      </c>
      <c r="E2983" s="2" t="s">
        <v>61</v>
      </c>
      <c r="F2983" s="2" t="s">
        <v>1638</v>
      </c>
      <c r="G2983" s="5">
        <v>20</v>
      </c>
      <c r="H2983" s="5">
        <v>22.99</v>
      </c>
      <c r="I2983" s="5">
        <v>459.8</v>
      </c>
      <c r="J2983" s="5">
        <v>365381.34000000037</v>
      </c>
      <c r="K2983" s="3" t="str" cm="1">
        <f t="array" ref="K2983">_xlfn.LET(_xlpm.d,UPPER(TRIM(CLEAN(SUBSTITUTE(F2983,CHAR(160),"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84" spans="2:11" hidden="1" x14ac:dyDescent="0.25">
      <c r="B2984" s="20">
        <v>45932</v>
      </c>
      <c r="C2984" s="2" t="s">
        <v>1</v>
      </c>
      <c r="D2984" s="2" t="s">
        <v>2100</v>
      </c>
      <c r="E2984" s="2" t="s">
        <v>1952</v>
      </c>
      <c r="F2984" s="2" t="s">
        <v>2101</v>
      </c>
      <c r="G2984" s="5">
        <v>50</v>
      </c>
      <c r="H2984" s="5">
        <v>22.99</v>
      </c>
      <c r="I2984" s="5">
        <v>1149.5</v>
      </c>
      <c r="J2984" s="5">
        <v>366530.84000000037</v>
      </c>
      <c r="K2984" s="3" t="str" cm="1">
        <f t="array" ref="K2984">_xlfn.LET(_xlpm.d,UPPER(TRIM(CLEAN(SUBSTITUTE(F2984,CHAR(160),"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2985" spans="2:11" hidden="1" x14ac:dyDescent="0.25">
      <c r="B2985" s="20">
        <v>45932</v>
      </c>
      <c r="C2985" s="2" t="s">
        <v>1</v>
      </c>
      <c r="D2985" s="2" t="s">
        <v>2102</v>
      </c>
      <c r="E2985" s="2" t="s">
        <v>268</v>
      </c>
      <c r="F2985" s="2" t="s">
        <v>1638</v>
      </c>
      <c r="G2985" s="5">
        <v>42</v>
      </c>
      <c r="H2985" s="5">
        <v>21.3</v>
      </c>
      <c r="I2985" s="5">
        <v>894.6</v>
      </c>
      <c r="J2985" s="5">
        <v>367425.44000000035</v>
      </c>
      <c r="K2985" s="3" t="str" cm="1">
        <f t="array" ref="K2985">_xlfn.LET(_xlpm.d,UPPER(TRIM(CLEAN(SUBSTITUTE(F2985,CHAR(160),"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86" spans="2:11" hidden="1" x14ac:dyDescent="0.25">
      <c r="B2986" s="20">
        <v>45932</v>
      </c>
      <c r="C2986" s="2" t="s">
        <v>1</v>
      </c>
      <c r="D2986" s="2" t="s">
        <v>2103</v>
      </c>
      <c r="E2986" s="2" t="s">
        <v>254</v>
      </c>
      <c r="F2986" s="2" t="s">
        <v>1638</v>
      </c>
      <c r="G2986" s="5">
        <v>20</v>
      </c>
      <c r="H2986" s="5">
        <v>21.3</v>
      </c>
      <c r="I2986" s="5">
        <v>426</v>
      </c>
      <c r="J2986" s="5">
        <v>367851.44000000035</v>
      </c>
      <c r="K2986" s="3" t="str" cm="1">
        <f t="array" ref="K2986">_xlfn.LET(_xlpm.d,UPPER(TRIM(CLEAN(SUBSTITUTE(F2986,CHAR(160),"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87" spans="2:11" hidden="1" x14ac:dyDescent="0.25">
      <c r="B2987" s="20">
        <v>45932</v>
      </c>
      <c r="C2987" s="2" t="s">
        <v>1</v>
      </c>
      <c r="D2987" s="2" t="s">
        <v>2104</v>
      </c>
      <c r="E2987" s="2" t="s">
        <v>248</v>
      </c>
      <c r="F2987" s="2" t="s">
        <v>1638</v>
      </c>
      <c r="G2987" s="5">
        <v>20</v>
      </c>
      <c r="H2987" s="5">
        <v>21.3</v>
      </c>
      <c r="I2987" s="5">
        <v>426</v>
      </c>
      <c r="J2987" s="5">
        <v>368277.44000000035</v>
      </c>
      <c r="K2987" s="3" t="str" cm="1">
        <f t="array" ref="K2987">_xlfn.LET(_xlpm.d,UPPER(TRIM(CLEAN(SUBSTITUTE(F2987,CHAR(160),"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88" spans="2:11" hidden="1" x14ac:dyDescent="0.25">
      <c r="B2988" s="20">
        <v>45932</v>
      </c>
      <c r="C2988" s="2" t="s">
        <v>1</v>
      </c>
      <c r="D2988" s="2" t="s">
        <v>2105</v>
      </c>
      <c r="E2988" s="2" t="s">
        <v>305</v>
      </c>
      <c r="F2988" s="2" t="s">
        <v>1638</v>
      </c>
      <c r="G2988" s="5">
        <v>75</v>
      </c>
      <c r="H2988" s="5">
        <v>21.3</v>
      </c>
      <c r="I2988" s="5">
        <v>1597.5</v>
      </c>
      <c r="J2988" s="5">
        <v>369874.94000000035</v>
      </c>
      <c r="K2988" s="3" t="str" cm="1">
        <f t="array" ref="K2988">_xlfn.LET(_xlpm.d,UPPER(TRIM(CLEAN(SUBSTITUTE(F2988,CHAR(160),"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89" spans="2:11" hidden="1" x14ac:dyDescent="0.25">
      <c r="B2989" s="20">
        <v>45933</v>
      </c>
      <c r="C2989" s="2" t="s">
        <v>1</v>
      </c>
      <c r="D2989" s="2" t="s">
        <v>2106</v>
      </c>
      <c r="E2989" s="2" t="s">
        <v>232</v>
      </c>
      <c r="F2989" s="2" t="s">
        <v>1638</v>
      </c>
      <c r="G2989" s="5">
        <v>28</v>
      </c>
      <c r="H2989" s="5">
        <v>21.3</v>
      </c>
      <c r="I2989" s="5">
        <v>596.4</v>
      </c>
      <c r="J2989" s="5">
        <v>370471.34000000037</v>
      </c>
      <c r="K2989" s="3" t="str" cm="1">
        <f t="array" ref="K2989">_xlfn.LET(_xlpm.d,UPPER(TRIM(CLEAN(SUBSTITUTE(F2989,CHAR(160),"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90" spans="2:11" hidden="1" x14ac:dyDescent="0.25">
      <c r="B2990" s="20">
        <v>45933</v>
      </c>
      <c r="C2990" s="2" t="s">
        <v>1</v>
      </c>
      <c r="D2990" s="2" t="s">
        <v>2107</v>
      </c>
      <c r="E2990" s="2" t="s">
        <v>186</v>
      </c>
      <c r="F2990" s="2" t="s">
        <v>1638</v>
      </c>
      <c r="G2990" s="5">
        <v>14</v>
      </c>
      <c r="H2990" s="5">
        <v>21.3</v>
      </c>
      <c r="I2990" s="5">
        <v>298.2</v>
      </c>
      <c r="J2990" s="5">
        <v>370769.54000000039</v>
      </c>
      <c r="K2990" s="3" t="str" cm="1">
        <f t="array" ref="K2990">_xlfn.LET(_xlpm.d,UPPER(TRIM(CLEAN(SUBSTITUTE(F2990,CHAR(160),"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91" spans="2:11" hidden="1" x14ac:dyDescent="0.25">
      <c r="B2991" s="20">
        <v>45933</v>
      </c>
      <c r="C2991" s="2" t="s">
        <v>1</v>
      </c>
      <c r="D2991" s="2" t="s">
        <v>2108</v>
      </c>
      <c r="E2991" s="2" t="s">
        <v>195</v>
      </c>
      <c r="F2991" s="2" t="s">
        <v>1638</v>
      </c>
      <c r="G2991" s="5">
        <v>20</v>
      </c>
      <c r="H2991" s="5">
        <v>21.3</v>
      </c>
      <c r="I2991" s="5">
        <v>426</v>
      </c>
      <c r="J2991" s="5">
        <v>371195.54000000039</v>
      </c>
      <c r="K2991" s="3" t="str" cm="1">
        <f t="array" ref="K2991">_xlfn.LET(_xlpm.d,UPPER(TRIM(CLEAN(SUBSTITUTE(F2991,CHAR(160),"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92" spans="2:11" hidden="1" x14ac:dyDescent="0.25">
      <c r="B2992" s="20">
        <v>45933</v>
      </c>
      <c r="C2992" s="2" t="s">
        <v>1</v>
      </c>
      <c r="D2992" s="2" t="s">
        <v>2109</v>
      </c>
      <c r="E2992" s="2" t="s">
        <v>43</v>
      </c>
      <c r="F2992" s="2" t="s">
        <v>1638</v>
      </c>
      <c r="G2992" s="5">
        <v>5</v>
      </c>
      <c r="H2992" s="5">
        <v>22.9</v>
      </c>
      <c r="I2992" s="5">
        <v>114.5</v>
      </c>
      <c r="J2992" s="5">
        <v>371310.04000000039</v>
      </c>
      <c r="K2992" s="3" t="str" cm="1">
        <f t="array" ref="K2992">_xlfn.LET(_xlpm.d,UPPER(TRIM(CLEAN(SUBSTITUTE(F2992,CHAR(160),"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93" spans="2:11" hidden="1" x14ac:dyDescent="0.25">
      <c r="B2993" s="20">
        <v>45933</v>
      </c>
      <c r="C2993" s="2" t="s">
        <v>1</v>
      </c>
      <c r="D2993" s="2" t="s">
        <v>2110</v>
      </c>
      <c r="E2993" s="2" t="s">
        <v>485</v>
      </c>
      <c r="F2993" s="2" t="s">
        <v>1638</v>
      </c>
      <c r="G2993" s="5">
        <v>50</v>
      </c>
      <c r="H2993" s="5">
        <v>20.3</v>
      </c>
      <c r="I2993" s="5">
        <v>1015</v>
      </c>
      <c r="J2993" s="5">
        <v>372325.04000000039</v>
      </c>
      <c r="K2993" s="3" t="str" cm="1">
        <f t="array" ref="K2993">_xlfn.LET(_xlpm.d,UPPER(TRIM(CLEAN(SUBSTITUTE(F2993,CHAR(160),"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94" spans="2:11" hidden="1" x14ac:dyDescent="0.25">
      <c r="B2994" s="20">
        <v>45933</v>
      </c>
      <c r="C2994" s="2" t="s">
        <v>1</v>
      </c>
      <c r="D2994" s="2" t="s">
        <v>2111</v>
      </c>
      <c r="E2994" s="2" t="s">
        <v>78</v>
      </c>
      <c r="F2994" s="2" t="s">
        <v>1638</v>
      </c>
      <c r="G2994" s="5">
        <v>50</v>
      </c>
      <c r="H2994" s="5">
        <v>21.3</v>
      </c>
      <c r="I2994" s="5">
        <v>1065</v>
      </c>
      <c r="J2994" s="5">
        <v>373390.04000000039</v>
      </c>
      <c r="K2994" s="3" t="str" cm="1">
        <f t="array" ref="K2994">_xlfn.LET(_xlpm.d,UPPER(TRIM(CLEAN(SUBSTITUTE(F2994,CHAR(160),"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95" spans="2:11" hidden="1" x14ac:dyDescent="0.25">
      <c r="B2995" s="20">
        <v>45933</v>
      </c>
      <c r="C2995" s="2" t="s">
        <v>1</v>
      </c>
      <c r="D2995" s="2" t="s">
        <v>2112</v>
      </c>
      <c r="E2995" s="2" t="s">
        <v>288</v>
      </c>
      <c r="F2995" s="2" t="s">
        <v>1638</v>
      </c>
      <c r="G2995" s="5">
        <v>30</v>
      </c>
      <c r="H2995" s="5">
        <v>21.3</v>
      </c>
      <c r="I2995" s="5">
        <v>639</v>
      </c>
      <c r="J2995" s="5">
        <v>374029.04000000039</v>
      </c>
      <c r="K2995" s="3" t="str" cm="1">
        <f t="array" ref="K2995">_xlfn.LET(_xlpm.d,UPPER(TRIM(CLEAN(SUBSTITUTE(F2995,CHAR(160),"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96" spans="2:11" hidden="1" x14ac:dyDescent="0.25">
      <c r="B2996" s="20">
        <v>45933</v>
      </c>
      <c r="C2996" s="2" t="s">
        <v>1</v>
      </c>
      <c r="D2996" s="2" t="s">
        <v>2113</v>
      </c>
      <c r="E2996" s="2" t="s">
        <v>807</v>
      </c>
      <c r="F2996" s="2" t="s">
        <v>1638</v>
      </c>
      <c r="G2996" s="5">
        <v>40</v>
      </c>
      <c r="H2996" s="5">
        <v>22.99</v>
      </c>
      <c r="I2996" s="5">
        <v>919.6</v>
      </c>
      <c r="J2996" s="5">
        <v>374948.64000000036</v>
      </c>
      <c r="K2996" s="3" t="str" cm="1">
        <f t="array" ref="K2996">_xlfn.LET(_xlpm.d,UPPER(TRIM(CLEAN(SUBSTITUTE(F2996,CHAR(160),"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97" spans="2:11" hidden="1" x14ac:dyDescent="0.25">
      <c r="B2997" s="20">
        <v>45936</v>
      </c>
      <c r="C2997" s="2" t="s">
        <v>1</v>
      </c>
      <c r="D2997" s="2" t="s">
        <v>2114</v>
      </c>
      <c r="E2997" s="2" t="s">
        <v>254</v>
      </c>
      <c r="F2997" s="2" t="s">
        <v>1638</v>
      </c>
      <c r="G2997" s="5">
        <v>14</v>
      </c>
      <c r="H2997" s="5">
        <v>21.3</v>
      </c>
      <c r="I2997" s="5">
        <v>298.2</v>
      </c>
      <c r="J2997" s="5">
        <v>375246.84000000037</v>
      </c>
      <c r="K2997" s="3" t="str" cm="1">
        <f t="array" ref="K2997">_xlfn.LET(_xlpm.d,UPPER(TRIM(CLEAN(SUBSTITUTE(F2997,CHAR(160),"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98" spans="2:11" hidden="1" x14ac:dyDescent="0.25">
      <c r="B2998" s="20">
        <v>45937</v>
      </c>
      <c r="C2998" s="2" t="s">
        <v>1</v>
      </c>
      <c r="D2998" s="2" t="s">
        <v>2115</v>
      </c>
      <c r="E2998" s="2" t="s">
        <v>214</v>
      </c>
      <c r="F2998" s="2" t="s">
        <v>1638</v>
      </c>
      <c r="G2998" s="5">
        <v>30</v>
      </c>
      <c r="H2998" s="5">
        <v>21.3</v>
      </c>
      <c r="I2998" s="5">
        <v>639</v>
      </c>
      <c r="J2998" s="5">
        <v>375885.84000000037</v>
      </c>
      <c r="K2998" s="3" t="str" cm="1">
        <f t="array" ref="K2998">_xlfn.LET(_xlpm.d,UPPER(TRIM(CLEAN(SUBSTITUTE(F2998,CHAR(160),"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2999" spans="2:11" hidden="1" x14ac:dyDescent="0.25">
      <c r="B2999" s="20">
        <v>45937</v>
      </c>
      <c r="C2999" s="2" t="s">
        <v>1</v>
      </c>
      <c r="D2999" s="2" t="s">
        <v>2116</v>
      </c>
      <c r="E2999" s="2" t="s">
        <v>232</v>
      </c>
      <c r="F2999" s="2" t="s">
        <v>1638</v>
      </c>
      <c r="G2999" s="5">
        <v>35</v>
      </c>
      <c r="H2999" s="5">
        <v>21.3</v>
      </c>
      <c r="I2999" s="5">
        <v>745.5</v>
      </c>
      <c r="J2999" s="5">
        <v>376631.34000000037</v>
      </c>
      <c r="K2999" s="3" t="str" cm="1">
        <f t="array" ref="K2999">_xlfn.LET(_xlpm.d,UPPER(TRIM(CLEAN(SUBSTITUTE(F2999,CHAR(160),"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00" spans="2:11" hidden="1" x14ac:dyDescent="0.25">
      <c r="B3000" s="20">
        <v>45937</v>
      </c>
      <c r="C3000" s="2" t="s">
        <v>1</v>
      </c>
      <c r="D3000" s="2" t="s">
        <v>2117</v>
      </c>
      <c r="E3000" s="2" t="s">
        <v>61</v>
      </c>
      <c r="F3000" s="2" t="s">
        <v>1638</v>
      </c>
      <c r="G3000" s="5">
        <v>30</v>
      </c>
      <c r="H3000" s="5">
        <v>22.99</v>
      </c>
      <c r="I3000" s="5">
        <v>689.7</v>
      </c>
      <c r="J3000" s="5">
        <v>377321.04000000039</v>
      </c>
      <c r="K3000" s="3" t="str" cm="1">
        <f t="array" ref="K3000">_xlfn.LET(_xlpm.d,UPPER(TRIM(CLEAN(SUBSTITUTE(F3000,CHAR(160),"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01" spans="2:11" hidden="1" x14ac:dyDescent="0.25">
      <c r="B3001" s="20">
        <v>45937</v>
      </c>
      <c r="C3001" s="2" t="s">
        <v>1</v>
      </c>
      <c r="D3001" s="2" t="s">
        <v>2118</v>
      </c>
      <c r="E3001" s="2" t="s">
        <v>234</v>
      </c>
      <c r="F3001" s="2" t="s">
        <v>1638</v>
      </c>
      <c r="G3001" s="5">
        <v>70</v>
      </c>
      <c r="H3001" s="5">
        <v>21.3</v>
      </c>
      <c r="I3001" s="5">
        <v>1491</v>
      </c>
      <c r="J3001" s="5">
        <v>378812.04000000039</v>
      </c>
      <c r="K3001" s="3" t="str" cm="1">
        <f t="array" ref="K3001">_xlfn.LET(_xlpm.d,UPPER(TRIM(CLEAN(SUBSTITUTE(F3001,CHAR(160),"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02" spans="2:11" hidden="1" x14ac:dyDescent="0.25">
      <c r="B3002" s="20">
        <v>45937</v>
      </c>
      <c r="C3002" s="2" t="s">
        <v>1</v>
      </c>
      <c r="D3002" s="2" t="s">
        <v>1616</v>
      </c>
      <c r="E3002" s="2" t="s">
        <v>78</v>
      </c>
      <c r="F3002" s="2" t="s">
        <v>1638</v>
      </c>
      <c r="G3002" s="5">
        <v>28</v>
      </c>
      <c r="H3002" s="5">
        <v>21.3</v>
      </c>
      <c r="I3002" s="5">
        <v>596.4</v>
      </c>
      <c r="J3002" s="5">
        <v>379408.44000000041</v>
      </c>
      <c r="K3002" s="3" t="str" cm="1">
        <f t="array" ref="K3002">_xlfn.LET(_xlpm.d,UPPER(TRIM(CLEAN(SUBSTITUTE(F3002,CHAR(160),"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03" spans="2:11" hidden="1" x14ac:dyDescent="0.25">
      <c r="B3003" s="20">
        <v>45938</v>
      </c>
      <c r="C3003" s="2" t="s">
        <v>1</v>
      </c>
      <c r="D3003" s="2" t="s">
        <v>1450</v>
      </c>
      <c r="E3003" s="2" t="s">
        <v>261</v>
      </c>
      <c r="F3003" s="2" t="s">
        <v>1638</v>
      </c>
      <c r="G3003" s="5">
        <v>10</v>
      </c>
      <c r="H3003" s="5">
        <v>21.3</v>
      </c>
      <c r="I3003" s="5">
        <v>213</v>
      </c>
      <c r="J3003" s="5">
        <v>379621.44000000041</v>
      </c>
      <c r="K3003" s="3" t="str" cm="1">
        <f t="array" ref="K3003">_xlfn.LET(_xlpm.d,UPPER(TRIM(CLEAN(SUBSTITUTE(F3003,CHAR(160),"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04" spans="2:11" hidden="1" x14ac:dyDescent="0.25">
      <c r="B3004" s="20">
        <v>45938</v>
      </c>
      <c r="C3004" s="2" t="s">
        <v>1</v>
      </c>
      <c r="D3004" s="2" t="s">
        <v>2119</v>
      </c>
      <c r="E3004" s="2" t="s">
        <v>189</v>
      </c>
      <c r="F3004" s="2" t="s">
        <v>1638</v>
      </c>
      <c r="G3004" s="5">
        <v>28</v>
      </c>
      <c r="H3004" s="5">
        <v>21.3</v>
      </c>
      <c r="I3004" s="5">
        <v>596.4</v>
      </c>
      <c r="J3004" s="5">
        <v>380217.84000000043</v>
      </c>
      <c r="K3004" s="3" t="str" cm="1">
        <f t="array" ref="K3004">_xlfn.LET(_xlpm.d,UPPER(TRIM(CLEAN(SUBSTITUTE(F3004,CHAR(160),"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05" spans="2:11" hidden="1" x14ac:dyDescent="0.25">
      <c r="B3005" s="20">
        <v>45938</v>
      </c>
      <c r="C3005" s="2" t="s">
        <v>1</v>
      </c>
      <c r="D3005" s="2" t="s">
        <v>2120</v>
      </c>
      <c r="E3005" s="2" t="s">
        <v>282</v>
      </c>
      <c r="F3005" s="2" t="s">
        <v>1638</v>
      </c>
      <c r="G3005" s="5">
        <v>35</v>
      </c>
      <c r="H3005" s="5">
        <v>21.3</v>
      </c>
      <c r="I3005" s="5">
        <v>745.5</v>
      </c>
      <c r="J3005" s="5">
        <v>380963.34000000043</v>
      </c>
      <c r="K3005" s="3" t="str" cm="1">
        <f t="array" ref="K3005">_xlfn.LET(_xlpm.d,UPPER(TRIM(CLEAN(SUBSTITUTE(F3005,CHAR(160),"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06" spans="2:11" hidden="1" x14ac:dyDescent="0.25">
      <c r="B3006" s="20">
        <v>45938</v>
      </c>
      <c r="C3006" s="2" t="s">
        <v>1</v>
      </c>
      <c r="D3006" s="2" t="s">
        <v>2121</v>
      </c>
      <c r="E3006" s="2" t="s">
        <v>145</v>
      </c>
      <c r="F3006" s="2" t="s">
        <v>1638</v>
      </c>
      <c r="G3006" s="5">
        <v>10</v>
      </c>
      <c r="H3006" s="5">
        <v>21.3</v>
      </c>
      <c r="I3006" s="5">
        <v>213</v>
      </c>
      <c r="J3006" s="5">
        <v>381176.34000000043</v>
      </c>
      <c r="K3006" s="3" t="str" cm="1">
        <f t="array" ref="K3006">_xlfn.LET(_xlpm.d,UPPER(TRIM(CLEAN(SUBSTITUTE(F3006,CHAR(160),"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07" spans="2:11" hidden="1" x14ac:dyDescent="0.25">
      <c r="B3007" s="20">
        <v>45938</v>
      </c>
      <c r="C3007" s="2" t="s">
        <v>1</v>
      </c>
      <c r="D3007" s="2" t="s">
        <v>2122</v>
      </c>
      <c r="E3007" s="2" t="s">
        <v>263</v>
      </c>
      <c r="F3007" s="2" t="s">
        <v>1862</v>
      </c>
      <c r="G3007" s="5">
        <v>60</v>
      </c>
      <c r="H3007" s="5">
        <v>21.3</v>
      </c>
      <c r="I3007" s="5">
        <v>1278</v>
      </c>
      <c r="J3007" s="5">
        <v>382454.34000000043</v>
      </c>
      <c r="K3007" s="3" t="str" cm="1">
        <f t="array" ref="K3007">_xlfn.LET(_xlpm.d,UPPER(TRIM(CLEAN(SUBSTITUTE(F3007,CHAR(160),"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08" spans="2:11" hidden="1" x14ac:dyDescent="0.25">
      <c r="B3008" s="20">
        <v>45939</v>
      </c>
      <c r="C3008" s="2" t="s">
        <v>1</v>
      </c>
      <c r="D3008" s="2" t="s">
        <v>2123</v>
      </c>
      <c r="E3008" s="2" t="s">
        <v>248</v>
      </c>
      <c r="F3008" s="2" t="s">
        <v>1638</v>
      </c>
      <c r="G3008" s="5">
        <v>20</v>
      </c>
      <c r="H3008" s="5">
        <v>21.3</v>
      </c>
      <c r="I3008" s="5">
        <v>426</v>
      </c>
      <c r="J3008" s="5">
        <v>382880.34000000043</v>
      </c>
      <c r="K3008" s="3" t="str" cm="1">
        <f t="array" ref="K3008">_xlfn.LET(_xlpm.d,UPPER(TRIM(CLEAN(SUBSTITUTE(F3008,CHAR(160),"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09" spans="2:11" hidden="1" x14ac:dyDescent="0.25">
      <c r="B3009" s="20">
        <v>45939</v>
      </c>
      <c r="C3009" s="2" t="s">
        <v>1</v>
      </c>
      <c r="D3009" s="2" t="s">
        <v>2124</v>
      </c>
      <c r="E3009" s="2" t="s">
        <v>254</v>
      </c>
      <c r="F3009" s="2" t="s">
        <v>1638</v>
      </c>
      <c r="G3009" s="5">
        <v>42</v>
      </c>
      <c r="H3009" s="5">
        <v>21.3</v>
      </c>
      <c r="I3009" s="5">
        <v>894.6</v>
      </c>
      <c r="J3009" s="5">
        <v>383774.94000000041</v>
      </c>
      <c r="K3009" s="3" t="str" cm="1">
        <f t="array" ref="K3009">_xlfn.LET(_xlpm.d,UPPER(TRIM(CLEAN(SUBSTITUTE(F3009,CHAR(160),"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10" spans="2:11" hidden="1" x14ac:dyDescent="0.25">
      <c r="B3010" s="20">
        <v>45939</v>
      </c>
      <c r="C3010" s="2" t="s">
        <v>1</v>
      </c>
      <c r="D3010" s="2" t="s">
        <v>1451</v>
      </c>
      <c r="E3010" s="2" t="s">
        <v>135</v>
      </c>
      <c r="F3010" s="2" t="s">
        <v>1638</v>
      </c>
      <c r="G3010" s="5">
        <v>20</v>
      </c>
      <c r="H3010" s="5">
        <v>21.3</v>
      </c>
      <c r="I3010" s="5">
        <v>426</v>
      </c>
      <c r="J3010" s="5">
        <v>384200.94000000041</v>
      </c>
      <c r="K3010" s="3" t="str" cm="1">
        <f t="array" ref="K3010">_xlfn.LET(_xlpm.d,UPPER(TRIM(CLEAN(SUBSTITUTE(F3010,CHAR(160),"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11" spans="2:11" hidden="1" x14ac:dyDescent="0.25">
      <c r="B3011" s="20">
        <v>45939</v>
      </c>
      <c r="C3011" s="2" t="s">
        <v>1</v>
      </c>
      <c r="D3011" s="2" t="s">
        <v>1452</v>
      </c>
      <c r="E3011" s="2" t="s">
        <v>168</v>
      </c>
      <c r="F3011" s="2" t="s">
        <v>1638</v>
      </c>
      <c r="G3011" s="5">
        <v>20</v>
      </c>
      <c r="H3011" s="5">
        <v>21.3</v>
      </c>
      <c r="I3011" s="5">
        <v>426</v>
      </c>
      <c r="J3011" s="5">
        <v>384626.94000000041</v>
      </c>
      <c r="K3011" s="3" t="str" cm="1">
        <f t="array" ref="K3011">_xlfn.LET(_xlpm.d,UPPER(TRIM(CLEAN(SUBSTITUTE(F3011,CHAR(160),"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12" spans="2:11" hidden="1" x14ac:dyDescent="0.25">
      <c r="B3012" s="20">
        <v>45939</v>
      </c>
      <c r="C3012" s="2" t="s">
        <v>1</v>
      </c>
      <c r="D3012" s="2" t="s">
        <v>1454</v>
      </c>
      <c r="E3012" s="2" t="s">
        <v>192</v>
      </c>
      <c r="F3012" s="2" t="s">
        <v>1638</v>
      </c>
      <c r="G3012" s="5">
        <v>20</v>
      </c>
      <c r="H3012" s="5">
        <v>21.3</v>
      </c>
      <c r="I3012" s="5">
        <v>426</v>
      </c>
      <c r="J3012" s="5">
        <v>385052.94000000041</v>
      </c>
      <c r="K3012" s="3" t="str" cm="1">
        <f t="array" ref="K3012">_xlfn.LET(_xlpm.d,UPPER(TRIM(CLEAN(SUBSTITUTE(F3012,CHAR(160),"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13" spans="2:11" hidden="1" x14ac:dyDescent="0.25">
      <c r="B3013" s="20">
        <v>45939</v>
      </c>
      <c r="C3013" s="2" t="s">
        <v>1</v>
      </c>
      <c r="D3013" s="2" t="s">
        <v>2125</v>
      </c>
      <c r="E3013" s="2" t="s">
        <v>1938</v>
      </c>
      <c r="F3013" s="2" t="s">
        <v>1638</v>
      </c>
      <c r="G3013" s="5">
        <v>2</v>
      </c>
      <c r="H3013" s="5">
        <v>22.5</v>
      </c>
      <c r="I3013" s="5">
        <v>45</v>
      </c>
      <c r="J3013" s="5">
        <v>385097.94000000041</v>
      </c>
      <c r="K3013" s="3" t="str" cm="1">
        <f t="array" ref="K3013">_xlfn.LET(_xlpm.d,UPPER(TRIM(CLEAN(SUBSTITUTE(F3013,CHAR(160),"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14" spans="2:11" hidden="1" x14ac:dyDescent="0.25">
      <c r="B3014" s="20">
        <v>45940</v>
      </c>
      <c r="C3014" s="2" t="s">
        <v>1</v>
      </c>
      <c r="D3014" s="2" t="s">
        <v>2126</v>
      </c>
      <c r="E3014" s="2" t="s">
        <v>78</v>
      </c>
      <c r="F3014" s="2" t="s">
        <v>1638</v>
      </c>
      <c r="G3014" s="5">
        <v>20</v>
      </c>
      <c r="H3014" s="5">
        <v>21.3</v>
      </c>
      <c r="I3014" s="5">
        <v>426</v>
      </c>
      <c r="J3014" s="5">
        <v>385523.94000000041</v>
      </c>
      <c r="K3014" s="3" t="str" cm="1">
        <f t="array" ref="K3014">_xlfn.LET(_xlpm.d,UPPER(TRIM(CLEAN(SUBSTITUTE(F3014,CHAR(160),"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15" spans="2:11" hidden="1" x14ac:dyDescent="0.25">
      <c r="B3015" s="20">
        <v>45940</v>
      </c>
      <c r="C3015" s="2" t="s">
        <v>1</v>
      </c>
      <c r="D3015" s="2" t="s">
        <v>2127</v>
      </c>
      <c r="E3015" s="2" t="s">
        <v>238</v>
      </c>
      <c r="F3015" s="2" t="s">
        <v>1638</v>
      </c>
      <c r="G3015" s="5">
        <v>20</v>
      </c>
      <c r="H3015" s="5">
        <v>21.3</v>
      </c>
      <c r="I3015" s="5">
        <v>426</v>
      </c>
      <c r="J3015" s="5">
        <v>385949.94000000041</v>
      </c>
      <c r="K3015" s="3" t="str" cm="1">
        <f t="array" ref="K3015">_xlfn.LET(_xlpm.d,UPPER(TRIM(CLEAN(SUBSTITUTE(F3015,CHAR(160),"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16" spans="2:11" hidden="1" x14ac:dyDescent="0.25">
      <c r="B3016" s="20">
        <v>45940</v>
      </c>
      <c r="C3016" s="2" t="s">
        <v>1</v>
      </c>
      <c r="D3016" s="2" t="s">
        <v>2128</v>
      </c>
      <c r="E3016" s="2" t="s">
        <v>232</v>
      </c>
      <c r="F3016" s="2" t="s">
        <v>1638</v>
      </c>
      <c r="G3016" s="5">
        <v>10</v>
      </c>
      <c r="H3016" s="5">
        <v>21.3</v>
      </c>
      <c r="I3016" s="5">
        <v>213</v>
      </c>
      <c r="J3016" s="5">
        <v>386162.94000000041</v>
      </c>
      <c r="K3016" s="3" t="str" cm="1">
        <f t="array" ref="K3016">_xlfn.LET(_xlpm.d,UPPER(TRIM(CLEAN(SUBSTITUTE(F3016,CHAR(160),"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17" spans="2:11" hidden="1" x14ac:dyDescent="0.25">
      <c r="B3017" s="20">
        <v>45940</v>
      </c>
      <c r="C3017" s="2" t="s">
        <v>1</v>
      </c>
      <c r="D3017" s="2" t="s">
        <v>2129</v>
      </c>
      <c r="E3017" s="2" t="s">
        <v>186</v>
      </c>
      <c r="F3017" s="2" t="s">
        <v>1638</v>
      </c>
      <c r="G3017" s="5">
        <v>10</v>
      </c>
      <c r="H3017" s="5">
        <v>21.3</v>
      </c>
      <c r="I3017" s="5">
        <v>213</v>
      </c>
      <c r="J3017" s="5">
        <v>386375.94000000041</v>
      </c>
      <c r="K3017" s="3" t="str" cm="1">
        <f t="array" ref="K3017">_xlfn.LET(_xlpm.d,UPPER(TRIM(CLEAN(SUBSTITUTE(F3017,CHAR(160),"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18" spans="2:11" hidden="1" x14ac:dyDescent="0.25">
      <c r="B3018" s="20">
        <v>45940</v>
      </c>
      <c r="C3018" s="2" t="s">
        <v>1</v>
      </c>
      <c r="D3018" s="2" t="s">
        <v>2130</v>
      </c>
      <c r="E3018" s="2" t="s">
        <v>195</v>
      </c>
      <c r="F3018" s="2" t="s">
        <v>1638</v>
      </c>
      <c r="G3018" s="5">
        <v>30</v>
      </c>
      <c r="H3018" s="5">
        <v>21.3</v>
      </c>
      <c r="I3018" s="5">
        <v>639</v>
      </c>
      <c r="J3018" s="5">
        <v>387014.94000000041</v>
      </c>
      <c r="K3018" s="3" t="str" cm="1">
        <f t="array" ref="K3018">_xlfn.LET(_xlpm.d,UPPER(TRIM(CLEAN(SUBSTITUTE(F3018,CHAR(160),"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19" spans="2:11" hidden="1" x14ac:dyDescent="0.25">
      <c r="B3019" s="20">
        <v>45940</v>
      </c>
      <c r="C3019" s="2" t="s">
        <v>1</v>
      </c>
      <c r="D3019" s="2" t="s">
        <v>2131</v>
      </c>
      <c r="E3019" s="2" t="s">
        <v>286</v>
      </c>
      <c r="F3019" s="2" t="s">
        <v>1638</v>
      </c>
      <c r="G3019" s="5">
        <v>5</v>
      </c>
      <c r="H3019" s="5">
        <v>21.3</v>
      </c>
      <c r="I3019" s="5">
        <v>106.5</v>
      </c>
      <c r="J3019" s="5">
        <v>387121.44000000041</v>
      </c>
      <c r="K3019" s="3" t="str" cm="1">
        <f t="array" ref="K3019">_xlfn.LET(_xlpm.d,UPPER(TRIM(CLEAN(SUBSTITUTE(F3019,CHAR(160),"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20" spans="2:11" hidden="1" x14ac:dyDescent="0.25">
      <c r="B3020" s="20">
        <v>45940</v>
      </c>
      <c r="C3020" s="2" t="s">
        <v>1</v>
      </c>
      <c r="D3020" s="2" t="s">
        <v>703</v>
      </c>
      <c r="E3020" s="2" t="s">
        <v>241</v>
      </c>
      <c r="F3020" s="2" t="s">
        <v>1638</v>
      </c>
      <c r="G3020" s="5">
        <v>20</v>
      </c>
      <c r="H3020" s="5">
        <v>21.3</v>
      </c>
      <c r="I3020" s="5">
        <v>426</v>
      </c>
      <c r="J3020" s="5">
        <v>387547.44000000041</v>
      </c>
      <c r="K3020" s="3" t="str" cm="1">
        <f t="array" ref="K3020">_xlfn.LET(_xlpm.d,UPPER(TRIM(CLEAN(SUBSTITUTE(F3020,CHAR(160),"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21" spans="2:11" hidden="1" x14ac:dyDescent="0.25">
      <c r="B3021" s="20">
        <v>45940</v>
      </c>
      <c r="C3021" s="2" t="s">
        <v>1</v>
      </c>
      <c r="D3021" s="2" t="s">
        <v>704</v>
      </c>
      <c r="E3021" s="2" t="s">
        <v>43</v>
      </c>
      <c r="F3021" s="2" t="s">
        <v>1638</v>
      </c>
      <c r="G3021" s="5">
        <v>15</v>
      </c>
      <c r="H3021" s="5">
        <v>22.9</v>
      </c>
      <c r="I3021" s="5">
        <v>343.5</v>
      </c>
      <c r="J3021" s="5">
        <v>387890.94000000041</v>
      </c>
      <c r="K3021" s="3" t="str" cm="1">
        <f t="array" ref="K3021">_xlfn.LET(_xlpm.d,UPPER(TRIM(CLEAN(SUBSTITUTE(F3021,CHAR(160),"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22" spans="2:11" hidden="1" x14ac:dyDescent="0.25">
      <c r="B3022" s="20">
        <v>45940</v>
      </c>
      <c r="C3022" s="2" t="s">
        <v>1</v>
      </c>
      <c r="D3022" s="2" t="s">
        <v>2132</v>
      </c>
      <c r="E3022" s="2" t="s">
        <v>186</v>
      </c>
      <c r="F3022" s="2" t="s">
        <v>1638</v>
      </c>
      <c r="G3022" s="5">
        <v>10</v>
      </c>
      <c r="H3022" s="5">
        <v>21.3</v>
      </c>
      <c r="I3022" s="5">
        <v>213</v>
      </c>
      <c r="J3022" s="5">
        <v>388103.94000000041</v>
      </c>
      <c r="K3022" s="3" t="str" cm="1">
        <f t="array" ref="K3022">_xlfn.LET(_xlpm.d,UPPER(TRIM(CLEAN(SUBSTITUTE(F3022,CHAR(160),"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23" spans="2:11" hidden="1" x14ac:dyDescent="0.25">
      <c r="B3023" s="20">
        <v>45940</v>
      </c>
      <c r="C3023" s="2" t="s">
        <v>1</v>
      </c>
      <c r="D3023" s="2" t="s">
        <v>2133</v>
      </c>
      <c r="E3023" s="2" t="s">
        <v>1726</v>
      </c>
      <c r="F3023" s="2" t="s">
        <v>1638</v>
      </c>
      <c r="G3023" s="5">
        <v>20</v>
      </c>
      <c r="H3023" s="5">
        <v>22.99</v>
      </c>
      <c r="I3023" s="5">
        <v>459.8</v>
      </c>
      <c r="J3023" s="5">
        <v>388563.7400000004</v>
      </c>
      <c r="K3023" s="3" t="str" cm="1">
        <f t="array" ref="K3023">_xlfn.LET(_xlpm.d,UPPER(TRIM(CLEAN(SUBSTITUTE(F3023,CHAR(160),"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24" spans="2:11" hidden="1" x14ac:dyDescent="0.25">
      <c r="B3024" s="20">
        <v>45940</v>
      </c>
      <c r="C3024" s="2" t="s">
        <v>1</v>
      </c>
      <c r="D3024" s="2" t="s">
        <v>2134</v>
      </c>
      <c r="E3024" s="2" t="s">
        <v>197</v>
      </c>
      <c r="F3024" s="2" t="s">
        <v>1638</v>
      </c>
      <c r="G3024" s="5">
        <v>61</v>
      </c>
      <c r="H3024" s="5">
        <v>21.3</v>
      </c>
      <c r="I3024" s="5">
        <v>1299.3</v>
      </c>
      <c r="J3024" s="5">
        <v>389863.04000000039</v>
      </c>
      <c r="K3024" s="3" t="str" cm="1">
        <f t="array" ref="K3024">_xlfn.LET(_xlpm.d,UPPER(TRIM(CLEAN(SUBSTITUTE(F3024,CHAR(160),"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25" spans="2:11" hidden="1" x14ac:dyDescent="0.25">
      <c r="B3025" s="20">
        <v>45943</v>
      </c>
      <c r="C3025" s="2" t="s">
        <v>1</v>
      </c>
      <c r="D3025" s="2" t="s">
        <v>2135</v>
      </c>
      <c r="E3025" s="2" t="s">
        <v>248</v>
      </c>
      <c r="F3025" s="2" t="s">
        <v>1638</v>
      </c>
      <c r="G3025" s="5">
        <v>20</v>
      </c>
      <c r="H3025" s="5">
        <v>21.3</v>
      </c>
      <c r="I3025" s="5">
        <v>426</v>
      </c>
      <c r="J3025" s="5">
        <v>390289.04000000039</v>
      </c>
      <c r="K3025" s="3" t="str" cm="1">
        <f t="array" ref="K3025">_xlfn.LET(_xlpm.d,UPPER(TRIM(CLEAN(SUBSTITUTE(F3025,CHAR(160),"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26" spans="2:11" hidden="1" x14ac:dyDescent="0.25">
      <c r="B3026" s="20">
        <v>45944</v>
      </c>
      <c r="C3026" s="2" t="s">
        <v>1</v>
      </c>
      <c r="D3026" s="2" t="s">
        <v>2136</v>
      </c>
      <c r="E3026" s="2" t="s">
        <v>276</v>
      </c>
      <c r="F3026" s="2" t="s">
        <v>1638</v>
      </c>
      <c r="G3026" s="5">
        <v>40</v>
      </c>
      <c r="H3026" s="5">
        <v>21.3</v>
      </c>
      <c r="I3026" s="5">
        <v>852</v>
      </c>
      <c r="J3026" s="5">
        <v>391141.04000000039</v>
      </c>
      <c r="K3026" s="3" t="str" cm="1">
        <f t="array" ref="K3026">_xlfn.LET(_xlpm.d,UPPER(TRIM(CLEAN(SUBSTITUTE(F3026,CHAR(160),"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27" spans="2:11" hidden="1" x14ac:dyDescent="0.25">
      <c r="B3027" s="20">
        <v>45944</v>
      </c>
      <c r="C3027" s="2" t="s">
        <v>1</v>
      </c>
      <c r="D3027" s="2" t="s">
        <v>2137</v>
      </c>
      <c r="E3027" s="2" t="s">
        <v>2138</v>
      </c>
      <c r="F3027" s="2" t="s">
        <v>2139</v>
      </c>
      <c r="G3027" s="5">
        <v>13</v>
      </c>
      <c r="H3027" s="5">
        <v>11.99</v>
      </c>
      <c r="I3027" s="5">
        <v>155.87</v>
      </c>
      <c r="J3027" s="5">
        <v>391296.91000000038</v>
      </c>
      <c r="K3027" s="3" t="str" cm="1">
        <f t="array" ref="K3027">_xlfn.LET(_xlpm.d,UPPER(TRIM(CLEAN(SUBSTITUTE(F3027,CHAR(160),"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028" spans="2:11" hidden="1" x14ac:dyDescent="0.25">
      <c r="B3028" s="20">
        <v>45944</v>
      </c>
      <c r="C3028" s="2" t="s">
        <v>1</v>
      </c>
      <c r="D3028" s="2" t="s">
        <v>1276</v>
      </c>
      <c r="E3028" s="2" t="s">
        <v>156</v>
      </c>
      <c r="F3028" s="2" t="s">
        <v>1638</v>
      </c>
      <c r="G3028" s="5">
        <v>15</v>
      </c>
      <c r="H3028" s="5">
        <v>21.3</v>
      </c>
      <c r="I3028" s="5">
        <v>319.5</v>
      </c>
      <c r="J3028" s="5">
        <v>391616.41000000038</v>
      </c>
      <c r="K3028" s="3" t="str" cm="1">
        <f t="array" ref="K3028">_xlfn.LET(_xlpm.d,UPPER(TRIM(CLEAN(SUBSTITUTE(F3028,CHAR(160),"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29" spans="2:11" hidden="1" x14ac:dyDescent="0.25">
      <c r="B3029" s="20">
        <v>45944</v>
      </c>
      <c r="C3029" s="2" t="s">
        <v>1</v>
      </c>
      <c r="D3029" s="2" t="s">
        <v>1277</v>
      </c>
      <c r="E3029" s="2" t="s">
        <v>162</v>
      </c>
      <c r="F3029" s="2" t="s">
        <v>1638</v>
      </c>
      <c r="G3029" s="5">
        <v>25</v>
      </c>
      <c r="H3029" s="5">
        <v>21.3</v>
      </c>
      <c r="I3029" s="5">
        <v>532.5</v>
      </c>
      <c r="J3029" s="5">
        <v>392148.91000000038</v>
      </c>
      <c r="K3029" s="3" t="str" cm="1">
        <f t="array" ref="K3029">_xlfn.LET(_xlpm.d,UPPER(TRIM(CLEAN(SUBSTITUTE(F3029,CHAR(160),"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30" spans="2:11" hidden="1" x14ac:dyDescent="0.25">
      <c r="B3030" s="20">
        <v>45944</v>
      </c>
      <c r="C3030" s="2" t="s">
        <v>1</v>
      </c>
      <c r="D3030" s="2" t="s">
        <v>2140</v>
      </c>
      <c r="E3030" s="2" t="s">
        <v>796</v>
      </c>
      <c r="F3030" s="2" t="s">
        <v>1638</v>
      </c>
      <c r="G3030" s="5">
        <v>12</v>
      </c>
      <c r="H3030" s="5">
        <v>22.99</v>
      </c>
      <c r="I3030" s="5">
        <v>275.88</v>
      </c>
      <c r="J3030" s="5">
        <v>392424.79000000039</v>
      </c>
      <c r="K3030" s="3" t="str" cm="1">
        <f t="array" ref="K3030">_xlfn.LET(_xlpm.d,UPPER(TRIM(CLEAN(SUBSTITUTE(F3030,CHAR(160),"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31" spans="2:11" hidden="1" x14ac:dyDescent="0.25">
      <c r="B3031" s="20">
        <v>45945</v>
      </c>
      <c r="C3031" s="2" t="s">
        <v>1</v>
      </c>
      <c r="D3031" s="2" t="s">
        <v>2141</v>
      </c>
      <c r="E3031" s="2" t="s">
        <v>165</v>
      </c>
      <c r="F3031" s="2" t="s">
        <v>1638</v>
      </c>
      <c r="G3031" s="5">
        <v>40</v>
      </c>
      <c r="H3031" s="5">
        <v>21.3</v>
      </c>
      <c r="I3031" s="5">
        <v>852</v>
      </c>
      <c r="J3031" s="5">
        <v>393276.79000000039</v>
      </c>
      <c r="K3031" s="3" t="str" cm="1">
        <f t="array" ref="K3031">_xlfn.LET(_xlpm.d,UPPER(TRIM(CLEAN(SUBSTITUTE(F3031,CHAR(160),"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32" spans="2:11" hidden="1" x14ac:dyDescent="0.25">
      <c r="B3032" s="20">
        <v>45946</v>
      </c>
      <c r="C3032" s="2" t="s">
        <v>1</v>
      </c>
      <c r="D3032" s="2" t="s">
        <v>1139</v>
      </c>
      <c r="E3032" s="2" t="s">
        <v>151</v>
      </c>
      <c r="F3032" s="2" t="s">
        <v>1638</v>
      </c>
      <c r="G3032" s="5">
        <v>20</v>
      </c>
      <c r="H3032" s="5">
        <v>21.3</v>
      </c>
      <c r="I3032" s="5">
        <v>426</v>
      </c>
      <c r="J3032" s="5">
        <v>393702.79000000039</v>
      </c>
      <c r="K3032" s="3" t="str" cm="1">
        <f t="array" ref="K3032">_xlfn.LET(_xlpm.d,UPPER(TRIM(CLEAN(SUBSTITUTE(F3032,CHAR(160),"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33" spans="2:11" hidden="1" x14ac:dyDescent="0.25">
      <c r="B3033" s="20">
        <v>45946</v>
      </c>
      <c r="C3033" s="2" t="s">
        <v>1</v>
      </c>
      <c r="D3033" s="2" t="s">
        <v>2142</v>
      </c>
      <c r="E3033" s="2" t="s">
        <v>254</v>
      </c>
      <c r="F3033" s="2" t="s">
        <v>1638</v>
      </c>
      <c r="G3033" s="5">
        <v>21</v>
      </c>
      <c r="H3033" s="5">
        <v>21.3</v>
      </c>
      <c r="I3033" s="5">
        <v>447.3</v>
      </c>
      <c r="J3033" s="5">
        <v>394150.09000000037</v>
      </c>
      <c r="K3033" s="3" t="str" cm="1">
        <f t="array" ref="K3033">_xlfn.LET(_xlpm.d,UPPER(TRIM(CLEAN(SUBSTITUTE(F3033,CHAR(160),"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34" spans="2:11" hidden="1" x14ac:dyDescent="0.25">
      <c r="B3034" s="20">
        <v>45946</v>
      </c>
      <c r="C3034" s="2" t="s">
        <v>1</v>
      </c>
      <c r="D3034" s="2" t="s">
        <v>2143</v>
      </c>
      <c r="E3034" s="2" t="s">
        <v>268</v>
      </c>
      <c r="F3034" s="2" t="s">
        <v>1638</v>
      </c>
      <c r="G3034" s="5">
        <v>20</v>
      </c>
      <c r="H3034" s="5">
        <v>21.3</v>
      </c>
      <c r="I3034" s="5">
        <v>426</v>
      </c>
      <c r="J3034" s="5">
        <v>394576.09000000037</v>
      </c>
      <c r="K3034" s="3" t="str" cm="1">
        <f t="array" ref="K3034">_xlfn.LET(_xlpm.d,UPPER(TRIM(CLEAN(SUBSTITUTE(F3034,CHAR(160),"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35" spans="2:11" hidden="1" x14ac:dyDescent="0.25">
      <c r="B3035" s="20">
        <v>45946</v>
      </c>
      <c r="C3035" s="2" t="s">
        <v>1</v>
      </c>
      <c r="D3035" s="2" t="s">
        <v>2144</v>
      </c>
      <c r="E3035" s="2" t="s">
        <v>1924</v>
      </c>
      <c r="F3035" s="2" t="s">
        <v>1638</v>
      </c>
      <c r="G3035" s="5">
        <v>50</v>
      </c>
      <c r="H3035" s="5">
        <v>22.99</v>
      </c>
      <c r="I3035" s="5">
        <v>1149.5</v>
      </c>
      <c r="J3035" s="5">
        <v>395725.59000000037</v>
      </c>
      <c r="K3035" s="3" t="str" cm="1">
        <f t="array" ref="K3035">_xlfn.LET(_xlpm.d,UPPER(TRIM(CLEAN(SUBSTITUTE(F3035,CHAR(160),"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36" spans="2:11" hidden="1" x14ac:dyDescent="0.25">
      <c r="B3036" s="20">
        <v>45947</v>
      </c>
      <c r="C3036" s="2" t="s">
        <v>1</v>
      </c>
      <c r="D3036" s="2" t="s">
        <v>2145</v>
      </c>
      <c r="E3036" s="2" t="s">
        <v>195</v>
      </c>
      <c r="F3036" s="2" t="s">
        <v>1638</v>
      </c>
      <c r="G3036" s="5">
        <v>20</v>
      </c>
      <c r="H3036" s="5">
        <v>21.3</v>
      </c>
      <c r="I3036" s="5">
        <v>426</v>
      </c>
      <c r="J3036" s="5">
        <v>396151.59000000037</v>
      </c>
      <c r="K3036" s="3" t="str" cm="1">
        <f t="array" ref="K3036">_xlfn.LET(_xlpm.d,UPPER(TRIM(CLEAN(SUBSTITUTE(F3036,CHAR(160),"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37" spans="2:11" hidden="1" x14ac:dyDescent="0.25">
      <c r="B3037" s="20">
        <v>45947</v>
      </c>
      <c r="C3037" s="2" t="s">
        <v>1</v>
      </c>
      <c r="D3037" s="2" t="s">
        <v>1283</v>
      </c>
      <c r="E3037" s="2" t="s">
        <v>154</v>
      </c>
      <c r="F3037" s="2" t="s">
        <v>1638</v>
      </c>
      <c r="G3037" s="5">
        <v>15</v>
      </c>
      <c r="H3037" s="5">
        <v>21.3</v>
      </c>
      <c r="I3037" s="5">
        <v>319.5</v>
      </c>
      <c r="J3037" s="5">
        <v>396471.09000000037</v>
      </c>
      <c r="K3037" s="3" t="str" cm="1">
        <f t="array" ref="K3037">_xlfn.LET(_xlpm.d,UPPER(TRIM(CLEAN(SUBSTITUTE(F3037,CHAR(160),"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38" spans="2:11" hidden="1" x14ac:dyDescent="0.25">
      <c r="B3038" s="20">
        <v>45947</v>
      </c>
      <c r="C3038" s="2" t="s">
        <v>1</v>
      </c>
      <c r="D3038" s="2" t="s">
        <v>2146</v>
      </c>
      <c r="E3038" s="2" t="s">
        <v>232</v>
      </c>
      <c r="F3038" s="2" t="s">
        <v>1638</v>
      </c>
      <c r="G3038" s="5">
        <v>35</v>
      </c>
      <c r="H3038" s="5">
        <v>21.3</v>
      </c>
      <c r="I3038" s="5">
        <v>745.5</v>
      </c>
      <c r="J3038" s="5">
        <v>397216.59000000037</v>
      </c>
      <c r="K3038" s="3" t="str" cm="1">
        <f t="array" ref="K3038">_xlfn.LET(_xlpm.d,UPPER(TRIM(CLEAN(SUBSTITUTE(F3038,CHAR(160),"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39" spans="2:11" hidden="1" x14ac:dyDescent="0.25">
      <c r="B3039" s="20">
        <v>45947</v>
      </c>
      <c r="C3039" s="2" t="s">
        <v>1</v>
      </c>
      <c r="D3039" s="2" t="s">
        <v>2147</v>
      </c>
      <c r="E3039" s="2" t="s">
        <v>78</v>
      </c>
      <c r="F3039" s="2" t="s">
        <v>1638</v>
      </c>
      <c r="G3039" s="5">
        <v>42</v>
      </c>
      <c r="H3039" s="5">
        <v>21.3</v>
      </c>
      <c r="I3039" s="5">
        <v>894.6</v>
      </c>
      <c r="J3039" s="5">
        <v>398111.19000000035</v>
      </c>
      <c r="K3039" s="3" t="str" cm="1">
        <f t="array" ref="K3039">_xlfn.LET(_xlpm.d,UPPER(TRIM(CLEAN(SUBSTITUTE(F3039,CHAR(160),"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40" spans="2:11" hidden="1" x14ac:dyDescent="0.25">
      <c r="B3040" s="20">
        <v>45947</v>
      </c>
      <c r="C3040" s="2" t="s">
        <v>1</v>
      </c>
      <c r="D3040" s="2" t="s">
        <v>2148</v>
      </c>
      <c r="E3040" s="2" t="s">
        <v>43</v>
      </c>
      <c r="F3040" s="2" t="s">
        <v>1638</v>
      </c>
      <c r="G3040" s="5">
        <v>30</v>
      </c>
      <c r="H3040" s="5">
        <v>22.9</v>
      </c>
      <c r="I3040" s="5">
        <v>687</v>
      </c>
      <c r="J3040" s="5">
        <v>398798.19000000035</v>
      </c>
      <c r="K3040" s="3" t="str" cm="1">
        <f t="array" ref="K3040">_xlfn.LET(_xlpm.d,UPPER(TRIM(CLEAN(SUBSTITUTE(F3040,CHAR(160),"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41" spans="2:11" hidden="1" x14ac:dyDescent="0.25">
      <c r="B3041" s="20">
        <v>45947</v>
      </c>
      <c r="C3041" s="2" t="s">
        <v>1</v>
      </c>
      <c r="D3041" s="2" t="s">
        <v>2149</v>
      </c>
      <c r="E3041" s="2" t="s">
        <v>311</v>
      </c>
      <c r="F3041" s="2" t="s">
        <v>1638</v>
      </c>
      <c r="G3041" s="5">
        <v>100</v>
      </c>
      <c r="H3041" s="5">
        <v>21.3</v>
      </c>
      <c r="I3041" s="5">
        <v>2130</v>
      </c>
      <c r="J3041" s="5">
        <v>400928.19000000035</v>
      </c>
      <c r="K3041" s="3" t="str" cm="1">
        <f t="array" ref="K3041">_xlfn.LET(_xlpm.d,UPPER(TRIM(CLEAN(SUBSTITUTE(F3041,CHAR(160),"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42" spans="2:11" hidden="1" x14ac:dyDescent="0.25">
      <c r="B3042" s="20">
        <v>45951</v>
      </c>
      <c r="C3042" s="2" t="s">
        <v>1</v>
      </c>
      <c r="D3042" s="2" t="s">
        <v>2150</v>
      </c>
      <c r="E3042" s="2" t="s">
        <v>78</v>
      </c>
      <c r="F3042" s="2" t="s">
        <v>1638</v>
      </c>
      <c r="G3042" s="5">
        <v>20</v>
      </c>
      <c r="H3042" s="5">
        <v>21.3</v>
      </c>
      <c r="I3042" s="5">
        <v>426</v>
      </c>
      <c r="J3042" s="5">
        <v>401354.19000000035</v>
      </c>
      <c r="K3042" s="3" t="str" cm="1">
        <f t="array" ref="K3042">_xlfn.LET(_xlpm.d,UPPER(TRIM(CLEAN(SUBSTITUTE(F3042,CHAR(160),"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43" spans="2:11" hidden="1" x14ac:dyDescent="0.25">
      <c r="B3043" s="20">
        <v>45951</v>
      </c>
      <c r="C3043" s="2" t="s">
        <v>1</v>
      </c>
      <c r="D3043" s="2" t="s">
        <v>2151</v>
      </c>
      <c r="E3043" s="2" t="s">
        <v>232</v>
      </c>
      <c r="F3043" s="2" t="s">
        <v>1638</v>
      </c>
      <c r="G3043" s="5">
        <v>21</v>
      </c>
      <c r="H3043" s="5">
        <v>21.3</v>
      </c>
      <c r="I3043" s="5">
        <v>447.3</v>
      </c>
      <c r="J3043" s="5">
        <v>401801.49000000034</v>
      </c>
      <c r="K3043" s="3" t="str" cm="1">
        <f t="array" ref="K3043">_xlfn.LET(_xlpm.d,UPPER(TRIM(CLEAN(SUBSTITUTE(F3043,CHAR(160),"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44" spans="2:11" hidden="1" x14ac:dyDescent="0.25">
      <c r="B3044" s="20">
        <v>45951</v>
      </c>
      <c r="C3044" s="2" t="s">
        <v>1</v>
      </c>
      <c r="D3044" s="2" t="s">
        <v>2152</v>
      </c>
      <c r="E3044" s="2" t="s">
        <v>165</v>
      </c>
      <c r="F3044" s="2" t="s">
        <v>1638</v>
      </c>
      <c r="G3044" s="5">
        <v>28</v>
      </c>
      <c r="H3044" s="5">
        <v>21.3</v>
      </c>
      <c r="I3044" s="5">
        <v>596.4</v>
      </c>
      <c r="J3044" s="5">
        <v>402397.89000000036</v>
      </c>
      <c r="K3044" s="3" t="str" cm="1">
        <f t="array" ref="K3044">_xlfn.LET(_xlpm.d,UPPER(TRIM(CLEAN(SUBSTITUTE(F3044,CHAR(160),"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45" spans="2:11" hidden="1" x14ac:dyDescent="0.25">
      <c r="B3045" s="20">
        <v>45951</v>
      </c>
      <c r="C3045" s="2" t="s">
        <v>1</v>
      </c>
      <c r="D3045" s="2" t="s">
        <v>1141</v>
      </c>
      <c r="E3045" s="2" t="s">
        <v>234</v>
      </c>
      <c r="F3045" s="2" t="s">
        <v>1638</v>
      </c>
      <c r="G3045" s="5">
        <v>49</v>
      </c>
      <c r="H3045" s="5">
        <v>21.3</v>
      </c>
      <c r="I3045" s="5">
        <v>1043.7</v>
      </c>
      <c r="J3045" s="5">
        <v>403441.59000000037</v>
      </c>
      <c r="K3045" s="3" t="str" cm="1">
        <f t="array" ref="K3045">_xlfn.LET(_xlpm.d,UPPER(TRIM(CLEAN(SUBSTITUTE(F3045,CHAR(160),"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46" spans="2:11" hidden="1" x14ac:dyDescent="0.25">
      <c r="B3046" s="20">
        <v>45951</v>
      </c>
      <c r="C3046" s="2" t="s">
        <v>1</v>
      </c>
      <c r="D3046" s="2" t="s">
        <v>2153</v>
      </c>
      <c r="E3046" s="2" t="s">
        <v>50</v>
      </c>
      <c r="F3046" s="2" t="s">
        <v>1638</v>
      </c>
      <c r="G3046" s="5">
        <v>100</v>
      </c>
      <c r="H3046" s="5">
        <v>15</v>
      </c>
      <c r="I3046" s="5">
        <v>1500</v>
      </c>
      <c r="J3046" s="5">
        <v>404941.59000000037</v>
      </c>
      <c r="K3046" s="3" t="str" cm="1">
        <f t="array" ref="K3046">_xlfn.LET(_xlpm.d,UPPER(TRIM(CLEAN(SUBSTITUTE(F3046,CHAR(160),"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47" spans="2:11" hidden="1" x14ac:dyDescent="0.25">
      <c r="B3047" s="20">
        <v>45952</v>
      </c>
      <c r="C3047" s="2" t="s">
        <v>1</v>
      </c>
      <c r="D3047" s="2" t="s">
        <v>1142</v>
      </c>
      <c r="E3047" s="2" t="s">
        <v>282</v>
      </c>
      <c r="F3047" s="2" t="s">
        <v>1638</v>
      </c>
      <c r="G3047" s="5">
        <v>20</v>
      </c>
      <c r="H3047" s="5">
        <v>21.3</v>
      </c>
      <c r="I3047" s="5">
        <v>426</v>
      </c>
      <c r="J3047" s="5">
        <v>405367.59000000037</v>
      </c>
      <c r="K3047" s="3" t="str" cm="1">
        <f t="array" ref="K3047">_xlfn.LET(_xlpm.d,UPPER(TRIM(CLEAN(SUBSTITUTE(F3047,CHAR(160),"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48" spans="2:11" hidden="1" x14ac:dyDescent="0.25">
      <c r="B3048" s="20">
        <v>45952</v>
      </c>
      <c r="C3048" s="2" t="s">
        <v>1</v>
      </c>
      <c r="D3048" s="2" t="s">
        <v>2154</v>
      </c>
      <c r="E3048" s="2" t="s">
        <v>189</v>
      </c>
      <c r="F3048" s="2" t="s">
        <v>1638</v>
      </c>
      <c r="G3048" s="5">
        <v>28</v>
      </c>
      <c r="H3048" s="5">
        <v>21.3</v>
      </c>
      <c r="I3048" s="5">
        <v>596.4</v>
      </c>
      <c r="J3048" s="5">
        <v>405963.9900000004</v>
      </c>
      <c r="K3048" s="3" t="str" cm="1">
        <f t="array" ref="K3048">_xlfn.LET(_xlpm.d,UPPER(TRIM(CLEAN(SUBSTITUTE(F3048,CHAR(160),"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49" spans="2:11" hidden="1" x14ac:dyDescent="0.25">
      <c r="B3049" s="20">
        <v>45953</v>
      </c>
      <c r="C3049" s="2" t="s">
        <v>1</v>
      </c>
      <c r="D3049" s="2" t="s">
        <v>2155</v>
      </c>
      <c r="E3049" s="2" t="s">
        <v>254</v>
      </c>
      <c r="F3049" s="2" t="s">
        <v>1638</v>
      </c>
      <c r="G3049" s="5">
        <v>35</v>
      </c>
      <c r="H3049" s="5">
        <v>21.3</v>
      </c>
      <c r="I3049" s="5">
        <v>745.5</v>
      </c>
      <c r="J3049" s="5">
        <v>406709.4900000004</v>
      </c>
      <c r="K3049" s="3" t="str" cm="1">
        <f t="array" ref="K3049">_xlfn.LET(_xlpm.d,UPPER(TRIM(CLEAN(SUBSTITUTE(F3049,CHAR(160),"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50" spans="2:11" hidden="1" x14ac:dyDescent="0.25">
      <c r="B3050" s="20">
        <v>45953</v>
      </c>
      <c r="C3050" s="2" t="s">
        <v>1</v>
      </c>
      <c r="D3050" s="2" t="s">
        <v>2156</v>
      </c>
      <c r="E3050" s="2" t="s">
        <v>268</v>
      </c>
      <c r="F3050" s="2" t="s">
        <v>1638</v>
      </c>
      <c r="G3050" s="5">
        <v>28</v>
      </c>
      <c r="H3050" s="5">
        <v>21.3</v>
      </c>
      <c r="I3050" s="5">
        <v>596.4</v>
      </c>
      <c r="J3050" s="5">
        <v>407305.89000000042</v>
      </c>
      <c r="K3050" s="3" t="str" cm="1">
        <f t="array" ref="K3050">_xlfn.LET(_xlpm.d,UPPER(TRIM(CLEAN(SUBSTITUTE(F3050,CHAR(160),"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51" spans="2:11" hidden="1" x14ac:dyDescent="0.25">
      <c r="B3051" s="20">
        <v>45953</v>
      </c>
      <c r="C3051" s="2" t="s">
        <v>1</v>
      </c>
      <c r="D3051" s="2" t="s">
        <v>2157</v>
      </c>
      <c r="E3051" s="2" t="s">
        <v>248</v>
      </c>
      <c r="F3051" s="2" t="s">
        <v>1638</v>
      </c>
      <c r="G3051" s="5">
        <v>42</v>
      </c>
      <c r="H3051" s="5">
        <v>21.3</v>
      </c>
      <c r="I3051" s="5">
        <v>894.6</v>
      </c>
      <c r="J3051" s="5">
        <v>408200.4900000004</v>
      </c>
      <c r="K3051" s="3" t="str" cm="1">
        <f t="array" ref="K3051">_xlfn.LET(_xlpm.d,UPPER(TRIM(CLEAN(SUBSTITUTE(F3051,CHAR(160),"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52" spans="2:11" hidden="1" x14ac:dyDescent="0.25">
      <c r="B3052" s="20">
        <v>45953</v>
      </c>
      <c r="C3052" s="2" t="s">
        <v>1</v>
      </c>
      <c r="D3052" s="2" t="s">
        <v>2158</v>
      </c>
      <c r="E3052" s="2" t="s">
        <v>305</v>
      </c>
      <c r="F3052" s="2" t="s">
        <v>1638</v>
      </c>
      <c r="G3052" s="5">
        <v>100</v>
      </c>
      <c r="H3052" s="5">
        <v>21.3</v>
      </c>
      <c r="I3052" s="5">
        <v>2130</v>
      </c>
      <c r="J3052" s="5">
        <v>410330.4900000004</v>
      </c>
      <c r="K3052" s="3" t="str" cm="1">
        <f t="array" ref="K3052">_xlfn.LET(_xlpm.d,UPPER(TRIM(CLEAN(SUBSTITUTE(F3052,CHAR(160),"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53" spans="2:11" hidden="1" x14ac:dyDescent="0.25">
      <c r="B3053" s="20">
        <v>45954</v>
      </c>
      <c r="C3053" s="2" t="s">
        <v>1</v>
      </c>
      <c r="D3053" s="2" t="s">
        <v>2159</v>
      </c>
      <c r="E3053" s="2" t="s">
        <v>186</v>
      </c>
      <c r="F3053" s="2" t="s">
        <v>1638</v>
      </c>
      <c r="G3053" s="5">
        <v>10</v>
      </c>
      <c r="H3053" s="5">
        <v>21.3</v>
      </c>
      <c r="I3053" s="5">
        <v>213</v>
      </c>
      <c r="J3053" s="5">
        <v>410543.4900000004</v>
      </c>
      <c r="K3053" s="3" t="str" cm="1">
        <f t="array" ref="K3053">_xlfn.LET(_xlpm.d,UPPER(TRIM(CLEAN(SUBSTITUTE(F3053,CHAR(160),"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54" spans="2:11" hidden="1" x14ac:dyDescent="0.25">
      <c r="B3054" s="20">
        <v>45954</v>
      </c>
      <c r="C3054" s="2" t="s">
        <v>1</v>
      </c>
      <c r="D3054" s="2" t="s">
        <v>708</v>
      </c>
      <c r="E3054" s="2" t="s">
        <v>43</v>
      </c>
      <c r="F3054" s="2" t="s">
        <v>1638</v>
      </c>
      <c r="G3054" s="5">
        <v>5</v>
      </c>
      <c r="H3054" s="5">
        <v>22.9</v>
      </c>
      <c r="I3054" s="5">
        <v>114.5</v>
      </c>
      <c r="J3054" s="5">
        <v>410657.9900000004</v>
      </c>
      <c r="K3054" s="3" t="str" cm="1">
        <f t="array" ref="K3054">_xlfn.LET(_xlpm.d,UPPER(TRIM(CLEAN(SUBSTITUTE(F3054,CHAR(160),"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55" spans="2:11" hidden="1" x14ac:dyDescent="0.25">
      <c r="B3055" s="20">
        <v>45954</v>
      </c>
      <c r="C3055" s="2" t="s">
        <v>1</v>
      </c>
      <c r="D3055" s="2" t="s">
        <v>2160</v>
      </c>
      <c r="E3055" s="2" t="s">
        <v>241</v>
      </c>
      <c r="F3055" s="2" t="s">
        <v>1638</v>
      </c>
      <c r="G3055" s="5">
        <v>40</v>
      </c>
      <c r="H3055" s="5">
        <v>21.3</v>
      </c>
      <c r="I3055" s="5">
        <v>852</v>
      </c>
      <c r="J3055" s="5">
        <v>411509.9900000004</v>
      </c>
      <c r="K3055" s="3" t="str" cm="1">
        <f t="array" ref="K3055">_xlfn.LET(_xlpm.d,UPPER(TRIM(CLEAN(SUBSTITUTE(F3055,CHAR(160),"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56" spans="2:11" hidden="1" x14ac:dyDescent="0.25">
      <c r="B3056" s="20">
        <v>45954</v>
      </c>
      <c r="C3056" s="2" t="s">
        <v>1</v>
      </c>
      <c r="D3056" s="2" t="s">
        <v>2161</v>
      </c>
      <c r="E3056" s="2" t="s">
        <v>73</v>
      </c>
      <c r="F3056" s="2" t="s">
        <v>1638</v>
      </c>
      <c r="G3056" s="5">
        <v>20</v>
      </c>
      <c r="H3056" s="5">
        <v>22.99</v>
      </c>
      <c r="I3056" s="5">
        <v>459.8</v>
      </c>
      <c r="J3056" s="5">
        <v>411969.79000000039</v>
      </c>
      <c r="K3056" s="3" t="str" cm="1">
        <f t="array" ref="K3056">_xlfn.LET(_xlpm.d,UPPER(TRIM(CLEAN(SUBSTITUTE(F3056,CHAR(160),"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57" spans="2:11" hidden="1" x14ac:dyDescent="0.25">
      <c r="B3057" s="20">
        <v>45954</v>
      </c>
      <c r="C3057" s="2" t="s">
        <v>1</v>
      </c>
      <c r="D3057" s="2" t="s">
        <v>2162</v>
      </c>
      <c r="E3057" s="2" t="s">
        <v>807</v>
      </c>
      <c r="F3057" s="2" t="s">
        <v>1638</v>
      </c>
      <c r="G3057" s="5">
        <v>20</v>
      </c>
      <c r="H3057" s="5">
        <v>22.99</v>
      </c>
      <c r="I3057" s="5">
        <v>459.8</v>
      </c>
      <c r="J3057" s="5">
        <v>412429.59000000037</v>
      </c>
      <c r="K3057" s="3" t="str" cm="1">
        <f t="array" ref="K3057">_xlfn.LET(_xlpm.d,UPPER(TRIM(CLEAN(SUBSTITUTE(F3057,CHAR(160),"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58" spans="2:11" hidden="1" x14ac:dyDescent="0.25">
      <c r="B3058" s="20">
        <v>45954</v>
      </c>
      <c r="C3058" s="2" t="s">
        <v>1</v>
      </c>
      <c r="D3058" s="2" t="s">
        <v>2163</v>
      </c>
      <c r="E3058" s="2" t="s">
        <v>197</v>
      </c>
      <c r="F3058" s="2" t="s">
        <v>1638</v>
      </c>
      <c r="G3058" s="5">
        <v>73</v>
      </c>
      <c r="H3058" s="5">
        <v>21.3</v>
      </c>
      <c r="I3058" s="5">
        <v>1554.9</v>
      </c>
      <c r="J3058" s="5">
        <v>413984.4900000004</v>
      </c>
      <c r="K3058" s="3" t="str" cm="1">
        <f t="array" ref="K3058">_xlfn.LET(_xlpm.d,UPPER(TRIM(CLEAN(SUBSTITUTE(F3058,CHAR(160),"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59" spans="2:11" hidden="1" x14ac:dyDescent="0.25">
      <c r="B3059" s="20">
        <v>45957</v>
      </c>
      <c r="C3059" s="2" t="s">
        <v>1</v>
      </c>
      <c r="D3059" s="2" t="s">
        <v>2164</v>
      </c>
      <c r="E3059" s="2" t="s">
        <v>2165</v>
      </c>
      <c r="F3059" s="2" t="s">
        <v>1638</v>
      </c>
      <c r="G3059" s="5">
        <v>1</v>
      </c>
      <c r="H3059" s="5">
        <v>22.99</v>
      </c>
      <c r="I3059" s="5">
        <v>22.99</v>
      </c>
      <c r="J3059" s="5">
        <v>414007.48000000039</v>
      </c>
      <c r="K3059" s="3" t="str" cm="1">
        <f t="array" ref="K3059">_xlfn.LET(_xlpm.d,UPPER(TRIM(CLEAN(SUBSTITUTE(F3059,CHAR(160),"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60" spans="2:11" hidden="1" x14ac:dyDescent="0.25">
      <c r="B3060" s="20">
        <v>45957</v>
      </c>
      <c r="C3060" s="2" t="s">
        <v>1</v>
      </c>
      <c r="D3060" s="2" t="s">
        <v>2166</v>
      </c>
      <c r="E3060" s="2" t="s">
        <v>25</v>
      </c>
      <c r="F3060" s="2" t="s">
        <v>1638</v>
      </c>
      <c r="G3060" s="5">
        <v>15</v>
      </c>
      <c r="H3060" s="5">
        <v>22.99</v>
      </c>
      <c r="I3060" s="5">
        <v>344.85</v>
      </c>
      <c r="J3060" s="5">
        <v>414352.33000000037</v>
      </c>
      <c r="K3060" s="3" t="str" cm="1">
        <f t="array" ref="K3060">_xlfn.LET(_xlpm.d,UPPER(TRIM(CLEAN(SUBSTITUTE(F3060,CHAR(160),"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61" spans="2:11" hidden="1" x14ac:dyDescent="0.25">
      <c r="B3061" s="20">
        <v>45957</v>
      </c>
      <c r="C3061" s="2" t="s">
        <v>1</v>
      </c>
      <c r="D3061" s="2" t="s">
        <v>2167</v>
      </c>
      <c r="E3061" s="2" t="s">
        <v>807</v>
      </c>
      <c r="F3061" s="2" t="s">
        <v>1638</v>
      </c>
      <c r="G3061" s="5">
        <v>30</v>
      </c>
      <c r="H3061" s="5">
        <v>20.5</v>
      </c>
      <c r="I3061" s="5">
        <v>615</v>
      </c>
      <c r="J3061" s="5">
        <v>414967.33000000037</v>
      </c>
      <c r="K3061" s="3" t="str" cm="1">
        <f t="array" ref="K3061">_xlfn.LET(_xlpm.d,UPPER(TRIM(CLEAN(SUBSTITUTE(F3061,CHAR(160),"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62" spans="2:11" hidden="1" x14ac:dyDescent="0.25">
      <c r="B3062" s="20">
        <v>45957</v>
      </c>
      <c r="C3062" s="2" t="s">
        <v>1</v>
      </c>
      <c r="D3062" s="2" t="s">
        <v>2168</v>
      </c>
      <c r="E3062" s="2" t="s">
        <v>254</v>
      </c>
      <c r="F3062" s="2" t="s">
        <v>1638</v>
      </c>
      <c r="G3062" s="5">
        <v>26</v>
      </c>
      <c r="H3062" s="5">
        <v>21.3</v>
      </c>
      <c r="I3062" s="5">
        <v>553.79999999999995</v>
      </c>
      <c r="J3062" s="5">
        <v>415521.13000000035</v>
      </c>
      <c r="K3062" s="3" t="str" cm="1">
        <f t="array" ref="K3062">_xlfn.LET(_xlpm.d,UPPER(TRIM(CLEAN(SUBSTITUTE(F3062,CHAR(160),"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63" spans="2:11" hidden="1" x14ac:dyDescent="0.25">
      <c r="B3063" s="20">
        <v>45957</v>
      </c>
      <c r="C3063" s="2" t="s">
        <v>1</v>
      </c>
      <c r="D3063" s="2" t="s">
        <v>2169</v>
      </c>
      <c r="E3063" s="2" t="s">
        <v>248</v>
      </c>
      <c r="F3063" s="2" t="s">
        <v>1638</v>
      </c>
      <c r="G3063" s="5">
        <v>28</v>
      </c>
      <c r="H3063" s="5">
        <v>21.3</v>
      </c>
      <c r="I3063" s="5">
        <v>596.4</v>
      </c>
      <c r="J3063" s="5">
        <v>416117.53000000038</v>
      </c>
      <c r="K3063" s="3" t="str" cm="1">
        <f t="array" ref="K3063">_xlfn.LET(_xlpm.d,UPPER(TRIM(CLEAN(SUBSTITUTE(F3063,CHAR(160),"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64" spans="2:11" hidden="1" x14ac:dyDescent="0.25">
      <c r="B3064" s="20">
        <v>45958</v>
      </c>
      <c r="C3064" s="2" t="s">
        <v>1</v>
      </c>
      <c r="D3064" s="2" t="s">
        <v>1290</v>
      </c>
      <c r="E3064" s="2" t="s">
        <v>143</v>
      </c>
      <c r="F3064" s="2" t="s">
        <v>1638</v>
      </c>
      <c r="G3064" s="5">
        <v>20</v>
      </c>
      <c r="H3064" s="5">
        <v>21.3</v>
      </c>
      <c r="I3064" s="5">
        <v>426</v>
      </c>
      <c r="J3064" s="5">
        <v>416543.53000000038</v>
      </c>
      <c r="K3064" s="3" t="str" cm="1">
        <f t="array" ref="K3064">_xlfn.LET(_xlpm.d,UPPER(TRIM(CLEAN(SUBSTITUTE(F3064,CHAR(160),"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65" spans="2:11" hidden="1" x14ac:dyDescent="0.25">
      <c r="B3065" s="20">
        <v>45958</v>
      </c>
      <c r="C3065" s="2" t="s">
        <v>1</v>
      </c>
      <c r="D3065" s="2" t="s">
        <v>2170</v>
      </c>
      <c r="E3065" s="2" t="s">
        <v>232</v>
      </c>
      <c r="F3065" s="2" t="s">
        <v>1638</v>
      </c>
      <c r="G3065" s="5">
        <v>33</v>
      </c>
      <c r="H3065" s="5">
        <v>21.3</v>
      </c>
      <c r="I3065" s="5">
        <v>702.9</v>
      </c>
      <c r="J3065" s="5">
        <v>417246.4300000004</v>
      </c>
      <c r="K3065" s="3" t="str" cm="1">
        <f t="array" ref="K3065">_xlfn.LET(_xlpm.d,UPPER(TRIM(CLEAN(SUBSTITUTE(F3065,CHAR(160),"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66" spans="2:11" hidden="1" x14ac:dyDescent="0.25">
      <c r="B3066" s="20">
        <v>45958</v>
      </c>
      <c r="C3066" s="2" t="s">
        <v>1</v>
      </c>
      <c r="D3066" s="2" t="s">
        <v>2171</v>
      </c>
      <c r="E3066" s="2" t="s">
        <v>214</v>
      </c>
      <c r="F3066" s="2" t="s">
        <v>1638</v>
      </c>
      <c r="G3066" s="5">
        <v>50</v>
      </c>
      <c r="H3066" s="5">
        <v>21.3</v>
      </c>
      <c r="I3066" s="5">
        <v>1065</v>
      </c>
      <c r="J3066" s="5">
        <v>418311.4300000004</v>
      </c>
      <c r="K3066" s="3" t="str" cm="1">
        <f t="array" ref="K3066">_xlfn.LET(_xlpm.d,UPPER(TRIM(CLEAN(SUBSTITUTE(F3066,CHAR(160),"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67" spans="2:11" hidden="1" x14ac:dyDescent="0.25">
      <c r="B3067" s="20">
        <v>45958</v>
      </c>
      <c r="C3067" s="2" t="s">
        <v>1</v>
      </c>
      <c r="D3067" s="2" t="s">
        <v>2172</v>
      </c>
      <c r="E3067" s="2" t="s">
        <v>78</v>
      </c>
      <c r="F3067" s="2" t="s">
        <v>1638</v>
      </c>
      <c r="G3067" s="5">
        <v>70</v>
      </c>
      <c r="H3067" s="5">
        <v>21.3</v>
      </c>
      <c r="I3067" s="5">
        <v>1491</v>
      </c>
      <c r="J3067" s="5">
        <v>419802.4300000004</v>
      </c>
      <c r="K3067" s="3" t="str" cm="1">
        <f t="array" ref="K3067">_xlfn.LET(_xlpm.d,UPPER(TRIM(CLEAN(SUBSTITUTE(F3067,CHAR(160),"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68" spans="2:11" hidden="1" x14ac:dyDescent="0.25">
      <c r="B3068" s="20">
        <v>45958</v>
      </c>
      <c r="C3068" s="2" t="s">
        <v>1</v>
      </c>
      <c r="D3068" s="2" t="s">
        <v>2173</v>
      </c>
      <c r="E3068" s="2" t="s">
        <v>165</v>
      </c>
      <c r="F3068" s="2" t="s">
        <v>1638</v>
      </c>
      <c r="G3068" s="5">
        <v>28</v>
      </c>
      <c r="H3068" s="5">
        <v>21.3</v>
      </c>
      <c r="I3068" s="5">
        <v>596.4</v>
      </c>
      <c r="J3068" s="5">
        <v>420398.83000000042</v>
      </c>
      <c r="K3068" s="3" t="str" cm="1">
        <f t="array" ref="K3068">_xlfn.LET(_xlpm.d,UPPER(TRIM(CLEAN(SUBSTITUTE(F3068,CHAR(160),"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69" spans="2:11" hidden="1" x14ac:dyDescent="0.25">
      <c r="B3069" s="20">
        <v>45958</v>
      </c>
      <c r="C3069" s="2" t="s">
        <v>1</v>
      </c>
      <c r="D3069" s="2" t="s">
        <v>2174</v>
      </c>
      <c r="E3069" s="2" t="s">
        <v>61</v>
      </c>
      <c r="F3069" s="2" t="s">
        <v>1638</v>
      </c>
      <c r="G3069" s="5">
        <v>30</v>
      </c>
      <c r="H3069" s="5">
        <v>22.99</v>
      </c>
      <c r="I3069" s="5">
        <v>689.7</v>
      </c>
      <c r="J3069" s="5">
        <v>421088.53000000044</v>
      </c>
      <c r="K3069" s="3" t="str" cm="1">
        <f t="array" ref="K3069">_xlfn.LET(_xlpm.d,UPPER(TRIM(CLEAN(SUBSTITUTE(F3069,CHAR(160),"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70" spans="2:11" hidden="1" x14ac:dyDescent="0.25">
      <c r="B3070" s="20">
        <v>45958</v>
      </c>
      <c r="C3070" s="2" t="s">
        <v>1</v>
      </c>
      <c r="D3070" s="2" t="s">
        <v>710</v>
      </c>
      <c r="E3070" s="2" t="s">
        <v>261</v>
      </c>
      <c r="F3070" s="2" t="s">
        <v>1638</v>
      </c>
      <c r="G3070" s="5">
        <v>20</v>
      </c>
      <c r="H3070" s="5">
        <v>21.3</v>
      </c>
      <c r="I3070" s="5">
        <v>426</v>
      </c>
      <c r="J3070" s="5">
        <v>421514.53000000044</v>
      </c>
      <c r="K3070" s="3" t="str" cm="1">
        <f t="array" ref="K3070">_xlfn.LET(_xlpm.d,UPPER(TRIM(CLEAN(SUBSTITUTE(F3070,CHAR(160),"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71" spans="2:11" hidden="1" x14ac:dyDescent="0.25">
      <c r="B3071" s="20">
        <v>45958</v>
      </c>
      <c r="C3071" s="2" t="s">
        <v>1</v>
      </c>
      <c r="D3071" s="2" t="s">
        <v>2175</v>
      </c>
      <c r="E3071" s="2" t="s">
        <v>263</v>
      </c>
      <c r="F3071" s="2" t="s">
        <v>1638</v>
      </c>
      <c r="G3071" s="5">
        <v>50</v>
      </c>
      <c r="H3071" s="5">
        <v>21.3</v>
      </c>
      <c r="I3071" s="5">
        <v>1065</v>
      </c>
      <c r="J3071" s="5">
        <v>422579.53000000044</v>
      </c>
      <c r="K3071" s="3" t="str" cm="1">
        <f t="array" ref="K3071">_xlfn.LET(_xlpm.d,UPPER(TRIM(CLEAN(SUBSTITUTE(F3071,CHAR(160),"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72" spans="2:11" hidden="1" x14ac:dyDescent="0.25">
      <c r="B3072" s="20">
        <v>45959</v>
      </c>
      <c r="C3072" s="2" t="s">
        <v>1</v>
      </c>
      <c r="D3072" s="2" t="s">
        <v>1152</v>
      </c>
      <c r="E3072" s="2" t="s">
        <v>282</v>
      </c>
      <c r="F3072" s="2" t="s">
        <v>1638</v>
      </c>
      <c r="G3072" s="5">
        <v>10</v>
      </c>
      <c r="H3072" s="5">
        <v>21.3</v>
      </c>
      <c r="I3072" s="5">
        <v>213</v>
      </c>
      <c r="J3072" s="5">
        <v>422792.53000000044</v>
      </c>
      <c r="K3072" s="3" t="str" cm="1">
        <f t="array" ref="K3072">_xlfn.LET(_xlpm.d,UPPER(TRIM(CLEAN(SUBSTITUTE(F3072,CHAR(160),"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73" spans="2:11" hidden="1" x14ac:dyDescent="0.25">
      <c r="B3073" s="20">
        <v>45959</v>
      </c>
      <c r="C3073" s="2" t="s">
        <v>1</v>
      </c>
      <c r="D3073" s="2" t="s">
        <v>1636</v>
      </c>
      <c r="E3073" s="2" t="s">
        <v>1634</v>
      </c>
      <c r="F3073" s="2" t="s">
        <v>1638</v>
      </c>
      <c r="G3073" s="5">
        <v>60</v>
      </c>
      <c r="H3073" s="5">
        <v>20.3</v>
      </c>
      <c r="I3073" s="5">
        <v>1218</v>
      </c>
      <c r="J3073" s="5">
        <v>424010.53000000044</v>
      </c>
      <c r="K3073" s="3" t="str" cm="1">
        <f t="array" ref="K3073">_xlfn.LET(_xlpm.d,UPPER(TRIM(CLEAN(SUBSTITUTE(F3073,CHAR(160),"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74" spans="2:11" hidden="1" x14ac:dyDescent="0.25">
      <c r="B3074" s="20">
        <v>45959</v>
      </c>
      <c r="C3074" s="2" t="s">
        <v>1</v>
      </c>
      <c r="D3074" s="2" t="s">
        <v>1154</v>
      </c>
      <c r="E3074" s="2" t="s">
        <v>145</v>
      </c>
      <c r="F3074" s="2" t="s">
        <v>1638</v>
      </c>
      <c r="G3074" s="5">
        <v>15</v>
      </c>
      <c r="H3074" s="5">
        <v>21.3</v>
      </c>
      <c r="I3074" s="5">
        <v>319.5</v>
      </c>
      <c r="J3074" s="5">
        <v>424330.03000000044</v>
      </c>
      <c r="K3074" s="3" t="str" cm="1">
        <f t="array" ref="K3074">_xlfn.LET(_xlpm.d,UPPER(TRIM(CLEAN(SUBSTITUTE(F3074,CHAR(160),"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75" spans="2:11" hidden="1" x14ac:dyDescent="0.25">
      <c r="B3075" s="20">
        <v>45960</v>
      </c>
      <c r="C3075" s="2" t="s">
        <v>1</v>
      </c>
      <c r="D3075" s="2" t="s">
        <v>2176</v>
      </c>
      <c r="E3075" s="2" t="s">
        <v>268</v>
      </c>
      <c r="F3075" s="2" t="s">
        <v>1638</v>
      </c>
      <c r="G3075" s="5">
        <v>49</v>
      </c>
      <c r="H3075" s="5">
        <v>21.3</v>
      </c>
      <c r="I3075" s="5">
        <v>1043.7</v>
      </c>
      <c r="J3075" s="5">
        <v>425373.73000000045</v>
      </c>
      <c r="K3075" s="3" t="str" cm="1">
        <f t="array" ref="K3075">_xlfn.LET(_xlpm.d,UPPER(TRIM(CLEAN(SUBSTITUTE(F3075,CHAR(160),"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76" spans="2:11" hidden="1" x14ac:dyDescent="0.25">
      <c r="B3076" s="20">
        <v>45961</v>
      </c>
      <c r="C3076" s="2" t="s">
        <v>1</v>
      </c>
      <c r="D3076" s="2" t="s">
        <v>2177</v>
      </c>
      <c r="E3076" s="2" t="s">
        <v>78</v>
      </c>
      <c r="F3076" s="2" t="s">
        <v>1638</v>
      </c>
      <c r="G3076" s="5">
        <v>42</v>
      </c>
      <c r="H3076" s="5">
        <v>21.3</v>
      </c>
      <c r="I3076" s="5">
        <v>894.6</v>
      </c>
      <c r="J3076" s="5">
        <v>426268.33000000042</v>
      </c>
      <c r="K3076" s="3" t="str" cm="1">
        <f t="array" ref="K3076">_xlfn.LET(_xlpm.d,UPPER(TRIM(CLEAN(SUBSTITUTE(F3076,CHAR(160),"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77" spans="2:11" hidden="1" x14ac:dyDescent="0.25">
      <c r="B3077" s="20">
        <v>45961</v>
      </c>
      <c r="C3077" s="2" t="s">
        <v>1</v>
      </c>
      <c r="D3077" s="2" t="s">
        <v>2178</v>
      </c>
      <c r="E3077" s="2" t="s">
        <v>243</v>
      </c>
      <c r="F3077" s="2" t="s">
        <v>1638</v>
      </c>
      <c r="G3077" s="5">
        <v>50</v>
      </c>
      <c r="H3077" s="5">
        <v>21.3</v>
      </c>
      <c r="I3077" s="5">
        <v>1065</v>
      </c>
      <c r="J3077" s="5">
        <v>427333.33000000042</v>
      </c>
      <c r="K3077" s="3" t="str" cm="1">
        <f t="array" ref="K3077">_xlfn.LET(_xlpm.d,UPPER(TRIM(CLEAN(SUBSTITUTE(F3077,CHAR(160),"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78" spans="2:11" hidden="1" x14ac:dyDescent="0.25">
      <c r="B3078" s="20">
        <v>45961</v>
      </c>
      <c r="C3078" s="2" t="s">
        <v>1</v>
      </c>
      <c r="D3078" s="2" t="s">
        <v>2179</v>
      </c>
      <c r="E3078" s="2" t="s">
        <v>232</v>
      </c>
      <c r="F3078" s="2" t="s">
        <v>1638</v>
      </c>
      <c r="G3078" s="5">
        <v>19</v>
      </c>
      <c r="H3078" s="5">
        <v>21.3</v>
      </c>
      <c r="I3078" s="5">
        <v>404.7</v>
      </c>
      <c r="J3078" s="5">
        <v>427738.03000000044</v>
      </c>
      <c r="K3078" s="3" t="str" cm="1">
        <f t="array" ref="K3078">_xlfn.LET(_xlpm.d,UPPER(TRIM(CLEAN(SUBSTITUTE(F3078,CHAR(160),"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79" spans="2:11" hidden="1" x14ac:dyDescent="0.25">
      <c r="B3079" s="20">
        <v>45961</v>
      </c>
      <c r="C3079" s="2" t="s">
        <v>1</v>
      </c>
      <c r="D3079" s="2" t="s">
        <v>712</v>
      </c>
      <c r="E3079" s="2" t="s">
        <v>195</v>
      </c>
      <c r="F3079" s="2" t="s">
        <v>1638</v>
      </c>
      <c r="G3079" s="5">
        <v>40</v>
      </c>
      <c r="H3079" s="5">
        <v>21.3</v>
      </c>
      <c r="I3079" s="5">
        <v>852</v>
      </c>
      <c r="J3079" s="5">
        <v>428590.03000000044</v>
      </c>
      <c r="K3079" s="3" t="str" cm="1">
        <f t="array" ref="K3079">_xlfn.LET(_xlpm.d,UPPER(TRIM(CLEAN(SUBSTITUTE(F3079,CHAR(160),"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80" spans="2:11" hidden="1" x14ac:dyDescent="0.25">
      <c r="B3080" s="20">
        <v>45961</v>
      </c>
      <c r="C3080" s="2" t="s">
        <v>1</v>
      </c>
      <c r="D3080" s="2" t="s">
        <v>713</v>
      </c>
      <c r="E3080" s="2" t="s">
        <v>241</v>
      </c>
      <c r="F3080" s="2" t="s">
        <v>1638</v>
      </c>
      <c r="G3080" s="5">
        <v>20</v>
      </c>
      <c r="H3080" s="5">
        <v>21.3</v>
      </c>
      <c r="I3080" s="5">
        <v>426</v>
      </c>
      <c r="J3080" s="5">
        <v>429016.03000000044</v>
      </c>
      <c r="K3080" s="3" t="str" cm="1">
        <f t="array" ref="K3080">_xlfn.LET(_xlpm.d,UPPER(TRIM(CLEAN(SUBSTITUTE(F3080,CHAR(160),"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81" spans="2:11" hidden="1" x14ac:dyDescent="0.25">
      <c r="B3081" s="20">
        <v>45961</v>
      </c>
      <c r="C3081" s="2" t="s">
        <v>1</v>
      </c>
      <c r="D3081" s="2" t="s">
        <v>2180</v>
      </c>
      <c r="E3081" s="2" t="s">
        <v>43</v>
      </c>
      <c r="F3081" s="2" t="s">
        <v>1638</v>
      </c>
      <c r="G3081" s="5">
        <v>20</v>
      </c>
      <c r="H3081" s="5">
        <v>22.9</v>
      </c>
      <c r="I3081" s="5">
        <v>458</v>
      </c>
      <c r="J3081" s="5">
        <v>429474.03000000044</v>
      </c>
      <c r="K3081" s="3" t="str" cm="1">
        <f t="array" ref="K3081">_xlfn.LET(_xlpm.d,UPPER(TRIM(CLEAN(SUBSTITUTE(F3081,CHAR(160),"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82" spans="2:11" hidden="1" x14ac:dyDescent="0.25">
      <c r="B3082" s="20">
        <v>45961</v>
      </c>
      <c r="C3082" s="2" t="s">
        <v>1</v>
      </c>
      <c r="D3082" s="2" t="s">
        <v>2181</v>
      </c>
      <c r="E3082" s="2" t="s">
        <v>305</v>
      </c>
      <c r="F3082" s="2" t="s">
        <v>1638</v>
      </c>
      <c r="G3082" s="5">
        <v>33</v>
      </c>
      <c r="H3082" s="5">
        <v>21.3</v>
      </c>
      <c r="I3082" s="5">
        <v>702.9</v>
      </c>
      <c r="J3082" s="5">
        <v>430176.93000000046</v>
      </c>
      <c r="K3082" s="3" t="str" cm="1">
        <f t="array" ref="K3082">_xlfn.LET(_xlpm.d,UPPER(TRIM(CLEAN(SUBSTITUTE(F3082,CHAR(160),"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83" spans="2:11" hidden="1" x14ac:dyDescent="0.25">
      <c r="B3083" s="20">
        <v>45964</v>
      </c>
      <c r="C3083" s="2" t="s">
        <v>1</v>
      </c>
      <c r="D3083" s="2" t="s">
        <v>2182</v>
      </c>
      <c r="E3083" s="2" t="s">
        <v>248</v>
      </c>
      <c r="F3083" s="2" t="s">
        <v>1638</v>
      </c>
      <c r="G3083" s="5">
        <v>14</v>
      </c>
      <c r="H3083" s="5">
        <v>21.3</v>
      </c>
      <c r="I3083" s="5">
        <v>298.2</v>
      </c>
      <c r="J3083" s="5">
        <v>430475.13000000047</v>
      </c>
      <c r="K3083" s="3" t="str" cm="1">
        <f t="array" ref="K3083">_xlfn.LET(_xlpm.d,UPPER(TRIM(CLEAN(SUBSTITUTE(F3083,CHAR(160),"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84" spans="2:11" hidden="1" x14ac:dyDescent="0.25">
      <c r="B3084" s="20">
        <v>45965</v>
      </c>
      <c r="C3084" s="2" t="s">
        <v>1</v>
      </c>
      <c r="D3084" s="2" t="s">
        <v>2183</v>
      </c>
      <c r="E3084" s="2" t="s">
        <v>78</v>
      </c>
      <c r="F3084" s="2" t="s">
        <v>1638</v>
      </c>
      <c r="G3084" s="5">
        <v>28</v>
      </c>
      <c r="H3084" s="5">
        <v>21.3</v>
      </c>
      <c r="I3084" s="5">
        <v>596.4</v>
      </c>
      <c r="J3084" s="5">
        <v>431071.53000000049</v>
      </c>
      <c r="K3084" s="3" t="str" cm="1">
        <f t="array" ref="K3084">_xlfn.LET(_xlpm.d,UPPER(TRIM(CLEAN(SUBSTITUTE(F3084,CHAR(160),"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85" spans="2:11" hidden="1" x14ac:dyDescent="0.25">
      <c r="B3085" s="20">
        <v>45965</v>
      </c>
      <c r="C3085" s="2" t="s">
        <v>1</v>
      </c>
      <c r="D3085" s="2" t="s">
        <v>2184</v>
      </c>
      <c r="E3085" s="2" t="s">
        <v>232</v>
      </c>
      <c r="F3085" s="2" t="s">
        <v>1638</v>
      </c>
      <c r="G3085" s="5">
        <v>28</v>
      </c>
      <c r="H3085" s="5">
        <v>21.3</v>
      </c>
      <c r="I3085" s="5">
        <v>596.4</v>
      </c>
      <c r="J3085" s="5">
        <v>431667.93000000052</v>
      </c>
      <c r="K3085" s="3" t="str" cm="1">
        <f t="array" ref="K3085">_xlfn.LET(_xlpm.d,UPPER(TRIM(CLEAN(SUBSTITUTE(F3085,CHAR(160),"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86" spans="2:11" hidden="1" x14ac:dyDescent="0.25">
      <c r="B3086" s="20">
        <v>45965</v>
      </c>
      <c r="C3086" s="2" t="s">
        <v>1</v>
      </c>
      <c r="D3086" s="2" t="s">
        <v>2185</v>
      </c>
      <c r="E3086" s="2" t="s">
        <v>165</v>
      </c>
      <c r="F3086" s="2" t="s">
        <v>1638</v>
      </c>
      <c r="G3086" s="5">
        <v>25</v>
      </c>
      <c r="H3086" s="5">
        <v>21.3</v>
      </c>
      <c r="I3086" s="5">
        <v>532.5</v>
      </c>
      <c r="J3086" s="5">
        <v>432200.43000000052</v>
      </c>
      <c r="K3086" s="3" t="str" cm="1">
        <f t="array" ref="K3086">_xlfn.LET(_xlpm.d,UPPER(TRIM(CLEAN(SUBSTITUTE(F3086,CHAR(160),"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87" spans="2:11" hidden="1" x14ac:dyDescent="0.25">
      <c r="B3087" s="20">
        <v>45965</v>
      </c>
      <c r="C3087" s="2" t="s">
        <v>1</v>
      </c>
      <c r="D3087" s="2" t="s">
        <v>2186</v>
      </c>
      <c r="E3087" s="2" t="s">
        <v>186</v>
      </c>
      <c r="F3087" s="2" t="s">
        <v>1638</v>
      </c>
      <c r="G3087" s="5">
        <v>42</v>
      </c>
      <c r="H3087" s="5">
        <v>21.3</v>
      </c>
      <c r="I3087" s="5">
        <v>894.6</v>
      </c>
      <c r="J3087" s="5">
        <v>433095.03000000049</v>
      </c>
      <c r="K3087" s="3" t="str" cm="1">
        <f t="array" ref="K3087">_xlfn.LET(_xlpm.d,UPPER(TRIM(CLEAN(SUBSTITUTE(F3087,CHAR(160),"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88" spans="2:11" hidden="1" x14ac:dyDescent="0.25">
      <c r="B3088" s="20">
        <v>45965</v>
      </c>
      <c r="C3088" s="2" t="s">
        <v>1</v>
      </c>
      <c r="D3088" s="2" t="s">
        <v>1617</v>
      </c>
      <c r="E3088" s="2" t="s">
        <v>273</v>
      </c>
      <c r="F3088" s="2" t="s">
        <v>1638</v>
      </c>
      <c r="G3088" s="5">
        <v>25</v>
      </c>
      <c r="H3088" s="5">
        <v>0</v>
      </c>
      <c r="I3088" s="5">
        <v>0</v>
      </c>
      <c r="J3088" s="5">
        <v>433095.03000000049</v>
      </c>
      <c r="K3088" s="3" t="str" cm="1">
        <f t="array" ref="K3088">_xlfn.LET(_xlpm.d,UPPER(TRIM(CLEAN(SUBSTITUTE(F3088,CHAR(160),"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89" spans="2:11" hidden="1" x14ac:dyDescent="0.25">
      <c r="B3089" s="20">
        <v>45965</v>
      </c>
      <c r="C3089" s="2" t="s">
        <v>1</v>
      </c>
      <c r="D3089" s="2" t="s">
        <v>1159</v>
      </c>
      <c r="E3089" s="2" t="s">
        <v>234</v>
      </c>
      <c r="F3089" s="2" t="s">
        <v>1638</v>
      </c>
      <c r="G3089" s="5">
        <v>70</v>
      </c>
      <c r="H3089" s="5">
        <v>21.3</v>
      </c>
      <c r="I3089" s="5">
        <v>1491</v>
      </c>
      <c r="J3089" s="5">
        <v>434586.03000000049</v>
      </c>
      <c r="K3089" s="3" t="str" cm="1">
        <f t="array" ref="K3089">_xlfn.LET(_xlpm.d,UPPER(TRIM(CLEAN(SUBSTITUTE(F3089,CHAR(160),"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90" spans="2:11" hidden="1" x14ac:dyDescent="0.25">
      <c r="B3090" s="20">
        <v>45965</v>
      </c>
      <c r="C3090" s="2" t="s">
        <v>1</v>
      </c>
      <c r="D3090" s="2" t="s">
        <v>2187</v>
      </c>
      <c r="E3090" s="2" t="s">
        <v>61</v>
      </c>
      <c r="F3090" s="2" t="s">
        <v>1638</v>
      </c>
      <c r="G3090" s="5">
        <v>45</v>
      </c>
      <c r="H3090" s="5">
        <v>22.99</v>
      </c>
      <c r="I3090" s="5">
        <v>1034.55</v>
      </c>
      <c r="J3090" s="5">
        <v>435620.58000000048</v>
      </c>
      <c r="K3090" s="3" t="str" cm="1">
        <f t="array" ref="K3090">_xlfn.LET(_xlpm.d,UPPER(TRIM(CLEAN(SUBSTITUTE(F3090,CHAR(160),"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91" spans="2:11" hidden="1" x14ac:dyDescent="0.25">
      <c r="B3091" s="20">
        <v>45965</v>
      </c>
      <c r="C3091" s="2" t="s">
        <v>1</v>
      </c>
      <c r="D3091" s="2" t="s">
        <v>2188</v>
      </c>
      <c r="E3091" s="2" t="s">
        <v>50</v>
      </c>
      <c r="F3091" s="2" t="s">
        <v>1638</v>
      </c>
      <c r="G3091" s="5">
        <v>80</v>
      </c>
      <c r="H3091" s="5">
        <v>20.5</v>
      </c>
      <c r="I3091" s="5">
        <v>1640</v>
      </c>
      <c r="J3091" s="5">
        <v>437260.58000000048</v>
      </c>
      <c r="K3091" s="3" t="str" cm="1">
        <f t="array" ref="K3091">_xlfn.LET(_xlpm.d,UPPER(TRIM(CLEAN(SUBSTITUTE(F3091,CHAR(160),"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92" spans="2:11" hidden="1" x14ac:dyDescent="0.25">
      <c r="B3092" s="20">
        <v>45966</v>
      </c>
      <c r="C3092" s="2" t="s">
        <v>1</v>
      </c>
      <c r="D3092" s="2" t="s">
        <v>717</v>
      </c>
      <c r="E3092" s="2" t="s">
        <v>544</v>
      </c>
      <c r="F3092" s="2" t="s">
        <v>1638</v>
      </c>
      <c r="G3092" s="5">
        <v>20</v>
      </c>
      <c r="H3092" s="5">
        <v>20.3</v>
      </c>
      <c r="I3092" s="5">
        <v>406</v>
      </c>
      <c r="J3092" s="5">
        <v>437666.58000000048</v>
      </c>
      <c r="K3092" s="3" t="str" cm="1">
        <f t="array" ref="K3092">_xlfn.LET(_xlpm.d,UPPER(TRIM(CLEAN(SUBSTITUTE(F3092,CHAR(160),"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93" spans="2:11" hidden="1" x14ac:dyDescent="0.25">
      <c r="B3093" s="20">
        <v>45966</v>
      </c>
      <c r="C3093" s="2" t="s">
        <v>1</v>
      </c>
      <c r="D3093" s="2" t="s">
        <v>2189</v>
      </c>
      <c r="E3093" s="2" t="s">
        <v>282</v>
      </c>
      <c r="F3093" s="2" t="s">
        <v>1638</v>
      </c>
      <c r="G3093" s="5">
        <v>20</v>
      </c>
      <c r="H3093" s="5">
        <v>21.3</v>
      </c>
      <c r="I3093" s="5">
        <v>426</v>
      </c>
      <c r="J3093" s="5">
        <v>438092.58000000048</v>
      </c>
      <c r="K3093" s="3" t="str" cm="1">
        <f t="array" ref="K3093">_xlfn.LET(_xlpm.d,UPPER(TRIM(CLEAN(SUBSTITUTE(F3093,CHAR(160),"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94" spans="2:11" hidden="1" x14ac:dyDescent="0.25">
      <c r="B3094" s="20">
        <v>45966</v>
      </c>
      <c r="C3094" s="2" t="s">
        <v>1</v>
      </c>
      <c r="D3094" s="2" t="s">
        <v>2190</v>
      </c>
      <c r="E3094" s="2" t="s">
        <v>16</v>
      </c>
      <c r="F3094" s="2" t="s">
        <v>1638</v>
      </c>
      <c r="G3094" s="5">
        <v>30</v>
      </c>
      <c r="H3094" s="5">
        <v>22.99</v>
      </c>
      <c r="I3094" s="5">
        <v>689.7</v>
      </c>
      <c r="J3094" s="5">
        <v>438782.28000000049</v>
      </c>
      <c r="K3094" s="3" t="str" cm="1">
        <f t="array" ref="K3094">_xlfn.LET(_xlpm.d,UPPER(TRIM(CLEAN(SUBSTITUTE(F3094,CHAR(160),"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95" spans="2:11" hidden="1" x14ac:dyDescent="0.25">
      <c r="B3095" s="20">
        <v>45967</v>
      </c>
      <c r="C3095" s="2" t="s">
        <v>1</v>
      </c>
      <c r="D3095" s="2" t="s">
        <v>2191</v>
      </c>
      <c r="E3095" s="2" t="s">
        <v>248</v>
      </c>
      <c r="F3095" s="2" t="s">
        <v>1638</v>
      </c>
      <c r="G3095" s="5">
        <v>20</v>
      </c>
      <c r="H3095" s="5">
        <v>21.3</v>
      </c>
      <c r="I3095" s="5">
        <v>426</v>
      </c>
      <c r="J3095" s="5">
        <v>439208.28000000049</v>
      </c>
      <c r="K3095" s="3" t="str" cm="1">
        <f t="array" ref="K3095">_xlfn.LET(_xlpm.d,UPPER(TRIM(CLEAN(SUBSTITUTE(F3095,CHAR(160),"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96" spans="2:11" hidden="1" x14ac:dyDescent="0.25">
      <c r="B3096" s="20">
        <v>45967</v>
      </c>
      <c r="C3096" s="2" t="s">
        <v>1</v>
      </c>
      <c r="D3096" s="2" t="s">
        <v>720</v>
      </c>
      <c r="E3096" s="2" t="s">
        <v>279</v>
      </c>
      <c r="F3096" s="2" t="s">
        <v>1638</v>
      </c>
      <c r="G3096" s="5">
        <v>40</v>
      </c>
      <c r="H3096" s="5">
        <v>21.3</v>
      </c>
      <c r="I3096" s="5">
        <v>852</v>
      </c>
      <c r="J3096" s="5">
        <v>440060.28000000049</v>
      </c>
      <c r="K3096" s="3" t="str" cm="1">
        <f t="array" ref="K3096">_xlfn.LET(_xlpm.d,UPPER(TRIM(CLEAN(SUBSTITUTE(F3096,CHAR(160),"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97" spans="2:11" hidden="1" x14ac:dyDescent="0.25">
      <c r="B3097" s="20">
        <v>45967</v>
      </c>
      <c r="C3097" s="2" t="s">
        <v>1</v>
      </c>
      <c r="D3097" s="2" t="s">
        <v>2192</v>
      </c>
      <c r="E3097" s="2" t="s">
        <v>197</v>
      </c>
      <c r="F3097" s="2" t="s">
        <v>1638</v>
      </c>
      <c r="G3097" s="5">
        <v>25</v>
      </c>
      <c r="H3097" s="5">
        <v>21.3</v>
      </c>
      <c r="I3097" s="5">
        <v>532.5</v>
      </c>
      <c r="J3097" s="5">
        <v>440592.78000000049</v>
      </c>
      <c r="K3097" s="3" t="str" cm="1">
        <f t="array" ref="K3097">_xlfn.LET(_xlpm.d,UPPER(TRIM(CLEAN(SUBSTITUTE(F3097,CHAR(160),"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98" spans="2:11" hidden="1" x14ac:dyDescent="0.25">
      <c r="B3098" s="20">
        <v>45968</v>
      </c>
      <c r="C3098" s="2" t="s">
        <v>1</v>
      </c>
      <c r="D3098" s="2" t="s">
        <v>722</v>
      </c>
      <c r="E3098" s="2" t="s">
        <v>43</v>
      </c>
      <c r="F3098" s="2" t="s">
        <v>1638</v>
      </c>
      <c r="G3098" s="5">
        <v>5</v>
      </c>
      <c r="H3098" s="5">
        <v>22.9</v>
      </c>
      <c r="I3098" s="5">
        <v>114.5</v>
      </c>
      <c r="J3098" s="5">
        <v>440707.28000000049</v>
      </c>
      <c r="K3098" s="3" t="str" cm="1">
        <f t="array" ref="K3098">_xlfn.LET(_xlpm.d,UPPER(TRIM(CLEAN(SUBSTITUTE(F3098,CHAR(160),"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099" spans="2:11" hidden="1" x14ac:dyDescent="0.25">
      <c r="B3099" s="20">
        <v>45972</v>
      </c>
      <c r="C3099" s="2" t="s">
        <v>1</v>
      </c>
      <c r="D3099" s="2" t="s">
        <v>1619</v>
      </c>
      <c r="E3099" s="2" t="s">
        <v>78</v>
      </c>
      <c r="F3099" s="2" t="s">
        <v>1638</v>
      </c>
      <c r="G3099" s="5">
        <v>20</v>
      </c>
      <c r="H3099" s="5">
        <v>21.3</v>
      </c>
      <c r="I3099" s="5">
        <v>426</v>
      </c>
      <c r="J3099" s="5">
        <v>441133.28000000049</v>
      </c>
      <c r="K3099" s="3" t="str" cm="1">
        <f t="array" ref="K3099">_xlfn.LET(_xlpm.d,UPPER(TRIM(CLEAN(SUBSTITUTE(F3099,CHAR(160),"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00" spans="2:11" hidden="1" x14ac:dyDescent="0.25">
      <c r="B3100" s="20">
        <v>45972</v>
      </c>
      <c r="C3100" s="2" t="s">
        <v>1</v>
      </c>
      <c r="D3100" s="2" t="s">
        <v>2193</v>
      </c>
      <c r="E3100" s="2" t="s">
        <v>165</v>
      </c>
      <c r="F3100" s="2" t="s">
        <v>1638</v>
      </c>
      <c r="G3100" s="5">
        <v>20</v>
      </c>
      <c r="H3100" s="5">
        <v>21.3</v>
      </c>
      <c r="I3100" s="5">
        <v>426</v>
      </c>
      <c r="J3100" s="5">
        <v>441559.28000000049</v>
      </c>
      <c r="K3100" s="3" t="str" cm="1">
        <f t="array" ref="K3100">_xlfn.LET(_xlpm.d,UPPER(TRIM(CLEAN(SUBSTITUTE(F3100,CHAR(160),"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01" spans="2:11" hidden="1" x14ac:dyDescent="0.25">
      <c r="B3101" s="20">
        <v>45972</v>
      </c>
      <c r="C3101" s="2" t="s">
        <v>1</v>
      </c>
      <c r="D3101" s="2" t="s">
        <v>2194</v>
      </c>
      <c r="E3101" s="2" t="s">
        <v>276</v>
      </c>
      <c r="F3101" s="2" t="s">
        <v>1638</v>
      </c>
      <c r="G3101" s="5">
        <v>20</v>
      </c>
      <c r="H3101" s="5">
        <v>21.3</v>
      </c>
      <c r="I3101" s="5">
        <v>426</v>
      </c>
      <c r="J3101" s="5">
        <v>441985.28000000049</v>
      </c>
      <c r="K3101" s="3" t="str" cm="1">
        <f t="array" ref="K3101">_xlfn.LET(_xlpm.d,UPPER(TRIM(CLEAN(SUBSTITUTE(F3101,CHAR(160),"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02" spans="2:11" hidden="1" x14ac:dyDescent="0.25">
      <c r="B3102" s="20">
        <v>45973</v>
      </c>
      <c r="C3102" s="2" t="s">
        <v>1</v>
      </c>
      <c r="D3102" s="2" t="s">
        <v>1169</v>
      </c>
      <c r="E3102" s="2" t="s">
        <v>282</v>
      </c>
      <c r="F3102" s="2" t="s">
        <v>1638</v>
      </c>
      <c r="G3102" s="5">
        <v>10</v>
      </c>
      <c r="H3102" s="5">
        <v>21.3</v>
      </c>
      <c r="I3102" s="5">
        <v>213</v>
      </c>
      <c r="J3102" s="5">
        <v>442198.28000000049</v>
      </c>
      <c r="K3102" s="3" t="str" cm="1">
        <f t="array" ref="K3102">_xlfn.LET(_xlpm.d,UPPER(TRIM(CLEAN(SUBSTITUTE(F3102,CHAR(160),"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03" spans="2:11" hidden="1" x14ac:dyDescent="0.25">
      <c r="B3103" s="20">
        <v>45974</v>
      </c>
      <c r="C3103" s="2" t="s">
        <v>1</v>
      </c>
      <c r="D3103" s="2" t="s">
        <v>2195</v>
      </c>
      <c r="E3103" s="2" t="s">
        <v>268</v>
      </c>
      <c r="F3103" s="2" t="s">
        <v>1638</v>
      </c>
      <c r="G3103" s="5">
        <v>20</v>
      </c>
      <c r="H3103" s="5">
        <v>21.3</v>
      </c>
      <c r="I3103" s="5">
        <v>426</v>
      </c>
      <c r="J3103" s="5">
        <v>442624.28000000049</v>
      </c>
      <c r="K3103" s="3" t="str" cm="1">
        <f t="array" ref="K3103">_xlfn.LET(_xlpm.d,UPPER(TRIM(CLEAN(SUBSTITUTE(F3103,CHAR(160),"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04" spans="2:11" hidden="1" x14ac:dyDescent="0.25">
      <c r="B3104" s="20">
        <v>45974</v>
      </c>
      <c r="C3104" s="2" t="s">
        <v>1</v>
      </c>
      <c r="D3104" s="2" t="s">
        <v>2196</v>
      </c>
      <c r="E3104" s="2" t="s">
        <v>305</v>
      </c>
      <c r="F3104" s="2" t="s">
        <v>1638</v>
      </c>
      <c r="G3104" s="5">
        <v>25</v>
      </c>
      <c r="H3104" s="5">
        <v>21.3</v>
      </c>
      <c r="I3104" s="5">
        <v>532.5</v>
      </c>
      <c r="J3104" s="5">
        <v>443156.78000000049</v>
      </c>
      <c r="K3104" s="3" t="str" cm="1">
        <f t="array" ref="K3104">_xlfn.LET(_xlpm.d,UPPER(TRIM(CLEAN(SUBSTITUTE(F3104,CHAR(160),"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05" spans="2:11" hidden="1" x14ac:dyDescent="0.25">
      <c r="B3105" s="20">
        <v>45975</v>
      </c>
      <c r="C3105" s="2" t="s">
        <v>1</v>
      </c>
      <c r="D3105" s="2" t="s">
        <v>2197</v>
      </c>
      <c r="E3105" s="2" t="s">
        <v>243</v>
      </c>
      <c r="F3105" s="2" t="s">
        <v>1638</v>
      </c>
      <c r="G3105" s="5">
        <v>20</v>
      </c>
      <c r="H3105" s="5">
        <v>21.3</v>
      </c>
      <c r="I3105" s="5">
        <v>426</v>
      </c>
      <c r="J3105" s="5">
        <v>443582.78000000049</v>
      </c>
      <c r="K3105" s="3" t="str" cm="1">
        <f t="array" ref="K3105">_xlfn.LET(_xlpm.d,UPPER(TRIM(CLEAN(SUBSTITUTE(F3105,CHAR(160),"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06" spans="2:11" hidden="1" x14ac:dyDescent="0.25">
      <c r="B3106" s="20">
        <v>45975</v>
      </c>
      <c r="C3106" s="2" t="s">
        <v>1</v>
      </c>
      <c r="D3106" s="2" t="s">
        <v>2198</v>
      </c>
      <c r="E3106" s="2" t="s">
        <v>232</v>
      </c>
      <c r="F3106" s="2" t="s">
        <v>1638</v>
      </c>
      <c r="G3106" s="5">
        <v>56</v>
      </c>
      <c r="H3106" s="5">
        <v>21.3</v>
      </c>
      <c r="I3106" s="5">
        <v>1192.8</v>
      </c>
      <c r="J3106" s="5">
        <v>444775.58000000048</v>
      </c>
      <c r="K3106" s="3" t="str" cm="1">
        <f t="array" ref="K3106">_xlfn.LET(_xlpm.d,UPPER(TRIM(CLEAN(SUBSTITUTE(F3106,CHAR(160),"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07" spans="2:11" hidden="1" x14ac:dyDescent="0.25">
      <c r="B3107" s="20">
        <v>45975</v>
      </c>
      <c r="C3107" s="2" t="s">
        <v>1</v>
      </c>
      <c r="D3107" s="2" t="s">
        <v>1620</v>
      </c>
      <c r="E3107" s="2" t="s">
        <v>78</v>
      </c>
      <c r="F3107" s="2" t="s">
        <v>1638</v>
      </c>
      <c r="G3107" s="5">
        <v>42</v>
      </c>
      <c r="H3107" s="5">
        <v>21.3</v>
      </c>
      <c r="I3107" s="5">
        <v>894.6</v>
      </c>
      <c r="J3107" s="5">
        <v>445670.18000000046</v>
      </c>
      <c r="K3107" s="3" t="str" cm="1">
        <f t="array" ref="K3107">_xlfn.LET(_xlpm.d,UPPER(TRIM(CLEAN(SUBSTITUTE(F3107,CHAR(160),"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08" spans="2:11" hidden="1" x14ac:dyDescent="0.25">
      <c r="B3108" s="20">
        <v>45975</v>
      </c>
      <c r="C3108" s="2" t="s">
        <v>1</v>
      </c>
      <c r="D3108" s="2" t="s">
        <v>2199</v>
      </c>
      <c r="E3108" s="2" t="s">
        <v>186</v>
      </c>
      <c r="F3108" s="2" t="s">
        <v>1638</v>
      </c>
      <c r="G3108" s="5">
        <v>20</v>
      </c>
      <c r="H3108" s="5">
        <v>21.3</v>
      </c>
      <c r="I3108" s="5">
        <v>426</v>
      </c>
      <c r="J3108" s="5">
        <v>446096.18000000046</v>
      </c>
      <c r="K3108" s="3" t="str" cm="1">
        <f t="array" ref="K3108">_xlfn.LET(_xlpm.d,UPPER(TRIM(CLEAN(SUBSTITUTE(F3108,CHAR(160),"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09" spans="2:11" hidden="1" x14ac:dyDescent="0.25">
      <c r="B3109" s="20">
        <v>45975</v>
      </c>
      <c r="C3109" s="2" t="s">
        <v>1</v>
      </c>
      <c r="D3109" s="2" t="s">
        <v>726</v>
      </c>
      <c r="E3109" s="2" t="s">
        <v>195</v>
      </c>
      <c r="F3109" s="2" t="s">
        <v>1638</v>
      </c>
      <c r="G3109" s="5">
        <v>40</v>
      </c>
      <c r="H3109" s="5">
        <v>21.3</v>
      </c>
      <c r="I3109" s="5">
        <v>852</v>
      </c>
      <c r="J3109" s="5">
        <v>446948.18000000046</v>
      </c>
      <c r="K3109" s="3" t="str" cm="1">
        <f t="array" ref="K3109">_xlfn.LET(_xlpm.d,UPPER(TRIM(CLEAN(SUBSTITUTE(F3109,CHAR(160),"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10" spans="2:11" hidden="1" x14ac:dyDescent="0.25">
      <c r="B3110" s="20">
        <v>45975</v>
      </c>
      <c r="C3110" s="2" t="s">
        <v>1</v>
      </c>
      <c r="D3110" s="2" t="s">
        <v>2200</v>
      </c>
      <c r="E3110" s="2" t="s">
        <v>234</v>
      </c>
      <c r="F3110" s="2" t="s">
        <v>1638</v>
      </c>
      <c r="G3110" s="5">
        <v>28</v>
      </c>
      <c r="H3110" s="5">
        <v>21.3</v>
      </c>
      <c r="I3110" s="5">
        <v>596.4</v>
      </c>
      <c r="J3110" s="5">
        <v>447544.58000000048</v>
      </c>
      <c r="K3110" s="3" t="str" cm="1">
        <f t="array" ref="K3110">_xlfn.LET(_xlpm.d,UPPER(TRIM(CLEAN(SUBSTITUTE(F3110,CHAR(160),"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11" spans="2:11" hidden="1" x14ac:dyDescent="0.25">
      <c r="B3111" s="20">
        <v>45975</v>
      </c>
      <c r="C3111" s="2" t="s">
        <v>1</v>
      </c>
      <c r="D3111" s="2" t="s">
        <v>2201</v>
      </c>
      <c r="E3111" s="2" t="s">
        <v>241</v>
      </c>
      <c r="F3111" s="2" t="s">
        <v>1638</v>
      </c>
      <c r="G3111" s="5">
        <v>30</v>
      </c>
      <c r="H3111" s="5">
        <v>21.3</v>
      </c>
      <c r="I3111" s="5">
        <v>639</v>
      </c>
      <c r="J3111" s="5">
        <v>448183.58000000048</v>
      </c>
      <c r="K3111" s="3" t="str" cm="1">
        <f t="array" ref="K3111">_xlfn.LET(_xlpm.d,UPPER(TRIM(CLEAN(SUBSTITUTE(F3111,CHAR(160),"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12" spans="2:11" hidden="1" x14ac:dyDescent="0.25">
      <c r="B3112" s="20">
        <v>45975</v>
      </c>
      <c r="C3112" s="2" t="s">
        <v>1</v>
      </c>
      <c r="D3112" s="2" t="s">
        <v>727</v>
      </c>
      <c r="E3112" s="2" t="s">
        <v>43</v>
      </c>
      <c r="F3112" s="2" t="s">
        <v>1638</v>
      </c>
      <c r="G3112" s="5">
        <v>10</v>
      </c>
      <c r="H3112" s="5">
        <v>22.9</v>
      </c>
      <c r="I3112" s="5">
        <v>229</v>
      </c>
      <c r="J3112" s="5">
        <v>448412.58000000048</v>
      </c>
      <c r="K3112" s="3" t="str" cm="1">
        <f t="array" ref="K3112">_xlfn.LET(_xlpm.d,UPPER(TRIM(CLEAN(SUBSTITUTE(F3112,CHAR(160),"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13" spans="2:11" hidden="1" x14ac:dyDescent="0.25">
      <c r="B3113" s="20">
        <v>45975</v>
      </c>
      <c r="C3113" s="2" t="s">
        <v>1</v>
      </c>
      <c r="D3113" s="2" t="s">
        <v>2202</v>
      </c>
      <c r="E3113" s="2" t="s">
        <v>224</v>
      </c>
      <c r="F3113" s="2" t="s">
        <v>1638</v>
      </c>
      <c r="G3113" s="5">
        <v>100</v>
      </c>
      <c r="H3113" s="5">
        <v>21.3</v>
      </c>
      <c r="I3113" s="5">
        <v>2130</v>
      </c>
      <c r="J3113" s="5">
        <v>450542.58000000048</v>
      </c>
      <c r="K3113" s="3" t="str" cm="1">
        <f t="array" ref="K3113">_xlfn.LET(_xlpm.d,UPPER(TRIM(CLEAN(SUBSTITUTE(F3113,CHAR(160),"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14" spans="2:11" hidden="1" x14ac:dyDescent="0.25">
      <c r="B3114" s="20">
        <v>45978</v>
      </c>
      <c r="C3114" s="2" t="s">
        <v>1</v>
      </c>
      <c r="D3114" s="2" t="s">
        <v>2203</v>
      </c>
      <c r="E3114" s="2" t="s">
        <v>254</v>
      </c>
      <c r="F3114" s="2" t="s">
        <v>1638</v>
      </c>
      <c r="G3114" s="5">
        <v>14</v>
      </c>
      <c r="H3114" s="5">
        <v>21.3</v>
      </c>
      <c r="I3114" s="5">
        <v>298.2</v>
      </c>
      <c r="J3114" s="5">
        <v>450840.78000000049</v>
      </c>
      <c r="K3114" s="3" t="str" cm="1">
        <f t="array" ref="K3114">_xlfn.LET(_xlpm.d,UPPER(TRIM(CLEAN(SUBSTITUTE(F3114,CHAR(160),"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15" spans="2:11" hidden="1" x14ac:dyDescent="0.25">
      <c r="B3115" s="20">
        <v>45978</v>
      </c>
      <c r="C3115" s="2" t="s">
        <v>1</v>
      </c>
      <c r="D3115" s="2" t="s">
        <v>2204</v>
      </c>
      <c r="E3115" s="2" t="s">
        <v>180</v>
      </c>
      <c r="F3115" s="2" t="s">
        <v>1638</v>
      </c>
      <c r="G3115" s="5">
        <v>25</v>
      </c>
      <c r="H3115" s="5">
        <v>21.3</v>
      </c>
      <c r="I3115" s="5">
        <v>532.5</v>
      </c>
      <c r="J3115" s="5">
        <v>451373.28000000049</v>
      </c>
      <c r="K3115" s="3" t="str" cm="1">
        <f t="array" ref="K3115">_xlfn.LET(_xlpm.d,UPPER(TRIM(CLEAN(SUBSTITUTE(F3115,CHAR(160),"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16" spans="2:11" hidden="1" x14ac:dyDescent="0.25">
      <c r="B3116" s="20">
        <v>45978</v>
      </c>
      <c r="C3116" s="2" t="s">
        <v>1</v>
      </c>
      <c r="D3116" s="2" t="s">
        <v>2205</v>
      </c>
      <c r="E3116" s="2" t="s">
        <v>246</v>
      </c>
      <c r="F3116" s="2" t="s">
        <v>1638</v>
      </c>
      <c r="G3116" s="5">
        <v>16</v>
      </c>
      <c r="H3116" s="5">
        <v>21.3</v>
      </c>
      <c r="I3116" s="5">
        <v>340.8</v>
      </c>
      <c r="J3116" s="5">
        <v>451714.08000000048</v>
      </c>
      <c r="K3116" s="3" t="str" cm="1">
        <f t="array" ref="K3116">_xlfn.LET(_xlpm.d,UPPER(TRIM(CLEAN(SUBSTITUTE(F3116,CHAR(160),"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17" spans="2:11" hidden="1" x14ac:dyDescent="0.25">
      <c r="B3117" s="20">
        <v>45979</v>
      </c>
      <c r="C3117" s="2" t="s">
        <v>1</v>
      </c>
      <c r="D3117" s="2" t="s">
        <v>2206</v>
      </c>
      <c r="E3117" s="2" t="s">
        <v>165</v>
      </c>
      <c r="F3117" s="2" t="s">
        <v>1638</v>
      </c>
      <c r="G3117" s="5">
        <v>14</v>
      </c>
      <c r="H3117" s="5">
        <v>21.3</v>
      </c>
      <c r="I3117" s="5">
        <v>298.2</v>
      </c>
      <c r="J3117" s="5">
        <v>452012.28000000049</v>
      </c>
      <c r="K3117" s="3" t="str" cm="1">
        <f t="array" ref="K3117">_xlfn.LET(_xlpm.d,UPPER(TRIM(CLEAN(SUBSTITUTE(F3117,CHAR(160),"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18" spans="2:11" hidden="1" x14ac:dyDescent="0.25">
      <c r="B3118" s="20">
        <v>45979</v>
      </c>
      <c r="C3118" s="2" t="s">
        <v>1</v>
      </c>
      <c r="D3118" s="2" t="s">
        <v>729</v>
      </c>
      <c r="E3118" s="2" t="s">
        <v>730</v>
      </c>
      <c r="F3118" s="2" t="s">
        <v>1638</v>
      </c>
      <c r="G3118" s="5">
        <v>35</v>
      </c>
      <c r="H3118" s="5">
        <v>20.3</v>
      </c>
      <c r="I3118" s="5">
        <v>710.5</v>
      </c>
      <c r="J3118" s="5">
        <v>452722.78000000049</v>
      </c>
      <c r="K3118" s="3" t="str" cm="1">
        <f t="array" ref="K3118">_xlfn.LET(_xlpm.d,UPPER(TRIM(CLEAN(SUBSTITUTE(F3118,CHAR(160),"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19" spans="2:11" hidden="1" x14ac:dyDescent="0.25">
      <c r="B3119" s="20">
        <v>45979</v>
      </c>
      <c r="C3119" s="2" t="s">
        <v>1</v>
      </c>
      <c r="D3119" s="2" t="s">
        <v>2207</v>
      </c>
      <c r="E3119" s="2" t="s">
        <v>311</v>
      </c>
      <c r="F3119" s="2" t="s">
        <v>1638</v>
      </c>
      <c r="G3119" s="5">
        <v>100</v>
      </c>
      <c r="H3119" s="5">
        <v>21.3</v>
      </c>
      <c r="I3119" s="5">
        <v>2130</v>
      </c>
      <c r="J3119" s="5">
        <v>454852.78000000049</v>
      </c>
      <c r="K3119" s="3" t="str" cm="1">
        <f t="array" ref="K3119">_xlfn.LET(_xlpm.d,UPPER(TRIM(CLEAN(SUBSTITUTE(F3119,CHAR(160),"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20" spans="2:11" hidden="1" x14ac:dyDescent="0.25">
      <c r="B3120" s="20">
        <v>45980</v>
      </c>
      <c r="C3120" s="2" t="s">
        <v>1</v>
      </c>
      <c r="D3120" s="2" t="s">
        <v>2208</v>
      </c>
      <c r="E3120" s="2" t="s">
        <v>189</v>
      </c>
      <c r="F3120" s="2" t="s">
        <v>1638</v>
      </c>
      <c r="G3120" s="5">
        <v>20</v>
      </c>
      <c r="H3120" s="5">
        <v>21.3</v>
      </c>
      <c r="I3120" s="5">
        <v>426</v>
      </c>
      <c r="J3120" s="5">
        <v>455278.78000000049</v>
      </c>
      <c r="K3120" s="3" t="str" cm="1">
        <f t="array" ref="K3120">_xlfn.LET(_xlpm.d,UPPER(TRIM(CLEAN(SUBSTITUTE(F3120,CHAR(160),"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21" spans="2:11" hidden="1" x14ac:dyDescent="0.25">
      <c r="B3121" s="20">
        <v>45980</v>
      </c>
      <c r="C3121" s="2" t="s">
        <v>1</v>
      </c>
      <c r="D3121" s="2" t="s">
        <v>1174</v>
      </c>
      <c r="E3121" s="2" t="s">
        <v>145</v>
      </c>
      <c r="F3121" s="2" t="s">
        <v>1638</v>
      </c>
      <c r="G3121" s="5">
        <v>10</v>
      </c>
      <c r="H3121" s="5">
        <v>21.3</v>
      </c>
      <c r="I3121" s="5">
        <v>213</v>
      </c>
      <c r="J3121" s="5">
        <v>455491.78000000049</v>
      </c>
      <c r="K3121" s="3" t="str" cm="1">
        <f t="array" ref="K3121">_xlfn.LET(_xlpm.d,UPPER(TRIM(CLEAN(SUBSTITUTE(F3121,CHAR(160),"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22" spans="2:11" hidden="1" x14ac:dyDescent="0.25">
      <c r="B3122" s="20">
        <v>45982</v>
      </c>
      <c r="C3122" s="2" t="s">
        <v>1</v>
      </c>
      <c r="D3122" s="2" t="s">
        <v>2209</v>
      </c>
      <c r="E3122" s="2" t="s">
        <v>78</v>
      </c>
      <c r="F3122" s="2" t="s">
        <v>1638</v>
      </c>
      <c r="G3122" s="5">
        <v>28</v>
      </c>
      <c r="H3122" s="5">
        <v>21.3</v>
      </c>
      <c r="I3122" s="5">
        <v>596.4</v>
      </c>
      <c r="J3122" s="5">
        <v>456088.18000000052</v>
      </c>
      <c r="K3122" s="3" t="str" cm="1">
        <f t="array" ref="K3122">_xlfn.LET(_xlpm.d,UPPER(TRIM(CLEAN(SUBSTITUTE(F3122,CHAR(160),"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23" spans="2:11" hidden="1" x14ac:dyDescent="0.25">
      <c r="B3123" s="20">
        <v>45982</v>
      </c>
      <c r="C3123" s="2" t="s">
        <v>1</v>
      </c>
      <c r="D3123" s="2" t="s">
        <v>2210</v>
      </c>
      <c r="E3123" s="2" t="s">
        <v>232</v>
      </c>
      <c r="F3123" s="2" t="s">
        <v>1638</v>
      </c>
      <c r="G3123" s="5">
        <v>21</v>
      </c>
      <c r="H3123" s="5">
        <v>21.3</v>
      </c>
      <c r="I3123" s="5">
        <v>447.3</v>
      </c>
      <c r="J3123" s="5">
        <v>456535.48000000051</v>
      </c>
      <c r="K3123" s="3" t="str" cm="1">
        <f t="array" ref="K3123">_xlfn.LET(_xlpm.d,UPPER(TRIM(CLEAN(SUBSTITUTE(F3123,CHAR(160),"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24" spans="2:11" hidden="1" x14ac:dyDescent="0.25">
      <c r="B3124" s="20">
        <v>45982</v>
      </c>
      <c r="C3124" s="2" t="s">
        <v>1</v>
      </c>
      <c r="D3124" s="2" t="s">
        <v>2211</v>
      </c>
      <c r="E3124" s="2" t="s">
        <v>2212</v>
      </c>
      <c r="F3124" s="2" t="s">
        <v>1638</v>
      </c>
      <c r="G3124" s="5">
        <v>100</v>
      </c>
      <c r="H3124" s="5">
        <v>22.99</v>
      </c>
      <c r="I3124" s="5">
        <v>2299</v>
      </c>
      <c r="J3124" s="5">
        <v>458834.48000000051</v>
      </c>
      <c r="K3124" s="3" t="str" cm="1">
        <f t="array" ref="K3124">_xlfn.LET(_xlpm.d,UPPER(TRIM(CLEAN(SUBSTITUTE(F3124,CHAR(160),"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25" spans="2:11" hidden="1" x14ac:dyDescent="0.25">
      <c r="B3125" s="20">
        <v>45985</v>
      </c>
      <c r="C3125" s="2" t="s">
        <v>1</v>
      </c>
      <c r="D3125" s="2" t="s">
        <v>2213</v>
      </c>
      <c r="E3125" s="2" t="s">
        <v>254</v>
      </c>
      <c r="F3125" s="2" t="s">
        <v>1638</v>
      </c>
      <c r="G3125" s="5">
        <v>35</v>
      </c>
      <c r="H3125" s="5">
        <v>21.3</v>
      </c>
      <c r="I3125" s="5">
        <v>745.5</v>
      </c>
      <c r="J3125" s="5">
        <v>459579.98000000051</v>
      </c>
      <c r="K3125" s="3" t="str" cm="1">
        <f t="array" ref="K3125">_xlfn.LET(_xlpm.d,UPPER(TRIM(CLEAN(SUBSTITUTE(F3125,CHAR(160),"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26" spans="2:11" hidden="1" x14ac:dyDescent="0.25">
      <c r="B3126" s="20">
        <v>45986</v>
      </c>
      <c r="C3126" s="2" t="s">
        <v>1</v>
      </c>
      <c r="D3126" s="2" t="s">
        <v>2214</v>
      </c>
      <c r="E3126" s="2" t="s">
        <v>78</v>
      </c>
      <c r="F3126" s="2" t="s">
        <v>1638</v>
      </c>
      <c r="G3126" s="5">
        <v>40</v>
      </c>
      <c r="H3126" s="5">
        <v>21.3</v>
      </c>
      <c r="I3126" s="5">
        <v>852</v>
      </c>
      <c r="J3126" s="5">
        <v>460431.98000000051</v>
      </c>
      <c r="K3126" s="3" t="str" cm="1">
        <f t="array" ref="K3126">_xlfn.LET(_xlpm.d,UPPER(TRIM(CLEAN(SUBSTITUTE(F3126,CHAR(160),"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27" spans="2:11" hidden="1" x14ac:dyDescent="0.25">
      <c r="B3127" s="20">
        <v>45986</v>
      </c>
      <c r="C3127" s="2" t="s">
        <v>1</v>
      </c>
      <c r="D3127" s="2" t="s">
        <v>2215</v>
      </c>
      <c r="E3127" s="2" t="s">
        <v>50</v>
      </c>
      <c r="F3127" s="2" t="s">
        <v>1638</v>
      </c>
      <c r="G3127" s="5">
        <v>20</v>
      </c>
      <c r="H3127" s="5">
        <v>20.5</v>
      </c>
      <c r="I3127" s="5">
        <v>410</v>
      </c>
      <c r="J3127" s="5">
        <v>460841.98000000051</v>
      </c>
      <c r="K3127" s="3" t="str" cm="1">
        <f t="array" ref="K3127">_xlfn.LET(_xlpm.d,UPPER(TRIM(CLEAN(SUBSTITUTE(F3127,CHAR(160),"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28" spans="2:11" hidden="1" x14ac:dyDescent="0.25">
      <c r="B3128" s="20">
        <v>45986</v>
      </c>
      <c r="C3128" s="2" t="s">
        <v>1</v>
      </c>
      <c r="D3128" s="2" t="s">
        <v>2216</v>
      </c>
      <c r="E3128" s="2" t="s">
        <v>1634</v>
      </c>
      <c r="F3128" s="2" t="s">
        <v>1638</v>
      </c>
      <c r="G3128" s="5">
        <v>40</v>
      </c>
      <c r="H3128" s="5">
        <v>20.3</v>
      </c>
      <c r="I3128" s="5">
        <v>812</v>
      </c>
      <c r="J3128" s="5">
        <v>461653.98000000051</v>
      </c>
      <c r="K3128" s="3" t="str" cm="1">
        <f t="array" ref="K3128">_xlfn.LET(_xlpm.d,UPPER(TRIM(CLEAN(SUBSTITUTE(F3128,CHAR(160),"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29" spans="2:11" hidden="1" x14ac:dyDescent="0.25">
      <c r="B3129" s="20">
        <v>45986</v>
      </c>
      <c r="C3129" s="2" t="s">
        <v>1</v>
      </c>
      <c r="D3129" s="2" t="s">
        <v>2217</v>
      </c>
      <c r="E3129" s="2" t="s">
        <v>61</v>
      </c>
      <c r="F3129" s="2" t="s">
        <v>1638</v>
      </c>
      <c r="G3129" s="5">
        <v>12</v>
      </c>
      <c r="H3129" s="5">
        <v>22.99</v>
      </c>
      <c r="I3129" s="5">
        <v>275.88</v>
      </c>
      <c r="J3129" s="5">
        <v>461929.86000000051</v>
      </c>
      <c r="K3129" s="3" t="str" cm="1">
        <f t="array" ref="K3129">_xlfn.LET(_xlpm.d,UPPER(TRIM(CLEAN(SUBSTITUTE(F3129,CHAR(160),"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30" spans="2:11" hidden="1" x14ac:dyDescent="0.25">
      <c r="B3130" s="20">
        <v>45987</v>
      </c>
      <c r="C3130" s="2" t="s">
        <v>1</v>
      </c>
      <c r="D3130" s="2" t="s">
        <v>2218</v>
      </c>
      <c r="E3130" s="2" t="s">
        <v>276</v>
      </c>
      <c r="F3130" s="2" t="s">
        <v>1638</v>
      </c>
      <c r="G3130" s="5">
        <v>15</v>
      </c>
      <c r="H3130" s="5">
        <v>21.3</v>
      </c>
      <c r="I3130" s="5">
        <v>319.5</v>
      </c>
      <c r="J3130" s="5">
        <v>462249.36000000051</v>
      </c>
      <c r="K3130" s="3" t="str" cm="1">
        <f t="array" ref="K3130">_xlfn.LET(_xlpm.d,UPPER(TRIM(CLEAN(SUBSTITUTE(F3130,CHAR(160),"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31" spans="2:11" hidden="1" x14ac:dyDescent="0.25">
      <c r="B3131" s="20">
        <v>45987</v>
      </c>
      <c r="C3131" s="2" t="s">
        <v>1</v>
      </c>
      <c r="D3131" s="2" t="s">
        <v>2219</v>
      </c>
      <c r="E3131" s="2" t="s">
        <v>288</v>
      </c>
      <c r="F3131" s="2" t="s">
        <v>1638</v>
      </c>
      <c r="G3131" s="5">
        <v>30</v>
      </c>
      <c r="H3131" s="5">
        <v>21.3</v>
      </c>
      <c r="I3131" s="5">
        <v>639</v>
      </c>
      <c r="J3131" s="5">
        <v>462888.36000000051</v>
      </c>
      <c r="K3131" s="3" t="str" cm="1">
        <f t="array" ref="K3131">_xlfn.LET(_xlpm.d,UPPER(TRIM(CLEAN(SUBSTITUTE(F3131,CHAR(160),"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32" spans="2:11" hidden="1" x14ac:dyDescent="0.25">
      <c r="B3132" s="20">
        <v>45988</v>
      </c>
      <c r="C3132" s="2" t="s">
        <v>1</v>
      </c>
      <c r="D3132" s="2" t="s">
        <v>1621</v>
      </c>
      <c r="E3132" s="2" t="s">
        <v>254</v>
      </c>
      <c r="F3132" s="2" t="s">
        <v>1638</v>
      </c>
      <c r="G3132" s="5">
        <v>38</v>
      </c>
      <c r="H3132" s="5">
        <v>21.3</v>
      </c>
      <c r="I3132" s="5">
        <v>809.4</v>
      </c>
      <c r="J3132" s="5">
        <v>463697.76000000053</v>
      </c>
      <c r="K3132" s="3" t="str" cm="1">
        <f t="array" ref="K3132">_xlfn.LET(_xlpm.d,UPPER(TRIM(CLEAN(SUBSTITUTE(F3132,CHAR(160),"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33" spans="2:11" hidden="1" x14ac:dyDescent="0.25">
      <c r="B3133" s="20">
        <v>45988</v>
      </c>
      <c r="C3133" s="2" t="s">
        <v>1</v>
      </c>
      <c r="D3133" s="2" t="s">
        <v>2220</v>
      </c>
      <c r="E3133" s="2" t="s">
        <v>268</v>
      </c>
      <c r="F3133" s="2" t="s">
        <v>1638</v>
      </c>
      <c r="G3133" s="5">
        <v>40</v>
      </c>
      <c r="H3133" s="5">
        <v>21.3</v>
      </c>
      <c r="I3133" s="5">
        <v>852</v>
      </c>
      <c r="J3133" s="5">
        <v>464549.76000000053</v>
      </c>
      <c r="K3133" s="3" t="str" cm="1">
        <f t="array" ref="K3133">_xlfn.LET(_xlpm.d,UPPER(TRIM(CLEAN(SUBSTITUTE(F3133,CHAR(160),"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34" spans="2:11" hidden="1" x14ac:dyDescent="0.25">
      <c r="B3134" s="20">
        <v>45988</v>
      </c>
      <c r="C3134" s="2" t="s">
        <v>1</v>
      </c>
      <c r="D3134" s="2" t="s">
        <v>298</v>
      </c>
      <c r="E3134" s="2" t="s">
        <v>192</v>
      </c>
      <c r="F3134" s="2" t="s">
        <v>1638</v>
      </c>
      <c r="G3134" s="5">
        <v>15</v>
      </c>
      <c r="H3134" s="5">
        <v>21.3</v>
      </c>
      <c r="I3134" s="5">
        <v>319.5</v>
      </c>
      <c r="J3134" s="5">
        <v>464869.26000000053</v>
      </c>
      <c r="K3134" s="3" t="str" cm="1">
        <f t="array" ref="K3134">_xlfn.LET(_xlpm.d,UPPER(TRIM(CLEAN(SUBSTITUTE(F3134,CHAR(160),"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35" spans="2:11" hidden="1" x14ac:dyDescent="0.25">
      <c r="B3135" s="20">
        <v>45989</v>
      </c>
      <c r="C3135" s="2" t="s">
        <v>1</v>
      </c>
      <c r="D3135" s="2" t="s">
        <v>313</v>
      </c>
      <c r="E3135" s="2" t="s">
        <v>243</v>
      </c>
      <c r="F3135" s="2" t="s">
        <v>1638</v>
      </c>
      <c r="G3135" s="5">
        <v>30</v>
      </c>
      <c r="H3135" s="5">
        <v>21.3</v>
      </c>
      <c r="I3135" s="5">
        <v>639</v>
      </c>
      <c r="J3135" s="5">
        <v>465508.26000000053</v>
      </c>
      <c r="K3135" s="3" t="str" cm="1">
        <f t="array" ref="K3135">_xlfn.LET(_xlpm.d,UPPER(TRIM(CLEAN(SUBSTITUTE(F3135,CHAR(160),"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36" spans="2:11" hidden="1" x14ac:dyDescent="0.25">
      <c r="B3136" s="20">
        <v>45989</v>
      </c>
      <c r="C3136" s="2" t="s">
        <v>1</v>
      </c>
      <c r="D3136" s="2" t="s">
        <v>2221</v>
      </c>
      <c r="E3136" s="2" t="s">
        <v>232</v>
      </c>
      <c r="F3136" s="2" t="s">
        <v>1638</v>
      </c>
      <c r="G3136" s="5">
        <v>28</v>
      </c>
      <c r="H3136" s="5">
        <v>21.3</v>
      </c>
      <c r="I3136" s="5">
        <v>596.4</v>
      </c>
      <c r="J3136" s="5">
        <v>466104.66000000056</v>
      </c>
      <c r="K3136" s="3" t="str" cm="1">
        <f t="array" ref="K3136">_xlfn.LET(_xlpm.d,UPPER(TRIM(CLEAN(SUBSTITUTE(F3136,CHAR(160),"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37" spans="2:11" hidden="1" x14ac:dyDescent="0.25">
      <c r="B3137" s="20">
        <v>45989</v>
      </c>
      <c r="C3137" s="2" t="s">
        <v>1</v>
      </c>
      <c r="D3137" s="2" t="s">
        <v>315</v>
      </c>
      <c r="E3137" s="2" t="s">
        <v>241</v>
      </c>
      <c r="F3137" s="2" t="s">
        <v>1638</v>
      </c>
      <c r="G3137" s="5">
        <v>30</v>
      </c>
      <c r="H3137" s="5">
        <v>21.3</v>
      </c>
      <c r="I3137" s="5">
        <v>639</v>
      </c>
      <c r="J3137" s="5">
        <v>466743.66000000056</v>
      </c>
      <c r="K3137" s="3" t="str" cm="1">
        <f t="array" ref="K3137">_xlfn.LET(_xlpm.d,UPPER(TRIM(CLEAN(SUBSTITUTE(F3137,CHAR(160),"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38" spans="2:11" hidden="1" x14ac:dyDescent="0.25">
      <c r="B3138" s="20">
        <v>45989</v>
      </c>
      <c r="C3138" s="2" t="s">
        <v>1</v>
      </c>
      <c r="D3138" s="2" t="s">
        <v>316</v>
      </c>
      <c r="E3138" s="2" t="s">
        <v>195</v>
      </c>
      <c r="F3138" s="2" t="s">
        <v>1638</v>
      </c>
      <c r="G3138" s="5">
        <v>20</v>
      </c>
      <c r="H3138" s="5">
        <v>21.3</v>
      </c>
      <c r="I3138" s="5">
        <v>426</v>
      </c>
      <c r="J3138" s="5">
        <v>467169.66000000056</v>
      </c>
      <c r="K3138" s="3" t="str" cm="1">
        <f t="array" ref="K3138">_xlfn.LET(_xlpm.d,UPPER(TRIM(CLEAN(SUBSTITUTE(F3138,CHAR(160),"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39" spans="2:11" hidden="1" x14ac:dyDescent="0.25">
      <c r="B3139" s="20">
        <v>45989</v>
      </c>
      <c r="C3139" s="2" t="s">
        <v>1</v>
      </c>
      <c r="D3139" s="2" t="s">
        <v>2222</v>
      </c>
      <c r="E3139" s="2" t="s">
        <v>43</v>
      </c>
      <c r="F3139" s="2" t="s">
        <v>1638</v>
      </c>
      <c r="G3139" s="5">
        <v>5</v>
      </c>
      <c r="H3139" s="5">
        <v>22.9</v>
      </c>
      <c r="I3139" s="5">
        <v>114.5</v>
      </c>
      <c r="J3139" s="5">
        <v>467284.16000000056</v>
      </c>
      <c r="K3139" s="3" t="str" cm="1">
        <f t="array" ref="K3139">_xlfn.LET(_xlpm.d,UPPER(TRIM(CLEAN(SUBSTITUTE(F3139,CHAR(160),"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40" spans="2:11" hidden="1" x14ac:dyDescent="0.25">
      <c r="B3140" s="20">
        <v>45993</v>
      </c>
      <c r="C3140" s="2" t="s">
        <v>1</v>
      </c>
      <c r="D3140" s="2" t="s">
        <v>2223</v>
      </c>
      <c r="E3140" s="2" t="s">
        <v>214</v>
      </c>
      <c r="F3140" s="2" t="s">
        <v>1638</v>
      </c>
      <c r="G3140" s="5">
        <v>50</v>
      </c>
      <c r="H3140" s="5">
        <v>21.3</v>
      </c>
      <c r="I3140" s="5">
        <v>1065</v>
      </c>
      <c r="J3140" s="5">
        <v>468349.16000000056</v>
      </c>
      <c r="K3140" s="3" t="str" cm="1">
        <f t="array" ref="K3140">_xlfn.LET(_xlpm.d,UPPER(TRIM(CLEAN(SUBSTITUTE(F3140,CHAR(160),"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41" spans="2:11" hidden="1" x14ac:dyDescent="0.25">
      <c r="B3141" s="20">
        <v>45993</v>
      </c>
      <c r="C3141" s="2" t="s">
        <v>1</v>
      </c>
      <c r="D3141" s="2" t="s">
        <v>2224</v>
      </c>
      <c r="E3141" s="2" t="s">
        <v>232</v>
      </c>
      <c r="F3141" s="2" t="s">
        <v>1638</v>
      </c>
      <c r="G3141" s="5">
        <v>20</v>
      </c>
      <c r="H3141" s="5">
        <v>21.3</v>
      </c>
      <c r="I3141" s="5">
        <v>426</v>
      </c>
      <c r="J3141" s="5">
        <v>468775.16000000056</v>
      </c>
      <c r="K3141" s="3" t="str" cm="1">
        <f t="array" ref="K3141">_xlfn.LET(_xlpm.d,UPPER(TRIM(CLEAN(SUBSTITUTE(F3141,CHAR(160),"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42" spans="2:11" hidden="1" x14ac:dyDescent="0.25">
      <c r="B3142" s="20">
        <v>45993</v>
      </c>
      <c r="C3142" s="2" t="s">
        <v>1</v>
      </c>
      <c r="D3142" s="2" t="s">
        <v>2225</v>
      </c>
      <c r="E3142" s="2" t="s">
        <v>234</v>
      </c>
      <c r="F3142" s="2" t="s">
        <v>1638</v>
      </c>
      <c r="G3142" s="5">
        <v>40</v>
      </c>
      <c r="H3142" s="5">
        <v>21.3</v>
      </c>
      <c r="I3142" s="5">
        <v>852</v>
      </c>
      <c r="J3142" s="5">
        <v>469627.16000000056</v>
      </c>
      <c r="K3142" s="3" t="str" cm="1">
        <f t="array" ref="K3142">_xlfn.LET(_xlpm.d,UPPER(TRIM(CLEAN(SUBSTITUTE(F3142,CHAR(160),"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43" spans="2:11" hidden="1" x14ac:dyDescent="0.25">
      <c r="B3143" s="20">
        <v>45993</v>
      </c>
      <c r="C3143" s="2" t="s">
        <v>1</v>
      </c>
      <c r="D3143" s="2" t="s">
        <v>329</v>
      </c>
      <c r="E3143" s="2" t="s">
        <v>165</v>
      </c>
      <c r="F3143" s="2" t="s">
        <v>1638</v>
      </c>
      <c r="G3143" s="5">
        <v>20</v>
      </c>
      <c r="H3143" s="5">
        <v>21.3</v>
      </c>
      <c r="I3143" s="5">
        <v>426</v>
      </c>
      <c r="J3143" s="5">
        <v>470053.16000000056</v>
      </c>
      <c r="K3143" s="3" t="str" cm="1">
        <f t="array" ref="K3143">_xlfn.LET(_xlpm.d,UPPER(TRIM(CLEAN(SUBSTITUTE(F3143,CHAR(160),"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44" spans="2:11" hidden="1" x14ac:dyDescent="0.25">
      <c r="B3144" s="20">
        <v>45993</v>
      </c>
      <c r="C3144" s="2" t="s">
        <v>1</v>
      </c>
      <c r="D3144" s="2" t="s">
        <v>1477</v>
      </c>
      <c r="E3144" s="2" t="s">
        <v>143</v>
      </c>
      <c r="F3144" s="2" t="s">
        <v>1638</v>
      </c>
      <c r="G3144" s="5">
        <v>20</v>
      </c>
      <c r="H3144" s="5">
        <v>21.3</v>
      </c>
      <c r="I3144" s="5">
        <v>426</v>
      </c>
      <c r="J3144" s="5">
        <v>470479.16000000056</v>
      </c>
      <c r="K3144" s="3" t="str" cm="1">
        <f t="array" ref="K3144">_xlfn.LET(_xlpm.d,UPPER(TRIM(CLEAN(SUBSTITUTE(F3144,CHAR(160),"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45" spans="2:11" hidden="1" x14ac:dyDescent="0.25">
      <c r="B3145" s="20">
        <v>45993</v>
      </c>
      <c r="C3145" s="2" t="s">
        <v>1</v>
      </c>
      <c r="D3145" s="2" t="s">
        <v>2226</v>
      </c>
      <c r="E3145" s="2" t="s">
        <v>50</v>
      </c>
      <c r="F3145" s="2" t="s">
        <v>1638</v>
      </c>
      <c r="G3145" s="5">
        <v>40</v>
      </c>
      <c r="H3145" s="5">
        <v>20.5</v>
      </c>
      <c r="I3145" s="5">
        <v>820</v>
      </c>
      <c r="J3145" s="5">
        <v>471299.16000000056</v>
      </c>
      <c r="K3145" s="3" t="str" cm="1">
        <f t="array" ref="K3145">_xlfn.LET(_xlpm.d,UPPER(TRIM(CLEAN(SUBSTITUTE(F3145,CHAR(160),"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46" spans="2:11" hidden="1" x14ac:dyDescent="0.25">
      <c r="B3146" s="20">
        <v>45994</v>
      </c>
      <c r="C3146" s="2" t="s">
        <v>1</v>
      </c>
      <c r="D3146" s="2" t="s">
        <v>2227</v>
      </c>
      <c r="E3146" s="2" t="s">
        <v>1726</v>
      </c>
      <c r="F3146" s="2" t="s">
        <v>1638</v>
      </c>
      <c r="G3146" s="5">
        <v>24</v>
      </c>
      <c r="H3146" s="5">
        <v>22.99</v>
      </c>
      <c r="I3146" s="5">
        <v>551.76</v>
      </c>
      <c r="J3146" s="5">
        <v>471850.92000000057</v>
      </c>
      <c r="K3146" s="3" t="str" cm="1">
        <f t="array" ref="K3146">_xlfn.LET(_xlpm.d,UPPER(TRIM(CLEAN(SUBSTITUTE(F3146,CHAR(160),"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47" spans="2:11" hidden="1" x14ac:dyDescent="0.25">
      <c r="B3147" s="20">
        <v>45994</v>
      </c>
      <c r="C3147" s="2" t="s">
        <v>1</v>
      </c>
      <c r="D3147" s="2" t="s">
        <v>2228</v>
      </c>
      <c r="E3147" s="2" t="s">
        <v>189</v>
      </c>
      <c r="F3147" s="2" t="s">
        <v>1638</v>
      </c>
      <c r="G3147" s="5">
        <v>30</v>
      </c>
      <c r="H3147" s="5">
        <v>21.3</v>
      </c>
      <c r="I3147" s="5">
        <v>639</v>
      </c>
      <c r="J3147" s="5">
        <v>472489.92000000057</v>
      </c>
      <c r="K3147" s="3" t="str" cm="1">
        <f t="array" ref="K3147">_xlfn.LET(_xlpm.d,UPPER(TRIM(CLEAN(SUBSTITUTE(F3147,CHAR(160),"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48" spans="2:11" hidden="1" x14ac:dyDescent="0.25">
      <c r="B3148" s="20">
        <v>45994</v>
      </c>
      <c r="C3148" s="2" t="s">
        <v>1</v>
      </c>
      <c r="D3148" s="2" t="s">
        <v>2229</v>
      </c>
      <c r="E3148" s="2" t="s">
        <v>1634</v>
      </c>
      <c r="F3148" s="2" t="s">
        <v>1638</v>
      </c>
      <c r="G3148" s="5">
        <v>40</v>
      </c>
      <c r="H3148" s="5">
        <v>20.3</v>
      </c>
      <c r="I3148" s="5">
        <v>812</v>
      </c>
      <c r="J3148" s="5">
        <v>473301.92000000057</v>
      </c>
      <c r="K3148" s="3" t="str" cm="1">
        <f t="array" ref="K3148">_xlfn.LET(_xlpm.d,UPPER(TRIM(CLEAN(SUBSTITUTE(F3148,CHAR(160),"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49" spans="2:11" hidden="1" x14ac:dyDescent="0.25">
      <c r="B3149" s="20">
        <v>45994</v>
      </c>
      <c r="C3149" s="2" t="s">
        <v>1</v>
      </c>
      <c r="D3149" s="2" t="s">
        <v>2230</v>
      </c>
      <c r="E3149" s="2" t="s">
        <v>796</v>
      </c>
      <c r="F3149" s="2" t="s">
        <v>1638</v>
      </c>
      <c r="G3149" s="5">
        <v>6</v>
      </c>
      <c r="H3149" s="5">
        <v>22.99</v>
      </c>
      <c r="I3149" s="5">
        <v>137.94</v>
      </c>
      <c r="J3149" s="5">
        <v>473439.86000000057</v>
      </c>
      <c r="K3149" s="3" t="str" cm="1">
        <f t="array" ref="K3149">_xlfn.LET(_xlpm.d,UPPER(TRIM(CLEAN(SUBSTITUTE(F3149,CHAR(160),"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50" spans="2:11" hidden="1" x14ac:dyDescent="0.25">
      <c r="B3150" s="20">
        <v>45994</v>
      </c>
      <c r="C3150" s="2" t="s">
        <v>1</v>
      </c>
      <c r="D3150" s="2" t="s">
        <v>2231</v>
      </c>
      <c r="E3150" s="2" t="s">
        <v>197</v>
      </c>
      <c r="F3150" s="2" t="s">
        <v>1638</v>
      </c>
      <c r="G3150" s="5">
        <v>55</v>
      </c>
      <c r="H3150" s="5">
        <v>21.3</v>
      </c>
      <c r="I3150" s="5">
        <v>1171.5</v>
      </c>
      <c r="J3150" s="5">
        <v>474611.36000000057</v>
      </c>
      <c r="K3150" s="3" t="str" cm="1">
        <f t="array" ref="K3150">_xlfn.LET(_xlpm.d,UPPER(TRIM(CLEAN(SUBSTITUTE(F3150,CHAR(160),"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51" spans="2:11" hidden="1" x14ac:dyDescent="0.25">
      <c r="B3151" s="20">
        <v>45995</v>
      </c>
      <c r="C3151" s="2" t="s">
        <v>1</v>
      </c>
      <c r="D3151" s="2" t="s">
        <v>2232</v>
      </c>
      <c r="E3151" s="2" t="s">
        <v>254</v>
      </c>
      <c r="F3151" s="2" t="s">
        <v>1638</v>
      </c>
      <c r="G3151" s="5">
        <v>28</v>
      </c>
      <c r="H3151" s="5">
        <v>21.3</v>
      </c>
      <c r="I3151" s="5">
        <v>596.4</v>
      </c>
      <c r="J3151" s="5">
        <v>475207.76000000059</v>
      </c>
      <c r="K3151" s="3" t="str" cm="1">
        <f t="array" ref="K3151">_xlfn.LET(_xlpm.d,UPPER(TRIM(CLEAN(SUBSTITUTE(F3151,CHAR(160),"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52" spans="2:11" hidden="1" x14ac:dyDescent="0.25">
      <c r="B3152" s="20">
        <v>45995</v>
      </c>
      <c r="C3152" s="2" t="s">
        <v>1</v>
      </c>
      <c r="D3152" s="2" t="s">
        <v>2233</v>
      </c>
      <c r="E3152" s="2" t="s">
        <v>248</v>
      </c>
      <c r="F3152" s="2" t="s">
        <v>1638</v>
      </c>
      <c r="G3152" s="5">
        <v>50</v>
      </c>
      <c r="H3152" s="5">
        <v>21.3</v>
      </c>
      <c r="I3152" s="5">
        <v>1065</v>
      </c>
      <c r="J3152" s="5">
        <v>476272.76000000059</v>
      </c>
      <c r="K3152" s="3" t="str" cm="1">
        <f t="array" ref="K3152">_xlfn.LET(_xlpm.d,UPPER(TRIM(CLEAN(SUBSTITUTE(F3152,CHAR(160),"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53" spans="2:11" hidden="1" x14ac:dyDescent="0.25">
      <c r="B3153" s="20">
        <v>45995</v>
      </c>
      <c r="C3153" s="2" t="s">
        <v>1</v>
      </c>
      <c r="D3153" s="2" t="s">
        <v>348</v>
      </c>
      <c r="E3153" s="2" t="s">
        <v>192</v>
      </c>
      <c r="F3153" s="2" t="s">
        <v>1638</v>
      </c>
      <c r="G3153" s="5">
        <v>45</v>
      </c>
      <c r="H3153" s="5">
        <v>21.3</v>
      </c>
      <c r="I3153" s="5">
        <v>958.5</v>
      </c>
      <c r="J3153" s="5">
        <v>477231.26000000059</v>
      </c>
      <c r="K3153" s="3" t="str" cm="1">
        <f t="array" ref="K3153">_xlfn.LET(_xlpm.d,UPPER(TRIM(CLEAN(SUBSTITUTE(F3153,CHAR(160),"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54" spans="2:11" hidden="1" x14ac:dyDescent="0.25">
      <c r="B3154" s="20">
        <v>45995</v>
      </c>
      <c r="C3154" s="2" t="s">
        <v>1</v>
      </c>
      <c r="D3154" s="2" t="s">
        <v>2234</v>
      </c>
      <c r="E3154" s="2" t="s">
        <v>16</v>
      </c>
      <c r="F3154" s="2" t="s">
        <v>1638</v>
      </c>
      <c r="G3154" s="5">
        <v>20</v>
      </c>
      <c r="H3154" s="5">
        <v>22.99</v>
      </c>
      <c r="I3154" s="5">
        <v>459.8</v>
      </c>
      <c r="J3154" s="5">
        <v>477691.06000000058</v>
      </c>
      <c r="K3154" s="3" t="str" cm="1">
        <f t="array" ref="K3154">_xlfn.LET(_xlpm.d,UPPER(TRIM(CLEAN(SUBSTITUTE(F3154,CHAR(160),"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55" spans="2:11" hidden="1" x14ac:dyDescent="0.25">
      <c r="B3155" s="20">
        <v>45996</v>
      </c>
      <c r="C3155" s="2" t="s">
        <v>1</v>
      </c>
      <c r="D3155" s="2" t="s">
        <v>354</v>
      </c>
      <c r="E3155" s="2" t="s">
        <v>279</v>
      </c>
      <c r="F3155" s="2" t="s">
        <v>1638</v>
      </c>
      <c r="G3155" s="5">
        <v>50</v>
      </c>
      <c r="H3155" s="5">
        <v>21.3</v>
      </c>
      <c r="I3155" s="5">
        <v>1065</v>
      </c>
      <c r="J3155" s="5">
        <v>478756.06000000058</v>
      </c>
      <c r="K3155" s="3" t="str" cm="1">
        <f t="array" ref="K3155">_xlfn.LET(_xlpm.d,UPPER(TRIM(CLEAN(SUBSTITUTE(F3155,CHAR(160),"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56" spans="2:11" hidden="1" x14ac:dyDescent="0.25">
      <c r="B3156" s="20">
        <v>45996</v>
      </c>
      <c r="C3156" s="2" t="s">
        <v>1</v>
      </c>
      <c r="D3156" s="2" t="s">
        <v>2235</v>
      </c>
      <c r="E3156" s="2" t="s">
        <v>243</v>
      </c>
      <c r="F3156" s="2" t="s">
        <v>1638</v>
      </c>
      <c r="G3156" s="5">
        <v>30</v>
      </c>
      <c r="H3156" s="5">
        <v>21.3</v>
      </c>
      <c r="I3156" s="5">
        <v>639</v>
      </c>
      <c r="J3156" s="5">
        <v>479395.06000000058</v>
      </c>
      <c r="K3156" s="3" t="str" cm="1">
        <f t="array" ref="K3156">_xlfn.LET(_xlpm.d,UPPER(TRIM(CLEAN(SUBSTITUTE(F3156,CHAR(160),"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57" spans="2:11" hidden="1" x14ac:dyDescent="0.25">
      <c r="B3157" s="20">
        <v>45996</v>
      </c>
      <c r="C3157" s="2" t="s">
        <v>1</v>
      </c>
      <c r="D3157" s="2" t="s">
        <v>2236</v>
      </c>
      <c r="E3157" s="2" t="s">
        <v>241</v>
      </c>
      <c r="F3157" s="2" t="s">
        <v>1638</v>
      </c>
      <c r="G3157" s="5">
        <v>20</v>
      </c>
      <c r="H3157" s="5">
        <v>21.3</v>
      </c>
      <c r="I3157" s="5">
        <v>426</v>
      </c>
      <c r="J3157" s="5">
        <v>479821.06000000058</v>
      </c>
      <c r="K3157" s="3" t="str" cm="1">
        <f t="array" ref="K3157">_xlfn.LET(_xlpm.d,UPPER(TRIM(CLEAN(SUBSTITUTE(F3157,CHAR(160),"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58" spans="2:11" hidden="1" x14ac:dyDescent="0.25">
      <c r="B3158" s="20">
        <v>45996</v>
      </c>
      <c r="C3158" s="2" t="s">
        <v>1</v>
      </c>
      <c r="D3158" s="2" t="s">
        <v>2237</v>
      </c>
      <c r="E3158" s="2" t="s">
        <v>78</v>
      </c>
      <c r="F3158" s="2" t="s">
        <v>1638</v>
      </c>
      <c r="G3158" s="5">
        <v>60</v>
      </c>
      <c r="H3158" s="5">
        <v>21.3</v>
      </c>
      <c r="I3158" s="5">
        <v>1278</v>
      </c>
      <c r="J3158" s="5">
        <v>481099.06000000058</v>
      </c>
      <c r="K3158" s="3" t="str" cm="1">
        <f t="array" ref="K3158">_xlfn.LET(_xlpm.d,UPPER(TRIM(CLEAN(SUBSTITUTE(F3158,CHAR(160),"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59" spans="2:11" hidden="1" x14ac:dyDescent="0.25">
      <c r="B3159" s="20">
        <v>45996</v>
      </c>
      <c r="C3159" s="2" t="s">
        <v>1</v>
      </c>
      <c r="D3159" s="2" t="s">
        <v>2238</v>
      </c>
      <c r="E3159" s="2" t="s">
        <v>232</v>
      </c>
      <c r="F3159" s="2" t="s">
        <v>1638</v>
      </c>
      <c r="G3159" s="5">
        <v>14</v>
      </c>
      <c r="H3159" s="5">
        <v>21.3</v>
      </c>
      <c r="I3159" s="5">
        <v>298.2</v>
      </c>
      <c r="J3159" s="5">
        <v>481397.26000000059</v>
      </c>
      <c r="K3159" s="3" t="str" cm="1">
        <f t="array" ref="K3159">_xlfn.LET(_xlpm.d,UPPER(TRIM(CLEAN(SUBSTITUTE(F3159,CHAR(160),"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60" spans="2:11" hidden="1" x14ac:dyDescent="0.25">
      <c r="B3160" s="20">
        <v>45996</v>
      </c>
      <c r="C3160" s="2" t="s">
        <v>1</v>
      </c>
      <c r="D3160" s="2" t="s">
        <v>357</v>
      </c>
      <c r="E3160" s="2" t="s">
        <v>195</v>
      </c>
      <c r="F3160" s="2" t="s">
        <v>1638</v>
      </c>
      <c r="G3160" s="5">
        <v>40</v>
      </c>
      <c r="H3160" s="5">
        <v>21.3</v>
      </c>
      <c r="I3160" s="5">
        <v>852</v>
      </c>
      <c r="J3160" s="5">
        <v>482249.26000000059</v>
      </c>
      <c r="K3160" s="3" t="str" cm="1">
        <f t="array" ref="K3160">_xlfn.LET(_xlpm.d,UPPER(TRIM(CLEAN(SUBSTITUTE(F3160,CHAR(160),"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61" spans="2:11" hidden="1" x14ac:dyDescent="0.25">
      <c r="B3161" s="20">
        <v>45996</v>
      </c>
      <c r="C3161" s="2" t="s">
        <v>1</v>
      </c>
      <c r="D3161" s="2" t="s">
        <v>1300</v>
      </c>
      <c r="E3161" s="2" t="s">
        <v>154</v>
      </c>
      <c r="F3161" s="2" t="s">
        <v>1638</v>
      </c>
      <c r="G3161" s="5">
        <v>24</v>
      </c>
      <c r="H3161" s="5">
        <v>21.3</v>
      </c>
      <c r="I3161" s="5">
        <v>511.2</v>
      </c>
      <c r="J3161" s="5">
        <v>482760.4600000006</v>
      </c>
      <c r="K3161" s="3" t="str" cm="1">
        <f t="array" ref="K3161">_xlfn.LET(_xlpm.d,UPPER(TRIM(CLEAN(SUBSTITUTE(F3161,CHAR(160),"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62" spans="2:11" hidden="1" x14ac:dyDescent="0.25">
      <c r="B3162" s="20">
        <v>45996</v>
      </c>
      <c r="C3162" s="2" t="s">
        <v>1</v>
      </c>
      <c r="D3162" s="2" t="s">
        <v>359</v>
      </c>
      <c r="E3162" s="2" t="s">
        <v>234</v>
      </c>
      <c r="F3162" s="2" t="s">
        <v>1638</v>
      </c>
      <c r="G3162" s="5">
        <v>32</v>
      </c>
      <c r="H3162" s="5">
        <v>21.3</v>
      </c>
      <c r="I3162" s="5">
        <v>681.6</v>
      </c>
      <c r="J3162" s="5">
        <v>483442.06000000058</v>
      </c>
      <c r="K3162" s="3" t="str" cm="1">
        <f t="array" ref="K3162">_xlfn.LET(_xlpm.d,UPPER(TRIM(CLEAN(SUBSTITUTE(F3162,CHAR(160),"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63" spans="2:11" hidden="1" x14ac:dyDescent="0.25">
      <c r="B3163" s="20">
        <v>45996</v>
      </c>
      <c r="C3163" s="2" t="s">
        <v>1</v>
      </c>
      <c r="D3163" s="2" t="s">
        <v>2239</v>
      </c>
      <c r="E3163" s="2" t="s">
        <v>43</v>
      </c>
      <c r="F3163" s="2" t="s">
        <v>1638</v>
      </c>
      <c r="G3163" s="5">
        <v>40</v>
      </c>
      <c r="H3163" s="5">
        <v>22.9</v>
      </c>
      <c r="I3163" s="5">
        <v>916</v>
      </c>
      <c r="J3163" s="5">
        <v>484358.06000000058</v>
      </c>
      <c r="K3163" s="3" t="str" cm="1">
        <f t="array" ref="K3163">_xlfn.LET(_xlpm.d,UPPER(TRIM(CLEAN(SUBSTITUTE(F3163,CHAR(160),"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64" spans="2:11" hidden="1" x14ac:dyDescent="0.25">
      <c r="B3164" s="20">
        <v>45999</v>
      </c>
      <c r="C3164" s="2" t="s">
        <v>1</v>
      </c>
      <c r="D3164" s="2" t="s">
        <v>2240</v>
      </c>
      <c r="E3164" s="2" t="s">
        <v>254</v>
      </c>
      <c r="F3164" s="2" t="s">
        <v>1883</v>
      </c>
      <c r="G3164" s="5">
        <v>35</v>
      </c>
      <c r="H3164" s="5">
        <v>21.3</v>
      </c>
      <c r="I3164" s="5">
        <v>745.5</v>
      </c>
      <c r="J3164" s="5">
        <v>485103.56000000058</v>
      </c>
      <c r="K3164" s="3" t="str" cm="1">
        <f t="array" ref="K3164">_xlfn.LET(_xlpm.d,UPPER(TRIM(CLEAN(SUBSTITUTE(F3164,CHAR(160),"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65" spans="2:11" hidden="1" x14ac:dyDescent="0.25">
      <c r="B3165" s="20">
        <v>46000</v>
      </c>
      <c r="C3165" s="2" t="s">
        <v>1</v>
      </c>
      <c r="D3165" s="2" t="s">
        <v>2241</v>
      </c>
      <c r="E3165" s="2" t="s">
        <v>186</v>
      </c>
      <c r="F3165" s="2" t="s">
        <v>1638</v>
      </c>
      <c r="G3165" s="5">
        <v>10</v>
      </c>
      <c r="H3165" s="5">
        <v>21.3</v>
      </c>
      <c r="I3165" s="5">
        <v>213</v>
      </c>
      <c r="J3165" s="5">
        <v>485316.56000000058</v>
      </c>
      <c r="K3165" s="3" t="str" cm="1">
        <f t="array" ref="K3165">_xlfn.LET(_xlpm.d,UPPER(TRIM(CLEAN(SUBSTITUTE(F3165,CHAR(160),"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66" spans="2:11" hidden="1" x14ac:dyDescent="0.25">
      <c r="B3166" s="20">
        <v>46000</v>
      </c>
      <c r="C3166" s="2" t="s">
        <v>1</v>
      </c>
      <c r="D3166" s="2" t="s">
        <v>365</v>
      </c>
      <c r="E3166" s="2" t="s">
        <v>147</v>
      </c>
      <c r="F3166" s="2" t="s">
        <v>1638</v>
      </c>
      <c r="G3166" s="5">
        <v>25</v>
      </c>
      <c r="H3166" s="5">
        <v>21.3</v>
      </c>
      <c r="I3166" s="5">
        <v>532.5</v>
      </c>
      <c r="J3166" s="5">
        <v>485849.06000000058</v>
      </c>
      <c r="K3166" s="3" t="str" cm="1">
        <f t="array" ref="K3166">_xlfn.LET(_xlpm.d,UPPER(TRIM(CLEAN(SUBSTITUTE(F3166,CHAR(160),"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67" spans="2:11" hidden="1" x14ac:dyDescent="0.25">
      <c r="B3167" s="20">
        <v>46000</v>
      </c>
      <c r="C3167" s="2" t="s">
        <v>1</v>
      </c>
      <c r="D3167" s="2" t="s">
        <v>2242</v>
      </c>
      <c r="E3167" s="2" t="s">
        <v>232</v>
      </c>
      <c r="F3167" s="2" t="s">
        <v>1638</v>
      </c>
      <c r="G3167" s="5">
        <v>42</v>
      </c>
      <c r="H3167" s="5">
        <v>21.3</v>
      </c>
      <c r="I3167" s="5">
        <v>894.6</v>
      </c>
      <c r="J3167" s="5">
        <v>486743.66000000056</v>
      </c>
      <c r="K3167" s="3" t="str" cm="1">
        <f t="array" ref="K3167">_xlfn.LET(_xlpm.d,UPPER(TRIM(CLEAN(SUBSTITUTE(F3167,CHAR(160),"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68" spans="2:11" hidden="1" x14ac:dyDescent="0.25">
      <c r="B3168" s="20">
        <v>46000</v>
      </c>
      <c r="C3168" s="2" t="s">
        <v>1</v>
      </c>
      <c r="D3168" s="2" t="s">
        <v>366</v>
      </c>
      <c r="E3168" s="2" t="s">
        <v>276</v>
      </c>
      <c r="F3168" s="2" t="s">
        <v>1638</v>
      </c>
      <c r="G3168" s="5">
        <v>20</v>
      </c>
      <c r="H3168" s="5">
        <v>21.3</v>
      </c>
      <c r="I3168" s="5">
        <v>426</v>
      </c>
      <c r="J3168" s="5">
        <v>487169.66000000056</v>
      </c>
      <c r="K3168" s="3" t="str" cm="1">
        <f t="array" ref="K3168">_xlfn.LET(_xlpm.d,UPPER(TRIM(CLEAN(SUBSTITUTE(F3168,CHAR(160),"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69" spans="2:11" hidden="1" x14ac:dyDescent="0.25">
      <c r="B3169" s="20">
        <v>46000</v>
      </c>
      <c r="C3169" s="2" t="s">
        <v>1</v>
      </c>
      <c r="D3169" s="2" t="s">
        <v>1354</v>
      </c>
      <c r="E3169" s="2" t="s">
        <v>156</v>
      </c>
      <c r="F3169" s="2" t="s">
        <v>1638</v>
      </c>
      <c r="G3169" s="5">
        <v>25</v>
      </c>
      <c r="H3169" s="5">
        <v>21.3</v>
      </c>
      <c r="I3169" s="5">
        <v>532.5</v>
      </c>
      <c r="J3169" s="5">
        <v>487702.16000000056</v>
      </c>
      <c r="K3169" s="3" t="str" cm="1">
        <f t="array" ref="K3169">_xlfn.LET(_xlpm.d,UPPER(TRIM(CLEAN(SUBSTITUTE(F3169,CHAR(160),"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70" spans="2:11" hidden="1" x14ac:dyDescent="0.25">
      <c r="B3170" s="20">
        <v>46000</v>
      </c>
      <c r="C3170" s="2" t="s">
        <v>1</v>
      </c>
      <c r="D3170" s="2" t="s">
        <v>2243</v>
      </c>
      <c r="E3170" s="2" t="s">
        <v>50</v>
      </c>
      <c r="F3170" s="2" t="s">
        <v>1638</v>
      </c>
      <c r="G3170" s="5">
        <v>20</v>
      </c>
      <c r="H3170" s="5">
        <v>20.5</v>
      </c>
      <c r="I3170" s="5">
        <v>410</v>
      </c>
      <c r="J3170" s="5">
        <v>488112.16000000056</v>
      </c>
      <c r="K3170" s="3" t="str" cm="1">
        <f t="array" ref="K3170">_xlfn.LET(_xlpm.d,UPPER(TRIM(CLEAN(SUBSTITUTE(F3170,CHAR(160),"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71" spans="2:11" hidden="1" x14ac:dyDescent="0.25">
      <c r="B3171" s="20">
        <v>46000</v>
      </c>
      <c r="C3171" s="2" t="s">
        <v>1</v>
      </c>
      <c r="D3171" s="2" t="s">
        <v>2244</v>
      </c>
      <c r="E3171" s="2" t="s">
        <v>1634</v>
      </c>
      <c r="F3171" s="2" t="s">
        <v>1638</v>
      </c>
      <c r="G3171" s="5">
        <v>20</v>
      </c>
      <c r="H3171" s="5">
        <v>20.3</v>
      </c>
      <c r="I3171" s="5">
        <v>406</v>
      </c>
      <c r="J3171" s="5">
        <v>488518.16000000056</v>
      </c>
      <c r="K3171" s="3" t="str" cm="1">
        <f t="array" ref="K3171">_xlfn.LET(_xlpm.d,UPPER(TRIM(CLEAN(SUBSTITUTE(F3171,CHAR(160),"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72" spans="2:11" hidden="1" x14ac:dyDescent="0.25">
      <c r="B3172" s="20">
        <v>46000</v>
      </c>
      <c r="C3172" s="2" t="s">
        <v>1</v>
      </c>
      <c r="D3172" s="2" t="s">
        <v>2245</v>
      </c>
      <c r="E3172" s="2" t="s">
        <v>796</v>
      </c>
      <c r="F3172" s="2" t="s">
        <v>1638</v>
      </c>
      <c r="G3172" s="5">
        <v>6</v>
      </c>
      <c r="H3172" s="5">
        <v>22.99</v>
      </c>
      <c r="I3172" s="5">
        <v>137.94</v>
      </c>
      <c r="J3172" s="5">
        <v>488656.10000000056</v>
      </c>
      <c r="K3172" s="3" t="str" cm="1">
        <f t="array" ref="K3172">_xlfn.LET(_xlpm.d,UPPER(TRIM(CLEAN(SUBSTITUTE(F3172,CHAR(160),"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73" spans="2:11" hidden="1" x14ac:dyDescent="0.25">
      <c r="B3173" s="20">
        <v>46001</v>
      </c>
      <c r="C3173" s="2" t="s">
        <v>1</v>
      </c>
      <c r="D3173" s="2" t="s">
        <v>2246</v>
      </c>
      <c r="E3173" s="2" t="s">
        <v>214</v>
      </c>
      <c r="F3173" s="2" t="s">
        <v>1638</v>
      </c>
      <c r="G3173" s="5">
        <v>40</v>
      </c>
      <c r="H3173" s="5">
        <v>21.3</v>
      </c>
      <c r="I3173" s="5">
        <v>852</v>
      </c>
      <c r="J3173" s="5">
        <v>489508.10000000056</v>
      </c>
      <c r="K3173" s="3" t="str" cm="1">
        <f t="array" ref="K3173">_xlfn.LET(_xlpm.d,UPPER(TRIM(CLEAN(SUBSTITUTE(F3173,CHAR(160),"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74" spans="2:11" hidden="1" x14ac:dyDescent="0.25">
      <c r="B3174" s="20">
        <v>46001</v>
      </c>
      <c r="C3174" s="2" t="s">
        <v>1</v>
      </c>
      <c r="D3174" s="2" t="s">
        <v>1303</v>
      </c>
      <c r="E3174" s="2" t="s">
        <v>143</v>
      </c>
      <c r="F3174" s="2" t="s">
        <v>1638</v>
      </c>
      <c r="G3174" s="5">
        <v>20</v>
      </c>
      <c r="H3174" s="5">
        <v>21.3</v>
      </c>
      <c r="I3174" s="5">
        <v>426</v>
      </c>
      <c r="J3174" s="5">
        <v>489934.10000000056</v>
      </c>
      <c r="K3174" s="3" t="str" cm="1">
        <f t="array" ref="K3174">_xlfn.LET(_xlpm.d,UPPER(TRIM(CLEAN(SUBSTITUTE(F3174,CHAR(160),"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75" spans="2:11" hidden="1" x14ac:dyDescent="0.25">
      <c r="B3175" s="20">
        <v>46001</v>
      </c>
      <c r="C3175" s="2" t="s">
        <v>1</v>
      </c>
      <c r="D3175" s="2" t="s">
        <v>369</v>
      </c>
      <c r="E3175" s="2" t="s">
        <v>282</v>
      </c>
      <c r="F3175" s="2" t="s">
        <v>1638</v>
      </c>
      <c r="G3175" s="5">
        <v>15</v>
      </c>
      <c r="H3175" s="5">
        <v>21.3</v>
      </c>
      <c r="I3175" s="5">
        <v>319.5</v>
      </c>
      <c r="J3175" s="5">
        <v>490253.60000000056</v>
      </c>
      <c r="K3175" s="3" t="str" cm="1">
        <f t="array" ref="K3175">_xlfn.LET(_xlpm.d,UPPER(TRIM(CLEAN(SUBSTITUTE(F3175,CHAR(160),"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76" spans="2:11" hidden="1" x14ac:dyDescent="0.25">
      <c r="B3176" s="20">
        <v>46001</v>
      </c>
      <c r="C3176" s="2" t="s">
        <v>1</v>
      </c>
      <c r="D3176" s="2" t="s">
        <v>370</v>
      </c>
      <c r="E3176" s="2" t="s">
        <v>288</v>
      </c>
      <c r="F3176" s="2" t="s">
        <v>1638</v>
      </c>
      <c r="G3176" s="5">
        <v>35</v>
      </c>
      <c r="H3176" s="5">
        <v>21.3</v>
      </c>
      <c r="I3176" s="5">
        <v>745.5</v>
      </c>
      <c r="J3176" s="5">
        <v>490999.10000000056</v>
      </c>
      <c r="K3176" s="3" t="str" cm="1">
        <f t="array" ref="K3176">_xlfn.LET(_xlpm.d,UPPER(TRIM(CLEAN(SUBSTITUTE(F3176,CHAR(160),"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77" spans="2:11" hidden="1" x14ac:dyDescent="0.25">
      <c r="B3177" s="20">
        <v>46001</v>
      </c>
      <c r="C3177" s="2" t="s">
        <v>1</v>
      </c>
      <c r="D3177" s="2" t="s">
        <v>2247</v>
      </c>
      <c r="E3177" s="2" t="s">
        <v>286</v>
      </c>
      <c r="F3177" s="2" t="s">
        <v>1638</v>
      </c>
      <c r="G3177" s="5">
        <v>30</v>
      </c>
      <c r="H3177" s="5">
        <v>21.3</v>
      </c>
      <c r="I3177" s="5">
        <v>639</v>
      </c>
      <c r="J3177" s="5">
        <v>491638.10000000056</v>
      </c>
      <c r="K3177" s="3" t="str" cm="1">
        <f t="array" ref="K3177">_xlfn.LET(_xlpm.d,UPPER(TRIM(CLEAN(SUBSTITUTE(F3177,CHAR(160),"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78" spans="2:11" hidden="1" x14ac:dyDescent="0.25">
      <c r="B3178" s="20">
        <v>46002</v>
      </c>
      <c r="C3178" s="2" t="s">
        <v>1</v>
      </c>
      <c r="D3178" s="2" t="s">
        <v>2248</v>
      </c>
      <c r="E3178" s="2" t="s">
        <v>254</v>
      </c>
      <c r="F3178" s="2" t="s">
        <v>1638</v>
      </c>
      <c r="G3178" s="5">
        <v>14</v>
      </c>
      <c r="H3178" s="5">
        <v>21.3</v>
      </c>
      <c r="I3178" s="5">
        <v>298.2</v>
      </c>
      <c r="J3178" s="5">
        <v>491936.30000000057</v>
      </c>
      <c r="K3178" s="3" t="str" cm="1">
        <f t="array" ref="K3178">_xlfn.LET(_xlpm.d,UPPER(TRIM(CLEAN(SUBSTITUTE(F3178,CHAR(160),"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79" spans="2:11" hidden="1" x14ac:dyDescent="0.25">
      <c r="B3179" s="20">
        <v>46002</v>
      </c>
      <c r="C3179" s="2" t="s">
        <v>1</v>
      </c>
      <c r="D3179" s="2" t="s">
        <v>2249</v>
      </c>
      <c r="E3179" s="2" t="s">
        <v>248</v>
      </c>
      <c r="F3179" s="2" t="s">
        <v>1638</v>
      </c>
      <c r="G3179" s="5">
        <v>30</v>
      </c>
      <c r="H3179" s="5">
        <v>21.3</v>
      </c>
      <c r="I3179" s="5">
        <v>639</v>
      </c>
      <c r="J3179" s="5">
        <v>492575.30000000057</v>
      </c>
      <c r="K3179" s="3" t="str" cm="1">
        <f t="array" ref="K3179">_xlfn.LET(_xlpm.d,UPPER(TRIM(CLEAN(SUBSTITUTE(F3179,CHAR(160),"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80" spans="2:11" hidden="1" x14ac:dyDescent="0.25">
      <c r="B3180" s="20">
        <v>46002</v>
      </c>
      <c r="C3180" s="2" t="s">
        <v>1</v>
      </c>
      <c r="D3180" s="2" t="s">
        <v>2250</v>
      </c>
      <c r="E3180" s="2" t="s">
        <v>730</v>
      </c>
      <c r="F3180" s="2" t="s">
        <v>1638</v>
      </c>
      <c r="G3180" s="5">
        <v>40</v>
      </c>
      <c r="H3180" s="5">
        <v>20.3</v>
      </c>
      <c r="I3180" s="5">
        <v>812</v>
      </c>
      <c r="J3180" s="5">
        <v>493387.30000000057</v>
      </c>
      <c r="K3180" s="3" t="str" cm="1">
        <f t="array" ref="K3180">_xlfn.LET(_xlpm.d,UPPER(TRIM(CLEAN(SUBSTITUTE(F3180,CHAR(160),"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81" spans="2:11" hidden="1" x14ac:dyDescent="0.25">
      <c r="B3181" s="20">
        <v>46003</v>
      </c>
      <c r="C3181" s="2" t="s">
        <v>1</v>
      </c>
      <c r="D3181" s="2" t="s">
        <v>2251</v>
      </c>
      <c r="E3181" s="2" t="s">
        <v>485</v>
      </c>
      <c r="F3181" s="2" t="s">
        <v>1638</v>
      </c>
      <c r="G3181" s="5">
        <v>30</v>
      </c>
      <c r="H3181" s="5">
        <v>20.3</v>
      </c>
      <c r="I3181" s="5">
        <v>609</v>
      </c>
      <c r="J3181" s="5">
        <v>493996.30000000057</v>
      </c>
      <c r="K3181" s="3" t="str" cm="1">
        <f t="array" ref="K3181">_xlfn.LET(_xlpm.d,UPPER(TRIM(CLEAN(SUBSTITUTE(F3181,CHAR(160),"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82" spans="2:11" hidden="1" x14ac:dyDescent="0.25">
      <c r="B3182" s="20">
        <v>46003</v>
      </c>
      <c r="C3182" s="2" t="s">
        <v>1</v>
      </c>
      <c r="D3182" s="2" t="s">
        <v>138</v>
      </c>
      <c r="E3182" s="2" t="s">
        <v>139</v>
      </c>
      <c r="F3182" s="2" t="s">
        <v>1638</v>
      </c>
      <c r="G3182" s="5">
        <v>65</v>
      </c>
      <c r="H3182" s="5">
        <v>22.99</v>
      </c>
      <c r="I3182" s="5">
        <v>1494.35</v>
      </c>
      <c r="J3182" s="5">
        <v>495490.65000000055</v>
      </c>
      <c r="K3182" s="3" t="str" cm="1">
        <f t="array" ref="K3182">_xlfn.LET(_xlpm.d,UPPER(TRIM(CLEAN(SUBSTITUTE(F3182,CHAR(160),"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83" spans="2:11" hidden="1" x14ac:dyDescent="0.25">
      <c r="B3183" s="20">
        <v>46003</v>
      </c>
      <c r="C3183" s="2" t="s">
        <v>1</v>
      </c>
      <c r="D3183" s="2" t="s">
        <v>2252</v>
      </c>
      <c r="E3183" s="2" t="s">
        <v>78</v>
      </c>
      <c r="F3183" s="2" t="s">
        <v>1638</v>
      </c>
      <c r="G3183" s="5">
        <v>42</v>
      </c>
      <c r="H3183" s="5">
        <v>21.3</v>
      </c>
      <c r="I3183" s="5">
        <v>894.6</v>
      </c>
      <c r="J3183" s="5">
        <v>496385.25000000052</v>
      </c>
      <c r="K3183" s="3" t="str" cm="1">
        <f t="array" ref="K3183">_xlfn.LET(_xlpm.d,UPPER(TRIM(CLEAN(SUBSTITUTE(F3183,CHAR(160),"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84" spans="2:11" hidden="1" x14ac:dyDescent="0.25">
      <c r="B3184" s="20">
        <v>46003</v>
      </c>
      <c r="C3184" s="2" t="s">
        <v>1</v>
      </c>
      <c r="D3184" s="2" t="s">
        <v>2253</v>
      </c>
      <c r="E3184" s="2" t="s">
        <v>243</v>
      </c>
      <c r="F3184" s="2" t="s">
        <v>1638</v>
      </c>
      <c r="G3184" s="5">
        <v>30</v>
      </c>
      <c r="H3184" s="5">
        <v>21.3</v>
      </c>
      <c r="I3184" s="5">
        <v>639</v>
      </c>
      <c r="J3184" s="5">
        <v>497024.25000000052</v>
      </c>
      <c r="K3184" s="3" t="str" cm="1">
        <f t="array" ref="K3184">_xlfn.LET(_xlpm.d,UPPER(TRIM(CLEAN(SUBSTITUTE(F3184,CHAR(160),"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85" spans="2:11" hidden="1" x14ac:dyDescent="0.25">
      <c r="B3185" s="20">
        <v>46008</v>
      </c>
      <c r="C3185" s="2" t="s">
        <v>1</v>
      </c>
      <c r="D3185" s="2" t="s">
        <v>2254</v>
      </c>
      <c r="E3185" s="2" t="s">
        <v>234</v>
      </c>
      <c r="F3185" s="2" t="s">
        <v>1638</v>
      </c>
      <c r="G3185" s="5">
        <v>48</v>
      </c>
      <c r="H3185" s="5">
        <v>21.3</v>
      </c>
      <c r="I3185" s="5">
        <v>1022.4</v>
      </c>
      <c r="J3185" s="5">
        <v>498046.65000000055</v>
      </c>
      <c r="K3185" s="3" t="str" cm="1">
        <f t="array" ref="K3185">_xlfn.LET(_xlpm.d,UPPER(TRIM(CLEAN(SUBSTITUTE(F3185,CHAR(160),"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86" spans="2:11" hidden="1" x14ac:dyDescent="0.25">
      <c r="B3186" s="20">
        <v>46009</v>
      </c>
      <c r="C3186" s="2" t="s">
        <v>1</v>
      </c>
      <c r="D3186" s="2" t="s">
        <v>2255</v>
      </c>
      <c r="E3186" s="2" t="s">
        <v>78</v>
      </c>
      <c r="F3186" s="2" t="s">
        <v>1638</v>
      </c>
      <c r="G3186" s="5">
        <v>28</v>
      </c>
      <c r="H3186" s="5">
        <v>21.3</v>
      </c>
      <c r="I3186" s="5">
        <v>596.4</v>
      </c>
      <c r="J3186" s="5">
        <v>498643.05000000057</v>
      </c>
      <c r="K3186" s="3" t="str" cm="1">
        <f t="array" ref="K3186">_xlfn.LET(_xlpm.d,UPPER(TRIM(CLEAN(SUBSTITUTE(F3186,CHAR(160),"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87" spans="2:11" hidden="1" x14ac:dyDescent="0.25">
      <c r="B3187" s="20">
        <v>46009</v>
      </c>
      <c r="C3187" s="2" t="s">
        <v>1</v>
      </c>
      <c r="D3187" s="2" t="s">
        <v>144</v>
      </c>
      <c r="E3187" s="2" t="s">
        <v>145</v>
      </c>
      <c r="F3187" s="2" t="s">
        <v>1638</v>
      </c>
      <c r="G3187" s="5">
        <v>5</v>
      </c>
      <c r="H3187" s="5">
        <v>21.3</v>
      </c>
      <c r="I3187" s="5">
        <v>106.5</v>
      </c>
      <c r="J3187" s="5">
        <v>498749.55000000057</v>
      </c>
      <c r="K3187" s="3" t="str" cm="1">
        <f t="array" ref="K3187">_xlfn.LET(_xlpm.d,UPPER(TRIM(CLEAN(SUBSTITUTE(F3187,CHAR(160),"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88" spans="2:11" hidden="1" x14ac:dyDescent="0.25">
      <c r="B3188" s="20">
        <v>46009</v>
      </c>
      <c r="C3188" s="2" t="s">
        <v>1</v>
      </c>
      <c r="D3188" s="2" t="s">
        <v>2256</v>
      </c>
      <c r="E3188" s="2" t="s">
        <v>61</v>
      </c>
      <c r="F3188" s="2" t="s">
        <v>1638</v>
      </c>
      <c r="G3188" s="5">
        <v>35</v>
      </c>
      <c r="H3188" s="5">
        <v>22.99</v>
      </c>
      <c r="I3188" s="5">
        <v>804.65</v>
      </c>
      <c r="J3188" s="5">
        <v>499554.20000000059</v>
      </c>
      <c r="K3188" s="3" t="str" cm="1">
        <f t="array" ref="K3188">_xlfn.LET(_xlpm.d,UPPER(TRIM(CLEAN(SUBSTITUTE(F3188,CHAR(160),"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89" spans="2:11" hidden="1" x14ac:dyDescent="0.25">
      <c r="B3189" s="20">
        <v>46009</v>
      </c>
      <c r="C3189" s="2" t="s">
        <v>1</v>
      </c>
      <c r="D3189" s="2" t="s">
        <v>119</v>
      </c>
      <c r="E3189" s="2" t="s">
        <v>120</v>
      </c>
      <c r="F3189" s="2" t="s">
        <v>2257</v>
      </c>
      <c r="G3189" s="5">
        <v>4</v>
      </c>
      <c r="H3189" s="5">
        <v>22.65</v>
      </c>
      <c r="I3189" s="5">
        <v>90.6</v>
      </c>
      <c r="J3189" s="5">
        <v>499644.80000000057</v>
      </c>
      <c r="K3189" s="3" t="str" cm="1">
        <f t="array" ref="K3189">_xlfn.LET(_xlpm.d,UPPER(TRIM(CLEAN(SUBSTITUTE(F3189,CHAR(160),"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190" spans="2:11" hidden="1" x14ac:dyDescent="0.25">
      <c r="B3190" s="20">
        <v>46009</v>
      </c>
      <c r="C3190" s="2" t="s">
        <v>1</v>
      </c>
      <c r="D3190" s="2" t="s">
        <v>2258</v>
      </c>
      <c r="E3190" s="2" t="s">
        <v>16</v>
      </c>
      <c r="F3190" s="2" t="s">
        <v>1638</v>
      </c>
      <c r="G3190" s="5">
        <v>10</v>
      </c>
      <c r="H3190" s="5">
        <v>22.99</v>
      </c>
      <c r="I3190" s="5">
        <v>229.9</v>
      </c>
      <c r="J3190" s="5">
        <v>499874.70000000059</v>
      </c>
      <c r="K3190" s="3" t="str" cm="1">
        <f t="array" ref="K3190">_xlfn.LET(_xlpm.d,UPPER(TRIM(CLEAN(SUBSTITUTE(F3190,CHAR(160),"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91" spans="2:11" hidden="1" x14ac:dyDescent="0.25">
      <c r="B3191" s="20">
        <v>46010</v>
      </c>
      <c r="C3191" s="2" t="s">
        <v>1</v>
      </c>
      <c r="D3191" s="2" t="s">
        <v>2259</v>
      </c>
      <c r="E3191" s="2" t="s">
        <v>248</v>
      </c>
      <c r="F3191" s="2" t="s">
        <v>1638</v>
      </c>
      <c r="G3191" s="5">
        <v>30</v>
      </c>
      <c r="H3191" s="5">
        <v>21.3</v>
      </c>
      <c r="I3191" s="5">
        <v>639</v>
      </c>
      <c r="J3191" s="5">
        <v>500513.70000000059</v>
      </c>
      <c r="K3191" s="3" t="str" cm="1">
        <f t="array" ref="K3191">_xlfn.LET(_xlpm.d,UPPER(TRIM(CLEAN(SUBSTITUTE(F3191,CHAR(160),"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92" spans="2:11" hidden="1" x14ac:dyDescent="0.25">
      <c r="B3192" s="20">
        <v>46010</v>
      </c>
      <c r="C3192" s="2" t="s">
        <v>1</v>
      </c>
      <c r="D3192" s="2" t="s">
        <v>2260</v>
      </c>
      <c r="E3192" s="2" t="s">
        <v>186</v>
      </c>
      <c r="F3192" s="2" t="s">
        <v>1638</v>
      </c>
      <c r="G3192" s="5">
        <v>10</v>
      </c>
      <c r="H3192" s="5">
        <v>21.3</v>
      </c>
      <c r="I3192" s="5">
        <v>213</v>
      </c>
      <c r="J3192" s="5">
        <v>500726.70000000059</v>
      </c>
      <c r="K3192" s="3" t="str" cm="1">
        <f t="array" ref="K3192">_xlfn.LET(_xlpm.d,UPPER(TRIM(CLEAN(SUBSTITUTE(F3192,CHAR(160),"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93" spans="2:11" hidden="1" x14ac:dyDescent="0.25">
      <c r="B3193" s="20">
        <v>46011</v>
      </c>
      <c r="C3193" s="2" t="s">
        <v>1</v>
      </c>
      <c r="D3193" s="2" t="s">
        <v>855</v>
      </c>
      <c r="E3193" s="2" t="s">
        <v>43</v>
      </c>
      <c r="F3193" s="2" t="s">
        <v>1638</v>
      </c>
      <c r="G3193" s="5">
        <v>5</v>
      </c>
      <c r="H3193" s="5">
        <v>22.9</v>
      </c>
      <c r="I3193" s="5">
        <v>114.5</v>
      </c>
      <c r="J3193" s="5">
        <v>500841.20000000059</v>
      </c>
      <c r="K3193" s="3" t="str" cm="1">
        <f t="array" ref="K3193">_xlfn.LET(_xlpm.d,UPPER(TRIM(CLEAN(SUBSTITUTE(F3193,CHAR(160),"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94" spans="2:11" hidden="1" x14ac:dyDescent="0.25">
      <c r="B3194" s="20">
        <v>46014</v>
      </c>
      <c r="C3194" s="2" t="s">
        <v>1</v>
      </c>
      <c r="D3194" s="2" t="s">
        <v>2261</v>
      </c>
      <c r="E3194" s="2" t="s">
        <v>1634</v>
      </c>
      <c r="F3194" s="2" t="s">
        <v>1638</v>
      </c>
      <c r="G3194" s="5">
        <v>15</v>
      </c>
      <c r="H3194" s="5">
        <v>20.3</v>
      </c>
      <c r="I3194" s="5">
        <v>304.5</v>
      </c>
      <c r="J3194" s="5">
        <v>501145.70000000059</v>
      </c>
      <c r="K3194" s="3" t="str" cm="1">
        <f t="array" ref="K3194">_xlfn.LET(_xlpm.d,UPPER(TRIM(CLEAN(SUBSTITUTE(F3194,CHAR(160),"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95" spans="2:11" hidden="1" x14ac:dyDescent="0.25">
      <c r="B3195" s="20">
        <v>46014</v>
      </c>
      <c r="C3195" s="2" t="s">
        <v>1</v>
      </c>
      <c r="D3195" s="2" t="s">
        <v>146</v>
      </c>
      <c r="E3195" s="2" t="s">
        <v>147</v>
      </c>
      <c r="F3195" s="2" t="s">
        <v>1638</v>
      </c>
      <c r="G3195" s="5">
        <v>15</v>
      </c>
      <c r="H3195" s="5">
        <v>21.3</v>
      </c>
      <c r="I3195" s="5">
        <v>319.5</v>
      </c>
      <c r="J3195" s="5">
        <v>501465.20000000059</v>
      </c>
      <c r="K3195" s="3" t="str" cm="1">
        <f t="array" ref="K3195">_xlfn.LET(_xlpm.d,UPPER(TRIM(CLEAN(SUBSTITUTE(F3195,CHAR(160),"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96" spans="2:11" hidden="1" x14ac:dyDescent="0.25">
      <c r="B3196" s="20">
        <v>46014</v>
      </c>
      <c r="C3196" s="2" t="s">
        <v>1</v>
      </c>
      <c r="D3196" s="2" t="s">
        <v>731</v>
      </c>
      <c r="E3196" s="2" t="s">
        <v>544</v>
      </c>
      <c r="F3196" s="2" t="s">
        <v>1638</v>
      </c>
      <c r="G3196" s="5">
        <v>20</v>
      </c>
      <c r="H3196" s="5">
        <v>20.3</v>
      </c>
      <c r="I3196" s="5">
        <v>406</v>
      </c>
      <c r="J3196" s="5">
        <v>501871.20000000059</v>
      </c>
      <c r="K3196" s="3" t="str" cm="1">
        <f t="array" ref="K3196">_xlfn.LET(_xlpm.d,UPPER(TRIM(CLEAN(SUBSTITUTE(F3196,CHAR(160),"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97" spans="2:11" hidden="1" x14ac:dyDescent="0.25">
      <c r="B3197" s="20">
        <v>46014</v>
      </c>
      <c r="C3197" s="2" t="s">
        <v>1</v>
      </c>
      <c r="D3197" s="2" t="s">
        <v>2262</v>
      </c>
      <c r="E3197" s="2" t="s">
        <v>214</v>
      </c>
      <c r="F3197" s="2" t="s">
        <v>1638</v>
      </c>
      <c r="G3197" s="5">
        <v>50</v>
      </c>
      <c r="H3197" s="5">
        <v>21.3</v>
      </c>
      <c r="I3197" s="5">
        <v>1065</v>
      </c>
      <c r="J3197" s="5">
        <v>502936.20000000059</v>
      </c>
      <c r="K3197" s="3" t="str" cm="1">
        <f t="array" ref="K3197">_xlfn.LET(_xlpm.d,UPPER(TRIM(CLEAN(SUBSTITUTE(F3197,CHAR(160),"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98" spans="2:11" hidden="1" x14ac:dyDescent="0.25">
      <c r="B3198" s="20">
        <v>46014</v>
      </c>
      <c r="C3198" s="2" t="s">
        <v>1</v>
      </c>
      <c r="D3198" s="2" t="s">
        <v>2263</v>
      </c>
      <c r="E3198" s="2" t="s">
        <v>263</v>
      </c>
      <c r="F3198" s="2" t="s">
        <v>1638</v>
      </c>
      <c r="G3198" s="5">
        <v>100</v>
      </c>
      <c r="H3198" s="5">
        <v>21.3</v>
      </c>
      <c r="I3198" s="5">
        <v>2130</v>
      </c>
      <c r="J3198" s="5">
        <v>505066.20000000059</v>
      </c>
      <c r="K3198" s="3" t="str" cm="1">
        <f t="array" ref="K3198">_xlfn.LET(_xlpm.d,UPPER(TRIM(CLEAN(SUBSTITUTE(F3198,CHAR(160),"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199" spans="2:11" hidden="1" x14ac:dyDescent="0.25">
      <c r="B3199" s="20">
        <v>46015</v>
      </c>
      <c r="C3199" s="2" t="s">
        <v>1</v>
      </c>
      <c r="D3199" s="2" t="s">
        <v>2264</v>
      </c>
      <c r="E3199" s="2" t="s">
        <v>145</v>
      </c>
      <c r="F3199" s="2" t="s">
        <v>1638</v>
      </c>
      <c r="G3199" s="5">
        <v>10</v>
      </c>
      <c r="H3199" s="5">
        <v>21.3</v>
      </c>
      <c r="I3199" s="5">
        <v>213</v>
      </c>
      <c r="J3199" s="5">
        <v>505279.20000000059</v>
      </c>
      <c r="K3199" s="3" t="str" cm="1">
        <f t="array" ref="K3199">_xlfn.LET(_xlpm.d,UPPER(TRIM(CLEAN(SUBSTITUTE(F3199,CHAR(160),"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00" spans="2:11" hidden="1" x14ac:dyDescent="0.25">
      <c r="B3200" s="20">
        <v>46015</v>
      </c>
      <c r="C3200" s="2" t="s">
        <v>1</v>
      </c>
      <c r="D3200" s="2" t="s">
        <v>388</v>
      </c>
      <c r="E3200" s="2" t="s">
        <v>282</v>
      </c>
      <c r="F3200" s="2" t="s">
        <v>1638</v>
      </c>
      <c r="G3200" s="5">
        <v>10</v>
      </c>
      <c r="H3200" s="5">
        <v>21.3</v>
      </c>
      <c r="I3200" s="5">
        <v>213</v>
      </c>
      <c r="J3200" s="5">
        <v>505492.20000000059</v>
      </c>
      <c r="K3200" s="3" t="str" cm="1">
        <f t="array" ref="K3200">_xlfn.LET(_xlpm.d,UPPER(TRIM(CLEAN(SUBSTITUTE(F3200,CHAR(160),"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01" spans="2:11" hidden="1" x14ac:dyDescent="0.25">
      <c r="B3201" s="20">
        <v>46020</v>
      </c>
      <c r="C3201" s="2" t="s">
        <v>1</v>
      </c>
      <c r="D3201" s="2" t="s">
        <v>2265</v>
      </c>
      <c r="E3201" s="2" t="s">
        <v>254</v>
      </c>
      <c r="F3201" s="2" t="s">
        <v>1638</v>
      </c>
      <c r="G3201" s="5">
        <v>30</v>
      </c>
      <c r="H3201" s="5">
        <v>21.3</v>
      </c>
      <c r="I3201" s="5">
        <v>639</v>
      </c>
      <c r="J3201" s="5">
        <v>506131.20000000059</v>
      </c>
      <c r="K3201" s="3" t="str" cm="1">
        <f t="array" ref="K3201">_xlfn.LET(_xlpm.d,UPPER(TRIM(CLEAN(SUBSTITUTE(F3201,CHAR(160),"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02" spans="2:11" hidden="1" x14ac:dyDescent="0.25">
      <c r="B3202" s="20">
        <v>46021</v>
      </c>
      <c r="C3202" s="2" t="s">
        <v>1</v>
      </c>
      <c r="D3202" s="2" t="s">
        <v>2266</v>
      </c>
      <c r="E3202" s="2" t="s">
        <v>234</v>
      </c>
      <c r="F3202" s="2" t="s">
        <v>1638</v>
      </c>
      <c r="G3202" s="5">
        <v>30</v>
      </c>
      <c r="H3202" s="5">
        <v>21.3</v>
      </c>
      <c r="I3202" s="5">
        <v>639</v>
      </c>
      <c r="J3202" s="5">
        <v>506770.20000000059</v>
      </c>
      <c r="K3202" s="3" t="str" cm="1">
        <f t="array" ref="K3202">_xlfn.LET(_xlpm.d,UPPER(TRIM(CLEAN(SUBSTITUTE(F3202,CHAR(160),"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03" spans="2:11" hidden="1" x14ac:dyDescent="0.25">
      <c r="B3203" s="20">
        <v>46021</v>
      </c>
      <c r="C3203" s="2" t="s">
        <v>1</v>
      </c>
      <c r="D3203" s="2" t="s">
        <v>2267</v>
      </c>
      <c r="E3203" s="2" t="s">
        <v>268</v>
      </c>
      <c r="F3203" s="2" t="s">
        <v>1638</v>
      </c>
      <c r="G3203" s="5">
        <v>35</v>
      </c>
      <c r="H3203" s="5">
        <v>21.3</v>
      </c>
      <c r="I3203" s="5">
        <v>745.5</v>
      </c>
      <c r="J3203" s="5">
        <v>507515.70000000059</v>
      </c>
      <c r="K3203" s="3" t="str" cm="1">
        <f t="array" ref="K3203">_xlfn.LET(_xlpm.d,UPPER(TRIM(CLEAN(SUBSTITUTE(F3203,CHAR(160),"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04" spans="2:11" hidden="1" x14ac:dyDescent="0.25">
      <c r="B3204" s="20">
        <v>46021</v>
      </c>
      <c r="C3204" s="2" t="s">
        <v>1</v>
      </c>
      <c r="D3204" s="2" t="s">
        <v>2268</v>
      </c>
      <c r="E3204" s="2" t="s">
        <v>232</v>
      </c>
      <c r="F3204" s="2" t="s">
        <v>1638</v>
      </c>
      <c r="G3204" s="5">
        <v>45</v>
      </c>
      <c r="H3204" s="5">
        <v>21.3</v>
      </c>
      <c r="I3204" s="5">
        <v>958.5</v>
      </c>
      <c r="J3204" s="5">
        <v>508474.20000000059</v>
      </c>
      <c r="K3204" s="3" t="str" cm="1">
        <f t="array" ref="K3204">_xlfn.LET(_xlpm.d,UPPER(TRIM(CLEAN(SUBSTITUTE(F3204,CHAR(160),"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05" spans="2:11" hidden="1" x14ac:dyDescent="0.25">
      <c r="B3205" s="20">
        <v>46021</v>
      </c>
      <c r="C3205" s="2" t="s">
        <v>1</v>
      </c>
      <c r="D3205" s="2" t="s">
        <v>2269</v>
      </c>
      <c r="E3205" s="2" t="s">
        <v>78</v>
      </c>
      <c r="F3205" s="2" t="s">
        <v>1638</v>
      </c>
      <c r="G3205" s="5">
        <v>70</v>
      </c>
      <c r="H3205" s="5">
        <v>21.3</v>
      </c>
      <c r="I3205" s="5">
        <v>1491</v>
      </c>
      <c r="J3205" s="5">
        <v>509965.20000000059</v>
      </c>
      <c r="K3205" s="3" t="str" cm="1">
        <f t="array" ref="K3205">_xlfn.LET(_xlpm.d,UPPER(TRIM(CLEAN(SUBSTITUTE(F3205,CHAR(160),"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06" spans="2:11" hidden="1" x14ac:dyDescent="0.25">
      <c r="B3206" s="20">
        <v>46021</v>
      </c>
      <c r="C3206" s="2" t="s">
        <v>1</v>
      </c>
      <c r="D3206" s="2" t="s">
        <v>2270</v>
      </c>
      <c r="E3206" s="2" t="s">
        <v>276</v>
      </c>
      <c r="F3206" s="2" t="s">
        <v>1638</v>
      </c>
      <c r="G3206" s="5">
        <v>30</v>
      </c>
      <c r="H3206" s="5">
        <v>21.3</v>
      </c>
      <c r="I3206" s="5">
        <v>639</v>
      </c>
      <c r="J3206" s="5">
        <v>510604.20000000059</v>
      </c>
      <c r="K3206" s="3" t="str" cm="1">
        <f t="array" ref="K3206">_xlfn.LET(_xlpm.d,UPPER(TRIM(CLEAN(SUBSTITUTE(F3206,CHAR(160),"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07" spans="2:11" hidden="1" x14ac:dyDescent="0.25">
      <c r="B3207" s="20">
        <v>46021</v>
      </c>
      <c r="C3207" s="2" t="s">
        <v>1</v>
      </c>
      <c r="D3207" s="2" t="s">
        <v>152</v>
      </c>
      <c r="E3207" s="2" t="s">
        <v>143</v>
      </c>
      <c r="F3207" s="2" t="s">
        <v>1638</v>
      </c>
      <c r="G3207" s="5">
        <v>40</v>
      </c>
      <c r="H3207" s="5">
        <v>21.3</v>
      </c>
      <c r="I3207" s="5">
        <v>852</v>
      </c>
      <c r="J3207" s="5">
        <v>511456.20000000059</v>
      </c>
      <c r="K3207" s="3" t="str" cm="1">
        <f t="array" ref="K3207">_xlfn.LET(_xlpm.d,UPPER(TRIM(CLEAN(SUBSTITUTE(F3207,CHAR(160),"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08" spans="2:11" hidden="1" x14ac:dyDescent="0.25">
      <c r="B3208" s="20">
        <v>46022</v>
      </c>
      <c r="C3208" s="2" t="s">
        <v>1</v>
      </c>
      <c r="D3208" s="2" t="s">
        <v>2271</v>
      </c>
      <c r="E3208" s="2" t="s">
        <v>189</v>
      </c>
      <c r="F3208" s="2" t="s">
        <v>1638</v>
      </c>
      <c r="G3208" s="5">
        <v>35</v>
      </c>
      <c r="H3208" s="5">
        <v>21.3</v>
      </c>
      <c r="I3208" s="5">
        <v>745.5</v>
      </c>
      <c r="J3208" s="5">
        <v>512201.70000000059</v>
      </c>
      <c r="K3208" s="3" t="str" cm="1">
        <f t="array" ref="K3208">_xlfn.LET(_xlpm.d,UPPER(TRIM(CLEAN(SUBSTITUTE(F3208,CHAR(160),"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09" spans="2:11" hidden="1" x14ac:dyDescent="0.25">
      <c r="B3209" s="20">
        <v>46022</v>
      </c>
      <c r="C3209" s="2" t="s">
        <v>1</v>
      </c>
      <c r="D3209" s="2" t="s">
        <v>2272</v>
      </c>
      <c r="E3209" s="2" t="s">
        <v>796</v>
      </c>
      <c r="F3209" s="2" t="s">
        <v>1638</v>
      </c>
      <c r="G3209" s="5">
        <v>24</v>
      </c>
      <c r="H3209" s="5">
        <v>22.99</v>
      </c>
      <c r="I3209" s="5">
        <v>551.76</v>
      </c>
      <c r="J3209" s="5">
        <v>512753.4600000006</v>
      </c>
      <c r="K3209" s="3" t="str" cm="1">
        <f t="array" ref="K3209">_xlfn.LET(_xlpm.d,UPPER(TRIM(CLEAN(SUBSTITUTE(F3209,CHAR(160),"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10" spans="2:11" hidden="1" x14ac:dyDescent="0.25">
      <c r="B3210" s="20">
        <v>46024</v>
      </c>
      <c r="C3210" s="2" t="s">
        <v>1</v>
      </c>
      <c r="D3210" s="2" t="s">
        <v>2273</v>
      </c>
      <c r="E3210" s="2" t="s">
        <v>16</v>
      </c>
      <c r="F3210" s="2" t="s">
        <v>1638</v>
      </c>
      <c r="G3210" s="5">
        <v>40</v>
      </c>
      <c r="H3210" s="5">
        <v>22.99</v>
      </c>
      <c r="I3210" s="5">
        <v>919.6</v>
      </c>
      <c r="J3210" s="5">
        <v>513673.06000000058</v>
      </c>
      <c r="K3210" s="3" t="str" cm="1">
        <f t="array" ref="K3210">_xlfn.LET(_xlpm.d,UPPER(TRIM(CLEAN(SUBSTITUTE(F3210,CHAR(160),"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11" spans="2:11" hidden="1" x14ac:dyDescent="0.25">
      <c r="B3211" s="20">
        <v>46024</v>
      </c>
      <c r="C3211" s="2" t="s">
        <v>1</v>
      </c>
      <c r="D3211" s="2" t="s">
        <v>2274</v>
      </c>
      <c r="E3211" s="2" t="s">
        <v>254</v>
      </c>
      <c r="F3211" s="2" t="s">
        <v>1638</v>
      </c>
      <c r="G3211" s="5">
        <v>14</v>
      </c>
      <c r="H3211" s="5">
        <v>21.3</v>
      </c>
      <c r="I3211" s="5">
        <v>298.2</v>
      </c>
      <c r="J3211" s="5">
        <v>513971.26000000059</v>
      </c>
      <c r="K3211" s="3" t="str" cm="1">
        <f t="array" ref="K3211">_xlfn.LET(_xlpm.d,UPPER(TRIM(CLEAN(SUBSTITUTE(F3211,CHAR(160),"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12" spans="2:11" hidden="1" x14ac:dyDescent="0.25">
      <c r="B3212" s="20">
        <v>46024</v>
      </c>
      <c r="C3212" s="2" t="s">
        <v>1</v>
      </c>
      <c r="D3212" s="2" t="s">
        <v>389</v>
      </c>
      <c r="E3212" s="2" t="s">
        <v>195</v>
      </c>
      <c r="F3212" s="2" t="s">
        <v>1638</v>
      </c>
      <c r="G3212" s="5">
        <v>60</v>
      </c>
      <c r="H3212" s="5">
        <v>21.3</v>
      </c>
      <c r="I3212" s="5">
        <v>1278</v>
      </c>
      <c r="J3212" s="5">
        <v>515249.26000000059</v>
      </c>
      <c r="K3212" s="3" t="str" cm="1">
        <f t="array" ref="K3212">_xlfn.LET(_xlpm.d,UPPER(TRIM(CLEAN(SUBSTITUTE(F3212,CHAR(160),"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13" spans="2:11" hidden="1" x14ac:dyDescent="0.25">
      <c r="B3213" s="20">
        <v>46024</v>
      </c>
      <c r="C3213" s="2" t="s">
        <v>1</v>
      </c>
      <c r="D3213" s="2" t="s">
        <v>2275</v>
      </c>
      <c r="E3213" s="2" t="s">
        <v>248</v>
      </c>
      <c r="F3213" s="2" t="s">
        <v>1638</v>
      </c>
      <c r="G3213" s="5">
        <v>30</v>
      </c>
      <c r="H3213" s="5">
        <v>21.3</v>
      </c>
      <c r="I3213" s="5">
        <v>639</v>
      </c>
      <c r="J3213" s="5">
        <v>515888.26000000059</v>
      </c>
      <c r="K3213" s="3" t="str" cm="1">
        <f t="array" ref="K3213">_xlfn.LET(_xlpm.d,UPPER(TRIM(CLEAN(SUBSTITUTE(F3213,CHAR(160),"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14" spans="2:11" hidden="1" x14ac:dyDescent="0.25">
      <c r="B3214" s="20">
        <v>46024</v>
      </c>
      <c r="C3214" s="2" t="s">
        <v>1</v>
      </c>
      <c r="D3214" s="2" t="s">
        <v>2276</v>
      </c>
      <c r="E3214" s="2" t="s">
        <v>1634</v>
      </c>
      <c r="F3214" s="2" t="s">
        <v>1638</v>
      </c>
      <c r="G3214" s="5">
        <v>15</v>
      </c>
      <c r="H3214" s="5">
        <v>20.3</v>
      </c>
      <c r="I3214" s="5">
        <v>304.5</v>
      </c>
      <c r="J3214" s="5">
        <v>516192.76000000059</v>
      </c>
      <c r="K3214" s="3" t="str" cm="1">
        <f t="array" ref="K3214">_xlfn.LET(_xlpm.d,UPPER(TRIM(CLEAN(SUBSTITUTE(F3214,CHAR(160),"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15" spans="2:11" hidden="1" x14ac:dyDescent="0.25">
      <c r="B3215" s="20">
        <v>46027</v>
      </c>
      <c r="C3215" s="2" t="s">
        <v>1</v>
      </c>
      <c r="D3215" s="2" t="s">
        <v>153</v>
      </c>
      <c r="E3215" s="2" t="s">
        <v>154</v>
      </c>
      <c r="F3215" s="2" t="s">
        <v>1638</v>
      </c>
      <c r="G3215" s="5">
        <v>20</v>
      </c>
      <c r="H3215" s="5">
        <v>21.3</v>
      </c>
      <c r="I3215" s="5">
        <v>426</v>
      </c>
      <c r="J3215" s="5">
        <v>516618.76000000059</v>
      </c>
      <c r="K3215" s="3" t="str" cm="1">
        <f t="array" ref="K3215">_xlfn.LET(_xlpm.d,UPPER(TRIM(CLEAN(SUBSTITUTE(F3215,CHAR(160),"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16" spans="2:11" hidden="1" x14ac:dyDescent="0.25">
      <c r="B3216" s="20">
        <v>46028</v>
      </c>
      <c r="C3216" s="2" t="s">
        <v>1</v>
      </c>
      <c r="D3216" s="2" t="s">
        <v>2277</v>
      </c>
      <c r="E3216" s="2" t="s">
        <v>276</v>
      </c>
      <c r="F3216" s="2" t="s">
        <v>1638</v>
      </c>
      <c r="G3216" s="5">
        <v>20</v>
      </c>
      <c r="H3216" s="5">
        <v>21.3</v>
      </c>
      <c r="I3216" s="5">
        <v>426</v>
      </c>
      <c r="J3216" s="5">
        <v>517044.76000000059</v>
      </c>
      <c r="K3216" s="3" t="str" cm="1">
        <f t="array" ref="K3216">_xlfn.LET(_xlpm.d,UPPER(TRIM(CLEAN(SUBSTITUTE(F3216,CHAR(160),"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17" spans="2:11" hidden="1" x14ac:dyDescent="0.25">
      <c r="B3217" s="20">
        <v>46028</v>
      </c>
      <c r="C3217" s="2" t="s">
        <v>1</v>
      </c>
      <c r="D3217" s="2" t="s">
        <v>2278</v>
      </c>
      <c r="E3217" s="2" t="s">
        <v>232</v>
      </c>
      <c r="F3217" s="2" t="s">
        <v>1638</v>
      </c>
      <c r="G3217" s="5">
        <v>25</v>
      </c>
      <c r="H3217" s="5">
        <v>21.3</v>
      </c>
      <c r="I3217" s="5">
        <v>532.5</v>
      </c>
      <c r="J3217" s="5">
        <v>517577.26000000059</v>
      </c>
      <c r="K3217" s="3" t="str" cm="1">
        <f t="array" ref="K3217">_xlfn.LET(_xlpm.d,UPPER(TRIM(CLEAN(SUBSTITUTE(F3217,CHAR(160),"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18" spans="2:11" hidden="1" x14ac:dyDescent="0.25">
      <c r="B3218" s="20">
        <v>46028</v>
      </c>
      <c r="C3218" s="2" t="s">
        <v>1</v>
      </c>
      <c r="D3218" s="2" t="s">
        <v>1311</v>
      </c>
      <c r="E3218" s="2" t="s">
        <v>273</v>
      </c>
      <c r="F3218" s="2" t="s">
        <v>1638</v>
      </c>
      <c r="G3218" s="5">
        <v>25</v>
      </c>
      <c r="H3218" s="5">
        <v>21.3</v>
      </c>
      <c r="I3218" s="5">
        <v>532.5</v>
      </c>
      <c r="J3218" s="5">
        <v>518109.76000000059</v>
      </c>
      <c r="K3218" s="3" t="str" cm="1">
        <f t="array" ref="K3218">_xlfn.LET(_xlpm.d,UPPER(TRIM(CLEAN(SUBSTITUTE(F3218,CHAR(160),"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19" spans="2:11" hidden="1" x14ac:dyDescent="0.25">
      <c r="B3219" s="20">
        <v>46028</v>
      </c>
      <c r="C3219" s="2" t="s">
        <v>1</v>
      </c>
      <c r="D3219" s="2" t="s">
        <v>155</v>
      </c>
      <c r="E3219" s="2" t="s">
        <v>156</v>
      </c>
      <c r="F3219" s="2" t="s">
        <v>1638</v>
      </c>
      <c r="G3219" s="5">
        <v>25</v>
      </c>
      <c r="H3219" s="5">
        <v>21.3</v>
      </c>
      <c r="I3219" s="5">
        <v>532.5</v>
      </c>
      <c r="J3219" s="5">
        <v>518642.26000000059</v>
      </c>
      <c r="K3219" s="3" t="str" cm="1">
        <f t="array" ref="K3219">_xlfn.LET(_xlpm.d,UPPER(TRIM(CLEAN(SUBSTITUTE(F3219,CHAR(160),"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20" spans="2:11" hidden="1" x14ac:dyDescent="0.25">
      <c r="B3220" s="20">
        <v>46028</v>
      </c>
      <c r="C3220" s="2" t="s">
        <v>1</v>
      </c>
      <c r="D3220" s="2" t="s">
        <v>2279</v>
      </c>
      <c r="E3220" s="2" t="s">
        <v>50</v>
      </c>
      <c r="F3220" s="2" t="s">
        <v>1638</v>
      </c>
      <c r="G3220" s="5">
        <v>125</v>
      </c>
      <c r="H3220" s="5">
        <v>20.5</v>
      </c>
      <c r="I3220" s="5">
        <v>2562.5</v>
      </c>
      <c r="J3220" s="5">
        <v>521204.76000000059</v>
      </c>
      <c r="K3220" s="3" t="str" cm="1">
        <f t="array" ref="K3220">_xlfn.LET(_xlpm.d,UPPER(TRIM(CLEAN(SUBSTITUTE(F3220,CHAR(160),"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21" spans="2:11" hidden="1" x14ac:dyDescent="0.25">
      <c r="B3221" s="20">
        <v>46028</v>
      </c>
      <c r="C3221" s="2" t="s">
        <v>1</v>
      </c>
      <c r="D3221" s="2" t="s">
        <v>2280</v>
      </c>
      <c r="E3221" s="2" t="s">
        <v>61</v>
      </c>
      <c r="F3221" s="2" t="s">
        <v>1638</v>
      </c>
      <c r="G3221" s="5">
        <v>32</v>
      </c>
      <c r="H3221" s="5">
        <v>22.99</v>
      </c>
      <c r="I3221" s="5">
        <v>735.68</v>
      </c>
      <c r="J3221" s="5">
        <v>521940.44000000058</v>
      </c>
      <c r="K3221" s="3" t="str" cm="1">
        <f t="array" ref="K3221">_xlfn.LET(_xlpm.d,UPPER(TRIM(CLEAN(SUBSTITUTE(F3221,CHAR(160),"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22" spans="2:11" hidden="1" x14ac:dyDescent="0.25">
      <c r="B3222" s="20">
        <v>46029</v>
      </c>
      <c r="C3222" s="2" t="s">
        <v>1</v>
      </c>
      <c r="D3222" s="2" t="s">
        <v>2281</v>
      </c>
      <c r="E3222" s="2" t="s">
        <v>145</v>
      </c>
      <c r="F3222" s="2" t="s">
        <v>1638</v>
      </c>
      <c r="G3222" s="5">
        <v>10</v>
      </c>
      <c r="H3222" s="5">
        <v>21.3</v>
      </c>
      <c r="I3222" s="5">
        <v>213</v>
      </c>
      <c r="J3222" s="5">
        <v>522153.44000000058</v>
      </c>
      <c r="K3222" s="3" t="str" cm="1">
        <f t="array" ref="K3222">_xlfn.LET(_xlpm.d,UPPER(TRIM(CLEAN(SUBSTITUTE(F3222,CHAR(160),"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23" spans="2:11" hidden="1" x14ac:dyDescent="0.25">
      <c r="B3223" s="20">
        <v>46029</v>
      </c>
      <c r="C3223" s="2" t="s">
        <v>1</v>
      </c>
      <c r="D3223" s="2" t="s">
        <v>2282</v>
      </c>
      <c r="E3223" s="2" t="s">
        <v>282</v>
      </c>
      <c r="F3223" s="2" t="s">
        <v>1638</v>
      </c>
      <c r="G3223" s="5">
        <v>25</v>
      </c>
      <c r="H3223" s="5">
        <v>21.3</v>
      </c>
      <c r="I3223" s="5">
        <v>532.5</v>
      </c>
      <c r="J3223" s="5">
        <v>522685.94000000058</v>
      </c>
      <c r="K3223" s="3" t="str" cm="1">
        <f t="array" ref="K3223">_xlfn.LET(_xlpm.d,UPPER(TRIM(CLEAN(SUBSTITUTE(F3223,CHAR(160),"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24" spans="2:11" hidden="1" x14ac:dyDescent="0.25">
      <c r="B3224" s="20">
        <v>46029</v>
      </c>
      <c r="C3224" s="2" t="s">
        <v>1</v>
      </c>
      <c r="D3224" s="2" t="s">
        <v>2283</v>
      </c>
      <c r="E3224" s="2" t="s">
        <v>16</v>
      </c>
      <c r="F3224" s="2" t="s">
        <v>1638</v>
      </c>
      <c r="G3224" s="5">
        <v>30</v>
      </c>
      <c r="H3224" s="5">
        <v>22.99</v>
      </c>
      <c r="I3224" s="5">
        <v>689.7</v>
      </c>
      <c r="J3224" s="5">
        <v>523375.6400000006</v>
      </c>
      <c r="K3224" s="3" t="str" cm="1">
        <f t="array" ref="K3224">_xlfn.LET(_xlpm.d,UPPER(TRIM(CLEAN(SUBSTITUTE(F3224,CHAR(160),"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25" spans="2:11" hidden="1" x14ac:dyDescent="0.25">
      <c r="B3225" s="20">
        <v>46029</v>
      </c>
      <c r="C3225" s="2" t="s">
        <v>1</v>
      </c>
      <c r="D3225" s="2" t="s">
        <v>2284</v>
      </c>
      <c r="E3225" s="2" t="s">
        <v>305</v>
      </c>
      <c r="F3225" s="2" t="s">
        <v>1638</v>
      </c>
      <c r="G3225" s="5">
        <v>80</v>
      </c>
      <c r="H3225" s="5">
        <v>21.3</v>
      </c>
      <c r="I3225" s="5">
        <v>1704</v>
      </c>
      <c r="J3225" s="5">
        <v>525079.6400000006</v>
      </c>
      <c r="K3225" s="3" t="str" cm="1">
        <f t="array" ref="K3225">_xlfn.LET(_xlpm.d,UPPER(TRIM(CLEAN(SUBSTITUTE(F3225,CHAR(160),"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26" spans="2:11" hidden="1" x14ac:dyDescent="0.25">
      <c r="B3226" s="20">
        <v>46030</v>
      </c>
      <c r="C3226" s="2" t="s">
        <v>1</v>
      </c>
      <c r="D3226" s="2" t="s">
        <v>2285</v>
      </c>
      <c r="E3226" s="2" t="s">
        <v>268</v>
      </c>
      <c r="F3226" s="2" t="s">
        <v>1638</v>
      </c>
      <c r="G3226" s="5">
        <v>35</v>
      </c>
      <c r="H3226" s="5">
        <v>21.3</v>
      </c>
      <c r="I3226" s="5">
        <v>745.5</v>
      </c>
      <c r="J3226" s="5">
        <v>525825.1400000006</v>
      </c>
      <c r="K3226" s="3" t="str" cm="1">
        <f t="array" ref="K3226">_xlfn.LET(_xlpm.d,UPPER(TRIM(CLEAN(SUBSTITUTE(F3226,CHAR(160),"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27" spans="2:11" hidden="1" x14ac:dyDescent="0.25">
      <c r="B3227" s="20">
        <v>46030</v>
      </c>
      <c r="C3227" s="2" t="s">
        <v>1</v>
      </c>
      <c r="D3227" s="2" t="s">
        <v>732</v>
      </c>
      <c r="E3227" s="2" t="s">
        <v>544</v>
      </c>
      <c r="F3227" s="2" t="s">
        <v>1638</v>
      </c>
      <c r="G3227" s="5">
        <v>10</v>
      </c>
      <c r="H3227" s="5">
        <v>20.3</v>
      </c>
      <c r="I3227" s="5">
        <v>203</v>
      </c>
      <c r="J3227" s="5">
        <v>526028.1400000006</v>
      </c>
      <c r="K3227" s="3" t="str" cm="1">
        <f t="array" ref="K3227">_xlfn.LET(_xlpm.d,UPPER(TRIM(CLEAN(SUBSTITUTE(F3227,CHAR(160),"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28" spans="2:11" hidden="1" x14ac:dyDescent="0.25">
      <c r="B3228" s="20">
        <v>46030</v>
      </c>
      <c r="C3228" s="2" t="s">
        <v>1</v>
      </c>
      <c r="D3228" s="2" t="s">
        <v>2286</v>
      </c>
      <c r="E3228" s="2" t="s">
        <v>224</v>
      </c>
      <c r="F3228" s="2" t="s">
        <v>1638</v>
      </c>
      <c r="G3228" s="5">
        <v>50</v>
      </c>
      <c r="H3228" s="5">
        <v>21.3</v>
      </c>
      <c r="I3228" s="5">
        <v>1065</v>
      </c>
      <c r="J3228" s="5">
        <v>527093.1400000006</v>
      </c>
      <c r="K3228" s="3" t="str" cm="1">
        <f t="array" ref="K3228">_xlfn.LET(_xlpm.d,UPPER(TRIM(CLEAN(SUBSTITUTE(F3228,CHAR(160),"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29" spans="2:11" hidden="1" x14ac:dyDescent="0.25">
      <c r="B3229" s="20">
        <v>46031</v>
      </c>
      <c r="C3229" s="2" t="s">
        <v>1</v>
      </c>
      <c r="D3229" s="2" t="s">
        <v>2287</v>
      </c>
      <c r="E3229" s="2" t="s">
        <v>186</v>
      </c>
      <c r="F3229" s="2" t="s">
        <v>1638</v>
      </c>
      <c r="G3229" s="5">
        <v>40</v>
      </c>
      <c r="H3229" s="5">
        <v>21.3</v>
      </c>
      <c r="I3229" s="5">
        <v>852</v>
      </c>
      <c r="J3229" s="5">
        <v>527945.1400000006</v>
      </c>
      <c r="K3229" s="3" t="str" cm="1">
        <f t="array" ref="K3229">_xlfn.LET(_xlpm.d,UPPER(TRIM(CLEAN(SUBSTITUTE(F3229,CHAR(160),"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30" spans="2:11" hidden="1" x14ac:dyDescent="0.25">
      <c r="B3230" s="20">
        <v>46031</v>
      </c>
      <c r="C3230" s="2" t="s">
        <v>1</v>
      </c>
      <c r="D3230" s="2" t="s">
        <v>2288</v>
      </c>
      <c r="E3230" s="2" t="s">
        <v>1726</v>
      </c>
      <c r="F3230" s="2" t="s">
        <v>1638</v>
      </c>
      <c r="G3230" s="5">
        <v>25</v>
      </c>
      <c r="H3230" s="5">
        <v>22.99</v>
      </c>
      <c r="I3230" s="5">
        <v>574.75</v>
      </c>
      <c r="J3230" s="5">
        <v>528519.8900000006</v>
      </c>
      <c r="K3230" s="3" t="str" cm="1">
        <f t="array" ref="K3230">_xlfn.LET(_xlpm.d,UPPER(TRIM(CLEAN(SUBSTITUTE(F3230,CHAR(160),"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31" spans="2:11" hidden="1" x14ac:dyDescent="0.25">
      <c r="B3231" s="20">
        <v>46031</v>
      </c>
      <c r="C3231" s="2" t="s">
        <v>1</v>
      </c>
      <c r="D3231" s="2" t="s">
        <v>2289</v>
      </c>
      <c r="E3231" s="2" t="s">
        <v>197</v>
      </c>
      <c r="F3231" s="2" t="s">
        <v>1638</v>
      </c>
      <c r="G3231" s="5">
        <v>50</v>
      </c>
      <c r="H3231" s="5">
        <v>21.3</v>
      </c>
      <c r="I3231" s="5">
        <v>1065</v>
      </c>
      <c r="J3231" s="5">
        <v>529584.8900000006</v>
      </c>
      <c r="K3231" s="3" t="str" cm="1">
        <f t="array" ref="K3231">_xlfn.LET(_xlpm.d,UPPER(TRIM(CLEAN(SUBSTITUTE(F3231,CHAR(160),"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32" spans="2:11" hidden="1" x14ac:dyDescent="0.25">
      <c r="B3232" s="20">
        <v>46032</v>
      </c>
      <c r="C3232" s="2" t="s">
        <v>1</v>
      </c>
      <c r="D3232" s="2" t="s">
        <v>390</v>
      </c>
      <c r="E3232" s="2" t="s">
        <v>243</v>
      </c>
      <c r="F3232" s="2" t="s">
        <v>1638</v>
      </c>
      <c r="G3232" s="5">
        <v>80</v>
      </c>
      <c r="H3232" s="5">
        <v>21.3</v>
      </c>
      <c r="I3232" s="5">
        <v>1704</v>
      </c>
      <c r="J3232" s="5">
        <v>531288.8900000006</v>
      </c>
      <c r="K3232" s="3" t="str" cm="1">
        <f t="array" ref="K3232">_xlfn.LET(_xlpm.d,UPPER(TRIM(CLEAN(SUBSTITUTE(F3232,CHAR(160),"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33" spans="2:11" hidden="1" x14ac:dyDescent="0.25">
      <c r="B3233" s="20">
        <v>46032</v>
      </c>
      <c r="C3233" s="2" t="s">
        <v>1</v>
      </c>
      <c r="D3233" s="2" t="s">
        <v>391</v>
      </c>
      <c r="E3233" s="2" t="s">
        <v>195</v>
      </c>
      <c r="F3233" s="2" t="s">
        <v>1638</v>
      </c>
      <c r="G3233" s="5">
        <v>40</v>
      </c>
      <c r="H3233" s="5">
        <v>21.3</v>
      </c>
      <c r="I3233" s="5">
        <v>852</v>
      </c>
      <c r="J3233" s="5">
        <v>532140.8900000006</v>
      </c>
      <c r="K3233" s="3" t="str" cm="1">
        <f t="array" ref="K3233">_xlfn.LET(_xlpm.d,UPPER(TRIM(CLEAN(SUBSTITUTE(F3233,CHAR(160),"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34" spans="2:11" hidden="1" x14ac:dyDescent="0.25">
      <c r="B3234" s="20">
        <v>46032</v>
      </c>
      <c r="C3234" s="2" t="s">
        <v>1</v>
      </c>
      <c r="D3234" s="2" t="s">
        <v>392</v>
      </c>
      <c r="E3234" s="2" t="s">
        <v>241</v>
      </c>
      <c r="F3234" s="2" t="s">
        <v>1638</v>
      </c>
      <c r="G3234" s="5">
        <v>80</v>
      </c>
      <c r="H3234" s="5">
        <v>21.3</v>
      </c>
      <c r="I3234" s="5">
        <v>1704</v>
      </c>
      <c r="J3234" s="5">
        <v>533844.8900000006</v>
      </c>
      <c r="K3234" s="3" t="str" cm="1">
        <f t="array" ref="K3234">_xlfn.LET(_xlpm.d,UPPER(TRIM(CLEAN(SUBSTITUTE(F3234,CHAR(160),"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35" spans="2:11" hidden="1" x14ac:dyDescent="0.25">
      <c r="B3235" s="20">
        <v>46032</v>
      </c>
      <c r="C3235" s="2" t="s">
        <v>1</v>
      </c>
      <c r="D3235" s="2" t="s">
        <v>393</v>
      </c>
      <c r="E3235" s="2" t="s">
        <v>43</v>
      </c>
      <c r="F3235" s="2" t="s">
        <v>1638</v>
      </c>
      <c r="G3235" s="5">
        <v>32</v>
      </c>
      <c r="H3235" s="5">
        <v>22.99</v>
      </c>
      <c r="I3235" s="5">
        <v>735.68</v>
      </c>
      <c r="J3235" s="5">
        <v>534580.57000000065</v>
      </c>
      <c r="K3235" s="3" t="str" cm="1">
        <f t="array" ref="K3235">_xlfn.LET(_xlpm.d,UPPER(TRIM(CLEAN(SUBSTITUTE(F3235,CHAR(160),"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36" spans="2:11" hidden="1" x14ac:dyDescent="0.25">
      <c r="B3236" s="20">
        <v>46032</v>
      </c>
      <c r="C3236" s="2" t="s">
        <v>1</v>
      </c>
      <c r="D3236" s="2" t="s">
        <v>2290</v>
      </c>
      <c r="E3236" s="2" t="s">
        <v>279</v>
      </c>
      <c r="F3236" s="2" t="s">
        <v>1638</v>
      </c>
      <c r="G3236" s="5">
        <v>60</v>
      </c>
      <c r="H3236" s="5">
        <v>21.3</v>
      </c>
      <c r="I3236" s="5">
        <v>1278</v>
      </c>
      <c r="J3236" s="5">
        <v>535858.57000000065</v>
      </c>
      <c r="K3236" s="3" t="str" cm="1">
        <f t="array" ref="K3236">_xlfn.LET(_xlpm.d,UPPER(TRIM(CLEAN(SUBSTITUTE(F3236,CHAR(160),"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37" spans="2:11" hidden="1" x14ac:dyDescent="0.25">
      <c r="B3237" s="20">
        <v>46034</v>
      </c>
      <c r="C3237" s="2" t="s">
        <v>1</v>
      </c>
      <c r="D3237" s="2" t="s">
        <v>2291</v>
      </c>
      <c r="E3237" s="2" t="s">
        <v>160</v>
      </c>
      <c r="F3237" s="2" t="s">
        <v>1638</v>
      </c>
      <c r="G3237" s="5">
        <v>20</v>
      </c>
      <c r="H3237" s="5">
        <v>21.3</v>
      </c>
      <c r="I3237" s="5">
        <v>426</v>
      </c>
      <c r="J3237" s="5">
        <v>536284.57000000065</v>
      </c>
      <c r="K3237" s="3" t="str" cm="1">
        <f t="array" ref="K3237">_xlfn.LET(_xlpm.d,UPPER(TRIM(CLEAN(SUBSTITUTE(F3237,CHAR(160),"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38" spans="2:11" hidden="1" x14ac:dyDescent="0.25">
      <c r="B3238" s="20">
        <v>46035</v>
      </c>
      <c r="C3238" s="2" t="s">
        <v>1</v>
      </c>
      <c r="D3238" s="2" t="s">
        <v>2292</v>
      </c>
      <c r="E3238" s="2" t="s">
        <v>78</v>
      </c>
      <c r="F3238" s="2" t="s">
        <v>1862</v>
      </c>
      <c r="G3238" s="5">
        <v>45</v>
      </c>
      <c r="H3238" s="5">
        <v>21.3</v>
      </c>
      <c r="I3238" s="5">
        <v>958.5</v>
      </c>
      <c r="J3238" s="5">
        <v>537243.07000000065</v>
      </c>
      <c r="K3238" s="3" t="str" cm="1">
        <f t="array" ref="K3238">_xlfn.LET(_xlpm.d,UPPER(TRIM(CLEAN(SUBSTITUTE(F3238,CHAR(160),"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39" spans="2:11" hidden="1" x14ac:dyDescent="0.25">
      <c r="B3239" s="20">
        <v>46035</v>
      </c>
      <c r="C3239" s="2" t="s">
        <v>1</v>
      </c>
      <c r="D3239" s="2" t="s">
        <v>2293</v>
      </c>
      <c r="E3239" s="2" t="s">
        <v>234</v>
      </c>
      <c r="F3239" s="2" t="s">
        <v>1638</v>
      </c>
      <c r="G3239" s="5">
        <v>20</v>
      </c>
      <c r="H3239" s="5">
        <v>21.3</v>
      </c>
      <c r="I3239" s="5">
        <v>426</v>
      </c>
      <c r="J3239" s="5">
        <v>537669.07000000065</v>
      </c>
      <c r="K3239" s="3" t="str" cm="1">
        <f t="array" ref="K3239">_xlfn.LET(_xlpm.d,UPPER(TRIM(CLEAN(SUBSTITUTE(F3239,CHAR(160),"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40" spans="2:11" hidden="1" x14ac:dyDescent="0.25">
      <c r="B3240" s="20">
        <v>46035</v>
      </c>
      <c r="C3240" s="2" t="s">
        <v>1</v>
      </c>
      <c r="D3240" s="2" t="s">
        <v>2294</v>
      </c>
      <c r="E3240" s="2" t="s">
        <v>214</v>
      </c>
      <c r="F3240" s="2" t="s">
        <v>1638</v>
      </c>
      <c r="G3240" s="5">
        <v>60</v>
      </c>
      <c r="H3240" s="5">
        <v>21.3</v>
      </c>
      <c r="I3240" s="5">
        <v>1278</v>
      </c>
      <c r="J3240" s="5">
        <v>538947.07000000065</v>
      </c>
      <c r="K3240" s="3" t="str" cm="1">
        <f t="array" ref="K3240">_xlfn.LET(_xlpm.d,UPPER(TRIM(CLEAN(SUBSTITUTE(F3240,CHAR(160),"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41" spans="2:11" hidden="1" x14ac:dyDescent="0.25">
      <c r="B3241" s="20">
        <v>46035</v>
      </c>
      <c r="C3241" s="2" t="s">
        <v>1</v>
      </c>
      <c r="D3241" s="2" t="s">
        <v>1315</v>
      </c>
      <c r="E3241" s="2" t="s">
        <v>143</v>
      </c>
      <c r="F3241" s="2" t="s">
        <v>1638</v>
      </c>
      <c r="G3241" s="5">
        <v>40</v>
      </c>
      <c r="H3241" s="5">
        <v>21.3</v>
      </c>
      <c r="I3241" s="5">
        <v>852</v>
      </c>
      <c r="J3241" s="5">
        <v>539799.07000000065</v>
      </c>
      <c r="K3241" s="3" t="str" cm="1">
        <f t="array" ref="K3241">_xlfn.LET(_xlpm.d,UPPER(TRIM(CLEAN(SUBSTITUTE(F3241,CHAR(160),"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42" spans="2:11" hidden="1" x14ac:dyDescent="0.25">
      <c r="B3242" s="20">
        <v>46036</v>
      </c>
      <c r="C3242" s="2" t="s">
        <v>1</v>
      </c>
      <c r="D3242" s="2" t="s">
        <v>1193</v>
      </c>
      <c r="E3242" s="2" t="s">
        <v>141</v>
      </c>
      <c r="F3242" s="2" t="s">
        <v>1638</v>
      </c>
      <c r="G3242" s="5">
        <v>25</v>
      </c>
      <c r="H3242" s="5">
        <v>21.3</v>
      </c>
      <c r="I3242" s="5">
        <v>532.5</v>
      </c>
      <c r="J3242" s="5">
        <v>540331.57000000065</v>
      </c>
      <c r="K3242" s="3" t="str" cm="1">
        <f t="array" ref="K3242">_xlfn.LET(_xlpm.d,UPPER(TRIM(CLEAN(SUBSTITUTE(F3242,CHAR(160),"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43" spans="2:11" hidden="1" x14ac:dyDescent="0.25">
      <c r="B3243" s="20">
        <v>46036</v>
      </c>
      <c r="C3243" s="2" t="s">
        <v>1</v>
      </c>
      <c r="D3243" s="2" t="s">
        <v>2295</v>
      </c>
      <c r="E3243" s="2" t="s">
        <v>1634</v>
      </c>
      <c r="F3243" s="2" t="s">
        <v>1638</v>
      </c>
      <c r="G3243" s="5">
        <v>15</v>
      </c>
      <c r="H3243" s="5">
        <v>20.3</v>
      </c>
      <c r="I3243" s="5">
        <v>304.5</v>
      </c>
      <c r="J3243" s="5">
        <v>540636.07000000065</v>
      </c>
      <c r="K3243" s="3" t="str" cm="1">
        <f t="array" ref="K3243">_xlfn.LET(_xlpm.d,UPPER(TRIM(CLEAN(SUBSTITUTE(F3243,CHAR(160),"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44" spans="2:11" hidden="1" x14ac:dyDescent="0.25">
      <c r="B3244" s="20">
        <v>46037</v>
      </c>
      <c r="C3244" s="2" t="s">
        <v>1</v>
      </c>
      <c r="D3244" s="2" t="s">
        <v>2296</v>
      </c>
      <c r="E3244" s="2" t="s">
        <v>135</v>
      </c>
      <c r="F3244" s="2" t="s">
        <v>1638</v>
      </c>
      <c r="G3244" s="5">
        <v>25</v>
      </c>
      <c r="H3244" s="5">
        <v>21.3</v>
      </c>
      <c r="I3244" s="5">
        <v>532.5</v>
      </c>
      <c r="J3244" s="5">
        <v>541168.57000000065</v>
      </c>
      <c r="K3244" s="3" t="str" cm="1">
        <f t="array" ref="K3244">_xlfn.LET(_xlpm.d,UPPER(TRIM(CLEAN(SUBSTITUTE(F3244,CHAR(160),"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45" spans="2:11" hidden="1" x14ac:dyDescent="0.25">
      <c r="B3245" s="20">
        <v>46037</v>
      </c>
      <c r="C3245" s="2" t="s">
        <v>1</v>
      </c>
      <c r="D3245" s="2" t="s">
        <v>1318</v>
      </c>
      <c r="E3245" s="2" t="s">
        <v>192</v>
      </c>
      <c r="F3245" s="2" t="s">
        <v>1638</v>
      </c>
      <c r="G3245" s="5">
        <v>50</v>
      </c>
      <c r="H3245" s="5">
        <v>21.3</v>
      </c>
      <c r="I3245" s="5">
        <v>1065</v>
      </c>
      <c r="J3245" s="5">
        <v>542233.57000000065</v>
      </c>
      <c r="K3245" s="3" t="str" cm="1">
        <f t="array" ref="K3245">_xlfn.LET(_xlpm.d,UPPER(TRIM(CLEAN(SUBSTITUTE(F3245,CHAR(160),"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46" spans="2:11" hidden="1" x14ac:dyDescent="0.25">
      <c r="B3246" s="20">
        <v>46038</v>
      </c>
      <c r="C3246" s="2" t="s">
        <v>1</v>
      </c>
      <c r="D3246" s="2" t="s">
        <v>2297</v>
      </c>
      <c r="E3246" s="2" t="s">
        <v>241</v>
      </c>
      <c r="F3246" s="2" t="s">
        <v>1638</v>
      </c>
      <c r="G3246" s="5">
        <v>10</v>
      </c>
      <c r="H3246" s="5">
        <v>21.3</v>
      </c>
      <c r="I3246" s="5">
        <v>213</v>
      </c>
      <c r="J3246" s="5">
        <v>542446.57000000065</v>
      </c>
      <c r="K3246" s="3" t="str" cm="1">
        <f t="array" ref="K3246">_xlfn.LET(_xlpm.d,UPPER(TRIM(CLEAN(SUBSTITUTE(F3246,CHAR(160),"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47" spans="2:11" hidden="1" x14ac:dyDescent="0.25">
      <c r="B3247" s="20">
        <v>46038</v>
      </c>
      <c r="C3247" s="2" t="s">
        <v>1</v>
      </c>
      <c r="D3247" s="2" t="s">
        <v>133</v>
      </c>
      <c r="E3247" s="2" t="s">
        <v>43</v>
      </c>
      <c r="F3247" s="2" t="s">
        <v>1638</v>
      </c>
      <c r="G3247" s="5">
        <v>15</v>
      </c>
      <c r="H3247" s="5">
        <v>22.9</v>
      </c>
      <c r="I3247" s="5">
        <v>343.5</v>
      </c>
      <c r="J3247" s="5">
        <v>542790.07000000065</v>
      </c>
      <c r="K3247" s="3" t="str" cm="1">
        <f t="array" ref="K3247">_xlfn.LET(_xlpm.d,UPPER(TRIM(CLEAN(SUBSTITUTE(F3247,CHAR(160),"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48" spans="2:11" hidden="1" x14ac:dyDescent="0.25">
      <c r="B3248" s="20">
        <v>46042</v>
      </c>
      <c r="C3248" s="2" t="s">
        <v>1</v>
      </c>
      <c r="D3248" s="2" t="s">
        <v>2298</v>
      </c>
      <c r="E3248" s="2" t="s">
        <v>234</v>
      </c>
      <c r="F3248" s="2" t="s">
        <v>1638</v>
      </c>
      <c r="G3248" s="5">
        <v>56</v>
      </c>
      <c r="H3248" s="5">
        <v>21.3</v>
      </c>
      <c r="I3248" s="5">
        <v>1192.8</v>
      </c>
      <c r="J3248" s="5">
        <v>543982.87000000069</v>
      </c>
      <c r="K3248" s="3" t="str" cm="1">
        <f t="array" ref="K3248">_xlfn.LET(_xlpm.d,UPPER(TRIM(CLEAN(SUBSTITUTE(F3248,CHAR(160),"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49" spans="2:11" hidden="1" x14ac:dyDescent="0.25">
      <c r="B3249" s="20">
        <v>46042</v>
      </c>
      <c r="C3249" s="2" t="s">
        <v>1</v>
      </c>
      <c r="D3249" s="2" t="s">
        <v>2299</v>
      </c>
      <c r="E3249" s="2" t="s">
        <v>186</v>
      </c>
      <c r="F3249" s="2" t="s">
        <v>1638</v>
      </c>
      <c r="G3249" s="5">
        <v>14</v>
      </c>
      <c r="H3249" s="5">
        <v>21.3</v>
      </c>
      <c r="I3249" s="5">
        <v>298.2</v>
      </c>
      <c r="J3249" s="5">
        <v>544281.07000000065</v>
      </c>
      <c r="K3249" s="3" t="str" cm="1">
        <f t="array" ref="K3249">_xlfn.LET(_xlpm.d,UPPER(TRIM(CLEAN(SUBSTITUTE(F3249,CHAR(160),"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50" spans="2:11" hidden="1" x14ac:dyDescent="0.25">
      <c r="B3250" s="20">
        <v>46042</v>
      </c>
      <c r="C3250" s="2" t="s">
        <v>1</v>
      </c>
      <c r="D3250" s="2" t="s">
        <v>2300</v>
      </c>
      <c r="E3250" s="2" t="s">
        <v>232</v>
      </c>
      <c r="F3250" s="2" t="s">
        <v>1638</v>
      </c>
      <c r="G3250" s="5">
        <v>56</v>
      </c>
      <c r="H3250" s="5">
        <v>21.3</v>
      </c>
      <c r="I3250" s="5">
        <v>1192.8</v>
      </c>
      <c r="J3250" s="5">
        <v>545473.87000000069</v>
      </c>
      <c r="K3250" s="3" t="str" cm="1">
        <f t="array" ref="K3250">_xlfn.LET(_xlpm.d,UPPER(TRIM(CLEAN(SUBSTITUTE(F3250,CHAR(160),"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51" spans="2:11" hidden="1" x14ac:dyDescent="0.25">
      <c r="B3251" s="20">
        <v>46042</v>
      </c>
      <c r="C3251" s="2" t="s">
        <v>1</v>
      </c>
      <c r="D3251" s="2" t="s">
        <v>2301</v>
      </c>
      <c r="E3251" s="2" t="s">
        <v>165</v>
      </c>
      <c r="F3251" s="2" t="s">
        <v>1638</v>
      </c>
      <c r="G3251" s="5">
        <v>40</v>
      </c>
      <c r="H3251" s="5">
        <v>21.3</v>
      </c>
      <c r="I3251" s="5">
        <v>852</v>
      </c>
      <c r="J3251" s="5">
        <v>546325.87000000069</v>
      </c>
      <c r="K3251" s="3" t="str" cm="1">
        <f t="array" ref="K3251">_xlfn.LET(_xlpm.d,UPPER(TRIM(CLEAN(SUBSTITUTE(F3251,CHAR(160),"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52" spans="2:11" hidden="1" x14ac:dyDescent="0.25">
      <c r="B3252" s="20">
        <v>46042</v>
      </c>
      <c r="C3252" s="2" t="s">
        <v>1</v>
      </c>
      <c r="D3252" s="2" t="s">
        <v>2302</v>
      </c>
      <c r="E3252" s="2" t="s">
        <v>78</v>
      </c>
      <c r="F3252" s="2" t="s">
        <v>1638</v>
      </c>
      <c r="G3252" s="5">
        <v>68</v>
      </c>
      <c r="H3252" s="5">
        <v>21.3</v>
      </c>
      <c r="I3252" s="5">
        <v>1448.4</v>
      </c>
      <c r="J3252" s="5">
        <v>547774.27000000072</v>
      </c>
      <c r="K3252" s="3" t="str" cm="1">
        <f t="array" ref="K3252">_xlfn.LET(_xlpm.d,UPPER(TRIM(CLEAN(SUBSTITUTE(F3252,CHAR(160),"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53" spans="2:11" hidden="1" x14ac:dyDescent="0.25">
      <c r="B3253" s="20">
        <v>46042</v>
      </c>
      <c r="C3253" s="2" t="s">
        <v>1</v>
      </c>
      <c r="D3253" s="2" t="s">
        <v>396</v>
      </c>
      <c r="E3253" s="2" t="s">
        <v>143</v>
      </c>
      <c r="F3253" s="2" t="s">
        <v>1638</v>
      </c>
      <c r="G3253" s="5">
        <v>30</v>
      </c>
      <c r="H3253" s="5">
        <v>21.3</v>
      </c>
      <c r="I3253" s="5">
        <v>639</v>
      </c>
      <c r="J3253" s="5">
        <v>548413.27000000072</v>
      </c>
      <c r="K3253" s="3" t="str" cm="1">
        <f t="array" ref="K3253">_xlfn.LET(_xlpm.d,UPPER(TRIM(CLEAN(SUBSTITUTE(F3253,CHAR(160),"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54" spans="2:11" hidden="1" x14ac:dyDescent="0.25">
      <c r="B3254" s="20">
        <v>46042</v>
      </c>
      <c r="C3254" s="2" t="s">
        <v>1</v>
      </c>
      <c r="D3254" s="2" t="s">
        <v>2303</v>
      </c>
      <c r="E3254" s="2" t="s">
        <v>50</v>
      </c>
      <c r="F3254" s="2" t="s">
        <v>1638</v>
      </c>
      <c r="G3254" s="5">
        <v>100</v>
      </c>
      <c r="H3254" s="5">
        <v>20.5</v>
      </c>
      <c r="I3254" s="5">
        <v>2050</v>
      </c>
      <c r="J3254" s="5">
        <v>550463.27000000072</v>
      </c>
      <c r="K3254" s="3" t="str" cm="1">
        <f t="array" ref="K3254">_xlfn.LET(_xlpm.d,UPPER(TRIM(CLEAN(SUBSTITUTE(F3254,CHAR(160),"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55" spans="2:11" hidden="1" x14ac:dyDescent="0.25">
      <c r="B3255" s="20">
        <v>46042</v>
      </c>
      <c r="C3255" s="2" t="s">
        <v>1</v>
      </c>
      <c r="D3255" s="2" t="s">
        <v>2304</v>
      </c>
      <c r="E3255" s="2" t="s">
        <v>2305</v>
      </c>
      <c r="F3255" s="2" t="s">
        <v>1638</v>
      </c>
      <c r="G3255" s="5">
        <v>25</v>
      </c>
      <c r="H3255" s="5">
        <v>11.4</v>
      </c>
      <c r="I3255" s="5">
        <v>285</v>
      </c>
      <c r="J3255" s="5">
        <v>550748.27000000072</v>
      </c>
      <c r="K3255" s="3" t="str" cm="1">
        <f t="array" ref="K3255">_xlfn.LET(_xlpm.d,UPPER(TRIM(CLEAN(SUBSTITUTE(F3255,CHAR(160),"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56" spans="2:11" hidden="1" x14ac:dyDescent="0.25">
      <c r="B3256" s="20">
        <v>46042</v>
      </c>
      <c r="C3256" s="2" t="s">
        <v>1</v>
      </c>
      <c r="D3256" s="2" t="s">
        <v>2306</v>
      </c>
      <c r="E3256" s="2" t="s">
        <v>263</v>
      </c>
      <c r="F3256" s="2" t="s">
        <v>1638</v>
      </c>
      <c r="G3256" s="5">
        <v>75</v>
      </c>
      <c r="H3256" s="5">
        <v>21.3</v>
      </c>
      <c r="I3256" s="5">
        <v>1597.5</v>
      </c>
      <c r="J3256" s="5">
        <v>552345.77000000072</v>
      </c>
      <c r="K3256" s="3" t="str" cm="1">
        <f t="array" ref="K3256">_xlfn.LET(_xlpm.d,UPPER(TRIM(CLEAN(SUBSTITUTE(F3256,CHAR(160),"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57" spans="2:11" hidden="1" x14ac:dyDescent="0.25">
      <c r="B3257" s="20">
        <v>46043</v>
      </c>
      <c r="C3257" s="2" t="s">
        <v>1</v>
      </c>
      <c r="D3257" s="2" t="s">
        <v>2307</v>
      </c>
      <c r="E3257" s="2" t="s">
        <v>145</v>
      </c>
      <c r="F3257" s="2" t="s">
        <v>1638</v>
      </c>
      <c r="G3257" s="5">
        <v>22</v>
      </c>
      <c r="H3257" s="5">
        <v>21.3</v>
      </c>
      <c r="I3257" s="5">
        <v>468.6</v>
      </c>
      <c r="J3257" s="5">
        <v>552814.37000000069</v>
      </c>
      <c r="K3257" s="3" t="str" cm="1">
        <f t="array" ref="K3257">_xlfn.LET(_xlpm.d,UPPER(TRIM(CLEAN(SUBSTITUTE(F3257,CHAR(160),"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58" spans="2:11" hidden="1" x14ac:dyDescent="0.25">
      <c r="B3258" s="20">
        <v>46043</v>
      </c>
      <c r="C3258" s="2" t="s">
        <v>1</v>
      </c>
      <c r="D3258" s="2" t="s">
        <v>2308</v>
      </c>
      <c r="E3258" s="2" t="s">
        <v>282</v>
      </c>
      <c r="F3258" s="2" t="s">
        <v>1638</v>
      </c>
      <c r="G3258" s="5">
        <v>20</v>
      </c>
      <c r="H3258" s="5">
        <v>21.3</v>
      </c>
      <c r="I3258" s="5">
        <v>426</v>
      </c>
      <c r="J3258" s="5">
        <v>553240.37000000069</v>
      </c>
      <c r="K3258" s="3" t="str" cm="1">
        <f t="array" ref="K3258">_xlfn.LET(_xlpm.d,UPPER(TRIM(CLEAN(SUBSTITUTE(F3258,CHAR(160),"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59" spans="2:11" hidden="1" x14ac:dyDescent="0.25">
      <c r="B3259" s="20">
        <v>46043</v>
      </c>
      <c r="C3259" s="2" t="s">
        <v>1</v>
      </c>
      <c r="D3259" s="2" t="s">
        <v>2309</v>
      </c>
      <c r="E3259" s="2" t="s">
        <v>189</v>
      </c>
      <c r="F3259" s="2" t="s">
        <v>1638</v>
      </c>
      <c r="G3259" s="5">
        <v>20</v>
      </c>
      <c r="H3259" s="5">
        <v>21.3</v>
      </c>
      <c r="I3259" s="5">
        <v>426</v>
      </c>
      <c r="J3259" s="5">
        <v>553666.37000000069</v>
      </c>
      <c r="K3259" s="3" t="str" cm="1">
        <f t="array" ref="K3259">_xlfn.LET(_xlpm.d,UPPER(TRIM(CLEAN(SUBSTITUTE(F3259,CHAR(160),"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60" spans="2:11" hidden="1" x14ac:dyDescent="0.25">
      <c r="B3260" s="20">
        <v>46043</v>
      </c>
      <c r="C3260" s="2" t="s">
        <v>1</v>
      </c>
      <c r="D3260" s="2" t="s">
        <v>2310</v>
      </c>
      <c r="E3260" s="2" t="s">
        <v>176</v>
      </c>
      <c r="F3260" s="2" t="s">
        <v>1638</v>
      </c>
      <c r="G3260" s="5">
        <v>20</v>
      </c>
      <c r="H3260" s="5">
        <v>22.99</v>
      </c>
      <c r="I3260" s="5">
        <v>459.8</v>
      </c>
      <c r="J3260" s="5">
        <v>554126.17000000074</v>
      </c>
      <c r="K3260" s="3" t="str" cm="1">
        <f t="array" ref="K3260">_xlfn.LET(_xlpm.d,UPPER(TRIM(CLEAN(SUBSTITUTE(F3260,CHAR(160),"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61" spans="2:11" hidden="1" x14ac:dyDescent="0.25">
      <c r="B3261" s="20">
        <v>46043</v>
      </c>
      <c r="C3261" s="2" t="s">
        <v>1</v>
      </c>
      <c r="D3261" s="2" t="s">
        <v>2311</v>
      </c>
      <c r="E3261" s="2" t="s">
        <v>61</v>
      </c>
      <c r="F3261" s="2" t="s">
        <v>1638</v>
      </c>
      <c r="G3261" s="5">
        <v>80</v>
      </c>
      <c r="H3261" s="5">
        <v>22.99</v>
      </c>
      <c r="I3261" s="5">
        <v>1839.2</v>
      </c>
      <c r="J3261" s="5">
        <v>555965.37000000069</v>
      </c>
      <c r="K3261" s="3" t="str" cm="1">
        <f t="array" ref="K3261">_xlfn.LET(_xlpm.d,UPPER(TRIM(CLEAN(SUBSTITUTE(F3261,CHAR(160),"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62" spans="2:11" hidden="1" x14ac:dyDescent="0.25">
      <c r="B3262" s="20">
        <v>46044</v>
      </c>
      <c r="C3262" s="2" t="s">
        <v>1</v>
      </c>
      <c r="D3262" s="2" t="s">
        <v>2312</v>
      </c>
      <c r="E3262" s="2" t="s">
        <v>248</v>
      </c>
      <c r="F3262" s="2" t="s">
        <v>1883</v>
      </c>
      <c r="G3262" s="5">
        <v>56</v>
      </c>
      <c r="H3262" s="5">
        <v>21.3</v>
      </c>
      <c r="I3262" s="5">
        <v>1192.8</v>
      </c>
      <c r="J3262" s="5">
        <v>557158.17000000074</v>
      </c>
      <c r="K3262" s="3" t="str" cm="1">
        <f t="array" ref="K3262">_xlfn.LET(_xlpm.d,UPPER(TRIM(CLEAN(SUBSTITUTE(F3262,CHAR(160),"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63" spans="2:11" hidden="1" x14ac:dyDescent="0.25">
      <c r="B3263" s="20">
        <v>46044</v>
      </c>
      <c r="C3263" s="2" t="s">
        <v>1</v>
      </c>
      <c r="D3263" s="2" t="s">
        <v>2313</v>
      </c>
      <c r="E3263" s="2" t="s">
        <v>254</v>
      </c>
      <c r="F3263" s="2" t="s">
        <v>1638</v>
      </c>
      <c r="G3263" s="5">
        <v>49</v>
      </c>
      <c r="H3263" s="5">
        <v>21.3</v>
      </c>
      <c r="I3263" s="5">
        <v>1043.7</v>
      </c>
      <c r="J3263" s="5">
        <v>558201.87000000069</v>
      </c>
      <c r="K3263" s="3" t="str" cm="1">
        <f t="array" ref="K3263">_xlfn.LET(_xlpm.d,UPPER(TRIM(CLEAN(SUBSTITUTE(F3263,CHAR(160),"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64" spans="2:11" hidden="1" x14ac:dyDescent="0.25">
      <c r="B3264" s="20">
        <v>46044</v>
      </c>
      <c r="C3264" s="2" t="s">
        <v>1</v>
      </c>
      <c r="D3264" s="2" t="s">
        <v>2314</v>
      </c>
      <c r="E3264" s="2" t="s">
        <v>305</v>
      </c>
      <c r="F3264" s="2" t="s">
        <v>1638</v>
      </c>
      <c r="G3264" s="5">
        <v>25</v>
      </c>
      <c r="H3264" s="5">
        <v>21.3</v>
      </c>
      <c r="I3264" s="5">
        <v>532.5</v>
      </c>
      <c r="J3264" s="5">
        <v>558734.37000000069</v>
      </c>
      <c r="K3264" s="3" t="str" cm="1">
        <f t="array" ref="K3264">_xlfn.LET(_xlpm.d,UPPER(TRIM(CLEAN(SUBSTITUTE(F3264,CHAR(160),"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65" spans="2:11" hidden="1" x14ac:dyDescent="0.25">
      <c r="B3265" s="20">
        <v>46044</v>
      </c>
      <c r="C3265" s="2" t="s">
        <v>1</v>
      </c>
      <c r="D3265" s="2" t="s">
        <v>2315</v>
      </c>
      <c r="E3265" s="2" t="s">
        <v>43</v>
      </c>
      <c r="F3265" s="2" t="s">
        <v>1638</v>
      </c>
      <c r="G3265" s="5">
        <v>5</v>
      </c>
      <c r="H3265" s="5">
        <v>22.9</v>
      </c>
      <c r="I3265" s="5">
        <v>114.5</v>
      </c>
      <c r="J3265" s="5">
        <v>558848.87000000069</v>
      </c>
      <c r="K3265" s="3" t="str" cm="1">
        <f t="array" ref="K3265">_xlfn.LET(_xlpm.d,UPPER(TRIM(CLEAN(SUBSTITUTE(F3265,CHAR(160),"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66" spans="2:11" hidden="1" x14ac:dyDescent="0.25">
      <c r="B3266" s="20">
        <v>46045</v>
      </c>
      <c r="C3266" s="2" t="s">
        <v>1</v>
      </c>
      <c r="D3266" s="2" t="s">
        <v>2316</v>
      </c>
      <c r="E3266" s="2" t="s">
        <v>165</v>
      </c>
      <c r="F3266" s="2" t="s">
        <v>1638</v>
      </c>
      <c r="G3266" s="5">
        <v>14</v>
      </c>
      <c r="H3266" s="5">
        <v>21.3</v>
      </c>
      <c r="I3266" s="5">
        <v>298.2</v>
      </c>
      <c r="J3266" s="5">
        <v>559147.07000000065</v>
      </c>
      <c r="K3266" s="3" t="str" cm="1">
        <f t="array" ref="K3266">_xlfn.LET(_xlpm.d,UPPER(TRIM(CLEAN(SUBSTITUTE(F3266,CHAR(160),"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67" spans="2:11" hidden="1" x14ac:dyDescent="0.25">
      <c r="B3267" s="20">
        <v>46045</v>
      </c>
      <c r="C3267" s="2" t="s">
        <v>1</v>
      </c>
      <c r="D3267" s="2" t="s">
        <v>2317</v>
      </c>
      <c r="E3267" s="2" t="s">
        <v>195</v>
      </c>
      <c r="F3267" s="2" t="s">
        <v>1638</v>
      </c>
      <c r="G3267" s="5">
        <v>60</v>
      </c>
      <c r="H3267" s="5">
        <v>21.3</v>
      </c>
      <c r="I3267" s="5">
        <v>1278</v>
      </c>
      <c r="J3267" s="5">
        <v>560425.07000000065</v>
      </c>
      <c r="K3267" s="3" t="str" cm="1">
        <f t="array" ref="K3267">_xlfn.LET(_xlpm.d,UPPER(TRIM(CLEAN(SUBSTITUTE(F3267,CHAR(160),"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68" spans="2:11" hidden="1" x14ac:dyDescent="0.25">
      <c r="B3268" s="20">
        <v>46045</v>
      </c>
      <c r="C3268" s="2" t="s">
        <v>1</v>
      </c>
      <c r="D3268" s="2" t="s">
        <v>2318</v>
      </c>
      <c r="E3268" s="2" t="s">
        <v>288</v>
      </c>
      <c r="F3268" s="2" t="s">
        <v>1638</v>
      </c>
      <c r="G3268" s="5">
        <v>30</v>
      </c>
      <c r="H3268" s="5">
        <v>21.3</v>
      </c>
      <c r="I3268" s="5">
        <v>639</v>
      </c>
      <c r="J3268" s="5">
        <v>561064.07000000065</v>
      </c>
      <c r="K3268" s="3" t="str" cm="1">
        <f t="array" ref="K3268">_xlfn.LET(_xlpm.d,UPPER(TRIM(CLEAN(SUBSTITUTE(F3268,CHAR(160),"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69" spans="2:11" hidden="1" x14ac:dyDescent="0.25">
      <c r="B3269" s="20">
        <v>46045</v>
      </c>
      <c r="C3269" s="2" t="s">
        <v>1</v>
      </c>
      <c r="D3269" s="2" t="s">
        <v>2319</v>
      </c>
      <c r="E3269" s="2" t="s">
        <v>232</v>
      </c>
      <c r="F3269" s="2" t="s">
        <v>1638</v>
      </c>
      <c r="G3269" s="5">
        <v>20</v>
      </c>
      <c r="H3269" s="5">
        <v>21.3</v>
      </c>
      <c r="I3269" s="5">
        <v>426</v>
      </c>
      <c r="J3269" s="5">
        <v>561490.07000000065</v>
      </c>
      <c r="K3269" s="3" t="str" cm="1">
        <f t="array" ref="K3269">_xlfn.LET(_xlpm.d,UPPER(TRIM(CLEAN(SUBSTITUTE(F3269,CHAR(160),"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70" spans="2:11" hidden="1" x14ac:dyDescent="0.25">
      <c r="B3270" s="20">
        <v>46045</v>
      </c>
      <c r="C3270" s="2" t="s">
        <v>1</v>
      </c>
      <c r="D3270" s="2" t="s">
        <v>80</v>
      </c>
      <c r="E3270" s="2" t="s">
        <v>78</v>
      </c>
      <c r="F3270" s="2" t="s">
        <v>1638</v>
      </c>
      <c r="G3270" s="5">
        <v>40</v>
      </c>
      <c r="H3270" s="5">
        <v>21.3</v>
      </c>
      <c r="I3270" s="5">
        <v>852</v>
      </c>
      <c r="J3270" s="5">
        <v>562342.07000000065</v>
      </c>
      <c r="K3270" s="3" t="str" cm="1">
        <f t="array" ref="K3270">_xlfn.LET(_xlpm.d,UPPER(TRIM(CLEAN(SUBSTITUTE(F3270,CHAR(160),"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71" spans="2:11" hidden="1" x14ac:dyDescent="0.25">
      <c r="B3271" s="20">
        <v>46045</v>
      </c>
      <c r="C3271" s="2" t="s">
        <v>1</v>
      </c>
      <c r="D3271" s="2" t="s">
        <v>2320</v>
      </c>
      <c r="E3271" s="2" t="s">
        <v>197</v>
      </c>
      <c r="F3271" s="2" t="s">
        <v>1638</v>
      </c>
      <c r="G3271" s="5">
        <v>119</v>
      </c>
      <c r="H3271" s="5">
        <v>21.3</v>
      </c>
      <c r="I3271" s="5">
        <v>2534.6999999999998</v>
      </c>
      <c r="J3271" s="5">
        <v>564876.7700000006</v>
      </c>
      <c r="K3271" s="3" t="str" cm="1">
        <f t="array" ref="K3271">_xlfn.LET(_xlpm.d,UPPER(TRIM(CLEAN(SUBSTITUTE(F3271,CHAR(160),"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72" spans="2:11" hidden="1" x14ac:dyDescent="0.25">
      <c r="B3272" s="20">
        <v>46049</v>
      </c>
      <c r="C3272" s="2" t="s">
        <v>1</v>
      </c>
      <c r="D3272" s="2" t="s">
        <v>2321</v>
      </c>
      <c r="E3272" s="2" t="s">
        <v>232</v>
      </c>
      <c r="F3272" s="2" t="s">
        <v>1638</v>
      </c>
      <c r="G3272" s="5">
        <v>28</v>
      </c>
      <c r="H3272" s="5">
        <v>21.3</v>
      </c>
      <c r="I3272" s="5">
        <v>596.4</v>
      </c>
      <c r="J3272" s="5">
        <v>565473.17000000062</v>
      </c>
      <c r="K3272" s="3" t="str" cm="1">
        <f t="array" ref="K3272">_xlfn.LET(_xlpm.d,UPPER(TRIM(CLEAN(SUBSTITUTE(F3272,CHAR(160),"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73" spans="2:11" hidden="1" x14ac:dyDescent="0.25">
      <c r="B3273" s="20">
        <v>46049</v>
      </c>
      <c r="C3273" s="2" t="s">
        <v>1</v>
      </c>
      <c r="D3273" s="2" t="s">
        <v>2322</v>
      </c>
      <c r="E3273" s="2" t="s">
        <v>78</v>
      </c>
      <c r="F3273" s="2" t="s">
        <v>1638</v>
      </c>
      <c r="G3273" s="5">
        <v>30</v>
      </c>
      <c r="H3273" s="5">
        <v>21.3</v>
      </c>
      <c r="I3273" s="5">
        <v>639</v>
      </c>
      <c r="J3273" s="5">
        <v>566112.17000000062</v>
      </c>
      <c r="K3273" s="3" t="str" cm="1">
        <f t="array" ref="K3273">_xlfn.LET(_xlpm.d,UPPER(TRIM(CLEAN(SUBSTITUTE(F3273,CHAR(160),"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74" spans="2:11" hidden="1" x14ac:dyDescent="0.25">
      <c r="B3274" s="20">
        <v>46049</v>
      </c>
      <c r="C3274" s="2" t="s">
        <v>1</v>
      </c>
      <c r="D3274" s="2" t="s">
        <v>2323</v>
      </c>
      <c r="E3274" s="2" t="s">
        <v>276</v>
      </c>
      <c r="F3274" s="2" t="s">
        <v>1638</v>
      </c>
      <c r="G3274" s="5">
        <v>60</v>
      </c>
      <c r="H3274" s="5">
        <v>21.3</v>
      </c>
      <c r="I3274" s="5">
        <v>1278</v>
      </c>
      <c r="J3274" s="5">
        <v>567390.17000000062</v>
      </c>
      <c r="K3274" s="3" t="str" cm="1">
        <f t="array" ref="K3274">_xlfn.LET(_xlpm.d,UPPER(TRIM(CLEAN(SUBSTITUTE(F3274,CHAR(160),"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75" spans="2:11" hidden="1" x14ac:dyDescent="0.25">
      <c r="B3275" s="20">
        <v>46049</v>
      </c>
      <c r="C3275" s="2" t="s">
        <v>1</v>
      </c>
      <c r="D3275" s="2" t="s">
        <v>1483</v>
      </c>
      <c r="E3275" s="2" t="s">
        <v>261</v>
      </c>
      <c r="F3275" s="2" t="s">
        <v>1638</v>
      </c>
      <c r="G3275" s="5">
        <v>10</v>
      </c>
      <c r="H3275" s="5">
        <v>21.3</v>
      </c>
      <c r="I3275" s="5">
        <v>213</v>
      </c>
      <c r="J3275" s="5">
        <v>567603.17000000062</v>
      </c>
      <c r="K3275" s="3" t="str" cm="1">
        <f t="array" ref="K3275">_xlfn.LET(_xlpm.d,UPPER(TRIM(CLEAN(SUBSTITUTE(F3275,CHAR(160),"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76" spans="2:11" hidden="1" x14ac:dyDescent="0.25">
      <c r="B3276" s="20">
        <v>46050</v>
      </c>
      <c r="C3276" s="2" t="s">
        <v>1</v>
      </c>
      <c r="D3276" s="2" t="s">
        <v>2324</v>
      </c>
      <c r="E3276" s="2" t="s">
        <v>50</v>
      </c>
      <c r="F3276" s="2" t="s">
        <v>1638</v>
      </c>
      <c r="G3276" s="5">
        <v>200</v>
      </c>
      <c r="H3276" s="5">
        <v>20.5</v>
      </c>
      <c r="I3276" s="5">
        <v>4100</v>
      </c>
      <c r="J3276" s="5">
        <v>571703.17000000062</v>
      </c>
      <c r="K3276" s="3" t="str" cm="1">
        <f t="array" ref="K3276">_xlfn.LET(_xlpm.d,UPPER(TRIM(CLEAN(SUBSTITUTE(F3276,CHAR(160),"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77" spans="2:11" hidden="1" x14ac:dyDescent="0.25">
      <c r="B3277" s="20">
        <v>46050</v>
      </c>
      <c r="C3277" s="2" t="s">
        <v>1</v>
      </c>
      <c r="D3277" s="2" t="s">
        <v>2325</v>
      </c>
      <c r="E3277" s="2" t="s">
        <v>282</v>
      </c>
      <c r="F3277" s="2" t="s">
        <v>1638</v>
      </c>
      <c r="G3277" s="5">
        <v>10</v>
      </c>
      <c r="H3277" s="5">
        <v>21.3</v>
      </c>
      <c r="I3277" s="5">
        <v>213</v>
      </c>
      <c r="J3277" s="5">
        <v>571916.17000000062</v>
      </c>
      <c r="K3277" s="3" t="str" cm="1">
        <f t="array" ref="K3277">_xlfn.LET(_xlpm.d,UPPER(TRIM(CLEAN(SUBSTITUTE(F3277,CHAR(160),"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78" spans="2:11" hidden="1" x14ac:dyDescent="0.25">
      <c r="B3278" s="20">
        <v>46050</v>
      </c>
      <c r="C3278" s="2" t="s">
        <v>1</v>
      </c>
      <c r="D3278" s="2" t="s">
        <v>2326</v>
      </c>
      <c r="E3278" s="2" t="s">
        <v>189</v>
      </c>
      <c r="F3278" s="2" t="s">
        <v>1638</v>
      </c>
      <c r="G3278" s="5">
        <v>10</v>
      </c>
      <c r="H3278" s="5">
        <v>21.3</v>
      </c>
      <c r="I3278" s="5">
        <v>213</v>
      </c>
      <c r="J3278" s="5">
        <v>572129.17000000062</v>
      </c>
      <c r="K3278" s="3" t="str" cm="1">
        <f t="array" ref="K3278">_xlfn.LET(_xlpm.d,UPPER(TRIM(CLEAN(SUBSTITUTE(F3278,CHAR(160),"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79" spans="2:11" hidden="1" x14ac:dyDescent="0.25">
      <c r="B3279" s="20">
        <v>46050</v>
      </c>
      <c r="C3279" s="2" t="s">
        <v>1</v>
      </c>
      <c r="D3279" s="2" t="s">
        <v>2327</v>
      </c>
      <c r="E3279" s="2" t="s">
        <v>1634</v>
      </c>
      <c r="F3279" s="2" t="s">
        <v>1638</v>
      </c>
      <c r="G3279" s="5">
        <v>30</v>
      </c>
      <c r="H3279" s="5">
        <v>20.3</v>
      </c>
      <c r="I3279" s="5">
        <v>609</v>
      </c>
      <c r="J3279" s="5">
        <v>572738.17000000062</v>
      </c>
      <c r="K3279" s="3" t="str" cm="1">
        <f t="array" ref="K3279">_xlfn.LET(_xlpm.d,UPPER(TRIM(CLEAN(SUBSTITUTE(F3279,CHAR(160),"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80" spans="2:11" hidden="1" x14ac:dyDescent="0.25">
      <c r="B3280" s="20">
        <v>46050</v>
      </c>
      <c r="C3280" s="2" t="s">
        <v>1</v>
      </c>
      <c r="D3280" s="2" t="s">
        <v>2328</v>
      </c>
      <c r="E3280" s="2" t="s">
        <v>796</v>
      </c>
      <c r="F3280" s="2" t="s">
        <v>1638</v>
      </c>
      <c r="G3280" s="5">
        <v>6</v>
      </c>
      <c r="H3280" s="5">
        <v>22.99</v>
      </c>
      <c r="I3280" s="5">
        <v>137.94</v>
      </c>
      <c r="J3280" s="5">
        <v>572876.11000000057</v>
      </c>
      <c r="K3280" s="3" t="str" cm="1">
        <f t="array" ref="K3280">_xlfn.LET(_xlpm.d,UPPER(TRIM(CLEAN(SUBSTITUTE(F3280,CHAR(160),"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81" spans="2:11" hidden="1" x14ac:dyDescent="0.25">
      <c r="B3281" s="20">
        <v>46051</v>
      </c>
      <c r="C3281" s="2" t="s">
        <v>1</v>
      </c>
      <c r="D3281" s="2" t="s">
        <v>2329</v>
      </c>
      <c r="E3281" s="2" t="s">
        <v>248</v>
      </c>
      <c r="F3281" s="2" t="s">
        <v>1638</v>
      </c>
      <c r="G3281" s="5">
        <v>20</v>
      </c>
      <c r="H3281" s="5">
        <v>21.3</v>
      </c>
      <c r="I3281" s="5">
        <v>426</v>
      </c>
      <c r="J3281" s="5">
        <v>573302.11000000057</v>
      </c>
      <c r="K3281" s="3" t="str" cm="1">
        <f t="array" ref="K3281">_xlfn.LET(_xlpm.d,UPPER(TRIM(CLEAN(SUBSTITUTE(F3281,CHAR(160),"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82" spans="2:11" hidden="1" x14ac:dyDescent="0.25">
      <c r="B3282" s="20">
        <v>46051</v>
      </c>
      <c r="C3282" s="2" t="s">
        <v>1</v>
      </c>
      <c r="D3282" s="2" t="s">
        <v>2330</v>
      </c>
      <c r="E3282" s="2" t="s">
        <v>254</v>
      </c>
      <c r="F3282" s="2" t="s">
        <v>1638</v>
      </c>
      <c r="G3282" s="5">
        <v>14</v>
      </c>
      <c r="H3282" s="5">
        <v>21.3</v>
      </c>
      <c r="I3282" s="5">
        <v>298.2</v>
      </c>
      <c r="J3282" s="5">
        <v>573600.31000000052</v>
      </c>
      <c r="K3282" s="3" t="str" cm="1">
        <f t="array" ref="K3282">_xlfn.LET(_xlpm.d,UPPER(TRIM(CLEAN(SUBSTITUTE(F3282,CHAR(160),"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83" spans="2:11" hidden="1" x14ac:dyDescent="0.25">
      <c r="B3283" s="20">
        <v>46051</v>
      </c>
      <c r="C3283" s="2" t="s">
        <v>1</v>
      </c>
      <c r="D3283" s="2" t="s">
        <v>2331</v>
      </c>
      <c r="E3283" s="2" t="s">
        <v>268</v>
      </c>
      <c r="F3283" s="2" t="s">
        <v>1638</v>
      </c>
      <c r="G3283" s="5">
        <v>40</v>
      </c>
      <c r="H3283" s="5">
        <v>21.3</v>
      </c>
      <c r="I3283" s="5">
        <v>852</v>
      </c>
      <c r="J3283" s="5">
        <v>574452.31000000052</v>
      </c>
      <c r="K3283" s="3" t="str" cm="1">
        <f t="array" ref="K3283">_xlfn.LET(_xlpm.d,UPPER(TRIM(CLEAN(SUBSTITUTE(F3283,CHAR(160),"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84" spans="2:11" hidden="1" x14ac:dyDescent="0.25">
      <c r="B3284" s="20">
        <v>46052</v>
      </c>
      <c r="C3284" s="2" t="s">
        <v>1</v>
      </c>
      <c r="D3284" s="2" t="s">
        <v>81</v>
      </c>
      <c r="E3284" s="2" t="s">
        <v>78</v>
      </c>
      <c r="F3284" s="2" t="s">
        <v>1638</v>
      </c>
      <c r="G3284" s="5">
        <v>25</v>
      </c>
      <c r="H3284" s="5">
        <v>21.3</v>
      </c>
      <c r="I3284" s="5">
        <v>532.5</v>
      </c>
      <c r="J3284" s="5">
        <v>574984.81000000052</v>
      </c>
      <c r="K3284" s="3" t="str" cm="1">
        <f t="array" ref="K3284">_xlfn.LET(_xlpm.d,UPPER(TRIM(CLEAN(SUBSTITUTE(F3284,CHAR(160),"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85" spans="2:11" hidden="1" x14ac:dyDescent="0.25">
      <c r="B3285" s="20">
        <v>46052</v>
      </c>
      <c r="C3285" s="2" t="s">
        <v>1</v>
      </c>
      <c r="D3285" s="2" t="s">
        <v>2332</v>
      </c>
      <c r="E3285" s="2" t="s">
        <v>243</v>
      </c>
      <c r="F3285" s="2" t="s">
        <v>1638</v>
      </c>
      <c r="G3285" s="5">
        <v>15</v>
      </c>
      <c r="H3285" s="5">
        <v>21.3</v>
      </c>
      <c r="I3285" s="5">
        <v>319.5</v>
      </c>
      <c r="J3285" s="5">
        <v>575304.31000000052</v>
      </c>
      <c r="K3285" s="3" t="str" cm="1">
        <f t="array" ref="K3285">_xlfn.LET(_xlpm.d,UPPER(TRIM(CLEAN(SUBSTITUTE(F3285,CHAR(160),"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86" spans="2:11" hidden="1" x14ac:dyDescent="0.25">
      <c r="B3286" s="20">
        <v>46052</v>
      </c>
      <c r="C3286" s="2" t="s">
        <v>1</v>
      </c>
      <c r="D3286" s="2" t="s">
        <v>2333</v>
      </c>
      <c r="E3286" s="2" t="s">
        <v>485</v>
      </c>
      <c r="F3286" s="2" t="s">
        <v>1638</v>
      </c>
      <c r="G3286" s="5">
        <v>40</v>
      </c>
      <c r="H3286" s="5">
        <v>20.3</v>
      </c>
      <c r="I3286" s="5">
        <v>812</v>
      </c>
      <c r="J3286" s="5">
        <v>576116.31000000052</v>
      </c>
      <c r="K3286" s="3" t="str" cm="1">
        <f t="array" ref="K3286">_xlfn.LET(_xlpm.d,UPPER(TRIM(CLEAN(SUBSTITUTE(F3286,CHAR(160),"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87" spans="2:11" hidden="1" x14ac:dyDescent="0.25">
      <c r="B3287" s="20">
        <v>46052</v>
      </c>
      <c r="C3287" s="2" t="s">
        <v>1</v>
      </c>
      <c r="D3287" s="2" t="s">
        <v>2334</v>
      </c>
      <c r="E3287" s="2" t="s">
        <v>139</v>
      </c>
      <c r="F3287" s="2" t="s">
        <v>1638</v>
      </c>
      <c r="G3287" s="5">
        <v>60</v>
      </c>
      <c r="H3287" s="5">
        <v>22.99</v>
      </c>
      <c r="I3287" s="5">
        <v>1379.4</v>
      </c>
      <c r="J3287" s="5">
        <v>577495.71000000054</v>
      </c>
      <c r="K3287" s="3" t="str" cm="1">
        <f t="array" ref="K3287">_xlfn.LET(_xlpm.d,UPPER(TRIM(CLEAN(SUBSTITUTE(F3287,CHAR(160),"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88" spans="2:11" hidden="1" x14ac:dyDescent="0.25">
      <c r="B3288" s="20">
        <v>46052</v>
      </c>
      <c r="C3288" s="2" t="s">
        <v>1</v>
      </c>
      <c r="D3288" s="2" t="s">
        <v>2335</v>
      </c>
      <c r="E3288" s="2" t="s">
        <v>61</v>
      </c>
      <c r="F3288" s="2" t="s">
        <v>1638</v>
      </c>
      <c r="G3288" s="5">
        <v>40</v>
      </c>
      <c r="H3288" s="5">
        <v>22.99</v>
      </c>
      <c r="I3288" s="5">
        <v>919.6</v>
      </c>
      <c r="J3288" s="5">
        <v>578415.31000000052</v>
      </c>
      <c r="K3288" s="3" t="str" cm="1">
        <f t="array" ref="K3288">_xlfn.LET(_xlpm.d,UPPER(TRIM(CLEAN(SUBSTITUTE(F3288,CHAR(160),"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89" spans="2:11" hidden="1" x14ac:dyDescent="0.25">
      <c r="B3289" s="20">
        <v>46053</v>
      </c>
      <c r="C3289" s="2" t="s">
        <v>1</v>
      </c>
      <c r="D3289" s="2" t="s">
        <v>2336</v>
      </c>
      <c r="E3289" s="2" t="s">
        <v>43</v>
      </c>
      <c r="F3289" s="2" t="s">
        <v>1638</v>
      </c>
      <c r="G3289" s="5">
        <v>30</v>
      </c>
      <c r="H3289" s="5">
        <v>22.9</v>
      </c>
      <c r="I3289" s="5">
        <v>687</v>
      </c>
      <c r="J3289" s="5">
        <v>579102.31000000052</v>
      </c>
      <c r="K3289" s="3" t="str" cm="1">
        <f t="array" ref="K3289">_xlfn.LET(_xlpm.d,UPPER(TRIM(CLEAN(SUBSTITUTE(F3289,CHAR(160),"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90" spans="2:11" hidden="1" x14ac:dyDescent="0.25">
      <c r="B3290" s="20">
        <v>46055</v>
      </c>
      <c r="C3290" s="2" t="s">
        <v>1</v>
      </c>
      <c r="D3290" s="2" t="s">
        <v>2337</v>
      </c>
      <c r="E3290" s="2" t="s">
        <v>165</v>
      </c>
      <c r="F3290" s="2" t="s">
        <v>1638</v>
      </c>
      <c r="G3290" s="5">
        <v>15</v>
      </c>
      <c r="H3290" s="5">
        <v>21.3</v>
      </c>
      <c r="I3290" s="5">
        <v>319.5</v>
      </c>
      <c r="J3290" s="5">
        <v>579421.81000000052</v>
      </c>
      <c r="K3290" s="3" t="str" cm="1">
        <f t="array" ref="K3290">_xlfn.LET(_xlpm.d,UPPER(TRIM(CLEAN(SUBSTITUTE(F3290,CHAR(160),"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91" spans="2:11" hidden="1" x14ac:dyDescent="0.25">
      <c r="B3291" s="20">
        <v>46055</v>
      </c>
      <c r="C3291" s="2" t="s">
        <v>1</v>
      </c>
      <c r="D3291" s="2" t="s">
        <v>2338</v>
      </c>
      <c r="E3291" s="2" t="s">
        <v>241</v>
      </c>
      <c r="F3291" s="2" t="s">
        <v>1638</v>
      </c>
      <c r="G3291" s="5">
        <v>15</v>
      </c>
      <c r="H3291" s="5">
        <v>21.3</v>
      </c>
      <c r="I3291" s="5">
        <v>319.5</v>
      </c>
      <c r="J3291" s="5">
        <v>579741.31000000052</v>
      </c>
      <c r="K3291" s="3" t="str" cm="1">
        <f t="array" ref="K3291">_xlfn.LET(_xlpm.d,UPPER(TRIM(CLEAN(SUBSTITUTE(F3291,CHAR(160),"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92" spans="2:11" hidden="1" x14ac:dyDescent="0.25">
      <c r="B3292" s="20">
        <v>46055</v>
      </c>
      <c r="C3292" s="2" t="s">
        <v>1</v>
      </c>
      <c r="D3292" s="2" t="s">
        <v>2339</v>
      </c>
      <c r="E3292" s="2" t="s">
        <v>248</v>
      </c>
      <c r="F3292" s="2" t="s">
        <v>1638</v>
      </c>
      <c r="G3292" s="5">
        <v>20</v>
      </c>
      <c r="H3292" s="5">
        <v>21.3</v>
      </c>
      <c r="I3292" s="5">
        <v>426</v>
      </c>
      <c r="J3292" s="5">
        <v>580167.31000000052</v>
      </c>
      <c r="K3292" s="3" t="str" cm="1">
        <f t="array" ref="K3292">_xlfn.LET(_xlpm.d,UPPER(TRIM(CLEAN(SUBSTITUTE(F3292,CHAR(160),"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93" spans="2:11" hidden="1" x14ac:dyDescent="0.25">
      <c r="B3293" s="20">
        <v>46056</v>
      </c>
      <c r="C3293" s="2" t="s">
        <v>1</v>
      </c>
      <c r="D3293" s="2" t="s">
        <v>2340</v>
      </c>
      <c r="E3293" s="2" t="s">
        <v>232</v>
      </c>
      <c r="F3293" s="2" t="s">
        <v>1638</v>
      </c>
      <c r="G3293" s="5">
        <v>35</v>
      </c>
      <c r="H3293" s="5">
        <v>21.3</v>
      </c>
      <c r="I3293" s="5">
        <v>745.5</v>
      </c>
      <c r="J3293" s="5">
        <v>580912.81000000052</v>
      </c>
      <c r="K3293" s="3" t="str" cm="1">
        <f t="array" ref="K3293">_xlfn.LET(_xlpm.d,UPPER(TRIM(CLEAN(SUBSTITUTE(F3293,CHAR(160),"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94" spans="2:11" hidden="1" x14ac:dyDescent="0.25">
      <c r="B3294" s="20">
        <v>46056</v>
      </c>
      <c r="C3294" s="2" t="s">
        <v>1</v>
      </c>
      <c r="D3294" s="2" t="s">
        <v>2341</v>
      </c>
      <c r="E3294" s="2" t="s">
        <v>165</v>
      </c>
      <c r="F3294" s="2" t="s">
        <v>1638</v>
      </c>
      <c r="G3294" s="5">
        <v>10</v>
      </c>
      <c r="H3294" s="5">
        <v>21.3</v>
      </c>
      <c r="I3294" s="5">
        <v>213</v>
      </c>
      <c r="J3294" s="5">
        <v>581125.81000000052</v>
      </c>
      <c r="K3294" s="3" t="str" cm="1">
        <f t="array" ref="K3294">_xlfn.LET(_xlpm.d,UPPER(TRIM(CLEAN(SUBSTITUTE(F3294,CHAR(160),"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95" spans="2:11" hidden="1" x14ac:dyDescent="0.25">
      <c r="B3295" s="20">
        <v>46056</v>
      </c>
      <c r="C3295" s="2" t="s">
        <v>1</v>
      </c>
      <c r="D3295" s="2" t="s">
        <v>1331</v>
      </c>
      <c r="E3295" s="2" t="s">
        <v>143</v>
      </c>
      <c r="F3295" s="2" t="s">
        <v>1638</v>
      </c>
      <c r="G3295" s="5">
        <v>10</v>
      </c>
      <c r="H3295" s="5">
        <v>21.3</v>
      </c>
      <c r="I3295" s="5">
        <v>213</v>
      </c>
      <c r="J3295" s="5">
        <v>581338.81000000052</v>
      </c>
      <c r="K3295" s="3" t="str" cm="1">
        <f t="array" ref="K3295">_xlfn.LET(_xlpm.d,UPPER(TRIM(CLEAN(SUBSTITUTE(F3295,CHAR(160),"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96" spans="2:11" hidden="1" x14ac:dyDescent="0.25">
      <c r="B3296" s="20">
        <v>46056</v>
      </c>
      <c r="C3296" s="2" t="s">
        <v>1</v>
      </c>
      <c r="D3296" s="2" t="s">
        <v>2342</v>
      </c>
      <c r="E3296" s="2" t="s">
        <v>61</v>
      </c>
      <c r="F3296" s="2" t="s">
        <v>1638</v>
      </c>
      <c r="G3296" s="5">
        <v>37</v>
      </c>
      <c r="H3296" s="5">
        <v>22.99</v>
      </c>
      <c r="I3296" s="5">
        <v>850.63</v>
      </c>
      <c r="J3296" s="5">
        <v>582189.44000000053</v>
      </c>
      <c r="K3296" s="3" t="str" cm="1">
        <f t="array" ref="K3296">_xlfn.LET(_xlpm.d,UPPER(TRIM(CLEAN(SUBSTITUTE(F3296,CHAR(160),"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97" spans="2:11" hidden="1" x14ac:dyDescent="0.25">
      <c r="B3297" s="20">
        <v>46058</v>
      </c>
      <c r="C3297" s="2" t="s">
        <v>1</v>
      </c>
      <c r="D3297" s="2" t="s">
        <v>2343</v>
      </c>
      <c r="E3297" s="2" t="s">
        <v>254</v>
      </c>
      <c r="F3297" s="2" t="s">
        <v>1638</v>
      </c>
      <c r="G3297" s="5">
        <v>28</v>
      </c>
      <c r="H3297" s="5">
        <v>21.3</v>
      </c>
      <c r="I3297" s="5">
        <v>596.4</v>
      </c>
      <c r="J3297" s="5">
        <v>582785.84000000055</v>
      </c>
      <c r="K3297" s="3" t="str" cm="1">
        <f t="array" ref="K3297">_xlfn.LET(_xlpm.d,UPPER(TRIM(CLEAN(SUBSTITUTE(F3297,CHAR(160),"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98" spans="2:11" hidden="1" x14ac:dyDescent="0.25">
      <c r="B3298" s="20">
        <v>46058</v>
      </c>
      <c r="C3298" s="2" t="s">
        <v>1</v>
      </c>
      <c r="D3298" s="2" t="s">
        <v>2344</v>
      </c>
      <c r="E3298" s="2" t="s">
        <v>64</v>
      </c>
      <c r="F3298" s="2" t="s">
        <v>1638</v>
      </c>
      <c r="G3298" s="5">
        <v>6</v>
      </c>
      <c r="H3298" s="5">
        <v>22.99</v>
      </c>
      <c r="I3298" s="5">
        <v>137.94</v>
      </c>
      <c r="J3298" s="5">
        <v>582923.78000000049</v>
      </c>
      <c r="K3298" s="3" t="str" cm="1">
        <f t="array" ref="K3298">_xlfn.LET(_xlpm.d,UPPER(TRIM(CLEAN(SUBSTITUTE(F3298,CHAR(160),"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299" spans="2:11" hidden="1" x14ac:dyDescent="0.25">
      <c r="B3299" s="20">
        <v>46058</v>
      </c>
      <c r="C3299" s="2" t="s">
        <v>1</v>
      </c>
      <c r="D3299" s="2" t="s">
        <v>2345</v>
      </c>
      <c r="E3299" s="2" t="s">
        <v>224</v>
      </c>
      <c r="F3299" s="2" t="s">
        <v>1862</v>
      </c>
      <c r="G3299" s="5">
        <v>60</v>
      </c>
      <c r="H3299" s="5">
        <v>21.3</v>
      </c>
      <c r="I3299" s="5">
        <v>1278</v>
      </c>
      <c r="J3299" s="5">
        <v>584201.78000000049</v>
      </c>
      <c r="K3299" s="3" t="str" cm="1">
        <f t="array" ref="K3299">_xlfn.LET(_xlpm.d,UPPER(TRIM(CLEAN(SUBSTITUTE(F3299,CHAR(160),"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00" spans="2:11" hidden="1" x14ac:dyDescent="0.25">
      <c r="B3300" s="20">
        <v>46059</v>
      </c>
      <c r="C3300" s="2" t="s">
        <v>1</v>
      </c>
      <c r="D3300" s="2" t="s">
        <v>2346</v>
      </c>
      <c r="E3300" s="2" t="s">
        <v>78</v>
      </c>
      <c r="F3300" s="2" t="s">
        <v>1638</v>
      </c>
      <c r="G3300" s="5">
        <v>80</v>
      </c>
      <c r="H3300" s="5">
        <v>21.3</v>
      </c>
      <c r="I3300" s="5">
        <v>1704</v>
      </c>
      <c r="J3300" s="5">
        <v>585905.78000000049</v>
      </c>
      <c r="K3300" s="3" t="str" cm="1">
        <f t="array" ref="K3300">_xlfn.LET(_xlpm.d,UPPER(TRIM(CLEAN(SUBSTITUTE(F3300,CHAR(160),"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01" spans="2:11" hidden="1" x14ac:dyDescent="0.25">
      <c r="B3301" s="20">
        <v>46059</v>
      </c>
      <c r="C3301" s="2" t="s">
        <v>1</v>
      </c>
      <c r="D3301" s="2" t="s">
        <v>2347</v>
      </c>
      <c r="E3301" s="2" t="s">
        <v>234</v>
      </c>
      <c r="F3301" s="2" t="s">
        <v>1638</v>
      </c>
      <c r="G3301" s="5">
        <v>54</v>
      </c>
      <c r="H3301" s="5">
        <v>21.3</v>
      </c>
      <c r="I3301" s="5">
        <v>1150.2</v>
      </c>
      <c r="J3301" s="5">
        <v>587055.98000000045</v>
      </c>
      <c r="K3301" s="3" t="str" cm="1">
        <f t="array" ref="K3301">_xlfn.LET(_xlpm.d,UPPER(TRIM(CLEAN(SUBSTITUTE(F3301,CHAR(160),"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02" spans="2:11" hidden="1" x14ac:dyDescent="0.25">
      <c r="B3302" s="20">
        <v>46059</v>
      </c>
      <c r="C3302" s="2" t="s">
        <v>1</v>
      </c>
      <c r="D3302" s="2" t="s">
        <v>2348</v>
      </c>
      <c r="E3302" s="2" t="s">
        <v>43</v>
      </c>
      <c r="F3302" s="2" t="s">
        <v>1638</v>
      </c>
      <c r="G3302" s="5">
        <v>5</v>
      </c>
      <c r="H3302" s="5">
        <v>22.9</v>
      </c>
      <c r="I3302" s="5">
        <v>114.5</v>
      </c>
      <c r="J3302" s="5">
        <v>587170.48000000045</v>
      </c>
      <c r="K3302" s="3" t="str" cm="1">
        <f t="array" ref="K3302">_xlfn.LET(_xlpm.d,UPPER(TRIM(CLEAN(SUBSTITUTE(F3302,CHAR(160),"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03" spans="2:11" hidden="1" x14ac:dyDescent="0.25">
      <c r="B3303" s="20">
        <v>46063</v>
      </c>
      <c r="C3303" s="2" t="s">
        <v>1</v>
      </c>
      <c r="D3303" s="2" t="s">
        <v>2349</v>
      </c>
      <c r="E3303" s="2" t="s">
        <v>232</v>
      </c>
      <c r="F3303" s="2" t="s">
        <v>1638</v>
      </c>
      <c r="G3303" s="5">
        <v>20</v>
      </c>
      <c r="H3303" s="5">
        <v>21.3</v>
      </c>
      <c r="I3303" s="5">
        <v>426</v>
      </c>
      <c r="J3303" s="5">
        <v>587596.48000000045</v>
      </c>
      <c r="K3303" s="3" t="str" cm="1">
        <f t="array" ref="K3303">_xlfn.LET(_xlpm.d,UPPER(TRIM(CLEAN(SUBSTITUTE(F3303,CHAR(160),"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04" spans="2:11" hidden="1" x14ac:dyDescent="0.25">
      <c r="B3304" s="20">
        <v>46063</v>
      </c>
      <c r="C3304" s="2" t="s">
        <v>1</v>
      </c>
      <c r="D3304" s="2" t="s">
        <v>2350</v>
      </c>
      <c r="E3304" s="2" t="s">
        <v>186</v>
      </c>
      <c r="F3304" s="2" t="s">
        <v>1638</v>
      </c>
      <c r="G3304" s="5">
        <v>15</v>
      </c>
      <c r="H3304" s="5">
        <v>21.3</v>
      </c>
      <c r="I3304" s="5">
        <v>319.5</v>
      </c>
      <c r="J3304" s="5">
        <v>587915.98000000045</v>
      </c>
      <c r="K3304" s="3" t="str" cm="1">
        <f t="array" ref="K3304">_xlfn.LET(_xlpm.d,UPPER(TRIM(CLEAN(SUBSTITUTE(F3304,CHAR(160),"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05" spans="2:11" hidden="1" x14ac:dyDescent="0.25">
      <c r="B3305" s="20">
        <v>46063</v>
      </c>
      <c r="C3305" s="2" t="s">
        <v>1</v>
      </c>
      <c r="D3305" s="2" t="s">
        <v>404</v>
      </c>
      <c r="E3305" s="2" t="s">
        <v>261</v>
      </c>
      <c r="F3305" s="2" t="s">
        <v>1638</v>
      </c>
      <c r="G3305" s="5">
        <v>10</v>
      </c>
      <c r="H3305" s="5">
        <v>21.3</v>
      </c>
      <c r="I3305" s="5">
        <v>213</v>
      </c>
      <c r="J3305" s="5">
        <v>588128.98000000045</v>
      </c>
      <c r="K3305" s="3" t="str" cm="1">
        <f t="array" ref="K3305">_xlfn.LET(_xlpm.d,UPPER(TRIM(CLEAN(SUBSTITUTE(F3305,CHAR(160),"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06" spans="2:11" hidden="1" x14ac:dyDescent="0.25">
      <c r="B3306" s="20">
        <v>46063</v>
      </c>
      <c r="C3306" s="2" t="s">
        <v>1</v>
      </c>
      <c r="D3306" s="2" t="s">
        <v>2351</v>
      </c>
      <c r="E3306" s="2" t="s">
        <v>50</v>
      </c>
      <c r="F3306" s="2" t="s">
        <v>1638</v>
      </c>
      <c r="G3306" s="5">
        <v>40</v>
      </c>
      <c r="H3306" s="5">
        <v>20.5</v>
      </c>
      <c r="I3306" s="5">
        <v>820</v>
      </c>
      <c r="J3306" s="5">
        <v>588948.98000000045</v>
      </c>
      <c r="K3306" s="3" t="str" cm="1">
        <f t="array" ref="K3306">_xlfn.LET(_xlpm.d,UPPER(TRIM(CLEAN(SUBSTITUTE(F3306,CHAR(160),"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07" spans="2:11" hidden="1" x14ac:dyDescent="0.25">
      <c r="B3307" s="20">
        <v>46063</v>
      </c>
      <c r="C3307" s="2" t="s">
        <v>1</v>
      </c>
      <c r="D3307" s="2" t="s">
        <v>2352</v>
      </c>
      <c r="E3307" s="2" t="s">
        <v>61</v>
      </c>
      <c r="F3307" s="2" t="s">
        <v>1638</v>
      </c>
      <c r="G3307" s="5">
        <v>10</v>
      </c>
      <c r="H3307" s="5">
        <v>22.99</v>
      </c>
      <c r="I3307" s="5">
        <v>229.9</v>
      </c>
      <c r="J3307" s="5">
        <v>589178.88000000047</v>
      </c>
      <c r="K3307" s="3" t="str" cm="1">
        <f t="array" ref="K3307">_xlfn.LET(_xlpm.d,UPPER(TRIM(CLEAN(SUBSTITUTE(F3307,CHAR(160),"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08" spans="2:11" hidden="1" x14ac:dyDescent="0.25">
      <c r="B3308" s="20">
        <v>46063</v>
      </c>
      <c r="C3308" s="2" t="s">
        <v>1</v>
      </c>
      <c r="D3308" s="2" t="s">
        <v>2353</v>
      </c>
      <c r="E3308" s="2" t="s">
        <v>263</v>
      </c>
      <c r="F3308" s="2" t="s">
        <v>1638</v>
      </c>
      <c r="G3308" s="5">
        <v>50</v>
      </c>
      <c r="H3308" s="5">
        <v>21.3</v>
      </c>
      <c r="I3308" s="5">
        <v>1065</v>
      </c>
      <c r="J3308" s="5">
        <v>590243.88000000047</v>
      </c>
      <c r="K3308" s="3" t="str" cm="1">
        <f t="array" ref="K3308">_xlfn.LET(_xlpm.d,UPPER(TRIM(CLEAN(SUBSTITUTE(F3308,CHAR(160),"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09" spans="2:11" hidden="1" x14ac:dyDescent="0.25">
      <c r="B3309" s="20">
        <v>46064</v>
      </c>
      <c r="C3309" s="2" t="s">
        <v>1</v>
      </c>
      <c r="D3309" s="2" t="s">
        <v>405</v>
      </c>
      <c r="E3309" s="2" t="s">
        <v>189</v>
      </c>
      <c r="F3309" s="2" t="s">
        <v>1638</v>
      </c>
      <c r="G3309" s="5">
        <v>30</v>
      </c>
      <c r="H3309" s="5">
        <v>21.3</v>
      </c>
      <c r="I3309" s="5">
        <v>639</v>
      </c>
      <c r="J3309" s="5">
        <v>590882.88000000047</v>
      </c>
      <c r="K3309" s="3" t="str" cm="1">
        <f t="array" ref="K3309">_xlfn.LET(_xlpm.d,UPPER(TRIM(CLEAN(SUBSTITUTE(F3309,CHAR(160),"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10" spans="2:11" hidden="1" x14ac:dyDescent="0.25">
      <c r="B3310" s="20">
        <v>46064</v>
      </c>
      <c r="C3310" s="2" t="s">
        <v>1</v>
      </c>
      <c r="D3310" s="2" t="s">
        <v>2354</v>
      </c>
      <c r="E3310" s="2" t="s">
        <v>197</v>
      </c>
      <c r="F3310" s="2" t="s">
        <v>1638</v>
      </c>
      <c r="G3310" s="5">
        <v>25</v>
      </c>
      <c r="H3310" s="5">
        <v>21.3</v>
      </c>
      <c r="I3310" s="5">
        <v>532.5</v>
      </c>
      <c r="J3310" s="5">
        <v>591415.38000000047</v>
      </c>
      <c r="K3310" s="3" t="str" cm="1">
        <f t="array" ref="K3310">_xlfn.LET(_xlpm.d,UPPER(TRIM(CLEAN(SUBSTITUTE(F3310,CHAR(160),"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11" spans="2:11" hidden="1" x14ac:dyDescent="0.25">
      <c r="B3311" s="20">
        <v>46065</v>
      </c>
      <c r="C3311" s="2" t="s">
        <v>1</v>
      </c>
      <c r="D3311" s="2" t="s">
        <v>2355</v>
      </c>
      <c r="E3311" s="2" t="s">
        <v>268</v>
      </c>
      <c r="F3311" s="2" t="s">
        <v>1638</v>
      </c>
      <c r="G3311" s="5">
        <v>30</v>
      </c>
      <c r="H3311" s="5">
        <v>21.3</v>
      </c>
      <c r="I3311" s="5">
        <v>639</v>
      </c>
      <c r="J3311" s="5">
        <v>592054.38000000047</v>
      </c>
      <c r="K3311" s="3" t="str" cm="1">
        <f t="array" ref="K3311">_xlfn.LET(_xlpm.d,UPPER(TRIM(CLEAN(SUBSTITUTE(F3311,CHAR(160),"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12" spans="2:11" hidden="1" x14ac:dyDescent="0.25">
      <c r="B3312" s="20">
        <v>46065</v>
      </c>
      <c r="C3312" s="2" t="s">
        <v>1</v>
      </c>
      <c r="D3312" s="2" t="s">
        <v>2356</v>
      </c>
      <c r="E3312" s="2" t="s">
        <v>1634</v>
      </c>
      <c r="F3312" s="2" t="s">
        <v>1638</v>
      </c>
      <c r="G3312" s="5">
        <v>30</v>
      </c>
      <c r="H3312" s="5">
        <v>20.3</v>
      </c>
      <c r="I3312" s="5">
        <v>609</v>
      </c>
      <c r="J3312" s="5">
        <v>592663.38000000047</v>
      </c>
      <c r="K3312" s="3" t="str" cm="1">
        <f t="array" ref="K3312">_xlfn.LET(_xlpm.d,UPPER(TRIM(CLEAN(SUBSTITUTE(F3312,CHAR(160),"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13" spans="2:11" hidden="1" x14ac:dyDescent="0.25">
      <c r="B3313" s="20">
        <v>46066</v>
      </c>
      <c r="C3313" s="2" t="s">
        <v>1</v>
      </c>
      <c r="D3313" s="2" t="s">
        <v>2357</v>
      </c>
      <c r="E3313" s="2" t="s">
        <v>78</v>
      </c>
      <c r="F3313" s="2" t="s">
        <v>1638</v>
      </c>
      <c r="G3313" s="5">
        <v>20</v>
      </c>
      <c r="H3313" s="5">
        <v>21.3</v>
      </c>
      <c r="I3313" s="5">
        <v>426</v>
      </c>
      <c r="J3313" s="5">
        <v>593089.38000000047</v>
      </c>
      <c r="K3313" s="3" t="str" cm="1">
        <f t="array" ref="K3313">_xlfn.LET(_xlpm.d,UPPER(TRIM(CLEAN(SUBSTITUTE(F3313,CHAR(160),"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14" spans="2:11" hidden="1" x14ac:dyDescent="0.25">
      <c r="B3314" s="20">
        <v>46066</v>
      </c>
      <c r="C3314" s="2" t="s">
        <v>1</v>
      </c>
      <c r="D3314" s="2" t="s">
        <v>2358</v>
      </c>
      <c r="E3314" s="2" t="s">
        <v>232</v>
      </c>
      <c r="F3314" s="2" t="s">
        <v>1638</v>
      </c>
      <c r="G3314" s="5">
        <v>20</v>
      </c>
      <c r="H3314" s="5">
        <v>21.3</v>
      </c>
      <c r="I3314" s="5">
        <v>426</v>
      </c>
      <c r="J3314" s="5">
        <v>593515.38000000047</v>
      </c>
      <c r="K3314" s="3" t="str" cm="1">
        <f t="array" ref="K3314">_xlfn.LET(_xlpm.d,UPPER(TRIM(CLEAN(SUBSTITUTE(F3314,CHAR(160),"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15" spans="2:11" hidden="1" x14ac:dyDescent="0.25">
      <c r="B3315" s="20">
        <v>46066</v>
      </c>
      <c r="C3315" s="2" t="s">
        <v>1</v>
      </c>
      <c r="D3315" s="2" t="s">
        <v>406</v>
      </c>
      <c r="E3315" s="2" t="s">
        <v>241</v>
      </c>
      <c r="F3315" s="2" t="s">
        <v>1638</v>
      </c>
      <c r="G3315" s="5">
        <v>40</v>
      </c>
      <c r="H3315" s="5">
        <v>21.3</v>
      </c>
      <c r="I3315" s="5">
        <v>852</v>
      </c>
      <c r="J3315" s="5">
        <v>594367.38000000047</v>
      </c>
      <c r="K3315" s="3" t="str" cm="1">
        <f t="array" ref="K3315">_xlfn.LET(_xlpm.d,UPPER(TRIM(CLEAN(SUBSTITUTE(F3315,CHAR(160),"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16" spans="2:11" hidden="1" x14ac:dyDescent="0.25">
      <c r="B3316" s="20">
        <v>46066</v>
      </c>
      <c r="C3316" s="2" t="s">
        <v>1</v>
      </c>
      <c r="D3316" s="2" t="s">
        <v>2359</v>
      </c>
      <c r="E3316" s="2" t="s">
        <v>195</v>
      </c>
      <c r="F3316" s="2" t="s">
        <v>1638</v>
      </c>
      <c r="G3316" s="5">
        <v>20</v>
      </c>
      <c r="H3316" s="5">
        <v>21.3</v>
      </c>
      <c r="I3316" s="5">
        <v>426</v>
      </c>
      <c r="J3316" s="5">
        <v>594793.38000000047</v>
      </c>
      <c r="K3316" s="3" t="str" cm="1">
        <f t="array" ref="K3316">_xlfn.LET(_xlpm.d,UPPER(TRIM(CLEAN(SUBSTITUTE(F3316,CHAR(160),"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17" spans="2:11" hidden="1" x14ac:dyDescent="0.25">
      <c r="B3317" s="20">
        <v>46066</v>
      </c>
      <c r="C3317" s="2" t="s">
        <v>1</v>
      </c>
      <c r="D3317" s="2" t="s">
        <v>2360</v>
      </c>
      <c r="E3317" s="2" t="s">
        <v>234</v>
      </c>
      <c r="F3317" s="2" t="s">
        <v>1638</v>
      </c>
      <c r="G3317" s="5">
        <v>20</v>
      </c>
      <c r="H3317" s="5">
        <v>21.3</v>
      </c>
      <c r="I3317" s="5">
        <v>426</v>
      </c>
      <c r="J3317" s="5">
        <v>595219.38000000047</v>
      </c>
      <c r="K3317" s="3" t="str" cm="1">
        <f t="array" ref="K3317">_xlfn.LET(_xlpm.d,UPPER(TRIM(CLEAN(SUBSTITUTE(F3317,CHAR(160),"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18" spans="2:11" hidden="1" x14ac:dyDescent="0.25">
      <c r="B3318" s="20">
        <v>46066</v>
      </c>
      <c r="C3318" s="2" t="s">
        <v>1</v>
      </c>
      <c r="D3318" s="2" t="s">
        <v>82</v>
      </c>
      <c r="E3318" s="2" t="s">
        <v>43</v>
      </c>
      <c r="F3318" s="2" t="s">
        <v>1638</v>
      </c>
      <c r="G3318" s="5">
        <v>10</v>
      </c>
      <c r="H3318" s="5">
        <v>22.9</v>
      </c>
      <c r="I3318" s="5">
        <v>229</v>
      </c>
      <c r="J3318" s="5">
        <v>595448.38000000047</v>
      </c>
      <c r="K3318" s="3" t="str" cm="1">
        <f t="array" ref="K3318">_xlfn.LET(_xlpm.d,UPPER(TRIM(CLEAN(SUBSTITUTE(F3318,CHAR(160),"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19" spans="2:11" hidden="1" x14ac:dyDescent="0.25">
      <c r="B3319" s="20">
        <v>46069</v>
      </c>
      <c r="C3319" s="2" t="s">
        <v>1</v>
      </c>
      <c r="D3319" s="2" t="s">
        <v>465</v>
      </c>
      <c r="E3319" s="2" t="s">
        <v>243</v>
      </c>
      <c r="F3319" s="2" t="s">
        <v>1638</v>
      </c>
      <c r="G3319" s="5">
        <v>40</v>
      </c>
      <c r="H3319" s="5">
        <v>21.3</v>
      </c>
      <c r="I3319" s="5">
        <v>852</v>
      </c>
      <c r="J3319" s="5">
        <v>596300.38000000047</v>
      </c>
      <c r="K3319" s="3" t="str" cm="1">
        <f t="array" ref="K3319">_xlfn.LET(_xlpm.d,UPPER(TRIM(CLEAN(SUBSTITUTE(F3319,CHAR(160),"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20" spans="2:11" hidden="1" x14ac:dyDescent="0.25">
      <c r="B3320" s="20">
        <v>46069</v>
      </c>
      <c r="C3320" s="2" t="s">
        <v>1</v>
      </c>
      <c r="D3320" s="2" t="s">
        <v>2361</v>
      </c>
      <c r="E3320" s="2" t="s">
        <v>248</v>
      </c>
      <c r="F3320" s="2" t="s">
        <v>1638</v>
      </c>
      <c r="G3320" s="5">
        <v>14</v>
      </c>
      <c r="H3320" s="5">
        <v>21.3</v>
      </c>
      <c r="I3320" s="5">
        <v>298.2</v>
      </c>
      <c r="J3320" s="5">
        <v>596598.58000000042</v>
      </c>
      <c r="K3320" s="3" t="str" cm="1">
        <f t="array" ref="K3320">_xlfn.LET(_xlpm.d,UPPER(TRIM(CLEAN(SUBSTITUTE(F3320,CHAR(160),"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21" spans="2:11" hidden="1" x14ac:dyDescent="0.25">
      <c r="B3321" s="20">
        <v>46070</v>
      </c>
      <c r="C3321" s="2" t="s">
        <v>1</v>
      </c>
      <c r="D3321" s="2" t="s">
        <v>466</v>
      </c>
      <c r="E3321" s="2" t="s">
        <v>276</v>
      </c>
      <c r="F3321" s="2" t="s">
        <v>1638</v>
      </c>
      <c r="G3321" s="5">
        <v>80</v>
      </c>
      <c r="H3321" s="5">
        <v>21.3</v>
      </c>
      <c r="I3321" s="5">
        <v>1704</v>
      </c>
      <c r="J3321" s="5">
        <v>598302.58000000042</v>
      </c>
      <c r="K3321" s="3" t="str" cm="1">
        <f t="array" ref="K3321">_xlfn.LET(_xlpm.d,UPPER(TRIM(CLEAN(SUBSTITUTE(F3321,CHAR(160),"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22" spans="2:11" hidden="1" x14ac:dyDescent="0.25">
      <c r="B3322" s="20">
        <v>46070</v>
      </c>
      <c r="C3322" s="2" t="s">
        <v>1</v>
      </c>
      <c r="D3322" s="2" t="s">
        <v>163</v>
      </c>
      <c r="E3322" s="2" t="s">
        <v>78</v>
      </c>
      <c r="F3322" s="2" t="s">
        <v>1638</v>
      </c>
      <c r="G3322" s="5">
        <v>34</v>
      </c>
      <c r="H3322" s="5">
        <v>21.3</v>
      </c>
      <c r="I3322" s="5">
        <v>724.2</v>
      </c>
      <c r="J3322" s="5">
        <v>599026.78000000038</v>
      </c>
      <c r="K3322" s="3" t="str" cm="1">
        <f t="array" ref="K3322">_xlfn.LET(_xlpm.d,UPPER(TRIM(CLEAN(SUBSTITUTE(F3322,CHAR(160),"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23" spans="2:11" hidden="1" x14ac:dyDescent="0.25">
      <c r="B3323" s="20">
        <v>46070</v>
      </c>
      <c r="C3323" s="2" t="s">
        <v>1</v>
      </c>
      <c r="D3323" s="2" t="s">
        <v>213</v>
      </c>
      <c r="E3323" s="2" t="s">
        <v>214</v>
      </c>
      <c r="F3323" s="2" t="s">
        <v>1638</v>
      </c>
      <c r="G3323" s="5">
        <v>30</v>
      </c>
      <c r="H3323" s="5">
        <v>21.3</v>
      </c>
      <c r="I3323" s="5">
        <v>639</v>
      </c>
      <c r="J3323" s="5">
        <v>599665.78000000038</v>
      </c>
      <c r="K3323" s="3" t="str" cm="1">
        <f t="array" ref="K3323">_xlfn.LET(_xlpm.d,UPPER(TRIM(CLEAN(SUBSTITUTE(F3323,CHAR(160),"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24" spans="2:11" hidden="1" x14ac:dyDescent="0.25">
      <c r="B3324" s="20">
        <v>46070</v>
      </c>
      <c r="C3324" s="2" t="s">
        <v>1</v>
      </c>
      <c r="D3324" s="2" t="s">
        <v>2362</v>
      </c>
      <c r="E3324" s="2" t="s">
        <v>50</v>
      </c>
      <c r="F3324" s="2" t="s">
        <v>1638</v>
      </c>
      <c r="G3324" s="5">
        <v>50</v>
      </c>
      <c r="H3324" s="5">
        <v>20.25</v>
      </c>
      <c r="I3324" s="5">
        <v>1012.5</v>
      </c>
      <c r="J3324" s="5">
        <v>600678.28000000038</v>
      </c>
      <c r="K3324" s="3" t="str" cm="1">
        <f t="array" ref="K3324">_xlfn.LET(_xlpm.d,UPPER(TRIM(CLEAN(SUBSTITUTE(F3324,CHAR(160),"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25" spans="2:11" hidden="1" x14ac:dyDescent="0.25">
      <c r="B3325" s="20">
        <v>46071</v>
      </c>
      <c r="C3325" s="2" t="s">
        <v>1</v>
      </c>
      <c r="D3325" s="2" t="s">
        <v>2363</v>
      </c>
      <c r="E3325" s="2" t="s">
        <v>61</v>
      </c>
      <c r="F3325" s="2" t="s">
        <v>1638</v>
      </c>
      <c r="G3325" s="5">
        <v>16</v>
      </c>
      <c r="H3325" s="5">
        <v>22.99</v>
      </c>
      <c r="I3325" s="5">
        <v>367.84</v>
      </c>
      <c r="J3325" s="5">
        <v>601046.12000000034</v>
      </c>
      <c r="K3325" s="3" t="str" cm="1">
        <f t="array" ref="K3325">_xlfn.LET(_xlpm.d,UPPER(TRIM(CLEAN(SUBSTITUTE(F3325,CHAR(160),"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26" spans="2:11" hidden="1" x14ac:dyDescent="0.25">
      <c r="B3326" s="20">
        <v>46071</v>
      </c>
      <c r="C3326" s="2" t="s">
        <v>1</v>
      </c>
      <c r="D3326" s="2" t="s">
        <v>407</v>
      </c>
      <c r="E3326" s="2" t="s">
        <v>282</v>
      </c>
      <c r="F3326" s="2" t="s">
        <v>1638</v>
      </c>
      <c r="G3326" s="5">
        <v>10</v>
      </c>
      <c r="H3326" s="5">
        <v>21.3</v>
      </c>
      <c r="I3326" s="5">
        <v>213</v>
      </c>
      <c r="J3326" s="5">
        <v>601259.12000000034</v>
      </c>
      <c r="K3326" s="3" t="str" cm="1">
        <f t="array" ref="K3326">_xlfn.LET(_xlpm.d,UPPER(TRIM(CLEAN(SUBSTITUTE(F3326,CHAR(160),"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27" spans="2:11" hidden="1" x14ac:dyDescent="0.25">
      <c r="B3327" s="20">
        <v>46072</v>
      </c>
      <c r="C3327" s="2" t="s">
        <v>1</v>
      </c>
      <c r="D3327" s="2" t="s">
        <v>408</v>
      </c>
      <c r="E3327" s="2" t="s">
        <v>248</v>
      </c>
      <c r="F3327" s="2" t="s">
        <v>1638</v>
      </c>
      <c r="G3327" s="5">
        <v>54</v>
      </c>
      <c r="H3327" s="5">
        <v>21.3</v>
      </c>
      <c r="I3327" s="5">
        <v>1150.2</v>
      </c>
      <c r="J3327" s="5">
        <v>602409.3200000003</v>
      </c>
      <c r="K3327" s="3" t="str" cm="1">
        <f t="array" ref="K3327">_xlfn.LET(_xlpm.d,UPPER(TRIM(CLEAN(SUBSTITUTE(F3327,CHAR(160),"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28" spans="2:11" hidden="1" x14ac:dyDescent="0.25">
      <c r="B3328" s="20">
        <v>46072</v>
      </c>
      <c r="C3328" s="2" t="s">
        <v>1</v>
      </c>
      <c r="D3328" s="2" t="s">
        <v>2364</v>
      </c>
      <c r="E3328" s="2" t="s">
        <v>254</v>
      </c>
      <c r="F3328" s="2" t="s">
        <v>1638</v>
      </c>
      <c r="G3328" s="5">
        <v>28</v>
      </c>
      <c r="H3328" s="5">
        <v>21.3</v>
      </c>
      <c r="I3328" s="5">
        <v>596.4</v>
      </c>
      <c r="J3328" s="5">
        <v>603005.72000000032</v>
      </c>
      <c r="K3328" s="3" t="str" cm="1">
        <f t="array" ref="K3328">_xlfn.LET(_xlpm.d,UPPER(TRIM(CLEAN(SUBSTITUTE(F3328,CHAR(160),"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29" spans="2:11" hidden="1" x14ac:dyDescent="0.25">
      <c r="B3329" s="20">
        <v>46073</v>
      </c>
      <c r="C3329" s="2" t="s">
        <v>1</v>
      </c>
      <c r="D3329" s="2" t="s">
        <v>2365</v>
      </c>
      <c r="E3329" s="2" t="s">
        <v>186</v>
      </c>
      <c r="F3329" s="2" t="s">
        <v>1638</v>
      </c>
      <c r="G3329" s="5">
        <v>20</v>
      </c>
      <c r="H3329" s="5">
        <v>21.3</v>
      </c>
      <c r="I3329" s="5">
        <v>426</v>
      </c>
      <c r="J3329" s="5">
        <v>603431.72000000032</v>
      </c>
      <c r="K3329" s="3" t="str" cm="1">
        <f t="array" ref="K3329">_xlfn.LET(_xlpm.d,UPPER(TRIM(CLEAN(SUBSTITUTE(F3329,CHAR(160),"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30" spans="2:11" hidden="1" x14ac:dyDescent="0.25">
      <c r="B3330" s="20">
        <v>46073</v>
      </c>
      <c r="C3330" s="2" t="s">
        <v>1</v>
      </c>
      <c r="D3330" s="2" t="s">
        <v>410</v>
      </c>
      <c r="E3330" s="2" t="s">
        <v>78</v>
      </c>
      <c r="F3330" s="2" t="s">
        <v>1638</v>
      </c>
      <c r="G3330" s="5">
        <v>40</v>
      </c>
      <c r="H3330" s="5">
        <v>21.3</v>
      </c>
      <c r="I3330" s="5">
        <v>852</v>
      </c>
      <c r="J3330" s="5">
        <v>604283.72000000032</v>
      </c>
      <c r="K3330" s="3" t="str" cm="1">
        <f t="array" ref="K3330">_xlfn.LET(_xlpm.d,UPPER(TRIM(CLEAN(SUBSTITUTE(F3330,CHAR(160),"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31" spans="2:11" hidden="1" x14ac:dyDescent="0.25">
      <c r="B3331" s="20">
        <v>46073</v>
      </c>
      <c r="C3331" s="2" t="s">
        <v>1</v>
      </c>
      <c r="D3331" s="2" t="s">
        <v>2366</v>
      </c>
      <c r="E3331" s="2" t="s">
        <v>232</v>
      </c>
      <c r="F3331" s="2" t="s">
        <v>1638</v>
      </c>
      <c r="G3331" s="5">
        <v>28</v>
      </c>
      <c r="H3331" s="5">
        <v>21.3</v>
      </c>
      <c r="I3331" s="5">
        <v>596.4</v>
      </c>
      <c r="J3331" s="5">
        <v>604880.12000000034</v>
      </c>
      <c r="K3331" s="3" t="str" cm="1">
        <f t="array" ref="K3331">_xlfn.LET(_xlpm.d,UPPER(TRIM(CLEAN(SUBSTITUTE(F3331,CHAR(160),"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32" spans="2:11" hidden="1" x14ac:dyDescent="0.25">
      <c r="B3332" s="20">
        <v>46073</v>
      </c>
      <c r="C3332" s="2" t="s">
        <v>1</v>
      </c>
      <c r="D3332" s="2" t="s">
        <v>129</v>
      </c>
      <c r="E3332" s="2" t="s">
        <v>43</v>
      </c>
      <c r="F3332" s="2" t="s">
        <v>1638</v>
      </c>
      <c r="G3332" s="5">
        <v>20</v>
      </c>
      <c r="H3332" s="5">
        <v>22.9</v>
      </c>
      <c r="I3332" s="5">
        <v>458</v>
      </c>
      <c r="J3332" s="5">
        <v>605338.12000000034</v>
      </c>
      <c r="K3332" s="3" t="str" cm="1">
        <f t="array" ref="K3332">_xlfn.LET(_xlpm.d,UPPER(TRIM(CLEAN(SUBSTITUTE(F3332,CHAR(160),"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33" spans="2:11" hidden="1" x14ac:dyDescent="0.25">
      <c r="B3333" s="20">
        <v>46073</v>
      </c>
      <c r="C3333" s="2" t="s">
        <v>1</v>
      </c>
      <c r="D3333" s="2" t="s">
        <v>2367</v>
      </c>
      <c r="E3333" s="2" t="s">
        <v>224</v>
      </c>
      <c r="F3333" s="2" t="s">
        <v>1638</v>
      </c>
      <c r="G3333" s="5">
        <v>90</v>
      </c>
      <c r="H3333" s="5">
        <v>21.3</v>
      </c>
      <c r="I3333" s="5">
        <v>1917</v>
      </c>
      <c r="J3333" s="5">
        <v>607255.12000000034</v>
      </c>
      <c r="K3333" s="3" t="str" cm="1">
        <f t="array" ref="K3333">_xlfn.LET(_xlpm.d,UPPER(TRIM(CLEAN(SUBSTITUTE(F3333,CHAR(160),"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34" spans="2:11" hidden="1" x14ac:dyDescent="0.25">
      <c r="B3334" s="20">
        <v>46076</v>
      </c>
      <c r="C3334" s="2" t="s">
        <v>1</v>
      </c>
      <c r="D3334" s="2" t="s">
        <v>2368</v>
      </c>
      <c r="E3334" s="2" t="s">
        <v>248</v>
      </c>
      <c r="F3334" s="2" t="s">
        <v>1638</v>
      </c>
      <c r="G3334" s="5">
        <v>40</v>
      </c>
      <c r="H3334" s="5">
        <v>21.3</v>
      </c>
      <c r="I3334" s="5">
        <v>852</v>
      </c>
      <c r="J3334" s="5">
        <v>608107.12000000034</v>
      </c>
      <c r="K3334" s="3" t="str" cm="1">
        <f t="array" ref="K3334">_xlfn.LET(_xlpm.d,UPPER(TRIM(CLEAN(SUBSTITUTE(F3334,CHAR(160),"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35" spans="2:11" hidden="1" x14ac:dyDescent="0.25">
      <c r="B3335" s="20">
        <v>46077</v>
      </c>
      <c r="C3335" s="2" t="s">
        <v>1</v>
      </c>
      <c r="D3335" s="2" t="s">
        <v>2369</v>
      </c>
      <c r="E3335" s="2" t="s">
        <v>165</v>
      </c>
      <c r="F3335" s="2" t="s">
        <v>1638</v>
      </c>
      <c r="G3335" s="5">
        <v>42</v>
      </c>
      <c r="H3335" s="5">
        <v>21.3</v>
      </c>
      <c r="I3335" s="5">
        <v>894.6</v>
      </c>
      <c r="J3335" s="5">
        <v>609001.72000000032</v>
      </c>
      <c r="K3335" s="3" t="str" cm="1">
        <f t="array" ref="K3335">_xlfn.LET(_xlpm.d,UPPER(TRIM(CLEAN(SUBSTITUTE(F3335,CHAR(160),"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36" spans="2:11" hidden="1" x14ac:dyDescent="0.25">
      <c r="B3336" s="20">
        <v>46077</v>
      </c>
      <c r="C3336" s="2" t="s">
        <v>1</v>
      </c>
      <c r="D3336" s="2" t="s">
        <v>2370</v>
      </c>
      <c r="E3336" s="2" t="s">
        <v>50</v>
      </c>
      <c r="F3336" s="2" t="s">
        <v>1638</v>
      </c>
      <c r="G3336" s="5">
        <v>40</v>
      </c>
      <c r="H3336" s="5">
        <v>20.5</v>
      </c>
      <c r="I3336" s="5">
        <v>820</v>
      </c>
      <c r="J3336" s="5">
        <v>609821.72000000032</v>
      </c>
      <c r="K3336" s="3" t="str" cm="1">
        <f t="array" ref="K3336">_xlfn.LET(_xlpm.d,UPPER(TRIM(CLEAN(SUBSTITUTE(F3336,CHAR(160),"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37" spans="2:11" hidden="1" x14ac:dyDescent="0.25">
      <c r="B3337" s="20">
        <v>46077</v>
      </c>
      <c r="C3337" s="2" t="s">
        <v>1</v>
      </c>
      <c r="D3337" s="2" t="s">
        <v>2371</v>
      </c>
      <c r="E3337" s="2" t="s">
        <v>61</v>
      </c>
      <c r="F3337" s="2" t="s">
        <v>1638</v>
      </c>
      <c r="G3337" s="5">
        <v>45</v>
      </c>
      <c r="H3337" s="5">
        <v>22.99</v>
      </c>
      <c r="I3337" s="5">
        <v>1034.55</v>
      </c>
      <c r="J3337" s="5">
        <v>610856.27000000037</v>
      </c>
      <c r="K3337" s="3" t="str" cm="1">
        <f t="array" ref="K3337">_xlfn.LET(_xlpm.d,UPPER(TRIM(CLEAN(SUBSTITUTE(F3337,CHAR(160),"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38" spans="2:11" hidden="1" x14ac:dyDescent="0.25">
      <c r="B3338" s="20">
        <v>46078</v>
      </c>
      <c r="C3338" s="2" t="s">
        <v>1</v>
      </c>
      <c r="D3338" s="2" t="s">
        <v>2372</v>
      </c>
      <c r="E3338" s="2" t="s">
        <v>1634</v>
      </c>
      <c r="F3338" s="2" t="s">
        <v>1638</v>
      </c>
      <c r="G3338" s="5">
        <v>10</v>
      </c>
      <c r="H3338" s="5">
        <v>20.3</v>
      </c>
      <c r="I3338" s="5">
        <v>203</v>
      </c>
      <c r="J3338" s="5">
        <v>611059.27000000037</v>
      </c>
      <c r="K3338" s="3" t="str" cm="1">
        <f t="array" ref="K3338">_xlfn.LET(_xlpm.d,UPPER(TRIM(CLEAN(SUBSTITUTE(F3338,CHAR(160),"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39" spans="2:11" hidden="1" x14ac:dyDescent="0.25">
      <c r="B3339" s="20">
        <v>46078</v>
      </c>
      <c r="C3339" s="2" t="s">
        <v>1</v>
      </c>
      <c r="D3339" s="2" t="s">
        <v>2373</v>
      </c>
      <c r="E3339" s="2" t="s">
        <v>189</v>
      </c>
      <c r="F3339" s="2" t="s">
        <v>1638</v>
      </c>
      <c r="G3339" s="5">
        <v>30</v>
      </c>
      <c r="H3339" s="5">
        <v>21.3</v>
      </c>
      <c r="I3339" s="5">
        <v>639</v>
      </c>
      <c r="J3339" s="5">
        <v>611698.27000000037</v>
      </c>
      <c r="K3339" s="3" t="str" cm="1">
        <f t="array" ref="K3339">_xlfn.LET(_xlpm.d,UPPER(TRIM(CLEAN(SUBSTITUTE(F3339,CHAR(160),"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40" spans="2:11" hidden="1" x14ac:dyDescent="0.25">
      <c r="B3340" s="20">
        <v>46078</v>
      </c>
      <c r="C3340" s="2" t="s">
        <v>1</v>
      </c>
      <c r="D3340" s="2" t="s">
        <v>2374</v>
      </c>
      <c r="E3340" s="2" t="s">
        <v>544</v>
      </c>
      <c r="F3340" s="2" t="s">
        <v>1638</v>
      </c>
      <c r="G3340" s="5">
        <v>20</v>
      </c>
      <c r="H3340" s="5">
        <v>20.3</v>
      </c>
      <c r="I3340" s="5">
        <v>406</v>
      </c>
      <c r="J3340" s="5">
        <v>612104.27000000037</v>
      </c>
      <c r="K3340" s="3" t="str" cm="1">
        <f t="array" ref="K3340">_xlfn.LET(_xlpm.d,UPPER(TRIM(CLEAN(SUBSTITUTE(F3340,CHAR(160),"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41" spans="2:11" hidden="1" x14ac:dyDescent="0.25">
      <c r="B3341" s="20">
        <v>46079</v>
      </c>
      <c r="C3341" s="2" t="s">
        <v>1</v>
      </c>
      <c r="D3341" s="2" t="s">
        <v>2375</v>
      </c>
      <c r="E3341" s="2" t="s">
        <v>268</v>
      </c>
      <c r="F3341" s="2" t="s">
        <v>1638</v>
      </c>
      <c r="G3341" s="5">
        <v>28</v>
      </c>
      <c r="H3341" s="5">
        <v>21.3</v>
      </c>
      <c r="I3341" s="5">
        <v>596.4</v>
      </c>
      <c r="J3341" s="5">
        <v>612700.67000000039</v>
      </c>
      <c r="K3341" s="3" t="str" cm="1">
        <f t="array" ref="K3341">_xlfn.LET(_xlpm.d,UPPER(TRIM(CLEAN(SUBSTITUTE(F3341,CHAR(160),"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42" spans="2:11" hidden="1" x14ac:dyDescent="0.25">
      <c r="B3342" s="20">
        <v>46080</v>
      </c>
      <c r="C3342" s="2" t="s">
        <v>1</v>
      </c>
      <c r="D3342" s="2" t="s">
        <v>2376</v>
      </c>
      <c r="E3342" s="2" t="s">
        <v>232</v>
      </c>
      <c r="F3342" s="2" t="s">
        <v>1638</v>
      </c>
      <c r="G3342" s="5">
        <v>42</v>
      </c>
      <c r="H3342" s="5">
        <v>21.3</v>
      </c>
      <c r="I3342" s="5">
        <v>894.6</v>
      </c>
      <c r="J3342" s="5">
        <v>613595.27000000037</v>
      </c>
      <c r="K3342" s="3" t="str" cm="1">
        <f t="array" ref="K3342">_xlfn.LET(_xlpm.d,UPPER(TRIM(CLEAN(SUBSTITUTE(F3342,CHAR(160),"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43" spans="2:11" hidden="1" x14ac:dyDescent="0.25">
      <c r="B3343" s="20">
        <v>46080</v>
      </c>
      <c r="C3343" s="2" t="s">
        <v>1</v>
      </c>
      <c r="D3343" s="2" t="s">
        <v>173</v>
      </c>
      <c r="E3343" s="2" t="s">
        <v>78</v>
      </c>
      <c r="F3343" s="2" t="s">
        <v>1638</v>
      </c>
      <c r="G3343" s="5">
        <v>48</v>
      </c>
      <c r="H3343" s="5">
        <v>21.3</v>
      </c>
      <c r="I3343" s="5">
        <v>1022.4</v>
      </c>
      <c r="J3343" s="5">
        <v>614617.67000000039</v>
      </c>
      <c r="K3343" s="3" t="str" cm="1">
        <f t="array" ref="K3343">_xlfn.LET(_xlpm.d,UPPER(TRIM(CLEAN(SUBSTITUTE(F3343,CHAR(160),"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44" spans="2:11" hidden="1" x14ac:dyDescent="0.25">
      <c r="B3344" s="20">
        <v>46080</v>
      </c>
      <c r="C3344" s="2" t="s">
        <v>1</v>
      </c>
      <c r="D3344" s="2" t="s">
        <v>130</v>
      </c>
      <c r="E3344" s="2" t="s">
        <v>43</v>
      </c>
      <c r="F3344" s="2" t="s">
        <v>1638</v>
      </c>
      <c r="G3344" s="5">
        <v>15</v>
      </c>
      <c r="H3344" s="5">
        <v>22.9</v>
      </c>
      <c r="I3344" s="5">
        <v>343.5</v>
      </c>
      <c r="J3344" s="5">
        <v>614961.17000000039</v>
      </c>
      <c r="K3344" s="3" t="str" cm="1">
        <f t="array" ref="K3344">_xlfn.LET(_xlpm.d,UPPER(TRIM(CLEAN(SUBSTITUTE(F3344,CHAR(160),"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45" spans="2:11" hidden="1" x14ac:dyDescent="0.25">
      <c r="B3345" s="20">
        <v>46080</v>
      </c>
      <c r="C3345" s="2" t="s">
        <v>1</v>
      </c>
      <c r="D3345" s="2" t="s">
        <v>2377</v>
      </c>
      <c r="E3345" s="2" t="s">
        <v>241</v>
      </c>
      <c r="F3345" s="2" t="s">
        <v>1638</v>
      </c>
      <c r="G3345" s="5">
        <v>15</v>
      </c>
      <c r="H3345" s="5">
        <v>21.3</v>
      </c>
      <c r="I3345" s="5">
        <v>319.5</v>
      </c>
      <c r="J3345" s="5">
        <v>615280.67000000039</v>
      </c>
      <c r="K3345" s="3" t="str" cm="1">
        <f t="array" ref="K3345">_xlfn.LET(_xlpm.d,UPPER(TRIM(CLEAN(SUBSTITUTE(F3345,CHAR(160),"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46" spans="2:11" hidden="1" x14ac:dyDescent="0.25">
      <c r="B3346" s="20">
        <v>46080</v>
      </c>
      <c r="C3346" s="2" t="s">
        <v>1</v>
      </c>
      <c r="D3346" s="2" t="s">
        <v>2378</v>
      </c>
      <c r="E3346" s="2" t="s">
        <v>197</v>
      </c>
      <c r="F3346" s="2" t="s">
        <v>1883</v>
      </c>
      <c r="G3346" s="5">
        <v>14</v>
      </c>
      <c r="H3346" s="5">
        <v>21.3</v>
      </c>
      <c r="I3346" s="5">
        <v>298.2</v>
      </c>
      <c r="J3346" s="5">
        <v>615578.87000000034</v>
      </c>
      <c r="K3346" s="3" t="str" cm="1">
        <f t="array" ref="K3346">_xlfn.LET(_xlpm.d,UPPER(TRIM(CLEAN(SUBSTITUTE(F3346,CHAR(160),"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47" spans="2:11" hidden="1" x14ac:dyDescent="0.25">
      <c r="B3347" s="20">
        <v>46080</v>
      </c>
      <c r="C3347" s="2" t="s">
        <v>1</v>
      </c>
      <c r="D3347" s="2" t="s">
        <v>2379</v>
      </c>
      <c r="E3347" s="2" t="s">
        <v>1944</v>
      </c>
      <c r="F3347" s="2" t="s">
        <v>1638</v>
      </c>
      <c r="G3347" s="5">
        <v>10</v>
      </c>
      <c r="H3347" s="5">
        <v>22.99</v>
      </c>
      <c r="I3347" s="5">
        <v>229.9</v>
      </c>
      <c r="J3347" s="5">
        <v>615808.77000000037</v>
      </c>
      <c r="K3347" s="3" t="str" cm="1">
        <f t="array" ref="K3347">_xlfn.LET(_xlpm.d,UPPER(TRIM(CLEAN(SUBSTITUTE(F3347,CHAR(160),"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48" spans="2:11" hidden="1" x14ac:dyDescent="0.25">
      <c r="B3348" s="20">
        <v>46083</v>
      </c>
      <c r="C3348" s="2" t="s">
        <v>1</v>
      </c>
      <c r="D3348" s="2" t="s">
        <v>2380</v>
      </c>
      <c r="E3348" s="2" t="s">
        <v>254</v>
      </c>
      <c r="F3348" s="2" t="s">
        <v>1638</v>
      </c>
      <c r="G3348" s="5">
        <v>40</v>
      </c>
      <c r="H3348" s="5">
        <v>21.3</v>
      </c>
      <c r="I3348" s="5">
        <v>852</v>
      </c>
      <c r="J3348" s="5">
        <v>616660.77000000037</v>
      </c>
      <c r="K3348" s="3" t="str" cm="1">
        <f t="array" ref="K3348">_xlfn.LET(_xlpm.d,UPPER(TRIM(CLEAN(SUBSTITUTE(F3348,CHAR(160),"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49" spans="2:11" hidden="1" x14ac:dyDescent="0.25">
      <c r="B3349" s="20">
        <v>46084</v>
      </c>
      <c r="C3349" s="2" t="s">
        <v>1</v>
      </c>
      <c r="D3349" s="2" t="s">
        <v>411</v>
      </c>
      <c r="E3349" s="2" t="s">
        <v>78</v>
      </c>
      <c r="F3349" s="2" t="s">
        <v>1638</v>
      </c>
      <c r="G3349" s="5">
        <v>48</v>
      </c>
      <c r="H3349" s="5">
        <v>21.3</v>
      </c>
      <c r="I3349" s="5">
        <v>1022.4</v>
      </c>
      <c r="J3349" s="5">
        <v>617683.17000000039</v>
      </c>
      <c r="K3349" s="3" t="str" cm="1">
        <f t="array" ref="K3349">_xlfn.LET(_xlpm.d,UPPER(TRIM(CLEAN(SUBSTITUTE(F3349,CHAR(160),"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50" spans="2:11" hidden="1" x14ac:dyDescent="0.25">
      <c r="B3350" s="20">
        <v>46084</v>
      </c>
      <c r="C3350" s="2" t="s">
        <v>1</v>
      </c>
      <c r="D3350" s="2" t="s">
        <v>2381</v>
      </c>
      <c r="E3350" s="2" t="s">
        <v>232</v>
      </c>
      <c r="F3350" s="2" t="s">
        <v>1638</v>
      </c>
      <c r="G3350" s="5">
        <v>20</v>
      </c>
      <c r="H3350" s="5">
        <v>21.3</v>
      </c>
      <c r="I3350" s="5">
        <v>426</v>
      </c>
      <c r="J3350" s="5">
        <v>618109.17000000039</v>
      </c>
      <c r="K3350" s="3" t="str" cm="1">
        <f t="array" ref="K3350">_xlfn.LET(_xlpm.d,UPPER(TRIM(CLEAN(SUBSTITUTE(F3350,CHAR(160),"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51" spans="2:11" hidden="1" x14ac:dyDescent="0.25">
      <c r="B3351" s="20">
        <v>46084</v>
      </c>
      <c r="C3351" s="2" t="s">
        <v>1</v>
      </c>
      <c r="D3351" s="2" t="s">
        <v>2382</v>
      </c>
      <c r="E3351" s="2" t="s">
        <v>50</v>
      </c>
      <c r="F3351" s="2" t="s">
        <v>1638</v>
      </c>
      <c r="G3351" s="5">
        <v>40</v>
      </c>
      <c r="H3351" s="5">
        <v>20.5</v>
      </c>
      <c r="I3351" s="5">
        <v>820</v>
      </c>
      <c r="J3351" s="5">
        <v>618929.17000000039</v>
      </c>
      <c r="K3351" s="3" t="str" cm="1">
        <f t="array" ref="K3351">_xlfn.LET(_xlpm.d,UPPER(TRIM(CLEAN(SUBSTITUTE(F3351,CHAR(160),"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52" spans="2:11" hidden="1" x14ac:dyDescent="0.25">
      <c r="B3352" s="20">
        <v>46084</v>
      </c>
      <c r="C3352" s="2" t="s">
        <v>1</v>
      </c>
      <c r="D3352" s="2" t="s">
        <v>738</v>
      </c>
      <c r="E3352" s="2" t="s">
        <v>61</v>
      </c>
      <c r="F3352" s="2" t="s">
        <v>1638</v>
      </c>
      <c r="G3352" s="5">
        <v>43</v>
      </c>
      <c r="H3352" s="5">
        <v>22.99</v>
      </c>
      <c r="I3352" s="5">
        <v>988.57</v>
      </c>
      <c r="J3352" s="5">
        <v>619917.74000000034</v>
      </c>
      <c r="K3352" s="3" t="str" cm="1">
        <f t="array" ref="K3352">_xlfn.LET(_xlpm.d,UPPER(TRIM(CLEAN(SUBSTITUTE(F3352,CHAR(160),"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53" spans="2:11" hidden="1" x14ac:dyDescent="0.25">
      <c r="B3353" s="20">
        <v>46084</v>
      </c>
      <c r="C3353" s="2" t="s">
        <v>1</v>
      </c>
      <c r="D3353" s="2" t="s">
        <v>2383</v>
      </c>
      <c r="E3353" s="2" t="s">
        <v>263</v>
      </c>
      <c r="F3353" s="2" t="s">
        <v>1638</v>
      </c>
      <c r="G3353" s="5">
        <v>10</v>
      </c>
      <c r="H3353" s="5">
        <v>21.3</v>
      </c>
      <c r="I3353" s="5">
        <v>213</v>
      </c>
      <c r="J3353" s="5">
        <v>620130.74000000034</v>
      </c>
      <c r="K3353" s="3" t="str" cm="1">
        <f t="array" ref="K3353">_xlfn.LET(_xlpm.d,UPPER(TRIM(CLEAN(SUBSTITUTE(F3353,CHAR(160),"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54" spans="2:11" hidden="1" x14ac:dyDescent="0.25">
      <c r="B3354" s="20">
        <v>46085</v>
      </c>
      <c r="C3354" s="2" t="s">
        <v>1</v>
      </c>
      <c r="D3354" s="2" t="s">
        <v>2384</v>
      </c>
      <c r="E3354" s="2" t="s">
        <v>1634</v>
      </c>
      <c r="F3354" s="2" t="s">
        <v>1638</v>
      </c>
      <c r="G3354" s="5">
        <v>20</v>
      </c>
      <c r="H3354" s="5">
        <v>21.4</v>
      </c>
      <c r="I3354" s="5">
        <v>428</v>
      </c>
      <c r="J3354" s="5">
        <v>620558.74000000034</v>
      </c>
      <c r="K3354" s="3" t="str" cm="1">
        <f t="array" ref="K3354">_xlfn.LET(_xlpm.d,UPPER(TRIM(CLEAN(SUBSTITUTE(F3354,CHAR(160),"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55" spans="2:11" hidden="1" x14ac:dyDescent="0.25">
      <c r="B3355" s="20">
        <v>46085</v>
      </c>
      <c r="C3355" s="2" t="s">
        <v>1</v>
      </c>
      <c r="D3355" s="2" t="s">
        <v>2385</v>
      </c>
      <c r="E3355" s="2" t="s">
        <v>282</v>
      </c>
      <c r="F3355" s="2" t="s">
        <v>1638</v>
      </c>
      <c r="G3355" s="5">
        <v>10</v>
      </c>
      <c r="H3355" s="5">
        <v>21.3</v>
      </c>
      <c r="I3355" s="5">
        <v>213</v>
      </c>
      <c r="J3355" s="5">
        <v>620771.74000000034</v>
      </c>
      <c r="K3355" s="3" t="str" cm="1">
        <f t="array" ref="K3355">_xlfn.LET(_xlpm.d,UPPER(TRIM(CLEAN(SUBSTITUTE(F3355,CHAR(160),"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56" spans="2:11" hidden="1" x14ac:dyDescent="0.25">
      <c r="B3356" s="20">
        <v>46085</v>
      </c>
      <c r="C3356" s="2" t="s">
        <v>1</v>
      </c>
      <c r="D3356" s="2" t="s">
        <v>2386</v>
      </c>
      <c r="E3356" s="2" t="s">
        <v>730</v>
      </c>
      <c r="F3356" s="2" t="s">
        <v>1638</v>
      </c>
      <c r="G3356" s="5">
        <v>30</v>
      </c>
      <c r="H3356" s="5">
        <v>21.4</v>
      </c>
      <c r="I3356" s="5">
        <v>642</v>
      </c>
      <c r="J3356" s="5">
        <v>621413.74000000034</v>
      </c>
      <c r="K3356" s="3" t="str" cm="1">
        <f t="array" ref="K3356">_xlfn.LET(_xlpm.d,UPPER(TRIM(CLEAN(SUBSTITUTE(F3356,CHAR(160),"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57" spans="2:11" hidden="1" x14ac:dyDescent="0.25">
      <c r="B3357" s="20">
        <v>46086</v>
      </c>
      <c r="C3357" s="2" t="s">
        <v>1</v>
      </c>
      <c r="D3357" s="2" t="s">
        <v>413</v>
      </c>
      <c r="E3357" s="2" t="s">
        <v>248</v>
      </c>
      <c r="F3357" s="2" t="s">
        <v>1638</v>
      </c>
      <c r="G3357" s="5">
        <v>20</v>
      </c>
      <c r="H3357" s="5">
        <v>21.3</v>
      </c>
      <c r="I3357" s="5">
        <v>426</v>
      </c>
      <c r="J3357" s="5">
        <v>621839.74000000034</v>
      </c>
      <c r="K3357" s="3" t="str" cm="1">
        <f t="array" ref="K3357">_xlfn.LET(_xlpm.d,UPPER(TRIM(CLEAN(SUBSTITUTE(F3357,CHAR(160),"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58" spans="2:11" hidden="1" x14ac:dyDescent="0.25">
      <c r="B3358" s="20">
        <v>46086</v>
      </c>
      <c r="C3358" s="2" t="s">
        <v>1</v>
      </c>
      <c r="D3358" s="2" t="s">
        <v>217</v>
      </c>
      <c r="E3358" s="2" t="s">
        <v>16</v>
      </c>
      <c r="F3358" s="2" t="s">
        <v>1638</v>
      </c>
      <c r="G3358" s="5">
        <v>60</v>
      </c>
      <c r="H3358" s="5">
        <v>22.99</v>
      </c>
      <c r="I3358" s="5">
        <v>1379.4</v>
      </c>
      <c r="J3358" s="5">
        <v>623219.14000000036</v>
      </c>
      <c r="K3358" s="3" t="str" cm="1">
        <f t="array" ref="K3358">_xlfn.LET(_xlpm.d,UPPER(TRIM(CLEAN(SUBSTITUTE(F3358,CHAR(160),"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59" spans="2:11" hidden="1" x14ac:dyDescent="0.25">
      <c r="B3359" s="20">
        <v>46087</v>
      </c>
      <c r="C3359" s="2" t="s">
        <v>1</v>
      </c>
      <c r="D3359" s="2" t="s">
        <v>2387</v>
      </c>
      <c r="E3359" s="2" t="s">
        <v>165</v>
      </c>
      <c r="F3359" s="2" t="s">
        <v>1638</v>
      </c>
      <c r="G3359" s="5">
        <v>15</v>
      </c>
      <c r="H3359" s="5">
        <v>21.3</v>
      </c>
      <c r="I3359" s="5">
        <v>319.5</v>
      </c>
      <c r="J3359" s="5">
        <v>623538.64000000036</v>
      </c>
      <c r="K3359" s="3" t="str" cm="1">
        <f t="array" ref="K3359">_xlfn.LET(_xlpm.d,UPPER(TRIM(CLEAN(SUBSTITUTE(F3359,CHAR(160),"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60" spans="2:11" hidden="1" x14ac:dyDescent="0.25">
      <c r="B3360" s="20">
        <v>46087</v>
      </c>
      <c r="C3360" s="2" t="s">
        <v>1</v>
      </c>
      <c r="D3360" s="2" t="s">
        <v>419</v>
      </c>
      <c r="E3360" s="2" t="s">
        <v>78</v>
      </c>
      <c r="F3360" s="2" t="s">
        <v>1638</v>
      </c>
      <c r="G3360" s="5">
        <v>20</v>
      </c>
      <c r="H3360" s="5">
        <v>21.3</v>
      </c>
      <c r="I3360" s="5">
        <v>426</v>
      </c>
      <c r="J3360" s="5">
        <v>623964.64000000036</v>
      </c>
      <c r="K3360" s="3" t="str" cm="1">
        <f t="array" ref="K3360">_xlfn.LET(_xlpm.d,UPPER(TRIM(CLEAN(SUBSTITUTE(F3360,CHAR(160),"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61" spans="2:11" hidden="1" x14ac:dyDescent="0.25">
      <c r="B3361" s="20">
        <v>46087</v>
      </c>
      <c r="C3361" s="2" t="s">
        <v>1</v>
      </c>
      <c r="D3361" s="2" t="s">
        <v>2388</v>
      </c>
      <c r="E3361" s="2" t="s">
        <v>50</v>
      </c>
      <c r="F3361" s="2" t="s">
        <v>1638</v>
      </c>
      <c r="G3361" s="5">
        <v>40</v>
      </c>
      <c r="H3361" s="5">
        <v>20.5</v>
      </c>
      <c r="I3361" s="5">
        <v>820</v>
      </c>
      <c r="J3361" s="5">
        <v>624784.64000000036</v>
      </c>
      <c r="K3361" s="3" t="str" cm="1">
        <f t="array" ref="K3361">_xlfn.LET(_xlpm.d,UPPER(TRIM(CLEAN(SUBSTITUTE(F3361,CHAR(160),"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62" spans="2:11" hidden="1" x14ac:dyDescent="0.25">
      <c r="B3362" s="20">
        <v>46087</v>
      </c>
      <c r="C3362" s="2" t="s">
        <v>1</v>
      </c>
      <c r="D3362" s="2" t="s">
        <v>2389</v>
      </c>
      <c r="E3362" s="2" t="s">
        <v>1765</v>
      </c>
      <c r="F3362" s="2" t="s">
        <v>1638</v>
      </c>
      <c r="G3362" s="5">
        <v>200</v>
      </c>
      <c r="H3362" s="5">
        <v>21.4</v>
      </c>
      <c r="I3362" s="5">
        <v>4280</v>
      </c>
      <c r="J3362" s="5">
        <v>629064.64000000036</v>
      </c>
      <c r="K3362" s="3" t="str" cm="1">
        <f t="array" ref="K3362">_xlfn.LET(_xlpm.d,UPPER(TRIM(CLEAN(SUBSTITUTE(F3362,CHAR(160),"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63" spans="2:11" hidden="1" x14ac:dyDescent="0.25">
      <c r="B3363" s="20">
        <v>46087</v>
      </c>
      <c r="C3363" s="2" t="s">
        <v>1</v>
      </c>
      <c r="D3363" s="2" t="s">
        <v>867</v>
      </c>
      <c r="E3363" s="2" t="s">
        <v>43</v>
      </c>
      <c r="F3363" s="2" t="s">
        <v>1638</v>
      </c>
      <c r="G3363" s="5">
        <v>15</v>
      </c>
      <c r="H3363" s="5">
        <v>22.9</v>
      </c>
      <c r="I3363" s="5">
        <v>343.5</v>
      </c>
      <c r="J3363" s="5">
        <v>629408.14000000036</v>
      </c>
      <c r="K3363" s="3" t="str" cm="1">
        <f t="array" ref="K3363">_xlfn.LET(_xlpm.d,UPPER(TRIM(CLEAN(SUBSTITUTE(F3363,CHAR(160),"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64" spans="2:11" hidden="1" x14ac:dyDescent="0.25">
      <c r="B3364" s="20">
        <v>46087</v>
      </c>
      <c r="C3364" s="2" t="s">
        <v>1</v>
      </c>
      <c r="D3364" s="2" t="s">
        <v>2390</v>
      </c>
      <c r="E3364" s="2" t="s">
        <v>288</v>
      </c>
      <c r="F3364" s="2" t="s">
        <v>1638</v>
      </c>
      <c r="G3364" s="5">
        <v>50</v>
      </c>
      <c r="H3364" s="5">
        <v>21.3</v>
      </c>
      <c r="I3364" s="5">
        <v>1065</v>
      </c>
      <c r="J3364" s="5">
        <v>630473.14000000036</v>
      </c>
      <c r="K3364" s="3" t="str" cm="1">
        <f t="array" ref="K3364">_xlfn.LET(_xlpm.d,UPPER(TRIM(CLEAN(SUBSTITUTE(F3364,CHAR(160),"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65" spans="2:11" hidden="1" x14ac:dyDescent="0.25">
      <c r="B3365" s="20">
        <v>46091</v>
      </c>
      <c r="C3365" s="2" t="s">
        <v>1</v>
      </c>
      <c r="D3365" s="2" t="s">
        <v>2391</v>
      </c>
      <c r="E3365" s="2" t="s">
        <v>143</v>
      </c>
      <c r="F3365" s="2" t="s">
        <v>1638</v>
      </c>
      <c r="G3365" s="5">
        <v>50</v>
      </c>
      <c r="H3365" s="5">
        <v>21.3</v>
      </c>
      <c r="I3365" s="5">
        <v>1065</v>
      </c>
      <c r="J3365" s="5">
        <v>631538.14000000036</v>
      </c>
      <c r="K3365" s="3" t="str" cm="1">
        <f t="array" ref="K3365">_xlfn.LET(_xlpm.d,UPPER(TRIM(CLEAN(SUBSTITUTE(F3365,CHAR(160),"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66" spans="2:11" hidden="1" x14ac:dyDescent="0.25">
      <c r="B3366" s="20">
        <v>46091</v>
      </c>
      <c r="C3366" s="2" t="s">
        <v>1</v>
      </c>
      <c r="D3366" s="2" t="s">
        <v>184</v>
      </c>
      <c r="E3366" s="2" t="s">
        <v>78</v>
      </c>
      <c r="F3366" s="2" t="s">
        <v>1638</v>
      </c>
      <c r="G3366" s="5">
        <v>40</v>
      </c>
      <c r="H3366" s="5">
        <v>21.3</v>
      </c>
      <c r="I3366" s="5">
        <v>852</v>
      </c>
      <c r="J3366" s="5">
        <v>632390.14000000036</v>
      </c>
      <c r="K3366" s="3" t="str" cm="1">
        <f t="array" ref="K3366">_xlfn.LET(_xlpm.d,UPPER(TRIM(CLEAN(SUBSTITUTE(F3366,CHAR(160),"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67" spans="2:11" hidden="1" x14ac:dyDescent="0.25">
      <c r="B3367" s="20">
        <v>46091</v>
      </c>
      <c r="C3367" s="2" t="s">
        <v>1</v>
      </c>
      <c r="D3367" s="2" t="s">
        <v>421</v>
      </c>
      <c r="E3367" s="2" t="s">
        <v>232</v>
      </c>
      <c r="F3367" s="2" t="s">
        <v>1638</v>
      </c>
      <c r="G3367" s="5">
        <v>14</v>
      </c>
      <c r="H3367" s="5">
        <v>21.3</v>
      </c>
      <c r="I3367" s="5">
        <v>298.2</v>
      </c>
      <c r="J3367" s="5">
        <v>632688.34000000032</v>
      </c>
      <c r="K3367" s="3" t="str" cm="1">
        <f t="array" ref="K3367">_xlfn.LET(_xlpm.d,UPPER(TRIM(CLEAN(SUBSTITUTE(F3367,CHAR(160),"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68" spans="2:11" hidden="1" x14ac:dyDescent="0.25">
      <c r="B3368" s="20">
        <v>46091</v>
      </c>
      <c r="C3368" s="2" t="s">
        <v>1</v>
      </c>
      <c r="D3368" s="2" t="s">
        <v>185</v>
      </c>
      <c r="E3368" s="2" t="s">
        <v>186</v>
      </c>
      <c r="F3368" s="2" t="s">
        <v>1638</v>
      </c>
      <c r="G3368" s="5">
        <v>20</v>
      </c>
      <c r="H3368" s="5">
        <v>21.3</v>
      </c>
      <c r="I3368" s="5">
        <v>426</v>
      </c>
      <c r="J3368" s="5">
        <v>633114.34000000032</v>
      </c>
      <c r="K3368" s="3" t="str" cm="1">
        <f t="array" ref="K3368">_xlfn.LET(_xlpm.d,UPPER(TRIM(CLEAN(SUBSTITUTE(F3368,CHAR(160),"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69" spans="2:11" hidden="1" x14ac:dyDescent="0.25">
      <c r="B3369" s="20">
        <v>46091</v>
      </c>
      <c r="C3369" s="2" t="s">
        <v>1</v>
      </c>
      <c r="D3369" s="2" t="s">
        <v>2392</v>
      </c>
      <c r="E3369" s="2" t="s">
        <v>544</v>
      </c>
      <c r="F3369" s="2" t="s">
        <v>1638</v>
      </c>
      <c r="G3369" s="5">
        <v>90</v>
      </c>
      <c r="H3369" s="5">
        <v>21.4</v>
      </c>
      <c r="I3369" s="5">
        <v>1926</v>
      </c>
      <c r="J3369" s="5">
        <v>635040.34000000032</v>
      </c>
      <c r="K3369" s="3" t="str" cm="1">
        <f t="array" ref="K3369">_xlfn.LET(_xlpm.d,UPPER(TRIM(CLEAN(SUBSTITUTE(F3369,CHAR(160),"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70" spans="2:11" hidden="1" x14ac:dyDescent="0.25">
      <c r="B3370" s="20">
        <v>46091</v>
      </c>
      <c r="C3370" s="2" t="s">
        <v>1</v>
      </c>
      <c r="D3370" s="2" t="s">
        <v>2393</v>
      </c>
      <c r="E3370" s="2" t="s">
        <v>1634</v>
      </c>
      <c r="F3370" s="2" t="s">
        <v>1638</v>
      </c>
      <c r="G3370" s="5">
        <v>20</v>
      </c>
      <c r="H3370" s="5">
        <v>21.4</v>
      </c>
      <c r="I3370" s="5">
        <v>428</v>
      </c>
      <c r="J3370" s="5">
        <v>635468.34000000032</v>
      </c>
      <c r="K3370" s="3" t="str" cm="1">
        <f t="array" ref="K3370">_xlfn.LET(_xlpm.d,UPPER(TRIM(CLEAN(SUBSTITUTE(F3370,CHAR(160),"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71" spans="2:11" hidden="1" x14ac:dyDescent="0.25">
      <c r="B3371" s="20">
        <v>46092</v>
      </c>
      <c r="C3371" s="2" t="s">
        <v>1</v>
      </c>
      <c r="D3371" s="2" t="s">
        <v>2394</v>
      </c>
      <c r="E3371" s="2" t="s">
        <v>796</v>
      </c>
      <c r="F3371" s="2" t="s">
        <v>1638</v>
      </c>
      <c r="G3371" s="5">
        <v>18</v>
      </c>
      <c r="H3371" s="5">
        <v>22.99</v>
      </c>
      <c r="I3371" s="5">
        <v>413.82</v>
      </c>
      <c r="J3371" s="5">
        <v>635882.16000000027</v>
      </c>
      <c r="K3371" s="3" t="str" cm="1">
        <f t="array" ref="K3371">_xlfn.LET(_xlpm.d,UPPER(TRIM(CLEAN(SUBSTITUTE(F3371,CHAR(160),"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72" spans="2:11" hidden="1" x14ac:dyDescent="0.25">
      <c r="B3372" s="20">
        <v>46092</v>
      </c>
      <c r="C3372" s="2" t="s">
        <v>1</v>
      </c>
      <c r="D3372" s="2" t="s">
        <v>188</v>
      </c>
      <c r="E3372" s="2" t="s">
        <v>189</v>
      </c>
      <c r="F3372" s="2" t="s">
        <v>1638</v>
      </c>
      <c r="G3372" s="5">
        <v>20</v>
      </c>
      <c r="H3372" s="5">
        <v>21.3</v>
      </c>
      <c r="I3372" s="5">
        <v>426</v>
      </c>
      <c r="J3372" s="5">
        <v>636308.16000000027</v>
      </c>
      <c r="K3372" s="3" t="str" cm="1">
        <f t="array" ref="K3372">_xlfn.LET(_xlpm.d,UPPER(TRIM(CLEAN(SUBSTITUTE(F3372,CHAR(160),"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73" spans="2:11" hidden="1" x14ac:dyDescent="0.25">
      <c r="B3373" s="20">
        <v>46092</v>
      </c>
      <c r="C3373" s="2" t="s">
        <v>1</v>
      </c>
      <c r="D3373" s="2" t="s">
        <v>2395</v>
      </c>
      <c r="E3373" s="2" t="s">
        <v>305</v>
      </c>
      <c r="F3373" s="2" t="s">
        <v>1638</v>
      </c>
      <c r="G3373" s="5">
        <v>75</v>
      </c>
      <c r="H3373" s="5">
        <v>21.3</v>
      </c>
      <c r="I3373" s="5">
        <v>1597.5</v>
      </c>
      <c r="J3373" s="5">
        <v>637905.66000000027</v>
      </c>
      <c r="K3373" s="3" t="str" cm="1">
        <f t="array" ref="K3373">_xlfn.LET(_xlpm.d,UPPER(TRIM(CLEAN(SUBSTITUTE(F3373,CHAR(160),"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74" spans="2:11" hidden="1" x14ac:dyDescent="0.25">
      <c r="B3374" s="20">
        <v>46093</v>
      </c>
      <c r="C3374" s="2" t="s">
        <v>1</v>
      </c>
      <c r="D3374" s="2" t="s">
        <v>423</v>
      </c>
      <c r="E3374" s="2" t="s">
        <v>248</v>
      </c>
      <c r="F3374" s="2" t="s">
        <v>1638</v>
      </c>
      <c r="G3374" s="5">
        <v>28</v>
      </c>
      <c r="H3374" s="5">
        <v>21.3</v>
      </c>
      <c r="I3374" s="5">
        <v>596.4</v>
      </c>
      <c r="J3374" s="5">
        <v>638502.06000000029</v>
      </c>
      <c r="K3374" s="3" t="str" cm="1">
        <f t="array" ref="K3374">_xlfn.LET(_xlpm.d,UPPER(TRIM(CLEAN(SUBSTITUTE(F3374,CHAR(160),"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75" spans="2:11" hidden="1" x14ac:dyDescent="0.25">
      <c r="B3375" s="20">
        <v>46094</v>
      </c>
      <c r="C3375" s="2" t="s">
        <v>1</v>
      </c>
      <c r="D3375" s="2" t="s">
        <v>428</v>
      </c>
      <c r="E3375" s="2" t="s">
        <v>78</v>
      </c>
      <c r="F3375" s="2" t="s">
        <v>1638</v>
      </c>
      <c r="G3375" s="5">
        <v>11</v>
      </c>
      <c r="H3375" s="5">
        <v>21.3</v>
      </c>
      <c r="I3375" s="5">
        <v>234.3</v>
      </c>
      <c r="J3375" s="5">
        <v>638736.36000000034</v>
      </c>
      <c r="K3375" s="3" t="str" cm="1">
        <f t="array" ref="K3375">_xlfn.LET(_xlpm.d,UPPER(TRIM(CLEAN(SUBSTITUTE(F3375,CHAR(160),"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76" spans="2:11" hidden="1" x14ac:dyDescent="0.25">
      <c r="B3376" s="20">
        <v>46094</v>
      </c>
      <c r="C3376" s="2" t="s">
        <v>1</v>
      </c>
      <c r="D3376" s="2" t="s">
        <v>2396</v>
      </c>
      <c r="E3376" s="2" t="s">
        <v>73</v>
      </c>
      <c r="F3376" s="2" t="s">
        <v>1638</v>
      </c>
      <c r="G3376" s="5">
        <v>8</v>
      </c>
      <c r="H3376" s="5">
        <v>22.99</v>
      </c>
      <c r="I3376" s="5">
        <v>183.92</v>
      </c>
      <c r="J3376" s="5">
        <v>638920.28000000038</v>
      </c>
      <c r="K3376" s="3" t="str" cm="1">
        <f t="array" ref="K3376">_xlfn.LET(_xlpm.d,UPPER(TRIM(CLEAN(SUBSTITUTE(F3376,CHAR(160),"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77" spans="2:11" hidden="1" x14ac:dyDescent="0.25">
      <c r="B3377" s="20">
        <v>46094</v>
      </c>
      <c r="C3377" s="2" t="s">
        <v>1</v>
      </c>
      <c r="D3377" s="2" t="s">
        <v>2397</v>
      </c>
      <c r="E3377" s="2" t="s">
        <v>224</v>
      </c>
      <c r="F3377" s="2" t="s">
        <v>1638</v>
      </c>
      <c r="G3377" s="5">
        <v>20</v>
      </c>
      <c r="H3377" s="5">
        <v>21.3</v>
      </c>
      <c r="I3377" s="5">
        <v>426</v>
      </c>
      <c r="J3377" s="5">
        <v>639346.28000000038</v>
      </c>
      <c r="K3377" s="3" t="str" cm="1">
        <f t="array" ref="K3377">_xlfn.LET(_xlpm.d,UPPER(TRIM(CLEAN(SUBSTITUTE(F3377,CHAR(160),"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78" spans="2:11" hidden="1" x14ac:dyDescent="0.25">
      <c r="B3378" s="20">
        <v>46094</v>
      </c>
      <c r="C3378" s="2" t="s">
        <v>1</v>
      </c>
      <c r="D3378" s="2" t="s">
        <v>196</v>
      </c>
      <c r="E3378" s="2" t="s">
        <v>197</v>
      </c>
      <c r="F3378" s="2" t="s">
        <v>1638</v>
      </c>
      <c r="G3378" s="5">
        <v>70</v>
      </c>
      <c r="H3378" s="5">
        <v>21.3</v>
      </c>
      <c r="I3378" s="5">
        <v>1491</v>
      </c>
      <c r="J3378" s="5">
        <v>640837.28000000038</v>
      </c>
      <c r="K3378" s="3" t="str" cm="1">
        <f t="array" ref="K3378">_xlfn.LET(_xlpm.d,UPPER(TRIM(CLEAN(SUBSTITUTE(F3378,CHAR(160),"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79" spans="2:11" hidden="1" x14ac:dyDescent="0.25">
      <c r="B3379" s="20">
        <v>46098</v>
      </c>
      <c r="C3379" s="2" t="s">
        <v>1</v>
      </c>
      <c r="D3379" s="2" t="s">
        <v>437</v>
      </c>
      <c r="E3379" s="2" t="s">
        <v>234</v>
      </c>
      <c r="F3379" s="2" t="s">
        <v>1638</v>
      </c>
      <c r="G3379" s="5">
        <v>35</v>
      </c>
      <c r="H3379" s="5">
        <v>21.3</v>
      </c>
      <c r="I3379" s="5">
        <v>745.5</v>
      </c>
      <c r="J3379" s="5">
        <v>641582.78000000038</v>
      </c>
      <c r="K3379" s="3" t="str" cm="1">
        <f t="array" ref="K3379">_xlfn.LET(_xlpm.d,UPPER(TRIM(CLEAN(SUBSTITUTE(F3379,CHAR(160),"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80" spans="2:11" hidden="1" x14ac:dyDescent="0.25">
      <c r="B3380" s="20">
        <v>46098</v>
      </c>
      <c r="C3380" s="2" t="s">
        <v>1</v>
      </c>
      <c r="D3380" s="2" t="s">
        <v>2398</v>
      </c>
      <c r="E3380" s="2" t="s">
        <v>50</v>
      </c>
      <c r="F3380" s="2" t="s">
        <v>1638</v>
      </c>
      <c r="G3380" s="5">
        <v>100</v>
      </c>
      <c r="H3380" s="5">
        <v>20.5</v>
      </c>
      <c r="I3380" s="5">
        <v>2050</v>
      </c>
      <c r="J3380" s="5">
        <v>643632.78000000038</v>
      </c>
      <c r="K3380" s="3" t="str" cm="1">
        <f t="array" ref="K3380">_xlfn.LET(_xlpm.d,UPPER(TRIM(CLEAN(SUBSTITUTE(F3380,CHAR(160),"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81" spans="2:11" hidden="1" x14ac:dyDescent="0.25">
      <c r="B3381" s="20">
        <v>46098</v>
      </c>
      <c r="C3381" s="2" t="s">
        <v>1</v>
      </c>
      <c r="D3381" s="2" t="s">
        <v>2399</v>
      </c>
      <c r="E3381" s="2" t="s">
        <v>1634</v>
      </c>
      <c r="F3381" s="2" t="s">
        <v>1638</v>
      </c>
      <c r="G3381" s="5">
        <v>40</v>
      </c>
      <c r="H3381" s="5">
        <v>21.4</v>
      </c>
      <c r="I3381" s="5">
        <v>856</v>
      </c>
      <c r="J3381" s="5">
        <v>644488.78000000038</v>
      </c>
      <c r="K3381" s="3" t="str" cm="1">
        <f t="array" ref="K3381">_xlfn.LET(_xlpm.d,UPPER(TRIM(CLEAN(SUBSTITUTE(F3381,CHAR(160),"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82" spans="2:11" hidden="1" x14ac:dyDescent="0.25">
      <c r="B3382" s="20">
        <v>46098</v>
      </c>
      <c r="C3382" s="2" t="s">
        <v>1</v>
      </c>
      <c r="D3382" s="2" t="s">
        <v>2400</v>
      </c>
      <c r="E3382" s="2" t="s">
        <v>232</v>
      </c>
      <c r="F3382" s="2" t="s">
        <v>1638</v>
      </c>
      <c r="G3382" s="5">
        <v>34</v>
      </c>
      <c r="H3382" s="5">
        <v>21.3</v>
      </c>
      <c r="I3382" s="5">
        <v>724.2</v>
      </c>
      <c r="J3382" s="5">
        <v>645212.98000000033</v>
      </c>
      <c r="K3382" s="3" t="str" cm="1">
        <f t="array" ref="K3382">_xlfn.LET(_xlpm.d,UPPER(TRIM(CLEAN(SUBSTITUTE(F3382,CHAR(160),"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83" spans="2:11" hidden="1" x14ac:dyDescent="0.25">
      <c r="B3383" s="20">
        <v>46098</v>
      </c>
      <c r="C3383" s="2" t="s">
        <v>1</v>
      </c>
      <c r="D3383" s="2" t="s">
        <v>2401</v>
      </c>
      <c r="E3383" s="2" t="s">
        <v>2402</v>
      </c>
      <c r="F3383" s="2" t="s">
        <v>2403</v>
      </c>
      <c r="G3383" s="5">
        <v>30</v>
      </c>
      <c r="H3383" s="5">
        <v>23</v>
      </c>
      <c r="I3383" s="5">
        <v>690</v>
      </c>
      <c r="J3383" s="5">
        <v>645902.98000000033</v>
      </c>
      <c r="K3383" s="3" t="str" cm="1">
        <f t="array" ref="K3383">_xlfn.LET(_xlpm.d,UPPER(TRIM(CLEAN(SUBSTITUTE(F3383,CHAR(160),"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84" spans="2:11" hidden="1" x14ac:dyDescent="0.25">
      <c r="B3384" s="20">
        <v>46099</v>
      </c>
      <c r="C3384" s="2" t="s">
        <v>1</v>
      </c>
      <c r="D3384" s="2" t="s">
        <v>2404</v>
      </c>
      <c r="E3384" s="2" t="s">
        <v>730</v>
      </c>
      <c r="F3384" s="2" t="s">
        <v>1638</v>
      </c>
      <c r="G3384" s="5">
        <v>30</v>
      </c>
      <c r="H3384" s="5">
        <v>21.4</v>
      </c>
      <c r="I3384" s="5">
        <v>642</v>
      </c>
      <c r="J3384" s="5">
        <v>646544.98000000033</v>
      </c>
      <c r="K3384" s="3" t="str" cm="1">
        <f t="array" ref="K3384">_xlfn.LET(_xlpm.d,UPPER(TRIM(CLEAN(SUBSTITUTE(F3384,CHAR(160),"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85" spans="2:11" hidden="1" x14ac:dyDescent="0.25">
      <c r="B3385" s="20">
        <v>46099</v>
      </c>
      <c r="C3385" s="2" t="s">
        <v>1</v>
      </c>
      <c r="D3385" s="2" t="s">
        <v>2405</v>
      </c>
      <c r="E3385" s="2" t="s">
        <v>485</v>
      </c>
      <c r="F3385" s="2" t="s">
        <v>1638</v>
      </c>
      <c r="G3385" s="5">
        <v>15</v>
      </c>
      <c r="H3385" s="5">
        <v>21.4</v>
      </c>
      <c r="I3385" s="5">
        <v>321</v>
      </c>
      <c r="J3385" s="5">
        <v>646865.98000000033</v>
      </c>
      <c r="K3385" s="3" t="str" cm="1">
        <f t="array" ref="K3385">_xlfn.LET(_xlpm.d,UPPER(TRIM(CLEAN(SUBSTITUTE(F3385,CHAR(160),"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86" spans="2:11" hidden="1" x14ac:dyDescent="0.25">
      <c r="B3386" s="20">
        <v>46099</v>
      </c>
      <c r="C3386" s="2" t="s">
        <v>1</v>
      </c>
      <c r="D3386" s="2" t="s">
        <v>440</v>
      </c>
      <c r="E3386" s="2" t="s">
        <v>282</v>
      </c>
      <c r="F3386" s="2" t="s">
        <v>1638</v>
      </c>
      <c r="G3386" s="5">
        <v>30</v>
      </c>
      <c r="H3386" s="5">
        <v>21.3</v>
      </c>
      <c r="I3386" s="5">
        <v>639</v>
      </c>
      <c r="J3386" s="5">
        <v>647504.98000000033</v>
      </c>
      <c r="K3386" s="3" t="str" cm="1">
        <f t="array" ref="K3386">_xlfn.LET(_xlpm.d,UPPER(TRIM(CLEAN(SUBSTITUTE(F3386,CHAR(160),"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87" spans="2:11" hidden="1" x14ac:dyDescent="0.25">
      <c r="B3387" s="20">
        <v>46099</v>
      </c>
      <c r="C3387" s="2" t="s">
        <v>1</v>
      </c>
      <c r="D3387" s="2" t="s">
        <v>74</v>
      </c>
      <c r="E3387" s="2" t="s">
        <v>16</v>
      </c>
      <c r="F3387" s="2" t="s">
        <v>1638</v>
      </c>
      <c r="G3387" s="5">
        <v>10</v>
      </c>
      <c r="H3387" s="5">
        <v>22.99</v>
      </c>
      <c r="I3387" s="5">
        <v>229.9</v>
      </c>
      <c r="J3387" s="5">
        <v>647734.88000000035</v>
      </c>
      <c r="K3387" s="3" t="str" cm="1">
        <f t="array" ref="K3387">_xlfn.LET(_xlpm.d,UPPER(TRIM(CLEAN(SUBSTITUTE(F3387,CHAR(160),"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88" spans="2:11" hidden="1" x14ac:dyDescent="0.25">
      <c r="B3388" s="20">
        <v>46100</v>
      </c>
      <c r="C3388" s="2" t="s">
        <v>1</v>
      </c>
      <c r="D3388" s="2" t="s">
        <v>441</v>
      </c>
      <c r="E3388" s="2" t="s">
        <v>311</v>
      </c>
      <c r="F3388" s="2" t="s">
        <v>1638</v>
      </c>
      <c r="G3388" s="5">
        <v>40</v>
      </c>
      <c r="H3388" s="5">
        <v>21.3</v>
      </c>
      <c r="I3388" s="5">
        <v>852</v>
      </c>
      <c r="J3388" s="5">
        <v>648586.88000000035</v>
      </c>
      <c r="K3388" s="3" t="str" cm="1">
        <f t="array" ref="K3388">_xlfn.LET(_xlpm.d,UPPER(TRIM(CLEAN(SUBSTITUTE(F3388,CHAR(160),"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89" spans="2:11" hidden="1" x14ac:dyDescent="0.25">
      <c r="B3389" s="20">
        <v>46101</v>
      </c>
      <c r="C3389" s="2" t="s">
        <v>1</v>
      </c>
      <c r="D3389" s="2" t="s">
        <v>446</v>
      </c>
      <c r="E3389" s="2" t="s">
        <v>165</v>
      </c>
      <c r="F3389" s="2" t="s">
        <v>1638</v>
      </c>
      <c r="G3389" s="5">
        <v>20</v>
      </c>
      <c r="H3389" s="5">
        <v>21.3</v>
      </c>
      <c r="I3389" s="5">
        <v>426</v>
      </c>
      <c r="J3389" s="5">
        <v>649012.88000000035</v>
      </c>
      <c r="K3389" s="3" t="str" cm="1">
        <f t="array" ref="K3389">_xlfn.LET(_xlpm.d,UPPER(TRIM(CLEAN(SUBSTITUTE(F3389,CHAR(160),"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90" spans="2:11" hidden="1" x14ac:dyDescent="0.25">
      <c r="B3390" s="20">
        <v>46101</v>
      </c>
      <c r="C3390" s="2" t="s">
        <v>1</v>
      </c>
      <c r="D3390" s="2" t="s">
        <v>2406</v>
      </c>
      <c r="E3390" s="2" t="s">
        <v>286</v>
      </c>
      <c r="F3390" s="2" t="s">
        <v>1638</v>
      </c>
      <c r="G3390" s="5">
        <v>25</v>
      </c>
      <c r="H3390" s="5">
        <v>21.3</v>
      </c>
      <c r="I3390" s="5">
        <v>532.5</v>
      </c>
      <c r="J3390" s="5">
        <v>649545.38000000035</v>
      </c>
      <c r="K3390" s="3" t="str" cm="1">
        <f t="array" ref="K3390">_xlfn.LET(_xlpm.d,UPPER(TRIM(CLEAN(SUBSTITUTE(F3390,CHAR(160),"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91" spans="2:11" hidden="1" x14ac:dyDescent="0.25">
      <c r="B3391" s="20">
        <v>46101</v>
      </c>
      <c r="C3391" s="2" t="s">
        <v>1</v>
      </c>
      <c r="D3391" s="2" t="s">
        <v>2407</v>
      </c>
      <c r="E3391" s="2" t="s">
        <v>61</v>
      </c>
      <c r="F3391" s="2" t="s">
        <v>1638</v>
      </c>
      <c r="G3391" s="5">
        <v>108</v>
      </c>
      <c r="H3391" s="5">
        <v>22.99</v>
      </c>
      <c r="I3391" s="5">
        <v>2482.92</v>
      </c>
      <c r="J3391" s="5">
        <v>652028.3000000004</v>
      </c>
      <c r="K3391" s="3" t="str" cm="1">
        <f t="array" ref="K3391">_xlfn.LET(_xlpm.d,UPPER(TRIM(CLEAN(SUBSTITUTE(F3391,CHAR(160),"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92" spans="2:11" hidden="1" x14ac:dyDescent="0.25">
      <c r="B3392" s="20">
        <v>46101</v>
      </c>
      <c r="C3392" s="2" t="s">
        <v>1</v>
      </c>
      <c r="D3392" s="2" t="s">
        <v>1215</v>
      </c>
      <c r="E3392" s="2" t="s">
        <v>43</v>
      </c>
      <c r="F3392" s="2" t="s">
        <v>1638</v>
      </c>
      <c r="G3392" s="5">
        <v>10</v>
      </c>
      <c r="H3392" s="5">
        <v>22.9</v>
      </c>
      <c r="I3392" s="5">
        <v>229</v>
      </c>
      <c r="J3392" s="5">
        <v>652257.3000000004</v>
      </c>
      <c r="K3392" s="3" t="str" cm="1">
        <f t="array" ref="K3392">_xlfn.LET(_xlpm.d,UPPER(TRIM(CLEAN(SUBSTITUTE(F3392,CHAR(160),"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93" spans="2:11" hidden="1" x14ac:dyDescent="0.25">
      <c r="B3393" s="20">
        <v>46105</v>
      </c>
      <c r="C3393" s="2" t="s">
        <v>1</v>
      </c>
      <c r="D3393" s="2" t="s">
        <v>2408</v>
      </c>
      <c r="E3393" s="2" t="s">
        <v>268</v>
      </c>
      <c r="F3393" s="2" t="s">
        <v>1638</v>
      </c>
      <c r="G3393" s="5">
        <v>42</v>
      </c>
      <c r="H3393" s="5">
        <v>21.3</v>
      </c>
      <c r="I3393" s="5">
        <v>894.6</v>
      </c>
      <c r="J3393" s="5">
        <v>653151.90000000037</v>
      </c>
      <c r="K3393" s="3" t="str" cm="1">
        <f t="array" ref="K3393">_xlfn.LET(_xlpm.d,UPPER(TRIM(CLEAN(SUBSTITUTE(F3393,CHAR(160),"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94" spans="2:11" hidden="1" x14ac:dyDescent="0.25">
      <c r="B3394" s="20">
        <v>46105</v>
      </c>
      <c r="C3394" s="2" t="s">
        <v>1</v>
      </c>
      <c r="D3394" s="2" t="s">
        <v>453</v>
      </c>
      <c r="E3394" s="2" t="s">
        <v>186</v>
      </c>
      <c r="F3394" s="2" t="s">
        <v>1638</v>
      </c>
      <c r="G3394" s="5">
        <v>10</v>
      </c>
      <c r="H3394" s="5">
        <v>21.3</v>
      </c>
      <c r="I3394" s="5">
        <v>213</v>
      </c>
      <c r="J3394" s="5">
        <v>653364.90000000037</v>
      </c>
      <c r="K3394" s="3" t="str" cm="1">
        <f t="array" ref="K3394">_xlfn.LET(_xlpm.d,UPPER(TRIM(CLEAN(SUBSTITUTE(F3394,CHAR(160),"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95" spans="2:11" hidden="1" x14ac:dyDescent="0.25">
      <c r="B3395" s="20">
        <v>46105</v>
      </c>
      <c r="C3395" s="2" t="s">
        <v>1</v>
      </c>
      <c r="D3395" s="2" t="s">
        <v>2409</v>
      </c>
      <c r="E3395" s="2" t="s">
        <v>234</v>
      </c>
      <c r="F3395" s="2" t="s">
        <v>1638</v>
      </c>
      <c r="G3395" s="5">
        <v>42</v>
      </c>
      <c r="H3395" s="5">
        <v>21.3</v>
      </c>
      <c r="I3395" s="5">
        <v>894.6</v>
      </c>
      <c r="J3395" s="5">
        <v>654259.50000000035</v>
      </c>
      <c r="K3395" s="3" t="str" cm="1">
        <f t="array" ref="K3395">_xlfn.LET(_xlpm.d,UPPER(TRIM(CLEAN(SUBSTITUTE(F3395,CHAR(160),"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96" spans="2:11" hidden="1" x14ac:dyDescent="0.25">
      <c r="B3396" s="20">
        <v>46105</v>
      </c>
      <c r="C3396" s="2" t="s">
        <v>1</v>
      </c>
      <c r="D3396" s="2" t="s">
        <v>455</v>
      </c>
      <c r="E3396" s="2" t="s">
        <v>261</v>
      </c>
      <c r="F3396" s="2" t="s">
        <v>1638</v>
      </c>
      <c r="G3396" s="5">
        <v>40</v>
      </c>
      <c r="H3396" s="5">
        <v>21.3</v>
      </c>
      <c r="I3396" s="5">
        <v>852</v>
      </c>
      <c r="J3396" s="5">
        <v>655111.50000000035</v>
      </c>
      <c r="K3396" s="3" t="str" cm="1">
        <f t="array" ref="K3396">_xlfn.LET(_xlpm.d,UPPER(TRIM(CLEAN(SUBSTITUTE(F3396,CHAR(160),"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97" spans="2:11" hidden="1" x14ac:dyDescent="0.25">
      <c r="B3397" s="20">
        <v>46105</v>
      </c>
      <c r="C3397" s="2" t="s">
        <v>1</v>
      </c>
      <c r="D3397" s="2" t="s">
        <v>2410</v>
      </c>
      <c r="E3397" s="2" t="s">
        <v>61</v>
      </c>
      <c r="F3397" s="2" t="s">
        <v>1638</v>
      </c>
      <c r="G3397" s="5">
        <v>36</v>
      </c>
      <c r="H3397" s="5">
        <v>22.99</v>
      </c>
      <c r="I3397" s="5">
        <v>827.64</v>
      </c>
      <c r="J3397" s="5">
        <v>655939.14000000036</v>
      </c>
      <c r="K3397" s="3" t="str" cm="1">
        <f t="array" ref="K3397">_xlfn.LET(_xlpm.d,UPPER(TRIM(CLEAN(SUBSTITUTE(F3397,CHAR(160),"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98" spans="2:11" hidden="1" x14ac:dyDescent="0.25">
      <c r="B3398" s="20">
        <v>46106</v>
      </c>
      <c r="C3398" s="2" t="s">
        <v>1</v>
      </c>
      <c r="D3398" s="2" t="s">
        <v>2411</v>
      </c>
      <c r="E3398" s="2" t="s">
        <v>189</v>
      </c>
      <c r="F3398" s="2" t="s">
        <v>1638</v>
      </c>
      <c r="G3398" s="5">
        <v>30</v>
      </c>
      <c r="H3398" s="5">
        <v>21.3</v>
      </c>
      <c r="I3398" s="5">
        <v>639</v>
      </c>
      <c r="J3398" s="5">
        <v>656578.14000000036</v>
      </c>
      <c r="K3398" s="3" t="str" cm="1">
        <f t="array" ref="K3398">_xlfn.LET(_xlpm.d,UPPER(TRIM(CLEAN(SUBSTITUTE(F3398,CHAR(160),"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399" spans="2:11" hidden="1" x14ac:dyDescent="0.25">
      <c r="B3399" s="20">
        <v>46106</v>
      </c>
      <c r="C3399" s="2" t="s">
        <v>1</v>
      </c>
      <c r="D3399" s="2" t="s">
        <v>2412</v>
      </c>
      <c r="E3399" s="2" t="s">
        <v>282</v>
      </c>
      <c r="F3399" s="2" t="s">
        <v>1638</v>
      </c>
      <c r="G3399" s="5">
        <v>15</v>
      </c>
      <c r="H3399" s="5">
        <v>21.3</v>
      </c>
      <c r="I3399" s="5">
        <v>319.5</v>
      </c>
      <c r="J3399" s="5">
        <v>656897.64000000036</v>
      </c>
      <c r="K3399" s="3" t="str" cm="1">
        <f t="array" ref="K3399">_xlfn.LET(_xlpm.d,UPPER(TRIM(CLEAN(SUBSTITUTE(F3399,CHAR(160),"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00" spans="2:11" hidden="1" x14ac:dyDescent="0.25">
      <c r="B3400" s="20">
        <v>46106</v>
      </c>
      <c r="C3400" s="2" t="s">
        <v>1</v>
      </c>
      <c r="D3400" s="2" t="s">
        <v>2413</v>
      </c>
      <c r="E3400" s="2" t="s">
        <v>305</v>
      </c>
      <c r="F3400" s="2" t="s">
        <v>1638</v>
      </c>
      <c r="G3400" s="5">
        <v>75</v>
      </c>
      <c r="H3400" s="5">
        <v>21.3</v>
      </c>
      <c r="I3400" s="5">
        <v>1597.5</v>
      </c>
      <c r="J3400" s="5">
        <v>658495.14000000036</v>
      </c>
      <c r="K3400" s="3" t="str" cm="1">
        <f t="array" ref="K3400">_xlfn.LET(_xlpm.d,UPPER(TRIM(CLEAN(SUBSTITUTE(F3400,CHAR(160),"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01" spans="2:11" hidden="1" x14ac:dyDescent="0.25">
      <c r="B3401" s="20">
        <v>46107</v>
      </c>
      <c r="C3401" s="2" t="s">
        <v>1</v>
      </c>
      <c r="D3401" s="2" t="s">
        <v>2414</v>
      </c>
      <c r="E3401" s="2" t="s">
        <v>2415</v>
      </c>
      <c r="F3401" s="2" t="s">
        <v>1638</v>
      </c>
      <c r="G3401" s="5">
        <v>6</v>
      </c>
      <c r="H3401" s="5">
        <v>22.99</v>
      </c>
      <c r="I3401" s="5">
        <v>137.94</v>
      </c>
      <c r="J3401" s="5">
        <v>658633.08000000031</v>
      </c>
      <c r="K3401" s="3" t="str" cm="1">
        <f t="array" ref="K3401">_xlfn.LET(_xlpm.d,UPPER(TRIM(CLEAN(SUBSTITUTE(F3401,CHAR(160),"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02" spans="2:11" hidden="1" x14ac:dyDescent="0.25">
      <c r="B3402" s="20">
        <v>46108</v>
      </c>
      <c r="C3402" s="2" t="s">
        <v>1</v>
      </c>
      <c r="D3402" s="2" t="s">
        <v>2416</v>
      </c>
      <c r="E3402" s="2" t="s">
        <v>78</v>
      </c>
      <c r="F3402" s="2" t="s">
        <v>1638</v>
      </c>
      <c r="G3402" s="5">
        <v>68</v>
      </c>
      <c r="H3402" s="5">
        <v>21.3</v>
      </c>
      <c r="I3402" s="5">
        <v>1448.4</v>
      </c>
      <c r="J3402" s="5">
        <v>660081.48000000033</v>
      </c>
      <c r="K3402" s="3" t="str" cm="1">
        <f t="array" ref="K3402">_xlfn.LET(_xlpm.d,UPPER(TRIM(CLEAN(SUBSTITUTE(F3402,CHAR(160),"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03" spans="2:11" hidden="1" x14ac:dyDescent="0.25">
      <c r="B3403" s="20">
        <v>46108</v>
      </c>
      <c r="C3403" s="2" t="s">
        <v>1</v>
      </c>
      <c r="D3403" s="2" t="s">
        <v>2417</v>
      </c>
      <c r="E3403" s="2" t="s">
        <v>165</v>
      </c>
      <c r="F3403" s="2" t="s">
        <v>1638</v>
      </c>
      <c r="G3403" s="5">
        <v>10</v>
      </c>
      <c r="H3403" s="5">
        <v>21.3</v>
      </c>
      <c r="I3403" s="5">
        <v>213</v>
      </c>
      <c r="J3403" s="5">
        <v>660294.48000000033</v>
      </c>
      <c r="K3403" s="3" t="str" cm="1">
        <f t="array" ref="K3403">_xlfn.LET(_xlpm.d,UPPER(TRIM(CLEAN(SUBSTITUTE(F3403,CHAR(160),"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04" spans="2:11" hidden="1" x14ac:dyDescent="0.25">
      <c r="B3404" s="20">
        <v>46108</v>
      </c>
      <c r="C3404" s="2" t="s">
        <v>1</v>
      </c>
      <c r="D3404" s="2" t="s">
        <v>2418</v>
      </c>
      <c r="E3404" s="2" t="s">
        <v>234</v>
      </c>
      <c r="F3404" s="2" t="s">
        <v>1638</v>
      </c>
      <c r="G3404" s="5">
        <v>30</v>
      </c>
      <c r="H3404" s="5">
        <v>21.3</v>
      </c>
      <c r="I3404" s="5">
        <v>639</v>
      </c>
      <c r="J3404" s="5">
        <v>660933.48000000033</v>
      </c>
      <c r="K3404" s="3" t="str" cm="1">
        <f t="array" ref="K3404">_xlfn.LET(_xlpm.d,UPPER(TRIM(CLEAN(SUBSTITUTE(F3404,CHAR(160),"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05" spans="2:11" hidden="1" x14ac:dyDescent="0.25">
      <c r="B3405" s="20">
        <v>46108</v>
      </c>
      <c r="C3405" s="2" t="s">
        <v>1</v>
      </c>
      <c r="D3405" s="2" t="s">
        <v>2419</v>
      </c>
      <c r="E3405" s="2" t="s">
        <v>232</v>
      </c>
      <c r="F3405" s="2" t="s">
        <v>1638</v>
      </c>
      <c r="G3405" s="5">
        <v>20</v>
      </c>
      <c r="H3405" s="5">
        <v>21.3</v>
      </c>
      <c r="I3405" s="5">
        <v>426</v>
      </c>
      <c r="J3405" s="5">
        <v>661359.48000000033</v>
      </c>
      <c r="K3405" s="3" t="str" cm="1">
        <f t="array" ref="K3405">_xlfn.LET(_xlpm.d,UPPER(TRIM(CLEAN(SUBSTITUTE(F3405,CHAR(160),"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06" spans="2:11" hidden="1" x14ac:dyDescent="0.25">
      <c r="B3406" s="20">
        <v>46108</v>
      </c>
      <c r="C3406" s="2" t="s">
        <v>1</v>
      </c>
      <c r="D3406" s="2" t="s">
        <v>2420</v>
      </c>
      <c r="E3406" s="2" t="s">
        <v>50</v>
      </c>
      <c r="F3406" s="2" t="s">
        <v>1638</v>
      </c>
      <c r="G3406" s="5">
        <v>100</v>
      </c>
      <c r="H3406" s="5">
        <v>20.5</v>
      </c>
      <c r="I3406" s="5">
        <v>2050</v>
      </c>
      <c r="J3406" s="5">
        <v>663409.48000000033</v>
      </c>
      <c r="K3406" s="3" t="str" cm="1">
        <f t="array" ref="K3406">_xlfn.LET(_xlpm.d,UPPER(TRIM(CLEAN(SUBSTITUTE(F3406,CHAR(160),"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07" spans="2:11" hidden="1" x14ac:dyDescent="0.25">
      <c r="B3407" s="20">
        <v>46108</v>
      </c>
      <c r="C3407" s="2" t="s">
        <v>1</v>
      </c>
      <c r="D3407" s="2" t="s">
        <v>460</v>
      </c>
      <c r="E3407" s="2" t="s">
        <v>43</v>
      </c>
      <c r="F3407" s="2" t="s">
        <v>1638</v>
      </c>
      <c r="G3407" s="5">
        <v>10</v>
      </c>
      <c r="H3407" s="5">
        <v>22.9</v>
      </c>
      <c r="I3407" s="5">
        <v>229</v>
      </c>
      <c r="J3407" s="5">
        <v>663638.48000000033</v>
      </c>
      <c r="K3407" s="3" t="str" cm="1">
        <f t="array" ref="K3407">_xlfn.LET(_xlpm.d,UPPER(TRIM(CLEAN(SUBSTITUTE(F3407,CHAR(160),"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08" spans="2:11" hidden="1" x14ac:dyDescent="0.25">
      <c r="B3408" s="20">
        <v>46108</v>
      </c>
      <c r="C3408" s="2" t="s">
        <v>1</v>
      </c>
      <c r="D3408" s="2" t="s">
        <v>2421</v>
      </c>
      <c r="E3408" s="2" t="s">
        <v>224</v>
      </c>
      <c r="F3408" s="2" t="s">
        <v>1638</v>
      </c>
      <c r="G3408" s="5">
        <v>20</v>
      </c>
      <c r="H3408" s="5">
        <v>21.3</v>
      </c>
      <c r="I3408" s="5">
        <v>426</v>
      </c>
      <c r="J3408" s="5">
        <v>664064.48000000033</v>
      </c>
      <c r="K3408" s="3" t="str" cm="1">
        <f t="array" ref="K3408">_xlfn.LET(_xlpm.d,UPPER(TRIM(CLEAN(SUBSTITUTE(F3408,CHAR(160),"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09" spans="1:11" hidden="1" x14ac:dyDescent="0.25">
      <c r="B3409" s="20">
        <v>46111</v>
      </c>
      <c r="C3409" s="2" t="s">
        <v>1</v>
      </c>
      <c r="D3409" s="2" t="s">
        <v>873</v>
      </c>
      <c r="E3409" s="2" t="s">
        <v>874</v>
      </c>
      <c r="F3409" s="2" t="s">
        <v>1638</v>
      </c>
      <c r="G3409" s="5">
        <v>20</v>
      </c>
      <c r="H3409" s="5">
        <v>0</v>
      </c>
      <c r="I3409" s="5">
        <v>0</v>
      </c>
      <c r="J3409" s="5">
        <v>664064.48000000033</v>
      </c>
      <c r="K3409" s="3" t="str" cm="1">
        <f t="array" ref="K3409">_xlfn.LET(_xlpm.d,UPPER(TRIM(CLEAN(SUBSTITUTE(F3409,CHAR(160),"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10" spans="1:11" hidden="1" x14ac:dyDescent="0.25">
      <c r="B3410" s="20">
        <v>46112</v>
      </c>
      <c r="C3410" s="2" t="s">
        <v>1</v>
      </c>
      <c r="D3410" s="2" t="s">
        <v>2422</v>
      </c>
      <c r="E3410" s="2" t="s">
        <v>232</v>
      </c>
      <c r="F3410" s="2" t="s">
        <v>1638</v>
      </c>
      <c r="G3410" s="5">
        <v>30</v>
      </c>
      <c r="H3410" s="5">
        <v>21.3</v>
      </c>
      <c r="I3410" s="5">
        <v>639</v>
      </c>
      <c r="J3410" s="5">
        <v>664703.48000000033</v>
      </c>
      <c r="K3410" s="3" t="str" cm="1">
        <f t="array" ref="K3410">_xlfn.LET(_xlpm.d,UPPER(TRIM(CLEAN(SUBSTITUTE(F3410,CHAR(160),"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11" spans="1:11" hidden="1" x14ac:dyDescent="0.25">
      <c r="B3411" s="20">
        <v>46112</v>
      </c>
      <c r="C3411" s="2" t="s">
        <v>1</v>
      </c>
      <c r="D3411" s="2" t="s">
        <v>204</v>
      </c>
      <c r="E3411" s="2" t="s">
        <v>186</v>
      </c>
      <c r="F3411" s="2" t="s">
        <v>1638</v>
      </c>
      <c r="G3411" s="5">
        <v>20</v>
      </c>
      <c r="H3411" s="5">
        <v>21.3</v>
      </c>
      <c r="I3411" s="5">
        <v>426</v>
      </c>
      <c r="J3411" s="5">
        <v>665129.48000000033</v>
      </c>
      <c r="K3411" s="3" t="str" cm="1">
        <f t="array" ref="K3411">_xlfn.LET(_xlpm.d,UPPER(TRIM(CLEAN(SUBSTITUTE(F3411,CHAR(160),"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12" spans="1:11" hidden="1" x14ac:dyDescent="0.25">
      <c r="B3412" s="20">
        <v>46112</v>
      </c>
      <c r="C3412" s="2" t="s">
        <v>1</v>
      </c>
      <c r="D3412" s="2" t="s">
        <v>2423</v>
      </c>
      <c r="E3412" s="2" t="s">
        <v>78</v>
      </c>
      <c r="F3412" s="2" t="s">
        <v>1638</v>
      </c>
      <c r="G3412" s="5">
        <v>30</v>
      </c>
      <c r="H3412" s="5">
        <v>21.3</v>
      </c>
      <c r="I3412" s="5">
        <v>639</v>
      </c>
      <c r="J3412" s="5">
        <v>665768.48000000033</v>
      </c>
      <c r="K3412" s="3" t="str" cm="1">
        <f t="array" ref="K3412">_xlfn.LET(_xlpm.d,UPPER(TRIM(CLEAN(SUBSTITUTE(F3412,CHAR(160),"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13" spans="1:11" hidden="1" x14ac:dyDescent="0.25">
      <c r="A3413" s="11" t="s">
        <v>2424</v>
      </c>
      <c r="G3413" s="6">
        <v>31988</v>
      </c>
      <c r="I3413" s="7">
        <f>I2379+I2380+I2381+I2382+I2383+I2384+I2385+I2386+I2387+I2388+I2389+I2390+I2391+I2392+I2393+I2394+I2395+I2396+I2397+I2398+I2399+I2400+I2401+I2402+I2403+I2404+I2405+I2406+I2407+I2408+I2409+I2410+I2411+I2412+I2413+I2414+I2415+I2416+I2417+I2418+I2419+I2420+I2421+I2422+I2423+I2424+I2425+I2426+I2427+I2428+I2429+I2430+I2431+I2432+I2433+I2434+I2435+I2436+I2437+I2438+I2439+I2440+I2441+I2442+I2443+I2444+I2445+I2446+I2447+I2448+I2449+I2450+I2451+I2452+I2453+I2454+I2455+I2456+I2457+I2458+I2459+I2460+I2461+I2462+I2463+I2464+I2465+I2466+I2467+I2468+I2469+I2470+I2471+I2472+I2473+I2474+I2475+I2476+I2477+I2478+I2479+I2480+I2481+I2482+I2483+I2484+I2485+I2486+I2487+I2488+I2489+I2490+I2491+I2492+I2493+I2494+I2495+I2496+I2497+I2498+I2499+I2500+I2501+I2502+I2503+I2504+I2505+I2506+I2507+I2508+I2509+I2510+I2511+I2512+I2513+I2514+I2515+I2516+I2517+I2518+I2519+I2520+I2521+I2522+I2523+I2524+I2525+I2526+I2527+I2528+I2529+I2530+I2531+I2532+I2533+I2534+I2535+I2536+I2537+I2538+I2539+I2540+I2541+I2542+I2543+I2544+I2545+I2546+I2547+I2548+I2549+I2550+I2551+I2552+I2553+I2554+I2555+I2556+I2557+I2558+I2559+I2560+I2561+I2562+I2563+I2564+I2565+I2566+I2567+I2568+I2569+I2570+I2571+I2572+I2573+I2574+I2575+I2576+I2577+I2578+I2579+I2580+I2581+I2582+I2583+I2584+I2585+I2586+I2587+I2588+I2589+I2590+I2591+I2592+I2593+I2594+I2595+I2596+I2597+I2598+I2599+I2600+I2601+I2602+I2603+I2604+I2605+I2606+I2607+I2608+I2609+I2610+I2611+I2612+I2613+I2614+I2615+I2616+I2617+I2618+I2619+I2620+I2621+I2622+I2623+I2624+I2625+I2626+I2627+I2628+I2629+I2630+I2631+I2632+I2633+I2634+I2635+I2636+I2637+I2638+I2639+I2640+I2641+I2642+I2643+I2644+I2645+I2646+I2647+I2648+I2649+I2650+I2651+I2652+I2653+I2654+I2655+I2656+I2657+I2658+I2659+I2660+I2661+I2662+I2663+I2664+I2665+I2666+I2667+I2668+I2669+I2670+I2671+I2672+I2673+I2674+I2675+I2676+I2677+I2678+I2679+I2680+I2681+I2682+I2683+I2684+I2685+I2686+I2687+I2688+I2689+I2690+I2691+I2692+I2693+I2694+I2695+I2696+I2697+I2698+I2699+I2700+I2701+I2702+I2703+I2704+I2705+I2706+I2707+I2708+I2709+I2710+I2711+I2712+I2713+I2714+I2715+I2716+I2717+I2718+I2719+I2720+I2721+I2722+I2723+I2724+I2725+I2726+I2727+I2728+I2729+I2730+I2731+I2732+I2733+I2734+I2735+I2736+I2737+I2738+I2739+I2740+I2741+I2742+I2743+I2744+I2745+I2746+I2747+I2748+I2749+I2750+I2751+I2752+I2753+I2754+I2755+I2756+I2757+I2758+I2759+I2760+I2761+I2762+I2763+I2764+I2765+I2766+I2767+I2768+I2769+I2770+I2771+I2772+I2773+I2774+I2775+I2776+I2777+I2778+I2779+I2780+I2781+I2782+I2783+I2784+I2785+I2786+I2787+I2788+I2789+I2790+I2791+I2792+I2793+I2794+I2795+I2796+I2797+I2798+I2799+I2800+I2801+I2802+I2803+I2804+I2805+I2806+I2807+I2808+I2809+I2810+I2811+I2812+I2813+I2814+I2815+I2816+I2817+I2818+I2819+I2820+I2821+I2822+I2823+I2824+I2825+I2826+I2827+I2828+I2829+I2830+I2831+I2832+I2833+I2834+I2835+I2836+I2837+I2838+I2839+I2840+I2841+I2842+I2843+I2844+I2845+I2846+I2847+I2848+I2849+I2850+I2851+I2852+I2853+I2854+I2855+I2856+I2857+I2858+I2859+I2860+I2861+I2862+I2863+I2864+I2865+I2866+I2867+I2868+I2869+I2870+I2871+I2872+I2873+I2874+I2875+I2876+I2877+I2878+I2879+I2880+I2881+I2882+I2883+I2884+I2885+I2886+I2887+I2888+I2889+I2890+I2891+I2892+I2893+I2894+I2895+I2896+I2897+I2898+I2899+I2900+I2901+I2902+I2903+I2904+I2905+I2906+I2907+I2908+I2909+I2910+I2911+I2912+I2913+I2914+I2915+I2916+I2917+I2918+I2919+I2920+I2921+I2922+I2923+I2924+I2925+I2926+I2927+I2928+I2929+I2930+I2931+I2932+I2933+I2934+I2935+I2936+I2937+I2938+I2939+I2940+I2941+I2942+I2943+I2944+I2945+I2946+I2947+I2948+I2949+I2950+I2951+I2952+I2953+I2954+I2955+I2956+I2957+I2958+I2959+I2960+I2961+I2962+I2963+I2964+I2965+I2966+I2967+I2968+I2969+I2970+I2971+I2972+I2973+I2974+I2975+I2976+I2977+I2978+I2979+I2980+I2981+I2982+I2983+I2984+I2985+I2986+I2987+I2988+I2989+I2990+I2991+I2992+I2993+I2994+I2995+I2996+I2997+I2998+I2999+I3000+I3001+I3002+I3003+I3004+I3005+I3006+I3007+I3008+I3009+I3010+I3011+I3012+I3013+I3014+I3015+I3016+I3017+I3018+I3019+I3020+I3021+I3022+I3023+I3024+I3025+I3026+I3027+I3028+I3029+I3030+I3031+I3032+I3033+I3034+I3035+I3036+I3037+I3038+I3039+I3040+I3041+I3042+I3043+I3044+I3045+I3046+I3047+I3048+I3049+I3050+I3051+I3052+I3053+I3054+I3055+I3056+I3057+I3058+I3059+I3060+I3061+I3062+I3063+I3064+I3065+I3066+I3067+I3068+I3069+I3070+I3071+I3072+I3073+I3074+I3075+I3076+I3077+I3078+I3079+I3080+I3081+I3082+I3083+I3084+I3085+I3086+I3087+I3088+I3089+I3090+I3091+I3092+I3093+I3094+I3095+I3096+I3097+I3098+I3099+I3100+I3101+I3102+I3103+I3104+I3105+I3106+I3107+I3108+I3109+I3110+I3111+I3112+I3113+I3114+I3115+I3116+I3117+I3118+I3119+I3120+I3121+I3122+I3123+I3124+I3125+I3126+I3127+I3128+I3129+I3130+I3131+I3132+I3133+I3134+I3135+I3136+I3137+I3138+I3139+I3140+I3141+I3142+I3143+I3144+I3145+I3146+I3147+I3148+I3149+I3150+I3151+I3152+I3153+I3154+I3155+I3156+I3157+I3158+I3159+I3160+I3161+I3162+I3163+I3164+I3165+I3166+I3167+I3168+I3169+I3170+I3171+I3172+I3173+I3174+I3175+I3176+I3177+I3178+I3179+I3180+I3181+I3182+I3183+I3184+I3185+I3186+I3187+I3188+I3189+I3190+I3191+I3192+I3193+I3194+I3195+I3196+I3197+I3198+I3199+I3200+I3201+I3202+I3203+I3204+I3205+I3206+I3207+I3208+I3209+I3210+I3211+I3212+I3213+I3214+I3215+I3216+I3217+I3218+I3219+I3220+I3221+I3222+I3223+I3224+I3225+I3226+I3227+I3228+I3229+I3230+I3231+I3232+I3233+I3234+I3235+I3236+I3237+I3238+I3239+I3240+I3241+I3242+I3243+I3244+I3245+I3246+I3247+I3248+I3249+I3250+I3251+I3252+I3253+I3254+I3255+I3256+I3257+I3258+I3259+I3260+I3261+I3262+I3263+I3264+I3265+I3266+I3267+I3268+I3269+I3270+I3271+I3272+I3273+I3274+I3275+I3276+I3277+I3278+I3279+I3280+I3281+I3282+I3283+I3284+I3285+I3286+I3287+I3288+I3289+I3290+I3291+I3292+I3293+I3294+I3295+I3296+I3297+I3298+I3299+I3300+I3301+I3302+I3303+I3304+I3305+I3306+I3307+I3308+I3309+I3310+I3311+I3312+I3313+I3314+I3315+I3316+I3317+I3318+I3319+I3320+I3321+I3322+I3323+I3324+I3325+I3326+I3327+I3328+I3329+I3330+I3331+I3332+I3333+I3334+I3335+I3336+I3337+I3338+I3339+I3340+I3341+I3342+I3343+I3344+I3345+I3346+I3347+I3348+I3349+I3350+I3351+I3352+I3353+I3354+I3355+I3356+I3357+I3358+I3359+I3360+I3361+I3362+I3363+I3364+I3365+I3366+I3367+I3368+I3369+I3370+I3371+I3372+I3373+I3374+I3375+I3376+I3377+I3378+I3379+I3380+I3381+I3382+I3383+I3384+I3385+I3386+I3387+I3388+I3389+I3390+I3391+I3392+I3393+I3394+I3395+I3396+I3397+I3398+I3399+I3400+I3401+I3402+I3403+I3404+I3405+I3406+I3407+I3408+I3409+I3410+I3411+I3412</f>
        <v>665768.48000000033</v>
      </c>
      <c r="K3413" s="3" t="str" cm="1">
        <f t="array" ref="K3413">_xlfn.LET(_xlpm.d,UPPER(TRIM(CLEAN(SUBSTITUTE(F3413,CHAR(160),"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14" spans="1:11" hidden="1" x14ac:dyDescent="0.25">
      <c r="A3414" s="10" t="s">
        <v>2425</v>
      </c>
      <c r="K3414" s="3" t="str" cm="1">
        <f t="array" ref="K3414">_xlfn.LET(_xlpm.d,UPPER(TRIM(CLEAN(SUBSTITUTE(F3414,CHAR(160),"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15" spans="1:11" hidden="1" x14ac:dyDescent="0.25">
      <c r="B3415" s="20">
        <v>45660</v>
      </c>
      <c r="C3415" s="2" t="s">
        <v>1</v>
      </c>
      <c r="D3415" s="2" t="s">
        <v>880</v>
      </c>
      <c r="E3415" s="2" t="s">
        <v>243</v>
      </c>
      <c r="F3415" s="2" t="s">
        <v>2425</v>
      </c>
      <c r="G3415" s="5">
        <v>30</v>
      </c>
      <c r="H3415" s="5">
        <v>23.99</v>
      </c>
      <c r="I3415" s="5">
        <v>719.7</v>
      </c>
      <c r="J3415" s="5">
        <v>719.7</v>
      </c>
      <c r="K3415" s="3" t="str" cm="1">
        <f t="array" ref="K3415">_xlfn.LET(_xlpm.d,UPPER(TRIM(CLEAN(SUBSTITUTE(F3415,CHAR(160),"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16" spans="1:11" hidden="1" x14ac:dyDescent="0.25">
      <c r="B3416" s="20">
        <v>45665</v>
      </c>
      <c r="C3416" s="2" t="s">
        <v>1</v>
      </c>
      <c r="D3416" s="2" t="s">
        <v>1366</v>
      </c>
      <c r="E3416" s="2" t="s">
        <v>276</v>
      </c>
      <c r="F3416" s="2" t="s">
        <v>2425</v>
      </c>
      <c r="G3416" s="5">
        <v>20</v>
      </c>
      <c r="H3416" s="5">
        <v>23.99</v>
      </c>
      <c r="I3416" s="5">
        <v>479.8</v>
      </c>
      <c r="J3416" s="5">
        <v>1199.5</v>
      </c>
      <c r="K3416" s="3" t="str" cm="1">
        <f t="array" ref="K3416">_xlfn.LET(_xlpm.d,UPPER(TRIM(CLEAN(SUBSTITUTE(F3416,CHAR(160),"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17" spans="1:11" hidden="1" x14ac:dyDescent="0.25">
      <c r="B3417" s="20">
        <v>45667</v>
      </c>
      <c r="C3417" s="2" t="s">
        <v>1</v>
      </c>
      <c r="D3417" s="2" t="s">
        <v>1499</v>
      </c>
      <c r="E3417" s="2" t="s">
        <v>154</v>
      </c>
      <c r="F3417" s="2" t="s">
        <v>2425</v>
      </c>
      <c r="G3417" s="5">
        <v>60</v>
      </c>
      <c r="H3417" s="5">
        <v>23.99</v>
      </c>
      <c r="I3417" s="5">
        <v>1439.4</v>
      </c>
      <c r="J3417" s="5">
        <v>2638.9</v>
      </c>
      <c r="K3417" s="3" t="str" cm="1">
        <f t="array" ref="K3417">_xlfn.LET(_xlpm.d,UPPER(TRIM(CLEAN(SUBSTITUTE(F3417,CHAR(160),"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18" spans="1:11" hidden="1" x14ac:dyDescent="0.25">
      <c r="B3418" s="20">
        <v>45667</v>
      </c>
      <c r="C3418" s="2" t="s">
        <v>1</v>
      </c>
      <c r="D3418" s="2" t="s">
        <v>1657</v>
      </c>
      <c r="E3418" s="2" t="s">
        <v>241</v>
      </c>
      <c r="F3418" s="2" t="s">
        <v>2425</v>
      </c>
      <c r="G3418" s="5">
        <v>20</v>
      </c>
      <c r="H3418" s="5">
        <v>23.99</v>
      </c>
      <c r="I3418" s="5">
        <v>479.8</v>
      </c>
      <c r="J3418" s="5">
        <v>3118.7000000000003</v>
      </c>
      <c r="K3418" s="3" t="str" cm="1">
        <f t="array" ref="K3418">_xlfn.LET(_xlpm.d,UPPER(TRIM(CLEAN(SUBSTITUTE(F3418,CHAR(160),"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19" spans="1:11" hidden="1" x14ac:dyDescent="0.25">
      <c r="B3419" s="20">
        <v>45671</v>
      </c>
      <c r="C3419" s="2" t="s">
        <v>1</v>
      </c>
      <c r="D3419" s="2" t="s">
        <v>1665</v>
      </c>
      <c r="E3419" s="2" t="s">
        <v>214</v>
      </c>
      <c r="F3419" s="2" t="s">
        <v>2425</v>
      </c>
      <c r="G3419" s="5">
        <v>10</v>
      </c>
      <c r="H3419" s="5">
        <v>23.99</v>
      </c>
      <c r="I3419" s="5">
        <v>239.9</v>
      </c>
      <c r="J3419" s="5">
        <v>3358.6000000000004</v>
      </c>
      <c r="K3419" s="3" t="str" cm="1">
        <f t="array" ref="K3419">_xlfn.LET(_xlpm.d,UPPER(TRIM(CLEAN(SUBSTITUTE(F3419,CHAR(160),"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20" spans="1:11" hidden="1" x14ac:dyDescent="0.25">
      <c r="B3420" s="20">
        <v>45679</v>
      </c>
      <c r="C3420" s="2" t="s">
        <v>1</v>
      </c>
      <c r="D3420" s="2" t="s">
        <v>894</v>
      </c>
      <c r="E3420" s="2" t="s">
        <v>149</v>
      </c>
      <c r="F3420" s="2" t="s">
        <v>2425</v>
      </c>
      <c r="G3420" s="5">
        <v>40</v>
      </c>
      <c r="H3420" s="5">
        <v>23.99</v>
      </c>
      <c r="I3420" s="5">
        <v>959.6</v>
      </c>
      <c r="J3420" s="5">
        <v>4318.2000000000007</v>
      </c>
      <c r="K3420" s="3" t="str" cm="1">
        <f t="array" ref="K3420">_xlfn.LET(_xlpm.d,UPPER(TRIM(CLEAN(SUBSTITUTE(F3420,CHAR(160),"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21" spans="1:11" hidden="1" x14ac:dyDescent="0.25">
      <c r="B3421" s="20">
        <v>45679</v>
      </c>
      <c r="C3421" s="2" t="s">
        <v>1</v>
      </c>
      <c r="D3421" s="2" t="s">
        <v>4</v>
      </c>
      <c r="E3421" s="2" t="s">
        <v>3</v>
      </c>
      <c r="F3421" s="2" t="s">
        <v>2425</v>
      </c>
      <c r="G3421" s="5">
        <v>200</v>
      </c>
      <c r="H3421" s="5">
        <v>12.99</v>
      </c>
      <c r="I3421" s="5">
        <v>2598</v>
      </c>
      <c r="J3421" s="5">
        <v>6916.2000000000007</v>
      </c>
      <c r="K3421" s="3" t="str" cm="1">
        <f t="array" ref="K3421">_xlfn.LET(_xlpm.d,UPPER(TRIM(CLEAN(SUBSTITUTE(F3421,CHAR(160),"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22" spans="1:11" hidden="1" x14ac:dyDescent="0.25">
      <c r="B3422" s="20">
        <v>45681</v>
      </c>
      <c r="C3422" s="2" t="s">
        <v>1</v>
      </c>
      <c r="D3422" s="2" t="s">
        <v>900</v>
      </c>
      <c r="E3422" s="2" t="s">
        <v>243</v>
      </c>
      <c r="F3422" s="2" t="s">
        <v>2425</v>
      </c>
      <c r="G3422" s="5">
        <v>20</v>
      </c>
      <c r="H3422" s="5">
        <v>23.99</v>
      </c>
      <c r="I3422" s="5">
        <v>479.8</v>
      </c>
      <c r="J3422" s="5">
        <v>7396.0000000000009</v>
      </c>
      <c r="K3422" s="3" t="str" cm="1">
        <f t="array" ref="K3422">_xlfn.LET(_xlpm.d,UPPER(TRIM(CLEAN(SUBSTITUTE(F3422,CHAR(160),"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23" spans="1:11" hidden="1" x14ac:dyDescent="0.25">
      <c r="B3423" s="20">
        <v>45700</v>
      </c>
      <c r="C3423" s="2" t="s">
        <v>1</v>
      </c>
      <c r="D3423" s="2" t="s">
        <v>1380</v>
      </c>
      <c r="E3423" s="2" t="s">
        <v>149</v>
      </c>
      <c r="F3423" s="2" t="s">
        <v>2426</v>
      </c>
      <c r="G3423" s="5">
        <v>40</v>
      </c>
      <c r="H3423" s="5">
        <v>23.99</v>
      </c>
      <c r="I3423" s="5">
        <v>959.6</v>
      </c>
      <c r="J3423" s="5">
        <v>8355.6</v>
      </c>
      <c r="K3423" s="3" t="str" cm="1">
        <f t="array" ref="K3423">_xlfn.LET(_xlpm.d,UPPER(TRIM(CLEAN(SUBSTITUTE(F3423,CHAR(160),"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24" spans="1:11" hidden="1" x14ac:dyDescent="0.25">
      <c r="B3424" s="20">
        <v>45701</v>
      </c>
      <c r="C3424" s="2" t="s">
        <v>1</v>
      </c>
      <c r="D3424" s="2" t="s">
        <v>2427</v>
      </c>
      <c r="E3424" s="2" t="s">
        <v>268</v>
      </c>
      <c r="F3424" s="2" t="s">
        <v>2425</v>
      </c>
      <c r="G3424" s="5">
        <v>30</v>
      </c>
      <c r="H3424" s="5">
        <v>0</v>
      </c>
      <c r="I3424" s="5">
        <v>0</v>
      </c>
      <c r="J3424" s="5">
        <v>8355.6</v>
      </c>
      <c r="K3424" s="3" t="str" cm="1">
        <f t="array" ref="K3424">_xlfn.LET(_xlpm.d,UPPER(TRIM(CLEAN(SUBSTITUTE(F3424,CHAR(160),"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25" spans="2:11" hidden="1" x14ac:dyDescent="0.25">
      <c r="B3425" s="20">
        <v>45702</v>
      </c>
      <c r="C3425" s="2" t="s">
        <v>1</v>
      </c>
      <c r="D3425" s="2" t="s">
        <v>929</v>
      </c>
      <c r="E3425" s="2" t="s">
        <v>154</v>
      </c>
      <c r="F3425" s="2" t="s">
        <v>2425</v>
      </c>
      <c r="G3425" s="5">
        <v>30</v>
      </c>
      <c r="H3425" s="5">
        <v>23.99</v>
      </c>
      <c r="I3425" s="5">
        <v>719.7</v>
      </c>
      <c r="J3425" s="5">
        <v>9075.3000000000011</v>
      </c>
      <c r="K3425" s="3" t="str" cm="1">
        <f t="array" ref="K3425">_xlfn.LET(_xlpm.d,UPPER(TRIM(CLEAN(SUBSTITUTE(F3425,CHAR(160),"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26" spans="2:11" hidden="1" x14ac:dyDescent="0.25">
      <c r="B3426" s="20">
        <v>45933</v>
      </c>
      <c r="C3426" s="2" t="s">
        <v>1</v>
      </c>
      <c r="D3426" s="2" t="s">
        <v>2109</v>
      </c>
      <c r="E3426" s="2" t="s">
        <v>43</v>
      </c>
      <c r="F3426" s="2" t="s">
        <v>2425</v>
      </c>
      <c r="G3426" s="5">
        <v>10</v>
      </c>
      <c r="H3426" s="5">
        <v>22.9</v>
      </c>
      <c r="I3426" s="5">
        <v>229</v>
      </c>
      <c r="J3426" s="5">
        <v>9304.3000000000011</v>
      </c>
      <c r="K3426" s="3" t="str" cm="1">
        <f t="array" ref="K3426">_xlfn.LET(_xlpm.d,UPPER(TRIM(CLEAN(SUBSTITUTE(F3426,CHAR(160),"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27" spans="2:11" hidden="1" x14ac:dyDescent="0.25">
      <c r="B3427" s="20">
        <v>45946</v>
      </c>
      <c r="C3427" s="2" t="s">
        <v>1</v>
      </c>
      <c r="D3427" s="2" t="s">
        <v>2428</v>
      </c>
      <c r="E3427" s="2" t="s">
        <v>3</v>
      </c>
      <c r="F3427" s="2" t="s">
        <v>2425</v>
      </c>
      <c r="G3427" s="5">
        <v>10</v>
      </c>
      <c r="H3427" s="5">
        <v>25.5</v>
      </c>
      <c r="I3427" s="5">
        <v>255</v>
      </c>
      <c r="J3427" s="5">
        <v>9559.3000000000011</v>
      </c>
      <c r="K3427" s="3" t="str" cm="1">
        <f t="array" ref="K3427">_xlfn.LET(_xlpm.d,UPPER(TRIM(CLEAN(SUBSTITUTE(F3427,CHAR(160),"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28" spans="2:11" hidden="1" x14ac:dyDescent="0.25">
      <c r="B3428" s="20">
        <v>45947</v>
      </c>
      <c r="C3428" s="2" t="s">
        <v>1</v>
      </c>
      <c r="D3428" s="2" t="s">
        <v>2146</v>
      </c>
      <c r="E3428" s="2" t="s">
        <v>232</v>
      </c>
      <c r="F3428" s="2" t="s">
        <v>2425</v>
      </c>
      <c r="G3428" s="5">
        <v>25</v>
      </c>
      <c r="H3428" s="5">
        <v>25.2</v>
      </c>
      <c r="I3428" s="5">
        <v>630</v>
      </c>
      <c r="J3428" s="5">
        <v>10189.300000000001</v>
      </c>
      <c r="K3428" s="3" t="str" cm="1">
        <f t="array" ref="K3428">_xlfn.LET(_xlpm.d,UPPER(TRIM(CLEAN(SUBSTITUTE(F3428,CHAR(160),"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29" spans="2:11" hidden="1" x14ac:dyDescent="0.25">
      <c r="B3429" s="20">
        <v>45947</v>
      </c>
      <c r="C3429" s="2" t="s">
        <v>1</v>
      </c>
      <c r="D3429" s="2" t="s">
        <v>2429</v>
      </c>
      <c r="E3429" s="2" t="s">
        <v>234</v>
      </c>
      <c r="F3429" s="2" t="s">
        <v>2425</v>
      </c>
      <c r="G3429" s="5">
        <v>50</v>
      </c>
      <c r="H3429" s="5">
        <v>25.2</v>
      </c>
      <c r="I3429" s="5">
        <v>1260</v>
      </c>
      <c r="J3429" s="5">
        <v>11449.300000000001</v>
      </c>
      <c r="K3429" s="3" t="str" cm="1">
        <f t="array" ref="K3429">_xlfn.LET(_xlpm.d,UPPER(TRIM(CLEAN(SUBSTITUTE(F3429,CHAR(160),"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30" spans="2:11" hidden="1" x14ac:dyDescent="0.25">
      <c r="B3430" s="20">
        <v>45954</v>
      </c>
      <c r="C3430" s="2" t="s">
        <v>1</v>
      </c>
      <c r="D3430" s="2" t="s">
        <v>708</v>
      </c>
      <c r="E3430" s="2" t="s">
        <v>43</v>
      </c>
      <c r="F3430" s="2" t="s">
        <v>2425</v>
      </c>
      <c r="G3430" s="5">
        <v>5</v>
      </c>
      <c r="H3430" s="5">
        <v>25.5</v>
      </c>
      <c r="I3430" s="5">
        <v>127.5</v>
      </c>
      <c r="J3430" s="5">
        <v>11576.800000000001</v>
      </c>
      <c r="K3430" s="3" t="str" cm="1">
        <f t="array" ref="K3430">_xlfn.LET(_xlpm.d,UPPER(TRIM(CLEAN(SUBSTITUTE(F3430,CHAR(160),"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31" spans="2:11" hidden="1" x14ac:dyDescent="0.25">
      <c r="B3431" s="20">
        <v>45958</v>
      </c>
      <c r="C3431" s="2" t="s">
        <v>1</v>
      </c>
      <c r="D3431" s="2" t="s">
        <v>710</v>
      </c>
      <c r="E3431" s="2" t="s">
        <v>261</v>
      </c>
      <c r="F3431" s="2" t="s">
        <v>2425</v>
      </c>
      <c r="G3431" s="5">
        <v>30</v>
      </c>
      <c r="H3431" s="5">
        <v>25.2</v>
      </c>
      <c r="I3431" s="5">
        <v>756</v>
      </c>
      <c r="J3431" s="5">
        <v>12332.800000000001</v>
      </c>
      <c r="K3431" s="3" t="str" cm="1">
        <f t="array" ref="K3431">_xlfn.LET(_xlpm.d,UPPER(TRIM(CLEAN(SUBSTITUTE(F3431,CHAR(160),"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32" spans="2:11" hidden="1" x14ac:dyDescent="0.25">
      <c r="B3432" s="20">
        <v>45965</v>
      </c>
      <c r="C3432" s="2" t="s">
        <v>1</v>
      </c>
      <c r="D3432" s="2" t="s">
        <v>2183</v>
      </c>
      <c r="E3432" s="2" t="s">
        <v>78</v>
      </c>
      <c r="F3432" s="2" t="s">
        <v>2425</v>
      </c>
      <c r="G3432" s="5">
        <v>25</v>
      </c>
      <c r="H3432" s="5">
        <v>25.2</v>
      </c>
      <c r="I3432" s="5">
        <v>630</v>
      </c>
      <c r="J3432" s="5">
        <v>12962.800000000001</v>
      </c>
      <c r="K3432" s="3" t="str" cm="1">
        <f t="array" ref="K3432">_xlfn.LET(_xlpm.d,UPPER(TRIM(CLEAN(SUBSTITUTE(F3432,CHAR(160),"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33" spans="2:11" hidden="1" x14ac:dyDescent="0.25">
      <c r="B3433" s="20">
        <v>45965</v>
      </c>
      <c r="C3433" s="2" t="s">
        <v>1</v>
      </c>
      <c r="D3433" s="2" t="s">
        <v>714</v>
      </c>
      <c r="E3433" s="2" t="s">
        <v>214</v>
      </c>
      <c r="F3433" s="2" t="s">
        <v>2425</v>
      </c>
      <c r="G3433" s="5">
        <v>20</v>
      </c>
      <c r="H3433" s="5">
        <v>25.2</v>
      </c>
      <c r="I3433" s="5">
        <v>504</v>
      </c>
      <c r="J3433" s="5">
        <v>13466.800000000001</v>
      </c>
      <c r="K3433" s="3" t="str" cm="1">
        <f t="array" ref="K3433">_xlfn.LET(_xlpm.d,UPPER(TRIM(CLEAN(SUBSTITUTE(F3433,CHAR(160),"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34" spans="2:11" hidden="1" x14ac:dyDescent="0.25">
      <c r="B3434" s="20">
        <v>45965</v>
      </c>
      <c r="C3434" s="2" t="s">
        <v>1</v>
      </c>
      <c r="D3434" s="2" t="s">
        <v>2184</v>
      </c>
      <c r="E3434" s="2" t="s">
        <v>232</v>
      </c>
      <c r="F3434" s="2" t="s">
        <v>2425</v>
      </c>
      <c r="G3434" s="5">
        <v>15</v>
      </c>
      <c r="H3434" s="5">
        <v>25.2</v>
      </c>
      <c r="I3434" s="5">
        <v>378</v>
      </c>
      <c r="J3434" s="5">
        <v>13844.800000000001</v>
      </c>
      <c r="K3434" s="3" t="str" cm="1">
        <f t="array" ref="K3434">_xlfn.LET(_xlpm.d,UPPER(TRIM(CLEAN(SUBSTITUTE(F3434,CHAR(160),"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35" spans="2:11" hidden="1" x14ac:dyDescent="0.25">
      <c r="B3435" s="20">
        <v>45965</v>
      </c>
      <c r="C3435" s="2" t="s">
        <v>1</v>
      </c>
      <c r="D3435" s="2" t="s">
        <v>2430</v>
      </c>
      <c r="E3435" s="2" t="s">
        <v>143</v>
      </c>
      <c r="F3435" s="2" t="s">
        <v>2425</v>
      </c>
      <c r="G3435" s="5">
        <v>60</v>
      </c>
      <c r="H3435" s="5">
        <v>25.2</v>
      </c>
      <c r="I3435" s="5">
        <v>1512</v>
      </c>
      <c r="J3435" s="5">
        <v>15356.800000000001</v>
      </c>
      <c r="K3435" s="3" t="str" cm="1">
        <f t="array" ref="K3435">_xlfn.LET(_xlpm.d,UPPER(TRIM(CLEAN(SUBSTITUTE(F3435,CHAR(160),"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36" spans="2:11" hidden="1" x14ac:dyDescent="0.25">
      <c r="B3436" s="20">
        <v>45968</v>
      </c>
      <c r="C3436" s="2" t="s">
        <v>1</v>
      </c>
      <c r="D3436" s="2" t="s">
        <v>1166</v>
      </c>
      <c r="E3436" s="2" t="s">
        <v>234</v>
      </c>
      <c r="F3436" s="2" t="s">
        <v>2425</v>
      </c>
      <c r="G3436" s="5">
        <v>25</v>
      </c>
      <c r="H3436" s="5">
        <v>25.2</v>
      </c>
      <c r="I3436" s="5">
        <v>630</v>
      </c>
      <c r="J3436" s="5">
        <v>15986.800000000001</v>
      </c>
      <c r="K3436" s="3" t="str" cm="1">
        <f t="array" ref="K3436">_xlfn.LET(_xlpm.d,UPPER(TRIM(CLEAN(SUBSTITUTE(F3436,CHAR(160),"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37" spans="2:11" hidden="1" x14ac:dyDescent="0.25">
      <c r="B3437" s="20">
        <v>45972</v>
      </c>
      <c r="C3437" s="2" t="s">
        <v>1</v>
      </c>
      <c r="D3437" s="2" t="s">
        <v>1619</v>
      </c>
      <c r="E3437" s="2" t="s">
        <v>78</v>
      </c>
      <c r="F3437" s="2" t="s">
        <v>2425</v>
      </c>
      <c r="G3437" s="5">
        <v>20</v>
      </c>
      <c r="H3437" s="5">
        <v>25.2</v>
      </c>
      <c r="I3437" s="5">
        <v>504</v>
      </c>
      <c r="J3437" s="5">
        <v>16490.800000000003</v>
      </c>
      <c r="K3437" s="3" t="str" cm="1">
        <f t="array" ref="K3437">_xlfn.LET(_xlpm.d,UPPER(TRIM(CLEAN(SUBSTITUTE(F3437,CHAR(160),"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38" spans="2:11" hidden="1" x14ac:dyDescent="0.25">
      <c r="B3438" s="20">
        <v>45972</v>
      </c>
      <c r="C3438" s="2" t="s">
        <v>1</v>
      </c>
      <c r="D3438" s="2" t="s">
        <v>2194</v>
      </c>
      <c r="E3438" s="2" t="s">
        <v>276</v>
      </c>
      <c r="F3438" s="2" t="s">
        <v>2425</v>
      </c>
      <c r="G3438" s="5">
        <v>20</v>
      </c>
      <c r="H3438" s="5">
        <v>25.2</v>
      </c>
      <c r="I3438" s="5">
        <v>504</v>
      </c>
      <c r="J3438" s="5">
        <v>16994.800000000003</v>
      </c>
      <c r="K3438" s="3" t="str" cm="1">
        <f t="array" ref="K3438">_xlfn.LET(_xlpm.d,UPPER(TRIM(CLEAN(SUBSTITUTE(F3438,CHAR(160),"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39" spans="2:11" hidden="1" x14ac:dyDescent="0.25">
      <c r="B3439" s="20">
        <v>45975</v>
      </c>
      <c r="C3439" s="2" t="s">
        <v>1</v>
      </c>
      <c r="D3439" s="2" t="s">
        <v>2198</v>
      </c>
      <c r="E3439" s="2" t="s">
        <v>232</v>
      </c>
      <c r="F3439" s="2" t="s">
        <v>2425</v>
      </c>
      <c r="G3439" s="5">
        <v>25</v>
      </c>
      <c r="H3439" s="5">
        <v>25.2</v>
      </c>
      <c r="I3439" s="5">
        <v>630</v>
      </c>
      <c r="J3439" s="5">
        <v>17624.800000000003</v>
      </c>
      <c r="K3439" s="3" t="str" cm="1">
        <f t="array" ref="K3439">_xlfn.LET(_xlpm.d,UPPER(TRIM(CLEAN(SUBSTITUTE(F3439,CHAR(160),"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40" spans="2:11" hidden="1" x14ac:dyDescent="0.25">
      <c r="B3440" s="20">
        <v>45982</v>
      </c>
      <c r="C3440" s="2" t="s">
        <v>1</v>
      </c>
      <c r="D3440" s="2" t="s">
        <v>2431</v>
      </c>
      <c r="E3440" s="2" t="s">
        <v>195</v>
      </c>
      <c r="F3440" s="2" t="s">
        <v>2425</v>
      </c>
      <c r="G3440" s="5">
        <v>60</v>
      </c>
      <c r="H3440" s="5">
        <v>25.2</v>
      </c>
      <c r="I3440" s="5">
        <v>1512</v>
      </c>
      <c r="J3440" s="5">
        <v>19136.800000000003</v>
      </c>
      <c r="K3440" s="3" t="str" cm="1">
        <f t="array" ref="K3440">_xlfn.LET(_xlpm.d,UPPER(TRIM(CLEAN(SUBSTITUTE(F3440,CHAR(160),"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41" spans="1:11" hidden="1" x14ac:dyDescent="0.25">
      <c r="B3441" s="20">
        <v>45986</v>
      </c>
      <c r="C3441" s="2" t="s">
        <v>1</v>
      </c>
      <c r="D3441" s="2" t="s">
        <v>2214</v>
      </c>
      <c r="E3441" s="2" t="s">
        <v>78</v>
      </c>
      <c r="F3441" s="2" t="s">
        <v>2425</v>
      </c>
      <c r="G3441" s="5">
        <v>25</v>
      </c>
      <c r="H3441" s="5">
        <v>25.2</v>
      </c>
      <c r="I3441" s="5">
        <v>630</v>
      </c>
      <c r="J3441" s="5">
        <v>19766.800000000003</v>
      </c>
      <c r="K3441" s="3" t="str" cm="1">
        <f t="array" ref="K3441">_xlfn.LET(_xlpm.d,UPPER(TRIM(CLEAN(SUBSTITUTE(F3441,CHAR(160),"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42" spans="1:11" hidden="1" x14ac:dyDescent="0.25">
      <c r="B3442" s="20">
        <v>45995</v>
      </c>
      <c r="C3442" s="2" t="s">
        <v>1</v>
      </c>
      <c r="D3442" s="2" t="s">
        <v>2234</v>
      </c>
      <c r="E3442" s="2" t="s">
        <v>16</v>
      </c>
      <c r="F3442" s="2" t="s">
        <v>2425</v>
      </c>
      <c r="G3442" s="5">
        <v>20</v>
      </c>
      <c r="H3442" s="5">
        <v>25.5</v>
      </c>
      <c r="I3442" s="5">
        <v>510</v>
      </c>
      <c r="J3442" s="5">
        <v>20276.800000000003</v>
      </c>
      <c r="K3442" s="3" t="str" cm="1">
        <f t="array" ref="K3442">_xlfn.LET(_xlpm.d,UPPER(TRIM(CLEAN(SUBSTITUTE(F3442,CHAR(160),"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43" spans="1:11" hidden="1" x14ac:dyDescent="0.25">
      <c r="A3443" s="11" t="s">
        <v>2432</v>
      </c>
      <c r="G3443" s="6">
        <v>945</v>
      </c>
      <c r="I3443" s="7">
        <f>I3415+I3416+I3417+I3418+I3419+I3420+I3421+I3422+I3423+I3424+I3425+I3426+I3427+I3428+I3429+I3430+I3431+I3432+I3433+I3434+I3435+I3436+I3437+I3438+I3439+I3440+I3441+I3442</f>
        <v>20276.800000000003</v>
      </c>
      <c r="K3443" s="3" t="str" cm="1">
        <f t="array" ref="K3443">_xlfn.LET(_xlpm.d,UPPER(TRIM(CLEAN(SUBSTITUTE(F3443,CHAR(160),"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44" spans="1:11" hidden="1" x14ac:dyDescent="0.25">
      <c r="A3444" s="10" t="s">
        <v>2433</v>
      </c>
      <c r="K3444" s="3" t="str" cm="1">
        <f t="array" ref="K3444">_xlfn.LET(_xlpm.d,UPPER(TRIM(CLEAN(SUBSTITUTE(F3444,CHAR(160),"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45" spans="1:11" hidden="1" x14ac:dyDescent="0.25">
      <c r="B3445" s="20">
        <v>45673</v>
      </c>
      <c r="C3445" s="2" t="s">
        <v>1</v>
      </c>
      <c r="D3445" s="2" t="s">
        <v>1624</v>
      </c>
      <c r="E3445" s="2" t="s">
        <v>746</v>
      </c>
      <c r="F3445" s="2" t="s">
        <v>2434</v>
      </c>
      <c r="G3445" s="5">
        <v>2</v>
      </c>
      <c r="H3445" s="5">
        <v>12.99</v>
      </c>
      <c r="I3445" s="5">
        <v>25.98</v>
      </c>
      <c r="J3445" s="5">
        <v>25.98</v>
      </c>
      <c r="K3445" s="3" t="str" cm="1">
        <f t="array" ref="K3445">_xlfn.LET(_xlpm.d,UPPER(TRIM(CLEAN(SUBSTITUTE(F3445,CHAR(160),"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46" spans="1:11" hidden="1" x14ac:dyDescent="0.25">
      <c r="A3446" s="11" t="s">
        <v>2435</v>
      </c>
      <c r="G3446" s="6">
        <v>2</v>
      </c>
      <c r="I3446" s="8">
        <f>I3445</f>
        <v>25.98</v>
      </c>
      <c r="K3446" s="3" t="str" cm="1">
        <f t="array" ref="K3446">_xlfn.LET(_xlpm.d,UPPER(TRIM(CLEAN(SUBSTITUTE(F3446,CHAR(160),"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47" spans="1:11" hidden="1" x14ac:dyDescent="0.25">
      <c r="A3447" s="10" t="s">
        <v>2436</v>
      </c>
      <c r="K3447" s="3" t="str" cm="1">
        <f t="array" ref="K3447">_xlfn.LET(_xlpm.d,UPPER(TRIM(CLEAN(SUBSTITUTE(F3447,CHAR(160),"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48" spans="1:11" hidden="1" x14ac:dyDescent="0.25">
      <c r="B3448" s="20">
        <v>45673</v>
      </c>
      <c r="C3448" s="2" t="s">
        <v>1</v>
      </c>
      <c r="D3448" s="2" t="s">
        <v>1624</v>
      </c>
      <c r="E3448" s="2" t="s">
        <v>746</v>
      </c>
      <c r="F3448" s="2" t="s">
        <v>2437</v>
      </c>
      <c r="G3448" s="5">
        <v>2</v>
      </c>
      <c r="H3448" s="5">
        <v>12.99</v>
      </c>
      <c r="I3448" s="5">
        <v>25.98</v>
      </c>
      <c r="J3448" s="5">
        <v>25.98</v>
      </c>
      <c r="K3448" s="3" t="str" cm="1">
        <f t="array" ref="K3448">_xlfn.LET(_xlpm.d,UPPER(TRIM(CLEAN(SUBSTITUTE(F3448,CHAR(160),"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49" spans="1:11" hidden="1" x14ac:dyDescent="0.25">
      <c r="A3449" s="11" t="s">
        <v>2438</v>
      </c>
      <c r="G3449" s="6">
        <v>2</v>
      </c>
      <c r="I3449" s="8">
        <f>I3448</f>
        <v>25.98</v>
      </c>
      <c r="K3449" s="3" t="str" cm="1">
        <f t="array" ref="K3449">_xlfn.LET(_xlpm.d,UPPER(TRIM(CLEAN(SUBSTITUTE(F3449,CHAR(160),"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50" spans="1:11" hidden="1" x14ac:dyDescent="0.25">
      <c r="A3450" s="10" t="s">
        <v>2439</v>
      </c>
      <c r="K3450" s="3" t="str" cm="1">
        <f t="array" ref="K3450">_xlfn.LET(_xlpm.d,UPPER(TRIM(CLEAN(SUBSTITUTE(F3450,CHAR(160),"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51" spans="1:11" hidden="1" x14ac:dyDescent="0.25">
      <c r="B3451" s="20">
        <v>45673</v>
      </c>
      <c r="C3451" s="2" t="s">
        <v>1</v>
      </c>
      <c r="D3451" s="2" t="s">
        <v>1624</v>
      </c>
      <c r="E3451" s="2" t="s">
        <v>746</v>
      </c>
      <c r="F3451" s="2" t="s">
        <v>2440</v>
      </c>
      <c r="G3451" s="5">
        <v>1</v>
      </c>
      <c r="H3451" s="5">
        <v>12.99</v>
      </c>
      <c r="I3451" s="5">
        <v>12.99</v>
      </c>
      <c r="J3451" s="5">
        <v>12.99</v>
      </c>
      <c r="K3451" s="3" t="str" cm="1">
        <f t="array" ref="K3451">_xlfn.LET(_xlpm.d,UPPER(TRIM(CLEAN(SUBSTITUTE(F3451,CHAR(160),"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52" spans="1:11" hidden="1" x14ac:dyDescent="0.25">
      <c r="A3452" s="11" t="s">
        <v>2441</v>
      </c>
      <c r="G3452" s="6">
        <v>1</v>
      </c>
      <c r="I3452" s="8">
        <f>I3451</f>
        <v>12.99</v>
      </c>
      <c r="K3452" s="3" t="str" cm="1">
        <f t="array" ref="K3452">_xlfn.LET(_xlpm.d,UPPER(TRIM(CLEAN(SUBSTITUTE(F3452,CHAR(160),"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53" spans="1:11" hidden="1" x14ac:dyDescent="0.25">
      <c r="A3453" s="10" t="s">
        <v>2442</v>
      </c>
      <c r="K3453" s="3" t="str" cm="1">
        <f t="array" ref="K3453">_xlfn.LET(_xlpm.d,UPPER(TRIM(CLEAN(SUBSTITUTE(F3453,CHAR(160),"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54" spans="1:11" hidden="1" x14ac:dyDescent="0.25">
      <c r="B3454" s="20">
        <v>45673</v>
      </c>
      <c r="C3454" s="2" t="s">
        <v>1</v>
      </c>
      <c r="D3454" s="2" t="s">
        <v>1624</v>
      </c>
      <c r="E3454" s="2" t="s">
        <v>746</v>
      </c>
      <c r="F3454" s="2" t="s">
        <v>2443</v>
      </c>
      <c r="G3454" s="5">
        <v>1</v>
      </c>
      <c r="H3454" s="5">
        <v>12.99</v>
      </c>
      <c r="I3454" s="5">
        <v>12.99</v>
      </c>
      <c r="J3454" s="5">
        <v>12.99</v>
      </c>
      <c r="K3454" s="3" t="str" cm="1">
        <f t="array" ref="K3454">_xlfn.LET(_xlpm.d,UPPER(TRIM(CLEAN(SUBSTITUTE(F3454,CHAR(160),"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55" spans="1:11" hidden="1" x14ac:dyDescent="0.25">
      <c r="A3455" s="11" t="s">
        <v>2444</v>
      </c>
      <c r="G3455" s="6">
        <v>1</v>
      </c>
      <c r="I3455" s="8">
        <f>I3454</f>
        <v>12.99</v>
      </c>
      <c r="K3455" s="3" t="str" cm="1">
        <f t="array" ref="K3455">_xlfn.LET(_xlpm.d,UPPER(TRIM(CLEAN(SUBSTITUTE(F3455,CHAR(160),"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56" spans="1:11" hidden="1" x14ac:dyDescent="0.25">
      <c r="A3456" s="10" t="s">
        <v>2445</v>
      </c>
      <c r="K3456" s="3" t="str" cm="1">
        <f t="array" ref="K3456">_xlfn.LET(_xlpm.d,UPPER(TRIM(CLEAN(SUBSTITUTE(F3456,CHAR(160),"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57" spans="1:11" hidden="1" x14ac:dyDescent="0.25">
      <c r="B3457" s="20">
        <v>45671</v>
      </c>
      <c r="C3457" s="2" t="s">
        <v>1</v>
      </c>
      <c r="D3457" s="2" t="s">
        <v>23</v>
      </c>
      <c r="E3457" s="2" t="s">
        <v>9</v>
      </c>
      <c r="F3457" s="2" t="s">
        <v>2445</v>
      </c>
      <c r="G3457" s="5">
        <v>10</v>
      </c>
      <c r="H3457" s="5">
        <v>12.99</v>
      </c>
      <c r="I3457" s="5">
        <v>129.9</v>
      </c>
      <c r="J3457" s="5">
        <v>129.9</v>
      </c>
      <c r="K3457" s="3" t="str" cm="1">
        <f t="array" ref="K3457">_xlfn.LET(_xlpm.d,UPPER(TRIM(CLEAN(SUBSTITUTE(F3457,CHAR(160),"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58" spans="1:11" hidden="1" x14ac:dyDescent="0.25">
      <c r="B3458" s="20">
        <v>45674</v>
      </c>
      <c r="C3458" s="2" t="s">
        <v>1</v>
      </c>
      <c r="D3458" s="2" t="s">
        <v>2446</v>
      </c>
      <c r="E3458" s="2" t="s">
        <v>2447</v>
      </c>
      <c r="F3458" s="2" t="s">
        <v>2448</v>
      </c>
      <c r="G3458" s="5">
        <v>40</v>
      </c>
      <c r="H3458" s="5">
        <v>12.99</v>
      </c>
      <c r="I3458" s="5">
        <v>519.6</v>
      </c>
      <c r="J3458" s="5">
        <v>649.5</v>
      </c>
      <c r="K3458" s="3" t="str" cm="1">
        <f t="array" ref="K3458">_xlfn.LET(_xlpm.d,UPPER(TRIM(CLEAN(SUBSTITUTE(F3458,CHAR(160),"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59" spans="1:11" hidden="1" x14ac:dyDescent="0.25">
      <c r="B3459" s="20">
        <v>45702</v>
      </c>
      <c r="C3459" s="2" t="s">
        <v>1</v>
      </c>
      <c r="D3459" s="2" t="s">
        <v>2449</v>
      </c>
      <c r="E3459" s="2" t="s">
        <v>236</v>
      </c>
      <c r="F3459" s="2" t="s">
        <v>2445</v>
      </c>
      <c r="G3459" s="5">
        <v>20</v>
      </c>
      <c r="H3459" s="5">
        <v>0</v>
      </c>
      <c r="I3459" s="5">
        <v>0</v>
      </c>
      <c r="J3459" s="5">
        <v>649.5</v>
      </c>
      <c r="K3459" s="3" t="str" cm="1">
        <f t="array" ref="K3459">_xlfn.LET(_xlpm.d,UPPER(TRIM(CLEAN(SUBSTITUTE(F3459,CHAR(160),"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3460" spans="1:11" hidden="1" x14ac:dyDescent="0.25">
      <c r="A3460" s="11" t="s">
        <v>2450</v>
      </c>
      <c r="G3460" s="6">
        <v>70</v>
      </c>
      <c r="I3460" s="8">
        <f>I3457+I3458+I3459</f>
        <v>649.5</v>
      </c>
      <c r="K3460" s="3" t="str" cm="1">
        <f t="array" ref="K3460">_xlfn.LET(_xlpm.d,UPPER(TRIM(CLEAN(SUBSTITUTE(F3460,CHAR(160),"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61" spans="1:11" hidden="1" x14ac:dyDescent="0.25">
      <c r="A3461" s="10" t="s">
        <v>2451</v>
      </c>
      <c r="K3461" s="3" t="str" cm="1">
        <f t="array" ref="K3461">_xlfn.LET(_xlpm.d,UPPER(TRIM(CLEAN(SUBSTITUTE(F3461,CHAR(160),"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62" spans="1:11" hidden="1" x14ac:dyDescent="0.25">
      <c r="B3462" s="20">
        <v>45792</v>
      </c>
      <c r="C3462" s="2" t="s">
        <v>1</v>
      </c>
      <c r="D3462" s="2" t="s">
        <v>2452</v>
      </c>
      <c r="E3462" s="2" t="s">
        <v>746</v>
      </c>
      <c r="F3462" s="2" t="s">
        <v>2453</v>
      </c>
      <c r="G3462" s="5">
        <v>4</v>
      </c>
      <c r="H3462" s="5">
        <v>21.8</v>
      </c>
      <c r="I3462" s="5">
        <v>87.2</v>
      </c>
      <c r="J3462" s="5">
        <v>87.2</v>
      </c>
      <c r="K3462" s="3" t="str" cm="1">
        <f t="array" ref="K3462">_xlfn.LET(_xlpm.d,UPPER(TRIM(CLEAN(SUBSTITUTE(F3462,CHAR(160),"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63" spans="1:11" hidden="1" x14ac:dyDescent="0.25">
      <c r="A3463" s="11" t="s">
        <v>2454</v>
      </c>
      <c r="G3463" s="6">
        <v>4</v>
      </c>
      <c r="I3463" s="8">
        <f>I3462</f>
        <v>87.2</v>
      </c>
      <c r="K3463" s="3" t="str" cm="1">
        <f t="array" ref="K3463">_xlfn.LET(_xlpm.d,UPPER(TRIM(CLEAN(SUBSTITUTE(F3463,CHAR(160),"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64" spans="1:11" hidden="1" x14ac:dyDescent="0.25">
      <c r="A3464" s="10" t="s">
        <v>2455</v>
      </c>
      <c r="K3464" s="3" t="str" cm="1">
        <f t="array" ref="K3464">_xlfn.LET(_xlpm.d,UPPER(TRIM(CLEAN(SUBSTITUTE(F3464,CHAR(160),"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65" spans="1:11" hidden="1" x14ac:dyDescent="0.25">
      <c r="B3465" s="20">
        <v>45792</v>
      </c>
      <c r="C3465" s="2" t="s">
        <v>1</v>
      </c>
      <c r="D3465" s="2" t="s">
        <v>2452</v>
      </c>
      <c r="E3465" s="2" t="s">
        <v>746</v>
      </c>
      <c r="F3465" s="2" t="s">
        <v>2456</v>
      </c>
      <c r="G3465" s="5">
        <v>6</v>
      </c>
      <c r="H3465" s="5">
        <v>21.8</v>
      </c>
      <c r="I3465" s="5">
        <v>130.80000000000001</v>
      </c>
      <c r="J3465" s="5">
        <v>130.80000000000001</v>
      </c>
      <c r="K3465" s="3" t="str" cm="1">
        <f t="array" ref="K3465">_xlfn.LET(_xlpm.d,UPPER(TRIM(CLEAN(SUBSTITUTE(F3465,CHAR(160),"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3466" spans="1:11" hidden="1" x14ac:dyDescent="0.25">
      <c r="A3466" s="11" t="s">
        <v>2457</v>
      </c>
      <c r="G3466" s="6">
        <v>6</v>
      </c>
      <c r="I3466" s="8">
        <f>I3465</f>
        <v>130.80000000000001</v>
      </c>
      <c r="K3466" s="3" t="str" cm="1">
        <f t="array" ref="K3466">_xlfn.LET(_xlpm.d,UPPER(TRIM(CLEAN(SUBSTITUTE(F3466,CHAR(160),"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67" spans="1:11" hidden="1" x14ac:dyDescent="0.25">
      <c r="A3467" s="10" t="s">
        <v>2458</v>
      </c>
      <c r="K3467" s="3" t="str" cm="1">
        <f t="array" ref="K3467">_xlfn.LET(_xlpm.d,UPPER(TRIM(CLEAN(SUBSTITUTE(F3467,CHAR(160),"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68" spans="1:11" hidden="1" x14ac:dyDescent="0.25">
      <c r="B3468" s="20">
        <v>45792</v>
      </c>
      <c r="C3468" s="2" t="s">
        <v>1</v>
      </c>
      <c r="D3468" s="2" t="s">
        <v>2452</v>
      </c>
      <c r="E3468" s="2" t="s">
        <v>746</v>
      </c>
      <c r="F3468" s="2" t="s">
        <v>2459</v>
      </c>
      <c r="G3468" s="5">
        <v>12</v>
      </c>
      <c r="H3468" s="5">
        <v>21.8</v>
      </c>
      <c r="I3468" s="5">
        <v>261.60000000000002</v>
      </c>
      <c r="J3468" s="5">
        <v>261.60000000000002</v>
      </c>
      <c r="K3468" s="3" t="str" cm="1">
        <f t="array" ref="K3468">_xlfn.LET(_xlpm.d,UPPER(TRIM(CLEAN(SUBSTITUTE(F3468,CHAR(160),"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469" spans="1:11" hidden="1" x14ac:dyDescent="0.25">
      <c r="A3469" s="11" t="s">
        <v>2460</v>
      </c>
      <c r="G3469" s="6">
        <v>12</v>
      </c>
      <c r="I3469" s="8">
        <f>I3468</f>
        <v>261.60000000000002</v>
      </c>
      <c r="K3469" s="3" t="str" cm="1">
        <f t="array" ref="K3469">_xlfn.LET(_xlpm.d,UPPER(TRIM(CLEAN(SUBSTITUTE(F3469,CHAR(160),"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70" spans="1:11" hidden="1" x14ac:dyDescent="0.25">
      <c r="A3470" s="10" t="s">
        <v>2461</v>
      </c>
      <c r="K3470" s="3" t="str" cm="1">
        <f t="array" ref="K3470">_xlfn.LET(_xlpm.d,UPPER(TRIM(CLEAN(SUBSTITUTE(F3470,CHAR(160),"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471" spans="1:11" hidden="1" x14ac:dyDescent="0.25">
      <c r="B3471" s="20">
        <v>45660</v>
      </c>
      <c r="C3471" s="2" t="s">
        <v>1</v>
      </c>
      <c r="D3471" s="2" t="s">
        <v>1644</v>
      </c>
      <c r="E3471" s="2" t="s">
        <v>248</v>
      </c>
      <c r="F3471" s="2" t="s">
        <v>2461</v>
      </c>
      <c r="G3471" s="5">
        <v>25</v>
      </c>
      <c r="H3471" s="5">
        <v>21.3</v>
      </c>
      <c r="I3471" s="5">
        <v>532.5</v>
      </c>
      <c r="J3471" s="5">
        <v>532.5</v>
      </c>
      <c r="K3471" s="3" t="str" cm="1">
        <f t="array" ref="K3471">_xlfn.LET(_xlpm.d,UPPER(TRIM(CLEAN(SUBSTITUTE(F3471,CHAR(160),"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72" spans="1:11" hidden="1" x14ac:dyDescent="0.25">
      <c r="B3472" s="20">
        <v>45666</v>
      </c>
      <c r="C3472" s="2" t="s">
        <v>1</v>
      </c>
      <c r="D3472" s="2" t="s">
        <v>1260</v>
      </c>
      <c r="E3472" s="2" t="s">
        <v>160</v>
      </c>
      <c r="F3472" s="2" t="s">
        <v>2461</v>
      </c>
      <c r="G3472" s="5">
        <v>40</v>
      </c>
      <c r="H3472" s="5">
        <v>21.3</v>
      </c>
      <c r="I3472" s="5">
        <v>852</v>
      </c>
      <c r="J3472" s="5">
        <v>1384.5</v>
      </c>
      <c r="K3472" s="3" t="str" cm="1">
        <f t="array" ref="K3472">_xlfn.LET(_xlpm.d,UPPER(TRIM(CLEAN(SUBSTITUTE(F3472,CHAR(160),"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73" spans="2:11" hidden="1" x14ac:dyDescent="0.25">
      <c r="B3473" s="20">
        <v>45674</v>
      </c>
      <c r="C3473" s="2" t="s">
        <v>1</v>
      </c>
      <c r="D3473" s="2" t="s">
        <v>886</v>
      </c>
      <c r="E3473" s="2" t="s">
        <v>195</v>
      </c>
      <c r="F3473" s="2" t="s">
        <v>2461</v>
      </c>
      <c r="G3473" s="5">
        <v>25</v>
      </c>
      <c r="H3473" s="5">
        <v>21.3</v>
      </c>
      <c r="I3473" s="5">
        <v>532.5</v>
      </c>
      <c r="J3473" s="5">
        <v>1917</v>
      </c>
      <c r="K3473" s="3" t="str" cm="1">
        <f t="array" ref="K3473">_xlfn.LET(_xlpm.d,UPPER(TRIM(CLEAN(SUBSTITUTE(F3473,CHAR(160),"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74" spans="2:11" hidden="1" x14ac:dyDescent="0.25">
      <c r="B3474" s="20">
        <v>45702</v>
      </c>
      <c r="C3474" s="2" t="s">
        <v>1</v>
      </c>
      <c r="D3474" s="2" t="s">
        <v>1752</v>
      </c>
      <c r="E3474" s="2" t="s">
        <v>43</v>
      </c>
      <c r="F3474" s="2" t="s">
        <v>2461</v>
      </c>
      <c r="G3474" s="5">
        <v>15</v>
      </c>
      <c r="H3474" s="5">
        <v>21.6</v>
      </c>
      <c r="I3474" s="5">
        <v>324</v>
      </c>
      <c r="J3474" s="5">
        <v>2241</v>
      </c>
      <c r="K3474" s="3" t="str" cm="1">
        <f t="array" ref="K3474">_xlfn.LET(_xlpm.d,UPPER(TRIM(CLEAN(SUBSTITUTE(F3474,CHAR(160),"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75" spans="2:11" hidden="1" x14ac:dyDescent="0.25">
      <c r="B3475" s="20">
        <v>45706</v>
      </c>
      <c r="C3475" s="2" t="s">
        <v>1</v>
      </c>
      <c r="D3475" s="2" t="s">
        <v>1760</v>
      </c>
      <c r="E3475" s="2" t="s">
        <v>143</v>
      </c>
      <c r="F3475" s="2" t="s">
        <v>2461</v>
      </c>
      <c r="G3475" s="5">
        <v>40</v>
      </c>
      <c r="H3475" s="5">
        <v>21.3</v>
      </c>
      <c r="I3475" s="5">
        <v>852</v>
      </c>
      <c r="J3475" s="5">
        <v>3093</v>
      </c>
      <c r="K3475" s="3" t="str" cm="1">
        <f t="array" ref="K3475">_xlfn.LET(_xlpm.d,UPPER(TRIM(CLEAN(SUBSTITUTE(F3475,CHAR(160),"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76" spans="2:11" hidden="1" x14ac:dyDescent="0.25">
      <c r="B3476" s="20">
        <v>45706</v>
      </c>
      <c r="C3476" s="2" t="s">
        <v>1</v>
      </c>
      <c r="D3476" s="2" t="s">
        <v>1761</v>
      </c>
      <c r="E3476" s="2" t="s">
        <v>234</v>
      </c>
      <c r="F3476" s="2" t="s">
        <v>2461</v>
      </c>
      <c r="G3476" s="5">
        <v>50</v>
      </c>
      <c r="H3476" s="5">
        <v>21.3</v>
      </c>
      <c r="I3476" s="5">
        <v>1065</v>
      </c>
      <c r="J3476" s="5">
        <v>4158</v>
      </c>
      <c r="K3476" s="3" t="str" cm="1">
        <f t="array" ref="K3476">_xlfn.LET(_xlpm.d,UPPER(TRIM(CLEAN(SUBSTITUTE(F3476,CHAR(160),"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77" spans="2:11" hidden="1" x14ac:dyDescent="0.25">
      <c r="B3477" s="20">
        <v>45707</v>
      </c>
      <c r="C3477" s="2" t="s">
        <v>1</v>
      </c>
      <c r="D3477" s="2" t="s">
        <v>2462</v>
      </c>
      <c r="E3477" s="2" t="s">
        <v>145</v>
      </c>
      <c r="F3477" s="2" t="s">
        <v>2461</v>
      </c>
      <c r="G3477" s="5">
        <v>10</v>
      </c>
      <c r="H3477" s="5">
        <v>21.3</v>
      </c>
      <c r="I3477" s="5">
        <v>213</v>
      </c>
      <c r="J3477" s="5">
        <v>4371</v>
      </c>
      <c r="K3477" s="3" t="str" cm="1">
        <f t="array" ref="K3477">_xlfn.LET(_xlpm.d,UPPER(TRIM(CLEAN(SUBSTITUTE(F3477,CHAR(160),"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78" spans="2:11" hidden="1" x14ac:dyDescent="0.25">
      <c r="B3478" s="20">
        <v>45707</v>
      </c>
      <c r="C3478" s="2" t="s">
        <v>1</v>
      </c>
      <c r="D3478" s="2" t="s">
        <v>1763</v>
      </c>
      <c r="E3478" s="2" t="s">
        <v>305</v>
      </c>
      <c r="F3478" s="2" t="s">
        <v>2461</v>
      </c>
      <c r="G3478" s="5">
        <v>75</v>
      </c>
      <c r="H3478" s="5">
        <v>21.3</v>
      </c>
      <c r="I3478" s="5">
        <v>1597.5</v>
      </c>
      <c r="J3478" s="5">
        <v>5968.5</v>
      </c>
      <c r="K3478" s="3" t="str" cm="1">
        <f t="array" ref="K3478">_xlfn.LET(_xlpm.d,UPPER(TRIM(CLEAN(SUBSTITUTE(F3478,CHAR(160),"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79" spans="2:11" hidden="1" x14ac:dyDescent="0.25">
      <c r="B3479" s="20">
        <v>45708</v>
      </c>
      <c r="C3479" s="2" t="s">
        <v>1</v>
      </c>
      <c r="D3479" s="2" t="s">
        <v>1521</v>
      </c>
      <c r="E3479" s="2" t="s">
        <v>135</v>
      </c>
      <c r="F3479" s="2" t="s">
        <v>2461</v>
      </c>
      <c r="G3479" s="5">
        <v>60</v>
      </c>
      <c r="H3479" s="5">
        <v>21.3</v>
      </c>
      <c r="I3479" s="5">
        <v>1278</v>
      </c>
      <c r="J3479" s="5">
        <v>7246.5</v>
      </c>
      <c r="K3479" s="3" t="str" cm="1">
        <f t="array" ref="K3479">_xlfn.LET(_xlpm.d,UPPER(TRIM(CLEAN(SUBSTITUTE(F3479,CHAR(160),"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80" spans="2:11" hidden="1" x14ac:dyDescent="0.25">
      <c r="B3480" s="20">
        <v>45708</v>
      </c>
      <c r="C3480" s="2" t="s">
        <v>1</v>
      </c>
      <c r="D3480" s="2" t="s">
        <v>1385</v>
      </c>
      <c r="E3480" s="2" t="s">
        <v>147</v>
      </c>
      <c r="F3480" s="2" t="s">
        <v>2461</v>
      </c>
      <c r="G3480" s="5">
        <v>50</v>
      </c>
      <c r="H3480" s="5">
        <v>21.3</v>
      </c>
      <c r="I3480" s="5">
        <v>1065</v>
      </c>
      <c r="J3480" s="5">
        <v>8311.5</v>
      </c>
      <c r="K3480" s="3" t="str" cm="1">
        <f t="array" ref="K3480">_xlfn.LET(_xlpm.d,UPPER(TRIM(CLEAN(SUBSTITUTE(F3480,CHAR(160),"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81" spans="2:11" hidden="1" x14ac:dyDescent="0.25">
      <c r="B3481" s="20">
        <v>45709</v>
      </c>
      <c r="C3481" s="2" t="s">
        <v>1</v>
      </c>
      <c r="D3481" s="2" t="s">
        <v>2463</v>
      </c>
      <c r="E3481" s="2" t="s">
        <v>238</v>
      </c>
      <c r="F3481" s="2" t="s">
        <v>2461</v>
      </c>
      <c r="G3481" s="5">
        <v>50</v>
      </c>
      <c r="H3481" s="5">
        <v>21.3</v>
      </c>
      <c r="I3481" s="5">
        <v>1065</v>
      </c>
      <c r="J3481" s="5">
        <v>9376.5</v>
      </c>
      <c r="K3481" s="3" t="str" cm="1">
        <f t="array" ref="K3481">_xlfn.LET(_xlpm.d,UPPER(TRIM(CLEAN(SUBSTITUTE(F3481,CHAR(160),"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82" spans="2:11" hidden="1" x14ac:dyDescent="0.25">
      <c r="B3482" s="20">
        <v>45709</v>
      </c>
      <c r="C3482" s="2" t="s">
        <v>1</v>
      </c>
      <c r="D3482" s="2" t="s">
        <v>1555</v>
      </c>
      <c r="E3482" s="2" t="s">
        <v>243</v>
      </c>
      <c r="F3482" s="2" t="s">
        <v>2461</v>
      </c>
      <c r="G3482" s="5">
        <v>40</v>
      </c>
      <c r="H3482" s="5">
        <v>21.3</v>
      </c>
      <c r="I3482" s="5">
        <v>852</v>
      </c>
      <c r="J3482" s="5">
        <v>10228.5</v>
      </c>
      <c r="K3482" s="3" t="str" cm="1">
        <f t="array" ref="K3482">_xlfn.LET(_xlpm.d,UPPER(TRIM(CLEAN(SUBSTITUTE(F3482,CHAR(160),"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83" spans="2:11" hidden="1" x14ac:dyDescent="0.25">
      <c r="B3483" s="20">
        <v>45713</v>
      </c>
      <c r="C3483" s="2" t="s">
        <v>1</v>
      </c>
      <c r="D3483" s="2" t="s">
        <v>1522</v>
      </c>
      <c r="E3483" s="2" t="s">
        <v>158</v>
      </c>
      <c r="F3483" s="2" t="s">
        <v>2461</v>
      </c>
      <c r="G3483" s="5">
        <v>20</v>
      </c>
      <c r="H3483" s="5">
        <v>21.3</v>
      </c>
      <c r="I3483" s="5">
        <v>426</v>
      </c>
      <c r="J3483" s="5">
        <v>10654.5</v>
      </c>
      <c r="K3483" s="3" t="str" cm="1">
        <f t="array" ref="K3483">_xlfn.LET(_xlpm.d,UPPER(TRIM(CLEAN(SUBSTITUTE(F3483,CHAR(160),"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84" spans="2:11" hidden="1" x14ac:dyDescent="0.25">
      <c r="B3484" s="20">
        <v>45727</v>
      </c>
      <c r="C3484" s="2" t="s">
        <v>1</v>
      </c>
      <c r="D3484" s="2" t="s">
        <v>1633</v>
      </c>
      <c r="E3484" s="2" t="s">
        <v>1634</v>
      </c>
      <c r="F3484" s="2" t="s">
        <v>2461</v>
      </c>
      <c r="G3484" s="5">
        <v>10</v>
      </c>
      <c r="H3484" s="5">
        <v>19.3</v>
      </c>
      <c r="I3484" s="5">
        <v>193</v>
      </c>
      <c r="J3484" s="5">
        <v>10847.5</v>
      </c>
      <c r="K3484" s="3" t="str" cm="1">
        <f t="array" ref="K3484">_xlfn.LET(_xlpm.d,UPPER(TRIM(CLEAN(SUBSTITUTE(F3484,CHAR(160),"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85" spans="2:11" hidden="1" x14ac:dyDescent="0.25">
      <c r="B3485" s="20">
        <v>45764</v>
      </c>
      <c r="C3485" s="2" t="s">
        <v>1</v>
      </c>
      <c r="D3485" s="2" t="s">
        <v>1408</v>
      </c>
      <c r="E3485" s="2" t="s">
        <v>238</v>
      </c>
      <c r="F3485" s="2" t="s">
        <v>2461</v>
      </c>
      <c r="G3485" s="5">
        <v>50</v>
      </c>
      <c r="H3485" s="5">
        <v>21.3</v>
      </c>
      <c r="I3485" s="5">
        <v>1065</v>
      </c>
      <c r="J3485" s="5">
        <v>11912.5</v>
      </c>
      <c r="K3485" s="3" t="str" cm="1">
        <f t="array" ref="K3485">_xlfn.LET(_xlpm.d,UPPER(TRIM(CLEAN(SUBSTITUTE(F3485,CHAR(160),"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86" spans="2:11" hidden="1" x14ac:dyDescent="0.25">
      <c r="B3486" s="20">
        <v>45784</v>
      </c>
      <c r="C3486" s="2" t="s">
        <v>1</v>
      </c>
      <c r="D3486" s="2" t="s">
        <v>2464</v>
      </c>
      <c r="E3486" s="2" t="s">
        <v>279</v>
      </c>
      <c r="F3486" s="2" t="s">
        <v>2461</v>
      </c>
      <c r="G3486" s="5">
        <v>50</v>
      </c>
      <c r="H3486" s="5">
        <v>21.3</v>
      </c>
      <c r="I3486" s="5">
        <v>1065</v>
      </c>
      <c r="J3486" s="5">
        <v>12977.5</v>
      </c>
      <c r="K3486" s="3" t="str" cm="1">
        <f t="array" ref="K3486">_xlfn.LET(_xlpm.d,UPPER(TRIM(CLEAN(SUBSTITUTE(F3486,CHAR(160),"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87" spans="2:11" hidden="1" x14ac:dyDescent="0.25">
      <c r="B3487" s="20">
        <v>45884</v>
      </c>
      <c r="C3487" s="2" t="s">
        <v>1</v>
      </c>
      <c r="D3487" s="2" t="s">
        <v>1048</v>
      </c>
      <c r="E3487" s="2" t="s">
        <v>43</v>
      </c>
      <c r="F3487" s="2" t="s">
        <v>2465</v>
      </c>
      <c r="G3487" s="5">
        <v>10</v>
      </c>
      <c r="H3487" s="5">
        <v>22.9</v>
      </c>
      <c r="I3487" s="5">
        <v>229</v>
      </c>
      <c r="J3487" s="5">
        <v>13206.5</v>
      </c>
      <c r="K3487" s="3" t="str" cm="1">
        <f t="array" ref="K3487">_xlfn.LET(_xlpm.d,UPPER(TRIM(CLEAN(SUBSTITUTE(F3487,CHAR(160),"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88" spans="2:11" hidden="1" x14ac:dyDescent="0.25">
      <c r="B3488" s="20">
        <v>45930</v>
      </c>
      <c r="C3488" s="2" t="s">
        <v>1</v>
      </c>
      <c r="D3488" s="2" t="s">
        <v>2466</v>
      </c>
      <c r="E3488" s="2" t="s">
        <v>835</v>
      </c>
      <c r="F3488" s="2" t="s">
        <v>2461</v>
      </c>
      <c r="G3488" s="5">
        <v>25</v>
      </c>
      <c r="H3488" s="5">
        <v>20.3</v>
      </c>
      <c r="I3488" s="5">
        <v>507.5</v>
      </c>
      <c r="J3488" s="5">
        <v>13714</v>
      </c>
      <c r="K3488" s="3" t="str" cm="1">
        <f t="array" ref="K3488">_xlfn.LET(_xlpm.d,UPPER(TRIM(CLEAN(SUBSTITUTE(F3488,CHAR(160),"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89" spans="2:11" hidden="1" x14ac:dyDescent="0.25">
      <c r="B3489" s="20">
        <v>45930</v>
      </c>
      <c r="C3489" s="2" t="s">
        <v>1</v>
      </c>
      <c r="D3489" s="2" t="s">
        <v>2467</v>
      </c>
      <c r="E3489" s="2" t="s">
        <v>170</v>
      </c>
      <c r="F3489" s="2" t="s">
        <v>2461</v>
      </c>
      <c r="G3489" s="5">
        <v>25</v>
      </c>
      <c r="H3489" s="5">
        <v>20.3</v>
      </c>
      <c r="I3489" s="5">
        <v>507.5</v>
      </c>
      <c r="J3489" s="5">
        <v>14221.5</v>
      </c>
      <c r="K3489" s="3" t="str" cm="1">
        <f t="array" ref="K3489">_xlfn.LET(_xlpm.d,UPPER(TRIM(CLEAN(SUBSTITUTE(F3489,CHAR(160),"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90" spans="2:11" hidden="1" x14ac:dyDescent="0.25">
      <c r="B3490" s="20">
        <v>45933</v>
      </c>
      <c r="C3490" s="2" t="s">
        <v>1</v>
      </c>
      <c r="D3490" s="2" t="s">
        <v>1444</v>
      </c>
      <c r="E3490" s="2" t="s">
        <v>236</v>
      </c>
      <c r="F3490" s="2" t="s">
        <v>2461</v>
      </c>
      <c r="G3490" s="5">
        <v>60</v>
      </c>
      <c r="H3490" s="5">
        <v>22.4</v>
      </c>
      <c r="I3490" s="5">
        <v>1344</v>
      </c>
      <c r="J3490" s="5">
        <v>15565.5</v>
      </c>
      <c r="K3490" s="3" t="str" cm="1">
        <f t="array" ref="K3490">_xlfn.LET(_xlpm.d,UPPER(TRIM(CLEAN(SUBSTITUTE(F3490,CHAR(160),"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91" spans="2:11" hidden="1" x14ac:dyDescent="0.25">
      <c r="B3491" s="20">
        <v>45933</v>
      </c>
      <c r="C3491" s="2" t="s">
        <v>1</v>
      </c>
      <c r="D3491" s="2" t="s">
        <v>1135</v>
      </c>
      <c r="E3491" s="2" t="s">
        <v>154</v>
      </c>
      <c r="F3491" s="2" t="s">
        <v>2461</v>
      </c>
      <c r="G3491" s="5">
        <v>100</v>
      </c>
      <c r="H3491" s="5">
        <v>22.4</v>
      </c>
      <c r="I3491" s="5">
        <v>2240</v>
      </c>
      <c r="J3491" s="5">
        <v>17805.5</v>
      </c>
      <c r="K3491" s="3" t="str" cm="1">
        <f t="array" ref="K3491">_xlfn.LET(_xlpm.d,UPPER(TRIM(CLEAN(SUBSTITUTE(F3491,CHAR(160),"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92" spans="2:11" hidden="1" x14ac:dyDescent="0.25">
      <c r="B3492" s="20">
        <v>45933</v>
      </c>
      <c r="C3492" s="2" t="s">
        <v>1</v>
      </c>
      <c r="D3492" s="2" t="s">
        <v>2109</v>
      </c>
      <c r="E3492" s="2" t="s">
        <v>43</v>
      </c>
      <c r="F3492" s="2" t="s">
        <v>2461</v>
      </c>
      <c r="G3492" s="5">
        <v>10</v>
      </c>
      <c r="H3492" s="5">
        <v>22.9</v>
      </c>
      <c r="I3492" s="5">
        <v>229</v>
      </c>
      <c r="J3492" s="5">
        <v>18034.5</v>
      </c>
      <c r="K3492" s="3" t="str" cm="1">
        <f t="array" ref="K3492">_xlfn.LET(_xlpm.d,UPPER(TRIM(CLEAN(SUBSTITUTE(F3492,CHAR(160),"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93" spans="2:11" hidden="1" x14ac:dyDescent="0.25">
      <c r="B3493" s="20">
        <v>45936</v>
      </c>
      <c r="C3493" s="2" t="s">
        <v>1</v>
      </c>
      <c r="D3493" s="2" t="s">
        <v>2468</v>
      </c>
      <c r="E3493" s="2" t="s">
        <v>192</v>
      </c>
      <c r="F3493" s="2" t="s">
        <v>2461</v>
      </c>
      <c r="G3493" s="5">
        <v>50</v>
      </c>
      <c r="H3493" s="5">
        <v>22.4</v>
      </c>
      <c r="I3493" s="5">
        <v>1120</v>
      </c>
      <c r="J3493" s="5">
        <v>19154.5</v>
      </c>
      <c r="K3493" s="3" t="str" cm="1">
        <f t="array" ref="K3493">_xlfn.LET(_xlpm.d,UPPER(TRIM(CLEAN(SUBSTITUTE(F3493,CHAR(160),"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94" spans="2:11" hidden="1" x14ac:dyDescent="0.25">
      <c r="B3494" s="20">
        <v>45937</v>
      </c>
      <c r="C3494" s="2" t="s">
        <v>1</v>
      </c>
      <c r="D3494" s="2" t="s">
        <v>1445</v>
      </c>
      <c r="E3494" s="2" t="s">
        <v>156</v>
      </c>
      <c r="F3494" s="2" t="s">
        <v>2461</v>
      </c>
      <c r="G3494" s="5">
        <v>50</v>
      </c>
      <c r="H3494" s="5">
        <v>22.4</v>
      </c>
      <c r="I3494" s="5">
        <v>1120</v>
      </c>
      <c r="J3494" s="5">
        <v>20274.5</v>
      </c>
      <c r="K3494" s="3" t="str" cm="1">
        <f t="array" ref="K3494">_xlfn.LET(_xlpm.d,UPPER(TRIM(CLEAN(SUBSTITUTE(F3494,CHAR(160),"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95" spans="2:11" hidden="1" x14ac:dyDescent="0.25">
      <c r="B3495" s="20">
        <v>45937</v>
      </c>
      <c r="C3495" s="2" t="s">
        <v>1</v>
      </c>
      <c r="D3495" s="2" t="s">
        <v>1446</v>
      </c>
      <c r="E3495" s="2" t="s">
        <v>158</v>
      </c>
      <c r="F3495" s="2" t="s">
        <v>2461</v>
      </c>
      <c r="G3495" s="5">
        <v>50</v>
      </c>
      <c r="H3495" s="5">
        <v>22.4</v>
      </c>
      <c r="I3495" s="5">
        <v>1120</v>
      </c>
      <c r="J3495" s="5">
        <v>21394.5</v>
      </c>
      <c r="K3495" s="3" t="str" cm="1">
        <f t="array" ref="K3495">_xlfn.LET(_xlpm.d,UPPER(TRIM(CLEAN(SUBSTITUTE(F3495,CHAR(160),"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96" spans="2:11" hidden="1" x14ac:dyDescent="0.25">
      <c r="B3496" s="20">
        <v>45937</v>
      </c>
      <c r="C3496" s="2" t="s">
        <v>1</v>
      </c>
      <c r="D3496" s="2" t="s">
        <v>1447</v>
      </c>
      <c r="E3496" s="2" t="s">
        <v>273</v>
      </c>
      <c r="F3496" s="2" t="s">
        <v>2461</v>
      </c>
      <c r="G3496" s="5">
        <v>50</v>
      </c>
      <c r="H3496" s="5">
        <v>22.4</v>
      </c>
      <c r="I3496" s="5">
        <v>1120</v>
      </c>
      <c r="J3496" s="5">
        <v>22514.5</v>
      </c>
      <c r="K3496" s="3" t="str" cm="1">
        <f t="array" ref="K3496">_xlfn.LET(_xlpm.d,UPPER(TRIM(CLEAN(SUBSTITUTE(F3496,CHAR(160),"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97" spans="2:11" hidden="1" x14ac:dyDescent="0.25">
      <c r="B3497" s="20">
        <v>45937</v>
      </c>
      <c r="C3497" s="2" t="s">
        <v>1</v>
      </c>
      <c r="D3497" s="2" t="s">
        <v>1448</v>
      </c>
      <c r="E3497" s="2" t="s">
        <v>141</v>
      </c>
      <c r="F3497" s="2" t="s">
        <v>2461</v>
      </c>
      <c r="G3497" s="5">
        <v>50</v>
      </c>
      <c r="H3497" s="5">
        <v>22.4</v>
      </c>
      <c r="I3497" s="5">
        <v>1120</v>
      </c>
      <c r="J3497" s="5">
        <v>23634.5</v>
      </c>
      <c r="K3497" s="3" t="str" cm="1">
        <f t="array" ref="K3497">_xlfn.LET(_xlpm.d,UPPER(TRIM(CLEAN(SUBSTITUTE(F3497,CHAR(160),"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98" spans="2:11" hidden="1" x14ac:dyDescent="0.25">
      <c r="B3498" s="20">
        <v>45937</v>
      </c>
      <c r="C3498" s="2" t="s">
        <v>1</v>
      </c>
      <c r="D3498" s="2" t="s">
        <v>1449</v>
      </c>
      <c r="E3498" s="2" t="s">
        <v>266</v>
      </c>
      <c r="F3498" s="2" t="s">
        <v>2461</v>
      </c>
      <c r="G3498" s="5">
        <v>50</v>
      </c>
      <c r="H3498" s="5">
        <v>22.4</v>
      </c>
      <c r="I3498" s="5">
        <v>1120</v>
      </c>
      <c r="J3498" s="5">
        <v>24754.5</v>
      </c>
      <c r="K3498" s="3" t="str" cm="1">
        <f t="array" ref="K3498">_xlfn.LET(_xlpm.d,UPPER(TRIM(CLEAN(SUBSTITUTE(F3498,CHAR(160),"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499" spans="2:11" hidden="1" x14ac:dyDescent="0.25">
      <c r="B3499" s="20">
        <v>45938</v>
      </c>
      <c r="C3499" s="2" t="s">
        <v>1</v>
      </c>
      <c r="D3499" s="2" t="s">
        <v>2121</v>
      </c>
      <c r="E3499" s="2" t="s">
        <v>145</v>
      </c>
      <c r="F3499" s="2" t="s">
        <v>2461</v>
      </c>
      <c r="G3499" s="5">
        <v>10</v>
      </c>
      <c r="H3499" s="5">
        <v>22.4</v>
      </c>
      <c r="I3499" s="5">
        <v>224</v>
      </c>
      <c r="J3499" s="5">
        <v>24978.5</v>
      </c>
      <c r="K3499" s="3" t="str" cm="1">
        <f t="array" ref="K3499">_xlfn.LET(_xlpm.d,UPPER(TRIM(CLEAN(SUBSTITUTE(F3499,CHAR(160),"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00" spans="2:11" hidden="1" x14ac:dyDescent="0.25">
      <c r="B3500" s="20">
        <v>45939</v>
      </c>
      <c r="C3500" s="2" t="s">
        <v>1</v>
      </c>
      <c r="D3500" s="2" t="s">
        <v>2469</v>
      </c>
      <c r="E3500" s="2" t="s">
        <v>149</v>
      </c>
      <c r="F3500" s="2" t="s">
        <v>2461</v>
      </c>
      <c r="G3500" s="5">
        <v>60</v>
      </c>
      <c r="H3500" s="5">
        <v>22.4</v>
      </c>
      <c r="I3500" s="5">
        <v>1344</v>
      </c>
      <c r="J3500" s="5">
        <v>26322.5</v>
      </c>
      <c r="K3500" s="3" t="str" cm="1">
        <f t="array" ref="K3500">_xlfn.LET(_xlpm.d,UPPER(TRIM(CLEAN(SUBSTITUTE(F3500,CHAR(160),"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01" spans="2:11" hidden="1" x14ac:dyDescent="0.25">
      <c r="B3501" s="20">
        <v>45939</v>
      </c>
      <c r="C3501" s="2" t="s">
        <v>1</v>
      </c>
      <c r="D3501" s="2" t="s">
        <v>1451</v>
      </c>
      <c r="E3501" s="2" t="s">
        <v>135</v>
      </c>
      <c r="F3501" s="2" t="s">
        <v>2461</v>
      </c>
      <c r="G3501" s="5">
        <v>60</v>
      </c>
      <c r="H3501" s="5">
        <v>22.4</v>
      </c>
      <c r="I3501" s="5">
        <v>1344</v>
      </c>
      <c r="J3501" s="5">
        <v>27666.5</v>
      </c>
      <c r="K3501" s="3" t="str" cm="1">
        <f t="array" ref="K3501">_xlfn.LET(_xlpm.d,UPPER(TRIM(CLEAN(SUBSTITUTE(F3501,CHAR(160),"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02" spans="2:11" hidden="1" x14ac:dyDescent="0.25">
      <c r="B3502" s="20">
        <v>45939</v>
      </c>
      <c r="C3502" s="2" t="s">
        <v>1</v>
      </c>
      <c r="D3502" s="2" t="s">
        <v>1452</v>
      </c>
      <c r="E3502" s="2" t="s">
        <v>168</v>
      </c>
      <c r="F3502" s="2" t="s">
        <v>2461</v>
      </c>
      <c r="G3502" s="5">
        <v>50</v>
      </c>
      <c r="H3502" s="5">
        <v>22.4</v>
      </c>
      <c r="I3502" s="5">
        <v>1120</v>
      </c>
      <c r="J3502" s="5">
        <v>28786.5</v>
      </c>
      <c r="K3502" s="3" t="str" cm="1">
        <f t="array" ref="K3502">_xlfn.LET(_xlpm.d,UPPER(TRIM(CLEAN(SUBSTITUTE(F3502,CHAR(160),"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03" spans="2:11" hidden="1" x14ac:dyDescent="0.25">
      <c r="B3503" s="20">
        <v>45939</v>
      </c>
      <c r="C3503" s="2" t="s">
        <v>1</v>
      </c>
      <c r="D3503" s="2" t="s">
        <v>2470</v>
      </c>
      <c r="E3503" s="2" t="s">
        <v>3</v>
      </c>
      <c r="F3503" s="2" t="s">
        <v>2461</v>
      </c>
      <c r="G3503" s="5">
        <v>10</v>
      </c>
      <c r="H3503" s="5">
        <v>20.3</v>
      </c>
      <c r="I3503" s="5">
        <v>203</v>
      </c>
      <c r="J3503" s="5">
        <v>28989.5</v>
      </c>
      <c r="K3503" s="3" t="str" cm="1">
        <f t="array" ref="K3503">_xlfn.LET(_xlpm.d,UPPER(TRIM(CLEAN(SUBSTITUTE(F3503,CHAR(160),"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04" spans="2:11" hidden="1" x14ac:dyDescent="0.25">
      <c r="B3504" s="20">
        <v>45939</v>
      </c>
      <c r="C3504" s="2" t="s">
        <v>1</v>
      </c>
      <c r="D3504" s="2" t="s">
        <v>2471</v>
      </c>
      <c r="E3504" s="2" t="s">
        <v>835</v>
      </c>
      <c r="F3504" s="2" t="s">
        <v>2461</v>
      </c>
      <c r="G3504" s="5">
        <v>25</v>
      </c>
      <c r="H3504" s="5">
        <v>20.3</v>
      </c>
      <c r="I3504" s="5">
        <v>507.5</v>
      </c>
      <c r="J3504" s="5">
        <v>29497</v>
      </c>
      <c r="K3504" s="3" t="str" cm="1">
        <f t="array" ref="K3504">_xlfn.LET(_xlpm.d,UPPER(TRIM(CLEAN(SUBSTITUTE(F3504,CHAR(160),"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05" spans="2:11" hidden="1" x14ac:dyDescent="0.25">
      <c r="B3505" s="20">
        <v>45940</v>
      </c>
      <c r="C3505" s="2" t="s">
        <v>1</v>
      </c>
      <c r="D3505" s="2" t="s">
        <v>704</v>
      </c>
      <c r="E3505" s="2" t="s">
        <v>43</v>
      </c>
      <c r="F3505" s="2" t="s">
        <v>2461</v>
      </c>
      <c r="G3505" s="5">
        <v>5</v>
      </c>
      <c r="H3505" s="5">
        <v>22.9</v>
      </c>
      <c r="I3505" s="5">
        <v>114.5</v>
      </c>
      <c r="J3505" s="5">
        <v>29611.5</v>
      </c>
      <c r="K3505" s="3" t="str" cm="1">
        <f t="array" ref="K3505">_xlfn.LET(_xlpm.d,UPPER(TRIM(CLEAN(SUBSTITUTE(F3505,CHAR(160),"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06" spans="2:11" hidden="1" x14ac:dyDescent="0.25">
      <c r="B3506" s="20">
        <v>45940</v>
      </c>
      <c r="C3506" s="2" t="s">
        <v>1</v>
      </c>
      <c r="D3506" s="2" t="s">
        <v>2472</v>
      </c>
      <c r="E3506" s="2" t="s">
        <v>170</v>
      </c>
      <c r="F3506" s="2" t="s">
        <v>2461</v>
      </c>
      <c r="G3506" s="5">
        <v>25</v>
      </c>
      <c r="H3506" s="5">
        <v>20.3</v>
      </c>
      <c r="I3506" s="5">
        <v>507.5</v>
      </c>
      <c r="J3506" s="5">
        <v>30119</v>
      </c>
      <c r="K3506" s="3" t="str" cm="1">
        <f t="array" ref="K3506">_xlfn.LET(_xlpm.d,UPPER(TRIM(CLEAN(SUBSTITUTE(F3506,CHAR(160),"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07" spans="2:11" hidden="1" x14ac:dyDescent="0.25">
      <c r="B3507" s="20">
        <v>45944</v>
      </c>
      <c r="C3507" s="2" t="s">
        <v>1</v>
      </c>
      <c r="D3507" s="2" t="s">
        <v>1277</v>
      </c>
      <c r="E3507" s="2" t="s">
        <v>162</v>
      </c>
      <c r="F3507" s="2" t="s">
        <v>2461</v>
      </c>
      <c r="G3507" s="5">
        <v>45</v>
      </c>
      <c r="H3507" s="5">
        <v>22.4</v>
      </c>
      <c r="I3507" s="5">
        <v>1008</v>
      </c>
      <c r="J3507" s="5">
        <v>31127</v>
      </c>
      <c r="K3507" s="3" t="str" cm="1">
        <f t="array" ref="K3507">_xlfn.LET(_xlpm.d,UPPER(TRIM(CLEAN(SUBSTITUTE(F3507,CHAR(160),"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08" spans="2:11" hidden="1" x14ac:dyDescent="0.25">
      <c r="B3508" s="20">
        <v>45959</v>
      </c>
      <c r="C3508" s="2" t="s">
        <v>1</v>
      </c>
      <c r="D3508" s="2" t="s">
        <v>1636</v>
      </c>
      <c r="E3508" s="2" t="s">
        <v>1634</v>
      </c>
      <c r="F3508" s="2" t="s">
        <v>2461</v>
      </c>
      <c r="G3508" s="5">
        <v>10</v>
      </c>
      <c r="H3508" s="5">
        <v>19.3</v>
      </c>
      <c r="I3508" s="5">
        <v>193</v>
      </c>
      <c r="J3508" s="5">
        <v>31320</v>
      </c>
      <c r="K3508" s="3" t="str" cm="1">
        <f t="array" ref="K3508">_xlfn.LET(_xlpm.d,UPPER(TRIM(CLEAN(SUBSTITUTE(F3508,CHAR(160),"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09" spans="2:11" hidden="1" x14ac:dyDescent="0.25">
      <c r="B3509" s="20">
        <v>45968</v>
      </c>
      <c r="C3509" s="2" t="s">
        <v>1</v>
      </c>
      <c r="D3509" s="2" t="s">
        <v>1165</v>
      </c>
      <c r="E3509" s="2" t="s">
        <v>154</v>
      </c>
      <c r="F3509" s="2" t="s">
        <v>2461</v>
      </c>
      <c r="G3509" s="5">
        <v>50</v>
      </c>
      <c r="H3509" s="5">
        <v>22.4</v>
      </c>
      <c r="I3509" s="5">
        <v>1120</v>
      </c>
      <c r="J3509" s="5">
        <v>32440</v>
      </c>
      <c r="K3509" s="3" t="str" cm="1">
        <f t="array" ref="K3509">_xlfn.LET(_xlpm.d,UPPER(TRIM(CLEAN(SUBSTITUTE(F3509,CHAR(160),"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10" spans="2:11" hidden="1" x14ac:dyDescent="0.25">
      <c r="B3510" s="20">
        <v>45982</v>
      </c>
      <c r="C3510" s="2" t="s">
        <v>1</v>
      </c>
      <c r="D3510" s="2" t="s">
        <v>2473</v>
      </c>
      <c r="E3510" s="2" t="s">
        <v>224</v>
      </c>
      <c r="F3510" s="2" t="s">
        <v>2461</v>
      </c>
      <c r="G3510" s="5">
        <v>50</v>
      </c>
      <c r="H3510" s="5">
        <v>22.4</v>
      </c>
      <c r="I3510" s="5">
        <v>1120</v>
      </c>
      <c r="J3510" s="5">
        <v>33560</v>
      </c>
      <c r="K3510" s="3" t="str" cm="1">
        <f t="array" ref="K3510">_xlfn.LET(_xlpm.d,UPPER(TRIM(CLEAN(SUBSTITUTE(F3510,CHAR(160),"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11" spans="2:11" hidden="1" x14ac:dyDescent="0.25">
      <c r="B3511" s="20">
        <v>45986</v>
      </c>
      <c r="C3511" s="2" t="s">
        <v>1</v>
      </c>
      <c r="D3511" s="2" t="s">
        <v>2474</v>
      </c>
      <c r="E3511" s="2" t="s">
        <v>266</v>
      </c>
      <c r="F3511" s="2" t="s">
        <v>2461</v>
      </c>
      <c r="G3511" s="5">
        <v>20</v>
      </c>
      <c r="H3511" s="5">
        <v>22.4</v>
      </c>
      <c r="I3511" s="5">
        <v>448</v>
      </c>
      <c r="J3511" s="5">
        <v>34008</v>
      </c>
      <c r="K3511" s="3" t="str" cm="1">
        <f t="array" ref="K3511">_xlfn.LET(_xlpm.d,UPPER(TRIM(CLEAN(SUBSTITUTE(F3511,CHAR(160),"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12" spans="2:11" hidden="1" x14ac:dyDescent="0.25">
      <c r="B3512" s="20">
        <v>45986</v>
      </c>
      <c r="C3512" s="2" t="s">
        <v>1</v>
      </c>
      <c r="D3512" s="2" t="s">
        <v>2475</v>
      </c>
      <c r="E3512" s="2" t="s">
        <v>273</v>
      </c>
      <c r="F3512" s="2" t="s">
        <v>2461</v>
      </c>
      <c r="G3512" s="5">
        <v>60</v>
      </c>
      <c r="H3512" s="5">
        <v>22.4</v>
      </c>
      <c r="I3512" s="5">
        <v>1344</v>
      </c>
      <c r="J3512" s="5">
        <v>35352</v>
      </c>
      <c r="K3512" s="3" t="str" cm="1">
        <f t="array" ref="K3512">_xlfn.LET(_xlpm.d,UPPER(TRIM(CLEAN(SUBSTITUTE(F3512,CHAR(160),"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13" spans="2:11" hidden="1" x14ac:dyDescent="0.25">
      <c r="B3513" s="20">
        <v>45986</v>
      </c>
      <c r="C3513" s="2" t="s">
        <v>1</v>
      </c>
      <c r="D3513" s="2" t="s">
        <v>1471</v>
      </c>
      <c r="E3513" s="2" t="s">
        <v>141</v>
      </c>
      <c r="F3513" s="2" t="s">
        <v>2461</v>
      </c>
      <c r="G3513" s="5">
        <v>60</v>
      </c>
      <c r="H3513" s="5">
        <v>22.4</v>
      </c>
      <c r="I3513" s="5">
        <v>1344</v>
      </c>
      <c r="J3513" s="5">
        <v>36696</v>
      </c>
      <c r="K3513" s="3" t="str" cm="1">
        <f t="array" ref="K3513">_xlfn.LET(_xlpm.d,UPPER(TRIM(CLEAN(SUBSTITUTE(F3513,CHAR(160),"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14" spans="2:11" hidden="1" x14ac:dyDescent="0.25">
      <c r="B3514" s="20">
        <v>46000</v>
      </c>
      <c r="C3514" s="2" t="s">
        <v>1</v>
      </c>
      <c r="D3514" s="2" t="s">
        <v>1302</v>
      </c>
      <c r="E3514" s="2" t="s">
        <v>141</v>
      </c>
      <c r="F3514" s="2" t="s">
        <v>2461</v>
      </c>
      <c r="G3514" s="5">
        <v>30</v>
      </c>
      <c r="H3514" s="5">
        <v>22.4</v>
      </c>
      <c r="I3514" s="5">
        <v>672</v>
      </c>
      <c r="J3514" s="5">
        <v>37368</v>
      </c>
      <c r="K3514" s="3" t="str" cm="1">
        <f t="array" ref="K3514">_xlfn.LET(_xlpm.d,UPPER(TRIM(CLEAN(SUBSTITUTE(F3514,CHAR(160),"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15" spans="2:11" hidden="1" x14ac:dyDescent="0.25">
      <c r="B3515" s="20">
        <v>46000</v>
      </c>
      <c r="C3515" s="2" t="s">
        <v>1</v>
      </c>
      <c r="D3515" s="2" t="s">
        <v>2244</v>
      </c>
      <c r="E3515" s="2" t="s">
        <v>1634</v>
      </c>
      <c r="F3515" s="2" t="s">
        <v>2461</v>
      </c>
      <c r="G3515" s="5">
        <v>6</v>
      </c>
      <c r="H3515" s="5">
        <v>19.3</v>
      </c>
      <c r="I3515" s="5">
        <v>115.8</v>
      </c>
      <c r="J3515" s="5">
        <v>37483.800000000003</v>
      </c>
      <c r="K3515" s="3" t="str" cm="1">
        <f t="array" ref="K3515">_xlfn.LET(_xlpm.d,UPPER(TRIM(CLEAN(SUBSTITUTE(F3515,CHAR(160),"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16" spans="2:11" hidden="1" x14ac:dyDescent="0.25">
      <c r="B3516" s="20">
        <v>46000</v>
      </c>
      <c r="C3516" s="2" t="s">
        <v>1</v>
      </c>
      <c r="D3516" s="2" t="s">
        <v>2476</v>
      </c>
      <c r="E3516" s="2" t="s">
        <v>61</v>
      </c>
      <c r="F3516" s="2" t="s">
        <v>2461</v>
      </c>
      <c r="G3516" s="5">
        <v>20</v>
      </c>
      <c r="H3516" s="5">
        <v>20.3</v>
      </c>
      <c r="I3516" s="5">
        <v>406</v>
      </c>
      <c r="J3516" s="5">
        <v>37889.800000000003</v>
      </c>
      <c r="K3516" s="3" t="str" cm="1">
        <f t="array" ref="K3516">_xlfn.LET(_xlpm.d,UPPER(TRIM(CLEAN(SUBSTITUTE(F3516,CHAR(160),"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17" spans="2:11" hidden="1" x14ac:dyDescent="0.25">
      <c r="B3517" s="20">
        <v>46014</v>
      </c>
      <c r="C3517" s="2" t="s">
        <v>1</v>
      </c>
      <c r="D3517" s="2" t="s">
        <v>2261</v>
      </c>
      <c r="E3517" s="2" t="s">
        <v>1634</v>
      </c>
      <c r="F3517" s="2" t="s">
        <v>2461</v>
      </c>
      <c r="G3517" s="5">
        <v>10</v>
      </c>
      <c r="H3517" s="5">
        <v>19.3</v>
      </c>
      <c r="I3517" s="5">
        <v>193</v>
      </c>
      <c r="J3517" s="5">
        <v>38082.800000000003</v>
      </c>
      <c r="K3517" s="3" t="str" cm="1">
        <f t="array" ref="K3517">_xlfn.LET(_xlpm.d,UPPER(TRIM(CLEAN(SUBSTITUTE(F3517,CHAR(160),"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18" spans="2:11" hidden="1" x14ac:dyDescent="0.25">
      <c r="B3518" s="20">
        <v>46059</v>
      </c>
      <c r="C3518" s="2" t="s">
        <v>1</v>
      </c>
      <c r="D3518" s="2" t="s">
        <v>2477</v>
      </c>
      <c r="E3518" s="2" t="s">
        <v>1701</v>
      </c>
      <c r="F3518" s="2" t="s">
        <v>2461</v>
      </c>
      <c r="G3518" s="5">
        <v>20</v>
      </c>
      <c r="H3518" s="5">
        <v>19.3</v>
      </c>
      <c r="I3518" s="5">
        <v>386</v>
      </c>
      <c r="J3518" s="5">
        <v>38468.800000000003</v>
      </c>
      <c r="K3518" s="3" t="str" cm="1">
        <f t="array" ref="K3518">_xlfn.LET(_xlpm.d,UPPER(TRIM(CLEAN(SUBSTITUTE(F3518,CHAR(160),"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19" spans="2:11" hidden="1" x14ac:dyDescent="0.25">
      <c r="B3519" s="20">
        <v>46064</v>
      </c>
      <c r="C3519" s="2" t="s">
        <v>1</v>
      </c>
      <c r="D3519" s="2" t="s">
        <v>2478</v>
      </c>
      <c r="E3519" s="2" t="s">
        <v>1701</v>
      </c>
      <c r="F3519" s="2" t="s">
        <v>2461</v>
      </c>
      <c r="G3519" s="5">
        <v>24</v>
      </c>
      <c r="H3519" s="5">
        <v>19.3</v>
      </c>
      <c r="I3519" s="5">
        <v>463.2</v>
      </c>
      <c r="J3519" s="5">
        <v>38932</v>
      </c>
      <c r="K3519" s="3" t="str" cm="1">
        <f t="array" ref="K3519">_xlfn.LET(_xlpm.d,UPPER(TRIM(CLEAN(SUBSTITUTE(F3519,CHAR(160),"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20" spans="2:11" hidden="1" x14ac:dyDescent="0.25">
      <c r="B3520" s="20">
        <v>46065</v>
      </c>
      <c r="C3520" s="2" t="s">
        <v>1</v>
      </c>
      <c r="D3520" s="2" t="s">
        <v>2356</v>
      </c>
      <c r="E3520" s="2" t="s">
        <v>1634</v>
      </c>
      <c r="F3520" s="2" t="s">
        <v>2461</v>
      </c>
      <c r="G3520" s="5">
        <v>10</v>
      </c>
      <c r="H3520" s="5">
        <v>19.3</v>
      </c>
      <c r="I3520" s="5">
        <v>193</v>
      </c>
      <c r="J3520" s="5">
        <v>39125</v>
      </c>
      <c r="K3520" s="3" t="str" cm="1">
        <f t="array" ref="K3520">_xlfn.LET(_xlpm.d,UPPER(TRIM(CLEAN(SUBSTITUTE(F3520,CHAR(160),"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21" spans="1:11" hidden="1" x14ac:dyDescent="0.25">
      <c r="B3521" s="20">
        <v>46078</v>
      </c>
      <c r="C3521" s="2" t="s">
        <v>1</v>
      </c>
      <c r="D3521" s="2" t="s">
        <v>2479</v>
      </c>
      <c r="E3521" s="2" t="s">
        <v>1701</v>
      </c>
      <c r="F3521" s="2" t="s">
        <v>2461</v>
      </c>
      <c r="G3521" s="5">
        <v>25</v>
      </c>
      <c r="H3521" s="5">
        <v>19.3</v>
      </c>
      <c r="I3521" s="5">
        <v>482.5</v>
      </c>
      <c r="J3521" s="5">
        <v>39607.5</v>
      </c>
      <c r="K3521" s="3" t="str" cm="1">
        <f t="array" ref="K3521">_xlfn.LET(_xlpm.d,UPPER(TRIM(CLEAN(SUBSTITUTE(F3521,CHAR(160),"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22" spans="1:11" hidden="1" x14ac:dyDescent="0.25">
      <c r="B3522" s="20">
        <v>46099</v>
      </c>
      <c r="C3522" s="2" t="s">
        <v>1</v>
      </c>
      <c r="D3522" s="2" t="s">
        <v>2405</v>
      </c>
      <c r="E3522" s="2" t="s">
        <v>485</v>
      </c>
      <c r="F3522" s="2" t="s">
        <v>2461</v>
      </c>
      <c r="G3522" s="5">
        <v>20</v>
      </c>
      <c r="H3522" s="5">
        <v>19.989999999999998</v>
      </c>
      <c r="I3522" s="5">
        <v>399.8</v>
      </c>
      <c r="J3522" s="5">
        <v>40007.300000000003</v>
      </c>
      <c r="K3522" s="3" t="str" cm="1">
        <f t="array" ref="K3522">_xlfn.LET(_xlpm.d,UPPER(TRIM(CLEAN(SUBSTITUTE(F3522,CHAR(160),"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23" spans="1:11" hidden="1" x14ac:dyDescent="0.25">
      <c r="A3523" s="11" t="s">
        <v>2480</v>
      </c>
      <c r="G3523" s="6">
        <v>1845</v>
      </c>
      <c r="I3523" s="7">
        <f>I3471+I3472+I3473+I3474+I3475+I3476+I3477+I3478+I3479+I3480+I3481+I3482+I3483+I3484+I3485+I3486+I3487+I3488+I3489+I3490+I3491+I3492+I3493+I3494+I3495+I3496+I3497+I3498+I3499+I3500+I3501+I3502+I3503+I3504+I3505+I3506+I3507+I3508+I3509+I3510+I3511+I3512+I3513+I3514+I3515+I3516+I3517+I3518+I3519+I3520+I3521+I3522</f>
        <v>40007.300000000003</v>
      </c>
      <c r="K3523" s="3" t="str" cm="1">
        <f t="array" ref="K3523">_xlfn.LET(_xlpm.d,UPPER(TRIM(CLEAN(SUBSTITUTE(F3523,CHAR(160),"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24" spans="1:11" hidden="1" x14ac:dyDescent="0.25">
      <c r="A3524" s="10" t="s">
        <v>2481</v>
      </c>
      <c r="K3524" s="3" t="str" cm="1">
        <f t="array" ref="K3524">_xlfn.LET(_xlpm.d,UPPER(TRIM(CLEAN(SUBSTITUTE(F3524,CHAR(160),"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25" spans="1:11" hidden="1" x14ac:dyDescent="0.25">
      <c r="B3525" s="20">
        <v>45807</v>
      </c>
      <c r="C3525" s="2" t="s">
        <v>1</v>
      </c>
      <c r="D3525" s="2" t="s">
        <v>1914</v>
      </c>
      <c r="E3525" s="2" t="s">
        <v>78</v>
      </c>
      <c r="F3525" s="2" t="s">
        <v>2481</v>
      </c>
      <c r="G3525" s="5">
        <v>40</v>
      </c>
      <c r="H3525" s="5">
        <v>21.3</v>
      </c>
      <c r="I3525" s="5">
        <v>852</v>
      </c>
      <c r="J3525" s="5">
        <v>852</v>
      </c>
      <c r="K3525" s="3" t="str" cm="1">
        <f t="array" ref="K3525">_xlfn.LET(_xlpm.d,UPPER(TRIM(CLEAN(SUBSTITUTE(F3525,CHAR(160),"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26" spans="1:11" hidden="1" x14ac:dyDescent="0.25">
      <c r="B3526" s="20">
        <v>45807</v>
      </c>
      <c r="C3526" s="2" t="s">
        <v>1</v>
      </c>
      <c r="D3526" s="2" t="s">
        <v>568</v>
      </c>
      <c r="E3526" s="2" t="s">
        <v>243</v>
      </c>
      <c r="F3526" s="2" t="s">
        <v>2481</v>
      </c>
      <c r="G3526" s="5">
        <v>20</v>
      </c>
      <c r="H3526" s="5">
        <v>21.3</v>
      </c>
      <c r="I3526" s="5">
        <v>426</v>
      </c>
      <c r="J3526" s="5">
        <v>1278</v>
      </c>
      <c r="K3526" s="3" t="str" cm="1">
        <f t="array" ref="K3526">_xlfn.LET(_xlpm.d,UPPER(TRIM(CLEAN(SUBSTITUTE(F3526,CHAR(160),"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27" spans="1:11" hidden="1" x14ac:dyDescent="0.25">
      <c r="B3527" s="20">
        <v>45811</v>
      </c>
      <c r="C3527" s="2" t="s">
        <v>1</v>
      </c>
      <c r="D3527" s="2" t="s">
        <v>2482</v>
      </c>
      <c r="E3527" s="2" t="s">
        <v>232</v>
      </c>
      <c r="F3527" s="2" t="s">
        <v>2481</v>
      </c>
      <c r="G3527" s="5">
        <v>20</v>
      </c>
      <c r="H3527" s="5">
        <v>21.3</v>
      </c>
      <c r="I3527" s="5">
        <v>426</v>
      </c>
      <c r="J3527" s="5">
        <v>1704</v>
      </c>
      <c r="K3527" s="3" t="str" cm="1">
        <f t="array" ref="K3527">_xlfn.LET(_xlpm.d,UPPER(TRIM(CLEAN(SUBSTITUTE(F3527,CHAR(160),"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28" spans="1:11" hidden="1" x14ac:dyDescent="0.25">
      <c r="B3528" s="20">
        <v>45811</v>
      </c>
      <c r="C3528" s="2" t="s">
        <v>1</v>
      </c>
      <c r="D3528" s="2" t="s">
        <v>783</v>
      </c>
      <c r="E3528" s="2" t="s">
        <v>61</v>
      </c>
      <c r="F3528" s="2" t="s">
        <v>2481</v>
      </c>
      <c r="G3528" s="5">
        <v>50</v>
      </c>
      <c r="H3528" s="5">
        <v>19.2</v>
      </c>
      <c r="I3528" s="5">
        <v>960</v>
      </c>
      <c r="J3528" s="5">
        <v>2664</v>
      </c>
      <c r="K3528" s="3" t="str" cm="1">
        <f t="array" ref="K3528">_xlfn.LET(_xlpm.d,UPPER(TRIM(CLEAN(SUBSTITUTE(F3528,CHAR(160),"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29" spans="1:11" hidden="1" x14ac:dyDescent="0.25">
      <c r="B3529" s="20">
        <v>45811</v>
      </c>
      <c r="C3529" s="2" t="s">
        <v>1</v>
      </c>
      <c r="D3529" s="2" t="s">
        <v>2483</v>
      </c>
      <c r="E3529" s="2" t="s">
        <v>78</v>
      </c>
      <c r="F3529" s="2" t="s">
        <v>2481</v>
      </c>
      <c r="G3529" s="5">
        <v>5</v>
      </c>
      <c r="H3529" s="5">
        <v>21.3</v>
      </c>
      <c r="I3529" s="5">
        <v>106.5</v>
      </c>
      <c r="J3529" s="5">
        <v>2770.5</v>
      </c>
      <c r="K3529" s="3" t="str" cm="1">
        <f t="array" ref="K3529">_xlfn.LET(_xlpm.d,UPPER(TRIM(CLEAN(SUBSTITUTE(F3529,CHAR(160),"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30" spans="1:11" hidden="1" x14ac:dyDescent="0.25">
      <c r="B3530" s="20">
        <v>45812</v>
      </c>
      <c r="C3530" s="2" t="s">
        <v>1</v>
      </c>
      <c r="D3530" s="2" t="s">
        <v>577</v>
      </c>
      <c r="E3530" s="2" t="s">
        <v>149</v>
      </c>
      <c r="F3530" s="2" t="s">
        <v>2481</v>
      </c>
      <c r="G3530" s="5">
        <v>50</v>
      </c>
      <c r="H3530" s="5">
        <v>21.3</v>
      </c>
      <c r="I3530" s="5">
        <v>1065</v>
      </c>
      <c r="J3530" s="5">
        <v>3835.5</v>
      </c>
      <c r="K3530" s="3" t="str" cm="1">
        <f t="array" ref="K3530">_xlfn.LET(_xlpm.d,UPPER(TRIM(CLEAN(SUBSTITUTE(F3530,CHAR(160),"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31" spans="1:11" hidden="1" x14ac:dyDescent="0.25">
      <c r="B3531" s="20">
        <v>45813</v>
      </c>
      <c r="C3531" s="2" t="s">
        <v>1</v>
      </c>
      <c r="D3531" s="2" t="s">
        <v>578</v>
      </c>
      <c r="E3531" s="2" t="s">
        <v>135</v>
      </c>
      <c r="F3531" s="2" t="s">
        <v>2481</v>
      </c>
      <c r="G3531" s="5">
        <v>30</v>
      </c>
      <c r="H3531" s="5">
        <v>21.3</v>
      </c>
      <c r="I3531" s="5">
        <v>639</v>
      </c>
      <c r="J3531" s="5">
        <v>4474.5</v>
      </c>
      <c r="K3531" s="3" t="str" cm="1">
        <f t="array" ref="K3531">_xlfn.LET(_xlpm.d,UPPER(TRIM(CLEAN(SUBSTITUTE(F3531,CHAR(160),"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32" spans="1:11" hidden="1" x14ac:dyDescent="0.25">
      <c r="B3532" s="20">
        <v>45813</v>
      </c>
      <c r="C3532" s="2" t="s">
        <v>1</v>
      </c>
      <c r="D3532" s="2" t="s">
        <v>1546</v>
      </c>
      <c r="E3532" s="2" t="s">
        <v>168</v>
      </c>
      <c r="F3532" s="2" t="s">
        <v>2481</v>
      </c>
      <c r="G3532" s="5">
        <v>50</v>
      </c>
      <c r="H3532" s="5">
        <v>21.3</v>
      </c>
      <c r="I3532" s="5">
        <v>1065</v>
      </c>
      <c r="J3532" s="5">
        <v>5539.5</v>
      </c>
      <c r="K3532" s="3" t="str" cm="1">
        <f t="array" ref="K3532">_xlfn.LET(_xlpm.d,UPPER(TRIM(CLEAN(SUBSTITUTE(F3532,CHAR(160),"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33" spans="1:11" hidden="1" x14ac:dyDescent="0.25">
      <c r="B3533" s="20">
        <v>45813</v>
      </c>
      <c r="C3533" s="2" t="s">
        <v>1</v>
      </c>
      <c r="D3533" s="2" t="s">
        <v>579</v>
      </c>
      <c r="E3533" s="2" t="s">
        <v>192</v>
      </c>
      <c r="F3533" s="2" t="s">
        <v>2481</v>
      </c>
      <c r="G3533" s="5">
        <v>30</v>
      </c>
      <c r="H3533" s="5">
        <v>21.3</v>
      </c>
      <c r="I3533" s="5">
        <v>639</v>
      </c>
      <c r="J3533" s="5">
        <v>6178.5</v>
      </c>
      <c r="K3533" s="3" t="str" cm="1">
        <f t="array" ref="K3533">_xlfn.LET(_xlpm.d,UPPER(TRIM(CLEAN(SUBSTITUTE(F3533,CHAR(160),"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34" spans="1:11" hidden="1" x14ac:dyDescent="0.25">
      <c r="B3534" s="20">
        <v>45814</v>
      </c>
      <c r="C3534" s="2" t="s">
        <v>1</v>
      </c>
      <c r="D3534" s="2" t="s">
        <v>2484</v>
      </c>
      <c r="E3534" s="2" t="s">
        <v>186</v>
      </c>
      <c r="F3534" s="2" t="s">
        <v>2481</v>
      </c>
      <c r="G3534" s="5">
        <v>16</v>
      </c>
      <c r="H3534" s="5">
        <v>21.3</v>
      </c>
      <c r="I3534" s="5">
        <v>340.8</v>
      </c>
      <c r="J3534" s="5">
        <v>6519.3</v>
      </c>
      <c r="K3534" s="3" t="str" cm="1">
        <f t="array" ref="K3534">_xlfn.LET(_xlpm.d,UPPER(TRIM(CLEAN(SUBSTITUTE(F3534,CHAR(160),"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3535" spans="1:11" hidden="1" x14ac:dyDescent="0.25">
      <c r="A3535" s="11" t="s">
        <v>2485</v>
      </c>
      <c r="G3535" s="6">
        <v>311</v>
      </c>
      <c r="I3535" s="7">
        <f>I3525+I3526+I3527+I3528+I3529+I3530+I3531+I3532+I3533+I3534</f>
        <v>6519.3</v>
      </c>
      <c r="K3535" s="3" t="str" cm="1">
        <f t="array" ref="K3535">_xlfn.LET(_xlpm.d,UPPER(TRIM(CLEAN(SUBSTITUTE(F3535,CHAR(160),"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36" spans="1:11" hidden="1" x14ac:dyDescent="0.25">
      <c r="A3536" s="10" t="s">
        <v>2486</v>
      </c>
      <c r="K3536" s="3" t="str" cm="1">
        <f t="array" ref="K3536">_xlfn.LET(_xlpm.d,UPPER(TRIM(CLEAN(SUBSTITUTE(F3536,CHAR(160),"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37" spans="1:11" hidden="1" x14ac:dyDescent="0.25">
      <c r="B3537" s="20">
        <v>46079</v>
      </c>
      <c r="C3537" s="2" t="s">
        <v>1</v>
      </c>
      <c r="D3537" s="2" t="s">
        <v>215</v>
      </c>
      <c r="E3537" s="2" t="s">
        <v>3</v>
      </c>
      <c r="F3537" s="2" t="s">
        <v>2486</v>
      </c>
      <c r="G3537" s="5">
        <v>25</v>
      </c>
      <c r="H3537" s="5">
        <v>21.2</v>
      </c>
      <c r="I3537" s="5">
        <v>530</v>
      </c>
      <c r="J3537" s="5">
        <v>530</v>
      </c>
      <c r="K3537" s="3" t="str" cm="1">
        <f t="array" ref="K3537">_xlfn.LET(_xlpm.d,UPPER(TRIM(CLEAN(SUBSTITUTE(F3537,CHAR(160),"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38" spans="1:11" hidden="1" x14ac:dyDescent="0.25">
      <c r="B3538" s="20">
        <v>46087</v>
      </c>
      <c r="C3538" s="2" t="s">
        <v>1</v>
      </c>
      <c r="D3538" s="2" t="s">
        <v>867</v>
      </c>
      <c r="E3538" s="2" t="s">
        <v>43</v>
      </c>
      <c r="F3538" s="2" t="s">
        <v>2486</v>
      </c>
      <c r="G3538" s="5">
        <v>5</v>
      </c>
      <c r="H3538" s="5">
        <v>16.95</v>
      </c>
      <c r="I3538" s="5">
        <v>84.75</v>
      </c>
      <c r="J3538" s="5">
        <v>614.75</v>
      </c>
      <c r="K3538" s="3" t="str" cm="1">
        <f t="array" ref="K3538">_xlfn.LET(_xlpm.d,UPPER(TRIM(CLEAN(SUBSTITUTE(F3538,CHAR(160),"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39" spans="1:11" hidden="1" x14ac:dyDescent="0.25">
      <c r="B3539" s="20">
        <v>46101</v>
      </c>
      <c r="C3539" s="2" t="s">
        <v>1</v>
      </c>
      <c r="D3539" s="2" t="s">
        <v>2487</v>
      </c>
      <c r="E3539" s="2" t="s">
        <v>857</v>
      </c>
      <c r="F3539" s="2" t="s">
        <v>2486</v>
      </c>
      <c r="G3539" s="5">
        <v>6</v>
      </c>
      <c r="H3539" s="5">
        <v>20.3</v>
      </c>
      <c r="I3539" s="5">
        <v>121.8</v>
      </c>
      <c r="J3539" s="5">
        <v>736.55</v>
      </c>
      <c r="K3539" s="3" t="str" cm="1">
        <f t="array" ref="K3539">_xlfn.LET(_xlpm.d,UPPER(TRIM(CLEAN(SUBSTITUTE(F3539,CHAR(160),"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40" spans="1:11" hidden="1" x14ac:dyDescent="0.25">
      <c r="B3540" s="20">
        <v>46101</v>
      </c>
      <c r="C3540" s="2" t="s">
        <v>1</v>
      </c>
      <c r="D3540" s="2" t="s">
        <v>1215</v>
      </c>
      <c r="E3540" s="2" t="s">
        <v>43</v>
      </c>
      <c r="F3540" s="2" t="s">
        <v>2486</v>
      </c>
      <c r="G3540" s="5">
        <v>5</v>
      </c>
      <c r="H3540" s="5">
        <v>16.95</v>
      </c>
      <c r="I3540" s="5">
        <v>84.75</v>
      </c>
      <c r="J3540" s="5">
        <v>821.3</v>
      </c>
      <c r="K3540" s="3" t="str" cm="1">
        <f t="array" ref="K3540">_xlfn.LET(_xlpm.d,UPPER(TRIM(CLEAN(SUBSTITUTE(F3540,CHAR(160),"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41" spans="1:11" hidden="1" x14ac:dyDescent="0.25">
      <c r="A3541" s="11" t="s">
        <v>2488</v>
      </c>
      <c r="G3541" s="6">
        <v>41</v>
      </c>
      <c r="I3541" s="8">
        <f>I3537+I3538+I3539+I3540</f>
        <v>821.3</v>
      </c>
      <c r="K3541" s="3" t="str" cm="1">
        <f t="array" ref="K3541">_xlfn.LET(_xlpm.d,UPPER(TRIM(CLEAN(SUBSTITUTE(F3541,CHAR(160),"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42" spans="1:11" hidden="1" x14ac:dyDescent="0.25">
      <c r="A3542" s="10" t="s">
        <v>2489</v>
      </c>
      <c r="K3542" s="3" t="str" cm="1">
        <f t="array" ref="K3542">_xlfn.LET(_xlpm.d,UPPER(TRIM(CLEAN(SUBSTITUTE(F3542,CHAR(160),"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43" spans="1:11" hidden="1" x14ac:dyDescent="0.25">
      <c r="B3543" s="20">
        <v>45722</v>
      </c>
      <c r="C3543" s="2" t="s">
        <v>1</v>
      </c>
      <c r="D3543" s="2" t="s">
        <v>2490</v>
      </c>
      <c r="E3543" s="2" t="s">
        <v>236</v>
      </c>
      <c r="F3543" s="2" t="s">
        <v>2489</v>
      </c>
      <c r="G3543" s="5">
        <v>100</v>
      </c>
      <c r="H3543" s="5">
        <v>12.2</v>
      </c>
      <c r="I3543" s="5">
        <v>1220</v>
      </c>
      <c r="J3543" s="5">
        <v>1220</v>
      </c>
      <c r="K3543" s="3" t="str" cm="1">
        <f t="array" ref="K3543">_xlfn.LET(_xlpm.d,UPPER(TRIM(CLEAN(SUBSTITUTE(F3543,CHAR(160),"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544" spans="1:11" hidden="1" x14ac:dyDescent="0.25">
      <c r="A3544" s="11" t="s">
        <v>2491</v>
      </c>
      <c r="G3544" s="6">
        <v>100</v>
      </c>
      <c r="I3544" s="7">
        <f>I3543</f>
        <v>1220</v>
      </c>
      <c r="K3544" s="3" t="str" cm="1">
        <f t="array" ref="K3544">_xlfn.LET(_xlpm.d,UPPER(TRIM(CLEAN(SUBSTITUTE(F3544,CHAR(160),"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45" spans="1:11" hidden="1" x14ac:dyDescent="0.25">
      <c r="A3545" s="10" t="s">
        <v>2492</v>
      </c>
      <c r="K3545" s="3" t="str" cm="1">
        <f t="array" ref="K3545">_xlfn.LET(_xlpm.d,UPPER(TRIM(CLEAN(SUBSTITUTE(F3545,CHAR(160),"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46" spans="1:11" hidden="1" x14ac:dyDescent="0.25">
      <c r="B3546" s="20">
        <v>45894</v>
      </c>
      <c r="C3546" s="2" t="s">
        <v>1</v>
      </c>
      <c r="D3546" s="2" t="s">
        <v>2493</v>
      </c>
      <c r="E3546" s="2" t="s">
        <v>2494</v>
      </c>
      <c r="F3546" s="2" t="s">
        <v>2492</v>
      </c>
      <c r="G3546" s="5">
        <v>90</v>
      </c>
      <c r="H3546" s="5">
        <v>25.21</v>
      </c>
      <c r="I3546" s="5">
        <v>2268.9</v>
      </c>
      <c r="J3546" s="5">
        <v>2268.9</v>
      </c>
      <c r="K3546" s="3" t="str" cm="1">
        <f t="array" ref="K3546">_xlfn.LET(_xlpm.d,UPPER(TRIM(CLEAN(SUBSTITUTE(F3546,CHAR(160),"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47" spans="1:11" hidden="1" x14ac:dyDescent="0.25">
      <c r="A3547" s="11" t="s">
        <v>2495</v>
      </c>
      <c r="G3547" s="6">
        <v>90</v>
      </c>
      <c r="I3547" s="7">
        <f>I3546</f>
        <v>2268.9</v>
      </c>
      <c r="K3547" s="3" t="str" cm="1">
        <f t="array" ref="K3547">_xlfn.LET(_xlpm.d,UPPER(TRIM(CLEAN(SUBSTITUTE(F3547,CHAR(160),"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48" spans="1:11" hidden="1" x14ac:dyDescent="0.25">
      <c r="A3548" s="10" t="s">
        <v>2496</v>
      </c>
      <c r="K3548" s="3" t="str" cm="1">
        <f t="array" ref="K3548">_xlfn.LET(_xlpm.d,UPPER(TRIM(CLEAN(SUBSTITUTE(F3548,CHAR(160),"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49" spans="1:11" hidden="1" x14ac:dyDescent="0.25">
      <c r="B3549" s="20">
        <v>45867</v>
      </c>
      <c r="C3549" s="2" t="s">
        <v>1</v>
      </c>
      <c r="D3549" s="2" t="s">
        <v>752</v>
      </c>
      <c r="E3549" s="2" t="s">
        <v>746</v>
      </c>
      <c r="F3549" s="2" t="s">
        <v>2496</v>
      </c>
      <c r="G3549" s="5">
        <v>10</v>
      </c>
      <c r="H3549" s="5">
        <v>19.989999999999998</v>
      </c>
      <c r="I3549" s="5">
        <v>199.9</v>
      </c>
      <c r="J3549" s="5">
        <v>199.9</v>
      </c>
      <c r="K3549" s="3" t="str" cm="1">
        <f t="array" ref="K3549">_xlfn.LET(_xlpm.d,UPPER(TRIM(CLEAN(SUBSTITUTE(F3549,CHAR(160),"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50" spans="1:11" hidden="1" x14ac:dyDescent="0.25">
      <c r="B3550" s="20">
        <v>45869</v>
      </c>
      <c r="C3550" s="2" t="s">
        <v>1</v>
      </c>
      <c r="D3550" s="2" t="s">
        <v>2497</v>
      </c>
      <c r="E3550" s="2" t="s">
        <v>2494</v>
      </c>
      <c r="F3550" s="2" t="s">
        <v>2496</v>
      </c>
      <c r="G3550" s="5">
        <v>30</v>
      </c>
      <c r="H3550" s="5">
        <v>16.38</v>
      </c>
      <c r="I3550" s="5">
        <v>491.4</v>
      </c>
      <c r="J3550" s="5">
        <v>691.3</v>
      </c>
      <c r="K3550" s="3" t="str" cm="1">
        <f t="array" ref="K3550">_xlfn.LET(_xlpm.d,UPPER(TRIM(CLEAN(SUBSTITUTE(F3550,CHAR(160),"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51" spans="1:11" hidden="1" x14ac:dyDescent="0.25">
      <c r="B3551" s="20">
        <v>46092</v>
      </c>
      <c r="C3551" s="2" t="s">
        <v>1</v>
      </c>
      <c r="D3551" s="2" t="s">
        <v>2498</v>
      </c>
      <c r="E3551" s="2" t="s">
        <v>749</v>
      </c>
      <c r="F3551" s="2" t="s">
        <v>2499</v>
      </c>
      <c r="G3551" s="5">
        <v>80</v>
      </c>
      <c r="H3551" s="5">
        <v>19.829999999999998</v>
      </c>
      <c r="I3551" s="5">
        <v>1586.4</v>
      </c>
      <c r="J3551" s="5">
        <v>2277.6999999999998</v>
      </c>
      <c r="K3551" s="3" t="str" cm="1">
        <f t="array" ref="K3551">_xlfn.LET(_xlpm.d,UPPER(TRIM(CLEAN(SUBSTITUTE(F3551,CHAR(160),"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52" spans="1:11" hidden="1" x14ac:dyDescent="0.25">
      <c r="A3552" s="11" t="s">
        <v>2500</v>
      </c>
      <c r="G3552" s="6">
        <v>120</v>
      </c>
      <c r="I3552" s="7">
        <f>I3549+I3550+I3551</f>
        <v>2277.6999999999998</v>
      </c>
      <c r="K3552" s="3" t="str" cm="1">
        <f t="array" ref="K3552">_xlfn.LET(_xlpm.d,UPPER(TRIM(CLEAN(SUBSTITUTE(F3552,CHAR(160),"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53" spans="1:11" hidden="1" x14ac:dyDescent="0.25">
      <c r="A3553" s="10" t="s">
        <v>2501</v>
      </c>
      <c r="K3553" s="3" t="str" cm="1">
        <f t="array" ref="K3553">_xlfn.LET(_xlpm.d,UPPER(TRIM(CLEAN(SUBSTITUTE(F3553,CHAR(160),"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54" spans="1:11" hidden="1" x14ac:dyDescent="0.25">
      <c r="B3554" s="20">
        <v>45947</v>
      </c>
      <c r="C3554" s="2" t="s">
        <v>1</v>
      </c>
      <c r="D3554" s="2" t="s">
        <v>2502</v>
      </c>
      <c r="E3554" s="2" t="s">
        <v>746</v>
      </c>
      <c r="F3554" s="2" t="s">
        <v>2503</v>
      </c>
      <c r="G3554" s="5">
        <v>30</v>
      </c>
      <c r="H3554" s="5">
        <v>24.8</v>
      </c>
      <c r="I3554" s="5">
        <v>744</v>
      </c>
      <c r="J3554" s="5">
        <v>744</v>
      </c>
      <c r="K3554" s="3" t="str" cm="1">
        <f t="array" ref="K3554">_xlfn.LET(_xlpm.d,UPPER(TRIM(CLEAN(SUBSTITUTE(F3554,CHAR(160),"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55" spans="1:11" hidden="1" x14ac:dyDescent="0.25">
      <c r="B3555" s="20">
        <v>46059</v>
      </c>
      <c r="C3555" s="2" t="s">
        <v>1</v>
      </c>
      <c r="D3555" s="2" t="s">
        <v>2504</v>
      </c>
      <c r="E3555" s="2" t="s">
        <v>746</v>
      </c>
      <c r="F3555" s="2" t="s">
        <v>2505</v>
      </c>
      <c r="G3555" s="5">
        <v>100</v>
      </c>
      <c r="H3555" s="5">
        <v>23.2</v>
      </c>
      <c r="I3555" s="5">
        <v>2320</v>
      </c>
      <c r="J3555" s="5">
        <v>3064</v>
      </c>
      <c r="K3555" s="3" t="str" cm="1">
        <f t="array" ref="K3555">_xlfn.LET(_xlpm.d,UPPER(TRIM(CLEAN(SUBSTITUTE(F3555,CHAR(160),"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56" spans="1:11" hidden="1" x14ac:dyDescent="0.25">
      <c r="B3556" s="20">
        <v>46059</v>
      </c>
      <c r="C3556" s="2" t="s">
        <v>1</v>
      </c>
      <c r="D3556" s="2" t="s">
        <v>2506</v>
      </c>
      <c r="E3556" s="2" t="s">
        <v>749</v>
      </c>
      <c r="F3556" s="2" t="s">
        <v>2505</v>
      </c>
      <c r="G3556" s="5">
        <v>60</v>
      </c>
      <c r="H3556" s="5">
        <v>23.2</v>
      </c>
      <c r="I3556" s="5">
        <v>1392</v>
      </c>
      <c r="J3556" s="5">
        <v>4456</v>
      </c>
      <c r="K3556" s="3" t="str" cm="1">
        <f t="array" ref="K3556">_xlfn.LET(_xlpm.d,UPPER(TRIM(CLEAN(SUBSTITUTE(F3556,CHAR(160),"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57" spans="1:11" hidden="1" x14ac:dyDescent="0.25">
      <c r="B3557" s="20">
        <v>46092</v>
      </c>
      <c r="C3557" s="2" t="s">
        <v>1</v>
      </c>
      <c r="D3557" s="2" t="s">
        <v>2507</v>
      </c>
      <c r="E3557" s="2" t="s">
        <v>746</v>
      </c>
      <c r="F3557" s="2" t="s">
        <v>2505</v>
      </c>
      <c r="G3557" s="5">
        <v>120</v>
      </c>
      <c r="H3557" s="5">
        <v>19.829999999999998</v>
      </c>
      <c r="I3557" s="5">
        <v>2379.6</v>
      </c>
      <c r="J3557" s="5">
        <v>6835.6</v>
      </c>
      <c r="K3557" s="3" t="str" cm="1">
        <f t="array" ref="K3557">_xlfn.LET(_xlpm.d,UPPER(TRIM(CLEAN(SUBSTITUTE(F3557,CHAR(160),"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58" spans="1:11" hidden="1" x14ac:dyDescent="0.25">
      <c r="A3558" s="11" t="s">
        <v>2508</v>
      </c>
      <c r="G3558" s="6">
        <v>310</v>
      </c>
      <c r="I3558" s="7">
        <f>I3554+I3555+I3556+I3557</f>
        <v>6835.6</v>
      </c>
      <c r="K3558" s="3" t="str" cm="1">
        <f t="array" ref="K3558">_xlfn.LET(_xlpm.d,UPPER(TRIM(CLEAN(SUBSTITUTE(F3558,CHAR(160),"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59" spans="1:11" hidden="1" x14ac:dyDescent="0.25">
      <c r="A3559" s="10" t="s">
        <v>2509</v>
      </c>
      <c r="K3559" s="3" t="str" cm="1">
        <f t="array" ref="K3559">_xlfn.LET(_xlpm.d,UPPER(TRIM(CLEAN(SUBSTITUTE(F3559,CHAR(160),"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60" spans="1:11" hidden="1" x14ac:dyDescent="0.25">
      <c r="B3560" s="20">
        <v>45947</v>
      </c>
      <c r="C3560" s="2" t="s">
        <v>1</v>
      </c>
      <c r="D3560" s="2" t="s">
        <v>2502</v>
      </c>
      <c r="E3560" s="2" t="s">
        <v>746</v>
      </c>
      <c r="F3560" s="2" t="s">
        <v>2510</v>
      </c>
      <c r="G3560" s="5">
        <v>82</v>
      </c>
      <c r="H3560" s="5">
        <v>24.8</v>
      </c>
      <c r="I3560" s="5">
        <v>2033.6</v>
      </c>
      <c r="J3560" s="5">
        <v>2033.6</v>
      </c>
      <c r="K3560" s="3" t="str" cm="1">
        <f t="array" ref="K3560">_xlfn.LET(_xlpm.d,UPPER(TRIM(CLEAN(SUBSTITUTE(F3560,CHAR(160),"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61" spans="1:11" hidden="1" x14ac:dyDescent="0.25">
      <c r="A3561" s="11" t="s">
        <v>2511</v>
      </c>
      <c r="G3561" s="6">
        <v>82</v>
      </c>
      <c r="I3561" s="7">
        <f>I3560</f>
        <v>2033.6</v>
      </c>
      <c r="K3561" s="3" t="str" cm="1">
        <f t="array" ref="K3561">_xlfn.LET(_xlpm.d,UPPER(TRIM(CLEAN(SUBSTITUTE(F3561,CHAR(160),"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62" spans="1:11" hidden="1" x14ac:dyDescent="0.25">
      <c r="A3562" s="10" t="s">
        <v>2512</v>
      </c>
      <c r="K3562" s="3" t="str" cm="1">
        <f t="array" ref="K3562">_xlfn.LET(_xlpm.d,UPPER(TRIM(CLEAN(SUBSTITUTE(F3562,CHAR(160),"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63" spans="1:11" ht="23.25" hidden="1" x14ac:dyDescent="0.25">
      <c r="B3563" s="20">
        <v>45898</v>
      </c>
      <c r="C3563" s="2" t="s">
        <v>1</v>
      </c>
      <c r="D3563" s="2" t="s">
        <v>2513</v>
      </c>
      <c r="E3563" s="2" t="s">
        <v>2494</v>
      </c>
      <c r="F3563" s="2" t="s">
        <v>2514</v>
      </c>
      <c r="G3563" s="5">
        <v>150</v>
      </c>
      <c r="H3563" s="5">
        <v>25.21</v>
      </c>
      <c r="I3563" s="5">
        <v>3781.5</v>
      </c>
      <c r="J3563" s="5">
        <v>3781.5</v>
      </c>
      <c r="K3563" s="3" t="str" cm="1">
        <f t="array" ref="K3563">_xlfn.LET(_xlpm.d,UPPER(TRIM(CLEAN(SUBSTITUTE(F3563,CHAR(160),"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64" spans="1:11" ht="23.25" hidden="1" x14ac:dyDescent="0.25">
      <c r="B3564" s="20">
        <v>46059</v>
      </c>
      <c r="C3564" s="2" t="s">
        <v>1</v>
      </c>
      <c r="D3564" s="2" t="s">
        <v>2504</v>
      </c>
      <c r="E3564" s="2" t="s">
        <v>746</v>
      </c>
      <c r="F3564" s="2" t="s">
        <v>2514</v>
      </c>
      <c r="G3564" s="5">
        <v>60</v>
      </c>
      <c r="H3564" s="5">
        <v>29.43</v>
      </c>
      <c r="I3564" s="5">
        <v>1765.8</v>
      </c>
      <c r="J3564" s="5">
        <v>5547.3</v>
      </c>
      <c r="K3564" s="3" t="str" cm="1">
        <f t="array" ref="K3564">_xlfn.LET(_xlpm.d,UPPER(TRIM(CLEAN(SUBSTITUTE(F3564,CHAR(160),"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65" spans="1:11" ht="23.25" hidden="1" x14ac:dyDescent="0.25">
      <c r="B3565" s="20">
        <v>46059</v>
      </c>
      <c r="C3565" s="2" t="s">
        <v>1</v>
      </c>
      <c r="D3565" s="2" t="s">
        <v>2506</v>
      </c>
      <c r="E3565" s="2" t="s">
        <v>749</v>
      </c>
      <c r="F3565" s="2" t="s">
        <v>2514</v>
      </c>
      <c r="G3565" s="5">
        <v>30</v>
      </c>
      <c r="H3565" s="5">
        <v>29.43</v>
      </c>
      <c r="I3565" s="5">
        <v>882.9</v>
      </c>
      <c r="J3565" s="5">
        <v>6430.2</v>
      </c>
      <c r="K3565" s="3" t="str" cm="1">
        <f t="array" ref="K3565">_xlfn.LET(_xlpm.d,UPPER(TRIM(CLEAN(SUBSTITUTE(F3565,CHAR(160),"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66" spans="1:11" hidden="1" x14ac:dyDescent="0.25">
      <c r="A3566" s="11" t="s">
        <v>2515</v>
      </c>
      <c r="G3566" s="6">
        <v>240</v>
      </c>
      <c r="I3566" s="7">
        <f>I3563+I3564+I3565</f>
        <v>6430.2</v>
      </c>
      <c r="K3566" s="3" t="str" cm="1">
        <f t="array" ref="K3566">_xlfn.LET(_xlpm.d,UPPER(TRIM(CLEAN(SUBSTITUTE(F3566,CHAR(160),"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67" spans="1:11" hidden="1" x14ac:dyDescent="0.25">
      <c r="A3567" s="10" t="s">
        <v>2516</v>
      </c>
      <c r="K3567" s="3" t="str" cm="1">
        <f t="array" ref="K3567">_xlfn.LET(_xlpm.d,UPPER(TRIM(CLEAN(SUBSTITUTE(F3567,CHAR(160),"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68" spans="1:11" hidden="1" x14ac:dyDescent="0.25">
      <c r="B3568" s="20">
        <v>45867</v>
      </c>
      <c r="C3568" s="2" t="s">
        <v>1</v>
      </c>
      <c r="D3568" s="2" t="s">
        <v>752</v>
      </c>
      <c r="E3568" s="2" t="s">
        <v>746</v>
      </c>
      <c r="F3568" s="2" t="s">
        <v>2516</v>
      </c>
      <c r="G3568" s="5">
        <v>10</v>
      </c>
      <c r="H3568" s="5">
        <v>19.989999999999998</v>
      </c>
      <c r="I3568" s="5">
        <v>199.9</v>
      </c>
      <c r="J3568" s="5">
        <v>199.9</v>
      </c>
      <c r="K3568" s="3" t="str" cm="1">
        <f t="array" ref="K3568">_xlfn.LET(_xlpm.d,UPPER(TRIM(CLEAN(SUBSTITUTE(F3568,CHAR(160),"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69" spans="1:11" hidden="1" x14ac:dyDescent="0.25">
      <c r="B3569" s="20">
        <v>45869</v>
      </c>
      <c r="C3569" s="2" t="s">
        <v>1</v>
      </c>
      <c r="D3569" s="2" t="s">
        <v>2497</v>
      </c>
      <c r="E3569" s="2" t="s">
        <v>2494</v>
      </c>
      <c r="F3569" s="2" t="s">
        <v>2516</v>
      </c>
      <c r="G3569" s="5">
        <v>30</v>
      </c>
      <c r="H3569" s="5">
        <v>16.38</v>
      </c>
      <c r="I3569" s="5">
        <v>491.4</v>
      </c>
      <c r="J3569" s="5">
        <v>691.3</v>
      </c>
      <c r="K3569" s="3" t="str" cm="1">
        <f t="array" ref="K3569">_xlfn.LET(_xlpm.d,UPPER(TRIM(CLEAN(SUBSTITUTE(F3569,CHAR(160),"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70" spans="1:11" hidden="1" x14ac:dyDescent="0.25">
      <c r="A3570" s="11" t="s">
        <v>2517</v>
      </c>
      <c r="G3570" s="6">
        <v>40</v>
      </c>
      <c r="I3570" s="8">
        <f>I3568+I3569</f>
        <v>691.3</v>
      </c>
      <c r="K3570" s="3" t="str" cm="1">
        <f t="array" ref="K3570">_xlfn.LET(_xlpm.d,UPPER(TRIM(CLEAN(SUBSTITUTE(F3570,CHAR(160),"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71" spans="1:11" hidden="1" x14ac:dyDescent="0.25">
      <c r="A3571" s="10" t="s">
        <v>2518</v>
      </c>
      <c r="K3571" s="3" t="str" cm="1">
        <f t="array" ref="K3571">_xlfn.LET(_xlpm.d,UPPER(TRIM(CLEAN(SUBSTITUTE(F3571,CHAR(160),"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72" spans="1:11" hidden="1" x14ac:dyDescent="0.25">
      <c r="B3572" s="20">
        <v>45867</v>
      </c>
      <c r="C3572" s="2" t="s">
        <v>1</v>
      </c>
      <c r="D3572" s="2" t="s">
        <v>752</v>
      </c>
      <c r="E3572" s="2" t="s">
        <v>746</v>
      </c>
      <c r="F3572" s="2" t="s">
        <v>2518</v>
      </c>
      <c r="G3572" s="5">
        <v>10</v>
      </c>
      <c r="H3572" s="5">
        <v>19.989999999999998</v>
      </c>
      <c r="I3572" s="5">
        <v>199.9</v>
      </c>
      <c r="J3572" s="5">
        <v>199.9</v>
      </c>
      <c r="K3572" s="3" t="str" cm="1">
        <f t="array" ref="K3572">_xlfn.LET(_xlpm.d,UPPER(TRIM(CLEAN(SUBSTITUTE(F3572,CHAR(160),"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73" spans="1:11" hidden="1" x14ac:dyDescent="0.25">
      <c r="B3573" s="20">
        <v>45869</v>
      </c>
      <c r="C3573" s="2" t="s">
        <v>1</v>
      </c>
      <c r="D3573" s="2" t="s">
        <v>2497</v>
      </c>
      <c r="E3573" s="2" t="s">
        <v>2494</v>
      </c>
      <c r="F3573" s="2" t="s">
        <v>2518</v>
      </c>
      <c r="G3573" s="5">
        <v>30</v>
      </c>
      <c r="H3573" s="5">
        <v>16.38</v>
      </c>
      <c r="I3573" s="5">
        <v>491.4</v>
      </c>
      <c r="J3573" s="5">
        <v>691.3</v>
      </c>
      <c r="K3573" s="3" t="str" cm="1">
        <f t="array" ref="K3573">_xlfn.LET(_xlpm.d,UPPER(TRIM(CLEAN(SUBSTITUTE(F3573,CHAR(160),"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74" spans="1:11" hidden="1" x14ac:dyDescent="0.25">
      <c r="A3574" s="11" t="s">
        <v>2519</v>
      </c>
      <c r="G3574" s="6">
        <v>40</v>
      </c>
      <c r="I3574" s="8">
        <f>I3572+I3573</f>
        <v>691.3</v>
      </c>
      <c r="K3574" s="3" t="str" cm="1">
        <f t="array" ref="K3574">_xlfn.LET(_xlpm.d,UPPER(TRIM(CLEAN(SUBSTITUTE(F3574,CHAR(160),"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75" spans="1:11" hidden="1" x14ac:dyDescent="0.25">
      <c r="A3575" s="10" t="s">
        <v>2520</v>
      </c>
      <c r="K3575" s="3" t="str" cm="1">
        <f t="array" ref="K3575">_xlfn.LET(_xlpm.d,UPPER(TRIM(CLEAN(SUBSTITUTE(F3575,CHAR(160),"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76" spans="1:11" hidden="1" x14ac:dyDescent="0.25">
      <c r="B3576" s="20">
        <v>45867</v>
      </c>
      <c r="C3576" s="2" t="s">
        <v>1</v>
      </c>
      <c r="D3576" s="2" t="s">
        <v>752</v>
      </c>
      <c r="E3576" s="2" t="s">
        <v>746</v>
      </c>
      <c r="F3576" s="2" t="s">
        <v>2520</v>
      </c>
      <c r="G3576" s="5">
        <v>10</v>
      </c>
      <c r="H3576" s="5">
        <v>19.989999999999998</v>
      </c>
      <c r="I3576" s="5">
        <v>199.9</v>
      </c>
      <c r="J3576" s="5">
        <v>199.9</v>
      </c>
      <c r="K3576" s="3" t="str" cm="1">
        <f t="array" ref="K3576">_xlfn.LET(_xlpm.d,UPPER(TRIM(CLEAN(SUBSTITUTE(F3576,CHAR(160),"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77" spans="1:11" hidden="1" x14ac:dyDescent="0.25">
      <c r="A3577" s="11" t="s">
        <v>2521</v>
      </c>
      <c r="G3577" s="6">
        <v>10</v>
      </c>
      <c r="I3577" s="8">
        <f>I3576</f>
        <v>199.9</v>
      </c>
      <c r="K3577" s="3" t="str" cm="1">
        <f t="array" ref="K3577">_xlfn.LET(_xlpm.d,UPPER(TRIM(CLEAN(SUBSTITUTE(F3577,CHAR(160),"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78" spans="1:11" hidden="1" x14ac:dyDescent="0.25">
      <c r="A3578" s="10" t="s">
        <v>2522</v>
      </c>
      <c r="K3578" s="3" t="str" cm="1">
        <f t="array" ref="K3578">_xlfn.LET(_xlpm.d,UPPER(TRIM(CLEAN(SUBSTITUTE(F3578,CHAR(160),"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79" spans="1:11" hidden="1" x14ac:dyDescent="0.25">
      <c r="B3579" s="20">
        <v>45869</v>
      </c>
      <c r="C3579" s="2" t="s">
        <v>1</v>
      </c>
      <c r="D3579" s="2" t="s">
        <v>2497</v>
      </c>
      <c r="E3579" s="2" t="s">
        <v>2494</v>
      </c>
      <c r="F3579" s="2" t="s">
        <v>2522</v>
      </c>
      <c r="G3579" s="5">
        <v>30</v>
      </c>
      <c r="H3579" s="5">
        <v>16.38</v>
      </c>
      <c r="I3579" s="5">
        <v>491.4</v>
      </c>
      <c r="J3579" s="5">
        <v>491.4</v>
      </c>
      <c r="K3579" s="3" t="str" cm="1">
        <f t="array" ref="K3579">_xlfn.LET(_xlpm.d,UPPER(TRIM(CLEAN(SUBSTITUTE(F3579,CHAR(160),"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80" spans="1:11" hidden="1" x14ac:dyDescent="0.25">
      <c r="A3580" s="11" t="s">
        <v>2523</v>
      </c>
      <c r="G3580" s="6">
        <v>30</v>
      </c>
      <c r="I3580" s="8">
        <f>I3579</f>
        <v>491.4</v>
      </c>
      <c r="K3580" s="3" t="str" cm="1">
        <f t="array" ref="K3580">_xlfn.LET(_xlpm.d,UPPER(TRIM(CLEAN(SUBSTITUTE(F3580,CHAR(160),"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81" spans="1:11" hidden="1" x14ac:dyDescent="0.25">
      <c r="A3581" s="10" t="s">
        <v>2524</v>
      </c>
      <c r="K3581" s="3" t="str" cm="1">
        <f t="array" ref="K3581">_xlfn.LET(_xlpm.d,UPPER(TRIM(CLEAN(SUBSTITUTE(F3581,CHAR(160),"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82" spans="1:11" hidden="1" x14ac:dyDescent="0.25">
      <c r="B3582" s="20">
        <v>45853</v>
      </c>
      <c r="C3582" s="2" t="s">
        <v>1</v>
      </c>
      <c r="D3582" s="2" t="s">
        <v>2525</v>
      </c>
      <c r="E3582" s="2" t="s">
        <v>749</v>
      </c>
      <c r="F3582" s="2" t="s">
        <v>2524</v>
      </c>
      <c r="G3582" s="5">
        <v>9</v>
      </c>
      <c r="H3582" s="5">
        <v>19.989999999999998</v>
      </c>
      <c r="I3582" s="5">
        <v>179.91</v>
      </c>
      <c r="J3582" s="5">
        <v>179.91</v>
      </c>
      <c r="K3582" s="3" t="str" cm="1">
        <f t="array" ref="K3582">_xlfn.LET(_xlpm.d,UPPER(TRIM(CLEAN(SUBSTITUTE(F3582,CHAR(160),"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83" spans="1:11" hidden="1" x14ac:dyDescent="0.25">
      <c r="A3583" s="11" t="s">
        <v>2526</v>
      </c>
      <c r="G3583" s="6">
        <v>9</v>
      </c>
      <c r="I3583" s="8">
        <f>I3582</f>
        <v>179.91</v>
      </c>
      <c r="K3583" s="3" t="str" cm="1">
        <f t="array" ref="K3583">_xlfn.LET(_xlpm.d,UPPER(TRIM(CLEAN(SUBSTITUTE(F3583,CHAR(160),"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84" spans="1:11" hidden="1" x14ac:dyDescent="0.25">
      <c r="A3584" s="10" t="s">
        <v>2527</v>
      </c>
      <c r="K3584" s="3" t="str" cm="1">
        <f t="array" ref="K3584">_xlfn.LET(_xlpm.d,UPPER(TRIM(CLEAN(SUBSTITUTE(F3584,CHAR(160),"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85" spans="1:11" hidden="1" x14ac:dyDescent="0.25">
      <c r="B3585" s="20">
        <v>45853</v>
      </c>
      <c r="C3585" s="2" t="s">
        <v>1</v>
      </c>
      <c r="D3585" s="2" t="s">
        <v>2525</v>
      </c>
      <c r="E3585" s="2" t="s">
        <v>749</v>
      </c>
      <c r="F3585" s="2" t="s">
        <v>2527</v>
      </c>
      <c r="G3585" s="5">
        <v>9</v>
      </c>
      <c r="H3585" s="5">
        <v>19.989999999999998</v>
      </c>
      <c r="I3585" s="5">
        <v>179.91</v>
      </c>
      <c r="J3585" s="5">
        <v>179.91</v>
      </c>
      <c r="K3585" s="3" t="str" cm="1">
        <f t="array" ref="K3585">_xlfn.LET(_xlpm.d,UPPER(TRIM(CLEAN(SUBSTITUTE(F3585,CHAR(160),"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86" spans="1:11" hidden="1" x14ac:dyDescent="0.25">
      <c r="A3586" s="11" t="s">
        <v>2528</v>
      </c>
      <c r="G3586" s="6">
        <v>9</v>
      </c>
      <c r="I3586" s="8">
        <f>I3585</f>
        <v>179.91</v>
      </c>
      <c r="K3586" s="3" t="str" cm="1">
        <f t="array" ref="K3586">_xlfn.LET(_xlpm.d,UPPER(TRIM(CLEAN(SUBSTITUTE(F3586,CHAR(160),"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87" spans="1:11" hidden="1" x14ac:dyDescent="0.25">
      <c r="A3587" s="10" t="s">
        <v>2529</v>
      </c>
      <c r="K3587" s="3" t="str" cm="1">
        <f t="array" ref="K3587">_xlfn.LET(_xlpm.d,UPPER(TRIM(CLEAN(SUBSTITUTE(F3587,CHAR(160),"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88" spans="1:11" hidden="1" x14ac:dyDescent="0.25">
      <c r="B3588" s="20">
        <v>45853</v>
      </c>
      <c r="C3588" s="2" t="s">
        <v>1</v>
      </c>
      <c r="D3588" s="2" t="s">
        <v>2525</v>
      </c>
      <c r="E3588" s="2" t="s">
        <v>749</v>
      </c>
      <c r="F3588" s="2" t="s">
        <v>2530</v>
      </c>
      <c r="G3588" s="5">
        <v>9</v>
      </c>
      <c r="H3588" s="5">
        <v>19.989999999999998</v>
      </c>
      <c r="I3588" s="5">
        <v>179.91</v>
      </c>
      <c r="J3588" s="5">
        <v>179.91</v>
      </c>
      <c r="K3588" s="3" t="str" cm="1">
        <f t="array" ref="K3588">_xlfn.LET(_xlpm.d,UPPER(TRIM(CLEAN(SUBSTITUTE(F3588,CHAR(160),"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89" spans="1:11" hidden="1" x14ac:dyDescent="0.25">
      <c r="A3589" s="11" t="s">
        <v>2531</v>
      </c>
      <c r="G3589" s="6">
        <v>9</v>
      </c>
      <c r="I3589" s="8">
        <f>I3588</f>
        <v>179.91</v>
      </c>
      <c r="K3589" s="3" t="str" cm="1">
        <f t="array" ref="K3589">_xlfn.LET(_xlpm.d,UPPER(TRIM(CLEAN(SUBSTITUTE(F3589,CHAR(160),"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90" spans="1:11" hidden="1" x14ac:dyDescent="0.25">
      <c r="A3590" s="10" t="s">
        <v>2532</v>
      </c>
      <c r="K3590" s="3" t="str" cm="1">
        <f t="array" ref="K3590">_xlfn.LET(_xlpm.d,UPPER(TRIM(CLEAN(SUBSTITUTE(F3590,CHAR(160),"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91" spans="1:11" hidden="1" x14ac:dyDescent="0.25">
      <c r="B3591" s="20">
        <v>45679</v>
      </c>
      <c r="C3591" s="2" t="s">
        <v>1</v>
      </c>
      <c r="D3591" s="2" t="s">
        <v>2533</v>
      </c>
      <c r="E3591" s="2" t="s">
        <v>749</v>
      </c>
      <c r="F3591" s="2" t="s">
        <v>2534</v>
      </c>
      <c r="G3591" s="5">
        <v>12</v>
      </c>
      <c r="H3591" s="5">
        <v>19.989999999999998</v>
      </c>
      <c r="I3591" s="5">
        <v>239.88</v>
      </c>
      <c r="J3591" s="5">
        <v>239.88</v>
      </c>
      <c r="K3591" s="3" t="str" cm="1">
        <f t="array" ref="K3591">_xlfn.LET(_xlpm.d,UPPER(TRIM(CLEAN(SUBSTITUTE(F3591,CHAR(160),"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92" spans="1:11" hidden="1" x14ac:dyDescent="0.25">
      <c r="A3592" s="11" t="s">
        <v>2535</v>
      </c>
      <c r="G3592" s="6">
        <v>12</v>
      </c>
      <c r="I3592" s="8">
        <f>I3591</f>
        <v>239.88</v>
      </c>
      <c r="K3592" s="3" t="str" cm="1">
        <f t="array" ref="K3592">_xlfn.LET(_xlpm.d,UPPER(TRIM(CLEAN(SUBSTITUTE(F3592,CHAR(160),"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93" spans="1:11" hidden="1" x14ac:dyDescent="0.25">
      <c r="A3593" s="10" t="s">
        <v>2536</v>
      </c>
      <c r="K3593" s="3" t="str" cm="1">
        <f t="array" ref="K3593">_xlfn.LET(_xlpm.d,UPPER(TRIM(CLEAN(SUBSTITUTE(F3593,CHAR(160),"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94" spans="1:11" hidden="1" x14ac:dyDescent="0.25">
      <c r="B3594" s="20">
        <v>45695</v>
      </c>
      <c r="C3594" s="2" t="s">
        <v>1</v>
      </c>
      <c r="D3594" s="2" t="s">
        <v>1722</v>
      </c>
      <c r="E3594" s="2" t="s">
        <v>234</v>
      </c>
      <c r="F3594" s="2" t="s">
        <v>2536</v>
      </c>
      <c r="G3594" s="5">
        <v>100</v>
      </c>
      <c r="H3594" s="5">
        <v>21.3</v>
      </c>
      <c r="I3594" s="5">
        <v>2130</v>
      </c>
      <c r="J3594" s="5">
        <v>2130</v>
      </c>
      <c r="K3594" s="3" t="str" cm="1">
        <f t="array" ref="K3594">_xlfn.LET(_xlpm.d,UPPER(TRIM(CLEAN(SUBSTITUTE(F3594,CHAR(160),"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95" spans="1:11" hidden="1" x14ac:dyDescent="0.25">
      <c r="A3595" s="11" t="s">
        <v>2537</v>
      </c>
      <c r="G3595" s="6">
        <v>100</v>
      </c>
      <c r="I3595" s="7">
        <f>I3594</f>
        <v>2130</v>
      </c>
      <c r="K3595" s="3" t="str" cm="1">
        <f t="array" ref="K3595">_xlfn.LET(_xlpm.d,UPPER(TRIM(CLEAN(SUBSTITUTE(F3595,CHAR(160),"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96" spans="1:11" hidden="1" x14ac:dyDescent="0.25">
      <c r="A3596" s="10" t="s">
        <v>2538</v>
      </c>
      <c r="K3596" s="3" t="str" cm="1">
        <f t="array" ref="K3596">_xlfn.LET(_xlpm.d,UPPER(TRIM(CLEAN(SUBSTITUTE(F3596,CHAR(160),"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97" spans="1:11" hidden="1" x14ac:dyDescent="0.25">
      <c r="B3597" s="20">
        <v>45996</v>
      </c>
      <c r="C3597" s="2" t="s">
        <v>1</v>
      </c>
      <c r="D3597" s="2" t="s">
        <v>2539</v>
      </c>
      <c r="E3597" s="2" t="s">
        <v>746</v>
      </c>
      <c r="F3597" s="2" t="s">
        <v>2540</v>
      </c>
      <c r="G3597" s="5">
        <v>5</v>
      </c>
      <c r="H3597" s="5">
        <v>21.2</v>
      </c>
      <c r="I3597" s="5">
        <v>106</v>
      </c>
      <c r="J3597" s="5">
        <v>106</v>
      </c>
      <c r="K3597" s="3" t="str" cm="1">
        <f t="array" ref="K3597">_xlfn.LET(_xlpm.d,UPPER(TRIM(CLEAN(SUBSTITUTE(F3597,CHAR(160),"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598" spans="1:11" hidden="1" x14ac:dyDescent="0.25">
      <c r="A3598" s="11" t="s">
        <v>2541</v>
      </c>
      <c r="G3598" s="6">
        <v>5</v>
      </c>
      <c r="I3598" s="8">
        <f>I3597</f>
        <v>106</v>
      </c>
      <c r="K3598" s="3" t="str" cm="1">
        <f t="array" ref="K3598">_xlfn.LET(_xlpm.d,UPPER(TRIM(CLEAN(SUBSTITUTE(F3598,CHAR(160),"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599" spans="1:11" hidden="1" x14ac:dyDescent="0.25">
      <c r="A3599" s="10" t="s">
        <v>2542</v>
      </c>
      <c r="K3599" s="3" t="str" cm="1">
        <f t="array" ref="K3599">_xlfn.LET(_xlpm.d,UPPER(TRIM(CLEAN(SUBSTITUTE(F3599,CHAR(160),"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00" spans="1:11" hidden="1" x14ac:dyDescent="0.25">
      <c r="B3600" s="20">
        <v>45922</v>
      </c>
      <c r="C3600" s="2" t="s">
        <v>1</v>
      </c>
      <c r="D3600" s="2" t="s">
        <v>2543</v>
      </c>
      <c r="E3600" s="2" t="s">
        <v>749</v>
      </c>
      <c r="F3600" s="2" t="s">
        <v>2544</v>
      </c>
      <c r="G3600" s="5">
        <v>12</v>
      </c>
      <c r="H3600" s="5">
        <v>23.2</v>
      </c>
      <c r="I3600" s="5">
        <v>278.39999999999998</v>
      </c>
      <c r="J3600" s="5">
        <v>278.39999999999998</v>
      </c>
      <c r="K3600" s="3" t="str" cm="1">
        <f t="array" ref="K3600">_xlfn.LET(_xlpm.d,UPPER(TRIM(CLEAN(SUBSTITUTE(F3600,CHAR(160),"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01" spans="1:11" hidden="1" x14ac:dyDescent="0.25">
      <c r="A3601" s="11" t="s">
        <v>2545</v>
      </c>
      <c r="G3601" s="6">
        <v>12</v>
      </c>
      <c r="I3601" s="8">
        <f>I3600</f>
        <v>278.39999999999998</v>
      </c>
      <c r="K3601" s="3" t="str" cm="1">
        <f t="array" ref="K3601">_xlfn.LET(_xlpm.d,UPPER(TRIM(CLEAN(SUBSTITUTE(F3601,CHAR(160),"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02" spans="1:11" hidden="1" x14ac:dyDescent="0.25">
      <c r="A3602" s="10" t="s">
        <v>2546</v>
      </c>
      <c r="K3602" s="3" t="str" cm="1">
        <f t="array" ref="K3602">_xlfn.LET(_xlpm.d,UPPER(TRIM(CLEAN(SUBSTITUTE(F3602,CHAR(160),"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03" spans="1:11" hidden="1" x14ac:dyDescent="0.25">
      <c r="B3603" s="20">
        <v>45884</v>
      </c>
      <c r="C3603" s="2" t="s">
        <v>1</v>
      </c>
      <c r="D3603" s="2" t="s">
        <v>2547</v>
      </c>
      <c r="E3603" s="2" t="s">
        <v>835</v>
      </c>
      <c r="F3603" s="2" t="s">
        <v>2548</v>
      </c>
      <c r="G3603" s="5">
        <v>10</v>
      </c>
      <c r="H3603" s="5">
        <v>21.2</v>
      </c>
      <c r="I3603" s="5">
        <v>212</v>
      </c>
      <c r="J3603" s="5">
        <v>212</v>
      </c>
      <c r="K3603" s="3" t="str" cm="1">
        <f t="array" ref="K3603">_xlfn.LET(_xlpm.d,UPPER(TRIM(CLEAN(SUBSTITUTE(F3603,CHAR(160),"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04" spans="1:11" hidden="1" x14ac:dyDescent="0.25">
      <c r="B3604" s="20">
        <v>45912</v>
      </c>
      <c r="C3604" s="2" t="s">
        <v>1</v>
      </c>
      <c r="D3604" s="2" t="s">
        <v>2549</v>
      </c>
      <c r="E3604" s="2" t="s">
        <v>835</v>
      </c>
      <c r="F3604" s="2" t="s">
        <v>2548</v>
      </c>
      <c r="G3604" s="5">
        <v>16</v>
      </c>
      <c r="H3604" s="5">
        <v>21.2</v>
      </c>
      <c r="I3604" s="5">
        <v>339.2</v>
      </c>
      <c r="J3604" s="5">
        <v>551.20000000000005</v>
      </c>
      <c r="K3604" s="3" t="str" cm="1">
        <f t="array" ref="K3604">_xlfn.LET(_xlpm.d,UPPER(TRIM(CLEAN(SUBSTITUTE(F3604,CHAR(160),"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05" spans="1:11" hidden="1" x14ac:dyDescent="0.25">
      <c r="B3605" s="20">
        <v>45919</v>
      </c>
      <c r="C3605" s="2" t="s">
        <v>1</v>
      </c>
      <c r="D3605" s="2" t="s">
        <v>2550</v>
      </c>
      <c r="E3605" s="2" t="s">
        <v>2447</v>
      </c>
      <c r="F3605" s="2" t="s">
        <v>2548</v>
      </c>
      <c r="G3605" s="5">
        <v>16</v>
      </c>
      <c r="H3605" s="5">
        <v>21.2</v>
      </c>
      <c r="I3605" s="5">
        <v>339.2</v>
      </c>
      <c r="J3605" s="5">
        <v>890.40000000000009</v>
      </c>
      <c r="K3605" s="3" t="str" cm="1">
        <f t="array" ref="K3605">_xlfn.LET(_xlpm.d,UPPER(TRIM(CLEAN(SUBSTITUTE(F3605,CHAR(160),"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06" spans="1:11" hidden="1" x14ac:dyDescent="0.25">
      <c r="A3606" s="11" t="s">
        <v>2551</v>
      </c>
      <c r="G3606" s="6">
        <v>42</v>
      </c>
      <c r="I3606" s="8">
        <f>I3603+I3604+I3605</f>
        <v>890.40000000000009</v>
      </c>
      <c r="K3606" s="3" t="str" cm="1">
        <f t="array" ref="K3606">_xlfn.LET(_xlpm.d,UPPER(TRIM(CLEAN(SUBSTITUTE(F3606,CHAR(160),"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07" spans="1:11" hidden="1" x14ac:dyDescent="0.25">
      <c r="A3607" s="10" t="s">
        <v>2552</v>
      </c>
      <c r="K3607" s="3" t="str" cm="1">
        <f t="array" ref="K3607">_xlfn.LET(_xlpm.d,UPPER(TRIM(CLEAN(SUBSTITUTE(F3607,CHAR(160),"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08" spans="1:11" hidden="1" x14ac:dyDescent="0.25">
      <c r="B3608" s="20">
        <v>45698</v>
      </c>
      <c r="C3608" s="2" t="s">
        <v>1</v>
      </c>
      <c r="D3608" s="2" t="s">
        <v>2553</v>
      </c>
      <c r="E3608" s="2" t="s">
        <v>25</v>
      </c>
      <c r="F3608" s="2" t="s">
        <v>2552</v>
      </c>
      <c r="G3608" s="5">
        <v>32</v>
      </c>
      <c r="H3608" s="5">
        <v>19.989999999999998</v>
      </c>
      <c r="I3608" s="5">
        <v>639.67999999999995</v>
      </c>
      <c r="J3608" s="5">
        <v>639.67999999999995</v>
      </c>
      <c r="K3608" s="3" t="str" cm="1">
        <f t="array" ref="K3608">_xlfn.LET(_xlpm.d,UPPER(TRIM(CLEAN(SUBSTITUTE(F3608,CHAR(160),"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09" spans="1:11" hidden="1" x14ac:dyDescent="0.25">
      <c r="B3609" s="20">
        <v>45700</v>
      </c>
      <c r="C3609" s="2" t="s">
        <v>1</v>
      </c>
      <c r="D3609" s="2" t="s">
        <v>2554</v>
      </c>
      <c r="E3609" s="2" t="s">
        <v>25</v>
      </c>
      <c r="F3609" s="2" t="s">
        <v>2552</v>
      </c>
      <c r="G3609" s="5">
        <v>16</v>
      </c>
      <c r="H3609" s="5">
        <v>19.989999999999998</v>
      </c>
      <c r="I3609" s="5">
        <v>319.83999999999997</v>
      </c>
      <c r="J3609" s="5">
        <v>959.52</v>
      </c>
      <c r="K3609" s="3" t="str" cm="1">
        <f t="array" ref="K3609">_xlfn.LET(_xlpm.d,UPPER(TRIM(CLEAN(SUBSTITUTE(F3609,CHAR(160),"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10" spans="1:11" hidden="1" x14ac:dyDescent="0.25">
      <c r="B3610" s="20">
        <v>45736</v>
      </c>
      <c r="C3610" s="2" t="s">
        <v>1</v>
      </c>
      <c r="D3610" s="2" t="s">
        <v>2555</v>
      </c>
      <c r="E3610" s="2" t="s">
        <v>835</v>
      </c>
      <c r="F3610" s="2" t="s">
        <v>2552</v>
      </c>
      <c r="G3610" s="5">
        <v>16</v>
      </c>
      <c r="H3610" s="5">
        <v>19.989999999999998</v>
      </c>
      <c r="I3610" s="5">
        <v>319.83999999999997</v>
      </c>
      <c r="J3610" s="5">
        <v>1279.3599999999999</v>
      </c>
      <c r="K3610" s="3" t="str" cm="1">
        <f t="array" ref="K3610">_xlfn.LET(_xlpm.d,UPPER(TRIM(CLEAN(SUBSTITUTE(F3610,CHAR(160),"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11" spans="1:11" hidden="1" x14ac:dyDescent="0.25">
      <c r="B3611" s="20">
        <v>45839</v>
      </c>
      <c r="C3611" s="2" t="s">
        <v>1</v>
      </c>
      <c r="D3611" s="2" t="s">
        <v>2556</v>
      </c>
      <c r="E3611" s="2" t="s">
        <v>25</v>
      </c>
      <c r="F3611" s="2" t="s">
        <v>2552</v>
      </c>
      <c r="G3611" s="5">
        <v>32</v>
      </c>
      <c r="H3611" s="5">
        <v>19.989999999999998</v>
      </c>
      <c r="I3611" s="5">
        <v>639.67999999999995</v>
      </c>
      <c r="J3611" s="5">
        <v>1919.04</v>
      </c>
      <c r="K3611" s="3" t="str" cm="1">
        <f t="array" ref="K3611">_xlfn.LET(_xlpm.d,UPPER(TRIM(CLEAN(SUBSTITUTE(F3611,CHAR(160),"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12" spans="1:11" hidden="1" x14ac:dyDescent="0.25">
      <c r="B3612" s="20">
        <v>45884</v>
      </c>
      <c r="C3612" s="2" t="s">
        <v>1</v>
      </c>
      <c r="D3612" s="2" t="s">
        <v>2557</v>
      </c>
      <c r="E3612" s="2" t="s">
        <v>64</v>
      </c>
      <c r="F3612" s="2" t="s">
        <v>2552</v>
      </c>
      <c r="G3612" s="5">
        <v>16</v>
      </c>
      <c r="H3612" s="5">
        <v>21.2</v>
      </c>
      <c r="I3612" s="5">
        <v>339.2</v>
      </c>
      <c r="J3612" s="5">
        <v>2258.2399999999998</v>
      </c>
      <c r="K3612" s="3" t="str" cm="1">
        <f t="array" ref="K3612">_xlfn.LET(_xlpm.d,UPPER(TRIM(CLEAN(SUBSTITUTE(F3612,CHAR(160),"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13" spans="1:11" hidden="1" x14ac:dyDescent="0.25">
      <c r="B3613" s="20">
        <v>45901</v>
      </c>
      <c r="C3613" s="2" t="s">
        <v>1</v>
      </c>
      <c r="D3613" s="2" t="s">
        <v>2558</v>
      </c>
      <c r="E3613" s="2" t="s">
        <v>25</v>
      </c>
      <c r="F3613" s="2" t="s">
        <v>2552</v>
      </c>
      <c r="G3613" s="5">
        <v>16</v>
      </c>
      <c r="H3613" s="5">
        <v>17</v>
      </c>
      <c r="I3613" s="5">
        <v>272</v>
      </c>
      <c r="J3613" s="5">
        <v>2530.2399999999998</v>
      </c>
      <c r="K3613" s="3" t="str" cm="1">
        <f t="array" ref="K3613">_xlfn.LET(_xlpm.d,UPPER(TRIM(CLEAN(SUBSTITUTE(F3613,CHAR(160),"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14" spans="1:11" hidden="1" x14ac:dyDescent="0.25">
      <c r="B3614" s="20">
        <v>45989</v>
      </c>
      <c r="C3614" s="2" t="s">
        <v>1</v>
      </c>
      <c r="D3614" s="2" t="s">
        <v>2559</v>
      </c>
      <c r="E3614" s="2" t="s">
        <v>835</v>
      </c>
      <c r="F3614" s="2" t="s">
        <v>2552</v>
      </c>
      <c r="G3614" s="5">
        <v>20</v>
      </c>
      <c r="H3614" s="5">
        <v>21.2</v>
      </c>
      <c r="I3614" s="5">
        <v>424</v>
      </c>
      <c r="J3614" s="5">
        <v>2954.24</v>
      </c>
      <c r="K3614" s="3" t="str" cm="1">
        <f t="array" ref="K3614">_xlfn.LET(_xlpm.d,UPPER(TRIM(CLEAN(SUBSTITUTE(F3614,CHAR(160),"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15" spans="1:11" hidden="1" x14ac:dyDescent="0.25">
      <c r="A3615" s="11" t="s">
        <v>2560</v>
      </c>
      <c r="G3615" s="6">
        <v>148</v>
      </c>
      <c r="I3615" s="7">
        <f>I3608+I3609+I3610+I3611+I3612+I3613+I3614</f>
        <v>2954.24</v>
      </c>
      <c r="K3615" s="3" t="str" cm="1">
        <f t="array" ref="K3615">_xlfn.LET(_xlpm.d,UPPER(TRIM(CLEAN(SUBSTITUTE(F3615,CHAR(160),"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16" spans="1:11" hidden="1" x14ac:dyDescent="0.25">
      <c r="A3616" s="10" t="s">
        <v>2561</v>
      </c>
      <c r="K3616" s="3" t="str" cm="1">
        <f t="array" ref="K3616">_xlfn.LET(_xlpm.d,UPPER(TRIM(CLEAN(SUBSTITUTE(F3616,CHAR(160),"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17" spans="1:11" hidden="1" x14ac:dyDescent="0.25">
      <c r="B3617" s="20">
        <v>45673</v>
      </c>
      <c r="C3617" s="2" t="s">
        <v>1</v>
      </c>
      <c r="D3617" s="2" t="s">
        <v>1624</v>
      </c>
      <c r="E3617" s="2" t="s">
        <v>746</v>
      </c>
      <c r="F3617" s="2" t="s">
        <v>2562</v>
      </c>
      <c r="G3617" s="5">
        <v>4</v>
      </c>
      <c r="H3617" s="5">
        <v>19.989999999999998</v>
      </c>
      <c r="I3617" s="5">
        <v>79.959999999999994</v>
      </c>
      <c r="J3617" s="5">
        <v>79.959999999999994</v>
      </c>
      <c r="K3617" s="3" t="str" cm="1">
        <f t="array" ref="K3617">_xlfn.LET(_xlpm.d,UPPER(TRIM(CLEAN(SUBSTITUTE(F3617,CHAR(160),"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18" spans="1:11" hidden="1" x14ac:dyDescent="0.25">
      <c r="A3618" s="11" t="s">
        <v>2563</v>
      </c>
      <c r="G3618" s="6">
        <v>4</v>
      </c>
      <c r="I3618" s="8">
        <f>I3617</f>
        <v>79.959999999999994</v>
      </c>
      <c r="K3618" s="3" t="str" cm="1">
        <f t="array" ref="K3618">_xlfn.LET(_xlpm.d,UPPER(TRIM(CLEAN(SUBSTITUTE(F3618,CHAR(160),"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19" spans="1:11" hidden="1" x14ac:dyDescent="0.25">
      <c r="A3619" s="10" t="s">
        <v>2564</v>
      </c>
      <c r="K3619" s="3" t="str" cm="1">
        <f t="array" ref="K3619">_xlfn.LET(_xlpm.d,UPPER(TRIM(CLEAN(SUBSTITUTE(F3619,CHAR(160),"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20" spans="1:11" hidden="1" x14ac:dyDescent="0.25">
      <c r="B3620" s="20">
        <v>45853</v>
      </c>
      <c r="C3620" s="2" t="s">
        <v>1</v>
      </c>
      <c r="D3620" s="2" t="s">
        <v>2525</v>
      </c>
      <c r="E3620" s="2" t="s">
        <v>749</v>
      </c>
      <c r="F3620" s="2" t="s">
        <v>2565</v>
      </c>
      <c r="G3620" s="5">
        <v>9</v>
      </c>
      <c r="H3620" s="5">
        <v>19.989999999999998</v>
      </c>
      <c r="I3620" s="5">
        <v>179.91</v>
      </c>
      <c r="J3620" s="5">
        <v>179.91</v>
      </c>
      <c r="K3620" s="3" t="str" cm="1">
        <f t="array" ref="K3620">_xlfn.LET(_xlpm.d,UPPER(TRIM(CLEAN(SUBSTITUTE(F3620,CHAR(160),"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21" spans="1:11" hidden="1" x14ac:dyDescent="0.25">
      <c r="A3621" s="11" t="s">
        <v>2566</v>
      </c>
      <c r="G3621" s="6">
        <v>9</v>
      </c>
      <c r="I3621" s="8">
        <f>I3620</f>
        <v>179.91</v>
      </c>
      <c r="K3621" s="3" t="str" cm="1">
        <f t="array" ref="K3621">_xlfn.LET(_xlpm.d,UPPER(TRIM(CLEAN(SUBSTITUTE(F3621,CHAR(160),"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22" spans="1:11" hidden="1" x14ac:dyDescent="0.25">
      <c r="A3622" s="10" t="s">
        <v>2567</v>
      </c>
      <c r="K3622" s="3" t="str" cm="1">
        <f t="array" ref="K3622">_xlfn.LET(_xlpm.d,UPPER(TRIM(CLEAN(SUBSTITUTE(F3622,CHAR(160),"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23" spans="1:11" hidden="1" x14ac:dyDescent="0.25">
      <c r="B3623" s="20">
        <v>45922</v>
      </c>
      <c r="C3623" s="2" t="s">
        <v>1</v>
      </c>
      <c r="D3623" s="2" t="s">
        <v>2543</v>
      </c>
      <c r="E3623" s="2" t="s">
        <v>749</v>
      </c>
      <c r="F3623" s="2" t="s">
        <v>2568</v>
      </c>
      <c r="G3623" s="5">
        <v>12</v>
      </c>
      <c r="H3623" s="5">
        <v>23.2</v>
      </c>
      <c r="I3623" s="5">
        <v>278.39999999999998</v>
      </c>
      <c r="J3623" s="5">
        <v>278.39999999999998</v>
      </c>
      <c r="K3623" s="3" t="str" cm="1">
        <f t="array" ref="K3623">_xlfn.LET(_xlpm.d,UPPER(TRIM(CLEAN(SUBSTITUTE(F3623,CHAR(160),"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24" spans="1:11" hidden="1" x14ac:dyDescent="0.25">
      <c r="A3624" s="11" t="s">
        <v>2569</v>
      </c>
      <c r="G3624" s="6">
        <v>12</v>
      </c>
      <c r="I3624" s="8">
        <f>I3623</f>
        <v>278.39999999999998</v>
      </c>
      <c r="K3624" s="3" t="str" cm="1">
        <f t="array" ref="K3624">_xlfn.LET(_xlpm.d,UPPER(TRIM(CLEAN(SUBSTITUTE(F3624,CHAR(160),"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25" spans="1:11" hidden="1" x14ac:dyDescent="0.25">
      <c r="A3625" s="10" t="s">
        <v>2570</v>
      </c>
      <c r="K3625" s="3" t="str" cm="1">
        <f t="array" ref="K3625">_xlfn.LET(_xlpm.d,UPPER(TRIM(CLEAN(SUBSTITUTE(F3625,CHAR(160),"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26" spans="1:11" hidden="1" x14ac:dyDescent="0.25">
      <c r="B3626" s="20">
        <v>45700</v>
      </c>
      <c r="C3626" s="2" t="s">
        <v>1</v>
      </c>
      <c r="D3626" s="2" t="s">
        <v>761</v>
      </c>
      <c r="E3626" s="2" t="s">
        <v>762</v>
      </c>
      <c r="F3626" s="2" t="s">
        <v>2571</v>
      </c>
      <c r="G3626" s="5">
        <v>10</v>
      </c>
      <c r="H3626" s="5">
        <v>18.649999999999999</v>
      </c>
      <c r="I3626" s="5">
        <v>186.5</v>
      </c>
      <c r="J3626" s="5">
        <v>186.5</v>
      </c>
      <c r="K3626" s="3" t="str" cm="1">
        <f t="array" ref="K3626">_xlfn.LET(_xlpm.d,UPPER(TRIM(CLEAN(SUBSTITUTE(F3626,CHAR(160),"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27" spans="1:11" hidden="1" x14ac:dyDescent="0.25">
      <c r="A3627" s="11" t="s">
        <v>2572</v>
      </c>
      <c r="G3627" s="6">
        <v>10</v>
      </c>
      <c r="I3627" s="8">
        <f>I3626</f>
        <v>186.5</v>
      </c>
      <c r="K3627" s="3" t="str" cm="1">
        <f t="array" ref="K3627">_xlfn.LET(_xlpm.d,UPPER(TRIM(CLEAN(SUBSTITUTE(F3627,CHAR(160),"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28" spans="1:11" hidden="1" x14ac:dyDescent="0.25">
      <c r="A3628" s="10" t="s">
        <v>2573</v>
      </c>
      <c r="K3628" s="3" t="str" cm="1">
        <f t="array" ref="K3628">_xlfn.LET(_xlpm.d,UPPER(TRIM(CLEAN(SUBSTITUTE(F3628,CHAR(160),"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3629" spans="1:11" hidden="1" x14ac:dyDescent="0.25">
      <c r="B3629" s="20">
        <v>45659</v>
      </c>
      <c r="C3629" s="2" t="s">
        <v>1</v>
      </c>
      <c r="D3629" s="2" t="s">
        <v>2574</v>
      </c>
      <c r="E3629" s="2" t="s">
        <v>16</v>
      </c>
      <c r="F3629" s="2" t="s">
        <v>2573</v>
      </c>
      <c r="G3629" s="5">
        <v>138</v>
      </c>
      <c r="H3629" s="5">
        <v>19.989999999999998</v>
      </c>
      <c r="I3629" s="5">
        <v>2758.62</v>
      </c>
      <c r="J3629" s="5">
        <v>2758.62</v>
      </c>
      <c r="K3629" s="3" t="str" cm="1">
        <f t="array" ref="K3629">_xlfn.LET(_xlpm.d,UPPER(TRIM(CLEAN(SUBSTITUTE(F3629,CHAR(160),"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30" spans="1:11" hidden="1" x14ac:dyDescent="0.25">
      <c r="B3630" s="20">
        <v>45659</v>
      </c>
      <c r="C3630" s="2" t="s">
        <v>1</v>
      </c>
      <c r="D3630" s="2" t="s">
        <v>2574</v>
      </c>
      <c r="E3630" s="2" t="s">
        <v>16</v>
      </c>
      <c r="F3630" s="2" t="s">
        <v>2575</v>
      </c>
      <c r="G3630" s="5">
        <v>32</v>
      </c>
      <c r="H3630" s="5">
        <v>14.99</v>
      </c>
      <c r="I3630" s="5">
        <v>479.68</v>
      </c>
      <c r="J3630" s="5">
        <v>3238.2999999999997</v>
      </c>
      <c r="K3630" s="3" t="str" cm="1">
        <f t="array" ref="K3630">_xlfn.LET(_xlpm.d,UPPER(TRIM(CLEAN(SUBSTITUTE(F3630,CHAR(160),"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31" spans="1:11" hidden="1" x14ac:dyDescent="0.25">
      <c r="B3631" s="20">
        <v>45659</v>
      </c>
      <c r="C3631" s="2" t="s">
        <v>1</v>
      </c>
      <c r="D3631" s="2" t="s">
        <v>1640</v>
      </c>
      <c r="E3631" s="2" t="s">
        <v>282</v>
      </c>
      <c r="F3631" s="2" t="s">
        <v>2573</v>
      </c>
      <c r="G3631" s="5">
        <v>20</v>
      </c>
      <c r="H3631" s="5">
        <v>21.3</v>
      </c>
      <c r="I3631" s="5">
        <v>426</v>
      </c>
      <c r="J3631" s="5">
        <v>3664.2999999999997</v>
      </c>
      <c r="K3631" s="3" t="str" cm="1">
        <f t="array" ref="K3631">_xlfn.LET(_xlpm.d,UPPER(TRIM(CLEAN(SUBSTITUTE(F3631,CHAR(160),"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32" spans="1:11" hidden="1" x14ac:dyDescent="0.25">
      <c r="B3632" s="20">
        <v>45659</v>
      </c>
      <c r="C3632" s="2" t="s">
        <v>1</v>
      </c>
      <c r="D3632" s="2" t="s">
        <v>1641</v>
      </c>
      <c r="E3632" s="2" t="s">
        <v>294</v>
      </c>
      <c r="F3632" s="2" t="s">
        <v>2573</v>
      </c>
      <c r="G3632" s="5">
        <v>26</v>
      </c>
      <c r="H3632" s="5">
        <v>21.3</v>
      </c>
      <c r="I3632" s="5">
        <v>553.79999999999995</v>
      </c>
      <c r="J3632" s="5">
        <v>4218.0999999999995</v>
      </c>
      <c r="K3632" s="3" t="str" cm="1">
        <f t="array" ref="K3632">_xlfn.LET(_xlpm.d,UPPER(TRIM(CLEAN(SUBSTITUTE(F3632,CHAR(160),"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33" spans="2:11" hidden="1" x14ac:dyDescent="0.25">
      <c r="B3633" s="20">
        <v>45659</v>
      </c>
      <c r="C3633" s="2" t="s">
        <v>1</v>
      </c>
      <c r="D3633" s="2" t="s">
        <v>2576</v>
      </c>
      <c r="E3633" s="2" t="s">
        <v>1701</v>
      </c>
      <c r="F3633" s="2" t="s">
        <v>2573</v>
      </c>
      <c r="G3633" s="5">
        <v>80</v>
      </c>
      <c r="H3633" s="5">
        <v>19.75</v>
      </c>
      <c r="I3633" s="5">
        <v>1580</v>
      </c>
      <c r="J3633" s="5">
        <v>5798.0999999999995</v>
      </c>
      <c r="K3633" s="3" t="str" cm="1">
        <f t="array" ref="K3633">_xlfn.LET(_xlpm.d,UPPER(TRIM(CLEAN(SUBSTITUTE(F3633,CHAR(160),"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34" spans="2:11" hidden="1" x14ac:dyDescent="0.25">
      <c r="B3634" s="20">
        <v>45659</v>
      </c>
      <c r="C3634" s="2" t="s">
        <v>1</v>
      </c>
      <c r="D3634" s="2" t="s">
        <v>1358</v>
      </c>
      <c r="E3634" s="2" t="s">
        <v>149</v>
      </c>
      <c r="F3634" s="2" t="s">
        <v>2573</v>
      </c>
      <c r="G3634" s="5">
        <v>112</v>
      </c>
      <c r="H3634" s="5">
        <v>21.3</v>
      </c>
      <c r="I3634" s="5">
        <v>2385.6</v>
      </c>
      <c r="J3634" s="5">
        <v>8183.6999999999989</v>
      </c>
      <c r="K3634" s="3" t="str" cm="1">
        <f t="array" ref="K3634">_xlfn.LET(_xlpm.d,UPPER(TRIM(CLEAN(SUBSTITUTE(F3634,CHAR(160),"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35" spans="2:11" hidden="1" x14ac:dyDescent="0.25">
      <c r="B3635" s="20">
        <v>45659</v>
      </c>
      <c r="C3635" s="2" t="s">
        <v>1</v>
      </c>
      <c r="D3635" s="2" t="s">
        <v>1642</v>
      </c>
      <c r="E3635" s="2" t="s">
        <v>730</v>
      </c>
      <c r="F3635" s="2" t="s">
        <v>2573</v>
      </c>
      <c r="G3635" s="5">
        <v>105</v>
      </c>
      <c r="H3635" s="5">
        <v>19.75</v>
      </c>
      <c r="I3635" s="5">
        <v>2073.75</v>
      </c>
      <c r="J3635" s="5">
        <v>10257.449999999999</v>
      </c>
      <c r="K3635" s="3" t="str" cm="1">
        <f t="array" ref="K3635">_xlfn.LET(_xlpm.d,UPPER(TRIM(CLEAN(SUBSTITUTE(F3635,CHAR(160),"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36" spans="2:11" hidden="1" x14ac:dyDescent="0.25">
      <c r="B3636" s="20">
        <v>45659</v>
      </c>
      <c r="C3636" s="2" t="s">
        <v>1</v>
      </c>
      <c r="D3636" s="2" t="s">
        <v>2577</v>
      </c>
      <c r="E3636" s="2" t="s">
        <v>228</v>
      </c>
      <c r="F3636" s="2" t="s">
        <v>2573</v>
      </c>
      <c r="G3636" s="5">
        <v>50</v>
      </c>
      <c r="H3636" s="5">
        <v>21.3</v>
      </c>
      <c r="I3636" s="5">
        <v>1065</v>
      </c>
      <c r="J3636" s="5">
        <v>11322.449999999999</v>
      </c>
      <c r="K3636" s="3" t="str" cm="1">
        <f t="array" ref="K3636">_xlfn.LET(_xlpm.d,UPPER(TRIM(CLEAN(SUBSTITUTE(F3636,CHAR(160),"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37" spans="2:11" hidden="1" x14ac:dyDescent="0.25">
      <c r="B3637" s="20">
        <v>45660</v>
      </c>
      <c r="C3637" s="2" t="s">
        <v>1</v>
      </c>
      <c r="D3637" s="2" t="s">
        <v>1359</v>
      </c>
      <c r="E3637" s="2" t="s">
        <v>236</v>
      </c>
      <c r="F3637" s="2" t="s">
        <v>2573</v>
      </c>
      <c r="G3637" s="5">
        <v>100</v>
      </c>
      <c r="H3637" s="5">
        <v>21.3</v>
      </c>
      <c r="I3637" s="5">
        <v>2130</v>
      </c>
      <c r="J3637" s="5">
        <v>13452.449999999999</v>
      </c>
      <c r="K3637" s="3" t="str" cm="1">
        <f t="array" ref="K3637">_xlfn.LET(_xlpm.d,UPPER(TRIM(CLEAN(SUBSTITUTE(F3637,CHAR(160),"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38" spans="2:11" hidden="1" x14ac:dyDescent="0.25">
      <c r="B3638" s="20">
        <v>45660</v>
      </c>
      <c r="C3638" s="2" t="s">
        <v>1</v>
      </c>
      <c r="D3638" s="2" t="s">
        <v>2578</v>
      </c>
      <c r="E3638" s="2" t="s">
        <v>135</v>
      </c>
      <c r="F3638" s="2" t="s">
        <v>2573</v>
      </c>
      <c r="G3638" s="5">
        <v>50</v>
      </c>
      <c r="H3638" s="5">
        <v>21.3</v>
      </c>
      <c r="I3638" s="5">
        <v>1065</v>
      </c>
      <c r="J3638" s="5">
        <v>14517.449999999999</v>
      </c>
      <c r="K3638" s="3" t="str" cm="1">
        <f t="array" ref="K3638">_xlfn.LET(_xlpm.d,UPPER(TRIM(CLEAN(SUBSTITUTE(F3638,CHAR(160),"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39" spans="2:11" hidden="1" x14ac:dyDescent="0.25">
      <c r="B3639" s="20">
        <v>45660</v>
      </c>
      <c r="C3639" s="2" t="s">
        <v>1</v>
      </c>
      <c r="D3639" s="2" t="s">
        <v>2579</v>
      </c>
      <c r="E3639" s="2" t="s">
        <v>485</v>
      </c>
      <c r="F3639" s="2" t="s">
        <v>2573</v>
      </c>
      <c r="G3639" s="5">
        <v>80</v>
      </c>
      <c r="H3639" s="5">
        <v>19.75</v>
      </c>
      <c r="I3639" s="5">
        <v>1580</v>
      </c>
      <c r="J3639" s="5">
        <v>16097.449999999999</v>
      </c>
      <c r="K3639" s="3" t="str" cm="1">
        <f t="array" ref="K3639">_xlfn.LET(_xlpm.d,UPPER(TRIM(CLEAN(SUBSTITUTE(F3639,CHAR(160),"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40" spans="2:11" hidden="1" x14ac:dyDescent="0.25">
      <c r="B3640" s="20">
        <v>45660</v>
      </c>
      <c r="C3640" s="2" t="s">
        <v>1</v>
      </c>
      <c r="D3640" s="2" t="s">
        <v>1643</v>
      </c>
      <c r="E3640" s="2" t="s">
        <v>254</v>
      </c>
      <c r="F3640" s="2" t="s">
        <v>2573</v>
      </c>
      <c r="G3640" s="5">
        <v>120</v>
      </c>
      <c r="H3640" s="5">
        <v>21.3</v>
      </c>
      <c r="I3640" s="5">
        <v>2556</v>
      </c>
      <c r="J3640" s="5">
        <v>18653.449999999997</v>
      </c>
      <c r="K3640" s="3" t="str" cm="1">
        <f t="array" ref="K3640">_xlfn.LET(_xlpm.d,UPPER(TRIM(CLEAN(SUBSTITUTE(F3640,CHAR(160),"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41" spans="2:11" hidden="1" x14ac:dyDescent="0.25">
      <c r="B3641" s="20">
        <v>45660</v>
      </c>
      <c r="C3641" s="2" t="s">
        <v>1</v>
      </c>
      <c r="D3641" s="2" t="s">
        <v>1360</v>
      </c>
      <c r="E3641" s="2" t="s">
        <v>154</v>
      </c>
      <c r="F3641" s="2" t="s">
        <v>2573</v>
      </c>
      <c r="G3641" s="5">
        <v>150</v>
      </c>
      <c r="H3641" s="5">
        <v>21.3</v>
      </c>
      <c r="I3641" s="5">
        <v>3195</v>
      </c>
      <c r="J3641" s="5">
        <v>21848.449999999997</v>
      </c>
      <c r="K3641" s="3" t="str" cm="1">
        <f t="array" ref="K3641">_xlfn.LET(_xlpm.d,UPPER(TRIM(CLEAN(SUBSTITUTE(F3641,CHAR(160),"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42" spans="2:11" hidden="1" x14ac:dyDescent="0.25">
      <c r="B3642" s="20">
        <v>45660</v>
      </c>
      <c r="C3642" s="2" t="s">
        <v>1</v>
      </c>
      <c r="D3642" s="2" t="s">
        <v>1644</v>
      </c>
      <c r="E3642" s="2" t="s">
        <v>248</v>
      </c>
      <c r="F3642" s="2" t="s">
        <v>2573</v>
      </c>
      <c r="G3642" s="5">
        <v>32</v>
      </c>
      <c r="H3642" s="5">
        <v>21.3</v>
      </c>
      <c r="I3642" s="5">
        <v>681.6</v>
      </c>
      <c r="J3642" s="5">
        <v>22530.049999999996</v>
      </c>
      <c r="K3642" s="3" t="str" cm="1">
        <f t="array" ref="K3642">_xlfn.LET(_xlpm.d,UPPER(TRIM(CLEAN(SUBSTITUTE(F3642,CHAR(160),"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43" spans="2:11" hidden="1" x14ac:dyDescent="0.25">
      <c r="B3643" s="20">
        <v>45660</v>
      </c>
      <c r="C3643" s="2" t="s">
        <v>1</v>
      </c>
      <c r="D3643" s="2" t="s">
        <v>880</v>
      </c>
      <c r="E3643" s="2" t="s">
        <v>243</v>
      </c>
      <c r="F3643" s="2" t="s">
        <v>2573</v>
      </c>
      <c r="G3643" s="5">
        <v>100</v>
      </c>
      <c r="H3643" s="5">
        <v>21.3</v>
      </c>
      <c r="I3643" s="5">
        <v>2130</v>
      </c>
      <c r="J3643" s="5">
        <v>24660.049999999996</v>
      </c>
      <c r="K3643" s="3" t="str" cm="1">
        <f t="array" ref="K3643">_xlfn.LET(_xlpm.d,UPPER(TRIM(CLEAN(SUBSTITUTE(F3643,CHAR(160),"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44" spans="2:11" hidden="1" x14ac:dyDescent="0.25">
      <c r="B3644" s="20">
        <v>45660</v>
      </c>
      <c r="C3644" s="2" t="s">
        <v>1</v>
      </c>
      <c r="D3644" s="2" t="s">
        <v>2580</v>
      </c>
      <c r="E3644" s="2" t="s">
        <v>43</v>
      </c>
      <c r="F3644" s="2" t="s">
        <v>2573</v>
      </c>
      <c r="G3644" s="5">
        <v>50</v>
      </c>
      <c r="H3644" s="5">
        <v>19.989999999999998</v>
      </c>
      <c r="I3644" s="5">
        <v>999.5</v>
      </c>
      <c r="J3644" s="5">
        <v>25659.549999999996</v>
      </c>
      <c r="K3644" s="3" t="str" cm="1">
        <f t="array" ref="K3644">_xlfn.LET(_xlpm.d,UPPER(TRIM(CLEAN(SUBSTITUTE(F3644,CHAR(160),"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45" spans="2:11" hidden="1" x14ac:dyDescent="0.25">
      <c r="B3645" s="20">
        <v>45660</v>
      </c>
      <c r="C3645" s="2" t="s">
        <v>1</v>
      </c>
      <c r="D3645" s="2" t="s">
        <v>2581</v>
      </c>
      <c r="E3645" s="2" t="s">
        <v>319</v>
      </c>
      <c r="F3645" s="2" t="s">
        <v>2573</v>
      </c>
      <c r="G3645" s="5">
        <v>60</v>
      </c>
      <c r="H3645" s="5">
        <v>21.3</v>
      </c>
      <c r="I3645" s="5">
        <v>1278</v>
      </c>
      <c r="J3645" s="5">
        <v>26937.549999999996</v>
      </c>
      <c r="K3645" s="3" t="str" cm="1">
        <f t="array" ref="K3645">_xlfn.LET(_xlpm.d,UPPER(TRIM(CLEAN(SUBSTITUTE(F3645,CHAR(160),"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46" spans="2:11" hidden="1" x14ac:dyDescent="0.25">
      <c r="B3646" s="20">
        <v>45660</v>
      </c>
      <c r="C3646" s="2" t="s">
        <v>1</v>
      </c>
      <c r="D3646" s="2" t="s">
        <v>2582</v>
      </c>
      <c r="E3646" s="2" t="s">
        <v>263</v>
      </c>
      <c r="F3646" s="2" t="s">
        <v>2573</v>
      </c>
      <c r="G3646" s="5">
        <v>160</v>
      </c>
      <c r="H3646" s="5">
        <v>21.3</v>
      </c>
      <c r="I3646" s="5">
        <v>3408</v>
      </c>
      <c r="J3646" s="5">
        <v>30345.549999999996</v>
      </c>
      <c r="K3646" s="3" t="str" cm="1">
        <f t="array" ref="K3646">_xlfn.LET(_xlpm.d,UPPER(TRIM(CLEAN(SUBSTITUTE(F3646,CHAR(160),"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47" spans="2:11" hidden="1" x14ac:dyDescent="0.25">
      <c r="B3647" s="20">
        <v>45663</v>
      </c>
      <c r="C3647" s="2" t="s">
        <v>1</v>
      </c>
      <c r="D3647" s="2" t="s">
        <v>2583</v>
      </c>
      <c r="E3647" s="2" t="s">
        <v>243</v>
      </c>
      <c r="F3647" s="2" t="s">
        <v>2573</v>
      </c>
      <c r="G3647" s="5">
        <v>20</v>
      </c>
      <c r="H3647" s="5">
        <v>21.3</v>
      </c>
      <c r="I3647" s="5">
        <v>426</v>
      </c>
      <c r="J3647" s="5">
        <v>30771.549999999996</v>
      </c>
      <c r="K3647" s="3" t="str" cm="1">
        <f t="array" ref="K3647">_xlfn.LET(_xlpm.d,UPPER(TRIM(CLEAN(SUBSTITUTE(F3647,CHAR(160),"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48" spans="2:11" hidden="1" x14ac:dyDescent="0.25">
      <c r="B3648" s="20">
        <v>45663</v>
      </c>
      <c r="C3648" s="2" t="s">
        <v>1</v>
      </c>
      <c r="D3648" s="2" t="s">
        <v>2584</v>
      </c>
      <c r="E3648" s="2" t="s">
        <v>160</v>
      </c>
      <c r="F3648" s="2" t="s">
        <v>2573</v>
      </c>
      <c r="G3648" s="5">
        <v>64</v>
      </c>
      <c r="H3648" s="5">
        <v>21.3</v>
      </c>
      <c r="I3648" s="5">
        <v>1363.2</v>
      </c>
      <c r="J3648" s="5">
        <v>32134.749999999996</v>
      </c>
      <c r="K3648" s="3" t="str" cm="1">
        <f t="array" ref="K3648">_xlfn.LET(_xlpm.d,UPPER(TRIM(CLEAN(SUBSTITUTE(F3648,CHAR(160),"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49" spans="2:11" hidden="1" x14ac:dyDescent="0.25">
      <c r="B3649" s="20">
        <v>45663</v>
      </c>
      <c r="C3649" s="2" t="s">
        <v>1</v>
      </c>
      <c r="D3649" s="2" t="s">
        <v>2585</v>
      </c>
      <c r="E3649" s="2" t="s">
        <v>248</v>
      </c>
      <c r="F3649" s="2" t="s">
        <v>2573</v>
      </c>
      <c r="G3649" s="5">
        <v>20</v>
      </c>
      <c r="H3649" s="5">
        <v>21.3</v>
      </c>
      <c r="I3649" s="5">
        <v>426</v>
      </c>
      <c r="J3649" s="5">
        <v>32560.749999999996</v>
      </c>
      <c r="K3649" s="3" t="str" cm="1">
        <f t="array" ref="K3649">_xlfn.LET(_xlpm.d,UPPER(TRIM(CLEAN(SUBSTITUTE(F3649,CHAR(160),"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50" spans="2:11" hidden="1" x14ac:dyDescent="0.25">
      <c r="B3650" s="20">
        <v>45664</v>
      </c>
      <c r="C3650" s="2" t="s">
        <v>1</v>
      </c>
      <c r="D3650" s="2" t="s">
        <v>1648</v>
      </c>
      <c r="E3650" s="2" t="s">
        <v>1634</v>
      </c>
      <c r="F3650" s="2" t="s">
        <v>2573</v>
      </c>
      <c r="G3650" s="5">
        <v>80</v>
      </c>
      <c r="H3650" s="5">
        <v>19.75</v>
      </c>
      <c r="I3650" s="5">
        <v>1580</v>
      </c>
      <c r="J3650" s="5">
        <v>34140.75</v>
      </c>
      <c r="K3650" s="3" t="str" cm="1">
        <f t="array" ref="K3650">_xlfn.LET(_xlpm.d,UPPER(TRIM(CLEAN(SUBSTITUTE(F3650,CHAR(160),"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51" spans="2:11" hidden="1" x14ac:dyDescent="0.25">
      <c r="B3651" s="20">
        <v>45664</v>
      </c>
      <c r="C3651" s="2" t="s">
        <v>1</v>
      </c>
      <c r="D3651" s="2" t="s">
        <v>1361</v>
      </c>
      <c r="E3651" s="2" t="s">
        <v>143</v>
      </c>
      <c r="F3651" s="2" t="s">
        <v>2573</v>
      </c>
      <c r="G3651" s="5">
        <v>120</v>
      </c>
      <c r="H3651" s="5">
        <v>21.3</v>
      </c>
      <c r="I3651" s="5">
        <v>2556</v>
      </c>
      <c r="J3651" s="5">
        <v>36696.75</v>
      </c>
      <c r="K3651" s="3" t="str" cm="1">
        <f t="array" ref="K3651">_xlfn.LET(_xlpm.d,UPPER(TRIM(CLEAN(SUBSTITUTE(F3651,CHAR(160),"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52" spans="2:11" hidden="1" x14ac:dyDescent="0.25">
      <c r="B3652" s="20">
        <v>45664</v>
      </c>
      <c r="C3652" s="2" t="s">
        <v>1</v>
      </c>
      <c r="D3652" s="2" t="s">
        <v>1362</v>
      </c>
      <c r="E3652" s="2" t="s">
        <v>259</v>
      </c>
      <c r="F3652" s="2" t="s">
        <v>2573</v>
      </c>
      <c r="G3652" s="5">
        <v>64</v>
      </c>
      <c r="H3652" s="5">
        <v>21.3</v>
      </c>
      <c r="I3652" s="5">
        <v>1363.2</v>
      </c>
      <c r="J3652" s="5">
        <v>38059.949999999997</v>
      </c>
      <c r="K3652" s="3" t="str" cm="1">
        <f t="array" ref="K3652">_xlfn.LET(_xlpm.d,UPPER(TRIM(CLEAN(SUBSTITUTE(F3652,CHAR(160),"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53" spans="2:11" hidden="1" x14ac:dyDescent="0.25">
      <c r="B3653" s="20">
        <v>45664</v>
      </c>
      <c r="C3653" s="2" t="s">
        <v>1</v>
      </c>
      <c r="D3653" s="2" t="s">
        <v>2586</v>
      </c>
      <c r="E3653" s="2" t="s">
        <v>78</v>
      </c>
      <c r="F3653" s="2" t="s">
        <v>2573</v>
      </c>
      <c r="G3653" s="5">
        <v>46</v>
      </c>
      <c r="H3653" s="5">
        <v>21.3</v>
      </c>
      <c r="I3653" s="5">
        <v>979.8</v>
      </c>
      <c r="J3653" s="5">
        <v>39039.75</v>
      </c>
      <c r="K3653" s="3" t="str" cm="1">
        <f t="array" ref="K3653">_xlfn.LET(_xlpm.d,UPPER(TRIM(CLEAN(SUBSTITUTE(F3653,CHAR(160),"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54" spans="2:11" hidden="1" x14ac:dyDescent="0.25">
      <c r="B3654" s="20">
        <v>45664</v>
      </c>
      <c r="C3654" s="2" t="s">
        <v>1</v>
      </c>
      <c r="D3654" s="2" t="s">
        <v>1650</v>
      </c>
      <c r="E3654" s="2" t="s">
        <v>234</v>
      </c>
      <c r="F3654" s="2" t="s">
        <v>2573</v>
      </c>
      <c r="G3654" s="5">
        <v>140</v>
      </c>
      <c r="H3654" s="5">
        <v>21.3</v>
      </c>
      <c r="I3654" s="5">
        <v>2982</v>
      </c>
      <c r="J3654" s="5">
        <v>42021.75</v>
      </c>
      <c r="K3654" s="3" t="str" cm="1">
        <f t="array" ref="K3654">_xlfn.LET(_xlpm.d,UPPER(TRIM(CLEAN(SUBSTITUTE(F3654,CHAR(160),"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55" spans="2:11" hidden="1" x14ac:dyDescent="0.25">
      <c r="B3655" s="20">
        <v>45664</v>
      </c>
      <c r="C3655" s="2" t="s">
        <v>1</v>
      </c>
      <c r="D3655" s="2" t="s">
        <v>1364</v>
      </c>
      <c r="E3655" s="2" t="s">
        <v>158</v>
      </c>
      <c r="F3655" s="2" t="s">
        <v>2573</v>
      </c>
      <c r="G3655" s="5">
        <v>64</v>
      </c>
      <c r="H3655" s="5">
        <v>21.3</v>
      </c>
      <c r="I3655" s="5">
        <v>1363.2</v>
      </c>
      <c r="J3655" s="5">
        <v>43384.95</v>
      </c>
      <c r="K3655" s="3" t="str" cm="1">
        <f t="array" ref="K3655">_xlfn.LET(_xlpm.d,UPPER(TRIM(CLEAN(SUBSTITUTE(F3655,CHAR(160),"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56" spans="2:11" hidden="1" x14ac:dyDescent="0.25">
      <c r="B3656" s="20">
        <v>45664</v>
      </c>
      <c r="C3656" s="2" t="s">
        <v>1</v>
      </c>
      <c r="D3656" s="2" t="s">
        <v>2587</v>
      </c>
      <c r="E3656" s="2" t="s">
        <v>6</v>
      </c>
      <c r="F3656" s="2" t="s">
        <v>2573</v>
      </c>
      <c r="G3656" s="5">
        <v>64</v>
      </c>
      <c r="H3656" s="5">
        <v>19.989999999999998</v>
      </c>
      <c r="I3656" s="5">
        <v>1279.3599999999999</v>
      </c>
      <c r="J3656" s="5">
        <v>44664.31</v>
      </c>
      <c r="K3656" s="3" t="str" cm="1">
        <f t="array" ref="K3656">_xlfn.LET(_xlpm.d,UPPER(TRIM(CLEAN(SUBSTITUTE(F3656,CHAR(160),"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57" spans="2:11" hidden="1" x14ac:dyDescent="0.25">
      <c r="B3657" s="20">
        <v>45664</v>
      </c>
      <c r="C3657" s="2" t="s">
        <v>1</v>
      </c>
      <c r="D3657" s="2" t="s">
        <v>1365</v>
      </c>
      <c r="E3657" s="2" t="s">
        <v>273</v>
      </c>
      <c r="F3657" s="2" t="s">
        <v>2573</v>
      </c>
      <c r="G3657" s="5">
        <v>18</v>
      </c>
      <c r="H3657" s="5">
        <v>21.3</v>
      </c>
      <c r="I3657" s="5">
        <v>383.4</v>
      </c>
      <c r="J3657" s="5">
        <v>45047.71</v>
      </c>
      <c r="K3657" s="3" t="str" cm="1">
        <f t="array" ref="K3657">_xlfn.LET(_xlpm.d,UPPER(TRIM(CLEAN(SUBSTITUTE(F3657,CHAR(160),"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58" spans="2:11" hidden="1" x14ac:dyDescent="0.25">
      <c r="B3658" s="20">
        <v>45664</v>
      </c>
      <c r="C3658" s="2" t="s">
        <v>1</v>
      </c>
      <c r="D3658" s="2" t="s">
        <v>2588</v>
      </c>
      <c r="E3658" s="2" t="s">
        <v>165</v>
      </c>
      <c r="F3658" s="2" t="s">
        <v>2573</v>
      </c>
      <c r="G3658" s="5">
        <v>16</v>
      </c>
      <c r="H3658" s="5">
        <v>21.3</v>
      </c>
      <c r="I3658" s="5">
        <v>340.8</v>
      </c>
      <c r="J3658" s="5">
        <v>45388.51</v>
      </c>
      <c r="K3658" s="3" t="str" cm="1">
        <f t="array" ref="K3658">_xlfn.LET(_xlpm.d,UPPER(TRIM(CLEAN(SUBSTITUTE(F3658,CHAR(160),"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59" spans="2:11" hidden="1" x14ac:dyDescent="0.25">
      <c r="B3659" s="20">
        <v>45664</v>
      </c>
      <c r="C3659" s="2" t="s">
        <v>1</v>
      </c>
      <c r="D3659" s="2" t="s">
        <v>1651</v>
      </c>
      <c r="E3659" s="2" t="s">
        <v>197</v>
      </c>
      <c r="F3659" s="2" t="s">
        <v>2573</v>
      </c>
      <c r="G3659" s="5">
        <v>380</v>
      </c>
      <c r="H3659" s="5">
        <v>21.3</v>
      </c>
      <c r="I3659" s="5">
        <v>8094</v>
      </c>
      <c r="J3659" s="5">
        <v>53482.51</v>
      </c>
      <c r="K3659" s="3" t="str" cm="1">
        <f t="array" ref="K3659">_xlfn.LET(_xlpm.d,UPPER(TRIM(CLEAN(SUBSTITUTE(F3659,CHAR(160),"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60" spans="2:11" hidden="1" x14ac:dyDescent="0.25">
      <c r="B3660" s="20">
        <v>45665</v>
      </c>
      <c r="C3660" s="2" t="s">
        <v>1</v>
      </c>
      <c r="D3660" s="2" t="s">
        <v>2589</v>
      </c>
      <c r="E3660" s="2" t="s">
        <v>491</v>
      </c>
      <c r="F3660" s="2" t="s">
        <v>2573</v>
      </c>
      <c r="G3660" s="5">
        <v>60</v>
      </c>
      <c r="H3660" s="5">
        <v>19.75</v>
      </c>
      <c r="I3660" s="5">
        <v>1185</v>
      </c>
      <c r="J3660" s="5">
        <v>54667.51</v>
      </c>
      <c r="K3660" s="3" t="str" cm="1">
        <f t="array" ref="K3660">_xlfn.LET(_xlpm.d,UPPER(TRIM(CLEAN(SUBSTITUTE(F3660,CHAR(160),"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61" spans="2:11" hidden="1" x14ac:dyDescent="0.25">
      <c r="B3661" s="20">
        <v>45665</v>
      </c>
      <c r="C3661" s="2" t="s">
        <v>1</v>
      </c>
      <c r="D3661" s="2" t="s">
        <v>2590</v>
      </c>
      <c r="E3661" s="2" t="s">
        <v>1765</v>
      </c>
      <c r="F3661" s="2" t="s">
        <v>2573</v>
      </c>
      <c r="G3661" s="5">
        <v>120</v>
      </c>
      <c r="H3661" s="5">
        <v>19.75</v>
      </c>
      <c r="I3661" s="5">
        <v>2370</v>
      </c>
      <c r="J3661" s="5">
        <v>57037.51</v>
      </c>
      <c r="K3661" s="3" t="str" cm="1">
        <f t="array" ref="K3661">_xlfn.LET(_xlpm.d,UPPER(TRIM(CLEAN(SUBSTITUTE(F3661,CHAR(160),"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62" spans="2:11" hidden="1" x14ac:dyDescent="0.25">
      <c r="B3662" s="20">
        <v>45665</v>
      </c>
      <c r="C3662" s="2" t="s">
        <v>1</v>
      </c>
      <c r="D3662" s="2" t="s">
        <v>2591</v>
      </c>
      <c r="E3662" s="2" t="s">
        <v>145</v>
      </c>
      <c r="F3662" s="2" t="s">
        <v>2573</v>
      </c>
      <c r="G3662" s="5">
        <v>105</v>
      </c>
      <c r="H3662" s="5">
        <v>21.3</v>
      </c>
      <c r="I3662" s="5">
        <v>2236.5</v>
      </c>
      <c r="J3662" s="5">
        <v>59274.01</v>
      </c>
      <c r="K3662" s="3" t="str" cm="1">
        <f t="array" ref="K3662">_xlfn.LET(_xlpm.d,UPPER(TRIM(CLEAN(SUBSTITUTE(F3662,CHAR(160),"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63" spans="2:11" hidden="1" x14ac:dyDescent="0.25">
      <c r="B3663" s="20">
        <v>45665</v>
      </c>
      <c r="C3663" s="2" t="s">
        <v>1</v>
      </c>
      <c r="D3663" s="2" t="s">
        <v>2592</v>
      </c>
      <c r="E3663" s="2" t="s">
        <v>195</v>
      </c>
      <c r="F3663" s="2" t="s">
        <v>2573</v>
      </c>
      <c r="G3663" s="5">
        <v>100</v>
      </c>
      <c r="H3663" s="5">
        <v>21.3</v>
      </c>
      <c r="I3663" s="5">
        <v>2130</v>
      </c>
      <c r="J3663" s="5">
        <v>61404.01</v>
      </c>
      <c r="K3663" s="3" t="str" cm="1">
        <f t="array" ref="K3663">_xlfn.LET(_xlpm.d,UPPER(TRIM(CLEAN(SUBSTITUTE(F3663,CHAR(160),"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64" spans="2:11" hidden="1" x14ac:dyDescent="0.25">
      <c r="B3664" s="20">
        <v>45665</v>
      </c>
      <c r="C3664" s="2" t="s">
        <v>1</v>
      </c>
      <c r="D3664" s="2" t="s">
        <v>2593</v>
      </c>
      <c r="E3664" s="2" t="s">
        <v>282</v>
      </c>
      <c r="F3664" s="2" t="s">
        <v>2573</v>
      </c>
      <c r="G3664" s="5">
        <v>16</v>
      </c>
      <c r="H3664" s="5">
        <v>21.3</v>
      </c>
      <c r="I3664" s="5">
        <v>340.8</v>
      </c>
      <c r="J3664" s="5">
        <v>61744.810000000005</v>
      </c>
      <c r="K3664" s="3" t="str" cm="1">
        <f t="array" ref="K3664">_xlfn.LET(_xlpm.d,UPPER(TRIM(CLEAN(SUBSTITUTE(F3664,CHAR(160),"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65" spans="2:11" hidden="1" x14ac:dyDescent="0.25">
      <c r="B3665" s="20">
        <v>45665</v>
      </c>
      <c r="C3665" s="2" t="s">
        <v>1</v>
      </c>
      <c r="D3665" s="2" t="s">
        <v>2594</v>
      </c>
      <c r="E3665" s="2" t="s">
        <v>261</v>
      </c>
      <c r="F3665" s="2" t="s">
        <v>2573</v>
      </c>
      <c r="G3665" s="5">
        <v>20</v>
      </c>
      <c r="H3665" s="5">
        <v>21.3</v>
      </c>
      <c r="I3665" s="5">
        <v>426</v>
      </c>
      <c r="J3665" s="5">
        <v>62170.810000000005</v>
      </c>
      <c r="K3665" s="3" t="str" cm="1">
        <f t="array" ref="K3665">_xlfn.LET(_xlpm.d,UPPER(TRIM(CLEAN(SUBSTITUTE(F3665,CHAR(160),"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66" spans="2:11" hidden="1" x14ac:dyDescent="0.25">
      <c r="B3666" s="20">
        <v>45665</v>
      </c>
      <c r="C3666" s="2" t="s">
        <v>1</v>
      </c>
      <c r="D3666" s="2" t="s">
        <v>2595</v>
      </c>
      <c r="E3666" s="2" t="s">
        <v>759</v>
      </c>
      <c r="F3666" s="2" t="s">
        <v>2573</v>
      </c>
      <c r="G3666" s="5">
        <v>23</v>
      </c>
      <c r="H3666" s="5">
        <v>19.989999999999998</v>
      </c>
      <c r="I3666" s="5">
        <v>459.77</v>
      </c>
      <c r="J3666" s="5">
        <v>62630.58</v>
      </c>
      <c r="K3666" s="3" t="str" cm="1">
        <f t="array" ref="K3666">_xlfn.LET(_xlpm.d,UPPER(TRIM(CLEAN(SUBSTITUTE(F3666,CHAR(160),"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67" spans="2:11" hidden="1" x14ac:dyDescent="0.25">
      <c r="B3667" s="20">
        <v>45665</v>
      </c>
      <c r="C3667" s="2" t="s">
        <v>1</v>
      </c>
      <c r="D3667" s="2" t="s">
        <v>2596</v>
      </c>
      <c r="E3667" s="2" t="s">
        <v>814</v>
      </c>
      <c r="F3667" s="2" t="s">
        <v>2573</v>
      </c>
      <c r="G3667" s="5">
        <v>50</v>
      </c>
      <c r="H3667" s="5">
        <v>19.989999999999998</v>
      </c>
      <c r="I3667" s="5">
        <v>999.5</v>
      </c>
      <c r="J3667" s="5">
        <v>63630.080000000002</v>
      </c>
      <c r="K3667" s="3" t="str" cm="1">
        <f t="array" ref="K3667">_xlfn.LET(_xlpm.d,UPPER(TRIM(CLEAN(SUBSTITUTE(F3667,CHAR(160),"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68" spans="2:11" hidden="1" x14ac:dyDescent="0.25">
      <c r="B3668" s="20">
        <v>45665</v>
      </c>
      <c r="C3668" s="2" t="s">
        <v>1</v>
      </c>
      <c r="D3668" s="2" t="s">
        <v>1653</v>
      </c>
      <c r="E3668" s="2" t="s">
        <v>224</v>
      </c>
      <c r="F3668" s="2" t="s">
        <v>2573</v>
      </c>
      <c r="G3668" s="5">
        <v>310</v>
      </c>
      <c r="H3668" s="5">
        <v>21.3</v>
      </c>
      <c r="I3668" s="5">
        <v>6603</v>
      </c>
      <c r="J3668" s="5">
        <v>70233.08</v>
      </c>
      <c r="K3668" s="3" t="str" cm="1">
        <f t="array" ref="K3668">_xlfn.LET(_xlpm.d,UPPER(TRIM(CLEAN(SUBSTITUTE(F3668,CHAR(160),"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69" spans="2:11" hidden="1" x14ac:dyDescent="0.25">
      <c r="B3669" s="20">
        <v>45666</v>
      </c>
      <c r="C3669" s="2" t="s">
        <v>1</v>
      </c>
      <c r="D3669" s="2" t="s">
        <v>1258</v>
      </c>
      <c r="E3669" s="2" t="s">
        <v>192</v>
      </c>
      <c r="F3669" s="2" t="s">
        <v>2573</v>
      </c>
      <c r="G3669" s="5">
        <v>144</v>
      </c>
      <c r="H3669" s="5">
        <v>21.3</v>
      </c>
      <c r="I3669" s="5">
        <v>3067.2</v>
      </c>
      <c r="J3669" s="5">
        <v>73300.28</v>
      </c>
      <c r="K3669" s="3" t="str" cm="1">
        <f t="array" ref="K3669">_xlfn.LET(_xlpm.d,UPPER(TRIM(CLEAN(SUBSTITUTE(F3669,CHAR(160),"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70" spans="2:11" hidden="1" x14ac:dyDescent="0.25">
      <c r="B3670" s="20">
        <v>45666</v>
      </c>
      <c r="C3670" s="2" t="s">
        <v>1</v>
      </c>
      <c r="D3670" s="2" t="s">
        <v>1367</v>
      </c>
      <c r="E3670" s="2" t="s">
        <v>180</v>
      </c>
      <c r="F3670" s="2" t="s">
        <v>2573</v>
      </c>
      <c r="G3670" s="5">
        <v>96</v>
      </c>
      <c r="H3670" s="5">
        <v>21.3</v>
      </c>
      <c r="I3670" s="5">
        <v>2044.8</v>
      </c>
      <c r="J3670" s="5">
        <v>75345.08</v>
      </c>
      <c r="K3670" s="3" t="str" cm="1">
        <f t="array" ref="K3670">_xlfn.LET(_xlpm.d,UPPER(TRIM(CLEAN(SUBSTITUTE(F3670,CHAR(160),"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71" spans="2:11" hidden="1" x14ac:dyDescent="0.25">
      <c r="B3671" s="20">
        <v>45666</v>
      </c>
      <c r="C3671" s="2" t="s">
        <v>1</v>
      </c>
      <c r="D3671" s="2" t="s">
        <v>1654</v>
      </c>
      <c r="E3671" s="2" t="s">
        <v>248</v>
      </c>
      <c r="F3671" s="2" t="s">
        <v>2573</v>
      </c>
      <c r="G3671" s="5">
        <v>100</v>
      </c>
      <c r="H3671" s="5">
        <v>21.3</v>
      </c>
      <c r="I3671" s="5">
        <v>2130</v>
      </c>
      <c r="J3671" s="5">
        <v>77475.08</v>
      </c>
      <c r="K3671" s="3" t="str" cm="1">
        <f t="array" ref="K3671">_xlfn.LET(_xlpm.d,UPPER(TRIM(CLEAN(SUBSTITUTE(F3671,CHAR(160),"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72" spans="2:11" hidden="1" x14ac:dyDescent="0.25">
      <c r="B3672" s="20">
        <v>45666</v>
      </c>
      <c r="C3672" s="2" t="s">
        <v>1</v>
      </c>
      <c r="D3672" s="2" t="s">
        <v>1259</v>
      </c>
      <c r="E3672" s="2" t="s">
        <v>135</v>
      </c>
      <c r="F3672" s="2" t="s">
        <v>2573</v>
      </c>
      <c r="G3672" s="5">
        <v>230</v>
      </c>
      <c r="H3672" s="5">
        <v>21.3</v>
      </c>
      <c r="I3672" s="5">
        <v>4899</v>
      </c>
      <c r="J3672" s="5">
        <v>82374.080000000002</v>
      </c>
      <c r="K3672" s="3" t="str" cm="1">
        <f t="array" ref="K3672">_xlfn.LET(_xlpm.d,UPPER(TRIM(CLEAN(SUBSTITUTE(F3672,CHAR(160),"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73" spans="2:11" hidden="1" x14ac:dyDescent="0.25">
      <c r="B3673" s="20">
        <v>45666</v>
      </c>
      <c r="C3673" s="2" t="s">
        <v>1</v>
      </c>
      <c r="D3673" s="2" t="s">
        <v>1368</v>
      </c>
      <c r="E3673" s="2" t="s">
        <v>168</v>
      </c>
      <c r="F3673" s="2" t="s">
        <v>2573</v>
      </c>
      <c r="G3673" s="5">
        <v>48</v>
      </c>
      <c r="H3673" s="5">
        <v>21.3</v>
      </c>
      <c r="I3673" s="5">
        <v>1022.4</v>
      </c>
      <c r="J3673" s="5">
        <v>83396.479999999996</v>
      </c>
      <c r="K3673" s="3" t="str" cm="1">
        <f t="array" ref="K3673">_xlfn.LET(_xlpm.d,UPPER(TRIM(CLEAN(SUBSTITUTE(F3673,CHAR(160),"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74" spans="2:11" hidden="1" x14ac:dyDescent="0.25">
      <c r="B3674" s="20">
        <v>45666</v>
      </c>
      <c r="C3674" s="2" t="s">
        <v>1</v>
      </c>
      <c r="D3674" s="2" t="s">
        <v>1260</v>
      </c>
      <c r="E3674" s="2" t="s">
        <v>160</v>
      </c>
      <c r="F3674" s="2" t="s">
        <v>2573</v>
      </c>
      <c r="G3674" s="5">
        <v>40</v>
      </c>
      <c r="H3674" s="5">
        <v>21.3</v>
      </c>
      <c r="I3674" s="5">
        <v>852</v>
      </c>
      <c r="J3674" s="5">
        <v>84248.48</v>
      </c>
      <c r="K3674" s="3" t="str" cm="1">
        <f t="array" ref="K3674">_xlfn.LET(_xlpm.d,UPPER(TRIM(CLEAN(SUBSTITUTE(F3674,CHAR(160),"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75" spans="2:11" hidden="1" x14ac:dyDescent="0.25">
      <c r="B3675" s="20">
        <v>45666</v>
      </c>
      <c r="C3675" s="2" t="s">
        <v>1</v>
      </c>
      <c r="D3675" s="2" t="s">
        <v>85</v>
      </c>
      <c r="E3675" s="2" t="s">
        <v>3</v>
      </c>
      <c r="F3675" s="2" t="s">
        <v>2573</v>
      </c>
      <c r="G3675" s="5">
        <v>42</v>
      </c>
      <c r="H3675" s="5">
        <v>19.989999999999998</v>
      </c>
      <c r="I3675" s="5">
        <v>839.58</v>
      </c>
      <c r="J3675" s="5">
        <v>85088.06</v>
      </c>
      <c r="K3675" s="3" t="str" cm="1">
        <f t="array" ref="K3675">_xlfn.LET(_xlpm.d,UPPER(TRIM(CLEAN(SUBSTITUTE(F3675,CHAR(160),"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76" spans="2:11" hidden="1" x14ac:dyDescent="0.25">
      <c r="B3676" s="20">
        <v>45666</v>
      </c>
      <c r="C3676" s="2" t="s">
        <v>1</v>
      </c>
      <c r="D3676" s="2" t="s">
        <v>2597</v>
      </c>
      <c r="E3676" s="2" t="s">
        <v>73</v>
      </c>
      <c r="F3676" s="2" t="s">
        <v>2573</v>
      </c>
      <c r="G3676" s="5">
        <v>4</v>
      </c>
      <c r="H3676" s="5">
        <v>19.989999999999998</v>
      </c>
      <c r="I3676" s="5">
        <v>79.959999999999994</v>
      </c>
      <c r="J3676" s="5">
        <v>85168.02</v>
      </c>
      <c r="K3676" s="3" t="str" cm="1">
        <f t="array" ref="K3676">_xlfn.LET(_xlpm.d,UPPER(TRIM(CLEAN(SUBSTITUTE(F3676,CHAR(160),"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77" spans="2:11" hidden="1" x14ac:dyDescent="0.25">
      <c r="B3677" s="20">
        <v>45667</v>
      </c>
      <c r="C3677" s="2" t="s">
        <v>1</v>
      </c>
      <c r="D3677" s="2" t="s">
        <v>1369</v>
      </c>
      <c r="E3677" s="2" t="s">
        <v>238</v>
      </c>
      <c r="F3677" s="2" t="s">
        <v>2573</v>
      </c>
      <c r="G3677" s="5">
        <v>104</v>
      </c>
      <c r="H3677" s="5">
        <v>21.3</v>
      </c>
      <c r="I3677" s="5">
        <v>2215.1999999999998</v>
      </c>
      <c r="J3677" s="5">
        <v>87383.22</v>
      </c>
      <c r="K3677" s="3" t="str" cm="1">
        <f t="array" ref="K3677">_xlfn.LET(_xlpm.d,UPPER(TRIM(CLEAN(SUBSTITUTE(F3677,CHAR(160),"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78" spans="2:11" hidden="1" x14ac:dyDescent="0.25">
      <c r="B3678" s="20">
        <v>45667</v>
      </c>
      <c r="C3678" s="2" t="s">
        <v>1</v>
      </c>
      <c r="D3678" s="2" t="s">
        <v>2598</v>
      </c>
      <c r="E3678" s="2" t="s">
        <v>243</v>
      </c>
      <c r="F3678" s="2" t="s">
        <v>2573</v>
      </c>
      <c r="G3678" s="5">
        <v>60</v>
      </c>
      <c r="H3678" s="5">
        <v>21.3</v>
      </c>
      <c r="I3678" s="5">
        <v>1278</v>
      </c>
      <c r="J3678" s="5">
        <v>88661.22</v>
      </c>
      <c r="K3678" s="3" t="str" cm="1">
        <f t="array" ref="K3678">_xlfn.LET(_xlpm.d,UPPER(TRIM(CLEAN(SUBSTITUTE(F3678,CHAR(160),"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79" spans="2:11" hidden="1" x14ac:dyDescent="0.25">
      <c r="B3679" s="20">
        <v>45667</v>
      </c>
      <c r="C3679" s="2" t="s">
        <v>1</v>
      </c>
      <c r="D3679" s="2" t="s">
        <v>2599</v>
      </c>
      <c r="E3679" s="2" t="s">
        <v>311</v>
      </c>
      <c r="F3679" s="2" t="s">
        <v>2573</v>
      </c>
      <c r="G3679" s="5">
        <v>300</v>
      </c>
      <c r="H3679" s="5">
        <v>21.3</v>
      </c>
      <c r="I3679" s="5">
        <v>6390</v>
      </c>
      <c r="J3679" s="5">
        <v>95051.22</v>
      </c>
      <c r="K3679" s="3" t="str" cm="1">
        <f t="array" ref="K3679">_xlfn.LET(_xlpm.d,UPPER(TRIM(CLEAN(SUBSTITUTE(F3679,CHAR(160),"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80" spans="2:11" hidden="1" x14ac:dyDescent="0.25">
      <c r="B3680" s="20">
        <v>45667</v>
      </c>
      <c r="C3680" s="2" t="s">
        <v>1</v>
      </c>
      <c r="D3680" s="2" t="s">
        <v>1499</v>
      </c>
      <c r="E3680" s="2" t="s">
        <v>154</v>
      </c>
      <c r="F3680" s="2" t="s">
        <v>2573</v>
      </c>
      <c r="G3680" s="5">
        <v>104</v>
      </c>
      <c r="H3680" s="5">
        <v>21.3</v>
      </c>
      <c r="I3680" s="5">
        <v>2215.1999999999998</v>
      </c>
      <c r="J3680" s="5">
        <v>97266.42</v>
      </c>
      <c r="K3680" s="3" t="str" cm="1">
        <f t="array" ref="K3680">_xlfn.LET(_xlpm.d,UPPER(TRIM(CLEAN(SUBSTITUTE(F3680,CHAR(160),"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81" spans="2:11" hidden="1" x14ac:dyDescent="0.25">
      <c r="B3681" s="20">
        <v>45667</v>
      </c>
      <c r="C3681" s="2" t="s">
        <v>1</v>
      </c>
      <c r="D3681" s="2" t="s">
        <v>1655</v>
      </c>
      <c r="E3681" s="2" t="s">
        <v>78</v>
      </c>
      <c r="F3681" s="2" t="s">
        <v>2573</v>
      </c>
      <c r="G3681" s="5">
        <v>90</v>
      </c>
      <c r="H3681" s="5">
        <v>21.3</v>
      </c>
      <c r="I3681" s="5">
        <v>1917</v>
      </c>
      <c r="J3681" s="5">
        <v>99183.42</v>
      </c>
      <c r="K3681" s="3" t="str" cm="1">
        <f t="array" ref="K3681">_xlfn.LET(_xlpm.d,UPPER(TRIM(CLEAN(SUBSTITUTE(F3681,CHAR(160),"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82" spans="2:11" hidden="1" x14ac:dyDescent="0.25">
      <c r="B3682" s="20">
        <v>45667</v>
      </c>
      <c r="C3682" s="2" t="s">
        <v>1</v>
      </c>
      <c r="D3682" s="2" t="s">
        <v>2600</v>
      </c>
      <c r="E3682" s="2" t="s">
        <v>2601</v>
      </c>
      <c r="F3682" s="2" t="s">
        <v>2573</v>
      </c>
      <c r="G3682" s="5">
        <v>37</v>
      </c>
      <c r="H3682" s="5">
        <v>19.989999999999998</v>
      </c>
      <c r="I3682" s="5">
        <v>739.63</v>
      </c>
      <c r="J3682" s="5">
        <v>99923.05</v>
      </c>
      <c r="K3682" s="3" t="str" cm="1">
        <f t="array" ref="K3682">_xlfn.LET(_xlpm.d,UPPER(TRIM(CLEAN(SUBSTITUTE(F3682,CHAR(160),"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83" spans="2:11" hidden="1" x14ac:dyDescent="0.25">
      <c r="B3683" s="20">
        <v>45667</v>
      </c>
      <c r="C3683" s="2" t="s">
        <v>1</v>
      </c>
      <c r="D3683" s="2" t="s">
        <v>2602</v>
      </c>
      <c r="E3683" s="2" t="s">
        <v>234</v>
      </c>
      <c r="F3683" s="2" t="s">
        <v>2573</v>
      </c>
      <c r="G3683" s="5">
        <v>120</v>
      </c>
      <c r="H3683" s="5">
        <v>21.3</v>
      </c>
      <c r="I3683" s="5">
        <v>2556</v>
      </c>
      <c r="J3683" s="5">
        <v>102479.05</v>
      </c>
      <c r="K3683" s="3" t="str" cm="1">
        <f t="array" ref="K3683">_xlfn.LET(_xlpm.d,UPPER(TRIM(CLEAN(SUBSTITUTE(F3683,CHAR(160),"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84" spans="2:11" hidden="1" x14ac:dyDescent="0.25">
      <c r="B3684" s="20">
        <v>45667</v>
      </c>
      <c r="C3684" s="2" t="s">
        <v>1</v>
      </c>
      <c r="D3684" s="2" t="s">
        <v>1656</v>
      </c>
      <c r="E3684" s="2" t="s">
        <v>50</v>
      </c>
      <c r="F3684" s="2" t="s">
        <v>2573</v>
      </c>
      <c r="G3684" s="5">
        <v>200</v>
      </c>
      <c r="H3684" s="5">
        <v>18.989999999999998</v>
      </c>
      <c r="I3684" s="5">
        <v>3798</v>
      </c>
      <c r="J3684" s="5">
        <v>106277.05</v>
      </c>
      <c r="K3684" s="3" t="str" cm="1">
        <f t="array" ref="K3684">_xlfn.LET(_xlpm.d,UPPER(TRIM(CLEAN(SUBSTITUTE(F3684,CHAR(160),"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85" spans="2:11" hidden="1" x14ac:dyDescent="0.25">
      <c r="B3685" s="20">
        <v>45667</v>
      </c>
      <c r="C3685" s="2" t="s">
        <v>1</v>
      </c>
      <c r="D3685" s="2" t="s">
        <v>756</v>
      </c>
      <c r="E3685" s="2" t="s">
        <v>43</v>
      </c>
      <c r="F3685" s="2" t="s">
        <v>2573</v>
      </c>
      <c r="G3685" s="5">
        <v>42</v>
      </c>
      <c r="H3685" s="5">
        <v>19.989999999999998</v>
      </c>
      <c r="I3685" s="5">
        <v>839.58</v>
      </c>
      <c r="J3685" s="5">
        <v>107116.63</v>
      </c>
      <c r="K3685" s="3" t="str" cm="1">
        <f t="array" ref="K3685">_xlfn.LET(_xlpm.d,UPPER(TRIM(CLEAN(SUBSTITUTE(F3685,CHAR(160),"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86" spans="2:11" hidden="1" x14ac:dyDescent="0.25">
      <c r="B3686" s="20">
        <v>45667</v>
      </c>
      <c r="C3686" s="2" t="s">
        <v>1</v>
      </c>
      <c r="D3686" s="2" t="s">
        <v>882</v>
      </c>
      <c r="E3686" s="2" t="s">
        <v>874</v>
      </c>
      <c r="F3686" s="2" t="s">
        <v>2573</v>
      </c>
      <c r="G3686" s="5">
        <v>240</v>
      </c>
      <c r="H3686" s="5">
        <v>16.149999999999999</v>
      </c>
      <c r="I3686" s="5">
        <v>3876</v>
      </c>
      <c r="J3686" s="5">
        <v>110992.63</v>
      </c>
      <c r="K3686" s="3" t="str" cm="1">
        <f t="array" ref="K3686">_xlfn.LET(_xlpm.d,UPPER(TRIM(CLEAN(SUBSTITUTE(F3686,CHAR(160),"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87" spans="2:11" hidden="1" x14ac:dyDescent="0.25">
      <c r="B3687" s="20">
        <v>45667</v>
      </c>
      <c r="C3687" s="2" t="s">
        <v>1</v>
      </c>
      <c r="D3687" s="2" t="s">
        <v>883</v>
      </c>
      <c r="E3687" s="2" t="s">
        <v>874</v>
      </c>
      <c r="F3687" s="2" t="s">
        <v>2573</v>
      </c>
      <c r="G3687" s="5">
        <v>310</v>
      </c>
      <c r="H3687" s="5">
        <v>16.149999999999999</v>
      </c>
      <c r="I3687" s="5">
        <v>5006.5</v>
      </c>
      <c r="J3687" s="5">
        <v>115999.13</v>
      </c>
      <c r="K3687" s="3" t="str" cm="1">
        <f t="array" ref="K3687">_xlfn.LET(_xlpm.d,UPPER(TRIM(CLEAN(SUBSTITUTE(F3687,CHAR(160),"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88" spans="2:11" hidden="1" x14ac:dyDescent="0.25">
      <c r="B3688" s="20">
        <v>45667</v>
      </c>
      <c r="C3688" s="2" t="s">
        <v>1</v>
      </c>
      <c r="D3688" s="2" t="s">
        <v>2603</v>
      </c>
      <c r="E3688" s="2" t="s">
        <v>305</v>
      </c>
      <c r="F3688" s="2" t="s">
        <v>2573</v>
      </c>
      <c r="G3688" s="5">
        <v>176</v>
      </c>
      <c r="H3688" s="5">
        <v>21.3</v>
      </c>
      <c r="I3688" s="5">
        <v>3748.8</v>
      </c>
      <c r="J3688" s="5">
        <v>119747.93000000001</v>
      </c>
      <c r="K3688" s="3" t="str" cm="1">
        <f t="array" ref="K3688">_xlfn.LET(_xlpm.d,UPPER(TRIM(CLEAN(SUBSTITUTE(F3688,CHAR(160),"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89" spans="2:11" hidden="1" x14ac:dyDescent="0.25">
      <c r="B3689" s="20">
        <v>45670</v>
      </c>
      <c r="C3689" s="2" t="s">
        <v>1</v>
      </c>
      <c r="D3689" s="2" t="s">
        <v>1261</v>
      </c>
      <c r="E3689" s="2" t="s">
        <v>162</v>
      </c>
      <c r="F3689" s="2" t="s">
        <v>2573</v>
      </c>
      <c r="G3689" s="5">
        <v>240</v>
      </c>
      <c r="H3689" s="5">
        <v>21.3</v>
      </c>
      <c r="I3689" s="5">
        <v>5112</v>
      </c>
      <c r="J3689" s="5">
        <v>124859.93000000001</v>
      </c>
      <c r="K3689" s="3" t="str" cm="1">
        <f t="array" ref="K3689">_xlfn.LET(_xlpm.d,UPPER(TRIM(CLEAN(SUBSTITUTE(F3689,CHAR(160),"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90" spans="2:11" hidden="1" x14ac:dyDescent="0.25">
      <c r="B3690" s="20">
        <v>45670</v>
      </c>
      <c r="C3690" s="2" t="s">
        <v>1</v>
      </c>
      <c r="D3690" s="2" t="s">
        <v>1659</v>
      </c>
      <c r="E3690" s="2" t="s">
        <v>248</v>
      </c>
      <c r="F3690" s="2" t="s">
        <v>2573</v>
      </c>
      <c r="G3690" s="5">
        <v>40</v>
      </c>
      <c r="H3690" s="5">
        <v>21.3</v>
      </c>
      <c r="I3690" s="5">
        <v>852</v>
      </c>
      <c r="J3690" s="5">
        <v>125711.93000000001</v>
      </c>
      <c r="K3690" s="3" t="str" cm="1">
        <f t="array" ref="K3690">_xlfn.LET(_xlpm.d,UPPER(TRIM(CLEAN(SUBSTITUTE(F3690,CHAR(160),"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91" spans="2:11" hidden="1" x14ac:dyDescent="0.25">
      <c r="B3691" s="20">
        <v>45670</v>
      </c>
      <c r="C3691" s="2" t="s">
        <v>1</v>
      </c>
      <c r="D3691" s="2" t="s">
        <v>1660</v>
      </c>
      <c r="E3691" s="2" t="s">
        <v>254</v>
      </c>
      <c r="F3691" s="2" t="s">
        <v>2573</v>
      </c>
      <c r="G3691" s="5">
        <v>40</v>
      </c>
      <c r="H3691" s="5">
        <v>21.3</v>
      </c>
      <c r="I3691" s="5">
        <v>852</v>
      </c>
      <c r="J3691" s="5">
        <v>126563.93000000001</v>
      </c>
      <c r="K3691" s="3" t="str" cm="1">
        <f t="array" ref="K3691">_xlfn.LET(_xlpm.d,UPPER(TRIM(CLEAN(SUBSTITUTE(F3691,CHAR(160),"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92" spans="2:11" hidden="1" x14ac:dyDescent="0.25">
      <c r="B3692" s="20">
        <v>45670</v>
      </c>
      <c r="C3692" s="2" t="s">
        <v>1</v>
      </c>
      <c r="D3692" s="2" t="s">
        <v>2604</v>
      </c>
      <c r="E3692" s="2" t="s">
        <v>180</v>
      </c>
      <c r="F3692" s="2" t="s">
        <v>2573</v>
      </c>
      <c r="G3692" s="5">
        <v>72</v>
      </c>
      <c r="H3692" s="5">
        <v>21.3</v>
      </c>
      <c r="I3692" s="5">
        <v>1533.6</v>
      </c>
      <c r="J3692" s="5">
        <v>128097.53000000001</v>
      </c>
      <c r="K3692" s="3" t="str" cm="1">
        <f t="array" ref="K3692">_xlfn.LET(_xlpm.d,UPPER(TRIM(CLEAN(SUBSTITUTE(F3692,CHAR(160),"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93" spans="2:11" hidden="1" x14ac:dyDescent="0.25">
      <c r="B3693" s="20">
        <v>45670</v>
      </c>
      <c r="C3693" s="2" t="s">
        <v>1</v>
      </c>
      <c r="D3693" s="2" t="s">
        <v>2</v>
      </c>
      <c r="E3693" s="2" t="s">
        <v>3</v>
      </c>
      <c r="F3693" s="2" t="s">
        <v>2573</v>
      </c>
      <c r="G3693" s="5">
        <v>16</v>
      </c>
      <c r="H3693" s="5">
        <v>19.989999999999998</v>
      </c>
      <c r="I3693" s="5">
        <v>319.83999999999997</v>
      </c>
      <c r="J3693" s="5">
        <v>128417.37000000001</v>
      </c>
      <c r="K3693" s="3" t="str" cm="1">
        <f t="array" ref="K3693">_xlfn.LET(_xlpm.d,UPPER(TRIM(CLEAN(SUBSTITUTE(F3693,CHAR(160),"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94" spans="2:11" hidden="1" x14ac:dyDescent="0.25">
      <c r="B3694" s="20">
        <v>45671</v>
      </c>
      <c r="C3694" s="2" t="s">
        <v>1</v>
      </c>
      <c r="D3694" s="2" t="s">
        <v>1550</v>
      </c>
      <c r="E3694" s="2" t="s">
        <v>273</v>
      </c>
      <c r="F3694" s="2" t="s">
        <v>2573</v>
      </c>
      <c r="G3694" s="5">
        <v>64</v>
      </c>
      <c r="H3694" s="5">
        <v>21.3</v>
      </c>
      <c r="I3694" s="5">
        <v>1363.2</v>
      </c>
      <c r="J3694" s="5">
        <v>129780.57</v>
      </c>
      <c r="K3694" s="3" t="str" cm="1">
        <f t="array" ref="K3694">_xlfn.LET(_xlpm.d,UPPER(TRIM(CLEAN(SUBSTITUTE(F3694,CHAR(160),"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95" spans="2:11" hidden="1" x14ac:dyDescent="0.25">
      <c r="B3695" s="20">
        <v>45671</v>
      </c>
      <c r="C3695" s="2" t="s">
        <v>1</v>
      </c>
      <c r="D3695" s="2" t="s">
        <v>1662</v>
      </c>
      <c r="E3695" s="2" t="s">
        <v>232</v>
      </c>
      <c r="F3695" s="2" t="s">
        <v>2573</v>
      </c>
      <c r="G3695" s="5">
        <v>40</v>
      </c>
      <c r="H3695" s="5">
        <v>21.3</v>
      </c>
      <c r="I3695" s="5">
        <v>852</v>
      </c>
      <c r="J3695" s="5">
        <v>130632.57</v>
      </c>
      <c r="K3695" s="3" t="str" cm="1">
        <f t="array" ref="K3695">_xlfn.LET(_xlpm.d,UPPER(TRIM(CLEAN(SUBSTITUTE(F3695,CHAR(160),"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96" spans="2:11" hidden="1" x14ac:dyDescent="0.25">
      <c r="B3696" s="20">
        <v>45671</v>
      </c>
      <c r="C3696" s="2" t="s">
        <v>1</v>
      </c>
      <c r="D3696" s="2" t="s">
        <v>1551</v>
      </c>
      <c r="E3696" s="2" t="s">
        <v>147</v>
      </c>
      <c r="F3696" s="2" t="s">
        <v>2573</v>
      </c>
      <c r="G3696" s="5">
        <v>204</v>
      </c>
      <c r="H3696" s="5">
        <v>21.3</v>
      </c>
      <c r="I3696" s="5">
        <v>4345.2</v>
      </c>
      <c r="J3696" s="5">
        <v>134977.77000000002</v>
      </c>
      <c r="K3696" s="3" t="str" cm="1">
        <f t="array" ref="K3696">_xlfn.LET(_xlpm.d,UPPER(TRIM(CLEAN(SUBSTITUTE(F3696,CHAR(160),"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97" spans="2:11" hidden="1" x14ac:dyDescent="0.25">
      <c r="B3697" s="20">
        <v>45671</v>
      </c>
      <c r="C3697" s="2" t="s">
        <v>1</v>
      </c>
      <c r="D3697" s="2" t="s">
        <v>2605</v>
      </c>
      <c r="E3697" s="2" t="s">
        <v>158</v>
      </c>
      <c r="F3697" s="2" t="s">
        <v>2573</v>
      </c>
      <c r="G3697" s="5">
        <v>48</v>
      </c>
      <c r="H3697" s="5">
        <v>21.3</v>
      </c>
      <c r="I3697" s="5">
        <v>1022.4</v>
      </c>
      <c r="J3697" s="5">
        <v>136000.17000000001</v>
      </c>
      <c r="K3697" s="3" t="str" cm="1">
        <f t="array" ref="K3697">_xlfn.LET(_xlpm.d,UPPER(TRIM(CLEAN(SUBSTITUTE(F3697,CHAR(160),"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98" spans="2:11" hidden="1" x14ac:dyDescent="0.25">
      <c r="B3698" s="20">
        <v>45671</v>
      </c>
      <c r="C3698" s="2" t="s">
        <v>1</v>
      </c>
      <c r="D3698" s="2" t="s">
        <v>1552</v>
      </c>
      <c r="E3698" s="2" t="s">
        <v>143</v>
      </c>
      <c r="F3698" s="2" t="s">
        <v>2573</v>
      </c>
      <c r="G3698" s="5">
        <v>80</v>
      </c>
      <c r="H3698" s="5">
        <v>21.3</v>
      </c>
      <c r="I3698" s="5">
        <v>1704</v>
      </c>
      <c r="J3698" s="5">
        <v>137704.17000000001</v>
      </c>
      <c r="K3698" s="3" t="str" cm="1">
        <f t="array" ref="K3698">_xlfn.LET(_xlpm.d,UPPER(TRIM(CLEAN(SUBSTITUTE(F3698,CHAR(160),"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699" spans="2:11" hidden="1" x14ac:dyDescent="0.25">
      <c r="B3699" s="20">
        <v>45671</v>
      </c>
      <c r="C3699" s="2" t="s">
        <v>1</v>
      </c>
      <c r="D3699" s="2" t="s">
        <v>1664</v>
      </c>
      <c r="E3699" s="2" t="s">
        <v>1634</v>
      </c>
      <c r="F3699" s="2" t="s">
        <v>2573</v>
      </c>
      <c r="G3699" s="5">
        <v>30</v>
      </c>
      <c r="H3699" s="5">
        <v>19.75</v>
      </c>
      <c r="I3699" s="5">
        <v>592.5</v>
      </c>
      <c r="J3699" s="5">
        <v>138296.67000000001</v>
      </c>
      <c r="K3699" s="3" t="str" cm="1">
        <f t="array" ref="K3699">_xlfn.LET(_xlpm.d,UPPER(TRIM(CLEAN(SUBSTITUTE(F3699,CHAR(160),"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00" spans="2:11" hidden="1" x14ac:dyDescent="0.25">
      <c r="B3700" s="20">
        <v>45671</v>
      </c>
      <c r="C3700" s="2" t="s">
        <v>1</v>
      </c>
      <c r="D3700" s="2" t="s">
        <v>2606</v>
      </c>
      <c r="E3700" s="2" t="s">
        <v>491</v>
      </c>
      <c r="F3700" s="2" t="s">
        <v>2573</v>
      </c>
      <c r="G3700" s="5">
        <v>42</v>
      </c>
      <c r="H3700" s="5">
        <v>19.75</v>
      </c>
      <c r="I3700" s="5">
        <v>829.5</v>
      </c>
      <c r="J3700" s="5">
        <v>139126.17000000001</v>
      </c>
      <c r="K3700" s="3" t="str" cm="1">
        <f t="array" ref="K3700">_xlfn.LET(_xlpm.d,UPPER(TRIM(CLEAN(SUBSTITUTE(F3700,CHAR(160),"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01" spans="2:11" hidden="1" x14ac:dyDescent="0.25">
      <c r="B3701" s="20">
        <v>45671</v>
      </c>
      <c r="C3701" s="2" t="s">
        <v>1</v>
      </c>
      <c r="D3701" s="2" t="s">
        <v>1553</v>
      </c>
      <c r="E3701" s="2" t="s">
        <v>141</v>
      </c>
      <c r="F3701" s="2" t="s">
        <v>2573</v>
      </c>
      <c r="G3701" s="5">
        <v>180</v>
      </c>
      <c r="H3701" s="5">
        <v>21.3</v>
      </c>
      <c r="I3701" s="5">
        <v>3834</v>
      </c>
      <c r="J3701" s="5">
        <v>142960.17000000001</v>
      </c>
      <c r="K3701" s="3" t="str" cm="1">
        <f t="array" ref="K3701">_xlfn.LET(_xlpm.d,UPPER(TRIM(CLEAN(SUBSTITUTE(F3701,CHAR(160),"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02" spans="2:11" hidden="1" x14ac:dyDescent="0.25">
      <c r="B3702" s="20">
        <v>45671</v>
      </c>
      <c r="C3702" s="2" t="s">
        <v>1</v>
      </c>
      <c r="D3702" s="2" t="s">
        <v>1666</v>
      </c>
      <c r="E3702" s="2" t="s">
        <v>78</v>
      </c>
      <c r="F3702" s="2" t="s">
        <v>2573</v>
      </c>
      <c r="G3702" s="5">
        <v>50</v>
      </c>
      <c r="H3702" s="5">
        <v>21.3</v>
      </c>
      <c r="I3702" s="5">
        <v>1065</v>
      </c>
      <c r="J3702" s="5">
        <v>144025.17000000001</v>
      </c>
      <c r="K3702" s="3" t="str" cm="1">
        <f t="array" ref="K3702">_xlfn.LET(_xlpm.d,UPPER(TRIM(CLEAN(SUBSTITUTE(F3702,CHAR(160),"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03" spans="2:11" hidden="1" x14ac:dyDescent="0.25">
      <c r="B3703" s="20">
        <v>45671</v>
      </c>
      <c r="C3703" s="2" t="s">
        <v>1</v>
      </c>
      <c r="D3703" s="2" t="s">
        <v>1668</v>
      </c>
      <c r="E3703" s="2" t="s">
        <v>186</v>
      </c>
      <c r="F3703" s="2" t="s">
        <v>2573</v>
      </c>
      <c r="G3703" s="5">
        <v>40</v>
      </c>
      <c r="H3703" s="5">
        <v>21.3</v>
      </c>
      <c r="I3703" s="5">
        <v>852</v>
      </c>
      <c r="J3703" s="5">
        <v>144877.17000000001</v>
      </c>
      <c r="K3703" s="3" t="str" cm="1">
        <f t="array" ref="K3703">_xlfn.LET(_xlpm.d,UPPER(TRIM(CLEAN(SUBSTITUTE(F3703,CHAR(160),"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04" spans="2:11" hidden="1" x14ac:dyDescent="0.25">
      <c r="B3704" s="20">
        <v>45671</v>
      </c>
      <c r="C3704" s="2" t="s">
        <v>1</v>
      </c>
      <c r="D3704" s="2" t="s">
        <v>1584</v>
      </c>
      <c r="E3704" s="2" t="s">
        <v>266</v>
      </c>
      <c r="F3704" s="2" t="s">
        <v>2573</v>
      </c>
      <c r="G3704" s="5">
        <v>64</v>
      </c>
      <c r="H3704" s="5">
        <v>21.3</v>
      </c>
      <c r="I3704" s="5">
        <v>1363.2</v>
      </c>
      <c r="J3704" s="5">
        <v>146240.37000000002</v>
      </c>
      <c r="K3704" s="3" t="str" cm="1">
        <f t="array" ref="K3704">_xlfn.LET(_xlpm.d,UPPER(TRIM(CLEAN(SUBSTITUTE(F3704,CHAR(160),"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05" spans="2:11" hidden="1" x14ac:dyDescent="0.25">
      <c r="B3705" s="20">
        <v>45671</v>
      </c>
      <c r="C3705" s="2" t="s">
        <v>1</v>
      </c>
      <c r="D3705" s="2" t="s">
        <v>1671</v>
      </c>
      <c r="E3705" s="2" t="s">
        <v>286</v>
      </c>
      <c r="F3705" s="2" t="s">
        <v>2573</v>
      </c>
      <c r="G3705" s="5">
        <v>32</v>
      </c>
      <c r="H3705" s="5">
        <v>21.3</v>
      </c>
      <c r="I3705" s="5">
        <v>681.6</v>
      </c>
      <c r="J3705" s="5">
        <v>146921.97000000003</v>
      </c>
      <c r="K3705" s="3" t="str" cm="1">
        <f t="array" ref="K3705">_xlfn.LET(_xlpm.d,UPPER(TRIM(CLEAN(SUBSTITUTE(F3705,CHAR(160),"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06" spans="2:11" hidden="1" x14ac:dyDescent="0.25">
      <c r="B3706" s="20">
        <v>45672</v>
      </c>
      <c r="C3706" s="2" t="s">
        <v>1</v>
      </c>
      <c r="D3706" s="2" t="s">
        <v>2607</v>
      </c>
      <c r="E3706" s="2" t="s">
        <v>857</v>
      </c>
      <c r="F3706" s="2" t="s">
        <v>2573</v>
      </c>
      <c r="G3706" s="5">
        <v>10</v>
      </c>
      <c r="H3706" s="5">
        <v>19.989999999999998</v>
      </c>
      <c r="I3706" s="5">
        <v>199.9</v>
      </c>
      <c r="J3706" s="5">
        <v>147121.87000000002</v>
      </c>
      <c r="K3706" s="3" t="str" cm="1">
        <f t="array" ref="K3706">_xlfn.LET(_xlpm.d,UPPER(TRIM(CLEAN(SUBSTITUTE(F3706,CHAR(160),"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07" spans="2:11" hidden="1" x14ac:dyDescent="0.25">
      <c r="B3707" s="20">
        <v>45672</v>
      </c>
      <c r="C3707" s="2" t="s">
        <v>1</v>
      </c>
      <c r="D3707" s="2" t="s">
        <v>1585</v>
      </c>
      <c r="E3707" s="2" t="s">
        <v>279</v>
      </c>
      <c r="F3707" s="2" t="s">
        <v>2573</v>
      </c>
      <c r="G3707" s="5">
        <v>120</v>
      </c>
      <c r="H3707" s="5">
        <v>21.3</v>
      </c>
      <c r="I3707" s="5">
        <v>2556</v>
      </c>
      <c r="J3707" s="5">
        <v>149677.87000000002</v>
      </c>
      <c r="K3707" s="3" t="str" cm="1">
        <f t="array" ref="K3707">_xlfn.LET(_xlpm.d,UPPER(TRIM(CLEAN(SUBSTITUTE(F3707,CHAR(160),"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08" spans="2:11" hidden="1" x14ac:dyDescent="0.25">
      <c r="B3708" s="20">
        <v>45673</v>
      </c>
      <c r="C3708" s="2" t="s">
        <v>1</v>
      </c>
      <c r="D3708" s="2" t="s">
        <v>1672</v>
      </c>
      <c r="E3708" s="2" t="s">
        <v>268</v>
      </c>
      <c r="F3708" s="2" t="s">
        <v>2573</v>
      </c>
      <c r="G3708" s="5">
        <v>72</v>
      </c>
      <c r="H3708" s="5">
        <v>21.3</v>
      </c>
      <c r="I3708" s="5">
        <v>1533.6</v>
      </c>
      <c r="J3708" s="5">
        <v>151211.47000000003</v>
      </c>
      <c r="K3708" s="3" t="str" cm="1">
        <f t="array" ref="K3708">_xlfn.LET(_xlpm.d,UPPER(TRIM(CLEAN(SUBSTITUTE(F3708,CHAR(160),"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09" spans="2:11" hidden="1" x14ac:dyDescent="0.25">
      <c r="B3709" s="20">
        <v>45673</v>
      </c>
      <c r="C3709" s="2" t="s">
        <v>1</v>
      </c>
      <c r="D3709" s="2" t="s">
        <v>1586</v>
      </c>
      <c r="E3709" s="2" t="s">
        <v>135</v>
      </c>
      <c r="F3709" s="2" t="s">
        <v>2573</v>
      </c>
      <c r="G3709" s="5">
        <v>64</v>
      </c>
      <c r="H3709" s="5">
        <v>21.3</v>
      </c>
      <c r="I3709" s="5">
        <v>1363.2</v>
      </c>
      <c r="J3709" s="5">
        <v>152574.67000000004</v>
      </c>
      <c r="K3709" s="3" t="str" cm="1">
        <f t="array" ref="K3709">_xlfn.LET(_xlpm.d,UPPER(TRIM(CLEAN(SUBSTITUTE(F3709,CHAR(160),"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10" spans="2:11" hidden="1" x14ac:dyDescent="0.25">
      <c r="B3710" s="20">
        <v>45673</v>
      </c>
      <c r="C3710" s="2" t="s">
        <v>1</v>
      </c>
      <c r="D3710" s="2" t="s">
        <v>1673</v>
      </c>
      <c r="E3710" s="2" t="s">
        <v>248</v>
      </c>
      <c r="F3710" s="2" t="s">
        <v>2573</v>
      </c>
      <c r="G3710" s="5">
        <v>32</v>
      </c>
      <c r="H3710" s="5">
        <v>21.3</v>
      </c>
      <c r="I3710" s="5">
        <v>681.6</v>
      </c>
      <c r="J3710" s="5">
        <v>153256.27000000005</v>
      </c>
      <c r="K3710" s="3" t="str" cm="1">
        <f t="array" ref="K3710">_xlfn.LET(_xlpm.d,UPPER(TRIM(CLEAN(SUBSTITUTE(F3710,CHAR(160),"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11" spans="2:11" hidden="1" x14ac:dyDescent="0.25">
      <c r="B3711" s="20">
        <v>45673</v>
      </c>
      <c r="C3711" s="2" t="s">
        <v>1</v>
      </c>
      <c r="D3711" s="2" t="s">
        <v>1587</v>
      </c>
      <c r="E3711" s="2" t="s">
        <v>180</v>
      </c>
      <c r="F3711" s="2" t="s">
        <v>2573</v>
      </c>
      <c r="G3711" s="5">
        <v>104</v>
      </c>
      <c r="H3711" s="5">
        <v>21.3</v>
      </c>
      <c r="I3711" s="5">
        <v>2215.1999999999998</v>
      </c>
      <c r="J3711" s="5">
        <v>155471.47000000006</v>
      </c>
      <c r="K3711" s="3" t="str" cm="1">
        <f t="array" ref="K3711">_xlfn.LET(_xlpm.d,UPPER(TRIM(CLEAN(SUBSTITUTE(F3711,CHAR(160),"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12" spans="2:11" hidden="1" x14ac:dyDescent="0.25">
      <c r="B3712" s="20">
        <v>45673</v>
      </c>
      <c r="C3712" s="2" t="s">
        <v>1</v>
      </c>
      <c r="D3712" s="2" t="s">
        <v>2608</v>
      </c>
      <c r="E3712" s="2" t="s">
        <v>149</v>
      </c>
      <c r="F3712" s="2" t="s">
        <v>2573</v>
      </c>
      <c r="G3712" s="5">
        <v>150</v>
      </c>
      <c r="H3712" s="5">
        <v>21.3</v>
      </c>
      <c r="I3712" s="5">
        <v>3195</v>
      </c>
      <c r="J3712" s="5">
        <v>158666.47000000006</v>
      </c>
      <c r="K3712" s="3" t="str" cm="1">
        <f t="array" ref="K3712">_xlfn.LET(_xlpm.d,UPPER(TRIM(CLEAN(SUBSTITUTE(F3712,CHAR(160),"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13" spans="2:11" hidden="1" x14ac:dyDescent="0.25">
      <c r="B3713" s="20">
        <v>45673</v>
      </c>
      <c r="C3713" s="2" t="s">
        <v>1</v>
      </c>
      <c r="D3713" s="2" t="s">
        <v>1675</v>
      </c>
      <c r="E3713" s="2" t="s">
        <v>730</v>
      </c>
      <c r="F3713" s="2" t="s">
        <v>2573</v>
      </c>
      <c r="G3713" s="5">
        <v>65</v>
      </c>
      <c r="H3713" s="5">
        <v>19.75</v>
      </c>
      <c r="I3713" s="5">
        <v>1283.75</v>
      </c>
      <c r="J3713" s="5">
        <v>159950.22000000006</v>
      </c>
      <c r="K3713" s="3" t="str" cm="1">
        <f t="array" ref="K3713">_xlfn.LET(_xlpm.d,UPPER(TRIM(CLEAN(SUBSTITUTE(F3713,CHAR(160),"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14" spans="2:11" hidden="1" x14ac:dyDescent="0.25">
      <c r="B3714" s="20">
        <v>45673</v>
      </c>
      <c r="C3714" s="2" t="s">
        <v>1</v>
      </c>
      <c r="D3714" s="2" t="s">
        <v>2609</v>
      </c>
      <c r="E3714" s="2" t="s">
        <v>120</v>
      </c>
      <c r="F3714" s="2" t="s">
        <v>2610</v>
      </c>
      <c r="G3714" s="5">
        <v>4</v>
      </c>
      <c r="H3714" s="5">
        <v>20.9</v>
      </c>
      <c r="I3714" s="5">
        <v>83.6</v>
      </c>
      <c r="J3714" s="5">
        <v>160033.82000000007</v>
      </c>
      <c r="K3714" s="3" t="str" cm="1">
        <f t="array" ref="K3714">_xlfn.LET(_xlpm.d,UPPER(TRIM(CLEAN(SUBSTITUTE(F3714,CHAR(160),"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15" spans="2:11" hidden="1" x14ac:dyDescent="0.25">
      <c r="B3715" s="20">
        <v>45673</v>
      </c>
      <c r="C3715" s="2" t="s">
        <v>1</v>
      </c>
      <c r="D3715" s="2" t="s">
        <v>2609</v>
      </c>
      <c r="E3715" s="2" t="s">
        <v>120</v>
      </c>
      <c r="F3715" s="2" t="s">
        <v>2611</v>
      </c>
      <c r="G3715" s="5">
        <v>4</v>
      </c>
      <c r="H3715" s="5">
        <v>20.9</v>
      </c>
      <c r="I3715" s="5">
        <v>83.6</v>
      </c>
      <c r="J3715" s="5">
        <v>160117.42000000007</v>
      </c>
      <c r="K3715" s="3" t="str" cm="1">
        <f t="array" ref="K3715">_xlfn.LET(_xlpm.d,UPPER(TRIM(CLEAN(SUBSTITUTE(F3715,CHAR(160),"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16" spans="2:11" hidden="1" x14ac:dyDescent="0.25">
      <c r="B3716" s="20">
        <v>45673</v>
      </c>
      <c r="C3716" s="2" t="s">
        <v>1</v>
      </c>
      <c r="D3716" s="2" t="s">
        <v>2609</v>
      </c>
      <c r="E3716" s="2" t="s">
        <v>120</v>
      </c>
      <c r="F3716" s="2" t="s">
        <v>2612</v>
      </c>
      <c r="G3716" s="5">
        <v>6</v>
      </c>
      <c r="H3716" s="5">
        <v>20.9</v>
      </c>
      <c r="I3716" s="5">
        <v>125.4</v>
      </c>
      <c r="J3716" s="5">
        <v>160242.82000000007</v>
      </c>
      <c r="K3716" s="3" t="str" cm="1">
        <f t="array" ref="K3716">_xlfn.LET(_xlpm.d,UPPER(TRIM(CLEAN(SUBSTITUTE(F3716,CHAR(160),"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17" spans="2:11" hidden="1" x14ac:dyDescent="0.25">
      <c r="B3717" s="20">
        <v>45674</v>
      </c>
      <c r="C3717" s="2" t="s">
        <v>1</v>
      </c>
      <c r="D3717" s="2" t="s">
        <v>2613</v>
      </c>
      <c r="E3717" s="2" t="s">
        <v>170</v>
      </c>
      <c r="F3717" s="2" t="s">
        <v>2573</v>
      </c>
      <c r="G3717" s="5">
        <v>40</v>
      </c>
      <c r="H3717" s="5">
        <v>19.989999999999998</v>
      </c>
      <c r="I3717" s="5">
        <v>799.6</v>
      </c>
      <c r="J3717" s="5">
        <v>161042.42000000007</v>
      </c>
      <c r="K3717" s="3" t="str" cm="1">
        <f t="array" ref="K3717">_xlfn.LET(_xlpm.d,UPPER(TRIM(CLEAN(SUBSTITUTE(F3717,CHAR(160),"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18" spans="2:11" hidden="1" x14ac:dyDescent="0.25">
      <c r="B3718" s="20">
        <v>45674</v>
      </c>
      <c r="C3718" s="2" t="s">
        <v>1</v>
      </c>
      <c r="D3718" s="2" t="s">
        <v>2446</v>
      </c>
      <c r="E3718" s="2" t="s">
        <v>2447</v>
      </c>
      <c r="F3718" s="2" t="s">
        <v>2573</v>
      </c>
      <c r="G3718" s="5">
        <v>60</v>
      </c>
      <c r="H3718" s="5">
        <v>19.989999999999998</v>
      </c>
      <c r="I3718" s="5">
        <v>1199.4000000000001</v>
      </c>
      <c r="J3718" s="5">
        <v>162241.82000000007</v>
      </c>
      <c r="K3718" s="3" t="str" cm="1">
        <f t="array" ref="K3718">_xlfn.LET(_xlpm.d,UPPER(TRIM(CLEAN(SUBSTITUTE(F3718,CHAR(160),"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19" spans="2:11" hidden="1" x14ac:dyDescent="0.25">
      <c r="B3719" s="20">
        <v>45674</v>
      </c>
      <c r="C3719" s="2" t="s">
        <v>1</v>
      </c>
      <c r="D3719" s="2" t="s">
        <v>884</v>
      </c>
      <c r="E3719" s="2" t="s">
        <v>243</v>
      </c>
      <c r="F3719" s="2" t="s">
        <v>2573</v>
      </c>
      <c r="G3719" s="5">
        <v>80</v>
      </c>
      <c r="H3719" s="5">
        <v>21.3</v>
      </c>
      <c r="I3719" s="5">
        <v>1704</v>
      </c>
      <c r="J3719" s="5">
        <v>163945.82000000007</v>
      </c>
      <c r="K3719" s="3" t="str" cm="1">
        <f t="array" ref="K3719">_xlfn.LET(_xlpm.d,UPPER(TRIM(CLEAN(SUBSTITUTE(F3719,CHAR(160),"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20" spans="2:11" hidden="1" x14ac:dyDescent="0.25">
      <c r="B3720" s="20">
        <v>45674</v>
      </c>
      <c r="C3720" s="2" t="s">
        <v>1</v>
      </c>
      <c r="D3720" s="2" t="s">
        <v>885</v>
      </c>
      <c r="E3720" s="2" t="s">
        <v>154</v>
      </c>
      <c r="F3720" s="2" t="s">
        <v>2573</v>
      </c>
      <c r="G3720" s="5">
        <v>32</v>
      </c>
      <c r="H3720" s="5">
        <v>21.3</v>
      </c>
      <c r="I3720" s="5">
        <v>681.6</v>
      </c>
      <c r="J3720" s="5">
        <v>164627.42000000007</v>
      </c>
      <c r="K3720" s="3" t="str" cm="1">
        <f t="array" ref="K3720">_xlfn.LET(_xlpm.d,UPPER(TRIM(CLEAN(SUBSTITUTE(F3720,CHAR(160),"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21" spans="2:11" hidden="1" x14ac:dyDescent="0.25">
      <c r="B3721" s="20">
        <v>45674</v>
      </c>
      <c r="C3721" s="2" t="s">
        <v>1</v>
      </c>
      <c r="D3721" s="2" t="s">
        <v>886</v>
      </c>
      <c r="E3721" s="2" t="s">
        <v>195</v>
      </c>
      <c r="F3721" s="2" t="s">
        <v>2573</v>
      </c>
      <c r="G3721" s="5">
        <v>100</v>
      </c>
      <c r="H3721" s="5">
        <v>21.3</v>
      </c>
      <c r="I3721" s="5">
        <v>2130</v>
      </c>
      <c r="J3721" s="5">
        <v>166757.42000000007</v>
      </c>
      <c r="K3721" s="3" t="str" cm="1">
        <f t="array" ref="K3721">_xlfn.LET(_xlpm.d,UPPER(TRIM(CLEAN(SUBSTITUTE(F3721,CHAR(160),"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22" spans="2:11" hidden="1" x14ac:dyDescent="0.25">
      <c r="B3722" s="20">
        <v>45674</v>
      </c>
      <c r="C3722" s="2" t="s">
        <v>1</v>
      </c>
      <c r="D3722" s="2" t="s">
        <v>2614</v>
      </c>
      <c r="E3722" s="2" t="s">
        <v>238</v>
      </c>
      <c r="F3722" s="2" t="s">
        <v>2573</v>
      </c>
      <c r="G3722" s="5">
        <v>32</v>
      </c>
      <c r="H3722" s="5">
        <v>21.3</v>
      </c>
      <c r="I3722" s="5">
        <v>681.6</v>
      </c>
      <c r="J3722" s="5">
        <v>167439.02000000008</v>
      </c>
      <c r="K3722" s="3" t="str" cm="1">
        <f t="array" ref="K3722">_xlfn.LET(_xlpm.d,UPPER(TRIM(CLEAN(SUBSTITUTE(F3722,CHAR(160),"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23" spans="2:11" hidden="1" x14ac:dyDescent="0.25">
      <c r="B3723" s="20">
        <v>45674</v>
      </c>
      <c r="C3723" s="2" t="s">
        <v>1</v>
      </c>
      <c r="D3723" s="2" t="s">
        <v>887</v>
      </c>
      <c r="E3723" s="2" t="s">
        <v>236</v>
      </c>
      <c r="F3723" s="2" t="s">
        <v>2573</v>
      </c>
      <c r="G3723" s="5">
        <v>16</v>
      </c>
      <c r="H3723" s="5">
        <v>21.3</v>
      </c>
      <c r="I3723" s="5">
        <v>340.8</v>
      </c>
      <c r="J3723" s="5">
        <v>167779.82000000007</v>
      </c>
      <c r="K3723" s="3" t="str" cm="1">
        <f t="array" ref="K3723">_xlfn.LET(_xlpm.d,UPPER(TRIM(CLEAN(SUBSTITUTE(F3723,CHAR(160),"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24" spans="2:11" hidden="1" x14ac:dyDescent="0.25">
      <c r="B3724" s="20">
        <v>45674</v>
      </c>
      <c r="C3724" s="2" t="s">
        <v>1</v>
      </c>
      <c r="D3724" s="2" t="s">
        <v>1676</v>
      </c>
      <c r="E3724" s="2" t="s">
        <v>43</v>
      </c>
      <c r="F3724" s="2" t="s">
        <v>2573</v>
      </c>
      <c r="G3724" s="5">
        <v>40</v>
      </c>
      <c r="H3724" s="5">
        <v>19.989999999999998</v>
      </c>
      <c r="I3724" s="5">
        <v>799.6</v>
      </c>
      <c r="J3724" s="5">
        <v>168579.42000000007</v>
      </c>
      <c r="K3724" s="3" t="str" cm="1">
        <f t="array" ref="K3724">_xlfn.LET(_xlpm.d,UPPER(TRIM(CLEAN(SUBSTITUTE(F3724,CHAR(160),"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25" spans="2:11" hidden="1" x14ac:dyDescent="0.25">
      <c r="B3725" s="20">
        <v>45674</v>
      </c>
      <c r="C3725" s="2" t="s">
        <v>1</v>
      </c>
      <c r="D3725" s="2" t="s">
        <v>1677</v>
      </c>
      <c r="E3725" s="2" t="s">
        <v>78</v>
      </c>
      <c r="F3725" s="2" t="s">
        <v>2573</v>
      </c>
      <c r="G3725" s="5">
        <v>32</v>
      </c>
      <c r="H3725" s="5">
        <v>21.3</v>
      </c>
      <c r="I3725" s="5">
        <v>681.6</v>
      </c>
      <c r="J3725" s="5">
        <v>169261.02000000008</v>
      </c>
      <c r="K3725" s="3" t="str" cm="1">
        <f t="array" ref="K3725">_xlfn.LET(_xlpm.d,UPPER(TRIM(CLEAN(SUBSTITUTE(F3725,CHAR(160),"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26" spans="2:11" hidden="1" x14ac:dyDescent="0.25">
      <c r="B3726" s="20">
        <v>45674</v>
      </c>
      <c r="C3726" s="2" t="s">
        <v>1</v>
      </c>
      <c r="D3726" s="2" t="s">
        <v>2615</v>
      </c>
      <c r="E3726" s="2" t="s">
        <v>774</v>
      </c>
      <c r="F3726" s="2" t="s">
        <v>728</v>
      </c>
      <c r="G3726" s="5">
        <v>8</v>
      </c>
      <c r="H3726" s="5">
        <v>19.989999999999998</v>
      </c>
      <c r="I3726" s="5">
        <v>159.91999999999999</v>
      </c>
      <c r="J3726" s="5">
        <v>169420.94000000009</v>
      </c>
      <c r="K3726" s="3" t="str" cm="1">
        <f t="array" ref="K3726">_xlfn.LET(_xlpm.d,UPPER(TRIM(CLEAN(SUBSTITUTE(F3726,CHAR(160),"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3727" spans="2:11" hidden="1" x14ac:dyDescent="0.25">
      <c r="B3727" s="20">
        <v>45674</v>
      </c>
      <c r="C3727" s="2" t="s">
        <v>1</v>
      </c>
      <c r="D3727" s="2" t="s">
        <v>1678</v>
      </c>
      <c r="E3727" s="2" t="s">
        <v>197</v>
      </c>
      <c r="F3727" s="2" t="s">
        <v>2616</v>
      </c>
      <c r="G3727" s="5">
        <v>30</v>
      </c>
      <c r="H3727" s="5">
        <v>41.5</v>
      </c>
      <c r="I3727" s="5">
        <v>1245</v>
      </c>
      <c r="J3727" s="5">
        <v>170665.94000000009</v>
      </c>
      <c r="K3727" s="3" t="str" cm="1">
        <f t="array" ref="K3727">_xlfn.LET(_xlpm.d,UPPER(TRIM(CLEAN(SUBSTITUTE(F3727,CHAR(160),"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3728" spans="2:11" hidden="1" x14ac:dyDescent="0.25">
      <c r="B3728" s="20">
        <v>45674</v>
      </c>
      <c r="C3728" s="2" t="s">
        <v>1</v>
      </c>
      <c r="D3728" s="2" t="s">
        <v>1678</v>
      </c>
      <c r="E3728" s="2" t="s">
        <v>197</v>
      </c>
      <c r="F3728" s="2" t="s">
        <v>2573</v>
      </c>
      <c r="G3728" s="5">
        <v>152</v>
      </c>
      <c r="H3728" s="5">
        <v>21.3</v>
      </c>
      <c r="I3728" s="5">
        <v>3237.6</v>
      </c>
      <c r="J3728" s="5">
        <v>173903.5400000001</v>
      </c>
      <c r="K3728" s="3" t="str" cm="1">
        <f t="array" ref="K3728">_xlfn.LET(_xlpm.d,UPPER(TRIM(CLEAN(SUBSTITUTE(F3728,CHAR(160),"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29" spans="2:11" hidden="1" x14ac:dyDescent="0.25">
      <c r="B3729" s="20">
        <v>45674</v>
      </c>
      <c r="C3729" s="2" t="s">
        <v>1</v>
      </c>
      <c r="D3729" s="2" t="s">
        <v>1679</v>
      </c>
      <c r="E3729" s="2" t="s">
        <v>224</v>
      </c>
      <c r="F3729" s="2" t="s">
        <v>2573</v>
      </c>
      <c r="G3729" s="5">
        <v>182</v>
      </c>
      <c r="H3729" s="5">
        <v>21.3</v>
      </c>
      <c r="I3729" s="5">
        <v>3876.6</v>
      </c>
      <c r="J3729" s="5">
        <v>177780.1400000001</v>
      </c>
      <c r="K3729" s="3" t="str" cm="1">
        <f t="array" ref="K3729">_xlfn.LET(_xlpm.d,UPPER(TRIM(CLEAN(SUBSTITUTE(F3729,CHAR(160),"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30" spans="2:11" hidden="1" x14ac:dyDescent="0.25">
      <c r="B3730" s="20">
        <v>45677</v>
      </c>
      <c r="C3730" s="2" t="s">
        <v>1</v>
      </c>
      <c r="D3730" s="2" t="s">
        <v>2617</v>
      </c>
      <c r="E3730" s="2" t="s">
        <v>3</v>
      </c>
      <c r="F3730" s="2" t="s">
        <v>2573</v>
      </c>
      <c r="G3730" s="5">
        <v>16</v>
      </c>
      <c r="H3730" s="5">
        <v>19.989999999999998</v>
      </c>
      <c r="I3730" s="5">
        <v>319.83999999999997</v>
      </c>
      <c r="J3730" s="5">
        <v>178099.9800000001</v>
      </c>
      <c r="K3730" s="3" t="str" cm="1">
        <f t="array" ref="K3730">_xlfn.LET(_xlpm.d,UPPER(TRIM(CLEAN(SUBSTITUTE(F3730,CHAR(160),"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31" spans="2:11" hidden="1" x14ac:dyDescent="0.25">
      <c r="B3731" s="20">
        <v>45677</v>
      </c>
      <c r="C3731" s="2" t="s">
        <v>1</v>
      </c>
      <c r="D3731" s="2" t="s">
        <v>2618</v>
      </c>
      <c r="E3731" s="2" t="s">
        <v>248</v>
      </c>
      <c r="F3731" s="2" t="s">
        <v>2573</v>
      </c>
      <c r="G3731" s="5">
        <v>72</v>
      </c>
      <c r="H3731" s="5">
        <v>21.3</v>
      </c>
      <c r="I3731" s="5">
        <v>1533.6</v>
      </c>
      <c r="J3731" s="5">
        <v>179633.5800000001</v>
      </c>
      <c r="K3731" s="3" t="str" cm="1">
        <f t="array" ref="K3731">_xlfn.LET(_xlpm.d,UPPER(TRIM(CLEAN(SUBSTITUTE(F3731,CHAR(160),"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32" spans="2:11" hidden="1" x14ac:dyDescent="0.25">
      <c r="B3732" s="20">
        <v>45677</v>
      </c>
      <c r="C3732" s="2" t="s">
        <v>1</v>
      </c>
      <c r="D3732" s="2" t="s">
        <v>2619</v>
      </c>
      <c r="E3732" s="2" t="s">
        <v>254</v>
      </c>
      <c r="F3732" s="2" t="s">
        <v>2573</v>
      </c>
      <c r="G3732" s="5">
        <v>20</v>
      </c>
      <c r="H3732" s="5">
        <v>21.3</v>
      </c>
      <c r="I3732" s="5">
        <v>426</v>
      </c>
      <c r="J3732" s="5">
        <v>180059.5800000001</v>
      </c>
      <c r="K3732" s="3" t="str" cm="1">
        <f t="array" ref="K3732">_xlfn.LET(_xlpm.d,UPPER(TRIM(CLEAN(SUBSTITUTE(F3732,CHAR(160),"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33" spans="2:11" hidden="1" x14ac:dyDescent="0.25">
      <c r="B3733" s="20">
        <v>45678</v>
      </c>
      <c r="C3733" s="2" t="s">
        <v>1</v>
      </c>
      <c r="D3733" s="2" t="s">
        <v>1681</v>
      </c>
      <c r="E3733" s="2" t="s">
        <v>232</v>
      </c>
      <c r="F3733" s="2" t="s">
        <v>2573</v>
      </c>
      <c r="G3733" s="5">
        <v>20</v>
      </c>
      <c r="H3733" s="5">
        <v>21.3</v>
      </c>
      <c r="I3733" s="5">
        <v>426</v>
      </c>
      <c r="J3733" s="5">
        <v>180485.5800000001</v>
      </c>
      <c r="K3733" s="3" t="str" cm="1">
        <f t="array" ref="K3733">_xlfn.LET(_xlpm.d,UPPER(TRIM(CLEAN(SUBSTITUTE(F3733,CHAR(160),"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34" spans="2:11" hidden="1" x14ac:dyDescent="0.25">
      <c r="B3734" s="20">
        <v>45678</v>
      </c>
      <c r="C3734" s="2" t="s">
        <v>1</v>
      </c>
      <c r="D3734" s="2" t="s">
        <v>1682</v>
      </c>
      <c r="E3734" s="2" t="s">
        <v>78</v>
      </c>
      <c r="F3734" s="2" t="s">
        <v>2573</v>
      </c>
      <c r="G3734" s="5">
        <v>30</v>
      </c>
      <c r="H3734" s="5">
        <v>21.3</v>
      </c>
      <c r="I3734" s="5">
        <v>639</v>
      </c>
      <c r="J3734" s="5">
        <v>181124.5800000001</v>
      </c>
      <c r="K3734" s="3" t="str" cm="1">
        <f t="array" ref="K3734">_xlfn.LET(_xlpm.d,UPPER(TRIM(CLEAN(SUBSTITUTE(F3734,CHAR(160),"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35" spans="2:11" hidden="1" x14ac:dyDescent="0.25">
      <c r="B3735" s="20">
        <v>45678</v>
      </c>
      <c r="C3735" s="2" t="s">
        <v>1</v>
      </c>
      <c r="D3735" s="2" t="s">
        <v>889</v>
      </c>
      <c r="E3735" s="2" t="s">
        <v>266</v>
      </c>
      <c r="F3735" s="2" t="s">
        <v>2573</v>
      </c>
      <c r="G3735" s="5">
        <v>32</v>
      </c>
      <c r="H3735" s="5">
        <v>21.3</v>
      </c>
      <c r="I3735" s="5">
        <v>681.6</v>
      </c>
      <c r="J3735" s="5">
        <v>181806.18000000011</v>
      </c>
      <c r="K3735" s="3" t="str" cm="1">
        <f t="array" ref="K3735">_xlfn.LET(_xlpm.d,UPPER(TRIM(CLEAN(SUBSTITUTE(F3735,CHAR(160),"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36" spans="2:11" hidden="1" x14ac:dyDescent="0.25">
      <c r="B3736" s="20">
        <v>45678</v>
      </c>
      <c r="C3736" s="2" t="s">
        <v>1</v>
      </c>
      <c r="D3736" s="2" t="s">
        <v>890</v>
      </c>
      <c r="E3736" s="2" t="s">
        <v>158</v>
      </c>
      <c r="F3736" s="2" t="s">
        <v>2573</v>
      </c>
      <c r="G3736" s="5">
        <v>54</v>
      </c>
      <c r="H3736" s="5">
        <v>21.3</v>
      </c>
      <c r="I3736" s="5">
        <v>1150.2</v>
      </c>
      <c r="J3736" s="5">
        <v>182956.38000000012</v>
      </c>
      <c r="K3736" s="3" t="str" cm="1">
        <f t="array" ref="K3736">_xlfn.LET(_xlpm.d,UPPER(TRIM(CLEAN(SUBSTITUTE(F3736,CHAR(160),"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37" spans="2:11" hidden="1" x14ac:dyDescent="0.25">
      <c r="B3737" s="20">
        <v>45678</v>
      </c>
      <c r="C3737" s="2" t="s">
        <v>1</v>
      </c>
      <c r="D3737" s="2" t="s">
        <v>1684</v>
      </c>
      <c r="E3737" s="2" t="s">
        <v>165</v>
      </c>
      <c r="F3737" s="2" t="s">
        <v>2573</v>
      </c>
      <c r="G3737" s="5">
        <v>10</v>
      </c>
      <c r="H3737" s="5">
        <v>21.3</v>
      </c>
      <c r="I3737" s="5">
        <v>213</v>
      </c>
      <c r="J3737" s="5">
        <v>183169.38000000012</v>
      </c>
      <c r="K3737" s="3" t="str" cm="1">
        <f t="array" ref="K3737">_xlfn.LET(_xlpm.d,UPPER(TRIM(CLEAN(SUBSTITUTE(F3737,CHAR(160),"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38" spans="2:11" hidden="1" x14ac:dyDescent="0.25">
      <c r="B3738" s="20">
        <v>45678</v>
      </c>
      <c r="C3738" s="2" t="s">
        <v>1</v>
      </c>
      <c r="D3738" s="2" t="s">
        <v>1686</v>
      </c>
      <c r="E3738" s="2" t="s">
        <v>50</v>
      </c>
      <c r="F3738" s="2" t="s">
        <v>2573</v>
      </c>
      <c r="G3738" s="5">
        <v>150</v>
      </c>
      <c r="H3738" s="5">
        <v>18.989999999999998</v>
      </c>
      <c r="I3738" s="5">
        <v>2848.5</v>
      </c>
      <c r="J3738" s="5">
        <v>186017.88000000012</v>
      </c>
      <c r="K3738" s="3" t="str" cm="1">
        <f t="array" ref="K3738">_xlfn.LET(_xlpm.d,UPPER(TRIM(CLEAN(SUBSTITUTE(F3738,CHAR(160),"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39" spans="2:11" hidden="1" x14ac:dyDescent="0.25">
      <c r="B3739" s="20">
        <v>45678</v>
      </c>
      <c r="C3739" s="2" t="s">
        <v>1</v>
      </c>
      <c r="D3739" s="2" t="s">
        <v>1554</v>
      </c>
      <c r="E3739" s="2" t="s">
        <v>307</v>
      </c>
      <c r="F3739" s="2" t="s">
        <v>2573</v>
      </c>
      <c r="G3739" s="5">
        <v>184</v>
      </c>
      <c r="H3739" s="5">
        <v>21.3</v>
      </c>
      <c r="I3739" s="5">
        <v>3919.2</v>
      </c>
      <c r="J3739" s="5">
        <v>189937.08000000013</v>
      </c>
      <c r="K3739" s="3" t="str" cm="1">
        <f t="array" ref="K3739">_xlfn.LET(_xlpm.d,UPPER(TRIM(CLEAN(SUBSTITUTE(F3739,CHAR(160),"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40" spans="2:11" hidden="1" x14ac:dyDescent="0.25">
      <c r="B3740" s="20">
        <v>45679</v>
      </c>
      <c r="C3740" s="2" t="s">
        <v>1</v>
      </c>
      <c r="D3740" s="2" t="s">
        <v>1687</v>
      </c>
      <c r="E3740" s="2" t="s">
        <v>16</v>
      </c>
      <c r="F3740" s="2" t="s">
        <v>2573</v>
      </c>
      <c r="G3740" s="5">
        <v>250</v>
      </c>
      <c r="H3740" s="5">
        <v>19.989999999999998</v>
      </c>
      <c r="I3740" s="5">
        <v>4997.5</v>
      </c>
      <c r="J3740" s="5">
        <v>194934.58000000013</v>
      </c>
      <c r="K3740" s="3" t="str" cm="1">
        <f t="array" ref="K3740">_xlfn.LET(_xlpm.d,UPPER(TRIM(CLEAN(SUBSTITUTE(F3740,CHAR(160),"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41" spans="2:11" hidden="1" x14ac:dyDescent="0.25">
      <c r="B3741" s="20">
        <v>45679</v>
      </c>
      <c r="C3741" s="2" t="s">
        <v>1</v>
      </c>
      <c r="D3741" s="2" t="s">
        <v>1689</v>
      </c>
      <c r="E3741" s="2" t="s">
        <v>1634</v>
      </c>
      <c r="F3741" s="2" t="s">
        <v>2573</v>
      </c>
      <c r="G3741" s="5">
        <v>30</v>
      </c>
      <c r="H3741" s="5">
        <v>19.75</v>
      </c>
      <c r="I3741" s="5">
        <v>592.5</v>
      </c>
      <c r="J3741" s="5">
        <v>195527.08000000013</v>
      </c>
      <c r="K3741" s="3" t="str" cm="1">
        <f t="array" ref="K3741">_xlfn.LET(_xlpm.d,UPPER(TRIM(CLEAN(SUBSTITUTE(F3741,CHAR(160),"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42" spans="2:11" hidden="1" x14ac:dyDescent="0.25">
      <c r="B3742" s="20">
        <v>45679</v>
      </c>
      <c r="C3742" s="2" t="s">
        <v>1</v>
      </c>
      <c r="D3742" s="2" t="s">
        <v>1690</v>
      </c>
      <c r="E3742" s="2" t="s">
        <v>6</v>
      </c>
      <c r="F3742" s="2" t="s">
        <v>2573</v>
      </c>
      <c r="G3742" s="5">
        <v>50</v>
      </c>
      <c r="H3742" s="5">
        <v>19.989999999999998</v>
      </c>
      <c r="I3742" s="5">
        <v>999.5</v>
      </c>
      <c r="J3742" s="5">
        <v>196526.58000000013</v>
      </c>
      <c r="K3742" s="3" t="str" cm="1">
        <f t="array" ref="K3742">_xlfn.LET(_xlpm.d,UPPER(TRIM(CLEAN(SUBSTITUTE(F3742,CHAR(160),"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43" spans="2:11" hidden="1" x14ac:dyDescent="0.25">
      <c r="B3743" s="20">
        <v>45679</v>
      </c>
      <c r="C3743" s="2" t="s">
        <v>1</v>
      </c>
      <c r="D3743" s="2" t="s">
        <v>1691</v>
      </c>
      <c r="E3743" s="2" t="s">
        <v>282</v>
      </c>
      <c r="F3743" s="2" t="s">
        <v>2573</v>
      </c>
      <c r="G3743" s="5">
        <v>30</v>
      </c>
      <c r="H3743" s="5">
        <v>21.3</v>
      </c>
      <c r="I3743" s="5">
        <v>639</v>
      </c>
      <c r="J3743" s="5">
        <v>197165.58000000013</v>
      </c>
      <c r="K3743" s="3" t="str" cm="1">
        <f t="array" ref="K3743">_xlfn.LET(_xlpm.d,UPPER(TRIM(CLEAN(SUBSTITUTE(F3743,CHAR(160),"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44" spans="2:11" hidden="1" x14ac:dyDescent="0.25">
      <c r="B3744" s="20">
        <v>45679</v>
      </c>
      <c r="C3744" s="2" t="s">
        <v>1</v>
      </c>
      <c r="D3744" s="2" t="s">
        <v>893</v>
      </c>
      <c r="E3744" s="2" t="s">
        <v>189</v>
      </c>
      <c r="F3744" s="2" t="s">
        <v>2573</v>
      </c>
      <c r="G3744" s="5">
        <v>15</v>
      </c>
      <c r="H3744" s="5">
        <v>21.3</v>
      </c>
      <c r="I3744" s="5">
        <v>319.5</v>
      </c>
      <c r="J3744" s="5">
        <v>197485.08000000013</v>
      </c>
      <c r="K3744" s="3" t="str" cm="1">
        <f t="array" ref="K3744">_xlfn.LET(_xlpm.d,UPPER(TRIM(CLEAN(SUBSTITUTE(F3744,CHAR(160),"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45" spans="2:11" hidden="1" x14ac:dyDescent="0.25">
      <c r="B3745" s="20">
        <v>45679</v>
      </c>
      <c r="C3745" s="2" t="s">
        <v>1</v>
      </c>
      <c r="D3745" s="2" t="s">
        <v>482</v>
      </c>
      <c r="E3745" s="2" t="s">
        <v>143</v>
      </c>
      <c r="F3745" s="2" t="s">
        <v>2573</v>
      </c>
      <c r="G3745" s="5">
        <v>40</v>
      </c>
      <c r="H3745" s="5">
        <v>21.3</v>
      </c>
      <c r="I3745" s="5">
        <v>852</v>
      </c>
      <c r="J3745" s="5">
        <v>198337.08000000013</v>
      </c>
      <c r="K3745" s="3" t="str" cm="1">
        <f t="array" ref="K3745">_xlfn.LET(_xlpm.d,UPPER(TRIM(CLEAN(SUBSTITUTE(F3745,CHAR(160),"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46" spans="2:11" hidden="1" x14ac:dyDescent="0.25">
      <c r="B3746" s="20">
        <v>45679</v>
      </c>
      <c r="C3746" s="2" t="s">
        <v>1</v>
      </c>
      <c r="D3746" s="2" t="s">
        <v>1692</v>
      </c>
      <c r="E3746" s="2" t="s">
        <v>730</v>
      </c>
      <c r="F3746" s="2" t="s">
        <v>2573</v>
      </c>
      <c r="G3746" s="5">
        <v>40</v>
      </c>
      <c r="H3746" s="5">
        <v>19.75</v>
      </c>
      <c r="I3746" s="5">
        <v>790</v>
      </c>
      <c r="J3746" s="5">
        <v>199127.08000000013</v>
      </c>
      <c r="K3746" s="3" t="str" cm="1">
        <f t="array" ref="K3746">_xlfn.LET(_xlpm.d,UPPER(TRIM(CLEAN(SUBSTITUTE(F3746,CHAR(160),"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47" spans="2:11" hidden="1" x14ac:dyDescent="0.25">
      <c r="B3747" s="20">
        <v>45679</v>
      </c>
      <c r="C3747" s="2" t="s">
        <v>1</v>
      </c>
      <c r="D3747" s="2" t="s">
        <v>1693</v>
      </c>
      <c r="E3747" s="2" t="s">
        <v>544</v>
      </c>
      <c r="F3747" s="2" t="s">
        <v>2573</v>
      </c>
      <c r="G3747" s="5">
        <v>20</v>
      </c>
      <c r="H3747" s="5">
        <v>19.75</v>
      </c>
      <c r="I3747" s="5">
        <v>395</v>
      </c>
      <c r="J3747" s="5">
        <v>199522.08000000013</v>
      </c>
      <c r="K3747" s="3" t="str" cm="1">
        <f t="array" ref="K3747">_xlfn.LET(_xlpm.d,UPPER(TRIM(CLEAN(SUBSTITUTE(F3747,CHAR(160),"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48" spans="2:11" hidden="1" x14ac:dyDescent="0.25">
      <c r="B3748" s="20">
        <v>45679</v>
      </c>
      <c r="C3748" s="2" t="s">
        <v>1</v>
      </c>
      <c r="D3748" s="2" t="s">
        <v>894</v>
      </c>
      <c r="E3748" s="2" t="s">
        <v>149</v>
      </c>
      <c r="F3748" s="2" t="s">
        <v>2573</v>
      </c>
      <c r="G3748" s="5">
        <v>26</v>
      </c>
      <c r="H3748" s="5">
        <v>21.3</v>
      </c>
      <c r="I3748" s="5">
        <v>553.79999999999995</v>
      </c>
      <c r="J3748" s="5">
        <v>200075.88000000012</v>
      </c>
      <c r="K3748" s="3" t="str" cm="1">
        <f t="array" ref="K3748">_xlfn.LET(_xlpm.d,UPPER(TRIM(CLEAN(SUBSTITUTE(F3748,CHAR(160),"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49" spans="2:11" hidden="1" x14ac:dyDescent="0.25">
      <c r="B3749" s="20">
        <v>45679</v>
      </c>
      <c r="C3749" s="2" t="s">
        <v>1</v>
      </c>
      <c r="D3749" s="2" t="s">
        <v>895</v>
      </c>
      <c r="E3749" s="2" t="s">
        <v>145</v>
      </c>
      <c r="F3749" s="2" t="s">
        <v>2573</v>
      </c>
      <c r="G3749" s="5">
        <v>20</v>
      </c>
      <c r="H3749" s="5">
        <v>21.3</v>
      </c>
      <c r="I3749" s="5">
        <v>426</v>
      </c>
      <c r="J3749" s="5">
        <v>200501.88000000012</v>
      </c>
      <c r="K3749" s="3" t="str" cm="1">
        <f t="array" ref="K3749">_xlfn.LET(_xlpm.d,UPPER(TRIM(CLEAN(SUBSTITUTE(F3749,CHAR(160),"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50" spans="2:11" hidden="1" x14ac:dyDescent="0.25">
      <c r="B3750" s="20">
        <v>45679</v>
      </c>
      <c r="C3750" s="2" t="s">
        <v>1</v>
      </c>
      <c r="D3750" s="2" t="s">
        <v>2620</v>
      </c>
      <c r="E3750" s="2" t="s">
        <v>259</v>
      </c>
      <c r="F3750" s="2" t="s">
        <v>2573</v>
      </c>
      <c r="G3750" s="5">
        <v>80</v>
      </c>
      <c r="H3750" s="5">
        <v>21.3</v>
      </c>
      <c r="I3750" s="5">
        <v>1704</v>
      </c>
      <c r="J3750" s="5">
        <v>202205.88000000012</v>
      </c>
      <c r="K3750" s="3" t="str" cm="1">
        <f t="array" ref="K3750">_xlfn.LET(_xlpm.d,UPPER(TRIM(CLEAN(SUBSTITUTE(F3750,CHAR(160),"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51" spans="2:11" hidden="1" x14ac:dyDescent="0.25">
      <c r="B3751" s="20">
        <v>45679</v>
      </c>
      <c r="C3751" s="2" t="s">
        <v>1</v>
      </c>
      <c r="D3751" s="2" t="s">
        <v>2621</v>
      </c>
      <c r="E3751" s="2" t="s">
        <v>774</v>
      </c>
      <c r="F3751" s="2" t="s">
        <v>2573</v>
      </c>
      <c r="G3751" s="5">
        <v>10</v>
      </c>
      <c r="H3751" s="5">
        <v>19.989999999999998</v>
      </c>
      <c r="I3751" s="5">
        <v>199.9</v>
      </c>
      <c r="J3751" s="5">
        <v>202405.78000000012</v>
      </c>
      <c r="K3751" s="3" t="str" cm="1">
        <f t="array" ref="K3751">_xlfn.LET(_xlpm.d,UPPER(TRIM(CLEAN(SUBSTITUTE(F3751,CHAR(160),"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52" spans="2:11" hidden="1" x14ac:dyDescent="0.25">
      <c r="B3752" s="20">
        <v>45679</v>
      </c>
      <c r="C3752" s="2" t="s">
        <v>1</v>
      </c>
      <c r="D3752" s="2" t="s">
        <v>2622</v>
      </c>
      <c r="E3752" s="2" t="s">
        <v>762</v>
      </c>
      <c r="F3752" s="2" t="s">
        <v>2623</v>
      </c>
      <c r="G3752" s="5">
        <v>16</v>
      </c>
      <c r="H3752" s="5">
        <v>18.649999999999999</v>
      </c>
      <c r="I3752" s="5">
        <v>298.39999999999998</v>
      </c>
      <c r="J3752" s="5">
        <v>202704.18000000011</v>
      </c>
      <c r="K3752" s="3" t="str" cm="1">
        <f t="array" ref="K3752">_xlfn.LET(_xlpm.d,UPPER(TRIM(CLEAN(SUBSTITUTE(F3752,CHAR(160),"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53" spans="2:11" hidden="1" x14ac:dyDescent="0.25">
      <c r="B3753" s="20">
        <v>45679</v>
      </c>
      <c r="C3753" s="2" t="s">
        <v>1</v>
      </c>
      <c r="D3753" s="2" t="s">
        <v>2624</v>
      </c>
      <c r="E3753" s="2" t="s">
        <v>2305</v>
      </c>
      <c r="F3753" s="2" t="s">
        <v>2573</v>
      </c>
      <c r="G3753" s="5">
        <v>20</v>
      </c>
      <c r="H3753" s="5">
        <v>19.989999999999998</v>
      </c>
      <c r="I3753" s="5">
        <v>399.8</v>
      </c>
      <c r="J3753" s="5">
        <v>203103.9800000001</v>
      </c>
      <c r="K3753" s="3" t="str" cm="1">
        <f t="array" ref="K3753">_xlfn.LET(_xlpm.d,UPPER(TRIM(CLEAN(SUBSTITUTE(F3753,CHAR(160),"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54" spans="2:11" hidden="1" x14ac:dyDescent="0.25">
      <c r="B3754" s="20">
        <v>45679</v>
      </c>
      <c r="C3754" s="2" t="s">
        <v>1</v>
      </c>
      <c r="D3754" s="2" t="s">
        <v>2625</v>
      </c>
      <c r="E3754" s="2" t="s">
        <v>263</v>
      </c>
      <c r="F3754" s="2" t="s">
        <v>2573</v>
      </c>
      <c r="G3754" s="5">
        <v>120</v>
      </c>
      <c r="H3754" s="5">
        <v>21.3</v>
      </c>
      <c r="I3754" s="5">
        <v>2556</v>
      </c>
      <c r="J3754" s="5">
        <v>205659.9800000001</v>
      </c>
      <c r="K3754" s="3" t="str" cm="1">
        <f t="array" ref="K3754">_xlfn.LET(_xlpm.d,UPPER(TRIM(CLEAN(SUBSTITUTE(F3754,CHAR(160),"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55" spans="2:11" hidden="1" x14ac:dyDescent="0.25">
      <c r="B3755" s="20">
        <v>45680</v>
      </c>
      <c r="C3755" s="2" t="s">
        <v>1</v>
      </c>
      <c r="D3755" s="2" t="s">
        <v>896</v>
      </c>
      <c r="E3755" s="2" t="s">
        <v>192</v>
      </c>
      <c r="F3755" s="2" t="s">
        <v>2573</v>
      </c>
      <c r="G3755" s="5">
        <v>54</v>
      </c>
      <c r="H3755" s="5">
        <v>21.3</v>
      </c>
      <c r="I3755" s="5">
        <v>1150.2</v>
      </c>
      <c r="J3755" s="5">
        <v>206810.18000000011</v>
      </c>
      <c r="K3755" s="3" t="str" cm="1">
        <f t="array" ref="K3755">_xlfn.LET(_xlpm.d,UPPER(TRIM(CLEAN(SUBSTITUTE(F3755,CHAR(160),"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56" spans="2:11" hidden="1" x14ac:dyDescent="0.25">
      <c r="B3756" s="20">
        <v>45680</v>
      </c>
      <c r="C3756" s="2" t="s">
        <v>1</v>
      </c>
      <c r="D3756" s="2" t="s">
        <v>898</v>
      </c>
      <c r="E3756" s="2" t="s">
        <v>168</v>
      </c>
      <c r="F3756" s="2" t="s">
        <v>2573</v>
      </c>
      <c r="G3756" s="5">
        <v>20</v>
      </c>
      <c r="H3756" s="5">
        <v>21.3</v>
      </c>
      <c r="I3756" s="5">
        <v>426</v>
      </c>
      <c r="J3756" s="5">
        <v>207236.18000000011</v>
      </c>
      <c r="K3756" s="3" t="str" cm="1">
        <f t="array" ref="K3756">_xlfn.LET(_xlpm.d,UPPER(TRIM(CLEAN(SUBSTITUTE(F3756,CHAR(160),"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57" spans="2:11" hidden="1" x14ac:dyDescent="0.25">
      <c r="B3757" s="20">
        <v>45680</v>
      </c>
      <c r="C3757" s="2" t="s">
        <v>1</v>
      </c>
      <c r="D3757" s="2" t="s">
        <v>899</v>
      </c>
      <c r="E3757" s="2" t="s">
        <v>135</v>
      </c>
      <c r="F3757" s="2" t="s">
        <v>2573</v>
      </c>
      <c r="G3757" s="5">
        <v>48</v>
      </c>
      <c r="H3757" s="5">
        <v>21.3</v>
      </c>
      <c r="I3757" s="5">
        <v>1022.4</v>
      </c>
      <c r="J3757" s="5">
        <v>208258.5800000001</v>
      </c>
      <c r="K3757" s="3" t="str" cm="1">
        <f t="array" ref="K3757">_xlfn.LET(_xlpm.d,UPPER(TRIM(CLEAN(SUBSTITUTE(F3757,CHAR(160),"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58" spans="2:11" hidden="1" x14ac:dyDescent="0.25">
      <c r="B3758" s="20">
        <v>45680</v>
      </c>
      <c r="C3758" s="2" t="s">
        <v>1</v>
      </c>
      <c r="D3758" s="2" t="s">
        <v>2626</v>
      </c>
      <c r="E3758" s="2" t="s">
        <v>3</v>
      </c>
      <c r="F3758" s="2" t="s">
        <v>2573</v>
      </c>
      <c r="G3758" s="5">
        <v>8</v>
      </c>
      <c r="H3758" s="5">
        <v>19.989999999999998</v>
      </c>
      <c r="I3758" s="5">
        <v>159.91999999999999</v>
      </c>
      <c r="J3758" s="5">
        <v>208418.50000000012</v>
      </c>
      <c r="K3758" s="3" t="str" cm="1">
        <f t="array" ref="K3758">_xlfn.LET(_xlpm.d,UPPER(TRIM(CLEAN(SUBSTITUTE(F3758,CHAR(160),"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59" spans="2:11" hidden="1" x14ac:dyDescent="0.25">
      <c r="B3759" s="20">
        <v>45680</v>
      </c>
      <c r="C3759" s="2" t="s">
        <v>1</v>
      </c>
      <c r="D3759" s="2" t="s">
        <v>2627</v>
      </c>
      <c r="E3759" s="2" t="s">
        <v>120</v>
      </c>
      <c r="F3759" s="2" t="s">
        <v>2628</v>
      </c>
      <c r="G3759" s="5">
        <v>4</v>
      </c>
      <c r="H3759" s="5">
        <v>20.9</v>
      </c>
      <c r="I3759" s="5">
        <v>83.6</v>
      </c>
      <c r="J3759" s="5">
        <v>208502.10000000012</v>
      </c>
      <c r="K3759" s="3" t="str" cm="1">
        <f t="array" ref="K3759">_xlfn.LET(_xlpm.d,UPPER(TRIM(CLEAN(SUBSTITUTE(F3759,CHAR(160),"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60" spans="2:11" hidden="1" x14ac:dyDescent="0.25">
      <c r="B3760" s="20">
        <v>45680</v>
      </c>
      <c r="C3760" s="2" t="s">
        <v>1</v>
      </c>
      <c r="D3760" s="2" t="s">
        <v>2627</v>
      </c>
      <c r="E3760" s="2" t="s">
        <v>120</v>
      </c>
      <c r="F3760" s="2" t="s">
        <v>2629</v>
      </c>
      <c r="G3760" s="5">
        <v>8</v>
      </c>
      <c r="H3760" s="5">
        <v>20.9</v>
      </c>
      <c r="I3760" s="5">
        <v>167.2</v>
      </c>
      <c r="J3760" s="5">
        <v>208669.30000000013</v>
      </c>
      <c r="K3760" s="3" t="str" cm="1">
        <f t="array" ref="K3760">_xlfn.LET(_xlpm.d,UPPER(TRIM(CLEAN(SUBSTITUTE(F3760,CHAR(160),"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61" spans="2:11" hidden="1" x14ac:dyDescent="0.25">
      <c r="B3761" s="20">
        <v>45680</v>
      </c>
      <c r="C3761" s="2" t="s">
        <v>1</v>
      </c>
      <c r="D3761" s="2" t="s">
        <v>2627</v>
      </c>
      <c r="E3761" s="2" t="s">
        <v>120</v>
      </c>
      <c r="F3761" s="2" t="s">
        <v>2630</v>
      </c>
      <c r="G3761" s="5">
        <v>8</v>
      </c>
      <c r="H3761" s="5">
        <v>20.9</v>
      </c>
      <c r="I3761" s="5">
        <v>167.2</v>
      </c>
      <c r="J3761" s="5">
        <v>208836.50000000015</v>
      </c>
      <c r="K3761" s="3" t="str" cm="1">
        <f t="array" ref="K3761">_xlfn.LET(_xlpm.d,UPPER(TRIM(CLEAN(SUBSTITUTE(F3761,CHAR(160),"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62" spans="2:11" hidden="1" x14ac:dyDescent="0.25">
      <c r="B3762" s="20">
        <v>45680</v>
      </c>
      <c r="C3762" s="2" t="s">
        <v>1</v>
      </c>
      <c r="D3762" s="2" t="s">
        <v>2631</v>
      </c>
      <c r="E3762" s="2" t="s">
        <v>1767</v>
      </c>
      <c r="F3762" s="2" t="s">
        <v>2573</v>
      </c>
      <c r="G3762" s="5">
        <v>32</v>
      </c>
      <c r="H3762" s="5">
        <v>21.3</v>
      </c>
      <c r="I3762" s="5">
        <v>681.6</v>
      </c>
      <c r="J3762" s="5">
        <v>209518.10000000015</v>
      </c>
      <c r="K3762" s="3" t="str" cm="1">
        <f t="array" ref="K3762">_xlfn.LET(_xlpm.d,UPPER(TRIM(CLEAN(SUBSTITUTE(F3762,CHAR(160),"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63" spans="2:11" hidden="1" x14ac:dyDescent="0.25">
      <c r="B3763" s="20">
        <v>45680</v>
      </c>
      <c r="C3763" s="2" t="s">
        <v>1</v>
      </c>
      <c r="D3763" s="2" t="s">
        <v>2632</v>
      </c>
      <c r="E3763" s="2" t="s">
        <v>228</v>
      </c>
      <c r="F3763" s="2" t="s">
        <v>2573</v>
      </c>
      <c r="G3763" s="5">
        <v>64</v>
      </c>
      <c r="H3763" s="5">
        <v>21.3</v>
      </c>
      <c r="I3763" s="5">
        <v>1363.2</v>
      </c>
      <c r="J3763" s="5">
        <v>210881.30000000016</v>
      </c>
      <c r="K3763" s="3" t="str" cm="1">
        <f t="array" ref="K3763">_xlfn.LET(_xlpm.d,UPPER(TRIM(CLEAN(SUBSTITUTE(F3763,CHAR(160),"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64" spans="2:11" hidden="1" x14ac:dyDescent="0.25">
      <c r="B3764" s="20">
        <v>45681</v>
      </c>
      <c r="C3764" s="2" t="s">
        <v>1</v>
      </c>
      <c r="D3764" s="2" t="s">
        <v>900</v>
      </c>
      <c r="E3764" s="2" t="s">
        <v>243</v>
      </c>
      <c r="F3764" s="2" t="s">
        <v>2573</v>
      </c>
      <c r="G3764" s="5">
        <v>110</v>
      </c>
      <c r="H3764" s="5">
        <v>21.3</v>
      </c>
      <c r="I3764" s="5">
        <v>2343</v>
      </c>
      <c r="J3764" s="5">
        <v>213224.30000000016</v>
      </c>
      <c r="K3764" s="3" t="str" cm="1">
        <f t="array" ref="K3764">_xlfn.LET(_xlpm.d,UPPER(TRIM(CLEAN(SUBSTITUTE(F3764,CHAR(160),"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65" spans="2:11" hidden="1" x14ac:dyDescent="0.25">
      <c r="B3765" s="20">
        <v>45681</v>
      </c>
      <c r="C3765" s="2" t="s">
        <v>1</v>
      </c>
      <c r="D3765" s="2" t="s">
        <v>2633</v>
      </c>
      <c r="E3765" s="2" t="s">
        <v>286</v>
      </c>
      <c r="F3765" s="2" t="s">
        <v>2573</v>
      </c>
      <c r="G3765" s="5">
        <v>15</v>
      </c>
      <c r="H3765" s="5">
        <v>21.3</v>
      </c>
      <c r="I3765" s="5">
        <v>319.5</v>
      </c>
      <c r="J3765" s="5">
        <v>213543.80000000016</v>
      </c>
      <c r="K3765" s="3" t="str" cm="1">
        <f t="array" ref="K3765">_xlfn.LET(_xlpm.d,UPPER(TRIM(CLEAN(SUBSTITUTE(F3765,CHAR(160),"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66" spans="2:11" hidden="1" x14ac:dyDescent="0.25">
      <c r="B3766" s="20">
        <v>45681</v>
      </c>
      <c r="C3766" s="2" t="s">
        <v>1</v>
      </c>
      <c r="D3766" s="2" t="s">
        <v>901</v>
      </c>
      <c r="E3766" s="2" t="s">
        <v>236</v>
      </c>
      <c r="F3766" s="2" t="s">
        <v>2573</v>
      </c>
      <c r="G3766" s="5">
        <v>40</v>
      </c>
      <c r="H3766" s="5">
        <v>21.3</v>
      </c>
      <c r="I3766" s="5">
        <v>852</v>
      </c>
      <c r="J3766" s="5">
        <v>214395.80000000016</v>
      </c>
      <c r="K3766" s="3" t="str" cm="1">
        <f t="array" ref="K3766">_xlfn.LET(_xlpm.d,UPPER(TRIM(CLEAN(SUBSTITUTE(F3766,CHAR(160),"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67" spans="2:11" hidden="1" x14ac:dyDescent="0.25">
      <c r="B3767" s="20">
        <v>45681</v>
      </c>
      <c r="C3767" s="2" t="s">
        <v>1</v>
      </c>
      <c r="D3767" s="2" t="s">
        <v>2634</v>
      </c>
      <c r="E3767" s="2" t="s">
        <v>195</v>
      </c>
      <c r="F3767" s="2" t="s">
        <v>2573</v>
      </c>
      <c r="G3767" s="5">
        <v>80</v>
      </c>
      <c r="H3767" s="5">
        <v>21.3</v>
      </c>
      <c r="I3767" s="5">
        <v>1704</v>
      </c>
      <c r="J3767" s="5">
        <v>216099.80000000016</v>
      </c>
      <c r="K3767" s="3" t="str" cm="1">
        <f t="array" ref="K3767">_xlfn.LET(_xlpm.d,UPPER(TRIM(CLEAN(SUBSTITUTE(F3767,CHAR(160),"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68" spans="2:11" hidden="1" x14ac:dyDescent="0.25">
      <c r="B3768" s="20">
        <v>45681</v>
      </c>
      <c r="C3768" s="2" t="s">
        <v>1</v>
      </c>
      <c r="D3768" s="2" t="s">
        <v>2635</v>
      </c>
      <c r="E3768" s="2" t="s">
        <v>78</v>
      </c>
      <c r="F3768" s="2" t="s">
        <v>2573</v>
      </c>
      <c r="G3768" s="5">
        <v>36</v>
      </c>
      <c r="H3768" s="5">
        <v>21.3</v>
      </c>
      <c r="I3768" s="5">
        <v>766.8</v>
      </c>
      <c r="J3768" s="5">
        <v>216866.60000000015</v>
      </c>
      <c r="K3768" s="3" t="str" cm="1">
        <f t="array" ref="K3768">_xlfn.LET(_xlpm.d,UPPER(TRIM(CLEAN(SUBSTITUTE(F3768,CHAR(160),"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69" spans="2:11" hidden="1" x14ac:dyDescent="0.25">
      <c r="B3769" s="20">
        <v>45681</v>
      </c>
      <c r="C3769" s="2" t="s">
        <v>1</v>
      </c>
      <c r="D3769" s="2" t="s">
        <v>2636</v>
      </c>
      <c r="E3769" s="2" t="s">
        <v>232</v>
      </c>
      <c r="F3769" s="2" t="s">
        <v>2573</v>
      </c>
      <c r="G3769" s="5">
        <v>40</v>
      </c>
      <c r="H3769" s="5">
        <v>21.3</v>
      </c>
      <c r="I3769" s="5">
        <v>852</v>
      </c>
      <c r="J3769" s="5">
        <v>217718.60000000015</v>
      </c>
      <c r="K3769" s="3" t="str" cm="1">
        <f t="array" ref="K3769">_xlfn.LET(_xlpm.d,UPPER(TRIM(CLEAN(SUBSTITUTE(F3769,CHAR(160),"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70" spans="2:11" hidden="1" x14ac:dyDescent="0.25">
      <c r="B3770" s="20">
        <v>45681</v>
      </c>
      <c r="C3770" s="2" t="s">
        <v>1</v>
      </c>
      <c r="D3770" s="2" t="s">
        <v>2637</v>
      </c>
      <c r="E3770" s="2" t="s">
        <v>234</v>
      </c>
      <c r="F3770" s="2" t="s">
        <v>2573</v>
      </c>
      <c r="G3770" s="5">
        <v>40</v>
      </c>
      <c r="H3770" s="5">
        <v>21.3</v>
      </c>
      <c r="I3770" s="5">
        <v>852</v>
      </c>
      <c r="J3770" s="5">
        <v>218570.60000000015</v>
      </c>
      <c r="K3770" s="3" t="str" cm="1">
        <f t="array" ref="K3770">_xlfn.LET(_xlpm.d,UPPER(TRIM(CLEAN(SUBSTITUTE(F3770,CHAR(160),"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71" spans="2:11" hidden="1" x14ac:dyDescent="0.25">
      <c r="B3771" s="20">
        <v>45681</v>
      </c>
      <c r="C3771" s="2" t="s">
        <v>1</v>
      </c>
      <c r="D3771" s="2" t="s">
        <v>902</v>
      </c>
      <c r="E3771" s="2" t="s">
        <v>154</v>
      </c>
      <c r="F3771" s="2" t="s">
        <v>2573</v>
      </c>
      <c r="G3771" s="5">
        <v>104</v>
      </c>
      <c r="H3771" s="5">
        <v>21.3</v>
      </c>
      <c r="I3771" s="5">
        <v>2215.1999999999998</v>
      </c>
      <c r="J3771" s="5">
        <v>220785.80000000016</v>
      </c>
      <c r="K3771" s="3" t="str" cm="1">
        <f t="array" ref="K3771">_xlfn.LET(_xlpm.d,UPPER(TRIM(CLEAN(SUBSTITUTE(F3771,CHAR(160),"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72" spans="2:11" hidden="1" x14ac:dyDescent="0.25">
      <c r="B3772" s="20">
        <v>45681</v>
      </c>
      <c r="C3772" s="2" t="s">
        <v>1</v>
      </c>
      <c r="D3772" s="2" t="s">
        <v>28</v>
      </c>
      <c r="E3772" s="2" t="s">
        <v>16</v>
      </c>
      <c r="F3772" s="2" t="s">
        <v>2573</v>
      </c>
      <c r="G3772" s="5">
        <v>186</v>
      </c>
      <c r="H3772" s="5">
        <v>19.989999999999998</v>
      </c>
      <c r="I3772" s="5">
        <v>3718.14</v>
      </c>
      <c r="J3772" s="5">
        <v>224503.94000000018</v>
      </c>
      <c r="K3772" s="3" t="str" cm="1">
        <f t="array" ref="K3772">_xlfn.LET(_xlpm.d,UPPER(TRIM(CLEAN(SUBSTITUTE(F3772,CHAR(160),"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73" spans="2:11" hidden="1" x14ac:dyDescent="0.25">
      <c r="B3773" s="20">
        <v>45681</v>
      </c>
      <c r="C3773" s="2" t="s">
        <v>1</v>
      </c>
      <c r="D3773" s="2" t="s">
        <v>2638</v>
      </c>
      <c r="E3773" s="2" t="s">
        <v>874</v>
      </c>
      <c r="F3773" s="2" t="s">
        <v>2573</v>
      </c>
      <c r="G3773" s="5">
        <v>40</v>
      </c>
      <c r="H3773" s="5">
        <v>16.149999999999999</v>
      </c>
      <c r="I3773" s="5">
        <v>646</v>
      </c>
      <c r="J3773" s="5">
        <v>225149.94000000018</v>
      </c>
      <c r="K3773" s="3" t="str" cm="1">
        <f t="array" ref="K3773">_xlfn.LET(_xlpm.d,UPPER(TRIM(CLEAN(SUBSTITUTE(F3773,CHAR(160),"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74" spans="2:11" hidden="1" x14ac:dyDescent="0.25">
      <c r="B3774" s="20">
        <v>45681</v>
      </c>
      <c r="C3774" s="2" t="s">
        <v>1</v>
      </c>
      <c r="D3774" s="2" t="s">
        <v>757</v>
      </c>
      <c r="E3774" s="2" t="s">
        <v>43</v>
      </c>
      <c r="F3774" s="2" t="s">
        <v>2573</v>
      </c>
      <c r="G3774" s="5">
        <v>20</v>
      </c>
      <c r="H3774" s="5">
        <v>19.989999999999998</v>
      </c>
      <c r="I3774" s="5">
        <v>399.8</v>
      </c>
      <c r="J3774" s="5">
        <v>225549.74000000017</v>
      </c>
      <c r="K3774" s="3" t="str" cm="1">
        <f t="array" ref="K3774">_xlfn.LET(_xlpm.d,UPPER(TRIM(CLEAN(SUBSTITUTE(F3774,CHAR(160),"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75" spans="2:11" hidden="1" x14ac:dyDescent="0.25">
      <c r="B3775" s="20">
        <v>45681</v>
      </c>
      <c r="C3775" s="2" t="s">
        <v>1</v>
      </c>
      <c r="D3775" s="2" t="s">
        <v>2639</v>
      </c>
      <c r="E3775" s="2" t="s">
        <v>170</v>
      </c>
      <c r="F3775" s="2" t="s">
        <v>2573</v>
      </c>
      <c r="G3775" s="5">
        <v>16</v>
      </c>
      <c r="H3775" s="5">
        <v>19.989999999999998</v>
      </c>
      <c r="I3775" s="5">
        <v>319.83999999999997</v>
      </c>
      <c r="J3775" s="5">
        <v>225869.58000000016</v>
      </c>
      <c r="K3775" s="3" t="str" cm="1">
        <f t="array" ref="K3775">_xlfn.LET(_xlpm.d,UPPER(TRIM(CLEAN(SUBSTITUTE(F3775,CHAR(160),"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76" spans="2:11" hidden="1" x14ac:dyDescent="0.25">
      <c r="B3776" s="20">
        <v>45681</v>
      </c>
      <c r="C3776" s="2" t="s">
        <v>1</v>
      </c>
      <c r="D3776" s="2" t="s">
        <v>2640</v>
      </c>
      <c r="E3776" s="2" t="s">
        <v>305</v>
      </c>
      <c r="F3776" s="2" t="s">
        <v>2573</v>
      </c>
      <c r="G3776" s="5">
        <v>48</v>
      </c>
      <c r="H3776" s="5">
        <v>21.3</v>
      </c>
      <c r="I3776" s="5">
        <v>1022.4</v>
      </c>
      <c r="J3776" s="5">
        <v>226891.98000000016</v>
      </c>
      <c r="K3776" s="3" t="str" cm="1">
        <f t="array" ref="K3776">_xlfn.LET(_xlpm.d,UPPER(TRIM(CLEAN(SUBSTITUTE(F3776,CHAR(160),"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77" spans="2:11" hidden="1" x14ac:dyDescent="0.25">
      <c r="B3777" s="20">
        <v>45681</v>
      </c>
      <c r="C3777" s="2" t="s">
        <v>1</v>
      </c>
      <c r="D3777" s="2" t="s">
        <v>2641</v>
      </c>
      <c r="E3777" s="2" t="s">
        <v>224</v>
      </c>
      <c r="F3777" s="2" t="s">
        <v>2573</v>
      </c>
      <c r="G3777" s="5">
        <v>51</v>
      </c>
      <c r="H3777" s="5">
        <v>21.3</v>
      </c>
      <c r="I3777" s="5">
        <v>1086.3</v>
      </c>
      <c r="J3777" s="5">
        <v>227978.28000000014</v>
      </c>
      <c r="K3777" s="3" t="str" cm="1">
        <f t="array" ref="K3777">_xlfn.LET(_xlpm.d,UPPER(TRIM(CLEAN(SUBSTITUTE(F3777,CHAR(160),"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78" spans="2:11" hidden="1" x14ac:dyDescent="0.25">
      <c r="B3778" s="20">
        <v>45681</v>
      </c>
      <c r="C3778" s="2" t="s">
        <v>1</v>
      </c>
      <c r="D3778" s="2" t="s">
        <v>2642</v>
      </c>
      <c r="E3778" s="2" t="s">
        <v>319</v>
      </c>
      <c r="F3778" s="2" t="s">
        <v>2573</v>
      </c>
      <c r="G3778" s="5">
        <v>150</v>
      </c>
      <c r="H3778" s="5">
        <v>21.3</v>
      </c>
      <c r="I3778" s="5">
        <v>3195</v>
      </c>
      <c r="J3778" s="5">
        <v>231173.28000000014</v>
      </c>
      <c r="K3778" s="3" t="str" cm="1">
        <f t="array" ref="K3778">_xlfn.LET(_xlpm.d,UPPER(TRIM(CLEAN(SUBSTITUTE(F3778,CHAR(160),"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79" spans="2:11" hidden="1" x14ac:dyDescent="0.25">
      <c r="B3779" s="20">
        <v>45684</v>
      </c>
      <c r="C3779" s="2" t="s">
        <v>1</v>
      </c>
      <c r="D3779" s="2" t="s">
        <v>903</v>
      </c>
      <c r="E3779" s="2" t="s">
        <v>162</v>
      </c>
      <c r="F3779" s="2" t="s">
        <v>2573</v>
      </c>
      <c r="G3779" s="5">
        <v>140</v>
      </c>
      <c r="H3779" s="5">
        <v>21.3</v>
      </c>
      <c r="I3779" s="5">
        <v>2982</v>
      </c>
      <c r="J3779" s="5">
        <v>234155.28000000014</v>
      </c>
      <c r="K3779" s="3" t="str" cm="1">
        <f t="array" ref="K3779">_xlfn.LET(_xlpm.d,UPPER(TRIM(CLEAN(SUBSTITUTE(F3779,CHAR(160),"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80" spans="2:11" hidden="1" x14ac:dyDescent="0.25">
      <c r="B3780" s="20">
        <v>45684</v>
      </c>
      <c r="C3780" s="2" t="s">
        <v>1</v>
      </c>
      <c r="D3780" s="2" t="s">
        <v>2643</v>
      </c>
      <c r="E3780" s="2" t="s">
        <v>160</v>
      </c>
      <c r="F3780" s="2" t="s">
        <v>2573</v>
      </c>
      <c r="G3780" s="5">
        <v>32</v>
      </c>
      <c r="H3780" s="5">
        <v>21.3</v>
      </c>
      <c r="I3780" s="5">
        <v>681.6</v>
      </c>
      <c r="J3780" s="5">
        <v>234836.88000000015</v>
      </c>
      <c r="K3780" s="3" t="str" cm="1">
        <f t="array" ref="K3780">_xlfn.LET(_xlpm.d,UPPER(TRIM(CLEAN(SUBSTITUTE(F3780,CHAR(160),"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81" spans="2:11" hidden="1" x14ac:dyDescent="0.25">
      <c r="B3781" s="20">
        <v>45684</v>
      </c>
      <c r="C3781" s="2" t="s">
        <v>1</v>
      </c>
      <c r="D3781" s="2" t="s">
        <v>2644</v>
      </c>
      <c r="E3781" s="2" t="s">
        <v>254</v>
      </c>
      <c r="F3781" s="2" t="s">
        <v>2573</v>
      </c>
      <c r="G3781" s="5">
        <v>48</v>
      </c>
      <c r="H3781" s="5">
        <v>21.3</v>
      </c>
      <c r="I3781" s="5">
        <v>1022.4</v>
      </c>
      <c r="J3781" s="5">
        <v>235859.28000000014</v>
      </c>
      <c r="K3781" s="3" t="str" cm="1">
        <f t="array" ref="K3781">_xlfn.LET(_xlpm.d,UPPER(TRIM(CLEAN(SUBSTITUTE(F3781,CHAR(160),"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82" spans="2:11" hidden="1" x14ac:dyDescent="0.25">
      <c r="B3782" s="20">
        <v>45685</v>
      </c>
      <c r="C3782" s="2" t="s">
        <v>1</v>
      </c>
      <c r="D3782" s="2" t="s">
        <v>2645</v>
      </c>
      <c r="E3782" s="2" t="s">
        <v>186</v>
      </c>
      <c r="F3782" s="2" t="s">
        <v>2573</v>
      </c>
      <c r="G3782" s="5">
        <v>16</v>
      </c>
      <c r="H3782" s="5">
        <v>21.3</v>
      </c>
      <c r="I3782" s="5">
        <v>340.8</v>
      </c>
      <c r="J3782" s="5">
        <v>236200.08000000013</v>
      </c>
      <c r="K3782" s="3" t="str" cm="1">
        <f t="array" ref="K3782">_xlfn.LET(_xlpm.d,UPPER(TRIM(CLEAN(SUBSTITUTE(F3782,CHAR(160),"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83" spans="2:11" hidden="1" x14ac:dyDescent="0.25">
      <c r="B3783" s="20">
        <v>45685</v>
      </c>
      <c r="C3783" s="2" t="s">
        <v>1</v>
      </c>
      <c r="D3783" s="2" t="s">
        <v>2646</v>
      </c>
      <c r="E3783" s="2" t="s">
        <v>147</v>
      </c>
      <c r="F3783" s="2" t="s">
        <v>2573</v>
      </c>
      <c r="G3783" s="5">
        <v>40</v>
      </c>
      <c r="H3783" s="5">
        <v>21.3</v>
      </c>
      <c r="I3783" s="5">
        <v>852</v>
      </c>
      <c r="J3783" s="5">
        <v>237052.08000000013</v>
      </c>
      <c r="K3783" s="3" t="str" cm="1">
        <f t="array" ref="K3783">_xlfn.LET(_xlpm.d,UPPER(TRIM(CLEAN(SUBSTITUTE(F3783,CHAR(160),"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84" spans="2:11" hidden="1" x14ac:dyDescent="0.25">
      <c r="B3784" s="20">
        <v>45685</v>
      </c>
      <c r="C3784" s="2" t="s">
        <v>1</v>
      </c>
      <c r="D3784" s="2" t="s">
        <v>2647</v>
      </c>
      <c r="E3784" s="2" t="s">
        <v>165</v>
      </c>
      <c r="F3784" s="2" t="s">
        <v>2573</v>
      </c>
      <c r="G3784" s="5">
        <v>10</v>
      </c>
      <c r="H3784" s="5">
        <v>21.3</v>
      </c>
      <c r="I3784" s="5">
        <v>213</v>
      </c>
      <c r="J3784" s="5">
        <v>237265.08000000013</v>
      </c>
      <c r="K3784" s="3" t="str" cm="1">
        <f t="array" ref="K3784">_xlfn.LET(_xlpm.d,UPPER(TRIM(CLEAN(SUBSTITUTE(F3784,CHAR(160),"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85" spans="2:11" hidden="1" x14ac:dyDescent="0.25">
      <c r="B3785" s="20">
        <v>45685</v>
      </c>
      <c r="C3785" s="2" t="s">
        <v>1</v>
      </c>
      <c r="D3785" s="2" t="s">
        <v>1698</v>
      </c>
      <c r="E3785" s="2" t="s">
        <v>232</v>
      </c>
      <c r="F3785" s="2" t="s">
        <v>2573</v>
      </c>
      <c r="G3785" s="5">
        <v>10</v>
      </c>
      <c r="H3785" s="5">
        <v>21.3</v>
      </c>
      <c r="I3785" s="5">
        <v>213</v>
      </c>
      <c r="J3785" s="5">
        <v>237478.08000000013</v>
      </c>
      <c r="K3785" s="3" t="str" cm="1">
        <f t="array" ref="K3785">_xlfn.LET(_xlpm.d,UPPER(TRIM(CLEAN(SUBSTITUTE(F3785,CHAR(160),"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86" spans="2:11" hidden="1" x14ac:dyDescent="0.25">
      <c r="B3786" s="20">
        <v>45685</v>
      </c>
      <c r="C3786" s="2" t="s">
        <v>1</v>
      </c>
      <c r="D3786" s="2" t="s">
        <v>2648</v>
      </c>
      <c r="E3786" s="2" t="s">
        <v>50</v>
      </c>
      <c r="F3786" s="2" t="s">
        <v>2573</v>
      </c>
      <c r="G3786" s="5">
        <v>80</v>
      </c>
      <c r="H3786" s="5">
        <v>18.989999999999998</v>
      </c>
      <c r="I3786" s="5">
        <v>1519.2</v>
      </c>
      <c r="J3786" s="5">
        <v>238997.28000000014</v>
      </c>
      <c r="K3786" s="3" t="str" cm="1">
        <f t="array" ref="K3786">_xlfn.LET(_xlpm.d,UPPER(TRIM(CLEAN(SUBSTITUTE(F3786,CHAR(160),"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87" spans="2:11" hidden="1" x14ac:dyDescent="0.25">
      <c r="B3787" s="20">
        <v>45685</v>
      </c>
      <c r="C3787" s="2" t="s">
        <v>1</v>
      </c>
      <c r="D3787" s="2" t="s">
        <v>2649</v>
      </c>
      <c r="E3787" s="2" t="s">
        <v>143</v>
      </c>
      <c r="F3787" s="2" t="s">
        <v>2573</v>
      </c>
      <c r="G3787" s="5">
        <v>80</v>
      </c>
      <c r="H3787" s="5">
        <v>21.3</v>
      </c>
      <c r="I3787" s="5">
        <v>1704</v>
      </c>
      <c r="J3787" s="5">
        <v>240701.28000000014</v>
      </c>
      <c r="K3787" s="3" t="str" cm="1">
        <f t="array" ref="K3787">_xlfn.LET(_xlpm.d,UPPER(TRIM(CLEAN(SUBSTITUTE(F3787,CHAR(160),"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88" spans="2:11" hidden="1" x14ac:dyDescent="0.25">
      <c r="B3788" s="20">
        <v>45685</v>
      </c>
      <c r="C3788" s="2" t="s">
        <v>1</v>
      </c>
      <c r="D3788" s="2" t="s">
        <v>1699</v>
      </c>
      <c r="E3788" s="2" t="s">
        <v>234</v>
      </c>
      <c r="F3788" s="2" t="s">
        <v>2573</v>
      </c>
      <c r="G3788" s="5">
        <v>26</v>
      </c>
      <c r="H3788" s="5">
        <v>21.3</v>
      </c>
      <c r="I3788" s="5">
        <v>553.79999999999995</v>
      </c>
      <c r="J3788" s="5">
        <v>241255.08000000013</v>
      </c>
      <c r="K3788" s="3" t="str" cm="1">
        <f t="array" ref="K3788">_xlfn.LET(_xlpm.d,UPPER(TRIM(CLEAN(SUBSTITUTE(F3788,CHAR(160),"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89" spans="2:11" hidden="1" x14ac:dyDescent="0.25">
      <c r="B3789" s="20">
        <v>45686</v>
      </c>
      <c r="C3789" s="2" t="s">
        <v>1</v>
      </c>
      <c r="D3789" s="2" t="s">
        <v>905</v>
      </c>
      <c r="E3789" s="2" t="s">
        <v>149</v>
      </c>
      <c r="F3789" s="2" t="s">
        <v>2573</v>
      </c>
      <c r="G3789" s="5">
        <v>32</v>
      </c>
      <c r="H3789" s="5">
        <v>21.3</v>
      </c>
      <c r="I3789" s="5">
        <v>681.6</v>
      </c>
      <c r="J3789" s="5">
        <v>241936.68000000014</v>
      </c>
      <c r="K3789" s="3" t="str" cm="1">
        <f t="array" ref="K3789">_xlfn.LET(_xlpm.d,UPPER(TRIM(CLEAN(SUBSTITUTE(F3789,CHAR(160),"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90" spans="2:11" hidden="1" x14ac:dyDescent="0.25">
      <c r="B3790" s="20">
        <v>45686</v>
      </c>
      <c r="C3790" s="2" t="s">
        <v>1</v>
      </c>
      <c r="D3790" s="2" t="s">
        <v>2650</v>
      </c>
      <c r="E3790" s="2" t="s">
        <v>189</v>
      </c>
      <c r="F3790" s="2" t="s">
        <v>2573</v>
      </c>
      <c r="G3790" s="5">
        <v>20</v>
      </c>
      <c r="H3790" s="5">
        <v>21.3</v>
      </c>
      <c r="I3790" s="5">
        <v>426</v>
      </c>
      <c r="J3790" s="5">
        <v>242362.68000000014</v>
      </c>
      <c r="K3790" s="3" t="str" cm="1">
        <f t="array" ref="K3790">_xlfn.LET(_xlpm.d,UPPER(TRIM(CLEAN(SUBSTITUTE(F3790,CHAR(160),"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91" spans="2:11" hidden="1" x14ac:dyDescent="0.25">
      <c r="B3791" s="20">
        <v>45686</v>
      </c>
      <c r="C3791" s="2" t="s">
        <v>1</v>
      </c>
      <c r="D3791" s="2" t="s">
        <v>2651</v>
      </c>
      <c r="E3791" s="2" t="s">
        <v>759</v>
      </c>
      <c r="F3791" s="2" t="s">
        <v>2573</v>
      </c>
      <c r="G3791" s="5">
        <v>40</v>
      </c>
      <c r="H3791" s="5">
        <v>19.989999999999998</v>
      </c>
      <c r="I3791" s="5">
        <v>799.6</v>
      </c>
      <c r="J3791" s="5">
        <v>243162.28000000014</v>
      </c>
      <c r="K3791" s="3" t="str" cm="1">
        <f t="array" ref="K3791">_xlfn.LET(_xlpm.d,UPPER(TRIM(CLEAN(SUBSTITUTE(F3791,CHAR(160),"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92" spans="2:11" hidden="1" x14ac:dyDescent="0.25">
      <c r="B3792" s="20">
        <v>45686</v>
      </c>
      <c r="C3792" s="2" t="s">
        <v>1</v>
      </c>
      <c r="D3792" s="2" t="s">
        <v>1702</v>
      </c>
      <c r="E3792" s="2" t="s">
        <v>1634</v>
      </c>
      <c r="F3792" s="2" t="s">
        <v>2573</v>
      </c>
      <c r="G3792" s="5">
        <v>150</v>
      </c>
      <c r="H3792" s="5">
        <v>19.75</v>
      </c>
      <c r="I3792" s="5">
        <v>2962.5</v>
      </c>
      <c r="J3792" s="5">
        <v>246124.78000000014</v>
      </c>
      <c r="K3792" s="3" t="str" cm="1">
        <f t="array" ref="K3792">_xlfn.LET(_xlpm.d,UPPER(TRIM(CLEAN(SUBSTITUTE(F3792,CHAR(160),"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93" spans="2:11" hidden="1" x14ac:dyDescent="0.25">
      <c r="B3793" s="20">
        <v>45687</v>
      </c>
      <c r="C3793" s="2" t="s">
        <v>1</v>
      </c>
      <c r="D3793" s="2" t="s">
        <v>906</v>
      </c>
      <c r="E3793" s="2" t="s">
        <v>192</v>
      </c>
      <c r="F3793" s="2" t="s">
        <v>2573</v>
      </c>
      <c r="G3793" s="5">
        <v>80</v>
      </c>
      <c r="H3793" s="5">
        <v>21.3</v>
      </c>
      <c r="I3793" s="5">
        <v>1704</v>
      </c>
      <c r="J3793" s="5">
        <v>247828.78000000014</v>
      </c>
      <c r="K3793" s="3" t="str" cm="1">
        <f t="array" ref="K3793">_xlfn.LET(_xlpm.d,UPPER(TRIM(CLEAN(SUBSTITUTE(F3793,CHAR(160),"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94" spans="2:11" hidden="1" x14ac:dyDescent="0.25">
      <c r="B3794" s="20">
        <v>45687</v>
      </c>
      <c r="C3794" s="2" t="s">
        <v>1</v>
      </c>
      <c r="D3794" s="2" t="s">
        <v>2652</v>
      </c>
      <c r="E3794" s="2" t="s">
        <v>268</v>
      </c>
      <c r="F3794" s="2" t="s">
        <v>2573</v>
      </c>
      <c r="G3794" s="5">
        <v>10</v>
      </c>
      <c r="H3794" s="5">
        <v>21.3</v>
      </c>
      <c r="I3794" s="5">
        <v>213</v>
      </c>
      <c r="J3794" s="5">
        <v>248041.78000000014</v>
      </c>
      <c r="K3794" s="3" t="str" cm="1">
        <f t="array" ref="K3794">_xlfn.LET(_xlpm.d,UPPER(TRIM(CLEAN(SUBSTITUTE(F3794,CHAR(160),"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95" spans="2:11" hidden="1" x14ac:dyDescent="0.25">
      <c r="B3795" s="20">
        <v>45687</v>
      </c>
      <c r="C3795" s="2" t="s">
        <v>1</v>
      </c>
      <c r="D3795" s="2" t="s">
        <v>2653</v>
      </c>
      <c r="E3795" s="2" t="s">
        <v>254</v>
      </c>
      <c r="F3795" s="2" t="s">
        <v>2573</v>
      </c>
      <c r="G3795" s="5">
        <v>52</v>
      </c>
      <c r="H3795" s="5">
        <v>21.3</v>
      </c>
      <c r="I3795" s="5">
        <v>1107.5999999999999</v>
      </c>
      <c r="J3795" s="5">
        <v>249149.38000000015</v>
      </c>
      <c r="K3795" s="3" t="str" cm="1">
        <f t="array" ref="K3795">_xlfn.LET(_xlpm.d,UPPER(TRIM(CLEAN(SUBSTITUTE(F3795,CHAR(160),"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96" spans="2:11" hidden="1" x14ac:dyDescent="0.25">
      <c r="B3796" s="20">
        <v>45687</v>
      </c>
      <c r="C3796" s="2" t="s">
        <v>1</v>
      </c>
      <c r="D3796" s="2" t="s">
        <v>908</v>
      </c>
      <c r="E3796" s="2" t="s">
        <v>135</v>
      </c>
      <c r="F3796" s="2" t="s">
        <v>2573</v>
      </c>
      <c r="G3796" s="5">
        <v>32</v>
      </c>
      <c r="H3796" s="5">
        <v>21.3</v>
      </c>
      <c r="I3796" s="5">
        <v>681.6</v>
      </c>
      <c r="J3796" s="5">
        <v>249830.98000000016</v>
      </c>
      <c r="K3796" s="3" t="str" cm="1">
        <f t="array" ref="K3796">_xlfn.LET(_xlpm.d,UPPER(TRIM(CLEAN(SUBSTITUTE(F3796,CHAR(160),"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97" spans="2:11" hidden="1" x14ac:dyDescent="0.25">
      <c r="B3797" s="20">
        <v>45687</v>
      </c>
      <c r="C3797" s="2" t="s">
        <v>1</v>
      </c>
      <c r="D3797" s="2" t="s">
        <v>1703</v>
      </c>
      <c r="E3797" s="2" t="s">
        <v>248</v>
      </c>
      <c r="F3797" s="2" t="s">
        <v>2573</v>
      </c>
      <c r="G3797" s="5">
        <v>120</v>
      </c>
      <c r="H3797" s="5">
        <v>21.3</v>
      </c>
      <c r="I3797" s="5">
        <v>2556</v>
      </c>
      <c r="J3797" s="5">
        <v>252386.98000000016</v>
      </c>
      <c r="K3797" s="3" t="str" cm="1">
        <f t="array" ref="K3797">_xlfn.LET(_xlpm.d,UPPER(TRIM(CLEAN(SUBSTITUTE(F3797,CHAR(160),"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98" spans="2:11" hidden="1" x14ac:dyDescent="0.25">
      <c r="B3798" s="20">
        <v>45687</v>
      </c>
      <c r="C3798" s="2" t="s">
        <v>1</v>
      </c>
      <c r="D3798" s="2" t="s">
        <v>2654</v>
      </c>
      <c r="E3798" s="2" t="s">
        <v>311</v>
      </c>
      <c r="F3798" s="2" t="s">
        <v>2573</v>
      </c>
      <c r="G3798" s="5">
        <v>280</v>
      </c>
      <c r="H3798" s="5">
        <v>21.3</v>
      </c>
      <c r="I3798" s="5">
        <v>5964</v>
      </c>
      <c r="J3798" s="5">
        <v>258350.98000000016</v>
      </c>
      <c r="K3798" s="3" t="str" cm="1">
        <f t="array" ref="K3798">_xlfn.LET(_xlpm.d,UPPER(TRIM(CLEAN(SUBSTITUTE(F3798,CHAR(160),"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799" spans="2:11" hidden="1" x14ac:dyDescent="0.25">
      <c r="B3799" s="20">
        <v>45687</v>
      </c>
      <c r="C3799" s="2" t="s">
        <v>1</v>
      </c>
      <c r="D3799" s="2" t="s">
        <v>2655</v>
      </c>
      <c r="E3799" s="2" t="s">
        <v>3</v>
      </c>
      <c r="F3799" s="2" t="s">
        <v>2573</v>
      </c>
      <c r="G3799" s="5">
        <v>16</v>
      </c>
      <c r="H3799" s="5">
        <v>19.989999999999998</v>
      </c>
      <c r="I3799" s="5">
        <v>319.83999999999997</v>
      </c>
      <c r="J3799" s="5">
        <v>258670.82000000015</v>
      </c>
      <c r="K3799" s="3" t="str" cm="1">
        <f t="array" ref="K3799">_xlfn.LET(_xlpm.d,UPPER(TRIM(CLEAN(SUBSTITUTE(F3799,CHAR(160),"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00" spans="2:11" hidden="1" x14ac:dyDescent="0.25">
      <c r="B3800" s="20">
        <v>45688</v>
      </c>
      <c r="C3800" s="2" t="s">
        <v>1</v>
      </c>
      <c r="D3800" s="2" t="s">
        <v>2656</v>
      </c>
      <c r="E3800" s="2" t="s">
        <v>78</v>
      </c>
      <c r="F3800" s="2" t="s">
        <v>2573</v>
      </c>
      <c r="G3800" s="5">
        <v>40</v>
      </c>
      <c r="H3800" s="5">
        <v>21.3</v>
      </c>
      <c r="I3800" s="5">
        <v>852</v>
      </c>
      <c r="J3800" s="5">
        <v>259522.82000000015</v>
      </c>
      <c r="K3800" s="3" t="str" cm="1">
        <f t="array" ref="K3800">_xlfn.LET(_xlpm.d,UPPER(TRIM(CLEAN(SUBSTITUTE(F3800,CHAR(160),"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01" spans="2:11" hidden="1" x14ac:dyDescent="0.25">
      <c r="B3801" s="20">
        <v>45688</v>
      </c>
      <c r="C3801" s="2" t="s">
        <v>1</v>
      </c>
      <c r="D3801" s="2" t="s">
        <v>1704</v>
      </c>
      <c r="E3801" s="2" t="s">
        <v>234</v>
      </c>
      <c r="F3801" s="2" t="s">
        <v>2573</v>
      </c>
      <c r="G3801" s="5">
        <v>65</v>
      </c>
      <c r="H3801" s="5">
        <v>21.3</v>
      </c>
      <c r="I3801" s="5">
        <v>1384.5</v>
      </c>
      <c r="J3801" s="5">
        <v>260907.32000000015</v>
      </c>
      <c r="K3801" s="3" t="str" cm="1">
        <f t="array" ref="K3801">_xlfn.LET(_xlpm.d,UPPER(TRIM(CLEAN(SUBSTITUTE(F3801,CHAR(160),"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02" spans="2:11" hidden="1" x14ac:dyDescent="0.25">
      <c r="B3802" s="20">
        <v>45688</v>
      </c>
      <c r="C3802" s="2" t="s">
        <v>1</v>
      </c>
      <c r="D3802" s="2" t="s">
        <v>911</v>
      </c>
      <c r="E3802" s="2" t="s">
        <v>243</v>
      </c>
      <c r="F3802" s="2" t="s">
        <v>2573</v>
      </c>
      <c r="G3802" s="5">
        <v>80</v>
      </c>
      <c r="H3802" s="5">
        <v>21.3</v>
      </c>
      <c r="I3802" s="5">
        <v>1704</v>
      </c>
      <c r="J3802" s="5">
        <v>262611.32000000018</v>
      </c>
      <c r="K3802" s="3" t="str" cm="1">
        <f t="array" ref="K3802">_xlfn.LET(_xlpm.d,UPPER(TRIM(CLEAN(SUBSTITUTE(F3802,CHAR(160),"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03" spans="2:11" hidden="1" x14ac:dyDescent="0.25">
      <c r="B3803" s="20">
        <v>45688</v>
      </c>
      <c r="C3803" s="2" t="s">
        <v>1</v>
      </c>
      <c r="D3803" s="2" t="s">
        <v>912</v>
      </c>
      <c r="E3803" s="2" t="s">
        <v>154</v>
      </c>
      <c r="F3803" s="2" t="s">
        <v>2573</v>
      </c>
      <c r="G3803" s="5">
        <v>60</v>
      </c>
      <c r="H3803" s="5">
        <v>21.3</v>
      </c>
      <c r="I3803" s="5">
        <v>1278</v>
      </c>
      <c r="J3803" s="5">
        <v>263889.32000000018</v>
      </c>
      <c r="K3803" s="3" t="str" cm="1">
        <f t="array" ref="K3803">_xlfn.LET(_xlpm.d,UPPER(TRIM(CLEAN(SUBSTITUTE(F3803,CHAR(160),"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04" spans="2:11" hidden="1" x14ac:dyDescent="0.25">
      <c r="B3804" s="20">
        <v>45688</v>
      </c>
      <c r="C3804" s="2" t="s">
        <v>1</v>
      </c>
      <c r="D3804" s="2" t="s">
        <v>913</v>
      </c>
      <c r="E3804" s="2" t="s">
        <v>236</v>
      </c>
      <c r="F3804" s="2" t="s">
        <v>2573</v>
      </c>
      <c r="G3804" s="5">
        <v>120</v>
      </c>
      <c r="H3804" s="5">
        <v>21.3</v>
      </c>
      <c r="I3804" s="5">
        <v>2556</v>
      </c>
      <c r="J3804" s="5">
        <v>266445.32000000018</v>
      </c>
      <c r="K3804" s="3" t="str" cm="1">
        <f t="array" ref="K3804">_xlfn.LET(_xlpm.d,UPPER(TRIM(CLEAN(SUBSTITUTE(F3804,CHAR(160),"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05" spans="2:11" hidden="1" x14ac:dyDescent="0.25">
      <c r="B3805" s="20">
        <v>45688</v>
      </c>
      <c r="C3805" s="2" t="s">
        <v>1</v>
      </c>
      <c r="D3805" s="2" t="s">
        <v>2657</v>
      </c>
      <c r="E3805" s="2" t="s">
        <v>2658</v>
      </c>
      <c r="F3805" s="2" t="s">
        <v>2573</v>
      </c>
      <c r="G3805" s="5">
        <v>16</v>
      </c>
      <c r="H3805" s="5">
        <v>22.99</v>
      </c>
      <c r="I3805" s="5">
        <v>367.84</v>
      </c>
      <c r="J3805" s="5">
        <v>266813.16000000021</v>
      </c>
      <c r="K3805" s="3" t="str" cm="1">
        <f t="array" ref="K3805">_xlfn.LET(_xlpm.d,UPPER(TRIM(CLEAN(SUBSTITUTE(F3805,CHAR(160),"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06" spans="2:11" hidden="1" x14ac:dyDescent="0.25">
      <c r="B3806" s="20">
        <v>45688</v>
      </c>
      <c r="C3806" s="2" t="s">
        <v>1</v>
      </c>
      <c r="D3806" s="2" t="s">
        <v>2659</v>
      </c>
      <c r="E3806" s="2" t="s">
        <v>2660</v>
      </c>
      <c r="F3806" s="2" t="s">
        <v>2573</v>
      </c>
      <c r="G3806" s="5">
        <v>16</v>
      </c>
      <c r="H3806" s="5">
        <v>21.99</v>
      </c>
      <c r="I3806" s="5">
        <v>351.84</v>
      </c>
      <c r="J3806" s="5">
        <v>267165.00000000023</v>
      </c>
      <c r="K3806" s="3" t="str" cm="1">
        <f t="array" ref="K3806">_xlfn.LET(_xlpm.d,UPPER(TRIM(CLEAN(SUBSTITUTE(F3806,CHAR(160),"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07" spans="2:11" hidden="1" x14ac:dyDescent="0.25">
      <c r="B3807" s="20">
        <v>45689</v>
      </c>
      <c r="C3807" s="2" t="s">
        <v>1</v>
      </c>
      <c r="D3807" s="2" t="s">
        <v>1706</v>
      </c>
      <c r="E3807" s="2" t="s">
        <v>43</v>
      </c>
      <c r="F3807" s="2" t="s">
        <v>2573</v>
      </c>
      <c r="G3807" s="5">
        <v>47</v>
      </c>
      <c r="H3807" s="5">
        <v>19.989999999999998</v>
      </c>
      <c r="I3807" s="5">
        <v>939.53</v>
      </c>
      <c r="J3807" s="5">
        <v>268104.53000000026</v>
      </c>
      <c r="K3807" s="3" t="str" cm="1">
        <f t="array" ref="K3807">_xlfn.LET(_xlpm.d,UPPER(TRIM(CLEAN(SUBSTITUTE(F3807,CHAR(160),"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08" spans="2:11" hidden="1" x14ac:dyDescent="0.25">
      <c r="B3808" s="20">
        <v>45691</v>
      </c>
      <c r="C3808" s="2" t="s">
        <v>1</v>
      </c>
      <c r="D3808" s="2" t="s">
        <v>2661</v>
      </c>
      <c r="E3808" s="2" t="s">
        <v>3</v>
      </c>
      <c r="F3808" s="2" t="s">
        <v>2573</v>
      </c>
      <c r="G3808" s="5">
        <v>8</v>
      </c>
      <c r="H3808" s="5">
        <v>19.989999999999998</v>
      </c>
      <c r="I3808" s="5">
        <v>159.91999999999999</v>
      </c>
      <c r="J3808" s="5">
        <v>268264.45000000024</v>
      </c>
      <c r="K3808" s="3" t="str" cm="1">
        <f t="array" ref="K3808">_xlfn.LET(_xlpm.d,UPPER(TRIM(CLEAN(SUBSTITUTE(F3808,CHAR(160),"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09" spans="2:11" hidden="1" x14ac:dyDescent="0.25">
      <c r="B3809" s="20">
        <v>45691</v>
      </c>
      <c r="C3809" s="2" t="s">
        <v>1</v>
      </c>
      <c r="D3809" s="2" t="s">
        <v>2662</v>
      </c>
      <c r="E3809" s="2" t="s">
        <v>25</v>
      </c>
      <c r="F3809" s="2" t="s">
        <v>2573</v>
      </c>
      <c r="G3809" s="5">
        <v>16</v>
      </c>
      <c r="H3809" s="5">
        <v>19.989999999999998</v>
      </c>
      <c r="I3809" s="5">
        <v>319.83999999999997</v>
      </c>
      <c r="J3809" s="5">
        <v>268584.29000000027</v>
      </c>
      <c r="K3809" s="3" t="str" cm="1">
        <f t="array" ref="K3809">_xlfn.LET(_xlpm.d,UPPER(TRIM(CLEAN(SUBSTITUTE(F3809,CHAR(160),"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10" spans="2:11" hidden="1" x14ac:dyDescent="0.25">
      <c r="B3810" s="20">
        <v>45691</v>
      </c>
      <c r="C3810" s="2" t="s">
        <v>1</v>
      </c>
      <c r="D3810" s="2" t="s">
        <v>1708</v>
      </c>
      <c r="E3810" s="2" t="s">
        <v>248</v>
      </c>
      <c r="F3810" s="2" t="s">
        <v>2573</v>
      </c>
      <c r="G3810" s="5">
        <v>32</v>
      </c>
      <c r="H3810" s="5">
        <v>21.3</v>
      </c>
      <c r="I3810" s="5">
        <v>681.6</v>
      </c>
      <c r="J3810" s="5">
        <v>269265.89000000025</v>
      </c>
      <c r="K3810" s="3" t="str" cm="1">
        <f t="array" ref="K3810">_xlfn.LET(_xlpm.d,UPPER(TRIM(CLEAN(SUBSTITUTE(F3810,CHAR(160),"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11" spans="2:11" hidden="1" x14ac:dyDescent="0.25">
      <c r="B3811" s="20">
        <v>45691</v>
      </c>
      <c r="C3811" s="2" t="s">
        <v>1</v>
      </c>
      <c r="D3811" s="2" t="s">
        <v>1371</v>
      </c>
      <c r="E3811" s="2" t="s">
        <v>160</v>
      </c>
      <c r="F3811" s="2" t="s">
        <v>2573</v>
      </c>
      <c r="G3811" s="5">
        <v>16</v>
      </c>
      <c r="H3811" s="5">
        <v>21.3</v>
      </c>
      <c r="I3811" s="5">
        <v>340.8</v>
      </c>
      <c r="J3811" s="5">
        <v>269606.69000000024</v>
      </c>
      <c r="K3811" s="3" t="str" cm="1">
        <f t="array" ref="K3811">_xlfn.LET(_xlpm.d,UPPER(TRIM(CLEAN(SUBSTITUTE(F3811,CHAR(160),"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12" spans="2:11" hidden="1" x14ac:dyDescent="0.25">
      <c r="B3812" s="20">
        <v>45692</v>
      </c>
      <c r="C3812" s="2" t="s">
        <v>1</v>
      </c>
      <c r="D3812" s="2" t="s">
        <v>1709</v>
      </c>
      <c r="E3812" s="2" t="s">
        <v>78</v>
      </c>
      <c r="F3812" s="2" t="s">
        <v>2573</v>
      </c>
      <c r="G3812" s="5">
        <v>80</v>
      </c>
      <c r="H3812" s="5">
        <v>21.3</v>
      </c>
      <c r="I3812" s="5">
        <v>1704</v>
      </c>
      <c r="J3812" s="5">
        <v>271310.69000000024</v>
      </c>
      <c r="K3812" s="3" t="str" cm="1">
        <f t="array" ref="K3812">_xlfn.LET(_xlpm.d,UPPER(TRIM(CLEAN(SUBSTITUTE(F3812,CHAR(160),"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13" spans="2:11" hidden="1" x14ac:dyDescent="0.25">
      <c r="B3813" s="20">
        <v>45692</v>
      </c>
      <c r="C3813" s="2" t="s">
        <v>1</v>
      </c>
      <c r="D3813" s="2" t="s">
        <v>1710</v>
      </c>
      <c r="E3813" s="2" t="s">
        <v>143</v>
      </c>
      <c r="F3813" s="2" t="s">
        <v>2573</v>
      </c>
      <c r="G3813" s="5">
        <v>160</v>
      </c>
      <c r="H3813" s="5">
        <v>21.3</v>
      </c>
      <c r="I3813" s="5">
        <v>3408</v>
      </c>
      <c r="J3813" s="5">
        <v>274718.69000000024</v>
      </c>
      <c r="K3813" s="3" t="str" cm="1">
        <f t="array" ref="K3813">_xlfn.LET(_xlpm.d,UPPER(TRIM(CLEAN(SUBSTITUTE(F3813,CHAR(160),"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14" spans="2:11" hidden="1" x14ac:dyDescent="0.25">
      <c r="B3814" s="20">
        <v>45692</v>
      </c>
      <c r="C3814" s="2" t="s">
        <v>1</v>
      </c>
      <c r="D3814" s="2" t="s">
        <v>1543</v>
      </c>
      <c r="E3814" s="2" t="s">
        <v>158</v>
      </c>
      <c r="F3814" s="2" t="s">
        <v>2573</v>
      </c>
      <c r="G3814" s="5">
        <v>32</v>
      </c>
      <c r="H3814" s="5">
        <v>21.3</v>
      </c>
      <c r="I3814" s="5">
        <v>681.6</v>
      </c>
      <c r="J3814" s="5">
        <v>275400.29000000021</v>
      </c>
      <c r="K3814" s="3" t="str" cm="1">
        <f t="array" ref="K3814">_xlfn.LET(_xlpm.d,UPPER(TRIM(CLEAN(SUBSTITUTE(F3814,CHAR(160),"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15" spans="2:11" hidden="1" x14ac:dyDescent="0.25">
      <c r="B3815" s="20">
        <v>45692</v>
      </c>
      <c r="C3815" s="2" t="s">
        <v>1</v>
      </c>
      <c r="D3815" s="2" t="s">
        <v>2663</v>
      </c>
      <c r="E3815" s="2" t="s">
        <v>141</v>
      </c>
      <c r="F3815" s="2" t="s">
        <v>2573</v>
      </c>
      <c r="G3815" s="5">
        <v>48</v>
      </c>
      <c r="H3815" s="5">
        <v>21.3</v>
      </c>
      <c r="I3815" s="5">
        <v>1022.4</v>
      </c>
      <c r="J3815" s="5">
        <v>276422.69000000024</v>
      </c>
      <c r="K3815" s="3" t="str" cm="1">
        <f t="array" ref="K3815">_xlfn.LET(_xlpm.d,UPPER(TRIM(CLEAN(SUBSTITUTE(F3815,CHAR(160),"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16" spans="2:11" hidden="1" x14ac:dyDescent="0.25">
      <c r="B3816" s="20">
        <v>45692</v>
      </c>
      <c r="C3816" s="2" t="s">
        <v>1</v>
      </c>
      <c r="D3816" s="2" t="s">
        <v>486</v>
      </c>
      <c r="E3816" s="2" t="s">
        <v>290</v>
      </c>
      <c r="F3816" s="2" t="s">
        <v>2573</v>
      </c>
      <c r="G3816" s="5">
        <v>40</v>
      </c>
      <c r="H3816" s="5">
        <v>21.3</v>
      </c>
      <c r="I3816" s="5">
        <v>852</v>
      </c>
      <c r="J3816" s="5">
        <v>277274.69000000024</v>
      </c>
      <c r="K3816" s="3" t="str" cm="1">
        <f t="array" ref="K3816">_xlfn.LET(_xlpm.d,UPPER(TRIM(CLEAN(SUBSTITUTE(F3816,CHAR(160),"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17" spans="2:11" hidden="1" x14ac:dyDescent="0.25">
      <c r="B3817" s="20">
        <v>45692</v>
      </c>
      <c r="C3817" s="2" t="s">
        <v>1</v>
      </c>
      <c r="D3817" s="2" t="s">
        <v>2664</v>
      </c>
      <c r="E3817" s="2" t="s">
        <v>259</v>
      </c>
      <c r="F3817" s="2" t="s">
        <v>2573</v>
      </c>
      <c r="G3817" s="5">
        <v>120</v>
      </c>
      <c r="H3817" s="5">
        <v>21.3</v>
      </c>
      <c r="I3817" s="5">
        <v>2556</v>
      </c>
      <c r="J3817" s="5">
        <v>279830.69000000024</v>
      </c>
      <c r="K3817" s="3" t="str" cm="1">
        <f t="array" ref="K3817">_xlfn.LET(_xlpm.d,UPPER(TRIM(CLEAN(SUBSTITUTE(F3817,CHAR(160),"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18" spans="2:11" hidden="1" x14ac:dyDescent="0.25">
      <c r="B3818" s="20">
        <v>45692</v>
      </c>
      <c r="C3818" s="2" t="s">
        <v>1</v>
      </c>
      <c r="D3818" s="2" t="s">
        <v>915</v>
      </c>
      <c r="E3818" s="2" t="s">
        <v>156</v>
      </c>
      <c r="F3818" s="2" t="s">
        <v>2573</v>
      </c>
      <c r="G3818" s="5">
        <v>32</v>
      </c>
      <c r="H3818" s="5">
        <v>21.3</v>
      </c>
      <c r="I3818" s="5">
        <v>681.6</v>
      </c>
      <c r="J3818" s="5">
        <v>280512.29000000021</v>
      </c>
      <c r="K3818" s="3" t="str" cm="1">
        <f t="array" ref="K3818">_xlfn.LET(_xlpm.d,UPPER(TRIM(CLEAN(SUBSTITUTE(F3818,CHAR(160),"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19" spans="2:11" hidden="1" x14ac:dyDescent="0.25">
      <c r="B3819" s="20">
        <v>45692</v>
      </c>
      <c r="C3819" s="2" t="s">
        <v>1</v>
      </c>
      <c r="D3819" s="2" t="s">
        <v>1713</v>
      </c>
      <c r="E3819" s="2" t="s">
        <v>165</v>
      </c>
      <c r="F3819" s="2" t="s">
        <v>2573</v>
      </c>
      <c r="G3819" s="5">
        <v>48</v>
      </c>
      <c r="H3819" s="5">
        <v>21.3</v>
      </c>
      <c r="I3819" s="5">
        <v>1022.4</v>
      </c>
      <c r="J3819" s="5">
        <v>281534.69000000024</v>
      </c>
      <c r="K3819" s="3" t="str" cm="1">
        <f t="array" ref="K3819">_xlfn.LET(_xlpm.d,UPPER(TRIM(CLEAN(SUBSTITUTE(F3819,CHAR(160),"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20" spans="2:11" hidden="1" x14ac:dyDescent="0.25">
      <c r="B3820" s="20">
        <v>45692</v>
      </c>
      <c r="C3820" s="2" t="s">
        <v>1</v>
      </c>
      <c r="D3820" s="2" t="s">
        <v>32</v>
      </c>
      <c r="E3820" s="2" t="s">
        <v>16</v>
      </c>
      <c r="F3820" s="2" t="s">
        <v>2573</v>
      </c>
      <c r="G3820" s="5">
        <v>128</v>
      </c>
      <c r="H3820" s="5">
        <v>19.989999999999998</v>
      </c>
      <c r="I3820" s="5">
        <v>2558.7199999999998</v>
      </c>
      <c r="J3820" s="5">
        <v>284093.41000000021</v>
      </c>
      <c r="K3820" s="3" t="str" cm="1">
        <f t="array" ref="K3820">_xlfn.LET(_xlpm.d,UPPER(TRIM(CLEAN(SUBSTITUTE(F3820,CHAR(160),"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21" spans="2:11" hidden="1" x14ac:dyDescent="0.25">
      <c r="B3821" s="20">
        <v>45692</v>
      </c>
      <c r="C3821" s="2" t="s">
        <v>1</v>
      </c>
      <c r="D3821" s="2" t="s">
        <v>2665</v>
      </c>
      <c r="E3821" s="2" t="s">
        <v>2305</v>
      </c>
      <c r="F3821" s="2" t="s">
        <v>2573</v>
      </c>
      <c r="G3821" s="5">
        <v>16</v>
      </c>
      <c r="H3821" s="5">
        <v>19.989999999999998</v>
      </c>
      <c r="I3821" s="5">
        <v>319.83999999999997</v>
      </c>
      <c r="J3821" s="5">
        <v>284413.25000000023</v>
      </c>
      <c r="K3821" s="3" t="str" cm="1">
        <f t="array" ref="K3821">_xlfn.LET(_xlpm.d,UPPER(TRIM(CLEAN(SUBSTITUTE(F3821,CHAR(160),"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22" spans="2:11" hidden="1" x14ac:dyDescent="0.25">
      <c r="B3822" s="20">
        <v>45692</v>
      </c>
      <c r="C3822" s="2" t="s">
        <v>1</v>
      </c>
      <c r="D3822" s="2" t="s">
        <v>2666</v>
      </c>
      <c r="E3822" s="2" t="s">
        <v>263</v>
      </c>
      <c r="F3822" s="2" t="s">
        <v>2573</v>
      </c>
      <c r="G3822" s="5">
        <v>80</v>
      </c>
      <c r="H3822" s="5">
        <v>21.3</v>
      </c>
      <c r="I3822" s="5">
        <v>1704</v>
      </c>
      <c r="J3822" s="5">
        <v>286117.25000000023</v>
      </c>
      <c r="K3822" s="3" t="str" cm="1">
        <f t="array" ref="K3822">_xlfn.LET(_xlpm.d,UPPER(TRIM(CLEAN(SUBSTITUTE(F3822,CHAR(160),"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23" spans="2:11" hidden="1" x14ac:dyDescent="0.25">
      <c r="B3823" s="20">
        <v>45693</v>
      </c>
      <c r="C3823" s="2" t="s">
        <v>1</v>
      </c>
      <c r="D3823" s="2" t="s">
        <v>1570</v>
      </c>
      <c r="E3823" s="2" t="s">
        <v>189</v>
      </c>
      <c r="F3823" s="2" t="s">
        <v>2573</v>
      </c>
      <c r="G3823" s="5">
        <v>20</v>
      </c>
      <c r="H3823" s="5">
        <v>21.3</v>
      </c>
      <c r="I3823" s="5">
        <v>426</v>
      </c>
      <c r="J3823" s="5">
        <v>286543.25000000023</v>
      </c>
      <c r="K3823" s="3" t="str" cm="1">
        <f t="array" ref="K3823">_xlfn.LET(_xlpm.d,UPPER(TRIM(CLEAN(SUBSTITUTE(F3823,CHAR(160),"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24" spans="2:11" hidden="1" x14ac:dyDescent="0.25">
      <c r="B3824" s="20">
        <v>45693</v>
      </c>
      <c r="C3824" s="2" t="s">
        <v>1</v>
      </c>
      <c r="D3824" s="2" t="s">
        <v>917</v>
      </c>
      <c r="E3824" s="2" t="s">
        <v>145</v>
      </c>
      <c r="F3824" s="2" t="s">
        <v>2573</v>
      </c>
      <c r="G3824" s="5">
        <v>20</v>
      </c>
      <c r="H3824" s="5">
        <v>21.3</v>
      </c>
      <c r="I3824" s="5">
        <v>426</v>
      </c>
      <c r="J3824" s="5">
        <v>286969.25000000023</v>
      </c>
      <c r="K3824" s="3" t="str" cm="1">
        <f t="array" ref="K3824">_xlfn.LET(_xlpm.d,UPPER(TRIM(CLEAN(SUBSTITUTE(F3824,CHAR(160),"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25" spans="2:11" hidden="1" x14ac:dyDescent="0.25">
      <c r="B3825" s="20">
        <v>45693</v>
      </c>
      <c r="C3825" s="2" t="s">
        <v>1</v>
      </c>
      <c r="D3825" s="2" t="s">
        <v>918</v>
      </c>
      <c r="E3825" s="2" t="s">
        <v>282</v>
      </c>
      <c r="F3825" s="2" t="s">
        <v>2573</v>
      </c>
      <c r="G3825" s="5">
        <v>20</v>
      </c>
      <c r="H3825" s="5">
        <v>21.3</v>
      </c>
      <c r="I3825" s="5">
        <v>426</v>
      </c>
      <c r="J3825" s="5">
        <v>287395.25000000023</v>
      </c>
      <c r="K3825" s="3" t="str" cm="1">
        <f t="array" ref="K3825">_xlfn.LET(_xlpm.d,UPPER(TRIM(CLEAN(SUBSTITUTE(F3825,CHAR(160),"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26" spans="2:11" hidden="1" x14ac:dyDescent="0.25">
      <c r="B3826" s="20">
        <v>45693</v>
      </c>
      <c r="C3826" s="2" t="s">
        <v>1</v>
      </c>
      <c r="D3826" s="2" t="s">
        <v>2667</v>
      </c>
      <c r="E3826" s="2" t="s">
        <v>1765</v>
      </c>
      <c r="F3826" s="2" t="s">
        <v>2573</v>
      </c>
      <c r="G3826" s="5">
        <v>90</v>
      </c>
      <c r="H3826" s="5">
        <v>19.75</v>
      </c>
      <c r="I3826" s="5">
        <v>1777.5</v>
      </c>
      <c r="J3826" s="5">
        <v>289172.75000000023</v>
      </c>
      <c r="K3826" s="3" t="str" cm="1">
        <f t="array" ref="K3826">_xlfn.LET(_xlpm.d,UPPER(TRIM(CLEAN(SUBSTITUTE(F3826,CHAR(160),"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27" spans="2:11" hidden="1" x14ac:dyDescent="0.25">
      <c r="B3827" s="20">
        <v>45693</v>
      </c>
      <c r="C3827" s="2" t="s">
        <v>1</v>
      </c>
      <c r="D3827" s="2" t="s">
        <v>2668</v>
      </c>
      <c r="E3827" s="2" t="s">
        <v>491</v>
      </c>
      <c r="F3827" s="2" t="s">
        <v>2573</v>
      </c>
      <c r="G3827" s="5">
        <v>60</v>
      </c>
      <c r="H3827" s="5">
        <v>19.75</v>
      </c>
      <c r="I3827" s="5">
        <v>1185</v>
      </c>
      <c r="J3827" s="5">
        <v>290357.75000000023</v>
      </c>
      <c r="K3827" s="3" t="str" cm="1">
        <f t="array" ref="K3827">_xlfn.LET(_xlpm.d,UPPER(TRIM(CLEAN(SUBSTITUTE(F3827,CHAR(160),"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28" spans="2:11" hidden="1" x14ac:dyDescent="0.25">
      <c r="B3828" s="20">
        <v>45693</v>
      </c>
      <c r="C3828" s="2" t="s">
        <v>1</v>
      </c>
      <c r="D3828" s="2" t="s">
        <v>2669</v>
      </c>
      <c r="E3828" s="2" t="s">
        <v>2494</v>
      </c>
      <c r="F3828" s="2" t="s">
        <v>2670</v>
      </c>
      <c r="G3828" s="5">
        <v>50</v>
      </c>
      <c r="H3828" s="5">
        <v>16.989999999999998</v>
      </c>
      <c r="I3828" s="5">
        <v>849.5</v>
      </c>
      <c r="J3828" s="5">
        <v>291207.25000000023</v>
      </c>
      <c r="K3828" s="3" t="str" cm="1">
        <f t="array" ref="K3828">_xlfn.LET(_xlpm.d,UPPER(TRIM(CLEAN(SUBSTITUTE(F3828,CHAR(160),"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29" spans="2:11" hidden="1" x14ac:dyDescent="0.25">
      <c r="B3829" s="20">
        <v>45694</v>
      </c>
      <c r="C3829" s="2" t="s">
        <v>1</v>
      </c>
      <c r="D3829" s="2" t="s">
        <v>1372</v>
      </c>
      <c r="E3829" s="2" t="s">
        <v>135</v>
      </c>
      <c r="F3829" s="2" t="s">
        <v>2573</v>
      </c>
      <c r="G3829" s="5">
        <v>64</v>
      </c>
      <c r="H3829" s="5">
        <v>21.3</v>
      </c>
      <c r="I3829" s="5">
        <v>1363.2</v>
      </c>
      <c r="J3829" s="5">
        <v>292570.45000000024</v>
      </c>
      <c r="K3829" s="3" t="str" cm="1">
        <f t="array" ref="K3829">_xlfn.LET(_xlpm.d,UPPER(TRIM(CLEAN(SUBSTITUTE(F3829,CHAR(160),"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30" spans="2:11" hidden="1" x14ac:dyDescent="0.25">
      <c r="B3830" s="20">
        <v>45694</v>
      </c>
      <c r="C3830" s="2" t="s">
        <v>1</v>
      </c>
      <c r="D3830" s="2" t="s">
        <v>2671</v>
      </c>
      <c r="E3830" s="2" t="s">
        <v>192</v>
      </c>
      <c r="F3830" s="2" t="s">
        <v>2573</v>
      </c>
      <c r="G3830" s="5">
        <v>32</v>
      </c>
      <c r="H3830" s="5">
        <v>21.3</v>
      </c>
      <c r="I3830" s="5">
        <v>681.6</v>
      </c>
      <c r="J3830" s="5">
        <v>293252.05000000022</v>
      </c>
      <c r="K3830" s="3" t="str" cm="1">
        <f t="array" ref="K3830">_xlfn.LET(_xlpm.d,UPPER(TRIM(CLEAN(SUBSTITUTE(F3830,CHAR(160),"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31" spans="2:11" hidden="1" x14ac:dyDescent="0.25">
      <c r="B3831" s="20">
        <v>45694</v>
      </c>
      <c r="C3831" s="2" t="s">
        <v>1</v>
      </c>
      <c r="D3831" s="2" t="s">
        <v>1715</v>
      </c>
      <c r="E3831" s="2" t="s">
        <v>1634</v>
      </c>
      <c r="F3831" s="2" t="s">
        <v>2573</v>
      </c>
      <c r="G3831" s="5">
        <v>40</v>
      </c>
      <c r="H3831" s="5">
        <v>19.75</v>
      </c>
      <c r="I3831" s="5">
        <v>790</v>
      </c>
      <c r="J3831" s="5">
        <v>294042.05000000022</v>
      </c>
      <c r="K3831" s="3" t="str" cm="1">
        <f t="array" ref="K3831">_xlfn.LET(_xlpm.d,UPPER(TRIM(CLEAN(SUBSTITUTE(F3831,CHAR(160),"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32" spans="2:11" hidden="1" x14ac:dyDescent="0.25">
      <c r="B3832" s="20">
        <v>45694</v>
      </c>
      <c r="C3832" s="2" t="s">
        <v>1</v>
      </c>
      <c r="D3832" s="2" t="s">
        <v>1615</v>
      </c>
      <c r="E3832" s="2" t="s">
        <v>254</v>
      </c>
      <c r="F3832" s="2" t="s">
        <v>2573</v>
      </c>
      <c r="G3832" s="5">
        <v>50</v>
      </c>
      <c r="H3832" s="5">
        <v>21.3</v>
      </c>
      <c r="I3832" s="5">
        <v>1065</v>
      </c>
      <c r="J3832" s="5">
        <v>295107.05000000022</v>
      </c>
      <c r="K3832" s="3" t="str" cm="1">
        <f t="array" ref="K3832">_xlfn.LET(_xlpm.d,UPPER(TRIM(CLEAN(SUBSTITUTE(F3832,CHAR(160),"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33" spans="2:11" hidden="1" x14ac:dyDescent="0.25">
      <c r="B3833" s="20">
        <v>45694</v>
      </c>
      <c r="C3833" s="2" t="s">
        <v>1</v>
      </c>
      <c r="D3833" s="2" t="s">
        <v>1374</v>
      </c>
      <c r="E3833" s="2" t="s">
        <v>246</v>
      </c>
      <c r="F3833" s="2" t="s">
        <v>2573</v>
      </c>
      <c r="G3833" s="5">
        <v>80</v>
      </c>
      <c r="H3833" s="5">
        <v>21.3</v>
      </c>
      <c r="I3833" s="5">
        <v>1704</v>
      </c>
      <c r="J3833" s="5">
        <v>296811.05000000022</v>
      </c>
      <c r="K3833" s="3" t="str" cm="1">
        <f t="array" ref="K3833">_xlfn.LET(_xlpm.d,UPPER(TRIM(CLEAN(SUBSTITUTE(F3833,CHAR(160),"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34" spans="2:11" hidden="1" x14ac:dyDescent="0.25">
      <c r="B3834" s="20">
        <v>45694</v>
      </c>
      <c r="C3834" s="2" t="s">
        <v>1</v>
      </c>
      <c r="D3834" s="2" t="s">
        <v>919</v>
      </c>
      <c r="E3834" s="2" t="s">
        <v>151</v>
      </c>
      <c r="F3834" s="2" t="s">
        <v>2573</v>
      </c>
      <c r="G3834" s="5">
        <v>20</v>
      </c>
      <c r="H3834" s="5">
        <v>21.3</v>
      </c>
      <c r="I3834" s="5">
        <v>426</v>
      </c>
      <c r="J3834" s="5">
        <v>297237.05000000022</v>
      </c>
      <c r="K3834" s="3" t="str" cm="1">
        <f t="array" ref="K3834">_xlfn.LET(_xlpm.d,UPPER(TRIM(CLEAN(SUBSTITUTE(F3834,CHAR(160),"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35" spans="2:11" hidden="1" x14ac:dyDescent="0.25">
      <c r="B3835" s="20">
        <v>45694</v>
      </c>
      <c r="C3835" s="2" t="s">
        <v>1</v>
      </c>
      <c r="D3835" s="2" t="s">
        <v>2672</v>
      </c>
      <c r="E3835" s="2" t="s">
        <v>120</v>
      </c>
      <c r="F3835" s="2" t="s">
        <v>2573</v>
      </c>
      <c r="G3835" s="5">
        <v>8</v>
      </c>
      <c r="H3835" s="5">
        <v>20.9</v>
      </c>
      <c r="I3835" s="5">
        <v>167.2</v>
      </c>
      <c r="J3835" s="5">
        <v>297404.25000000023</v>
      </c>
      <c r="K3835" s="3" t="str" cm="1">
        <f t="array" ref="K3835">_xlfn.LET(_xlpm.d,UPPER(TRIM(CLEAN(SUBSTITUTE(F3835,CHAR(160),"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36" spans="2:11" hidden="1" x14ac:dyDescent="0.25">
      <c r="B3836" s="20">
        <v>45694</v>
      </c>
      <c r="C3836" s="2" t="s">
        <v>1</v>
      </c>
      <c r="D3836" s="2" t="s">
        <v>2673</v>
      </c>
      <c r="E3836" s="2" t="s">
        <v>261</v>
      </c>
      <c r="F3836" s="2" t="s">
        <v>2573</v>
      </c>
      <c r="G3836" s="5">
        <v>60</v>
      </c>
      <c r="H3836" s="5">
        <v>21.3</v>
      </c>
      <c r="I3836" s="5">
        <v>1278</v>
      </c>
      <c r="J3836" s="5">
        <v>298682.25000000023</v>
      </c>
      <c r="K3836" s="3" t="str" cm="1">
        <f t="array" ref="K3836">_xlfn.LET(_xlpm.d,UPPER(TRIM(CLEAN(SUBSTITUTE(F3836,CHAR(160),"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37" spans="2:11" hidden="1" x14ac:dyDescent="0.25">
      <c r="B3837" s="20">
        <v>45694</v>
      </c>
      <c r="C3837" s="2" t="s">
        <v>1</v>
      </c>
      <c r="D3837" s="2" t="s">
        <v>2674</v>
      </c>
      <c r="E3837" s="2" t="s">
        <v>305</v>
      </c>
      <c r="F3837" s="2" t="s">
        <v>2573</v>
      </c>
      <c r="G3837" s="5">
        <v>128</v>
      </c>
      <c r="H3837" s="5">
        <v>21.3</v>
      </c>
      <c r="I3837" s="5">
        <v>2726.4</v>
      </c>
      <c r="J3837" s="5">
        <v>301408.65000000026</v>
      </c>
      <c r="K3837" s="3" t="str" cm="1">
        <f t="array" ref="K3837">_xlfn.LET(_xlpm.d,UPPER(TRIM(CLEAN(SUBSTITUTE(F3837,CHAR(160),"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38" spans="2:11" hidden="1" x14ac:dyDescent="0.25">
      <c r="B3838" s="20">
        <v>45695</v>
      </c>
      <c r="C3838" s="2" t="s">
        <v>1</v>
      </c>
      <c r="D3838" s="2" t="s">
        <v>1375</v>
      </c>
      <c r="E3838" s="2" t="s">
        <v>154</v>
      </c>
      <c r="F3838" s="2" t="s">
        <v>2573</v>
      </c>
      <c r="G3838" s="5">
        <v>92</v>
      </c>
      <c r="H3838" s="5">
        <v>21.3</v>
      </c>
      <c r="I3838" s="5">
        <v>1959.6</v>
      </c>
      <c r="J3838" s="5">
        <v>303368.25000000023</v>
      </c>
      <c r="K3838" s="3" t="str" cm="1">
        <f t="array" ref="K3838">_xlfn.LET(_xlpm.d,UPPER(TRIM(CLEAN(SUBSTITUTE(F3838,CHAR(160),"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39" spans="2:11" hidden="1" x14ac:dyDescent="0.25">
      <c r="B3839" s="20">
        <v>45695</v>
      </c>
      <c r="C3839" s="2" t="s">
        <v>1</v>
      </c>
      <c r="D3839" s="2" t="s">
        <v>1718</v>
      </c>
      <c r="E3839" s="2" t="s">
        <v>243</v>
      </c>
      <c r="F3839" s="2" t="s">
        <v>2573</v>
      </c>
      <c r="G3839" s="5">
        <v>40</v>
      </c>
      <c r="H3839" s="5">
        <v>21.3</v>
      </c>
      <c r="I3839" s="5">
        <v>852</v>
      </c>
      <c r="J3839" s="5">
        <v>304220.25000000023</v>
      </c>
      <c r="K3839" s="3" t="str" cm="1">
        <f t="array" ref="K3839">_xlfn.LET(_xlpm.d,UPPER(TRIM(CLEAN(SUBSTITUTE(F3839,CHAR(160),"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40" spans="2:11" hidden="1" x14ac:dyDescent="0.25">
      <c r="B3840" s="20">
        <v>45695</v>
      </c>
      <c r="C3840" s="2" t="s">
        <v>1</v>
      </c>
      <c r="D3840" s="2" t="s">
        <v>1720</v>
      </c>
      <c r="E3840" s="2" t="s">
        <v>78</v>
      </c>
      <c r="F3840" s="2" t="s">
        <v>2573</v>
      </c>
      <c r="G3840" s="5">
        <v>31</v>
      </c>
      <c r="H3840" s="5">
        <v>21.3</v>
      </c>
      <c r="I3840" s="5">
        <v>660.3</v>
      </c>
      <c r="J3840" s="5">
        <v>304880.55000000022</v>
      </c>
      <c r="K3840" s="3" t="str" cm="1">
        <f t="array" ref="K3840">_xlfn.LET(_xlpm.d,UPPER(TRIM(CLEAN(SUBSTITUTE(F3840,CHAR(160),"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41" spans="2:11" hidden="1" x14ac:dyDescent="0.25">
      <c r="B3841" s="20">
        <v>45695</v>
      </c>
      <c r="C3841" s="2" t="s">
        <v>1</v>
      </c>
      <c r="D3841" s="2" t="s">
        <v>1721</v>
      </c>
      <c r="E3841" s="2" t="s">
        <v>43</v>
      </c>
      <c r="F3841" s="2" t="s">
        <v>2573</v>
      </c>
      <c r="G3841" s="5">
        <v>10</v>
      </c>
      <c r="H3841" s="5">
        <v>31.25</v>
      </c>
      <c r="I3841" s="5">
        <v>312.5</v>
      </c>
      <c r="J3841" s="5">
        <v>305193.05000000022</v>
      </c>
      <c r="K3841" s="3" t="str" cm="1">
        <f t="array" ref="K3841">_xlfn.LET(_xlpm.d,UPPER(TRIM(CLEAN(SUBSTITUTE(F3841,CHAR(160),"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42" spans="2:11" hidden="1" x14ac:dyDescent="0.25">
      <c r="B3842" s="20">
        <v>45695</v>
      </c>
      <c r="C3842" s="2" t="s">
        <v>1</v>
      </c>
      <c r="D3842" s="2" t="s">
        <v>2675</v>
      </c>
      <c r="E3842" s="2" t="s">
        <v>286</v>
      </c>
      <c r="F3842" s="2" t="s">
        <v>2573</v>
      </c>
      <c r="G3842" s="5">
        <v>28</v>
      </c>
      <c r="H3842" s="5">
        <v>21.3</v>
      </c>
      <c r="I3842" s="5">
        <v>596.4</v>
      </c>
      <c r="J3842" s="5">
        <v>305789.45000000024</v>
      </c>
      <c r="K3842" s="3" t="str" cm="1">
        <f t="array" ref="K3842">_xlfn.LET(_xlpm.d,UPPER(TRIM(CLEAN(SUBSTITUTE(F3842,CHAR(160),"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43" spans="2:11" hidden="1" x14ac:dyDescent="0.25">
      <c r="B3843" s="20">
        <v>45695</v>
      </c>
      <c r="C3843" s="2" t="s">
        <v>1</v>
      </c>
      <c r="D3843" s="2" t="s">
        <v>1377</v>
      </c>
      <c r="E3843" s="2" t="s">
        <v>186</v>
      </c>
      <c r="F3843" s="2" t="s">
        <v>2573</v>
      </c>
      <c r="G3843" s="5">
        <v>50</v>
      </c>
      <c r="H3843" s="5">
        <v>21.3</v>
      </c>
      <c r="I3843" s="5">
        <v>1065</v>
      </c>
      <c r="J3843" s="5">
        <v>306854.45000000024</v>
      </c>
      <c r="K3843" s="3" t="str" cm="1">
        <f t="array" ref="K3843">_xlfn.LET(_xlpm.d,UPPER(TRIM(CLEAN(SUBSTITUTE(F3843,CHAR(160),"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44" spans="2:11" hidden="1" x14ac:dyDescent="0.25">
      <c r="B3844" s="20">
        <v>45695</v>
      </c>
      <c r="C3844" s="2" t="s">
        <v>1</v>
      </c>
      <c r="D3844" s="2" t="s">
        <v>1378</v>
      </c>
      <c r="E3844" s="2" t="s">
        <v>236</v>
      </c>
      <c r="F3844" s="2" t="s">
        <v>2573</v>
      </c>
      <c r="G3844" s="5">
        <v>32</v>
      </c>
      <c r="H3844" s="5">
        <v>21.3</v>
      </c>
      <c r="I3844" s="5">
        <v>681.6</v>
      </c>
      <c r="J3844" s="5">
        <v>307536.05000000022</v>
      </c>
      <c r="K3844" s="3" t="str" cm="1">
        <f t="array" ref="K3844">_xlfn.LET(_xlpm.d,UPPER(TRIM(CLEAN(SUBSTITUTE(F3844,CHAR(160),"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45" spans="2:11" hidden="1" x14ac:dyDescent="0.25">
      <c r="B3845" s="20">
        <v>45695</v>
      </c>
      <c r="C3845" s="2" t="s">
        <v>1</v>
      </c>
      <c r="D3845" s="2" t="s">
        <v>2676</v>
      </c>
      <c r="E3845" s="2" t="s">
        <v>64</v>
      </c>
      <c r="F3845" s="2" t="s">
        <v>2573</v>
      </c>
      <c r="G3845" s="5">
        <v>16</v>
      </c>
      <c r="H3845" s="5">
        <v>19.989999999999998</v>
      </c>
      <c r="I3845" s="5">
        <v>319.83999999999997</v>
      </c>
      <c r="J3845" s="5">
        <v>307855.89000000025</v>
      </c>
      <c r="K3845" s="3" t="str" cm="1">
        <f t="array" ref="K3845">_xlfn.LET(_xlpm.d,UPPER(TRIM(CLEAN(SUBSTITUTE(F3845,CHAR(160),"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46" spans="2:11" hidden="1" x14ac:dyDescent="0.25">
      <c r="B3846" s="20">
        <v>45695</v>
      </c>
      <c r="C3846" s="2" t="s">
        <v>1</v>
      </c>
      <c r="D3846" s="2" t="s">
        <v>1723</v>
      </c>
      <c r="E3846" s="2" t="s">
        <v>197</v>
      </c>
      <c r="F3846" s="2" t="s">
        <v>2573</v>
      </c>
      <c r="G3846" s="5">
        <v>96</v>
      </c>
      <c r="H3846" s="5">
        <v>21.3</v>
      </c>
      <c r="I3846" s="5">
        <v>2044.8</v>
      </c>
      <c r="J3846" s="5">
        <v>309900.69000000024</v>
      </c>
      <c r="K3846" s="3" t="str" cm="1">
        <f t="array" ref="K3846">_xlfn.LET(_xlpm.d,UPPER(TRIM(CLEAN(SUBSTITUTE(F3846,CHAR(160),"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47" spans="2:11" hidden="1" x14ac:dyDescent="0.25">
      <c r="B3847" s="20">
        <v>45695</v>
      </c>
      <c r="C3847" s="2" t="s">
        <v>1</v>
      </c>
      <c r="D3847" s="2" t="s">
        <v>1724</v>
      </c>
      <c r="E3847" s="2" t="s">
        <v>224</v>
      </c>
      <c r="F3847" s="2" t="s">
        <v>2573</v>
      </c>
      <c r="G3847" s="5">
        <v>128</v>
      </c>
      <c r="H3847" s="5">
        <v>21.3</v>
      </c>
      <c r="I3847" s="5">
        <v>2726.4</v>
      </c>
      <c r="J3847" s="5">
        <v>312627.09000000026</v>
      </c>
      <c r="K3847" s="3" t="str" cm="1">
        <f t="array" ref="K3847">_xlfn.LET(_xlpm.d,UPPER(TRIM(CLEAN(SUBSTITUTE(F3847,CHAR(160),"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48" spans="2:11" hidden="1" x14ac:dyDescent="0.25">
      <c r="B3848" s="20">
        <v>45695</v>
      </c>
      <c r="C3848" s="2" t="s">
        <v>1</v>
      </c>
      <c r="D3848" s="2" t="s">
        <v>1725</v>
      </c>
      <c r="E3848" s="2" t="s">
        <v>1726</v>
      </c>
      <c r="F3848" s="2" t="s">
        <v>2573</v>
      </c>
      <c r="G3848" s="5">
        <v>32</v>
      </c>
      <c r="H3848" s="5">
        <v>19.989999999999998</v>
      </c>
      <c r="I3848" s="5">
        <v>639.67999999999995</v>
      </c>
      <c r="J3848" s="5">
        <v>313266.77000000025</v>
      </c>
      <c r="K3848" s="3" t="str" cm="1">
        <f t="array" ref="K3848">_xlfn.LET(_xlpm.d,UPPER(TRIM(CLEAN(SUBSTITUTE(F3848,CHAR(160),"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49" spans="2:11" hidden="1" x14ac:dyDescent="0.25">
      <c r="B3849" s="20">
        <v>45698</v>
      </c>
      <c r="C3849" s="2" t="s">
        <v>1</v>
      </c>
      <c r="D3849" s="2" t="s">
        <v>920</v>
      </c>
      <c r="E3849" s="2" t="s">
        <v>162</v>
      </c>
      <c r="F3849" s="2" t="s">
        <v>2573</v>
      </c>
      <c r="G3849" s="5">
        <v>96</v>
      </c>
      <c r="H3849" s="5">
        <v>21.3</v>
      </c>
      <c r="I3849" s="5">
        <v>2044.8</v>
      </c>
      <c r="J3849" s="5">
        <v>315311.57000000024</v>
      </c>
      <c r="K3849" s="3" t="str" cm="1">
        <f t="array" ref="K3849">_xlfn.LET(_xlpm.d,UPPER(TRIM(CLEAN(SUBSTITUTE(F3849,CHAR(160),"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50" spans="2:11" hidden="1" x14ac:dyDescent="0.25">
      <c r="B3850" s="20">
        <v>45698</v>
      </c>
      <c r="C3850" s="2" t="s">
        <v>1</v>
      </c>
      <c r="D3850" s="2" t="s">
        <v>2677</v>
      </c>
      <c r="E3850" s="2" t="s">
        <v>302</v>
      </c>
      <c r="F3850" s="2" t="s">
        <v>2573</v>
      </c>
      <c r="G3850" s="5">
        <v>36</v>
      </c>
      <c r="H3850" s="5">
        <v>19.989999999999998</v>
      </c>
      <c r="I3850" s="5">
        <v>719.64</v>
      </c>
      <c r="J3850" s="5">
        <v>316031.21000000025</v>
      </c>
      <c r="K3850" s="3" t="str" cm="1">
        <f t="array" ref="K3850">_xlfn.LET(_xlpm.d,UPPER(TRIM(CLEAN(SUBSTITUTE(F3850,CHAR(160),"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51" spans="2:11" hidden="1" x14ac:dyDescent="0.25">
      <c r="B3851" s="20">
        <v>45698</v>
      </c>
      <c r="C3851" s="2" t="s">
        <v>1</v>
      </c>
      <c r="D3851" s="2" t="s">
        <v>2678</v>
      </c>
      <c r="E3851" s="2" t="s">
        <v>807</v>
      </c>
      <c r="F3851" s="2" t="s">
        <v>2573</v>
      </c>
      <c r="G3851" s="5">
        <v>32</v>
      </c>
      <c r="H3851" s="5">
        <v>18.989999999999998</v>
      </c>
      <c r="I3851" s="5">
        <v>607.67999999999995</v>
      </c>
      <c r="J3851" s="5">
        <v>316638.89000000025</v>
      </c>
      <c r="K3851" s="3" t="str" cm="1">
        <f t="array" ref="K3851">_xlfn.LET(_xlpm.d,UPPER(TRIM(CLEAN(SUBSTITUTE(F3851,CHAR(160),"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52" spans="2:11" hidden="1" x14ac:dyDescent="0.25">
      <c r="B3852" s="20">
        <v>45698</v>
      </c>
      <c r="C3852" s="2" t="s">
        <v>1</v>
      </c>
      <c r="D3852" s="2" t="s">
        <v>921</v>
      </c>
      <c r="E3852" s="2" t="s">
        <v>180</v>
      </c>
      <c r="F3852" s="2" t="s">
        <v>2573</v>
      </c>
      <c r="G3852" s="5">
        <v>80</v>
      </c>
      <c r="H3852" s="5">
        <v>21.3</v>
      </c>
      <c r="I3852" s="5">
        <v>1704</v>
      </c>
      <c r="J3852" s="5">
        <v>318342.89000000025</v>
      </c>
      <c r="K3852" s="3" t="str" cm="1">
        <f t="array" ref="K3852">_xlfn.LET(_xlpm.d,UPPER(TRIM(CLEAN(SUBSTITUTE(F3852,CHAR(160),"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53" spans="2:11" hidden="1" x14ac:dyDescent="0.25">
      <c r="B3853" s="20">
        <v>45698</v>
      </c>
      <c r="C3853" s="2" t="s">
        <v>1</v>
      </c>
      <c r="D3853" s="2" t="s">
        <v>1727</v>
      </c>
      <c r="E3853" s="2" t="s">
        <v>248</v>
      </c>
      <c r="F3853" s="2" t="s">
        <v>2573</v>
      </c>
      <c r="G3853" s="5">
        <v>100</v>
      </c>
      <c r="H3853" s="5">
        <v>21.3</v>
      </c>
      <c r="I3853" s="5">
        <v>2130</v>
      </c>
      <c r="J3853" s="5">
        <v>320472.89000000025</v>
      </c>
      <c r="K3853" s="3" t="str" cm="1">
        <f t="array" ref="K3853">_xlfn.LET(_xlpm.d,UPPER(TRIM(CLEAN(SUBSTITUTE(F3853,CHAR(160),"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54" spans="2:11" hidden="1" x14ac:dyDescent="0.25">
      <c r="B3854" s="20">
        <v>45698</v>
      </c>
      <c r="C3854" s="2" t="s">
        <v>1</v>
      </c>
      <c r="D3854" s="2" t="s">
        <v>1728</v>
      </c>
      <c r="E3854" s="2" t="s">
        <v>254</v>
      </c>
      <c r="F3854" s="2" t="s">
        <v>2573</v>
      </c>
      <c r="G3854" s="5">
        <v>30</v>
      </c>
      <c r="H3854" s="5">
        <v>21.3</v>
      </c>
      <c r="I3854" s="5">
        <v>639</v>
      </c>
      <c r="J3854" s="5">
        <v>321111.89000000025</v>
      </c>
      <c r="K3854" s="3" t="str" cm="1">
        <f t="array" ref="K3854">_xlfn.LET(_xlpm.d,UPPER(TRIM(CLEAN(SUBSTITUTE(F3854,CHAR(160),"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55" spans="2:11" hidden="1" x14ac:dyDescent="0.25">
      <c r="B3855" s="20">
        <v>45699</v>
      </c>
      <c r="C3855" s="2" t="s">
        <v>1</v>
      </c>
      <c r="D3855" s="2" t="s">
        <v>1730</v>
      </c>
      <c r="E3855" s="2" t="s">
        <v>232</v>
      </c>
      <c r="F3855" s="2" t="s">
        <v>2573</v>
      </c>
      <c r="G3855" s="5">
        <v>40</v>
      </c>
      <c r="H3855" s="5">
        <v>21.3</v>
      </c>
      <c r="I3855" s="5">
        <v>852</v>
      </c>
      <c r="J3855" s="5">
        <v>321963.89000000025</v>
      </c>
      <c r="K3855" s="3" t="str" cm="1">
        <f t="array" ref="K3855">_xlfn.LET(_xlpm.d,UPPER(TRIM(CLEAN(SUBSTITUTE(F3855,CHAR(160),"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56" spans="2:11" hidden="1" x14ac:dyDescent="0.25">
      <c r="B3856" s="20">
        <v>45699</v>
      </c>
      <c r="C3856" s="2" t="s">
        <v>1</v>
      </c>
      <c r="D3856" s="2" t="s">
        <v>2679</v>
      </c>
      <c r="E3856" s="2" t="s">
        <v>214</v>
      </c>
      <c r="F3856" s="2" t="s">
        <v>2573</v>
      </c>
      <c r="G3856" s="5">
        <v>20</v>
      </c>
      <c r="H3856" s="5">
        <v>21.3</v>
      </c>
      <c r="I3856" s="5">
        <v>426</v>
      </c>
      <c r="J3856" s="5">
        <v>322389.89000000025</v>
      </c>
      <c r="K3856" s="3" t="str" cm="1">
        <f t="array" ref="K3856">_xlfn.LET(_xlpm.d,UPPER(TRIM(CLEAN(SUBSTITUTE(F3856,CHAR(160),"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57" spans="2:11" hidden="1" x14ac:dyDescent="0.25">
      <c r="B3857" s="20">
        <v>45699</v>
      </c>
      <c r="C3857" s="2" t="s">
        <v>1</v>
      </c>
      <c r="D3857" s="2" t="s">
        <v>1731</v>
      </c>
      <c r="E3857" s="2" t="s">
        <v>78</v>
      </c>
      <c r="F3857" s="2" t="s">
        <v>2573</v>
      </c>
      <c r="G3857" s="5">
        <v>30</v>
      </c>
      <c r="H3857" s="5">
        <v>21.3</v>
      </c>
      <c r="I3857" s="5">
        <v>639</v>
      </c>
      <c r="J3857" s="5">
        <v>323028.89000000025</v>
      </c>
      <c r="K3857" s="3" t="str" cm="1">
        <f t="array" ref="K3857">_xlfn.LET(_xlpm.d,UPPER(TRIM(CLEAN(SUBSTITUTE(F3857,CHAR(160),"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58" spans="2:11" hidden="1" x14ac:dyDescent="0.25">
      <c r="B3858" s="20">
        <v>45699</v>
      </c>
      <c r="C3858" s="2" t="s">
        <v>1</v>
      </c>
      <c r="D3858" s="2" t="s">
        <v>1379</v>
      </c>
      <c r="E3858" s="2" t="s">
        <v>141</v>
      </c>
      <c r="F3858" s="2" t="s">
        <v>2573</v>
      </c>
      <c r="G3858" s="5">
        <v>56</v>
      </c>
      <c r="H3858" s="5">
        <v>21.3</v>
      </c>
      <c r="I3858" s="5">
        <v>1192.8</v>
      </c>
      <c r="J3858" s="5">
        <v>324221.69000000024</v>
      </c>
      <c r="K3858" s="3" t="str" cm="1">
        <f t="array" ref="K3858">_xlfn.LET(_xlpm.d,UPPER(TRIM(CLEAN(SUBSTITUTE(F3858,CHAR(160),"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59" spans="2:11" hidden="1" x14ac:dyDescent="0.25">
      <c r="B3859" s="20">
        <v>45699</v>
      </c>
      <c r="C3859" s="2" t="s">
        <v>1</v>
      </c>
      <c r="D3859" s="2" t="s">
        <v>1517</v>
      </c>
      <c r="E3859" s="2" t="s">
        <v>273</v>
      </c>
      <c r="F3859" s="2" t="s">
        <v>2573</v>
      </c>
      <c r="G3859" s="5">
        <v>80</v>
      </c>
      <c r="H3859" s="5">
        <v>21.3</v>
      </c>
      <c r="I3859" s="5">
        <v>1704</v>
      </c>
      <c r="J3859" s="5">
        <v>325925.69000000024</v>
      </c>
      <c r="K3859" s="3" t="str" cm="1">
        <f t="array" ref="K3859">_xlfn.LET(_xlpm.d,UPPER(TRIM(CLEAN(SUBSTITUTE(F3859,CHAR(160),"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60" spans="2:11" hidden="1" x14ac:dyDescent="0.25">
      <c r="B3860" s="20">
        <v>45699</v>
      </c>
      <c r="C3860" s="2" t="s">
        <v>1</v>
      </c>
      <c r="D3860" s="2" t="s">
        <v>922</v>
      </c>
      <c r="E3860" s="2" t="s">
        <v>158</v>
      </c>
      <c r="F3860" s="2" t="s">
        <v>2573</v>
      </c>
      <c r="G3860" s="5">
        <v>32</v>
      </c>
      <c r="H3860" s="5">
        <v>21.3</v>
      </c>
      <c r="I3860" s="5">
        <v>681.6</v>
      </c>
      <c r="J3860" s="5">
        <v>326607.29000000021</v>
      </c>
      <c r="K3860" s="3" t="str" cm="1">
        <f t="array" ref="K3860">_xlfn.LET(_xlpm.d,UPPER(TRIM(CLEAN(SUBSTITUTE(F3860,CHAR(160),"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61" spans="2:11" hidden="1" x14ac:dyDescent="0.25">
      <c r="B3861" s="20">
        <v>45699</v>
      </c>
      <c r="C3861" s="2" t="s">
        <v>1</v>
      </c>
      <c r="D3861" s="2" t="s">
        <v>1732</v>
      </c>
      <c r="E3861" s="2" t="s">
        <v>186</v>
      </c>
      <c r="F3861" s="2" t="s">
        <v>2573</v>
      </c>
      <c r="G3861" s="5">
        <v>24</v>
      </c>
      <c r="H3861" s="5">
        <v>21.3</v>
      </c>
      <c r="I3861" s="5">
        <v>511.2</v>
      </c>
      <c r="J3861" s="5">
        <v>327118.49000000022</v>
      </c>
      <c r="K3861" s="3" t="str" cm="1">
        <f t="array" ref="K3861">_xlfn.LET(_xlpm.d,UPPER(TRIM(CLEAN(SUBSTITUTE(F3861,CHAR(160),"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62" spans="2:11" hidden="1" x14ac:dyDescent="0.25">
      <c r="B3862" s="20">
        <v>45699</v>
      </c>
      <c r="C3862" s="2" t="s">
        <v>1</v>
      </c>
      <c r="D3862" s="2" t="s">
        <v>2680</v>
      </c>
      <c r="E3862" s="2" t="s">
        <v>214</v>
      </c>
      <c r="F3862" s="2" t="s">
        <v>2573</v>
      </c>
      <c r="G3862" s="5">
        <v>20</v>
      </c>
      <c r="H3862" s="5">
        <v>21.3</v>
      </c>
      <c r="I3862" s="5">
        <v>426</v>
      </c>
      <c r="J3862" s="5">
        <v>327544.49000000022</v>
      </c>
      <c r="K3862" s="3" t="str" cm="1">
        <f t="array" ref="K3862">_xlfn.LET(_xlpm.d,UPPER(TRIM(CLEAN(SUBSTITUTE(F3862,CHAR(160),"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63" spans="2:11" hidden="1" x14ac:dyDescent="0.25">
      <c r="B3863" s="20">
        <v>45699</v>
      </c>
      <c r="C3863" s="2" t="s">
        <v>1</v>
      </c>
      <c r="D3863" s="2" t="s">
        <v>923</v>
      </c>
      <c r="E3863" s="2" t="s">
        <v>234</v>
      </c>
      <c r="F3863" s="2" t="s">
        <v>2573</v>
      </c>
      <c r="G3863" s="5">
        <v>10</v>
      </c>
      <c r="H3863" s="5">
        <v>21.3</v>
      </c>
      <c r="I3863" s="5">
        <v>213</v>
      </c>
      <c r="J3863" s="5">
        <v>327757.49000000022</v>
      </c>
      <c r="K3863" s="3" t="str" cm="1">
        <f t="array" ref="K3863">_xlfn.LET(_xlpm.d,UPPER(TRIM(CLEAN(SUBSTITUTE(F3863,CHAR(160),"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64" spans="2:11" hidden="1" x14ac:dyDescent="0.25">
      <c r="B3864" s="20">
        <v>45699</v>
      </c>
      <c r="C3864" s="2" t="s">
        <v>1</v>
      </c>
      <c r="D3864" s="2" t="s">
        <v>1733</v>
      </c>
      <c r="E3864" s="2" t="s">
        <v>6</v>
      </c>
      <c r="F3864" s="2" t="s">
        <v>2573</v>
      </c>
      <c r="G3864" s="5">
        <v>20</v>
      </c>
      <c r="H3864" s="5">
        <v>19.989999999999998</v>
      </c>
      <c r="I3864" s="5">
        <v>399.8</v>
      </c>
      <c r="J3864" s="5">
        <v>328157.29000000021</v>
      </c>
      <c r="K3864" s="3" t="str" cm="1">
        <f t="array" ref="K3864">_xlfn.LET(_xlpm.d,UPPER(TRIM(CLEAN(SUBSTITUTE(F3864,CHAR(160),"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65" spans="2:11" hidden="1" x14ac:dyDescent="0.25">
      <c r="B3865" s="20">
        <v>45699</v>
      </c>
      <c r="C3865" s="2" t="s">
        <v>1</v>
      </c>
      <c r="D3865" s="2" t="s">
        <v>1736</v>
      </c>
      <c r="E3865" s="2" t="s">
        <v>50</v>
      </c>
      <c r="F3865" s="2" t="s">
        <v>2573</v>
      </c>
      <c r="G3865" s="5">
        <v>100</v>
      </c>
      <c r="H3865" s="5">
        <v>18.989999999999998</v>
      </c>
      <c r="I3865" s="5">
        <v>1899</v>
      </c>
      <c r="J3865" s="5">
        <v>330056.29000000021</v>
      </c>
      <c r="K3865" s="3" t="str" cm="1">
        <f t="array" ref="K3865">_xlfn.LET(_xlpm.d,UPPER(TRIM(CLEAN(SUBSTITUTE(F3865,CHAR(160),"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66" spans="2:11" hidden="1" x14ac:dyDescent="0.25">
      <c r="B3866" s="20">
        <v>45700</v>
      </c>
      <c r="C3866" s="2" t="s">
        <v>1</v>
      </c>
      <c r="D3866" s="2" t="s">
        <v>1737</v>
      </c>
      <c r="E3866" s="2" t="s">
        <v>189</v>
      </c>
      <c r="F3866" s="2" t="s">
        <v>2573</v>
      </c>
      <c r="G3866" s="5">
        <v>30</v>
      </c>
      <c r="H3866" s="5">
        <v>21.3</v>
      </c>
      <c r="I3866" s="5">
        <v>639</v>
      </c>
      <c r="J3866" s="5">
        <v>330695.29000000021</v>
      </c>
      <c r="K3866" s="3" t="str" cm="1">
        <f t="array" ref="K3866">_xlfn.LET(_xlpm.d,UPPER(TRIM(CLEAN(SUBSTITUTE(F3866,CHAR(160),"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67" spans="2:11" hidden="1" x14ac:dyDescent="0.25">
      <c r="B3867" s="20">
        <v>45700</v>
      </c>
      <c r="C3867" s="2" t="s">
        <v>1</v>
      </c>
      <c r="D3867" s="2" t="s">
        <v>1738</v>
      </c>
      <c r="E3867" s="2" t="s">
        <v>282</v>
      </c>
      <c r="F3867" s="2" t="s">
        <v>2573</v>
      </c>
      <c r="G3867" s="5">
        <v>40</v>
      </c>
      <c r="H3867" s="5">
        <v>21.3</v>
      </c>
      <c r="I3867" s="5">
        <v>852</v>
      </c>
      <c r="J3867" s="5">
        <v>331547.29000000021</v>
      </c>
      <c r="K3867" s="3" t="str" cm="1">
        <f t="array" ref="K3867">_xlfn.LET(_xlpm.d,UPPER(TRIM(CLEAN(SUBSTITUTE(F3867,CHAR(160),"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68" spans="2:11" hidden="1" x14ac:dyDescent="0.25">
      <c r="B3868" s="20">
        <v>45700</v>
      </c>
      <c r="C3868" s="2" t="s">
        <v>1</v>
      </c>
      <c r="D3868" s="2" t="s">
        <v>2681</v>
      </c>
      <c r="E3868" s="2" t="s">
        <v>832</v>
      </c>
      <c r="F3868" s="2" t="s">
        <v>2573</v>
      </c>
      <c r="G3868" s="5">
        <v>176</v>
      </c>
      <c r="H3868" s="5">
        <v>19.989999999999998</v>
      </c>
      <c r="I3868" s="5">
        <v>3518.24</v>
      </c>
      <c r="J3868" s="5">
        <v>335065.5300000002</v>
      </c>
      <c r="K3868" s="3" t="str" cm="1">
        <f t="array" ref="K3868">_xlfn.LET(_xlpm.d,UPPER(TRIM(CLEAN(SUBSTITUTE(F3868,CHAR(160),"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69" spans="2:11" hidden="1" x14ac:dyDescent="0.25">
      <c r="B3869" s="20">
        <v>45700</v>
      </c>
      <c r="C3869" s="2" t="s">
        <v>1</v>
      </c>
      <c r="D3869" s="2" t="s">
        <v>1380</v>
      </c>
      <c r="E3869" s="2" t="s">
        <v>149</v>
      </c>
      <c r="F3869" s="2" t="s">
        <v>2573</v>
      </c>
      <c r="G3869" s="5">
        <v>32</v>
      </c>
      <c r="H3869" s="5">
        <v>21.3</v>
      </c>
      <c r="I3869" s="5">
        <v>681.6</v>
      </c>
      <c r="J3869" s="5">
        <v>335747.13000000018</v>
      </c>
      <c r="K3869" s="3" t="str" cm="1">
        <f t="array" ref="K3869">_xlfn.LET(_xlpm.d,UPPER(TRIM(CLEAN(SUBSTITUTE(F3869,CHAR(160),"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70" spans="2:11" hidden="1" x14ac:dyDescent="0.25">
      <c r="B3870" s="20">
        <v>45700</v>
      </c>
      <c r="C3870" s="2" t="s">
        <v>1</v>
      </c>
      <c r="D3870" s="2" t="s">
        <v>758</v>
      </c>
      <c r="E3870" s="2" t="s">
        <v>759</v>
      </c>
      <c r="F3870" s="2" t="s">
        <v>2573</v>
      </c>
      <c r="G3870" s="5">
        <v>30</v>
      </c>
      <c r="H3870" s="5">
        <v>19.989999999999998</v>
      </c>
      <c r="I3870" s="5">
        <v>599.70000000000005</v>
      </c>
      <c r="J3870" s="5">
        <v>336346.83000000019</v>
      </c>
      <c r="K3870" s="3" t="str" cm="1">
        <f t="array" ref="K3870">_xlfn.LET(_xlpm.d,UPPER(TRIM(CLEAN(SUBSTITUTE(F3870,CHAR(160),"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71" spans="2:11" hidden="1" x14ac:dyDescent="0.25">
      <c r="B3871" s="20">
        <v>45700</v>
      </c>
      <c r="C3871" s="2" t="s">
        <v>1</v>
      </c>
      <c r="D3871" s="2" t="s">
        <v>1739</v>
      </c>
      <c r="E3871" s="2" t="s">
        <v>145</v>
      </c>
      <c r="F3871" s="2" t="s">
        <v>2573</v>
      </c>
      <c r="G3871" s="5">
        <v>20</v>
      </c>
      <c r="H3871" s="5">
        <v>21.3</v>
      </c>
      <c r="I3871" s="5">
        <v>426</v>
      </c>
      <c r="J3871" s="5">
        <v>336772.83000000019</v>
      </c>
      <c r="K3871" s="3" t="str" cm="1">
        <f t="array" ref="K3871">_xlfn.LET(_xlpm.d,UPPER(TRIM(CLEAN(SUBSTITUTE(F3871,CHAR(160),"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72" spans="2:11" hidden="1" x14ac:dyDescent="0.25">
      <c r="B3872" s="20">
        <v>45700</v>
      </c>
      <c r="C3872" s="2" t="s">
        <v>1</v>
      </c>
      <c r="D3872" s="2" t="s">
        <v>1741</v>
      </c>
      <c r="E3872" s="2" t="s">
        <v>730</v>
      </c>
      <c r="F3872" s="2" t="s">
        <v>2573</v>
      </c>
      <c r="G3872" s="5">
        <v>80</v>
      </c>
      <c r="H3872" s="5">
        <v>19.75</v>
      </c>
      <c r="I3872" s="5">
        <v>1580</v>
      </c>
      <c r="J3872" s="5">
        <v>338352.83000000019</v>
      </c>
      <c r="K3872" s="3" t="str" cm="1">
        <f t="array" ref="K3872">_xlfn.LET(_xlpm.d,UPPER(TRIM(CLEAN(SUBSTITUTE(F3872,CHAR(160),"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73" spans="2:11" hidden="1" x14ac:dyDescent="0.25">
      <c r="B3873" s="20">
        <v>45700</v>
      </c>
      <c r="C3873" s="2" t="s">
        <v>1</v>
      </c>
      <c r="D3873" s="2" t="s">
        <v>924</v>
      </c>
      <c r="E3873" s="2" t="s">
        <v>192</v>
      </c>
      <c r="F3873" s="2" t="s">
        <v>2573</v>
      </c>
      <c r="G3873" s="5">
        <v>90</v>
      </c>
      <c r="H3873" s="5">
        <v>21.3</v>
      </c>
      <c r="I3873" s="5">
        <v>1917</v>
      </c>
      <c r="J3873" s="5">
        <v>340269.83000000019</v>
      </c>
      <c r="K3873" s="3" t="str" cm="1">
        <f t="array" ref="K3873">_xlfn.LET(_xlpm.d,UPPER(TRIM(CLEAN(SUBSTITUTE(F3873,CHAR(160),"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74" spans="2:11" hidden="1" x14ac:dyDescent="0.25">
      <c r="B3874" s="20">
        <v>45700</v>
      </c>
      <c r="C3874" s="2" t="s">
        <v>1</v>
      </c>
      <c r="D3874" s="2" t="s">
        <v>925</v>
      </c>
      <c r="E3874" s="2" t="s">
        <v>874</v>
      </c>
      <c r="F3874" s="2" t="s">
        <v>2573</v>
      </c>
      <c r="G3874" s="5">
        <v>90</v>
      </c>
      <c r="H3874" s="5">
        <v>16.149999999999999</v>
      </c>
      <c r="I3874" s="5">
        <v>1453.5</v>
      </c>
      <c r="J3874" s="5">
        <v>341723.33000000019</v>
      </c>
      <c r="K3874" s="3" t="str" cm="1">
        <f t="array" ref="K3874">_xlfn.LET(_xlpm.d,UPPER(TRIM(CLEAN(SUBSTITUTE(F3874,CHAR(160),"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75" spans="2:11" hidden="1" x14ac:dyDescent="0.25">
      <c r="B3875" s="20">
        <v>45700</v>
      </c>
      <c r="C3875" s="2" t="s">
        <v>1</v>
      </c>
      <c r="D3875" s="2" t="s">
        <v>761</v>
      </c>
      <c r="E3875" s="2" t="s">
        <v>762</v>
      </c>
      <c r="F3875" s="2" t="s">
        <v>2573</v>
      </c>
      <c r="G3875" s="5">
        <v>16</v>
      </c>
      <c r="H3875" s="5">
        <v>18.649999999999999</v>
      </c>
      <c r="I3875" s="5">
        <v>298.39999999999998</v>
      </c>
      <c r="J3875" s="5">
        <v>342021.73000000021</v>
      </c>
      <c r="K3875" s="3" t="str" cm="1">
        <f t="array" ref="K3875">_xlfn.LET(_xlpm.d,UPPER(TRIM(CLEAN(SUBSTITUTE(F3875,CHAR(160),"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76" spans="2:11" hidden="1" x14ac:dyDescent="0.25">
      <c r="B3876" s="20">
        <v>45701</v>
      </c>
      <c r="C3876" s="2" t="s">
        <v>1</v>
      </c>
      <c r="D3876" s="2" t="s">
        <v>926</v>
      </c>
      <c r="E3876" s="2" t="s">
        <v>135</v>
      </c>
      <c r="F3876" s="2" t="s">
        <v>2573</v>
      </c>
      <c r="G3876" s="5">
        <v>50</v>
      </c>
      <c r="H3876" s="5">
        <v>21.3</v>
      </c>
      <c r="I3876" s="5">
        <v>1065</v>
      </c>
      <c r="J3876" s="5">
        <v>343086.73000000021</v>
      </c>
      <c r="K3876" s="3" t="str" cm="1">
        <f t="array" ref="K3876">_xlfn.LET(_xlpm.d,UPPER(TRIM(CLEAN(SUBSTITUTE(F3876,CHAR(160),"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77" spans="2:11" hidden="1" x14ac:dyDescent="0.25">
      <c r="B3877" s="20">
        <v>45701</v>
      </c>
      <c r="C3877" s="2" t="s">
        <v>1</v>
      </c>
      <c r="D3877" s="2" t="s">
        <v>1745</v>
      </c>
      <c r="E3877" s="2" t="s">
        <v>286</v>
      </c>
      <c r="F3877" s="2" t="s">
        <v>2573</v>
      </c>
      <c r="G3877" s="5">
        <v>24</v>
      </c>
      <c r="H3877" s="5">
        <v>21.3</v>
      </c>
      <c r="I3877" s="5">
        <v>511.2</v>
      </c>
      <c r="J3877" s="5">
        <v>343597.93000000023</v>
      </c>
      <c r="K3877" s="3" t="str" cm="1">
        <f t="array" ref="K3877">_xlfn.LET(_xlpm.d,UPPER(TRIM(CLEAN(SUBSTITUTE(F3877,CHAR(160),"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78" spans="2:11" hidden="1" x14ac:dyDescent="0.25">
      <c r="B3878" s="20">
        <v>45701</v>
      </c>
      <c r="C3878" s="2" t="s">
        <v>1</v>
      </c>
      <c r="D3878" s="2" t="s">
        <v>1746</v>
      </c>
      <c r="E3878" s="2" t="s">
        <v>268</v>
      </c>
      <c r="F3878" s="2" t="s">
        <v>2573</v>
      </c>
      <c r="G3878" s="5">
        <v>15</v>
      </c>
      <c r="H3878" s="5">
        <v>21.3</v>
      </c>
      <c r="I3878" s="5">
        <v>319.5</v>
      </c>
      <c r="J3878" s="5">
        <v>343917.43000000023</v>
      </c>
      <c r="K3878" s="3" t="str" cm="1">
        <f t="array" ref="K3878">_xlfn.LET(_xlpm.d,UPPER(TRIM(CLEAN(SUBSTITUTE(F3878,CHAR(160),"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79" spans="2:11" hidden="1" x14ac:dyDescent="0.25">
      <c r="B3879" s="20">
        <v>45701</v>
      </c>
      <c r="C3879" s="2" t="s">
        <v>1</v>
      </c>
      <c r="D3879" s="2" t="s">
        <v>1747</v>
      </c>
      <c r="E3879" s="2" t="s">
        <v>1634</v>
      </c>
      <c r="F3879" s="2" t="s">
        <v>2573</v>
      </c>
      <c r="G3879" s="5">
        <v>40</v>
      </c>
      <c r="H3879" s="5">
        <v>19.75</v>
      </c>
      <c r="I3879" s="5">
        <v>790</v>
      </c>
      <c r="J3879" s="5">
        <v>344707.43000000023</v>
      </c>
      <c r="K3879" s="3" t="str" cm="1">
        <f t="array" ref="K3879">_xlfn.LET(_xlpm.d,UPPER(TRIM(CLEAN(SUBSTITUTE(F3879,CHAR(160),"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80" spans="2:11" hidden="1" x14ac:dyDescent="0.25">
      <c r="B3880" s="20">
        <v>45702</v>
      </c>
      <c r="C3880" s="2" t="s">
        <v>1</v>
      </c>
      <c r="D3880" s="2" t="s">
        <v>928</v>
      </c>
      <c r="E3880" s="2" t="s">
        <v>236</v>
      </c>
      <c r="F3880" s="2" t="s">
        <v>2573</v>
      </c>
      <c r="G3880" s="5">
        <v>120</v>
      </c>
      <c r="H3880" s="5">
        <v>21.3</v>
      </c>
      <c r="I3880" s="5">
        <v>2556</v>
      </c>
      <c r="J3880" s="5">
        <v>347263.43000000023</v>
      </c>
      <c r="K3880" s="3" t="str" cm="1">
        <f t="array" ref="K3880">_xlfn.LET(_xlpm.d,UPPER(TRIM(CLEAN(SUBSTITUTE(F3880,CHAR(160),"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81" spans="2:11" hidden="1" x14ac:dyDescent="0.25">
      <c r="B3881" s="20">
        <v>45702</v>
      </c>
      <c r="C3881" s="2" t="s">
        <v>1</v>
      </c>
      <c r="D3881" s="2" t="s">
        <v>929</v>
      </c>
      <c r="E3881" s="2" t="s">
        <v>154</v>
      </c>
      <c r="F3881" s="2" t="s">
        <v>2573</v>
      </c>
      <c r="G3881" s="5">
        <v>32</v>
      </c>
      <c r="H3881" s="5">
        <v>21.3</v>
      </c>
      <c r="I3881" s="5">
        <v>681.6</v>
      </c>
      <c r="J3881" s="5">
        <v>347945.0300000002</v>
      </c>
      <c r="K3881" s="3" t="str" cm="1">
        <f t="array" ref="K3881">_xlfn.LET(_xlpm.d,UPPER(TRIM(CLEAN(SUBSTITUTE(F3881,CHAR(160),"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82" spans="2:11" hidden="1" x14ac:dyDescent="0.25">
      <c r="B3882" s="20">
        <v>45702</v>
      </c>
      <c r="C3882" s="2" t="s">
        <v>1</v>
      </c>
      <c r="D3882" s="2" t="s">
        <v>1751</v>
      </c>
      <c r="E3882" s="2" t="s">
        <v>195</v>
      </c>
      <c r="F3882" s="2" t="s">
        <v>2573</v>
      </c>
      <c r="G3882" s="5">
        <v>90</v>
      </c>
      <c r="H3882" s="5">
        <v>21.3</v>
      </c>
      <c r="I3882" s="5">
        <v>1917</v>
      </c>
      <c r="J3882" s="5">
        <v>349862.0300000002</v>
      </c>
      <c r="K3882" s="3" t="str" cm="1">
        <f t="array" ref="K3882">_xlfn.LET(_xlpm.d,UPPER(TRIM(CLEAN(SUBSTITUTE(F3882,CHAR(160),"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83" spans="2:11" hidden="1" x14ac:dyDescent="0.25">
      <c r="B3883" s="20">
        <v>45702</v>
      </c>
      <c r="C3883" s="2" t="s">
        <v>1</v>
      </c>
      <c r="D3883" s="2" t="s">
        <v>1752</v>
      </c>
      <c r="E3883" s="2" t="s">
        <v>43</v>
      </c>
      <c r="F3883" s="2" t="s">
        <v>2573</v>
      </c>
      <c r="G3883" s="5">
        <v>56</v>
      </c>
      <c r="H3883" s="5">
        <v>19.989999999999998</v>
      </c>
      <c r="I3883" s="5">
        <v>1119.44</v>
      </c>
      <c r="J3883" s="5">
        <v>350981.4700000002</v>
      </c>
      <c r="K3883" s="3" t="str" cm="1">
        <f t="array" ref="K3883">_xlfn.LET(_xlpm.d,UPPER(TRIM(CLEAN(SUBSTITUTE(F3883,CHAR(160),"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84" spans="2:11" hidden="1" x14ac:dyDescent="0.25">
      <c r="B3884" s="20">
        <v>45702</v>
      </c>
      <c r="C3884" s="2" t="s">
        <v>1</v>
      </c>
      <c r="D3884" s="2" t="s">
        <v>2682</v>
      </c>
      <c r="E3884" s="2" t="s">
        <v>241</v>
      </c>
      <c r="F3884" s="2" t="s">
        <v>2573</v>
      </c>
      <c r="G3884" s="5">
        <v>40</v>
      </c>
      <c r="H3884" s="5">
        <v>21.3</v>
      </c>
      <c r="I3884" s="5">
        <v>852</v>
      </c>
      <c r="J3884" s="5">
        <v>351833.4700000002</v>
      </c>
      <c r="K3884" s="3" t="str" cm="1">
        <f t="array" ref="K3884">_xlfn.LET(_xlpm.d,UPPER(TRIM(CLEAN(SUBSTITUTE(F3884,CHAR(160),"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85" spans="2:11" hidden="1" x14ac:dyDescent="0.25">
      <c r="B3885" s="20">
        <v>45702</v>
      </c>
      <c r="C3885" s="2" t="s">
        <v>1</v>
      </c>
      <c r="D3885" s="2" t="s">
        <v>1753</v>
      </c>
      <c r="E3885" s="2" t="s">
        <v>234</v>
      </c>
      <c r="F3885" s="2" t="s">
        <v>2573</v>
      </c>
      <c r="G3885" s="5">
        <v>47</v>
      </c>
      <c r="H3885" s="5">
        <v>21.3</v>
      </c>
      <c r="I3885" s="5">
        <v>1001.1</v>
      </c>
      <c r="J3885" s="5">
        <v>352834.57000000018</v>
      </c>
      <c r="K3885" s="3" t="str" cm="1">
        <f t="array" ref="K3885">_xlfn.LET(_xlpm.d,UPPER(TRIM(CLEAN(SUBSTITUTE(F3885,CHAR(160),"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86" spans="2:11" hidden="1" x14ac:dyDescent="0.25">
      <c r="B3886" s="20">
        <v>45702</v>
      </c>
      <c r="C3886" s="2" t="s">
        <v>1</v>
      </c>
      <c r="D3886" s="2" t="s">
        <v>2683</v>
      </c>
      <c r="E3886" s="2" t="s">
        <v>154</v>
      </c>
      <c r="F3886" s="2" t="s">
        <v>2573</v>
      </c>
      <c r="G3886" s="5">
        <v>32</v>
      </c>
      <c r="H3886" s="5">
        <v>0</v>
      </c>
      <c r="I3886" s="5">
        <v>0</v>
      </c>
      <c r="J3886" s="5">
        <v>352834.57000000018</v>
      </c>
      <c r="K3886" s="3" t="str" cm="1">
        <f t="array" ref="K3886">_xlfn.LET(_xlpm.d,UPPER(TRIM(CLEAN(SUBSTITUTE(F3886,CHAR(160),"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87" spans="2:11" hidden="1" x14ac:dyDescent="0.25">
      <c r="B3887" s="20">
        <v>45702</v>
      </c>
      <c r="C3887" s="2" t="s">
        <v>1</v>
      </c>
      <c r="D3887" s="2" t="s">
        <v>1755</v>
      </c>
      <c r="E3887" s="2" t="s">
        <v>50</v>
      </c>
      <c r="F3887" s="2" t="s">
        <v>2573</v>
      </c>
      <c r="G3887" s="5">
        <v>100</v>
      </c>
      <c r="H3887" s="5">
        <v>18.989999999999998</v>
      </c>
      <c r="I3887" s="5">
        <v>1899</v>
      </c>
      <c r="J3887" s="5">
        <v>354733.57000000018</v>
      </c>
      <c r="K3887" s="3" t="str" cm="1">
        <f t="array" ref="K3887">_xlfn.LET(_xlpm.d,UPPER(TRIM(CLEAN(SUBSTITUTE(F3887,CHAR(160),"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88" spans="2:11" hidden="1" x14ac:dyDescent="0.25">
      <c r="B3888" s="20">
        <v>45702</v>
      </c>
      <c r="C3888" s="2" t="s">
        <v>1</v>
      </c>
      <c r="D3888" s="2" t="s">
        <v>1756</v>
      </c>
      <c r="E3888" s="2" t="s">
        <v>807</v>
      </c>
      <c r="F3888" s="2" t="s">
        <v>2573</v>
      </c>
      <c r="G3888" s="5">
        <v>32</v>
      </c>
      <c r="H3888" s="5">
        <v>18.989999999999998</v>
      </c>
      <c r="I3888" s="5">
        <v>607.67999999999995</v>
      </c>
      <c r="J3888" s="5">
        <v>355341.25000000017</v>
      </c>
      <c r="K3888" s="3" t="str" cm="1">
        <f t="array" ref="K3888">_xlfn.LET(_xlpm.d,UPPER(TRIM(CLEAN(SUBSTITUTE(F3888,CHAR(160),"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89" spans="2:11" hidden="1" x14ac:dyDescent="0.25">
      <c r="B3889" s="20">
        <v>45702</v>
      </c>
      <c r="C3889" s="2" t="s">
        <v>1</v>
      </c>
      <c r="D3889" s="2" t="s">
        <v>2684</v>
      </c>
      <c r="E3889" s="2" t="s">
        <v>170</v>
      </c>
      <c r="F3889" s="2" t="s">
        <v>2573</v>
      </c>
      <c r="G3889" s="5">
        <v>57</v>
      </c>
      <c r="H3889" s="5">
        <v>19.989999999999998</v>
      </c>
      <c r="I3889" s="5">
        <v>1139.43</v>
      </c>
      <c r="J3889" s="5">
        <v>356480.68000000017</v>
      </c>
      <c r="K3889" s="3" t="str" cm="1">
        <f t="array" ref="K3889">_xlfn.LET(_xlpm.d,UPPER(TRIM(CLEAN(SUBSTITUTE(F3889,CHAR(160),"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90" spans="2:11" hidden="1" x14ac:dyDescent="0.25">
      <c r="B3890" s="20">
        <v>45702</v>
      </c>
      <c r="C3890" s="2" t="s">
        <v>1</v>
      </c>
      <c r="D3890" s="2" t="s">
        <v>2685</v>
      </c>
      <c r="E3890" s="2" t="s">
        <v>307</v>
      </c>
      <c r="F3890" s="2" t="s">
        <v>2573</v>
      </c>
      <c r="G3890" s="5">
        <v>300</v>
      </c>
      <c r="H3890" s="5">
        <v>21.3</v>
      </c>
      <c r="I3890" s="5">
        <v>6390</v>
      </c>
      <c r="J3890" s="5">
        <v>362870.68000000017</v>
      </c>
      <c r="K3890" s="3" t="str" cm="1">
        <f t="array" ref="K3890">_xlfn.LET(_xlpm.d,UPPER(TRIM(CLEAN(SUBSTITUTE(F3890,CHAR(160),"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91" spans="2:11" hidden="1" x14ac:dyDescent="0.25">
      <c r="B3891" s="20">
        <v>45702</v>
      </c>
      <c r="C3891" s="2" t="s">
        <v>1</v>
      </c>
      <c r="D3891" s="2" t="s">
        <v>1757</v>
      </c>
      <c r="E3891" s="2" t="s">
        <v>224</v>
      </c>
      <c r="F3891" s="2" t="s">
        <v>2573</v>
      </c>
      <c r="G3891" s="5">
        <v>156</v>
      </c>
      <c r="H3891" s="5">
        <v>21.3</v>
      </c>
      <c r="I3891" s="5">
        <v>3322.8</v>
      </c>
      <c r="J3891" s="5">
        <v>366193.48000000016</v>
      </c>
      <c r="K3891" s="3" t="str" cm="1">
        <f t="array" ref="K3891">_xlfn.LET(_xlpm.d,UPPER(TRIM(CLEAN(SUBSTITUTE(F3891,CHAR(160),"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92" spans="2:11" hidden="1" x14ac:dyDescent="0.25">
      <c r="B3892" s="20">
        <v>45705</v>
      </c>
      <c r="C3892" s="2" t="s">
        <v>1</v>
      </c>
      <c r="D3892" s="2" t="s">
        <v>1382</v>
      </c>
      <c r="E3892" s="2" t="s">
        <v>162</v>
      </c>
      <c r="F3892" s="2" t="s">
        <v>2573</v>
      </c>
      <c r="G3892" s="5">
        <v>50</v>
      </c>
      <c r="H3892" s="5">
        <v>21.3</v>
      </c>
      <c r="I3892" s="5">
        <v>1065</v>
      </c>
      <c r="J3892" s="5">
        <v>367258.48000000016</v>
      </c>
      <c r="K3892" s="3" t="str" cm="1">
        <f t="array" ref="K3892">_xlfn.LET(_xlpm.d,UPPER(TRIM(CLEAN(SUBSTITUTE(F3892,CHAR(160),"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93" spans="2:11" hidden="1" x14ac:dyDescent="0.25">
      <c r="B3893" s="20">
        <v>45705</v>
      </c>
      <c r="C3893" s="2" t="s">
        <v>1</v>
      </c>
      <c r="D3893" s="2" t="s">
        <v>2686</v>
      </c>
      <c r="E3893" s="2" t="s">
        <v>807</v>
      </c>
      <c r="F3893" s="2" t="s">
        <v>2573</v>
      </c>
      <c r="G3893" s="5">
        <v>16</v>
      </c>
      <c r="H3893" s="5">
        <v>19.989999999999998</v>
      </c>
      <c r="I3893" s="5">
        <v>319.83999999999997</v>
      </c>
      <c r="J3893" s="5">
        <v>367578.32000000018</v>
      </c>
      <c r="K3893" s="3" t="str" cm="1">
        <f t="array" ref="K3893">_xlfn.LET(_xlpm.d,UPPER(TRIM(CLEAN(SUBSTITUTE(F3893,CHAR(160),"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94" spans="2:11" hidden="1" x14ac:dyDescent="0.25">
      <c r="B3894" s="20">
        <v>45705</v>
      </c>
      <c r="C3894" s="2" t="s">
        <v>1</v>
      </c>
      <c r="D3894" s="2" t="s">
        <v>2687</v>
      </c>
      <c r="E3894" s="2" t="s">
        <v>254</v>
      </c>
      <c r="F3894" s="2" t="s">
        <v>2573</v>
      </c>
      <c r="G3894" s="5">
        <v>40</v>
      </c>
      <c r="H3894" s="5">
        <v>21.3</v>
      </c>
      <c r="I3894" s="5">
        <v>852</v>
      </c>
      <c r="J3894" s="5">
        <v>368430.32000000018</v>
      </c>
      <c r="K3894" s="3" t="str" cm="1">
        <f t="array" ref="K3894">_xlfn.LET(_xlpm.d,UPPER(TRIM(CLEAN(SUBSTITUTE(F3894,CHAR(160),"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95" spans="2:11" hidden="1" x14ac:dyDescent="0.25">
      <c r="B3895" s="20">
        <v>45706</v>
      </c>
      <c r="C3895" s="2" t="s">
        <v>1</v>
      </c>
      <c r="D3895" s="2" t="s">
        <v>1760</v>
      </c>
      <c r="E3895" s="2" t="s">
        <v>143</v>
      </c>
      <c r="F3895" s="2" t="s">
        <v>2573</v>
      </c>
      <c r="G3895" s="5">
        <v>60</v>
      </c>
      <c r="H3895" s="5">
        <v>21.3</v>
      </c>
      <c r="I3895" s="5">
        <v>1278</v>
      </c>
      <c r="J3895" s="5">
        <v>369708.32000000018</v>
      </c>
      <c r="K3895" s="3" t="str" cm="1">
        <f t="array" ref="K3895">_xlfn.LET(_xlpm.d,UPPER(TRIM(CLEAN(SUBSTITUTE(F3895,CHAR(160),"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96" spans="2:11" hidden="1" x14ac:dyDescent="0.25">
      <c r="B3896" s="20">
        <v>45706</v>
      </c>
      <c r="C3896" s="2" t="s">
        <v>1</v>
      </c>
      <c r="D3896" s="2" t="s">
        <v>1520</v>
      </c>
      <c r="E3896" s="2" t="s">
        <v>158</v>
      </c>
      <c r="F3896" s="2" t="s">
        <v>2573</v>
      </c>
      <c r="G3896" s="5">
        <v>20</v>
      </c>
      <c r="H3896" s="5">
        <v>21.3</v>
      </c>
      <c r="I3896" s="5">
        <v>426</v>
      </c>
      <c r="J3896" s="5">
        <v>370134.32000000018</v>
      </c>
      <c r="K3896" s="3" t="str" cm="1">
        <f t="array" ref="K3896">_xlfn.LET(_xlpm.d,UPPER(TRIM(CLEAN(SUBSTITUTE(F3896,CHAR(160),"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97" spans="2:11" hidden="1" x14ac:dyDescent="0.25">
      <c r="B3897" s="20">
        <v>45706</v>
      </c>
      <c r="C3897" s="2" t="s">
        <v>1</v>
      </c>
      <c r="D3897" s="2" t="s">
        <v>2688</v>
      </c>
      <c r="E3897" s="2" t="s">
        <v>141</v>
      </c>
      <c r="F3897" s="2" t="s">
        <v>2573</v>
      </c>
      <c r="G3897" s="5">
        <v>50</v>
      </c>
      <c r="H3897" s="5">
        <v>21.3</v>
      </c>
      <c r="I3897" s="5">
        <v>1065</v>
      </c>
      <c r="J3897" s="5">
        <v>371199.32000000018</v>
      </c>
      <c r="K3897" s="3" t="str" cm="1">
        <f t="array" ref="K3897">_xlfn.LET(_xlpm.d,UPPER(TRIM(CLEAN(SUBSTITUTE(F3897,CHAR(160),"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98" spans="2:11" hidden="1" x14ac:dyDescent="0.25">
      <c r="B3898" s="20">
        <v>45706</v>
      </c>
      <c r="C3898" s="2" t="s">
        <v>1</v>
      </c>
      <c r="D3898" s="2" t="s">
        <v>2689</v>
      </c>
      <c r="E3898" s="2" t="s">
        <v>1634</v>
      </c>
      <c r="F3898" s="2" t="s">
        <v>2573</v>
      </c>
      <c r="G3898" s="5">
        <v>20</v>
      </c>
      <c r="H3898" s="5">
        <v>19.75</v>
      </c>
      <c r="I3898" s="5">
        <v>395</v>
      </c>
      <c r="J3898" s="5">
        <v>371594.32000000018</v>
      </c>
      <c r="K3898" s="3" t="str" cm="1">
        <f t="array" ref="K3898">_xlfn.LET(_xlpm.d,UPPER(TRIM(CLEAN(SUBSTITUTE(F3898,CHAR(160),"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899" spans="2:11" hidden="1" x14ac:dyDescent="0.25">
      <c r="B3899" s="20">
        <v>45706</v>
      </c>
      <c r="C3899" s="2" t="s">
        <v>1</v>
      </c>
      <c r="D3899" s="2" t="s">
        <v>1588</v>
      </c>
      <c r="E3899" s="2" t="s">
        <v>266</v>
      </c>
      <c r="F3899" s="2" t="s">
        <v>2573</v>
      </c>
      <c r="G3899" s="5">
        <v>40</v>
      </c>
      <c r="H3899" s="5">
        <v>21.3</v>
      </c>
      <c r="I3899" s="5">
        <v>852</v>
      </c>
      <c r="J3899" s="5">
        <v>372446.32000000018</v>
      </c>
      <c r="K3899" s="3" t="str" cm="1">
        <f t="array" ref="K3899">_xlfn.LET(_xlpm.d,UPPER(TRIM(CLEAN(SUBSTITUTE(F3899,CHAR(160),"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00" spans="2:11" hidden="1" x14ac:dyDescent="0.25">
      <c r="B3900" s="20">
        <v>45707</v>
      </c>
      <c r="C3900" s="2" t="s">
        <v>1</v>
      </c>
      <c r="D3900" s="2" t="s">
        <v>1763</v>
      </c>
      <c r="E3900" s="2" t="s">
        <v>305</v>
      </c>
      <c r="F3900" s="2" t="s">
        <v>2573</v>
      </c>
      <c r="G3900" s="5">
        <v>40</v>
      </c>
      <c r="H3900" s="5">
        <v>21.3</v>
      </c>
      <c r="I3900" s="5">
        <v>852</v>
      </c>
      <c r="J3900" s="5">
        <v>373298.32000000018</v>
      </c>
      <c r="K3900" s="3" t="str" cm="1">
        <f t="array" ref="K3900">_xlfn.LET(_xlpm.d,UPPER(TRIM(CLEAN(SUBSTITUTE(F3900,CHAR(160),"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01" spans="2:11" hidden="1" x14ac:dyDescent="0.25">
      <c r="B3901" s="20">
        <v>45708</v>
      </c>
      <c r="C3901" s="2" t="s">
        <v>1</v>
      </c>
      <c r="D3901" s="2" t="s">
        <v>1521</v>
      </c>
      <c r="E3901" s="2" t="s">
        <v>135</v>
      </c>
      <c r="F3901" s="2" t="s">
        <v>2573</v>
      </c>
      <c r="G3901" s="5">
        <v>16</v>
      </c>
      <c r="H3901" s="5">
        <v>21.3</v>
      </c>
      <c r="I3901" s="5">
        <v>340.8</v>
      </c>
      <c r="J3901" s="5">
        <v>373639.12000000017</v>
      </c>
      <c r="K3901" s="3" t="str" cm="1">
        <f t="array" ref="K3901">_xlfn.LET(_xlpm.d,UPPER(TRIM(CLEAN(SUBSTITUTE(F3901,CHAR(160),"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02" spans="2:11" hidden="1" x14ac:dyDescent="0.25">
      <c r="B3902" s="20">
        <v>45708</v>
      </c>
      <c r="C3902" s="2" t="s">
        <v>1</v>
      </c>
      <c r="D3902" s="2" t="s">
        <v>1385</v>
      </c>
      <c r="E3902" s="2" t="s">
        <v>147</v>
      </c>
      <c r="F3902" s="2" t="s">
        <v>2573</v>
      </c>
      <c r="G3902" s="5">
        <v>80</v>
      </c>
      <c r="H3902" s="5">
        <v>21.3</v>
      </c>
      <c r="I3902" s="5">
        <v>1704</v>
      </c>
      <c r="J3902" s="5">
        <v>375343.12000000017</v>
      </c>
      <c r="K3902" s="3" t="str" cm="1">
        <f t="array" ref="K3902">_xlfn.LET(_xlpm.d,UPPER(TRIM(CLEAN(SUBSTITUTE(F3902,CHAR(160),"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03" spans="2:11" hidden="1" x14ac:dyDescent="0.25">
      <c r="B3903" s="20">
        <v>45708</v>
      </c>
      <c r="C3903" s="2" t="s">
        <v>1</v>
      </c>
      <c r="D3903" s="2" t="s">
        <v>1764</v>
      </c>
      <c r="E3903" s="2" t="s">
        <v>1765</v>
      </c>
      <c r="F3903" s="2" t="s">
        <v>2573</v>
      </c>
      <c r="G3903" s="5">
        <v>40</v>
      </c>
      <c r="H3903" s="5">
        <v>19.75</v>
      </c>
      <c r="I3903" s="5">
        <v>790</v>
      </c>
      <c r="J3903" s="5">
        <v>376133.12000000017</v>
      </c>
      <c r="K3903" s="3" t="str" cm="1">
        <f t="array" ref="K3903">_xlfn.LET(_xlpm.d,UPPER(TRIM(CLEAN(SUBSTITUTE(F3903,CHAR(160),"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04" spans="2:11" hidden="1" x14ac:dyDescent="0.25">
      <c r="B3904" s="20">
        <v>45709</v>
      </c>
      <c r="C3904" s="2" t="s">
        <v>1</v>
      </c>
      <c r="D3904" s="2" t="s">
        <v>2463</v>
      </c>
      <c r="E3904" s="2" t="s">
        <v>238</v>
      </c>
      <c r="F3904" s="2" t="s">
        <v>2573</v>
      </c>
      <c r="G3904" s="5">
        <v>32</v>
      </c>
      <c r="H3904" s="5">
        <v>21.3</v>
      </c>
      <c r="I3904" s="5">
        <v>681.6</v>
      </c>
      <c r="J3904" s="5">
        <v>376814.72000000015</v>
      </c>
      <c r="K3904" s="3" t="str" cm="1">
        <f t="array" ref="K3904">_xlfn.LET(_xlpm.d,UPPER(TRIM(CLEAN(SUBSTITUTE(F3904,CHAR(160),"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05" spans="2:11" hidden="1" x14ac:dyDescent="0.25">
      <c r="B3905" s="20">
        <v>45709</v>
      </c>
      <c r="C3905" s="2" t="s">
        <v>1</v>
      </c>
      <c r="D3905" s="2" t="s">
        <v>1768</v>
      </c>
      <c r="E3905" s="2" t="s">
        <v>78</v>
      </c>
      <c r="F3905" s="2" t="s">
        <v>2573</v>
      </c>
      <c r="G3905" s="5">
        <v>35</v>
      </c>
      <c r="H3905" s="5">
        <v>21.3</v>
      </c>
      <c r="I3905" s="5">
        <v>745.5</v>
      </c>
      <c r="J3905" s="5">
        <v>377560.22000000015</v>
      </c>
      <c r="K3905" s="3" t="str" cm="1">
        <f t="array" ref="K3905">_xlfn.LET(_xlpm.d,UPPER(TRIM(CLEAN(SUBSTITUTE(F3905,CHAR(160),"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06" spans="2:11" hidden="1" x14ac:dyDescent="0.25">
      <c r="B3906" s="20">
        <v>45709</v>
      </c>
      <c r="C3906" s="2" t="s">
        <v>1</v>
      </c>
      <c r="D3906" s="2" t="s">
        <v>1769</v>
      </c>
      <c r="E3906" s="2" t="s">
        <v>197</v>
      </c>
      <c r="F3906" s="2" t="s">
        <v>2573</v>
      </c>
      <c r="G3906" s="5">
        <v>126</v>
      </c>
      <c r="H3906" s="5">
        <v>21.3</v>
      </c>
      <c r="I3906" s="5">
        <v>2683.8</v>
      </c>
      <c r="J3906" s="5">
        <v>380244.02000000014</v>
      </c>
      <c r="K3906" s="3" t="str" cm="1">
        <f t="array" ref="K3906">_xlfn.LET(_xlpm.d,UPPER(TRIM(CLEAN(SUBSTITUTE(F3906,CHAR(160),"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07" spans="2:11" hidden="1" x14ac:dyDescent="0.25">
      <c r="B3907" s="20">
        <v>45709</v>
      </c>
      <c r="C3907" s="2" t="s">
        <v>1</v>
      </c>
      <c r="D3907" s="2" t="s">
        <v>1770</v>
      </c>
      <c r="E3907" s="2" t="s">
        <v>319</v>
      </c>
      <c r="F3907" s="2" t="s">
        <v>2573</v>
      </c>
      <c r="G3907" s="5">
        <v>80</v>
      </c>
      <c r="H3907" s="5">
        <v>21.3</v>
      </c>
      <c r="I3907" s="5">
        <v>1704</v>
      </c>
      <c r="J3907" s="5">
        <v>381948.02000000014</v>
      </c>
      <c r="K3907" s="3" t="str" cm="1">
        <f t="array" ref="K3907">_xlfn.LET(_xlpm.d,UPPER(TRIM(CLEAN(SUBSTITUTE(F3907,CHAR(160),"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08" spans="2:11" hidden="1" x14ac:dyDescent="0.25">
      <c r="B3908" s="20">
        <v>45712</v>
      </c>
      <c r="C3908" s="2" t="s">
        <v>1</v>
      </c>
      <c r="D3908" s="2" t="s">
        <v>2690</v>
      </c>
      <c r="E3908" s="2" t="s">
        <v>3</v>
      </c>
      <c r="F3908" s="2" t="s">
        <v>2573</v>
      </c>
      <c r="G3908" s="5">
        <v>16</v>
      </c>
      <c r="H3908" s="5">
        <v>19.989999999999998</v>
      </c>
      <c r="I3908" s="5">
        <v>319.83999999999997</v>
      </c>
      <c r="J3908" s="5">
        <v>382267.86000000016</v>
      </c>
      <c r="K3908" s="3" t="str" cm="1">
        <f t="array" ref="K3908">_xlfn.LET(_xlpm.d,UPPER(TRIM(CLEAN(SUBSTITUTE(F3908,CHAR(160),"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09" spans="2:11" hidden="1" x14ac:dyDescent="0.25">
      <c r="B3909" s="20">
        <v>45712</v>
      </c>
      <c r="C3909" s="2" t="s">
        <v>1</v>
      </c>
      <c r="D3909" s="2" t="s">
        <v>2691</v>
      </c>
      <c r="E3909" s="2" t="s">
        <v>117</v>
      </c>
      <c r="F3909" s="2" t="s">
        <v>2573</v>
      </c>
      <c r="G3909" s="5">
        <v>16</v>
      </c>
      <c r="H3909" s="5">
        <v>19.989999999999998</v>
      </c>
      <c r="I3909" s="5">
        <v>319.83999999999997</v>
      </c>
      <c r="J3909" s="5">
        <v>382587.70000000019</v>
      </c>
      <c r="K3909" s="3" t="str" cm="1">
        <f t="array" ref="K3909">_xlfn.LET(_xlpm.d,UPPER(TRIM(CLEAN(SUBSTITUTE(F3909,CHAR(160),"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10" spans="2:11" hidden="1" x14ac:dyDescent="0.25">
      <c r="B3910" s="20">
        <v>45712</v>
      </c>
      <c r="C3910" s="2" t="s">
        <v>1</v>
      </c>
      <c r="D3910" s="2" t="s">
        <v>2692</v>
      </c>
      <c r="E3910" s="2" t="s">
        <v>3</v>
      </c>
      <c r="F3910" s="2" t="s">
        <v>2573</v>
      </c>
      <c r="G3910" s="5">
        <v>20</v>
      </c>
      <c r="H3910" s="5">
        <v>19.989999999999998</v>
      </c>
      <c r="I3910" s="5">
        <v>399.8</v>
      </c>
      <c r="J3910" s="5">
        <v>382987.50000000017</v>
      </c>
      <c r="K3910" s="3" t="str" cm="1">
        <f t="array" ref="K3910">_xlfn.LET(_xlpm.d,UPPER(TRIM(CLEAN(SUBSTITUTE(F3910,CHAR(160),"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11" spans="2:11" hidden="1" x14ac:dyDescent="0.25">
      <c r="B3911" s="20">
        <v>45712</v>
      </c>
      <c r="C3911" s="2" t="s">
        <v>1</v>
      </c>
      <c r="D3911" s="2" t="s">
        <v>1771</v>
      </c>
      <c r="E3911" s="2" t="s">
        <v>807</v>
      </c>
      <c r="F3911" s="2" t="s">
        <v>2573</v>
      </c>
      <c r="G3911" s="5">
        <v>32</v>
      </c>
      <c r="H3911" s="5">
        <v>18.989999999999998</v>
      </c>
      <c r="I3911" s="5">
        <v>607.67999999999995</v>
      </c>
      <c r="J3911" s="5">
        <v>383595.18000000017</v>
      </c>
      <c r="K3911" s="3" t="str" cm="1">
        <f t="array" ref="K3911">_xlfn.LET(_xlpm.d,UPPER(TRIM(CLEAN(SUBSTITUTE(F3911,CHAR(160),"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12" spans="2:11" hidden="1" x14ac:dyDescent="0.25">
      <c r="B3912" s="20">
        <v>45713</v>
      </c>
      <c r="C3912" s="2" t="s">
        <v>1</v>
      </c>
      <c r="D3912" s="2" t="s">
        <v>2693</v>
      </c>
      <c r="E3912" s="2" t="s">
        <v>259</v>
      </c>
      <c r="F3912" s="2" t="s">
        <v>2573</v>
      </c>
      <c r="G3912" s="5">
        <v>120</v>
      </c>
      <c r="H3912" s="5">
        <v>21.3</v>
      </c>
      <c r="I3912" s="5">
        <v>2556</v>
      </c>
      <c r="J3912" s="5">
        <v>386151.18000000017</v>
      </c>
      <c r="K3912" s="3" t="str" cm="1">
        <f t="array" ref="K3912">_xlfn.LET(_xlpm.d,UPPER(TRIM(CLEAN(SUBSTITUTE(F3912,CHAR(160),"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13" spans="2:11" hidden="1" x14ac:dyDescent="0.25">
      <c r="B3913" s="20">
        <v>45713</v>
      </c>
      <c r="C3913" s="2" t="s">
        <v>1</v>
      </c>
      <c r="D3913" s="2" t="s">
        <v>1387</v>
      </c>
      <c r="E3913" s="2" t="s">
        <v>186</v>
      </c>
      <c r="F3913" s="2" t="s">
        <v>2573</v>
      </c>
      <c r="G3913" s="5">
        <v>20</v>
      </c>
      <c r="H3913" s="5">
        <v>21.3</v>
      </c>
      <c r="I3913" s="5">
        <v>426</v>
      </c>
      <c r="J3913" s="5">
        <v>386577.18000000017</v>
      </c>
      <c r="K3913" s="3" t="str" cm="1">
        <f t="array" ref="K3913">_xlfn.LET(_xlpm.d,UPPER(TRIM(CLEAN(SUBSTITUTE(F3913,CHAR(160),"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14" spans="2:11" hidden="1" x14ac:dyDescent="0.25">
      <c r="B3914" s="20">
        <v>45713</v>
      </c>
      <c r="C3914" s="2" t="s">
        <v>1</v>
      </c>
      <c r="D3914" s="2" t="s">
        <v>1388</v>
      </c>
      <c r="E3914" s="2" t="s">
        <v>273</v>
      </c>
      <c r="F3914" s="2" t="s">
        <v>2573</v>
      </c>
      <c r="G3914" s="5">
        <v>64</v>
      </c>
      <c r="H3914" s="5">
        <v>21.3</v>
      </c>
      <c r="I3914" s="5">
        <v>1363.2</v>
      </c>
      <c r="J3914" s="5">
        <v>387940.38000000018</v>
      </c>
      <c r="K3914" s="3" t="str" cm="1">
        <f t="array" ref="K3914">_xlfn.LET(_xlpm.d,UPPER(TRIM(CLEAN(SUBSTITUTE(F3914,CHAR(160),"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15" spans="2:11" hidden="1" x14ac:dyDescent="0.25">
      <c r="B3915" s="20">
        <v>45713</v>
      </c>
      <c r="C3915" s="2" t="s">
        <v>1</v>
      </c>
      <c r="D3915" s="2" t="s">
        <v>1389</v>
      </c>
      <c r="E3915" s="2" t="s">
        <v>143</v>
      </c>
      <c r="F3915" s="2" t="s">
        <v>2573</v>
      </c>
      <c r="G3915" s="5">
        <v>30</v>
      </c>
      <c r="H3915" s="5">
        <v>21.3</v>
      </c>
      <c r="I3915" s="5">
        <v>639</v>
      </c>
      <c r="J3915" s="5">
        <v>388579.38000000018</v>
      </c>
      <c r="K3915" s="3" t="str" cm="1">
        <f t="array" ref="K3915">_xlfn.LET(_xlpm.d,UPPER(TRIM(CLEAN(SUBSTITUTE(F3915,CHAR(160),"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16" spans="2:11" hidden="1" x14ac:dyDescent="0.25">
      <c r="B3916" s="20">
        <v>45713</v>
      </c>
      <c r="C3916" s="2" t="s">
        <v>1</v>
      </c>
      <c r="D3916" s="2" t="s">
        <v>1522</v>
      </c>
      <c r="E3916" s="2" t="s">
        <v>158</v>
      </c>
      <c r="F3916" s="2" t="s">
        <v>2573</v>
      </c>
      <c r="G3916" s="5">
        <v>64</v>
      </c>
      <c r="H3916" s="5">
        <v>21.3</v>
      </c>
      <c r="I3916" s="5">
        <v>1363.2</v>
      </c>
      <c r="J3916" s="5">
        <v>389942.58000000019</v>
      </c>
      <c r="K3916" s="3" t="str" cm="1">
        <f t="array" ref="K3916">_xlfn.LET(_xlpm.d,UPPER(TRIM(CLEAN(SUBSTITUTE(F3916,CHAR(160),"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17" spans="2:11" hidden="1" x14ac:dyDescent="0.25">
      <c r="B3917" s="20">
        <v>45713</v>
      </c>
      <c r="C3917" s="2" t="s">
        <v>1</v>
      </c>
      <c r="D3917" s="2" t="s">
        <v>1772</v>
      </c>
      <c r="E3917" s="2" t="s">
        <v>234</v>
      </c>
      <c r="F3917" s="2" t="s">
        <v>2573</v>
      </c>
      <c r="G3917" s="5">
        <v>20</v>
      </c>
      <c r="H3917" s="5">
        <v>21.3</v>
      </c>
      <c r="I3917" s="5">
        <v>426</v>
      </c>
      <c r="J3917" s="5">
        <v>390368.58000000019</v>
      </c>
      <c r="K3917" s="3" t="str" cm="1">
        <f t="array" ref="K3917">_xlfn.LET(_xlpm.d,UPPER(TRIM(CLEAN(SUBSTITUTE(F3917,CHAR(160),"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18" spans="2:11" hidden="1" x14ac:dyDescent="0.25">
      <c r="B3918" s="20">
        <v>45713</v>
      </c>
      <c r="C3918" s="2" t="s">
        <v>1</v>
      </c>
      <c r="D3918" s="2" t="s">
        <v>1773</v>
      </c>
      <c r="E3918" s="2" t="s">
        <v>78</v>
      </c>
      <c r="F3918" s="2" t="s">
        <v>2573</v>
      </c>
      <c r="G3918" s="5">
        <v>16</v>
      </c>
      <c r="H3918" s="5">
        <v>21.3</v>
      </c>
      <c r="I3918" s="5">
        <v>340.8</v>
      </c>
      <c r="J3918" s="5">
        <v>390709.38000000018</v>
      </c>
      <c r="K3918" s="3" t="str" cm="1">
        <f t="array" ref="K3918">_xlfn.LET(_xlpm.d,UPPER(TRIM(CLEAN(SUBSTITUTE(F3918,CHAR(160),"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19" spans="2:11" hidden="1" x14ac:dyDescent="0.25">
      <c r="B3919" s="20">
        <v>45713</v>
      </c>
      <c r="C3919" s="2" t="s">
        <v>1</v>
      </c>
      <c r="D3919" s="2" t="s">
        <v>1774</v>
      </c>
      <c r="E3919" s="2" t="s">
        <v>1634</v>
      </c>
      <c r="F3919" s="2" t="s">
        <v>2573</v>
      </c>
      <c r="G3919" s="5">
        <v>20</v>
      </c>
      <c r="H3919" s="5">
        <v>19.75</v>
      </c>
      <c r="I3919" s="5">
        <v>395</v>
      </c>
      <c r="J3919" s="5">
        <v>391104.38000000018</v>
      </c>
      <c r="K3919" s="3" t="str" cm="1">
        <f t="array" ref="K3919">_xlfn.LET(_xlpm.d,UPPER(TRIM(CLEAN(SUBSTITUTE(F3919,CHAR(160),"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20" spans="2:11" hidden="1" x14ac:dyDescent="0.25">
      <c r="B3920" s="20">
        <v>45713</v>
      </c>
      <c r="C3920" s="2" t="s">
        <v>1</v>
      </c>
      <c r="D3920" s="2" t="s">
        <v>2694</v>
      </c>
      <c r="E3920" s="2" t="s">
        <v>290</v>
      </c>
      <c r="F3920" s="2" t="s">
        <v>2573</v>
      </c>
      <c r="G3920" s="5">
        <v>40</v>
      </c>
      <c r="H3920" s="5">
        <v>21.3</v>
      </c>
      <c r="I3920" s="5">
        <v>852</v>
      </c>
      <c r="J3920" s="5">
        <v>391956.38000000018</v>
      </c>
      <c r="K3920" s="3" t="str" cm="1">
        <f t="array" ref="K3920">_xlfn.LET(_xlpm.d,UPPER(TRIM(CLEAN(SUBSTITUTE(F3920,CHAR(160),"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21" spans="2:11" hidden="1" x14ac:dyDescent="0.25">
      <c r="B3921" s="20">
        <v>45713</v>
      </c>
      <c r="C3921" s="2" t="s">
        <v>1</v>
      </c>
      <c r="D3921" s="2" t="s">
        <v>1393</v>
      </c>
      <c r="E3921" s="2" t="s">
        <v>147</v>
      </c>
      <c r="F3921" s="2" t="s">
        <v>2573</v>
      </c>
      <c r="G3921" s="5">
        <v>150</v>
      </c>
      <c r="H3921" s="5">
        <v>21.3</v>
      </c>
      <c r="I3921" s="5">
        <v>3195</v>
      </c>
      <c r="J3921" s="5">
        <v>395151.38000000018</v>
      </c>
      <c r="K3921" s="3" t="str" cm="1">
        <f t="array" ref="K3921">_xlfn.LET(_xlpm.d,UPPER(TRIM(CLEAN(SUBSTITUTE(F3921,CHAR(160),"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22" spans="2:11" hidden="1" x14ac:dyDescent="0.25">
      <c r="B3922" s="20">
        <v>45713</v>
      </c>
      <c r="C3922" s="2" t="s">
        <v>1</v>
      </c>
      <c r="D3922" s="2" t="s">
        <v>2695</v>
      </c>
      <c r="E3922" s="2" t="s">
        <v>263</v>
      </c>
      <c r="F3922" s="2" t="s">
        <v>2573</v>
      </c>
      <c r="G3922" s="5">
        <v>64</v>
      </c>
      <c r="H3922" s="5">
        <v>21.3</v>
      </c>
      <c r="I3922" s="5">
        <v>1363.2</v>
      </c>
      <c r="J3922" s="5">
        <v>396514.58000000019</v>
      </c>
      <c r="K3922" s="3" t="str" cm="1">
        <f t="array" ref="K3922">_xlfn.LET(_xlpm.d,UPPER(TRIM(CLEAN(SUBSTITUTE(F3922,CHAR(160),"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23" spans="2:11" hidden="1" x14ac:dyDescent="0.25">
      <c r="B3923" s="20">
        <v>45714</v>
      </c>
      <c r="C3923" s="2" t="s">
        <v>1</v>
      </c>
      <c r="D3923" s="2" t="s">
        <v>1394</v>
      </c>
      <c r="E3923" s="2" t="s">
        <v>189</v>
      </c>
      <c r="F3923" s="2" t="s">
        <v>2573</v>
      </c>
      <c r="G3923" s="5">
        <v>15</v>
      </c>
      <c r="H3923" s="5">
        <v>21.3</v>
      </c>
      <c r="I3923" s="5">
        <v>319.5</v>
      </c>
      <c r="J3923" s="5">
        <v>396834.08000000019</v>
      </c>
      <c r="K3923" s="3" t="str" cm="1">
        <f t="array" ref="K3923">_xlfn.LET(_xlpm.d,UPPER(TRIM(CLEAN(SUBSTITUTE(F3923,CHAR(160),"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24" spans="2:11" hidden="1" x14ac:dyDescent="0.25">
      <c r="B3924" s="20">
        <v>45714</v>
      </c>
      <c r="C3924" s="2" t="s">
        <v>1</v>
      </c>
      <c r="D3924" s="2" t="s">
        <v>1523</v>
      </c>
      <c r="E3924" s="2" t="s">
        <v>149</v>
      </c>
      <c r="F3924" s="2" t="s">
        <v>2573</v>
      </c>
      <c r="G3924" s="5">
        <v>32</v>
      </c>
      <c r="H3924" s="5">
        <v>21.3</v>
      </c>
      <c r="I3924" s="5">
        <v>681.6</v>
      </c>
      <c r="J3924" s="5">
        <v>397515.68000000017</v>
      </c>
      <c r="K3924" s="3" t="str" cm="1">
        <f t="array" ref="K3924">_xlfn.LET(_xlpm.d,UPPER(TRIM(CLEAN(SUBSTITUTE(F3924,CHAR(160),"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25" spans="2:11" hidden="1" x14ac:dyDescent="0.25">
      <c r="B3925" s="20">
        <v>45714</v>
      </c>
      <c r="C3925" s="2" t="s">
        <v>1</v>
      </c>
      <c r="D3925" s="2" t="s">
        <v>490</v>
      </c>
      <c r="E3925" s="2" t="s">
        <v>491</v>
      </c>
      <c r="F3925" s="2" t="s">
        <v>2573</v>
      </c>
      <c r="G3925" s="5">
        <v>74</v>
      </c>
      <c r="H3925" s="5">
        <v>19.75</v>
      </c>
      <c r="I3925" s="5">
        <v>1461.5</v>
      </c>
      <c r="J3925" s="5">
        <v>398977.18000000017</v>
      </c>
      <c r="K3925" s="3" t="str" cm="1">
        <f t="array" ref="K3925">_xlfn.LET(_xlpm.d,UPPER(TRIM(CLEAN(SUBSTITUTE(F3925,CHAR(160),"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26" spans="2:11" hidden="1" x14ac:dyDescent="0.25">
      <c r="B3926" s="20">
        <v>45714</v>
      </c>
      <c r="C3926" s="2" t="s">
        <v>1</v>
      </c>
      <c r="D3926" s="2" t="s">
        <v>1395</v>
      </c>
      <c r="E3926" s="2" t="s">
        <v>282</v>
      </c>
      <c r="F3926" s="2" t="s">
        <v>2573</v>
      </c>
      <c r="G3926" s="5">
        <v>20</v>
      </c>
      <c r="H3926" s="5">
        <v>21.3</v>
      </c>
      <c r="I3926" s="5">
        <v>426</v>
      </c>
      <c r="J3926" s="5">
        <v>399403.18000000017</v>
      </c>
      <c r="K3926" s="3" t="str" cm="1">
        <f t="array" ref="K3926">_xlfn.LET(_xlpm.d,UPPER(TRIM(CLEAN(SUBSTITUTE(F3926,CHAR(160),"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27" spans="2:11" hidden="1" x14ac:dyDescent="0.25">
      <c r="B3927" s="20">
        <v>45715</v>
      </c>
      <c r="C3927" s="2" t="s">
        <v>1</v>
      </c>
      <c r="D3927" s="2" t="s">
        <v>1557</v>
      </c>
      <c r="E3927" s="2" t="s">
        <v>254</v>
      </c>
      <c r="F3927" s="2" t="s">
        <v>2573</v>
      </c>
      <c r="G3927" s="5">
        <v>40</v>
      </c>
      <c r="H3927" s="5">
        <v>21.3</v>
      </c>
      <c r="I3927" s="5">
        <v>852</v>
      </c>
      <c r="J3927" s="5">
        <v>400255.18000000017</v>
      </c>
      <c r="K3927" s="3" t="str" cm="1">
        <f t="array" ref="K3927">_xlfn.LET(_xlpm.d,UPPER(TRIM(CLEAN(SUBSTITUTE(F3927,CHAR(160),"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28" spans="2:11" hidden="1" x14ac:dyDescent="0.25">
      <c r="B3928" s="20">
        <v>45715</v>
      </c>
      <c r="C3928" s="2" t="s">
        <v>1</v>
      </c>
      <c r="D3928" s="2" t="s">
        <v>2696</v>
      </c>
      <c r="E3928" s="2" t="s">
        <v>168</v>
      </c>
      <c r="F3928" s="2" t="s">
        <v>2573</v>
      </c>
      <c r="G3928" s="5">
        <v>32</v>
      </c>
      <c r="H3928" s="5">
        <v>21.3</v>
      </c>
      <c r="I3928" s="5">
        <v>681.6</v>
      </c>
      <c r="J3928" s="5">
        <v>400936.78000000014</v>
      </c>
      <c r="K3928" s="3" t="str" cm="1">
        <f t="array" ref="K3928">_xlfn.LET(_xlpm.d,UPPER(TRIM(CLEAN(SUBSTITUTE(F3928,CHAR(160),"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29" spans="2:11" hidden="1" x14ac:dyDescent="0.25">
      <c r="B3929" s="20">
        <v>45715</v>
      </c>
      <c r="C3929" s="2" t="s">
        <v>1</v>
      </c>
      <c r="D3929" s="2" t="s">
        <v>2697</v>
      </c>
      <c r="E3929" s="2" t="s">
        <v>3</v>
      </c>
      <c r="F3929" s="2" t="s">
        <v>2573</v>
      </c>
      <c r="G3929" s="5">
        <v>14</v>
      </c>
      <c r="H3929" s="5">
        <v>19.989999999999998</v>
      </c>
      <c r="I3929" s="5">
        <v>279.86</v>
      </c>
      <c r="J3929" s="5">
        <v>401216.64000000013</v>
      </c>
      <c r="K3929" s="3" t="str" cm="1">
        <f t="array" ref="K3929">_xlfn.LET(_xlpm.d,UPPER(TRIM(CLEAN(SUBSTITUTE(F3929,CHAR(160),"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30" spans="2:11" hidden="1" x14ac:dyDescent="0.25">
      <c r="B3930" s="20">
        <v>45715</v>
      </c>
      <c r="C3930" s="2" t="s">
        <v>1</v>
      </c>
      <c r="D3930" s="2" t="s">
        <v>2698</v>
      </c>
      <c r="E3930" s="2" t="s">
        <v>120</v>
      </c>
      <c r="F3930" s="2" t="s">
        <v>2573</v>
      </c>
      <c r="G3930" s="5">
        <v>8</v>
      </c>
      <c r="H3930" s="5">
        <v>20.9</v>
      </c>
      <c r="I3930" s="5">
        <v>167.2</v>
      </c>
      <c r="J3930" s="5">
        <v>401383.84000000014</v>
      </c>
      <c r="K3930" s="3" t="str" cm="1">
        <f t="array" ref="K3930">_xlfn.LET(_xlpm.d,UPPER(TRIM(CLEAN(SUBSTITUTE(F3930,CHAR(160),"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31" spans="2:11" hidden="1" x14ac:dyDescent="0.25">
      <c r="B3931" s="20">
        <v>45716</v>
      </c>
      <c r="C3931" s="2" t="s">
        <v>1</v>
      </c>
      <c r="D3931" s="2" t="s">
        <v>1558</v>
      </c>
      <c r="E3931" s="2" t="s">
        <v>154</v>
      </c>
      <c r="F3931" s="2" t="s">
        <v>2573</v>
      </c>
      <c r="G3931" s="5">
        <v>70</v>
      </c>
      <c r="H3931" s="5">
        <v>21.3</v>
      </c>
      <c r="I3931" s="5">
        <v>1491</v>
      </c>
      <c r="J3931" s="5">
        <v>402874.84000000014</v>
      </c>
      <c r="K3931" s="3" t="str" cm="1">
        <f t="array" ref="K3931">_xlfn.LET(_xlpm.d,UPPER(TRIM(CLEAN(SUBSTITUTE(F3931,CHAR(160),"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32" spans="2:11" hidden="1" x14ac:dyDescent="0.25">
      <c r="B3932" s="20">
        <v>45716</v>
      </c>
      <c r="C3932" s="2" t="s">
        <v>1</v>
      </c>
      <c r="D3932" s="2" t="s">
        <v>2699</v>
      </c>
      <c r="E3932" s="2" t="s">
        <v>78</v>
      </c>
      <c r="F3932" s="2" t="s">
        <v>2573</v>
      </c>
      <c r="G3932" s="5">
        <v>32</v>
      </c>
      <c r="H3932" s="5">
        <v>21.3</v>
      </c>
      <c r="I3932" s="5">
        <v>681.6</v>
      </c>
      <c r="J3932" s="5">
        <v>403556.44000000012</v>
      </c>
      <c r="K3932" s="3" t="str" cm="1">
        <f t="array" ref="K3932">_xlfn.LET(_xlpm.d,UPPER(TRIM(CLEAN(SUBSTITUTE(F3932,CHAR(160),"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33" spans="2:11" hidden="1" x14ac:dyDescent="0.25">
      <c r="B3933" s="20">
        <v>45716</v>
      </c>
      <c r="C3933" s="2" t="s">
        <v>1</v>
      </c>
      <c r="D3933" s="2" t="s">
        <v>2700</v>
      </c>
      <c r="E3933" s="2" t="s">
        <v>1235</v>
      </c>
      <c r="F3933" s="2" t="s">
        <v>2573</v>
      </c>
      <c r="G3933" s="5">
        <v>20</v>
      </c>
      <c r="H3933" s="5">
        <v>19.989999999999998</v>
      </c>
      <c r="I3933" s="5">
        <v>399.8</v>
      </c>
      <c r="J3933" s="5">
        <v>403956.24000000011</v>
      </c>
      <c r="K3933" s="3" t="str" cm="1">
        <f t="array" ref="K3933">_xlfn.LET(_xlpm.d,UPPER(TRIM(CLEAN(SUBSTITUTE(F3933,CHAR(160),"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34" spans="2:11" hidden="1" x14ac:dyDescent="0.25">
      <c r="B3934" s="20">
        <v>45716</v>
      </c>
      <c r="C3934" s="2" t="s">
        <v>1</v>
      </c>
      <c r="D3934" s="2" t="s">
        <v>1781</v>
      </c>
      <c r="E3934" s="2" t="s">
        <v>807</v>
      </c>
      <c r="F3934" s="2" t="s">
        <v>2573</v>
      </c>
      <c r="G3934" s="5">
        <v>25</v>
      </c>
      <c r="H3934" s="5">
        <v>16.75</v>
      </c>
      <c r="I3934" s="5">
        <v>418.75</v>
      </c>
      <c r="J3934" s="5">
        <v>404374.99000000011</v>
      </c>
      <c r="K3934" s="3" t="str" cm="1">
        <f t="array" ref="K3934">_xlfn.LET(_xlpm.d,UPPER(TRIM(CLEAN(SUBSTITUTE(F3934,CHAR(160),"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35" spans="2:11" hidden="1" x14ac:dyDescent="0.25">
      <c r="B3935" s="20">
        <v>45716</v>
      </c>
      <c r="C3935" s="2" t="s">
        <v>1</v>
      </c>
      <c r="D3935" s="2" t="s">
        <v>2701</v>
      </c>
      <c r="E3935" s="2" t="s">
        <v>224</v>
      </c>
      <c r="F3935" s="2" t="s">
        <v>2573</v>
      </c>
      <c r="G3935" s="5">
        <v>270</v>
      </c>
      <c r="H3935" s="5">
        <v>21.3</v>
      </c>
      <c r="I3935" s="5">
        <v>5751</v>
      </c>
      <c r="J3935" s="5">
        <v>410125.99000000011</v>
      </c>
      <c r="K3935" s="3" t="str" cm="1">
        <f t="array" ref="K3935">_xlfn.LET(_xlpm.d,UPPER(TRIM(CLEAN(SUBSTITUTE(F3935,CHAR(160),"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36" spans="2:11" hidden="1" x14ac:dyDescent="0.25">
      <c r="B3936" s="20">
        <v>45716</v>
      </c>
      <c r="C3936" s="2" t="s">
        <v>1</v>
      </c>
      <c r="D3936" s="2" t="s">
        <v>2702</v>
      </c>
      <c r="E3936" s="2" t="s">
        <v>311</v>
      </c>
      <c r="F3936" s="2" t="s">
        <v>2573</v>
      </c>
      <c r="G3936" s="5">
        <v>80</v>
      </c>
      <c r="H3936" s="5">
        <v>21.3</v>
      </c>
      <c r="I3936" s="5">
        <v>1704</v>
      </c>
      <c r="J3936" s="5">
        <v>411829.99000000011</v>
      </c>
      <c r="K3936" s="3" t="str" cm="1">
        <f t="array" ref="K3936">_xlfn.LET(_xlpm.d,UPPER(TRIM(CLEAN(SUBSTITUTE(F3936,CHAR(160),"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37" spans="2:11" hidden="1" x14ac:dyDescent="0.25">
      <c r="B3937" s="20">
        <v>45717</v>
      </c>
      <c r="C3937" s="2" t="s">
        <v>1</v>
      </c>
      <c r="D3937" s="2" t="s">
        <v>39</v>
      </c>
      <c r="E3937" s="2" t="s">
        <v>16</v>
      </c>
      <c r="F3937" s="2" t="s">
        <v>2703</v>
      </c>
      <c r="G3937" s="5">
        <v>90</v>
      </c>
      <c r="H3937" s="5">
        <v>15.99</v>
      </c>
      <c r="I3937" s="5">
        <v>1439.1</v>
      </c>
      <c r="J3937" s="5">
        <v>413269.09000000008</v>
      </c>
      <c r="K3937" s="3" t="str" cm="1">
        <f t="array" ref="K3937">_xlfn.LET(_xlpm.d,UPPER(TRIM(CLEAN(SUBSTITUTE(F3937,CHAR(160),"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38" spans="2:11" hidden="1" x14ac:dyDescent="0.25">
      <c r="B3938" s="20">
        <v>45720</v>
      </c>
      <c r="C3938" s="2" t="s">
        <v>1</v>
      </c>
      <c r="D3938" s="2" t="s">
        <v>2704</v>
      </c>
      <c r="E3938" s="2" t="s">
        <v>232</v>
      </c>
      <c r="F3938" s="2" t="s">
        <v>2573</v>
      </c>
      <c r="G3938" s="5">
        <v>20</v>
      </c>
      <c r="H3938" s="5">
        <v>21.3</v>
      </c>
      <c r="I3938" s="5">
        <v>426</v>
      </c>
      <c r="J3938" s="5">
        <v>413695.09000000008</v>
      </c>
      <c r="K3938" s="3" t="str" cm="1">
        <f t="array" ref="K3938">_xlfn.LET(_xlpm.d,UPPER(TRIM(CLEAN(SUBSTITUTE(F3938,CHAR(160),"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39" spans="2:11" hidden="1" x14ac:dyDescent="0.25">
      <c r="B3939" s="20">
        <v>45720</v>
      </c>
      <c r="C3939" s="2" t="s">
        <v>1</v>
      </c>
      <c r="D3939" s="2" t="s">
        <v>1783</v>
      </c>
      <c r="E3939" s="2" t="s">
        <v>186</v>
      </c>
      <c r="F3939" s="2" t="s">
        <v>2573</v>
      </c>
      <c r="G3939" s="5">
        <v>40</v>
      </c>
      <c r="H3939" s="5">
        <v>21.3</v>
      </c>
      <c r="I3939" s="5">
        <v>852</v>
      </c>
      <c r="J3939" s="5">
        <v>414547.09000000008</v>
      </c>
      <c r="K3939" s="3" t="str" cm="1">
        <f t="array" ref="K3939">_xlfn.LET(_xlpm.d,UPPER(TRIM(CLEAN(SUBSTITUTE(F3939,CHAR(160),"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40" spans="2:11" hidden="1" x14ac:dyDescent="0.25">
      <c r="B3940" s="20">
        <v>45720</v>
      </c>
      <c r="C3940" s="2" t="s">
        <v>1</v>
      </c>
      <c r="D3940" s="2" t="s">
        <v>494</v>
      </c>
      <c r="E3940" s="2" t="s">
        <v>143</v>
      </c>
      <c r="F3940" s="2" t="s">
        <v>2573</v>
      </c>
      <c r="G3940" s="5">
        <v>30</v>
      </c>
      <c r="H3940" s="5">
        <v>21.3</v>
      </c>
      <c r="I3940" s="5">
        <v>639</v>
      </c>
      <c r="J3940" s="5">
        <v>415186.09000000008</v>
      </c>
      <c r="K3940" s="3" t="str" cm="1">
        <f t="array" ref="K3940">_xlfn.LET(_xlpm.d,UPPER(TRIM(CLEAN(SUBSTITUTE(F3940,CHAR(160),"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41" spans="2:11" hidden="1" x14ac:dyDescent="0.25">
      <c r="B3941" s="20">
        <v>45720</v>
      </c>
      <c r="C3941" s="2" t="s">
        <v>1</v>
      </c>
      <c r="D3941" s="2" t="s">
        <v>1784</v>
      </c>
      <c r="E3941" s="2" t="s">
        <v>234</v>
      </c>
      <c r="F3941" s="2" t="s">
        <v>2573</v>
      </c>
      <c r="G3941" s="5">
        <v>60</v>
      </c>
      <c r="H3941" s="5">
        <v>21.3</v>
      </c>
      <c r="I3941" s="5">
        <v>1278</v>
      </c>
      <c r="J3941" s="5">
        <v>416464.09000000008</v>
      </c>
      <c r="K3941" s="3" t="str" cm="1">
        <f t="array" ref="K3941">_xlfn.LET(_xlpm.d,UPPER(TRIM(CLEAN(SUBSTITUTE(F3941,CHAR(160),"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42" spans="2:11" hidden="1" x14ac:dyDescent="0.25">
      <c r="B3942" s="20">
        <v>45720</v>
      </c>
      <c r="C3942" s="2" t="s">
        <v>1</v>
      </c>
      <c r="D3942" s="2" t="s">
        <v>2705</v>
      </c>
      <c r="E3942" s="2" t="s">
        <v>165</v>
      </c>
      <c r="F3942" s="2" t="s">
        <v>2573</v>
      </c>
      <c r="G3942" s="5">
        <v>20</v>
      </c>
      <c r="H3942" s="5">
        <v>21.3</v>
      </c>
      <c r="I3942" s="5">
        <v>426</v>
      </c>
      <c r="J3942" s="5">
        <v>416890.09000000008</v>
      </c>
      <c r="K3942" s="3" t="str" cm="1">
        <f t="array" ref="K3942">_xlfn.LET(_xlpm.d,UPPER(TRIM(CLEAN(SUBSTITUTE(F3942,CHAR(160),"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43" spans="2:11" hidden="1" x14ac:dyDescent="0.25">
      <c r="B3943" s="20">
        <v>45720</v>
      </c>
      <c r="C3943" s="2" t="s">
        <v>1</v>
      </c>
      <c r="D3943" s="2" t="s">
        <v>2706</v>
      </c>
      <c r="E3943" s="2" t="s">
        <v>162</v>
      </c>
      <c r="F3943" s="2" t="s">
        <v>2573</v>
      </c>
      <c r="G3943" s="5">
        <v>32</v>
      </c>
      <c r="H3943" s="5">
        <v>21.3</v>
      </c>
      <c r="I3943" s="5">
        <v>681.6</v>
      </c>
      <c r="J3943" s="5">
        <v>417571.69000000006</v>
      </c>
      <c r="K3943" s="3" t="str" cm="1">
        <f t="array" ref="K3943">_xlfn.LET(_xlpm.d,UPPER(TRIM(CLEAN(SUBSTITUTE(F3943,CHAR(160),"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44" spans="2:11" hidden="1" x14ac:dyDescent="0.25">
      <c r="B3944" s="20">
        <v>45721</v>
      </c>
      <c r="C3944" s="2" t="s">
        <v>1</v>
      </c>
      <c r="D3944" s="2" t="s">
        <v>930</v>
      </c>
      <c r="E3944" s="2" t="s">
        <v>145</v>
      </c>
      <c r="F3944" s="2" t="s">
        <v>2573</v>
      </c>
      <c r="G3944" s="5">
        <v>20</v>
      </c>
      <c r="H3944" s="5">
        <v>21.3</v>
      </c>
      <c r="I3944" s="5">
        <v>426</v>
      </c>
      <c r="J3944" s="5">
        <v>417997.69000000006</v>
      </c>
      <c r="K3944" s="3" t="str" cm="1">
        <f t="array" ref="K3944">_xlfn.LET(_xlpm.d,UPPER(TRIM(CLEAN(SUBSTITUTE(F3944,CHAR(160),"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45" spans="2:11" hidden="1" x14ac:dyDescent="0.25">
      <c r="B3945" s="20">
        <v>45721</v>
      </c>
      <c r="C3945" s="2" t="s">
        <v>1</v>
      </c>
      <c r="D3945" s="2" t="s">
        <v>2707</v>
      </c>
      <c r="E3945" s="2" t="s">
        <v>491</v>
      </c>
      <c r="F3945" s="2" t="s">
        <v>2573</v>
      </c>
      <c r="G3945" s="5">
        <v>60</v>
      </c>
      <c r="H3945" s="5">
        <v>21.3</v>
      </c>
      <c r="I3945" s="5">
        <v>1278</v>
      </c>
      <c r="J3945" s="5">
        <v>419275.69000000006</v>
      </c>
      <c r="K3945" s="3" t="str" cm="1">
        <f t="array" ref="K3945">_xlfn.LET(_xlpm.d,UPPER(TRIM(CLEAN(SUBSTITUTE(F3945,CHAR(160),"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46" spans="2:11" hidden="1" x14ac:dyDescent="0.25">
      <c r="B3946" s="20">
        <v>45721</v>
      </c>
      <c r="C3946" s="2" t="s">
        <v>1</v>
      </c>
      <c r="D3946" s="2" t="s">
        <v>931</v>
      </c>
      <c r="E3946" s="2" t="s">
        <v>149</v>
      </c>
      <c r="F3946" s="2" t="s">
        <v>2573</v>
      </c>
      <c r="G3946" s="5">
        <v>56</v>
      </c>
      <c r="H3946" s="5">
        <v>21.3</v>
      </c>
      <c r="I3946" s="5">
        <v>1192.8</v>
      </c>
      <c r="J3946" s="5">
        <v>420468.49000000005</v>
      </c>
      <c r="K3946" s="3" t="str" cm="1">
        <f t="array" ref="K3946">_xlfn.LET(_xlpm.d,UPPER(TRIM(CLEAN(SUBSTITUTE(F3946,CHAR(160),"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47" spans="2:11" hidden="1" x14ac:dyDescent="0.25">
      <c r="B3947" s="20">
        <v>45721</v>
      </c>
      <c r="C3947" s="2" t="s">
        <v>1</v>
      </c>
      <c r="D3947" s="2" t="s">
        <v>2708</v>
      </c>
      <c r="E3947" s="2" t="s">
        <v>857</v>
      </c>
      <c r="F3947" s="2" t="s">
        <v>2573</v>
      </c>
      <c r="G3947" s="5">
        <v>36</v>
      </c>
      <c r="H3947" s="5">
        <v>19.989999999999998</v>
      </c>
      <c r="I3947" s="5">
        <v>719.64</v>
      </c>
      <c r="J3947" s="5">
        <v>421188.13000000006</v>
      </c>
      <c r="K3947" s="3" t="str" cm="1">
        <f t="array" ref="K3947">_xlfn.LET(_xlpm.d,UPPER(TRIM(CLEAN(SUBSTITUTE(F3947,CHAR(160),"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48" spans="2:11" hidden="1" x14ac:dyDescent="0.25">
      <c r="B3948" s="20">
        <v>45721</v>
      </c>
      <c r="C3948" s="2" t="s">
        <v>1</v>
      </c>
      <c r="D3948" s="2" t="s">
        <v>2709</v>
      </c>
      <c r="E3948" s="2" t="s">
        <v>1765</v>
      </c>
      <c r="F3948" s="2" t="s">
        <v>2573</v>
      </c>
      <c r="G3948" s="5">
        <v>130</v>
      </c>
      <c r="H3948" s="5">
        <v>21.3</v>
      </c>
      <c r="I3948" s="5">
        <v>2769</v>
      </c>
      <c r="J3948" s="5">
        <v>423957.13000000006</v>
      </c>
      <c r="K3948" s="3" t="str" cm="1">
        <f t="array" ref="K3948">_xlfn.LET(_xlpm.d,UPPER(TRIM(CLEAN(SUBSTITUTE(F3948,CHAR(160),"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49" spans="2:11" hidden="1" x14ac:dyDescent="0.25">
      <c r="B3949" s="20">
        <v>45722</v>
      </c>
      <c r="C3949" s="2" t="s">
        <v>1</v>
      </c>
      <c r="D3949" s="2" t="s">
        <v>2710</v>
      </c>
      <c r="E3949" s="2" t="s">
        <v>120</v>
      </c>
      <c r="F3949" s="2" t="s">
        <v>2711</v>
      </c>
      <c r="G3949" s="5">
        <v>8</v>
      </c>
      <c r="H3949" s="5">
        <v>20.9</v>
      </c>
      <c r="I3949" s="5">
        <v>167.2</v>
      </c>
      <c r="J3949" s="5">
        <v>424124.33000000007</v>
      </c>
      <c r="K3949" s="3" t="str" cm="1">
        <f t="array" ref="K3949">_xlfn.LET(_xlpm.d,UPPER(TRIM(CLEAN(SUBSTITUTE(F3949,CHAR(160),"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50" spans="2:11" hidden="1" x14ac:dyDescent="0.25">
      <c r="B3950" s="20">
        <v>45722</v>
      </c>
      <c r="C3950" s="2" t="s">
        <v>1</v>
      </c>
      <c r="D3950" s="2" t="s">
        <v>2710</v>
      </c>
      <c r="E3950" s="2" t="s">
        <v>120</v>
      </c>
      <c r="F3950" s="2" t="s">
        <v>2712</v>
      </c>
      <c r="G3950" s="5">
        <v>3</v>
      </c>
      <c r="H3950" s="5">
        <v>20.9</v>
      </c>
      <c r="I3950" s="5">
        <v>62.7</v>
      </c>
      <c r="J3950" s="5">
        <v>424187.03000000009</v>
      </c>
      <c r="K3950" s="3" t="str" cm="1">
        <f t="array" ref="K3950">_xlfn.LET(_xlpm.d,UPPER(TRIM(CLEAN(SUBSTITUTE(F3950,CHAR(160),"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51" spans="2:11" hidden="1" x14ac:dyDescent="0.25">
      <c r="B3951" s="20">
        <v>45722</v>
      </c>
      <c r="C3951" s="2" t="s">
        <v>1</v>
      </c>
      <c r="D3951" s="2" t="s">
        <v>1789</v>
      </c>
      <c r="E3951" s="2" t="s">
        <v>268</v>
      </c>
      <c r="F3951" s="2" t="s">
        <v>2573</v>
      </c>
      <c r="G3951" s="5">
        <v>32</v>
      </c>
      <c r="H3951" s="5">
        <v>21.3</v>
      </c>
      <c r="I3951" s="5">
        <v>681.6</v>
      </c>
      <c r="J3951" s="5">
        <v>424868.63000000006</v>
      </c>
      <c r="K3951" s="3" t="str" cm="1">
        <f t="array" ref="K3951">_xlfn.LET(_xlpm.d,UPPER(TRIM(CLEAN(SUBSTITUTE(F3951,CHAR(160),"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52" spans="2:11" hidden="1" x14ac:dyDescent="0.25">
      <c r="B3952" s="20">
        <v>45722</v>
      </c>
      <c r="C3952" s="2" t="s">
        <v>1</v>
      </c>
      <c r="D3952" s="2" t="s">
        <v>2713</v>
      </c>
      <c r="E3952" s="2" t="s">
        <v>135</v>
      </c>
      <c r="F3952" s="2" t="s">
        <v>2573</v>
      </c>
      <c r="G3952" s="5">
        <v>88</v>
      </c>
      <c r="H3952" s="5">
        <v>21.3</v>
      </c>
      <c r="I3952" s="5">
        <v>1874.4</v>
      </c>
      <c r="J3952" s="5">
        <v>426743.03000000009</v>
      </c>
      <c r="K3952" s="3" t="str" cm="1">
        <f t="array" ref="K3952">_xlfn.LET(_xlpm.d,UPPER(TRIM(CLEAN(SUBSTITUTE(F3952,CHAR(160),"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53" spans="2:11" hidden="1" x14ac:dyDescent="0.25">
      <c r="B3953" s="20">
        <v>45722</v>
      </c>
      <c r="C3953" s="2" t="s">
        <v>1</v>
      </c>
      <c r="D3953" s="2" t="s">
        <v>932</v>
      </c>
      <c r="E3953" s="2" t="s">
        <v>192</v>
      </c>
      <c r="F3953" s="2" t="s">
        <v>2573</v>
      </c>
      <c r="G3953" s="5">
        <v>80</v>
      </c>
      <c r="H3953" s="5">
        <v>21.3</v>
      </c>
      <c r="I3953" s="5">
        <v>1704</v>
      </c>
      <c r="J3953" s="5">
        <v>428447.03000000009</v>
      </c>
      <c r="K3953" s="3" t="str" cm="1">
        <f t="array" ref="K3953">_xlfn.LET(_xlpm.d,UPPER(TRIM(CLEAN(SUBSTITUTE(F3953,CHAR(160),"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54" spans="2:11" hidden="1" x14ac:dyDescent="0.25">
      <c r="B3954" s="20">
        <v>45722</v>
      </c>
      <c r="C3954" s="2" t="s">
        <v>1</v>
      </c>
      <c r="D3954" s="2" t="s">
        <v>1790</v>
      </c>
      <c r="E3954" s="2" t="s">
        <v>248</v>
      </c>
      <c r="F3954" s="2" t="s">
        <v>2573</v>
      </c>
      <c r="G3954" s="5">
        <v>40</v>
      </c>
      <c r="H3954" s="5">
        <v>21.3</v>
      </c>
      <c r="I3954" s="5">
        <v>852</v>
      </c>
      <c r="J3954" s="5">
        <v>429299.03000000009</v>
      </c>
      <c r="K3954" s="3" t="str" cm="1">
        <f t="array" ref="K3954">_xlfn.LET(_xlpm.d,UPPER(TRIM(CLEAN(SUBSTITUTE(F3954,CHAR(160),"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55" spans="2:11" hidden="1" x14ac:dyDescent="0.25">
      <c r="B3955" s="20">
        <v>45722</v>
      </c>
      <c r="C3955" s="2" t="s">
        <v>1</v>
      </c>
      <c r="D3955" s="2" t="s">
        <v>1501</v>
      </c>
      <c r="E3955" s="2" t="s">
        <v>160</v>
      </c>
      <c r="F3955" s="2" t="s">
        <v>2573</v>
      </c>
      <c r="G3955" s="5">
        <v>32</v>
      </c>
      <c r="H3955" s="5">
        <v>21.3</v>
      </c>
      <c r="I3955" s="5">
        <v>681.6</v>
      </c>
      <c r="J3955" s="5">
        <v>429980.63000000006</v>
      </c>
      <c r="K3955" s="3" t="str" cm="1">
        <f t="array" ref="K3955">_xlfn.LET(_xlpm.d,UPPER(TRIM(CLEAN(SUBSTITUTE(F3955,CHAR(160),"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56" spans="2:11" hidden="1" x14ac:dyDescent="0.25">
      <c r="B3956" s="20">
        <v>45722</v>
      </c>
      <c r="C3956" s="2" t="s">
        <v>1</v>
      </c>
      <c r="D3956" s="2" t="s">
        <v>2714</v>
      </c>
      <c r="E3956" s="2" t="s">
        <v>246</v>
      </c>
      <c r="F3956" s="2" t="s">
        <v>2573</v>
      </c>
      <c r="G3956" s="5">
        <v>80</v>
      </c>
      <c r="H3956" s="5">
        <v>21.3</v>
      </c>
      <c r="I3956" s="5">
        <v>1704</v>
      </c>
      <c r="J3956" s="5">
        <v>431684.63000000006</v>
      </c>
      <c r="K3956" s="3" t="str" cm="1">
        <f t="array" ref="K3956">_xlfn.LET(_xlpm.d,UPPER(TRIM(CLEAN(SUBSTITUTE(F3956,CHAR(160),"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57" spans="2:11" hidden="1" x14ac:dyDescent="0.25">
      <c r="B3957" s="20">
        <v>45722</v>
      </c>
      <c r="C3957" s="2" t="s">
        <v>1</v>
      </c>
      <c r="D3957" s="2" t="s">
        <v>2715</v>
      </c>
      <c r="E3957" s="2" t="s">
        <v>3</v>
      </c>
      <c r="F3957" s="2" t="s">
        <v>2573</v>
      </c>
      <c r="G3957" s="5">
        <v>32</v>
      </c>
      <c r="H3957" s="5">
        <v>19.989999999999998</v>
      </c>
      <c r="I3957" s="5">
        <v>639.67999999999995</v>
      </c>
      <c r="J3957" s="5">
        <v>432324.31000000006</v>
      </c>
      <c r="K3957" s="3" t="str" cm="1">
        <f t="array" ref="K3957">_xlfn.LET(_xlpm.d,UPPER(TRIM(CLEAN(SUBSTITUTE(F3957,CHAR(160),"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58" spans="2:11" hidden="1" x14ac:dyDescent="0.25">
      <c r="B3958" s="20">
        <v>45722</v>
      </c>
      <c r="C3958" s="2" t="s">
        <v>1</v>
      </c>
      <c r="D3958" s="2" t="s">
        <v>2716</v>
      </c>
      <c r="E3958" s="2" t="s">
        <v>1701</v>
      </c>
      <c r="F3958" s="2" t="s">
        <v>2573</v>
      </c>
      <c r="G3958" s="5">
        <v>70</v>
      </c>
      <c r="H3958" s="5">
        <v>21.3</v>
      </c>
      <c r="I3958" s="5">
        <v>1491</v>
      </c>
      <c r="J3958" s="5">
        <v>433815.31000000006</v>
      </c>
      <c r="K3958" s="3" t="str" cm="1">
        <f t="array" ref="K3958">_xlfn.LET(_xlpm.d,UPPER(TRIM(CLEAN(SUBSTITUTE(F3958,CHAR(160),"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59" spans="2:11" hidden="1" x14ac:dyDescent="0.25">
      <c r="B3959" s="20">
        <v>45722</v>
      </c>
      <c r="C3959" s="2" t="s">
        <v>1</v>
      </c>
      <c r="D3959" s="2" t="s">
        <v>1791</v>
      </c>
      <c r="E3959" s="2" t="s">
        <v>1792</v>
      </c>
      <c r="F3959" s="2" t="s">
        <v>2573</v>
      </c>
      <c r="G3959" s="5">
        <v>60</v>
      </c>
      <c r="H3959" s="5">
        <v>19.989999999999998</v>
      </c>
      <c r="I3959" s="5">
        <v>1199.4000000000001</v>
      </c>
      <c r="J3959" s="5">
        <v>435014.71000000008</v>
      </c>
      <c r="K3959" s="3" t="str" cm="1">
        <f t="array" ref="K3959">_xlfn.LET(_xlpm.d,UPPER(TRIM(CLEAN(SUBSTITUTE(F3959,CHAR(160),"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60" spans="2:11" hidden="1" x14ac:dyDescent="0.25">
      <c r="B3960" s="20">
        <v>45722</v>
      </c>
      <c r="C3960" s="2" t="s">
        <v>1</v>
      </c>
      <c r="D3960" s="2" t="s">
        <v>2717</v>
      </c>
      <c r="E3960" s="2" t="s">
        <v>305</v>
      </c>
      <c r="F3960" s="2" t="s">
        <v>2573</v>
      </c>
      <c r="G3960" s="5">
        <v>96</v>
      </c>
      <c r="H3960" s="5">
        <v>21.3</v>
      </c>
      <c r="I3960" s="5">
        <v>2044.8</v>
      </c>
      <c r="J3960" s="5">
        <v>437059.51000000007</v>
      </c>
      <c r="K3960" s="3" t="str" cm="1">
        <f t="array" ref="K3960">_xlfn.LET(_xlpm.d,UPPER(TRIM(CLEAN(SUBSTITUTE(F3960,CHAR(160),"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61" spans="2:11" hidden="1" x14ac:dyDescent="0.25">
      <c r="B3961" s="20">
        <v>45722</v>
      </c>
      <c r="C3961" s="2" t="s">
        <v>1</v>
      </c>
      <c r="D3961" s="2" t="s">
        <v>1793</v>
      </c>
      <c r="E3961" s="2" t="s">
        <v>78</v>
      </c>
      <c r="F3961" s="2" t="s">
        <v>2573</v>
      </c>
      <c r="G3961" s="5">
        <v>40</v>
      </c>
      <c r="H3961" s="5">
        <v>21.3</v>
      </c>
      <c r="I3961" s="5">
        <v>852</v>
      </c>
      <c r="J3961" s="5">
        <v>437911.51000000007</v>
      </c>
      <c r="K3961" s="3" t="str" cm="1">
        <f t="array" ref="K3961">_xlfn.LET(_xlpm.d,UPPER(TRIM(CLEAN(SUBSTITUTE(F3961,CHAR(160),"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62" spans="2:11" hidden="1" x14ac:dyDescent="0.25">
      <c r="B3962" s="20">
        <v>45722</v>
      </c>
      <c r="C3962" s="2" t="s">
        <v>1</v>
      </c>
      <c r="D3962" s="2" t="s">
        <v>2490</v>
      </c>
      <c r="E3962" s="2" t="s">
        <v>236</v>
      </c>
      <c r="F3962" s="2" t="s">
        <v>2573</v>
      </c>
      <c r="G3962" s="5">
        <v>40</v>
      </c>
      <c r="H3962" s="5">
        <v>21.3</v>
      </c>
      <c r="I3962" s="5">
        <v>852</v>
      </c>
      <c r="J3962" s="5">
        <v>438763.51000000007</v>
      </c>
      <c r="K3962" s="3" t="str" cm="1">
        <f t="array" ref="K3962">_xlfn.LET(_xlpm.d,UPPER(TRIM(CLEAN(SUBSTITUTE(F3962,CHAR(160),"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63" spans="2:11" hidden="1" x14ac:dyDescent="0.25">
      <c r="B3963" s="20">
        <v>45723</v>
      </c>
      <c r="C3963" s="2" t="s">
        <v>1</v>
      </c>
      <c r="D3963" s="2" t="s">
        <v>933</v>
      </c>
      <c r="E3963" s="2" t="s">
        <v>154</v>
      </c>
      <c r="F3963" s="2" t="s">
        <v>2573</v>
      </c>
      <c r="G3963" s="5">
        <v>120</v>
      </c>
      <c r="H3963" s="5">
        <v>21.3</v>
      </c>
      <c r="I3963" s="5">
        <v>2556</v>
      </c>
      <c r="J3963" s="5">
        <v>441319.51000000007</v>
      </c>
      <c r="K3963" s="3" t="str" cm="1">
        <f t="array" ref="K3963">_xlfn.LET(_xlpm.d,UPPER(TRIM(CLEAN(SUBSTITUTE(F3963,CHAR(160),"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64" spans="2:11" hidden="1" x14ac:dyDescent="0.25">
      <c r="B3964" s="20">
        <v>45723</v>
      </c>
      <c r="C3964" s="2" t="s">
        <v>1</v>
      </c>
      <c r="D3964" s="2" t="s">
        <v>496</v>
      </c>
      <c r="E3964" s="2" t="s">
        <v>243</v>
      </c>
      <c r="F3964" s="2" t="s">
        <v>2573</v>
      </c>
      <c r="G3964" s="5">
        <v>120</v>
      </c>
      <c r="H3964" s="5">
        <v>21.3</v>
      </c>
      <c r="I3964" s="5">
        <v>2556</v>
      </c>
      <c r="J3964" s="5">
        <v>443875.51000000007</v>
      </c>
      <c r="K3964" s="3" t="str" cm="1">
        <f t="array" ref="K3964">_xlfn.LET(_xlpm.d,UPPER(TRIM(CLEAN(SUBSTITUTE(F3964,CHAR(160),"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65" spans="2:11" hidden="1" x14ac:dyDescent="0.25">
      <c r="B3965" s="20">
        <v>45723</v>
      </c>
      <c r="C3965" s="2" t="s">
        <v>1</v>
      </c>
      <c r="D3965" s="2" t="s">
        <v>497</v>
      </c>
      <c r="E3965" s="2" t="s">
        <v>43</v>
      </c>
      <c r="F3965" s="2" t="s">
        <v>2573</v>
      </c>
      <c r="G3965" s="5">
        <v>98</v>
      </c>
      <c r="H3965" s="5">
        <v>19.989999999999998</v>
      </c>
      <c r="I3965" s="5">
        <v>1959.02</v>
      </c>
      <c r="J3965" s="5">
        <v>445834.53000000009</v>
      </c>
      <c r="K3965" s="3" t="str" cm="1">
        <f t="array" ref="K3965">_xlfn.LET(_xlpm.d,UPPER(TRIM(CLEAN(SUBSTITUTE(F3965,CHAR(160),"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66" spans="2:11" hidden="1" x14ac:dyDescent="0.25">
      <c r="B3966" s="20">
        <v>45723</v>
      </c>
      <c r="C3966" s="2" t="s">
        <v>1</v>
      </c>
      <c r="D3966" s="2" t="s">
        <v>1628</v>
      </c>
      <c r="E3966" s="2" t="s">
        <v>759</v>
      </c>
      <c r="F3966" s="2" t="s">
        <v>2573</v>
      </c>
      <c r="G3966" s="5">
        <v>30</v>
      </c>
      <c r="H3966" s="5">
        <v>19.989999999999998</v>
      </c>
      <c r="I3966" s="5">
        <v>599.70000000000005</v>
      </c>
      <c r="J3966" s="5">
        <v>446434.2300000001</v>
      </c>
      <c r="K3966" s="3" t="str" cm="1">
        <f t="array" ref="K3966">_xlfn.LET(_xlpm.d,UPPER(TRIM(CLEAN(SUBSTITUTE(F3966,CHAR(160),"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67" spans="2:11" hidden="1" x14ac:dyDescent="0.25">
      <c r="B3967" s="20">
        <v>45723</v>
      </c>
      <c r="C3967" s="2" t="s">
        <v>1</v>
      </c>
      <c r="D3967" s="2" t="s">
        <v>1796</v>
      </c>
      <c r="E3967" s="2" t="s">
        <v>1726</v>
      </c>
      <c r="F3967" s="2" t="s">
        <v>2573</v>
      </c>
      <c r="G3967" s="5">
        <v>16</v>
      </c>
      <c r="H3967" s="5">
        <v>19.989999999999998</v>
      </c>
      <c r="I3967" s="5">
        <v>319.83999999999997</v>
      </c>
      <c r="J3967" s="5">
        <v>446754.07000000012</v>
      </c>
      <c r="K3967" s="3" t="str" cm="1">
        <f t="array" ref="K3967">_xlfn.LET(_xlpm.d,UPPER(TRIM(CLEAN(SUBSTITUTE(F3967,CHAR(160),"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68" spans="2:11" hidden="1" x14ac:dyDescent="0.25">
      <c r="B3968" s="20">
        <v>45723</v>
      </c>
      <c r="C3968" s="2" t="s">
        <v>1</v>
      </c>
      <c r="D3968" s="2" t="s">
        <v>1798</v>
      </c>
      <c r="E3968" s="2" t="s">
        <v>197</v>
      </c>
      <c r="F3968" s="2" t="s">
        <v>2573</v>
      </c>
      <c r="G3968" s="5">
        <v>88</v>
      </c>
      <c r="H3968" s="5">
        <v>21.3</v>
      </c>
      <c r="I3968" s="5">
        <v>1874.4</v>
      </c>
      <c r="J3968" s="5">
        <v>448628.47000000015</v>
      </c>
      <c r="K3968" s="3" t="str" cm="1">
        <f t="array" ref="K3968">_xlfn.LET(_xlpm.d,UPPER(TRIM(CLEAN(SUBSTITUTE(F3968,CHAR(160),"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69" spans="2:11" hidden="1" x14ac:dyDescent="0.25">
      <c r="B3969" s="20">
        <v>45726</v>
      </c>
      <c r="C3969" s="2" t="s">
        <v>1</v>
      </c>
      <c r="D3969" s="2" t="s">
        <v>935</v>
      </c>
      <c r="E3969" s="2" t="s">
        <v>158</v>
      </c>
      <c r="F3969" s="2" t="s">
        <v>2573</v>
      </c>
      <c r="G3969" s="5">
        <v>80</v>
      </c>
      <c r="H3969" s="5">
        <v>21.3</v>
      </c>
      <c r="I3969" s="5">
        <v>1704</v>
      </c>
      <c r="J3969" s="5">
        <v>450332.47000000015</v>
      </c>
      <c r="K3969" s="3" t="str" cm="1">
        <f t="array" ref="K3969">_xlfn.LET(_xlpm.d,UPPER(TRIM(CLEAN(SUBSTITUTE(F3969,CHAR(160),"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70" spans="2:11" hidden="1" x14ac:dyDescent="0.25">
      <c r="B3970" s="20">
        <v>45726</v>
      </c>
      <c r="C3970" s="2" t="s">
        <v>1</v>
      </c>
      <c r="D3970" s="2" t="s">
        <v>936</v>
      </c>
      <c r="E3970" s="2" t="s">
        <v>156</v>
      </c>
      <c r="F3970" s="2" t="s">
        <v>2573</v>
      </c>
      <c r="G3970" s="5">
        <v>40</v>
      </c>
      <c r="H3970" s="5">
        <v>21.3</v>
      </c>
      <c r="I3970" s="5">
        <v>852</v>
      </c>
      <c r="J3970" s="5">
        <v>451184.47000000015</v>
      </c>
      <c r="K3970" s="3" t="str" cm="1">
        <f t="array" ref="K3970">_xlfn.LET(_xlpm.d,UPPER(TRIM(CLEAN(SUBSTITUTE(F3970,CHAR(160),"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71" spans="2:11" hidden="1" x14ac:dyDescent="0.25">
      <c r="B3971" s="20">
        <v>45726</v>
      </c>
      <c r="C3971" s="2" t="s">
        <v>1</v>
      </c>
      <c r="D3971" s="2" t="s">
        <v>937</v>
      </c>
      <c r="E3971" s="2" t="s">
        <v>874</v>
      </c>
      <c r="F3971" s="2" t="s">
        <v>2573</v>
      </c>
      <c r="G3971" s="5">
        <v>480</v>
      </c>
      <c r="H3971" s="5">
        <v>16.149999999999999</v>
      </c>
      <c r="I3971" s="5">
        <v>7752</v>
      </c>
      <c r="J3971" s="5">
        <v>458936.47000000015</v>
      </c>
      <c r="K3971" s="3" t="str" cm="1">
        <f t="array" ref="K3971">_xlfn.LET(_xlpm.d,UPPER(TRIM(CLEAN(SUBSTITUTE(F3971,CHAR(160),"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72" spans="2:11" hidden="1" x14ac:dyDescent="0.25">
      <c r="B3972" s="20">
        <v>45726</v>
      </c>
      <c r="C3972" s="2" t="s">
        <v>1</v>
      </c>
      <c r="D3972" s="2" t="s">
        <v>2718</v>
      </c>
      <c r="E3972" s="2" t="s">
        <v>254</v>
      </c>
      <c r="F3972" s="2" t="s">
        <v>2573</v>
      </c>
      <c r="G3972" s="5">
        <v>40</v>
      </c>
      <c r="H3972" s="5">
        <v>21.3</v>
      </c>
      <c r="I3972" s="5">
        <v>852</v>
      </c>
      <c r="J3972" s="5">
        <v>459788.47000000015</v>
      </c>
      <c r="K3972" s="3" t="str" cm="1">
        <f t="array" ref="K3972">_xlfn.LET(_xlpm.d,UPPER(TRIM(CLEAN(SUBSTITUTE(F3972,CHAR(160),"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73" spans="2:11" hidden="1" x14ac:dyDescent="0.25">
      <c r="B3973" s="20">
        <v>45726</v>
      </c>
      <c r="C3973" s="2" t="s">
        <v>1</v>
      </c>
      <c r="D3973" s="2" t="s">
        <v>2719</v>
      </c>
      <c r="E3973" s="2" t="s">
        <v>248</v>
      </c>
      <c r="F3973" s="2" t="s">
        <v>2573</v>
      </c>
      <c r="G3973" s="5">
        <v>40</v>
      </c>
      <c r="H3973" s="5">
        <v>21.3</v>
      </c>
      <c r="I3973" s="5">
        <v>852</v>
      </c>
      <c r="J3973" s="5">
        <v>460640.47000000015</v>
      </c>
      <c r="K3973" s="3" t="str" cm="1">
        <f t="array" ref="K3973">_xlfn.LET(_xlpm.d,UPPER(TRIM(CLEAN(SUBSTITUTE(F3973,CHAR(160),"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74" spans="2:11" hidden="1" x14ac:dyDescent="0.25">
      <c r="B3974" s="20">
        <v>45727</v>
      </c>
      <c r="C3974" s="2" t="s">
        <v>1</v>
      </c>
      <c r="D3974" s="2" t="s">
        <v>2720</v>
      </c>
      <c r="E3974" s="2" t="s">
        <v>143</v>
      </c>
      <c r="F3974" s="2" t="s">
        <v>2573</v>
      </c>
      <c r="G3974" s="5">
        <v>40</v>
      </c>
      <c r="H3974" s="5">
        <v>21.3</v>
      </c>
      <c r="I3974" s="5">
        <v>852</v>
      </c>
      <c r="J3974" s="5">
        <v>461492.47000000015</v>
      </c>
      <c r="K3974" s="3" t="str" cm="1">
        <f t="array" ref="K3974">_xlfn.LET(_xlpm.d,UPPER(TRIM(CLEAN(SUBSTITUTE(F3974,CHAR(160),"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75" spans="2:11" hidden="1" x14ac:dyDescent="0.25">
      <c r="B3975" s="20">
        <v>45727</v>
      </c>
      <c r="C3975" s="2" t="s">
        <v>1</v>
      </c>
      <c r="D3975" s="2" t="s">
        <v>1800</v>
      </c>
      <c r="E3975" s="2" t="s">
        <v>78</v>
      </c>
      <c r="F3975" s="2" t="s">
        <v>2573</v>
      </c>
      <c r="G3975" s="5">
        <v>40</v>
      </c>
      <c r="H3975" s="5">
        <v>21.3</v>
      </c>
      <c r="I3975" s="5">
        <v>852</v>
      </c>
      <c r="J3975" s="5">
        <v>462344.47000000015</v>
      </c>
      <c r="K3975" s="3" t="str" cm="1">
        <f t="array" ref="K3975">_xlfn.LET(_xlpm.d,UPPER(TRIM(CLEAN(SUBSTITUTE(F3975,CHAR(160),"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76" spans="2:11" hidden="1" x14ac:dyDescent="0.25">
      <c r="B3976" s="20">
        <v>45727</v>
      </c>
      <c r="C3976" s="2" t="s">
        <v>1</v>
      </c>
      <c r="D3976" s="2" t="s">
        <v>938</v>
      </c>
      <c r="E3976" s="2" t="s">
        <v>141</v>
      </c>
      <c r="F3976" s="2" t="s">
        <v>2573</v>
      </c>
      <c r="G3976" s="5">
        <v>40</v>
      </c>
      <c r="H3976" s="5">
        <v>21.3</v>
      </c>
      <c r="I3976" s="5">
        <v>852</v>
      </c>
      <c r="J3976" s="5">
        <v>463196.47000000015</v>
      </c>
      <c r="K3976" s="3" t="str" cm="1">
        <f t="array" ref="K3976">_xlfn.LET(_xlpm.d,UPPER(TRIM(CLEAN(SUBSTITUTE(F3976,CHAR(160),"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77" spans="2:11" hidden="1" x14ac:dyDescent="0.25">
      <c r="B3977" s="20">
        <v>45727</v>
      </c>
      <c r="C3977" s="2" t="s">
        <v>1</v>
      </c>
      <c r="D3977" s="2" t="s">
        <v>1633</v>
      </c>
      <c r="E3977" s="2" t="s">
        <v>1634</v>
      </c>
      <c r="F3977" s="2" t="s">
        <v>2573</v>
      </c>
      <c r="G3977" s="5">
        <v>100</v>
      </c>
      <c r="H3977" s="5">
        <v>21.3</v>
      </c>
      <c r="I3977" s="5">
        <v>2130</v>
      </c>
      <c r="J3977" s="5">
        <v>465326.47000000015</v>
      </c>
      <c r="K3977" s="3" t="str" cm="1">
        <f t="array" ref="K3977">_xlfn.LET(_xlpm.d,UPPER(TRIM(CLEAN(SUBSTITUTE(F3977,CHAR(160),"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78" spans="2:11" hidden="1" x14ac:dyDescent="0.25">
      <c r="B3978" s="20">
        <v>45727</v>
      </c>
      <c r="C3978" s="2" t="s">
        <v>1</v>
      </c>
      <c r="D3978" s="2" t="s">
        <v>2721</v>
      </c>
      <c r="E3978" s="2" t="s">
        <v>544</v>
      </c>
      <c r="F3978" s="2" t="s">
        <v>2573</v>
      </c>
      <c r="G3978" s="5">
        <v>30</v>
      </c>
      <c r="H3978" s="5">
        <v>21.3</v>
      </c>
      <c r="I3978" s="5">
        <v>639</v>
      </c>
      <c r="J3978" s="5">
        <v>465965.47000000015</v>
      </c>
      <c r="K3978" s="3" t="str" cm="1">
        <f t="array" ref="K3978">_xlfn.LET(_xlpm.d,UPPER(TRIM(CLEAN(SUBSTITUTE(F3978,CHAR(160),"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79" spans="2:11" hidden="1" x14ac:dyDescent="0.25">
      <c r="B3979" s="20">
        <v>45727</v>
      </c>
      <c r="C3979" s="2" t="s">
        <v>1</v>
      </c>
      <c r="D3979" s="2" t="s">
        <v>1803</v>
      </c>
      <c r="E3979" s="2" t="s">
        <v>234</v>
      </c>
      <c r="F3979" s="2" t="s">
        <v>2573</v>
      </c>
      <c r="G3979" s="5">
        <v>80</v>
      </c>
      <c r="H3979" s="5">
        <v>21.3</v>
      </c>
      <c r="I3979" s="5">
        <v>1704</v>
      </c>
      <c r="J3979" s="5">
        <v>467669.47000000015</v>
      </c>
      <c r="K3979" s="3" t="str" cm="1">
        <f t="array" ref="K3979">_xlfn.LET(_xlpm.d,UPPER(TRIM(CLEAN(SUBSTITUTE(F3979,CHAR(160),"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80" spans="2:11" hidden="1" x14ac:dyDescent="0.25">
      <c r="B3980" s="20">
        <v>45727</v>
      </c>
      <c r="C3980" s="2" t="s">
        <v>1</v>
      </c>
      <c r="D3980" s="2" t="s">
        <v>2722</v>
      </c>
      <c r="E3980" s="2" t="s">
        <v>730</v>
      </c>
      <c r="F3980" s="2" t="s">
        <v>2573</v>
      </c>
      <c r="G3980" s="5">
        <v>30</v>
      </c>
      <c r="H3980" s="5">
        <v>21.3</v>
      </c>
      <c r="I3980" s="5">
        <v>639</v>
      </c>
      <c r="J3980" s="5">
        <v>468308.47000000015</v>
      </c>
      <c r="K3980" s="3" t="str" cm="1">
        <f t="array" ref="K3980">_xlfn.LET(_xlpm.d,UPPER(TRIM(CLEAN(SUBSTITUTE(F3980,CHAR(160),"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81" spans="2:11" hidden="1" x14ac:dyDescent="0.25">
      <c r="B3981" s="20">
        <v>45727</v>
      </c>
      <c r="C3981" s="2" t="s">
        <v>1</v>
      </c>
      <c r="D3981" s="2" t="s">
        <v>2723</v>
      </c>
      <c r="E3981" s="2" t="s">
        <v>16</v>
      </c>
      <c r="F3981" s="2" t="s">
        <v>2573</v>
      </c>
      <c r="G3981" s="5">
        <v>48</v>
      </c>
      <c r="H3981" s="5">
        <v>19.989999999999998</v>
      </c>
      <c r="I3981" s="5">
        <v>959.52</v>
      </c>
      <c r="J3981" s="5">
        <v>469267.99000000017</v>
      </c>
      <c r="K3981" s="3" t="str" cm="1">
        <f t="array" ref="K3981">_xlfn.LET(_xlpm.d,UPPER(TRIM(CLEAN(SUBSTITUTE(F3981,CHAR(160),"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82" spans="2:11" hidden="1" x14ac:dyDescent="0.25">
      <c r="B3982" s="20">
        <v>45727</v>
      </c>
      <c r="C3982" s="2" t="s">
        <v>1</v>
      </c>
      <c r="D3982" s="2" t="s">
        <v>2724</v>
      </c>
      <c r="E3982" s="2" t="s">
        <v>263</v>
      </c>
      <c r="F3982" s="2" t="s">
        <v>2573</v>
      </c>
      <c r="G3982" s="5">
        <v>80</v>
      </c>
      <c r="H3982" s="5">
        <v>21.3</v>
      </c>
      <c r="I3982" s="5">
        <v>1704</v>
      </c>
      <c r="J3982" s="5">
        <v>470971.99000000017</v>
      </c>
      <c r="K3982" s="3" t="str" cm="1">
        <f t="array" ref="K3982">_xlfn.LET(_xlpm.d,UPPER(TRIM(CLEAN(SUBSTITUTE(F3982,CHAR(160),"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83" spans="2:11" hidden="1" x14ac:dyDescent="0.25">
      <c r="B3983" s="20">
        <v>45728</v>
      </c>
      <c r="C3983" s="2" t="s">
        <v>1</v>
      </c>
      <c r="D3983" s="2" t="s">
        <v>2725</v>
      </c>
      <c r="E3983" s="2" t="s">
        <v>189</v>
      </c>
      <c r="F3983" s="2" t="s">
        <v>2573</v>
      </c>
      <c r="G3983" s="5">
        <v>45</v>
      </c>
      <c r="H3983" s="5">
        <v>21.3</v>
      </c>
      <c r="I3983" s="5">
        <v>958.5</v>
      </c>
      <c r="J3983" s="5">
        <v>471930.49000000017</v>
      </c>
      <c r="K3983" s="3" t="str" cm="1">
        <f t="array" ref="K3983">_xlfn.LET(_xlpm.d,UPPER(TRIM(CLEAN(SUBSTITUTE(F3983,CHAR(160),"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84" spans="2:11" hidden="1" x14ac:dyDescent="0.25">
      <c r="B3984" s="20">
        <v>45728</v>
      </c>
      <c r="C3984" s="2" t="s">
        <v>1</v>
      </c>
      <c r="D3984" s="2" t="s">
        <v>2726</v>
      </c>
      <c r="E3984" s="2" t="s">
        <v>170</v>
      </c>
      <c r="F3984" s="2" t="s">
        <v>2573</v>
      </c>
      <c r="G3984" s="5">
        <v>90</v>
      </c>
      <c r="H3984" s="5">
        <v>19.989999999999998</v>
      </c>
      <c r="I3984" s="5">
        <v>1799.1</v>
      </c>
      <c r="J3984" s="5">
        <v>473729.59000000014</v>
      </c>
      <c r="K3984" s="3" t="str" cm="1">
        <f t="array" ref="K3984">_xlfn.LET(_xlpm.d,UPPER(TRIM(CLEAN(SUBSTITUTE(F3984,CHAR(160),"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85" spans="2:11" hidden="1" x14ac:dyDescent="0.25">
      <c r="B3985" s="20">
        <v>45728</v>
      </c>
      <c r="C3985" s="2" t="s">
        <v>1</v>
      </c>
      <c r="D3985" s="2" t="s">
        <v>2727</v>
      </c>
      <c r="E3985" s="2" t="s">
        <v>145</v>
      </c>
      <c r="F3985" s="2" t="s">
        <v>2573</v>
      </c>
      <c r="G3985" s="5">
        <v>45</v>
      </c>
      <c r="H3985" s="5">
        <v>21.3</v>
      </c>
      <c r="I3985" s="5">
        <v>958.5</v>
      </c>
      <c r="J3985" s="5">
        <v>474688.09000000014</v>
      </c>
      <c r="K3985" s="3" t="str" cm="1">
        <f t="array" ref="K3985">_xlfn.LET(_xlpm.d,UPPER(TRIM(CLEAN(SUBSTITUTE(F3985,CHAR(160),"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86" spans="2:11" hidden="1" x14ac:dyDescent="0.25">
      <c r="B3986" s="20">
        <v>45728</v>
      </c>
      <c r="C3986" s="2" t="s">
        <v>1</v>
      </c>
      <c r="D3986" s="2" t="s">
        <v>1804</v>
      </c>
      <c r="E3986" s="2" t="s">
        <v>224</v>
      </c>
      <c r="F3986" s="2" t="s">
        <v>2573</v>
      </c>
      <c r="G3986" s="5">
        <v>304</v>
      </c>
      <c r="H3986" s="5">
        <v>21.3</v>
      </c>
      <c r="I3986" s="5">
        <v>6475.2</v>
      </c>
      <c r="J3986" s="5">
        <v>481163.29000000015</v>
      </c>
      <c r="K3986" s="3" t="str" cm="1">
        <f t="array" ref="K3986">_xlfn.LET(_xlpm.d,UPPER(TRIM(CLEAN(SUBSTITUTE(F3986,CHAR(160),"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87" spans="2:11" hidden="1" x14ac:dyDescent="0.25">
      <c r="B3987" s="20">
        <v>45728</v>
      </c>
      <c r="C3987" s="2" t="s">
        <v>1</v>
      </c>
      <c r="D3987" s="2" t="s">
        <v>2728</v>
      </c>
      <c r="E3987" s="2" t="s">
        <v>170</v>
      </c>
      <c r="F3987" s="2" t="s">
        <v>2573</v>
      </c>
      <c r="G3987" s="5">
        <v>64</v>
      </c>
      <c r="H3987" s="5">
        <v>19.989999999999998</v>
      </c>
      <c r="I3987" s="5">
        <v>1279.3599999999999</v>
      </c>
      <c r="J3987" s="5">
        <v>482442.65000000014</v>
      </c>
      <c r="K3987" s="3" t="str" cm="1">
        <f t="array" ref="K3987">_xlfn.LET(_xlpm.d,UPPER(TRIM(CLEAN(SUBSTITUTE(F3987,CHAR(160),"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88" spans="2:11" hidden="1" x14ac:dyDescent="0.25">
      <c r="B3988" s="20">
        <v>45728</v>
      </c>
      <c r="C3988" s="2" t="s">
        <v>1</v>
      </c>
      <c r="D3988" s="2" t="s">
        <v>2729</v>
      </c>
      <c r="E3988" s="2" t="s">
        <v>64</v>
      </c>
      <c r="F3988" s="2" t="s">
        <v>2573</v>
      </c>
      <c r="G3988" s="5">
        <v>16</v>
      </c>
      <c r="H3988" s="5">
        <v>19.989999999999998</v>
      </c>
      <c r="I3988" s="5">
        <v>319.83999999999997</v>
      </c>
      <c r="J3988" s="5">
        <v>482762.49000000017</v>
      </c>
      <c r="K3988" s="3" t="str" cm="1">
        <f t="array" ref="K3988">_xlfn.LET(_xlpm.d,UPPER(TRIM(CLEAN(SUBSTITUTE(F3988,CHAR(160),"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89" spans="2:11" hidden="1" x14ac:dyDescent="0.25">
      <c r="B3989" s="20">
        <v>45729</v>
      </c>
      <c r="C3989" s="2" t="s">
        <v>1</v>
      </c>
      <c r="D3989" s="2" t="s">
        <v>2730</v>
      </c>
      <c r="E3989" s="2" t="s">
        <v>120</v>
      </c>
      <c r="F3989" s="2" t="s">
        <v>2629</v>
      </c>
      <c r="G3989" s="5">
        <v>9</v>
      </c>
      <c r="H3989" s="5">
        <v>20.9</v>
      </c>
      <c r="I3989" s="5">
        <v>188.1</v>
      </c>
      <c r="J3989" s="5">
        <v>482950.59000000014</v>
      </c>
      <c r="K3989" s="3" t="str" cm="1">
        <f t="array" ref="K3989">_xlfn.LET(_xlpm.d,UPPER(TRIM(CLEAN(SUBSTITUTE(F3989,CHAR(160),"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90" spans="2:11" hidden="1" x14ac:dyDescent="0.25">
      <c r="B3990" s="20">
        <v>45729</v>
      </c>
      <c r="C3990" s="2" t="s">
        <v>1</v>
      </c>
      <c r="D3990" s="2" t="s">
        <v>2730</v>
      </c>
      <c r="E3990" s="2" t="s">
        <v>120</v>
      </c>
      <c r="F3990" s="2" t="s">
        <v>2731</v>
      </c>
      <c r="G3990" s="5">
        <v>4</v>
      </c>
      <c r="H3990" s="5">
        <v>15.99</v>
      </c>
      <c r="I3990" s="5">
        <v>63.96</v>
      </c>
      <c r="J3990" s="5">
        <v>483014.55000000016</v>
      </c>
      <c r="K3990" s="3" t="str" cm="1">
        <f t="array" ref="K3990">_xlfn.LET(_xlpm.d,UPPER(TRIM(CLEAN(SUBSTITUTE(F3990,CHAR(160),"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91" spans="2:11" hidden="1" x14ac:dyDescent="0.25">
      <c r="B3991" s="20">
        <v>45729</v>
      </c>
      <c r="C3991" s="2" t="s">
        <v>1</v>
      </c>
      <c r="D3991" s="2" t="s">
        <v>940</v>
      </c>
      <c r="E3991" s="2" t="s">
        <v>282</v>
      </c>
      <c r="F3991" s="2" t="s">
        <v>2573</v>
      </c>
      <c r="G3991" s="5">
        <v>45</v>
      </c>
      <c r="H3991" s="5">
        <v>21.3</v>
      </c>
      <c r="I3991" s="5">
        <v>958.5</v>
      </c>
      <c r="J3991" s="5">
        <v>483973.05000000016</v>
      </c>
      <c r="K3991" s="3" t="str" cm="1">
        <f t="array" ref="K3991">_xlfn.LET(_xlpm.d,UPPER(TRIM(CLEAN(SUBSTITUTE(F3991,CHAR(160),"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92" spans="2:11" hidden="1" x14ac:dyDescent="0.25">
      <c r="B3992" s="20">
        <v>45729</v>
      </c>
      <c r="C3992" s="2" t="s">
        <v>1</v>
      </c>
      <c r="D3992" s="2" t="s">
        <v>2732</v>
      </c>
      <c r="E3992" s="2" t="s">
        <v>268</v>
      </c>
      <c r="F3992" s="2" t="s">
        <v>2573</v>
      </c>
      <c r="G3992" s="5">
        <v>40</v>
      </c>
      <c r="H3992" s="5">
        <v>21.3</v>
      </c>
      <c r="I3992" s="5">
        <v>852</v>
      </c>
      <c r="J3992" s="5">
        <v>484825.05000000016</v>
      </c>
      <c r="K3992" s="3" t="str" cm="1">
        <f t="array" ref="K3992">_xlfn.LET(_xlpm.d,UPPER(TRIM(CLEAN(SUBSTITUTE(F3992,CHAR(160),"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93" spans="2:11" hidden="1" x14ac:dyDescent="0.25">
      <c r="B3993" s="20">
        <v>45729</v>
      </c>
      <c r="C3993" s="2" t="s">
        <v>1</v>
      </c>
      <c r="D3993" s="2" t="s">
        <v>1526</v>
      </c>
      <c r="E3993" s="2" t="s">
        <v>192</v>
      </c>
      <c r="F3993" s="2" t="s">
        <v>2573</v>
      </c>
      <c r="G3993" s="5">
        <v>40</v>
      </c>
      <c r="H3993" s="5">
        <v>21.3</v>
      </c>
      <c r="I3993" s="5">
        <v>852</v>
      </c>
      <c r="J3993" s="5">
        <v>485677.05000000016</v>
      </c>
      <c r="K3993" s="3" t="str" cm="1">
        <f t="array" ref="K3993">_xlfn.LET(_xlpm.d,UPPER(TRIM(CLEAN(SUBSTITUTE(F3993,CHAR(160),"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94" spans="2:11" hidden="1" x14ac:dyDescent="0.25">
      <c r="B3994" s="20">
        <v>45729</v>
      </c>
      <c r="C3994" s="2" t="s">
        <v>1</v>
      </c>
      <c r="D3994" s="2" t="s">
        <v>1527</v>
      </c>
      <c r="E3994" s="2" t="s">
        <v>135</v>
      </c>
      <c r="F3994" s="2" t="s">
        <v>2573</v>
      </c>
      <c r="G3994" s="5">
        <v>69</v>
      </c>
      <c r="H3994" s="5">
        <v>21.3</v>
      </c>
      <c r="I3994" s="5">
        <v>1469.7</v>
      </c>
      <c r="J3994" s="5">
        <v>487146.75000000017</v>
      </c>
      <c r="K3994" s="3" t="str" cm="1">
        <f t="array" ref="K3994">_xlfn.LET(_xlpm.d,UPPER(TRIM(CLEAN(SUBSTITUTE(F3994,CHAR(160),"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95" spans="2:11" hidden="1" x14ac:dyDescent="0.25">
      <c r="B3995" s="20">
        <v>45729</v>
      </c>
      <c r="C3995" s="2" t="s">
        <v>1</v>
      </c>
      <c r="D3995" s="2" t="s">
        <v>1528</v>
      </c>
      <c r="E3995" s="2" t="s">
        <v>160</v>
      </c>
      <c r="F3995" s="2" t="s">
        <v>2573</v>
      </c>
      <c r="G3995" s="5">
        <v>40</v>
      </c>
      <c r="H3995" s="5">
        <v>21.3</v>
      </c>
      <c r="I3995" s="5">
        <v>852</v>
      </c>
      <c r="J3995" s="5">
        <v>487998.75000000017</v>
      </c>
      <c r="K3995" s="3" t="str" cm="1">
        <f t="array" ref="K3995">_xlfn.LET(_xlpm.d,UPPER(TRIM(CLEAN(SUBSTITUTE(F3995,CHAR(160),"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96" spans="2:11" hidden="1" x14ac:dyDescent="0.25">
      <c r="B3996" s="20">
        <v>45730</v>
      </c>
      <c r="C3996" s="2" t="s">
        <v>1</v>
      </c>
      <c r="D3996" s="2" t="s">
        <v>941</v>
      </c>
      <c r="E3996" s="2" t="s">
        <v>154</v>
      </c>
      <c r="F3996" s="2" t="s">
        <v>2573</v>
      </c>
      <c r="G3996" s="5">
        <v>46</v>
      </c>
      <c r="H3996" s="5">
        <v>21.3</v>
      </c>
      <c r="I3996" s="5">
        <v>979.8</v>
      </c>
      <c r="J3996" s="5">
        <v>488978.55000000016</v>
      </c>
      <c r="K3996" s="3" t="str" cm="1">
        <f t="array" ref="K3996">_xlfn.LET(_xlpm.d,UPPER(TRIM(CLEAN(SUBSTITUTE(F3996,CHAR(160),"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97" spans="2:11" hidden="1" x14ac:dyDescent="0.25">
      <c r="B3997" s="20">
        <v>45730</v>
      </c>
      <c r="C3997" s="2" t="s">
        <v>1</v>
      </c>
      <c r="D3997" s="2" t="s">
        <v>500</v>
      </c>
      <c r="E3997" s="2" t="s">
        <v>195</v>
      </c>
      <c r="F3997" s="2" t="s">
        <v>2573</v>
      </c>
      <c r="G3997" s="5">
        <v>30</v>
      </c>
      <c r="H3997" s="5">
        <v>21.3</v>
      </c>
      <c r="I3997" s="5">
        <v>639</v>
      </c>
      <c r="J3997" s="5">
        <v>489617.55000000016</v>
      </c>
      <c r="K3997" s="3" t="str" cm="1">
        <f t="array" ref="K3997">_xlfn.LET(_xlpm.d,UPPER(TRIM(CLEAN(SUBSTITUTE(F3997,CHAR(160),"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98" spans="2:11" hidden="1" x14ac:dyDescent="0.25">
      <c r="B3998" s="20">
        <v>45730</v>
      </c>
      <c r="C3998" s="2" t="s">
        <v>1</v>
      </c>
      <c r="D3998" s="2" t="s">
        <v>942</v>
      </c>
      <c r="E3998" s="2" t="s">
        <v>259</v>
      </c>
      <c r="F3998" s="2" t="s">
        <v>2573</v>
      </c>
      <c r="G3998" s="5">
        <v>100</v>
      </c>
      <c r="H3998" s="5">
        <v>21.3</v>
      </c>
      <c r="I3998" s="5">
        <v>2130</v>
      </c>
      <c r="J3998" s="5">
        <v>491747.55000000016</v>
      </c>
      <c r="K3998" s="3" t="str" cm="1">
        <f t="array" ref="K3998">_xlfn.LET(_xlpm.d,UPPER(TRIM(CLEAN(SUBSTITUTE(F3998,CHAR(160),"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3999" spans="2:11" hidden="1" x14ac:dyDescent="0.25">
      <c r="B3999" s="20">
        <v>45730</v>
      </c>
      <c r="C3999" s="2" t="s">
        <v>1</v>
      </c>
      <c r="D3999" s="2" t="s">
        <v>1807</v>
      </c>
      <c r="E3999" s="2" t="s">
        <v>232</v>
      </c>
      <c r="F3999" s="2" t="s">
        <v>2573</v>
      </c>
      <c r="G3999" s="5">
        <v>15</v>
      </c>
      <c r="H3999" s="5">
        <v>21.3</v>
      </c>
      <c r="I3999" s="5">
        <v>319.5</v>
      </c>
      <c r="J3999" s="5">
        <v>492067.05000000016</v>
      </c>
      <c r="K3999" s="3" t="str" cm="1">
        <f t="array" ref="K3999">_xlfn.LET(_xlpm.d,UPPER(TRIM(CLEAN(SUBSTITUTE(F3999,CHAR(160),"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00" spans="2:11" hidden="1" x14ac:dyDescent="0.25">
      <c r="B4000" s="20">
        <v>45730</v>
      </c>
      <c r="C4000" s="2" t="s">
        <v>1</v>
      </c>
      <c r="D4000" s="2" t="s">
        <v>1808</v>
      </c>
      <c r="E4000" s="2" t="s">
        <v>243</v>
      </c>
      <c r="F4000" s="2" t="s">
        <v>2573</v>
      </c>
      <c r="G4000" s="5">
        <v>20</v>
      </c>
      <c r="H4000" s="5">
        <v>21.3</v>
      </c>
      <c r="I4000" s="5">
        <v>426</v>
      </c>
      <c r="J4000" s="5">
        <v>492493.05000000016</v>
      </c>
      <c r="K4000" s="3" t="str" cm="1">
        <f t="array" ref="K4000">_xlfn.LET(_xlpm.d,UPPER(TRIM(CLEAN(SUBSTITUTE(F4000,CHAR(160),"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01" spans="2:11" hidden="1" x14ac:dyDescent="0.25">
      <c r="B4001" s="20">
        <v>45730</v>
      </c>
      <c r="C4001" s="2" t="s">
        <v>1</v>
      </c>
      <c r="D4001" s="2" t="s">
        <v>501</v>
      </c>
      <c r="E4001" s="2" t="s">
        <v>43</v>
      </c>
      <c r="F4001" s="2" t="s">
        <v>2573</v>
      </c>
      <c r="G4001" s="5">
        <v>40</v>
      </c>
      <c r="H4001" s="5">
        <v>19.989999999999998</v>
      </c>
      <c r="I4001" s="5">
        <v>799.6</v>
      </c>
      <c r="J4001" s="5">
        <v>493292.65000000014</v>
      </c>
      <c r="K4001" s="3" t="str" cm="1">
        <f t="array" ref="K4001">_xlfn.LET(_xlpm.d,UPPER(TRIM(CLEAN(SUBSTITUTE(F4001,CHAR(160),"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02" spans="2:11" hidden="1" x14ac:dyDescent="0.25">
      <c r="B4002" s="20">
        <v>45730</v>
      </c>
      <c r="C4002" s="2" t="s">
        <v>1</v>
      </c>
      <c r="D4002" s="2" t="s">
        <v>1809</v>
      </c>
      <c r="E4002" s="2" t="s">
        <v>78</v>
      </c>
      <c r="F4002" s="2" t="s">
        <v>2573</v>
      </c>
      <c r="G4002" s="5">
        <v>40</v>
      </c>
      <c r="H4002" s="5">
        <v>21.3</v>
      </c>
      <c r="I4002" s="5">
        <v>852</v>
      </c>
      <c r="J4002" s="5">
        <v>494144.65000000014</v>
      </c>
      <c r="K4002" s="3" t="str" cm="1">
        <f t="array" ref="K4002">_xlfn.LET(_xlpm.d,UPPER(TRIM(CLEAN(SUBSTITUTE(F4002,CHAR(160),"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03" spans="2:11" hidden="1" x14ac:dyDescent="0.25">
      <c r="B4003" s="20">
        <v>45730</v>
      </c>
      <c r="C4003" s="2" t="s">
        <v>1</v>
      </c>
      <c r="D4003" s="2" t="s">
        <v>943</v>
      </c>
      <c r="E4003" s="2" t="s">
        <v>180</v>
      </c>
      <c r="F4003" s="2" t="s">
        <v>2573</v>
      </c>
      <c r="G4003" s="5">
        <v>64</v>
      </c>
      <c r="H4003" s="5">
        <v>21.3</v>
      </c>
      <c r="I4003" s="5">
        <v>1363.2</v>
      </c>
      <c r="J4003" s="5">
        <v>495507.85000000015</v>
      </c>
      <c r="K4003" s="3" t="str" cm="1">
        <f t="array" ref="K4003">_xlfn.LET(_xlpm.d,UPPER(TRIM(CLEAN(SUBSTITUTE(F4003,CHAR(160),"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04" spans="2:11" hidden="1" x14ac:dyDescent="0.25">
      <c r="B4004" s="20">
        <v>45730</v>
      </c>
      <c r="C4004" s="2" t="s">
        <v>1</v>
      </c>
      <c r="D4004" s="2" t="s">
        <v>2733</v>
      </c>
      <c r="E4004" s="2" t="s">
        <v>286</v>
      </c>
      <c r="F4004" s="2" t="s">
        <v>2573</v>
      </c>
      <c r="G4004" s="5">
        <v>24</v>
      </c>
      <c r="H4004" s="5">
        <v>21.3</v>
      </c>
      <c r="I4004" s="5">
        <v>511.2</v>
      </c>
      <c r="J4004" s="5">
        <v>496019.05000000016</v>
      </c>
      <c r="K4004" s="3" t="str" cm="1">
        <f t="array" ref="K4004">_xlfn.LET(_xlpm.d,UPPER(TRIM(CLEAN(SUBSTITUTE(F4004,CHAR(160),"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05" spans="2:11" hidden="1" x14ac:dyDescent="0.25">
      <c r="B4005" s="20">
        <v>45730</v>
      </c>
      <c r="C4005" s="2" t="s">
        <v>1</v>
      </c>
      <c r="D4005" s="2" t="s">
        <v>2734</v>
      </c>
      <c r="E4005" s="2" t="s">
        <v>1765</v>
      </c>
      <c r="F4005" s="2" t="s">
        <v>2573</v>
      </c>
      <c r="G4005" s="5">
        <v>200</v>
      </c>
      <c r="H4005" s="5">
        <v>21.3</v>
      </c>
      <c r="I4005" s="5">
        <v>4260</v>
      </c>
      <c r="J4005" s="5">
        <v>500279.05000000016</v>
      </c>
      <c r="K4005" s="3" t="str" cm="1">
        <f t="array" ref="K4005">_xlfn.LET(_xlpm.d,UPPER(TRIM(CLEAN(SUBSTITUTE(F4005,CHAR(160),"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06" spans="2:11" hidden="1" x14ac:dyDescent="0.25">
      <c r="B4006" s="20">
        <v>45730</v>
      </c>
      <c r="C4006" s="2" t="s">
        <v>1</v>
      </c>
      <c r="D4006" s="2" t="s">
        <v>1810</v>
      </c>
      <c r="E4006" s="2" t="s">
        <v>50</v>
      </c>
      <c r="F4006" s="2" t="s">
        <v>2573</v>
      </c>
      <c r="G4006" s="5">
        <v>150</v>
      </c>
      <c r="H4006" s="5">
        <v>18.989999999999998</v>
      </c>
      <c r="I4006" s="5">
        <v>2848.5</v>
      </c>
      <c r="J4006" s="5">
        <v>503127.55000000016</v>
      </c>
      <c r="K4006" s="3" t="str" cm="1">
        <f t="array" ref="K4006">_xlfn.LET(_xlpm.d,UPPER(TRIM(CLEAN(SUBSTITUTE(F4006,CHAR(160),"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07" spans="2:11" hidden="1" x14ac:dyDescent="0.25">
      <c r="B4007" s="20">
        <v>45730</v>
      </c>
      <c r="C4007" s="2" t="s">
        <v>1</v>
      </c>
      <c r="D4007" s="2" t="s">
        <v>1811</v>
      </c>
      <c r="E4007" s="2" t="s">
        <v>807</v>
      </c>
      <c r="F4007" s="2" t="s">
        <v>2573</v>
      </c>
      <c r="G4007" s="5">
        <v>56</v>
      </c>
      <c r="H4007" s="5">
        <v>18.989999999999998</v>
      </c>
      <c r="I4007" s="5">
        <v>1063.44</v>
      </c>
      <c r="J4007" s="5">
        <v>504190.99000000017</v>
      </c>
      <c r="K4007" s="3" t="str" cm="1">
        <f t="array" ref="K4007">_xlfn.LET(_xlpm.d,UPPER(TRIM(CLEAN(SUBSTITUTE(F4007,CHAR(160),"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08" spans="2:11" hidden="1" x14ac:dyDescent="0.25">
      <c r="B4008" s="20">
        <v>45730</v>
      </c>
      <c r="C4008" s="2" t="s">
        <v>1</v>
      </c>
      <c r="D4008" s="2" t="s">
        <v>2735</v>
      </c>
      <c r="E4008" s="2" t="s">
        <v>2736</v>
      </c>
      <c r="F4008" s="2" t="s">
        <v>2573</v>
      </c>
      <c r="G4008" s="5">
        <v>250</v>
      </c>
      <c r="H4008" s="5">
        <v>19.989999999999998</v>
      </c>
      <c r="I4008" s="5">
        <v>4997.5</v>
      </c>
      <c r="J4008" s="5">
        <v>509188.49000000017</v>
      </c>
      <c r="K4008" s="3" t="str" cm="1">
        <f t="array" ref="K4008">_xlfn.LET(_xlpm.d,UPPER(TRIM(CLEAN(SUBSTITUTE(F4008,CHAR(160),"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09" spans="2:11" hidden="1" x14ac:dyDescent="0.25">
      <c r="B4009" s="20">
        <v>45730</v>
      </c>
      <c r="C4009" s="2" t="s">
        <v>1</v>
      </c>
      <c r="D4009" s="2" t="s">
        <v>2737</v>
      </c>
      <c r="E4009" s="2" t="s">
        <v>307</v>
      </c>
      <c r="F4009" s="2" t="s">
        <v>2573</v>
      </c>
      <c r="G4009" s="5">
        <v>348</v>
      </c>
      <c r="H4009" s="5">
        <v>21.3</v>
      </c>
      <c r="I4009" s="5">
        <v>7412.4</v>
      </c>
      <c r="J4009" s="5">
        <v>516600.89000000019</v>
      </c>
      <c r="K4009" s="3" t="str" cm="1">
        <f t="array" ref="K4009">_xlfn.LET(_xlpm.d,UPPER(TRIM(CLEAN(SUBSTITUTE(F4009,CHAR(160),"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10" spans="2:11" hidden="1" x14ac:dyDescent="0.25">
      <c r="B4010" s="20">
        <v>45733</v>
      </c>
      <c r="C4010" s="2" t="s">
        <v>1</v>
      </c>
      <c r="D4010" s="2" t="s">
        <v>945</v>
      </c>
      <c r="E4010" s="2" t="s">
        <v>162</v>
      </c>
      <c r="F4010" s="2" t="s">
        <v>2573</v>
      </c>
      <c r="G4010" s="5">
        <v>120</v>
      </c>
      <c r="H4010" s="5">
        <v>21.3</v>
      </c>
      <c r="I4010" s="5">
        <v>2556</v>
      </c>
      <c r="J4010" s="5">
        <v>519156.89000000019</v>
      </c>
      <c r="K4010" s="3" t="str" cm="1">
        <f t="array" ref="K4010">_xlfn.LET(_xlpm.d,UPPER(TRIM(CLEAN(SUBSTITUTE(F4010,CHAR(160),"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11" spans="2:11" hidden="1" x14ac:dyDescent="0.25">
      <c r="B4011" s="20">
        <v>45733</v>
      </c>
      <c r="C4011" s="2" t="s">
        <v>1</v>
      </c>
      <c r="D4011" s="2" t="s">
        <v>2738</v>
      </c>
      <c r="E4011" s="2" t="s">
        <v>3</v>
      </c>
      <c r="F4011" s="2" t="s">
        <v>2573</v>
      </c>
      <c r="G4011" s="5">
        <v>16</v>
      </c>
      <c r="H4011" s="5">
        <v>15.99</v>
      </c>
      <c r="I4011" s="5">
        <v>255.84</v>
      </c>
      <c r="J4011" s="5">
        <v>519412.73000000021</v>
      </c>
      <c r="K4011" s="3" t="str" cm="1">
        <f t="array" ref="K4011">_xlfn.LET(_xlpm.d,UPPER(TRIM(CLEAN(SUBSTITUTE(F4011,CHAR(160),"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12" spans="2:11" hidden="1" x14ac:dyDescent="0.25">
      <c r="B4012" s="20">
        <v>45733</v>
      </c>
      <c r="C4012" s="2" t="s">
        <v>1</v>
      </c>
      <c r="D4012" s="2" t="s">
        <v>1812</v>
      </c>
      <c r="E4012" s="2" t="s">
        <v>248</v>
      </c>
      <c r="F4012" s="2" t="s">
        <v>2573</v>
      </c>
      <c r="G4012" s="5">
        <v>40</v>
      </c>
      <c r="H4012" s="5">
        <v>21.3</v>
      </c>
      <c r="I4012" s="5">
        <v>852</v>
      </c>
      <c r="J4012" s="5">
        <v>520264.73000000021</v>
      </c>
      <c r="K4012" s="3" t="str" cm="1">
        <f t="array" ref="K4012">_xlfn.LET(_xlpm.d,UPPER(TRIM(CLEAN(SUBSTITUTE(F4012,CHAR(160),"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13" spans="2:11" hidden="1" x14ac:dyDescent="0.25">
      <c r="B4013" s="20">
        <v>45734</v>
      </c>
      <c r="C4013" s="2" t="s">
        <v>1</v>
      </c>
      <c r="D4013" s="2" t="s">
        <v>1813</v>
      </c>
      <c r="E4013" s="2" t="s">
        <v>186</v>
      </c>
      <c r="F4013" s="2" t="s">
        <v>2573</v>
      </c>
      <c r="G4013" s="5">
        <v>32</v>
      </c>
      <c r="H4013" s="5">
        <v>21.3</v>
      </c>
      <c r="I4013" s="5">
        <v>681.6</v>
      </c>
      <c r="J4013" s="5">
        <v>520946.33000000019</v>
      </c>
      <c r="K4013" s="3" t="str" cm="1">
        <f t="array" ref="K4013">_xlfn.LET(_xlpm.d,UPPER(TRIM(CLEAN(SUBSTITUTE(F4013,CHAR(160),"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14" spans="2:11" hidden="1" x14ac:dyDescent="0.25">
      <c r="B4014" s="20">
        <v>45734</v>
      </c>
      <c r="C4014" s="2" t="s">
        <v>1</v>
      </c>
      <c r="D4014" s="2" t="s">
        <v>1591</v>
      </c>
      <c r="E4014" s="2" t="s">
        <v>147</v>
      </c>
      <c r="F4014" s="2" t="s">
        <v>2573</v>
      </c>
      <c r="G4014" s="5">
        <v>120</v>
      </c>
      <c r="H4014" s="5">
        <v>21.3</v>
      </c>
      <c r="I4014" s="5">
        <v>2556</v>
      </c>
      <c r="J4014" s="5">
        <v>523502.33000000019</v>
      </c>
      <c r="K4014" s="3" t="str" cm="1">
        <f t="array" ref="K4014">_xlfn.LET(_xlpm.d,UPPER(TRIM(CLEAN(SUBSTITUTE(F4014,CHAR(160),"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15" spans="2:11" hidden="1" x14ac:dyDescent="0.25">
      <c r="B4015" s="20">
        <v>45734</v>
      </c>
      <c r="C4015" s="2" t="s">
        <v>1</v>
      </c>
      <c r="D4015" s="2" t="s">
        <v>2739</v>
      </c>
      <c r="E4015" s="2" t="s">
        <v>158</v>
      </c>
      <c r="F4015" s="2" t="s">
        <v>2573</v>
      </c>
      <c r="G4015" s="5">
        <v>64</v>
      </c>
      <c r="H4015" s="5">
        <v>21.3</v>
      </c>
      <c r="I4015" s="5">
        <v>1363.2</v>
      </c>
      <c r="J4015" s="5">
        <v>524865.53000000014</v>
      </c>
      <c r="K4015" s="3" t="str" cm="1">
        <f t="array" ref="K4015">_xlfn.LET(_xlpm.d,UPPER(TRIM(CLEAN(SUBSTITUTE(F4015,CHAR(160),"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16" spans="2:11" hidden="1" x14ac:dyDescent="0.25">
      <c r="B4016" s="20">
        <v>45734</v>
      </c>
      <c r="C4016" s="2" t="s">
        <v>1</v>
      </c>
      <c r="D4016" s="2" t="s">
        <v>1814</v>
      </c>
      <c r="E4016" s="2" t="s">
        <v>78</v>
      </c>
      <c r="F4016" s="2" t="s">
        <v>2573</v>
      </c>
      <c r="G4016" s="5">
        <v>16</v>
      </c>
      <c r="H4016" s="5">
        <v>21.3</v>
      </c>
      <c r="I4016" s="5">
        <v>340.8</v>
      </c>
      <c r="J4016" s="5">
        <v>525206.33000000019</v>
      </c>
      <c r="K4016" s="3" t="str" cm="1">
        <f t="array" ref="K4016">_xlfn.LET(_xlpm.d,UPPER(TRIM(CLEAN(SUBSTITUTE(F4016,CHAR(160),"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17" spans="2:11" hidden="1" x14ac:dyDescent="0.25">
      <c r="B4017" s="20">
        <v>45734</v>
      </c>
      <c r="C4017" s="2" t="s">
        <v>1</v>
      </c>
      <c r="D4017" s="2" t="s">
        <v>1398</v>
      </c>
      <c r="E4017" s="2" t="s">
        <v>273</v>
      </c>
      <c r="F4017" s="2" t="s">
        <v>2573</v>
      </c>
      <c r="G4017" s="5">
        <v>64</v>
      </c>
      <c r="H4017" s="5">
        <v>21.3</v>
      </c>
      <c r="I4017" s="5">
        <v>1363.2</v>
      </c>
      <c r="J4017" s="5">
        <v>526569.53000000014</v>
      </c>
      <c r="K4017" s="3" t="str" cm="1">
        <f t="array" ref="K4017">_xlfn.LET(_xlpm.d,UPPER(TRIM(CLEAN(SUBSTITUTE(F4017,CHAR(160),"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18" spans="2:11" hidden="1" x14ac:dyDescent="0.25">
      <c r="B4018" s="20">
        <v>45734</v>
      </c>
      <c r="C4018" s="2" t="s">
        <v>1</v>
      </c>
      <c r="D4018" s="2" t="s">
        <v>503</v>
      </c>
      <c r="E4018" s="2" t="s">
        <v>143</v>
      </c>
      <c r="F4018" s="2" t="s">
        <v>2573</v>
      </c>
      <c r="G4018" s="5">
        <v>80</v>
      </c>
      <c r="H4018" s="5">
        <v>21.3</v>
      </c>
      <c r="I4018" s="5">
        <v>1704</v>
      </c>
      <c r="J4018" s="5">
        <v>528273.53000000014</v>
      </c>
      <c r="K4018" s="3" t="str" cm="1">
        <f t="array" ref="K4018">_xlfn.LET(_xlpm.d,UPPER(TRIM(CLEAN(SUBSTITUTE(F4018,CHAR(160),"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19" spans="2:11" hidden="1" x14ac:dyDescent="0.25">
      <c r="B4019" s="20">
        <v>45734</v>
      </c>
      <c r="C4019" s="2" t="s">
        <v>1</v>
      </c>
      <c r="D4019" s="2" t="s">
        <v>505</v>
      </c>
      <c r="E4019" s="2" t="s">
        <v>261</v>
      </c>
      <c r="F4019" s="2" t="s">
        <v>2573</v>
      </c>
      <c r="G4019" s="5">
        <v>80</v>
      </c>
      <c r="H4019" s="5">
        <v>21.3</v>
      </c>
      <c r="I4019" s="5">
        <v>1704</v>
      </c>
      <c r="J4019" s="5">
        <v>529977.53000000014</v>
      </c>
      <c r="K4019" s="3" t="str" cm="1">
        <f t="array" ref="K4019">_xlfn.LET(_xlpm.d,UPPER(TRIM(CLEAN(SUBSTITUTE(F4019,CHAR(160),"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20" spans="2:11" hidden="1" x14ac:dyDescent="0.25">
      <c r="B4020" s="20">
        <v>45734</v>
      </c>
      <c r="C4020" s="2" t="s">
        <v>1</v>
      </c>
      <c r="D4020" s="2" t="s">
        <v>1815</v>
      </c>
      <c r="E4020" s="2" t="s">
        <v>234</v>
      </c>
      <c r="F4020" s="2" t="s">
        <v>2573</v>
      </c>
      <c r="G4020" s="5">
        <v>16</v>
      </c>
      <c r="H4020" s="5">
        <v>21.3</v>
      </c>
      <c r="I4020" s="5">
        <v>340.8</v>
      </c>
      <c r="J4020" s="5">
        <v>530318.33000000019</v>
      </c>
      <c r="K4020" s="3" t="str" cm="1">
        <f t="array" ref="K4020">_xlfn.LET(_xlpm.d,UPPER(TRIM(CLEAN(SUBSTITUTE(F4020,CHAR(160),"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21" spans="2:11" hidden="1" x14ac:dyDescent="0.25">
      <c r="B4021" s="20">
        <v>45734</v>
      </c>
      <c r="C4021" s="2" t="s">
        <v>1</v>
      </c>
      <c r="D4021" s="2" t="s">
        <v>946</v>
      </c>
      <c r="E4021" s="2" t="s">
        <v>874</v>
      </c>
      <c r="F4021" s="2" t="s">
        <v>2573</v>
      </c>
      <c r="G4021" s="5">
        <v>50</v>
      </c>
      <c r="H4021" s="5">
        <v>16.149999999999999</v>
      </c>
      <c r="I4021" s="5">
        <v>807.5</v>
      </c>
      <c r="J4021" s="5">
        <v>531125.83000000019</v>
      </c>
      <c r="K4021" s="3" t="str" cm="1">
        <f t="array" ref="K4021">_xlfn.LET(_xlpm.d,UPPER(TRIM(CLEAN(SUBSTITUTE(F4021,CHAR(160),"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22" spans="2:11" hidden="1" x14ac:dyDescent="0.25">
      <c r="B4022" s="20">
        <v>45735</v>
      </c>
      <c r="C4022" s="2" t="s">
        <v>1</v>
      </c>
      <c r="D4022" s="2" t="s">
        <v>2740</v>
      </c>
      <c r="E4022" s="2" t="s">
        <v>282</v>
      </c>
      <c r="F4022" s="2" t="s">
        <v>2573</v>
      </c>
      <c r="G4022" s="5">
        <v>30</v>
      </c>
      <c r="H4022" s="5">
        <v>21.3</v>
      </c>
      <c r="I4022" s="5">
        <v>639</v>
      </c>
      <c r="J4022" s="5">
        <v>531764.83000000019</v>
      </c>
      <c r="K4022" s="3" t="str" cm="1">
        <f t="array" ref="K4022">_xlfn.LET(_xlpm.d,UPPER(TRIM(CLEAN(SUBSTITUTE(F4022,CHAR(160),"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23" spans="2:11" hidden="1" x14ac:dyDescent="0.25">
      <c r="B4023" s="20">
        <v>45735</v>
      </c>
      <c r="C4023" s="2" t="s">
        <v>1</v>
      </c>
      <c r="D4023" s="2" t="s">
        <v>2741</v>
      </c>
      <c r="E4023" s="2" t="s">
        <v>1765</v>
      </c>
      <c r="F4023" s="2" t="s">
        <v>2573</v>
      </c>
      <c r="G4023" s="5">
        <v>250</v>
      </c>
      <c r="H4023" s="5">
        <v>21.3</v>
      </c>
      <c r="I4023" s="5">
        <v>5325</v>
      </c>
      <c r="J4023" s="5">
        <v>537089.83000000019</v>
      </c>
      <c r="K4023" s="3" t="str" cm="1">
        <f t="array" ref="K4023">_xlfn.LET(_xlpm.d,UPPER(TRIM(CLEAN(SUBSTITUTE(F4023,CHAR(160),"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24" spans="2:11" hidden="1" x14ac:dyDescent="0.25">
      <c r="B4024" s="20">
        <v>45735</v>
      </c>
      <c r="C4024" s="2" t="s">
        <v>1</v>
      </c>
      <c r="D4024" s="2" t="s">
        <v>948</v>
      </c>
      <c r="E4024" s="2" t="s">
        <v>305</v>
      </c>
      <c r="F4024" s="2" t="s">
        <v>2573</v>
      </c>
      <c r="G4024" s="5">
        <v>142</v>
      </c>
      <c r="H4024" s="5">
        <v>21.3</v>
      </c>
      <c r="I4024" s="5">
        <v>3024.6</v>
      </c>
      <c r="J4024" s="5">
        <v>540114.43000000017</v>
      </c>
      <c r="K4024" s="3" t="str" cm="1">
        <f t="array" ref="K4024">_xlfn.LET(_xlpm.d,UPPER(TRIM(CLEAN(SUBSTITUTE(F4024,CHAR(160),"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25" spans="2:11" hidden="1" x14ac:dyDescent="0.25">
      <c r="B4025" s="20">
        <v>45735</v>
      </c>
      <c r="C4025" s="2" t="s">
        <v>1</v>
      </c>
      <c r="D4025" s="2" t="s">
        <v>2742</v>
      </c>
      <c r="E4025" s="2" t="s">
        <v>170</v>
      </c>
      <c r="F4025" s="2" t="s">
        <v>2573</v>
      </c>
      <c r="G4025" s="5">
        <v>16</v>
      </c>
      <c r="H4025" s="5">
        <v>19.989999999999998</v>
      </c>
      <c r="I4025" s="5">
        <v>319.83999999999997</v>
      </c>
      <c r="J4025" s="5">
        <v>540434.27000000014</v>
      </c>
      <c r="K4025" s="3" t="str" cm="1">
        <f t="array" ref="K4025">_xlfn.LET(_xlpm.d,UPPER(TRIM(CLEAN(SUBSTITUTE(F4025,CHAR(160),"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26" spans="2:11" hidden="1" x14ac:dyDescent="0.25">
      <c r="B4026" s="20">
        <v>45736</v>
      </c>
      <c r="C4026" s="2" t="s">
        <v>1</v>
      </c>
      <c r="D4026" s="2" t="s">
        <v>1819</v>
      </c>
      <c r="E4026" s="2" t="s">
        <v>268</v>
      </c>
      <c r="F4026" s="2" t="s">
        <v>2573</v>
      </c>
      <c r="G4026" s="5">
        <v>20</v>
      </c>
      <c r="H4026" s="5">
        <v>21.3</v>
      </c>
      <c r="I4026" s="5">
        <v>426</v>
      </c>
      <c r="J4026" s="5">
        <v>540860.27000000014</v>
      </c>
      <c r="K4026" s="3" t="str" cm="1">
        <f t="array" ref="K4026">_xlfn.LET(_xlpm.d,UPPER(TRIM(CLEAN(SUBSTITUTE(F4026,CHAR(160),"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27" spans="2:11" hidden="1" x14ac:dyDescent="0.25">
      <c r="B4027" s="20">
        <v>45736</v>
      </c>
      <c r="C4027" s="2" t="s">
        <v>1</v>
      </c>
      <c r="D4027" s="2" t="s">
        <v>2743</v>
      </c>
      <c r="E4027" s="2" t="s">
        <v>759</v>
      </c>
      <c r="F4027" s="2" t="s">
        <v>2573</v>
      </c>
      <c r="G4027" s="5">
        <v>20</v>
      </c>
      <c r="H4027" s="5">
        <v>19.989999999999998</v>
      </c>
      <c r="I4027" s="5">
        <v>399.8</v>
      </c>
      <c r="J4027" s="5">
        <v>541260.07000000018</v>
      </c>
      <c r="K4027" s="3" t="str" cm="1">
        <f t="array" ref="K4027">_xlfn.LET(_xlpm.d,UPPER(TRIM(CLEAN(SUBSTITUTE(F4027,CHAR(160),"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28" spans="2:11" hidden="1" x14ac:dyDescent="0.25">
      <c r="B4028" s="20">
        <v>45736</v>
      </c>
      <c r="C4028" s="2" t="s">
        <v>1</v>
      </c>
      <c r="D4028" s="2" t="s">
        <v>2744</v>
      </c>
      <c r="E4028" s="2" t="s">
        <v>3</v>
      </c>
      <c r="F4028" s="2" t="s">
        <v>2573</v>
      </c>
      <c r="G4028" s="5">
        <v>16</v>
      </c>
      <c r="H4028" s="5">
        <v>19.989999999999998</v>
      </c>
      <c r="I4028" s="5">
        <v>319.83999999999997</v>
      </c>
      <c r="J4028" s="5">
        <v>541579.91000000015</v>
      </c>
      <c r="K4028" s="3" t="str" cm="1">
        <f t="array" ref="K4028">_xlfn.LET(_xlpm.d,UPPER(TRIM(CLEAN(SUBSTITUTE(F4028,CHAR(160),"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29" spans="2:11" hidden="1" x14ac:dyDescent="0.25">
      <c r="B4029" s="20">
        <v>45736</v>
      </c>
      <c r="C4029" s="2" t="s">
        <v>1</v>
      </c>
      <c r="D4029" s="2" t="s">
        <v>1820</v>
      </c>
      <c r="E4029" s="2" t="s">
        <v>43</v>
      </c>
      <c r="F4029" s="2" t="s">
        <v>2573</v>
      </c>
      <c r="G4029" s="5">
        <v>30</v>
      </c>
      <c r="H4029" s="5">
        <v>19.989999999999998</v>
      </c>
      <c r="I4029" s="5">
        <v>599.70000000000005</v>
      </c>
      <c r="J4029" s="5">
        <v>542179.6100000001</v>
      </c>
      <c r="K4029" s="3" t="str" cm="1">
        <f t="array" ref="K4029">_xlfn.LET(_xlpm.d,UPPER(TRIM(CLEAN(SUBSTITUTE(F4029,CHAR(160),"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30" spans="2:11" hidden="1" x14ac:dyDescent="0.25">
      <c r="B4030" s="20">
        <v>45736</v>
      </c>
      <c r="C4030" s="2" t="s">
        <v>1</v>
      </c>
      <c r="D4030" s="2" t="s">
        <v>2745</v>
      </c>
      <c r="E4030" s="2" t="s">
        <v>78</v>
      </c>
      <c r="F4030" s="2" t="s">
        <v>2573</v>
      </c>
      <c r="G4030" s="5">
        <v>40</v>
      </c>
      <c r="H4030" s="5">
        <v>21.3</v>
      </c>
      <c r="I4030" s="5">
        <v>852</v>
      </c>
      <c r="J4030" s="5">
        <v>543031.6100000001</v>
      </c>
      <c r="K4030" s="3" t="str" cm="1">
        <f t="array" ref="K4030">_xlfn.LET(_xlpm.d,UPPER(TRIM(CLEAN(SUBSTITUTE(F4030,CHAR(160),"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31" spans="2:11" hidden="1" x14ac:dyDescent="0.25">
      <c r="B4031" s="20">
        <v>45736</v>
      </c>
      <c r="C4031" s="2" t="s">
        <v>1</v>
      </c>
      <c r="D4031" s="2" t="s">
        <v>2746</v>
      </c>
      <c r="E4031" s="2" t="s">
        <v>64</v>
      </c>
      <c r="F4031" s="2" t="s">
        <v>2573</v>
      </c>
      <c r="G4031" s="5">
        <v>16</v>
      </c>
      <c r="H4031" s="5">
        <v>19.989999999999998</v>
      </c>
      <c r="I4031" s="5">
        <v>319.83999999999997</v>
      </c>
      <c r="J4031" s="5">
        <v>543351.45000000007</v>
      </c>
      <c r="K4031" s="3" t="str" cm="1">
        <f t="array" ref="K4031">_xlfn.LET(_xlpm.d,UPPER(TRIM(CLEAN(SUBSTITUTE(F4031,CHAR(160),"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32" spans="2:11" hidden="1" x14ac:dyDescent="0.25">
      <c r="B4032" s="20">
        <v>45736</v>
      </c>
      <c r="C4032" s="2" t="s">
        <v>1</v>
      </c>
      <c r="D4032" s="2" t="s">
        <v>1821</v>
      </c>
      <c r="E4032" s="2" t="s">
        <v>319</v>
      </c>
      <c r="F4032" s="2" t="s">
        <v>2573</v>
      </c>
      <c r="G4032" s="5">
        <v>48</v>
      </c>
      <c r="H4032" s="5">
        <v>21.3</v>
      </c>
      <c r="I4032" s="5">
        <v>1022.4</v>
      </c>
      <c r="J4032" s="5">
        <v>544373.85000000009</v>
      </c>
      <c r="K4032" s="3" t="str" cm="1">
        <f t="array" ref="K4032">_xlfn.LET(_xlpm.d,UPPER(TRIM(CLEAN(SUBSTITUTE(F4032,CHAR(160),"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33" spans="2:11" hidden="1" x14ac:dyDescent="0.25">
      <c r="B4033" s="20">
        <v>45736</v>
      </c>
      <c r="C4033" s="2" t="s">
        <v>1</v>
      </c>
      <c r="D4033" s="2" t="s">
        <v>1822</v>
      </c>
      <c r="E4033" s="2" t="s">
        <v>224</v>
      </c>
      <c r="F4033" s="2" t="s">
        <v>2573</v>
      </c>
      <c r="G4033" s="5">
        <v>136</v>
      </c>
      <c r="H4033" s="5">
        <v>21.3</v>
      </c>
      <c r="I4033" s="5">
        <v>2896.8</v>
      </c>
      <c r="J4033" s="5">
        <v>547270.65000000014</v>
      </c>
      <c r="K4033" s="3" t="str" cm="1">
        <f t="array" ref="K4033">_xlfn.LET(_xlpm.d,UPPER(TRIM(CLEAN(SUBSTITUTE(F4033,CHAR(160),"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34" spans="2:11" hidden="1" x14ac:dyDescent="0.25">
      <c r="B4034" s="20">
        <v>45740</v>
      </c>
      <c r="C4034" s="2" t="s">
        <v>1</v>
      </c>
      <c r="D4034" s="2" t="s">
        <v>506</v>
      </c>
      <c r="E4034" s="2" t="s">
        <v>243</v>
      </c>
      <c r="F4034" s="2" t="s">
        <v>2573</v>
      </c>
      <c r="G4034" s="5">
        <v>32</v>
      </c>
      <c r="H4034" s="5">
        <v>21.3</v>
      </c>
      <c r="I4034" s="5">
        <v>681.6</v>
      </c>
      <c r="J4034" s="5">
        <v>547952.25000000012</v>
      </c>
      <c r="K4034" s="3" t="str" cm="1">
        <f t="array" ref="K4034">_xlfn.LET(_xlpm.d,UPPER(TRIM(CLEAN(SUBSTITUTE(F4034,CHAR(160),"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35" spans="2:11" hidden="1" x14ac:dyDescent="0.25">
      <c r="B4035" s="20">
        <v>45740</v>
      </c>
      <c r="C4035" s="2" t="s">
        <v>1</v>
      </c>
      <c r="D4035" s="2" t="s">
        <v>2747</v>
      </c>
      <c r="E4035" s="2" t="s">
        <v>248</v>
      </c>
      <c r="F4035" s="2" t="s">
        <v>2573</v>
      </c>
      <c r="G4035" s="5">
        <v>80</v>
      </c>
      <c r="H4035" s="5">
        <v>21.3</v>
      </c>
      <c r="I4035" s="5">
        <v>1704</v>
      </c>
      <c r="J4035" s="5">
        <v>549656.25000000012</v>
      </c>
      <c r="K4035" s="3" t="str" cm="1">
        <f t="array" ref="K4035">_xlfn.LET(_xlpm.d,UPPER(TRIM(CLEAN(SUBSTITUTE(F4035,CHAR(160),"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36" spans="2:11" hidden="1" x14ac:dyDescent="0.25">
      <c r="B4036" s="20">
        <v>45741</v>
      </c>
      <c r="C4036" s="2" t="s">
        <v>1</v>
      </c>
      <c r="D4036" s="2" t="s">
        <v>2748</v>
      </c>
      <c r="E4036" s="2" t="s">
        <v>186</v>
      </c>
      <c r="F4036" s="2" t="s">
        <v>2573</v>
      </c>
      <c r="G4036" s="5">
        <v>16</v>
      </c>
      <c r="H4036" s="5">
        <v>21.3</v>
      </c>
      <c r="I4036" s="5">
        <v>340.8</v>
      </c>
      <c r="J4036" s="5">
        <v>549997.05000000016</v>
      </c>
      <c r="K4036" s="3" t="str" cm="1">
        <f t="array" ref="K4036">_xlfn.LET(_xlpm.d,UPPER(TRIM(CLEAN(SUBSTITUTE(F4036,CHAR(160),"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37" spans="2:11" hidden="1" x14ac:dyDescent="0.25">
      <c r="B4037" s="20">
        <v>45741</v>
      </c>
      <c r="C4037" s="2" t="s">
        <v>1</v>
      </c>
      <c r="D4037" s="2" t="s">
        <v>2749</v>
      </c>
      <c r="E4037" s="2" t="s">
        <v>147</v>
      </c>
      <c r="F4037" s="2" t="s">
        <v>2573</v>
      </c>
      <c r="G4037" s="5">
        <v>10</v>
      </c>
      <c r="H4037" s="5">
        <v>21.3</v>
      </c>
      <c r="I4037" s="5">
        <v>213</v>
      </c>
      <c r="J4037" s="5">
        <v>550210.05000000016</v>
      </c>
      <c r="K4037" s="3" t="str" cm="1">
        <f t="array" ref="K4037">_xlfn.LET(_xlpm.d,UPPER(TRIM(CLEAN(SUBSTITUTE(F4037,CHAR(160),"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38" spans="2:11" hidden="1" x14ac:dyDescent="0.25">
      <c r="B4038" s="20">
        <v>45741</v>
      </c>
      <c r="C4038" s="2" t="s">
        <v>1</v>
      </c>
      <c r="D4038" s="2" t="s">
        <v>1823</v>
      </c>
      <c r="E4038" s="2" t="s">
        <v>78</v>
      </c>
      <c r="F4038" s="2" t="s">
        <v>2573</v>
      </c>
      <c r="G4038" s="5">
        <v>40</v>
      </c>
      <c r="H4038" s="5">
        <v>21.3</v>
      </c>
      <c r="I4038" s="5">
        <v>852</v>
      </c>
      <c r="J4038" s="5">
        <v>551062.05000000016</v>
      </c>
      <c r="K4038" s="3" t="str" cm="1">
        <f t="array" ref="K4038">_xlfn.LET(_xlpm.d,UPPER(TRIM(CLEAN(SUBSTITUTE(F4038,CHAR(160),"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39" spans="2:11" hidden="1" x14ac:dyDescent="0.25">
      <c r="B4039" s="20">
        <v>45741</v>
      </c>
      <c r="C4039" s="2" t="s">
        <v>1</v>
      </c>
      <c r="D4039" s="2" t="s">
        <v>2750</v>
      </c>
      <c r="E4039" s="2" t="s">
        <v>50</v>
      </c>
      <c r="F4039" s="2" t="s">
        <v>2573</v>
      </c>
      <c r="G4039" s="5">
        <v>70</v>
      </c>
      <c r="H4039" s="5">
        <v>18.989999999999998</v>
      </c>
      <c r="I4039" s="5">
        <v>1329.3</v>
      </c>
      <c r="J4039" s="5">
        <v>552391.35000000021</v>
      </c>
      <c r="K4039" s="3" t="str" cm="1">
        <f t="array" ref="K4039">_xlfn.LET(_xlpm.d,UPPER(TRIM(CLEAN(SUBSTITUTE(F4039,CHAR(160),"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40" spans="2:11" hidden="1" x14ac:dyDescent="0.25">
      <c r="B4040" s="20">
        <v>45741</v>
      </c>
      <c r="C4040" s="2" t="s">
        <v>1</v>
      </c>
      <c r="D4040" s="2" t="s">
        <v>1824</v>
      </c>
      <c r="E4040" s="2" t="s">
        <v>234</v>
      </c>
      <c r="F4040" s="2" t="s">
        <v>2573</v>
      </c>
      <c r="G4040" s="5">
        <v>15</v>
      </c>
      <c r="H4040" s="5">
        <v>21.3</v>
      </c>
      <c r="I4040" s="5">
        <v>319.5</v>
      </c>
      <c r="J4040" s="5">
        <v>552710.85000000021</v>
      </c>
      <c r="K4040" s="3" t="str" cm="1">
        <f t="array" ref="K4040">_xlfn.LET(_xlpm.d,UPPER(TRIM(CLEAN(SUBSTITUTE(F4040,CHAR(160),"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41" spans="2:11" hidden="1" x14ac:dyDescent="0.25">
      <c r="B4041" s="20">
        <v>45741</v>
      </c>
      <c r="C4041" s="2" t="s">
        <v>1</v>
      </c>
      <c r="D4041" s="2" t="s">
        <v>507</v>
      </c>
      <c r="E4041" s="2" t="s">
        <v>282</v>
      </c>
      <c r="F4041" s="2" t="s">
        <v>2573</v>
      </c>
      <c r="G4041" s="5">
        <v>160</v>
      </c>
      <c r="H4041" s="5">
        <v>21.3</v>
      </c>
      <c r="I4041" s="5">
        <v>3408</v>
      </c>
      <c r="J4041" s="5">
        <v>556118.85000000021</v>
      </c>
      <c r="K4041" s="3" t="str" cm="1">
        <f t="array" ref="K4041">_xlfn.LET(_xlpm.d,UPPER(TRIM(CLEAN(SUBSTITUTE(F4041,CHAR(160),"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42" spans="2:11" hidden="1" x14ac:dyDescent="0.25">
      <c r="B4042" s="20">
        <v>45741</v>
      </c>
      <c r="C4042" s="2" t="s">
        <v>1</v>
      </c>
      <c r="D4042" s="2" t="s">
        <v>1826</v>
      </c>
      <c r="E4042" s="2" t="s">
        <v>6</v>
      </c>
      <c r="F4042" s="2" t="s">
        <v>2573</v>
      </c>
      <c r="G4042" s="5">
        <v>40</v>
      </c>
      <c r="H4042" s="5">
        <v>19.989999999999998</v>
      </c>
      <c r="I4042" s="5">
        <v>799.6</v>
      </c>
      <c r="J4042" s="5">
        <v>556918.45000000019</v>
      </c>
      <c r="K4042" s="3" t="str" cm="1">
        <f t="array" ref="K4042">_xlfn.LET(_xlpm.d,UPPER(TRIM(CLEAN(SUBSTITUTE(F4042,CHAR(160),"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43" spans="2:11" hidden="1" x14ac:dyDescent="0.25">
      <c r="B4043" s="20">
        <v>45741</v>
      </c>
      <c r="C4043" s="2" t="s">
        <v>1</v>
      </c>
      <c r="D4043" s="2" t="s">
        <v>2751</v>
      </c>
      <c r="E4043" s="2" t="s">
        <v>774</v>
      </c>
      <c r="F4043" s="2" t="s">
        <v>2573</v>
      </c>
      <c r="G4043" s="5">
        <v>5</v>
      </c>
      <c r="H4043" s="5">
        <v>19.989999999999998</v>
      </c>
      <c r="I4043" s="5">
        <v>99.95</v>
      </c>
      <c r="J4043" s="5">
        <v>557018.40000000014</v>
      </c>
      <c r="K4043" s="3" t="str" cm="1">
        <f t="array" ref="K4043">_xlfn.LET(_xlpm.d,UPPER(TRIM(CLEAN(SUBSTITUTE(F4043,CHAR(160),"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44" spans="2:11" hidden="1" x14ac:dyDescent="0.25">
      <c r="B4044" s="20">
        <v>45742</v>
      </c>
      <c r="C4044" s="2" t="s">
        <v>1</v>
      </c>
      <c r="D4044" s="2" t="s">
        <v>949</v>
      </c>
      <c r="E4044" s="2" t="s">
        <v>189</v>
      </c>
      <c r="F4044" s="2" t="s">
        <v>2573</v>
      </c>
      <c r="G4044" s="5">
        <v>15</v>
      </c>
      <c r="H4044" s="5">
        <v>21.3</v>
      </c>
      <c r="I4044" s="5">
        <v>319.5</v>
      </c>
      <c r="J4044" s="5">
        <v>557337.90000000014</v>
      </c>
      <c r="K4044" s="3" t="str" cm="1">
        <f t="array" ref="K4044">_xlfn.LET(_xlpm.d,UPPER(TRIM(CLEAN(SUBSTITUTE(F4044,CHAR(160),"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45" spans="2:11" hidden="1" x14ac:dyDescent="0.25">
      <c r="B4045" s="20">
        <v>45742</v>
      </c>
      <c r="C4045" s="2" t="s">
        <v>1</v>
      </c>
      <c r="D4045" s="2" t="s">
        <v>2752</v>
      </c>
      <c r="E4045" s="2" t="s">
        <v>292</v>
      </c>
      <c r="F4045" s="2" t="s">
        <v>2573</v>
      </c>
      <c r="G4045" s="5">
        <v>10</v>
      </c>
      <c r="H4045" s="5">
        <v>21.3</v>
      </c>
      <c r="I4045" s="5">
        <v>213</v>
      </c>
      <c r="J4045" s="5">
        <v>557550.90000000014</v>
      </c>
      <c r="K4045" s="3" t="str" cm="1">
        <f t="array" ref="K4045">_xlfn.LET(_xlpm.d,UPPER(TRIM(CLEAN(SUBSTITUTE(F4045,CHAR(160),"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46" spans="2:11" hidden="1" x14ac:dyDescent="0.25">
      <c r="B4046" s="20">
        <v>45742</v>
      </c>
      <c r="C4046" s="2" t="s">
        <v>1</v>
      </c>
      <c r="D4046" s="2" t="s">
        <v>950</v>
      </c>
      <c r="E4046" s="2" t="s">
        <v>145</v>
      </c>
      <c r="F4046" s="2" t="s">
        <v>2573</v>
      </c>
      <c r="G4046" s="5">
        <v>10</v>
      </c>
      <c r="H4046" s="5">
        <v>21.3</v>
      </c>
      <c r="I4046" s="5">
        <v>213</v>
      </c>
      <c r="J4046" s="5">
        <v>557763.90000000014</v>
      </c>
      <c r="K4046" s="3" t="str" cm="1">
        <f t="array" ref="K4046">_xlfn.LET(_xlpm.d,UPPER(TRIM(CLEAN(SUBSTITUTE(F4046,CHAR(160),"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47" spans="2:11" hidden="1" x14ac:dyDescent="0.25">
      <c r="B4047" s="20">
        <v>45742</v>
      </c>
      <c r="C4047" s="2" t="s">
        <v>1</v>
      </c>
      <c r="D4047" s="2" t="s">
        <v>508</v>
      </c>
      <c r="E4047" s="2" t="s">
        <v>180</v>
      </c>
      <c r="F4047" s="2" t="s">
        <v>2573</v>
      </c>
      <c r="G4047" s="5">
        <v>80</v>
      </c>
      <c r="H4047" s="5">
        <v>16.95</v>
      </c>
      <c r="I4047" s="5">
        <v>1356</v>
      </c>
      <c r="J4047" s="5">
        <v>559119.90000000014</v>
      </c>
      <c r="K4047" s="3" t="str" cm="1">
        <f t="array" ref="K4047">_xlfn.LET(_xlpm.d,UPPER(TRIM(CLEAN(SUBSTITUTE(F4047,CHAR(160),"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48" spans="2:11" hidden="1" x14ac:dyDescent="0.25">
      <c r="B4048" s="20">
        <v>45742</v>
      </c>
      <c r="C4048" s="2" t="s">
        <v>1</v>
      </c>
      <c r="D4048" s="2" t="s">
        <v>2753</v>
      </c>
      <c r="E4048" s="2" t="s">
        <v>491</v>
      </c>
      <c r="F4048" s="2" t="s">
        <v>2573</v>
      </c>
      <c r="G4048" s="5">
        <v>20</v>
      </c>
      <c r="H4048" s="5">
        <v>21.3</v>
      </c>
      <c r="I4048" s="5">
        <v>426</v>
      </c>
      <c r="J4048" s="5">
        <v>559545.90000000014</v>
      </c>
      <c r="K4048" s="3" t="str" cm="1">
        <f t="array" ref="K4048">_xlfn.LET(_xlpm.d,UPPER(TRIM(CLEAN(SUBSTITUTE(F4048,CHAR(160),"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49" spans="2:11" hidden="1" x14ac:dyDescent="0.25">
      <c r="B4049" s="20">
        <v>45743</v>
      </c>
      <c r="C4049" s="2" t="s">
        <v>1</v>
      </c>
      <c r="D4049" s="2" t="s">
        <v>1502</v>
      </c>
      <c r="E4049" s="2" t="s">
        <v>192</v>
      </c>
      <c r="F4049" s="2" t="s">
        <v>2573</v>
      </c>
      <c r="G4049" s="5">
        <v>72</v>
      </c>
      <c r="H4049" s="5">
        <v>21.3</v>
      </c>
      <c r="I4049" s="5">
        <v>1533.6</v>
      </c>
      <c r="J4049" s="5">
        <v>561079.50000000012</v>
      </c>
      <c r="K4049" s="3" t="str" cm="1">
        <f t="array" ref="K4049">_xlfn.LET(_xlpm.d,UPPER(TRIM(CLEAN(SUBSTITUTE(F4049,CHAR(160),"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50" spans="2:11" hidden="1" x14ac:dyDescent="0.25">
      <c r="B4050" s="20">
        <v>45743</v>
      </c>
      <c r="C4050" s="2" t="s">
        <v>1</v>
      </c>
      <c r="D4050" s="2" t="s">
        <v>2754</v>
      </c>
      <c r="E4050" s="2" t="s">
        <v>73</v>
      </c>
      <c r="F4050" s="2" t="s">
        <v>2573</v>
      </c>
      <c r="G4050" s="5">
        <v>10</v>
      </c>
      <c r="H4050" s="5">
        <v>19.989999999999998</v>
      </c>
      <c r="I4050" s="5">
        <v>199.9</v>
      </c>
      <c r="J4050" s="5">
        <v>561279.40000000014</v>
      </c>
      <c r="K4050" s="3" t="str" cm="1">
        <f t="array" ref="K4050">_xlfn.LET(_xlpm.d,UPPER(TRIM(CLEAN(SUBSTITUTE(F4050,CHAR(160),"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51" spans="2:11" hidden="1" x14ac:dyDescent="0.25">
      <c r="B4051" s="20">
        <v>45743</v>
      </c>
      <c r="C4051" s="2" t="s">
        <v>1</v>
      </c>
      <c r="D4051" s="2" t="s">
        <v>952</v>
      </c>
      <c r="E4051" s="2" t="s">
        <v>135</v>
      </c>
      <c r="F4051" s="2" t="s">
        <v>2573</v>
      </c>
      <c r="G4051" s="5">
        <v>64</v>
      </c>
      <c r="H4051" s="5">
        <v>21.3</v>
      </c>
      <c r="I4051" s="5">
        <v>1363.2</v>
      </c>
      <c r="J4051" s="5">
        <v>562642.60000000009</v>
      </c>
      <c r="K4051" s="3" t="str" cm="1">
        <f t="array" ref="K4051">_xlfn.LET(_xlpm.d,UPPER(TRIM(CLEAN(SUBSTITUTE(F4051,CHAR(160),"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52" spans="2:11" hidden="1" x14ac:dyDescent="0.25">
      <c r="B4052" s="20">
        <v>45743</v>
      </c>
      <c r="C4052" s="2" t="s">
        <v>1</v>
      </c>
      <c r="D4052" s="2" t="s">
        <v>2755</v>
      </c>
      <c r="E4052" s="2" t="s">
        <v>246</v>
      </c>
      <c r="F4052" s="2" t="s">
        <v>2573</v>
      </c>
      <c r="G4052" s="5">
        <v>40</v>
      </c>
      <c r="H4052" s="5">
        <v>21.3</v>
      </c>
      <c r="I4052" s="5">
        <v>852</v>
      </c>
      <c r="J4052" s="5">
        <v>563494.60000000009</v>
      </c>
      <c r="K4052" s="3" t="str" cm="1">
        <f t="array" ref="K4052">_xlfn.LET(_xlpm.d,UPPER(TRIM(CLEAN(SUBSTITUTE(F4052,CHAR(160),"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53" spans="2:11" hidden="1" x14ac:dyDescent="0.25">
      <c r="B4053" s="20">
        <v>45743</v>
      </c>
      <c r="C4053" s="2" t="s">
        <v>1</v>
      </c>
      <c r="D4053" s="2" t="s">
        <v>1828</v>
      </c>
      <c r="E4053" s="2" t="s">
        <v>248</v>
      </c>
      <c r="F4053" s="2" t="s">
        <v>2573</v>
      </c>
      <c r="G4053" s="5">
        <v>32</v>
      </c>
      <c r="H4053" s="5">
        <v>21.3</v>
      </c>
      <c r="I4053" s="5">
        <v>681.6</v>
      </c>
      <c r="J4053" s="5">
        <v>564176.20000000007</v>
      </c>
      <c r="K4053" s="3" t="str" cm="1">
        <f t="array" ref="K4053">_xlfn.LET(_xlpm.d,UPPER(TRIM(CLEAN(SUBSTITUTE(F4053,CHAR(160),"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54" spans="2:11" hidden="1" x14ac:dyDescent="0.25">
      <c r="B4054" s="20">
        <v>45743</v>
      </c>
      <c r="C4054" s="2" t="s">
        <v>1</v>
      </c>
      <c r="D4054" s="2" t="s">
        <v>2756</v>
      </c>
      <c r="E4054" s="2" t="s">
        <v>120</v>
      </c>
      <c r="F4054" s="2" t="s">
        <v>2711</v>
      </c>
      <c r="G4054" s="5">
        <v>6</v>
      </c>
      <c r="H4054" s="5">
        <v>20.9</v>
      </c>
      <c r="I4054" s="5">
        <v>125.4</v>
      </c>
      <c r="J4054" s="5">
        <v>564301.60000000009</v>
      </c>
      <c r="K4054" s="3" t="str" cm="1">
        <f t="array" ref="K4054">_xlfn.LET(_xlpm.d,UPPER(TRIM(CLEAN(SUBSTITUTE(F4054,CHAR(160),"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55" spans="2:11" hidden="1" x14ac:dyDescent="0.25">
      <c r="B4055" s="20">
        <v>45744</v>
      </c>
      <c r="C4055" s="2" t="s">
        <v>1</v>
      </c>
      <c r="D4055" s="2" t="s">
        <v>1829</v>
      </c>
      <c r="E4055" s="2" t="s">
        <v>241</v>
      </c>
      <c r="F4055" s="2" t="s">
        <v>2573</v>
      </c>
      <c r="G4055" s="5">
        <v>40</v>
      </c>
      <c r="H4055" s="5">
        <v>21.3</v>
      </c>
      <c r="I4055" s="5">
        <v>852</v>
      </c>
      <c r="J4055" s="5">
        <v>565153.60000000009</v>
      </c>
      <c r="K4055" s="3" t="str" cm="1">
        <f t="array" ref="K4055">_xlfn.LET(_xlpm.d,UPPER(TRIM(CLEAN(SUBSTITUTE(F4055,CHAR(160),"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56" spans="2:11" hidden="1" x14ac:dyDescent="0.25">
      <c r="B4056" s="20">
        <v>45744</v>
      </c>
      <c r="C4056" s="2" t="s">
        <v>1</v>
      </c>
      <c r="D4056" s="2" t="s">
        <v>2757</v>
      </c>
      <c r="E4056" s="2" t="s">
        <v>232</v>
      </c>
      <c r="F4056" s="2" t="s">
        <v>2573</v>
      </c>
      <c r="G4056" s="5">
        <v>10</v>
      </c>
      <c r="H4056" s="5">
        <v>21.3</v>
      </c>
      <c r="I4056" s="5">
        <v>213</v>
      </c>
      <c r="J4056" s="5">
        <v>565366.60000000009</v>
      </c>
      <c r="K4056" s="3" t="str" cm="1">
        <f t="array" ref="K4056">_xlfn.LET(_xlpm.d,UPPER(TRIM(CLEAN(SUBSTITUTE(F4056,CHAR(160),"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57" spans="2:11" hidden="1" x14ac:dyDescent="0.25">
      <c r="B4057" s="20">
        <v>45744</v>
      </c>
      <c r="C4057" s="2" t="s">
        <v>1</v>
      </c>
      <c r="D4057" s="2" t="s">
        <v>509</v>
      </c>
      <c r="E4057" s="2" t="s">
        <v>195</v>
      </c>
      <c r="F4057" s="2" t="s">
        <v>2573</v>
      </c>
      <c r="G4057" s="5">
        <v>64</v>
      </c>
      <c r="H4057" s="5">
        <v>21.3</v>
      </c>
      <c r="I4057" s="5">
        <v>1363.2</v>
      </c>
      <c r="J4057" s="5">
        <v>566729.80000000005</v>
      </c>
      <c r="K4057" s="3" t="str" cm="1">
        <f t="array" ref="K4057">_xlfn.LET(_xlpm.d,UPPER(TRIM(CLEAN(SUBSTITUTE(F4057,CHAR(160),"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58" spans="2:11" hidden="1" x14ac:dyDescent="0.25">
      <c r="B4058" s="20">
        <v>45744</v>
      </c>
      <c r="C4058" s="2" t="s">
        <v>1</v>
      </c>
      <c r="D4058" s="2" t="s">
        <v>2758</v>
      </c>
      <c r="E4058" s="2" t="s">
        <v>236</v>
      </c>
      <c r="F4058" s="2" t="s">
        <v>2573</v>
      </c>
      <c r="G4058" s="5">
        <v>200</v>
      </c>
      <c r="H4058" s="5">
        <v>21.3</v>
      </c>
      <c r="I4058" s="5">
        <v>4260</v>
      </c>
      <c r="J4058" s="5">
        <v>570989.80000000005</v>
      </c>
      <c r="K4058" s="3" t="str" cm="1">
        <f t="array" ref="K4058">_xlfn.LET(_xlpm.d,UPPER(TRIM(CLEAN(SUBSTITUTE(F4058,CHAR(160),"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59" spans="2:11" hidden="1" x14ac:dyDescent="0.25">
      <c r="B4059" s="20">
        <v>45744</v>
      </c>
      <c r="C4059" s="2" t="s">
        <v>1</v>
      </c>
      <c r="D4059" s="2" t="s">
        <v>1830</v>
      </c>
      <c r="E4059" s="2" t="s">
        <v>78</v>
      </c>
      <c r="F4059" s="2" t="s">
        <v>2573</v>
      </c>
      <c r="G4059" s="5">
        <v>60</v>
      </c>
      <c r="H4059" s="5">
        <v>21.3</v>
      </c>
      <c r="I4059" s="5">
        <v>1278</v>
      </c>
      <c r="J4059" s="5">
        <v>572267.80000000005</v>
      </c>
      <c r="K4059" s="3" t="str" cm="1">
        <f t="array" ref="K4059">_xlfn.LET(_xlpm.d,UPPER(TRIM(CLEAN(SUBSTITUTE(F4059,CHAR(160),"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60" spans="2:11" hidden="1" x14ac:dyDescent="0.25">
      <c r="B4060" s="20">
        <v>45744</v>
      </c>
      <c r="C4060" s="2" t="s">
        <v>1</v>
      </c>
      <c r="D4060" s="2" t="s">
        <v>1831</v>
      </c>
      <c r="E4060" s="2" t="s">
        <v>154</v>
      </c>
      <c r="F4060" s="2" t="s">
        <v>2573</v>
      </c>
      <c r="G4060" s="5">
        <v>32</v>
      </c>
      <c r="H4060" s="5">
        <v>21.3</v>
      </c>
      <c r="I4060" s="5">
        <v>681.6</v>
      </c>
      <c r="J4060" s="5">
        <v>572949.4</v>
      </c>
      <c r="K4060" s="3" t="str" cm="1">
        <f t="array" ref="K4060">_xlfn.LET(_xlpm.d,UPPER(TRIM(CLEAN(SUBSTITUTE(F4060,CHAR(160),"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61" spans="2:11" hidden="1" x14ac:dyDescent="0.25">
      <c r="B4061" s="20">
        <v>45744</v>
      </c>
      <c r="C4061" s="2" t="s">
        <v>1</v>
      </c>
      <c r="D4061" s="2" t="s">
        <v>953</v>
      </c>
      <c r="E4061" s="2" t="s">
        <v>43</v>
      </c>
      <c r="F4061" s="2" t="s">
        <v>2573</v>
      </c>
      <c r="G4061" s="5">
        <v>32</v>
      </c>
      <c r="H4061" s="5">
        <v>19.989999999999998</v>
      </c>
      <c r="I4061" s="5">
        <v>639.67999999999995</v>
      </c>
      <c r="J4061" s="5">
        <v>573589.08000000007</v>
      </c>
      <c r="K4061" s="3" t="str" cm="1">
        <f t="array" ref="K4061">_xlfn.LET(_xlpm.d,UPPER(TRIM(CLEAN(SUBSTITUTE(F4061,CHAR(160),"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62" spans="2:11" hidden="1" x14ac:dyDescent="0.25">
      <c r="B4062" s="20">
        <v>45744</v>
      </c>
      <c r="C4062" s="2" t="s">
        <v>1</v>
      </c>
      <c r="D4062" s="2" t="s">
        <v>2759</v>
      </c>
      <c r="E4062" s="2" t="s">
        <v>311</v>
      </c>
      <c r="F4062" s="2" t="s">
        <v>2573</v>
      </c>
      <c r="G4062" s="5">
        <v>350</v>
      </c>
      <c r="H4062" s="5">
        <v>21.3</v>
      </c>
      <c r="I4062" s="5">
        <v>7455</v>
      </c>
      <c r="J4062" s="5">
        <v>581044.08000000007</v>
      </c>
      <c r="K4062" s="3" t="str" cm="1">
        <f t="array" ref="K4062">_xlfn.LET(_xlpm.d,UPPER(TRIM(CLEAN(SUBSTITUTE(F4062,CHAR(160),"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63" spans="2:11" hidden="1" x14ac:dyDescent="0.25">
      <c r="B4063" s="20">
        <v>45744</v>
      </c>
      <c r="C4063" s="2" t="s">
        <v>1</v>
      </c>
      <c r="D4063" s="2" t="s">
        <v>1832</v>
      </c>
      <c r="E4063" s="2" t="s">
        <v>234</v>
      </c>
      <c r="F4063" s="2" t="s">
        <v>2573</v>
      </c>
      <c r="G4063" s="5">
        <v>20</v>
      </c>
      <c r="H4063" s="5">
        <v>21.3</v>
      </c>
      <c r="I4063" s="5">
        <v>426</v>
      </c>
      <c r="J4063" s="5">
        <v>581470.08000000007</v>
      </c>
      <c r="K4063" s="3" t="str" cm="1">
        <f t="array" ref="K4063">_xlfn.LET(_xlpm.d,UPPER(TRIM(CLEAN(SUBSTITUTE(F4063,CHAR(160),"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64" spans="2:11" hidden="1" x14ac:dyDescent="0.25">
      <c r="B4064" s="20">
        <v>45747</v>
      </c>
      <c r="C4064" s="2" t="s">
        <v>1</v>
      </c>
      <c r="D4064" s="2" t="s">
        <v>955</v>
      </c>
      <c r="E4064" s="2" t="s">
        <v>162</v>
      </c>
      <c r="F4064" s="2" t="s">
        <v>2573</v>
      </c>
      <c r="G4064" s="5">
        <v>200</v>
      </c>
      <c r="H4064" s="5">
        <v>21.3</v>
      </c>
      <c r="I4064" s="5">
        <v>4260</v>
      </c>
      <c r="J4064" s="5">
        <v>585730.08000000007</v>
      </c>
      <c r="K4064" s="3" t="str" cm="1">
        <f t="array" ref="K4064">_xlfn.LET(_xlpm.d,UPPER(TRIM(CLEAN(SUBSTITUTE(F4064,CHAR(160),"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65" spans="2:11" hidden="1" x14ac:dyDescent="0.25">
      <c r="B4065" s="20">
        <v>45747</v>
      </c>
      <c r="C4065" s="2" t="s">
        <v>1</v>
      </c>
      <c r="D4065" s="2" t="s">
        <v>1834</v>
      </c>
      <c r="E4065" s="2" t="s">
        <v>232</v>
      </c>
      <c r="F4065" s="2" t="s">
        <v>2573</v>
      </c>
      <c r="G4065" s="5">
        <v>20</v>
      </c>
      <c r="H4065" s="5">
        <v>21.3</v>
      </c>
      <c r="I4065" s="5">
        <v>426</v>
      </c>
      <c r="J4065" s="5">
        <v>586156.08000000007</v>
      </c>
      <c r="K4065" s="3" t="str" cm="1">
        <f t="array" ref="K4065">_xlfn.LET(_xlpm.d,UPPER(TRIM(CLEAN(SUBSTITUTE(F4065,CHAR(160),"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66" spans="2:11" hidden="1" x14ac:dyDescent="0.25">
      <c r="B4066" s="20">
        <v>45747</v>
      </c>
      <c r="C4066" s="2" t="s">
        <v>1</v>
      </c>
      <c r="D4066" s="2" t="s">
        <v>2760</v>
      </c>
      <c r="E4066" s="2" t="s">
        <v>143</v>
      </c>
      <c r="F4066" s="2" t="s">
        <v>2573</v>
      </c>
      <c r="G4066" s="5">
        <v>120</v>
      </c>
      <c r="H4066" s="5">
        <v>21.3</v>
      </c>
      <c r="I4066" s="5">
        <v>2556</v>
      </c>
      <c r="J4066" s="5">
        <v>588712.08000000007</v>
      </c>
      <c r="K4066" s="3" t="str" cm="1">
        <f t="array" ref="K4066">_xlfn.LET(_xlpm.d,UPPER(TRIM(CLEAN(SUBSTITUTE(F4066,CHAR(160),"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67" spans="2:11" hidden="1" x14ac:dyDescent="0.25">
      <c r="B4067" s="20">
        <v>45747</v>
      </c>
      <c r="C4067" s="2" t="s">
        <v>1</v>
      </c>
      <c r="D4067" s="2" t="s">
        <v>956</v>
      </c>
      <c r="E4067" s="2" t="s">
        <v>874</v>
      </c>
      <c r="F4067" s="2" t="s">
        <v>2573</v>
      </c>
      <c r="G4067" s="5">
        <v>100</v>
      </c>
      <c r="H4067" s="5">
        <v>16.149999999999999</v>
      </c>
      <c r="I4067" s="5">
        <v>1615</v>
      </c>
      <c r="J4067" s="5">
        <v>590327.08000000007</v>
      </c>
      <c r="K4067" s="3" t="str" cm="1">
        <f t="array" ref="K4067">_xlfn.LET(_xlpm.d,UPPER(TRIM(CLEAN(SUBSTITUTE(F4067,CHAR(160),"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68" spans="2:11" hidden="1" x14ac:dyDescent="0.25">
      <c r="B4068" s="20">
        <v>45747</v>
      </c>
      <c r="C4068" s="2" t="s">
        <v>1</v>
      </c>
      <c r="D4068" s="2" t="s">
        <v>1835</v>
      </c>
      <c r="E4068" s="2" t="s">
        <v>248</v>
      </c>
      <c r="F4068" s="2" t="s">
        <v>2573</v>
      </c>
      <c r="G4068" s="5">
        <v>100</v>
      </c>
      <c r="H4068" s="5">
        <v>21.3</v>
      </c>
      <c r="I4068" s="5">
        <v>2130</v>
      </c>
      <c r="J4068" s="5">
        <v>592457.08000000007</v>
      </c>
      <c r="K4068" s="3" t="str" cm="1">
        <f t="array" ref="K4068">_xlfn.LET(_xlpm.d,UPPER(TRIM(CLEAN(SUBSTITUTE(F4068,CHAR(160),"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69" spans="2:11" hidden="1" x14ac:dyDescent="0.25">
      <c r="B4069" s="20">
        <v>45748</v>
      </c>
      <c r="C4069" s="2" t="s">
        <v>1</v>
      </c>
      <c r="D4069" s="2" t="s">
        <v>1401</v>
      </c>
      <c r="E4069" s="2" t="s">
        <v>158</v>
      </c>
      <c r="F4069" s="2" t="s">
        <v>2573</v>
      </c>
      <c r="G4069" s="5">
        <v>64</v>
      </c>
      <c r="H4069" s="5">
        <v>21.3</v>
      </c>
      <c r="I4069" s="5">
        <v>1363.2</v>
      </c>
      <c r="J4069" s="5">
        <v>593820.28</v>
      </c>
      <c r="K4069" s="3" t="str" cm="1">
        <f t="array" ref="K4069">_xlfn.LET(_xlpm.d,UPPER(TRIM(CLEAN(SUBSTITUTE(F4069,CHAR(160),"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70" spans="2:11" hidden="1" x14ac:dyDescent="0.25">
      <c r="B4070" s="20">
        <v>45748</v>
      </c>
      <c r="C4070" s="2" t="s">
        <v>1</v>
      </c>
      <c r="D4070" s="2" t="s">
        <v>1402</v>
      </c>
      <c r="E4070" s="2" t="s">
        <v>273</v>
      </c>
      <c r="F4070" s="2" t="s">
        <v>2573</v>
      </c>
      <c r="G4070" s="5">
        <v>64</v>
      </c>
      <c r="H4070" s="5">
        <v>21.3</v>
      </c>
      <c r="I4070" s="5">
        <v>1363.2</v>
      </c>
      <c r="J4070" s="5">
        <v>595183.48</v>
      </c>
      <c r="K4070" s="3" t="str" cm="1">
        <f t="array" ref="K4070">_xlfn.LET(_xlpm.d,UPPER(TRIM(CLEAN(SUBSTITUTE(F4070,CHAR(160),"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71" spans="2:11" hidden="1" x14ac:dyDescent="0.25">
      <c r="B4071" s="20">
        <v>45748</v>
      </c>
      <c r="C4071" s="2" t="s">
        <v>1</v>
      </c>
      <c r="D4071" s="2" t="s">
        <v>957</v>
      </c>
      <c r="E4071" s="2" t="s">
        <v>141</v>
      </c>
      <c r="F4071" s="2" t="s">
        <v>2573</v>
      </c>
      <c r="G4071" s="5">
        <v>96</v>
      </c>
      <c r="H4071" s="5">
        <v>21.3</v>
      </c>
      <c r="I4071" s="5">
        <v>2044.8</v>
      </c>
      <c r="J4071" s="5">
        <v>597228.28</v>
      </c>
      <c r="K4071" s="3" t="str" cm="1">
        <f t="array" ref="K4071">_xlfn.LET(_xlpm.d,UPPER(TRIM(CLEAN(SUBSTITUTE(F4071,CHAR(160),"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72" spans="2:11" hidden="1" x14ac:dyDescent="0.25">
      <c r="B4072" s="20">
        <v>45748</v>
      </c>
      <c r="C4072" s="2" t="s">
        <v>1</v>
      </c>
      <c r="D4072" s="2" t="s">
        <v>2761</v>
      </c>
      <c r="E4072" s="2" t="s">
        <v>1634</v>
      </c>
      <c r="F4072" s="2" t="s">
        <v>2573</v>
      </c>
      <c r="G4072" s="5">
        <v>60</v>
      </c>
      <c r="H4072" s="5">
        <v>21.3</v>
      </c>
      <c r="I4072" s="5">
        <v>1278</v>
      </c>
      <c r="J4072" s="5">
        <v>598506.28</v>
      </c>
      <c r="K4072" s="3" t="str" cm="1">
        <f t="array" ref="K4072">_xlfn.LET(_xlpm.d,UPPER(TRIM(CLEAN(SUBSTITUTE(F4072,CHAR(160),"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73" spans="2:11" hidden="1" x14ac:dyDescent="0.25">
      <c r="B4073" s="20">
        <v>45748</v>
      </c>
      <c r="C4073" s="2" t="s">
        <v>1</v>
      </c>
      <c r="D4073" s="2" t="s">
        <v>1836</v>
      </c>
      <c r="E4073" s="2" t="s">
        <v>78</v>
      </c>
      <c r="F4073" s="2" t="s">
        <v>2573</v>
      </c>
      <c r="G4073" s="5">
        <v>58</v>
      </c>
      <c r="H4073" s="5">
        <v>21.3</v>
      </c>
      <c r="I4073" s="5">
        <v>1235.4000000000001</v>
      </c>
      <c r="J4073" s="5">
        <v>599741.68000000005</v>
      </c>
      <c r="K4073" s="3" t="str" cm="1">
        <f t="array" ref="K4073">_xlfn.LET(_xlpm.d,UPPER(TRIM(CLEAN(SUBSTITUTE(F4073,CHAR(160),"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74" spans="2:11" hidden="1" x14ac:dyDescent="0.25">
      <c r="B4074" s="20">
        <v>45748</v>
      </c>
      <c r="C4074" s="2" t="s">
        <v>1</v>
      </c>
      <c r="D4074" s="2" t="s">
        <v>2762</v>
      </c>
      <c r="E4074" s="2" t="s">
        <v>165</v>
      </c>
      <c r="F4074" s="2" t="s">
        <v>2573</v>
      </c>
      <c r="G4074" s="5">
        <v>20</v>
      </c>
      <c r="H4074" s="5">
        <v>21.3</v>
      </c>
      <c r="I4074" s="5">
        <v>426</v>
      </c>
      <c r="J4074" s="5">
        <v>600167.68000000005</v>
      </c>
      <c r="K4074" s="3" t="str" cm="1">
        <f t="array" ref="K4074">_xlfn.LET(_xlpm.d,UPPER(TRIM(CLEAN(SUBSTITUTE(F4074,CHAR(160),"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75" spans="2:11" hidden="1" x14ac:dyDescent="0.25">
      <c r="B4075" s="20">
        <v>45748</v>
      </c>
      <c r="C4075" s="2" t="s">
        <v>1</v>
      </c>
      <c r="D4075" s="2" t="s">
        <v>1403</v>
      </c>
      <c r="E4075" s="2" t="s">
        <v>266</v>
      </c>
      <c r="F4075" s="2" t="s">
        <v>2573</v>
      </c>
      <c r="G4075" s="5">
        <v>20</v>
      </c>
      <c r="H4075" s="5">
        <v>21.3</v>
      </c>
      <c r="I4075" s="5">
        <v>426</v>
      </c>
      <c r="J4075" s="5">
        <v>600593.68000000005</v>
      </c>
      <c r="K4075" s="3" t="str" cm="1">
        <f t="array" ref="K4075">_xlfn.LET(_xlpm.d,UPPER(TRIM(CLEAN(SUBSTITUTE(F4075,CHAR(160),"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76" spans="2:11" hidden="1" x14ac:dyDescent="0.25">
      <c r="B4076" s="20">
        <v>45748</v>
      </c>
      <c r="C4076" s="2" t="s">
        <v>1</v>
      </c>
      <c r="D4076" s="2" t="s">
        <v>2763</v>
      </c>
      <c r="E4076" s="2" t="s">
        <v>263</v>
      </c>
      <c r="F4076" s="2" t="s">
        <v>2573</v>
      </c>
      <c r="G4076" s="5">
        <v>64</v>
      </c>
      <c r="H4076" s="5">
        <v>21.3</v>
      </c>
      <c r="I4076" s="5">
        <v>1363.2</v>
      </c>
      <c r="J4076" s="5">
        <v>601956.88</v>
      </c>
      <c r="K4076" s="3" t="str" cm="1">
        <f t="array" ref="K4076">_xlfn.LET(_xlpm.d,UPPER(TRIM(CLEAN(SUBSTITUTE(F4076,CHAR(160),"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77" spans="2:11" hidden="1" x14ac:dyDescent="0.25">
      <c r="B4077" s="20">
        <v>45749</v>
      </c>
      <c r="C4077" s="2" t="s">
        <v>1</v>
      </c>
      <c r="D4077" s="2" t="s">
        <v>1838</v>
      </c>
      <c r="E4077" s="2" t="s">
        <v>544</v>
      </c>
      <c r="F4077" s="2" t="s">
        <v>2573</v>
      </c>
      <c r="G4077" s="5">
        <v>50</v>
      </c>
      <c r="H4077" s="5">
        <v>21.3</v>
      </c>
      <c r="I4077" s="5">
        <v>1065</v>
      </c>
      <c r="J4077" s="5">
        <v>603021.88</v>
      </c>
      <c r="K4077" s="3" t="str" cm="1">
        <f t="array" ref="K4077">_xlfn.LET(_xlpm.d,UPPER(TRIM(CLEAN(SUBSTITUTE(F4077,CHAR(160),"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78" spans="2:11" hidden="1" x14ac:dyDescent="0.25">
      <c r="B4078" s="20">
        <v>45749</v>
      </c>
      <c r="C4078" s="2" t="s">
        <v>1</v>
      </c>
      <c r="D4078" s="2" t="s">
        <v>2764</v>
      </c>
      <c r="E4078" s="2" t="s">
        <v>730</v>
      </c>
      <c r="F4078" s="2" t="s">
        <v>2573</v>
      </c>
      <c r="G4078" s="5">
        <v>20</v>
      </c>
      <c r="H4078" s="5">
        <v>21.3</v>
      </c>
      <c r="I4078" s="5">
        <v>426</v>
      </c>
      <c r="J4078" s="5">
        <v>603447.88</v>
      </c>
      <c r="K4078" s="3" t="str" cm="1">
        <f t="array" ref="K4078">_xlfn.LET(_xlpm.d,UPPER(TRIM(CLEAN(SUBSTITUTE(F4078,CHAR(160),"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79" spans="2:11" hidden="1" x14ac:dyDescent="0.25">
      <c r="B4079" s="20">
        <v>45749</v>
      </c>
      <c r="C4079" s="2" t="s">
        <v>1</v>
      </c>
      <c r="D4079" s="2" t="s">
        <v>2765</v>
      </c>
      <c r="E4079" s="2" t="s">
        <v>6</v>
      </c>
      <c r="F4079" s="2" t="s">
        <v>2573</v>
      </c>
      <c r="G4079" s="5">
        <v>70</v>
      </c>
      <c r="H4079" s="5">
        <v>19.989999999999998</v>
      </c>
      <c r="I4079" s="5">
        <v>1399.3</v>
      </c>
      <c r="J4079" s="5">
        <v>604847.18000000005</v>
      </c>
      <c r="K4079" s="3" t="str" cm="1">
        <f t="array" ref="K4079">_xlfn.LET(_xlpm.d,UPPER(TRIM(CLEAN(SUBSTITUTE(F4079,CHAR(160),"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80" spans="2:11" hidden="1" x14ac:dyDescent="0.25">
      <c r="B4080" s="20">
        <v>45749</v>
      </c>
      <c r="C4080" s="2" t="s">
        <v>1</v>
      </c>
      <c r="D4080" s="2" t="s">
        <v>2766</v>
      </c>
      <c r="E4080" s="2" t="s">
        <v>170</v>
      </c>
      <c r="F4080" s="2" t="s">
        <v>2573</v>
      </c>
      <c r="G4080" s="5">
        <v>64</v>
      </c>
      <c r="H4080" s="5">
        <v>19.989999999999998</v>
      </c>
      <c r="I4080" s="5">
        <v>1279.3599999999999</v>
      </c>
      <c r="J4080" s="5">
        <v>606126.54</v>
      </c>
      <c r="K4080" s="3" t="str" cm="1">
        <f t="array" ref="K4080">_xlfn.LET(_xlpm.d,UPPER(TRIM(CLEAN(SUBSTITUTE(F4080,CHAR(160),"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81" spans="2:11" hidden="1" x14ac:dyDescent="0.25">
      <c r="B4081" s="20">
        <v>45749</v>
      </c>
      <c r="C4081" s="2" t="s">
        <v>1</v>
      </c>
      <c r="D4081" s="2" t="s">
        <v>2767</v>
      </c>
      <c r="E4081" s="2" t="s">
        <v>1726</v>
      </c>
      <c r="F4081" s="2" t="s">
        <v>2573</v>
      </c>
      <c r="G4081" s="5">
        <v>16</v>
      </c>
      <c r="H4081" s="5">
        <v>19.989999999999998</v>
      </c>
      <c r="I4081" s="5">
        <v>319.83999999999997</v>
      </c>
      <c r="J4081" s="5">
        <v>606446.38</v>
      </c>
      <c r="K4081" s="3" t="str" cm="1">
        <f t="array" ref="K4081">_xlfn.LET(_xlpm.d,UPPER(TRIM(CLEAN(SUBSTITUTE(F4081,CHAR(160),"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82" spans="2:11" hidden="1" x14ac:dyDescent="0.25">
      <c r="B4082" s="20">
        <v>45749</v>
      </c>
      <c r="C4082" s="2" t="s">
        <v>1</v>
      </c>
      <c r="D4082" s="2" t="s">
        <v>2768</v>
      </c>
      <c r="E4082" s="2" t="s">
        <v>197</v>
      </c>
      <c r="F4082" s="2" t="s">
        <v>2573</v>
      </c>
      <c r="G4082" s="5">
        <v>100</v>
      </c>
      <c r="H4082" s="5">
        <v>21.3</v>
      </c>
      <c r="I4082" s="5">
        <v>2130</v>
      </c>
      <c r="J4082" s="5">
        <v>608576.38</v>
      </c>
      <c r="K4082" s="3" t="str" cm="1">
        <f t="array" ref="K4082">_xlfn.LET(_xlpm.d,UPPER(TRIM(CLEAN(SUBSTITUTE(F4082,CHAR(160),"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83" spans="2:11" hidden="1" x14ac:dyDescent="0.25">
      <c r="B4083" s="20">
        <v>45749</v>
      </c>
      <c r="C4083" s="2" t="s">
        <v>1</v>
      </c>
      <c r="D4083" s="2" t="s">
        <v>1840</v>
      </c>
      <c r="E4083" s="2" t="s">
        <v>224</v>
      </c>
      <c r="F4083" s="2" t="s">
        <v>2573</v>
      </c>
      <c r="G4083" s="5">
        <v>88</v>
      </c>
      <c r="H4083" s="5">
        <v>21.3</v>
      </c>
      <c r="I4083" s="5">
        <v>1874.4</v>
      </c>
      <c r="J4083" s="5">
        <v>610450.78</v>
      </c>
      <c r="K4083" s="3" t="str" cm="1">
        <f t="array" ref="K4083">_xlfn.LET(_xlpm.d,UPPER(TRIM(CLEAN(SUBSTITUTE(F4083,CHAR(160),"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84" spans="2:11" hidden="1" x14ac:dyDescent="0.25">
      <c r="B4084" s="20">
        <v>45750</v>
      </c>
      <c r="C4084" s="2" t="s">
        <v>1</v>
      </c>
      <c r="D4084" s="2" t="s">
        <v>958</v>
      </c>
      <c r="E4084" s="2" t="s">
        <v>168</v>
      </c>
      <c r="F4084" s="2" t="s">
        <v>2573</v>
      </c>
      <c r="G4084" s="5">
        <v>60</v>
      </c>
      <c r="H4084" s="5">
        <v>21.3</v>
      </c>
      <c r="I4084" s="5">
        <v>1278</v>
      </c>
      <c r="J4084" s="5">
        <v>611728.78</v>
      </c>
      <c r="K4084" s="3" t="str" cm="1">
        <f t="array" ref="K4084">_xlfn.LET(_xlpm.d,UPPER(TRIM(CLEAN(SUBSTITUTE(F4084,CHAR(160),"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85" spans="2:11" hidden="1" x14ac:dyDescent="0.25">
      <c r="B4085" s="20">
        <v>45750</v>
      </c>
      <c r="C4085" s="2" t="s">
        <v>1</v>
      </c>
      <c r="D4085" s="2" t="s">
        <v>959</v>
      </c>
      <c r="E4085" s="2" t="s">
        <v>192</v>
      </c>
      <c r="F4085" s="2" t="s">
        <v>2573</v>
      </c>
      <c r="G4085" s="5">
        <v>40</v>
      </c>
      <c r="H4085" s="5">
        <v>21.3</v>
      </c>
      <c r="I4085" s="5">
        <v>852</v>
      </c>
      <c r="J4085" s="5">
        <v>612580.78</v>
      </c>
      <c r="K4085" s="3" t="str" cm="1">
        <f t="array" ref="K4085">_xlfn.LET(_xlpm.d,UPPER(TRIM(CLEAN(SUBSTITUTE(F4085,CHAR(160),"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86" spans="2:11" hidden="1" x14ac:dyDescent="0.25">
      <c r="B4086" s="20">
        <v>45750</v>
      </c>
      <c r="C4086" s="2" t="s">
        <v>1</v>
      </c>
      <c r="D4086" s="2" t="s">
        <v>1841</v>
      </c>
      <c r="E4086" s="2" t="s">
        <v>268</v>
      </c>
      <c r="F4086" s="2" t="s">
        <v>2573</v>
      </c>
      <c r="G4086" s="5">
        <v>60</v>
      </c>
      <c r="H4086" s="5">
        <v>21.3</v>
      </c>
      <c r="I4086" s="5">
        <v>1278</v>
      </c>
      <c r="J4086" s="5">
        <v>613858.78</v>
      </c>
      <c r="K4086" s="3" t="str" cm="1">
        <f t="array" ref="K4086">_xlfn.LET(_xlpm.d,UPPER(TRIM(CLEAN(SUBSTITUTE(F4086,CHAR(160),"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87" spans="2:11" hidden="1" x14ac:dyDescent="0.25">
      <c r="B4087" s="20">
        <v>45750</v>
      </c>
      <c r="C4087" s="2" t="s">
        <v>1</v>
      </c>
      <c r="D4087" s="2" t="s">
        <v>2769</v>
      </c>
      <c r="E4087" s="2" t="s">
        <v>3</v>
      </c>
      <c r="F4087" s="2" t="s">
        <v>2573</v>
      </c>
      <c r="G4087" s="5">
        <v>26</v>
      </c>
      <c r="H4087" s="5">
        <v>19.989999999999998</v>
      </c>
      <c r="I4087" s="5">
        <v>519.74</v>
      </c>
      <c r="J4087" s="5">
        <v>614378.52</v>
      </c>
      <c r="K4087" s="3" t="str" cm="1">
        <f t="array" ref="K4087">_xlfn.LET(_xlpm.d,UPPER(TRIM(CLEAN(SUBSTITUTE(F4087,CHAR(160),"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88" spans="2:11" hidden="1" x14ac:dyDescent="0.25">
      <c r="B4088" s="20">
        <v>45750</v>
      </c>
      <c r="C4088" s="2" t="s">
        <v>1</v>
      </c>
      <c r="D4088" s="2" t="s">
        <v>960</v>
      </c>
      <c r="E4088" s="2" t="s">
        <v>160</v>
      </c>
      <c r="F4088" s="2" t="s">
        <v>2573</v>
      </c>
      <c r="G4088" s="5">
        <v>40</v>
      </c>
      <c r="H4088" s="5">
        <v>21.3</v>
      </c>
      <c r="I4088" s="5">
        <v>852</v>
      </c>
      <c r="J4088" s="5">
        <v>615230.52</v>
      </c>
      <c r="K4088" s="3" t="str" cm="1">
        <f t="array" ref="K4088">_xlfn.LET(_xlpm.d,UPPER(TRIM(CLEAN(SUBSTITUTE(F4088,CHAR(160),"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89" spans="2:11" hidden="1" x14ac:dyDescent="0.25">
      <c r="B4089" s="20">
        <v>45750</v>
      </c>
      <c r="C4089" s="2" t="s">
        <v>1</v>
      </c>
      <c r="D4089" s="2" t="s">
        <v>2770</v>
      </c>
      <c r="E4089" s="2" t="s">
        <v>305</v>
      </c>
      <c r="F4089" s="2" t="s">
        <v>2573</v>
      </c>
      <c r="G4089" s="5">
        <v>224</v>
      </c>
      <c r="H4089" s="5">
        <v>21.3</v>
      </c>
      <c r="I4089" s="5">
        <v>4771.2</v>
      </c>
      <c r="J4089" s="5">
        <v>620001.72</v>
      </c>
      <c r="K4089" s="3" t="str" cm="1">
        <f t="array" ref="K4089">_xlfn.LET(_xlpm.d,UPPER(TRIM(CLEAN(SUBSTITUTE(F4089,CHAR(160),"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90" spans="2:11" hidden="1" x14ac:dyDescent="0.25">
      <c r="B4090" s="20">
        <v>45751</v>
      </c>
      <c r="C4090" s="2" t="s">
        <v>1</v>
      </c>
      <c r="D4090" s="2" t="s">
        <v>1842</v>
      </c>
      <c r="E4090" s="2" t="s">
        <v>78</v>
      </c>
      <c r="F4090" s="2" t="s">
        <v>2573</v>
      </c>
      <c r="G4090" s="5">
        <v>80</v>
      </c>
      <c r="H4090" s="5">
        <v>21.3</v>
      </c>
      <c r="I4090" s="5">
        <v>1704</v>
      </c>
      <c r="J4090" s="5">
        <v>621705.72</v>
      </c>
      <c r="K4090" s="3" t="str" cm="1">
        <f t="array" ref="K4090">_xlfn.LET(_xlpm.d,UPPER(TRIM(CLEAN(SUBSTITUTE(F4090,CHAR(160),"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91" spans="2:11" hidden="1" x14ac:dyDescent="0.25">
      <c r="B4091" s="20">
        <v>45751</v>
      </c>
      <c r="C4091" s="2" t="s">
        <v>1</v>
      </c>
      <c r="D4091" s="2" t="s">
        <v>1843</v>
      </c>
      <c r="E4091" s="2" t="s">
        <v>186</v>
      </c>
      <c r="F4091" s="2" t="s">
        <v>2573</v>
      </c>
      <c r="G4091" s="5">
        <v>32</v>
      </c>
      <c r="H4091" s="5">
        <v>21.3</v>
      </c>
      <c r="I4091" s="5">
        <v>681.6</v>
      </c>
      <c r="J4091" s="5">
        <v>622387.31999999995</v>
      </c>
      <c r="K4091" s="3" t="str" cm="1">
        <f t="array" ref="K4091">_xlfn.LET(_xlpm.d,UPPER(TRIM(CLEAN(SUBSTITUTE(F4091,CHAR(160),"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92" spans="2:11" hidden="1" x14ac:dyDescent="0.25">
      <c r="B4092" s="20">
        <v>45751</v>
      </c>
      <c r="C4092" s="2" t="s">
        <v>1</v>
      </c>
      <c r="D4092" s="2" t="s">
        <v>1844</v>
      </c>
      <c r="E4092" s="2" t="s">
        <v>43</v>
      </c>
      <c r="F4092" s="2" t="s">
        <v>2573</v>
      </c>
      <c r="G4092" s="5">
        <v>20</v>
      </c>
      <c r="H4092" s="5">
        <v>19.989999999999998</v>
      </c>
      <c r="I4092" s="5">
        <v>399.8</v>
      </c>
      <c r="J4092" s="5">
        <v>622787.12</v>
      </c>
      <c r="K4092" s="3" t="str" cm="1">
        <f t="array" ref="K4092">_xlfn.LET(_xlpm.d,UPPER(TRIM(CLEAN(SUBSTITUTE(F4092,CHAR(160),"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93" spans="2:11" hidden="1" x14ac:dyDescent="0.25">
      <c r="B4093" s="20">
        <v>45751</v>
      </c>
      <c r="C4093" s="2" t="s">
        <v>1</v>
      </c>
      <c r="D4093" s="2" t="s">
        <v>2771</v>
      </c>
      <c r="E4093" s="2" t="s">
        <v>832</v>
      </c>
      <c r="F4093" s="2" t="s">
        <v>2573</v>
      </c>
      <c r="G4093" s="5">
        <v>208</v>
      </c>
      <c r="H4093" s="5">
        <v>19.989999999999998</v>
      </c>
      <c r="I4093" s="5">
        <v>4157.92</v>
      </c>
      <c r="J4093" s="5">
        <v>626945.04</v>
      </c>
      <c r="K4093" s="3" t="str" cm="1">
        <f t="array" ref="K4093">_xlfn.LET(_xlpm.d,UPPER(TRIM(CLEAN(SUBSTITUTE(F4093,CHAR(160),"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94" spans="2:11" hidden="1" x14ac:dyDescent="0.25">
      <c r="B4094" s="20">
        <v>45751</v>
      </c>
      <c r="C4094" s="2" t="s">
        <v>1</v>
      </c>
      <c r="D4094" s="2" t="s">
        <v>2772</v>
      </c>
      <c r="E4094" s="2" t="s">
        <v>1765</v>
      </c>
      <c r="F4094" s="2" t="s">
        <v>2573</v>
      </c>
      <c r="G4094" s="5">
        <v>120</v>
      </c>
      <c r="H4094" s="5">
        <v>21.3</v>
      </c>
      <c r="I4094" s="5">
        <v>2556</v>
      </c>
      <c r="J4094" s="5">
        <v>629501.04</v>
      </c>
      <c r="K4094" s="3" t="str" cm="1">
        <f t="array" ref="K4094">_xlfn.LET(_xlpm.d,UPPER(TRIM(CLEAN(SUBSTITUTE(F4094,CHAR(160),"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95" spans="2:11" hidden="1" x14ac:dyDescent="0.25">
      <c r="B4095" s="20">
        <v>45751</v>
      </c>
      <c r="C4095" s="2" t="s">
        <v>1</v>
      </c>
      <c r="D4095" s="2" t="s">
        <v>1845</v>
      </c>
      <c r="E4095" s="2" t="s">
        <v>807</v>
      </c>
      <c r="F4095" s="2" t="s">
        <v>2573</v>
      </c>
      <c r="G4095" s="5">
        <v>48</v>
      </c>
      <c r="H4095" s="5">
        <v>18.989999999999998</v>
      </c>
      <c r="I4095" s="5">
        <v>911.52</v>
      </c>
      <c r="J4095" s="5">
        <v>630412.56000000006</v>
      </c>
      <c r="K4095" s="3" t="str" cm="1">
        <f t="array" ref="K4095">_xlfn.LET(_xlpm.d,UPPER(TRIM(CLEAN(SUBSTITUTE(F4095,CHAR(160),"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96" spans="2:11" hidden="1" x14ac:dyDescent="0.25">
      <c r="B4096" s="20">
        <v>45751</v>
      </c>
      <c r="C4096" s="2" t="s">
        <v>1</v>
      </c>
      <c r="D4096" s="2" t="s">
        <v>1846</v>
      </c>
      <c r="E4096" s="2" t="s">
        <v>288</v>
      </c>
      <c r="F4096" s="2" t="s">
        <v>2573</v>
      </c>
      <c r="G4096" s="5">
        <v>96</v>
      </c>
      <c r="H4096" s="5">
        <v>21.3</v>
      </c>
      <c r="I4096" s="5">
        <v>2044.8</v>
      </c>
      <c r="J4096" s="5">
        <v>632457.3600000001</v>
      </c>
      <c r="K4096" s="3" t="str" cm="1">
        <f t="array" ref="K4096">_xlfn.LET(_xlpm.d,UPPER(TRIM(CLEAN(SUBSTITUTE(F4096,CHAR(160),"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97" spans="2:11" hidden="1" x14ac:dyDescent="0.25">
      <c r="B4097" s="20">
        <v>45754</v>
      </c>
      <c r="C4097" s="2" t="s">
        <v>1</v>
      </c>
      <c r="D4097" s="2" t="s">
        <v>2773</v>
      </c>
      <c r="E4097" s="2" t="s">
        <v>279</v>
      </c>
      <c r="F4097" s="2" t="s">
        <v>2573</v>
      </c>
      <c r="G4097" s="5">
        <v>48</v>
      </c>
      <c r="H4097" s="5">
        <v>21.3</v>
      </c>
      <c r="I4097" s="5">
        <v>1022.4</v>
      </c>
      <c r="J4097" s="5">
        <v>633479.76000000013</v>
      </c>
      <c r="K4097" s="3" t="str" cm="1">
        <f t="array" ref="K4097">_xlfn.LET(_xlpm.d,UPPER(TRIM(CLEAN(SUBSTITUTE(F4097,CHAR(160),"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98" spans="2:11" hidden="1" x14ac:dyDescent="0.25">
      <c r="B4098" s="20">
        <v>45754</v>
      </c>
      <c r="C4098" s="2" t="s">
        <v>1</v>
      </c>
      <c r="D4098" s="2" t="s">
        <v>1847</v>
      </c>
      <c r="E4098" s="2" t="s">
        <v>248</v>
      </c>
      <c r="F4098" s="2" t="s">
        <v>2573</v>
      </c>
      <c r="G4098" s="5">
        <v>80</v>
      </c>
      <c r="H4098" s="5">
        <v>21.3</v>
      </c>
      <c r="I4098" s="5">
        <v>1704</v>
      </c>
      <c r="J4098" s="5">
        <v>635183.76000000013</v>
      </c>
      <c r="K4098" s="3" t="str" cm="1">
        <f t="array" ref="K4098">_xlfn.LET(_xlpm.d,UPPER(TRIM(CLEAN(SUBSTITUTE(F4098,CHAR(160),"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099" spans="2:11" hidden="1" x14ac:dyDescent="0.25">
      <c r="B4099" s="20">
        <v>45755</v>
      </c>
      <c r="C4099" s="2" t="s">
        <v>1</v>
      </c>
      <c r="D4099" s="2" t="s">
        <v>1345</v>
      </c>
      <c r="E4099" s="2" t="s">
        <v>158</v>
      </c>
      <c r="F4099" s="2" t="s">
        <v>2573</v>
      </c>
      <c r="G4099" s="5">
        <v>40</v>
      </c>
      <c r="H4099" s="5">
        <v>21.3</v>
      </c>
      <c r="I4099" s="5">
        <v>852</v>
      </c>
      <c r="J4099" s="5">
        <v>636035.76000000013</v>
      </c>
      <c r="K4099" s="3" t="str" cm="1">
        <f t="array" ref="K4099">_xlfn.LET(_xlpm.d,UPPER(TRIM(CLEAN(SUBSTITUTE(F4099,CHAR(160),"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00" spans="2:11" hidden="1" x14ac:dyDescent="0.25">
      <c r="B4100" s="20">
        <v>45755</v>
      </c>
      <c r="C4100" s="2" t="s">
        <v>1</v>
      </c>
      <c r="D4100" s="2" t="s">
        <v>962</v>
      </c>
      <c r="E4100" s="2" t="s">
        <v>234</v>
      </c>
      <c r="F4100" s="2" t="s">
        <v>2573</v>
      </c>
      <c r="G4100" s="5">
        <v>95</v>
      </c>
      <c r="H4100" s="5">
        <v>21.3</v>
      </c>
      <c r="I4100" s="5">
        <v>2023.5</v>
      </c>
      <c r="J4100" s="5">
        <v>638059.26000000013</v>
      </c>
      <c r="K4100" s="3" t="str" cm="1">
        <f t="array" ref="K4100">_xlfn.LET(_xlpm.d,UPPER(TRIM(CLEAN(SUBSTITUTE(F4100,CHAR(160),"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01" spans="2:11" hidden="1" x14ac:dyDescent="0.25">
      <c r="B4101" s="20">
        <v>45755</v>
      </c>
      <c r="C4101" s="2" t="s">
        <v>1</v>
      </c>
      <c r="D4101" s="2" t="s">
        <v>1405</v>
      </c>
      <c r="E4101" s="2" t="s">
        <v>147</v>
      </c>
      <c r="F4101" s="2" t="s">
        <v>2573</v>
      </c>
      <c r="G4101" s="5">
        <v>210</v>
      </c>
      <c r="H4101" s="5">
        <v>21.3</v>
      </c>
      <c r="I4101" s="5">
        <v>4473</v>
      </c>
      <c r="J4101" s="5">
        <v>642532.26000000013</v>
      </c>
      <c r="K4101" s="3" t="str" cm="1">
        <f t="array" ref="K4101">_xlfn.LET(_xlpm.d,UPPER(TRIM(CLEAN(SUBSTITUTE(F4101,CHAR(160),"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02" spans="2:11" hidden="1" x14ac:dyDescent="0.25">
      <c r="B4102" s="20">
        <v>45755</v>
      </c>
      <c r="C4102" s="2" t="s">
        <v>1</v>
      </c>
      <c r="D4102" s="2" t="s">
        <v>2774</v>
      </c>
      <c r="E4102" s="2" t="s">
        <v>232</v>
      </c>
      <c r="F4102" s="2" t="s">
        <v>2573</v>
      </c>
      <c r="G4102" s="5">
        <v>20</v>
      </c>
      <c r="H4102" s="5">
        <v>21.3</v>
      </c>
      <c r="I4102" s="5">
        <v>426</v>
      </c>
      <c r="J4102" s="5">
        <v>642958.26000000013</v>
      </c>
      <c r="K4102" s="3" t="str" cm="1">
        <f t="array" ref="K4102">_xlfn.LET(_xlpm.d,UPPER(TRIM(CLEAN(SUBSTITUTE(F4102,CHAR(160),"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03" spans="2:11" hidden="1" x14ac:dyDescent="0.25">
      <c r="B4103" s="20">
        <v>45755</v>
      </c>
      <c r="C4103" s="2" t="s">
        <v>1</v>
      </c>
      <c r="D4103" s="2" t="s">
        <v>2775</v>
      </c>
      <c r="E4103" s="2" t="s">
        <v>78</v>
      </c>
      <c r="F4103" s="2" t="s">
        <v>2573</v>
      </c>
      <c r="G4103" s="5">
        <v>10</v>
      </c>
      <c r="H4103" s="5">
        <v>21.3</v>
      </c>
      <c r="I4103" s="5">
        <v>213</v>
      </c>
      <c r="J4103" s="5">
        <v>643171.26000000013</v>
      </c>
      <c r="K4103" s="3" t="str" cm="1">
        <f t="array" ref="K4103">_xlfn.LET(_xlpm.d,UPPER(TRIM(CLEAN(SUBSTITUTE(F4103,CHAR(160),"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04" spans="2:11" hidden="1" x14ac:dyDescent="0.25">
      <c r="B4104" s="20">
        <v>45755</v>
      </c>
      <c r="C4104" s="2" t="s">
        <v>1</v>
      </c>
      <c r="D4104" s="2" t="s">
        <v>1849</v>
      </c>
      <c r="E4104" s="2" t="s">
        <v>143</v>
      </c>
      <c r="F4104" s="2" t="s">
        <v>2573</v>
      </c>
      <c r="G4104" s="5">
        <v>80</v>
      </c>
      <c r="H4104" s="5">
        <v>21.3</v>
      </c>
      <c r="I4104" s="5">
        <v>1704</v>
      </c>
      <c r="J4104" s="5">
        <v>644875.26000000013</v>
      </c>
      <c r="K4104" s="3" t="str" cm="1">
        <f t="array" ref="K4104">_xlfn.LET(_xlpm.d,UPPER(TRIM(CLEAN(SUBSTITUTE(F4104,CHAR(160),"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05" spans="2:11" hidden="1" x14ac:dyDescent="0.25">
      <c r="B4105" s="20">
        <v>45755</v>
      </c>
      <c r="C4105" s="2" t="s">
        <v>1</v>
      </c>
      <c r="D4105" s="2" t="s">
        <v>2776</v>
      </c>
      <c r="E4105" s="2" t="s">
        <v>6</v>
      </c>
      <c r="F4105" s="2" t="s">
        <v>2573</v>
      </c>
      <c r="G4105" s="5">
        <v>40</v>
      </c>
      <c r="H4105" s="5">
        <v>19.989999999999998</v>
      </c>
      <c r="I4105" s="5">
        <v>799.6</v>
      </c>
      <c r="J4105" s="5">
        <v>645674.8600000001</v>
      </c>
      <c r="K4105" s="3" t="str" cm="1">
        <f t="array" ref="K4105">_xlfn.LET(_xlpm.d,UPPER(TRIM(CLEAN(SUBSTITUTE(F4105,CHAR(160),"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06" spans="2:11" hidden="1" x14ac:dyDescent="0.25">
      <c r="B4106" s="20">
        <v>45756</v>
      </c>
      <c r="C4106" s="2" t="s">
        <v>1</v>
      </c>
      <c r="D4106" s="2" t="s">
        <v>2777</v>
      </c>
      <c r="E4106" s="2" t="s">
        <v>145</v>
      </c>
      <c r="F4106" s="2" t="s">
        <v>2573</v>
      </c>
      <c r="G4106" s="5">
        <v>15</v>
      </c>
      <c r="H4106" s="5">
        <v>21.3</v>
      </c>
      <c r="I4106" s="5">
        <v>319.5</v>
      </c>
      <c r="J4106" s="5">
        <v>645994.3600000001</v>
      </c>
      <c r="K4106" s="3" t="str" cm="1">
        <f t="array" ref="K4106">_xlfn.LET(_xlpm.d,UPPER(TRIM(CLEAN(SUBSTITUTE(F4106,CHAR(160),"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07" spans="2:11" hidden="1" x14ac:dyDescent="0.25">
      <c r="B4107" s="20">
        <v>45756</v>
      </c>
      <c r="C4107" s="2" t="s">
        <v>1</v>
      </c>
      <c r="D4107" s="2" t="s">
        <v>965</v>
      </c>
      <c r="E4107" s="2" t="s">
        <v>189</v>
      </c>
      <c r="F4107" s="2" t="s">
        <v>2573</v>
      </c>
      <c r="G4107" s="5">
        <v>20</v>
      </c>
      <c r="H4107" s="5">
        <v>21.3</v>
      </c>
      <c r="I4107" s="5">
        <v>426</v>
      </c>
      <c r="J4107" s="5">
        <v>646420.3600000001</v>
      </c>
      <c r="K4107" s="3" t="str" cm="1">
        <f t="array" ref="K4107">_xlfn.LET(_xlpm.d,UPPER(TRIM(CLEAN(SUBSTITUTE(F4107,CHAR(160),"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08" spans="2:11" hidden="1" x14ac:dyDescent="0.25">
      <c r="B4108" s="20">
        <v>45756</v>
      </c>
      <c r="C4108" s="2" t="s">
        <v>1</v>
      </c>
      <c r="D4108" s="2" t="s">
        <v>2778</v>
      </c>
      <c r="E4108" s="2" t="s">
        <v>491</v>
      </c>
      <c r="F4108" s="2" t="s">
        <v>2573</v>
      </c>
      <c r="G4108" s="5">
        <v>24</v>
      </c>
      <c r="H4108" s="5">
        <v>21.3</v>
      </c>
      <c r="I4108" s="5">
        <v>511.2</v>
      </c>
      <c r="J4108" s="5">
        <v>646931.56000000006</v>
      </c>
      <c r="K4108" s="3" t="str" cm="1">
        <f t="array" ref="K4108">_xlfn.LET(_xlpm.d,UPPER(TRIM(CLEAN(SUBSTITUTE(F4108,CHAR(160),"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09" spans="2:11" hidden="1" x14ac:dyDescent="0.25">
      <c r="B4109" s="20">
        <v>45756</v>
      </c>
      <c r="C4109" s="2" t="s">
        <v>1</v>
      </c>
      <c r="D4109" s="2" t="s">
        <v>967</v>
      </c>
      <c r="E4109" s="2" t="s">
        <v>874</v>
      </c>
      <c r="F4109" s="2" t="s">
        <v>2573</v>
      </c>
      <c r="G4109" s="5">
        <v>30</v>
      </c>
      <c r="H4109" s="5">
        <v>16.149999999999999</v>
      </c>
      <c r="I4109" s="5">
        <v>484.5</v>
      </c>
      <c r="J4109" s="5">
        <v>647416.06000000006</v>
      </c>
      <c r="K4109" s="3" t="str" cm="1">
        <f t="array" ref="K4109">_xlfn.LET(_xlpm.d,UPPER(TRIM(CLEAN(SUBSTITUTE(F4109,CHAR(160),"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10" spans="2:11" hidden="1" x14ac:dyDescent="0.25">
      <c r="B4110" s="20">
        <v>45757</v>
      </c>
      <c r="C4110" s="2" t="s">
        <v>1</v>
      </c>
      <c r="D4110" s="2" t="s">
        <v>2779</v>
      </c>
      <c r="E4110" s="2" t="s">
        <v>1765</v>
      </c>
      <c r="F4110" s="2" t="s">
        <v>2573</v>
      </c>
      <c r="G4110" s="5">
        <v>120</v>
      </c>
      <c r="H4110" s="5">
        <v>21.3</v>
      </c>
      <c r="I4110" s="5">
        <v>2556</v>
      </c>
      <c r="J4110" s="5">
        <v>649972.06000000006</v>
      </c>
      <c r="K4110" s="3" t="str" cm="1">
        <f t="array" ref="K4110">_xlfn.LET(_xlpm.d,UPPER(TRIM(CLEAN(SUBSTITUTE(F4110,CHAR(160),"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11" spans="2:11" hidden="1" x14ac:dyDescent="0.25">
      <c r="B4111" s="20">
        <v>45757</v>
      </c>
      <c r="C4111" s="2" t="s">
        <v>1</v>
      </c>
      <c r="D4111" s="2" t="s">
        <v>968</v>
      </c>
      <c r="E4111" s="2" t="s">
        <v>135</v>
      </c>
      <c r="F4111" s="2" t="s">
        <v>2573</v>
      </c>
      <c r="G4111" s="5">
        <v>72</v>
      </c>
      <c r="H4111" s="5">
        <v>21.3</v>
      </c>
      <c r="I4111" s="5">
        <v>1533.6</v>
      </c>
      <c r="J4111" s="5">
        <v>651505.66</v>
      </c>
      <c r="K4111" s="3" t="str" cm="1">
        <f t="array" ref="K4111">_xlfn.LET(_xlpm.d,UPPER(TRIM(CLEAN(SUBSTITUTE(F4111,CHAR(160),"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12" spans="2:11" hidden="1" x14ac:dyDescent="0.25">
      <c r="B4112" s="20">
        <v>45757</v>
      </c>
      <c r="C4112" s="2" t="s">
        <v>1</v>
      </c>
      <c r="D4112" s="2" t="s">
        <v>1852</v>
      </c>
      <c r="E4112" s="2" t="s">
        <v>192</v>
      </c>
      <c r="F4112" s="2" t="s">
        <v>2573</v>
      </c>
      <c r="G4112" s="5">
        <v>80</v>
      </c>
      <c r="H4112" s="5">
        <v>21.3</v>
      </c>
      <c r="I4112" s="5">
        <v>1704</v>
      </c>
      <c r="J4112" s="5">
        <v>653209.66</v>
      </c>
      <c r="K4112" s="3" t="str" cm="1">
        <f t="array" ref="K4112">_xlfn.LET(_xlpm.d,UPPER(TRIM(CLEAN(SUBSTITUTE(F4112,CHAR(160),"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13" spans="2:11" hidden="1" x14ac:dyDescent="0.25">
      <c r="B4113" s="20">
        <v>45757</v>
      </c>
      <c r="C4113" s="2" t="s">
        <v>1</v>
      </c>
      <c r="D4113" s="2" t="s">
        <v>2780</v>
      </c>
      <c r="E4113" s="2" t="s">
        <v>246</v>
      </c>
      <c r="F4113" s="2" t="s">
        <v>2573</v>
      </c>
      <c r="G4113" s="5">
        <v>30</v>
      </c>
      <c r="H4113" s="5">
        <v>21.3</v>
      </c>
      <c r="I4113" s="5">
        <v>639</v>
      </c>
      <c r="J4113" s="5">
        <v>653848.66</v>
      </c>
      <c r="K4113" s="3" t="str" cm="1">
        <f t="array" ref="K4113">_xlfn.LET(_xlpm.d,UPPER(TRIM(CLEAN(SUBSTITUTE(F4113,CHAR(160),"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14" spans="2:11" hidden="1" x14ac:dyDescent="0.25">
      <c r="B4114" s="20">
        <v>45757</v>
      </c>
      <c r="C4114" s="2" t="s">
        <v>1</v>
      </c>
      <c r="D4114" s="2" t="s">
        <v>512</v>
      </c>
      <c r="E4114" s="2" t="s">
        <v>180</v>
      </c>
      <c r="F4114" s="2" t="s">
        <v>2573</v>
      </c>
      <c r="G4114" s="5">
        <v>96</v>
      </c>
      <c r="H4114" s="5">
        <v>21.3</v>
      </c>
      <c r="I4114" s="5">
        <v>2044.8</v>
      </c>
      <c r="J4114" s="5">
        <v>655893.46000000008</v>
      </c>
      <c r="K4114" s="3" t="str" cm="1">
        <f t="array" ref="K4114">_xlfn.LET(_xlpm.d,UPPER(TRIM(CLEAN(SUBSTITUTE(F4114,CHAR(160),"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15" spans="2:11" hidden="1" x14ac:dyDescent="0.25">
      <c r="B4115" s="20">
        <v>45758</v>
      </c>
      <c r="C4115" s="2" t="s">
        <v>1</v>
      </c>
      <c r="D4115" s="2" t="s">
        <v>1406</v>
      </c>
      <c r="E4115" s="2" t="s">
        <v>154</v>
      </c>
      <c r="F4115" s="2" t="s">
        <v>2573</v>
      </c>
      <c r="G4115" s="5">
        <v>184</v>
      </c>
      <c r="H4115" s="5">
        <v>21.3</v>
      </c>
      <c r="I4115" s="5">
        <v>3919.2</v>
      </c>
      <c r="J4115" s="5">
        <v>659812.66</v>
      </c>
      <c r="K4115" s="3" t="str" cm="1">
        <f t="array" ref="K4115">_xlfn.LET(_xlpm.d,UPPER(TRIM(CLEAN(SUBSTITUTE(F4115,CHAR(160),"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16" spans="2:11" hidden="1" x14ac:dyDescent="0.25">
      <c r="B4116" s="20">
        <v>45758</v>
      </c>
      <c r="C4116" s="2" t="s">
        <v>1</v>
      </c>
      <c r="D4116" s="2" t="s">
        <v>2781</v>
      </c>
      <c r="E4116" s="2" t="s">
        <v>186</v>
      </c>
      <c r="F4116" s="2" t="s">
        <v>2573</v>
      </c>
      <c r="G4116" s="5">
        <v>16</v>
      </c>
      <c r="H4116" s="5">
        <v>21.3</v>
      </c>
      <c r="I4116" s="5">
        <v>340.8</v>
      </c>
      <c r="J4116" s="5">
        <v>660153.46000000008</v>
      </c>
      <c r="K4116" s="3" t="str" cm="1">
        <f t="array" ref="K4116">_xlfn.LET(_xlpm.d,UPPER(TRIM(CLEAN(SUBSTITUTE(F4116,CHAR(160),"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17" spans="2:11" hidden="1" x14ac:dyDescent="0.25">
      <c r="B4117" s="20">
        <v>45758</v>
      </c>
      <c r="C4117" s="2" t="s">
        <v>1</v>
      </c>
      <c r="D4117" s="2" t="s">
        <v>2782</v>
      </c>
      <c r="E4117" s="2" t="s">
        <v>78</v>
      </c>
      <c r="F4117" s="2" t="s">
        <v>2573</v>
      </c>
      <c r="G4117" s="5">
        <v>20</v>
      </c>
      <c r="H4117" s="5">
        <v>21.3</v>
      </c>
      <c r="I4117" s="5">
        <v>426</v>
      </c>
      <c r="J4117" s="5">
        <v>660579.46000000008</v>
      </c>
      <c r="K4117" s="3" t="str" cm="1">
        <f t="array" ref="K4117">_xlfn.LET(_xlpm.d,UPPER(TRIM(CLEAN(SUBSTITUTE(F4117,CHAR(160),"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18" spans="2:11" hidden="1" x14ac:dyDescent="0.25">
      <c r="B4118" s="20">
        <v>45758</v>
      </c>
      <c r="C4118" s="2" t="s">
        <v>1</v>
      </c>
      <c r="D4118" s="2" t="s">
        <v>1853</v>
      </c>
      <c r="E4118" s="2" t="s">
        <v>43</v>
      </c>
      <c r="F4118" s="2" t="s">
        <v>2573</v>
      </c>
      <c r="G4118" s="5">
        <v>30</v>
      </c>
      <c r="H4118" s="5">
        <v>19.989999999999998</v>
      </c>
      <c r="I4118" s="5">
        <v>599.70000000000005</v>
      </c>
      <c r="J4118" s="5">
        <v>661179.16</v>
      </c>
      <c r="K4118" s="3" t="str" cm="1">
        <f t="array" ref="K4118">_xlfn.LET(_xlpm.d,UPPER(TRIM(CLEAN(SUBSTITUTE(F4118,CHAR(160),"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19" spans="2:11" hidden="1" x14ac:dyDescent="0.25">
      <c r="B4119" s="20">
        <v>45758</v>
      </c>
      <c r="C4119" s="2" t="s">
        <v>1</v>
      </c>
      <c r="D4119" s="2" t="s">
        <v>1854</v>
      </c>
      <c r="E4119" s="2" t="s">
        <v>195</v>
      </c>
      <c r="F4119" s="2" t="s">
        <v>2573</v>
      </c>
      <c r="G4119" s="5">
        <v>112</v>
      </c>
      <c r="H4119" s="5">
        <v>21.3</v>
      </c>
      <c r="I4119" s="5">
        <v>2385.6</v>
      </c>
      <c r="J4119" s="5">
        <v>663564.76</v>
      </c>
      <c r="K4119" s="3" t="str" cm="1">
        <f t="array" ref="K4119">_xlfn.LET(_xlpm.d,UPPER(TRIM(CLEAN(SUBSTITUTE(F4119,CHAR(160),"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20" spans="2:11" hidden="1" x14ac:dyDescent="0.25">
      <c r="B4120" s="20">
        <v>45758</v>
      </c>
      <c r="C4120" s="2" t="s">
        <v>1</v>
      </c>
      <c r="D4120" s="2" t="s">
        <v>2783</v>
      </c>
      <c r="E4120" s="2" t="s">
        <v>165</v>
      </c>
      <c r="F4120" s="2" t="s">
        <v>2573</v>
      </c>
      <c r="G4120" s="5">
        <v>20</v>
      </c>
      <c r="H4120" s="5">
        <v>21.3</v>
      </c>
      <c r="I4120" s="5">
        <v>426</v>
      </c>
      <c r="J4120" s="5">
        <v>663990.76</v>
      </c>
      <c r="K4120" s="3" t="str" cm="1">
        <f t="array" ref="K4120">_xlfn.LET(_xlpm.d,UPPER(TRIM(CLEAN(SUBSTITUTE(F4120,CHAR(160),"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21" spans="2:11" hidden="1" x14ac:dyDescent="0.25">
      <c r="B4121" s="20">
        <v>45758</v>
      </c>
      <c r="C4121" s="2" t="s">
        <v>1</v>
      </c>
      <c r="D4121" s="2" t="s">
        <v>513</v>
      </c>
      <c r="E4121" s="2" t="s">
        <v>243</v>
      </c>
      <c r="F4121" s="2" t="s">
        <v>2573</v>
      </c>
      <c r="G4121" s="5">
        <v>170</v>
      </c>
      <c r="H4121" s="5">
        <v>21.3</v>
      </c>
      <c r="I4121" s="5">
        <v>3621</v>
      </c>
      <c r="J4121" s="5">
        <v>667611.76</v>
      </c>
      <c r="K4121" s="3" t="str" cm="1">
        <f t="array" ref="K4121">_xlfn.LET(_xlpm.d,UPPER(TRIM(CLEAN(SUBSTITUTE(F4121,CHAR(160),"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22" spans="2:11" hidden="1" x14ac:dyDescent="0.25">
      <c r="B4122" s="20">
        <v>45758</v>
      </c>
      <c r="C4122" s="2" t="s">
        <v>1</v>
      </c>
      <c r="D4122" s="2" t="s">
        <v>969</v>
      </c>
      <c r="E4122" s="2" t="s">
        <v>120</v>
      </c>
      <c r="F4122" s="2" t="s">
        <v>2784</v>
      </c>
      <c r="G4122" s="5">
        <v>2</v>
      </c>
      <c r="H4122" s="5">
        <v>20.9</v>
      </c>
      <c r="I4122" s="5">
        <v>41.8</v>
      </c>
      <c r="J4122" s="5">
        <v>667653.56000000006</v>
      </c>
      <c r="K4122" s="3" t="str" cm="1">
        <f t="array" ref="K4122">_xlfn.LET(_xlpm.d,UPPER(TRIM(CLEAN(SUBSTITUTE(F4122,CHAR(160),"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4123" spans="2:11" hidden="1" x14ac:dyDescent="0.25">
      <c r="B4123" s="20">
        <v>45758</v>
      </c>
      <c r="C4123" s="2" t="s">
        <v>1</v>
      </c>
      <c r="D4123" s="2" t="s">
        <v>969</v>
      </c>
      <c r="E4123" s="2" t="s">
        <v>120</v>
      </c>
      <c r="F4123" s="2" t="s">
        <v>2785</v>
      </c>
      <c r="G4123" s="5">
        <v>2</v>
      </c>
      <c r="H4123" s="5">
        <v>20.9</v>
      </c>
      <c r="I4123" s="5">
        <v>41.8</v>
      </c>
      <c r="J4123" s="5">
        <v>667695.3600000001</v>
      </c>
      <c r="K4123" s="3" t="str" cm="1">
        <f t="array" ref="K4123">_xlfn.LET(_xlpm.d,UPPER(TRIM(CLEAN(SUBSTITUTE(F4123,CHAR(160),"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4124" spans="2:11" hidden="1" x14ac:dyDescent="0.25">
      <c r="B4124" s="20">
        <v>45758</v>
      </c>
      <c r="C4124" s="2" t="s">
        <v>1</v>
      </c>
      <c r="D4124" s="2" t="s">
        <v>2786</v>
      </c>
      <c r="E4124" s="2" t="s">
        <v>774</v>
      </c>
      <c r="F4124" s="2" t="s">
        <v>2573</v>
      </c>
      <c r="G4124" s="5">
        <v>20</v>
      </c>
      <c r="H4124" s="5">
        <v>19.989999999999998</v>
      </c>
      <c r="I4124" s="5">
        <v>399.8</v>
      </c>
      <c r="J4124" s="5">
        <v>668095.16000000015</v>
      </c>
      <c r="K4124" s="3" t="str" cm="1">
        <f t="array" ref="K4124">_xlfn.LET(_xlpm.d,UPPER(TRIM(CLEAN(SUBSTITUTE(F4124,CHAR(160),"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25" spans="2:11" hidden="1" x14ac:dyDescent="0.25">
      <c r="B4125" s="20">
        <v>45758</v>
      </c>
      <c r="C4125" s="2" t="s">
        <v>1</v>
      </c>
      <c r="D4125" s="2" t="s">
        <v>2787</v>
      </c>
      <c r="E4125" s="2" t="s">
        <v>319</v>
      </c>
      <c r="F4125" s="2" t="s">
        <v>2573</v>
      </c>
      <c r="G4125" s="5">
        <v>230</v>
      </c>
      <c r="H4125" s="5">
        <v>21.3</v>
      </c>
      <c r="I4125" s="5">
        <v>4899</v>
      </c>
      <c r="J4125" s="5">
        <v>672994.16000000015</v>
      </c>
      <c r="K4125" s="3" t="str" cm="1">
        <f t="array" ref="K4125">_xlfn.LET(_xlpm.d,UPPER(TRIM(CLEAN(SUBSTITUTE(F4125,CHAR(160),"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26" spans="2:11" hidden="1" x14ac:dyDescent="0.25">
      <c r="B4126" s="20">
        <v>45761</v>
      </c>
      <c r="C4126" s="2" t="s">
        <v>1</v>
      </c>
      <c r="D4126" s="2" t="s">
        <v>2788</v>
      </c>
      <c r="E4126" s="2" t="s">
        <v>835</v>
      </c>
      <c r="F4126" s="2" t="s">
        <v>2573</v>
      </c>
      <c r="G4126" s="5">
        <v>36</v>
      </c>
      <c r="H4126" s="5">
        <v>19.989999999999998</v>
      </c>
      <c r="I4126" s="5">
        <v>719.64</v>
      </c>
      <c r="J4126" s="5">
        <v>673713.80000000016</v>
      </c>
      <c r="K4126" s="3" t="str" cm="1">
        <f t="array" ref="K4126">_xlfn.LET(_xlpm.d,UPPER(TRIM(CLEAN(SUBSTITUTE(F4126,CHAR(160),"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27" spans="2:11" hidden="1" x14ac:dyDescent="0.25">
      <c r="B4127" s="20">
        <v>45761</v>
      </c>
      <c r="C4127" s="2" t="s">
        <v>1</v>
      </c>
      <c r="D4127" s="2" t="s">
        <v>2789</v>
      </c>
      <c r="E4127" s="2" t="s">
        <v>64</v>
      </c>
      <c r="F4127" s="2" t="s">
        <v>2573</v>
      </c>
      <c r="G4127" s="5">
        <v>32</v>
      </c>
      <c r="H4127" s="5">
        <v>19.989999999999998</v>
      </c>
      <c r="I4127" s="5">
        <v>639.67999999999995</v>
      </c>
      <c r="J4127" s="5">
        <v>674353.48000000021</v>
      </c>
      <c r="K4127" s="3" t="str" cm="1">
        <f t="array" ref="K4127">_xlfn.LET(_xlpm.d,UPPER(TRIM(CLEAN(SUBSTITUTE(F4127,CHAR(160),"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28" spans="2:11" hidden="1" x14ac:dyDescent="0.25">
      <c r="B4128" s="20">
        <v>45761</v>
      </c>
      <c r="C4128" s="2" t="s">
        <v>1</v>
      </c>
      <c r="D4128" s="2" t="s">
        <v>2790</v>
      </c>
      <c r="E4128" s="2" t="s">
        <v>170</v>
      </c>
      <c r="F4128" s="2" t="s">
        <v>2573</v>
      </c>
      <c r="G4128" s="5">
        <v>32</v>
      </c>
      <c r="H4128" s="5">
        <v>19.989999999999998</v>
      </c>
      <c r="I4128" s="5">
        <v>639.67999999999995</v>
      </c>
      <c r="J4128" s="5">
        <v>674993.16000000027</v>
      </c>
      <c r="K4128" s="3" t="str" cm="1">
        <f t="array" ref="K4128">_xlfn.LET(_xlpm.d,UPPER(TRIM(CLEAN(SUBSTITUTE(F4128,CHAR(160),"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29" spans="2:11" hidden="1" x14ac:dyDescent="0.25">
      <c r="B4129" s="20">
        <v>45761</v>
      </c>
      <c r="C4129" s="2" t="s">
        <v>1</v>
      </c>
      <c r="D4129" s="2" t="s">
        <v>973</v>
      </c>
      <c r="E4129" s="2" t="s">
        <v>135</v>
      </c>
      <c r="F4129" s="2" t="s">
        <v>2573</v>
      </c>
      <c r="G4129" s="5">
        <v>32</v>
      </c>
      <c r="H4129" s="5">
        <v>21.3</v>
      </c>
      <c r="I4129" s="5">
        <v>681.6</v>
      </c>
      <c r="J4129" s="5">
        <v>675674.76000000024</v>
      </c>
      <c r="K4129" s="3" t="str" cm="1">
        <f t="array" ref="K4129">_xlfn.LET(_xlpm.d,UPPER(TRIM(CLEAN(SUBSTITUTE(F4129,CHAR(160),"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30" spans="2:11" hidden="1" x14ac:dyDescent="0.25">
      <c r="B4130" s="20">
        <v>45761</v>
      </c>
      <c r="C4130" s="2" t="s">
        <v>1</v>
      </c>
      <c r="D4130" s="2" t="s">
        <v>2791</v>
      </c>
      <c r="E4130" s="2" t="s">
        <v>192</v>
      </c>
      <c r="F4130" s="2" t="s">
        <v>2573</v>
      </c>
      <c r="G4130" s="5">
        <v>40</v>
      </c>
      <c r="H4130" s="5">
        <v>21.3</v>
      </c>
      <c r="I4130" s="5">
        <v>852</v>
      </c>
      <c r="J4130" s="5">
        <v>676526.76000000024</v>
      </c>
      <c r="K4130" s="3" t="str" cm="1">
        <f t="array" ref="K4130">_xlfn.LET(_xlpm.d,UPPER(TRIM(CLEAN(SUBSTITUTE(F4130,CHAR(160),"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31" spans="2:11" hidden="1" x14ac:dyDescent="0.25">
      <c r="B4131" s="20">
        <v>45761</v>
      </c>
      <c r="C4131" s="2" t="s">
        <v>1</v>
      </c>
      <c r="D4131" s="2" t="s">
        <v>2792</v>
      </c>
      <c r="E4131" s="2" t="s">
        <v>254</v>
      </c>
      <c r="F4131" s="2" t="s">
        <v>2573</v>
      </c>
      <c r="G4131" s="5">
        <v>80</v>
      </c>
      <c r="H4131" s="5">
        <v>21.3</v>
      </c>
      <c r="I4131" s="5">
        <v>1704</v>
      </c>
      <c r="J4131" s="5">
        <v>678230.76000000024</v>
      </c>
      <c r="K4131" s="3" t="str" cm="1">
        <f t="array" ref="K4131">_xlfn.LET(_xlpm.d,UPPER(TRIM(CLEAN(SUBSTITUTE(F4131,CHAR(160),"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32" spans="2:11" hidden="1" x14ac:dyDescent="0.25">
      <c r="B4132" s="20">
        <v>45761</v>
      </c>
      <c r="C4132" s="2" t="s">
        <v>1</v>
      </c>
      <c r="D4132" s="2" t="s">
        <v>2793</v>
      </c>
      <c r="E4132" s="2" t="s">
        <v>224</v>
      </c>
      <c r="F4132" s="2" t="s">
        <v>2573</v>
      </c>
      <c r="G4132" s="5">
        <v>348</v>
      </c>
      <c r="H4132" s="5">
        <v>21.3</v>
      </c>
      <c r="I4132" s="5">
        <v>7412.4</v>
      </c>
      <c r="J4132" s="5">
        <v>685643.16000000027</v>
      </c>
      <c r="K4132" s="3" t="str" cm="1">
        <f t="array" ref="K4132">_xlfn.LET(_xlpm.d,UPPER(TRIM(CLEAN(SUBSTITUTE(F4132,CHAR(160),"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33" spans="2:11" hidden="1" x14ac:dyDescent="0.25">
      <c r="B4133" s="20">
        <v>45762</v>
      </c>
      <c r="C4133" s="2" t="s">
        <v>1</v>
      </c>
      <c r="D4133" s="2" t="s">
        <v>1856</v>
      </c>
      <c r="E4133" s="2" t="s">
        <v>78</v>
      </c>
      <c r="F4133" s="2" t="s">
        <v>2573</v>
      </c>
      <c r="G4133" s="5">
        <v>75</v>
      </c>
      <c r="H4133" s="5">
        <v>21.3</v>
      </c>
      <c r="I4133" s="5">
        <v>1597.5</v>
      </c>
      <c r="J4133" s="5">
        <v>687240.66000000027</v>
      </c>
      <c r="K4133" s="3" t="str" cm="1">
        <f t="array" ref="K4133">_xlfn.LET(_xlpm.d,UPPER(TRIM(CLEAN(SUBSTITUTE(F4133,CHAR(160),"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34" spans="2:11" hidden="1" x14ac:dyDescent="0.25">
      <c r="B4134" s="20">
        <v>45762</v>
      </c>
      <c r="C4134" s="2" t="s">
        <v>1</v>
      </c>
      <c r="D4134" s="2" t="s">
        <v>2794</v>
      </c>
      <c r="E4134" s="2" t="s">
        <v>141</v>
      </c>
      <c r="F4134" s="2" t="s">
        <v>2573</v>
      </c>
      <c r="G4134" s="5">
        <v>120</v>
      </c>
      <c r="H4134" s="5">
        <v>21.3</v>
      </c>
      <c r="I4134" s="5">
        <v>2556</v>
      </c>
      <c r="J4134" s="5">
        <v>689796.66000000027</v>
      </c>
      <c r="K4134" s="3" t="str" cm="1">
        <f t="array" ref="K4134">_xlfn.LET(_xlpm.d,UPPER(TRIM(CLEAN(SUBSTITUTE(F4134,CHAR(160),"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35" spans="2:11" hidden="1" x14ac:dyDescent="0.25">
      <c r="B4135" s="20">
        <v>45762</v>
      </c>
      <c r="C4135" s="2" t="s">
        <v>1</v>
      </c>
      <c r="D4135" s="2" t="s">
        <v>1857</v>
      </c>
      <c r="E4135" s="2" t="s">
        <v>232</v>
      </c>
      <c r="F4135" s="2" t="s">
        <v>2573</v>
      </c>
      <c r="G4135" s="5">
        <v>40</v>
      </c>
      <c r="H4135" s="5">
        <v>21.3</v>
      </c>
      <c r="I4135" s="5">
        <v>852</v>
      </c>
      <c r="J4135" s="5">
        <v>690648.66000000027</v>
      </c>
      <c r="K4135" s="3" t="str" cm="1">
        <f t="array" ref="K4135">_xlfn.LET(_xlpm.d,UPPER(TRIM(CLEAN(SUBSTITUTE(F4135,CHAR(160),"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36" spans="2:11" hidden="1" x14ac:dyDescent="0.25">
      <c r="B4136" s="20">
        <v>45762</v>
      </c>
      <c r="C4136" s="2" t="s">
        <v>1</v>
      </c>
      <c r="D4136" s="2" t="s">
        <v>1858</v>
      </c>
      <c r="E4136" s="2" t="s">
        <v>186</v>
      </c>
      <c r="F4136" s="2" t="s">
        <v>2573</v>
      </c>
      <c r="G4136" s="5">
        <v>32</v>
      </c>
      <c r="H4136" s="5">
        <v>21.3</v>
      </c>
      <c r="I4136" s="5">
        <v>681.6</v>
      </c>
      <c r="J4136" s="5">
        <v>691330.26000000024</v>
      </c>
      <c r="K4136" s="3" t="str" cm="1">
        <f t="array" ref="K4136">_xlfn.LET(_xlpm.d,UPPER(TRIM(CLEAN(SUBSTITUTE(F4136,CHAR(160),"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37" spans="2:11" hidden="1" x14ac:dyDescent="0.25">
      <c r="B4137" s="20">
        <v>45762</v>
      </c>
      <c r="C4137" s="2" t="s">
        <v>1</v>
      </c>
      <c r="D4137" s="2" t="s">
        <v>517</v>
      </c>
      <c r="E4137" s="2" t="s">
        <v>273</v>
      </c>
      <c r="F4137" s="2" t="s">
        <v>2573</v>
      </c>
      <c r="G4137" s="5">
        <v>60</v>
      </c>
      <c r="H4137" s="5">
        <v>21.3</v>
      </c>
      <c r="I4137" s="5">
        <v>1278</v>
      </c>
      <c r="J4137" s="5">
        <v>692608.26000000024</v>
      </c>
      <c r="K4137" s="3" t="str" cm="1">
        <f t="array" ref="K4137">_xlfn.LET(_xlpm.d,UPPER(TRIM(CLEAN(SUBSTITUTE(F4137,CHAR(160),"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38" spans="2:11" hidden="1" x14ac:dyDescent="0.25">
      <c r="B4138" s="20">
        <v>45762</v>
      </c>
      <c r="C4138" s="2" t="s">
        <v>1</v>
      </c>
      <c r="D4138" s="2" t="s">
        <v>1407</v>
      </c>
      <c r="E4138" s="2" t="s">
        <v>162</v>
      </c>
      <c r="F4138" s="2" t="s">
        <v>2573</v>
      </c>
      <c r="G4138" s="5">
        <v>152</v>
      </c>
      <c r="H4138" s="5">
        <v>21.3</v>
      </c>
      <c r="I4138" s="5">
        <v>3237.6</v>
      </c>
      <c r="J4138" s="5">
        <v>695845.86000000022</v>
      </c>
      <c r="K4138" s="3" t="str" cm="1">
        <f t="array" ref="K4138">_xlfn.LET(_xlpm.d,UPPER(TRIM(CLEAN(SUBSTITUTE(F4138,CHAR(160),"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39" spans="2:11" hidden="1" x14ac:dyDescent="0.25">
      <c r="B4139" s="20">
        <v>45762</v>
      </c>
      <c r="C4139" s="2" t="s">
        <v>1</v>
      </c>
      <c r="D4139" s="2" t="s">
        <v>2795</v>
      </c>
      <c r="E4139" s="2" t="s">
        <v>544</v>
      </c>
      <c r="F4139" s="2" t="s">
        <v>2573</v>
      </c>
      <c r="G4139" s="5">
        <v>20</v>
      </c>
      <c r="H4139" s="5">
        <v>21.3</v>
      </c>
      <c r="I4139" s="5">
        <v>426</v>
      </c>
      <c r="J4139" s="5">
        <v>696271.86000000022</v>
      </c>
      <c r="K4139" s="3" t="str" cm="1">
        <f t="array" ref="K4139">_xlfn.LET(_xlpm.d,UPPER(TRIM(CLEAN(SUBSTITUTE(F4139,CHAR(160),"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40" spans="2:11" hidden="1" x14ac:dyDescent="0.25">
      <c r="B4140" s="20">
        <v>45762</v>
      </c>
      <c r="C4140" s="2" t="s">
        <v>1</v>
      </c>
      <c r="D4140" s="2" t="s">
        <v>974</v>
      </c>
      <c r="E4140" s="2" t="s">
        <v>234</v>
      </c>
      <c r="F4140" s="2" t="s">
        <v>2573</v>
      </c>
      <c r="G4140" s="5">
        <v>100</v>
      </c>
      <c r="H4140" s="5">
        <v>21.3</v>
      </c>
      <c r="I4140" s="5">
        <v>2130</v>
      </c>
      <c r="J4140" s="5">
        <v>698401.86000000022</v>
      </c>
      <c r="K4140" s="3" t="str" cm="1">
        <f t="array" ref="K4140">_xlfn.LET(_xlpm.d,UPPER(TRIM(CLEAN(SUBSTITUTE(F4140,CHAR(160),"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41" spans="2:11" hidden="1" x14ac:dyDescent="0.25">
      <c r="B4141" s="20">
        <v>45762</v>
      </c>
      <c r="C4141" s="2" t="s">
        <v>1</v>
      </c>
      <c r="D4141" s="2" t="s">
        <v>1859</v>
      </c>
      <c r="E4141" s="2" t="s">
        <v>50</v>
      </c>
      <c r="F4141" s="2" t="s">
        <v>2573</v>
      </c>
      <c r="G4141" s="5">
        <v>150</v>
      </c>
      <c r="H4141" s="5">
        <v>18.989999999999998</v>
      </c>
      <c r="I4141" s="5">
        <v>2848.5</v>
      </c>
      <c r="J4141" s="5">
        <v>701250.36000000022</v>
      </c>
      <c r="K4141" s="3" t="str" cm="1">
        <f t="array" ref="K4141">_xlfn.LET(_xlpm.d,UPPER(TRIM(CLEAN(SUBSTITUTE(F4141,CHAR(160),"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42" spans="2:11" hidden="1" x14ac:dyDescent="0.25">
      <c r="B4142" s="20">
        <v>45762</v>
      </c>
      <c r="C4142" s="2" t="s">
        <v>1</v>
      </c>
      <c r="D4142" s="2" t="s">
        <v>518</v>
      </c>
      <c r="E4142" s="2" t="s">
        <v>266</v>
      </c>
      <c r="F4142" s="2" t="s">
        <v>2573</v>
      </c>
      <c r="G4142" s="5">
        <v>52</v>
      </c>
      <c r="H4142" s="5">
        <v>21.3</v>
      </c>
      <c r="I4142" s="5">
        <v>1107.5999999999999</v>
      </c>
      <c r="J4142" s="5">
        <v>702357.9600000002</v>
      </c>
      <c r="K4142" s="3" t="str" cm="1">
        <f t="array" ref="K4142">_xlfn.LET(_xlpm.d,UPPER(TRIM(CLEAN(SUBSTITUTE(F4142,CHAR(160),"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43" spans="2:11" hidden="1" x14ac:dyDescent="0.25">
      <c r="B4143" s="20">
        <v>45762</v>
      </c>
      <c r="C4143" s="2" t="s">
        <v>1</v>
      </c>
      <c r="D4143" s="2" t="s">
        <v>2796</v>
      </c>
      <c r="E4143" s="2" t="s">
        <v>165</v>
      </c>
      <c r="F4143" s="2" t="s">
        <v>2573</v>
      </c>
      <c r="G4143" s="5">
        <v>20</v>
      </c>
      <c r="H4143" s="5">
        <v>21.3</v>
      </c>
      <c r="I4143" s="5">
        <v>426</v>
      </c>
      <c r="J4143" s="5">
        <v>702783.9600000002</v>
      </c>
      <c r="K4143" s="3" t="str" cm="1">
        <f t="array" ref="K4143">_xlfn.LET(_xlpm.d,UPPER(TRIM(CLEAN(SUBSTITUTE(F4143,CHAR(160),"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44" spans="2:11" hidden="1" x14ac:dyDescent="0.25">
      <c r="B4144" s="20">
        <v>45762</v>
      </c>
      <c r="C4144" s="2" t="s">
        <v>1</v>
      </c>
      <c r="D4144" s="2" t="s">
        <v>2797</v>
      </c>
      <c r="E4144" s="2" t="s">
        <v>6</v>
      </c>
      <c r="F4144" s="2" t="s">
        <v>2573</v>
      </c>
      <c r="G4144" s="5">
        <v>70</v>
      </c>
      <c r="H4144" s="5">
        <v>19.989999999999998</v>
      </c>
      <c r="I4144" s="5">
        <v>1399.3</v>
      </c>
      <c r="J4144" s="5">
        <v>704183.26000000024</v>
      </c>
      <c r="K4144" s="3" t="str" cm="1">
        <f t="array" ref="K4144">_xlfn.LET(_xlpm.d,UPPER(TRIM(CLEAN(SUBSTITUTE(F4144,CHAR(160),"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45" spans="2:11" hidden="1" x14ac:dyDescent="0.25">
      <c r="B4145" s="20">
        <v>45762</v>
      </c>
      <c r="C4145" s="2" t="s">
        <v>1</v>
      </c>
      <c r="D4145" s="2" t="s">
        <v>2798</v>
      </c>
      <c r="E4145" s="2" t="s">
        <v>774</v>
      </c>
      <c r="F4145" s="2" t="s">
        <v>2573</v>
      </c>
      <c r="G4145" s="5">
        <v>12</v>
      </c>
      <c r="H4145" s="5">
        <v>19.989999999999998</v>
      </c>
      <c r="I4145" s="5">
        <v>239.88</v>
      </c>
      <c r="J4145" s="5">
        <v>704423.14000000025</v>
      </c>
      <c r="K4145" s="3" t="str" cm="1">
        <f t="array" ref="K4145">_xlfn.LET(_xlpm.d,UPPER(TRIM(CLEAN(SUBSTITUTE(F4145,CHAR(160),"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46" spans="2:11" hidden="1" x14ac:dyDescent="0.25">
      <c r="B4146" s="20">
        <v>45763</v>
      </c>
      <c r="C4146" s="2" t="s">
        <v>1</v>
      </c>
      <c r="D4146" s="2" t="s">
        <v>46</v>
      </c>
      <c r="E4146" s="2" t="s">
        <v>16</v>
      </c>
      <c r="F4146" s="2" t="s">
        <v>2573</v>
      </c>
      <c r="G4146" s="5">
        <v>158</v>
      </c>
      <c r="H4146" s="5">
        <v>19.989999999999998</v>
      </c>
      <c r="I4146" s="5">
        <v>3158.42</v>
      </c>
      <c r="J4146" s="5">
        <v>707581.56000000029</v>
      </c>
      <c r="K4146" s="3" t="str" cm="1">
        <f t="array" ref="K4146">_xlfn.LET(_xlpm.d,UPPER(TRIM(CLEAN(SUBSTITUTE(F4146,CHAR(160),"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47" spans="2:11" hidden="1" x14ac:dyDescent="0.25">
      <c r="B4147" s="20">
        <v>45763</v>
      </c>
      <c r="C4147" s="2" t="s">
        <v>1</v>
      </c>
      <c r="D4147" s="2" t="s">
        <v>1861</v>
      </c>
      <c r="E4147" s="2" t="s">
        <v>1634</v>
      </c>
      <c r="F4147" s="2" t="s">
        <v>2573</v>
      </c>
      <c r="G4147" s="5">
        <v>30</v>
      </c>
      <c r="H4147" s="5">
        <v>21.3</v>
      </c>
      <c r="I4147" s="5">
        <v>639</v>
      </c>
      <c r="J4147" s="5">
        <v>708220.56000000029</v>
      </c>
      <c r="K4147" s="3" t="str" cm="1">
        <f t="array" ref="K4147">_xlfn.LET(_xlpm.d,UPPER(TRIM(CLEAN(SUBSTITUTE(F4147,CHAR(160),"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48" spans="2:11" hidden="1" x14ac:dyDescent="0.25">
      <c r="B4148" s="20">
        <v>45763</v>
      </c>
      <c r="C4148" s="2" t="s">
        <v>1</v>
      </c>
      <c r="D4148" s="2" t="s">
        <v>975</v>
      </c>
      <c r="E4148" s="2" t="s">
        <v>149</v>
      </c>
      <c r="F4148" s="2" t="s">
        <v>2573</v>
      </c>
      <c r="G4148" s="5">
        <v>60</v>
      </c>
      <c r="H4148" s="5">
        <v>21.3</v>
      </c>
      <c r="I4148" s="5">
        <v>1278</v>
      </c>
      <c r="J4148" s="5">
        <v>709498.56000000029</v>
      </c>
      <c r="K4148" s="3" t="str" cm="1">
        <f t="array" ref="K4148">_xlfn.LET(_xlpm.d,UPPER(TRIM(CLEAN(SUBSTITUTE(F4148,CHAR(160),"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49" spans="2:11" hidden="1" x14ac:dyDescent="0.25">
      <c r="B4149" s="20">
        <v>45763</v>
      </c>
      <c r="C4149" s="2" t="s">
        <v>1</v>
      </c>
      <c r="D4149" s="2" t="s">
        <v>519</v>
      </c>
      <c r="E4149" s="2" t="s">
        <v>143</v>
      </c>
      <c r="F4149" s="2" t="s">
        <v>2573</v>
      </c>
      <c r="G4149" s="5">
        <v>6</v>
      </c>
      <c r="H4149" s="5">
        <v>68.989999999999995</v>
      </c>
      <c r="I4149" s="5">
        <v>413.94</v>
      </c>
      <c r="J4149" s="5">
        <v>709912.50000000023</v>
      </c>
      <c r="K4149" s="3" t="str" cm="1">
        <f t="array" ref="K4149">_xlfn.LET(_xlpm.d,UPPER(TRIM(CLEAN(SUBSTITUTE(F4149,CHAR(160),"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50" spans="2:11" hidden="1" x14ac:dyDescent="0.25">
      <c r="B4150" s="20">
        <v>45763</v>
      </c>
      <c r="C4150" s="2" t="s">
        <v>1</v>
      </c>
      <c r="D4150" s="2" t="s">
        <v>519</v>
      </c>
      <c r="E4150" s="2" t="s">
        <v>143</v>
      </c>
      <c r="F4150" s="2" t="s">
        <v>2573</v>
      </c>
      <c r="G4150" s="5">
        <v>80</v>
      </c>
      <c r="H4150" s="5">
        <v>21.3</v>
      </c>
      <c r="I4150" s="5">
        <v>1704</v>
      </c>
      <c r="J4150" s="5">
        <v>711616.50000000023</v>
      </c>
      <c r="K4150" s="3" t="str" cm="1">
        <f t="array" ref="K4150">_xlfn.LET(_xlpm.d,UPPER(TRIM(CLEAN(SUBSTITUTE(F4150,CHAR(160),"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51" spans="2:11" hidden="1" x14ac:dyDescent="0.25">
      <c r="B4151" s="20">
        <v>45763</v>
      </c>
      <c r="C4151" s="2" t="s">
        <v>1</v>
      </c>
      <c r="D4151" s="2" t="s">
        <v>976</v>
      </c>
      <c r="E4151" s="2" t="s">
        <v>286</v>
      </c>
      <c r="F4151" s="2" t="s">
        <v>2573</v>
      </c>
      <c r="G4151" s="5">
        <v>10</v>
      </c>
      <c r="H4151" s="5">
        <v>21.3</v>
      </c>
      <c r="I4151" s="5">
        <v>213</v>
      </c>
      <c r="J4151" s="5">
        <v>711829.50000000023</v>
      </c>
      <c r="K4151" s="3" t="str" cm="1">
        <f t="array" ref="K4151">_xlfn.LET(_xlpm.d,UPPER(TRIM(CLEAN(SUBSTITUTE(F4151,CHAR(160),"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52" spans="2:11" hidden="1" x14ac:dyDescent="0.25">
      <c r="B4152" s="20">
        <v>45763</v>
      </c>
      <c r="C4152" s="2" t="s">
        <v>1</v>
      </c>
      <c r="D4152" s="2" t="s">
        <v>2799</v>
      </c>
      <c r="E4152" s="2" t="s">
        <v>120</v>
      </c>
      <c r="F4152" s="2" t="s">
        <v>2800</v>
      </c>
      <c r="G4152" s="5">
        <v>3</v>
      </c>
      <c r="H4152" s="5">
        <v>20.9</v>
      </c>
      <c r="I4152" s="5">
        <v>62.7</v>
      </c>
      <c r="J4152" s="5">
        <v>711892.20000000019</v>
      </c>
      <c r="K4152" s="3" t="str" cm="1">
        <f t="array" ref="K4152">_xlfn.LET(_xlpm.d,UPPER(TRIM(CLEAN(SUBSTITUTE(F4152,CHAR(160),"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53" spans="2:11" hidden="1" x14ac:dyDescent="0.25">
      <c r="B4153" s="20">
        <v>45763</v>
      </c>
      <c r="C4153" s="2" t="s">
        <v>1</v>
      </c>
      <c r="D4153" s="2" t="s">
        <v>2799</v>
      </c>
      <c r="E4153" s="2" t="s">
        <v>120</v>
      </c>
      <c r="F4153" s="2" t="s">
        <v>2801</v>
      </c>
      <c r="G4153" s="5">
        <v>6</v>
      </c>
      <c r="H4153" s="5">
        <v>20.9</v>
      </c>
      <c r="I4153" s="5">
        <v>125.4</v>
      </c>
      <c r="J4153" s="5">
        <v>712017.60000000021</v>
      </c>
      <c r="K4153" s="3" t="str" cm="1">
        <f t="array" ref="K4153">_xlfn.LET(_xlpm.d,UPPER(TRIM(CLEAN(SUBSTITUTE(F4153,CHAR(160),"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54" spans="2:11" hidden="1" x14ac:dyDescent="0.25">
      <c r="B4154" s="20">
        <v>45763</v>
      </c>
      <c r="C4154" s="2" t="s">
        <v>1</v>
      </c>
      <c r="D4154" s="2" t="s">
        <v>2799</v>
      </c>
      <c r="E4154" s="2" t="s">
        <v>120</v>
      </c>
      <c r="F4154" s="2" t="s">
        <v>2802</v>
      </c>
      <c r="G4154" s="5">
        <v>2</v>
      </c>
      <c r="H4154" s="5">
        <v>20.9</v>
      </c>
      <c r="I4154" s="5">
        <v>41.8</v>
      </c>
      <c r="J4154" s="5">
        <v>712059.40000000026</v>
      </c>
      <c r="K4154" s="3" t="str" cm="1">
        <f t="array" ref="K4154">_xlfn.LET(_xlpm.d,UPPER(TRIM(CLEAN(SUBSTITUTE(F4154,CHAR(160),"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55" spans="2:11" hidden="1" x14ac:dyDescent="0.25">
      <c r="B4155" s="20">
        <v>45763</v>
      </c>
      <c r="C4155" s="2" t="s">
        <v>1</v>
      </c>
      <c r="D4155" s="2" t="s">
        <v>2799</v>
      </c>
      <c r="E4155" s="2" t="s">
        <v>120</v>
      </c>
      <c r="F4155" s="2" t="s">
        <v>2803</v>
      </c>
      <c r="G4155" s="5">
        <v>4</v>
      </c>
      <c r="H4155" s="5">
        <v>20.9</v>
      </c>
      <c r="I4155" s="5">
        <v>83.6</v>
      </c>
      <c r="J4155" s="5">
        <v>712143.00000000023</v>
      </c>
      <c r="K4155" s="3" t="str" cm="1">
        <f t="array" ref="K4155">_xlfn.LET(_xlpm.d,UPPER(TRIM(CLEAN(SUBSTITUTE(F4155,CHAR(160),"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56" spans="2:11" hidden="1" x14ac:dyDescent="0.25">
      <c r="B4156" s="20">
        <v>45763</v>
      </c>
      <c r="C4156" s="2" t="s">
        <v>1</v>
      </c>
      <c r="D4156" s="2" t="s">
        <v>2799</v>
      </c>
      <c r="E4156" s="2" t="s">
        <v>120</v>
      </c>
      <c r="F4156" s="2" t="s">
        <v>2804</v>
      </c>
      <c r="G4156" s="5">
        <v>6</v>
      </c>
      <c r="H4156" s="5">
        <v>20.9</v>
      </c>
      <c r="I4156" s="5">
        <v>125.4</v>
      </c>
      <c r="J4156" s="5">
        <v>712268.40000000026</v>
      </c>
      <c r="K4156" s="3" t="str" cm="1">
        <f t="array" ref="K4156">_xlfn.LET(_xlpm.d,UPPER(TRIM(CLEAN(SUBSTITUTE(F4156,CHAR(160),"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57" spans="2:11" hidden="1" x14ac:dyDescent="0.25">
      <c r="B4157" s="20">
        <v>45763</v>
      </c>
      <c r="C4157" s="2" t="s">
        <v>1</v>
      </c>
      <c r="D4157" s="2" t="s">
        <v>2799</v>
      </c>
      <c r="E4157" s="2" t="s">
        <v>120</v>
      </c>
      <c r="F4157" s="2" t="s">
        <v>2805</v>
      </c>
      <c r="G4157" s="5">
        <v>4</v>
      </c>
      <c r="H4157" s="5">
        <v>20.9</v>
      </c>
      <c r="I4157" s="5">
        <v>83.6</v>
      </c>
      <c r="J4157" s="5">
        <v>712352.00000000023</v>
      </c>
      <c r="K4157" s="3" t="str" cm="1">
        <f t="array" ref="K4157">_xlfn.LET(_xlpm.d,UPPER(TRIM(CLEAN(SUBSTITUTE(F4157,CHAR(160),"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58" spans="2:11" hidden="1" x14ac:dyDescent="0.25">
      <c r="B4158" s="20">
        <v>45763</v>
      </c>
      <c r="C4158" s="2" t="s">
        <v>1</v>
      </c>
      <c r="D4158" s="2" t="s">
        <v>10</v>
      </c>
      <c r="E4158" s="2" t="s">
        <v>3</v>
      </c>
      <c r="F4158" s="2" t="s">
        <v>2573</v>
      </c>
      <c r="G4158" s="5">
        <v>32</v>
      </c>
      <c r="H4158" s="5">
        <v>19.989999999999998</v>
      </c>
      <c r="I4158" s="5">
        <v>639.67999999999995</v>
      </c>
      <c r="J4158" s="5">
        <v>712991.68000000028</v>
      </c>
      <c r="K4158" s="3" t="str" cm="1">
        <f t="array" ref="K4158">_xlfn.LET(_xlpm.d,UPPER(TRIM(CLEAN(SUBSTITUTE(F4158,CHAR(160),"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59" spans="2:11" hidden="1" x14ac:dyDescent="0.25">
      <c r="B4159" s="20">
        <v>45763</v>
      </c>
      <c r="C4159" s="2" t="s">
        <v>1</v>
      </c>
      <c r="D4159" s="2" t="s">
        <v>2806</v>
      </c>
      <c r="E4159" s="2" t="s">
        <v>197</v>
      </c>
      <c r="F4159" s="2" t="s">
        <v>2573</v>
      </c>
      <c r="G4159" s="5">
        <v>200</v>
      </c>
      <c r="H4159" s="5">
        <v>21.3</v>
      </c>
      <c r="I4159" s="5">
        <v>4260</v>
      </c>
      <c r="J4159" s="5">
        <v>717251.68000000028</v>
      </c>
      <c r="K4159" s="3" t="str" cm="1">
        <f t="array" ref="K4159">_xlfn.LET(_xlpm.d,UPPER(TRIM(CLEAN(SUBSTITUTE(F4159,CHAR(160),"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60" spans="2:11" hidden="1" x14ac:dyDescent="0.25">
      <c r="B4160" s="20">
        <v>45763</v>
      </c>
      <c r="C4160" s="2" t="s">
        <v>1</v>
      </c>
      <c r="D4160" s="2" t="s">
        <v>2807</v>
      </c>
      <c r="E4160" s="2" t="s">
        <v>302</v>
      </c>
      <c r="F4160" s="2" t="s">
        <v>2573</v>
      </c>
      <c r="G4160" s="5">
        <v>16</v>
      </c>
      <c r="H4160" s="5">
        <v>19.989999999999998</v>
      </c>
      <c r="I4160" s="5">
        <v>319.83999999999997</v>
      </c>
      <c r="J4160" s="5">
        <v>717571.52000000025</v>
      </c>
      <c r="K4160" s="3" t="str" cm="1">
        <f t="array" ref="K4160">_xlfn.LET(_xlpm.d,UPPER(TRIM(CLEAN(SUBSTITUTE(F4160,CHAR(160),"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61" spans="2:11" hidden="1" x14ac:dyDescent="0.25">
      <c r="B4161" s="20">
        <v>45764</v>
      </c>
      <c r="C4161" s="2" t="s">
        <v>1</v>
      </c>
      <c r="D4161" s="2" t="s">
        <v>520</v>
      </c>
      <c r="E4161" s="2" t="s">
        <v>154</v>
      </c>
      <c r="F4161" s="2" t="s">
        <v>2573</v>
      </c>
      <c r="G4161" s="5">
        <v>20</v>
      </c>
      <c r="H4161" s="5">
        <v>21.3</v>
      </c>
      <c r="I4161" s="5">
        <v>426</v>
      </c>
      <c r="J4161" s="5">
        <v>717997.52000000025</v>
      </c>
      <c r="K4161" s="3" t="str" cm="1">
        <f t="array" ref="K4161">_xlfn.LET(_xlpm.d,UPPER(TRIM(CLEAN(SUBSTITUTE(F4161,CHAR(160),"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62" spans="2:11" hidden="1" x14ac:dyDescent="0.25">
      <c r="B4162" s="20">
        <v>45764</v>
      </c>
      <c r="C4162" s="2" t="s">
        <v>1</v>
      </c>
      <c r="D4162" s="2" t="s">
        <v>521</v>
      </c>
      <c r="E4162" s="2" t="s">
        <v>236</v>
      </c>
      <c r="F4162" s="2" t="s">
        <v>2573</v>
      </c>
      <c r="G4162" s="5">
        <v>80</v>
      </c>
      <c r="H4162" s="5">
        <v>21.3</v>
      </c>
      <c r="I4162" s="5">
        <v>1704</v>
      </c>
      <c r="J4162" s="5">
        <v>719701.52000000025</v>
      </c>
      <c r="K4162" s="3" t="str" cm="1">
        <f t="array" ref="K4162">_xlfn.LET(_xlpm.d,UPPER(TRIM(CLEAN(SUBSTITUTE(F4162,CHAR(160),"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63" spans="2:11" hidden="1" x14ac:dyDescent="0.25">
      <c r="B4163" s="20">
        <v>45764</v>
      </c>
      <c r="C4163" s="2" t="s">
        <v>1</v>
      </c>
      <c r="D4163" s="2" t="s">
        <v>522</v>
      </c>
      <c r="E4163" s="2" t="s">
        <v>243</v>
      </c>
      <c r="F4163" s="2" t="s">
        <v>2573</v>
      </c>
      <c r="G4163" s="5">
        <v>32</v>
      </c>
      <c r="H4163" s="5">
        <v>21.3</v>
      </c>
      <c r="I4163" s="5">
        <v>681.6</v>
      </c>
      <c r="J4163" s="5">
        <v>720383.12000000023</v>
      </c>
      <c r="K4163" s="3" t="str" cm="1">
        <f t="array" ref="K4163">_xlfn.LET(_xlpm.d,UPPER(TRIM(CLEAN(SUBSTITUTE(F4163,CHAR(160),"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64" spans="2:11" hidden="1" x14ac:dyDescent="0.25">
      <c r="B4164" s="20">
        <v>45764</v>
      </c>
      <c r="C4164" s="2" t="s">
        <v>1</v>
      </c>
      <c r="D4164" s="2" t="s">
        <v>2808</v>
      </c>
      <c r="E4164" s="2" t="s">
        <v>248</v>
      </c>
      <c r="F4164" s="2" t="s">
        <v>2573</v>
      </c>
      <c r="G4164" s="5">
        <v>40</v>
      </c>
      <c r="H4164" s="5">
        <v>21.3</v>
      </c>
      <c r="I4164" s="5">
        <v>852</v>
      </c>
      <c r="J4164" s="5">
        <v>721235.12000000023</v>
      </c>
      <c r="K4164" s="3" t="str" cm="1">
        <f t="array" ref="K4164">_xlfn.LET(_xlpm.d,UPPER(TRIM(CLEAN(SUBSTITUTE(F4164,CHAR(160),"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65" spans="2:11" hidden="1" x14ac:dyDescent="0.25">
      <c r="B4165" s="20">
        <v>45764</v>
      </c>
      <c r="C4165" s="2" t="s">
        <v>1</v>
      </c>
      <c r="D4165" s="2" t="s">
        <v>523</v>
      </c>
      <c r="E4165" s="2" t="s">
        <v>195</v>
      </c>
      <c r="F4165" s="2" t="s">
        <v>2573</v>
      </c>
      <c r="G4165" s="5">
        <v>40</v>
      </c>
      <c r="H4165" s="5">
        <v>21.3</v>
      </c>
      <c r="I4165" s="5">
        <v>852</v>
      </c>
      <c r="J4165" s="5">
        <v>722087.12000000023</v>
      </c>
      <c r="K4165" s="3" t="str" cm="1">
        <f t="array" ref="K4165">_xlfn.LET(_xlpm.d,UPPER(TRIM(CLEAN(SUBSTITUTE(F4165,CHAR(160),"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66" spans="2:11" hidden="1" x14ac:dyDescent="0.25">
      <c r="B4166" s="20">
        <v>45764</v>
      </c>
      <c r="C4166" s="2" t="s">
        <v>1</v>
      </c>
      <c r="D4166" s="2" t="s">
        <v>1863</v>
      </c>
      <c r="E4166" s="2" t="s">
        <v>268</v>
      </c>
      <c r="F4166" s="2" t="s">
        <v>2573</v>
      </c>
      <c r="G4166" s="5">
        <v>57</v>
      </c>
      <c r="H4166" s="5">
        <v>21.3</v>
      </c>
      <c r="I4166" s="5">
        <v>1214.0999999999999</v>
      </c>
      <c r="J4166" s="5">
        <v>723301.2200000002</v>
      </c>
      <c r="K4166" s="3" t="str" cm="1">
        <f t="array" ref="K4166">_xlfn.LET(_xlpm.d,UPPER(TRIM(CLEAN(SUBSTITUTE(F4166,CHAR(160),"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67" spans="2:11" hidden="1" x14ac:dyDescent="0.25">
      <c r="B4167" s="20">
        <v>45764</v>
      </c>
      <c r="C4167" s="2" t="s">
        <v>1</v>
      </c>
      <c r="D4167" s="2" t="s">
        <v>1408</v>
      </c>
      <c r="E4167" s="2" t="s">
        <v>238</v>
      </c>
      <c r="F4167" s="2" t="s">
        <v>2573</v>
      </c>
      <c r="G4167" s="5">
        <v>74</v>
      </c>
      <c r="H4167" s="5">
        <v>21.3</v>
      </c>
      <c r="I4167" s="5">
        <v>1576.2</v>
      </c>
      <c r="J4167" s="5">
        <v>724877.42000000016</v>
      </c>
      <c r="K4167" s="3" t="str" cm="1">
        <f t="array" ref="K4167">_xlfn.LET(_xlpm.d,UPPER(TRIM(CLEAN(SUBSTITUTE(F4167,CHAR(160),"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68" spans="2:11" hidden="1" x14ac:dyDescent="0.25">
      <c r="B4168" s="20">
        <v>45764</v>
      </c>
      <c r="C4168" s="2" t="s">
        <v>1</v>
      </c>
      <c r="D4168" s="2" t="s">
        <v>2809</v>
      </c>
      <c r="E4168" s="2" t="s">
        <v>43</v>
      </c>
      <c r="F4168" s="2" t="s">
        <v>2573</v>
      </c>
      <c r="G4168" s="5">
        <v>20</v>
      </c>
      <c r="H4168" s="5">
        <v>19.989999999999998</v>
      </c>
      <c r="I4168" s="5">
        <v>399.8</v>
      </c>
      <c r="J4168" s="5">
        <v>725277.2200000002</v>
      </c>
      <c r="K4168" s="3" t="str" cm="1">
        <f t="array" ref="K4168">_xlfn.LET(_xlpm.d,UPPER(TRIM(CLEAN(SUBSTITUTE(F4168,CHAR(160),"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69" spans="2:11" hidden="1" x14ac:dyDescent="0.25">
      <c r="B4169" s="20">
        <v>45764</v>
      </c>
      <c r="C4169" s="2" t="s">
        <v>1</v>
      </c>
      <c r="D4169" s="2" t="s">
        <v>2810</v>
      </c>
      <c r="E4169" s="2" t="s">
        <v>307</v>
      </c>
      <c r="F4169" s="2" t="s">
        <v>2573</v>
      </c>
      <c r="G4169" s="5">
        <v>160</v>
      </c>
      <c r="H4169" s="5">
        <v>21.3</v>
      </c>
      <c r="I4169" s="5">
        <v>3408</v>
      </c>
      <c r="J4169" s="5">
        <v>728685.2200000002</v>
      </c>
      <c r="K4169" s="3" t="str" cm="1">
        <f t="array" ref="K4169">_xlfn.LET(_xlpm.d,UPPER(TRIM(CLEAN(SUBSTITUTE(F4169,CHAR(160),"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70" spans="2:11" hidden="1" x14ac:dyDescent="0.25">
      <c r="B4170" s="20">
        <v>45769</v>
      </c>
      <c r="C4170" s="2" t="s">
        <v>1</v>
      </c>
      <c r="D4170" s="2" t="s">
        <v>525</v>
      </c>
      <c r="E4170" s="2" t="s">
        <v>180</v>
      </c>
      <c r="F4170" s="2" t="s">
        <v>2573</v>
      </c>
      <c r="G4170" s="5">
        <v>32</v>
      </c>
      <c r="H4170" s="5">
        <v>21.3</v>
      </c>
      <c r="I4170" s="5">
        <v>681.6</v>
      </c>
      <c r="J4170" s="5">
        <v>729366.82000000018</v>
      </c>
      <c r="K4170" s="3" t="str" cm="1">
        <f t="array" ref="K4170">_xlfn.LET(_xlpm.d,UPPER(TRIM(CLEAN(SUBSTITUTE(F4170,CHAR(160),"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71" spans="2:11" hidden="1" x14ac:dyDescent="0.25">
      <c r="B4171" s="20">
        <v>45769</v>
      </c>
      <c r="C4171" s="2" t="s">
        <v>1</v>
      </c>
      <c r="D4171" s="2" t="s">
        <v>2811</v>
      </c>
      <c r="E4171" s="2" t="s">
        <v>248</v>
      </c>
      <c r="F4171" s="2" t="s">
        <v>2573</v>
      </c>
      <c r="G4171" s="5">
        <v>20</v>
      </c>
      <c r="H4171" s="5">
        <v>21.3</v>
      </c>
      <c r="I4171" s="5">
        <v>426</v>
      </c>
      <c r="J4171" s="5">
        <v>729792.82000000018</v>
      </c>
      <c r="K4171" s="3" t="str" cm="1">
        <f t="array" ref="K4171">_xlfn.LET(_xlpm.d,UPPER(TRIM(CLEAN(SUBSTITUTE(F4171,CHAR(160),"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72" spans="2:11" hidden="1" x14ac:dyDescent="0.25">
      <c r="B4172" s="20">
        <v>45770</v>
      </c>
      <c r="C4172" s="2" t="s">
        <v>1</v>
      </c>
      <c r="D4172" s="2" t="s">
        <v>2812</v>
      </c>
      <c r="E4172" s="2" t="s">
        <v>78</v>
      </c>
      <c r="F4172" s="2" t="s">
        <v>2573</v>
      </c>
      <c r="G4172" s="5">
        <v>32</v>
      </c>
      <c r="H4172" s="5">
        <v>21.3</v>
      </c>
      <c r="I4172" s="5">
        <v>681.6</v>
      </c>
      <c r="J4172" s="5">
        <v>730474.42000000016</v>
      </c>
      <c r="K4172" s="3" t="str" cm="1">
        <f t="array" ref="K4172">_xlfn.LET(_xlpm.d,UPPER(TRIM(CLEAN(SUBSTITUTE(F4172,CHAR(160),"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73" spans="2:11" hidden="1" x14ac:dyDescent="0.25">
      <c r="B4173" s="20">
        <v>45770</v>
      </c>
      <c r="C4173" s="2" t="s">
        <v>1</v>
      </c>
      <c r="D4173" s="2" t="s">
        <v>526</v>
      </c>
      <c r="E4173" s="2" t="s">
        <v>143</v>
      </c>
      <c r="F4173" s="2" t="s">
        <v>2573</v>
      </c>
      <c r="G4173" s="5">
        <v>30</v>
      </c>
      <c r="H4173" s="5">
        <v>21.3</v>
      </c>
      <c r="I4173" s="5">
        <v>639</v>
      </c>
      <c r="J4173" s="5">
        <v>731113.42000000016</v>
      </c>
      <c r="K4173" s="3" t="str" cm="1">
        <f t="array" ref="K4173">_xlfn.LET(_xlpm.d,UPPER(TRIM(CLEAN(SUBSTITUTE(F4173,CHAR(160),"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74" spans="2:11" hidden="1" x14ac:dyDescent="0.25">
      <c r="B4174" s="20">
        <v>45770</v>
      </c>
      <c r="C4174" s="2" t="s">
        <v>1</v>
      </c>
      <c r="D4174" s="2" t="s">
        <v>1864</v>
      </c>
      <c r="E4174" s="2" t="s">
        <v>50</v>
      </c>
      <c r="F4174" s="2" t="s">
        <v>2573</v>
      </c>
      <c r="G4174" s="5">
        <v>110</v>
      </c>
      <c r="H4174" s="5">
        <v>18.989999999999998</v>
      </c>
      <c r="I4174" s="5">
        <v>2088.9</v>
      </c>
      <c r="J4174" s="5">
        <v>733202.32000000018</v>
      </c>
      <c r="K4174" s="3" t="str" cm="1">
        <f t="array" ref="K4174">_xlfn.LET(_xlpm.d,UPPER(TRIM(CLEAN(SUBSTITUTE(F4174,CHAR(160),"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75" spans="2:11" hidden="1" x14ac:dyDescent="0.25">
      <c r="B4175" s="20">
        <v>45770</v>
      </c>
      <c r="C4175" s="2" t="s">
        <v>1</v>
      </c>
      <c r="D4175" s="2" t="s">
        <v>527</v>
      </c>
      <c r="E4175" s="2" t="s">
        <v>261</v>
      </c>
      <c r="F4175" s="2" t="s">
        <v>2573</v>
      </c>
      <c r="G4175" s="5">
        <v>40</v>
      </c>
      <c r="H4175" s="5">
        <v>21.3</v>
      </c>
      <c r="I4175" s="5">
        <v>852</v>
      </c>
      <c r="J4175" s="5">
        <v>734054.32000000018</v>
      </c>
      <c r="K4175" s="3" t="str" cm="1">
        <f t="array" ref="K4175">_xlfn.LET(_xlpm.d,UPPER(TRIM(CLEAN(SUBSTITUTE(F4175,CHAR(160),"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76" spans="2:11" hidden="1" x14ac:dyDescent="0.25">
      <c r="B4176" s="20">
        <v>45771</v>
      </c>
      <c r="C4176" s="2" t="s">
        <v>1</v>
      </c>
      <c r="D4176" s="2" t="s">
        <v>528</v>
      </c>
      <c r="E4176" s="2" t="s">
        <v>149</v>
      </c>
      <c r="F4176" s="2" t="s">
        <v>2573</v>
      </c>
      <c r="G4176" s="5">
        <v>60</v>
      </c>
      <c r="H4176" s="5">
        <v>21.3</v>
      </c>
      <c r="I4176" s="5">
        <v>1278</v>
      </c>
      <c r="J4176" s="5">
        <v>735332.32000000018</v>
      </c>
      <c r="K4176" s="3" t="str" cm="1">
        <f t="array" ref="K4176">_xlfn.LET(_xlpm.d,UPPER(TRIM(CLEAN(SUBSTITUTE(F4176,CHAR(160),"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77" spans="2:11" hidden="1" x14ac:dyDescent="0.25">
      <c r="B4177" s="20">
        <v>45771</v>
      </c>
      <c r="C4177" s="2" t="s">
        <v>1</v>
      </c>
      <c r="D4177" s="2" t="s">
        <v>2813</v>
      </c>
      <c r="E4177" s="2" t="s">
        <v>485</v>
      </c>
      <c r="F4177" s="2" t="s">
        <v>2573</v>
      </c>
      <c r="G4177" s="5">
        <v>70</v>
      </c>
      <c r="H4177" s="5">
        <v>21.3</v>
      </c>
      <c r="I4177" s="5">
        <v>1491</v>
      </c>
      <c r="J4177" s="5">
        <v>736823.32000000018</v>
      </c>
      <c r="K4177" s="3" t="str" cm="1">
        <f t="array" ref="K4177">_xlfn.LET(_xlpm.d,UPPER(TRIM(CLEAN(SUBSTITUTE(F4177,CHAR(160),"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78" spans="2:11" hidden="1" x14ac:dyDescent="0.25">
      <c r="B4178" s="20">
        <v>45771</v>
      </c>
      <c r="C4178" s="2" t="s">
        <v>1</v>
      </c>
      <c r="D4178" s="2" t="s">
        <v>2814</v>
      </c>
      <c r="E4178" s="2" t="s">
        <v>189</v>
      </c>
      <c r="F4178" s="2" t="s">
        <v>2573</v>
      </c>
      <c r="G4178" s="5">
        <v>16</v>
      </c>
      <c r="H4178" s="5">
        <v>21.3</v>
      </c>
      <c r="I4178" s="5">
        <v>340.8</v>
      </c>
      <c r="J4178" s="5">
        <v>737164.12000000023</v>
      </c>
      <c r="K4178" s="3" t="str" cm="1">
        <f t="array" ref="K4178">_xlfn.LET(_xlpm.d,UPPER(TRIM(CLEAN(SUBSTITUTE(F4178,CHAR(160),"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79" spans="2:11" hidden="1" x14ac:dyDescent="0.25">
      <c r="B4179" s="20">
        <v>45771</v>
      </c>
      <c r="C4179" s="2" t="s">
        <v>1</v>
      </c>
      <c r="D4179" s="2" t="s">
        <v>2815</v>
      </c>
      <c r="E4179" s="2" t="s">
        <v>120</v>
      </c>
      <c r="F4179" s="2" t="s">
        <v>2800</v>
      </c>
      <c r="G4179" s="5">
        <v>2</v>
      </c>
      <c r="H4179" s="5">
        <v>20.9</v>
      </c>
      <c r="I4179" s="5">
        <v>41.8</v>
      </c>
      <c r="J4179" s="5">
        <v>737205.92000000027</v>
      </c>
      <c r="K4179" s="3" t="str" cm="1">
        <f t="array" ref="K4179">_xlfn.LET(_xlpm.d,UPPER(TRIM(CLEAN(SUBSTITUTE(F4179,CHAR(160),"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80" spans="2:11" hidden="1" x14ac:dyDescent="0.25">
      <c r="B4180" s="20">
        <v>45771</v>
      </c>
      <c r="C4180" s="2" t="s">
        <v>1</v>
      </c>
      <c r="D4180" s="2" t="s">
        <v>2815</v>
      </c>
      <c r="E4180" s="2" t="s">
        <v>120</v>
      </c>
      <c r="F4180" s="2" t="s">
        <v>2803</v>
      </c>
      <c r="G4180" s="5">
        <v>2</v>
      </c>
      <c r="H4180" s="5">
        <v>20.9</v>
      </c>
      <c r="I4180" s="5">
        <v>41.8</v>
      </c>
      <c r="J4180" s="5">
        <v>737247.72000000032</v>
      </c>
      <c r="K4180" s="3" t="str" cm="1">
        <f t="array" ref="K4180">_xlfn.LET(_xlpm.d,UPPER(TRIM(CLEAN(SUBSTITUTE(F4180,CHAR(160),"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81" spans="2:11" hidden="1" x14ac:dyDescent="0.25">
      <c r="B4181" s="20">
        <v>45771</v>
      </c>
      <c r="C4181" s="2" t="s">
        <v>1</v>
      </c>
      <c r="D4181" s="2" t="s">
        <v>2816</v>
      </c>
      <c r="E4181" s="2" t="s">
        <v>305</v>
      </c>
      <c r="F4181" s="2" t="s">
        <v>2573</v>
      </c>
      <c r="G4181" s="5">
        <v>137</v>
      </c>
      <c r="H4181" s="5">
        <v>21.3</v>
      </c>
      <c r="I4181" s="5">
        <v>2918.1</v>
      </c>
      <c r="J4181" s="5">
        <v>740165.8200000003</v>
      </c>
      <c r="K4181" s="3" t="str" cm="1">
        <f t="array" ref="K4181">_xlfn.LET(_xlpm.d,UPPER(TRIM(CLEAN(SUBSTITUTE(F4181,CHAR(160),"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82" spans="2:11" hidden="1" x14ac:dyDescent="0.25">
      <c r="B4182" s="20">
        <v>45772</v>
      </c>
      <c r="C4182" s="2" t="s">
        <v>1</v>
      </c>
      <c r="D4182" s="2" t="s">
        <v>529</v>
      </c>
      <c r="E4182" s="2" t="s">
        <v>154</v>
      </c>
      <c r="F4182" s="2" t="s">
        <v>2573</v>
      </c>
      <c r="G4182" s="5">
        <v>40</v>
      </c>
      <c r="H4182" s="5">
        <v>21.3</v>
      </c>
      <c r="I4182" s="5">
        <v>852</v>
      </c>
      <c r="J4182" s="5">
        <v>741017.8200000003</v>
      </c>
      <c r="K4182" s="3" t="str" cm="1">
        <f t="array" ref="K4182">_xlfn.LET(_xlpm.d,UPPER(TRIM(CLEAN(SUBSTITUTE(F4182,CHAR(160),"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83" spans="2:11" hidden="1" x14ac:dyDescent="0.25">
      <c r="B4183" s="20">
        <v>45772</v>
      </c>
      <c r="C4183" s="2" t="s">
        <v>1</v>
      </c>
      <c r="D4183" s="2" t="s">
        <v>2817</v>
      </c>
      <c r="E4183" s="2" t="s">
        <v>259</v>
      </c>
      <c r="F4183" s="2" t="s">
        <v>2573</v>
      </c>
      <c r="G4183" s="5">
        <v>100</v>
      </c>
      <c r="H4183" s="5">
        <v>21.3</v>
      </c>
      <c r="I4183" s="5">
        <v>2130</v>
      </c>
      <c r="J4183" s="5">
        <v>743147.8200000003</v>
      </c>
      <c r="K4183" s="3" t="str" cm="1">
        <f t="array" ref="K4183">_xlfn.LET(_xlpm.d,UPPER(TRIM(CLEAN(SUBSTITUTE(F4183,CHAR(160),"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84" spans="2:11" hidden="1" x14ac:dyDescent="0.25">
      <c r="B4184" s="20">
        <v>45772</v>
      </c>
      <c r="C4184" s="2" t="s">
        <v>1</v>
      </c>
      <c r="D4184" s="2" t="s">
        <v>763</v>
      </c>
      <c r="E4184" s="2" t="s">
        <v>43</v>
      </c>
      <c r="F4184" s="2" t="s">
        <v>2573</v>
      </c>
      <c r="G4184" s="5">
        <v>10</v>
      </c>
      <c r="H4184" s="5">
        <v>19.989999999999998</v>
      </c>
      <c r="I4184" s="5">
        <v>199.9</v>
      </c>
      <c r="J4184" s="5">
        <v>743347.72000000032</v>
      </c>
      <c r="K4184" s="3" t="str" cm="1">
        <f t="array" ref="K4184">_xlfn.LET(_xlpm.d,UPPER(TRIM(CLEAN(SUBSTITUTE(F4184,CHAR(160),"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85" spans="2:11" hidden="1" x14ac:dyDescent="0.25">
      <c r="B4185" s="20">
        <v>45776</v>
      </c>
      <c r="C4185" s="2" t="s">
        <v>1</v>
      </c>
      <c r="D4185" s="2" t="s">
        <v>2818</v>
      </c>
      <c r="E4185" s="2" t="s">
        <v>807</v>
      </c>
      <c r="F4185" s="2" t="s">
        <v>2573</v>
      </c>
      <c r="G4185" s="5">
        <v>70</v>
      </c>
      <c r="H4185" s="5">
        <v>18.989999999999998</v>
      </c>
      <c r="I4185" s="5">
        <v>1329.3</v>
      </c>
      <c r="J4185" s="5">
        <v>744677.02000000037</v>
      </c>
      <c r="K4185" s="3" t="str" cm="1">
        <f t="array" ref="K4185">_xlfn.LET(_xlpm.d,UPPER(TRIM(CLEAN(SUBSTITUTE(F4185,CHAR(160),"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86" spans="2:11" hidden="1" x14ac:dyDescent="0.25">
      <c r="B4186" s="20">
        <v>45776</v>
      </c>
      <c r="C4186" s="2" t="s">
        <v>1</v>
      </c>
      <c r="D4186" s="2" t="s">
        <v>2819</v>
      </c>
      <c r="E4186" s="2" t="s">
        <v>158</v>
      </c>
      <c r="F4186" s="2" t="s">
        <v>2573</v>
      </c>
      <c r="G4186" s="5">
        <v>60</v>
      </c>
      <c r="H4186" s="5">
        <v>21.3</v>
      </c>
      <c r="I4186" s="5">
        <v>1278</v>
      </c>
      <c r="J4186" s="5">
        <v>745955.02000000037</v>
      </c>
      <c r="K4186" s="3" t="str" cm="1">
        <f t="array" ref="K4186">_xlfn.LET(_xlpm.d,UPPER(TRIM(CLEAN(SUBSTITUTE(F4186,CHAR(160),"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87" spans="2:11" hidden="1" x14ac:dyDescent="0.25">
      <c r="B4187" s="20">
        <v>45776</v>
      </c>
      <c r="C4187" s="2" t="s">
        <v>1</v>
      </c>
      <c r="D4187" s="2" t="s">
        <v>2820</v>
      </c>
      <c r="E4187" s="2" t="s">
        <v>3</v>
      </c>
      <c r="F4187" s="2" t="s">
        <v>2573</v>
      </c>
      <c r="G4187" s="5">
        <v>32</v>
      </c>
      <c r="H4187" s="5">
        <v>19.989999999999998</v>
      </c>
      <c r="I4187" s="5">
        <v>639.67999999999995</v>
      </c>
      <c r="J4187" s="5">
        <v>746594.70000000042</v>
      </c>
      <c r="K4187" s="3" t="str" cm="1">
        <f t="array" ref="K4187">_xlfn.LET(_xlpm.d,UPPER(TRIM(CLEAN(SUBSTITUTE(F4187,CHAR(160),"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88" spans="2:11" hidden="1" x14ac:dyDescent="0.25">
      <c r="B4188" s="20">
        <v>45776</v>
      </c>
      <c r="C4188" s="2" t="s">
        <v>1</v>
      </c>
      <c r="D4188" s="2" t="s">
        <v>1866</v>
      </c>
      <c r="E4188" s="2" t="s">
        <v>248</v>
      </c>
      <c r="F4188" s="2" t="s">
        <v>2573</v>
      </c>
      <c r="G4188" s="5">
        <v>32</v>
      </c>
      <c r="H4188" s="5">
        <v>21.3</v>
      </c>
      <c r="I4188" s="5">
        <v>681.6</v>
      </c>
      <c r="J4188" s="5">
        <v>747276.3000000004</v>
      </c>
      <c r="K4188" s="3" t="str" cm="1">
        <f t="array" ref="K4188">_xlfn.LET(_xlpm.d,UPPER(TRIM(CLEAN(SUBSTITUTE(F4188,CHAR(160),"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89" spans="2:11" hidden="1" x14ac:dyDescent="0.25">
      <c r="B4189" s="20">
        <v>45776</v>
      </c>
      <c r="C4189" s="2" t="s">
        <v>1</v>
      </c>
      <c r="D4189" s="2" t="s">
        <v>531</v>
      </c>
      <c r="E4189" s="2" t="s">
        <v>135</v>
      </c>
      <c r="F4189" s="2" t="s">
        <v>2573</v>
      </c>
      <c r="G4189" s="5">
        <v>32</v>
      </c>
      <c r="H4189" s="5">
        <v>21.3</v>
      </c>
      <c r="I4189" s="5">
        <v>681.6</v>
      </c>
      <c r="J4189" s="5">
        <v>747957.90000000037</v>
      </c>
      <c r="K4189" s="3" t="str" cm="1">
        <f t="array" ref="K4189">_xlfn.LET(_xlpm.d,UPPER(TRIM(CLEAN(SUBSTITUTE(F4189,CHAR(160),"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90" spans="2:11" hidden="1" x14ac:dyDescent="0.25">
      <c r="B4190" s="20">
        <v>45776</v>
      </c>
      <c r="C4190" s="2" t="s">
        <v>1</v>
      </c>
      <c r="D4190" s="2" t="s">
        <v>2821</v>
      </c>
      <c r="E4190" s="2" t="s">
        <v>192</v>
      </c>
      <c r="F4190" s="2" t="s">
        <v>2573</v>
      </c>
      <c r="G4190" s="5">
        <v>66</v>
      </c>
      <c r="H4190" s="5">
        <v>21.3</v>
      </c>
      <c r="I4190" s="5">
        <v>1405.8</v>
      </c>
      <c r="J4190" s="5">
        <v>749363.70000000042</v>
      </c>
      <c r="K4190" s="3" t="str" cm="1">
        <f t="array" ref="K4190">_xlfn.LET(_xlpm.d,UPPER(TRIM(CLEAN(SUBSTITUTE(F4190,CHAR(160),"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91" spans="2:11" hidden="1" x14ac:dyDescent="0.25">
      <c r="B4191" s="20">
        <v>45777</v>
      </c>
      <c r="C4191" s="2" t="s">
        <v>1</v>
      </c>
      <c r="D4191" s="2" t="s">
        <v>532</v>
      </c>
      <c r="E4191" s="2" t="s">
        <v>273</v>
      </c>
      <c r="F4191" s="2" t="s">
        <v>2573</v>
      </c>
      <c r="G4191" s="5">
        <v>16</v>
      </c>
      <c r="H4191" s="5">
        <v>21.3</v>
      </c>
      <c r="I4191" s="5">
        <v>340.8</v>
      </c>
      <c r="J4191" s="5">
        <v>749704.50000000047</v>
      </c>
      <c r="K4191" s="3" t="str" cm="1">
        <f t="array" ref="K4191">_xlfn.LET(_xlpm.d,UPPER(TRIM(CLEAN(SUBSTITUTE(F4191,CHAR(160),"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92" spans="2:11" hidden="1" x14ac:dyDescent="0.25">
      <c r="B4192" s="20">
        <v>45777</v>
      </c>
      <c r="C4192" s="2" t="s">
        <v>1</v>
      </c>
      <c r="D4192" s="2" t="s">
        <v>978</v>
      </c>
      <c r="E4192" s="2" t="s">
        <v>234</v>
      </c>
      <c r="F4192" s="2" t="s">
        <v>2573</v>
      </c>
      <c r="G4192" s="5">
        <v>66</v>
      </c>
      <c r="H4192" s="5">
        <v>21.3</v>
      </c>
      <c r="I4192" s="5">
        <v>1405.8</v>
      </c>
      <c r="J4192" s="5">
        <v>751110.30000000051</v>
      </c>
      <c r="K4192" s="3" t="str" cm="1">
        <f t="array" ref="K4192">_xlfn.LET(_xlpm.d,UPPER(TRIM(CLEAN(SUBSTITUTE(F4192,CHAR(160),"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93" spans="2:11" hidden="1" x14ac:dyDescent="0.25">
      <c r="B4193" s="20">
        <v>45777</v>
      </c>
      <c r="C4193" s="2" t="s">
        <v>1</v>
      </c>
      <c r="D4193" s="2" t="s">
        <v>2822</v>
      </c>
      <c r="E4193" s="2" t="s">
        <v>186</v>
      </c>
      <c r="F4193" s="2" t="s">
        <v>2573</v>
      </c>
      <c r="G4193" s="5">
        <v>10</v>
      </c>
      <c r="H4193" s="5">
        <v>21.3</v>
      </c>
      <c r="I4193" s="5">
        <v>213</v>
      </c>
      <c r="J4193" s="5">
        <v>751323.30000000051</v>
      </c>
      <c r="K4193" s="3" t="str" cm="1">
        <f t="array" ref="K4193">_xlfn.LET(_xlpm.d,UPPER(TRIM(CLEAN(SUBSTITUTE(F4193,CHAR(160),"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94" spans="2:11" hidden="1" x14ac:dyDescent="0.25">
      <c r="B4194" s="20">
        <v>45777</v>
      </c>
      <c r="C4194" s="2" t="s">
        <v>1</v>
      </c>
      <c r="D4194" s="2" t="s">
        <v>1867</v>
      </c>
      <c r="E4194" s="2" t="s">
        <v>78</v>
      </c>
      <c r="F4194" s="2" t="s">
        <v>2573</v>
      </c>
      <c r="G4194" s="5">
        <v>102</v>
      </c>
      <c r="H4194" s="5">
        <v>21.3</v>
      </c>
      <c r="I4194" s="5">
        <v>2172.6</v>
      </c>
      <c r="J4194" s="5">
        <v>753495.90000000049</v>
      </c>
      <c r="K4194" s="3" t="str" cm="1">
        <f t="array" ref="K4194">_xlfn.LET(_xlpm.d,UPPER(TRIM(CLEAN(SUBSTITUTE(F4194,CHAR(160),"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95" spans="2:11" hidden="1" x14ac:dyDescent="0.25">
      <c r="B4195" s="20">
        <v>45777</v>
      </c>
      <c r="C4195" s="2" t="s">
        <v>1</v>
      </c>
      <c r="D4195" s="2" t="s">
        <v>1869</v>
      </c>
      <c r="E4195" s="2" t="s">
        <v>1634</v>
      </c>
      <c r="F4195" s="2" t="s">
        <v>2573</v>
      </c>
      <c r="G4195" s="5">
        <v>60</v>
      </c>
      <c r="H4195" s="5">
        <v>21.3</v>
      </c>
      <c r="I4195" s="5">
        <v>1278</v>
      </c>
      <c r="J4195" s="5">
        <v>754773.90000000049</v>
      </c>
      <c r="K4195" s="3" t="str" cm="1">
        <f t="array" ref="K4195">_xlfn.LET(_xlpm.d,UPPER(TRIM(CLEAN(SUBSTITUTE(F4195,CHAR(160),"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96" spans="2:11" hidden="1" x14ac:dyDescent="0.25">
      <c r="B4196" s="20">
        <v>45777</v>
      </c>
      <c r="C4196" s="2" t="s">
        <v>1</v>
      </c>
      <c r="D4196" s="2" t="s">
        <v>535</v>
      </c>
      <c r="E4196" s="2" t="s">
        <v>266</v>
      </c>
      <c r="F4196" s="2" t="s">
        <v>2573</v>
      </c>
      <c r="G4196" s="5">
        <v>56</v>
      </c>
      <c r="H4196" s="5">
        <v>21.3</v>
      </c>
      <c r="I4196" s="5">
        <v>1192.8</v>
      </c>
      <c r="J4196" s="5">
        <v>755966.70000000054</v>
      </c>
      <c r="K4196" s="3" t="str" cm="1">
        <f t="array" ref="K4196">_xlfn.LET(_xlpm.d,UPPER(TRIM(CLEAN(SUBSTITUTE(F4196,CHAR(160),"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97" spans="2:11" hidden="1" x14ac:dyDescent="0.25">
      <c r="B4197" s="20">
        <v>45777</v>
      </c>
      <c r="C4197" s="2" t="s">
        <v>1</v>
      </c>
      <c r="D4197" s="2" t="s">
        <v>536</v>
      </c>
      <c r="E4197" s="2" t="s">
        <v>141</v>
      </c>
      <c r="F4197" s="2" t="s">
        <v>2573</v>
      </c>
      <c r="G4197" s="5">
        <v>56</v>
      </c>
      <c r="H4197" s="5">
        <v>21.3</v>
      </c>
      <c r="I4197" s="5">
        <v>1192.8</v>
      </c>
      <c r="J4197" s="5">
        <v>757159.50000000058</v>
      </c>
      <c r="K4197" s="3" t="str" cm="1">
        <f t="array" ref="K4197">_xlfn.LET(_xlpm.d,UPPER(TRIM(CLEAN(SUBSTITUTE(F4197,CHAR(160),"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98" spans="2:11" hidden="1" x14ac:dyDescent="0.25">
      <c r="B4198" s="20">
        <v>45777</v>
      </c>
      <c r="C4198" s="2" t="s">
        <v>1</v>
      </c>
      <c r="D4198" s="2" t="s">
        <v>1870</v>
      </c>
      <c r="E4198" s="2" t="s">
        <v>50</v>
      </c>
      <c r="F4198" s="2" t="s">
        <v>2573</v>
      </c>
      <c r="G4198" s="5">
        <v>150</v>
      </c>
      <c r="H4198" s="5">
        <v>19.989999999999998</v>
      </c>
      <c r="I4198" s="5">
        <v>2998.5</v>
      </c>
      <c r="J4198" s="5">
        <v>760158.00000000058</v>
      </c>
      <c r="K4198" s="3" t="str" cm="1">
        <f t="array" ref="K4198">_xlfn.LET(_xlpm.d,UPPER(TRIM(CLEAN(SUBSTITUTE(F4198,CHAR(160),"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199" spans="2:11" hidden="1" x14ac:dyDescent="0.25">
      <c r="B4199" s="20">
        <v>45777</v>
      </c>
      <c r="C4199" s="2" t="s">
        <v>1</v>
      </c>
      <c r="D4199" s="2" t="s">
        <v>767</v>
      </c>
      <c r="E4199" s="2" t="s">
        <v>170</v>
      </c>
      <c r="F4199" s="2" t="s">
        <v>2573</v>
      </c>
      <c r="G4199" s="5">
        <v>64</v>
      </c>
      <c r="H4199" s="5">
        <v>19.989999999999998</v>
      </c>
      <c r="I4199" s="5">
        <v>1279.3599999999999</v>
      </c>
      <c r="J4199" s="5">
        <v>761437.36000000057</v>
      </c>
      <c r="K4199" s="3" t="str" cm="1">
        <f t="array" ref="K4199">_xlfn.LET(_xlpm.d,UPPER(TRIM(CLEAN(SUBSTITUTE(F4199,CHAR(160),"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00" spans="2:11" hidden="1" x14ac:dyDescent="0.25">
      <c r="B4200" s="20">
        <v>45777</v>
      </c>
      <c r="C4200" s="2" t="s">
        <v>1</v>
      </c>
      <c r="D4200" s="2" t="s">
        <v>1871</v>
      </c>
      <c r="E4200" s="2" t="s">
        <v>224</v>
      </c>
      <c r="F4200" s="2" t="s">
        <v>2573</v>
      </c>
      <c r="G4200" s="5">
        <v>176</v>
      </c>
      <c r="H4200" s="5">
        <v>21.3</v>
      </c>
      <c r="I4200" s="5">
        <v>3748.8</v>
      </c>
      <c r="J4200" s="5">
        <v>765186.16000000061</v>
      </c>
      <c r="K4200" s="3" t="str" cm="1">
        <f t="array" ref="K4200">_xlfn.LET(_xlpm.d,UPPER(TRIM(CLEAN(SUBSTITUTE(F4200,CHAR(160),"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01" spans="2:11" hidden="1" x14ac:dyDescent="0.25">
      <c r="B4201" s="20">
        <v>45779</v>
      </c>
      <c r="C4201" s="2" t="s">
        <v>1</v>
      </c>
      <c r="D4201" s="2" t="s">
        <v>2823</v>
      </c>
      <c r="E4201" s="2" t="s">
        <v>120</v>
      </c>
      <c r="F4201" s="2" t="s">
        <v>2824</v>
      </c>
      <c r="G4201" s="5">
        <v>2</v>
      </c>
      <c r="H4201" s="5">
        <v>20.9</v>
      </c>
      <c r="I4201" s="5">
        <v>41.8</v>
      </c>
      <c r="J4201" s="5">
        <v>765227.96000000066</v>
      </c>
      <c r="K4201" s="3" t="str" cm="1">
        <f t="array" ref="K4201">_xlfn.LET(_xlpm.d,UPPER(TRIM(CLEAN(SUBSTITUTE(F4201,CHAR(160),"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02" spans="2:11" hidden="1" x14ac:dyDescent="0.25">
      <c r="B4202" s="20">
        <v>45779</v>
      </c>
      <c r="C4202" s="2" t="s">
        <v>1</v>
      </c>
      <c r="D4202" s="2" t="s">
        <v>2823</v>
      </c>
      <c r="E4202" s="2" t="s">
        <v>120</v>
      </c>
      <c r="F4202" s="2" t="s">
        <v>2629</v>
      </c>
      <c r="G4202" s="5">
        <v>4</v>
      </c>
      <c r="H4202" s="5">
        <v>20.9</v>
      </c>
      <c r="I4202" s="5">
        <v>83.6</v>
      </c>
      <c r="J4202" s="5">
        <v>765311.56000000064</v>
      </c>
      <c r="K4202" s="3" t="str" cm="1">
        <f t="array" ref="K4202">_xlfn.LET(_xlpm.d,UPPER(TRIM(CLEAN(SUBSTITUTE(F4202,CHAR(160),"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03" spans="2:11" hidden="1" x14ac:dyDescent="0.25">
      <c r="B4203" s="20">
        <v>45779</v>
      </c>
      <c r="C4203" s="2" t="s">
        <v>1</v>
      </c>
      <c r="D4203" s="2" t="s">
        <v>2823</v>
      </c>
      <c r="E4203" s="2" t="s">
        <v>120</v>
      </c>
      <c r="F4203" s="2" t="s">
        <v>2825</v>
      </c>
      <c r="G4203" s="5">
        <v>2</v>
      </c>
      <c r="H4203" s="5">
        <v>20.9</v>
      </c>
      <c r="I4203" s="5">
        <v>41.8</v>
      </c>
      <c r="J4203" s="5">
        <v>765353.36000000068</v>
      </c>
      <c r="K4203" s="3" t="str" cm="1">
        <f t="array" ref="K4203">_xlfn.LET(_xlpm.d,UPPER(TRIM(CLEAN(SUBSTITUTE(F4203,CHAR(160),"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04" spans="2:11" hidden="1" x14ac:dyDescent="0.25">
      <c r="B4204" s="20">
        <v>45779</v>
      </c>
      <c r="C4204" s="2" t="s">
        <v>1</v>
      </c>
      <c r="D4204" s="2" t="s">
        <v>1872</v>
      </c>
      <c r="E4204" s="2" t="s">
        <v>268</v>
      </c>
      <c r="F4204" s="2" t="s">
        <v>2573</v>
      </c>
      <c r="G4204" s="5">
        <v>35</v>
      </c>
      <c r="H4204" s="5">
        <v>21.3</v>
      </c>
      <c r="I4204" s="5">
        <v>745.5</v>
      </c>
      <c r="J4204" s="5">
        <v>766098.86000000068</v>
      </c>
      <c r="K4204" s="3" t="str" cm="1">
        <f t="array" ref="K4204">_xlfn.LET(_xlpm.d,UPPER(TRIM(CLEAN(SUBSTITUTE(F4204,CHAR(160),"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05" spans="2:11" hidden="1" x14ac:dyDescent="0.25">
      <c r="B4205" s="20">
        <v>45779</v>
      </c>
      <c r="C4205" s="2" t="s">
        <v>1</v>
      </c>
      <c r="D4205" s="2" t="s">
        <v>979</v>
      </c>
      <c r="E4205" s="2" t="s">
        <v>189</v>
      </c>
      <c r="F4205" s="2" t="s">
        <v>2573</v>
      </c>
      <c r="G4205" s="5">
        <v>10</v>
      </c>
      <c r="H4205" s="5">
        <v>21.3</v>
      </c>
      <c r="I4205" s="5">
        <v>213</v>
      </c>
      <c r="J4205" s="5">
        <v>766311.86000000068</v>
      </c>
      <c r="K4205" s="3" t="str" cm="1">
        <f t="array" ref="K4205">_xlfn.LET(_xlpm.d,UPPER(TRIM(CLEAN(SUBSTITUTE(F4205,CHAR(160),"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06" spans="2:11" hidden="1" x14ac:dyDescent="0.25">
      <c r="B4206" s="20">
        <v>45779</v>
      </c>
      <c r="C4206" s="2" t="s">
        <v>1</v>
      </c>
      <c r="D4206" s="2" t="s">
        <v>980</v>
      </c>
      <c r="E4206" s="2" t="s">
        <v>145</v>
      </c>
      <c r="F4206" s="2" t="s">
        <v>2573</v>
      </c>
      <c r="G4206" s="5">
        <v>10</v>
      </c>
      <c r="H4206" s="5">
        <v>21.3</v>
      </c>
      <c r="I4206" s="5">
        <v>213</v>
      </c>
      <c r="J4206" s="5">
        <v>766524.86000000068</v>
      </c>
      <c r="K4206" s="3" t="str" cm="1">
        <f t="array" ref="K4206">_xlfn.LET(_xlpm.d,UPPER(TRIM(CLEAN(SUBSTITUTE(F4206,CHAR(160),"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07" spans="2:11" hidden="1" x14ac:dyDescent="0.25">
      <c r="B4207" s="20">
        <v>45779</v>
      </c>
      <c r="C4207" s="2" t="s">
        <v>1</v>
      </c>
      <c r="D4207" s="2" t="s">
        <v>2826</v>
      </c>
      <c r="E4207" s="2" t="s">
        <v>1765</v>
      </c>
      <c r="F4207" s="2" t="s">
        <v>2573</v>
      </c>
      <c r="G4207" s="5">
        <v>120</v>
      </c>
      <c r="H4207" s="5">
        <v>21.3</v>
      </c>
      <c r="I4207" s="5">
        <v>2556</v>
      </c>
      <c r="J4207" s="5">
        <v>769080.86000000068</v>
      </c>
      <c r="K4207" s="3" t="str" cm="1">
        <f t="array" ref="K4207">_xlfn.LET(_xlpm.d,UPPER(TRIM(CLEAN(SUBSTITUTE(F4207,CHAR(160),"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08" spans="2:11" hidden="1" x14ac:dyDescent="0.25">
      <c r="B4208" s="20">
        <v>45779</v>
      </c>
      <c r="C4208" s="2" t="s">
        <v>1</v>
      </c>
      <c r="D4208" s="2" t="s">
        <v>2827</v>
      </c>
      <c r="E4208" s="2" t="s">
        <v>3</v>
      </c>
      <c r="F4208" s="2" t="s">
        <v>2573</v>
      </c>
      <c r="G4208" s="5">
        <v>42</v>
      </c>
      <c r="H4208" s="5">
        <v>19.989999999999998</v>
      </c>
      <c r="I4208" s="5">
        <v>839.58</v>
      </c>
      <c r="J4208" s="5">
        <v>769920.44000000064</v>
      </c>
      <c r="K4208" s="3" t="str" cm="1">
        <f t="array" ref="K4208">_xlfn.LET(_xlpm.d,UPPER(TRIM(CLEAN(SUBSTITUTE(F4208,CHAR(160),"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09" spans="2:11" hidden="1" x14ac:dyDescent="0.25">
      <c r="B4209" s="20">
        <v>45782</v>
      </c>
      <c r="C4209" s="2" t="s">
        <v>1</v>
      </c>
      <c r="D4209" s="2" t="s">
        <v>2828</v>
      </c>
      <c r="E4209" s="2" t="s">
        <v>195</v>
      </c>
      <c r="F4209" s="2" t="s">
        <v>2573</v>
      </c>
      <c r="G4209" s="5">
        <v>20</v>
      </c>
      <c r="H4209" s="5">
        <v>21.3</v>
      </c>
      <c r="I4209" s="5">
        <v>426</v>
      </c>
      <c r="J4209" s="5">
        <v>770346.44000000064</v>
      </c>
      <c r="K4209" s="3" t="str" cm="1">
        <f t="array" ref="K4209">_xlfn.LET(_xlpm.d,UPPER(TRIM(CLEAN(SUBSTITUTE(F4209,CHAR(160),"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10" spans="2:11" hidden="1" x14ac:dyDescent="0.25">
      <c r="B4210" s="20">
        <v>45782</v>
      </c>
      <c r="C4210" s="2" t="s">
        <v>1</v>
      </c>
      <c r="D4210" s="2" t="s">
        <v>538</v>
      </c>
      <c r="E4210" s="2" t="s">
        <v>162</v>
      </c>
      <c r="F4210" s="2" t="s">
        <v>2573</v>
      </c>
      <c r="G4210" s="5">
        <v>90</v>
      </c>
      <c r="H4210" s="5">
        <v>21.3</v>
      </c>
      <c r="I4210" s="5">
        <v>1917</v>
      </c>
      <c r="J4210" s="5">
        <v>772263.44000000064</v>
      </c>
      <c r="K4210" s="3" t="str" cm="1">
        <f t="array" ref="K4210">_xlfn.LET(_xlpm.d,UPPER(TRIM(CLEAN(SUBSTITUTE(F4210,CHAR(160),"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11" spans="2:11" hidden="1" x14ac:dyDescent="0.25">
      <c r="B4211" s="20">
        <v>45782</v>
      </c>
      <c r="C4211" s="2" t="s">
        <v>1</v>
      </c>
      <c r="D4211" s="2" t="s">
        <v>47</v>
      </c>
      <c r="E4211" s="2" t="s">
        <v>43</v>
      </c>
      <c r="F4211" s="2" t="s">
        <v>2573</v>
      </c>
      <c r="G4211" s="5">
        <v>16</v>
      </c>
      <c r="H4211" s="5">
        <v>19.989999999999998</v>
      </c>
      <c r="I4211" s="5">
        <v>319.83999999999997</v>
      </c>
      <c r="J4211" s="5">
        <v>772583.28000000061</v>
      </c>
      <c r="K4211" s="3" t="str" cm="1">
        <f t="array" ref="K4211">_xlfn.LET(_xlpm.d,UPPER(TRIM(CLEAN(SUBSTITUTE(F4211,CHAR(160),"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12" spans="2:11" hidden="1" x14ac:dyDescent="0.25">
      <c r="B4212" s="20">
        <v>45782</v>
      </c>
      <c r="C4212" s="2" t="s">
        <v>1</v>
      </c>
      <c r="D4212" s="2" t="s">
        <v>47</v>
      </c>
      <c r="E4212" s="2" t="s">
        <v>43</v>
      </c>
      <c r="F4212" s="2" t="s">
        <v>2829</v>
      </c>
      <c r="G4212" s="5">
        <v>14</v>
      </c>
      <c r="H4212" s="5">
        <v>16.95</v>
      </c>
      <c r="I4212" s="5">
        <v>237.3</v>
      </c>
      <c r="J4212" s="5">
        <v>772820.58000000066</v>
      </c>
      <c r="K4212" s="3" t="str" cm="1">
        <f t="array" ref="K4212">_xlfn.LET(_xlpm.d,UPPER(TRIM(CLEAN(SUBSTITUTE(F4212,CHAR(160),"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13" spans="2:11" hidden="1" x14ac:dyDescent="0.25">
      <c r="B4213" s="20">
        <v>45782</v>
      </c>
      <c r="C4213" s="2" t="s">
        <v>1</v>
      </c>
      <c r="D4213" s="2" t="s">
        <v>2830</v>
      </c>
      <c r="E4213" s="2" t="s">
        <v>160</v>
      </c>
      <c r="F4213" s="2" t="s">
        <v>2573</v>
      </c>
      <c r="G4213" s="5">
        <v>32</v>
      </c>
      <c r="H4213" s="5">
        <v>21.3</v>
      </c>
      <c r="I4213" s="5">
        <v>681.6</v>
      </c>
      <c r="J4213" s="5">
        <v>773502.18000000063</v>
      </c>
      <c r="K4213" s="3" t="str" cm="1">
        <f t="array" ref="K4213">_xlfn.LET(_xlpm.d,UPPER(TRIM(CLEAN(SUBSTITUTE(F4213,CHAR(160),"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14" spans="2:11" hidden="1" x14ac:dyDescent="0.25">
      <c r="B4214" s="20">
        <v>45782</v>
      </c>
      <c r="C4214" s="2" t="s">
        <v>1</v>
      </c>
      <c r="D4214" s="2" t="s">
        <v>2831</v>
      </c>
      <c r="E4214" s="2" t="s">
        <v>160</v>
      </c>
      <c r="F4214" s="2" t="s">
        <v>2573</v>
      </c>
      <c r="G4214" s="5">
        <v>80</v>
      </c>
      <c r="H4214" s="5">
        <v>21.3</v>
      </c>
      <c r="I4214" s="5">
        <v>1704</v>
      </c>
      <c r="J4214" s="5">
        <v>775206.18000000063</v>
      </c>
      <c r="K4214" s="3" t="str" cm="1">
        <f t="array" ref="K4214">_xlfn.LET(_xlpm.d,UPPER(TRIM(CLEAN(SUBSTITUTE(F4214,CHAR(160),"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15" spans="2:11" hidden="1" x14ac:dyDescent="0.25">
      <c r="B4215" s="20">
        <v>45782</v>
      </c>
      <c r="C4215" s="2" t="s">
        <v>1</v>
      </c>
      <c r="D4215" s="2" t="s">
        <v>2832</v>
      </c>
      <c r="E4215" s="2" t="s">
        <v>254</v>
      </c>
      <c r="F4215" s="2" t="s">
        <v>2573</v>
      </c>
      <c r="G4215" s="5">
        <v>45</v>
      </c>
      <c r="H4215" s="5">
        <v>21.3</v>
      </c>
      <c r="I4215" s="5">
        <v>958.5</v>
      </c>
      <c r="J4215" s="5">
        <v>776164.68000000063</v>
      </c>
      <c r="K4215" s="3" t="str" cm="1">
        <f t="array" ref="K4215">_xlfn.LET(_xlpm.d,UPPER(TRIM(CLEAN(SUBSTITUTE(F4215,CHAR(160),"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16" spans="2:11" hidden="1" x14ac:dyDescent="0.25">
      <c r="B4216" s="20">
        <v>45782</v>
      </c>
      <c r="C4216" s="2" t="s">
        <v>1</v>
      </c>
      <c r="D4216" s="2" t="s">
        <v>1873</v>
      </c>
      <c r="E4216" s="2" t="s">
        <v>248</v>
      </c>
      <c r="F4216" s="2" t="s">
        <v>2573</v>
      </c>
      <c r="G4216" s="5">
        <v>144</v>
      </c>
      <c r="H4216" s="5">
        <v>21.3</v>
      </c>
      <c r="I4216" s="5">
        <v>3067.2</v>
      </c>
      <c r="J4216" s="5">
        <v>779231.88000000059</v>
      </c>
      <c r="K4216" s="3" t="str" cm="1">
        <f t="array" ref="K4216">_xlfn.LET(_xlpm.d,UPPER(TRIM(CLEAN(SUBSTITUTE(F4216,CHAR(160),"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17" spans="2:11" hidden="1" x14ac:dyDescent="0.25">
      <c r="B4217" s="20">
        <v>45783</v>
      </c>
      <c r="C4217" s="2" t="s">
        <v>1</v>
      </c>
      <c r="D4217" s="2" t="s">
        <v>540</v>
      </c>
      <c r="E4217" s="2" t="s">
        <v>147</v>
      </c>
      <c r="F4217" s="2" t="s">
        <v>2573</v>
      </c>
      <c r="G4217" s="5">
        <v>60</v>
      </c>
      <c r="H4217" s="5">
        <v>21.3</v>
      </c>
      <c r="I4217" s="5">
        <v>1278</v>
      </c>
      <c r="J4217" s="5">
        <v>780509.88000000059</v>
      </c>
      <c r="K4217" s="3" t="str" cm="1">
        <f t="array" ref="K4217">_xlfn.LET(_xlpm.d,UPPER(TRIM(CLEAN(SUBSTITUTE(F4217,CHAR(160),"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18" spans="2:11" hidden="1" x14ac:dyDescent="0.25">
      <c r="B4218" s="20">
        <v>45783</v>
      </c>
      <c r="C4218" s="2" t="s">
        <v>1</v>
      </c>
      <c r="D4218" s="2" t="s">
        <v>1560</v>
      </c>
      <c r="E4218" s="2" t="s">
        <v>232</v>
      </c>
      <c r="F4218" s="2" t="s">
        <v>2573</v>
      </c>
      <c r="G4218" s="5">
        <v>20</v>
      </c>
      <c r="H4218" s="5">
        <v>21.3</v>
      </c>
      <c r="I4218" s="5">
        <v>426</v>
      </c>
      <c r="J4218" s="5">
        <v>780935.88000000059</v>
      </c>
      <c r="K4218" s="3" t="str" cm="1">
        <f t="array" ref="K4218">_xlfn.LET(_xlpm.d,UPPER(TRIM(CLEAN(SUBSTITUTE(F4218,CHAR(160),"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19" spans="2:11" hidden="1" x14ac:dyDescent="0.25">
      <c r="B4219" s="20">
        <v>45783</v>
      </c>
      <c r="C4219" s="2" t="s">
        <v>1</v>
      </c>
      <c r="D4219" s="2" t="s">
        <v>1876</v>
      </c>
      <c r="E4219" s="2" t="s">
        <v>78</v>
      </c>
      <c r="F4219" s="2" t="s">
        <v>2573</v>
      </c>
      <c r="G4219" s="5">
        <v>64</v>
      </c>
      <c r="H4219" s="5">
        <v>21.3</v>
      </c>
      <c r="I4219" s="5">
        <v>1363.2</v>
      </c>
      <c r="J4219" s="5">
        <v>782299.08000000054</v>
      </c>
      <c r="K4219" s="3" t="str" cm="1">
        <f t="array" ref="K4219">_xlfn.LET(_xlpm.d,UPPER(TRIM(CLEAN(SUBSTITUTE(F4219,CHAR(160),"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20" spans="2:11" hidden="1" x14ac:dyDescent="0.25">
      <c r="B4220" s="20">
        <v>45783</v>
      </c>
      <c r="C4220" s="2" t="s">
        <v>1</v>
      </c>
      <c r="D4220" s="2" t="s">
        <v>2833</v>
      </c>
      <c r="E4220" s="2" t="s">
        <v>143</v>
      </c>
      <c r="F4220" s="2" t="s">
        <v>2573</v>
      </c>
      <c r="G4220" s="5">
        <v>16</v>
      </c>
      <c r="H4220" s="5">
        <v>21.3</v>
      </c>
      <c r="I4220" s="5">
        <v>340.8</v>
      </c>
      <c r="J4220" s="5">
        <v>782639.88000000059</v>
      </c>
      <c r="K4220" s="3" t="str" cm="1">
        <f t="array" ref="K4220">_xlfn.LET(_xlpm.d,UPPER(TRIM(CLEAN(SUBSTITUTE(F4220,CHAR(160),"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21" spans="2:11" hidden="1" x14ac:dyDescent="0.25">
      <c r="B4221" s="20">
        <v>45783</v>
      </c>
      <c r="C4221" s="2" t="s">
        <v>1</v>
      </c>
      <c r="D4221" s="2" t="s">
        <v>541</v>
      </c>
      <c r="E4221" s="2" t="s">
        <v>141</v>
      </c>
      <c r="F4221" s="2" t="s">
        <v>2573</v>
      </c>
      <c r="G4221" s="5">
        <v>40</v>
      </c>
      <c r="H4221" s="5">
        <v>21.3</v>
      </c>
      <c r="I4221" s="5">
        <v>852</v>
      </c>
      <c r="J4221" s="5">
        <v>783491.88000000059</v>
      </c>
      <c r="K4221" s="3" t="str" cm="1">
        <f t="array" ref="K4221">_xlfn.LET(_xlpm.d,UPPER(TRIM(CLEAN(SUBSTITUTE(F4221,CHAR(160),"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22" spans="2:11" hidden="1" x14ac:dyDescent="0.25">
      <c r="B4222" s="20">
        <v>45783</v>
      </c>
      <c r="C4222" s="2" t="s">
        <v>1</v>
      </c>
      <c r="D4222" s="2" t="s">
        <v>542</v>
      </c>
      <c r="E4222" s="2" t="s">
        <v>261</v>
      </c>
      <c r="F4222" s="2" t="s">
        <v>2573</v>
      </c>
      <c r="G4222" s="5">
        <v>16</v>
      </c>
      <c r="H4222" s="5">
        <v>21.3</v>
      </c>
      <c r="I4222" s="5">
        <v>340.8</v>
      </c>
      <c r="J4222" s="5">
        <v>783832.68000000063</v>
      </c>
      <c r="K4222" s="3" t="str" cm="1">
        <f t="array" ref="K4222">_xlfn.LET(_xlpm.d,UPPER(TRIM(CLEAN(SUBSTITUTE(F4222,CHAR(160),"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23" spans="2:11" hidden="1" x14ac:dyDescent="0.25">
      <c r="B4223" s="20">
        <v>45783</v>
      </c>
      <c r="C4223" s="2" t="s">
        <v>1</v>
      </c>
      <c r="D4223" s="2" t="s">
        <v>768</v>
      </c>
      <c r="E4223" s="2" t="s">
        <v>769</v>
      </c>
      <c r="F4223" s="2" t="s">
        <v>2573</v>
      </c>
      <c r="G4223" s="5">
        <v>10</v>
      </c>
      <c r="H4223" s="5">
        <v>19.989999999999998</v>
      </c>
      <c r="I4223" s="5">
        <v>199.9</v>
      </c>
      <c r="J4223" s="5">
        <v>784032.58000000066</v>
      </c>
      <c r="K4223" s="3" t="str" cm="1">
        <f t="array" ref="K4223">_xlfn.LET(_xlpm.d,UPPER(TRIM(CLEAN(SUBSTITUTE(F4223,CHAR(160),"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24" spans="2:11" hidden="1" x14ac:dyDescent="0.25">
      <c r="B4224" s="20">
        <v>45783</v>
      </c>
      <c r="C4224" s="2" t="s">
        <v>1</v>
      </c>
      <c r="D4224" s="2" t="s">
        <v>2834</v>
      </c>
      <c r="E4224" s="2" t="s">
        <v>814</v>
      </c>
      <c r="F4224" s="2" t="s">
        <v>2573</v>
      </c>
      <c r="G4224" s="5">
        <v>60</v>
      </c>
      <c r="H4224" s="5">
        <v>19.989999999999998</v>
      </c>
      <c r="I4224" s="5">
        <v>1199.4000000000001</v>
      </c>
      <c r="J4224" s="5">
        <v>785231.98000000068</v>
      </c>
      <c r="K4224" s="3" t="str" cm="1">
        <f t="array" ref="K4224">_xlfn.LET(_xlpm.d,UPPER(TRIM(CLEAN(SUBSTITUTE(F4224,CHAR(160),"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25" spans="2:11" hidden="1" x14ac:dyDescent="0.25">
      <c r="B4225" s="20">
        <v>45783</v>
      </c>
      <c r="C4225" s="2" t="s">
        <v>1</v>
      </c>
      <c r="D4225" s="2" t="s">
        <v>982</v>
      </c>
      <c r="E4225" s="2" t="s">
        <v>874</v>
      </c>
      <c r="F4225" s="2" t="s">
        <v>2573</v>
      </c>
      <c r="G4225" s="5">
        <v>100</v>
      </c>
      <c r="H4225" s="5">
        <v>16.149999999999999</v>
      </c>
      <c r="I4225" s="5">
        <v>1615</v>
      </c>
      <c r="J4225" s="5">
        <v>786846.98000000068</v>
      </c>
      <c r="K4225" s="3" t="str" cm="1">
        <f t="array" ref="K4225">_xlfn.LET(_xlpm.d,UPPER(TRIM(CLEAN(SUBSTITUTE(F4225,CHAR(160),"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26" spans="2:11" hidden="1" x14ac:dyDescent="0.25">
      <c r="B4226" s="20">
        <v>45783</v>
      </c>
      <c r="C4226" s="2" t="s">
        <v>1</v>
      </c>
      <c r="D4226" s="2" t="s">
        <v>1878</v>
      </c>
      <c r="E4226" s="2" t="s">
        <v>263</v>
      </c>
      <c r="F4226" s="2" t="s">
        <v>2573</v>
      </c>
      <c r="G4226" s="5">
        <v>112</v>
      </c>
      <c r="H4226" s="5">
        <v>21.3</v>
      </c>
      <c r="I4226" s="5">
        <v>2385.6</v>
      </c>
      <c r="J4226" s="5">
        <v>789232.58000000066</v>
      </c>
      <c r="K4226" s="3" t="str" cm="1">
        <f t="array" ref="K4226">_xlfn.LET(_xlpm.d,UPPER(TRIM(CLEAN(SUBSTITUTE(F4226,CHAR(160),"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27" spans="2:11" hidden="1" x14ac:dyDescent="0.25">
      <c r="B4227" s="20">
        <v>45783</v>
      </c>
      <c r="C4227" s="2" t="s">
        <v>1</v>
      </c>
      <c r="D4227" s="2" t="s">
        <v>2835</v>
      </c>
      <c r="E4227" s="2" t="s">
        <v>228</v>
      </c>
      <c r="F4227" s="2" t="s">
        <v>2573</v>
      </c>
      <c r="G4227" s="5">
        <v>105</v>
      </c>
      <c r="H4227" s="5">
        <v>21.3</v>
      </c>
      <c r="I4227" s="5">
        <v>2236.5</v>
      </c>
      <c r="J4227" s="5">
        <v>791469.08000000066</v>
      </c>
      <c r="K4227" s="3" t="str" cm="1">
        <f t="array" ref="K4227">_xlfn.LET(_xlpm.d,UPPER(TRIM(CLEAN(SUBSTITUTE(F4227,CHAR(160),"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28" spans="2:11" hidden="1" x14ac:dyDescent="0.25">
      <c r="B4228" s="20">
        <v>45783</v>
      </c>
      <c r="C4228" s="2" t="s">
        <v>1</v>
      </c>
      <c r="D4228" s="2" t="s">
        <v>2836</v>
      </c>
      <c r="E4228" s="2" t="s">
        <v>1767</v>
      </c>
      <c r="F4228" s="2" t="s">
        <v>2573</v>
      </c>
      <c r="G4228" s="5">
        <v>25</v>
      </c>
      <c r="H4228" s="5">
        <v>21.3</v>
      </c>
      <c r="I4228" s="5">
        <v>532.5</v>
      </c>
      <c r="J4228" s="5">
        <v>792001.58000000066</v>
      </c>
      <c r="K4228" s="3" t="str" cm="1">
        <f t="array" ref="K4228">_xlfn.LET(_xlpm.d,UPPER(TRIM(CLEAN(SUBSTITUTE(F4228,CHAR(160),"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29" spans="2:11" hidden="1" x14ac:dyDescent="0.25">
      <c r="B4229" s="20">
        <v>45784</v>
      </c>
      <c r="C4229" s="2" t="s">
        <v>1</v>
      </c>
      <c r="D4229" s="2" t="s">
        <v>2464</v>
      </c>
      <c r="E4229" s="2" t="s">
        <v>279</v>
      </c>
      <c r="F4229" s="2" t="s">
        <v>2573</v>
      </c>
      <c r="G4229" s="5">
        <v>32</v>
      </c>
      <c r="H4229" s="5">
        <v>21.3</v>
      </c>
      <c r="I4229" s="5">
        <v>681.6</v>
      </c>
      <c r="J4229" s="5">
        <v>792683.18000000063</v>
      </c>
      <c r="K4229" s="3" t="str" cm="1">
        <f t="array" ref="K4229">_xlfn.LET(_xlpm.d,UPPER(TRIM(CLEAN(SUBSTITUTE(F4229,CHAR(160),"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30" spans="2:11" hidden="1" x14ac:dyDescent="0.25">
      <c r="B4230" s="20">
        <v>45784</v>
      </c>
      <c r="C4230" s="2" t="s">
        <v>1</v>
      </c>
      <c r="D4230" s="2" t="s">
        <v>543</v>
      </c>
      <c r="E4230" s="2" t="s">
        <v>544</v>
      </c>
      <c r="F4230" s="2" t="s">
        <v>2573</v>
      </c>
      <c r="G4230" s="5">
        <v>20</v>
      </c>
      <c r="H4230" s="5">
        <v>21.3</v>
      </c>
      <c r="I4230" s="5">
        <v>426</v>
      </c>
      <c r="J4230" s="5">
        <v>793109.18000000063</v>
      </c>
      <c r="K4230" s="3" t="str" cm="1">
        <f t="array" ref="K4230">_xlfn.LET(_xlpm.d,UPPER(TRIM(CLEAN(SUBSTITUTE(F4230,CHAR(160),"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31" spans="2:11" hidden="1" x14ac:dyDescent="0.25">
      <c r="B4231" s="20">
        <v>45784</v>
      </c>
      <c r="C4231" s="2" t="s">
        <v>1</v>
      </c>
      <c r="D4231" s="2" t="s">
        <v>1881</v>
      </c>
      <c r="E4231" s="2" t="s">
        <v>1634</v>
      </c>
      <c r="F4231" s="2" t="s">
        <v>2573</v>
      </c>
      <c r="G4231" s="5">
        <v>20</v>
      </c>
      <c r="H4231" s="5">
        <v>21.3</v>
      </c>
      <c r="I4231" s="5">
        <v>426</v>
      </c>
      <c r="J4231" s="5">
        <v>793535.18000000063</v>
      </c>
      <c r="K4231" s="3" t="str" cm="1">
        <f t="array" ref="K4231">_xlfn.LET(_xlpm.d,UPPER(TRIM(CLEAN(SUBSTITUTE(F4231,CHAR(160),"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32" spans="2:11" hidden="1" x14ac:dyDescent="0.25">
      <c r="B4232" s="20">
        <v>45784</v>
      </c>
      <c r="C4232" s="2" t="s">
        <v>1</v>
      </c>
      <c r="D4232" s="2" t="s">
        <v>2837</v>
      </c>
      <c r="E4232" s="2" t="s">
        <v>16</v>
      </c>
      <c r="F4232" s="2" t="s">
        <v>2573</v>
      </c>
      <c r="G4232" s="5">
        <v>100</v>
      </c>
      <c r="H4232" s="5">
        <v>19.989999999999998</v>
      </c>
      <c r="I4232" s="5">
        <v>1999</v>
      </c>
      <c r="J4232" s="5">
        <v>795534.18000000063</v>
      </c>
      <c r="K4232" s="3" t="str" cm="1">
        <f t="array" ref="K4232">_xlfn.LET(_xlpm.d,UPPER(TRIM(CLEAN(SUBSTITUTE(F4232,CHAR(160),"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33" spans="2:11" hidden="1" x14ac:dyDescent="0.25">
      <c r="B4233" s="20">
        <v>45784</v>
      </c>
      <c r="C4233" s="2" t="s">
        <v>1</v>
      </c>
      <c r="D4233" s="2" t="s">
        <v>2838</v>
      </c>
      <c r="E4233" s="2" t="s">
        <v>762</v>
      </c>
      <c r="F4233" s="2" t="s">
        <v>2839</v>
      </c>
      <c r="G4233" s="5">
        <v>16</v>
      </c>
      <c r="H4233" s="5">
        <v>20</v>
      </c>
      <c r="I4233" s="5">
        <v>320</v>
      </c>
      <c r="J4233" s="5">
        <v>795854.18000000063</v>
      </c>
      <c r="K4233" s="3" t="str" cm="1">
        <f t="array" ref="K4233">_xlfn.LET(_xlpm.d,UPPER(TRIM(CLEAN(SUBSTITUTE(F4233,CHAR(160),"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34" spans="2:11" hidden="1" x14ac:dyDescent="0.25">
      <c r="B4234" s="20">
        <v>45784</v>
      </c>
      <c r="C4234" s="2" t="s">
        <v>1</v>
      </c>
      <c r="D4234" s="2" t="s">
        <v>2840</v>
      </c>
      <c r="E4234" s="2" t="s">
        <v>319</v>
      </c>
      <c r="F4234" s="2" t="s">
        <v>2573</v>
      </c>
      <c r="G4234" s="5">
        <v>148</v>
      </c>
      <c r="H4234" s="5">
        <v>21.3</v>
      </c>
      <c r="I4234" s="5">
        <v>3152.4</v>
      </c>
      <c r="J4234" s="5">
        <v>799006.58000000066</v>
      </c>
      <c r="K4234" s="3" t="str" cm="1">
        <f t="array" ref="K4234">_xlfn.LET(_xlpm.d,UPPER(TRIM(CLEAN(SUBSTITUTE(F4234,CHAR(160),"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35" spans="2:11" hidden="1" x14ac:dyDescent="0.25">
      <c r="B4235" s="20">
        <v>45785</v>
      </c>
      <c r="C4235" s="2" t="s">
        <v>1</v>
      </c>
      <c r="D4235" s="2" t="s">
        <v>1882</v>
      </c>
      <c r="E4235" s="2" t="s">
        <v>254</v>
      </c>
      <c r="F4235" s="2" t="s">
        <v>2573</v>
      </c>
      <c r="G4235" s="5">
        <v>46</v>
      </c>
      <c r="H4235" s="5">
        <v>21.3</v>
      </c>
      <c r="I4235" s="5">
        <v>979.8</v>
      </c>
      <c r="J4235" s="5">
        <v>799986.3800000007</v>
      </c>
      <c r="K4235" s="3" t="str" cm="1">
        <f t="array" ref="K4235">_xlfn.LET(_xlpm.d,UPPER(TRIM(CLEAN(SUBSTITUTE(F4235,CHAR(160),"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36" spans="2:11" hidden="1" x14ac:dyDescent="0.25">
      <c r="B4236" s="20">
        <v>45785</v>
      </c>
      <c r="C4236" s="2" t="s">
        <v>1</v>
      </c>
      <c r="D4236" s="2" t="s">
        <v>2841</v>
      </c>
      <c r="E4236" s="2" t="s">
        <v>268</v>
      </c>
      <c r="F4236" s="2" t="s">
        <v>2573</v>
      </c>
      <c r="G4236" s="5">
        <v>26</v>
      </c>
      <c r="H4236" s="5">
        <v>21.3</v>
      </c>
      <c r="I4236" s="5">
        <v>553.79999999999995</v>
      </c>
      <c r="J4236" s="5">
        <v>800540.18000000075</v>
      </c>
      <c r="K4236" s="3" t="str" cm="1">
        <f t="array" ref="K4236">_xlfn.LET(_xlpm.d,UPPER(TRIM(CLEAN(SUBSTITUTE(F4236,CHAR(160),"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37" spans="2:11" hidden="1" x14ac:dyDescent="0.25">
      <c r="B4237" s="20">
        <v>45785</v>
      </c>
      <c r="C4237" s="2" t="s">
        <v>1</v>
      </c>
      <c r="D4237" s="2" t="s">
        <v>545</v>
      </c>
      <c r="E4237" s="2" t="s">
        <v>192</v>
      </c>
      <c r="F4237" s="2" t="s">
        <v>2573</v>
      </c>
      <c r="G4237" s="5">
        <v>94</v>
      </c>
      <c r="H4237" s="5">
        <v>21.3</v>
      </c>
      <c r="I4237" s="5">
        <v>2002.2</v>
      </c>
      <c r="J4237" s="5">
        <v>802542.3800000007</v>
      </c>
      <c r="K4237" s="3" t="str" cm="1">
        <f t="array" ref="K4237">_xlfn.LET(_xlpm.d,UPPER(TRIM(CLEAN(SUBSTITUTE(F4237,CHAR(160),"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38" spans="2:11" hidden="1" x14ac:dyDescent="0.25">
      <c r="B4238" s="20">
        <v>45785</v>
      </c>
      <c r="C4238" s="2" t="s">
        <v>1</v>
      </c>
      <c r="D4238" s="2" t="s">
        <v>1410</v>
      </c>
      <c r="E4238" s="2" t="s">
        <v>135</v>
      </c>
      <c r="F4238" s="2" t="s">
        <v>2573</v>
      </c>
      <c r="G4238" s="5">
        <v>64</v>
      </c>
      <c r="H4238" s="5">
        <v>21.3</v>
      </c>
      <c r="I4238" s="5">
        <v>1363.2</v>
      </c>
      <c r="J4238" s="5">
        <v>803905.58000000066</v>
      </c>
      <c r="K4238" s="3" t="str" cm="1">
        <f t="array" ref="K4238">_xlfn.LET(_xlpm.d,UPPER(TRIM(CLEAN(SUBSTITUTE(F4238,CHAR(160),"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39" spans="2:11" hidden="1" x14ac:dyDescent="0.25">
      <c r="B4239" s="20">
        <v>45785</v>
      </c>
      <c r="C4239" s="2" t="s">
        <v>1</v>
      </c>
      <c r="D4239" s="2" t="s">
        <v>1339</v>
      </c>
      <c r="E4239" s="2" t="s">
        <v>180</v>
      </c>
      <c r="F4239" s="2" t="s">
        <v>2573</v>
      </c>
      <c r="G4239" s="5">
        <v>48</v>
      </c>
      <c r="H4239" s="5">
        <v>21.3</v>
      </c>
      <c r="I4239" s="5">
        <v>1022.4</v>
      </c>
      <c r="J4239" s="5">
        <v>804927.98000000068</v>
      </c>
      <c r="K4239" s="3" t="str" cm="1">
        <f t="array" ref="K4239">_xlfn.LET(_xlpm.d,UPPER(TRIM(CLEAN(SUBSTITUTE(F4239,CHAR(160),"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40" spans="2:11" hidden="1" x14ac:dyDescent="0.25">
      <c r="B4240" s="20">
        <v>45785</v>
      </c>
      <c r="C4240" s="2" t="s">
        <v>1</v>
      </c>
      <c r="D4240" s="2" t="s">
        <v>2842</v>
      </c>
      <c r="E4240" s="2" t="s">
        <v>246</v>
      </c>
      <c r="F4240" s="2" t="s">
        <v>2573</v>
      </c>
      <c r="G4240" s="5">
        <v>32</v>
      </c>
      <c r="H4240" s="5">
        <v>21.3</v>
      </c>
      <c r="I4240" s="5">
        <v>681.6</v>
      </c>
      <c r="J4240" s="5">
        <v>805609.58000000066</v>
      </c>
      <c r="K4240" s="3" t="str" cm="1">
        <f t="array" ref="K4240">_xlfn.LET(_xlpm.d,UPPER(TRIM(CLEAN(SUBSTITUTE(F4240,CHAR(160),"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41" spans="2:11" hidden="1" x14ac:dyDescent="0.25">
      <c r="B4241" s="20">
        <v>45785</v>
      </c>
      <c r="C4241" s="2" t="s">
        <v>1</v>
      </c>
      <c r="D4241" s="2" t="s">
        <v>2843</v>
      </c>
      <c r="E4241" s="2" t="s">
        <v>120</v>
      </c>
      <c r="F4241" s="2" t="s">
        <v>2844</v>
      </c>
      <c r="G4241" s="5">
        <v>10</v>
      </c>
      <c r="H4241" s="5">
        <v>20.9</v>
      </c>
      <c r="I4241" s="5">
        <v>209</v>
      </c>
      <c r="J4241" s="5">
        <v>805818.58000000066</v>
      </c>
      <c r="K4241" s="3" t="str" cm="1">
        <f t="array" ref="K4241">_xlfn.LET(_xlpm.d,UPPER(TRIM(CLEAN(SUBSTITUTE(F4241,CHAR(160),"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42" spans="2:11" hidden="1" x14ac:dyDescent="0.25">
      <c r="B4242" s="20">
        <v>45785</v>
      </c>
      <c r="C4242" s="2" t="s">
        <v>1</v>
      </c>
      <c r="D4242" s="2" t="s">
        <v>2843</v>
      </c>
      <c r="E4242" s="2" t="s">
        <v>120</v>
      </c>
      <c r="F4242" s="2" t="s">
        <v>2845</v>
      </c>
      <c r="G4242" s="5">
        <v>3</v>
      </c>
      <c r="H4242" s="5">
        <v>20.9</v>
      </c>
      <c r="I4242" s="5">
        <v>62.7</v>
      </c>
      <c r="J4242" s="5">
        <v>805881.28000000061</v>
      </c>
      <c r="K4242" s="3" t="str" cm="1">
        <f t="array" ref="K4242">_xlfn.LET(_xlpm.d,UPPER(TRIM(CLEAN(SUBSTITUTE(F4242,CHAR(160),"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43" spans="2:11" hidden="1" x14ac:dyDescent="0.25">
      <c r="B4243" s="20">
        <v>45785</v>
      </c>
      <c r="C4243" s="2" t="s">
        <v>1</v>
      </c>
      <c r="D4243" s="2" t="s">
        <v>2843</v>
      </c>
      <c r="E4243" s="2" t="s">
        <v>120</v>
      </c>
      <c r="F4243" s="2" t="s">
        <v>2825</v>
      </c>
      <c r="G4243" s="5">
        <v>20</v>
      </c>
      <c r="H4243" s="5">
        <v>20.9</v>
      </c>
      <c r="I4243" s="5">
        <v>418</v>
      </c>
      <c r="J4243" s="5">
        <v>806299.28000000061</v>
      </c>
      <c r="K4243" s="3" t="str" cm="1">
        <f t="array" ref="K4243">_xlfn.LET(_xlpm.d,UPPER(TRIM(CLEAN(SUBSTITUTE(F4243,CHAR(160),"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44" spans="2:11" hidden="1" x14ac:dyDescent="0.25">
      <c r="B4244" s="20">
        <v>45785</v>
      </c>
      <c r="C4244" s="2" t="s">
        <v>1</v>
      </c>
      <c r="D4244" s="2" t="s">
        <v>2846</v>
      </c>
      <c r="E4244" s="2" t="s">
        <v>305</v>
      </c>
      <c r="F4244" s="2" t="s">
        <v>2573</v>
      </c>
      <c r="G4244" s="5">
        <v>176</v>
      </c>
      <c r="H4244" s="5">
        <v>21.3</v>
      </c>
      <c r="I4244" s="5">
        <v>3748.8</v>
      </c>
      <c r="J4244" s="5">
        <v>810048.08000000066</v>
      </c>
      <c r="K4244" s="3" t="str" cm="1">
        <f t="array" ref="K4244">_xlfn.LET(_xlpm.d,UPPER(TRIM(CLEAN(SUBSTITUTE(F4244,CHAR(160),"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45" spans="2:11" hidden="1" x14ac:dyDescent="0.25">
      <c r="B4245" s="20">
        <v>45785</v>
      </c>
      <c r="C4245" s="2" t="s">
        <v>1</v>
      </c>
      <c r="D4245" s="2" t="s">
        <v>770</v>
      </c>
      <c r="E4245" s="2" t="s">
        <v>771</v>
      </c>
      <c r="F4245" s="2" t="s">
        <v>2573</v>
      </c>
      <c r="G4245" s="5">
        <v>29</v>
      </c>
      <c r="H4245" s="5">
        <v>21.99</v>
      </c>
      <c r="I4245" s="5">
        <v>637.71</v>
      </c>
      <c r="J4245" s="5">
        <v>810685.79000000062</v>
      </c>
      <c r="K4245" s="3" t="str" cm="1">
        <f t="array" ref="K4245">_xlfn.LET(_xlpm.d,UPPER(TRIM(CLEAN(SUBSTITUTE(F4245,CHAR(160),"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46" spans="2:11" hidden="1" x14ac:dyDescent="0.25">
      <c r="B4246" s="20">
        <v>45786</v>
      </c>
      <c r="C4246" s="2" t="s">
        <v>1</v>
      </c>
      <c r="D4246" s="2" t="s">
        <v>1412</v>
      </c>
      <c r="E4246" s="2" t="s">
        <v>236</v>
      </c>
      <c r="F4246" s="2" t="s">
        <v>2573</v>
      </c>
      <c r="G4246" s="5">
        <v>60</v>
      </c>
      <c r="H4246" s="5">
        <v>21.3</v>
      </c>
      <c r="I4246" s="5">
        <v>1278</v>
      </c>
      <c r="J4246" s="5">
        <v>811963.79000000062</v>
      </c>
      <c r="K4246" s="3" t="str" cm="1">
        <f t="array" ref="K4246">_xlfn.LET(_xlpm.d,UPPER(TRIM(CLEAN(SUBSTITUTE(F4246,CHAR(160),"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47" spans="2:11" hidden="1" x14ac:dyDescent="0.25">
      <c r="B4247" s="20">
        <v>45786</v>
      </c>
      <c r="C4247" s="2" t="s">
        <v>1</v>
      </c>
      <c r="D4247" s="2" t="s">
        <v>1264</v>
      </c>
      <c r="E4247" s="2" t="s">
        <v>241</v>
      </c>
      <c r="F4247" s="2" t="s">
        <v>2573</v>
      </c>
      <c r="G4247" s="5">
        <v>70</v>
      </c>
      <c r="H4247" s="5">
        <v>21.3</v>
      </c>
      <c r="I4247" s="5">
        <v>1491</v>
      </c>
      <c r="J4247" s="5">
        <v>813454.79000000062</v>
      </c>
      <c r="K4247" s="3" t="str" cm="1">
        <f t="array" ref="K4247">_xlfn.LET(_xlpm.d,UPPER(TRIM(CLEAN(SUBSTITUTE(F4247,CHAR(160),"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48" spans="2:11" hidden="1" x14ac:dyDescent="0.25">
      <c r="B4248" s="20">
        <v>45786</v>
      </c>
      <c r="C4248" s="2" t="s">
        <v>1</v>
      </c>
      <c r="D4248" s="2" t="s">
        <v>1413</v>
      </c>
      <c r="E4248" s="2" t="s">
        <v>154</v>
      </c>
      <c r="F4248" s="2" t="s">
        <v>2573</v>
      </c>
      <c r="G4248" s="5">
        <v>88</v>
      </c>
      <c r="H4248" s="5">
        <v>21.3</v>
      </c>
      <c r="I4248" s="5">
        <v>1874.4</v>
      </c>
      <c r="J4248" s="5">
        <v>815329.19000000064</v>
      </c>
      <c r="K4248" s="3" t="str" cm="1">
        <f t="array" ref="K4248">_xlfn.LET(_xlpm.d,UPPER(TRIM(CLEAN(SUBSTITUTE(F4248,CHAR(160),"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49" spans="2:11" hidden="1" x14ac:dyDescent="0.25">
      <c r="B4249" s="20">
        <v>45786</v>
      </c>
      <c r="C4249" s="2" t="s">
        <v>1</v>
      </c>
      <c r="D4249" s="2" t="s">
        <v>1884</v>
      </c>
      <c r="E4249" s="2" t="s">
        <v>78</v>
      </c>
      <c r="F4249" s="2" t="s">
        <v>2573</v>
      </c>
      <c r="G4249" s="5">
        <v>68</v>
      </c>
      <c r="H4249" s="5">
        <v>21.3</v>
      </c>
      <c r="I4249" s="5">
        <v>1448.4</v>
      </c>
      <c r="J4249" s="5">
        <v>816777.59000000067</v>
      </c>
      <c r="K4249" s="3" t="str" cm="1">
        <f t="array" ref="K4249">_xlfn.LET(_xlpm.d,UPPER(TRIM(CLEAN(SUBSTITUTE(F4249,CHAR(160),"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50" spans="2:11" hidden="1" x14ac:dyDescent="0.25">
      <c r="B4250" s="20">
        <v>45786</v>
      </c>
      <c r="C4250" s="2" t="s">
        <v>1</v>
      </c>
      <c r="D4250" s="2" t="s">
        <v>49</v>
      </c>
      <c r="E4250" s="2" t="s">
        <v>50</v>
      </c>
      <c r="F4250" s="2" t="s">
        <v>2573</v>
      </c>
      <c r="G4250" s="5">
        <v>96</v>
      </c>
      <c r="H4250" s="5">
        <v>18.989999999999998</v>
      </c>
      <c r="I4250" s="5">
        <v>1823.04</v>
      </c>
      <c r="J4250" s="5">
        <v>818600.6300000007</v>
      </c>
      <c r="K4250" s="3" t="str" cm="1">
        <f t="array" ref="K4250">_xlfn.LET(_xlpm.d,UPPER(TRIM(CLEAN(SUBSTITUTE(F4250,CHAR(160),"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51" spans="2:11" hidden="1" x14ac:dyDescent="0.25">
      <c r="B4251" s="20">
        <v>45786</v>
      </c>
      <c r="C4251" s="2" t="s">
        <v>1</v>
      </c>
      <c r="D4251" s="2" t="s">
        <v>2847</v>
      </c>
      <c r="E4251" s="2" t="s">
        <v>241</v>
      </c>
      <c r="F4251" s="2" t="s">
        <v>2573</v>
      </c>
      <c r="G4251" s="5">
        <v>32</v>
      </c>
      <c r="H4251" s="5">
        <v>0</v>
      </c>
      <c r="I4251" s="5">
        <v>0</v>
      </c>
      <c r="J4251" s="5">
        <v>818600.6300000007</v>
      </c>
      <c r="K4251" s="3" t="str" cm="1">
        <f t="array" ref="K4251">_xlfn.LET(_xlpm.d,UPPER(TRIM(CLEAN(SUBSTITUTE(F4251,CHAR(160),"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52" spans="2:11" hidden="1" x14ac:dyDescent="0.25">
      <c r="B4252" s="20">
        <v>45786</v>
      </c>
      <c r="C4252" s="2" t="s">
        <v>1</v>
      </c>
      <c r="D4252" s="2" t="s">
        <v>2848</v>
      </c>
      <c r="E4252" s="2" t="s">
        <v>170</v>
      </c>
      <c r="F4252" s="2" t="s">
        <v>2573</v>
      </c>
      <c r="G4252" s="5">
        <v>54</v>
      </c>
      <c r="H4252" s="5">
        <v>19.989999999999998</v>
      </c>
      <c r="I4252" s="5">
        <v>1079.46</v>
      </c>
      <c r="J4252" s="5">
        <v>819680.09000000067</v>
      </c>
      <c r="K4252" s="3" t="str" cm="1">
        <f t="array" ref="K4252">_xlfn.LET(_xlpm.d,UPPER(TRIM(CLEAN(SUBSTITUTE(F4252,CHAR(160),"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53" spans="2:11" hidden="1" x14ac:dyDescent="0.25">
      <c r="B4253" s="20">
        <v>45786</v>
      </c>
      <c r="C4253" s="2" t="s">
        <v>1</v>
      </c>
      <c r="D4253" s="2" t="s">
        <v>2849</v>
      </c>
      <c r="E4253" s="2" t="s">
        <v>835</v>
      </c>
      <c r="F4253" s="2" t="s">
        <v>2825</v>
      </c>
      <c r="G4253" s="5">
        <v>20</v>
      </c>
      <c r="H4253" s="5">
        <v>19.989999999999998</v>
      </c>
      <c r="I4253" s="5">
        <v>399.8</v>
      </c>
      <c r="J4253" s="5">
        <v>820079.89000000071</v>
      </c>
      <c r="K4253" s="3" t="str" cm="1">
        <f t="array" ref="K4253">_xlfn.LET(_xlpm.d,UPPER(TRIM(CLEAN(SUBSTITUTE(F4253,CHAR(160),"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54" spans="2:11" hidden="1" x14ac:dyDescent="0.25">
      <c r="B4254" s="20">
        <v>45786</v>
      </c>
      <c r="C4254" s="2" t="s">
        <v>1</v>
      </c>
      <c r="D4254" s="2" t="s">
        <v>2850</v>
      </c>
      <c r="E4254" s="2" t="s">
        <v>224</v>
      </c>
      <c r="F4254" s="2" t="s">
        <v>2573</v>
      </c>
      <c r="G4254" s="5">
        <v>180</v>
      </c>
      <c r="H4254" s="5">
        <v>21.3</v>
      </c>
      <c r="I4254" s="5">
        <v>3834</v>
      </c>
      <c r="J4254" s="5">
        <v>823913.89000000071</v>
      </c>
      <c r="K4254" s="3" t="str" cm="1">
        <f t="array" ref="K4254">_xlfn.LET(_xlpm.d,UPPER(TRIM(CLEAN(SUBSTITUTE(F4254,CHAR(160),"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55" spans="2:11" hidden="1" x14ac:dyDescent="0.25">
      <c r="B4255" s="20">
        <v>45786</v>
      </c>
      <c r="C4255" s="2" t="s">
        <v>1</v>
      </c>
      <c r="D4255" s="2" t="s">
        <v>1886</v>
      </c>
      <c r="E4255" s="2" t="s">
        <v>311</v>
      </c>
      <c r="F4255" s="2" t="s">
        <v>2573</v>
      </c>
      <c r="G4255" s="5">
        <v>192</v>
      </c>
      <c r="H4255" s="5">
        <v>21.3</v>
      </c>
      <c r="I4255" s="5">
        <v>4089.6</v>
      </c>
      <c r="J4255" s="5">
        <v>828003.49000000069</v>
      </c>
      <c r="K4255" s="3" t="str" cm="1">
        <f t="array" ref="K4255">_xlfn.LET(_xlpm.d,UPPER(TRIM(CLEAN(SUBSTITUTE(F4255,CHAR(160),"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56" spans="2:11" hidden="1" x14ac:dyDescent="0.25">
      <c r="B4256" s="20">
        <v>45789</v>
      </c>
      <c r="C4256" s="2" t="s">
        <v>1</v>
      </c>
      <c r="D4256" s="2" t="s">
        <v>2851</v>
      </c>
      <c r="E4256" s="2" t="s">
        <v>774</v>
      </c>
      <c r="F4256" s="2" t="s">
        <v>2852</v>
      </c>
      <c r="G4256" s="5">
        <v>15</v>
      </c>
      <c r="H4256" s="5">
        <v>19.989999999999998</v>
      </c>
      <c r="I4256" s="5">
        <v>299.85000000000002</v>
      </c>
      <c r="J4256" s="5">
        <v>828303.34000000067</v>
      </c>
      <c r="K4256" s="3" t="str" cm="1">
        <f t="array" ref="K4256">_xlfn.LET(_xlpm.d,UPPER(TRIM(CLEAN(SUBSTITUTE(F4256,CHAR(160),"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4257" spans="2:11" hidden="1" x14ac:dyDescent="0.25">
      <c r="B4257" s="20">
        <v>45789</v>
      </c>
      <c r="C4257" s="2" t="s">
        <v>1</v>
      </c>
      <c r="D4257" s="2" t="s">
        <v>1887</v>
      </c>
      <c r="E4257" s="2" t="s">
        <v>807</v>
      </c>
      <c r="F4257" s="2" t="s">
        <v>2573</v>
      </c>
      <c r="G4257" s="5">
        <v>32</v>
      </c>
      <c r="H4257" s="5">
        <v>18.989999999999998</v>
      </c>
      <c r="I4257" s="5">
        <v>607.67999999999995</v>
      </c>
      <c r="J4257" s="5">
        <v>828911.02000000072</v>
      </c>
      <c r="K4257" s="3" t="str" cm="1">
        <f t="array" ref="K4257">_xlfn.LET(_xlpm.d,UPPER(TRIM(CLEAN(SUBSTITUTE(F4257,CHAR(160),"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58" spans="2:11" hidden="1" x14ac:dyDescent="0.25">
      <c r="B4258" s="20">
        <v>45789</v>
      </c>
      <c r="C4258" s="2" t="s">
        <v>1</v>
      </c>
      <c r="D4258" s="2" t="s">
        <v>2853</v>
      </c>
      <c r="E4258" s="2" t="s">
        <v>254</v>
      </c>
      <c r="F4258" s="2" t="s">
        <v>2573</v>
      </c>
      <c r="G4258" s="5">
        <v>48</v>
      </c>
      <c r="H4258" s="5">
        <v>21.3</v>
      </c>
      <c r="I4258" s="5">
        <v>1022.4</v>
      </c>
      <c r="J4258" s="5">
        <v>829933.42000000074</v>
      </c>
      <c r="K4258" s="3" t="str" cm="1">
        <f t="array" ref="K4258">_xlfn.LET(_xlpm.d,UPPER(TRIM(CLEAN(SUBSTITUTE(F4258,CHAR(160),"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59" spans="2:11" hidden="1" x14ac:dyDescent="0.25">
      <c r="B4259" s="20">
        <v>45789</v>
      </c>
      <c r="C4259" s="2" t="s">
        <v>1</v>
      </c>
      <c r="D4259" s="2" t="s">
        <v>1888</v>
      </c>
      <c r="E4259" s="2" t="s">
        <v>248</v>
      </c>
      <c r="F4259" s="2" t="s">
        <v>2573</v>
      </c>
      <c r="G4259" s="5">
        <v>50</v>
      </c>
      <c r="H4259" s="5">
        <v>21.3</v>
      </c>
      <c r="I4259" s="5">
        <v>1065</v>
      </c>
      <c r="J4259" s="5">
        <v>830998.42000000074</v>
      </c>
      <c r="K4259" s="3" t="str" cm="1">
        <f t="array" ref="K4259">_xlfn.LET(_xlpm.d,UPPER(TRIM(CLEAN(SUBSTITUTE(F4259,CHAR(160),"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60" spans="2:11" hidden="1" x14ac:dyDescent="0.25">
      <c r="B4260" s="20">
        <v>45789</v>
      </c>
      <c r="C4260" s="2" t="s">
        <v>1</v>
      </c>
      <c r="D4260" s="2" t="s">
        <v>1503</v>
      </c>
      <c r="E4260" s="2" t="s">
        <v>243</v>
      </c>
      <c r="F4260" s="2" t="s">
        <v>2573</v>
      </c>
      <c r="G4260" s="5">
        <v>46</v>
      </c>
      <c r="H4260" s="5">
        <v>21.3</v>
      </c>
      <c r="I4260" s="5">
        <v>979.8</v>
      </c>
      <c r="J4260" s="5">
        <v>831978.22000000079</v>
      </c>
      <c r="K4260" s="3" t="str" cm="1">
        <f t="array" ref="K4260">_xlfn.LET(_xlpm.d,UPPER(TRIM(CLEAN(SUBSTITUTE(F4260,CHAR(160),"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61" spans="2:11" hidden="1" x14ac:dyDescent="0.25">
      <c r="B4261" s="20">
        <v>45789</v>
      </c>
      <c r="C4261" s="2" t="s">
        <v>1</v>
      </c>
      <c r="D4261" s="2" t="s">
        <v>1889</v>
      </c>
      <c r="E4261" s="2" t="s">
        <v>1726</v>
      </c>
      <c r="F4261" s="2" t="s">
        <v>2573</v>
      </c>
      <c r="G4261" s="5">
        <v>16</v>
      </c>
      <c r="H4261" s="5">
        <v>19.989999999999998</v>
      </c>
      <c r="I4261" s="5">
        <v>319.83999999999997</v>
      </c>
      <c r="J4261" s="5">
        <v>832298.06000000075</v>
      </c>
      <c r="K4261" s="3" t="str" cm="1">
        <f t="array" ref="K4261">_xlfn.LET(_xlpm.d,UPPER(TRIM(CLEAN(SUBSTITUTE(F4261,CHAR(160),"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62" spans="2:11" hidden="1" x14ac:dyDescent="0.25">
      <c r="B4262" s="20">
        <v>45789</v>
      </c>
      <c r="C4262" s="2" t="s">
        <v>1</v>
      </c>
      <c r="D4262" s="2" t="s">
        <v>984</v>
      </c>
      <c r="E4262" s="2" t="s">
        <v>985</v>
      </c>
      <c r="F4262" s="2" t="s">
        <v>2573</v>
      </c>
      <c r="G4262" s="5">
        <v>24</v>
      </c>
      <c r="H4262" s="5">
        <v>19.989999999999998</v>
      </c>
      <c r="I4262" s="5">
        <v>479.76</v>
      </c>
      <c r="J4262" s="5">
        <v>832777.82000000076</v>
      </c>
      <c r="K4262" s="3" t="str" cm="1">
        <f t="array" ref="K4262">_xlfn.LET(_xlpm.d,UPPER(TRIM(CLEAN(SUBSTITUTE(F4262,CHAR(160),"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63" spans="2:11" hidden="1" x14ac:dyDescent="0.25">
      <c r="B4263" s="20">
        <v>45789</v>
      </c>
      <c r="C4263" s="2" t="s">
        <v>1</v>
      </c>
      <c r="D4263" s="2" t="s">
        <v>1890</v>
      </c>
      <c r="E4263" s="2" t="s">
        <v>197</v>
      </c>
      <c r="F4263" s="2" t="s">
        <v>2573</v>
      </c>
      <c r="G4263" s="5">
        <v>64</v>
      </c>
      <c r="H4263" s="5">
        <v>21.3</v>
      </c>
      <c r="I4263" s="5">
        <v>1363.2</v>
      </c>
      <c r="J4263" s="5">
        <v>834141.02000000072</v>
      </c>
      <c r="K4263" s="3" t="str" cm="1">
        <f t="array" ref="K4263">_xlfn.LET(_xlpm.d,UPPER(TRIM(CLEAN(SUBSTITUTE(F4263,CHAR(160),"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64" spans="2:11" hidden="1" x14ac:dyDescent="0.25">
      <c r="B4264" s="20">
        <v>45790</v>
      </c>
      <c r="C4264" s="2" t="s">
        <v>1</v>
      </c>
      <c r="D4264" s="2" t="s">
        <v>1266</v>
      </c>
      <c r="E4264" s="2" t="s">
        <v>162</v>
      </c>
      <c r="F4264" s="2" t="s">
        <v>2573</v>
      </c>
      <c r="G4264" s="5">
        <v>48</v>
      </c>
      <c r="H4264" s="5">
        <v>21.3</v>
      </c>
      <c r="I4264" s="5">
        <v>1022.4</v>
      </c>
      <c r="J4264" s="5">
        <v>835163.42000000074</v>
      </c>
      <c r="K4264" s="3" t="str" cm="1">
        <f t="array" ref="K4264">_xlfn.LET(_xlpm.d,UPPER(TRIM(CLEAN(SUBSTITUTE(F4264,CHAR(160),"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65" spans="2:11" hidden="1" x14ac:dyDescent="0.25">
      <c r="B4265" s="20">
        <v>45790</v>
      </c>
      <c r="C4265" s="2" t="s">
        <v>1</v>
      </c>
      <c r="D4265" s="2" t="s">
        <v>1891</v>
      </c>
      <c r="E4265" s="2" t="s">
        <v>78</v>
      </c>
      <c r="F4265" s="2" t="s">
        <v>2573</v>
      </c>
      <c r="G4265" s="5">
        <v>48</v>
      </c>
      <c r="H4265" s="5">
        <v>21.3</v>
      </c>
      <c r="I4265" s="5">
        <v>1022.4</v>
      </c>
      <c r="J4265" s="5">
        <v>836185.82000000076</v>
      </c>
      <c r="K4265" s="3" t="str" cm="1">
        <f t="array" ref="K4265">_xlfn.LET(_xlpm.d,UPPER(TRIM(CLEAN(SUBSTITUTE(F4265,CHAR(160),"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66" spans="2:11" hidden="1" x14ac:dyDescent="0.25">
      <c r="B4266" s="20">
        <v>45790</v>
      </c>
      <c r="C4266" s="2" t="s">
        <v>1</v>
      </c>
      <c r="D4266" s="2" t="s">
        <v>1892</v>
      </c>
      <c r="E4266" s="2" t="s">
        <v>143</v>
      </c>
      <c r="F4266" s="2" t="s">
        <v>2573</v>
      </c>
      <c r="G4266" s="5">
        <v>20</v>
      </c>
      <c r="H4266" s="5">
        <v>21.3</v>
      </c>
      <c r="I4266" s="5">
        <v>426</v>
      </c>
      <c r="J4266" s="5">
        <v>836611.82000000076</v>
      </c>
      <c r="K4266" s="3" t="str" cm="1">
        <f t="array" ref="K4266">_xlfn.LET(_xlpm.d,UPPER(TRIM(CLEAN(SUBSTITUTE(F4266,CHAR(160),"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67" spans="2:11" hidden="1" x14ac:dyDescent="0.25">
      <c r="B4267" s="20">
        <v>45790</v>
      </c>
      <c r="C4267" s="2" t="s">
        <v>1</v>
      </c>
      <c r="D4267" s="2" t="s">
        <v>547</v>
      </c>
      <c r="E4267" s="2" t="s">
        <v>214</v>
      </c>
      <c r="F4267" s="2" t="s">
        <v>2573</v>
      </c>
      <c r="G4267" s="5">
        <v>20</v>
      </c>
      <c r="H4267" s="5">
        <v>21.3</v>
      </c>
      <c r="I4267" s="5">
        <v>426</v>
      </c>
      <c r="J4267" s="5">
        <v>837037.82000000076</v>
      </c>
      <c r="K4267" s="3" t="str" cm="1">
        <f t="array" ref="K4267">_xlfn.LET(_xlpm.d,UPPER(TRIM(CLEAN(SUBSTITUTE(F4267,CHAR(160),"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68" spans="2:11" hidden="1" x14ac:dyDescent="0.25">
      <c r="B4268" s="20">
        <v>45790</v>
      </c>
      <c r="C4268" s="2" t="s">
        <v>1</v>
      </c>
      <c r="D4268" s="2" t="s">
        <v>986</v>
      </c>
      <c r="E4268" s="2" t="s">
        <v>234</v>
      </c>
      <c r="F4268" s="2" t="s">
        <v>2573</v>
      </c>
      <c r="G4268" s="5">
        <v>32</v>
      </c>
      <c r="H4268" s="5">
        <v>21.3</v>
      </c>
      <c r="I4268" s="5">
        <v>681.6</v>
      </c>
      <c r="J4268" s="5">
        <v>837719.42000000074</v>
      </c>
      <c r="K4268" s="3" t="str" cm="1">
        <f t="array" ref="K4268">_xlfn.LET(_xlpm.d,UPPER(TRIM(CLEAN(SUBSTITUTE(F4268,CHAR(160),"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69" spans="2:11" hidden="1" x14ac:dyDescent="0.25">
      <c r="B4269" s="20">
        <v>45790</v>
      </c>
      <c r="C4269" s="2" t="s">
        <v>1</v>
      </c>
      <c r="D4269" s="2" t="s">
        <v>2854</v>
      </c>
      <c r="E4269" s="2" t="s">
        <v>50</v>
      </c>
      <c r="F4269" s="2" t="s">
        <v>2573</v>
      </c>
      <c r="G4269" s="5">
        <v>50</v>
      </c>
      <c r="H4269" s="5">
        <v>18.989999999999998</v>
      </c>
      <c r="I4269" s="5">
        <v>949.5</v>
      </c>
      <c r="J4269" s="5">
        <v>838668.92000000074</v>
      </c>
      <c r="K4269" s="3" t="str" cm="1">
        <f t="array" ref="K4269">_xlfn.LET(_xlpm.d,UPPER(TRIM(CLEAN(SUBSTITUTE(F4269,CHAR(160),"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70" spans="2:11" hidden="1" x14ac:dyDescent="0.25">
      <c r="B4270" s="20">
        <v>45790</v>
      </c>
      <c r="C4270" s="2" t="s">
        <v>1</v>
      </c>
      <c r="D4270" s="2" t="s">
        <v>2855</v>
      </c>
      <c r="E4270" s="2" t="s">
        <v>266</v>
      </c>
      <c r="F4270" s="2" t="s">
        <v>2573</v>
      </c>
      <c r="G4270" s="5">
        <v>29</v>
      </c>
      <c r="H4270" s="5">
        <v>21.3</v>
      </c>
      <c r="I4270" s="5">
        <v>617.70000000000005</v>
      </c>
      <c r="J4270" s="5">
        <v>839286.62000000069</v>
      </c>
      <c r="K4270" s="3" t="str" cm="1">
        <f t="array" ref="K4270">_xlfn.LET(_xlpm.d,UPPER(TRIM(CLEAN(SUBSTITUTE(F4270,CHAR(160),"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71" spans="2:11" hidden="1" x14ac:dyDescent="0.25">
      <c r="B4271" s="20">
        <v>45790</v>
      </c>
      <c r="C4271" s="2" t="s">
        <v>1</v>
      </c>
      <c r="D4271" s="2" t="s">
        <v>1894</v>
      </c>
      <c r="E4271" s="2" t="s">
        <v>61</v>
      </c>
      <c r="F4271" s="2" t="s">
        <v>2573</v>
      </c>
      <c r="G4271" s="5">
        <v>60</v>
      </c>
      <c r="H4271" s="5">
        <v>19.989999999999998</v>
      </c>
      <c r="I4271" s="5">
        <v>1199.4000000000001</v>
      </c>
      <c r="J4271" s="5">
        <v>840486.02000000072</v>
      </c>
      <c r="K4271" s="3" t="str" cm="1">
        <f t="array" ref="K4271">_xlfn.LET(_xlpm.d,UPPER(TRIM(CLEAN(SUBSTITUTE(F4271,CHAR(160),"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72" spans="2:11" hidden="1" x14ac:dyDescent="0.25">
      <c r="B4272" s="20">
        <v>45791</v>
      </c>
      <c r="C4272" s="2" t="s">
        <v>1</v>
      </c>
      <c r="D4272" s="2" t="s">
        <v>2856</v>
      </c>
      <c r="E4272" s="2" t="s">
        <v>141</v>
      </c>
      <c r="F4272" s="2" t="s">
        <v>2573</v>
      </c>
      <c r="G4272" s="5">
        <v>32</v>
      </c>
      <c r="H4272" s="5">
        <v>21.3</v>
      </c>
      <c r="I4272" s="5">
        <v>681.6</v>
      </c>
      <c r="J4272" s="5">
        <v>841167.62000000069</v>
      </c>
      <c r="K4272" s="3" t="str" cm="1">
        <f t="array" ref="K4272">_xlfn.LET(_xlpm.d,UPPER(TRIM(CLEAN(SUBSTITUTE(F4272,CHAR(160),"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73" spans="2:11" hidden="1" x14ac:dyDescent="0.25">
      <c r="B4273" s="20">
        <v>45791</v>
      </c>
      <c r="C4273" s="2" t="s">
        <v>1</v>
      </c>
      <c r="D4273" s="2" t="s">
        <v>548</v>
      </c>
      <c r="E4273" s="2" t="s">
        <v>158</v>
      </c>
      <c r="F4273" s="2" t="s">
        <v>2573</v>
      </c>
      <c r="G4273" s="5">
        <v>32</v>
      </c>
      <c r="H4273" s="5">
        <v>21.3</v>
      </c>
      <c r="I4273" s="5">
        <v>681.6</v>
      </c>
      <c r="J4273" s="5">
        <v>841849.22000000067</v>
      </c>
      <c r="K4273" s="3" t="str" cm="1">
        <f t="array" ref="K4273">_xlfn.LET(_xlpm.d,UPPER(TRIM(CLEAN(SUBSTITUTE(F4273,CHAR(160),"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74" spans="2:11" hidden="1" x14ac:dyDescent="0.25">
      <c r="B4274" s="20">
        <v>45791</v>
      </c>
      <c r="C4274" s="2" t="s">
        <v>1</v>
      </c>
      <c r="D4274" s="2" t="s">
        <v>988</v>
      </c>
      <c r="E4274" s="2" t="s">
        <v>149</v>
      </c>
      <c r="F4274" s="2" t="s">
        <v>2573</v>
      </c>
      <c r="G4274" s="5">
        <v>28</v>
      </c>
      <c r="H4274" s="5">
        <v>21.3</v>
      </c>
      <c r="I4274" s="5">
        <v>596.4</v>
      </c>
      <c r="J4274" s="5">
        <v>842445.62000000069</v>
      </c>
      <c r="K4274" s="3" t="str" cm="1">
        <f t="array" ref="K4274">_xlfn.LET(_xlpm.d,UPPER(TRIM(CLEAN(SUBSTITUTE(F4274,CHAR(160),"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75" spans="2:11" hidden="1" x14ac:dyDescent="0.25">
      <c r="B4275" s="20">
        <v>45791</v>
      </c>
      <c r="C4275" s="2" t="s">
        <v>1</v>
      </c>
      <c r="D4275" s="2" t="s">
        <v>779</v>
      </c>
      <c r="E4275" s="2" t="s">
        <v>180</v>
      </c>
      <c r="F4275" s="2" t="s">
        <v>2573</v>
      </c>
      <c r="G4275" s="5">
        <v>3</v>
      </c>
      <c r="H4275" s="5">
        <v>0</v>
      </c>
      <c r="I4275" s="5">
        <v>0</v>
      </c>
      <c r="J4275" s="5">
        <v>842445.62000000069</v>
      </c>
      <c r="K4275" s="3" t="str" cm="1">
        <f t="array" ref="K4275">_xlfn.LET(_xlpm.d,UPPER(TRIM(CLEAN(SUBSTITUTE(F4275,CHAR(160),"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76" spans="2:11" hidden="1" x14ac:dyDescent="0.25">
      <c r="B4276" s="20">
        <v>45791</v>
      </c>
      <c r="C4276" s="2" t="s">
        <v>1</v>
      </c>
      <c r="D4276" s="2" t="s">
        <v>1896</v>
      </c>
      <c r="E4276" s="2" t="s">
        <v>1634</v>
      </c>
      <c r="F4276" s="2" t="s">
        <v>2573</v>
      </c>
      <c r="G4276" s="5">
        <v>30</v>
      </c>
      <c r="H4276" s="5">
        <v>21.3</v>
      </c>
      <c r="I4276" s="5">
        <v>639</v>
      </c>
      <c r="J4276" s="5">
        <v>843084.62000000069</v>
      </c>
      <c r="K4276" s="3" t="str" cm="1">
        <f t="array" ref="K4276">_xlfn.LET(_xlpm.d,UPPER(TRIM(CLEAN(SUBSTITUTE(F4276,CHAR(160),"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77" spans="2:11" hidden="1" x14ac:dyDescent="0.25">
      <c r="B4277" s="20">
        <v>45791</v>
      </c>
      <c r="C4277" s="2" t="s">
        <v>1</v>
      </c>
      <c r="D4277" s="2" t="s">
        <v>51</v>
      </c>
      <c r="E4277" s="2" t="s">
        <v>16</v>
      </c>
      <c r="F4277" s="2" t="s">
        <v>2573</v>
      </c>
      <c r="G4277" s="5">
        <v>40</v>
      </c>
      <c r="H4277" s="5">
        <v>19.989999999999998</v>
      </c>
      <c r="I4277" s="5">
        <v>799.6</v>
      </c>
      <c r="J4277" s="5">
        <v>843884.22000000067</v>
      </c>
      <c r="K4277" s="3" t="str" cm="1">
        <f t="array" ref="K4277">_xlfn.LET(_xlpm.d,UPPER(TRIM(CLEAN(SUBSTITUTE(F4277,CHAR(160),"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78" spans="2:11" hidden="1" x14ac:dyDescent="0.25">
      <c r="B4278" s="20">
        <v>45792</v>
      </c>
      <c r="C4278" s="2" t="s">
        <v>1</v>
      </c>
      <c r="D4278" s="2" t="s">
        <v>992</v>
      </c>
      <c r="E4278" s="2" t="s">
        <v>192</v>
      </c>
      <c r="F4278" s="2" t="s">
        <v>2573</v>
      </c>
      <c r="G4278" s="5">
        <v>80</v>
      </c>
      <c r="H4278" s="5">
        <v>21.3</v>
      </c>
      <c r="I4278" s="5">
        <v>1704</v>
      </c>
      <c r="J4278" s="5">
        <v>845588.22000000067</v>
      </c>
      <c r="K4278" s="3" t="str" cm="1">
        <f t="array" ref="K4278">_xlfn.LET(_xlpm.d,UPPER(TRIM(CLEAN(SUBSTITUTE(F4278,CHAR(160),"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79" spans="2:11" hidden="1" x14ac:dyDescent="0.25">
      <c r="B4279" s="20">
        <v>45792</v>
      </c>
      <c r="C4279" s="2" t="s">
        <v>1</v>
      </c>
      <c r="D4279" s="2" t="s">
        <v>2857</v>
      </c>
      <c r="E4279" s="2" t="s">
        <v>302</v>
      </c>
      <c r="F4279" s="2" t="s">
        <v>2573</v>
      </c>
      <c r="G4279" s="5">
        <v>10</v>
      </c>
      <c r="H4279" s="5">
        <v>19.989999999999998</v>
      </c>
      <c r="I4279" s="5">
        <v>199.9</v>
      </c>
      <c r="J4279" s="5">
        <v>845788.12000000069</v>
      </c>
      <c r="K4279" s="3" t="str" cm="1">
        <f t="array" ref="K4279">_xlfn.LET(_xlpm.d,UPPER(TRIM(CLEAN(SUBSTITUTE(F4279,CHAR(160),"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80" spans="2:11" hidden="1" x14ac:dyDescent="0.25">
      <c r="B4280" s="20">
        <v>45792</v>
      </c>
      <c r="C4280" s="2" t="s">
        <v>1</v>
      </c>
      <c r="D4280" s="2" t="s">
        <v>2858</v>
      </c>
      <c r="E4280" s="2" t="s">
        <v>120</v>
      </c>
      <c r="F4280" s="2" t="s">
        <v>2845</v>
      </c>
      <c r="G4280" s="5">
        <v>4</v>
      </c>
      <c r="H4280" s="5">
        <v>20.9</v>
      </c>
      <c r="I4280" s="5">
        <v>83.6</v>
      </c>
      <c r="J4280" s="5">
        <v>845871.72000000067</v>
      </c>
      <c r="K4280" s="3" t="str" cm="1">
        <f t="array" ref="K4280">_xlfn.LET(_xlpm.d,UPPER(TRIM(CLEAN(SUBSTITUTE(F4280,CHAR(160),"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81" spans="2:11" hidden="1" x14ac:dyDescent="0.25">
      <c r="B4281" s="20">
        <v>45792</v>
      </c>
      <c r="C4281" s="2" t="s">
        <v>1</v>
      </c>
      <c r="D4281" s="2" t="s">
        <v>2859</v>
      </c>
      <c r="E4281" s="2" t="s">
        <v>3</v>
      </c>
      <c r="F4281" s="2" t="s">
        <v>2573</v>
      </c>
      <c r="G4281" s="5">
        <v>32</v>
      </c>
      <c r="H4281" s="5">
        <v>19.989999999999998</v>
      </c>
      <c r="I4281" s="5">
        <v>639.67999999999995</v>
      </c>
      <c r="J4281" s="5">
        <v>846511.40000000072</v>
      </c>
      <c r="K4281" s="3" t="str" cm="1">
        <f t="array" ref="K4281">_xlfn.LET(_xlpm.d,UPPER(TRIM(CLEAN(SUBSTITUTE(F4281,CHAR(160),"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82" spans="2:11" hidden="1" x14ac:dyDescent="0.25">
      <c r="B4282" s="20">
        <v>45793</v>
      </c>
      <c r="C4282" s="2" t="s">
        <v>1</v>
      </c>
      <c r="D4282" s="2" t="s">
        <v>549</v>
      </c>
      <c r="E4282" s="2" t="s">
        <v>195</v>
      </c>
      <c r="F4282" s="2" t="s">
        <v>2573</v>
      </c>
      <c r="G4282" s="5">
        <v>80</v>
      </c>
      <c r="H4282" s="5">
        <v>21.3</v>
      </c>
      <c r="I4282" s="5">
        <v>1704</v>
      </c>
      <c r="J4282" s="5">
        <v>848215.40000000072</v>
      </c>
      <c r="K4282" s="3" t="str" cm="1">
        <f t="array" ref="K4282">_xlfn.LET(_xlpm.d,UPPER(TRIM(CLEAN(SUBSTITUTE(F4282,CHAR(160),"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83" spans="2:11" hidden="1" x14ac:dyDescent="0.25">
      <c r="B4283" s="20">
        <v>45793</v>
      </c>
      <c r="C4283" s="2" t="s">
        <v>1</v>
      </c>
      <c r="D4283" s="2" t="s">
        <v>1898</v>
      </c>
      <c r="E4283" s="2" t="s">
        <v>234</v>
      </c>
      <c r="F4283" s="2" t="s">
        <v>2573</v>
      </c>
      <c r="G4283" s="5">
        <v>40</v>
      </c>
      <c r="H4283" s="5">
        <v>21.3</v>
      </c>
      <c r="I4283" s="5">
        <v>852</v>
      </c>
      <c r="J4283" s="5">
        <v>849067.40000000072</v>
      </c>
      <c r="K4283" s="3" t="str" cm="1">
        <f t="array" ref="K4283">_xlfn.LET(_xlpm.d,UPPER(TRIM(CLEAN(SUBSTITUTE(F4283,CHAR(160),"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84" spans="2:11" hidden="1" x14ac:dyDescent="0.25">
      <c r="B4284" s="20">
        <v>45793</v>
      </c>
      <c r="C4284" s="2" t="s">
        <v>1</v>
      </c>
      <c r="D4284" s="2" t="s">
        <v>994</v>
      </c>
      <c r="E4284" s="2" t="s">
        <v>154</v>
      </c>
      <c r="F4284" s="2" t="s">
        <v>2573</v>
      </c>
      <c r="G4284" s="5">
        <v>48</v>
      </c>
      <c r="H4284" s="5">
        <v>21.3</v>
      </c>
      <c r="I4284" s="5">
        <v>1022.4</v>
      </c>
      <c r="J4284" s="5">
        <v>850089.80000000075</v>
      </c>
      <c r="K4284" s="3" t="str" cm="1">
        <f t="array" ref="K4284">_xlfn.LET(_xlpm.d,UPPER(TRIM(CLEAN(SUBSTITUTE(F4284,CHAR(160),"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85" spans="2:11" hidden="1" x14ac:dyDescent="0.25">
      <c r="B4285" s="20">
        <v>45793</v>
      </c>
      <c r="C4285" s="2" t="s">
        <v>1</v>
      </c>
      <c r="D4285" s="2" t="s">
        <v>550</v>
      </c>
      <c r="E4285" s="2" t="s">
        <v>236</v>
      </c>
      <c r="F4285" s="2" t="s">
        <v>2573</v>
      </c>
      <c r="G4285" s="5">
        <v>32</v>
      </c>
      <c r="H4285" s="5">
        <v>21.3</v>
      </c>
      <c r="I4285" s="5">
        <v>681.6</v>
      </c>
      <c r="J4285" s="5">
        <v>850771.40000000072</v>
      </c>
      <c r="K4285" s="3" t="str" cm="1">
        <f t="array" ref="K4285">_xlfn.LET(_xlpm.d,UPPER(TRIM(CLEAN(SUBSTITUTE(F4285,CHAR(160),"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86" spans="2:11" hidden="1" x14ac:dyDescent="0.25">
      <c r="B4286" s="20">
        <v>45793</v>
      </c>
      <c r="C4286" s="2" t="s">
        <v>1</v>
      </c>
      <c r="D4286" s="2" t="s">
        <v>1899</v>
      </c>
      <c r="E4286" s="2" t="s">
        <v>241</v>
      </c>
      <c r="F4286" s="2" t="s">
        <v>2573</v>
      </c>
      <c r="G4286" s="5">
        <v>30</v>
      </c>
      <c r="H4286" s="5">
        <v>21.3</v>
      </c>
      <c r="I4286" s="5">
        <v>639</v>
      </c>
      <c r="J4286" s="5">
        <v>851410.40000000072</v>
      </c>
      <c r="K4286" s="3" t="str" cm="1">
        <f t="array" ref="K4286">_xlfn.LET(_xlpm.d,UPPER(TRIM(CLEAN(SUBSTITUTE(F4286,CHAR(160),"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87" spans="2:11" hidden="1" x14ac:dyDescent="0.25">
      <c r="B4287" s="20">
        <v>45793</v>
      </c>
      <c r="C4287" s="2" t="s">
        <v>1</v>
      </c>
      <c r="D4287" s="2" t="s">
        <v>2860</v>
      </c>
      <c r="E4287" s="2" t="s">
        <v>807</v>
      </c>
      <c r="F4287" s="2" t="s">
        <v>2573</v>
      </c>
      <c r="G4287" s="5">
        <v>100</v>
      </c>
      <c r="H4287" s="5">
        <v>18.989999999999998</v>
      </c>
      <c r="I4287" s="5">
        <v>1899</v>
      </c>
      <c r="J4287" s="5">
        <v>853309.40000000072</v>
      </c>
      <c r="K4287" s="3" t="str" cm="1">
        <f t="array" ref="K4287">_xlfn.LET(_xlpm.d,UPPER(TRIM(CLEAN(SUBSTITUTE(F4287,CHAR(160),"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88" spans="2:11" hidden="1" x14ac:dyDescent="0.25">
      <c r="B4288" s="20">
        <v>45796</v>
      </c>
      <c r="C4288" s="2" t="s">
        <v>1</v>
      </c>
      <c r="D4288" s="2" t="s">
        <v>2861</v>
      </c>
      <c r="E4288" s="2" t="s">
        <v>832</v>
      </c>
      <c r="F4288" s="2" t="s">
        <v>2573</v>
      </c>
      <c r="G4288" s="5">
        <v>80</v>
      </c>
      <c r="H4288" s="5">
        <v>19.989999999999998</v>
      </c>
      <c r="I4288" s="5">
        <v>1599.2</v>
      </c>
      <c r="J4288" s="5">
        <v>854908.60000000068</v>
      </c>
      <c r="K4288" s="3" t="str" cm="1">
        <f t="array" ref="K4288">_xlfn.LET(_xlpm.d,UPPER(TRIM(CLEAN(SUBSTITUTE(F4288,CHAR(160),"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89" spans="2:11" hidden="1" x14ac:dyDescent="0.25">
      <c r="B4289" s="20">
        <v>45796</v>
      </c>
      <c r="C4289" s="2" t="s">
        <v>1</v>
      </c>
      <c r="D4289" s="2" t="s">
        <v>1900</v>
      </c>
      <c r="E4289" s="2" t="s">
        <v>800</v>
      </c>
      <c r="F4289" s="2" t="s">
        <v>2573</v>
      </c>
      <c r="G4289" s="5">
        <v>12</v>
      </c>
      <c r="H4289" s="5">
        <v>21.99</v>
      </c>
      <c r="I4289" s="5">
        <v>263.88</v>
      </c>
      <c r="J4289" s="5">
        <v>855172.48000000068</v>
      </c>
      <c r="K4289" s="3" t="str" cm="1">
        <f t="array" ref="K4289">_xlfn.LET(_xlpm.d,UPPER(TRIM(CLEAN(SUBSTITUTE(F4289,CHAR(160),"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90" spans="2:11" hidden="1" x14ac:dyDescent="0.25">
      <c r="B4290" s="20">
        <v>45796</v>
      </c>
      <c r="C4290" s="2" t="s">
        <v>1</v>
      </c>
      <c r="D4290" s="2" t="s">
        <v>1901</v>
      </c>
      <c r="E4290" s="2" t="s">
        <v>180</v>
      </c>
      <c r="F4290" s="2" t="s">
        <v>2573</v>
      </c>
      <c r="G4290" s="5">
        <v>80</v>
      </c>
      <c r="H4290" s="5">
        <v>21.3</v>
      </c>
      <c r="I4290" s="5">
        <v>1704</v>
      </c>
      <c r="J4290" s="5">
        <v>856876.48000000068</v>
      </c>
      <c r="K4290" s="3" t="str" cm="1">
        <f t="array" ref="K4290">_xlfn.LET(_xlpm.d,UPPER(TRIM(CLEAN(SUBSTITUTE(F4290,CHAR(160),"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91" spans="2:11" hidden="1" x14ac:dyDescent="0.25">
      <c r="B4291" s="20">
        <v>45796</v>
      </c>
      <c r="C4291" s="2" t="s">
        <v>1</v>
      </c>
      <c r="D4291" s="2" t="s">
        <v>1902</v>
      </c>
      <c r="E4291" s="2" t="s">
        <v>248</v>
      </c>
      <c r="F4291" s="2" t="s">
        <v>2573</v>
      </c>
      <c r="G4291" s="5">
        <v>40</v>
      </c>
      <c r="H4291" s="5">
        <v>21.3</v>
      </c>
      <c r="I4291" s="5">
        <v>852</v>
      </c>
      <c r="J4291" s="5">
        <v>857728.48000000068</v>
      </c>
      <c r="K4291" s="3" t="str" cm="1">
        <f t="array" ref="K4291">_xlfn.LET(_xlpm.d,UPPER(TRIM(CLEAN(SUBSTITUTE(F4291,CHAR(160),"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92" spans="2:11" hidden="1" x14ac:dyDescent="0.25">
      <c r="B4292" s="20">
        <v>45796</v>
      </c>
      <c r="C4292" s="2" t="s">
        <v>1</v>
      </c>
      <c r="D4292" s="2" t="s">
        <v>2862</v>
      </c>
      <c r="E4292" s="2" t="s">
        <v>254</v>
      </c>
      <c r="F4292" s="2" t="s">
        <v>2573</v>
      </c>
      <c r="G4292" s="5">
        <v>48</v>
      </c>
      <c r="H4292" s="5">
        <v>21.3</v>
      </c>
      <c r="I4292" s="5">
        <v>1022.4</v>
      </c>
      <c r="J4292" s="5">
        <v>858750.8800000007</v>
      </c>
      <c r="K4292" s="3" t="str" cm="1">
        <f t="array" ref="K4292">_xlfn.LET(_xlpm.d,UPPER(TRIM(CLEAN(SUBSTITUTE(F4292,CHAR(160),"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93" spans="2:11" hidden="1" x14ac:dyDescent="0.25">
      <c r="B4293" s="20">
        <v>45797</v>
      </c>
      <c r="C4293" s="2" t="s">
        <v>1</v>
      </c>
      <c r="D4293" s="2" t="s">
        <v>551</v>
      </c>
      <c r="E4293" s="2" t="s">
        <v>156</v>
      </c>
      <c r="F4293" s="2" t="s">
        <v>2573</v>
      </c>
      <c r="G4293" s="5">
        <v>42</v>
      </c>
      <c r="H4293" s="5">
        <v>21.3</v>
      </c>
      <c r="I4293" s="5">
        <v>894.6</v>
      </c>
      <c r="J4293" s="5">
        <v>859645.48000000068</v>
      </c>
      <c r="K4293" s="3" t="str" cm="1">
        <f t="array" ref="K4293">_xlfn.LET(_xlpm.d,UPPER(TRIM(CLEAN(SUBSTITUTE(F4293,CHAR(160),"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94" spans="2:11" hidden="1" x14ac:dyDescent="0.25">
      <c r="B4294" s="20">
        <v>45797</v>
      </c>
      <c r="C4294" s="2" t="s">
        <v>1</v>
      </c>
      <c r="D4294" s="2" t="s">
        <v>2863</v>
      </c>
      <c r="E4294" s="2" t="s">
        <v>186</v>
      </c>
      <c r="F4294" s="2" t="s">
        <v>2573</v>
      </c>
      <c r="G4294" s="5">
        <v>64</v>
      </c>
      <c r="H4294" s="5">
        <v>21.3</v>
      </c>
      <c r="I4294" s="5">
        <v>1363.2</v>
      </c>
      <c r="J4294" s="5">
        <v>861008.68000000063</v>
      </c>
      <c r="K4294" s="3" t="str" cm="1">
        <f t="array" ref="K4294">_xlfn.LET(_xlpm.d,UPPER(TRIM(CLEAN(SUBSTITUTE(F4294,CHAR(160),"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95" spans="2:11" hidden="1" x14ac:dyDescent="0.25">
      <c r="B4295" s="20">
        <v>45797</v>
      </c>
      <c r="C4295" s="2" t="s">
        <v>1</v>
      </c>
      <c r="D4295" s="2" t="s">
        <v>995</v>
      </c>
      <c r="E4295" s="2" t="s">
        <v>273</v>
      </c>
      <c r="F4295" s="2" t="s">
        <v>2573</v>
      </c>
      <c r="G4295" s="5">
        <v>32</v>
      </c>
      <c r="H4295" s="5">
        <v>21.3</v>
      </c>
      <c r="I4295" s="5">
        <v>681.6</v>
      </c>
      <c r="J4295" s="5">
        <v>861690.28000000061</v>
      </c>
      <c r="K4295" s="3" t="str" cm="1">
        <f t="array" ref="K4295">_xlfn.LET(_xlpm.d,UPPER(TRIM(CLEAN(SUBSTITUTE(F4295,CHAR(160),"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96" spans="2:11" hidden="1" x14ac:dyDescent="0.25">
      <c r="B4296" s="20">
        <v>45797</v>
      </c>
      <c r="C4296" s="2" t="s">
        <v>1</v>
      </c>
      <c r="D4296" s="2" t="s">
        <v>1593</v>
      </c>
      <c r="E4296" s="2" t="s">
        <v>232</v>
      </c>
      <c r="F4296" s="2" t="s">
        <v>2573</v>
      </c>
      <c r="G4296" s="5">
        <v>20</v>
      </c>
      <c r="H4296" s="5">
        <v>21.3</v>
      </c>
      <c r="I4296" s="5">
        <v>426</v>
      </c>
      <c r="J4296" s="5">
        <v>862116.28000000061</v>
      </c>
      <c r="K4296" s="3" t="str" cm="1">
        <f t="array" ref="K4296">_xlfn.LET(_xlpm.d,UPPER(TRIM(CLEAN(SUBSTITUTE(F4296,CHAR(160),"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97" spans="2:11" hidden="1" x14ac:dyDescent="0.25">
      <c r="B4297" s="20">
        <v>45797</v>
      </c>
      <c r="C4297" s="2" t="s">
        <v>1</v>
      </c>
      <c r="D4297" s="2" t="s">
        <v>1420</v>
      </c>
      <c r="E4297" s="2" t="s">
        <v>147</v>
      </c>
      <c r="F4297" s="2" t="s">
        <v>2573</v>
      </c>
      <c r="G4297" s="5">
        <v>50</v>
      </c>
      <c r="H4297" s="5">
        <v>21.3</v>
      </c>
      <c r="I4297" s="5">
        <v>1065</v>
      </c>
      <c r="J4297" s="5">
        <v>863181.28000000061</v>
      </c>
      <c r="K4297" s="3" t="str" cm="1">
        <f t="array" ref="K4297">_xlfn.LET(_xlpm.d,UPPER(TRIM(CLEAN(SUBSTITUTE(F4297,CHAR(160),"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98" spans="2:11" hidden="1" x14ac:dyDescent="0.25">
      <c r="B4298" s="20">
        <v>45797</v>
      </c>
      <c r="C4298" s="2" t="s">
        <v>1</v>
      </c>
      <c r="D4298" s="2" t="s">
        <v>1903</v>
      </c>
      <c r="E4298" s="2" t="s">
        <v>78</v>
      </c>
      <c r="F4298" s="2" t="s">
        <v>2573</v>
      </c>
      <c r="G4298" s="5">
        <v>80</v>
      </c>
      <c r="H4298" s="5">
        <v>21.3</v>
      </c>
      <c r="I4298" s="5">
        <v>1704</v>
      </c>
      <c r="J4298" s="5">
        <v>864885.28000000061</v>
      </c>
      <c r="K4298" s="3" t="str" cm="1">
        <f t="array" ref="K4298">_xlfn.LET(_xlpm.d,UPPER(TRIM(CLEAN(SUBSTITUTE(F4298,CHAR(160),"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299" spans="2:11" hidden="1" x14ac:dyDescent="0.25">
      <c r="B4299" s="20">
        <v>45797</v>
      </c>
      <c r="C4299" s="2" t="s">
        <v>1</v>
      </c>
      <c r="D4299" s="2" t="s">
        <v>552</v>
      </c>
      <c r="E4299" s="2" t="s">
        <v>143</v>
      </c>
      <c r="F4299" s="2" t="s">
        <v>2573</v>
      </c>
      <c r="G4299" s="5">
        <v>64</v>
      </c>
      <c r="H4299" s="5">
        <v>21.3</v>
      </c>
      <c r="I4299" s="5">
        <v>1363.2</v>
      </c>
      <c r="J4299" s="5">
        <v>866248.48000000056</v>
      </c>
      <c r="K4299" s="3" t="str" cm="1">
        <f t="array" ref="K4299">_xlfn.LET(_xlpm.d,UPPER(TRIM(CLEAN(SUBSTITUTE(F4299,CHAR(160),"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00" spans="2:11" hidden="1" x14ac:dyDescent="0.25">
      <c r="B4300" s="20">
        <v>45797</v>
      </c>
      <c r="C4300" s="2" t="s">
        <v>1</v>
      </c>
      <c r="D4300" s="2" t="s">
        <v>2864</v>
      </c>
      <c r="E4300" s="2" t="s">
        <v>234</v>
      </c>
      <c r="F4300" s="2" t="s">
        <v>2573</v>
      </c>
      <c r="G4300" s="5">
        <v>115</v>
      </c>
      <c r="H4300" s="5">
        <v>21.3</v>
      </c>
      <c r="I4300" s="5">
        <v>2449.5</v>
      </c>
      <c r="J4300" s="5">
        <v>868697.98000000056</v>
      </c>
      <c r="K4300" s="3" t="str" cm="1">
        <f t="array" ref="K4300">_xlfn.LET(_xlpm.d,UPPER(TRIM(CLEAN(SUBSTITUTE(F4300,CHAR(160),"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01" spans="2:11" hidden="1" x14ac:dyDescent="0.25">
      <c r="B4301" s="20">
        <v>45797</v>
      </c>
      <c r="C4301" s="2" t="s">
        <v>1</v>
      </c>
      <c r="D4301" s="2" t="s">
        <v>553</v>
      </c>
      <c r="E4301" s="2" t="s">
        <v>141</v>
      </c>
      <c r="F4301" s="2" t="s">
        <v>2573</v>
      </c>
      <c r="G4301" s="5">
        <v>90</v>
      </c>
      <c r="H4301" s="5">
        <v>21.3</v>
      </c>
      <c r="I4301" s="5">
        <v>1917</v>
      </c>
      <c r="J4301" s="5">
        <v>870614.98000000056</v>
      </c>
      <c r="K4301" s="3" t="str" cm="1">
        <f t="array" ref="K4301">_xlfn.LET(_xlpm.d,UPPER(TRIM(CLEAN(SUBSTITUTE(F4301,CHAR(160),"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02" spans="2:11" hidden="1" x14ac:dyDescent="0.25">
      <c r="B4302" s="20">
        <v>45797</v>
      </c>
      <c r="C4302" s="2" t="s">
        <v>1</v>
      </c>
      <c r="D4302" s="2" t="s">
        <v>2865</v>
      </c>
      <c r="E4302" s="2" t="s">
        <v>261</v>
      </c>
      <c r="F4302" s="2" t="s">
        <v>2573</v>
      </c>
      <c r="G4302" s="5">
        <v>30</v>
      </c>
      <c r="H4302" s="5">
        <v>21.3</v>
      </c>
      <c r="I4302" s="5">
        <v>639</v>
      </c>
      <c r="J4302" s="5">
        <v>871253.98000000056</v>
      </c>
      <c r="K4302" s="3" t="str" cm="1">
        <f t="array" ref="K4302">_xlfn.LET(_xlpm.d,UPPER(TRIM(CLEAN(SUBSTITUTE(F4302,CHAR(160),"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03" spans="2:11" hidden="1" x14ac:dyDescent="0.25">
      <c r="B4303" s="20">
        <v>45797</v>
      </c>
      <c r="C4303" s="2" t="s">
        <v>1</v>
      </c>
      <c r="D4303" s="2" t="s">
        <v>2866</v>
      </c>
      <c r="E4303" s="2" t="s">
        <v>1634</v>
      </c>
      <c r="F4303" s="2" t="s">
        <v>2573</v>
      </c>
      <c r="G4303" s="5">
        <v>30</v>
      </c>
      <c r="H4303" s="5">
        <v>21.3</v>
      </c>
      <c r="I4303" s="5">
        <v>639</v>
      </c>
      <c r="J4303" s="5">
        <v>871892.98000000056</v>
      </c>
      <c r="K4303" s="3" t="str" cm="1">
        <f t="array" ref="K4303">_xlfn.LET(_xlpm.d,UPPER(TRIM(CLEAN(SUBSTITUTE(F4303,CHAR(160),"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04" spans="2:11" hidden="1" x14ac:dyDescent="0.25">
      <c r="B4304" s="20">
        <v>45798</v>
      </c>
      <c r="C4304" s="2" t="s">
        <v>1</v>
      </c>
      <c r="D4304" s="2" t="s">
        <v>997</v>
      </c>
      <c r="E4304" s="2" t="s">
        <v>189</v>
      </c>
      <c r="F4304" s="2" t="s">
        <v>2573</v>
      </c>
      <c r="G4304" s="5">
        <v>30</v>
      </c>
      <c r="H4304" s="5">
        <v>21.3</v>
      </c>
      <c r="I4304" s="5">
        <v>639</v>
      </c>
      <c r="J4304" s="5">
        <v>872531.98000000056</v>
      </c>
      <c r="K4304" s="3" t="str" cm="1">
        <f t="array" ref="K4304">_xlfn.LET(_xlpm.d,UPPER(TRIM(CLEAN(SUBSTITUTE(F4304,CHAR(160),"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05" spans="2:11" hidden="1" x14ac:dyDescent="0.25">
      <c r="B4305" s="20">
        <v>45799</v>
      </c>
      <c r="C4305" s="2" t="s">
        <v>1</v>
      </c>
      <c r="D4305" s="2" t="s">
        <v>2867</v>
      </c>
      <c r="E4305" s="2" t="s">
        <v>120</v>
      </c>
      <c r="F4305" s="2" t="s">
        <v>2868</v>
      </c>
      <c r="G4305" s="5">
        <v>8</v>
      </c>
      <c r="H4305" s="5">
        <v>20.9</v>
      </c>
      <c r="I4305" s="5">
        <v>167.2</v>
      </c>
      <c r="J4305" s="5">
        <v>872699.18000000052</v>
      </c>
      <c r="K4305" s="3" t="str" cm="1">
        <f t="array" ref="K4305">_xlfn.LET(_xlpm.d,UPPER(TRIM(CLEAN(SUBSTITUTE(F4305,CHAR(160),"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06" spans="2:11" hidden="1" x14ac:dyDescent="0.25">
      <c r="B4306" s="20">
        <v>45799</v>
      </c>
      <c r="C4306" s="2" t="s">
        <v>1</v>
      </c>
      <c r="D4306" s="2" t="s">
        <v>2869</v>
      </c>
      <c r="E4306" s="2" t="s">
        <v>228</v>
      </c>
      <c r="F4306" s="2" t="s">
        <v>2573</v>
      </c>
      <c r="G4306" s="5">
        <v>60</v>
      </c>
      <c r="H4306" s="5">
        <v>21.3</v>
      </c>
      <c r="I4306" s="5">
        <v>1278</v>
      </c>
      <c r="J4306" s="5">
        <v>873977.18000000052</v>
      </c>
      <c r="K4306" s="3" t="str" cm="1">
        <f t="array" ref="K4306">_xlfn.LET(_xlpm.d,UPPER(TRIM(CLEAN(SUBSTITUTE(F4306,CHAR(160),"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07" spans="2:11" hidden="1" x14ac:dyDescent="0.25">
      <c r="B4307" s="20">
        <v>45799</v>
      </c>
      <c r="C4307" s="2" t="s">
        <v>1</v>
      </c>
      <c r="D4307" s="2" t="s">
        <v>2870</v>
      </c>
      <c r="E4307" s="2" t="s">
        <v>1767</v>
      </c>
      <c r="F4307" s="2" t="s">
        <v>2573</v>
      </c>
      <c r="G4307" s="5">
        <v>40</v>
      </c>
      <c r="H4307" s="5">
        <v>21.3</v>
      </c>
      <c r="I4307" s="5">
        <v>852</v>
      </c>
      <c r="J4307" s="5">
        <v>874829.18000000052</v>
      </c>
      <c r="K4307" s="3" t="str" cm="1">
        <f t="array" ref="K4307">_xlfn.LET(_xlpm.d,UPPER(TRIM(CLEAN(SUBSTITUTE(F4307,CHAR(160),"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08" spans="2:11" hidden="1" x14ac:dyDescent="0.25">
      <c r="B4308" s="20">
        <v>45799</v>
      </c>
      <c r="C4308" s="2" t="s">
        <v>1</v>
      </c>
      <c r="D4308" s="2" t="s">
        <v>2871</v>
      </c>
      <c r="E4308" s="2" t="s">
        <v>302</v>
      </c>
      <c r="F4308" s="2" t="s">
        <v>2573</v>
      </c>
      <c r="G4308" s="5">
        <v>10</v>
      </c>
      <c r="H4308" s="5">
        <v>19.989999999999998</v>
      </c>
      <c r="I4308" s="5">
        <v>199.9</v>
      </c>
      <c r="J4308" s="5">
        <v>875029.08000000054</v>
      </c>
      <c r="K4308" s="3" t="str" cm="1">
        <f t="array" ref="K4308">_xlfn.LET(_xlpm.d,UPPER(TRIM(CLEAN(SUBSTITUTE(F4308,CHAR(160),"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09" spans="2:11" hidden="1" x14ac:dyDescent="0.25">
      <c r="B4309" s="20">
        <v>45799</v>
      </c>
      <c r="C4309" s="2" t="s">
        <v>1</v>
      </c>
      <c r="D4309" s="2" t="s">
        <v>2872</v>
      </c>
      <c r="E4309" s="2" t="s">
        <v>3</v>
      </c>
      <c r="F4309" s="2" t="s">
        <v>2573</v>
      </c>
      <c r="G4309" s="5">
        <v>24</v>
      </c>
      <c r="H4309" s="5">
        <v>19.989999999999998</v>
      </c>
      <c r="I4309" s="5">
        <v>479.76</v>
      </c>
      <c r="J4309" s="5">
        <v>875508.84000000055</v>
      </c>
      <c r="K4309" s="3" t="str" cm="1">
        <f t="array" ref="K4309">_xlfn.LET(_xlpm.d,UPPER(TRIM(CLEAN(SUBSTITUTE(F4309,CHAR(160),"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10" spans="2:11" hidden="1" x14ac:dyDescent="0.25">
      <c r="B4310" s="20">
        <v>45800</v>
      </c>
      <c r="C4310" s="2" t="s">
        <v>1</v>
      </c>
      <c r="D4310" s="2" t="s">
        <v>1424</v>
      </c>
      <c r="E4310" s="2" t="s">
        <v>243</v>
      </c>
      <c r="F4310" s="2" t="s">
        <v>2573</v>
      </c>
      <c r="G4310" s="5">
        <v>188</v>
      </c>
      <c r="H4310" s="5">
        <v>21.3</v>
      </c>
      <c r="I4310" s="5">
        <v>4004.4</v>
      </c>
      <c r="J4310" s="5">
        <v>879513.24000000057</v>
      </c>
      <c r="K4310" s="3" t="str" cm="1">
        <f t="array" ref="K4310">_xlfn.LET(_xlpm.d,UPPER(TRIM(CLEAN(SUBSTITUTE(F4310,CHAR(160),"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11" spans="2:11" hidden="1" x14ac:dyDescent="0.25">
      <c r="B4311" s="20">
        <v>45800</v>
      </c>
      <c r="C4311" s="2" t="s">
        <v>1</v>
      </c>
      <c r="D4311" s="2" t="s">
        <v>1425</v>
      </c>
      <c r="E4311" s="2" t="s">
        <v>154</v>
      </c>
      <c r="F4311" s="2" t="s">
        <v>2573</v>
      </c>
      <c r="G4311" s="5">
        <v>32</v>
      </c>
      <c r="H4311" s="5">
        <v>21.3</v>
      </c>
      <c r="I4311" s="5">
        <v>681.6</v>
      </c>
      <c r="J4311" s="5">
        <v>880194.84000000055</v>
      </c>
      <c r="K4311" s="3" t="str" cm="1">
        <f t="array" ref="K4311">_xlfn.LET(_xlpm.d,UPPER(TRIM(CLEAN(SUBSTITUTE(F4311,CHAR(160),"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12" spans="2:11" hidden="1" x14ac:dyDescent="0.25">
      <c r="B4312" s="20">
        <v>45800</v>
      </c>
      <c r="C4312" s="2" t="s">
        <v>1</v>
      </c>
      <c r="D4312" s="2" t="s">
        <v>557</v>
      </c>
      <c r="E4312" s="2" t="s">
        <v>241</v>
      </c>
      <c r="F4312" s="2" t="s">
        <v>2573</v>
      </c>
      <c r="G4312" s="5">
        <v>8</v>
      </c>
      <c r="H4312" s="5">
        <v>21.3</v>
      </c>
      <c r="I4312" s="5">
        <v>170.4</v>
      </c>
      <c r="J4312" s="5">
        <v>880365.24000000057</v>
      </c>
      <c r="K4312" s="3" t="str" cm="1">
        <f t="array" ref="K4312">_xlfn.LET(_xlpm.d,UPPER(TRIM(CLEAN(SUBSTITUTE(F4312,CHAR(160),"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13" spans="2:11" hidden="1" x14ac:dyDescent="0.25">
      <c r="B4313" s="20">
        <v>45800</v>
      </c>
      <c r="C4313" s="2" t="s">
        <v>1</v>
      </c>
      <c r="D4313" s="2" t="s">
        <v>558</v>
      </c>
      <c r="E4313" s="2" t="s">
        <v>195</v>
      </c>
      <c r="F4313" s="2" t="s">
        <v>2573</v>
      </c>
      <c r="G4313" s="5">
        <v>48</v>
      </c>
      <c r="H4313" s="5">
        <v>21.3</v>
      </c>
      <c r="I4313" s="5">
        <v>1022.4</v>
      </c>
      <c r="J4313" s="5">
        <v>881387.6400000006</v>
      </c>
      <c r="K4313" s="3" t="str" cm="1">
        <f t="array" ref="K4313">_xlfn.LET(_xlpm.d,UPPER(TRIM(CLEAN(SUBSTITUTE(F4313,CHAR(160),"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14" spans="2:11" hidden="1" x14ac:dyDescent="0.25">
      <c r="B4314" s="20">
        <v>45800</v>
      </c>
      <c r="C4314" s="2" t="s">
        <v>1</v>
      </c>
      <c r="D4314" s="2" t="s">
        <v>2873</v>
      </c>
      <c r="E4314" s="2" t="s">
        <v>50</v>
      </c>
      <c r="F4314" s="2" t="s">
        <v>2573</v>
      </c>
      <c r="G4314" s="5">
        <v>48</v>
      </c>
      <c r="H4314" s="5">
        <v>18.989999999999998</v>
      </c>
      <c r="I4314" s="5">
        <v>911.52</v>
      </c>
      <c r="J4314" s="5">
        <v>882299.16000000061</v>
      </c>
      <c r="K4314" s="3" t="str" cm="1">
        <f t="array" ref="K4314">_xlfn.LET(_xlpm.d,UPPER(TRIM(CLEAN(SUBSTITUTE(F4314,CHAR(160),"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15" spans="2:11" hidden="1" x14ac:dyDescent="0.25">
      <c r="B4315" s="20">
        <v>45800</v>
      </c>
      <c r="C4315" s="2" t="s">
        <v>1</v>
      </c>
      <c r="D4315" s="2" t="s">
        <v>780</v>
      </c>
      <c r="E4315" s="2" t="s">
        <v>43</v>
      </c>
      <c r="F4315" s="2" t="s">
        <v>2573</v>
      </c>
      <c r="G4315" s="5">
        <v>60</v>
      </c>
      <c r="H4315" s="5">
        <v>19.989999999999998</v>
      </c>
      <c r="I4315" s="5">
        <v>1199.4000000000001</v>
      </c>
      <c r="J4315" s="5">
        <v>883498.56000000064</v>
      </c>
      <c r="K4315" s="3" t="str" cm="1">
        <f t="array" ref="K4315">_xlfn.LET(_xlpm.d,UPPER(TRIM(CLEAN(SUBSTITUTE(F4315,CHAR(160),"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16" spans="2:11" hidden="1" x14ac:dyDescent="0.25">
      <c r="B4316" s="20">
        <v>45800</v>
      </c>
      <c r="C4316" s="2" t="s">
        <v>1</v>
      </c>
      <c r="D4316" s="2" t="s">
        <v>2874</v>
      </c>
      <c r="E4316" s="2" t="s">
        <v>170</v>
      </c>
      <c r="F4316" s="2" t="s">
        <v>2573</v>
      </c>
      <c r="G4316" s="5">
        <v>48</v>
      </c>
      <c r="H4316" s="5">
        <v>19.989999999999998</v>
      </c>
      <c r="I4316" s="5">
        <v>959.52</v>
      </c>
      <c r="J4316" s="5">
        <v>884458.08000000066</v>
      </c>
      <c r="K4316" s="3" t="str" cm="1">
        <f t="array" ref="K4316">_xlfn.LET(_xlpm.d,UPPER(TRIM(CLEAN(SUBSTITUTE(F4316,CHAR(160),"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17" spans="2:11" hidden="1" x14ac:dyDescent="0.25">
      <c r="B4317" s="20">
        <v>45800</v>
      </c>
      <c r="C4317" s="2" t="s">
        <v>1</v>
      </c>
      <c r="D4317" s="2" t="s">
        <v>1908</v>
      </c>
      <c r="E4317" s="2" t="s">
        <v>807</v>
      </c>
      <c r="F4317" s="2" t="s">
        <v>2573</v>
      </c>
      <c r="G4317" s="5">
        <v>32</v>
      </c>
      <c r="H4317" s="5">
        <v>18.989999999999998</v>
      </c>
      <c r="I4317" s="5">
        <v>607.67999999999995</v>
      </c>
      <c r="J4317" s="5">
        <v>885065.76000000071</v>
      </c>
      <c r="K4317" s="3" t="str" cm="1">
        <f t="array" ref="K4317">_xlfn.LET(_xlpm.d,UPPER(TRIM(CLEAN(SUBSTITUTE(F4317,CHAR(160),"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18" spans="2:11" hidden="1" x14ac:dyDescent="0.25">
      <c r="B4318" s="20">
        <v>45800</v>
      </c>
      <c r="C4318" s="2" t="s">
        <v>1</v>
      </c>
      <c r="D4318" s="2" t="s">
        <v>559</v>
      </c>
      <c r="E4318" s="2" t="s">
        <v>224</v>
      </c>
      <c r="F4318" s="2" t="s">
        <v>2573</v>
      </c>
      <c r="G4318" s="5">
        <v>176</v>
      </c>
      <c r="H4318" s="5">
        <v>21.3</v>
      </c>
      <c r="I4318" s="5">
        <v>3748.8</v>
      </c>
      <c r="J4318" s="5">
        <v>888814.56000000075</v>
      </c>
      <c r="K4318" s="3" t="str" cm="1">
        <f t="array" ref="K4318">_xlfn.LET(_xlpm.d,UPPER(TRIM(CLEAN(SUBSTITUTE(F4318,CHAR(160),"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19" spans="2:11" hidden="1" x14ac:dyDescent="0.25">
      <c r="B4319" s="20">
        <v>45800</v>
      </c>
      <c r="C4319" s="2" t="s">
        <v>1</v>
      </c>
      <c r="D4319" s="2" t="s">
        <v>2875</v>
      </c>
      <c r="E4319" s="2" t="s">
        <v>319</v>
      </c>
      <c r="F4319" s="2" t="s">
        <v>2573</v>
      </c>
      <c r="G4319" s="5">
        <v>150</v>
      </c>
      <c r="H4319" s="5">
        <v>21.3</v>
      </c>
      <c r="I4319" s="5">
        <v>3195</v>
      </c>
      <c r="J4319" s="5">
        <v>892009.56000000075</v>
      </c>
      <c r="K4319" s="3" t="str" cm="1">
        <f t="array" ref="K4319">_xlfn.LET(_xlpm.d,UPPER(TRIM(CLEAN(SUBSTITUTE(F4319,CHAR(160),"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20" spans="2:11" hidden="1" x14ac:dyDescent="0.25">
      <c r="B4320" s="20">
        <v>45803</v>
      </c>
      <c r="C4320" s="2" t="s">
        <v>1</v>
      </c>
      <c r="D4320" s="2" t="s">
        <v>1000</v>
      </c>
      <c r="E4320" s="2" t="s">
        <v>874</v>
      </c>
      <c r="F4320" s="2" t="s">
        <v>2573</v>
      </c>
      <c r="G4320" s="5">
        <v>200</v>
      </c>
      <c r="H4320" s="5">
        <v>16.149999999999999</v>
      </c>
      <c r="I4320" s="5">
        <v>3230</v>
      </c>
      <c r="J4320" s="5">
        <v>895239.56000000075</v>
      </c>
      <c r="K4320" s="3" t="str" cm="1">
        <f t="array" ref="K4320">_xlfn.LET(_xlpm.d,UPPER(TRIM(CLEAN(SUBSTITUTE(F4320,CHAR(160),"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21" spans="2:11" hidden="1" x14ac:dyDescent="0.25">
      <c r="B4321" s="20">
        <v>45803</v>
      </c>
      <c r="C4321" s="2" t="s">
        <v>1</v>
      </c>
      <c r="D4321" s="2" t="s">
        <v>2876</v>
      </c>
      <c r="E4321" s="2" t="s">
        <v>248</v>
      </c>
      <c r="F4321" s="2" t="s">
        <v>2573</v>
      </c>
      <c r="G4321" s="5">
        <v>40</v>
      </c>
      <c r="H4321" s="5">
        <v>21.3</v>
      </c>
      <c r="I4321" s="5">
        <v>852</v>
      </c>
      <c r="J4321" s="5">
        <v>896091.56000000075</v>
      </c>
      <c r="K4321" s="3" t="str" cm="1">
        <f t="array" ref="K4321">_xlfn.LET(_xlpm.d,UPPER(TRIM(CLEAN(SUBSTITUTE(F4321,CHAR(160),"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22" spans="2:11" hidden="1" x14ac:dyDescent="0.25">
      <c r="B4322" s="20">
        <v>45804</v>
      </c>
      <c r="C4322" s="2" t="s">
        <v>1</v>
      </c>
      <c r="D4322" s="2" t="s">
        <v>2877</v>
      </c>
      <c r="E4322" s="2" t="s">
        <v>143</v>
      </c>
      <c r="F4322" s="2" t="s">
        <v>2573</v>
      </c>
      <c r="G4322" s="5">
        <v>100</v>
      </c>
      <c r="H4322" s="5">
        <v>21.3</v>
      </c>
      <c r="I4322" s="5">
        <v>2130</v>
      </c>
      <c r="J4322" s="5">
        <v>898221.56000000075</v>
      </c>
      <c r="K4322" s="3" t="str" cm="1">
        <f t="array" ref="K4322">_xlfn.LET(_xlpm.d,UPPER(TRIM(CLEAN(SUBSTITUTE(F4322,CHAR(160),"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23" spans="2:11" hidden="1" x14ac:dyDescent="0.25">
      <c r="B4323" s="20">
        <v>45804</v>
      </c>
      <c r="C4323" s="2" t="s">
        <v>1</v>
      </c>
      <c r="D4323" s="2" t="s">
        <v>1910</v>
      </c>
      <c r="E4323" s="2" t="s">
        <v>234</v>
      </c>
      <c r="F4323" s="2" t="s">
        <v>2573</v>
      </c>
      <c r="G4323" s="5">
        <v>32</v>
      </c>
      <c r="H4323" s="5">
        <v>21.3</v>
      </c>
      <c r="I4323" s="5">
        <v>681.6</v>
      </c>
      <c r="J4323" s="5">
        <v>898903.16000000073</v>
      </c>
      <c r="K4323" s="3" t="str" cm="1">
        <f t="array" ref="K4323">_xlfn.LET(_xlpm.d,UPPER(TRIM(CLEAN(SUBSTITUTE(F4323,CHAR(160),"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24" spans="2:11" hidden="1" x14ac:dyDescent="0.25">
      <c r="B4324" s="20">
        <v>45804</v>
      </c>
      <c r="C4324" s="2" t="s">
        <v>1</v>
      </c>
      <c r="D4324" s="2" t="s">
        <v>2878</v>
      </c>
      <c r="E4324" s="2" t="s">
        <v>78</v>
      </c>
      <c r="F4324" s="2" t="s">
        <v>2573</v>
      </c>
      <c r="G4324" s="5">
        <v>56</v>
      </c>
      <c r="H4324" s="5">
        <v>21.3</v>
      </c>
      <c r="I4324" s="5">
        <v>1192.8</v>
      </c>
      <c r="J4324" s="5">
        <v>900095.96000000078</v>
      </c>
      <c r="K4324" s="3" t="str" cm="1">
        <f t="array" ref="K4324">_xlfn.LET(_xlpm.d,UPPER(TRIM(CLEAN(SUBSTITUTE(F4324,CHAR(160),"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25" spans="2:11" hidden="1" x14ac:dyDescent="0.25">
      <c r="B4325" s="20">
        <v>45804</v>
      </c>
      <c r="C4325" s="2" t="s">
        <v>1</v>
      </c>
      <c r="D4325" s="2" t="s">
        <v>563</v>
      </c>
      <c r="E4325" s="2" t="s">
        <v>544</v>
      </c>
      <c r="F4325" s="2" t="s">
        <v>2573</v>
      </c>
      <c r="G4325" s="5">
        <v>50</v>
      </c>
      <c r="H4325" s="5">
        <v>21.3</v>
      </c>
      <c r="I4325" s="5">
        <v>1065</v>
      </c>
      <c r="J4325" s="5">
        <v>901160.96000000078</v>
      </c>
      <c r="K4325" s="3" t="str" cm="1">
        <f t="array" ref="K4325">_xlfn.LET(_xlpm.d,UPPER(TRIM(CLEAN(SUBSTITUTE(F4325,CHAR(160),"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26" spans="2:11" hidden="1" x14ac:dyDescent="0.25">
      <c r="B4326" s="20">
        <v>45804</v>
      </c>
      <c r="C4326" s="2" t="s">
        <v>1</v>
      </c>
      <c r="D4326" s="2" t="s">
        <v>565</v>
      </c>
      <c r="E4326" s="2" t="s">
        <v>162</v>
      </c>
      <c r="F4326" s="2" t="s">
        <v>2573</v>
      </c>
      <c r="G4326" s="5">
        <v>26</v>
      </c>
      <c r="H4326" s="5">
        <v>21.3</v>
      </c>
      <c r="I4326" s="5">
        <v>553.79999999999995</v>
      </c>
      <c r="J4326" s="5">
        <v>901714.76000000082</v>
      </c>
      <c r="K4326" s="3" t="str" cm="1">
        <f t="array" ref="K4326">_xlfn.LET(_xlpm.d,UPPER(TRIM(CLEAN(SUBSTITUTE(F4326,CHAR(160),"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27" spans="2:11" hidden="1" x14ac:dyDescent="0.25">
      <c r="B4327" s="20">
        <v>45804</v>
      </c>
      <c r="C4327" s="2" t="s">
        <v>1</v>
      </c>
      <c r="D4327" s="2" t="s">
        <v>1911</v>
      </c>
      <c r="E4327" s="2" t="s">
        <v>1634</v>
      </c>
      <c r="F4327" s="2" t="s">
        <v>2573</v>
      </c>
      <c r="G4327" s="5">
        <v>30</v>
      </c>
      <c r="H4327" s="5">
        <v>21.3</v>
      </c>
      <c r="I4327" s="5">
        <v>639</v>
      </c>
      <c r="J4327" s="5">
        <v>902353.76000000082</v>
      </c>
      <c r="K4327" s="3" t="str" cm="1">
        <f t="array" ref="K4327">_xlfn.LET(_xlpm.d,UPPER(TRIM(CLEAN(SUBSTITUTE(F4327,CHAR(160),"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28" spans="2:11" hidden="1" x14ac:dyDescent="0.25">
      <c r="B4328" s="20">
        <v>45804</v>
      </c>
      <c r="C4328" s="2" t="s">
        <v>1</v>
      </c>
      <c r="D4328" s="2" t="s">
        <v>2879</v>
      </c>
      <c r="E4328" s="2" t="s">
        <v>6</v>
      </c>
      <c r="F4328" s="2" t="s">
        <v>2573</v>
      </c>
      <c r="G4328" s="5">
        <v>80</v>
      </c>
      <c r="H4328" s="5">
        <v>19.989999999999998</v>
      </c>
      <c r="I4328" s="5">
        <v>1599.2</v>
      </c>
      <c r="J4328" s="5">
        <v>903952.96000000078</v>
      </c>
      <c r="K4328" s="3" t="str" cm="1">
        <f t="array" ref="K4328">_xlfn.LET(_xlpm.d,UPPER(TRIM(CLEAN(SUBSTITUTE(F4328,CHAR(160),"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29" spans="2:11" hidden="1" x14ac:dyDescent="0.25">
      <c r="B4329" s="20">
        <v>45805</v>
      </c>
      <c r="C4329" s="2" t="s">
        <v>1</v>
      </c>
      <c r="D4329" s="2" t="s">
        <v>1002</v>
      </c>
      <c r="E4329" s="2" t="s">
        <v>145</v>
      </c>
      <c r="F4329" s="2" t="s">
        <v>2573</v>
      </c>
      <c r="G4329" s="5">
        <v>20</v>
      </c>
      <c r="H4329" s="5">
        <v>21.3</v>
      </c>
      <c r="I4329" s="5">
        <v>426</v>
      </c>
      <c r="J4329" s="5">
        <v>904378.96000000078</v>
      </c>
      <c r="K4329" s="3" t="str" cm="1">
        <f t="array" ref="K4329">_xlfn.LET(_xlpm.d,UPPER(TRIM(CLEAN(SUBSTITUTE(F4329,CHAR(160),"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30" spans="2:11" hidden="1" x14ac:dyDescent="0.25">
      <c r="B4330" s="20">
        <v>45805</v>
      </c>
      <c r="C4330" s="2" t="s">
        <v>1</v>
      </c>
      <c r="D4330" s="2" t="s">
        <v>2880</v>
      </c>
      <c r="E4330" s="2" t="s">
        <v>286</v>
      </c>
      <c r="F4330" s="2" t="s">
        <v>2573</v>
      </c>
      <c r="G4330" s="5">
        <v>20</v>
      </c>
      <c r="H4330" s="5">
        <v>21.3</v>
      </c>
      <c r="I4330" s="5">
        <v>426</v>
      </c>
      <c r="J4330" s="5">
        <v>904804.96000000078</v>
      </c>
      <c r="K4330" s="3" t="str" cm="1">
        <f t="array" ref="K4330">_xlfn.LET(_xlpm.d,UPPER(TRIM(CLEAN(SUBSTITUTE(F4330,CHAR(160),"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31" spans="2:11" hidden="1" x14ac:dyDescent="0.25">
      <c r="B4331" s="20">
        <v>45805</v>
      </c>
      <c r="C4331" s="2" t="s">
        <v>1</v>
      </c>
      <c r="D4331" s="2" t="s">
        <v>2881</v>
      </c>
      <c r="E4331" s="2" t="s">
        <v>857</v>
      </c>
      <c r="F4331" s="2" t="s">
        <v>2882</v>
      </c>
      <c r="G4331" s="5">
        <v>60</v>
      </c>
      <c r="H4331" s="5">
        <v>16.95</v>
      </c>
      <c r="I4331" s="5">
        <v>1017</v>
      </c>
      <c r="J4331" s="5">
        <v>905821.96000000078</v>
      </c>
      <c r="K4331" s="3" t="str" cm="1">
        <f t="array" ref="K4331">_xlfn.LET(_xlpm.d,UPPER(TRIM(CLEAN(SUBSTITUTE(F4331,CHAR(160),"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32" spans="2:11" hidden="1" x14ac:dyDescent="0.25">
      <c r="B4332" s="20">
        <v>45805</v>
      </c>
      <c r="C4332" s="2" t="s">
        <v>1</v>
      </c>
      <c r="D4332" s="2" t="s">
        <v>2883</v>
      </c>
      <c r="E4332" s="2" t="s">
        <v>307</v>
      </c>
      <c r="F4332" s="2" t="s">
        <v>2573</v>
      </c>
      <c r="G4332" s="5">
        <v>120</v>
      </c>
      <c r="H4332" s="5">
        <v>21.3</v>
      </c>
      <c r="I4332" s="5">
        <v>2556</v>
      </c>
      <c r="J4332" s="5">
        <v>908377.96000000078</v>
      </c>
      <c r="K4332" s="3" t="str" cm="1">
        <f t="array" ref="K4332">_xlfn.LET(_xlpm.d,UPPER(TRIM(CLEAN(SUBSTITUTE(F4332,CHAR(160),"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33" spans="2:11" hidden="1" x14ac:dyDescent="0.25">
      <c r="B4333" s="20">
        <v>45805</v>
      </c>
      <c r="C4333" s="2" t="s">
        <v>1</v>
      </c>
      <c r="D4333" s="2" t="s">
        <v>2884</v>
      </c>
      <c r="E4333" s="2" t="s">
        <v>263</v>
      </c>
      <c r="F4333" s="2" t="s">
        <v>2573</v>
      </c>
      <c r="G4333" s="5">
        <v>64</v>
      </c>
      <c r="H4333" s="5">
        <v>21.3</v>
      </c>
      <c r="I4333" s="5">
        <v>1363.2</v>
      </c>
      <c r="J4333" s="5">
        <v>909741.16000000073</v>
      </c>
      <c r="K4333" s="3" t="str" cm="1">
        <f t="array" ref="K4333">_xlfn.LET(_xlpm.d,UPPER(TRIM(CLEAN(SUBSTITUTE(F4333,CHAR(160),"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34" spans="2:11" hidden="1" x14ac:dyDescent="0.25">
      <c r="B4334" s="20">
        <v>45806</v>
      </c>
      <c r="C4334" s="2" t="s">
        <v>1</v>
      </c>
      <c r="D4334" s="2" t="s">
        <v>1913</v>
      </c>
      <c r="E4334" s="2" t="s">
        <v>268</v>
      </c>
      <c r="F4334" s="2" t="s">
        <v>2573</v>
      </c>
      <c r="G4334" s="5">
        <v>40</v>
      </c>
      <c r="H4334" s="5">
        <v>21.3</v>
      </c>
      <c r="I4334" s="5">
        <v>852</v>
      </c>
      <c r="J4334" s="5">
        <v>910593.16000000073</v>
      </c>
      <c r="K4334" s="3" t="str" cm="1">
        <f t="array" ref="K4334">_xlfn.LET(_xlpm.d,UPPER(TRIM(CLEAN(SUBSTITUTE(F4334,CHAR(160),"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35" spans="2:11" hidden="1" x14ac:dyDescent="0.25">
      <c r="B4335" s="20">
        <v>45806</v>
      </c>
      <c r="C4335" s="2" t="s">
        <v>1</v>
      </c>
      <c r="D4335" s="2" t="s">
        <v>2885</v>
      </c>
      <c r="E4335" s="2" t="s">
        <v>246</v>
      </c>
      <c r="F4335" s="2" t="s">
        <v>2573</v>
      </c>
      <c r="G4335" s="5">
        <v>30</v>
      </c>
      <c r="H4335" s="5">
        <v>21.3</v>
      </c>
      <c r="I4335" s="5">
        <v>639</v>
      </c>
      <c r="J4335" s="5">
        <v>911232.16000000073</v>
      </c>
      <c r="K4335" s="3" t="str" cm="1">
        <f t="array" ref="K4335">_xlfn.LET(_xlpm.d,UPPER(TRIM(CLEAN(SUBSTITUTE(F4335,CHAR(160),"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36" spans="2:11" hidden="1" x14ac:dyDescent="0.25">
      <c r="B4336" s="20">
        <v>45806</v>
      </c>
      <c r="C4336" s="2" t="s">
        <v>1</v>
      </c>
      <c r="D4336" s="2" t="s">
        <v>1428</v>
      </c>
      <c r="E4336" s="2" t="s">
        <v>192</v>
      </c>
      <c r="F4336" s="2" t="s">
        <v>2573</v>
      </c>
      <c r="G4336" s="5">
        <v>96</v>
      </c>
      <c r="H4336" s="5">
        <v>21.3</v>
      </c>
      <c r="I4336" s="5">
        <v>2044.8</v>
      </c>
      <c r="J4336" s="5">
        <v>913276.96000000078</v>
      </c>
      <c r="K4336" s="3" t="str" cm="1">
        <f t="array" ref="K4336">_xlfn.LET(_xlpm.d,UPPER(TRIM(CLEAN(SUBSTITUTE(F4336,CHAR(160),"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37" spans="2:11" hidden="1" x14ac:dyDescent="0.25">
      <c r="B4337" s="20">
        <v>45806</v>
      </c>
      <c r="C4337" s="2" t="s">
        <v>1</v>
      </c>
      <c r="D4337" s="2" t="s">
        <v>2886</v>
      </c>
      <c r="E4337" s="2" t="s">
        <v>1765</v>
      </c>
      <c r="F4337" s="2" t="s">
        <v>2573</v>
      </c>
      <c r="G4337" s="5">
        <v>105</v>
      </c>
      <c r="H4337" s="5">
        <v>21.3</v>
      </c>
      <c r="I4337" s="5">
        <v>2236.5</v>
      </c>
      <c r="J4337" s="5">
        <v>915513.46000000078</v>
      </c>
      <c r="K4337" s="3" t="str" cm="1">
        <f t="array" ref="K4337">_xlfn.LET(_xlpm.d,UPPER(TRIM(CLEAN(SUBSTITUTE(F4337,CHAR(160),"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38" spans="2:11" hidden="1" x14ac:dyDescent="0.25">
      <c r="B4338" s="20">
        <v>45806</v>
      </c>
      <c r="C4338" s="2" t="s">
        <v>1</v>
      </c>
      <c r="D4338" s="2" t="s">
        <v>2887</v>
      </c>
      <c r="E4338" s="2" t="s">
        <v>3</v>
      </c>
      <c r="F4338" s="2" t="s">
        <v>2573</v>
      </c>
      <c r="G4338" s="5">
        <v>8</v>
      </c>
      <c r="H4338" s="5">
        <v>19.989999999999998</v>
      </c>
      <c r="I4338" s="5">
        <v>159.91999999999999</v>
      </c>
      <c r="J4338" s="5">
        <v>915673.38000000082</v>
      </c>
      <c r="K4338" s="3" t="str" cm="1">
        <f t="array" ref="K4338">_xlfn.LET(_xlpm.d,UPPER(TRIM(CLEAN(SUBSTITUTE(F4338,CHAR(160),"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39" spans="2:11" hidden="1" x14ac:dyDescent="0.25">
      <c r="B4339" s="20">
        <v>45807</v>
      </c>
      <c r="C4339" s="2" t="s">
        <v>1</v>
      </c>
      <c r="D4339" s="2" t="s">
        <v>1914</v>
      </c>
      <c r="E4339" s="2" t="s">
        <v>78</v>
      </c>
      <c r="F4339" s="2" t="s">
        <v>2573</v>
      </c>
      <c r="G4339" s="5">
        <v>40</v>
      </c>
      <c r="H4339" s="5">
        <v>21.3</v>
      </c>
      <c r="I4339" s="5">
        <v>852</v>
      </c>
      <c r="J4339" s="5">
        <v>916525.38000000082</v>
      </c>
      <c r="K4339" s="3" t="str" cm="1">
        <f t="array" ref="K4339">_xlfn.LET(_xlpm.d,UPPER(TRIM(CLEAN(SUBSTITUTE(F4339,CHAR(160),"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40" spans="2:11" hidden="1" x14ac:dyDescent="0.25">
      <c r="B4340" s="20">
        <v>45807</v>
      </c>
      <c r="C4340" s="2" t="s">
        <v>1</v>
      </c>
      <c r="D4340" s="2" t="s">
        <v>1915</v>
      </c>
      <c r="E4340" s="2" t="s">
        <v>232</v>
      </c>
      <c r="F4340" s="2" t="s">
        <v>2573</v>
      </c>
      <c r="G4340" s="5">
        <v>20</v>
      </c>
      <c r="H4340" s="5">
        <v>21.3</v>
      </c>
      <c r="I4340" s="5">
        <v>426</v>
      </c>
      <c r="J4340" s="5">
        <v>916951.38000000082</v>
      </c>
      <c r="K4340" s="3" t="str" cm="1">
        <f t="array" ref="K4340">_xlfn.LET(_xlpm.d,UPPER(TRIM(CLEAN(SUBSTITUTE(F4340,CHAR(160),"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41" spans="2:11" hidden="1" x14ac:dyDescent="0.25">
      <c r="B4341" s="20">
        <v>45807</v>
      </c>
      <c r="C4341" s="2" t="s">
        <v>1</v>
      </c>
      <c r="D4341" s="2" t="s">
        <v>567</v>
      </c>
      <c r="E4341" s="2" t="s">
        <v>236</v>
      </c>
      <c r="F4341" s="2" t="s">
        <v>2573</v>
      </c>
      <c r="G4341" s="5">
        <v>120</v>
      </c>
      <c r="H4341" s="5">
        <v>21.3</v>
      </c>
      <c r="I4341" s="5">
        <v>2556</v>
      </c>
      <c r="J4341" s="5">
        <v>919507.38000000082</v>
      </c>
      <c r="K4341" s="3" t="str" cm="1">
        <f t="array" ref="K4341">_xlfn.LET(_xlpm.d,UPPER(TRIM(CLEAN(SUBSTITUTE(F4341,CHAR(160),"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42" spans="2:11" hidden="1" x14ac:dyDescent="0.25">
      <c r="B4342" s="20">
        <v>45807</v>
      </c>
      <c r="C4342" s="2" t="s">
        <v>1</v>
      </c>
      <c r="D4342" s="2" t="s">
        <v>2888</v>
      </c>
      <c r="E4342" s="2" t="s">
        <v>186</v>
      </c>
      <c r="F4342" s="2" t="s">
        <v>2573</v>
      </c>
      <c r="G4342" s="5">
        <v>20</v>
      </c>
      <c r="H4342" s="5">
        <v>21.3</v>
      </c>
      <c r="I4342" s="5">
        <v>426</v>
      </c>
      <c r="J4342" s="5">
        <v>919933.38000000082</v>
      </c>
      <c r="K4342" s="3" t="str" cm="1">
        <f t="array" ref="K4342">_xlfn.LET(_xlpm.d,UPPER(TRIM(CLEAN(SUBSTITUTE(F4342,CHAR(160),"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43" spans="2:11" hidden="1" x14ac:dyDescent="0.25">
      <c r="B4343" s="20">
        <v>45807</v>
      </c>
      <c r="C4343" s="2" t="s">
        <v>1</v>
      </c>
      <c r="D4343" s="2" t="s">
        <v>782</v>
      </c>
      <c r="E4343" s="2" t="s">
        <v>759</v>
      </c>
      <c r="F4343" s="2" t="s">
        <v>2573</v>
      </c>
      <c r="G4343" s="5">
        <v>5</v>
      </c>
      <c r="H4343" s="5">
        <v>19.989999999999998</v>
      </c>
      <c r="I4343" s="5">
        <v>99.95</v>
      </c>
      <c r="J4343" s="5">
        <v>920033.33000000077</v>
      </c>
      <c r="K4343" s="3" t="str" cm="1">
        <f t="array" ref="K4343">_xlfn.LET(_xlpm.d,UPPER(TRIM(CLEAN(SUBSTITUTE(F4343,CHAR(160),"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44" spans="2:11" hidden="1" x14ac:dyDescent="0.25">
      <c r="B4344" s="20">
        <v>45807</v>
      </c>
      <c r="C4344" s="2" t="s">
        <v>1</v>
      </c>
      <c r="D4344" s="2" t="s">
        <v>2889</v>
      </c>
      <c r="E4344" s="2" t="s">
        <v>2890</v>
      </c>
      <c r="F4344" s="2" t="s">
        <v>2829</v>
      </c>
      <c r="G4344" s="5">
        <v>100</v>
      </c>
      <c r="H4344" s="5">
        <v>12</v>
      </c>
      <c r="I4344" s="5">
        <v>1200</v>
      </c>
      <c r="J4344" s="5">
        <v>921233.33000000077</v>
      </c>
      <c r="K4344" s="3" t="str" cm="1">
        <f t="array" ref="K4344">_xlfn.LET(_xlpm.d,UPPER(TRIM(CLEAN(SUBSTITUTE(F4344,CHAR(160),"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45" spans="2:11" hidden="1" x14ac:dyDescent="0.25">
      <c r="B4345" s="20">
        <v>45807</v>
      </c>
      <c r="C4345" s="2" t="s">
        <v>1</v>
      </c>
      <c r="D4345" s="2" t="s">
        <v>1917</v>
      </c>
      <c r="E4345" s="2" t="s">
        <v>1726</v>
      </c>
      <c r="F4345" s="2" t="s">
        <v>2573</v>
      </c>
      <c r="G4345" s="5">
        <v>32</v>
      </c>
      <c r="H4345" s="5">
        <v>19.989999999999998</v>
      </c>
      <c r="I4345" s="5">
        <v>639.67999999999995</v>
      </c>
      <c r="J4345" s="5">
        <v>921873.01000000082</v>
      </c>
      <c r="K4345" s="3" t="str" cm="1">
        <f t="array" ref="K4345">_xlfn.LET(_xlpm.d,UPPER(TRIM(CLEAN(SUBSTITUTE(F4345,CHAR(160),"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46" spans="2:11" hidden="1" x14ac:dyDescent="0.25">
      <c r="B4346" s="20">
        <v>45807</v>
      </c>
      <c r="C4346" s="2" t="s">
        <v>1</v>
      </c>
      <c r="D4346" s="2" t="s">
        <v>1918</v>
      </c>
      <c r="E4346" s="2" t="s">
        <v>197</v>
      </c>
      <c r="F4346" s="2" t="s">
        <v>2573</v>
      </c>
      <c r="G4346" s="5">
        <v>170</v>
      </c>
      <c r="H4346" s="5">
        <v>21.3</v>
      </c>
      <c r="I4346" s="5">
        <v>3621</v>
      </c>
      <c r="J4346" s="5">
        <v>925494.01000000082</v>
      </c>
      <c r="K4346" s="3" t="str" cm="1">
        <f t="array" ref="K4346">_xlfn.LET(_xlpm.d,UPPER(TRIM(CLEAN(SUBSTITUTE(F4346,CHAR(160),"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47" spans="2:11" hidden="1" x14ac:dyDescent="0.25">
      <c r="B4347" s="20">
        <v>45807</v>
      </c>
      <c r="C4347" s="2" t="s">
        <v>1</v>
      </c>
      <c r="D4347" s="2" t="s">
        <v>570</v>
      </c>
      <c r="E4347" s="2" t="s">
        <v>224</v>
      </c>
      <c r="F4347" s="2" t="s">
        <v>2573</v>
      </c>
      <c r="G4347" s="5">
        <v>80</v>
      </c>
      <c r="H4347" s="5">
        <v>21.3</v>
      </c>
      <c r="I4347" s="5">
        <v>1704</v>
      </c>
      <c r="J4347" s="5">
        <v>927198.01000000082</v>
      </c>
      <c r="K4347" s="3" t="str" cm="1">
        <f t="array" ref="K4347">_xlfn.LET(_xlpm.d,UPPER(TRIM(CLEAN(SUBSTITUTE(F4347,CHAR(160),"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48" spans="2:11" hidden="1" x14ac:dyDescent="0.25">
      <c r="B4348" s="20">
        <v>45810</v>
      </c>
      <c r="C4348" s="2" t="s">
        <v>1</v>
      </c>
      <c r="D4348" s="2" t="s">
        <v>2891</v>
      </c>
      <c r="E4348" s="2" t="s">
        <v>741</v>
      </c>
      <c r="F4348" s="2" t="s">
        <v>2829</v>
      </c>
      <c r="G4348" s="5">
        <v>100</v>
      </c>
      <c r="H4348" s="5">
        <v>12</v>
      </c>
      <c r="I4348" s="5">
        <v>1200</v>
      </c>
      <c r="J4348" s="5">
        <v>928398.01000000082</v>
      </c>
      <c r="K4348" s="3" t="str" cm="1">
        <f t="array" ref="K4348">_xlfn.LET(_xlpm.d,UPPER(TRIM(CLEAN(SUBSTITUTE(F4348,CHAR(160),"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49" spans="2:11" hidden="1" x14ac:dyDescent="0.25">
      <c r="B4349" s="20">
        <v>45810</v>
      </c>
      <c r="C4349" s="2" t="s">
        <v>1</v>
      </c>
      <c r="D4349" s="2" t="s">
        <v>2891</v>
      </c>
      <c r="E4349" s="2" t="s">
        <v>741</v>
      </c>
      <c r="F4349" s="2" t="s">
        <v>2573</v>
      </c>
      <c r="G4349" s="5">
        <v>22</v>
      </c>
      <c r="H4349" s="5">
        <v>19.989999999999998</v>
      </c>
      <c r="I4349" s="5">
        <v>439.78</v>
      </c>
      <c r="J4349" s="5">
        <v>928837.79000000085</v>
      </c>
      <c r="K4349" s="3" t="str" cm="1">
        <f t="array" ref="K4349">_xlfn.LET(_xlpm.d,UPPER(TRIM(CLEAN(SUBSTITUTE(F4349,CHAR(160),"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50" spans="2:11" hidden="1" x14ac:dyDescent="0.25">
      <c r="B4350" s="20">
        <v>45810</v>
      </c>
      <c r="C4350" s="2" t="s">
        <v>1</v>
      </c>
      <c r="D4350" s="2" t="s">
        <v>571</v>
      </c>
      <c r="E4350" s="2" t="s">
        <v>248</v>
      </c>
      <c r="F4350" s="2" t="s">
        <v>2573</v>
      </c>
      <c r="G4350" s="5">
        <v>64</v>
      </c>
      <c r="H4350" s="5">
        <v>21.3</v>
      </c>
      <c r="I4350" s="5">
        <v>1363.2</v>
      </c>
      <c r="J4350" s="5">
        <v>930200.99000000081</v>
      </c>
      <c r="K4350" s="3" t="str" cm="1">
        <f t="array" ref="K4350">_xlfn.LET(_xlpm.d,UPPER(TRIM(CLEAN(SUBSTITUTE(F4350,CHAR(160),"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51" spans="2:11" hidden="1" x14ac:dyDescent="0.25">
      <c r="B4351" s="20">
        <v>45810</v>
      </c>
      <c r="C4351" s="2" t="s">
        <v>1</v>
      </c>
      <c r="D4351" s="2" t="s">
        <v>2892</v>
      </c>
      <c r="E4351" s="2" t="s">
        <v>254</v>
      </c>
      <c r="F4351" s="2" t="s">
        <v>2573</v>
      </c>
      <c r="G4351" s="5">
        <v>32</v>
      </c>
      <c r="H4351" s="5">
        <v>21.3</v>
      </c>
      <c r="I4351" s="5">
        <v>681.6</v>
      </c>
      <c r="J4351" s="5">
        <v>930882.59000000078</v>
      </c>
      <c r="K4351" s="3" t="str" cm="1">
        <f t="array" ref="K4351">_xlfn.LET(_xlpm.d,UPPER(TRIM(CLEAN(SUBSTITUTE(F4351,CHAR(160),"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52" spans="2:11" hidden="1" x14ac:dyDescent="0.25">
      <c r="B4352" s="20">
        <v>45811</v>
      </c>
      <c r="C4352" s="2" t="s">
        <v>1</v>
      </c>
      <c r="D4352" s="2" t="s">
        <v>573</v>
      </c>
      <c r="E4352" s="2" t="s">
        <v>147</v>
      </c>
      <c r="F4352" s="2" t="s">
        <v>2573</v>
      </c>
      <c r="G4352" s="5">
        <v>114</v>
      </c>
      <c r="H4352" s="5">
        <v>21.3</v>
      </c>
      <c r="I4352" s="5">
        <v>2428.1999999999998</v>
      </c>
      <c r="J4352" s="5">
        <v>933310.79000000074</v>
      </c>
      <c r="K4352" s="3" t="str" cm="1">
        <f t="array" ref="K4352">_xlfn.LET(_xlpm.d,UPPER(TRIM(CLEAN(SUBSTITUTE(F4352,CHAR(160),"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53" spans="2:11" hidden="1" x14ac:dyDescent="0.25">
      <c r="B4353" s="20">
        <v>45811</v>
      </c>
      <c r="C4353" s="2" t="s">
        <v>1</v>
      </c>
      <c r="D4353" s="2" t="s">
        <v>575</v>
      </c>
      <c r="E4353" s="2" t="s">
        <v>266</v>
      </c>
      <c r="F4353" s="2" t="s">
        <v>2573</v>
      </c>
      <c r="G4353" s="5">
        <v>32</v>
      </c>
      <c r="H4353" s="5">
        <v>21.3</v>
      </c>
      <c r="I4353" s="5">
        <v>681.6</v>
      </c>
      <c r="J4353" s="5">
        <v>933992.39000000071</v>
      </c>
      <c r="K4353" s="3" t="str" cm="1">
        <f t="array" ref="K4353">_xlfn.LET(_xlpm.d,UPPER(TRIM(CLEAN(SUBSTITUTE(F4353,CHAR(160),"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54" spans="2:11" hidden="1" x14ac:dyDescent="0.25">
      <c r="B4354" s="20">
        <v>45811</v>
      </c>
      <c r="C4354" s="2" t="s">
        <v>1</v>
      </c>
      <c r="D4354" s="2" t="s">
        <v>576</v>
      </c>
      <c r="E4354" s="2" t="s">
        <v>143</v>
      </c>
      <c r="F4354" s="2" t="s">
        <v>2573</v>
      </c>
      <c r="G4354" s="5">
        <v>50</v>
      </c>
      <c r="H4354" s="5">
        <v>21.3</v>
      </c>
      <c r="I4354" s="5">
        <v>1065</v>
      </c>
      <c r="J4354" s="5">
        <v>935057.39000000071</v>
      </c>
      <c r="K4354" s="3" t="str" cm="1">
        <f t="array" ref="K4354">_xlfn.LET(_xlpm.d,UPPER(TRIM(CLEAN(SUBSTITUTE(F4354,CHAR(160),"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55" spans="2:11" hidden="1" x14ac:dyDescent="0.25">
      <c r="B4355" s="20">
        <v>45811</v>
      </c>
      <c r="C4355" s="2" t="s">
        <v>1</v>
      </c>
      <c r="D4355" s="2" t="s">
        <v>2893</v>
      </c>
      <c r="E4355" s="2" t="s">
        <v>50</v>
      </c>
      <c r="F4355" s="2" t="s">
        <v>2573</v>
      </c>
      <c r="G4355" s="5">
        <v>75</v>
      </c>
      <c r="H4355" s="5">
        <v>18.989999999999998</v>
      </c>
      <c r="I4355" s="5">
        <v>1424.25</v>
      </c>
      <c r="J4355" s="5">
        <v>936481.64000000071</v>
      </c>
      <c r="K4355" s="3" t="str" cm="1">
        <f t="array" ref="K4355">_xlfn.LET(_xlpm.d,UPPER(TRIM(CLEAN(SUBSTITUTE(F4355,CHAR(160),"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56" spans="2:11" hidden="1" x14ac:dyDescent="0.25">
      <c r="B4356" s="20">
        <v>45811</v>
      </c>
      <c r="C4356" s="2" t="s">
        <v>1</v>
      </c>
      <c r="D4356" s="2" t="s">
        <v>1545</v>
      </c>
      <c r="E4356" s="2" t="s">
        <v>141</v>
      </c>
      <c r="F4356" s="2" t="s">
        <v>2573</v>
      </c>
      <c r="G4356" s="5">
        <v>80</v>
      </c>
      <c r="H4356" s="5">
        <v>21.3</v>
      </c>
      <c r="I4356" s="5">
        <v>1704</v>
      </c>
      <c r="J4356" s="5">
        <v>938185.64000000071</v>
      </c>
      <c r="K4356" s="3" t="str" cm="1">
        <f t="array" ref="K4356">_xlfn.LET(_xlpm.d,UPPER(TRIM(CLEAN(SUBSTITUTE(F4356,CHAR(160),"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57" spans="2:11" hidden="1" x14ac:dyDescent="0.25">
      <c r="B4357" s="20">
        <v>45811</v>
      </c>
      <c r="C4357" s="2" t="s">
        <v>1</v>
      </c>
      <c r="D4357" s="2" t="s">
        <v>2894</v>
      </c>
      <c r="E4357" s="2" t="s">
        <v>1634</v>
      </c>
      <c r="F4357" s="2" t="s">
        <v>2573</v>
      </c>
      <c r="G4357" s="5">
        <v>30</v>
      </c>
      <c r="H4357" s="5">
        <v>21.3</v>
      </c>
      <c r="I4357" s="5">
        <v>639</v>
      </c>
      <c r="J4357" s="5">
        <v>938824.64000000071</v>
      </c>
      <c r="K4357" s="3" t="str" cm="1">
        <f t="array" ref="K4357">_xlfn.LET(_xlpm.d,UPPER(TRIM(CLEAN(SUBSTITUTE(F4357,CHAR(160),"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58" spans="2:11" hidden="1" x14ac:dyDescent="0.25">
      <c r="B4358" s="20">
        <v>45812</v>
      </c>
      <c r="C4358" s="2" t="s">
        <v>1</v>
      </c>
      <c r="D4358" s="2" t="s">
        <v>577</v>
      </c>
      <c r="E4358" s="2" t="s">
        <v>149</v>
      </c>
      <c r="F4358" s="2" t="s">
        <v>2573</v>
      </c>
      <c r="G4358" s="5">
        <v>32</v>
      </c>
      <c r="H4358" s="5">
        <v>21.3</v>
      </c>
      <c r="I4358" s="5">
        <v>681.6</v>
      </c>
      <c r="J4358" s="5">
        <v>939506.24000000069</v>
      </c>
      <c r="K4358" s="3" t="str" cm="1">
        <f t="array" ref="K4358">_xlfn.LET(_xlpm.d,UPPER(TRIM(CLEAN(SUBSTITUTE(F4358,CHAR(160),"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59" spans="2:11" hidden="1" x14ac:dyDescent="0.25">
      <c r="B4359" s="20">
        <v>45813</v>
      </c>
      <c r="C4359" s="2" t="s">
        <v>1</v>
      </c>
      <c r="D4359" s="2" t="s">
        <v>578</v>
      </c>
      <c r="E4359" s="2" t="s">
        <v>135</v>
      </c>
      <c r="F4359" s="2" t="s">
        <v>2573</v>
      </c>
      <c r="G4359" s="5">
        <v>98</v>
      </c>
      <c r="H4359" s="5">
        <v>21.3</v>
      </c>
      <c r="I4359" s="5">
        <v>2087.4</v>
      </c>
      <c r="J4359" s="5">
        <v>941593.64000000071</v>
      </c>
      <c r="K4359" s="3" t="str" cm="1">
        <f t="array" ref="K4359">_xlfn.LET(_xlpm.d,UPPER(TRIM(CLEAN(SUBSTITUTE(F4359,CHAR(160),"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60" spans="2:11" hidden="1" x14ac:dyDescent="0.25">
      <c r="B4360" s="20">
        <v>45813</v>
      </c>
      <c r="C4360" s="2" t="s">
        <v>1</v>
      </c>
      <c r="D4360" s="2" t="s">
        <v>2895</v>
      </c>
      <c r="E4360" s="2" t="s">
        <v>3</v>
      </c>
      <c r="F4360" s="2" t="s">
        <v>2573</v>
      </c>
      <c r="G4360" s="5">
        <v>24</v>
      </c>
      <c r="H4360" s="5">
        <v>19.989999999999998</v>
      </c>
      <c r="I4360" s="5">
        <v>479.76</v>
      </c>
      <c r="J4360" s="5">
        <v>942073.40000000072</v>
      </c>
      <c r="K4360" s="3" t="str" cm="1">
        <f t="array" ref="K4360">_xlfn.LET(_xlpm.d,UPPER(TRIM(CLEAN(SUBSTITUTE(F4360,CHAR(160),"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61" spans="2:11" hidden="1" x14ac:dyDescent="0.25">
      <c r="B4361" s="20">
        <v>45813</v>
      </c>
      <c r="C4361" s="2" t="s">
        <v>1</v>
      </c>
      <c r="D4361" s="2" t="s">
        <v>2896</v>
      </c>
      <c r="E4361" s="2" t="s">
        <v>305</v>
      </c>
      <c r="F4361" s="2" t="s">
        <v>2573</v>
      </c>
      <c r="G4361" s="5">
        <v>53</v>
      </c>
      <c r="H4361" s="5">
        <v>21.3</v>
      </c>
      <c r="I4361" s="5">
        <v>1128.9000000000001</v>
      </c>
      <c r="J4361" s="5">
        <v>943202.30000000075</v>
      </c>
      <c r="K4361" s="3" t="str" cm="1">
        <f t="array" ref="K4361">_xlfn.LET(_xlpm.d,UPPER(TRIM(CLEAN(SUBSTITUTE(F4361,CHAR(160),"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62" spans="2:11" hidden="1" x14ac:dyDescent="0.25">
      <c r="B4362" s="20">
        <v>45814</v>
      </c>
      <c r="C4362" s="2" t="s">
        <v>1</v>
      </c>
      <c r="D4362" s="2" t="s">
        <v>581</v>
      </c>
      <c r="E4362" s="2" t="s">
        <v>195</v>
      </c>
      <c r="F4362" s="2" t="s">
        <v>2573</v>
      </c>
      <c r="G4362" s="5">
        <v>60</v>
      </c>
      <c r="H4362" s="5">
        <v>21.3</v>
      </c>
      <c r="I4362" s="5">
        <v>1278</v>
      </c>
      <c r="J4362" s="5">
        <v>944480.30000000075</v>
      </c>
      <c r="K4362" s="3" t="str" cm="1">
        <f t="array" ref="K4362">_xlfn.LET(_xlpm.d,UPPER(TRIM(CLEAN(SUBSTITUTE(F4362,CHAR(160),"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63" spans="2:11" hidden="1" x14ac:dyDescent="0.25">
      <c r="B4363" s="20">
        <v>45814</v>
      </c>
      <c r="C4363" s="2" t="s">
        <v>1</v>
      </c>
      <c r="D4363" s="2" t="s">
        <v>2484</v>
      </c>
      <c r="E4363" s="2" t="s">
        <v>186</v>
      </c>
      <c r="F4363" s="2" t="s">
        <v>2573</v>
      </c>
      <c r="G4363" s="5">
        <v>32</v>
      </c>
      <c r="H4363" s="5">
        <v>21.3</v>
      </c>
      <c r="I4363" s="5">
        <v>681.6</v>
      </c>
      <c r="J4363" s="5">
        <v>945161.90000000072</v>
      </c>
      <c r="K4363" s="3" t="str" cm="1">
        <f t="array" ref="K4363">_xlfn.LET(_xlpm.d,UPPER(TRIM(CLEAN(SUBSTITUTE(F4363,CHAR(160),"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64" spans="2:11" hidden="1" x14ac:dyDescent="0.25">
      <c r="B4364" s="20">
        <v>45814</v>
      </c>
      <c r="C4364" s="2" t="s">
        <v>1</v>
      </c>
      <c r="D4364" s="2" t="s">
        <v>2897</v>
      </c>
      <c r="E4364" s="2" t="s">
        <v>259</v>
      </c>
      <c r="F4364" s="2" t="s">
        <v>2573</v>
      </c>
      <c r="G4364" s="5">
        <v>50</v>
      </c>
      <c r="H4364" s="5">
        <v>21.3</v>
      </c>
      <c r="I4364" s="5">
        <v>1065</v>
      </c>
      <c r="J4364" s="5">
        <v>946226.90000000072</v>
      </c>
      <c r="K4364" s="3" t="str" cm="1">
        <f t="array" ref="K4364">_xlfn.LET(_xlpm.d,UPPER(TRIM(CLEAN(SUBSTITUTE(F4364,CHAR(160),"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65" spans="2:11" hidden="1" x14ac:dyDescent="0.25">
      <c r="B4365" s="20">
        <v>45814</v>
      </c>
      <c r="C4365" s="2" t="s">
        <v>1</v>
      </c>
      <c r="D4365" s="2" t="s">
        <v>2898</v>
      </c>
      <c r="E4365" s="2" t="s">
        <v>78</v>
      </c>
      <c r="F4365" s="2" t="s">
        <v>2573</v>
      </c>
      <c r="G4365" s="5">
        <v>60</v>
      </c>
      <c r="H4365" s="5">
        <v>21.3</v>
      </c>
      <c r="I4365" s="5">
        <v>1278</v>
      </c>
      <c r="J4365" s="5">
        <v>947504.90000000072</v>
      </c>
      <c r="K4365" s="3" t="str" cm="1">
        <f t="array" ref="K4365">_xlfn.LET(_xlpm.d,UPPER(TRIM(CLEAN(SUBSTITUTE(F4365,CHAR(160),"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66" spans="2:11" hidden="1" x14ac:dyDescent="0.25">
      <c r="B4366" s="20">
        <v>45814</v>
      </c>
      <c r="C4366" s="2" t="s">
        <v>1</v>
      </c>
      <c r="D4366" s="2" t="s">
        <v>2899</v>
      </c>
      <c r="E4366" s="2" t="s">
        <v>154</v>
      </c>
      <c r="F4366" s="2" t="s">
        <v>2573</v>
      </c>
      <c r="G4366" s="5">
        <v>86</v>
      </c>
      <c r="H4366" s="5">
        <v>21.3</v>
      </c>
      <c r="I4366" s="5">
        <v>1831.8</v>
      </c>
      <c r="J4366" s="5">
        <v>949336.70000000077</v>
      </c>
      <c r="K4366" s="3" t="str" cm="1">
        <f t="array" ref="K4366">_xlfn.LET(_xlpm.d,UPPER(TRIM(CLEAN(SUBSTITUTE(F4366,CHAR(160),"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67" spans="2:11" hidden="1" x14ac:dyDescent="0.25">
      <c r="B4367" s="20">
        <v>45814</v>
      </c>
      <c r="C4367" s="2" t="s">
        <v>1</v>
      </c>
      <c r="D4367" s="2" t="s">
        <v>1921</v>
      </c>
      <c r="E4367" s="2" t="s">
        <v>232</v>
      </c>
      <c r="F4367" s="2" t="s">
        <v>2573</v>
      </c>
      <c r="G4367" s="5">
        <v>10</v>
      </c>
      <c r="H4367" s="5">
        <v>21.3</v>
      </c>
      <c r="I4367" s="5">
        <v>213</v>
      </c>
      <c r="J4367" s="5">
        <v>949549.70000000077</v>
      </c>
      <c r="K4367" s="3" t="str" cm="1">
        <f t="array" ref="K4367">_xlfn.LET(_xlpm.d,UPPER(TRIM(CLEAN(SUBSTITUTE(F4367,CHAR(160),"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68" spans="2:11" hidden="1" x14ac:dyDescent="0.25">
      <c r="B4368" s="20">
        <v>45814</v>
      </c>
      <c r="C4368" s="2" t="s">
        <v>1</v>
      </c>
      <c r="D4368" s="2" t="s">
        <v>2900</v>
      </c>
      <c r="E4368" s="2" t="s">
        <v>857</v>
      </c>
      <c r="F4368" s="2" t="s">
        <v>2829</v>
      </c>
      <c r="G4368" s="5">
        <v>60</v>
      </c>
      <c r="H4368" s="5">
        <v>14</v>
      </c>
      <c r="I4368" s="5">
        <v>840</v>
      </c>
      <c r="J4368" s="5">
        <v>950389.70000000077</v>
      </c>
      <c r="K4368" s="3" t="str" cm="1">
        <f t="array" ref="K4368">_xlfn.LET(_xlpm.d,UPPER(TRIM(CLEAN(SUBSTITUTE(F4368,CHAR(160),"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69" spans="2:11" hidden="1" x14ac:dyDescent="0.25">
      <c r="B4369" s="20">
        <v>45814</v>
      </c>
      <c r="C4369" s="2" t="s">
        <v>1</v>
      </c>
      <c r="D4369" s="2" t="s">
        <v>789</v>
      </c>
      <c r="E4369" s="2" t="s">
        <v>43</v>
      </c>
      <c r="F4369" s="2" t="s">
        <v>2573</v>
      </c>
      <c r="G4369" s="5">
        <v>60</v>
      </c>
      <c r="H4369" s="5">
        <v>19.989999999999998</v>
      </c>
      <c r="I4369" s="5">
        <v>1199.4000000000001</v>
      </c>
      <c r="J4369" s="5">
        <v>951589.10000000079</v>
      </c>
      <c r="K4369" s="3" t="str" cm="1">
        <f t="array" ref="K4369">_xlfn.LET(_xlpm.d,UPPER(TRIM(CLEAN(SUBSTITUTE(F4369,CHAR(160),"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70" spans="2:11" hidden="1" x14ac:dyDescent="0.25">
      <c r="B4370" s="20">
        <v>45814</v>
      </c>
      <c r="C4370" s="2" t="s">
        <v>1</v>
      </c>
      <c r="D4370" s="2" t="s">
        <v>2901</v>
      </c>
      <c r="E4370" s="2" t="s">
        <v>319</v>
      </c>
      <c r="F4370" s="2" t="s">
        <v>2573</v>
      </c>
      <c r="G4370" s="5">
        <v>120</v>
      </c>
      <c r="H4370" s="5">
        <v>21.3</v>
      </c>
      <c r="I4370" s="5">
        <v>2556</v>
      </c>
      <c r="J4370" s="5">
        <v>954145.10000000079</v>
      </c>
      <c r="K4370" s="3" t="str" cm="1">
        <f t="array" ref="K4370">_xlfn.LET(_xlpm.d,UPPER(TRIM(CLEAN(SUBSTITUTE(F4370,CHAR(160),"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71" spans="2:11" hidden="1" x14ac:dyDescent="0.25">
      <c r="B4371" s="20">
        <v>45817</v>
      </c>
      <c r="C4371" s="2" t="s">
        <v>1</v>
      </c>
      <c r="D4371" s="2" t="s">
        <v>2902</v>
      </c>
      <c r="E4371" s="2" t="s">
        <v>180</v>
      </c>
      <c r="F4371" s="2" t="s">
        <v>2573</v>
      </c>
      <c r="G4371" s="5">
        <v>80</v>
      </c>
      <c r="H4371" s="5">
        <v>21.3</v>
      </c>
      <c r="I4371" s="5">
        <v>1704</v>
      </c>
      <c r="J4371" s="5">
        <v>955849.10000000079</v>
      </c>
      <c r="K4371" s="3" t="str" cm="1">
        <f t="array" ref="K4371">_xlfn.LET(_xlpm.d,UPPER(TRIM(CLEAN(SUBSTITUTE(F4371,CHAR(160),"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72" spans="2:11" hidden="1" x14ac:dyDescent="0.25">
      <c r="B4372" s="20">
        <v>45818</v>
      </c>
      <c r="C4372" s="2" t="s">
        <v>1</v>
      </c>
      <c r="D4372" s="2" t="s">
        <v>584</v>
      </c>
      <c r="E4372" s="2" t="s">
        <v>143</v>
      </c>
      <c r="F4372" s="2" t="s">
        <v>2573</v>
      </c>
      <c r="G4372" s="5">
        <v>90</v>
      </c>
      <c r="H4372" s="5">
        <v>21.3</v>
      </c>
      <c r="I4372" s="5">
        <v>1917</v>
      </c>
      <c r="J4372" s="5">
        <v>957766.10000000079</v>
      </c>
      <c r="K4372" s="3" t="str" cm="1">
        <f t="array" ref="K4372">_xlfn.LET(_xlpm.d,UPPER(TRIM(CLEAN(SUBSTITUTE(F4372,CHAR(160),"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73" spans="2:11" hidden="1" x14ac:dyDescent="0.25">
      <c r="B4373" s="20">
        <v>45818</v>
      </c>
      <c r="C4373" s="2" t="s">
        <v>1</v>
      </c>
      <c r="D4373" s="2" t="s">
        <v>585</v>
      </c>
      <c r="E4373" s="2" t="s">
        <v>273</v>
      </c>
      <c r="F4373" s="2" t="s">
        <v>2573</v>
      </c>
      <c r="G4373" s="5">
        <v>88</v>
      </c>
      <c r="H4373" s="5">
        <v>21.3</v>
      </c>
      <c r="I4373" s="5">
        <v>1874.4</v>
      </c>
      <c r="J4373" s="5">
        <v>959640.50000000081</v>
      </c>
      <c r="K4373" s="3" t="str" cm="1">
        <f t="array" ref="K4373">_xlfn.LET(_xlpm.d,UPPER(TRIM(CLEAN(SUBSTITUTE(F4373,CHAR(160),"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74" spans="2:11" hidden="1" x14ac:dyDescent="0.25">
      <c r="B4374" s="20">
        <v>45818</v>
      </c>
      <c r="C4374" s="2" t="s">
        <v>1</v>
      </c>
      <c r="D4374" s="2" t="s">
        <v>586</v>
      </c>
      <c r="E4374" s="2" t="s">
        <v>147</v>
      </c>
      <c r="F4374" s="2" t="s">
        <v>2573</v>
      </c>
      <c r="G4374" s="5">
        <v>64</v>
      </c>
      <c r="H4374" s="5">
        <v>21.3</v>
      </c>
      <c r="I4374" s="5">
        <v>1363.2</v>
      </c>
      <c r="J4374" s="5">
        <v>961003.70000000077</v>
      </c>
      <c r="K4374" s="3" t="str" cm="1">
        <f t="array" ref="K4374">_xlfn.LET(_xlpm.d,UPPER(TRIM(CLEAN(SUBSTITUTE(F4374,CHAR(160),"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75" spans="2:11" hidden="1" x14ac:dyDescent="0.25">
      <c r="B4375" s="20">
        <v>45818</v>
      </c>
      <c r="C4375" s="2" t="s">
        <v>1</v>
      </c>
      <c r="D4375" s="2" t="s">
        <v>587</v>
      </c>
      <c r="E4375" s="2" t="s">
        <v>261</v>
      </c>
      <c r="F4375" s="2" t="s">
        <v>2573</v>
      </c>
      <c r="G4375" s="5">
        <v>35</v>
      </c>
      <c r="H4375" s="5">
        <v>21.3</v>
      </c>
      <c r="I4375" s="5">
        <v>745.5</v>
      </c>
      <c r="J4375" s="5">
        <v>961749.20000000077</v>
      </c>
      <c r="K4375" s="3" t="str" cm="1">
        <f t="array" ref="K4375">_xlfn.LET(_xlpm.d,UPPER(TRIM(CLEAN(SUBSTITUTE(F4375,CHAR(160),"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76" spans="2:11" hidden="1" x14ac:dyDescent="0.25">
      <c r="B4376" s="20">
        <v>45818</v>
      </c>
      <c r="C4376" s="2" t="s">
        <v>1</v>
      </c>
      <c r="D4376" s="2" t="s">
        <v>1003</v>
      </c>
      <c r="E4376" s="2" t="s">
        <v>234</v>
      </c>
      <c r="F4376" s="2" t="s">
        <v>2573</v>
      </c>
      <c r="G4376" s="5">
        <v>92</v>
      </c>
      <c r="H4376" s="5">
        <v>21.3</v>
      </c>
      <c r="I4376" s="5">
        <v>1959.6</v>
      </c>
      <c r="J4376" s="5">
        <v>963708.80000000075</v>
      </c>
      <c r="K4376" s="3" t="str" cm="1">
        <f t="array" ref="K4376">_xlfn.LET(_xlpm.d,UPPER(TRIM(CLEAN(SUBSTITUTE(F4376,CHAR(160),"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77" spans="2:11" hidden="1" x14ac:dyDescent="0.25">
      <c r="B4377" s="20">
        <v>45818</v>
      </c>
      <c r="C4377" s="2" t="s">
        <v>1</v>
      </c>
      <c r="D4377" s="2" t="s">
        <v>1430</v>
      </c>
      <c r="E4377" s="2" t="s">
        <v>162</v>
      </c>
      <c r="F4377" s="2" t="s">
        <v>2573</v>
      </c>
      <c r="G4377" s="5">
        <v>120</v>
      </c>
      <c r="H4377" s="5">
        <v>21.3</v>
      </c>
      <c r="I4377" s="5">
        <v>2556</v>
      </c>
      <c r="J4377" s="5">
        <v>966264.80000000075</v>
      </c>
      <c r="K4377" s="3" t="str" cm="1">
        <f t="array" ref="K4377">_xlfn.LET(_xlpm.d,UPPER(TRIM(CLEAN(SUBSTITUTE(F4377,CHAR(160),"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78" spans="2:11" hidden="1" x14ac:dyDescent="0.25">
      <c r="B4378" s="20">
        <v>45818</v>
      </c>
      <c r="C4378" s="2" t="s">
        <v>1</v>
      </c>
      <c r="D4378" s="2" t="s">
        <v>790</v>
      </c>
      <c r="E4378" s="2" t="s">
        <v>791</v>
      </c>
      <c r="F4378" s="2" t="s">
        <v>2903</v>
      </c>
      <c r="G4378" s="5">
        <v>8</v>
      </c>
      <c r="H4378" s="5">
        <v>19.989999999999998</v>
      </c>
      <c r="I4378" s="5">
        <v>159.91999999999999</v>
      </c>
      <c r="J4378" s="5">
        <v>966424.72000000079</v>
      </c>
      <c r="K4378" s="3" t="str" cm="1">
        <f t="array" ref="K4378">_xlfn.LET(_xlpm.d,UPPER(TRIM(CLEAN(SUBSTITUTE(F4378,CHAR(160),"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79" spans="2:11" hidden="1" x14ac:dyDescent="0.25">
      <c r="B4379" s="20">
        <v>45819</v>
      </c>
      <c r="C4379" s="2" t="s">
        <v>1</v>
      </c>
      <c r="D4379" s="2" t="s">
        <v>589</v>
      </c>
      <c r="E4379" s="2" t="s">
        <v>544</v>
      </c>
      <c r="F4379" s="2" t="s">
        <v>2573</v>
      </c>
      <c r="G4379" s="5">
        <v>20</v>
      </c>
      <c r="H4379" s="5">
        <v>21.3</v>
      </c>
      <c r="I4379" s="5">
        <v>426</v>
      </c>
      <c r="J4379" s="5">
        <v>966850.72000000079</v>
      </c>
      <c r="K4379" s="3" t="str" cm="1">
        <f t="array" ref="K4379">_xlfn.LET(_xlpm.d,UPPER(TRIM(CLEAN(SUBSTITUTE(F4379,CHAR(160),"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80" spans="2:11" hidden="1" x14ac:dyDescent="0.25">
      <c r="B4380" s="20">
        <v>45819</v>
      </c>
      <c r="C4380" s="2" t="s">
        <v>1</v>
      </c>
      <c r="D4380" s="2" t="s">
        <v>1222</v>
      </c>
      <c r="E4380" s="2" t="s">
        <v>189</v>
      </c>
      <c r="F4380" s="2" t="s">
        <v>2573</v>
      </c>
      <c r="G4380" s="5">
        <v>16</v>
      </c>
      <c r="H4380" s="5">
        <v>21.3</v>
      </c>
      <c r="I4380" s="5">
        <v>340.8</v>
      </c>
      <c r="J4380" s="5">
        <v>967191.52000000083</v>
      </c>
      <c r="K4380" s="3" t="str" cm="1">
        <f t="array" ref="K4380">_xlfn.LET(_xlpm.d,UPPER(TRIM(CLEAN(SUBSTITUTE(F4380,CHAR(160),"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81" spans="2:11" hidden="1" x14ac:dyDescent="0.25">
      <c r="B4381" s="20">
        <v>45820</v>
      </c>
      <c r="C4381" s="2" t="s">
        <v>1</v>
      </c>
      <c r="D4381" s="2" t="s">
        <v>1223</v>
      </c>
      <c r="E4381" s="2" t="s">
        <v>268</v>
      </c>
      <c r="F4381" s="2" t="s">
        <v>2573</v>
      </c>
      <c r="G4381" s="5">
        <v>52</v>
      </c>
      <c r="H4381" s="5">
        <v>21.3</v>
      </c>
      <c r="I4381" s="5">
        <v>1107.5999999999999</v>
      </c>
      <c r="J4381" s="5">
        <v>968299.12000000081</v>
      </c>
      <c r="K4381" s="3" t="str" cm="1">
        <f t="array" ref="K4381">_xlfn.LET(_xlpm.d,UPPER(TRIM(CLEAN(SUBSTITUTE(F4381,CHAR(160),"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82" spans="2:11" hidden="1" x14ac:dyDescent="0.25">
      <c r="B4382" s="20">
        <v>45820</v>
      </c>
      <c r="C4382" s="2" t="s">
        <v>1</v>
      </c>
      <c r="D4382" s="2" t="s">
        <v>2904</v>
      </c>
      <c r="E4382" s="2" t="s">
        <v>3</v>
      </c>
      <c r="F4382" s="2" t="s">
        <v>2573</v>
      </c>
      <c r="G4382" s="5">
        <v>8</v>
      </c>
      <c r="H4382" s="5">
        <v>19.989999999999998</v>
      </c>
      <c r="I4382" s="5">
        <v>159.91999999999999</v>
      </c>
      <c r="J4382" s="5">
        <v>968459.04000000085</v>
      </c>
      <c r="K4382" s="3" t="str" cm="1">
        <f t="array" ref="K4382">_xlfn.LET(_xlpm.d,UPPER(TRIM(CLEAN(SUBSTITUTE(F4382,CHAR(160),"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83" spans="2:11" hidden="1" x14ac:dyDescent="0.25">
      <c r="B4383" s="20">
        <v>45821</v>
      </c>
      <c r="C4383" s="2" t="s">
        <v>1</v>
      </c>
      <c r="D4383" s="2" t="s">
        <v>2905</v>
      </c>
      <c r="E4383" s="2" t="s">
        <v>195</v>
      </c>
      <c r="F4383" s="2" t="s">
        <v>2573</v>
      </c>
      <c r="G4383" s="5">
        <v>76</v>
      </c>
      <c r="H4383" s="5">
        <v>21.3</v>
      </c>
      <c r="I4383" s="5">
        <v>1618.8</v>
      </c>
      <c r="J4383" s="5">
        <v>970077.8400000009</v>
      </c>
      <c r="K4383" s="3" t="str" cm="1">
        <f t="array" ref="K4383">_xlfn.LET(_xlpm.d,UPPER(TRIM(CLEAN(SUBSTITUTE(F4383,CHAR(160),"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84" spans="2:11" hidden="1" x14ac:dyDescent="0.25">
      <c r="B4384" s="20">
        <v>45821</v>
      </c>
      <c r="C4384" s="2" t="s">
        <v>1</v>
      </c>
      <c r="D4384" s="2" t="s">
        <v>1227</v>
      </c>
      <c r="E4384" s="2" t="s">
        <v>145</v>
      </c>
      <c r="F4384" s="2" t="s">
        <v>2573</v>
      </c>
      <c r="G4384" s="5">
        <v>30</v>
      </c>
      <c r="H4384" s="5">
        <v>21.3</v>
      </c>
      <c r="I4384" s="5">
        <v>639</v>
      </c>
      <c r="J4384" s="5">
        <v>970716.8400000009</v>
      </c>
      <c r="K4384" s="3" t="str" cm="1">
        <f t="array" ref="K4384">_xlfn.LET(_xlpm.d,UPPER(TRIM(CLEAN(SUBSTITUTE(F4384,CHAR(160),"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85" spans="2:11" hidden="1" x14ac:dyDescent="0.25">
      <c r="B4385" s="20">
        <v>45821</v>
      </c>
      <c r="C4385" s="2" t="s">
        <v>1</v>
      </c>
      <c r="D4385" s="2" t="s">
        <v>1228</v>
      </c>
      <c r="E4385" s="2" t="s">
        <v>43</v>
      </c>
      <c r="F4385" s="2" t="s">
        <v>2573</v>
      </c>
      <c r="G4385" s="5">
        <v>36</v>
      </c>
      <c r="H4385" s="5">
        <v>19.989999999999998</v>
      </c>
      <c r="I4385" s="5">
        <v>719.64</v>
      </c>
      <c r="J4385" s="5">
        <v>971436.48000000091</v>
      </c>
      <c r="K4385" s="3" t="str" cm="1">
        <f t="array" ref="K4385">_xlfn.LET(_xlpm.d,UPPER(TRIM(CLEAN(SUBSTITUTE(F4385,CHAR(160),"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86" spans="2:11" hidden="1" x14ac:dyDescent="0.25">
      <c r="B4386" s="20">
        <v>45821</v>
      </c>
      <c r="C4386" s="2" t="s">
        <v>1</v>
      </c>
      <c r="D4386" s="2" t="s">
        <v>1926</v>
      </c>
      <c r="E4386" s="2" t="s">
        <v>807</v>
      </c>
      <c r="F4386" s="2" t="s">
        <v>2573</v>
      </c>
      <c r="G4386" s="5">
        <v>32</v>
      </c>
      <c r="H4386" s="5">
        <v>18.989999999999998</v>
      </c>
      <c r="I4386" s="5">
        <v>607.67999999999995</v>
      </c>
      <c r="J4386" s="5">
        <v>972044.16000000096</v>
      </c>
      <c r="K4386" s="3" t="str" cm="1">
        <f t="array" ref="K4386">_xlfn.LET(_xlpm.d,UPPER(TRIM(CLEAN(SUBSTITUTE(F4386,CHAR(160),"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87" spans="2:11" hidden="1" x14ac:dyDescent="0.25">
      <c r="B4387" s="20">
        <v>45821</v>
      </c>
      <c r="C4387" s="2" t="s">
        <v>1</v>
      </c>
      <c r="D4387" s="2" t="s">
        <v>2906</v>
      </c>
      <c r="E4387" s="2" t="s">
        <v>197</v>
      </c>
      <c r="F4387" s="2" t="s">
        <v>2573</v>
      </c>
      <c r="G4387" s="5">
        <v>160</v>
      </c>
      <c r="H4387" s="5">
        <v>21.3</v>
      </c>
      <c r="I4387" s="5">
        <v>3408</v>
      </c>
      <c r="J4387" s="5">
        <v>975452.16000000096</v>
      </c>
      <c r="K4387" s="3" t="str" cm="1">
        <f t="array" ref="K4387">_xlfn.LET(_xlpm.d,UPPER(TRIM(CLEAN(SUBSTITUTE(F4387,CHAR(160),"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88" spans="2:11" hidden="1" x14ac:dyDescent="0.25">
      <c r="B4388" s="20">
        <v>45825</v>
      </c>
      <c r="C4388" s="2" t="s">
        <v>1</v>
      </c>
      <c r="D4388" s="2" t="s">
        <v>2907</v>
      </c>
      <c r="E4388" s="2" t="s">
        <v>2305</v>
      </c>
      <c r="F4388" s="2" t="s">
        <v>2573</v>
      </c>
      <c r="G4388" s="5">
        <v>16</v>
      </c>
      <c r="H4388" s="5">
        <v>19.989999999999998</v>
      </c>
      <c r="I4388" s="5">
        <v>319.83999999999997</v>
      </c>
      <c r="J4388" s="5">
        <v>975772.00000000093</v>
      </c>
      <c r="K4388" s="3" t="str" cm="1">
        <f t="array" ref="K4388">_xlfn.LET(_xlpm.d,UPPER(TRIM(CLEAN(SUBSTITUTE(F4388,CHAR(160),"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89" spans="2:11" hidden="1" x14ac:dyDescent="0.25">
      <c r="B4389" s="20">
        <v>45825</v>
      </c>
      <c r="C4389" s="2" t="s">
        <v>1</v>
      </c>
      <c r="D4389" s="2" t="s">
        <v>2908</v>
      </c>
      <c r="E4389" s="2" t="s">
        <v>263</v>
      </c>
      <c r="F4389" s="2" t="s">
        <v>2573</v>
      </c>
      <c r="G4389" s="5">
        <v>64</v>
      </c>
      <c r="H4389" s="5">
        <v>21.3</v>
      </c>
      <c r="I4389" s="5">
        <v>1363.2</v>
      </c>
      <c r="J4389" s="5">
        <v>977135.20000000088</v>
      </c>
      <c r="K4389" s="3" t="str" cm="1">
        <f t="array" ref="K4389">_xlfn.LET(_xlpm.d,UPPER(TRIM(CLEAN(SUBSTITUTE(F4389,CHAR(160),"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90" spans="2:11" hidden="1" x14ac:dyDescent="0.25">
      <c r="B4390" s="20">
        <v>45825</v>
      </c>
      <c r="C4390" s="2" t="s">
        <v>1</v>
      </c>
      <c r="D4390" s="2" t="s">
        <v>2909</v>
      </c>
      <c r="E4390" s="2" t="s">
        <v>248</v>
      </c>
      <c r="F4390" s="2" t="s">
        <v>2573</v>
      </c>
      <c r="G4390" s="5">
        <v>32</v>
      </c>
      <c r="H4390" s="5">
        <v>21.3</v>
      </c>
      <c r="I4390" s="5">
        <v>681.6</v>
      </c>
      <c r="J4390" s="5">
        <v>977816.80000000086</v>
      </c>
      <c r="K4390" s="3" t="str" cm="1">
        <f t="array" ref="K4390">_xlfn.LET(_xlpm.d,UPPER(TRIM(CLEAN(SUBSTITUTE(F4390,CHAR(160),"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91" spans="2:11" hidden="1" x14ac:dyDescent="0.25">
      <c r="B4391" s="20">
        <v>45826</v>
      </c>
      <c r="C4391" s="2" t="s">
        <v>1</v>
      </c>
      <c r="D4391" s="2" t="s">
        <v>1929</v>
      </c>
      <c r="E4391" s="2" t="s">
        <v>1634</v>
      </c>
      <c r="F4391" s="2" t="s">
        <v>2573</v>
      </c>
      <c r="G4391" s="5">
        <v>50</v>
      </c>
      <c r="H4391" s="5">
        <v>21.3</v>
      </c>
      <c r="I4391" s="5">
        <v>1065</v>
      </c>
      <c r="J4391" s="5">
        <v>978881.80000000086</v>
      </c>
      <c r="K4391" s="3" t="str" cm="1">
        <f t="array" ref="K4391">_xlfn.LET(_xlpm.d,UPPER(TRIM(CLEAN(SUBSTITUTE(F4391,CHAR(160),"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92" spans="2:11" hidden="1" x14ac:dyDescent="0.25">
      <c r="B4392" s="20">
        <v>45826</v>
      </c>
      <c r="C4392" s="2" t="s">
        <v>1</v>
      </c>
      <c r="D4392" s="2" t="s">
        <v>795</v>
      </c>
      <c r="E4392" s="2" t="s">
        <v>796</v>
      </c>
      <c r="F4392" s="2" t="s">
        <v>2573</v>
      </c>
      <c r="G4392" s="5">
        <v>31</v>
      </c>
      <c r="H4392" s="5">
        <v>19.989999999999998</v>
      </c>
      <c r="I4392" s="5">
        <v>619.69000000000005</v>
      </c>
      <c r="J4392" s="5">
        <v>979501.49000000081</v>
      </c>
      <c r="K4392" s="3" t="str" cm="1">
        <f t="array" ref="K4392">_xlfn.LET(_xlpm.d,UPPER(TRIM(CLEAN(SUBSTITUTE(F4392,CHAR(160),"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93" spans="2:11" hidden="1" x14ac:dyDescent="0.25">
      <c r="B4393" s="20">
        <v>45826</v>
      </c>
      <c r="C4393" s="2" t="s">
        <v>1</v>
      </c>
      <c r="D4393" s="2" t="s">
        <v>1005</v>
      </c>
      <c r="E4393" s="2" t="s">
        <v>874</v>
      </c>
      <c r="F4393" s="2" t="s">
        <v>2573</v>
      </c>
      <c r="G4393" s="5">
        <v>40</v>
      </c>
      <c r="H4393" s="5">
        <v>16.149999999999999</v>
      </c>
      <c r="I4393" s="5">
        <v>646</v>
      </c>
      <c r="J4393" s="5">
        <v>980147.49000000081</v>
      </c>
      <c r="K4393" s="3" t="str" cm="1">
        <f t="array" ref="K4393">_xlfn.LET(_xlpm.d,UPPER(TRIM(CLEAN(SUBSTITUTE(F4393,CHAR(160),"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94" spans="2:11" hidden="1" x14ac:dyDescent="0.25">
      <c r="B4394" s="20">
        <v>45826</v>
      </c>
      <c r="C4394" s="2" t="s">
        <v>1</v>
      </c>
      <c r="D4394" s="2" t="s">
        <v>797</v>
      </c>
      <c r="E4394" s="2" t="s">
        <v>170</v>
      </c>
      <c r="F4394" s="2" t="s">
        <v>2573</v>
      </c>
      <c r="G4394" s="5">
        <v>16</v>
      </c>
      <c r="H4394" s="5">
        <v>19.989999999999998</v>
      </c>
      <c r="I4394" s="5">
        <v>319.83999999999997</v>
      </c>
      <c r="J4394" s="5">
        <v>980467.33000000077</v>
      </c>
      <c r="K4394" s="3" t="str" cm="1">
        <f t="array" ref="K4394">_xlfn.LET(_xlpm.d,UPPER(TRIM(CLEAN(SUBSTITUTE(F4394,CHAR(160),"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95" spans="2:11" hidden="1" x14ac:dyDescent="0.25">
      <c r="B4395" s="20">
        <v>45826</v>
      </c>
      <c r="C4395" s="2" t="s">
        <v>1</v>
      </c>
      <c r="D4395" s="2" t="s">
        <v>2910</v>
      </c>
      <c r="E4395" s="2" t="s">
        <v>835</v>
      </c>
      <c r="F4395" s="2" t="s">
        <v>2911</v>
      </c>
      <c r="G4395" s="5">
        <v>16</v>
      </c>
      <c r="H4395" s="5">
        <v>19.989999999999998</v>
      </c>
      <c r="I4395" s="5">
        <v>319.83999999999997</v>
      </c>
      <c r="J4395" s="5">
        <v>980787.17000000074</v>
      </c>
      <c r="K4395" s="3" t="str" cm="1">
        <f t="array" ref="K4395">_xlfn.LET(_xlpm.d,UPPER(TRIM(CLEAN(SUBSTITUTE(F4395,CHAR(160),"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96" spans="2:11" hidden="1" x14ac:dyDescent="0.25">
      <c r="B4396" s="20">
        <v>45826</v>
      </c>
      <c r="C4396" s="2" t="s">
        <v>1</v>
      </c>
      <c r="D4396" s="2" t="s">
        <v>2912</v>
      </c>
      <c r="E4396" s="2" t="s">
        <v>224</v>
      </c>
      <c r="F4396" s="2" t="s">
        <v>2573</v>
      </c>
      <c r="G4396" s="5">
        <v>180</v>
      </c>
      <c r="H4396" s="5">
        <v>21.3</v>
      </c>
      <c r="I4396" s="5">
        <v>3834</v>
      </c>
      <c r="J4396" s="5">
        <v>984621.17000000074</v>
      </c>
      <c r="K4396" s="3" t="str" cm="1">
        <f t="array" ref="K4396">_xlfn.LET(_xlpm.d,UPPER(TRIM(CLEAN(SUBSTITUTE(F4396,CHAR(160),"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97" spans="2:11" hidden="1" x14ac:dyDescent="0.25">
      <c r="B4397" s="20">
        <v>45827</v>
      </c>
      <c r="C4397" s="2" t="s">
        <v>1</v>
      </c>
      <c r="D4397" s="2" t="s">
        <v>2913</v>
      </c>
      <c r="E4397" s="2" t="s">
        <v>730</v>
      </c>
      <c r="F4397" s="2" t="s">
        <v>2573</v>
      </c>
      <c r="G4397" s="5">
        <v>30</v>
      </c>
      <c r="H4397" s="5">
        <v>21.3</v>
      </c>
      <c r="I4397" s="5">
        <v>639</v>
      </c>
      <c r="J4397" s="5">
        <v>985260.17000000074</v>
      </c>
      <c r="K4397" s="3" t="str" cm="1">
        <f t="array" ref="K4397">_xlfn.LET(_xlpm.d,UPPER(TRIM(CLEAN(SUBSTITUTE(F4397,CHAR(160),"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98" spans="2:11" hidden="1" x14ac:dyDescent="0.25">
      <c r="B4398" s="20">
        <v>45827</v>
      </c>
      <c r="C4398" s="2" t="s">
        <v>1</v>
      </c>
      <c r="D4398" s="2" t="s">
        <v>596</v>
      </c>
      <c r="E4398" s="2" t="s">
        <v>135</v>
      </c>
      <c r="F4398" s="2" t="s">
        <v>2573</v>
      </c>
      <c r="G4398" s="5">
        <v>72</v>
      </c>
      <c r="H4398" s="5">
        <v>21.3</v>
      </c>
      <c r="I4398" s="5">
        <v>1533.6</v>
      </c>
      <c r="J4398" s="5">
        <v>986793.77000000072</v>
      </c>
      <c r="K4398" s="3" t="str" cm="1">
        <f t="array" ref="K4398">_xlfn.LET(_xlpm.d,UPPER(TRIM(CLEAN(SUBSTITUTE(F4398,CHAR(160),"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399" spans="2:11" hidden="1" x14ac:dyDescent="0.25">
      <c r="B4399" s="20">
        <v>45827</v>
      </c>
      <c r="C4399" s="2" t="s">
        <v>1</v>
      </c>
      <c r="D4399" s="2" t="s">
        <v>2914</v>
      </c>
      <c r="E4399" s="2" t="s">
        <v>120</v>
      </c>
      <c r="F4399" s="2" t="s">
        <v>2911</v>
      </c>
      <c r="G4399" s="5">
        <v>4</v>
      </c>
      <c r="H4399" s="5">
        <v>20.9</v>
      </c>
      <c r="I4399" s="5">
        <v>83.6</v>
      </c>
      <c r="J4399" s="5">
        <v>986877.37000000069</v>
      </c>
      <c r="K4399" s="3" t="str" cm="1">
        <f t="array" ref="K4399">_xlfn.LET(_xlpm.d,UPPER(TRIM(CLEAN(SUBSTITUTE(F4399,CHAR(160),"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00" spans="2:11" hidden="1" x14ac:dyDescent="0.25">
      <c r="B4400" s="20">
        <v>45827</v>
      </c>
      <c r="C4400" s="2" t="s">
        <v>1</v>
      </c>
      <c r="D4400" s="2" t="s">
        <v>1931</v>
      </c>
      <c r="E4400" s="2" t="s">
        <v>288</v>
      </c>
      <c r="F4400" s="2" t="s">
        <v>2573</v>
      </c>
      <c r="G4400" s="5">
        <v>36</v>
      </c>
      <c r="H4400" s="5">
        <v>21.3</v>
      </c>
      <c r="I4400" s="5">
        <v>766.8</v>
      </c>
      <c r="J4400" s="5">
        <v>987644.17000000074</v>
      </c>
      <c r="K4400" s="3" t="str" cm="1">
        <f t="array" ref="K4400">_xlfn.LET(_xlpm.d,UPPER(TRIM(CLEAN(SUBSTITUTE(F4400,CHAR(160),"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01" spans="2:11" hidden="1" x14ac:dyDescent="0.25">
      <c r="B4401" s="20">
        <v>45828</v>
      </c>
      <c r="C4401" s="2" t="s">
        <v>1</v>
      </c>
      <c r="D4401" s="2" t="s">
        <v>2915</v>
      </c>
      <c r="E4401" s="2" t="s">
        <v>78</v>
      </c>
      <c r="F4401" s="2" t="s">
        <v>2573</v>
      </c>
      <c r="G4401" s="5">
        <v>48</v>
      </c>
      <c r="H4401" s="5">
        <v>21.3</v>
      </c>
      <c r="I4401" s="5">
        <v>1022.4</v>
      </c>
      <c r="J4401" s="5">
        <v>988666.57000000076</v>
      </c>
      <c r="K4401" s="3" t="str" cm="1">
        <f t="array" ref="K4401">_xlfn.LET(_xlpm.d,UPPER(TRIM(CLEAN(SUBSTITUTE(F4401,CHAR(160),"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02" spans="2:11" hidden="1" x14ac:dyDescent="0.25">
      <c r="B4402" s="20">
        <v>45828</v>
      </c>
      <c r="C4402" s="2" t="s">
        <v>1</v>
      </c>
      <c r="D4402" s="2" t="s">
        <v>1932</v>
      </c>
      <c r="E4402" s="2" t="s">
        <v>243</v>
      </c>
      <c r="F4402" s="2" t="s">
        <v>2573</v>
      </c>
      <c r="G4402" s="5">
        <v>30</v>
      </c>
      <c r="H4402" s="5">
        <v>21.3</v>
      </c>
      <c r="I4402" s="5">
        <v>639</v>
      </c>
      <c r="J4402" s="5">
        <v>989305.57000000076</v>
      </c>
      <c r="K4402" s="3" t="str" cm="1">
        <f t="array" ref="K4402">_xlfn.LET(_xlpm.d,UPPER(TRIM(CLEAN(SUBSTITUTE(F4402,CHAR(160),"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03" spans="2:11" hidden="1" x14ac:dyDescent="0.25">
      <c r="B4403" s="20">
        <v>45828</v>
      </c>
      <c r="C4403" s="2" t="s">
        <v>1</v>
      </c>
      <c r="D4403" s="2" t="s">
        <v>597</v>
      </c>
      <c r="E4403" s="2" t="s">
        <v>241</v>
      </c>
      <c r="F4403" s="2" t="s">
        <v>2573</v>
      </c>
      <c r="G4403" s="5">
        <v>16</v>
      </c>
      <c r="H4403" s="5">
        <v>21.3</v>
      </c>
      <c r="I4403" s="5">
        <v>340.8</v>
      </c>
      <c r="J4403" s="5">
        <v>989646.37000000081</v>
      </c>
      <c r="K4403" s="3" t="str" cm="1">
        <f t="array" ref="K4403">_xlfn.LET(_xlpm.d,UPPER(TRIM(CLEAN(SUBSTITUTE(F4403,CHAR(160),"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04" spans="2:11" hidden="1" x14ac:dyDescent="0.25">
      <c r="B4404" s="20">
        <v>45828</v>
      </c>
      <c r="C4404" s="2" t="s">
        <v>1</v>
      </c>
      <c r="D4404" s="2" t="s">
        <v>2916</v>
      </c>
      <c r="E4404" s="2" t="s">
        <v>186</v>
      </c>
      <c r="F4404" s="2" t="s">
        <v>2573</v>
      </c>
      <c r="G4404" s="5">
        <v>32</v>
      </c>
      <c r="H4404" s="5">
        <v>21.3</v>
      </c>
      <c r="I4404" s="5">
        <v>681.6</v>
      </c>
      <c r="J4404" s="5">
        <v>990327.97000000079</v>
      </c>
      <c r="K4404" s="3" t="str" cm="1">
        <f t="array" ref="K4404">_xlfn.LET(_xlpm.d,UPPER(TRIM(CLEAN(SUBSTITUTE(F4404,CHAR(160),"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05" spans="2:11" hidden="1" x14ac:dyDescent="0.25">
      <c r="B4405" s="20">
        <v>45828</v>
      </c>
      <c r="C4405" s="2" t="s">
        <v>1</v>
      </c>
      <c r="D4405" s="2" t="s">
        <v>598</v>
      </c>
      <c r="E4405" s="2" t="s">
        <v>238</v>
      </c>
      <c r="F4405" s="2" t="s">
        <v>2573</v>
      </c>
      <c r="G4405" s="5">
        <v>32</v>
      </c>
      <c r="H4405" s="5">
        <v>21.3</v>
      </c>
      <c r="I4405" s="5">
        <v>681.6</v>
      </c>
      <c r="J4405" s="5">
        <v>991009.57000000076</v>
      </c>
      <c r="K4405" s="3" t="str" cm="1">
        <f t="array" ref="K4405">_xlfn.LET(_xlpm.d,UPPER(TRIM(CLEAN(SUBSTITUTE(F4405,CHAR(160),"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06" spans="2:11" hidden="1" x14ac:dyDescent="0.25">
      <c r="B4406" s="20">
        <v>45828</v>
      </c>
      <c r="C4406" s="2" t="s">
        <v>1</v>
      </c>
      <c r="D4406" s="2" t="s">
        <v>2917</v>
      </c>
      <c r="E4406" s="2" t="s">
        <v>796</v>
      </c>
      <c r="F4406" s="2" t="s">
        <v>2918</v>
      </c>
      <c r="G4406" s="5">
        <v>20</v>
      </c>
      <c r="H4406" s="5">
        <v>0</v>
      </c>
      <c r="I4406" s="5">
        <v>0</v>
      </c>
      <c r="J4406" s="5">
        <v>991009.57000000076</v>
      </c>
      <c r="K4406" s="3" t="str" cm="1">
        <f t="array" ref="K4406">_xlfn.LET(_xlpm.d,UPPER(TRIM(CLEAN(SUBSTITUTE(F4406,CHAR(160),"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07" spans="2:11" hidden="1" x14ac:dyDescent="0.25">
      <c r="B4407" s="20">
        <v>45828</v>
      </c>
      <c r="C4407" s="2" t="s">
        <v>1</v>
      </c>
      <c r="D4407" s="2" t="s">
        <v>2919</v>
      </c>
      <c r="E4407" s="2" t="s">
        <v>165</v>
      </c>
      <c r="F4407" s="2" t="s">
        <v>2573</v>
      </c>
      <c r="G4407" s="5">
        <v>32</v>
      </c>
      <c r="H4407" s="5">
        <v>21.3</v>
      </c>
      <c r="I4407" s="5">
        <v>681.6</v>
      </c>
      <c r="J4407" s="5">
        <v>991691.17000000074</v>
      </c>
      <c r="K4407" s="3" t="str" cm="1">
        <f t="array" ref="K4407">_xlfn.LET(_xlpm.d,UPPER(TRIM(CLEAN(SUBSTITUTE(F4407,CHAR(160),"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08" spans="2:11" hidden="1" x14ac:dyDescent="0.25">
      <c r="B4408" s="20">
        <v>45828</v>
      </c>
      <c r="C4408" s="2" t="s">
        <v>1</v>
      </c>
      <c r="D4408" s="2" t="s">
        <v>1006</v>
      </c>
      <c r="E4408" s="2" t="s">
        <v>43</v>
      </c>
      <c r="F4408" s="2" t="s">
        <v>2573</v>
      </c>
      <c r="G4408" s="5">
        <v>10</v>
      </c>
      <c r="H4408" s="5">
        <v>19.989999999999998</v>
      </c>
      <c r="I4408" s="5">
        <v>199.9</v>
      </c>
      <c r="J4408" s="5">
        <v>991891.07000000076</v>
      </c>
      <c r="K4408" s="3" t="str" cm="1">
        <f t="array" ref="K4408">_xlfn.LET(_xlpm.d,UPPER(TRIM(CLEAN(SUBSTITUTE(F4408,CHAR(160),"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09" spans="2:11" hidden="1" x14ac:dyDescent="0.25">
      <c r="B4409" s="20">
        <v>45828</v>
      </c>
      <c r="C4409" s="2" t="s">
        <v>1</v>
      </c>
      <c r="D4409" s="2" t="s">
        <v>2920</v>
      </c>
      <c r="E4409" s="2" t="s">
        <v>807</v>
      </c>
      <c r="F4409" s="2" t="s">
        <v>2573</v>
      </c>
      <c r="G4409" s="5">
        <v>48</v>
      </c>
      <c r="H4409" s="5">
        <v>18.989999999999998</v>
      </c>
      <c r="I4409" s="5">
        <v>911.52</v>
      </c>
      <c r="J4409" s="5">
        <v>992802.59000000078</v>
      </c>
      <c r="K4409" s="3" t="str" cm="1">
        <f t="array" ref="K4409">_xlfn.LET(_xlpm.d,UPPER(TRIM(CLEAN(SUBSTITUTE(F4409,CHAR(160),"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10" spans="2:11" hidden="1" x14ac:dyDescent="0.25">
      <c r="B4410" s="20">
        <v>45828</v>
      </c>
      <c r="C4410" s="2" t="s">
        <v>1</v>
      </c>
      <c r="D4410" s="2" t="s">
        <v>2921</v>
      </c>
      <c r="E4410" s="2" t="s">
        <v>307</v>
      </c>
      <c r="F4410" s="2" t="s">
        <v>2573</v>
      </c>
      <c r="G4410" s="5">
        <v>160</v>
      </c>
      <c r="H4410" s="5">
        <v>21.3</v>
      </c>
      <c r="I4410" s="5">
        <v>3408</v>
      </c>
      <c r="J4410" s="5">
        <v>996210.59000000078</v>
      </c>
      <c r="K4410" s="3" t="str" cm="1">
        <f t="array" ref="K4410">_xlfn.LET(_xlpm.d,UPPER(TRIM(CLEAN(SUBSTITUTE(F4410,CHAR(160),"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11" spans="2:11" hidden="1" x14ac:dyDescent="0.25">
      <c r="B4411" s="20">
        <v>45831</v>
      </c>
      <c r="C4411" s="2" t="s">
        <v>1</v>
      </c>
      <c r="D4411" s="2" t="s">
        <v>599</v>
      </c>
      <c r="E4411" s="2" t="s">
        <v>180</v>
      </c>
      <c r="F4411" s="2" t="s">
        <v>2573</v>
      </c>
      <c r="G4411" s="5">
        <v>80</v>
      </c>
      <c r="H4411" s="5">
        <v>21.3</v>
      </c>
      <c r="I4411" s="5">
        <v>1704</v>
      </c>
      <c r="J4411" s="5">
        <v>997914.59000000078</v>
      </c>
      <c r="K4411" s="3" t="str" cm="1">
        <f t="array" ref="K4411">_xlfn.LET(_xlpm.d,UPPER(TRIM(CLEAN(SUBSTITUTE(F4411,CHAR(160),"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12" spans="2:11" hidden="1" x14ac:dyDescent="0.25">
      <c r="B4412" s="20">
        <v>45831</v>
      </c>
      <c r="C4412" s="2" t="s">
        <v>1</v>
      </c>
      <c r="D4412" s="2" t="s">
        <v>1933</v>
      </c>
      <c r="E4412" s="2" t="s">
        <v>254</v>
      </c>
      <c r="F4412" s="2" t="s">
        <v>2573</v>
      </c>
      <c r="G4412" s="5">
        <v>16</v>
      </c>
      <c r="H4412" s="5">
        <v>21.3</v>
      </c>
      <c r="I4412" s="5">
        <v>340.8</v>
      </c>
      <c r="J4412" s="5">
        <v>998255.39000000083</v>
      </c>
      <c r="K4412" s="3" t="str" cm="1">
        <f t="array" ref="K4412">_xlfn.LET(_xlpm.d,UPPER(TRIM(CLEAN(SUBSTITUTE(F4412,CHAR(160),"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13" spans="2:11" hidden="1" x14ac:dyDescent="0.25">
      <c r="B4413" s="20">
        <v>45832</v>
      </c>
      <c r="C4413" s="2" t="s">
        <v>1</v>
      </c>
      <c r="D4413" s="2" t="s">
        <v>600</v>
      </c>
      <c r="E4413" s="2" t="s">
        <v>162</v>
      </c>
      <c r="F4413" s="2" t="s">
        <v>2573</v>
      </c>
      <c r="G4413" s="5">
        <v>64</v>
      </c>
      <c r="H4413" s="5">
        <v>21.3</v>
      </c>
      <c r="I4413" s="5">
        <v>1363.2</v>
      </c>
      <c r="J4413" s="5">
        <v>999618.59000000078</v>
      </c>
      <c r="K4413" s="3" t="str" cm="1">
        <f t="array" ref="K4413">_xlfn.LET(_xlpm.d,UPPER(TRIM(CLEAN(SUBSTITUTE(F4413,CHAR(160),"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14" spans="2:11" hidden="1" x14ac:dyDescent="0.25">
      <c r="B4414" s="20">
        <v>45832</v>
      </c>
      <c r="C4414" s="2" t="s">
        <v>1</v>
      </c>
      <c r="D4414" s="2" t="s">
        <v>601</v>
      </c>
      <c r="E4414" s="2" t="s">
        <v>234</v>
      </c>
      <c r="F4414" s="2" t="s">
        <v>2573</v>
      </c>
      <c r="G4414" s="5">
        <v>120</v>
      </c>
      <c r="H4414" s="5">
        <v>21.3</v>
      </c>
      <c r="I4414" s="5">
        <v>2556</v>
      </c>
      <c r="J4414" s="5">
        <v>1002174.5900000008</v>
      </c>
      <c r="K4414" s="3" t="str" cm="1">
        <f t="array" ref="K4414">_xlfn.LET(_xlpm.d,UPPER(TRIM(CLEAN(SUBSTITUTE(F4414,CHAR(160),"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15" spans="2:11" hidden="1" x14ac:dyDescent="0.25">
      <c r="B4415" s="20">
        <v>45832</v>
      </c>
      <c r="C4415" s="2" t="s">
        <v>1</v>
      </c>
      <c r="D4415" s="2" t="s">
        <v>1347</v>
      </c>
      <c r="E4415" s="2" t="s">
        <v>279</v>
      </c>
      <c r="F4415" s="2" t="s">
        <v>2573</v>
      </c>
      <c r="G4415" s="5">
        <v>56</v>
      </c>
      <c r="H4415" s="5">
        <v>21.3</v>
      </c>
      <c r="I4415" s="5">
        <v>1192.8</v>
      </c>
      <c r="J4415" s="5">
        <v>1003367.3900000008</v>
      </c>
      <c r="K4415" s="3" t="str" cm="1">
        <f t="array" ref="K4415">_xlfn.LET(_xlpm.d,UPPER(TRIM(CLEAN(SUBSTITUTE(F4415,CHAR(160),"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16" spans="2:11" hidden="1" x14ac:dyDescent="0.25">
      <c r="B4416" s="20">
        <v>45832</v>
      </c>
      <c r="C4416" s="2" t="s">
        <v>1</v>
      </c>
      <c r="D4416" s="2" t="s">
        <v>1934</v>
      </c>
      <c r="E4416" s="2" t="s">
        <v>78</v>
      </c>
      <c r="F4416" s="2" t="s">
        <v>2573</v>
      </c>
      <c r="G4416" s="5">
        <v>68</v>
      </c>
      <c r="H4416" s="5">
        <v>21.3</v>
      </c>
      <c r="I4416" s="5">
        <v>1448.4</v>
      </c>
      <c r="J4416" s="5">
        <v>1004815.7900000009</v>
      </c>
      <c r="K4416" s="3" t="str" cm="1">
        <f t="array" ref="K4416">_xlfn.LET(_xlpm.d,UPPER(TRIM(CLEAN(SUBSTITUTE(F4416,CHAR(160),"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17" spans="2:11" hidden="1" x14ac:dyDescent="0.25">
      <c r="B4417" s="20">
        <v>45832</v>
      </c>
      <c r="C4417" s="2" t="s">
        <v>1</v>
      </c>
      <c r="D4417" s="2" t="s">
        <v>2922</v>
      </c>
      <c r="E4417" s="2" t="s">
        <v>143</v>
      </c>
      <c r="F4417" s="2" t="s">
        <v>2573</v>
      </c>
      <c r="G4417" s="5">
        <v>60</v>
      </c>
      <c r="H4417" s="5">
        <v>21.3</v>
      </c>
      <c r="I4417" s="5">
        <v>1278</v>
      </c>
      <c r="J4417" s="5">
        <v>1006093.7900000009</v>
      </c>
      <c r="K4417" s="3" t="str" cm="1">
        <f t="array" ref="K4417">_xlfn.LET(_xlpm.d,UPPER(TRIM(CLEAN(SUBSTITUTE(F4417,CHAR(160),"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18" spans="2:11" hidden="1" x14ac:dyDescent="0.25">
      <c r="B4418" s="20">
        <v>45832</v>
      </c>
      <c r="C4418" s="2" t="s">
        <v>1</v>
      </c>
      <c r="D4418" s="2" t="s">
        <v>2923</v>
      </c>
      <c r="E4418" s="2" t="s">
        <v>160</v>
      </c>
      <c r="F4418" s="2" t="s">
        <v>2573</v>
      </c>
      <c r="G4418" s="5">
        <v>70</v>
      </c>
      <c r="H4418" s="5">
        <v>21.3</v>
      </c>
      <c r="I4418" s="5">
        <v>1491</v>
      </c>
      <c r="J4418" s="5">
        <v>1007584.7900000009</v>
      </c>
      <c r="K4418" s="3" t="str" cm="1">
        <f t="array" ref="K4418">_xlfn.LET(_xlpm.d,UPPER(TRIM(CLEAN(SUBSTITUTE(F4418,CHAR(160),"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19" spans="2:11" hidden="1" x14ac:dyDescent="0.25">
      <c r="B4419" s="20">
        <v>45833</v>
      </c>
      <c r="C4419" s="2" t="s">
        <v>1</v>
      </c>
      <c r="D4419" s="2" t="s">
        <v>1007</v>
      </c>
      <c r="E4419" s="2" t="s">
        <v>282</v>
      </c>
      <c r="F4419" s="2" t="s">
        <v>2573</v>
      </c>
      <c r="G4419" s="5">
        <v>50</v>
      </c>
      <c r="H4419" s="5">
        <v>21.3</v>
      </c>
      <c r="I4419" s="5">
        <v>1065</v>
      </c>
      <c r="J4419" s="5">
        <v>1008649.7900000009</v>
      </c>
      <c r="K4419" s="3" t="str" cm="1">
        <f t="array" ref="K4419">_xlfn.LET(_xlpm.d,UPPER(TRIM(CLEAN(SUBSTITUTE(F4419,CHAR(160),"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20" spans="2:11" hidden="1" x14ac:dyDescent="0.25">
      <c r="B4420" s="20">
        <v>45833</v>
      </c>
      <c r="C4420" s="2" t="s">
        <v>1</v>
      </c>
      <c r="D4420" s="2" t="s">
        <v>2924</v>
      </c>
      <c r="E4420" s="2" t="s">
        <v>491</v>
      </c>
      <c r="F4420" s="2" t="s">
        <v>2573</v>
      </c>
      <c r="G4420" s="5">
        <v>12</v>
      </c>
      <c r="H4420" s="5">
        <v>21.3</v>
      </c>
      <c r="I4420" s="5">
        <v>255.6</v>
      </c>
      <c r="J4420" s="5">
        <v>1008905.3900000008</v>
      </c>
      <c r="K4420" s="3" t="str" cm="1">
        <f t="array" ref="K4420">_xlfn.LET(_xlpm.d,UPPER(TRIM(CLEAN(SUBSTITUTE(F4420,CHAR(160),"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21" spans="2:11" hidden="1" x14ac:dyDescent="0.25">
      <c r="B4421" s="20">
        <v>45833</v>
      </c>
      <c r="C4421" s="2" t="s">
        <v>1</v>
      </c>
      <c r="D4421" s="2" t="s">
        <v>1935</v>
      </c>
      <c r="E4421" s="2" t="s">
        <v>311</v>
      </c>
      <c r="F4421" s="2" t="s">
        <v>2573</v>
      </c>
      <c r="G4421" s="5">
        <v>220</v>
      </c>
      <c r="H4421" s="5">
        <v>21.3</v>
      </c>
      <c r="I4421" s="5">
        <v>4686</v>
      </c>
      <c r="J4421" s="5">
        <v>1013591.3900000008</v>
      </c>
      <c r="K4421" s="3" t="str" cm="1">
        <f t="array" ref="K4421">_xlfn.LET(_xlpm.d,UPPER(TRIM(CLEAN(SUBSTITUTE(F4421,CHAR(160),"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22" spans="2:11" hidden="1" x14ac:dyDescent="0.25">
      <c r="B4422" s="20">
        <v>45833</v>
      </c>
      <c r="C4422" s="2" t="s">
        <v>1</v>
      </c>
      <c r="D4422" s="2" t="s">
        <v>2925</v>
      </c>
      <c r="E4422" s="2" t="s">
        <v>305</v>
      </c>
      <c r="F4422" s="2" t="s">
        <v>2573</v>
      </c>
      <c r="G4422" s="5">
        <v>160</v>
      </c>
      <c r="H4422" s="5">
        <v>21.3</v>
      </c>
      <c r="I4422" s="5">
        <v>3408</v>
      </c>
      <c r="J4422" s="5">
        <v>1016999.3900000008</v>
      </c>
      <c r="K4422" s="3" t="str" cm="1">
        <f t="array" ref="K4422">_xlfn.LET(_xlpm.d,UPPER(TRIM(CLEAN(SUBSTITUTE(F4422,CHAR(160),"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23" spans="2:11" hidden="1" x14ac:dyDescent="0.25">
      <c r="B4423" s="20">
        <v>45834</v>
      </c>
      <c r="C4423" s="2" t="s">
        <v>1</v>
      </c>
      <c r="D4423" s="2" t="s">
        <v>603</v>
      </c>
      <c r="E4423" s="2" t="s">
        <v>192</v>
      </c>
      <c r="F4423" s="2" t="s">
        <v>2573</v>
      </c>
      <c r="G4423" s="5">
        <v>40</v>
      </c>
      <c r="H4423" s="5">
        <v>21.3</v>
      </c>
      <c r="I4423" s="5">
        <v>852</v>
      </c>
      <c r="J4423" s="5">
        <v>1017851.3900000008</v>
      </c>
      <c r="K4423" s="3" t="str" cm="1">
        <f t="array" ref="K4423">_xlfn.LET(_xlpm.d,UPPER(TRIM(CLEAN(SUBSTITUTE(F4423,CHAR(160),"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24" spans="2:11" hidden="1" x14ac:dyDescent="0.25">
      <c r="B4424" s="20">
        <v>45834</v>
      </c>
      <c r="C4424" s="2" t="s">
        <v>1</v>
      </c>
      <c r="D4424" s="2" t="s">
        <v>1529</v>
      </c>
      <c r="E4424" s="2" t="s">
        <v>135</v>
      </c>
      <c r="F4424" s="2" t="s">
        <v>2573</v>
      </c>
      <c r="G4424" s="5">
        <v>20</v>
      </c>
      <c r="H4424" s="5">
        <v>21.3</v>
      </c>
      <c r="I4424" s="5">
        <v>426</v>
      </c>
      <c r="J4424" s="5">
        <v>1018277.3900000008</v>
      </c>
      <c r="K4424" s="3" t="str" cm="1">
        <f t="array" ref="K4424">_xlfn.LET(_xlpm.d,UPPER(TRIM(CLEAN(SUBSTITUTE(F4424,CHAR(160),"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25" spans="2:11" hidden="1" x14ac:dyDescent="0.25">
      <c r="B4425" s="20">
        <v>45834</v>
      </c>
      <c r="C4425" s="2" t="s">
        <v>1</v>
      </c>
      <c r="D4425" s="2" t="s">
        <v>1936</v>
      </c>
      <c r="E4425" s="2" t="s">
        <v>248</v>
      </c>
      <c r="F4425" s="2" t="s">
        <v>2573</v>
      </c>
      <c r="G4425" s="5">
        <v>65</v>
      </c>
      <c r="H4425" s="5">
        <v>21.3</v>
      </c>
      <c r="I4425" s="5">
        <v>1384.5</v>
      </c>
      <c r="J4425" s="5">
        <v>1019661.8900000008</v>
      </c>
      <c r="K4425" s="3" t="str" cm="1">
        <f t="array" ref="K4425">_xlfn.LET(_xlpm.d,UPPER(TRIM(CLEAN(SUBSTITUTE(F4425,CHAR(160),"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26" spans="2:11" hidden="1" x14ac:dyDescent="0.25">
      <c r="B4426" s="20">
        <v>45835</v>
      </c>
      <c r="C4426" s="2" t="s">
        <v>1</v>
      </c>
      <c r="D4426" s="2" t="s">
        <v>604</v>
      </c>
      <c r="E4426" s="2" t="s">
        <v>241</v>
      </c>
      <c r="F4426" s="2" t="s">
        <v>2573</v>
      </c>
      <c r="G4426" s="5">
        <v>20</v>
      </c>
      <c r="H4426" s="5">
        <v>21.3</v>
      </c>
      <c r="I4426" s="5">
        <v>426</v>
      </c>
      <c r="J4426" s="5">
        <v>1020087.8900000008</v>
      </c>
      <c r="K4426" s="3" t="str" cm="1">
        <f t="array" ref="K4426">_xlfn.LET(_xlpm.d,UPPER(TRIM(CLEAN(SUBSTITUTE(F4426,CHAR(160),"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27" spans="2:11" hidden="1" x14ac:dyDescent="0.25">
      <c r="B4427" s="20">
        <v>45835</v>
      </c>
      <c r="C4427" s="2" t="s">
        <v>1</v>
      </c>
      <c r="D4427" s="2" t="s">
        <v>2926</v>
      </c>
      <c r="E4427" s="2" t="s">
        <v>236</v>
      </c>
      <c r="F4427" s="2" t="s">
        <v>2573</v>
      </c>
      <c r="G4427" s="5">
        <v>40</v>
      </c>
      <c r="H4427" s="5">
        <v>21.3</v>
      </c>
      <c r="I4427" s="5">
        <v>852</v>
      </c>
      <c r="J4427" s="5">
        <v>1020939.8900000008</v>
      </c>
      <c r="K4427" s="3" t="str" cm="1">
        <f t="array" ref="K4427">_xlfn.LET(_xlpm.d,UPPER(TRIM(CLEAN(SUBSTITUTE(F4427,CHAR(160),"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28" spans="2:11" hidden="1" x14ac:dyDescent="0.25">
      <c r="B4428" s="20">
        <v>45835</v>
      </c>
      <c r="C4428" s="2" t="s">
        <v>1</v>
      </c>
      <c r="D4428" s="2" t="s">
        <v>605</v>
      </c>
      <c r="E4428" s="2" t="s">
        <v>195</v>
      </c>
      <c r="F4428" s="2" t="s">
        <v>2573</v>
      </c>
      <c r="G4428" s="5">
        <v>40</v>
      </c>
      <c r="H4428" s="5">
        <v>21.3</v>
      </c>
      <c r="I4428" s="5">
        <v>852</v>
      </c>
      <c r="J4428" s="5">
        <v>1021791.8900000008</v>
      </c>
      <c r="K4428" s="3" t="str" cm="1">
        <f t="array" ref="K4428">_xlfn.LET(_xlpm.d,UPPER(TRIM(CLEAN(SUBSTITUTE(F4428,CHAR(160),"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29" spans="2:11" hidden="1" x14ac:dyDescent="0.25">
      <c r="B4429" s="20">
        <v>45835</v>
      </c>
      <c r="C4429" s="2" t="s">
        <v>1</v>
      </c>
      <c r="D4429" s="2" t="s">
        <v>2927</v>
      </c>
      <c r="E4429" s="2" t="s">
        <v>165</v>
      </c>
      <c r="F4429" s="2" t="s">
        <v>2573</v>
      </c>
      <c r="G4429" s="5">
        <v>16</v>
      </c>
      <c r="H4429" s="5">
        <v>21.3</v>
      </c>
      <c r="I4429" s="5">
        <v>340.8</v>
      </c>
      <c r="J4429" s="5">
        <v>1022132.6900000009</v>
      </c>
      <c r="K4429" s="3" t="str" cm="1">
        <f t="array" ref="K4429">_xlfn.LET(_xlpm.d,UPPER(TRIM(CLEAN(SUBSTITUTE(F4429,CHAR(160),"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30" spans="2:11" hidden="1" x14ac:dyDescent="0.25">
      <c r="B4430" s="20">
        <v>45835</v>
      </c>
      <c r="C4430" s="2" t="s">
        <v>1</v>
      </c>
      <c r="D4430" s="2" t="s">
        <v>1939</v>
      </c>
      <c r="E4430" s="2" t="s">
        <v>50</v>
      </c>
      <c r="F4430" s="2" t="s">
        <v>2573</v>
      </c>
      <c r="G4430" s="5">
        <v>48</v>
      </c>
      <c r="H4430" s="5">
        <v>18.989999999999998</v>
      </c>
      <c r="I4430" s="5">
        <v>911.52</v>
      </c>
      <c r="J4430" s="5">
        <v>1023044.2100000009</v>
      </c>
      <c r="K4430" s="3" t="str" cm="1">
        <f t="array" ref="K4430">_xlfn.LET(_xlpm.d,UPPER(TRIM(CLEAN(SUBSTITUTE(F4430,CHAR(160),"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31" spans="2:11" hidden="1" x14ac:dyDescent="0.25">
      <c r="B4431" s="20">
        <v>45835</v>
      </c>
      <c r="C4431" s="2" t="s">
        <v>1</v>
      </c>
      <c r="D4431" s="2" t="s">
        <v>798</v>
      </c>
      <c r="E4431" s="2" t="s">
        <v>43</v>
      </c>
      <c r="F4431" s="2" t="s">
        <v>2573</v>
      </c>
      <c r="G4431" s="5">
        <v>30</v>
      </c>
      <c r="H4431" s="5">
        <v>19.989999999999998</v>
      </c>
      <c r="I4431" s="5">
        <v>599.70000000000005</v>
      </c>
      <c r="J4431" s="5">
        <v>1023643.9100000008</v>
      </c>
      <c r="K4431" s="3" t="str" cm="1">
        <f t="array" ref="K4431">_xlfn.LET(_xlpm.d,UPPER(TRIM(CLEAN(SUBSTITUTE(F4431,CHAR(160),"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32" spans="2:11" hidden="1" x14ac:dyDescent="0.25">
      <c r="B4432" s="20">
        <v>45835</v>
      </c>
      <c r="C4432" s="2" t="s">
        <v>1</v>
      </c>
      <c r="D4432" s="2" t="s">
        <v>1940</v>
      </c>
      <c r="E4432" s="2" t="s">
        <v>807</v>
      </c>
      <c r="F4432" s="2" t="s">
        <v>2573</v>
      </c>
      <c r="G4432" s="5">
        <v>40</v>
      </c>
      <c r="H4432" s="5">
        <v>18.989999999999998</v>
      </c>
      <c r="I4432" s="5">
        <v>759.6</v>
      </c>
      <c r="J4432" s="5">
        <v>1024403.5100000008</v>
      </c>
      <c r="K4432" s="3" t="str" cm="1">
        <f t="array" ref="K4432">_xlfn.LET(_xlpm.d,UPPER(TRIM(CLEAN(SUBSTITUTE(F4432,CHAR(160),"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33" spans="2:11" hidden="1" x14ac:dyDescent="0.25">
      <c r="B4433" s="20">
        <v>45835</v>
      </c>
      <c r="C4433" s="2" t="s">
        <v>1</v>
      </c>
      <c r="D4433" s="2" t="s">
        <v>2928</v>
      </c>
      <c r="E4433" s="2" t="s">
        <v>224</v>
      </c>
      <c r="F4433" s="2" t="s">
        <v>2573</v>
      </c>
      <c r="G4433" s="5">
        <v>384</v>
      </c>
      <c r="H4433" s="5">
        <v>21.3</v>
      </c>
      <c r="I4433" s="5">
        <v>8179.2</v>
      </c>
      <c r="J4433" s="5">
        <v>1032582.7100000008</v>
      </c>
      <c r="K4433" s="3" t="str" cm="1">
        <f t="array" ref="K4433">_xlfn.LET(_xlpm.d,UPPER(TRIM(CLEAN(SUBSTITUTE(F4433,CHAR(160),"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34" spans="2:11" hidden="1" x14ac:dyDescent="0.25">
      <c r="B4434" s="20">
        <v>45839</v>
      </c>
      <c r="C4434" s="2" t="s">
        <v>1</v>
      </c>
      <c r="D4434" s="2" t="s">
        <v>2929</v>
      </c>
      <c r="E4434" s="2" t="s">
        <v>158</v>
      </c>
      <c r="F4434" s="2" t="s">
        <v>2573</v>
      </c>
      <c r="G4434" s="5">
        <v>32</v>
      </c>
      <c r="H4434" s="5">
        <v>21.3</v>
      </c>
      <c r="I4434" s="5">
        <v>681.6</v>
      </c>
      <c r="J4434" s="5">
        <v>1033264.3100000008</v>
      </c>
      <c r="K4434" s="3" t="str" cm="1">
        <f t="array" ref="K4434">_xlfn.LET(_xlpm.d,UPPER(TRIM(CLEAN(SUBSTITUTE(F4434,CHAR(160),"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35" spans="2:11" hidden="1" x14ac:dyDescent="0.25">
      <c r="B4435" s="20">
        <v>45839</v>
      </c>
      <c r="C4435" s="2" t="s">
        <v>1</v>
      </c>
      <c r="D4435" s="2" t="s">
        <v>2930</v>
      </c>
      <c r="E4435" s="2" t="s">
        <v>266</v>
      </c>
      <c r="F4435" s="2" t="s">
        <v>2573</v>
      </c>
      <c r="G4435" s="5">
        <v>32</v>
      </c>
      <c r="H4435" s="5">
        <v>21.3</v>
      </c>
      <c r="I4435" s="5">
        <v>681.6</v>
      </c>
      <c r="J4435" s="5">
        <v>1033945.9100000007</v>
      </c>
      <c r="K4435" s="3" t="str" cm="1">
        <f t="array" ref="K4435">_xlfn.LET(_xlpm.d,UPPER(TRIM(CLEAN(SUBSTITUTE(F4435,CHAR(160),"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36" spans="2:11" hidden="1" x14ac:dyDescent="0.25">
      <c r="B4436" s="20">
        <v>45839</v>
      </c>
      <c r="C4436" s="2" t="s">
        <v>1</v>
      </c>
      <c r="D4436" s="2" t="s">
        <v>1941</v>
      </c>
      <c r="E4436" s="2" t="s">
        <v>232</v>
      </c>
      <c r="F4436" s="2" t="s">
        <v>2573</v>
      </c>
      <c r="G4436" s="5">
        <v>20</v>
      </c>
      <c r="H4436" s="5">
        <v>21.3</v>
      </c>
      <c r="I4436" s="5">
        <v>426</v>
      </c>
      <c r="J4436" s="5">
        <v>1034371.9100000007</v>
      </c>
      <c r="K4436" s="3" t="str" cm="1">
        <f t="array" ref="K4436">_xlfn.LET(_xlpm.d,UPPER(TRIM(CLEAN(SUBSTITUTE(F4436,CHAR(160),"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37" spans="2:11" hidden="1" x14ac:dyDescent="0.25">
      <c r="B4437" s="20">
        <v>45839</v>
      </c>
      <c r="C4437" s="2" t="s">
        <v>1</v>
      </c>
      <c r="D4437" s="2" t="s">
        <v>2931</v>
      </c>
      <c r="E4437" s="2" t="s">
        <v>141</v>
      </c>
      <c r="F4437" s="2" t="s">
        <v>2573</v>
      </c>
      <c r="G4437" s="5">
        <v>56</v>
      </c>
      <c r="H4437" s="5">
        <v>21.3</v>
      </c>
      <c r="I4437" s="5">
        <v>1192.8</v>
      </c>
      <c r="J4437" s="5">
        <v>1035564.7100000008</v>
      </c>
      <c r="K4437" s="3" t="str" cm="1">
        <f t="array" ref="K4437">_xlfn.LET(_xlpm.d,UPPER(TRIM(CLEAN(SUBSTITUTE(F4437,CHAR(160),"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38" spans="2:11" hidden="1" x14ac:dyDescent="0.25">
      <c r="B4438" s="20">
        <v>45839</v>
      </c>
      <c r="C4438" s="2" t="s">
        <v>1</v>
      </c>
      <c r="D4438" s="2" t="s">
        <v>1942</v>
      </c>
      <c r="E4438" s="2" t="s">
        <v>143</v>
      </c>
      <c r="F4438" s="2" t="s">
        <v>2573</v>
      </c>
      <c r="G4438" s="5">
        <v>90</v>
      </c>
      <c r="H4438" s="5">
        <v>21.3</v>
      </c>
      <c r="I4438" s="5">
        <v>1917</v>
      </c>
      <c r="J4438" s="5">
        <v>1037481.7100000008</v>
      </c>
      <c r="K4438" s="3" t="str" cm="1">
        <f t="array" ref="K4438">_xlfn.LET(_xlpm.d,UPPER(TRIM(CLEAN(SUBSTITUTE(F4438,CHAR(160),"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39" spans="2:11" hidden="1" x14ac:dyDescent="0.25">
      <c r="B4439" s="20">
        <v>45839</v>
      </c>
      <c r="C4439" s="2" t="s">
        <v>1</v>
      </c>
      <c r="D4439" s="2" t="s">
        <v>606</v>
      </c>
      <c r="E4439" s="2" t="s">
        <v>544</v>
      </c>
      <c r="F4439" s="2" t="s">
        <v>2573</v>
      </c>
      <c r="G4439" s="5">
        <v>10</v>
      </c>
      <c r="H4439" s="5">
        <v>21.3</v>
      </c>
      <c r="I4439" s="5">
        <v>213</v>
      </c>
      <c r="J4439" s="5">
        <v>1037694.7100000008</v>
      </c>
      <c r="K4439" s="3" t="str" cm="1">
        <f t="array" ref="K4439">_xlfn.LET(_xlpm.d,UPPER(TRIM(CLEAN(SUBSTITUTE(F4439,CHAR(160),"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40" spans="2:11" hidden="1" x14ac:dyDescent="0.25">
      <c r="B4440" s="20">
        <v>45839</v>
      </c>
      <c r="C4440" s="2" t="s">
        <v>1</v>
      </c>
      <c r="D4440" s="2" t="s">
        <v>608</v>
      </c>
      <c r="E4440" s="2" t="s">
        <v>261</v>
      </c>
      <c r="F4440" s="2" t="s">
        <v>2573</v>
      </c>
      <c r="G4440" s="5">
        <v>30</v>
      </c>
      <c r="H4440" s="5">
        <v>21.3</v>
      </c>
      <c r="I4440" s="5">
        <v>639</v>
      </c>
      <c r="J4440" s="5">
        <v>1038333.7100000008</v>
      </c>
      <c r="K4440" s="3" t="str" cm="1">
        <f t="array" ref="K4440">_xlfn.LET(_xlpm.d,UPPER(TRIM(CLEAN(SUBSTITUTE(F4440,CHAR(160),"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41" spans="2:11" hidden="1" x14ac:dyDescent="0.25">
      <c r="B4441" s="20">
        <v>45839</v>
      </c>
      <c r="C4441" s="2" t="s">
        <v>1</v>
      </c>
      <c r="D4441" s="2" t="s">
        <v>1943</v>
      </c>
      <c r="E4441" s="2" t="s">
        <v>1944</v>
      </c>
      <c r="F4441" s="2" t="s">
        <v>2573</v>
      </c>
      <c r="G4441" s="5">
        <v>50</v>
      </c>
      <c r="H4441" s="5">
        <v>19.989999999999998</v>
      </c>
      <c r="I4441" s="5">
        <v>999.5</v>
      </c>
      <c r="J4441" s="5">
        <v>1039333.2100000008</v>
      </c>
      <c r="K4441" s="3" t="str" cm="1">
        <f t="array" ref="K4441">_xlfn.LET(_xlpm.d,UPPER(TRIM(CLEAN(SUBSTITUTE(F4441,CHAR(160),"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42" spans="2:11" hidden="1" x14ac:dyDescent="0.25">
      <c r="B4442" s="20">
        <v>45840</v>
      </c>
      <c r="C4442" s="2" t="s">
        <v>1</v>
      </c>
      <c r="D4442" s="2" t="s">
        <v>1945</v>
      </c>
      <c r="E4442" s="2" t="s">
        <v>189</v>
      </c>
      <c r="F4442" s="2" t="s">
        <v>2573</v>
      </c>
      <c r="G4442" s="5">
        <v>35</v>
      </c>
      <c r="H4442" s="5">
        <v>21.3</v>
      </c>
      <c r="I4442" s="5">
        <v>745.5</v>
      </c>
      <c r="J4442" s="5">
        <v>1040078.7100000008</v>
      </c>
      <c r="K4442" s="3" t="str" cm="1">
        <f t="array" ref="K4442">_xlfn.LET(_xlpm.d,UPPER(TRIM(CLEAN(SUBSTITUTE(F4442,CHAR(160),"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43" spans="2:11" hidden="1" x14ac:dyDescent="0.25">
      <c r="B4443" s="20">
        <v>45840</v>
      </c>
      <c r="C4443" s="2" t="s">
        <v>1</v>
      </c>
      <c r="D4443" s="2" t="s">
        <v>1009</v>
      </c>
      <c r="E4443" s="2" t="s">
        <v>145</v>
      </c>
      <c r="F4443" s="2" t="s">
        <v>2573</v>
      </c>
      <c r="G4443" s="5">
        <v>30</v>
      </c>
      <c r="H4443" s="5">
        <v>21.3</v>
      </c>
      <c r="I4443" s="5">
        <v>639</v>
      </c>
      <c r="J4443" s="5">
        <v>1040717.7100000008</v>
      </c>
      <c r="K4443" s="3" t="str" cm="1">
        <f t="array" ref="K4443">_xlfn.LET(_xlpm.d,UPPER(TRIM(CLEAN(SUBSTITUTE(F4443,CHAR(160),"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44" spans="2:11" hidden="1" x14ac:dyDescent="0.25">
      <c r="B4444" s="20">
        <v>45840</v>
      </c>
      <c r="C4444" s="2" t="s">
        <v>1</v>
      </c>
      <c r="D4444" s="2" t="s">
        <v>1946</v>
      </c>
      <c r="E4444" s="2" t="s">
        <v>197</v>
      </c>
      <c r="F4444" s="2" t="s">
        <v>2573</v>
      </c>
      <c r="G4444" s="5">
        <v>122</v>
      </c>
      <c r="H4444" s="5">
        <v>21.3</v>
      </c>
      <c r="I4444" s="5">
        <v>2598.6</v>
      </c>
      <c r="J4444" s="5">
        <v>1043316.3100000008</v>
      </c>
      <c r="K4444" s="3" t="str" cm="1">
        <f t="array" ref="K4444">_xlfn.LET(_xlpm.d,UPPER(TRIM(CLEAN(SUBSTITUTE(F4444,CHAR(160),"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45" spans="2:11" hidden="1" x14ac:dyDescent="0.25">
      <c r="B4445" s="20">
        <v>45840</v>
      </c>
      <c r="C4445" s="2" t="s">
        <v>1</v>
      </c>
      <c r="D4445" s="2" t="s">
        <v>2932</v>
      </c>
      <c r="E4445" s="2" t="s">
        <v>832</v>
      </c>
      <c r="F4445" s="2" t="s">
        <v>2573</v>
      </c>
      <c r="G4445" s="5">
        <v>96</v>
      </c>
      <c r="H4445" s="5">
        <v>19.989999999999998</v>
      </c>
      <c r="I4445" s="5">
        <v>1919.04</v>
      </c>
      <c r="J4445" s="5">
        <v>1045235.3500000008</v>
      </c>
      <c r="K4445" s="3" t="str" cm="1">
        <f t="array" ref="K4445">_xlfn.LET(_xlpm.d,UPPER(TRIM(CLEAN(SUBSTITUTE(F4445,CHAR(160),"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46" spans="2:11" hidden="1" x14ac:dyDescent="0.25">
      <c r="B4446" s="20">
        <v>45840</v>
      </c>
      <c r="C4446" s="2" t="s">
        <v>1</v>
      </c>
      <c r="D4446" s="2" t="s">
        <v>2933</v>
      </c>
      <c r="E4446" s="2" t="s">
        <v>228</v>
      </c>
      <c r="F4446" s="2" t="s">
        <v>2573</v>
      </c>
      <c r="G4446" s="5">
        <v>32</v>
      </c>
      <c r="H4446" s="5">
        <v>21.3</v>
      </c>
      <c r="I4446" s="5">
        <v>681.6</v>
      </c>
      <c r="J4446" s="5">
        <v>1045916.9500000008</v>
      </c>
      <c r="K4446" s="3" t="str" cm="1">
        <f t="array" ref="K4446">_xlfn.LET(_xlpm.d,UPPER(TRIM(CLEAN(SUBSTITUTE(F4446,CHAR(160),"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47" spans="2:11" hidden="1" x14ac:dyDescent="0.25">
      <c r="B4447" s="20">
        <v>45841</v>
      </c>
      <c r="C4447" s="2" t="s">
        <v>1</v>
      </c>
      <c r="D4447" s="2" t="s">
        <v>610</v>
      </c>
      <c r="E4447" s="2" t="s">
        <v>180</v>
      </c>
      <c r="F4447" s="2" t="s">
        <v>2573</v>
      </c>
      <c r="G4447" s="5">
        <v>120</v>
      </c>
      <c r="H4447" s="5">
        <v>21.3</v>
      </c>
      <c r="I4447" s="5">
        <v>2556</v>
      </c>
      <c r="J4447" s="5">
        <v>1048472.9500000008</v>
      </c>
      <c r="K4447" s="3" t="str" cm="1">
        <f t="array" ref="K4447">_xlfn.LET(_xlpm.d,UPPER(TRIM(CLEAN(SUBSTITUTE(F4447,CHAR(160),"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48" spans="2:11" hidden="1" x14ac:dyDescent="0.25">
      <c r="B4448" s="20">
        <v>45841</v>
      </c>
      <c r="C4448" s="2" t="s">
        <v>1</v>
      </c>
      <c r="D4448" s="2" t="s">
        <v>611</v>
      </c>
      <c r="E4448" s="2" t="s">
        <v>135</v>
      </c>
      <c r="F4448" s="2" t="s">
        <v>2573</v>
      </c>
      <c r="G4448" s="5">
        <v>64</v>
      </c>
      <c r="H4448" s="5">
        <v>21.3</v>
      </c>
      <c r="I4448" s="5">
        <v>1363.2</v>
      </c>
      <c r="J4448" s="5">
        <v>1049836.1500000008</v>
      </c>
      <c r="K4448" s="3" t="str" cm="1">
        <f t="array" ref="K4448">_xlfn.LET(_xlpm.d,UPPER(TRIM(CLEAN(SUBSTITUTE(F4448,CHAR(160),"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49" spans="2:11" hidden="1" x14ac:dyDescent="0.25">
      <c r="B4449" s="20">
        <v>45841</v>
      </c>
      <c r="C4449" s="2" t="s">
        <v>1</v>
      </c>
      <c r="D4449" s="2" t="s">
        <v>1947</v>
      </c>
      <c r="E4449" s="2" t="s">
        <v>268</v>
      </c>
      <c r="F4449" s="2" t="s">
        <v>2573</v>
      </c>
      <c r="G4449" s="5">
        <v>60</v>
      </c>
      <c r="H4449" s="5">
        <v>21.3</v>
      </c>
      <c r="I4449" s="5">
        <v>1278</v>
      </c>
      <c r="J4449" s="5">
        <v>1051114.1500000008</v>
      </c>
      <c r="K4449" s="3" t="str" cm="1">
        <f t="array" ref="K4449">_xlfn.LET(_xlpm.d,UPPER(TRIM(CLEAN(SUBSTITUTE(F4449,CHAR(160),"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50" spans="2:11" hidden="1" x14ac:dyDescent="0.25">
      <c r="B4450" s="20">
        <v>45841</v>
      </c>
      <c r="C4450" s="2" t="s">
        <v>1</v>
      </c>
      <c r="D4450" s="2" t="s">
        <v>612</v>
      </c>
      <c r="E4450" s="2" t="s">
        <v>192</v>
      </c>
      <c r="F4450" s="2" t="s">
        <v>2573</v>
      </c>
      <c r="G4450" s="5">
        <v>32</v>
      </c>
      <c r="H4450" s="5">
        <v>21.3</v>
      </c>
      <c r="I4450" s="5">
        <v>681.6</v>
      </c>
      <c r="J4450" s="5">
        <v>1051795.7500000009</v>
      </c>
      <c r="K4450" s="3" t="str" cm="1">
        <f t="array" ref="K4450">_xlfn.LET(_xlpm.d,UPPER(TRIM(CLEAN(SUBSTITUTE(F4450,CHAR(160),"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51" spans="2:11" hidden="1" x14ac:dyDescent="0.25">
      <c r="B4451" s="20">
        <v>45841</v>
      </c>
      <c r="C4451" s="2" t="s">
        <v>1</v>
      </c>
      <c r="D4451" s="2" t="s">
        <v>2934</v>
      </c>
      <c r="E4451" s="2" t="s">
        <v>1765</v>
      </c>
      <c r="F4451" s="2" t="s">
        <v>2573</v>
      </c>
      <c r="G4451" s="5">
        <v>220</v>
      </c>
      <c r="H4451" s="5">
        <v>21.3</v>
      </c>
      <c r="I4451" s="5">
        <v>4686</v>
      </c>
      <c r="J4451" s="5">
        <v>1056481.7500000009</v>
      </c>
      <c r="K4451" s="3" t="str" cm="1">
        <f t="array" ref="K4451">_xlfn.LET(_xlpm.d,UPPER(TRIM(CLEAN(SUBSTITUTE(F4451,CHAR(160),"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52" spans="2:11" hidden="1" x14ac:dyDescent="0.25">
      <c r="B4452" s="20">
        <v>45842</v>
      </c>
      <c r="C4452" s="2" t="s">
        <v>1</v>
      </c>
      <c r="D4452" s="2" t="s">
        <v>613</v>
      </c>
      <c r="E4452" s="2" t="s">
        <v>154</v>
      </c>
      <c r="F4452" s="2" t="s">
        <v>2573</v>
      </c>
      <c r="G4452" s="5">
        <v>136</v>
      </c>
      <c r="H4452" s="5">
        <v>21.3</v>
      </c>
      <c r="I4452" s="5">
        <v>2896.8</v>
      </c>
      <c r="J4452" s="5">
        <v>1059378.550000001</v>
      </c>
      <c r="K4452" s="3" t="str" cm="1">
        <f t="array" ref="K4452">_xlfn.LET(_xlpm.d,UPPER(TRIM(CLEAN(SUBSTITUTE(F4452,CHAR(160),"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53" spans="2:11" hidden="1" x14ac:dyDescent="0.25">
      <c r="B4453" s="20">
        <v>45842</v>
      </c>
      <c r="C4453" s="2" t="s">
        <v>1</v>
      </c>
      <c r="D4453" s="2" t="s">
        <v>1948</v>
      </c>
      <c r="E4453" s="2" t="s">
        <v>78</v>
      </c>
      <c r="F4453" s="2" t="s">
        <v>2573</v>
      </c>
      <c r="G4453" s="5">
        <v>55</v>
      </c>
      <c r="H4453" s="5">
        <v>21.3</v>
      </c>
      <c r="I4453" s="5">
        <v>1171.5</v>
      </c>
      <c r="J4453" s="5">
        <v>1060550.050000001</v>
      </c>
      <c r="K4453" s="3" t="str" cm="1">
        <f t="array" ref="K4453">_xlfn.LET(_xlpm.d,UPPER(TRIM(CLEAN(SUBSTITUTE(F4453,CHAR(160),"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54" spans="2:11" hidden="1" x14ac:dyDescent="0.25">
      <c r="B4454" s="20">
        <v>45842</v>
      </c>
      <c r="C4454" s="2" t="s">
        <v>1</v>
      </c>
      <c r="D4454" s="2" t="s">
        <v>614</v>
      </c>
      <c r="E4454" s="2" t="s">
        <v>241</v>
      </c>
      <c r="F4454" s="2" t="s">
        <v>2573</v>
      </c>
      <c r="G4454" s="5">
        <v>15</v>
      </c>
      <c r="H4454" s="5">
        <v>21.3</v>
      </c>
      <c r="I4454" s="5">
        <v>319.5</v>
      </c>
      <c r="J4454" s="5">
        <v>1060869.550000001</v>
      </c>
      <c r="K4454" s="3" t="str" cm="1">
        <f t="array" ref="K4454">_xlfn.LET(_xlpm.d,UPPER(TRIM(CLEAN(SUBSTITUTE(F4454,CHAR(160),"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55" spans="2:11" hidden="1" x14ac:dyDescent="0.25">
      <c r="B4455" s="20">
        <v>45842</v>
      </c>
      <c r="C4455" s="2" t="s">
        <v>1</v>
      </c>
      <c r="D4455" s="2" t="s">
        <v>1949</v>
      </c>
      <c r="E4455" s="2" t="s">
        <v>165</v>
      </c>
      <c r="F4455" s="2" t="s">
        <v>2573</v>
      </c>
      <c r="G4455" s="5">
        <v>20</v>
      </c>
      <c r="H4455" s="5">
        <v>21.3</v>
      </c>
      <c r="I4455" s="5">
        <v>426</v>
      </c>
      <c r="J4455" s="5">
        <v>1061295.550000001</v>
      </c>
      <c r="K4455" s="3" t="str" cm="1">
        <f t="array" ref="K4455">_xlfn.LET(_xlpm.d,UPPER(TRIM(CLEAN(SUBSTITUTE(F4455,CHAR(160),"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56" spans="2:11" hidden="1" x14ac:dyDescent="0.25">
      <c r="B4456" s="20">
        <v>45842</v>
      </c>
      <c r="C4456" s="2" t="s">
        <v>1</v>
      </c>
      <c r="D4456" s="2" t="s">
        <v>802</v>
      </c>
      <c r="E4456" s="2" t="s">
        <v>762</v>
      </c>
      <c r="F4456" s="2" t="s">
        <v>2935</v>
      </c>
      <c r="G4456" s="5">
        <v>24</v>
      </c>
      <c r="H4456" s="5">
        <v>20</v>
      </c>
      <c r="I4456" s="5">
        <v>480</v>
      </c>
      <c r="J4456" s="5">
        <v>1061775.550000001</v>
      </c>
      <c r="K4456" s="3" t="str" cm="1">
        <f t="array" ref="K4456">_xlfn.LET(_xlpm.d,UPPER(TRIM(CLEAN(SUBSTITUTE(F4456,CHAR(160),"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57" spans="2:11" hidden="1" x14ac:dyDescent="0.25">
      <c r="B4457" s="20">
        <v>45842</v>
      </c>
      <c r="C4457" s="2" t="s">
        <v>1</v>
      </c>
      <c r="D4457" s="2" t="s">
        <v>802</v>
      </c>
      <c r="E4457" s="2" t="s">
        <v>762</v>
      </c>
      <c r="F4457" s="2" t="s">
        <v>2936</v>
      </c>
      <c r="G4457" s="5">
        <v>24</v>
      </c>
      <c r="H4457" s="5">
        <v>20</v>
      </c>
      <c r="I4457" s="5">
        <v>480</v>
      </c>
      <c r="J4457" s="5">
        <v>1062255.550000001</v>
      </c>
      <c r="K4457" s="3" t="str" cm="1">
        <f t="array" ref="K4457">_xlfn.LET(_xlpm.d,UPPER(TRIM(CLEAN(SUBSTITUTE(F4457,CHAR(160),"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4458" spans="2:11" hidden="1" x14ac:dyDescent="0.25">
      <c r="B4458" s="20">
        <v>45842</v>
      </c>
      <c r="C4458" s="2" t="s">
        <v>1</v>
      </c>
      <c r="D4458" s="2" t="s">
        <v>802</v>
      </c>
      <c r="E4458" s="2" t="s">
        <v>762</v>
      </c>
      <c r="F4458" s="2" t="s">
        <v>2937</v>
      </c>
      <c r="G4458" s="5">
        <v>8</v>
      </c>
      <c r="H4458" s="5">
        <v>20</v>
      </c>
      <c r="I4458" s="5">
        <v>160</v>
      </c>
      <c r="J4458" s="5">
        <v>1062415.550000001</v>
      </c>
      <c r="K4458" s="3" t="str" cm="1">
        <f t="array" ref="K4458">_xlfn.LET(_xlpm.d,UPPER(TRIM(CLEAN(SUBSTITUTE(F4458,CHAR(160),"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59" spans="2:11" hidden="1" x14ac:dyDescent="0.25">
      <c r="B4459" s="20">
        <v>45842</v>
      </c>
      <c r="C4459" s="2" t="s">
        <v>1</v>
      </c>
      <c r="D4459" s="2" t="s">
        <v>802</v>
      </c>
      <c r="E4459" s="2" t="s">
        <v>762</v>
      </c>
      <c r="F4459" s="2" t="s">
        <v>2938</v>
      </c>
      <c r="G4459" s="5">
        <v>56</v>
      </c>
      <c r="H4459" s="5">
        <v>20</v>
      </c>
      <c r="I4459" s="5">
        <v>1120</v>
      </c>
      <c r="J4459" s="5">
        <v>1063535.550000001</v>
      </c>
      <c r="K4459" s="3" t="str" cm="1">
        <f t="array" ref="K4459">_xlfn.LET(_xlpm.d,UPPER(TRIM(CLEAN(SUBSTITUTE(F4459,CHAR(160),"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60" spans="2:11" hidden="1" x14ac:dyDescent="0.25">
      <c r="B4460" s="20">
        <v>45842</v>
      </c>
      <c r="C4460" s="2" t="s">
        <v>1</v>
      </c>
      <c r="D4460" s="2" t="s">
        <v>1950</v>
      </c>
      <c r="E4460" s="2" t="s">
        <v>807</v>
      </c>
      <c r="F4460" s="2" t="s">
        <v>2573</v>
      </c>
      <c r="G4460" s="5">
        <v>48</v>
      </c>
      <c r="H4460" s="5">
        <v>18.989999999999998</v>
      </c>
      <c r="I4460" s="5">
        <v>911.52</v>
      </c>
      <c r="J4460" s="5">
        <v>1064447.070000001</v>
      </c>
      <c r="K4460" s="3" t="str" cm="1">
        <f t="array" ref="K4460">_xlfn.LET(_xlpm.d,UPPER(TRIM(CLEAN(SUBSTITUTE(F4460,CHAR(160),"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61" spans="2:11" hidden="1" x14ac:dyDescent="0.25">
      <c r="B4461" s="20">
        <v>45845</v>
      </c>
      <c r="C4461" s="2" t="s">
        <v>1</v>
      </c>
      <c r="D4461" s="2" t="s">
        <v>1954</v>
      </c>
      <c r="E4461" s="2" t="s">
        <v>254</v>
      </c>
      <c r="F4461" s="2" t="s">
        <v>2573</v>
      </c>
      <c r="G4461" s="5">
        <v>48</v>
      </c>
      <c r="H4461" s="5">
        <v>21.3</v>
      </c>
      <c r="I4461" s="5">
        <v>1022.4</v>
      </c>
      <c r="J4461" s="5">
        <v>1065469.4700000009</v>
      </c>
      <c r="K4461" s="3" t="str" cm="1">
        <f t="array" ref="K4461">_xlfn.LET(_xlpm.d,UPPER(TRIM(CLEAN(SUBSTITUTE(F4461,CHAR(160),"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62" spans="2:11" hidden="1" x14ac:dyDescent="0.25">
      <c r="B4462" s="20">
        <v>45846</v>
      </c>
      <c r="C4462" s="2" t="s">
        <v>1</v>
      </c>
      <c r="D4462" s="2" t="s">
        <v>1955</v>
      </c>
      <c r="E4462" s="2" t="s">
        <v>214</v>
      </c>
      <c r="F4462" s="2" t="s">
        <v>2573</v>
      </c>
      <c r="G4462" s="5">
        <v>150</v>
      </c>
      <c r="H4462" s="5">
        <v>21.3</v>
      </c>
      <c r="I4462" s="5">
        <v>3195</v>
      </c>
      <c r="J4462" s="5">
        <v>1068664.4700000009</v>
      </c>
      <c r="K4462" s="3" t="str" cm="1">
        <f t="array" ref="K4462">_xlfn.LET(_xlpm.d,UPPER(TRIM(CLEAN(SUBSTITUTE(F4462,CHAR(160),"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63" spans="2:11" hidden="1" x14ac:dyDescent="0.25">
      <c r="B4463" s="20">
        <v>45846</v>
      </c>
      <c r="C4463" s="2" t="s">
        <v>1</v>
      </c>
      <c r="D4463" s="2" t="s">
        <v>615</v>
      </c>
      <c r="E4463" s="2" t="s">
        <v>147</v>
      </c>
      <c r="F4463" s="2" t="s">
        <v>2573</v>
      </c>
      <c r="G4463" s="5">
        <v>40</v>
      </c>
      <c r="H4463" s="5">
        <v>21.3</v>
      </c>
      <c r="I4463" s="5">
        <v>852</v>
      </c>
      <c r="J4463" s="5">
        <v>1069516.4700000009</v>
      </c>
      <c r="K4463" s="3" t="str" cm="1">
        <f t="array" ref="K4463">_xlfn.LET(_xlpm.d,UPPER(TRIM(CLEAN(SUBSTITUTE(F4463,CHAR(160),"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64" spans="2:11" hidden="1" x14ac:dyDescent="0.25">
      <c r="B4464" s="20">
        <v>45846</v>
      </c>
      <c r="C4464" s="2" t="s">
        <v>1</v>
      </c>
      <c r="D4464" s="2" t="s">
        <v>1957</v>
      </c>
      <c r="E4464" s="2" t="s">
        <v>143</v>
      </c>
      <c r="F4464" s="2" t="s">
        <v>2573</v>
      </c>
      <c r="G4464" s="5">
        <v>40</v>
      </c>
      <c r="H4464" s="5">
        <v>21.3</v>
      </c>
      <c r="I4464" s="5">
        <v>852</v>
      </c>
      <c r="J4464" s="5">
        <v>1070368.4700000009</v>
      </c>
      <c r="K4464" s="3" t="str" cm="1">
        <f t="array" ref="K4464">_xlfn.LET(_xlpm.d,UPPER(TRIM(CLEAN(SUBSTITUTE(F4464,CHAR(160),"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65" spans="2:11" hidden="1" x14ac:dyDescent="0.25">
      <c r="B4465" s="20">
        <v>45847</v>
      </c>
      <c r="C4465" s="2" t="s">
        <v>1</v>
      </c>
      <c r="D4465" s="2" t="s">
        <v>1959</v>
      </c>
      <c r="E4465" s="2" t="s">
        <v>1634</v>
      </c>
      <c r="F4465" s="2" t="s">
        <v>2573</v>
      </c>
      <c r="G4465" s="5">
        <v>60</v>
      </c>
      <c r="H4465" s="5">
        <v>21.3</v>
      </c>
      <c r="I4465" s="5">
        <v>1278</v>
      </c>
      <c r="J4465" s="5">
        <v>1071646.4700000009</v>
      </c>
      <c r="K4465" s="3" t="str" cm="1">
        <f t="array" ref="K4465">_xlfn.LET(_xlpm.d,UPPER(TRIM(CLEAN(SUBSTITUTE(F4465,CHAR(160),"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66" spans="2:11" hidden="1" x14ac:dyDescent="0.25">
      <c r="B4466" s="20">
        <v>45848</v>
      </c>
      <c r="C4466" s="2" t="s">
        <v>1</v>
      </c>
      <c r="D4466" s="2" t="s">
        <v>616</v>
      </c>
      <c r="E4466" s="2" t="s">
        <v>168</v>
      </c>
      <c r="F4466" s="2" t="s">
        <v>2573</v>
      </c>
      <c r="G4466" s="5">
        <v>20</v>
      </c>
      <c r="H4466" s="5">
        <v>21.3</v>
      </c>
      <c r="I4466" s="5">
        <v>426</v>
      </c>
      <c r="J4466" s="5">
        <v>1072072.4700000009</v>
      </c>
      <c r="K4466" s="3" t="str" cm="1">
        <f t="array" ref="K4466">_xlfn.LET(_xlpm.d,UPPER(TRIM(CLEAN(SUBSTITUTE(F4466,CHAR(160),"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67" spans="2:11" hidden="1" x14ac:dyDescent="0.25">
      <c r="B4467" s="20">
        <v>45848</v>
      </c>
      <c r="C4467" s="2" t="s">
        <v>1</v>
      </c>
      <c r="D4467" s="2" t="s">
        <v>2939</v>
      </c>
      <c r="E4467" s="2" t="s">
        <v>3</v>
      </c>
      <c r="F4467" s="2" t="s">
        <v>2573</v>
      </c>
      <c r="G4467" s="5">
        <v>44</v>
      </c>
      <c r="H4467" s="5">
        <v>19.989999999999998</v>
      </c>
      <c r="I4467" s="5">
        <v>879.56</v>
      </c>
      <c r="J4467" s="5">
        <v>1072952.030000001</v>
      </c>
      <c r="K4467" s="3" t="str" cm="1">
        <f t="array" ref="K4467">_xlfn.LET(_xlpm.d,UPPER(TRIM(CLEAN(SUBSTITUTE(F4467,CHAR(160),"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68" spans="2:11" hidden="1" x14ac:dyDescent="0.25">
      <c r="B4468" s="20">
        <v>45849</v>
      </c>
      <c r="C4468" s="2" t="s">
        <v>1</v>
      </c>
      <c r="D4468" s="2" t="s">
        <v>1230</v>
      </c>
      <c r="E4468" s="2" t="s">
        <v>186</v>
      </c>
      <c r="F4468" s="2" t="s">
        <v>2573</v>
      </c>
      <c r="G4468" s="5">
        <v>10</v>
      </c>
      <c r="H4468" s="5">
        <v>21.3</v>
      </c>
      <c r="I4468" s="5">
        <v>213</v>
      </c>
      <c r="J4468" s="5">
        <v>1073165.030000001</v>
      </c>
      <c r="K4468" s="3" t="str" cm="1">
        <f t="array" ref="K4468">_xlfn.LET(_xlpm.d,UPPER(TRIM(CLEAN(SUBSTITUTE(F4468,CHAR(160),"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69" spans="2:11" hidden="1" x14ac:dyDescent="0.25">
      <c r="B4469" s="20">
        <v>45849</v>
      </c>
      <c r="C4469" s="2" t="s">
        <v>1</v>
      </c>
      <c r="D4469" s="2" t="s">
        <v>2940</v>
      </c>
      <c r="E4469" s="2" t="s">
        <v>259</v>
      </c>
      <c r="F4469" s="2" t="s">
        <v>2573</v>
      </c>
      <c r="G4469" s="5">
        <v>80</v>
      </c>
      <c r="H4469" s="5">
        <v>21.3</v>
      </c>
      <c r="I4469" s="5">
        <v>1704</v>
      </c>
      <c r="J4469" s="5">
        <v>1074869.030000001</v>
      </c>
      <c r="K4469" s="3" t="str" cm="1">
        <f t="array" ref="K4469">_xlfn.LET(_xlpm.d,UPPER(TRIM(CLEAN(SUBSTITUTE(F4469,CHAR(160),"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70" spans="2:11" hidden="1" x14ac:dyDescent="0.25">
      <c r="B4470" s="20">
        <v>45849</v>
      </c>
      <c r="C4470" s="2" t="s">
        <v>1</v>
      </c>
      <c r="D4470" s="2" t="s">
        <v>2941</v>
      </c>
      <c r="E4470" s="2" t="s">
        <v>195</v>
      </c>
      <c r="F4470" s="2" t="s">
        <v>2573</v>
      </c>
      <c r="G4470" s="5">
        <v>40</v>
      </c>
      <c r="H4470" s="5">
        <v>21.3</v>
      </c>
      <c r="I4470" s="5">
        <v>852</v>
      </c>
      <c r="J4470" s="5">
        <v>1075721.030000001</v>
      </c>
      <c r="K4470" s="3" t="str" cm="1">
        <f t="array" ref="K4470">_xlfn.LET(_xlpm.d,UPPER(TRIM(CLEAN(SUBSTITUTE(F4470,CHAR(160),"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71" spans="2:11" hidden="1" x14ac:dyDescent="0.25">
      <c r="B4471" s="20">
        <v>45849</v>
      </c>
      <c r="C4471" s="2" t="s">
        <v>1</v>
      </c>
      <c r="D4471" s="2" t="s">
        <v>1011</v>
      </c>
      <c r="E4471" s="2" t="s">
        <v>78</v>
      </c>
      <c r="F4471" s="2" t="s">
        <v>2573</v>
      </c>
      <c r="G4471" s="5">
        <v>30</v>
      </c>
      <c r="H4471" s="5">
        <v>21.3</v>
      </c>
      <c r="I4471" s="5">
        <v>639</v>
      </c>
      <c r="J4471" s="5">
        <v>1076360.030000001</v>
      </c>
      <c r="K4471" s="3" t="str" cm="1">
        <f t="array" ref="K4471">_xlfn.LET(_xlpm.d,UPPER(TRIM(CLEAN(SUBSTITUTE(F4471,CHAR(160),"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72" spans="2:11" hidden="1" x14ac:dyDescent="0.25">
      <c r="B4472" s="20">
        <v>45849</v>
      </c>
      <c r="C4472" s="2" t="s">
        <v>1</v>
      </c>
      <c r="D4472" s="2" t="s">
        <v>1012</v>
      </c>
      <c r="E4472" s="2" t="s">
        <v>234</v>
      </c>
      <c r="F4472" s="2" t="s">
        <v>2573</v>
      </c>
      <c r="G4472" s="5">
        <v>92</v>
      </c>
      <c r="H4472" s="5">
        <v>21.3</v>
      </c>
      <c r="I4472" s="5">
        <v>1959.6</v>
      </c>
      <c r="J4472" s="5">
        <v>1078319.6300000011</v>
      </c>
      <c r="K4472" s="3" t="str" cm="1">
        <f t="array" ref="K4472">_xlfn.LET(_xlpm.d,UPPER(TRIM(CLEAN(SUBSTITUTE(F4472,CHAR(160),"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73" spans="2:11" hidden="1" x14ac:dyDescent="0.25">
      <c r="B4473" s="20">
        <v>45849</v>
      </c>
      <c r="C4473" s="2" t="s">
        <v>1</v>
      </c>
      <c r="D4473" s="2" t="s">
        <v>2942</v>
      </c>
      <c r="E4473" s="2" t="s">
        <v>807</v>
      </c>
      <c r="F4473" s="2" t="s">
        <v>2573</v>
      </c>
      <c r="G4473" s="5">
        <v>32</v>
      </c>
      <c r="H4473" s="5">
        <v>14.95</v>
      </c>
      <c r="I4473" s="5">
        <v>478.4</v>
      </c>
      <c r="J4473" s="5">
        <v>1078798.030000001</v>
      </c>
      <c r="K4473" s="3" t="str" cm="1">
        <f t="array" ref="K4473">_xlfn.LET(_xlpm.d,UPPER(TRIM(CLEAN(SUBSTITUTE(F4473,CHAR(160),"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74" spans="2:11" hidden="1" x14ac:dyDescent="0.25">
      <c r="B4474" s="20">
        <v>45849</v>
      </c>
      <c r="C4474" s="2" t="s">
        <v>1</v>
      </c>
      <c r="D4474" s="2" t="s">
        <v>803</v>
      </c>
      <c r="E4474" s="2" t="s">
        <v>64</v>
      </c>
      <c r="F4474" s="2" t="s">
        <v>2573</v>
      </c>
      <c r="G4474" s="5">
        <v>56</v>
      </c>
      <c r="H4474" s="5">
        <v>19.989999999999998</v>
      </c>
      <c r="I4474" s="5">
        <v>1119.44</v>
      </c>
      <c r="J4474" s="5">
        <v>1079917.4700000009</v>
      </c>
      <c r="K4474" s="3" t="str" cm="1">
        <f t="array" ref="K4474">_xlfn.LET(_xlpm.d,UPPER(TRIM(CLEAN(SUBSTITUTE(F4474,CHAR(160),"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75" spans="2:11" hidden="1" x14ac:dyDescent="0.25">
      <c r="B4475" s="20">
        <v>45849</v>
      </c>
      <c r="C4475" s="2" t="s">
        <v>1</v>
      </c>
      <c r="D4475" s="2" t="s">
        <v>618</v>
      </c>
      <c r="E4475" s="2" t="s">
        <v>224</v>
      </c>
      <c r="F4475" s="2" t="s">
        <v>2573</v>
      </c>
      <c r="G4475" s="5">
        <v>140</v>
      </c>
      <c r="H4475" s="5">
        <v>21.3</v>
      </c>
      <c r="I4475" s="5">
        <v>2982</v>
      </c>
      <c r="J4475" s="5">
        <v>1082899.4700000009</v>
      </c>
      <c r="K4475" s="3" t="str" cm="1">
        <f t="array" ref="K4475">_xlfn.LET(_xlpm.d,UPPER(TRIM(CLEAN(SUBSTITUTE(F4475,CHAR(160),"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76" spans="2:11" hidden="1" x14ac:dyDescent="0.25">
      <c r="B4476" s="20">
        <v>45849</v>
      </c>
      <c r="C4476" s="2" t="s">
        <v>1</v>
      </c>
      <c r="D4476" s="2" t="s">
        <v>2943</v>
      </c>
      <c r="E4476" s="2" t="s">
        <v>319</v>
      </c>
      <c r="F4476" s="2" t="s">
        <v>2573</v>
      </c>
      <c r="G4476" s="5">
        <v>100</v>
      </c>
      <c r="H4476" s="5">
        <v>21.3</v>
      </c>
      <c r="I4476" s="5">
        <v>2130</v>
      </c>
      <c r="J4476" s="5">
        <v>1085029.4700000009</v>
      </c>
      <c r="K4476" s="3" t="str" cm="1">
        <f t="array" ref="K4476">_xlfn.LET(_xlpm.d,UPPER(TRIM(CLEAN(SUBSTITUTE(F4476,CHAR(160),"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77" spans="2:11" hidden="1" x14ac:dyDescent="0.25">
      <c r="B4477" s="20">
        <v>45852</v>
      </c>
      <c r="C4477" s="2" t="s">
        <v>1</v>
      </c>
      <c r="D4477" s="2" t="s">
        <v>2944</v>
      </c>
      <c r="E4477" s="2" t="s">
        <v>254</v>
      </c>
      <c r="F4477" s="2" t="s">
        <v>2573</v>
      </c>
      <c r="G4477" s="5">
        <v>64</v>
      </c>
      <c r="H4477" s="5">
        <v>21.3</v>
      </c>
      <c r="I4477" s="5">
        <v>1363.2</v>
      </c>
      <c r="J4477" s="5">
        <v>1086392.6700000009</v>
      </c>
      <c r="K4477" s="3" t="str" cm="1">
        <f t="array" ref="K4477">_xlfn.LET(_xlpm.d,UPPER(TRIM(CLEAN(SUBSTITUTE(F4477,CHAR(160),"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78" spans="2:11" hidden="1" x14ac:dyDescent="0.25">
      <c r="B4478" s="20">
        <v>45852</v>
      </c>
      <c r="C4478" s="2" t="s">
        <v>1</v>
      </c>
      <c r="D4478" s="2" t="s">
        <v>2945</v>
      </c>
      <c r="E4478" s="2" t="s">
        <v>248</v>
      </c>
      <c r="F4478" s="2" t="s">
        <v>2573</v>
      </c>
      <c r="G4478" s="5">
        <v>32</v>
      </c>
      <c r="H4478" s="5">
        <v>21.3</v>
      </c>
      <c r="I4478" s="5">
        <v>681.6</v>
      </c>
      <c r="J4478" s="5">
        <v>1087074.2700000009</v>
      </c>
      <c r="K4478" s="3" t="str" cm="1">
        <f t="array" ref="K4478">_xlfn.LET(_xlpm.d,UPPER(TRIM(CLEAN(SUBSTITUTE(F4478,CHAR(160),"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79" spans="2:11" hidden="1" x14ac:dyDescent="0.25">
      <c r="B4479" s="20">
        <v>45853</v>
      </c>
      <c r="C4479" s="2" t="s">
        <v>1</v>
      </c>
      <c r="D4479" s="2" t="s">
        <v>619</v>
      </c>
      <c r="E4479" s="2" t="s">
        <v>266</v>
      </c>
      <c r="F4479" s="2" t="s">
        <v>2573</v>
      </c>
      <c r="G4479" s="5">
        <v>58</v>
      </c>
      <c r="H4479" s="5">
        <v>21.3</v>
      </c>
      <c r="I4479" s="5">
        <v>1235.4000000000001</v>
      </c>
      <c r="J4479" s="5">
        <v>1088309.6700000009</v>
      </c>
      <c r="K4479" s="3" t="str" cm="1">
        <f t="array" ref="K4479">_xlfn.LET(_xlpm.d,UPPER(TRIM(CLEAN(SUBSTITUTE(F4479,CHAR(160),"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80" spans="2:11" hidden="1" x14ac:dyDescent="0.25">
      <c r="B4480" s="20">
        <v>45853</v>
      </c>
      <c r="C4480" s="2" t="s">
        <v>1</v>
      </c>
      <c r="D4480" s="2" t="s">
        <v>2946</v>
      </c>
      <c r="E4480" s="2" t="s">
        <v>78</v>
      </c>
      <c r="F4480" s="2" t="s">
        <v>2573</v>
      </c>
      <c r="G4480" s="5">
        <v>20</v>
      </c>
      <c r="H4480" s="5">
        <v>21.3</v>
      </c>
      <c r="I4480" s="5">
        <v>426</v>
      </c>
      <c r="J4480" s="5">
        <v>1088735.6700000009</v>
      </c>
      <c r="K4480" s="3" t="str" cm="1">
        <f t="array" ref="K4480">_xlfn.LET(_xlpm.d,UPPER(TRIM(CLEAN(SUBSTITUTE(F4480,CHAR(160),"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81" spans="2:11" hidden="1" x14ac:dyDescent="0.25">
      <c r="B4481" s="20">
        <v>45853</v>
      </c>
      <c r="C4481" s="2" t="s">
        <v>1</v>
      </c>
      <c r="D4481" s="2" t="s">
        <v>622</v>
      </c>
      <c r="E4481" s="2" t="s">
        <v>162</v>
      </c>
      <c r="F4481" s="2" t="s">
        <v>2573</v>
      </c>
      <c r="G4481" s="5">
        <v>72</v>
      </c>
      <c r="H4481" s="5">
        <v>21.3</v>
      </c>
      <c r="I4481" s="5">
        <v>1533.6</v>
      </c>
      <c r="J4481" s="5">
        <v>1090269.2700000009</v>
      </c>
      <c r="K4481" s="3" t="str" cm="1">
        <f t="array" ref="K4481">_xlfn.LET(_xlpm.d,UPPER(TRIM(CLEAN(SUBSTITUTE(F4481,CHAR(160),"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82" spans="2:11" hidden="1" x14ac:dyDescent="0.25">
      <c r="B4482" s="20">
        <v>45853</v>
      </c>
      <c r="C4482" s="2" t="s">
        <v>1</v>
      </c>
      <c r="D4482" s="2" t="s">
        <v>2947</v>
      </c>
      <c r="E4482" s="2" t="s">
        <v>491</v>
      </c>
      <c r="F4482" s="2" t="s">
        <v>2573</v>
      </c>
      <c r="G4482" s="5">
        <v>30</v>
      </c>
      <c r="H4482" s="5">
        <v>21.3</v>
      </c>
      <c r="I4482" s="5">
        <v>639</v>
      </c>
      <c r="J4482" s="5">
        <v>1090908.2700000009</v>
      </c>
      <c r="K4482" s="3" t="str" cm="1">
        <f t="array" ref="K4482">_xlfn.LET(_xlpm.d,UPPER(TRIM(CLEAN(SUBSTITUTE(F4482,CHAR(160),"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83" spans="2:11" hidden="1" x14ac:dyDescent="0.25">
      <c r="B4483" s="20">
        <v>45853</v>
      </c>
      <c r="C4483" s="2" t="s">
        <v>1</v>
      </c>
      <c r="D4483" s="2" t="s">
        <v>2948</v>
      </c>
      <c r="E4483" s="2" t="s">
        <v>6</v>
      </c>
      <c r="F4483" s="2" t="s">
        <v>2573</v>
      </c>
      <c r="G4483" s="5">
        <v>19</v>
      </c>
      <c r="H4483" s="5">
        <v>19.989999999999998</v>
      </c>
      <c r="I4483" s="5">
        <v>379.81</v>
      </c>
      <c r="J4483" s="5">
        <v>1091288.080000001</v>
      </c>
      <c r="K4483" s="3" t="str" cm="1">
        <f t="array" ref="K4483">_xlfn.LET(_xlpm.d,UPPER(TRIM(CLEAN(SUBSTITUTE(F4483,CHAR(160),"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84" spans="2:11" hidden="1" x14ac:dyDescent="0.25">
      <c r="B4484" s="20">
        <v>45853</v>
      </c>
      <c r="C4484" s="2" t="s">
        <v>1</v>
      </c>
      <c r="D4484" s="2" t="s">
        <v>1013</v>
      </c>
      <c r="E4484" s="2" t="s">
        <v>874</v>
      </c>
      <c r="F4484" s="2" t="s">
        <v>2573</v>
      </c>
      <c r="G4484" s="5">
        <v>80</v>
      </c>
      <c r="H4484" s="5">
        <v>16.149999999999999</v>
      </c>
      <c r="I4484" s="5">
        <v>1292</v>
      </c>
      <c r="J4484" s="5">
        <v>1092580.080000001</v>
      </c>
      <c r="K4484" s="3" t="str" cm="1">
        <f t="array" ref="K4484">_xlfn.LET(_xlpm.d,UPPER(TRIM(CLEAN(SUBSTITUTE(F4484,CHAR(160),"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85" spans="2:11" hidden="1" x14ac:dyDescent="0.25">
      <c r="B4485" s="20">
        <v>45853</v>
      </c>
      <c r="C4485" s="2" t="s">
        <v>1</v>
      </c>
      <c r="D4485" s="2" t="s">
        <v>1014</v>
      </c>
      <c r="E4485" s="2" t="s">
        <v>874</v>
      </c>
      <c r="F4485" s="2" t="s">
        <v>2573</v>
      </c>
      <c r="G4485" s="5">
        <v>60</v>
      </c>
      <c r="H4485" s="5">
        <v>16.149999999999999</v>
      </c>
      <c r="I4485" s="5">
        <v>969</v>
      </c>
      <c r="J4485" s="5">
        <v>1093549.080000001</v>
      </c>
      <c r="K4485" s="3" t="str" cm="1">
        <f t="array" ref="K4485">_xlfn.LET(_xlpm.d,UPPER(TRIM(CLEAN(SUBSTITUTE(F4485,CHAR(160),"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86" spans="2:11" hidden="1" x14ac:dyDescent="0.25">
      <c r="B4486" s="20">
        <v>45853</v>
      </c>
      <c r="C4486" s="2" t="s">
        <v>1</v>
      </c>
      <c r="D4486" s="2" t="s">
        <v>2949</v>
      </c>
      <c r="E4486" s="2" t="s">
        <v>263</v>
      </c>
      <c r="F4486" s="2" t="s">
        <v>2573</v>
      </c>
      <c r="G4486" s="5">
        <v>64</v>
      </c>
      <c r="H4486" s="5">
        <v>21.3</v>
      </c>
      <c r="I4486" s="5">
        <v>1363.2</v>
      </c>
      <c r="J4486" s="5">
        <v>1094912.280000001</v>
      </c>
      <c r="K4486" s="3" t="str" cm="1">
        <f t="array" ref="K4486">_xlfn.LET(_xlpm.d,UPPER(TRIM(CLEAN(SUBSTITUTE(F4486,CHAR(160),"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87" spans="2:11" hidden="1" x14ac:dyDescent="0.25">
      <c r="B4487" s="20">
        <v>45854</v>
      </c>
      <c r="C4487" s="2" t="s">
        <v>1</v>
      </c>
      <c r="D4487" s="2" t="s">
        <v>1015</v>
      </c>
      <c r="E4487" s="2" t="s">
        <v>149</v>
      </c>
      <c r="F4487" s="2" t="s">
        <v>2573</v>
      </c>
      <c r="G4487" s="5">
        <v>16</v>
      </c>
      <c r="H4487" s="5">
        <v>21.3</v>
      </c>
      <c r="I4487" s="5">
        <v>340.8</v>
      </c>
      <c r="J4487" s="5">
        <v>1095253.080000001</v>
      </c>
      <c r="K4487" s="3" t="str" cm="1">
        <f t="array" ref="K4487">_xlfn.LET(_xlpm.d,UPPER(TRIM(CLEAN(SUBSTITUTE(F4487,CHAR(160),"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88" spans="2:11" hidden="1" x14ac:dyDescent="0.25">
      <c r="B4488" s="20">
        <v>45854</v>
      </c>
      <c r="C4488" s="2" t="s">
        <v>1</v>
      </c>
      <c r="D4488" s="2" t="s">
        <v>1016</v>
      </c>
      <c r="E4488" s="2" t="s">
        <v>282</v>
      </c>
      <c r="F4488" s="2" t="s">
        <v>2573</v>
      </c>
      <c r="G4488" s="5">
        <v>20</v>
      </c>
      <c r="H4488" s="5">
        <v>21.3</v>
      </c>
      <c r="I4488" s="5">
        <v>426</v>
      </c>
      <c r="J4488" s="5">
        <v>1095679.080000001</v>
      </c>
      <c r="K4488" s="3" t="str" cm="1">
        <f t="array" ref="K4488">_xlfn.LET(_xlpm.d,UPPER(TRIM(CLEAN(SUBSTITUTE(F4488,CHAR(160),"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89" spans="2:11" hidden="1" x14ac:dyDescent="0.25">
      <c r="B4489" s="20">
        <v>45854</v>
      </c>
      <c r="C4489" s="2" t="s">
        <v>1</v>
      </c>
      <c r="D4489" s="2" t="s">
        <v>2950</v>
      </c>
      <c r="E4489" s="2" t="s">
        <v>189</v>
      </c>
      <c r="F4489" s="2" t="s">
        <v>2573</v>
      </c>
      <c r="G4489" s="5">
        <v>15</v>
      </c>
      <c r="H4489" s="5">
        <v>21.3</v>
      </c>
      <c r="I4489" s="5">
        <v>319.5</v>
      </c>
      <c r="J4489" s="5">
        <v>1095998.580000001</v>
      </c>
      <c r="K4489" s="3" t="str" cm="1">
        <f t="array" ref="K4489">_xlfn.LET(_xlpm.d,UPPER(TRIM(CLEAN(SUBSTITUTE(F4489,CHAR(160),"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90" spans="2:11" hidden="1" x14ac:dyDescent="0.25">
      <c r="B4490" s="20">
        <v>45854</v>
      </c>
      <c r="C4490" s="2" t="s">
        <v>1</v>
      </c>
      <c r="D4490" s="2" t="s">
        <v>2951</v>
      </c>
      <c r="E4490" s="2" t="s">
        <v>16</v>
      </c>
      <c r="F4490" s="2" t="s">
        <v>2573</v>
      </c>
      <c r="G4490" s="5">
        <v>100</v>
      </c>
      <c r="H4490" s="5">
        <v>19.989999999999998</v>
      </c>
      <c r="I4490" s="5">
        <v>1999</v>
      </c>
      <c r="J4490" s="5">
        <v>1097997.580000001</v>
      </c>
      <c r="K4490" s="3" t="str" cm="1">
        <f t="array" ref="K4490">_xlfn.LET(_xlpm.d,UPPER(TRIM(CLEAN(SUBSTITUTE(F4490,CHAR(160),"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91" spans="2:11" hidden="1" x14ac:dyDescent="0.25">
      <c r="B4491" s="20">
        <v>45854</v>
      </c>
      <c r="C4491" s="2" t="s">
        <v>1</v>
      </c>
      <c r="D4491" s="2" t="s">
        <v>1960</v>
      </c>
      <c r="E4491" s="2" t="s">
        <v>145</v>
      </c>
      <c r="F4491" s="2" t="s">
        <v>2573</v>
      </c>
      <c r="G4491" s="5">
        <v>44</v>
      </c>
      <c r="H4491" s="5">
        <v>21.3</v>
      </c>
      <c r="I4491" s="5">
        <v>937.2</v>
      </c>
      <c r="J4491" s="5">
        <v>1098934.780000001</v>
      </c>
      <c r="K4491" s="3" t="str" cm="1">
        <f t="array" ref="K4491">_xlfn.LET(_xlpm.d,UPPER(TRIM(CLEAN(SUBSTITUTE(F4491,CHAR(160),"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92" spans="2:11" hidden="1" x14ac:dyDescent="0.25">
      <c r="B4492" s="20">
        <v>45855</v>
      </c>
      <c r="C4492" s="2" t="s">
        <v>1</v>
      </c>
      <c r="D4492" s="2" t="s">
        <v>1017</v>
      </c>
      <c r="E4492" s="2" t="s">
        <v>120</v>
      </c>
      <c r="F4492" s="2" t="s">
        <v>2952</v>
      </c>
      <c r="G4492" s="5">
        <v>4</v>
      </c>
      <c r="H4492" s="5">
        <v>20.9</v>
      </c>
      <c r="I4492" s="5">
        <v>83.6</v>
      </c>
      <c r="J4492" s="5">
        <v>1099018.3800000011</v>
      </c>
      <c r="K4492" s="3" t="str" cm="1">
        <f t="array" ref="K4492">_xlfn.LET(_xlpm.d,UPPER(TRIM(CLEAN(SUBSTITUTE(F4492,CHAR(160),"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4493" spans="2:11" hidden="1" x14ac:dyDescent="0.25">
      <c r="B4493" s="20">
        <v>45855</v>
      </c>
      <c r="C4493" s="2" t="s">
        <v>1</v>
      </c>
      <c r="D4493" s="2" t="s">
        <v>1017</v>
      </c>
      <c r="E4493" s="2" t="s">
        <v>120</v>
      </c>
      <c r="F4493" s="2" t="s">
        <v>2953</v>
      </c>
      <c r="G4493" s="5">
        <v>4</v>
      </c>
      <c r="H4493" s="5">
        <v>20.9</v>
      </c>
      <c r="I4493" s="5">
        <v>83.6</v>
      </c>
      <c r="J4493" s="5">
        <v>1099101.9800000011</v>
      </c>
      <c r="K4493" s="3" t="str" cm="1">
        <f t="array" ref="K4493">_xlfn.LET(_xlpm.d,UPPER(TRIM(CLEAN(SUBSTITUTE(F4493,CHAR(160),"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4494" spans="2:11" hidden="1" x14ac:dyDescent="0.25">
      <c r="B4494" s="20">
        <v>45855</v>
      </c>
      <c r="C4494" s="2" t="s">
        <v>1</v>
      </c>
      <c r="D4494" s="2" t="s">
        <v>1017</v>
      </c>
      <c r="E4494" s="2" t="s">
        <v>120</v>
      </c>
      <c r="F4494" s="2" t="s">
        <v>2954</v>
      </c>
      <c r="G4494" s="5">
        <v>8</v>
      </c>
      <c r="H4494" s="5">
        <v>20.9</v>
      </c>
      <c r="I4494" s="5">
        <v>167.2</v>
      </c>
      <c r="J4494" s="5">
        <v>1099269.1800000011</v>
      </c>
      <c r="K4494" s="3" t="str" cm="1">
        <f t="array" ref="K4494">_xlfn.LET(_xlpm.d,UPPER(TRIM(CLEAN(SUBSTITUTE(F4494,CHAR(160),"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4495" spans="2:11" hidden="1" x14ac:dyDescent="0.25">
      <c r="B4495" s="20">
        <v>45855</v>
      </c>
      <c r="C4495" s="2" t="s">
        <v>1</v>
      </c>
      <c r="D4495" s="2" t="s">
        <v>2955</v>
      </c>
      <c r="E4495" s="2" t="s">
        <v>3</v>
      </c>
      <c r="F4495" s="2" t="s">
        <v>2573</v>
      </c>
      <c r="G4495" s="5">
        <v>20</v>
      </c>
      <c r="H4495" s="5">
        <v>19.989999999999998</v>
      </c>
      <c r="I4495" s="5">
        <v>399.8</v>
      </c>
      <c r="J4495" s="5">
        <v>1099668.9800000011</v>
      </c>
      <c r="K4495" s="3" t="str" cm="1">
        <f t="array" ref="K4495">_xlfn.LET(_xlpm.d,UPPER(TRIM(CLEAN(SUBSTITUTE(F4495,CHAR(160),"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96" spans="2:11" hidden="1" x14ac:dyDescent="0.25">
      <c r="B4496" s="20">
        <v>45855</v>
      </c>
      <c r="C4496" s="2" t="s">
        <v>1</v>
      </c>
      <c r="D4496" s="2" t="s">
        <v>624</v>
      </c>
      <c r="E4496" s="2" t="s">
        <v>305</v>
      </c>
      <c r="F4496" s="2" t="s">
        <v>2573</v>
      </c>
      <c r="G4496" s="5">
        <v>208</v>
      </c>
      <c r="H4496" s="5">
        <v>21.3</v>
      </c>
      <c r="I4496" s="5">
        <v>4430.3999999999996</v>
      </c>
      <c r="J4496" s="5">
        <v>1104099.3800000011</v>
      </c>
      <c r="K4496" s="3" t="str" cm="1">
        <f t="array" ref="K4496">_xlfn.LET(_xlpm.d,UPPER(TRIM(CLEAN(SUBSTITUTE(F4496,CHAR(160),"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97" spans="2:11" hidden="1" x14ac:dyDescent="0.25">
      <c r="B4497" s="20">
        <v>45856</v>
      </c>
      <c r="C4497" s="2" t="s">
        <v>1</v>
      </c>
      <c r="D4497" s="2" t="s">
        <v>1231</v>
      </c>
      <c r="E4497" s="2" t="s">
        <v>78</v>
      </c>
      <c r="F4497" s="2" t="s">
        <v>2573</v>
      </c>
      <c r="G4497" s="5">
        <v>50</v>
      </c>
      <c r="H4497" s="5">
        <v>21.3</v>
      </c>
      <c r="I4497" s="5">
        <v>1065</v>
      </c>
      <c r="J4497" s="5">
        <v>1105164.3800000011</v>
      </c>
      <c r="K4497" s="3" t="str" cm="1">
        <f t="array" ref="K4497">_xlfn.LET(_xlpm.d,UPPER(TRIM(CLEAN(SUBSTITUTE(F4497,CHAR(160),"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98" spans="2:11" hidden="1" x14ac:dyDescent="0.25">
      <c r="B4498" s="20">
        <v>45856</v>
      </c>
      <c r="C4498" s="2" t="s">
        <v>1</v>
      </c>
      <c r="D4498" s="2" t="s">
        <v>625</v>
      </c>
      <c r="E4498" s="2" t="s">
        <v>43</v>
      </c>
      <c r="F4498" s="2" t="s">
        <v>2573</v>
      </c>
      <c r="G4498" s="5">
        <v>26</v>
      </c>
      <c r="H4498" s="5">
        <v>19.989999999999998</v>
      </c>
      <c r="I4498" s="5">
        <v>519.74</v>
      </c>
      <c r="J4498" s="5">
        <v>1105684.120000001</v>
      </c>
      <c r="K4498" s="3" t="str" cm="1">
        <f t="array" ref="K4498">_xlfn.LET(_xlpm.d,UPPER(TRIM(CLEAN(SUBSTITUTE(F4498,CHAR(160),"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499" spans="2:11" hidden="1" x14ac:dyDescent="0.25">
      <c r="B4499" s="20">
        <v>45856</v>
      </c>
      <c r="C4499" s="2" t="s">
        <v>1</v>
      </c>
      <c r="D4499" s="2" t="s">
        <v>2956</v>
      </c>
      <c r="E4499" s="2" t="s">
        <v>1944</v>
      </c>
      <c r="F4499" s="2" t="s">
        <v>2573</v>
      </c>
      <c r="G4499" s="5">
        <v>14</v>
      </c>
      <c r="H4499" s="5">
        <v>19.989999999999998</v>
      </c>
      <c r="I4499" s="5">
        <v>279.86</v>
      </c>
      <c r="J4499" s="5">
        <v>1105963.9800000011</v>
      </c>
      <c r="K4499" s="3" t="str" cm="1">
        <f t="array" ref="K4499">_xlfn.LET(_xlpm.d,UPPER(TRIM(CLEAN(SUBSTITUTE(F4499,CHAR(160),"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00" spans="2:11" hidden="1" x14ac:dyDescent="0.25">
      <c r="B4500" s="20">
        <v>45856</v>
      </c>
      <c r="C4500" s="2" t="s">
        <v>1</v>
      </c>
      <c r="D4500" s="2" t="s">
        <v>2957</v>
      </c>
      <c r="E4500" s="2" t="s">
        <v>1726</v>
      </c>
      <c r="F4500" s="2" t="s">
        <v>2573</v>
      </c>
      <c r="G4500" s="5">
        <v>32</v>
      </c>
      <c r="H4500" s="5">
        <v>19.989999999999998</v>
      </c>
      <c r="I4500" s="5">
        <v>639.67999999999995</v>
      </c>
      <c r="J4500" s="5">
        <v>1106603.6600000011</v>
      </c>
      <c r="K4500" s="3" t="str" cm="1">
        <f t="array" ref="K4500">_xlfn.LET(_xlpm.d,UPPER(TRIM(CLEAN(SUBSTITUTE(F4500,CHAR(160),"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01" spans="2:11" hidden="1" x14ac:dyDescent="0.25">
      <c r="B4501" s="20">
        <v>45856</v>
      </c>
      <c r="C4501" s="2" t="s">
        <v>1</v>
      </c>
      <c r="D4501" s="2" t="s">
        <v>1963</v>
      </c>
      <c r="E4501" s="2" t="s">
        <v>197</v>
      </c>
      <c r="F4501" s="2" t="s">
        <v>2573</v>
      </c>
      <c r="G4501" s="5">
        <v>176</v>
      </c>
      <c r="H4501" s="5">
        <v>21.3</v>
      </c>
      <c r="I4501" s="5">
        <v>3748.8</v>
      </c>
      <c r="J4501" s="5">
        <v>1110352.4600000011</v>
      </c>
      <c r="K4501" s="3" t="str" cm="1">
        <f t="array" ref="K4501">_xlfn.LET(_xlpm.d,UPPER(TRIM(CLEAN(SUBSTITUTE(F4501,CHAR(160),"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02" spans="2:11" hidden="1" x14ac:dyDescent="0.25">
      <c r="B4502" s="20">
        <v>45859</v>
      </c>
      <c r="C4502" s="2" t="s">
        <v>1</v>
      </c>
      <c r="D4502" s="2" t="s">
        <v>627</v>
      </c>
      <c r="E4502" s="2" t="s">
        <v>279</v>
      </c>
      <c r="F4502" s="2" t="s">
        <v>2573</v>
      </c>
      <c r="G4502" s="5">
        <v>32</v>
      </c>
      <c r="H4502" s="5">
        <v>21.3</v>
      </c>
      <c r="I4502" s="5">
        <v>681.6</v>
      </c>
      <c r="J4502" s="5">
        <v>1111034.0600000012</v>
      </c>
      <c r="K4502" s="3" t="str" cm="1">
        <f t="array" ref="K4502">_xlfn.LET(_xlpm.d,UPPER(TRIM(CLEAN(SUBSTITUTE(F4502,CHAR(160),"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03" spans="2:11" hidden="1" x14ac:dyDescent="0.25">
      <c r="B4503" s="20">
        <v>45859</v>
      </c>
      <c r="C4503" s="2" t="s">
        <v>1</v>
      </c>
      <c r="D4503" s="2" t="s">
        <v>1562</v>
      </c>
      <c r="E4503" s="2" t="s">
        <v>180</v>
      </c>
      <c r="F4503" s="2" t="s">
        <v>2573</v>
      </c>
      <c r="G4503" s="5">
        <v>64</v>
      </c>
      <c r="H4503" s="5">
        <v>21.3</v>
      </c>
      <c r="I4503" s="5">
        <v>1363.2</v>
      </c>
      <c r="J4503" s="5">
        <v>1112397.2600000012</v>
      </c>
      <c r="K4503" s="3" t="str" cm="1">
        <f t="array" ref="K4503">_xlfn.LET(_xlpm.d,UPPER(TRIM(CLEAN(SUBSTITUTE(F4503,CHAR(160),"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04" spans="2:11" hidden="1" x14ac:dyDescent="0.25">
      <c r="B4504" s="20">
        <v>45859</v>
      </c>
      <c r="C4504" s="2" t="s">
        <v>1</v>
      </c>
      <c r="D4504" s="2" t="s">
        <v>2958</v>
      </c>
      <c r="E4504" s="2" t="s">
        <v>243</v>
      </c>
      <c r="F4504" s="2" t="s">
        <v>2573</v>
      </c>
      <c r="G4504" s="5">
        <v>64</v>
      </c>
      <c r="H4504" s="5">
        <v>21.3</v>
      </c>
      <c r="I4504" s="5">
        <v>1363.2</v>
      </c>
      <c r="J4504" s="5">
        <v>1113760.4600000011</v>
      </c>
      <c r="K4504" s="3" t="str" cm="1">
        <f t="array" ref="K4504">_xlfn.LET(_xlpm.d,UPPER(TRIM(CLEAN(SUBSTITUTE(F4504,CHAR(160),"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05" spans="2:11" hidden="1" x14ac:dyDescent="0.25">
      <c r="B4505" s="20">
        <v>45860</v>
      </c>
      <c r="C4505" s="2" t="s">
        <v>1</v>
      </c>
      <c r="D4505" s="2" t="s">
        <v>1964</v>
      </c>
      <c r="E4505" s="2" t="s">
        <v>232</v>
      </c>
      <c r="F4505" s="2" t="s">
        <v>2573</v>
      </c>
      <c r="G4505" s="5">
        <v>20</v>
      </c>
      <c r="H4505" s="5">
        <v>21.3</v>
      </c>
      <c r="I4505" s="5">
        <v>426</v>
      </c>
      <c r="J4505" s="5">
        <v>1114186.4600000011</v>
      </c>
      <c r="K4505" s="3" t="str" cm="1">
        <f t="array" ref="K4505">_xlfn.LET(_xlpm.d,UPPER(TRIM(CLEAN(SUBSTITUTE(F4505,CHAR(160),"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06" spans="2:11" hidden="1" x14ac:dyDescent="0.25">
      <c r="B4506" s="20">
        <v>45860</v>
      </c>
      <c r="C4506" s="2" t="s">
        <v>1</v>
      </c>
      <c r="D4506" s="2" t="s">
        <v>1965</v>
      </c>
      <c r="E4506" s="2" t="s">
        <v>1634</v>
      </c>
      <c r="F4506" s="2" t="s">
        <v>2573</v>
      </c>
      <c r="G4506" s="5">
        <v>60</v>
      </c>
      <c r="H4506" s="5">
        <v>21.3</v>
      </c>
      <c r="I4506" s="5">
        <v>1278</v>
      </c>
      <c r="J4506" s="5">
        <v>1115464.4600000011</v>
      </c>
      <c r="K4506" s="3" t="str" cm="1">
        <f t="array" ref="K4506">_xlfn.LET(_xlpm.d,UPPER(TRIM(CLEAN(SUBSTITUTE(F4506,CHAR(160),"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07" spans="2:11" hidden="1" x14ac:dyDescent="0.25">
      <c r="B4507" s="20">
        <v>45860</v>
      </c>
      <c r="C4507" s="2" t="s">
        <v>1</v>
      </c>
      <c r="D4507" s="2" t="s">
        <v>2959</v>
      </c>
      <c r="E4507" s="2" t="s">
        <v>143</v>
      </c>
      <c r="F4507" s="2" t="s">
        <v>2573</v>
      </c>
      <c r="G4507" s="5">
        <v>144</v>
      </c>
      <c r="H4507" s="5">
        <v>21.3</v>
      </c>
      <c r="I4507" s="5">
        <v>3067.2</v>
      </c>
      <c r="J4507" s="5">
        <v>1118531.6600000011</v>
      </c>
      <c r="K4507" s="3" t="str" cm="1">
        <f t="array" ref="K4507">_xlfn.LET(_xlpm.d,UPPER(TRIM(CLEAN(SUBSTITUTE(F4507,CHAR(160),"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08" spans="2:11" hidden="1" x14ac:dyDescent="0.25">
      <c r="B4508" s="20">
        <v>45860</v>
      </c>
      <c r="C4508" s="2" t="s">
        <v>1</v>
      </c>
      <c r="D4508" s="2" t="s">
        <v>1597</v>
      </c>
      <c r="E4508" s="2" t="s">
        <v>141</v>
      </c>
      <c r="F4508" s="2" t="s">
        <v>2573</v>
      </c>
      <c r="G4508" s="5">
        <v>32</v>
      </c>
      <c r="H4508" s="5">
        <v>21.3</v>
      </c>
      <c r="I4508" s="5">
        <v>681.6</v>
      </c>
      <c r="J4508" s="5">
        <v>1119213.2600000012</v>
      </c>
      <c r="K4508" s="3" t="str" cm="1">
        <f t="array" ref="K4508">_xlfn.LET(_xlpm.d,UPPER(TRIM(CLEAN(SUBSTITUTE(F4508,CHAR(160),"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09" spans="2:11" hidden="1" x14ac:dyDescent="0.25">
      <c r="B4509" s="20">
        <v>45860</v>
      </c>
      <c r="C4509" s="2" t="s">
        <v>1</v>
      </c>
      <c r="D4509" s="2" t="s">
        <v>1021</v>
      </c>
      <c r="E4509" s="2" t="s">
        <v>234</v>
      </c>
      <c r="F4509" s="2" t="s">
        <v>2573</v>
      </c>
      <c r="G4509" s="5">
        <v>130</v>
      </c>
      <c r="H4509" s="5">
        <v>21.3</v>
      </c>
      <c r="I4509" s="5">
        <v>2769</v>
      </c>
      <c r="J4509" s="5">
        <v>1121982.2600000012</v>
      </c>
      <c r="K4509" s="3" t="str" cm="1">
        <f t="array" ref="K4509">_xlfn.LET(_xlpm.d,UPPER(TRIM(CLEAN(SUBSTITUTE(F4509,CHAR(160),"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10" spans="2:11" hidden="1" x14ac:dyDescent="0.25">
      <c r="B4510" s="20">
        <v>45860</v>
      </c>
      <c r="C4510" s="2" t="s">
        <v>1</v>
      </c>
      <c r="D4510" s="2" t="s">
        <v>2960</v>
      </c>
      <c r="E4510" s="2" t="s">
        <v>165</v>
      </c>
      <c r="F4510" s="2" t="s">
        <v>2573</v>
      </c>
      <c r="G4510" s="5">
        <v>60</v>
      </c>
      <c r="H4510" s="5">
        <v>21.3</v>
      </c>
      <c r="I4510" s="5">
        <v>1278</v>
      </c>
      <c r="J4510" s="5">
        <v>1123260.2600000012</v>
      </c>
      <c r="K4510" s="3" t="str" cm="1">
        <f t="array" ref="K4510">_xlfn.LET(_xlpm.d,UPPER(TRIM(CLEAN(SUBSTITUTE(F4510,CHAR(160),"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11" spans="2:11" hidden="1" x14ac:dyDescent="0.25">
      <c r="B4511" s="20">
        <v>45860</v>
      </c>
      <c r="C4511" s="2" t="s">
        <v>1</v>
      </c>
      <c r="D4511" s="2" t="s">
        <v>2961</v>
      </c>
      <c r="E4511" s="2" t="s">
        <v>50</v>
      </c>
      <c r="F4511" s="2" t="s">
        <v>2573</v>
      </c>
      <c r="G4511" s="5">
        <v>50</v>
      </c>
      <c r="H4511" s="5">
        <v>18.989999999999998</v>
      </c>
      <c r="I4511" s="5">
        <v>949.5</v>
      </c>
      <c r="J4511" s="5">
        <v>1124209.7600000012</v>
      </c>
      <c r="K4511" s="3" t="str" cm="1">
        <f t="array" ref="K4511">_xlfn.LET(_xlpm.d,UPPER(TRIM(CLEAN(SUBSTITUTE(F4511,CHAR(160),"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12" spans="2:11" hidden="1" x14ac:dyDescent="0.25">
      <c r="B4512" s="20">
        <v>45860</v>
      </c>
      <c r="C4512" s="2" t="s">
        <v>1</v>
      </c>
      <c r="D4512" s="2" t="s">
        <v>2962</v>
      </c>
      <c r="E4512" s="2" t="s">
        <v>857</v>
      </c>
      <c r="F4512" s="2" t="s">
        <v>2573</v>
      </c>
      <c r="G4512" s="5">
        <v>128</v>
      </c>
      <c r="H4512" s="5">
        <v>14.95</v>
      </c>
      <c r="I4512" s="5">
        <v>1913.6</v>
      </c>
      <c r="J4512" s="5">
        <v>1126123.3600000013</v>
      </c>
      <c r="K4512" s="3" t="str" cm="1">
        <f t="array" ref="K4512">_xlfn.LET(_xlpm.d,UPPER(TRIM(CLEAN(SUBSTITUTE(F4512,CHAR(160),"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13" spans="2:11" hidden="1" x14ac:dyDescent="0.25">
      <c r="B4513" s="20">
        <v>45861</v>
      </c>
      <c r="C4513" s="2" t="s">
        <v>1</v>
      </c>
      <c r="D4513" s="2" t="s">
        <v>2963</v>
      </c>
      <c r="E4513" s="2" t="s">
        <v>730</v>
      </c>
      <c r="F4513" s="2" t="s">
        <v>2573</v>
      </c>
      <c r="G4513" s="5">
        <v>35</v>
      </c>
      <c r="H4513" s="5">
        <v>21.3</v>
      </c>
      <c r="I4513" s="5">
        <v>745.5</v>
      </c>
      <c r="J4513" s="5">
        <v>1126868.8600000013</v>
      </c>
      <c r="K4513" s="3" t="str" cm="1">
        <f t="array" ref="K4513">_xlfn.LET(_xlpm.d,UPPER(TRIM(CLEAN(SUBSTITUTE(F4513,CHAR(160),"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14" spans="2:11" hidden="1" x14ac:dyDescent="0.25">
      <c r="B4514" s="20">
        <v>45861</v>
      </c>
      <c r="C4514" s="2" t="s">
        <v>1</v>
      </c>
      <c r="D4514" s="2" t="s">
        <v>2964</v>
      </c>
      <c r="E4514" s="2" t="s">
        <v>491</v>
      </c>
      <c r="F4514" s="2" t="s">
        <v>2573</v>
      </c>
      <c r="G4514" s="5">
        <v>102</v>
      </c>
      <c r="H4514" s="5">
        <v>21.3</v>
      </c>
      <c r="I4514" s="5">
        <v>2172.6</v>
      </c>
      <c r="J4514" s="5">
        <v>1129041.4600000014</v>
      </c>
      <c r="K4514" s="3" t="str" cm="1">
        <f t="array" ref="K4514">_xlfn.LET(_xlpm.d,UPPER(TRIM(CLEAN(SUBSTITUTE(F4514,CHAR(160),"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15" spans="2:11" hidden="1" x14ac:dyDescent="0.25">
      <c r="B4515" s="20">
        <v>45862</v>
      </c>
      <c r="C4515" s="2" t="s">
        <v>1</v>
      </c>
      <c r="D4515" s="2" t="s">
        <v>1967</v>
      </c>
      <c r="E4515" s="2" t="s">
        <v>248</v>
      </c>
      <c r="F4515" s="2" t="s">
        <v>2573</v>
      </c>
      <c r="G4515" s="5">
        <v>140</v>
      </c>
      <c r="H4515" s="5">
        <v>21.3</v>
      </c>
      <c r="I4515" s="5">
        <v>2982</v>
      </c>
      <c r="J4515" s="5">
        <v>1132023.4600000014</v>
      </c>
      <c r="K4515" s="3" t="str" cm="1">
        <f t="array" ref="K4515">_xlfn.LET(_xlpm.d,UPPER(TRIM(CLEAN(SUBSTITUTE(F4515,CHAR(160),"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16" spans="2:11" hidden="1" x14ac:dyDescent="0.25">
      <c r="B4516" s="20">
        <v>45862</v>
      </c>
      <c r="C4516" s="2" t="s">
        <v>1</v>
      </c>
      <c r="D4516" s="2" t="s">
        <v>2965</v>
      </c>
      <c r="E4516" s="2" t="s">
        <v>268</v>
      </c>
      <c r="F4516" s="2" t="s">
        <v>2573</v>
      </c>
      <c r="G4516" s="5">
        <v>20</v>
      </c>
      <c r="H4516" s="5">
        <v>21.3</v>
      </c>
      <c r="I4516" s="5">
        <v>426</v>
      </c>
      <c r="J4516" s="5">
        <v>1132449.4600000014</v>
      </c>
      <c r="K4516" s="3" t="str" cm="1">
        <f t="array" ref="K4516">_xlfn.LET(_xlpm.d,UPPER(TRIM(CLEAN(SUBSTITUTE(F4516,CHAR(160),"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17" spans="2:11" hidden="1" x14ac:dyDescent="0.25">
      <c r="B4517" s="20">
        <v>45862</v>
      </c>
      <c r="C4517" s="2" t="s">
        <v>1</v>
      </c>
      <c r="D4517" s="2" t="s">
        <v>2966</v>
      </c>
      <c r="E4517" s="2" t="s">
        <v>160</v>
      </c>
      <c r="F4517" s="2" t="s">
        <v>2573</v>
      </c>
      <c r="G4517" s="5">
        <v>16</v>
      </c>
      <c r="H4517" s="5">
        <v>21.3</v>
      </c>
      <c r="I4517" s="5">
        <v>340.8</v>
      </c>
      <c r="J4517" s="5">
        <v>1132790.2600000014</v>
      </c>
      <c r="K4517" s="3" t="str" cm="1">
        <f t="array" ref="K4517">_xlfn.LET(_xlpm.d,UPPER(TRIM(CLEAN(SUBSTITUTE(F4517,CHAR(160),"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18" spans="2:11" hidden="1" x14ac:dyDescent="0.25">
      <c r="B4518" s="20">
        <v>45863</v>
      </c>
      <c r="C4518" s="2" t="s">
        <v>1</v>
      </c>
      <c r="D4518" s="2" t="s">
        <v>2967</v>
      </c>
      <c r="E4518" s="2" t="s">
        <v>835</v>
      </c>
      <c r="F4518" s="2" t="s">
        <v>2829</v>
      </c>
      <c r="G4518" s="5">
        <v>100</v>
      </c>
      <c r="H4518" s="5">
        <v>12</v>
      </c>
      <c r="I4518" s="5">
        <v>1200</v>
      </c>
      <c r="J4518" s="5">
        <v>1133990.2600000014</v>
      </c>
      <c r="K4518" s="3" t="str" cm="1">
        <f t="array" ref="K4518">_xlfn.LET(_xlpm.d,UPPER(TRIM(CLEAN(SUBSTITUTE(F4518,CHAR(160),"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19" spans="2:11" hidden="1" x14ac:dyDescent="0.25">
      <c r="B4519" s="20">
        <v>45863</v>
      </c>
      <c r="C4519" s="2" t="s">
        <v>1</v>
      </c>
      <c r="D4519" s="2" t="s">
        <v>629</v>
      </c>
      <c r="E4519" s="2" t="s">
        <v>195</v>
      </c>
      <c r="F4519" s="2" t="s">
        <v>2573</v>
      </c>
      <c r="G4519" s="5">
        <v>32</v>
      </c>
      <c r="H4519" s="5">
        <v>21.3</v>
      </c>
      <c r="I4519" s="5">
        <v>681.6</v>
      </c>
      <c r="J4519" s="5">
        <v>1134671.8600000015</v>
      </c>
      <c r="K4519" s="3" t="str" cm="1">
        <f t="array" ref="K4519">_xlfn.LET(_xlpm.d,UPPER(TRIM(CLEAN(SUBSTITUTE(F4519,CHAR(160),"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20" spans="2:11" hidden="1" x14ac:dyDescent="0.25">
      <c r="B4520" s="20">
        <v>45863</v>
      </c>
      <c r="C4520" s="2" t="s">
        <v>1</v>
      </c>
      <c r="D4520" s="2" t="s">
        <v>2968</v>
      </c>
      <c r="E4520" s="2" t="s">
        <v>186</v>
      </c>
      <c r="F4520" s="2" t="s">
        <v>2573</v>
      </c>
      <c r="G4520" s="5">
        <v>20</v>
      </c>
      <c r="H4520" s="5">
        <v>21.3</v>
      </c>
      <c r="I4520" s="5">
        <v>426</v>
      </c>
      <c r="J4520" s="5">
        <v>1135097.8600000015</v>
      </c>
      <c r="K4520" s="3" t="str" cm="1">
        <f t="array" ref="K4520">_xlfn.LET(_xlpm.d,UPPER(TRIM(CLEAN(SUBSTITUTE(F4520,CHAR(160),"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21" spans="2:11" hidden="1" x14ac:dyDescent="0.25">
      <c r="B4521" s="20">
        <v>45863</v>
      </c>
      <c r="C4521" s="2" t="s">
        <v>1</v>
      </c>
      <c r="D4521" s="2" t="s">
        <v>630</v>
      </c>
      <c r="E4521" s="2" t="s">
        <v>236</v>
      </c>
      <c r="F4521" s="2" t="s">
        <v>2573</v>
      </c>
      <c r="G4521" s="5">
        <v>200</v>
      </c>
      <c r="H4521" s="5">
        <v>21.3</v>
      </c>
      <c r="I4521" s="5">
        <v>4260</v>
      </c>
      <c r="J4521" s="5">
        <v>1139357.8600000015</v>
      </c>
      <c r="K4521" s="3" t="str" cm="1">
        <f t="array" ref="K4521">_xlfn.LET(_xlpm.d,UPPER(TRIM(CLEAN(SUBSTITUTE(F4521,CHAR(160),"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22" spans="2:11" hidden="1" x14ac:dyDescent="0.25">
      <c r="B4522" s="20">
        <v>45863</v>
      </c>
      <c r="C4522" s="2" t="s">
        <v>1</v>
      </c>
      <c r="D4522" s="2" t="s">
        <v>2969</v>
      </c>
      <c r="E4522" s="2" t="s">
        <v>50</v>
      </c>
      <c r="F4522" s="2" t="s">
        <v>2829</v>
      </c>
      <c r="G4522" s="5">
        <v>150</v>
      </c>
      <c r="H4522" s="5">
        <v>12</v>
      </c>
      <c r="I4522" s="5">
        <v>1800</v>
      </c>
      <c r="J4522" s="5">
        <v>1141157.8600000015</v>
      </c>
      <c r="K4522" s="3" t="str" cm="1">
        <f t="array" ref="K4522">_xlfn.LET(_xlpm.d,UPPER(TRIM(CLEAN(SUBSTITUTE(F4522,CHAR(160),"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23" spans="2:11" hidden="1" x14ac:dyDescent="0.25">
      <c r="B4523" s="20">
        <v>45863</v>
      </c>
      <c r="C4523" s="2" t="s">
        <v>1</v>
      </c>
      <c r="D4523" s="2" t="s">
        <v>631</v>
      </c>
      <c r="E4523" s="2" t="s">
        <v>154</v>
      </c>
      <c r="F4523" s="2" t="s">
        <v>2573</v>
      </c>
      <c r="G4523" s="5">
        <v>40</v>
      </c>
      <c r="H4523" s="5">
        <v>21.3</v>
      </c>
      <c r="I4523" s="5">
        <v>852</v>
      </c>
      <c r="J4523" s="5">
        <v>1142009.8600000015</v>
      </c>
      <c r="K4523" s="3" t="str" cm="1">
        <f t="array" ref="K4523">_xlfn.LET(_xlpm.d,UPPER(TRIM(CLEAN(SUBSTITUTE(F4523,CHAR(160),"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24" spans="2:11" hidden="1" x14ac:dyDescent="0.25">
      <c r="B4524" s="20">
        <v>45863</v>
      </c>
      <c r="C4524" s="2" t="s">
        <v>1</v>
      </c>
      <c r="D4524" s="2" t="s">
        <v>2970</v>
      </c>
      <c r="E4524" s="2" t="s">
        <v>170</v>
      </c>
      <c r="F4524" s="2" t="s">
        <v>2573</v>
      </c>
      <c r="G4524" s="5">
        <v>32</v>
      </c>
      <c r="H4524" s="5">
        <v>19.989999999999998</v>
      </c>
      <c r="I4524" s="5">
        <v>639.67999999999995</v>
      </c>
      <c r="J4524" s="5">
        <v>1142649.5400000014</v>
      </c>
      <c r="K4524" s="3" t="str" cm="1">
        <f t="array" ref="K4524">_xlfn.LET(_xlpm.d,UPPER(TRIM(CLEAN(SUBSTITUTE(F4524,CHAR(160),"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25" spans="2:11" hidden="1" x14ac:dyDescent="0.25">
      <c r="B4525" s="20">
        <v>45863</v>
      </c>
      <c r="C4525" s="2" t="s">
        <v>1</v>
      </c>
      <c r="D4525" s="2" t="s">
        <v>2971</v>
      </c>
      <c r="E4525" s="2" t="s">
        <v>286</v>
      </c>
      <c r="F4525" s="2" t="s">
        <v>2573</v>
      </c>
      <c r="G4525" s="5">
        <v>20</v>
      </c>
      <c r="H4525" s="5">
        <v>21.3</v>
      </c>
      <c r="I4525" s="5">
        <v>426</v>
      </c>
      <c r="J4525" s="5">
        <v>1143075.5400000014</v>
      </c>
      <c r="K4525" s="3" t="str" cm="1">
        <f t="array" ref="K4525">_xlfn.LET(_xlpm.d,UPPER(TRIM(CLEAN(SUBSTITUTE(F4525,CHAR(160),"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26" spans="2:11" hidden="1" x14ac:dyDescent="0.25">
      <c r="B4526" s="20">
        <v>45863</v>
      </c>
      <c r="C4526" s="2" t="s">
        <v>1</v>
      </c>
      <c r="D4526" s="2" t="s">
        <v>2972</v>
      </c>
      <c r="E4526" s="2" t="s">
        <v>224</v>
      </c>
      <c r="F4526" s="2" t="s">
        <v>2573</v>
      </c>
      <c r="G4526" s="5">
        <v>208</v>
      </c>
      <c r="H4526" s="5">
        <v>21.3</v>
      </c>
      <c r="I4526" s="5">
        <v>4430.3999999999996</v>
      </c>
      <c r="J4526" s="5">
        <v>1147505.9400000013</v>
      </c>
      <c r="K4526" s="3" t="str" cm="1">
        <f t="array" ref="K4526">_xlfn.LET(_xlpm.d,UPPER(TRIM(CLEAN(SUBSTITUTE(F4526,CHAR(160),"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27" spans="2:11" hidden="1" x14ac:dyDescent="0.25">
      <c r="B4527" s="20">
        <v>45866</v>
      </c>
      <c r="C4527" s="2" t="s">
        <v>1</v>
      </c>
      <c r="D4527" s="2" t="s">
        <v>2973</v>
      </c>
      <c r="E4527" s="2" t="s">
        <v>25</v>
      </c>
      <c r="F4527" s="2" t="s">
        <v>2829</v>
      </c>
      <c r="G4527" s="5">
        <v>16</v>
      </c>
      <c r="H4527" s="5">
        <v>14.95</v>
      </c>
      <c r="I4527" s="5">
        <v>239.2</v>
      </c>
      <c r="J4527" s="5">
        <v>1147745.1400000013</v>
      </c>
      <c r="K4527" s="3" t="str" cm="1">
        <f t="array" ref="K4527">_xlfn.LET(_xlpm.d,UPPER(TRIM(CLEAN(SUBSTITUTE(F4527,CHAR(160),"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28" spans="2:11" hidden="1" x14ac:dyDescent="0.25">
      <c r="B4528" s="20">
        <v>45866</v>
      </c>
      <c r="C4528" s="2" t="s">
        <v>1</v>
      </c>
      <c r="D4528" s="2" t="s">
        <v>2973</v>
      </c>
      <c r="E4528" s="2" t="s">
        <v>25</v>
      </c>
      <c r="F4528" s="2" t="s">
        <v>2573</v>
      </c>
      <c r="G4528" s="5">
        <v>32</v>
      </c>
      <c r="H4528" s="5">
        <v>19.989999999999998</v>
      </c>
      <c r="I4528" s="5">
        <v>639.67999999999995</v>
      </c>
      <c r="J4528" s="5">
        <v>1148384.8200000012</v>
      </c>
      <c r="K4528" s="3" t="str" cm="1">
        <f t="array" ref="K4528">_xlfn.LET(_xlpm.d,UPPER(TRIM(CLEAN(SUBSTITUTE(F4528,CHAR(160),"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29" spans="2:11" hidden="1" x14ac:dyDescent="0.25">
      <c r="B4529" s="20">
        <v>45867</v>
      </c>
      <c r="C4529" s="2" t="s">
        <v>1</v>
      </c>
      <c r="D4529" s="2" t="s">
        <v>632</v>
      </c>
      <c r="E4529" s="2" t="s">
        <v>261</v>
      </c>
      <c r="F4529" s="2" t="s">
        <v>2573</v>
      </c>
      <c r="G4529" s="5">
        <v>20</v>
      </c>
      <c r="H4529" s="5">
        <v>21.3</v>
      </c>
      <c r="I4529" s="5">
        <v>426</v>
      </c>
      <c r="J4529" s="5">
        <v>1148810.8200000012</v>
      </c>
      <c r="K4529" s="3" t="str" cm="1">
        <f t="array" ref="K4529">_xlfn.LET(_xlpm.d,UPPER(TRIM(CLEAN(SUBSTITUTE(F4529,CHAR(160),"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30" spans="2:11" hidden="1" x14ac:dyDescent="0.25">
      <c r="B4530" s="20">
        <v>45867</v>
      </c>
      <c r="C4530" s="2" t="s">
        <v>1</v>
      </c>
      <c r="D4530" s="2" t="s">
        <v>2974</v>
      </c>
      <c r="E4530" s="2" t="s">
        <v>232</v>
      </c>
      <c r="F4530" s="2" t="s">
        <v>2573</v>
      </c>
      <c r="G4530" s="5">
        <v>40</v>
      </c>
      <c r="H4530" s="5">
        <v>21.3</v>
      </c>
      <c r="I4530" s="5">
        <v>852</v>
      </c>
      <c r="J4530" s="5">
        <v>1149662.8200000012</v>
      </c>
      <c r="K4530" s="3" t="str" cm="1">
        <f t="array" ref="K4530">_xlfn.LET(_xlpm.d,UPPER(TRIM(CLEAN(SUBSTITUTE(F4530,CHAR(160),"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31" spans="2:11" hidden="1" x14ac:dyDescent="0.25">
      <c r="B4531" s="20">
        <v>45867</v>
      </c>
      <c r="C4531" s="2" t="s">
        <v>1</v>
      </c>
      <c r="D4531" s="2" t="s">
        <v>633</v>
      </c>
      <c r="E4531" s="2" t="s">
        <v>162</v>
      </c>
      <c r="F4531" s="2" t="s">
        <v>2573</v>
      </c>
      <c r="G4531" s="5">
        <v>16</v>
      </c>
      <c r="H4531" s="5">
        <v>21.3</v>
      </c>
      <c r="I4531" s="5">
        <v>340.8</v>
      </c>
      <c r="J4531" s="5">
        <v>1150003.6200000013</v>
      </c>
      <c r="K4531" s="3" t="str" cm="1">
        <f t="array" ref="K4531">_xlfn.LET(_xlpm.d,UPPER(TRIM(CLEAN(SUBSTITUTE(F4531,CHAR(160),"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32" spans="2:11" hidden="1" x14ac:dyDescent="0.25">
      <c r="B4532" s="20">
        <v>45867</v>
      </c>
      <c r="C4532" s="2" t="s">
        <v>1</v>
      </c>
      <c r="D4532" s="2" t="s">
        <v>1969</v>
      </c>
      <c r="E4532" s="2" t="s">
        <v>143</v>
      </c>
      <c r="F4532" s="2" t="s">
        <v>2573</v>
      </c>
      <c r="G4532" s="5">
        <v>40</v>
      </c>
      <c r="H4532" s="5">
        <v>21.3</v>
      </c>
      <c r="I4532" s="5">
        <v>852</v>
      </c>
      <c r="J4532" s="5">
        <v>1150855.6200000013</v>
      </c>
      <c r="K4532" s="3" t="str" cm="1">
        <f t="array" ref="K4532">_xlfn.LET(_xlpm.d,UPPER(TRIM(CLEAN(SUBSTITUTE(F4532,CHAR(160),"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33" spans="2:11" hidden="1" x14ac:dyDescent="0.25">
      <c r="B4533" s="20">
        <v>45868</v>
      </c>
      <c r="C4533" s="2" t="s">
        <v>1</v>
      </c>
      <c r="D4533" s="2" t="s">
        <v>2975</v>
      </c>
      <c r="E4533" s="2" t="s">
        <v>759</v>
      </c>
      <c r="F4533" s="2" t="s">
        <v>2573</v>
      </c>
      <c r="G4533" s="5">
        <v>70</v>
      </c>
      <c r="H4533" s="5">
        <v>14.95</v>
      </c>
      <c r="I4533" s="5">
        <v>1046.5</v>
      </c>
      <c r="J4533" s="5">
        <v>1151902.1200000013</v>
      </c>
      <c r="K4533" s="3" t="str" cm="1">
        <f t="array" ref="K4533">_xlfn.LET(_xlpm.d,UPPER(TRIM(CLEAN(SUBSTITUTE(F4533,CHAR(160),"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34" spans="2:11" hidden="1" x14ac:dyDescent="0.25">
      <c r="B4534" s="20">
        <v>45868</v>
      </c>
      <c r="C4534" s="2" t="s">
        <v>1</v>
      </c>
      <c r="D4534" s="2" t="s">
        <v>634</v>
      </c>
      <c r="E4534" s="2" t="s">
        <v>544</v>
      </c>
      <c r="F4534" s="2" t="s">
        <v>2573</v>
      </c>
      <c r="G4534" s="5">
        <v>40</v>
      </c>
      <c r="H4534" s="5">
        <v>21.3</v>
      </c>
      <c r="I4534" s="5">
        <v>852</v>
      </c>
      <c r="J4534" s="5">
        <v>1152754.1200000013</v>
      </c>
      <c r="K4534" s="3" t="str" cm="1">
        <f t="array" ref="K4534">_xlfn.LET(_xlpm.d,UPPER(TRIM(CLEAN(SUBSTITUTE(F4534,CHAR(160),"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35" spans="2:11" hidden="1" x14ac:dyDescent="0.25">
      <c r="B4535" s="20">
        <v>45868</v>
      </c>
      <c r="C4535" s="2" t="s">
        <v>1</v>
      </c>
      <c r="D4535" s="2" t="s">
        <v>1970</v>
      </c>
      <c r="E4535" s="2" t="s">
        <v>1634</v>
      </c>
      <c r="F4535" s="2" t="s">
        <v>2573</v>
      </c>
      <c r="G4535" s="5">
        <v>100</v>
      </c>
      <c r="H4535" s="5">
        <v>21.3</v>
      </c>
      <c r="I4535" s="5">
        <v>2130</v>
      </c>
      <c r="J4535" s="5">
        <v>1154884.1200000013</v>
      </c>
      <c r="K4535" s="3" t="str" cm="1">
        <f t="array" ref="K4535">_xlfn.LET(_xlpm.d,UPPER(TRIM(CLEAN(SUBSTITUTE(F4535,CHAR(160),"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36" spans="2:11" hidden="1" x14ac:dyDescent="0.25">
      <c r="B4536" s="20">
        <v>45868</v>
      </c>
      <c r="C4536" s="2" t="s">
        <v>1</v>
      </c>
      <c r="D4536" s="2" t="s">
        <v>2976</v>
      </c>
      <c r="E4536" s="2" t="s">
        <v>307</v>
      </c>
      <c r="F4536" s="2" t="s">
        <v>2573</v>
      </c>
      <c r="G4536" s="5">
        <v>200</v>
      </c>
      <c r="H4536" s="5">
        <v>21.3</v>
      </c>
      <c r="I4536" s="5">
        <v>4260</v>
      </c>
      <c r="J4536" s="5">
        <v>1159144.1200000013</v>
      </c>
      <c r="K4536" s="3" t="str" cm="1">
        <f t="array" ref="K4536">_xlfn.LET(_xlpm.d,UPPER(TRIM(CLEAN(SUBSTITUTE(F4536,CHAR(160),"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37" spans="2:11" hidden="1" x14ac:dyDescent="0.25">
      <c r="B4537" s="20">
        <v>45868</v>
      </c>
      <c r="C4537" s="2" t="s">
        <v>1</v>
      </c>
      <c r="D4537" s="2" t="s">
        <v>2977</v>
      </c>
      <c r="E4537" s="2" t="s">
        <v>1767</v>
      </c>
      <c r="F4537" s="2" t="s">
        <v>2573</v>
      </c>
      <c r="G4537" s="5">
        <v>60</v>
      </c>
      <c r="H4537" s="5">
        <v>21.3</v>
      </c>
      <c r="I4537" s="5">
        <v>1278</v>
      </c>
      <c r="J4537" s="5">
        <v>1160422.1200000013</v>
      </c>
      <c r="K4537" s="3" t="str" cm="1">
        <f t="array" ref="K4537">_xlfn.LET(_xlpm.d,UPPER(TRIM(CLEAN(SUBSTITUTE(F4537,CHAR(160),"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38" spans="2:11" hidden="1" x14ac:dyDescent="0.25">
      <c r="B4538" s="20">
        <v>45868</v>
      </c>
      <c r="C4538" s="2" t="s">
        <v>1</v>
      </c>
      <c r="D4538" s="2" t="s">
        <v>2978</v>
      </c>
      <c r="E4538" s="2" t="s">
        <v>319</v>
      </c>
      <c r="F4538" s="2" t="s">
        <v>2573</v>
      </c>
      <c r="G4538" s="5">
        <v>100</v>
      </c>
      <c r="H4538" s="5">
        <v>21.3</v>
      </c>
      <c r="I4538" s="5">
        <v>2130</v>
      </c>
      <c r="J4538" s="5">
        <v>1162552.1200000013</v>
      </c>
      <c r="K4538" s="3" t="str" cm="1">
        <f t="array" ref="K4538">_xlfn.LET(_xlpm.d,UPPER(TRIM(CLEAN(SUBSTITUTE(F4538,CHAR(160),"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39" spans="2:11" hidden="1" x14ac:dyDescent="0.25">
      <c r="B4539" s="20">
        <v>45869</v>
      </c>
      <c r="C4539" s="2" t="s">
        <v>1</v>
      </c>
      <c r="D4539" s="2" t="s">
        <v>635</v>
      </c>
      <c r="E4539" s="2" t="s">
        <v>192</v>
      </c>
      <c r="F4539" s="2" t="s">
        <v>2573</v>
      </c>
      <c r="G4539" s="5">
        <v>32</v>
      </c>
      <c r="H4539" s="5">
        <v>21.3</v>
      </c>
      <c r="I4539" s="5">
        <v>681.6</v>
      </c>
      <c r="J4539" s="5">
        <v>1163233.7200000014</v>
      </c>
      <c r="K4539" s="3" t="str" cm="1">
        <f t="array" ref="K4539">_xlfn.LET(_xlpm.d,UPPER(TRIM(CLEAN(SUBSTITUTE(F4539,CHAR(160),"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40" spans="2:11" hidden="1" x14ac:dyDescent="0.25">
      <c r="B4540" s="20">
        <v>45869</v>
      </c>
      <c r="C4540" s="2" t="s">
        <v>1</v>
      </c>
      <c r="D4540" s="2" t="s">
        <v>1972</v>
      </c>
      <c r="E4540" s="2" t="s">
        <v>180</v>
      </c>
      <c r="F4540" s="2" t="s">
        <v>2573</v>
      </c>
      <c r="G4540" s="5">
        <v>64</v>
      </c>
      <c r="H4540" s="5">
        <v>21.3</v>
      </c>
      <c r="I4540" s="5">
        <v>1363.2</v>
      </c>
      <c r="J4540" s="5">
        <v>1164596.9200000013</v>
      </c>
      <c r="K4540" s="3" t="str" cm="1">
        <f t="array" ref="K4540">_xlfn.LET(_xlpm.d,UPPER(TRIM(CLEAN(SUBSTITUTE(F4540,CHAR(160),"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41" spans="2:11" hidden="1" x14ac:dyDescent="0.25">
      <c r="B4541" s="20">
        <v>45869</v>
      </c>
      <c r="C4541" s="2" t="s">
        <v>1</v>
      </c>
      <c r="D4541" s="2" t="s">
        <v>2979</v>
      </c>
      <c r="E4541" s="2" t="s">
        <v>3</v>
      </c>
      <c r="F4541" s="2" t="s">
        <v>2573</v>
      </c>
      <c r="G4541" s="5">
        <v>16</v>
      </c>
      <c r="H4541" s="5">
        <v>19.989999999999998</v>
      </c>
      <c r="I4541" s="5">
        <v>319.83999999999997</v>
      </c>
      <c r="J4541" s="5">
        <v>1164916.7600000014</v>
      </c>
      <c r="K4541" s="3" t="str" cm="1">
        <f t="array" ref="K4541">_xlfn.LET(_xlpm.d,UPPER(TRIM(CLEAN(SUBSTITUTE(F4541,CHAR(160),"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42" spans="2:11" hidden="1" x14ac:dyDescent="0.25">
      <c r="B4542" s="20">
        <v>45869</v>
      </c>
      <c r="C4542" s="2" t="s">
        <v>1</v>
      </c>
      <c r="D4542" s="2" t="s">
        <v>2980</v>
      </c>
      <c r="E4542" s="2" t="s">
        <v>224</v>
      </c>
      <c r="F4542" s="2" t="s">
        <v>2573</v>
      </c>
      <c r="G4542" s="5">
        <v>144</v>
      </c>
      <c r="H4542" s="5">
        <v>21.3</v>
      </c>
      <c r="I4542" s="5">
        <v>3067.2</v>
      </c>
      <c r="J4542" s="5">
        <v>1167983.9600000014</v>
      </c>
      <c r="K4542" s="3" t="str" cm="1">
        <f t="array" ref="K4542">_xlfn.LET(_xlpm.d,UPPER(TRIM(CLEAN(SUBSTITUTE(F4542,CHAR(160),"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43" spans="2:11" hidden="1" x14ac:dyDescent="0.25">
      <c r="B4543" s="20">
        <v>45870</v>
      </c>
      <c r="C4543" s="2" t="s">
        <v>1</v>
      </c>
      <c r="D4543" s="2" t="s">
        <v>1024</v>
      </c>
      <c r="E4543" s="2" t="s">
        <v>78</v>
      </c>
      <c r="F4543" s="2" t="s">
        <v>2573</v>
      </c>
      <c r="G4543" s="5">
        <v>105</v>
      </c>
      <c r="H4543" s="5">
        <v>21.3</v>
      </c>
      <c r="I4543" s="5">
        <v>2236.5</v>
      </c>
      <c r="J4543" s="5">
        <v>1170220.4600000014</v>
      </c>
      <c r="K4543" s="3" t="str" cm="1">
        <f t="array" ref="K4543">_xlfn.LET(_xlpm.d,UPPER(TRIM(CLEAN(SUBSTITUTE(F4543,CHAR(160),"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44" spans="2:11" hidden="1" x14ac:dyDescent="0.25">
      <c r="B4544" s="20">
        <v>45870</v>
      </c>
      <c r="C4544" s="2" t="s">
        <v>1</v>
      </c>
      <c r="D4544" s="2" t="s">
        <v>636</v>
      </c>
      <c r="E4544" s="2" t="s">
        <v>43</v>
      </c>
      <c r="F4544" s="2" t="s">
        <v>2573</v>
      </c>
      <c r="G4544" s="5">
        <v>23</v>
      </c>
      <c r="H4544" s="5">
        <v>19.989999999999998</v>
      </c>
      <c r="I4544" s="5">
        <v>459.77</v>
      </c>
      <c r="J4544" s="5">
        <v>1170680.2300000014</v>
      </c>
      <c r="K4544" s="3" t="str" cm="1">
        <f t="array" ref="K4544">_xlfn.LET(_xlpm.d,UPPER(TRIM(CLEAN(SUBSTITUTE(F4544,CHAR(160),"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45" spans="2:11" hidden="1" x14ac:dyDescent="0.25">
      <c r="B4545" s="20">
        <v>45870</v>
      </c>
      <c r="C4545" s="2" t="s">
        <v>1</v>
      </c>
      <c r="D4545" s="2" t="s">
        <v>637</v>
      </c>
      <c r="E4545" s="2" t="s">
        <v>154</v>
      </c>
      <c r="F4545" s="2" t="s">
        <v>2573</v>
      </c>
      <c r="G4545" s="5">
        <v>16</v>
      </c>
      <c r="H4545" s="5">
        <v>21.3</v>
      </c>
      <c r="I4545" s="5">
        <v>340.8</v>
      </c>
      <c r="J4545" s="5">
        <v>1171021.0300000014</v>
      </c>
      <c r="K4545" s="3" t="str" cm="1">
        <f t="array" ref="K4545">_xlfn.LET(_xlpm.d,UPPER(TRIM(CLEAN(SUBSTITUTE(F4545,CHAR(160),"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46" spans="2:11" hidden="1" x14ac:dyDescent="0.25">
      <c r="B4546" s="20">
        <v>45870</v>
      </c>
      <c r="C4546" s="2" t="s">
        <v>1</v>
      </c>
      <c r="D4546" s="2" t="s">
        <v>2981</v>
      </c>
      <c r="E4546" s="2" t="s">
        <v>234</v>
      </c>
      <c r="F4546" s="2" t="s">
        <v>2573</v>
      </c>
      <c r="G4546" s="5">
        <v>70</v>
      </c>
      <c r="H4546" s="5">
        <v>21.3</v>
      </c>
      <c r="I4546" s="5">
        <v>1491</v>
      </c>
      <c r="J4546" s="5">
        <v>1172512.0300000014</v>
      </c>
      <c r="K4546" s="3" t="str" cm="1">
        <f t="array" ref="K4546">_xlfn.LET(_xlpm.d,UPPER(TRIM(CLEAN(SUBSTITUTE(F4546,CHAR(160),"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47" spans="2:11" hidden="1" x14ac:dyDescent="0.25">
      <c r="B4547" s="20">
        <v>45870</v>
      </c>
      <c r="C4547" s="2" t="s">
        <v>1</v>
      </c>
      <c r="D4547" s="2" t="s">
        <v>1976</v>
      </c>
      <c r="E4547" s="2" t="s">
        <v>197</v>
      </c>
      <c r="F4547" s="2" t="s">
        <v>2573</v>
      </c>
      <c r="G4547" s="5">
        <v>64</v>
      </c>
      <c r="H4547" s="5">
        <v>22.4</v>
      </c>
      <c r="I4547" s="5">
        <v>1433.6</v>
      </c>
      <c r="J4547" s="5">
        <v>1173945.6300000015</v>
      </c>
      <c r="K4547" s="3" t="str" cm="1">
        <f t="array" ref="K4547">_xlfn.LET(_xlpm.d,UPPER(TRIM(CLEAN(SUBSTITUTE(F4547,CHAR(160),"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48" spans="2:11" hidden="1" x14ac:dyDescent="0.25">
      <c r="B4548" s="20">
        <v>45870</v>
      </c>
      <c r="C4548" s="2" t="s">
        <v>1</v>
      </c>
      <c r="D4548" s="2" t="s">
        <v>1977</v>
      </c>
      <c r="E4548" s="2" t="s">
        <v>305</v>
      </c>
      <c r="F4548" s="2" t="s">
        <v>2573</v>
      </c>
      <c r="G4548" s="5">
        <v>174</v>
      </c>
      <c r="H4548" s="5">
        <v>22.4</v>
      </c>
      <c r="I4548" s="5">
        <v>3897.6</v>
      </c>
      <c r="J4548" s="5">
        <v>1177843.2300000016</v>
      </c>
      <c r="K4548" s="3" t="str" cm="1">
        <f t="array" ref="K4548">_xlfn.LET(_xlpm.d,UPPER(TRIM(CLEAN(SUBSTITUTE(F4548,CHAR(160),"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49" spans="2:11" hidden="1" x14ac:dyDescent="0.25">
      <c r="B4549" s="20">
        <v>45873</v>
      </c>
      <c r="C4549" s="2" t="s">
        <v>1</v>
      </c>
      <c r="D4549" s="2" t="s">
        <v>2982</v>
      </c>
      <c r="E4549" s="2" t="s">
        <v>2983</v>
      </c>
      <c r="F4549" s="2" t="s">
        <v>2984</v>
      </c>
      <c r="G4549" s="5">
        <v>120</v>
      </c>
      <c r="H4549" s="5">
        <v>12</v>
      </c>
      <c r="I4549" s="5">
        <v>1440</v>
      </c>
      <c r="J4549" s="5">
        <v>1179283.2300000016</v>
      </c>
      <c r="K4549" s="3" t="str" cm="1">
        <f t="array" ref="K4549">_xlfn.LET(_xlpm.d,UPPER(TRIM(CLEAN(SUBSTITUTE(F4549,CHAR(160),"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50" spans="2:11" hidden="1" x14ac:dyDescent="0.25">
      <c r="B4550" s="20">
        <v>45873</v>
      </c>
      <c r="C4550" s="2" t="s">
        <v>1</v>
      </c>
      <c r="D4550" s="2" t="s">
        <v>2985</v>
      </c>
      <c r="E4550" s="2" t="s">
        <v>192</v>
      </c>
      <c r="F4550" s="2" t="s">
        <v>2573</v>
      </c>
      <c r="G4550" s="5">
        <v>48</v>
      </c>
      <c r="H4550" s="5">
        <v>22.4</v>
      </c>
      <c r="I4550" s="5">
        <v>1075.2</v>
      </c>
      <c r="J4550" s="5">
        <v>1180358.4300000016</v>
      </c>
      <c r="K4550" s="3" t="str" cm="1">
        <f t="array" ref="K4550">_xlfn.LET(_xlpm.d,UPPER(TRIM(CLEAN(SUBSTITUTE(F4550,CHAR(160),"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51" spans="2:11" hidden="1" x14ac:dyDescent="0.25">
      <c r="B4551" s="20">
        <v>45873</v>
      </c>
      <c r="C4551" s="2" t="s">
        <v>1</v>
      </c>
      <c r="D4551" s="2" t="s">
        <v>2986</v>
      </c>
      <c r="E4551" s="2" t="s">
        <v>160</v>
      </c>
      <c r="F4551" s="2" t="s">
        <v>2573</v>
      </c>
      <c r="G4551" s="5">
        <v>32</v>
      </c>
      <c r="H4551" s="5">
        <v>22.4</v>
      </c>
      <c r="I4551" s="5">
        <v>716.8</v>
      </c>
      <c r="J4551" s="5">
        <v>1181075.2300000016</v>
      </c>
      <c r="K4551" s="3" t="str" cm="1">
        <f t="array" ref="K4551">_xlfn.LET(_xlpm.d,UPPER(TRIM(CLEAN(SUBSTITUTE(F4551,CHAR(160),"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52" spans="2:11" hidden="1" x14ac:dyDescent="0.25">
      <c r="B4552" s="20">
        <v>45873</v>
      </c>
      <c r="C4552" s="2" t="s">
        <v>1</v>
      </c>
      <c r="D4552" s="2" t="s">
        <v>1978</v>
      </c>
      <c r="E4552" s="2" t="s">
        <v>248</v>
      </c>
      <c r="F4552" s="2" t="s">
        <v>2573</v>
      </c>
      <c r="G4552" s="5">
        <v>32</v>
      </c>
      <c r="H4552" s="5">
        <v>22.4</v>
      </c>
      <c r="I4552" s="5">
        <v>716.8</v>
      </c>
      <c r="J4552" s="5">
        <v>1181792.0300000017</v>
      </c>
      <c r="K4552" s="3" t="str" cm="1">
        <f t="array" ref="K4552">_xlfn.LET(_xlpm.d,UPPER(TRIM(CLEAN(SUBSTITUTE(F4552,CHAR(160),"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53" spans="2:11" hidden="1" x14ac:dyDescent="0.25">
      <c r="B4553" s="20">
        <v>45873</v>
      </c>
      <c r="C4553" s="2" t="s">
        <v>1</v>
      </c>
      <c r="D4553" s="2" t="s">
        <v>1979</v>
      </c>
      <c r="E4553" s="2" t="s">
        <v>254</v>
      </c>
      <c r="F4553" s="2" t="s">
        <v>2573</v>
      </c>
      <c r="G4553" s="5">
        <v>32</v>
      </c>
      <c r="H4553" s="5">
        <v>22.4</v>
      </c>
      <c r="I4553" s="5">
        <v>716.8</v>
      </c>
      <c r="J4553" s="5">
        <v>1182508.8300000017</v>
      </c>
      <c r="K4553" s="3" t="str" cm="1">
        <f t="array" ref="K4553">_xlfn.LET(_xlpm.d,UPPER(TRIM(CLEAN(SUBSTITUTE(F4553,CHAR(160),"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54" spans="2:11" hidden="1" x14ac:dyDescent="0.25">
      <c r="B4554" s="20">
        <v>45874</v>
      </c>
      <c r="C4554" s="2" t="s">
        <v>1</v>
      </c>
      <c r="D4554" s="2" t="s">
        <v>639</v>
      </c>
      <c r="E4554" s="2" t="s">
        <v>147</v>
      </c>
      <c r="F4554" s="2" t="s">
        <v>2573</v>
      </c>
      <c r="G4554" s="5">
        <v>98</v>
      </c>
      <c r="H4554" s="5">
        <v>22.4</v>
      </c>
      <c r="I4554" s="5">
        <v>2195.1999999999998</v>
      </c>
      <c r="J4554" s="5">
        <v>1184704.0300000017</v>
      </c>
      <c r="K4554" s="3" t="str" cm="1">
        <f t="array" ref="K4554">_xlfn.LET(_xlpm.d,UPPER(TRIM(CLEAN(SUBSTITUTE(F4554,CHAR(160),"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55" spans="2:11" hidden="1" x14ac:dyDescent="0.25">
      <c r="B4555" s="20">
        <v>45874</v>
      </c>
      <c r="C4555" s="2" t="s">
        <v>1</v>
      </c>
      <c r="D4555" s="2" t="s">
        <v>1026</v>
      </c>
      <c r="E4555" s="2" t="s">
        <v>273</v>
      </c>
      <c r="F4555" s="2" t="s">
        <v>2573</v>
      </c>
      <c r="G4555" s="5">
        <v>64</v>
      </c>
      <c r="H4555" s="5">
        <v>22.4</v>
      </c>
      <c r="I4555" s="5">
        <v>1433.6</v>
      </c>
      <c r="J4555" s="5">
        <v>1186137.6300000018</v>
      </c>
      <c r="K4555" s="3" t="str" cm="1">
        <f t="array" ref="K4555">_xlfn.LET(_xlpm.d,UPPER(TRIM(CLEAN(SUBSTITUTE(F4555,CHAR(160),"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56" spans="2:11" hidden="1" x14ac:dyDescent="0.25">
      <c r="B4556" s="20">
        <v>45874</v>
      </c>
      <c r="C4556" s="2" t="s">
        <v>1</v>
      </c>
      <c r="D4556" s="2" t="s">
        <v>2987</v>
      </c>
      <c r="E4556" s="2" t="s">
        <v>266</v>
      </c>
      <c r="F4556" s="2" t="s">
        <v>2573</v>
      </c>
      <c r="G4556" s="5">
        <v>32</v>
      </c>
      <c r="H4556" s="5">
        <v>22.4</v>
      </c>
      <c r="I4556" s="5">
        <v>716.8</v>
      </c>
      <c r="J4556" s="5">
        <v>1186854.4300000018</v>
      </c>
      <c r="K4556" s="3" t="str" cm="1">
        <f t="array" ref="K4556">_xlfn.LET(_xlpm.d,UPPER(TRIM(CLEAN(SUBSTITUTE(F4556,CHAR(160),"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57" spans="2:11" hidden="1" x14ac:dyDescent="0.25">
      <c r="B4557" s="20">
        <v>45874</v>
      </c>
      <c r="C4557" s="2" t="s">
        <v>1</v>
      </c>
      <c r="D4557" s="2" t="s">
        <v>1348</v>
      </c>
      <c r="E4557" s="2" t="s">
        <v>141</v>
      </c>
      <c r="F4557" s="2" t="s">
        <v>2573</v>
      </c>
      <c r="G4557" s="5">
        <v>40</v>
      </c>
      <c r="H4557" s="5">
        <v>22.4</v>
      </c>
      <c r="I4557" s="5">
        <v>896</v>
      </c>
      <c r="J4557" s="5">
        <v>1187750.4300000018</v>
      </c>
      <c r="K4557" s="3" t="str" cm="1">
        <f t="array" ref="K4557">_xlfn.LET(_xlpm.d,UPPER(TRIM(CLEAN(SUBSTITUTE(F4557,CHAR(160),"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58" spans="2:11" hidden="1" x14ac:dyDescent="0.25">
      <c r="B4558" s="20">
        <v>45874</v>
      </c>
      <c r="C4558" s="2" t="s">
        <v>1</v>
      </c>
      <c r="D4558" s="2" t="s">
        <v>640</v>
      </c>
      <c r="E4558" s="2" t="s">
        <v>261</v>
      </c>
      <c r="F4558" s="2" t="s">
        <v>2573</v>
      </c>
      <c r="G4558" s="5">
        <v>20</v>
      </c>
      <c r="H4558" s="5">
        <v>22.4</v>
      </c>
      <c r="I4558" s="5">
        <v>448</v>
      </c>
      <c r="J4558" s="5">
        <v>1188198.4300000018</v>
      </c>
      <c r="K4558" s="3" t="str" cm="1">
        <f t="array" ref="K4558">_xlfn.LET(_xlpm.d,UPPER(TRIM(CLEAN(SUBSTITUTE(F4558,CHAR(160),"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59" spans="2:11" hidden="1" x14ac:dyDescent="0.25">
      <c r="B4559" s="20">
        <v>45874</v>
      </c>
      <c r="C4559" s="2" t="s">
        <v>1</v>
      </c>
      <c r="D4559" s="2" t="s">
        <v>2988</v>
      </c>
      <c r="E4559" s="2" t="s">
        <v>857</v>
      </c>
      <c r="F4559" s="2" t="s">
        <v>2573</v>
      </c>
      <c r="G4559" s="5">
        <v>60</v>
      </c>
      <c r="H4559" s="5">
        <v>15.6</v>
      </c>
      <c r="I4559" s="5">
        <v>936</v>
      </c>
      <c r="J4559" s="5">
        <v>1189134.4300000018</v>
      </c>
      <c r="K4559" s="3" t="str" cm="1">
        <f t="array" ref="K4559">_xlfn.LET(_xlpm.d,UPPER(TRIM(CLEAN(SUBSTITUTE(F4559,CHAR(160),"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60" spans="2:11" hidden="1" x14ac:dyDescent="0.25">
      <c r="B4560" s="20">
        <v>45875</v>
      </c>
      <c r="C4560" s="2" t="s">
        <v>1</v>
      </c>
      <c r="D4560" s="2" t="s">
        <v>641</v>
      </c>
      <c r="E4560" s="2" t="s">
        <v>149</v>
      </c>
      <c r="F4560" s="2" t="s">
        <v>2573</v>
      </c>
      <c r="G4560" s="5">
        <v>48</v>
      </c>
      <c r="H4560" s="5">
        <v>22.4</v>
      </c>
      <c r="I4560" s="5">
        <v>1075.2</v>
      </c>
      <c r="J4560" s="5">
        <v>1190209.6300000018</v>
      </c>
      <c r="K4560" s="3" t="str" cm="1">
        <f t="array" ref="K4560">_xlfn.LET(_xlpm.d,UPPER(TRIM(CLEAN(SUBSTITUTE(F4560,CHAR(160),"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61" spans="2:11" hidden="1" x14ac:dyDescent="0.25">
      <c r="B4561" s="20">
        <v>45875</v>
      </c>
      <c r="C4561" s="2" t="s">
        <v>1</v>
      </c>
      <c r="D4561" s="2" t="s">
        <v>2989</v>
      </c>
      <c r="E4561" s="2" t="s">
        <v>544</v>
      </c>
      <c r="F4561" s="2" t="s">
        <v>2573</v>
      </c>
      <c r="G4561" s="5">
        <v>20</v>
      </c>
      <c r="H4561" s="5">
        <v>21.3</v>
      </c>
      <c r="I4561" s="5">
        <v>426</v>
      </c>
      <c r="J4561" s="5">
        <v>1190635.6300000018</v>
      </c>
      <c r="K4561" s="3" t="str" cm="1">
        <f t="array" ref="K4561">_xlfn.LET(_xlpm.d,UPPER(TRIM(CLEAN(SUBSTITUTE(F4561,CHAR(160),"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62" spans="2:11" hidden="1" x14ac:dyDescent="0.25">
      <c r="B4562" s="20">
        <v>45875</v>
      </c>
      <c r="C4562" s="2" t="s">
        <v>1</v>
      </c>
      <c r="D4562" s="2" t="s">
        <v>2990</v>
      </c>
      <c r="E4562" s="2" t="s">
        <v>1765</v>
      </c>
      <c r="F4562" s="2" t="s">
        <v>2573</v>
      </c>
      <c r="G4562" s="5">
        <v>200</v>
      </c>
      <c r="H4562" s="5">
        <v>21.3</v>
      </c>
      <c r="I4562" s="5">
        <v>4260</v>
      </c>
      <c r="J4562" s="5">
        <v>1194895.6300000018</v>
      </c>
      <c r="K4562" s="3" t="str" cm="1">
        <f t="array" ref="K4562">_xlfn.LET(_xlpm.d,UPPER(TRIM(CLEAN(SUBSTITUTE(F4562,CHAR(160),"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63" spans="2:11" hidden="1" x14ac:dyDescent="0.25">
      <c r="B4563" s="20">
        <v>45875</v>
      </c>
      <c r="C4563" s="2" t="s">
        <v>1</v>
      </c>
      <c r="D4563" s="2" t="s">
        <v>1028</v>
      </c>
      <c r="E4563" s="2" t="s">
        <v>189</v>
      </c>
      <c r="F4563" s="2" t="s">
        <v>2573</v>
      </c>
      <c r="G4563" s="5">
        <v>40</v>
      </c>
      <c r="H4563" s="5">
        <v>22.4</v>
      </c>
      <c r="I4563" s="5">
        <v>896</v>
      </c>
      <c r="J4563" s="5">
        <v>1195791.6300000018</v>
      </c>
      <c r="K4563" s="3" t="str" cm="1">
        <f t="array" ref="K4563">_xlfn.LET(_xlpm.d,UPPER(TRIM(CLEAN(SUBSTITUTE(F4563,CHAR(160),"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64" spans="2:11" hidden="1" x14ac:dyDescent="0.25">
      <c r="B4564" s="20">
        <v>45875</v>
      </c>
      <c r="C4564" s="2" t="s">
        <v>1</v>
      </c>
      <c r="D4564" s="2" t="s">
        <v>2991</v>
      </c>
      <c r="E4564" s="2" t="s">
        <v>16</v>
      </c>
      <c r="F4564" s="2" t="s">
        <v>2573</v>
      </c>
      <c r="G4564" s="5">
        <v>128</v>
      </c>
      <c r="H4564" s="5">
        <v>21.2</v>
      </c>
      <c r="I4564" s="5">
        <v>2713.6</v>
      </c>
      <c r="J4564" s="5">
        <v>1198505.2300000018</v>
      </c>
      <c r="K4564" s="3" t="str" cm="1">
        <f t="array" ref="K4564">_xlfn.LET(_xlpm.d,UPPER(TRIM(CLEAN(SUBSTITUTE(F4564,CHAR(160),"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65" spans="2:11" hidden="1" x14ac:dyDescent="0.25">
      <c r="B4565" s="20">
        <v>45875</v>
      </c>
      <c r="C4565" s="2" t="s">
        <v>1</v>
      </c>
      <c r="D4565" s="2" t="s">
        <v>2992</v>
      </c>
      <c r="E4565" s="2" t="s">
        <v>2305</v>
      </c>
      <c r="F4565" s="2" t="s">
        <v>2573</v>
      </c>
      <c r="G4565" s="5">
        <v>32</v>
      </c>
      <c r="H4565" s="5">
        <v>19.989999999999998</v>
      </c>
      <c r="I4565" s="5">
        <v>639.67999999999995</v>
      </c>
      <c r="J4565" s="5">
        <v>1199144.9100000018</v>
      </c>
      <c r="K4565" s="3" t="str" cm="1">
        <f t="array" ref="K4565">_xlfn.LET(_xlpm.d,UPPER(TRIM(CLEAN(SUBSTITUTE(F4565,CHAR(160),"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66" spans="2:11" hidden="1" x14ac:dyDescent="0.25">
      <c r="B4566" s="20">
        <v>45875</v>
      </c>
      <c r="C4566" s="2" t="s">
        <v>1</v>
      </c>
      <c r="D4566" s="2" t="s">
        <v>2993</v>
      </c>
      <c r="E4566" s="2" t="s">
        <v>263</v>
      </c>
      <c r="F4566" s="2" t="s">
        <v>2573</v>
      </c>
      <c r="G4566" s="5">
        <v>64</v>
      </c>
      <c r="H4566" s="5">
        <v>22.4</v>
      </c>
      <c r="I4566" s="5">
        <v>1433.6</v>
      </c>
      <c r="J4566" s="5">
        <v>1200578.5100000019</v>
      </c>
      <c r="K4566" s="3" t="str" cm="1">
        <f t="array" ref="K4566">_xlfn.LET(_xlpm.d,UPPER(TRIM(CLEAN(SUBSTITUTE(F4566,CHAR(160),"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67" spans="2:11" hidden="1" x14ac:dyDescent="0.25">
      <c r="B4567" s="20">
        <v>45876</v>
      </c>
      <c r="C4567" s="2" t="s">
        <v>1</v>
      </c>
      <c r="D4567" s="2" t="s">
        <v>1029</v>
      </c>
      <c r="E4567" s="2" t="s">
        <v>874</v>
      </c>
      <c r="F4567" s="2" t="s">
        <v>2573</v>
      </c>
      <c r="G4567" s="5">
        <v>100</v>
      </c>
      <c r="H4567" s="5">
        <v>21.2</v>
      </c>
      <c r="I4567" s="5">
        <v>2120</v>
      </c>
      <c r="J4567" s="5">
        <v>1202698.5100000019</v>
      </c>
      <c r="K4567" s="3" t="str" cm="1">
        <f t="array" ref="K4567">_xlfn.LET(_xlpm.d,UPPER(TRIM(CLEAN(SUBSTITUTE(F4567,CHAR(160),"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68" spans="2:11" hidden="1" x14ac:dyDescent="0.25">
      <c r="B4568" s="20">
        <v>45876</v>
      </c>
      <c r="C4568" s="2" t="s">
        <v>1</v>
      </c>
      <c r="D4568" s="2" t="s">
        <v>1030</v>
      </c>
      <c r="E4568" s="2" t="s">
        <v>168</v>
      </c>
      <c r="F4568" s="2" t="s">
        <v>2573</v>
      </c>
      <c r="G4568" s="5">
        <v>32</v>
      </c>
      <c r="H4568" s="5">
        <v>22.4</v>
      </c>
      <c r="I4568" s="5">
        <v>716.8</v>
      </c>
      <c r="J4568" s="5">
        <v>1203415.3100000019</v>
      </c>
      <c r="K4568" s="3" t="str" cm="1">
        <f t="array" ref="K4568">_xlfn.LET(_xlpm.d,UPPER(TRIM(CLEAN(SUBSTITUTE(F4568,CHAR(160),"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69" spans="2:11" hidden="1" x14ac:dyDescent="0.25">
      <c r="B4569" s="20">
        <v>45876</v>
      </c>
      <c r="C4569" s="2" t="s">
        <v>1</v>
      </c>
      <c r="D4569" s="2" t="s">
        <v>1983</v>
      </c>
      <c r="E4569" s="2" t="s">
        <v>268</v>
      </c>
      <c r="F4569" s="2" t="s">
        <v>2573</v>
      </c>
      <c r="G4569" s="5">
        <v>60</v>
      </c>
      <c r="H4569" s="5">
        <v>22.4</v>
      </c>
      <c r="I4569" s="5">
        <v>1344</v>
      </c>
      <c r="J4569" s="5">
        <v>1204759.3100000019</v>
      </c>
      <c r="K4569" s="3" t="str" cm="1">
        <f t="array" ref="K4569">_xlfn.LET(_xlpm.d,UPPER(TRIM(CLEAN(SUBSTITUTE(F4569,CHAR(160),"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70" spans="2:11" hidden="1" x14ac:dyDescent="0.25">
      <c r="B4570" s="20">
        <v>45876</v>
      </c>
      <c r="C4570" s="2" t="s">
        <v>1</v>
      </c>
      <c r="D4570" s="2" t="s">
        <v>642</v>
      </c>
      <c r="E4570" s="2" t="s">
        <v>135</v>
      </c>
      <c r="F4570" s="2" t="s">
        <v>2573</v>
      </c>
      <c r="G4570" s="5">
        <v>64</v>
      </c>
      <c r="H4570" s="5">
        <v>22.4</v>
      </c>
      <c r="I4570" s="5">
        <v>1433.6</v>
      </c>
      <c r="J4570" s="5">
        <v>1206192.910000002</v>
      </c>
      <c r="K4570" s="3" t="str" cm="1">
        <f t="array" ref="K4570">_xlfn.LET(_xlpm.d,UPPER(TRIM(CLEAN(SUBSTITUTE(F4570,CHAR(160),"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71" spans="2:11" hidden="1" x14ac:dyDescent="0.25">
      <c r="B4571" s="20">
        <v>45877</v>
      </c>
      <c r="C4571" s="2" t="s">
        <v>1</v>
      </c>
      <c r="D4571" s="2" t="s">
        <v>643</v>
      </c>
      <c r="E4571" s="2" t="s">
        <v>236</v>
      </c>
      <c r="F4571" s="2" t="s">
        <v>2573</v>
      </c>
      <c r="G4571" s="5">
        <v>72</v>
      </c>
      <c r="H4571" s="5">
        <v>22.4</v>
      </c>
      <c r="I4571" s="5">
        <v>1612.8</v>
      </c>
      <c r="J4571" s="5">
        <v>1207805.7100000021</v>
      </c>
      <c r="K4571" s="3" t="str" cm="1">
        <f t="array" ref="K4571">_xlfn.LET(_xlpm.d,UPPER(TRIM(CLEAN(SUBSTITUTE(F4571,CHAR(160),"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72" spans="2:11" hidden="1" x14ac:dyDescent="0.25">
      <c r="B4572" s="20">
        <v>45877</v>
      </c>
      <c r="C4572" s="2" t="s">
        <v>1</v>
      </c>
      <c r="D4572" s="2" t="s">
        <v>1031</v>
      </c>
      <c r="E4572" s="2" t="s">
        <v>243</v>
      </c>
      <c r="F4572" s="2" t="s">
        <v>2573</v>
      </c>
      <c r="G4572" s="5">
        <v>60</v>
      </c>
      <c r="H4572" s="5">
        <v>22.4</v>
      </c>
      <c r="I4572" s="5">
        <v>1344</v>
      </c>
      <c r="J4572" s="5">
        <v>1209149.7100000021</v>
      </c>
      <c r="K4572" s="3" t="str" cm="1">
        <f t="array" ref="K4572">_xlfn.LET(_xlpm.d,UPPER(TRIM(CLEAN(SUBSTITUTE(F4572,CHAR(160),"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73" spans="2:11" hidden="1" x14ac:dyDescent="0.25">
      <c r="B4573" s="20">
        <v>45877</v>
      </c>
      <c r="C4573" s="2" t="s">
        <v>1</v>
      </c>
      <c r="D4573" s="2" t="s">
        <v>1032</v>
      </c>
      <c r="E4573" s="2" t="s">
        <v>78</v>
      </c>
      <c r="F4573" s="2" t="s">
        <v>2573</v>
      </c>
      <c r="G4573" s="5">
        <v>52</v>
      </c>
      <c r="H4573" s="5">
        <v>22.4</v>
      </c>
      <c r="I4573" s="5">
        <v>1164.8</v>
      </c>
      <c r="J4573" s="5">
        <v>1210314.5100000021</v>
      </c>
      <c r="K4573" s="3" t="str" cm="1">
        <f t="array" ref="K4573">_xlfn.LET(_xlpm.d,UPPER(TRIM(CLEAN(SUBSTITUTE(F4573,CHAR(160),"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74" spans="2:11" hidden="1" x14ac:dyDescent="0.25">
      <c r="B4574" s="20">
        <v>45877</v>
      </c>
      <c r="C4574" s="2" t="s">
        <v>1</v>
      </c>
      <c r="D4574" s="2" t="s">
        <v>644</v>
      </c>
      <c r="E4574" s="2" t="s">
        <v>238</v>
      </c>
      <c r="F4574" s="2" t="s">
        <v>2573</v>
      </c>
      <c r="G4574" s="5">
        <v>16</v>
      </c>
      <c r="H4574" s="5">
        <v>22.4</v>
      </c>
      <c r="I4574" s="5">
        <v>358.4</v>
      </c>
      <c r="J4574" s="5">
        <v>1210672.910000002</v>
      </c>
      <c r="K4574" s="3" t="str" cm="1">
        <f t="array" ref="K4574">_xlfn.LET(_xlpm.d,UPPER(TRIM(CLEAN(SUBSTITUTE(F4574,CHAR(160),"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75" spans="2:11" hidden="1" x14ac:dyDescent="0.25">
      <c r="B4575" s="20">
        <v>45877</v>
      </c>
      <c r="C4575" s="2" t="s">
        <v>1</v>
      </c>
      <c r="D4575" s="2" t="s">
        <v>1349</v>
      </c>
      <c r="E4575" s="2" t="s">
        <v>154</v>
      </c>
      <c r="F4575" s="2" t="s">
        <v>2573</v>
      </c>
      <c r="G4575" s="5">
        <v>64</v>
      </c>
      <c r="H4575" s="5">
        <v>22.4</v>
      </c>
      <c r="I4575" s="5">
        <v>1433.6</v>
      </c>
      <c r="J4575" s="5">
        <v>1212106.5100000021</v>
      </c>
      <c r="K4575" s="3" t="str" cm="1">
        <f t="array" ref="K4575">_xlfn.LET(_xlpm.d,UPPER(TRIM(CLEAN(SUBSTITUTE(F4575,CHAR(160),"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76" spans="2:11" hidden="1" x14ac:dyDescent="0.25">
      <c r="B4576" s="20">
        <v>45877</v>
      </c>
      <c r="C4576" s="2" t="s">
        <v>1</v>
      </c>
      <c r="D4576" s="2" t="s">
        <v>645</v>
      </c>
      <c r="E4576" s="2" t="s">
        <v>195</v>
      </c>
      <c r="F4576" s="2" t="s">
        <v>2573</v>
      </c>
      <c r="G4576" s="5">
        <v>90</v>
      </c>
      <c r="H4576" s="5">
        <v>22.4</v>
      </c>
      <c r="I4576" s="5">
        <v>2016</v>
      </c>
      <c r="J4576" s="5">
        <v>1214122.5100000021</v>
      </c>
      <c r="K4576" s="3" t="str" cm="1">
        <f t="array" ref="K4576">_xlfn.LET(_xlpm.d,UPPER(TRIM(CLEAN(SUBSTITUTE(F4576,CHAR(160),"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77" spans="2:11" hidden="1" x14ac:dyDescent="0.25">
      <c r="B4577" s="20">
        <v>45877</v>
      </c>
      <c r="C4577" s="2" t="s">
        <v>1</v>
      </c>
      <c r="D4577" s="2" t="s">
        <v>2994</v>
      </c>
      <c r="E4577" s="2" t="s">
        <v>311</v>
      </c>
      <c r="F4577" s="2" t="s">
        <v>2573</v>
      </c>
      <c r="G4577" s="5">
        <v>160</v>
      </c>
      <c r="H4577" s="5">
        <v>22.4</v>
      </c>
      <c r="I4577" s="5">
        <v>3584</v>
      </c>
      <c r="J4577" s="5">
        <v>1217706.5100000021</v>
      </c>
      <c r="K4577" s="3" t="str" cm="1">
        <f t="array" ref="K4577">_xlfn.LET(_xlpm.d,UPPER(TRIM(CLEAN(SUBSTITUTE(F4577,CHAR(160),"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78" spans="2:11" hidden="1" x14ac:dyDescent="0.25">
      <c r="B4578" s="20">
        <v>45880</v>
      </c>
      <c r="C4578" s="2" t="s">
        <v>1</v>
      </c>
      <c r="D4578" s="2" t="s">
        <v>1988</v>
      </c>
      <c r="E4578" s="2" t="s">
        <v>248</v>
      </c>
      <c r="F4578" s="2" t="s">
        <v>2573</v>
      </c>
      <c r="G4578" s="5">
        <v>64</v>
      </c>
      <c r="H4578" s="5">
        <v>22.4</v>
      </c>
      <c r="I4578" s="5">
        <v>1433.6</v>
      </c>
      <c r="J4578" s="5">
        <v>1219140.1100000022</v>
      </c>
      <c r="K4578" s="3" t="str" cm="1">
        <f t="array" ref="K4578">_xlfn.LET(_xlpm.d,UPPER(TRIM(CLEAN(SUBSTITUTE(F4578,CHAR(160),"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79" spans="2:11" hidden="1" x14ac:dyDescent="0.25">
      <c r="B4579" s="20">
        <v>45881</v>
      </c>
      <c r="C4579" s="2" t="s">
        <v>1</v>
      </c>
      <c r="D4579" s="2" t="s">
        <v>1034</v>
      </c>
      <c r="E4579" s="2" t="s">
        <v>162</v>
      </c>
      <c r="F4579" s="2" t="s">
        <v>2573</v>
      </c>
      <c r="G4579" s="5">
        <v>64</v>
      </c>
      <c r="H4579" s="5">
        <v>22.4</v>
      </c>
      <c r="I4579" s="5">
        <v>1433.6</v>
      </c>
      <c r="J4579" s="5">
        <v>1220573.7100000023</v>
      </c>
      <c r="K4579" s="3" t="str" cm="1">
        <f t="array" ref="K4579">_xlfn.LET(_xlpm.d,UPPER(TRIM(CLEAN(SUBSTITUTE(F4579,CHAR(160),"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80" spans="2:11" hidden="1" x14ac:dyDescent="0.25">
      <c r="B4580" s="20">
        <v>45881</v>
      </c>
      <c r="C4580" s="2" t="s">
        <v>1</v>
      </c>
      <c r="D4580" s="2" t="s">
        <v>646</v>
      </c>
      <c r="E4580" s="2" t="s">
        <v>158</v>
      </c>
      <c r="F4580" s="2" t="s">
        <v>2573</v>
      </c>
      <c r="G4580" s="5">
        <v>80</v>
      </c>
      <c r="H4580" s="5">
        <v>22.4</v>
      </c>
      <c r="I4580" s="5">
        <v>1792</v>
      </c>
      <c r="J4580" s="5">
        <v>1222365.7100000023</v>
      </c>
      <c r="K4580" s="3" t="str" cm="1">
        <f t="array" ref="K4580">_xlfn.LET(_xlpm.d,UPPER(TRIM(CLEAN(SUBSTITUTE(F4580,CHAR(160),"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81" spans="2:11" hidden="1" x14ac:dyDescent="0.25">
      <c r="B4581" s="20">
        <v>45881</v>
      </c>
      <c r="C4581" s="2" t="s">
        <v>1</v>
      </c>
      <c r="D4581" s="2" t="s">
        <v>1991</v>
      </c>
      <c r="E4581" s="2" t="s">
        <v>186</v>
      </c>
      <c r="F4581" s="2" t="s">
        <v>2573</v>
      </c>
      <c r="G4581" s="5">
        <v>16</v>
      </c>
      <c r="H4581" s="5">
        <v>22.4</v>
      </c>
      <c r="I4581" s="5">
        <v>358.4</v>
      </c>
      <c r="J4581" s="5">
        <v>1222724.1100000022</v>
      </c>
      <c r="K4581" s="3" t="str" cm="1">
        <f t="array" ref="K4581">_xlfn.LET(_xlpm.d,UPPER(TRIM(CLEAN(SUBSTITUTE(F4581,CHAR(160),"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82" spans="2:11" hidden="1" x14ac:dyDescent="0.25">
      <c r="B4582" s="20">
        <v>45881</v>
      </c>
      <c r="C4582" s="2" t="s">
        <v>1</v>
      </c>
      <c r="D4582" s="2" t="s">
        <v>1992</v>
      </c>
      <c r="E4582" s="2" t="s">
        <v>232</v>
      </c>
      <c r="F4582" s="2" t="s">
        <v>2573</v>
      </c>
      <c r="G4582" s="5">
        <v>16</v>
      </c>
      <c r="H4582" s="5">
        <v>22.4</v>
      </c>
      <c r="I4582" s="5">
        <v>358.4</v>
      </c>
      <c r="J4582" s="5">
        <v>1223082.5100000021</v>
      </c>
      <c r="K4582" s="3" t="str" cm="1">
        <f t="array" ref="K4582">_xlfn.LET(_xlpm.d,UPPER(TRIM(CLEAN(SUBSTITUTE(F4582,CHAR(160),"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83" spans="2:11" hidden="1" x14ac:dyDescent="0.25">
      <c r="B4583" s="20">
        <v>45881</v>
      </c>
      <c r="C4583" s="2" t="s">
        <v>1</v>
      </c>
      <c r="D4583" s="2" t="s">
        <v>1036</v>
      </c>
      <c r="E4583" s="2" t="s">
        <v>261</v>
      </c>
      <c r="F4583" s="2" t="s">
        <v>2573</v>
      </c>
      <c r="G4583" s="5">
        <v>15</v>
      </c>
      <c r="H4583" s="5">
        <v>22.4</v>
      </c>
      <c r="I4583" s="5">
        <v>336</v>
      </c>
      <c r="J4583" s="5">
        <v>1223418.5100000021</v>
      </c>
      <c r="K4583" s="3" t="str" cm="1">
        <f t="array" ref="K4583">_xlfn.LET(_xlpm.d,UPPER(TRIM(CLEAN(SUBSTITUTE(F4583,CHAR(160),"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84" spans="2:11" hidden="1" x14ac:dyDescent="0.25">
      <c r="B4584" s="20">
        <v>45881</v>
      </c>
      <c r="C4584" s="2" t="s">
        <v>1</v>
      </c>
      <c r="D4584" s="2" t="s">
        <v>1993</v>
      </c>
      <c r="E4584" s="2" t="s">
        <v>234</v>
      </c>
      <c r="F4584" s="2" t="s">
        <v>2573</v>
      </c>
      <c r="G4584" s="5">
        <v>48</v>
      </c>
      <c r="H4584" s="5">
        <v>22.4</v>
      </c>
      <c r="I4584" s="5">
        <v>1075.2</v>
      </c>
      <c r="J4584" s="5">
        <v>1224493.7100000021</v>
      </c>
      <c r="K4584" s="3" t="str" cm="1">
        <f t="array" ref="K4584">_xlfn.LET(_xlpm.d,UPPER(TRIM(CLEAN(SUBSTITUTE(F4584,CHAR(160),"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85" spans="2:11" hidden="1" x14ac:dyDescent="0.25">
      <c r="B4585" s="20">
        <v>45881</v>
      </c>
      <c r="C4585" s="2" t="s">
        <v>1</v>
      </c>
      <c r="D4585" s="2" t="s">
        <v>2995</v>
      </c>
      <c r="E4585" s="2" t="s">
        <v>6</v>
      </c>
      <c r="F4585" s="2" t="s">
        <v>2573</v>
      </c>
      <c r="G4585" s="5">
        <v>60</v>
      </c>
      <c r="H4585" s="5">
        <v>21.2</v>
      </c>
      <c r="I4585" s="5">
        <v>1272</v>
      </c>
      <c r="J4585" s="5">
        <v>1225765.7100000021</v>
      </c>
      <c r="K4585" s="3" t="str" cm="1">
        <f t="array" ref="K4585">_xlfn.LET(_xlpm.d,UPPER(TRIM(CLEAN(SUBSTITUTE(F4585,CHAR(160),"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86" spans="2:11" hidden="1" x14ac:dyDescent="0.25">
      <c r="B4586" s="20">
        <v>45881</v>
      </c>
      <c r="C4586" s="2" t="s">
        <v>1</v>
      </c>
      <c r="D4586" s="2" t="s">
        <v>1037</v>
      </c>
      <c r="E4586" s="2" t="s">
        <v>165</v>
      </c>
      <c r="F4586" s="2" t="s">
        <v>2573</v>
      </c>
      <c r="G4586" s="5">
        <v>20</v>
      </c>
      <c r="H4586" s="5">
        <v>22.4</v>
      </c>
      <c r="I4586" s="5">
        <v>448</v>
      </c>
      <c r="J4586" s="5">
        <v>1226213.7100000021</v>
      </c>
      <c r="K4586" s="3" t="str" cm="1">
        <f t="array" ref="K4586">_xlfn.LET(_xlpm.d,UPPER(TRIM(CLEAN(SUBSTITUTE(F4586,CHAR(160),"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87" spans="2:11" hidden="1" x14ac:dyDescent="0.25">
      <c r="B4587" s="20">
        <v>45881</v>
      </c>
      <c r="C4587" s="2" t="s">
        <v>1</v>
      </c>
      <c r="D4587" s="2" t="s">
        <v>2996</v>
      </c>
      <c r="E4587" s="2" t="s">
        <v>769</v>
      </c>
      <c r="F4587" s="2" t="s">
        <v>2573</v>
      </c>
      <c r="G4587" s="5">
        <v>1</v>
      </c>
      <c r="H4587" s="5">
        <v>21.2</v>
      </c>
      <c r="I4587" s="5">
        <v>21.2</v>
      </c>
      <c r="J4587" s="5">
        <v>1226234.910000002</v>
      </c>
      <c r="K4587" s="3" t="str" cm="1">
        <f t="array" ref="K4587">_xlfn.LET(_xlpm.d,UPPER(TRIM(CLEAN(SUBSTITUTE(F4587,CHAR(160),"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88" spans="2:11" hidden="1" x14ac:dyDescent="0.25">
      <c r="B4588" s="20">
        <v>45882</v>
      </c>
      <c r="C4588" s="2" t="s">
        <v>1</v>
      </c>
      <c r="D4588" s="2" t="s">
        <v>1038</v>
      </c>
      <c r="E4588" s="2" t="s">
        <v>282</v>
      </c>
      <c r="F4588" s="2" t="s">
        <v>2573</v>
      </c>
      <c r="G4588" s="5">
        <v>10</v>
      </c>
      <c r="H4588" s="5">
        <v>22.4</v>
      </c>
      <c r="I4588" s="5">
        <v>224</v>
      </c>
      <c r="J4588" s="5">
        <v>1226458.910000002</v>
      </c>
      <c r="K4588" s="3" t="str" cm="1">
        <f t="array" ref="K4588">_xlfn.LET(_xlpm.d,UPPER(TRIM(CLEAN(SUBSTITUTE(F4588,CHAR(160),"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89" spans="2:11" hidden="1" x14ac:dyDescent="0.25">
      <c r="B4589" s="20">
        <v>45882</v>
      </c>
      <c r="C4589" s="2" t="s">
        <v>1</v>
      </c>
      <c r="D4589" s="2" t="s">
        <v>1039</v>
      </c>
      <c r="E4589" s="2" t="s">
        <v>149</v>
      </c>
      <c r="F4589" s="2" t="s">
        <v>2573</v>
      </c>
      <c r="G4589" s="5">
        <v>30</v>
      </c>
      <c r="H4589" s="5">
        <v>22.4</v>
      </c>
      <c r="I4589" s="5">
        <v>672</v>
      </c>
      <c r="J4589" s="5">
        <v>1227130.910000002</v>
      </c>
      <c r="K4589" s="3" t="str" cm="1">
        <f t="array" ref="K4589">_xlfn.LET(_xlpm.d,UPPER(TRIM(CLEAN(SUBSTITUTE(F4589,CHAR(160),"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90" spans="2:11" hidden="1" x14ac:dyDescent="0.25">
      <c r="B4590" s="20">
        <v>45882</v>
      </c>
      <c r="C4590" s="2" t="s">
        <v>1</v>
      </c>
      <c r="D4590" s="2" t="s">
        <v>1040</v>
      </c>
      <c r="E4590" s="2" t="s">
        <v>143</v>
      </c>
      <c r="F4590" s="2" t="s">
        <v>2573</v>
      </c>
      <c r="G4590" s="5">
        <v>40</v>
      </c>
      <c r="H4590" s="5">
        <v>22.4</v>
      </c>
      <c r="I4590" s="5">
        <v>896</v>
      </c>
      <c r="J4590" s="5">
        <v>1228026.910000002</v>
      </c>
      <c r="K4590" s="3" t="str" cm="1">
        <f t="array" ref="K4590">_xlfn.LET(_xlpm.d,UPPER(TRIM(CLEAN(SUBSTITUTE(F4590,CHAR(160),"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91" spans="2:11" hidden="1" x14ac:dyDescent="0.25">
      <c r="B4591" s="20">
        <v>45882</v>
      </c>
      <c r="C4591" s="2" t="s">
        <v>1</v>
      </c>
      <c r="D4591" s="2" t="s">
        <v>2997</v>
      </c>
      <c r="E4591" s="2" t="s">
        <v>491</v>
      </c>
      <c r="F4591" s="2" t="s">
        <v>2573</v>
      </c>
      <c r="G4591" s="5">
        <v>30</v>
      </c>
      <c r="H4591" s="5">
        <v>21.3</v>
      </c>
      <c r="I4591" s="5">
        <v>639</v>
      </c>
      <c r="J4591" s="5">
        <v>1228665.910000002</v>
      </c>
      <c r="K4591" s="3" t="str" cm="1">
        <f t="array" ref="K4591">_xlfn.LET(_xlpm.d,UPPER(TRIM(CLEAN(SUBSTITUTE(F4591,CHAR(160),"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92" spans="2:11" hidden="1" x14ac:dyDescent="0.25">
      <c r="B4592" s="20">
        <v>45882</v>
      </c>
      <c r="C4592" s="2" t="s">
        <v>1</v>
      </c>
      <c r="D4592" s="2" t="s">
        <v>2998</v>
      </c>
      <c r="E4592" s="2" t="s">
        <v>2999</v>
      </c>
      <c r="F4592" s="2" t="s">
        <v>2573</v>
      </c>
      <c r="G4592" s="5">
        <v>30</v>
      </c>
      <c r="H4592" s="5">
        <v>14</v>
      </c>
      <c r="I4592" s="5">
        <v>420</v>
      </c>
      <c r="J4592" s="5">
        <v>1229085.910000002</v>
      </c>
      <c r="K4592" s="3" t="str" cm="1">
        <f t="array" ref="K4592">_xlfn.LET(_xlpm.d,UPPER(TRIM(CLEAN(SUBSTITUTE(F4592,CHAR(160),"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93" spans="2:11" hidden="1" x14ac:dyDescent="0.25">
      <c r="B4593" s="20">
        <v>45882</v>
      </c>
      <c r="C4593" s="2" t="s">
        <v>1</v>
      </c>
      <c r="D4593" s="2" t="s">
        <v>2998</v>
      </c>
      <c r="E4593" s="2" t="s">
        <v>2999</v>
      </c>
      <c r="F4593" s="2" t="s">
        <v>3000</v>
      </c>
      <c r="G4593" s="5">
        <v>20</v>
      </c>
      <c r="H4593" s="5">
        <v>21.3</v>
      </c>
      <c r="I4593" s="5">
        <v>426</v>
      </c>
      <c r="J4593" s="5">
        <v>1229511.910000002</v>
      </c>
      <c r="K4593" s="3" t="str" cm="1">
        <f t="array" ref="K4593">_xlfn.LET(_xlpm.d,UPPER(TRIM(CLEAN(SUBSTITUTE(F4593,CHAR(160),"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94" spans="2:11" hidden="1" x14ac:dyDescent="0.25">
      <c r="B4594" s="20">
        <v>45883</v>
      </c>
      <c r="C4594" s="2" t="s">
        <v>1</v>
      </c>
      <c r="D4594" s="2" t="s">
        <v>813</v>
      </c>
      <c r="E4594" s="2" t="s">
        <v>814</v>
      </c>
      <c r="F4594" s="2" t="s">
        <v>2573</v>
      </c>
      <c r="G4594" s="5">
        <v>40</v>
      </c>
      <c r="H4594" s="5">
        <v>21</v>
      </c>
      <c r="I4594" s="5">
        <v>840</v>
      </c>
      <c r="J4594" s="5">
        <v>1230351.910000002</v>
      </c>
      <c r="K4594" s="3" t="str" cm="1">
        <f t="array" ref="K4594">_xlfn.LET(_xlpm.d,UPPER(TRIM(CLEAN(SUBSTITUTE(F4594,CHAR(160),"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95" spans="2:11" hidden="1" x14ac:dyDescent="0.25">
      <c r="B4595" s="20">
        <v>45883</v>
      </c>
      <c r="C4595" s="2" t="s">
        <v>1</v>
      </c>
      <c r="D4595" s="2" t="s">
        <v>3001</v>
      </c>
      <c r="E4595" s="2" t="s">
        <v>197</v>
      </c>
      <c r="F4595" s="2" t="s">
        <v>2573</v>
      </c>
      <c r="G4595" s="5">
        <v>198</v>
      </c>
      <c r="H4595" s="5">
        <v>22.4</v>
      </c>
      <c r="I4595" s="5">
        <v>4435.2</v>
      </c>
      <c r="J4595" s="5">
        <v>1234787.110000002</v>
      </c>
      <c r="K4595" s="3" t="str" cm="1">
        <f t="array" ref="K4595">_xlfn.LET(_xlpm.d,UPPER(TRIM(CLEAN(SUBSTITUTE(F4595,CHAR(160),"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96" spans="2:11" hidden="1" x14ac:dyDescent="0.25">
      <c r="B4596" s="20">
        <v>45883</v>
      </c>
      <c r="C4596" s="2" t="s">
        <v>1</v>
      </c>
      <c r="D4596" s="2" t="s">
        <v>3002</v>
      </c>
      <c r="E4596" s="2" t="s">
        <v>288</v>
      </c>
      <c r="F4596" s="2" t="s">
        <v>2573</v>
      </c>
      <c r="G4596" s="5">
        <v>48</v>
      </c>
      <c r="H4596" s="5">
        <v>22.4</v>
      </c>
      <c r="I4596" s="5">
        <v>1075.2</v>
      </c>
      <c r="J4596" s="5">
        <v>1235862.3100000019</v>
      </c>
      <c r="K4596" s="3" t="str" cm="1">
        <f t="array" ref="K4596">_xlfn.LET(_xlpm.d,UPPER(TRIM(CLEAN(SUBSTITUTE(F4596,CHAR(160),"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97" spans="2:11" hidden="1" x14ac:dyDescent="0.25">
      <c r="B4597" s="20">
        <v>45884</v>
      </c>
      <c r="C4597" s="2" t="s">
        <v>1</v>
      </c>
      <c r="D4597" s="2" t="s">
        <v>1997</v>
      </c>
      <c r="E4597" s="2" t="s">
        <v>268</v>
      </c>
      <c r="F4597" s="2" t="s">
        <v>2573</v>
      </c>
      <c r="G4597" s="5">
        <v>36</v>
      </c>
      <c r="H4597" s="5">
        <v>22.4</v>
      </c>
      <c r="I4597" s="5">
        <v>806.4</v>
      </c>
      <c r="J4597" s="5">
        <v>1236668.7100000018</v>
      </c>
      <c r="K4597" s="3" t="str" cm="1">
        <f t="array" ref="K4597">_xlfn.LET(_xlpm.d,UPPER(TRIM(CLEAN(SUBSTITUTE(F4597,CHAR(160),"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98" spans="2:11" hidden="1" x14ac:dyDescent="0.25">
      <c r="B4598" s="20">
        <v>45884</v>
      </c>
      <c r="C4598" s="2" t="s">
        <v>1</v>
      </c>
      <c r="D4598" s="2" t="s">
        <v>1046</v>
      </c>
      <c r="E4598" s="2" t="s">
        <v>195</v>
      </c>
      <c r="F4598" s="2" t="s">
        <v>2573</v>
      </c>
      <c r="G4598" s="5">
        <v>40</v>
      </c>
      <c r="H4598" s="5">
        <v>22.4</v>
      </c>
      <c r="I4598" s="5">
        <v>896</v>
      </c>
      <c r="J4598" s="5">
        <v>1237564.7100000018</v>
      </c>
      <c r="K4598" s="3" t="str" cm="1">
        <f t="array" ref="K4598">_xlfn.LET(_xlpm.d,UPPER(TRIM(CLEAN(SUBSTITUTE(F4598,CHAR(160),"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599" spans="2:11" hidden="1" x14ac:dyDescent="0.25">
      <c r="B4599" s="20">
        <v>45884</v>
      </c>
      <c r="C4599" s="2" t="s">
        <v>1</v>
      </c>
      <c r="D4599" s="2" t="s">
        <v>1998</v>
      </c>
      <c r="E4599" s="2" t="s">
        <v>78</v>
      </c>
      <c r="F4599" s="2" t="s">
        <v>2573</v>
      </c>
      <c r="G4599" s="5">
        <v>60</v>
      </c>
      <c r="H4599" s="5">
        <v>22.4</v>
      </c>
      <c r="I4599" s="5">
        <v>1344</v>
      </c>
      <c r="J4599" s="5">
        <v>1238908.7100000018</v>
      </c>
      <c r="K4599" s="3" t="str" cm="1">
        <f t="array" ref="K4599">_xlfn.LET(_xlpm.d,UPPER(TRIM(CLEAN(SUBSTITUTE(F4599,CHAR(160),"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00" spans="2:11" hidden="1" x14ac:dyDescent="0.25">
      <c r="B4600" s="20">
        <v>45884</v>
      </c>
      <c r="C4600" s="2" t="s">
        <v>1</v>
      </c>
      <c r="D4600" s="2" t="s">
        <v>1350</v>
      </c>
      <c r="E4600" s="2" t="s">
        <v>236</v>
      </c>
      <c r="F4600" s="2" t="s">
        <v>2573</v>
      </c>
      <c r="G4600" s="5">
        <v>40</v>
      </c>
      <c r="H4600" s="5">
        <v>22.4</v>
      </c>
      <c r="I4600" s="5">
        <v>896</v>
      </c>
      <c r="J4600" s="5">
        <v>1239804.7100000018</v>
      </c>
      <c r="K4600" s="3" t="str" cm="1">
        <f t="array" ref="K4600">_xlfn.LET(_xlpm.d,UPPER(TRIM(CLEAN(SUBSTITUTE(F4600,CHAR(160),"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01" spans="2:11" hidden="1" x14ac:dyDescent="0.25">
      <c r="B4601" s="20">
        <v>45884</v>
      </c>
      <c r="C4601" s="2" t="s">
        <v>1</v>
      </c>
      <c r="D4601" s="2" t="s">
        <v>650</v>
      </c>
      <c r="E4601" s="2" t="s">
        <v>154</v>
      </c>
      <c r="F4601" s="2" t="s">
        <v>2573</v>
      </c>
      <c r="G4601" s="5">
        <v>82</v>
      </c>
      <c r="H4601" s="5">
        <v>22.4</v>
      </c>
      <c r="I4601" s="5">
        <v>1836.8</v>
      </c>
      <c r="J4601" s="5">
        <v>1241641.5100000019</v>
      </c>
      <c r="K4601" s="3" t="str" cm="1">
        <f t="array" ref="K4601">_xlfn.LET(_xlpm.d,UPPER(TRIM(CLEAN(SUBSTITUTE(F4601,CHAR(160),"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02" spans="2:11" hidden="1" x14ac:dyDescent="0.25">
      <c r="B4602" s="20">
        <v>45884</v>
      </c>
      <c r="C4602" s="2" t="s">
        <v>1</v>
      </c>
      <c r="D4602" s="2" t="s">
        <v>1047</v>
      </c>
      <c r="E4602" s="2" t="s">
        <v>243</v>
      </c>
      <c r="F4602" s="2" t="s">
        <v>2573</v>
      </c>
      <c r="G4602" s="5">
        <v>100</v>
      </c>
      <c r="H4602" s="5">
        <v>22.4</v>
      </c>
      <c r="I4602" s="5">
        <v>2240</v>
      </c>
      <c r="J4602" s="5">
        <v>1243881.5100000019</v>
      </c>
      <c r="K4602" s="3" t="str" cm="1">
        <f t="array" ref="K4602">_xlfn.LET(_xlpm.d,UPPER(TRIM(CLEAN(SUBSTITUTE(F4602,CHAR(160),"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03" spans="2:11" hidden="1" x14ac:dyDescent="0.25">
      <c r="B4603" s="20">
        <v>45884</v>
      </c>
      <c r="C4603" s="2" t="s">
        <v>1</v>
      </c>
      <c r="D4603" s="2" t="s">
        <v>1048</v>
      </c>
      <c r="E4603" s="2" t="s">
        <v>43</v>
      </c>
      <c r="F4603" s="2" t="s">
        <v>2573</v>
      </c>
      <c r="G4603" s="5">
        <v>54</v>
      </c>
      <c r="H4603" s="5">
        <v>21.2</v>
      </c>
      <c r="I4603" s="5">
        <v>1144.8</v>
      </c>
      <c r="J4603" s="5">
        <v>1245026.3100000019</v>
      </c>
      <c r="K4603" s="3" t="str" cm="1">
        <f t="array" ref="K4603">_xlfn.LET(_xlpm.d,UPPER(TRIM(CLEAN(SUBSTITUTE(F4603,CHAR(160),"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04" spans="2:11" hidden="1" x14ac:dyDescent="0.25">
      <c r="B4604" s="20">
        <v>45884</v>
      </c>
      <c r="C4604" s="2" t="s">
        <v>1</v>
      </c>
      <c r="D4604" s="2" t="s">
        <v>3003</v>
      </c>
      <c r="E4604" s="2" t="s">
        <v>3004</v>
      </c>
      <c r="F4604" s="2" t="s">
        <v>2573</v>
      </c>
      <c r="G4604" s="5">
        <v>60</v>
      </c>
      <c r="H4604" s="5">
        <v>20</v>
      </c>
      <c r="I4604" s="5">
        <v>1200</v>
      </c>
      <c r="J4604" s="5">
        <v>1246226.3100000019</v>
      </c>
      <c r="K4604" s="3" t="str" cm="1">
        <f t="array" ref="K4604">_xlfn.LET(_xlpm.d,UPPER(TRIM(CLEAN(SUBSTITUTE(F4604,CHAR(160),"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05" spans="2:11" hidden="1" x14ac:dyDescent="0.25">
      <c r="B4605" s="20">
        <v>45884</v>
      </c>
      <c r="C4605" s="2" t="s">
        <v>1</v>
      </c>
      <c r="D4605" s="2" t="s">
        <v>3005</v>
      </c>
      <c r="E4605" s="2" t="s">
        <v>61</v>
      </c>
      <c r="F4605" s="2" t="s">
        <v>2573</v>
      </c>
      <c r="G4605" s="5">
        <v>14</v>
      </c>
      <c r="H4605" s="5">
        <v>21</v>
      </c>
      <c r="I4605" s="5">
        <v>294</v>
      </c>
      <c r="J4605" s="5">
        <v>1246520.3100000019</v>
      </c>
      <c r="K4605" s="3" t="str" cm="1">
        <f t="array" ref="K4605">_xlfn.LET(_xlpm.d,UPPER(TRIM(CLEAN(SUBSTITUTE(F4605,CHAR(160),"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06" spans="2:11" hidden="1" x14ac:dyDescent="0.25">
      <c r="B4606" s="20">
        <v>45884</v>
      </c>
      <c r="C4606" s="2" t="s">
        <v>1</v>
      </c>
      <c r="D4606" s="2" t="s">
        <v>1999</v>
      </c>
      <c r="E4606" s="2" t="s">
        <v>1634</v>
      </c>
      <c r="F4606" s="2" t="s">
        <v>2573</v>
      </c>
      <c r="G4606" s="5">
        <v>150</v>
      </c>
      <c r="H4606" s="5">
        <v>21.3</v>
      </c>
      <c r="I4606" s="5">
        <v>3195</v>
      </c>
      <c r="J4606" s="5">
        <v>1249715.3100000019</v>
      </c>
      <c r="K4606" s="3" t="str" cm="1">
        <f t="array" ref="K4606">_xlfn.LET(_xlpm.d,UPPER(TRIM(CLEAN(SUBSTITUTE(F4606,CHAR(160),"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07" spans="2:11" hidden="1" x14ac:dyDescent="0.25">
      <c r="B4607" s="20">
        <v>45884</v>
      </c>
      <c r="C4607" s="2" t="s">
        <v>1</v>
      </c>
      <c r="D4607" s="2" t="s">
        <v>815</v>
      </c>
      <c r="E4607" s="2" t="s">
        <v>170</v>
      </c>
      <c r="F4607" s="2" t="s">
        <v>2573</v>
      </c>
      <c r="G4607" s="5">
        <v>36</v>
      </c>
      <c r="H4607" s="5">
        <v>21.2</v>
      </c>
      <c r="I4607" s="5">
        <v>763.2</v>
      </c>
      <c r="J4607" s="5">
        <v>1250478.5100000019</v>
      </c>
      <c r="K4607" s="3" t="str" cm="1">
        <f t="array" ref="K4607">_xlfn.LET(_xlpm.d,UPPER(TRIM(CLEAN(SUBSTITUTE(F4607,CHAR(160),"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08" spans="2:11" hidden="1" x14ac:dyDescent="0.25">
      <c r="B4608" s="20">
        <v>45884</v>
      </c>
      <c r="C4608" s="2" t="s">
        <v>1</v>
      </c>
      <c r="D4608" s="2" t="s">
        <v>3006</v>
      </c>
      <c r="E4608" s="2" t="s">
        <v>762</v>
      </c>
      <c r="F4608" s="2" t="s">
        <v>2573</v>
      </c>
      <c r="G4608" s="5">
        <v>16</v>
      </c>
      <c r="H4608" s="5">
        <v>20</v>
      </c>
      <c r="I4608" s="5">
        <v>320</v>
      </c>
      <c r="J4608" s="5">
        <v>1250798.5100000019</v>
      </c>
      <c r="K4608" s="3" t="str" cm="1">
        <f t="array" ref="K4608">_xlfn.LET(_xlpm.d,UPPER(TRIM(CLEAN(SUBSTITUTE(F4608,CHAR(160),"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09" spans="2:11" hidden="1" x14ac:dyDescent="0.25">
      <c r="B4609" s="20">
        <v>45884</v>
      </c>
      <c r="C4609" s="2" t="s">
        <v>1</v>
      </c>
      <c r="D4609" s="2" t="s">
        <v>3007</v>
      </c>
      <c r="E4609" s="2" t="s">
        <v>279</v>
      </c>
      <c r="F4609" s="2" t="s">
        <v>2573</v>
      </c>
      <c r="G4609" s="5">
        <v>90</v>
      </c>
      <c r="H4609" s="5">
        <v>22.4</v>
      </c>
      <c r="I4609" s="5">
        <v>2016</v>
      </c>
      <c r="J4609" s="5">
        <v>1252814.5100000019</v>
      </c>
      <c r="K4609" s="3" t="str" cm="1">
        <f t="array" ref="K4609">_xlfn.LET(_xlpm.d,UPPER(TRIM(CLEAN(SUBSTITUTE(F4609,CHAR(160),"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10" spans="2:11" hidden="1" x14ac:dyDescent="0.25">
      <c r="B4610" s="20">
        <v>45887</v>
      </c>
      <c r="C4610" s="2" t="s">
        <v>1</v>
      </c>
      <c r="D4610" s="2" t="s">
        <v>3008</v>
      </c>
      <c r="E4610" s="2" t="s">
        <v>279</v>
      </c>
      <c r="F4610" s="2" t="s">
        <v>2573</v>
      </c>
      <c r="G4610" s="5">
        <v>32</v>
      </c>
      <c r="H4610" s="5">
        <v>22.4</v>
      </c>
      <c r="I4610" s="5">
        <v>716.8</v>
      </c>
      <c r="J4610" s="5">
        <v>1253531.3100000019</v>
      </c>
      <c r="K4610" s="3" t="str" cm="1">
        <f t="array" ref="K4610">_xlfn.LET(_xlpm.d,UPPER(TRIM(CLEAN(SUBSTITUTE(F4610,CHAR(160),"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11" spans="2:11" hidden="1" x14ac:dyDescent="0.25">
      <c r="B4611" s="20">
        <v>45887</v>
      </c>
      <c r="C4611" s="2" t="s">
        <v>1</v>
      </c>
      <c r="D4611" s="2" t="s">
        <v>3009</v>
      </c>
      <c r="E4611" s="2" t="s">
        <v>25</v>
      </c>
      <c r="F4611" s="2" t="s">
        <v>2824</v>
      </c>
      <c r="G4611" s="5">
        <v>32</v>
      </c>
      <c r="H4611" s="5">
        <v>17</v>
      </c>
      <c r="I4611" s="5">
        <v>544</v>
      </c>
      <c r="J4611" s="5">
        <v>1254075.3100000019</v>
      </c>
      <c r="K4611" s="3" t="str" cm="1">
        <f t="array" ref="K4611">_xlfn.LET(_xlpm.d,UPPER(TRIM(CLEAN(SUBSTITUTE(F4611,CHAR(160),"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12" spans="2:11" hidden="1" x14ac:dyDescent="0.25">
      <c r="B4612" s="20">
        <v>45887</v>
      </c>
      <c r="C4612" s="2" t="s">
        <v>1</v>
      </c>
      <c r="D4612" s="2" t="s">
        <v>3010</v>
      </c>
      <c r="E4612" s="2" t="s">
        <v>248</v>
      </c>
      <c r="F4612" s="2" t="s">
        <v>2573</v>
      </c>
      <c r="G4612" s="5">
        <v>40</v>
      </c>
      <c r="H4612" s="5">
        <v>22.4</v>
      </c>
      <c r="I4612" s="5">
        <v>896</v>
      </c>
      <c r="J4612" s="5">
        <v>1254971.3100000019</v>
      </c>
      <c r="K4612" s="3" t="str" cm="1">
        <f t="array" ref="K4612">_xlfn.LET(_xlpm.d,UPPER(TRIM(CLEAN(SUBSTITUTE(F4612,CHAR(160),"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13" spans="2:11" hidden="1" x14ac:dyDescent="0.25">
      <c r="B4613" s="20">
        <v>45887</v>
      </c>
      <c r="C4613" s="2" t="s">
        <v>1</v>
      </c>
      <c r="D4613" s="2" t="s">
        <v>3011</v>
      </c>
      <c r="E4613" s="2" t="s">
        <v>254</v>
      </c>
      <c r="F4613" s="2" t="s">
        <v>2573</v>
      </c>
      <c r="G4613" s="5">
        <v>20</v>
      </c>
      <c r="H4613" s="5">
        <v>22.4</v>
      </c>
      <c r="I4613" s="5">
        <v>448</v>
      </c>
      <c r="J4613" s="5">
        <v>1255419.3100000019</v>
      </c>
      <c r="K4613" s="3" t="str" cm="1">
        <f t="array" ref="K4613">_xlfn.LET(_xlpm.d,UPPER(TRIM(CLEAN(SUBSTITUTE(F4613,CHAR(160),"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14" spans="2:11" hidden="1" x14ac:dyDescent="0.25">
      <c r="B4614" s="20">
        <v>45888</v>
      </c>
      <c r="C4614" s="2" t="s">
        <v>1</v>
      </c>
      <c r="D4614" s="2" t="s">
        <v>1050</v>
      </c>
      <c r="E4614" s="2" t="s">
        <v>266</v>
      </c>
      <c r="F4614" s="2" t="s">
        <v>2573</v>
      </c>
      <c r="G4614" s="5">
        <v>72</v>
      </c>
      <c r="H4614" s="5">
        <v>22.4</v>
      </c>
      <c r="I4614" s="5">
        <v>1612.8</v>
      </c>
      <c r="J4614" s="5">
        <v>1257032.110000002</v>
      </c>
      <c r="K4614" s="3" t="str" cm="1">
        <f t="array" ref="K4614">_xlfn.LET(_xlpm.d,UPPER(TRIM(CLEAN(SUBSTITUTE(F4614,CHAR(160),"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15" spans="2:11" hidden="1" x14ac:dyDescent="0.25">
      <c r="B4615" s="20">
        <v>45888</v>
      </c>
      <c r="C4615" s="2" t="s">
        <v>1</v>
      </c>
      <c r="D4615" s="2" t="s">
        <v>1267</v>
      </c>
      <c r="E4615" s="2" t="s">
        <v>162</v>
      </c>
      <c r="F4615" s="2" t="s">
        <v>2573</v>
      </c>
      <c r="G4615" s="5">
        <v>20</v>
      </c>
      <c r="H4615" s="5">
        <v>22.4</v>
      </c>
      <c r="I4615" s="5">
        <v>448</v>
      </c>
      <c r="J4615" s="5">
        <v>1257480.110000002</v>
      </c>
      <c r="K4615" s="3" t="str" cm="1">
        <f t="array" ref="K4615">_xlfn.LET(_xlpm.d,UPPER(TRIM(CLEAN(SUBSTITUTE(F4615,CHAR(160),"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16" spans="2:11" hidden="1" x14ac:dyDescent="0.25">
      <c r="B4616" s="20">
        <v>45888</v>
      </c>
      <c r="C4616" s="2" t="s">
        <v>1</v>
      </c>
      <c r="D4616" s="2" t="s">
        <v>652</v>
      </c>
      <c r="E4616" s="2" t="s">
        <v>147</v>
      </c>
      <c r="F4616" s="2" t="s">
        <v>2573</v>
      </c>
      <c r="G4616" s="5">
        <v>64</v>
      </c>
      <c r="H4616" s="5">
        <v>22.4</v>
      </c>
      <c r="I4616" s="5">
        <v>1433.6</v>
      </c>
      <c r="J4616" s="5">
        <v>1258913.7100000021</v>
      </c>
      <c r="K4616" s="3" t="str" cm="1">
        <f t="array" ref="K4616">_xlfn.LET(_xlpm.d,UPPER(TRIM(CLEAN(SUBSTITUTE(F4616,CHAR(160),"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17" spans="2:11" hidden="1" x14ac:dyDescent="0.25">
      <c r="B4617" s="20">
        <v>45888</v>
      </c>
      <c r="C4617" s="2" t="s">
        <v>1</v>
      </c>
      <c r="D4617" s="2" t="s">
        <v>653</v>
      </c>
      <c r="E4617" s="2" t="s">
        <v>143</v>
      </c>
      <c r="F4617" s="2" t="s">
        <v>2573</v>
      </c>
      <c r="G4617" s="5">
        <v>56</v>
      </c>
      <c r="H4617" s="5">
        <v>22.4</v>
      </c>
      <c r="I4617" s="5">
        <v>1254.4000000000001</v>
      </c>
      <c r="J4617" s="5">
        <v>1260168.110000002</v>
      </c>
      <c r="K4617" s="3" t="str" cm="1">
        <f t="array" ref="K4617">_xlfn.LET(_xlpm.d,UPPER(TRIM(CLEAN(SUBSTITUTE(F4617,CHAR(160),"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18" spans="2:11" hidden="1" x14ac:dyDescent="0.25">
      <c r="B4618" s="20">
        <v>45888</v>
      </c>
      <c r="C4618" s="2" t="s">
        <v>1</v>
      </c>
      <c r="D4618" s="2" t="s">
        <v>3012</v>
      </c>
      <c r="E4618" s="2" t="s">
        <v>6</v>
      </c>
      <c r="F4618" s="2" t="s">
        <v>2573</v>
      </c>
      <c r="G4618" s="5">
        <v>20</v>
      </c>
      <c r="H4618" s="5">
        <v>21.2</v>
      </c>
      <c r="I4618" s="5">
        <v>424</v>
      </c>
      <c r="J4618" s="5">
        <v>1260592.110000002</v>
      </c>
      <c r="K4618" s="3" t="str" cm="1">
        <f t="array" ref="K4618">_xlfn.LET(_xlpm.d,UPPER(TRIM(CLEAN(SUBSTITUTE(F4618,CHAR(160),"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19" spans="2:11" hidden="1" x14ac:dyDescent="0.25">
      <c r="B4619" s="20">
        <v>45888</v>
      </c>
      <c r="C4619" s="2" t="s">
        <v>1</v>
      </c>
      <c r="D4619" s="2" t="s">
        <v>1051</v>
      </c>
      <c r="E4619" s="2" t="s">
        <v>78</v>
      </c>
      <c r="F4619" s="2" t="s">
        <v>2573</v>
      </c>
      <c r="G4619" s="5">
        <v>20</v>
      </c>
      <c r="H4619" s="5">
        <v>22.4</v>
      </c>
      <c r="I4619" s="5">
        <v>448</v>
      </c>
      <c r="J4619" s="5">
        <v>1261040.110000002</v>
      </c>
      <c r="K4619" s="3" t="str" cm="1">
        <f t="array" ref="K4619">_xlfn.LET(_xlpm.d,UPPER(TRIM(CLEAN(SUBSTITUTE(F4619,CHAR(160),"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20" spans="2:11" hidden="1" x14ac:dyDescent="0.25">
      <c r="B4620" s="20">
        <v>45888</v>
      </c>
      <c r="C4620" s="2" t="s">
        <v>1</v>
      </c>
      <c r="D4620" s="2" t="s">
        <v>3013</v>
      </c>
      <c r="E4620" s="2" t="s">
        <v>234</v>
      </c>
      <c r="F4620" s="2" t="s">
        <v>2573</v>
      </c>
      <c r="G4620" s="5">
        <v>46</v>
      </c>
      <c r="H4620" s="5">
        <v>22.4</v>
      </c>
      <c r="I4620" s="5">
        <v>1030.4000000000001</v>
      </c>
      <c r="J4620" s="5">
        <v>1262070.5100000019</v>
      </c>
      <c r="K4620" s="3" t="str" cm="1">
        <f t="array" ref="K4620">_xlfn.LET(_xlpm.d,UPPER(TRIM(CLEAN(SUBSTITUTE(F4620,CHAR(160),"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21" spans="2:11" hidden="1" x14ac:dyDescent="0.25">
      <c r="B4621" s="20">
        <v>45888</v>
      </c>
      <c r="C4621" s="2" t="s">
        <v>1</v>
      </c>
      <c r="D4621" s="2" t="s">
        <v>3014</v>
      </c>
      <c r="E4621" s="2" t="s">
        <v>261</v>
      </c>
      <c r="F4621" s="2" t="s">
        <v>2573</v>
      </c>
      <c r="G4621" s="5">
        <v>10</v>
      </c>
      <c r="H4621" s="5">
        <v>22.4</v>
      </c>
      <c r="I4621" s="5">
        <v>224</v>
      </c>
      <c r="J4621" s="5">
        <v>1262294.5100000019</v>
      </c>
      <c r="K4621" s="3" t="str" cm="1">
        <f t="array" ref="K4621">_xlfn.LET(_xlpm.d,UPPER(TRIM(CLEAN(SUBSTITUTE(F4621,CHAR(160),"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22" spans="2:11" hidden="1" x14ac:dyDescent="0.25">
      <c r="B4622" s="20">
        <v>45888</v>
      </c>
      <c r="C4622" s="2" t="s">
        <v>1</v>
      </c>
      <c r="D4622" s="2" t="s">
        <v>1052</v>
      </c>
      <c r="E4622" s="2" t="s">
        <v>874</v>
      </c>
      <c r="F4622" s="2" t="s">
        <v>2573</v>
      </c>
      <c r="G4622" s="5">
        <v>50</v>
      </c>
      <c r="H4622" s="5">
        <v>17.2</v>
      </c>
      <c r="I4622" s="5">
        <v>860</v>
      </c>
      <c r="J4622" s="5">
        <v>1263154.5100000019</v>
      </c>
      <c r="K4622" s="3" t="str" cm="1">
        <f t="array" ref="K4622">_xlfn.LET(_xlpm.d,UPPER(TRIM(CLEAN(SUBSTITUTE(F4622,CHAR(160),"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23" spans="2:11" hidden="1" x14ac:dyDescent="0.25">
      <c r="B4623" s="20">
        <v>45889</v>
      </c>
      <c r="C4623" s="2" t="s">
        <v>1</v>
      </c>
      <c r="D4623" s="2" t="s">
        <v>2003</v>
      </c>
      <c r="E4623" s="2" t="s">
        <v>189</v>
      </c>
      <c r="F4623" s="2" t="s">
        <v>2573</v>
      </c>
      <c r="G4623" s="5">
        <v>10</v>
      </c>
      <c r="H4623" s="5">
        <v>22.4</v>
      </c>
      <c r="I4623" s="5">
        <v>224</v>
      </c>
      <c r="J4623" s="5">
        <v>1263378.5100000019</v>
      </c>
      <c r="K4623" s="3" t="str" cm="1">
        <f t="array" ref="K4623">_xlfn.LET(_xlpm.d,UPPER(TRIM(CLEAN(SUBSTITUTE(F4623,CHAR(160),"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24" spans="2:11" hidden="1" x14ac:dyDescent="0.25">
      <c r="B4624" s="20">
        <v>45889</v>
      </c>
      <c r="C4624" s="2" t="s">
        <v>1</v>
      </c>
      <c r="D4624" s="2" t="s">
        <v>2004</v>
      </c>
      <c r="E4624" s="2" t="s">
        <v>282</v>
      </c>
      <c r="F4624" s="2" t="s">
        <v>2573</v>
      </c>
      <c r="G4624" s="5">
        <v>15</v>
      </c>
      <c r="H4624" s="5">
        <v>22.4</v>
      </c>
      <c r="I4624" s="5">
        <v>336</v>
      </c>
      <c r="J4624" s="5">
        <v>1263714.5100000019</v>
      </c>
      <c r="K4624" s="3" t="str" cm="1">
        <f t="array" ref="K4624">_xlfn.LET(_xlpm.d,UPPER(TRIM(CLEAN(SUBSTITUTE(F4624,CHAR(160),"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25" spans="2:11" hidden="1" x14ac:dyDescent="0.25">
      <c r="B4625" s="20">
        <v>45890</v>
      </c>
      <c r="C4625" s="2" t="s">
        <v>1</v>
      </c>
      <c r="D4625" s="2" t="s">
        <v>3015</v>
      </c>
      <c r="E4625" s="2" t="s">
        <v>491</v>
      </c>
      <c r="F4625" s="2" t="s">
        <v>2573</v>
      </c>
      <c r="G4625" s="5">
        <v>40</v>
      </c>
      <c r="H4625" s="5">
        <v>21.3</v>
      </c>
      <c r="I4625" s="5">
        <v>852</v>
      </c>
      <c r="J4625" s="5">
        <v>1264566.5100000019</v>
      </c>
      <c r="K4625" s="3" t="str" cm="1">
        <f t="array" ref="K4625">_xlfn.LET(_xlpm.d,UPPER(TRIM(CLEAN(SUBSTITUTE(F4625,CHAR(160),"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26" spans="2:11" hidden="1" x14ac:dyDescent="0.25">
      <c r="B4626" s="20">
        <v>45890</v>
      </c>
      <c r="C4626" s="2" t="s">
        <v>1</v>
      </c>
      <c r="D4626" s="2" t="s">
        <v>1054</v>
      </c>
      <c r="E4626" s="2" t="s">
        <v>248</v>
      </c>
      <c r="F4626" s="2" t="s">
        <v>2573</v>
      </c>
      <c r="G4626" s="5">
        <v>60</v>
      </c>
      <c r="H4626" s="5">
        <v>22.4</v>
      </c>
      <c r="I4626" s="5">
        <v>1344</v>
      </c>
      <c r="J4626" s="5">
        <v>1265910.5100000019</v>
      </c>
      <c r="K4626" s="3" t="str" cm="1">
        <f t="array" ref="K4626">_xlfn.LET(_xlpm.d,UPPER(TRIM(CLEAN(SUBSTITUTE(F4626,CHAR(160),"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27" spans="2:11" hidden="1" x14ac:dyDescent="0.25">
      <c r="B4627" s="20">
        <v>45890</v>
      </c>
      <c r="C4627" s="2" t="s">
        <v>1</v>
      </c>
      <c r="D4627" s="2" t="s">
        <v>2007</v>
      </c>
      <c r="E4627" s="2" t="s">
        <v>254</v>
      </c>
      <c r="F4627" s="2" t="s">
        <v>2573</v>
      </c>
      <c r="G4627" s="5">
        <v>20</v>
      </c>
      <c r="H4627" s="5">
        <v>22.4</v>
      </c>
      <c r="I4627" s="5">
        <v>448</v>
      </c>
      <c r="J4627" s="5">
        <v>1266358.5100000019</v>
      </c>
      <c r="K4627" s="3" t="str" cm="1">
        <f t="array" ref="K4627">_xlfn.LET(_xlpm.d,UPPER(TRIM(CLEAN(SUBSTITUTE(F4627,CHAR(160),"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28" spans="2:11" hidden="1" x14ac:dyDescent="0.25">
      <c r="B4628" s="20">
        <v>45890</v>
      </c>
      <c r="C4628" s="2" t="s">
        <v>1</v>
      </c>
      <c r="D4628" s="2" t="s">
        <v>2008</v>
      </c>
      <c r="E4628" s="2" t="s">
        <v>268</v>
      </c>
      <c r="F4628" s="2" t="s">
        <v>2573</v>
      </c>
      <c r="G4628" s="5">
        <v>16</v>
      </c>
      <c r="H4628" s="5">
        <v>22.4</v>
      </c>
      <c r="I4628" s="5">
        <v>358.4</v>
      </c>
      <c r="J4628" s="5">
        <v>1266716.9100000018</v>
      </c>
      <c r="K4628" s="3" t="str" cm="1">
        <f t="array" ref="K4628">_xlfn.LET(_xlpm.d,UPPER(TRIM(CLEAN(SUBSTITUTE(F4628,CHAR(160),"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29" spans="2:11" hidden="1" x14ac:dyDescent="0.25">
      <c r="B4629" s="20">
        <v>45890</v>
      </c>
      <c r="C4629" s="2" t="s">
        <v>1</v>
      </c>
      <c r="D4629" s="2" t="s">
        <v>3016</v>
      </c>
      <c r="E4629" s="2" t="s">
        <v>135</v>
      </c>
      <c r="F4629" s="2" t="s">
        <v>2573</v>
      </c>
      <c r="G4629" s="5">
        <v>32</v>
      </c>
      <c r="H4629" s="5">
        <v>22.4</v>
      </c>
      <c r="I4629" s="5">
        <v>716.8</v>
      </c>
      <c r="J4629" s="5">
        <v>1267433.7100000018</v>
      </c>
      <c r="K4629" s="3" t="str" cm="1">
        <f t="array" ref="K4629">_xlfn.LET(_xlpm.d,UPPER(TRIM(CLEAN(SUBSTITUTE(F4629,CHAR(160),"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30" spans="2:11" hidden="1" x14ac:dyDescent="0.25">
      <c r="B4630" s="20">
        <v>45890</v>
      </c>
      <c r="C4630" s="2" t="s">
        <v>1</v>
      </c>
      <c r="D4630" s="2" t="s">
        <v>3017</v>
      </c>
      <c r="E4630" s="2" t="s">
        <v>544</v>
      </c>
      <c r="F4630" s="2" t="s">
        <v>2573</v>
      </c>
      <c r="G4630" s="5">
        <v>40</v>
      </c>
      <c r="H4630" s="5">
        <v>21.3</v>
      </c>
      <c r="I4630" s="5">
        <v>852</v>
      </c>
      <c r="J4630" s="5">
        <v>1268285.7100000018</v>
      </c>
      <c r="K4630" s="3" t="str" cm="1">
        <f t="array" ref="K4630">_xlfn.LET(_xlpm.d,UPPER(TRIM(CLEAN(SUBSTITUTE(F4630,CHAR(160),"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31" spans="2:11" hidden="1" x14ac:dyDescent="0.25">
      <c r="B4631" s="20">
        <v>45890</v>
      </c>
      <c r="C4631" s="2" t="s">
        <v>1</v>
      </c>
      <c r="D4631" s="2" t="s">
        <v>1351</v>
      </c>
      <c r="E4631" s="2" t="s">
        <v>160</v>
      </c>
      <c r="F4631" s="2" t="s">
        <v>2573</v>
      </c>
      <c r="G4631" s="5">
        <v>60</v>
      </c>
      <c r="H4631" s="5">
        <v>22.4</v>
      </c>
      <c r="I4631" s="5">
        <v>1344</v>
      </c>
      <c r="J4631" s="5">
        <v>1269629.7100000018</v>
      </c>
      <c r="K4631" s="3" t="str" cm="1">
        <f t="array" ref="K4631">_xlfn.LET(_xlpm.d,UPPER(TRIM(CLEAN(SUBSTITUTE(F4631,CHAR(160),"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32" spans="2:11" hidden="1" x14ac:dyDescent="0.25">
      <c r="B4632" s="20">
        <v>45890</v>
      </c>
      <c r="C4632" s="2" t="s">
        <v>1</v>
      </c>
      <c r="D4632" s="2" t="s">
        <v>2009</v>
      </c>
      <c r="E4632" s="2" t="s">
        <v>305</v>
      </c>
      <c r="F4632" s="2" t="s">
        <v>2573</v>
      </c>
      <c r="G4632" s="5">
        <v>192</v>
      </c>
      <c r="H4632" s="5">
        <v>22.4</v>
      </c>
      <c r="I4632" s="5">
        <v>4300.8</v>
      </c>
      <c r="J4632" s="5">
        <v>1273930.5100000019</v>
      </c>
      <c r="K4632" s="3" t="str" cm="1">
        <f t="array" ref="K4632">_xlfn.LET(_xlpm.d,UPPER(TRIM(CLEAN(SUBSTITUTE(F4632,CHAR(160),"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33" spans="2:11" hidden="1" x14ac:dyDescent="0.25">
      <c r="B4633" s="20">
        <v>45890</v>
      </c>
      <c r="C4633" s="2" t="s">
        <v>1</v>
      </c>
      <c r="D4633" s="2" t="s">
        <v>3018</v>
      </c>
      <c r="E4633" s="2" t="s">
        <v>3</v>
      </c>
      <c r="F4633" s="2" t="s">
        <v>2573</v>
      </c>
      <c r="G4633" s="5">
        <v>31</v>
      </c>
      <c r="H4633" s="5">
        <v>21.2</v>
      </c>
      <c r="I4633" s="5">
        <v>657.2</v>
      </c>
      <c r="J4633" s="5">
        <v>1274587.7100000018</v>
      </c>
      <c r="K4633" s="3" t="str" cm="1">
        <f t="array" ref="K4633">_xlfn.LET(_xlpm.d,UPPER(TRIM(CLEAN(SUBSTITUTE(F4633,CHAR(160),"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34" spans="2:11" hidden="1" x14ac:dyDescent="0.25">
      <c r="B4634" s="20">
        <v>45890</v>
      </c>
      <c r="C4634" s="2" t="s">
        <v>1</v>
      </c>
      <c r="D4634" s="2" t="s">
        <v>3019</v>
      </c>
      <c r="E4634" s="2" t="s">
        <v>228</v>
      </c>
      <c r="F4634" s="2" t="s">
        <v>2573</v>
      </c>
      <c r="G4634" s="5">
        <v>25</v>
      </c>
      <c r="H4634" s="5">
        <v>22.4</v>
      </c>
      <c r="I4634" s="5">
        <v>560</v>
      </c>
      <c r="J4634" s="5">
        <v>1275147.7100000018</v>
      </c>
      <c r="K4634" s="3" t="str" cm="1">
        <f t="array" ref="K4634">_xlfn.LET(_xlpm.d,UPPER(TRIM(CLEAN(SUBSTITUTE(F4634,CHAR(160),"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35" spans="2:11" hidden="1" x14ac:dyDescent="0.25">
      <c r="B4635" s="20">
        <v>45890</v>
      </c>
      <c r="C4635" s="2" t="s">
        <v>1</v>
      </c>
      <c r="D4635" s="2" t="s">
        <v>3020</v>
      </c>
      <c r="E4635" s="2" t="s">
        <v>1767</v>
      </c>
      <c r="F4635" s="2" t="s">
        <v>2573</v>
      </c>
      <c r="G4635" s="5">
        <v>60</v>
      </c>
      <c r="H4635" s="5">
        <v>22.4</v>
      </c>
      <c r="I4635" s="5">
        <v>1344</v>
      </c>
      <c r="J4635" s="5">
        <v>1276491.7100000018</v>
      </c>
      <c r="K4635" s="3" t="str" cm="1">
        <f t="array" ref="K4635">_xlfn.LET(_xlpm.d,UPPER(TRIM(CLEAN(SUBSTITUTE(F4635,CHAR(160),"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36" spans="2:11" hidden="1" x14ac:dyDescent="0.25">
      <c r="B4636" s="20">
        <v>45891</v>
      </c>
      <c r="C4636" s="2" t="s">
        <v>1</v>
      </c>
      <c r="D4636" s="2" t="s">
        <v>1056</v>
      </c>
      <c r="E4636" s="2" t="s">
        <v>195</v>
      </c>
      <c r="F4636" s="2" t="s">
        <v>2573</v>
      </c>
      <c r="G4636" s="5">
        <v>70</v>
      </c>
      <c r="H4636" s="5">
        <v>22.4</v>
      </c>
      <c r="I4636" s="5">
        <v>1568</v>
      </c>
      <c r="J4636" s="5">
        <v>1278059.7100000018</v>
      </c>
      <c r="K4636" s="3" t="str" cm="1">
        <f t="array" ref="K4636">_xlfn.LET(_xlpm.d,UPPER(TRIM(CLEAN(SUBSTITUTE(F4636,CHAR(160),"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37" spans="2:11" hidden="1" x14ac:dyDescent="0.25">
      <c r="B4637" s="20">
        <v>45891</v>
      </c>
      <c r="C4637" s="2" t="s">
        <v>1</v>
      </c>
      <c r="D4637" s="2" t="s">
        <v>3021</v>
      </c>
      <c r="E4637" s="2" t="s">
        <v>238</v>
      </c>
      <c r="F4637" s="2" t="s">
        <v>2573</v>
      </c>
      <c r="G4637" s="5">
        <v>32</v>
      </c>
      <c r="H4637" s="5">
        <v>22.4</v>
      </c>
      <c r="I4637" s="5">
        <v>716.8</v>
      </c>
      <c r="J4637" s="5">
        <v>1278776.5100000019</v>
      </c>
      <c r="K4637" s="3" t="str" cm="1">
        <f t="array" ref="K4637">_xlfn.LET(_xlpm.d,UPPER(TRIM(CLEAN(SUBSTITUTE(F4637,CHAR(160),"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38" spans="2:11" hidden="1" x14ac:dyDescent="0.25">
      <c r="B4638" s="20">
        <v>45891</v>
      </c>
      <c r="C4638" s="2" t="s">
        <v>1</v>
      </c>
      <c r="D4638" s="2" t="s">
        <v>2010</v>
      </c>
      <c r="E4638" s="2" t="s">
        <v>186</v>
      </c>
      <c r="F4638" s="2" t="s">
        <v>2573</v>
      </c>
      <c r="G4638" s="5">
        <v>20</v>
      </c>
      <c r="H4638" s="5">
        <v>22.4</v>
      </c>
      <c r="I4638" s="5">
        <v>448</v>
      </c>
      <c r="J4638" s="5">
        <v>1279224.5100000019</v>
      </c>
      <c r="K4638" s="3" t="str" cm="1">
        <f t="array" ref="K4638">_xlfn.LET(_xlpm.d,UPPER(TRIM(CLEAN(SUBSTITUTE(F4638,CHAR(160),"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39" spans="2:11" hidden="1" x14ac:dyDescent="0.25">
      <c r="B4639" s="20">
        <v>45891</v>
      </c>
      <c r="C4639" s="2" t="s">
        <v>1</v>
      </c>
      <c r="D4639" s="2" t="s">
        <v>655</v>
      </c>
      <c r="E4639" s="2" t="s">
        <v>43</v>
      </c>
      <c r="F4639" s="2" t="s">
        <v>2573</v>
      </c>
      <c r="G4639" s="5">
        <v>65</v>
      </c>
      <c r="H4639" s="5">
        <v>21.2</v>
      </c>
      <c r="I4639" s="5">
        <v>1378</v>
      </c>
      <c r="J4639" s="5">
        <v>1280602.5100000019</v>
      </c>
      <c r="K4639" s="3" t="str" cm="1">
        <f t="array" ref="K4639">_xlfn.LET(_xlpm.d,UPPER(TRIM(CLEAN(SUBSTITUTE(F4639,CHAR(160),"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40" spans="2:11" hidden="1" x14ac:dyDescent="0.25">
      <c r="B4640" s="20">
        <v>45891</v>
      </c>
      <c r="C4640" s="2" t="s">
        <v>1</v>
      </c>
      <c r="D4640" s="2" t="s">
        <v>1057</v>
      </c>
      <c r="E4640" s="2" t="s">
        <v>78</v>
      </c>
      <c r="F4640" s="2" t="s">
        <v>2573</v>
      </c>
      <c r="G4640" s="5">
        <v>82</v>
      </c>
      <c r="H4640" s="5">
        <v>22.4</v>
      </c>
      <c r="I4640" s="5">
        <v>1836.8</v>
      </c>
      <c r="J4640" s="5">
        <v>1282439.3100000019</v>
      </c>
      <c r="K4640" s="3" t="str" cm="1">
        <f t="array" ref="K4640">_xlfn.LET(_xlpm.d,UPPER(TRIM(CLEAN(SUBSTITUTE(F4640,CHAR(160),"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41" spans="2:11" hidden="1" x14ac:dyDescent="0.25">
      <c r="B4641" s="20">
        <v>45891</v>
      </c>
      <c r="C4641" s="2" t="s">
        <v>1</v>
      </c>
      <c r="D4641" s="2" t="s">
        <v>1058</v>
      </c>
      <c r="E4641" s="2" t="s">
        <v>243</v>
      </c>
      <c r="F4641" s="2" t="s">
        <v>2573</v>
      </c>
      <c r="G4641" s="5">
        <v>50</v>
      </c>
      <c r="H4641" s="5">
        <v>22.4</v>
      </c>
      <c r="I4641" s="5">
        <v>1120</v>
      </c>
      <c r="J4641" s="5">
        <v>1283559.3100000019</v>
      </c>
      <c r="K4641" s="3" t="str" cm="1">
        <f t="array" ref="K4641">_xlfn.LET(_xlpm.d,UPPER(TRIM(CLEAN(SUBSTITUTE(F4641,CHAR(160),"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42" spans="2:11" hidden="1" x14ac:dyDescent="0.25">
      <c r="B4642" s="20">
        <v>45891</v>
      </c>
      <c r="C4642" s="2" t="s">
        <v>1</v>
      </c>
      <c r="D4642" s="2" t="s">
        <v>657</v>
      </c>
      <c r="E4642" s="2" t="s">
        <v>241</v>
      </c>
      <c r="F4642" s="2" t="s">
        <v>2573</v>
      </c>
      <c r="G4642" s="5">
        <v>160</v>
      </c>
      <c r="H4642" s="5">
        <v>22.4</v>
      </c>
      <c r="I4642" s="5">
        <v>3584</v>
      </c>
      <c r="J4642" s="5">
        <v>1287143.3100000019</v>
      </c>
      <c r="K4642" s="3" t="str" cm="1">
        <f t="array" ref="K4642">_xlfn.LET(_xlpm.d,UPPER(TRIM(CLEAN(SUBSTITUTE(F4642,CHAR(160),"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43" spans="2:11" hidden="1" x14ac:dyDescent="0.25">
      <c r="B4643" s="20">
        <v>45891</v>
      </c>
      <c r="C4643" s="2" t="s">
        <v>1</v>
      </c>
      <c r="D4643" s="2" t="s">
        <v>819</v>
      </c>
      <c r="E4643" s="2" t="s">
        <v>820</v>
      </c>
      <c r="F4643" s="2" t="s">
        <v>2573</v>
      </c>
      <c r="G4643" s="5">
        <v>35</v>
      </c>
      <c r="H4643" s="5">
        <v>21.2</v>
      </c>
      <c r="I4643" s="5">
        <v>742</v>
      </c>
      <c r="J4643" s="5">
        <v>1287885.3100000019</v>
      </c>
      <c r="K4643" s="3" t="str" cm="1">
        <f t="array" ref="K4643">_xlfn.LET(_xlpm.d,UPPER(TRIM(CLEAN(SUBSTITUTE(F4643,CHAR(160),"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44" spans="2:11" hidden="1" x14ac:dyDescent="0.25">
      <c r="B4644" s="20">
        <v>45891</v>
      </c>
      <c r="C4644" s="2" t="s">
        <v>1</v>
      </c>
      <c r="D4644" s="2" t="s">
        <v>658</v>
      </c>
      <c r="E4644" s="2" t="s">
        <v>154</v>
      </c>
      <c r="F4644" s="2" t="s">
        <v>2573</v>
      </c>
      <c r="G4644" s="5">
        <v>136</v>
      </c>
      <c r="H4644" s="5">
        <v>22.4</v>
      </c>
      <c r="I4644" s="5">
        <v>3046.4</v>
      </c>
      <c r="J4644" s="5">
        <v>1290931.7100000018</v>
      </c>
      <c r="K4644" s="3" t="str" cm="1">
        <f t="array" ref="K4644">_xlfn.LET(_xlpm.d,UPPER(TRIM(CLEAN(SUBSTITUTE(F4644,CHAR(160),"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45" spans="2:11" hidden="1" x14ac:dyDescent="0.25">
      <c r="B4645" s="20">
        <v>45891</v>
      </c>
      <c r="C4645" s="2" t="s">
        <v>1</v>
      </c>
      <c r="D4645" s="2" t="s">
        <v>3022</v>
      </c>
      <c r="E4645" s="2" t="s">
        <v>234</v>
      </c>
      <c r="F4645" s="2" t="s">
        <v>2573</v>
      </c>
      <c r="G4645" s="5">
        <v>144</v>
      </c>
      <c r="H4645" s="5">
        <v>22.4</v>
      </c>
      <c r="I4645" s="5">
        <v>3225.6</v>
      </c>
      <c r="J4645" s="5">
        <v>1294157.3100000019</v>
      </c>
      <c r="K4645" s="3" t="str" cm="1">
        <f t="array" ref="K4645">_xlfn.LET(_xlpm.d,UPPER(TRIM(CLEAN(SUBSTITUTE(F4645,CHAR(160),"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46" spans="2:11" hidden="1" x14ac:dyDescent="0.25">
      <c r="B4646" s="20">
        <v>45891</v>
      </c>
      <c r="C4646" s="2" t="s">
        <v>1</v>
      </c>
      <c r="D4646" s="2" t="s">
        <v>3023</v>
      </c>
      <c r="E4646" s="2" t="s">
        <v>268</v>
      </c>
      <c r="F4646" s="2" t="s">
        <v>2573</v>
      </c>
      <c r="G4646" s="5">
        <v>50</v>
      </c>
      <c r="H4646" s="5">
        <v>0</v>
      </c>
      <c r="I4646" s="5">
        <v>0</v>
      </c>
      <c r="J4646" s="5">
        <v>1294157.3100000019</v>
      </c>
      <c r="K4646" s="3" t="str" cm="1">
        <f t="array" ref="K4646">_xlfn.LET(_xlpm.d,UPPER(TRIM(CLEAN(SUBSTITUTE(F4646,CHAR(160),"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47" spans="2:11" hidden="1" x14ac:dyDescent="0.25">
      <c r="B4647" s="20">
        <v>45891</v>
      </c>
      <c r="C4647" s="2" t="s">
        <v>1</v>
      </c>
      <c r="D4647" s="2" t="s">
        <v>3024</v>
      </c>
      <c r="E4647" s="2" t="s">
        <v>236</v>
      </c>
      <c r="F4647" s="2" t="s">
        <v>2573</v>
      </c>
      <c r="G4647" s="5">
        <v>128</v>
      </c>
      <c r="H4647" s="5">
        <v>22.4</v>
      </c>
      <c r="I4647" s="5">
        <v>2867.2</v>
      </c>
      <c r="J4647" s="5">
        <v>1297024.5100000019</v>
      </c>
      <c r="K4647" s="3" t="str" cm="1">
        <f t="array" ref="K4647">_xlfn.LET(_xlpm.d,UPPER(TRIM(CLEAN(SUBSTITUTE(F4647,CHAR(160),"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48" spans="2:11" hidden="1" x14ac:dyDescent="0.25">
      <c r="B4648" s="20">
        <v>45891</v>
      </c>
      <c r="C4648" s="2" t="s">
        <v>1</v>
      </c>
      <c r="D4648" s="2" t="s">
        <v>3025</v>
      </c>
      <c r="E4648" s="2" t="s">
        <v>170</v>
      </c>
      <c r="F4648" s="2" t="s">
        <v>2573</v>
      </c>
      <c r="G4648" s="5">
        <v>59</v>
      </c>
      <c r="H4648" s="5">
        <v>21.2</v>
      </c>
      <c r="I4648" s="5">
        <v>1250.8</v>
      </c>
      <c r="J4648" s="5">
        <v>1298275.3100000019</v>
      </c>
      <c r="K4648" s="3" t="str" cm="1">
        <f t="array" ref="K4648">_xlfn.LET(_xlpm.d,UPPER(TRIM(CLEAN(SUBSTITUTE(F4648,CHAR(160),"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49" spans="2:11" hidden="1" x14ac:dyDescent="0.25">
      <c r="B4649" s="20">
        <v>45891</v>
      </c>
      <c r="C4649" s="2" t="s">
        <v>1</v>
      </c>
      <c r="D4649" s="2" t="s">
        <v>2011</v>
      </c>
      <c r="E4649" s="2" t="s">
        <v>224</v>
      </c>
      <c r="F4649" s="2" t="s">
        <v>2573</v>
      </c>
      <c r="G4649" s="5">
        <v>160</v>
      </c>
      <c r="H4649" s="5">
        <v>22.4</v>
      </c>
      <c r="I4649" s="5">
        <v>3584</v>
      </c>
      <c r="J4649" s="5">
        <v>1301859.3100000019</v>
      </c>
      <c r="K4649" s="3" t="str" cm="1">
        <f t="array" ref="K4649">_xlfn.LET(_xlpm.d,UPPER(TRIM(CLEAN(SUBSTITUTE(F4649,CHAR(160),"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50" spans="2:11" hidden="1" x14ac:dyDescent="0.25">
      <c r="B4650" s="20">
        <v>45891</v>
      </c>
      <c r="C4650" s="2" t="s">
        <v>1</v>
      </c>
      <c r="D4650" s="2" t="s">
        <v>3026</v>
      </c>
      <c r="E4650" s="2" t="s">
        <v>319</v>
      </c>
      <c r="F4650" s="2" t="s">
        <v>2573</v>
      </c>
      <c r="G4650" s="5">
        <v>200</v>
      </c>
      <c r="H4650" s="5">
        <v>22.4</v>
      </c>
      <c r="I4650" s="5">
        <v>4480</v>
      </c>
      <c r="J4650" s="5">
        <v>1306339.3100000019</v>
      </c>
      <c r="K4650" s="3" t="str" cm="1">
        <f t="array" ref="K4650">_xlfn.LET(_xlpm.d,UPPER(TRIM(CLEAN(SUBSTITUTE(F4650,CHAR(160),"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51" spans="2:11" hidden="1" x14ac:dyDescent="0.25">
      <c r="B4651" s="20">
        <v>45894</v>
      </c>
      <c r="C4651" s="2" t="s">
        <v>1</v>
      </c>
      <c r="D4651" s="2" t="s">
        <v>3027</v>
      </c>
      <c r="E4651" s="2" t="s">
        <v>3028</v>
      </c>
      <c r="F4651" s="2" t="s">
        <v>2573</v>
      </c>
      <c r="G4651" s="5">
        <v>49</v>
      </c>
      <c r="H4651" s="5">
        <v>14.95</v>
      </c>
      <c r="I4651" s="5">
        <v>732.55</v>
      </c>
      <c r="J4651" s="5">
        <v>1307071.860000002</v>
      </c>
      <c r="K4651" s="3" t="str" cm="1">
        <f t="array" ref="K4651">_xlfn.LET(_xlpm.d,UPPER(TRIM(CLEAN(SUBSTITUTE(F4651,CHAR(160),"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52" spans="2:11" hidden="1" x14ac:dyDescent="0.25">
      <c r="B4652" s="20">
        <v>45894</v>
      </c>
      <c r="C4652" s="2" t="s">
        <v>1</v>
      </c>
      <c r="D4652" s="2" t="s">
        <v>3029</v>
      </c>
      <c r="E4652" s="2" t="s">
        <v>3</v>
      </c>
      <c r="F4652" s="2" t="s">
        <v>2573</v>
      </c>
      <c r="G4652" s="5">
        <v>48</v>
      </c>
      <c r="H4652" s="5">
        <v>21.2</v>
      </c>
      <c r="I4652" s="5">
        <v>1017.6</v>
      </c>
      <c r="J4652" s="5">
        <v>1308089.4600000021</v>
      </c>
      <c r="K4652" s="3" t="str" cm="1">
        <f t="array" ref="K4652">_xlfn.LET(_xlpm.d,UPPER(TRIM(CLEAN(SUBSTITUTE(F4652,CHAR(160),"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53" spans="2:11" hidden="1" x14ac:dyDescent="0.25">
      <c r="B4653" s="20">
        <v>45894</v>
      </c>
      <c r="C4653" s="2" t="s">
        <v>1</v>
      </c>
      <c r="D4653" s="2" t="s">
        <v>3030</v>
      </c>
      <c r="E4653" s="2" t="s">
        <v>832</v>
      </c>
      <c r="F4653" s="2" t="s">
        <v>2573</v>
      </c>
      <c r="G4653" s="5">
        <v>32</v>
      </c>
      <c r="H4653" s="5">
        <v>21.2</v>
      </c>
      <c r="I4653" s="5">
        <v>678.4</v>
      </c>
      <c r="J4653" s="5">
        <v>1308767.860000002</v>
      </c>
      <c r="K4653" s="3" t="str" cm="1">
        <f t="array" ref="K4653">_xlfn.LET(_xlpm.d,UPPER(TRIM(CLEAN(SUBSTITUTE(F4653,CHAR(160),"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54" spans="2:11" hidden="1" x14ac:dyDescent="0.25">
      <c r="B4654" s="20">
        <v>45894</v>
      </c>
      <c r="C4654" s="2" t="s">
        <v>1</v>
      </c>
      <c r="D4654" s="2" t="s">
        <v>3031</v>
      </c>
      <c r="E4654" s="2" t="s">
        <v>180</v>
      </c>
      <c r="F4654" s="2" t="s">
        <v>2573</v>
      </c>
      <c r="G4654" s="5">
        <v>16</v>
      </c>
      <c r="H4654" s="5">
        <v>22.4</v>
      </c>
      <c r="I4654" s="5">
        <v>358.4</v>
      </c>
      <c r="J4654" s="5">
        <v>1309126.2600000019</v>
      </c>
      <c r="K4654" s="3" t="str" cm="1">
        <f t="array" ref="K4654">_xlfn.LET(_xlpm.d,UPPER(TRIM(CLEAN(SUBSTITUTE(F4654,CHAR(160),"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55" spans="2:11" hidden="1" x14ac:dyDescent="0.25">
      <c r="B4655" s="20">
        <v>45894</v>
      </c>
      <c r="C4655" s="2" t="s">
        <v>1</v>
      </c>
      <c r="D4655" s="2" t="s">
        <v>3032</v>
      </c>
      <c r="E4655" s="2" t="s">
        <v>248</v>
      </c>
      <c r="F4655" s="2" t="s">
        <v>2573</v>
      </c>
      <c r="G4655" s="5">
        <v>166</v>
      </c>
      <c r="H4655" s="5">
        <v>22.4</v>
      </c>
      <c r="I4655" s="5">
        <v>3718.4</v>
      </c>
      <c r="J4655" s="5">
        <v>1312844.6600000018</v>
      </c>
      <c r="K4655" s="3" t="str" cm="1">
        <f t="array" ref="K4655">_xlfn.LET(_xlpm.d,UPPER(TRIM(CLEAN(SUBSTITUTE(F4655,CHAR(160),"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56" spans="2:11" hidden="1" x14ac:dyDescent="0.25">
      <c r="B4656" s="20">
        <v>45894</v>
      </c>
      <c r="C4656" s="2" t="s">
        <v>1</v>
      </c>
      <c r="D4656" s="2" t="s">
        <v>3033</v>
      </c>
      <c r="E4656" s="2" t="s">
        <v>254</v>
      </c>
      <c r="F4656" s="2" t="s">
        <v>2573</v>
      </c>
      <c r="G4656" s="5">
        <v>48</v>
      </c>
      <c r="H4656" s="5">
        <v>22.4</v>
      </c>
      <c r="I4656" s="5">
        <v>1075.2</v>
      </c>
      <c r="J4656" s="5">
        <v>1313919.8600000017</v>
      </c>
      <c r="K4656" s="3" t="str" cm="1">
        <f t="array" ref="K4656">_xlfn.LET(_xlpm.d,UPPER(TRIM(CLEAN(SUBSTITUTE(F4656,CHAR(160),"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57" spans="2:11" hidden="1" x14ac:dyDescent="0.25">
      <c r="B4657" s="20">
        <v>45895</v>
      </c>
      <c r="C4657" s="2" t="s">
        <v>1</v>
      </c>
      <c r="D4657" s="2" t="s">
        <v>1059</v>
      </c>
      <c r="E4657" s="2" t="s">
        <v>78</v>
      </c>
      <c r="F4657" s="2" t="s">
        <v>2573</v>
      </c>
      <c r="G4657" s="5">
        <v>55</v>
      </c>
      <c r="H4657" s="5">
        <v>22.4</v>
      </c>
      <c r="I4657" s="5">
        <v>1232</v>
      </c>
      <c r="J4657" s="5">
        <v>1315151.8600000017</v>
      </c>
      <c r="K4657" s="3" t="str" cm="1">
        <f t="array" ref="K4657">_xlfn.LET(_xlpm.d,UPPER(TRIM(CLEAN(SUBSTITUTE(F4657,CHAR(160),"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58" spans="2:11" hidden="1" x14ac:dyDescent="0.25">
      <c r="B4658" s="20">
        <v>45895</v>
      </c>
      <c r="C4658" s="2" t="s">
        <v>1</v>
      </c>
      <c r="D4658" s="2" t="s">
        <v>659</v>
      </c>
      <c r="E4658" s="2" t="s">
        <v>147</v>
      </c>
      <c r="F4658" s="2" t="s">
        <v>2573</v>
      </c>
      <c r="G4658" s="5">
        <v>128</v>
      </c>
      <c r="H4658" s="5">
        <v>22.4</v>
      </c>
      <c r="I4658" s="5">
        <v>2867.2</v>
      </c>
      <c r="J4658" s="5">
        <v>1318019.0600000017</v>
      </c>
      <c r="K4658" s="3" t="str" cm="1">
        <f t="array" ref="K4658">_xlfn.LET(_xlpm.d,UPPER(TRIM(CLEAN(SUBSTITUTE(F4658,CHAR(160),"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59" spans="2:11" hidden="1" x14ac:dyDescent="0.25">
      <c r="B4659" s="20">
        <v>45895</v>
      </c>
      <c r="C4659" s="2" t="s">
        <v>1</v>
      </c>
      <c r="D4659" s="2" t="s">
        <v>660</v>
      </c>
      <c r="E4659" s="2" t="s">
        <v>214</v>
      </c>
      <c r="F4659" s="2" t="s">
        <v>2573</v>
      </c>
      <c r="G4659" s="5">
        <v>60</v>
      </c>
      <c r="H4659" s="5">
        <v>22.4</v>
      </c>
      <c r="I4659" s="5">
        <v>1344</v>
      </c>
      <c r="J4659" s="5">
        <v>1319363.0600000017</v>
      </c>
      <c r="K4659" s="3" t="str" cm="1">
        <f t="array" ref="K4659">_xlfn.LET(_xlpm.d,UPPER(TRIM(CLEAN(SUBSTITUTE(F4659,CHAR(160),"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60" spans="2:11" hidden="1" x14ac:dyDescent="0.25">
      <c r="B4660" s="20">
        <v>45895</v>
      </c>
      <c r="C4660" s="2" t="s">
        <v>1</v>
      </c>
      <c r="D4660" s="2" t="s">
        <v>2012</v>
      </c>
      <c r="E4660" s="2" t="s">
        <v>232</v>
      </c>
      <c r="F4660" s="2" t="s">
        <v>2573</v>
      </c>
      <c r="G4660" s="5">
        <v>20</v>
      </c>
      <c r="H4660" s="5">
        <v>22.4</v>
      </c>
      <c r="I4660" s="5">
        <v>448</v>
      </c>
      <c r="J4660" s="5">
        <v>1319811.0600000017</v>
      </c>
      <c r="K4660" s="3" t="str" cm="1">
        <f t="array" ref="K4660">_xlfn.LET(_xlpm.d,UPPER(TRIM(CLEAN(SUBSTITUTE(F4660,CHAR(160),"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61" spans="2:11" hidden="1" x14ac:dyDescent="0.25">
      <c r="B4661" s="20">
        <v>45895</v>
      </c>
      <c r="C4661" s="2" t="s">
        <v>1</v>
      </c>
      <c r="D4661" s="2" t="s">
        <v>3034</v>
      </c>
      <c r="E4661" s="2" t="s">
        <v>158</v>
      </c>
      <c r="F4661" s="2" t="s">
        <v>2573</v>
      </c>
      <c r="G4661" s="5">
        <v>32</v>
      </c>
      <c r="H4661" s="5">
        <v>22.4</v>
      </c>
      <c r="I4661" s="5">
        <v>716.8</v>
      </c>
      <c r="J4661" s="5">
        <v>1320527.8600000017</v>
      </c>
      <c r="K4661" s="3" t="str" cm="1">
        <f t="array" ref="K4661">_xlfn.LET(_xlpm.d,UPPER(TRIM(CLEAN(SUBSTITUTE(F4661,CHAR(160),"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62" spans="2:11" hidden="1" x14ac:dyDescent="0.25">
      <c r="B4662" s="20">
        <v>45895</v>
      </c>
      <c r="C4662" s="2" t="s">
        <v>1</v>
      </c>
      <c r="D4662" s="2" t="s">
        <v>661</v>
      </c>
      <c r="E4662" s="2" t="s">
        <v>162</v>
      </c>
      <c r="F4662" s="2" t="s">
        <v>2573</v>
      </c>
      <c r="G4662" s="5">
        <v>40</v>
      </c>
      <c r="H4662" s="5">
        <v>22.4</v>
      </c>
      <c r="I4662" s="5">
        <v>896</v>
      </c>
      <c r="J4662" s="5">
        <v>1321423.8600000017</v>
      </c>
      <c r="K4662" s="3" t="str" cm="1">
        <f t="array" ref="K4662">_xlfn.LET(_xlpm.d,UPPER(TRIM(CLEAN(SUBSTITUTE(F4662,CHAR(160),"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63" spans="2:11" hidden="1" x14ac:dyDescent="0.25">
      <c r="B4663" s="20">
        <v>45895</v>
      </c>
      <c r="C4663" s="2" t="s">
        <v>1</v>
      </c>
      <c r="D4663" s="2" t="s">
        <v>2013</v>
      </c>
      <c r="E4663" s="2" t="s">
        <v>50</v>
      </c>
      <c r="F4663" s="2" t="s">
        <v>2573</v>
      </c>
      <c r="G4663" s="5">
        <v>192</v>
      </c>
      <c r="H4663" s="5">
        <v>21</v>
      </c>
      <c r="I4663" s="5">
        <v>4032</v>
      </c>
      <c r="J4663" s="5">
        <v>1325455.8600000017</v>
      </c>
      <c r="K4663" s="3" t="str" cm="1">
        <f t="array" ref="K4663">_xlfn.LET(_xlpm.d,UPPER(TRIM(CLEAN(SUBSTITUTE(F4663,CHAR(160),"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64" spans="2:11" hidden="1" x14ac:dyDescent="0.25">
      <c r="B4664" s="20">
        <v>45895</v>
      </c>
      <c r="C4664" s="2" t="s">
        <v>1</v>
      </c>
      <c r="D4664" s="2" t="s">
        <v>1061</v>
      </c>
      <c r="E4664" s="2" t="s">
        <v>234</v>
      </c>
      <c r="F4664" s="2" t="s">
        <v>2573</v>
      </c>
      <c r="G4664" s="5">
        <v>45</v>
      </c>
      <c r="H4664" s="5">
        <v>22.4</v>
      </c>
      <c r="I4664" s="5">
        <v>1008</v>
      </c>
      <c r="J4664" s="5">
        <v>1326463.8600000017</v>
      </c>
      <c r="K4664" s="3" t="str" cm="1">
        <f t="array" ref="K4664">_xlfn.LET(_xlpm.d,UPPER(TRIM(CLEAN(SUBSTITUTE(F4664,CHAR(160),"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65" spans="2:11" hidden="1" x14ac:dyDescent="0.25">
      <c r="B4665" s="20">
        <v>45895</v>
      </c>
      <c r="C4665" s="2" t="s">
        <v>1</v>
      </c>
      <c r="D4665" s="2" t="s">
        <v>1062</v>
      </c>
      <c r="E4665" s="2" t="s">
        <v>135</v>
      </c>
      <c r="F4665" s="2" t="s">
        <v>2573</v>
      </c>
      <c r="G4665" s="5">
        <v>128</v>
      </c>
      <c r="H4665" s="5">
        <v>22.4</v>
      </c>
      <c r="I4665" s="5">
        <v>2867.2</v>
      </c>
      <c r="J4665" s="5">
        <v>1329331.0600000017</v>
      </c>
      <c r="K4665" s="3" t="str" cm="1">
        <f t="array" ref="K4665">_xlfn.LET(_xlpm.d,UPPER(TRIM(CLEAN(SUBSTITUTE(F4665,CHAR(160),"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66" spans="2:11" hidden="1" x14ac:dyDescent="0.25">
      <c r="B4666" s="20">
        <v>45895</v>
      </c>
      <c r="C4666" s="2" t="s">
        <v>1</v>
      </c>
      <c r="D4666" s="2" t="s">
        <v>662</v>
      </c>
      <c r="E4666" s="2" t="s">
        <v>261</v>
      </c>
      <c r="F4666" s="2" t="s">
        <v>2573</v>
      </c>
      <c r="G4666" s="5">
        <v>25</v>
      </c>
      <c r="H4666" s="5">
        <v>22.4</v>
      </c>
      <c r="I4666" s="5">
        <v>560</v>
      </c>
      <c r="J4666" s="5">
        <v>1329891.0600000017</v>
      </c>
      <c r="K4666" s="3" t="str" cm="1">
        <f t="array" ref="K4666">_xlfn.LET(_xlpm.d,UPPER(TRIM(CLEAN(SUBSTITUTE(F4666,CHAR(160),"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67" spans="2:11" hidden="1" x14ac:dyDescent="0.25">
      <c r="B4667" s="20">
        <v>45895</v>
      </c>
      <c r="C4667" s="2" t="s">
        <v>1</v>
      </c>
      <c r="D4667" s="2" t="s">
        <v>3035</v>
      </c>
      <c r="E4667" s="2" t="s">
        <v>246</v>
      </c>
      <c r="F4667" s="2" t="s">
        <v>2573</v>
      </c>
      <c r="G4667" s="5">
        <v>32</v>
      </c>
      <c r="H4667" s="5">
        <v>22.4</v>
      </c>
      <c r="I4667" s="5">
        <v>716.8</v>
      </c>
      <c r="J4667" s="5">
        <v>1330607.8600000017</v>
      </c>
      <c r="K4667" s="3" t="str" cm="1">
        <f t="array" ref="K4667">_xlfn.LET(_xlpm.d,UPPER(TRIM(CLEAN(SUBSTITUTE(F4667,CHAR(160),"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68" spans="2:11" hidden="1" x14ac:dyDescent="0.25">
      <c r="B4668" s="20">
        <v>45895</v>
      </c>
      <c r="C4668" s="2" t="s">
        <v>1</v>
      </c>
      <c r="D4668" s="2" t="s">
        <v>3036</v>
      </c>
      <c r="E4668" s="2" t="s">
        <v>2305</v>
      </c>
      <c r="F4668" s="2" t="s">
        <v>2573</v>
      </c>
      <c r="G4668" s="5">
        <v>16</v>
      </c>
      <c r="H4668" s="5">
        <v>20.9</v>
      </c>
      <c r="I4668" s="5">
        <v>334.4</v>
      </c>
      <c r="J4668" s="5">
        <v>1330942.2600000016</v>
      </c>
      <c r="K4668" s="3" t="str" cm="1">
        <f t="array" ref="K4668">_xlfn.LET(_xlpm.d,UPPER(TRIM(CLEAN(SUBSTITUTE(F4668,CHAR(160),"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69" spans="2:11" hidden="1" x14ac:dyDescent="0.25">
      <c r="B4669" s="20">
        <v>45895</v>
      </c>
      <c r="C4669" s="2" t="s">
        <v>1</v>
      </c>
      <c r="D4669" s="2" t="s">
        <v>1063</v>
      </c>
      <c r="E4669" s="2" t="s">
        <v>263</v>
      </c>
      <c r="F4669" s="2" t="s">
        <v>2573</v>
      </c>
      <c r="G4669" s="5">
        <v>32</v>
      </c>
      <c r="H4669" s="5">
        <v>22.4</v>
      </c>
      <c r="I4669" s="5">
        <v>716.8</v>
      </c>
      <c r="J4669" s="5">
        <v>1331659.0600000017</v>
      </c>
      <c r="K4669" s="3" t="str" cm="1">
        <f t="array" ref="K4669">_xlfn.LET(_xlpm.d,UPPER(TRIM(CLEAN(SUBSTITUTE(F4669,CHAR(160),"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70" spans="2:11" hidden="1" x14ac:dyDescent="0.25">
      <c r="B4670" s="20">
        <v>45895</v>
      </c>
      <c r="C4670" s="2" t="s">
        <v>1</v>
      </c>
      <c r="D4670" s="2" t="s">
        <v>2015</v>
      </c>
      <c r="E4670" s="2" t="s">
        <v>197</v>
      </c>
      <c r="F4670" s="2" t="s">
        <v>2573</v>
      </c>
      <c r="G4670" s="5">
        <v>235</v>
      </c>
      <c r="H4670" s="5">
        <v>22.4</v>
      </c>
      <c r="I4670" s="5">
        <v>5264</v>
      </c>
      <c r="J4670" s="5">
        <v>1336923.0600000017</v>
      </c>
      <c r="K4670" s="3" t="str" cm="1">
        <f t="array" ref="K4670">_xlfn.LET(_xlpm.d,UPPER(TRIM(CLEAN(SUBSTITUTE(F4670,CHAR(160),"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71" spans="2:11" hidden="1" x14ac:dyDescent="0.25">
      <c r="B4671" s="20">
        <v>45896</v>
      </c>
      <c r="C4671" s="2" t="s">
        <v>1</v>
      </c>
      <c r="D4671" s="2" t="s">
        <v>3037</v>
      </c>
      <c r="E4671" s="2" t="s">
        <v>259</v>
      </c>
      <c r="F4671" s="2" t="s">
        <v>2573</v>
      </c>
      <c r="G4671" s="5">
        <v>64</v>
      </c>
      <c r="H4671" s="5">
        <v>22.4</v>
      </c>
      <c r="I4671" s="5">
        <v>1433.6</v>
      </c>
      <c r="J4671" s="5">
        <v>1338356.6600000018</v>
      </c>
      <c r="K4671" s="3" t="str" cm="1">
        <f t="array" ref="K4671">_xlfn.LET(_xlpm.d,UPPER(TRIM(CLEAN(SUBSTITUTE(F4671,CHAR(160),"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72" spans="2:11" hidden="1" x14ac:dyDescent="0.25">
      <c r="B4672" s="20">
        <v>45896</v>
      </c>
      <c r="C4672" s="2" t="s">
        <v>1</v>
      </c>
      <c r="D4672" s="2" t="s">
        <v>3038</v>
      </c>
      <c r="E4672" s="2" t="s">
        <v>491</v>
      </c>
      <c r="F4672" s="2" t="s">
        <v>2573</v>
      </c>
      <c r="G4672" s="5">
        <v>80</v>
      </c>
      <c r="H4672" s="5">
        <v>21.3</v>
      </c>
      <c r="I4672" s="5">
        <v>1704</v>
      </c>
      <c r="J4672" s="5">
        <v>1340060.6600000018</v>
      </c>
      <c r="K4672" s="3" t="str" cm="1">
        <f t="array" ref="K4672">_xlfn.LET(_xlpm.d,UPPER(TRIM(CLEAN(SUBSTITUTE(F4672,CHAR(160),"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73" spans="2:11" hidden="1" x14ac:dyDescent="0.25">
      <c r="B4673" s="20">
        <v>45896</v>
      </c>
      <c r="C4673" s="2" t="s">
        <v>1</v>
      </c>
      <c r="D4673" s="2" t="s">
        <v>3039</v>
      </c>
      <c r="E4673" s="2" t="s">
        <v>544</v>
      </c>
      <c r="F4673" s="2" t="s">
        <v>2573</v>
      </c>
      <c r="G4673" s="5">
        <v>30</v>
      </c>
      <c r="H4673" s="5">
        <v>21.3</v>
      </c>
      <c r="I4673" s="5">
        <v>639</v>
      </c>
      <c r="J4673" s="5">
        <v>1340699.6600000018</v>
      </c>
      <c r="K4673" s="3" t="str" cm="1">
        <f t="array" ref="K4673">_xlfn.LET(_xlpm.d,UPPER(TRIM(CLEAN(SUBSTITUTE(F4673,CHAR(160),"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74" spans="2:11" hidden="1" x14ac:dyDescent="0.25">
      <c r="B4674" s="20">
        <v>45896</v>
      </c>
      <c r="C4674" s="2" t="s">
        <v>1</v>
      </c>
      <c r="D4674" s="2" t="s">
        <v>3040</v>
      </c>
      <c r="E4674" s="2" t="s">
        <v>730</v>
      </c>
      <c r="F4674" s="2" t="s">
        <v>2573</v>
      </c>
      <c r="G4674" s="5">
        <v>35</v>
      </c>
      <c r="H4674" s="5">
        <v>21.3</v>
      </c>
      <c r="I4674" s="5">
        <v>745.5</v>
      </c>
      <c r="J4674" s="5">
        <v>1341445.1600000018</v>
      </c>
      <c r="K4674" s="3" t="str" cm="1">
        <f t="array" ref="K4674">_xlfn.LET(_xlpm.d,UPPER(TRIM(CLEAN(SUBSTITUTE(F4674,CHAR(160),"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75" spans="2:11" hidden="1" x14ac:dyDescent="0.25">
      <c r="B4675" s="20">
        <v>45896</v>
      </c>
      <c r="C4675" s="2" t="s">
        <v>1</v>
      </c>
      <c r="D4675" s="2" t="s">
        <v>2016</v>
      </c>
      <c r="E4675" s="2" t="s">
        <v>1634</v>
      </c>
      <c r="F4675" s="2" t="s">
        <v>2573</v>
      </c>
      <c r="G4675" s="5">
        <v>100</v>
      </c>
      <c r="H4675" s="5">
        <v>21.3</v>
      </c>
      <c r="I4675" s="5">
        <v>2130</v>
      </c>
      <c r="J4675" s="5">
        <v>1343575.1600000018</v>
      </c>
      <c r="K4675" s="3" t="str" cm="1">
        <f t="array" ref="K4675">_xlfn.LET(_xlpm.d,UPPER(TRIM(CLEAN(SUBSTITUTE(F4675,CHAR(160),"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76" spans="2:11" hidden="1" x14ac:dyDescent="0.25">
      <c r="B4676" s="20">
        <v>45896</v>
      </c>
      <c r="C4676" s="2" t="s">
        <v>1</v>
      </c>
      <c r="D4676" s="2" t="s">
        <v>1064</v>
      </c>
      <c r="E4676" s="2" t="s">
        <v>282</v>
      </c>
      <c r="F4676" s="2" t="s">
        <v>2573</v>
      </c>
      <c r="G4676" s="5">
        <v>20</v>
      </c>
      <c r="H4676" s="5">
        <v>22.4</v>
      </c>
      <c r="I4676" s="5">
        <v>448</v>
      </c>
      <c r="J4676" s="5">
        <v>1344023.1600000018</v>
      </c>
      <c r="K4676" s="3" t="str" cm="1">
        <f t="array" ref="K4676">_xlfn.LET(_xlpm.d,UPPER(TRIM(CLEAN(SUBSTITUTE(F4676,CHAR(160),"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77" spans="2:11" hidden="1" x14ac:dyDescent="0.25">
      <c r="B4677" s="20">
        <v>45896</v>
      </c>
      <c r="C4677" s="2" t="s">
        <v>1</v>
      </c>
      <c r="D4677" s="2" t="s">
        <v>664</v>
      </c>
      <c r="E4677" s="2" t="s">
        <v>149</v>
      </c>
      <c r="F4677" s="2" t="s">
        <v>2573</v>
      </c>
      <c r="G4677" s="5">
        <v>40</v>
      </c>
      <c r="H4677" s="5">
        <v>22.4</v>
      </c>
      <c r="I4677" s="5">
        <v>896</v>
      </c>
      <c r="J4677" s="5">
        <v>1344919.1600000018</v>
      </c>
      <c r="K4677" s="3" t="str" cm="1">
        <f t="array" ref="K4677">_xlfn.LET(_xlpm.d,UPPER(TRIM(CLEAN(SUBSTITUTE(F4677,CHAR(160),"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78" spans="2:11" hidden="1" x14ac:dyDescent="0.25">
      <c r="B4678" s="20">
        <v>45896</v>
      </c>
      <c r="C4678" s="2" t="s">
        <v>1</v>
      </c>
      <c r="D4678" s="2" t="s">
        <v>3041</v>
      </c>
      <c r="E4678" s="2" t="s">
        <v>832</v>
      </c>
      <c r="F4678" s="2" t="s">
        <v>2573</v>
      </c>
      <c r="G4678" s="5">
        <v>160</v>
      </c>
      <c r="H4678" s="5">
        <v>21.2</v>
      </c>
      <c r="I4678" s="5">
        <v>3392</v>
      </c>
      <c r="J4678" s="5">
        <v>1348311.1600000018</v>
      </c>
      <c r="K4678" s="3" t="str" cm="1">
        <f t="array" ref="K4678">_xlfn.LET(_xlpm.d,UPPER(TRIM(CLEAN(SUBSTITUTE(F4678,CHAR(160),"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79" spans="2:11" hidden="1" x14ac:dyDescent="0.25">
      <c r="B4679" s="20">
        <v>45896</v>
      </c>
      <c r="C4679" s="2" t="s">
        <v>1</v>
      </c>
      <c r="D4679" s="2" t="s">
        <v>3042</v>
      </c>
      <c r="E4679" s="2" t="s">
        <v>141</v>
      </c>
      <c r="F4679" s="2" t="s">
        <v>2573</v>
      </c>
      <c r="G4679" s="5">
        <v>64</v>
      </c>
      <c r="H4679" s="5">
        <v>22.4</v>
      </c>
      <c r="I4679" s="5">
        <v>1433.6</v>
      </c>
      <c r="J4679" s="5">
        <v>1349744.7600000019</v>
      </c>
      <c r="K4679" s="3" t="str" cm="1">
        <f t="array" ref="K4679">_xlfn.LET(_xlpm.d,UPPER(TRIM(CLEAN(SUBSTITUTE(F4679,CHAR(160),"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80" spans="2:11" hidden="1" x14ac:dyDescent="0.25">
      <c r="B4680" s="20">
        <v>45897</v>
      </c>
      <c r="C4680" s="2" t="s">
        <v>1</v>
      </c>
      <c r="D4680" s="2" t="s">
        <v>665</v>
      </c>
      <c r="E4680" s="2" t="s">
        <v>143</v>
      </c>
      <c r="F4680" s="2" t="s">
        <v>2573</v>
      </c>
      <c r="G4680" s="5">
        <v>50</v>
      </c>
      <c r="H4680" s="5">
        <v>22.4</v>
      </c>
      <c r="I4680" s="5">
        <v>1120</v>
      </c>
      <c r="J4680" s="5">
        <v>1350864.7600000019</v>
      </c>
      <c r="K4680" s="3" t="str" cm="1">
        <f t="array" ref="K4680">_xlfn.LET(_xlpm.d,UPPER(TRIM(CLEAN(SUBSTITUTE(F4680,CHAR(160),"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81" spans="2:11" hidden="1" x14ac:dyDescent="0.25">
      <c r="B4681" s="20">
        <v>45897</v>
      </c>
      <c r="C4681" s="2" t="s">
        <v>1</v>
      </c>
      <c r="D4681" s="2" t="s">
        <v>1067</v>
      </c>
      <c r="E4681" s="2" t="s">
        <v>189</v>
      </c>
      <c r="F4681" s="2" t="s">
        <v>2573</v>
      </c>
      <c r="G4681" s="5">
        <v>20</v>
      </c>
      <c r="H4681" s="5">
        <v>22.4</v>
      </c>
      <c r="I4681" s="5">
        <v>448</v>
      </c>
      <c r="J4681" s="5">
        <v>1351312.7600000019</v>
      </c>
      <c r="K4681" s="3" t="str" cm="1">
        <f t="array" ref="K4681">_xlfn.LET(_xlpm.d,UPPER(TRIM(CLEAN(SUBSTITUTE(F4681,CHAR(160),"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82" spans="2:11" hidden="1" x14ac:dyDescent="0.25">
      <c r="B4682" s="20">
        <v>45897</v>
      </c>
      <c r="C4682" s="2" t="s">
        <v>1</v>
      </c>
      <c r="D4682" s="2" t="s">
        <v>666</v>
      </c>
      <c r="E4682" s="2" t="s">
        <v>192</v>
      </c>
      <c r="F4682" s="2" t="s">
        <v>2573</v>
      </c>
      <c r="G4682" s="5">
        <v>90</v>
      </c>
      <c r="H4682" s="5">
        <v>22.4</v>
      </c>
      <c r="I4682" s="5">
        <v>2016</v>
      </c>
      <c r="J4682" s="5">
        <v>1353328.7600000019</v>
      </c>
      <c r="K4682" s="3" t="str" cm="1">
        <f t="array" ref="K4682">_xlfn.LET(_xlpm.d,UPPER(TRIM(CLEAN(SUBSTITUTE(F4682,CHAR(160),"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83" spans="2:11" hidden="1" x14ac:dyDescent="0.25">
      <c r="B4683" s="20">
        <v>45897</v>
      </c>
      <c r="C4683" s="2" t="s">
        <v>1</v>
      </c>
      <c r="D4683" s="2" t="s">
        <v>2018</v>
      </c>
      <c r="E4683" s="2" t="s">
        <v>254</v>
      </c>
      <c r="F4683" s="2" t="s">
        <v>2573</v>
      </c>
      <c r="G4683" s="5">
        <v>20</v>
      </c>
      <c r="H4683" s="5">
        <v>22.4</v>
      </c>
      <c r="I4683" s="5">
        <v>448</v>
      </c>
      <c r="J4683" s="5">
        <v>1353776.7600000019</v>
      </c>
      <c r="K4683" s="3" t="str" cm="1">
        <f t="array" ref="K4683">_xlfn.LET(_xlpm.d,UPPER(TRIM(CLEAN(SUBSTITUTE(F4683,CHAR(160),"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84" spans="2:11" hidden="1" x14ac:dyDescent="0.25">
      <c r="B4684" s="20">
        <v>45897</v>
      </c>
      <c r="C4684" s="2" t="s">
        <v>1</v>
      </c>
      <c r="D4684" s="2" t="s">
        <v>3043</v>
      </c>
      <c r="E4684" s="2" t="s">
        <v>246</v>
      </c>
      <c r="F4684" s="2" t="s">
        <v>2573</v>
      </c>
      <c r="G4684" s="5">
        <v>80</v>
      </c>
      <c r="H4684" s="5">
        <v>22.4</v>
      </c>
      <c r="I4684" s="5">
        <v>1792</v>
      </c>
      <c r="J4684" s="5">
        <v>1355568.7600000019</v>
      </c>
      <c r="K4684" s="3" t="str" cm="1">
        <f t="array" ref="K4684">_xlfn.LET(_xlpm.d,UPPER(TRIM(CLEAN(SUBSTITUTE(F4684,CHAR(160),"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85" spans="2:11" hidden="1" x14ac:dyDescent="0.25">
      <c r="B4685" s="20">
        <v>45897</v>
      </c>
      <c r="C4685" s="2" t="s">
        <v>1</v>
      </c>
      <c r="D4685" s="2" t="s">
        <v>1070</v>
      </c>
      <c r="E4685" s="2" t="s">
        <v>874</v>
      </c>
      <c r="F4685" s="2" t="s">
        <v>2573</v>
      </c>
      <c r="G4685" s="5">
        <v>90</v>
      </c>
      <c r="H4685" s="5">
        <v>17.2</v>
      </c>
      <c r="I4685" s="5">
        <v>1548</v>
      </c>
      <c r="J4685" s="5">
        <v>1357116.7600000019</v>
      </c>
      <c r="K4685" s="3" t="str" cm="1">
        <f t="array" ref="K4685">_xlfn.LET(_xlpm.d,UPPER(TRIM(CLEAN(SUBSTITUTE(F4685,CHAR(160),"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86" spans="2:11" hidden="1" x14ac:dyDescent="0.25">
      <c r="B4686" s="20">
        <v>45897</v>
      </c>
      <c r="C4686" s="2" t="s">
        <v>1</v>
      </c>
      <c r="D4686" s="2" t="s">
        <v>3044</v>
      </c>
      <c r="E4686" s="2" t="s">
        <v>759</v>
      </c>
      <c r="F4686" s="2" t="s">
        <v>2573</v>
      </c>
      <c r="G4686" s="5">
        <v>51</v>
      </c>
      <c r="H4686" s="5">
        <v>21.2</v>
      </c>
      <c r="I4686" s="5">
        <v>1081.2</v>
      </c>
      <c r="J4686" s="5">
        <v>1358197.9600000018</v>
      </c>
      <c r="K4686" s="3" t="str" cm="1">
        <f t="array" ref="K4686">_xlfn.LET(_xlpm.d,UPPER(TRIM(CLEAN(SUBSTITUTE(F4686,CHAR(160),"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87" spans="2:11" hidden="1" x14ac:dyDescent="0.25">
      <c r="B4687" s="20">
        <v>45897</v>
      </c>
      <c r="C4687" s="2" t="s">
        <v>1</v>
      </c>
      <c r="D4687" s="2" t="s">
        <v>3045</v>
      </c>
      <c r="E4687" s="2" t="s">
        <v>3</v>
      </c>
      <c r="F4687" s="2" t="s">
        <v>2573</v>
      </c>
      <c r="G4687" s="5">
        <v>63</v>
      </c>
      <c r="H4687" s="5">
        <v>21.2</v>
      </c>
      <c r="I4687" s="5">
        <v>1335.6</v>
      </c>
      <c r="J4687" s="5">
        <v>1359533.5600000019</v>
      </c>
      <c r="K4687" s="3" t="str" cm="1">
        <f t="array" ref="K4687">_xlfn.LET(_xlpm.d,UPPER(TRIM(CLEAN(SUBSTITUTE(F4687,CHAR(160),"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88" spans="2:11" hidden="1" x14ac:dyDescent="0.25">
      <c r="B4688" s="20">
        <v>45897</v>
      </c>
      <c r="C4688" s="2" t="s">
        <v>1</v>
      </c>
      <c r="D4688" s="2" t="s">
        <v>667</v>
      </c>
      <c r="E4688" s="2" t="s">
        <v>180</v>
      </c>
      <c r="F4688" s="2" t="s">
        <v>2573</v>
      </c>
      <c r="G4688" s="5">
        <v>56</v>
      </c>
      <c r="H4688" s="5">
        <v>22.4</v>
      </c>
      <c r="I4688" s="5">
        <v>1254.4000000000001</v>
      </c>
      <c r="J4688" s="5">
        <v>1360787.9600000018</v>
      </c>
      <c r="K4688" s="3" t="str" cm="1">
        <f t="array" ref="K4688">_xlfn.LET(_xlpm.d,UPPER(TRIM(CLEAN(SUBSTITUTE(F4688,CHAR(160),"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89" spans="2:11" hidden="1" x14ac:dyDescent="0.25">
      <c r="B4689" s="20">
        <v>45897</v>
      </c>
      <c r="C4689" s="2" t="s">
        <v>1</v>
      </c>
      <c r="D4689" s="2" t="s">
        <v>3046</v>
      </c>
      <c r="E4689" s="2" t="s">
        <v>16</v>
      </c>
      <c r="F4689" s="2" t="s">
        <v>2573</v>
      </c>
      <c r="G4689" s="5">
        <v>145</v>
      </c>
      <c r="H4689" s="5">
        <v>21.2</v>
      </c>
      <c r="I4689" s="5">
        <v>3074</v>
      </c>
      <c r="J4689" s="5">
        <v>1363861.9600000018</v>
      </c>
      <c r="K4689" s="3" t="str" cm="1">
        <f t="array" ref="K4689">_xlfn.LET(_xlpm.d,UPPER(TRIM(CLEAN(SUBSTITUTE(F4689,CHAR(160),"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90" spans="2:11" hidden="1" x14ac:dyDescent="0.25">
      <c r="B4690" s="20">
        <v>45897</v>
      </c>
      <c r="C4690" s="2" t="s">
        <v>1</v>
      </c>
      <c r="D4690" s="2" t="s">
        <v>3047</v>
      </c>
      <c r="E4690" s="2" t="s">
        <v>3048</v>
      </c>
      <c r="F4690" s="2" t="s">
        <v>2573</v>
      </c>
      <c r="G4690" s="5">
        <v>24</v>
      </c>
      <c r="H4690" s="5">
        <v>21.2</v>
      </c>
      <c r="I4690" s="5">
        <v>508.8</v>
      </c>
      <c r="J4690" s="5">
        <v>1364370.7600000019</v>
      </c>
      <c r="K4690" s="3" t="str" cm="1">
        <f t="array" ref="K4690">_xlfn.LET(_xlpm.d,UPPER(TRIM(CLEAN(SUBSTITUTE(F4690,CHAR(160),"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91" spans="2:11" hidden="1" x14ac:dyDescent="0.25">
      <c r="B4691" s="20">
        <v>45897</v>
      </c>
      <c r="C4691" s="2" t="s">
        <v>1</v>
      </c>
      <c r="D4691" s="2" t="s">
        <v>3049</v>
      </c>
      <c r="E4691" s="2" t="s">
        <v>3050</v>
      </c>
      <c r="F4691" s="2" t="s">
        <v>2573</v>
      </c>
      <c r="G4691" s="5">
        <v>24</v>
      </c>
      <c r="H4691" s="5">
        <v>21.2</v>
      </c>
      <c r="I4691" s="5">
        <v>508.8</v>
      </c>
      <c r="J4691" s="5">
        <v>1364879.5600000019</v>
      </c>
      <c r="K4691" s="3" t="str" cm="1">
        <f t="array" ref="K4691">_xlfn.LET(_xlpm.d,UPPER(TRIM(CLEAN(SUBSTITUTE(F4691,CHAR(160),"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92" spans="2:11" hidden="1" x14ac:dyDescent="0.25">
      <c r="B4692" s="20">
        <v>45898</v>
      </c>
      <c r="C4692" s="2" t="s">
        <v>1</v>
      </c>
      <c r="D4692" s="2" t="s">
        <v>1073</v>
      </c>
      <c r="E4692" s="2" t="s">
        <v>195</v>
      </c>
      <c r="F4692" s="2" t="s">
        <v>2573</v>
      </c>
      <c r="G4692" s="5">
        <v>30</v>
      </c>
      <c r="H4692" s="5">
        <v>22.4</v>
      </c>
      <c r="I4692" s="5">
        <v>672</v>
      </c>
      <c r="J4692" s="5">
        <v>1365551.5600000019</v>
      </c>
      <c r="K4692" s="3" t="str" cm="1">
        <f t="array" ref="K4692">_xlfn.LET(_xlpm.d,UPPER(TRIM(CLEAN(SUBSTITUTE(F4692,CHAR(160),"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93" spans="2:11" hidden="1" x14ac:dyDescent="0.25">
      <c r="B4693" s="20">
        <v>45898</v>
      </c>
      <c r="C4693" s="2" t="s">
        <v>1</v>
      </c>
      <c r="D4693" s="2" t="s">
        <v>668</v>
      </c>
      <c r="E4693" s="2" t="s">
        <v>236</v>
      </c>
      <c r="F4693" s="2" t="s">
        <v>2573</v>
      </c>
      <c r="G4693" s="5">
        <v>80</v>
      </c>
      <c r="H4693" s="5">
        <v>22.4</v>
      </c>
      <c r="I4693" s="5">
        <v>1792</v>
      </c>
      <c r="J4693" s="5">
        <v>1367343.5600000019</v>
      </c>
      <c r="K4693" s="3" t="str" cm="1">
        <f t="array" ref="K4693">_xlfn.LET(_xlpm.d,UPPER(TRIM(CLEAN(SUBSTITUTE(F4693,CHAR(160),"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94" spans="2:11" hidden="1" x14ac:dyDescent="0.25">
      <c r="B4694" s="20">
        <v>45898</v>
      </c>
      <c r="C4694" s="2" t="s">
        <v>1</v>
      </c>
      <c r="D4694" s="2" t="s">
        <v>1074</v>
      </c>
      <c r="E4694" s="2" t="s">
        <v>243</v>
      </c>
      <c r="F4694" s="2" t="s">
        <v>2573</v>
      </c>
      <c r="G4694" s="5">
        <v>60</v>
      </c>
      <c r="H4694" s="5">
        <v>22.4</v>
      </c>
      <c r="I4694" s="5">
        <v>1344</v>
      </c>
      <c r="J4694" s="5">
        <v>1368687.5600000019</v>
      </c>
      <c r="K4694" s="3" t="str" cm="1">
        <f t="array" ref="K4694">_xlfn.LET(_xlpm.d,UPPER(TRIM(CLEAN(SUBSTITUTE(F4694,CHAR(160),"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95" spans="2:11" hidden="1" x14ac:dyDescent="0.25">
      <c r="B4695" s="20">
        <v>45898</v>
      </c>
      <c r="C4695" s="2" t="s">
        <v>1</v>
      </c>
      <c r="D4695" s="2" t="s">
        <v>2019</v>
      </c>
      <c r="E4695" s="2" t="s">
        <v>186</v>
      </c>
      <c r="F4695" s="2" t="s">
        <v>2573</v>
      </c>
      <c r="G4695" s="5">
        <v>30</v>
      </c>
      <c r="H4695" s="5">
        <v>22.4</v>
      </c>
      <c r="I4695" s="5">
        <v>672</v>
      </c>
      <c r="J4695" s="5">
        <v>1369359.5600000019</v>
      </c>
      <c r="K4695" s="3" t="str" cm="1">
        <f t="array" ref="K4695">_xlfn.LET(_xlpm.d,UPPER(TRIM(CLEAN(SUBSTITUTE(F4695,CHAR(160),"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96" spans="2:11" hidden="1" x14ac:dyDescent="0.25">
      <c r="B4696" s="20">
        <v>45898</v>
      </c>
      <c r="C4696" s="2" t="s">
        <v>1</v>
      </c>
      <c r="D4696" s="2" t="s">
        <v>1075</v>
      </c>
      <c r="E4696" s="2" t="s">
        <v>234</v>
      </c>
      <c r="F4696" s="2" t="s">
        <v>2573</v>
      </c>
      <c r="G4696" s="5">
        <v>20</v>
      </c>
      <c r="H4696" s="5">
        <v>22.4</v>
      </c>
      <c r="I4696" s="5">
        <v>448</v>
      </c>
      <c r="J4696" s="5">
        <v>1369807.5600000019</v>
      </c>
      <c r="K4696" s="3" t="str" cm="1">
        <f t="array" ref="K4696">_xlfn.LET(_xlpm.d,UPPER(TRIM(CLEAN(SUBSTITUTE(F4696,CHAR(160),"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97" spans="2:11" hidden="1" x14ac:dyDescent="0.25">
      <c r="B4697" s="20">
        <v>45898</v>
      </c>
      <c r="C4697" s="2" t="s">
        <v>1</v>
      </c>
      <c r="D4697" s="2" t="s">
        <v>3051</v>
      </c>
      <c r="E4697" s="2" t="s">
        <v>165</v>
      </c>
      <c r="F4697" s="2" t="s">
        <v>2573</v>
      </c>
      <c r="G4697" s="5">
        <v>16</v>
      </c>
      <c r="H4697" s="5">
        <v>22.4</v>
      </c>
      <c r="I4697" s="5">
        <v>358.4</v>
      </c>
      <c r="J4697" s="5">
        <v>1370165.9600000018</v>
      </c>
      <c r="K4697" s="3" t="str" cm="1">
        <f t="array" ref="K4697">_xlfn.LET(_xlpm.d,UPPER(TRIM(CLEAN(SUBSTITUTE(F4697,CHAR(160),"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98" spans="2:11" hidden="1" x14ac:dyDescent="0.25">
      <c r="B4698" s="20">
        <v>45898</v>
      </c>
      <c r="C4698" s="2" t="s">
        <v>1</v>
      </c>
      <c r="D4698" s="2" t="s">
        <v>670</v>
      </c>
      <c r="E4698" s="2" t="s">
        <v>154</v>
      </c>
      <c r="F4698" s="2" t="s">
        <v>2573</v>
      </c>
      <c r="G4698" s="5">
        <v>112</v>
      </c>
      <c r="H4698" s="5">
        <v>22.4</v>
      </c>
      <c r="I4698" s="5">
        <v>2508.8000000000002</v>
      </c>
      <c r="J4698" s="5">
        <v>1372674.7600000019</v>
      </c>
      <c r="K4698" s="3" t="str" cm="1">
        <f t="array" ref="K4698">_xlfn.LET(_xlpm.d,UPPER(TRIM(CLEAN(SUBSTITUTE(F4698,CHAR(160),"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699" spans="2:11" hidden="1" x14ac:dyDescent="0.25">
      <c r="B4699" s="20">
        <v>45898</v>
      </c>
      <c r="C4699" s="2" t="s">
        <v>1</v>
      </c>
      <c r="D4699" s="2" t="s">
        <v>671</v>
      </c>
      <c r="E4699" s="2" t="s">
        <v>238</v>
      </c>
      <c r="F4699" s="2" t="s">
        <v>2573</v>
      </c>
      <c r="G4699" s="5">
        <v>13</v>
      </c>
      <c r="H4699" s="5">
        <v>22.4</v>
      </c>
      <c r="I4699" s="5">
        <v>291.2</v>
      </c>
      <c r="J4699" s="5">
        <v>1372965.9600000018</v>
      </c>
      <c r="K4699" s="3" t="str" cm="1">
        <f t="array" ref="K4699">_xlfn.LET(_xlpm.d,UPPER(TRIM(CLEAN(SUBSTITUTE(F4699,CHAR(160),"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00" spans="2:11" hidden="1" x14ac:dyDescent="0.25">
      <c r="B4700" s="20">
        <v>45898</v>
      </c>
      <c r="C4700" s="2" t="s">
        <v>1</v>
      </c>
      <c r="D4700" s="2" t="s">
        <v>824</v>
      </c>
      <c r="E4700" s="2" t="s">
        <v>143</v>
      </c>
      <c r="F4700" s="2" t="s">
        <v>2573</v>
      </c>
      <c r="G4700" s="5">
        <v>32</v>
      </c>
      <c r="H4700" s="5">
        <v>0</v>
      </c>
      <c r="I4700" s="5">
        <v>0</v>
      </c>
      <c r="J4700" s="5">
        <v>1372965.9600000018</v>
      </c>
      <c r="K4700" s="3" t="str" cm="1">
        <f t="array" ref="K4700">_xlfn.LET(_xlpm.d,UPPER(TRIM(CLEAN(SUBSTITUTE(F4700,CHAR(160),"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01" spans="2:11" hidden="1" x14ac:dyDescent="0.25">
      <c r="B4701" s="20">
        <v>45898</v>
      </c>
      <c r="C4701" s="2" t="s">
        <v>1</v>
      </c>
      <c r="D4701" s="2" t="s">
        <v>825</v>
      </c>
      <c r="E4701" s="2" t="s">
        <v>195</v>
      </c>
      <c r="F4701" s="2" t="s">
        <v>2573</v>
      </c>
      <c r="G4701" s="5">
        <v>32</v>
      </c>
      <c r="H4701" s="5">
        <v>0</v>
      </c>
      <c r="I4701" s="5">
        <v>0</v>
      </c>
      <c r="J4701" s="5">
        <v>1372965.9600000018</v>
      </c>
      <c r="K4701" s="3" t="str" cm="1">
        <f t="array" ref="K4701">_xlfn.LET(_xlpm.d,UPPER(TRIM(CLEAN(SUBSTITUTE(F4701,CHAR(160),"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02" spans="2:11" hidden="1" x14ac:dyDescent="0.25">
      <c r="B4702" s="20">
        <v>45898</v>
      </c>
      <c r="C4702" s="2" t="s">
        <v>1</v>
      </c>
      <c r="D4702" s="2" t="s">
        <v>3052</v>
      </c>
      <c r="E4702" s="2" t="s">
        <v>170</v>
      </c>
      <c r="F4702" s="2" t="s">
        <v>2573</v>
      </c>
      <c r="G4702" s="5">
        <v>32</v>
      </c>
      <c r="H4702" s="5">
        <v>21.2</v>
      </c>
      <c r="I4702" s="5">
        <v>678.4</v>
      </c>
      <c r="J4702" s="5">
        <v>1373644.3600000017</v>
      </c>
      <c r="K4702" s="3" t="str" cm="1">
        <f t="array" ref="K4702">_xlfn.LET(_xlpm.d,UPPER(TRIM(CLEAN(SUBSTITUTE(F4702,CHAR(160),"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03" spans="2:11" hidden="1" x14ac:dyDescent="0.25">
      <c r="B4703" s="20">
        <v>45898</v>
      </c>
      <c r="C4703" s="2" t="s">
        <v>1</v>
      </c>
      <c r="D4703" s="2" t="s">
        <v>2020</v>
      </c>
      <c r="E4703" s="2" t="s">
        <v>807</v>
      </c>
      <c r="F4703" s="2" t="s">
        <v>2573</v>
      </c>
      <c r="G4703" s="5">
        <v>80</v>
      </c>
      <c r="H4703" s="5">
        <v>18.989999999999998</v>
      </c>
      <c r="I4703" s="5">
        <v>1519.2</v>
      </c>
      <c r="J4703" s="5">
        <v>1375163.5600000017</v>
      </c>
      <c r="K4703" s="3" t="str" cm="1">
        <f t="array" ref="K4703">_xlfn.LET(_xlpm.d,UPPER(TRIM(CLEAN(SUBSTITUTE(F4703,CHAR(160),"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04" spans="2:11" hidden="1" x14ac:dyDescent="0.25">
      <c r="B4704" s="20">
        <v>45898</v>
      </c>
      <c r="C4704" s="2" t="s">
        <v>1</v>
      </c>
      <c r="D4704" s="2" t="s">
        <v>672</v>
      </c>
      <c r="E4704" s="2" t="s">
        <v>224</v>
      </c>
      <c r="F4704" s="2" t="s">
        <v>2573</v>
      </c>
      <c r="G4704" s="5">
        <v>176</v>
      </c>
      <c r="H4704" s="5">
        <v>22.4</v>
      </c>
      <c r="I4704" s="5">
        <v>3942.4</v>
      </c>
      <c r="J4704" s="5">
        <v>1379105.9600000016</v>
      </c>
      <c r="K4704" s="3" t="str" cm="1">
        <f t="array" ref="K4704">_xlfn.LET(_xlpm.d,UPPER(TRIM(CLEAN(SUBSTITUTE(F4704,CHAR(160),"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05" spans="2:11" hidden="1" x14ac:dyDescent="0.25">
      <c r="B4705" s="20">
        <v>45898</v>
      </c>
      <c r="C4705" s="2" t="s">
        <v>1</v>
      </c>
      <c r="D4705" s="2" t="s">
        <v>673</v>
      </c>
      <c r="E4705" s="2" t="s">
        <v>307</v>
      </c>
      <c r="F4705" s="2" t="s">
        <v>2573</v>
      </c>
      <c r="G4705" s="5">
        <v>300</v>
      </c>
      <c r="H4705" s="5">
        <v>22.4</v>
      </c>
      <c r="I4705" s="5">
        <v>6720</v>
      </c>
      <c r="J4705" s="5">
        <v>1385825.9600000016</v>
      </c>
      <c r="K4705" s="3" t="str" cm="1">
        <f t="array" ref="K4705">_xlfn.LET(_xlpm.d,UPPER(TRIM(CLEAN(SUBSTITUTE(F4705,CHAR(160),"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06" spans="2:11" hidden="1" x14ac:dyDescent="0.25">
      <c r="B4706" s="20">
        <v>45901</v>
      </c>
      <c r="C4706" s="2" t="s">
        <v>1</v>
      </c>
      <c r="D4706" s="2" t="s">
        <v>1533</v>
      </c>
      <c r="E4706" s="2" t="s">
        <v>279</v>
      </c>
      <c r="F4706" s="2" t="s">
        <v>2573</v>
      </c>
      <c r="G4706" s="5">
        <v>32</v>
      </c>
      <c r="H4706" s="5">
        <v>22.4</v>
      </c>
      <c r="I4706" s="5">
        <v>716.8</v>
      </c>
      <c r="J4706" s="5">
        <v>1386542.7600000016</v>
      </c>
      <c r="K4706" s="3" t="str" cm="1">
        <f t="array" ref="K4706">_xlfn.LET(_xlpm.d,UPPER(TRIM(CLEAN(SUBSTITUTE(F4706,CHAR(160),"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07" spans="2:11" hidden="1" x14ac:dyDescent="0.25">
      <c r="B4707" s="20">
        <v>45901</v>
      </c>
      <c r="C4707" s="2" t="s">
        <v>1</v>
      </c>
      <c r="D4707" s="2" t="s">
        <v>3053</v>
      </c>
      <c r="E4707" s="2" t="s">
        <v>857</v>
      </c>
      <c r="F4707" s="2" t="s">
        <v>2573</v>
      </c>
      <c r="G4707" s="5">
        <v>150</v>
      </c>
      <c r="H4707" s="5">
        <v>14.95</v>
      </c>
      <c r="I4707" s="5">
        <v>2242.5</v>
      </c>
      <c r="J4707" s="5">
        <v>1388785.2600000016</v>
      </c>
      <c r="K4707" s="3" t="str" cm="1">
        <f t="array" ref="K4707">_xlfn.LET(_xlpm.d,UPPER(TRIM(CLEAN(SUBSTITUTE(F4707,CHAR(160),"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08" spans="2:11" hidden="1" x14ac:dyDescent="0.25">
      <c r="B4708" s="20">
        <v>45901</v>
      </c>
      <c r="C4708" s="2" t="s">
        <v>1</v>
      </c>
      <c r="D4708" s="2" t="s">
        <v>1077</v>
      </c>
      <c r="E4708" s="2" t="s">
        <v>195</v>
      </c>
      <c r="F4708" s="2" t="s">
        <v>2573</v>
      </c>
      <c r="G4708" s="5">
        <v>80</v>
      </c>
      <c r="H4708" s="5">
        <v>22.4</v>
      </c>
      <c r="I4708" s="5">
        <v>1792</v>
      </c>
      <c r="J4708" s="5">
        <v>1390577.2600000016</v>
      </c>
      <c r="K4708" s="3" t="str" cm="1">
        <f t="array" ref="K4708">_xlfn.LET(_xlpm.d,UPPER(TRIM(CLEAN(SUBSTITUTE(F4708,CHAR(160),"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09" spans="2:11" hidden="1" x14ac:dyDescent="0.25">
      <c r="B4709" s="20">
        <v>45901</v>
      </c>
      <c r="C4709" s="2" t="s">
        <v>1</v>
      </c>
      <c r="D4709" s="2" t="s">
        <v>3054</v>
      </c>
      <c r="E4709" s="2" t="s">
        <v>186</v>
      </c>
      <c r="F4709" s="2" t="s">
        <v>2573</v>
      </c>
      <c r="G4709" s="5">
        <v>20</v>
      </c>
      <c r="H4709" s="5">
        <v>22.4</v>
      </c>
      <c r="I4709" s="5">
        <v>448</v>
      </c>
      <c r="J4709" s="5">
        <v>1391025.2600000016</v>
      </c>
      <c r="K4709" s="3" t="str" cm="1">
        <f t="array" ref="K4709">_xlfn.LET(_xlpm.d,UPPER(TRIM(CLEAN(SUBSTITUTE(F4709,CHAR(160),"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10" spans="2:11" hidden="1" x14ac:dyDescent="0.25">
      <c r="B4710" s="20">
        <v>45901</v>
      </c>
      <c r="C4710" s="2" t="s">
        <v>1</v>
      </c>
      <c r="D4710" s="2" t="s">
        <v>674</v>
      </c>
      <c r="E4710" s="2" t="s">
        <v>158</v>
      </c>
      <c r="F4710" s="2" t="s">
        <v>2573</v>
      </c>
      <c r="G4710" s="5">
        <v>64</v>
      </c>
      <c r="H4710" s="5">
        <v>22.4</v>
      </c>
      <c r="I4710" s="5">
        <v>1433.6</v>
      </c>
      <c r="J4710" s="5">
        <v>1392458.8600000017</v>
      </c>
      <c r="K4710" s="3" t="str" cm="1">
        <f t="array" ref="K4710">_xlfn.LET(_xlpm.d,UPPER(TRIM(CLEAN(SUBSTITUTE(F4710,CHAR(160),"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11" spans="2:11" hidden="1" x14ac:dyDescent="0.25">
      <c r="B4711" s="20">
        <v>45901</v>
      </c>
      <c r="C4711" s="2" t="s">
        <v>1</v>
      </c>
      <c r="D4711" s="2" t="s">
        <v>3055</v>
      </c>
      <c r="E4711" s="2" t="s">
        <v>3</v>
      </c>
      <c r="F4711" s="2" t="s">
        <v>2573</v>
      </c>
      <c r="G4711" s="5">
        <v>72</v>
      </c>
      <c r="H4711" s="5">
        <v>21.2</v>
      </c>
      <c r="I4711" s="5">
        <v>1526.4</v>
      </c>
      <c r="J4711" s="5">
        <v>1393985.2600000016</v>
      </c>
      <c r="K4711" s="3" t="str" cm="1">
        <f t="array" ref="K4711">_xlfn.LET(_xlpm.d,UPPER(TRIM(CLEAN(SUBSTITUTE(F4711,CHAR(160),"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12" spans="2:11" hidden="1" x14ac:dyDescent="0.25">
      <c r="B4712" s="20">
        <v>45901</v>
      </c>
      <c r="C4712" s="2" t="s">
        <v>1</v>
      </c>
      <c r="D4712" s="2" t="s">
        <v>3056</v>
      </c>
      <c r="E4712" s="2" t="s">
        <v>180</v>
      </c>
      <c r="F4712" s="2" t="s">
        <v>2573</v>
      </c>
      <c r="G4712" s="5">
        <v>32</v>
      </c>
      <c r="H4712" s="5">
        <v>22.4</v>
      </c>
      <c r="I4712" s="5">
        <v>716.8</v>
      </c>
      <c r="J4712" s="5">
        <v>1394702.0600000017</v>
      </c>
      <c r="K4712" s="3" t="str" cm="1">
        <f t="array" ref="K4712">_xlfn.LET(_xlpm.d,UPPER(TRIM(CLEAN(SUBSTITUTE(F4712,CHAR(160),"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13" spans="2:11" hidden="1" x14ac:dyDescent="0.25">
      <c r="B4713" s="20">
        <v>45901</v>
      </c>
      <c r="C4713" s="2" t="s">
        <v>1</v>
      </c>
      <c r="D4713" s="2" t="s">
        <v>2024</v>
      </c>
      <c r="E4713" s="2" t="s">
        <v>248</v>
      </c>
      <c r="F4713" s="2" t="s">
        <v>2573</v>
      </c>
      <c r="G4713" s="5">
        <v>60</v>
      </c>
      <c r="H4713" s="5">
        <v>22.4</v>
      </c>
      <c r="I4713" s="5">
        <v>1344</v>
      </c>
      <c r="J4713" s="5">
        <v>1396046.0600000017</v>
      </c>
      <c r="K4713" s="3" t="str" cm="1">
        <f t="array" ref="K4713">_xlfn.LET(_xlpm.d,UPPER(TRIM(CLEAN(SUBSTITUTE(F4713,CHAR(160),"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14" spans="2:11" hidden="1" x14ac:dyDescent="0.25">
      <c r="B4714" s="20">
        <v>45902</v>
      </c>
      <c r="C4714" s="2" t="s">
        <v>1</v>
      </c>
      <c r="D4714" s="2" t="s">
        <v>2025</v>
      </c>
      <c r="E4714" s="2" t="s">
        <v>78</v>
      </c>
      <c r="F4714" s="2" t="s">
        <v>2573</v>
      </c>
      <c r="G4714" s="5">
        <v>60</v>
      </c>
      <c r="H4714" s="5">
        <v>22.4</v>
      </c>
      <c r="I4714" s="5">
        <v>1344</v>
      </c>
      <c r="J4714" s="5">
        <v>1397390.0600000017</v>
      </c>
      <c r="K4714" s="3" t="str" cm="1">
        <f t="array" ref="K4714">_xlfn.LET(_xlpm.d,UPPER(TRIM(CLEAN(SUBSTITUTE(F4714,CHAR(160),"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15" spans="2:11" hidden="1" x14ac:dyDescent="0.25">
      <c r="B4715" s="20">
        <v>45902</v>
      </c>
      <c r="C4715" s="2" t="s">
        <v>1</v>
      </c>
      <c r="D4715" s="2" t="s">
        <v>1079</v>
      </c>
      <c r="E4715" s="2" t="s">
        <v>78</v>
      </c>
      <c r="F4715" s="2" t="s">
        <v>2573</v>
      </c>
      <c r="G4715" s="5">
        <v>60</v>
      </c>
      <c r="H4715" s="5">
        <v>22.4</v>
      </c>
      <c r="I4715" s="5">
        <v>1344</v>
      </c>
      <c r="J4715" s="5">
        <v>1398734.0600000017</v>
      </c>
      <c r="K4715" s="3" t="str" cm="1">
        <f t="array" ref="K4715">_xlfn.LET(_xlpm.d,UPPER(TRIM(CLEAN(SUBSTITUTE(F4715,CHAR(160),"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16" spans="2:11" hidden="1" x14ac:dyDescent="0.25">
      <c r="B4716" s="20">
        <v>45902</v>
      </c>
      <c r="C4716" s="2" t="s">
        <v>1</v>
      </c>
      <c r="D4716" s="2" t="s">
        <v>1080</v>
      </c>
      <c r="E4716" s="2" t="s">
        <v>266</v>
      </c>
      <c r="F4716" s="2" t="s">
        <v>2573</v>
      </c>
      <c r="G4716" s="5">
        <v>40</v>
      </c>
      <c r="H4716" s="5">
        <v>22.4</v>
      </c>
      <c r="I4716" s="5">
        <v>896</v>
      </c>
      <c r="J4716" s="5">
        <v>1399630.0600000017</v>
      </c>
      <c r="K4716" s="3" t="str" cm="1">
        <f t="array" ref="K4716">_xlfn.LET(_xlpm.d,UPPER(TRIM(CLEAN(SUBSTITUTE(F4716,CHAR(160),"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17" spans="2:11" hidden="1" x14ac:dyDescent="0.25">
      <c r="B4717" s="20">
        <v>45902</v>
      </c>
      <c r="C4717" s="2" t="s">
        <v>1</v>
      </c>
      <c r="D4717" s="2" t="s">
        <v>675</v>
      </c>
      <c r="E4717" s="2" t="s">
        <v>147</v>
      </c>
      <c r="F4717" s="2" t="s">
        <v>2573</v>
      </c>
      <c r="G4717" s="5">
        <v>32</v>
      </c>
      <c r="H4717" s="5">
        <v>22.4</v>
      </c>
      <c r="I4717" s="5">
        <v>716.8</v>
      </c>
      <c r="J4717" s="5">
        <v>1400346.8600000017</v>
      </c>
      <c r="K4717" s="3" t="str" cm="1">
        <f t="array" ref="K4717">_xlfn.LET(_xlpm.d,UPPER(TRIM(CLEAN(SUBSTITUTE(F4717,CHAR(160),"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18" spans="2:11" hidden="1" x14ac:dyDescent="0.25">
      <c r="B4718" s="20">
        <v>45902</v>
      </c>
      <c r="C4718" s="2" t="s">
        <v>1</v>
      </c>
      <c r="D4718" s="2" t="s">
        <v>1081</v>
      </c>
      <c r="E4718" s="2" t="s">
        <v>143</v>
      </c>
      <c r="F4718" s="2" t="s">
        <v>2573</v>
      </c>
      <c r="G4718" s="5">
        <v>80</v>
      </c>
      <c r="H4718" s="5">
        <v>22.4</v>
      </c>
      <c r="I4718" s="5">
        <v>1792</v>
      </c>
      <c r="J4718" s="5">
        <v>1402138.8600000017</v>
      </c>
      <c r="K4718" s="3" t="str" cm="1">
        <f t="array" ref="K4718">_xlfn.LET(_xlpm.d,UPPER(TRIM(CLEAN(SUBSTITUTE(F4718,CHAR(160),"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19" spans="2:11" hidden="1" x14ac:dyDescent="0.25">
      <c r="B4719" s="20">
        <v>45902</v>
      </c>
      <c r="C4719" s="2" t="s">
        <v>1</v>
      </c>
      <c r="D4719" s="2" t="s">
        <v>1433</v>
      </c>
      <c r="E4719" s="2" t="s">
        <v>162</v>
      </c>
      <c r="F4719" s="2" t="s">
        <v>2573</v>
      </c>
      <c r="G4719" s="5">
        <v>80</v>
      </c>
      <c r="H4719" s="5">
        <v>22.4</v>
      </c>
      <c r="I4719" s="5">
        <v>1792</v>
      </c>
      <c r="J4719" s="5">
        <v>1403930.8600000017</v>
      </c>
      <c r="K4719" s="3" t="str" cm="1">
        <f t="array" ref="K4719">_xlfn.LET(_xlpm.d,UPPER(TRIM(CLEAN(SUBSTITUTE(F4719,CHAR(160),"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20" spans="2:11" hidden="1" x14ac:dyDescent="0.25">
      <c r="B4720" s="20">
        <v>45902</v>
      </c>
      <c r="C4720" s="2" t="s">
        <v>1</v>
      </c>
      <c r="D4720" s="2" t="s">
        <v>1082</v>
      </c>
      <c r="E4720" s="2" t="s">
        <v>261</v>
      </c>
      <c r="F4720" s="2" t="s">
        <v>2573</v>
      </c>
      <c r="G4720" s="5">
        <v>20</v>
      </c>
      <c r="H4720" s="5">
        <v>22.4</v>
      </c>
      <c r="I4720" s="5">
        <v>448</v>
      </c>
      <c r="J4720" s="5">
        <v>1404378.8600000017</v>
      </c>
      <c r="K4720" s="3" t="str" cm="1">
        <f t="array" ref="K4720">_xlfn.LET(_xlpm.d,UPPER(TRIM(CLEAN(SUBSTITUTE(F4720,CHAR(160),"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21" spans="2:11" hidden="1" x14ac:dyDescent="0.25">
      <c r="B4721" s="20">
        <v>45902</v>
      </c>
      <c r="C4721" s="2" t="s">
        <v>1</v>
      </c>
      <c r="D4721" s="2" t="s">
        <v>676</v>
      </c>
      <c r="E4721" s="2" t="s">
        <v>156</v>
      </c>
      <c r="F4721" s="2" t="s">
        <v>2573</v>
      </c>
      <c r="G4721" s="5">
        <v>64</v>
      </c>
      <c r="H4721" s="5">
        <v>22.4</v>
      </c>
      <c r="I4721" s="5">
        <v>1433.6</v>
      </c>
      <c r="J4721" s="5">
        <v>1405812.4600000018</v>
      </c>
      <c r="K4721" s="3" t="str" cm="1">
        <f t="array" ref="K4721">_xlfn.LET(_xlpm.d,UPPER(TRIM(CLEAN(SUBSTITUTE(F4721,CHAR(160),"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22" spans="2:11" hidden="1" x14ac:dyDescent="0.25">
      <c r="B4722" s="20">
        <v>45902</v>
      </c>
      <c r="C4722" s="2" t="s">
        <v>1</v>
      </c>
      <c r="D4722" s="2" t="s">
        <v>677</v>
      </c>
      <c r="E4722" s="2" t="s">
        <v>141</v>
      </c>
      <c r="F4722" s="2" t="s">
        <v>2573</v>
      </c>
      <c r="G4722" s="5">
        <v>40</v>
      </c>
      <c r="H4722" s="5">
        <v>22.4</v>
      </c>
      <c r="I4722" s="5">
        <v>896</v>
      </c>
      <c r="J4722" s="5">
        <v>1406708.4600000018</v>
      </c>
      <c r="K4722" s="3" t="str" cm="1">
        <f t="array" ref="K4722">_xlfn.LET(_xlpm.d,UPPER(TRIM(CLEAN(SUBSTITUTE(F4722,CHAR(160),"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23" spans="2:11" hidden="1" x14ac:dyDescent="0.25">
      <c r="B4723" s="20">
        <v>45902</v>
      </c>
      <c r="C4723" s="2" t="s">
        <v>1</v>
      </c>
      <c r="D4723" s="2" t="s">
        <v>3057</v>
      </c>
      <c r="E4723" s="2" t="s">
        <v>50</v>
      </c>
      <c r="F4723" s="2" t="s">
        <v>2573</v>
      </c>
      <c r="G4723" s="5">
        <v>100</v>
      </c>
      <c r="H4723" s="5">
        <v>21.2</v>
      </c>
      <c r="I4723" s="5">
        <v>2120</v>
      </c>
      <c r="J4723" s="5">
        <v>1408828.4600000018</v>
      </c>
      <c r="K4723" s="3" t="str" cm="1">
        <f t="array" ref="K4723">_xlfn.LET(_xlpm.d,UPPER(TRIM(CLEAN(SUBSTITUTE(F4723,CHAR(160),"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24" spans="2:11" hidden="1" x14ac:dyDescent="0.25">
      <c r="B4724" s="20">
        <v>45902</v>
      </c>
      <c r="C4724" s="2" t="s">
        <v>1</v>
      </c>
      <c r="D4724" s="2" t="s">
        <v>3058</v>
      </c>
      <c r="E4724" s="2" t="s">
        <v>186</v>
      </c>
      <c r="F4724" s="2" t="s">
        <v>2573</v>
      </c>
      <c r="G4724" s="5">
        <v>32</v>
      </c>
      <c r="H4724" s="5">
        <v>0</v>
      </c>
      <c r="I4724" s="5">
        <v>0</v>
      </c>
      <c r="J4724" s="5">
        <v>1408828.4600000018</v>
      </c>
      <c r="K4724" s="3" t="str" cm="1">
        <f t="array" ref="K4724">_xlfn.LET(_xlpm.d,UPPER(TRIM(CLEAN(SUBSTITUTE(F4724,CHAR(160),"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25" spans="2:11" hidden="1" x14ac:dyDescent="0.25">
      <c r="B4725" s="20">
        <v>45902</v>
      </c>
      <c r="C4725" s="2" t="s">
        <v>1</v>
      </c>
      <c r="D4725" s="2" t="s">
        <v>1084</v>
      </c>
      <c r="E4725" s="2" t="s">
        <v>263</v>
      </c>
      <c r="F4725" s="2" t="s">
        <v>2573</v>
      </c>
      <c r="G4725" s="5">
        <v>100</v>
      </c>
      <c r="H4725" s="5">
        <v>22.4</v>
      </c>
      <c r="I4725" s="5">
        <v>2240</v>
      </c>
      <c r="J4725" s="5">
        <v>1411068.4600000018</v>
      </c>
      <c r="K4725" s="3" t="str" cm="1">
        <f t="array" ref="K4725">_xlfn.LET(_xlpm.d,UPPER(TRIM(CLEAN(SUBSTITUTE(F4725,CHAR(160),"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26" spans="2:11" hidden="1" x14ac:dyDescent="0.25">
      <c r="B4726" s="20">
        <v>45902</v>
      </c>
      <c r="C4726" s="2" t="s">
        <v>1</v>
      </c>
      <c r="D4726" s="2" t="s">
        <v>827</v>
      </c>
      <c r="E4726" s="2" t="s">
        <v>73</v>
      </c>
      <c r="F4726" s="2" t="s">
        <v>2573</v>
      </c>
      <c r="G4726" s="5">
        <v>4</v>
      </c>
      <c r="H4726" s="5">
        <v>21.2</v>
      </c>
      <c r="I4726" s="5">
        <v>84.8</v>
      </c>
      <c r="J4726" s="5">
        <v>1411153.2600000019</v>
      </c>
      <c r="K4726" s="3" t="str" cm="1">
        <f t="array" ref="K4726">_xlfn.LET(_xlpm.d,UPPER(TRIM(CLEAN(SUBSTITUTE(F4726,CHAR(160),"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27" spans="2:11" hidden="1" x14ac:dyDescent="0.25">
      <c r="B4727" s="20">
        <v>45902</v>
      </c>
      <c r="C4727" s="2" t="s">
        <v>1</v>
      </c>
      <c r="D4727" s="2" t="s">
        <v>3059</v>
      </c>
      <c r="E4727" s="2" t="s">
        <v>1235</v>
      </c>
      <c r="F4727" s="2" t="s">
        <v>2573</v>
      </c>
      <c r="G4727" s="5">
        <v>20</v>
      </c>
      <c r="H4727" s="5">
        <v>21.2</v>
      </c>
      <c r="I4727" s="5">
        <v>424</v>
      </c>
      <c r="J4727" s="5">
        <v>1411577.2600000019</v>
      </c>
      <c r="K4727" s="3" t="str" cm="1">
        <f t="array" ref="K4727">_xlfn.LET(_xlpm.d,UPPER(TRIM(CLEAN(SUBSTITUTE(F4727,CHAR(160),"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28" spans="2:11" hidden="1" x14ac:dyDescent="0.25">
      <c r="B4728" s="20">
        <v>45903</v>
      </c>
      <c r="C4728" s="2" t="s">
        <v>1</v>
      </c>
      <c r="D4728" s="2" t="s">
        <v>2027</v>
      </c>
      <c r="E4728" s="2" t="s">
        <v>234</v>
      </c>
      <c r="F4728" s="2" t="s">
        <v>2573</v>
      </c>
      <c r="G4728" s="5">
        <v>96</v>
      </c>
      <c r="H4728" s="5">
        <v>22.4</v>
      </c>
      <c r="I4728" s="5">
        <v>2150.4</v>
      </c>
      <c r="J4728" s="5">
        <v>1413727.6600000018</v>
      </c>
      <c r="K4728" s="3" t="str" cm="1">
        <f t="array" ref="K4728">_xlfn.LET(_xlpm.d,UPPER(TRIM(CLEAN(SUBSTITUTE(F4728,CHAR(160),"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29" spans="2:11" hidden="1" x14ac:dyDescent="0.25">
      <c r="B4729" s="20">
        <v>45903</v>
      </c>
      <c r="C4729" s="2" t="s">
        <v>1</v>
      </c>
      <c r="D4729" s="2" t="s">
        <v>2028</v>
      </c>
      <c r="E4729" s="2" t="s">
        <v>311</v>
      </c>
      <c r="F4729" s="2" t="s">
        <v>2573</v>
      </c>
      <c r="G4729" s="5">
        <v>350</v>
      </c>
      <c r="H4729" s="5">
        <v>22.4</v>
      </c>
      <c r="I4729" s="5">
        <v>7840</v>
      </c>
      <c r="J4729" s="5">
        <v>1421567.6600000018</v>
      </c>
      <c r="K4729" s="3" t="str" cm="1">
        <f t="array" ref="K4729">_xlfn.LET(_xlpm.d,UPPER(TRIM(CLEAN(SUBSTITUTE(F4729,CHAR(160),"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30" spans="2:11" hidden="1" x14ac:dyDescent="0.25">
      <c r="B4730" s="20">
        <v>45903</v>
      </c>
      <c r="C4730" s="2" t="s">
        <v>1</v>
      </c>
      <c r="D4730" s="2" t="s">
        <v>3060</v>
      </c>
      <c r="E4730" s="2" t="s">
        <v>145</v>
      </c>
      <c r="F4730" s="2" t="s">
        <v>2573</v>
      </c>
      <c r="G4730" s="5">
        <v>35</v>
      </c>
      <c r="H4730" s="5">
        <v>22.4</v>
      </c>
      <c r="I4730" s="5">
        <v>784</v>
      </c>
      <c r="J4730" s="5">
        <v>1422351.6600000018</v>
      </c>
      <c r="K4730" s="3" t="str" cm="1">
        <f t="array" ref="K4730">_xlfn.LET(_xlpm.d,UPPER(TRIM(CLEAN(SUBSTITUTE(F4730,CHAR(160),"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31" spans="2:11" hidden="1" x14ac:dyDescent="0.25">
      <c r="B4731" s="20">
        <v>45903</v>
      </c>
      <c r="C4731" s="2" t="s">
        <v>1</v>
      </c>
      <c r="D4731" s="2" t="s">
        <v>1086</v>
      </c>
      <c r="E4731" s="2" t="s">
        <v>282</v>
      </c>
      <c r="F4731" s="2" t="s">
        <v>2573</v>
      </c>
      <c r="G4731" s="5">
        <v>40</v>
      </c>
      <c r="H4731" s="5">
        <v>22.4</v>
      </c>
      <c r="I4731" s="5">
        <v>896</v>
      </c>
      <c r="J4731" s="5">
        <v>1423247.6600000018</v>
      </c>
      <c r="K4731" s="3" t="str" cm="1">
        <f t="array" ref="K4731">_xlfn.LET(_xlpm.d,UPPER(TRIM(CLEAN(SUBSTITUTE(F4731,CHAR(160),"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32" spans="2:11" hidden="1" x14ac:dyDescent="0.25">
      <c r="B4732" s="20">
        <v>45903</v>
      </c>
      <c r="C4732" s="2" t="s">
        <v>1</v>
      </c>
      <c r="D4732" s="2" t="s">
        <v>678</v>
      </c>
      <c r="E4732" s="2" t="s">
        <v>149</v>
      </c>
      <c r="F4732" s="2" t="s">
        <v>2573</v>
      </c>
      <c r="G4732" s="5">
        <v>80</v>
      </c>
      <c r="H4732" s="5">
        <v>22.4</v>
      </c>
      <c r="I4732" s="5">
        <v>1792</v>
      </c>
      <c r="J4732" s="5">
        <v>1425039.6600000018</v>
      </c>
      <c r="K4732" s="3" t="str" cm="1">
        <f t="array" ref="K4732">_xlfn.LET(_xlpm.d,UPPER(TRIM(CLEAN(SUBSTITUTE(F4732,CHAR(160),"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33" spans="2:11" hidden="1" x14ac:dyDescent="0.25">
      <c r="B4733" s="20">
        <v>45903</v>
      </c>
      <c r="C4733" s="2" t="s">
        <v>1</v>
      </c>
      <c r="D4733" s="2" t="s">
        <v>2029</v>
      </c>
      <c r="E4733" s="2" t="s">
        <v>189</v>
      </c>
      <c r="F4733" s="2" t="s">
        <v>2573</v>
      </c>
      <c r="G4733" s="5">
        <v>50</v>
      </c>
      <c r="H4733" s="5">
        <v>22.4</v>
      </c>
      <c r="I4733" s="5">
        <v>1120</v>
      </c>
      <c r="J4733" s="5">
        <v>1426159.6600000018</v>
      </c>
      <c r="K4733" s="3" t="str" cm="1">
        <f t="array" ref="K4733">_xlfn.LET(_xlpm.d,UPPER(TRIM(CLEAN(SUBSTITUTE(F4733,CHAR(160),"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34" spans="2:11" hidden="1" x14ac:dyDescent="0.25">
      <c r="B4734" s="20">
        <v>45903</v>
      </c>
      <c r="C4734" s="2" t="s">
        <v>1</v>
      </c>
      <c r="D4734" s="2" t="s">
        <v>829</v>
      </c>
      <c r="E4734" s="2" t="s">
        <v>61</v>
      </c>
      <c r="F4734" s="2" t="s">
        <v>2573</v>
      </c>
      <c r="G4734" s="5">
        <v>20</v>
      </c>
      <c r="H4734" s="5">
        <v>21.2</v>
      </c>
      <c r="I4734" s="5">
        <v>424</v>
      </c>
      <c r="J4734" s="5">
        <v>1426583.6600000018</v>
      </c>
      <c r="K4734" s="3" t="str" cm="1">
        <f t="array" ref="K4734">_xlfn.LET(_xlpm.d,UPPER(TRIM(CLEAN(SUBSTITUTE(F4734,CHAR(160),"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35" spans="2:11" hidden="1" x14ac:dyDescent="0.25">
      <c r="B4735" s="20">
        <v>45903</v>
      </c>
      <c r="C4735" s="2" t="s">
        <v>1</v>
      </c>
      <c r="D4735" s="2" t="s">
        <v>2032</v>
      </c>
      <c r="E4735" s="2" t="s">
        <v>305</v>
      </c>
      <c r="F4735" s="2" t="s">
        <v>2573</v>
      </c>
      <c r="G4735" s="5">
        <v>304</v>
      </c>
      <c r="H4735" s="5">
        <v>22.4</v>
      </c>
      <c r="I4735" s="5">
        <v>6809.6</v>
      </c>
      <c r="J4735" s="5">
        <v>1433393.2600000019</v>
      </c>
      <c r="K4735" s="3" t="str" cm="1">
        <f t="array" ref="K4735">_xlfn.LET(_xlpm.d,UPPER(TRIM(CLEAN(SUBSTITUTE(F4735,CHAR(160),"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36" spans="2:11" hidden="1" x14ac:dyDescent="0.25">
      <c r="B4736" s="20">
        <v>45903</v>
      </c>
      <c r="C4736" s="2" t="s">
        <v>1</v>
      </c>
      <c r="D4736" s="2" t="s">
        <v>830</v>
      </c>
      <c r="E4736" s="2" t="s">
        <v>73</v>
      </c>
      <c r="F4736" s="2" t="s">
        <v>2573</v>
      </c>
      <c r="G4736" s="5">
        <v>50</v>
      </c>
      <c r="H4736" s="5">
        <v>15</v>
      </c>
      <c r="I4736" s="5">
        <v>750</v>
      </c>
      <c r="J4736" s="5">
        <v>1434143.2600000019</v>
      </c>
      <c r="K4736" s="3" t="str" cm="1">
        <f t="array" ref="K4736">_xlfn.LET(_xlpm.d,UPPER(TRIM(CLEAN(SUBSTITUTE(F4736,CHAR(160),"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37" spans="2:11" hidden="1" x14ac:dyDescent="0.25">
      <c r="B4737" s="20">
        <v>45904</v>
      </c>
      <c r="C4737" s="2" t="s">
        <v>1</v>
      </c>
      <c r="D4737" s="2" t="s">
        <v>2033</v>
      </c>
      <c r="E4737" s="2" t="s">
        <v>1634</v>
      </c>
      <c r="F4737" s="2" t="s">
        <v>2573</v>
      </c>
      <c r="G4737" s="5">
        <v>60</v>
      </c>
      <c r="H4737" s="5">
        <v>21.3</v>
      </c>
      <c r="I4737" s="5">
        <v>1278</v>
      </c>
      <c r="J4737" s="5">
        <v>1435421.2600000019</v>
      </c>
      <c r="K4737" s="3" t="str" cm="1">
        <f t="array" ref="K4737">_xlfn.LET(_xlpm.d,UPPER(TRIM(CLEAN(SUBSTITUTE(F4737,CHAR(160),"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38" spans="2:11" hidden="1" x14ac:dyDescent="0.25">
      <c r="B4738" s="20">
        <v>45904</v>
      </c>
      <c r="C4738" s="2" t="s">
        <v>1</v>
      </c>
      <c r="D4738" s="2" t="s">
        <v>2034</v>
      </c>
      <c r="E4738" s="2" t="s">
        <v>248</v>
      </c>
      <c r="F4738" s="2" t="s">
        <v>2573</v>
      </c>
      <c r="G4738" s="5">
        <v>68</v>
      </c>
      <c r="H4738" s="5">
        <v>22.4</v>
      </c>
      <c r="I4738" s="5">
        <v>1523.2</v>
      </c>
      <c r="J4738" s="5">
        <v>1436944.4600000018</v>
      </c>
      <c r="K4738" s="3" t="str" cm="1">
        <f t="array" ref="K4738">_xlfn.LET(_xlpm.d,UPPER(TRIM(CLEAN(SUBSTITUTE(F4738,CHAR(160),"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39" spans="2:11" hidden="1" x14ac:dyDescent="0.25">
      <c r="B4739" s="20">
        <v>45904</v>
      </c>
      <c r="C4739" s="2" t="s">
        <v>1</v>
      </c>
      <c r="D4739" s="2" t="s">
        <v>3061</v>
      </c>
      <c r="E4739" s="2" t="s">
        <v>254</v>
      </c>
      <c r="F4739" s="2" t="s">
        <v>2573</v>
      </c>
      <c r="G4739" s="5">
        <v>56</v>
      </c>
      <c r="H4739" s="5">
        <v>22.4</v>
      </c>
      <c r="I4739" s="5">
        <v>1254.4000000000001</v>
      </c>
      <c r="J4739" s="5">
        <v>1438198.8600000017</v>
      </c>
      <c r="K4739" s="3" t="str" cm="1">
        <f t="array" ref="K4739">_xlfn.LET(_xlpm.d,UPPER(TRIM(CLEAN(SUBSTITUTE(F4739,CHAR(160),"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40" spans="2:11" hidden="1" x14ac:dyDescent="0.25">
      <c r="B4740" s="20">
        <v>45904</v>
      </c>
      <c r="C4740" s="2" t="s">
        <v>1</v>
      </c>
      <c r="D4740" s="2" t="s">
        <v>679</v>
      </c>
      <c r="E4740" s="2" t="s">
        <v>236</v>
      </c>
      <c r="F4740" s="2" t="s">
        <v>2573</v>
      </c>
      <c r="G4740" s="5">
        <v>82</v>
      </c>
      <c r="H4740" s="5">
        <v>22.4</v>
      </c>
      <c r="I4740" s="5">
        <v>1836.8</v>
      </c>
      <c r="J4740" s="5">
        <v>1440035.6600000018</v>
      </c>
      <c r="K4740" s="3" t="str" cm="1">
        <f t="array" ref="K4740">_xlfn.LET(_xlpm.d,UPPER(TRIM(CLEAN(SUBSTITUTE(F4740,CHAR(160),"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41" spans="2:11" hidden="1" x14ac:dyDescent="0.25">
      <c r="B4741" s="20">
        <v>45904</v>
      </c>
      <c r="C4741" s="2" t="s">
        <v>1</v>
      </c>
      <c r="D4741" s="2" t="s">
        <v>3062</v>
      </c>
      <c r="E4741" s="2" t="s">
        <v>286</v>
      </c>
      <c r="F4741" s="2" t="s">
        <v>2573</v>
      </c>
      <c r="G4741" s="5">
        <v>30</v>
      </c>
      <c r="H4741" s="5">
        <v>22.4</v>
      </c>
      <c r="I4741" s="5">
        <v>672</v>
      </c>
      <c r="J4741" s="5">
        <v>1440707.6600000018</v>
      </c>
      <c r="K4741" s="3" t="str" cm="1">
        <f t="array" ref="K4741">_xlfn.LET(_xlpm.d,UPPER(TRIM(CLEAN(SUBSTITUTE(F4741,CHAR(160),"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42" spans="2:11" hidden="1" x14ac:dyDescent="0.25">
      <c r="B4742" s="20">
        <v>45904</v>
      </c>
      <c r="C4742" s="2" t="s">
        <v>1</v>
      </c>
      <c r="D4742" s="2" t="s">
        <v>680</v>
      </c>
      <c r="E4742" s="2" t="s">
        <v>180</v>
      </c>
      <c r="F4742" s="2" t="s">
        <v>2573</v>
      </c>
      <c r="G4742" s="5">
        <v>48</v>
      </c>
      <c r="H4742" s="5">
        <v>22.4</v>
      </c>
      <c r="I4742" s="5">
        <v>1075.2</v>
      </c>
      <c r="J4742" s="5">
        <v>1441782.8600000017</v>
      </c>
      <c r="K4742" s="3" t="str" cm="1">
        <f t="array" ref="K4742">_xlfn.LET(_xlpm.d,UPPER(TRIM(CLEAN(SUBSTITUTE(F4742,CHAR(160),"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43" spans="2:11" hidden="1" x14ac:dyDescent="0.25">
      <c r="B4743" s="20">
        <v>45904</v>
      </c>
      <c r="C4743" s="2" t="s">
        <v>1</v>
      </c>
      <c r="D4743" s="2" t="s">
        <v>681</v>
      </c>
      <c r="E4743" s="2" t="s">
        <v>135</v>
      </c>
      <c r="F4743" s="2" t="s">
        <v>2573</v>
      </c>
      <c r="G4743" s="5">
        <v>120</v>
      </c>
      <c r="H4743" s="5">
        <v>22.4</v>
      </c>
      <c r="I4743" s="5">
        <v>2688</v>
      </c>
      <c r="J4743" s="5">
        <v>1444470.8600000017</v>
      </c>
      <c r="K4743" s="3" t="str" cm="1">
        <f t="array" ref="K4743">_xlfn.LET(_xlpm.d,UPPER(TRIM(CLEAN(SUBSTITUTE(F4743,CHAR(160),"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44" spans="2:11" hidden="1" x14ac:dyDescent="0.25">
      <c r="B4744" s="20">
        <v>45904</v>
      </c>
      <c r="C4744" s="2" t="s">
        <v>1</v>
      </c>
      <c r="D4744" s="2" t="s">
        <v>2035</v>
      </c>
      <c r="E4744" s="2" t="s">
        <v>268</v>
      </c>
      <c r="F4744" s="2" t="s">
        <v>2573</v>
      </c>
      <c r="G4744" s="5">
        <v>155</v>
      </c>
      <c r="H4744" s="5">
        <v>22.4</v>
      </c>
      <c r="I4744" s="5">
        <v>3472</v>
      </c>
      <c r="J4744" s="5">
        <v>1447942.8600000017</v>
      </c>
      <c r="K4744" s="3" t="str" cm="1">
        <f t="array" ref="K4744">_xlfn.LET(_xlpm.d,UPPER(TRIM(CLEAN(SUBSTITUTE(F4744,CHAR(160),"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45" spans="2:11" hidden="1" x14ac:dyDescent="0.25">
      <c r="B4745" s="20">
        <v>45904</v>
      </c>
      <c r="C4745" s="2" t="s">
        <v>1</v>
      </c>
      <c r="D4745" s="2" t="s">
        <v>2036</v>
      </c>
      <c r="E4745" s="2" t="s">
        <v>3</v>
      </c>
      <c r="F4745" s="2" t="s">
        <v>2573</v>
      </c>
      <c r="G4745" s="5">
        <v>64</v>
      </c>
      <c r="H4745" s="5">
        <v>21.2</v>
      </c>
      <c r="I4745" s="5">
        <v>1356.8</v>
      </c>
      <c r="J4745" s="5">
        <v>1449299.6600000018</v>
      </c>
      <c r="K4745" s="3" t="str" cm="1">
        <f t="array" ref="K4745">_xlfn.LET(_xlpm.d,UPPER(TRIM(CLEAN(SUBSTITUTE(F4745,CHAR(160),"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46" spans="2:11" hidden="1" x14ac:dyDescent="0.25">
      <c r="B4746" s="20">
        <v>45904</v>
      </c>
      <c r="C4746" s="2" t="s">
        <v>1</v>
      </c>
      <c r="D4746" s="2" t="s">
        <v>2036</v>
      </c>
      <c r="E4746" s="2" t="s">
        <v>3</v>
      </c>
      <c r="F4746" s="2" t="s">
        <v>2573</v>
      </c>
      <c r="G4746" s="5">
        <v>32</v>
      </c>
      <c r="H4746" s="5">
        <v>21.2</v>
      </c>
      <c r="I4746" s="5">
        <v>678.4</v>
      </c>
      <c r="J4746" s="5">
        <v>1449978.0600000017</v>
      </c>
      <c r="K4746" s="3" t="str" cm="1">
        <f t="array" ref="K4746">_xlfn.LET(_xlpm.d,UPPER(TRIM(CLEAN(SUBSTITUTE(F4746,CHAR(160),"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47" spans="2:11" hidden="1" x14ac:dyDescent="0.25">
      <c r="B4747" s="20">
        <v>45904</v>
      </c>
      <c r="C4747" s="2" t="s">
        <v>1</v>
      </c>
      <c r="D4747" s="2" t="s">
        <v>3063</v>
      </c>
      <c r="E4747" s="2" t="s">
        <v>835</v>
      </c>
      <c r="F4747" s="2" t="s">
        <v>3064</v>
      </c>
      <c r="G4747" s="5">
        <v>16</v>
      </c>
      <c r="H4747" s="5">
        <v>21.2</v>
      </c>
      <c r="I4747" s="5">
        <v>339.2</v>
      </c>
      <c r="J4747" s="5">
        <v>1450317.2600000016</v>
      </c>
      <c r="K4747" s="3" t="str" cm="1">
        <f t="array" ref="K4747">_xlfn.LET(_xlpm.d,UPPER(TRIM(CLEAN(SUBSTITUTE(F4747,CHAR(160),"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4748" spans="2:11" hidden="1" x14ac:dyDescent="0.25">
      <c r="B4748" s="20">
        <v>45904</v>
      </c>
      <c r="C4748" s="2" t="s">
        <v>1</v>
      </c>
      <c r="D4748" s="2" t="s">
        <v>3065</v>
      </c>
      <c r="E4748" s="2" t="s">
        <v>64</v>
      </c>
      <c r="F4748" s="2" t="s">
        <v>2573</v>
      </c>
      <c r="G4748" s="5">
        <v>63</v>
      </c>
      <c r="H4748" s="5">
        <v>21.2</v>
      </c>
      <c r="I4748" s="5">
        <v>1335.6</v>
      </c>
      <c r="J4748" s="5">
        <v>1451652.8600000017</v>
      </c>
      <c r="K4748" s="3" t="str" cm="1">
        <f t="array" ref="K4748">_xlfn.LET(_xlpm.d,UPPER(TRIM(CLEAN(SUBSTITUTE(F4748,CHAR(160),"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49" spans="2:11" hidden="1" x14ac:dyDescent="0.25">
      <c r="B4749" s="20">
        <v>45904</v>
      </c>
      <c r="C4749" s="2" t="s">
        <v>1</v>
      </c>
      <c r="D4749" s="2" t="s">
        <v>3066</v>
      </c>
      <c r="E4749" s="2" t="s">
        <v>224</v>
      </c>
      <c r="F4749" s="2" t="s">
        <v>2573</v>
      </c>
      <c r="G4749" s="5">
        <v>196</v>
      </c>
      <c r="H4749" s="5">
        <v>22.4</v>
      </c>
      <c r="I4749" s="5">
        <v>4390.3999999999996</v>
      </c>
      <c r="J4749" s="5">
        <v>1456043.2600000016</v>
      </c>
      <c r="K4749" s="3" t="str" cm="1">
        <f t="array" ref="K4749">_xlfn.LET(_xlpm.d,UPPER(TRIM(CLEAN(SUBSTITUTE(F4749,CHAR(160),"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50" spans="2:11" hidden="1" x14ac:dyDescent="0.25">
      <c r="B4750" s="20">
        <v>45904</v>
      </c>
      <c r="C4750" s="2" t="s">
        <v>1</v>
      </c>
      <c r="D4750" s="2" t="s">
        <v>3067</v>
      </c>
      <c r="E4750" s="2" t="s">
        <v>1767</v>
      </c>
      <c r="F4750" s="2" t="s">
        <v>2573</v>
      </c>
      <c r="G4750" s="5">
        <v>100</v>
      </c>
      <c r="H4750" s="5">
        <v>22.4</v>
      </c>
      <c r="I4750" s="5">
        <v>2240</v>
      </c>
      <c r="J4750" s="5">
        <v>1458283.2600000016</v>
      </c>
      <c r="K4750" s="3" t="str" cm="1">
        <f t="array" ref="K4750">_xlfn.LET(_xlpm.d,UPPER(TRIM(CLEAN(SUBSTITUTE(F4750,CHAR(160),"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51" spans="2:11" hidden="1" x14ac:dyDescent="0.25">
      <c r="B4751" s="20">
        <v>45904</v>
      </c>
      <c r="C4751" s="2" t="s">
        <v>1</v>
      </c>
      <c r="D4751" s="2" t="s">
        <v>3068</v>
      </c>
      <c r="E4751" s="2" t="s">
        <v>228</v>
      </c>
      <c r="F4751" s="2" t="s">
        <v>2573</v>
      </c>
      <c r="G4751" s="5">
        <v>240</v>
      </c>
      <c r="H4751" s="5">
        <v>22.4</v>
      </c>
      <c r="I4751" s="5">
        <v>5376</v>
      </c>
      <c r="J4751" s="5">
        <v>1463659.2600000016</v>
      </c>
      <c r="K4751" s="3" t="str" cm="1">
        <f t="array" ref="K4751">_xlfn.LET(_xlpm.d,UPPER(TRIM(CLEAN(SUBSTITUTE(F4751,CHAR(160),"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52" spans="2:11" hidden="1" x14ac:dyDescent="0.25">
      <c r="B4752" s="20">
        <v>45905</v>
      </c>
      <c r="C4752" s="2" t="s">
        <v>1</v>
      </c>
      <c r="D4752" s="2" t="s">
        <v>1087</v>
      </c>
      <c r="E4752" s="2" t="s">
        <v>151</v>
      </c>
      <c r="F4752" s="2" t="s">
        <v>2573</v>
      </c>
      <c r="G4752" s="5">
        <v>10</v>
      </c>
      <c r="H4752" s="5">
        <v>22.4</v>
      </c>
      <c r="I4752" s="5">
        <v>224</v>
      </c>
      <c r="J4752" s="5">
        <v>1463883.2600000016</v>
      </c>
      <c r="K4752" s="3" t="str" cm="1">
        <f t="array" ref="K4752">_xlfn.LET(_xlpm.d,UPPER(TRIM(CLEAN(SUBSTITUTE(F4752,CHAR(160),"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53" spans="2:11" hidden="1" x14ac:dyDescent="0.25">
      <c r="B4753" s="20">
        <v>45905</v>
      </c>
      <c r="C4753" s="2" t="s">
        <v>1</v>
      </c>
      <c r="D4753" s="2" t="s">
        <v>682</v>
      </c>
      <c r="E4753" s="2" t="s">
        <v>168</v>
      </c>
      <c r="F4753" s="2" t="s">
        <v>2573</v>
      </c>
      <c r="G4753" s="5">
        <v>64</v>
      </c>
      <c r="H4753" s="5">
        <v>22.4</v>
      </c>
      <c r="I4753" s="5">
        <v>1433.6</v>
      </c>
      <c r="J4753" s="5">
        <v>1465316.8600000017</v>
      </c>
      <c r="K4753" s="3" t="str" cm="1">
        <f t="array" ref="K4753">_xlfn.LET(_xlpm.d,UPPER(TRIM(CLEAN(SUBSTITUTE(F4753,CHAR(160),"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54" spans="2:11" hidden="1" x14ac:dyDescent="0.25">
      <c r="B4754" s="20">
        <v>45905</v>
      </c>
      <c r="C4754" s="2" t="s">
        <v>1</v>
      </c>
      <c r="D4754" s="2" t="s">
        <v>1434</v>
      </c>
      <c r="E4754" s="2" t="s">
        <v>160</v>
      </c>
      <c r="F4754" s="2" t="s">
        <v>2573</v>
      </c>
      <c r="G4754" s="5">
        <v>16</v>
      </c>
      <c r="H4754" s="5">
        <v>22.4</v>
      </c>
      <c r="I4754" s="5">
        <v>358.4</v>
      </c>
      <c r="J4754" s="5">
        <v>1465675.2600000016</v>
      </c>
      <c r="K4754" s="3" t="str" cm="1">
        <f t="array" ref="K4754">_xlfn.LET(_xlpm.d,UPPER(TRIM(CLEAN(SUBSTITUTE(F4754,CHAR(160),"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55" spans="2:11" hidden="1" x14ac:dyDescent="0.25">
      <c r="B4755" s="20">
        <v>45905</v>
      </c>
      <c r="C4755" s="2" t="s">
        <v>1</v>
      </c>
      <c r="D4755" s="2" t="s">
        <v>1088</v>
      </c>
      <c r="E4755" s="2" t="s">
        <v>874</v>
      </c>
      <c r="F4755" s="2" t="s">
        <v>2573</v>
      </c>
      <c r="G4755" s="5">
        <v>100</v>
      </c>
      <c r="H4755" s="5">
        <v>17.2</v>
      </c>
      <c r="I4755" s="5">
        <v>1720</v>
      </c>
      <c r="J4755" s="5">
        <v>1467395.2600000016</v>
      </c>
      <c r="K4755" s="3" t="str" cm="1">
        <f t="array" ref="K4755">_xlfn.LET(_xlpm.d,UPPER(TRIM(CLEAN(SUBSTITUTE(F4755,CHAR(160),"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56" spans="2:11" hidden="1" x14ac:dyDescent="0.25">
      <c r="B4756" s="20">
        <v>45905</v>
      </c>
      <c r="C4756" s="2" t="s">
        <v>1</v>
      </c>
      <c r="D4756" s="2" t="s">
        <v>683</v>
      </c>
      <c r="E4756" s="2" t="s">
        <v>243</v>
      </c>
      <c r="F4756" s="2" t="s">
        <v>2573</v>
      </c>
      <c r="G4756" s="5">
        <v>128</v>
      </c>
      <c r="H4756" s="5">
        <v>22.4</v>
      </c>
      <c r="I4756" s="5">
        <v>2867.2</v>
      </c>
      <c r="J4756" s="5">
        <v>1470262.4600000016</v>
      </c>
      <c r="K4756" s="3" t="str" cm="1">
        <f t="array" ref="K4756">_xlfn.LET(_xlpm.d,UPPER(TRIM(CLEAN(SUBSTITUTE(F4756,CHAR(160),"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57" spans="2:11" hidden="1" x14ac:dyDescent="0.25">
      <c r="B4757" s="20">
        <v>45905</v>
      </c>
      <c r="C4757" s="2" t="s">
        <v>1</v>
      </c>
      <c r="D4757" s="2" t="s">
        <v>2037</v>
      </c>
      <c r="E4757" s="2" t="s">
        <v>232</v>
      </c>
      <c r="F4757" s="2" t="s">
        <v>2573</v>
      </c>
      <c r="G4757" s="5">
        <v>16</v>
      </c>
      <c r="H4757" s="5">
        <v>22.4</v>
      </c>
      <c r="I4757" s="5">
        <v>358.4</v>
      </c>
      <c r="J4757" s="5">
        <v>1470620.8600000015</v>
      </c>
      <c r="K4757" s="3" t="str" cm="1">
        <f t="array" ref="K4757">_xlfn.LET(_xlpm.d,UPPER(TRIM(CLEAN(SUBSTITUTE(F4757,CHAR(160),"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58" spans="2:11" hidden="1" x14ac:dyDescent="0.25">
      <c r="B4758" s="20">
        <v>45905</v>
      </c>
      <c r="C4758" s="2" t="s">
        <v>1</v>
      </c>
      <c r="D4758" s="2" t="s">
        <v>2038</v>
      </c>
      <c r="E4758" s="2" t="s">
        <v>195</v>
      </c>
      <c r="F4758" s="2" t="s">
        <v>2573</v>
      </c>
      <c r="G4758" s="5">
        <v>20</v>
      </c>
      <c r="H4758" s="5">
        <v>22.4</v>
      </c>
      <c r="I4758" s="5">
        <v>448</v>
      </c>
      <c r="J4758" s="5">
        <v>1471068.8600000015</v>
      </c>
      <c r="K4758" s="3" t="str" cm="1">
        <f t="array" ref="K4758">_xlfn.LET(_xlpm.d,UPPER(TRIM(CLEAN(SUBSTITUTE(F4758,CHAR(160),"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59" spans="2:11" hidden="1" x14ac:dyDescent="0.25">
      <c r="B4759" s="20">
        <v>45905</v>
      </c>
      <c r="C4759" s="2" t="s">
        <v>1</v>
      </c>
      <c r="D4759" s="2" t="s">
        <v>2039</v>
      </c>
      <c r="E4759" s="2" t="s">
        <v>288</v>
      </c>
      <c r="F4759" s="2" t="s">
        <v>2573</v>
      </c>
      <c r="G4759" s="5">
        <v>64</v>
      </c>
      <c r="H4759" s="5">
        <v>22.4</v>
      </c>
      <c r="I4759" s="5">
        <v>1433.6</v>
      </c>
      <c r="J4759" s="5">
        <v>1472502.4600000016</v>
      </c>
      <c r="K4759" s="3" t="str" cm="1">
        <f t="array" ref="K4759">_xlfn.LET(_xlpm.d,UPPER(TRIM(CLEAN(SUBSTITUTE(F4759,CHAR(160),"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60" spans="2:11" hidden="1" x14ac:dyDescent="0.25">
      <c r="B4760" s="20">
        <v>45905</v>
      </c>
      <c r="C4760" s="2" t="s">
        <v>1</v>
      </c>
      <c r="D4760" s="2" t="s">
        <v>685</v>
      </c>
      <c r="E4760" s="2" t="s">
        <v>43</v>
      </c>
      <c r="F4760" s="2" t="s">
        <v>2573</v>
      </c>
      <c r="G4760" s="5">
        <v>85</v>
      </c>
      <c r="H4760" s="5">
        <v>21.2</v>
      </c>
      <c r="I4760" s="5">
        <v>1802</v>
      </c>
      <c r="J4760" s="5">
        <v>1474304.4600000016</v>
      </c>
      <c r="K4760" s="3" t="str" cm="1">
        <f t="array" ref="K4760">_xlfn.LET(_xlpm.d,UPPER(TRIM(CLEAN(SUBSTITUTE(F4760,CHAR(160),"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61" spans="2:11" hidden="1" x14ac:dyDescent="0.25">
      <c r="B4761" s="20">
        <v>45905</v>
      </c>
      <c r="C4761" s="2" t="s">
        <v>1</v>
      </c>
      <c r="D4761" s="2" t="s">
        <v>688</v>
      </c>
      <c r="E4761" s="2" t="s">
        <v>154</v>
      </c>
      <c r="F4761" s="2" t="s">
        <v>2573</v>
      </c>
      <c r="G4761" s="5">
        <v>120</v>
      </c>
      <c r="H4761" s="5">
        <v>22.4</v>
      </c>
      <c r="I4761" s="5">
        <v>2688</v>
      </c>
      <c r="J4761" s="5">
        <v>1476992.4600000016</v>
      </c>
      <c r="K4761" s="3" t="str" cm="1">
        <f t="array" ref="K4761">_xlfn.LET(_xlpm.d,UPPER(TRIM(CLEAN(SUBSTITUTE(F4761,CHAR(160),"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62" spans="2:11" hidden="1" x14ac:dyDescent="0.25">
      <c r="B4762" s="20">
        <v>45905</v>
      </c>
      <c r="C4762" s="2" t="s">
        <v>1</v>
      </c>
      <c r="D4762" s="2" t="s">
        <v>1089</v>
      </c>
      <c r="E4762" s="2" t="s">
        <v>234</v>
      </c>
      <c r="F4762" s="2" t="s">
        <v>2573</v>
      </c>
      <c r="G4762" s="5">
        <v>40</v>
      </c>
      <c r="H4762" s="5">
        <v>22.4</v>
      </c>
      <c r="I4762" s="5">
        <v>896</v>
      </c>
      <c r="J4762" s="5">
        <v>1477888.4600000016</v>
      </c>
      <c r="K4762" s="3" t="str" cm="1">
        <f t="array" ref="K4762">_xlfn.LET(_xlpm.d,UPPER(TRIM(CLEAN(SUBSTITUTE(F4762,CHAR(160),"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63" spans="2:11" hidden="1" x14ac:dyDescent="0.25">
      <c r="B4763" s="20">
        <v>45905</v>
      </c>
      <c r="C4763" s="2" t="s">
        <v>1</v>
      </c>
      <c r="D4763" s="2" t="s">
        <v>3069</v>
      </c>
      <c r="E4763" s="2" t="s">
        <v>50</v>
      </c>
      <c r="F4763" s="2" t="s">
        <v>2573</v>
      </c>
      <c r="G4763" s="5">
        <v>100</v>
      </c>
      <c r="H4763" s="5">
        <v>21.2</v>
      </c>
      <c r="I4763" s="5">
        <v>2120</v>
      </c>
      <c r="J4763" s="5">
        <v>1480008.4600000016</v>
      </c>
      <c r="K4763" s="3" t="str" cm="1">
        <f t="array" ref="K4763">_xlfn.LET(_xlpm.d,UPPER(TRIM(CLEAN(SUBSTITUTE(F4763,CHAR(160),"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64" spans="2:11" hidden="1" x14ac:dyDescent="0.25">
      <c r="B4764" s="20">
        <v>45905</v>
      </c>
      <c r="C4764" s="2" t="s">
        <v>1</v>
      </c>
      <c r="D4764" s="2" t="s">
        <v>1090</v>
      </c>
      <c r="E4764" s="2" t="s">
        <v>192</v>
      </c>
      <c r="F4764" s="2" t="s">
        <v>2573</v>
      </c>
      <c r="G4764" s="5">
        <v>120</v>
      </c>
      <c r="H4764" s="5">
        <v>22.4</v>
      </c>
      <c r="I4764" s="5">
        <v>2688</v>
      </c>
      <c r="J4764" s="5">
        <v>1482696.4600000016</v>
      </c>
      <c r="K4764" s="3" t="str" cm="1">
        <f t="array" ref="K4764">_xlfn.LET(_xlpm.d,UPPER(TRIM(CLEAN(SUBSTITUTE(F4764,CHAR(160),"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65" spans="2:11" hidden="1" x14ac:dyDescent="0.25">
      <c r="B4765" s="20">
        <v>45905</v>
      </c>
      <c r="C4765" s="2" t="s">
        <v>1</v>
      </c>
      <c r="D4765" s="2" t="s">
        <v>3070</v>
      </c>
      <c r="E4765" s="2" t="s">
        <v>857</v>
      </c>
      <c r="F4765" s="2" t="s">
        <v>2573</v>
      </c>
      <c r="G4765" s="5">
        <v>32</v>
      </c>
      <c r="H4765" s="5">
        <v>0</v>
      </c>
      <c r="I4765" s="5">
        <v>0</v>
      </c>
      <c r="J4765" s="5">
        <v>1482696.4600000016</v>
      </c>
      <c r="K4765" s="3" t="str" cm="1">
        <f t="array" ref="K4765">_xlfn.LET(_xlpm.d,UPPER(TRIM(CLEAN(SUBSTITUTE(F4765,CHAR(160),"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66" spans="2:11" hidden="1" x14ac:dyDescent="0.25">
      <c r="B4766" s="20">
        <v>45905</v>
      </c>
      <c r="C4766" s="2" t="s">
        <v>1</v>
      </c>
      <c r="D4766" s="2" t="s">
        <v>3071</v>
      </c>
      <c r="E4766" s="2" t="s">
        <v>307</v>
      </c>
      <c r="F4766" s="2" t="s">
        <v>2573</v>
      </c>
      <c r="G4766" s="5">
        <v>96</v>
      </c>
      <c r="H4766" s="5">
        <v>22.4</v>
      </c>
      <c r="I4766" s="5">
        <v>2150.4</v>
      </c>
      <c r="J4766" s="5">
        <v>1484846.8600000015</v>
      </c>
      <c r="K4766" s="3" t="str" cm="1">
        <f t="array" ref="K4766">_xlfn.LET(_xlpm.d,UPPER(TRIM(CLEAN(SUBSTITUTE(F4766,CHAR(160),"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67" spans="2:11" hidden="1" x14ac:dyDescent="0.25">
      <c r="B4767" s="20">
        <v>45906</v>
      </c>
      <c r="C4767" s="2" t="s">
        <v>1</v>
      </c>
      <c r="D4767" s="2" t="s">
        <v>2040</v>
      </c>
      <c r="E4767" s="2" t="s">
        <v>807</v>
      </c>
      <c r="F4767" s="2" t="s">
        <v>2573</v>
      </c>
      <c r="G4767" s="5">
        <v>48</v>
      </c>
      <c r="H4767" s="5">
        <v>19.989999999999998</v>
      </c>
      <c r="I4767" s="5">
        <v>959.52</v>
      </c>
      <c r="J4767" s="5">
        <v>1485806.3800000015</v>
      </c>
      <c r="K4767" s="3" t="str" cm="1">
        <f t="array" ref="K4767">_xlfn.LET(_xlpm.d,UPPER(TRIM(CLEAN(SUBSTITUTE(F4767,CHAR(160),"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68" spans="2:11" hidden="1" x14ac:dyDescent="0.25">
      <c r="B4768" s="20">
        <v>45908</v>
      </c>
      <c r="C4768" s="2" t="s">
        <v>1</v>
      </c>
      <c r="D4768" s="2" t="s">
        <v>1091</v>
      </c>
      <c r="E4768" s="2" t="s">
        <v>78</v>
      </c>
      <c r="F4768" s="2" t="s">
        <v>2573</v>
      </c>
      <c r="G4768" s="5">
        <v>90</v>
      </c>
      <c r="H4768" s="5">
        <v>22.4</v>
      </c>
      <c r="I4768" s="5">
        <v>2016</v>
      </c>
      <c r="J4768" s="5">
        <v>1487822.3800000015</v>
      </c>
      <c r="K4768" s="3" t="str" cm="1">
        <f t="array" ref="K4768">_xlfn.LET(_xlpm.d,UPPER(TRIM(CLEAN(SUBSTITUTE(F4768,CHAR(160),"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69" spans="2:11" hidden="1" x14ac:dyDescent="0.25">
      <c r="B4769" s="20">
        <v>45908</v>
      </c>
      <c r="C4769" s="2" t="s">
        <v>1</v>
      </c>
      <c r="D4769" s="2" t="s">
        <v>2041</v>
      </c>
      <c r="E4769" s="2" t="s">
        <v>186</v>
      </c>
      <c r="F4769" s="2" t="s">
        <v>2573</v>
      </c>
      <c r="G4769" s="5">
        <v>52</v>
      </c>
      <c r="H4769" s="5">
        <v>22.4</v>
      </c>
      <c r="I4769" s="5">
        <v>1164.8</v>
      </c>
      <c r="J4769" s="5">
        <v>1488987.1800000016</v>
      </c>
      <c r="K4769" s="3" t="str" cm="1">
        <f t="array" ref="K4769">_xlfn.LET(_xlpm.d,UPPER(TRIM(CLEAN(SUBSTITUTE(F4769,CHAR(160),"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70" spans="2:11" hidden="1" x14ac:dyDescent="0.25">
      <c r="B4770" s="20">
        <v>45908</v>
      </c>
      <c r="C4770" s="2" t="s">
        <v>1</v>
      </c>
      <c r="D4770" s="2" t="s">
        <v>3072</v>
      </c>
      <c r="E4770" s="2" t="s">
        <v>25</v>
      </c>
      <c r="F4770" s="2" t="s">
        <v>2573</v>
      </c>
      <c r="G4770" s="5">
        <v>232</v>
      </c>
      <c r="H4770" s="5">
        <v>17</v>
      </c>
      <c r="I4770" s="5">
        <v>3944</v>
      </c>
      <c r="J4770" s="5">
        <v>1492931.1800000016</v>
      </c>
      <c r="K4770" s="3" t="str" cm="1">
        <f t="array" ref="K4770">_xlfn.LET(_xlpm.d,UPPER(TRIM(CLEAN(SUBSTITUTE(F4770,CHAR(160),"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71" spans="2:11" hidden="1" x14ac:dyDescent="0.25">
      <c r="B4771" s="20">
        <v>45908</v>
      </c>
      <c r="C4771" s="2" t="s">
        <v>1</v>
      </c>
      <c r="D4771" s="2" t="s">
        <v>831</v>
      </c>
      <c r="E4771" s="2" t="s">
        <v>832</v>
      </c>
      <c r="F4771" s="2" t="s">
        <v>2573</v>
      </c>
      <c r="G4771" s="5">
        <v>145</v>
      </c>
      <c r="H4771" s="5">
        <v>21.2</v>
      </c>
      <c r="I4771" s="5">
        <v>3074</v>
      </c>
      <c r="J4771" s="5">
        <v>1496005.1800000016</v>
      </c>
      <c r="K4771" s="3" t="str" cm="1">
        <f t="array" ref="K4771">_xlfn.LET(_xlpm.d,UPPER(TRIM(CLEAN(SUBSTITUTE(F4771,CHAR(160),"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72" spans="2:11" hidden="1" x14ac:dyDescent="0.25">
      <c r="B4772" s="20">
        <v>45908</v>
      </c>
      <c r="C4772" s="2" t="s">
        <v>1</v>
      </c>
      <c r="D4772" s="2" t="s">
        <v>3073</v>
      </c>
      <c r="E4772" s="2" t="s">
        <v>2736</v>
      </c>
      <c r="F4772" s="2" t="s">
        <v>2573</v>
      </c>
      <c r="G4772" s="5">
        <v>250</v>
      </c>
      <c r="H4772" s="5">
        <v>21.2</v>
      </c>
      <c r="I4772" s="5">
        <v>5300</v>
      </c>
      <c r="J4772" s="5">
        <v>1501305.1800000016</v>
      </c>
      <c r="K4772" s="3" t="str" cm="1">
        <f t="array" ref="K4772">_xlfn.LET(_xlpm.d,UPPER(TRIM(CLEAN(SUBSTITUTE(F4772,CHAR(160),"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73" spans="2:11" hidden="1" x14ac:dyDescent="0.25">
      <c r="B4773" s="20">
        <v>45908</v>
      </c>
      <c r="C4773" s="2" t="s">
        <v>1</v>
      </c>
      <c r="D4773" s="2" t="s">
        <v>3074</v>
      </c>
      <c r="E4773" s="2" t="s">
        <v>807</v>
      </c>
      <c r="F4773" s="2" t="s">
        <v>2573</v>
      </c>
      <c r="G4773" s="5">
        <v>48</v>
      </c>
      <c r="H4773" s="5">
        <v>21.2</v>
      </c>
      <c r="I4773" s="5">
        <v>1017.6</v>
      </c>
      <c r="J4773" s="5">
        <v>1502322.7800000017</v>
      </c>
      <c r="K4773" s="3" t="str" cm="1">
        <f t="array" ref="K4773">_xlfn.LET(_xlpm.d,UPPER(TRIM(CLEAN(SUBSTITUTE(F4773,CHAR(160),"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74" spans="2:11" hidden="1" x14ac:dyDescent="0.25">
      <c r="B4774" s="20">
        <v>45908</v>
      </c>
      <c r="C4774" s="2" t="s">
        <v>1</v>
      </c>
      <c r="D4774" s="2" t="s">
        <v>833</v>
      </c>
      <c r="E4774" s="2" t="s">
        <v>832</v>
      </c>
      <c r="F4774" s="2" t="s">
        <v>2573</v>
      </c>
      <c r="G4774" s="5">
        <v>32</v>
      </c>
      <c r="H4774" s="5">
        <v>21.2</v>
      </c>
      <c r="I4774" s="5">
        <v>678.4</v>
      </c>
      <c r="J4774" s="5">
        <v>1503001.1800000016</v>
      </c>
      <c r="K4774" s="3" t="str" cm="1">
        <f t="array" ref="K4774">_xlfn.LET(_xlpm.d,UPPER(TRIM(CLEAN(SUBSTITUTE(F4774,CHAR(160),"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75" spans="2:11" hidden="1" x14ac:dyDescent="0.25">
      <c r="B4775" s="20">
        <v>45908</v>
      </c>
      <c r="C4775" s="2" t="s">
        <v>1</v>
      </c>
      <c r="D4775" s="2" t="s">
        <v>2043</v>
      </c>
      <c r="E4775" s="2" t="s">
        <v>160</v>
      </c>
      <c r="F4775" s="2" t="s">
        <v>2573</v>
      </c>
      <c r="G4775" s="5">
        <v>64</v>
      </c>
      <c r="H4775" s="5">
        <v>22.4</v>
      </c>
      <c r="I4775" s="5">
        <v>1433.6</v>
      </c>
      <c r="J4775" s="5">
        <v>1504434.7800000017</v>
      </c>
      <c r="K4775" s="3" t="str" cm="1">
        <f t="array" ref="K4775">_xlfn.LET(_xlpm.d,UPPER(TRIM(CLEAN(SUBSTITUTE(F4775,CHAR(160),"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76" spans="2:11" hidden="1" x14ac:dyDescent="0.25">
      <c r="B4776" s="20">
        <v>45908</v>
      </c>
      <c r="C4776" s="2" t="s">
        <v>1</v>
      </c>
      <c r="D4776" s="2" t="s">
        <v>3075</v>
      </c>
      <c r="E4776" s="2" t="s">
        <v>180</v>
      </c>
      <c r="F4776" s="2" t="s">
        <v>2573</v>
      </c>
      <c r="G4776" s="5">
        <v>30</v>
      </c>
      <c r="H4776" s="5">
        <v>22.4</v>
      </c>
      <c r="I4776" s="5">
        <v>672</v>
      </c>
      <c r="J4776" s="5">
        <v>1505106.7800000017</v>
      </c>
      <c r="K4776" s="3" t="str" cm="1">
        <f t="array" ref="K4776">_xlfn.LET(_xlpm.d,UPPER(TRIM(CLEAN(SUBSTITUTE(F4776,CHAR(160),"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77" spans="2:11" hidden="1" x14ac:dyDescent="0.25">
      <c r="B4777" s="20">
        <v>45908</v>
      </c>
      <c r="C4777" s="2" t="s">
        <v>1</v>
      </c>
      <c r="D4777" s="2" t="s">
        <v>3076</v>
      </c>
      <c r="E4777" s="2" t="s">
        <v>248</v>
      </c>
      <c r="F4777" s="2" t="s">
        <v>2573</v>
      </c>
      <c r="G4777" s="5">
        <v>72</v>
      </c>
      <c r="H4777" s="5">
        <v>22.4</v>
      </c>
      <c r="I4777" s="5">
        <v>1612.8</v>
      </c>
      <c r="J4777" s="5">
        <v>1506719.5800000017</v>
      </c>
      <c r="K4777" s="3" t="str" cm="1">
        <f t="array" ref="K4777">_xlfn.LET(_xlpm.d,UPPER(TRIM(CLEAN(SUBSTITUTE(F4777,CHAR(160),"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78" spans="2:11" hidden="1" x14ac:dyDescent="0.25">
      <c r="B4778" s="20">
        <v>45908</v>
      </c>
      <c r="C4778" s="2" t="s">
        <v>1</v>
      </c>
      <c r="D4778" s="2" t="s">
        <v>3077</v>
      </c>
      <c r="E4778" s="2" t="s">
        <v>254</v>
      </c>
      <c r="F4778" s="2" t="s">
        <v>2573</v>
      </c>
      <c r="G4778" s="5">
        <v>40</v>
      </c>
      <c r="H4778" s="5">
        <v>22.4</v>
      </c>
      <c r="I4778" s="5">
        <v>896</v>
      </c>
      <c r="J4778" s="5">
        <v>1507615.5800000017</v>
      </c>
      <c r="K4778" s="3" t="str" cm="1">
        <f t="array" ref="K4778">_xlfn.LET(_xlpm.d,UPPER(TRIM(CLEAN(SUBSTITUTE(F4778,CHAR(160),"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79" spans="2:11" hidden="1" x14ac:dyDescent="0.25">
      <c r="B4779" s="20">
        <v>45909</v>
      </c>
      <c r="C4779" s="2" t="s">
        <v>1</v>
      </c>
      <c r="D4779" s="2" t="s">
        <v>1269</v>
      </c>
      <c r="E4779" s="2" t="s">
        <v>266</v>
      </c>
      <c r="F4779" s="2" t="s">
        <v>2573</v>
      </c>
      <c r="G4779" s="5">
        <v>40</v>
      </c>
      <c r="H4779" s="5">
        <v>22.4</v>
      </c>
      <c r="I4779" s="5">
        <v>896</v>
      </c>
      <c r="J4779" s="5">
        <v>1508511.5800000017</v>
      </c>
      <c r="K4779" s="3" t="str" cm="1">
        <f t="array" ref="K4779">_xlfn.LET(_xlpm.d,UPPER(TRIM(CLEAN(SUBSTITUTE(F4779,CHAR(160),"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80" spans="2:11" hidden="1" x14ac:dyDescent="0.25">
      <c r="B4780" s="20">
        <v>45909</v>
      </c>
      <c r="C4780" s="2" t="s">
        <v>1</v>
      </c>
      <c r="D4780" s="2" t="s">
        <v>2044</v>
      </c>
      <c r="E4780" s="2" t="s">
        <v>78</v>
      </c>
      <c r="F4780" s="2" t="s">
        <v>2573</v>
      </c>
      <c r="G4780" s="5">
        <v>90</v>
      </c>
      <c r="H4780" s="5">
        <v>22.4</v>
      </c>
      <c r="I4780" s="5">
        <v>2016</v>
      </c>
      <c r="J4780" s="5">
        <v>1510527.5800000017</v>
      </c>
      <c r="K4780" s="3" t="str" cm="1">
        <f t="array" ref="K4780">_xlfn.LET(_xlpm.d,UPPER(TRIM(CLEAN(SUBSTITUTE(F4780,CHAR(160),"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81" spans="2:11" hidden="1" x14ac:dyDescent="0.25">
      <c r="B4781" s="20">
        <v>45909</v>
      </c>
      <c r="C4781" s="2" t="s">
        <v>1</v>
      </c>
      <c r="D4781" s="2" t="s">
        <v>2045</v>
      </c>
      <c r="E4781" s="2" t="s">
        <v>214</v>
      </c>
      <c r="F4781" s="2" t="s">
        <v>2573</v>
      </c>
      <c r="G4781" s="5">
        <v>20</v>
      </c>
      <c r="H4781" s="5">
        <v>22.4</v>
      </c>
      <c r="I4781" s="5">
        <v>448</v>
      </c>
      <c r="J4781" s="5">
        <v>1510975.5800000017</v>
      </c>
      <c r="K4781" s="3" t="str" cm="1">
        <f t="array" ref="K4781">_xlfn.LET(_xlpm.d,UPPER(TRIM(CLEAN(SUBSTITUTE(F4781,CHAR(160),"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82" spans="2:11" hidden="1" x14ac:dyDescent="0.25">
      <c r="B4782" s="20">
        <v>45909</v>
      </c>
      <c r="C4782" s="2" t="s">
        <v>1</v>
      </c>
      <c r="D4782" s="2" t="s">
        <v>1092</v>
      </c>
      <c r="E4782" s="2" t="s">
        <v>273</v>
      </c>
      <c r="F4782" s="2" t="s">
        <v>2573</v>
      </c>
      <c r="G4782" s="5">
        <v>32</v>
      </c>
      <c r="H4782" s="5">
        <v>22.4</v>
      </c>
      <c r="I4782" s="5">
        <v>716.8</v>
      </c>
      <c r="J4782" s="5">
        <v>1511692.3800000018</v>
      </c>
      <c r="K4782" s="3" t="str" cm="1">
        <f t="array" ref="K4782">_xlfn.LET(_xlpm.d,UPPER(TRIM(CLEAN(SUBSTITUTE(F4782,CHAR(160),"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83" spans="2:11" hidden="1" x14ac:dyDescent="0.25">
      <c r="B4783" s="20">
        <v>45909</v>
      </c>
      <c r="C4783" s="2" t="s">
        <v>1</v>
      </c>
      <c r="D4783" s="2" t="s">
        <v>689</v>
      </c>
      <c r="E4783" s="2" t="s">
        <v>143</v>
      </c>
      <c r="F4783" s="2" t="s">
        <v>2573</v>
      </c>
      <c r="G4783" s="5">
        <v>60</v>
      </c>
      <c r="H4783" s="5">
        <v>22.4</v>
      </c>
      <c r="I4783" s="5">
        <v>1344</v>
      </c>
      <c r="J4783" s="5">
        <v>1513036.3800000018</v>
      </c>
      <c r="K4783" s="3" t="str" cm="1">
        <f t="array" ref="K4783">_xlfn.LET(_xlpm.d,UPPER(TRIM(CLEAN(SUBSTITUTE(F4783,CHAR(160),"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84" spans="2:11" hidden="1" x14ac:dyDescent="0.25">
      <c r="B4784" s="20">
        <v>45909</v>
      </c>
      <c r="C4784" s="2" t="s">
        <v>1</v>
      </c>
      <c r="D4784" s="2" t="s">
        <v>690</v>
      </c>
      <c r="E4784" s="2" t="s">
        <v>141</v>
      </c>
      <c r="F4784" s="2" t="s">
        <v>2573</v>
      </c>
      <c r="G4784" s="5">
        <v>88</v>
      </c>
      <c r="H4784" s="5">
        <v>22.4</v>
      </c>
      <c r="I4784" s="5">
        <v>1971.2</v>
      </c>
      <c r="J4784" s="5">
        <v>1515007.5800000017</v>
      </c>
      <c r="K4784" s="3" t="str" cm="1">
        <f t="array" ref="K4784">_xlfn.LET(_xlpm.d,UPPER(TRIM(CLEAN(SUBSTITUTE(F4784,CHAR(160),"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85" spans="2:11" hidden="1" x14ac:dyDescent="0.25">
      <c r="B4785" s="20">
        <v>45909</v>
      </c>
      <c r="C4785" s="2" t="s">
        <v>1</v>
      </c>
      <c r="D4785" s="2" t="s">
        <v>2047</v>
      </c>
      <c r="E4785" s="2" t="s">
        <v>165</v>
      </c>
      <c r="F4785" s="2" t="s">
        <v>2573</v>
      </c>
      <c r="G4785" s="5">
        <v>26</v>
      </c>
      <c r="H4785" s="5">
        <v>22.4</v>
      </c>
      <c r="I4785" s="5">
        <v>582.4</v>
      </c>
      <c r="J4785" s="5">
        <v>1515589.9800000016</v>
      </c>
      <c r="K4785" s="3" t="str" cm="1">
        <f t="array" ref="K4785">_xlfn.LET(_xlpm.d,UPPER(TRIM(CLEAN(SUBSTITUTE(F4785,CHAR(160),"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86" spans="2:11" hidden="1" x14ac:dyDescent="0.25">
      <c r="B4786" s="20">
        <v>45909</v>
      </c>
      <c r="C4786" s="2" t="s">
        <v>1</v>
      </c>
      <c r="D4786" s="2" t="s">
        <v>3078</v>
      </c>
      <c r="E4786" s="2" t="s">
        <v>857</v>
      </c>
      <c r="F4786" s="2" t="s">
        <v>2573</v>
      </c>
      <c r="G4786" s="5">
        <v>100</v>
      </c>
      <c r="H4786" s="5">
        <v>14.95</v>
      </c>
      <c r="I4786" s="5">
        <v>1495</v>
      </c>
      <c r="J4786" s="5">
        <v>1517084.9800000016</v>
      </c>
      <c r="K4786" s="3" t="str" cm="1">
        <f t="array" ref="K4786">_xlfn.LET(_xlpm.d,UPPER(TRIM(CLEAN(SUBSTITUTE(F4786,CHAR(160),"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87" spans="2:11" hidden="1" x14ac:dyDescent="0.25">
      <c r="B4787" s="20">
        <v>45909</v>
      </c>
      <c r="C4787" s="2" t="s">
        <v>1</v>
      </c>
      <c r="D4787" s="2" t="s">
        <v>3079</v>
      </c>
      <c r="E4787" s="2" t="s">
        <v>50</v>
      </c>
      <c r="F4787" s="2" t="s">
        <v>2573</v>
      </c>
      <c r="G4787" s="5">
        <v>100</v>
      </c>
      <c r="H4787" s="5">
        <v>20</v>
      </c>
      <c r="I4787" s="5">
        <v>2000</v>
      </c>
      <c r="J4787" s="5">
        <v>1519084.9800000016</v>
      </c>
      <c r="K4787" s="3" t="str" cm="1">
        <f t="array" ref="K4787">_xlfn.LET(_xlpm.d,UPPER(TRIM(CLEAN(SUBSTITUTE(F4787,CHAR(160),"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88" spans="2:11" hidden="1" x14ac:dyDescent="0.25">
      <c r="B4788" s="20">
        <v>45909</v>
      </c>
      <c r="C4788" s="2" t="s">
        <v>1</v>
      </c>
      <c r="D4788" s="2" t="s">
        <v>1273</v>
      </c>
      <c r="E4788" s="2" t="s">
        <v>162</v>
      </c>
      <c r="F4788" s="2" t="s">
        <v>2573</v>
      </c>
      <c r="G4788" s="5">
        <v>200</v>
      </c>
      <c r="H4788" s="5">
        <v>22.4</v>
      </c>
      <c r="I4788" s="5">
        <v>4480</v>
      </c>
      <c r="J4788" s="5">
        <v>1523564.9800000016</v>
      </c>
      <c r="K4788" s="3" t="str" cm="1">
        <f t="array" ref="K4788">_xlfn.LET(_xlpm.d,UPPER(TRIM(CLEAN(SUBSTITUTE(F4788,CHAR(160),"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89" spans="2:11" hidden="1" x14ac:dyDescent="0.25">
      <c r="B4789" s="20">
        <v>45909</v>
      </c>
      <c r="C4789" s="2" t="s">
        <v>1</v>
      </c>
      <c r="D4789" s="2" t="s">
        <v>3080</v>
      </c>
      <c r="E4789" s="2" t="s">
        <v>2415</v>
      </c>
      <c r="F4789" s="2" t="s">
        <v>2573</v>
      </c>
      <c r="G4789" s="5">
        <v>50</v>
      </c>
      <c r="H4789" s="5">
        <v>21.2</v>
      </c>
      <c r="I4789" s="5">
        <v>1060</v>
      </c>
      <c r="J4789" s="5">
        <v>1524624.9800000016</v>
      </c>
      <c r="K4789" s="3" t="str" cm="1">
        <f t="array" ref="K4789">_xlfn.LET(_xlpm.d,UPPER(TRIM(CLEAN(SUBSTITUTE(F4789,CHAR(160),"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90" spans="2:11" hidden="1" x14ac:dyDescent="0.25">
      <c r="B4790" s="20">
        <v>45909</v>
      </c>
      <c r="C4790" s="2" t="s">
        <v>1</v>
      </c>
      <c r="D4790" s="2" t="s">
        <v>2048</v>
      </c>
      <c r="E4790" s="2" t="s">
        <v>197</v>
      </c>
      <c r="F4790" s="2" t="s">
        <v>2573</v>
      </c>
      <c r="G4790" s="5">
        <v>212</v>
      </c>
      <c r="H4790" s="5">
        <v>22.4</v>
      </c>
      <c r="I4790" s="5">
        <v>4748.8</v>
      </c>
      <c r="J4790" s="5">
        <v>1529373.7800000017</v>
      </c>
      <c r="K4790" s="3" t="str" cm="1">
        <f t="array" ref="K4790">_xlfn.LET(_xlpm.d,UPPER(TRIM(CLEAN(SUBSTITUTE(F4790,CHAR(160),"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91" spans="2:11" hidden="1" x14ac:dyDescent="0.25">
      <c r="B4791" s="20">
        <v>45910</v>
      </c>
      <c r="C4791" s="2" t="s">
        <v>1</v>
      </c>
      <c r="D4791" s="2" t="s">
        <v>3081</v>
      </c>
      <c r="E4791" s="2" t="s">
        <v>232</v>
      </c>
      <c r="F4791" s="2" t="s">
        <v>2573</v>
      </c>
      <c r="G4791" s="5">
        <v>32</v>
      </c>
      <c r="H4791" s="5">
        <v>0</v>
      </c>
      <c r="I4791" s="5">
        <v>0</v>
      </c>
      <c r="J4791" s="5">
        <v>1529373.7800000017</v>
      </c>
      <c r="K4791" s="3" t="str" cm="1">
        <f t="array" ref="K4791">_xlfn.LET(_xlpm.d,UPPER(TRIM(CLEAN(SUBSTITUTE(F4791,CHAR(160),"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92" spans="2:11" hidden="1" x14ac:dyDescent="0.25">
      <c r="B4792" s="20">
        <v>45910</v>
      </c>
      <c r="C4792" s="2" t="s">
        <v>1</v>
      </c>
      <c r="D4792" s="2" t="s">
        <v>3082</v>
      </c>
      <c r="E4792" s="2" t="s">
        <v>259</v>
      </c>
      <c r="F4792" s="2" t="s">
        <v>2573</v>
      </c>
      <c r="G4792" s="5">
        <v>80</v>
      </c>
      <c r="H4792" s="5">
        <v>22.4</v>
      </c>
      <c r="I4792" s="5">
        <v>1792</v>
      </c>
      <c r="J4792" s="5">
        <v>1531165.7800000017</v>
      </c>
      <c r="K4792" s="3" t="str" cm="1">
        <f t="array" ref="K4792">_xlfn.LET(_xlpm.d,UPPER(TRIM(CLEAN(SUBSTITUTE(F4792,CHAR(160),"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93" spans="2:11" hidden="1" x14ac:dyDescent="0.25">
      <c r="B4793" s="20">
        <v>45910</v>
      </c>
      <c r="C4793" s="2" t="s">
        <v>1</v>
      </c>
      <c r="D4793" s="2" t="s">
        <v>2049</v>
      </c>
      <c r="E4793" s="2" t="s">
        <v>232</v>
      </c>
      <c r="F4793" s="2" t="s">
        <v>2573</v>
      </c>
      <c r="G4793" s="5">
        <v>60</v>
      </c>
      <c r="H4793" s="5">
        <v>22.4</v>
      </c>
      <c r="I4793" s="5">
        <v>1344</v>
      </c>
      <c r="J4793" s="5">
        <v>1532509.7800000017</v>
      </c>
      <c r="K4793" s="3" t="str" cm="1">
        <f t="array" ref="K4793">_xlfn.LET(_xlpm.d,UPPER(TRIM(CLEAN(SUBSTITUTE(F4793,CHAR(160),"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94" spans="2:11" hidden="1" x14ac:dyDescent="0.25">
      <c r="B4794" s="20">
        <v>45910</v>
      </c>
      <c r="C4794" s="2" t="s">
        <v>1</v>
      </c>
      <c r="D4794" s="2" t="s">
        <v>1093</v>
      </c>
      <c r="E4794" s="2" t="s">
        <v>234</v>
      </c>
      <c r="F4794" s="2" t="s">
        <v>2573</v>
      </c>
      <c r="G4794" s="5">
        <v>86</v>
      </c>
      <c r="H4794" s="5">
        <v>22.4</v>
      </c>
      <c r="I4794" s="5">
        <v>1926.4</v>
      </c>
      <c r="J4794" s="5">
        <v>1534436.1800000016</v>
      </c>
      <c r="K4794" s="3" t="str" cm="1">
        <f t="array" ref="K4794">_xlfn.LET(_xlpm.d,UPPER(TRIM(CLEAN(SUBSTITUTE(F4794,CHAR(160),"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95" spans="2:11" hidden="1" x14ac:dyDescent="0.25">
      <c r="B4795" s="20">
        <v>45910</v>
      </c>
      <c r="C4795" s="2" t="s">
        <v>1</v>
      </c>
      <c r="D4795" s="2" t="s">
        <v>2050</v>
      </c>
      <c r="E4795" s="2" t="s">
        <v>189</v>
      </c>
      <c r="F4795" s="2" t="s">
        <v>2573</v>
      </c>
      <c r="G4795" s="5">
        <v>40</v>
      </c>
      <c r="H4795" s="5">
        <v>22.4</v>
      </c>
      <c r="I4795" s="5">
        <v>896</v>
      </c>
      <c r="J4795" s="5">
        <v>1535332.1800000016</v>
      </c>
      <c r="K4795" s="3" t="str" cm="1">
        <f t="array" ref="K4795">_xlfn.LET(_xlpm.d,UPPER(TRIM(CLEAN(SUBSTITUTE(F4795,CHAR(160),"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96" spans="2:11" hidden="1" x14ac:dyDescent="0.25">
      <c r="B4796" s="20">
        <v>45910</v>
      </c>
      <c r="C4796" s="2" t="s">
        <v>1</v>
      </c>
      <c r="D4796" s="2" t="s">
        <v>691</v>
      </c>
      <c r="E4796" s="2" t="s">
        <v>149</v>
      </c>
      <c r="F4796" s="2" t="s">
        <v>2573</v>
      </c>
      <c r="G4796" s="5">
        <v>48</v>
      </c>
      <c r="H4796" s="5">
        <v>22.4</v>
      </c>
      <c r="I4796" s="5">
        <v>1075.2</v>
      </c>
      <c r="J4796" s="5">
        <v>1536407.3800000015</v>
      </c>
      <c r="K4796" s="3" t="str" cm="1">
        <f t="array" ref="K4796">_xlfn.LET(_xlpm.d,UPPER(TRIM(CLEAN(SUBSTITUTE(F4796,CHAR(160),"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97" spans="2:11" hidden="1" x14ac:dyDescent="0.25">
      <c r="B4797" s="20">
        <v>45910</v>
      </c>
      <c r="C4797" s="2" t="s">
        <v>1</v>
      </c>
      <c r="D4797" s="2" t="s">
        <v>3083</v>
      </c>
      <c r="E4797" s="2" t="s">
        <v>491</v>
      </c>
      <c r="F4797" s="2" t="s">
        <v>2573</v>
      </c>
      <c r="G4797" s="5">
        <v>138</v>
      </c>
      <c r="H4797" s="5">
        <v>21.3</v>
      </c>
      <c r="I4797" s="5">
        <v>2939.4</v>
      </c>
      <c r="J4797" s="5">
        <v>1539346.7800000014</v>
      </c>
      <c r="K4797" s="3" t="str" cm="1">
        <f t="array" ref="K4797">_xlfn.LET(_xlpm.d,UPPER(TRIM(CLEAN(SUBSTITUTE(F4797,CHAR(160),"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98" spans="2:11" hidden="1" x14ac:dyDescent="0.25">
      <c r="B4798" s="20">
        <v>45910</v>
      </c>
      <c r="C4798" s="2" t="s">
        <v>1</v>
      </c>
      <c r="D4798" s="2" t="s">
        <v>1095</v>
      </c>
      <c r="E4798" s="2" t="s">
        <v>282</v>
      </c>
      <c r="F4798" s="2" t="s">
        <v>2573</v>
      </c>
      <c r="G4798" s="5">
        <v>20</v>
      </c>
      <c r="H4798" s="5">
        <v>22.4</v>
      </c>
      <c r="I4798" s="5">
        <v>448</v>
      </c>
      <c r="J4798" s="5">
        <v>1539794.7800000014</v>
      </c>
      <c r="K4798" s="3" t="str" cm="1">
        <f t="array" ref="K4798">_xlfn.LET(_xlpm.d,UPPER(TRIM(CLEAN(SUBSTITUTE(F4798,CHAR(160),"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799" spans="2:11" hidden="1" x14ac:dyDescent="0.25">
      <c r="B4799" s="20">
        <v>45910</v>
      </c>
      <c r="C4799" s="2" t="s">
        <v>1</v>
      </c>
      <c r="D4799" s="2" t="s">
        <v>2051</v>
      </c>
      <c r="E4799" s="2" t="s">
        <v>1634</v>
      </c>
      <c r="F4799" s="2" t="s">
        <v>2573</v>
      </c>
      <c r="G4799" s="5">
        <v>100</v>
      </c>
      <c r="H4799" s="5">
        <v>21.3</v>
      </c>
      <c r="I4799" s="5">
        <v>2130</v>
      </c>
      <c r="J4799" s="5">
        <v>1541924.7800000014</v>
      </c>
      <c r="K4799" s="3" t="str" cm="1">
        <f t="array" ref="K4799">_xlfn.LET(_xlpm.d,UPPER(TRIM(CLEAN(SUBSTITUTE(F4799,CHAR(160),"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00" spans="2:11" hidden="1" x14ac:dyDescent="0.25">
      <c r="B4800" s="20">
        <v>45910</v>
      </c>
      <c r="C4800" s="2" t="s">
        <v>1</v>
      </c>
      <c r="D4800" s="2" t="s">
        <v>692</v>
      </c>
      <c r="E4800" s="2" t="s">
        <v>544</v>
      </c>
      <c r="F4800" s="2" t="s">
        <v>2573</v>
      </c>
      <c r="G4800" s="5">
        <v>50</v>
      </c>
      <c r="H4800" s="5">
        <v>21.3</v>
      </c>
      <c r="I4800" s="5">
        <v>1065</v>
      </c>
      <c r="J4800" s="5">
        <v>1542989.7800000014</v>
      </c>
      <c r="K4800" s="3" t="str" cm="1">
        <f t="array" ref="K4800">_xlfn.LET(_xlpm.d,UPPER(TRIM(CLEAN(SUBSTITUTE(F4800,CHAR(160),"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01" spans="2:11" hidden="1" x14ac:dyDescent="0.25">
      <c r="B4801" s="20">
        <v>45910</v>
      </c>
      <c r="C4801" s="2" t="s">
        <v>1</v>
      </c>
      <c r="D4801" s="2" t="s">
        <v>3084</v>
      </c>
      <c r="E4801" s="2" t="s">
        <v>759</v>
      </c>
      <c r="F4801" s="2" t="s">
        <v>2573</v>
      </c>
      <c r="G4801" s="5">
        <v>88</v>
      </c>
      <c r="H4801" s="5">
        <v>21.2</v>
      </c>
      <c r="I4801" s="5">
        <v>1865.6</v>
      </c>
      <c r="J4801" s="5">
        <v>1544855.3800000015</v>
      </c>
      <c r="K4801" s="3" t="str" cm="1">
        <f t="array" ref="K4801">_xlfn.LET(_xlpm.d,UPPER(TRIM(CLEAN(SUBSTITUTE(F4801,CHAR(160),"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02" spans="2:11" hidden="1" x14ac:dyDescent="0.25">
      <c r="B4802" s="20">
        <v>45910</v>
      </c>
      <c r="C4802" s="2" t="s">
        <v>1</v>
      </c>
      <c r="D4802" s="2" t="s">
        <v>1096</v>
      </c>
      <c r="E4802" s="2" t="s">
        <v>263</v>
      </c>
      <c r="F4802" s="2" t="s">
        <v>2573</v>
      </c>
      <c r="G4802" s="5">
        <v>48</v>
      </c>
      <c r="H4802" s="5">
        <v>22.4</v>
      </c>
      <c r="I4802" s="5">
        <v>1075.2</v>
      </c>
      <c r="J4802" s="5">
        <v>1545930.5800000015</v>
      </c>
      <c r="K4802" s="3" t="str" cm="1">
        <f t="array" ref="K4802">_xlfn.LET(_xlpm.d,UPPER(TRIM(CLEAN(SUBSTITUTE(F4802,CHAR(160),"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03" spans="2:11" hidden="1" x14ac:dyDescent="0.25">
      <c r="B4803" s="20">
        <v>45910</v>
      </c>
      <c r="C4803" s="2" t="s">
        <v>1</v>
      </c>
      <c r="D4803" s="2" t="s">
        <v>3085</v>
      </c>
      <c r="E4803" s="2" t="s">
        <v>238</v>
      </c>
      <c r="F4803" s="2" t="s">
        <v>2573</v>
      </c>
      <c r="G4803" s="5">
        <v>32</v>
      </c>
      <c r="H4803" s="5">
        <v>22.4</v>
      </c>
      <c r="I4803" s="5">
        <v>716.8</v>
      </c>
      <c r="J4803" s="5">
        <v>1546647.3800000015</v>
      </c>
      <c r="K4803" s="3" t="str" cm="1">
        <f t="array" ref="K4803">_xlfn.LET(_xlpm.d,UPPER(TRIM(CLEAN(SUBSTITUTE(F4803,CHAR(160),"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04" spans="2:11" hidden="1" x14ac:dyDescent="0.25">
      <c r="B4804" s="20">
        <v>45910</v>
      </c>
      <c r="C4804" s="2" t="s">
        <v>1</v>
      </c>
      <c r="D4804" s="2" t="s">
        <v>1097</v>
      </c>
      <c r="E4804" s="2" t="s">
        <v>78</v>
      </c>
      <c r="F4804" s="2" t="s">
        <v>2573</v>
      </c>
      <c r="G4804" s="5">
        <v>100</v>
      </c>
      <c r="H4804" s="5">
        <v>22.4</v>
      </c>
      <c r="I4804" s="5">
        <v>2240</v>
      </c>
      <c r="J4804" s="5">
        <v>1548887.3800000015</v>
      </c>
      <c r="K4804" s="3" t="str" cm="1">
        <f t="array" ref="K4804">_xlfn.LET(_xlpm.d,UPPER(TRIM(CLEAN(SUBSTITUTE(F4804,CHAR(160),"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05" spans="2:11" hidden="1" x14ac:dyDescent="0.25">
      <c r="B4805" s="20">
        <v>45910</v>
      </c>
      <c r="C4805" s="2" t="s">
        <v>1</v>
      </c>
      <c r="D4805" s="2" t="s">
        <v>3086</v>
      </c>
      <c r="E4805" s="2" t="s">
        <v>243</v>
      </c>
      <c r="F4805" s="2" t="s">
        <v>2573</v>
      </c>
      <c r="G4805" s="5">
        <v>40</v>
      </c>
      <c r="H4805" s="5">
        <v>22.4</v>
      </c>
      <c r="I4805" s="5">
        <v>896</v>
      </c>
      <c r="J4805" s="5">
        <v>1549783.3800000015</v>
      </c>
      <c r="K4805" s="3" t="str" cm="1">
        <f t="array" ref="K4805">_xlfn.LET(_xlpm.d,UPPER(TRIM(CLEAN(SUBSTITUTE(F4805,CHAR(160),"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06" spans="2:11" hidden="1" x14ac:dyDescent="0.25">
      <c r="B4806" s="20">
        <v>45910</v>
      </c>
      <c r="C4806" s="2" t="s">
        <v>1</v>
      </c>
      <c r="D4806" s="2" t="s">
        <v>1274</v>
      </c>
      <c r="E4806" s="2" t="s">
        <v>236</v>
      </c>
      <c r="F4806" s="2" t="s">
        <v>2573</v>
      </c>
      <c r="G4806" s="5">
        <v>80</v>
      </c>
      <c r="H4806" s="5">
        <v>22.4</v>
      </c>
      <c r="I4806" s="5">
        <v>1792</v>
      </c>
      <c r="J4806" s="5">
        <v>1551575.3800000015</v>
      </c>
      <c r="K4806" s="3" t="str" cm="1">
        <f t="array" ref="K4806">_xlfn.LET(_xlpm.d,UPPER(TRIM(CLEAN(SUBSTITUTE(F4806,CHAR(160),"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07" spans="2:11" hidden="1" x14ac:dyDescent="0.25">
      <c r="B4807" s="20">
        <v>45911</v>
      </c>
      <c r="C4807" s="2" t="s">
        <v>1</v>
      </c>
      <c r="D4807" s="2" t="s">
        <v>2052</v>
      </c>
      <c r="E4807" s="2" t="s">
        <v>248</v>
      </c>
      <c r="F4807" s="2" t="s">
        <v>2573</v>
      </c>
      <c r="G4807" s="5">
        <v>32</v>
      </c>
      <c r="H4807" s="5">
        <v>22.4</v>
      </c>
      <c r="I4807" s="5">
        <v>716.8</v>
      </c>
      <c r="J4807" s="5">
        <v>1552292.1800000016</v>
      </c>
      <c r="K4807" s="3" t="str" cm="1">
        <f t="array" ref="K4807">_xlfn.LET(_xlpm.d,UPPER(TRIM(CLEAN(SUBSTITUTE(F4807,CHAR(160),"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08" spans="2:11" hidden="1" x14ac:dyDescent="0.25">
      <c r="B4808" s="20">
        <v>45911</v>
      </c>
      <c r="C4808" s="2" t="s">
        <v>1</v>
      </c>
      <c r="D4808" s="2" t="s">
        <v>693</v>
      </c>
      <c r="E4808" s="2" t="s">
        <v>180</v>
      </c>
      <c r="F4808" s="2" t="s">
        <v>2573</v>
      </c>
      <c r="G4808" s="5">
        <v>48</v>
      </c>
      <c r="H4808" s="5">
        <v>22.4</v>
      </c>
      <c r="I4808" s="5">
        <v>1075.2</v>
      </c>
      <c r="J4808" s="5">
        <v>1553367.3800000015</v>
      </c>
      <c r="K4808" s="3" t="str" cm="1">
        <f t="array" ref="K4808">_xlfn.LET(_xlpm.d,UPPER(TRIM(CLEAN(SUBSTITUTE(F4808,CHAR(160),"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09" spans="2:11" hidden="1" x14ac:dyDescent="0.25">
      <c r="B4809" s="20">
        <v>45911</v>
      </c>
      <c r="C4809" s="2" t="s">
        <v>1</v>
      </c>
      <c r="D4809" s="2" t="s">
        <v>694</v>
      </c>
      <c r="E4809" s="2" t="s">
        <v>192</v>
      </c>
      <c r="F4809" s="2" t="s">
        <v>2573</v>
      </c>
      <c r="G4809" s="5">
        <v>40</v>
      </c>
      <c r="H4809" s="5">
        <v>22.4</v>
      </c>
      <c r="I4809" s="5">
        <v>896</v>
      </c>
      <c r="J4809" s="5">
        <v>1554263.3800000015</v>
      </c>
      <c r="K4809" s="3" t="str" cm="1">
        <f t="array" ref="K4809">_xlfn.LET(_xlpm.d,UPPER(TRIM(CLEAN(SUBSTITUTE(F4809,CHAR(160),"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10" spans="2:11" hidden="1" x14ac:dyDescent="0.25">
      <c r="B4810" s="20">
        <v>45911</v>
      </c>
      <c r="C4810" s="2" t="s">
        <v>1</v>
      </c>
      <c r="D4810" s="2" t="s">
        <v>2054</v>
      </c>
      <c r="E4810" s="2" t="s">
        <v>268</v>
      </c>
      <c r="F4810" s="2" t="s">
        <v>2573</v>
      </c>
      <c r="G4810" s="5">
        <v>60</v>
      </c>
      <c r="H4810" s="5">
        <v>22.4</v>
      </c>
      <c r="I4810" s="5">
        <v>1344</v>
      </c>
      <c r="J4810" s="5">
        <v>1555607.3800000015</v>
      </c>
      <c r="K4810" s="3" t="str" cm="1">
        <f t="array" ref="K4810">_xlfn.LET(_xlpm.d,UPPER(TRIM(CLEAN(SUBSTITUTE(F4810,CHAR(160),"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11" spans="2:11" hidden="1" x14ac:dyDescent="0.25">
      <c r="B4811" s="20">
        <v>45911</v>
      </c>
      <c r="C4811" s="2" t="s">
        <v>1</v>
      </c>
      <c r="D4811" s="2" t="s">
        <v>695</v>
      </c>
      <c r="E4811" s="2" t="s">
        <v>135</v>
      </c>
      <c r="F4811" s="2" t="s">
        <v>2573</v>
      </c>
      <c r="G4811" s="5">
        <v>40</v>
      </c>
      <c r="H4811" s="5">
        <v>22.4</v>
      </c>
      <c r="I4811" s="5">
        <v>896</v>
      </c>
      <c r="J4811" s="5">
        <v>1556503.3800000015</v>
      </c>
      <c r="K4811" s="3" t="str" cm="1">
        <f t="array" ref="K4811">_xlfn.LET(_xlpm.d,UPPER(TRIM(CLEAN(SUBSTITUTE(F4811,CHAR(160),"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12" spans="2:11" hidden="1" x14ac:dyDescent="0.25">
      <c r="B4812" s="20">
        <v>45911</v>
      </c>
      <c r="C4812" s="2" t="s">
        <v>1</v>
      </c>
      <c r="D4812" s="2" t="s">
        <v>3087</v>
      </c>
      <c r="E4812" s="2" t="s">
        <v>3</v>
      </c>
      <c r="F4812" s="2" t="s">
        <v>2573</v>
      </c>
      <c r="G4812" s="5">
        <v>16</v>
      </c>
      <c r="H4812" s="5">
        <v>21.2</v>
      </c>
      <c r="I4812" s="5">
        <v>339.2</v>
      </c>
      <c r="J4812" s="5">
        <v>1556842.5800000015</v>
      </c>
      <c r="K4812" s="3" t="str" cm="1">
        <f t="array" ref="K4812">_xlfn.LET(_xlpm.d,UPPER(TRIM(CLEAN(SUBSTITUTE(F4812,CHAR(160),"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13" spans="2:11" hidden="1" x14ac:dyDescent="0.25">
      <c r="B4813" s="20">
        <v>45911</v>
      </c>
      <c r="C4813" s="2" t="s">
        <v>1</v>
      </c>
      <c r="D4813" s="2" t="s">
        <v>3088</v>
      </c>
      <c r="E4813" s="2" t="s">
        <v>305</v>
      </c>
      <c r="F4813" s="2" t="s">
        <v>2573</v>
      </c>
      <c r="G4813" s="5">
        <v>224</v>
      </c>
      <c r="H4813" s="5">
        <v>22.4</v>
      </c>
      <c r="I4813" s="5">
        <v>5017.6000000000004</v>
      </c>
      <c r="J4813" s="5">
        <v>1561860.1800000016</v>
      </c>
      <c r="K4813" s="3" t="str" cm="1">
        <f t="array" ref="K4813">_xlfn.LET(_xlpm.d,UPPER(TRIM(CLEAN(SUBSTITUTE(F4813,CHAR(160),"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14" spans="2:11" hidden="1" x14ac:dyDescent="0.25">
      <c r="B4814" s="20">
        <v>45911</v>
      </c>
      <c r="C4814" s="2" t="s">
        <v>1</v>
      </c>
      <c r="D4814" s="2" t="s">
        <v>3089</v>
      </c>
      <c r="E4814" s="2" t="s">
        <v>1767</v>
      </c>
      <c r="F4814" s="2" t="s">
        <v>2573</v>
      </c>
      <c r="G4814" s="5">
        <v>16</v>
      </c>
      <c r="H4814" s="5">
        <v>22.4</v>
      </c>
      <c r="I4814" s="5">
        <v>358.4</v>
      </c>
      <c r="J4814" s="5">
        <v>1562218.5800000015</v>
      </c>
      <c r="K4814" s="3" t="str" cm="1">
        <f t="array" ref="K4814">_xlfn.LET(_xlpm.d,UPPER(TRIM(CLEAN(SUBSTITUTE(F4814,CHAR(160),"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15" spans="2:11" hidden="1" x14ac:dyDescent="0.25">
      <c r="B4815" s="20">
        <v>45912</v>
      </c>
      <c r="C4815" s="2" t="s">
        <v>1</v>
      </c>
      <c r="D4815" s="2" t="s">
        <v>2055</v>
      </c>
      <c r="E4815" s="2" t="s">
        <v>232</v>
      </c>
      <c r="F4815" s="2" t="s">
        <v>2573</v>
      </c>
      <c r="G4815" s="5">
        <v>20</v>
      </c>
      <c r="H4815" s="5">
        <v>22.4</v>
      </c>
      <c r="I4815" s="5">
        <v>448</v>
      </c>
      <c r="J4815" s="5">
        <v>1562666.5800000015</v>
      </c>
      <c r="K4815" s="3" t="str" cm="1">
        <f t="array" ref="K4815">_xlfn.LET(_xlpm.d,UPPER(TRIM(CLEAN(SUBSTITUTE(F4815,CHAR(160),"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16" spans="2:11" hidden="1" x14ac:dyDescent="0.25">
      <c r="B4816" s="20">
        <v>45912</v>
      </c>
      <c r="C4816" s="2" t="s">
        <v>1</v>
      </c>
      <c r="D4816" s="2" t="s">
        <v>3090</v>
      </c>
      <c r="E4816" s="2" t="s">
        <v>241</v>
      </c>
      <c r="F4816" s="2" t="s">
        <v>2573</v>
      </c>
      <c r="G4816" s="5">
        <v>40</v>
      </c>
      <c r="H4816" s="5">
        <v>22.4</v>
      </c>
      <c r="I4816" s="5">
        <v>896</v>
      </c>
      <c r="J4816" s="5">
        <v>1563562.5800000015</v>
      </c>
      <c r="K4816" s="3" t="str" cm="1">
        <f t="array" ref="K4816">_xlfn.LET(_xlpm.d,UPPER(TRIM(CLEAN(SUBSTITUTE(F4816,CHAR(160),"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17" spans="2:11" hidden="1" x14ac:dyDescent="0.25">
      <c r="B4817" s="20">
        <v>45912</v>
      </c>
      <c r="C4817" s="2" t="s">
        <v>1</v>
      </c>
      <c r="D4817" s="2" t="s">
        <v>2056</v>
      </c>
      <c r="E4817" s="2" t="s">
        <v>186</v>
      </c>
      <c r="F4817" s="2" t="s">
        <v>2573</v>
      </c>
      <c r="G4817" s="5">
        <v>16</v>
      </c>
      <c r="H4817" s="5">
        <v>22.4</v>
      </c>
      <c r="I4817" s="5">
        <v>358.4</v>
      </c>
      <c r="J4817" s="5">
        <v>1563920.9800000014</v>
      </c>
      <c r="K4817" s="3" t="str" cm="1">
        <f t="array" ref="K4817">_xlfn.LET(_xlpm.d,UPPER(TRIM(CLEAN(SUBSTITUTE(F4817,CHAR(160),"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18" spans="2:11" hidden="1" x14ac:dyDescent="0.25">
      <c r="B4818" s="20">
        <v>45912</v>
      </c>
      <c r="C4818" s="2" t="s">
        <v>1</v>
      </c>
      <c r="D4818" s="2" t="s">
        <v>3091</v>
      </c>
      <c r="E4818" s="2" t="s">
        <v>195</v>
      </c>
      <c r="F4818" s="2" t="s">
        <v>2573</v>
      </c>
      <c r="G4818" s="5">
        <v>96</v>
      </c>
      <c r="H4818" s="5">
        <v>22.4</v>
      </c>
      <c r="I4818" s="5">
        <v>2150.4</v>
      </c>
      <c r="J4818" s="5">
        <v>1566071.3800000013</v>
      </c>
      <c r="K4818" s="3" t="str" cm="1">
        <f t="array" ref="K4818">_xlfn.LET(_xlpm.d,UPPER(TRIM(CLEAN(SUBSTITUTE(F4818,CHAR(160),"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19" spans="2:11" hidden="1" x14ac:dyDescent="0.25">
      <c r="B4819" s="20">
        <v>45912</v>
      </c>
      <c r="C4819" s="2" t="s">
        <v>1</v>
      </c>
      <c r="D4819" s="2" t="s">
        <v>2057</v>
      </c>
      <c r="E4819" s="2" t="s">
        <v>234</v>
      </c>
      <c r="F4819" s="2" t="s">
        <v>2573</v>
      </c>
      <c r="G4819" s="5">
        <v>70</v>
      </c>
      <c r="H4819" s="5">
        <v>22.4</v>
      </c>
      <c r="I4819" s="5">
        <v>1568</v>
      </c>
      <c r="J4819" s="5">
        <v>1567639.3800000013</v>
      </c>
      <c r="K4819" s="3" t="str" cm="1">
        <f t="array" ref="K4819">_xlfn.LET(_xlpm.d,UPPER(TRIM(CLEAN(SUBSTITUTE(F4819,CHAR(160),"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20" spans="2:11" hidden="1" x14ac:dyDescent="0.25">
      <c r="B4820" s="20">
        <v>45912</v>
      </c>
      <c r="C4820" s="2" t="s">
        <v>1</v>
      </c>
      <c r="D4820" s="2" t="s">
        <v>1099</v>
      </c>
      <c r="E4820" s="2" t="s">
        <v>154</v>
      </c>
      <c r="F4820" s="2" t="s">
        <v>2573</v>
      </c>
      <c r="G4820" s="5">
        <v>80</v>
      </c>
      <c r="H4820" s="5">
        <v>22.4</v>
      </c>
      <c r="I4820" s="5">
        <v>1792</v>
      </c>
      <c r="J4820" s="5">
        <v>1569431.3800000013</v>
      </c>
      <c r="K4820" s="3" t="str" cm="1">
        <f t="array" ref="K4820">_xlfn.LET(_xlpm.d,UPPER(TRIM(CLEAN(SUBSTITUTE(F4820,CHAR(160),"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21" spans="2:11" hidden="1" x14ac:dyDescent="0.25">
      <c r="B4821" s="20">
        <v>45912</v>
      </c>
      <c r="C4821" s="2" t="s">
        <v>1</v>
      </c>
      <c r="D4821" s="2" t="s">
        <v>2058</v>
      </c>
      <c r="E4821" s="2" t="s">
        <v>165</v>
      </c>
      <c r="F4821" s="2" t="s">
        <v>2573</v>
      </c>
      <c r="G4821" s="5">
        <v>32</v>
      </c>
      <c r="H4821" s="5">
        <v>22.4</v>
      </c>
      <c r="I4821" s="5">
        <v>716.8</v>
      </c>
      <c r="J4821" s="5">
        <v>1570148.1800000013</v>
      </c>
      <c r="K4821" s="3" t="str" cm="1">
        <f t="array" ref="K4821">_xlfn.LET(_xlpm.d,UPPER(TRIM(CLEAN(SUBSTITUTE(F4821,CHAR(160),"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22" spans="2:11" hidden="1" x14ac:dyDescent="0.25">
      <c r="B4822" s="20">
        <v>45912</v>
      </c>
      <c r="C4822" s="2" t="s">
        <v>1</v>
      </c>
      <c r="D4822" s="2" t="s">
        <v>3092</v>
      </c>
      <c r="E4822" s="2" t="s">
        <v>286</v>
      </c>
      <c r="F4822" s="2" t="s">
        <v>2573</v>
      </c>
      <c r="G4822" s="5">
        <v>24</v>
      </c>
      <c r="H4822" s="5">
        <v>22.4</v>
      </c>
      <c r="I4822" s="5">
        <v>537.6</v>
      </c>
      <c r="J4822" s="5">
        <v>1570685.7800000014</v>
      </c>
      <c r="K4822" s="3" t="str" cm="1">
        <f t="array" ref="K4822">_xlfn.LET(_xlpm.d,UPPER(TRIM(CLEAN(SUBSTITUTE(F4822,CHAR(160),"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23" spans="2:11" hidden="1" x14ac:dyDescent="0.25">
      <c r="B4823" s="20">
        <v>45912</v>
      </c>
      <c r="C4823" s="2" t="s">
        <v>1</v>
      </c>
      <c r="D4823" s="2" t="s">
        <v>2059</v>
      </c>
      <c r="E4823" s="2" t="s">
        <v>43</v>
      </c>
      <c r="F4823" s="2" t="s">
        <v>2573</v>
      </c>
      <c r="G4823" s="5">
        <v>30</v>
      </c>
      <c r="H4823" s="5">
        <v>21.2</v>
      </c>
      <c r="I4823" s="5">
        <v>636</v>
      </c>
      <c r="J4823" s="5">
        <v>1571321.7800000014</v>
      </c>
      <c r="K4823" s="3" t="str" cm="1">
        <f t="array" ref="K4823">_xlfn.LET(_xlpm.d,UPPER(TRIM(CLEAN(SUBSTITUTE(F4823,CHAR(160),"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24" spans="2:11" hidden="1" x14ac:dyDescent="0.25">
      <c r="B4824" s="20">
        <v>45912</v>
      </c>
      <c r="C4824" s="2" t="s">
        <v>1</v>
      </c>
      <c r="D4824" s="2" t="s">
        <v>3093</v>
      </c>
      <c r="E4824" s="2" t="s">
        <v>6</v>
      </c>
      <c r="F4824" s="2" t="s">
        <v>2573</v>
      </c>
      <c r="G4824" s="5">
        <v>100</v>
      </c>
      <c r="H4824" s="5">
        <v>21.2</v>
      </c>
      <c r="I4824" s="5">
        <v>2120</v>
      </c>
      <c r="J4824" s="5">
        <v>1573441.7800000014</v>
      </c>
      <c r="K4824" s="3" t="str" cm="1">
        <f t="array" ref="K4824">_xlfn.LET(_xlpm.d,UPPER(TRIM(CLEAN(SUBSTITUTE(F4824,CHAR(160),"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25" spans="2:11" hidden="1" x14ac:dyDescent="0.25">
      <c r="B4825" s="20">
        <v>45912</v>
      </c>
      <c r="C4825" s="2" t="s">
        <v>1</v>
      </c>
      <c r="D4825" s="2" t="s">
        <v>3094</v>
      </c>
      <c r="E4825" s="2" t="s">
        <v>73</v>
      </c>
      <c r="F4825" s="2" t="s">
        <v>2573</v>
      </c>
      <c r="G4825" s="5">
        <v>8</v>
      </c>
      <c r="H4825" s="5">
        <v>21.2</v>
      </c>
      <c r="I4825" s="5">
        <v>169.6</v>
      </c>
      <c r="J4825" s="5">
        <v>1573611.3800000015</v>
      </c>
      <c r="K4825" s="3" t="str" cm="1">
        <f t="array" ref="K4825">_xlfn.LET(_xlpm.d,UPPER(TRIM(CLEAN(SUBSTITUTE(F4825,CHAR(160),"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26" spans="2:11" hidden="1" x14ac:dyDescent="0.25">
      <c r="B4826" s="20">
        <v>45912</v>
      </c>
      <c r="C4826" s="2" t="s">
        <v>1</v>
      </c>
      <c r="D4826" s="2" t="s">
        <v>2060</v>
      </c>
      <c r="E4826" s="2" t="s">
        <v>807</v>
      </c>
      <c r="F4826" s="2" t="s">
        <v>2573</v>
      </c>
      <c r="G4826" s="5">
        <v>64</v>
      </c>
      <c r="H4826" s="5">
        <v>19.989999999999998</v>
      </c>
      <c r="I4826" s="5">
        <v>1279.3599999999999</v>
      </c>
      <c r="J4826" s="5">
        <v>1574890.7400000016</v>
      </c>
      <c r="K4826" s="3" t="str" cm="1">
        <f t="array" ref="K4826">_xlfn.LET(_xlpm.d,UPPER(TRIM(CLEAN(SUBSTITUTE(F4826,CHAR(160),"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27" spans="2:11" hidden="1" x14ac:dyDescent="0.25">
      <c r="B4827" s="20">
        <v>45912</v>
      </c>
      <c r="C4827" s="2" t="s">
        <v>1</v>
      </c>
      <c r="D4827" s="2" t="s">
        <v>3095</v>
      </c>
      <c r="E4827" s="2" t="s">
        <v>170</v>
      </c>
      <c r="F4827" s="2" t="s">
        <v>2573</v>
      </c>
      <c r="G4827" s="5">
        <v>80</v>
      </c>
      <c r="H4827" s="5">
        <v>21.2</v>
      </c>
      <c r="I4827" s="5">
        <v>1696</v>
      </c>
      <c r="J4827" s="5">
        <v>1576586.7400000016</v>
      </c>
      <c r="K4827" s="3" t="str" cm="1">
        <f t="array" ref="K4827">_xlfn.LET(_xlpm.d,UPPER(TRIM(CLEAN(SUBSTITUTE(F4827,CHAR(160),"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28" spans="2:11" hidden="1" x14ac:dyDescent="0.25">
      <c r="B4828" s="20">
        <v>45912</v>
      </c>
      <c r="C4828" s="2" t="s">
        <v>1</v>
      </c>
      <c r="D4828" s="2" t="s">
        <v>3096</v>
      </c>
      <c r="E4828" s="2" t="s">
        <v>286</v>
      </c>
      <c r="F4828" s="2" t="s">
        <v>2573</v>
      </c>
      <c r="G4828" s="5">
        <v>48</v>
      </c>
      <c r="H4828" s="5">
        <v>22.4</v>
      </c>
      <c r="I4828" s="5">
        <v>1075.2</v>
      </c>
      <c r="J4828" s="5">
        <v>1577661.9400000016</v>
      </c>
      <c r="K4828" s="3" t="str" cm="1">
        <f t="array" ref="K4828">_xlfn.LET(_xlpm.d,UPPER(TRIM(CLEAN(SUBSTITUTE(F4828,CHAR(160),"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29" spans="2:11" hidden="1" x14ac:dyDescent="0.25">
      <c r="B4829" s="20">
        <v>45912</v>
      </c>
      <c r="C4829" s="2" t="s">
        <v>1</v>
      </c>
      <c r="D4829" s="2" t="s">
        <v>696</v>
      </c>
      <c r="E4829" s="2" t="s">
        <v>224</v>
      </c>
      <c r="F4829" s="2" t="s">
        <v>2573</v>
      </c>
      <c r="G4829" s="5">
        <v>416</v>
      </c>
      <c r="H4829" s="5">
        <v>22.4</v>
      </c>
      <c r="I4829" s="5">
        <v>9318.4</v>
      </c>
      <c r="J4829" s="5">
        <v>1586980.3400000015</v>
      </c>
      <c r="K4829" s="3" t="str" cm="1">
        <f t="array" ref="K4829">_xlfn.LET(_xlpm.d,UPPER(TRIM(CLEAN(SUBSTITUTE(F4829,CHAR(160),"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30" spans="2:11" hidden="1" x14ac:dyDescent="0.25">
      <c r="B4830" s="20">
        <v>45912</v>
      </c>
      <c r="C4830" s="2" t="s">
        <v>1</v>
      </c>
      <c r="D4830" s="2" t="s">
        <v>3097</v>
      </c>
      <c r="E4830" s="2" t="s">
        <v>319</v>
      </c>
      <c r="F4830" s="2" t="s">
        <v>2573</v>
      </c>
      <c r="G4830" s="5">
        <v>260</v>
      </c>
      <c r="H4830" s="5">
        <v>22.4</v>
      </c>
      <c r="I4830" s="5">
        <v>5824</v>
      </c>
      <c r="J4830" s="5">
        <v>1592804.3400000015</v>
      </c>
      <c r="K4830" s="3" t="str" cm="1">
        <f t="array" ref="K4830">_xlfn.LET(_xlpm.d,UPPER(TRIM(CLEAN(SUBSTITUTE(F4830,CHAR(160),"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31" spans="2:11" hidden="1" x14ac:dyDescent="0.25">
      <c r="B4831" s="20">
        <v>45913</v>
      </c>
      <c r="C4831" s="2" t="s">
        <v>1</v>
      </c>
      <c r="D4831" s="2" t="s">
        <v>3098</v>
      </c>
      <c r="E4831" s="2" t="s">
        <v>149</v>
      </c>
      <c r="F4831" s="2" t="s">
        <v>2573</v>
      </c>
      <c r="G4831" s="5">
        <v>48</v>
      </c>
      <c r="H4831" s="5">
        <v>0</v>
      </c>
      <c r="I4831" s="5">
        <v>0</v>
      </c>
      <c r="J4831" s="5">
        <v>1592804.3400000015</v>
      </c>
      <c r="K4831" s="3" t="str" cm="1">
        <f t="array" ref="K4831">_xlfn.LET(_xlpm.d,UPPER(TRIM(CLEAN(SUBSTITUTE(F4831,CHAR(160),"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32" spans="2:11" hidden="1" x14ac:dyDescent="0.25">
      <c r="B4832" s="20">
        <v>45915</v>
      </c>
      <c r="C4832" s="2" t="s">
        <v>1</v>
      </c>
      <c r="D4832" s="2" t="s">
        <v>3099</v>
      </c>
      <c r="E4832" s="2" t="s">
        <v>243</v>
      </c>
      <c r="F4832" s="2" t="s">
        <v>2573</v>
      </c>
      <c r="G4832" s="5">
        <v>30</v>
      </c>
      <c r="H4832" s="5">
        <v>22.4</v>
      </c>
      <c r="I4832" s="5">
        <v>672</v>
      </c>
      <c r="J4832" s="5">
        <v>1593476.3400000015</v>
      </c>
      <c r="K4832" s="3" t="str" cm="1">
        <f t="array" ref="K4832">_xlfn.LET(_xlpm.d,UPPER(TRIM(CLEAN(SUBSTITUTE(F4832,CHAR(160),"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33" spans="2:11" hidden="1" x14ac:dyDescent="0.25">
      <c r="B4833" s="20">
        <v>45915</v>
      </c>
      <c r="C4833" s="2" t="s">
        <v>1</v>
      </c>
      <c r="D4833" s="2" t="s">
        <v>2061</v>
      </c>
      <c r="E4833" s="2" t="s">
        <v>248</v>
      </c>
      <c r="F4833" s="2" t="s">
        <v>2573</v>
      </c>
      <c r="G4833" s="5">
        <v>40</v>
      </c>
      <c r="H4833" s="5">
        <v>22.4</v>
      </c>
      <c r="I4833" s="5">
        <v>896</v>
      </c>
      <c r="J4833" s="5">
        <v>1594372.3400000015</v>
      </c>
      <c r="K4833" s="3" t="str" cm="1">
        <f t="array" ref="K4833">_xlfn.LET(_xlpm.d,UPPER(TRIM(CLEAN(SUBSTITUTE(F4833,CHAR(160),"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34" spans="2:11" hidden="1" x14ac:dyDescent="0.25">
      <c r="B4834" s="20">
        <v>45915</v>
      </c>
      <c r="C4834" s="2" t="s">
        <v>1</v>
      </c>
      <c r="D4834" s="2" t="s">
        <v>3100</v>
      </c>
      <c r="E4834" s="2" t="s">
        <v>254</v>
      </c>
      <c r="F4834" s="2" t="s">
        <v>2573</v>
      </c>
      <c r="G4834" s="5">
        <v>20</v>
      </c>
      <c r="H4834" s="5">
        <v>22.4</v>
      </c>
      <c r="I4834" s="5">
        <v>448</v>
      </c>
      <c r="J4834" s="5">
        <v>1594820.3400000015</v>
      </c>
      <c r="K4834" s="3" t="str" cm="1">
        <f t="array" ref="K4834">_xlfn.LET(_xlpm.d,UPPER(TRIM(CLEAN(SUBSTITUTE(F4834,CHAR(160),"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35" spans="2:11" hidden="1" x14ac:dyDescent="0.25">
      <c r="B4835" s="20">
        <v>45915</v>
      </c>
      <c r="C4835" s="2" t="s">
        <v>1</v>
      </c>
      <c r="D4835" s="2" t="s">
        <v>3101</v>
      </c>
      <c r="E4835" s="2" t="s">
        <v>3</v>
      </c>
      <c r="F4835" s="2" t="s">
        <v>2573</v>
      </c>
      <c r="G4835" s="5">
        <v>32</v>
      </c>
      <c r="H4835" s="5">
        <v>21.2</v>
      </c>
      <c r="I4835" s="5">
        <v>678.4</v>
      </c>
      <c r="J4835" s="5">
        <v>1595498.7400000014</v>
      </c>
      <c r="K4835" s="3" t="str" cm="1">
        <f t="array" ref="K4835">_xlfn.LET(_xlpm.d,UPPER(TRIM(CLEAN(SUBSTITUTE(F4835,CHAR(160),"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36" spans="2:11" hidden="1" x14ac:dyDescent="0.25">
      <c r="B4836" s="20">
        <v>45915</v>
      </c>
      <c r="C4836" s="2" t="s">
        <v>1</v>
      </c>
      <c r="D4836" s="2" t="s">
        <v>3102</v>
      </c>
      <c r="E4836" s="2" t="s">
        <v>741</v>
      </c>
      <c r="F4836" s="2" t="s">
        <v>2573</v>
      </c>
      <c r="G4836" s="5">
        <v>13</v>
      </c>
      <c r="H4836" s="5">
        <v>15</v>
      </c>
      <c r="I4836" s="5">
        <v>195</v>
      </c>
      <c r="J4836" s="5">
        <v>1595693.7400000014</v>
      </c>
      <c r="K4836" s="3" t="str" cm="1">
        <f t="array" ref="K4836">_xlfn.LET(_xlpm.d,UPPER(TRIM(CLEAN(SUBSTITUTE(F4836,CHAR(160),"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37" spans="2:11" hidden="1" x14ac:dyDescent="0.25">
      <c r="B4837" s="20">
        <v>45915</v>
      </c>
      <c r="C4837" s="2" t="s">
        <v>1</v>
      </c>
      <c r="D4837" s="2" t="s">
        <v>3103</v>
      </c>
      <c r="E4837" s="2" t="s">
        <v>25</v>
      </c>
      <c r="F4837" s="2" t="s">
        <v>2573</v>
      </c>
      <c r="G4837" s="5">
        <v>208</v>
      </c>
      <c r="H4837" s="5">
        <v>17</v>
      </c>
      <c r="I4837" s="5">
        <v>3536</v>
      </c>
      <c r="J4837" s="5">
        <v>1599229.7400000014</v>
      </c>
      <c r="K4837" s="3" t="str" cm="1">
        <f t="array" ref="K4837">_xlfn.LET(_xlpm.d,UPPER(TRIM(CLEAN(SUBSTITUTE(F4837,CHAR(160),"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38" spans="2:11" hidden="1" x14ac:dyDescent="0.25">
      <c r="B4838" s="20">
        <v>45915</v>
      </c>
      <c r="C4838" s="2" t="s">
        <v>1</v>
      </c>
      <c r="D4838" s="2" t="s">
        <v>3104</v>
      </c>
      <c r="E4838" s="2" t="s">
        <v>832</v>
      </c>
      <c r="F4838" s="2" t="s">
        <v>2573</v>
      </c>
      <c r="G4838" s="5">
        <v>16</v>
      </c>
      <c r="H4838" s="5">
        <v>21.2</v>
      </c>
      <c r="I4838" s="5">
        <v>339.2</v>
      </c>
      <c r="J4838" s="5">
        <v>1599568.9400000013</v>
      </c>
      <c r="K4838" s="3" t="str" cm="1">
        <f t="array" ref="K4838">_xlfn.LET(_xlpm.d,UPPER(TRIM(CLEAN(SUBSTITUTE(F4838,CHAR(160),"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39" spans="2:11" hidden="1" x14ac:dyDescent="0.25">
      <c r="B4839" s="20">
        <v>45916</v>
      </c>
      <c r="C4839" s="2" t="s">
        <v>1</v>
      </c>
      <c r="D4839" s="2" t="s">
        <v>1100</v>
      </c>
      <c r="E4839" s="2" t="s">
        <v>78</v>
      </c>
      <c r="F4839" s="2" t="s">
        <v>2573</v>
      </c>
      <c r="G4839" s="5">
        <v>72</v>
      </c>
      <c r="H4839" s="5">
        <v>22.4</v>
      </c>
      <c r="I4839" s="5">
        <v>1612.8</v>
      </c>
      <c r="J4839" s="5">
        <v>1601181.7400000014</v>
      </c>
      <c r="K4839" s="3" t="str" cm="1">
        <f t="array" ref="K4839">_xlfn.LET(_xlpm.d,UPPER(TRIM(CLEAN(SUBSTITUTE(F4839,CHAR(160),"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40" spans="2:11" hidden="1" x14ac:dyDescent="0.25">
      <c r="B4840" s="20">
        <v>45916</v>
      </c>
      <c r="C4840" s="2" t="s">
        <v>1</v>
      </c>
      <c r="D4840" s="2" t="s">
        <v>1435</v>
      </c>
      <c r="E4840" s="2" t="s">
        <v>147</v>
      </c>
      <c r="F4840" s="2" t="s">
        <v>2573</v>
      </c>
      <c r="G4840" s="5">
        <v>129</v>
      </c>
      <c r="H4840" s="5">
        <v>22.4</v>
      </c>
      <c r="I4840" s="5">
        <v>2889.6</v>
      </c>
      <c r="J4840" s="5">
        <v>1604071.3400000015</v>
      </c>
      <c r="K4840" s="3" t="str" cm="1">
        <f t="array" ref="K4840">_xlfn.LET(_xlpm.d,UPPER(TRIM(CLEAN(SUBSTITUTE(F4840,CHAR(160),"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41" spans="2:11" hidden="1" x14ac:dyDescent="0.25">
      <c r="B4841" s="20">
        <v>45916</v>
      </c>
      <c r="C4841" s="2" t="s">
        <v>1</v>
      </c>
      <c r="D4841" s="2" t="s">
        <v>1101</v>
      </c>
      <c r="E4841" s="2" t="s">
        <v>273</v>
      </c>
      <c r="F4841" s="2" t="s">
        <v>2573</v>
      </c>
      <c r="G4841" s="5">
        <v>40</v>
      </c>
      <c r="H4841" s="5">
        <v>22.4</v>
      </c>
      <c r="I4841" s="5">
        <v>896</v>
      </c>
      <c r="J4841" s="5">
        <v>1604967.3400000015</v>
      </c>
      <c r="K4841" s="3" t="str" cm="1">
        <f t="array" ref="K4841">_xlfn.LET(_xlpm.d,UPPER(TRIM(CLEAN(SUBSTITUTE(F4841,CHAR(160),"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42" spans="2:11" hidden="1" x14ac:dyDescent="0.25">
      <c r="B4842" s="20">
        <v>45916</v>
      </c>
      <c r="C4842" s="2" t="s">
        <v>1</v>
      </c>
      <c r="D4842" s="2" t="s">
        <v>3105</v>
      </c>
      <c r="E4842" s="2" t="s">
        <v>186</v>
      </c>
      <c r="F4842" s="2" t="s">
        <v>2573</v>
      </c>
      <c r="G4842" s="5">
        <v>16</v>
      </c>
      <c r="H4842" s="5">
        <v>22.4</v>
      </c>
      <c r="I4842" s="5">
        <v>358.4</v>
      </c>
      <c r="J4842" s="5">
        <v>1605325.7400000014</v>
      </c>
      <c r="K4842" s="3" t="str" cm="1">
        <f t="array" ref="K4842">_xlfn.LET(_xlpm.d,UPPER(TRIM(CLEAN(SUBSTITUTE(F4842,CHAR(160),"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43" spans="2:11" hidden="1" x14ac:dyDescent="0.25">
      <c r="B4843" s="20">
        <v>45916</v>
      </c>
      <c r="C4843" s="2" t="s">
        <v>1</v>
      </c>
      <c r="D4843" s="2" t="s">
        <v>1535</v>
      </c>
      <c r="E4843" s="2" t="s">
        <v>158</v>
      </c>
      <c r="F4843" s="2" t="s">
        <v>2573</v>
      </c>
      <c r="G4843" s="5">
        <v>66</v>
      </c>
      <c r="H4843" s="5">
        <v>22.4</v>
      </c>
      <c r="I4843" s="5">
        <v>1478.4</v>
      </c>
      <c r="J4843" s="5">
        <v>1606804.1400000013</v>
      </c>
      <c r="K4843" s="3" t="str" cm="1">
        <f t="array" ref="K4843">_xlfn.LET(_xlpm.d,UPPER(TRIM(CLEAN(SUBSTITUTE(F4843,CHAR(160),"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44" spans="2:11" hidden="1" x14ac:dyDescent="0.25">
      <c r="B4844" s="20">
        <v>45916</v>
      </c>
      <c r="C4844" s="2" t="s">
        <v>1</v>
      </c>
      <c r="D4844" s="2" t="s">
        <v>1102</v>
      </c>
      <c r="E4844" s="2" t="s">
        <v>234</v>
      </c>
      <c r="F4844" s="2" t="s">
        <v>2573</v>
      </c>
      <c r="G4844" s="5">
        <v>10</v>
      </c>
      <c r="H4844" s="5">
        <v>22.4</v>
      </c>
      <c r="I4844" s="5">
        <v>224</v>
      </c>
      <c r="J4844" s="5">
        <v>1607028.1400000013</v>
      </c>
      <c r="K4844" s="3" t="str" cm="1">
        <f t="array" ref="K4844">_xlfn.LET(_xlpm.d,UPPER(TRIM(CLEAN(SUBSTITUTE(F4844,CHAR(160),"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45" spans="2:11" hidden="1" x14ac:dyDescent="0.25">
      <c r="B4845" s="20">
        <v>45916</v>
      </c>
      <c r="C4845" s="2" t="s">
        <v>1</v>
      </c>
      <c r="D4845" s="2" t="s">
        <v>697</v>
      </c>
      <c r="E4845" s="2" t="s">
        <v>261</v>
      </c>
      <c r="F4845" s="2" t="s">
        <v>2573</v>
      </c>
      <c r="G4845" s="5">
        <v>40</v>
      </c>
      <c r="H4845" s="5">
        <v>22.4</v>
      </c>
      <c r="I4845" s="5">
        <v>896</v>
      </c>
      <c r="J4845" s="5">
        <v>1607924.1400000013</v>
      </c>
      <c r="K4845" s="3" t="str" cm="1">
        <f t="array" ref="K4845">_xlfn.LET(_xlpm.d,UPPER(TRIM(CLEAN(SUBSTITUTE(F4845,CHAR(160),"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46" spans="2:11" hidden="1" x14ac:dyDescent="0.25">
      <c r="B4846" s="20">
        <v>45916</v>
      </c>
      <c r="C4846" s="2" t="s">
        <v>1</v>
      </c>
      <c r="D4846" s="2" t="s">
        <v>3106</v>
      </c>
      <c r="E4846" s="2" t="s">
        <v>307</v>
      </c>
      <c r="F4846" s="2" t="s">
        <v>2573</v>
      </c>
      <c r="G4846" s="5">
        <v>160</v>
      </c>
      <c r="H4846" s="5">
        <v>22.4</v>
      </c>
      <c r="I4846" s="5">
        <v>3584</v>
      </c>
      <c r="J4846" s="5">
        <v>1611508.1400000013</v>
      </c>
      <c r="K4846" s="3" t="str" cm="1">
        <f t="array" ref="K4846">_xlfn.LET(_xlpm.d,UPPER(TRIM(CLEAN(SUBSTITUTE(F4846,CHAR(160),"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47" spans="2:11" hidden="1" x14ac:dyDescent="0.25">
      <c r="B4847" s="20">
        <v>45916</v>
      </c>
      <c r="C4847" s="2" t="s">
        <v>1</v>
      </c>
      <c r="D4847" s="2" t="s">
        <v>3107</v>
      </c>
      <c r="E4847" s="2" t="s">
        <v>307</v>
      </c>
      <c r="F4847" s="2" t="s">
        <v>2573</v>
      </c>
      <c r="G4847" s="5">
        <v>16</v>
      </c>
      <c r="H4847" s="5">
        <v>0</v>
      </c>
      <c r="I4847" s="5">
        <v>0</v>
      </c>
      <c r="J4847" s="5">
        <v>1611508.1400000013</v>
      </c>
      <c r="K4847" s="3" t="str" cm="1">
        <f t="array" ref="K4847">_xlfn.LET(_xlpm.d,UPPER(TRIM(CLEAN(SUBSTITUTE(F4847,CHAR(160),"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48" spans="2:11" hidden="1" x14ac:dyDescent="0.25">
      <c r="B4848" s="20">
        <v>45917</v>
      </c>
      <c r="C4848" s="2" t="s">
        <v>1</v>
      </c>
      <c r="D4848" s="2" t="s">
        <v>2064</v>
      </c>
      <c r="E4848" s="2" t="s">
        <v>143</v>
      </c>
      <c r="F4848" s="2" t="s">
        <v>2573</v>
      </c>
      <c r="G4848" s="5">
        <v>100</v>
      </c>
      <c r="H4848" s="5">
        <v>22.4</v>
      </c>
      <c r="I4848" s="5">
        <v>2240</v>
      </c>
      <c r="J4848" s="5">
        <v>1613748.1400000013</v>
      </c>
      <c r="K4848" s="3" t="str" cm="1">
        <f t="array" ref="K4848">_xlfn.LET(_xlpm.d,UPPER(TRIM(CLEAN(SUBSTITUTE(F4848,CHAR(160),"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49" spans="2:11" hidden="1" x14ac:dyDescent="0.25">
      <c r="B4849" s="20">
        <v>45917</v>
      </c>
      <c r="C4849" s="2" t="s">
        <v>1</v>
      </c>
      <c r="D4849" s="2" t="s">
        <v>1103</v>
      </c>
      <c r="E4849" s="2" t="s">
        <v>266</v>
      </c>
      <c r="F4849" s="2" t="s">
        <v>2573</v>
      </c>
      <c r="G4849" s="5">
        <v>80</v>
      </c>
      <c r="H4849" s="5">
        <v>22.4</v>
      </c>
      <c r="I4849" s="5">
        <v>1792</v>
      </c>
      <c r="J4849" s="5">
        <v>1615540.1400000013</v>
      </c>
      <c r="K4849" s="3" t="str" cm="1">
        <f t="array" ref="K4849">_xlfn.LET(_xlpm.d,UPPER(TRIM(CLEAN(SUBSTITUTE(F4849,CHAR(160),"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50" spans="2:11" hidden="1" x14ac:dyDescent="0.25">
      <c r="B4850" s="20">
        <v>45917</v>
      </c>
      <c r="C4850" s="2" t="s">
        <v>1</v>
      </c>
      <c r="D4850" s="2" t="s">
        <v>1537</v>
      </c>
      <c r="E4850" s="2" t="s">
        <v>141</v>
      </c>
      <c r="F4850" s="2" t="s">
        <v>2573</v>
      </c>
      <c r="G4850" s="5">
        <v>80</v>
      </c>
      <c r="H4850" s="5">
        <v>22.4</v>
      </c>
      <c r="I4850" s="5">
        <v>1792</v>
      </c>
      <c r="J4850" s="5">
        <v>1617332.1400000013</v>
      </c>
      <c r="K4850" s="3" t="str" cm="1">
        <f t="array" ref="K4850">_xlfn.LET(_xlpm.d,UPPER(TRIM(CLEAN(SUBSTITUTE(F4850,CHAR(160),"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51" spans="2:11" hidden="1" x14ac:dyDescent="0.25">
      <c r="B4851" s="20">
        <v>45917</v>
      </c>
      <c r="C4851" s="2" t="s">
        <v>1</v>
      </c>
      <c r="D4851" s="2" t="s">
        <v>1105</v>
      </c>
      <c r="E4851" s="2" t="s">
        <v>282</v>
      </c>
      <c r="F4851" s="2" t="s">
        <v>2573</v>
      </c>
      <c r="G4851" s="5">
        <v>55</v>
      </c>
      <c r="H4851" s="5">
        <v>22.4</v>
      </c>
      <c r="I4851" s="5">
        <v>1232</v>
      </c>
      <c r="J4851" s="5">
        <v>1618564.1400000013</v>
      </c>
      <c r="K4851" s="3" t="str" cm="1">
        <f t="array" ref="K4851">_xlfn.LET(_xlpm.d,UPPER(TRIM(CLEAN(SUBSTITUTE(F4851,CHAR(160),"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52" spans="2:11" hidden="1" x14ac:dyDescent="0.25">
      <c r="B4852" s="20">
        <v>45917</v>
      </c>
      <c r="C4852" s="2" t="s">
        <v>1</v>
      </c>
      <c r="D4852" s="2" t="s">
        <v>2065</v>
      </c>
      <c r="E4852" s="2" t="s">
        <v>189</v>
      </c>
      <c r="F4852" s="2" t="s">
        <v>2573</v>
      </c>
      <c r="G4852" s="5">
        <v>16</v>
      </c>
      <c r="H4852" s="5">
        <v>22.4</v>
      </c>
      <c r="I4852" s="5">
        <v>358.4</v>
      </c>
      <c r="J4852" s="5">
        <v>1618922.5400000012</v>
      </c>
      <c r="K4852" s="3" t="str" cm="1">
        <f t="array" ref="K4852">_xlfn.LET(_xlpm.d,UPPER(TRIM(CLEAN(SUBSTITUTE(F4852,CHAR(160),"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53" spans="2:11" hidden="1" x14ac:dyDescent="0.25">
      <c r="B4853" s="20">
        <v>45917</v>
      </c>
      <c r="C4853" s="2" t="s">
        <v>1</v>
      </c>
      <c r="D4853" s="2" t="s">
        <v>3108</v>
      </c>
      <c r="E4853" s="2" t="s">
        <v>288</v>
      </c>
      <c r="F4853" s="2" t="s">
        <v>2573</v>
      </c>
      <c r="G4853" s="5">
        <v>32</v>
      </c>
      <c r="H4853" s="5">
        <v>22.4</v>
      </c>
      <c r="I4853" s="5">
        <v>716.8</v>
      </c>
      <c r="J4853" s="5">
        <v>1619639.3400000012</v>
      </c>
      <c r="K4853" s="3" t="str" cm="1">
        <f t="array" ref="K4853">_xlfn.LET(_xlpm.d,UPPER(TRIM(CLEAN(SUBSTITUTE(F4853,CHAR(160),"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54" spans="2:11" hidden="1" x14ac:dyDescent="0.25">
      <c r="B4854" s="20">
        <v>45917</v>
      </c>
      <c r="C4854" s="2" t="s">
        <v>1</v>
      </c>
      <c r="D4854" s="2" t="s">
        <v>1340</v>
      </c>
      <c r="E4854" s="2" t="s">
        <v>286</v>
      </c>
      <c r="F4854" s="2" t="s">
        <v>2573</v>
      </c>
      <c r="G4854" s="5">
        <v>25</v>
      </c>
      <c r="H4854" s="5">
        <v>22.4</v>
      </c>
      <c r="I4854" s="5">
        <v>560</v>
      </c>
      <c r="J4854" s="5">
        <v>1620199.3400000012</v>
      </c>
      <c r="K4854" s="3" t="str" cm="1">
        <f t="array" ref="K4854">_xlfn.LET(_xlpm.d,UPPER(TRIM(CLEAN(SUBSTITUTE(F4854,CHAR(160),"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55" spans="2:11" hidden="1" x14ac:dyDescent="0.25">
      <c r="B4855" s="20">
        <v>45917</v>
      </c>
      <c r="C4855" s="2" t="s">
        <v>1</v>
      </c>
      <c r="D4855" s="2" t="s">
        <v>3109</v>
      </c>
      <c r="E4855" s="2" t="s">
        <v>730</v>
      </c>
      <c r="F4855" s="2" t="s">
        <v>2573</v>
      </c>
      <c r="G4855" s="5">
        <v>20</v>
      </c>
      <c r="H4855" s="5">
        <v>21.3</v>
      </c>
      <c r="I4855" s="5">
        <v>426</v>
      </c>
      <c r="J4855" s="5">
        <v>1620625.3400000012</v>
      </c>
      <c r="K4855" s="3" t="str" cm="1">
        <f t="array" ref="K4855">_xlfn.LET(_xlpm.d,UPPER(TRIM(CLEAN(SUBSTITUTE(F4855,CHAR(160),"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56" spans="2:11" hidden="1" x14ac:dyDescent="0.25">
      <c r="B4856" s="20">
        <v>45917</v>
      </c>
      <c r="C4856" s="2" t="s">
        <v>1</v>
      </c>
      <c r="D4856" s="2" t="s">
        <v>3110</v>
      </c>
      <c r="E4856" s="2" t="s">
        <v>730</v>
      </c>
      <c r="F4856" s="2" t="s">
        <v>2573</v>
      </c>
      <c r="G4856" s="5">
        <v>20</v>
      </c>
      <c r="H4856" s="5">
        <v>0</v>
      </c>
      <c r="I4856" s="5">
        <v>0</v>
      </c>
      <c r="J4856" s="5">
        <v>1620625.3400000012</v>
      </c>
      <c r="K4856" s="3" t="str" cm="1">
        <f t="array" ref="K4856">_xlfn.LET(_xlpm.d,UPPER(TRIM(CLEAN(SUBSTITUTE(F4856,CHAR(160),"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57" spans="2:11" hidden="1" x14ac:dyDescent="0.25">
      <c r="B4857" s="20">
        <v>45917</v>
      </c>
      <c r="C4857" s="2" t="s">
        <v>1</v>
      </c>
      <c r="D4857" s="2" t="s">
        <v>837</v>
      </c>
      <c r="E4857" s="2" t="s">
        <v>73</v>
      </c>
      <c r="F4857" s="2" t="s">
        <v>2573</v>
      </c>
      <c r="G4857" s="5">
        <v>8</v>
      </c>
      <c r="H4857" s="5">
        <v>20</v>
      </c>
      <c r="I4857" s="5">
        <v>160</v>
      </c>
      <c r="J4857" s="5">
        <v>1620785.3400000012</v>
      </c>
      <c r="K4857" s="3" t="str" cm="1">
        <f t="array" ref="K4857">_xlfn.LET(_xlpm.d,UPPER(TRIM(CLEAN(SUBSTITUTE(F4857,CHAR(160),"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58" spans="2:11" hidden="1" x14ac:dyDescent="0.25">
      <c r="B4858" s="20">
        <v>45918</v>
      </c>
      <c r="C4858" s="2" t="s">
        <v>1</v>
      </c>
      <c r="D4858" s="2" t="s">
        <v>3111</v>
      </c>
      <c r="E4858" s="2" t="s">
        <v>259</v>
      </c>
      <c r="F4858" s="2" t="s">
        <v>2573</v>
      </c>
      <c r="G4858" s="5">
        <v>80</v>
      </c>
      <c r="H4858" s="5">
        <v>22.4</v>
      </c>
      <c r="I4858" s="5">
        <v>1792</v>
      </c>
      <c r="J4858" s="5">
        <v>1622577.3400000012</v>
      </c>
      <c r="K4858" s="3" t="str" cm="1">
        <f t="array" ref="K4858">_xlfn.LET(_xlpm.d,UPPER(TRIM(CLEAN(SUBSTITUTE(F4858,CHAR(160),"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59" spans="2:11" hidden="1" x14ac:dyDescent="0.25">
      <c r="B4859" s="20">
        <v>45918</v>
      </c>
      <c r="C4859" s="2" t="s">
        <v>1</v>
      </c>
      <c r="D4859" s="2" t="s">
        <v>1106</v>
      </c>
      <c r="E4859" s="2" t="s">
        <v>168</v>
      </c>
      <c r="F4859" s="2" t="s">
        <v>2573</v>
      </c>
      <c r="G4859" s="5">
        <v>32</v>
      </c>
      <c r="H4859" s="5">
        <v>22.4</v>
      </c>
      <c r="I4859" s="5">
        <v>716.8</v>
      </c>
      <c r="J4859" s="5">
        <v>1623294.1400000013</v>
      </c>
      <c r="K4859" s="3" t="str" cm="1">
        <f t="array" ref="K4859">_xlfn.LET(_xlpm.d,UPPER(TRIM(CLEAN(SUBSTITUTE(F4859,CHAR(160),"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60" spans="2:11" hidden="1" x14ac:dyDescent="0.25">
      <c r="B4860" s="20">
        <v>45918</v>
      </c>
      <c r="C4860" s="2" t="s">
        <v>1</v>
      </c>
      <c r="D4860" s="2" t="s">
        <v>3112</v>
      </c>
      <c r="E4860" s="2" t="s">
        <v>135</v>
      </c>
      <c r="F4860" s="2" t="s">
        <v>2573</v>
      </c>
      <c r="G4860" s="5">
        <v>72</v>
      </c>
      <c r="H4860" s="5">
        <v>22.4</v>
      </c>
      <c r="I4860" s="5">
        <v>1612.8</v>
      </c>
      <c r="J4860" s="5">
        <v>1624906.9400000013</v>
      </c>
      <c r="K4860" s="3" t="str" cm="1">
        <f t="array" ref="K4860">_xlfn.LET(_xlpm.d,UPPER(TRIM(CLEAN(SUBSTITUTE(F4860,CHAR(160),"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61" spans="2:11" hidden="1" x14ac:dyDescent="0.25">
      <c r="B4861" s="20">
        <v>45918</v>
      </c>
      <c r="C4861" s="2" t="s">
        <v>1</v>
      </c>
      <c r="D4861" s="2" t="s">
        <v>2066</v>
      </c>
      <c r="E4861" s="2" t="s">
        <v>268</v>
      </c>
      <c r="F4861" s="2" t="s">
        <v>2573</v>
      </c>
      <c r="G4861" s="5">
        <v>42</v>
      </c>
      <c r="H4861" s="5">
        <v>22.4</v>
      </c>
      <c r="I4861" s="5">
        <v>940.8</v>
      </c>
      <c r="J4861" s="5">
        <v>1625847.7400000014</v>
      </c>
      <c r="K4861" s="3" t="str" cm="1">
        <f t="array" ref="K4861">_xlfn.LET(_xlpm.d,UPPER(TRIM(CLEAN(SUBSTITUTE(F4861,CHAR(160),"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62" spans="2:11" hidden="1" x14ac:dyDescent="0.25">
      <c r="B4862" s="20">
        <v>45918</v>
      </c>
      <c r="C4862" s="2" t="s">
        <v>1</v>
      </c>
      <c r="D4862" s="2" t="s">
        <v>3113</v>
      </c>
      <c r="E4862" s="2" t="s">
        <v>180</v>
      </c>
      <c r="F4862" s="2" t="s">
        <v>2573</v>
      </c>
      <c r="G4862" s="5">
        <v>80</v>
      </c>
      <c r="H4862" s="5">
        <v>22.4</v>
      </c>
      <c r="I4862" s="5">
        <v>1792</v>
      </c>
      <c r="J4862" s="5">
        <v>1627639.7400000014</v>
      </c>
      <c r="K4862" s="3" t="str" cm="1">
        <f t="array" ref="K4862">_xlfn.LET(_xlpm.d,UPPER(TRIM(CLEAN(SUBSTITUTE(F4862,CHAR(160),"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63" spans="2:11" hidden="1" x14ac:dyDescent="0.25">
      <c r="B4863" s="20">
        <v>45918</v>
      </c>
      <c r="C4863" s="2" t="s">
        <v>1</v>
      </c>
      <c r="D4863" s="2" t="s">
        <v>1107</v>
      </c>
      <c r="E4863" s="2" t="s">
        <v>192</v>
      </c>
      <c r="F4863" s="2" t="s">
        <v>2573</v>
      </c>
      <c r="G4863" s="5">
        <v>72</v>
      </c>
      <c r="H4863" s="5">
        <v>22.4</v>
      </c>
      <c r="I4863" s="5">
        <v>1612.8</v>
      </c>
      <c r="J4863" s="5">
        <v>1629252.5400000014</v>
      </c>
      <c r="K4863" s="3" t="str" cm="1">
        <f t="array" ref="K4863">_xlfn.LET(_xlpm.d,UPPER(TRIM(CLEAN(SUBSTITUTE(F4863,CHAR(160),"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64" spans="2:11" hidden="1" x14ac:dyDescent="0.25">
      <c r="B4864" s="20">
        <v>45918</v>
      </c>
      <c r="C4864" s="2" t="s">
        <v>1</v>
      </c>
      <c r="D4864" s="2" t="s">
        <v>1108</v>
      </c>
      <c r="E4864" s="2" t="s">
        <v>874</v>
      </c>
      <c r="F4864" s="2" t="s">
        <v>2573</v>
      </c>
      <c r="G4864" s="5">
        <v>88</v>
      </c>
      <c r="H4864" s="5">
        <v>17.2</v>
      </c>
      <c r="I4864" s="5">
        <v>1513.6</v>
      </c>
      <c r="J4864" s="5">
        <v>1630766.1400000015</v>
      </c>
      <c r="K4864" s="3" t="str" cm="1">
        <f t="array" ref="K4864">_xlfn.LET(_xlpm.d,UPPER(TRIM(CLEAN(SUBSTITUTE(F4864,CHAR(160),"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65" spans="2:11" hidden="1" x14ac:dyDescent="0.25">
      <c r="B4865" s="20">
        <v>45918</v>
      </c>
      <c r="C4865" s="2" t="s">
        <v>1</v>
      </c>
      <c r="D4865" s="2" t="s">
        <v>3114</v>
      </c>
      <c r="E4865" s="2" t="s">
        <v>3</v>
      </c>
      <c r="F4865" s="2" t="s">
        <v>2573</v>
      </c>
      <c r="G4865" s="5">
        <v>16</v>
      </c>
      <c r="H4865" s="5">
        <v>21.2</v>
      </c>
      <c r="I4865" s="5">
        <v>339.2</v>
      </c>
      <c r="J4865" s="5">
        <v>1631105.3400000015</v>
      </c>
      <c r="K4865" s="3" t="str" cm="1">
        <f t="array" ref="K4865">_xlfn.LET(_xlpm.d,UPPER(TRIM(CLEAN(SUBSTITUTE(F4865,CHAR(160),"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66" spans="2:11" hidden="1" x14ac:dyDescent="0.25">
      <c r="B4866" s="20">
        <v>45918</v>
      </c>
      <c r="C4866" s="2" t="s">
        <v>1</v>
      </c>
      <c r="D4866" s="2" t="s">
        <v>3115</v>
      </c>
      <c r="E4866" s="2" t="s">
        <v>120</v>
      </c>
      <c r="F4866" s="2" t="s">
        <v>3116</v>
      </c>
      <c r="G4866" s="5">
        <v>15</v>
      </c>
      <c r="H4866" s="5">
        <v>21.99</v>
      </c>
      <c r="I4866" s="5">
        <v>329.85</v>
      </c>
      <c r="J4866" s="5">
        <v>1631435.1900000016</v>
      </c>
      <c r="K4866" s="3" t="str" cm="1">
        <f t="array" ref="K4866">_xlfn.LET(_xlpm.d,UPPER(TRIM(CLEAN(SUBSTITUTE(F4866,CHAR(160),"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67" spans="2:11" hidden="1" x14ac:dyDescent="0.25">
      <c r="B4867" s="20">
        <v>45918</v>
      </c>
      <c r="C4867" s="2" t="s">
        <v>1</v>
      </c>
      <c r="D4867" s="2" t="s">
        <v>3115</v>
      </c>
      <c r="E4867" s="2" t="s">
        <v>120</v>
      </c>
      <c r="F4867" s="2" t="s">
        <v>3117</v>
      </c>
      <c r="G4867" s="5">
        <v>5</v>
      </c>
      <c r="H4867" s="5">
        <v>21.99</v>
      </c>
      <c r="I4867" s="5">
        <v>109.95</v>
      </c>
      <c r="J4867" s="5">
        <v>1631545.1400000015</v>
      </c>
      <c r="K4867" s="3" t="str" cm="1">
        <f t="array" ref="K4867">_xlfn.LET(_xlpm.d,UPPER(TRIM(CLEAN(SUBSTITUTE(F4867,CHAR(160),"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68" spans="2:11" hidden="1" x14ac:dyDescent="0.25">
      <c r="B4868" s="20">
        <v>45918</v>
      </c>
      <c r="C4868" s="2" t="s">
        <v>1</v>
      </c>
      <c r="D4868" s="2" t="s">
        <v>3115</v>
      </c>
      <c r="E4868" s="2" t="s">
        <v>120</v>
      </c>
      <c r="F4868" s="2" t="s">
        <v>2824</v>
      </c>
      <c r="G4868" s="5">
        <v>15</v>
      </c>
      <c r="H4868" s="5">
        <v>21.99</v>
      </c>
      <c r="I4868" s="5">
        <v>329.85</v>
      </c>
      <c r="J4868" s="5">
        <v>1631874.9900000016</v>
      </c>
      <c r="K4868" s="3" t="str" cm="1">
        <f t="array" ref="K4868">_xlfn.LET(_xlpm.d,UPPER(TRIM(CLEAN(SUBSTITUTE(F4868,CHAR(160),"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69" spans="2:11" hidden="1" x14ac:dyDescent="0.25">
      <c r="B4869" s="20">
        <v>45918</v>
      </c>
      <c r="C4869" s="2" t="s">
        <v>1</v>
      </c>
      <c r="D4869" s="2" t="s">
        <v>3115</v>
      </c>
      <c r="E4869" s="2" t="s">
        <v>120</v>
      </c>
      <c r="F4869" s="2" t="s">
        <v>3118</v>
      </c>
      <c r="G4869" s="5">
        <v>8</v>
      </c>
      <c r="H4869" s="5">
        <v>21.99</v>
      </c>
      <c r="I4869" s="5">
        <v>175.92</v>
      </c>
      <c r="J4869" s="5">
        <v>1632050.9100000015</v>
      </c>
      <c r="K4869" s="3" t="str" cm="1">
        <f t="array" ref="K4869">_xlfn.LET(_xlpm.d,UPPER(TRIM(CLEAN(SUBSTITUTE(F4869,CHAR(160),"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70" spans="2:11" hidden="1" x14ac:dyDescent="0.25">
      <c r="B4870" s="20">
        <v>45918</v>
      </c>
      <c r="C4870" s="2" t="s">
        <v>1</v>
      </c>
      <c r="D4870" s="2" t="s">
        <v>3115</v>
      </c>
      <c r="E4870" s="2" t="s">
        <v>120</v>
      </c>
      <c r="F4870" s="2" t="s">
        <v>2629</v>
      </c>
      <c r="G4870" s="5">
        <v>15</v>
      </c>
      <c r="H4870" s="5">
        <v>21.99</v>
      </c>
      <c r="I4870" s="5">
        <v>329.85</v>
      </c>
      <c r="J4870" s="5">
        <v>1632380.7600000016</v>
      </c>
      <c r="K4870" s="3" t="str" cm="1">
        <f t="array" ref="K4870">_xlfn.LET(_xlpm.d,UPPER(TRIM(CLEAN(SUBSTITUTE(F4870,CHAR(160),"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71" spans="2:11" hidden="1" x14ac:dyDescent="0.25">
      <c r="B4871" s="20">
        <v>45918</v>
      </c>
      <c r="C4871" s="2" t="s">
        <v>1</v>
      </c>
      <c r="D4871" s="2" t="s">
        <v>839</v>
      </c>
      <c r="E4871" s="2" t="s">
        <v>741</v>
      </c>
      <c r="F4871" s="2" t="s">
        <v>3119</v>
      </c>
      <c r="G4871" s="5">
        <v>5</v>
      </c>
      <c r="H4871" s="5">
        <v>23</v>
      </c>
      <c r="I4871" s="5">
        <v>115</v>
      </c>
      <c r="J4871" s="5">
        <v>1632495.7600000016</v>
      </c>
      <c r="K4871" s="3" t="str" cm="1">
        <f t="array" ref="K4871">_xlfn.LET(_xlpm.d,UPPER(TRIM(CLEAN(SUBSTITUTE(F4871,CHAR(160),"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4872" spans="2:11" hidden="1" x14ac:dyDescent="0.25">
      <c r="B4872" s="20">
        <v>45918</v>
      </c>
      <c r="C4872" s="2" t="s">
        <v>1</v>
      </c>
      <c r="D4872" s="2" t="s">
        <v>839</v>
      </c>
      <c r="E4872" s="2" t="s">
        <v>741</v>
      </c>
      <c r="F4872" s="2" t="s">
        <v>2573</v>
      </c>
      <c r="G4872" s="5">
        <v>18</v>
      </c>
      <c r="H4872" s="5">
        <v>20</v>
      </c>
      <c r="I4872" s="5">
        <v>360</v>
      </c>
      <c r="J4872" s="5">
        <v>1632855.7600000016</v>
      </c>
      <c r="K4872" s="3" t="str" cm="1">
        <f t="array" ref="K4872">_xlfn.LET(_xlpm.d,UPPER(TRIM(CLEAN(SUBSTITUTE(F4872,CHAR(160),"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73" spans="2:11" hidden="1" x14ac:dyDescent="0.25">
      <c r="B4873" s="20">
        <v>45919</v>
      </c>
      <c r="C4873" s="2" t="s">
        <v>1</v>
      </c>
      <c r="D4873" s="2" t="s">
        <v>2069</v>
      </c>
      <c r="E4873" s="2" t="s">
        <v>195</v>
      </c>
      <c r="F4873" s="2" t="s">
        <v>2573</v>
      </c>
      <c r="G4873" s="5">
        <v>120</v>
      </c>
      <c r="H4873" s="5">
        <v>22.4</v>
      </c>
      <c r="I4873" s="5">
        <v>2688</v>
      </c>
      <c r="J4873" s="5">
        <v>1635543.7600000016</v>
      </c>
      <c r="K4873" s="3" t="str" cm="1">
        <f t="array" ref="K4873">_xlfn.LET(_xlpm.d,UPPER(TRIM(CLEAN(SUBSTITUTE(F4873,CHAR(160),"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74" spans="2:11" hidden="1" x14ac:dyDescent="0.25">
      <c r="B4874" s="20">
        <v>45919</v>
      </c>
      <c r="C4874" s="2" t="s">
        <v>1</v>
      </c>
      <c r="D4874" s="2" t="s">
        <v>3120</v>
      </c>
      <c r="E4874" s="2" t="s">
        <v>186</v>
      </c>
      <c r="F4874" s="2" t="s">
        <v>2573</v>
      </c>
      <c r="G4874" s="5">
        <v>20</v>
      </c>
      <c r="H4874" s="5">
        <v>22.4</v>
      </c>
      <c r="I4874" s="5">
        <v>448</v>
      </c>
      <c r="J4874" s="5">
        <v>1635991.7600000016</v>
      </c>
      <c r="K4874" s="3" t="str" cm="1">
        <f t="array" ref="K4874">_xlfn.LET(_xlpm.d,UPPER(TRIM(CLEAN(SUBSTITUTE(F4874,CHAR(160),"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75" spans="2:11" hidden="1" x14ac:dyDescent="0.25">
      <c r="B4875" s="20">
        <v>45919</v>
      </c>
      <c r="C4875" s="2" t="s">
        <v>1</v>
      </c>
      <c r="D4875" s="2" t="s">
        <v>2070</v>
      </c>
      <c r="E4875" s="2" t="s">
        <v>232</v>
      </c>
      <c r="F4875" s="2" t="s">
        <v>2573</v>
      </c>
      <c r="G4875" s="5">
        <v>20</v>
      </c>
      <c r="H4875" s="5">
        <v>22.4</v>
      </c>
      <c r="I4875" s="5">
        <v>448</v>
      </c>
      <c r="J4875" s="5">
        <v>1636439.7600000016</v>
      </c>
      <c r="K4875" s="3" t="str" cm="1">
        <f t="array" ref="K4875">_xlfn.LET(_xlpm.d,UPPER(TRIM(CLEAN(SUBSTITUTE(F4875,CHAR(160),"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76" spans="2:11" hidden="1" x14ac:dyDescent="0.25">
      <c r="B4876" s="20">
        <v>45919</v>
      </c>
      <c r="C4876" s="2" t="s">
        <v>1</v>
      </c>
      <c r="D4876" s="2" t="s">
        <v>2071</v>
      </c>
      <c r="E4876" s="2" t="s">
        <v>243</v>
      </c>
      <c r="F4876" s="2" t="s">
        <v>2573</v>
      </c>
      <c r="G4876" s="5">
        <v>40</v>
      </c>
      <c r="H4876" s="5">
        <v>22.4</v>
      </c>
      <c r="I4876" s="5">
        <v>896</v>
      </c>
      <c r="J4876" s="5">
        <v>1637335.7600000016</v>
      </c>
      <c r="K4876" s="3" t="str" cm="1">
        <f t="array" ref="K4876">_xlfn.LET(_xlpm.d,UPPER(TRIM(CLEAN(SUBSTITUTE(F4876,CHAR(160),"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77" spans="2:11" hidden="1" x14ac:dyDescent="0.25">
      <c r="B4877" s="20">
        <v>45919</v>
      </c>
      <c r="C4877" s="2" t="s">
        <v>1</v>
      </c>
      <c r="D4877" s="2" t="s">
        <v>1109</v>
      </c>
      <c r="E4877" s="2" t="s">
        <v>236</v>
      </c>
      <c r="F4877" s="2" t="s">
        <v>2573</v>
      </c>
      <c r="G4877" s="5">
        <v>128</v>
      </c>
      <c r="H4877" s="5">
        <v>22.4</v>
      </c>
      <c r="I4877" s="5">
        <v>2867.2</v>
      </c>
      <c r="J4877" s="5">
        <v>1640202.9600000016</v>
      </c>
      <c r="K4877" s="3" t="str" cm="1">
        <f t="array" ref="K4877">_xlfn.LET(_xlpm.d,UPPER(TRIM(CLEAN(SUBSTITUTE(F4877,CHAR(160),"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78" spans="2:11" hidden="1" x14ac:dyDescent="0.25">
      <c r="B4878" s="20">
        <v>45919</v>
      </c>
      <c r="C4878" s="2" t="s">
        <v>1</v>
      </c>
      <c r="D4878" s="2" t="s">
        <v>3121</v>
      </c>
      <c r="E4878" s="2" t="s">
        <v>78</v>
      </c>
      <c r="F4878" s="2" t="s">
        <v>2573</v>
      </c>
      <c r="G4878" s="5">
        <v>30</v>
      </c>
      <c r="H4878" s="5">
        <v>22.4</v>
      </c>
      <c r="I4878" s="5">
        <v>672</v>
      </c>
      <c r="J4878" s="5">
        <v>1640874.9600000016</v>
      </c>
      <c r="K4878" s="3" t="str" cm="1">
        <f t="array" ref="K4878">_xlfn.LET(_xlpm.d,UPPER(TRIM(CLEAN(SUBSTITUTE(F4878,CHAR(160),"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79" spans="2:11" hidden="1" x14ac:dyDescent="0.25">
      <c r="B4879" s="20">
        <v>45919</v>
      </c>
      <c r="C4879" s="2" t="s">
        <v>1</v>
      </c>
      <c r="D4879" s="2" t="s">
        <v>1110</v>
      </c>
      <c r="E4879" s="2" t="s">
        <v>238</v>
      </c>
      <c r="F4879" s="2" t="s">
        <v>2573</v>
      </c>
      <c r="G4879" s="5">
        <v>99</v>
      </c>
      <c r="H4879" s="5">
        <v>22.4</v>
      </c>
      <c r="I4879" s="5">
        <v>2217.6</v>
      </c>
      <c r="J4879" s="5">
        <v>1643092.5600000017</v>
      </c>
      <c r="K4879" s="3" t="str" cm="1">
        <f t="array" ref="K4879">_xlfn.LET(_xlpm.d,UPPER(TRIM(CLEAN(SUBSTITUTE(F4879,CHAR(160),"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80" spans="2:11" hidden="1" x14ac:dyDescent="0.25">
      <c r="B4880" s="20">
        <v>45919</v>
      </c>
      <c r="C4880" s="2" t="s">
        <v>1</v>
      </c>
      <c r="D4880" s="2" t="s">
        <v>3122</v>
      </c>
      <c r="E4880" s="2" t="s">
        <v>254</v>
      </c>
      <c r="F4880" s="2" t="s">
        <v>2573</v>
      </c>
      <c r="G4880" s="5">
        <v>20</v>
      </c>
      <c r="H4880" s="5">
        <v>22.4</v>
      </c>
      <c r="I4880" s="5">
        <v>448</v>
      </c>
      <c r="J4880" s="5">
        <v>1643540.5600000017</v>
      </c>
      <c r="K4880" s="3" t="str" cm="1">
        <f t="array" ref="K4880">_xlfn.LET(_xlpm.d,UPPER(TRIM(CLEAN(SUBSTITUTE(F4880,CHAR(160),"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81" spans="2:11" hidden="1" x14ac:dyDescent="0.25">
      <c r="B4881" s="20">
        <v>45919</v>
      </c>
      <c r="C4881" s="2" t="s">
        <v>1</v>
      </c>
      <c r="D4881" s="2" t="s">
        <v>1111</v>
      </c>
      <c r="E4881" s="2" t="s">
        <v>154</v>
      </c>
      <c r="F4881" s="2" t="s">
        <v>2573</v>
      </c>
      <c r="G4881" s="5">
        <v>104</v>
      </c>
      <c r="H4881" s="5">
        <v>22.4</v>
      </c>
      <c r="I4881" s="5">
        <v>2329.6</v>
      </c>
      <c r="J4881" s="5">
        <v>1645870.1600000018</v>
      </c>
      <c r="K4881" s="3" t="str" cm="1">
        <f t="array" ref="K4881">_xlfn.LET(_xlpm.d,UPPER(TRIM(CLEAN(SUBSTITUTE(F4881,CHAR(160),"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82" spans="2:11" hidden="1" x14ac:dyDescent="0.25">
      <c r="B4882" s="20">
        <v>45919</v>
      </c>
      <c r="C4882" s="2" t="s">
        <v>1</v>
      </c>
      <c r="D4882" s="2" t="s">
        <v>2072</v>
      </c>
      <c r="E4882" s="2" t="s">
        <v>279</v>
      </c>
      <c r="F4882" s="2" t="s">
        <v>2573</v>
      </c>
      <c r="G4882" s="5">
        <v>80</v>
      </c>
      <c r="H4882" s="5">
        <v>22.4</v>
      </c>
      <c r="I4882" s="5">
        <v>1792</v>
      </c>
      <c r="J4882" s="5">
        <v>1647662.1600000018</v>
      </c>
      <c r="K4882" s="3" t="str" cm="1">
        <f t="array" ref="K4882">_xlfn.LET(_xlpm.d,UPPER(TRIM(CLEAN(SUBSTITUTE(F4882,CHAR(160),"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83" spans="2:11" hidden="1" x14ac:dyDescent="0.25">
      <c r="B4883" s="20">
        <v>45919</v>
      </c>
      <c r="C4883" s="2" t="s">
        <v>1</v>
      </c>
      <c r="D4883" s="2" t="s">
        <v>3123</v>
      </c>
      <c r="E4883" s="2" t="s">
        <v>1634</v>
      </c>
      <c r="F4883" s="2" t="s">
        <v>2573</v>
      </c>
      <c r="G4883" s="5">
        <v>100</v>
      </c>
      <c r="H4883" s="5">
        <v>21.3</v>
      </c>
      <c r="I4883" s="5">
        <v>2130</v>
      </c>
      <c r="J4883" s="5">
        <v>1649792.1600000018</v>
      </c>
      <c r="K4883" s="3" t="str" cm="1">
        <f t="array" ref="K4883">_xlfn.LET(_xlpm.d,UPPER(TRIM(CLEAN(SUBSTITUTE(F4883,CHAR(160),"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84" spans="2:11" hidden="1" x14ac:dyDescent="0.25">
      <c r="B4884" s="20">
        <v>45919</v>
      </c>
      <c r="C4884" s="2" t="s">
        <v>1</v>
      </c>
      <c r="D4884" s="2" t="s">
        <v>1112</v>
      </c>
      <c r="E4884" s="2" t="s">
        <v>234</v>
      </c>
      <c r="F4884" s="2" t="s">
        <v>2573</v>
      </c>
      <c r="G4884" s="5">
        <v>70</v>
      </c>
      <c r="H4884" s="5">
        <v>22.4</v>
      </c>
      <c r="I4884" s="5">
        <v>1568</v>
      </c>
      <c r="J4884" s="5">
        <v>1651360.1600000018</v>
      </c>
      <c r="K4884" s="3" t="str" cm="1">
        <f t="array" ref="K4884">_xlfn.LET(_xlpm.d,UPPER(TRIM(CLEAN(SUBSTITUTE(F4884,CHAR(160),"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85" spans="2:11" hidden="1" x14ac:dyDescent="0.25">
      <c r="B4885" s="20">
        <v>45919</v>
      </c>
      <c r="C4885" s="2" t="s">
        <v>1</v>
      </c>
      <c r="D4885" s="2" t="s">
        <v>3124</v>
      </c>
      <c r="E4885" s="2" t="s">
        <v>857</v>
      </c>
      <c r="F4885" s="2" t="s">
        <v>2573</v>
      </c>
      <c r="G4885" s="5">
        <v>100</v>
      </c>
      <c r="H4885" s="5">
        <v>14.95</v>
      </c>
      <c r="I4885" s="5">
        <v>1495</v>
      </c>
      <c r="J4885" s="5">
        <v>1652855.1600000018</v>
      </c>
      <c r="K4885" s="3" t="str" cm="1">
        <f t="array" ref="K4885">_xlfn.LET(_xlpm.d,UPPER(TRIM(CLEAN(SUBSTITUTE(F4885,CHAR(160),"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86" spans="2:11" hidden="1" x14ac:dyDescent="0.25">
      <c r="B4886" s="20">
        <v>45919</v>
      </c>
      <c r="C4886" s="2" t="s">
        <v>1</v>
      </c>
      <c r="D4886" s="2" t="s">
        <v>1113</v>
      </c>
      <c r="E4886" s="2" t="s">
        <v>43</v>
      </c>
      <c r="F4886" s="2" t="s">
        <v>2573</v>
      </c>
      <c r="G4886" s="5">
        <v>70</v>
      </c>
      <c r="H4886" s="5">
        <v>21.2</v>
      </c>
      <c r="I4886" s="5">
        <v>1484</v>
      </c>
      <c r="J4886" s="5">
        <v>1654339.1600000018</v>
      </c>
      <c r="K4886" s="3" t="str" cm="1">
        <f t="array" ref="K4886">_xlfn.LET(_xlpm.d,UPPER(TRIM(CLEAN(SUBSTITUTE(F4886,CHAR(160),"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87" spans="2:11" hidden="1" x14ac:dyDescent="0.25">
      <c r="B4887" s="20">
        <v>45919</v>
      </c>
      <c r="C4887" s="2" t="s">
        <v>1</v>
      </c>
      <c r="D4887" s="2" t="s">
        <v>3125</v>
      </c>
      <c r="E4887" s="2" t="s">
        <v>246</v>
      </c>
      <c r="F4887" s="2" t="s">
        <v>2573</v>
      </c>
      <c r="G4887" s="5">
        <v>120</v>
      </c>
      <c r="H4887" s="5">
        <v>22.4</v>
      </c>
      <c r="I4887" s="5">
        <v>2688</v>
      </c>
      <c r="J4887" s="5">
        <v>1657027.1600000018</v>
      </c>
      <c r="K4887" s="3" t="str" cm="1">
        <f t="array" ref="K4887">_xlfn.LET(_xlpm.d,UPPER(TRIM(CLEAN(SUBSTITUTE(F4887,CHAR(160),"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88" spans="2:11" hidden="1" x14ac:dyDescent="0.25">
      <c r="B4888" s="20">
        <v>45919</v>
      </c>
      <c r="C4888" s="2" t="s">
        <v>1</v>
      </c>
      <c r="D4888" s="2" t="s">
        <v>841</v>
      </c>
      <c r="E4888" s="2" t="s">
        <v>64</v>
      </c>
      <c r="F4888" s="2" t="s">
        <v>2573</v>
      </c>
      <c r="G4888" s="5">
        <v>28</v>
      </c>
      <c r="H4888" s="5">
        <v>21.2</v>
      </c>
      <c r="I4888" s="5">
        <v>593.6</v>
      </c>
      <c r="J4888" s="5">
        <v>1657620.7600000019</v>
      </c>
      <c r="K4888" s="3" t="str" cm="1">
        <f t="array" ref="K4888">_xlfn.LET(_xlpm.d,UPPER(TRIM(CLEAN(SUBSTITUTE(F4888,CHAR(160),"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89" spans="2:11" hidden="1" x14ac:dyDescent="0.25">
      <c r="B4889" s="20">
        <v>45919</v>
      </c>
      <c r="C4889" s="2" t="s">
        <v>1</v>
      </c>
      <c r="D4889" s="2" t="s">
        <v>3126</v>
      </c>
      <c r="E4889" s="2" t="s">
        <v>224</v>
      </c>
      <c r="F4889" s="2" t="s">
        <v>2573</v>
      </c>
      <c r="G4889" s="5">
        <v>288</v>
      </c>
      <c r="H4889" s="5">
        <v>22.4</v>
      </c>
      <c r="I4889" s="5">
        <v>6451.2</v>
      </c>
      <c r="J4889" s="5">
        <v>1664071.9600000018</v>
      </c>
      <c r="K4889" s="3" t="str" cm="1">
        <f t="array" ref="K4889">_xlfn.LET(_xlpm.d,UPPER(TRIM(CLEAN(SUBSTITUTE(F4889,CHAR(160),"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90" spans="2:11" hidden="1" x14ac:dyDescent="0.25">
      <c r="B4890" s="20">
        <v>45919</v>
      </c>
      <c r="C4890" s="2" t="s">
        <v>1</v>
      </c>
      <c r="D4890" s="2" t="s">
        <v>3127</v>
      </c>
      <c r="E4890" s="2" t="s">
        <v>305</v>
      </c>
      <c r="F4890" s="2" t="s">
        <v>2573</v>
      </c>
      <c r="G4890" s="5">
        <v>136</v>
      </c>
      <c r="H4890" s="5">
        <v>22.4</v>
      </c>
      <c r="I4890" s="5">
        <v>3046.4</v>
      </c>
      <c r="J4890" s="5">
        <v>1667118.3600000017</v>
      </c>
      <c r="K4890" s="3" t="str" cm="1">
        <f t="array" ref="K4890">_xlfn.LET(_xlpm.d,UPPER(TRIM(CLEAN(SUBSTITUTE(F4890,CHAR(160),"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91" spans="2:11" hidden="1" x14ac:dyDescent="0.25">
      <c r="B4891" s="20">
        <v>45922</v>
      </c>
      <c r="C4891" s="2" t="s">
        <v>1</v>
      </c>
      <c r="D4891" s="2" t="s">
        <v>3128</v>
      </c>
      <c r="E4891" s="2" t="s">
        <v>25</v>
      </c>
      <c r="F4891" s="2" t="s">
        <v>2573</v>
      </c>
      <c r="G4891" s="5">
        <v>336</v>
      </c>
      <c r="H4891" s="5">
        <v>17</v>
      </c>
      <c r="I4891" s="5">
        <v>5712</v>
      </c>
      <c r="J4891" s="5">
        <v>1672830.3600000017</v>
      </c>
      <c r="K4891" s="3" t="str" cm="1">
        <f t="array" ref="K4891">_xlfn.LET(_xlpm.d,UPPER(TRIM(CLEAN(SUBSTITUTE(F4891,CHAR(160),"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92" spans="2:11" hidden="1" x14ac:dyDescent="0.25">
      <c r="B4892" s="20">
        <v>45922</v>
      </c>
      <c r="C4892" s="2" t="s">
        <v>1</v>
      </c>
      <c r="D4892" s="2" t="s">
        <v>3129</v>
      </c>
      <c r="E4892" s="2" t="s">
        <v>832</v>
      </c>
      <c r="F4892" s="2" t="s">
        <v>2573</v>
      </c>
      <c r="G4892" s="5">
        <v>32</v>
      </c>
      <c r="H4892" s="5">
        <v>21.2</v>
      </c>
      <c r="I4892" s="5">
        <v>678.4</v>
      </c>
      <c r="J4892" s="5">
        <v>1673508.7600000016</v>
      </c>
      <c r="K4892" s="3" t="str" cm="1">
        <f t="array" ref="K4892">_xlfn.LET(_xlpm.d,UPPER(TRIM(CLEAN(SUBSTITUTE(F4892,CHAR(160),"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93" spans="2:11" hidden="1" x14ac:dyDescent="0.25">
      <c r="B4893" s="20">
        <v>45922</v>
      </c>
      <c r="C4893" s="2" t="s">
        <v>1</v>
      </c>
      <c r="D4893" s="2" t="s">
        <v>2073</v>
      </c>
      <c r="E4893" s="2" t="s">
        <v>254</v>
      </c>
      <c r="F4893" s="2" t="s">
        <v>2573</v>
      </c>
      <c r="G4893" s="5">
        <v>40</v>
      </c>
      <c r="H4893" s="5">
        <v>22.4</v>
      </c>
      <c r="I4893" s="5">
        <v>896</v>
      </c>
      <c r="J4893" s="5">
        <v>1674404.7600000016</v>
      </c>
      <c r="K4893" s="3" t="str" cm="1">
        <f t="array" ref="K4893">_xlfn.LET(_xlpm.d,UPPER(TRIM(CLEAN(SUBSTITUTE(F4893,CHAR(160),"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94" spans="2:11" hidden="1" x14ac:dyDescent="0.25">
      <c r="B4894" s="20">
        <v>45922</v>
      </c>
      <c r="C4894" s="2" t="s">
        <v>1</v>
      </c>
      <c r="D4894" s="2" t="s">
        <v>3130</v>
      </c>
      <c r="E4894" s="2" t="s">
        <v>248</v>
      </c>
      <c r="F4894" s="2" t="s">
        <v>2573</v>
      </c>
      <c r="G4894" s="5">
        <v>72</v>
      </c>
      <c r="H4894" s="5">
        <v>22.4</v>
      </c>
      <c r="I4894" s="5">
        <v>1612.8</v>
      </c>
      <c r="J4894" s="5">
        <v>1676017.5600000017</v>
      </c>
      <c r="K4894" s="3" t="str" cm="1">
        <f t="array" ref="K4894">_xlfn.LET(_xlpm.d,UPPER(TRIM(CLEAN(SUBSTITUTE(F4894,CHAR(160),"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95" spans="2:11" hidden="1" x14ac:dyDescent="0.25">
      <c r="B4895" s="20">
        <v>45922</v>
      </c>
      <c r="C4895" s="2" t="s">
        <v>1</v>
      </c>
      <c r="D4895" s="2" t="s">
        <v>3131</v>
      </c>
      <c r="E4895" s="2" t="s">
        <v>251</v>
      </c>
      <c r="F4895" s="2" t="s">
        <v>2573</v>
      </c>
      <c r="G4895" s="5">
        <v>30</v>
      </c>
      <c r="H4895" s="5">
        <v>22.4</v>
      </c>
      <c r="I4895" s="5">
        <v>672</v>
      </c>
      <c r="J4895" s="5">
        <v>1676689.5600000017</v>
      </c>
      <c r="K4895" s="3" t="str" cm="1">
        <f t="array" ref="K4895">_xlfn.LET(_xlpm.d,UPPER(TRIM(CLEAN(SUBSTITUTE(F4895,CHAR(160),"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96" spans="2:11" hidden="1" x14ac:dyDescent="0.25">
      <c r="B4896" s="20">
        <v>45922</v>
      </c>
      <c r="C4896" s="2" t="s">
        <v>1</v>
      </c>
      <c r="D4896" s="2" t="s">
        <v>1114</v>
      </c>
      <c r="E4896" s="2" t="s">
        <v>180</v>
      </c>
      <c r="F4896" s="2" t="s">
        <v>2573</v>
      </c>
      <c r="G4896" s="5">
        <v>16</v>
      </c>
      <c r="H4896" s="5">
        <v>22.4</v>
      </c>
      <c r="I4896" s="5">
        <v>358.4</v>
      </c>
      <c r="J4896" s="5">
        <v>1677047.9600000016</v>
      </c>
      <c r="K4896" s="3" t="str" cm="1">
        <f t="array" ref="K4896">_xlfn.LET(_xlpm.d,UPPER(TRIM(CLEAN(SUBSTITUTE(F4896,CHAR(160),"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97" spans="2:11" hidden="1" x14ac:dyDescent="0.25">
      <c r="B4897" s="20">
        <v>45923</v>
      </c>
      <c r="C4897" s="2" t="s">
        <v>1</v>
      </c>
      <c r="D4897" s="2" t="s">
        <v>1505</v>
      </c>
      <c r="E4897" s="2" t="s">
        <v>273</v>
      </c>
      <c r="F4897" s="2" t="s">
        <v>2573</v>
      </c>
      <c r="G4897" s="5">
        <v>80</v>
      </c>
      <c r="H4897" s="5">
        <v>22.4</v>
      </c>
      <c r="I4897" s="5">
        <v>1792</v>
      </c>
      <c r="J4897" s="5">
        <v>1678839.9600000016</v>
      </c>
      <c r="K4897" s="3" t="str" cm="1">
        <f t="array" ref="K4897">_xlfn.LET(_xlpm.d,UPPER(TRIM(CLEAN(SUBSTITUTE(F4897,CHAR(160),"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98" spans="2:11" hidden="1" x14ac:dyDescent="0.25">
      <c r="B4898" s="20">
        <v>45923</v>
      </c>
      <c r="C4898" s="2" t="s">
        <v>1</v>
      </c>
      <c r="D4898" s="2" t="s">
        <v>3132</v>
      </c>
      <c r="E4898" s="2" t="s">
        <v>276</v>
      </c>
      <c r="F4898" s="2" t="s">
        <v>2573</v>
      </c>
      <c r="G4898" s="5">
        <v>40</v>
      </c>
      <c r="H4898" s="5">
        <v>22.4</v>
      </c>
      <c r="I4898" s="5">
        <v>896</v>
      </c>
      <c r="J4898" s="5">
        <v>1679735.9600000016</v>
      </c>
      <c r="K4898" s="3" t="str" cm="1">
        <f t="array" ref="K4898">_xlfn.LET(_xlpm.d,UPPER(TRIM(CLEAN(SUBSTITUTE(F4898,CHAR(160),"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899" spans="2:11" hidden="1" x14ac:dyDescent="0.25">
      <c r="B4899" s="20">
        <v>45923</v>
      </c>
      <c r="C4899" s="2" t="s">
        <v>1</v>
      </c>
      <c r="D4899" s="2" t="s">
        <v>1115</v>
      </c>
      <c r="E4899" s="2" t="s">
        <v>156</v>
      </c>
      <c r="F4899" s="2" t="s">
        <v>2573</v>
      </c>
      <c r="G4899" s="5">
        <v>60</v>
      </c>
      <c r="H4899" s="5">
        <v>22.4</v>
      </c>
      <c r="I4899" s="5">
        <v>1344</v>
      </c>
      <c r="J4899" s="5">
        <v>1681079.9600000016</v>
      </c>
      <c r="K4899" s="3" t="str" cm="1">
        <f t="array" ref="K4899">_xlfn.LET(_xlpm.d,UPPER(TRIM(CLEAN(SUBSTITUTE(F4899,CHAR(160),"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00" spans="2:11" hidden="1" x14ac:dyDescent="0.25">
      <c r="B4900" s="20">
        <v>45923</v>
      </c>
      <c r="C4900" s="2" t="s">
        <v>1</v>
      </c>
      <c r="D4900" s="2" t="s">
        <v>2075</v>
      </c>
      <c r="E4900" s="2" t="s">
        <v>186</v>
      </c>
      <c r="F4900" s="2" t="s">
        <v>2573</v>
      </c>
      <c r="G4900" s="5">
        <v>40</v>
      </c>
      <c r="H4900" s="5">
        <v>22.4</v>
      </c>
      <c r="I4900" s="5">
        <v>896</v>
      </c>
      <c r="J4900" s="5">
        <v>1681975.9600000016</v>
      </c>
      <c r="K4900" s="3" t="str" cm="1">
        <f t="array" ref="K4900">_xlfn.LET(_xlpm.d,UPPER(TRIM(CLEAN(SUBSTITUTE(F4900,CHAR(160),"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01" spans="2:11" hidden="1" x14ac:dyDescent="0.25">
      <c r="B4901" s="20">
        <v>45923</v>
      </c>
      <c r="C4901" s="2" t="s">
        <v>1</v>
      </c>
      <c r="D4901" s="2" t="s">
        <v>2076</v>
      </c>
      <c r="E4901" s="2" t="s">
        <v>214</v>
      </c>
      <c r="F4901" s="2" t="s">
        <v>2573</v>
      </c>
      <c r="G4901" s="5">
        <v>60</v>
      </c>
      <c r="H4901" s="5">
        <v>22.4</v>
      </c>
      <c r="I4901" s="5">
        <v>1344</v>
      </c>
      <c r="J4901" s="5">
        <v>1683319.9600000016</v>
      </c>
      <c r="K4901" s="3" t="str" cm="1">
        <f t="array" ref="K4901">_xlfn.LET(_xlpm.d,UPPER(TRIM(CLEAN(SUBSTITUTE(F4901,CHAR(160),"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02" spans="2:11" hidden="1" x14ac:dyDescent="0.25">
      <c r="B4902" s="20">
        <v>45923</v>
      </c>
      <c r="C4902" s="2" t="s">
        <v>1</v>
      </c>
      <c r="D4902" s="2" t="s">
        <v>1506</v>
      </c>
      <c r="E4902" s="2" t="s">
        <v>158</v>
      </c>
      <c r="F4902" s="2" t="s">
        <v>2573</v>
      </c>
      <c r="G4902" s="5">
        <v>80</v>
      </c>
      <c r="H4902" s="5">
        <v>22.4</v>
      </c>
      <c r="I4902" s="5">
        <v>1792</v>
      </c>
      <c r="J4902" s="5">
        <v>1685111.9600000016</v>
      </c>
      <c r="K4902" s="3" t="str" cm="1">
        <f t="array" ref="K4902">_xlfn.LET(_xlpm.d,UPPER(TRIM(CLEAN(SUBSTITUTE(F4902,CHAR(160),"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03" spans="2:11" hidden="1" x14ac:dyDescent="0.25">
      <c r="B4903" s="20">
        <v>45923</v>
      </c>
      <c r="C4903" s="2" t="s">
        <v>1</v>
      </c>
      <c r="D4903" s="2" t="s">
        <v>3133</v>
      </c>
      <c r="E4903" s="2" t="s">
        <v>50</v>
      </c>
      <c r="F4903" s="2" t="s">
        <v>2573</v>
      </c>
      <c r="G4903" s="5">
        <v>150</v>
      </c>
      <c r="H4903" s="5">
        <v>20</v>
      </c>
      <c r="I4903" s="5">
        <v>3000</v>
      </c>
      <c r="J4903" s="5">
        <v>1688111.9600000016</v>
      </c>
      <c r="K4903" s="3" t="str" cm="1">
        <f t="array" ref="K4903">_xlfn.LET(_xlpm.d,UPPER(TRIM(CLEAN(SUBSTITUTE(F4903,CHAR(160),"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04" spans="2:11" hidden="1" x14ac:dyDescent="0.25">
      <c r="B4904" s="20">
        <v>45923</v>
      </c>
      <c r="C4904" s="2" t="s">
        <v>1</v>
      </c>
      <c r="D4904" s="2" t="s">
        <v>1116</v>
      </c>
      <c r="E4904" s="2" t="s">
        <v>162</v>
      </c>
      <c r="F4904" s="2" t="s">
        <v>2573</v>
      </c>
      <c r="G4904" s="5">
        <v>120</v>
      </c>
      <c r="H4904" s="5">
        <v>22.4</v>
      </c>
      <c r="I4904" s="5">
        <v>2688</v>
      </c>
      <c r="J4904" s="5">
        <v>1690799.9600000016</v>
      </c>
      <c r="K4904" s="3" t="str" cm="1">
        <f t="array" ref="K4904">_xlfn.LET(_xlpm.d,UPPER(TRIM(CLEAN(SUBSTITUTE(F4904,CHAR(160),"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05" spans="2:11" hidden="1" x14ac:dyDescent="0.25">
      <c r="B4905" s="20">
        <v>45923</v>
      </c>
      <c r="C4905" s="2" t="s">
        <v>1</v>
      </c>
      <c r="D4905" s="2" t="s">
        <v>1117</v>
      </c>
      <c r="E4905" s="2" t="s">
        <v>234</v>
      </c>
      <c r="F4905" s="2" t="s">
        <v>2573</v>
      </c>
      <c r="G4905" s="5">
        <v>126</v>
      </c>
      <c r="H4905" s="5">
        <v>22.4</v>
      </c>
      <c r="I4905" s="5">
        <v>2822.4</v>
      </c>
      <c r="J4905" s="5">
        <v>1693622.3600000015</v>
      </c>
      <c r="K4905" s="3" t="str" cm="1">
        <f t="array" ref="K4905">_xlfn.LET(_xlpm.d,UPPER(TRIM(CLEAN(SUBSTITUTE(F4905,CHAR(160),"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06" spans="2:11" hidden="1" x14ac:dyDescent="0.25">
      <c r="B4906" s="20">
        <v>45923</v>
      </c>
      <c r="C4906" s="2" t="s">
        <v>1</v>
      </c>
      <c r="D4906" s="2" t="s">
        <v>842</v>
      </c>
      <c r="E4906" s="2" t="s">
        <v>276</v>
      </c>
      <c r="F4906" s="2" t="s">
        <v>2573</v>
      </c>
      <c r="G4906" s="5">
        <v>16</v>
      </c>
      <c r="H4906" s="5">
        <v>0</v>
      </c>
      <c r="I4906" s="5">
        <v>0</v>
      </c>
      <c r="J4906" s="5">
        <v>1693622.3600000015</v>
      </c>
      <c r="K4906" s="3" t="str" cm="1">
        <f t="array" ref="K4906">_xlfn.LET(_xlpm.d,UPPER(TRIM(CLEAN(SUBSTITUTE(F4906,CHAR(160),"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07" spans="2:11" hidden="1" x14ac:dyDescent="0.25">
      <c r="B4907" s="20">
        <v>45923</v>
      </c>
      <c r="C4907" s="2" t="s">
        <v>1</v>
      </c>
      <c r="D4907" s="2" t="s">
        <v>1118</v>
      </c>
      <c r="E4907" s="2" t="s">
        <v>147</v>
      </c>
      <c r="F4907" s="2" t="s">
        <v>2573</v>
      </c>
      <c r="G4907" s="5">
        <v>140</v>
      </c>
      <c r="H4907" s="5">
        <v>22.4</v>
      </c>
      <c r="I4907" s="5">
        <v>3136</v>
      </c>
      <c r="J4907" s="5">
        <v>1696758.3600000015</v>
      </c>
      <c r="K4907" s="3" t="str" cm="1">
        <f t="array" ref="K4907">_xlfn.LET(_xlpm.d,UPPER(TRIM(CLEAN(SUBSTITUTE(F4907,CHAR(160),"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08" spans="2:11" hidden="1" x14ac:dyDescent="0.25">
      <c r="B4908" s="20">
        <v>45923</v>
      </c>
      <c r="C4908" s="2" t="s">
        <v>1</v>
      </c>
      <c r="D4908" s="2" t="s">
        <v>2078</v>
      </c>
      <c r="E4908" s="2" t="s">
        <v>78</v>
      </c>
      <c r="F4908" s="2" t="s">
        <v>2573</v>
      </c>
      <c r="G4908" s="5">
        <v>60</v>
      </c>
      <c r="H4908" s="5">
        <v>22.4</v>
      </c>
      <c r="I4908" s="5">
        <v>1344</v>
      </c>
      <c r="J4908" s="5">
        <v>1698102.3600000015</v>
      </c>
      <c r="K4908" s="3" t="str" cm="1">
        <f t="array" ref="K4908">_xlfn.LET(_xlpm.d,UPPER(TRIM(CLEAN(SUBSTITUTE(F4908,CHAR(160),"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09" spans="2:11" hidden="1" x14ac:dyDescent="0.25">
      <c r="B4909" s="20">
        <v>45923</v>
      </c>
      <c r="C4909" s="2" t="s">
        <v>1</v>
      </c>
      <c r="D4909" s="2" t="s">
        <v>3134</v>
      </c>
      <c r="E4909" s="2" t="s">
        <v>261</v>
      </c>
      <c r="F4909" s="2" t="s">
        <v>2573</v>
      </c>
      <c r="G4909" s="5">
        <v>120</v>
      </c>
      <c r="H4909" s="5">
        <v>22.4</v>
      </c>
      <c r="I4909" s="5">
        <v>2688</v>
      </c>
      <c r="J4909" s="5">
        <v>1700790.3600000015</v>
      </c>
      <c r="K4909" s="3" t="str" cm="1">
        <f t="array" ref="K4909">_xlfn.LET(_xlpm.d,UPPER(TRIM(CLEAN(SUBSTITUTE(F4909,CHAR(160),"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10" spans="2:11" hidden="1" x14ac:dyDescent="0.25">
      <c r="B4910" s="20">
        <v>45923</v>
      </c>
      <c r="C4910" s="2" t="s">
        <v>1</v>
      </c>
      <c r="D4910" s="2" t="s">
        <v>3135</v>
      </c>
      <c r="E4910" s="2" t="s">
        <v>3136</v>
      </c>
      <c r="F4910" s="2" t="s">
        <v>2573</v>
      </c>
      <c r="G4910" s="5">
        <v>50</v>
      </c>
      <c r="H4910" s="5">
        <v>21.2</v>
      </c>
      <c r="I4910" s="5">
        <v>1060</v>
      </c>
      <c r="J4910" s="5">
        <v>1701850.3600000015</v>
      </c>
      <c r="K4910" s="3" t="str" cm="1">
        <f t="array" ref="K4910">_xlfn.LET(_xlpm.d,UPPER(TRIM(CLEAN(SUBSTITUTE(F4910,CHAR(160),"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11" spans="2:11" hidden="1" x14ac:dyDescent="0.25">
      <c r="B4911" s="20">
        <v>45924</v>
      </c>
      <c r="C4911" s="2" t="s">
        <v>1</v>
      </c>
      <c r="D4911" s="2" t="s">
        <v>1120</v>
      </c>
      <c r="E4911" s="2" t="s">
        <v>141</v>
      </c>
      <c r="F4911" s="2" t="s">
        <v>2573</v>
      </c>
      <c r="G4911" s="5">
        <v>112</v>
      </c>
      <c r="H4911" s="5">
        <v>22.4</v>
      </c>
      <c r="I4911" s="5">
        <v>2508.8000000000002</v>
      </c>
      <c r="J4911" s="5">
        <v>1704359.1600000015</v>
      </c>
      <c r="K4911" s="3" t="str" cm="1">
        <f t="array" ref="K4911">_xlfn.LET(_xlpm.d,UPPER(TRIM(CLEAN(SUBSTITUTE(F4911,CHAR(160),"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12" spans="2:11" hidden="1" x14ac:dyDescent="0.25">
      <c r="B4912" s="20">
        <v>45924</v>
      </c>
      <c r="C4912" s="2" t="s">
        <v>1</v>
      </c>
      <c r="D4912" s="2" t="s">
        <v>699</v>
      </c>
      <c r="E4912" s="2" t="s">
        <v>149</v>
      </c>
      <c r="F4912" s="2" t="s">
        <v>2573</v>
      </c>
      <c r="G4912" s="5">
        <v>60</v>
      </c>
      <c r="H4912" s="5">
        <v>22.4</v>
      </c>
      <c r="I4912" s="5">
        <v>1344</v>
      </c>
      <c r="J4912" s="5">
        <v>1705703.1600000015</v>
      </c>
      <c r="K4912" s="3" t="str" cm="1">
        <f t="array" ref="K4912">_xlfn.LET(_xlpm.d,UPPER(TRIM(CLEAN(SUBSTITUTE(F4912,CHAR(160),"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13" spans="2:11" hidden="1" x14ac:dyDescent="0.25">
      <c r="B4913" s="20">
        <v>45924</v>
      </c>
      <c r="C4913" s="2" t="s">
        <v>1</v>
      </c>
      <c r="D4913" s="2" t="s">
        <v>2082</v>
      </c>
      <c r="E4913" s="2" t="s">
        <v>282</v>
      </c>
      <c r="F4913" s="2" t="s">
        <v>2573</v>
      </c>
      <c r="G4913" s="5">
        <v>25</v>
      </c>
      <c r="H4913" s="5">
        <v>22.4</v>
      </c>
      <c r="I4913" s="5">
        <v>560</v>
      </c>
      <c r="J4913" s="5">
        <v>1706263.1600000015</v>
      </c>
      <c r="K4913" s="3" t="str" cm="1">
        <f t="array" ref="K4913">_xlfn.LET(_xlpm.d,UPPER(TRIM(CLEAN(SUBSTITUTE(F4913,CHAR(160),"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14" spans="2:11" hidden="1" x14ac:dyDescent="0.25">
      <c r="B4914" s="20">
        <v>45924</v>
      </c>
      <c r="C4914" s="2" t="s">
        <v>1</v>
      </c>
      <c r="D4914" s="2" t="s">
        <v>3137</v>
      </c>
      <c r="E4914" s="2" t="s">
        <v>491</v>
      </c>
      <c r="F4914" s="2" t="s">
        <v>2573</v>
      </c>
      <c r="G4914" s="5">
        <v>55</v>
      </c>
      <c r="H4914" s="5">
        <v>21.3</v>
      </c>
      <c r="I4914" s="5">
        <v>1171.5</v>
      </c>
      <c r="J4914" s="5">
        <v>1707434.6600000015</v>
      </c>
      <c r="K4914" s="3" t="str" cm="1">
        <f t="array" ref="K4914">_xlfn.LET(_xlpm.d,UPPER(TRIM(CLEAN(SUBSTITUTE(F4914,CHAR(160),"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15" spans="2:11" hidden="1" x14ac:dyDescent="0.25">
      <c r="B4915" s="20">
        <v>45925</v>
      </c>
      <c r="C4915" s="2" t="s">
        <v>1</v>
      </c>
      <c r="D4915" s="2" t="s">
        <v>2083</v>
      </c>
      <c r="E4915" s="2" t="s">
        <v>143</v>
      </c>
      <c r="F4915" s="2" t="s">
        <v>2573</v>
      </c>
      <c r="G4915" s="5">
        <v>40</v>
      </c>
      <c r="H4915" s="5">
        <v>22.4</v>
      </c>
      <c r="I4915" s="5">
        <v>896</v>
      </c>
      <c r="J4915" s="5">
        <v>1708330.6600000015</v>
      </c>
      <c r="K4915" s="3" t="str" cm="1">
        <f t="array" ref="K4915">_xlfn.LET(_xlpm.d,UPPER(TRIM(CLEAN(SUBSTITUTE(F4915,CHAR(160),"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16" spans="2:11" hidden="1" x14ac:dyDescent="0.25">
      <c r="B4916" s="20">
        <v>45925</v>
      </c>
      <c r="C4916" s="2" t="s">
        <v>1</v>
      </c>
      <c r="D4916" s="2" t="s">
        <v>1121</v>
      </c>
      <c r="E4916" s="2" t="s">
        <v>192</v>
      </c>
      <c r="F4916" s="2" t="s">
        <v>2573</v>
      </c>
      <c r="G4916" s="5">
        <v>96</v>
      </c>
      <c r="H4916" s="5">
        <v>22.4</v>
      </c>
      <c r="I4916" s="5">
        <v>2150.4</v>
      </c>
      <c r="J4916" s="5">
        <v>1710481.0600000015</v>
      </c>
      <c r="K4916" s="3" t="str" cm="1">
        <f t="array" ref="K4916">_xlfn.LET(_xlpm.d,UPPER(TRIM(CLEAN(SUBSTITUTE(F4916,CHAR(160),"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17" spans="2:11" hidden="1" x14ac:dyDescent="0.25">
      <c r="B4917" s="20">
        <v>45925</v>
      </c>
      <c r="C4917" s="2" t="s">
        <v>1</v>
      </c>
      <c r="D4917" s="2" t="s">
        <v>3138</v>
      </c>
      <c r="E4917" s="2" t="s">
        <v>160</v>
      </c>
      <c r="F4917" s="2" t="s">
        <v>2573</v>
      </c>
      <c r="G4917" s="5">
        <v>64</v>
      </c>
      <c r="H4917" s="5">
        <v>22.4</v>
      </c>
      <c r="I4917" s="5">
        <v>1433.6</v>
      </c>
      <c r="J4917" s="5">
        <v>1711914.6600000015</v>
      </c>
      <c r="K4917" s="3" t="str" cm="1">
        <f t="array" ref="K4917">_xlfn.LET(_xlpm.d,UPPER(TRIM(CLEAN(SUBSTITUTE(F4917,CHAR(160),"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18" spans="2:11" hidden="1" x14ac:dyDescent="0.25">
      <c r="B4918" s="20">
        <v>45925</v>
      </c>
      <c r="C4918" s="2" t="s">
        <v>1</v>
      </c>
      <c r="D4918" s="2" t="s">
        <v>3139</v>
      </c>
      <c r="E4918" s="2" t="s">
        <v>180</v>
      </c>
      <c r="F4918" s="2" t="s">
        <v>2573</v>
      </c>
      <c r="G4918" s="5">
        <v>16</v>
      </c>
      <c r="H4918" s="5">
        <v>22.4</v>
      </c>
      <c r="I4918" s="5">
        <v>358.4</v>
      </c>
      <c r="J4918" s="5">
        <v>1712273.0600000015</v>
      </c>
      <c r="K4918" s="3" t="str" cm="1">
        <f t="array" ref="K4918">_xlfn.LET(_xlpm.d,UPPER(TRIM(CLEAN(SUBSTITUTE(F4918,CHAR(160),"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19" spans="2:11" hidden="1" x14ac:dyDescent="0.25">
      <c r="B4919" s="20">
        <v>45925</v>
      </c>
      <c r="C4919" s="2" t="s">
        <v>1</v>
      </c>
      <c r="D4919" s="2" t="s">
        <v>3140</v>
      </c>
      <c r="E4919" s="2" t="s">
        <v>544</v>
      </c>
      <c r="F4919" s="2" t="s">
        <v>2573</v>
      </c>
      <c r="G4919" s="5">
        <v>35</v>
      </c>
      <c r="H4919" s="5">
        <v>21.3</v>
      </c>
      <c r="I4919" s="5">
        <v>745.5</v>
      </c>
      <c r="J4919" s="5">
        <v>1713018.5600000015</v>
      </c>
      <c r="K4919" s="3" t="str" cm="1">
        <f t="array" ref="K4919">_xlfn.LET(_xlpm.d,UPPER(TRIM(CLEAN(SUBSTITUTE(F4919,CHAR(160),"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20" spans="2:11" hidden="1" x14ac:dyDescent="0.25">
      <c r="B4920" s="20">
        <v>45925</v>
      </c>
      <c r="C4920" s="2" t="s">
        <v>1</v>
      </c>
      <c r="D4920" s="2" t="s">
        <v>3141</v>
      </c>
      <c r="E4920" s="2" t="s">
        <v>1765</v>
      </c>
      <c r="F4920" s="2" t="s">
        <v>2573</v>
      </c>
      <c r="G4920" s="5">
        <v>500</v>
      </c>
      <c r="H4920" s="5">
        <v>21.3</v>
      </c>
      <c r="I4920" s="5">
        <v>10650</v>
      </c>
      <c r="J4920" s="5">
        <v>1723668.5600000015</v>
      </c>
      <c r="K4920" s="3" t="str" cm="1">
        <f t="array" ref="K4920">_xlfn.LET(_xlpm.d,UPPER(TRIM(CLEAN(SUBSTITUTE(F4920,CHAR(160),"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21" spans="2:11" hidden="1" x14ac:dyDescent="0.25">
      <c r="B4921" s="20">
        <v>45925</v>
      </c>
      <c r="C4921" s="2" t="s">
        <v>1</v>
      </c>
      <c r="D4921" s="2" t="s">
        <v>3142</v>
      </c>
      <c r="E4921" s="2" t="s">
        <v>135</v>
      </c>
      <c r="F4921" s="2" t="s">
        <v>2573</v>
      </c>
      <c r="G4921" s="5">
        <v>112</v>
      </c>
      <c r="H4921" s="5">
        <v>22.4</v>
      </c>
      <c r="I4921" s="5">
        <v>2508.8000000000002</v>
      </c>
      <c r="J4921" s="5">
        <v>1726177.3600000015</v>
      </c>
      <c r="K4921" s="3" t="str" cm="1">
        <f t="array" ref="K4921">_xlfn.LET(_xlpm.d,UPPER(TRIM(CLEAN(SUBSTITUTE(F4921,CHAR(160),"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22" spans="2:11" hidden="1" x14ac:dyDescent="0.25">
      <c r="B4922" s="20">
        <v>45925</v>
      </c>
      <c r="C4922" s="2" t="s">
        <v>1</v>
      </c>
      <c r="D4922" s="2" t="s">
        <v>1122</v>
      </c>
      <c r="E4922" s="2" t="s">
        <v>168</v>
      </c>
      <c r="F4922" s="2" t="s">
        <v>2573</v>
      </c>
      <c r="G4922" s="5">
        <v>40</v>
      </c>
      <c r="H4922" s="5">
        <v>22.4</v>
      </c>
      <c r="I4922" s="5">
        <v>896</v>
      </c>
      <c r="J4922" s="5">
        <v>1727073.3600000015</v>
      </c>
      <c r="K4922" s="3" t="str" cm="1">
        <f t="array" ref="K4922">_xlfn.LET(_xlpm.d,UPPER(TRIM(CLEAN(SUBSTITUTE(F4922,CHAR(160),"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23" spans="2:11" hidden="1" x14ac:dyDescent="0.25">
      <c r="B4923" s="20">
        <v>45925</v>
      </c>
      <c r="C4923" s="2" t="s">
        <v>1</v>
      </c>
      <c r="D4923" s="2" t="s">
        <v>1123</v>
      </c>
      <c r="E4923" s="2" t="s">
        <v>3</v>
      </c>
      <c r="F4923" s="2" t="s">
        <v>2573</v>
      </c>
      <c r="G4923" s="5">
        <v>32</v>
      </c>
      <c r="H4923" s="5">
        <v>21.2</v>
      </c>
      <c r="I4923" s="5">
        <v>678.4</v>
      </c>
      <c r="J4923" s="5">
        <v>1727751.7600000014</v>
      </c>
      <c r="K4923" s="3" t="str" cm="1">
        <f t="array" ref="K4923">_xlfn.LET(_xlpm.d,UPPER(TRIM(CLEAN(SUBSTITUTE(F4923,CHAR(160),"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24" spans="2:11" hidden="1" x14ac:dyDescent="0.25">
      <c r="B4924" s="20">
        <v>45925</v>
      </c>
      <c r="C4924" s="2" t="s">
        <v>1</v>
      </c>
      <c r="D4924" s="2" t="s">
        <v>3143</v>
      </c>
      <c r="E4924" s="2" t="s">
        <v>120</v>
      </c>
      <c r="F4924" s="2" t="s">
        <v>3117</v>
      </c>
      <c r="G4924" s="5">
        <v>6</v>
      </c>
      <c r="H4924" s="5">
        <v>21.99</v>
      </c>
      <c r="I4924" s="5">
        <v>131.94</v>
      </c>
      <c r="J4924" s="5">
        <v>1727883.7000000014</v>
      </c>
      <c r="K4924" s="3" t="str" cm="1">
        <f t="array" ref="K4924">_xlfn.LET(_xlpm.d,UPPER(TRIM(CLEAN(SUBSTITUTE(F4924,CHAR(160),"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25" spans="2:11" hidden="1" x14ac:dyDescent="0.25">
      <c r="B4925" s="20">
        <v>45925</v>
      </c>
      <c r="C4925" s="2" t="s">
        <v>1</v>
      </c>
      <c r="D4925" s="2" t="s">
        <v>3144</v>
      </c>
      <c r="E4925" s="2" t="s">
        <v>1767</v>
      </c>
      <c r="F4925" s="2" t="s">
        <v>2573</v>
      </c>
      <c r="G4925" s="5">
        <v>48</v>
      </c>
      <c r="H4925" s="5">
        <v>22.4</v>
      </c>
      <c r="I4925" s="5">
        <v>1075.2</v>
      </c>
      <c r="J4925" s="5">
        <v>1728958.9000000013</v>
      </c>
      <c r="K4925" s="3" t="str" cm="1">
        <f t="array" ref="K4925">_xlfn.LET(_xlpm.d,UPPER(TRIM(CLEAN(SUBSTITUTE(F4925,CHAR(160),"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26" spans="2:11" hidden="1" x14ac:dyDescent="0.25">
      <c r="B4926" s="20">
        <v>45926</v>
      </c>
      <c r="C4926" s="2" t="s">
        <v>1</v>
      </c>
      <c r="D4926" s="2" t="s">
        <v>2084</v>
      </c>
      <c r="E4926" s="2" t="s">
        <v>195</v>
      </c>
      <c r="F4926" s="2" t="s">
        <v>2573</v>
      </c>
      <c r="G4926" s="5">
        <v>100</v>
      </c>
      <c r="H4926" s="5">
        <v>22.4</v>
      </c>
      <c r="I4926" s="5">
        <v>2240</v>
      </c>
      <c r="J4926" s="5">
        <v>1731198.9000000013</v>
      </c>
      <c r="K4926" s="3" t="str" cm="1">
        <f t="array" ref="K4926">_xlfn.LET(_xlpm.d,UPPER(TRIM(CLEAN(SUBSTITUTE(F4926,CHAR(160),"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27" spans="2:11" hidden="1" x14ac:dyDescent="0.25">
      <c r="B4927" s="20">
        <v>45926</v>
      </c>
      <c r="C4927" s="2" t="s">
        <v>1</v>
      </c>
      <c r="D4927" s="2" t="s">
        <v>2085</v>
      </c>
      <c r="E4927" s="2" t="s">
        <v>248</v>
      </c>
      <c r="F4927" s="2" t="s">
        <v>2573</v>
      </c>
      <c r="G4927" s="5">
        <v>80</v>
      </c>
      <c r="H4927" s="5">
        <v>22.4</v>
      </c>
      <c r="I4927" s="5">
        <v>1792</v>
      </c>
      <c r="J4927" s="5">
        <v>1732990.9000000013</v>
      </c>
      <c r="K4927" s="3" t="str" cm="1">
        <f t="array" ref="K4927">_xlfn.LET(_xlpm.d,UPPER(TRIM(CLEAN(SUBSTITUTE(F4927,CHAR(160),"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28" spans="2:11" hidden="1" x14ac:dyDescent="0.25">
      <c r="B4928" s="20">
        <v>45926</v>
      </c>
      <c r="C4928" s="2" t="s">
        <v>1</v>
      </c>
      <c r="D4928" s="2" t="s">
        <v>3145</v>
      </c>
      <c r="E4928" s="2" t="s">
        <v>259</v>
      </c>
      <c r="F4928" s="2" t="s">
        <v>2573</v>
      </c>
      <c r="G4928" s="5">
        <v>40</v>
      </c>
      <c r="H4928" s="5">
        <v>22.4</v>
      </c>
      <c r="I4928" s="5">
        <v>896</v>
      </c>
      <c r="J4928" s="5">
        <v>1733886.9000000013</v>
      </c>
      <c r="K4928" s="3" t="str" cm="1">
        <f t="array" ref="K4928">_xlfn.LET(_xlpm.d,UPPER(TRIM(CLEAN(SUBSTITUTE(F4928,CHAR(160),"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29" spans="2:11" hidden="1" x14ac:dyDescent="0.25">
      <c r="B4929" s="20">
        <v>45926</v>
      </c>
      <c r="C4929" s="2" t="s">
        <v>1</v>
      </c>
      <c r="D4929" s="2" t="s">
        <v>1124</v>
      </c>
      <c r="E4929" s="2" t="s">
        <v>154</v>
      </c>
      <c r="F4929" s="2" t="s">
        <v>2573</v>
      </c>
      <c r="G4929" s="5">
        <v>80</v>
      </c>
      <c r="H4929" s="5">
        <v>22.4</v>
      </c>
      <c r="I4929" s="5">
        <v>1792</v>
      </c>
      <c r="J4929" s="5">
        <v>1735678.9000000013</v>
      </c>
      <c r="K4929" s="3" t="str" cm="1">
        <f t="array" ref="K4929">_xlfn.LET(_xlpm.d,UPPER(TRIM(CLEAN(SUBSTITUTE(F4929,CHAR(160),"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30" spans="2:11" hidden="1" x14ac:dyDescent="0.25">
      <c r="B4930" s="20">
        <v>45926</v>
      </c>
      <c r="C4930" s="2" t="s">
        <v>1</v>
      </c>
      <c r="D4930" s="2" t="s">
        <v>2086</v>
      </c>
      <c r="E4930" s="2" t="s">
        <v>254</v>
      </c>
      <c r="F4930" s="2" t="s">
        <v>2573</v>
      </c>
      <c r="G4930" s="5">
        <v>105</v>
      </c>
      <c r="H4930" s="5">
        <v>22.4</v>
      </c>
      <c r="I4930" s="5">
        <v>2352</v>
      </c>
      <c r="J4930" s="5">
        <v>1738030.9000000013</v>
      </c>
      <c r="K4930" s="3" t="str" cm="1">
        <f t="array" ref="K4930">_xlfn.LET(_xlpm.d,UPPER(TRIM(CLEAN(SUBSTITUTE(F4930,CHAR(160),"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31" spans="2:11" hidden="1" x14ac:dyDescent="0.25">
      <c r="B4931" s="20">
        <v>45926</v>
      </c>
      <c r="C4931" s="2" t="s">
        <v>1</v>
      </c>
      <c r="D4931" s="2" t="s">
        <v>3146</v>
      </c>
      <c r="E4931" s="2" t="s">
        <v>236</v>
      </c>
      <c r="F4931" s="2" t="s">
        <v>2573</v>
      </c>
      <c r="G4931" s="5">
        <v>76</v>
      </c>
      <c r="H4931" s="5">
        <v>22.4</v>
      </c>
      <c r="I4931" s="5">
        <v>1702.4</v>
      </c>
      <c r="J4931" s="5">
        <v>1739733.3000000012</v>
      </c>
      <c r="K4931" s="3" t="str" cm="1">
        <f t="array" ref="K4931">_xlfn.LET(_xlpm.d,UPPER(TRIM(CLEAN(SUBSTITUTE(F4931,CHAR(160),"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32" spans="2:11" hidden="1" x14ac:dyDescent="0.25">
      <c r="B4932" s="20">
        <v>45926</v>
      </c>
      <c r="C4932" s="2" t="s">
        <v>1</v>
      </c>
      <c r="D4932" s="2" t="s">
        <v>2087</v>
      </c>
      <c r="E4932" s="2" t="s">
        <v>243</v>
      </c>
      <c r="F4932" s="2" t="s">
        <v>2573</v>
      </c>
      <c r="G4932" s="5">
        <v>80</v>
      </c>
      <c r="H4932" s="5">
        <v>22.4</v>
      </c>
      <c r="I4932" s="5">
        <v>1792</v>
      </c>
      <c r="J4932" s="5">
        <v>1741525.3000000012</v>
      </c>
      <c r="K4932" s="3" t="str" cm="1">
        <f t="array" ref="K4932">_xlfn.LET(_xlpm.d,UPPER(TRIM(CLEAN(SUBSTITUTE(F4932,CHAR(160),"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33" spans="2:11" hidden="1" x14ac:dyDescent="0.25">
      <c r="B4933" s="20">
        <v>45926</v>
      </c>
      <c r="C4933" s="2" t="s">
        <v>1</v>
      </c>
      <c r="D4933" s="2" t="s">
        <v>2088</v>
      </c>
      <c r="E4933" s="2" t="s">
        <v>78</v>
      </c>
      <c r="F4933" s="2" t="s">
        <v>2573</v>
      </c>
      <c r="G4933" s="5">
        <v>50</v>
      </c>
      <c r="H4933" s="5">
        <v>22.4</v>
      </c>
      <c r="I4933" s="5">
        <v>1120</v>
      </c>
      <c r="J4933" s="5">
        <v>1742645.3000000012</v>
      </c>
      <c r="K4933" s="3" t="str" cm="1">
        <f t="array" ref="K4933">_xlfn.LET(_xlpm.d,UPPER(TRIM(CLEAN(SUBSTITUTE(F4933,CHAR(160),"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34" spans="2:11" hidden="1" x14ac:dyDescent="0.25">
      <c r="B4934" s="20">
        <v>45926</v>
      </c>
      <c r="C4934" s="2" t="s">
        <v>1</v>
      </c>
      <c r="D4934" s="2" t="s">
        <v>2090</v>
      </c>
      <c r="E4934" s="2" t="s">
        <v>1634</v>
      </c>
      <c r="F4934" s="2" t="s">
        <v>2573</v>
      </c>
      <c r="G4934" s="5">
        <v>100</v>
      </c>
      <c r="H4934" s="5">
        <v>21.3</v>
      </c>
      <c r="I4934" s="5">
        <v>2130</v>
      </c>
      <c r="J4934" s="5">
        <v>1744775.3000000012</v>
      </c>
      <c r="K4934" s="3" t="str" cm="1">
        <f t="array" ref="K4934">_xlfn.LET(_xlpm.d,UPPER(TRIM(CLEAN(SUBSTITUTE(F4934,CHAR(160),"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35" spans="2:11" hidden="1" x14ac:dyDescent="0.25">
      <c r="B4935" s="20">
        <v>45926</v>
      </c>
      <c r="C4935" s="2" t="s">
        <v>1</v>
      </c>
      <c r="D4935" s="2" t="s">
        <v>3147</v>
      </c>
      <c r="E4935" s="2" t="s">
        <v>759</v>
      </c>
      <c r="F4935" s="2" t="s">
        <v>2573</v>
      </c>
      <c r="G4935" s="5">
        <v>54</v>
      </c>
      <c r="H4935" s="5">
        <v>21.2</v>
      </c>
      <c r="I4935" s="5">
        <v>1144.8</v>
      </c>
      <c r="J4935" s="5">
        <v>1745920.1000000013</v>
      </c>
      <c r="K4935" s="3" t="str" cm="1">
        <f t="array" ref="K4935">_xlfn.LET(_xlpm.d,UPPER(TRIM(CLEAN(SUBSTITUTE(F4935,CHAR(160),"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36" spans="2:11" hidden="1" x14ac:dyDescent="0.25">
      <c r="B4936" s="20">
        <v>45926</v>
      </c>
      <c r="C4936" s="2" t="s">
        <v>1</v>
      </c>
      <c r="D4936" s="2" t="s">
        <v>1128</v>
      </c>
      <c r="E4936" s="2" t="s">
        <v>874</v>
      </c>
      <c r="F4936" s="2" t="s">
        <v>2573</v>
      </c>
      <c r="G4936" s="5">
        <v>100</v>
      </c>
      <c r="H4936" s="5">
        <v>17.2</v>
      </c>
      <c r="I4936" s="5">
        <v>1720</v>
      </c>
      <c r="J4936" s="5">
        <v>1747640.1000000013</v>
      </c>
      <c r="K4936" s="3" t="str" cm="1">
        <f t="array" ref="K4936">_xlfn.LET(_xlpm.d,UPPER(TRIM(CLEAN(SUBSTITUTE(F4936,CHAR(160),"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37" spans="2:11" hidden="1" x14ac:dyDescent="0.25">
      <c r="B4937" s="20">
        <v>45926</v>
      </c>
      <c r="C4937" s="2" t="s">
        <v>1</v>
      </c>
      <c r="D4937" s="2" t="s">
        <v>2091</v>
      </c>
      <c r="E4937" s="2" t="s">
        <v>807</v>
      </c>
      <c r="F4937" s="2" t="s">
        <v>2573</v>
      </c>
      <c r="G4937" s="5">
        <v>48</v>
      </c>
      <c r="H4937" s="5">
        <v>21.2</v>
      </c>
      <c r="I4937" s="5">
        <v>1017.6</v>
      </c>
      <c r="J4937" s="5">
        <v>1748657.7000000014</v>
      </c>
      <c r="K4937" s="3" t="str" cm="1">
        <f t="array" ref="K4937">_xlfn.LET(_xlpm.d,UPPER(TRIM(CLEAN(SUBSTITUTE(F4937,CHAR(160),"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38" spans="2:11" hidden="1" x14ac:dyDescent="0.25">
      <c r="B4938" s="20">
        <v>45926</v>
      </c>
      <c r="C4938" s="2" t="s">
        <v>1</v>
      </c>
      <c r="D4938" s="2" t="s">
        <v>2092</v>
      </c>
      <c r="E4938" s="2" t="s">
        <v>197</v>
      </c>
      <c r="F4938" s="2" t="s">
        <v>2573</v>
      </c>
      <c r="G4938" s="5">
        <v>237</v>
      </c>
      <c r="H4938" s="5">
        <v>22.4</v>
      </c>
      <c r="I4938" s="5">
        <v>5308.8</v>
      </c>
      <c r="J4938" s="5">
        <v>1753966.5000000014</v>
      </c>
      <c r="K4938" s="3" t="str" cm="1">
        <f t="array" ref="K4938">_xlfn.LET(_xlpm.d,UPPER(TRIM(CLEAN(SUBSTITUTE(F4938,CHAR(160),"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39" spans="2:11" hidden="1" x14ac:dyDescent="0.25">
      <c r="B4939" s="20">
        <v>45926</v>
      </c>
      <c r="C4939" s="2" t="s">
        <v>1</v>
      </c>
      <c r="D4939" s="2" t="s">
        <v>3148</v>
      </c>
      <c r="E4939" s="2" t="s">
        <v>319</v>
      </c>
      <c r="F4939" s="2" t="s">
        <v>2573</v>
      </c>
      <c r="G4939" s="5">
        <v>100</v>
      </c>
      <c r="H4939" s="5">
        <v>22.4</v>
      </c>
      <c r="I4939" s="5">
        <v>2240</v>
      </c>
      <c r="J4939" s="5">
        <v>1756206.5000000014</v>
      </c>
      <c r="K4939" s="3" t="str" cm="1">
        <f t="array" ref="K4939">_xlfn.LET(_xlpm.d,UPPER(TRIM(CLEAN(SUBSTITUTE(F4939,CHAR(160),"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40" spans="2:11" hidden="1" x14ac:dyDescent="0.25">
      <c r="B4940" s="20">
        <v>45929</v>
      </c>
      <c r="C4940" s="2" t="s">
        <v>1</v>
      </c>
      <c r="D4940" s="2" t="s">
        <v>3149</v>
      </c>
      <c r="E4940" s="2" t="s">
        <v>832</v>
      </c>
      <c r="F4940" s="2" t="s">
        <v>2573</v>
      </c>
      <c r="G4940" s="5">
        <v>152</v>
      </c>
      <c r="H4940" s="5">
        <v>21.2</v>
      </c>
      <c r="I4940" s="5">
        <v>3222.4</v>
      </c>
      <c r="J4940" s="5">
        <v>1759428.9000000013</v>
      </c>
      <c r="K4940" s="3" t="str" cm="1">
        <f t="array" ref="K4940">_xlfn.LET(_xlpm.d,UPPER(TRIM(CLEAN(SUBSTITUTE(F4940,CHAR(160),"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41" spans="2:11" hidden="1" x14ac:dyDescent="0.25">
      <c r="B4941" s="20">
        <v>45929</v>
      </c>
      <c r="C4941" s="2" t="s">
        <v>1</v>
      </c>
      <c r="D4941" s="2" t="s">
        <v>3150</v>
      </c>
      <c r="E4941" s="2" t="s">
        <v>1235</v>
      </c>
      <c r="F4941" s="2" t="s">
        <v>2573</v>
      </c>
      <c r="G4941" s="5">
        <v>35</v>
      </c>
      <c r="H4941" s="5">
        <v>21.2</v>
      </c>
      <c r="I4941" s="5">
        <v>742</v>
      </c>
      <c r="J4941" s="5">
        <v>1760170.9000000013</v>
      </c>
      <c r="K4941" s="3" t="str" cm="1">
        <f t="array" ref="K4941">_xlfn.LET(_xlpm.d,UPPER(TRIM(CLEAN(SUBSTITUTE(F4941,CHAR(160),"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42" spans="2:11" hidden="1" x14ac:dyDescent="0.25">
      <c r="B4942" s="20">
        <v>45929</v>
      </c>
      <c r="C4942" s="2" t="s">
        <v>1</v>
      </c>
      <c r="D4942" s="2" t="s">
        <v>3151</v>
      </c>
      <c r="E4942" s="2" t="s">
        <v>25</v>
      </c>
      <c r="F4942" s="2" t="s">
        <v>2573</v>
      </c>
      <c r="G4942" s="5">
        <v>96</v>
      </c>
      <c r="H4942" s="5">
        <v>17</v>
      </c>
      <c r="I4942" s="5">
        <v>1632</v>
      </c>
      <c r="J4942" s="5">
        <v>1761802.9000000013</v>
      </c>
      <c r="K4942" s="3" t="str" cm="1">
        <f t="array" ref="K4942">_xlfn.LET(_xlpm.d,UPPER(TRIM(CLEAN(SUBSTITUTE(F4942,CHAR(160),"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43" spans="2:11" hidden="1" x14ac:dyDescent="0.25">
      <c r="B4943" s="20">
        <v>45929</v>
      </c>
      <c r="C4943" s="2" t="s">
        <v>1</v>
      </c>
      <c r="D4943" s="2" t="s">
        <v>3152</v>
      </c>
      <c r="E4943" s="2" t="s">
        <v>180</v>
      </c>
      <c r="F4943" s="2" t="s">
        <v>2573</v>
      </c>
      <c r="G4943" s="5">
        <v>32</v>
      </c>
      <c r="H4943" s="5">
        <v>22.4</v>
      </c>
      <c r="I4943" s="5">
        <v>716.8</v>
      </c>
      <c r="J4943" s="5">
        <v>1762519.7000000014</v>
      </c>
      <c r="K4943" s="3" t="str" cm="1">
        <f t="array" ref="K4943">_xlfn.LET(_xlpm.d,UPPER(TRIM(CLEAN(SUBSTITUTE(F4943,CHAR(160),"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44" spans="2:11" hidden="1" x14ac:dyDescent="0.25">
      <c r="B4944" s="20">
        <v>45930</v>
      </c>
      <c r="C4944" s="2" t="s">
        <v>1</v>
      </c>
      <c r="D4944" s="2" t="s">
        <v>3153</v>
      </c>
      <c r="E4944" s="2" t="s">
        <v>730</v>
      </c>
      <c r="F4944" s="2" t="s">
        <v>2573</v>
      </c>
      <c r="G4944" s="5">
        <v>20</v>
      </c>
      <c r="H4944" s="5">
        <v>21.3</v>
      </c>
      <c r="I4944" s="5">
        <v>426</v>
      </c>
      <c r="J4944" s="5">
        <v>1762945.7000000014</v>
      </c>
      <c r="K4944" s="3" t="str" cm="1">
        <f t="array" ref="K4944">_xlfn.LET(_xlpm.d,UPPER(TRIM(CLEAN(SUBSTITUTE(F4944,CHAR(160),"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45" spans="2:11" hidden="1" x14ac:dyDescent="0.25">
      <c r="B4945" s="20">
        <v>45930</v>
      </c>
      <c r="C4945" s="2" t="s">
        <v>1</v>
      </c>
      <c r="D4945" s="2" t="s">
        <v>1438</v>
      </c>
      <c r="E4945" s="2" t="s">
        <v>266</v>
      </c>
      <c r="F4945" s="2" t="s">
        <v>2573</v>
      </c>
      <c r="G4945" s="5">
        <v>40</v>
      </c>
      <c r="H4945" s="5">
        <v>22.4</v>
      </c>
      <c r="I4945" s="5">
        <v>896</v>
      </c>
      <c r="J4945" s="5">
        <v>1763841.7000000014</v>
      </c>
      <c r="K4945" s="3" t="str" cm="1">
        <f t="array" ref="K4945">_xlfn.LET(_xlpm.d,UPPER(TRIM(CLEAN(SUBSTITUTE(F4945,CHAR(160),"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46" spans="2:11" hidden="1" x14ac:dyDescent="0.25">
      <c r="B4946" s="20">
        <v>45930</v>
      </c>
      <c r="C4946" s="2" t="s">
        <v>1</v>
      </c>
      <c r="D4946" s="2" t="s">
        <v>3154</v>
      </c>
      <c r="E4946" s="2" t="s">
        <v>143</v>
      </c>
      <c r="F4946" s="2" t="s">
        <v>2573</v>
      </c>
      <c r="G4946" s="5">
        <v>80</v>
      </c>
      <c r="H4946" s="5">
        <v>22.4</v>
      </c>
      <c r="I4946" s="5">
        <v>1792</v>
      </c>
      <c r="J4946" s="5">
        <v>1765633.7000000014</v>
      </c>
      <c r="K4946" s="3" t="str" cm="1">
        <f t="array" ref="K4946">_xlfn.LET(_xlpm.d,UPPER(TRIM(CLEAN(SUBSTITUTE(F4946,CHAR(160),"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47" spans="2:11" hidden="1" x14ac:dyDescent="0.25">
      <c r="B4947" s="20">
        <v>45930</v>
      </c>
      <c r="C4947" s="2" t="s">
        <v>1</v>
      </c>
      <c r="D4947" s="2" t="s">
        <v>2093</v>
      </c>
      <c r="E4947" s="2" t="s">
        <v>78</v>
      </c>
      <c r="F4947" s="2" t="s">
        <v>2573</v>
      </c>
      <c r="G4947" s="5">
        <v>32</v>
      </c>
      <c r="H4947" s="5">
        <v>22.4</v>
      </c>
      <c r="I4947" s="5">
        <v>716.8</v>
      </c>
      <c r="J4947" s="5">
        <v>1766350.5000000014</v>
      </c>
      <c r="K4947" s="3" t="str" cm="1">
        <f t="array" ref="K4947">_xlfn.LET(_xlpm.d,UPPER(TRIM(CLEAN(SUBSTITUTE(F4947,CHAR(160),"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48" spans="2:11" hidden="1" x14ac:dyDescent="0.25">
      <c r="B4948" s="20">
        <v>45930</v>
      </c>
      <c r="C4948" s="2" t="s">
        <v>1</v>
      </c>
      <c r="D4948" s="2" t="s">
        <v>3155</v>
      </c>
      <c r="E4948" s="2" t="s">
        <v>214</v>
      </c>
      <c r="F4948" s="2" t="s">
        <v>2573</v>
      </c>
      <c r="G4948" s="5">
        <v>40</v>
      </c>
      <c r="H4948" s="5">
        <v>22.4</v>
      </c>
      <c r="I4948" s="5">
        <v>896</v>
      </c>
      <c r="J4948" s="5">
        <v>1767246.5000000014</v>
      </c>
      <c r="K4948" s="3" t="str" cm="1">
        <f t="array" ref="K4948">_xlfn.LET(_xlpm.d,UPPER(TRIM(CLEAN(SUBSTITUTE(F4948,CHAR(160),"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49" spans="2:11" hidden="1" x14ac:dyDescent="0.25">
      <c r="B4949" s="20">
        <v>45930</v>
      </c>
      <c r="C4949" s="2" t="s">
        <v>1</v>
      </c>
      <c r="D4949" s="2" t="s">
        <v>3156</v>
      </c>
      <c r="E4949" s="2" t="s">
        <v>186</v>
      </c>
      <c r="F4949" s="2" t="s">
        <v>2573</v>
      </c>
      <c r="G4949" s="5">
        <v>16</v>
      </c>
      <c r="H4949" s="5">
        <v>22.4</v>
      </c>
      <c r="I4949" s="5">
        <v>358.4</v>
      </c>
      <c r="J4949" s="5">
        <v>1767604.9000000013</v>
      </c>
      <c r="K4949" s="3" t="str" cm="1">
        <f t="array" ref="K4949">_xlfn.LET(_xlpm.d,UPPER(TRIM(CLEAN(SUBSTITUTE(F4949,CHAR(160),"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50" spans="2:11" hidden="1" x14ac:dyDescent="0.25">
      <c r="B4950" s="20">
        <v>45930</v>
      </c>
      <c r="C4950" s="2" t="s">
        <v>1</v>
      </c>
      <c r="D4950" s="2" t="s">
        <v>2095</v>
      </c>
      <c r="E4950" s="2" t="s">
        <v>234</v>
      </c>
      <c r="F4950" s="2" t="s">
        <v>2573</v>
      </c>
      <c r="G4950" s="5">
        <v>102</v>
      </c>
      <c r="H4950" s="5">
        <v>22.4</v>
      </c>
      <c r="I4950" s="5">
        <v>2284.8000000000002</v>
      </c>
      <c r="J4950" s="5">
        <v>1769889.7000000014</v>
      </c>
      <c r="K4950" s="3" t="str" cm="1">
        <f t="array" ref="K4950">_xlfn.LET(_xlpm.d,UPPER(TRIM(CLEAN(SUBSTITUTE(F4950,CHAR(160),"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51" spans="2:11" hidden="1" x14ac:dyDescent="0.25">
      <c r="B4951" s="20">
        <v>45930</v>
      </c>
      <c r="C4951" s="2" t="s">
        <v>1</v>
      </c>
      <c r="D4951" s="2" t="s">
        <v>3157</v>
      </c>
      <c r="E4951" s="2" t="s">
        <v>162</v>
      </c>
      <c r="F4951" s="2" t="s">
        <v>2573</v>
      </c>
      <c r="G4951" s="5">
        <v>80</v>
      </c>
      <c r="H4951" s="5">
        <v>22.4</v>
      </c>
      <c r="I4951" s="5">
        <v>1792</v>
      </c>
      <c r="J4951" s="5">
        <v>1771681.7000000014</v>
      </c>
      <c r="K4951" s="3" t="str" cm="1">
        <f t="array" ref="K4951">_xlfn.LET(_xlpm.d,UPPER(TRIM(CLEAN(SUBSTITUTE(F4951,CHAR(160),"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52" spans="2:11" hidden="1" x14ac:dyDescent="0.25">
      <c r="B4952" s="20">
        <v>45930</v>
      </c>
      <c r="C4952" s="2" t="s">
        <v>1</v>
      </c>
      <c r="D4952" s="2" t="s">
        <v>2097</v>
      </c>
      <c r="E4952" s="2" t="s">
        <v>311</v>
      </c>
      <c r="F4952" s="2" t="s">
        <v>2573</v>
      </c>
      <c r="G4952" s="5">
        <v>272</v>
      </c>
      <c r="H4952" s="5">
        <v>22.4</v>
      </c>
      <c r="I4952" s="5">
        <v>6092.8</v>
      </c>
      <c r="J4952" s="5">
        <v>1777774.5000000014</v>
      </c>
      <c r="K4952" s="3" t="str" cm="1">
        <f t="array" ref="K4952">_xlfn.LET(_xlpm.d,UPPER(TRIM(CLEAN(SUBSTITUTE(F4952,CHAR(160),"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53" spans="2:11" hidden="1" x14ac:dyDescent="0.25">
      <c r="B4953" s="20">
        <v>45930</v>
      </c>
      <c r="C4953" s="2" t="s">
        <v>1</v>
      </c>
      <c r="D4953" s="2" t="s">
        <v>3158</v>
      </c>
      <c r="E4953" s="2" t="s">
        <v>224</v>
      </c>
      <c r="F4953" s="2" t="s">
        <v>2573</v>
      </c>
      <c r="G4953" s="5">
        <v>290</v>
      </c>
      <c r="H4953" s="5">
        <v>22.4</v>
      </c>
      <c r="I4953" s="5">
        <v>6496</v>
      </c>
      <c r="J4953" s="5">
        <v>1784270.5000000014</v>
      </c>
      <c r="K4953" s="3" t="str" cm="1">
        <f t="array" ref="K4953">_xlfn.LET(_xlpm.d,UPPER(TRIM(CLEAN(SUBSTITUTE(F4953,CHAR(160),"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54" spans="2:11" hidden="1" x14ac:dyDescent="0.25">
      <c r="B4954" s="20">
        <v>45930</v>
      </c>
      <c r="C4954" s="2" t="s">
        <v>1</v>
      </c>
      <c r="D4954" s="2" t="s">
        <v>843</v>
      </c>
      <c r="E4954" s="2" t="s">
        <v>741</v>
      </c>
      <c r="F4954" s="2" t="s">
        <v>2573</v>
      </c>
      <c r="G4954" s="5">
        <v>19</v>
      </c>
      <c r="H4954" s="5">
        <v>20</v>
      </c>
      <c r="I4954" s="5">
        <v>380</v>
      </c>
      <c r="J4954" s="5">
        <v>1784650.5000000014</v>
      </c>
      <c r="K4954" s="3" t="str" cm="1">
        <f t="array" ref="K4954">_xlfn.LET(_xlpm.d,UPPER(TRIM(CLEAN(SUBSTITUTE(F4954,CHAR(160),"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55" spans="2:11" hidden="1" x14ac:dyDescent="0.25">
      <c r="B4955" s="20">
        <v>45930</v>
      </c>
      <c r="C4955" s="2" t="s">
        <v>1</v>
      </c>
      <c r="D4955" s="2" t="s">
        <v>3159</v>
      </c>
      <c r="E4955" s="2" t="s">
        <v>64</v>
      </c>
      <c r="F4955" s="2" t="s">
        <v>2573</v>
      </c>
      <c r="G4955" s="5">
        <v>16</v>
      </c>
      <c r="H4955" s="5">
        <v>21.2</v>
      </c>
      <c r="I4955" s="5">
        <v>339.2</v>
      </c>
      <c r="J4955" s="5">
        <v>1784989.7000000014</v>
      </c>
      <c r="K4955" s="3" t="str" cm="1">
        <f t="array" ref="K4955">_xlfn.LET(_xlpm.d,UPPER(TRIM(CLEAN(SUBSTITUTE(F4955,CHAR(160),"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56" spans="2:11" hidden="1" x14ac:dyDescent="0.25">
      <c r="B4956" s="20">
        <v>45930</v>
      </c>
      <c r="C4956" s="2" t="s">
        <v>1</v>
      </c>
      <c r="D4956" s="2" t="s">
        <v>3160</v>
      </c>
      <c r="E4956" s="2" t="s">
        <v>835</v>
      </c>
      <c r="F4956" s="2" t="s">
        <v>3161</v>
      </c>
      <c r="G4956" s="5">
        <v>15</v>
      </c>
      <c r="H4956" s="5">
        <v>21.2</v>
      </c>
      <c r="I4956" s="5">
        <v>318</v>
      </c>
      <c r="J4956" s="5">
        <v>1785307.7000000014</v>
      </c>
      <c r="K4956" s="3" t="str" cm="1">
        <f t="array" ref="K4956">_xlfn.LET(_xlpm.d,UPPER(TRIM(CLEAN(SUBSTITUTE(F4956,CHAR(160),"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57" spans="2:11" hidden="1" x14ac:dyDescent="0.25">
      <c r="B4957" s="20">
        <v>45930</v>
      </c>
      <c r="C4957" s="2" t="s">
        <v>1</v>
      </c>
      <c r="D4957" s="2" t="s">
        <v>3160</v>
      </c>
      <c r="E4957" s="2" t="s">
        <v>835</v>
      </c>
      <c r="F4957" s="2" t="s">
        <v>3162</v>
      </c>
      <c r="G4957" s="5">
        <v>16</v>
      </c>
      <c r="H4957" s="5">
        <v>21.2</v>
      </c>
      <c r="I4957" s="5">
        <v>339.2</v>
      </c>
      <c r="J4957" s="5">
        <v>1785646.9000000013</v>
      </c>
      <c r="K4957" s="3" t="str" cm="1">
        <f t="array" ref="K4957">_xlfn.LET(_xlpm.d,UPPER(TRIM(CLEAN(SUBSTITUTE(F4957,CHAR(160),"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58" spans="2:11" hidden="1" x14ac:dyDescent="0.25">
      <c r="B4958" s="20">
        <v>45930</v>
      </c>
      <c r="C4958" s="2" t="s">
        <v>1</v>
      </c>
      <c r="D4958" s="2" t="s">
        <v>3160</v>
      </c>
      <c r="E4958" s="2" t="s">
        <v>835</v>
      </c>
      <c r="F4958" s="2" t="s">
        <v>3163</v>
      </c>
      <c r="G4958" s="5">
        <v>36</v>
      </c>
      <c r="H4958" s="5">
        <v>21.2</v>
      </c>
      <c r="I4958" s="5">
        <v>763.2</v>
      </c>
      <c r="J4958" s="5">
        <v>1786410.1000000013</v>
      </c>
      <c r="K4958" s="3" t="str" cm="1">
        <f t="array" ref="K4958">_xlfn.LET(_xlpm.d,UPPER(TRIM(CLEAN(SUBSTITUTE(F4958,CHAR(160),"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59" spans="2:11" hidden="1" x14ac:dyDescent="0.25">
      <c r="B4959" s="20">
        <v>45930</v>
      </c>
      <c r="C4959" s="2" t="s">
        <v>1</v>
      </c>
      <c r="D4959" s="2" t="s">
        <v>2467</v>
      </c>
      <c r="E4959" s="2" t="s">
        <v>170</v>
      </c>
      <c r="F4959" s="2" t="s">
        <v>2573</v>
      </c>
      <c r="G4959" s="5">
        <v>32</v>
      </c>
      <c r="H4959" s="5">
        <v>21.2</v>
      </c>
      <c r="I4959" s="5">
        <v>678.4</v>
      </c>
      <c r="J4959" s="5">
        <v>1787088.5000000012</v>
      </c>
      <c r="K4959" s="3" t="str" cm="1">
        <f t="array" ref="K4959">_xlfn.LET(_xlpm.d,UPPER(TRIM(CLEAN(SUBSTITUTE(F4959,CHAR(160),"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60" spans="2:11" hidden="1" x14ac:dyDescent="0.25">
      <c r="B4960" s="20">
        <v>45931</v>
      </c>
      <c r="C4960" s="2" t="s">
        <v>1</v>
      </c>
      <c r="D4960" s="2" t="s">
        <v>3164</v>
      </c>
      <c r="E4960" s="2" t="s">
        <v>261</v>
      </c>
      <c r="F4960" s="2" t="s">
        <v>2573</v>
      </c>
      <c r="G4960" s="5">
        <v>32</v>
      </c>
      <c r="H4960" s="5">
        <v>0</v>
      </c>
      <c r="I4960" s="5">
        <v>0</v>
      </c>
      <c r="J4960" s="5">
        <v>1787088.5000000012</v>
      </c>
      <c r="K4960" s="3" t="str" cm="1">
        <f t="array" ref="K4960">_xlfn.LET(_xlpm.d,UPPER(TRIM(CLEAN(SUBSTITUTE(F4960,CHAR(160),"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61" spans="2:11" hidden="1" x14ac:dyDescent="0.25">
      <c r="B4961" s="20">
        <v>45931</v>
      </c>
      <c r="C4961" s="2" t="s">
        <v>1</v>
      </c>
      <c r="D4961" s="2" t="s">
        <v>2098</v>
      </c>
      <c r="E4961" s="2" t="s">
        <v>189</v>
      </c>
      <c r="F4961" s="2" t="s">
        <v>2573</v>
      </c>
      <c r="G4961" s="5">
        <v>32</v>
      </c>
      <c r="H4961" s="5">
        <v>22.4</v>
      </c>
      <c r="I4961" s="5">
        <v>716.8</v>
      </c>
      <c r="J4961" s="5">
        <v>1787805.3000000012</v>
      </c>
      <c r="K4961" s="3" t="str" cm="1">
        <f t="array" ref="K4961">_xlfn.LET(_xlpm.d,UPPER(TRIM(CLEAN(SUBSTITUTE(F4961,CHAR(160),"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62" spans="2:11" hidden="1" x14ac:dyDescent="0.25">
      <c r="B4962" s="20">
        <v>45931</v>
      </c>
      <c r="C4962" s="2" t="s">
        <v>1</v>
      </c>
      <c r="D4962" s="2" t="s">
        <v>2099</v>
      </c>
      <c r="E4962" s="2" t="s">
        <v>61</v>
      </c>
      <c r="F4962" s="2" t="s">
        <v>2573</v>
      </c>
      <c r="G4962" s="5">
        <v>50</v>
      </c>
      <c r="H4962" s="5">
        <v>21.2</v>
      </c>
      <c r="I4962" s="5">
        <v>1060</v>
      </c>
      <c r="J4962" s="5">
        <v>1788865.3000000012</v>
      </c>
      <c r="K4962" s="3" t="str" cm="1">
        <f t="array" ref="K4962">_xlfn.LET(_xlpm.d,UPPER(TRIM(CLEAN(SUBSTITUTE(F4962,CHAR(160),"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63" spans="2:11" hidden="1" x14ac:dyDescent="0.25">
      <c r="B4963" s="20">
        <v>45931</v>
      </c>
      <c r="C4963" s="2" t="s">
        <v>1</v>
      </c>
      <c r="D4963" s="2" t="s">
        <v>3165</v>
      </c>
      <c r="E4963" s="2" t="s">
        <v>759</v>
      </c>
      <c r="F4963" s="2" t="s">
        <v>2573</v>
      </c>
      <c r="G4963" s="5">
        <v>45</v>
      </c>
      <c r="H4963" s="5">
        <v>21.2</v>
      </c>
      <c r="I4963" s="5">
        <v>954</v>
      </c>
      <c r="J4963" s="5">
        <v>1789819.3000000012</v>
      </c>
      <c r="K4963" s="3" t="str" cm="1">
        <f t="array" ref="K4963">_xlfn.LET(_xlpm.d,UPPER(TRIM(CLEAN(SUBSTITUTE(F4963,CHAR(160),"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64" spans="2:11" hidden="1" x14ac:dyDescent="0.25">
      <c r="B4964" s="20">
        <v>45932</v>
      </c>
      <c r="C4964" s="2" t="s">
        <v>1</v>
      </c>
      <c r="D4964" s="2" t="s">
        <v>1547</v>
      </c>
      <c r="E4964" s="2" t="s">
        <v>135</v>
      </c>
      <c r="F4964" s="2" t="s">
        <v>2573</v>
      </c>
      <c r="G4964" s="5">
        <v>72</v>
      </c>
      <c r="H4964" s="5">
        <v>22.4</v>
      </c>
      <c r="I4964" s="5">
        <v>1612.8</v>
      </c>
      <c r="J4964" s="5">
        <v>1791432.1000000013</v>
      </c>
      <c r="K4964" s="3" t="str" cm="1">
        <f t="array" ref="K4964">_xlfn.LET(_xlpm.d,UPPER(TRIM(CLEAN(SUBSTITUTE(F4964,CHAR(160),"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65" spans="2:11" hidden="1" x14ac:dyDescent="0.25">
      <c r="B4965" s="20">
        <v>45932</v>
      </c>
      <c r="C4965" s="2" t="s">
        <v>1</v>
      </c>
      <c r="D4965" s="2" t="s">
        <v>2102</v>
      </c>
      <c r="E4965" s="2" t="s">
        <v>268</v>
      </c>
      <c r="F4965" s="2" t="s">
        <v>2573</v>
      </c>
      <c r="G4965" s="5">
        <v>65</v>
      </c>
      <c r="H4965" s="5">
        <v>22.4</v>
      </c>
      <c r="I4965" s="5">
        <v>1456</v>
      </c>
      <c r="J4965" s="5">
        <v>1792888.1000000013</v>
      </c>
      <c r="K4965" s="3" t="str" cm="1">
        <f t="array" ref="K4965">_xlfn.LET(_xlpm.d,UPPER(TRIM(CLEAN(SUBSTITUTE(F4965,CHAR(160),"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66" spans="2:11" hidden="1" x14ac:dyDescent="0.25">
      <c r="B4966" s="20">
        <v>45932</v>
      </c>
      <c r="C4966" s="2" t="s">
        <v>1</v>
      </c>
      <c r="D4966" s="2" t="s">
        <v>2103</v>
      </c>
      <c r="E4966" s="2" t="s">
        <v>254</v>
      </c>
      <c r="F4966" s="2" t="s">
        <v>2573</v>
      </c>
      <c r="G4966" s="5">
        <v>56</v>
      </c>
      <c r="H4966" s="5">
        <v>22.4</v>
      </c>
      <c r="I4966" s="5">
        <v>1254.4000000000001</v>
      </c>
      <c r="J4966" s="5">
        <v>1794142.5000000012</v>
      </c>
      <c r="K4966" s="3" t="str" cm="1">
        <f t="array" ref="K4966">_xlfn.LET(_xlpm.d,UPPER(TRIM(CLEAN(SUBSTITUTE(F4966,CHAR(160),"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67" spans="2:11" hidden="1" x14ac:dyDescent="0.25">
      <c r="B4967" s="20">
        <v>45932</v>
      </c>
      <c r="C4967" s="2" t="s">
        <v>1</v>
      </c>
      <c r="D4967" s="2" t="s">
        <v>1133</v>
      </c>
      <c r="E4967" s="2" t="s">
        <v>180</v>
      </c>
      <c r="F4967" s="2" t="s">
        <v>2573</v>
      </c>
      <c r="G4967" s="5">
        <v>50</v>
      </c>
      <c r="H4967" s="5">
        <v>22.4</v>
      </c>
      <c r="I4967" s="5">
        <v>1120</v>
      </c>
      <c r="J4967" s="5">
        <v>1795262.5000000012</v>
      </c>
      <c r="K4967" s="3" t="str" cm="1">
        <f t="array" ref="K4967">_xlfn.LET(_xlpm.d,UPPER(TRIM(CLEAN(SUBSTITUTE(F4967,CHAR(160),"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68" spans="2:11" hidden="1" x14ac:dyDescent="0.25">
      <c r="B4968" s="20">
        <v>45932</v>
      </c>
      <c r="C4968" s="2" t="s">
        <v>1</v>
      </c>
      <c r="D4968" s="2" t="s">
        <v>2104</v>
      </c>
      <c r="E4968" s="2" t="s">
        <v>248</v>
      </c>
      <c r="F4968" s="2" t="s">
        <v>2573</v>
      </c>
      <c r="G4968" s="5">
        <v>60</v>
      </c>
      <c r="H4968" s="5">
        <v>22.4</v>
      </c>
      <c r="I4968" s="5">
        <v>1344</v>
      </c>
      <c r="J4968" s="5">
        <v>1796606.5000000012</v>
      </c>
      <c r="K4968" s="3" t="str" cm="1">
        <f t="array" ref="K4968">_xlfn.LET(_xlpm.d,UPPER(TRIM(CLEAN(SUBSTITUTE(F4968,CHAR(160),"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69" spans="2:11" hidden="1" x14ac:dyDescent="0.25">
      <c r="B4969" s="20">
        <v>45932</v>
      </c>
      <c r="C4969" s="2" t="s">
        <v>1</v>
      </c>
      <c r="D4969" s="2" t="s">
        <v>1134</v>
      </c>
      <c r="E4969" s="2" t="s">
        <v>149</v>
      </c>
      <c r="F4969" s="2" t="s">
        <v>2573</v>
      </c>
      <c r="G4969" s="5">
        <v>40</v>
      </c>
      <c r="H4969" s="5">
        <v>22.4</v>
      </c>
      <c r="I4969" s="5">
        <v>896</v>
      </c>
      <c r="J4969" s="5">
        <v>1797502.5000000012</v>
      </c>
      <c r="K4969" s="3" t="str" cm="1">
        <f t="array" ref="K4969">_xlfn.LET(_xlpm.d,UPPER(TRIM(CLEAN(SUBSTITUTE(F4969,CHAR(160),"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70" spans="2:11" hidden="1" x14ac:dyDescent="0.25">
      <c r="B4970" s="20">
        <v>45932</v>
      </c>
      <c r="C4970" s="2" t="s">
        <v>1</v>
      </c>
      <c r="D4970" s="2" t="s">
        <v>1442</v>
      </c>
      <c r="E4970" s="2" t="s">
        <v>279</v>
      </c>
      <c r="F4970" s="2" t="s">
        <v>2573</v>
      </c>
      <c r="G4970" s="5">
        <v>90</v>
      </c>
      <c r="H4970" s="5">
        <v>22.4</v>
      </c>
      <c r="I4970" s="5">
        <v>2016</v>
      </c>
      <c r="J4970" s="5">
        <v>1799518.5000000012</v>
      </c>
      <c r="K4970" s="3" t="str" cm="1">
        <f t="array" ref="K4970">_xlfn.LET(_xlpm.d,UPPER(TRIM(CLEAN(SUBSTITUTE(F4970,CHAR(160),"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71" spans="2:11" hidden="1" x14ac:dyDescent="0.25">
      <c r="B4971" s="20">
        <v>45932</v>
      </c>
      <c r="C4971" s="2" t="s">
        <v>1</v>
      </c>
      <c r="D4971" s="2" t="s">
        <v>3166</v>
      </c>
      <c r="E4971" s="2" t="s">
        <v>3</v>
      </c>
      <c r="F4971" s="2" t="s">
        <v>2573</v>
      </c>
      <c r="G4971" s="5">
        <v>12</v>
      </c>
      <c r="H4971" s="5">
        <v>21.2</v>
      </c>
      <c r="I4971" s="5">
        <v>254.4</v>
      </c>
      <c r="J4971" s="5">
        <v>1799772.9000000011</v>
      </c>
      <c r="K4971" s="3" t="str" cm="1">
        <f t="array" ref="K4971">_xlfn.LET(_xlpm.d,UPPER(TRIM(CLEAN(SUBSTITUTE(F4971,CHAR(160),"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72" spans="2:11" hidden="1" x14ac:dyDescent="0.25">
      <c r="B4972" s="20">
        <v>45932</v>
      </c>
      <c r="C4972" s="2" t="s">
        <v>1</v>
      </c>
      <c r="D4972" s="2" t="s">
        <v>3167</v>
      </c>
      <c r="E4972" s="2" t="s">
        <v>16</v>
      </c>
      <c r="F4972" s="2" t="s">
        <v>2573</v>
      </c>
      <c r="G4972" s="5">
        <v>360</v>
      </c>
      <c r="H4972" s="5">
        <v>16.95</v>
      </c>
      <c r="I4972" s="5">
        <v>6102</v>
      </c>
      <c r="J4972" s="5">
        <v>1805874.9000000011</v>
      </c>
      <c r="K4972" s="3" t="str" cm="1">
        <f t="array" ref="K4972">_xlfn.LET(_xlpm.d,UPPER(TRIM(CLEAN(SUBSTITUTE(F4972,CHAR(160),"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73" spans="2:11" hidden="1" x14ac:dyDescent="0.25">
      <c r="B4973" s="20">
        <v>45932</v>
      </c>
      <c r="C4973" s="2" t="s">
        <v>1</v>
      </c>
      <c r="D4973" s="2" t="s">
        <v>3168</v>
      </c>
      <c r="E4973" s="2" t="s">
        <v>120</v>
      </c>
      <c r="F4973" s="2" t="s">
        <v>2801</v>
      </c>
      <c r="G4973" s="5">
        <v>10</v>
      </c>
      <c r="H4973" s="5">
        <v>21.99</v>
      </c>
      <c r="I4973" s="5">
        <v>219.9</v>
      </c>
      <c r="J4973" s="5">
        <v>1806094.800000001</v>
      </c>
      <c r="K4973" s="3" t="str" cm="1">
        <f t="array" ref="K4973">_xlfn.LET(_xlpm.d,UPPER(TRIM(CLEAN(SUBSTITUTE(F4973,CHAR(160),"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74" spans="2:11" hidden="1" x14ac:dyDescent="0.25">
      <c r="B4974" s="20">
        <v>45932</v>
      </c>
      <c r="C4974" s="2" t="s">
        <v>1</v>
      </c>
      <c r="D4974" s="2" t="s">
        <v>3168</v>
      </c>
      <c r="E4974" s="2" t="s">
        <v>120</v>
      </c>
      <c r="F4974" s="2" t="s">
        <v>2629</v>
      </c>
      <c r="G4974" s="5">
        <v>8</v>
      </c>
      <c r="H4974" s="5">
        <v>21.99</v>
      </c>
      <c r="I4974" s="5">
        <v>175.92</v>
      </c>
      <c r="J4974" s="5">
        <v>1806270.7200000009</v>
      </c>
      <c r="K4974" s="3" t="str" cm="1">
        <f t="array" ref="K4974">_xlfn.LET(_xlpm.d,UPPER(TRIM(CLEAN(SUBSTITUTE(F4974,CHAR(160),"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75" spans="2:11" hidden="1" x14ac:dyDescent="0.25">
      <c r="B4975" s="20">
        <v>45932</v>
      </c>
      <c r="C4975" s="2" t="s">
        <v>1</v>
      </c>
      <c r="D4975" s="2" t="s">
        <v>2105</v>
      </c>
      <c r="E4975" s="2" t="s">
        <v>305</v>
      </c>
      <c r="F4975" s="2" t="s">
        <v>2573</v>
      </c>
      <c r="G4975" s="5">
        <v>320</v>
      </c>
      <c r="H4975" s="5">
        <v>22.4</v>
      </c>
      <c r="I4975" s="5">
        <v>7168</v>
      </c>
      <c r="J4975" s="5">
        <v>1813438.7200000009</v>
      </c>
      <c r="K4975" s="3" t="str" cm="1">
        <f t="array" ref="K4975">_xlfn.LET(_xlpm.d,UPPER(TRIM(CLEAN(SUBSTITUTE(F4975,CHAR(160),"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76" spans="2:11" hidden="1" x14ac:dyDescent="0.25">
      <c r="B4976" s="20">
        <v>45933</v>
      </c>
      <c r="C4976" s="2" t="s">
        <v>1</v>
      </c>
      <c r="D4976" s="2" t="s">
        <v>1443</v>
      </c>
      <c r="E4976" s="2" t="s">
        <v>238</v>
      </c>
      <c r="F4976" s="2" t="s">
        <v>2573</v>
      </c>
      <c r="G4976" s="5">
        <v>72</v>
      </c>
      <c r="H4976" s="5">
        <v>22.4</v>
      </c>
      <c r="I4976" s="5">
        <v>1612.8</v>
      </c>
      <c r="J4976" s="5">
        <v>1815051.5200000009</v>
      </c>
      <c r="K4976" s="3" t="str" cm="1">
        <f t="array" ref="K4976">_xlfn.LET(_xlpm.d,UPPER(TRIM(CLEAN(SUBSTITUTE(F4976,CHAR(160),"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77" spans="2:11" hidden="1" x14ac:dyDescent="0.25">
      <c r="B4977" s="20">
        <v>45933</v>
      </c>
      <c r="C4977" s="2" t="s">
        <v>1</v>
      </c>
      <c r="D4977" s="2" t="s">
        <v>1444</v>
      </c>
      <c r="E4977" s="2" t="s">
        <v>236</v>
      </c>
      <c r="F4977" s="2" t="s">
        <v>2573</v>
      </c>
      <c r="G4977" s="5">
        <v>20</v>
      </c>
      <c r="H4977" s="5">
        <v>22.4</v>
      </c>
      <c r="I4977" s="5">
        <v>448</v>
      </c>
      <c r="J4977" s="5">
        <v>1815499.5200000009</v>
      </c>
      <c r="K4977" s="3" t="str" cm="1">
        <f t="array" ref="K4977">_xlfn.LET(_xlpm.d,UPPER(TRIM(CLEAN(SUBSTITUTE(F4977,CHAR(160),"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78" spans="2:11" hidden="1" x14ac:dyDescent="0.25">
      <c r="B4978" s="20">
        <v>45933</v>
      </c>
      <c r="C4978" s="2" t="s">
        <v>1</v>
      </c>
      <c r="D4978" s="2" t="s">
        <v>2107</v>
      </c>
      <c r="E4978" s="2" t="s">
        <v>186</v>
      </c>
      <c r="F4978" s="2" t="s">
        <v>2573</v>
      </c>
      <c r="G4978" s="5">
        <v>20</v>
      </c>
      <c r="H4978" s="5">
        <v>22.4</v>
      </c>
      <c r="I4978" s="5">
        <v>448</v>
      </c>
      <c r="J4978" s="5">
        <v>1815947.5200000009</v>
      </c>
      <c r="K4978" s="3" t="str" cm="1">
        <f t="array" ref="K4978">_xlfn.LET(_xlpm.d,UPPER(TRIM(CLEAN(SUBSTITUTE(F4978,CHAR(160),"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79" spans="2:11" hidden="1" x14ac:dyDescent="0.25">
      <c r="B4979" s="20">
        <v>45933</v>
      </c>
      <c r="C4979" s="2" t="s">
        <v>1</v>
      </c>
      <c r="D4979" s="2" t="s">
        <v>2108</v>
      </c>
      <c r="E4979" s="2" t="s">
        <v>195</v>
      </c>
      <c r="F4979" s="2" t="s">
        <v>2573</v>
      </c>
      <c r="G4979" s="5">
        <v>60</v>
      </c>
      <c r="H4979" s="5">
        <v>22.4</v>
      </c>
      <c r="I4979" s="5">
        <v>1344</v>
      </c>
      <c r="J4979" s="5">
        <v>1817291.5200000009</v>
      </c>
      <c r="K4979" s="3" t="str" cm="1">
        <f t="array" ref="K4979">_xlfn.LET(_xlpm.d,UPPER(TRIM(CLEAN(SUBSTITUTE(F4979,CHAR(160),"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80" spans="2:11" hidden="1" x14ac:dyDescent="0.25">
      <c r="B4980" s="20">
        <v>45933</v>
      </c>
      <c r="C4980" s="2" t="s">
        <v>1</v>
      </c>
      <c r="D4980" s="2" t="s">
        <v>1135</v>
      </c>
      <c r="E4980" s="2" t="s">
        <v>154</v>
      </c>
      <c r="F4980" s="2" t="s">
        <v>2573</v>
      </c>
      <c r="G4980" s="5">
        <v>40</v>
      </c>
      <c r="H4980" s="5">
        <v>22.4</v>
      </c>
      <c r="I4980" s="5">
        <v>896</v>
      </c>
      <c r="J4980" s="5">
        <v>1818187.5200000009</v>
      </c>
      <c r="K4980" s="3" t="str" cm="1">
        <f t="array" ref="K4980">_xlfn.LET(_xlpm.d,UPPER(TRIM(CLEAN(SUBSTITUTE(F4980,CHAR(160),"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81" spans="2:11" hidden="1" x14ac:dyDescent="0.25">
      <c r="B4981" s="20">
        <v>45933</v>
      </c>
      <c r="C4981" s="2" t="s">
        <v>1</v>
      </c>
      <c r="D4981" s="2" t="s">
        <v>2109</v>
      </c>
      <c r="E4981" s="2" t="s">
        <v>43</v>
      </c>
      <c r="F4981" s="2" t="s">
        <v>2573</v>
      </c>
      <c r="G4981" s="5">
        <v>12</v>
      </c>
      <c r="H4981" s="5">
        <v>38.799999999999997</v>
      </c>
      <c r="I4981" s="5">
        <v>465.6</v>
      </c>
      <c r="J4981" s="5">
        <v>1818653.120000001</v>
      </c>
      <c r="K4981" s="3" t="str" cm="1">
        <f t="array" ref="K4981">_xlfn.LET(_xlpm.d,UPPER(TRIM(CLEAN(SUBSTITUTE(F4981,CHAR(160),"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82" spans="2:11" hidden="1" x14ac:dyDescent="0.25">
      <c r="B4982" s="20">
        <v>45933</v>
      </c>
      <c r="C4982" s="2" t="s">
        <v>1</v>
      </c>
      <c r="D4982" s="2" t="s">
        <v>2110</v>
      </c>
      <c r="E4982" s="2" t="s">
        <v>485</v>
      </c>
      <c r="F4982" s="2" t="s">
        <v>2573</v>
      </c>
      <c r="G4982" s="5">
        <v>50</v>
      </c>
      <c r="H4982" s="5">
        <v>21.3</v>
      </c>
      <c r="I4982" s="5">
        <v>1065</v>
      </c>
      <c r="J4982" s="5">
        <v>1819718.120000001</v>
      </c>
      <c r="K4982" s="3" t="str" cm="1">
        <f t="array" ref="K4982">_xlfn.LET(_xlpm.d,UPPER(TRIM(CLEAN(SUBSTITUTE(F4982,CHAR(160),"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83" spans="2:11" hidden="1" x14ac:dyDescent="0.25">
      <c r="B4983" s="20">
        <v>45933</v>
      </c>
      <c r="C4983" s="2" t="s">
        <v>1</v>
      </c>
      <c r="D4983" s="2" t="s">
        <v>3169</v>
      </c>
      <c r="E4983" s="2" t="s">
        <v>1634</v>
      </c>
      <c r="F4983" s="2" t="s">
        <v>2573</v>
      </c>
      <c r="G4983" s="5">
        <v>100</v>
      </c>
      <c r="H4983" s="5">
        <v>21.3</v>
      </c>
      <c r="I4983" s="5">
        <v>2130</v>
      </c>
      <c r="J4983" s="5">
        <v>1821848.120000001</v>
      </c>
      <c r="K4983" s="3" t="str" cm="1">
        <f t="array" ref="K4983">_xlfn.LET(_xlpm.d,UPPER(TRIM(CLEAN(SUBSTITUTE(F4983,CHAR(160),"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84" spans="2:11" hidden="1" x14ac:dyDescent="0.25">
      <c r="B4984" s="20">
        <v>45933</v>
      </c>
      <c r="C4984" s="2" t="s">
        <v>1</v>
      </c>
      <c r="D4984" s="2" t="s">
        <v>3170</v>
      </c>
      <c r="E4984" s="2" t="s">
        <v>491</v>
      </c>
      <c r="F4984" s="2" t="s">
        <v>2573</v>
      </c>
      <c r="G4984" s="5">
        <v>80</v>
      </c>
      <c r="H4984" s="5">
        <v>21.3</v>
      </c>
      <c r="I4984" s="5">
        <v>1704</v>
      </c>
      <c r="J4984" s="5">
        <v>1823552.120000001</v>
      </c>
      <c r="K4984" s="3" t="str" cm="1">
        <f t="array" ref="K4984">_xlfn.LET(_xlpm.d,UPPER(TRIM(CLEAN(SUBSTITUTE(F4984,CHAR(160),"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85" spans="2:11" hidden="1" x14ac:dyDescent="0.25">
      <c r="B4985" s="20">
        <v>45933</v>
      </c>
      <c r="C4985" s="2" t="s">
        <v>1</v>
      </c>
      <c r="D4985" s="2" t="s">
        <v>3171</v>
      </c>
      <c r="E4985" s="2" t="s">
        <v>259</v>
      </c>
      <c r="F4985" s="2" t="s">
        <v>2573</v>
      </c>
      <c r="G4985" s="5">
        <v>80</v>
      </c>
      <c r="H4985" s="5">
        <v>22.4</v>
      </c>
      <c r="I4985" s="5">
        <v>1792</v>
      </c>
      <c r="J4985" s="5">
        <v>1825344.120000001</v>
      </c>
      <c r="K4985" s="3" t="str" cm="1">
        <f t="array" ref="K4985">_xlfn.LET(_xlpm.d,UPPER(TRIM(CLEAN(SUBSTITUTE(F4985,CHAR(160),"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86" spans="2:11" hidden="1" x14ac:dyDescent="0.25">
      <c r="B4986" s="20">
        <v>45933</v>
      </c>
      <c r="C4986" s="2" t="s">
        <v>1</v>
      </c>
      <c r="D4986" s="2" t="s">
        <v>2111</v>
      </c>
      <c r="E4986" s="2" t="s">
        <v>78</v>
      </c>
      <c r="F4986" s="2" t="s">
        <v>2573</v>
      </c>
      <c r="G4986" s="5">
        <v>114</v>
      </c>
      <c r="H4986" s="5">
        <v>22.4</v>
      </c>
      <c r="I4986" s="5">
        <v>2553.6</v>
      </c>
      <c r="J4986" s="5">
        <v>1827897.7200000011</v>
      </c>
      <c r="K4986" s="3" t="str" cm="1">
        <f t="array" ref="K4986">_xlfn.LET(_xlpm.d,UPPER(TRIM(CLEAN(SUBSTITUTE(F4986,CHAR(160),"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87" spans="2:11" hidden="1" x14ac:dyDescent="0.25">
      <c r="B4987" s="20">
        <v>45933</v>
      </c>
      <c r="C4987" s="2" t="s">
        <v>1</v>
      </c>
      <c r="D4987" s="2" t="s">
        <v>3172</v>
      </c>
      <c r="E4987" s="2" t="s">
        <v>234</v>
      </c>
      <c r="F4987" s="2" t="s">
        <v>2573</v>
      </c>
      <c r="G4987" s="5">
        <v>90</v>
      </c>
      <c r="H4987" s="5">
        <v>22.4</v>
      </c>
      <c r="I4987" s="5">
        <v>2016</v>
      </c>
      <c r="J4987" s="5">
        <v>1829913.7200000011</v>
      </c>
      <c r="K4987" s="3" t="str" cm="1">
        <f t="array" ref="K4987">_xlfn.LET(_xlpm.d,UPPER(TRIM(CLEAN(SUBSTITUTE(F4987,CHAR(160),"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88" spans="2:11" hidden="1" x14ac:dyDescent="0.25">
      <c r="B4988" s="20">
        <v>45933</v>
      </c>
      <c r="C4988" s="2" t="s">
        <v>1</v>
      </c>
      <c r="D4988" s="2" t="s">
        <v>701</v>
      </c>
      <c r="E4988" s="2" t="s">
        <v>241</v>
      </c>
      <c r="F4988" s="2" t="s">
        <v>2573</v>
      </c>
      <c r="G4988" s="5">
        <v>40</v>
      </c>
      <c r="H4988" s="5">
        <v>22.4</v>
      </c>
      <c r="I4988" s="5">
        <v>896</v>
      </c>
      <c r="J4988" s="5">
        <v>1830809.7200000011</v>
      </c>
      <c r="K4988" s="3" t="str" cm="1">
        <f t="array" ref="K4988">_xlfn.LET(_xlpm.d,UPPER(TRIM(CLEAN(SUBSTITUTE(F4988,CHAR(160),"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89" spans="2:11" hidden="1" x14ac:dyDescent="0.25">
      <c r="B4989" s="20">
        <v>45933</v>
      </c>
      <c r="C4989" s="2" t="s">
        <v>1</v>
      </c>
      <c r="D4989" s="2" t="s">
        <v>2112</v>
      </c>
      <c r="E4989" s="2" t="s">
        <v>288</v>
      </c>
      <c r="F4989" s="2" t="s">
        <v>2573</v>
      </c>
      <c r="G4989" s="5">
        <v>48</v>
      </c>
      <c r="H4989" s="5">
        <v>22.4</v>
      </c>
      <c r="I4989" s="5">
        <v>1075.2</v>
      </c>
      <c r="J4989" s="5">
        <v>1831884.9200000011</v>
      </c>
      <c r="K4989" s="3" t="str" cm="1">
        <f t="array" ref="K4989">_xlfn.LET(_xlpm.d,UPPER(TRIM(CLEAN(SUBSTITUTE(F4989,CHAR(160),"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90" spans="2:11" hidden="1" x14ac:dyDescent="0.25">
      <c r="B4990" s="20">
        <v>45933</v>
      </c>
      <c r="C4990" s="2" t="s">
        <v>1</v>
      </c>
      <c r="D4990" s="2" t="s">
        <v>2113</v>
      </c>
      <c r="E4990" s="2" t="s">
        <v>807</v>
      </c>
      <c r="F4990" s="2" t="s">
        <v>2573</v>
      </c>
      <c r="G4990" s="5">
        <v>64</v>
      </c>
      <c r="H4990" s="5">
        <v>21.2</v>
      </c>
      <c r="I4990" s="5">
        <v>1356.8</v>
      </c>
      <c r="J4990" s="5">
        <v>1833241.7200000011</v>
      </c>
      <c r="K4990" s="3" t="str" cm="1">
        <f t="array" ref="K4990">_xlfn.LET(_xlpm.d,UPPER(TRIM(CLEAN(SUBSTITUTE(F4990,CHAR(160),"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91" spans="2:11" hidden="1" x14ac:dyDescent="0.25">
      <c r="B4991" s="20">
        <v>45936</v>
      </c>
      <c r="C4991" s="2" t="s">
        <v>1</v>
      </c>
      <c r="D4991" s="2" t="s">
        <v>1136</v>
      </c>
      <c r="E4991" s="2" t="s">
        <v>241</v>
      </c>
      <c r="F4991" s="2" t="s">
        <v>2573</v>
      </c>
      <c r="G4991" s="5">
        <v>32</v>
      </c>
      <c r="H4991" s="5">
        <v>0</v>
      </c>
      <c r="I4991" s="5">
        <v>0</v>
      </c>
      <c r="J4991" s="5">
        <v>1833241.7200000011</v>
      </c>
      <c r="K4991" s="3" t="str" cm="1">
        <f t="array" ref="K4991">_xlfn.LET(_xlpm.d,UPPER(TRIM(CLEAN(SUBSTITUTE(F4991,CHAR(160),"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92" spans="2:11" hidden="1" x14ac:dyDescent="0.25">
      <c r="B4992" s="20">
        <v>45936</v>
      </c>
      <c r="C4992" s="2" t="s">
        <v>1</v>
      </c>
      <c r="D4992" s="2" t="s">
        <v>3173</v>
      </c>
      <c r="E4992" s="2" t="s">
        <v>25</v>
      </c>
      <c r="F4992" s="2" t="s">
        <v>2573</v>
      </c>
      <c r="G4992" s="5">
        <v>136</v>
      </c>
      <c r="H4992" s="5">
        <v>17</v>
      </c>
      <c r="I4992" s="5">
        <v>2312</v>
      </c>
      <c r="J4992" s="5">
        <v>1835553.7200000011</v>
      </c>
      <c r="K4992" s="3" t="str" cm="1">
        <f t="array" ref="K4992">_xlfn.LET(_xlpm.d,UPPER(TRIM(CLEAN(SUBSTITUTE(F4992,CHAR(160),"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93" spans="2:11" hidden="1" x14ac:dyDescent="0.25">
      <c r="B4993" s="20">
        <v>45936</v>
      </c>
      <c r="C4993" s="2" t="s">
        <v>1</v>
      </c>
      <c r="D4993" s="2" t="s">
        <v>3174</v>
      </c>
      <c r="E4993" s="2" t="s">
        <v>302</v>
      </c>
      <c r="F4993" s="2" t="s">
        <v>2573</v>
      </c>
      <c r="G4993" s="5">
        <v>10</v>
      </c>
      <c r="H4993" s="5">
        <v>21.2</v>
      </c>
      <c r="I4993" s="5">
        <v>212</v>
      </c>
      <c r="J4993" s="5">
        <v>1835765.7200000011</v>
      </c>
      <c r="K4993" s="3" t="str" cm="1">
        <f t="array" ref="K4993">_xlfn.LET(_xlpm.d,UPPER(TRIM(CLEAN(SUBSTITUTE(F4993,CHAR(160),"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94" spans="2:11" hidden="1" x14ac:dyDescent="0.25">
      <c r="B4994" s="20">
        <v>45936</v>
      </c>
      <c r="C4994" s="2" t="s">
        <v>1</v>
      </c>
      <c r="D4994" s="2" t="s">
        <v>3175</v>
      </c>
      <c r="E4994" s="2" t="s">
        <v>248</v>
      </c>
      <c r="F4994" s="2" t="s">
        <v>2573</v>
      </c>
      <c r="G4994" s="5">
        <v>82</v>
      </c>
      <c r="H4994" s="5">
        <v>22.4</v>
      </c>
      <c r="I4994" s="5">
        <v>1836.8</v>
      </c>
      <c r="J4994" s="5">
        <v>1837602.5200000012</v>
      </c>
      <c r="K4994" s="3" t="str" cm="1">
        <f t="array" ref="K4994">_xlfn.LET(_xlpm.d,UPPER(TRIM(CLEAN(SUBSTITUTE(F4994,CHAR(160),"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95" spans="2:11" hidden="1" x14ac:dyDescent="0.25">
      <c r="B4995" s="20">
        <v>45937</v>
      </c>
      <c r="C4995" s="2" t="s">
        <v>1</v>
      </c>
      <c r="D4995" s="2" t="s">
        <v>1445</v>
      </c>
      <c r="E4995" s="2" t="s">
        <v>156</v>
      </c>
      <c r="F4995" s="2" t="s">
        <v>2573</v>
      </c>
      <c r="G4995" s="5">
        <v>82</v>
      </c>
      <c r="H4995" s="5">
        <v>22.4</v>
      </c>
      <c r="I4995" s="5">
        <v>1836.8</v>
      </c>
      <c r="J4995" s="5">
        <v>1839439.3200000012</v>
      </c>
      <c r="K4995" s="3" t="str" cm="1">
        <f t="array" ref="K4995">_xlfn.LET(_xlpm.d,UPPER(TRIM(CLEAN(SUBSTITUTE(F4995,CHAR(160),"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96" spans="2:11" hidden="1" x14ac:dyDescent="0.25">
      <c r="B4996" s="20">
        <v>45937</v>
      </c>
      <c r="C4996" s="2" t="s">
        <v>1</v>
      </c>
      <c r="D4996" s="2" t="s">
        <v>1446</v>
      </c>
      <c r="E4996" s="2" t="s">
        <v>158</v>
      </c>
      <c r="F4996" s="2" t="s">
        <v>2573</v>
      </c>
      <c r="G4996" s="5">
        <v>66</v>
      </c>
      <c r="H4996" s="5">
        <v>22.4</v>
      </c>
      <c r="I4996" s="5">
        <v>1478.4</v>
      </c>
      <c r="J4996" s="5">
        <v>1840917.7200000011</v>
      </c>
      <c r="K4996" s="3" t="str" cm="1">
        <f t="array" ref="K4996">_xlfn.LET(_xlpm.d,UPPER(TRIM(CLEAN(SUBSTITUTE(F4996,CHAR(160),"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97" spans="2:11" hidden="1" x14ac:dyDescent="0.25">
      <c r="B4997" s="20">
        <v>45937</v>
      </c>
      <c r="C4997" s="2" t="s">
        <v>1</v>
      </c>
      <c r="D4997" s="2" t="s">
        <v>2115</v>
      </c>
      <c r="E4997" s="2" t="s">
        <v>214</v>
      </c>
      <c r="F4997" s="2" t="s">
        <v>2573</v>
      </c>
      <c r="G4997" s="5">
        <v>40</v>
      </c>
      <c r="H4997" s="5">
        <v>22.4</v>
      </c>
      <c r="I4997" s="5">
        <v>896</v>
      </c>
      <c r="J4997" s="5">
        <v>1841813.7200000011</v>
      </c>
      <c r="K4997" s="3" t="str" cm="1">
        <f t="array" ref="K4997">_xlfn.LET(_xlpm.d,UPPER(TRIM(CLEAN(SUBSTITUTE(F4997,CHAR(160),"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98" spans="2:11" hidden="1" x14ac:dyDescent="0.25">
      <c r="B4998" s="20">
        <v>45937</v>
      </c>
      <c r="C4998" s="2" t="s">
        <v>1</v>
      </c>
      <c r="D4998" s="2" t="s">
        <v>1447</v>
      </c>
      <c r="E4998" s="2" t="s">
        <v>273</v>
      </c>
      <c r="F4998" s="2" t="s">
        <v>2573</v>
      </c>
      <c r="G4998" s="5">
        <v>60</v>
      </c>
      <c r="H4998" s="5">
        <v>22.4</v>
      </c>
      <c r="I4998" s="5">
        <v>1344</v>
      </c>
      <c r="J4998" s="5">
        <v>1843157.7200000011</v>
      </c>
      <c r="K4998" s="3" t="str" cm="1">
        <f t="array" ref="K4998">_xlfn.LET(_xlpm.d,UPPER(TRIM(CLEAN(SUBSTITUTE(F4998,CHAR(160),"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4999" spans="2:11" hidden="1" x14ac:dyDescent="0.25">
      <c r="B4999" s="20">
        <v>45937</v>
      </c>
      <c r="C4999" s="2" t="s">
        <v>1</v>
      </c>
      <c r="D4999" s="2" t="s">
        <v>2116</v>
      </c>
      <c r="E4999" s="2" t="s">
        <v>232</v>
      </c>
      <c r="F4999" s="2" t="s">
        <v>2573</v>
      </c>
      <c r="G4999" s="5">
        <v>25</v>
      </c>
      <c r="H4999" s="5">
        <v>22.4</v>
      </c>
      <c r="I4999" s="5">
        <v>560</v>
      </c>
      <c r="J4999" s="5">
        <v>1843717.7200000011</v>
      </c>
      <c r="K4999" s="3" t="str" cm="1">
        <f t="array" ref="K4999">_xlfn.LET(_xlpm.d,UPPER(TRIM(CLEAN(SUBSTITUTE(F4999,CHAR(160),"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00" spans="2:11" hidden="1" x14ac:dyDescent="0.25">
      <c r="B5000" s="20">
        <v>45937</v>
      </c>
      <c r="C5000" s="2" t="s">
        <v>1</v>
      </c>
      <c r="D5000" s="2" t="s">
        <v>3176</v>
      </c>
      <c r="E5000" s="2" t="s">
        <v>143</v>
      </c>
      <c r="F5000" s="2" t="s">
        <v>2573</v>
      </c>
      <c r="G5000" s="5">
        <v>80</v>
      </c>
      <c r="H5000" s="5">
        <v>22.4</v>
      </c>
      <c r="I5000" s="5">
        <v>1792</v>
      </c>
      <c r="J5000" s="5">
        <v>1845509.7200000011</v>
      </c>
      <c r="K5000" s="3" t="str" cm="1">
        <f t="array" ref="K5000">_xlfn.LET(_xlpm.d,UPPER(TRIM(CLEAN(SUBSTITUTE(F5000,CHAR(160),"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01" spans="2:11" hidden="1" x14ac:dyDescent="0.25">
      <c r="B5001" s="20">
        <v>45937</v>
      </c>
      <c r="C5001" s="2" t="s">
        <v>1</v>
      </c>
      <c r="D5001" s="2" t="s">
        <v>1448</v>
      </c>
      <c r="E5001" s="2" t="s">
        <v>141</v>
      </c>
      <c r="F5001" s="2" t="s">
        <v>2573</v>
      </c>
      <c r="G5001" s="5">
        <v>108</v>
      </c>
      <c r="H5001" s="5">
        <v>22.4</v>
      </c>
      <c r="I5001" s="5">
        <v>2419.1999999999998</v>
      </c>
      <c r="J5001" s="5">
        <v>1847928.9200000011</v>
      </c>
      <c r="K5001" s="3" t="str" cm="1">
        <f t="array" ref="K5001">_xlfn.LET(_xlpm.d,UPPER(TRIM(CLEAN(SUBSTITUTE(F5001,CHAR(160),"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02" spans="2:11" hidden="1" x14ac:dyDescent="0.25">
      <c r="B5002" s="20">
        <v>45937</v>
      </c>
      <c r="C5002" s="2" t="s">
        <v>1</v>
      </c>
      <c r="D5002" s="2" t="s">
        <v>1449</v>
      </c>
      <c r="E5002" s="2" t="s">
        <v>266</v>
      </c>
      <c r="F5002" s="2" t="s">
        <v>2573</v>
      </c>
      <c r="G5002" s="5">
        <v>50</v>
      </c>
      <c r="H5002" s="5">
        <v>22.4</v>
      </c>
      <c r="I5002" s="5">
        <v>1120</v>
      </c>
      <c r="J5002" s="5">
        <v>1849048.9200000011</v>
      </c>
      <c r="K5002" s="3" t="str" cm="1">
        <f t="array" ref="K5002">_xlfn.LET(_xlpm.d,UPPER(TRIM(CLEAN(SUBSTITUTE(F5002,CHAR(160),"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03" spans="2:11" hidden="1" x14ac:dyDescent="0.25">
      <c r="B5003" s="20">
        <v>45937</v>
      </c>
      <c r="C5003" s="2" t="s">
        <v>1</v>
      </c>
      <c r="D5003" s="2" t="s">
        <v>2118</v>
      </c>
      <c r="E5003" s="2" t="s">
        <v>234</v>
      </c>
      <c r="F5003" s="2" t="s">
        <v>2573</v>
      </c>
      <c r="G5003" s="5">
        <v>95</v>
      </c>
      <c r="H5003" s="5">
        <v>22.4</v>
      </c>
      <c r="I5003" s="5">
        <v>2128</v>
      </c>
      <c r="J5003" s="5">
        <v>1851176.9200000011</v>
      </c>
      <c r="K5003" s="3" t="str" cm="1">
        <f t="array" ref="K5003">_xlfn.LET(_xlpm.d,UPPER(TRIM(CLEAN(SUBSTITUTE(F5003,CHAR(160),"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04" spans="2:11" hidden="1" x14ac:dyDescent="0.25">
      <c r="B5004" s="20">
        <v>45937</v>
      </c>
      <c r="C5004" s="2" t="s">
        <v>1</v>
      </c>
      <c r="D5004" s="2" t="s">
        <v>1616</v>
      </c>
      <c r="E5004" s="2" t="s">
        <v>78</v>
      </c>
      <c r="F5004" s="2" t="s">
        <v>2573</v>
      </c>
      <c r="G5004" s="5">
        <v>20</v>
      </c>
      <c r="H5004" s="5">
        <v>22.4</v>
      </c>
      <c r="I5004" s="5">
        <v>448</v>
      </c>
      <c r="J5004" s="5">
        <v>1851624.9200000011</v>
      </c>
      <c r="K5004" s="3" t="str" cm="1">
        <f t="array" ref="K5004">_xlfn.LET(_xlpm.d,UPPER(TRIM(CLEAN(SUBSTITUTE(F5004,CHAR(160),"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05" spans="2:11" hidden="1" x14ac:dyDescent="0.25">
      <c r="B5005" s="20">
        <v>45937</v>
      </c>
      <c r="C5005" s="2" t="s">
        <v>1</v>
      </c>
      <c r="D5005" s="2" t="s">
        <v>3177</v>
      </c>
      <c r="E5005" s="2" t="s">
        <v>6</v>
      </c>
      <c r="F5005" s="2" t="s">
        <v>2573</v>
      </c>
      <c r="G5005" s="5">
        <v>40</v>
      </c>
      <c r="H5005" s="5">
        <v>21.2</v>
      </c>
      <c r="I5005" s="5">
        <v>848</v>
      </c>
      <c r="J5005" s="5">
        <v>1852472.9200000011</v>
      </c>
      <c r="K5005" s="3" t="str" cm="1">
        <f t="array" ref="K5005">_xlfn.LET(_xlpm.d,UPPER(TRIM(CLEAN(SUBSTITUTE(F5005,CHAR(160),"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06" spans="2:11" hidden="1" x14ac:dyDescent="0.25">
      <c r="B5006" s="20">
        <v>45937</v>
      </c>
      <c r="C5006" s="2" t="s">
        <v>1</v>
      </c>
      <c r="D5006" s="2" t="s">
        <v>3178</v>
      </c>
      <c r="E5006" s="2" t="s">
        <v>3179</v>
      </c>
      <c r="F5006" s="2" t="s">
        <v>2573</v>
      </c>
      <c r="G5006" s="5">
        <v>6</v>
      </c>
      <c r="H5006" s="5">
        <v>21.2</v>
      </c>
      <c r="I5006" s="5">
        <v>127.2</v>
      </c>
      <c r="J5006" s="5">
        <v>1852600.120000001</v>
      </c>
      <c r="K5006" s="3" t="str" cm="1">
        <f t="array" ref="K5006">_xlfn.LET(_xlpm.d,UPPER(TRIM(CLEAN(SUBSTITUTE(F5006,CHAR(160),"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07" spans="2:11" hidden="1" x14ac:dyDescent="0.25">
      <c r="B5007" s="20">
        <v>45937</v>
      </c>
      <c r="C5007" s="2" t="s">
        <v>1</v>
      </c>
      <c r="D5007" s="2" t="s">
        <v>3180</v>
      </c>
      <c r="E5007" s="2" t="s">
        <v>741</v>
      </c>
      <c r="F5007" s="2" t="s">
        <v>2573</v>
      </c>
      <c r="G5007" s="5">
        <v>8</v>
      </c>
      <c r="H5007" s="5">
        <v>20</v>
      </c>
      <c r="I5007" s="5">
        <v>160</v>
      </c>
      <c r="J5007" s="5">
        <v>1852760.120000001</v>
      </c>
      <c r="K5007" s="3" t="str" cm="1">
        <f t="array" ref="K5007">_xlfn.LET(_xlpm.d,UPPER(TRIM(CLEAN(SUBSTITUTE(F5007,CHAR(160),"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08" spans="2:11" hidden="1" x14ac:dyDescent="0.25">
      <c r="B5008" s="20">
        <v>45937</v>
      </c>
      <c r="C5008" s="2" t="s">
        <v>1</v>
      </c>
      <c r="D5008" s="2" t="s">
        <v>3181</v>
      </c>
      <c r="E5008" s="2" t="s">
        <v>1767</v>
      </c>
      <c r="F5008" s="2" t="s">
        <v>2573</v>
      </c>
      <c r="G5008" s="5">
        <v>65</v>
      </c>
      <c r="H5008" s="2"/>
      <c r="I5008" s="5">
        <v>0</v>
      </c>
      <c r="J5008" s="5">
        <v>1852760.120000001</v>
      </c>
      <c r="K5008" s="3" t="str" cm="1">
        <f t="array" ref="K5008">_xlfn.LET(_xlpm.d,UPPER(TRIM(CLEAN(SUBSTITUTE(F5008,CHAR(160),"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09" spans="2:11" hidden="1" x14ac:dyDescent="0.25">
      <c r="B5009" s="20">
        <v>45937</v>
      </c>
      <c r="C5009" s="2" t="s">
        <v>1</v>
      </c>
      <c r="D5009" s="2" t="s">
        <v>3182</v>
      </c>
      <c r="E5009" s="2" t="s">
        <v>1767</v>
      </c>
      <c r="F5009" s="2" t="s">
        <v>2573</v>
      </c>
      <c r="G5009" s="5">
        <v>90</v>
      </c>
      <c r="H5009" s="5">
        <v>22.4</v>
      </c>
      <c r="I5009" s="5">
        <v>2016</v>
      </c>
      <c r="J5009" s="5">
        <v>1854776.120000001</v>
      </c>
      <c r="K5009" s="3" t="str" cm="1">
        <f t="array" ref="K5009">_xlfn.LET(_xlpm.d,UPPER(TRIM(CLEAN(SUBSTITUTE(F5009,CHAR(160),"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10" spans="2:11" hidden="1" x14ac:dyDescent="0.25">
      <c r="B5010" s="20">
        <v>45938</v>
      </c>
      <c r="C5010" s="2" t="s">
        <v>1</v>
      </c>
      <c r="D5010" s="2" t="s">
        <v>1450</v>
      </c>
      <c r="E5010" s="2" t="s">
        <v>261</v>
      </c>
      <c r="F5010" s="2" t="s">
        <v>2573</v>
      </c>
      <c r="G5010" s="5">
        <v>30</v>
      </c>
      <c r="H5010" s="5">
        <v>22.4</v>
      </c>
      <c r="I5010" s="5">
        <v>672</v>
      </c>
      <c r="J5010" s="5">
        <v>1855448.120000001</v>
      </c>
      <c r="K5010" s="3" t="str" cm="1">
        <f t="array" ref="K5010">_xlfn.LET(_xlpm.d,UPPER(TRIM(CLEAN(SUBSTITUTE(F5010,CHAR(160),"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11" spans="2:11" hidden="1" x14ac:dyDescent="0.25">
      <c r="B5011" s="20">
        <v>45938</v>
      </c>
      <c r="C5011" s="2" t="s">
        <v>1</v>
      </c>
      <c r="D5011" s="2" t="s">
        <v>2119</v>
      </c>
      <c r="E5011" s="2" t="s">
        <v>189</v>
      </c>
      <c r="F5011" s="2" t="s">
        <v>2573</v>
      </c>
      <c r="G5011" s="5">
        <v>30</v>
      </c>
      <c r="H5011" s="5">
        <v>22.4</v>
      </c>
      <c r="I5011" s="5">
        <v>672</v>
      </c>
      <c r="J5011" s="5">
        <v>1856120.120000001</v>
      </c>
      <c r="K5011" s="3" t="str" cm="1">
        <f t="array" ref="K5011">_xlfn.LET(_xlpm.d,UPPER(TRIM(CLEAN(SUBSTITUTE(F5011,CHAR(160),"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12" spans="2:11" hidden="1" x14ac:dyDescent="0.25">
      <c r="B5012" s="20">
        <v>45938</v>
      </c>
      <c r="C5012" s="2" t="s">
        <v>1</v>
      </c>
      <c r="D5012" s="2" t="s">
        <v>2120</v>
      </c>
      <c r="E5012" s="2" t="s">
        <v>282</v>
      </c>
      <c r="F5012" s="2" t="s">
        <v>2573</v>
      </c>
      <c r="G5012" s="5">
        <v>75</v>
      </c>
      <c r="H5012" s="5">
        <v>22.4</v>
      </c>
      <c r="I5012" s="5">
        <v>1680</v>
      </c>
      <c r="J5012" s="5">
        <v>1857800.120000001</v>
      </c>
      <c r="K5012" s="3" t="str" cm="1">
        <f t="array" ref="K5012">_xlfn.LET(_xlpm.d,UPPER(TRIM(CLEAN(SUBSTITUTE(F5012,CHAR(160),"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13" spans="2:11" hidden="1" x14ac:dyDescent="0.25">
      <c r="B5013" s="20">
        <v>45938</v>
      </c>
      <c r="C5013" s="2" t="s">
        <v>1</v>
      </c>
      <c r="D5013" s="2" t="s">
        <v>702</v>
      </c>
      <c r="E5013" s="2" t="s">
        <v>544</v>
      </c>
      <c r="F5013" s="2" t="s">
        <v>2573</v>
      </c>
      <c r="G5013" s="5">
        <v>40</v>
      </c>
      <c r="H5013" s="5">
        <v>21.3</v>
      </c>
      <c r="I5013" s="5">
        <v>852</v>
      </c>
      <c r="J5013" s="5">
        <v>1858652.120000001</v>
      </c>
      <c r="K5013" s="3" t="str" cm="1">
        <f t="array" ref="K5013">_xlfn.LET(_xlpm.d,UPPER(TRIM(CLEAN(SUBSTITUTE(F5013,CHAR(160),"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14" spans="2:11" hidden="1" x14ac:dyDescent="0.25">
      <c r="B5014" s="20">
        <v>45938</v>
      </c>
      <c r="C5014" s="2" t="s">
        <v>1</v>
      </c>
      <c r="D5014" s="2" t="s">
        <v>2121</v>
      </c>
      <c r="E5014" s="2" t="s">
        <v>145</v>
      </c>
      <c r="F5014" s="2" t="s">
        <v>2573</v>
      </c>
      <c r="G5014" s="5">
        <v>25</v>
      </c>
      <c r="H5014" s="5">
        <v>22.4</v>
      </c>
      <c r="I5014" s="5">
        <v>560</v>
      </c>
      <c r="J5014" s="5">
        <v>1859212.120000001</v>
      </c>
      <c r="K5014" s="3" t="str" cm="1">
        <f t="array" ref="K5014">_xlfn.LET(_xlpm.d,UPPER(TRIM(CLEAN(SUBSTITUTE(F5014,CHAR(160),"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15" spans="2:11" hidden="1" x14ac:dyDescent="0.25">
      <c r="B5015" s="20">
        <v>45938</v>
      </c>
      <c r="C5015" s="2" t="s">
        <v>1</v>
      </c>
      <c r="D5015" s="2" t="s">
        <v>3183</v>
      </c>
      <c r="E5015" s="2" t="s">
        <v>1634</v>
      </c>
      <c r="F5015" s="2" t="s">
        <v>2573</v>
      </c>
      <c r="G5015" s="5">
        <v>100</v>
      </c>
      <c r="H5015" s="5">
        <v>21.3</v>
      </c>
      <c r="I5015" s="5">
        <v>2130</v>
      </c>
      <c r="J5015" s="5">
        <v>1861342.120000001</v>
      </c>
      <c r="K5015" s="3" t="str" cm="1">
        <f t="array" ref="K5015">_xlfn.LET(_xlpm.d,UPPER(TRIM(CLEAN(SUBSTITUTE(F5015,CHAR(160),"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16" spans="2:11" hidden="1" x14ac:dyDescent="0.25">
      <c r="B5016" s="20">
        <v>45938</v>
      </c>
      <c r="C5016" s="2" t="s">
        <v>1</v>
      </c>
      <c r="D5016" s="2" t="s">
        <v>2122</v>
      </c>
      <c r="E5016" s="2" t="s">
        <v>263</v>
      </c>
      <c r="F5016" s="2" t="s">
        <v>3184</v>
      </c>
      <c r="G5016" s="5">
        <v>128</v>
      </c>
      <c r="H5016" s="5">
        <v>22.4</v>
      </c>
      <c r="I5016" s="5">
        <v>2867.2</v>
      </c>
      <c r="J5016" s="5">
        <v>1864209.320000001</v>
      </c>
      <c r="K5016" s="3" t="str" cm="1">
        <f t="array" ref="K5016">_xlfn.LET(_xlpm.d,UPPER(TRIM(CLEAN(SUBSTITUTE(F5016,CHAR(160),"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17" spans="2:11" hidden="1" x14ac:dyDescent="0.25">
      <c r="B5017" s="20">
        <v>45938</v>
      </c>
      <c r="C5017" s="2" t="s">
        <v>1</v>
      </c>
      <c r="D5017" s="2" t="s">
        <v>3185</v>
      </c>
      <c r="E5017" s="2" t="s">
        <v>73</v>
      </c>
      <c r="F5017" s="2" t="s">
        <v>3186</v>
      </c>
      <c r="G5017" s="5">
        <v>18</v>
      </c>
      <c r="H5017" s="5">
        <v>20</v>
      </c>
      <c r="I5017" s="5">
        <v>360</v>
      </c>
      <c r="J5017" s="5">
        <v>1864569.320000001</v>
      </c>
      <c r="K5017" s="3" t="str" cm="1">
        <f t="array" ref="K5017">_xlfn.LET(_xlpm.d,UPPER(TRIM(CLEAN(SUBSTITUTE(F5017,CHAR(160),"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18" spans="2:11" hidden="1" x14ac:dyDescent="0.25">
      <c r="B5018" s="20">
        <v>45938</v>
      </c>
      <c r="C5018" s="2" t="s">
        <v>1</v>
      </c>
      <c r="D5018" s="2" t="s">
        <v>3185</v>
      </c>
      <c r="E5018" s="2" t="s">
        <v>73</v>
      </c>
      <c r="F5018" s="2" t="s">
        <v>3186</v>
      </c>
      <c r="G5018" s="5">
        <v>10</v>
      </c>
      <c r="H5018" s="5">
        <v>10</v>
      </c>
      <c r="I5018" s="5">
        <v>100</v>
      </c>
      <c r="J5018" s="5">
        <v>1864669.320000001</v>
      </c>
      <c r="K5018" s="3" t="str" cm="1">
        <f t="array" ref="K5018">_xlfn.LET(_xlpm.d,UPPER(TRIM(CLEAN(SUBSTITUTE(F5018,CHAR(160),"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19" spans="2:11" hidden="1" x14ac:dyDescent="0.25">
      <c r="B5019" s="20">
        <v>45939</v>
      </c>
      <c r="C5019" s="2" t="s">
        <v>1</v>
      </c>
      <c r="D5019" s="2" t="s">
        <v>2469</v>
      </c>
      <c r="E5019" s="2" t="s">
        <v>149</v>
      </c>
      <c r="F5019" s="2" t="s">
        <v>2573</v>
      </c>
      <c r="G5019" s="5">
        <v>60</v>
      </c>
      <c r="H5019" s="5">
        <v>22.4</v>
      </c>
      <c r="I5019" s="5">
        <v>1344</v>
      </c>
      <c r="J5019" s="5">
        <v>1866013.320000001</v>
      </c>
      <c r="K5019" s="3" t="str" cm="1">
        <f t="array" ref="K5019">_xlfn.LET(_xlpm.d,UPPER(TRIM(CLEAN(SUBSTITUTE(F5019,CHAR(160),"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20" spans="2:11" hidden="1" x14ac:dyDescent="0.25">
      <c r="B5020" s="20">
        <v>45939</v>
      </c>
      <c r="C5020" s="2" t="s">
        <v>1</v>
      </c>
      <c r="D5020" s="2" t="s">
        <v>3187</v>
      </c>
      <c r="E5020" s="2" t="s">
        <v>268</v>
      </c>
      <c r="F5020" s="2" t="s">
        <v>2573</v>
      </c>
      <c r="G5020" s="5">
        <v>42</v>
      </c>
      <c r="H5020" s="5">
        <v>22.4</v>
      </c>
      <c r="I5020" s="5">
        <v>940.8</v>
      </c>
      <c r="J5020" s="5">
        <v>1866954.120000001</v>
      </c>
      <c r="K5020" s="3" t="str" cm="1">
        <f t="array" ref="K5020">_xlfn.LET(_xlpm.d,UPPER(TRIM(CLEAN(SUBSTITUTE(F5020,CHAR(160),"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21" spans="2:11" hidden="1" x14ac:dyDescent="0.25">
      <c r="B5021" s="20">
        <v>45939</v>
      </c>
      <c r="C5021" s="2" t="s">
        <v>1</v>
      </c>
      <c r="D5021" s="2" t="s">
        <v>2123</v>
      </c>
      <c r="E5021" s="2" t="s">
        <v>248</v>
      </c>
      <c r="F5021" s="2" t="s">
        <v>2573</v>
      </c>
      <c r="G5021" s="5">
        <v>72</v>
      </c>
      <c r="H5021" s="5">
        <v>22.4</v>
      </c>
      <c r="I5021" s="5">
        <v>1612.8</v>
      </c>
      <c r="J5021" s="5">
        <v>1868566.9200000011</v>
      </c>
      <c r="K5021" s="3" t="str" cm="1">
        <f t="array" ref="K5021">_xlfn.LET(_xlpm.d,UPPER(TRIM(CLEAN(SUBSTITUTE(F5021,CHAR(160),"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22" spans="2:11" hidden="1" x14ac:dyDescent="0.25">
      <c r="B5022" s="20">
        <v>45939</v>
      </c>
      <c r="C5022" s="2" t="s">
        <v>1</v>
      </c>
      <c r="D5022" s="2" t="s">
        <v>2124</v>
      </c>
      <c r="E5022" s="2" t="s">
        <v>254</v>
      </c>
      <c r="F5022" s="2" t="s">
        <v>2573</v>
      </c>
      <c r="G5022" s="5">
        <v>20</v>
      </c>
      <c r="H5022" s="5">
        <v>22.4</v>
      </c>
      <c r="I5022" s="5">
        <v>448</v>
      </c>
      <c r="J5022" s="5">
        <v>1869014.9200000011</v>
      </c>
      <c r="K5022" s="3" t="str" cm="1">
        <f t="array" ref="K5022">_xlfn.LET(_xlpm.d,UPPER(TRIM(CLEAN(SUBSTITUTE(F5022,CHAR(160),"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23" spans="2:11" hidden="1" x14ac:dyDescent="0.25">
      <c r="B5023" s="20">
        <v>45939</v>
      </c>
      <c r="C5023" s="2" t="s">
        <v>1</v>
      </c>
      <c r="D5023" s="2" t="s">
        <v>3188</v>
      </c>
      <c r="E5023" s="2" t="s">
        <v>160</v>
      </c>
      <c r="F5023" s="2" t="s">
        <v>2573</v>
      </c>
      <c r="G5023" s="5">
        <v>32</v>
      </c>
      <c r="H5023" s="5">
        <v>22.4</v>
      </c>
      <c r="I5023" s="5">
        <v>716.8</v>
      </c>
      <c r="J5023" s="5">
        <v>1869731.7200000011</v>
      </c>
      <c r="K5023" s="3" t="str" cm="1">
        <f t="array" ref="K5023">_xlfn.LET(_xlpm.d,UPPER(TRIM(CLEAN(SUBSTITUTE(F5023,CHAR(160),"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24" spans="2:11" hidden="1" x14ac:dyDescent="0.25">
      <c r="B5024" s="20">
        <v>45939</v>
      </c>
      <c r="C5024" s="2" t="s">
        <v>1</v>
      </c>
      <c r="D5024" s="2" t="s">
        <v>1451</v>
      </c>
      <c r="E5024" s="2" t="s">
        <v>135</v>
      </c>
      <c r="F5024" s="2" t="s">
        <v>2573</v>
      </c>
      <c r="G5024" s="5">
        <v>80</v>
      </c>
      <c r="H5024" s="5">
        <v>22.4</v>
      </c>
      <c r="I5024" s="5">
        <v>1792</v>
      </c>
      <c r="J5024" s="5">
        <v>1871523.7200000011</v>
      </c>
      <c r="K5024" s="3" t="str" cm="1">
        <f t="array" ref="K5024">_xlfn.LET(_xlpm.d,UPPER(TRIM(CLEAN(SUBSTITUTE(F5024,CHAR(160),"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25" spans="2:11" hidden="1" x14ac:dyDescent="0.25">
      <c r="B5025" s="20">
        <v>45939</v>
      </c>
      <c r="C5025" s="2" t="s">
        <v>1</v>
      </c>
      <c r="D5025" s="2" t="s">
        <v>1453</v>
      </c>
      <c r="E5025" s="2" t="s">
        <v>180</v>
      </c>
      <c r="F5025" s="2" t="s">
        <v>2573</v>
      </c>
      <c r="G5025" s="5">
        <v>120</v>
      </c>
      <c r="H5025" s="5">
        <v>22.4</v>
      </c>
      <c r="I5025" s="5">
        <v>2688</v>
      </c>
      <c r="J5025" s="5">
        <v>1874211.7200000011</v>
      </c>
      <c r="K5025" s="3" t="str" cm="1">
        <f t="array" ref="K5025">_xlfn.LET(_xlpm.d,UPPER(TRIM(CLEAN(SUBSTITUTE(F5025,CHAR(160),"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26" spans="2:11" hidden="1" x14ac:dyDescent="0.25">
      <c r="B5026" s="20">
        <v>45939</v>
      </c>
      <c r="C5026" s="2" t="s">
        <v>1</v>
      </c>
      <c r="D5026" s="2" t="s">
        <v>1454</v>
      </c>
      <c r="E5026" s="2" t="s">
        <v>192</v>
      </c>
      <c r="F5026" s="2" t="s">
        <v>2573</v>
      </c>
      <c r="G5026" s="5">
        <v>88</v>
      </c>
      <c r="H5026" s="5">
        <v>22.4</v>
      </c>
      <c r="I5026" s="5">
        <v>1971.2</v>
      </c>
      <c r="J5026" s="5">
        <v>1876182.9200000011</v>
      </c>
      <c r="K5026" s="3" t="str" cm="1">
        <f t="array" ref="K5026">_xlfn.LET(_xlpm.d,UPPER(TRIM(CLEAN(SUBSTITUTE(F5026,CHAR(160),"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27" spans="2:11" hidden="1" x14ac:dyDescent="0.25">
      <c r="B5027" s="20">
        <v>45939</v>
      </c>
      <c r="C5027" s="2" t="s">
        <v>1</v>
      </c>
      <c r="D5027" s="2" t="s">
        <v>3189</v>
      </c>
      <c r="E5027" s="2" t="s">
        <v>307</v>
      </c>
      <c r="F5027" s="2" t="s">
        <v>3190</v>
      </c>
      <c r="G5027" s="5">
        <v>260</v>
      </c>
      <c r="H5027" s="5">
        <v>22.4</v>
      </c>
      <c r="I5027" s="5">
        <v>5824</v>
      </c>
      <c r="J5027" s="5">
        <v>1882006.9200000011</v>
      </c>
      <c r="K5027" s="3" t="str" cm="1">
        <f t="array" ref="K5027">_xlfn.LET(_xlpm.d,UPPER(TRIM(CLEAN(SUBSTITUTE(F5027,CHAR(160),"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28" spans="2:11" hidden="1" x14ac:dyDescent="0.25">
      <c r="B5028" s="20">
        <v>45939</v>
      </c>
      <c r="C5028" s="2" t="s">
        <v>1</v>
      </c>
      <c r="D5028" s="2" t="s">
        <v>3191</v>
      </c>
      <c r="E5028" s="2" t="s">
        <v>305</v>
      </c>
      <c r="F5028" s="2" t="s">
        <v>2573</v>
      </c>
      <c r="G5028" s="5">
        <v>92</v>
      </c>
      <c r="H5028" s="5">
        <v>22.4</v>
      </c>
      <c r="I5028" s="5">
        <v>2060.8000000000002</v>
      </c>
      <c r="J5028" s="5">
        <v>1884067.7200000011</v>
      </c>
      <c r="K5028" s="3" t="str" cm="1">
        <f t="array" ref="K5028">_xlfn.LET(_xlpm.d,UPPER(TRIM(CLEAN(SUBSTITUTE(F5028,CHAR(160),"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29" spans="2:11" hidden="1" x14ac:dyDescent="0.25">
      <c r="B5029" s="20">
        <v>45940</v>
      </c>
      <c r="C5029" s="2" t="s">
        <v>1</v>
      </c>
      <c r="D5029" s="2" t="s">
        <v>1455</v>
      </c>
      <c r="E5029" s="2" t="s">
        <v>154</v>
      </c>
      <c r="F5029" s="2" t="s">
        <v>2573</v>
      </c>
      <c r="G5029" s="5">
        <v>240</v>
      </c>
      <c r="H5029" s="5">
        <v>22.4</v>
      </c>
      <c r="I5029" s="5">
        <v>5376</v>
      </c>
      <c r="J5029" s="5">
        <v>1889443.7200000011</v>
      </c>
      <c r="K5029" s="3" t="str" cm="1">
        <f t="array" ref="K5029">_xlfn.LET(_xlpm.d,UPPER(TRIM(CLEAN(SUBSTITUTE(F5029,CHAR(160),"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30" spans="2:11" hidden="1" x14ac:dyDescent="0.25">
      <c r="B5030" s="20">
        <v>45940</v>
      </c>
      <c r="C5030" s="2" t="s">
        <v>1</v>
      </c>
      <c r="D5030" s="2" t="s">
        <v>2126</v>
      </c>
      <c r="E5030" s="2" t="s">
        <v>78</v>
      </c>
      <c r="F5030" s="2" t="s">
        <v>2573</v>
      </c>
      <c r="G5030" s="5">
        <v>60</v>
      </c>
      <c r="H5030" s="5">
        <v>22.4</v>
      </c>
      <c r="I5030" s="5">
        <v>1344</v>
      </c>
      <c r="J5030" s="5">
        <v>1890787.7200000011</v>
      </c>
      <c r="K5030" s="3" t="str" cm="1">
        <f t="array" ref="K5030">_xlfn.LET(_xlpm.d,UPPER(TRIM(CLEAN(SUBSTITUTE(F5030,CHAR(160),"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31" spans="2:11" hidden="1" x14ac:dyDescent="0.25">
      <c r="B5031" s="20">
        <v>45940</v>
      </c>
      <c r="C5031" s="2" t="s">
        <v>1</v>
      </c>
      <c r="D5031" s="2" t="s">
        <v>3192</v>
      </c>
      <c r="E5031" s="2" t="s">
        <v>243</v>
      </c>
      <c r="F5031" s="2" t="s">
        <v>2573</v>
      </c>
      <c r="G5031" s="5">
        <v>100</v>
      </c>
      <c r="H5031" s="5">
        <v>22.4</v>
      </c>
      <c r="I5031" s="5">
        <v>2240</v>
      </c>
      <c r="J5031" s="5">
        <v>1893027.7200000011</v>
      </c>
      <c r="K5031" s="3" t="str" cm="1">
        <f t="array" ref="K5031">_xlfn.LET(_xlpm.d,UPPER(TRIM(CLEAN(SUBSTITUTE(F5031,CHAR(160),"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32" spans="2:11" hidden="1" x14ac:dyDescent="0.25">
      <c r="B5032" s="20">
        <v>45940</v>
      </c>
      <c r="C5032" s="2" t="s">
        <v>1</v>
      </c>
      <c r="D5032" s="2" t="s">
        <v>2127</v>
      </c>
      <c r="E5032" s="2" t="s">
        <v>238</v>
      </c>
      <c r="F5032" s="2" t="s">
        <v>2573</v>
      </c>
      <c r="G5032" s="5">
        <v>30</v>
      </c>
      <c r="H5032" s="5">
        <v>22.4</v>
      </c>
      <c r="I5032" s="5">
        <v>672</v>
      </c>
      <c r="J5032" s="5">
        <v>1893699.7200000011</v>
      </c>
      <c r="K5032" s="3" t="str" cm="1">
        <f t="array" ref="K5032">_xlfn.LET(_xlpm.d,UPPER(TRIM(CLEAN(SUBSTITUTE(F5032,CHAR(160),"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33" spans="2:11" hidden="1" x14ac:dyDescent="0.25">
      <c r="B5033" s="20">
        <v>45940</v>
      </c>
      <c r="C5033" s="2" t="s">
        <v>1</v>
      </c>
      <c r="D5033" s="2" t="s">
        <v>2128</v>
      </c>
      <c r="E5033" s="2" t="s">
        <v>232</v>
      </c>
      <c r="F5033" s="2" t="s">
        <v>2573</v>
      </c>
      <c r="G5033" s="5">
        <v>20</v>
      </c>
      <c r="H5033" s="5">
        <v>22.4</v>
      </c>
      <c r="I5033" s="5">
        <v>448</v>
      </c>
      <c r="J5033" s="5">
        <v>1894147.7200000011</v>
      </c>
      <c r="K5033" s="3" t="str" cm="1">
        <f t="array" ref="K5033">_xlfn.LET(_xlpm.d,UPPER(TRIM(CLEAN(SUBSTITUTE(F5033,CHAR(160),"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34" spans="2:11" hidden="1" x14ac:dyDescent="0.25">
      <c r="B5034" s="20">
        <v>45940</v>
      </c>
      <c r="C5034" s="2" t="s">
        <v>1</v>
      </c>
      <c r="D5034" s="2" t="s">
        <v>1456</v>
      </c>
      <c r="E5034" s="2" t="s">
        <v>236</v>
      </c>
      <c r="F5034" s="2" t="s">
        <v>2573</v>
      </c>
      <c r="G5034" s="5">
        <v>216</v>
      </c>
      <c r="H5034" s="5">
        <v>22.4</v>
      </c>
      <c r="I5034" s="5">
        <v>4838.3999999999996</v>
      </c>
      <c r="J5034" s="5">
        <v>1898986.120000001</v>
      </c>
      <c r="K5034" s="3" t="str" cm="1">
        <f t="array" ref="K5034">_xlfn.LET(_xlpm.d,UPPER(TRIM(CLEAN(SUBSTITUTE(F5034,CHAR(160),"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35" spans="2:11" hidden="1" x14ac:dyDescent="0.25">
      <c r="B5035" s="20">
        <v>45940</v>
      </c>
      <c r="C5035" s="2" t="s">
        <v>1</v>
      </c>
      <c r="D5035" s="2" t="s">
        <v>2129</v>
      </c>
      <c r="E5035" s="2" t="s">
        <v>186</v>
      </c>
      <c r="F5035" s="2" t="s">
        <v>2573</v>
      </c>
      <c r="G5035" s="5">
        <v>40</v>
      </c>
      <c r="H5035" s="5">
        <v>22.4</v>
      </c>
      <c r="I5035" s="5">
        <v>896</v>
      </c>
      <c r="J5035" s="5">
        <v>1899882.120000001</v>
      </c>
      <c r="K5035" s="3" t="str" cm="1">
        <f t="array" ref="K5035">_xlfn.LET(_xlpm.d,UPPER(TRIM(CLEAN(SUBSTITUTE(F5035,CHAR(160),"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36" spans="2:11" hidden="1" x14ac:dyDescent="0.25">
      <c r="B5036" s="20">
        <v>45940</v>
      </c>
      <c r="C5036" s="2" t="s">
        <v>1</v>
      </c>
      <c r="D5036" s="2" t="s">
        <v>2130</v>
      </c>
      <c r="E5036" s="2" t="s">
        <v>195</v>
      </c>
      <c r="F5036" s="2" t="s">
        <v>2573</v>
      </c>
      <c r="G5036" s="5">
        <v>100</v>
      </c>
      <c r="H5036" s="5">
        <v>22.4</v>
      </c>
      <c r="I5036" s="5">
        <v>2240</v>
      </c>
      <c r="J5036" s="5">
        <v>1902122.120000001</v>
      </c>
      <c r="K5036" s="3" t="str" cm="1">
        <f t="array" ref="K5036">_xlfn.LET(_xlpm.d,UPPER(TRIM(CLEAN(SUBSTITUTE(F5036,CHAR(160),"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37" spans="2:11" hidden="1" x14ac:dyDescent="0.25">
      <c r="B5037" s="20">
        <v>45940</v>
      </c>
      <c r="C5037" s="2" t="s">
        <v>1</v>
      </c>
      <c r="D5037" s="2" t="s">
        <v>3193</v>
      </c>
      <c r="E5037" s="2" t="s">
        <v>491</v>
      </c>
      <c r="F5037" s="2" t="s">
        <v>2573</v>
      </c>
      <c r="G5037" s="5">
        <v>30</v>
      </c>
      <c r="H5037" s="5">
        <v>21.3</v>
      </c>
      <c r="I5037" s="5">
        <v>639</v>
      </c>
      <c r="J5037" s="5">
        <v>1902761.120000001</v>
      </c>
      <c r="K5037" s="3" t="str" cm="1">
        <f t="array" ref="K5037">_xlfn.LET(_xlpm.d,UPPER(TRIM(CLEAN(SUBSTITUTE(F5037,CHAR(160),"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38" spans="2:11" hidden="1" x14ac:dyDescent="0.25">
      <c r="B5038" s="20">
        <v>45940</v>
      </c>
      <c r="C5038" s="2" t="s">
        <v>1</v>
      </c>
      <c r="D5038" s="2" t="s">
        <v>2131</v>
      </c>
      <c r="E5038" s="2" t="s">
        <v>286</v>
      </c>
      <c r="F5038" s="2" t="s">
        <v>2573</v>
      </c>
      <c r="G5038" s="5">
        <v>15</v>
      </c>
      <c r="H5038" s="5">
        <v>22.4</v>
      </c>
      <c r="I5038" s="5">
        <v>336</v>
      </c>
      <c r="J5038" s="5">
        <v>1903097.120000001</v>
      </c>
      <c r="K5038" s="3" t="str" cm="1">
        <f t="array" ref="K5038">_xlfn.LET(_xlpm.d,UPPER(TRIM(CLEAN(SUBSTITUTE(F5038,CHAR(160),"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39" spans="2:11" hidden="1" x14ac:dyDescent="0.25">
      <c r="B5039" s="20">
        <v>45940</v>
      </c>
      <c r="C5039" s="2" t="s">
        <v>1</v>
      </c>
      <c r="D5039" s="2" t="s">
        <v>1457</v>
      </c>
      <c r="E5039" s="2" t="s">
        <v>288</v>
      </c>
      <c r="F5039" s="2" t="s">
        <v>2573</v>
      </c>
      <c r="G5039" s="5">
        <v>40</v>
      </c>
      <c r="H5039" s="5">
        <v>22.4</v>
      </c>
      <c r="I5039" s="5">
        <v>896</v>
      </c>
      <c r="J5039" s="5">
        <v>1903993.120000001</v>
      </c>
      <c r="K5039" s="3" t="str" cm="1">
        <f t="array" ref="K5039">_xlfn.LET(_xlpm.d,UPPER(TRIM(CLEAN(SUBSTITUTE(F5039,CHAR(160),"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40" spans="2:11" hidden="1" x14ac:dyDescent="0.25">
      <c r="B5040" s="20">
        <v>45940</v>
      </c>
      <c r="C5040" s="2" t="s">
        <v>1</v>
      </c>
      <c r="D5040" s="2" t="s">
        <v>704</v>
      </c>
      <c r="E5040" s="2" t="s">
        <v>43</v>
      </c>
      <c r="F5040" s="2" t="s">
        <v>2573</v>
      </c>
      <c r="G5040" s="5">
        <v>95</v>
      </c>
      <c r="H5040" s="5">
        <v>21.2</v>
      </c>
      <c r="I5040" s="5">
        <v>2014</v>
      </c>
      <c r="J5040" s="5">
        <v>1906007.120000001</v>
      </c>
      <c r="K5040" s="3" t="str" cm="1">
        <f t="array" ref="K5040">_xlfn.LET(_xlpm.d,UPPER(TRIM(CLEAN(SUBSTITUTE(F5040,CHAR(160),"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41" spans="2:11" hidden="1" x14ac:dyDescent="0.25">
      <c r="B5041" s="20">
        <v>45940</v>
      </c>
      <c r="C5041" s="2" t="s">
        <v>1</v>
      </c>
      <c r="D5041" s="2" t="s">
        <v>2132</v>
      </c>
      <c r="E5041" s="2" t="s">
        <v>186</v>
      </c>
      <c r="F5041" s="2" t="s">
        <v>2573</v>
      </c>
      <c r="G5041" s="5">
        <v>40</v>
      </c>
      <c r="H5041" s="5">
        <v>22.4</v>
      </c>
      <c r="I5041" s="5">
        <v>896</v>
      </c>
      <c r="J5041" s="5">
        <v>1906903.120000001</v>
      </c>
      <c r="K5041" s="3" t="str" cm="1">
        <f t="array" ref="K5041">_xlfn.LET(_xlpm.d,UPPER(TRIM(CLEAN(SUBSTITUTE(F5041,CHAR(160),"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42" spans="2:11" hidden="1" x14ac:dyDescent="0.25">
      <c r="B5042" s="20">
        <v>45940</v>
      </c>
      <c r="C5042" s="2" t="s">
        <v>1</v>
      </c>
      <c r="D5042" s="2" t="s">
        <v>3194</v>
      </c>
      <c r="E5042" s="2" t="s">
        <v>224</v>
      </c>
      <c r="F5042" s="2" t="s">
        <v>2573</v>
      </c>
      <c r="G5042" s="5">
        <v>250</v>
      </c>
      <c r="H5042" s="5">
        <v>22.4</v>
      </c>
      <c r="I5042" s="5">
        <v>5600</v>
      </c>
      <c r="J5042" s="5">
        <v>1912503.120000001</v>
      </c>
      <c r="K5042" s="3" t="str" cm="1">
        <f t="array" ref="K5042">_xlfn.LET(_xlpm.d,UPPER(TRIM(CLEAN(SUBSTITUTE(F5042,CHAR(160),"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43" spans="2:11" hidden="1" x14ac:dyDescent="0.25">
      <c r="B5043" s="20">
        <v>45940</v>
      </c>
      <c r="C5043" s="2" t="s">
        <v>1</v>
      </c>
      <c r="D5043" s="2" t="s">
        <v>2472</v>
      </c>
      <c r="E5043" s="2" t="s">
        <v>170</v>
      </c>
      <c r="F5043" s="2" t="s">
        <v>2712</v>
      </c>
      <c r="G5043" s="5">
        <v>25</v>
      </c>
      <c r="H5043" s="5">
        <v>21.2</v>
      </c>
      <c r="I5043" s="5">
        <v>530</v>
      </c>
      <c r="J5043" s="5">
        <v>1913033.120000001</v>
      </c>
      <c r="K5043" s="3" t="str" cm="1">
        <f t="array" ref="K5043">_xlfn.LET(_xlpm.d,UPPER(TRIM(CLEAN(SUBSTITUTE(F5043,CHAR(160),"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44" spans="2:11" hidden="1" x14ac:dyDescent="0.25">
      <c r="B5044" s="20">
        <v>45940</v>
      </c>
      <c r="C5044" s="2" t="s">
        <v>1</v>
      </c>
      <c r="D5044" s="2" t="s">
        <v>2134</v>
      </c>
      <c r="E5044" s="2" t="s">
        <v>197</v>
      </c>
      <c r="F5044" s="2" t="s">
        <v>2573</v>
      </c>
      <c r="G5044" s="5">
        <v>166</v>
      </c>
      <c r="H5044" s="5">
        <v>22.4</v>
      </c>
      <c r="I5044" s="5">
        <v>3718.4</v>
      </c>
      <c r="J5044" s="5">
        <v>1916751.5200000009</v>
      </c>
      <c r="K5044" s="3" t="str" cm="1">
        <f t="array" ref="K5044">_xlfn.LET(_xlpm.d,UPPER(TRIM(CLEAN(SUBSTITUTE(F5044,CHAR(160),"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45" spans="2:11" hidden="1" x14ac:dyDescent="0.25">
      <c r="B5045" s="20">
        <v>45941</v>
      </c>
      <c r="C5045" s="2" t="s">
        <v>1</v>
      </c>
      <c r="D5045" s="2" t="s">
        <v>1137</v>
      </c>
      <c r="E5045" s="2" t="s">
        <v>234</v>
      </c>
      <c r="F5045" s="2" t="s">
        <v>2573</v>
      </c>
      <c r="G5045" s="5">
        <v>80</v>
      </c>
      <c r="H5045" s="5">
        <v>22.4</v>
      </c>
      <c r="I5045" s="5">
        <v>1792</v>
      </c>
      <c r="J5045" s="5">
        <v>1918543.5200000009</v>
      </c>
      <c r="K5045" s="3" t="str" cm="1">
        <f t="array" ref="K5045">_xlfn.LET(_xlpm.d,UPPER(TRIM(CLEAN(SUBSTITUTE(F5045,CHAR(160),"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46" spans="2:11" hidden="1" x14ac:dyDescent="0.25">
      <c r="B5046" s="20">
        <v>45943</v>
      </c>
      <c r="C5046" s="2" t="s">
        <v>1</v>
      </c>
      <c r="D5046" s="2" t="s">
        <v>3195</v>
      </c>
      <c r="E5046" s="2" t="s">
        <v>25</v>
      </c>
      <c r="F5046" s="2" t="s">
        <v>2573</v>
      </c>
      <c r="G5046" s="5">
        <v>288</v>
      </c>
      <c r="H5046" s="5">
        <v>17</v>
      </c>
      <c r="I5046" s="5">
        <v>4896</v>
      </c>
      <c r="J5046" s="5">
        <v>1923439.5200000009</v>
      </c>
      <c r="K5046" s="3" t="str" cm="1">
        <f t="array" ref="K5046">_xlfn.LET(_xlpm.d,UPPER(TRIM(CLEAN(SUBSTITUTE(F5046,CHAR(160),"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47" spans="2:11" hidden="1" x14ac:dyDescent="0.25">
      <c r="B5047" s="20">
        <v>45943</v>
      </c>
      <c r="C5047" s="2" t="s">
        <v>1</v>
      </c>
      <c r="D5047" s="2" t="s">
        <v>3196</v>
      </c>
      <c r="E5047" s="2" t="s">
        <v>832</v>
      </c>
      <c r="F5047" s="2" t="s">
        <v>2573</v>
      </c>
      <c r="G5047" s="5">
        <v>32</v>
      </c>
      <c r="H5047" s="5">
        <v>21.2</v>
      </c>
      <c r="I5047" s="5">
        <v>678.4</v>
      </c>
      <c r="J5047" s="5">
        <v>1924117.9200000009</v>
      </c>
      <c r="K5047" s="3" t="str" cm="1">
        <f t="array" ref="K5047">_xlfn.LET(_xlpm.d,UPPER(TRIM(CLEAN(SUBSTITUTE(F5047,CHAR(160),"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48" spans="2:11" hidden="1" x14ac:dyDescent="0.25">
      <c r="B5048" s="20">
        <v>45943</v>
      </c>
      <c r="C5048" s="2" t="s">
        <v>1</v>
      </c>
      <c r="D5048" s="2" t="s">
        <v>3197</v>
      </c>
      <c r="E5048" s="2" t="s">
        <v>180</v>
      </c>
      <c r="F5048" s="2" t="s">
        <v>2573</v>
      </c>
      <c r="G5048" s="5">
        <v>32</v>
      </c>
      <c r="H5048" s="5">
        <v>22.4</v>
      </c>
      <c r="I5048" s="5">
        <v>716.8</v>
      </c>
      <c r="J5048" s="5">
        <v>1924834.7200000009</v>
      </c>
      <c r="K5048" s="3" t="str" cm="1">
        <f t="array" ref="K5048">_xlfn.LET(_xlpm.d,UPPER(TRIM(CLEAN(SUBSTITUTE(F5048,CHAR(160),"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49" spans="2:11" hidden="1" x14ac:dyDescent="0.25">
      <c r="B5049" s="20">
        <v>45943</v>
      </c>
      <c r="C5049" s="2" t="s">
        <v>1</v>
      </c>
      <c r="D5049" s="2" t="s">
        <v>3198</v>
      </c>
      <c r="E5049" s="2" t="s">
        <v>302</v>
      </c>
      <c r="F5049" s="2" t="s">
        <v>2573</v>
      </c>
      <c r="G5049" s="5">
        <v>16</v>
      </c>
      <c r="H5049" s="5">
        <v>21.2</v>
      </c>
      <c r="I5049" s="5">
        <v>339.2</v>
      </c>
      <c r="J5049" s="5">
        <v>1925173.9200000009</v>
      </c>
      <c r="K5049" s="3" t="str" cm="1">
        <f t="array" ref="K5049">_xlfn.LET(_xlpm.d,UPPER(TRIM(CLEAN(SUBSTITUTE(F5049,CHAR(160),"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50" spans="2:11" hidden="1" x14ac:dyDescent="0.25">
      <c r="B5050" s="20">
        <v>45943</v>
      </c>
      <c r="C5050" s="2" t="s">
        <v>1</v>
      </c>
      <c r="D5050" s="2" t="s">
        <v>3199</v>
      </c>
      <c r="E5050" s="2" t="s">
        <v>3</v>
      </c>
      <c r="F5050" s="2" t="s">
        <v>2573</v>
      </c>
      <c r="G5050" s="5">
        <v>20</v>
      </c>
      <c r="H5050" s="5">
        <v>21.2</v>
      </c>
      <c r="I5050" s="5">
        <v>424</v>
      </c>
      <c r="J5050" s="5">
        <v>1925597.9200000009</v>
      </c>
      <c r="K5050" s="3" t="str" cm="1">
        <f t="array" ref="K5050">_xlfn.LET(_xlpm.d,UPPER(TRIM(CLEAN(SUBSTITUTE(F5050,CHAR(160),"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51" spans="2:11" hidden="1" x14ac:dyDescent="0.25">
      <c r="B5051" s="20">
        <v>45943</v>
      </c>
      <c r="C5051" s="2" t="s">
        <v>1</v>
      </c>
      <c r="D5051" s="2" t="s">
        <v>3200</v>
      </c>
      <c r="E5051" s="2" t="s">
        <v>807</v>
      </c>
      <c r="F5051" s="2" t="s">
        <v>2573</v>
      </c>
      <c r="G5051" s="5">
        <v>64</v>
      </c>
      <c r="H5051" s="5">
        <v>21.2</v>
      </c>
      <c r="I5051" s="5">
        <v>1356.8</v>
      </c>
      <c r="J5051" s="5">
        <v>1926954.7200000009</v>
      </c>
      <c r="K5051" s="3" t="str" cm="1">
        <f t="array" ref="K5051">_xlfn.LET(_xlpm.d,UPPER(TRIM(CLEAN(SUBSTITUTE(F5051,CHAR(160),"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52" spans="2:11" hidden="1" x14ac:dyDescent="0.25">
      <c r="B5052" s="20">
        <v>45943</v>
      </c>
      <c r="C5052" s="2" t="s">
        <v>1</v>
      </c>
      <c r="D5052" s="2" t="s">
        <v>3201</v>
      </c>
      <c r="E5052" s="2" t="s">
        <v>254</v>
      </c>
      <c r="F5052" s="2" t="s">
        <v>2573</v>
      </c>
      <c r="G5052" s="5">
        <v>40</v>
      </c>
      <c r="H5052" s="5">
        <v>22.4</v>
      </c>
      <c r="I5052" s="5">
        <v>896</v>
      </c>
      <c r="J5052" s="5">
        <v>1927850.7200000009</v>
      </c>
      <c r="K5052" s="3" t="str" cm="1">
        <f t="array" ref="K5052">_xlfn.LET(_xlpm.d,UPPER(TRIM(CLEAN(SUBSTITUTE(F5052,CHAR(160),"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53" spans="2:11" hidden="1" x14ac:dyDescent="0.25">
      <c r="B5053" s="20">
        <v>45944</v>
      </c>
      <c r="C5053" s="2" t="s">
        <v>1</v>
      </c>
      <c r="D5053" s="2" t="s">
        <v>1458</v>
      </c>
      <c r="E5053" s="2" t="s">
        <v>143</v>
      </c>
      <c r="F5053" s="2" t="s">
        <v>2573</v>
      </c>
      <c r="G5053" s="5">
        <v>160</v>
      </c>
      <c r="H5053" s="5">
        <v>22.4</v>
      </c>
      <c r="I5053" s="5">
        <v>3584</v>
      </c>
      <c r="J5053" s="5">
        <v>1931434.7200000009</v>
      </c>
      <c r="K5053" s="3" t="str" cm="1">
        <f t="array" ref="K5053">_xlfn.LET(_xlpm.d,UPPER(TRIM(CLEAN(SUBSTITUTE(F5053,CHAR(160),"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54" spans="2:11" hidden="1" x14ac:dyDescent="0.25">
      <c r="B5054" s="20">
        <v>45944</v>
      </c>
      <c r="C5054" s="2" t="s">
        <v>1</v>
      </c>
      <c r="D5054" s="2" t="s">
        <v>3202</v>
      </c>
      <c r="E5054" s="2" t="s">
        <v>147</v>
      </c>
      <c r="F5054" s="2" t="s">
        <v>2573</v>
      </c>
      <c r="G5054" s="5">
        <v>150</v>
      </c>
      <c r="H5054" s="5">
        <v>22.4</v>
      </c>
      <c r="I5054" s="5">
        <v>3360</v>
      </c>
      <c r="J5054" s="5">
        <v>1934794.7200000009</v>
      </c>
      <c r="K5054" s="3" t="str" cm="1">
        <f t="array" ref="K5054">_xlfn.LET(_xlpm.d,UPPER(TRIM(CLEAN(SUBSTITUTE(F5054,CHAR(160),"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55" spans="2:11" hidden="1" x14ac:dyDescent="0.25">
      <c r="B5055" s="20">
        <v>45944</v>
      </c>
      <c r="C5055" s="2" t="s">
        <v>1</v>
      </c>
      <c r="D5055" s="2" t="s">
        <v>3203</v>
      </c>
      <c r="E5055" s="2" t="s">
        <v>78</v>
      </c>
      <c r="F5055" s="2" t="s">
        <v>2573</v>
      </c>
      <c r="G5055" s="5">
        <v>80</v>
      </c>
      <c r="H5055" s="5">
        <v>22.4</v>
      </c>
      <c r="I5055" s="5">
        <v>1792</v>
      </c>
      <c r="J5055" s="5">
        <v>1936586.7200000009</v>
      </c>
      <c r="K5055" s="3" t="str" cm="1">
        <f t="array" ref="K5055">_xlfn.LET(_xlpm.d,UPPER(TRIM(CLEAN(SUBSTITUTE(F5055,CHAR(160),"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56" spans="2:11" hidden="1" x14ac:dyDescent="0.25">
      <c r="B5056" s="20">
        <v>45944</v>
      </c>
      <c r="C5056" s="2" t="s">
        <v>1</v>
      </c>
      <c r="D5056" s="2" t="s">
        <v>3204</v>
      </c>
      <c r="E5056" s="2" t="s">
        <v>214</v>
      </c>
      <c r="F5056" s="2" t="s">
        <v>2573</v>
      </c>
      <c r="G5056" s="5">
        <v>40</v>
      </c>
      <c r="H5056" s="5">
        <v>22.4</v>
      </c>
      <c r="I5056" s="5">
        <v>896</v>
      </c>
      <c r="J5056" s="5">
        <v>1937482.7200000009</v>
      </c>
      <c r="K5056" s="3" t="str" cm="1">
        <f t="array" ref="K5056">_xlfn.LET(_xlpm.d,UPPER(TRIM(CLEAN(SUBSTITUTE(F5056,CHAR(160),"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57" spans="2:11" hidden="1" x14ac:dyDescent="0.25">
      <c r="B5057" s="20">
        <v>45944</v>
      </c>
      <c r="C5057" s="2" t="s">
        <v>1</v>
      </c>
      <c r="D5057" s="2" t="s">
        <v>1459</v>
      </c>
      <c r="E5057" s="2" t="s">
        <v>273</v>
      </c>
      <c r="F5057" s="2" t="s">
        <v>2573</v>
      </c>
      <c r="G5057" s="5">
        <v>80</v>
      </c>
      <c r="H5057" s="5">
        <v>22.4</v>
      </c>
      <c r="I5057" s="5">
        <v>1792</v>
      </c>
      <c r="J5057" s="5">
        <v>1939274.7200000009</v>
      </c>
      <c r="K5057" s="3" t="str" cm="1">
        <f t="array" ref="K5057">_xlfn.LET(_xlpm.d,UPPER(TRIM(CLEAN(SUBSTITUTE(F5057,CHAR(160),"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58" spans="2:11" hidden="1" x14ac:dyDescent="0.25">
      <c r="B5058" s="20">
        <v>45944</v>
      </c>
      <c r="C5058" s="2" t="s">
        <v>1</v>
      </c>
      <c r="D5058" s="2" t="s">
        <v>1276</v>
      </c>
      <c r="E5058" s="2" t="s">
        <v>156</v>
      </c>
      <c r="F5058" s="2" t="s">
        <v>2573</v>
      </c>
      <c r="G5058" s="5">
        <v>64</v>
      </c>
      <c r="H5058" s="5">
        <v>22.4</v>
      </c>
      <c r="I5058" s="5">
        <v>1433.6</v>
      </c>
      <c r="J5058" s="5">
        <v>1940708.320000001</v>
      </c>
      <c r="K5058" s="3" t="str" cm="1">
        <f t="array" ref="K5058">_xlfn.LET(_xlpm.d,UPPER(TRIM(CLEAN(SUBSTITUTE(F5058,CHAR(160),"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59" spans="2:11" hidden="1" x14ac:dyDescent="0.25">
      <c r="B5059" s="20">
        <v>45944</v>
      </c>
      <c r="C5059" s="2" t="s">
        <v>1</v>
      </c>
      <c r="D5059" s="2" t="s">
        <v>1277</v>
      </c>
      <c r="E5059" s="2" t="s">
        <v>162</v>
      </c>
      <c r="F5059" s="2" t="s">
        <v>2573</v>
      </c>
      <c r="G5059" s="5">
        <v>192</v>
      </c>
      <c r="H5059" s="5">
        <v>22.4</v>
      </c>
      <c r="I5059" s="5">
        <v>4300.8</v>
      </c>
      <c r="J5059" s="5">
        <v>1945009.120000001</v>
      </c>
      <c r="K5059" s="3" t="str" cm="1">
        <f t="array" ref="K5059">_xlfn.LET(_xlpm.d,UPPER(TRIM(CLEAN(SUBSTITUTE(F5059,CHAR(160),"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60" spans="2:11" hidden="1" x14ac:dyDescent="0.25">
      <c r="B5060" s="20">
        <v>45944</v>
      </c>
      <c r="C5060" s="2" t="s">
        <v>1</v>
      </c>
      <c r="D5060" s="2" t="s">
        <v>1278</v>
      </c>
      <c r="E5060" s="2" t="s">
        <v>158</v>
      </c>
      <c r="F5060" s="2" t="s">
        <v>2573</v>
      </c>
      <c r="G5060" s="5">
        <v>40</v>
      </c>
      <c r="H5060" s="5">
        <v>22.4</v>
      </c>
      <c r="I5060" s="5">
        <v>896</v>
      </c>
      <c r="J5060" s="5">
        <v>1945905.120000001</v>
      </c>
      <c r="K5060" s="3" t="str" cm="1">
        <f t="array" ref="K5060">_xlfn.LET(_xlpm.d,UPPER(TRIM(CLEAN(SUBSTITUTE(F5060,CHAR(160),"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61" spans="2:11" hidden="1" x14ac:dyDescent="0.25">
      <c r="B5061" s="20">
        <v>45944</v>
      </c>
      <c r="C5061" s="2" t="s">
        <v>1</v>
      </c>
      <c r="D5061" s="2" t="s">
        <v>3205</v>
      </c>
      <c r="E5061" s="2" t="s">
        <v>141</v>
      </c>
      <c r="F5061" s="2" t="s">
        <v>2573</v>
      </c>
      <c r="G5061" s="5">
        <v>52</v>
      </c>
      <c r="H5061" s="5">
        <v>22.4</v>
      </c>
      <c r="I5061" s="5">
        <v>1164.8</v>
      </c>
      <c r="J5061" s="5">
        <v>1947069.9200000011</v>
      </c>
      <c r="K5061" s="3" t="str" cm="1">
        <f t="array" ref="K5061">_xlfn.LET(_xlpm.d,UPPER(TRIM(CLEAN(SUBSTITUTE(F5061,CHAR(160),"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62" spans="2:11" hidden="1" x14ac:dyDescent="0.25">
      <c r="B5062" s="20">
        <v>45944</v>
      </c>
      <c r="C5062" s="2" t="s">
        <v>1</v>
      </c>
      <c r="D5062" s="2" t="s">
        <v>3206</v>
      </c>
      <c r="E5062" s="2" t="s">
        <v>832</v>
      </c>
      <c r="F5062" s="2" t="s">
        <v>2573</v>
      </c>
      <c r="G5062" s="5">
        <v>165</v>
      </c>
      <c r="H5062" s="5">
        <v>21.2</v>
      </c>
      <c r="I5062" s="5">
        <v>3498</v>
      </c>
      <c r="J5062" s="5">
        <v>1950567.9200000011</v>
      </c>
      <c r="K5062" s="3" t="str" cm="1">
        <f t="array" ref="K5062">_xlfn.LET(_xlpm.d,UPPER(TRIM(CLEAN(SUBSTITUTE(F5062,CHAR(160),"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63" spans="2:11" hidden="1" x14ac:dyDescent="0.25">
      <c r="B5063" s="20">
        <v>45944</v>
      </c>
      <c r="C5063" s="2" t="s">
        <v>1</v>
      </c>
      <c r="D5063" s="2" t="s">
        <v>2140</v>
      </c>
      <c r="E5063" s="2" t="s">
        <v>796</v>
      </c>
      <c r="F5063" s="2" t="s">
        <v>2573</v>
      </c>
      <c r="G5063" s="5">
        <v>6</v>
      </c>
      <c r="H5063" s="5">
        <v>21.2</v>
      </c>
      <c r="I5063" s="5">
        <v>127.2</v>
      </c>
      <c r="J5063" s="5">
        <v>1950695.120000001</v>
      </c>
      <c r="K5063" s="3" t="str" cm="1">
        <f t="array" ref="K5063">_xlfn.LET(_xlpm.d,UPPER(TRIM(CLEAN(SUBSTITUTE(F5063,CHAR(160),"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64" spans="2:11" hidden="1" x14ac:dyDescent="0.25">
      <c r="B5064" s="20">
        <v>45945</v>
      </c>
      <c r="C5064" s="2" t="s">
        <v>1</v>
      </c>
      <c r="D5064" s="2" t="s">
        <v>3207</v>
      </c>
      <c r="E5064" s="2" t="s">
        <v>491</v>
      </c>
      <c r="F5064" s="2" t="s">
        <v>2573</v>
      </c>
      <c r="G5064" s="5">
        <v>100</v>
      </c>
      <c r="H5064" s="5">
        <v>21.3</v>
      </c>
      <c r="I5064" s="5">
        <v>2130</v>
      </c>
      <c r="J5064" s="5">
        <v>1952825.120000001</v>
      </c>
      <c r="K5064" s="3" t="str" cm="1">
        <f t="array" ref="K5064">_xlfn.LET(_xlpm.d,UPPER(TRIM(CLEAN(SUBSTITUTE(F5064,CHAR(160),"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65" spans="2:11" hidden="1" x14ac:dyDescent="0.25">
      <c r="B5065" s="20">
        <v>45945</v>
      </c>
      <c r="C5065" s="2" t="s">
        <v>1</v>
      </c>
      <c r="D5065" s="2" t="s">
        <v>3208</v>
      </c>
      <c r="E5065" s="2" t="s">
        <v>189</v>
      </c>
      <c r="F5065" s="2" t="s">
        <v>2573</v>
      </c>
      <c r="G5065" s="5">
        <v>16</v>
      </c>
      <c r="H5065" s="5">
        <v>22.4</v>
      </c>
      <c r="I5065" s="5">
        <v>358.4</v>
      </c>
      <c r="J5065" s="5">
        <v>1953183.5200000009</v>
      </c>
      <c r="K5065" s="3" t="str" cm="1">
        <f t="array" ref="K5065">_xlfn.LET(_xlpm.d,UPPER(TRIM(CLEAN(SUBSTITUTE(F5065,CHAR(160),"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66" spans="2:11" hidden="1" x14ac:dyDescent="0.25">
      <c r="B5066" s="20">
        <v>45945</v>
      </c>
      <c r="C5066" s="2" t="s">
        <v>1</v>
      </c>
      <c r="D5066" s="2" t="s">
        <v>3209</v>
      </c>
      <c r="E5066" s="2" t="s">
        <v>149</v>
      </c>
      <c r="F5066" s="2" t="s">
        <v>2573</v>
      </c>
      <c r="G5066" s="5">
        <v>82</v>
      </c>
      <c r="H5066" s="5">
        <v>22.4</v>
      </c>
      <c r="I5066" s="5">
        <v>1836.8</v>
      </c>
      <c r="J5066" s="5">
        <v>1955020.320000001</v>
      </c>
      <c r="K5066" s="3" t="str" cm="1">
        <f t="array" ref="K5066">_xlfn.LET(_xlpm.d,UPPER(TRIM(CLEAN(SUBSTITUTE(F5066,CHAR(160),"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67" spans="2:11" hidden="1" x14ac:dyDescent="0.25">
      <c r="B5067" s="20">
        <v>45945</v>
      </c>
      <c r="C5067" s="2" t="s">
        <v>1</v>
      </c>
      <c r="D5067" s="2" t="s">
        <v>3210</v>
      </c>
      <c r="E5067" s="2" t="s">
        <v>1765</v>
      </c>
      <c r="F5067" s="2" t="s">
        <v>2573</v>
      </c>
      <c r="G5067" s="5">
        <v>120</v>
      </c>
      <c r="H5067" s="5">
        <v>21.3</v>
      </c>
      <c r="I5067" s="5">
        <v>2556</v>
      </c>
      <c r="J5067" s="5">
        <v>1957576.320000001</v>
      </c>
      <c r="K5067" s="3" t="str" cm="1">
        <f t="array" ref="K5067">_xlfn.LET(_xlpm.d,UPPER(TRIM(CLEAN(SUBSTITUTE(F5067,CHAR(160),"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68" spans="2:11" hidden="1" x14ac:dyDescent="0.25">
      <c r="B5068" s="20">
        <v>45945</v>
      </c>
      <c r="C5068" s="2" t="s">
        <v>1</v>
      </c>
      <c r="D5068" s="2" t="s">
        <v>3211</v>
      </c>
      <c r="E5068" s="2" t="s">
        <v>214</v>
      </c>
      <c r="F5068" s="2" t="s">
        <v>2573</v>
      </c>
      <c r="G5068" s="5">
        <v>32</v>
      </c>
      <c r="H5068" s="5">
        <v>0</v>
      </c>
      <c r="I5068" s="5">
        <v>0</v>
      </c>
      <c r="J5068" s="5">
        <v>1957576.320000001</v>
      </c>
      <c r="K5068" s="3" t="str" cm="1">
        <f t="array" ref="K5068">_xlfn.LET(_xlpm.d,UPPER(TRIM(CLEAN(SUBSTITUTE(F5068,CHAR(160),"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69" spans="2:11" hidden="1" x14ac:dyDescent="0.25">
      <c r="B5069" s="20">
        <v>45945</v>
      </c>
      <c r="C5069" s="2" t="s">
        <v>1</v>
      </c>
      <c r="D5069" s="2" t="s">
        <v>3212</v>
      </c>
      <c r="E5069" s="2" t="s">
        <v>741</v>
      </c>
      <c r="F5069" s="2" t="s">
        <v>2573</v>
      </c>
      <c r="G5069" s="5">
        <v>16</v>
      </c>
      <c r="H5069" s="5">
        <v>20</v>
      </c>
      <c r="I5069" s="5">
        <v>320</v>
      </c>
      <c r="J5069" s="5">
        <v>1957896.320000001</v>
      </c>
      <c r="K5069" s="3" t="str" cm="1">
        <f t="array" ref="K5069">_xlfn.LET(_xlpm.d,UPPER(TRIM(CLEAN(SUBSTITUTE(F5069,CHAR(160),"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70" spans="2:11" hidden="1" x14ac:dyDescent="0.25">
      <c r="B5070" s="20">
        <v>45946</v>
      </c>
      <c r="C5070" s="2" t="s">
        <v>1</v>
      </c>
      <c r="D5070" s="2" t="s">
        <v>3213</v>
      </c>
      <c r="E5070" s="2" t="s">
        <v>248</v>
      </c>
      <c r="F5070" s="2" t="s">
        <v>2573</v>
      </c>
      <c r="G5070" s="5">
        <v>120</v>
      </c>
      <c r="H5070" s="5">
        <v>22.4</v>
      </c>
      <c r="I5070" s="5">
        <v>2688</v>
      </c>
      <c r="J5070" s="5">
        <v>1960584.320000001</v>
      </c>
      <c r="K5070" s="3" t="str" cm="1">
        <f t="array" ref="K5070">_xlfn.LET(_xlpm.d,UPPER(TRIM(CLEAN(SUBSTITUTE(F5070,CHAR(160),"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71" spans="2:11" hidden="1" x14ac:dyDescent="0.25">
      <c r="B5071" s="20">
        <v>45946</v>
      </c>
      <c r="C5071" s="2" t="s">
        <v>1</v>
      </c>
      <c r="D5071" s="2" t="s">
        <v>2142</v>
      </c>
      <c r="E5071" s="2" t="s">
        <v>254</v>
      </c>
      <c r="F5071" s="2" t="s">
        <v>2573</v>
      </c>
      <c r="G5071" s="5">
        <v>20</v>
      </c>
      <c r="H5071" s="5">
        <v>22.4</v>
      </c>
      <c r="I5071" s="5">
        <v>448</v>
      </c>
      <c r="J5071" s="5">
        <v>1961032.320000001</v>
      </c>
      <c r="K5071" s="3" t="str" cm="1">
        <f t="array" ref="K5071">_xlfn.LET(_xlpm.d,UPPER(TRIM(CLEAN(SUBSTITUTE(F5071,CHAR(160),"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72" spans="2:11" hidden="1" x14ac:dyDescent="0.25">
      <c r="B5072" s="20">
        <v>45946</v>
      </c>
      <c r="C5072" s="2" t="s">
        <v>1</v>
      </c>
      <c r="D5072" s="2" t="s">
        <v>1280</v>
      </c>
      <c r="E5072" s="2" t="s">
        <v>160</v>
      </c>
      <c r="F5072" s="2" t="s">
        <v>2573</v>
      </c>
      <c r="G5072" s="5">
        <v>32</v>
      </c>
      <c r="H5072" s="5">
        <v>22.4</v>
      </c>
      <c r="I5072" s="5">
        <v>716.8</v>
      </c>
      <c r="J5072" s="5">
        <v>1961749.120000001</v>
      </c>
      <c r="K5072" s="3" t="str" cm="1">
        <f t="array" ref="K5072">_xlfn.LET(_xlpm.d,UPPER(TRIM(CLEAN(SUBSTITUTE(F5072,CHAR(160),"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73" spans="2:11" hidden="1" x14ac:dyDescent="0.25">
      <c r="B5073" s="20">
        <v>45946</v>
      </c>
      <c r="C5073" s="2" t="s">
        <v>1</v>
      </c>
      <c r="D5073" s="2" t="s">
        <v>1281</v>
      </c>
      <c r="E5073" s="2" t="s">
        <v>192</v>
      </c>
      <c r="F5073" s="2" t="s">
        <v>2573</v>
      </c>
      <c r="G5073" s="5">
        <v>120</v>
      </c>
      <c r="H5073" s="5">
        <v>22.4</v>
      </c>
      <c r="I5073" s="5">
        <v>2688</v>
      </c>
      <c r="J5073" s="5">
        <v>1964437.120000001</v>
      </c>
      <c r="K5073" s="3" t="str" cm="1">
        <f t="array" ref="K5073">_xlfn.LET(_xlpm.d,UPPER(TRIM(CLEAN(SUBSTITUTE(F5073,CHAR(160),"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74" spans="2:11" hidden="1" x14ac:dyDescent="0.25">
      <c r="B5074" s="20">
        <v>45946</v>
      </c>
      <c r="C5074" s="2" t="s">
        <v>1</v>
      </c>
      <c r="D5074" s="2" t="s">
        <v>1282</v>
      </c>
      <c r="E5074" s="2" t="s">
        <v>135</v>
      </c>
      <c r="F5074" s="2" t="s">
        <v>2573</v>
      </c>
      <c r="G5074" s="5">
        <v>180</v>
      </c>
      <c r="H5074" s="5">
        <v>22.4</v>
      </c>
      <c r="I5074" s="5">
        <v>4032</v>
      </c>
      <c r="J5074" s="5">
        <v>1968469.120000001</v>
      </c>
      <c r="K5074" s="3" t="str" cm="1">
        <f t="array" ref="K5074">_xlfn.LET(_xlpm.d,UPPER(TRIM(CLEAN(SUBSTITUTE(F5074,CHAR(160),"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75" spans="2:11" hidden="1" x14ac:dyDescent="0.25">
      <c r="B5075" s="20">
        <v>45946</v>
      </c>
      <c r="C5075" s="2" t="s">
        <v>1</v>
      </c>
      <c r="D5075" s="2" t="s">
        <v>3214</v>
      </c>
      <c r="E5075" s="2" t="s">
        <v>1634</v>
      </c>
      <c r="F5075" s="2" t="s">
        <v>2573</v>
      </c>
      <c r="G5075" s="5">
        <v>100</v>
      </c>
      <c r="H5075" s="5">
        <v>21.3</v>
      </c>
      <c r="I5075" s="5">
        <v>2130</v>
      </c>
      <c r="J5075" s="5">
        <v>1970599.120000001</v>
      </c>
      <c r="K5075" s="3" t="str" cm="1">
        <f t="array" ref="K5075">_xlfn.LET(_xlpm.d,UPPER(TRIM(CLEAN(SUBSTITUTE(F5075,CHAR(160),"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76" spans="2:11" hidden="1" x14ac:dyDescent="0.25">
      <c r="B5076" s="20">
        <v>45946</v>
      </c>
      <c r="C5076" s="2" t="s">
        <v>1</v>
      </c>
      <c r="D5076" s="2" t="s">
        <v>3215</v>
      </c>
      <c r="E5076" s="2" t="s">
        <v>246</v>
      </c>
      <c r="F5076" s="2" t="s">
        <v>2573</v>
      </c>
      <c r="G5076" s="5">
        <v>50</v>
      </c>
      <c r="H5076" s="5">
        <v>22.4</v>
      </c>
      <c r="I5076" s="5">
        <v>1120</v>
      </c>
      <c r="J5076" s="5">
        <v>1971719.120000001</v>
      </c>
      <c r="K5076" s="3" t="str" cm="1">
        <f t="array" ref="K5076">_xlfn.LET(_xlpm.d,UPPER(TRIM(CLEAN(SUBSTITUTE(F5076,CHAR(160),"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77" spans="2:11" hidden="1" x14ac:dyDescent="0.25">
      <c r="B5077" s="20">
        <v>45946</v>
      </c>
      <c r="C5077" s="2" t="s">
        <v>1</v>
      </c>
      <c r="D5077" s="2" t="s">
        <v>2428</v>
      </c>
      <c r="E5077" s="2" t="s">
        <v>3</v>
      </c>
      <c r="F5077" s="2" t="s">
        <v>2573</v>
      </c>
      <c r="G5077" s="5">
        <v>16</v>
      </c>
      <c r="H5077" s="5">
        <v>21.2</v>
      </c>
      <c r="I5077" s="5">
        <v>339.2</v>
      </c>
      <c r="J5077" s="5">
        <v>1972058.320000001</v>
      </c>
      <c r="K5077" s="3" t="str" cm="1">
        <f t="array" ref="K5077">_xlfn.LET(_xlpm.d,UPPER(TRIM(CLEAN(SUBSTITUTE(F5077,CHAR(160),"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78" spans="2:11" hidden="1" x14ac:dyDescent="0.25">
      <c r="B5078" s="20">
        <v>45946</v>
      </c>
      <c r="C5078" s="2" t="s">
        <v>1</v>
      </c>
      <c r="D5078" s="2" t="s">
        <v>1140</v>
      </c>
      <c r="E5078" s="2" t="s">
        <v>874</v>
      </c>
      <c r="F5078" s="2" t="s">
        <v>2573</v>
      </c>
      <c r="G5078" s="5">
        <v>100</v>
      </c>
      <c r="H5078" s="5">
        <v>17.2</v>
      </c>
      <c r="I5078" s="5">
        <v>1720</v>
      </c>
      <c r="J5078" s="5">
        <v>1973778.320000001</v>
      </c>
      <c r="K5078" s="3" t="str" cm="1">
        <f t="array" ref="K5078">_xlfn.LET(_xlpm.d,UPPER(TRIM(CLEAN(SUBSTITUTE(F5078,CHAR(160),"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79" spans="2:11" hidden="1" x14ac:dyDescent="0.25">
      <c r="B5079" s="20">
        <v>45946</v>
      </c>
      <c r="C5079" s="2" t="s">
        <v>1</v>
      </c>
      <c r="D5079" s="2" t="s">
        <v>3216</v>
      </c>
      <c r="E5079" s="2" t="s">
        <v>120</v>
      </c>
      <c r="F5079" s="2" t="s">
        <v>3217</v>
      </c>
      <c r="G5079" s="5">
        <v>10</v>
      </c>
      <c r="H5079" s="5">
        <v>21.99</v>
      </c>
      <c r="I5079" s="5">
        <v>219.9</v>
      </c>
      <c r="J5079" s="5">
        <v>1973998.2200000009</v>
      </c>
      <c r="K5079" s="3" t="str" cm="1">
        <f t="array" ref="K5079">_xlfn.LET(_xlpm.d,UPPER(TRIM(CLEAN(SUBSTITUTE(F5079,CHAR(160),"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5080" spans="2:11" hidden="1" x14ac:dyDescent="0.25">
      <c r="B5080" s="20">
        <v>45946</v>
      </c>
      <c r="C5080" s="2" t="s">
        <v>1</v>
      </c>
      <c r="D5080" s="2" t="s">
        <v>3216</v>
      </c>
      <c r="E5080" s="2" t="s">
        <v>120</v>
      </c>
      <c r="F5080" s="2" t="s">
        <v>3218</v>
      </c>
      <c r="G5080" s="5">
        <v>10</v>
      </c>
      <c r="H5080" s="5">
        <v>21.99</v>
      </c>
      <c r="I5080" s="5">
        <v>219.9</v>
      </c>
      <c r="J5080" s="5">
        <v>1974218.1200000008</v>
      </c>
      <c r="K5080" s="3" t="str" cm="1">
        <f t="array" ref="K5080">_xlfn.LET(_xlpm.d,UPPER(TRIM(CLEAN(SUBSTITUTE(F5080,CHAR(160),"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5081" spans="2:11" hidden="1" x14ac:dyDescent="0.25">
      <c r="B5081" s="20">
        <v>45946</v>
      </c>
      <c r="C5081" s="2" t="s">
        <v>1</v>
      </c>
      <c r="D5081" s="2" t="s">
        <v>3216</v>
      </c>
      <c r="E5081" s="2" t="s">
        <v>120</v>
      </c>
      <c r="F5081" s="2" t="s">
        <v>3219</v>
      </c>
      <c r="G5081" s="5">
        <v>4</v>
      </c>
      <c r="H5081" s="5">
        <v>21.99</v>
      </c>
      <c r="I5081" s="5">
        <v>87.96</v>
      </c>
      <c r="J5081" s="5">
        <v>1974306.0800000008</v>
      </c>
      <c r="K5081" s="3" t="str" cm="1">
        <f t="array" ref="K5081">_xlfn.LET(_xlpm.d,UPPER(TRIM(CLEAN(SUBSTITUTE(F5081,CHAR(160),"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82" spans="2:11" hidden="1" x14ac:dyDescent="0.25">
      <c r="B5082" s="20">
        <v>45946</v>
      </c>
      <c r="C5082" s="2" t="s">
        <v>1</v>
      </c>
      <c r="D5082" s="2" t="s">
        <v>3216</v>
      </c>
      <c r="E5082" s="2" t="s">
        <v>120</v>
      </c>
      <c r="F5082" s="2" t="s">
        <v>3219</v>
      </c>
      <c r="G5082" s="5">
        <v>5</v>
      </c>
      <c r="H5082" s="5">
        <v>21.99</v>
      </c>
      <c r="I5082" s="5">
        <v>109.95</v>
      </c>
      <c r="J5082" s="5">
        <v>1974416.0300000007</v>
      </c>
      <c r="K5082" s="3" t="str" cm="1">
        <f t="array" ref="K5082">_xlfn.LET(_xlpm.d,UPPER(TRIM(CLEAN(SUBSTITUTE(F5082,CHAR(160),"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83" spans="2:11" hidden="1" x14ac:dyDescent="0.25">
      <c r="B5083" s="20">
        <v>45946</v>
      </c>
      <c r="C5083" s="2" t="s">
        <v>1</v>
      </c>
      <c r="D5083" s="2" t="s">
        <v>3216</v>
      </c>
      <c r="E5083" s="2" t="s">
        <v>120</v>
      </c>
      <c r="F5083" s="2" t="s">
        <v>3220</v>
      </c>
      <c r="G5083" s="5">
        <v>6</v>
      </c>
      <c r="H5083" s="5">
        <v>21.99</v>
      </c>
      <c r="I5083" s="5">
        <v>131.94</v>
      </c>
      <c r="J5083" s="5">
        <v>1974547.9700000007</v>
      </c>
      <c r="K5083" s="3" t="str" cm="1">
        <f t="array" ref="K5083">_xlfn.LET(_xlpm.d,UPPER(TRIM(CLEAN(SUBSTITUTE(F5083,CHAR(160),"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84" spans="2:11" hidden="1" x14ac:dyDescent="0.25">
      <c r="B5084" s="20">
        <v>45947</v>
      </c>
      <c r="C5084" s="2" t="s">
        <v>1</v>
      </c>
      <c r="D5084" s="2" t="s">
        <v>2145</v>
      </c>
      <c r="E5084" s="2" t="s">
        <v>195</v>
      </c>
      <c r="F5084" s="2" t="s">
        <v>2573</v>
      </c>
      <c r="G5084" s="5">
        <v>70</v>
      </c>
      <c r="H5084" s="5">
        <v>22.4</v>
      </c>
      <c r="I5084" s="5">
        <v>1568</v>
      </c>
      <c r="J5084" s="5">
        <v>1976115.9700000007</v>
      </c>
      <c r="K5084" s="3" t="str" cm="1">
        <f t="array" ref="K5084">_xlfn.LET(_xlpm.d,UPPER(TRIM(CLEAN(SUBSTITUTE(F5084,CHAR(160),"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85" spans="2:11" hidden="1" x14ac:dyDescent="0.25">
      <c r="B5085" s="20">
        <v>45947</v>
      </c>
      <c r="C5085" s="2" t="s">
        <v>1</v>
      </c>
      <c r="D5085" s="2" t="s">
        <v>1283</v>
      </c>
      <c r="E5085" s="2" t="s">
        <v>154</v>
      </c>
      <c r="F5085" s="2" t="s">
        <v>2573</v>
      </c>
      <c r="G5085" s="5">
        <v>80</v>
      </c>
      <c r="H5085" s="5">
        <v>22.4</v>
      </c>
      <c r="I5085" s="5">
        <v>1792</v>
      </c>
      <c r="J5085" s="5">
        <v>1977907.9700000007</v>
      </c>
      <c r="K5085" s="3" t="str" cm="1">
        <f t="array" ref="K5085">_xlfn.LET(_xlpm.d,UPPER(TRIM(CLEAN(SUBSTITUTE(F5085,CHAR(160),"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86" spans="2:11" hidden="1" x14ac:dyDescent="0.25">
      <c r="B5086" s="20">
        <v>45947</v>
      </c>
      <c r="C5086" s="2" t="s">
        <v>1</v>
      </c>
      <c r="D5086" s="2" t="s">
        <v>2146</v>
      </c>
      <c r="E5086" s="2" t="s">
        <v>232</v>
      </c>
      <c r="F5086" s="2" t="s">
        <v>2573</v>
      </c>
      <c r="G5086" s="5">
        <v>65</v>
      </c>
      <c r="H5086" s="5">
        <v>22.4</v>
      </c>
      <c r="I5086" s="5">
        <v>1456</v>
      </c>
      <c r="J5086" s="5">
        <v>1979363.9700000007</v>
      </c>
      <c r="K5086" s="3" t="str" cm="1">
        <f t="array" ref="K5086">_xlfn.LET(_xlpm.d,UPPER(TRIM(CLEAN(SUBSTITUTE(F5086,CHAR(160),"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87" spans="2:11" hidden="1" x14ac:dyDescent="0.25">
      <c r="B5087" s="20">
        <v>45947</v>
      </c>
      <c r="C5087" s="2" t="s">
        <v>1</v>
      </c>
      <c r="D5087" s="2" t="s">
        <v>3221</v>
      </c>
      <c r="E5087" s="2" t="s">
        <v>243</v>
      </c>
      <c r="F5087" s="2" t="s">
        <v>2573</v>
      </c>
      <c r="G5087" s="5">
        <v>40</v>
      </c>
      <c r="H5087" s="5">
        <v>22.4</v>
      </c>
      <c r="I5087" s="5">
        <v>896</v>
      </c>
      <c r="J5087" s="5">
        <v>1980259.9700000007</v>
      </c>
      <c r="K5087" s="3" t="str" cm="1">
        <f t="array" ref="K5087">_xlfn.LET(_xlpm.d,UPPER(TRIM(CLEAN(SUBSTITUTE(F5087,CHAR(160),"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88" spans="2:11" hidden="1" x14ac:dyDescent="0.25">
      <c r="B5088" s="20">
        <v>45947</v>
      </c>
      <c r="C5088" s="2" t="s">
        <v>1</v>
      </c>
      <c r="D5088" s="2" t="s">
        <v>2147</v>
      </c>
      <c r="E5088" s="2" t="s">
        <v>78</v>
      </c>
      <c r="F5088" s="2" t="s">
        <v>2573</v>
      </c>
      <c r="G5088" s="5">
        <v>80</v>
      </c>
      <c r="H5088" s="5">
        <v>22.4</v>
      </c>
      <c r="I5088" s="5">
        <v>1792</v>
      </c>
      <c r="J5088" s="5">
        <v>1982051.9700000007</v>
      </c>
      <c r="K5088" s="3" t="str" cm="1">
        <f t="array" ref="K5088">_xlfn.LET(_xlpm.d,UPPER(TRIM(CLEAN(SUBSTITUTE(F5088,CHAR(160),"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89" spans="2:11" hidden="1" x14ac:dyDescent="0.25">
      <c r="B5089" s="20">
        <v>45947</v>
      </c>
      <c r="C5089" s="2" t="s">
        <v>1</v>
      </c>
      <c r="D5089" s="2" t="s">
        <v>2429</v>
      </c>
      <c r="E5089" s="2" t="s">
        <v>234</v>
      </c>
      <c r="F5089" s="2" t="s">
        <v>2573</v>
      </c>
      <c r="G5089" s="5">
        <v>112</v>
      </c>
      <c r="H5089" s="5">
        <v>22.4</v>
      </c>
      <c r="I5089" s="5">
        <v>2508.8000000000002</v>
      </c>
      <c r="J5089" s="5">
        <v>1984560.7700000007</v>
      </c>
      <c r="K5089" s="3" t="str" cm="1">
        <f t="array" ref="K5089">_xlfn.LET(_xlpm.d,UPPER(TRIM(CLEAN(SUBSTITUTE(F5089,CHAR(160),"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90" spans="2:11" hidden="1" x14ac:dyDescent="0.25">
      <c r="B5090" s="20">
        <v>45947</v>
      </c>
      <c r="C5090" s="2" t="s">
        <v>1</v>
      </c>
      <c r="D5090" s="2" t="s">
        <v>2148</v>
      </c>
      <c r="E5090" s="2" t="s">
        <v>43</v>
      </c>
      <c r="F5090" s="2" t="s">
        <v>2573</v>
      </c>
      <c r="G5090" s="5">
        <v>30</v>
      </c>
      <c r="H5090" s="5">
        <v>21.2</v>
      </c>
      <c r="I5090" s="5">
        <v>636</v>
      </c>
      <c r="J5090" s="5">
        <v>1985196.7700000007</v>
      </c>
      <c r="K5090" s="3" t="str" cm="1">
        <f t="array" ref="K5090">_xlfn.LET(_xlpm.d,UPPER(TRIM(CLEAN(SUBSTITUTE(F5090,CHAR(160),"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91" spans="2:11" hidden="1" x14ac:dyDescent="0.25">
      <c r="B5091" s="20">
        <v>45947</v>
      </c>
      <c r="C5091" s="2" t="s">
        <v>1</v>
      </c>
      <c r="D5091" s="2" t="s">
        <v>3222</v>
      </c>
      <c r="E5091" s="2" t="s">
        <v>16</v>
      </c>
      <c r="F5091" s="2" t="s">
        <v>2573</v>
      </c>
      <c r="G5091" s="5">
        <v>50</v>
      </c>
      <c r="H5091" s="5">
        <v>21.2</v>
      </c>
      <c r="I5091" s="5">
        <v>1060</v>
      </c>
      <c r="J5091" s="5">
        <v>1986256.7700000007</v>
      </c>
      <c r="K5091" s="3" t="str" cm="1">
        <f t="array" ref="K5091">_xlfn.LET(_xlpm.d,UPPER(TRIM(CLEAN(SUBSTITUTE(F5091,CHAR(160),"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92" spans="2:11" hidden="1" x14ac:dyDescent="0.25">
      <c r="B5092" s="20">
        <v>45947</v>
      </c>
      <c r="C5092" s="2" t="s">
        <v>1</v>
      </c>
      <c r="D5092" s="2" t="s">
        <v>3223</v>
      </c>
      <c r="E5092" s="2" t="s">
        <v>224</v>
      </c>
      <c r="F5092" s="2" t="s">
        <v>2573</v>
      </c>
      <c r="G5092" s="5">
        <v>304</v>
      </c>
      <c r="H5092" s="5">
        <v>22.4</v>
      </c>
      <c r="I5092" s="5">
        <v>6809.6</v>
      </c>
      <c r="J5092" s="5">
        <v>1993066.3700000008</v>
      </c>
      <c r="K5092" s="3" t="str" cm="1">
        <f t="array" ref="K5092">_xlfn.LET(_xlpm.d,UPPER(TRIM(CLEAN(SUBSTITUTE(F5092,CHAR(160),"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93" spans="2:11" hidden="1" x14ac:dyDescent="0.25">
      <c r="B5093" s="20">
        <v>45947</v>
      </c>
      <c r="C5093" s="2" t="s">
        <v>1</v>
      </c>
      <c r="D5093" s="2" t="s">
        <v>3224</v>
      </c>
      <c r="E5093" s="2" t="s">
        <v>228</v>
      </c>
      <c r="F5093" s="2" t="s">
        <v>2573</v>
      </c>
      <c r="G5093" s="5">
        <v>64</v>
      </c>
      <c r="H5093" s="5">
        <v>22.4</v>
      </c>
      <c r="I5093" s="5">
        <v>1433.6</v>
      </c>
      <c r="J5093" s="5">
        <v>1994499.9700000009</v>
      </c>
      <c r="K5093" s="3" t="str" cm="1">
        <f t="array" ref="K5093">_xlfn.LET(_xlpm.d,UPPER(TRIM(CLEAN(SUBSTITUTE(F5093,CHAR(160),"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94" spans="2:11" hidden="1" x14ac:dyDescent="0.25">
      <c r="B5094" s="20">
        <v>45947</v>
      </c>
      <c r="C5094" s="2" t="s">
        <v>1</v>
      </c>
      <c r="D5094" s="2" t="s">
        <v>3225</v>
      </c>
      <c r="E5094" s="2" t="s">
        <v>319</v>
      </c>
      <c r="F5094" s="2" t="s">
        <v>2573</v>
      </c>
      <c r="G5094" s="5">
        <v>150</v>
      </c>
      <c r="H5094" s="5">
        <v>22.4</v>
      </c>
      <c r="I5094" s="5">
        <v>3360</v>
      </c>
      <c r="J5094" s="5">
        <v>1997859.9700000009</v>
      </c>
      <c r="K5094" s="3" t="str" cm="1">
        <f t="array" ref="K5094">_xlfn.LET(_xlpm.d,UPPER(TRIM(CLEAN(SUBSTITUTE(F5094,CHAR(160),"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95" spans="2:11" hidden="1" x14ac:dyDescent="0.25">
      <c r="B5095" s="20">
        <v>45947</v>
      </c>
      <c r="C5095" s="2" t="s">
        <v>1</v>
      </c>
      <c r="D5095" s="2" t="s">
        <v>2149</v>
      </c>
      <c r="E5095" s="2" t="s">
        <v>311</v>
      </c>
      <c r="F5095" s="2" t="s">
        <v>2573</v>
      </c>
      <c r="G5095" s="5">
        <v>400</v>
      </c>
      <c r="H5095" s="5">
        <v>22.4</v>
      </c>
      <c r="I5095" s="5">
        <v>8960</v>
      </c>
      <c r="J5095" s="5">
        <v>2006819.9700000009</v>
      </c>
      <c r="K5095" s="3" t="str" cm="1">
        <f t="array" ref="K5095">_xlfn.LET(_xlpm.d,UPPER(TRIM(CLEAN(SUBSTITUTE(F5095,CHAR(160),"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96" spans="2:11" hidden="1" x14ac:dyDescent="0.25">
      <c r="B5096" s="20">
        <v>45947</v>
      </c>
      <c r="C5096" s="2" t="s">
        <v>1</v>
      </c>
      <c r="D5096" s="2" t="s">
        <v>3226</v>
      </c>
      <c r="E5096" s="2" t="s">
        <v>170</v>
      </c>
      <c r="F5096" s="2" t="s">
        <v>2573</v>
      </c>
      <c r="G5096" s="5">
        <v>16</v>
      </c>
      <c r="H5096" s="5">
        <v>21.2</v>
      </c>
      <c r="I5096" s="5">
        <v>339.2</v>
      </c>
      <c r="J5096" s="5">
        <v>2007159.1700000009</v>
      </c>
      <c r="K5096" s="3" t="str" cm="1">
        <f t="array" ref="K5096">_xlfn.LET(_xlpm.d,UPPER(TRIM(CLEAN(SUBSTITUTE(F5096,CHAR(160),"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97" spans="2:11" hidden="1" x14ac:dyDescent="0.25">
      <c r="B5097" s="20">
        <v>45948</v>
      </c>
      <c r="C5097" s="2" t="s">
        <v>1</v>
      </c>
      <c r="D5097" s="2" t="s">
        <v>3227</v>
      </c>
      <c r="E5097" s="2" t="s">
        <v>186</v>
      </c>
      <c r="F5097" s="2" t="s">
        <v>2573</v>
      </c>
      <c r="G5097" s="5">
        <v>34</v>
      </c>
      <c r="H5097" s="5">
        <v>0</v>
      </c>
      <c r="I5097" s="5">
        <v>0</v>
      </c>
      <c r="J5097" s="5">
        <v>2007159.1700000009</v>
      </c>
      <c r="K5097" s="3" t="str" cm="1">
        <f t="array" ref="K5097">_xlfn.LET(_xlpm.d,UPPER(TRIM(CLEAN(SUBSTITUTE(F5097,CHAR(160),"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98" spans="2:11" hidden="1" x14ac:dyDescent="0.25">
      <c r="B5098" s="20">
        <v>45950</v>
      </c>
      <c r="C5098" s="2" t="s">
        <v>1</v>
      </c>
      <c r="D5098" s="2" t="s">
        <v>3228</v>
      </c>
      <c r="E5098" s="2" t="s">
        <v>25</v>
      </c>
      <c r="F5098" s="2" t="s">
        <v>2573</v>
      </c>
      <c r="G5098" s="5">
        <v>176</v>
      </c>
      <c r="H5098" s="5">
        <v>17</v>
      </c>
      <c r="I5098" s="5">
        <v>2992</v>
      </c>
      <c r="J5098" s="5">
        <v>2010151.1700000009</v>
      </c>
      <c r="K5098" s="3" t="str" cm="1">
        <f t="array" ref="K5098">_xlfn.LET(_xlpm.d,UPPER(TRIM(CLEAN(SUBSTITUTE(F5098,CHAR(160),"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099" spans="2:11" hidden="1" x14ac:dyDescent="0.25">
      <c r="B5099" s="20">
        <v>45950</v>
      </c>
      <c r="C5099" s="2" t="s">
        <v>1</v>
      </c>
      <c r="D5099" s="2" t="s">
        <v>3229</v>
      </c>
      <c r="E5099" s="2" t="s">
        <v>246</v>
      </c>
      <c r="F5099" s="2" t="s">
        <v>2573</v>
      </c>
      <c r="G5099" s="5">
        <v>20</v>
      </c>
      <c r="H5099" s="5">
        <v>22.4</v>
      </c>
      <c r="I5099" s="5">
        <v>448</v>
      </c>
      <c r="J5099" s="5">
        <v>2010599.1700000009</v>
      </c>
      <c r="K5099" s="3" t="str" cm="1">
        <f t="array" ref="K5099">_xlfn.LET(_xlpm.d,UPPER(TRIM(CLEAN(SUBSTITUTE(F5099,CHAR(160),"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00" spans="2:11" hidden="1" x14ac:dyDescent="0.25">
      <c r="B5100" s="20">
        <v>45951</v>
      </c>
      <c r="C5100" s="2" t="s">
        <v>1</v>
      </c>
      <c r="D5100" s="2" t="s">
        <v>2150</v>
      </c>
      <c r="E5100" s="2" t="s">
        <v>78</v>
      </c>
      <c r="F5100" s="2" t="s">
        <v>2573</v>
      </c>
      <c r="G5100" s="5">
        <v>40</v>
      </c>
      <c r="H5100" s="5">
        <v>22.4</v>
      </c>
      <c r="I5100" s="5">
        <v>896</v>
      </c>
      <c r="J5100" s="5">
        <v>2011495.1700000009</v>
      </c>
      <c r="K5100" s="3" t="str" cm="1">
        <f t="array" ref="K5100">_xlfn.LET(_xlpm.d,UPPER(TRIM(CLEAN(SUBSTITUTE(F5100,CHAR(160),"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01" spans="2:11" hidden="1" x14ac:dyDescent="0.25">
      <c r="B5101" s="20">
        <v>45951</v>
      </c>
      <c r="C5101" s="2" t="s">
        <v>1</v>
      </c>
      <c r="D5101" s="2" t="s">
        <v>1286</v>
      </c>
      <c r="E5101" s="2" t="s">
        <v>147</v>
      </c>
      <c r="F5101" s="2" t="s">
        <v>2573</v>
      </c>
      <c r="G5101" s="5">
        <v>40</v>
      </c>
      <c r="H5101" s="5">
        <v>22.4</v>
      </c>
      <c r="I5101" s="5">
        <v>896</v>
      </c>
      <c r="J5101" s="5">
        <v>2012391.1700000009</v>
      </c>
      <c r="K5101" s="3" t="str" cm="1">
        <f t="array" ref="K5101">_xlfn.LET(_xlpm.d,UPPER(TRIM(CLEAN(SUBSTITUTE(F5101,CHAR(160),"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02" spans="2:11" hidden="1" x14ac:dyDescent="0.25">
      <c r="B5102" s="20">
        <v>45951</v>
      </c>
      <c r="C5102" s="2" t="s">
        <v>1</v>
      </c>
      <c r="D5102" s="2" t="s">
        <v>3230</v>
      </c>
      <c r="E5102" s="2" t="s">
        <v>186</v>
      </c>
      <c r="F5102" s="2" t="s">
        <v>2573</v>
      </c>
      <c r="G5102" s="5">
        <v>40</v>
      </c>
      <c r="H5102" s="5">
        <v>22.4</v>
      </c>
      <c r="I5102" s="5">
        <v>896</v>
      </c>
      <c r="J5102" s="5">
        <v>2013287.1700000009</v>
      </c>
      <c r="K5102" s="3" t="str" cm="1">
        <f t="array" ref="K5102">_xlfn.LET(_xlpm.d,UPPER(TRIM(CLEAN(SUBSTITUTE(F5102,CHAR(160),"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03" spans="2:11" hidden="1" x14ac:dyDescent="0.25">
      <c r="B5103" s="20">
        <v>45951</v>
      </c>
      <c r="C5103" s="2" t="s">
        <v>1</v>
      </c>
      <c r="D5103" s="2" t="s">
        <v>1538</v>
      </c>
      <c r="E5103" s="2" t="s">
        <v>158</v>
      </c>
      <c r="F5103" s="2" t="s">
        <v>2573</v>
      </c>
      <c r="G5103" s="5">
        <v>20</v>
      </c>
      <c r="H5103" s="5">
        <v>22.4</v>
      </c>
      <c r="I5103" s="5">
        <v>448</v>
      </c>
      <c r="J5103" s="5">
        <v>2013735.1700000009</v>
      </c>
      <c r="K5103" s="3" t="str" cm="1">
        <f t="array" ref="K5103">_xlfn.LET(_xlpm.d,UPPER(TRIM(CLEAN(SUBSTITUTE(F5103,CHAR(160),"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04" spans="2:11" hidden="1" x14ac:dyDescent="0.25">
      <c r="B5104" s="20">
        <v>45951</v>
      </c>
      <c r="C5104" s="2" t="s">
        <v>1</v>
      </c>
      <c r="D5104" s="2" t="s">
        <v>707</v>
      </c>
      <c r="E5104" s="2" t="s">
        <v>143</v>
      </c>
      <c r="F5104" s="2" t="s">
        <v>2573</v>
      </c>
      <c r="G5104" s="5">
        <v>60</v>
      </c>
      <c r="H5104" s="5">
        <v>22.4</v>
      </c>
      <c r="I5104" s="5">
        <v>1344</v>
      </c>
      <c r="J5104" s="5">
        <v>2015079.1700000009</v>
      </c>
      <c r="K5104" s="3" t="str" cm="1">
        <f t="array" ref="K5104">_xlfn.LET(_xlpm.d,UPPER(TRIM(CLEAN(SUBSTITUTE(F5104,CHAR(160),"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05" spans="2:11" hidden="1" x14ac:dyDescent="0.25">
      <c r="B5105" s="20">
        <v>45951</v>
      </c>
      <c r="C5105" s="2" t="s">
        <v>1</v>
      </c>
      <c r="D5105" s="2" t="s">
        <v>1288</v>
      </c>
      <c r="E5105" s="2" t="s">
        <v>162</v>
      </c>
      <c r="F5105" s="2" t="s">
        <v>2573</v>
      </c>
      <c r="G5105" s="5">
        <v>10</v>
      </c>
      <c r="H5105" s="5">
        <v>22.4</v>
      </c>
      <c r="I5105" s="5">
        <v>224</v>
      </c>
      <c r="J5105" s="5">
        <v>2015303.1700000009</v>
      </c>
      <c r="K5105" s="3" t="str" cm="1">
        <f t="array" ref="K5105">_xlfn.LET(_xlpm.d,UPPER(TRIM(CLEAN(SUBSTITUTE(F5105,CHAR(160),"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06" spans="2:11" hidden="1" x14ac:dyDescent="0.25">
      <c r="B5106" s="20">
        <v>45951</v>
      </c>
      <c r="C5106" s="2" t="s">
        <v>1</v>
      </c>
      <c r="D5106" s="2" t="s">
        <v>2152</v>
      </c>
      <c r="E5106" s="2" t="s">
        <v>165</v>
      </c>
      <c r="F5106" s="2" t="s">
        <v>2573</v>
      </c>
      <c r="G5106" s="5">
        <v>20</v>
      </c>
      <c r="H5106" s="5">
        <v>22.4</v>
      </c>
      <c r="I5106" s="5">
        <v>448</v>
      </c>
      <c r="J5106" s="5">
        <v>2015751.1700000009</v>
      </c>
      <c r="K5106" s="3" t="str" cm="1">
        <f t="array" ref="K5106">_xlfn.LET(_xlpm.d,UPPER(TRIM(CLEAN(SUBSTITUTE(F5106,CHAR(160),"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07" spans="2:11" hidden="1" x14ac:dyDescent="0.25">
      <c r="B5107" s="20">
        <v>45951</v>
      </c>
      <c r="C5107" s="2" t="s">
        <v>1</v>
      </c>
      <c r="D5107" s="2" t="s">
        <v>1141</v>
      </c>
      <c r="E5107" s="2" t="s">
        <v>234</v>
      </c>
      <c r="F5107" s="2" t="s">
        <v>2573</v>
      </c>
      <c r="G5107" s="5">
        <v>84</v>
      </c>
      <c r="H5107" s="5">
        <v>22.4</v>
      </c>
      <c r="I5107" s="5">
        <v>1881.6</v>
      </c>
      <c r="J5107" s="5">
        <v>2017632.7700000009</v>
      </c>
      <c r="K5107" s="3" t="str" cm="1">
        <f t="array" ref="K5107">_xlfn.LET(_xlpm.d,UPPER(TRIM(CLEAN(SUBSTITUTE(F5107,CHAR(160),"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08" spans="2:11" hidden="1" x14ac:dyDescent="0.25">
      <c r="B5108" s="20">
        <v>45951</v>
      </c>
      <c r="C5108" s="2" t="s">
        <v>1</v>
      </c>
      <c r="D5108" s="2" t="s">
        <v>1289</v>
      </c>
      <c r="E5108" s="2" t="s">
        <v>141</v>
      </c>
      <c r="F5108" s="2" t="s">
        <v>2573</v>
      </c>
      <c r="G5108" s="5">
        <v>69</v>
      </c>
      <c r="H5108" s="5">
        <v>22.4</v>
      </c>
      <c r="I5108" s="5">
        <v>1545.6</v>
      </c>
      <c r="J5108" s="5">
        <v>2019178.370000001</v>
      </c>
      <c r="K5108" s="3" t="str" cm="1">
        <f t="array" ref="K5108">_xlfn.LET(_xlpm.d,UPPER(TRIM(CLEAN(SUBSTITUTE(F5108,CHAR(160),"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09" spans="2:11" hidden="1" x14ac:dyDescent="0.25">
      <c r="B5109" s="20">
        <v>45952</v>
      </c>
      <c r="C5109" s="2" t="s">
        <v>1</v>
      </c>
      <c r="D5109" s="2" t="s">
        <v>1142</v>
      </c>
      <c r="E5109" s="2" t="s">
        <v>282</v>
      </c>
      <c r="F5109" s="2" t="s">
        <v>2573</v>
      </c>
      <c r="G5109" s="5">
        <v>10</v>
      </c>
      <c r="H5109" s="5">
        <v>22.4</v>
      </c>
      <c r="I5109" s="5">
        <v>224</v>
      </c>
      <c r="J5109" s="5">
        <v>2019402.370000001</v>
      </c>
      <c r="K5109" s="3" t="str" cm="1">
        <f t="array" ref="K5109">_xlfn.LET(_xlpm.d,UPPER(TRIM(CLEAN(SUBSTITUTE(F5109,CHAR(160),"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10" spans="2:11" hidden="1" x14ac:dyDescent="0.25">
      <c r="B5110" s="20">
        <v>45952</v>
      </c>
      <c r="C5110" s="2" t="s">
        <v>1</v>
      </c>
      <c r="D5110" s="2" t="s">
        <v>3231</v>
      </c>
      <c r="E5110" s="2" t="s">
        <v>1634</v>
      </c>
      <c r="F5110" s="2" t="s">
        <v>2573</v>
      </c>
      <c r="G5110" s="5">
        <v>100</v>
      </c>
      <c r="H5110" s="5">
        <v>21.3</v>
      </c>
      <c r="I5110" s="5">
        <v>2130</v>
      </c>
      <c r="J5110" s="5">
        <v>2021532.370000001</v>
      </c>
      <c r="K5110" s="3" t="str" cm="1">
        <f t="array" ref="K5110">_xlfn.LET(_xlpm.d,UPPER(TRIM(CLEAN(SUBSTITUTE(F5110,CHAR(160),"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11" spans="2:11" hidden="1" x14ac:dyDescent="0.25">
      <c r="B5111" s="20">
        <v>45952</v>
      </c>
      <c r="C5111" s="2" t="s">
        <v>1</v>
      </c>
      <c r="D5111" s="2" t="s">
        <v>1143</v>
      </c>
      <c r="E5111" s="2" t="s">
        <v>149</v>
      </c>
      <c r="F5111" s="2" t="s">
        <v>2573</v>
      </c>
      <c r="G5111" s="5">
        <v>68</v>
      </c>
      <c r="H5111" s="5">
        <v>22.4</v>
      </c>
      <c r="I5111" s="5">
        <v>1523.2</v>
      </c>
      <c r="J5111" s="5">
        <v>2023055.570000001</v>
      </c>
      <c r="K5111" s="3" t="str" cm="1">
        <f t="array" ref="K5111">_xlfn.LET(_xlpm.d,UPPER(TRIM(CLEAN(SUBSTITUTE(F5111,CHAR(160),"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12" spans="2:11" hidden="1" x14ac:dyDescent="0.25">
      <c r="B5112" s="20">
        <v>45952</v>
      </c>
      <c r="C5112" s="2" t="s">
        <v>1</v>
      </c>
      <c r="D5112" s="2" t="s">
        <v>3232</v>
      </c>
      <c r="E5112" s="2" t="s">
        <v>25</v>
      </c>
      <c r="F5112" s="2" t="s">
        <v>2573</v>
      </c>
      <c r="G5112" s="5">
        <v>112</v>
      </c>
      <c r="H5112" s="5">
        <v>17</v>
      </c>
      <c r="I5112" s="5">
        <v>1904</v>
      </c>
      <c r="J5112" s="5">
        <v>2024959.570000001</v>
      </c>
      <c r="K5112" s="3" t="str" cm="1">
        <f t="array" ref="K5112">_xlfn.LET(_xlpm.d,UPPER(TRIM(CLEAN(SUBSTITUTE(F5112,CHAR(160),"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13" spans="2:11" hidden="1" x14ac:dyDescent="0.25">
      <c r="B5113" s="20">
        <v>45952</v>
      </c>
      <c r="C5113" s="2" t="s">
        <v>1</v>
      </c>
      <c r="D5113" s="2" t="s">
        <v>845</v>
      </c>
      <c r="E5113" s="2" t="s">
        <v>846</v>
      </c>
      <c r="F5113" s="2" t="s">
        <v>3233</v>
      </c>
      <c r="G5113" s="5">
        <v>8</v>
      </c>
      <c r="H5113" s="5">
        <v>27</v>
      </c>
      <c r="I5113" s="5">
        <v>216</v>
      </c>
      <c r="J5113" s="5">
        <v>2025175.570000001</v>
      </c>
      <c r="K5113" s="3" t="str" cm="1">
        <f t="array" ref="K5113">_xlfn.LET(_xlpm.d,UPPER(TRIM(CLEAN(SUBSTITUTE(F5113,CHAR(160),"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5114" spans="2:11" hidden="1" x14ac:dyDescent="0.25">
      <c r="B5114" s="20">
        <v>45953</v>
      </c>
      <c r="C5114" s="2" t="s">
        <v>1</v>
      </c>
      <c r="D5114" s="2" t="s">
        <v>2155</v>
      </c>
      <c r="E5114" s="2" t="s">
        <v>254</v>
      </c>
      <c r="F5114" s="2" t="s">
        <v>2573</v>
      </c>
      <c r="G5114" s="5">
        <v>100</v>
      </c>
      <c r="H5114" s="5">
        <v>22.4</v>
      </c>
      <c r="I5114" s="5">
        <v>2240</v>
      </c>
      <c r="J5114" s="5">
        <v>2027415.570000001</v>
      </c>
      <c r="K5114" s="3" t="str" cm="1">
        <f t="array" ref="K5114">_xlfn.LET(_xlpm.d,UPPER(TRIM(CLEAN(SUBSTITUTE(F5114,CHAR(160),"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15" spans="2:11" hidden="1" x14ac:dyDescent="0.25">
      <c r="B5115" s="20">
        <v>45953</v>
      </c>
      <c r="C5115" s="2" t="s">
        <v>1</v>
      </c>
      <c r="D5115" s="2" t="s">
        <v>2156</v>
      </c>
      <c r="E5115" s="2" t="s">
        <v>268</v>
      </c>
      <c r="F5115" s="2" t="s">
        <v>2573</v>
      </c>
      <c r="G5115" s="5">
        <v>32</v>
      </c>
      <c r="H5115" s="5">
        <v>22.4</v>
      </c>
      <c r="I5115" s="5">
        <v>716.8</v>
      </c>
      <c r="J5115" s="5">
        <v>2028132.370000001</v>
      </c>
      <c r="K5115" s="3" t="str" cm="1">
        <f t="array" ref="K5115">_xlfn.LET(_xlpm.d,UPPER(TRIM(CLEAN(SUBSTITUTE(F5115,CHAR(160),"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16" spans="2:11" hidden="1" x14ac:dyDescent="0.25">
      <c r="B5116" s="20">
        <v>45953</v>
      </c>
      <c r="C5116" s="2" t="s">
        <v>1</v>
      </c>
      <c r="D5116" s="2" t="s">
        <v>2157</v>
      </c>
      <c r="E5116" s="2" t="s">
        <v>248</v>
      </c>
      <c r="F5116" s="2" t="s">
        <v>2573</v>
      </c>
      <c r="G5116" s="5">
        <v>64</v>
      </c>
      <c r="H5116" s="5">
        <v>22.4</v>
      </c>
      <c r="I5116" s="5">
        <v>1433.6</v>
      </c>
      <c r="J5116" s="5">
        <v>2029565.9700000011</v>
      </c>
      <c r="K5116" s="3" t="str" cm="1">
        <f t="array" ref="K5116">_xlfn.LET(_xlpm.d,UPPER(TRIM(CLEAN(SUBSTITUTE(F5116,CHAR(160),"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17" spans="2:11" hidden="1" x14ac:dyDescent="0.25">
      <c r="B5117" s="20">
        <v>45953</v>
      </c>
      <c r="C5117" s="2" t="s">
        <v>1</v>
      </c>
      <c r="D5117" s="2" t="s">
        <v>2158</v>
      </c>
      <c r="E5117" s="2" t="s">
        <v>305</v>
      </c>
      <c r="F5117" s="2" t="s">
        <v>2573</v>
      </c>
      <c r="G5117" s="5">
        <v>256</v>
      </c>
      <c r="H5117" s="5">
        <v>22.4</v>
      </c>
      <c r="I5117" s="5">
        <v>5734.4</v>
      </c>
      <c r="J5117" s="5">
        <v>2035300.370000001</v>
      </c>
      <c r="K5117" s="3" t="str" cm="1">
        <f t="array" ref="K5117">_xlfn.LET(_xlpm.d,UPPER(TRIM(CLEAN(SUBSTITUTE(F5117,CHAR(160),"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18" spans="2:11" hidden="1" x14ac:dyDescent="0.25">
      <c r="B5118" s="20">
        <v>45954</v>
      </c>
      <c r="C5118" s="2" t="s">
        <v>1</v>
      </c>
      <c r="D5118" s="2" t="s">
        <v>3234</v>
      </c>
      <c r="E5118" s="2" t="s">
        <v>279</v>
      </c>
      <c r="F5118" s="2" t="s">
        <v>2573</v>
      </c>
      <c r="G5118" s="5">
        <v>100</v>
      </c>
      <c r="H5118" s="5">
        <v>22.4</v>
      </c>
      <c r="I5118" s="5">
        <v>2240</v>
      </c>
      <c r="J5118" s="5">
        <v>2037540.370000001</v>
      </c>
      <c r="K5118" s="3" t="str" cm="1">
        <f t="array" ref="K5118">_xlfn.LET(_xlpm.d,UPPER(TRIM(CLEAN(SUBSTITUTE(F5118,CHAR(160),"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19" spans="2:11" hidden="1" x14ac:dyDescent="0.25">
      <c r="B5119" s="20">
        <v>45954</v>
      </c>
      <c r="C5119" s="2" t="s">
        <v>1</v>
      </c>
      <c r="D5119" s="2" t="s">
        <v>1147</v>
      </c>
      <c r="E5119" s="2" t="s">
        <v>238</v>
      </c>
      <c r="F5119" s="2" t="s">
        <v>2573</v>
      </c>
      <c r="G5119" s="5">
        <v>15</v>
      </c>
      <c r="H5119" s="5">
        <v>22.4</v>
      </c>
      <c r="I5119" s="5">
        <v>336</v>
      </c>
      <c r="J5119" s="5">
        <v>2037876.370000001</v>
      </c>
      <c r="K5119" s="3" t="str" cm="1">
        <f t="array" ref="K5119">_xlfn.LET(_xlpm.d,UPPER(TRIM(CLEAN(SUBSTITUTE(F5119,CHAR(160),"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20" spans="2:11" hidden="1" x14ac:dyDescent="0.25">
      <c r="B5120" s="20">
        <v>45954</v>
      </c>
      <c r="C5120" s="2" t="s">
        <v>1</v>
      </c>
      <c r="D5120" s="2" t="s">
        <v>3235</v>
      </c>
      <c r="E5120" s="2" t="s">
        <v>78</v>
      </c>
      <c r="F5120" s="2" t="s">
        <v>2573</v>
      </c>
      <c r="G5120" s="5">
        <v>42</v>
      </c>
      <c r="H5120" s="5">
        <v>22.4</v>
      </c>
      <c r="I5120" s="5">
        <v>940.8</v>
      </c>
      <c r="J5120" s="5">
        <v>2038817.1700000011</v>
      </c>
      <c r="K5120" s="3" t="str" cm="1">
        <f t="array" ref="K5120">_xlfn.LET(_xlpm.d,UPPER(TRIM(CLEAN(SUBSTITUTE(F5120,CHAR(160),"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21" spans="2:11" hidden="1" x14ac:dyDescent="0.25">
      <c r="B5121" s="20">
        <v>45954</v>
      </c>
      <c r="C5121" s="2" t="s">
        <v>1</v>
      </c>
      <c r="D5121" s="2" t="s">
        <v>1148</v>
      </c>
      <c r="E5121" s="2" t="s">
        <v>236</v>
      </c>
      <c r="F5121" s="2" t="s">
        <v>2573</v>
      </c>
      <c r="G5121" s="5">
        <v>190</v>
      </c>
      <c r="H5121" s="5">
        <v>22.4</v>
      </c>
      <c r="I5121" s="5">
        <v>4256</v>
      </c>
      <c r="J5121" s="5">
        <v>2043073.1700000011</v>
      </c>
      <c r="K5121" s="3" t="str" cm="1">
        <f t="array" ref="K5121">_xlfn.LET(_xlpm.d,UPPER(TRIM(CLEAN(SUBSTITUTE(F5121,CHAR(160),"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22" spans="2:11" hidden="1" x14ac:dyDescent="0.25">
      <c r="B5122" s="20">
        <v>45954</v>
      </c>
      <c r="C5122" s="2" t="s">
        <v>1</v>
      </c>
      <c r="D5122" s="2" t="s">
        <v>1149</v>
      </c>
      <c r="E5122" s="2" t="s">
        <v>234</v>
      </c>
      <c r="F5122" s="2" t="s">
        <v>2573</v>
      </c>
      <c r="G5122" s="5">
        <v>32</v>
      </c>
      <c r="H5122" s="5">
        <v>22.4</v>
      </c>
      <c r="I5122" s="5">
        <v>716.8</v>
      </c>
      <c r="J5122" s="5">
        <v>2043789.9700000011</v>
      </c>
      <c r="K5122" s="3" t="str" cm="1">
        <f t="array" ref="K5122">_xlfn.LET(_xlpm.d,UPPER(TRIM(CLEAN(SUBSTITUTE(F5122,CHAR(160),"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23" spans="2:11" hidden="1" x14ac:dyDescent="0.25">
      <c r="B5123" s="20">
        <v>45954</v>
      </c>
      <c r="C5123" s="2" t="s">
        <v>1</v>
      </c>
      <c r="D5123" s="2" t="s">
        <v>708</v>
      </c>
      <c r="E5123" s="2" t="s">
        <v>43</v>
      </c>
      <c r="F5123" s="2" t="s">
        <v>2573</v>
      </c>
      <c r="G5123" s="5">
        <v>23</v>
      </c>
      <c r="H5123" s="5">
        <v>21.2</v>
      </c>
      <c r="I5123" s="5">
        <v>487.6</v>
      </c>
      <c r="J5123" s="5">
        <v>2044277.5700000012</v>
      </c>
      <c r="K5123" s="3" t="str" cm="1">
        <f t="array" ref="K5123">_xlfn.LET(_xlpm.d,UPPER(TRIM(CLEAN(SUBSTITUTE(F5123,CHAR(160),"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24" spans="2:11" hidden="1" x14ac:dyDescent="0.25">
      <c r="B5124" s="20">
        <v>45954</v>
      </c>
      <c r="C5124" s="2" t="s">
        <v>1</v>
      </c>
      <c r="D5124" s="2" t="s">
        <v>3236</v>
      </c>
      <c r="E5124" s="2" t="s">
        <v>165</v>
      </c>
      <c r="F5124" s="2" t="s">
        <v>2573</v>
      </c>
      <c r="G5124" s="5">
        <v>30</v>
      </c>
      <c r="H5124" s="5">
        <v>22.4</v>
      </c>
      <c r="I5124" s="5">
        <v>672</v>
      </c>
      <c r="J5124" s="5">
        <v>2044949.5700000012</v>
      </c>
      <c r="K5124" s="3" t="str" cm="1">
        <f t="array" ref="K5124">_xlfn.LET(_xlpm.d,UPPER(TRIM(CLEAN(SUBSTITUTE(F5124,CHAR(160),"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25" spans="2:11" hidden="1" x14ac:dyDescent="0.25">
      <c r="B5125" s="20">
        <v>45954</v>
      </c>
      <c r="C5125" s="2" t="s">
        <v>1</v>
      </c>
      <c r="D5125" s="2" t="s">
        <v>3237</v>
      </c>
      <c r="E5125" s="2" t="s">
        <v>835</v>
      </c>
      <c r="F5125" s="2" t="s">
        <v>3238</v>
      </c>
      <c r="G5125" s="5">
        <v>48</v>
      </c>
      <c r="H5125" s="5">
        <v>40.99</v>
      </c>
      <c r="I5125" s="5">
        <v>1967.52</v>
      </c>
      <c r="J5125" s="5">
        <v>2046917.0900000012</v>
      </c>
      <c r="K5125" s="3" t="str" cm="1">
        <f t="array" ref="K5125">_xlfn.LET(_xlpm.d,UPPER(TRIM(CLEAN(SUBSTITUTE(F5125,CHAR(160),"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5126" spans="2:11" hidden="1" x14ac:dyDescent="0.25">
      <c r="B5126" s="20">
        <v>45954</v>
      </c>
      <c r="C5126" s="2" t="s">
        <v>1</v>
      </c>
      <c r="D5126" s="2" t="s">
        <v>2161</v>
      </c>
      <c r="E5126" s="2" t="s">
        <v>73</v>
      </c>
      <c r="F5126" s="2" t="s">
        <v>2573</v>
      </c>
      <c r="G5126" s="5">
        <v>30</v>
      </c>
      <c r="H5126" s="5">
        <v>21.2</v>
      </c>
      <c r="I5126" s="5">
        <v>636</v>
      </c>
      <c r="J5126" s="5">
        <v>2047553.0900000012</v>
      </c>
      <c r="K5126" s="3" t="str" cm="1">
        <f t="array" ref="K5126">_xlfn.LET(_xlpm.d,UPPER(TRIM(CLEAN(SUBSTITUTE(F5126,CHAR(160),"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27" spans="2:11" hidden="1" x14ac:dyDescent="0.25">
      <c r="B5127" s="20">
        <v>45954</v>
      </c>
      <c r="C5127" s="2" t="s">
        <v>1</v>
      </c>
      <c r="D5127" s="2" t="s">
        <v>2163</v>
      </c>
      <c r="E5127" s="2" t="s">
        <v>197</v>
      </c>
      <c r="F5127" s="2" t="s">
        <v>2573</v>
      </c>
      <c r="G5127" s="5">
        <v>268</v>
      </c>
      <c r="H5127" s="5">
        <v>22.4</v>
      </c>
      <c r="I5127" s="5">
        <v>6003.2</v>
      </c>
      <c r="J5127" s="5">
        <v>2053556.2900000012</v>
      </c>
      <c r="K5127" s="3" t="str" cm="1">
        <f t="array" ref="K5127">_xlfn.LET(_xlpm.d,UPPER(TRIM(CLEAN(SUBSTITUTE(F5127,CHAR(160),"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28" spans="2:11" hidden="1" x14ac:dyDescent="0.25">
      <c r="B5128" s="20">
        <v>45954</v>
      </c>
      <c r="C5128" s="2" t="s">
        <v>1</v>
      </c>
      <c r="D5128" s="2" t="s">
        <v>3239</v>
      </c>
      <c r="E5128" s="2" t="s">
        <v>224</v>
      </c>
      <c r="F5128" s="2" t="s">
        <v>2573</v>
      </c>
      <c r="G5128" s="5">
        <v>216</v>
      </c>
      <c r="H5128" s="5">
        <v>22.4</v>
      </c>
      <c r="I5128" s="5">
        <v>4838.3999999999996</v>
      </c>
      <c r="J5128" s="5">
        <v>2058394.6900000011</v>
      </c>
      <c r="K5128" s="3" t="str" cm="1">
        <f t="array" ref="K5128">_xlfn.LET(_xlpm.d,UPPER(TRIM(CLEAN(SUBSTITUTE(F5128,CHAR(160),"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29" spans="2:11" hidden="1" x14ac:dyDescent="0.25">
      <c r="B5129" s="20">
        <v>45954</v>
      </c>
      <c r="C5129" s="2" t="s">
        <v>1</v>
      </c>
      <c r="D5129" s="2" t="s">
        <v>3240</v>
      </c>
      <c r="E5129" s="2" t="s">
        <v>307</v>
      </c>
      <c r="F5129" s="2" t="s">
        <v>2573</v>
      </c>
      <c r="G5129" s="5">
        <v>178</v>
      </c>
      <c r="H5129" s="5">
        <v>22.4</v>
      </c>
      <c r="I5129" s="5">
        <v>3987.2</v>
      </c>
      <c r="J5129" s="5">
        <v>2062381.8900000011</v>
      </c>
      <c r="K5129" s="3" t="str" cm="1">
        <f t="array" ref="K5129">_xlfn.LET(_xlpm.d,UPPER(TRIM(CLEAN(SUBSTITUTE(F5129,CHAR(160),"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30" spans="2:11" hidden="1" x14ac:dyDescent="0.25">
      <c r="B5130" s="20">
        <v>45957</v>
      </c>
      <c r="C5130" s="2" t="s">
        <v>1</v>
      </c>
      <c r="D5130" s="2" t="s">
        <v>3241</v>
      </c>
      <c r="E5130" s="2" t="s">
        <v>170</v>
      </c>
      <c r="F5130" s="2" t="s">
        <v>2573</v>
      </c>
      <c r="G5130" s="5">
        <v>70</v>
      </c>
      <c r="H5130" s="5">
        <v>21.2</v>
      </c>
      <c r="I5130" s="5">
        <v>1484</v>
      </c>
      <c r="J5130" s="5">
        <v>2063865.8900000011</v>
      </c>
      <c r="K5130" s="3" t="str" cm="1">
        <f t="array" ref="K5130">_xlfn.LET(_xlpm.d,UPPER(TRIM(CLEAN(SUBSTITUTE(F5130,CHAR(160),"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31" spans="2:11" hidden="1" x14ac:dyDescent="0.25">
      <c r="B5131" s="20">
        <v>45957</v>
      </c>
      <c r="C5131" s="2" t="s">
        <v>1</v>
      </c>
      <c r="D5131" s="2" t="s">
        <v>3242</v>
      </c>
      <c r="E5131" s="2" t="s">
        <v>832</v>
      </c>
      <c r="F5131" s="2" t="s">
        <v>2573</v>
      </c>
      <c r="G5131" s="5">
        <v>108</v>
      </c>
      <c r="H5131" s="5">
        <v>21.2</v>
      </c>
      <c r="I5131" s="5">
        <v>2289.6</v>
      </c>
      <c r="J5131" s="5">
        <v>2066155.4900000012</v>
      </c>
      <c r="K5131" s="3" t="str" cm="1">
        <f t="array" ref="K5131">_xlfn.LET(_xlpm.d,UPPER(TRIM(CLEAN(SUBSTITUTE(F5131,CHAR(160),"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32" spans="2:11" hidden="1" x14ac:dyDescent="0.25">
      <c r="B5132" s="20">
        <v>45957</v>
      </c>
      <c r="C5132" s="2" t="s">
        <v>1</v>
      </c>
      <c r="D5132" s="2" t="s">
        <v>2166</v>
      </c>
      <c r="E5132" s="2" t="s">
        <v>25</v>
      </c>
      <c r="F5132" s="2" t="s">
        <v>2573</v>
      </c>
      <c r="G5132" s="5">
        <v>224</v>
      </c>
      <c r="H5132" s="5">
        <v>17</v>
      </c>
      <c r="I5132" s="5">
        <v>3808</v>
      </c>
      <c r="J5132" s="5">
        <v>2069963.4900000012</v>
      </c>
      <c r="K5132" s="3" t="str" cm="1">
        <f t="array" ref="K5132">_xlfn.LET(_xlpm.d,UPPER(TRIM(CLEAN(SUBSTITUTE(F5132,CHAR(160),"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33" spans="2:11" hidden="1" x14ac:dyDescent="0.25">
      <c r="B5133" s="20">
        <v>45957</v>
      </c>
      <c r="C5133" s="2" t="s">
        <v>1</v>
      </c>
      <c r="D5133" s="2" t="s">
        <v>2167</v>
      </c>
      <c r="E5133" s="2" t="s">
        <v>807</v>
      </c>
      <c r="F5133" s="2" t="s">
        <v>2573</v>
      </c>
      <c r="G5133" s="5">
        <v>24</v>
      </c>
      <c r="H5133" s="5">
        <v>21.2</v>
      </c>
      <c r="I5133" s="5">
        <v>508.8</v>
      </c>
      <c r="J5133" s="5">
        <v>2070472.2900000012</v>
      </c>
      <c r="K5133" s="3" t="str" cm="1">
        <f t="array" ref="K5133">_xlfn.LET(_xlpm.d,UPPER(TRIM(CLEAN(SUBSTITUTE(F5133,CHAR(160),"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34" spans="2:11" hidden="1" x14ac:dyDescent="0.25">
      <c r="B5134" s="20">
        <v>45957</v>
      </c>
      <c r="C5134" s="2" t="s">
        <v>1</v>
      </c>
      <c r="D5134" s="2" t="s">
        <v>2168</v>
      </c>
      <c r="E5134" s="2" t="s">
        <v>254</v>
      </c>
      <c r="F5134" s="2" t="s">
        <v>2573</v>
      </c>
      <c r="G5134" s="5">
        <v>80</v>
      </c>
      <c r="H5134" s="5">
        <v>22.4</v>
      </c>
      <c r="I5134" s="5">
        <v>1792</v>
      </c>
      <c r="J5134" s="5">
        <v>2072264.2900000012</v>
      </c>
      <c r="K5134" s="3" t="str" cm="1">
        <f t="array" ref="K5134">_xlfn.LET(_xlpm.d,UPPER(TRIM(CLEAN(SUBSTITUTE(F5134,CHAR(160),"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35" spans="2:11" hidden="1" x14ac:dyDescent="0.25">
      <c r="B5135" s="20">
        <v>45957</v>
      </c>
      <c r="C5135" s="2" t="s">
        <v>1</v>
      </c>
      <c r="D5135" s="2" t="s">
        <v>2169</v>
      </c>
      <c r="E5135" s="2" t="s">
        <v>248</v>
      </c>
      <c r="F5135" s="2" t="s">
        <v>2573</v>
      </c>
      <c r="G5135" s="5">
        <v>40</v>
      </c>
      <c r="H5135" s="5">
        <v>22.4</v>
      </c>
      <c r="I5135" s="5">
        <v>896</v>
      </c>
      <c r="J5135" s="5">
        <v>2073160.2900000012</v>
      </c>
      <c r="K5135" s="3" t="str" cm="1">
        <f t="array" ref="K5135">_xlfn.LET(_xlpm.d,UPPER(TRIM(CLEAN(SUBSTITUTE(F5135,CHAR(160),"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36" spans="2:11" hidden="1" x14ac:dyDescent="0.25">
      <c r="B5136" s="20">
        <v>45958</v>
      </c>
      <c r="C5136" s="2" t="s">
        <v>1</v>
      </c>
      <c r="D5136" s="2" t="s">
        <v>1290</v>
      </c>
      <c r="E5136" s="2" t="s">
        <v>143</v>
      </c>
      <c r="F5136" s="2" t="s">
        <v>2573</v>
      </c>
      <c r="G5136" s="5">
        <v>80</v>
      </c>
      <c r="H5136" s="5">
        <v>22.4</v>
      </c>
      <c r="I5136" s="5">
        <v>1792</v>
      </c>
      <c r="J5136" s="5">
        <v>2074952.2900000012</v>
      </c>
      <c r="K5136" s="3" t="str" cm="1">
        <f t="array" ref="K5136">_xlfn.LET(_xlpm.d,UPPER(TRIM(CLEAN(SUBSTITUTE(F5136,CHAR(160),"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37" spans="2:11" hidden="1" x14ac:dyDescent="0.25">
      <c r="B5137" s="20">
        <v>45958</v>
      </c>
      <c r="C5137" s="2" t="s">
        <v>1</v>
      </c>
      <c r="D5137" s="2" t="s">
        <v>1291</v>
      </c>
      <c r="E5137" s="2" t="s">
        <v>266</v>
      </c>
      <c r="F5137" s="2" t="s">
        <v>2573</v>
      </c>
      <c r="G5137" s="5">
        <v>72</v>
      </c>
      <c r="H5137" s="5">
        <v>22.4</v>
      </c>
      <c r="I5137" s="5">
        <v>1612.8</v>
      </c>
      <c r="J5137" s="5">
        <v>2076565.0900000012</v>
      </c>
      <c r="K5137" s="3" t="str" cm="1">
        <f t="array" ref="K5137">_xlfn.LET(_xlpm.d,UPPER(TRIM(CLEAN(SUBSTITUTE(F5137,CHAR(160),"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38" spans="2:11" hidden="1" x14ac:dyDescent="0.25">
      <c r="B5138" s="20">
        <v>45958</v>
      </c>
      <c r="C5138" s="2" t="s">
        <v>1</v>
      </c>
      <c r="D5138" s="2" t="s">
        <v>3243</v>
      </c>
      <c r="E5138" s="2" t="s">
        <v>186</v>
      </c>
      <c r="F5138" s="2" t="s">
        <v>2573</v>
      </c>
      <c r="G5138" s="5">
        <v>32</v>
      </c>
      <c r="H5138" s="5">
        <v>22.4</v>
      </c>
      <c r="I5138" s="5">
        <v>716.8</v>
      </c>
      <c r="J5138" s="5">
        <v>2077281.8900000013</v>
      </c>
      <c r="K5138" s="3" t="str" cm="1">
        <f t="array" ref="K5138">_xlfn.LET(_xlpm.d,UPPER(TRIM(CLEAN(SUBSTITUTE(F5138,CHAR(160),"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39" spans="2:11" hidden="1" x14ac:dyDescent="0.25">
      <c r="B5139" s="20">
        <v>45958</v>
      </c>
      <c r="C5139" s="2" t="s">
        <v>1</v>
      </c>
      <c r="D5139" s="2" t="s">
        <v>2170</v>
      </c>
      <c r="E5139" s="2" t="s">
        <v>232</v>
      </c>
      <c r="F5139" s="2" t="s">
        <v>2573</v>
      </c>
      <c r="G5139" s="5">
        <v>20</v>
      </c>
      <c r="H5139" s="5">
        <v>22.4</v>
      </c>
      <c r="I5139" s="5">
        <v>448</v>
      </c>
      <c r="J5139" s="5">
        <v>2077729.8900000013</v>
      </c>
      <c r="K5139" s="3" t="str" cm="1">
        <f t="array" ref="K5139">_xlfn.LET(_xlpm.d,UPPER(TRIM(CLEAN(SUBSTITUTE(F5139,CHAR(160),"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40" spans="2:11" hidden="1" x14ac:dyDescent="0.25">
      <c r="B5140" s="20">
        <v>45958</v>
      </c>
      <c r="C5140" s="2" t="s">
        <v>1</v>
      </c>
      <c r="D5140" s="2" t="s">
        <v>1150</v>
      </c>
      <c r="E5140" s="2" t="s">
        <v>147</v>
      </c>
      <c r="F5140" s="2" t="s">
        <v>2573</v>
      </c>
      <c r="G5140" s="5">
        <v>60</v>
      </c>
      <c r="H5140" s="5">
        <v>22.4</v>
      </c>
      <c r="I5140" s="5">
        <v>1344</v>
      </c>
      <c r="J5140" s="5">
        <v>2079073.8900000013</v>
      </c>
      <c r="K5140" s="3" t="str" cm="1">
        <f t="array" ref="K5140">_xlfn.LET(_xlpm.d,UPPER(TRIM(CLEAN(SUBSTITUTE(F5140,CHAR(160),"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41" spans="2:11" hidden="1" x14ac:dyDescent="0.25">
      <c r="B5141" s="20">
        <v>45958</v>
      </c>
      <c r="C5141" s="2" t="s">
        <v>1</v>
      </c>
      <c r="D5141" s="2" t="s">
        <v>2172</v>
      </c>
      <c r="E5141" s="2" t="s">
        <v>78</v>
      </c>
      <c r="F5141" s="2" t="s">
        <v>2573</v>
      </c>
      <c r="G5141" s="5">
        <v>50</v>
      </c>
      <c r="H5141" s="5">
        <v>22.4</v>
      </c>
      <c r="I5141" s="5">
        <v>1120</v>
      </c>
      <c r="J5141" s="5">
        <v>2080193.8900000013</v>
      </c>
      <c r="K5141" s="3" t="str" cm="1">
        <f t="array" ref="K5141">_xlfn.LET(_xlpm.d,UPPER(TRIM(CLEAN(SUBSTITUTE(F5141,CHAR(160),"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42" spans="2:11" hidden="1" x14ac:dyDescent="0.25">
      <c r="B5142" s="20">
        <v>45958</v>
      </c>
      <c r="C5142" s="2" t="s">
        <v>1</v>
      </c>
      <c r="D5142" s="2" t="s">
        <v>2173</v>
      </c>
      <c r="E5142" s="2" t="s">
        <v>165</v>
      </c>
      <c r="F5142" s="2" t="s">
        <v>2573</v>
      </c>
      <c r="G5142" s="5">
        <v>10</v>
      </c>
      <c r="H5142" s="5">
        <v>22.4</v>
      </c>
      <c r="I5142" s="5">
        <v>224</v>
      </c>
      <c r="J5142" s="5">
        <v>2080417.8900000013</v>
      </c>
      <c r="K5142" s="3" t="str" cm="1">
        <f t="array" ref="K5142">_xlfn.LET(_xlpm.d,UPPER(TRIM(CLEAN(SUBSTITUTE(F5142,CHAR(160),"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43" spans="2:11" hidden="1" x14ac:dyDescent="0.25">
      <c r="B5143" s="20">
        <v>45958</v>
      </c>
      <c r="C5143" s="2" t="s">
        <v>1</v>
      </c>
      <c r="D5143" s="2" t="s">
        <v>1151</v>
      </c>
      <c r="E5143" s="2" t="s">
        <v>156</v>
      </c>
      <c r="F5143" s="2" t="s">
        <v>2573</v>
      </c>
      <c r="G5143" s="5">
        <v>20</v>
      </c>
      <c r="H5143" s="5">
        <v>22.4</v>
      </c>
      <c r="I5143" s="5">
        <v>448</v>
      </c>
      <c r="J5143" s="5">
        <v>2080865.8900000013</v>
      </c>
      <c r="K5143" s="3" t="str" cm="1">
        <f t="array" ref="K5143">_xlfn.LET(_xlpm.d,UPPER(TRIM(CLEAN(SUBSTITUTE(F5143,CHAR(160),"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44" spans="2:11" hidden="1" x14ac:dyDescent="0.25">
      <c r="B5144" s="20">
        <v>45958</v>
      </c>
      <c r="C5144" s="2" t="s">
        <v>1</v>
      </c>
      <c r="D5144" s="2" t="s">
        <v>3244</v>
      </c>
      <c r="E5144" s="2" t="s">
        <v>234</v>
      </c>
      <c r="F5144" s="2" t="s">
        <v>2573</v>
      </c>
      <c r="G5144" s="5">
        <v>46</v>
      </c>
      <c r="H5144" s="5">
        <v>22.4</v>
      </c>
      <c r="I5144" s="5">
        <v>1030.4000000000001</v>
      </c>
      <c r="J5144" s="5">
        <v>2081896.2900000012</v>
      </c>
      <c r="K5144" s="3" t="str" cm="1">
        <f t="array" ref="K5144">_xlfn.LET(_xlpm.d,UPPER(TRIM(CLEAN(SUBSTITUTE(F5144,CHAR(160),"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45" spans="2:11" hidden="1" x14ac:dyDescent="0.25">
      <c r="B5145" s="20">
        <v>45958</v>
      </c>
      <c r="C5145" s="2" t="s">
        <v>1</v>
      </c>
      <c r="D5145" s="2" t="s">
        <v>3245</v>
      </c>
      <c r="E5145" s="2" t="s">
        <v>6</v>
      </c>
      <c r="F5145" s="2" t="s">
        <v>2573</v>
      </c>
      <c r="G5145" s="5">
        <v>70</v>
      </c>
      <c r="H5145" s="5">
        <v>21.2</v>
      </c>
      <c r="I5145" s="5">
        <v>1484</v>
      </c>
      <c r="J5145" s="5">
        <v>2083380.2900000012</v>
      </c>
      <c r="K5145" s="3" t="str" cm="1">
        <f t="array" ref="K5145">_xlfn.LET(_xlpm.d,UPPER(TRIM(CLEAN(SUBSTITUTE(F5145,CHAR(160),"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46" spans="2:11" hidden="1" x14ac:dyDescent="0.25">
      <c r="B5146" s="20">
        <v>45958</v>
      </c>
      <c r="C5146" s="2" t="s">
        <v>1</v>
      </c>
      <c r="D5146" s="2" t="s">
        <v>710</v>
      </c>
      <c r="E5146" s="2" t="s">
        <v>261</v>
      </c>
      <c r="F5146" s="2" t="s">
        <v>2573</v>
      </c>
      <c r="G5146" s="5">
        <v>60</v>
      </c>
      <c r="H5146" s="5">
        <v>22.4</v>
      </c>
      <c r="I5146" s="5">
        <v>1344</v>
      </c>
      <c r="J5146" s="5">
        <v>2084724.2900000012</v>
      </c>
      <c r="K5146" s="3" t="str" cm="1">
        <f t="array" ref="K5146">_xlfn.LET(_xlpm.d,UPPER(TRIM(CLEAN(SUBSTITUTE(F5146,CHAR(160),"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47" spans="2:11" hidden="1" x14ac:dyDescent="0.25">
      <c r="B5147" s="20">
        <v>45958</v>
      </c>
      <c r="C5147" s="2" t="s">
        <v>1</v>
      </c>
      <c r="D5147" s="2" t="s">
        <v>3246</v>
      </c>
      <c r="E5147" s="2" t="s">
        <v>50</v>
      </c>
      <c r="F5147" s="2" t="s">
        <v>2573</v>
      </c>
      <c r="G5147" s="5">
        <v>120</v>
      </c>
      <c r="H5147" s="5">
        <v>20</v>
      </c>
      <c r="I5147" s="5">
        <v>2400</v>
      </c>
      <c r="J5147" s="5">
        <v>2087124.2900000012</v>
      </c>
      <c r="K5147" s="3" t="str" cm="1">
        <f t="array" ref="K5147">_xlfn.LET(_xlpm.d,UPPER(TRIM(CLEAN(SUBSTITUTE(F5147,CHAR(160),"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48" spans="2:11" hidden="1" x14ac:dyDescent="0.25">
      <c r="B5148" s="20">
        <v>45958</v>
      </c>
      <c r="C5148" s="2" t="s">
        <v>1</v>
      </c>
      <c r="D5148" s="2" t="s">
        <v>3247</v>
      </c>
      <c r="E5148" s="2" t="s">
        <v>117</v>
      </c>
      <c r="F5148" s="2" t="s">
        <v>2573</v>
      </c>
      <c r="G5148" s="5">
        <v>16</v>
      </c>
      <c r="H5148" s="5">
        <v>21.2</v>
      </c>
      <c r="I5148" s="5">
        <v>339.2</v>
      </c>
      <c r="J5148" s="5">
        <v>2087463.4900000012</v>
      </c>
      <c r="K5148" s="3" t="str" cm="1">
        <f t="array" ref="K5148">_xlfn.LET(_xlpm.d,UPPER(TRIM(CLEAN(SUBSTITUTE(F5148,CHAR(160),"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49" spans="2:11" hidden="1" x14ac:dyDescent="0.25">
      <c r="B5149" s="20">
        <v>45958</v>
      </c>
      <c r="C5149" s="2" t="s">
        <v>1</v>
      </c>
      <c r="D5149" s="2" t="s">
        <v>3247</v>
      </c>
      <c r="E5149" s="2" t="s">
        <v>117</v>
      </c>
      <c r="F5149" s="2" t="s">
        <v>2573</v>
      </c>
      <c r="G5149" s="5">
        <v>32</v>
      </c>
      <c r="H5149" s="5">
        <v>21.2</v>
      </c>
      <c r="I5149" s="5">
        <v>678.4</v>
      </c>
      <c r="J5149" s="5">
        <v>2088141.8900000011</v>
      </c>
      <c r="K5149" s="3" t="str" cm="1">
        <f t="array" ref="K5149">_xlfn.LET(_xlpm.d,UPPER(TRIM(CLEAN(SUBSTITUTE(F5149,CHAR(160),"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50" spans="2:11" hidden="1" x14ac:dyDescent="0.25">
      <c r="B5150" s="20">
        <v>45958</v>
      </c>
      <c r="C5150" s="2" t="s">
        <v>1</v>
      </c>
      <c r="D5150" s="2" t="s">
        <v>3248</v>
      </c>
      <c r="E5150" s="2" t="s">
        <v>3</v>
      </c>
      <c r="F5150" s="2" t="s">
        <v>2573</v>
      </c>
      <c r="G5150" s="5">
        <v>16</v>
      </c>
      <c r="H5150" s="5">
        <v>21.2</v>
      </c>
      <c r="I5150" s="5">
        <v>339.2</v>
      </c>
      <c r="J5150" s="5">
        <v>2088481.090000001</v>
      </c>
      <c r="K5150" s="3" t="str" cm="1">
        <f t="array" ref="K5150">_xlfn.LET(_xlpm.d,UPPER(TRIM(CLEAN(SUBSTITUTE(F5150,CHAR(160),"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51" spans="2:11" hidden="1" x14ac:dyDescent="0.25">
      <c r="B5151" s="20">
        <v>45958</v>
      </c>
      <c r="C5151" s="2" t="s">
        <v>1</v>
      </c>
      <c r="D5151" s="2" t="s">
        <v>3249</v>
      </c>
      <c r="E5151" s="2" t="s">
        <v>180</v>
      </c>
      <c r="F5151" s="2" t="s">
        <v>2573</v>
      </c>
      <c r="G5151" s="5">
        <v>16</v>
      </c>
      <c r="H5151" s="5">
        <v>22.4</v>
      </c>
      <c r="I5151" s="5">
        <v>358.4</v>
      </c>
      <c r="J5151" s="5">
        <v>2088839.4900000009</v>
      </c>
      <c r="K5151" s="3" t="str" cm="1">
        <f t="array" ref="K5151">_xlfn.LET(_xlpm.d,UPPER(TRIM(CLEAN(SUBSTITUTE(F5151,CHAR(160),"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52" spans="2:11" hidden="1" x14ac:dyDescent="0.25">
      <c r="B5152" s="20">
        <v>45958</v>
      </c>
      <c r="C5152" s="2" t="s">
        <v>1</v>
      </c>
      <c r="D5152" s="2" t="s">
        <v>2175</v>
      </c>
      <c r="E5152" s="2" t="s">
        <v>263</v>
      </c>
      <c r="F5152" s="2" t="s">
        <v>2573</v>
      </c>
      <c r="G5152" s="5">
        <v>160</v>
      </c>
      <c r="H5152" s="5">
        <v>22.4</v>
      </c>
      <c r="I5152" s="5">
        <v>3584</v>
      </c>
      <c r="J5152" s="5">
        <v>2092423.4900000009</v>
      </c>
      <c r="K5152" s="3" t="str" cm="1">
        <f t="array" ref="K5152">_xlfn.LET(_xlpm.d,UPPER(TRIM(CLEAN(SUBSTITUTE(F5152,CHAR(160),"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53" spans="2:11" hidden="1" x14ac:dyDescent="0.25">
      <c r="B5153" s="20">
        <v>45959</v>
      </c>
      <c r="C5153" s="2" t="s">
        <v>1</v>
      </c>
      <c r="D5153" s="2" t="s">
        <v>3250</v>
      </c>
      <c r="E5153" s="2" t="s">
        <v>189</v>
      </c>
      <c r="F5153" s="2" t="s">
        <v>2573</v>
      </c>
      <c r="G5153" s="5">
        <v>10</v>
      </c>
      <c r="H5153" s="5">
        <v>22.4</v>
      </c>
      <c r="I5153" s="5">
        <v>224</v>
      </c>
      <c r="J5153" s="5">
        <v>2092647.4900000009</v>
      </c>
      <c r="K5153" s="3" t="str" cm="1">
        <f t="array" ref="K5153">_xlfn.LET(_xlpm.d,UPPER(TRIM(CLEAN(SUBSTITUTE(F5153,CHAR(160),"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54" spans="2:11" hidden="1" x14ac:dyDescent="0.25">
      <c r="B5154" s="20">
        <v>45959</v>
      </c>
      <c r="C5154" s="2" t="s">
        <v>1</v>
      </c>
      <c r="D5154" s="2" t="s">
        <v>1152</v>
      </c>
      <c r="E5154" s="2" t="s">
        <v>282</v>
      </c>
      <c r="F5154" s="2" t="s">
        <v>2573</v>
      </c>
      <c r="G5154" s="5">
        <v>10</v>
      </c>
      <c r="H5154" s="5">
        <v>22.4</v>
      </c>
      <c r="I5154" s="5">
        <v>224</v>
      </c>
      <c r="J5154" s="5">
        <v>2092871.4900000009</v>
      </c>
      <c r="K5154" s="3" t="str" cm="1">
        <f t="array" ref="K5154">_xlfn.LET(_xlpm.d,UPPER(TRIM(CLEAN(SUBSTITUTE(F5154,CHAR(160),"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55" spans="2:11" hidden="1" x14ac:dyDescent="0.25">
      <c r="B5155" s="20">
        <v>45959</v>
      </c>
      <c r="C5155" s="2" t="s">
        <v>1</v>
      </c>
      <c r="D5155" s="2" t="s">
        <v>1153</v>
      </c>
      <c r="E5155" s="2" t="s">
        <v>149</v>
      </c>
      <c r="F5155" s="2" t="s">
        <v>2573</v>
      </c>
      <c r="G5155" s="5">
        <v>16</v>
      </c>
      <c r="H5155" s="5">
        <v>22.4</v>
      </c>
      <c r="I5155" s="5">
        <v>358.4</v>
      </c>
      <c r="J5155" s="5">
        <v>2093229.8900000008</v>
      </c>
      <c r="K5155" s="3" t="str" cm="1">
        <f t="array" ref="K5155">_xlfn.LET(_xlpm.d,UPPER(TRIM(CLEAN(SUBSTITUTE(F5155,CHAR(160),"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56" spans="2:11" hidden="1" x14ac:dyDescent="0.25">
      <c r="B5156" s="20">
        <v>45959</v>
      </c>
      <c r="C5156" s="2" t="s">
        <v>1</v>
      </c>
      <c r="D5156" s="2" t="s">
        <v>1636</v>
      </c>
      <c r="E5156" s="2" t="s">
        <v>1634</v>
      </c>
      <c r="F5156" s="2" t="s">
        <v>2573</v>
      </c>
      <c r="G5156" s="5">
        <v>100</v>
      </c>
      <c r="H5156" s="5">
        <v>21.3</v>
      </c>
      <c r="I5156" s="5">
        <v>2130</v>
      </c>
      <c r="J5156" s="5">
        <v>2095359.8900000008</v>
      </c>
      <c r="K5156" s="3" t="str" cm="1">
        <f t="array" ref="K5156">_xlfn.LET(_xlpm.d,UPPER(TRIM(CLEAN(SUBSTITUTE(F5156,CHAR(160),"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57" spans="2:11" hidden="1" x14ac:dyDescent="0.25">
      <c r="B5157" s="20">
        <v>45959</v>
      </c>
      <c r="C5157" s="2" t="s">
        <v>1</v>
      </c>
      <c r="D5157" s="2" t="s">
        <v>1154</v>
      </c>
      <c r="E5157" s="2" t="s">
        <v>145</v>
      </c>
      <c r="F5157" s="2" t="s">
        <v>2573</v>
      </c>
      <c r="G5157" s="5">
        <v>40</v>
      </c>
      <c r="H5157" s="5">
        <v>22.4</v>
      </c>
      <c r="I5157" s="5">
        <v>896</v>
      </c>
      <c r="J5157" s="5">
        <v>2096255.8900000008</v>
      </c>
      <c r="K5157" s="3" t="str" cm="1">
        <f t="array" ref="K5157">_xlfn.LET(_xlpm.d,UPPER(TRIM(CLEAN(SUBSTITUTE(F5157,CHAR(160),"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58" spans="2:11" hidden="1" x14ac:dyDescent="0.25">
      <c r="B5158" s="20">
        <v>45959</v>
      </c>
      <c r="C5158" s="2" t="s">
        <v>1</v>
      </c>
      <c r="D5158" s="2" t="s">
        <v>849</v>
      </c>
      <c r="E5158" s="2" t="s">
        <v>741</v>
      </c>
      <c r="F5158" s="2" t="s">
        <v>2573</v>
      </c>
      <c r="G5158" s="5">
        <v>15</v>
      </c>
      <c r="H5158" s="5">
        <v>20</v>
      </c>
      <c r="I5158" s="5">
        <v>300</v>
      </c>
      <c r="J5158" s="5">
        <v>2096555.8900000008</v>
      </c>
      <c r="K5158" s="3" t="str" cm="1">
        <f t="array" ref="K5158">_xlfn.LET(_xlpm.d,UPPER(TRIM(CLEAN(SUBSTITUTE(F5158,CHAR(160),"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59" spans="2:11" hidden="1" x14ac:dyDescent="0.25">
      <c r="B5159" s="20">
        <v>45960</v>
      </c>
      <c r="C5159" s="2" t="s">
        <v>1</v>
      </c>
      <c r="D5159" s="2" t="s">
        <v>1292</v>
      </c>
      <c r="E5159" s="2" t="s">
        <v>288</v>
      </c>
      <c r="F5159" s="2" t="s">
        <v>2573</v>
      </c>
      <c r="G5159" s="5">
        <v>32</v>
      </c>
      <c r="H5159" s="5">
        <v>22.4</v>
      </c>
      <c r="I5159" s="5">
        <v>716.8</v>
      </c>
      <c r="J5159" s="5">
        <v>2097272.6900000009</v>
      </c>
      <c r="K5159" s="3" t="str" cm="1">
        <f t="array" ref="K5159">_xlfn.LET(_xlpm.d,UPPER(TRIM(CLEAN(SUBSTITUTE(F5159,CHAR(160),"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60" spans="2:11" hidden="1" x14ac:dyDescent="0.25">
      <c r="B5160" s="20">
        <v>45960</v>
      </c>
      <c r="C5160" s="2" t="s">
        <v>1</v>
      </c>
      <c r="D5160" s="2" t="s">
        <v>1155</v>
      </c>
      <c r="E5160" s="2" t="s">
        <v>180</v>
      </c>
      <c r="F5160" s="2" t="s">
        <v>2573</v>
      </c>
      <c r="G5160" s="5">
        <v>80</v>
      </c>
      <c r="H5160" s="5">
        <v>22.4</v>
      </c>
      <c r="I5160" s="5">
        <v>1792</v>
      </c>
      <c r="J5160" s="5">
        <v>2099064.6900000009</v>
      </c>
      <c r="K5160" s="3" t="str" cm="1">
        <f t="array" ref="K5160">_xlfn.LET(_xlpm.d,UPPER(TRIM(CLEAN(SUBSTITUTE(F5160,CHAR(160),"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61" spans="2:11" hidden="1" x14ac:dyDescent="0.25">
      <c r="B5161" s="20">
        <v>45960</v>
      </c>
      <c r="C5161" s="2" t="s">
        <v>1</v>
      </c>
      <c r="D5161" s="2" t="s">
        <v>2176</v>
      </c>
      <c r="E5161" s="2" t="s">
        <v>268</v>
      </c>
      <c r="F5161" s="2" t="s">
        <v>2573</v>
      </c>
      <c r="G5161" s="5">
        <v>36</v>
      </c>
      <c r="H5161" s="5">
        <v>22.4</v>
      </c>
      <c r="I5161" s="5">
        <v>806.4</v>
      </c>
      <c r="J5161" s="5">
        <v>2099871.0900000008</v>
      </c>
      <c r="K5161" s="3" t="str" cm="1">
        <f t="array" ref="K5161">_xlfn.LET(_xlpm.d,UPPER(TRIM(CLEAN(SUBSTITUTE(F5161,CHAR(160),"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62" spans="2:11" hidden="1" x14ac:dyDescent="0.25">
      <c r="B5162" s="20">
        <v>45960</v>
      </c>
      <c r="C5162" s="2" t="s">
        <v>1</v>
      </c>
      <c r="D5162" s="2" t="s">
        <v>1156</v>
      </c>
      <c r="E5162" s="2" t="s">
        <v>192</v>
      </c>
      <c r="F5162" s="2" t="s">
        <v>2573</v>
      </c>
      <c r="G5162" s="5">
        <v>72</v>
      </c>
      <c r="H5162" s="5">
        <v>22.4</v>
      </c>
      <c r="I5162" s="5">
        <v>1612.8</v>
      </c>
      <c r="J5162" s="5">
        <v>2101483.8900000006</v>
      </c>
      <c r="K5162" s="3" t="str" cm="1">
        <f t="array" ref="K5162">_xlfn.LET(_xlpm.d,UPPER(TRIM(CLEAN(SUBSTITUTE(F5162,CHAR(160),"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63" spans="2:11" hidden="1" x14ac:dyDescent="0.25">
      <c r="B5163" s="20">
        <v>45960</v>
      </c>
      <c r="C5163" s="2" t="s">
        <v>1</v>
      </c>
      <c r="D5163" s="2" t="s">
        <v>1157</v>
      </c>
      <c r="E5163" s="2" t="s">
        <v>135</v>
      </c>
      <c r="F5163" s="2" t="s">
        <v>2573</v>
      </c>
      <c r="G5163" s="5">
        <v>32</v>
      </c>
      <c r="H5163" s="5">
        <v>22.4</v>
      </c>
      <c r="I5163" s="5">
        <v>716.8</v>
      </c>
      <c r="J5163" s="5">
        <v>2102200.6900000004</v>
      </c>
      <c r="K5163" s="3" t="str" cm="1">
        <f t="array" ref="K5163">_xlfn.LET(_xlpm.d,UPPER(TRIM(CLEAN(SUBSTITUTE(F5163,CHAR(160),"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64" spans="2:11" hidden="1" x14ac:dyDescent="0.25">
      <c r="B5164" s="20">
        <v>45960</v>
      </c>
      <c r="C5164" s="2" t="s">
        <v>1</v>
      </c>
      <c r="D5164" s="2" t="s">
        <v>3251</v>
      </c>
      <c r="E5164" s="2" t="s">
        <v>120</v>
      </c>
      <c r="F5164" s="2" t="s">
        <v>3220</v>
      </c>
      <c r="G5164" s="5">
        <v>9</v>
      </c>
      <c r="H5164" s="5">
        <v>21.99</v>
      </c>
      <c r="I5164" s="5">
        <v>197.91</v>
      </c>
      <c r="J5164" s="5">
        <v>2102398.6000000006</v>
      </c>
      <c r="K5164" s="3" t="str" cm="1">
        <f t="array" ref="K5164">_xlfn.LET(_xlpm.d,UPPER(TRIM(CLEAN(SUBSTITUTE(F5164,CHAR(160),"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65" spans="2:11" hidden="1" x14ac:dyDescent="0.25">
      <c r="B5165" s="20">
        <v>45960</v>
      </c>
      <c r="C5165" s="2" t="s">
        <v>1</v>
      </c>
      <c r="D5165" s="2" t="s">
        <v>3251</v>
      </c>
      <c r="E5165" s="2" t="s">
        <v>120</v>
      </c>
      <c r="F5165" s="2" t="s">
        <v>3252</v>
      </c>
      <c r="G5165" s="5">
        <v>4</v>
      </c>
      <c r="H5165" s="5">
        <v>21.99</v>
      </c>
      <c r="I5165" s="5">
        <v>87.96</v>
      </c>
      <c r="J5165" s="5">
        <v>2102486.5600000005</v>
      </c>
      <c r="K5165" s="3" t="str" cm="1">
        <f t="array" ref="K5165">_xlfn.LET(_xlpm.d,UPPER(TRIM(CLEAN(SUBSTITUTE(F5165,CHAR(160),"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66" spans="2:11" hidden="1" x14ac:dyDescent="0.25">
      <c r="B5166" s="20">
        <v>45960</v>
      </c>
      <c r="C5166" s="2" t="s">
        <v>1</v>
      </c>
      <c r="D5166" s="2" t="s">
        <v>3253</v>
      </c>
      <c r="E5166" s="2" t="s">
        <v>3</v>
      </c>
      <c r="F5166" s="2" t="s">
        <v>2573</v>
      </c>
      <c r="G5166" s="5">
        <v>34</v>
      </c>
      <c r="H5166" s="5">
        <v>21.2</v>
      </c>
      <c r="I5166" s="5">
        <v>720.8</v>
      </c>
      <c r="J5166" s="5">
        <v>2103207.3600000003</v>
      </c>
      <c r="K5166" s="3" t="str" cm="1">
        <f t="array" ref="K5166">_xlfn.LET(_xlpm.d,UPPER(TRIM(CLEAN(SUBSTITUTE(F5166,CHAR(160),"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67" spans="2:11" hidden="1" x14ac:dyDescent="0.25">
      <c r="B5167" s="20">
        <v>45960</v>
      </c>
      <c r="C5167" s="2" t="s">
        <v>1</v>
      </c>
      <c r="D5167" s="2" t="s">
        <v>3254</v>
      </c>
      <c r="E5167" s="2" t="s">
        <v>286</v>
      </c>
      <c r="F5167" s="2" t="s">
        <v>3190</v>
      </c>
      <c r="G5167" s="5">
        <v>32</v>
      </c>
      <c r="H5167" s="5">
        <v>22.4</v>
      </c>
      <c r="I5167" s="5">
        <v>716.8</v>
      </c>
      <c r="J5167" s="5">
        <v>2103924.16</v>
      </c>
      <c r="K5167" s="3" t="str" cm="1">
        <f t="array" ref="K5167">_xlfn.LET(_xlpm.d,UPPER(TRIM(CLEAN(SUBSTITUTE(F5167,CHAR(160),"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68" spans="2:11" hidden="1" x14ac:dyDescent="0.25">
      <c r="B5168" s="20">
        <v>45961</v>
      </c>
      <c r="C5168" s="2" t="s">
        <v>1</v>
      </c>
      <c r="D5168" s="2" t="s">
        <v>2177</v>
      </c>
      <c r="E5168" s="2" t="s">
        <v>78</v>
      </c>
      <c r="F5168" s="2" t="s">
        <v>2573</v>
      </c>
      <c r="G5168" s="5">
        <v>50</v>
      </c>
      <c r="H5168" s="5">
        <v>22.4</v>
      </c>
      <c r="I5168" s="5">
        <v>1120</v>
      </c>
      <c r="J5168" s="5">
        <v>2105044.16</v>
      </c>
      <c r="K5168" s="3" t="str" cm="1">
        <f t="array" ref="K5168">_xlfn.LET(_xlpm.d,UPPER(TRIM(CLEAN(SUBSTITUTE(F5168,CHAR(160),"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69" spans="2:11" hidden="1" x14ac:dyDescent="0.25">
      <c r="B5169" s="20">
        <v>45961</v>
      </c>
      <c r="C5169" s="2" t="s">
        <v>1</v>
      </c>
      <c r="D5169" s="2" t="s">
        <v>2178</v>
      </c>
      <c r="E5169" s="2" t="s">
        <v>243</v>
      </c>
      <c r="F5169" s="2" t="s">
        <v>2573</v>
      </c>
      <c r="G5169" s="5">
        <v>40</v>
      </c>
      <c r="H5169" s="5">
        <v>22.4</v>
      </c>
      <c r="I5169" s="5">
        <v>896</v>
      </c>
      <c r="J5169" s="5">
        <v>2105940.16</v>
      </c>
      <c r="K5169" s="3" t="str" cm="1">
        <f t="array" ref="K5169">_xlfn.LET(_xlpm.d,UPPER(TRIM(CLEAN(SUBSTITUTE(F5169,CHAR(160),"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70" spans="2:11" hidden="1" x14ac:dyDescent="0.25">
      <c r="B5170" s="20">
        <v>45961</v>
      </c>
      <c r="C5170" s="2" t="s">
        <v>1</v>
      </c>
      <c r="D5170" s="2" t="s">
        <v>1352</v>
      </c>
      <c r="E5170" s="2" t="s">
        <v>236</v>
      </c>
      <c r="F5170" s="2" t="s">
        <v>2573</v>
      </c>
      <c r="G5170" s="5">
        <v>96</v>
      </c>
      <c r="H5170" s="5">
        <v>22.4</v>
      </c>
      <c r="I5170" s="5">
        <v>2150.4</v>
      </c>
      <c r="J5170" s="5">
        <v>2108090.56</v>
      </c>
      <c r="K5170" s="3" t="str" cm="1">
        <f t="array" ref="K5170">_xlfn.LET(_xlpm.d,UPPER(TRIM(CLEAN(SUBSTITUTE(F5170,CHAR(160),"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71" spans="2:11" hidden="1" x14ac:dyDescent="0.25">
      <c r="B5171" s="20">
        <v>45961</v>
      </c>
      <c r="C5171" s="2" t="s">
        <v>1</v>
      </c>
      <c r="D5171" s="2" t="s">
        <v>1158</v>
      </c>
      <c r="E5171" s="2" t="s">
        <v>154</v>
      </c>
      <c r="F5171" s="2" t="s">
        <v>2573</v>
      </c>
      <c r="G5171" s="5">
        <v>112</v>
      </c>
      <c r="H5171" s="5">
        <v>22.4</v>
      </c>
      <c r="I5171" s="5">
        <v>2508.8000000000002</v>
      </c>
      <c r="J5171" s="5">
        <v>2110599.36</v>
      </c>
      <c r="K5171" s="3" t="str" cm="1">
        <f t="array" ref="K5171">_xlfn.LET(_xlpm.d,UPPER(TRIM(CLEAN(SUBSTITUTE(F5171,CHAR(160),"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72" spans="2:11" hidden="1" x14ac:dyDescent="0.25">
      <c r="B5172" s="20">
        <v>45961</v>
      </c>
      <c r="C5172" s="2" t="s">
        <v>1</v>
      </c>
      <c r="D5172" s="2" t="s">
        <v>712</v>
      </c>
      <c r="E5172" s="2" t="s">
        <v>195</v>
      </c>
      <c r="F5172" s="2" t="s">
        <v>2573</v>
      </c>
      <c r="G5172" s="5">
        <v>60</v>
      </c>
      <c r="H5172" s="5">
        <v>22.4</v>
      </c>
      <c r="I5172" s="5">
        <v>1344</v>
      </c>
      <c r="J5172" s="5">
        <v>2111943.36</v>
      </c>
      <c r="K5172" s="3" t="str" cm="1">
        <f t="array" ref="K5172">_xlfn.LET(_xlpm.d,UPPER(TRIM(CLEAN(SUBSTITUTE(F5172,CHAR(160),"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73" spans="2:11" hidden="1" x14ac:dyDescent="0.25">
      <c r="B5173" s="20">
        <v>45961</v>
      </c>
      <c r="C5173" s="2" t="s">
        <v>1</v>
      </c>
      <c r="D5173" s="2" t="s">
        <v>2180</v>
      </c>
      <c r="E5173" s="2" t="s">
        <v>43</v>
      </c>
      <c r="F5173" s="2" t="s">
        <v>2573</v>
      </c>
      <c r="G5173" s="5">
        <v>47</v>
      </c>
      <c r="H5173" s="5">
        <v>21.2</v>
      </c>
      <c r="I5173" s="5">
        <v>996.4</v>
      </c>
      <c r="J5173" s="5">
        <v>2112939.7599999998</v>
      </c>
      <c r="K5173" s="3" t="str" cm="1">
        <f t="array" ref="K5173">_xlfn.LET(_xlpm.d,UPPER(TRIM(CLEAN(SUBSTITUTE(F5173,CHAR(160),"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74" spans="2:11" hidden="1" x14ac:dyDescent="0.25">
      <c r="B5174" s="20">
        <v>45961</v>
      </c>
      <c r="C5174" s="2" t="s">
        <v>1</v>
      </c>
      <c r="D5174" s="2" t="s">
        <v>114</v>
      </c>
      <c r="E5174" s="2" t="s">
        <v>64</v>
      </c>
      <c r="F5174" s="2" t="s">
        <v>2573</v>
      </c>
      <c r="G5174" s="5">
        <v>16</v>
      </c>
      <c r="H5174" s="5">
        <v>21.2</v>
      </c>
      <c r="I5174" s="5">
        <v>339.2</v>
      </c>
      <c r="J5174" s="5">
        <v>2113278.96</v>
      </c>
      <c r="K5174" s="3" t="str" cm="1">
        <f t="array" ref="K5174">_xlfn.LET(_xlpm.d,UPPER(TRIM(CLEAN(SUBSTITUTE(F5174,CHAR(160),"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75" spans="2:11" hidden="1" x14ac:dyDescent="0.25">
      <c r="B5175" s="20">
        <v>45961</v>
      </c>
      <c r="C5175" s="2" t="s">
        <v>1</v>
      </c>
      <c r="D5175" s="2" t="s">
        <v>2181</v>
      </c>
      <c r="E5175" s="2" t="s">
        <v>305</v>
      </c>
      <c r="F5175" s="2" t="s">
        <v>2573</v>
      </c>
      <c r="G5175" s="5">
        <v>144</v>
      </c>
      <c r="H5175" s="5">
        <v>22.4</v>
      </c>
      <c r="I5175" s="5">
        <v>3225.6</v>
      </c>
      <c r="J5175" s="5">
        <v>2116504.56</v>
      </c>
      <c r="K5175" s="3" t="str" cm="1">
        <f t="array" ref="K5175">_xlfn.LET(_xlpm.d,UPPER(TRIM(CLEAN(SUBSTITUTE(F5175,CHAR(160),"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76" spans="2:11" hidden="1" x14ac:dyDescent="0.25">
      <c r="B5176" s="20">
        <v>45961</v>
      </c>
      <c r="C5176" s="2" t="s">
        <v>1</v>
      </c>
      <c r="D5176" s="2" t="s">
        <v>3255</v>
      </c>
      <c r="E5176" s="2" t="s">
        <v>224</v>
      </c>
      <c r="F5176" s="2" t="s">
        <v>2573</v>
      </c>
      <c r="G5176" s="5">
        <v>192</v>
      </c>
      <c r="H5176" s="5">
        <v>22.4</v>
      </c>
      <c r="I5176" s="5">
        <v>4300.8</v>
      </c>
      <c r="J5176" s="5">
        <v>2120805.36</v>
      </c>
      <c r="K5176" s="3" t="str" cm="1">
        <f t="array" ref="K5176">_xlfn.LET(_xlpm.d,UPPER(TRIM(CLEAN(SUBSTITUTE(F5176,CHAR(160),"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77" spans="2:11" hidden="1" x14ac:dyDescent="0.25">
      <c r="B5177" s="20">
        <v>45964</v>
      </c>
      <c r="C5177" s="2" t="s">
        <v>1</v>
      </c>
      <c r="D5177" s="2" t="s">
        <v>3256</v>
      </c>
      <c r="E5177" s="2" t="s">
        <v>160</v>
      </c>
      <c r="F5177" s="2" t="s">
        <v>2573</v>
      </c>
      <c r="G5177" s="5">
        <v>64</v>
      </c>
      <c r="H5177" s="5">
        <v>22.4</v>
      </c>
      <c r="I5177" s="5">
        <v>1433.6</v>
      </c>
      <c r="J5177" s="5">
        <v>2122238.96</v>
      </c>
      <c r="K5177" s="3" t="str" cm="1">
        <f t="array" ref="K5177">_xlfn.LET(_xlpm.d,UPPER(TRIM(CLEAN(SUBSTITUTE(F5177,CHAR(160),"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78" spans="2:11" hidden="1" x14ac:dyDescent="0.25">
      <c r="B5178" s="20">
        <v>45964</v>
      </c>
      <c r="C5178" s="2" t="s">
        <v>1</v>
      </c>
      <c r="D5178" s="2" t="s">
        <v>2182</v>
      </c>
      <c r="E5178" s="2" t="s">
        <v>248</v>
      </c>
      <c r="F5178" s="2" t="s">
        <v>2573</v>
      </c>
      <c r="G5178" s="5">
        <v>60</v>
      </c>
      <c r="H5178" s="5">
        <v>22.4</v>
      </c>
      <c r="I5178" s="5">
        <v>1344</v>
      </c>
      <c r="J5178" s="5">
        <v>2123582.96</v>
      </c>
      <c r="K5178" s="3" t="str" cm="1">
        <f t="array" ref="K5178">_xlfn.LET(_xlpm.d,UPPER(TRIM(CLEAN(SUBSTITUTE(F5178,CHAR(160),"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79" spans="2:11" hidden="1" x14ac:dyDescent="0.25">
      <c r="B5179" s="20">
        <v>45964</v>
      </c>
      <c r="C5179" s="2" t="s">
        <v>1</v>
      </c>
      <c r="D5179" s="2" t="s">
        <v>3257</v>
      </c>
      <c r="E5179" s="2" t="s">
        <v>180</v>
      </c>
      <c r="F5179" s="2" t="s">
        <v>2573</v>
      </c>
      <c r="G5179" s="5">
        <v>80</v>
      </c>
      <c r="H5179" s="5">
        <v>22.38</v>
      </c>
      <c r="I5179" s="5">
        <v>1790.4</v>
      </c>
      <c r="J5179" s="5">
        <v>2125373.36</v>
      </c>
      <c r="K5179" s="3" t="str" cm="1">
        <f t="array" ref="K5179">_xlfn.LET(_xlpm.d,UPPER(TRIM(CLEAN(SUBSTITUTE(F5179,CHAR(160),"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80" spans="2:11" hidden="1" x14ac:dyDescent="0.25">
      <c r="B5180" s="20">
        <v>45965</v>
      </c>
      <c r="C5180" s="2" t="s">
        <v>1</v>
      </c>
      <c r="D5180" s="2" t="s">
        <v>2183</v>
      </c>
      <c r="E5180" s="2" t="s">
        <v>78</v>
      </c>
      <c r="F5180" s="2" t="s">
        <v>2573</v>
      </c>
      <c r="G5180" s="5">
        <v>58</v>
      </c>
      <c r="H5180" s="5">
        <v>22.4</v>
      </c>
      <c r="I5180" s="5">
        <v>1299.2</v>
      </c>
      <c r="J5180" s="5">
        <v>2126672.56</v>
      </c>
      <c r="K5180" s="3" t="str" cm="1">
        <f t="array" ref="K5180">_xlfn.LET(_xlpm.d,UPPER(TRIM(CLEAN(SUBSTITUTE(F5180,CHAR(160),"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81" spans="2:11" hidden="1" x14ac:dyDescent="0.25">
      <c r="B5181" s="20">
        <v>45965</v>
      </c>
      <c r="C5181" s="2" t="s">
        <v>1</v>
      </c>
      <c r="D5181" s="2" t="s">
        <v>1353</v>
      </c>
      <c r="E5181" s="2" t="s">
        <v>147</v>
      </c>
      <c r="F5181" s="2" t="s">
        <v>2573</v>
      </c>
      <c r="G5181" s="5">
        <v>60</v>
      </c>
      <c r="H5181" s="5">
        <v>22.4</v>
      </c>
      <c r="I5181" s="5">
        <v>1344</v>
      </c>
      <c r="J5181" s="5">
        <v>2128016.56</v>
      </c>
      <c r="K5181" s="3" t="str" cm="1">
        <f t="array" ref="K5181">_xlfn.LET(_xlpm.d,UPPER(TRIM(CLEAN(SUBSTITUTE(F5181,CHAR(160),"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82" spans="2:11" hidden="1" x14ac:dyDescent="0.25">
      <c r="B5182" s="20">
        <v>45965</v>
      </c>
      <c r="C5182" s="2" t="s">
        <v>1</v>
      </c>
      <c r="D5182" s="2" t="s">
        <v>714</v>
      </c>
      <c r="E5182" s="2" t="s">
        <v>214</v>
      </c>
      <c r="F5182" s="2" t="s">
        <v>2573</v>
      </c>
      <c r="G5182" s="5">
        <v>30</v>
      </c>
      <c r="H5182" s="5">
        <v>22.4</v>
      </c>
      <c r="I5182" s="5">
        <v>672</v>
      </c>
      <c r="J5182" s="5">
        <v>2128688.56</v>
      </c>
      <c r="K5182" s="3" t="str" cm="1">
        <f t="array" ref="K5182">_xlfn.LET(_xlpm.d,UPPER(TRIM(CLEAN(SUBSTITUTE(F5182,CHAR(160),"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83" spans="2:11" hidden="1" x14ac:dyDescent="0.25">
      <c r="B5183" s="20">
        <v>45965</v>
      </c>
      <c r="C5183" s="2" t="s">
        <v>1</v>
      </c>
      <c r="D5183" s="2" t="s">
        <v>2184</v>
      </c>
      <c r="E5183" s="2" t="s">
        <v>232</v>
      </c>
      <c r="F5183" s="2" t="s">
        <v>2573</v>
      </c>
      <c r="G5183" s="5">
        <v>20</v>
      </c>
      <c r="H5183" s="5">
        <v>22.4</v>
      </c>
      <c r="I5183" s="5">
        <v>448</v>
      </c>
      <c r="J5183" s="5">
        <v>2129136.56</v>
      </c>
      <c r="K5183" s="3" t="str" cm="1">
        <f t="array" ref="K5183">_xlfn.LET(_xlpm.d,UPPER(TRIM(CLEAN(SUBSTITUTE(F5183,CHAR(160),"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84" spans="2:11" hidden="1" x14ac:dyDescent="0.25">
      <c r="B5184" s="20">
        <v>45965</v>
      </c>
      <c r="C5184" s="2" t="s">
        <v>1</v>
      </c>
      <c r="D5184" s="2" t="s">
        <v>1296</v>
      </c>
      <c r="E5184" s="2" t="s">
        <v>158</v>
      </c>
      <c r="F5184" s="2" t="s">
        <v>2573</v>
      </c>
      <c r="G5184" s="5">
        <v>32</v>
      </c>
      <c r="H5184" s="5">
        <v>22.4</v>
      </c>
      <c r="I5184" s="5">
        <v>716.8</v>
      </c>
      <c r="J5184" s="5">
        <v>2129853.36</v>
      </c>
      <c r="K5184" s="3" t="str" cm="1">
        <f t="array" ref="K5184">_xlfn.LET(_xlpm.d,UPPER(TRIM(CLEAN(SUBSTITUTE(F5184,CHAR(160),"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85" spans="2:11" hidden="1" x14ac:dyDescent="0.25">
      <c r="B5185" s="20">
        <v>45965</v>
      </c>
      <c r="C5185" s="2" t="s">
        <v>1</v>
      </c>
      <c r="D5185" s="2" t="s">
        <v>2185</v>
      </c>
      <c r="E5185" s="2" t="s">
        <v>165</v>
      </c>
      <c r="F5185" s="2" t="s">
        <v>2573</v>
      </c>
      <c r="G5185" s="5">
        <v>20</v>
      </c>
      <c r="H5185" s="5">
        <v>22.4</v>
      </c>
      <c r="I5185" s="5">
        <v>448</v>
      </c>
      <c r="J5185" s="5">
        <v>2130301.36</v>
      </c>
      <c r="K5185" s="3" t="str" cm="1">
        <f t="array" ref="K5185">_xlfn.LET(_xlpm.d,UPPER(TRIM(CLEAN(SUBSTITUTE(F5185,CHAR(160),"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86" spans="2:11" hidden="1" x14ac:dyDescent="0.25">
      <c r="B5186" s="20">
        <v>45965</v>
      </c>
      <c r="C5186" s="2" t="s">
        <v>1</v>
      </c>
      <c r="D5186" s="2" t="s">
        <v>2186</v>
      </c>
      <c r="E5186" s="2" t="s">
        <v>186</v>
      </c>
      <c r="F5186" s="2" t="s">
        <v>2573</v>
      </c>
      <c r="G5186" s="5">
        <v>32</v>
      </c>
      <c r="H5186" s="5">
        <v>22.4</v>
      </c>
      <c r="I5186" s="5">
        <v>716.8</v>
      </c>
      <c r="J5186" s="5">
        <v>2131018.1599999997</v>
      </c>
      <c r="K5186" s="3" t="str" cm="1">
        <f t="array" ref="K5186">_xlfn.LET(_xlpm.d,UPPER(TRIM(CLEAN(SUBSTITUTE(F5186,CHAR(160),"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87" spans="2:11" hidden="1" x14ac:dyDescent="0.25">
      <c r="B5187" s="20">
        <v>45965</v>
      </c>
      <c r="C5187" s="2" t="s">
        <v>1</v>
      </c>
      <c r="D5187" s="2" t="s">
        <v>1159</v>
      </c>
      <c r="E5187" s="2" t="s">
        <v>234</v>
      </c>
      <c r="F5187" s="2" t="s">
        <v>2573</v>
      </c>
      <c r="G5187" s="5">
        <v>90</v>
      </c>
      <c r="H5187" s="5">
        <v>22.4</v>
      </c>
      <c r="I5187" s="5">
        <v>2016</v>
      </c>
      <c r="J5187" s="5">
        <v>2133034.1599999997</v>
      </c>
      <c r="K5187" s="3" t="str" cm="1">
        <f t="array" ref="K5187">_xlfn.LET(_xlpm.d,UPPER(TRIM(CLEAN(SUBSTITUTE(F5187,CHAR(160),"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88" spans="2:11" hidden="1" x14ac:dyDescent="0.25">
      <c r="B5188" s="20">
        <v>45965</v>
      </c>
      <c r="C5188" s="2" t="s">
        <v>1</v>
      </c>
      <c r="D5188" s="2" t="s">
        <v>716</v>
      </c>
      <c r="E5188" s="2" t="s">
        <v>273</v>
      </c>
      <c r="F5188" s="2" t="s">
        <v>2573</v>
      </c>
      <c r="G5188" s="5">
        <v>41</v>
      </c>
      <c r="H5188" s="5">
        <v>22.4</v>
      </c>
      <c r="I5188" s="5">
        <v>918.4</v>
      </c>
      <c r="J5188" s="5">
        <v>2133952.5599999996</v>
      </c>
      <c r="K5188" s="3" t="str" cm="1">
        <f t="array" ref="K5188">_xlfn.LET(_xlpm.d,UPPER(TRIM(CLEAN(SUBSTITUTE(F5188,CHAR(160),"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89" spans="2:11" hidden="1" x14ac:dyDescent="0.25">
      <c r="B5189" s="20">
        <v>45965</v>
      </c>
      <c r="C5189" s="2" t="s">
        <v>1</v>
      </c>
      <c r="D5189" s="2" t="s">
        <v>2188</v>
      </c>
      <c r="E5189" s="2" t="s">
        <v>50</v>
      </c>
      <c r="F5189" s="2" t="s">
        <v>2573</v>
      </c>
      <c r="G5189" s="5">
        <v>100</v>
      </c>
      <c r="H5189" s="5">
        <v>20</v>
      </c>
      <c r="I5189" s="5">
        <v>2000</v>
      </c>
      <c r="J5189" s="5">
        <v>2135952.5599999996</v>
      </c>
      <c r="K5189" s="3" t="str" cm="1">
        <f t="array" ref="K5189">_xlfn.LET(_xlpm.d,UPPER(TRIM(CLEAN(SUBSTITUTE(F5189,CHAR(160),"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90" spans="2:11" hidden="1" x14ac:dyDescent="0.25">
      <c r="B5190" s="20">
        <v>45965</v>
      </c>
      <c r="C5190" s="2" t="s">
        <v>1</v>
      </c>
      <c r="D5190" s="2" t="s">
        <v>3258</v>
      </c>
      <c r="E5190" s="2" t="s">
        <v>6</v>
      </c>
      <c r="F5190" s="2" t="s">
        <v>2573</v>
      </c>
      <c r="G5190" s="5">
        <v>288</v>
      </c>
      <c r="H5190" s="5">
        <v>21.2</v>
      </c>
      <c r="I5190" s="5">
        <v>6105.6</v>
      </c>
      <c r="J5190" s="5">
        <v>2142058.1599999997</v>
      </c>
      <c r="K5190" s="3" t="str" cm="1">
        <f t="array" ref="K5190">_xlfn.LET(_xlpm.d,UPPER(TRIM(CLEAN(SUBSTITUTE(F5190,CHAR(160),"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91" spans="2:11" hidden="1" x14ac:dyDescent="0.25">
      <c r="B5191" s="20">
        <v>45965</v>
      </c>
      <c r="C5191" s="2" t="s">
        <v>1</v>
      </c>
      <c r="D5191" s="2" t="s">
        <v>3259</v>
      </c>
      <c r="E5191" s="2" t="s">
        <v>3</v>
      </c>
      <c r="F5191" s="2" t="s">
        <v>2573</v>
      </c>
      <c r="G5191" s="5">
        <v>24</v>
      </c>
      <c r="H5191" s="5">
        <v>21.2</v>
      </c>
      <c r="I5191" s="5">
        <v>508.8</v>
      </c>
      <c r="J5191" s="5">
        <v>2142566.9599999995</v>
      </c>
      <c r="K5191" s="3" t="str" cm="1">
        <f t="array" ref="K5191">_xlfn.LET(_xlpm.d,UPPER(TRIM(CLEAN(SUBSTITUTE(F5191,CHAR(160),"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92" spans="2:11" hidden="1" x14ac:dyDescent="0.25">
      <c r="B5192" s="20">
        <v>45965</v>
      </c>
      <c r="C5192" s="2" t="s">
        <v>1</v>
      </c>
      <c r="D5192" s="2" t="s">
        <v>3260</v>
      </c>
      <c r="E5192" s="2" t="s">
        <v>25</v>
      </c>
      <c r="F5192" s="2" t="s">
        <v>2573</v>
      </c>
      <c r="G5192" s="5">
        <v>176</v>
      </c>
      <c r="H5192" s="5">
        <v>17</v>
      </c>
      <c r="I5192" s="5">
        <v>2992</v>
      </c>
      <c r="J5192" s="5">
        <v>2145558.9599999995</v>
      </c>
      <c r="K5192" s="3" t="str" cm="1">
        <f t="array" ref="K5192">_xlfn.LET(_xlpm.d,UPPER(TRIM(CLEAN(SUBSTITUTE(F5192,CHAR(160),"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93" spans="2:11" hidden="1" x14ac:dyDescent="0.25">
      <c r="B5193" s="20">
        <v>45966</v>
      </c>
      <c r="C5193" s="2" t="s">
        <v>1</v>
      </c>
      <c r="D5193" s="2" t="s">
        <v>717</v>
      </c>
      <c r="E5193" s="2" t="s">
        <v>544</v>
      </c>
      <c r="F5193" s="2" t="s">
        <v>2573</v>
      </c>
      <c r="G5193" s="5">
        <v>65</v>
      </c>
      <c r="H5193" s="5">
        <v>21.3</v>
      </c>
      <c r="I5193" s="5">
        <v>1384.5</v>
      </c>
      <c r="J5193" s="5">
        <v>2146943.4599999995</v>
      </c>
      <c r="K5193" s="3" t="str" cm="1">
        <f t="array" ref="K5193">_xlfn.LET(_xlpm.d,UPPER(TRIM(CLEAN(SUBSTITUTE(F5193,CHAR(160),"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94" spans="2:11" hidden="1" x14ac:dyDescent="0.25">
      <c r="B5194" s="20">
        <v>45966</v>
      </c>
      <c r="C5194" s="2" t="s">
        <v>1</v>
      </c>
      <c r="D5194" s="2" t="s">
        <v>2189</v>
      </c>
      <c r="E5194" s="2" t="s">
        <v>282</v>
      </c>
      <c r="F5194" s="2" t="s">
        <v>2573</v>
      </c>
      <c r="G5194" s="5">
        <v>25</v>
      </c>
      <c r="H5194" s="5">
        <v>22.4</v>
      </c>
      <c r="I5194" s="5">
        <v>560</v>
      </c>
      <c r="J5194" s="5">
        <v>2147503.4599999995</v>
      </c>
      <c r="K5194" s="3" t="str" cm="1">
        <f t="array" ref="K5194">_xlfn.LET(_xlpm.d,UPPER(TRIM(CLEAN(SUBSTITUTE(F5194,CHAR(160),"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95" spans="2:11" hidden="1" x14ac:dyDescent="0.25">
      <c r="B5195" s="20">
        <v>45966</v>
      </c>
      <c r="C5195" s="2" t="s">
        <v>1</v>
      </c>
      <c r="D5195" s="2" t="s">
        <v>3261</v>
      </c>
      <c r="E5195" s="2" t="s">
        <v>228</v>
      </c>
      <c r="F5195" s="2" t="s">
        <v>2573</v>
      </c>
      <c r="G5195" s="5">
        <v>50</v>
      </c>
      <c r="H5195" s="5">
        <v>22.4</v>
      </c>
      <c r="I5195" s="5">
        <v>1120</v>
      </c>
      <c r="J5195" s="5">
        <v>2148623.4599999995</v>
      </c>
      <c r="K5195" s="3" t="str" cm="1">
        <f t="array" ref="K5195">_xlfn.LET(_xlpm.d,UPPER(TRIM(CLEAN(SUBSTITUTE(F5195,CHAR(160),"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96" spans="2:11" hidden="1" x14ac:dyDescent="0.25">
      <c r="B5196" s="20">
        <v>45967</v>
      </c>
      <c r="C5196" s="2" t="s">
        <v>1</v>
      </c>
      <c r="D5196" s="2" t="s">
        <v>3262</v>
      </c>
      <c r="E5196" s="2" t="s">
        <v>268</v>
      </c>
      <c r="F5196" s="2" t="s">
        <v>2573</v>
      </c>
      <c r="G5196" s="5">
        <v>35</v>
      </c>
      <c r="H5196" s="5">
        <v>22.4</v>
      </c>
      <c r="I5196" s="5">
        <v>784</v>
      </c>
      <c r="J5196" s="5">
        <v>2149407.4599999995</v>
      </c>
      <c r="K5196" s="3" t="str" cm="1">
        <f t="array" ref="K5196">_xlfn.LET(_xlpm.d,UPPER(TRIM(CLEAN(SUBSTITUTE(F5196,CHAR(160),"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97" spans="2:11" hidden="1" x14ac:dyDescent="0.25">
      <c r="B5197" s="20">
        <v>45967</v>
      </c>
      <c r="C5197" s="2" t="s">
        <v>1</v>
      </c>
      <c r="D5197" s="2" t="s">
        <v>1600</v>
      </c>
      <c r="E5197" s="2" t="s">
        <v>135</v>
      </c>
      <c r="F5197" s="2" t="s">
        <v>2573</v>
      </c>
      <c r="G5197" s="5">
        <v>80</v>
      </c>
      <c r="H5197" s="5">
        <v>22.4</v>
      </c>
      <c r="I5197" s="5">
        <v>1792</v>
      </c>
      <c r="J5197" s="5">
        <v>2151199.4599999995</v>
      </c>
      <c r="K5197" s="3" t="str" cm="1">
        <f t="array" ref="K5197">_xlfn.LET(_xlpm.d,UPPER(TRIM(CLEAN(SUBSTITUTE(F5197,CHAR(160),"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98" spans="2:11" hidden="1" x14ac:dyDescent="0.25">
      <c r="B5198" s="20">
        <v>45967</v>
      </c>
      <c r="C5198" s="2" t="s">
        <v>1</v>
      </c>
      <c r="D5198" s="2" t="s">
        <v>718</v>
      </c>
      <c r="E5198" s="2" t="s">
        <v>168</v>
      </c>
      <c r="F5198" s="2" t="s">
        <v>2573</v>
      </c>
      <c r="G5198" s="5">
        <v>40</v>
      </c>
      <c r="H5198" s="5">
        <v>22.4</v>
      </c>
      <c r="I5198" s="5">
        <v>896</v>
      </c>
      <c r="J5198" s="5">
        <v>2152095.4599999995</v>
      </c>
      <c r="K5198" s="3" t="str" cm="1">
        <f t="array" ref="K5198">_xlfn.LET(_xlpm.d,UPPER(TRIM(CLEAN(SUBSTITUTE(F5198,CHAR(160),"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199" spans="2:11" hidden="1" x14ac:dyDescent="0.25">
      <c r="B5199" s="20">
        <v>45967</v>
      </c>
      <c r="C5199" s="2" t="s">
        <v>1</v>
      </c>
      <c r="D5199" s="2" t="s">
        <v>719</v>
      </c>
      <c r="E5199" s="2" t="s">
        <v>192</v>
      </c>
      <c r="F5199" s="2" t="s">
        <v>2573</v>
      </c>
      <c r="G5199" s="5">
        <v>40</v>
      </c>
      <c r="H5199" s="5">
        <v>22.4</v>
      </c>
      <c r="I5199" s="5">
        <v>896</v>
      </c>
      <c r="J5199" s="5">
        <v>2152991.4599999995</v>
      </c>
      <c r="K5199" s="3" t="str" cm="1">
        <f t="array" ref="K5199">_xlfn.LET(_xlpm.d,UPPER(TRIM(CLEAN(SUBSTITUTE(F5199,CHAR(160),"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00" spans="2:11" hidden="1" x14ac:dyDescent="0.25">
      <c r="B5200" s="20">
        <v>45967</v>
      </c>
      <c r="C5200" s="2" t="s">
        <v>1</v>
      </c>
      <c r="D5200" s="2" t="s">
        <v>2191</v>
      </c>
      <c r="E5200" s="2" t="s">
        <v>248</v>
      </c>
      <c r="F5200" s="2" t="s">
        <v>2573</v>
      </c>
      <c r="G5200" s="5">
        <v>80</v>
      </c>
      <c r="H5200" s="5">
        <v>22.4</v>
      </c>
      <c r="I5200" s="5">
        <v>1792</v>
      </c>
      <c r="J5200" s="5">
        <v>2154783.4599999995</v>
      </c>
      <c r="K5200" s="3" t="str" cm="1">
        <f t="array" ref="K5200">_xlfn.LET(_xlpm.d,UPPER(TRIM(CLEAN(SUBSTITUTE(F5200,CHAR(160),"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01" spans="2:11" hidden="1" x14ac:dyDescent="0.25">
      <c r="B5201" s="20">
        <v>45967</v>
      </c>
      <c r="C5201" s="2" t="s">
        <v>1</v>
      </c>
      <c r="D5201" s="2" t="s">
        <v>720</v>
      </c>
      <c r="E5201" s="2" t="s">
        <v>279</v>
      </c>
      <c r="F5201" s="2" t="s">
        <v>2573</v>
      </c>
      <c r="G5201" s="5">
        <v>100</v>
      </c>
      <c r="H5201" s="5">
        <v>22.4</v>
      </c>
      <c r="I5201" s="5">
        <v>2240</v>
      </c>
      <c r="J5201" s="5">
        <v>2157023.4599999995</v>
      </c>
      <c r="K5201" s="3" t="str" cm="1">
        <f t="array" ref="K5201">_xlfn.LET(_xlpm.d,UPPER(TRIM(CLEAN(SUBSTITUTE(F5201,CHAR(160),"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02" spans="2:11" hidden="1" x14ac:dyDescent="0.25">
      <c r="B5202" s="20">
        <v>45967</v>
      </c>
      <c r="C5202" s="2" t="s">
        <v>1</v>
      </c>
      <c r="D5202" s="2" t="s">
        <v>1162</v>
      </c>
      <c r="E5202" s="2" t="s">
        <v>151</v>
      </c>
      <c r="F5202" s="2" t="s">
        <v>2573</v>
      </c>
      <c r="G5202" s="5">
        <v>25</v>
      </c>
      <c r="H5202" s="5">
        <v>22.4</v>
      </c>
      <c r="I5202" s="5">
        <v>560</v>
      </c>
      <c r="J5202" s="5">
        <v>2157583.4599999995</v>
      </c>
      <c r="K5202" s="3" t="str" cm="1">
        <f t="array" ref="K5202">_xlfn.LET(_xlpm.d,UPPER(TRIM(CLEAN(SUBSTITUTE(F5202,CHAR(160),"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03" spans="2:11" hidden="1" x14ac:dyDescent="0.25">
      <c r="B5203" s="20">
        <v>45967</v>
      </c>
      <c r="C5203" s="2" t="s">
        <v>1</v>
      </c>
      <c r="D5203" s="2" t="s">
        <v>3263</v>
      </c>
      <c r="E5203" s="2" t="s">
        <v>3</v>
      </c>
      <c r="F5203" s="2" t="s">
        <v>2573</v>
      </c>
      <c r="G5203" s="5">
        <v>16</v>
      </c>
      <c r="H5203" s="5">
        <v>21.2</v>
      </c>
      <c r="I5203" s="5">
        <v>339.2</v>
      </c>
      <c r="J5203" s="5">
        <v>2157922.6599999997</v>
      </c>
      <c r="K5203" s="3" t="str" cm="1">
        <f t="array" ref="K5203">_xlfn.LET(_xlpm.d,UPPER(TRIM(CLEAN(SUBSTITUTE(F5203,CHAR(160),"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04" spans="2:11" hidden="1" x14ac:dyDescent="0.25">
      <c r="B5204" s="20">
        <v>45967</v>
      </c>
      <c r="C5204" s="2" t="s">
        <v>1</v>
      </c>
      <c r="D5204" s="2" t="s">
        <v>1163</v>
      </c>
      <c r="E5204" s="2" t="s">
        <v>874</v>
      </c>
      <c r="F5204" s="2" t="s">
        <v>2573</v>
      </c>
      <c r="G5204" s="5">
        <v>200</v>
      </c>
      <c r="H5204" s="5">
        <v>17.2</v>
      </c>
      <c r="I5204" s="5">
        <v>3440</v>
      </c>
      <c r="J5204" s="5">
        <v>2161362.6599999997</v>
      </c>
      <c r="K5204" s="3" t="str" cm="1">
        <f t="array" ref="K5204">_xlfn.LET(_xlpm.d,UPPER(TRIM(CLEAN(SUBSTITUTE(F5204,CHAR(160),"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05" spans="2:11" hidden="1" x14ac:dyDescent="0.25">
      <c r="B5205" s="20">
        <v>45967</v>
      </c>
      <c r="C5205" s="2" t="s">
        <v>1</v>
      </c>
      <c r="D5205" s="2" t="s">
        <v>1164</v>
      </c>
      <c r="E5205" s="2" t="s">
        <v>874</v>
      </c>
      <c r="F5205" s="2" t="s">
        <v>2573</v>
      </c>
      <c r="G5205" s="5">
        <v>70</v>
      </c>
      <c r="H5205" s="5">
        <v>17.2</v>
      </c>
      <c r="I5205" s="5">
        <v>1204</v>
      </c>
      <c r="J5205" s="5">
        <v>2162566.6599999997</v>
      </c>
      <c r="K5205" s="3" t="str" cm="1">
        <f t="array" ref="K5205">_xlfn.LET(_xlpm.d,UPPER(TRIM(CLEAN(SUBSTITUTE(F5205,CHAR(160),"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06" spans="2:11" hidden="1" x14ac:dyDescent="0.25">
      <c r="B5206" s="20">
        <v>45967</v>
      </c>
      <c r="C5206" s="2" t="s">
        <v>1</v>
      </c>
      <c r="D5206" s="2" t="s">
        <v>3264</v>
      </c>
      <c r="E5206" s="2" t="s">
        <v>741</v>
      </c>
      <c r="F5206" s="2" t="s">
        <v>2573</v>
      </c>
      <c r="G5206" s="5">
        <v>35</v>
      </c>
      <c r="H5206" s="5">
        <v>20</v>
      </c>
      <c r="I5206" s="5">
        <v>700</v>
      </c>
      <c r="J5206" s="5">
        <v>2163266.6599999997</v>
      </c>
      <c r="K5206" s="3" t="str" cm="1">
        <f t="array" ref="K5206">_xlfn.LET(_xlpm.d,UPPER(TRIM(CLEAN(SUBSTITUTE(F5206,CHAR(160),"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07" spans="2:11" hidden="1" x14ac:dyDescent="0.25">
      <c r="B5207" s="20">
        <v>45967</v>
      </c>
      <c r="C5207" s="2" t="s">
        <v>1</v>
      </c>
      <c r="D5207" s="2" t="s">
        <v>3265</v>
      </c>
      <c r="E5207" s="2" t="s">
        <v>319</v>
      </c>
      <c r="F5207" s="2" t="s">
        <v>2573</v>
      </c>
      <c r="G5207" s="5">
        <v>150</v>
      </c>
      <c r="H5207" s="5">
        <v>22.4</v>
      </c>
      <c r="I5207" s="5">
        <v>3360</v>
      </c>
      <c r="J5207" s="5">
        <v>2166626.6599999997</v>
      </c>
      <c r="K5207" s="3" t="str" cm="1">
        <f t="array" ref="K5207">_xlfn.LET(_xlpm.d,UPPER(TRIM(CLEAN(SUBSTITUTE(F5207,CHAR(160),"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08" spans="2:11" hidden="1" x14ac:dyDescent="0.25">
      <c r="B5208" s="20">
        <v>45967</v>
      </c>
      <c r="C5208" s="2" t="s">
        <v>1</v>
      </c>
      <c r="D5208" s="2" t="s">
        <v>2192</v>
      </c>
      <c r="E5208" s="2" t="s">
        <v>197</v>
      </c>
      <c r="F5208" s="2" t="s">
        <v>2573</v>
      </c>
      <c r="G5208" s="5">
        <v>176</v>
      </c>
      <c r="H5208" s="5">
        <v>22.4</v>
      </c>
      <c r="I5208" s="5">
        <v>3942.4</v>
      </c>
      <c r="J5208" s="5">
        <v>2170569.0599999996</v>
      </c>
      <c r="K5208" s="3" t="str" cm="1">
        <f t="array" ref="K5208">_xlfn.LET(_xlpm.d,UPPER(TRIM(CLEAN(SUBSTITUTE(F5208,CHAR(160),"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09" spans="2:11" hidden="1" x14ac:dyDescent="0.25">
      <c r="B5209" s="20">
        <v>45967</v>
      </c>
      <c r="C5209" s="2" t="s">
        <v>1</v>
      </c>
      <c r="D5209" s="2" t="s">
        <v>3266</v>
      </c>
      <c r="E5209" s="2" t="s">
        <v>288</v>
      </c>
      <c r="F5209" s="2" t="s">
        <v>2573</v>
      </c>
      <c r="G5209" s="5">
        <v>32</v>
      </c>
      <c r="H5209" s="5">
        <v>22.4</v>
      </c>
      <c r="I5209" s="5">
        <v>716.8</v>
      </c>
      <c r="J5209" s="5">
        <v>2171285.8599999994</v>
      </c>
      <c r="K5209" s="3" t="str" cm="1">
        <f t="array" ref="K5209">_xlfn.LET(_xlpm.d,UPPER(TRIM(CLEAN(SUBSTITUTE(F5209,CHAR(160),"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10" spans="2:11" hidden="1" x14ac:dyDescent="0.25">
      <c r="B5210" s="20">
        <v>45967</v>
      </c>
      <c r="C5210" s="2" t="s">
        <v>1</v>
      </c>
      <c r="D5210" s="2" t="s">
        <v>3267</v>
      </c>
      <c r="E5210" s="2" t="s">
        <v>286</v>
      </c>
      <c r="F5210" s="2" t="s">
        <v>2573</v>
      </c>
      <c r="G5210" s="5">
        <v>5</v>
      </c>
      <c r="H5210" s="5">
        <v>22.4</v>
      </c>
      <c r="I5210" s="5">
        <v>112</v>
      </c>
      <c r="J5210" s="5">
        <v>2171397.8599999994</v>
      </c>
      <c r="K5210" s="3" t="str" cm="1">
        <f t="array" ref="K5210">_xlfn.LET(_xlpm.d,UPPER(TRIM(CLEAN(SUBSTITUTE(F5210,CHAR(160),"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11" spans="2:11" hidden="1" x14ac:dyDescent="0.25">
      <c r="B5211" s="20">
        <v>45967</v>
      </c>
      <c r="C5211" s="2" t="s">
        <v>1</v>
      </c>
      <c r="D5211" s="2" t="s">
        <v>3268</v>
      </c>
      <c r="E5211" s="2" t="s">
        <v>1726</v>
      </c>
      <c r="F5211" s="2" t="s">
        <v>2573</v>
      </c>
      <c r="G5211" s="5">
        <v>16</v>
      </c>
      <c r="H5211" s="5">
        <v>21.2</v>
      </c>
      <c r="I5211" s="5">
        <v>339.2</v>
      </c>
      <c r="J5211" s="5">
        <v>2171737.0599999996</v>
      </c>
      <c r="K5211" s="3" t="str" cm="1">
        <f t="array" ref="K5211">_xlfn.LET(_xlpm.d,UPPER(TRIM(CLEAN(SUBSTITUTE(F5211,CHAR(160),"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12" spans="2:11" hidden="1" x14ac:dyDescent="0.25">
      <c r="B5212" s="20">
        <v>45968</v>
      </c>
      <c r="C5212" s="2" t="s">
        <v>1</v>
      </c>
      <c r="D5212" s="2" t="s">
        <v>1165</v>
      </c>
      <c r="E5212" s="2" t="s">
        <v>154</v>
      </c>
      <c r="F5212" s="2" t="s">
        <v>2573</v>
      </c>
      <c r="G5212" s="5">
        <v>40</v>
      </c>
      <c r="H5212" s="5">
        <v>22.4</v>
      </c>
      <c r="I5212" s="5">
        <v>896</v>
      </c>
      <c r="J5212" s="5">
        <v>2172633.0599999996</v>
      </c>
      <c r="K5212" s="3" t="str" cm="1">
        <f t="array" ref="K5212">_xlfn.LET(_xlpm.d,UPPER(TRIM(CLEAN(SUBSTITUTE(F5212,CHAR(160),"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13" spans="2:11" hidden="1" x14ac:dyDescent="0.25">
      <c r="B5213" s="20">
        <v>45968</v>
      </c>
      <c r="C5213" s="2" t="s">
        <v>1</v>
      </c>
      <c r="D5213" s="2" t="s">
        <v>3269</v>
      </c>
      <c r="E5213" s="2" t="s">
        <v>195</v>
      </c>
      <c r="F5213" s="2" t="s">
        <v>2573</v>
      </c>
      <c r="G5213" s="5">
        <v>32</v>
      </c>
      <c r="H5213" s="5">
        <v>22.4</v>
      </c>
      <c r="I5213" s="5">
        <v>716.8</v>
      </c>
      <c r="J5213" s="5">
        <v>2173349.8599999994</v>
      </c>
      <c r="K5213" s="3" t="str" cm="1">
        <f t="array" ref="K5213">_xlfn.LET(_xlpm.d,UPPER(TRIM(CLEAN(SUBSTITUTE(F5213,CHAR(160),"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14" spans="2:11" hidden="1" x14ac:dyDescent="0.25">
      <c r="B5214" s="20">
        <v>45968</v>
      </c>
      <c r="C5214" s="2" t="s">
        <v>1</v>
      </c>
      <c r="D5214" s="2" t="s">
        <v>3270</v>
      </c>
      <c r="E5214" s="2" t="s">
        <v>186</v>
      </c>
      <c r="F5214" s="2" t="s">
        <v>2573</v>
      </c>
      <c r="G5214" s="5">
        <v>30</v>
      </c>
      <c r="H5214" s="5">
        <v>22.4</v>
      </c>
      <c r="I5214" s="5">
        <v>672</v>
      </c>
      <c r="J5214" s="5">
        <v>2174021.8599999994</v>
      </c>
      <c r="K5214" s="3" t="str" cm="1">
        <f t="array" ref="K5214">_xlfn.LET(_xlpm.d,UPPER(TRIM(CLEAN(SUBSTITUTE(F5214,CHAR(160),"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15" spans="2:11" hidden="1" x14ac:dyDescent="0.25">
      <c r="B5215" s="20">
        <v>45968</v>
      </c>
      <c r="C5215" s="2" t="s">
        <v>1</v>
      </c>
      <c r="D5215" s="2" t="s">
        <v>1166</v>
      </c>
      <c r="E5215" s="2" t="s">
        <v>234</v>
      </c>
      <c r="F5215" s="2" t="s">
        <v>2573</v>
      </c>
      <c r="G5215" s="5">
        <v>50</v>
      </c>
      <c r="H5215" s="5">
        <v>22.4</v>
      </c>
      <c r="I5215" s="5">
        <v>1120</v>
      </c>
      <c r="J5215" s="5">
        <v>2175141.8599999994</v>
      </c>
      <c r="K5215" s="3" t="str" cm="1">
        <f t="array" ref="K5215">_xlfn.LET(_xlpm.d,UPPER(TRIM(CLEAN(SUBSTITUTE(F5215,CHAR(160),"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16" spans="2:11" hidden="1" x14ac:dyDescent="0.25">
      <c r="B5216" s="20">
        <v>45968</v>
      </c>
      <c r="C5216" s="2" t="s">
        <v>1</v>
      </c>
      <c r="D5216" s="2" t="s">
        <v>722</v>
      </c>
      <c r="E5216" s="2" t="s">
        <v>43</v>
      </c>
      <c r="F5216" s="2" t="s">
        <v>2573</v>
      </c>
      <c r="G5216" s="5">
        <v>46</v>
      </c>
      <c r="H5216" s="5">
        <v>21.2</v>
      </c>
      <c r="I5216" s="5">
        <v>975.2</v>
      </c>
      <c r="J5216" s="5">
        <v>2176117.0599999996</v>
      </c>
      <c r="K5216" s="3" t="str" cm="1">
        <f t="array" ref="K5216">_xlfn.LET(_xlpm.d,UPPER(TRIM(CLEAN(SUBSTITUTE(F5216,CHAR(160),"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17" spans="2:11" hidden="1" x14ac:dyDescent="0.25">
      <c r="B5217" s="20">
        <v>45968</v>
      </c>
      <c r="C5217" s="2" t="s">
        <v>1</v>
      </c>
      <c r="D5217" s="2" t="s">
        <v>722</v>
      </c>
      <c r="E5217" s="2" t="s">
        <v>43</v>
      </c>
      <c r="F5217" s="2" t="s">
        <v>2573</v>
      </c>
      <c r="G5217" s="5">
        <v>16</v>
      </c>
      <c r="H5217" s="5">
        <v>19.989999999999998</v>
      </c>
      <c r="I5217" s="5">
        <v>319.83999999999997</v>
      </c>
      <c r="J5217" s="5">
        <v>2176436.8999999994</v>
      </c>
      <c r="K5217" s="3" t="str" cm="1">
        <f t="array" ref="K5217">_xlfn.LET(_xlpm.d,UPPER(TRIM(CLEAN(SUBSTITUTE(F5217,CHAR(160),"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18" spans="2:11" hidden="1" x14ac:dyDescent="0.25">
      <c r="B5218" s="20">
        <v>45968</v>
      </c>
      <c r="C5218" s="2" t="s">
        <v>1</v>
      </c>
      <c r="D5218" s="2" t="s">
        <v>3271</v>
      </c>
      <c r="E5218" s="2" t="s">
        <v>170</v>
      </c>
      <c r="F5218" s="2" t="s">
        <v>2573</v>
      </c>
      <c r="G5218" s="5">
        <v>32</v>
      </c>
      <c r="H5218" s="5">
        <v>21.2</v>
      </c>
      <c r="I5218" s="5">
        <v>678.4</v>
      </c>
      <c r="J5218" s="5">
        <v>2177115.2999999993</v>
      </c>
      <c r="K5218" s="3" t="str" cm="1">
        <f t="array" ref="K5218">_xlfn.LET(_xlpm.d,UPPER(TRIM(CLEAN(SUBSTITUTE(F5218,CHAR(160),"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19" spans="2:11" hidden="1" x14ac:dyDescent="0.25">
      <c r="B5219" s="20">
        <v>45968</v>
      </c>
      <c r="C5219" s="2" t="s">
        <v>1</v>
      </c>
      <c r="D5219" s="2" t="s">
        <v>3271</v>
      </c>
      <c r="E5219" s="2" t="s">
        <v>170</v>
      </c>
      <c r="F5219" s="2" t="s">
        <v>3272</v>
      </c>
      <c r="G5219" s="5">
        <v>16</v>
      </c>
      <c r="H5219" s="5">
        <v>40.99</v>
      </c>
      <c r="I5219" s="5">
        <v>655.84</v>
      </c>
      <c r="J5219" s="5">
        <v>2177771.1399999992</v>
      </c>
      <c r="K5219" s="3" t="str" cm="1">
        <f t="array" ref="K5219">_xlfn.LET(_xlpm.d,UPPER(TRIM(CLEAN(SUBSTITUTE(F5219,CHAR(160),"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5220" spans="2:11" hidden="1" x14ac:dyDescent="0.25">
      <c r="B5220" s="20">
        <v>45968</v>
      </c>
      <c r="C5220" s="2" t="s">
        <v>1</v>
      </c>
      <c r="D5220" s="2" t="s">
        <v>3271</v>
      </c>
      <c r="E5220" s="2" t="s">
        <v>170</v>
      </c>
      <c r="F5220" s="2" t="s">
        <v>3273</v>
      </c>
      <c r="G5220" s="5">
        <v>32</v>
      </c>
      <c r="H5220" s="5">
        <v>40.99</v>
      </c>
      <c r="I5220" s="5">
        <v>1311.68</v>
      </c>
      <c r="J5220" s="5">
        <v>2179082.8199999994</v>
      </c>
      <c r="K5220" s="3" t="str" cm="1">
        <f t="array" ref="K5220">_xlfn.LET(_xlpm.d,UPPER(TRIM(CLEAN(SUBSTITUTE(F5220,CHAR(160),"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5221" spans="2:11" hidden="1" x14ac:dyDescent="0.25">
      <c r="B5221" s="20">
        <v>45968</v>
      </c>
      <c r="C5221" s="2" t="s">
        <v>1</v>
      </c>
      <c r="D5221" s="2" t="s">
        <v>3274</v>
      </c>
      <c r="E5221" s="2" t="s">
        <v>307</v>
      </c>
      <c r="F5221" s="2" t="s">
        <v>3190</v>
      </c>
      <c r="G5221" s="5">
        <v>220</v>
      </c>
      <c r="H5221" s="5">
        <v>22.4</v>
      </c>
      <c r="I5221" s="5">
        <v>4928</v>
      </c>
      <c r="J5221" s="5">
        <v>2184010.8199999994</v>
      </c>
      <c r="K5221" s="3" t="str" cm="1">
        <f t="array" ref="K5221">_xlfn.LET(_xlpm.d,UPPER(TRIM(CLEAN(SUBSTITUTE(F5221,CHAR(160),"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22" spans="2:11" hidden="1" x14ac:dyDescent="0.25">
      <c r="B5222" s="20">
        <v>45968</v>
      </c>
      <c r="C5222" s="2" t="s">
        <v>1</v>
      </c>
      <c r="D5222" s="2" t="s">
        <v>3275</v>
      </c>
      <c r="E5222" s="2" t="s">
        <v>224</v>
      </c>
      <c r="F5222" s="2" t="s">
        <v>3190</v>
      </c>
      <c r="G5222" s="5">
        <v>128</v>
      </c>
      <c r="H5222" s="5">
        <v>22.4</v>
      </c>
      <c r="I5222" s="5">
        <v>2867.2</v>
      </c>
      <c r="J5222" s="5">
        <v>2186878.0199999996</v>
      </c>
      <c r="K5222" s="3" t="str" cm="1">
        <f t="array" ref="K5222">_xlfn.LET(_xlpm.d,UPPER(TRIM(CLEAN(SUBSTITUTE(F5222,CHAR(160),"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23" spans="2:11" hidden="1" x14ac:dyDescent="0.25">
      <c r="B5223" s="20">
        <v>45971</v>
      </c>
      <c r="C5223" s="2" t="s">
        <v>1</v>
      </c>
      <c r="D5223" s="2" t="s">
        <v>3276</v>
      </c>
      <c r="E5223" s="2" t="s">
        <v>25</v>
      </c>
      <c r="F5223" s="2" t="s">
        <v>2573</v>
      </c>
      <c r="G5223" s="5">
        <v>112</v>
      </c>
      <c r="H5223" s="5">
        <v>17</v>
      </c>
      <c r="I5223" s="5">
        <v>1904</v>
      </c>
      <c r="J5223" s="5">
        <v>2188782.0199999996</v>
      </c>
      <c r="K5223" s="3" t="str" cm="1">
        <f t="array" ref="K5223">_xlfn.LET(_xlpm.d,UPPER(TRIM(CLEAN(SUBSTITUTE(F5223,CHAR(160),"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24" spans="2:11" hidden="1" x14ac:dyDescent="0.25">
      <c r="B5224" s="20">
        <v>45971</v>
      </c>
      <c r="C5224" s="2" t="s">
        <v>1</v>
      </c>
      <c r="D5224" s="2" t="s">
        <v>3277</v>
      </c>
      <c r="E5224" s="2" t="s">
        <v>248</v>
      </c>
      <c r="F5224" s="2" t="s">
        <v>2573</v>
      </c>
      <c r="G5224" s="5">
        <v>16</v>
      </c>
      <c r="H5224" s="5">
        <v>22.4</v>
      </c>
      <c r="I5224" s="5">
        <v>358.4</v>
      </c>
      <c r="J5224" s="5">
        <v>2189140.4199999995</v>
      </c>
      <c r="K5224" s="3" t="str" cm="1">
        <f t="array" ref="K5224">_xlfn.LET(_xlpm.d,UPPER(TRIM(CLEAN(SUBSTITUTE(F5224,CHAR(160),"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25" spans="2:11" hidden="1" x14ac:dyDescent="0.25">
      <c r="B5225" s="20">
        <v>45972</v>
      </c>
      <c r="C5225" s="2" t="s">
        <v>1</v>
      </c>
      <c r="D5225" s="2" t="s">
        <v>724</v>
      </c>
      <c r="E5225" s="2" t="s">
        <v>143</v>
      </c>
      <c r="F5225" s="2" t="s">
        <v>2573</v>
      </c>
      <c r="G5225" s="5">
        <v>60</v>
      </c>
      <c r="H5225" s="5">
        <v>22.4</v>
      </c>
      <c r="I5225" s="5">
        <v>1344</v>
      </c>
      <c r="J5225" s="5">
        <v>2190484.4199999995</v>
      </c>
      <c r="K5225" s="3" t="str" cm="1">
        <f t="array" ref="K5225">_xlfn.LET(_xlpm.d,UPPER(TRIM(CLEAN(SUBSTITUTE(F5225,CHAR(160),"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26" spans="2:11" hidden="1" x14ac:dyDescent="0.25">
      <c r="B5226" s="20">
        <v>45972</v>
      </c>
      <c r="C5226" s="2" t="s">
        <v>1</v>
      </c>
      <c r="D5226" s="2" t="s">
        <v>1619</v>
      </c>
      <c r="E5226" s="2" t="s">
        <v>78</v>
      </c>
      <c r="F5226" s="2" t="s">
        <v>2573</v>
      </c>
      <c r="G5226" s="5">
        <v>32</v>
      </c>
      <c r="H5226" s="5">
        <v>22.4</v>
      </c>
      <c r="I5226" s="5">
        <v>716.8</v>
      </c>
      <c r="J5226" s="5">
        <v>2191201.2199999993</v>
      </c>
      <c r="K5226" s="3" t="str" cm="1">
        <f t="array" ref="K5226">_xlfn.LET(_xlpm.d,UPPER(TRIM(CLEAN(SUBSTITUTE(F5226,CHAR(160),"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27" spans="2:11" hidden="1" x14ac:dyDescent="0.25">
      <c r="B5227" s="20">
        <v>45972</v>
      </c>
      <c r="C5227" s="2" t="s">
        <v>1</v>
      </c>
      <c r="D5227" s="2" t="s">
        <v>3278</v>
      </c>
      <c r="E5227" s="2" t="s">
        <v>158</v>
      </c>
      <c r="F5227" s="2" t="s">
        <v>2573</v>
      </c>
      <c r="G5227" s="5">
        <v>16</v>
      </c>
      <c r="H5227" s="5">
        <v>22.4</v>
      </c>
      <c r="I5227" s="5">
        <v>358.4</v>
      </c>
      <c r="J5227" s="5">
        <v>2191559.6199999992</v>
      </c>
      <c r="K5227" s="3" t="str" cm="1">
        <f t="array" ref="K5227">_xlfn.LET(_xlpm.d,UPPER(TRIM(CLEAN(SUBSTITUTE(F5227,CHAR(160),"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28" spans="2:11" hidden="1" x14ac:dyDescent="0.25">
      <c r="B5228" s="20">
        <v>45972</v>
      </c>
      <c r="C5228" s="2" t="s">
        <v>1</v>
      </c>
      <c r="D5228" s="2" t="s">
        <v>3279</v>
      </c>
      <c r="E5228" s="2" t="s">
        <v>234</v>
      </c>
      <c r="F5228" s="2" t="s">
        <v>2573</v>
      </c>
      <c r="G5228" s="5">
        <v>32</v>
      </c>
      <c r="H5228" s="5">
        <v>22.4</v>
      </c>
      <c r="I5228" s="5">
        <v>716.8</v>
      </c>
      <c r="J5228" s="5">
        <v>2192276.419999999</v>
      </c>
      <c r="K5228" s="3" t="str" cm="1">
        <f t="array" ref="K5228">_xlfn.LET(_xlpm.d,UPPER(TRIM(CLEAN(SUBSTITUTE(F5228,CHAR(160),"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29" spans="2:11" hidden="1" x14ac:dyDescent="0.25">
      <c r="B5229" s="20">
        <v>45972</v>
      </c>
      <c r="C5229" s="2" t="s">
        <v>1</v>
      </c>
      <c r="D5229" s="2" t="s">
        <v>3280</v>
      </c>
      <c r="E5229" s="2" t="s">
        <v>1235</v>
      </c>
      <c r="F5229" s="2" t="s">
        <v>2573</v>
      </c>
      <c r="G5229" s="5">
        <v>5</v>
      </c>
      <c r="H5229" s="5">
        <v>21.2</v>
      </c>
      <c r="I5229" s="5">
        <v>106</v>
      </c>
      <c r="J5229" s="5">
        <v>2192382.419999999</v>
      </c>
      <c r="K5229" s="3" t="str" cm="1">
        <f t="array" ref="K5229">_xlfn.LET(_xlpm.d,UPPER(TRIM(CLEAN(SUBSTITUTE(F5229,CHAR(160),"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30" spans="2:11" hidden="1" x14ac:dyDescent="0.25">
      <c r="B5230" s="20">
        <v>45972</v>
      </c>
      <c r="C5230" s="2" t="s">
        <v>1</v>
      </c>
      <c r="D5230" s="2" t="s">
        <v>3281</v>
      </c>
      <c r="E5230" s="2" t="s">
        <v>263</v>
      </c>
      <c r="F5230" s="2" t="s">
        <v>2573</v>
      </c>
      <c r="G5230" s="5">
        <v>64</v>
      </c>
      <c r="H5230" s="5">
        <v>22.4</v>
      </c>
      <c r="I5230" s="5">
        <v>1433.6</v>
      </c>
      <c r="J5230" s="5">
        <v>2193816.0199999991</v>
      </c>
      <c r="K5230" s="3" t="str" cm="1">
        <f t="array" ref="K5230">_xlfn.LET(_xlpm.d,UPPER(TRIM(CLEAN(SUBSTITUTE(F5230,CHAR(160),"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31" spans="2:11" hidden="1" x14ac:dyDescent="0.25">
      <c r="B5231" s="20">
        <v>45973</v>
      </c>
      <c r="C5231" s="2" t="s">
        <v>1</v>
      </c>
      <c r="D5231" s="2" t="s">
        <v>3282</v>
      </c>
      <c r="E5231" s="2" t="s">
        <v>189</v>
      </c>
      <c r="F5231" s="2" t="s">
        <v>2573</v>
      </c>
      <c r="G5231" s="5">
        <v>10</v>
      </c>
      <c r="H5231" s="5">
        <v>22.4</v>
      </c>
      <c r="I5231" s="5">
        <v>224</v>
      </c>
      <c r="J5231" s="5">
        <v>2194040.0199999991</v>
      </c>
      <c r="K5231" s="3" t="str" cm="1">
        <f t="array" ref="K5231">_xlfn.LET(_xlpm.d,UPPER(TRIM(CLEAN(SUBSTITUTE(F5231,CHAR(160),"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32" spans="2:11" hidden="1" x14ac:dyDescent="0.25">
      <c r="B5232" s="20">
        <v>45973</v>
      </c>
      <c r="C5232" s="2" t="s">
        <v>1</v>
      </c>
      <c r="D5232" s="2" t="s">
        <v>1168</v>
      </c>
      <c r="E5232" s="2" t="s">
        <v>149</v>
      </c>
      <c r="F5232" s="2" t="s">
        <v>2573</v>
      </c>
      <c r="G5232" s="5">
        <v>108</v>
      </c>
      <c r="H5232" s="5">
        <v>22.4</v>
      </c>
      <c r="I5232" s="5">
        <v>2419.1999999999998</v>
      </c>
      <c r="J5232" s="5">
        <v>2196459.2199999993</v>
      </c>
      <c r="K5232" s="3" t="str" cm="1">
        <f t="array" ref="K5232">_xlfn.LET(_xlpm.d,UPPER(TRIM(CLEAN(SUBSTITUTE(F5232,CHAR(160),"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33" spans="2:11" hidden="1" x14ac:dyDescent="0.25">
      <c r="B5233" s="20">
        <v>45973</v>
      </c>
      <c r="C5233" s="2" t="s">
        <v>1</v>
      </c>
      <c r="D5233" s="2" t="s">
        <v>1169</v>
      </c>
      <c r="E5233" s="2" t="s">
        <v>282</v>
      </c>
      <c r="F5233" s="2" t="s">
        <v>2573</v>
      </c>
      <c r="G5233" s="5">
        <v>10</v>
      </c>
      <c r="H5233" s="5">
        <v>22.4</v>
      </c>
      <c r="I5233" s="5">
        <v>224</v>
      </c>
      <c r="J5233" s="5">
        <v>2196683.2199999993</v>
      </c>
      <c r="K5233" s="3" t="str" cm="1">
        <f t="array" ref="K5233">_xlfn.LET(_xlpm.d,UPPER(TRIM(CLEAN(SUBSTITUTE(F5233,CHAR(160),"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34" spans="2:11" hidden="1" x14ac:dyDescent="0.25">
      <c r="B5234" s="20">
        <v>45973</v>
      </c>
      <c r="C5234" s="2" t="s">
        <v>1</v>
      </c>
      <c r="D5234" s="2" t="s">
        <v>3283</v>
      </c>
      <c r="E5234" s="2" t="s">
        <v>1765</v>
      </c>
      <c r="F5234" s="2" t="s">
        <v>2573</v>
      </c>
      <c r="G5234" s="5">
        <v>180</v>
      </c>
      <c r="H5234" s="5">
        <v>21.3</v>
      </c>
      <c r="I5234" s="5">
        <v>3834</v>
      </c>
      <c r="J5234" s="5">
        <v>2200517.2199999993</v>
      </c>
      <c r="K5234" s="3" t="str" cm="1">
        <f t="array" ref="K5234">_xlfn.LET(_xlpm.d,UPPER(TRIM(CLEAN(SUBSTITUTE(F5234,CHAR(160),"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35" spans="2:11" hidden="1" x14ac:dyDescent="0.25">
      <c r="B5235" s="20">
        <v>45974</v>
      </c>
      <c r="C5235" s="2" t="s">
        <v>1</v>
      </c>
      <c r="D5235" s="2" t="s">
        <v>1170</v>
      </c>
      <c r="E5235" s="2" t="s">
        <v>180</v>
      </c>
      <c r="F5235" s="2" t="s">
        <v>2573</v>
      </c>
      <c r="G5235" s="5">
        <v>16</v>
      </c>
      <c r="H5235" s="5">
        <v>22.4</v>
      </c>
      <c r="I5235" s="5">
        <v>358.4</v>
      </c>
      <c r="J5235" s="5">
        <v>2200875.6199999992</v>
      </c>
      <c r="K5235" s="3" t="str" cm="1">
        <f t="array" ref="K5235">_xlfn.LET(_xlpm.d,UPPER(TRIM(CLEAN(SUBSTITUTE(F5235,CHAR(160),"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36" spans="2:11" hidden="1" x14ac:dyDescent="0.25">
      <c r="B5236" s="20">
        <v>45974</v>
      </c>
      <c r="C5236" s="2" t="s">
        <v>1</v>
      </c>
      <c r="D5236" s="2" t="s">
        <v>2195</v>
      </c>
      <c r="E5236" s="2" t="s">
        <v>268</v>
      </c>
      <c r="F5236" s="2" t="s">
        <v>2573</v>
      </c>
      <c r="G5236" s="5">
        <v>20</v>
      </c>
      <c r="H5236" s="5">
        <v>22.4</v>
      </c>
      <c r="I5236" s="5">
        <v>448</v>
      </c>
      <c r="J5236" s="5">
        <v>2201323.6199999992</v>
      </c>
      <c r="K5236" s="3" t="str" cm="1">
        <f t="array" ref="K5236">_xlfn.LET(_xlpm.d,UPPER(TRIM(CLEAN(SUBSTITUTE(F5236,CHAR(160),"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37" spans="2:11" hidden="1" x14ac:dyDescent="0.25">
      <c r="B5237" s="20">
        <v>45974</v>
      </c>
      <c r="C5237" s="2" t="s">
        <v>1</v>
      </c>
      <c r="D5237" s="2" t="s">
        <v>725</v>
      </c>
      <c r="E5237" s="2" t="s">
        <v>192</v>
      </c>
      <c r="F5237" s="2" t="s">
        <v>2573</v>
      </c>
      <c r="G5237" s="5">
        <v>64</v>
      </c>
      <c r="H5237" s="5">
        <v>22.4</v>
      </c>
      <c r="I5237" s="5">
        <v>1433.6</v>
      </c>
      <c r="J5237" s="5">
        <v>2202757.2199999993</v>
      </c>
      <c r="K5237" s="3" t="str" cm="1">
        <f t="array" ref="K5237">_xlfn.LET(_xlpm.d,UPPER(TRIM(CLEAN(SUBSTITUTE(F5237,CHAR(160),"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38" spans="2:11" hidden="1" x14ac:dyDescent="0.25">
      <c r="B5238" s="20">
        <v>45974</v>
      </c>
      <c r="C5238" s="2" t="s">
        <v>1</v>
      </c>
      <c r="D5238" s="2" t="s">
        <v>1508</v>
      </c>
      <c r="E5238" s="2" t="s">
        <v>135</v>
      </c>
      <c r="F5238" s="2" t="s">
        <v>2573</v>
      </c>
      <c r="G5238" s="5">
        <v>108</v>
      </c>
      <c r="H5238" s="5">
        <v>22.4</v>
      </c>
      <c r="I5238" s="5">
        <v>2419.1999999999998</v>
      </c>
      <c r="J5238" s="5">
        <v>2205176.4199999995</v>
      </c>
      <c r="K5238" s="3" t="str" cm="1">
        <f t="array" ref="K5238">_xlfn.LET(_xlpm.d,UPPER(TRIM(CLEAN(SUBSTITUTE(F5238,CHAR(160),"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39" spans="2:11" hidden="1" x14ac:dyDescent="0.25">
      <c r="B5239" s="20">
        <v>45974</v>
      </c>
      <c r="C5239" s="2" t="s">
        <v>1</v>
      </c>
      <c r="D5239" s="2" t="s">
        <v>3284</v>
      </c>
      <c r="E5239" s="2" t="s">
        <v>3</v>
      </c>
      <c r="F5239" s="2" t="s">
        <v>2573</v>
      </c>
      <c r="G5239" s="5">
        <v>16</v>
      </c>
      <c r="H5239" s="5">
        <v>21.2</v>
      </c>
      <c r="I5239" s="5">
        <v>339.2</v>
      </c>
      <c r="J5239" s="5">
        <v>2205515.6199999996</v>
      </c>
      <c r="K5239" s="3" t="str" cm="1">
        <f t="array" ref="K5239">_xlfn.LET(_xlpm.d,UPPER(TRIM(CLEAN(SUBSTITUTE(F5239,CHAR(160),"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40" spans="2:11" hidden="1" x14ac:dyDescent="0.25">
      <c r="B5240" s="20">
        <v>45974</v>
      </c>
      <c r="C5240" s="2" t="s">
        <v>1</v>
      </c>
      <c r="D5240" s="2" t="s">
        <v>2196</v>
      </c>
      <c r="E5240" s="2" t="s">
        <v>305</v>
      </c>
      <c r="F5240" s="2" t="s">
        <v>2573</v>
      </c>
      <c r="G5240" s="5">
        <v>194</v>
      </c>
      <c r="H5240" s="5">
        <v>22.4</v>
      </c>
      <c r="I5240" s="5">
        <v>4345.6000000000004</v>
      </c>
      <c r="J5240" s="5">
        <v>2209861.2199999997</v>
      </c>
      <c r="K5240" s="3" t="str" cm="1">
        <f t="array" ref="K5240">_xlfn.LET(_xlpm.d,UPPER(TRIM(CLEAN(SUBSTITUTE(F5240,CHAR(160),"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41" spans="2:11" hidden="1" x14ac:dyDescent="0.25">
      <c r="B5241" s="20">
        <v>45975</v>
      </c>
      <c r="C5241" s="2" t="s">
        <v>1</v>
      </c>
      <c r="D5241" s="2" t="s">
        <v>2197</v>
      </c>
      <c r="E5241" s="2" t="s">
        <v>243</v>
      </c>
      <c r="F5241" s="2" t="s">
        <v>2573</v>
      </c>
      <c r="G5241" s="5">
        <v>20</v>
      </c>
      <c r="H5241" s="5">
        <v>22.4</v>
      </c>
      <c r="I5241" s="5">
        <v>448</v>
      </c>
      <c r="J5241" s="5">
        <v>2210309.2199999997</v>
      </c>
      <c r="K5241" s="3" t="str" cm="1">
        <f t="array" ref="K5241">_xlfn.LET(_xlpm.d,UPPER(TRIM(CLEAN(SUBSTITUTE(F5241,CHAR(160),"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42" spans="2:11" hidden="1" x14ac:dyDescent="0.25">
      <c r="B5242" s="20">
        <v>45975</v>
      </c>
      <c r="C5242" s="2" t="s">
        <v>1</v>
      </c>
      <c r="D5242" s="2" t="s">
        <v>1462</v>
      </c>
      <c r="E5242" s="2" t="s">
        <v>236</v>
      </c>
      <c r="F5242" s="2" t="s">
        <v>2573</v>
      </c>
      <c r="G5242" s="5">
        <v>79</v>
      </c>
      <c r="H5242" s="5">
        <v>22.4</v>
      </c>
      <c r="I5242" s="5">
        <v>1769.6</v>
      </c>
      <c r="J5242" s="5">
        <v>2212078.8199999998</v>
      </c>
      <c r="K5242" s="3" t="str" cm="1">
        <f t="array" ref="K5242">_xlfn.LET(_xlpm.d,UPPER(TRIM(CLEAN(SUBSTITUTE(F5242,CHAR(160),"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43" spans="2:11" hidden="1" x14ac:dyDescent="0.25">
      <c r="B5243" s="20">
        <v>45975</v>
      </c>
      <c r="C5243" s="2" t="s">
        <v>1</v>
      </c>
      <c r="D5243" s="2" t="s">
        <v>1620</v>
      </c>
      <c r="E5243" s="2" t="s">
        <v>78</v>
      </c>
      <c r="F5243" s="2" t="s">
        <v>2573</v>
      </c>
      <c r="G5243" s="5">
        <v>10</v>
      </c>
      <c r="H5243" s="5">
        <v>22.4</v>
      </c>
      <c r="I5243" s="5">
        <v>224</v>
      </c>
      <c r="J5243" s="5">
        <v>2212302.8199999998</v>
      </c>
      <c r="K5243" s="3" t="str" cm="1">
        <f t="array" ref="K5243">_xlfn.LET(_xlpm.d,UPPER(TRIM(CLEAN(SUBSTITUTE(F5243,CHAR(160),"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44" spans="2:11" hidden="1" x14ac:dyDescent="0.25">
      <c r="B5244" s="20">
        <v>45975</v>
      </c>
      <c r="C5244" s="2" t="s">
        <v>1</v>
      </c>
      <c r="D5244" s="2" t="s">
        <v>2199</v>
      </c>
      <c r="E5244" s="2" t="s">
        <v>186</v>
      </c>
      <c r="F5244" s="2" t="s">
        <v>2573</v>
      </c>
      <c r="G5244" s="5">
        <v>16</v>
      </c>
      <c r="H5244" s="5">
        <v>22.4</v>
      </c>
      <c r="I5244" s="5">
        <v>358.4</v>
      </c>
      <c r="J5244" s="5">
        <v>2212661.2199999997</v>
      </c>
      <c r="K5244" s="3" t="str" cm="1">
        <f t="array" ref="K5244">_xlfn.LET(_xlpm.d,UPPER(TRIM(CLEAN(SUBSTITUTE(F5244,CHAR(160),"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45" spans="2:11" hidden="1" x14ac:dyDescent="0.25">
      <c r="B5245" s="20">
        <v>45975</v>
      </c>
      <c r="C5245" s="2" t="s">
        <v>1</v>
      </c>
      <c r="D5245" s="2" t="s">
        <v>726</v>
      </c>
      <c r="E5245" s="2" t="s">
        <v>195</v>
      </c>
      <c r="F5245" s="2" t="s">
        <v>2573</v>
      </c>
      <c r="G5245" s="5">
        <v>40</v>
      </c>
      <c r="H5245" s="5">
        <v>22.4</v>
      </c>
      <c r="I5245" s="5">
        <v>896</v>
      </c>
      <c r="J5245" s="5">
        <v>2213557.2199999997</v>
      </c>
      <c r="K5245" s="3" t="str" cm="1">
        <f t="array" ref="K5245">_xlfn.LET(_xlpm.d,UPPER(TRIM(CLEAN(SUBSTITUTE(F5245,CHAR(160),"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46" spans="2:11" hidden="1" x14ac:dyDescent="0.25">
      <c r="B5246" s="20">
        <v>45975</v>
      </c>
      <c r="C5246" s="2" t="s">
        <v>1</v>
      </c>
      <c r="D5246" s="2" t="s">
        <v>1172</v>
      </c>
      <c r="E5246" s="2" t="s">
        <v>154</v>
      </c>
      <c r="F5246" s="2" t="s">
        <v>2573</v>
      </c>
      <c r="G5246" s="5">
        <v>82</v>
      </c>
      <c r="H5246" s="5">
        <v>22.4</v>
      </c>
      <c r="I5246" s="5">
        <v>1836.8</v>
      </c>
      <c r="J5246" s="5">
        <v>2215394.0199999996</v>
      </c>
      <c r="K5246" s="3" t="str" cm="1">
        <f t="array" ref="K5246">_xlfn.LET(_xlpm.d,UPPER(TRIM(CLEAN(SUBSTITUTE(F5246,CHAR(160),"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47" spans="2:11" hidden="1" x14ac:dyDescent="0.25">
      <c r="B5247" s="20">
        <v>45975</v>
      </c>
      <c r="C5247" s="2" t="s">
        <v>1</v>
      </c>
      <c r="D5247" s="2" t="s">
        <v>3285</v>
      </c>
      <c r="E5247" s="2" t="s">
        <v>259</v>
      </c>
      <c r="F5247" s="2" t="s">
        <v>2573</v>
      </c>
      <c r="G5247" s="5">
        <v>40</v>
      </c>
      <c r="H5247" s="5">
        <v>22.4</v>
      </c>
      <c r="I5247" s="5">
        <v>896</v>
      </c>
      <c r="J5247" s="5">
        <v>2216290.0199999996</v>
      </c>
      <c r="K5247" s="3" t="str" cm="1">
        <f t="array" ref="K5247">_xlfn.LET(_xlpm.d,UPPER(TRIM(CLEAN(SUBSTITUTE(F5247,CHAR(160),"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48" spans="2:11" hidden="1" x14ac:dyDescent="0.25">
      <c r="B5248" s="20">
        <v>45975</v>
      </c>
      <c r="C5248" s="2" t="s">
        <v>1</v>
      </c>
      <c r="D5248" s="2" t="s">
        <v>3286</v>
      </c>
      <c r="E5248" s="2" t="s">
        <v>50</v>
      </c>
      <c r="F5248" s="2" t="s">
        <v>2573</v>
      </c>
      <c r="G5248" s="5">
        <v>100</v>
      </c>
      <c r="H5248" s="5">
        <v>20</v>
      </c>
      <c r="I5248" s="5">
        <v>2000</v>
      </c>
      <c r="J5248" s="5">
        <v>2218290.0199999996</v>
      </c>
      <c r="K5248" s="3" t="str" cm="1">
        <f t="array" ref="K5248">_xlfn.LET(_xlpm.d,UPPER(TRIM(CLEAN(SUBSTITUTE(F5248,CHAR(160),"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49" spans="2:11" hidden="1" x14ac:dyDescent="0.25">
      <c r="B5249" s="20">
        <v>45975</v>
      </c>
      <c r="C5249" s="2" t="s">
        <v>1</v>
      </c>
      <c r="D5249" s="2" t="s">
        <v>727</v>
      </c>
      <c r="E5249" s="2" t="s">
        <v>43</v>
      </c>
      <c r="F5249" s="2" t="s">
        <v>2573</v>
      </c>
      <c r="G5249" s="5">
        <v>40</v>
      </c>
      <c r="H5249" s="5">
        <v>21.2</v>
      </c>
      <c r="I5249" s="5">
        <v>848</v>
      </c>
      <c r="J5249" s="5">
        <v>2219138.0199999996</v>
      </c>
      <c r="K5249" s="3" t="str" cm="1">
        <f t="array" ref="K5249">_xlfn.LET(_xlpm.d,UPPER(TRIM(CLEAN(SUBSTITUTE(F5249,CHAR(160),"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50" spans="2:11" hidden="1" x14ac:dyDescent="0.25">
      <c r="B5250" s="20">
        <v>45975</v>
      </c>
      <c r="C5250" s="2" t="s">
        <v>1</v>
      </c>
      <c r="D5250" s="2" t="s">
        <v>2202</v>
      </c>
      <c r="E5250" s="2" t="s">
        <v>224</v>
      </c>
      <c r="F5250" s="2" t="s">
        <v>2573</v>
      </c>
      <c r="G5250" s="5">
        <v>80</v>
      </c>
      <c r="H5250" s="5">
        <v>22.4</v>
      </c>
      <c r="I5250" s="5">
        <v>1792</v>
      </c>
      <c r="J5250" s="5">
        <v>2220930.0199999996</v>
      </c>
      <c r="K5250" s="3" t="str" cm="1">
        <f t="array" ref="K5250">_xlfn.LET(_xlpm.d,UPPER(TRIM(CLEAN(SUBSTITUTE(F5250,CHAR(160),"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51" spans="2:11" hidden="1" x14ac:dyDescent="0.25">
      <c r="B5251" s="20">
        <v>45978</v>
      </c>
      <c r="C5251" s="2" t="s">
        <v>1</v>
      </c>
      <c r="D5251" s="2" t="s">
        <v>3287</v>
      </c>
      <c r="E5251" s="2" t="s">
        <v>769</v>
      </c>
      <c r="F5251" s="2" t="s">
        <v>2573</v>
      </c>
      <c r="G5251" s="5">
        <v>1</v>
      </c>
      <c r="H5251" s="5">
        <v>21.2</v>
      </c>
      <c r="I5251" s="5">
        <v>21.2</v>
      </c>
      <c r="J5251" s="5">
        <v>2220951.2199999997</v>
      </c>
      <c r="K5251" s="3" t="str" cm="1">
        <f t="array" ref="K5251">_xlfn.LET(_xlpm.d,UPPER(TRIM(CLEAN(SUBSTITUTE(F5251,CHAR(160),"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52" spans="2:11" hidden="1" x14ac:dyDescent="0.25">
      <c r="B5252" s="20">
        <v>45978</v>
      </c>
      <c r="C5252" s="2" t="s">
        <v>1</v>
      </c>
      <c r="D5252" s="2" t="s">
        <v>1464</v>
      </c>
      <c r="E5252" s="2" t="s">
        <v>160</v>
      </c>
      <c r="F5252" s="2" t="s">
        <v>2573</v>
      </c>
      <c r="G5252" s="5">
        <v>50</v>
      </c>
      <c r="H5252" s="5">
        <v>22.4</v>
      </c>
      <c r="I5252" s="5">
        <v>1120</v>
      </c>
      <c r="J5252" s="5">
        <v>2222071.2199999997</v>
      </c>
      <c r="K5252" s="3" t="str" cm="1">
        <f t="array" ref="K5252">_xlfn.LET(_xlpm.d,UPPER(TRIM(CLEAN(SUBSTITUTE(F5252,CHAR(160),"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53" spans="2:11" hidden="1" x14ac:dyDescent="0.25">
      <c r="B5253" s="20">
        <v>45978</v>
      </c>
      <c r="C5253" s="2" t="s">
        <v>1</v>
      </c>
      <c r="D5253" s="2" t="s">
        <v>2204</v>
      </c>
      <c r="E5253" s="2" t="s">
        <v>180</v>
      </c>
      <c r="F5253" s="2" t="s">
        <v>2573</v>
      </c>
      <c r="G5253" s="5">
        <v>24</v>
      </c>
      <c r="H5253" s="5">
        <v>22.4</v>
      </c>
      <c r="I5253" s="5">
        <v>537.6</v>
      </c>
      <c r="J5253" s="5">
        <v>2222608.8199999998</v>
      </c>
      <c r="K5253" s="3" t="str" cm="1">
        <f t="array" ref="K5253">_xlfn.LET(_xlpm.d,UPPER(TRIM(CLEAN(SUBSTITUTE(F5253,CHAR(160),"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54" spans="2:11" hidden="1" x14ac:dyDescent="0.25">
      <c r="B5254" s="20">
        <v>45979</v>
      </c>
      <c r="C5254" s="2" t="s">
        <v>1</v>
      </c>
      <c r="D5254" s="2" t="s">
        <v>1173</v>
      </c>
      <c r="E5254" s="2" t="s">
        <v>162</v>
      </c>
      <c r="F5254" s="2" t="s">
        <v>2573</v>
      </c>
      <c r="G5254" s="5">
        <v>80</v>
      </c>
      <c r="H5254" s="5">
        <v>22.4</v>
      </c>
      <c r="I5254" s="5">
        <v>1792</v>
      </c>
      <c r="J5254" s="5">
        <v>2224400.8199999998</v>
      </c>
      <c r="K5254" s="3" t="str" cm="1">
        <f t="array" ref="K5254">_xlfn.LET(_xlpm.d,UPPER(TRIM(CLEAN(SUBSTITUTE(F5254,CHAR(160),"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55" spans="2:11" hidden="1" x14ac:dyDescent="0.25">
      <c r="B5255" s="20">
        <v>45979</v>
      </c>
      <c r="C5255" s="2" t="s">
        <v>1</v>
      </c>
      <c r="D5255" s="2" t="s">
        <v>3288</v>
      </c>
      <c r="E5255" s="2" t="s">
        <v>832</v>
      </c>
      <c r="F5255" s="2" t="s">
        <v>2573</v>
      </c>
      <c r="G5255" s="5">
        <v>112</v>
      </c>
      <c r="H5255" s="5">
        <v>21.2</v>
      </c>
      <c r="I5255" s="5">
        <v>2374.4</v>
      </c>
      <c r="J5255" s="5">
        <v>2226775.2199999997</v>
      </c>
      <c r="K5255" s="3" t="str" cm="1">
        <f t="array" ref="K5255">_xlfn.LET(_xlpm.d,UPPER(TRIM(CLEAN(SUBSTITUTE(F5255,CHAR(160),"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56" spans="2:11" hidden="1" x14ac:dyDescent="0.25">
      <c r="B5256" s="20">
        <v>45979</v>
      </c>
      <c r="C5256" s="2" t="s">
        <v>1</v>
      </c>
      <c r="D5256" s="2" t="s">
        <v>1466</v>
      </c>
      <c r="E5256" s="2" t="s">
        <v>147</v>
      </c>
      <c r="F5256" s="2" t="s">
        <v>2573</v>
      </c>
      <c r="G5256" s="5">
        <v>64</v>
      </c>
      <c r="H5256" s="5">
        <v>22.4</v>
      </c>
      <c r="I5256" s="5">
        <v>1433.6</v>
      </c>
      <c r="J5256" s="5">
        <v>2228208.8199999998</v>
      </c>
      <c r="K5256" s="3" t="str" cm="1">
        <f t="array" ref="K5256">_xlfn.LET(_xlpm.d,UPPER(TRIM(CLEAN(SUBSTITUTE(F5256,CHAR(160),"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57" spans="2:11" hidden="1" x14ac:dyDescent="0.25">
      <c r="B5257" s="20">
        <v>45979</v>
      </c>
      <c r="C5257" s="2" t="s">
        <v>1</v>
      </c>
      <c r="D5257" s="2" t="s">
        <v>1469</v>
      </c>
      <c r="E5257" s="2" t="s">
        <v>141</v>
      </c>
      <c r="F5257" s="2" t="s">
        <v>2573</v>
      </c>
      <c r="G5257" s="5">
        <v>60</v>
      </c>
      <c r="H5257" s="5">
        <v>22.4</v>
      </c>
      <c r="I5257" s="5">
        <v>1344</v>
      </c>
      <c r="J5257" s="5">
        <v>2229552.8199999998</v>
      </c>
      <c r="K5257" s="3" t="str" cm="1">
        <f t="array" ref="K5257">_xlfn.LET(_xlpm.d,UPPER(TRIM(CLEAN(SUBSTITUTE(F5257,CHAR(160),"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58" spans="2:11" hidden="1" x14ac:dyDescent="0.25">
      <c r="B5258" s="20">
        <v>45979</v>
      </c>
      <c r="C5258" s="2" t="s">
        <v>1</v>
      </c>
      <c r="D5258" s="2" t="s">
        <v>850</v>
      </c>
      <c r="E5258" s="2" t="s">
        <v>741</v>
      </c>
      <c r="F5258" s="2" t="s">
        <v>2573</v>
      </c>
      <c r="G5258" s="5">
        <v>13</v>
      </c>
      <c r="H5258" s="5">
        <v>20</v>
      </c>
      <c r="I5258" s="5">
        <v>260</v>
      </c>
      <c r="J5258" s="5">
        <v>2229812.8199999998</v>
      </c>
      <c r="K5258" s="3" t="str" cm="1">
        <f t="array" ref="K5258">_xlfn.LET(_xlpm.d,UPPER(TRIM(CLEAN(SUBSTITUTE(F5258,CHAR(160),"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59" spans="2:11" hidden="1" x14ac:dyDescent="0.25">
      <c r="B5259" s="20">
        <v>45979</v>
      </c>
      <c r="C5259" s="2" t="s">
        <v>1</v>
      </c>
      <c r="D5259" s="2" t="s">
        <v>2207</v>
      </c>
      <c r="E5259" s="2" t="s">
        <v>311</v>
      </c>
      <c r="F5259" s="2" t="s">
        <v>2573</v>
      </c>
      <c r="G5259" s="5">
        <v>240</v>
      </c>
      <c r="H5259" s="5">
        <v>22.4</v>
      </c>
      <c r="I5259" s="5">
        <v>5376</v>
      </c>
      <c r="J5259" s="5">
        <v>2235188.8199999998</v>
      </c>
      <c r="K5259" s="3" t="str" cm="1">
        <f t="array" ref="K5259">_xlfn.LET(_xlpm.d,UPPER(TRIM(CLEAN(SUBSTITUTE(F5259,CHAR(160),"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60" spans="2:11" hidden="1" x14ac:dyDescent="0.25">
      <c r="B5260" s="20">
        <v>45981</v>
      </c>
      <c r="C5260" s="2" t="s">
        <v>1</v>
      </c>
      <c r="D5260" s="2" t="s">
        <v>1176</v>
      </c>
      <c r="E5260" s="2" t="s">
        <v>192</v>
      </c>
      <c r="F5260" s="2" t="s">
        <v>2573</v>
      </c>
      <c r="G5260" s="5">
        <v>64</v>
      </c>
      <c r="H5260" s="5">
        <v>22.4</v>
      </c>
      <c r="I5260" s="5">
        <v>1433.6</v>
      </c>
      <c r="J5260" s="5">
        <v>2236622.42</v>
      </c>
      <c r="K5260" s="3" t="str" cm="1">
        <f t="array" ref="K5260">_xlfn.LET(_xlpm.d,UPPER(TRIM(CLEAN(SUBSTITUTE(F5260,CHAR(160),"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61" spans="2:11" hidden="1" x14ac:dyDescent="0.25">
      <c r="B5261" s="20">
        <v>45981</v>
      </c>
      <c r="C5261" s="2" t="s">
        <v>1</v>
      </c>
      <c r="D5261" s="2" t="s">
        <v>1177</v>
      </c>
      <c r="E5261" s="2" t="s">
        <v>135</v>
      </c>
      <c r="F5261" s="2" t="s">
        <v>2573</v>
      </c>
      <c r="G5261" s="5">
        <v>32</v>
      </c>
      <c r="H5261" s="5">
        <v>22.4</v>
      </c>
      <c r="I5261" s="5">
        <v>716.8</v>
      </c>
      <c r="J5261" s="5">
        <v>2237339.2199999997</v>
      </c>
      <c r="K5261" s="3" t="str" cm="1">
        <f t="array" ref="K5261">_xlfn.LET(_xlpm.d,UPPER(TRIM(CLEAN(SUBSTITUTE(F5261,CHAR(160),"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62" spans="2:11" hidden="1" x14ac:dyDescent="0.25">
      <c r="B5262" s="20">
        <v>45981</v>
      </c>
      <c r="C5262" s="2" t="s">
        <v>1</v>
      </c>
      <c r="D5262" s="2" t="s">
        <v>3289</v>
      </c>
      <c r="E5262" s="2" t="s">
        <v>248</v>
      </c>
      <c r="F5262" s="2" t="s">
        <v>2573</v>
      </c>
      <c r="G5262" s="5">
        <v>40</v>
      </c>
      <c r="H5262" s="5">
        <v>22.4</v>
      </c>
      <c r="I5262" s="5">
        <v>896</v>
      </c>
      <c r="J5262" s="5">
        <v>2238235.2199999997</v>
      </c>
      <c r="K5262" s="3" t="str" cm="1">
        <f t="array" ref="K5262">_xlfn.LET(_xlpm.d,UPPER(TRIM(CLEAN(SUBSTITUTE(F5262,CHAR(160),"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63" spans="2:11" hidden="1" x14ac:dyDescent="0.25">
      <c r="B5263" s="20">
        <v>45981</v>
      </c>
      <c r="C5263" s="2" t="s">
        <v>1</v>
      </c>
      <c r="D5263" s="2" t="s">
        <v>1179</v>
      </c>
      <c r="E5263" s="2" t="s">
        <v>197</v>
      </c>
      <c r="F5263" s="2" t="s">
        <v>2573</v>
      </c>
      <c r="G5263" s="5">
        <v>140</v>
      </c>
      <c r="H5263" s="5">
        <v>22.4</v>
      </c>
      <c r="I5263" s="5">
        <v>3136</v>
      </c>
      <c r="J5263" s="5">
        <v>2241371.2199999997</v>
      </c>
      <c r="K5263" s="3" t="str" cm="1">
        <f t="array" ref="K5263">_xlfn.LET(_xlpm.d,UPPER(TRIM(CLEAN(SUBSTITUTE(F5263,CHAR(160),"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64" spans="2:11" hidden="1" x14ac:dyDescent="0.25">
      <c r="B5264" s="20">
        <v>45982</v>
      </c>
      <c r="C5264" s="2" t="s">
        <v>1</v>
      </c>
      <c r="D5264" s="2" t="s">
        <v>3290</v>
      </c>
      <c r="E5264" s="2" t="s">
        <v>1701</v>
      </c>
      <c r="F5264" s="2" t="s">
        <v>2573</v>
      </c>
      <c r="G5264" s="5">
        <v>60</v>
      </c>
      <c r="H5264" s="5">
        <v>21.3</v>
      </c>
      <c r="I5264" s="5">
        <v>1278</v>
      </c>
      <c r="J5264" s="5">
        <v>2242649.2199999997</v>
      </c>
      <c r="K5264" s="3" t="str" cm="1">
        <f t="array" ref="K5264">_xlfn.LET(_xlpm.d,UPPER(TRIM(CLEAN(SUBSTITUTE(F5264,CHAR(160),"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65" spans="2:11" hidden="1" x14ac:dyDescent="0.25">
      <c r="B5265" s="20">
        <v>45982</v>
      </c>
      <c r="C5265" s="2" t="s">
        <v>1</v>
      </c>
      <c r="D5265" s="2" t="s">
        <v>3290</v>
      </c>
      <c r="E5265" s="2" t="s">
        <v>1701</v>
      </c>
      <c r="F5265" s="2" t="s">
        <v>2573</v>
      </c>
      <c r="G5265" s="5">
        <v>54</v>
      </c>
      <c r="H5265" s="5">
        <v>21.3</v>
      </c>
      <c r="I5265" s="5">
        <v>1150.2</v>
      </c>
      <c r="J5265" s="5">
        <v>2243799.42</v>
      </c>
      <c r="K5265" s="3" t="str" cm="1">
        <f t="array" ref="K5265">_xlfn.LET(_xlpm.d,UPPER(TRIM(CLEAN(SUBSTITUTE(F5265,CHAR(160),"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66" spans="2:11" hidden="1" x14ac:dyDescent="0.25">
      <c r="B5266" s="20">
        <v>45982</v>
      </c>
      <c r="C5266" s="2" t="s">
        <v>1</v>
      </c>
      <c r="D5266" s="2" t="s">
        <v>3291</v>
      </c>
      <c r="E5266" s="2" t="s">
        <v>243</v>
      </c>
      <c r="F5266" s="2" t="s">
        <v>2573</v>
      </c>
      <c r="G5266" s="5">
        <v>60</v>
      </c>
      <c r="H5266" s="5">
        <v>22.4</v>
      </c>
      <c r="I5266" s="5">
        <v>1344</v>
      </c>
      <c r="J5266" s="5">
        <v>2245143.42</v>
      </c>
      <c r="K5266" s="3" t="str" cm="1">
        <f t="array" ref="K5266">_xlfn.LET(_xlpm.d,UPPER(TRIM(CLEAN(SUBSTITUTE(F5266,CHAR(160),"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67" spans="2:11" hidden="1" x14ac:dyDescent="0.25">
      <c r="B5267" s="20">
        <v>45982</v>
      </c>
      <c r="C5267" s="2" t="s">
        <v>1</v>
      </c>
      <c r="D5267" s="2" t="s">
        <v>3292</v>
      </c>
      <c r="E5267" s="2" t="s">
        <v>238</v>
      </c>
      <c r="F5267" s="2" t="s">
        <v>2573</v>
      </c>
      <c r="G5267" s="5">
        <v>20</v>
      </c>
      <c r="H5267" s="5">
        <v>22.4</v>
      </c>
      <c r="I5267" s="5">
        <v>448</v>
      </c>
      <c r="J5267" s="5">
        <v>2245591.42</v>
      </c>
      <c r="K5267" s="3" t="str" cm="1">
        <f t="array" ref="K5267">_xlfn.LET(_xlpm.d,UPPER(TRIM(CLEAN(SUBSTITUTE(F5267,CHAR(160),"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68" spans="2:11" hidden="1" x14ac:dyDescent="0.25">
      <c r="B5268" s="20">
        <v>45982</v>
      </c>
      <c r="C5268" s="2" t="s">
        <v>1</v>
      </c>
      <c r="D5268" s="2" t="s">
        <v>3293</v>
      </c>
      <c r="E5268" s="2" t="s">
        <v>186</v>
      </c>
      <c r="F5268" s="2" t="s">
        <v>2573</v>
      </c>
      <c r="G5268" s="5">
        <v>10</v>
      </c>
      <c r="H5268" s="5">
        <v>22.4</v>
      </c>
      <c r="I5268" s="5">
        <v>224</v>
      </c>
      <c r="J5268" s="5">
        <v>2245815.42</v>
      </c>
      <c r="K5268" s="3" t="str" cm="1">
        <f t="array" ref="K5268">_xlfn.LET(_xlpm.d,UPPER(TRIM(CLEAN(SUBSTITUTE(F5268,CHAR(160),"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69" spans="2:11" hidden="1" x14ac:dyDescent="0.25">
      <c r="B5269" s="20">
        <v>45982</v>
      </c>
      <c r="C5269" s="2" t="s">
        <v>1</v>
      </c>
      <c r="D5269" s="2" t="s">
        <v>2431</v>
      </c>
      <c r="E5269" s="2" t="s">
        <v>195</v>
      </c>
      <c r="F5269" s="2" t="s">
        <v>2573</v>
      </c>
      <c r="G5269" s="5">
        <v>80</v>
      </c>
      <c r="H5269" s="5">
        <v>22.4</v>
      </c>
      <c r="I5269" s="5">
        <v>1792</v>
      </c>
      <c r="J5269" s="5">
        <v>2247607.42</v>
      </c>
      <c r="K5269" s="3" t="str" cm="1">
        <f t="array" ref="K5269">_xlfn.LET(_xlpm.d,UPPER(TRIM(CLEAN(SUBSTITUTE(F5269,CHAR(160),"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70" spans="2:11" hidden="1" x14ac:dyDescent="0.25">
      <c r="B5270" s="20">
        <v>45982</v>
      </c>
      <c r="C5270" s="2" t="s">
        <v>1</v>
      </c>
      <c r="D5270" s="2" t="s">
        <v>2209</v>
      </c>
      <c r="E5270" s="2" t="s">
        <v>78</v>
      </c>
      <c r="F5270" s="2" t="s">
        <v>2573</v>
      </c>
      <c r="G5270" s="5">
        <v>72</v>
      </c>
      <c r="H5270" s="5">
        <v>22.4</v>
      </c>
      <c r="I5270" s="5">
        <v>1612.8</v>
      </c>
      <c r="J5270" s="5">
        <v>2249220.2199999997</v>
      </c>
      <c r="K5270" s="3" t="str" cm="1">
        <f t="array" ref="K5270">_xlfn.LET(_xlpm.d,UPPER(TRIM(CLEAN(SUBSTITUTE(F5270,CHAR(160),"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71" spans="2:11" hidden="1" x14ac:dyDescent="0.25">
      <c r="B5271" s="20">
        <v>45982</v>
      </c>
      <c r="C5271" s="2" t="s">
        <v>1</v>
      </c>
      <c r="D5271" s="2" t="s">
        <v>1180</v>
      </c>
      <c r="E5271" s="2" t="s">
        <v>236</v>
      </c>
      <c r="F5271" s="2" t="s">
        <v>2573</v>
      </c>
      <c r="G5271" s="5">
        <v>80</v>
      </c>
      <c r="H5271" s="5">
        <v>22.4</v>
      </c>
      <c r="I5271" s="5">
        <v>1792</v>
      </c>
      <c r="J5271" s="5">
        <v>2251012.2199999997</v>
      </c>
      <c r="K5271" s="3" t="str" cm="1">
        <f t="array" ref="K5271">_xlfn.LET(_xlpm.d,UPPER(TRIM(CLEAN(SUBSTITUTE(F5271,CHAR(160),"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72" spans="2:11" hidden="1" x14ac:dyDescent="0.25">
      <c r="B5272" s="20">
        <v>45982</v>
      </c>
      <c r="C5272" s="2" t="s">
        <v>1</v>
      </c>
      <c r="D5272" s="2" t="s">
        <v>3294</v>
      </c>
      <c r="E5272" s="2" t="s">
        <v>234</v>
      </c>
      <c r="F5272" s="2" t="s">
        <v>2573</v>
      </c>
      <c r="G5272" s="5">
        <v>35</v>
      </c>
      <c r="H5272" s="5">
        <v>22.4</v>
      </c>
      <c r="I5272" s="5">
        <v>784</v>
      </c>
      <c r="J5272" s="5">
        <v>2251796.2199999997</v>
      </c>
      <c r="K5272" s="3" t="str" cm="1">
        <f t="array" ref="K5272">_xlfn.LET(_xlpm.d,UPPER(TRIM(CLEAN(SUBSTITUTE(F5272,CHAR(160),"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73" spans="2:11" hidden="1" x14ac:dyDescent="0.25">
      <c r="B5273" s="20">
        <v>45982</v>
      </c>
      <c r="C5273" s="2" t="s">
        <v>1</v>
      </c>
      <c r="D5273" s="2" t="s">
        <v>1470</v>
      </c>
      <c r="E5273" s="2" t="s">
        <v>154</v>
      </c>
      <c r="F5273" s="2" t="s">
        <v>2573</v>
      </c>
      <c r="G5273" s="5">
        <v>32</v>
      </c>
      <c r="H5273" s="5">
        <v>22.4</v>
      </c>
      <c r="I5273" s="5">
        <v>716.8</v>
      </c>
      <c r="J5273" s="5">
        <v>2252513.0199999996</v>
      </c>
      <c r="K5273" s="3" t="str" cm="1">
        <f t="array" ref="K5273">_xlfn.LET(_xlpm.d,UPPER(TRIM(CLEAN(SUBSTITUTE(F5273,CHAR(160),"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74" spans="2:11" hidden="1" x14ac:dyDescent="0.25">
      <c r="B5274" s="20">
        <v>45982</v>
      </c>
      <c r="C5274" s="2" t="s">
        <v>1</v>
      </c>
      <c r="D5274" s="2" t="s">
        <v>1181</v>
      </c>
      <c r="E5274" s="2" t="s">
        <v>874</v>
      </c>
      <c r="F5274" s="2" t="s">
        <v>2573</v>
      </c>
      <c r="G5274" s="5">
        <v>50</v>
      </c>
      <c r="H5274" s="5">
        <v>17.2</v>
      </c>
      <c r="I5274" s="5">
        <v>860</v>
      </c>
      <c r="J5274" s="5">
        <v>2253373.0199999996</v>
      </c>
      <c r="K5274" s="3" t="str" cm="1">
        <f t="array" ref="K5274">_xlfn.LET(_xlpm.d,UPPER(TRIM(CLEAN(SUBSTITUTE(F5274,CHAR(160),"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75" spans="2:11" hidden="1" x14ac:dyDescent="0.25">
      <c r="B5275" s="20">
        <v>45982</v>
      </c>
      <c r="C5275" s="2" t="s">
        <v>1</v>
      </c>
      <c r="D5275" s="2" t="s">
        <v>3295</v>
      </c>
      <c r="E5275" s="2" t="s">
        <v>228</v>
      </c>
      <c r="F5275" s="2" t="s">
        <v>2573</v>
      </c>
      <c r="G5275" s="5">
        <v>10</v>
      </c>
      <c r="H5275" s="5">
        <v>22.4</v>
      </c>
      <c r="I5275" s="5">
        <v>224</v>
      </c>
      <c r="J5275" s="5">
        <v>2253597.0199999996</v>
      </c>
      <c r="K5275" s="3" t="str" cm="1">
        <f t="array" ref="K5275">_xlfn.LET(_xlpm.d,UPPER(TRIM(CLEAN(SUBSTITUTE(F5275,CHAR(160),"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76" spans="2:11" hidden="1" x14ac:dyDescent="0.25">
      <c r="B5276" s="20">
        <v>45982</v>
      </c>
      <c r="C5276" s="2" t="s">
        <v>1</v>
      </c>
      <c r="D5276" s="2" t="s">
        <v>2473</v>
      </c>
      <c r="E5276" s="2" t="s">
        <v>224</v>
      </c>
      <c r="F5276" s="2" t="s">
        <v>2573</v>
      </c>
      <c r="G5276" s="5">
        <v>80</v>
      </c>
      <c r="H5276" s="5">
        <v>22.4</v>
      </c>
      <c r="I5276" s="5">
        <v>1792</v>
      </c>
      <c r="J5276" s="5">
        <v>2255389.0199999996</v>
      </c>
      <c r="K5276" s="3" t="str" cm="1">
        <f t="array" ref="K5276">_xlfn.LET(_xlpm.d,UPPER(TRIM(CLEAN(SUBSTITUTE(F5276,CHAR(160),"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77" spans="2:11" hidden="1" x14ac:dyDescent="0.25">
      <c r="B5277" s="20">
        <v>45985</v>
      </c>
      <c r="C5277" s="2" t="s">
        <v>1</v>
      </c>
      <c r="D5277" s="2" t="s">
        <v>3296</v>
      </c>
      <c r="E5277" s="2" t="s">
        <v>25</v>
      </c>
      <c r="F5277" s="2" t="s">
        <v>2573</v>
      </c>
      <c r="G5277" s="5">
        <v>110</v>
      </c>
      <c r="H5277" s="5">
        <v>17</v>
      </c>
      <c r="I5277" s="5">
        <v>1870</v>
      </c>
      <c r="J5277" s="5">
        <v>2257259.0199999996</v>
      </c>
      <c r="K5277" s="3" t="str" cm="1">
        <f t="array" ref="K5277">_xlfn.LET(_xlpm.d,UPPER(TRIM(CLEAN(SUBSTITUTE(F5277,CHAR(160),"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78" spans="2:11" hidden="1" x14ac:dyDescent="0.25">
      <c r="B5278" s="20">
        <v>45985</v>
      </c>
      <c r="C5278" s="2" t="s">
        <v>1</v>
      </c>
      <c r="D5278" s="2" t="s">
        <v>3297</v>
      </c>
      <c r="E5278" s="2" t="s">
        <v>832</v>
      </c>
      <c r="F5278" s="2" t="s">
        <v>3190</v>
      </c>
      <c r="G5278" s="5">
        <v>48</v>
      </c>
      <c r="H5278" s="5">
        <v>21.2</v>
      </c>
      <c r="I5278" s="5">
        <v>1017.6</v>
      </c>
      <c r="J5278" s="5">
        <v>2258276.6199999996</v>
      </c>
      <c r="K5278" s="3" t="str" cm="1">
        <f t="array" ref="K5278">_xlfn.LET(_xlpm.d,UPPER(TRIM(CLEAN(SUBSTITUTE(F5278,CHAR(160),"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79" spans="2:11" hidden="1" x14ac:dyDescent="0.25">
      <c r="B5279" s="20">
        <v>45985</v>
      </c>
      <c r="C5279" s="2" t="s">
        <v>1</v>
      </c>
      <c r="D5279" s="2" t="s">
        <v>3298</v>
      </c>
      <c r="E5279" s="2" t="s">
        <v>248</v>
      </c>
      <c r="F5279" s="2" t="s">
        <v>3190</v>
      </c>
      <c r="G5279" s="5">
        <v>20</v>
      </c>
      <c r="H5279" s="5">
        <v>22.4</v>
      </c>
      <c r="I5279" s="5">
        <v>448</v>
      </c>
      <c r="J5279" s="5">
        <v>2258724.6199999996</v>
      </c>
      <c r="K5279" s="3" t="str" cm="1">
        <f t="array" ref="K5279">_xlfn.LET(_xlpm.d,UPPER(TRIM(CLEAN(SUBSTITUTE(F5279,CHAR(160),"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80" spans="2:11" hidden="1" x14ac:dyDescent="0.25">
      <c r="B5280" s="20">
        <v>45986</v>
      </c>
      <c r="C5280" s="2" t="s">
        <v>1</v>
      </c>
      <c r="D5280" s="2" t="s">
        <v>2475</v>
      </c>
      <c r="E5280" s="2" t="s">
        <v>273</v>
      </c>
      <c r="F5280" s="2" t="s">
        <v>2573</v>
      </c>
      <c r="G5280" s="5">
        <v>16</v>
      </c>
      <c r="H5280" s="5">
        <v>22.4</v>
      </c>
      <c r="I5280" s="5">
        <v>358.4</v>
      </c>
      <c r="J5280" s="5">
        <v>2259083.0199999996</v>
      </c>
      <c r="K5280" s="3" t="str" cm="1">
        <f t="array" ref="K5280">_xlfn.LET(_xlpm.d,UPPER(TRIM(CLEAN(SUBSTITUTE(F5280,CHAR(160),"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81" spans="2:11" hidden="1" x14ac:dyDescent="0.25">
      <c r="B5281" s="20">
        <v>45986</v>
      </c>
      <c r="C5281" s="2" t="s">
        <v>1</v>
      </c>
      <c r="D5281" s="2" t="s">
        <v>1471</v>
      </c>
      <c r="E5281" s="2" t="s">
        <v>141</v>
      </c>
      <c r="F5281" s="2" t="s">
        <v>2573</v>
      </c>
      <c r="G5281" s="5">
        <v>32</v>
      </c>
      <c r="H5281" s="5">
        <v>22.4</v>
      </c>
      <c r="I5281" s="5">
        <v>716.8</v>
      </c>
      <c r="J5281" s="5">
        <v>2259799.8199999994</v>
      </c>
      <c r="K5281" s="3" t="str" cm="1">
        <f t="array" ref="K5281">_xlfn.LET(_xlpm.d,UPPER(TRIM(CLEAN(SUBSTITUTE(F5281,CHAR(160),"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82" spans="2:11" hidden="1" x14ac:dyDescent="0.25">
      <c r="B5282" s="20">
        <v>45986</v>
      </c>
      <c r="C5282" s="2" t="s">
        <v>1</v>
      </c>
      <c r="D5282" s="2" t="s">
        <v>3299</v>
      </c>
      <c r="E5282" s="2" t="s">
        <v>234</v>
      </c>
      <c r="F5282" s="2" t="s">
        <v>2573</v>
      </c>
      <c r="G5282" s="5">
        <v>70</v>
      </c>
      <c r="H5282" s="5">
        <v>22.4</v>
      </c>
      <c r="I5282" s="5">
        <v>1568</v>
      </c>
      <c r="J5282" s="5">
        <v>2261367.8199999994</v>
      </c>
      <c r="K5282" s="3" t="str" cm="1">
        <f t="array" ref="K5282">_xlfn.LET(_xlpm.d,UPPER(TRIM(CLEAN(SUBSTITUTE(F5282,CHAR(160),"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83" spans="2:11" hidden="1" x14ac:dyDescent="0.25">
      <c r="B5283" s="20">
        <v>45986</v>
      </c>
      <c r="C5283" s="2" t="s">
        <v>1</v>
      </c>
      <c r="D5283" s="2" t="s">
        <v>2214</v>
      </c>
      <c r="E5283" s="2" t="s">
        <v>78</v>
      </c>
      <c r="F5283" s="2" t="s">
        <v>2573</v>
      </c>
      <c r="G5283" s="5">
        <v>25</v>
      </c>
      <c r="H5283" s="5">
        <v>22.4</v>
      </c>
      <c r="I5283" s="5">
        <v>560</v>
      </c>
      <c r="J5283" s="5">
        <v>2261927.8199999994</v>
      </c>
      <c r="K5283" s="3" t="str" cm="1">
        <f t="array" ref="K5283">_xlfn.LET(_xlpm.d,UPPER(TRIM(CLEAN(SUBSTITUTE(F5283,CHAR(160),"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84" spans="2:11" hidden="1" x14ac:dyDescent="0.25">
      <c r="B5284" s="20">
        <v>45986</v>
      </c>
      <c r="C5284" s="2" t="s">
        <v>1</v>
      </c>
      <c r="D5284" s="2" t="s">
        <v>3300</v>
      </c>
      <c r="E5284" s="2" t="s">
        <v>214</v>
      </c>
      <c r="F5284" s="2" t="s">
        <v>2573</v>
      </c>
      <c r="G5284" s="5">
        <v>40</v>
      </c>
      <c r="H5284" s="5">
        <v>22.4</v>
      </c>
      <c r="I5284" s="5">
        <v>896</v>
      </c>
      <c r="J5284" s="5">
        <v>2262823.8199999994</v>
      </c>
      <c r="K5284" s="3" t="str" cm="1">
        <f t="array" ref="K5284">_xlfn.LET(_xlpm.d,UPPER(TRIM(CLEAN(SUBSTITUTE(F5284,CHAR(160),"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85" spans="2:11" hidden="1" x14ac:dyDescent="0.25">
      <c r="B5285" s="20">
        <v>45986</v>
      </c>
      <c r="C5285" s="2" t="s">
        <v>1</v>
      </c>
      <c r="D5285" s="2" t="s">
        <v>3301</v>
      </c>
      <c r="E5285" s="2" t="s">
        <v>261</v>
      </c>
      <c r="F5285" s="2" t="s">
        <v>2573</v>
      </c>
      <c r="G5285" s="5">
        <v>30</v>
      </c>
      <c r="H5285" s="5">
        <v>22.4</v>
      </c>
      <c r="I5285" s="5">
        <v>672</v>
      </c>
      <c r="J5285" s="5">
        <v>2263495.8199999994</v>
      </c>
      <c r="K5285" s="3" t="str" cm="1">
        <f t="array" ref="K5285">_xlfn.LET(_xlpm.d,UPPER(TRIM(CLEAN(SUBSTITUTE(F5285,CHAR(160),"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86" spans="2:11" hidden="1" x14ac:dyDescent="0.25">
      <c r="B5286" s="20">
        <v>45986</v>
      </c>
      <c r="C5286" s="2" t="s">
        <v>1</v>
      </c>
      <c r="D5286" s="2" t="s">
        <v>2216</v>
      </c>
      <c r="E5286" s="2" t="s">
        <v>1634</v>
      </c>
      <c r="F5286" s="2" t="s">
        <v>2573</v>
      </c>
      <c r="G5286" s="5">
        <v>200</v>
      </c>
      <c r="H5286" s="5">
        <v>21.3</v>
      </c>
      <c r="I5286" s="5">
        <v>4260</v>
      </c>
      <c r="J5286" s="5">
        <v>2267755.8199999994</v>
      </c>
      <c r="K5286" s="3" t="str" cm="1">
        <f t="array" ref="K5286">_xlfn.LET(_xlpm.d,UPPER(TRIM(CLEAN(SUBSTITUTE(F5286,CHAR(160),"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87" spans="2:11" hidden="1" x14ac:dyDescent="0.25">
      <c r="B5287" s="20">
        <v>45987</v>
      </c>
      <c r="C5287" s="2" t="s">
        <v>1</v>
      </c>
      <c r="D5287" s="2" t="s">
        <v>3302</v>
      </c>
      <c r="E5287" s="2" t="s">
        <v>485</v>
      </c>
      <c r="F5287" s="2" t="s">
        <v>2573</v>
      </c>
      <c r="G5287" s="5">
        <v>30</v>
      </c>
      <c r="H5287" s="5">
        <v>21.3</v>
      </c>
      <c r="I5287" s="5">
        <v>639</v>
      </c>
      <c r="J5287" s="5">
        <v>2268394.8199999994</v>
      </c>
      <c r="K5287" s="3" t="str" cm="1">
        <f t="array" ref="K5287">_xlfn.LET(_xlpm.d,UPPER(TRIM(CLEAN(SUBSTITUTE(F5287,CHAR(160),"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88" spans="2:11" hidden="1" x14ac:dyDescent="0.25">
      <c r="B5288" s="20">
        <v>45987</v>
      </c>
      <c r="C5288" s="2" t="s">
        <v>1</v>
      </c>
      <c r="D5288" s="2" t="s">
        <v>3303</v>
      </c>
      <c r="E5288" s="2" t="s">
        <v>189</v>
      </c>
      <c r="F5288" s="2" t="s">
        <v>2573</v>
      </c>
      <c r="G5288" s="5">
        <v>20</v>
      </c>
      <c r="H5288" s="5">
        <v>22.4</v>
      </c>
      <c r="I5288" s="5">
        <v>448</v>
      </c>
      <c r="J5288" s="5">
        <v>2268842.8199999994</v>
      </c>
      <c r="K5288" s="3" t="str" cm="1">
        <f t="array" ref="K5288">_xlfn.LET(_xlpm.d,UPPER(TRIM(CLEAN(SUBSTITUTE(F5288,CHAR(160),"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89" spans="2:11" hidden="1" x14ac:dyDescent="0.25">
      <c r="B5289" s="20">
        <v>45987</v>
      </c>
      <c r="C5289" s="2" t="s">
        <v>1</v>
      </c>
      <c r="D5289" s="2" t="s">
        <v>3304</v>
      </c>
      <c r="E5289" s="2" t="s">
        <v>149</v>
      </c>
      <c r="F5289" s="2" t="s">
        <v>2573</v>
      </c>
      <c r="G5289" s="5">
        <v>32</v>
      </c>
      <c r="H5289" s="5">
        <v>22.4</v>
      </c>
      <c r="I5289" s="5">
        <v>716.8</v>
      </c>
      <c r="J5289" s="5">
        <v>2269559.6199999992</v>
      </c>
      <c r="K5289" s="3" t="str" cm="1">
        <f t="array" ref="K5289">_xlfn.LET(_xlpm.d,UPPER(TRIM(CLEAN(SUBSTITUTE(F5289,CHAR(160),"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90" spans="2:11" hidden="1" x14ac:dyDescent="0.25">
      <c r="B5290" s="20">
        <v>45987</v>
      </c>
      <c r="C5290" s="2" t="s">
        <v>1</v>
      </c>
      <c r="D5290" s="2" t="s">
        <v>3305</v>
      </c>
      <c r="E5290" s="2" t="s">
        <v>286</v>
      </c>
      <c r="F5290" s="2" t="s">
        <v>2573</v>
      </c>
      <c r="G5290" s="5">
        <v>32</v>
      </c>
      <c r="H5290" s="5">
        <v>22.4</v>
      </c>
      <c r="I5290" s="5">
        <v>716.8</v>
      </c>
      <c r="J5290" s="5">
        <v>2270276.419999999</v>
      </c>
      <c r="K5290" s="3" t="str" cm="1">
        <f t="array" ref="K5290">_xlfn.LET(_xlpm.d,UPPER(TRIM(CLEAN(SUBSTITUTE(F5290,CHAR(160),"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91" spans="2:11" hidden="1" x14ac:dyDescent="0.25">
      <c r="B5291" s="20">
        <v>45988</v>
      </c>
      <c r="C5291" s="2" t="s">
        <v>1</v>
      </c>
      <c r="D5291" s="2" t="s">
        <v>1621</v>
      </c>
      <c r="E5291" s="2" t="s">
        <v>254</v>
      </c>
      <c r="F5291" s="2" t="s">
        <v>2573</v>
      </c>
      <c r="G5291" s="5">
        <v>75</v>
      </c>
      <c r="H5291" s="5">
        <v>22.4</v>
      </c>
      <c r="I5291" s="5">
        <v>1680</v>
      </c>
      <c r="J5291" s="5">
        <v>2271956.419999999</v>
      </c>
      <c r="K5291" s="3" t="str" cm="1">
        <f t="array" ref="K5291">_xlfn.LET(_xlpm.d,UPPER(TRIM(CLEAN(SUBSTITUTE(F5291,CHAR(160),"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92" spans="2:11" hidden="1" x14ac:dyDescent="0.25">
      <c r="B5292" s="20">
        <v>45988</v>
      </c>
      <c r="C5292" s="2" t="s">
        <v>1</v>
      </c>
      <c r="D5292" s="2" t="s">
        <v>297</v>
      </c>
      <c r="E5292" s="2" t="s">
        <v>248</v>
      </c>
      <c r="F5292" s="2" t="s">
        <v>2573</v>
      </c>
      <c r="G5292" s="5">
        <v>25</v>
      </c>
      <c r="H5292" s="5">
        <v>22.4</v>
      </c>
      <c r="I5292" s="5">
        <v>560</v>
      </c>
      <c r="J5292" s="5">
        <v>2272516.419999999</v>
      </c>
      <c r="K5292" s="3" t="str" cm="1">
        <f t="array" ref="K5292">_xlfn.LET(_xlpm.d,UPPER(TRIM(CLEAN(SUBSTITUTE(F5292,CHAR(160),"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93" spans="2:11" hidden="1" x14ac:dyDescent="0.25">
      <c r="B5293" s="20">
        <v>45988</v>
      </c>
      <c r="C5293" s="2" t="s">
        <v>1</v>
      </c>
      <c r="D5293" s="2" t="s">
        <v>1298</v>
      </c>
      <c r="E5293" s="2" t="s">
        <v>168</v>
      </c>
      <c r="F5293" s="2" t="s">
        <v>2573</v>
      </c>
      <c r="G5293" s="5">
        <v>16</v>
      </c>
      <c r="H5293" s="5">
        <v>22.4</v>
      </c>
      <c r="I5293" s="5">
        <v>358.4</v>
      </c>
      <c r="J5293" s="5">
        <v>2272874.8199999989</v>
      </c>
      <c r="K5293" s="3" t="str" cm="1">
        <f t="array" ref="K5293">_xlfn.LET(_xlpm.d,UPPER(TRIM(CLEAN(SUBSTITUTE(F5293,CHAR(160),"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94" spans="2:11" hidden="1" x14ac:dyDescent="0.25">
      <c r="B5294" s="20">
        <v>45988</v>
      </c>
      <c r="C5294" s="2" t="s">
        <v>1</v>
      </c>
      <c r="D5294" s="2" t="s">
        <v>3306</v>
      </c>
      <c r="E5294" s="2" t="s">
        <v>3</v>
      </c>
      <c r="F5294" s="2" t="s">
        <v>2573</v>
      </c>
      <c r="G5294" s="5">
        <v>48</v>
      </c>
      <c r="H5294" s="5">
        <v>21.2</v>
      </c>
      <c r="I5294" s="5">
        <v>1017.6</v>
      </c>
      <c r="J5294" s="5">
        <v>2273892.419999999</v>
      </c>
      <c r="K5294" s="3" t="str" cm="1">
        <f t="array" ref="K5294">_xlfn.LET(_xlpm.d,UPPER(TRIM(CLEAN(SUBSTITUTE(F5294,CHAR(160),"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95" spans="2:11" hidden="1" x14ac:dyDescent="0.25">
      <c r="B5295" s="20">
        <v>45988</v>
      </c>
      <c r="C5295" s="2" t="s">
        <v>1</v>
      </c>
      <c r="D5295" s="2" t="s">
        <v>3307</v>
      </c>
      <c r="E5295" s="2" t="s">
        <v>3308</v>
      </c>
      <c r="F5295" s="2" t="s">
        <v>2573</v>
      </c>
      <c r="G5295" s="5">
        <v>64</v>
      </c>
      <c r="H5295" s="5">
        <v>17</v>
      </c>
      <c r="I5295" s="5">
        <v>1088</v>
      </c>
      <c r="J5295" s="5">
        <v>2274980.419999999</v>
      </c>
      <c r="K5295" s="3" t="str" cm="1">
        <f t="array" ref="K5295">_xlfn.LET(_xlpm.d,UPPER(TRIM(CLEAN(SUBSTITUTE(F5295,CHAR(160),"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96" spans="2:11" hidden="1" x14ac:dyDescent="0.25">
      <c r="B5296" s="20">
        <v>45988</v>
      </c>
      <c r="C5296" s="2" t="s">
        <v>1</v>
      </c>
      <c r="D5296" s="2" t="s">
        <v>3309</v>
      </c>
      <c r="E5296" s="2" t="s">
        <v>305</v>
      </c>
      <c r="F5296" s="2" t="s">
        <v>2573</v>
      </c>
      <c r="G5296" s="5">
        <v>120</v>
      </c>
      <c r="H5296" s="5">
        <v>22.4</v>
      </c>
      <c r="I5296" s="5">
        <v>2688</v>
      </c>
      <c r="J5296" s="5">
        <v>2277668.419999999</v>
      </c>
      <c r="K5296" s="3" t="str" cm="1">
        <f t="array" ref="K5296">_xlfn.LET(_xlpm.d,UPPER(TRIM(CLEAN(SUBSTITUTE(F5296,CHAR(160),"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97" spans="2:11" hidden="1" x14ac:dyDescent="0.25">
      <c r="B5297" s="20">
        <v>45988</v>
      </c>
      <c r="C5297" s="2" t="s">
        <v>1</v>
      </c>
      <c r="D5297" s="2" t="s">
        <v>3310</v>
      </c>
      <c r="E5297" s="2" t="s">
        <v>307</v>
      </c>
      <c r="F5297" s="2" t="s">
        <v>2573</v>
      </c>
      <c r="G5297" s="5">
        <v>80</v>
      </c>
      <c r="H5297" s="5">
        <v>22.4</v>
      </c>
      <c r="I5297" s="5">
        <v>1792</v>
      </c>
      <c r="J5297" s="5">
        <v>2279460.419999999</v>
      </c>
      <c r="K5297" s="3" t="str" cm="1">
        <f t="array" ref="K5297">_xlfn.LET(_xlpm.d,UPPER(TRIM(CLEAN(SUBSTITUTE(F5297,CHAR(160),"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98" spans="2:11" hidden="1" x14ac:dyDescent="0.25">
      <c r="B5298" s="20">
        <v>45989</v>
      </c>
      <c r="C5298" s="2" t="s">
        <v>1</v>
      </c>
      <c r="D5298" s="2" t="s">
        <v>313</v>
      </c>
      <c r="E5298" s="2" t="s">
        <v>243</v>
      </c>
      <c r="F5298" s="2" t="s">
        <v>2573</v>
      </c>
      <c r="G5298" s="5">
        <v>40</v>
      </c>
      <c r="H5298" s="5">
        <v>22.4</v>
      </c>
      <c r="I5298" s="5">
        <v>896</v>
      </c>
      <c r="J5298" s="5">
        <v>2280356.419999999</v>
      </c>
      <c r="K5298" s="3" t="str" cm="1">
        <f t="array" ref="K5298">_xlfn.LET(_xlpm.d,UPPER(TRIM(CLEAN(SUBSTITUTE(F5298,CHAR(160),"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299" spans="2:11" hidden="1" x14ac:dyDescent="0.25">
      <c r="B5299" s="20">
        <v>45989</v>
      </c>
      <c r="C5299" s="2" t="s">
        <v>1</v>
      </c>
      <c r="D5299" s="2" t="s">
        <v>1473</v>
      </c>
      <c r="E5299" s="2" t="s">
        <v>186</v>
      </c>
      <c r="F5299" s="2" t="s">
        <v>2573</v>
      </c>
      <c r="G5299" s="5">
        <v>25</v>
      </c>
      <c r="H5299" s="5">
        <v>22.4</v>
      </c>
      <c r="I5299" s="5">
        <v>560</v>
      </c>
      <c r="J5299" s="5">
        <v>2280916.419999999</v>
      </c>
      <c r="K5299" s="3" t="str" cm="1">
        <f t="array" ref="K5299">_xlfn.LET(_xlpm.d,UPPER(TRIM(CLEAN(SUBSTITUTE(F5299,CHAR(160),"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00" spans="2:11" hidden="1" x14ac:dyDescent="0.25">
      <c r="B5300" s="20">
        <v>45989</v>
      </c>
      <c r="C5300" s="2" t="s">
        <v>1</v>
      </c>
      <c r="D5300" s="2" t="s">
        <v>3311</v>
      </c>
      <c r="E5300" s="2" t="s">
        <v>195</v>
      </c>
      <c r="F5300" s="2" t="s">
        <v>2573</v>
      </c>
      <c r="G5300" s="5">
        <v>80</v>
      </c>
      <c r="H5300" s="5">
        <v>22.4</v>
      </c>
      <c r="I5300" s="5">
        <v>1792</v>
      </c>
      <c r="J5300" s="5">
        <v>2282708.419999999</v>
      </c>
      <c r="K5300" s="3" t="str" cm="1">
        <f t="array" ref="K5300">_xlfn.LET(_xlpm.d,UPPER(TRIM(CLEAN(SUBSTITUTE(F5300,CHAR(160),"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01" spans="2:11" hidden="1" x14ac:dyDescent="0.25">
      <c r="B5301" s="20">
        <v>45989</v>
      </c>
      <c r="C5301" s="2" t="s">
        <v>1</v>
      </c>
      <c r="D5301" s="2" t="s">
        <v>1474</v>
      </c>
      <c r="E5301" s="2" t="s">
        <v>186</v>
      </c>
      <c r="F5301" s="2" t="s">
        <v>2573</v>
      </c>
      <c r="G5301" s="5">
        <v>25</v>
      </c>
      <c r="H5301" s="5">
        <v>22.4</v>
      </c>
      <c r="I5301" s="5">
        <v>560</v>
      </c>
      <c r="J5301" s="5">
        <v>2283268.419999999</v>
      </c>
      <c r="K5301" s="3" t="str" cm="1">
        <f t="array" ref="K5301">_xlfn.LET(_xlpm.d,UPPER(TRIM(CLEAN(SUBSTITUTE(F5301,CHAR(160),"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02" spans="2:11" hidden="1" x14ac:dyDescent="0.25">
      <c r="B5302" s="20">
        <v>45989</v>
      </c>
      <c r="C5302" s="2" t="s">
        <v>1</v>
      </c>
      <c r="D5302" s="2" t="s">
        <v>3312</v>
      </c>
      <c r="E5302" s="2" t="s">
        <v>544</v>
      </c>
      <c r="F5302" s="2" t="s">
        <v>2573</v>
      </c>
      <c r="G5302" s="5">
        <v>30</v>
      </c>
      <c r="H5302" s="5">
        <v>21.3</v>
      </c>
      <c r="I5302" s="5">
        <v>639</v>
      </c>
      <c r="J5302" s="5">
        <v>2283907.419999999</v>
      </c>
      <c r="K5302" s="3" t="str" cm="1">
        <f t="array" ref="K5302">_xlfn.LET(_xlpm.d,UPPER(TRIM(CLEAN(SUBSTITUTE(F5302,CHAR(160),"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03" spans="2:11" hidden="1" x14ac:dyDescent="0.25">
      <c r="B5303" s="20">
        <v>45989</v>
      </c>
      <c r="C5303" s="2" t="s">
        <v>1</v>
      </c>
      <c r="D5303" s="2" t="s">
        <v>2222</v>
      </c>
      <c r="E5303" s="2" t="s">
        <v>43</v>
      </c>
      <c r="F5303" s="2" t="s">
        <v>2573</v>
      </c>
      <c r="G5303" s="5">
        <v>30</v>
      </c>
      <c r="H5303" s="5">
        <v>21.2</v>
      </c>
      <c r="I5303" s="5">
        <v>636</v>
      </c>
      <c r="J5303" s="5">
        <v>2284543.419999999</v>
      </c>
      <c r="K5303" s="3" t="str" cm="1">
        <f t="array" ref="K5303">_xlfn.LET(_xlpm.d,UPPER(TRIM(CLEAN(SUBSTITUTE(F5303,CHAR(160),"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04" spans="2:11" hidden="1" x14ac:dyDescent="0.25">
      <c r="B5304" s="20">
        <v>45989</v>
      </c>
      <c r="C5304" s="2" t="s">
        <v>1</v>
      </c>
      <c r="D5304" s="2" t="s">
        <v>3313</v>
      </c>
      <c r="E5304" s="2" t="s">
        <v>224</v>
      </c>
      <c r="F5304" s="2" t="s">
        <v>2573</v>
      </c>
      <c r="G5304" s="5">
        <v>120</v>
      </c>
      <c r="H5304" s="5">
        <v>22.4</v>
      </c>
      <c r="I5304" s="5">
        <v>2688</v>
      </c>
      <c r="J5304" s="5">
        <v>2287231.419999999</v>
      </c>
      <c r="K5304" s="3" t="str" cm="1">
        <f t="array" ref="K5304">_xlfn.LET(_xlpm.d,UPPER(TRIM(CLEAN(SUBSTITUTE(F5304,CHAR(160),"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05" spans="2:11" hidden="1" x14ac:dyDescent="0.25">
      <c r="B5305" s="20">
        <v>45989</v>
      </c>
      <c r="C5305" s="2" t="s">
        <v>1</v>
      </c>
      <c r="D5305" s="2" t="s">
        <v>3314</v>
      </c>
      <c r="E5305" s="2" t="s">
        <v>311</v>
      </c>
      <c r="F5305" s="2" t="s">
        <v>2573</v>
      </c>
      <c r="G5305" s="5">
        <v>96</v>
      </c>
      <c r="H5305" s="5">
        <v>22.4</v>
      </c>
      <c r="I5305" s="5">
        <v>2150.4</v>
      </c>
      <c r="J5305" s="5">
        <v>2289381.8199999989</v>
      </c>
      <c r="K5305" s="3" t="str" cm="1">
        <f t="array" ref="K5305">_xlfn.LET(_xlpm.d,UPPER(TRIM(CLEAN(SUBSTITUTE(F5305,CHAR(160),"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06" spans="2:11" hidden="1" x14ac:dyDescent="0.25">
      <c r="B5306" s="20">
        <v>45989</v>
      </c>
      <c r="C5306" s="2" t="s">
        <v>1</v>
      </c>
      <c r="D5306" s="2" t="s">
        <v>3315</v>
      </c>
      <c r="E5306" s="2" t="s">
        <v>319</v>
      </c>
      <c r="F5306" s="2" t="s">
        <v>2573</v>
      </c>
      <c r="G5306" s="5">
        <v>204</v>
      </c>
      <c r="H5306" s="5">
        <v>22.4</v>
      </c>
      <c r="I5306" s="5">
        <v>4569.6000000000004</v>
      </c>
      <c r="J5306" s="5">
        <v>2293951.419999999</v>
      </c>
      <c r="K5306" s="3" t="str" cm="1">
        <f t="array" ref="K5306">_xlfn.LET(_xlpm.d,UPPER(TRIM(CLEAN(SUBSTITUTE(F5306,CHAR(160),"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07" spans="2:11" hidden="1" x14ac:dyDescent="0.25">
      <c r="B5307" s="20">
        <v>45990</v>
      </c>
      <c r="C5307" s="2" t="s">
        <v>1</v>
      </c>
      <c r="D5307" s="2" t="s">
        <v>3316</v>
      </c>
      <c r="E5307" s="2" t="s">
        <v>234</v>
      </c>
      <c r="F5307" s="2" t="s">
        <v>2573</v>
      </c>
      <c r="G5307" s="5">
        <v>16</v>
      </c>
      <c r="H5307" s="5">
        <v>22.4</v>
      </c>
      <c r="I5307" s="5">
        <v>358.4</v>
      </c>
      <c r="J5307" s="5">
        <v>2294309.8199999989</v>
      </c>
      <c r="K5307" s="3" t="str" cm="1">
        <f t="array" ref="K5307">_xlfn.LET(_xlpm.d,UPPER(TRIM(CLEAN(SUBSTITUTE(F5307,CHAR(160),"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08" spans="2:11" hidden="1" x14ac:dyDescent="0.25">
      <c r="B5308" s="20">
        <v>45993</v>
      </c>
      <c r="C5308" s="2" t="s">
        <v>1</v>
      </c>
      <c r="D5308" s="2" t="s">
        <v>2223</v>
      </c>
      <c r="E5308" s="2" t="s">
        <v>214</v>
      </c>
      <c r="F5308" s="2" t="s">
        <v>2573</v>
      </c>
      <c r="G5308" s="5">
        <v>30</v>
      </c>
      <c r="H5308" s="5">
        <v>22.4</v>
      </c>
      <c r="I5308" s="5">
        <v>672</v>
      </c>
      <c r="J5308" s="5">
        <v>2294981.8199999989</v>
      </c>
      <c r="K5308" s="3" t="str" cm="1">
        <f t="array" ref="K5308">_xlfn.LET(_xlpm.d,UPPER(TRIM(CLEAN(SUBSTITUTE(F5308,CHAR(160),"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09" spans="2:11" hidden="1" x14ac:dyDescent="0.25">
      <c r="B5309" s="20">
        <v>45993</v>
      </c>
      <c r="C5309" s="2" t="s">
        <v>1</v>
      </c>
      <c r="D5309" s="2" t="s">
        <v>2225</v>
      </c>
      <c r="E5309" s="2" t="s">
        <v>234</v>
      </c>
      <c r="F5309" s="2" t="s">
        <v>2573</v>
      </c>
      <c r="G5309" s="5">
        <v>30</v>
      </c>
      <c r="H5309" s="5">
        <v>22.4</v>
      </c>
      <c r="I5309" s="5">
        <v>672</v>
      </c>
      <c r="J5309" s="5">
        <v>2295653.8199999989</v>
      </c>
      <c r="K5309" s="3" t="str" cm="1">
        <f t="array" ref="K5309">_xlfn.LET(_xlpm.d,UPPER(TRIM(CLEAN(SUBSTITUTE(F5309,CHAR(160),"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10" spans="2:11" hidden="1" x14ac:dyDescent="0.25">
      <c r="B5310" s="20">
        <v>45993</v>
      </c>
      <c r="C5310" s="2" t="s">
        <v>1</v>
      </c>
      <c r="D5310" s="2" t="s">
        <v>1477</v>
      </c>
      <c r="E5310" s="2" t="s">
        <v>143</v>
      </c>
      <c r="F5310" s="2" t="s">
        <v>2573</v>
      </c>
      <c r="G5310" s="5">
        <v>80</v>
      </c>
      <c r="H5310" s="5">
        <v>22.4</v>
      </c>
      <c r="I5310" s="5">
        <v>1792</v>
      </c>
      <c r="J5310" s="5">
        <v>2297445.8199999989</v>
      </c>
      <c r="K5310" s="3" t="str" cm="1">
        <f t="array" ref="K5310">_xlfn.LET(_xlpm.d,UPPER(TRIM(CLEAN(SUBSTITUTE(F5310,CHAR(160),"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11" spans="2:11" hidden="1" x14ac:dyDescent="0.25">
      <c r="B5311" s="20">
        <v>45993</v>
      </c>
      <c r="C5311" s="2" t="s">
        <v>1</v>
      </c>
      <c r="D5311" s="2" t="s">
        <v>1478</v>
      </c>
      <c r="E5311" s="2" t="s">
        <v>162</v>
      </c>
      <c r="F5311" s="2" t="s">
        <v>2573</v>
      </c>
      <c r="G5311" s="5">
        <v>80</v>
      </c>
      <c r="H5311" s="5">
        <v>22.4</v>
      </c>
      <c r="I5311" s="5">
        <v>1792</v>
      </c>
      <c r="J5311" s="5">
        <v>2299237.8199999989</v>
      </c>
      <c r="K5311" s="3" t="str" cm="1">
        <f t="array" ref="K5311">_xlfn.LET(_xlpm.d,UPPER(TRIM(CLEAN(SUBSTITUTE(F5311,CHAR(160),"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12" spans="2:11" hidden="1" x14ac:dyDescent="0.25">
      <c r="B5312" s="20">
        <v>45994</v>
      </c>
      <c r="C5312" s="2" t="s">
        <v>1</v>
      </c>
      <c r="D5312" s="2" t="s">
        <v>340</v>
      </c>
      <c r="E5312" s="2" t="s">
        <v>149</v>
      </c>
      <c r="F5312" s="2" t="s">
        <v>2573</v>
      </c>
      <c r="G5312" s="5">
        <v>16</v>
      </c>
      <c r="H5312" s="5">
        <v>22.4</v>
      </c>
      <c r="I5312" s="5">
        <v>358.4</v>
      </c>
      <c r="J5312" s="5">
        <v>2299596.2199999988</v>
      </c>
      <c r="K5312" s="3" t="str" cm="1">
        <f t="array" ref="K5312">_xlfn.LET(_xlpm.d,UPPER(TRIM(CLEAN(SUBSTITUTE(F5312,CHAR(160),"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13" spans="2:11" hidden="1" x14ac:dyDescent="0.25">
      <c r="B5313" s="20">
        <v>45994</v>
      </c>
      <c r="C5313" s="2" t="s">
        <v>1</v>
      </c>
      <c r="D5313" s="2" t="s">
        <v>3317</v>
      </c>
      <c r="E5313" s="2" t="s">
        <v>145</v>
      </c>
      <c r="F5313" s="2" t="s">
        <v>2573</v>
      </c>
      <c r="G5313" s="5">
        <v>10</v>
      </c>
      <c r="H5313" s="5">
        <v>22.4</v>
      </c>
      <c r="I5313" s="5">
        <v>224</v>
      </c>
      <c r="J5313" s="5">
        <v>2299820.2199999988</v>
      </c>
      <c r="K5313" s="3" t="str" cm="1">
        <f t="array" ref="K5313">_xlfn.LET(_xlpm.d,UPPER(TRIM(CLEAN(SUBSTITUTE(F5313,CHAR(160),"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14" spans="2:11" hidden="1" x14ac:dyDescent="0.25">
      <c r="B5314" s="20">
        <v>45994</v>
      </c>
      <c r="C5314" s="2" t="s">
        <v>1</v>
      </c>
      <c r="D5314" s="2" t="s">
        <v>2228</v>
      </c>
      <c r="E5314" s="2" t="s">
        <v>189</v>
      </c>
      <c r="F5314" s="2" t="s">
        <v>2573</v>
      </c>
      <c r="G5314" s="5">
        <v>20</v>
      </c>
      <c r="H5314" s="5">
        <v>22.4</v>
      </c>
      <c r="I5314" s="5">
        <v>448</v>
      </c>
      <c r="J5314" s="5">
        <v>2300268.2199999988</v>
      </c>
      <c r="K5314" s="3" t="str" cm="1">
        <f t="array" ref="K5314">_xlfn.LET(_xlpm.d,UPPER(TRIM(CLEAN(SUBSTITUTE(F5314,CHAR(160),"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15" spans="2:11" hidden="1" x14ac:dyDescent="0.25">
      <c r="B5315" s="20">
        <v>45994</v>
      </c>
      <c r="C5315" s="2" t="s">
        <v>1</v>
      </c>
      <c r="D5315" s="2" t="s">
        <v>2229</v>
      </c>
      <c r="E5315" s="2" t="s">
        <v>1634</v>
      </c>
      <c r="F5315" s="2" t="s">
        <v>2573</v>
      </c>
      <c r="G5315" s="5">
        <v>60</v>
      </c>
      <c r="H5315" s="5">
        <v>21.3</v>
      </c>
      <c r="I5315" s="5">
        <v>1278</v>
      </c>
      <c r="J5315" s="5">
        <v>2301546.2199999988</v>
      </c>
      <c r="K5315" s="3" t="str" cm="1">
        <f t="array" ref="K5315">_xlfn.LET(_xlpm.d,UPPER(TRIM(CLEAN(SUBSTITUTE(F5315,CHAR(160),"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16" spans="2:11" hidden="1" x14ac:dyDescent="0.25">
      <c r="B5316" s="20">
        <v>45994</v>
      </c>
      <c r="C5316" s="2" t="s">
        <v>1</v>
      </c>
      <c r="D5316" s="2" t="s">
        <v>3318</v>
      </c>
      <c r="E5316" s="2" t="s">
        <v>25</v>
      </c>
      <c r="F5316" s="2" t="s">
        <v>2573</v>
      </c>
      <c r="G5316" s="5">
        <v>96</v>
      </c>
      <c r="H5316" s="5">
        <v>17</v>
      </c>
      <c r="I5316" s="5">
        <v>1632</v>
      </c>
      <c r="J5316" s="5">
        <v>2303178.2199999988</v>
      </c>
      <c r="K5316" s="3" t="str" cm="1">
        <f t="array" ref="K5316">_xlfn.LET(_xlpm.d,UPPER(TRIM(CLEAN(SUBSTITUTE(F5316,CHAR(160),"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17" spans="2:11" hidden="1" x14ac:dyDescent="0.25">
      <c r="B5317" s="20">
        <v>45994</v>
      </c>
      <c r="C5317" s="2" t="s">
        <v>1</v>
      </c>
      <c r="D5317" s="2" t="s">
        <v>3319</v>
      </c>
      <c r="E5317" s="2" t="s">
        <v>73</v>
      </c>
      <c r="F5317" s="2" t="s">
        <v>2573</v>
      </c>
      <c r="G5317" s="5">
        <v>40</v>
      </c>
      <c r="H5317" s="5">
        <v>21.2</v>
      </c>
      <c r="I5317" s="5">
        <v>848</v>
      </c>
      <c r="J5317" s="5">
        <v>2304026.2199999988</v>
      </c>
      <c r="K5317" s="3" t="str" cm="1">
        <f t="array" ref="K5317">_xlfn.LET(_xlpm.d,UPPER(TRIM(CLEAN(SUBSTITUTE(F5317,CHAR(160),"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18" spans="2:11" hidden="1" x14ac:dyDescent="0.25">
      <c r="B5318" s="20">
        <v>45994</v>
      </c>
      <c r="C5318" s="2" t="s">
        <v>1</v>
      </c>
      <c r="D5318" s="2" t="s">
        <v>2231</v>
      </c>
      <c r="E5318" s="2" t="s">
        <v>197</v>
      </c>
      <c r="F5318" s="2" t="s">
        <v>2573</v>
      </c>
      <c r="G5318" s="5">
        <v>176</v>
      </c>
      <c r="H5318" s="5">
        <v>22.4</v>
      </c>
      <c r="I5318" s="5">
        <v>3942.4</v>
      </c>
      <c r="J5318" s="5">
        <v>2307968.6199999987</v>
      </c>
      <c r="K5318" s="3" t="str" cm="1">
        <f t="array" ref="K5318">_xlfn.LET(_xlpm.d,UPPER(TRIM(CLEAN(SUBSTITUTE(F5318,CHAR(160),"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19" spans="2:11" hidden="1" x14ac:dyDescent="0.25">
      <c r="B5319" s="20">
        <v>45995</v>
      </c>
      <c r="C5319" s="2" t="s">
        <v>1</v>
      </c>
      <c r="D5319" s="2" t="s">
        <v>3320</v>
      </c>
      <c r="E5319" s="2" t="s">
        <v>259</v>
      </c>
      <c r="F5319" s="2" t="s">
        <v>2573</v>
      </c>
      <c r="G5319" s="5">
        <v>100</v>
      </c>
      <c r="H5319" s="5">
        <v>22.4</v>
      </c>
      <c r="I5319" s="5">
        <v>2240</v>
      </c>
      <c r="J5319" s="5">
        <v>2310208.6199999987</v>
      </c>
      <c r="K5319" s="3" t="str" cm="1">
        <f t="array" ref="K5319">_xlfn.LET(_xlpm.d,UPPER(TRIM(CLEAN(SUBSTITUTE(F5319,CHAR(160),"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20" spans="2:11" hidden="1" x14ac:dyDescent="0.25">
      <c r="B5320" s="20">
        <v>45995</v>
      </c>
      <c r="C5320" s="2" t="s">
        <v>1</v>
      </c>
      <c r="D5320" s="2" t="s">
        <v>2232</v>
      </c>
      <c r="E5320" s="2" t="s">
        <v>254</v>
      </c>
      <c r="F5320" s="2" t="s">
        <v>2573</v>
      </c>
      <c r="G5320" s="5">
        <v>20</v>
      </c>
      <c r="H5320" s="5">
        <v>22.4</v>
      </c>
      <c r="I5320" s="5">
        <v>448</v>
      </c>
      <c r="J5320" s="5">
        <v>2310656.6199999987</v>
      </c>
      <c r="K5320" s="3" t="str" cm="1">
        <f t="array" ref="K5320">_xlfn.LET(_xlpm.d,UPPER(TRIM(CLEAN(SUBSTITUTE(F5320,CHAR(160),"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21" spans="2:11" hidden="1" x14ac:dyDescent="0.25">
      <c r="B5321" s="20">
        <v>45995</v>
      </c>
      <c r="C5321" s="2" t="s">
        <v>1</v>
      </c>
      <c r="D5321" s="2" t="s">
        <v>2233</v>
      </c>
      <c r="E5321" s="2" t="s">
        <v>248</v>
      </c>
      <c r="F5321" s="2" t="s">
        <v>3184</v>
      </c>
      <c r="G5321" s="5">
        <v>20</v>
      </c>
      <c r="H5321" s="5">
        <v>22.4</v>
      </c>
      <c r="I5321" s="5">
        <v>448</v>
      </c>
      <c r="J5321" s="5">
        <v>2311104.6199999987</v>
      </c>
      <c r="K5321" s="3" t="str" cm="1">
        <f t="array" ref="K5321">_xlfn.LET(_xlpm.d,UPPER(TRIM(CLEAN(SUBSTITUTE(F5321,CHAR(160),"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22" spans="2:11" hidden="1" x14ac:dyDescent="0.25">
      <c r="B5322" s="20">
        <v>45995</v>
      </c>
      <c r="C5322" s="2" t="s">
        <v>1</v>
      </c>
      <c r="D5322" s="2" t="s">
        <v>345</v>
      </c>
      <c r="E5322" s="2" t="s">
        <v>135</v>
      </c>
      <c r="F5322" s="2" t="s">
        <v>2573</v>
      </c>
      <c r="G5322" s="5">
        <v>64</v>
      </c>
      <c r="H5322" s="5">
        <v>22.4</v>
      </c>
      <c r="I5322" s="5">
        <v>1433.6</v>
      </c>
      <c r="J5322" s="5">
        <v>2312538.2199999988</v>
      </c>
      <c r="K5322" s="3" t="str" cm="1">
        <f t="array" ref="K5322">_xlfn.LET(_xlpm.d,UPPER(TRIM(CLEAN(SUBSTITUTE(F5322,CHAR(160),"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23" spans="2:11" hidden="1" x14ac:dyDescent="0.25">
      <c r="B5323" s="20">
        <v>45995</v>
      </c>
      <c r="C5323" s="2" t="s">
        <v>1</v>
      </c>
      <c r="D5323" s="2" t="s">
        <v>2234</v>
      </c>
      <c r="E5323" s="2" t="s">
        <v>16</v>
      </c>
      <c r="F5323" s="2" t="s">
        <v>2573</v>
      </c>
      <c r="G5323" s="5">
        <v>110</v>
      </c>
      <c r="H5323" s="5">
        <v>21.2</v>
      </c>
      <c r="I5323" s="5">
        <v>2332</v>
      </c>
      <c r="J5323" s="5">
        <v>2314870.2199999988</v>
      </c>
      <c r="K5323" s="3" t="str" cm="1">
        <f t="array" ref="K5323">_xlfn.LET(_xlpm.d,UPPER(TRIM(CLEAN(SUBSTITUTE(F5323,CHAR(160),"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24" spans="2:11" hidden="1" x14ac:dyDescent="0.25">
      <c r="B5324" s="20">
        <v>45996</v>
      </c>
      <c r="C5324" s="2" t="s">
        <v>1</v>
      </c>
      <c r="D5324" s="2" t="s">
        <v>354</v>
      </c>
      <c r="E5324" s="2" t="s">
        <v>279</v>
      </c>
      <c r="F5324" s="2" t="s">
        <v>2573</v>
      </c>
      <c r="G5324" s="5">
        <v>80</v>
      </c>
      <c r="H5324" s="5">
        <v>22.4</v>
      </c>
      <c r="I5324" s="5">
        <v>1792</v>
      </c>
      <c r="J5324" s="5">
        <v>2316662.2199999988</v>
      </c>
      <c r="K5324" s="3" t="str" cm="1">
        <f t="array" ref="K5324">_xlfn.LET(_xlpm.d,UPPER(TRIM(CLEAN(SUBSTITUTE(F5324,CHAR(160),"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25" spans="2:11" hidden="1" x14ac:dyDescent="0.25">
      <c r="B5325" s="20">
        <v>45996</v>
      </c>
      <c r="C5325" s="2" t="s">
        <v>1</v>
      </c>
      <c r="D5325" s="2" t="s">
        <v>3321</v>
      </c>
      <c r="E5325" s="2" t="s">
        <v>491</v>
      </c>
      <c r="F5325" s="2" t="s">
        <v>2573</v>
      </c>
      <c r="G5325" s="5">
        <v>35</v>
      </c>
      <c r="H5325" s="5">
        <v>21.3</v>
      </c>
      <c r="I5325" s="5">
        <v>745.5</v>
      </c>
      <c r="J5325" s="5">
        <v>2317407.7199999988</v>
      </c>
      <c r="K5325" s="3" t="str" cm="1">
        <f t="array" ref="K5325">_xlfn.LET(_xlpm.d,UPPER(TRIM(CLEAN(SUBSTITUTE(F5325,CHAR(160),"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26" spans="2:11" hidden="1" x14ac:dyDescent="0.25">
      <c r="B5326" s="20">
        <v>45996</v>
      </c>
      <c r="C5326" s="2" t="s">
        <v>1</v>
      </c>
      <c r="D5326" s="2" t="s">
        <v>2235</v>
      </c>
      <c r="E5326" s="2" t="s">
        <v>243</v>
      </c>
      <c r="F5326" s="2" t="s">
        <v>2573</v>
      </c>
      <c r="G5326" s="5">
        <v>10</v>
      </c>
      <c r="H5326" s="5">
        <v>22.4</v>
      </c>
      <c r="I5326" s="5">
        <v>224</v>
      </c>
      <c r="J5326" s="5">
        <v>2317631.7199999988</v>
      </c>
      <c r="K5326" s="3" t="str" cm="1">
        <f t="array" ref="K5326">_xlfn.LET(_xlpm.d,UPPER(TRIM(CLEAN(SUBSTITUTE(F5326,CHAR(160),"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27" spans="2:11" hidden="1" x14ac:dyDescent="0.25">
      <c r="B5327" s="20">
        <v>45996</v>
      </c>
      <c r="C5327" s="2" t="s">
        <v>1</v>
      </c>
      <c r="D5327" s="2" t="s">
        <v>2236</v>
      </c>
      <c r="E5327" s="2" t="s">
        <v>241</v>
      </c>
      <c r="F5327" s="2" t="s">
        <v>2573</v>
      </c>
      <c r="G5327" s="5">
        <v>40</v>
      </c>
      <c r="H5327" s="5">
        <v>22.4</v>
      </c>
      <c r="I5327" s="5">
        <v>896</v>
      </c>
      <c r="J5327" s="5">
        <v>2318527.7199999988</v>
      </c>
      <c r="K5327" s="3" t="str" cm="1">
        <f t="array" ref="K5327">_xlfn.LET(_xlpm.d,UPPER(TRIM(CLEAN(SUBSTITUTE(F5327,CHAR(160),"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28" spans="2:11" hidden="1" x14ac:dyDescent="0.25">
      <c r="B5328" s="20">
        <v>45996</v>
      </c>
      <c r="C5328" s="2" t="s">
        <v>1</v>
      </c>
      <c r="D5328" s="2" t="s">
        <v>2238</v>
      </c>
      <c r="E5328" s="2" t="s">
        <v>232</v>
      </c>
      <c r="F5328" s="2" t="s">
        <v>2573</v>
      </c>
      <c r="G5328" s="5">
        <v>20</v>
      </c>
      <c r="H5328" s="5">
        <v>22.4</v>
      </c>
      <c r="I5328" s="5">
        <v>448</v>
      </c>
      <c r="J5328" s="5">
        <v>2318975.7199999988</v>
      </c>
      <c r="K5328" s="3" t="str" cm="1">
        <f t="array" ref="K5328">_xlfn.LET(_xlpm.d,UPPER(TRIM(CLEAN(SUBSTITUTE(F5328,CHAR(160),"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29" spans="2:11" hidden="1" x14ac:dyDescent="0.25">
      <c r="B5329" s="20">
        <v>45996</v>
      </c>
      <c r="C5329" s="2" t="s">
        <v>1</v>
      </c>
      <c r="D5329" s="2" t="s">
        <v>1299</v>
      </c>
      <c r="E5329" s="2" t="s">
        <v>236</v>
      </c>
      <c r="F5329" s="2" t="s">
        <v>2573</v>
      </c>
      <c r="G5329" s="5">
        <v>16</v>
      </c>
      <c r="H5329" s="5">
        <v>22.4</v>
      </c>
      <c r="I5329" s="5">
        <v>358.4</v>
      </c>
      <c r="J5329" s="5">
        <v>2319334.1199999987</v>
      </c>
      <c r="K5329" s="3" t="str" cm="1">
        <f t="array" ref="K5329">_xlfn.LET(_xlpm.d,UPPER(TRIM(CLEAN(SUBSTITUTE(F5329,CHAR(160),"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30" spans="2:11" hidden="1" x14ac:dyDescent="0.25">
      <c r="B5330" s="20">
        <v>45996</v>
      </c>
      <c r="C5330" s="2" t="s">
        <v>1</v>
      </c>
      <c r="D5330" s="2" t="s">
        <v>1300</v>
      </c>
      <c r="E5330" s="2" t="s">
        <v>154</v>
      </c>
      <c r="F5330" s="2" t="s">
        <v>2573</v>
      </c>
      <c r="G5330" s="5">
        <v>40</v>
      </c>
      <c r="H5330" s="5">
        <v>22.4</v>
      </c>
      <c r="I5330" s="5">
        <v>896</v>
      </c>
      <c r="J5330" s="5">
        <v>2320230.1199999987</v>
      </c>
      <c r="K5330" s="3" t="str" cm="1">
        <f t="array" ref="K5330">_xlfn.LET(_xlpm.d,UPPER(TRIM(CLEAN(SUBSTITUTE(F5330,CHAR(160),"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31" spans="2:11" hidden="1" x14ac:dyDescent="0.25">
      <c r="B5331" s="20">
        <v>45996</v>
      </c>
      <c r="C5331" s="2" t="s">
        <v>1</v>
      </c>
      <c r="D5331" s="2" t="s">
        <v>359</v>
      </c>
      <c r="E5331" s="2" t="s">
        <v>234</v>
      </c>
      <c r="F5331" s="2" t="s">
        <v>2573</v>
      </c>
      <c r="G5331" s="5">
        <v>55</v>
      </c>
      <c r="H5331" s="5">
        <v>22.4</v>
      </c>
      <c r="I5331" s="5">
        <v>1232</v>
      </c>
      <c r="J5331" s="5">
        <v>2321462.1199999987</v>
      </c>
      <c r="K5331" s="3" t="str" cm="1">
        <f t="array" ref="K5331">_xlfn.LET(_xlpm.d,UPPER(TRIM(CLEAN(SUBSTITUTE(F5331,CHAR(160),"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32" spans="2:11" hidden="1" x14ac:dyDescent="0.25">
      <c r="B5332" s="20">
        <v>45996</v>
      </c>
      <c r="C5332" s="2" t="s">
        <v>1</v>
      </c>
      <c r="D5332" s="2" t="s">
        <v>3322</v>
      </c>
      <c r="E5332" s="2" t="s">
        <v>6</v>
      </c>
      <c r="F5332" s="2" t="s">
        <v>2573</v>
      </c>
      <c r="G5332" s="5">
        <v>80</v>
      </c>
      <c r="H5332" s="5">
        <v>21.2</v>
      </c>
      <c r="I5332" s="5">
        <v>1696</v>
      </c>
      <c r="J5332" s="5">
        <v>2323158.1199999987</v>
      </c>
      <c r="K5332" s="3" t="str" cm="1">
        <f t="array" ref="K5332">_xlfn.LET(_xlpm.d,UPPER(TRIM(CLEAN(SUBSTITUTE(F5332,CHAR(160),"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33" spans="2:11" hidden="1" x14ac:dyDescent="0.25">
      <c r="B5333" s="20">
        <v>45996</v>
      </c>
      <c r="C5333" s="2" t="s">
        <v>1</v>
      </c>
      <c r="D5333" s="2" t="s">
        <v>2239</v>
      </c>
      <c r="E5333" s="2" t="s">
        <v>43</v>
      </c>
      <c r="F5333" s="2" t="s">
        <v>2573</v>
      </c>
      <c r="G5333" s="5">
        <v>45</v>
      </c>
      <c r="H5333" s="5">
        <v>17.2</v>
      </c>
      <c r="I5333" s="5">
        <v>774</v>
      </c>
      <c r="J5333" s="5">
        <v>2323932.1199999987</v>
      </c>
      <c r="K5333" s="3" t="str" cm="1">
        <f t="array" ref="K5333">_xlfn.LET(_xlpm.d,UPPER(TRIM(CLEAN(SUBSTITUTE(F5333,CHAR(160),"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34" spans="2:11" hidden="1" x14ac:dyDescent="0.25">
      <c r="B5334" s="20">
        <v>45996</v>
      </c>
      <c r="C5334" s="2" t="s">
        <v>1</v>
      </c>
      <c r="D5334" s="2" t="s">
        <v>2239</v>
      </c>
      <c r="E5334" s="2" t="s">
        <v>43</v>
      </c>
      <c r="F5334" s="2" t="s">
        <v>3323</v>
      </c>
      <c r="G5334" s="5">
        <v>35</v>
      </c>
      <c r="H5334" s="5">
        <v>21.2</v>
      </c>
      <c r="I5334" s="5">
        <v>742</v>
      </c>
      <c r="J5334" s="5">
        <v>2324674.1199999987</v>
      </c>
      <c r="K5334" s="3" t="str" cm="1">
        <f t="array" ref="K5334">_xlfn.LET(_xlpm.d,UPPER(TRIM(CLEAN(SUBSTITUTE(F5334,CHAR(160),"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5335" spans="2:11" hidden="1" x14ac:dyDescent="0.25">
      <c r="B5335" s="20">
        <v>45996</v>
      </c>
      <c r="C5335" s="2" t="s">
        <v>1</v>
      </c>
      <c r="D5335" s="2" t="s">
        <v>2239</v>
      </c>
      <c r="E5335" s="2" t="s">
        <v>43</v>
      </c>
      <c r="F5335" s="2" t="s">
        <v>3324</v>
      </c>
      <c r="G5335" s="5">
        <v>10</v>
      </c>
      <c r="H5335" s="5">
        <v>21.2</v>
      </c>
      <c r="I5335" s="5">
        <v>212</v>
      </c>
      <c r="J5335" s="5">
        <v>2324886.1199999987</v>
      </c>
      <c r="K5335" s="3" t="str" cm="1">
        <f t="array" ref="K5335">_xlfn.LET(_xlpm.d,UPPER(TRIM(CLEAN(SUBSTITUTE(F5335,CHAR(160),"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36" spans="2:11" hidden="1" x14ac:dyDescent="0.25">
      <c r="B5336" s="20">
        <v>45996</v>
      </c>
      <c r="C5336" s="2" t="s">
        <v>1</v>
      </c>
      <c r="D5336" s="2" t="s">
        <v>3325</v>
      </c>
      <c r="E5336" s="2" t="s">
        <v>224</v>
      </c>
      <c r="F5336" s="2" t="s">
        <v>2573</v>
      </c>
      <c r="G5336" s="5">
        <v>144</v>
      </c>
      <c r="H5336" s="5">
        <v>22.4</v>
      </c>
      <c r="I5336" s="5">
        <v>3225.6</v>
      </c>
      <c r="J5336" s="5">
        <v>2328111.7199999988</v>
      </c>
      <c r="K5336" s="3" t="str" cm="1">
        <f t="array" ref="K5336">_xlfn.LET(_xlpm.d,UPPER(TRIM(CLEAN(SUBSTITUTE(F5336,CHAR(160),"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37" spans="2:11" hidden="1" x14ac:dyDescent="0.25">
      <c r="B5337" s="20">
        <v>45999</v>
      </c>
      <c r="C5337" s="2" t="s">
        <v>1</v>
      </c>
      <c r="D5337" s="2" t="s">
        <v>3326</v>
      </c>
      <c r="E5337" s="2" t="s">
        <v>1235</v>
      </c>
      <c r="F5337" s="2" t="s">
        <v>2573</v>
      </c>
      <c r="G5337" s="5">
        <v>10</v>
      </c>
      <c r="H5337" s="5">
        <v>21.2</v>
      </c>
      <c r="I5337" s="5">
        <v>212</v>
      </c>
      <c r="J5337" s="5">
        <v>2328323.7199999988</v>
      </c>
      <c r="K5337" s="3" t="str" cm="1">
        <f t="array" ref="K5337">_xlfn.LET(_xlpm.d,UPPER(TRIM(CLEAN(SUBSTITUTE(F5337,CHAR(160),"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38" spans="2:11" hidden="1" x14ac:dyDescent="0.25">
      <c r="B5338" s="20">
        <v>45999</v>
      </c>
      <c r="C5338" s="2" t="s">
        <v>1</v>
      </c>
      <c r="D5338" s="2" t="s">
        <v>3327</v>
      </c>
      <c r="E5338" s="2" t="s">
        <v>25</v>
      </c>
      <c r="F5338" s="2" t="s">
        <v>2573</v>
      </c>
      <c r="G5338" s="5">
        <v>144</v>
      </c>
      <c r="H5338" s="5">
        <v>17</v>
      </c>
      <c r="I5338" s="5">
        <v>2448</v>
      </c>
      <c r="J5338" s="5">
        <v>2330771.7199999988</v>
      </c>
      <c r="K5338" s="3" t="str" cm="1">
        <f t="array" ref="K5338">_xlfn.LET(_xlpm.d,UPPER(TRIM(CLEAN(SUBSTITUTE(F5338,CHAR(160),"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39" spans="2:11" hidden="1" x14ac:dyDescent="0.25">
      <c r="B5339" s="20">
        <v>45999</v>
      </c>
      <c r="C5339" s="2" t="s">
        <v>1</v>
      </c>
      <c r="D5339" s="2" t="s">
        <v>3328</v>
      </c>
      <c r="E5339" s="2" t="s">
        <v>832</v>
      </c>
      <c r="F5339" s="2" t="s">
        <v>2573</v>
      </c>
      <c r="G5339" s="5">
        <v>64</v>
      </c>
      <c r="H5339" s="5">
        <v>21.2</v>
      </c>
      <c r="I5339" s="5">
        <v>1356.8</v>
      </c>
      <c r="J5339" s="5">
        <v>2332128.5199999986</v>
      </c>
      <c r="K5339" s="3" t="str" cm="1">
        <f t="array" ref="K5339">_xlfn.LET(_xlpm.d,UPPER(TRIM(CLEAN(SUBSTITUTE(F5339,CHAR(160),"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40" spans="2:11" hidden="1" x14ac:dyDescent="0.25">
      <c r="B5340" s="20">
        <v>45999</v>
      </c>
      <c r="C5340" s="2" t="s">
        <v>1</v>
      </c>
      <c r="D5340" s="2" t="s">
        <v>3329</v>
      </c>
      <c r="E5340" s="2" t="s">
        <v>117</v>
      </c>
      <c r="F5340" s="2" t="s">
        <v>2573</v>
      </c>
      <c r="G5340" s="5">
        <v>32</v>
      </c>
      <c r="H5340" s="5">
        <v>21.2</v>
      </c>
      <c r="I5340" s="5">
        <v>678.4</v>
      </c>
      <c r="J5340" s="5">
        <v>2332806.9199999985</v>
      </c>
      <c r="K5340" s="3" t="str" cm="1">
        <f t="array" ref="K5340">_xlfn.LET(_xlpm.d,UPPER(TRIM(CLEAN(SUBSTITUTE(F5340,CHAR(160),"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41" spans="2:11" hidden="1" x14ac:dyDescent="0.25">
      <c r="B5341" s="20">
        <v>45999</v>
      </c>
      <c r="C5341" s="2" t="s">
        <v>1</v>
      </c>
      <c r="D5341" s="2" t="s">
        <v>3330</v>
      </c>
      <c r="E5341" s="2" t="s">
        <v>248</v>
      </c>
      <c r="F5341" s="2" t="s">
        <v>2573</v>
      </c>
      <c r="G5341" s="5">
        <v>40</v>
      </c>
      <c r="H5341" s="5">
        <v>22.4</v>
      </c>
      <c r="I5341" s="5">
        <v>896</v>
      </c>
      <c r="J5341" s="5">
        <v>2333702.9199999985</v>
      </c>
      <c r="K5341" s="3" t="str" cm="1">
        <f t="array" ref="K5341">_xlfn.LET(_xlpm.d,UPPER(TRIM(CLEAN(SUBSTITUTE(F5341,CHAR(160),"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42" spans="2:11" hidden="1" x14ac:dyDescent="0.25">
      <c r="B5342" s="20">
        <v>46000</v>
      </c>
      <c r="C5342" s="2" t="s">
        <v>1</v>
      </c>
      <c r="D5342" s="2" t="s">
        <v>77</v>
      </c>
      <c r="E5342" s="2" t="s">
        <v>78</v>
      </c>
      <c r="F5342" s="2" t="s">
        <v>3184</v>
      </c>
      <c r="G5342" s="5">
        <v>60</v>
      </c>
      <c r="H5342" s="5">
        <v>22.4</v>
      </c>
      <c r="I5342" s="5">
        <v>1344</v>
      </c>
      <c r="J5342" s="5">
        <v>2335046.9199999985</v>
      </c>
      <c r="K5342" s="3" t="str" cm="1">
        <f t="array" ref="K5342">_xlfn.LET(_xlpm.d,UPPER(TRIM(CLEAN(SUBSTITUTE(F5342,CHAR(160),"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43" spans="2:11" hidden="1" x14ac:dyDescent="0.25">
      <c r="B5343" s="20">
        <v>46000</v>
      </c>
      <c r="C5343" s="2" t="s">
        <v>1</v>
      </c>
      <c r="D5343" s="2" t="s">
        <v>2241</v>
      </c>
      <c r="E5343" s="2" t="s">
        <v>186</v>
      </c>
      <c r="F5343" s="2" t="s">
        <v>2573</v>
      </c>
      <c r="G5343" s="5">
        <v>20</v>
      </c>
      <c r="H5343" s="5">
        <v>22.4</v>
      </c>
      <c r="I5343" s="5">
        <v>448</v>
      </c>
      <c r="J5343" s="5">
        <v>2335494.9199999985</v>
      </c>
      <c r="K5343" s="3" t="str" cm="1">
        <f t="array" ref="K5343">_xlfn.LET(_xlpm.d,UPPER(TRIM(CLEAN(SUBSTITUTE(F5343,CHAR(160),"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44" spans="2:11" hidden="1" x14ac:dyDescent="0.25">
      <c r="B5344" s="20">
        <v>46000</v>
      </c>
      <c r="C5344" s="2" t="s">
        <v>1</v>
      </c>
      <c r="D5344" s="2" t="s">
        <v>365</v>
      </c>
      <c r="E5344" s="2" t="s">
        <v>147</v>
      </c>
      <c r="F5344" s="2" t="s">
        <v>2573</v>
      </c>
      <c r="G5344" s="5">
        <v>96</v>
      </c>
      <c r="H5344" s="5">
        <v>22.4</v>
      </c>
      <c r="I5344" s="5">
        <v>2150.4</v>
      </c>
      <c r="J5344" s="5">
        <v>2337645.3199999984</v>
      </c>
      <c r="K5344" s="3" t="str" cm="1">
        <f t="array" ref="K5344">_xlfn.LET(_xlpm.d,UPPER(TRIM(CLEAN(SUBSTITUTE(F5344,CHAR(160),"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45" spans="2:11" hidden="1" x14ac:dyDescent="0.25">
      <c r="B5345" s="20">
        <v>46000</v>
      </c>
      <c r="C5345" s="2" t="s">
        <v>1</v>
      </c>
      <c r="D5345" s="2" t="s">
        <v>1301</v>
      </c>
      <c r="E5345" s="2" t="s">
        <v>158</v>
      </c>
      <c r="F5345" s="2" t="s">
        <v>2573</v>
      </c>
      <c r="G5345" s="5">
        <v>32</v>
      </c>
      <c r="H5345" s="5">
        <v>22.4</v>
      </c>
      <c r="I5345" s="5">
        <v>716.8</v>
      </c>
      <c r="J5345" s="5">
        <v>2338362.1199999982</v>
      </c>
      <c r="K5345" s="3" t="str" cm="1">
        <f t="array" ref="K5345">_xlfn.LET(_xlpm.d,UPPER(TRIM(CLEAN(SUBSTITUTE(F5345,CHAR(160),"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46" spans="2:11" hidden="1" x14ac:dyDescent="0.25">
      <c r="B5346" s="20">
        <v>46000</v>
      </c>
      <c r="C5346" s="2" t="s">
        <v>1</v>
      </c>
      <c r="D5346" s="2" t="s">
        <v>367</v>
      </c>
      <c r="E5346" s="2" t="s">
        <v>273</v>
      </c>
      <c r="F5346" s="2" t="s">
        <v>2573</v>
      </c>
      <c r="G5346" s="5">
        <v>48</v>
      </c>
      <c r="H5346" s="5">
        <v>22.4</v>
      </c>
      <c r="I5346" s="5">
        <v>1075.2</v>
      </c>
      <c r="J5346" s="5">
        <v>2339437.3199999984</v>
      </c>
      <c r="K5346" s="3" t="str" cm="1">
        <f t="array" ref="K5346">_xlfn.LET(_xlpm.d,UPPER(TRIM(CLEAN(SUBSTITUTE(F5346,CHAR(160),"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47" spans="2:11" hidden="1" x14ac:dyDescent="0.25">
      <c r="B5347" s="20">
        <v>46000</v>
      </c>
      <c r="C5347" s="2" t="s">
        <v>1</v>
      </c>
      <c r="D5347" s="2" t="s">
        <v>3331</v>
      </c>
      <c r="E5347" s="2" t="s">
        <v>234</v>
      </c>
      <c r="F5347" s="2" t="s">
        <v>2573</v>
      </c>
      <c r="G5347" s="5">
        <v>112</v>
      </c>
      <c r="H5347" s="5">
        <v>22.4</v>
      </c>
      <c r="I5347" s="5">
        <v>2508.8000000000002</v>
      </c>
      <c r="J5347" s="5">
        <v>2341946.1199999982</v>
      </c>
      <c r="K5347" s="3" t="str" cm="1">
        <f t="array" ref="K5347">_xlfn.LET(_xlpm.d,UPPER(TRIM(CLEAN(SUBSTITUTE(F5347,CHAR(160),"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48" spans="2:11" hidden="1" x14ac:dyDescent="0.25">
      <c r="B5348" s="20">
        <v>46000</v>
      </c>
      <c r="C5348" s="2" t="s">
        <v>1</v>
      </c>
      <c r="D5348" s="2" t="s">
        <v>2244</v>
      </c>
      <c r="E5348" s="2" t="s">
        <v>1634</v>
      </c>
      <c r="F5348" s="2" t="s">
        <v>2573</v>
      </c>
      <c r="G5348" s="5">
        <v>60</v>
      </c>
      <c r="H5348" s="5">
        <v>21.3</v>
      </c>
      <c r="I5348" s="5">
        <v>1278</v>
      </c>
      <c r="J5348" s="5">
        <v>2343224.1199999982</v>
      </c>
      <c r="K5348" s="3" t="str" cm="1">
        <f t="array" ref="K5348">_xlfn.LET(_xlpm.d,UPPER(TRIM(CLEAN(SUBSTITUTE(F5348,CHAR(160),"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49" spans="2:11" hidden="1" x14ac:dyDescent="0.25">
      <c r="B5349" s="20">
        <v>46000</v>
      </c>
      <c r="C5349" s="2" t="s">
        <v>1</v>
      </c>
      <c r="D5349" s="2" t="s">
        <v>3332</v>
      </c>
      <c r="E5349" s="2" t="s">
        <v>857</v>
      </c>
      <c r="F5349" s="2" t="s">
        <v>2573</v>
      </c>
      <c r="G5349" s="5">
        <v>54</v>
      </c>
      <c r="H5349" s="5">
        <v>21.2</v>
      </c>
      <c r="I5349" s="5">
        <v>1144.8</v>
      </c>
      <c r="J5349" s="5">
        <v>2344368.9199999981</v>
      </c>
      <c r="K5349" s="3" t="str" cm="1">
        <f t="array" ref="K5349">_xlfn.LET(_xlpm.d,UPPER(TRIM(CLEAN(SUBSTITUTE(F5349,CHAR(160),"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50" spans="2:11" hidden="1" x14ac:dyDescent="0.25">
      <c r="B5350" s="20">
        <v>46000</v>
      </c>
      <c r="C5350" s="2" t="s">
        <v>1</v>
      </c>
      <c r="D5350" s="2" t="s">
        <v>2476</v>
      </c>
      <c r="E5350" s="2" t="s">
        <v>61</v>
      </c>
      <c r="F5350" s="2" t="s">
        <v>2573</v>
      </c>
      <c r="G5350" s="5">
        <v>50</v>
      </c>
      <c r="H5350" s="5">
        <v>21.2</v>
      </c>
      <c r="I5350" s="5">
        <v>1060</v>
      </c>
      <c r="J5350" s="5">
        <v>2345428.9199999981</v>
      </c>
      <c r="K5350" s="3" t="str" cm="1">
        <f t="array" ref="K5350">_xlfn.LET(_xlpm.d,UPPER(TRIM(CLEAN(SUBSTITUTE(F5350,CHAR(160),"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51" spans="2:11" hidden="1" x14ac:dyDescent="0.25">
      <c r="B5351" s="20">
        <v>46001</v>
      </c>
      <c r="C5351" s="2" t="s">
        <v>1</v>
      </c>
      <c r="D5351" s="2" t="s">
        <v>1303</v>
      </c>
      <c r="E5351" s="2" t="s">
        <v>143</v>
      </c>
      <c r="F5351" s="2" t="s">
        <v>2573</v>
      </c>
      <c r="G5351" s="5">
        <v>40</v>
      </c>
      <c r="H5351" s="5">
        <v>22.4</v>
      </c>
      <c r="I5351" s="5">
        <v>896</v>
      </c>
      <c r="J5351" s="5">
        <v>2346324.9199999981</v>
      </c>
      <c r="K5351" s="3" t="str" cm="1">
        <f t="array" ref="K5351">_xlfn.LET(_xlpm.d,UPPER(TRIM(CLEAN(SUBSTITUTE(F5351,CHAR(160),"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52" spans="2:11" hidden="1" x14ac:dyDescent="0.25">
      <c r="B5352" s="20">
        <v>46001</v>
      </c>
      <c r="C5352" s="2" t="s">
        <v>1</v>
      </c>
      <c r="D5352" s="2" t="s">
        <v>1304</v>
      </c>
      <c r="E5352" s="2" t="s">
        <v>261</v>
      </c>
      <c r="F5352" s="2" t="s">
        <v>2573</v>
      </c>
      <c r="G5352" s="5">
        <v>100</v>
      </c>
      <c r="H5352" s="5">
        <v>22.4</v>
      </c>
      <c r="I5352" s="5">
        <v>2240</v>
      </c>
      <c r="J5352" s="5">
        <v>2348564.9199999981</v>
      </c>
      <c r="K5352" s="3" t="str" cm="1">
        <f t="array" ref="K5352">_xlfn.LET(_xlpm.d,UPPER(TRIM(CLEAN(SUBSTITUTE(F5352,CHAR(160),"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53" spans="2:11" hidden="1" x14ac:dyDescent="0.25">
      <c r="B5353" s="20">
        <v>46001</v>
      </c>
      <c r="C5353" s="2" t="s">
        <v>1</v>
      </c>
      <c r="D5353" s="2" t="s">
        <v>369</v>
      </c>
      <c r="E5353" s="2" t="s">
        <v>282</v>
      </c>
      <c r="F5353" s="2" t="s">
        <v>2573</v>
      </c>
      <c r="G5353" s="5">
        <v>20</v>
      </c>
      <c r="H5353" s="5">
        <v>22.4</v>
      </c>
      <c r="I5353" s="5">
        <v>448</v>
      </c>
      <c r="J5353" s="5">
        <v>2349012.9199999981</v>
      </c>
      <c r="K5353" s="3" t="str" cm="1">
        <f t="array" ref="K5353">_xlfn.LET(_xlpm.d,UPPER(TRIM(CLEAN(SUBSTITUTE(F5353,CHAR(160),"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54" spans="2:11" hidden="1" x14ac:dyDescent="0.25">
      <c r="B5354" s="20">
        <v>46001</v>
      </c>
      <c r="C5354" s="2" t="s">
        <v>1</v>
      </c>
      <c r="D5354" s="2" t="s">
        <v>3333</v>
      </c>
      <c r="E5354" s="2" t="s">
        <v>189</v>
      </c>
      <c r="F5354" s="2" t="s">
        <v>2573</v>
      </c>
      <c r="G5354" s="5">
        <v>25</v>
      </c>
      <c r="H5354" s="5">
        <v>22.4</v>
      </c>
      <c r="I5354" s="5">
        <v>560</v>
      </c>
      <c r="J5354" s="5">
        <v>2349572.9199999981</v>
      </c>
      <c r="K5354" s="3" t="str" cm="1">
        <f t="array" ref="K5354">_xlfn.LET(_xlpm.d,UPPER(TRIM(CLEAN(SUBSTITUTE(F5354,CHAR(160),"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55" spans="2:11" hidden="1" x14ac:dyDescent="0.25">
      <c r="B5355" s="20">
        <v>46001</v>
      </c>
      <c r="C5355" s="2" t="s">
        <v>1</v>
      </c>
      <c r="D5355" s="2" t="s">
        <v>370</v>
      </c>
      <c r="E5355" s="2" t="s">
        <v>288</v>
      </c>
      <c r="F5355" s="2" t="s">
        <v>2573</v>
      </c>
      <c r="G5355" s="5">
        <v>64</v>
      </c>
      <c r="H5355" s="5">
        <v>22.4</v>
      </c>
      <c r="I5355" s="5">
        <v>1433.6</v>
      </c>
      <c r="J5355" s="5">
        <v>2351006.5199999982</v>
      </c>
      <c r="K5355" s="3" t="str" cm="1">
        <f t="array" ref="K5355">_xlfn.LET(_xlpm.d,UPPER(TRIM(CLEAN(SUBSTITUTE(F5355,CHAR(160),"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56" spans="2:11" hidden="1" x14ac:dyDescent="0.25">
      <c r="B5356" s="20">
        <v>46001</v>
      </c>
      <c r="C5356" s="2" t="s">
        <v>1</v>
      </c>
      <c r="D5356" s="2" t="s">
        <v>3334</v>
      </c>
      <c r="E5356" s="2" t="s">
        <v>1765</v>
      </c>
      <c r="F5356" s="2" t="s">
        <v>2573</v>
      </c>
      <c r="G5356" s="5">
        <v>180</v>
      </c>
      <c r="H5356" s="5">
        <v>21.3</v>
      </c>
      <c r="I5356" s="5">
        <v>3834</v>
      </c>
      <c r="J5356" s="5">
        <v>2354840.5199999982</v>
      </c>
      <c r="K5356" s="3" t="str" cm="1">
        <f t="array" ref="K5356">_xlfn.LET(_xlpm.d,UPPER(TRIM(CLEAN(SUBSTITUTE(F5356,CHAR(160),"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57" spans="2:11" hidden="1" x14ac:dyDescent="0.25">
      <c r="B5357" s="20">
        <v>46001</v>
      </c>
      <c r="C5357" s="2" t="s">
        <v>1</v>
      </c>
      <c r="D5357" s="2" t="s">
        <v>3335</v>
      </c>
      <c r="E5357" s="2" t="s">
        <v>149</v>
      </c>
      <c r="F5357" s="2" t="s">
        <v>2573</v>
      </c>
      <c r="G5357" s="5">
        <v>48</v>
      </c>
      <c r="H5357" s="5">
        <v>22.4</v>
      </c>
      <c r="I5357" s="5">
        <v>1075.2</v>
      </c>
      <c r="J5357" s="5">
        <v>2355915.7199999983</v>
      </c>
      <c r="K5357" s="3" t="str" cm="1">
        <f t="array" ref="K5357">_xlfn.LET(_xlpm.d,UPPER(TRIM(CLEAN(SUBSTITUTE(F5357,CHAR(160),"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58" spans="2:11" hidden="1" x14ac:dyDescent="0.25">
      <c r="B5358" s="20">
        <v>46001</v>
      </c>
      <c r="C5358" s="2" t="s">
        <v>1</v>
      </c>
      <c r="D5358" s="2" t="s">
        <v>2247</v>
      </c>
      <c r="E5358" s="2" t="s">
        <v>286</v>
      </c>
      <c r="F5358" s="2" t="s">
        <v>2573</v>
      </c>
      <c r="G5358" s="5">
        <v>48</v>
      </c>
      <c r="H5358" s="5">
        <v>22.4</v>
      </c>
      <c r="I5358" s="5">
        <v>1075.2</v>
      </c>
      <c r="J5358" s="5">
        <v>2356990.9199999985</v>
      </c>
      <c r="K5358" s="3" t="str" cm="1">
        <f t="array" ref="K5358">_xlfn.LET(_xlpm.d,UPPER(TRIM(CLEAN(SUBSTITUTE(F5358,CHAR(160),"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59" spans="2:11" hidden="1" x14ac:dyDescent="0.25">
      <c r="B5359" s="20">
        <v>46002</v>
      </c>
      <c r="C5359" s="2" t="s">
        <v>1</v>
      </c>
      <c r="D5359" s="2" t="s">
        <v>2248</v>
      </c>
      <c r="E5359" s="2" t="s">
        <v>254</v>
      </c>
      <c r="F5359" s="2" t="s">
        <v>2573</v>
      </c>
      <c r="G5359" s="5">
        <v>101</v>
      </c>
      <c r="H5359" s="5">
        <v>22.4</v>
      </c>
      <c r="I5359" s="5">
        <v>2262.4</v>
      </c>
      <c r="J5359" s="5">
        <v>2359253.3199999984</v>
      </c>
      <c r="K5359" s="3" t="str" cm="1">
        <f t="array" ref="K5359">_xlfn.LET(_xlpm.d,UPPER(TRIM(CLEAN(SUBSTITUTE(F5359,CHAR(160),"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60" spans="2:11" hidden="1" x14ac:dyDescent="0.25">
      <c r="B5360" s="20">
        <v>46002</v>
      </c>
      <c r="C5360" s="2" t="s">
        <v>1</v>
      </c>
      <c r="D5360" s="2" t="s">
        <v>2249</v>
      </c>
      <c r="E5360" s="2" t="s">
        <v>248</v>
      </c>
      <c r="F5360" s="2" t="s">
        <v>2573</v>
      </c>
      <c r="G5360" s="5">
        <v>60</v>
      </c>
      <c r="H5360" s="5">
        <v>22.4</v>
      </c>
      <c r="I5360" s="5">
        <v>1344</v>
      </c>
      <c r="J5360" s="5">
        <v>2360597.3199999984</v>
      </c>
      <c r="K5360" s="3" t="str" cm="1">
        <f t="array" ref="K5360">_xlfn.LET(_xlpm.d,UPPER(TRIM(CLEAN(SUBSTITUTE(F5360,CHAR(160),"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61" spans="2:11" hidden="1" x14ac:dyDescent="0.25">
      <c r="B5361" s="20">
        <v>46002</v>
      </c>
      <c r="C5361" s="2" t="s">
        <v>1</v>
      </c>
      <c r="D5361" s="2" t="s">
        <v>373</v>
      </c>
      <c r="E5361" s="2" t="s">
        <v>151</v>
      </c>
      <c r="F5361" s="2" t="s">
        <v>2573</v>
      </c>
      <c r="G5361" s="5">
        <v>30</v>
      </c>
      <c r="H5361" s="5">
        <v>22.4</v>
      </c>
      <c r="I5361" s="5">
        <v>672</v>
      </c>
      <c r="J5361" s="5">
        <v>2361269.3199999984</v>
      </c>
      <c r="K5361" s="3" t="str" cm="1">
        <f t="array" ref="K5361">_xlfn.LET(_xlpm.d,UPPER(TRIM(CLEAN(SUBSTITUTE(F5361,CHAR(160),"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62" spans="2:11" hidden="1" x14ac:dyDescent="0.25">
      <c r="B5362" s="20">
        <v>46002</v>
      </c>
      <c r="C5362" s="2" t="s">
        <v>1</v>
      </c>
      <c r="D5362" s="2" t="s">
        <v>374</v>
      </c>
      <c r="E5362" s="2" t="s">
        <v>135</v>
      </c>
      <c r="F5362" s="2" t="s">
        <v>2573</v>
      </c>
      <c r="G5362" s="5">
        <v>80</v>
      </c>
      <c r="H5362" s="5">
        <v>22.4</v>
      </c>
      <c r="I5362" s="5">
        <v>1792</v>
      </c>
      <c r="J5362" s="5">
        <v>2363061.3199999984</v>
      </c>
      <c r="K5362" s="3" t="str" cm="1">
        <f t="array" ref="K5362">_xlfn.LET(_xlpm.d,UPPER(TRIM(CLEAN(SUBSTITUTE(F5362,CHAR(160),"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63" spans="2:11" hidden="1" x14ac:dyDescent="0.25">
      <c r="B5363" s="20">
        <v>46002</v>
      </c>
      <c r="C5363" s="2" t="s">
        <v>1</v>
      </c>
      <c r="D5363" s="2" t="s">
        <v>375</v>
      </c>
      <c r="E5363" s="2" t="s">
        <v>192</v>
      </c>
      <c r="F5363" s="2" t="s">
        <v>2573</v>
      </c>
      <c r="G5363" s="5">
        <v>80</v>
      </c>
      <c r="H5363" s="5">
        <v>22.4</v>
      </c>
      <c r="I5363" s="5">
        <v>1792</v>
      </c>
      <c r="J5363" s="5">
        <v>2364853.3199999984</v>
      </c>
      <c r="K5363" s="3" t="str" cm="1">
        <f t="array" ref="K5363">_xlfn.LET(_xlpm.d,UPPER(TRIM(CLEAN(SUBSTITUTE(F5363,CHAR(160),"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64" spans="2:11" hidden="1" x14ac:dyDescent="0.25">
      <c r="B5364" s="20">
        <v>46002</v>
      </c>
      <c r="C5364" s="2" t="s">
        <v>1</v>
      </c>
      <c r="D5364" s="2" t="s">
        <v>376</v>
      </c>
      <c r="E5364" s="2" t="s">
        <v>160</v>
      </c>
      <c r="F5364" s="2" t="s">
        <v>2573</v>
      </c>
      <c r="G5364" s="5">
        <v>32</v>
      </c>
      <c r="H5364" s="5">
        <v>22.4</v>
      </c>
      <c r="I5364" s="5">
        <v>716.8</v>
      </c>
      <c r="J5364" s="5">
        <v>2365570.1199999982</v>
      </c>
      <c r="K5364" s="3" t="str" cm="1">
        <f t="array" ref="K5364">_xlfn.LET(_xlpm.d,UPPER(TRIM(CLEAN(SUBSTITUTE(F5364,CHAR(160),"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65" spans="2:11" hidden="1" x14ac:dyDescent="0.25">
      <c r="B5365" s="20">
        <v>46002</v>
      </c>
      <c r="C5365" s="2" t="s">
        <v>1</v>
      </c>
      <c r="D5365" s="2" t="s">
        <v>3336</v>
      </c>
      <c r="E5365" s="2" t="s">
        <v>251</v>
      </c>
      <c r="F5365" s="2" t="s">
        <v>2573</v>
      </c>
      <c r="G5365" s="5">
        <v>40</v>
      </c>
      <c r="H5365" s="5">
        <v>22.4</v>
      </c>
      <c r="I5365" s="5">
        <v>896</v>
      </c>
      <c r="J5365" s="5">
        <v>2366466.1199999982</v>
      </c>
      <c r="K5365" s="3" t="str" cm="1">
        <f t="array" ref="K5365">_xlfn.LET(_xlpm.d,UPPER(TRIM(CLEAN(SUBSTITUTE(F5365,CHAR(160),"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66" spans="2:11" hidden="1" x14ac:dyDescent="0.25">
      <c r="B5366" s="20">
        <v>46002</v>
      </c>
      <c r="C5366" s="2" t="s">
        <v>1</v>
      </c>
      <c r="D5366" s="2" t="s">
        <v>377</v>
      </c>
      <c r="E5366" s="2" t="s">
        <v>180</v>
      </c>
      <c r="F5366" s="2" t="s">
        <v>2573</v>
      </c>
      <c r="G5366" s="5">
        <v>96</v>
      </c>
      <c r="H5366" s="5">
        <v>22.4</v>
      </c>
      <c r="I5366" s="5">
        <v>2150.4</v>
      </c>
      <c r="J5366" s="5">
        <v>2368616.5199999982</v>
      </c>
      <c r="K5366" s="3" t="str" cm="1">
        <f t="array" ref="K5366">_xlfn.LET(_xlpm.d,UPPER(TRIM(CLEAN(SUBSTITUTE(F5366,CHAR(160),"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67" spans="2:11" hidden="1" x14ac:dyDescent="0.25">
      <c r="B5367" s="20">
        <v>46002</v>
      </c>
      <c r="C5367" s="2" t="s">
        <v>1</v>
      </c>
      <c r="D5367" s="2" t="s">
        <v>3337</v>
      </c>
      <c r="E5367" s="2" t="s">
        <v>3</v>
      </c>
      <c r="F5367" s="2" t="s">
        <v>2573</v>
      </c>
      <c r="G5367" s="5">
        <v>32</v>
      </c>
      <c r="H5367" s="5">
        <v>21.2</v>
      </c>
      <c r="I5367" s="5">
        <v>678.4</v>
      </c>
      <c r="J5367" s="5">
        <v>2369294.9199999981</v>
      </c>
      <c r="K5367" s="3" t="str" cm="1">
        <f t="array" ref="K5367">_xlfn.LET(_xlpm.d,UPPER(TRIM(CLEAN(SUBSTITUTE(F5367,CHAR(160),"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68" spans="2:11" hidden="1" x14ac:dyDescent="0.25">
      <c r="B5368" s="20">
        <v>46002</v>
      </c>
      <c r="C5368" s="2" t="s">
        <v>1</v>
      </c>
      <c r="D5368" s="2" t="s">
        <v>1182</v>
      </c>
      <c r="E5368" s="2" t="s">
        <v>874</v>
      </c>
      <c r="F5368" s="2" t="s">
        <v>2573</v>
      </c>
      <c r="G5368" s="5">
        <v>77</v>
      </c>
      <c r="H5368" s="5">
        <v>17.2</v>
      </c>
      <c r="I5368" s="5">
        <v>1324.4</v>
      </c>
      <c r="J5368" s="5">
        <v>2370619.319999998</v>
      </c>
      <c r="K5368" s="3" t="str" cm="1">
        <f t="array" ref="K5368">_xlfn.LET(_xlpm.d,UPPER(TRIM(CLEAN(SUBSTITUTE(F5368,CHAR(160),"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69" spans="2:11" hidden="1" x14ac:dyDescent="0.25">
      <c r="B5369" s="20">
        <v>46002</v>
      </c>
      <c r="C5369" s="2" t="s">
        <v>1</v>
      </c>
      <c r="D5369" s="2" t="s">
        <v>3338</v>
      </c>
      <c r="E5369" s="2" t="s">
        <v>170</v>
      </c>
      <c r="F5369" s="2" t="s">
        <v>2573</v>
      </c>
      <c r="G5369" s="5">
        <v>64</v>
      </c>
      <c r="H5369" s="5">
        <v>21.2</v>
      </c>
      <c r="I5369" s="5">
        <v>1356.8</v>
      </c>
      <c r="J5369" s="5">
        <v>2371976.1199999978</v>
      </c>
      <c r="K5369" s="3" t="str" cm="1">
        <f t="array" ref="K5369">_xlfn.LET(_xlpm.d,UPPER(TRIM(CLEAN(SUBSTITUTE(F5369,CHAR(160),"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70" spans="2:11" hidden="1" x14ac:dyDescent="0.25">
      <c r="B5370" s="20">
        <v>46002</v>
      </c>
      <c r="C5370" s="2" t="s">
        <v>1</v>
      </c>
      <c r="D5370" s="2" t="s">
        <v>3339</v>
      </c>
      <c r="E5370" s="2" t="s">
        <v>224</v>
      </c>
      <c r="F5370" s="2" t="s">
        <v>2573</v>
      </c>
      <c r="G5370" s="5">
        <v>304</v>
      </c>
      <c r="H5370" s="5">
        <v>22.4</v>
      </c>
      <c r="I5370" s="5">
        <v>6809.6</v>
      </c>
      <c r="J5370" s="5">
        <v>2378785.7199999979</v>
      </c>
      <c r="K5370" s="3" t="str" cm="1">
        <f t="array" ref="K5370">_xlfn.LET(_xlpm.d,UPPER(TRIM(CLEAN(SUBSTITUTE(F5370,CHAR(160),"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71" spans="2:11" hidden="1" x14ac:dyDescent="0.25">
      <c r="B5371" s="20">
        <v>46002</v>
      </c>
      <c r="C5371" s="2" t="s">
        <v>1</v>
      </c>
      <c r="D5371" s="2" t="s">
        <v>3340</v>
      </c>
      <c r="E5371" s="2" t="s">
        <v>228</v>
      </c>
      <c r="F5371" s="2" t="s">
        <v>2573</v>
      </c>
      <c r="G5371" s="5">
        <v>100</v>
      </c>
      <c r="H5371" s="5">
        <v>22.4</v>
      </c>
      <c r="I5371" s="5">
        <v>2240</v>
      </c>
      <c r="J5371" s="5">
        <v>2381025.7199999979</v>
      </c>
      <c r="K5371" s="3" t="str" cm="1">
        <f t="array" ref="K5371">_xlfn.LET(_xlpm.d,UPPER(TRIM(CLEAN(SUBSTITUTE(F5371,CHAR(160),"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72" spans="2:11" hidden="1" x14ac:dyDescent="0.25">
      <c r="B5372" s="20">
        <v>46002</v>
      </c>
      <c r="C5372" s="2" t="s">
        <v>1</v>
      </c>
      <c r="D5372" s="2" t="s">
        <v>3341</v>
      </c>
      <c r="E5372" s="2" t="s">
        <v>305</v>
      </c>
      <c r="F5372" s="2" t="s">
        <v>2573</v>
      </c>
      <c r="G5372" s="5">
        <v>272</v>
      </c>
      <c r="H5372" s="5">
        <v>22.4</v>
      </c>
      <c r="I5372" s="5">
        <v>6092.8</v>
      </c>
      <c r="J5372" s="5">
        <v>2387118.5199999977</v>
      </c>
      <c r="K5372" s="3" t="str" cm="1">
        <f t="array" ref="K5372">_xlfn.LET(_xlpm.d,UPPER(TRIM(CLEAN(SUBSTITUTE(F5372,CHAR(160),"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73" spans="2:11" hidden="1" x14ac:dyDescent="0.25">
      <c r="B5373" s="20">
        <v>46003</v>
      </c>
      <c r="C5373" s="2" t="s">
        <v>1</v>
      </c>
      <c r="D5373" s="2" t="s">
        <v>3342</v>
      </c>
      <c r="E5373" s="2" t="s">
        <v>268</v>
      </c>
      <c r="F5373" s="2" t="s">
        <v>2573</v>
      </c>
      <c r="G5373" s="5">
        <v>50</v>
      </c>
      <c r="H5373" s="5">
        <v>22.4</v>
      </c>
      <c r="I5373" s="5">
        <v>1120</v>
      </c>
      <c r="J5373" s="5">
        <v>2388238.5199999977</v>
      </c>
      <c r="K5373" s="3" t="str" cm="1">
        <f t="array" ref="K5373">_xlfn.LET(_xlpm.d,UPPER(TRIM(CLEAN(SUBSTITUTE(F5373,CHAR(160),"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74" spans="2:11" hidden="1" x14ac:dyDescent="0.25">
      <c r="B5374" s="20">
        <v>46003</v>
      </c>
      <c r="C5374" s="2" t="s">
        <v>1</v>
      </c>
      <c r="D5374" s="2" t="s">
        <v>3343</v>
      </c>
      <c r="E5374" s="2" t="s">
        <v>168</v>
      </c>
      <c r="F5374" s="2" t="s">
        <v>2573</v>
      </c>
      <c r="G5374" s="5">
        <v>20</v>
      </c>
      <c r="H5374" s="5">
        <v>22.4</v>
      </c>
      <c r="I5374" s="5">
        <v>448</v>
      </c>
      <c r="J5374" s="5">
        <v>2388686.5199999977</v>
      </c>
      <c r="K5374" s="3" t="str" cm="1">
        <f t="array" ref="K5374">_xlfn.LET(_xlpm.d,UPPER(TRIM(CLEAN(SUBSTITUTE(F5374,CHAR(160),"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75" spans="2:11" hidden="1" x14ac:dyDescent="0.25">
      <c r="B5375" s="20">
        <v>46003</v>
      </c>
      <c r="C5375" s="2" t="s">
        <v>1</v>
      </c>
      <c r="D5375" s="2" t="s">
        <v>2252</v>
      </c>
      <c r="E5375" s="2" t="s">
        <v>78</v>
      </c>
      <c r="F5375" s="2" t="s">
        <v>2573</v>
      </c>
      <c r="G5375" s="5">
        <v>85</v>
      </c>
      <c r="H5375" s="5">
        <v>22.4</v>
      </c>
      <c r="I5375" s="5">
        <v>1904</v>
      </c>
      <c r="J5375" s="5">
        <v>2390590.5199999977</v>
      </c>
      <c r="K5375" s="3" t="str" cm="1">
        <f t="array" ref="K5375">_xlfn.LET(_xlpm.d,UPPER(TRIM(CLEAN(SUBSTITUTE(F5375,CHAR(160),"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76" spans="2:11" hidden="1" x14ac:dyDescent="0.25">
      <c r="B5376" s="20">
        <v>46003</v>
      </c>
      <c r="C5376" s="2" t="s">
        <v>1</v>
      </c>
      <c r="D5376" s="2" t="s">
        <v>380</v>
      </c>
      <c r="E5376" s="2" t="s">
        <v>236</v>
      </c>
      <c r="F5376" s="2" t="s">
        <v>2573</v>
      </c>
      <c r="G5376" s="5">
        <v>140</v>
      </c>
      <c r="H5376" s="5">
        <v>22.4</v>
      </c>
      <c r="I5376" s="5">
        <v>3136</v>
      </c>
      <c r="J5376" s="5">
        <v>2393726.5199999977</v>
      </c>
      <c r="K5376" s="3" t="str" cm="1">
        <f t="array" ref="K5376">_xlfn.LET(_xlpm.d,UPPER(TRIM(CLEAN(SUBSTITUTE(F5376,CHAR(160),"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77" spans="2:11" hidden="1" x14ac:dyDescent="0.25">
      <c r="B5377" s="20">
        <v>46003</v>
      </c>
      <c r="C5377" s="2" t="s">
        <v>1</v>
      </c>
      <c r="D5377" s="2" t="s">
        <v>381</v>
      </c>
      <c r="E5377" s="2" t="s">
        <v>154</v>
      </c>
      <c r="F5377" s="2" t="s">
        <v>2573</v>
      </c>
      <c r="G5377" s="5">
        <v>112</v>
      </c>
      <c r="H5377" s="5">
        <v>22.4</v>
      </c>
      <c r="I5377" s="5">
        <v>2508.8000000000002</v>
      </c>
      <c r="J5377" s="5">
        <v>2396235.3199999975</v>
      </c>
      <c r="K5377" s="3" t="str" cm="1">
        <f t="array" ref="K5377">_xlfn.LET(_xlpm.d,UPPER(TRIM(CLEAN(SUBSTITUTE(F5377,CHAR(160),"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78" spans="2:11" hidden="1" x14ac:dyDescent="0.25">
      <c r="B5378" s="20">
        <v>46003</v>
      </c>
      <c r="C5378" s="2" t="s">
        <v>1</v>
      </c>
      <c r="D5378" s="2" t="s">
        <v>3344</v>
      </c>
      <c r="E5378" s="2" t="s">
        <v>241</v>
      </c>
      <c r="F5378" s="2" t="s">
        <v>2573</v>
      </c>
      <c r="G5378" s="5">
        <v>30</v>
      </c>
      <c r="H5378" s="5">
        <v>22.4</v>
      </c>
      <c r="I5378" s="5">
        <v>672</v>
      </c>
      <c r="J5378" s="5">
        <v>2396907.3199999975</v>
      </c>
      <c r="K5378" s="3" t="str" cm="1">
        <f t="array" ref="K5378">_xlfn.LET(_xlpm.d,UPPER(TRIM(CLEAN(SUBSTITUTE(F5378,CHAR(160),"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79" spans="2:11" hidden="1" x14ac:dyDescent="0.25">
      <c r="B5379" s="20">
        <v>46003</v>
      </c>
      <c r="C5379" s="2" t="s">
        <v>1</v>
      </c>
      <c r="D5379" s="2" t="s">
        <v>3345</v>
      </c>
      <c r="E5379" s="2" t="s">
        <v>195</v>
      </c>
      <c r="F5379" s="2" t="s">
        <v>2573</v>
      </c>
      <c r="G5379" s="5">
        <v>80</v>
      </c>
      <c r="H5379" s="5">
        <v>22.4</v>
      </c>
      <c r="I5379" s="5">
        <v>1792</v>
      </c>
      <c r="J5379" s="5">
        <v>2398699.3199999975</v>
      </c>
      <c r="K5379" s="3" t="str" cm="1">
        <f t="array" ref="K5379">_xlfn.LET(_xlpm.d,UPPER(TRIM(CLEAN(SUBSTITUTE(F5379,CHAR(160),"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80" spans="2:11" hidden="1" x14ac:dyDescent="0.25">
      <c r="B5380" s="20">
        <v>46003</v>
      </c>
      <c r="C5380" s="2" t="s">
        <v>1</v>
      </c>
      <c r="D5380" s="2" t="s">
        <v>2253</v>
      </c>
      <c r="E5380" s="2" t="s">
        <v>243</v>
      </c>
      <c r="F5380" s="2" t="s">
        <v>2573</v>
      </c>
      <c r="G5380" s="5">
        <v>128</v>
      </c>
      <c r="H5380" s="5">
        <v>22.4</v>
      </c>
      <c r="I5380" s="5">
        <v>2867.2</v>
      </c>
      <c r="J5380" s="5">
        <v>2401566.5199999977</v>
      </c>
      <c r="K5380" s="3" t="str" cm="1">
        <f t="array" ref="K5380">_xlfn.LET(_xlpm.d,UPPER(TRIM(CLEAN(SUBSTITUTE(F5380,CHAR(160),"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81" spans="2:11" hidden="1" x14ac:dyDescent="0.25">
      <c r="B5381" s="20">
        <v>46003</v>
      </c>
      <c r="C5381" s="2" t="s">
        <v>1</v>
      </c>
      <c r="D5381" s="2" t="s">
        <v>79</v>
      </c>
      <c r="E5381" s="2" t="s">
        <v>6</v>
      </c>
      <c r="F5381" s="2" t="s">
        <v>2573</v>
      </c>
      <c r="G5381" s="5">
        <v>128</v>
      </c>
      <c r="H5381" s="5">
        <v>21.2</v>
      </c>
      <c r="I5381" s="5">
        <v>2713.6</v>
      </c>
      <c r="J5381" s="5">
        <v>2404280.1199999978</v>
      </c>
      <c r="K5381" s="3" t="str" cm="1">
        <f t="array" ref="K5381">_xlfn.LET(_xlpm.d,UPPER(TRIM(CLEAN(SUBSTITUTE(F5381,CHAR(160),"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82" spans="2:11" hidden="1" x14ac:dyDescent="0.25">
      <c r="B5382" s="20">
        <v>46003</v>
      </c>
      <c r="C5382" s="2" t="s">
        <v>1</v>
      </c>
      <c r="D5382" s="2" t="s">
        <v>3346</v>
      </c>
      <c r="E5382" s="2" t="s">
        <v>120</v>
      </c>
      <c r="F5382" s="2" t="s">
        <v>3347</v>
      </c>
      <c r="G5382" s="5">
        <v>2</v>
      </c>
      <c r="H5382" s="5">
        <v>21.99</v>
      </c>
      <c r="I5382" s="5">
        <v>43.98</v>
      </c>
      <c r="J5382" s="5">
        <v>2404324.0999999978</v>
      </c>
      <c r="K5382" s="3" t="str" cm="1">
        <f t="array" ref="K5382">_xlfn.LET(_xlpm.d,UPPER(TRIM(CLEAN(SUBSTITUTE(F5382,CHAR(160),"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83" spans="2:11" hidden="1" x14ac:dyDescent="0.25">
      <c r="B5383" s="20">
        <v>46003</v>
      </c>
      <c r="C5383" s="2" t="s">
        <v>1</v>
      </c>
      <c r="D5383" s="2" t="s">
        <v>3346</v>
      </c>
      <c r="E5383" s="2" t="s">
        <v>120</v>
      </c>
      <c r="F5383" s="2" t="s">
        <v>3252</v>
      </c>
      <c r="G5383" s="5">
        <v>2</v>
      </c>
      <c r="H5383" s="5">
        <v>21.99</v>
      </c>
      <c r="I5383" s="5">
        <v>43.98</v>
      </c>
      <c r="J5383" s="5">
        <v>2404368.0799999977</v>
      </c>
      <c r="K5383" s="3" t="str" cm="1">
        <f t="array" ref="K5383">_xlfn.LET(_xlpm.d,UPPER(TRIM(CLEAN(SUBSTITUTE(F5383,CHAR(160),"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84" spans="2:11" hidden="1" x14ac:dyDescent="0.25">
      <c r="B5384" s="20">
        <v>46006</v>
      </c>
      <c r="C5384" s="2" t="s">
        <v>1</v>
      </c>
      <c r="D5384" s="2" t="s">
        <v>3348</v>
      </c>
      <c r="E5384" s="2" t="s">
        <v>874</v>
      </c>
      <c r="F5384" s="2" t="s">
        <v>2573</v>
      </c>
      <c r="G5384" s="5">
        <v>200</v>
      </c>
      <c r="H5384" s="5">
        <v>17.2</v>
      </c>
      <c r="I5384" s="5">
        <v>3440</v>
      </c>
      <c r="J5384" s="5">
        <v>2407808.0799999977</v>
      </c>
      <c r="K5384" s="3" t="str" cm="1">
        <f t="array" ref="K5384">_xlfn.LET(_xlpm.d,UPPER(TRIM(CLEAN(SUBSTITUTE(F5384,CHAR(160),"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85" spans="2:11" hidden="1" x14ac:dyDescent="0.25">
      <c r="B5385" s="20">
        <v>46006</v>
      </c>
      <c r="C5385" s="2" t="s">
        <v>1</v>
      </c>
      <c r="D5385" s="2" t="s">
        <v>3349</v>
      </c>
      <c r="E5385" s="2" t="s">
        <v>25</v>
      </c>
      <c r="F5385" s="2" t="s">
        <v>2573</v>
      </c>
      <c r="G5385" s="5">
        <v>176</v>
      </c>
      <c r="H5385" s="5">
        <v>17</v>
      </c>
      <c r="I5385" s="5">
        <v>2992</v>
      </c>
      <c r="J5385" s="5">
        <v>2410800.0799999977</v>
      </c>
      <c r="K5385" s="3" t="str" cm="1">
        <f t="array" ref="K5385">_xlfn.LET(_xlpm.d,UPPER(TRIM(CLEAN(SUBSTITUTE(F5385,CHAR(160),"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86" spans="2:11" hidden="1" x14ac:dyDescent="0.25">
      <c r="B5386" s="20">
        <v>46006</v>
      </c>
      <c r="C5386" s="2" t="s">
        <v>1</v>
      </c>
      <c r="D5386" s="2" t="s">
        <v>3350</v>
      </c>
      <c r="E5386" s="2" t="s">
        <v>241</v>
      </c>
      <c r="F5386" s="2" t="s">
        <v>2573</v>
      </c>
      <c r="G5386" s="5">
        <v>32</v>
      </c>
      <c r="H5386" s="5">
        <v>22.4</v>
      </c>
      <c r="I5386" s="5">
        <v>716.8</v>
      </c>
      <c r="J5386" s="5">
        <v>2411516.8799999976</v>
      </c>
      <c r="K5386" s="3" t="str" cm="1">
        <f t="array" ref="K5386">_xlfn.LET(_xlpm.d,UPPER(TRIM(CLEAN(SUBSTITUTE(F5386,CHAR(160),"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87" spans="2:11" hidden="1" x14ac:dyDescent="0.25">
      <c r="B5387" s="20">
        <v>46006</v>
      </c>
      <c r="C5387" s="2" t="s">
        <v>1</v>
      </c>
      <c r="D5387" s="2" t="s">
        <v>3351</v>
      </c>
      <c r="E5387" s="2" t="s">
        <v>254</v>
      </c>
      <c r="F5387" s="2" t="s">
        <v>2573</v>
      </c>
      <c r="G5387" s="5">
        <v>96</v>
      </c>
      <c r="H5387" s="5">
        <v>22.4</v>
      </c>
      <c r="I5387" s="5">
        <v>2150.4</v>
      </c>
      <c r="J5387" s="5">
        <v>2413667.2799999975</v>
      </c>
      <c r="K5387" s="3" t="str" cm="1">
        <f t="array" ref="K5387">_xlfn.LET(_xlpm.d,UPPER(TRIM(CLEAN(SUBSTITUTE(F5387,CHAR(160),"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88" spans="2:11" hidden="1" x14ac:dyDescent="0.25">
      <c r="B5388" s="20">
        <v>46008</v>
      </c>
      <c r="C5388" s="2" t="s">
        <v>1</v>
      </c>
      <c r="D5388" s="2" t="s">
        <v>2254</v>
      </c>
      <c r="E5388" s="2" t="s">
        <v>234</v>
      </c>
      <c r="F5388" s="2" t="s">
        <v>2573</v>
      </c>
      <c r="G5388" s="5">
        <v>80</v>
      </c>
      <c r="H5388" s="5">
        <v>22.4</v>
      </c>
      <c r="I5388" s="5">
        <v>1792</v>
      </c>
      <c r="J5388" s="5">
        <v>2415459.2799999975</v>
      </c>
      <c r="K5388" s="3" t="str" cm="1">
        <f t="array" ref="K5388">_xlfn.LET(_xlpm.d,UPPER(TRIM(CLEAN(SUBSTITUTE(F5388,CHAR(160),"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89" spans="2:11" hidden="1" x14ac:dyDescent="0.25">
      <c r="B5389" s="20">
        <v>46008</v>
      </c>
      <c r="C5389" s="2" t="s">
        <v>1</v>
      </c>
      <c r="D5389" s="2" t="s">
        <v>383</v>
      </c>
      <c r="E5389" s="2" t="s">
        <v>273</v>
      </c>
      <c r="F5389" s="2" t="s">
        <v>2573</v>
      </c>
      <c r="G5389" s="5">
        <v>64</v>
      </c>
      <c r="H5389" s="5">
        <v>22.4</v>
      </c>
      <c r="I5389" s="5">
        <v>1433.6</v>
      </c>
      <c r="J5389" s="5">
        <v>2416892.8799999976</v>
      </c>
      <c r="K5389" s="3" t="str" cm="1">
        <f t="array" ref="K5389">_xlfn.LET(_xlpm.d,UPPER(TRIM(CLEAN(SUBSTITUTE(F5389,CHAR(160),"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90" spans="2:11" hidden="1" x14ac:dyDescent="0.25">
      <c r="B5390" s="20">
        <v>46008</v>
      </c>
      <c r="C5390" s="2" t="s">
        <v>1</v>
      </c>
      <c r="D5390" s="2" t="s">
        <v>384</v>
      </c>
      <c r="E5390" s="2" t="s">
        <v>266</v>
      </c>
      <c r="F5390" s="2" t="s">
        <v>2573</v>
      </c>
      <c r="G5390" s="5">
        <v>64</v>
      </c>
      <c r="H5390" s="5">
        <v>22.4</v>
      </c>
      <c r="I5390" s="5">
        <v>1433.6</v>
      </c>
      <c r="J5390" s="5">
        <v>2418326.4799999977</v>
      </c>
      <c r="K5390" s="3" t="str" cm="1">
        <f t="array" ref="K5390">_xlfn.LET(_xlpm.d,UPPER(TRIM(CLEAN(SUBSTITUTE(F5390,CHAR(160),"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91" spans="2:11" hidden="1" x14ac:dyDescent="0.25">
      <c r="B5391" s="20">
        <v>46008</v>
      </c>
      <c r="C5391" s="2" t="s">
        <v>1</v>
      </c>
      <c r="D5391" s="2" t="s">
        <v>3352</v>
      </c>
      <c r="E5391" s="2" t="s">
        <v>232</v>
      </c>
      <c r="F5391" s="2" t="s">
        <v>2573</v>
      </c>
      <c r="G5391" s="5">
        <v>30</v>
      </c>
      <c r="H5391" s="5">
        <v>22.4</v>
      </c>
      <c r="I5391" s="5">
        <v>672</v>
      </c>
      <c r="J5391" s="5">
        <v>2418998.4799999977</v>
      </c>
      <c r="K5391" s="3" t="str" cm="1">
        <f t="array" ref="K5391">_xlfn.LET(_xlpm.d,UPPER(TRIM(CLEAN(SUBSTITUTE(F5391,CHAR(160),"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92" spans="2:11" hidden="1" x14ac:dyDescent="0.25">
      <c r="B5392" s="20">
        <v>46008</v>
      </c>
      <c r="C5392" s="2" t="s">
        <v>1</v>
      </c>
      <c r="D5392" s="2" t="s">
        <v>1183</v>
      </c>
      <c r="E5392" s="2" t="s">
        <v>162</v>
      </c>
      <c r="F5392" s="2" t="s">
        <v>2573</v>
      </c>
      <c r="G5392" s="5">
        <v>154</v>
      </c>
      <c r="H5392" s="5">
        <v>22.4</v>
      </c>
      <c r="I5392" s="5">
        <v>3449.6</v>
      </c>
      <c r="J5392" s="5">
        <v>2422448.0799999977</v>
      </c>
      <c r="K5392" s="3" t="str" cm="1">
        <f t="array" ref="K5392">_xlfn.LET(_xlpm.d,UPPER(TRIM(CLEAN(SUBSTITUTE(F5392,CHAR(160),"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93" spans="2:11" hidden="1" x14ac:dyDescent="0.25">
      <c r="B5393" s="20">
        <v>46008</v>
      </c>
      <c r="C5393" s="2" t="s">
        <v>1</v>
      </c>
      <c r="D5393" s="2" t="s">
        <v>140</v>
      </c>
      <c r="E5393" s="2" t="s">
        <v>141</v>
      </c>
      <c r="F5393" s="2" t="s">
        <v>2573</v>
      </c>
      <c r="G5393" s="5">
        <v>80</v>
      </c>
      <c r="H5393" s="5">
        <v>22.4</v>
      </c>
      <c r="I5393" s="5">
        <v>1792</v>
      </c>
      <c r="J5393" s="5">
        <v>2424240.0799999977</v>
      </c>
      <c r="K5393" s="3" t="str" cm="1">
        <f t="array" ref="K5393">_xlfn.LET(_xlpm.d,UPPER(TRIM(CLEAN(SUBSTITUTE(F5393,CHAR(160),"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94" spans="2:11" hidden="1" x14ac:dyDescent="0.25">
      <c r="B5394" s="20">
        <v>46008</v>
      </c>
      <c r="C5394" s="2" t="s">
        <v>1</v>
      </c>
      <c r="D5394" s="2" t="s">
        <v>142</v>
      </c>
      <c r="E5394" s="2" t="s">
        <v>143</v>
      </c>
      <c r="F5394" s="2" t="s">
        <v>2573</v>
      </c>
      <c r="G5394" s="5">
        <v>80</v>
      </c>
      <c r="H5394" s="5">
        <v>22.4</v>
      </c>
      <c r="I5394" s="5">
        <v>1792</v>
      </c>
      <c r="J5394" s="5">
        <v>2426032.0799999977</v>
      </c>
      <c r="K5394" s="3" t="str" cm="1">
        <f t="array" ref="K5394">_xlfn.LET(_xlpm.d,UPPER(TRIM(CLEAN(SUBSTITUTE(F5394,CHAR(160),"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95" spans="2:11" hidden="1" x14ac:dyDescent="0.25">
      <c r="B5395" s="20">
        <v>46008</v>
      </c>
      <c r="C5395" s="2" t="s">
        <v>1</v>
      </c>
      <c r="D5395" s="2" t="s">
        <v>3353</v>
      </c>
      <c r="E5395" s="2" t="s">
        <v>846</v>
      </c>
      <c r="F5395" s="2" t="s">
        <v>2573</v>
      </c>
      <c r="G5395" s="5">
        <v>15</v>
      </c>
      <c r="H5395" s="5">
        <v>20</v>
      </c>
      <c r="I5395" s="5">
        <v>300</v>
      </c>
      <c r="J5395" s="5">
        <v>2426332.0799999977</v>
      </c>
      <c r="K5395" s="3" t="str" cm="1">
        <f t="array" ref="K5395">_xlfn.LET(_xlpm.d,UPPER(TRIM(CLEAN(SUBSTITUTE(F5395,CHAR(160),"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96" spans="2:11" hidden="1" x14ac:dyDescent="0.25">
      <c r="B5396" s="20">
        <v>46008</v>
      </c>
      <c r="C5396" s="2" t="s">
        <v>1</v>
      </c>
      <c r="D5396" s="2" t="s">
        <v>3354</v>
      </c>
      <c r="E5396" s="2" t="s">
        <v>311</v>
      </c>
      <c r="F5396" s="2" t="s">
        <v>2573</v>
      </c>
      <c r="G5396" s="5">
        <v>450</v>
      </c>
      <c r="H5396" s="5">
        <v>22.4</v>
      </c>
      <c r="I5396" s="5">
        <v>10080</v>
      </c>
      <c r="J5396" s="5">
        <v>2436412.0799999977</v>
      </c>
      <c r="K5396" s="3" t="str" cm="1">
        <f t="array" ref="K5396">_xlfn.LET(_xlpm.d,UPPER(TRIM(CLEAN(SUBSTITUTE(F5396,CHAR(160),"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97" spans="2:11" hidden="1" x14ac:dyDescent="0.25">
      <c r="B5397" s="20">
        <v>46009</v>
      </c>
      <c r="C5397" s="2" t="s">
        <v>1</v>
      </c>
      <c r="D5397" s="2" t="s">
        <v>2255</v>
      </c>
      <c r="E5397" s="2" t="s">
        <v>78</v>
      </c>
      <c r="F5397" s="2" t="s">
        <v>2573</v>
      </c>
      <c r="G5397" s="5">
        <v>92</v>
      </c>
      <c r="H5397" s="5">
        <v>22.4</v>
      </c>
      <c r="I5397" s="5">
        <v>2060.8000000000002</v>
      </c>
      <c r="J5397" s="5">
        <v>2438472.8799999976</v>
      </c>
      <c r="K5397" s="3" t="str" cm="1">
        <f t="array" ref="K5397">_xlfn.LET(_xlpm.d,UPPER(TRIM(CLEAN(SUBSTITUTE(F5397,CHAR(160),"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98" spans="2:11" hidden="1" x14ac:dyDescent="0.25">
      <c r="B5398" s="20">
        <v>46009</v>
      </c>
      <c r="C5398" s="2" t="s">
        <v>1</v>
      </c>
      <c r="D5398" s="2" t="s">
        <v>1184</v>
      </c>
      <c r="E5398" s="2" t="s">
        <v>192</v>
      </c>
      <c r="F5398" s="2" t="s">
        <v>2573</v>
      </c>
      <c r="G5398" s="5">
        <v>80</v>
      </c>
      <c r="H5398" s="5">
        <v>22.4</v>
      </c>
      <c r="I5398" s="5">
        <v>1792</v>
      </c>
      <c r="J5398" s="5">
        <v>2440264.8799999976</v>
      </c>
      <c r="K5398" s="3" t="str" cm="1">
        <f t="array" ref="K5398">_xlfn.LET(_xlpm.d,UPPER(TRIM(CLEAN(SUBSTITUTE(F5398,CHAR(160),"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399" spans="2:11" hidden="1" x14ac:dyDescent="0.25">
      <c r="B5399" s="20">
        <v>46009</v>
      </c>
      <c r="C5399" s="2" t="s">
        <v>1</v>
      </c>
      <c r="D5399" s="2" t="s">
        <v>1305</v>
      </c>
      <c r="E5399" s="2" t="s">
        <v>180</v>
      </c>
      <c r="F5399" s="2" t="s">
        <v>2573</v>
      </c>
      <c r="G5399" s="5">
        <v>64</v>
      </c>
      <c r="H5399" s="5">
        <v>22.4</v>
      </c>
      <c r="I5399" s="5">
        <v>1433.6</v>
      </c>
      <c r="J5399" s="5">
        <v>2441698.4799999977</v>
      </c>
      <c r="K5399" s="3" t="str" cm="1">
        <f t="array" ref="K5399">_xlfn.LET(_xlpm.d,UPPER(TRIM(CLEAN(SUBSTITUTE(F5399,CHAR(160),"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00" spans="2:11" hidden="1" x14ac:dyDescent="0.25">
      <c r="B5400" s="20">
        <v>46009</v>
      </c>
      <c r="C5400" s="2" t="s">
        <v>1</v>
      </c>
      <c r="D5400" s="2" t="s">
        <v>1187</v>
      </c>
      <c r="E5400" s="2" t="s">
        <v>149</v>
      </c>
      <c r="F5400" s="2" t="s">
        <v>2573</v>
      </c>
      <c r="G5400" s="5">
        <v>32</v>
      </c>
      <c r="H5400" s="5">
        <v>22.4</v>
      </c>
      <c r="I5400" s="5">
        <v>716.8</v>
      </c>
      <c r="J5400" s="5">
        <v>2442415.2799999975</v>
      </c>
      <c r="K5400" s="3" t="str" cm="1">
        <f t="array" ref="K5400">_xlfn.LET(_xlpm.d,UPPER(TRIM(CLEAN(SUBSTITUTE(F5400,CHAR(160),"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01" spans="2:11" hidden="1" x14ac:dyDescent="0.25">
      <c r="B5401" s="20">
        <v>46009</v>
      </c>
      <c r="C5401" s="2" t="s">
        <v>1</v>
      </c>
      <c r="D5401" s="2" t="s">
        <v>144</v>
      </c>
      <c r="E5401" s="2" t="s">
        <v>145</v>
      </c>
      <c r="F5401" s="2" t="s">
        <v>2573</v>
      </c>
      <c r="G5401" s="5">
        <v>60</v>
      </c>
      <c r="H5401" s="5">
        <v>22.4</v>
      </c>
      <c r="I5401" s="5">
        <v>1344</v>
      </c>
      <c r="J5401" s="5">
        <v>2443759.2799999975</v>
      </c>
      <c r="K5401" s="3" t="str" cm="1">
        <f t="array" ref="K5401">_xlfn.LET(_xlpm.d,UPPER(TRIM(CLEAN(SUBSTITUTE(F5401,CHAR(160),"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02" spans="2:11" hidden="1" x14ac:dyDescent="0.25">
      <c r="B5402" s="20">
        <v>46009</v>
      </c>
      <c r="C5402" s="2" t="s">
        <v>1</v>
      </c>
      <c r="D5402" s="2" t="s">
        <v>119</v>
      </c>
      <c r="E5402" s="2" t="s">
        <v>120</v>
      </c>
      <c r="F5402" s="2" t="s">
        <v>3355</v>
      </c>
      <c r="G5402" s="5">
        <v>4</v>
      </c>
      <c r="H5402" s="5">
        <v>21.99</v>
      </c>
      <c r="I5402" s="5">
        <v>87.96</v>
      </c>
      <c r="J5402" s="5">
        <v>2443847.2399999974</v>
      </c>
      <c r="K5402" s="3" t="str" cm="1">
        <f t="array" ref="K5402">_xlfn.LET(_xlpm.d,UPPER(TRIM(CLEAN(SUBSTITUTE(F5402,CHAR(160),"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03" spans="2:11" hidden="1" x14ac:dyDescent="0.25">
      <c r="B5403" s="20">
        <v>46009</v>
      </c>
      <c r="C5403" s="2" t="s">
        <v>1</v>
      </c>
      <c r="D5403" s="2" t="s">
        <v>119</v>
      </c>
      <c r="E5403" s="2" t="s">
        <v>120</v>
      </c>
      <c r="F5403" s="2" t="s">
        <v>3347</v>
      </c>
      <c r="G5403" s="5">
        <v>2</v>
      </c>
      <c r="H5403" s="5">
        <v>21.99</v>
      </c>
      <c r="I5403" s="5">
        <v>43.98</v>
      </c>
      <c r="J5403" s="5">
        <v>2443891.2199999974</v>
      </c>
      <c r="K5403" s="3" t="str" cm="1">
        <f t="array" ref="K5403">_xlfn.LET(_xlpm.d,UPPER(TRIM(CLEAN(SUBSTITUTE(F5403,CHAR(160),"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04" spans="2:11" hidden="1" x14ac:dyDescent="0.25">
      <c r="B5404" s="20">
        <v>46009</v>
      </c>
      <c r="C5404" s="2" t="s">
        <v>1</v>
      </c>
      <c r="D5404" s="2" t="s">
        <v>119</v>
      </c>
      <c r="E5404" s="2" t="s">
        <v>120</v>
      </c>
      <c r="F5404" s="2" t="s">
        <v>3356</v>
      </c>
      <c r="G5404" s="5">
        <v>4</v>
      </c>
      <c r="H5404" s="5">
        <v>21.99</v>
      </c>
      <c r="I5404" s="5">
        <v>87.96</v>
      </c>
      <c r="J5404" s="5">
        <v>2443979.1799999974</v>
      </c>
      <c r="K5404" s="3" t="str" cm="1">
        <f t="array" ref="K5404">_xlfn.LET(_xlpm.d,UPPER(TRIM(CLEAN(SUBSTITUTE(F5404,CHAR(160),"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05" spans="2:11" hidden="1" x14ac:dyDescent="0.25">
      <c r="B5405" s="20">
        <v>46009</v>
      </c>
      <c r="C5405" s="2" t="s">
        <v>1</v>
      </c>
      <c r="D5405" s="2" t="s">
        <v>119</v>
      </c>
      <c r="E5405" s="2" t="s">
        <v>120</v>
      </c>
      <c r="F5405" s="2" t="s">
        <v>3357</v>
      </c>
      <c r="G5405" s="5">
        <v>6</v>
      </c>
      <c r="H5405" s="5">
        <v>21.99</v>
      </c>
      <c r="I5405" s="5">
        <v>131.94</v>
      </c>
      <c r="J5405" s="5">
        <v>2444111.1199999973</v>
      </c>
      <c r="K5405" s="3" t="str" cm="1">
        <f t="array" ref="K5405">_xlfn.LET(_xlpm.d,UPPER(TRIM(CLEAN(SUBSTITUTE(F5405,CHAR(160),"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06" spans="2:11" hidden="1" x14ac:dyDescent="0.25">
      <c r="B5406" s="20">
        <v>46010</v>
      </c>
      <c r="C5406" s="2" t="s">
        <v>1</v>
      </c>
      <c r="D5406" s="2" t="s">
        <v>3358</v>
      </c>
      <c r="E5406" s="2" t="s">
        <v>279</v>
      </c>
      <c r="F5406" s="2" t="s">
        <v>2573</v>
      </c>
      <c r="G5406" s="5">
        <v>80</v>
      </c>
      <c r="H5406" s="5">
        <v>22.4</v>
      </c>
      <c r="I5406" s="5">
        <v>1792</v>
      </c>
      <c r="J5406" s="5">
        <v>2445903.1199999973</v>
      </c>
      <c r="K5406" s="3" t="str" cm="1">
        <f t="array" ref="K5406">_xlfn.LET(_xlpm.d,UPPER(TRIM(CLEAN(SUBSTITUTE(F5406,CHAR(160),"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07" spans="2:11" hidden="1" x14ac:dyDescent="0.25">
      <c r="B5407" s="20">
        <v>46010</v>
      </c>
      <c r="C5407" s="2" t="s">
        <v>1</v>
      </c>
      <c r="D5407" s="2" t="s">
        <v>2259</v>
      </c>
      <c r="E5407" s="2" t="s">
        <v>248</v>
      </c>
      <c r="F5407" s="2" t="s">
        <v>2573</v>
      </c>
      <c r="G5407" s="5">
        <v>140</v>
      </c>
      <c r="H5407" s="5">
        <v>22.4</v>
      </c>
      <c r="I5407" s="5">
        <v>3136</v>
      </c>
      <c r="J5407" s="5">
        <v>2449039.1199999973</v>
      </c>
      <c r="K5407" s="3" t="str" cm="1">
        <f t="array" ref="K5407">_xlfn.LET(_xlpm.d,UPPER(TRIM(CLEAN(SUBSTITUTE(F5407,CHAR(160),"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08" spans="2:11" hidden="1" x14ac:dyDescent="0.25">
      <c r="B5408" s="20">
        <v>46010</v>
      </c>
      <c r="C5408" s="2" t="s">
        <v>1</v>
      </c>
      <c r="D5408" s="2" t="s">
        <v>3359</v>
      </c>
      <c r="E5408" s="2" t="s">
        <v>268</v>
      </c>
      <c r="F5408" s="2" t="s">
        <v>2573</v>
      </c>
      <c r="G5408" s="5">
        <v>50</v>
      </c>
      <c r="H5408" s="5">
        <v>22.4</v>
      </c>
      <c r="I5408" s="5">
        <v>1120</v>
      </c>
      <c r="J5408" s="5">
        <v>2450159.1199999973</v>
      </c>
      <c r="K5408" s="3" t="str" cm="1">
        <f t="array" ref="K5408">_xlfn.LET(_xlpm.d,UPPER(TRIM(CLEAN(SUBSTITUTE(F5408,CHAR(160),"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09" spans="2:11" hidden="1" x14ac:dyDescent="0.25">
      <c r="B5409" s="20">
        <v>46010</v>
      </c>
      <c r="C5409" s="2" t="s">
        <v>1</v>
      </c>
      <c r="D5409" s="2" t="s">
        <v>3360</v>
      </c>
      <c r="E5409" s="2" t="s">
        <v>195</v>
      </c>
      <c r="F5409" s="2" t="s">
        <v>2573</v>
      </c>
      <c r="G5409" s="5">
        <v>80</v>
      </c>
      <c r="H5409" s="5">
        <v>22.4</v>
      </c>
      <c r="I5409" s="5">
        <v>1792</v>
      </c>
      <c r="J5409" s="5">
        <v>2451951.1199999973</v>
      </c>
      <c r="K5409" s="3" t="str" cm="1">
        <f t="array" ref="K5409">_xlfn.LET(_xlpm.d,UPPER(TRIM(CLEAN(SUBSTITUTE(F5409,CHAR(160),"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10" spans="2:11" hidden="1" x14ac:dyDescent="0.25">
      <c r="B5410" s="20">
        <v>46010</v>
      </c>
      <c r="C5410" s="2" t="s">
        <v>1</v>
      </c>
      <c r="D5410" s="2" t="s">
        <v>1188</v>
      </c>
      <c r="E5410" s="2" t="s">
        <v>236</v>
      </c>
      <c r="F5410" s="2" t="s">
        <v>2573</v>
      </c>
      <c r="G5410" s="5">
        <v>80</v>
      </c>
      <c r="H5410" s="5">
        <v>22.4</v>
      </c>
      <c r="I5410" s="5">
        <v>1792</v>
      </c>
      <c r="J5410" s="5">
        <v>2453743.1199999973</v>
      </c>
      <c r="K5410" s="3" t="str" cm="1">
        <f t="array" ref="K5410">_xlfn.LET(_xlpm.d,UPPER(TRIM(CLEAN(SUBSTITUTE(F5410,CHAR(160),"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11" spans="2:11" hidden="1" x14ac:dyDescent="0.25">
      <c r="B5411" s="20">
        <v>46010</v>
      </c>
      <c r="C5411" s="2" t="s">
        <v>1</v>
      </c>
      <c r="D5411" s="2" t="s">
        <v>3361</v>
      </c>
      <c r="E5411" s="2" t="s">
        <v>9</v>
      </c>
      <c r="F5411" s="2" t="s">
        <v>2573</v>
      </c>
      <c r="G5411" s="5">
        <v>16</v>
      </c>
      <c r="H5411" s="5">
        <v>21.2</v>
      </c>
      <c r="I5411" s="5">
        <v>339.2</v>
      </c>
      <c r="J5411" s="5">
        <v>2454082.3199999975</v>
      </c>
      <c r="K5411" s="3" t="str" cm="1">
        <f t="array" ref="K5411">_xlfn.LET(_xlpm.d,UPPER(TRIM(CLEAN(SUBSTITUTE(F5411,CHAR(160),"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12" spans="2:11" hidden="1" x14ac:dyDescent="0.25">
      <c r="B5412" s="20">
        <v>46010</v>
      </c>
      <c r="C5412" s="2" t="s">
        <v>1</v>
      </c>
      <c r="D5412" s="2" t="s">
        <v>3362</v>
      </c>
      <c r="E5412" s="2" t="s">
        <v>307</v>
      </c>
      <c r="F5412" s="2" t="s">
        <v>2573</v>
      </c>
      <c r="G5412" s="5">
        <v>256</v>
      </c>
      <c r="H5412" s="5">
        <v>22.4</v>
      </c>
      <c r="I5412" s="5">
        <v>5734.4</v>
      </c>
      <c r="J5412" s="5">
        <v>2459816.7199999974</v>
      </c>
      <c r="K5412" s="3" t="str" cm="1">
        <f t="array" ref="K5412">_xlfn.LET(_xlpm.d,UPPER(TRIM(CLEAN(SUBSTITUTE(F5412,CHAR(160),"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13" spans="2:11" hidden="1" x14ac:dyDescent="0.25">
      <c r="B5413" s="20">
        <v>46010</v>
      </c>
      <c r="C5413" s="2" t="s">
        <v>1</v>
      </c>
      <c r="D5413" s="2" t="s">
        <v>386</v>
      </c>
      <c r="E5413" s="2" t="s">
        <v>241</v>
      </c>
      <c r="F5413" s="2" t="s">
        <v>2573</v>
      </c>
      <c r="G5413" s="5">
        <v>40</v>
      </c>
      <c r="H5413" s="5">
        <v>22.4</v>
      </c>
      <c r="I5413" s="5">
        <v>896</v>
      </c>
      <c r="J5413" s="5">
        <v>2460712.7199999974</v>
      </c>
      <c r="K5413" s="3" t="str" cm="1">
        <f t="array" ref="K5413">_xlfn.LET(_xlpm.d,UPPER(TRIM(CLEAN(SUBSTITUTE(F5413,CHAR(160),"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14" spans="2:11" hidden="1" x14ac:dyDescent="0.25">
      <c r="B5414" s="20">
        <v>46010</v>
      </c>
      <c r="C5414" s="2" t="s">
        <v>1</v>
      </c>
      <c r="D5414" s="2" t="s">
        <v>2260</v>
      </c>
      <c r="E5414" s="2" t="s">
        <v>186</v>
      </c>
      <c r="F5414" s="2" t="s">
        <v>2573</v>
      </c>
      <c r="G5414" s="5">
        <v>48</v>
      </c>
      <c r="H5414" s="5">
        <v>22.4</v>
      </c>
      <c r="I5414" s="5">
        <v>1075.2</v>
      </c>
      <c r="J5414" s="5">
        <v>2461787.9199999976</v>
      </c>
      <c r="K5414" s="3" t="str" cm="1">
        <f t="array" ref="K5414">_xlfn.LET(_xlpm.d,UPPER(TRIM(CLEAN(SUBSTITUTE(F5414,CHAR(160),"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15" spans="2:11" hidden="1" x14ac:dyDescent="0.25">
      <c r="B5415" s="20">
        <v>46010</v>
      </c>
      <c r="C5415" s="2" t="s">
        <v>1</v>
      </c>
      <c r="D5415" s="2" t="s">
        <v>1306</v>
      </c>
      <c r="E5415" s="2" t="s">
        <v>154</v>
      </c>
      <c r="F5415" s="2" t="s">
        <v>2573</v>
      </c>
      <c r="G5415" s="5">
        <v>120</v>
      </c>
      <c r="H5415" s="5">
        <v>22.4</v>
      </c>
      <c r="I5415" s="5">
        <v>2688</v>
      </c>
      <c r="J5415" s="5">
        <v>2464475.9199999976</v>
      </c>
      <c r="K5415" s="3" t="str" cm="1">
        <f t="array" ref="K5415">_xlfn.LET(_xlpm.d,UPPER(TRIM(CLEAN(SUBSTITUTE(F5415,CHAR(160),"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16" spans="2:11" hidden="1" x14ac:dyDescent="0.25">
      <c r="B5416" s="20">
        <v>46010</v>
      </c>
      <c r="C5416" s="2" t="s">
        <v>1</v>
      </c>
      <c r="D5416" s="2" t="s">
        <v>3363</v>
      </c>
      <c r="E5416" s="2" t="s">
        <v>197</v>
      </c>
      <c r="F5416" s="2" t="s">
        <v>3364</v>
      </c>
      <c r="G5416" s="5">
        <v>277</v>
      </c>
      <c r="H5416" s="5">
        <v>22.4</v>
      </c>
      <c r="I5416" s="5">
        <v>6204.8</v>
      </c>
      <c r="J5416" s="5">
        <v>2470680.7199999974</v>
      </c>
      <c r="K5416" s="3" t="str" cm="1">
        <f t="array" ref="K5416">_xlfn.LET(_xlpm.d,UPPER(TRIM(CLEAN(SUBSTITUTE(F5416,CHAR(160),"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17" spans="2:11" hidden="1" x14ac:dyDescent="0.25">
      <c r="B5417" s="20">
        <v>46010</v>
      </c>
      <c r="C5417" s="2" t="s">
        <v>1</v>
      </c>
      <c r="D5417" s="2" t="s">
        <v>3365</v>
      </c>
      <c r="E5417" s="2" t="s">
        <v>319</v>
      </c>
      <c r="F5417" s="2" t="s">
        <v>2573</v>
      </c>
      <c r="G5417" s="5">
        <v>160</v>
      </c>
      <c r="H5417" s="5">
        <v>22.4</v>
      </c>
      <c r="I5417" s="5">
        <v>3584</v>
      </c>
      <c r="J5417" s="5">
        <v>2474264.7199999974</v>
      </c>
      <c r="K5417" s="3" t="str" cm="1">
        <f t="array" ref="K5417">_xlfn.LET(_xlpm.d,UPPER(TRIM(CLEAN(SUBSTITUTE(F5417,CHAR(160),"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18" spans="2:11" hidden="1" x14ac:dyDescent="0.25">
      <c r="B5418" s="20">
        <v>46010</v>
      </c>
      <c r="C5418" s="2" t="s">
        <v>1</v>
      </c>
      <c r="D5418" s="2" t="s">
        <v>3366</v>
      </c>
      <c r="E5418" s="2" t="s">
        <v>286</v>
      </c>
      <c r="F5418" s="2" t="s">
        <v>2573</v>
      </c>
      <c r="G5418" s="5">
        <v>80</v>
      </c>
      <c r="H5418" s="5">
        <v>22.4</v>
      </c>
      <c r="I5418" s="5">
        <v>1792</v>
      </c>
      <c r="J5418" s="5">
        <v>2476056.7199999974</v>
      </c>
      <c r="K5418" s="3" t="str" cm="1">
        <f t="array" ref="K5418">_xlfn.LET(_xlpm.d,UPPER(TRIM(CLEAN(SUBSTITUTE(F5418,CHAR(160),"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19" spans="2:11" hidden="1" x14ac:dyDescent="0.25">
      <c r="B5419" s="20">
        <v>46011</v>
      </c>
      <c r="C5419" s="2" t="s">
        <v>1</v>
      </c>
      <c r="D5419" s="2" t="s">
        <v>855</v>
      </c>
      <c r="E5419" s="2" t="s">
        <v>43</v>
      </c>
      <c r="F5419" s="2" t="s">
        <v>2573</v>
      </c>
      <c r="G5419" s="5">
        <v>30</v>
      </c>
      <c r="H5419" s="5">
        <v>21.2</v>
      </c>
      <c r="I5419" s="5">
        <v>636</v>
      </c>
      <c r="J5419" s="5">
        <v>2476692.7199999974</v>
      </c>
      <c r="K5419" s="3" t="str" cm="1">
        <f t="array" ref="K5419">_xlfn.LET(_xlpm.d,UPPER(TRIM(CLEAN(SUBSTITUTE(F5419,CHAR(160),"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20" spans="2:11" hidden="1" x14ac:dyDescent="0.25">
      <c r="B5420" s="20">
        <v>46013</v>
      </c>
      <c r="C5420" s="2" t="s">
        <v>1</v>
      </c>
      <c r="D5420" s="2" t="s">
        <v>1307</v>
      </c>
      <c r="E5420" s="2" t="s">
        <v>238</v>
      </c>
      <c r="F5420" s="2" t="s">
        <v>2573</v>
      </c>
      <c r="G5420" s="5">
        <v>40</v>
      </c>
      <c r="H5420" s="5">
        <v>22.4</v>
      </c>
      <c r="I5420" s="5">
        <v>896</v>
      </c>
      <c r="J5420" s="5">
        <v>2477588.7199999974</v>
      </c>
      <c r="K5420" s="3" t="str" cm="1">
        <f t="array" ref="K5420">_xlfn.LET(_xlpm.d,UPPER(TRIM(CLEAN(SUBSTITUTE(F5420,CHAR(160),"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21" spans="2:11" hidden="1" x14ac:dyDescent="0.25">
      <c r="B5421" s="20">
        <v>46013</v>
      </c>
      <c r="C5421" s="2" t="s">
        <v>1</v>
      </c>
      <c r="D5421" s="2" t="s">
        <v>3367</v>
      </c>
      <c r="E5421" s="2" t="s">
        <v>25</v>
      </c>
      <c r="F5421" s="2" t="s">
        <v>2573</v>
      </c>
      <c r="G5421" s="5">
        <v>160</v>
      </c>
      <c r="H5421" s="5">
        <v>17</v>
      </c>
      <c r="I5421" s="5">
        <v>2720</v>
      </c>
      <c r="J5421" s="5">
        <v>2480308.7199999974</v>
      </c>
      <c r="K5421" s="3" t="str" cm="1">
        <f t="array" ref="K5421">_xlfn.LET(_xlpm.d,UPPER(TRIM(CLEAN(SUBSTITUTE(F5421,CHAR(160),"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22" spans="2:11" hidden="1" x14ac:dyDescent="0.25">
      <c r="B5422" s="20">
        <v>46013</v>
      </c>
      <c r="C5422" s="2" t="s">
        <v>1</v>
      </c>
      <c r="D5422" s="2" t="s">
        <v>3368</v>
      </c>
      <c r="E5422" s="2" t="s">
        <v>832</v>
      </c>
      <c r="F5422" s="2" t="s">
        <v>2573</v>
      </c>
      <c r="G5422" s="5">
        <v>96</v>
      </c>
      <c r="H5422" s="5">
        <v>21.2</v>
      </c>
      <c r="I5422" s="5">
        <v>2035.2</v>
      </c>
      <c r="J5422" s="5">
        <v>2482343.9199999976</v>
      </c>
      <c r="K5422" s="3" t="str" cm="1">
        <f t="array" ref="K5422">_xlfn.LET(_xlpm.d,UPPER(TRIM(CLEAN(SUBSTITUTE(F5422,CHAR(160),"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23" spans="2:11" hidden="1" x14ac:dyDescent="0.25">
      <c r="B5423" s="20">
        <v>46013</v>
      </c>
      <c r="C5423" s="2" t="s">
        <v>1</v>
      </c>
      <c r="D5423" s="2" t="s">
        <v>3369</v>
      </c>
      <c r="E5423" s="2" t="s">
        <v>180</v>
      </c>
      <c r="F5423" s="2" t="s">
        <v>2573</v>
      </c>
      <c r="G5423" s="5">
        <v>32</v>
      </c>
      <c r="H5423" s="5">
        <v>22.4</v>
      </c>
      <c r="I5423" s="5">
        <v>716.8</v>
      </c>
      <c r="J5423" s="5">
        <v>2483060.7199999974</v>
      </c>
      <c r="K5423" s="3" t="str" cm="1">
        <f t="array" ref="K5423">_xlfn.LET(_xlpm.d,UPPER(TRIM(CLEAN(SUBSTITUTE(F5423,CHAR(160),"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24" spans="2:11" hidden="1" x14ac:dyDescent="0.25">
      <c r="B5424" s="20">
        <v>46014</v>
      </c>
      <c r="C5424" s="2" t="s">
        <v>1</v>
      </c>
      <c r="D5424" s="2" t="s">
        <v>2261</v>
      </c>
      <c r="E5424" s="2" t="s">
        <v>1634</v>
      </c>
      <c r="F5424" s="2" t="s">
        <v>2573</v>
      </c>
      <c r="G5424" s="5">
        <v>60</v>
      </c>
      <c r="H5424" s="5">
        <v>21.3</v>
      </c>
      <c r="I5424" s="5">
        <v>1278</v>
      </c>
      <c r="J5424" s="5">
        <v>2484338.7199999974</v>
      </c>
      <c r="K5424" s="3" t="str" cm="1">
        <f t="array" ref="K5424">_xlfn.LET(_xlpm.d,UPPER(TRIM(CLEAN(SUBSTITUTE(F5424,CHAR(160),"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25" spans="2:11" hidden="1" x14ac:dyDescent="0.25">
      <c r="B5425" s="20">
        <v>46014</v>
      </c>
      <c r="C5425" s="2" t="s">
        <v>1</v>
      </c>
      <c r="D5425" s="2" t="s">
        <v>1308</v>
      </c>
      <c r="E5425" s="2" t="s">
        <v>162</v>
      </c>
      <c r="F5425" s="2" t="s">
        <v>2573</v>
      </c>
      <c r="G5425" s="5">
        <v>100</v>
      </c>
      <c r="H5425" s="5">
        <v>22.4</v>
      </c>
      <c r="I5425" s="5">
        <v>2240</v>
      </c>
      <c r="J5425" s="5">
        <v>2486578.7199999974</v>
      </c>
      <c r="K5425" s="3" t="str" cm="1">
        <f t="array" ref="K5425">_xlfn.LET(_xlpm.d,UPPER(TRIM(CLEAN(SUBSTITUTE(F5425,CHAR(160),"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26" spans="2:11" hidden="1" x14ac:dyDescent="0.25">
      <c r="B5426" s="20">
        <v>46014</v>
      </c>
      <c r="C5426" s="2" t="s">
        <v>1</v>
      </c>
      <c r="D5426" s="2" t="s">
        <v>731</v>
      </c>
      <c r="E5426" s="2" t="s">
        <v>544</v>
      </c>
      <c r="F5426" s="2" t="s">
        <v>2573</v>
      </c>
      <c r="G5426" s="5">
        <v>30</v>
      </c>
      <c r="H5426" s="5">
        <v>21.3</v>
      </c>
      <c r="I5426" s="5">
        <v>639</v>
      </c>
      <c r="J5426" s="5">
        <v>2487217.7199999974</v>
      </c>
      <c r="K5426" s="3" t="str" cm="1">
        <f t="array" ref="K5426">_xlfn.LET(_xlpm.d,UPPER(TRIM(CLEAN(SUBSTITUTE(F5426,CHAR(160),"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27" spans="2:11" hidden="1" x14ac:dyDescent="0.25">
      <c r="B5427" s="20">
        <v>46014</v>
      </c>
      <c r="C5427" s="2" t="s">
        <v>1</v>
      </c>
      <c r="D5427" s="2" t="s">
        <v>3370</v>
      </c>
      <c r="E5427" s="2" t="s">
        <v>78</v>
      </c>
      <c r="F5427" s="2" t="s">
        <v>2573</v>
      </c>
      <c r="G5427" s="5">
        <v>30</v>
      </c>
      <c r="H5427" s="5">
        <v>22.4</v>
      </c>
      <c r="I5427" s="5">
        <v>672</v>
      </c>
      <c r="J5427" s="5">
        <v>2487889.7199999974</v>
      </c>
      <c r="K5427" s="3" t="str" cm="1">
        <f t="array" ref="K5427">_xlfn.LET(_xlpm.d,UPPER(TRIM(CLEAN(SUBSTITUTE(F5427,CHAR(160),"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28" spans="2:11" hidden="1" x14ac:dyDescent="0.25">
      <c r="B5428" s="20">
        <v>46014</v>
      </c>
      <c r="C5428" s="2" t="s">
        <v>1</v>
      </c>
      <c r="D5428" s="2" t="s">
        <v>2262</v>
      </c>
      <c r="E5428" s="2" t="s">
        <v>214</v>
      </c>
      <c r="F5428" s="2" t="s">
        <v>2573</v>
      </c>
      <c r="G5428" s="5">
        <v>30</v>
      </c>
      <c r="H5428" s="5">
        <v>22.4</v>
      </c>
      <c r="I5428" s="5">
        <v>672</v>
      </c>
      <c r="J5428" s="5">
        <v>2488561.7199999974</v>
      </c>
      <c r="K5428" s="3" t="str" cm="1">
        <f t="array" ref="K5428">_xlfn.LET(_xlpm.d,UPPER(TRIM(CLEAN(SUBSTITUTE(F5428,CHAR(160),"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29" spans="2:11" hidden="1" x14ac:dyDescent="0.25">
      <c r="B5429" s="20">
        <v>46014</v>
      </c>
      <c r="C5429" s="2" t="s">
        <v>1</v>
      </c>
      <c r="D5429" s="2" t="s">
        <v>1309</v>
      </c>
      <c r="E5429" s="2" t="s">
        <v>158</v>
      </c>
      <c r="F5429" s="2" t="s">
        <v>2573</v>
      </c>
      <c r="G5429" s="5">
        <v>48</v>
      </c>
      <c r="H5429" s="5">
        <v>22.4</v>
      </c>
      <c r="I5429" s="5">
        <v>1075.2</v>
      </c>
      <c r="J5429" s="5">
        <v>2489636.9199999976</v>
      </c>
      <c r="K5429" s="3" t="str" cm="1">
        <f t="array" ref="K5429">_xlfn.LET(_xlpm.d,UPPER(TRIM(CLEAN(SUBSTITUTE(F5429,CHAR(160),"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30" spans="2:11" hidden="1" x14ac:dyDescent="0.25">
      <c r="B5430" s="20">
        <v>46014</v>
      </c>
      <c r="C5430" s="2" t="s">
        <v>1</v>
      </c>
      <c r="D5430" s="2" t="s">
        <v>3371</v>
      </c>
      <c r="E5430" s="2" t="s">
        <v>234</v>
      </c>
      <c r="F5430" s="2" t="s">
        <v>2573</v>
      </c>
      <c r="G5430" s="5">
        <v>32</v>
      </c>
      <c r="H5430" s="5">
        <v>22.4</v>
      </c>
      <c r="I5430" s="5">
        <v>716.8</v>
      </c>
      <c r="J5430" s="5">
        <v>2490353.7199999974</v>
      </c>
      <c r="K5430" s="3" t="str" cm="1">
        <f t="array" ref="K5430">_xlfn.LET(_xlpm.d,UPPER(TRIM(CLEAN(SUBSTITUTE(F5430,CHAR(160),"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31" spans="2:11" hidden="1" x14ac:dyDescent="0.25">
      <c r="B5431" s="20">
        <v>46014</v>
      </c>
      <c r="C5431" s="2" t="s">
        <v>1</v>
      </c>
      <c r="D5431" s="2" t="s">
        <v>3372</v>
      </c>
      <c r="E5431" s="2" t="s">
        <v>261</v>
      </c>
      <c r="F5431" s="2" t="s">
        <v>2573</v>
      </c>
      <c r="G5431" s="5">
        <v>98</v>
      </c>
      <c r="H5431" s="5">
        <v>22.4</v>
      </c>
      <c r="I5431" s="5">
        <v>2195.1999999999998</v>
      </c>
      <c r="J5431" s="5">
        <v>2492548.9199999976</v>
      </c>
      <c r="K5431" s="3" t="str" cm="1">
        <f t="array" ref="K5431">_xlfn.LET(_xlpm.d,UPPER(TRIM(CLEAN(SUBSTITUTE(F5431,CHAR(160),"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32" spans="2:11" hidden="1" x14ac:dyDescent="0.25">
      <c r="B5432" s="20">
        <v>46014</v>
      </c>
      <c r="C5432" s="2" t="s">
        <v>1</v>
      </c>
      <c r="D5432" s="2" t="s">
        <v>3373</v>
      </c>
      <c r="E5432" s="2" t="s">
        <v>491</v>
      </c>
      <c r="F5432" s="2" t="s">
        <v>2573</v>
      </c>
      <c r="G5432" s="5">
        <v>42</v>
      </c>
      <c r="H5432" s="5">
        <v>21.3</v>
      </c>
      <c r="I5432" s="5">
        <v>894.6</v>
      </c>
      <c r="J5432" s="5">
        <v>2493443.5199999977</v>
      </c>
      <c r="K5432" s="3" t="str" cm="1">
        <f t="array" ref="K5432">_xlfn.LET(_xlpm.d,UPPER(TRIM(CLEAN(SUBSTITUTE(F5432,CHAR(160),"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33" spans="2:11" hidden="1" x14ac:dyDescent="0.25">
      <c r="B5433" s="20">
        <v>46014</v>
      </c>
      <c r="C5433" s="2" t="s">
        <v>1</v>
      </c>
      <c r="D5433" s="2" t="s">
        <v>3374</v>
      </c>
      <c r="E5433" s="2" t="s">
        <v>64</v>
      </c>
      <c r="F5433" s="2" t="s">
        <v>2573</v>
      </c>
      <c r="G5433" s="5">
        <v>48</v>
      </c>
      <c r="H5433" s="5">
        <v>21.2</v>
      </c>
      <c r="I5433" s="5">
        <v>1017.6</v>
      </c>
      <c r="J5433" s="5">
        <v>2494461.1199999978</v>
      </c>
      <c r="K5433" s="3" t="str" cm="1">
        <f t="array" ref="K5433">_xlfn.LET(_xlpm.d,UPPER(TRIM(CLEAN(SUBSTITUTE(F5433,CHAR(160),"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34" spans="2:11" hidden="1" x14ac:dyDescent="0.25">
      <c r="B5434" s="20">
        <v>46014</v>
      </c>
      <c r="C5434" s="2" t="s">
        <v>1</v>
      </c>
      <c r="D5434" s="2" t="s">
        <v>3375</v>
      </c>
      <c r="E5434" s="2" t="s">
        <v>263</v>
      </c>
      <c r="F5434" s="2" t="s">
        <v>2573</v>
      </c>
      <c r="G5434" s="5">
        <v>112</v>
      </c>
      <c r="H5434" s="5">
        <v>22.4</v>
      </c>
      <c r="I5434" s="5">
        <v>2508.8000000000002</v>
      </c>
      <c r="J5434" s="5">
        <v>2496969.9199999976</v>
      </c>
      <c r="K5434" s="3" t="str" cm="1">
        <f t="array" ref="K5434">_xlfn.LET(_xlpm.d,UPPER(TRIM(CLEAN(SUBSTITUTE(F5434,CHAR(160),"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35" spans="2:11" hidden="1" x14ac:dyDescent="0.25">
      <c r="B5435" s="20">
        <v>46014</v>
      </c>
      <c r="C5435" s="2" t="s">
        <v>1</v>
      </c>
      <c r="D5435" s="2" t="s">
        <v>3376</v>
      </c>
      <c r="E5435" s="2" t="s">
        <v>224</v>
      </c>
      <c r="F5435" s="2" t="s">
        <v>2573</v>
      </c>
      <c r="G5435" s="5">
        <v>240</v>
      </c>
      <c r="H5435" s="5">
        <v>22.4</v>
      </c>
      <c r="I5435" s="5">
        <v>5376</v>
      </c>
      <c r="J5435" s="5">
        <v>2502345.9199999976</v>
      </c>
      <c r="K5435" s="3" t="str" cm="1">
        <f t="array" ref="K5435">_xlfn.LET(_xlpm.d,UPPER(TRIM(CLEAN(SUBSTITUTE(F5435,CHAR(160),"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36" spans="2:11" hidden="1" x14ac:dyDescent="0.25">
      <c r="B5436" s="20">
        <v>46015</v>
      </c>
      <c r="C5436" s="2" t="s">
        <v>1</v>
      </c>
      <c r="D5436" s="2" t="s">
        <v>2264</v>
      </c>
      <c r="E5436" s="2" t="s">
        <v>145</v>
      </c>
      <c r="F5436" s="2" t="s">
        <v>2573</v>
      </c>
      <c r="G5436" s="5">
        <v>20</v>
      </c>
      <c r="H5436" s="5">
        <v>22.4</v>
      </c>
      <c r="I5436" s="5">
        <v>448</v>
      </c>
      <c r="J5436" s="5">
        <v>2502793.9199999976</v>
      </c>
      <c r="K5436" s="3" t="str" cm="1">
        <f t="array" ref="K5436">_xlfn.LET(_xlpm.d,UPPER(TRIM(CLEAN(SUBSTITUTE(F5436,CHAR(160),"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37" spans="2:11" hidden="1" x14ac:dyDescent="0.25">
      <c r="B5437" s="20">
        <v>46015</v>
      </c>
      <c r="C5437" s="2" t="s">
        <v>1</v>
      </c>
      <c r="D5437" s="2" t="s">
        <v>3377</v>
      </c>
      <c r="E5437" s="2" t="s">
        <v>741</v>
      </c>
      <c r="F5437" s="2" t="s">
        <v>2573</v>
      </c>
      <c r="G5437" s="5">
        <v>65</v>
      </c>
      <c r="H5437" s="5">
        <v>20</v>
      </c>
      <c r="I5437" s="5">
        <v>1300</v>
      </c>
      <c r="J5437" s="5">
        <v>2504093.9199999976</v>
      </c>
      <c r="K5437" s="3" t="str" cm="1">
        <f t="array" ref="K5437">_xlfn.LET(_xlpm.d,UPPER(TRIM(CLEAN(SUBSTITUTE(F5437,CHAR(160),"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38" spans="2:11" hidden="1" x14ac:dyDescent="0.25">
      <c r="B5438" s="20">
        <v>46015</v>
      </c>
      <c r="C5438" s="2" t="s">
        <v>1</v>
      </c>
      <c r="D5438" s="2" t="s">
        <v>3378</v>
      </c>
      <c r="E5438" s="2" t="s">
        <v>305</v>
      </c>
      <c r="F5438" s="2" t="s">
        <v>2573</v>
      </c>
      <c r="G5438" s="5">
        <v>176</v>
      </c>
      <c r="H5438" s="5">
        <v>22.4</v>
      </c>
      <c r="I5438" s="5">
        <v>3942.4</v>
      </c>
      <c r="J5438" s="5">
        <v>2508036.3199999975</v>
      </c>
      <c r="K5438" s="3" t="str" cm="1">
        <f t="array" ref="K5438">_xlfn.LET(_xlpm.d,UPPER(TRIM(CLEAN(SUBSTITUTE(F5438,CHAR(160),"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39" spans="2:11" hidden="1" x14ac:dyDescent="0.25">
      <c r="B5439" s="20">
        <v>46020</v>
      </c>
      <c r="C5439" s="2" t="s">
        <v>1</v>
      </c>
      <c r="D5439" s="2" t="s">
        <v>2265</v>
      </c>
      <c r="E5439" s="2" t="s">
        <v>254</v>
      </c>
      <c r="F5439" s="2" t="s">
        <v>2573</v>
      </c>
      <c r="G5439" s="5">
        <v>86</v>
      </c>
      <c r="H5439" s="5">
        <v>22.4</v>
      </c>
      <c r="I5439" s="5">
        <v>1926.4</v>
      </c>
      <c r="J5439" s="5">
        <v>2509962.7199999974</v>
      </c>
      <c r="K5439" s="3" t="str" cm="1">
        <f t="array" ref="K5439">_xlfn.LET(_xlpm.d,UPPER(TRIM(CLEAN(SUBSTITUTE(F5439,CHAR(160),"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40" spans="2:11" hidden="1" x14ac:dyDescent="0.25">
      <c r="B5440" s="20">
        <v>46020</v>
      </c>
      <c r="C5440" s="2" t="s">
        <v>1</v>
      </c>
      <c r="D5440" s="2" t="s">
        <v>3379</v>
      </c>
      <c r="E5440" s="2" t="s">
        <v>160</v>
      </c>
      <c r="F5440" s="2" t="s">
        <v>2573</v>
      </c>
      <c r="G5440" s="5">
        <v>48</v>
      </c>
      <c r="H5440" s="5">
        <v>22.4</v>
      </c>
      <c r="I5440" s="5">
        <v>1075.2</v>
      </c>
      <c r="J5440" s="5">
        <v>2511037.9199999976</v>
      </c>
      <c r="K5440" s="3" t="str" cm="1">
        <f t="array" ref="K5440">_xlfn.LET(_xlpm.d,UPPER(TRIM(CLEAN(SUBSTITUTE(F5440,CHAR(160),"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41" spans="2:11" hidden="1" x14ac:dyDescent="0.25">
      <c r="B5441" s="20">
        <v>46021</v>
      </c>
      <c r="C5441" s="2" t="s">
        <v>1</v>
      </c>
      <c r="D5441" s="2" t="s">
        <v>2266</v>
      </c>
      <c r="E5441" s="2" t="s">
        <v>234</v>
      </c>
      <c r="F5441" s="2" t="s">
        <v>2573</v>
      </c>
      <c r="G5441" s="5">
        <v>72</v>
      </c>
      <c r="H5441" s="5">
        <v>22.4</v>
      </c>
      <c r="I5441" s="5">
        <v>1612.8</v>
      </c>
      <c r="J5441" s="5">
        <v>2512650.7199999974</v>
      </c>
      <c r="K5441" s="3" t="str" cm="1">
        <f t="array" ref="K5441">_xlfn.LET(_xlpm.d,UPPER(TRIM(CLEAN(SUBSTITUTE(F5441,CHAR(160),"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42" spans="2:11" hidden="1" x14ac:dyDescent="0.25">
      <c r="B5442" s="20">
        <v>46021</v>
      </c>
      <c r="C5442" s="2" t="s">
        <v>1</v>
      </c>
      <c r="D5442" s="2" t="s">
        <v>3380</v>
      </c>
      <c r="E5442" s="2" t="s">
        <v>186</v>
      </c>
      <c r="F5442" s="2" t="s">
        <v>2573</v>
      </c>
      <c r="G5442" s="5">
        <v>16</v>
      </c>
      <c r="H5442" s="5">
        <v>22.4</v>
      </c>
      <c r="I5442" s="5">
        <v>358.4</v>
      </c>
      <c r="J5442" s="5">
        <v>2513009.1199999973</v>
      </c>
      <c r="K5442" s="3" t="str" cm="1">
        <f t="array" ref="K5442">_xlfn.LET(_xlpm.d,UPPER(TRIM(CLEAN(SUBSTITUTE(F5442,CHAR(160),"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43" spans="2:11" hidden="1" x14ac:dyDescent="0.25">
      <c r="B5443" s="20">
        <v>46021</v>
      </c>
      <c r="C5443" s="2" t="s">
        <v>1</v>
      </c>
      <c r="D5443" s="2" t="s">
        <v>2268</v>
      </c>
      <c r="E5443" s="2" t="s">
        <v>232</v>
      </c>
      <c r="F5443" s="2" t="s">
        <v>2573</v>
      </c>
      <c r="G5443" s="5">
        <v>20</v>
      </c>
      <c r="H5443" s="5">
        <v>22.4</v>
      </c>
      <c r="I5443" s="5">
        <v>448</v>
      </c>
      <c r="J5443" s="5">
        <v>2513457.1199999973</v>
      </c>
      <c r="K5443" s="3" t="str" cm="1">
        <f t="array" ref="K5443">_xlfn.LET(_xlpm.d,UPPER(TRIM(CLEAN(SUBSTITUTE(F5443,CHAR(160),"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44" spans="2:11" hidden="1" x14ac:dyDescent="0.25">
      <c r="B5444" s="20">
        <v>46021</v>
      </c>
      <c r="C5444" s="2" t="s">
        <v>1</v>
      </c>
      <c r="D5444" s="2" t="s">
        <v>2269</v>
      </c>
      <c r="E5444" s="2" t="s">
        <v>78</v>
      </c>
      <c r="F5444" s="2" t="s">
        <v>2573</v>
      </c>
      <c r="G5444" s="5">
        <v>90</v>
      </c>
      <c r="H5444" s="5">
        <v>22.4</v>
      </c>
      <c r="I5444" s="5">
        <v>2016</v>
      </c>
      <c r="J5444" s="5">
        <v>2515473.1199999973</v>
      </c>
      <c r="K5444" s="3" t="str" cm="1">
        <f t="array" ref="K5444">_xlfn.LET(_xlpm.d,UPPER(TRIM(CLEAN(SUBSTITUTE(F5444,CHAR(160),"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45" spans="2:11" hidden="1" x14ac:dyDescent="0.25">
      <c r="B5445" s="20">
        <v>46021</v>
      </c>
      <c r="C5445" s="2" t="s">
        <v>1</v>
      </c>
      <c r="D5445" s="2" t="s">
        <v>2270</v>
      </c>
      <c r="E5445" s="2" t="s">
        <v>276</v>
      </c>
      <c r="F5445" s="2" t="s">
        <v>2573</v>
      </c>
      <c r="G5445" s="5">
        <v>16</v>
      </c>
      <c r="H5445" s="5">
        <v>22.4</v>
      </c>
      <c r="I5445" s="5">
        <v>358.4</v>
      </c>
      <c r="J5445" s="5">
        <v>2515831.5199999972</v>
      </c>
      <c r="K5445" s="3" t="str" cm="1">
        <f t="array" ref="K5445">_xlfn.LET(_xlpm.d,UPPER(TRIM(CLEAN(SUBSTITUTE(F5445,CHAR(160),"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46" spans="2:11" hidden="1" x14ac:dyDescent="0.25">
      <c r="B5446" s="20">
        <v>46021</v>
      </c>
      <c r="C5446" s="2" t="s">
        <v>1</v>
      </c>
      <c r="D5446" s="2" t="s">
        <v>152</v>
      </c>
      <c r="E5446" s="2" t="s">
        <v>143</v>
      </c>
      <c r="F5446" s="2" t="s">
        <v>2573</v>
      </c>
      <c r="G5446" s="5">
        <v>80</v>
      </c>
      <c r="H5446" s="5">
        <v>22.4</v>
      </c>
      <c r="I5446" s="5">
        <v>1792</v>
      </c>
      <c r="J5446" s="5">
        <v>2517623.5199999972</v>
      </c>
      <c r="K5446" s="3" t="str" cm="1">
        <f t="array" ref="K5446">_xlfn.LET(_xlpm.d,UPPER(TRIM(CLEAN(SUBSTITUTE(F5446,CHAR(160),"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47" spans="2:11" hidden="1" x14ac:dyDescent="0.25">
      <c r="B5447" s="20">
        <v>46022</v>
      </c>
      <c r="C5447" s="2" t="s">
        <v>1</v>
      </c>
      <c r="D5447" s="2" t="s">
        <v>2271</v>
      </c>
      <c r="E5447" s="2" t="s">
        <v>189</v>
      </c>
      <c r="F5447" s="2" t="s">
        <v>2573</v>
      </c>
      <c r="G5447" s="5">
        <v>50</v>
      </c>
      <c r="H5447" s="5">
        <v>22.4</v>
      </c>
      <c r="I5447" s="5">
        <v>1120</v>
      </c>
      <c r="J5447" s="5">
        <v>2518743.5199999972</v>
      </c>
      <c r="K5447" s="3" t="str" cm="1">
        <f t="array" ref="K5447">_xlfn.LET(_xlpm.d,UPPER(TRIM(CLEAN(SUBSTITUTE(F5447,CHAR(160),"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48" spans="2:11" hidden="1" x14ac:dyDescent="0.25">
      <c r="B5448" s="20">
        <v>46024</v>
      </c>
      <c r="C5448" s="2" t="s">
        <v>1</v>
      </c>
      <c r="D5448" s="2" t="s">
        <v>2273</v>
      </c>
      <c r="E5448" s="2" t="s">
        <v>16</v>
      </c>
      <c r="F5448" s="2" t="s">
        <v>2573</v>
      </c>
      <c r="G5448" s="5">
        <v>90</v>
      </c>
      <c r="H5448" s="5">
        <v>21.2</v>
      </c>
      <c r="I5448" s="5">
        <v>1908</v>
      </c>
      <c r="J5448" s="5">
        <v>2520651.5199999972</v>
      </c>
      <c r="K5448" s="3" t="str" cm="1">
        <f t="array" ref="K5448">_xlfn.LET(_xlpm.d,UPPER(TRIM(CLEAN(SUBSTITUTE(F5448,CHAR(160),"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49" spans="2:11" hidden="1" x14ac:dyDescent="0.25">
      <c r="B5449" s="20">
        <v>46024</v>
      </c>
      <c r="C5449" s="2" t="s">
        <v>1</v>
      </c>
      <c r="D5449" s="2" t="s">
        <v>2274</v>
      </c>
      <c r="E5449" s="2" t="s">
        <v>254</v>
      </c>
      <c r="F5449" s="2" t="s">
        <v>2573</v>
      </c>
      <c r="G5449" s="5">
        <v>20</v>
      </c>
      <c r="H5449" s="5">
        <v>22.4</v>
      </c>
      <c r="I5449" s="5">
        <v>448</v>
      </c>
      <c r="J5449" s="5">
        <v>2521099.5199999972</v>
      </c>
      <c r="K5449" s="3" t="str" cm="1">
        <f t="array" ref="K5449">_xlfn.LET(_xlpm.d,UPPER(TRIM(CLEAN(SUBSTITUTE(F5449,CHAR(160),"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50" spans="2:11" hidden="1" x14ac:dyDescent="0.25">
      <c r="B5450" s="20">
        <v>46024</v>
      </c>
      <c r="C5450" s="2" t="s">
        <v>1</v>
      </c>
      <c r="D5450" s="2" t="s">
        <v>2275</v>
      </c>
      <c r="E5450" s="2" t="s">
        <v>248</v>
      </c>
      <c r="F5450" s="2" t="s">
        <v>2573</v>
      </c>
      <c r="G5450" s="5">
        <v>140</v>
      </c>
      <c r="H5450" s="5">
        <v>22.4</v>
      </c>
      <c r="I5450" s="5">
        <v>3136</v>
      </c>
      <c r="J5450" s="5">
        <v>2524235.5199999972</v>
      </c>
      <c r="K5450" s="3" t="str" cm="1">
        <f t="array" ref="K5450">_xlfn.LET(_xlpm.d,UPPER(TRIM(CLEAN(SUBSTITUTE(F5450,CHAR(160),"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51" spans="2:11" hidden="1" x14ac:dyDescent="0.25">
      <c r="B5451" s="20">
        <v>46024</v>
      </c>
      <c r="C5451" s="2" t="s">
        <v>1</v>
      </c>
      <c r="D5451" s="2" t="s">
        <v>2276</v>
      </c>
      <c r="E5451" s="2" t="s">
        <v>1634</v>
      </c>
      <c r="F5451" s="2" t="s">
        <v>2573</v>
      </c>
      <c r="G5451" s="5">
        <v>60</v>
      </c>
      <c r="H5451" s="5">
        <v>21.3</v>
      </c>
      <c r="I5451" s="5">
        <v>1278</v>
      </c>
      <c r="J5451" s="5">
        <v>2525513.5199999972</v>
      </c>
      <c r="K5451" s="3" t="str" cm="1">
        <f t="array" ref="K5451">_xlfn.LET(_xlpm.d,UPPER(TRIM(CLEAN(SUBSTITUTE(F5451,CHAR(160),"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52" spans="2:11" hidden="1" x14ac:dyDescent="0.25">
      <c r="B5452" s="20">
        <v>46024</v>
      </c>
      <c r="C5452" s="2" t="s">
        <v>1</v>
      </c>
      <c r="D5452" s="2" t="s">
        <v>3381</v>
      </c>
      <c r="E5452" s="2" t="s">
        <v>120</v>
      </c>
      <c r="F5452" s="2" t="s">
        <v>3382</v>
      </c>
      <c r="G5452" s="5">
        <v>4</v>
      </c>
      <c r="H5452" s="5">
        <v>21.99</v>
      </c>
      <c r="I5452" s="5">
        <v>87.96</v>
      </c>
      <c r="J5452" s="5">
        <v>2525601.4799999972</v>
      </c>
      <c r="K5452" s="3" t="str" cm="1">
        <f t="array" ref="K5452">_xlfn.LET(_xlpm.d,UPPER(TRIM(CLEAN(SUBSTITUTE(F5452,CHAR(160),"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53" spans="2:11" hidden="1" x14ac:dyDescent="0.25">
      <c r="B5453" s="20">
        <v>46024</v>
      </c>
      <c r="C5453" s="2" t="s">
        <v>1</v>
      </c>
      <c r="D5453" s="2" t="s">
        <v>3381</v>
      </c>
      <c r="E5453" s="2" t="s">
        <v>120</v>
      </c>
      <c r="F5453" s="2" t="s">
        <v>3383</v>
      </c>
      <c r="G5453" s="5">
        <v>3</v>
      </c>
      <c r="H5453" s="5">
        <v>21.99</v>
      </c>
      <c r="I5453" s="5">
        <v>65.97</v>
      </c>
      <c r="J5453" s="5">
        <v>2525667.4499999974</v>
      </c>
      <c r="K5453" s="3" t="str" cm="1">
        <f t="array" ref="K5453">_xlfn.LET(_xlpm.d,UPPER(TRIM(CLEAN(SUBSTITUTE(F5453,CHAR(160),"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54" spans="2:11" hidden="1" x14ac:dyDescent="0.25">
      <c r="B5454" s="20">
        <v>46024</v>
      </c>
      <c r="C5454" s="2" t="s">
        <v>1</v>
      </c>
      <c r="D5454" s="2" t="s">
        <v>3384</v>
      </c>
      <c r="E5454" s="2" t="s">
        <v>307</v>
      </c>
      <c r="F5454" s="2" t="s">
        <v>2573</v>
      </c>
      <c r="G5454" s="5">
        <v>130</v>
      </c>
      <c r="H5454" s="5">
        <v>22.4</v>
      </c>
      <c r="I5454" s="5">
        <v>2912</v>
      </c>
      <c r="J5454" s="5">
        <v>2528579.4499999974</v>
      </c>
      <c r="K5454" s="3" t="str" cm="1">
        <f t="array" ref="K5454">_xlfn.LET(_xlpm.d,UPPER(TRIM(CLEAN(SUBSTITUTE(F5454,CHAR(160),"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55" spans="2:11" hidden="1" x14ac:dyDescent="0.25">
      <c r="B5455" s="20">
        <v>46027</v>
      </c>
      <c r="C5455" s="2" t="s">
        <v>1</v>
      </c>
      <c r="D5455" s="2" t="s">
        <v>153</v>
      </c>
      <c r="E5455" s="2" t="s">
        <v>154</v>
      </c>
      <c r="F5455" s="2" t="s">
        <v>2573</v>
      </c>
      <c r="G5455" s="5">
        <v>160</v>
      </c>
      <c r="H5455" s="5">
        <v>22.4</v>
      </c>
      <c r="I5455" s="5">
        <v>3584</v>
      </c>
      <c r="J5455" s="5">
        <v>2532163.4499999974</v>
      </c>
      <c r="K5455" s="3" t="str" cm="1">
        <f t="array" ref="K5455">_xlfn.LET(_xlpm.d,UPPER(TRIM(CLEAN(SUBSTITUTE(F5455,CHAR(160),"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56" spans="2:11" hidden="1" x14ac:dyDescent="0.25">
      <c r="B5456" s="20">
        <v>46027</v>
      </c>
      <c r="C5456" s="2" t="s">
        <v>1</v>
      </c>
      <c r="D5456" s="2" t="s">
        <v>3385</v>
      </c>
      <c r="E5456" s="2" t="s">
        <v>25</v>
      </c>
      <c r="F5456" s="2" t="s">
        <v>2573</v>
      </c>
      <c r="G5456" s="5">
        <v>224</v>
      </c>
      <c r="H5456" s="5">
        <v>17</v>
      </c>
      <c r="I5456" s="5">
        <v>3808</v>
      </c>
      <c r="J5456" s="5">
        <v>2535971.4499999974</v>
      </c>
      <c r="K5456" s="3" t="str" cm="1">
        <f t="array" ref="K5456">_xlfn.LET(_xlpm.d,UPPER(TRIM(CLEAN(SUBSTITUTE(F5456,CHAR(160),"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57" spans="2:11" hidden="1" x14ac:dyDescent="0.25">
      <c r="B5457" s="20">
        <v>46027</v>
      </c>
      <c r="C5457" s="2" t="s">
        <v>1</v>
      </c>
      <c r="D5457" s="2" t="s">
        <v>3386</v>
      </c>
      <c r="E5457" s="2" t="s">
        <v>254</v>
      </c>
      <c r="F5457" s="2" t="s">
        <v>2573</v>
      </c>
      <c r="G5457" s="5">
        <v>40</v>
      </c>
      <c r="H5457" s="5">
        <v>22.4</v>
      </c>
      <c r="I5457" s="5">
        <v>896</v>
      </c>
      <c r="J5457" s="5">
        <v>2536867.4499999974</v>
      </c>
      <c r="K5457" s="3" t="str" cm="1">
        <f t="array" ref="K5457">_xlfn.LET(_xlpm.d,UPPER(TRIM(CLEAN(SUBSTITUTE(F5457,CHAR(160),"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58" spans="2:11" hidden="1" x14ac:dyDescent="0.25">
      <c r="B5458" s="20">
        <v>46027</v>
      </c>
      <c r="C5458" s="2" t="s">
        <v>1</v>
      </c>
      <c r="D5458" s="2" t="s">
        <v>3387</v>
      </c>
      <c r="E5458" s="2" t="s">
        <v>160</v>
      </c>
      <c r="F5458" s="2" t="s">
        <v>2573</v>
      </c>
      <c r="G5458" s="5">
        <v>32</v>
      </c>
      <c r="H5458" s="5">
        <v>22.4</v>
      </c>
      <c r="I5458" s="5">
        <v>716.8</v>
      </c>
      <c r="J5458" s="5">
        <v>2537584.2499999972</v>
      </c>
      <c r="K5458" s="3" t="str" cm="1">
        <f t="array" ref="K5458">_xlfn.LET(_xlpm.d,UPPER(TRIM(CLEAN(SUBSTITUTE(F5458,CHAR(160),"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59" spans="2:11" hidden="1" x14ac:dyDescent="0.25">
      <c r="B5459" s="20">
        <v>46028</v>
      </c>
      <c r="C5459" s="2" t="s">
        <v>1</v>
      </c>
      <c r="D5459" s="2" t="s">
        <v>3388</v>
      </c>
      <c r="E5459" s="2" t="s">
        <v>214</v>
      </c>
      <c r="F5459" s="2" t="s">
        <v>2573</v>
      </c>
      <c r="G5459" s="5">
        <v>40</v>
      </c>
      <c r="H5459" s="5">
        <v>22.4</v>
      </c>
      <c r="I5459" s="5">
        <v>896</v>
      </c>
      <c r="J5459" s="5">
        <v>2538480.2499999972</v>
      </c>
      <c r="K5459" s="3" t="str" cm="1">
        <f t="array" ref="K5459">_xlfn.LET(_xlpm.d,UPPER(TRIM(CLEAN(SUBSTITUTE(F5459,CHAR(160),"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60" spans="2:11" hidden="1" x14ac:dyDescent="0.25">
      <c r="B5460" s="20">
        <v>46028</v>
      </c>
      <c r="C5460" s="2" t="s">
        <v>1</v>
      </c>
      <c r="D5460" s="2" t="s">
        <v>1311</v>
      </c>
      <c r="E5460" s="2" t="s">
        <v>273</v>
      </c>
      <c r="F5460" s="2" t="s">
        <v>2573</v>
      </c>
      <c r="G5460" s="5">
        <v>32</v>
      </c>
      <c r="H5460" s="5">
        <v>22.4</v>
      </c>
      <c r="I5460" s="5">
        <v>716.8</v>
      </c>
      <c r="J5460" s="5">
        <v>2539197.049999997</v>
      </c>
      <c r="K5460" s="3" t="str" cm="1">
        <f t="array" ref="K5460">_xlfn.LET(_xlpm.d,UPPER(TRIM(CLEAN(SUBSTITUTE(F5460,CHAR(160),"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61" spans="2:11" hidden="1" x14ac:dyDescent="0.25">
      <c r="B5461" s="20">
        <v>46028</v>
      </c>
      <c r="C5461" s="2" t="s">
        <v>1</v>
      </c>
      <c r="D5461" s="2" t="s">
        <v>155</v>
      </c>
      <c r="E5461" s="2" t="s">
        <v>156</v>
      </c>
      <c r="F5461" s="2" t="s">
        <v>2573</v>
      </c>
      <c r="G5461" s="5">
        <v>80</v>
      </c>
      <c r="H5461" s="5">
        <v>22.4</v>
      </c>
      <c r="I5461" s="5">
        <v>1792</v>
      </c>
      <c r="J5461" s="5">
        <v>2540989.049999997</v>
      </c>
      <c r="K5461" s="3" t="str" cm="1">
        <f t="array" ref="K5461">_xlfn.LET(_xlpm.d,UPPER(TRIM(CLEAN(SUBSTITUTE(F5461,CHAR(160),"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62" spans="2:11" hidden="1" x14ac:dyDescent="0.25">
      <c r="B5462" s="20">
        <v>46028</v>
      </c>
      <c r="C5462" s="2" t="s">
        <v>1</v>
      </c>
      <c r="D5462" s="2" t="s">
        <v>1479</v>
      </c>
      <c r="E5462" s="2" t="s">
        <v>147</v>
      </c>
      <c r="F5462" s="2" t="s">
        <v>2573</v>
      </c>
      <c r="G5462" s="5">
        <v>112</v>
      </c>
      <c r="H5462" s="5">
        <v>22.4</v>
      </c>
      <c r="I5462" s="5">
        <v>2508.8000000000002</v>
      </c>
      <c r="J5462" s="5">
        <v>2543497.8499999968</v>
      </c>
      <c r="K5462" s="3" t="str" cm="1">
        <f t="array" ref="K5462">_xlfn.LET(_xlpm.d,UPPER(TRIM(CLEAN(SUBSTITUTE(F5462,CHAR(160),"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63" spans="2:11" hidden="1" x14ac:dyDescent="0.25">
      <c r="B5463" s="20">
        <v>46028</v>
      </c>
      <c r="C5463" s="2" t="s">
        <v>1</v>
      </c>
      <c r="D5463" s="2" t="s">
        <v>3389</v>
      </c>
      <c r="E5463" s="2" t="s">
        <v>165</v>
      </c>
      <c r="F5463" s="2" t="s">
        <v>2573</v>
      </c>
      <c r="G5463" s="5">
        <v>32</v>
      </c>
      <c r="H5463" s="5">
        <v>22.4</v>
      </c>
      <c r="I5463" s="5">
        <v>716.8</v>
      </c>
      <c r="J5463" s="5">
        <v>2544214.6499999966</v>
      </c>
      <c r="K5463" s="3" t="str" cm="1">
        <f t="array" ref="K5463">_xlfn.LET(_xlpm.d,UPPER(TRIM(CLEAN(SUBSTITUTE(F5463,CHAR(160),"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64" spans="2:11" hidden="1" x14ac:dyDescent="0.25">
      <c r="B5464" s="20">
        <v>46028</v>
      </c>
      <c r="C5464" s="2" t="s">
        <v>1</v>
      </c>
      <c r="D5464" s="2" t="s">
        <v>3390</v>
      </c>
      <c r="E5464" s="2" t="s">
        <v>261</v>
      </c>
      <c r="F5464" s="2" t="s">
        <v>2573</v>
      </c>
      <c r="G5464" s="5">
        <v>20</v>
      </c>
      <c r="H5464" s="5">
        <v>22.4</v>
      </c>
      <c r="I5464" s="5">
        <v>448</v>
      </c>
      <c r="J5464" s="5">
        <v>2544662.6499999966</v>
      </c>
      <c r="K5464" s="3" t="str" cm="1">
        <f t="array" ref="K5464">_xlfn.LET(_xlpm.d,UPPER(TRIM(CLEAN(SUBSTITUTE(F5464,CHAR(160),"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65" spans="2:11" hidden="1" x14ac:dyDescent="0.25">
      <c r="B5465" s="20">
        <v>46028</v>
      </c>
      <c r="C5465" s="2" t="s">
        <v>1</v>
      </c>
      <c r="D5465" s="2" t="s">
        <v>3391</v>
      </c>
      <c r="E5465" s="2" t="s">
        <v>234</v>
      </c>
      <c r="F5465" s="2" t="s">
        <v>2573</v>
      </c>
      <c r="G5465" s="5">
        <v>48</v>
      </c>
      <c r="H5465" s="5">
        <v>22.4</v>
      </c>
      <c r="I5465" s="5">
        <v>1075.2</v>
      </c>
      <c r="J5465" s="5">
        <v>2545737.8499999968</v>
      </c>
      <c r="K5465" s="3" t="str" cm="1">
        <f t="array" ref="K5465">_xlfn.LET(_xlpm.d,UPPER(TRIM(CLEAN(SUBSTITUTE(F5465,CHAR(160),"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66" spans="2:11" hidden="1" x14ac:dyDescent="0.25">
      <c r="B5466" s="20">
        <v>46028</v>
      </c>
      <c r="C5466" s="2" t="s">
        <v>1</v>
      </c>
      <c r="D5466" s="2" t="s">
        <v>3392</v>
      </c>
      <c r="E5466" s="2" t="s">
        <v>6</v>
      </c>
      <c r="F5466" s="2" t="s">
        <v>2573</v>
      </c>
      <c r="G5466" s="5">
        <v>110</v>
      </c>
      <c r="H5466" s="5">
        <v>21.2</v>
      </c>
      <c r="I5466" s="5">
        <v>2332</v>
      </c>
      <c r="J5466" s="5">
        <v>2548069.8499999968</v>
      </c>
      <c r="K5466" s="3" t="str" cm="1">
        <f t="array" ref="K5466">_xlfn.LET(_xlpm.d,UPPER(TRIM(CLEAN(SUBSTITUTE(F5466,CHAR(160),"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67" spans="2:11" hidden="1" x14ac:dyDescent="0.25">
      <c r="B5467" s="20">
        <v>46029</v>
      </c>
      <c r="C5467" s="2" t="s">
        <v>1</v>
      </c>
      <c r="D5467" s="2" t="s">
        <v>1581</v>
      </c>
      <c r="E5467" s="2" t="s">
        <v>149</v>
      </c>
      <c r="F5467" s="2" t="s">
        <v>2573</v>
      </c>
      <c r="G5467" s="5">
        <v>32</v>
      </c>
      <c r="H5467" s="5">
        <v>22.4</v>
      </c>
      <c r="I5467" s="5">
        <v>716.8</v>
      </c>
      <c r="J5467" s="5">
        <v>2548786.6499999966</v>
      </c>
      <c r="K5467" s="3" t="str" cm="1">
        <f t="array" ref="K5467">_xlfn.LET(_xlpm.d,UPPER(TRIM(CLEAN(SUBSTITUTE(F5467,CHAR(160),"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68" spans="2:11" hidden="1" x14ac:dyDescent="0.25">
      <c r="B5468" s="20">
        <v>46029</v>
      </c>
      <c r="C5468" s="2" t="s">
        <v>1</v>
      </c>
      <c r="D5468" s="2" t="s">
        <v>2281</v>
      </c>
      <c r="E5468" s="2" t="s">
        <v>145</v>
      </c>
      <c r="F5468" s="2" t="s">
        <v>2573</v>
      </c>
      <c r="G5468" s="5">
        <v>10</v>
      </c>
      <c r="H5468" s="5">
        <v>22.4</v>
      </c>
      <c r="I5468" s="5">
        <v>224</v>
      </c>
      <c r="J5468" s="5">
        <v>2549010.6499999966</v>
      </c>
      <c r="K5468" s="3" t="str" cm="1">
        <f t="array" ref="K5468">_xlfn.LET(_xlpm.d,UPPER(TRIM(CLEAN(SUBSTITUTE(F5468,CHAR(160),"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69" spans="2:11" hidden="1" x14ac:dyDescent="0.25">
      <c r="B5469" s="20">
        <v>46029</v>
      </c>
      <c r="C5469" s="2" t="s">
        <v>1</v>
      </c>
      <c r="D5469" s="2" t="s">
        <v>2282</v>
      </c>
      <c r="E5469" s="2" t="s">
        <v>282</v>
      </c>
      <c r="F5469" s="2" t="s">
        <v>2573</v>
      </c>
      <c r="G5469" s="5">
        <v>64</v>
      </c>
      <c r="H5469" s="5">
        <v>22.4</v>
      </c>
      <c r="I5469" s="5">
        <v>1433.6</v>
      </c>
      <c r="J5469" s="5">
        <v>2550444.2499999967</v>
      </c>
      <c r="K5469" s="3" t="str" cm="1">
        <f t="array" ref="K5469">_xlfn.LET(_xlpm.d,UPPER(TRIM(CLEAN(SUBSTITUTE(F5469,CHAR(160),"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70" spans="2:11" hidden="1" x14ac:dyDescent="0.25">
      <c r="B5470" s="20">
        <v>46029</v>
      </c>
      <c r="C5470" s="2" t="s">
        <v>1</v>
      </c>
      <c r="D5470" s="2" t="s">
        <v>2283</v>
      </c>
      <c r="E5470" s="2" t="s">
        <v>16</v>
      </c>
      <c r="F5470" s="2" t="s">
        <v>2573</v>
      </c>
      <c r="G5470" s="5">
        <v>20</v>
      </c>
      <c r="H5470" s="5">
        <v>21.2</v>
      </c>
      <c r="I5470" s="5">
        <v>424</v>
      </c>
      <c r="J5470" s="5">
        <v>2550868.2499999967</v>
      </c>
      <c r="K5470" s="3" t="str" cm="1">
        <f t="array" ref="K5470">_xlfn.LET(_xlpm.d,UPPER(TRIM(CLEAN(SUBSTITUTE(F5470,CHAR(160),"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71" spans="2:11" hidden="1" x14ac:dyDescent="0.25">
      <c r="B5471" s="20">
        <v>46029</v>
      </c>
      <c r="C5471" s="2" t="s">
        <v>1</v>
      </c>
      <c r="D5471" s="2" t="s">
        <v>2284</v>
      </c>
      <c r="E5471" s="2" t="s">
        <v>305</v>
      </c>
      <c r="F5471" s="2" t="s">
        <v>2573</v>
      </c>
      <c r="G5471" s="5">
        <v>144</v>
      </c>
      <c r="H5471" s="5">
        <v>22.4</v>
      </c>
      <c r="I5471" s="5">
        <v>3225.6</v>
      </c>
      <c r="J5471" s="5">
        <v>2554093.8499999968</v>
      </c>
      <c r="K5471" s="3" t="str" cm="1">
        <f t="array" ref="K5471">_xlfn.LET(_xlpm.d,UPPER(TRIM(CLEAN(SUBSTITUTE(F5471,CHAR(160),"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72" spans="2:11" hidden="1" x14ac:dyDescent="0.25">
      <c r="B5472" s="20">
        <v>46029</v>
      </c>
      <c r="C5472" s="2" t="s">
        <v>1</v>
      </c>
      <c r="D5472" s="2" t="s">
        <v>3393</v>
      </c>
      <c r="E5472" s="2" t="s">
        <v>263</v>
      </c>
      <c r="F5472" s="2" t="s">
        <v>2573</v>
      </c>
      <c r="G5472" s="5">
        <v>64</v>
      </c>
      <c r="H5472" s="5">
        <v>22.4</v>
      </c>
      <c r="I5472" s="5">
        <v>1433.6</v>
      </c>
      <c r="J5472" s="5">
        <v>2555527.4499999969</v>
      </c>
      <c r="K5472" s="3" t="str" cm="1">
        <f t="array" ref="K5472">_xlfn.LET(_xlpm.d,UPPER(TRIM(CLEAN(SUBSTITUTE(F5472,CHAR(160),"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73" spans="2:11" hidden="1" x14ac:dyDescent="0.25">
      <c r="B5473" s="20">
        <v>46029</v>
      </c>
      <c r="C5473" s="2" t="s">
        <v>1</v>
      </c>
      <c r="D5473" s="2" t="s">
        <v>3394</v>
      </c>
      <c r="E5473" s="2" t="s">
        <v>311</v>
      </c>
      <c r="F5473" s="2" t="s">
        <v>2573</v>
      </c>
      <c r="G5473" s="5">
        <v>272</v>
      </c>
      <c r="H5473" s="5">
        <v>22.4</v>
      </c>
      <c r="I5473" s="5">
        <v>6092.8</v>
      </c>
      <c r="J5473" s="5">
        <v>2561620.2499999967</v>
      </c>
      <c r="K5473" s="3" t="str" cm="1">
        <f t="array" ref="K5473">_xlfn.LET(_xlpm.d,UPPER(TRIM(CLEAN(SUBSTITUTE(F5473,CHAR(160),"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74" spans="2:11" hidden="1" x14ac:dyDescent="0.25">
      <c r="B5474" s="20">
        <v>46030</v>
      </c>
      <c r="C5474" s="2" t="s">
        <v>1</v>
      </c>
      <c r="D5474" s="2" t="s">
        <v>1312</v>
      </c>
      <c r="E5474" s="2" t="s">
        <v>180</v>
      </c>
      <c r="F5474" s="2" t="s">
        <v>2573</v>
      </c>
      <c r="G5474" s="5">
        <v>136</v>
      </c>
      <c r="H5474" s="5">
        <v>22.4</v>
      </c>
      <c r="I5474" s="5">
        <v>3046.4</v>
      </c>
      <c r="J5474" s="5">
        <v>2564666.6499999966</v>
      </c>
      <c r="K5474" s="3" t="str" cm="1">
        <f t="array" ref="K5474">_xlfn.LET(_xlpm.d,UPPER(TRIM(CLEAN(SUBSTITUTE(F5474,CHAR(160),"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75" spans="2:11" hidden="1" x14ac:dyDescent="0.25">
      <c r="B5475" s="20">
        <v>46030</v>
      </c>
      <c r="C5475" s="2" t="s">
        <v>1</v>
      </c>
      <c r="D5475" s="2" t="s">
        <v>1571</v>
      </c>
      <c r="E5475" s="2" t="s">
        <v>135</v>
      </c>
      <c r="F5475" s="2" t="s">
        <v>2573</v>
      </c>
      <c r="G5475" s="5">
        <v>112</v>
      </c>
      <c r="H5475" s="5">
        <v>22.4</v>
      </c>
      <c r="I5475" s="5">
        <v>2508.8000000000002</v>
      </c>
      <c r="J5475" s="5">
        <v>2567175.4499999965</v>
      </c>
      <c r="K5475" s="3" t="str" cm="1">
        <f t="array" ref="K5475">_xlfn.LET(_xlpm.d,UPPER(TRIM(CLEAN(SUBSTITUTE(F5475,CHAR(160),"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76" spans="2:11" hidden="1" x14ac:dyDescent="0.25">
      <c r="B5476" s="20">
        <v>46030</v>
      </c>
      <c r="C5476" s="2" t="s">
        <v>1</v>
      </c>
      <c r="D5476" s="2" t="s">
        <v>1572</v>
      </c>
      <c r="E5476" s="2" t="s">
        <v>168</v>
      </c>
      <c r="F5476" s="2" t="s">
        <v>2573</v>
      </c>
      <c r="G5476" s="5">
        <v>48</v>
      </c>
      <c r="H5476" s="5">
        <v>22.4</v>
      </c>
      <c r="I5476" s="5">
        <v>1075.2</v>
      </c>
      <c r="J5476" s="5">
        <v>2568250.6499999966</v>
      </c>
      <c r="K5476" s="3" t="str" cm="1">
        <f t="array" ref="K5476">_xlfn.LET(_xlpm.d,UPPER(TRIM(CLEAN(SUBSTITUTE(F5476,CHAR(160),"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77" spans="2:11" hidden="1" x14ac:dyDescent="0.25">
      <c r="B5477" s="20">
        <v>46030</v>
      </c>
      <c r="C5477" s="2" t="s">
        <v>1</v>
      </c>
      <c r="D5477" s="2" t="s">
        <v>63</v>
      </c>
      <c r="E5477" s="2" t="s">
        <v>64</v>
      </c>
      <c r="F5477" s="2" t="s">
        <v>2573</v>
      </c>
      <c r="G5477" s="5">
        <v>60</v>
      </c>
      <c r="H5477" s="5">
        <v>21.2</v>
      </c>
      <c r="I5477" s="5">
        <v>1272</v>
      </c>
      <c r="J5477" s="5">
        <v>2569522.6499999966</v>
      </c>
      <c r="K5477" s="3" t="str" cm="1">
        <f t="array" ref="K5477">_xlfn.LET(_xlpm.d,UPPER(TRIM(CLEAN(SUBSTITUTE(F5477,CHAR(160),"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78" spans="2:11" hidden="1" x14ac:dyDescent="0.25">
      <c r="B5478" s="20">
        <v>46030</v>
      </c>
      <c r="C5478" s="2" t="s">
        <v>1</v>
      </c>
      <c r="D5478" s="2" t="s">
        <v>2286</v>
      </c>
      <c r="E5478" s="2" t="s">
        <v>224</v>
      </c>
      <c r="F5478" s="2" t="s">
        <v>2573</v>
      </c>
      <c r="G5478" s="5">
        <v>260</v>
      </c>
      <c r="H5478" s="5">
        <v>22.4</v>
      </c>
      <c r="I5478" s="5">
        <v>5824</v>
      </c>
      <c r="J5478" s="5">
        <v>2575346.6499999966</v>
      </c>
      <c r="K5478" s="3" t="str" cm="1">
        <f t="array" ref="K5478">_xlfn.LET(_xlpm.d,UPPER(TRIM(CLEAN(SUBSTITUTE(F5478,CHAR(160),"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79" spans="2:11" hidden="1" x14ac:dyDescent="0.25">
      <c r="B5479" s="20">
        <v>46030</v>
      </c>
      <c r="C5479" s="2" t="s">
        <v>1</v>
      </c>
      <c r="D5479" s="2" t="s">
        <v>3395</v>
      </c>
      <c r="E5479" s="2" t="s">
        <v>228</v>
      </c>
      <c r="F5479" s="2" t="s">
        <v>2573</v>
      </c>
      <c r="G5479" s="5">
        <v>64</v>
      </c>
      <c r="H5479" s="5">
        <v>22.4</v>
      </c>
      <c r="I5479" s="5">
        <v>1433.6</v>
      </c>
      <c r="J5479" s="5">
        <v>2576780.2499999967</v>
      </c>
      <c r="K5479" s="3" t="str" cm="1">
        <f t="array" ref="K5479">_xlfn.LET(_xlpm.d,UPPER(TRIM(CLEAN(SUBSTITUTE(F5479,CHAR(160),"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80" spans="2:11" hidden="1" x14ac:dyDescent="0.25">
      <c r="B5480" s="20">
        <v>46031</v>
      </c>
      <c r="C5480" s="2" t="s">
        <v>1</v>
      </c>
      <c r="D5480" s="2" t="s">
        <v>3396</v>
      </c>
      <c r="E5480" s="2" t="s">
        <v>248</v>
      </c>
      <c r="F5480" s="2" t="s">
        <v>2573</v>
      </c>
      <c r="G5480" s="5">
        <v>64</v>
      </c>
      <c r="H5480" s="5">
        <v>22.4</v>
      </c>
      <c r="I5480" s="5">
        <v>1433.6</v>
      </c>
      <c r="J5480" s="5">
        <v>2578213.8499999968</v>
      </c>
      <c r="K5480" s="3" t="str" cm="1">
        <f t="array" ref="K5480">_xlfn.LET(_xlpm.d,UPPER(TRIM(CLEAN(SUBSTITUTE(F5480,CHAR(160),"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81" spans="2:11" hidden="1" x14ac:dyDescent="0.25">
      <c r="B5481" s="20">
        <v>46031</v>
      </c>
      <c r="C5481" s="2" t="s">
        <v>1</v>
      </c>
      <c r="D5481" s="2" t="s">
        <v>1191</v>
      </c>
      <c r="E5481" s="2" t="s">
        <v>192</v>
      </c>
      <c r="F5481" s="2" t="s">
        <v>2573</v>
      </c>
      <c r="G5481" s="5">
        <v>196</v>
      </c>
      <c r="H5481" s="5">
        <v>22.4</v>
      </c>
      <c r="I5481" s="5">
        <v>4390.3999999999996</v>
      </c>
      <c r="J5481" s="5">
        <v>2582604.2499999967</v>
      </c>
      <c r="K5481" s="3" t="str" cm="1">
        <f t="array" ref="K5481">_xlfn.LET(_xlpm.d,UPPER(TRIM(CLEAN(SUBSTITUTE(F5481,CHAR(160),"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82" spans="2:11" hidden="1" x14ac:dyDescent="0.25">
      <c r="B5482" s="20">
        <v>46031</v>
      </c>
      <c r="C5482" s="2" t="s">
        <v>1</v>
      </c>
      <c r="D5482" s="2" t="s">
        <v>3397</v>
      </c>
      <c r="E5482" s="2" t="s">
        <v>491</v>
      </c>
      <c r="F5482" s="2" t="s">
        <v>2573</v>
      </c>
      <c r="G5482" s="5">
        <v>30</v>
      </c>
      <c r="H5482" s="5">
        <v>21.3</v>
      </c>
      <c r="I5482" s="5">
        <v>639</v>
      </c>
      <c r="J5482" s="5">
        <v>2583243.2499999967</v>
      </c>
      <c r="K5482" s="3" t="str" cm="1">
        <f t="array" ref="K5482">_xlfn.LET(_xlpm.d,UPPER(TRIM(CLEAN(SUBSTITUTE(F5482,CHAR(160),"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83" spans="2:11" hidden="1" x14ac:dyDescent="0.25">
      <c r="B5483" s="20">
        <v>46031</v>
      </c>
      <c r="C5483" s="2" t="s">
        <v>1</v>
      </c>
      <c r="D5483" s="2" t="s">
        <v>1573</v>
      </c>
      <c r="E5483" s="2" t="s">
        <v>238</v>
      </c>
      <c r="F5483" s="2" t="s">
        <v>2573</v>
      </c>
      <c r="G5483" s="5">
        <v>80</v>
      </c>
      <c r="H5483" s="5">
        <v>22.4</v>
      </c>
      <c r="I5483" s="5">
        <v>1792</v>
      </c>
      <c r="J5483" s="5">
        <v>2585035.2499999967</v>
      </c>
      <c r="K5483" s="3" t="str" cm="1">
        <f t="array" ref="K5483">_xlfn.LET(_xlpm.d,UPPER(TRIM(CLEAN(SUBSTITUTE(F5483,CHAR(160),"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84" spans="2:11" hidden="1" x14ac:dyDescent="0.25">
      <c r="B5484" s="20">
        <v>46031</v>
      </c>
      <c r="C5484" s="2" t="s">
        <v>1</v>
      </c>
      <c r="D5484" s="2" t="s">
        <v>3398</v>
      </c>
      <c r="E5484" s="2" t="s">
        <v>78</v>
      </c>
      <c r="F5484" s="2" t="s">
        <v>2573</v>
      </c>
      <c r="G5484" s="5">
        <v>64</v>
      </c>
      <c r="H5484" s="5">
        <v>22.4</v>
      </c>
      <c r="I5484" s="5">
        <v>1433.6</v>
      </c>
      <c r="J5484" s="5">
        <v>2586468.8499999968</v>
      </c>
      <c r="K5484" s="3" t="str" cm="1">
        <f t="array" ref="K5484">_xlfn.LET(_xlpm.d,UPPER(TRIM(CLEAN(SUBSTITUTE(F5484,CHAR(160),"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85" spans="2:11" hidden="1" x14ac:dyDescent="0.25">
      <c r="B5485" s="20">
        <v>46031</v>
      </c>
      <c r="C5485" s="2" t="s">
        <v>1</v>
      </c>
      <c r="D5485" s="2" t="s">
        <v>1574</v>
      </c>
      <c r="E5485" s="2" t="s">
        <v>236</v>
      </c>
      <c r="F5485" s="2" t="s">
        <v>2573</v>
      </c>
      <c r="G5485" s="5">
        <v>148</v>
      </c>
      <c r="H5485" s="5">
        <v>22.4</v>
      </c>
      <c r="I5485" s="5">
        <v>3315.2</v>
      </c>
      <c r="J5485" s="5">
        <v>2589784.049999997</v>
      </c>
      <c r="K5485" s="3" t="str" cm="1">
        <f t="array" ref="K5485">_xlfn.LET(_xlpm.d,UPPER(TRIM(CLEAN(SUBSTITUTE(F5485,CHAR(160),"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86" spans="2:11" hidden="1" x14ac:dyDescent="0.25">
      <c r="B5486" s="20">
        <v>46031</v>
      </c>
      <c r="C5486" s="2" t="s">
        <v>1</v>
      </c>
      <c r="D5486" s="2" t="s">
        <v>2287</v>
      </c>
      <c r="E5486" s="2" t="s">
        <v>186</v>
      </c>
      <c r="F5486" s="2" t="s">
        <v>2573</v>
      </c>
      <c r="G5486" s="5">
        <v>48</v>
      </c>
      <c r="H5486" s="5">
        <v>22.4</v>
      </c>
      <c r="I5486" s="5">
        <v>1075.2</v>
      </c>
      <c r="J5486" s="5">
        <v>2590859.2499999972</v>
      </c>
      <c r="K5486" s="3" t="str" cm="1">
        <f t="array" ref="K5486">_xlfn.LET(_xlpm.d,UPPER(TRIM(CLEAN(SUBSTITUTE(F5486,CHAR(160),"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87" spans="2:11" hidden="1" x14ac:dyDescent="0.25">
      <c r="B5487" s="20">
        <v>46031</v>
      </c>
      <c r="C5487" s="2" t="s">
        <v>1</v>
      </c>
      <c r="D5487" s="2" t="s">
        <v>3399</v>
      </c>
      <c r="E5487" s="2" t="s">
        <v>286</v>
      </c>
      <c r="F5487" s="2" t="s">
        <v>2573</v>
      </c>
      <c r="G5487" s="5">
        <v>40</v>
      </c>
      <c r="H5487" s="5">
        <v>22.4</v>
      </c>
      <c r="I5487" s="5">
        <v>896</v>
      </c>
      <c r="J5487" s="5">
        <v>2591755.2499999972</v>
      </c>
      <c r="K5487" s="3" t="str" cm="1">
        <f t="array" ref="K5487">_xlfn.LET(_xlpm.d,UPPER(TRIM(CLEAN(SUBSTITUTE(F5487,CHAR(160),"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88" spans="2:11" hidden="1" x14ac:dyDescent="0.25">
      <c r="B5488" s="20">
        <v>46031</v>
      </c>
      <c r="C5488" s="2" t="s">
        <v>1</v>
      </c>
      <c r="D5488" s="2" t="s">
        <v>1575</v>
      </c>
      <c r="E5488" s="2" t="s">
        <v>154</v>
      </c>
      <c r="F5488" s="2" t="s">
        <v>2573</v>
      </c>
      <c r="G5488" s="5">
        <v>122</v>
      </c>
      <c r="H5488" s="5">
        <v>22.4</v>
      </c>
      <c r="I5488" s="5">
        <v>2732.8</v>
      </c>
      <c r="J5488" s="5">
        <v>2594488.049999997</v>
      </c>
      <c r="K5488" s="3" t="str" cm="1">
        <f t="array" ref="K5488">_xlfn.LET(_xlpm.d,UPPER(TRIM(CLEAN(SUBSTITUTE(F5488,CHAR(160),"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89" spans="2:11" hidden="1" x14ac:dyDescent="0.25">
      <c r="B5489" s="20">
        <v>46031</v>
      </c>
      <c r="C5489" s="2" t="s">
        <v>1</v>
      </c>
      <c r="D5489" s="2" t="s">
        <v>3400</v>
      </c>
      <c r="E5489" s="2" t="s">
        <v>73</v>
      </c>
      <c r="F5489" s="2" t="s">
        <v>2573</v>
      </c>
      <c r="G5489" s="5">
        <v>15</v>
      </c>
      <c r="H5489" s="5">
        <v>21.2</v>
      </c>
      <c r="I5489" s="5">
        <v>318</v>
      </c>
      <c r="J5489" s="5">
        <v>2594806.049999997</v>
      </c>
      <c r="K5489" s="3" t="str" cm="1">
        <f t="array" ref="K5489">_xlfn.LET(_xlpm.d,UPPER(TRIM(CLEAN(SUBSTITUTE(F5489,CHAR(160),"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90" spans="2:11" hidden="1" x14ac:dyDescent="0.25">
      <c r="B5490" s="20">
        <v>46031</v>
      </c>
      <c r="C5490" s="2" t="s">
        <v>1</v>
      </c>
      <c r="D5490" s="2" t="s">
        <v>3401</v>
      </c>
      <c r="E5490" s="2" t="s">
        <v>170</v>
      </c>
      <c r="F5490" s="2" t="s">
        <v>2573</v>
      </c>
      <c r="G5490" s="5">
        <v>50</v>
      </c>
      <c r="H5490" s="5">
        <v>21.2</v>
      </c>
      <c r="I5490" s="5">
        <v>1060</v>
      </c>
      <c r="J5490" s="5">
        <v>2595866.049999997</v>
      </c>
      <c r="K5490" s="3" t="str" cm="1">
        <f t="array" ref="K5490">_xlfn.LET(_xlpm.d,UPPER(TRIM(CLEAN(SUBSTITUTE(F5490,CHAR(160),"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91" spans="2:11" hidden="1" x14ac:dyDescent="0.25">
      <c r="B5491" s="20">
        <v>46031</v>
      </c>
      <c r="C5491" s="2" t="s">
        <v>1</v>
      </c>
      <c r="D5491" s="2" t="s">
        <v>3402</v>
      </c>
      <c r="E5491" s="2" t="s">
        <v>319</v>
      </c>
      <c r="F5491" s="2" t="s">
        <v>2573</v>
      </c>
      <c r="G5491" s="5">
        <v>170</v>
      </c>
      <c r="H5491" s="5">
        <v>22.4</v>
      </c>
      <c r="I5491" s="5">
        <v>3808</v>
      </c>
      <c r="J5491" s="5">
        <v>2599674.049999997</v>
      </c>
      <c r="K5491" s="3" t="str" cm="1">
        <f t="array" ref="K5491">_xlfn.LET(_xlpm.d,UPPER(TRIM(CLEAN(SUBSTITUTE(F5491,CHAR(160),"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92" spans="2:11" hidden="1" x14ac:dyDescent="0.25">
      <c r="B5492" s="20">
        <v>46031</v>
      </c>
      <c r="C5492" s="2" t="s">
        <v>1</v>
      </c>
      <c r="D5492" s="2" t="s">
        <v>2289</v>
      </c>
      <c r="E5492" s="2" t="s">
        <v>197</v>
      </c>
      <c r="F5492" s="2" t="s">
        <v>2573</v>
      </c>
      <c r="G5492" s="5">
        <v>258</v>
      </c>
      <c r="H5492" s="5">
        <v>22.4</v>
      </c>
      <c r="I5492" s="5">
        <v>5779.2</v>
      </c>
      <c r="J5492" s="5">
        <v>2605453.2499999972</v>
      </c>
      <c r="K5492" s="3" t="str" cm="1">
        <f t="array" ref="K5492">_xlfn.LET(_xlpm.d,UPPER(TRIM(CLEAN(SUBSTITUTE(F5492,CHAR(160),"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93" spans="2:11" hidden="1" x14ac:dyDescent="0.25">
      <c r="B5493" s="20">
        <v>46032</v>
      </c>
      <c r="C5493" s="2" t="s">
        <v>1</v>
      </c>
      <c r="D5493" s="2" t="s">
        <v>390</v>
      </c>
      <c r="E5493" s="2" t="s">
        <v>243</v>
      </c>
      <c r="F5493" s="2" t="s">
        <v>2573</v>
      </c>
      <c r="G5493" s="5">
        <v>120</v>
      </c>
      <c r="H5493" s="5">
        <v>22.4</v>
      </c>
      <c r="I5493" s="5">
        <v>2688</v>
      </c>
      <c r="J5493" s="5">
        <v>2608141.2499999972</v>
      </c>
      <c r="K5493" s="3" t="str" cm="1">
        <f t="array" ref="K5493">_xlfn.LET(_xlpm.d,UPPER(TRIM(CLEAN(SUBSTITUTE(F5493,CHAR(160),"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94" spans="2:11" hidden="1" x14ac:dyDescent="0.25">
      <c r="B5494" s="20">
        <v>46032</v>
      </c>
      <c r="C5494" s="2" t="s">
        <v>1</v>
      </c>
      <c r="D5494" s="2" t="s">
        <v>391</v>
      </c>
      <c r="E5494" s="2" t="s">
        <v>195</v>
      </c>
      <c r="F5494" s="2" t="s">
        <v>2573</v>
      </c>
      <c r="G5494" s="5">
        <v>150</v>
      </c>
      <c r="H5494" s="5">
        <v>22.4</v>
      </c>
      <c r="I5494" s="5">
        <v>3360</v>
      </c>
      <c r="J5494" s="5">
        <v>2611501.2499999972</v>
      </c>
      <c r="K5494" s="3" t="str" cm="1">
        <f t="array" ref="K5494">_xlfn.LET(_xlpm.d,UPPER(TRIM(CLEAN(SUBSTITUTE(F5494,CHAR(160),"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95" spans="2:11" hidden="1" x14ac:dyDescent="0.25">
      <c r="B5495" s="20">
        <v>46032</v>
      </c>
      <c r="C5495" s="2" t="s">
        <v>1</v>
      </c>
      <c r="D5495" s="2" t="s">
        <v>392</v>
      </c>
      <c r="E5495" s="2" t="s">
        <v>241</v>
      </c>
      <c r="F5495" s="2" t="s">
        <v>2573</v>
      </c>
      <c r="G5495" s="5">
        <v>160</v>
      </c>
      <c r="H5495" s="5">
        <v>22.4</v>
      </c>
      <c r="I5495" s="5">
        <v>3584</v>
      </c>
      <c r="J5495" s="5">
        <v>2615085.2499999972</v>
      </c>
      <c r="K5495" s="3" t="str" cm="1">
        <f t="array" ref="K5495">_xlfn.LET(_xlpm.d,UPPER(TRIM(CLEAN(SUBSTITUTE(F5495,CHAR(160),"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96" spans="2:11" hidden="1" x14ac:dyDescent="0.25">
      <c r="B5496" s="20">
        <v>46032</v>
      </c>
      <c r="C5496" s="2" t="s">
        <v>1</v>
      </c>
      <c r="D5496" s="2" t="s">
        <v>393</v>
      </c>
      <c r="E5496" s="2" t="s">
        <v>43</v>
      </c>
      <c r="F5496" s="2" t="s">
        <v>2573</v>
      </c>
      <c r="G5496" s="5">
        <v>60</v>
      </c>
      <c r="H5496" s="5">
        <v>21.2</v>
      </c>
      <c r="I5496" s="5">
        <v>1272</v>
      </c>
      <c r="J5496" s="5">
        <v>2616357.2499999972</v>
      </c>
      <c r="K5496" s="3" t="str" cm="1">
        <f t="array" ref="K5496">_xlfn.LET(_xlpm.d,UPPER(TRIM(CLEAN(SUBSTITUTE(F5496,CHAR(160),"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97" spans="2:11" hidden="1" x14ac:dyDescent="0.25">
      <c r="B5497" s="20">
        <v>46032</v>
      </c>
      <c r="C5497" s="2" t="s">
        <v>1</v>
      </c>
      <c r="D5497" s="2" t="s">
        <v>3403</v>
      </c>
      <c r="E5497" s="2" t="s">
        <v>180</v>
      </c>
      <c r="F5497" s="2" t="s">
        <v>2573</v>
      </c>
      <c r="G5497" s="5">
        <v>72</v>
      </c>
      <c r="H5497" s="5">
        <v>22.4</v>
      </c>
      <c r="I5497" s="5">
        <v>1612.8</v>
      </c>
      <c r="J5497" s="5">
        <v>2617970.049999997</v>
      </c>
      <c r="K5497" s="3" t="str" cm="1">
        <f t="array" ref="K5497">_xlfn.LET(_xlpm.d,UPPER(TRIM(CLEAN(SUBSTITUTE(F5497,CHAR(160),"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98" spans="2:11" hidden="1" x14ac:dyDescent="0.25">
      <c r="B5498" s="20">
        <v>46032</v>
      </c>
      <c r="C5498" s="2" t="s">
        <v>1</v>
      </c>
      <c r="D5498" s="2" t="s">
        <v>2290</v>
      </c>
      <c r="E5498" s="2" t="s">
        <v>279</v>
      </c>
      <c r="F5498" s="2" t="s">
        <v>2573</v>
      </c>
      <c r="G5498" s="5">
        <v>112</v>
      </c>
      <c r="H5498" s="5">
        <v>22.4</v>
      </c>
      <c r="I5498" s="5">
        <v>2508.8000000000002</v>
      </c>
      <c r="J5498" s="5">
        <v>2620478.8499999968</v>
      </c>
      <c r="K5498" s="3" t="str" cm="1">
        <f t="array" ref="K5498">_xlfn.LET(_xlpm.d,UPPER(TRIM(CLEAN(SUBSTITUTE(F5498,CHAR(160),"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499" spans="2:11" hidden="1" x14ac:dyDescent="0.25">
      <c r="B5499" s="20">
        <v>46034</v>
      </c>
      <c r="C5499" s="2" t="s">
        <v>1</v>
      </c>
      <c r="D5499" s="2" t="s">
        <v>1314</v>
      </c>
      <c r="E5499" s="2" t="s">
        <v>259</v>
      </c>
      <c r="F5499" s="2" t="s">
        <v>2573</v>
      </c>
      <c r="G5499" s="5">
        <v>150</v>
      </c>
      <c r="H5499" s="5">
        <v>22.4</v>
      </c>
      <c r="I5499" s="5">
        <v>3360</v>
      </c>
      <c r="J5499" s="5">
        <v>2623838.8499999968</v>
      </c>
      <c r="K5499" s="3" t="str" cm="1">
        <f t="array" ref="K5499">_xlfn.LET(_xlpm.d,UPPER(TRIM(CLEAN(SUBSTITUTE(F5499,CHAR(160),"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00" spans="2:11" hidden="1" x14ac:dyDescent="0.25">
      <c r="B5500" s="20">
        <v>46034</v>
      </c>
      <c r="C5500" s="2" t="s">
        <v>1</v>
      </c>
      <c r="D5500" s="2" t="s">
        <v>3404</v>
      </c>
      <c r="E5500" s="2" t="s">
        <v>117</v>
      </c>
      <c r="F5500" s="2" t="s">
        <v>2573</v>
      </c>
      <c r="G5500" s="5">
        <v>64</v>
      </c>
      <c r="H5500" s="5">
        <v>21.2</v>
      </c>
      <c r="I5500" s="5">
        <v>1356.8</v>
      </c>
      <c r="J5500" s="5">
        <v>2625195.6499999966</v>
      </c>
      <c r="K5500" s="3" t="str" cm="1">
        <f t="array" ref="K5500">_xlfn.LET(_xlpm.d,UPPER(TRIM(CLEAN(SUBSTITUTE(F5500,CHAR(160),"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01" spans="2:11" hidden="1" x14ac:dyDescent="0.25">
      <c r="B5501" s="20">
        <v>46034</v>
      </c>
      <c r="C5501" s="2" t="s">
        <v>1</v>
      </c>
      <c r="D5501" s="2" t="s">
        <v>3405</v>
      </c>
      <c r="E5501" s="2" t="s">
        <v>25</v>
      </c>
      <c r="F5501" s="2" t="s">
        <v>2573</v>
      </c>
      <c r="G5501" s="5">
        <v>128</v>
      </c>
      <c r="H5501" s="5">
        <v>17</v>
      </c>
      <c r="I5501" s="5">
        <v>2176</v>
      </c>
      <c r="J5501" s="5">
        <v>2627371.6499999966</v>
      </c>
      <c r="K5501" s="3" t="str" cm="1">
        <f t="array" ref="K5501">_xlfn.LET(_xlpm.d,UPPER(TRIM(CLEAN(SUBSTITUTE(F5501,CHAR(160),"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02" spans="2:11" hidden="1" x14ac:dyDescent="0.25">
      <c r="B5502" s="20">
        <v>46034</v>
      </c>
      <c r="C5502" s="2" t="s">
        <v>1</v>
      </c>
      <c r="D5502" s="2" t="s">
        <v>3406</v>
      </c>
      <c r="E5502" s="2" t="s">
        <v>832</v>
      </c>
      <c r="F5502" s="2" t="s">
        <v>2573</v>
      </c>
      <c r="G5502" s="5">
        <v>160</v>
      </c>
      <c r="H5502" s="5">
        <v>21.2</v>
      </c>
      <c r="I5502" s="5">
        <v>3392</v>
      </c>
      <c r="J5502" s="5">
        <v>2630763.6499999966</v>
      </c>
      <c r="K5502" s="3" t="str" cm="1">
        <f t="array" ref="K5502">_xlfn.LET(_xlpm.d,UPPER(TRIM(CLEAN(SUBSTITUTE(F5502,CHAR(160),"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03" spans="2:11" hidden="1" x14ac:dyDescent="0.25">
      <c r="B5503" s="20">
        <v>46034</v>
      </c>
      <c r="C5503" s="2" t="s">
        <v>1</v>
      </c>
      <c r="D5503" s="2" t="s">
        <v>2291</v>
      </c>
      <c r="E5503" s="2" t="s">
        <v>160</v>
      </c>
      <c r="F5503" s="2" t="s">
        <v>2573</v>
      </c>
      <c r="G5503" s="5">
        <v>32</v>
      </c>
      <c r="H5503" s="5">
        <v>22.4</v>
      </c>
      <c r="I5503" s="5">
        <v>716.8</v>
      </c>
      <c r="J5503" s="5">
        <v>2631480.4499999965</v>
      </c>
      <c r="K5503" s="3" t="str" cm="1">
        <f t="array" ref="K5503">_xlfn.LET(_xlpm.d,UPPER(TRIM(CLEAN(SUBSTITUTE(F5503,CHAR(160),"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04" spans="2:11" hidden="1" x14ac:dyDescent="0.25">
      <c r="B5504" s="20">
        <v>46034</v>
      </c>
      <c r="C5504" s="2" t="s">
        <v>1</v>
      </c>
      <c r="D5504" s="2" t="s">
        <v>3407</v>
      </c>
      <c r="E5504" s="2" t="s">
        <v>248</v>
      </c>
      <c r="F5504" s="2" t="s">
        <v>2573</v>
      </c>
      <c r="G5504" s="5">
        <v>16</v>
      </c>
      <c r="H5504" s="5">
        <v>22.4</v>
      </c>
      <c r="I5504" s="5">
        <v>358.4</v>
      </c>
      <c r="J5504" s="5">
        <v>2631838.8499999964</v>
      </c>
      <c r="K5504" s="3" t="str" cm="1">
        <f t="array" ref="K5504">_xlfn.LET(_xlpm.d,UPPER(TRIM(CLEAN(SUBSTITUTE(F5504,CHAR(160),"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05" spans="2:11" hidden="1" x14ac:dyDescent="0.25">
      <c r="B5505" s="20">
        <v>46034</v>
      </c>
      <c r="C5505" s="2" t="s">
        <v>1</v>
      </c>
      <c r="D5505" s="2" t="s">
        <v>3408</v>
      </c>
      <c r="E5505" s="2" t="s">
        <v>180</v>
      </c>
      <c r="F5505" s="2" t="s">
        <v>2573</v>
      </c>
      <c r="G5505" s="5">
        <v>32</v>
      </c>
      <c r="H5505" s="5">
        <v>22.4</v>
      </c>
      <c r="I5505" s="5">
        <v>716.8</v>
      </c>
      <c r="J5505" s="5">
        <v>2632555.6499999962</v>
      </c>
      <c r="K5505" s="3" t="str" cm="1">
        <f t="array" ref="K5505">_xlfn.LET(_xlpm.d,UPPER(TRIM(CLEAN(SUBSTITUTE(F5505,CHAR(160),"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06" spans="2:11" hidden="1" x14ac:dyDescent="0.25">
      <c r="B5506" s="20">
        <v>46035</v>
      </c>
      <c r="C5506" s="2" t="s">
        <v>1</v>
      </c>
      <c r="D5506" s="2" t="s">
        <v>2292</v>
      </c>
      <c r="E5506" s="2" t="s">
        <v>78</v>
      </c>
      <c r="F5506" s="2" t="s">
        <v>2573</v>
      </c>
      <c r="G5506" s="5">
        <v>80</v>
      </c>
      <c r="H5506" s="5">
        <v>22.4</v>
      </c>
      <c r="I5506" s="5">
        <v>1792</v>
      </c>
      <c r="J5506" s="5">
        <v>2634347.6499999962</v>
      </c>
      <c r="K5506" s="3" t="str" cm="1">
        <f t="array" ref="K5506">_xlfn.LET(_xlpm.d,UPPER(TRIM(CLEAN(SUBSTITUTE(F5506,CHAR(160),"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07" spans="2:11" hidden="1" x14ac:dyDescent="0.25">
      <c r="B5507" s="20">
        <v>46035</v>
      </c>
      <c r="C5507" s="2" t="s">
        <v>1</v>
      </c>
      <c r="D5507" s="2" t="s">
        <v>3409</v>
      </c>
      <c r="E5507" s="2" t="s">
        <v>147</v>
      </c>
      <c r="F5507" s="2" t="s">
        <v>2573</v>
      </c>
      <c r="G5507" s="5">
        <v>80</v>
      </c>
      <c r="H5507" s="5">
        <v>22.4</v>
      </c>
      <c r="I5507" s="5">
        <v>1792</v>
      </c>
      <c r="J5507" s="5">
        <v>2636139.6499999962</v>
      </c>
      <c r="K5507" s="3" t="str" cm="1">
        <f t="array" ref="K5507">_xlfn.LET(_xlpm.d,UPPER(TRIM(CLEAN(SUBSTITUTE(F5507,CHAR(160),"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08" spans="2:11" hidden="1" x14ac:dyDescent="0.25">
      <c r="B5508" s="20">
        <v>46035</v>
      </c>
      <c r="C5508" s="2" t="s">
        <v>1</v>
      </c>
      <c r="D5508" s="2" t="s">
        <v>3410</v>
      </c>
      <c r="E5508" s="2" t="s">
        <v>232</v>
      </c>
      <c r="F5508" s="2" t="s">
        <v>2573</v>
      </c>
      <c r="G5508" s="5">
        <v>40</v>
      </c>
      <c r="H5508" s="5">
        <v>22.4</v>
      </c>
      <c r="I5508" s="5">
        <v>896</v>
      </c>
      <c r="J5508" s="5">
        <v>2637035.6499999962</v>
      </c>
      <c r="K5508" s="3" t="str" cm="1">
        <f t="array" ref="K5508">_xlfn.LET(_xlpm.d,UPPER(TRIM(CLEAN(SUBSTITUTE(F5508,CHAR(160),"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09" spans="2:11" hidden="1" x14ac:dyDescent="0.25">
      <c r="B5509" s="20">
        <v>46035</v>
      </c>
      <c r="C5509" s="2" t="s">
        <v>1</v>
      </c>
      <c r="D5509" s="2" t="s">
        <v>2293</v>
      </c>
      <c r="E5509" s="2" t="s">
        <v>234</v>
      </c>
      <c r="F5509" s="2" t="s">
        <v>2573</v>
      </c>
      <c r="G5509" s="5">
        <v>48</v>
      </c>
      <c r="H5509" s="5">
        <v>22.4</v>
      </c>
      <c r="I5509" s="5">
        <v>1075.2</v>
      </c>
      <c r="J5509" s="5">
        <v>2638110.8499999964</v>
      </c>
      <c r="K5509" s="3" t="str" cm="1">
        <f t="array" ref="K5509">_xlfn.LET(_xlpm.d,UPPER(TRIM(CLEAN(SUBSTITUTE(F5509,CHAR(160),"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10" spans="2:11" hidden="1" x14ac:dyDescent="0.25">
      <c r="B5510" s="20">
        <v>46035</v>
      </c>
      <c r="C5510" s="2" t="s">
        <v>1</v>
      </c>
      <c r="D5510" s="2" t="s">
        <v>3411</v>
      </c>
      <c r="E5510" s="2" t="s">
        <v>273</v>
      </c>
      <c r="F5510" s="2" t="s">
        <v>2573</v>
      </c>
      <c r="G5510" s="5">
        <v>80</v>
      </c>
      <c r="H5510" s="5">
        <v>22.4</v>
      </c>
      <c r="I5510" s="5">
        <v>1792</v>
      </c>
      <c r="J5510" s="5">
        <v>2639902.8499999964</v>
      </c>
      <c r="K5510" s="3" t="str" cm="1">
        <f t="array" ref="K5510">_xlfn.LET(_xlpm.d,UPPER(TRIM(CLEAN(SUBSTITUTE(F5510,CHAR(160),"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11" spans="2:11" hidden="1" x14ac:dyDescent="0.25">
      <c r="B5511" s="20">
        <v>46035</v>
      </c>
      <c r="C5511" s="2" t="s">
        <v>1</v>
      </c>
      <c r="D5511" s="2" t="s">
        <v>2294</v>
      </c>
      <c r="E5511" s="2" t="s">
        <v>214</v>
      </c>
      <c r="F5511" s="2" t="s">
        <v>2573</v>
      </c>
      <c r="G5511" s="5">
        <v>40</v>
      </c>
      <c r="H5511" s="5">
        <v>22.4</v>
      </c>
      <c r="I5511" s="5">
        <v>896</v>
      </c>
      <c r="J5511" s="5">
        <v>2640798.8499999964</v>
      </c>
      <c r="K5511" s="3" t="str" cm="1">
        <f t="array" ref="K5511">_xlfn.LET(_xlpm.d,UPPER(TRIM(CLEAN(SUBSTITUTE(F5511,CHAR(160),"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12" spans="2:11" hidden="1" x14ac:dyDescent="0.25">
      <c r="B5512" s="20">
        <v>46035</v>
      </c>
      <c r="C5512" s="2" t="s">
        <v>1</v>
      </c>
      <c r="D5512" s="2" t="s">
        <v>1315</v>
      </c>
      <c r="E5512" s="2" t="s">
        <v>143</v>
      </c>
      <c r="F5512" s="2" t="s">
        <v>2573</v>
      </c>
      <c r="G5512" s="5">
        <v>96</v>
      </c>
      <c r="H5512" s="5">
        <v>22.4</v>
      </c>
      <c r="I5512" s="5">
        <v>2150.4</v>
      </c>
      <c r="J5512" s="5">
        <v>2642949.2499999963</v>
      </c>
      <c r="K5512" s="3" t="str" cm="1">
        <f t="array" ref="K5512">_xlfn.LET(_xlpm.d,UPPER(TRIM(CLEAN(SUBSTITUTE(F5512,CHAR(160),"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13" spans="2:11" hidden="1" x14ac:dyDescent="0.25">
      <c r="B5513" s="20">
        <v>46035</v>
      </c>
      <c r="C5513" s="2" t="s">
        <v>1</v>
      </c>
      <c r="D5513" s="2" t="s">
        <v>3412</v>
      </c>
      <c r="E5513" s="2" t="s">
        <v>156</v>
      </c>
      <c r="F5513" s="2" t="s">
        <v>2573</v>
      </c>
      <c r="G5513" s="5">
        <v>60</v>
      </c>
      <c r="H5513" s="5">
        <v>22.4</v>
      </c>
      <c r="I5513" s="5">
        <v>1344</v>
      </c>
      <c r="J5513" s="5">
        <v>2644293.2499999963</v>
      </c>
      <c r="K5513" s="3" t="str" cm="1">
        <f t="array" ref="K5513">_xlfn.LET(_xlpm.d,UPPER(TRIM(CLEAN(SUBSTITUTE(F5513,CHAR(160),"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14" spans="2:11" hidden="1" x14ac:dyDescent="0.25">
      <c r="B5514" s="20">
        <v>46035</v>
      </c>
      <c r="C5514" s="2" t="s">
        <v>1</v>
      </c>
      <c r="D5514" s="2" t="s">
        <v>3413</v>
      </c>
      <c r="E5514" s="2" t="s">
        <v>158</v>
      </c>
      <c r="F5514" s="2" t="s">
        <v>2573</v>
      </c>
      <c r="G5514" s="5">
        <v>96</v>
      </c>
      <c r="H5514" s="5">
        <v>22.4</v>
      </c>
      <c r="I5514" s="5">
        <v>2150.4</v>
      </c>
      <c r="J5514" s="5">
        <v>2646443.6499999962</v>
      </c>
      <c r="K5514" s="3" t="str" cm="1">
        <f t="array" ref="K5514">_xlfn.LET(_xlpm.d,UPPER(TRIM(CLEAN(SUBSTITUTE(F5514,CHAR(160),"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15" spans="2:11" hidden="1" x14ac:dyDescent="0.25">
      <c r="B5515" s="20">
        <v>46035</v>
      </c>
      <c r="C5515" s="2" t="s">
        <v>1</v>
      </c>
      <c r="D5515" s="2" t="s">
        <v>1192</v>
      </c>
      <c r="E5515" s="2" t="s">
        <v>162</v>
      </c>
      <c r="F5515" s="2" t="s">
        <v>2573</v>
      </c>
      <c r="G5515" s="5">
        <v>160</v>
      </c>
      <c r="H5515" s="5">
        <v>22.4</v>
      </c>
      <c r="I5515" s="5">
        <v>3584</v>
      </c>
      <c r="J5515" s="5">
        <v>2650027.6499999962</v>
      </c>
      <c r="K5515" s="3" t="str" cm="1">
        <f t="array" ref="K5515">_xlfn.LET(_xlpm.d,UPPER(TRIM(CLEAN(SUBSTITUTE(F5515,CHAR(160),"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16" spans="2:11" hidden="1" x14ac:dyDescent="0.25">
      <c r="B5516" s="20">
        <v>46035</v>
      </c>
      <c r="C5516" s="2" t="s">
        <v>1</v>
      </c>
      <c r="D5516" s="2" t="s">
        <v>3414</v>
      </c>
      <c r="E5516" s="2" t="s">
        <v>964</v>
      </c>
      <c r="F5516" s="2" t="s">
        <v>2573</v>
      </c>
      <c r="G5516" s="5">
        <v>20</v>
      </c>
      <c r="H5516" s="5">
        <v>31.8</v>
      </c>
      <c r="I5516" s="5">
        <v>636</v>
      </c>
      <c r="J5516" s="5">
        <v>2650663.6499999962</v>
      </c>
      <c r="K5516" s="3" t="str" cm="1">
        <f t="array" ref="K5516">_xlfn.LET(_xlpm.d,UPPER(TRIM(CLEAN(SUBSTITUTE(F5516,CHAR(160),"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17" spans="2:11" hidden="1" x14ac:dyDescent="0.25">
      <c r="B5517" s="20">
        <v>46035</v>
      </c>
      <c r="C5517" s="2" t="s">
        <v>1</v>
      </c>
      <c r="D5517" s="2" t="s">
        <v>3415</v>
      </c>
      <c r="E5517" s="2" t="s">
        <v>741</v>
      </c>
      <c r="F5517" s="2" t="s">
        <v>2573</v>
      </c>
      <c r="G5517" s="5">
        <v>20</v>
      </c>
      <c r="H5517" s="5">
        <v>20</v>
      </c>
      <c r="I5517" s="5">
        <v>400</v>
      </c>
      <c r="J5517" s="5">
        <v>2651063.6499999962</v>
      </c>
      <c r="K5517" s="3" t="str" cm="1">
        <f t="array" ref="K5517">_xlfn.LET(_xlpm.d,UPPER(TRIM(CLEAN(SUBSTITUTE(F5517,CHAR(160),"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18" spans="2:11" hidden="1" x14ac:dyDescent="0.25">
      <c r="B5518" s="20">
        <v>46036</v>
      </c>
      <c r="C5518" s="2" t="s">
        <v>1</v>
      </c>
      <c r="D5518" s="2" t="s">
        <v>1316</v>
      </c>
      <c r="E5518" s="2" t="s">
        <v>266</v>
      </c>
      <c r="F5518" s="2" t="s">
        <v>2573</v>
      </c>
      <c r="G5518" s="5">
        <v>152</v>
      </c>
      <c r="H5518" s="5">
        <v>22.4</v>
      </c>
      <c r="I5518" s="5">
        <v>3404.8</v>
      </c>
      <c r="J5518" s="5">
        <v>2654468.449999996</v>
      </c>
      <c r="K5518" s="3" t="str" cm="1">
        <f t="array" ref="K5518">_xlfn.LET(_xlpm.d,UPPER(TRIM(CLEAN(SUBSTITUTE(F5518,CHAR(160),"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19" spans="2:11" hidden="1" x14ac:dyDescent="0.25">
      <c r="B5519" s="20">
        <v>46036</v>
      </c>
      <c r="C5519" s="2" t="s">
        <v>1</v>
      </c>
      <c r="D5519" s="2" t="s">
        <v>1193</v>
      </c>
      <c r="E5519" s="2" t="s">
        <v>141</v>
      </c>
      <c r="F5519" s="2" t="s">
        <v>2573</v>
      </c>
      <c r="G5519" s="5">
        <v>200</v>
      </c>
      <c r="H5519" s="5">
        <v>22.4</v>
      </c>
      <c r="I5519" s="5">
        <v>4480</v>
      </c>
      <c r="J5519" s="5">
        <v>2658948.449999996</v>
      </c>
      <c r="K5519" s="3" t="str" cm="1">
        <f t="array" ref="K5519">_xlfn.LET(_xlpm.d,UPPER(TRIM(CLEAN(SUBSTITUTE(F5519,CHAR(160),"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20" spans="2:11" hidden="1" x14ac:dyDescent="0.25">
      <c r="B5520" s="20">
        <v>46036</v>
      </c>
      <c r="C5520" s="2" t="s">
        <v>1</v>
      </c>
      <c r="D5520" s="2" t="s">
        <v>1194</v>
      </c>
      <c r="E5520" s="2" t="s">
        <v>189</v>
      </c>
      <c r="F5520" s="2" t="s">
        <v>2573</v>
      </c>
      <c r="G5520" s="5">
        <v>32</v>
      </c>
      <c r="H5520" s="5">
        <v>22.4</v>
      </c>
      <c r="I5520" s="5">
        <v>716.8</v>
      </c>
      <c r="J5520" s="5">
        <v>2659665.2499999958</v>
      </c>
      <c r="K5520" s="3" t="str" cm="1">
        <f t="array" ref="K5520">_xlfn.LET(_xlpm.d,UPPER(TRIM(CLEAN(SUBSTITUTE(F5520,CHAR(160),"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21" spans="2:11" hidden="1" x14ac:dyDescent="0.25">
      <c r="B5521" s="20">
        <v>46036</v>
      </c>
      <c r="C5521" s="2" t="s">
        <v>1</v>
      </c>
      <c r="D5521" s="2" t="s">
        <v>2295</v>
      </c>
      <c r="E5521" s="2" t="s">
        <v>1634</v>
      </c>
      <c r="F5521" s="2" t="s">
        <v>2573</v>
      </c>
      <c r="G5521" s="5">
        <v>60</v>
      </c>
      <c r="H5521" s="5">
        <v>21.3</v>
      </c>
      <c r="I5521" s="5">
        <v>1278</v>
      </c>
      <c r="J5521" s="5">
        <v>2660943.2499999958</v>
      </c>
      <c r="K5521" s="3" t="str" cm="1">
        <f t="array" ref="K5521">_xlfn.LET(_xlpm.d,UPPER(TRIM(CLEAN(SUBSTITUTE(F5521,CHAR(160),"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22" spans="2:11" hidden="1" x14ac:dyDescent="0.25">
      <c r="B5522" s="20">
        <v>46036</v>
      </c>
      <c r="C5522" s="2" t="s">
        <v>1</v>
      </c>
      <c r="D5522" s="2" t="s">
        <v>3416</v>
      </c>
      <c r="E5522" s="2" t="s">
        <v>857</v>
      </c>
      <c r="F5522" s="2" t="s">
        <v>2573</v>
      </c>
      <c r="G5522" s="5">
        <v>156</v>
      </c>
      <c r="H5522" s="5">
        <v>16.95</v>
      </c>
      <c r="I5522" s="5">
        <v>2644.2</v>
      </c>
      <c r="J5522" s="5">
        <v>2663587.449999996</v>
      </c>
      <c r="K5522" s="3" t="str" cm="1">
        <f t="array" ref="K5522">_xlfn.LET(_xlpm.d,UPPER(TRIM(CLEAN(SUBSTITUTE(F5522,CHAR(160),"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23" spans="2:11" hidden="1" x14ac:dyDescent="0.25">
      <c r="B5523" s="20">
        <v>46037</v>
      </c>
      <c r="C5523" s="2" t="s">
        <v>1</v>
      </c>
      <c r="D5523" s="2" t="s">
        <v>3417</v>
      </c>
      <c r="E5523" s="2" t="s">
        <v>254</v>
      </c>
      <c r="F5523" s="2" t="s">
        <v>2573</v>
      </c>
      <c r="G5523" s="5">
        <v>80</v>
      </c>
      <c r="H5523" s="5">
        <v>22.4</v>
      </c>
      <c r="I5523" s="5">
        <v>1792</v>
      </c>
      <c r="J5523" s="5">
        <v>2665379.449999996</v>
      </c>
      <c r="K5523" s="3" t="str" cm="1">
        <f t="array" ref="K5523">_xlfn.LET(_xlpm.d,UPPER(TRIM(CLEAN(SUBSTITUTE(F5523,CHAR(160),"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24" spans="2:11" hidden="1" x14ac:dyDescent="0.25">
      <c r="B5524" s="20">
        <v>46037</v>
      </c>
      <c r="C5524" s="2" t="s">
        <v>1</v>
      </c>
      <c r="D5524" s="2" t="s">
        <v>1318</v>
      </c>
      <c r="E5524" s="2" t="s">
        <v>192</v>
      </c>
      <c r="F5524" s="2" t="s">
        <v>2573</v>
      </c>
      <c r="G5524" s="5">
        <v>32</v>
      </c>
      <c r="H5524" s="5">
        <v>22.4</v>
      </c>
      <c r="I5524" s="5">
        <v>716.8</v>
      </c>
      <c r="J5524" s="5">
        <v>2666096.2499999958</v>
      </c>
      <c r="K5524" s="3" t="str" cm="1">
        <f t="array" ref="K5524">_xlfn.LET(_xlpm.d,UPPER(TRIM(CLEAN(SUBSTITUTE(F5524,CHAR(160),"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25" spans="2:11" hidden="1" x14ac:dyDescent="0.25">
      <c r="B5525" s="20">
        <v>46037</v>
      </c>
      <c r="C5525" s="2" t="s">
        <v>1</v>
      </c>
      <c r="D5525" s="2" t="s">
        <v>3418</v>
      </c>
      <c r="E5525" s="2" t="s">
        <v>268</v>
      </c>
      <c r="F5525" s="2" t="s">
        <v>2573</v>
      </c>
      <c r="G5525" s="5">
        <v>80</v>
      </c>
      <c r="H5525" s="5">
        <v>22.4</v>
      </c>
      <c r="I5525" s="5">
        <v>1792</v>
      </c>
      <c r="J5525" s="5">
        <v>2667888.2499999958</v>
      </c>
      <c r="K5525" s="3" t="str" cm="1">
        <f t="array" ref="K5525">_xlfn.LET(_xlpm.d,UPPER(TRIM(CLEAN(SUBSTITUTE(F5525,CHAR(160),"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26" spans="2:11" hidden="1" x14ac:dyDescent="0.25">
      <c r="B5526" s="20">
        <v>46037</v>
      </c>
      <c r="C5526" s="2" t="s">
        <v>1</v>
      </c>
      <c r="D5526" s="2" t="s">
        <v>3419</v>
      </c>
      <c r="E5526" s="2" t="s">
        <v>544</v>
      </c>
      <c r="F5526" s="2" t="s">
        <v>2573</v>
      </c>
      <c r="G5526" s="5">
        <v>50</v>
      </c>
      <c r="H5526" s="5">
        <v>21.3</v>
      </c>
      <c r="I5526" s="5">
        <v>1065</v>
      </c>
      <c r="J5526" s="5">
        <v>2668953.2499999958</v>
      </c>
      <c r="K5526" s="3" t="str" cm="1">
        <f t="array" ref="K5526">_xlfn.LET(_xlpm.d,UPPER(TRIM(CLEAN(SUBSTITUTE(F5526,CHAR(160),"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27" spans="2:11" hidden="1" x14ac:dyDescent="0.25">
      <c r="B5527" s="20">
        <v>46037</v>
      </c>
      <c r="C5527" s="2" t="s">
        <v>1</v>
      </c>
      <c r="D5527" s="2" t="s">
        <v>1319</v>
      </c>
      <c r="E5527" s="2" t="s">
        <v>246</v>
      </c>
      <c r="F5527" s="2" t="s">
        <v>2573</v>
      </c>
      <c r="G5527" s="5">
        <v>100</v>
      </c>
      <c r="H5527" s="5">
        <v>22.4</v>
      </c>
      <c r="I5527" s="5">
        <v>2240</v>
      </c>
      <c r="J5527" s="5">
        <v>2671193.2499999958</v>
      </c>
      <c r="K5527" s="3" t="str" cm="1">
        <f t="array" ref="K5527">_xlfn.LET(_xlpm.d,UPPER(TRIM(CLEAN(SUBSTITUTE(F5527,CHAR(160),"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28" spans="2:11" hidden="1" x14ac:dyDescent="0.25">
      <c r="B5528" s="20">
        <v>46037</v>
      </c>
      <c r="C5528" s="2" t="s">
        <v>1</v>
      </c>
      <c r="D5528" s="2" t="s">
        <v>3420</v>
      </c>
      <c r="E5528" s="2" t="s">
        <v>120</v>
      </c>
      <c r="F5528" s="2" t="s">
        <v>3421</v>
      </c>
      <c r="G5528" s="5">
        <v>8</v>
      </c>
      <c r="H5528" s="5">
        <v>21.99</v>
      </c>
      <c r="I5528" s="5">
        <v>175.92</v>
      </c>
      <c r="J5528" s="5">
        <v>2671369.1699999957</v>
      </c>
      <c r="K5528" s="3" t="str" cm="1">
        <f t="array" ref="K5528">_xlfn.LET(_xlpm.d,UPPER(TRIM(CLEAN(SUBSTITUTE(F5528,CHAR(160),"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29" spans="2:11" hidden="1" x14ac:dyDescent="0.25">
      <c r="B5529" s="20">
        <v>46037</v>
      </c>
      <c r="C5529" s="2" t="s">
        <v>1</v>
      </c>
      <c r="D5529" s="2" t="s">
        <v>3420</v>
      </c>
      <c r="E5529" s="2" t="s">
        <v>120</v>
      </c>
      <c r="F5529" s="2" t="s">
        <v>3356</v>
      </c>
      <c r="G5529" s="5">
        <v>9</v>
      </c>
      <c r="H5529" s="5">
        <v>21.99</v>
      </c>
      <c r="I5529" s="5">
        <v>197.91</v>
      </c>
      <c r="J5529" s="5">
        <v>2671567.0799999959</v>
      </c>
      <c r="K5529" s="3" t="str" cm="1">
        <f t="array" ref="K5529">_xlfn.LET(_xlpm.d,UPPER(TRIM(CLEAN(SUBSTITUTE(F5529,CHAR(160),"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30" spans="2:11" hidden="1" x14ac:dyDescent="0.25">
      <c r="B5530" s="20">
        <v>46037</v>
      </c>
      <c r="C5530" s="2" t="s">
        <v>1</v>
      </c>
      <c r="D5530" s="2" t="s">
        <v>3420</v>
      </c>
      <c r="E5530" s="2" t="s">
        <v>120</v>
      </c>
      <c r="F5530" s="2" t="s">
        <v>3422</v>
      </c>
      <c r="G5530" s="5">
        <v>8</v>
      </c>
      <c r="H5530" s="5">
        <v>21.99</v>
      </c>
      <c r="I5530" s="5">
        <v>175.92</v>
      </c>
      <c r="J5530" s="5">
        <v>2671742.9999999958</v>
      </c>
      <c r="K5530" s="3" t="str" cm="1">
        <f t="array" ref="K5530">_xlfn.LET(_xlpm.d,UPPER(TRIM(CLEAN(SUBSTITUTE(F5530,CHAR(160),"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31" spans="2:11" hidden="1" x14ac:dyDescent="0.25">
      <c r="B5531" s="20">
        <v>46037</v>
      </c>
      <c r="C5531" s="2" t="s">
        <v>1</v>
      </c>
      <c r="D5531" s="2" t="s">
        <v>3423</v>
      </c>
      <c r="E5531" s="2" t="s">
        <v>3</v>
      </c>
      <c r="F5531" s="2" t="s">
        <v>3424</v>
      </c>
      <c r="G5531" s="5">
        <v>16</v>
      </c>
      <c r="H5531" s="5">
        <v>32.950000000000003</v>
      </c>
      <c r="I5531" s="5">
        <v>527.20000000000005</v>
      </c>
      <c r="J5531" s="5">
        <v>2672270.199999996</v>
      </c>
      <c r="K5531" s="3" t="str" cm="1">
        <f t="array" ref="K5531">_xlfn.LET(_xlpm.d,UPPER(TRIM(CLEAN(SUBSTITUTE(F5531,CHAR(160),"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32" spans="2:11" hidden="1" x14ac:dyDescent="0.25">
      <c r="B5532" s="20">
        <v>46038</v>
      </c>
      <c r="C5532" s="2" t="s">
        <v>1</v>
      </c>
      <c r="D5532" s="2" t="s">
        <v>1320</v>
      </c>
      <c r="E5532" s="2" t="s">
        <v>154</v>
      </c>
      <c r="F5532" s="2" t="s">
        <v>2573</v>
      </c>
      <c r="G5532" s="5">
        <v>20</v>
      </c>
      <c r="H5532" s="5">
        <v>22.4</v>
      </c>
      <c r="I5532" s="5">
        <v>448</v>
      </c>
      <c r="J5532" s="5">
        <v>2672718.199999996</v>
      </c>
      <c r="K5532" s="3" t="str" cm="1">
        <f t="array" ref="K5532">_xlfn.LET(_xlpm.d,UPPER(TRIM(CLEAN(SUBSTITUTE(F5532,CHAR(160),"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33" spans="2:11" hidden="1" x14ac:dyDescent="0.25">
      <c r="B5533" s="20">
        <v>46038</v>
      </c>
      <c r="C5533" s="2" t="s">
        <v>1</v>
      </c>
      <c r="D5533" s="2" t="s">
        <v>133</v>
      </c>
      <c r="E5533" s="2" t="s">
        <v>43</v>
      </c>
      <c r="F5533" s="2" t="s">
        <v>2573</v>
      </c>
      <c r="G5533" s="5">
        <v>55</v>
      </c>
      <c r="H5533" s="5">
        <v>16.95</v>
      </c>
      <c r="I5533" s="5">
        <v>932.25</v>
      </c>
      <c r="J5533" s="5">
        <v>2673650.449999996</v>
      </c>
      <c r="K5533" s="3" t="str" cm="1">
        <f t="array" ref="K5533">_xlfn.LET(_xlpm.d,UPPER(TRIM(CLEAN(SUBSTITUTE(F5533,CHAR(160),"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34" spans="2:11" hidden="1" x14ac:dyDescent="0.25">
      <c r="B5534" s="20">
        <v>46038</v>
      </c>
      <c r="C5534" s="2" t="s">
        <v>1</v>
      </c>
      <c r="D5534" s="2" t="s">
        <v>3425</v>
      </c>
      <c r="E5534" s="2" t="s">
        <v>170</v>
      </c>
      <c r="F5534" s="2" t="s">
        <v>2573</v>
      </c>
      <c r="G5534" s="5">
        <v>73</v>
      </c>
      <c r="H5534" s="5">
        <v>16.95</v>
      </c>
      <c r="I5534" s="5">
        <v>1237.3499999999999</v>
      </c>
      <c r="J5534" s="5">
        <v>2674887.7999999961</v>
      </c>
      <c r="K5534" s="3" t="str" cm="1">
        <f t="array" ref="K5534">_xlfn.LET(_xlpm.d,UPPER(TRIM(CLEAN(SUBSTITUTE(F5534,CHAR(160),"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35" spans="2:11" hidden="1" x14ac:dyDescent="0.25">
      <c r="B5535" s="20">
        <v>46038</v>
      </c>
      <c r="C5535" s="2" t="s">
        <v>1</v>
      </c>
      <c r="D5535" s="2" t="s">
        <v>3426</v>
      </c>
      <c r="E5535" s="2" t="s">
        <v>224</v>
      </c>
      <c r="F5535" s="2" t="s">
        <v>2573</v>
      </c>
      <c r="G5535" s="5">
        <v>240</v>
      </c>
      <c r="H5535" s="5">
        <v>22.4</v>
      </c>
      <c r="I5535" s="5">
        <v>5376</v>
      </c>
      <c r="J5535" s="5">
        <v>2680263.7999999961</v>
      </c>
      <c r="K5535" s="3" t="str" cm="1">
        <f t="array" ref="K5535">_xlfn.LET(_xlpm.d,UPPER(TRIM(CLEAN(SUBSTITUTE(F5535,CHAR(160),"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36" spans="2:11" hidden="1" x14ac:dyDescent="0.25">
      <c r="B5536" s="20">
        <v>46041</v>
      </c>
      <c r="C5536" s="2" t="s">
        <v>1</v>
      </c>
      <c r="D5536" s="2" t="s">
        <v>1196</v>
      </c>
      <c r="E5536" s="2" t="s">
        <v>874</v>
      </c>
      <c r="F5536" s="2" t="s">
        <v>2573</v>
      </c>
      <c r="G5536" s="5">
        <v>200</v>
      </c>
      <c r="H5536" s="5">
        <v>30</v>
      </c>
      <c r="I5536" s="5">
        <v>6000</v>
      </c>
      <c r="J5536" s="5">
        <v>2686263.7999999961</v>
      </c>
      <c r="K5536" s="3" t="str" cm="1">
        <f t="array" ref="K5536">_xlfn.LET(_xlpm.d,UPPER(TRIM(CLEAN(SUBSTITUTE(F5536,CHAR(160),"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37" spans="2:11" hidden="1" x14ac:dyDescent="0.25">
      <c r="B5537" s="20">
        <v>46042</v>
      </c>
      <c r="C5537" s="2" t="s">
        <v>1</v>
      </c>
      <c r="D5537" s="2" t="s">
        <v>2298</v>
      </c>
      <c r="E5537" s="2" t="s">
        <v>234</v>
      </c>
      <c r="F5537" s="2" t="s">
        <v>2573</v>
      </c>
      <c r="G5537" s="5">
        <v>85</v>
      </c>
      <c r="H5537" s="5">
        <v>22.4</v>
      </c>
      <c r="I5537" s="5">
        <v>1904</v>
      </c>
      <c r="J5537" s="5">
        <v>2688167.7999999961</v>
      </c>
      <c r="K5537" s="3" t="str" cm="1">
        <f t="array" ref="K5537">_xlfn.LET(_xlpm.d,UPPER(TRIM(CLEAN(SUBSTITUTE(F5537,CHAR(160),"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38" spans="2:11" hidden="1" x14ac:dyDescent="0.25">
      <c r="B5538" s="20">
        <v>46042</v>
      </c>
      <c r="C5538" s="2" t="s">
        <v>1</v>
      </c>
      <c r="D5538" s="2" t="s">
        <v>2300</v>
      </c>
      <c r="E5538" s="2" t="s">
        <v>232</v>
      </c>
      <c r="F5538" s="2" t="s">
        <v>2573</v>
      </c>
      <c r="G5538" s="5">
        <v>20</v>
      </c>
      <c r="H5538" s="5">
        <v>22.4</v>
      </c>
      <c r="I5538" s="5">
        <v>448</v>
      </c>
      <c r="J5538" s="5">
        <v>2688615.7999999961</v>
      </c>
      <c r="K5538" s="3" t="str" cm="1">
        <f t="array" ref="K5538">_xlfn.LET(_xlpm.d,UPPER(TRIM(CLEAN(SUBSTITUTE(F5538,CHAR(160),"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39" spans="2:11" hidden="1" x14ac:dyDescent="0.25">
      <c r="B5539" s="20">
        <v>46042</v>
      </c>
      <c r="C5539" s="2" t="s">
        <v>1</v>
      </c>
      <c r="D5539" s="2" t="s">
        <v>1480</v>
      </c>
      <c r="E5539" s="2" t="s">
        <v>162</v>
      </c>
      <c r="F5539" s="2" t="s">
        <v>2573</v>
      </c>
      <c r="G5539" s="5">
        <v>40</v>
      </c>
      <c r="H5539" s="5">
        <v>22.4</v>
      </c>
      <c r="I5539" s="5">
        <v>896</v>
      </c>
      <c r="J5539" s="5">
        <v>2689511.7999999961</v>
      </c>
      <c r="K5539" s="3" t="str" cm="1">
        <f t="array" ref="K5539">_xlfn.LET(_xlpm.d,UPPER(TRIM(CLEAN(SUBSTITUTE(F5539,CHAR(160),"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40" spans="2:11" hidden="1" x14ac:dyDescent="0.25">
      <c r="B5540" s="20">
        <v>46042</v>
      </c>
      <c r="C5540" s="2" t="s">
        <v>1</v>
      </c>
      <c r="D5540" s="2" t="s">
        <v>395</v>
      </c>
      <c r="E5540" s="2" t="s">
        <v>214</v>
      </c>
      <c r="F5540" s="2" t="s">
        <v>2573</v>
      </c>
      <c r="G5540" s="5">
        <v>40</v>
      </c>
      <c r="H5540" s="5">
        <v>22.4</v>
      </c>
      <c r="I5540" s="5">
        <v>896</v>
      </c>
      <c r="J5540" s="5">
        <v>2690407.7999999961</v>
      </c>
      <c r="K5540" s="3" t="str" cm="1">
        <f t="array" ref="K5540">_xlfn.LET(_xlpm.d,UPPER(TRIM(CLEAN(SUBSTITUTE(F5540,CHAR(160),"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41" spans="2:11" hidden="1" x14ac:dyDescent="0.25">
      <c r="B5541" s="20">
        <v>46042</v>
      </c>
      <c r="C5541" s="2" t="s">
        <v>1</v>
      </c>
      <c r="D5541" s="2" t="s">
        <v>2302</v>
      </c>
      <c r="E5541" s="2" t="s">
        <v>78</v>
      </c>
      <c r="F5541" s="2" t="s">
        <v>2573</v>
      </c>
      <c r="G5541" s="5">
        <v>15</v>
      </c>
      <c r="H5541" s="5">
        <v>22.4</v>
      </c>
      <c r="I5541" s="5">
        <v>336</v>
      </c>
      <c r="J5541" s="5">
        <v>2690743.7999999961</v>
      </c>
      <c r="K5541" s="3" t="str" cm="1">
        <f t="array" ref="K5541">_xlfn.LET(_xlpm.d,UPPER(TRIM(CLEAN(SUBSTITUTE(F5541,CHAR(160),"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42" spans="2:11" hidden="1" x14ac:dyDescent="0.25">
      <c r="B5542" s="20">
        <v>46042</v>
      </c>
      <c r="C5542" s="2" t="s">
        <v>1</v>
      </c>
      <c r="D5542" s="2" t="s">
        <v>396</v>
      </c>
      <c r="E5542" s="2" t="s">
        <v>143</v>
      </c>
      <c r="F5542" s="2" t="s">
        <v>2573</v>
      </c>
      <c r="G5542" s="5">
        <v>120</v>
      </c>
      <c r="H5542" s="5">
        <v>22.4</v>
      </c>
      <c r="I5542" s="5">
        <v>2688</v>
      </c>
      <c r="J5542" s="5">
        <v>2693431.7999999961</v>
      </c>
      <c r="K5542" s="3" t="str" cm="1">
        <f t="array" ref="K5542">_xlfn.LET(_xlpm.d,UPPER(TRIM(CLEAN(SUBSTITUTE(F5542,CHAR(160),"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43" spans="2:11" hidden="1" x14ac:dyDescent="0.25">
      <c r="B5543" s="20">
        <v>46042</v>
      </c>
      <c r="C5543" s="2" t="s">
        <v>1</v>
      </c>
      <c r="D5543" s="2" t="s">
        <v>3427</v>
      </c>
      <c r="E5543" s="2" t="s">
        <v>741</v>
      </c>
      <c r="F5543" s="2" t="s">
        <v>2573</v>
      </c>
      <c r="G5543" s="5">
        <v>10</v>
      </c>
      <c r="H5543" s="5">
        <v>20</v>
      </c>
      <c r="I5543" s="5">
        <v>200</v>
      </c>
      <c r="J5543" s="5">
        <v>2693631.7999999961</v>
      </c>
      <c r="K5543" s="3" t="str" cm="1">
        <f t="array" ref="K5543">_xlfn.LET(_xlpm.d,UPPER(TRIM(CLEAN(SUBSTITUTE(F5543,CHAR(160),"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44" spans="2:11" hidden="1" x14ac:dyDescent="0.25">
      <c r="B5544" s="20">
        <v>46042</v>
      </c>
      <c r="C5544" s="2" t="s">
        <v>1</v>
      </c>
      <c r="D5544" s="2" t="s">
        <v>2304</v>
      </c>
      <c r="E5544" s="2" t="s">
        <v>2305</v>
      </c>
      <c r="F5544" s="2" t="s">
        <v>2573</v>
      </c>
      <c r="G5544" s="5">
        <v>64</v>
      </c>
      <c r="H5544" s="5">
        <v>21.4</v>
      </c>
      <c r="I5544" s="5">
        <v>1369.6</v>
      </c>
      <c r="J5544" s="5">
        <v>2695001.3999999962</v>
      </c>
      <c r="K5544" s="3" t="str" cm="1">
        <f t="array" ref="K5544">_xlfn.LET(_xlpm.d,UPPER(TRIM(CLEAN(SUBSTITUTE(F5544,CHAR(160),"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45" spans="2:11" hidden="1" x14ac:dyDescent="0.25">
      <c r="B5545" s="20">
        <v>46042</v>
      </c>
      <c r="C5545" s="2" t="s">
        <v>1</v>
      </c>
      <c r="D5545" s="2" t="s">
        <v>2306</v>
      </c>
      <c r="E5545" s="2" t="s">
        <v>263</v>
      </c>
      <c r="F5545" s="2" t="s">
        <v>2573</v>
      </c>
      <c r="G5545" s="5">
        <v>88</v>
      </c>
      <c r="H5545" s="5">
        <v>22.4</v>
      </c>
      <c r="I5545" s="5">
        <v>1971.2</v>
      </c>
      <c r="J5545" s="5">
        <v>2696972.5999999964</v>
      </c>
      <c r="K5545" s="3" t="str" cm="1">
        <f t="array" ref="K5545">_xlfn.LET(_xlpm.d,UPPER(TRIM(CLEAN(SUBSTITUTE(F5545,CHAR(160),"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46" spans="2:11" hidden="1" x14ac:dyDescent="0.25">
      <c r="B5546" s="20">
        <v>46043</v>
      </c>
      <c r="C5546" s="2" t="s">
        <v>1</v>
      </c>
      <c r="D5546" s="2" t="s">
        <v>2307</v>
      </c>
      <c r="E5546" s="2" t="s">
        <v>145</v>
      </c>
      <c r="F5546" s="2" t="s">
        <v>2573</v>
      </c>
      <c r="G5546" s="5">
        <v>35</v>
      </c>
      <c r="H5546" s="5">
        <v>22.4</v>
      </c>
      <c r="I5546" s="5">
        <v>784</v>
      </c>
      <c r="J5546" s="5">
        <v>2697756.5999999964</v>
      </c>
      <c r="K5546" s="3" t="str" cm="1">
        <f t="array" ref="K5546">_xlfn.LET(_xlpm.d,UPPER(TRIM(CLEAN(SUBSTITUTE(F5546,CHAR(160),"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47" spans="2:11" hidden="1" x14ac:dyDescent="0.25">
      <c r="B5547" s="20">
        <v>46043</v>
      </c>
      <c r="C5547" s="2" t="s">
        <v>1</v>
      </c>
      <c r="D5547" s="2" t="s">
        <v>2308</v>
      </c>
      <c r="E5547" s="2" t="s">
        <v>282</v>
      </c>
      <c r="F5547" s="2" t="s">
        <v>2573</v>
      </c>
      <c r="G5547" s="5">
        <v>10</v>
      </c>
      <c r="H5547" s="5">
        <v>22.4</v>
      </c>
      <c r="I5547" s="5">
        <v>224</v>
      </c>
      <c r="J5547" s="5">
        <v>2697980.5999999964</v>
      </c>
      <c r="K5547" s="3" t="str" cm="1">
        <f t="array" ref="K5547">_xlfn.LET(_xlpm.d,UPPER(TRIM(CLEAN(SUBSTITUTE(F5547,CHAR(160),"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48" spans="2:11" hidden="1" x14ac:dyDescent="0.25">
      <c r="B5548" s="20">
        <v>46043</v>
      </c>
      <c r="C5548" s="2" t="s">
        <v>1</v>
      </c>
      <c r="D5548" s="2" t="s">
        <v>2309</v>
      </c>
      <c r="E5548" s="2" t="s">
        <v>189</v>
      </c>
      <c r="F5548" s="2" t="s">
        <v>2573</v>
      </c>
      <c r="G5548" s="5">
        <v>35</v>
      </c>
      <c r="H5548" s="5">
        <v>22.4</v>
      </c>
      <c r="I5548" s="5">
        <v>784</v>
      </c>
      <c r="J5548" s="5">
        <v>2698764.5999999964</v>
      </c>
      <c r="K5548" s="3" t="str" cm="1">
        <f t="array" ref="K5548">_xlfn.LET(_xlpm.d,UPPER(TRIM(CLEAN(SUBSTITUTE(F5548,CHAR(160),"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49" spans="2:11" hidden="1" x14ac:dyDescent="0.25">
      <c r="B5549" s="20">
        <v>46043</v>
      </c>
      <c r="C5549" s="2" t="s">
        <v>1</v>
      </c>
      <c r="D5549" s="2" t="s">
        <v>1321</v>
      </c>
      <c r="E5549" s="2" t="s">
        <v>149</v>
      </c>
      <c r="F5549" s="2" t="s">
        <v>2573</v>
      </c>
      <c r="G5549" s="5">
        <v>32</v>
      </c>
      <c r="H5549" s="5">
        <v>22.4</v>
      </c>
      <c r="I5549" s="5">
        <v>716.8</v>
      </c>
      <c r="J5549" s="5">
        <v>2699481.3999999962</v>
      </c>
      <c r="K5549" s="3" t="str" cm="1">
        <f t="array" ref="K5549">_xlfn.LET(_xlpm.d,UPPER(TRIM(CLEAN(SUBSTITUTE(F5549,CHAR(160),"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50" spans="2:11" hidden="1" x14ac:dyDescent="0.25">
      <c r="B5550" s="20">
        <v>46043</v>
      </c>
      <c r="C5550" s="2" t="s">
        <v>1</v>
      </c>
      <c r="D5550" s="2" t="s">
        <v>2310</v>
      </c>
      <c r="E5550" s="2" t="s">
        <v>176</v>
      </c>
      <c r="F5550" s="2" t="s">
        <v>2573</v>
      </c>
      <c r="G5550" s="5">
        <v>60</v>
      </c>
      <c r="H5550" s="5">
        <v>21.2</v>
      </c>
      <c r="I5550" s="5">
        <v>1272</v>
      </c>
      <c r="J5550" s="5">
        <v>2700753.3999999962</v>
      </c>
      <c r="K5550" s="3" t="str" cm="1">
        <f t="array" ref="K5550">_xlfn.LET(_xlpm.d,UPPER(TRIM(CLEAN(SUBSTITUTE(F5550,CHAR(160),"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51" spans="2:11" hidden="1" x14ac:dyDescent="0.25">
      <c r="B5551" s="20">
        <v>46043</v>
      </c>
      <c r="C5551" s="2" t="s">
        <v>1</v>
      </c>
      <c r="D5551" s="2" t="s">
        <v>3428</v>
      </c>
      <c r="E5551" s="2" t="s">
        <v>1634</v>
      </c>
      <c r="F5551" s="2" t="s">
        <v>2573</v>
      </c>
      <c r="G5551" s="5">
        <v>60</v>
      </c>
      <c r="H5551" s="5">
        <v>21.3</v>
      </c>
      <c r="I5551" s="5">
        <v>1278</v>
      </c>
      <c r="J5551" s="5">
        <v>2702031.3999999962</v>
      </c>
      <c r="K5551" s="3" t="str" cm="1">
        <f t="array" ref="K5551">_xlfn.LET(_xlpm.d,UPPER(TRIM(CLEAN(SUBSTITUTE(F5551,CHAR(160),"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52" spans="2:11" hidden="1" x14ac:dyDescent="0.25">
      <c r="B5552" s="20">
        <v>46043</v>
      </c>
      <c r="C5552" s="2" t="s">
        <v>1</v>
      </c>
      <c r="D5552" s="2" t="s">
        <v>3429</v>
      </c>
      <c r="E5552" s="2" t="s">
        <v>25</v>
      </c>
      <c r="F5552" s="2" t="s">
        <v>2573</v>
      </c>
      <c r="G5552" s="5">
        <v>208</v>
      </c>
      <c r="H5552" s="5">
        <v>17</v>
      </c>
      <c r="I5552" s="5">
        <v>3536</v>
      </c>
      <c r="J5552" s="5">
        <v>2705567.3999999962</v>
      </c>
      <c r="K5552" s="3" t="str" cm="1">
        <f t="array" ref="K5552">_xlfn.LET(_xlpm.d,UPPER(TRIM(CLEAN(SUBSTITUTE(F5552,CHAR(160),"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53" spans="2:11" hidden="1" x14ac:dyDescent="0.25">
      <c r="B5553" s="20">
        <v>46043</v>
      </c>
      <c r="C5553" s="2" t="s">
        <v>1</v>
      </c>
      <c r="D5553" s="2" t="s">
        <v>3430</v>
      </c>
      <c r="E5553" s="2" t="s">
        <v>307</v>
      </c>
      <c r="F5553" s="2" t="s">
        <v>2573</v>
      </c>
      <c r="G5553" s="5">
        <v>267</v>
      </c>
      <c r="H5553" s="5">
        <v>22.4</v>
      </c>
      <c r="I5553" s="5">
        <v>5980.8</v>
      </c>
      <c r="J5553" s="5">
        <v>2711548.199999996</v>
      </c>
      <c r="K5553" s="3" t="str" cm="1">
        <f t="array" ref="K5553">_xlfn.LET(_xlpm.d,UPPER(TRIM(CLEAN(SUBSTITUTE(F5553,CHAR(160),"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54" spans="2:11" hidden="1" x14ac:dyDescent="0.25">
      <c r="B5554" s="20">
        <v>46044</v>
      </c>
      <c r="C5554" s="2" t="s">
        <v>1</v>
      </c>
      <c r="D5554" s="2" t="s">
        <v>2312</v>
      </c>
      <c r="E5554" s="2" t="s">
        <v>248</v>
      </c>
      <c r="F5554" s="2" t="s">
        <v>2573</v>
      </c>
      <c r="G5554" s="5">
        <v>100</v>
      </c>
      <c r="H5554" s="5">
        <v>22.4</v>
      </c>
      <c r="I5554" s="5">
        <v>2240</v>
      </c>
      <c r="J5554" s="5">
        <v>2713788.199999996</v>
      </c>
      <c r="K5554" s="3" t="str" cm="1">
        <f t="array" ref="K5554">_xlfn.LET(_xlpm.d,UPPER(TRIM(CLEAN(SUBSTITUTE(F5554,CHAR(160),"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55" spans="2:11" hidden="1" x14ac:dyDescent="0.25">
      <c r="B5555" s="20">
        <v>46044</v>
      </c>
      <c r="C5555" s="2" t="s">
        <v>1</v>
      </c>
      <c r="D5555" s="2" t="s">
        <v>134</v>
      </c>
      <c r="E5555" s="2" t="s">
        <v>135</v>
      </c>
      <c r="F5555" s="2" t="s">
        <v>2573</v>
      </c>
      <c r="G5555" s="5">
        <v>68</v>
      </c>
      <c r="H5555" s="5">
        <v>22.4</v>
      </c>
      <c r="I5555" s="5">
        <v>1523.2</v>
      </c>
      <c r="J5555" s="5">
        <v>2715311.3999999962</v>
      </c>
      <c r="K5555" s="3" t="str" cm="1">
        <f t="array" ref="K5555">_xlfn.LET(_xlpm.d,UPPER(TRIM(CLEAN(SUBSTITUTE(F5555,CHAR(160),"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56" spans="2:11" hidden="1" x14ac:dyDescent="0.25">
      <c r="B5556" s="20">
        <v>46044</v>
      </c>
      <c r="C5556" s="2" t="s">
        <v>1</v>
      </c>
      <c r="D5556" s="2" t="s">
        <v>1601</v>
      </c>
      <c r="E5556" s="2" t="s">
        <v>180</v>
      </c>
      <c r="F5556" s="2" t="s">
        <v>2573</v>
      </c>
      <c r="G5556" s="5">
        <v>45</v>
      </c>
      <c r="H5556" s="5">
        <v>22.4</v>
      </c>
      <c r="I5556" s="5">
        <v>1008</v>
      </c>
      <c r="J5556" s="5">
        <v>2716319.3999999962</v>
      </c>
      <c r="K5556" s="3" t="str" cm="1">
        <f t="array" ref="K5556">_xlfn.LET(_xlpm.d,UPPER(TRIM(CLEAN(SUBSTITUTE(F5556,CHAR(160),"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57" spans="2:11" hidden="1" x14ac:dyDescent="0.25">
      <c r="B5557" s="20">
        <v>46044</v>
      </c>
      <c r="C5557" s="2" t="s">
        <v>1</v>
      </c>
      <c r="D5557" s="2" t="s">
        <v>3431</v>
      </c>
      <c r="E5557" s="2" t="s">
        <v>3</v>
      </c>
      <c r="F5557" s="2" t="s">
        <v>2573</v>
      </c>
      <c r="G5557" s="5">
        <v>10</v>
      </c>
      <c r="H5557" s="5">
        <v>21.2</v>
      </c>
      <c r="I5557" s="5">
        <v>212</v>
      </c>
      <c r="J5557" s="5">
        <v>2716531.3999999962</v>
      </c>
      <c r="K5557" s="3" t="str" cm="1">
        <f t="array" ref="K5557">_xlfn.LET(_xlpm.d,UPPER(TRIM(CLEAN(SUBSTITUTE(F5557,CHAR(160),"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58" spans="2:11" hidden="1" x14ac:dyDescent="0.25">
      <c r="B5558" s="20">
        <v>46044</v>
      </c>
      <c r="C5558" s="2" t="s">
        <v>1</v>
      </c>
      <c r="D5558" s="2" t="s">
        <v>2314</v>
      </c>
      <c r="E5558" s="2" t="s">
        <v>305</v>
      </c>
      <c r="F5558" s="2" t="s">
        <v>2573</v>
      </c>
      <c r="G5558" s="5">
        <v>152</v>
      </c>
      <c r="H5558" s="5">
        <v>22.4</v>
      </c>
      <c r="I5558" s="5">
        <v>3404.8</v>
      </c>
      <c r="J5558" s="5">
        <v>2719936.199999996</v>
      </c>
      <c r="K5558" s="3" t="str" cm="1">
        <f t="array" ref="K5558">_xlfn.LET(_xlpm.d,UPPER(TRIM(CLEAN(SUBSTITUTE(F5558,CHAR(160),"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59" spans="2:11" hidden="1" x14ac:dyDescent="0.25">
      <c r="B5559" s="20">
        <v>46044</v>
      </c>
      <c r="C5559" s="2" t="s">
        <v>1</v>
      </c>
      <c r="D5559" s="2" t="s">
        <v>2315</v>
      </c>
      <c r="E5559" s="2" t="s">
        <v>43</v>
      </c>
      <c r="F5559" s="2" t="s">
        <v>2573</v>
      </c>
      <c r="G5559" s="5">
        <v>20</v>
      </c>
      <c r="H5559" s="5">
        <v>21.2</v>
      </c>
      <c r="I5559" s="5">
        <v>424</v>
      </c>
      <c r="J5559" s="5">
        <v>2720360.199999996</v>
      </c>
      <c r="K5559" s="3" t="str" cm="1">
        <f t="array" ref="K5559">_xlfn.LET(_xlpm.d,UPPER(TRIM(CLEAN(SUBSTITUTE(F5559,CHAR(160),"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60" spans="2:11" hidden="1" x14ac:dyDescent="0.25">
      <c r="B5560" s="20">
        <v>46044</v>
      </c>
      <c r="C5560" s="2" t="s">
        <v>1</v>
      </c>
      <c r="D5560" s="2" t="s">
        <v>2315</v>
      </c>
      <c r="E5560" s="2" t="s">
        <v>43</v>
      </c>
      <c r="F5560" s="2" t="s">
        <v>860</v>
      </c>
      <c r="G5560" s="5">
        <v>10</v>
      </c>
      <c r="H5560" s="5">
        <v>16.95</v>
      </c>
      <c r="I5560" s="5">
        <v>169.5</v>
      </c>
      <c r="J5560" s="5">
        <v>2720529.699999996</v>
      </c>
      <c r="K5560" s="3" t="str" cm="1">
        <f t="array" ref="K5560">_xlfn.LET(_xlpm.d,UPPER(TRIM(CLEAN(SUBSTITUTE(F5560,CHAR(160),"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5561" spans="2:11" hidden="1" x14ac:dyDescent="0.25">
      <c r="B5561" s="20">
        <v>46045</v>
      </c>
      <c r="C5561" s="2" t="s">
        <v>1</v>
      </c>
      <c r="D5561" s="2" t="s">
        <v>1323</v>
      </c>
      <c r="E5561" s="2" t="s">
        <v>236</v>
      </c>
      <c r="F5561" s="2" t="s">
        <v>2573</v>
      </c>
      <c r="G5561" s="5">
        <v>60</v>
      </c>
      <c r="H5561" s="5">
        <v>22.4</v>
      </c>
      <c r="I5561" s="5">
        <v>1344</v>
      </c>
      <c r="J5561" s="5">
        <v>2721873.699999996</v>
      </c>
      <c r="K5561" s="3" t="str" cm="1">
        <f t="array" ref="K5561">_xlfn.LET(_xlpm.d,UPPER(TRIM(CLEAN(SUBSTITUTE(F5561,CHAR(160),"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62" spans="2:11" hidden="1" x14ac:dyDescent="0.25">
      <c r="B5562" s="20">
        <v>46045</v>
      </c>
      <c r="C5562" s="2" t="s">
        <v>1</v>
      </c>
      <c r="D5562" s="2" t="s">
        <v>2317</v>
      </c>
      <c r="E5562" s="2" t="s">
        <v>195</v>
      </c>
      <c r="F5562" s="2" t="s">
        <v>2573</v>
      </c>
      <c r="G5562" s="5">
        <v>60</v>
      </c>
      <c r="H5562" s="5">
        <v>22.4</v>
      </c>
      <c r="I5562" s="5">
        <v>1344</v>
      </c>
      <c r="J5562" s="5">
        <v>2723217.699999996</v>
      </c>
      <c r="K5562" s="3" t="str" cm="1">
        <f t="array" ref="K5562">_xlfn.LET(_xlpm.d,UPPER(TRIM(CLEAN(SUBSTITUTE(F5562,CHAR(160),"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63" spans="2:11" hidden="1" x14ac:dyDescent="0.25">
      <c r="B5563" s="20">
        <v>46045</v>
      </c>
      <c r="C5563" s="2" t="s">
        <v>1</v>
      </c>
      <c r="D5563" s="2" t="s">
        <v>3432</v>
      </c>
      <c r="E5563" s="2" t="s">
        <v>259</v>
      </c>
      <c r="F5563" s="2" t="s">
        <v>2573</v>
      </c>
      <c r="G5563" s="5">
        <v>80</v>
      </c>
      <c r="H5563" s="5">
        <v>22.4</v>
      </c>
      <c r="I5563" s="5">
        <v>1792</v>
      </c>
      <c r="J5563" s="5">
        <v>2725009.699999996</v>
      </c>
      <c r="K5563" s="3" t="str" cm="1">
        <f t="array" ref="K5563">_xlfn.LET(_xlpm.d,UPPER(TRIM(CLEAN(SUBSTITUTE(F5563,CHAR(160),"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64" spans="2:11" hidden="1" x14ac:dyDescent="0.25">
      <c r="B5564" s="20">
        <v>46045</v>
      </c>
      <c r="C5564" s="2" t="s">
        <v>1</v>
      </c>
      <c r="D5564" s="2" t="s">
        <v>3433</v>
      </c>
      <c r="E5564" s="2" t="s">
        <v>154</v>
      </c>
      <c r="F5564" s="2" t="s">
        <v>2573</v>
      </c>
      <c r="G5564" s="5">
        <v>42</v>
      </c>
      <c r="H5564" s="5">
        <v>22.4</v>
      </c>
      <c r="I5564" s="5">
        <v>940.8</v>
      </c>
      <c r="J5564" s="5">
        <v>2725950.4999999958</v>
      </c>
      <c r="K5564" s="3" t="str" cm="1">
        <f t="array" ref="K5564">_xlfn.LET(_xlpm.d,UPPER(TRIM(CLEAN(SUBSTITUTE(F5564,CHAR(160),"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65" spans="2:11" hidden="1" x14ac:dyDescent="0.25">
      <c r="B5565" s="20">
        <v>46045</v>
      </c>
      <c r="C5565" s="2" t="s">
        <v>1</v>
      </c>
      <c r="D5565" s="2" t="s">
        <v>3434</v>
      </c>
      <c r="E5565" s="2" t="s">
        <v>288</v>
      </c>
      <c r="F5565" s="2" t="s">
        <v>2573</v>
      </c>
      <c r="G5565" s="5">
        <v>40</v>
      </c>
      <c r="H5565" s="5">
        <v>22.4</v>
      </c>
      <c r="I5565" s="5">
        <v>896</v>
      </c>
      <c r="J5565" s="5">
        <v>2726846.4999999958</v>
      </c>
      <c r="K5565" s="3" t="str" cm="1">
        <f t="array" ref="K5565">_xlfn.LET(_xlpm.d,UPPER(TRIM(CLEAN(SUBSTITUTE(F5565,CHAR(160),"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66" spans="2:11" hidden="1" x14ac:dyDescent="0.25">
      <c r="B5566" s="20">
        <v>46045</v>
      </c>
      <c r="C5566" s="2" t="s">
        <v>1</v>
      </c>
      <c r="D5566" s="2" t="s">
        <v>3435</v>
      </c>
      <c r="E5566" s="2" t="s">
        <v>319</v>
      </c>
      <c r="F5566" s="2" t="s">
        <v>2573</v>
      </c>
      <c r="G5566" s="5">
        <v>100</v>
      </c>
      <c r="H5566" s="5">
        <v>22.4</v>
      </c>
      <c r="I5566" s="5">
        <v>2240</v>
      </c>
      <c r="J5566" s="5">
        <v>2729086.4999999958</v>
      </c>
      <c r="K5566" s="3" t="str" cm="1">
        <f t="array" ref="K5566">_xlfn.LET(_xlpm.d,UPPER(TRIM(CLEAN(SUBSTITUTE(F5566,CHAR(160),"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67" spans="2:11" hidden="1" x14ac:dyDescent="0.25">
      <c r="B5567" s="20">
        <v>46045</v>
      </c>
      <c r="C5567" s="2" t="s">
        <v>1</v>
      </c>
      <c r="D5567" s="2" t="s">
        <v>2320</v>
      </c>
      <c r="E5567" s="2" t="s">
        <v>197</v>
      </c>
      <c r="F5567" s="2" t="s">
        <v>2573</v>
      </c>
      <c r="G5567" s="5">
        <v>144</v>
      </c>
      <c r="H5567" s="5">
        <v>22.4</v>
      </c>
      <c r="I5567" s="5">
        <v>3225.6</v>
      </c>
      <c r="J5567" s="5">
        <v>2732312.0999999959</v>
      </c>
      <c r="K5567" s="3" t="str" cm="1">
        <f t="array" ref="K5567">_xlfn.LET(_xlpm.d,UPPER(TRIM(CLEAN(SUBSTITUTE(F5567,CHAR(160),"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68" spans="2:11" hidden="1" x14ac:dyDescent="0.25">
      <c r="B5568" s="20">
        <v>46048</v>
      </c>
      <c r="C5568" s="2" t="s">
        <v>1</v>
      </c>
      <c r="D5568" s="2" t="s">
        <v>3436</v>
      </c>
      <c r="E5568" s="2" t="s">
        <v>25</v>
      </c>
      <c r="F5568" s="2" t="s">
        <v>2573</v>
      </c>
      <c r="G5568" s="5">
        <v>80</v>
      </c>
      <c r="H5568" s="5">
        <v>17</v>
      </c>
      <c r="I5568" s="5">
        <v>1360</v>
      </c>
      <c r="J5568" s="5">
        <v>2733672.0999999959</v>
      </c>
      <c r="K5568" s="3" t="str" cm="1">
        <f t="array" ref="K5568">_xlfn.LET(_xlpm.d,UPPER(TRIM(CLEAN(SUBSTITUTE(F5568,CHAR(160),"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69" spans="2:11" hidden="1" x14ac:dyDescent="0.25">
      <c r="B5569" s="20">
        <v>46048</v>
      </c>
      <c r="C5569" s="2" t="s">
        <v>1</v>
      </c>
      <c r="D5569" s="2" t="s">
        <v>3437</v>
      </c>
      <c r="E5569" s="2" t="s">
        <v>832</v>
      </c>
      <c r="F5569" s="2" t="s">
        <v>2573</v>
      </c>
      <c r="G5569" s="5">
        <v>80</v>
      </c>
      <c r="H5569" s="5">
        <v>21.2</v>
      </c>
      <c r="I5569" s="5">
        <v>1696</v>
      </c>
      <c r="J5569" s="5">
        <v>2735368.0999999959</v>
      </c>
      <c r="K5569" s="3" t="str" cm="1">
        <f t="array" ref="K5569">_xlfn.LET(_xlpm.d,UPPER(TRIM(CLEAN(SUBSTITUTE(F5569,CHAR(160),"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70" spans="2:11" hidden="1" x14ac:dyDescent="0.25">
      <c r="B5570" s="20">
        <v>46048</v>
      </c>
      <c r="C5570" s="2" t="s">
        <v>1</v>
      </c>
      <c r="D5570" s="2" t="s">
        <v>3438</v>
      </c>
      <c r="E5570" s="2" t="s">
        <v>248</v>
      </c>
      <c r="F5570" s="2" t="s">
        <v>2573</v>
      </c>
      <c r="G5570" s="5">
        <v>64</v>
      </c>
      <c r="H5570" s="5">
        <v>22.4</v>
      </c>
      <c r="I5570" s="5">
        <v>1433.6</v>
      </c>
      <c r="J5570" s="5">
        <v>2736801.699999996</v>
      </c>
      <c r="K5570" s="3" t="str" cm="1">
        <f t="array" ref="K5570">_xlfn.LET(_xlpm.d,UPPER(TRIM(CLEAN(SUBSTITUTE(F5570,CHAR(160),"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71" spans="2:11" hidden="1" x14ac:dyDescent="0.25">
      <c r="B5571" s="20">
        <v>46049</v>
      </c>
      <c r="C5571" s="2" t="s">
        <v>1</v>
      </c>
      <c r="D5571" s="2" t="s">
        <v>2321</v>
      </c>
      <c r="E5571" s="2" t="s">
        <v>232</v>
      </c>
      <c r="F5571" s="2" t="s">
        <v>2573</v>
      </c>
      <c r="G5571" s="5">
        <v>10</v>
      </c>
      <c r="H5571" s="5">
        <v>22.4</v>
      </c>
      <c r="I5571" s="5">
        <v>224</v>
      </c>
      <c r="J5571" s="5">
        <v>2737025.699999996</v>
      </c>
      <c r="K5571" s="3" t="str" cm="1">
        <f t="array" ref="K5571">_xlfn.LET(_xlpm.d,UPPER(TRIM(CLEAN(SUBSTITUTE(F5571,CHAR(160),"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72" spans="2:11" hidden="1" x14ac:dyDescent="0.25">
      <c r="B5572" s="20">
        <v>46049</v>
      </c>
      <c r="C5572" s="2" t="s">
        <v>1</v>
      </c>
      <c r="D5572" s="2" t="s">
        <v>3439</v>
      </c>
      <c r="E5572" s="2" t="s">
        <v>143</v>
      </c>
      <c r="F5572" s="2" t="s">
        <v>2573</v>
      </c>
      <c r="G5572" s="5">
        <v>60</v>
      </c>
      <c r="H5572" s="5">
        <v>22.4</v>
      </c>
      <c r="I5572" s="5">
        <v>1344</v>
      </c>
      <c r="J5572" s="5">
        <v>2738369.699999996</v>
      </c>
      <c r="K5572" s="3" t="str" cm="1">
        <f t="array" ref="K5572">_xlfn.LET(_xlpm.d,UPPER(TRIM(CLEAN(SUBSTITUTE(F5572,CHAR(160),"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73" spans="2:11" hidden="1" x14ac:dyDescent="0.25">
      <c r="B5573" s="20">
        <v>46049</v>
      </c>
      <c r="C5573" s="2" t="s">
        <v>1</v>
      </c>
      <c r="D5573" s="2" t="s">
        <v>1324</v>
      </c>
      <c r="E5573" s="2" t="s">
        <v>273</v>
      </c>
      <c r="F5573" s="2" t="s">
        <v>2573</v>
      </c>
      <c r="G5573" s="5">
        <v>32</v>
      </c>
      <c r="H5573" s="5">
        <v>22.4</v>
      </c>
      <c r="I5573" s="5">
        <v>716.8</v>
      </c>
      <c r="J5573" s="5">
        <v>2739086.4999999958</v>
      </c>
      <c r="K5573" s="3" t="str" cm="1">
        <f t="array" ref="K5573">_xlfn.LET(_xlpm.d,UPPER(TRIM(CLEAN(SUBSTITUTE(F5573,CHAR(160),"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74" spans="2:11" hidden="1" x14ac:dyDescent="0.25">
      <c r="B5574" s="20">
        <v>46049</v>
      </c>
      <c r="C5574" s="2" t="s">
        <v>1</v>
      </c>
      <c r="D5574" s="2" t="s">
        <v>1325</v>
      </c>
      <c r="E5574" s="2" t="s">
        <v>158</v>
      </c>
      <c r="F5574" s="2" t="s">
        <v>2573</v>
      </c>
      <c r="G5574" s="5">
        <v>64</v>
      </c>
      <c r="H5574" s="5">
        <v>22.4</v>
      </c>
      <c r="I5574" s="5">
        <v>1433.6</v>
      </c>
      <c r="J5574" s="5">
        <v>2740520.0999999959</v>
      </c>
      <c r="K5574" s="3" t="str" cm="1">
        <f t="array" ref="K5574">_xlfn.LET(_xlpm.d,UPPER(TRIM(CLEAN(SUBSTITUTE(F5574,CHAR(160),"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75" spans="2:11" hidden="1" x14ac:dyDescent="0.25">
      <c r="B5575" s="20">
        <v>46049</v>
      </c>
      <c r="C5575" s="2" t="s">
        <v>1</v>
      </c>
      <c r="D5575" s="2" t="s">
        <v>1482</v>
      </c>
      <c r="E5575" s="2" t="s">
        <v>147</v>
      </c>
      <c r="F5575" s="2" t="s">
        <v>2573</v>
      </c>
      <c r="G5575" s="5">
        <v>64</v>
      </c>
      <c r="H5575" s="5">
        <v>22.4</v>
      </c>
      <c r="I5575" s="5">
        <v>1433.6</v>
      </c>
      <c r="J5575" s="5">
        <v>2741953.699999996</v>
      </c>
      <c r="K5575" s="3" t="str" cm="1">
        <f t="array" ref="K5575">_xlfn.LET(_xlpm.d,UPPER(TRIM(CLEAN(SUBSTITUTE(F5575,CHAR(160),"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76" spans="2:11" hidden="1" x14ac:dyDescent="0.25">
      <c r="B5576" s="20">
        <v>46049</v>
      </c>
      <c r="C5576" s="2" t="s">
        <v>1</v>
      </c>
      <c r="D5576" s="2" t="s">
        <v>2322</v>
      </c>
      <c r="E5576" s="2" t="s">
        <v>78</v>
      </c>
      <c r="F5576" s="2" t="s">
        <v>2573</v>
      </c>
      <c r="G5576" s="5">
        <v>56</v>
      </c>
      <c r="H5576" s="5">
        <v>22.4</v>
      </c>
      <c r="I5576" s="5">
        <v>1254.4000000000001</v>
      </c>
      <c r="J5576" s="5">
        <v>2743208.0999999959</v>
      </c>
      <c r="K5576" s="3" t="str" cm="1">
        <f t="array" ref="K5576">_xlfn.LET(_xlpm.d,UPPER(TRIM(CLEAN(SUBSTITUTE(F5576,CHAR(160),"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77" spans="2:11" hidden="1" x14ac:dyDescent="0.25">
      <c r="B5577" s="20">
        <v>46049</v>
      </c>
      <c r="C5577" s="2" t="s">
        <v>1</v>
      </c>
      <c r="D5577" s="2" t="s">
        <v>3440</v>
      </c>
      <c r="E5577" s="2" t="s">
        <v>186</v>
      </c>
      <c r="F5577" s="2" t="s">
        <v>2573</v>
      </c>
      <c r="G5577" s="5">
        <v>30</v>
      </c>
      <c r="H5577" s="5">
        <v>22.4</v>
      </c>
      <c r="I5577" s="5">
        <v>672</v>
      </c>
      <c r="J5577" s="5">
        <v>2743880.0999999959</v>
      </c>
      <c r="K5577" s="3" t="str" cm="1">
        <f t="array" ref="K5577">_xlfn.LET(_xlpm.d,UPPER(TRIM(CLEAN(SUBSTITUTE(F5577,CHAR(160),"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78" spans="2:11" hidden="1" x14ac:dyDescent="0.25">
      <c r="B5578" s="20">
        <v>46049</v>
      </c>
      <c r="C5578" s="2" t="s">
        <v>1</v>
      </c>
      <c r="D5578" s="2" t="s">
        <v>1483</v>
      </c>
      <c r="E5578" s="2" t="s">
        <v>261</v>
      </c>
      <c r="F5578" s="2" t="s">
        <v>2573</v>
      </c>
      <c r="G5578" s="5">
        <v>50</v>
      </c>
      <c r="H5578" s="5">
        <v>22.4</v>
      </c>
      <c r="I5578" s="5">
        <v>1120</v>
      </c>
      <c r="J5578" s="5">
        <v>2745000.0999999959</v>
      </c>
      <c r="K5578" s="3" t="str" cm="1">
        <f t="array" ref="K5578">_xlfn.LET(_xlpm.d,UPPER(TRIM(CLEAN(SUBSTITUTE(F5578,CHAR(160),"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79" spans="2:11" hidden="1" x14ac:dyDescent="0.25">
      <c r="B5579" s="20">
        <v>46050</v>
      </c>
      <c r="C5579" s="2" t="s">
        <v>1</v>
      </c>
      <c r="D5579" s="2" t="s">
        <v>2324</v>
      </c>
      <c r="E5579" s="2" t="s">
        <v>50</v>
      </c>
      <c r="F5579" s="2" t="s">
        <v>2573</v>
      </c>
      <c r="G5579" s="5">
        <v>150</v>
      </c>
      <c r="H5579" s="5">
        <v>20</v>
      </c>
      <c r="I5579" s="5">
        <v>3000</v>
      </c>
      <c r="J5579" s="5">
        <v>2748000.0999999959</v>
      </c>
      <c r="K5579" s="3" t="str" cm="1">
        <f t="array" ref="K5579">_xlfn.LET(_xlpm.d,UPPER(TRIM(CLEAN(SUBSTITUTE(F5579,CHAR(160),"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80" spans="2:11" hidden="1" x14ac:dyDescent="0.25">
      <c r="B5580" s="20">
        <v>46050</v>
      </c>
      <c r="C5580" s="2" t="s">
        <v>1</v>
      </c>
      <c r="D5580" s="2" t="s">
        <v>2325</v>
      </c>
      <c r="E5580" s="2" t="s">
        <v>282</v>
      </c>
      <c r="F5580" s="2" t="s">
        <v>2573</v>
      </c>
      <c r="G5580" s="5">
        <v>10</v>
      </c>
      <c r="H5580" s="5">
        <v>22.4</v>
      </c>
      <c r="I5580" s="5">
        <v>224</v>
      </c>
      <c r="J5580" s="5">
        <v>2748224.0999999959</v>
      </c>
      <c r="K5580" s="3" t="str" cm="1">
        <f t="array" ref="K5580">_xlfn.LET(_xlpm.d,UPPER(TRIM(CLEAN(SUBSTITUTE(F5580,CHAR(160),"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81" spans="2:11" hidden="1" x14ac:dyDescent="0.25">
      <c r="B5581" s="20">
        <v>46050</v>
      </c>
      <c r="C5581" s="2" t="s">
        <v>1</v>
      </c>
      <c r="D5581" s="2" t="s">
        <v>1484</v>
      </c>
      <c r="E5581" s="2" t="s">
        <v>149</v>
      </c>
      <c r="F5581" s="2" t="s">
        <v>2573</v>
      </c>
      <c r="G5581" s="5">
        <v>32</v>
      </c>
      <c r="H5581" s="5">
        <v>22.4</v>
      </c>
      <c r="I5581" s="5">
        <v>716.8</v>
      </c>
      <c r="J5581" s="5">
        <v>2748940.8999999957</v>
      </c>
      <c r="K5581" s="3" t="str" cm="1">
        <f t="array" ref="K5581">_xlfn.LET(_xlpm.d,UPPER(TRIM(CLEAN(SUBSTITUTE(F5581,CHAR(160),"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82" spans="2:11" hidden="1" x14ac:dyDescent="0.25">
      <c r="B5582" s="20">
        <v>46050</v>
      </c>
      <c r="C5582" s="2" t="s">
        <v>1</v>
      </c>
      <c r="D5582" s="2" t="s">
        <v>2326</v>
      </c>
      <c r="E5582" s="2" t="s">
        <v>189</v>
      </c>
      <c r="F5582" s="2" t="s">
        <v>2573</v>
      </c>
      <c r="G5582" s="5">
        <v>20</v>
      </c>
      <c r="H5582" s="5">
        <v>22.4</v>
      </c>
      <c r="I5582" s="5">
        <v>448</v>
      </c>
      <c r="J5582" s="5">
        <v>2749388.8999999957</v>
      </c>
      <c r="K5582" s="3" t="str" cm="1">
        <f t="array" ref="K5582">_xlfn.LET(_xlpm.d,UPPER(TRIM(CLEAN(SUBSTITUTE(F5582,CHAR(160),"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83" spans="2:11" hidden="1" x14ac:dyDescent="0.25">
      <c r="B5583" s="20">
        <v>46050</v>
      </c>
      <c r="C5583" s="2" t="s">
        <v>1</v>
      </c>
      <c r="D5583" s="2" t="s">
        <v>2327</v>
      </c>
      <c r="E5583" s="2" t="s">
        <v>1634</v>
      </c>
      <c r="F5583" s="2" t="s">
        <v>2573</v>
      </c>
      <c r="G5583" s="5">
        <v>60</v>
      </c>
      <c r="H5583" s="5">
        <v>21.3</v>
      </c>
      <c r="I5583" s="5">
        <v>1278</v>
      </c>
      <c r="J5583" s="5">
        <v>2750666.8999999957</v>
      </c>
      <c r="K5583" s="3" t="str" cm="1">
        <f t="array" ref="K5583">_xlfn.LET(_xlpm.d,UPPER(TRIM(CLEAN(SUBSTITUTE(F5583,CHAR(160),"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84" spans="2:11" hidden="1" x14ac:dyDescent="0.25">
      <c r="B5584" s="20">
        <v>46050</v>
      </c>
      <c r="C5584" s="2" t="s">
        <v>1</v>
      </c>
      <c r="D5584" s="2" t="s">
        <v>3441</v>
      </c>
      <c r="E5584" s="2" t="s">
        <v>73</v>
      </c>
      <c r="F5584" s="2" t="s">
        <v>2573</v>
      </c>
      <c r="G5584" s="5">
        <v>10</v>
      </c>
      <c r="H5584" s="5">
        <v>21.2</v>
      </c>
      <c r="I5584" s="5">
        <v>212</v>
      </c>
      <c r="J5584" s="5">
        <v>2750878.8999999957</v>
      </c>
      <c r="K5584" s="3" t="str" cm="1">
        <f t="array" ref="K5584">_xlfn.LET(_xlpm.d,UPPER(TRIM(CLEAN(SUBSTITUTE(F5584,CHAR(160),"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85" spans="2:11" hidden="1" x14ac:dyDescent="0.25">
      <c r="B5585" s="20">
        <v>46050</v>
      </c>
      <c r="C5585" s="2" t="s">
        <v>1</v>
      </c>
      <c r="D5585" s="2" t="s">
        <v>3441</v>
      </c>
      <c r="E5585" s="2" t="s">
        <v>73</v>
      </c>
      <c r="F5585" s="2" t="s">
        <v>2573</v>
      </c>
      <c r="G5585" s="5">
        <v>15</v>
      </c>
      <c r="H5585" s="5">
        <v>32.950000000000003</v>
      </c>
      <c r="I5585" s="5">
        <v>494.25</v>
      </c>
      <c r="J5585" s="5">
        <v>2751373.1499999957</v>
      </c>
      <c r="K5585" s="3" t="str" cm="1">
        <f t="array" ref="K5585">_xlfn.LET(_xlpm.d,UPPER(TRIM(CLEAN(SUBSTITUTE(F5585,CHAR(160),"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86" spans="2:11" hidden="1" x14ac:dyDescent="0.25">
      <c r="B5586" s="20">
        <v>46050</v>
      </c>
      <c r="C5586" s="2" t="s">
        <v>1</v>
      </c>
      <c r="D5586" s="2" t="s">
        <v>3442</v>
      </c>
      <c r="E5586" s="2" t="s">
        <v>857</v>
      </c>
      <c r="F5586" s="2" t="s">
        <v>2573</v>
      </c>
      <c r="G5586" s="5">
        <v>16</v>
      </c>
      <c r="H5586" s="5">
        <v>0</v>
      </c>
      <c r="I5586" s="5">
        <v>0</v>
      </c>
      <c r="J5586" s="5">
        <v>2751373.1499999957</v>
      </c>
      <c r="K5586" s="3" t="str" cm="1">
        <f t="array" ref="K5586">_xlfn.LET(_xlpm.d,UPPER(TRIM(CLEAN(SUBSTITUTE(F5586,CHAR(160),"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87" spans="2:11" hidden="1" x14ac:dyDescent="0.25">
      <c r="B5587" s="20">
        <v>46051</v>
      </c>
      <c r="C5587" s="2" t="s">
        <v>1</v>
      </c>
      <c r="D5587" s="2" t="s">
        <v>1326</v>
      </c>
      <c r="E5587" s="2" t="s">
        <v>180</v>
      </c>
      <c r="F5587" s="2" t="s">
        <v>2573</v>
      </c>
      <c r="G5587" s="5">
        <v>120</v>
      </c>
      <c r="H5587" s="5">
        <v>22.4</v>
      </c>
      <c r="I5587" s="5">
        <v>2688</v>
      </c>
      <c r="J5587" s="5">
        <v>2754061.1499999957</v>
      </c>
      <c r="K5587" s="3" t="str" cm="1">
        <f t="array" ref="K5587">_xlfn.LET(_xlpm.d,UPPER(TRIM(CLEAN(SUBSTITUTE(F5587,CHAR(160),"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88" spans="2:11" hidden="1" x14ac:dyDescent="0.25">
      <c r="B5588" s="20">
        <v>46051</v>
      </c>
      <c r="C5588" s="2" t="s">
        <v>1</v>
      </c>
      <c r="D5588" s="2" t="s">
        <v>2330</v>
      </c>
      <c r="E5588" s="2" t="s">
        <v>254</v>
      </c>
      <c r="F5588" s="2" t="s">
        <v>2573</v>
      </c>
      <c r="G5588" s="5">
        <v>20</v>
      </c>
      <c r="H5588" s="5">
        <v>22.4</v>
      </c>
      <c r="I5588" s="5">
        <v>448</v>
      </c>
      <c r="J5588" s="5">
        <v>2754509.1499999957</v>
      </c>
      <c r="K5588" s="3" t="str" cm="1">
        <f t="array" ref="K5588">_xlfn.LET(_xlpm.d,UPPER(TRIM(CLEAN(SUBSTITUTE(F5588,CHAR(160),"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89" spans="2:11" hidden="1" x14ac:dyDescent="0.25">
      <c r="B5589" s="20">
        <v>46051</v>
      </c>
      <c r="C5589" s="2" t="s">
        <v>1</v>
      </c>
      <c r="D5589" s="2" t="s">
        <v>1485</v>
      </c>
      <c r="E5589" s="2" t="s">
        <v>135</v>
      </c>
      <c r="F5589" s="2" t="s">
        <v>2573</v>
      </c>
      <c r="G5589" s="5">
        <v>50</v>
      </c>
      <c r="H5589" s="5">
        <v>22.4</v>
      </c>
      <c r="I5589" s="5">
        <v>1120</v>
      </c>
      <c r="J5589" s="5">
        <v>2755629.1499999957</v>
      </c>
      <c r="K5589" s="3" t="str" cm="1">
        <f t="array" ref="K5589">_xlfn.LET(_xlpm.d,UPPER(TRIM(CLEAN(SUBSTITUTE(F5589,CHAR(160),"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90" spans="2:11" hidden="1" x14ac:dyDescent="0.25">
      <c r="B5590" s="20">
        <v>46051</v>
      </c>
      <c r="C5590" s="2" t="s">
        <v>1</v>
      </c>
      <c r="D5590" s="2" t="s">
        <v>2331</v>
      </c>
      <c r="E5590" s="2" t="s">
        <v>268</v>
      </c>
      <c r="F5590" s="2" t="s">
        <v>2573</v>
      </c>
      <c r="G5590" s="5">
        <v>20</v>
      </c>
      <c r="H5590" s="5">
        <v>22.4</v>
      </c>
      <c r="I5590" s="5">
        <v>448</v>
      </c>
      <c r="J5590" s="5">
        <v>2756077.1499999957</v>
      </c>
      <c r="K5590" s="3" t="str" cm="1">
        <f t="array" ref="K5590">_xlfn.LET(_xlpm.d,UPPER(TRIM(CLEAN(SUBSTITUTE(F5590,CHAR(160),"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91" spans="2:11" hidden="1" x14ac:dyDescent="0.25">
      <c r="B5591" s="20">
        <v>46051</v>
      </c>
      <c r="C5591" s="2" t="s">
        <v>1</v>
      </c>
      <c r="D5591" s="2" t="s">
        <v>1328</v>
      </c>
      <c r="E5591" s="2" t="s">
        <v>192</v>
      </c>
      <c r="F5591" s="2" t="s">
        <v>2573</v>
      </c>
      <c r="G5591" s="5">
        <v>120</v>
      </c>
      <c r="H5591" s="5">
        <v>22.4</v>
      </c>
      <c r="I5591" s="5">
        <v>2688</v>
      </c>
      <c r="J5591" s="5">
        <v>2758765.1499999957</v>
      </c>
      <c r="K5591" s="3" t="str" cm="1">
        <f t="array" ref="K5591">_xlfn.LET(_xlpm.d,UPPER(TRIM(CLEAN(SUBSTITUTE(F5591,CHAR(160),"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92" spans="2:11" hidden="1" x14ac:dyDescent="0.25">
      <c r="B5592" s="20">
        <v>46051</v>
      </c>
      <c r="C5592" s="2" t="s">
        <v>1</v>
      </c>
      <c r="D5592" s="2" t="s">
        <v>3443</v>
      </c>
      <c r="E5592" s="2" t="s">
        <v>120</v>
      </c>
      <c r="F5592" s="2" t="s">
        <v>3444</v>
      </c>
      <c r="G5592" s="5">
        <v>4</v>
      </c>
      <c r="H5592" s="5">
        <v>21.99</v>
      </c>
      <c r="I5592" s="5">
        <v>87.96</v>
      </c>
      <c r="J5592" s="5">
        <v>2758853.1099999957</v>
      </c>
      <c r="K5592" s="3" t="str" cm="1">
        <f t="array" ref="K5592">_xlfn.LET(_xlpm.d,UPPER(TRIM(CLEAN(SUBSTITUTE(F5592,CHAR(160),"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93" spans="2:11" hidden="1" x14ac:dyDescent="0.25">
      <c r="B5593" s="20">
        <v>46051</v>
      </c>
      <c r="C5593" s="2" t="s">
        <v>1</v>
      </c>
      <c r="D5593" s="2" t="s">
        <v>3443</v>
      </c>
      <c r="E5593" s="2" t="s">
        <v>120</v>
      </c>
      <c r="F5593" s="2" t="s">
        <v>3445</v>
      </c>
      <c r="G5593" s="5">
        <v>4</v>
      </c>
      <c r="H5593" s="5">
        <v>21.99</v>
      </c>
      <c r="I5593" s="5">
        <v>87.96</v>
      </c>
      <c r="J5593" s="5">
        <v>2758941.0699999956</v>
      </c>
      <c r="K5593" s="3" t="str" cm="1">
        <f t="array" ref="K5593">_xlfn.LET(_xlpm.d,UPPER(TRIM(CLEAN(SUBSTITUTE(F5593,CHAR(160),"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94" spans="2:11" hidden="1" x14ac:dyDescent="0.25">
      <c r="B5594" s="20">
        <v>46051</v>
      </c>
      <c r="C5594" s="2" t="s">
        <v>1</v>
      </c>
      <c r="D5594" s="2" t="s">
        <v>3443</v>
      </c>
      <c r="E5594" s="2" t="s">
        <v>120</v>
      </c>
      <c r="F5594" s="2" t="s">
        <v>3446</v>
      </c>
      <c r="G5594" s="5">
        <v>4</v>
      </c>
      <c r="H5594" s="5">
        <v>21.99</v>
      </c>
      <c r="I5594" s="5">
        <v>87.96</v>
      </c>
      <c r="J5594" s="5">
        <v>2759029.0299999956</v>
      </c>
      <c r="K5594" s="3" t="str" cm="1">
        <f t="array" ref="K5594">_xlfn.LET(_xlpm.d,UPPER(TRIM(CLEAN(SUBSTITUTE(F5594,CHAR(160),"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95" spans="2:11" hidden="1" x14ac:dyDescent="0.25">
      <c r="B5595" s="20">
        <v>46052</v>
      </c>
      <c r="C5595" s="2" t="s">
        <v>1</v>
      </c>
      <c r="D5595" s="2" t="s">
        <v>81</v>
      </c>
      <c r="E5595" s="2" t="s">
        <v>78</v>
      </c>
      <c r="F5595" s="2" t="s">
        <v>2573</v>
      </c>
      <c r="G5595" s="5">
        <v>10</v>
      </c>
      <c r="H5595" s="5">
        <v>22.4</v>
      </c>
      <c r="I5595" s="5">
        <v>224</v>
      </c>
      <c r="J5595" s="5">
        <v>2759253.0299999956</v>
      </c>
      <c r="K5595" s="3" t="str" cm="1">
        <f t="array" ref="K5595">_xlfn.LET(_xlpm.d,UPPER(TRIM(CLEAN(SUBSTITUTE(F5595,CHAR(160),"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96" spans="2:11" hidden="1" x14ac:dyDescent="0.25">
      <c r="B5596" s="20">
        <v>46052</v>
      </c>
      <c r="C5596" s="2" t="s">
        <v>1</v>
      </c>
      <c r="D5596" s="2" t="s">
        <v>3447</v>
      </c>
      <c r="E5596" s="2" t="s">
        <v>234</v>
      </c>
      <c r="F5596" s="2" t="s">
        <v>2573</v>
      </c>
      <c r="G5596" s="5">
        <v>90</v>
      </c>
      <c r="H5596" s="5">
        <v>22.4</v>
      </c>
      <c r="I5596" s="5">
        <v>2016</v>
      </c>
      <c r="J5596" s="5">
        <v>2761269.0299999956</v>
      </c>
      <c r="K5596" s="3" t="str" cm="1">
        <f t="array" ref="K5596">_xlfn.LET(_xlpm.d,UPPER(TRIM(CLEAN(SUBSTITUTE(F5596,CHAR(160),"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97" spans="2:11" hidden="1" x14ac:dyDescent="0.25">
      <c r="B5597" s="20">
        <v>46052</v>
      </c>
      <c r="C5597" s="2" t="s">
        <v>1</v>
      </c>
      <c r="D5597" s="2" t="s">
        <v>2332</v>
      </c>
      <c r="E5597" s="2" t="s">
        <v>243</v>
      </c>
      <c r="F5597" s="2" t="s">
        <v>2573</v>
      </c>
      <c r="G5597" s="5">
        <v>100</v>
      </c>
      <c r="H5597" s="5">
        <v>22.4</v>
      </c>
      <c r="I5597" s="5">
        <v>2240</v>
      </c>
      <c r="J5597" s="5">
        <v>2763509.0299999956</v>
      </c>
      <c r="K5597" s="3" t="str" cm="1">
        <f t="array" ref="K5597">_xlfn.LET(_xlpm.d,UPPER(TRIM(CLEAN(SUBSTITUTE(F5597,CHAR(160),"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98" spans="2:11" hidden="1" x14ac:dyDescent="0.25">
      <c r="B5598" s="20">
        <v>46052</v>
      </c>
      <c r="C5598" s="2" t="s">
        <v>1</v>
      </c>
      <c r="D5598" s="2" t="s">
        <v>3448</v>
      </c>
      <c r="E5598" s="2" t="s">
        <v>195</v>
      </c>
      <c r="F5598" s="2" t="s">
        <v>2573</v>
      </c>
      <c r="G5598" s="5">
        <v>80</v>
      </c>
      <c r="H5598" s="5">
        <v>22.4</v>
      </c>
      <c r="I5598" s="5">
        <v>1792</v>
      </c>
      <c r="J5598" s="5">
        <v>2765301.0299999956</v>
      </c>
      <c r="K5598" s="3" t="str" cm="1">
        <f t="array" ref="K5598">_xlfn.LET(_xlpm.d,UPPER(TRIM(CLEAN(SUBSTITUTE(F5598,CHAR(160),"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599" spans="2:11" hidden="1" x14ac:dyDescent="0.25">
      <c r="B5599" s="20">
        <v>46052</v>
      </c>
      <c r="C5599" s="2" t="s">
        <v>1</v>
      </c>
      <c r="D5599" s="2" t="s">
        <v>3449</v>
      </c>
      <c r="E5599" s="2" t="s">
        <v>286</v>
      </c>
      <c r="F5599" s="2" t="s">
        <v>2573</v>
      </c>
      <c r="G5599" s="5">
        <v>15</v>
      </c>
      <c r="H5599" s="5">
        <v>22.4</v>
      </c>
      <c r="I5599" s="5">
        <v>336</v>
      </c>
      <c r="J5599" s="5">
        <v>2765637.0299999956</v>
      </c>
      <c r="K5599" s="3" t="str" cm="1">
        <f t="array" ref="K5599">_xlfn.LET(_xlpm.d,UPPER(TRIM(CLEAN(SUBSTITUTE(F5599,CHAR(160),"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00" spans="2:11" hidden="1" x14ac:dyDescent="0.25">
      <c r="B5600" s="20">
        <v>46052</v>
      </c>
      <c r="C5600" s="2" t="s">
        <v>1</v>
      </c>
      <c r="D5600" s="2" t="s">
        <v>3450</v>
      </c>
      <c r="E5600" s="2" t="s">
        <v>224</v>
      </c>
      <c r="F5600" s="2" t="s">
        <v>2573</v>
      </c>
      <c r="G5600" s="5">
        <v>220</v>
      </c>
      <c r="H5600" s="5">
        <v>22.4</v>
      </c>
      <c r="I5600" s="5">
        <v>4928</v>
      </c>
      <c r="J5600" s="5">
        <v>2770565.0299999956</v>
      </c>
      <c r="K5600" s="3" t="str" cm="1">
        <f t="array" ref="K5600">_xlfn.LET(_xlpm.d,UPPER(TRIM(CLEAN(SUBSTITUTE(F5600,CHAR(160),"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01" spans="2:11" hidden="1" x14ac:dyDescent="0.25">
      <c r="B5601" s="20">
        <v>46052</v>
      </c>
      <c r="C5601" s="2" t="s">
        <v>1</v>
      </c>
      <c r="D5601" s="2" t="s">
        <v>3451</v>
      </c>
      <c r="E5601" s="2" t="s">
        <v>170</v>
      </c>
      <c r="F5601" s="2" t="s">
        <v>2573</v>
      </c>
      <c r="G5601" s="5">
        <v>36</v>
      </c>
      <c r="H5601" s="5">
        <v>21.2</v>
      </c>
      <c r="I5601" s="5">
        <v>763.2</v>
      </c>
      <c r="J5601" s="5">
        <v>2771328.2299999958</v>
      </c>
      <c r="K5601" s="3" t="str" cm="1">
        <f t="array" ref="K5601">_xlfn.LET(_xlpm.d,UPPER(TRIM(CLEAN(SUBSTITUTE(F5601,CHAR(160),"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02" spans="2:11" hidden="1" x14ac:dyDescent="0.25">
      <c r="B5602" s="20">
        <v>46053</v>
      </c>
      <c r="C5602" s="2" t="s">
        <v>1</v>
      </c>
      <c r="D5602" s="2" t="s">
        <v>2336</v>
      </c>
      <c r="E5602" s="2" t="s">
        <v>43</v>
      </c>
      <c r="F5602" s="2" t="s">
        <v>2573</v>
      </c>
      <c r="G5602" s="5">
        <v>31</v>
      </c>
      <c r="H5602" s="5">
        <v>21.2</v>
      </c>
      <c r="I5602" s="5">
        <v>657.2</v>
      </c>
      <c r="J5602" s="5">
        <v>2771985.429999996</v>
      </c>
      <c r="K5602" s="3" t="str" cm="1">
        <f t="array" ref="K5602">_xlfn.LET(_xlpm.d,UPPER(TRIM(CLEAN(SUBSTITUTE(F5602,CHAR(160),"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03" spans="2:11" hidden="1" x14ac:dyDescent="0.25">
      <c r="B5603" s="20">
        <v>46055</v>
      </c>
      <c r="C5603" s="2" t="s">
        <v>1</v>
      </c>
      <c r="D5603" s="2" t="s">
        <v>2338</v>
      </c>
      <c r="E5603" s="2" t="s">
        <v>241</v>
      </c>
      <c r="F5603" s="2" t="s">
        <v>2573</v>
      </c>
      <c r="G5603" s="5">
        <v>80</v>
      </c>
      <c r="H5603" s="5">
        <v>22.4</v>
      </c>
      <c r="I5603" s="5">
        <v>1792</v>
      </c>
      <c r="J5603" s="5">
        <v>2773777.429999996</v>
      </c>
      <c r="K5603" s="3" t="str" cm="1">
        <f t="array" ref="K5603">_xlfn.LET(_xlpm.d,UPPER(TRIM(CLEAN(SUBSTITUTE(F5603,CHAR(160),"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04" spans="2:11" hidden="1" x14ac:dyDescent="0.25">
      <c r="B5604" s="20">
        <v>46055</v>
      </c>
      <c r="C5604" s="2" t="s">
        <v>1</v>
      </c>
      <c r="D5604" s="2" t="s">
        <v>3452</v>
      </c>
      <c r="E5604" s="2" t="s">
        <v>874</v>
      </c>
      <c r="F5604" s="2" t="s">
        <v>2573</v>
      </c>
      <c r="G5604" s="5">
        <v>130</v>
      </c>
      <c r="H5604" s="5">
        <v>17.2</v>
      </c>
      <c r="I5604" s="5">
        <v>2236</v>
      </c>
      <c r="J5604" s="5">
        <v>2776013.429999996</v>
      </c>
      <c r="K5604" s="3" t="str" cm="1">
        <f t="array" ref="K5604">_xlfn.LET(_xlpm.d,UPPER(TRIM(CLEAN(SUBSTITUTE(F5604,CHAR(160),"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05" spans="2:11" hidden="1" x14ac:dyDescent="0.25">
      <c r="B5605" s="20">
        <v>46055</v>
      </c>
      <c r="C5605" s="2" t="s">
        <v>1</v>
      </c>
      <c r="D5605" s="2" t="s">
        <v>3453</v>
      </c>
      <c r="E5605" s="2" t="s">
        <v>160</v>
      </c>
      <c r="F5605" s="2" t="s">
        <v>2573</v>
      </c>
      <c r="G5605" s="5">
        <v>48</v>
      </c>
      <c r="H5605" s="5">
        <v>22.4</v>
      </c>
      <c r="I5605" s="5">
        <v>1075.2</v>
      </c>
      <c r="J5605" s="5">
        <v>2777088.6299999962</v>
      </c>
      <c r="K5605" s="3" t="str" cm="1">
        <f t="array" ref="K5605">_xlfn.LET(_xlpm.d,UPPER(TRIM(CLEAN(SUBSTITUTE(F5605,CHAR(160),"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06" spans="2:11" hidden="1" x14ac:dyDescent="0.25">
      <c r="B5606" s="20">
        <v>46055</v>
      </c>
      <c r="C5606" s="2" t="s">
        <v>1</v>
      </c>
      <c r="D5606" s="2" t="s">
        <v>3454</v>
      </c>
      <c r="E5606" s="2" t="s">
        <v>25</v>
      </c>
      <c r="F5606" s="2" t="s">
        <v>2573</v>
      </c>
      <c r="G5606" s="5">
        <v>192</v>
      </c>
      <c r="H5606" s="5">
        <v>17</v>
      </c>
      <c r="I5606" s="5">
        <v>3264</v>
      </c>
      <c r="J5606" s="5">
        <v>2780352.6299999962</v>
      </c>
      <c r="K5606" s="3" t="str" cm="1">
        <f t="array" ref="K5606">_xlfn.LET(_xlpm.d,UPPER(TRIM(CLEAN(SUBSTITUTE(F5606,CHAR(160),"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07" spans="2:11" hidden="1" x14ac:dyDescent="0.25">
      <c r="B5607" s="20">
        <v>46056</v>
      </c>
      <c r="C5607" s="2" t="s">
        <v>1</v>
      </c>
      <c r="D5607" s="2" t="s">
        <v>2340</v>
      </c>
      <c r="E5607" s="2" t="s">
        <v>232</v>
      </c>
      <c r="F5607" s="2" t="s">
        <v>2573</v>
      </c>
      <c r="G5607" s="5">
        <v>20</v>
      </c>
      <c r="H5607" s="5">
        <v>22.4</v>
      </c>
      <c r="I5607" s="5">
        <v>448</v>
      </c>
      <c r="J5607" s="5">
        <v>2780800.6299999962</v>
      </c>
      <c r="K5607" s="3" t="str" cm="1">
        <f t="array" ref="K5607">_xlfn.LET(_xlpm.d,UPPER(TRIM(CLEAN(SUBSTITUTE(F5607,CHAR(160),"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08" spans="2:11" hidden="1" x14ac:dyDescent="0.25">
      <c r="B5608" s="20">
        <v>46056</v>
      </c>
      <c r="C5608" s="2" t="s">
        <v>1</v>
      </c>
      <c r="D5608" s="2" t="s">
        <v>3455</v>
      </c>
      <c r="E5608" s="2" t="s">
        <v>162</v>
      </c>
      <c r="F5608" s="2" t="s">
        <v>2573</v>
      </c>
      <c r="G5608" s="5">
        <v>80</v>
      </c>
      <c r="H5608" s="5">
        <v>22.4</v>
      </c>
      <c r="I5608" s="5">
        <v>1792</v>
      </c>
      <c r="J5608" s="5">
        <v>2782592.6299999962</v>
      </c>
      <c r="K5608" s="3" t="str" cm="1">
        <f t="array" ref="K5608">_xlfn.LET(_xlpm.d,UPPER(TRIM(CLEAN(SUBSTITUTE(F5608,CHAR(160),"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09" spans="2:11" hidden="1" x14ac:dyDescent="0.25">
      <c r="B5609" s="20">
        <v>46056</v>
      </c>
      <c r="C5609" s="2" t="s">
        <v>1</v>
      </c>
      <c r="D5609" s="2" t="s">
        <v>1486</v>
      </c>
      <c r="E5609" s="2" t="s">
        <v>141</v>
      </c>
      <c r="F5609" s="2" t="s">
        <v>2573</v>
      </c>
      <c r="G5609" s="5">
        <v>96</v>
      </c>
      <c r="H5609" s="5">
        <v>22.4</v>
      </c>
      <c r="I5609" s="5">
        <v>2150.4</v>
      </c>
      <c r="J5609" s="5">
        <v>2784743.0299999961</v>
      </c>
      <c r="K5609" s="3" t="str" cm="1">
        <f t="array" ref="K5609">_xlfn.LET(_xlpm.d,UPPER(TRIM(CLEAN(SUBSTITUTE(F5609,CHAR(160),"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10" spans="2:11" hidden="1" x14ac:dyDescent="0.25">
      <c r="B5610" s="20">
        <v>46056</v>
      </c>
      <c r="C5610" s="2" t="s">
        <v>1</v>
      </c>
      <c r="D5610" s="2" t="s">
        <v>1488</v>
      </c>
      <c r="E5610" s="2" t="s">
        <v>273</v>
      </c>
      <c r="F5610" s="2" t="s">
        <v>2573</v>
      </c>
      <c r="G5610" s="5">
        <v>32</v>
      </c>
      <c r="H5610" s="5">
        <v>22.4</v>
      </c>
      <c r="I5610" s="5">
        <v>716.8</v>
      </c>
      <c r="J5610" s="5">
        <v>2785459.8299999959</v>
      </c>
      <c r="K5610" s="3" t="str" cm="1">
        <f t="array" ref="K5610">_xlfn.LET(_xlpm.d,UPPER(TRIM(CLEAN(SUBSTITUTE(F5610,CHAR(160),"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11" spans="2:11" hidden="1" x14ac:dyDescent="0.25">
      <c r="B5611" s="20">
        <v>46056</v>
      </c>
      <c r="C5611" s="2" t="s">
        <v>1</v>
      </c>
      <c r="D5611" s="2" t="s">
        <v>1330</v>
      </c>
      <c r="E5611" s="2" t="s">
        <v>156</v>
      </c>
      <c r="F5611" s="2" t="s">
        <v>2573</v>
      </c>
      <c r="G5611" s="5">
        <v>32</v>
      </c>
      <c r="H5611" s="5">
        <v>22.4</v>
      </c>
      <c r="I5611" s="5">
        <v>716.8</v>
      </c>
      <c r="J5611" s="5">
        <v>2786176.6299999957</v>
      </c>
      <c r="K5611" s="3" t="str" cm="1">
        <f t="array" ref="K5611">_xlfn.LET(_xlpm.d,UPPER(TRIM(CLEAN(SUBSTITUTE(F5611,CHAR(160),"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12" spans="2:11" hidden="1" x14ac:dyDescent="0.25">
      <c r="B5612" s="20">
        <v>46056</v>
      </c>
      <c r="C5612" s="2" t="s">
        <v>1</v>
      </c>
      <c r="D5612" s="2" t="s">
        <v>3456</v>
      </c>
      <c r="E5612" s="2" t="s">
        <v>158</v>
      </c>
      <c r="F5612" s="2" t="s">
        <v>2573</v>
      </c>
      <c r="G5612" s="5">
        <v>32</v>
      </c>
      <c r="H5612" s="5">
        <v>22.4</v>
      </c>
      <c r="I5612" s="5">
        <v>716.8</v>
      </c>
      <c r="J5612" s="5">
        <v>2786893.4299999955</v>
      </c>
      <c r="K5612" s="3" t="str" cm="1">
        <f t="array" ref="K5612">_xlfn.LET(_xlpm.d,UPPER(TRIM(CLEAN(SUBSTITUTE(F5612,CHAR(160),"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13" spans="2:11" hidden="1" x14ac:dyDescent="0.25">
      <c r="B5613" s="20">
        <v>46056</v>
      </c>
      <c r="C5613" s="2" t="s">
        <v>1</v>
      </c>
      <c r="D5613" s="2" t="s">
        <v>1331</v>
      </c>
      <c r="E5613" s="2" t="s">
        <v>143</v>
      </c>
      <c r="F5613" s="2" t="s">
        <v>2573</v>
      </c>
      <c r="G5613" s="5">
        <v>160</v>
      </c>
      <c r="H5613" s="5">
        <v>22.4</v>
      </c>
      <c r="I5613" s="5">
        <v>3584</v>
      </c>
      <c r="J5613" s="5">
        <v>2790477.4299999955</v>
      </c>
      <c r="K5613" s="3" t="str" cm="1">
        <f t="array" ref="K5613">_xlfn.LET(_xlpm.d,UPPER(TRIM(CLEAN(SUBSTITUTE(F5613,CHAR(160),"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14" spans="2:11" hidden="1" x14ac:dyDescent="0.25">
      <c r="B5614" s="20">
        <v>46056</v>
      </c>
      <c r="C5614" s="2" t="s">
        <v>1</v>
      </c>
      <c r="D5614" s="2" t="s">
        <v>2342</v>
      </c>
      <c r="E5614" s="2" t="s">
        <v>61</v>
      </c>
      <c r="F5614" s="2" t="s">
        <v>2573</v>
      </c>
      <c r="G5614" s="5">
        <v>60</v>
      </c>
      <c r="H5614" s="5">
        <v>21.2</v>
      </c>
      <c r="I5614" s="5">
        <v>1272</v>
      </c>
      <c r="J5614" s="5">
        <v>2791749.4299999955</v>
      </c>
      <c r="K5614" s="3" t="str" cm="1">
        <f t="array" ref="K5614">_xlfn.LET(_xlpm.d,UPPER(TRIM(CLEAN(SUBSTITUTE(F5614,CHAR(160),"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15" spans="2:11" hidden="1" x14ac:dyDescent="0.25">
      <c r="B5615" s="20">
        <v>46056</v>
      </c>
      <c r="C5615" s="2" t="s">
        <v>1</v>
      </c>
      <c r="D5615" s="2" t="s">
        <v>3457</v>
      </c>
      <c r="E5615" s="2" t="s">
        <v>1634</v>
      </c>
      <c r="F5615" s="2" t="s">
        <v>2573</v>
      </c>
      <c r="G5615" s="5">
        <v>50</v>
      </c>
      <c r="H5615" s="5">
        <v>21.3</v>
      </c>
      <c r="I5615" s="5">
        <v>1065</v>
      </c>
      <c r="J5615" s="5">
        <v>2792814.4299999955</v>
      </c>
      <c r="K5615" s="3" t="str" cm="1">
        <f t="array" ref="K5615">_xlfn.LET(_xlpm.d,UPPER(TRIM(CLEAN(SUBSTITUTE(F5615,CHAR(160),"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16" spans="2:11" hidden="1" x14ac:dyDescent="0.25">
      <c r="B5616" s="20">
        <v>46057</v>
      </c>
      <c r="C5616" s="2" t="s">
        <v>1</v>
      </c>
      <c r="D5616" s="2" t="s">
        <v>399</v>
      </c>
      <c r="E5616" s="2" t="s">
        <v>145</v>
      </c>
      <c r="F5616" s="2" t="s">
        <v>2573</v>
      </c>
      <c r="G5616" s="5">
        <v>71</v>
      </c>
      <c r="H5616" s="5">
        <v>22.4</v>
      </c>
      <c r="I5616" s="5">
        <v>1590.4</v>
      </c>
      <c r="J5616" s="5">
        <v>2794404.8299999954</v>
      </c>
      <c r="K5616" s="3" t="str" cm="1">
        <f t="array" ref="K5616">_xlfn.LET(_xlpm.d,UPPER(TRIM(CLEAN(SUBSTITUTE(F5616,CHAR(160),"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17" spans="2:11" hidden="1" x14ac:dyDescent="0.25">
      <c r="B5617" s="20">
        <v>46057</v>
      </c>
      <c r="C5617" s="2" t="s">
        <v>1</v>
      </c>
      <c r="D5617" s="2" t="s">
        <v>400</v>
      </c>
      <c r="E5617" s="2" t="s">
        <v>282</v>
      </c>
      <c r="F5617" s="2" t="s">
        <v>2573</v>
      </c>
      <c r="G5617" s="5">
        <v>40</v>
      </c>
      <c r="H5617" s="5">
        <v>22.4</v>
      </c>
      <c r="I5617" s="5">
        <v>896</v>
      </c>
      <c r="J5617" s="5">
        <v>2795300.8299999954</v>
      </c>
      <c r="K5617" s="3" t="str" cm="1">
        <f t="array" ref="K5617">_xlfn.LET(_xlpm.d,UPPER(TRIM(CLEAN(SUBSTITUTE(F5617,CHAR(160),"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18" spans="2:11" hidden="1" x14ac:dyDescent="0.25">
      <c r="B5618" s="20">
        <v>46057</v>
      </c>
      <c r="C5618" s="2" t="s">
        <v>1</v>
      </c>
      <c r="D5618" s="2" t="s">
        <v>1489</v>
      </c>
      <c r="E5618" s="2" t="s">
        <v>279</v>
      </c>
      <c r="F5618" s="2" t="s">
        <v>2573</v>
      </c>
      <c r="G5618" s="5">
        <v>150</v>
      </c>
      <c r="H5618" s="5">
        <v>22.4</v>
      </c>
      <c r="I5618" s="5">
        <v>3360</v>
      </c>
      <c r="J5618" s="5">
        <v>2798660.8299999954</v>
      </c>
      <c r="K5618" s="3" t="str" cm="1">
        <f t="array" ref="K5618">_xlfn.LET(_xlpm.d,UPPER(TRIM(CLEAN(SUBSTITUTE(F5618,CHAR(160),"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19" spans="2:11" hidden="1" x14ac:dyDescent="0.25">
      <c r="B5619" s="20">
        <v>46057</v>
      </c>
      <c r="C5619" s="2" t="s">
        <v>1</v>
      </c>
      <c r="D5619" s="2" t="s">
        <v>3458</v>
      </c>
      <c r="E5619" s="2" t="s">
        <v>311</v>
      </c>
      <c r="F5619" s="2" t="s">
        <v>2573</v>
      </c>
      <c r="G5619" s="5">
        <v>200</v>
      </c>
      <c r="H5619" s="5">
        <v>22.4</v>
      </c>
      <c r="I5619" s="5">
        <v>4480</v>
      </c>
      <c r="J5619" s="5">
        <v>2803140.8299999954</v>
      </c>
      <c r="K5619" s="3" t="str" cm="1">
        <f t="array" ref="K5619">_xlfn.LET(_xlpm.d,UPPER(TRIM(CLEAN(SUBSTITUTE(F5619,CHAR(160),"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20" spans="2:11" hidden="1" x14ac:dyDescent="0.25">
      <c r="B5620" s="20">
        <v>46058</v>
      </c>
      <c r="C5620" s="2" t="s">
        <v>1</v>
      </c>
      <c r="D5620" s="2" t="s">
        <v>3459</v>
      </c>
      <c r="E5620" s="2" t="s">
        <v>160</v>
      </c>
      <c r="F5620" s="2" t="s">
        <v>2573</v>
      </c>
      <c r="G5620" s="5">
        <v>40</v>
      </c>
      <c r="H5620" s="5">
        <v>22.4</v>
      </c>
      <c r="I5620" s="5">
        <v>896</v>
      </c>
      <c r="J5620" s="5">
        <v>2804036.8299999954</v>
      </c>
      <c r="K5620" s="3" t="str" cm="1">
        <f t="array" ref="K5620">_xlfn.LET(_xlpm.d,UPPER(TRIM(CLEAN(SUBSTITUTE(F5620,CHAR(160),"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21" spans="2:11" hidden="1" x14ac:dyDescent="0.25">
      <c r="B5621" s="20">
        <v>46058</v>
      </c>
      <c r="C5621" s="2" t="s">
        <v>1</v>
      </c>
      <c r="D5621" s="2" t="s">
        <v>1490</v>
      </c>
      <c r="E5621" s="2" t="s">
        <v>192</v>
      </c>
      <c r="F5621" s="2" t="s">
        <v>2573</v>
      </c>
      <c r="G5621" s="5">
        <v>80</v>
      </c>
      <c r="H5621" s="5">
        <v>22.4</v>
      </c>
      <c r="I5621" s="5">
        <v>1792</v>
      </c>
      <c r="J5621" s="5">
        <v>2805828.8299999954</v>
      </c>
      <c r="K5621" s="3" t="str" cm="1">
        <f t="array" ref="K5621">_xlfn.LET(_xlpm.d,UPPER(TRIM(CLEAN(SUBSTITUTE(F5621,CHAR(160),"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22" spans="2:11" hidden="1" x14ac:dyDescent="0.25">
      <c r="B5622" s="20">
        <v>46058</v>
      </c>
      <c r="C5622" s="2" t="s">
        <v>1</v>
      </c>
      <c r="D5622" s="2" t="s">
        <v>1602</v>
      </c>
      <c r="E5622" s="2" t="s">
        <v>135</v>
      </c>
      <c r="F5622" s="2" t="s">
        <v>2573</v>
      </c>
      <c r="G5622" s="5">
        <v>82</v>
      </c>
      <c r="H5622" s="5">
        <v>22.4</v>
      </c>
      <c r="I5622" s="5">
        <v>1836.8</v>
      </c>
      <c r="J5622" s="5">
        <v>2807665.6299999952</v>
      </c>
      <c r="K5622" s="3" t="str" cm="1">
        <f t="array" ref="K5622">_xlfn.LET(_xlpm.d,UPPER(TRIM(CLEAN(SUBSTITUTE(F5622,CHAR(160),"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23" spans="2:11" hidden="1" x14ac:dyDescent="0.25">
      <c r="B5623" s="20">
        <v>46058</v>
      </c>
      <c r="C5623" s="2" t="s">
        <v>1</v>
      </c>
      <c r="D5623" s="2" t="s">
        <v>3460</v>
      </c>
      <c r="E5623" s="2" t="s">
        <v>3</v>
      </c>
      <c r="F5623" s="2" t="s">
        <v>2573</v>
      </c>
      <c r="G5623" s="5">
        <v>24</v>
      </c>
      <c r="H5623" s="5">
        <v>21.2</v>
      </c>
      <c r="I5623" s="5">
        <v>508.8</v>
      </c>
      <c r="J5623" s="5">
        <v>2808174.429999995</v>
      </c>
      <c r="K5623" s="3" t="str" cm="1">
        <f t="array" ref="K5623">_xlfn.LET(_xlpm.d,UPPER(TRIM(CLEAN(SUBSTITUTE(F5623,CHAR(160),"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24" spans="2:11" hidden="1" x14ac:dyDescent="0.25">
      <c r="B5624" s="20">
        <v>46058</v>
      </c>
      <c r="C5624" s="2" t="s">
        <v>1</v>
      </c>
      <c r="D5624" s="2" t="s">
        <v>2343</v>
      </c>
      <c r="E5624" s="2" t="s">
        <v>254</v>
      </c>
      <c r="F5624" s="2" t="s">
        <v>2573</v>
      </c>
      <c r="G5624" s="5">
        <v>60</v>
      </c>
      <c r="H5624" s="5">
        <v>22.4</v>
      </c>
      <c r="I5624" s="5">
        <v>1344</v>
      </c>
      <c r="J5624" s="5">
        <v>2809518.429999995</v>
      </c>
      <c r="K5624" s="3" t="str" cm="1">
        <f t="array" ref="K5624">_xlfn.LET(_xlpm.d,UPPER(TRIM(CLEAN(SUBSTITUTE(F5624,CHAR(160),"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25" spans="2:11" hidden="1" x14ac:dyDescent="0.25">
      <c r="B5625" s="20">
        <v>46058</v>
      </c>
      <c r="C5625" s="2" t="s">
        <v>1</v>
      </c>
      <c r="D5625" s="2" t="s">
        <v>3461</v>
      </c>
      <c r="E5625" s="2" t="s">
        <v>170</v>
      </c>
      <c r="F5625" s="2" t="s">
        <v>3462</v>
      </c>
      <c r="G5625" s="5">
        <v>10</v>
      </c>
      <c r="H5625" s="5">
        <v>21.2</v>
      </c>
      <c r="I5625" s="5">
        <v>212</v>
      </c>
      <c r="J5625" s="5">
        <v>2809730.429999995</v>
      </c>
      <c r="K5625" s="3" t="str" cm="1">
        <f t="array" ref="K5625">_xlfn.LET(_xlpm.d,UPPER(TRIM(CLEAN(SUBSTITUTE(F5625,CHAR(160),"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5626" spans="2:11" hidden="1" x14ac:dyDescent="0.25">
      <c r="B5626" s="20">
        <v>46058</v>
      </c>
      <c r="C5626" s="2" t="s">
        <v>1</v>
      </c>
      <c r="D5626" s="2" t="s">
        <v>2344</v>
      </c>
      <c r="E5626" s="2" t="s">
        <v>64</v>
      </c>
      <c r="F5626" s="2" t="s">
        <v>2573</v>
      </c>
      <c r="G5626" s="5">
        <v>36</v>
      </c>
      <c r="H5626" s="5">
        <v>21.2</v>
      </c>
      <c r="I5626" s="5">
        <v>763.2</v>
      </c>
      <c r="J5626" s="5">
        <v>2810493.6299999952</v>
      </c>
      <c r="K5626" s="3" t="str" cm="1">
        <f t="array" ref="K5626">_xlfn.LET(_xlpm.d,UPPER(TRIM(CLEAN(SUBSTITUTE(F5626,CHAR(160),"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27" spans="2:11" hidden="1" x14ac:dyDescent="0.25">
      <c r="B5627" s="20">
        <v>46058</v>
      </c>
      <c r="C5627" s="2" t="s">
        <v>1</v>
      </c>
      <c r="D5627" s="2" t="s">
        <v>2345</v>
      </c>
      <c r="E5627" s="2" t="s">
        <v>224</v>
      </c>
      <c r="F5627" s="2" t="s">
        <v>2573</v>
      </c>
      <c r="G5627" s="5">
        <v>213</v>
      </c>
      <c r="H5627" s="5">
        <v>22.4</v>
      </c>
      <c r="I5627" s="5">
        <v>4771.2</v>
      </c>
      <c r="J5627" s="5">
        <v>2815264.8299999954</v>
      </c>
      <c r="K5627" s="3" t="str" cm="1">
        <f t="array" ref="K5627">_xlfn.LET(_xlpm.d,UPPER(TRIM(CLEAN(SUBSTITUTE(F5627,CHAR(160),"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28" spans="2:11" hidden="1" x14ac:dyDescent="0.25">
      <c r="B5628" s="20">
        <v>46058</v>
      </c>
      <c r="C5628" s="2" t="s">
        <v>1</v>
      </c>
      <c r="D5628" s="2" t="s">
        <v>3463</v>
      </c>
      <c r="E5628" s="2" t="s">
        <v>305</v>
      </c>
      <c r="F5628" s="2" t="s">
        <v>2573</v>
      </c>
      <c r="G5628" s="5">
        <v>162</v>
      </c>
      <c r="H5628" s="5">
        <v>22.4</v>
      </c>
      <c r="I5628" s="5">
        <v>3628.8</v>
      </c>
      <c r="J5628" s="5">
        <v>2818893.6299999952</v>
      </c>
      <c r="K5628" s="3" t="str" cm="1">
        <f t="array" ref="K5628">_xlfn.LET(_xlpm.d,UPPER(TRIM(CLEAN(SUBSTITUTE(F5628,CHAR(160),"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29" spans="2:11" hidden="1" x14ac:dyDescent="0.25">
      <c r="B5629" s="20">
        <v>46059</v>
      </c>
      <c r="C5629" s="2" t="s">
        <v>1</v>
      </c>
      <c r="D5629" s="2" t="s">
        <v>3464</v>
      </c>
      <c r="E5629" s="2" t="s">
        <v>236</v>
      </c>
      <c r="F5629" s="2" t="s">
        <v>2573</v>
      </c>
      <c r="G5629" s="5">
        <v>80</v>
      </c>
      <c r="H5629" s="5">
        <v>22.4</v>
      </c>
      <c r="I5629" s="5">
        <v>1792</v>
      </c>
      <c r="J5629" s="5">
        <v>2820685.6299999952</v>
      </c>
      <c r="K5629" s="3" t="str" cm="1">
        <f t="array" ref="K5629">_xlfn.LET(_xlpm.d,UPPER(TRIM(CLEAN(SUBSTITUTE(F5629,CHAR(160),"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30" spans="2:11" hidden="1" x14ac:dyDescent="0.25">
      <c r="B5630" s="20">
        <v>46059</v>
      </c>
      <c r="C5630" s="2" t="s">
        <v>1</v>
      </c>
      <c r="D5630" s="2" t="s">
        <v>2348</v>
      </c>
      <c r="E5630" s="2" t="s">
        <v>43</v>
      </c>
      <c r="F5630" s="2" t="s">
        <v>2573</v>
      </c>
      <c r="G5630" s="5">
        <v>40</v>
      </c>
      <c r="H5630" s="5">
        <v>21.2</v>
      </c>
      <c r="I5630" s="5">
        <v>848</v>
      </c>
      <c r="J5630" s="5">
        <v>2821533.6299999952</v>
      </c>
      <c r="K5630" s="3" t="str" cm="1">
        <f t="array" ref="K5630">_xlfn.LET(_xlpm.d,UPPER(TRIM(CLEAN(SUBSTITUTE(F5630,CHAR(160),"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31" spans="2:11" hidden="1" x14ac:dyDescent="0.25">
      <c r="B5631" s="20">
        <v>46059</v>
      </c>
      <c r="C5631" s="2" t="s">
        <v>1</v>
      </c>
      <c r="D5631" s="2" t="s">
        <v>3465</v>
      </c>
      <c r="E5631" s="2" t="s">
        <v>16</v>
      </c>
      <c r="F5631" s="2" t="s">
        <v>3466</v>
      </c>
      <c r="G5631" s="5">
        <v>50</v>
      </c>
      <c r="H5631" s="5">
        <v>16.95</v>
      </c>
      <c r="I5631" s="5">
        <v>847.5</v>
      </c>
      <c r="J5631" s="5">
        <v>2822381.1299999952</v>
      </c>
      <c r="K5631" s="3" t="str" cm="1">
        <f t="array" ref="K5631">_xlfn.LET(_xlpm.d,UPPER(TRIM(CLEAN(SUBSTITUTE(F5631,CHAR(160),"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32" spans="2:11" hidden="1" x14ac:dyDescent="0.25">
      <c r="B5632" s="20">
        <v>46059</v>
      </c>
      <c r="C5632" s="2" t="s">
        <v>1</v>
      </c>
      <c r="D5632" s="2" t="s">
        <v>3465</v>
      </c>
      <c r="E5632" s="2" t="s">
        <v>16</v>
      </c>
      <c r="F5632" s="2" t="s">
        <v>3467</v>
      </c>
      <c r="G5632" s="5">
        <v>30</v>
      </c>
      <c r="H5632" s="5">
        <v>16.95</v>
      </c>
      <c r="I5632" s="5">
        <v>508.5</v>
      </c>
      <c r="J5632" s="5">
        <v>2822889.6299999952</v>
      </c>
      <c r="K5632" s="3" t="str" cm="1">
        <f t="array" ref="K5632">_xlfn.LET(_xlpm.d,UPPER(TRIM(CLEAN(SUBSTITUTE(F5632,CHAR(160),"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33" spans="2:11" hidden="1" x14ac:dyDescent="0.25">
      <c r="B5633" s="20">
        <v>46059</v>
      </c>
      <c r="C5633" s="2" t="s">
        <v>1</v>
      </c>
      <c r="D5633" s="2" t="s">
        <v>3465</v>
      </c>
      <c r="E5633" s="2" t="s">
        <v>16</v>
      </c>
      <c r="F5633" s="2" t="s">
        <v>3468</v>
      </c>
      <c r="G5633" s="5">
        <v>30</v>
      </c>
      <c r="H5633" s="5">
        <v>16.95</v>
      </c>
      <c r="I5633" s="5">
        <v>508.5</v>
      </c>
      <c r="J5633" s="5">
        <v>2823398.1299999952</v>
      </c>
      <c r="K5633" s="3" t="str" cm="1">
        <f t="array" ref="K5633">_xlfn.LET(_xlpm.d,UPPER(TRIM(CLEAN(SUBSTITUTE(F5633,CHAR(160),"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34" spans="2:11" hidden="1" x14ac:dyDescent="0.25">
      <c r="B5634" s="20">
        <v>46059</v>
      </c>
      <c r="C5634" s="2" t="s">
        <v>1</v>
      </c>
      <c r="D5634" s="2" t="s">
        <v>3465</v>
      </c>
      <c r="E5634" s="2" t="s">
        <v>16</v>
      </c>
      <c r="F5634" s="2" t="s">
        <v>3469</v>
      </c>
      <c r="G5634" s="5">
        <v>9</v>
      </c>
      <c r="H5634" s="5">
        <v>16.95</v>
      </c>
      <c r="I5634" s="5">
        <v>152.55000000000001</v>
      </c>
      <c r="J5634" s="5">
        <v>2823550.679999995</v>
      </c>
      <c r="K5634" s="3" t="str" cm="1">
        <f t="array" ref="K5634">_xlfn.LET(_xlpm.d,UPPER(TRIM(CLEAN(SUBSTITUTE(F5634,CHAR(160),"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35" spans="2:11" hidden="1" x14ac:dyDescent="0.25">
      <c r="B5635" s="20">
        <v>46059</v>
      </c>
      <c r="C5635" s="2" t="s">
        <v>1</v>
      </c>
      <c r="D5635" s="2" t="s">
        <v>3465</v>
      </c>
      <c r="E5635" s="2" t="s">
        <v>16</v>
      </c>
      <c r="F5635" s="2" t="s">
        <v>2573</v>
      </c>
      <c r="G5635" s="5">
        <v>31</v>
      </c>
      <c r="H5635" s="5">
        <v>21.2</v>
      </c>
      <c r="I5635" s="5">
        <v>657.2</v>
      </c>
      <c r="J5635" s="5">
        <v>2824207.8799999952</v>
      </c>
      <c r="K5635" s="3" t="str" cm="1">
        <f t="array" ref="K5635">_xlfn.LET(_xlpm.d,UPPER(TRIM(CLEAN(SUBSTITUTE(F5635,CHAR(160),"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36" spans="2:11" hidden="1" x14ac:dyDescent="0.25">
      <c r="B5636" s="20">
        <v>46059</v>
      </c>
      <c r="C5636" s="2" t="s">
        <v>1</v>
      </c>
      <c r="D5636" s="2" t="s">
        <v>3470</v>
      </c>
      <c r="E5636" s="2" t="s">
        <v>228</v>
      </c>
      <c r="F5636" s="2" t="s">
        <v>2573</v>
      </c>
      <c r="G5636" s="5">
        <v>50</v>
      </c>
      <c r="H5636" s="5">
        <v>22.4</v>
      </c>
      <c r="I5636" s="5">
        <v>1120</v>
      </c>
      <c r="J5636" s="5">
        <v>2825327.8799999952</v>
      </c>
      <c r="K5636" s="3" t="str" cm="1">
        <f t="array" ref="K5636">_xlfn.LET(_xlpm.d,UPPER(TRIM(CLEAN(SUBSTITUTE(F5636,CHAR(160),"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37" spans="2:11" hidden="1" x14ac:dyDescent="0.25">
      <c r="B5637" s="20">
        <v>46059</v>
      </c>
      <c r="C5637" s="2" t="s">
        <v>1</v>
      </c>
      <c r="D5637" s="2" t="s">
        <v>3471</v>
      </c>
      <c r="E5637" s="2" t="s">
        <v>226</v>
      </c>
      <c r="F5637" s="2" t="s">
        <v>2573</v>
      </c>
      <c r="G5637" s="5">
        <v>50</v>
      </c>
      <c r="H5637" s="5">
        <v>22.4</v>
      </c>
      <c r="I5637" s="5">
        <v>1120</v>
      </c>
      <c r="J5637" s="5">
        <v>2826447.8799999952</v>
      </c>
      <c r="K5637" s="3" t="str" cm="1">
        <f t="array" ref="K5637">_xlfn.LET(_xlpm.d,UPPER(TRIM(CLEAN(SUBSTITUTE(F5637,CHAR(160),"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38" spans="2:11" hidden="1" x14ac:dyDescent="0.25">
      <c r="B5638" s="20">
        <v>46062</v>
      </c>
      <c r="C5638" s="2" t="s">
        <v>1</v>
      </c>
      <c r="D5638" s="2" t="s">
        <v>403</v>
      </c>
      <c r="E5638" s="2" t="s">
        <v>243</v>
      </c>
      <c r="F5638" s="2" t="s">
        <v>2573</v>
      </c>
      <c r="G5638" s="5">
        <v>64</v>
      </c>
      <c r="H5638" s="5">
        <v>22.4</v>
      </c>
      <c r="I5638" s="5">
        <v>1433.6</v>
      </c>
      <c r="J5638" s="5">
        <v>2827881.4799999953</v>
      </c>
      <c r="K5638" s="3" t="str" cm="1">
        <f t="array" ref="K5638">_xlfn.LET(_xlpm.d,UPPER(TRIM(CLEAN(SUBSTITUTE(F5638,CHAR(160),"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39" spans="2:11" hidden="1" x14ac:dyDescent="0.25">
      <c r="B5639" s="20">
        <v>46062</v>
      </c>
      <c r="C5639" s="2" t="s">
        <v>1</v>
      </c>
      <c r="D5639" s="2" t="s">
        <v>3472</v>
      </c>
      <c r="E5639" s="2" t="s">
        <v>25</v>
      </c>
      <c r="F5639" s="2" t="s">
        <v>3473</v>
      </c>
      <c r="G5639" s="5">
        <v>112</v>
      </c>
      <c r="H5639" s="5">
        <v>16.95</v>
      </c>
      <c r="I5639" s="5">
        <v>1898.4</v>
      </c>
      <c r="J5639" s="5">
        <v>2829779.8799999952</v>
      </c>
      <c r="K5639" s="3" t="str" cm="1">
        <f t="array" ref="K5639">_xlfn.LET(_xlpm.d,UPPER(TRIM(CLEAN(SUBSTITUTE(F5639,CHAR(160),"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40" spans="2:11" hidden="1" x14ac:dyDescent="0.25">
      <c r="B5640" s="20">
        <v>46062</v>
      </c>
      <c r="C5640" s="2" t="s">
        <v>1</v>
      </c>
      <c r="D5640" s="2" t="s">
        <v>3474</v>
      </c>
      <c r="E5640" s="2" t="s">
        <v>243</v>
      </c>
      <c r="F5640" s="2" t="s">
        <v>2573</v>
      </c>
      <c r="G5640" s="5">
        <v>100</v>
      </c>
      <c r="H5640" s="5">
        <v>22.4</v>
      </c>
      <c r="I5640" s="5">
        <v>2240</v>
      </c>
      <c r="J5640" s="5">
        <v>2832019.8799999952</v>
      </c>
      <c r="K5640" s="3" t="str" cm="1">
        <f t="array" ref="K5640">_xlfn.LET(_xlpm.d,UPPER(TRIM(CLEAN(SUBSTITUTE(F5640,CHAR(160),"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41" spans="2:11" hidden="1" x14ac:dyDescent="0.25">
      <c r="B5641" s="20">
        <v>46062</v>
      </c>
      <c r="C5641" s="2" t="s">
        <v>1</v>
      </c>
      <c r="D5641" s="2" t="s">
        <v>3475</v>
      </c>
      <c r="E5641" s="2" t="s">
        <v>180</v>
      </c>
      <c r="F5641" s="2" t="s">
        <v>2573</v>
      </c>
      <c r="G5641" s="5">
        <v>96</v>
      </c>
      <c r="H5641" s="5">
        <v>22.4</v>
      </c>
      <c r="I5641" s="5">
        <v>2150.4</v>
      </c>
      <c r="J5641" s="5">
        <v>2834170.2799999951</v>
      </c>
      <c r="K5641" s="3" t="str" cm="1">
        <f t="array" ref="K5641">_xlfn.LET(_xlpm.d,UPPER(TRIM(CLEAN(SUBSTITUTE(F5641,CHAR(160),"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42" spans="2:11" hidden="1" x14ac:dyDescent="0.25">
      <c r="B5642" s="20">
        <v>46062</v>
      </c>
      <c r="C5642" s="2" t="s">
        <v>1</v>
      </c>
      <c r="D5642" s="2" t="s">
        <v>3476</v>
      </c>
      <c r="E5642" s="2" t="s">
        <v>248</v>
      </c>
      <c r="F5642" s="2" t="s">
        <v>2573</v>
      </c>
      <c r="G5642" s="5">
        <v>80</v>
      </c>
      <c r="H5642" s="5">
        <v>22.4</v>
      </c>
      <c r="I5642" s="5">
        <v>1792</v>
      </c>
      <c r="J5642" s="5">
        <v>2835962.2799999951</v>
      </c>
      <c r="K5642" s="3" t="str" cm="1">
        <f t="array" ref="K5642">_xlfn.LET(_xlpm.d,UPPER(TRIM(CLEAN(SUBSTITUTE(F5642,CHAR(160),"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43" spans="2:11" hidden="1" x14ac:dyDescent="0.25">
      <c r="B5643" s="20">
        <v>46062</v>
      </c>
      <c r="C5643" s="2" t="s">
        <v>1</v>
      </c>
      <c r="D5643" s="2" t="s">
        <v>3477</v>
      </c>
      <c r="E5643" s="2" t="s">
        <v>832</v>
      </c>
      <c r="F5643" s="2" t="s">
        <v>3478</v>
      </c>
      <c r="G5643" s="5">
        <v>48</v>
      </c>
      <c r="H5643" s="5">
        <v>16.95</v>
      </c>
      <c r="I5643" s="5">
        <v>813.6</v>
      </c>
      <c r="J5643" s="5">
        <v>2836775.8799999952</v>
      </c>
      <c r="K5643" s="3" t="str" cm="1">
        <f t="array" ref="K5643">_xlfn.LET(_xlpm.d,UPPER(TRIM(CLEAN(SUBSTITUTE(F5643,CHAR(160),"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44" spans="2:11" hidden="1" x14ac:dyDescent="0.25">
      <c r="B5644" s="20">
        <v>46062</v>
      </c>
      <c r="C5644" s="2" t="s">
        <v>1</v>
      </c>
      <c r="D5644" s="2" t="s">
        <v>3477</v>
      </c>
      <c r="E5644" s="2" t="s">
        <v>832</v>
      </c>
      <c r="F5644" s="2" t="s">
        <v>3479</v>
      </c>
      <c r="G5644" s="5">
        <v>16</v>
      </c>
      <c r="H5644" s="5">
        <v>16.95</v>
      </c>
      <c r="I5644" s="5">
        <v>271.2</v>
      </c>
      <c r="J5644" s="5">
        <v>2837047.0799999954</v>
      </c>
      <c r="K5644" s="3" t="str" cm="1">
        <f t="array" ref="K5644">_xlfn.LET(_xlpm.d,UPPER(TRIM(CLEAN(SUBSTITUTE(F5644,CHAR(160),"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45" spans="2:11" hidden="1" x14ac:dyDescent="0.25">
      <c r="B5645" s="20">
        <v>46062</v>
      </c>
      <c r="C5645" s="2" t="s">
        <v>1</v>
      </c>
      <c r="D5645" s="2" t="s">
        <v>3477</v>
      </c>
      <c r="E5645" s="2" t="s">
        <v>832</v>
      </c>
      <c r="F5645" s="2" t="s">
        <v>2573</v>
      </c>
      <c r="G5645" s="5">
        <v>48</v>
      </c>
      <c r="H5645" s="5">
        <v>21.2</v>
      </c>
      <c r="I5645" s="5">
        <v>1017.6</v>
      </c>
      <c r="J5645" s="5">
        <v>2838064.6799999955</v>
      </c>
      <c r="K5645" s="3" t="str" cm="1">
        <f t="array" ref="K5645">_xlfn.LET(_xlpm.d,UPPER(TRIM(CLEAN(SUBSTITUTE(F5645,CHAR(160),"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46" spans="2:11" hidden="1" x14ac:dyDescent="0.25">
      <c r="B5646" s="20">
        <v>46062</v>
      </c>
      <c r="C5646" s="2" t="s">
        <v>1</v>
      </c>
      <c r="D5646" s="2" t="s">
        <v>3480</v>
      </c>
      <c r="E5646" s="2" t="s">
        <v>117</v>
      </c>
      <c r="F5646" s="2" t="s">
        <v>3478</v>
      </c>
      <c r="G5646" s="5">
        <v>32</v>
      </c>
      <c r="H5646" s="5">
        <v>16.95</v>
      </c>
      <c r="I5646" s="5">
        <v>542.4</v>
      </c>
      <c r="J5646" s="5">
        <v>2838607.0799999954</v>
      </c>
      <c r="K5646" s="3" t="str" cm="1">
        <f t="array" ref="K5646">_xlfn.LET(_xlpm.d,UPPER(TRIM(CLEAN(SUBSTITUTE(F5646,CHAR(160),"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47" spans="2:11" hidden="1" x14ac:dyDescent="0.25">
      <c r="B5647" s="20">
        <v>46062</v>
      </c>
      <c r="C5647" s="2" t="s">
        <v>1</v>
      </c>
      <c r="D5647" s="2" t="s">
        <v>3480</v>
      </c>
      <c r="E5647" s="2" t="s">
        <v>117</v>
      </c>
      <c r="F5647" s="2" t="s">
        <v>3479</v>
      </c>
      <c r="G5647" s="5">
        <v>32</v>
      </c>
      <c r="H5647" s="5">
        <v>16.95</v>
      </c>
      <c r="I5647" s="5">
        <v>542.4</v>
      </c>
      <c r="J5647" s="5">
        <v>2839149.4799999953</v>
      </c>
      <c r="K5647" s="3" t="str" cm="1">
        <f t="array" ref="K5647">_xlfn.LET(_xlpm.d,UPPER(TRIM(CLEAN(SUBSTITUTE(F5647,CHAR(160),"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48" spans="2:11" hidden="1" x14ac:dyDescent="0.25">
      <c r="B5648" s="20">
        <v>46063</v>
      </c>
      <c r="C5648" s="2" t="s">
        <v>1</v>
      </c>
      <c r="D5648" s="2" t="s">
        <v>2349</v>
      </c>
      <c r="E5648" s="2" t="s">
        <v>232</v>
      </c>
      <c r="F5648" s="2" t="s">
        <v>2573</v>
      </c>
      <c r="G5648" s="5">
        <v>30</v>
      </c>
      <c r="H5648" s="5">
        <v>22.4</v>
      </c>
      <c r="I5648" s="5">
        <v>672</v>
      </c>
      <c r="J5648" s="5">
        <v>2839821.4799999953</v>
      </c>
      <c r="K5648" s="3" t="str" cm="1">
        <f t="array" ref="K5648">_xlfn.LET(_xlpm.d,UPPER(TRIM(CLEAN(SUBSTITUTE(F5648,CHAR(160),"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49" spans="2:11" hidden="1" x14ac:dyDescent="0.25">
      <c r="B5649" s="20">
        <v>46063</v>
      </c>
      <c r="C5649" s="2" t="s">
        <v>1</v>
      </c>
      <c r="D5649" s="2" t="s">
        <v>3481</v>
      </c>
      <c r="E5649" s="2" t="s">
        <v>165</v>
      </c>
      <c r="F5649" s="2" t="s">
        <v>2573</v>
      </c>
      <c r="G5649" s="5">
        <v>20</v>
      </c>
      <c r="H5649" s="5">
        <v>22.4</v>
      </c>
      <c r="I5649" s="5">
        <v>448</v>
      </c>
      <c r="J5649" s="5">
        <v>2840269.4799999953</v>
      </c>
      <c r="K5649" s="3" t="str" cm="1">
        <f t="array" ref="K5649">_xlfn.LET(_xlpm.d,UPPER(TRIM(CLEAN(SUBSTITUTE(F5649,CHAR(160),"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50" spans="2:11" hidden="1" x14ac:dyDescent="0.25">
      <c r="B5650" s="20">
        <v>46063</v>
      </c>
      <c r="C5650" s="2" t="s">
        <v>1</v>
      </c>
      <c r="D5650" s="2" t="s">
        <v>3482</v>
      </c>
      <c r="E5650" s="2" t="s">
        <v>78</v>
      </c>
      <c r="F5650" s="2" t="s">
        <v>2573</v>
      </c>
      <c r="G5650" s="5">
        <v>60</v>
      </c>
      <c r="H5650" s="5">
        <v>22.4</v>
      </c>
      <c r="I5650" s="5">
        <v>1344</v>
      </c>
      <c r="J5650" s="5">
        <v>2841613.4799999953</v>
      </c>
      <c r="K5650" s="3" t="str" cm="1">
        <f t="array" ref="K5650">_xlfn.LET(_xlpm.d,UPPER(TRIM(CLEAN(SUBSTITUTE(F5650,CHAR(160),"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51" spans="2:11" hidden="1" x14ac:dyDescent="0.25">
      <c r="B5651" s="20">
        <v>46063</v>
      </c>
      <c r="C5651" s="2" t="s">
        <v>1</v>
      </c>
      <c r="D5651" s="2" t="s">
        <v>404</v>
      </c>
      <c r="E5651" s="2" t="s">
        <v>261</v>
      </c>
      <c r="F5651" s="2" t="s">
        <v>2573</v>
      </c>
      <c r="G5651" s="5">
        <v>120</v>
      </c>
      <c r="H5651" s="5">
        <v>22.4</v>
      </c>
      <c r="I5651" s="5">
        <v>2688</v>
      </c>
      <c r="J5651" s="5">
        <v>2844301.4799999953</v>
      </c>
      <c r="K5651" s="3" t="str" cm="1">
        <f t="array" ref="K5651">_xlfn.LET(_xlpm.d,UPPER(TRIM(CLEAN(SUBSTITUTE(F5651,CHAR(160),"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52" spans="2:11" hidden="1" x14ac:dyDescent="0.25">
      <c r="B5652" s="20">
        <v>46063</v>
      </c>
      <c r="C5652" s="2" t="s">
        <v>1</v>
      </c>
      <c r="D5652" s="2" t="s">
        <v>2351</v>
      </c>
      <c r="E5652" s="2" t="s">
        <v>50</v>
      </c>
      <c r="F5652" s="2" t="s">
        <v>2573</v>
      </c>
      <c r="G5652" s="5">
        <v>130</v>
      </c>
      <c r="H5652" s="5">
        <v>20</v>
      </c>
      <c r="I5652" s="5">
        <v>2600</v>
      </c>
      <c r="J5652" s="5">
        <v>2846901.4799999953</v>
      </c>
      <c r="K5652" s="3" t="str" cm="1">
        <f t="array" ref="K5652">_xlfn.LET(_xlpm.d,UPPER(TRIM(CLEAN(SUBSTITUTE(F5652,CHAR(160),"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53" spans="2:11" hidden="1" x14ac:dyDescent="0.25">
      <c r="B5653" s="20">
        <v>46063</v>
      </c>
      <c r="C5653" s="2" t="s">
        <v>1</v>
      </c>
      <c r="D5653" s="2" t="s">
        <v>1539</v>
      </c>
      <c r="E5653" s="2" t="s">
        <v>147</v>
      </c>
      <c r="F5653" s="2" t="s">
        <v>2573</v>
      </c>
      <c r="G5653" s="5">
        <v>200</v>
      </c>
      <c r="H5653" s="5">
        <v>22.4</v>
      </c>
      <c r="I5653" s="5">
        <v>4480</v>
      </c>
      <c r="J5653" s="5">
        <v>2851381.4799999953</v>
      </c>
      <c r="K5653" s="3" t="str" cm="1">
        <f t="array" ref="K5653">_xlfn.LET(_xlpm.d,UPPER(TRIM(CLEAN(SUBSTITUTE(F5653,CHAR(160),"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54" spans="2:11" hidden="1" x14ac:dyDescent="0.25">
      <c r="B5654" s="20">
        <v>46063</v>
      </c>
      <c r="C5654" s="2" t="s">
        <v>1</v>
      </c>
      <c r="D5654" s="2" t="s">
        <v>1491</v>
      </c>
      <c r="E5654" s="2" t="s">
        <v>158</v>
      </c>
      <c r="F5654" s="2" t="s">
        <v>2573</v>
      </c>
      <c r="G5654" s="5">
        <v>80</v>
      </c>
      <c r="H5654" s="5">
        <v>22.4</v>
      </c>
      <c r="I5654" s="5">
        <v>1792</v>
      </c>
      <c r="J5654" s="5">
        <v>2853173.4799999953</v>
      </c>
      <c r="K5654" s="3" t="str" cm="1">
        <f t="array" ref="K5654">_xlfn.LET(_xlpm.d,UPPER(TRIM(CLEAN(SUBSTITUTE(F5654,CHAR(160),"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55" spans="2:11" hidden="1" x14ac:dyDescent="0.25">
      <c r="B5655" s="20">
        <v>46063</v>
      </c>
      <c r="C5655" s="2" t="s">
        <v>1</v>
      </c>
      <c r="D5655" s="2" t="s">
        <v>2353</v>
      </c>
      <c r="E5655" s="2" t="s">
        <v>263</v>
      </c>
      <c r="F5655" s="2" t="s">
        <v>2573</v>
      </c>
      <c r="G5655" s="5">
        <v>112</v>
      </c>
      <c r="H5655" s="5">
        <v>22.4</v>
      </c>
      <c r="I5655" s="5">
        <v>2508.8000000000002</v>
      </c>
      <c r="J5655" s="5">
        <v>2855682.2799999951</v>
      </c>
      <c r="K5655" s="3" t="str" cm="1">
        <f t="array" ref="K5655">_xlfn.LET(_xlpm.d,UPPER(TRIM(CLEAN(SUBSTITUTE(F5655,CHAR(160),"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56" spans="2:11" hidden="1" x14ac:dyDescent="0.25">
      <c r="B5656" s="20">
        <v>46064</v>
      </c>
      <c r="C5656" s="2" t="s">
        <v>1</v>
      </c>
      <c r="D5656" s="2" t="s">
        <v>3483</v>
      </c>
      <c r="E5656" s="2" t="s">
        <v>544</v>
      </c>
      <c r="F5656" s="2" t="s">
        <v>2573</v>
      </c>
      <c r="G5656" s="5">
        <v>70</v>
      </c>
      <c r="H5656" s="5">
        <v>21.3</v>
      </c>
      <c r="I5656" s="5">
        <v>1491</v>
      </c>
      <c r="J5656" s="5">
        <v>2857173.2799999951</v>
      </c>
      <c r="K5656" s="3" t="str" cm="1">
        <f t="array" ref="K5656">_xlfn.LET(_xlpm.d,UPPER(TRIM(CLEAN(SUBSTITUTE(F5656,CHAR(160),"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57" spans="2:11" hidden="1" x14ac:dyDescent="0.25">
      <c r="B5657" s="20">
        <v>46064</v>
      </c>
      <c r="C5657" s="2" t="s">
        <v>1</v>
      </c>
      <c r="D5657" s="2" t="s">
        <v>3484</v>
      </c>
      <c r="E5657" s="2" t="s">
        <v>2415</v>
      </c>
      <c r="F5657" s="2" t="s">
        <v>2573</v>
      </c>
      <c r="G5657" s="5">
        <v>10</v>
      </c>
      <c r="H5657" s="5">
        <v>21.2</v>
      </c>
      <c r="I5657" s="5">
        <v>212</v>
      </c>
      <c r="J5657" s="5">
        <v>2857385.2799999951</v>
      </c>
      <c r="K5657" s="3" t="str" cm="1">
        <f t="array" ref="K5657">_xlfn.LET(_xlpm.d,UPPER(TRIM(CLEAN(SUBSTITUTE(F5657,CHAR(160),"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58" spans="2:11" hidden="1" x14ac:dyDescent="0.25">
      <c r="B5658" s="20">
        <v>46064</v>
      </c>
      <c r="C5658" s="2" t="s">
        <v>1</v>
      </c>
      <c r="D5658" s="2" t="s">
        <v>3485</v>
      </c>
      <c r="E5658" s="2" t="s">
        <v>120</v>
      </c>
      <c r="F5658" s="2" t="s">
        <v>3486</v>
      </c>
      <c r="G5658" s="5">
        <v>12</v>
      </c>
      <c r="H5658" s="5">
        <v>16.95</v>
      </c>
      <c r="I5658" s="5">
        <v>203.4</v>
      </c>
      <c r="J5658" s="5">
        <v>2857588.679999995</v>
      </c>
      <c r="K5658" s="3" t="str" cm="1">
        <f t="array" ref="K5658">_xlfn.LET(_xlpm.d,UPPER(TRIM(CLEAN(SUBSTITUTE(F5658,CHAR(160),"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59" spans="2:11" hidden="1" x14ac:dyDescent="0.25">
      <c r="B5659" s="20">
        <v>46064</v>
      </c>
      <c r="C5659" s="2" t="s">
        <v>1</v>
      </c>
      <c r="D5659" s="2" t="s">
        <v>3485</v>
      </c>
      <c r="E5659" s="2" t="s">
        <v>120</v>
      </c>
      <c r="F5659" s="2" t="s">
        <v>3220</v>
      </c>
      <c r="G5659" s="5">
        <v>2</v>
      </c>
      <c r="H5659" s="5">
        <v>21.99</v>
      </c>
      <c r="I5659" s="5">
        <v>43.98</v>
      </c>
      <c r="J5659" s="5">
        <v>2857632.659999995</v>
      </c>
      <c r="K5659" s="3" t="str" cm="1">
        <f t="array" ref="K5659">_xlfn.LET(_xlpm.d,UPPER(TRIM(CLEAN(SUBSTITUTE(F5659,CHAR(160),"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60" spans="2:11" hidden="1" x14ac:dyDescent="0.25">
      <c r="B5660" s="20">
        <v>46064</v>
      </c>
      <c r="C5660" s="2" t="s">
        <v>1</v>
      </c>
      <c r="D5660" s="2" t="s">
        <v>3485</v>
      </c>
      <c r="E5660" s="2" t="s">
        <v>120</v>
      </c>
      <c r="F5660" s="2" t="s">
        <v>3487</v>
      </c>
      <c r="G5660" s="5">
        <v>3</v>
      </c>
      <c r="H5660" s="5">
        <v>21.99</v>
      </c>
      <c r="I5660" s="5">
        <v>65.97</v>
      </c>
      <c r="J5660" s="5">
        <v>2857698.6299999952</v>
      </c>
      <c r="K5660" s="3" t="str" cm="1">
        <f t="array" ref="K5660">_xlfn.LET(_xlpm.d,UPPER(TRIM(CLEAN(SUBSTITUTE(F5660,CHAR(160),"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61" spans="2:11" hidden="1" x14ac:dyDescent="0.25">
      <c r="B5661" s="20">
        <v>46064</v>
      </c>
      <c r="C5661" s="2" t="s">
        <v>1</v>
      </c>
      <c r="D5661" s="2" t="s">
        <v>3488</v>
      </c>
      <c r="E5661" s="2" t="s">
        <v>1765</v>
      </c>
      <c r="F5661" s="2" t="s">
        <v>2573</v>
      </c>
      <c r="G5661" s="5">
        <v>200</v>
      </c>
      <c r="H5661" s="5">
        <v>21.3</v>
      </c>
      <c r="I5661" s="5">
        <v>4260</v>
      </c>
      <c r="J5661" s="5">
        <v>2861958.6299999952</v>
      </c>
      <c r="K5661" s="3" t="str" cm="1">
        <f t="array" ref="K5661">_xlfn.LET(_xlpm.d,UPPER(TRIM(CLEAN(SUBSTITUTE(F5661,CHAR(160),"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62" spans="2:11" hidden="1" x14ac:dyDescent="0.25">
      <c r="B5662" s="20">
        <v>46064</v>
      </c>
      <c r="C5662" s="2" t="s">
        <v>1</v>
      </c>
      <c r="D5662" s="2" t="s">
        <v>405</v>
      </c>
      <c r="E5662" s="2" t="s">
        <v>189</v>
      </c>
      <c r="F5662" s="2" t="s">
        <v>2573</v>
      </c>
      <c r="G5662" s="5">
        <v>20</v>
      </c>
      <c r="H5662" s="5">
        <v>22.4</v>
      </c>
      <c r="I5662" s="5">
        <v>448</v>
      </c>
      <c r="J5662" s="5">
        <v>2862406.6299999952</v>
      </c>
      <c r="K5662" s="3" t="str" cm="1">
        <f t="array" ref="K5662">_xlfn.LET(_xlpm.d,UPPER(TRIM(CLEAN(SUBSTITUTE(F5662,CHAR(160),"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63" spans="2:11" hidden="1" x14ac:dyDescent="0.25">
      <c r="B5663" s="20">
        <v>46064</v>
      </c>
      <c r="C5663" s="2" t="s">
        <v>1</v>
      </c>
      <c r="D5663" s="2" t="s">
        <v>3489</v>
      </c>
      <c r="E5663" s="2" t="s">
        <v>874</v>
      </c>
      <c r="F5663" s="2" t="s">
        <v>2573</v>
      </c>
      <c r="G5663" s="5">
        <v>50</v>
      </c>
      <c r="H5663" s="5">
        <v>17.2</v>
      </c>
      <c r="I5663" s="5">
        <v>860</v>
      </c>
      <c r="J5663" s="5">
        <v>2863266.6299999952</v>
      </c>
      <c r="K5663" s="3" t="str" cm="1">
        <f t="array" ref="K5663">_xlfn.LET(_xlpm.d,UPPER(TRIM(CLEAN(SUBSTITUTE(F5663,CHAR(160),"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64" spans="2:11" hidden="1" x14ac:dyDescent="0.25">
      <c r="B5664" s="20">
        <v>46064</v>
      </c>
      <c r="C5664" s="2" t="s">
        <v>1</v>
      </c>
      <c r="D5664" s="2" t="s">
        <v>856</v>
      </c>
      <c r="E5664" s="2" t="s">
        <v>857</v>
      </c>
      <c r="F5664" s="2" t="s">
        <v>2573</v>
      </c>
      <c r="G5664" s="5">
        <v>36</v>
      </c>
      <c r="H5664" s="5">
        <v>21.2</v>
      </c>
      <c r="I5664" s="5">
        <v>763.2</v>
      </c>
      <c r="J5664" s="5">
        <v>2864029.8299999954</v>
      </c>
      <c r="K5664" s="3" t="str" cm="1">
        <f t="array" ref="K5664">_xlfn.LET(_xlpm.d,UPPER(TRIM(CLEAN(SUBSTITUTE(F5664,CHAR(160),"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65" spans="2:11" hidden="1" x14ac:dyDescent="0.25">
      <c r="B5665" s="20">
        <v>46064</v>
      </c>
      <c r="C5665" s="2" t="s">
        <v>1</v>
      </c>
      <c r="D5665" s="2" t="s">
        <v>2354</v>
      </c>
      <c r="E5665" s="2" t="s">
        <v>197</v>
      </c>
      <c r="F5665" s="2" t="s">
        <v>2573</v>
      </c>
      <c r="G5665" s="5">
        <v>269</v>
      </c>
      <c r="H5665" s="5">
        <v>22.4</v>
      </c>
      <c r="I5665" s="5">
        <v>6025.6</v>
      </c>
      <c r="J5665" s="5">
        <v>2870055.4299999955</v>
      </c>
      <c r="K5665" s="3" t="str" cm="1">
        <f t="array" ref="K5665">_xlfn.LET(_xlpm.d,UPPER(TRIM(CLEAN(SUBSTITUTE(F5665,CHAR(160),"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66" spans="2:11" hidden="1" x14ac:dyDescent="0.25">
      <c r="B5666" s="20">
        <v>46065</v>
      </c>
      <c r="C5666" s="2" t="s">
        <v>1</v>
      </c>
      <c r="D5666" s="2" t="s">
        <v>2355</v>
      </c>
      <c r="E5666" s="2" t="s">
        <v>268</v>
      </c>
      <c r="F5666" s="2" t="s">
        <v>2573</v>
      </c>
      <c r="G5666" s="5">
        <v>64</v>
      </c>
      <c r="H5666" s="5">
        <v>22.4</v>
      </c>
      <c r="I5666" s="5">
        <v>1433.6</v>
      </c>
      <c r="J5666" s="5">
        <v>2871489.0299999956</v>
      </c>
      <c r="K5666" s="3" t="str" cm="1">
        <f t="array" ref="K5666">_xlfn.LET(_xlpm.d,UPPER(TRIM(CLEAN(SUBSTITUTE(F5666,CHAR(160),"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67" spans="2:11" hidden="1" x14ac:dyDescent="0.25">
      <c r="B5667" s="20">
        <v>46065</v>
      </c>
      <c r="C5667" s="2" t="s">
        <v>1</v>
      </c>
      <c r="D5667" s="2" t="s">
        <v>1198</v>
      </c>
      <c r="E5667" s="2" t="s">
        <v>135</v>
      </c>
      <c r="F5667" s="2" t="s">
        <v>2573</v>
      </c>
      <c r="G5667" s="5">
        <v>64</v>
      </c>
      <c r="H5667" s="5">
        <v>22.4</v>
      </c>
      <c r="I5667" s="5">
        <v>1433.6</v>
      </c>
      <c r="J5667" s="5">
        <v>2872922.6299999957</v>
      </c>
      <c r="K5667" s="3" t="str" cm="1">
        <f t="array" ref="K5667">_xlfn.LET(_xlpm.d,UPPER(TRIM(CLEAN(SUBSTITUTE(F5667,CHAR(160),"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68" spans="2:11" hidden="1" x14ac:dyDescent="0.25">
      <c r="B5668" s="20">
        <v>46065</v>
      </c>
      <c r="C5668" s="2" t="s">
        <v>1</v>
      </c>
      <c r="D5668" s="2" t="s">
        <v>1199</v>
      </c>
      <c r="E5668" s="2" t="s">
        <v>192</v>
      </c>
      <c r="F5668" s="2" t="s">
        <v>2573</v>
      </c>
      <c r="G5668" s="5">
        <v>32</v>
      </c>
      <c r="H5668" s="5">
        <v>22.4</v>
      </c>
      <c r="I5668" s="5">
        <v>716.8</v>
      </c>
      <c r="J5668" s="5">
        <v>2873639.4299999955</v>
      </c>
      <c r="K5668" s="3" t="str" cm="1">
        <f t="array" ref="K5668">_xlfn.LET(_xlpm.d,UPPER(TRIM(CLEAN(SUBSTITUTE(F5668,CHAR(160),"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69" spans="2:11" hidden="1" x14ac:dyDescent="0.25">
      <c r="B5669" s="20">
        <v>46065</v>
      </c>
      <c r="C5669" s="2" t="s">
        <v>1</v>
      </c>
      <c r="D5669" s="2" t="s">
        <v>1200</v>
      </c>
      <c r="E5669" s="2" t="s">
        <v>149</v>
      </c>
      <c r="F5669" s="2" t="s">
        <v>2573</v>
      </c>
      <c r="G5669" s="5">
        <v>50</v>
      </c>
      <c r="H5669" s="5">
        <v>22.4</v>
      </c>
      <c r="I5669" s="5">
        <v>1120</v>
      </c>
      <c r="J5669" s="5">
        <v>2874759.4299999955</v>
      </c>
      <c r="K5669" s="3" t="str" cm="1">
        <f t="array" ref="K5669">_xlfn.LET(_xlpm.d,UPPER(TRIM(CLEAN(SUBSTITUTE(F5669,CHAR(160),"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70" spans="2:11" hidden="1" x14ac:dyDescent="0.25">
      <c r="B5670" s="20">
        <v>46065</v>
      </c>
      <c r="C5670" s="2" t="s">
        <v>1</v>
      </c>
      <c r="D5670" s="2" t="s">
        <v>2356</v>
      </c>
      <c r="E5670" s="2" t="s">
        <v>1634</v>
      </c>
      <c r="F5670" s="2" t="s">
        <v>2573</v>
      </c>
      <c r="G5670" s="5">
        <v>100</v>
      </c>
      <c r="H5670" s="5">
        <v>21.3</v>
      </c>
      <c r="I5670" s="5">
        <v>2130</v>
      </c>
      <c r="J5670" s="5">
        <v>2876889.4299999955</v>
      </c>
      <c r="K5670" s="3" t="str" cm="1">
        <f t="array" ref="K5670">_xlfn.LET(_xlpm.d,UPPER(TRIM(CLEAN(SUBSTITUTE(F5670,CHAR(160),"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71" spans="2:11" hidden="1" x14ac:dyDescent="0.25">
      <c r="B5671" s="20">
        <v>46065</v>
      </c>
      <c r="C5671" s="2" t="s">
        <v>1</v>
      </c>
      <c r="D5671" s="2" t="s">
        <v>858</v>
      </c>
      <c r="E5671" s="2" t="s">
        <v>16</v>
      </c>
      <c r="F5671" s="2" t="s">
        <v>3490</v>
      </c>
      <c r="G5671" s="5">
        <v>50</v>
      </c>
      <c r="H5671" s="5">
        <v>17</v>
      </c>
      <c r="I5671" s="5">
        <v>850</v>
      </c>
      <c r="J5671" s="5">
        <v>2877739.4299999955</v>
      </c>
      <c r="K5671" s="3" t="str" cm="1">
        <f t="array" ref="K5671">_xlfn.LET(_xlpm.d,UPPER(TRIM(CLEAN(SUBSTITUTE(F5671,CHAR(160),"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72" spans="2:11" hidden="1" x14ac:dyDescent="0.25">
      <c r="B5672" s="20">
        <v>46066</v>
      </c>
      <c r="C5672" s="2" t="s">
        <v>1</v>
      </c>
      <c r="D5672" s="2" t="s">
        <v>1201</v>
      </c>
      <c r="E5672" s="2" t="s">
        <v>236</v>
      </c>
      <c r="F5672" s="2" t="s">
        <v>2573</v>
      </c>
      <c r="G5672" s="5">
        <v>160</v>
      </c>
      <c r="H5672" s="5">
        <v>22.4</v>
      </c>
      <c r="I5672" s="5">
        <v>3584</v>
      </c>
      <c r="J5672" s="5">
        <v>2881323.4299999955</v>
      </c>
      <c r="K5672" s="3" t="str" cm="1">
        <f t="array" ref="K5672">_xlfn.LET(_xlpm.d,UPPER(TRIM(CLEAN(SUBSTITUTE(F5672,CHAR(160),"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73" spans="2:11" hidden="1" x14ac:dyDescent="0.25">
      <c r="B5673" s="20">
        <v>46066</v>
      </c>
      <c r="C5673" s="2" t="s">
        <v>1</v>
      </c>
      <c r="D5673" s="2" t="s">
        <v>1202</v>
      </c>
      <c r="E5673" s="2" t="s">
        <v>154</v>
      </c>
      <c r="F5673" s="2" t="s">
        <v>2573</v>
      </c>
      <c r="G5673" s="5">
        <v>64</v>
      </c>
      <c r="H5673" s="5">
        <v>22.4</v>
      </c>
      <c r="I5673" s="5">
        <v>1433.6</v>
      </c>
      <c r="J5673" s="5">
        <v>2882757.0299999956</v>
      </c>
      <c r="K5673" s="3" t="str" cm="1">
        <f t="array" ref="K5673">_xlfn.LET(_xlpm.d,UPPER(TRIM(CLEAN(SUBSTITUTE(F5673,CHAR(160),"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74" spans="2:11" hidden="1" x14ac:dyDescent="0.25">
      <c r="B5674" s="20">
        <v>46066</v>
      </c>
      <c r="C5674" s="2" t="s">
        <v>1</v>
      </c>
      <c r="D5674" s="2" t="s">
        <v>3491</v>
      </c>
      <c r="E5674" s="2" t="s">
        <v>259</v>
      </c>
      <c r="F5674" s="2" t="s">
        <v>2573</v>
      </c>
      <c r="G5674" s="5">
        <v>40</v>
      </c>
      <c r="H5674" s="5">
        <v>22.4</v>
      </c>
      <c r="I5674" s="5">
        <v>896</v>
      </c>
      <c r="J5674" s="5">
        <v>2883653.0299999956</v>
      </c>
      <c r="K5674" s="3" t="str" cm="1">
        <f t="array" ref="K5674">_xlfn.LET(_xlpm.d,UPPER(TRIM(CLEAN(SUBSTITUTE(F5674,CHAR(160),"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75" spans="2:11" hidden="1" x14ac:dyDescent="0.25">
      <c r="B5675" s="20">
        <v>46066</v>
      </c>
      <c r="C5675" s="2" t="s">
        <v>1</v>
      </c>
      <c r="D5675" s="2" t="s">
        <v>1203</v>
      </c>
      <c r="E5675" s="2" t="s">
        <v>238</v>
      </c>
      <c r="F5675" s="2" t="s">
        <v>2573</v>
      </c>
      <c r="G5675" s="5">
        <v>32</v>
      </c>
      <c r="H5675" s="5">
        <v>22.4</v>
      </c>
      <c r="I5675" s="5">
        <v>716.8</v>
      </c>
      <c r="J5675" s="5">
        <v>2884369.8299999954</v>
      </c>
      <c r="K5675" s="3" t="str" cm="1">
        <f t="array" ref="K5675">_xlfn.LET(_xlpm.d,UPPER(TRIM(CLEAN(SUBSTITUTE(F5675,CHAR(160),"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76" spans="2:11" hidden="1" x14ac:dyDescent="0.25">
      <c r="B5676" s="20">
        <v>46066</v>
      </c>
      <c r="C5676" s="2" t="s">
        <v>1</v>
      </c>
      <c r="D5676" s="2" t="s">
        <v>2357</v>
      </c>
      <c r="E5676" s="2" t="s">
        <v>78</v>
      </c>
      <c r="F5676" s="2" t="s">
        <v>2573</v>
      </c>
      <c r="G5676" s="5">
        <v>16</v>
      </c>
      <c r="H5676" s="5">
        <v>22.4</v>
      </c>
      <c r="I5676" s="5">
        <v>358.4</v>
      </c>
      <c r="J5676" s="5">
        <v>2884728.2299999953</v>
      </c>
      <c r="K5676" s="3" t="str" cm="1">
        <f t="array" ref="K5676">_xlfn.LET(_xlpm.d,UPPER(TRIM(CLEAN(SUBSTITUTE(F5676,CHAR(160),"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77" spans="2:11" hidden="1" x14ac:dyDescent="0.25">
      <c r="B5677" s="20">
        <v>46066</v>
      </c>
      <c r="C5677" s="2" t="s">
        <v>1</v>
      </c>
      <c r="D5677" s="2" t="s">
        <v>2358</v>
      </c>
      <c r="E5677" s="2" t="s">
        <v>232</v>
      </c>
      <c r="F5677" s="2" t="s">
        <v>2573</v>
      </c>
      <c r="G5677" s="5">
        <v>40</v>
      </c>
      <c r="H5677" s="5">
        <v>22.4</v>
      </c>
      <c r="I5677" s="5">
        <v>896</v>
      </c>
      <c r="J5677" s="5">
        <v>2885624.2299999953</v>
      </c>
      <c r="K5677" s="3" t="str" cm="1">
        <f t="array" ref="K5677">_xlfn.LET(_xlpm.d,UPPER(TRIM(CLEAN(SUBSTITUTE(F5677,CHAR(160),"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78" spans="2:11" hidden="1" x14ac:dyDescent="0.25">
      <c r="B5678" s="20">
        <v>46066</v>
      </c>
      <c r="C5678" s="2" t="s">
        <v>1</v>
      </c>
      <c r="D5678" s="2" t="s">
        <v>406</v>
      </c>
      <c r="E5678" s="2" t="s">
        <v>241</v>
      </c>
      <c r="F5678" s="2" t="s">
        <v>2573</v>
      </c>
      <c r="G5678" s="5">
        <v>30</v>
      </c>
      <c r="H5678" s="5">
        <v>22.4</v>
      </c>
      <c r="I5678" s="5">
        <v>672</v>
      </c>
      <c r="J5678" s="5">
        <v>2886296.2299999953</v>
      </c>
      <c r="K5678" s="3" t="str" cm="1">
        <f t="array" ref="K5678">_xlfn.LET(_xlpm.d,UPPER(TRIM(CLEAN(SUBSTITUTE(F5678,CHAR(160),"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79" spans="2:11" hidden="1" x14ac:dyDescent="0.25">
      <c r="B5679" s="20">
        <v>46066</v>
      </c>
      <c r="C5679" s="2" t="s">
        <v>1</v>
      </c>
      <c r="D5679" s="2" t="s">
        <v>3492</v>
      </c>
      <c r="E5679" s="2" t="s">
        <v>286</v>
      </c>
      <c r="F5679" s="2" t="s">
        <v>2573</v>
      </c>
      <c r="G5679" s="5">
        <v>30</v>
      </c>
      <c r="H5679" s="5">
        <v>22.4</v>
      </c>
      <c r="I5679" s="5">
        <v>672</v>
      </c>
      <c r="J5679" s="5">
        <v>2886968.2299999953</v>
      </c>
      <c r="K5679" s="3" t="str" cm="1">
        <f t="array" ref="K5679">_xlfn.LET(_xlpm.d,UPPER(TRIM(CLEAN(SUBSTITUTE(F5679,CHAR(160),"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80" spans="2:11" hidden="1" x14ac:dyDescent="0.25">
      <c r="B5680" s="20">
        <v>46066</v>
      </c>
      <c r="C5680" s="2" t="s">
        <v>1</v>
      </c>
      <c r="D5680" s="2" t="s">
        <v>2359</v>
      </c>
      <c r="E5680" s="2" t="s">
        <v>195</v>
      </c>
      <c r="F5680" s="2" t="s">
        <v>2573</v>
      </c>
      <c r="G5680" s="5">
        <v>60</v>
      </c>
      <c r="H5680" s="5">
        <v>22.4</v>
      </c>
      <c r="I5680" s="5">
        <v>1344</v>
      </c>
      <c r="J5680" s="5">
        <v>2888312.2299999953</v>
      </c>
      <c r="K5680" s="3" t="str" cm="1">
        <f t="array" ref="K5680">_xlfn.LET(_xlpm.d,UPPER(TRIM(CLEAN(SUBSTITUTE(F5680,CHAR(160),"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81" spans="2:11" hidden="1" x14ac:dyDescent="0.25">
      <c r="B5681" s="20">
        <v>46066</v>
      </c>
      <c r="C5681" s="2" t="s">
        <v>1</v>
      </c>
      <c r="D5681" s="2" t="s">
        <v>2360</v>
      </c>
      <c r="E5681" s="2" t="s">
        <v>234</v>
      </c>
      <c r="F5681" s="2" t="s">
        <v>2573</v>
      </c>
      <c r="G5681" s="5">
        <v>95</v>
      </c>
      <c r="H5681" s="5">
        <v>22.4</v>
      </c>
      <c r="I5681" s="5">
        <v>2128</v>
      </c>
      <c r="J5681" s="5">
        <v>2890440.2299999953</v>
      </c>
      <c r="K5681" s="3" t="str" cm="1">
        <f t="array" ref="K5681">_xlfn.LET(_xlpm.d,UPPER(TRIM(CLEAN(SUBSTITUTE(F5681,CHAR(160),"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82" spans="2:11" hidden="1" x14ac:dyDescent="0.25">
      <c r="B5682" s="20">
        <v>46066</v>
      </c>
      <c r="C5682" s="2" t="s">
        <v>1</v>
      </c>
      <c r="D5682" s="2" t="s">
        <v>82</v>
      </c>
      <c r="E5682" s="2" t="s">
        <v>43</v>
      </c>
      <c r="F5682" s="2" t="s">
        <v>2573</v>
      </c>
      <c r="G5682" s="5">
        <v>40</v>
      </c>
      <c r="H5682" s="5">
        <v>21.2</v>
      </c>
      <c r="I5682" s="5">
        <v>848</v>
      </c>
      <c r="J5682" s="5">
        <v>2891288.2299999953</v>
      </c>
      <c r="K5682" s="3" t="str" cm="1">
        <f t="array" ref="K5682">_xlfn.LET(_xlpm.d,UPPER(TRIM(CLEAN(SUBSTITUTE(F5682,CHAR(160),"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83" spans="2:11" hidden="1" x14ac:dyDescent="0.25">
      <c r="B5683" s="20">
        <v>46066</v>
      </c>
      <c r="C5683" s="2" t="s">
        <v>1</v>
      </c>
      <c r="D5683" s="2" t="s">
        <v>1204</v>
      </c>
      <c r="E5683" s="2" t="s">
        <v>307</v>
      </c>
      <c r="F5683" s="2" t="s">
        <v>2573</v>
      </c>
      <c r="G5683" s="5">
        <v>140</v>
      </c>
      <c r="H5683" s="5">
        <v>22.4</v>
      </c>
      <c r="I5683" s="5">
        <v>3136</v>
      </c>
      <c r="J5683" s="5">
        <v>2894424.2299999953</v>
      </c>
      <c r="K5683" s="3" t="str" cm="1">
        <f t="array" ref="K5683">_xlfn.LET(_xlpm.d,UPPER(TRIM(CLEAN(SUBSTITUTE(F5683,CHAR(160),"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84" spans="2:11" hidden="1" x14ac:dyDescent="0.25">
      <c r="B5684" s="20">
        <v>46067</v>
      </c>
      <c r="C5684" s="2" t="s">
        <v>1</v>
      </c>
      <c r="D5684" s="2" t="s">
        <v>1205</v>
      </c>
      <c r="E5684" s="2" t="s">
        <v>874</v>
      </c>
      <c r="F5684" s="2" t="s">
        <v>2573</v>
      </c>
      <c r="G5684" s="5">
        <v>100</v>
      </c>
      <c r="H5684" s="5">
        <v>17.2</v>
      </c>
      <c r="I5684" s="5">
        <v>1720</v>
      </c>
      <c r="J5684" s="5">
        <v>2896144.2299999953</v>
      </c>
      <c r="K5684" s="3" t="str" cm="1">
        <f t="array" ref="K5684">_xlfn.LET(_xlpm.d,UPPER(TRIM(CLEAN(SUBSTITUTE(F5684,CHAR(160),"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85" spans="2:11" hidden="1" x14ac:dyDescent="0.25">
      <c r="B5685" s="20">
        <v>46069</v>
      </c>
      <c r="C5685" s="2" t="s">
        <v>1</v>
      </c>
      <c r="D5685" s="2" t="s">
        <v>465</v>
      </c>
      <c r="E5685" s="2" t="s">
        <v>243</v>
      </c>
      <c r="F5685" s="2" t="s">
        <v>2573</v>
      </c>
      <c r="G5685" s="5">
        <v>160</v>
      </c>
      <c r="H5685" s="5">
        <v>22.4</v>
      </c>
      <c r="I5685" s="5">
        <v>3584</v>
      </c>
      <c r="J5685" s="5">
        <v>2899728.2299999953</v>
      </c>
      <c r="K5685" s="3" t="str" cm="1">
        <f t="array" ref="K5685">_xlfn.LET(_xlpm.d,UPPER(TRIM(CLEAN(SUBSTITUTE(F5685,CHAR(160),"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86" spans="2:11" hidden="1" x14ac:dyDescent="0.25">
      <c r="B5686" s="20">
        <v>46069</v>
      </c>
      <c r="C5686" s="2" t="s">
        <v>1</v>
      </c>
      <c r="D5686" s="2" t="s">
        <v>3493</v>
      </c>
      <c r="E5686" s="2" t="s">
        <v>25</v>
      </c>
      <c r="F5686" s="2" t="s">
        <v>2573</v>
      </c>
      <c r="G5686" s="5">
        <v>119</v>
      </c>
      <c r="H5686" s="5">
        <v>17</v>
      </c>
      <c r="I5686" s="5">
        <v>2023</v>
      </c>
      <c r="J5686" s="5">
        <v>2901751.2299999953</v>
      </c>
      <c r="K5686" s="3" t="str" cm="1">
        <f t="array" ref="K5686">_xlfn.LET(_xlpm.d,UPPER(TRIM(CLEAN(SUBSTITUTE(F5686,CHAR(160),"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87" spans="2:11" hidden="1" x14ac:dyDescent="0.25">
      <c r="B5687" s="20">
        <v>46070</v>
      </c>
      <c r="C5687" s="2" t="s">
        <v>1</v>
      </c>
      <c r="D5687" s="2" t="s">
        <v>161</v>
      </c>
      <c r="E5687" s="2" t="s">
        <v>162</v>
      </c>
      <c r="F5687" s="2" t="s">
        <v>2573</v>
      </c>
      <c r="G5687" s="5">
        <v>160</v>
      </c>
      <c r="H5687" s="5">
        <v>22.4</v>
      </c>
      <c r="I5687" s="5">
        <v>3584</v>
      </c>
      <c r="J5687" s="5">
        <v>2905335.2299999953</v>
      </c>
      <c r="K5687" s="3" t="str" cm="1">
        <f t="array" ref="K5687">_xlfn.LET(_xlpm.d,UPPER(TRIM(CLEAN(SUBSTITUTE(F5687,CHAR(160),"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88" spans="2:11" hidden="1" x14ac:dyDescent="0.25">
      <c r="B5688" s="20">
        <v>46070</v>
      </c>
      <c r="C5688" s="2" t="s">
        <v>1</v>
      </c>
      <c r="D5688" s="2" t="s">
        <v>163</v>
      </c>
      <c r="E5688" s="2" t="s">
        <v>78</v>
      </c>
      <c r="F5688" s="2" t="s">
        <v>2573</v>
      </c>
      <c r="G5688" s="5">
        <v>40</v>
      </c>
      <c r="H5688" s="5">
        <v>22.4</v>
      </c>
      <c r="I5688" s="5">
        <v>896</v>
      </c>
      <c r="J5688" s="5">
        <v>2906231.2299999953</v>
      </c>
      <c r="K5688" s="3" t="str" cm="1">
        <f t="array" ref="K5688">_xlfn.LET(_xlpm.d,UPPER(TRIM(CLEAN(SUBSTITUTE(F5688,CHAR(160),"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89" spans="2:11" hidden="1" x14ac:dyDescent="0.25">
      <c r="B5689" s="20">
        <v>46070</v>
      </c>
      <c r="C5689" s="2" t="s">
        <v>1</v>
      </c>
      <c r="D5689" s="2" t="s">
        <v>467</v>
      </c>
      <c r="E5689" s="2" t="s">
        <v>266</v>
      </c>
      <c r="F5689" s="2" t="s">
        <v>2573</v>
      </c>
      <c r="G5689" s="5">
        <v>72</v>
      </c>
      <c r="H5689" s="5">
        <v>22.4</v>
      </c>
      <c r="I5689" s="5">
        <v>1612.8</v>
      </c>
      <c r="J5689" s="5">
        <v>2907844.0299999951</v>
      </c>
      <c r="K5689" s="3" t="str" cm="1">
        <f t="array" ref="K5689">_xlfn.LET(_xlpm.d,UPPER(TRIM(CLEAN(SUBSTITUTE(F5689,CHAR(160),"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90" spans="2:11" hidden="1" x14ac:dyDescent="0.25">
      <c r="B5690" s="20">
        <v>46070</v>
      </c>
      <c r="C5690" s="2" t="s">
        <v>1</v>
      </c>
      <c r="D5690" s="2" t="s">
        <v>468</v>
      </c>
      <c r="E5690" s="2" t="s">
        <v>141</v>
      </c>
      <c r="F5690" s="2" t="s">
        <v>2573</v>
      </c>
      <c r="G5690" s="5">
        <v>100</v>
      </c>
      <c r="H5690" s="5">
        <v>22.4</v>
      </c>
      <c r="I5690" s="5">
        <v>2240</v>
      </c>
      <c r="J5690" s="5">
        <v>2910084.0299999951</v>
      </c>
      <c r="K5690" s="3" t="str" cm="1">
        <f t="array" ref="K5690">_xlfn.LET(_xlpm.d,UPPER(TRIM(CLEAN(SUBSTITUTE(F5690,CHAR(160),"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91" spans="2:11" hidden="1" x14ac:dyDescent="0.25">
      <c r="B5691" s="20">
        <v>46070</v>
      </c>
      <c r="C5691" s="2" t="s">
        <v>1</v>
      </c>
      <c r="D5691" s="2" t="s">
        <v>164</v>
      </c>
      <c r="E5691" s="2" t="s">
        <v>165</v>
      </c>
      <c r="F5691" s="2" t="s">
        <v>2573</v>
      </c>
      <c r="G5691" s="5">
        <v>10</v>
      </c>
      <c r="H5691" s="5">
        <v>22.4</v>
      </c>
      <c r="I5691" s="5">
        <v>224</v>
      </c>
      <c r="J5691" s="5">
        <v>2910308.0299999951</v>
      </c>
      <c r="K5691" s="3" t="str" cm="1">
        <f t="array" ref="K5691">_xlfn.LET(_xlpm.d,UPPER(TRIM(CLEAN(SUBSTITUTE(F5691,CHAR(160),"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92" spans="2:11" hidden="1" x14ac:dyDescent="0.25">
      <c r="B5692" s="20">
        <v>46070</v>
      </c>
      <c r="C5692" s="2" t="s">
        <v>1</v>
      </c>
      <c r="D5692" s="2" t="s">
        <v>213</v>
      </c>
      <c r="E5692" s="2" t="s">
        <v>214</v>
      </c>
      <c r="F5692" s="2" t="s">
        <v>2573</v>
      </c>
      <c r="G5692" s="5">
        <v>40</v>
      </c>
      <c r="H5692" s="5">
        <v>22.4</v>
      </c>
      <c r="I5692" s="5">
        <v>896</v>
      </c>
      <c r="J5692" s="5">
        <v>2911204.0299999951</v>
      </c>
      <c r="K5692" s="3" t="str" cm="1">
        <f t="array" ref="K5692">_xlfn.LET(_xlpm.d,UPPER(TRIM(CLEAN(SUBSTITUTE(F5692,CHAR(160),"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93" spans="2:11" hidden="1" x14ac:dyDescent="0.25">
      <c r="B5693" s="20">
        <v>46070</v>
      </c>
      <c r="C5693" s="2" t="s">
        <v>1</v>
      </c>
      <c r="D5693" s="2" t="s">
        <v>3494</v>
      </c>
      <c r="E5693" s="2" t="s">
        <v>796</v>
      </c>
      <c r="F5693" s="2" t="s">
        <v>2573</v>
      </c>
      <c r="G5693" s="5">
        <v>25</v>
      </c>
      <c r="H5693" s="5">
        <v>21.2</v>
      </c>
      <c r="I5693" s="5">
        <v>530</v>
      </c>
      <c r="J5693" s="5">
        <v>2911734.0299999951</v>
      </c>
      <c r="K5693" s="3" t="str" cm="1">
        <f t="array" ref="K5693">_xlfn.LET(_xlpm.d,UPPER(TRIM(CLEAN(SUBSTITUTE(F5693,CHAR(160),"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94" spans="2:11" hidden="1" x14ac:dyDescent="0.25">
      <c r="B5694" s="20">
        <v>46070</v>
      </c>
      <c r="C5694" s="2" t="s">
        <v>1</v>
      </c>
      <c r="D5694" s="2" t="s">
        <v>469</v>
      </c>
      <c r="E5694" s="2" t="s">
        <v>158</v>
      </c>
      <c r="F5694" s="2" t="s">
        <v>2573</v>
      </c>
      <c r="G5694" s="5">
        <v>32</v>
      </c>
      <c r="H5694" s="5">
        <v>22.4</v>
      </c>
      <c r="I5694" s="5">
        <v>716.8</v>
      </c>
      <c r="J5694" s="5">
        <v>2912450.829999995</v>
      </c>
      <c r="K5694" s="3" t="str" cm="1">
        <f t="array" ref="K5694">_xlfn.LET(_xlpm.d,UPPER(TRIM(CLEAN(SUBSTITUTE(F5694,CHAR(160),"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95" spans="2:11" hidden="1" x14ac:dyDescent="0.25">
      <c r="B5695" s="20">
        <v>46071</v>
      </c>
      <c r="C5695" s="2" t="s">
        <v>1</v>
      </c>
      <c r="D5695" s="2" t="s">
        <v>3495</v>
      </c>
      <c r="E5695" s="2" t="s">
        <v>143</v>
      </c>
      <c r="F5695" s="2" t="s">
        <v>2573</v>
      </c>
      <c r="G5695" s="5">
        <v>80</v>
      </c>
      <c r="H5695" s="5">
        <v>22.4</v>
      </c>
      <c r="I5695" s="5">
        <v>1792</v>
      </c>
      <c r="J5695" s="5">
        <v>2914242.829999995</v>
      </c>
      <c r="K5695" s="3" t="str" cm="1">
        <f t="array" ref="K5695">_xlfn.LET(_xlpm.d,UPPER(TRIM(CLEAN(SUBSTITUTE(F5695,CHAR(160),"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96" spans="2:11" hidden="1" x14ac:dyDescent="0.25">
      <c r="B5696" s="20">
        <v>46072</v>
      </c>
      <c r="C5696" s="2" t="s">
        <v>1</v>
      </c>
      <c r="D5696" s="2" t="s">
        <v>166</v>
      </c>
      <c r="E5696" s="2" t="s">
        <v>149</v>
      </c>
      <c r="F5696" s="2" t="s">
        <v>2573</v>
      </c>
      <c r="G5696" s="5">
        <v>40</v>
      </c>
      <c r="H5696" s="5">
        <v>22.4</v>
      </c>
      <c r="I5696" s="5">
        <v>896</v>
      </c>
      <c r="J5696" s="5">
        <v>2915138.829999995</v>
      </c>
      <c r="K5696" s="3" t="str" cm="1">
        <f t="array" ref="K5696">_xlfn.LET(_xlpm.d,UPPER(TRIM(CLEAN(SUBSTITUTE(F5696,CHAR(160),"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97" spans="2:11" hidden="1" x14ac:dyDescent="0.25">
      <c r="B5697" s="20">
        <v>46072</v>
      </c>
      <c r="C5697" s="2" t="s">
        <v>1</v>
      </c>
      <c r="D5697" s="2" t="s">
        <v>408</v>
      </c>
      <c r="E5697" s="2" t="s">
        <v>248</v>
      </c>
      <c r="F5697" s="2" t="s">
        <v>2573</v>
      </c>
      <c r="G5697" s="5">
        <v>32</v>
      </c>
      <c r="H5697" s="5">
        <v>22.4</v>
      </c>
      <c r="I5697" s="5">
        <v>716.8</v>
      </c>
      <c r="J5697" s="5">
        <v>2915855.6299999948</v>
      </c>
      <c r="K5697" s="3" t="str" cm="1">
        <f t="array" ref="K5697">_xlfn.LET(_xlpm.d,UPPER(TRIM(CLEAN(SUBSTITUTE(F5697,CHAR(160),"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98" spans="2:11" hidden="1" x14ac:dyDescent="0.25">
      <c r="B5698" s="20">
        <v>46072</v>
      </c>
      <c r="C5698" s="2" t="s">
        <v>1</v>
      </c>
      <c r="D5698" s="2" t="s">
        <v>2364</v>
      </c>
      <c r="E5698" s="2" t="s">
        <v>254</v>
      </c>
      <c r="F5698" s="2" t="s">
        <v>2573</v>
      </c>
      <c r="G5698" s="5">
        <v>36</v>
      </c>
      <c r="H5698" s="5">
        <v>22.4</v>
      </c>
      <c r="I5698" s="5">
        <v>806.4</v>
      </c>
      <c r="J5698" s="5">
        <v>2916662.0299999947</v>
      </c>
      <c r="K5698" s="3" t="str" cm="1">
        <f t="array" ref="K5698">_xlfn.LET(_xlpm.d,UPPER(TRIM(CLEAN(SUBSTITUTE(F5698,CHAR(160),"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699" spans="2:11" hidden="1" x14ac:dyDescent="0.25">
      <c r="B5699" s="20">
        <v>46072</v>
      </c>
      <c r="C5699" s="2" t="s">
        <v>1</v>
      </c>
      <c r="D5699" s="2" t="s">
        <v>470</v>
      </c>
      <c r="E5699" s="2" t="s">
        <v>192</v>
      </c>
      <c r="F5699" s="2" t="s">
        <v>2573</v>
      </c>
      <c r="G5699" s="5">
        <v>80</v>
      </c>
      <c r="H5699" s="5">
        <v>22.4</v>
      </c>
      <c r="I5699" s="5">
        <v>1792</v>
      </c>
      <c r="J5699" s="5">
        <v>2918454.0299999947</v>
      </c>
      <c r="K5699" s="3" t="str" cm="1">
        <f t="array" ref="K5699">_xlfn.LET(_xlpm.d,UPPER(TRIM(CLEAN(SUBSTITUTE(F5699,CHAR(160),"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00" spans="2:11" hidden="1" x14ac:dyDescent="0.25">
      <c r="B5700" s="20">
        <v>46072</v>
      </c>
      <c r="C5700" s="2" t="s">
        <v>1</v>
      </c>
      <c r="D5700" s="2" t="s">
        <v>471</v>
      </c>
      <c r="E5700" s="2" t="s">
        <v>135</v>
      </c>
      <c r="F5700" s="2" t="s">
        <v>2573</v>
      </c>
      <c r="G5700" s="5">
        <v>48</v>
      </c>
      <c r="H5700" s="5">
        <v>22.4</v>
      </c>
      <c r="I5700" s="5">
        <v>1075.2</v>
      </c>
      <c r="J5700" s="5">
        <v>2919529.2299999949</v>
      </c>
      <c r="K5700" s="3" t="str" cm="1">
        <f t="array" ref="K5700">_xlfn.LET(_xlpm.d,UPPER(TRIM(CLEAN(SUBSTITUTE(F5700,CHAR(160),"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01" spans="2:11" hidden="1" x14ac:dyDescent="0.25">
      <c r="B5701" s="20">
        <v>46072</v>
      </c>
      <c r="C5701" s="2" t="s">
        <v>1</v>
      </c>
      <c r="D5701" s="2" t="s">
        <v>1540</v>
      </c>
      <c r="E5701" s="2" t="s">
        <v>180</v>
      </c>
      <c r="F5701" s="2" t="s">
        <v>2573</v>
      </c>
      <c r="G5701" s="5">
        <v>80</v>
      </c>
      <c r="H5701" s="5">
        <v>22.4</v>
      </c>
      <c r="I5701" s="5">
        <v>1792</v>
      </c>
      <c r="J5701" s="5">
        <v>2921321.2299999949</v>
      </c>
      <c r="K5701" s="3" t="str" cm="1">
        <f t="array" ref="K5701">_xlfn.LET(_xlpm.d,UPPER(TRIM(CLEAN(SUBSTITUTE(F5701,CHAR(160),"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02" spans="2:11" hidden="1" x14ac:dyDescent="0.25">
      <c r="B5702" s="20">
        <v>46072</v>
      </c>
      <c r="C5702" s="2" t="s">
        <v>1</v>
      </c>
      <c r="D5702" s="2" t="s">
        <v>1206</v>
      </c>
      <c r="E5702" s="2" t="s">
        <v>168</v>
      </c>
      <c r="F5702" s="2" t="s">
        <v>2573</v>
      </c>
      <c r="G5702" s="5">
        <v>32</v>
      </c>
      <c r="H5702" s="5">
        <v>22.4</v>
      </c>
      <c r="I5702" s="5">
        <v>716.8</v>
      </c>
      <c r="J5702" s="5">
        <v>2922038.0299999947</v>
      </c>
      <c r="K5702" s="3" t="str" cm="1">
        <f t="array" ref="K5702">_xlfn.LET(_xlpm.d,UPPER(TRIM(CLEAN(SUBSTITUTE(F5702,CHAR(160),"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03" spans="2:11" hidden="1" x14ac:dyDescent="0.25">
      <c r="B5703" s="20">
        <v>46072</v>
      </c>
      <c r="C5703" s="2" t="s">
        <v>1</v>
      </c>
      <c r="D5703" s="2" t="s">
        <v>3496</v>
      </c>
      <c r="E5703" s="2" t="s">
        <v>120</v>
      </c>
      <c r="F5703" s="2" t="s">
        <v>3383</v>
      </c>
      <c r="G5703" s="5">
        <v>3</v>
      </c>
      <c r="H5703" s="5">
        <v>21.99</v>
      </c>
      <c r="I5703" s="5">
        <v>65.97</v>
      </c>
      <c r="J5703" s="5">
        <v>2922103.9999999949</v>
      </c>
      <c r="K5703" s="3" t="str" cm="1">
        <f t="array" ref="K5703">_xlfn.LET(_xlpm.d,UPPER(TRIM(CLEAN(SUBSTITUTE(F5703,CHAR(160),"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04" spans="2:11" hidden="1" x14ac:dyDescent="0.25">
      <c r="B5704" s="20">
        <v>46072</v>
      </c>
      <c r="C5704" s="2" t="s">
        <v>1</v>
      </c>
      <c r="D5704" s="2" t="s">
        <v>3496</v>
      </c>
      <c r="E5704" s="2" t="s">
        <v>120</v>
      </c>
      <c r="F5704" s="2" t="s">
        <v>2629</v>
      </c>
      <c r="G5704" s="5">
        <v>8</v>
      </c>
      <c r="H5704" s="5">
        <v>21.99</v>
      </c>
      <c r="I5704" s="5">
        <v>175.92</v>
      </c>
      <c r="J5704" s="5">
        <v>2922279.9199999948</v>
      </c>
      <c r="K5704" s="3" t="str" cm="1">
        <f t="array" ref="K5704">_xlfn.LET(_xlpm.d,UPPER(TRIM(CLEAN(SUBSTITUTE(F5704,CHAR(160),"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05" spans="2:11" hidden="1" x14ac:dyDescent="0.25">
      <c r="B5705" s="20">
        <v>46072</v>
      </c>
      <c r="C5705" s="2" t="s">
        <v>1</v>
      </c>
      <c r="D5705" s="2" t="s">
        <v>3496</v>
      </c>
      <c r="E5705" s="2" t="s">
        <v>120</v>
      </c>
      <c r="F5705" s="2" t="s">
        <v>3497</v>
      </c>
      <c r="G5705" s="5">
        <v>12</v>
      </c>
      <c r="H5705" s="5">
        <v>21.99</v>
      </c>
      <c r="I5705" s="5">
        <v>263.88</v>
      </c>
      <c r="J5705" s="5">
        <v>2922543.7999999947</v>
      </c>
      <c r="K5705" s="3" t="str" cm="1">
        <f t="array" ref="K5705">_xlfn.LET(_xlpm.d,UPPER(TRIM(CLEAN(SUBSTITUTE(F5705,CHAR(160),"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06" spans="2:11" hidden="1" x14ac:dyDescent="0.25">
      <c r="B5706" s="20">
        <v>46072</v>
      </c>
      <c r="C5706" s="2" t="s">
        <v>1</v>
      </c>
      <c r="D5706" s="2" t="s">
        <v>3496</v>
      </c>
      <c r="E5706" s="2" t="s">
        <v>120</v>
      </c>
      <c r="F5706" s="2" t="s">
        <v>2630</v>
      </c>
      <c r="G5706" s="5">
        <v>8</v>
      </c>
      <c r="H5706" s="5">
        <v>21.99</v>
      </c>
      <c r="I5706" s="5">
        <v>175.92</v>
      </c>
      <c r="J5706" s="5">
        <v>2922719.7199999946</v>
      </c>
      <c r="K5706" s="3" t="str" cm="1">
        <f t="array" ref="K5706">_xlfn.LET(_xlpm.d,UPPER(TRIM(CLEAN(SUBSTITUTE(F5706,CHAR(160),"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07" spans="2:11" hidden="1" x14ac:dyDescent="0.25">
      <c r="B5707" s="20">
        <v>46072</v>
      </c>
      <c r="C5707" s="2" t="s">
        <v>1</v>
      </c>
      <c r="D5707" s="2" t="s">
        <v>3498</v>
      </c>
      <c r="E5707" s="2" t="s">
        <v>305</v>
      </c>
      <c r="F5707" s="2" t="s">
        <v>2573</v>
      </c>
      <c r="G5707" s="5">
        <v>128</v>
      </c>
      <c r="H5707" s="5">
        <v>22.4</v>
      </c>
      <c r="I5707" s="5">
        <v>2867.2</v>
      </c>
      <c r="J5707" s="5">
        <v>2925586.9199999948</v>
      </c>
      <c r="K5707" s="3" t="str" cm="1">
        <f t="array" ref="K5707">_xlfn.LET(_xlpm.d,UPPER(TRIM(CLEAN(SUBSTITUTE(F5707,CHAR(160),"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08" spans="2:11" hidden="1" x14ac:dyDescent="0.25">
      <c r="B5708" s="20">
        <v>46073</v>
      </c>
      <c r="C5708" s="2" t="s">
        <v>1</v>
      </c>
      <c r="D5708" s="2" t="s">
        <v>169</v>
      </c>
      <c r="E5708" s="2" t="s">
        <v>170</v>
      </c>
      <c r="F5708" s="2" t="s">
        <v>2573</v>
      </c>
      <c r="G5708" s="5">
        <v>30</v>
      </c>
      <c r="H5708" s="5">
        <v>21.2</v>
      </c>
      <c r="I5708" s="5">
        <v>636</v>
      </c>
      <c r="J5708" s="5">
        <v>2926222.9199999948</v>
      </c>
      <c r="K5708" s="3" t="str" cm="1">
        <f t="array" ref="K5708">_xlfn.LET(_xlpm.d,UPPER(TRIM(CLEAN(SUBSTITUTE(F5708,CHAR(160),"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09" spans="2:11" hidden="1" x14ac:dyDescent="0.25">
      <c r="B5709" s="20">
        <v>46073</v>
      </c>
      <c r="C5709" s="2" t="s">
        <v>1</v>
      </c>
      <c r="D5709" s="2" t="s">
        <v>2365</v>
      </c>
      <c r="E5709" s="2" t="s">
        <v>186</v>
      </c>
      <c r="F5709" s="2" t="s">
        <v>2573</v>
      </c>
      <c r="G5709" s="5">
        <v>50</v>
      </c>
      <c r="H5709" s="5">
        <v>22.4</v>
      </c>
      <c r="I5709" s="5">
        <v>1120</v>
      </c>
      <c r="J5709" s="5">
        <v>2927342.9199999948</v>
      </c>
      <c r="K5709" s="3" t="str" cm="1">
        <f t="array" ref="K5709">_xlfn.LET(_xlpm.d,UPPER(TRIM(CLEAN(SUBSTITUTE(F5709,CHAR(160),"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10" spans="2:11" hidden="1" x14ac:dyDescent="0.25">
      <c r="B5710" s="20">
        <v>46073</v>
      </c>
      <c r="C5710" s="2" t="s">
        <v>1</v>
      </c>
      <c r="D5710" s="2" t="s">
        <v>472</v>
      </c>
      <c r="E5710" s="2" t="s">
        <v>154</v>
      </c>
      <c r="F5710" s="2" t="s">
        <v>2573</v>
      </c>
      <c r="G5710" s="5">
        <v>80</v>
      </c>
      <c r="H5710" s="5">
        <v>22.4</v>
      </c>
      <c r="I5710" s="5">
        <v>1792</v>
      </c>
      <c r="J5710" s="5">
        <v>2929134.9199999948</v>
      </c>
      <c r="K5710" s="3" t="str" cm="1">
        <f t="array" ref="K5710">_xlfn.LET(_xlpm.d,UPPER(TRIM(CLEAN(SUBSTITUTE(F5710,CHAR(160),"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11" spans="2:11" hidden="1" x14ac:dyDescent="0.25">
      <c r="B5711" s="20">
        <v>46073</v>
      </c>
      <c r="C5711" s="2" t="s">
        <v>1</v>
      </c>
      <c r="D5711" s="2" t="s">
        <v>410</v>
      </c>
      <c r="E5711" s="2" t="s">
        <v>78</v>
      </c>
      <c r="F5711" s="2" t="s">
        <v>2573</v>
      </c>
      <c r="G5711" s="5">
        <v>46</v>
      </c>
      <c r="H5711" s="5">
        <v>22.4</v>
      </c>
      <c r="I5711" s="5">
        <v>1030.4000000000001</v>
      </c>
      <c r="J5711" s="5">
        <v>2930165.3199999947</v>
      </c>
      <c r="K5711" s="3" t="str" cm="1">
        <f t="array" ref="K5711">_xlfn.LET(_xlpm.d,UPPER(TRIM(CLEAN(SUBSTITUTE(F5711,CHAR(160),"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12" spans="2:11" hidden="1" x14ac:dyDescent="0.25">
      <c r="B5712" s="20">
        <v>46073</v>
      </c>
      <c r="C5712" s="2" t="s">
        <v>1</v>
      </c>
      <c r="D5712" s="2" t="s">
        <v>2366</v>
      </c>
      <c r="E5712" s="2" t="s">
        <v>232</v>
      </c>
      <c r="F5712" s="2" t="s">
        <v>2573</v>
      </c>
      <c r="G5712" s="5">
        <v>20</v>
      </c>
      <c r="H5712" s="5">
        <v>22.4</v>
      </c>
      <c r="I5712" s="5">
        <v>448</v>
      </c>
      <c r="J5712" s="5">
        <v>2930613.3199999947</v>
      </c>
      <c r="K5712" s="3" t="str" cm="1">
        <f t="array" ref="K5712">_xlfn.LET(_xlpm.d,UPPER(TRIM(CLEAN(SUBSTITUTE(F5712,CHAR(160),"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13" spans="2:11" hidden="1" x14ac:dyDescent="0.25">
      <c r="B5713" s="20">
        <v>46073</v>
      </c>
      <c r="C5713" s="2" t="s">
        <v>1</v>
      </c>
      <c r="D5713" s="2" t="s">
        <v>129</v>
      </c>
      <c r="E5713" s="2" t="s">
        <v>43</v>
      </c>
      <c r="F5713" s="2" t="s">
        <v>2573</v>
      </c>
      <c r="G5713" s="5">
        <v>10</v>
      </c>
      <c r="H5713" s="5">
        <v>21.2</v>
      </c>
      <c r="I5713" s="5">
        <v>212</v>
      </c>
      <c r="J5713" s="5">
        <v>2930825.3199999947</v>
      </c>
      <c r="K5713" s="3" t="str" cm="1">
        <f t="array" ref="K5713">_xlfn.LET(_xlpm.d,UPPER(TRIM(CLEAN(SUBSTITUTE(F5713,CHAR(160),"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14" spans="2:11" hidden="1" x14ac:dyDescent="0.25">
      <c r="B5714" s="20">
        <v>46073</v>
      </c>
      <c r="C5714" s="2" t="s">
        <v>1</v>
      </c>
      <c r="D5714" s="2" t="s">
        <v>3499</v>
      </c>
      <c r="E5714" s="2" t="s">
        <v>170</v>
      </c>
      <c r="F5714" s="2" t="s">
        <v>2573</v>
      </c>
      <c r="G5714" s="5">
        <v>16</v>
      </c>
      <c r="H5714" s="5">
        <v>21.2</v>
      </c>
      <c r="I5714" s="5">
        <v>339.2</v>
      </c>
      <c r="J5714" s="5">
        <v>2931164.5199999949</v>
      </c>
      <c r="K5714" s="3" t="str" cm="1">
        <f t="array" ref="K5714">_xlfn.LET(_xlpm.d,UPPER(TRIM(CLEAN(SUBSTITUTE(F5714,CHAR(160),"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15" spans="2:11" hidden="1" x14ac:dyDescent="0.25">
      <c r="B5715" s="20">
        <v>46073</v>
      </c>
      <c r="C5715" s="2" t="s">
        <v>1</v>
      </c>
      <c r="D5715" s="2" t="s">
        <v>2367</v>
      </c>
      <c r="E5715" s="2" t="s">
        <v>224</v>
      </c>
      <c r="F5715" s="2" t="s">
        <v>2573</v>
      </c>
      <c r="G5715" s="5">
        <v>217</v>
      </c>
      <c r="H5715" s="5">
        <v>22.4</v>
      </c>
      <c r="I5715" s="5">
        <v>4860.8</v>
      </c>
      <c r="J5715" s="5">
        <v>2936025.3199999947</v>
      </c>
      <c r="K5715" s="3" t="str" cm="1">
        <f t="array" ref="K5715">_xlfn.LET(_xlpm.d,UPPER(TRIM(CLEAN(SUBSTITUTE(F5715,CHAR(160),"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16" spans="2:11" hidden="1" x14ac:dyDescent="0.25">
      <c r="B5716" s="20">
        <v>46076</v>
      </c>
      <c r="C5716" s="2" t="s">
        <v>1</v>
      </c>
      <c r="D5716" s="2" t="s">
        <v>1207</v>
      </c>
      <c r="E5716" s="2" t="s">
        <v>273</v>
      </c>
      <c r="F5716" s="2" t="s">
        <v>2573</v>
      </c>
      <c r="G5716" s="5">
        <v>80</v>
      </c>
      <c r="H5716" s="5">
        <v>22.4</v>
      </c>
      <c r="I5716" s="5">
        <v>1792</v>
      </c>
      <c r="J5716" s="5">
        <v>2937817.3199999947</v>
      </c>
      <c r="K5716" s="3" t="str" cm="1">
        <f t="array" ref="K5716">_xlfn.LET(_xlpm.d,UPPER(TRIM(CLEAN(SUBSTITUTE(F5716,CHAR(160),"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17" spans="2:11" hidden="1" x14ac:dyDescent="0.25">
      <c r="B5717" s="20">
        <v>46076</v>
      </c>
      <c r="C5717" s="2" t="s">
        <v>1</v>
      </c>
      <c r="D5717" s="2" t="s">
        <v>3500</v>
      </c>
      <c r="E5717" s="2" t="s">
        <v>25</v>
      </c>
      <c r="F5717" s="2" t="s">
        <v>2573</v>
      </c>
      <c r="G5717" s="5">
        <v>96</v>
      </c>
      <c r="H5717" s="5">
        <v>17</v>
      </c>
      <c r="I5717" s="5">
        <v>1632</v>
      </c>
      <c r="J5717" s="5">
        <v>2939449.3199999947</v>
      </c>
      <c r="K5717" s="3" t="str" cm="1">
        <f t="array" ref="K5717">_xlfn.LET(_xlpm.d,UPPER(TRIM(CLEAN(SUBSTITUTE(F5717,CHAR(160),"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18" spans="2:11" hidden="1" x14ac:dyDescent="0.25">
      <c r="B5718" s="20">
        <v>46076</v>
      </c>
      <c r="C5718" s="2" t="s">
        <v>1</v>
      </c>
      <c r="D5718" s="2" t="s">
        <v>1208</v>
      </c>
      <c r="E5718" s="2" t="s">
        <v>135</v>
      </c>
      <c r="F5718" s="2" t="s">
        <v>2573</v>
      </c>
      <c r="G5718" s="5">
        <v>48</v>
      </c>
      <c r="H5718" s="5">
        <v>22.4</v>
      </c>
      <c r="I5718" s="5">
        <v>1075.2</v>
      </c>
      <c r="J5718" s="5">
        <v>2940524.5199999949</v>
      </c>
      <c r="K5718" s="3" t="str" cm="1">
        <f t="array" ref="K5718">_xlfn.LET(_xlpm.d,UPPER(TRIM(CLEAN(SUBSTITUTE(F5718,CHAR(160),"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19" spans="2:11" hidden="1" x14ac:dyDescent="0.25">
      <c r="B5719" s="20">
        <v>46077</v>
      </c>
      <c r="C5719" s="2" t="s">
        <v>1</v>
      </c>
      <c r="D5719" s="2" t="s">
        <v>3501</v>
      </c>
      <c r="E5719" s="2" t="s">
        <v>186</v>
      </c>
      <c r="F5719" s="2" t="s">
        <v>2573</v>
      </c>
      <c r="G5719" s="5">
        <v>30</v>
      </c>
      <c r="H5719" s="5">
        <v>22.4</v>
      </c>
      <c r="I5719" s="5">
        <v>672</v>
      </c>
      <c r="J5719" s="5">
        <v>2941196.5199999949</v>
      </c>
      <c r="K5719" s="3" t="str" cm="1">
        <f t="array" ref="K5719">_xlfn.LET(_xlpm.d,UPPER(TRIM(CLEAN(SUBSTITUTE(F5719,CHAR(160),"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20" spans="2:11" hidden="1" x14ac:dyDescent="0.25">
      <c r="B5720" s="20">
        <v>46077</v>
      </c>
      <c r="C5720" s="2" t="s">
        <v>1</v>
      </c>
      <c r="D5720" s="2" t="s">
        <v>171</v>
      </c>
      <c r="E5720" s="2" t="s">
        <v>78</v>
      </c>
      <c r="F5720" s="2" t="s">
        <v>2573</v>
      </c>
      <c r="G5720" s="5">
        <v>50</v>
      </c>
      <c r="H5720" s="5">
        <v>22.4</v>
      </c>
      <c r="I5720" s="5">
        <v>1120</v>
      </c>
      <c r="J5720" s="5">
        <v>2942316.5199999949</v>
      </c>
      <c r="K5720" s="3" t="str" cm="1">
        <f t="array" ref="K5720">_xlfn.LET(_xlpm.d,UPPER(TRIM(CLEAN(SUBSTITUTE(F5720,CHAR(160),"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21" spans="2:11" hidden="1" x14ac:dyDescent="0.25">
      <c r="B5721" s="20">
        <v>46077</v>
      </c>
      <c r="C5721" s="2" t="s">
        <v>1</v>
      </c>
      <c r="D5721" s="2" t="s">
        <v>1332</v>
      </c>
      <c r="E5721" s="2" t="s">
        <v>147</v>
      </c>
      <c r="F5721" s="2" t="s">
        <v>2573</v>
      </c>
      <c r="G5721" s="5">
        <v>64</v>
      </c>
      <c r="H5721" s="5">
        <v>22.4</v>
      </c>
      <c r="I5721" s="5">
        <v>1433.6</v>
      </c>
      <c r="J5721" s="5">
        <v>2943750.119999995</v>
      </c>
      <c r="K5721" s="3" t="str" cm="1">
        <f t="array" ref="K5721">_xlfn.LET(_xlpm.d,UPPER(TRIM(CLEAN(SUBSTITUTE(F5721,CHAR(160),"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22" spans="2:11" hidden="1" x14ac:dyDescent="0.25">
      <c r="B5722" s="20">
        <v>46077</v>
      </c>
      <c r="C5722" s="2" t="s">
        <v>1</v>
      </c>
      <c r="D5722" s="2" t="s">
        <v>1209</v>
      </c>
      <c r="E5722" s="2" t="s">
        <v>156</v>
      </c>
      <c r="F5722" s="2" t="s">
        <v>2573</v>
      </c>
      <c r="G5722" s="5">
        <v>40</v>
      </c>
      <c r="H5722" s="5">
        <v>22.4</v>
      </c>
      <c r="I5722" s="5">
        <v>896</v>
      </c>
      <c r="J5722" s="5">
        <v>2944646.119999995</v>
      </c>
      <c r="K5722" s="3" t="str" cm="1">
        <f t="array" ref="K5722">_xlfn.LET(_xlpm.d,UPPER(TRIM(CLEAN(SUBSTITUTE(F5722,CHAR(160),"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23" spans="2:11" hidden="1" x14ac:dyDescent="0.25">
      <c r="B5723" s="20">
        <v>46077</v>
      </c>
      <c r="C5723" s="2" t="s">
        <v>1</v>
      </c>
      <c r="D5723" s="2" t="s">
        <v>2370</v>
      </c>
      <c r="E5723" s="2" t="s">
        <v>50</v>
      </c>
      <c r="F5723" s="2" t="s">
        <v>2573</v>
      </c>
      <c r="G5723" s="5">
        <v>80</v>
      </c>
      <c r="H5723" s="5">
        <v>20</v>
      </c>
      <c r="I5723" s="5">
        <v>1600</v>
      </c>
      <c r="J5723" s="5">
        <v>2946246.119999995</v>
      </c>
      <c r="K5723" s="3" t="str" cm="1">
        <f t="array" ref="K5723">_xlfn.LET(_xlpm.d,UPPER(TRIM(CLEAN(SUBSTITUTE(F5723,CHAR(160),"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24" spans="2:11" hidden="1" x14ac:dyDescent="0.25">
      <c r="B5724" s="20">
        <v>46078</v>
      </c>
      <c r="C5724" s="2" t="s">
        <v>1</v>
      </c>
      <c r="D5724" s="2" t="s">
        <v>2372</v>
      </c>
      <c r="E5724" s="2" t="s">
        <v>1634</v>
      </c>
      <c r="F5724" s="2" t="s">
        <v>2573</v>
      </c>
      <c r="G5724" s="5">
        <v>60</v>
      </c>
      <c r="H5724" s="5">
        <v>21.3</v>
      </c>
      <c r="I5724" s="5">
        <v>1278</v>
      </c>
      <c r="J5724" s="5">
        <v>2947524.119999995</v>
      </c>
      <c r="K5724" s="3" t="str" cm="1">
        <f t="array" ref="K5724">_xlfn.LET(_xlpm.d,UPPER(TRIM(CLEAN(SUBSTITUTE(F5724,CHAR(160),"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25" spans="2:11" hidden="1" x14ac:dyDescent="0.25">
      <c r="B5725" s="20">
        <v>46078</v>
      </c>
      <c r="C5725" s="2" t="s">
        <v>1</v>
      </c>
      <c r="D5725" s="2" t="s">
        <v>2373</v>
      </c>
      <c r="E5725" s="2" t="s">
        <v>189</v>
      </c>
      <c r="F5725" s="2" t="s">
        <v>2573</v>
      </c>
      <c r="G5725" s="5">
        <v>20</v>
      </c>
      <c r="H5725" s="5">
        <v>22.4</v>
      </c>
      <c r="I5725" s="5">
        <v>448</v>
      </c>
      <c r="J5725" s="5">
        <v>2947972.119999995</v>
      </c>
      <c r="K5725" s="3" t="str" cm="1">
        <f t="array" ref="K5725">_xlfn.LET(_xlpm.d,UPPER(TRIM(CLEAN(SUBSTITUTE(F5725,CHAR(160),"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26" spans="2:11" hidden="1" x14ac:dyDescent="0.25">
      <c r="B5726" s="20">
        <v>46078</v>
      </c>
      <c r="C5726" s="2" t="s">
        <v>1</v>
      </c>
      <c r="D5726" s="2" t="s">
        <v>3502</v>
      </c>
      <c r="E5726" s="2" t="s">
        <v>311</v>
      </c>
      <c r="F5726" s="2" t="s">
        <v>2573</v>
      </c>
      <c r="G5726" s="5">
        <v>52</v>
      </c>
      <c r="H5726" s="5">
        <v>22.4</v>
      </c>
      <c r="I5726" s="5">
        <v>1164.8</v>
      </c>
      <c r="J5726" s="5">
        <v>2949136.9199999948</v>
      </c>
      <c r="K5726" s="3" t="str" cm="1">
        <f t="array" ref="K5726">_xlfn.LET(_xlpm.d,UPPER(TRIM(CLEAN(SUBSTITUTE(F5726,CHAR(160),"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27" spans="2:11" hidden="1" x14ac:dyDescent="0.25">
      <c r="B5727" s="20">
        <v>46079</v>
      </c>
      <c r="C5727" s="2" t="s">
        <v>1</v>
      </c>
      <c r="D5727" s="2" t="s">
        <v>1334</v>
      </c>
      <c r="E5727" s="2" t="s">
        <v>149</v>
      </c>
      <c r="F5727" s="2" t="s">
        <v>2573</v>
      </c>
      <c r="G5727" s="5">
        <v>32</v>
      </c>
      <c r="H5727" s="5">
        <v>22.4</v>
      </c>
      <c r="I5727" s="5">
        <v>716.8</v>
      </c>
      <c r="J5727" s="5">
        <v>2949853.7199999946</v>
      </c>
      <c r="K5727" s="3" t="str" cm="1">
        <f t="array" ref="K5727">_xlfn.LET(_xlpm.d,UPPER(TRIM(CLEAN(SUBSTITUTE(F5727,CHAR(160),"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28" spans="2:11" hidden="1" x14ac:dyDescent="0.25">
      <c r="B5728" s="20">
        <v>46079</v>
      </c>
      <c r="C5728" s="2" t="s">
        <v>1</v>
      </c>
      <c r="D5728" s="2" t="s">
        <v>1210</v>
      </c>
      <c r="E5728" s="2" t="s">
        <v>192</v>
      </c>
      <c r="F5728" s="2" t="s">
        <v>2573</v>
      </c>
      <c r="G5728" s="5">
        <v>16</v>
      </c>
      <c r="H5728" s="5">
        <v>22.4</v>
      </c>
      <c r="I5728" s="5">
        <v>358.4</v>
      </c>
      <c r="J5728" s="5">
        <v>2950212.1199999945</v>
      </c>
      <c r="K5728" s="3" t="str" cm="1">
        <f t="array" ref="K5728">_xlfn.LET(_xlpm.d,UPPER(TRIM(CLEAN(SUBSTITUTE(F5728,CHAR(160),"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29" spans="2:11" hidden="1" x14ac:dyDescent="0.25">
      <c r="B5729" s="20">
        <v>46079</v>
      </c>
      <c r="C5729" s="2" t="s">
        <v>1</v>
      </c>
      <c r="D5729" s="2" t="s">
        <v>2375</v>
      </c>
      <c r="E5729" s="2" t="s">
        <v>268</v>
      </c>
      <c r="F5729" s="2" t="s">
        <v>2573</v>
      </c>
      <c r="G5729" s="5">
        <v>60</v>
      </c>
      <c r="H5729" s="5">
        <v>22.4</v>
      </c>
      <c r="I5729" s="5">
        <v>1344</v>
      </c>
      <c r="J5729" s="5">
        <v>2951556.1199999945</v>
      </c>
      <c r="K5729" s="3" t="str" cm="1">
        <f t="array" ref="K5729">_xlfn.LET(_xlpm.d,UPPER(TRIM(CLEAN(SUBSTITUTE(F5729,CHAR(160),"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30" spans="2:11" hidden="1" x14ac:dyDescent="0.25">
      <c r="B5730" s="20">
        <v>46080</v>
      </c>
      <c r="C5730" s="2" t="s">
        <v>1</v>
      </c>
      <c r="D5730" s="2" t="s">
        <v>3503</v>
      </c>
      <c r="E5730" s="2" t="s">
        <v>259</v>
      </c>
      <c r="F5730" s="2" t="s">
        <v>2573</v>
      </c>
      <c r="G5730" s="5">
        <v>50</v>
      </c>
      <c r="H5730" s="5">
        <v>22.4</v>
      </c>
      <c r="I5730" s="5">
        <v>1120</v>
      </c>
      <c r="J5730" s="5">
        <v>2952676.1199999945</v>
      </c>
      <c r="K5730" s="3" t="str" cm="1">
        <f t="array" ref="K5730">_xlfn.LET(_xlpm.d,UPPER(TRIM(CLEAN(SUBSTITUTE(F5730,CHAR(160),"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31" spans="2:11" hidden="1" x14ac:dyDescent="0.25">
      <c r="B5731" s="20">
        <v>46080</v>
      </c>
      <c r="C5731" s="2" t="s">
        <v>1</v>
      </c>
      <c r="D5731" s="2" t="s">
        <v>3504</v>
      </c>
      <c r="E5731" s="2" t="s">
        <v>165</v>
      </c>
      <c r="F5731" s="2" t="s">
        <v>2573</v>
      </c>
      <c r="G5731" s="5">
        <v>10</v>
      </c>
      <c r="H5731" s="5">
        <v>22.4</v>
      </c>
      <c r="I5731" s="5">
        <v>224</v>
      </c>
      <c r="J5731" s="5">
        <v>2952900.1199999945</v>
      </c>
      <c r="K5731" s="3" t="str" cm="1">
        <f t="array" ref="K5731">_xlfn.LET(_xlpm.d,UPPER(TRIM(CLEAN(SUBSTITUTE(F5731,CHAR(160),"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32" spans="2:11" hidden="1" x14ac:dyDescent="0.25">
      <c r="B5732" s="20">
        <v>46080</v>
      </c>
      <c r="C5732" s="2" t="s">
        <v>1</v>
      </c>
      <c r="D5732" s="2" t="s">
        <v>1492</v>
      </c>
      <c r="E5732" s="2" t="s">
        <v>154</v>
      </c>
      <c r="F5732" s="2" t="s">
        <v>2573</v>
      </c>
      <c r="G5732" s="5">
        <v>40</v>
      </c>
      <c r="H5732" s="5">
        <v>22.4</v>
      </c>
      <c r="I5732" s="5">
        <v>896</v>
      </c>
      <c r="J5732" s="5">
        <v>2953796.1199999945</v>
      </c>
      <c r="K5732" s="3" t="str" cm="1">
        <f t="array" ref="K5732">_xlfn.LET(_xlpm.d,UPPER(TRIM(CLEAN(SUBSTITUTE(F5732,CHAR(160),"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33" spans="2:11" hidden="1" x14ac:dyDescent="0.25">
      <c r="B5733" s="20">
        <v>46080</v>
      </c>
      <c r="C5733" s="2" t="s">
        <v>1</v>
      </c>
      <c r="D5733" s="2" t="s">
        <v>173</v>
      </c>
      <c r="E5733" s="2" t="s">
        <v>78</v>
      </c>
      <c r="F5733" s="2" t="s">
        <v>2573</v>
      </c>
      <c r="G5733" s="5">
        <v>32</v>
      </c>
      <c r="H5733" s="5">
        <v>22.4</v>
      </c>
      <c r="I5733" s="5">
        <v>716.8</v>
      </c>
      <c r="J5733" s="5">
        <v>2954512.9199999943</v>
      </c>
      <c r="K5733" s="3" t="str" cm="1">
        <f t="array" ref="K5733">_xlfn.LET(_xlpm.d,UPPER(TRIM(CLEAN(SUBSTITUTE(F5733,CHAR(160),"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34" spans="2:11" hidden="1" x14ac:dyDescent="0.25">
      <c r="B5734" s="20">
        <v>46080</v>
      </c>
      <c r="C5734" s="2" t="s">
        <v>1</v>
      </c>
      <c r="D5734" s="2" t="s">
        <v>2377</v>
      </c>
      <c r="E5734" s="2" t="s">
        <v>241</v>
      </c>
      <c r="F5734" s="2" t="s">
        <v>2573</v>
      </c>
      <c r="G5734" s="5">
        <v>32</v>
      </c>
      <c r="H5734" s="5">
        <v>22.4</v>
      </c>
      <c r="I5734" s="5">
        <v>716.8</v>
      </c>
      <c r="J5734" s="5">
        <v>2955229.7199999942</v>
      </c>
      <c r="K5734" s="3" t="str" cm="1">
        <f t="array" ref="K5734">_xlfn.LET(_xlpm.d,UPPER(TRIM(CLEAN(SUBSTITUTE(F5734,CHAR(160),"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35" spans="2:11" hidden="1" x14ac:dyDescent="0.25">
      <c r="B5735" s="20">
        <v>46080</v>
      </c>
      <c r="C5735" s="2" t="s">
        <v>1</v>
      </c>
      <c r="D5735" s="2" t="s">
        <v>3505</v>
      </c>
      <c r="E5735" s="2" t="s">
        <v>25</v>
      </c>
      <c r="F5735" s="2" t="s">
        <v>2573</v>
      </c>
      <c r="G5735" s="5">
        <v>112</v>
      </c>
      <c r="H5735" s="5">
        <v>17</v>
      </c>
      <c r="I5735" s="5">
        <v>1904</v>
      </c>
      <c r="J5735" s="5">
        <v>2957133.7199999942</v>
      </c>
      <c r="K5735" s="3" t="str" cm="1">
        <f t="array" ref="K5735">_xlfn.LET(_xlpm.d,UPPER(TRIM(CLEAN(SUBSTITUTE(F5735,CHAR(160),"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36" spans="2:11" hidden="1" x14ac:dyDescent="0.25">
      <c r="B5736" s="20">
        <v>46080</v>
      </c>
      <c r="C5736" s="2" t="s">
        <v>1</v>
      </c>
      <c r="D5736" s="2" t="s">
        <v>3506</v>
      </c>
      <c r="E5736" s="2" t="s">
        <v>224</v>
      </c>
      <c r="F5736" s="2" t="s">
        <v>2573</v>
      </c>
      <c r="G5736" s="5">
        <v>128</v>
      </c>
      <c r="H5736" s="5">
        <v>22.4</v>
      </c>
      <c r="I5736" s="5">
        <v>2867.2</v>
      </c>
      <c r="J5736" s="5">
        <v>2960000.9199999943</v>
      </c>
      <c r="K5736" s="3" t="str" cm="1">
        <f t="array" ref="K5736">_xlfn.LET(_xlpm.d,UPPER(TRIM(CLEAN(SUBSTITUTE(F5736,CHAR(160),"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37" spans="2:11" hidden="1" x14ac:dyDescent="0.25">
      <c r="B5737" s="20">
        <v>46080</v>
      </c>
      <c r="C5737" s="2" t="s">
        <v>1</v>
      </c>
      <c r="D5737" s="2" t="s">
        <v>2378</v>
      </c>
      <c r="E5737" s="2" t="s">
        <v>197</v>
      </c>
      <c r="F5737" s="2" t="s">
        <v>2573</v>
      </c>
      <c r="G5737" s="5">
        <v>64</v>
      </c>
      <c r="H5737" s="5">
        <v>22.4</v>
      </c>
      <c r="I5737" s="5">
        <v>1433.6</v>
      </c>
      <c r="J5737" s="5">
        <v>2961434.5199999944</v>
      </c>
      <c r="K5737" s="3" t="str" cm="1">
        <f t="array" ref="K5737">_xlfn.LET(_xlpm.d,UPPER(TRIM(CLEAN(SUBSTITUTE(F5737,CHAR(160),"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38" spans="2:11" hidden="1" x14ac:dyDescent="0.25">
      <c r="B5738" s="20">
        <v>46080</v>
      </c>
      <c r="C5738" s="2" t="s">
        <v>1</v>
      </c>
      <c r="D5738" s="2" t="s">
        <v>3507</v>
      </c>
      <c r="E5738" s="2" t="s">
        <v>319</v>
      </c>
      <c r="F5738" s="2" t="s">
        <v>3364</v>
      </c>
      <c r="G5738" s="5">
        <v>180</v>
      </c>
      <c r="H5738" s="5">
        <v>22.4</v>
      </c>
      <c r="I5738" s="5">
        <v>4032</v>
      </c>
      <c r="J5738" s="5">
        <v>2965466.5199999944</v>
      </c>
      <c r="K5738" s="3" t="str" cm="1">
        <f t="array" ref="K5738">_xlfn.LET(_xlpm.d,UPPER(TRIM(CLEAN(SUBSTITUTE(F5738,CHAR(160),"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39" spans="2:11" hidden="1" x14ac:dyDescent="0.25">
      <c r="B5739" s="20">
        <v>46080</v>
      </c>
      <c r="C5739" s="2" t="s">
        <v>1</v>
      </c>
      <c r="D5739" s="2" t="s">
        <v>2379</v>
      </c>
      <c r="E5739" s="2" t="s">
        <v>1944</v>
      </c>
      <c r="F5739" s="2" t="s">
        <v>3508</v>
      </c>
      <c r="G5739" s="5">
        <v>12</v>
      </c>
      <c r="H5739" s="5">
        <v>32.950000000000003</v>
      </c>
      <c r="I5739" s="5">
        <v>395.4</v>
      </c>
      <c r="J5739" s="5">
        <v>2965861.9199999943</v>
      </c>
      <c r="K5739" s="3" t="str" cm="1">
        <f t="array" ref="K5739">_xlfn.LET(_xlpm.d,UPPER(TRIM(CLEAN(SUBSTITUTE(F5739,CHAR(160),"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5740" spans="2:11" hidden="1" x14ac:dyDescent="0.25">
      <c r="B5740" s="20">
        <v>46083</v>
      </c>
      <c r="C5740" s="2" t="s">
        <v>1</v>
      </c>
      <c r="D5740" s="2" t="s">
        <v>3509</v>
      </c>
      <c r="E5740" s="2" t="s">
        <v>25</v>
      </c>
      <c r="F5740" s="2" t="s">
        <v>2573</v>
      </c>
      <c r="G5740" s="5">
        <v>48</v>
      </c>
      <c r="H5740" s="5">
        <v>17</v>
      </c>
      <c r="I5740" s="5">
        <v>816</v>
      </c>
      <c r="J5740" s="5">
        <v>2966677.9199999943</v>
      </c>
      <c r="K5740" s="3" t="str" cm="1">
        <f t="array" ref="K5740">_xlfn.LET(_xlpm.d,UPPER(TRIM(CLEAN(SUBSTITUTE(F5740,CHAR(160),"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41" spans="2:11" hidden="1" x14ac:dyDescent="0.25">
      <c r="B5741" s="20">
        <v>46083</v>
      </c>
      <c r="C5741" s="2" t="s">
        <v>1</v>
      </c>
      <c r="D5741" s="2" t="s">
        <v>2380</v>
      </c>
      <c r="E5741" s="2" t="s">
        <v>254</v>
      </c>
      <c r="F5741" s="2" t="s">
        <v>2573</v>
      </c>
      <c r="G5741" s="5">
        <v>80</v>
      </c>
      <c r="H5741" s="5">
        <v>22.4</v>
      </c>
      <c r="I5741" s="5">
        <v>1792</v>
      </c>
      <c r="J5741" s="5">
        <v>2968469.9199999943</v>
      </c>
      <c r="K5741" s="3" t="str" cm="1">
        <f t="array" ref="K5741">_xlfn.LET(_xlpm.d,UPPER(TRIM(CLEAN(SUBSTITUTE(F5741,CHAR(160),"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42" spans="2:11" hidden="1" x14ac:dyDescent="0.25">
      <c r="B5742" s="20">
        <v>46084</v>
      </c>
      <c r="C5742" s="2" t="s">
        <v>1</v>
      </c>
      <c r="D5742" s="2" t="s">
        <v>3510</v>
      </c>
      <c r="E5742" s="2" t="s">
        <v>279</v>
      </c>
      <c r="F5742" s="2" t="s">
        <v>2573</v>
      </c>
      <c r="G5742" s="5">
        <v>32</v>
      </c>
      <c r="H5742" s="5">
        <v>22.4</v>
      </c>
      <c r="I5742" s="5">
        <v>716.8</v>
      </c>
      <c r="J5742" s="5">
        <v>2969186.7199999942</v>
      </c>
      <c r="K5742" s="3" t="str" cm="1">
        <f t="array" ref="K5742">_xlfn.LET(_xlpm.d,UPPER(TRIM(CLEAN(SUBSTITUTE(F5742,CHAR(160),"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43" spans="2:11" hidden="1" x14ac:dyDescent="0.25">
      <c r="B5743" s="20">
        <v>46084</v>
      </c>
      <c r="C5743" s="2" t="s">
        <v>1</v>
      </c>
      <c r="D5743" s="2" t="s">
        <v>174</v>
      </c>
      <c r="E5743" s="2" t="s">
        <v>162</v>
      </c>
      <c r="F5743" s="2" t="s">
        <v>2573</v>
      </c>
      <c r="G5743" s="5">
        <v>40</v>
      </c>
      <c r="H5743" s="5">
        <v>22.4</v>
      </c>
      <c r="I5743" s="5">
        <v>896</v>
      </c>
      <c r="J5743" s="5">
        <v>2970082.7199999942</v>
      </c>
      <c r="K5743" s="3" t="str" cm="1">
        <f t="array" ref="K5743">_xlfn.LET(_xlpm.d,UPPER(TRIM(CLEAN(SUBSTITUTE(F5743,CHAR(160),"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44" spans="2:11" hidden="1" x14ac:dyDescent="0.25">
      <c r="B5744" s="20">
        <v>46084</v>
      </c>
      <c r="C5744" s="2" t="s">
        <v>1</v>
      </c>
      <c r="D5744" s="2" t="s">
        <v>411</v>
      </c>
      <c r="E5744" s="2" t="s">
        <v>78</v>
      </c>
      <c r="F5744" s="2" t="s">
        <v>2573</v>
      </c>
      <c r="G5744" s="5">
        <v>48</v>
      </c>
      <c r="H5744" s="5">
        <v>22.4</v>
      </c>
      <c r="I5744" s="5">
        <v>1075.2</v>
      </c>
      <c r="J5744" s="5">
        <v>2971157.9199999943</v>
      </c>
      <c r="K5744" s="3" t="str" cm="1">
        <f t="array" ref="K5744">_xlfn.LET(_xlpm.d,UPPER(TRIM(CLEAN(SUBSTITUTE(F5744,CHAR(160),"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45" spans="2:11" hidden="1" x14ac:dyDescent="0.25">
      <c r="B5745" s="20">
        <v>46084</v>
      </c>
      <c r="C5745" s="2" t="s">
        <v>1</v>
      </c>
      <c r="D5745" s="2" t="s">
        <v>2381</v>
      </c>
      <c r="E5745" s="2" t="s">
        <v>232</v>
      </c>
      <c r="F5745" s="2" t="s">
        <v>2573</v>
      </c>
      <c r="G5745" s="5">
        <v>15</v>
      </c>
      <c r="H5745" s="5">
        <v>22.4</v>
      </c>
      <c r="I5745" s="5">
        <v>336</v>
      </c>
      <c r="J5745" s="5">
        <v>2971493.9199999943</v>
      </c>
      <c r="K5745" s="3" t="str" cm="1">
        <f t="array" ref="K5745">_xlfn.LET(_xlpm.d,UPPER(TRIM(CLEAN(SUBSTITUTE(F5745,CHAR(160),"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46" spans="2:11" hidden="1" x14ac:dyDescent="0.25">
      <c r="B5746" s="20">
        <v>46084</v>
      </c>
      <c r="C5746" s="2" t="s">
        <v>1</v>
      </c>
      <c r="D5746" s="2" t="s">
        <v>3511</v>
      </c>
      <c r="E5746" s="2" t="s">
        <v>158</v>
      </c>
      <c r="F5746" s="2" t="s">
        <v>2573</v>
      </c>
      <c r="G5746" s="5">
        <v>80</v>
      </c>
      <c r="H5746" s="5">
        <v>22.4</v>
      </c>
      <c r="I5746" s="5">
        <v>1792</v>
      </c>
      <c r="J5746" s="5">
        <v>2973285.9199999943</v>
      </c>
      <c r="K5746" s="3" t="str" cm="1">
        <f t="array" ref="K5746">_xlfn.LET(_xlpm.d,UPPER(TRIM(CLEAN(SUBSTITUTE(F5746,CHAR(160),"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47" spans="2:11" hidden="1" x14ac:dyDescent="0.25">
      <c r="B5747" s="20">
        <v>46084</v>
      </c>
      <c r="C5747" s="2" t="s">
        <v>1</v>
      </c>
      <c r="D5747" s="2" t="s">
        <v>3512</v>
      </c>
      <c r="E5747" s="2" t="s">
        <v>25</v>
      </c>
      <c r="F5747" s="2" t="s">
        <v>2573</v>
      </c>
      <c r="G5747" s="5">
        <v>160</v>
      </c>
      <c r="H5747" s="5">
        <v>17</v>
      </c>
      <c r="I5747" s="5">
        <v>2720</v>
      </c>
      <c r="J5747" s="5">
        <v>2976005.9199999943</v>
      </c>
      <c r="K5747" s="3" t="str" cm="1">
        <f t="array" ref="K5747">_xlfn.LET(_xlpm.d,UPPER(TRIM(CLEAN(SUBSTITUTE(F5747,CHAR(160),"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48" spans="2:11" hidden="1" x14ac:dyDescent="0.25">
      <c r="B5748" s="20">
        <v>46084</v>
      </c>
      <c r="C5748" s="2" t="s">
        <v>1</v>
      </c>
      <c r="D5748" s="2" t="s">
        <v>2383</v>
      </c>
      <c r="E5748" s="2" t="s">
        <v>263</v>
      </c>
      <c r="F5748" s="2" t="s">
        <v>2573</v>
      </c>
      <c r="G5748" s="5">
        <v>32</v>
      </c>
      <c r="H5748" s="5">
        <v>22.4</v>
      </c>
      <c r="I5748" s="5">
        <v>716.8</v>
      </c>
      <c r="J5748" s="5">
        <v>2976722.7199999942</v>
      </c>
      <c r="K5748" s="3" t="str" cm="1">
        <f t="array" ref="K5748">_xlfn.LET(_xlpm.d,UPPER(TRIM(CLEAN(SUBSTITUTE(F5748,CHAR(160),"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49" spans="2:11" hidden="1" x14ac:dyDescent="0.25">
      <c r="B5749" s="20">
        <v>46085</v>
      </c>
      <c r="C5749" s="2" t="s">
        <v>1</v>
      </c>
      <c r="D5749" s="2" t="s">
        <v>3513</v>
      </c>
      <c r="E5749" s="2" t="s">
        <v>145</v>
      </c>
      <c r="F5749" s="2" t="s">
        <v>2573</v>
      </c>
      <c r="G5749" s="5">
        <v>25</v>
      </c>
      <c r="H5749" s="5">
        <v>22.4</v>
      </c>
      <c r="I5749" s="5">
        <v>560</v>
      </c>
      <c r="J5749" s="5">
        <v>2977282.7199999942</v>
      </c>
      <c r="K5749" s="3" t="str" cm="1">
        <f t="array" ref="K5749">_xlfn.LET(_xlpm.d,UPPER(TRIM(CLEAN(SUBSTITUTE(F5749,CHAR(160),"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50" spans="2:11" hidden="1" x14ac:dyDescent="0.25">
      <c r="B5750" s="20">
        <v>46085</v>
      </c>
      <c r="C5750" s="2" t="s">
        <v>1</v>
      </c>
      <c r="D5750" s="2" t="s">
        <v>2385</v>
      </c>
      <c r="E5750" s="2" t="s">
        <v>282</v>
      </c>
      <c r="F5750" s="2" t="s">
        <v>2573</v>
      </c>
      <c r="G5750" s="5">
        <v>20</v>
      </c>
      <c r="H5750" s="5">
        <v>22.4</v>
      </c>
      <c r="I5750" s="5">
        <v>448</v>
      </c>
      <c r="J5750" s="5">
        <v>2977730.7199999942</v>
      </c>
      <c r="K5750" s="3" t="str" cm="1">
        <f t="array" ref="K5750">_xlfn.LET(_xlpm.d,UPPER(TRIM(CLEAN(SUBSTITUTE(F5750,CHAR(160),"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51" spans="2:11" hidden="1" x14ac:dyDescent="0.25">
      <c r="B5751" s="20">
        <v>46085</v>
      </c>
      <c r="C5751" s="2" t="s">
        <v>1</v>
      </c>
      <c r="D5751" s="2" t="s">
        <v>864</v>
      </c>
      <c r="E5751" s="2" t="s">
        <v>774</v>
      </c>
      <c r="F5751" s="2" t="s">
        <v>3514</v>
      </c>
      <c r="G5751" s="5">
        <v>8</v>
      </c>
      <c r="H5751" s="5">
        <v>21.2</v>
      </c>
      <c r="I5751" s="5">
        <v>169.6</v>
      </c>
      <c r="J5751" s="5">
        <v>2977900.3199999942</v>
      </c>
      <c r="K5751" s="3" t="str" cm="1">
        <f t="array" ref="K5751">_xlfn.LET(_xlpm.d,UPPER(TRIM(CLEAN(SUBSTITUTE(F5751,CHAR(160),"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52" spans="2:11" hidden="1" x14ac:dyDescent="0.25">
      <c r="B5752" s="20">
        <v>46085</v>
      </c>
      <c r="C5752" s="2" t="s">
        <v>1</v>
      </c>
      <c r="D5752" s="2" t="s">
        <v>740</v>
      </c>
      <c r="E5752" s="2" t="s">
        <v>741</v>
      </c>
      <c r="F5752" s="2" t="s">
        <v>2573</v>
      </c>
      <c r="G5752" s="5">
        <v>21</v>
      </c>
      <c r="H5752" s="5">
        <v>21.2</v>
      </c>
      <c r="I5752" s="5">
        <v>445.2</v>
      </c>
      <c r="J5752" s="5">
        <v>2978345.5199999944</v>
      </c>
      <c r="K5752" s="3" t="str" cm="1">
        <f t="array" ref="K5752">_xlfn.LET(_xlpm.d,UPPER(TRIM(CLEAN(SUBSTITUTE(F5752,CHAR(160),"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53" spans="2:11" hidden="1" x14ac:dyDescent="0.25">
      <c r="B5753" s="20">
        <v>46086</v>
      </c>
      <c r="C5753" s="2" t="s">
        <v>1</v>
      </c>
      <c r="D5753" s="2" t="s">
        <v>1211</v>
      </c>
      <c r="E5753" s="2" t="s">
        <v>149</v>
      </c>
      <c r="F5753" s="2" t="s">
        <v>2573</v>
      </c>
      <c r="G5753" s="5">
        <v>62</v>
      </c>
      <c r="H5753" s="5">
        <v>22.4</v>
      </c>
      <c r="I5753" s="5">
        <v>1388.8</v>
      </c>
      <c r="J5753" s="5">
        <v>2979734.3199999942</v>
      </c>
      <c r="K5753" s="3" t="str" cm="1">
        <f t="array" ref="K5753">_xlfn.LET(_xlpm.d,UPPER(TRIM(CLEAN(SUBSTITUTE(F5753,CHAR(160),"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54" spans="2:11" hidden="1" x14ac:dyDescent="0.25">
      <c r="B5754" s="20">
        <v>46086</v>
      </c>
      <c r="C5754" s="2" t="s">
        <v>1</v>
      </c>
      <c r="D5754" s="2" t="s">
        <v>413</v>
      </c>
      <c r="E5754" s="2" t="s">
        <v>248</v>
      </c>
      <c r="F5754" s="2" t="s">
        <v>2573</v>
      </c>
      <c r="G5754" s="5">
        <v>68</v>
      </c>
      <c r="H5754" s="5">
        <v>22.4</v>
      </c>
      <c r="I5754" s="5">
        <v>1523.2</v>
      </c>
      <c r="J5754" s="5">
        <v>2981257.5199999944</v>
      </c>
      <c r="K5754" s="3" t="str" cm="1">
        <f t="array" ref="K5754">_xlfn.LET(_xlpm.d,UPPER(TRIM(CLEAN(SUBSTITUTE(F5754,CHAR(160),"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55" spans="2:11" hidden="1" x14ac:dyDescent="0.25">
      <c r="B5755" s="20">
        <v>46086</v>
      </c>
      <c r="C5755" s="2" t="s">
        <v>1</v>
      </c>
      <c r="D5755" s="2" t="s">
        <v>414</v>
      </c>
      <c r="E5755" s="2" t="s">
        <v>268</v>
      </c>
      <c r="F5755" s="2" t="s">
        <v>2573</v>
      </c>
      <c r="G5755" s="5">
        <v>30</v>
      </c>
      <c r="H5755" s="5">
        <v>22.4</v>
      </c>
      <c r="I5755" s="5">
        <v>672</v>
      </c>
      <c r="J5755" s="5">
        <v>2981929.5199999944</v>
      </c>
      <c r="K5755" s="3" t="str" cm="1">
        <f t="array" ref="K5755">_xlfn.LET(_xlpm.d,UPPER(TRIM(CLEAN(SUBSTITUTE(F5755,CHAR(160),"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56" spans="2:11" hidden="1" x14ac:dyDescent="0.25">
      <c r="B5756" s="20">
        <v>46086</v>
      </c>
      <c r="C5756" s="2" t="s">
        <v>1</v>
      </c>
      <c r="D5756" s="2" t="s">
        <v>179</v>
      </c>
      <c r="E5756" s="2" t="s">
        <v>180</v>
      </c>
      <c r="F5756" s="2" t="s">
        <v>2573</v>
      </c>
      <c r="G5756" s="5">
        <v>64</v>
      </c>
      <c r="H5756" s="5">
        <v>22.4</v>
      </c>
      <c r="I5756" s="5">
        <v>1433.6</v>
      </c>
      <c r="J5756" s="5">
        <v>2983363.1199999945</v>
      </c>
      <c r="K5756" s="3" t="str" cm="1">
        <f t="array" ref="K5756">_xlfn.LET(_xlpm.d,UPPER(TRIM(CLEAN(SUBSTITUTE(F5756,CHAR(160),"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57" spans="2:11" hidden="1" x14ac:dyDescent="0.25">
      <c r="B5757" s="20">
        <v>46086</v>
      </c>
      <c r="C5757" s="2" t="s">
        <v>1</v>
      </c>
      <c r="D5757" s="2" t="s">
        <v>415</v>
      </c>
      <c r="E5757" s="2" t="s">
        <v>151</v>
      </c>
      <c r="F5757" s="2" t="s">
        <v>2573</v>
      </c>
      <c r="G5757" s="5">
        <v>20</v>
      </c>
      <c r="H5757" s="5">
        <v>22.4</v>
      </c>
      <c r="I5757" s="5">
        <v>448</v>
      </c>
      <c r="J5757" s="5">
        <v>2983811.1199999945</v>
      </c>
      <c r="K5757" s="3" t="str" cm="1">
        <f t="array" ref="K5757">_xlfn.LET(_xlpm.d,UPPER(TRIM(CLEAN(SUBSTITUTE(F5757,CHAR(160),"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58" spans="2:11" hidden="1" x14ac:dyDescent="0.25">
      <c r="B5758" s="20">
        <v>46086</v>
      </c>
      <c r="C5758" s="2" t="s">
        <v>1</v>
      </c>
      <c r="D5758" s="2" t="s">
        <v>417</v>
      </c>
      <c r="E5758" s="2" t="s">
        <v>3</v>
      </c>
      <c r="F5758" s="2" t="s">
        <v>3473</v>
      </c>
      <c r="G5758" s="5">
        <v>80</v>
      </c>
      <c r="H5758" s="5">
        <v>18</v>
      </c>
      <c r="I5758" s="5">
        <v>1440</v>
      </c>
      <c r="J5758" s="5">
        <v>2985251.1199999945</v>
      </c>
      <c r="K5758" s="3" t="str" cm="1">
        <f t="array" ref="K5758">_xlfn.LET(_xlpm.d,UPPER(TRIM(CLEAN(SUBSTITUTE(F5758,CHAR(160),"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59" spans="2:11" hidden="1" x14ac:dyDescent="0.25">
      <c r="B5759" s="20">
        <v>46087</v>
      </c>
      <c r="C5759" s="2" t="s">
        <v>1</v>
      </c>
      <c r="D5759" s="2" t="s">
        <v>3515</v>
      </c>
      <c r="E5759" s="2" t="s">
        <v>238</v>
      </c>
      <c r="F5759" s="2" t="s">
        <v>2573</v>
      </c>
      <c r="G5759" s="5">
        <v>40</v>
      </c>
      <c r="H5759" s="5">
        <v>22.4</v>
      </c>
      <c r="I5759" s="5">
        <v>896</v>
      </c>
      <c r="J5759" s="5">
        <v>2986147.1199999945</v>
      </c>
      <c r="K5759" s="3" t="str" cm="1">
        <f t="array" ref="K5759">_xlfn.LET(_xlpm.d,UPPER(TRIM(CLEAN(SUBSTITUTE(F5759,CHAR(160),"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60" spans="2:11" hidden="1" x14ac:dyDescent="0.25">
      <c r="B5760" s="20">
        <v>46087</v>
      </c>
      <c r="C5760" s="2" t="s">
        <v>1</v>
      </c>
      <c r="D5760" s="2" t="s">
        <v>3516</v>
      </c>
      <c r="E5760" s="2" t="s">
        <v>195</v>
      </c>
      <c r="F5760" s="2" t="s">
        <v>2573</v>
      </c>
      <c r="G5760" s="5">
        <v>80</v>
      </c>
      <c r="H5760" s="5">
        <v>22.4</v>
      </c>
      <c r="I5760" s="5">
        <v>1792</v>
      </c>
      <c r="J5760" s="5">
        <v>2987939.1199999945</v>
      </c>
      <c r="K5760" s="3" t="str" cm="1">
        <f t="array" ref="K5760">_xlfn.LET(_xlpm.d,UPPER(TRIM(CLEAN(SUBSTITUTE(F5760,CHAR(160),"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61" spans="2:11" hidden="1" x14ac:dyDescent="0.25">
      <c r="B5761" s="20">
        <v>46087</v>
      </c>
      <c r="C5761" s="2" t="s">
        <v>1</v>
      </c>
      <c r="D5761" s="2" t="s">
        <v>3517</v>
      </c>
      <c r="E5761" s="2" t="s">
        <v>241</v>
      </c>
      <c r="F5761" s="2" t="s">
        <v>2573</v>
      </c>
      <c r="G5761" s="5">
        <v>40</v>
      </c>
      <c r="H5761" s="5">
        <v>22.4</v>
      </c>
      <c r="I5761" s="5">
        <v>896</v>
      </c>
      <c r="J5761" s="5">
        <v>2988835.1199999945</v>
      </c>
      <c r="K5761" s="3" t="str" cm="1">
        <f t="array" ref="K5761">_xlfn.LET(_xlpm.d,UPPER(TRIM(CLEAN(SUBSTITUTE(F5761,CHAR(160),"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62" spans="2:11" hidden="1" x14ac:dyDescent="0.25">
      <c r="B5762" s="20">
        <v>46087</v>
      </c>
      <c r="C5762" s="2" t="s">
        <v>1</v>
      </c>
      <c r="D5762" s="2" t="s">
        <v>3518</v>
      </c>
      <c r="E5762" s="2" t="s">
        <v>154</v>
      </c>
      <c r="F5762" s="2" t="s">
        <v>2573</v>
      </c>
      <c r="G5762" s="5">
        <v>48</v>
      </c>
      <c r="H5762" s="5">
        <v>22.4</v>
      </c>
      <c r="I5762" s="5">
        <v>1075.2</v>
      </c>
      <c r="J5762" s="5">
        <v>2989910.3199999947</v>
      </c>
      <c r="K5762" s="3" t="str" cm="1">
        <f t="array" ref="K5762">_xlfn.LET(_xlpm.d,UPPER(TRIM(CLEAN(SUBSTITUTE(F5762,CHAR(160),"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63" spans="2:11" hidden="1" x14ac:dyDescent="0.25">
      <c r="B5763" s="20">
        <v>46087</v>
      </c>
      <c r="C5763" s="2" t="s">
        <v>1</v>
      </c>
      <c r="D5763" s="2" t="s">
        <v>1509</v>
      </c>
      <c r="E5763" s="2" t="s">
        <v>236</v>
      </c>
      <c r="F5763" s="2" t="s">
        <v>2573</v>
      </c>
      <c r="G5763" s="5">
        <v>100</v>
      </c>
      <c r="H5763" s="5">
        <v>22.4</v>
      </c>
      <c r="I5763" s="5">
        <v>2240</v>
      </c>
      <c r="J5763" s="5">
        <v>2992150.3199999947</v>
      </c>
      <c r="K5763" s="3" t="str" cm="1">
        <f t="array" ref="K5763">_xlfn.LET(_xlpm.d,UPPER(TRIM(CLEAN(SUBSTITUTE(F5763,CHAR(160),"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64" spans="2:11" hidden="1" x14ac:dyDescent="0.25">
      <c r="B5764" s="20">
        <v>46087</v>
      </c>
      <c r="C5764" s="2" t="s">
        <v>1</v>
      </c>
      <c r="D5764" s="2" t="s">
        <v>2388</v>
      </c>
      <c r="E5764" s="2" t="s">
        <v>50</v>
      </c>
      <c r="F5764" s="2" t="s">
        <v>2573</v>
      </c>
      <c r="G5764" s="5">
        <v>100</v>
      </c>
      <c r="H5764" s="5">
        <v>20</v>
      </c>
      <c r="I5764" s="5">
        <v>2000</v>
      </c>
      <c r="J5764" s="5">
        <v>2994150.3199999947</v>
      </c>
      <c r="K5764" s="3" t="str" cm="1">
        <f t="array" ref="K5764">_xlfn.LET(_xlpm.d,UPPER(TRIM(CLEAN(SUBSTITUTE(F5764,CHAR(160),"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65" spans="2:11" hidden="1" x14ac:dyDescent="0.25">
      <c r="B5765" s="20">
        <v>46087</v>
      </c>
      <c r="C5765" s="2" t="s">
        <v>1</v>
      </c>
      <c r="D5765" s="2" t="s">
        <v>2389</v>
      </c>
      <c r="E5765" s="2" t="s">
        <v>1765</v>
      </c>
      <c r="F5765" s="2" t="s">
        <v>2573</v>
      </c>
      <c r="G5765" s="5">
        <v>80</v>
      </c>
      <c r="H5765" s="5">
        <v>22.5</v>
      </c>
      <c r="I5765" s="5">
        <v>1800</v>
      </c>
      <c r="J5765" s="5">
        <v>2995950.3199999947</v>
      </c>
      <c r="K5765" s="3" t="str" cm="1">
        <f t="array" ref="K5765">_xlfn.LET(_xlpm.d,UPPER(TRIM(CLEAN(SUBSTITUTE(F5765,CHAR(160),"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66" spans="2:11" hidden="1" x14ac:dyDescent="0.25">
      <c r="B5766" s="20">
        <v>46087</v>
      </c>
      <c r="C5766" s="2" t="s">
        <v>1</v>
      </c>
      <c r="D5766" s="2" t="s">
        <v>867</v>
      </c>
      <c r="E5766" s="2" t="s">
        <v>43</v>
      </c>
      <c r="F5766" s="2" t="s">
        <v>2573</v>
      </c>
      <c r="G5766" s="5">
        <v>63</v>
      </c>
      <c r="H5766" s="5">
        <v>21.2</v>
      </c>
      <c r="I5766" s="5">
        <v>1335.6</v>
      </c>
      <c r="J5766" s="5">
        <v>2997285.9199999948</v>
      </c>
      <c r="K5766" s="3" t="str" cm="1">
        <f t="array" ref="K5766">_xlfn.LET(_xlpm.d,UPPER(TRIM(CLEAN(SUBSTITUTE(F5766,CHAR(160),"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67" spans="2:11" hidden="1" x14ac:dyDescent="0.25">
      <c r="B5767" s="20">
        <v>46087</v>
      </c>
      <c r="C5767" s="2" t="s">
        <v>1</v>
      </c>
      <c r="D5767" s="2" t="s">
        <v>1213</v>
      </c>
      <c r="E5767" s="2" t="s">
        <v>307</v>
      </c>
      <c r="F5767" s="2" t="s">
        <v>2573</v>
      </c>
      <c r="G5767" s="5">
        <v>161</v>
      </c>
      <c r="H5767" s="5">
        <v>22.4</v>
      </c>
      <c r="I5767" s="5">
        <v>3606.4</v>
      </c>
      <c r="J5767" s="5">
        <v>3000892.3199999947</v>
      </c>
      <c r="K5767" s="3" t="str" cm="1">
        <f t="array" ref="K5767">_xlfn.LET(_xlpm.d,UPPER(TRIM(CLEAN(SUBSTITUTE(F5767,CHAR(160),"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68" spans="2:11" hidden="1" x14ac:dyDescent="0.25">
      <c r="B5768" s="20">
        <v>46087</v>
      </c>
      <c r="C5768" s="2" t="s">
        <v>1</v>
      </c>
      <c r="D5768" s="2" t="s">
        <v>2390</v>
      </c>
      <c r="E5768" s="2" t="s">
        <v>288</v>
      </c>
      <c r="F5768" s="2" t="s">
        <v>2573</v>
      </c>
      <c r="G5768" s="5">
        <v>16</v>
      </c>
      <c r="H5768" s="5">
        <v>22.4</v>
      </c>
      <c r="I5768" s="5">
        <v>358.4</v>
      </c>
      <c r="J5768" s="5">
        <v>3001250.7199999946</v>
      </c>
      <c r="K5768" s="3" t="str" cm="1">
        <f t="array" ref="K5768">_xlfn.LET(_xlpm.d,UPPER(TRIM(CLEAN(SUBSTITUTE(F5768,CHAR(160),"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69" spans="2:11" hidden="1" x14ac:dyDescent="0.25">
      <c r="B5769" s="20">
        <v>46090</v>
      </c>
      <c r="C5769" s="2" t="s">
        <v>1</v>
      </c>
      <c r="D5769" s="2" t="s">
        <v>1214</v>
      </c>
      <c r="E5769" s="2" t="s">
        <v>874</v>
      </c>
      <c r="F5769" s="2" t="s">
        <v>2573</v>
      </c>
      <c r="G5769" s="5">
        <v>50</v>
      </c>
      <c r="H5769" s="5">
        <v>17.2</v>
      </c>
      <c r="I5769" s="5">
        <v>860</v>
      </c>
      <c r="J5769" s="5">
        <v>3002110.7199999946</v>
      </c>
      <c r="K5769" s="3" t="str" cm="1">
        <f t="array" ref="K5769">_xlfn.LET(_xlpm.d,UPPER(TRIM(CLEAN(SUBSTITUTE(F5769,CHAR(160),"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70" spans="2:11" hidden="1" x14ac:dyDescent="0.25">
      <c r="B5770" s="20">
        <v>46090</v>
      </c>
      <c r="C5770" s="2" t="s">
        <v>1</v>
      </c>
      <c r="D5770" s="2" t="s">
        <v>3519</v>
      </c>
      <c r="E5770" s="2" t="s">
        <v>832</v>
      </c>
      <c r="F5770" s="2" t="s">
        <v>2573</v>
      </c>
      <c r="G5770" s="5">
        <v>192</v>
      </c>
      <c r="H5770" s="5">
        <v>21.2</v>
      </c>
      <c r="I5770" s="5">
        <v>4070.4</v>
      </c>
      <c r="J5770" s="5">
        <v>3006181.1199999945</v>
      </c>
      <c r="K5770" s="3" t="str" cm="1">
        <f t="array" ref="K5770">_xlfn.LET(_xlpm.d,UPPER(TRIM(CLEAN(SUBSTITUTE(F5770,CHAR(160),"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71" spans="2:11" hidden="1" x14ac:dyDescent="0.25">
      <c r="B5771" s="20">
        <v>46090</v>
      </c>
      <c r="C5771" s="2" t="s">
        <v>1</v>
      </c>
      <c r="D5771" s="2" t="s">
        <v>3520</v>
      </c>
      <c r="E5771" s="2" t="s">
        <v>25</v>
      </c>
      <c r="F5771" s="2" t="s">
        <v>2573</v>
      </c>
      <c r="G5771" s="5">
        <v>144</v>
      </c>
      <c r="H5771" s="5">
        <v>17</v>
      </c>
      <c r="I5771" s="5">
        <v>2448</v>
      </c>
      <c r="J5771" s="5">
        <v>3008629.1199999945</v>
      </c>
      <c r="K5771" s="3" t="str" cm="1">
        <f t="array" ref="K5771">_xlfn.LET(_xlpm.d,UPPER(TRIM(CLEAN(SUBSTITUTE(F5771,CHAR(160),"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72" spans="2:11" hidden="1" x14ac:dyDescent="0.25">
      <c r="B5772" s="20">
        <v>46090</v>
      </c>
      <c r="C5772" s="2" t="s">
        <v>1</v>
      </c>
      <c r="D5772" s="2" t="s">
        <v>3521</v>
      </c>
      <c r="E5772" s="2" t="s">
        <v>248</v>
      </c>
      <c r="F5772" s="2" t="s">
        <v>2573</v>
      </c>
      <c r="G5772" s="5">
        <v>45</v>
      </c>
      <c r="H5772" s="5">
        <v>22.4</v>
      </c>
      <c r="I5772" s="5">
        <v>1008</v>
      </c>
      <c r="J5772" s="5">
        <v>3009637.1199999945</v>
      </c>
      <c r="K5772" s="3" t="str" cm="1">
        <f t="array" ref="K5772">_xlfn.LET(_xlpm.d,UPPER(TRIM(CLEAN(SUBSTITUTE(F5772,CHAR(160),"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73" spans="2:11" hidden="1" x14ac:dyDescent="0.25">
      <c r="B5773" s="20">
        <v>46091</v>
      </c>
      <c r="C5773" s="2" t="s">
        <v>1</v>
      </c>
      <c r="D5773" s="2" t="s">
        <v>182</v>
      </c>
      <c r="E5773" s="2" t="s">
        <v>162</v>
      </c>
      <c r="F5773" s="2" t="s">
        <v>2573</v>
      </c>
      <c r="G5773" s="5">
        <v>120</v>
      </c>
      <c r="H5773" s="5">
        <v>22.4</v>
      </c>
      <c r="I5773" s="5">
        <v>2688</v>
      </c>
      <c r="J5773" s="5">
        <v>3012325.1199999945</v>
      </c>
      <c r="K5773" s="3" t="str" cm="1">
        <f t="array" ref="K5773">_xlfn.LET(_xlpm.d,UPPER(TRIM(CLEAN(SUBSTITUTE(F5773,CHAR(160),"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74" spans="2:11" hidden="1" x14ac:dyDescent="0.25">
      <c r="B5774" s="20">
        <v>46091</v>
      </c>
      <c r="C5774" s="2" t="s">
        <v>1</v>
      </c>
      <c r="D5774" s="2" t="s">
        <v>2391</v>
      </c>
      <c r="E5774" s="2" t="s">
        <v>143</v>
      </c>
      <c r="F5774" s="2" t="s">
        <v>2573</v>
      </c>
      <c r="G5774" s="5">
        <v>40</v>
      </c>
      <c r="H5774" s="5">
        <v>22.4</v>
      </c>
      <c r="I5774" s="5">
        <v>896</v>
      </c>
      <c r="J5774" s="5">
        <v>3013221.1199999945</v>
      </c>
      <c r="K5774" s="3" t="str" cm="1">
        <f t="array" ref="K5774">_xlfn.LET(_xlpm.d,UPPER(TRIM(CLEAN(SUBSTITUTE(F5774,CHAR(160),"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75" spans="2:11" hidden="1" x14ac:dyDescent="0.25">
      <c r="B5775" s="20">
        <v>46091</v>
      </c>
      <c r="C5775" s="2" t="s">
        <v>1</v>
      </c>
      <c r="D5775" s="2" t="s">
        <v>3522</v>
      </c>
      <c r="E5775" s="2" t="s">
        <v>214</v>
      </c>
      <c r="F5775" s="2" t="s">
        <v>2573</v>
      </c>
      <c r="G5775" s="5">
        <v>80</v>
      </c>
      <c r="H5775" s="5">
        <v>22.4</v>
      </c>
      <c r="I5775" s="5">
        <v>1792</v>
      </c>
      <c r="J5775" s="5">
        <v>3015013.1199999945</v>
      </c>
      <c r="K5775" s="3" t="str" cm="1">
        <f t="array" ref="K5775">_xlfn.LET(_xlpm.d,UPPER(TRIM(CLEAN(SUBSTITUTE(F5775,CHAR(160),"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76" spans="2:11" hidden="1" x14ac:dyDescent="0.25">
      <c r="B5776" s="20">
        <v>46091</v>
      </c>
      <c r="C5776" s="2" t="s">
        <v>1</v>
      </c>
      <c r="D5776" s="2" t="s">
        <v>184</v>
      </c>
      <c r="E5776" s="2" t="s">
        <v>78</v>
      </c>
      <c r="F5776" s="2" t="s">
        <v>2573</v>
      </c>
      <c r="G5776" s="5">
        <v>104</v>
      </c>
      <c r="H5776" s="5">
        <v>22.4</v>
      </c>
      <c r="I5776" s="5">
        <v>2329.6</v>
      </c>
      <c r="J5776" s="5">
        <v>3017342.7199999946</v>
      </c>
      <c r="K5776" s="3" t="str" cm="1">
        <f t="array" ref="K5776">_xlfn.LET(_xlpm.d,UPPER(TRIM(CLEAN(SUBSTITUTE(F5776,CHAR(160),"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77" spans="2:11" hidden="1" x14ac:dyDescent="0.25">
      <c r="B5777" s="20">
        <v>46091</v>
      </c>
      <c r="C5777" s="2" t="s">
        <v>1</v>
      </c>
      <c r="D5777" s="2" t="s">
        <v>421</v>
      </c>
      <c r="E5777" s="2" t="s">
        <v>232</v>
      </c>
      <c r="F5777" s="2" t="s">
        <v>2573</v>
      </c>
      <c r="G5777" s="5">
        <v>40</v>
      </c>
      <c r="H5777" s="5">
        <v>22.4</v>
      </c>
      <c r="I5777" s="5">
        <v>896</v>
      </c>
      <c r="J5777" s="5">
        <v>3018238.7199999946</v>
      </c>
      <c r="K5777" s="3" t="str" cm="1">
        <f t="array" ref="K5777">_xlfn.LET(_xlpm.d,UPPER(TRIM(CLEAN(SUBSTITUTE(F5777,CHAR(160),"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78" spans="2:11" hidden="1" x14ac:dyDescent="0.25">
      <c r="B5778" s="20">
        <v>46091</v>
      </c>
      <c r="C5778" s="2" t="s">
        <v>1</v>
      </c>
      <c r="D5778" s="2" t="s">
        <v>185</v>
      </c>
      <c r="E5778" s="2" t="s">
        <v>186</v>
      </c>
      <c r="F5778" s="2" t="s">
        <v>2573</v>
      </c>
      <c r="G5778" s="5">
        <v>32</v>
      </c>
      <c r="H5778" s="5">
        <v>22.4</v>
      </c>
      <c r="I5778" s="5">
        <v>716.8</v>
      </c>
      <c r="J5778" s="5">
        <v>3018955.5199999944</v>
      </c>
      <c r="K5778" s="3" t="str" cm="1">
        <f t="array" ref="K5778">_xlfn.LET(_xlpm.d,UPPER(TRIM(CLEAN(SUBSTITUTE(F5778,CHAR(160),"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79" spans="2:11" hidden="1" x14ac:dyDescent="0.25">
      <c r="B5779" s="20">
        <v>46091</v>
      </c>
      <c r="C5779" s="2" t="s">
        <v>1</v>
      </c>
      <c r="D5779" s="2" t="s">
        <v>1493</v>
      </c>
      <c r="E5779" s="2" t="s">
        <v>266</v>
      </c>
      <c r="F5779" s="2" t="s">
        <v>2573</v>
      </c>
      <c r="G5779" s="5">
        <v>36</v>
      </c>
      <c r="H5779" s="5">
        <v>22.4</v>
      </c>
      <c r="I5779" s="5">
        <v>806.4</v>
      </c>
      <c r="J5779" s="5">
        <v>3019761.9199999943</v>
      </c>
      <c r="K5779" s="3" t="str" cm="1">
        <f t="array" ref="K5779">_xlfn.LET(_xlpm.d,UPPER(TRIM(CLEAN(SUBSTITUTE(F5779,CHAR(160),"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80" spans="2:11" hidden="1" x14ac:dyDescent="0.25">
      <c r="B5780" s="20">
        <v>46091</v>
      </c>
      <c r="C5780" s="2" t="s">
        <v>1</v>
      </c>
      <c r="D5780" s="2" t="s">
        <v>187</v>
      </c>
      <c r="E5780" s="2" t="s">
        <v>158</v>
      </c>
      <c r="F5780" s="2" t="s">
        <v>2573</v>
      </c>
      <c r="G5780" s="5">
        <v>32</v>
      </c>
      <c r="H5780" s="5">
        <v>22.4</v>
      </c>
      <c r="I5780" s="5">
        <v>716.8</v>
      </c>
      <c r="J5780" s="5">
        <v>3020478.7199999942</v>
      </c>
      <c r="K5780" s="3" t="str" cm="1">
        <f t="array" ref="K5780">_xlfn.LET(_xlpm.d,UPPER(TRIM(CLEAN(SUBSTITUTE(F5780,CHAR(160),"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81" spans="2:11" hidden="1" x14ac:dyDescent="0.25">
      <c r="B5781" s="20">
        <v>46092</v>
      </c>
      <c r="C5781" s="2" t="s">
        <v>1</v>
      </c>
      <c r="D5781" s="2" t="s">
        <v>3523</v>
      </c>
      <c r="E5781" s="2" t="s">
        <v>120</v>
      </c>
      <c r="F5781" s="2" t="s">
        <v>3524</v>
      </c>
      <c r="G5781" s="5">
        <v>4</v>
      </c>
      <c r="H5781" s="5">
        <v>19.350000000000001</v>
      </c>
      <c r="I5781" s="5">
        <v>77.400000000000006</v>
      </c>
      <c r="J5781" s="5">
        <v>3020556.1199999941</v>
      </c>
      <c r="K5781" s="3" t="str" cm="1">
        <f t="array" ref="K5781">_xlfn.LET(_xlpm.d,UPPER(TRIM(CLEAN(SUBSTITUTE(F5781,CHAR(160),"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82" spans="2:11" hidden="1" x14ac:dyDescent="0.25">
      <c r="B5782" s="20">
        <v>46092</v>
      </c>
      <c r="C5782" s="2" t="s">
        <v>1</v>
      </c>
      <c r="D5782" s="2" t="s">
        <v>3523</v>
      </c>
      <c r="E5782" s="2" t="s">
        <v>120</v>
      </c>
      <c r="F5782" s="2" t="s">
        <v>3525</v>
      </c>
      <c r="G5782" s="5">
        <v>9</v>
      </c>
      <c r="H5782" s="5">
        <v>21.99</v>
      </c>
      <c r="I5782" s="5">
        <v>197.91</v>
      </c>
      <c r="J5782" s="5">
        <v>3020754.0299999942</v>
      </c>
      <c r="K5782" s="3" t="str" cm="1">
        <f t="array" ref="K5782">_xlfn.LET(_xlpm.d,UPPER(TRIM(CLEAN(SUBSTITUTE(F5782,CHAR(160),"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83" spans="2:11" hidden="1" x14ac:dyDescent="0.25">
      <c r="B5783" s="20">
        <v>46092</v>
      </c>
      <c r="C5783" s="2" t="s">
        <v>1</v>
      </c>
      <c r="D5783" s="2" t="s">
        <v>3523</v>
      </c>
      <c r="E5783" s="2" t="s">
        <v>120</v>
      </c>
      <c r="F5783" s="2" t="s">
        <v>3356</v>
      </c>
      <c r="G5783" s="5">
        <v>3</v>
      </c>
      <c r="H5783" s="5">
        <v>21.99</v>
      </c>
      <c r="I5783" s="5">
        <v>65.97</v>
      </c>
      <c r="J5783" s="5">
        <v>3020819.9999999944</v>
      </c>
      <c r="K5783" s="3" t="str" cm="1">
        <f t="array" ref="K5783">_xlfn.LET(_xlpm.d,UPPER(TRIM(CLEAN(SUBSTITUTE(F5783,CHAR(160),"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84" spans="2:11" hidden="1" x14ac:dyDescent="0.25">
      <c r="B5784" s="20">
        <v>46092</v>
      </c>
      <c r="C5784" s="2" t="s">
        <v>1</v>
      </c>
      <c r="D5784" s="2" t="s">
        <v>3523</v>
      </c>
      <c r="E5784" s="2" t="s">
        <v>120</v>
      </c>
      <c r="F5784" s="2" t="s">
        <v>3446</v>
      </c>
      <c r="G5784" s="5">
        <v>4</v>
      </c>
      <c r="H5784" s="5">
        <v>21.99</v>
      </c>
      <c r="I5784" s="5">
        <v>87.96</v>
      </c>
      <c r="J5784" s="5">
        <v>3020907.9599999944</v>
      </c>
      <c r="K5784" s="3" t="str" cm="1">
        <f t="array" ref="K5784">_xlfn.LET(_xlpm.d,UPPER(TRIM(CLEAN(SUBSTITUTE(F5784,CHAR(160),"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85" spans="2:11" hidden="1" x14ac:dyDescent="0.25">
      <c r="B5785" s="20">
        <v>46092</v>
      </c>
      <c r="C5785" s="2" t="s">
        <v>1</v>
      </c>
      <c r="D5785" s="2" t="s">
        <v>3523</v>
      </c>
      <c r="E5785" s="2" t="s">
        <v>120</v>
      </c>
      <c r="F5785" s="2" t="s">
        <v>3526</v>
      </c>
      <c r="G5785" s="5">
        <v>4</v>
      </c>
      <c r="H5785" s="5">
        <v>21.99</v>
      </c>
      <c r="I5785" s="5">
        <v>87.96</v>
      </c>
      <c r="J5785" s="5">
        <v>3020995.9199999943</v>
      </c>
      <c r="K5785" s="3" t="str" cm="1">
        <f t="array" ref="K5785">_xlfn.LET(_xlpm.d,UPPER(TRIM(CLEAN(SUBSTITUTE(F5785,CHAR(160),"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86" spans="2:11" hidden="1" x14ac:dyDescent="0.25">
      <c r="B5786" s="20">
        <v>46092</v>
      </c>
      <c r="C5786" s="2" t="s">
        <v>1</v>
      </c>
      <c r="D5786" s="2" t="s">
        <v>188</v>
      </c>
      <c r="E5786" s="2" t="s">
        <v>189</v>
      </c>
      <c r="F5786" s="2" t="s">
        <v>2573</v>
      </c>
      <c r="G5786" s="5">
        <v>20</v>
      </c>
      <c r="H5786" s="5">
        <v>22.4</v>
      </c>
      <c r="I5786" s="5">
        <v>448</v>
      </c>
      <c r="J5786" s="5">
        <v>3021443.9199999943</v>
      </c>
      <c r="K5786" s="3" t="str" cm="1">
        <f t="array" ref="K5786">_xlfn.LET(_xlpm.d,UPPER(TRIM(CLEAN(SUBSTITUTE(F5786,CHAR(160),"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87" spans="2:11" hidden="1" x14ac:dyDescent="0.25">
      <c r="B5787" s="20">
        <v>46092</v>
      </c>
      <c r="C5787" s="2" t="s">
        <v>1</v>
      </c>
      <c r="D5787" s="2" t="s">
        <v>2395</v>
      </c>
      <c r="E5787" s="2" t="s">
        <v>305</v>
      </c>
      <c r="F5787" s="2" t="s">
        <v>2573</v>
      </c>
      <c r="G5787" s="5">
        <v>240</v>
      </c>
      <c r="H5787" s="5">
        <v>22.4</v>
      </c>
      <c r="I5787" s="5">
        <v>5376</v>
      </c>
      <c r="J5787" s="5">
        <v>3026819.9199999943</v>
      </c>
      <c r="K5787" s="3" t="str" cm="1">
        <f t="array" ref="K5787">_xlfn.LET(_xlpm.d,UPPER(TRIM(CLEAN(SUBSTITUTE(F5787,CHAR(160),"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88" spans="2:11" hidden="1" x14ac:dyDescent="0.25">
      <c r="B5788" s="20">
        <v>46093</v>
      </c>
      <c r="C5788" s="2" t="s">
        <v>1</v>
      </c>
      <c r="D5788" s="2" t="s">
        <v>190</v>
      </c>
      <c r="E5788" s="2" t="s">
        <v>149</v>
      </c>
      <c r="F5788" s="2" t="s">
        <v>2573</v>
      </c>
      <c r="G5788" s="5">
        <v>52</v>
      </c>
      <c r="H5788" s="5">
        <v>22.4</v>
      </c>
      <c r="I5788" s="5">
        <v>1164.8</v>
      </c>
      <c r="J5788" s="5">
        <v>3027984.7199999942</v>
      </c>
      <c r="K5788" s="3" t="str" cm="1">
        <f t="array" ref="K5788">_xlfn.LET(_xlpm.d,UPPER(TRIM(CLEAN(SUBSTITUTE(F5788,CHAR(160),"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89" spans="2:11" hidden="1" x14ac:dyDescent="0.25">
      <c r="B5789" s="20">
        <v>46093</v>
      </c>
      <c r="C5789" s="2" t="s">
        <v>1</v>
      </c>
      <c r="D5789" s="2" t="s">
        <v>191</v>
      </c>
      <c r="E5789" s="2" t="s">
        <v>192</v>
      </c>
      <c r="F5789" s="2" t="s">
        <v>2573</v>
      </c>
      <c r="G5789" s="5">
        <v>160</v>
      </c>
      <c r="H5789" s="5">
        <v>22.4</v>
      </c>
      <c r="I5789" s="5">
        <v>3584</v>
      </c>
      <c r="J5789" s="5">
        <v>3031568.7199999942</v>
      </c>
      <c r="K5789" s="3" t="str" cm="1">
        <f t="array" ref="K5789">_xlfn.LET(_xlpm.d,UPPER(TRIM(CLEAN(SUBSTITUTE(F5789,CHAR(160),"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90" spans="2:11" hidden="1" x14ac:dyDescent="0.25">
      <c r="B5790" s="20">
        <v>46093</v>
      </c>
      <c r="C5790" s="2" t="s">
        <v>1</v>
      </c>
      <c r="D5790" s="2" t="s">
        <v>193</v>
      </c>
      <c r="E5790" s="2" t="s">
        <v>180</v>
      </c>
      <c r="F5790" s="2" t="s">
        <v>2573</v>
      </c>
      <c r="G5790" s="5">
        <v>96</v>
      </c>
      <c r="H5790" s="5">
        <v>22.4</v>
      </c>
      <c r="I5790" s="5">
        <v>2150.4</v>
      </c>
      <c r="J5790" s="5">
        <v>3033719.1199999941</v>
      </c>
      <c r="K5790" s="3" t="str" cm="1">
        <f t="array" ref="K5790">_xlfn.LET(_xlpm.d,UPPER(TRIM(CLEAN(SUBSTITUTE(F5790,CHAR(160),"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91" spans="2:11" hidden="1" x14ac:dyDescent="0.25">
      <c r="B5791" s="20">
        <v>46093</v>
      </c>
      <c r="C5791" s="2" t="s">
        <v>1</v>
      </c>
      <c r="D5791" s="2" t="s">
        <v>1494</v>
      </c>
      <c r="E5791" s="2" t="s">
        <v>135</v>
      </c>
      <c r="F5791" s="2" t="s">
        <v>2573</v>
      </c>
      <c r="G5791" s="5">
        <v>124</v>
      </c>
      <c r="H5791" s="5">
        <v>22.4</v>
      </c>
      <c r="I5791" s="5">
        <v>2777.6</v>
      </c>
      <c r="J5791" s="5">
        <v>3036496.7199999942</v>
      </c>
      <c r="K5791" s="3" t="str" cm="1">
        <f t="array" ref="K5791">_xlfn.LET(_xlpm.d,UPPER(TRIM(CLEAN(SUBSTITUTE(F5791,CHAR(160),"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92" spans="2:11" hidden="1" x14ac:dyDescent="0.25">
      <c r="B5792" s="20">
        <v>46093</v>
      </c>
      <c r="C5792" s="2" t="s">
        <v>1</v>
      </c>
      <c r="D5792" s="2" t="s">
        <v>423</v>
      </c>
      <c r="E5792" s="2" t="s">
        <v>248</v>
      </c>
      <c r="F5792" s="2" t="s">
        <v>2573</v>
      </c>
      <c r="G5792" s="5">
        <v>40</v>
      </c>
      <c r="H5792" s="5">
        <v>22.4</v>
      </c>
      <c r="I5792" s="5">
        <v>896</v>
      </c>
      <c r="J5792" s="5">
        <v>3037392.7199999942</v>
      </c>
      <c r="K5792" s="3" t="str" cm="1">
        <f t="array" ref="K5792">_xlfn.LET(_xlpm.d,UPPER(TRIM(CLEAN(SUBSTITUTE(F5792,CHAR(160),"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93" spans="2:11" hidden="1" x14ac:dyDescent="0.25">
      <c r="B5793" s="20">
        <v>46093</v>
      </c>
      <c r="C5793" s="2" t="s">
        <v>1</v>
      </c>
      <c r="D5793" s="2" t="s">
        <v>3527</v>
      </c>
      <c r="E5793" s="2" t="s">
        <v>254</v>
      </c>
      <c r="F5793" s="2" t="s">
        <v>2573</v>
      </c>
      <c r="G5793" s="5">
        <v>32</v>
      </c>
      <c r="H5793" s="5">
        <v>22.4</v>
      </c>
      <c r="I5793" s="5">
        <v>716.8</v>
      </c>
      <c r="J5793" s="5">
        <v>3038109.519999994</v>
      </c>
      <c r="K5793" s="3" t="str" cm="1">
        <f t="array" ref="K5793">_xlfn.LET(_xlpm.d,UPPER(TRIM(CLEAN(SUBSTITUTE(F5793,CHAR(160),"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94" spans="2:11" hidden="1" x14ac:dyDescent="0.25">
      <c r="B5794" s="20">
        <v>46093</v>
      </c>
      <c r="C5794" s="2" t="s">
        <v>1</v>
      </c>
      <c r="D5794" s="2" t="s">
        <v>3528</v>
      </c>
      <c r="E5794" s="2" t="s">
        <v>151</v>
      </c>
      <c r="F5794" s="2" t="s">
        <v>2573</v>
      </c>
      <c r="G5794" s="5">
        <v>10</v>
      </c>
      <c r="H5794" s="5">
        <v>22.4</v>
      </c>
      <c r="I5794" s="5">
        <v>224</v>
      </c>
      <c r="J5794" s="5">
        <v>3038333.519999994</v>
      </c>
      <c r="K5794" s="3" t="str" cm="1">
        <f t="array" ref="K5794">_xlfn.LET(_xlpm.d,UPPER(TRIM(CLEAN(SUBSTITUTE(F5794,CHAR(160),"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95" spans="2:11" hidden="1" x14ac:dyDescent="0.25">
      <c r="B5795" s="20">
        <v>46094</v>
      </c>
      <c r="C5795" s="2" t="s">
        <v>1</v>
      </c>
      <c r="D5795" s="2" t="s">
        <v>424</v>
      </c>
      <c r="E5795" s="2" t="s">
        <v>243</v>
      </c>
      <c r="F5795" s="2" t="s">
        <v>2573</v>
      </c>
      <c r="G5795" s="5">
        <v>176</v>
      </c>
      <c r="H5795" s="5">
        <v>22.4</v>
      </c>
      <c r="I5795" s="5">
        <v>3942.4</v>
      </c>
      <c r="J5795" s="5">
        <v>3042275.9199999939</v>
      </c>
      <c r="K5795" s="3" t="str" cm="1">
        <f t="array" ref="K5795">_xlfn.LET(_xlpm.d,UPPER(TRIM(CLEAN(SUBSTITUTE(F5795,CHAR(160),"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96" spans="2:11" hidden="1" x14ac:dyDescent="0.25">
      <c r="B5796" s="20">
        <v>46094</v>
      </c>
      <c r="C5796" s="2" t="s">
        <v>1</v>
      </c>
      <c r="D5796" s="2" t="s">
        <v>194</v>
      </c>
      <c r="E5796" s="2" t="s">
        <v>195</v>
      </c>
      <c r="F5796" s="2" t="s">
        <v>2573</v>
      </c>
      <c r="G5796" s="5">
        <v>120</v>
      </c>
      <c r="H5796" s="5">
        <v>22.4</v>
      </c>
      <c r="I5796" s="5">
        <v>2688</v>
      </c>
      <c r="J5796" s="5">
        <v>3044963.9199999939</v>
      </c>
      <c r="K5796" s="3" t="str" cm="1">
        <f t="array" ref="K5796">_xlfn.LET(_xlpm.d,UPPER(TRIM(CLEAN(SUBSTITUTE(F5796,CHAR(160),"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97" spans="2:11" hidden="1" x14ac:dyDescent="0.25">
      <c r="B5797" s="20">
        <v>46094</v>
      </c>
      <c r="C5797" s="2" t="s">
        <v>1</v>
      </c>
      <c r="D5797" s="2" t="s">
        <v>426</v>
      </c>
      <c r="E5797" s="2" t="s">
        <v>165</v>
      </c>
      <c r="F5797" s="2" t="s">
        <v>2573</v>
      </c>
      <c r="G5797" s="5">
        <v>20</v>
      </c>
      <c r="H5797" s="5">
        <v>22.4</v>
      </c>
      <c r="I5797" s="5">
        <v>448</v>
      </c>
      <c r="J5797" s="5">
        <v>3045411.9199999939</v>
      </c>
      <c r="K5797" s="3" t="str" cm="1">
        <f t="array" ref="K5797">_xlfn.LET(_xlpm.d,UPPER(TRIM(CLEAN(SUBSTITUTE(F5797,CHAR(160),"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98" spans="2:11" hidden="1" x14ac:dyDescent="0.25">
      <c r="B5798" s="20">
        <v>46094</v>
      </c>
      <c r="C5798" s="2" t="s">
        <v>1</v>
      </c>
      <c r="D5798" s="2" t="s">
        <v>428</v>
      </c>
      <c r="E5798" s="2" t="s">
        <v>78</v>
      </c>
      <c r="F5798" s="2" t="s">
        <v>2573</v>
      </c>
      <c r="G5798" s="5">
        <v>72</v>
      </c>
      <c r="H5798" s="5">
        <v>22.4</v>
      </c>
      <c r="I5798" s="5">
        <v>1612.8</v>
      </c>
      <c r="J5798" s="5">
        <v>3047024.7199999937</v>
      </c>
      <c r="K5798" s="3" t="str" cm="1">
        <f t="array" ref="K5798">_xlfn.LET(_xlpm.d,UPPER(TRIM(CLEAN(SUBSTITUTE(F5798,CHAR(160),"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799" spans="2:11" hidden="1" x14ac:dyDescent="0.25">
      <c r="B5799" s="20">
        <v>46094</v>
      </c>
      <c r="C5799" s="2" t="s">
        <v>1</v>
      </c>
      <c r="D5799" s="2" t="s">
        <v>429</v>
      </c>
      <c r="E5799" s="2" t="s">
        <v>154</v>
      </c>
      <c r="F5799" s="2" t="s">
        <v>2573</v>
      </c>
      <c r="G5799" s="5">
        <v>80</v>
      </c>
      <c r="H5799" s="5">
        <v>22.4</v>
      </c>
      <c r="I5799" s="5">
        <v>1792</v>
      </c>
      <c r="J5799" s="5">
        <v>3048816.7199999937</v>
      </c>
      <c r="K5799" s="3" t="str" cm="1">
        <f t="array" ref="K5799">_xlfn.LET(_xlpm.d,UPPER(TRIM(CLEAN(SUBSTITUTE(F5799,CHAR(160),"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00" spans="2:11" hidden="1" x14ac:dyDescent="0.25">
      <c r="B5800" s="20">
        <v>46094</v>
      </c>
      <c r="C5800" s="2" t="s">
        <v>1</v>
      </c>
      <c r="D5800" s="2" t="s">
        <v>430</v>
      </c>
      <c r="E5800" s="2" t="s">
        <v>186</v>
      </c>
      <c r="F5800" s="2" t="s">
        <v>2573</v>
      </c>
      <c r="G5800" s="5">
        <v>55</v>
      </c>
      <c r="H5800" s="5">
        <v>22.4</v>
      </c>
      <c r="I5800" s="5">
        <v>1232</v>
      </c>
      <c r="J5800" s="5">
        <v>3050048.7199999937</v>
      </c>
      <c r="K5800" s="3" t="str" cm="1">
        <f t="array" ref="K5800">_xlfn.LET(_xlpm.d,UPPER(TRIM(CLEAN(SUBSTITUTE(F5800,CHAR(160),"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01" spans="2:11" hidden="1" x14ac:dyDescent="0.25">
      <c r="B5801" s="20">
        <v>46094</v>
      </c>
      <c r="C5801" s="2" t="s">
        <v>1</v>
      </c>
      <c r="D5801" s="2" t="s">
        <v>3529</v>
      </c>
      <c r="E5801" s="2" t="s">
        <v>50</v>
      </c>
      <c r="F5801" s="2" t="s">
        <v>2573</v>
      </c>
      <c r="G5801" s="5">
        <v>100</v>
      </c>
      <c r="H5801" s="5">
        <v>20</v>
      </c>
      <c r="I5801" s="5">
        <v>2000</v>
      </c>
      <c r="J5801" s="5">
        <v>3052048.7199999937</v>
      </c>
      <c r="K5801" s="3" t="str" cm="1">
        <f t="array" ref="K5801">_xlfn.LET(_xlpm.d,UPPER(TRIM(CLEAN(SUBSTITUTE(F5801,CHAR(160),"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02" spans="2:11" hidden="1" x14ac:dyDescent="0.25">
      <c r="B5802" s="20">
        <v>46094</v>
      </c>
      <c r="C5802" s="2" t="s">
        <v>1</v>
      </c>
      <c r="D5802" s="2" t="s">
        <v>2396</v>
      </c>
      <c r="E5802" s="2" t="s">
        <v>73</v>
      </c>
      <c r="F5802" s="2" t="s">
        <v>2573</v>
      </c>
      <c r="G5802" s="5">
        <v>3</v>
      </c>
      <c r="H5802" s="5">
        <v>21.2</v>
      </c>
      <c r="I5802" s="5">
        <v>63.6</v>
      </c>
      <c r="J5802" s="5">
        <v>3052112.3199999938</v>
      </c>
      <c r="K5802" s="3" t="str" cm="1">
        <f t="array" ref="K5802">_xlfn.LET(_xlpm.d,UPPER(TRIM(CLEAN(SUBSTITUTE(F5802,CHAR(160),"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03" spans="2:11" hidden="1" x14ac:dyDescent="0.25">
      <c r="B5803" s="20">
        <v>46094</v>
      </c>
      <c r="C5803" s="2" t="s">
        <v>1</v>
      </c>
      <c r="D5803" s="2" t="s">
        <v>3530</v>
      </c>
      <c r="E5803" s="2" t="s">
        <v>2447</v>
      </c>
      <c r="F5803" s="2" t="s">
        <v>3531</v>
      </c>
      <c r="G5803" s="5">
        <v>16</v>
      </c>
      <c r="H5803" s="5">
        <v>21.2</v>
      </c>
      <c r="I5803" s="5">
        <v>339.2</v>
      </c>
      <c r="J5803" s="5">
        <v>3052451.519999994</v>
      </c>
      <c r="K5803" s="3" t="str" cm="1">
        <f t="array" ref="K5803">_xlfn.LET(_xlpm.d,UPPER(TRIM(CLEAN(SUBSTITUTE(F5803,CHAR(160),"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04" spans="2:11" hidden="1" x14ac:dyDescent="0.25">
      <c r="B5804" s="20">
        <v>46094</v>
      </c>
      <c r="C5804" s="2" t="s">
        <v>1</v>
      </c>
      <c r="D5804" s="2" t="s">
        <v>3532</v>
      </c>
      <c r="E5804" s="2" t="s">
        <v>170</v>
      </c>
      <c r="F5804" s="2" t="s">
        <v>2573</v>
      </c>
      <c r="G5804" s="5">
        <v>32</v>
      </c>
      <c r="H5804" s="5">
        <v>21.2</v>
      </c>
      <c r="I5804" s="5">
        <v>678.4</v>
      </c>
      <c r="J5804" s="5">
        <v>3053129.9199999939</v>
      </c>
      <c r="K5804" s="3" t="str" cm="1">
        <f t="array" ref="K5804">_xlfn.LET(_xlpm.d,UPPER(TRIM(CLEAN(SUBSTITUTE(F5804,CHAR(160),"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05" spans="2:11" hidden="1" x14ac:dyDescent="0.25">
      <c r="B5805" s="20">
        <v>46094</v>
      </c>
      <c r="C5805" s="2" t="s">
        <v>1</v>
      </c>
      <c r="D5805" s="2" t="s">
        <v>3533</v>
      </c>
      <c r="E5805" s="2" t="s">
        <v>64</v>
      </c>
      <c r="F5805" s="2" t="s">
        <v>2573</v>
      </c>
      <c r="G5805" s="5">
        <v>32</v>
      </c>
      <c r="H5805" s="5">
        <v>21.2</v>
      </c>
      <c r="I5805" s="5">
        <v>678.4</v>
      </c>
      <c r="J5805" s="5">
        <v>3053808.3199999938</v>
      </c>
      <c r="K5805" s="3" t="str" cm="1">
        <f t="array" ref="K5805">_xlfn.LET(_xlpm.d,UPPER(TRIM(CLEAN(SUBSTITUTE(F5805,CHAR(160),"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06" spans="2:11" hidden="1" x14ac:dyDescent="0.25">
      <c r="B5806" s="20">
        <v>46094</v>
      </c>
      <c r="C5806" s="2" t="s">
        <v>1</v>
      </c>
      <c r="D5806" s="2" t="s">
        <v>1565</v>
      </c>
      <c r="E5806" s="2" t="s">
        <v>835</v>
      </c>
      <c r="F5806" s="2" t="s">
        <v>3534</v>
      </c>
      <c r="G5806" s="5">
        <v>16</v>
      </c>
      <c r="H5806" s="5">
        <v>21.2</v>
      </c>
      <c r="I5806" s="5">
        <v>339.2</v>
      </c>
      <c r="J5806" s="5">
        <v>3054147.519999994</v>
      </c>
      <c r="K5806" s="3" t="str" cm="1">
        <f t="array" ref="K5806">_xlfn.LET(_xlpm.d,UPPER(TRIM(CLEAN(SUBSTITUTE(F5806,CHAR(160),"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07" spans="2:11" hidden="1" x14ac:dyDescent="0.25">
      <c r="B5807" s="20">
        <v>46094</v>
      </c>
      <c r="C5807" s="2" t="s">
        <v>1</v>
      </c>
      <c r="D5807" s="2" t="s">
        <v>2397</v>
      </c>
      <c r="E5807" s="2" t="s">
        <v>224</v>
      </c>
      <c r="F5807" s="2" t="s">
        <v>2573</v>
      </c>
      <c r="G5807" s="5">
        <v>248</v>
      </c>
      <c r="H5807" s="5">
        <v>22.4</v>
      </c>
      <c r="I5807" s="5">
        <v>5555.2</v>
      </c>
      <c r="J5807" s="5">
        <v>3059702.7199999942</v>
      </c>
      <c r="K5807" s="3" t="str" cm="1">
        <f t="array" ref="K5807">_xlfn.LET(_xlpm.d,UPPER(TRIM(CLEAN(SUBSTITUTE(F5807,CHAR(160),"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08" spans="2:11" hidden="1" x14ac:dyDescent="0.25">
      <c r="B5808" s="20">
        <v>46094</v>
      </c>
      <c r="C5808" s="2" t="s">
        <v>1</v>
      </c>
      <c r="D5808" s="2" t="s">
        <v>196</v>
      </c>
      <c r="E5808" s="2" t="s">
        <v>197</v>
      </c>
      <c r="F5808" s="2" t="s">
        <v>2573</v>
      </c>
      <c r="G5808" s="5">
        <v>204</v>
      </c>
      <c r="H5808" s="5">
        <v>22.4</v>
      </c>
      <c r="I5808" s="5">
        <v>4569.6000000000004</v>
      </c>
      <c r="J5808" s="5">
        <v>3064272.3199999942</v>
      </c>
      <c r="K5808" s="3" t="str" cm="1">
        <f t="array" ref="K5808">_xlfn.LET(_xlpm.d,UPPER(TRIM(CLEAN(SUBSTITUTE(F5808,CHAR(160),"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09" spans="2:11" hidden="1" x14ac:dyDescent="0.25">
      <c r="B5809" s="20">
        <v>46097</v>
      </c>
      <c r="C5809" s="2" t="s">
        <v>1</v>
      </c>
      <c r="D5809" s="2" t="s">
        <v>432</v>
      </c>
      <c r="E5809" s="2" t="s">
        <v>192</v>
      </c>
      <c r="F5809" s="2" t="s">
        <v>2573</v>
      </c>
      <c r="G5809" s="5">
        <v>25</v>
      </c>
      <c r="H5809" s="5">
        <v>22.4</v>
      </c>
      <c r="I5809" s="5">
        <v>560</v>
      </c>
      <c r="J5809" s="5">
        <v>3064832.3199999942</v>
      </c>
      <c r="K5809" s="3" t="str" cm="1">
        <f t="array" ref="K5809">_xlfn.LET(_xlpm.d,UPPER(TRIM(CLEAN(SUBSTITUTE(F5809,CHAR(160),"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10" spans="2:11" hidden="1" x14ac:dyDescent="0.25">
      <c r="B5810" s="20">
        <v>46097</v>
      </c>
      <c r="C5810" s="2" t="s">
        <v>1</v>
      </c>
      <c r="D5810" s="2" t="s">
        <v>3535</v>
      </c>
      <c r="E5810" s="2" t="s">
        <v>25</v>
      </c>
      <c r="F5810" s="2" t="s">
        <v>2573</v>
      </c>
      <c r="G5810" s="5">
        <v>48</v>
      </c>
      <c r="H5810" s="5">
        <v>17</v>
      </c>
      <c r="I5810" s="5">
        <v>816</v>
      </c>
      <c r="J5810" s="5">
        <v>3065648.3199999942</v>
      </c>
      <c r="K5810" s="3" t="str" cm="1">
        <f t="array" ref="K5810">_xlfn.LET(_xlpm.d,UPPER(TRIM(CLEAN(SUBSTITUTE(F5810,CHAR(160),"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11" spans="2:11" hidden="1" x14ac:dyDescent="0.25">
      <c r="B5811" s="20">
        <v>46098</v>
      </c>
      <c r="C5811" s="2" t="s">
        <v>1</v>
      </c>
      <c r="D5811" s="2" t="s">
        <v>1511</v>
      </c>
      <c r="E5811" s="2" t="s">
        <v>156</v>
      </c>
      <c r="F5811" s="2" t="s">
        <v>2573</v>
      </c>
      <c r="G5811" s="5">
        <v>40</v>
      </c>
      <c r="H5811" s="5">
        <v>22.4</v>
      </c>
      <c r="I5811" s="5">
        <v>896</v>
      </c>
      <c r="J5811" s="5">
        <v>3066544.3199999942</v>
      </c>
      <c r="K5811" s="3" t="str" cm="1">
        <f t="array" ref="K5811">_xlfn.LET(_xlpm.d,UPPER(TRIM(CLEAN(SUBSTITUTE(F5811,CHAR(160),"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12" spans="2:11" hidden="1" x14ac:dyDescent="0.25">
      <c r="B5812" s="20">
        <v>46098</v>
      </c>
      <c r="C5812" s="2" t="s">
        <v>1</v>
      </c>
      <c r="D5812" s="2" t="s">
        <v>434</v>
      </c>
      <c r="E5812" s="2" t="s">
        <v>147</v>
      </c>
      <c r="F5812" s="2" t="s">
        <v>2573</v>
      </c>
      <c r="G5812" s="5">
        <v>122</v>
      </c>
      <c r="H5812" s="5">
        <v>22.4</v>
      </c>
      <c r="I5812" s="5">
        <v>2732.8</v>
      </c>
      <c r="J5812" s="5">
        <v>3069277.1199999941</v>
      </c>
      <c r="K5812" s="3" t="str" cm="1">
        <f t="array" ref="K5812">_xlfn.LET(_xlpm.d,UPPER(TRIM(CLEAN(SUBSTITUTE(F5812,CHAR(160),"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13" spans="2:11" hidden="1" x14ac:dyDescent="0.25">
      <c r="B5813" s="20">
        <v>46098</v>
      </c>
      <c r="C5813" s="2" t="s">
        <v>1</v>
      </c>
      <c r="D5813" s="2" t="s">
        <v>200</v>
      </c>
      <c r="E5813" s="2" t="s">
        <v>141</v>
      </c>
      <c r="F5813" s="2" t="s">
        <v>2573</v>
      </c>
      <c r="G5813" s="5">
        <v>20</v>
      </c>
      <c r="H5813" s="5">
        <v>22.4</v>
      </c>
      <c r="I5813" s="5">
        <v>448</v>
      </c>
      <c r="J5813" s="5">
        <v>3069725.1199999941</v>
      </c>
      <c r="K5813" s="3" t="str" cm="1">
        <f t="array" ref="K5813">_xlfn.LET(_xlpm.d,UPPER(TRIM(CLEAN(SUBSTITUTE(F5813,CHAR(160),"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14" spans="2:11" hidden="1" x14ac:dyDescent="0.25">
      <c r="B5814" s="20">
        <v>46098</v>
      </c>
      <c r="C5814" s="2" t="s">
        <v>1</v>
      </c>
      <c r="D5814" s="2" t="s">
        <v>436</v>
      </c>
      <c r="E5814" s="2" t="s">
        <v>266</v>
      </c>
      <c r="F5814" s="2" t="s">
        <v>2573</v>
      </c>
      <c r="G5814" s="5">
        <v>32</v>
      </c>
      <c r="H5814" s="5">
        <v>22.4</v>
      </c>
      <c r="I5814" s="5">
        <v>716.8</v>
      </c>
      <c r="J5814" s="5">
        <v>3070441.9199999939</v>
      </c>
      <c r="K5814" s="3" t="str" cm="1">
        <f t="array" ref="K5814">_xlfn.LET(_xlpm.d,UPPER(TRIM(CLEAN(SUBSTITUTE(F5814,CHAR(160),"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15" spans="2:11" hidden="1" x14ac:dyDescent="0.25">
      <c r="B5815" s="20">
        <v>46098</v>
      </c>
      <c r="C5815" s="2" t="s">
        <v>1</v>
      </c>
      <c r="D5815" s="2" t="s">
        <v>437</v>
      </c>
      <c r="E5815" s="2" t="s">
        <v>234</v>
      </c>
      <c r="F5815" s="2" t="s">
        <v>2573</v>
      </c>
      <c r="G5815" s="5">
        <v>32</v>
      </c>
      <c r="H5815" s="5">
        <v>22.4</v>
      </c>
      <c r="I5815" s="5">
        <v>716.8</v>
      </c>
      <c r="J5815" s="5">
        <v>3071158.7199999937</v>
      </c>
      <c r="K5815" s="3" t="str" cm="1">
        <f t="array" ref="K5815">_xlfn.LET(_xlpm.d,UPPER(TRIM(CLEAN(SUBSTITUTE(F5815,CHAR(160),"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16" spans="2:11" hidden="1" x14ac:dyDescent="0.25">
      <c r="B5816" s="20">
        <v>46098</v>
      </c>
      <c r="C5816" s="2" t="s">
        <v>1</v>
      </c>
      <c r="D5816" s="2" t="s">
        <v>3536</v>
      </c>
      <c r="E5816" s="2" t="s">
        <v>261</v>
      </c>
      <c r="F5816" s="2" t="s">
        <v>2573</v>
      </c>
      <c r="G5816" s="5">
        <v>40</v>
      </c>
      <c r="H5816" s="5">
        <v>22.4</v>
      </c>
      <c r="I5816" s="5">
        <v>896</v>
      </c>
      <c r="J5816" s="5">
        <v>3072054.7199999937</v>
      </c>
      <c r="K5816" s="3" t="str" cm="1">
        <f t="array" ref="K5816">_xlfn.LET(_xlpm.d,UPPER(TRIM(CLEAN(SUBSTITUTE(F5816,CHAR(160),"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17" spans="2:11" hidden="1" x14ac:dyDescent="0.25">
      <c r="B5817" s="20">
        <v>46098</v>
      </c>
      <c r="C5817" s="2" t="s">
        <v>1</v>
      </c>
      <c r="D5817" s="2" t="s">
        <v>2398</v>
      </c>
      <c r="E5817" s="2" t="s">
        <v>50</v>
      </c>
      <c r="F5817" s="2" t="s">
        <v>2573</v>
      </c>
      <c r="G5817" s="5">
        <v>100</v>
      </c>
      <c r="H5817" s="5">
        <v>20</v>
      </c>
      <c r="I5817" s="5">
        <v>2000</v>
      </c>
      <c r="J5817" s="5">
        <v>3074054.7199999937</v>
      </c>
      <c r="K5817" s="3" t="str" cm="1">
        <f t="array" ref="K5817">_xlfn.LET(_xlpm.d,UPPER(TRIM(CLEAN(SUBSTITUTE(F5817,CHAR(160),"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18" spans="2:11" hidden="1" x14ac:dyDescent="0.25">
      <c r="B5818" s="20">
        <v>46098</v>
      </c>
      <c r="C5818" s="2" t="s">
        <v>1</v>
      </c>
      <c r="D5818" s="2" t="s">
        <v>2399</v>
      </c>
      <c r="E5818" s="2" t="s">
        <v>1634</v>
      </c>
      <c r="F5818" s="2" t="s">
        <v>2573</v>
      </c>
      <c r="G5818" s="5">
        <v>80</v>
      </c>
      <c r="H5818" s="5">
        <v>22.5</v>
      </c>
      <c r="I5818" s="5">
        <v>1800</v>
      </c>
      <c r="J5818" s="5">
        <v>3075854.7199999937</v>
      </c>
      <c r="K5818" s="3" t="str" cm="1">
        <f t="array" ref="K5818">_xlfn.LET(_xlpm.d,UPPER(TRIM(CLEAN(SUBSTITUTE(F5818,CHAR(160),"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19" spans="2:11" hidden="1" x14ac:dyDescent="0.25">
      <c r="B5819" s="20">
        <v>46098</v>
      </c>
      <c r="C5819" s="2" t="s">
        <v>1</v>
      </c>
      <c r="D5819" s="2" t="s">
        <v>2400</v>
      </c>
      <c r="E5819" s="2" t="s">
        <v>232</v>
      </c>
      <c r="F5819" s="2" t="s">
        <v>2573</v>
      </c>
      <c r="G5819" s="5">
        <v>20</v>
      </c>
      <c r="H5819" s="5">
        <v>22.4</v>
      </c>
      <c r="I5819" s="5">
        <v>448</v>
      </c>
      <c r="J5819" s="5">
        <v>3076302.7199999937</v>
      </c>
      <c r="K5819" s="3" t="str" cm="1">
        <f t="array" ref="K5819">_xlfn.LET(_xlpm.d,UPPER(TRIM(CLEAN(SUBSTITUTE(F5819,CHAR(160),"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20" spans="2:11" hidden="1" x14ac:dyDescent="0.25">
      <c r="B5820" s="20">
        <v>46099</v>
      </c>
      <c r="C5820" s="2" t="s">
        <v>1</v>
      </c>
      <c r="D5820" s="2" t="s">
        <v>439</v>
      </c>
      <c r="E5820" s="2" t="s">
        <v>78</v>
      </c>
      <c r="F5820" s="2" t="s">
        <v>2573</v>
      </c>
      <c r="G5820" s="5">
        <v>82</v>
      </c>
      <c r="H5820" s="5">
        <v>22.4</v>
      </c>
      <c r="I5820" s="5">
        <v>1836.8</v>
      </c>
      <c r="J5820" s="5">
        <v>3078139.5199999935</v>
      </c>
      <c r="K5820" s="3" t="str" cm="1">
        <f t="array" ref="K5820">_xlfn.LET(_xlpm.d,UPPER(TRIM(CLEAN(SUBSTITUTE(F5820,CHAR(160),"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21" spans="2:11" hidden="1" x14ac:dyDescent="0.25">
      <c r="B5821" s="20">
        <v>46099</v>
      </c>
      <c r="C5821" s="2" t="s">
        <v>1</v>
      </c>
      <c r="D5821" s="2" t="s">
        <v>3537</v>
      </c>
      <c r="E5821" s="2" t="s">
        <v>491</v>
      </c>
      <c r="F5821" s="2" t="s">
        <v>2573</v>
      </c>
      <c r="G5821" s="5">
        <v>55</v>
      </c>
      <c r="H5821" s="5">
        <v>22.5</v>
      </c>
      <c r="I5821" s="5">
        <v>1237.5</v>
      </c>
      <c r="J5821" s="5">
        <v>3079377.0199999935</v>
      </c>
      <c r="K5821" s="3" t="str" cm="1">
        <f t="array" ref="K5821">_xlfn.LET(_xlpm.d,UPPER(TRIM(CLEAN(SUBSTITUTE(F5821,CHAR(160),"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22" spans="2:11" hidden="1" x14ac:dyDescent="0.25">
      <c r="B5822" s="20">
        <v>46099</v>
      </c>
      <c r="C5822" s="2" t="s">
        <v>1</v>
      </c>
      <c r="D5822" s="2" t="s">
        <v>2405</v>
      </c>
      <c r="E5822" s="2" t="s">
        <v>485</v>
      </c>
      <c r="F5822" s="2" t="s">
        <v>2573</v>
      </c>
      <c r="G5822" s="5">
        <v>120</v>
      </c>
      <c r="H5822" s="5">
        <v>22.5</v>
      </c>
      <c r="I5822" s="5">
        <v>2700</v>
      </c>
      <c r="J5822" s="5">
        <v>3082077.0199999935</v>
      </c>
      <c r="K5822" s="3" t="str" cm="1">
        <f t="array" ref="K5822">_xlfn.LET(_xlpm.d,UPPER(TRIM(CLEAN(SUBSTITUTE(F5822,CHAR(160),"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23" spans="2:11" hidden="1" x14ac:dyDescent="0.25">
      <c r="B5823" s="20">
        <v>46099</v>
      </c>
      <c r="C5823" s="2" t="s">
        <v>1</v>
      </c>
      <c r="D5823" s="2" t="s">
        <v>440</v>
      </c>
      <c r="E5823" s="2" t="s">
        <v>282</v>
      </c>
      <c r="F5823" s="2" t="s">
        <v>2573</v>
      </c>
      <c r="G5823" s="5">
        <v>20</v>
      </c>
      <c r="H5823" s="5">
        <v>22.4</v>
      </c>
      <c r="I5823" s="5">
        <v>448</v>
      </c>
      <c r="J5823" s="5">
        <v>3082525.0199999935</v>
      </c>
      <c r="K5823" s="3" t="str" cm="1">
        <f t="array" ref="K5823">_xlfn.LET(_xlpm.d,UPPER(TRIM(CLEAN(SUBSTITUTE(F5823,CHAR(160),"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24" spans="2:11" hidden="1" x14ac:dyDescent="0.25">
      <c r="B5824" s="20">
        <v>46099</v>
      </c>
      <c r="C5824" s="2" t="s">
        <v>1</v>
      </c>
      <c r="D5824" s="2" t="s">
        <v>74</v>
      </c>
      <c r="E5824" s="2" t="s">
        <v>16</v>
      </c>
      <c r="F5824" s="2" t="s">
        <v>2573</v>
      </c>
      <c r="G5824" s="5">
        <v>190</v>
      </c>
      <c r="H5824" s="5">
        <v>21.2</v>
      </c>
      <c r="I5824" s="5">
        <v>4028</v>
      </c>
      <c r="J5824" s="5">
        <v>3086553.0199999935</v>
      </c>
      <c r="K5824" s="3" t="str" cm="1">
        <f t="array" ref="K5824">_xlfn.LET(_xlpm.d,UPPER(TRIM(CLEAN(SUBSTITUTE(F5824,CHAR(160),"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25" spans="2:11" hidden="1" x14ac:dyDescent="0.25">
      <c r="B5825" s="20">
        <v>46099</v>
      </c>
      <c r="C5825" s="2" t="s">
        <v>1</v>
      </c>
      <c r="D5825" s="2" t="s">
        <v>3538</v>
      </c>
      <c r="E5825" s="2" t="s">
        <v>120</v>
      </c>
      <c r="F5825" s="2" t="s">
        <v>3539</v>
      </c>
      <c r="G5825" s="5">
        <v>8</v>
      </c>
      <c r="H5825" s="5">
        <v>21.99</v>
      </c>
      <c r="I5825" s="5">
        <v>175.92</v>
      </c>
      <c r="J5825" s="5">
        <v>3086728.9399999934</v>
      </c>
      <c r="K5825" s="3" t="str" cm="1">
        <f t="array" ref="K5825">_xlfn.LET(_xlpm.d,UPPER(TRIM(CLEAN(SUBSTITUTE(F5825,CHAR(160),"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26" spans="2:11" hidden="1" x14ac:dyDescent="0.25">
      <c r="B5826" s="20">
        <v>46099</v>
      </c>
      <c r="C5826" s="2" t="s">
        <v>1</v>
      </c>
      <c r="D5826" s="2" t="s">
        <v>3538</v>
      </c>
      <c r="E5826" s="2" t="s">
        <v>120</v>
      </c>
      <c r="F5826" s="2" t="s">
        <v>3525</v>
      </c>
      <c r="G5826" s="5">
        <v>4</v>
      </c>
      <c r="H5826" s="5">
        <v>21.99</v>
      </c>
      <c r="I5826" s="5">
        <v>87.96</v>
      </c>
      <c r="J5826" s="5">
        <v>3086816.8999999934</v>
      </c>
      <c r="K5826" s="3" t="str" cm="1">
        <f t="array" ref="K5826">_xlfn.LET(_xlpm.d,UPPER(TRIM(CLEAN(SUBSTITUTE(F5826,CHAR(160),"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27" spans="2:11" hidden="1" x14ac:dyDescent="0.25">
      <c r="B5827" s="20">
        <v>46099</v>
      </c>
      <c r="C5827" s="2" t="s">
        <v>1</v>
      </c>
      <c r="D5827" s="2" t="s">
        <v>3538</v>
      </c>
      <c r="E5827" s="2" t="s">
        <v>120</v>
      </c>
      <c r="F5827" s="2" t="s">
        <v>3347</v>
      </c>
      <c r="G5827" s="5">
        <v>4</v>
      </c>
      <c r="H5827" s="5">
        <v>21.99</v>
      </c>
      <c r="I5827" s="5">
        <v>87.96</v>
      </c>
      <c r="J5827" s="5">
        <v>3086904.8599999934</v>
      </c>
      <c r="K5827" s="3" t="str" cm="1">
        <f t="array" ref="K5827">_xlfn.LET(_xlpm.d,UPPER(TRIM(CLEAN(SUBSTITUTE(F5827,CHAR(160),"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28" spans="2:11" hidden="1" x14ac:dyDescent="0.25">
      <c r="B5828" s="20">
        <v>46099</v>
      </c>
      <c r="C5828" s="2" t="s">
        <v>1</v>
      </c>
      <c r="D5828" s="2" t="s">
        <v>3538</v>
      </c>
      <c r="E5828" s="2" t="s">
        <v>120</v>
      </c>
      <c r="F5828" s="2" t="s">
        <v>3526</v>
      </c>
      <c r="G5828" s="5">
        <v>4</v>
      </c>
      <c r="H5828" s="5">
        <v>21.99</v>
      </c>
      <c r="I5828" s="5">
        <v>87.96</v>
      </c>
      <c r="J5828" s="5">
        <v>3086992.8199999933</v>
      </c>
      <c r="K5828" s="3" t="str" cm="1">
        <f t="array" ref="K5828">_xlfn.LET(_xlpm.d,UPPER(TRIM(CLEAN(SUBSTITUTE(F5828,CHAR(160),"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29" spans="2:11" hidden="1" x14ac:dyDescent="0.25">
      <c r="B5829" s="20">
        <v>46099</v>
      </c>
      <c r="C5829" s="2" t="s">
        <v>1</v>
      </c>
      <c r="D5829" s="2" t="s">
        <v>3538</v>
      </c>
      <c r="E5829" s="2" t="s">
        <v>120</v>
      </c>
      <c r="F5829" s="2" t="s">
        <v>3220</v>
      </c>
      <c r="G5829" s="5">
        <v>8</v>
      </c>
      <c r="H5829" s="5">
        <v>21.99</v>
      </c>
      <c r="I5829" s="5">
        <v>175.92</v>
      </c>
      <c r="J5829" s="5">
        <v>3087168.7399999932</v>
      </c>
      <c r="K5829" s="3" t="str" cm="1">
        <f t="array" ref="K5829">_xlfn.LET(_xlpm.d,UPPER(TRIM(CLEAN(SUBSTITUTE(F5829,CHAR(160),"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30" spans="2:11" hidden="1" x14ac:dyDescent="0.25">
      <c r="B5830" s="20">
        <v>46100</v>
      </c>
      <c r="C5830" s="2" t="s">
        <v>1</v>
      </c>
      <c r="D5830" s="2" t="s">
        <v>441</v>
      </c>
      <c r="E5830" s="2" t="s">
        <v>311</v>
      </c>
      <c r="F5830" s="2" t="s">
        <v>2573</v>
      </c>
      <c r="G5830" s="5">
        <v>180</v>
      </c>
      <c r="H5830" s="5">
        <v>22.4</v>
      </c>
      <c r="I5830" s="5">
        <v>4032</v>
      </c>
      <c r="J5830" s="5">
        <v>3091200.7399999932</v>
      </c>
      <c r="K5830" s="3" t="str" cm="1">
        <f t="array" ref="K5830">_xlfn.LET(_xlpm.d,UPPER(TRIM(CLEAN(SUBSTITUTE(F5830,CHAR(160),"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31" spans="2:11" hidden="1" x14ac:dyDescent="0.25">
      <c r="B5831" s="20">
        <v>46100</v>
      </c>
      <c r="C5831" s="2" t="s">
        <v>1</v>
      </c>
      <c r="D5831" s="2" t="s">
        <v>201</v>
      </c>
      <c r="E5831" s="2" t="s">
        <v>149</v>
      </c>
      <c r="F5831" s="2" t="s">
        <v>2573</v>
      </c>
      <c r="G5831" s="5">
        <v>40</v>
      </c>
      <c r="H5831" s="5">
        <v>22.4</v>
      </c>
      <c r="I5831" s="5">
        <v>896</v>
      </c>
      <c r="J5831" s="5">
        <v>3092096.7399999932</v>
      </c>
      <c r="K5831" s="3" t="str" cm="1">
        <f t="array" ref="K5831">_xlfn.LET(_xlpm.d,UPPER(TRIM(CLEAN(SUBSTITUTE(F5831,CHAR(160),"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32" spans="2:11" hidden="1" x14ac:dyDescent="0.25">
      <c r="B5832" s="20">
        <v>46100</v>
      </c>
      <c r="C5832" s="2" t="s">
        <v>1</v>
      </c>
      <c r="D5832" s="2" t="s">
        <v>208</v>
      </c>
      <c r="E5832" s="2" t="s">
        <v>3</v>
      </c>
      <c r="F5832" s="2" t="s">
        <v>3473</v>
      </c>
      <c r="G5832" s="5">
        <v>31</v>
      </c>
      <c r="H5832" s="5">
        <v>18</v>
      </c>
      <c r="I5832" s="5">
        <v>558</v>
      </c>
      <c r="J5832" s="5">
        <v>3092654.7399999932</v>
      </c>
      <c r="K5832" s="3" t="str" cm="1">
        <f t="array" ref="K5832">_xlfn.LET(_xlpm.d,UPPER(TRIM(CLEAN(SUBSTITUTE(F5832,CHAR(160),"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33" spans="2:11" hidden="1" x14ac:dyDescent="0.25">
      <c r="B5833" s="20">
        <v>46100</v>
      </c>
      <c r="C5833" s="2" t="s">
        <v>1</v>
      </c>
      <c r="D5833" s="2" t="s">
        <v>3540</v>
      </c>
      <c r="E5833" s="2" t="s">
        <v>3541</v>
      </c>
      <c r="F5833" s="2" t="s">
        <v>2628</v>
      </c>
      <c r="G5833" s="5">
        <v>6</v>
      </c>
      <c r="H5833" s="5">
        <v>21.2</v>
      </c>
      <c r="I5833" s="5">
        <v>127.2</v>
      </c>
      <c r="J5833" s="5">
        <v>3092781.9399999934</v>
      </c>
      <c r="K5833" s="3" t="str" cm="1">
        <f t="array" ref="K5833">_xlfn.LET(_xlpm.d,UPPER(TRIM(CLEAN(SUBSTITUTE(F5833,CHAR(160),"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34" spans="2:11" hidden="1" x14ac:dyDescent="0.25">
      <c r="B5834" s="20">
        <v>46100</v>
      </c>
      <c r="C5834" s="2" t="s">
        <v>1</v>
      </c>
      <c r="D5834" s="2" t="s">
        <v>3542</v>
      </c>
      <c r="E5834" s="2" t="s">
        <v>228</v>
      </c>
      <c r="F5834" s="2" t="s">
        <v>2573</v>
      </c>
      <c r="G5834" s="5">
        <v>58</v>
      </c>
      <c r="H5834" s="5">
        <v>22.4</v>
      </c>
      <c r="I5834" s="5">
        <v>1299.2</v>
      </c>
      <c r="J5834" s="5">
        <v>3094081.1399999936</v>
      </c>
      <c r="K5834" s="3" t="str" cm="1">
        <f t="array" ref="K5834">_xlfn.LET(_xlpm.d,UPPER(TRIM(CLEAN(SUBSTITUTE(F5834,CHAR(160),"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35" spans="2:11" hidden="1" x14ac:dyDescent="0.25">
      <c r="B5835" s="20">
        <v>46101</v>
      </c>
      <c r="C5835" s="2" t="s">
        <v>1</v>
      </c>
      <c r="D5835" s="2" t="s">
        <v>445</v>
      </c>
      <c r="E5835" s="2" t="s">
        <v>238</v>
      </c>
      <c r="F5835" s="2" t="s">
        <v>2573</v>
      </c>
      <c r="G5835" s="5">
        <v>20</v>
      </c>
      <c r="H5835" s="5">
        <v>22.4</v>
      </c>
      <c r="I5835" s="5">
        <v>448</v>
      </c>
      <c r="J5835" s="5">
        <v>3094529.1399999936</v>
      </c>
      <c r="K5835" s="3" t="str" cm="1">
        <f t="array" ref="K5835">_xlfn.LET(_xlpm.d,UPPER(TRIM(CLEAN(SUBSTITUTE(F5835,CHAR(160),"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36" spans="2:11" hidden="1" x14ac:dyDescent="0.25">
      <c r="B5836" s="20">
        <v>46101</v>
      </c>
      <c r="C5836" s="2" t="s">
        <v>1</v>
      </c>
      <c r="D5836" s="2" t="s">
        <v>2406</v>
      </c>
      <c r="E5836" s="2" t="s">
        <v>286</v>
      </c>
      <c r="F5836" s="2" t="s">
        <v>2573</v>
      </c>
      <c r="G5836" s="5">
        <v>20</v>
      </c>
      <c r="H5836" s="5">
        <v>22.4</v>
      </c>
      <c r="I5836" s="5">
        <v>448</v>
      </c>
      <c r="J5836" s="5">
        <v>3094977.1399999936</v>
      </c>
      <c r="K5836" s="3" t="str" cm="1">
        <f t="array" ref="K5836">_xlfn.LET(_xlpm.d,UPPER(TRIM(CLEAN(SUBSTITUTE(F5836,CHAR(160),"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37" spans="2:11" hidden="1" x14ac:dyDescent="0.25">
      <c r="B5837" s="20">
        <v>46101</v>
      </c>
      <c r="C5837" s="2" t="s">
        <v>1</v>
      </c>
      <c r="D5837" s="2" t="s">
        <v>2487</v>
      </c>
      <c r="E5837" s="2" t="s">
        <v>857</v>
      </c>
      <c r="F5837" s="2" t="s">
        <v>2573</v>
      </c>
      <c r="G5837" s="5">
        <v>72</v>
      </c>
      <c r="H5837" s="5">
        <v>21.2</v>
      </c>
      <c r="I5837" s="5">
        <v>1526.4</v>
      </c>
      <c r="J5837" s="5">
        <v>3096503.5399999935</v>
      </c>
      <c r="K5837" s="3" t="str" cm="1">
        <f t="array" ref="K5837">_xlfn.LET(_xlpm.d,UPPER(TRIM(CLEAN(SUBSTITUTE(F5837,CHAR(160),"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38" spans="2:11" hidden="1" x14ac:dyDescent="0.25">
      <c r="B5838" s="20">
        <v>46101</v>
      </c>
      <c r="C5838" s="2" t="s">
        <v>1</v>
      </c>
      <c r="D5838" s="2" t="s">
        <v>1215</v>
      </c>
      <c r="E5838" s="2" t="s">
        <v>43</v>
      </c>
      <c r="F5838" s="2" t="s">
        <v>2573</v>
      </c>
      <c r="G5838" s="5">
        <v>80</v>
      </c>
      <c r="H5838" s="5">
        <v>21.2</v>
      </c>
      <c r="I5838" s="5">
        <v>1696</v>
      </c>
      <c r="J5838" s="5">
        <v>3098199.5399999935</v>
      </c>
      <c r="K5838" s="3" t="str" cm="1">
        <f t="array" ref="K5838">_xlfn.LET(_xlpm.d,UPPER(TRIM(CLEAN(SUBSTITUTE(F5838,CHAR(160),"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39" spans="2:11" hidden="1" x14ac:dyDescent="0.25">
      <c r="B5839" s="20">
        <v>46101</v>
      </c>
      <c r="C5839" s="2" t="s">
        <v>1</v>
      </c>
      <c r="D5839" s="2" t="s">
        <v>3543</v>
      </c>
      <c r="E5839" s="2" t="s">
        <v>1726</v>
      </c>
      <c r="F5839" s="2" t="s">
        <v>2573</v>
      </c>
      <c r="G5839" s="5">
        <v>48</v>
      </c>
      <c r="H5839" s="5">
        <v>21.2</v>
      </c>
      <c r="I5839" s="5">
        <v>1017.6</v>
      </c>
      <c r="J5839" s="5">
        <v>3099217.1399999936</v>
      </c>
      <c r="K5839" s="3" t="str" cm="1">
        <f t="array" ref="K5839">_xlfn.LET(_xlpm.d,UPPER(TRIM(CLEAN(SUBSTITUTE(F5839,CHAR(160),"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40" spans="2:11" hidden="1" x14ac:dyDescent="0.25">
      <c r="B5840" s="20">
        <v>46101</v>
      </c>
      <c r="C5840" s="2" t="s">
        <v>1</v>
      </c>
      <c r="D5840" s="2" t="s">
        <v>3544</v>
      </c>
      <c r="E5840" s="2" t="s">
        <v>319</v>
      </c>
      <c r="F5840" s="2" t="s">
        <v>2573</v>
      </c>
      <c r="G5840" s="5">
        <v>180</v>
      </c>
      <c r="H5840" s="5">
        <v>22.4</v>
      </c>
      <c r="I5840" s="5">
        <v>4032</v>
      </c>
      <c r="J5840" s="5">
        <v>3103249.1399999936</v>
      </c>
      <c r="K5840" s="3" t="str" cm="1">
        <f t="array" ref="K5840">_xlfn.LET(_xlpm.d,UPPER(TRIM(CLEAN(SUBSTITUTE(F5840,CHAR(160),"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41" spans="2:11" hidden="1" x14ac:dyDescent="0.25">
      <c r="B5841" s="20">
        <v>46101</v>
      </c>
      <c r="C5841" s="2" t="s">
        <v>1</v>
      </c>
      <c r="D5841" s="2" t="s">
        <v>871</v>
      </c>
      <c r="E5841" s="2" t="s">
        <v>762</v>
      </c>
      <c r="F5841" s="2" t="s">
        <v>2573</v>
      </c>
      <c r="G5841" s="5">
        <v>48</v>
      </c>
      <c r="H5841" s="5">
        <v>21.2</v>
      </c>
      <c r="I5841" s="5">
        <v>1017.6</v>
      </c>
      <c r="J5841" s="5">
        <v>3104266.7399999937</v>
      </c>
      <c r="K5841" s="3" t="str" cm="1">
        <f t="array" ref="K5841">_xlfn.LET(_xlpm.d,UPPER(TRIM(CLEAN(SUBSTITUTE(F5841,CHAR(160),"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42" spans="2:11" hidden="1" x14ac:dyDescent="0.25">
      <c r="B5842" s="20">
        <v>46104</v>
      </c>
      <c r="C5842" s="2" t="s">
        <v>1</v>
      </c>
      <c r="D5842" s="2" t="s">
        <v>1512</v>
      </c>
      <c r="E5842" s="2" t="s">
        <v>192</v>
      </c>
      <c r="F5842" s="2" t="s">
        <v>2573</v>
      </c>
      <c r="G5842" s="5">
        <v>40</v>
      </c>
      <c r="H5842" s="5">
        <v>22.4</v>
      </c>
      <c r="I5842" s="5">
        <v>896</v>
      </c>
      <c r="J5842" s="5">
        <v>3105162.7399999937</v>
      </c>
      <c r="K5842" s="3" t="str" cm="1">
        <f t="array" ref="K5842">_xlfn.LET(_xlpm.d,UPPER(TRIM(CLEAN(SUBSTITUTE(F5842,CHAR(160),"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43" spans="2:11" hidden="1" x14ac:dyDescent="0.25">
      <c r="B5843" s="20">
        <v>46104</v>
      </c>
      <c r="C5843" s="2" t="s">
        <v>1</v>
      </c>
      <c r="D5843" s="2" t="s">
        <v>449</v>
      </c>
      <c r="E5843" s="2" t="s">
        <v>135</v>
      </c>
      <c r="F5843" s="2" t="s">
        <v>2573</v>
      </c>
      <c r="G5843" s="5">
        <v>40</v>
      </c>
      <c r="H5843" s="5">
        <v>22.4</v>
      </c>
      <c r="I5843" s="5">
        <v>896</v>
      </c>
      <c r="J5843" s="5">
        <v>3106058.7399999937</v>
      </c>
      <c r="K5843" s="3" t="str" cm="1">
        <f t="array" ref="K5843">_xlfn.LET(_xlpm.d,UPPER(TRIM(CLEAN(SUBSTITUTE(F5843,CHAR(160),"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44" spans="2:11" hidden="1" x14ac:dyDescent="0.25">
      <c r="B5844" s="20">
        <v>46104</v>
      </c>
      <c r="C5844" s="2" t="s">
        <v>1</v>
      </c>
      <c r="D5844" s="2" t="s">
        <v>450</v>
      </c>
      <c r="E5844" s="2" t="s">
        <v>162</v>
      </c>
      <c r="F5844" s="2" t="s">
        <v>2573</v>
      </c>
      <c r="G5844" s="5">
        <v>112</v>
      </c>
      <c r="H5844" s="5">
        <v>22.4</v>
      </c>
      <c r="I5844" s="5">
        <v>2508.8000000000002</v>
      </c>
      <c r="J5844" s="5">
        <v>3108567.5399999935</v>
      </c>
      <c r="K5844" s="3" t="str" cm="1">
        <f t="array" ref="K5844">_xlfn.LET(_xlpm.d,UPPER(TRIM(CLEAN(SUBSTITUTE(F5844,CHAR(160),"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45" spans="2:11" hidden="1" x14ac:dyDescent="0.25">
      <c r="B5845" s="20">
        <v>46104</v>
      </c>
      <c r="C5845" s="2" t="s">
        <v>1</v>
      </c>
      <c r="D5845" s="2" t="s">
        <v>451</v>
      </c>
      <c r="E5845" s="2" t="s">
        <v>248</v>
      </c>
      <c r="F5845" s="2" t="s">
        <v>2573</v>
      </c>
      <c r="G5845" s="5">
        <v>32</v>
      </c>
      <c r="H5845" s="5">
        <v>22.4</v>
      </c>
      <c r="I5845" s="5">
        <v>716.8</v>
      </c>
      <c r="J5845" s="5">
        <v>3109284.3399999933</v>
      </c>
      <c r="K5845" s="3" t="str" cm="1">
        <f t="array" ref="K5845">_xlfn.LET(_xlpm.d,UPPER(TRIM(CLEAN(SUBSTITUTE(F5845,CHAR(160),"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46" spans="2:11" hidden="1" x14ac:dyDescent="0.25">
      <c r="B5846" s="20">
        <v>46104</v>
      </c>
      <c r="C5846" s="2" t="s">
        <v>1</v>
      </c>
      <c r="D5846" s="2" t="s">
        <v>452</v>
      </c>
      <c r="E5846" s="2" t="s">
        <v>180</v>
      </c>
      <c r="F5846" s="2" t="s">
        <v>2573</v>
      </c>
      <c r="G5846" s="5">
        <v>64</v>
      </c>
      <c r="H5846" s="5">
        <v>22.4</v>
      </c>
      <c r="I5846" s="5">
        <v>1433.6</v>
      </c>
      <c r="J5846" s="5">
        <v>3110717.9399999934</v>
      </c>
      <c r="K5846" s="3" t="str" cm="1">
        <f t="array" ref="K5846">_xlfn.LET(_xlpm.d,UPPER(TRIM(CLEAN(SUBSTITUTE(F5846,CHAR(160),"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47" spans="2:11" hidden="1" x14ac:dyDescent="0.25">
      <c r="B5847" s="20">
        <v>46105</v>
      </c>
      <c r="C5847" s="2" t="s">
        <v>1</v>
      </c>
      <c r="D5847" s="2" t="s">
        <v>1513</v>
      </c>
      <c r="E5847" s="2" t="s">
        <v>279</v>
      </c>
      <c r="F5847" s="2" t="s">
        <v>2573</v>
      </c>
      <c r="G5847" s="5">
        <v>40</v>
      </c>
      <c r="H5847" s="5">
        <v>22.4</v>
      </c>
      <c r="I5847" s="5">
        <v>896</v>
      </c>
      <c r="J5847" s="5">
        <v>3111613.9399999934</v>
      </c>
      <c r="K5847" s="3" t="str" cm="1">
        <f t="array" ref="K5847">_xlfn.LET(_xlpm.d,UPPER(TRIM(CLEAN(SUBSTITUTE(F5847,CHAR(160),"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48" spans="2:11" hidden="1" x14ac:dyDescent="0.25">
      <c r="B5848" s="20">
        <v>46105</v>
      </c>
      <c r="C5848" s="2" t="s">
        <v>1</v>
      </c>
      <c r="D5848" s="2" t="s">
        <v>3545</v>
      </c>
      <c r="E5848" s="2" t="s">
        <v>268</v>
      </c>
      <c r="F5848" s="2" t="s">
        <v>2573</v>
      </c>
      <c r="G5848" s="5">
        <v>20</v>
      </c>
      <c r="H5848" s="5">
        <v>22.4</v>
      </c>
      <c r="I5848" s="5">
        <v>448</v>
      </c>
      <c r="J5848" s="5">
        <v>3112061.9399999934</v>
      </c>
      <c r="K5848" s="3" t="str" cm="1">
        <f t="array" ref="K5848">_xlfn.LET(_xlpm.d,UPPER(TRIM(CLEAN(SUBSTITUTE(F5848,CHAR(160),"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49" spans="2:11" hidden="1" x14ac:dyDescent="0.25">
      <c r="B5849" s="20">
        <v>46105</v>
      </c>
      <c r="C5849" s="2" t="s">
        <v>1</v>
      </c>
      <c r="D5849" s="2" t="s">
        <v>1603</v>
      </c>
      <c r="E5849" s="2" t="s">
        <v>147</v>
      </c>
      <c r="F5849" s="2" t="s">
        <v>2573</v>
      </c>
      <c r="G5849" s="5">
        <v>40</v>
      </c>
      <c r="H5849" s="5">
        <v>22.4</v>
      </c>
      <c r="I5849" s="5">
        <v>896</v>
      </c>
      <c r="J5849" s="5">
        <v>3112957.9399999934</v>
      </c>
      <c r="K5849" s="3" t="str" cm="1">
        <f t="array" ref="K5849">_xlfn.LET(_xlpm.d,UPPER(TRIM(CLEAN(SUBSTITUTE(F5849,CHAR(160),"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50" spans="2:11" hidden="1" x14ac:dyDescent="0.25">
      <c r="B5850" s="20">
        <v>46105</v>
      </c>
      <c r="C5850" s="2" t="s">
        <v>1</v>
      </c>
      <c r="D5850" s="2" t="s">
        <v>3546</v>
      </c>
      <c r="E5850" s="2" t="s">
        <v>143</v>
      </c>
      <c r="F5850" s="2" t="s">
        <v>2573</v>
      </c>
      <c r="G5850" s="5">
        <v>64</v>
      </c>
      <c r="H5850" s="5">
        <v>22.4</v>
      </c>
      <c r="I5850" s="5">
        <v>1433.6</v>
      </c>
      <c r="J5850" s="5">
        <v>3114391.5399999935</v>
      </c>
      <c r="K5850" s="3" t="str" cm="1">
        <f t="array" ref="K5850">_xlfn.LET(_xlpm.d,UPPER(TRIM(CLEAN(SUBSTITUTE(F5850,CHAR(160),"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51" spans="2:11" hidden="1" x14ac:dyDescent="0.25">
      <c r="B5851" s="20">
        <v>46105</v>
      </c>
      <c r="C5851" s="2" t="s">
        <v>1</v>
      </c>
      <c r="D5851" s="2" t="s">
        <v>2409</v>
      </c>
      <c r="E5851" s="2" t="s">
        <v>234</v>
      </c>
      <c r="F5851" s="2" t="s">
        <v>2573</v>
      </c>
      <c r="G5851" s="5">
        <v>32</v>
      </c>
      <c r="H5851" s="5">
        <v>22.4</v>
      </c>
      <c r="I5851" s="5">
        <v>716.8</v>
      </c>
      <c r="J5851" s="5">
        <v>3115108.3399999933</v>
      </c>
      <c r="K5851" s="3" t="str" cm="1">
        <f t="array" ref="K5851">_xlfn.LET(_xlpm.d,UPPER(TRIM(CLEAN(SUBSTITUTE(F5851,CHAR(160),"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52" spans="2:11" hidden="1" x14ac:dyDescent="0.25">
      <c r="B5852" s="20">
        <v>46105</v>
      </c>
      <c r="C5852" s="2" t="s">
        <v>1</v>
      </c>
      <c r="D5852" s="2" t="s">
        <v>455</v>
      </c>
      <c r="E5852" s="2" t="s">
        <v>261</v>
      </c>
      <c r="F5852" s="2" t="s">
        <v>2573</v>
      </c>
      <c r="G5852" s="5">
        <v>64</v>
      </c>
      <c r="H5852" s="5">
        <v>22.4</v>
      </c>
      <c r="I5852" s="5">
        <v>1433.6</v>
      </c>
      <c r="J5852" s="5">
        <v>3116541.9399999934</v>
      </c>
      <c r="K5852" s="3" t="str" cm="1">
        <f t="array" ref="K5852">_xlfn.LET(_xlpm.d,UPPER(TRIM(CLEAN(SUBSTITUTE(F5852,CHAR(160),"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53" spans="2:11" hidden="1" x14ac:dyDescent="0.25">
      <c r="B5853" s="20">
        <v>46106</v>
      </c>
      <c r="C5853" s="2" t="s">
        <v>1</v>
      </c>
      <c r="D5853" s="2" t="s">
        <v>2411</v>
      </c>
      <c r="E5853" s="2" t="s">
        <v>189</v>
      </c>
      <c r="F5853" s="2" t="s">
        <v>2573</v>
      </c>
      <c r="G5853" s="5">
        <v>20</v>
      </c>
      <c r="H5853" s="5">
        <v>22.4</v>
      </c>
      <c r="I5853" s="5">
        <v>448</v>
      </c>
      <c r="J5853" s="5">
        <v>3116989.9399999934</v>
      </c>
      <c r="K5853" s="3" t="str" cm="1">
        <f t="array" ref="K5853">_xlfn.LET(_xlpm.d,UPPER(TRIM(CLEAN(SUBSTITUTE(F5853,CHAR(160),"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54" spans="2:11" hidden="1" x14ac:dyDescent="0.25">
      <c r="B5854" s="20">
        <v>46106</v>
      </c>
      <c r="C5854" s="2" t="s">
        <v>1</v>
      </c>
      <c r="D5854" s="2" t="s">
        <v>456</v>
      </c>
      <c r="E5854" s="2" t="s">
        <v>145</v>
      </c>
      <c r="F5854" s="2" t="s">
        <v>2573</v>
      </c>
      <c r="G5854" s="5">
        <v>10</v>
      </c>
      <c r="H5854" s="5">
        <v>22.4</v>
      </c>
      <c r="I5854" s="5">
        <v>224</v>
      </c>
      <c r="J5854" s="5">
        <v>3117213.9399999934</v>
      </c>
      <c r="K5854" s="3" t="str" cm="1">
        <f t="array" ref="K5854">_xlfn.LET(_xlpm.d,UPPER(TRIM(CLEAN(SUBSTITUTE(F5854,CHAR(160),"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55" spans="2:11" hidden="1" x14ac:dyDescent="0.25">
      <c r="B5855" s="20">
        <v>46106</v>
      </c>
      <c r="C5855" s="2" t="s">
        <v>1</v>
      </c>
      <c r="D5855" s="2" t="s">
        <v>3547</v>
      </c>
      <c r="E5855" s="2" t="s">
        <v>259</v>
      </c>
      <c r="F5855" s="2" t="s">
        <v>2573</v>
      </c>
      <c r="G5855" s="5">
        <v>90</v>
      </c>
      <c r="H5855" s="5">
        <v>22.4</v>
      </c>
      <c r="I5855" s="5">
        <v>2016</v>
      </c>
      <c r="J5855" s="5">
        <v>3119229.9399999934</v>
      </c>
      <c r="K5855" s="3" t="str" cm="1">
        <f t="array" ref="K5855">_xlfn.LET(_xlpm.d,UPPER(TRIM(CLEAN(SUBSTITUTE(F5855,CHAR(160),"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56" spans="2:11" hidden="1" x14ac:dyDescent="0.25">
      <c r="B5856" s="20">
        <v>46106</v>
      </c>
      <c r="C5856" s="2" t="s">
        <v>1</v>
      </c>
      <c r="D5856" s="2" t="s">
        <v>3548</v>
      </c>
      <c r="E5856" s="2" t="s">
        <v>263</v>
      </c>
      <c r="F5856" s="2" t="s">
        <v>2573</v>
      </c>
      <c r="G5856" s="5">
        <v>64</v>
      </c>
      <c r="H5856" s="5">
        <v>22.4</v>
      </c>
      <c r="I5856" s="5">
        <v>1433.6</v>
      </c>
      <c r="J5856" s="5">
        <v>3120663.5399999935</v>
      </c>
      <c r="K5856" s="3" t="str" cm="1">
        <f t="array" ref="K5856">_xlfn.LET(_xlpm.d,UPPER(TRIM(CLEAN(SUBSTITUTE(F5856,CHAR(160),"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57" spans="2:11" hidden="1" x14ac:dyDescent="0.25">
      <c r="B5857" s="20">
        <v>46106</v>
      </c>
      <c r="C5857" s="2" t="s">
        <v>1</v>
      </c>
      <c r="D5857" s="2" t="s">
        <v>2413</v>
      </c>
      <c r="E5857" s="2" t="s">
        <v>305</v>
      </c>
      <c r="F5857" s="2" t="s">
        <v>2573</v>
      </c>
      <c r="G5857" s="5">
        <v>256</v>
      </c>
      <c r="H5857" s="5">
        <v>22.4</v>
      </c>
      <c r="I5857" s="5">
        <v>5734.4</v>
      </c>
      <c r="J5857" s="5">
        <v>3126397.9399999934</v>
      </c>
      <c r="K5857" s="3" t="str" cm="1">
        <f t="array" ref="K5857">_xlfn.LET(_xlpm.d,UPPER(TRIM(CLEAN(SUBSTITUTE(F5857,CHAR(160),"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58" spans="2:11" hidden="1" x14ac:dyDescent="0.25">
      <c r="B5858" s="20">
        <v>46107</v>
      </c>
      <c r="C5858" s="2" t="s">
        <v>1</v>
      </c>
      <c r="D5858" s="2" t="s">
        <v>202</v>
      </c>
      <c r="E5858" s="2" t="s">
        <v>168</v>
      </c>
      <c r="F5858" s="2" t="s">
        <v>2573</v>
      </c>
      <c r="G5858" s="5">
        <v>64</v>
      </c>
      <c r="H5858" s="5">
        <v>22.4</v>
      </c>
      <c r="I5858" s="5">
        <v>1433.6</v>
      </c>
      <c r="J5858" s="5">
        <v>3127831.5399999935</v>
      </c>
      <c r="K5858" s="3" t="str" cm="1">
        <f t="array" ref="K5858">_xlfn.LET(_xlpm.d,UPPER(TRIM(CLEAN(SUBSTITUTE(F5858,CHAR(160),"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59" spans="2:11" hidden="1" x14ac:dyDescent="0.25">
      <c r="B5859" s="20">
        <v>46107</v>
      </c>
      <c r="C5859" s="2" t="s">
        <v>1</v>
      </c>
      <c r="D5859" s="2" t="s">
        <v>203</v>
      </c>
      <c r="E5859" s="2" t="s">
        <v>192</v>
      </c>
      <c r="F5859" s="2" t="s">
        <v>2573</v>
      </c>
      <c r="G5859" s="5">
        <v>40</v>
      </c>
      <c r="H5859" s="5">
        <v>22.4</v>
      </c>
      <c r="I5859" s="5">
        <v>896</v>
      </c>
      <c r="J5859" s="5">
        <v>3128727.5399999935</v>
      </c>
      <c r="K5859" s="3" t="str" cm="1">
        <f t="array" ref="K5859">_xlfn.LET(_xlpm.d,UPPER(TRIM(CLEAN(SUBSTITUTE(F5859,CHAR(160),"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60" spans="2:11" hidden="1" x14ac:dyDescent="0.25">
      <c r="B5860" s="20">
        <v>46107</v>
      </c>
      <c r="C5860" s="2" t="s">
        <v>1</v>
      </c>
      <c r="D5860" s="2" t="s">
        <v>457</v>
      </c>
      <c r="E5860" s="2" t="s">
        <v>151</v>
      </c>
      <c r="F5860" s="2" t="s">
        <v>2573</v>
      </c>
      <c r="G5860" s="5">
        <v>20</v>
      </c>
      <c r="H5860" s="5">
        <v>22.4</v>
      </c>
      <c r="I5860" s="5">
        <v>448</v>
      </c>
      <c r="J5860" s="5">
        <v>3129175.5399999935</v>
      </c>
      <c r="K5860" s="3" t="str" cm="1">
        <f t="array" ref="K5860">_xlfn.LET(_xlpm.d,UPPER(TRIM(CLEAN(SUBSTITUTE(F5860,CHAR(160),"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61" spans="2:11" hidden="1" x14ac:dyDescent="0.25">
      <c r="B5861" s="20">
        <v>46107</v>
      </c>
      <c r="C5861" s="2" t="s">
        <v>1</v>
      </c>
      <c r="D5861" s="2" t="s">
        <v>3549</v>
      </c>
      <c r="E5861" s="2" t="s">
        <v>3</v>
      </c>
      <c r="F5861" s="2" t="s">
        <v>2573</v>
      </c>
      <c r="G5861" s="5">
        <v>62</v>
      </c>
      <c r="H5861" s="5">
        <v>21.2</v>
      </c>
      <c r="I5861" s="5">
        <v>1314.4</v>
      </c>
      <c r="J5861" s="5">
        <v>3130489.9399999934</v>
      </c>
      <c r="K5861" s="3" t="str" cm="1">
        <f t="array" ref="K5861">_xlfn.LET(_xlpm.d,UPPER(TRIM(CLEAN(SUBSTITUTE(F5861,CHAR(160),"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62" spans="2:11" hidden="1" x14ac:dyDescent="0.25">
      <c r="B5862" s="20">
        <v>46107</v>
      </c>
      <c r="C5862" s="2" t="s">
        <v>1</v>
      </c>
      <c r="D5862" s="2" t="s">
        <v>3550</v>
      </c>
      <c r="E5862" s="2" t="s">
        <v>197</v>
      </c>
      <c r="F5862" s="2" t="s">
        <v>2573</v>
      </c>
      <c r="G5862" s="5">
        <v>256</v>
      </c>
      <c r="H5862" s="5">
        <v>22.4</v>
      </c>
      <c r="I5862" s="5">
        <v>5734.4</v>
      </c>
      <c r="J5862" s="5">
        <v>3136224.3399999933</v>
      </c>
      <c r="K5862" s="3" t="str" cm="1">
        <f t="array" ref="K5862">_xlfn.LET(_xlpm.d,UPPER(TRIM(CLEAN(SUBSTITUTE(F5862,CHAR(160),"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63" spans="2:11" hidden="1" x14ac:dyDescent="0.25">
      <c r="B5863" s="20">
        <v>46107</v>
      </c>
      <c r="C5863" s="2" t="s">
        <v>1</v>
      </c>
      <c r="D5863" s="2" t="s">
        <v>3551</v>
      </c>
      <c r="E5863" s="2" t="s">
        <v>1944</v>
      </c>
      <c r="F5863" s="2" t="s">
        <v>2573</v>
      </c>
      <c r="G5863" s="5">
        <v>64</v>
      </c>
      <c r="H5863" s="5">
        <v>21.2</v>
      </c>
      <c r="I5863" s="5">
        <v>1356.8</v>
      </c>
      <c r="J5863" s="5">
        <v>3137581.1399999931</v>
      </c>
      <c r="K5863" s="3" t="str" cm="1">
        <f t="array" ref="K5863">_xlfn.LET(_xlpm.d,UPPER(TRIM(CLEAN(SUBSTITUTE(F5863,CHAR(160),"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64" spans="2:11" hidden="1" x14ac:dyDescent="0.25">
      <c r="B5864" s="20">
        <v>46108</v>
      </c>
      <c r="C5864" s="2" t="s">
        <v>1</v>
      </c>
      <c r="D5864" s="2" t="s">
        <v>458</v>
      </c>
      <c r="E5864" s="2" t="s">
        <v>311</v>
      </c>
      <c r="F5864" s="2" t="s">
        <v>2573</v>
      </c>
      <c r="G5864" s="5">
        <v>40</v>
      </c>
      <c r="H5864" s="5">
        <v>22.4</v>
      </c>
      <c r="I5864" s="5">
        <v>896</v>
      </c>
      <c r="J5864" s="5">
        <v>3138477.1399999931</v>
      </c>
      <c r="K5864" s="3" t="str" cm="1">
        <f t="array" ref="K5864">_xlfn.LET(_xlpm.d,UPPER(TRIM(CLEAN(SUBSTITUTE(F5864,CHAR(160),"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65" spans="2:11" hidden="1" x14ac:dyDescent="0.25">
      <c r="B5865" s="20">
        <v>46108</v>
      </c>
      <c r="C5865" s="2" t="s">
        <v>1</v>
      </c>
      <c r="D5865" s="2" t="s">
        <v>459</v>
      </c>
      <c r="E5865" s="2" t="s">
        <v>154</v>
      </c>
      <c r="F5865" s="2" t="s">
        <v>2573</v>
      </c>
      <c r="G5865" s="5">
        <v>80</v>
      </c>
      <c r="H5865" s="5">
        <v>22.4</v>
      </c>
      <c r="I5865" s="5">
        <v>1792</v>
      </c>
      <c r="J5865" s="5">
        <v>3140269.1399999931</v>
      </c>
      <c r="K5865" s="3" t="str" cm="1">
        <f t="array" ref="K5865">_xlfn.LET(_xlpm.d,UPPER(TRIM(CLEAN(SUBSTITUTE(F5865,CHAR(160),"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66" spans="2:11" hidden="1" x14ac:dyDescent="0.25">
      <c r="B5866" s="20">
        <v>46108</v>
      </c>
      <c r="C5866" s="2" t="s">
        <v>1</v>
      </c>
      <c r="D5866" s="2" t="s">
        <v>1496</v>
      </c>
      <c r="E5866" s="2" t="s">
        <v>236</v>
      </c>
      <c r="F5866" s="2" t="s">
        <v>2573</v>
      </c>
      <c r="G5866" s="5">
        <v>240</v>
      </c>
      <c r="H5866" s="5">
        <v>22.4</v>
      </c>
      <c r="I5866" s="5">
        <v>5376</v>
      </c>
      <c r="J5866" s="5">
        <v>3145645.1399999931</v>
      </c>
      <c r="K5866" s="3" t="str" cm="1">
        <f t="array" ref="K5866">_xlfn.LET(_xlpm.d,UPPER(TRIM(CLEAN(SUBSTITUTE(F5866,CHAR(160),"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67" spans="2:11" hidden="1" x14ac:dyDescent="0.25">
      <c r="B5867" s="20">
        <v>46108</v>
      </c>
      <c r="C5867" s="2" t="s">
        <v>1</v>
      </c>
      <c r="D5867" s="2" t="s">
        <v>2416</v>
      </c>
      <c r="E5867" s="2" t="s">
        <v>78</v>
      </c>
      <c r="F5867" s="2" t="s">
        <v>2573</v>
      </c>
      <c r="G5867" s="5">
        <v>60</v>
      </c>
      <c r="H5867" s="5">
        <v>22.4</v>
      </c>
      <c r="I5867" s="5">
        <v>1344</v>
      </c>
      <c r="J5867" s="5">
        <v>3146989.1399999931</v>
      </c>
      <c r="K5867" s="3" t="str" cm="1">
        <f t="array" ref="K5867">_xlfn.LET(_xlpm.d,UPPER(TRIM(CLEAN(SUBSTITUTE(F5867,CHAR(160),"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68" spans="2:11" hidden="1" x14ac:dyDescent="0.25">
      <c r="B5868" s="20">
        <v>46108</v>
      </c>
      <c r="C5868" s="2" t="s">
        <v>1</v>
      </c>
      <c r="D5868" s="2" t="s">
        <v>2417</v>
      </c>
      <c r="E5868" s="2" t="s">
        <v>165</v>
      </c>
      <c r="F5868" s="2" t="s">
        <v>2573</v>
      </c>
      <c r="G5868" s="5">
        <v>10</v>
      </c>
      <c r="H5868" s="5">
        <v>22.4</v>
      </c>
      <c r="I5868" s="5">
        <v>224</v>
      </c>
      <c r="J5868" s="5">
        <v>3147213.1399999931</v>
      </c>
      <c r="K5868" s="3" t="str" cm="1">
        <f t="array" ref="K5868">_xlfn.LET(_xlpm.d,UPPER(TRIM(CLEAN(SUBSTITUTE(F5868,CHAR(160),"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69" spans="2:11" hidden="1" x14ac:dyDescent="0.25">
      <c r="B5869" s="20">
        <v>46108</v>
      </c>
      <c r="C5869" s="2" t="s">
        <v>1</v>
      </c>
      <c r="D5869" s="2" t="s">
        <v>2418</v>
      </c>
      <c r="E5869" s="2" t="s">
        <v>234</v>
      </c>
      <c r="F5869" s="2" t="s">
        <v>2573</v>
      </c>
      <c r="G5869" s="5">
        <v>10</v>
      </c>
      <c r="H5869" s="5">
        <v>22.4</v>
      </c>
      <c r="I5869" s="5">
        <v>224</v>
      </c>
      <c r="J5869" s="5">
        <v>3147437.1399999931</v>
      </c>
      <c r="K5869" s="3" t="str" cm="1">
        <f t="array" ref="K5869">_xlfn.LET(_xlpm.d,UPPER(TRIM(CLEAN(SUBSTITUTE(F5869,CHAR(160),"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70" spans="2:11" hidden="1" x14ac:dyDescent="0.25">
      <c r="B5870" s="20">
        <v>46108</v>
      </c>
      <c r="C5870" s="2" t="s">
        <v>1</v>
      </c>
      <c r="D5870" s="2" t="s">
        <v>1604</v>
      </c>
      <c r="E5870" s="2" t="s">
        <v>195</v>
      </c>
      <c r="F5870" s="2" t="s">
        <v>2573</v>
      </c>
      <c r="G5870" s="5">
        <v>120</v>
      </c>
      <c r="H5870" s="5">
        <v>22.4</v>
      </c>
      <c r="I5870" s="5">
        <v>2688</v>
      </c>
      <c r="J5870" s="5">
        <v>3150125.1399999931</v>
      </c>
      <c r="K5870" s="3" t="str" cm="1">
        <f t="array" ref="K5870">_xlfn.LET(_xlpm.d,UPPER(TRIM(CLEAN(SUBSTITUTE(F5870,CHAR(160),"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71" spans="2:11" hidden="1" x14ac:dyDescent="0.25">
      <c r="B5871" s="20">
        <v>46108</v>
      </c>
      <c r="C5871" s="2" t="s">
        <v>1</v>
      </c>
      <c r="D5871" s="2" t="s">
        <v>3552</v>
      </c>
      <c r="E5871" s="2" t="s">
        <v>241</v>
      </c>
      <c r="F5871" s="2" t="s">
        <v>2573</v>
      </c>
      <c r="G5871" s="5">
        <v>30</v>
      </c>
      <c r="H5871" s="5">
        <v>22.4</v>
      </c>
      <c r="I5871" s="5">
        <v>672</v>
      </c>
      <c r="J5871" s="5">
        <v>3150797.1399999931</v>
      </c>
      <c r="K5871" s="3" t="str" cm="1">
        <f t="array" ref="K5871">_xlfn.LET(_xlpm.d,UPPER(TRIM(CLEAN(SUBSTITUTE(F5871,CHAR(160),"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72" spans="2:11" hidden="1" x14ac:dyDescent="0.25">
      <c r="B5872" s="20">
        <v>46108</v>
      </c>
      <c r="C5872" s="2" t="s">
        <v>1</v>
      </c>
      <c r="D5872" s="2" t="s">
        <v>3553</v>
      </c>
      <c r="E5872" s="2" t="s">
        <v>544</v>
      </c>
      <c r="F5872" s="2" t="s">
        <v>2573</v>
      </c>
      <c r="G5872" s="5">
        <v>60</v>
      </c>
      <c r="H5872" s="5">
        <v>22.5</v>
      </c>
      <c r="I5872" s="5">
        <v>1350</v>
      </c>
      <c r="J5872" s="5">
        <v>3152147.1399999931</v>
      </c>
      <c r="K5872" s="3" t="str" cm="1">
        <f t="array" ref="K5872">_xlfn.LET(_xlpm.d,UPPER(TRIM(CLEAN(SUBSTITUTE(F5872,CHAR(160),"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73" spans="2:11" hidden="1" x14ac:dyDescent="0.25">
      <c r="B5873" s="20">
        <v>46108</v>
      </c>
      <c r="C5873" s="2" t="s">
        <v>1</v>
      </c>
      <c r="D5873" s="2" t="s">
        <v>3554</v>
      </c>
      <c r="E5873" s="2" t="s">
        <v>3555</v>
      </c>
      <c r="F5873" s="2" t="s">
        <v>2573</v>
      </c>
      <c r="G5873" s="5">
        <v>60</v>
      </c>
      <c r="H5873" s="5">
        <v>21.2</v>
      </c>
      <c r="I5873" s="5">
        <v>1272</v>
      </c>
      <c r="J5873" s="5">
        <v>3153419.1399999931</v>
      </c>
      <c r="K5873" s="3" t="str" cm="1">
        <f t="array" ref="K5873">_xlfn.LET(_xlpm.d,UPPER(TRIM(CLEAN(SUBSTITUTE(F5873,CHAR(160),"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74" spans="2:11" hidden="1" x14ac:dyDescent="0.25">
      <c r="B5874" s="20">
        <v>46108</v>
      </c>
      <c r="C5874" s="2" t="s">
        <v>1</v>
      </c>
      <c r="D5874" s="2" t="s">
        <v>460</v>
      </c>
      <c r="E5874" s="2" t="s">
        <v>43</v>
      </c>
      <c r="F5874" s="2" t="s">
        <v>2573</v>
      </c>
      <c r="G5874" s="5">
        <v>31</v>
      </c>
      <c r="H5874" s="5">
        <v>21.2</v>
      </c>
      <c r="I5874" s="5">
        <v>657.2</v>
      </c>
      <c r="J5874" s="5">
        <v>3154076.3399999933</v>
      </c>
      <c r="K5874" s="3" t="str" cm="1">
        <f t="array" ref="K5874">_xlfn.LET(_xlpm.d,UPPER(TRIM(CLEAN(SUBSTITUTE(F5874,CHAR(160),"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75" spans="2:11" hidden="1" x14ac:dyDescent="0.25">
      <c r="B5875" s="20">
        <v>46108</v>
      </c>
      <c r="C5875" s="2" t="s">
        <v>1</v>
      </c>
      <c r="D5875" s="2" t="s">
        <v>3556</v>
      </c>
      <c r="E5875" s="2" t="s">
        <v>307</v>
      </c>
      <c r="F5875" s="2" t="s">
        <v>2573</v>
      </c>
      <c r="G5875" s="5">
        <v>150</v>
      </c>
      <c r="H5875" s="5">
        <v>22.4</v>
      </c>
      <c r="I5875" s="5">
        <v>3360</v>
      </c>
      <c r="J5875" s="5">
        <v>3157436.3399999933</v>
      </c>
      <c r="K5875" s="3" t="str" cm="1">
        <f t="array" ref="K5875">_xlfn.LET(_xlpm.d,UPPER(TRIM(CLEAN(SUBSTITUTE(F5875,CHAR(160),"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76" spans="2:11" hidden="1" x14ac:dyDescent="0.25">
      <c r="B5876" s="20">
        <v>46108</v>
      </c>
      <c r="C5876" s="2" t="s">
        <v>1</v>
      </c>
      <c r="D5876" s="2" t="s">
        <v>2421</v>
      </c>
      <c r="E5876" s="2" t="s">
        <v>224</v>
      </c>
      <c r="F5876" s="2" t="s">
        <v>2573</v>
      </c>
      <c r="G5876" s="5">
        <v>256</v>
      </c>
      <c r="H5876" s="5">
        <v>22.4</v>
      </c>
      <c r="I5876" s="5">
        <v>5734.4</v>
      </c>
      <c r="J5876" s="5">
        <v>3163170.7399999932</v>
      </c>
      <c r="K5876" s="3" t="str" cm="1">
        <f t="array" ref="K5876">_xlfn.LET(_xlpm.d,UPPER(TRIM(CLEAN(SUBSTITUTE(F5876,CHAR(160),"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77" spans="2:11" hidden="1" x14ac:dyDescent="0.25">
      <c r="B5877" s="20">
        <v>46108</v>
      </c>
      <c r="C5877" s="2" t="s">
        <v>1</v>
      </c>
      <c r="D5877" s="2" t="s">
        <v>3557</v>
      </c>
      <c r="E5877" s="2" t="s">
        <v>170</v>
      </c>
      <c r="F5877" s="2" t="s">
        <v>2573</v>
      </c>
      <c r="G5877" s="5">
        <v>96</v>
      </c>
      <c r="H5877" s="5">
        <v>21.2</v>
      </c>
      <c r="I5877" s="5">
        <v>2035.2</v>
      </c>
      <c r="J5877" s="5">
        <v>3165205.9399999934</v>
      </c>
      <c r="K5877" s="3" t="str" cm="1">
        <f t="array" ref="K5877">_xlfn.LET(_xlpm.d,UPPER(TRIM(CLEAN(SUBSTITUTE(F5877,CHAR(160),"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78" spans="2:11" hidden="1" x14ac:dyDescent="0.25">
      <c r="B5878" s="20">
        <v>46111</v>
      </c>
      <c r="C5878" s="2" t="s">
        <v>1</v>
      </c>
      <c r="D5878" s="2" t="s">
        <v>3558</v>
      </c>
      <c r="E5878" s="2" t="s">
        <v>254</v>
      </c>
      <c r="F5878" s="2" t="s">
        <v>2573</v>
      </c>
      <c r="G5878" s="5">
        <v>100</v>
      </c>
      <c r="H5878" s="5">
        <v>22.4</v>
      </c>
      <c r="I5878" s="5">
        <v>2240</v>
      </c>
      <c r="J5878" s="5">
        <v>3167445.9399999934</v>
      </c>
      <c r="K5878" s="3" t="str" cm="1">
        <f t="array" ref="K5878">_xlfn.LET(_xlpm.d,UPPER(TRIM(CLEAN(SUBSTITUTE(F5878,CHAR(160),"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79" spans="2:11" hidden="1" x14ac:dyDescent="0.25">
      <c r="B5879" s="20">
        <v>46111</v>
      </c>
      <c r="C5879" s="2" t="s">
        <v>1</v>
      </c>
      <c r="D5879" s="2" t="s">
        <v>1216</v>
      </c>
      <c r="E5879" s="2" t="s">
        <v>874</v>
      </c>
      <c r="F5879" s="2" t="s">
        <v>2573</v>
      </c>
      <c r="G5879" s="5">
        <v>200</v>
      </c>
      <c r="H5879" s="5">
        <v>17.2</v>
      </c>
      <c r="I5879" s="5">
        <v>3440</v>
      </c>
      <c r="J5879" s="5">
        <v>3170885.9399999934</v>
      </c>
      <c r="K5879" s="3" t="str" cm="1">
        <f t="array" ref="K5879">_xlfn.LET(_xlpm.d,UPPER(TRIM(CLEAN(SUBSTITUTE(F5879,CHAR(160),"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80" spans="2:11" hidden="1" x14ac:dyDescent="0.25">
      <c r="B5880" s="20">
        <v>46111</v>
      </c>
      <c r="C5880" s="2" t="s">
        <v>1</v>
      </c>
      <c r="D5880" s="2" t="s">
        <v>873</v>
      </c>
      <c r="E5880" s="2" t="s">
        <v>874</v>
      </c>
      <c r="F5880" s="2" t="s">
        <v>2573</v>
      </c>
      <c r="G5880" s="5">
        <v>100</v>
      </c>
      <c r="H5880" s="5">
        <v>0</v>
      </c>
      <c r="I5880" s="5">
        <v>0</v>
      </c>
      <c r="J5880" s="5">
        <v>3170885.9399999934</v>
      </c>
      <c r="K5880" s="3" t="str" cm="1">
        <f t="array" ref="K5880">_xlfn.LET(_xlpm.d,UPPER(TRIM(CLEAN(SUBSTITUTE(F5880,CHAR(160),"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81" spans="2:11" hidden="1" x14ac:dyDescent="0.25">
      <c r="B5881" s="20">
        <v>46111</v>
      </c>
      <c r="C5881" s="2" t="s">
        <v>1</v>
      </c>
      <c r="D5881" s="2" t="s">
        <v>3559</v>
      </c>
      <c r="E5881" s="2" t="s">
        <v>832</v>
      </c>
      <c r="F5881" s="2" t="s">
        <v>2573</v>
      </c>
      <c r="G5881" s="5">
        <v>16</v>
      </c>
      <c r="H5881" s="5">
        <v>21.2</v>
      </c>
      <c r="I5881" s="5">
        <v>339.2</v>
      </c>
      <c r="J5881" s="5">
        <v>3171225.1399999936</v>
      </c>
      <c r="K5881" s="3" t="str" cm="1">
        <f t="array" ref="K5881">_xlfn.LET(_xlpm.d,UPPER(TRIM(CLEAN(SUBSTITUTE(F5881,CHAR(160),"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82" spans="2:11" hidden="1" x14ac:dyDescent="0.25">
      <c r="B5882" s="20">
        <v>46111</v>
      </c>
      <c r="C5882" s="2" t="s">
        <v>1</v>
      </c>
      <c r="D5882" s="2" t="s">
        <v>3560</v>
      </c>
      <c r="E5882" s="2" t="s">
        <v>25</v>
      </c>
      <c r="F5882" s="2" t="s">
        <v>2573</v>
      </c>
      <c r="G5882" s="5">
        <v>112</v>
      </c>
      <c r="H5882" s="5">
        <v>17</v>
      </c>
      <c r="I5882" s="5">
        <v>1904</v>
      </c>
      <c r="J5882" s="5">
        <v>3173129.1399999936</v>
      </c>
      <c r="K5882" s="3" t="str" cm="1">
        <f t="array" ref="K5882">_xlfn.LET(_xlpm.d,UPPER(TRIM(CLEAN(SUBSTITUTE(F5882,CHAR(160),"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83" spans="2:11" hidden="1" x14ac:dyDescent="0.25">
      <c r="B5883" s="20">
        <v>46111</v>
      </c>
      <c r="C5883" s="2" t="s">
        <v>1</v>
      </c>
      <c r="D5883" s="2" t="s">
        <v>3561</v>
      </c>
      <c r="E5883" s="2" t="s">
        <v>248</v>
      </c>
      <c r="F5883" s="2" t="s">
        <v>2573</v>
      </c>
      <c r="G5883" s="5">
        <v>40</v>
      </c>
      <c r="H5883" s="5">
        <v>22.4</v>
      </c>
      <c r="I5883" s="5">
        <v>896</v>
      </c>
      <c r="J5883" s="5">
        <v>3174025.1399999936</v>
      </c>
      <c r="K5883" s="3" t="str" cm="1">
        <f t="array" ref="K5883">_xlfn.LET(_xlpm.d,UPPER(TRIM(CLEAN(SUBSTITUTE(F5883,CHAR(160),"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84" spans="2:11" hidden="1" x14ac:dyDescent="0.25">
      <c r="B5884" s="20">
        <v>46112</v>
      </c>
      <c r="C5884" s="2" t="s">
        <v>1</v>
      </c>
      <c r="D5884" s="2" t="s">
        <v>462</v>
      </c>
      <c r="E5884" s="2" t="s">
        <v>162</v>
      </c>
      <c r="F5884" s="2" t="s">
        <v>2573</v>
      </c>
      <c r="G5884" s="5">
        <v>60</v>
      </c>
      <c r="H5884" s="5">
        <v>22.4</v>
      </c>
      <c r="I5884" s="5">
        <v>1344</v>
      </c>
      <c r="J5884" s="5">
        <v>3175369.1399999936</v>
      </c>
      <c r="K5884" s="3" t="str" cm="1">
        <f t="array" ref="K5884">_xlfn.LET(_xlpm.d,UPPER(TRIM(CLEAN(SUBSTITUTE(F5884,CHAR(160),"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85" spans="2:11" hidden="1" x14ac:dyDescent="0.25">
      <c r="B5885" s="20">
        <v>46112</v>
      </c>
      <c r="C5885" s="2" t="s">
        <v>1</v>
      </c>
      <c r="D5885" s="2" t="s">
        <v>1567</v>
      </c>
      <c r="E5885" s="2" t="s">
        <v>156</v>
      </c>
      <c r="F5885" s="2" t="s">
        <v>2573</v>
      </c>
      <c r="G5885" s="5">
        <v>96</v>
      </c>
      <c r="H5885" s="5">
        <v>22.4</v>
      </c>
      <c r="I5885" s="5">
        <v>2150.4</v>
      </c>
      <c r="J5885" s="5">
        <v>3177519.5399999935</v>
      </c>
      <c r="K5885" s="3" t="str" cm="1">
        <f t="array" ref="K5885">_xlfn.LET(_xlpm.d,UPPER(TRIM(CLEAN(SUBSTITUTE(F5885,CHAR(160),"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86" spans="2:11" hidden="1" x14ac:dyDescent="0.25">
      <c r="B5886" s="20">
        <v>46112</v>
      </c>
      <c r="C5886" s="2" t="s">
        <v>1</v>
      </c>
      <c r="D5886" s="2" t="s">
        <v>3562</v>
      </c>
      <c r="E5886" s="2" t="s">
        <v>234</v>
      </c>
      <c r="F5886" s="2" t="s">
        <v>2573</v>
      </c>
      <c r="G5886" s="5">
        <v>20</v>
      </c>
      <c r="H5886" s="5">
        <v>22.4</v>
      </c>
      <c r="I5886" s="5">
        <v>448</v>
      </c>
      <c r="J5886" s="5">
        <v>3177967.5399999935</v>
      </c>
      <c r="K5886" s="3" t="str" cm="1">
        <f t="array" ref="K5886">_xlfn.LET(_xlpm.d,UPPER(TRIM(CLEAN(SUBSTITUTE(F5886,CHAR(160),"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87" spans="2:11" hidden="1" x14ac:dyDescent="0.25">
      <c r="B5887" s="20">
        <v>46112</v>
      </c>
      <c r="C5887" s="2" t="s">
        <v>1</v>
      </c>
      <c r="D5887" s="2" t="s">
        <v>2422</v>
      </c>
      <c r="E5887" s="2" t="s">
        <v>232</v>
      </c>
      <c r="F5887" s="2" t="s">
        <v>2573</v>
      </c>
      <c r="G5887" s="5">
        <v>30</v>
      </c>
      <c r="H5887" s="5">
        <v>22.4</v>
      </c>
      <c r="I5887" s="5">
        <v>672</v>
      </c>
      <c r="J5887" s="5">
        <v>3178639.5399999935</v>
      </c>
      <c r="K5887" s="3" t="str" cm="1">
        <f t="array" ref="K5887">_xlfn.LET(_xlpm.d,UPPER(TRIM(CLEAN(SUBSTITUTE(F5887,CHAR(160),"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88" spans="2:11" hidden="1" x14ac:dyDescent="0.25">
      <c r="B5888" s="20">
        <v>46112</v>
      </c>
      <c r="C5888" s="2" t="s">
        <v>1</v>
      </c>
      <c r="D5888" s="2" t="s">
        <v>1605</v>
      </c>
      <c r="E5888" s="2" t="s">
        <v>273</v>
      </c>
      <c r="F5888" s="2" t="s">
        <v>2573</v>
      </c>
      <c r="G5888" s="5">
        <v>64</v>
      </c>
      <c r="H5888" s="5">
        <v>22.4</v>
      </c>
      <c r="I5888" s="5">
        <v>1433.6</v>
      </c>
      <c r="J5888" s="5">
        <v>3180073.1399999936</v>
      </c>
      <c r="K5888" s="3" t="str" cm="1">
        <f t="array" ref="K5888">_xlfn.LET(_xlpm.d,UPPER(TRIM(CLEAN(SUBSTITUTE(F5888,CHAR(160),"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89" spans="1:11" hidden="1" x14ac:dyDescent="0.25">
      <c r="B5889" s="20">
        <v>46112</v>
      </c>
      <c r="C5889" s="2" t="s">
        <v>1</v>
      </c>
      <c r="D5889" s="2" t="s">
        <v>204</v>
      </c>
      <c r="E5889" s="2" t="s">
        <v>186</v>
      </c>
      <c r="F5889" s="2" t="s">
        <v>2573</v>
      </c>
      <c r="G5889" s="5">
        <v>45</v>
      </c>
      <c r="H5889" s="5">
        <v>22.4</v>
      </c>
      <c r="I5889" s="5">
        <v>1008</v>
      </c>
      <c r="J5889" s="5">
        <v>3181081.1399999936</v>
      </c>
      <c r="K5889" s="3" t="str" cm="1">
        <f t="array" ref="K5889">_xlfn.LET(_xlpm.d,UPPER(TRIM(CLEAN(SUBSTITUTE(F5889,CHAR(160),"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90" spans="1:11" hidden="1" x14ac:dyDescent="0.25">
      <c r="B5890" s="20">
        <v>46112</v>
      </c>
      <c r="C5890" s="2" t="s">
        <v>1</v>
      </c>
      <c r="D5890" s="2" t="s">
        <v>2423</v>
      </c>
      <c r="E5890" s="2" t="s">
        <v>78</v>
      </c>
      <c r="F5890" s="2" t="s">
        <v>2573</v>
      </c>
      <c r="G5890" s="5">
        <v>50</v>
      </c>
      <c r="H5890" s="5">
        <v>22.4</v>
      </c>
      <c r="I5890" s="5">
        <v>1120</v>
      </c>
      <c r="J5890" s="5">
        <v>3182201.1399999936</v>
      </c>
      <c r="K5890" s="3" t="str" cm="1">
        <f t="array" ref="K5890">_xlfn.LET(_xlpm.d,UPPER(TRIM(CLEAN(SUBSTITUTE(F5890,CHAR(160),"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91" spans="1:11" hidden="1" x14ac:dyDescent="0.25">
      <c r="B5891" s="20">
        <v>46112</v>
      </c>
      <c r="C5891" s="2" t="s">
        <v>1</v>
      </c>
      <c r="D5891" s="2" t="s">
        <v>3563</v>
      </c>
      <c r="E5891" s="2" t="s">
        <v>158</v>
      </c>
      <c r="F5891" s="2" t="s">
        <v>2573</v>
      </c>
      <c r="G5891" s="5">
        <v>56</v>
      </c>
      <c r="H5891" s="5">
        <v>22.4</v>
      </c>
      <c r="I5891" s="5">
        <v>1254.4000000000001</v>
      </c>
      <c r="J5891" s="5">
        <v>3183455.5399999935</v>
      </c>
      <c r="K5891" s="3" t="str" cm="1">
        <f t="array" ref="K5891">_xlfn.LET(_xlpm.d,UPPER(TRIM(CLEAN(SUBSTITUTE(F5891,CHAR(160),"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92" spans="1:11" hidden="1" x14ac:dyDescent="0.25">
      <c r="B5892" s="20">
        <v>46112</v>
      </c>
      <c r="C5892" s="2" t="s">
        <v>1</v>
      </c>
      <c r="D5892" s="2" t="s">
        <v>3564</v>
      </c>
      <c r="E5892" s="2" t="s">
        <v>147</v>
      </c>
      <c r="F5892" s="2" t="s">
        <v>2573</v>
      </c>
      <c r="G5892" s="5">
        <v>124</v>
      </c>
      <c r="H5892" s="5">
        <v>22.4</v>
      </c>
      <c r="I5892" s="5">
        <v>2777.6</v>
      </c>
      <c r="J5892" s="5">
        <v>3186233.1399999936</v>
      </c>
      <c r="K5892" s="3" t="str" cm="1">
        <f t="array" ref="K5892">_xlfn.LET(_xlpm.d,UPPER(TRIM(CLEAN(SUBSTITUTE(F5892,CHAR(160),"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93" spans="1:11" hidden="1" x14ac:dyDescent="0.25">
      <c r="B5893" s="20">
        <v>46112</v>
      </c>
      <c r="C5893" s="2" t="s">
        <v>1</v>
      </c>
      <c r="D5893" s="2" t="s">
        <v>3565</v>
      </c>
      <c r="E5893" s="2" t="s">
        <v>50</v>
      </c>
      <c r="F5893" s="2" t="s">
        <v>2573</v>
      </c>
      <c r="G5893" s="5">
        <v>100</v>
      </c>
      <c r="H5893" s="5">
        <v>20</v>
      </c>
      <c r="I5893" s="5">
        <v>2000</v>
      </c>
      <c r="J5893" s="5">
        <v>3188233.1399999936</v>
      </c>
      <c r="K5893" s="3" t="str" cm="1">
        <f t="array" ref="K5893">_xlfn.LET(_xlpm.d,UPPER(TRIM(CLEAN(SUBSTITUTE(F5893,CHAR(160),"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94" spans="1:11" hidden="1" x14ac:dyDescent="0.25">
      <c r="B5894" s="20">
        <v>46112</v>
      </c>
      <c r="C5894" s="2" t="s">
        <v>1</v>
      </c>
      <c r="D5894" s="2" t="s">
        <v>3566</v>
      </c>
      <c r="E5894" s="2" t="s">
        <v>141</v>
      </c>
      <c r="F5894" s="2" t="s">
        <v>2573</v>
      </c>
      <c r="G5894" s="5">
        <v>96</v>
      </c>
      <c r="H5894" s="5">
        <v>22.4</v>
      </c>
      <c r="I5894" s="5">
        <v>2150.4</v>
      </c>
      <c r="J5894" s="5">
        <v>3190383.5399999935</v>
      </c>
      <c r="K5894" s="3" t="str" cm="1">
        <f t="array" ref="K5894">_xlfn.LET(_xlpm.d,UPPER(TRIM(CLEAN(SUBSTITUTE(F5894,CHAR(160),"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95" spans="1:11" hidden="1" x14ac:dyDescent="0.25">
      <c r="B5895" s="20">
        <v>46112</v>
      </c>
      <c r="C5895" s="2" t="s">
        <v>1</v>
      </c>
      <c r="D5895" s="2" t="s">
        <v>3567</v>
      </c>
      <c r="E5895" s="2" t="s">
        <v>165</v>
      </c>
      <c r="F5895" s="2" t="s">
        <v>2573</v>
      </c>
      <c r="G5895" s="5">
        <v>40</v>
      </c>
      <c r="H5895" s="5">
        <v>22.4</v>
      </c>
      <c r="I5895" s="5">
        <v>896</v>
      </c>
      <c r="J5895" s="5">
        <v>3191279.5399999935</v>
      </c>
      <c r="K5895" s="3" t="str" cm="1">
        <f t="array" ref="K5895">_xlfn.LET(_xlpm.d,UPPER(TRIM(CLEAN(SUBSTITUTE(F5895,CHAR(160),"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96" spans="1:11" hidden="1" x14ac:dyDescent="0.25">
      <c r="A5896" s="11" t="s">
        <v>3568</v>
      </c>
      <c r="G5896" s="6">
        <v>150096</v>
      </c>
      <c r="I5896" s="9">
        <v>3191279.5399999935</v>
      </c>
      <c r="K5896" s="3" t="str" cm="1">
        <f t="array" ref="K5896">_xlfn.LET(_xlpm.d,UPPER(TRIM(CLEAN(SUBSTITUTE(F5896,CHAR(160),"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897" spans="1:11" hidden="1" x14ac:dyDescent="0.25">
      <c r="A5897" s="10" t="s">
        <v>2610</v>
      </c>
      <c r="K5897" s="3" t="str" cm="1">
        <f t="array" ref="K5897">_xlfn.LET(_xlpm.d,UPPER(TRIM(CLEAN(SUBSTITUTE(F5897,CHAR(160),"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898" spans="1:11" hidden="1" x14ac:dyDescent="0.25">
      <c r="B5898" s="20">
        <v>45677</v>
      </c>
      <c r="C5898" s="2" t="s">
        <v>1</v>
      </c>
      <c r="D5898" s="2" t="s">
        <v>3569</v>
      </c>
      <c r="E5898" s="2" t="s">
        <v>25</v>
      </c>
      <c r="F5898" s="2" t="s">
        <v>2610</v>
      </c>
      <c r="G5898" s="5">
        <v>16</v>
      </c>
      <c r="H5898" s="5">
        <v>19.989999999999998</v>
      </c>
      <c r="I5898" s="5">
        <v>319.83999999999997</v>
      </c>
      <c r="J5898" s="5">
        <v>319.83999999999997</v>
      </c>
      <c r="K5898" s="3" t="str" cm="1">
        <f t="array" ref="K5898">_xlfn.LET(_xlpm.d,UPPER(TRIM(CLEAN(SUBSTITUTE(F5898,CHAR(160),"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899" spans="1:11" hidden="1" x14ac:dyDescent="0.25">
      <c r="B5899" s="20">
        <v>45679</v>
      </c>
      <c r="C5899" s="2" t="s">
        <v>1</v>
      </c>
      <c r="D5899" s="2" t="s">
        <v>2622</v>
      </c>
      <c r="E5899" s="2" t="s">
        <v>762</v>
      </c>
      <c r="F5899" s="2" t="s">
        <v>2610</v>
      </c>
      <c r="G5899" s="5">
        <v>16</v>
      </c>
      <c r="H5899" s="5">
        <v>18.649999999999999</v>
      </c>
      <c r="I5899" s="5">
        <v>298.39999999999998</v>
      </c>
      <c r="J5899" s="5">
        <v>618.24</v>
      </c>
      <c r="K5899" s="3" t="str" cm="1">
        <f t="array" ref="K5899">_xlfn.LET(_xlpm.d,UPPER(TRIM(CLEAN(SUBSTITUTE(F5899,CHAR(160),"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00" spans="1:11" hidden="1" x14ac:dyDescent="0.25">
      <c r="B5900" s="20">
        <v>45681</v>
      </c>
      <c r="C5900" s="2" t="s">
        <v>1</v>
      </c>
      <c r="D5900" s="2" t="s">
        <v>3570</v>
      </c>
      <c r="E5900" s="2" t="s">
        <v>835</v>
      </c>
      <c r="F5900" s="2" t="s">
        <v>2610</v>
      </c>
      <c r="G5900" s="5">
        <v>10</v>
      </c>
      <c r="H5900" s="5">
        <v>19.989999999999998</v>
      </c>
      <c r="I5900" s="5">
        <v>199.9</v>
      </c>
      <c r="J5900" s="5">
        <v>818.14</v>
      </c>
      <c r="K5900" s="3" t="str" cm="1">
        <f t="array" ref="K5900">_xlfn.LET(_xlpm.d,UPPER(TRIM(CLEAN(SUBSTITUTE(F5900,CHAR(160),"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01" spans="1:11" hidden="1" x14ac:dyDescent="0.25">
      <c r="B5901" s="20">
        <v>45684</v>
      </c>
      <c r="C5901" s="2" t="s">
        <v>1</v>
      </c>
      <c r="D5901" s="2" t="s">
        <v>3571</v>
      </c>
      <c r="E5901" s="2" t="s">
        <v>25</v>
      </c>
      <c r="F5901" s="2" t="s">
        <v>2610</v>
      </c>
      <c r="G5901" s="5">
        <v>16</v>
      </c>
      <c r="H5901" s="5">
        <v>19.989999999999998</v>
      </c>
      <c r="I5901" s="5">
        <v>319.83999999999997</v>
      </c>
      <c r="J5901" s="5">
        <v>1137.98</v>
      </c>
      <c r="K5901" s="3" t="str" cm="1">
        <f t="array" ref="K5901">_xlfn.LET(_xlpm.d,UPPER(TRIM(CLEAN(SUBSTITUTE(F5901,CHAR(160),"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02" spans="1:11" hidden="1" x14ac:dyDescent="0.25">
      <c r="B5902" s="20">
        <v>45700</v>
      </c>
      <c r="C5902" s="2" t="s">
        <v>1</v>
      </c>
      <c r="D5902" s="2" t="s">
        <v>2554</v>
      </c>
      <c r="E5902" s="2" t="s">
        <v>25</v>
      </c>
      <c r="F5902" s="2" t="s">
        <v>2610</v>
      </c>
      <c r="G5902" s="5">
        <v>16</v>
      </c>
      <c r="H5902" s="5">
        <v>19.989999999999998</v>
      </c>
      <c r="I5902" s="5">
        <v>319.83999999999997</v>
      </c>
      <c r="J5902" s="5">
        <v>1457.82</v>
      </c>
      <c r="K5902" s="3" t="str" cm="1">
        <f t="array" ref="K5902">_xlfn.LET(_xlpm.d,UPPER(TRIM(CLEAN(SUBSTITUTE(F5902,CHAR(160),"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03" spans="1:11" hidden="1" x14ac:dyDescent="0.25">
      <c r="B5903" s="20">
        <v>45747</v>
      </c>
      <c r="C5903" s="2" t="s">
        <v>1</v>
      </c>
      <c r="D5903" s="2" t="s">
        <v>3572</v>
      </c>
      <c r="E5903" s="2" t="s">
        <v>25</v>
      </c>
      <c r="F5903" s="2" t="s">
        <v>2610</v>
      </c>
      <c r="G5903" s="5">
        <v>32</v>
      </c>
      <c r="H5903" s="5">
        <v>19.989999999999998</v>
      </c>
      <c r="I5903" s="5">
        <v>639.67999999999995</v>
      </c>
      <c r="J5903" s="5">
        <v>2097.5</v>
      </c>
      <c r="K5903" s="3" t="str" cm="1">
        <f t="array" ref="K5903">_xlfn.LET(_xlpm.d,UPPER(TRIM(CLEAN(SUBSTITUTE(F5903,CHAR(160),"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04" spans="1:11" hidden="1" x14ac:dyDescent="0.25">
      <c r="B5904" s="20">
        <v>45749</v>
      </c>
      <c r="C5904" s="2" t="s">
        <v>1</v>
      </c>
      <c r="D5904" s="2" t="s">
        <v>3573</v>
      </c>
      <c r="E5904" s="2" t="s">
        <v>835</v>
      </c>
      <c r="F5904" s="2" t="s">
        <v>2610</v>
      </c>
      <c r="G5904" s="5">
        <v>16</v>
      </c>
      <c r="H5904" s="5">
        <v>19.989999999999998</v>
      </c>
      <c r="I5904" s="5">
        <v>319.83999999999997</v>
      </c>
      <c r="J5904" s="5">
        <v>2417.34</v>
      </c>
      <c r="K5904" s="3" t="str" cm="1">
        <f t="array" ref="K5904">_xlfn.LET(_xlpm.d,UPPER(TRIM(CLEAN(SUBSTITUTE(F5904,CHAR(160),"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05" spans="1:11" hidden="1" x14ac:dyDescent="0.25">
      <c r="B5905" s="20">
        <v>45863</v>
      </c>
      <c r="C5905" s="2" t="s">
        <v>1</v>
      </c>
      <c r="D5905" s="2" t="s">
        <v>3574</v>
      </c>
      <c r="E5905" s="2" t="s">
        <v>835</v>
      </c>
      <c r="F5905" s="2" t="s">
        <v>2610</v>
      </c>
      <c r="G5905" s="5">
        <v>16</v>
      </c>
      <c r="H5905" s="5">
        <v>19.989999999999998</v>
      </c>
      <c r="I5905" s="5">
        <v>319.83999999999997</v>
      </c>
      <c r="J5905" s="5">
        <v>2737.1800000000003</v>
      </c>
      <c r="K5905" s="3" t="str" cm="1">
        <f t="array" ref="K5905">_xlfn.LET(_xlpm.d,UPPER(TRIM(CLEAN(SUBSTITUTE(F5905,CHAR(160),"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06" spans="1:11" hidden="1" x14ac:dyDescent="0.25">
      <c r="B5906" s="20">
        <v>45884</v>
      </c>
      <c r="C5906" s="2" t="s">
        <v>1</v>
      </c>
      <c r="D5906" s="2" t="s">
        <v>2547</v>
      </c>
      <c r="E5906" s="2" t="s">
        <v>835</v>
      </c>
      <c r="F5906" s="2" t="s">
        <v>2610</v>
      </c>
      <c r="G5906" s="5">
        <v>2</v>
      </c>
      <c r="H5906" s="5">
        <v>68.900000000000006</v>
      </c>
      <c r="I5906" s="5">
        <v>137.80000000000001</v>
      </c>
      <c r="J5906" s="5">
        <v>2874.9800000000005</v>
      </c>
      <c r="K5906" s="3" t="str" cm="1">
        <f t="array" ref="K5906">_xlfn.LET(_xlpm.d,UPPER(TRIM(CLEAN(SUBSTITUTE(F5906,CHAR(160),"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07" spans="1:11" hidden="1" x14ac:dyDescent="0.25">
      <c r="B5907" s="20">
        <v>45891</v>
      </c>
      <c r="C5907" s="2" t="s">
        <v>1</v>
      </c>
      <c r="D5907" s="2" t="s">
        <v>3575</v>
      </c>
      <c r="E5907" s="2" t="s">
        <v>3</v>
      </c>
      <c r="F5907" s="2" t="s">
        <v>2610</v>
      </c>
      <c r="G5907" s="5">
        <v>32</v>
      </c>
      <c r="H5907" s="5">
        <v>21.8</v>
      </c>
      <c r="I5907" s="5">
        <v>697.6</v>
      </c>
      <c r="J5907" s="5">
        <v>3572.5800000000004</v>
      </c>
      <c r="K5907" s="3" t="str" cm="1">
        <f t="array" ref="K5907">_xlfn.LET(_xlpm.d,UPPER(TRIM(CLEAN(SUBSTITUTE(F5907,CHAR(160),"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08" spans="1:11" hidden="1" x14ac:dyDescent="0.25">
      <c r="B5908" s="20">
        <v>45891</v>
      </c>
      <c r="C5908" s="2" t="s">
        <v>1</v>
      </c>
      <c r="D5908" s="2" t="s">
        <v>3576</v>
      </c>
      <c r="E5908" s="2" t="s">
        <v>835</v>
      </c>
      <c r="F5908" s="2" t="s">
        <v>2610</v>
      </c>
      <c r="G5908" s="5">
        <v>10</v>
      </c>
      <c r="H5908" s="5">
        <v>21.2</v>
      </c>
      <c r="I5908" s="5">
        <v>212</v>
      </c>
      <c r="J5908" s="5">
        <v>3784.5800000000004</v>
      </c>
      <c r="K5908" s="3" t="str" cm="1">
        <f t="array" ref="K5908">_xlfn.LET(_xlpm.d,UPPER(TRIM(CLEAN(SUBSTITUTE(F5908,CHAR(160),"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09" spans="1:11" hidden="1" x14ac:dyDescent="0.25">
      <c r="B5909" s="20">
        <v>45894</v>
      </c>
      <c r="C5909" s="2" t="s">
        <v>1</v>
      </c>
      <c r="D5909" s="2" t="s">
        <v>3577</v>
      </c>
      <c r="E5909" s="2" t="s">
        <v>25</v>
      </c>
      <c r="F5909" s="2" t="s">
        <v>2610</v>
      </c>
      <c r="G5909" s="5">
        <v>32</v>
      </c>
      <c r="H5909" s="5">
        <v>17</v>
      </c>
      <c r="I5909" s="5">
        <v>544</v>
      </c>
      <c r="J5909" s="5">
        <v>4328.58</v>
      </c>
      <c r="K5909" s="3" t="str" cm="1">
        <f t="array" ref="K5909">_xlfn.LET(_xlpm.d,UPPER(TRIM(CLEAN(SUBSTITUTE(F5909,CHAR(160),"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10" spans="1:11" hidden="1" x14ac:dyDescent="0.25">
      <c r="B5910" s="20">
        <v>45904</v>
      </c>
      <c r="C5910" s="2" t="s">
        <v>1</v>
      </c>
      <c r="D5910" s="2" t="s">
        <v>3063</v>
      </c>
      <c r="E5910" s="2" t="s">
        <v>835</v>
      </c>
      <c r="F5910" s="2" t="s">
        <v>2610</v>
      </c>
      <c r="G5910" s="5">
        <v>16</v>
      </c>
      <c r="H5910" s="5">
        <v>21.2</v>
      </c>
      <c r="I5910" s="5">
        <v>339.2</v>
      </c>
      <c r="J5910" s="5">
        <v>4667.78</v>
      </c>
      <c r="K5910" s="3" t="str" cm="1">
        <f t="array" ref="K5910">_xlfn.LET(_xlpm.d,UPPER(TRIM(CLEAN(SUBSTITUTE(F5910,CHAR(160),"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11" spans="1:11" hidden="1" x14ac:dyDescent="0.25">
      <c r="B5911" s="20">
        <v>45912</v>
      </c>
      <c r="C5911" s="2" t="s">
        <v>1</v>
      </c>
      <c r="D5911" s="2" t="s">
        <v>2549</v>
      </c>
      <c r="E5911" s="2" t="s">
        <v>835</v>
      </c>
      <c r="F5911" s="2" t="s">
        <v>2610</v>
      </c>
      <c r="G5911" s="5">
        <v>10</v>
      </c>
      <c r="H5911" s="5">
        <v>21.2</v>
      </c>
      <c r="I5911" s="5">
        <v>212</v>
      </c>
      <c r="J5911" s="5">
        <v>4879.78</v>
      </c>
      <c r="K5911" s="3" t="str" cm="1">
        <f t="array" ref="K5911">_xlfn.LET(_xlpm.d,UPPER(TRIM(CLEAN(SUBSTITUTE(F5911,CHAR(160),"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12" spans="1:11" hidden="1" x14ac:dyDescent="0.25">
      <c r="B5912" s="20">
        <v>45954</v>
      </c>
      <c r="C5912" s="2" t="s">
        <v>1</v>
      </c>
      <c r="D5912" s="2" t="s">
        <v>3237</v>
      </c>
      <c r="E5912" s="2" t="s">
        <v>835</v>
      </c>
      <c r="F5912" s="2" t="s">
        <v>2610</v>
      </c>
      <c r="G5912" s="5">
        <v>20</v>
      </c>
      <c r="H5912" s="5">
        <v>21.2</v>
      </c>
      <c r="I5912" s="5">
        <v>424</v>
      </c>
      <c r="J5912" s="5">
        <v>5303.78</v>
      </c>
      <c r="K5912" s="3" t="str" cm="1">
        <f t="array" ref="K5912">_xlfn.LET(_xlpm.d,UPPER(TRIM(CLEAN(SUBSTITUTE(F5912,CHAR(160),"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13" spans="1:11" hidden="1" x14ac:dyDescent="0.25">
      <c r="A5913" s="11" t="s">
        <v>3578</v>
      </c>
      <c r="G5913" s="6">
        <v>260</v>
      </c>
      <c r="I5913" s="7">
        <f>I5898+I5899+I5900+I5901+I5902+I5903+I5904+I5905+I5906+I5907+I5908+I5909+I5910+I5911+I5912</f>
        <v>5303.78</v>
      </c>
      <c r="K5913" s="3" t="str" cm="1">
        <f t="array" ref="K5913">_xlfn.LET(_xlpm.d,UPPER(TRIM(CLEAN(SUBSTITUTE(F5913,CHAR(160),"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14" spans="1:11" hidden="1" x14ac:dyDescent="0.25">
      <c r="A5914" s="10" t="s">
        <v>3579</v>
      </c>
      <c r="K5914" s="3" t="str" cm="1">
        <f t="array" ref="K5914">_xlfn.LET(_xlpm.d,UPPER(TRIM(CLEAN(SUBSTITUTE(F5914,CHAR(160),"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15" spans="1:11" hidden="1" x14ac:dyDescent="0.25">
      <c r="B5915" s="20">
        <v>45869</v>
      </c>
      <c r="C5915" s="2" t="s">
        <v>1</v>
      </c>
      <c r="D5915" s="2" t="s">
        <v>3580</v>
      </c>
      <c r="E5915" s="2" t="s">
        <v>2447</v>
      </c>
      <c r="F5915" s="2" t="s">
        <v>3579</v>
      </c>
      <c r="G5915" s="5">
        <v>16</v>
      </c>
      <c r="H5915" s="5">
        <v>19.989999999999998</v>
      </c>
      <c r="I5915" s="5">
        <v>319.83999999999997</v>
      </c>
      <c r="J5915" s="5">
        <v>319.83999999999997</v>
      </c>
      <c r="K5915" s="3" t="str" cm="1">
        <f t="array" ref="K5915">_xlfn.LET(_xlpm.d,UPPER(TRIM(CLEAN(SUBSTITUTE(F5915,CHAR(160),"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16" spans="1:11" hidden="1" x14ac:dyDescent="0.25">
      <c r="B5916" s="20">
        <v>45918</v>
      </c>
      <c r="C5916" s="2" t="s">
        <v>1</v>
      </c>
      <c r="D5916" s="2" t="s">
        <v>839</v>
      </c>
      <c r="E5916" s="2" t="s">
        <v>741</v>
      </c>
      <c r="F5916" s="2" t="s">
        <v>3579</v>
      </c>
      <c r="G5916" s="5">
        <v>3</v>
      </c>
      <c r="H5916" s="5">
        <v>15</v>
      </c>
      <c r="I5916" s="5">
        <v>45</v>
      </c>
      <c r="J5916" s="5">
        <v>364.84</v>
      </c>
      <c r="K5916" s="3" t="str" cm="1">
        <f t="array" ref="K5916">_xlfn.LET(_xlpm.d,UPPER(TRIM(CLEAN(SUBSTITUTE(F5916,CHAR(160),"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17" spans="1:11" hidden="1" x14ac:dyDescent="0.25">
      <c r="A5917" s="11" t="s">
        <v>3581</v>
      </c>
      <c r="G5917" s="6">
        <v>19</v>
      </c>
      <c r="I5917" s="8">
        <f>I5915+I5916</f>
        <v>364.84</v>
      </c>
      <c r="K5917" s="3" t="str" cm="1">
        <f t="array" ref="K5917">_xlfn.LET(_xlpm.d,UPPER(TRIM(CLEAN(SUBSTITUTE(F5917,CHAR(160),"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18" spans="1:11" hidden="1" x14ac:dyDescent="0.25">
      <c r="A5918" s="10" t="s">
        <v>3582</v>
      </c>
      <c r="K5918" s="3" t="str" cm="1">
        <f t="array" ref="K5918">_xlfn.LET(_xlpm.d,UPPER(TRIM(CLEAN(SUBSTITUTE(F5918,CHAR(160),"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19" spans="1:11" hidden="1" x14ac:dyDescent="0.25">
      <c r="B5919" s="20">
        <v>45859</v>
      </c>
      <c r="C5919" s="2" t="s">
        <v>1</v>
      </c>
      <c r="D5919" s="2" t="s">
        <v>1562</v>
      </c>
      <c r="E5919" s="2" t="s">
        <v>180</v>
      </c>
      <c r="F5919" s="2" t="s">
        <v>3582</v>
      </c>
      <c r="G5919" s="5">
        <v>75</v>
      </c>
      <c r="H5919" s="5">
        <v>12.2</v>
      </c>
      <c r="I5919" s="5">
        <v>915</v>
      </c>
      <c r="J5919" s="5">
        <v>915</v>
      </c>
      <c r="K5919" s="3" t="str" cm="1">
        <f t="array" ref="K5919">_xlfn.LET(_xlpm.d,UPPER(TRIM(CLEAN(SUBSTITUTE(F5919,CHAR(160),"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20" spans="1:11" hidden="1" x14ac:dyDescent="0.25">
      <c r="B5920" s="20">
        <v>46073</v>
      </c>
      <c r="C5920" s="2" t="s">
        <v>1</v>
      </c>
      <c r="D5920" s="2" t="s">
        <v>3583</v>
      </c>
      <c r="E5920" s="2" t="s">
        <v>835</v>
      </c>
      <c r="F5920" s="2" t="s">
        <v>3582</v>
      </c>
      <c r="G5920" s="5">
        <v>10</v>
      </c>
      <c r="H5920" s="5">
        <v>21.2</v>
      </c>
      <c r="I5920" s="5">
        <v>212</v>
      </c>
      <c r="J5920" s="5">
        <v>1127</v>
      </c>
      <c r="K5920" s="3" t="str" cm="1">
        <f t="array" ref="K5920">_xlfn.LET(_xlpm.d,UPPER(TRIM(CLEAN(SUBSTITUTE(F5920,CHAR(160),"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21" spans="1:11" hidden="1" x14ac:dyDescent="0.25">
      <c r="A5921" s="11" t="s">
        <v>3584</v>
      </c>
      <c r="G5921" s="6">
        <v>85</v>
      </c>
      <c r="I5921" s="7">
        <f>I5919+I5920</f>
        <v>1127</v>
      </c>
      <c r="K5921" s="3" t="str" cm="1">
        <f t="array" ref="K5921">_xlfn.LET(_xlpm.d,UPPER(TRIM(CLEAN(SUBSTITUTE(F5921,CHAR(160),"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22" spans="1:11" hidden="1" x14ac:dyDescent="0.25">
      <c r="A5922" s="10" t="s">
        <v>3585</v>
      </c>
      <c r="K5922" s="3" t="str" cm="1">
        <f t="array" ref="K5922">_xlfn.LET(_xlpm.d,UPPER(TRIM(CLEAN(SUBSTITUTE(F5922,CHAR(160),"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23" spans="1:11" hidden="1" x14ac:dyDescent="0.25">
      <c r="B5923" s="20">
        <v>45663</v>
      </c>
      <c r="C5923" s="2" t="s">
        <v>1</v>
      </c>
      <c r="D5923" s="2" t="s">
        <v>3586</v>
      </c>
      <c r="E5923" s="2" t="s">
        <v>832</v>
      </c>
      <c r="F5923" s="2" t="s">
        <v>3585</v>
      </c>
      <c r="G5923" s="5">
        <v>16</v>
      </c>
      <c r="H5923" s="5">
        <v>19.989999999999998</v>
      </c>
      <c r="I5923" s="5">
        <v>319.83999999999997</v>
      </c>
      <c r="J5923" s="5">
        <v>319.83999999999997</v>
      </c>
      <c r="K5923" s="3" t="str" cm="1">
        <f t="array" ref="K5923">_xlfn.LET(_xlpm.d,UPPER(TRIM(CLEAN(SUBSTITUTE(F5923,CHAR(160),"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24" spans="1:11" hidden="1" x14ac:dyDescent="0.25">
      <c r="B5924" s="20">
        <v>45663</v>
      </c>
      <c r="C5924" s="2" t="s">
        <v>1</v>
      </c>
      <c r="D5924" s="2" t="s">
        <v>3587</v>
      </c>
      <c r="E5924" s="2" t="s">
        <v>25</v>
      </c>
      <c r="F5924" s="2" t="s">
        <v>3585</v>
      </c>
      <c r="G5924" s="5">
        <v>32</v>
      </c>
      <c r="H5924" s="5">
        <v>19.989999999999998</v>
      </c>
      <c r="I5924" s="5">
        <v>639.67999999999995</v>
      </c>
      <c r="J5924" s="5">
        <v>959.52</v>
      </c>
      <c r="K5924" s="3" t="str" cm="1">
        <f t="array" ref="K5924">_xlfn.LET(_xlpm.d,UPPER(TRIM(CLEAN(SUBSTITUTE(F5924,CHAR(160),"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25" spans="1:11" hidden="1" x14ac:dyDescent="0.25">
      <c r="B5925" s="20">
        <v>45664</v>
      </c>
      <c r="C5925" s="2" t="s">
        <v>1</v>
      </c>
      <c r="D5925" s="2" t="s">
        <v>3588</v>
      </c>
      <c r="E5925" s="2" t="s">
        <v>762</v>
      </c>
      <c r="F5925" s="2" t="s">
        <v>3585</v>
      </c>
      <c r="G5925" s="5">
        <v>16</v>
      </c>
      <c r="H5925" s="5">
        <v>18.649999999999999</v>
      </c>
      <c r="I5925" s="5">
        <v>298.39999999999998</v>
      </c>
      <c r="J5925" s="5">
        <v>1257.92</v>
      </c>
      <c r="K5925" s="3" t="str" cm="1">
        <f t="array" ref="K5925">_xlfn.LET(_xlpm.d,UPPER(TRIM(CLEAN(SUBSTITUTE(F5925,CHAR(160),"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26" spans="1:11" hidden="1" x14ac:dyDescent="0.25">
      <c r="B5926" s="20">
        <v>45670</v>
      </c>
      <c r="C5926" s="2" t="s">
        <v>1</v>
      </c>
      <c r="D5926" s="2" t="s">
        <v>3589</v>
      </c>
      <c r="E5926" s="2" t="s">
        <v>25</v>
      </c>
      <c r="F5926" s="2" t="s">
        <v>3585</v>
      </c>
      <c r="G5926" s="5">
        <v>64</v>
      </c>
      <c r="H5926" s="5">
        <v>19.989999999999998</v>
      </c>
      <c r="I5926" s="5">
        <v>1279.3599999999999</v>
      </c>
      <c r="J5926" s="5">
        <v>2537.2799999999997</v>
      </c>
      <c r="K5926" s="3" t="str" cm="1">
        <f t="array" ref="K5926">_xlfn.LET(_xlpm.d,UPPER(TRIM(CLEAN(SUBSTITUTE(F5926,CHAR(160),"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27" spans="1:11" hidden="1" x14ac:dyDescent="0.25">
      <c r="B5927" s="20">
        <v>45674</v>
      </c>
      <c r="C5927" s="2" t="s">
        <v>1</v>
      </c>
      <c r="D5927" s="2" t="s">
        <v>3590</v>
      </c>
      <c r="E5927" s="2" t="s">
        <v>835</v>
      </c>
      <c r="F5927" s="2" t="s">
        <v>3585</v>
      </c>
      <c r="G5927" s="5">
        <v>15</v>
      </c>
      <c r="H5927" s="5">
        <v>19.989999999999998</v>
      </c>
      <c r="I5927" s="5">
        <v>299.85000000000002</v>
      </c>
      <c r="J5927" s="5">
        <v>2837.1299999999997</v>
      </c>
      <c r="K5927" s="3" t="str" cm="1">
        <f t="array" ref="K5927">_xlfn.LET(_xlpm.d,UPPER(TRIM(CLEAN(SUBSTITUTE(F5927,CHAR(160),"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28" spans="1:11" hidden="1" x14ac:dyDescent="0.25">
      <c r="B5928" s="20">
        <v>45677</v>
      </c>
      <c r="C5928" s="2" t="s">
        <v>1</v>
      </c>
      <c r="D5928" s="2" t="s">
        <v>3569</v>
      </c>
      <c r="E5928" s="2" t="s">
        <v>25</v>
      </c>
      <c r="F5928" s="2" t="s">
        <v>3585</v>
      </c>
      <c r="G5928" s="5">
        <v>48</v>
      </c>
      <c r="H5928" s="5">
        <v>19.989999999999998</v>
      </c>
      <c r="I5928" s="5">
        <v>959.52</v>
      </c>
      <c r="J5928" s="5">
        <v>3796.6499999999996</v>
      </c>
      <c r="K5928" s="3" t="str" cm="1">
        <f t="array" ref="K5928">_xlfn.LET(_xlpm.d,UPPER(TRIM(CLEAN(SUBSTITUTE(F5928,CHAR(160),"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29" spans="1:11" hidden="1" x14ac:dyDescent="0.25">
      <c r="B5929" s="20">
        <v>45679</v>
      </c>
      <c r="C5929" s="2" t="s">
        <v>1</v>
      </c>
      <c r="D5929" s="2" t="s">
        <v>2622</v>
      </c>
      <c r="E5929" s="2" t="s">
        <v>762</v>
      </c>
      <c r="F5929" s="2" t="s">
        <v>3585</v>
      </c>
      <c r="G5929" s="5">
        <v>24</v>
      </c>
      <c r="H5929" s="5">
        <v>18.649999999999999</v>
      </c>
      <c r="I5929" s="5">
        <v>447.6</v>
      </c>
      <c r="J5929" s="5">
        <v>4244.25</v>
      </c>
      <c r="K5929" s="3" t="str" cm="1">
        <f t="array" ref="K5929">_xlfn.LET(_xlpm.d,UPPER(TRIM(CLEAN(SUBSTITUTE(F5929,CHAR(160),"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30" spans="1:11" hidden="1" x14ac:dyDescent="0.25">
      <c r="B5930" s="20">
        <v>45681</v>
      </c>
      <c r="C5930" s="2" t="s">
        <v>1</v>
      </c>
      <c r="D5930" s="2" t="s">
        <v>3591</v>
      </c>
      <c r="E5930" s="2" t="s">
        <v>2447</v>
      </c>
      <c r="F5930" s="2" t="s">
        <v>3585</v>
      </c>
      <c r="G5930" s="5">
        <v>16</v>
      </c>
      <c r="H5930" s="5">
        <v>19.989999999999998</v>
      </c>
      <c r="I5930" s="5">
        <v>319.83999999999997</v>
      </c>
      <c r="J5930" s="5">
        <v>4564.09</v>
      </c>
      <c r="K5930" s="3" t="str" cm="1">
        <f t="array" ref="K5930">_xlfn.LET(_xlpm.d,UPPER(TRIM(CLEAN(SUBSTITUTE(F5930,CHAR(160),"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31" spans="1:11" hidden="1" x14ac:dyDescent="0.25">
      <c r="B5931" s="20">
        <v>45800</v>
      </c>
      <c r="C5931" s="2" t="s">
        <v>1</v>
      </c>
      <c r="D5931" s="2" t="s">
        <v>3592</v>
      </c>
      <c r="E5931" s="2" t="s">
        <v>835</v>
      </c>
      <c r="F5931" s="2" t="s">
        <v>3585</v>
      </c>
      <c r="G5931" s="5">
        <v>16</v>
      </c>
      <c r="H5931" s="5">
        <v>19.989999999999998</v>
      </c>
      <c r="I5931" s="5">
        <v>319.83999999999997</v>
      </c>
      <c r="J5931" s="5">
        <v>4883.93</v>
      </c>
      <c r="K5931" s="3" t="str" cm="1">
        <f t="array" ref="K5931">_xlfn.LET(_xlpm.d,UPPER(TRIM(CLEAN(SUBSTITUTE(F5931,CHAR(160),"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32" spans="1:11" hidden="1" x14ac:dyDescent="0.25">
      <c r="B5932" s="20">
        <v>45812</v>
      </c>
      <c r="C5932" s="2" t="s">
        <v>1</v>
      </c>
      <c r="D5932" s="2" t="s">
        <v>786</v>
      </c>
      <c r="E5932" s="2" t="s">
        <v>759</v>
      </c>
      <c r="F5932" s="2" t="s">
        <v>3585</v>
      </c>
      <c r="G5932" s="5">
        <v>10</v>
      </c>
      <c r="H5932" s="5">
        <v>19.989999999999998</v>
      </c>
      <c r="I5932" s="5">
        <v>199.9</v>
      </c>
      <c r="J5932" s="5">
        <v>5083.83</v>
      </c>
      <c r="K5932" s="3" t="str" cm="1">
        <f t="array" ref="K5932">_xlfn.LET(_xlpm.d,UPPER(TRIM(CLEAN(SUBSTITUTE(F5932,CHAR(160),"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33" spans="1:11" hidden="1" x14ac:dyDescent="0.25">
      <c r="B5933" s="20">
        <v>45852</v>
      </c>
      <c r="C5933" s="2" t="s">
        <v>1</v>
      </c>
      <c r="D5933" s="2" t="s">
        <v>3593</v>
      </c>
      <c r="E5933" s="2" t="s">
        <v>25</v>
      </c>
      <c r="F5933" s="2" t="s">
        <v>3585</v>
      </c>
      <c r="G5933" s="5">
        <v>32</v>
      </c>
      <c r="H5933" s="5">
        <v>19.989999999999998</v>
      </c>
      <c r="I5933" s="5">
        <v>639.67999999999995</v>
      </c>
      <c r="J5933" s="5">
        <v>5723.51</v>
      </c>
      <c r="K5933" s="3" t="str" cm="1">
        <f t="array" ref="K5933">_xlfn.LET(_xlpm.d,UPPER(TRIM(CLEAN(SUBSTITUTE(F5933,CHAR(160),"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34" spans="1:11" hidden="1" x14ac:dyDescent="0.25">
      <c r="B5934" s="20">
        <v>45884</v>
      </c>
      <c r="C5934" s="2" t="s">
        <v>1</v>
      </c>
      <c r="D5934" s="2" t="s">
        <v>2547</v>
      </c>
      <c r="E5934" s="2" t="s">
        <v>835</v>
      </c>
      <c r="F5934" s="2" t="s">
        <v>3585</v>
      </c>
      <c r="G5934" s="5">
        <v>10</v>
      </c>
      <c r="H5934" s="5">
        <v>81.5</v>
      </c>
      <c r="I5934" s="5">
        <v>815</v>
      </c>
      <c r="J5934" s="5">
        <v>6538.51</v>
      </c>
      <c r="K5934" s="3" t="str" cm="1">
        <f t="array" ref="K5934">_xlfn.LET(_xlpm.d,UPPER(TRIM(CLEAN(SUBSTITUTE(F5934,CHAR(160),"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35" spans="1:11" hidden="1" x14ac:dyDescent="0.25">
      <c r="B5935" s="20">
        <v>45887</v>
      </c>
      <c r="C5935" s="2" t="s">
        <v>1</v>
      </c>
      <c r="D5935" s="2" t="s">
        <v>3594</v>
      </c>
      <c r="E5935" s="2" t="s">
        <v>832</v>
      </c>
      <c r="F5935" s="2" t="s">
        <v>3585</v>
      </c>
      <c r="G5935" s="5">
        <v>32</v>
      </c>
      <c r="H5935" s="5">
        <v>21.2</v>
      </c>
      <c r="I5935" s="5">
        <v>678.4</v>
      </c>
      <c r="J5935" s="5">
        <v>7216.91</v>
      </c>
      <c r="K5935" s="3" t="str" cm="1">
        <f t="array" ref="K5935">_xlfn.LET(_xlpm.d,UPPER(TRIM(CLEAN(SUBSTITUTE(F5935,CHAR(160),"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36" spans="1:11" hidden="1" x14ac:dyDescent="0.25">
      <c r="B5936" s="20">
        <v>45894</v>
      </c>
      <c r="C5936" s="2" t="s">
        <v>1</v>
      </c>
      <c r="D5936" s="2" t="s">
        <v>3577</v>
      </c>
      <c r="E5936" s="2" t="s">
        <v>25</v>
      </c>
      <c r="F5936" s="2" t="s">
        <v>3585</v>
      </c>
      <c r="G5936" s="5">
        <v>48</v>
      </c>
      <c r="H5936" s="5">
        <v>17</v>
      </c>
      <c r="I5936" s="5">
        <v>816</v>
      </c>
      <c r="J5936" s="5">
        <v>8032.91</v>
      </c>
      <c r="K5936" s="3" t="str" cm="1">
        <f t="array" ref="K5936">_xlfn.LET(_xlpm.d,UPPER(TRIM(CLEAN(SUBSTITUTE(F5936,CHAR(160),"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37" spans="1:11" hidden="1" x14ac:dyDescent="0.25">
      <c r="B5937" s="20">
        <v>45904</v>
      </c>
      <c r="C5937" s="2" t="s">
        <v>1</v>
      </c>
      <c r="D5937" s="2" t="s">
        <v>3063</v>
      </c>
      <c r="E5937" s="2" t="s">
        <v>835</v>
      </c>
      <c r="F5937" s="2" t="s">
        <v>3585</v>
      </c>
      <c r="G5937" s="5">
        <v>32</v>
      </c>
      <c r="H5937" s="5">
        <v>21.2</v>
      </c>
      <c r="I5937" s="5">
        <v>678.4</v>
      </c>
      <c r="J5937" s="5">
        <v>8711.31</v>
      </c>
      <c r="K5937" s="3" t="str" cm="1">
        <f t="array" ref="K5937">_xlfn.LET(_xlpm.d,UPPER(TRIM(CLEAN(SUBSTITUTE(F5937,CHAR(160),"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38" spans="1:11" hidden="1" x14ac:dyDescent="0.25">
      <c r="B5938" s="20">
        <v>45947</v>
      </c>
      <c r="C5938" s="2" t="s">
        <v>1</v>
      </c>
      <c r="D5938" s="2" t="s">
        <v>3595</v>
      </c>
      <c r="E5938" s="2" t="s">
        <v>835</v>
      </c>
      <c r="F5938" s="2" t="s">
        <v>3585</v>
      </c>
      <c r="G5938" s="5">
        <v>16</v>
      </c>
      <c r="H5938" s="5">
        <v>21.2</v>
      </c>
      <c r="I5938" s="5">
        <v>339.2</v>
      </c>
      <c r="J5938" s="5">
        <v>9050.51</v>
      </c>
      <c r="K5938" s="3" t="str" cm="1">
        <f t="array" ref="K5938">_xlfn.LET(_xlpm.d,UPPER(TRIM(CLEAN(SUBSTITUTE(F5938,CHAR(160),"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39" spans="1:11" hidden="1" x14ac:dyDescent="0.25">
      <c r="B5939" s="20">
        <v>45947</v>
      </c>
      <c r="C5939" s="2" t="s">
        <v>1</v>
      </c>
      <c r="D5939" s="2" t="s">
        <v>3596</v>
      </c>
      <c r="E5939" s="2" t="s">
        <v>64</v>
      </c>
      <c r="F5939" s="2" t="s">
        <v>3585</v>
      </c>
      <c r="G5939" s="5">
        <v>16</v>
      </c>
      <c r="H5939" s="5">
        <v>21.2</v>
      </c>
      <c r="I5939" s="5">
        <v>339.2</v>
      </c>
      <c r="J5939" s="5">
        <v>9389.7100000000009</v>
      </c>
      <c r="K5939" s="3" t="str" cm="1">
        <f t="array" ref="K5939">_xlfn.LET(_xlpm.d,UPPER(TRIM(CLEAN(SUBSTITUTE(F5939,CHAR(160),"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40" spans="1:11" hidden="1" x14ac:dyDescent="0.25">
      <c r="B5940" s="20">
        <v>46030</v>
      </c>
      <c r="C5940" s="2" t="s">
        <v>1</v>
      </c>
      <c r="D5940" s="2" t="s">
        <v>3597</v>
      </c>
      <c r="E5940" s="2" t="s">
        <v>835</v>
      </c>
      <c r="F5940" s="2" t="s">
        <v>3585</v>
      </c>
      <c r="G5940" s="5">
        <v>10</v>
      </c>
      <c r="H5940" s="5">
        <v>21.2</v>
      </c>
      <c r="I5940" s="5">
        <v>212</v>
      </c>
      <c r="J5940" s="5">
        <v>9601.7100000000009</v>
      </c>
      <c r="K5940" s="3" t="str" cm="1">
        <f t="array" ref="K5940">_xlfn.LET(_xlpm.d,UPPER(TRIM(CLEAN(SUBSTITUTE(F5940,CHAR(160),"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41" spans="1:11" hidden="1" x14ac:dyDescent="0.25">
      <c r="B5941" s="20">
        <v>46038</v>
      </c>
      <c r="C5941" s="2" t="s">
        <v>1</v>
      </c>
      <c r="D5941" s="2" t="s">
        <v>3598</v>
      </c>
      <c r="E5941" s="2" t="s">
        <v>835</v>
      </c>
      <c r="F5941" s="2" t="s">
        <v>3585</v>
      </c>
      <c r="G5941" s="5">
        <v>20</v>
      </c>
      <c r="H5941" s="5">
        <v>21.2</v>
      </c>
      <c r="I5941" s="5">
        <v>424</v>
      </c>
      <c r="J5941" s="5">
        <v>10025.710000000001</v>
      </c>
      <c r="K5941" s="3" t="str" cm="1">
        <f t="array" ref="K5941">_xlfn.LET(_xlpm.d,UPPER(TRIM(CLEAN(SUBSTITUTE(F5941,CHAR(160),"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42" spans="1:11" hidden="1" x14ac:dyDescent="0.25">
      <c r="B5942" s="20">
        <v>46080</v>
      </c>
      <c r="C5942" s="2" t="s">
        <v>1</v>
      </c>
      <c r="D5942" s="2" t="s">
        <v>3599</v>
      </c>
      <c r="E5942" s="2" t="s">
        <v>835</v>
      </c>
      <c r="F5942" s="2" t="s">
        <v>3585</v>
      </c>
      <c r="G5942" s="5">
        <v>16</v>
      </c>
      <c r="H5942" s="5">
        <v>21.2</v>
      </c>
      <c r="I5942" s="5">
        <v>339.2</v>
      </c>
      <c r="J5942" s="5">
        <v>10364.910000000002</v>
      </c>
      <c r="K5942" s="3" t="str" cm="1">
        <f t="array" ref="K5942">_xlfn.LET(_xlpm.d,UPPER(TRIM(CLEAN(SUBSTITUTE(F5942,CHAR(160),"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43" spans="1:11" hidden="1" x14ac:dyDescent="0.25">
      <c r="B5943" s="20">
        <v>46085</v>
      </c>
      <c r="C5943" s="2" t="s">
        <v>1</v>
      </c>
      <c r="D5943" s="2" t="s">
        <v>864</v>
      </c>
      <c r="E5943" s="2" t="s">
        <v>774</v>
      </c>
      <c r="F5943" s="2" t="s">
        <v>3585</v>
      </c>
      <c r="G5943" s="5">
        <v>8</v>
      </c>
      <c r="H5943" s="5">
        <v>21.2</v>
      </c>
      <c r="I5943" s="5">
        <v>169.6</v>
      </c>
      <c r="J5943" s="5">
        <v>10534.510000000002</v>
      </c>
      <c r="K5943" s="3" t="str" cm="1">
        <f t="array" ref="K5943">_xlfn.LET(_xlpm.d,UPPER(TRIM(CLEAN(SUBSTITUTE(F5943,CHAR(160),"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44" spans="1:11" hidden="1" x14ac:dyDescent="0.25">
      <c r="A5944" s="11" t="s">
        <v>3600</v>
      </c>
      <c r="G5944" s="6">
        <v>497</v>
      </c>
      <c r="I5944" s="7">
        <f>I5923+I5924+I5925+I5926+I5927+I5928+I5929+I5930+I5931+I5932+I5933+I5934+I5935+I5936+I5937+I5938+I5939+I5940+I5941+I5942+I5943</f>
        <v>10534.510000000002</v>
      </c>
      <c r="K5944" s="3" t="str" cm="1">
        <f t="array" ref="K5944">_xlfn.LET(_xlpm.d,UPPER(TRIM(CLEAN(SUBSTITUTE(F5944,CHAR(160),"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45" spans="1:11" hidden="1" x14ac:dyDescent="0.25">
      <c r="A5945" s="10" t="s">
        <v>3601</v>
      </c>
      <c r="K5945" s="3" t="str" cm="1">
        <f t="array" ref="K5945">_xlfn.LET(_xlpm.d,UPPER(TRIM(CLEAN(SUBSTITUTE(F5945,CHAR(160),"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46" spans="1:11" hidden="1" x14ac:dyDescent="0.25">
      <c r="B5946" s="20">
        <v>45663</v>
      </c>
      <c r="C5946" s="2" t="s">
        <v>1</v>
      </c>
      <c r="D5946" s="2" t="s">
        <v>3602</v>
      </c>
      <c r="E5946" s="2" t="s">
        <v>117</v>
      </c>
      <c r="F5946" s="2" t="s">
        <v>3601</v>
      </c>
      <c r="G5946" s="5">
        <v>16</v>
      </c>
      <c r="H5946" s="5">
        <v>19.989999999999998</v>
      </c>
      <c r="I5946" s="5">
        <v>319.83999999999997</v>
      </c>
      <c r="J5946" s="5">
        <v>319.83999999999997</v>
      </c>
      <c r="K5946" s="3" t="str" cm="1">
        <f t="array" ref="K5946">_xlfn.LET(_xlpm.d,UPPER(TRIM(CLEAN(SUBSTITUTE(F5946,CHAR(160),"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47" spans="1:11" hidden="1" x14ac:dyDescent="0.25">
      <c r="B5947" s="20">
        <v>45663</v>
      </c>
      <c r="C5947" s="2" t="s">
        <v>1</v>
      </c>
      <c r="D5947" s="2" t="s">
        <v>3586</v>
      </c>
      <c r="E5947" s="2" t="s">
        <v>832</v>
      </c>
      <c r="F5947" s="2" t="s">
        <v>3601</v>
      </c>
      <c r="G5947" s="5">
        <v>32</v>
      </c>
      <c r="H5947" s="5">
        <v>19.989999999999998</v>
      </c>
      <c r="I5947" s="5">
        <v>639.67999999999995</v>
      </c>
      <c r="J5947" s="5">
        <v>959.52</v>
      </c>
      <c r="K5947" s="3" t="str" cm="1">
        <f t="array" ref="K5947">_xlfn.LET(_xlpm.d,UPPER(TRIM(CLEAN(SUBSTITUTE(F5947,CHAR(160),"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48" spans="1:11" hidden="1" x14ac:dyDescent="0.25">
      <c r="B5948" s="20">
        <v>45663</v>
      </c>
      <c r="C5948" s="2" t="s">
        <v>1</v>
      </c>
      <c r="D5948" s="2" t="s">
        <v>3587</v>
      </c>
      <c r="E5948" s="2" t="s">
        <v>25</v>
      </c>
      <c r="F5948" s="2" t="s">
        <v>3601</v>
      </c>
      <c r="G5948" s="5">
        <v>16</v>
      </c>
      <c r="H5948" s="5">
        <v>19.989999999999998</v>
      </c>
      <c r="I5948" s="5">
        <v>319.83999999999997</v>
      </c>
      <c r="J5948" s="5">
        <v>1279.3599999999999</v>
      </c>
      <c r="K5948" s="3" t="str" cm="1">
        <f t="array" ref="K5948">_xlfn.LET(_xlpm.d,UPPER(TRIM(CLEAN(SUBSTITUTE(F5948,CHAR(160),"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49" spans="1:11" hidden="1" x14ac:dyDescent="0.25">
      <c r="B5949" s="20">
        <v>45664</v>
      </c>
      <c r="C5949" s="2" t="s">
        <v>1</v>
      </c>
      <c r="D5949" s="2" t="s">
        <v>3588</v>
      </c>
      <c r="E5949" s="2" t="s">
        <v>762</v>
      </c>
      <c r="F5949" s="2" t="s">
        <v>3601</v>
      </c>
      <c r="G5949" s="5">
        <v>16</v>
      </c>
      <c r="H5949" s="5">
        <v>18.649999999999999</v>
      </c>
      <c r="I5949" s="5">
        <v>298.39999999999998</v>
      </c>
      <c r="J5949" s="5">
        <v>1577.7599999999998</v>
      </c>
      <c r="K5949" s="3" t="str" cm="1">
        <f t="array" ref="K5949">_xlfn.LET(_xlpm.d,UPPER(TRIM(CLEAN(SUBSTITUTE(F5949,CHAR(160),"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50" spans="1:11" hidden="1" x14ac:dyDescent="0.25">
      <c r="B5950" s="20">
        <v>45665</v>
      </c>
      <c r="C5950" s="2" t="s">
        <v>1</v>
      </c>
      <c r="D5950" s="2" t="s">
        <v>3603</v>
      </c>
      <c r="E5950" s="2" t="s">
        <v>2447</v>
      </c>
      <c r="F5950" s="2" t="s">
        <v>3601</v>
      </c>
      <c r="G5950" s="5">
        <v>16</v>
      </c>
      <c r="H5950" s="5">
        <v>19.989999999999998</v>
      </c>
      <c r="I5950" s="5">
        <v>319.83999999999997</v>
      </c>
      <c r="J5950" s="5">
        <v>1897.5999999999997</v>
      </c>
      <c r="K5950" s="3" t="str" cm="1">
        <f t="array" ref="K5950">_xlfn.LET(_xlpm.d,UPPER(TRIM(CLEAN(SUBSTITUTE(F5950,CHAR(160),"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51" spans="1:11" hidden="1" x14ac:dyDescent="0.25">
      <c r="B5951" s="20">
        <v>45666</v>
      </c>
      <c r="C5951" s="2" t="s">
        <v>1</v>
      </c>
      <c r="D5951" s="2" t="s">
        <v>3604</v>
      </c>
      <c r="E5951" s="2" t="s">
        <v>120</v>
      </c>
      <c r="F5951" s="2" t="s">
        <v>3601</v>
      </c>
      <c r="G5951" s="5">
        <v>10</v>
      </c>
      <c r="H5951" s="5">
        <v>20.9</v>
      </c>
      <c r="I5951" s="5">
        <v>209</v>
      </c>
      <c r="J5951" s="5">
        <v>2106.5999999999995</v>
      </c>
      <c r="K5951" s="3" t="str" cm="1">
        <f t="array" ref="K5951">_xlfn.LET(_xlpm.d,UPPER(TRIM(CLEAN(SUBSTITUTE(F5951,CHAR(160),"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52" spans="1:11" hidden="1" x14ac:dyDescent="0.25">
      <c r="B5952" s="20">
        <v>45698</v>
      </c>
      <c r="C5952" s="2" t="s">
        <v>1</v>
      </c>
      <c r="D5952" s="2" t="s">
        <v>2553</v>
      </c>
      <c r="E5952" s="2" t="s">
        <v>25</v>
      </c>
      <c r="F5952" s="2" t="s">
        <v>3601</v>
      </c>
      <c r="G5952" s="5">
        <v>16</v>
      </c>
      <c r="H5952" s="5">
        <v>19.989999999999998</v>
      </c>
      <c r="I5952" s="5">
        <v>319.83999999999997</v>
      </c>
      <c r="J5952" s="5">
        <v>2426.4399999999996</v>
      </c>
      <c r="K5952" s="3" t="str" cm="1">
        <f t="array" ref="K5952">_xlfn.LET(_xlpm.d,UPPER(TRIM(CLEAN(SUBSTITUTE(F5952,CHAR(160),"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53" spans="2:11" hidden="1" x14ac:dyDescent="0.25">
      <c r="B5953" s="20">
        <v>45700</v>
      </c>
      <c r="C5953" s="2" t="s">
        <v>1</v>
      </c>
      <c r="D5953" s="2" t="s">
        <v>2554</v>
      </c>
      <c r="E5953" s="2" t="s">
        <v>25</v>
      </c>
      <c r="F5953" s="2" t="s">
        <v>3601</v>
      </c>
      <c r="G5953" s="5">
        <v>32</v>
      </c>
      <c r="H5953" s="5">
        <v>19.989999999999998</v>
      </c>
      <c r="I5953" s="5">
        <v>639.67999999999995</v>
      </c>
      <c r="J5953" s="5">
        <v>3066.1199999999994</v>
      </c>
      <c r="K5953" s="3" t="str" cm="1">
        <f t="array" ref="K5953">_xlfn.LET(_xlpm.d,UPPER(TRIM(CLEAN(SUBSTITUTE(F5953,CHAR(160),"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54" spans="2:11" hidden="1" x14ac:dyDescent="0.25">
      <c r="B5954" s="20">
        <v>45712</v>
      </c>
      <c r="C5954" s="2" t="s">
        <v>1</v>
      </c>
      <c r="D5954" s="2" t="s">
        <v>3605</v>
      </c>
      <c r="E5954" s="2" t="s">
        <v>25</v>
      </c>
      <c r="F5954" s="2" t="s">
        <v>3601</v>
      </c>
      <c r="G5954" s="5">
        <v>32</v>
      </c>
      <c r="H5954" s="5">
        <v>19.989999999999998</v>
      </c>
      <c r="I5954" s="5">
        <v>639.67999999999995</v>
      </c>
      <c r="J5954" s="5">
        <v>3705.7999999999993</v>
      </c>
      <c r="K5954" s="3" t="str" cm="1">
        <f t="array" ref="K5954">_xlfn.LET(_xlpm.d,UPPER(TRIM(CLEAN(SUBSTITUTE(F5954,CHAR(160),"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55" spans="2:11" hidden="1" x14ac:dyDescent="0.25">
      <c r="B5955" s="20">
        <v>45754</v>
      </c>
      <c r="C5955" s="2" t="s">
        <v>1</v>
      </c>
      <c r="D5955" s="2" t="s">
        <v>3606</v>
      </c>
      <c r="E5955" s="2" t="s">
        <v>25</v>
      </c>
      <c r="F5955" s="2" t="s">
        <v>3601</v>
      </c>
      <c r="G5955" s="5">
        <v>48</v>
      </c>
      <c r="H5955" s="5">
        <v>19.989999999999998</v>
      </c>
      <c r="I5955" s="5">
        <v>959.52</v>
      </c>
      <c r="J5955" s="5">
        <v>4665.32</v>
      </c>
      <c r="K5955" s="3" t="str" cm="1">
        <f t="array" ref="K5955">_xlfn.LET(_xlpm.d,UPPER(TRIM(CLEAN(SUBSTITUTE(F5955,CHAR(160),"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56" spans="2:11" hidden="1" x14ac:dyDescent="0.25">
      <c r="B5956" s="20">
        <v>45761</v>
      </c>
      <c r="C5956" s="2" t="s">
        <v>1</v>
      </c>
      <c r="D5956" s="2" t="s">
        <v>3607</v>
      </c>
      <c r="E5956" s="2" t="s">
        <v>25</v>
      </c>
      <c r="F5956" s="2" t="s">
        <v>3601</v>
      </c>
      <c r="G5956" s="5">
        <v>112</v>
      </c>
      <c r="H5956" s="5">
        <v>19.989999999999998</v>
      </c>
      <c r="I5956" s="5">
        <v>2238.88</v>
      </c>
      <c r="J5956" s="5">
        <v>6904.2</v>
      </c>
      <c r="K5956" s="3" t="str" cm="1">
        <f t="array" ref="K5956">_xlfn.LET(_xlpm.d,UPPER(TRIM(CLEAN(SUBSTITUTE(F5956,CHAR(160),"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57" spans="2:11" hidden="1" x14ac:dyDescent="0.25">
      <c r="B5957" s="20">
        <v>45789</v>
      </c>
      <c r="C5957" s="2" t="s">
        <v>1</v>
      </c>
      <c r="D5957" s="2" t="s">
        <v>3608</v>
      </c>
      <c r="E5957" s="2" t="s">
        <v>25</v>
      </c>
      <c r="F5957" s="2" t="s">
        <v>3601</v>
      </c>
      <c r="G5957" s="5">
        <v>80</v>
      </c>
      <c r="H5957" s="5">
        <v>19.989999999999998</v>
      </c>
      <c r="I5957" s="5">
        <v>1599.2</v>
      </c>
      <c r="J5957" s="5">
        <v>8503.4</v>
      </c>
      <c r="K5957" s="3" t="str" cm="1">
        <f t="array" ref="K5957">_xlfn.LET(_xlpm.d,UPPER(TRIM(CLEAN(SUBSTITUTE(F5957,CHAR(160),"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58" spans="2:11" hidden="1" x14ac:dyDescent="0.25">
      <c r="B5958" s="20">
        <v>45796</v>
      </c>
      <c r="C5958" s="2" t="s">
        <v>1</v>
      </c>
      <c r="D5958" s="2" t="s">
        <v>3609</v>
      </c>
      <c r="E5958" s="2" t="s">
        <v>117</v>
      </c>
      <c r="F5958" s="2" t="s">
        <v>3601</v>
      </c>
      <c r="G5958" s="5">
        <v>32</v>
      </c>
      <c r="H5958" s="5">
        <v>19.989999999999998</v>
      </c>
      <c r="I5958" s="5">
        <v>639.67999999999995</v>
      </c>
      <c r="J5958" s="5">
        <v>9143.08</v>
      </c>
      <c r="K5958" s="3" t="str" cm="1">
        <f t="array" ref="K5958">_xlfn.LET(_xlpm.d,UPPER(TRIM(CLEAN(SUBSTITUTE(F5958,CHAR(160),"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59" spans="2:11" hidden="1" x14ac:dyDescent="0.25">
      <c r="B5959" s="20">
        <v>45831</v>
      </c>
      <c r="C5959" s="2" t="s">
        <v>1</v>
      </c>
      <c r="D5959" s="2" t="s">
        <v>3610</v>
      </c>
      <c r="E5959" s="2" t="s">
        <v>832</v>
      </c>
      <c r="F5959" s="2" t="s">
        <v>3601</v>
      </c>
      <c r="G5959" s="5">
        <v>32</v>
      </c>
      <c r="H5959" s="5">
        <v>19.989999999999998</v>
      </c>
      <c r="I5959" s="5">
        <v>639.67999999999995</v>
      </c>
      <c r="J5959" s="5">
        <v>9782.76</v>
      </c>
      <c r="K5959" s="3" t="str" cm="1">
        <f t="array" ref="K5959">_xlfn.LET(_xlpm.d,UPPER(TRIM(CLEAN(SUBSTITUTE(F5959,CHAR(160),"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60" spans="2:11" hidden="1" x14ac:dyDescent="0.25">
      <c r="B5960" s="20">
        <v>45831</v>
      </c>
      <c r="C5960" s="2" t="s">
        <v>1</v>
      </c>
      <c r="D5960" s="2" t="s">
        <v>3611</v>
      </c>
      <c r="E5960" s="2" t="s">
        <v>25</v>
      </c>
      <c r="F5960" s="2" t="s">
        <v>3601</v>
      </c>
      <c r="G5960" s="5">
        <v>32</v>
      </c>
      <c r="H5960" s="5">
        <v>19.989999999999998</v>
      </c>
      <c r="I5960" s="5">
        <v>639.67999999999995</v>
      </c>
      <c r="J5960" s="5">
        <v>10422.44</v>
      </c>
      <c r="K5960" s="3" t="str" cm="1">
        <f t="array" ref="K5960">_xlfn.LET(_xlpm.d,UPPER(TRIM(CLEAN(SUBSTITUTE(F5960,CHAR(160),"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61" spans="2:11" hidden="1" x14ac:dyDescent="0.25">
      <c r="B5961" s="20">
        <v>45852</v>
      </c>
      <c r="C5961" s="2" t="s">
        <v>1</v>
      </c>
      <c r="D5961" s="2" t="s">
        <v>3593</v>
      </c>
      <c r="E5961" s="2" t="s">
        <v>25</v>
      </c>
      <c r="F5961" s="2" t="s">
        <v>3601</v>
      </c>
      <c r="G5961" s="5">
        <v>32</v>
      </c>
      <c r="H5961" s="5">
        <v>19.989999999999998</v>
      </c>
      <c r="I5961" s="5">
        <v>639.67999999999995</v>
      </c>
      <c r="J5961" s="5">
        <v>11062.12</v>
      </c>
      <c r="K5961" s="3" t="str" cm="1">
        <f t="array" ref="K5961">_xlfn.LET(_xlpm.d,UPPER(TRIM(CLEAN(SUBSTITUTE(F5961,CHAR(160),"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62" spans="2:11" hidden="1" x14ac:dyDescent="0.25">
      <c r="B5962" s="20">
        <v>45919</v>
      </c>
      <c r="C5962" s="2" t="s">
        <v>1</v>
      </c>
      <c r="D5962" s="2" t="s">
        <v>3612</v>
      </c>
      <c r="E5962" s="2" t="s">
        <v>835</v>
      </c>
      <c r="F5962" s="2" t="s">
        <v>3613</v>
      </c>
      <c r="G5962" s="5">
        <v>30</v>
      </c>
      <c r="H5962" s="5">
        <v>21.2</v>
      </c>
      <c r="I5962" s="5">
        <v>636</v>
      </c>
      <c r="J5962" s="5">
        <v>11698.12</v>
      </c>
      <c r="K5962" s="3" t="str" cm="1">
        <f t="array" ref="K5962">_xlfn.LET(_xlpm.d,UPPER(TRIM(CLEAN(SUBSTITUTE(F5962,CHAR(160),"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63" spans="2:11" hidden="1" x14ac:dyDescent="0.25">
      <c r="B5963" s="20">
        <v>45925</v>
      </c>
      <c r="C5963" s="2" t="s">
        <v>1</v>
      </c>
      <c r="D5963" s="2" t="s">
        <v>3143</v>
      </c>
      <c r="E5963" s="2" t="s">
        <v>120</v>
      </c>
      <c r="F5963" s="2" t="s">
        <v>2844</v>
      </c>
      <c r="G5963" s="5">
        <v>10</v>
      </c>
      <c r="H5963" s="5">
        <v>21.99</v>
      </c>
      <c r="I5963" s="5">
        <v>219.9</v>
      </c>
      <c r="J5963" s="5">
        <v>11918.02</v>
      </c>
      <c r="K5963" s="3" t="str" cm="1">
        <f t="array" ref="K5963">_xlfn.LET(_xlpm.d,UPPER(TRIM(CLEAN(SUBSTITUTE(F5963,CHAR(160),"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64" spans="2:11" hidden="1" x14ac:dyDescent="0.25">
      <c r="B5964" s="20">
        <v>45926</v>
      </c>
      <c r="C5964" s="2" t="s">
        <v>1</v>
      </c>
      <c r="D5964" s="2" t="s">
        <v>1127</v>
      </c>
      <c r="E5964" s="2" t="s">
        <v>43</v>
      </c>
      <c r="F5964" s="2" t="s">
        <v>3601</v>
      </c>
      <c r="G5964" s="5">
        <v>17</v>
      </c>
      <c r="H5964" s="5">
        <v>21.2</v>
      </c>
      <c r="I5964" s="5">
        <v>360.4</v>
      </c>
      <c r="J5964" s="5">
        <v>12278.42</v>
      </c>
      <c r="K5964" s="3" t="str" cm="1">
        <f t="array" ref="K5964">_xlfn.LET(_xlpm.d,UPPER(TRIM(CLEAN(SUBSTITUTE(F5964,CHAR(160),"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65" spans="2:11" hidden="1" x14ac:dyDescent="0.25">
      <c r="B5965" s="20">
        <v>45940</v>
      </c>
      <c r="C5965" s="2" t="s">
        <v>1</v>
      </c>
      <c r="D5965" s="2" t="s">
        <v>2472</v>
      </c>
      <c r="E5965" s="2" t="s">
        <v>170</v>
      </c>
      <c r="F5965" s="2" t="s">
        <v>3601</v>
      </c>
      <c r="G5965" s="5">
        <v>16</v>
      </c>
      <c r="H5965" s="5">
        <v>21.2</v>
      </c>
      <c r="I5965" s="5">
        <v>339.2</v>
      </c>
      <c r="J5965" s="5">
        <v>12617.62</v>
      </c>
      <c r="K5965" s="3" t="str" cm="1">
        <f t="array" ref="K5965">_xlfn.LET(_xlpm.d,UPPER(TRIM(CLEAN(SUBSTITUTE(F5965,CHAR(160),"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66" spans="2:11" hidden="1" x14ac:dyDescent="0.25">
      <c r="B5966" s="20">
        <v>45947</v>
      </c>
      <c r="C5966" s="2" t="s">
        <v>1</v>
      </c>
      <c r="D5966" s="2" t="s">
        <v>3595</v>
      </c>
      <c r="E5966" s="2" t="s">
        <v>835</v>
      </c>
      <c r="F5966" s="2" t="s">
        <v>3601</v>
      </c>
      <c r="G5966" s="5">
        <v>20</v>
      </c>
      <c r="H5966" s="5">
        <v>21.2</v>
      </c>
      <c r="I5966" s="5">
        <v>424</v>
      </c>
      <c r="J5966" s="5">
        <v>13041.62</v>
      </c>
      <c r="K5966" s="3" t="str" cm="1">
        <f t="array" ref="K5966">_xlfn.LET(_xlpm.d,UPPER(TRIM(CLEAN(SUBSTITUTE(F5966,CHAR(160),"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67" spans="2:11" hidden="1" x14ac:dyDescent="0.25">
      <c r="B5967" s="20">
        <v>45948</v>
      </c>
      <c r="C5967" s="2" t="s">
        <v>1</v>
      </c>
      <c r="D5967" s="2" t="s">
        <v>3227</v>
      </c>
      <c r="E5967" s="2" t="s">
        <v>186</v>
      </c>
      <c r="F5967" s="2" t="s">
        <v>3601</v>
      </c>
      <c r="G5967" s="5">
        <v>8</v>
      </c>
      <c r="H5967" s="5">
        <v>0</v>
      </c>
      <c r="I5967" s="5">
        <v>0</v>
      </c>
      <c r="J5967" s="5">
        <v>13041.62</v>
      </c>
      <c r="K5967" s="3" t="str" cm="1">
        <f t="array" ref="K5967">_xlfn.LET(_xlpm.d,UPPER(TRIM(CLEAN(SUBSTITUTE(F5967,CHAR(160),"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68" spans="2:11" hidden="1" x14ac:dyDescent="0.25">
      <c r="B5968" s="20">
        <v>45952</v>
      </c>
      <c r="C5968" s="2" t="s">
        <v>1</v>
      </c>
      <c r="D5968" s="2" t="s">
        <v>845</v>
      </c>
      <c r="E5968" s="2" t="s">
        <v>846</v>
      </c>
      <c r="F5968" s="2" t="s">
        <v>3601</v>
      </c>
      <c r="G5968" s="5">
        <v>16</v>
      </c>
      <c r="H5968" s="5">
        <v>20</v>
      </c>
      <c r="I5968" s="5">
        <v>320</v>
      </c>
      <c r="J5968" s="5">
        <v>13361.62</v>
      </c>
      <c r="K5968" s="3" t="str" cm="1">
        <f t="array" ref="K5968">_xlfn.LET(_xlpm.d,UPPER(TRIM(CLEAN(SUBSTITUTE(F5968,CHAR(160),"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69" spans="1:11" hidden="1" x14ac:dyDescent="0.25">
      <c r="B5969" s="20">
        <v>45954</v>
      </c>
      <c r="C5969" s="2" t="s">
        <v>1</v>
      </c>
      <c r="D5969" s="2" t="s">
        <v>3237</v>
      </c>
      <c r="E5969" s="2" t="s">
        <v>835</v>
      </c>
      <c r="F5969" s="2" t="s">
        <v>3601</v>
      </c>
      <c r="G5969" s="5">
        <v>10</v>
      </c>
      <c r="H5969" s="5">
        <v>21.2</v>
      </c>
      <c r="I5969" s="5">
        <v>212</v>
      </c>
      <c r="J5969" s="5">
        <v>13573.62</v>
      </c>
      <c r="K5969" s="3" t="str" cm="1">
        <f t="array" ref="K5969">_xlfn.LET(_xlpm.d,UPPER(TRIM(CLEAN(SUBSTITUTE(F5969,CHAR(160),"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70" spans="1:11" hidden="1" x14ac:dyDescent="0.25">
      <c r="B5970" s="20">
        <v>46038</v>
      </c>
      <c r="C5970" s="2" t="s">
        <v>1</v>
      </c>
      <c r="D5970" s="2" t="s">
        <v>3598</v>
      </c>
      <c r="E5970" s="2" t="s">
        <v>835</v>
      </c>
      <c r="F5970" s="2" t="s">
        <v>3601</v>
      </c>
      <c r="G5970" s="5">
        <v>16</v>
      </c>
      <c r="H5970" s="5">
        <v>21.2</v>
      </c>
      <c r="I5970" s="5">
        <v>339.2</v>
      </c>
      <c r="J5970" s="5">
        <v>13912.820000000002</v>
      </c>
      <c r="K5970" s="3" t="str" cm="1">
        <f t="array" ref="K5970">_xlfn.LET(_xlpm.d,UPPER(TRIM(CLEAN(SUBSTITUTE(F5970,CHAR(160),"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71" spans="1:11" hidden="1" x14ac:dyDescent="0.25">
      <c r="A5971" s="11" t="s">
        <v>3614</v>
      </c>
      <c r="G5971" s="6">
        <v>697</v>
      </c>
      <c r="I5971" s="7">
        <f>I5946+I5947+I5948+I5949+I5950+I5951+I5952+I5953+I5954+I5955+I5956+I5957+I5958+I5959+I5960+I5961+I5962+I5963+I5964+I5965+I5966+I5967+I5968+I5969+I5970</f>
        <v>13912.820000000002</v>
      </c>
      <c r="K5971" s="3" t="str" cm="1">
        <f t="array" ref="K5971">_xlfn.LET(_xlpm.d,UPPER(TRIM(CLEAN(SUBSTITUTE(F5971,CHAR(160),"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72" spans="1:11" hidden="1" x14ac:dyDescent="0.25">
      <c r="A5972" s="10" t="s">
        <v>3615</v>
      </c>
      <c r="K5972" s="3" t="str" cm="1">
        <f t="array" ref="K5972">_xlfn.LET(_xlpm.d,UPPER(TRIM(CLEAN(SUBSTITUTE(F5972,CHAR(160),"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73" spans="1:11" hidden="1" x14ac:dyDescent="0.25">
      <c r="B5973" s="20">
        <v>45831</v>
      </c>
      <c r="C5973" s="2" t="s">
        <v>1</v>
      </c>
      <c r="D5973" s="2" t="s">
        <v>3611</v>
      </c>
      <c r="E5973" s="2" t="s">
        <v>25</v>
      </c>
      <c r="F5973" s="2" t="s">
        <v>3615</v>
      </c>
      <c r="G5973" s="5">
        <v>32</v>
      </c>
      <c r="H5973" s="5">
        <v>19.989999999999998</v>
      </c>
      <c r="I5973" s="5">
        <v>639.67999999999995</v>
      </c>
      <c r="J5973" s="5">
        <v>639.67999999999995</v>
      </c>
      <c r="K5973" s="3" t="str" cm="1">
        <f t="array" ref="K5973">_xlfn.LET(_xlpm.d,UPPER(TRIM(CLEAN(SUBSTITUTE(F5973,CHAR(160),"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74" spans="1:11" hidden="1" x14ac:dyDescent="0.25">
      <c r="B5974" s="20">
        <v>45884</v>
      </c>
      <c r="C5974" s="2" t="s">
        <v>1</v>
      </c>
      <c r="D5974" s="2" t="s">
        <v>2547</v>
      </c>
      <c r="E5974" s="2" t="s">
        <v>835</v>
      </c>
      <c r="F5974" s="2" t="s">
        <v>3615</v>
      </c>
      <c r="G5974" s="5">
        <v>4</v>
      </c>
      <c r="H5974" s="5">
        <v>68.900000000000006</v>
      </c>
      <c r="I5974" s="5">
        <v>275.60000000000002</v>
      </c>
      <c r="J5974" s="5">
        <v>915.28</v>
      </c>
      <c r="K5974" s="3" t="str" cm="1">
        <f t="array" ref="K5974">_xlfn.LET(_xlpm.d,UPPER(TRIM(CLEAN(SUBSTITUTE(F5974,CHAR(160),"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75" spans="1:11" hidden="1" x14ac:dyDescent="0.25">
      <c r="B5975" s="20">
        <v>46038</v>
      </c>
      <c r="C5975" s="2" t="s">
        <v>1</v>
      </c>
      <c r="D5975" s="2" t="s">
        <v>3598</v>
      </c>
      <c r="E5975" s="2" t="s">
        <v>835</v>
      </c>
      <c r="F5975" s="2" t="s">
        <v>3615</v>
      </c>
      <c r="G5975" s="5">
        <v>20</v>
      </c>
      <c r="H5975" s="5">
        <v>21.2</v>
      </c>
      <c r="I5975" s="5">
        <v>424</v>
      </c>
      <c r="J5975" s="5">
        <v>1339.28</v>
      </c>
      <c r="K5975" s="3" t="str" cm="1">
        <f t="array" ref="K5975">_xlfn.LET(_xlpm.d,UPPER(TRIM(CLEAN(SUBSTITUTE(F5975,CHAR(160),"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76" spans="1:11" hidden="1" x14ac:dyDescent="0.25">
      <c r="B5976" s="20">
        <v>46058</v>
      </c>
      <c r="C5976" s="2" t="s">
        <v>1</v>
      </c>
      <c r="D5976" s="2" t="s">
        <v>3616</v>
      </c>
      <c r="E5976" s="2" t="s">
        <v>835</v>
      </c>
      <c r="F5976" s="2" t="s">
        <v>3615</v>
      </c>
      <c r="G5976" s="5">
        <v>16</v>
      </c>
      <c r="H5976" s="5">
        <v>21.2</v>
      </c>
      <c r="I5976" s="5">
        <v>339.2</v>
      </c>
      <c r="J5976" s="5">
        <v>1678.48</v>
      </c>
      <c r="K5976" s="3" t="str" cm="1">
        <f t="array" ref="K5976">_xlfn.LET(_xlpm.d,UPPER(TRIM(CLEAN(SUBSTITUTE(F5976,CHAR(160),"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77" spans="1:11" hidden="1" x14ac:dyDescent="0.25">
      <c r="B5977" s="20">
        <v>46108</v>
      </c>
      <c r="C5977" s="2" t="s">
        <v>1</v>
      </c>
      <c r="D5977" s="2" t="s">
        <v>3617</v>
      </c>
      <c r="E5977" s="2" t="s">
        <v>835</v>
      </c>
      <c r="F5977" s="2" t="s">
        <v>3615</v>
      </c>
      <c r="G5977" s="5">
        <v>16</v>
      </c>
      <c r="H5977" s="5">
        <v>21.2</v>
      </c>
      <c r="I5977" s="5">
        <v>339.2</v>
      </c>
      <c r="J5977" s="5">
        <v>2017.68</v>
      </c>
      <c r="K5977" s="3" t="str" cm="1">
        <f t="array" ref="K5977">_xlfn.LET(_xlpm.d,UPPER(TRIM(CLEAN(SUBSTITUTE(F5977,CHAR(160),"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78" spans="1:11" hidden="1" x14ac:dyDescent="0.25">
      <c r="A5978" s="11" t="s">
        <v>3618</v>
      </c>
      <c r="G5978" s="6">
        <v>88</v>
      </c>
      <c r="I5978" s="7">
        <f>I5973+I5974+I5975+I5976+I5977</f>
        <v>2017.68</v>
      </c>
      <c r="K5978" s="3" t="str" cm="1">
        <f t="array" ref="K5978">_xlfn.LET(_xlpm.d,UPPER(TRIM(CLEAN(SUBSTITUTE(F5978,CHAR(160),"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79" spans="1:11" hidden="1" x14ac:dyDescent="0.25">
      <c r="A5979" s="10" t="s">
        <v>3619</v>
      </c>
      <c r="K5979" s="3" t="str" cm="1">
        <f t="array" ref="K5979">_xlfn.LET(_xlpm.d,UPPER(TRIM(CLEAN(SUBSTITUTE(F5979,CHAR(160),"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80" spans="1:11" hidden="1" x14ac:dyDescent="0.25">
      <c r="B5980" s="20">
        <v>45674</v>
      </c>
      <c r="C5980" s="2" t="s">
        <v>1</v>
      </c>
      <c r="D5980" s="2" t="s">
        <v>24</v>
      </c>
      <c r="E5980" s="2" t="s">
        <v>25</v>
      </c>
      <c r="F5980" s="2" t="s">
        <v>3619</v>
      </c>
      <c r="G5980" s="5">
        <v>30</v>
      </c>
      <c r="H5980" s="5">
        <v>19.989999999999998</v>
      </c>
      <c r="I5980" s="5">
        <v>599.70000000000005</v>
      </c>
      <c r="J5980" s="5">
        <v>599.70000000000005</v>
      </c>
      <c r="K5980" s="3" t="str" cm="1">
        <f t="array" ref="K5980">_xlfn.LET(_xlpm.d,UPPER(TRIM(CLEAN(SUBSTITUTE(F5980,CHAR(160),"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81" spans="1:11" hidden="1" x14ac:dyDescent="0.25">
      <c r="B5981" s="20">
        <v>45700</v>
      </c>
      <c r="C5981" s="2" t="s">
        <v>1</v>
      </c>
      <c r="D5981" s="2" t="s">
        <v>2554</v>
      </c>
      <c r="E5981" s="2" t="s">
        <v>25</v>
      </c>
      <c r="F5981" s="2" t="s">
        <v>2731</v>
      </c>
      <c r="G5981" s="5">
        <v>32</v>
      </c>
      <c r="H5981" s="5">
        <v>15.99</v>
      </c>
      <c r="I5981" s="5">
        <v>511.68</v>
      </c>
      <c r="J5981" s="5">
        <v>1111.3800000000001</v>
      </c>
      <c r="K5981" s="3" t="str" cm="1">
        <f t="array" ref="K5981">_xlfn.LET(_xlpm.d,UPPER(TRIM(CLEAN(SUBSTITUTE(F5981,CHAR(160),"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82" spans="1:11" hidden="1" x14ac:dyDescent="0.25">
      <c r="B5982" s="20">
        <v>45708</v>
      </c>
      <c r="C5982" s="2" t="s">
        <v>1</v>
      </c>
      <c r="D5982" s="2" t="s">
        <v>3620</v>
      </c>
      <c r="E5982" s="2" t="s">
        <v>814</v>
      </c>
      <c r="F5982" s="2" t="s">
        <v>3619</v>
      </c>
      <c r="G5982" s="5">
        <v>20</v>
      </c>
      <c r="H5982" s="5">
        <v>15.99</v>
      </c>
      <c r="I5982" s="5">
        <v>319.8</v>
      </c>
      <c r="J5982" s="5">
        <v>1431.18</v>
      </c>
      <c r="K5982" s="3" t="str" cm="1">
        <f t="array" ref="K5982">_xlfn.LET(_xlpm.d,UPPER(TRIM(CLEAN(SUBSTITUTE(F5982,CHAR(160),"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83" spans="1:11" hidden="1" x14ac:dyDescent="0.25">
      <c r="B5983" s="20">
        <v>45891</v>
      </c>
      <c r="C5983" s="2" t="s">
        <v>1</v>
      </c>
      <c r="D5983" s="2" t="s">
        <v>3621</v>
      </c>
      <c r="E5983" s="2" t="s">
        <v>2447</v>
      </c>
      <c r="F5983" s="2" t="s">
        <v>3619</v>
      </c>
      <c r="G5983" s="5">
        <v>32</v>
      </c>
      <c r="H5983" s="5">
        <v>21.2</v>
      </c>
      <c r="I5983" s="5">
        <v>678.4</v>
      </c>
      <c r="J5983" s="5">
        <v>2109.58</v>
      </c>
      <c r="K5983" s="3" t="str" cm="1">
        <f t="array" ref="K5983">_xlfn.LET(_xlpm.d,UPPER(TRIM(CLEAN(SUBSTITUTE(F5983,CHAR(160),"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84" spans="1:11" hidden="1" x14ac:dyDescent="0.25">
      <c r="B5984" s="20">
        <v>45918</v>
      </c>
      <c r="C5984" s="2" t="s">
        <v>1</v>
      </c>
      <c r="D5984" s="2" t="s">
        <v>839</v>
      </c>
      <c r="E5984" s="2" t="s">
        <v>741</v>
      </c>
      <c r="F5984" s="2" t="s">
        <v>3619</v>
      </c>
      <c r="G5984" s="5">
        <v>5</v>
      </c>
      <c r="H5984" s="5">
        <v>15</v>
      </c>
      <c r="I5984" s="5">
        <v>75</v>
      </c>
      <c r="J5984" s="5">
        <v>2184.58</v>
      </c>
      <c r="K5984" s="3" t="str" cm="1">
        <f t="array" ref="K5984">_xlfn.LET(_xlpm.d,UPPER(TRIM(CLEAN(SUBSTITUTE(F5984,CHAR(160),"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85" spans="1:11" hidden="1" x14ac:dyDescent="0.25">
      <c r="A5985" s="11" t="s">
        <v>3622</v>
      </c>
      <c r="G5985" s="6">
        <v>119</v>
      </c>
      <c r="I5985" s="7">
        <f>I5980+I5981+I5982+I5983+I5984</f>
        <v>2184.58</v>
      </c>
      <c r="K5985" s="3" t="str" cm="1">
        <f t="array" ref="K5985">_xlfn.LET(_xlpm.d,UPPER(TRIM(CLEAN(SUBSTITUTE(F5985,CHAR(160),"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86" spans="1:11" hidden="1" x14ac:dyDescent="0.25">
      <c r="A5986" s="10" t="s">
        <v>3623</v>
      </c>
      <c r="K5986" s="3" t="str" cm="1">
        <f t="array" ref="K5986">_xlfn.LET(_xlpm.d,UPPER(TRIM(CLEAN(SUBSTITUTE(F5986,CHAR(160),"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5987" spans="1:11" hidden="1" x14ac:dyDescent="0.25">
      <c r="B5987" s="20">
        <v>45664</v>
      </c>
      <c r="C5987" s="2" t="s">
        <v>1</v>
      </c>
      <c r="D5987" s="2" t="s">
        <v>3588</v>
      </c>
      <c r="E5987" s="2" t="s">
        <v>762</v>
      </c>
      <c r="F5987" s="2" t="s">
        <v>3623</v>
      </c>
      <c r="G5987" s="5">
        <v>16</v>
      </c>
      <c r="H5987" s="5">
        <v>18.649999999999999</v>
      </c>
      <c r="I5987" s="5">
        <v>298.39999999999998</v>
      </c>
      <c r="J5987" s="5">
        <v>298.39999999999998</v>
      </c>
      <c r="K5987" s="3" t="str" cm="1">
        <f t="array" ref="K5987">_xlfn.LET(_xlpm.d,UPPER(TRIM(CLEAN(SUBSTITUTE(F5987,CHAR(160),"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88" spans="1:11" hidden="1" x14ac:dyDescent="0.25">
      <c r="B5988" s="20">
        <v>45665</v>
      </c>
      <c r="C5988" s="2" t="s">
        <v>1</v>
      </c>
      <c r="D5988" s="2" t="s">
        <v>3603</v>
      </c>
      <c r="E5988" s="2" t="s">
        <v>2447</v>
      </c>
      <c r="F5988" s="2" t="s">
        <v>3623</v>
      </c>
      <c r="G5988" s="5">
        <v>16</v>
      </c>
      <c r="H5988" s="5">
        <v>19.989999999999998</v>
      </c>
      <c r="I5988" s="5">
        <v>319.83999999999997</v>
      </c>
      <c r="J5988" s="5">
        <v>618.24</v>
      </c>
      <c r="K5988" s="3" t="str" cm="1">
        <f t="array" ref="K5988">_xlfn.LET(_xlpm.d,UPPER(TRIM(CLEAN(SUBSTITUTE(F5988,CHAR(160),"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89" spans="1:11" hidden="1" x14ac:dyDescent="0.25">
      <c r="B5989" s="20">
        <v>45700</v>
      </c>
      <c r="C5989" s="2" t="s">
        <v>1</v>
      </c>
      <c r="D5989" s="2" t="s">
        <v>761</v>
      </c>
      <c r="E5989" s="2" t="s">
        <v>762</v>
      </c>
      <c r="F5989" s="2" t="s">
        <v>3623</v>
      </c>
      <c r="G5989" s="5">
        <v>32</v>
      </c>
      <c r="H5989" s="5">
        <v>18.649999999999999</v>
      </c>
      <c r="I5989" s="5">
        <v>596.79999999999995</v>
      </c>
      <c r="J5989" s="5">
        <v>1215.04</v>
      </c>
      <c r="K5989" s="3" t="str" cm="1">
        <f t="array" ref="K5989">_xlfn.LET(_xlpm.d,UPPER(TRIM(CLEAN(SUBSTITUTE(F5989,CHAR(160),"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90" spans="1:11" hidden="1" x14ac:dyDescent="0.25">
      <c r="B5990" s="20">
        <v>45712</v>
      </c>
      <c r="C5990" s="2" t="s">
        <v>1</v>
      </c>
      <c r="D5990" s="2" t="s">
        <v>3605</v>
      </c>
      <c r="E5990" s="2" t="s">
        <v>25</v>
      </c>
      <c r="F5990" s="2" t="s">
        <v>3623</v>
      </c>
      <c r="G5990" s="5">
        <v>16</v>
      </c>
      <c r="H5990" s="5">
        <v>19.989999999999998</v>
      </c>
      <c r="I5990" s="5">
        <v>319.83999999999997</v>
      </c>
      <c r="J5990" s="5">
        <v>1534.8799999999999</v>
      </c>
      <c r="K5990" s="3" t="str" cm="1">
        <f t="array" ref="K5990">_xlfn.LET(_xlpm.d,UPPER(TRIM(CLEAN(SUBSTITUTE(F5990,CHAR(160),"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91" spans="1:11" hidden="1" x14ac:dyDescent="0.25">
      <c r="B5991" s="20">
        <v>45712</v>
      </c>
      <c r="C5991" s="2" t="s">
        <v>1</v>
      </c>
      <c r="D5991" s="2" t="s">
        <v>3605</v>
      </c>
      <c r="E5991" s="2" t="s">
        <v>25</v>
      </c>
      <c r="F5991" s="2" t="s">
        <v>3623</v>
      </c>
      <c r="G5991" s="5">
        <v>16</v>
      </c>
      <c r="H5991" s="5">
        <v>19.989999999999998</v>
      </c>
      <c r="I5991" s="5">
        <v>319.83999999999997</v>
      </c>
      <c r="J5991" s="5">
        <v>1854.7199999999998</v>
      </c>
      <c r="K5991" s="3" t="str" cm="1">
        <f t="array" ref="K5991">_xlfn.LET(_xlpm.d,UPPER(TRIM(CLEAN(SUBSTITUTE(F5991,CHAR(160),"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92" spans="1:11" hidden="1" x14ac:dyDescent="0.25">
      <c r="B5992" s="20">
        <v>45906</v>
      </c>
      <c r="C5992" s="2" t="s">
        <v>1</v>
      </c>
      <c r="D5992" s="2" t="s">
        <v>3624</v>
      </c>
      <c r="E5992" s="2" t="s">
        <v>3</v>
      </c>
      <c r="F5992" s="2" t="s">
        <v>3623</v>
      </c>
      <c r="G5992" s="5">
        <v>5</v>
      </c>
      <c r="H5992" s="5">
        <v>21.2</v>
      </c>
      <c r="I5992" s="5">
        <v>106</v>
      </c>
      <c r="J5992" s="5">
        <v>1960.7199999999998</v>
      </c>
      <c r="K5992" s="3" t="str" cm="1">
        <f t="array" ref="K5992">_xlfn.LET(_xlpm.d,UPPER(TRIM(CLEAN(SUBSTITUTE(F5992,CHAR(160),"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93" spans="1:11" hidden="1" x14ac:dyDescent="0.25">
      <c r="B5993" s="20">
        <v>45925</v>
      </c>
      <c r="C5993" s="2" t="s">
        <v>1</v>
      </c>
      <c r="D5993" s="2" t="s">
        <v>3143</v>
      </c>
      <c r="E5993" s="2" t="s">
        <v>120</v>
      </c>
      <c r="F5993" s="2" t="s">
        <v>3625</v>
      </c>
      <c r="G5993" s="5">
        <v>8</v>
      </c>
      <c r="H5993" s="5">
        <v>21.99</v>
      </c>
      <c r="I5993" s="5">
        <v>175.92</v>
      </c>
      <c r="J5993" s="5">
        <v>2136.64</v>
      </c>
      <c r="K5993" s="3" t="str" cm="1">
        <f t="array" ref="K5993">_xlfn.LET(_xlpm.d,UPPER(TRIM(CLEAN(SUBSTITUTE(F5993,CHAR(160),"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94" spans="1:11" hidden="1" x14ac:dyDescent="0.25">
      <c r="B5994" s="20">
        <v>45947</v>
      </c>
      <c r="C5994" s="2" t="s">
        <v>1</v>
      </c>
      <c r="D5994" s="2" t="s">
        <v>3595</v>
      </c>
      <c r="E5994" s="2" t="s">
        <v>835</v>
      </c>
      <c r="F5994" s="2" t="s">
        <v>3623</v>
      </c>
      <c r="G5994" s="5">
        <v>10</v>
      </c>
      <c r="H5994" s="5">
        <v>21.2</v>
      </c>
      <c r="I5994" s="5">
        <v>212</v>
      </c>
      <c r="J5994" s="5">
        <v>2348.64</v>
      </c>
      <c r="K5994" s="3" t="str" cm="1">
        <f t="array" ref="K5994">_xlfn.LET(_xlpm.d,UPPER(TRIM(CLEAN(SUBSTITUTE(F5994,CHAR(160),"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95" spans="1:11" hidden="1" x14ac:dyDescent="0.25">
      <c r="B5995" s="20">
        <v>45954</v>
      </c>
      <c r="C5995" s="2" t="s">
        <v>1</v>
      </c>
      <c r="D5995" s="2" t="s">
        <v>3237</v>
      </c>
      <c r="E5995" s="2" t="s">
        <v>835</v>
      </c>
      <c r="F5995" s="2" t="s">
        <v>3623</v>
      </c>
      <c r="G5995" s="5">
        <v>10</v>
      </c>
      <c r="H5995" s="5">
        <v>21.2</v>
      </c>
      <c r="I5995" s="5">
        <v>212</v>
      </c>
      <c r="J5995" s="5">
        <v>2560.64</v>
      </c>
      <c r="K5995" s="3" t="str" cm="1">
        <f t="array" ref="K5995">_xlfn.LET(_xlpm.d,UPPER(TRIM(CLEAN(SUBSTITUTE(F5995,CHAR(160),"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96" spans="1:11" hidden="1" x14ac:dyDescent="0.25">
      <c r="B5996" s="20">
        <v>45982</v>
      </c>
      <c r="C5996" s="2" t="s">
        <v>1</v>
      </c>
      <c r="D5996" s="2" t="s">
        <v>2211</v>
      </c>
      <c r="E5996" s="2" t="s">
        <v>2212</v>
      </c>
      <c r="F5996" s="2" t="s">
        <v>3623</v>
      </c>
      <c r="G5996" s="5">
        <v>50</v>
      </c>
      <c r="H5996" s="5">
        <v>21.2</v>
      </c>
      <c r="I5996" s="5">
        <v>1060</v>
      </c>
      <c r="J5996" s="5">
        <v>3620.64</v>
      </c>
      <c r="K5996" s="3" t="str" cm="1">
        <f t="array" ref="K5996">_xlfn.LET(_xlpm.d,UPPER(TRIM(CLEAN(SUBSTITUTE(F5996,CHAR(160),"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97" spans="1:11" hidden="1" x14ac:dyDescent="0.25">
      <c r="B5997" s="20">
        <v>46038</v>
      </c>
      <c r="C5997" s="2" t="s">
        <v>1</v>
      </c>
      <c r="D5997" s="2" t="s">
        <v>3598</v>
      </c>
      <c r="E5997" s="2" t="s">
        <v>835</v>
      </c>
      <c r="F5997" s="2" t="s">
        <v>3623</v>
      </c>
      <c r="G5997" s="5">
        <v>10</v>
      </c>
      <c r="H5997" s="5">
        <v>21.2</v>
      </c>
      <c r="I5997" s="5">
        <v>212</v>
      </c>
      <c r="J5997" s="5">
        <v>3832.64</v>
      </c>
      <c r="K5997" s="3" t="str" cm="1">
        <f t="array" ref="K5997">_xlfn.LET(_xlpm.d,UPPER(TRIM(CLEAN(SUBSTITUTE(F5997,CHAR(160),"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98" spans="1:11" hidden="1" x14ac:dyDescent="0.25">
      <c r="B5998" s="20">
        <v>46080</v>
      </c>
      <c r="C5998" s="2" t="s">
        <v>1</v>
      </c>
      <c r="D5998" s="2" t="s">
        <v>3599</v>
      </c>
      <c r="E5998" s="2" t="s">
        <v>835</v>
      </c>
      <c r="F5998" s="2" t="s">
        <v>3623</v>
      </c>
      <c r="G5998" s="5">
        <v>16</v>
      </c>
      <c r="H5998" s="5">
        <v>21.2</v>
      </c>
      <c r="I5998" s="5">
        <v>339.2</v>
      </c>
      <c r="J5998" s="5">
        <v>4171.84</v>
      </c>
      <c r="K5998" s="3" t="str" cm="1">
        <f t="array" ref="K5998">_xlfn.LET(_xlpm.d,UPPER(TRIM(CLEAN(SUBSTITUTE(F5998,CHAR(160),"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5999" spans="1:11" hidden="1" x14ac:dyDescent="0.25">
      <c r="B5999" s="20">
        <v>46085</v>
      </c>
      <c r="C5999" s="2" t="s">
        <v>1</v>
      </c>
      <c r="D5999" s="2" t="s">
        <v>175</v>
      </c>
      <c r="E5999" s="2" t="s">
        <v>176</v>
      </c>
      <c r="F5999" s="2" t="s">
        <v>3383</v>
      </c>
      <c r="G5999" s="5">
        <v>20</v>
      </c>
      <c r="H5999" s="5">
        <v>21.2</v>
      </c>
      <c r="I5999" s="5">
        <v>424</v>
      </c>
      <c r="J5999" s="5">
        <v>4595.84</v>
      </c>
      <c r="K5999" s="3" t="str" cm="1">
        <f t="array" ref="K5999">_xlfn.LET(_xlpm.d,UPPER(TRIM(CLEAN(SUBSTITUTE(F5999,CHAR(160),"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00" spans="1:11" hidden="1" x14ac:dyDescent="0.25">
      <c r="A6000" s="11" t="s">
        <v>3626</v>
      </c>
      <c r="G6000" s="6">
        <v>225</v>
      </c>
      <c r="I6000" s="7">
        <f>I5987+I5988+I5989+I5990+I5991+I5992+I5993+I5994+I5995+I5996+I5997+I5998+I5999</f>
        <v>4595.84</v>
      </c>
      <c r="K6000" s="3" t="str" cm="1">
        <f t="array" ref="K6000">_xlfn.LET(_xlpm.d,UPPER(TRIM(CLEAN(SUBSTITUTE(F6000,CHAR(160),"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01" spans="1:11" hidden="1" x14ac:dyDescent="0.25">
      <c r="A6001" s="10" t="s">
        <v>2868</v>
      </c>
      <c r="K6001" s="3" t="str" cm="1">
        <f t="array" ref="K6001">_xlfn.LET(_xlpm.d,UPPER(TRIM(CLEAN(SUBSTITUTE(F6001,CHAR(160),"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02" spans="1:11" hidden="1" x14ac:dyDescent="0.25">
      <c r="B6002" s="20">
        <v>45700</v>
      </c>
      <c r="C6002" s="2" t="s">
        <v>1</v>
      </c>
      <c r="D6002" s="2" t="s">
        <v>761</v>
      </c>
      <c r="E6002" s="2" t="s">
        <v>762</v>
      </c>
      <c r="F6002" s="2" t="s">
        <v>2868</v>
      </c>
      <c r="G6002" s="5">
        <v>16</v>
      </c>
      <c r="H6002" s="5">
        <v>32.950000000000003</v>
      </c>
      <c r="I6002" s="5">
        <v>527.20000000000005</v>
      </c>
      <c r="J6002" s="5">
        <v>527.20000000000005</v>
      </c>
      <c r="K6002" s="3" t="str" cm="1">
        <f t="array" ref="K6002">_xlfn.LET(_xlpm.d,UPPER(TRIM(CLEAN(SUBSTITUTE(F6002,CHAR(160),"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03" spans="1:11" hidden="1" x14ac:dyDescent="0.25">
      <c r="B6003" s="20">
        <v>45754</v>
      </c>
      <c r="C6003" s="2" t="s">
        <v>1</v>
      </c>
      <c r="D6003" s="2" t="s">
        <v>3627</v>
      </c>
      <c r="E6003" s="2" t="s">
        <v>117</v>
      </c>
      <c r="F6003" s="2" t="s">
        <v>2868</v>
      </c>
      <c r="G6003" s="5">
        <v>16</v>
      </c>
      <c r="H6003" s="5">
        <v>19.989999999999998</v>
      </c>
      <c r="I6003" s="5">
        <v>319.83999999999997</v>
      </c>
      <c r="J6003" s="5">
        <v>847.04</v>
      </c>
      <c r="K6003" s="3" t="str" cm="1">
        <f t="array" ref="K6003">_xlfn.LET(_xlpm.d,UPPER(TRIM(CLEAN(SUBSTITUTE(F6003,CHAR(160),"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04" spans="1:11" hidden="1" x14ac:dyDescent="0.25">
      <c r="B6004" s="20">
        <v>45818</v>
      </c>
      <c r="C6004" s="2" t="s">
        <v>1</v>
      </c>
      <c r="D6004" s="2" t="s">
        <v>790</v>
      </c>
      <c r="E6004" s="2" t="s">
        <v>791</v>
      </c>
      <c r="F6004" s="2" t="s">
        <v>2868</v>
      </c>
      <c r="G6004" s="5">
        <v>8</v>
      </c>
      <c r="H6004" s="5">
        <v>19.989999999999998</v>
      </c>
      <c r="I6004" s="5">
        <v>159.91999999999999</v>
      </c>
      <c r="J6004" s="5">
        <v>1006.9599999999999</v>
      </c>
      <c r="K6004" s="3" t="str" cm="1">
        <f t="array" ref="K6004">_xlfn.LET(_xlpm.d,UPPER(TRIM(CLEAN(SUBSTITUTE(F6004,CHAR(160),"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05" spans="1:11" hidden="1" x14ac:dyDescent="0.25">
      <c r="B6005" s="20">
        <v>45826</v>
      </c>
      <c r="C6005" s="2" t="s">
        <v>1</v>
      </c>
      <c r="D6005" s="2" t="s">
        <v>2910</v>
      </c>
      <c r="E6005" s="2" t="s">
        <v>835</v>
      </c>
      <c r="F6005" s="2" t="s">
        <v>2868</v>
      </c>
      <c r="G6005" s="5">
        <v>4</v>
      </c>
      <c r="H6005" s="5">
        <v>19.989999999999998</v>
      </c>
      <c r="I6005" s="5">
        <v>79.959999999999994</v>
      </c>
      <c r="J6005" s="5">
        <v>1086.9199999999998</v>
      </c>
      <c r="K6005" s="3" t="str" cm="1">
        <f t="array" ref="K6005">_xlfn.LET(_xlpm.d,UPPER(TRIM(CLEAN(SUBSTITUTE(F6005,CHAR(160),"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06" spans="1:11" hidden="1" x14ac:dyDescent="0.25">
      <c r="B6006" s="20">
        <v>45898</v>
      </c>
      <c r="C6006" s="2" t="s">
        <v>1</v>
      </c>
      <c r="D6006" s="2" t="s">
        <v>822</v>
      </c>
      <c r="E6006" s="2" t="s">
        <v>259</v>
      </c>
      <c r="F6006" s="2" t="s">
        <v>2868</v>
      </c>
      <c r="G6006" s="5">
        <v>16</v>
      </c>
      <c r="H6006" s="5">
        <v>0</v>
      </c>
      <c r="I6006" s="5">
        <v>0</v>
      </c>
      <c r="J6006" s="5">
        <v>1086.9199999999998</v>
      </c>
      <c r="K6006" s="3" t="str" cm="1">
        <f t="array" ref="K6006">_xlfn.LET(_xlpm.d,UPPER(TRIM(CLEAN(SUBSTITUTE(F6006,CHAR(160),"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07" spans="1:11" hidden="1" x14ac:dyDescent="0.25">
      <c r="B6007" s="20">
        <v>45918</v>
      </c>
      <c r="C6007" s="2" t="s">
        <v>1</v>
      </c>
      <c r="D6007" s="2" t="s">
        <v>839</v>
      </c>
      <c r="E6007" s="2" t="s">
        <v>741</v>
      </c>
      <c r="F6007" s="2" t="s">
        <v>2868</v>
      </c>
      <c r="G6007" s="5">
        <v>3</v>
      </c>
      <c r="H6007" s="5">
        <v>15</v>
      </c>
      <c r="I6007" s="5">
        <v>45</v>
      </c>
      <c r="J6007" s="5">
        <v>1131.9199999999998</v>
      </c>
      <c r="K6007" s="3" t="str" cm="1">
        <f t="array" ref="K6007">_xlfn.LET(_xlpm.d,UPPER(TRIM(CLEAN(SUBSTITUTE(F6007,CHAR(160),"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08" spans="1:11" hidden="1" x14ac:dyDescent="0.25">
      <c r="A6008" s="11" t="s">
        <v>3628</v>
      </c>
      <c r="G6008" s="6">
        <v>63</v>
      </c>
      <c r="I6008" s="7">
        <f>I6002+I6003+I6004+I6005+I6006+I6007</f>
        <v>1131.9199999999998</v>
      </c>
      <c r="K6008" s="3" t="str" cm="1">
        <f t="array" ref="K6008">_xlfn.LET(_xlpm.d,UPPER(TRIM(CLEAN(SUBSTITUTE(F6008,CHAR(160),"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09" spans="1:11" hidden="1" x14ac:dyDescent="0.25">
      <c r="A6009" s="10" t="s">
        <v>3629</v>
      </c>
      <c r="K6009" s="3" t="str" cm="1">
        <f t="array" ref="K6009">_xlfn.LET(_xlpm.d,UPPER(TRIM(CLEAN(SUBSTITUTE(F6009,CHAR(160),"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10" spans="1:11" hidden="1" x14ac:dyDescent="0.25">
      <c r="B6010" s="20">
        <v>45663</v>
      </c>
      <c r="C6010" s="2" t="s">
        <v>1</v>
      </c>
      <c r="D6010" s="2" t="s">
        <v>3602</v>
      </c>
      <c r="E6010" s="2" t="s">
        <v>117</v>
      </c>
      <c r="F6010" s="2" t="s">
        <v>3629</v>
      </c>
      <c r="G6010" s="5">
        <v>16</v>
      </c>
      <c r="H6010" s="5">
        <v>19.989999999999998</v>
      </c>
      <c r="I6010" s="5">
        <v>319.83999999999997</v>
      </c>
      <c r="J6010" s="5">
        <v>319.83999999999997</v>
      </c>
      <c r="K6010" s="3" t="str" cm="1">
        <f t="array" ref="K6010">_xlfn.LET(_xlpm.d,UPPER(TRIM(CLEAN(SUBSTITUTE(F6010,CHAR(160),"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11" spans="1:11" hidden="1" x14ac:dyDescent="0.25">
      <c r="B6011" s="20">
        <v>45663</v>
      </c>
      <c r="C6011" s="2" t="s">
        <v>1</v>
      </c>
      <c r="D6011" s="2" t="s">
        <v>3587</v>
      </c>
      <c r="E6011" s="2" t="s">
        <v>25</v>
      </c>
      <c r="F6011" s="2" t="s">
        <v>3629</v>
      </c>
      <c r="G6011" s="5">
        <v>16</v>
      </c>
      <c r="H6011" s="5">
        <v>19.989999999999998</v>
      </c>
      <c r="I6011" s="5">
        <v>319.83999999999997</v>
      </c>
      <c r="J6011" s="5">
        <v>639.67999999999995</v>
      </c>
      <c r="K6011" s="3" t="str" cm="1">
        <f t="array" ref="K6011">_xlfn.LET(_xlpm.d,UPPER(TRIM(CLEAN(SUBSTITUTE(F6011,CHAR(160),"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12" spans="1:11" hidden="1" x14ac:dyDescent="0.25">
      <c r="B6012" s="20">
        <v>45664</v>
      </c>
      <c r="C6012" s="2" t="s">
        <v>1</v>
      </c>
      <c r="D6012" s="2" t="s">
        <v>3588</v>
      </c>
      <c r="E6012" s="2" t="s">
        <v>762</v>
      </c>
      <c r="F6012" s="2" t="s">
        <v>3629</v>
      </c>
      <c r="G6012" s="5">
        <v>40</v>
      </c>
      <c r="H6012" s="5">
        <v>18.649999999999999</v>
      </c>
      <c r="I6012" s="5">
        <v>746</v>
      </c>
      <c r="J6012" s="5">
        <v>1385.6799999999998</v>
      </c>
      <c r="K6012" s="3" t="str" cm="1">
        <f t="array" ref="K6012">_xlfn.LET(_xlpm.d,UPPER(TRIM(CLEAN(SUBSTITUTE(F6012,CHAR(160),"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13" spans="1:11" hidden="1" x14ac:dyDescent="0.25">
      <c r="B6013" s="20">
        <v>45666</v>
      </c>
      <c r="C6013" s="2" t="s">
        <v>1</v>
      </c>
      <c r="D6013" s="2" t="s">
        <v>3604</v>
      </c>
      <c r="E6013" s="2" t="s">
        <v>120</v>
      </c>
      <c r="F6013" s="2" t="s">
        <v>3629</v>
      </c>
      <c r="G6013" s="5">
        <v>12</v>
      </c>
      <c r="H6013" s="5">
        <v>20.9</v>
      </c>
      <c r="I6013" s="5">
        <v>250.8</v>
      </c>
      <c r="J6013" s="5">
        <v>1636.4799999999998</v>
      </c>
      <c r="K6013" s="3" t="str" cm="1">
        <f t="array" ref="K6013">_xlfn.LET(_xlpm.d,UPPER(TRIM(CLEAN(SUBSTITUTE(F6013,CHAR(160),"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14" spans="1:11" hidden="1" x14ac:dyDescent="0.25">
      <c r="B6014" s="20">
        <v>45674</v>
      </c>
      <c r="C6014" s="2" t="s">
        <v>1</v>
      </c>
      <c r="D6014" s="2" t="s">
        <v>24</v>
      </c>
      <c r="E6014" s="2" t="s">
        <v>25</v>
      </c>
      <c r="F6014" s="2" t="s">
        <v>3629</v>
      </c>
      <c r="G6014" s="5">
        <v>16</v>
      </c>
      <c r="H6014" s="5">
        <v>19.989999999999998</v>
      </c>
      <c r="I6014" s="5">
        <v>319.83999999999997</v>
      </c>
      <c r="J6014" s="5">
        <v>1956.3199999999997</v>
      </c>
      <c r="K6014" s="3" t="str" cm="1">
        <f t="array" ref="K6014">_xlfn.LET(_xlpm.d,UPPER(TRIM(CLEAN(SUBSTITUTE(F6014,CHAR(160),"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15" spans="1:11" hidden="1" x14ac:dyDescent="0.25">
      <c r="B6015" s="20">
        <v>45679</v>
      </c>
      <c r="C6015" s="2" t="s">
        <v>1</v>
      </c>
      <c r="D6015" s="2" t="s">
        <v>2622</v>
      </c>
      <c r="E6015" s="2" t="s">
        <v>762</v>
      </c>
      <c r="F6015" s="2" t="s">
        <v>3629</v>
      </c>
      <c r="G6015" s="5">
        <v>48</v>
      </c>
      <c r="H6015" s="5">
        <v>18.649999999999999</v>
      </c>
      <c r="I6015" s="5">
        <v>895.2</v>
      </c>
      <c r="J6015" s="5">
        <v>2851.5199999999995</v>
      </c>
      <c r="K6015" s="3" t="str" cm="1">
        <f t="array" ref="K6015">_xlfn.LET(_xlpm.d,UPPER(TRIM(CLEAN(SUBSTITUTE(F6015,CHAR(160),"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16" spans="1:11" hidden="1" x14ac:dyDescent="0.25">
      <c r="B6016" s="20">
        <v>45691</v>
      </c>
      <c r="C6016" s="2" t="s">
        <v>1</v>
      </c>
      <c r="D6016" s="2" t="s">
        <v>3630</v>
      </c>
      <c r="E6016" s="2" t="s">
        <v>117</v>
      </c>
      <c r="F6016" s="2" t="s">
        <v>3629</v>
      </c>
      <c r="G6016" s="5">
        <v>16</v>
      </c>
      <c r="H6016" s="5">
        <v>19.989999999999998</v>
      </c>
      <c r="I6016" s="5">
        <v>319.83999999999997</v>
      </c>
      <c r="J6016" s="5">
        <v>3171.3599999999997</v>
      </c>
      <c r="K6016" s="3" t="str" cm="1">
        <f t="array" ref="K6016">_xlfn.LET(_xlpm.d,UPPER(TRIM(CLEAN(SUBSTITUTE(F6016,CHAR(160),"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17" spans="2:11" hidden="1" x14ac:dyDescent="0.25">
      <c r="B6017" s="20">
        <v>45691</v>
      </c>
      <c r="C6017" s="2" t="s">
        <v>1</v>
      </c>
      <c r="D6017" s="2" t="s">
        <v>2662</v>
      </c>
      <c r="E6017" s="2" t="s">
        <v>25</v>
      </c>
      <c r="F6017" s="2" t="s">
        <v>3629</v>
      </c>
      <c r="G6017" s="5">
        <v>32</v>
      </c>
      <c r="H6017" s="5">
        <v>19.989999999999998</v>
      </c>
      <c r="I6017" s="5">
        <v>639.67999999999995</v>
      </c>
      <c r="J6017" s="5">
        <v>3811.0399999999995</v>
      </c>
      <c r="K6017" s="3" t="str" cm="1">
        <f t="array" ref="K6017">_xlfn.LET(_xlpm.d,UPPER(TRIM(CLEAN(SUBSTITUTE(F6017,CHAR(160),"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18" spans="2:11" hidden="1" x14ac:dyDescent="0.25">
      <c r="B6018" s="20">
        <v>45695</v>
      </c>
      <c r="C6018" s="2" t="s">
        <v>1</v>
      </c>
      <c r="D6018" s="2" t="s">
        <v>3631</v>
      </c>
      <c r="E6018" s="2" t="s">
        <v>2447</v>
      </c>
      <c r="F6018" s="2" t="s">
        <v>3629</v>
      </c>
      <c r="G6018" s="5">
        <v>16</v>
      </c>
      <c r="H6018" s="5">
        <v>19.989999999999998</v>
      </c>
      <c r="I6018" s="5">
        <v>319.83999999999997</v>
      </c>
      <c r="J6018" s="5">
        <v>4130.8799999999992</v>
      </c>
      <c r="K6018" s="3" t="str" cm="1">
        <f t="array" ref="K6018">_xlfn.LET(_xlpm.d,UPPER(TRIM(CLEAN(SUBSTITUTE(F6018,CHAR(160),"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19" spans="2:11" hidden="1" x14ac:dyDescent="0.25">
      <c r="B6019" s="20">
        <v>45698</v>
      </c>
      <c r="C6019" s="2" t="s">
        <v>1</v>
      </c>
      <c r="D6019" s="2" t="s">
        <v>2553</v>
      </c>
      <c r="E6019" s="2" t="s">
        <v>25</v>
      </c>
      <c r="F6019" s="2" t="s">
        <v>3629</v>
      </c>
      <c r="G6019" s="5">
        <v>64</v>
      </c>
      <c r="H6019" s="5">
        <v>19.989999999999998</v>
      </c>
      <c r="I6019" s="5">
        <v>1279.3599999999999</v>
      </c>
      <c r="J6019" s="5">
        <v>5410.2399999999989</v>
      </c>
      <c r="K6019" s="3" t="str" cm="1">
        <f t="array" ref="K6019">_xlfn.LET(_xlpm.d,UPPER(TRIM(CLEAN(SUBSTITUTE(F6019,CHAR(160),"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20" spans="2:11" hidden="1" x14ac:dyDescent="0.25">
      <c r="B6020" s="20">
        <v>45698</v>
      </c>
      <c r="C6020" s="2" t="s">
        <v>1</v>
      </c>
      <c r="D6020" s="2" t="s">
        <v>3632</v>
      </c>
      <c r="E6020" s="2" t="s">
        <v>3</v>
      </c>
      <c r="F6020" s="2" t="s">
        <v>3629</v>
      </c>
      <c r="G6020" s="5">
        <v>16</v>
      </c>
      <c r="H6020" s="5">
        <v>19.989999999999998</v>
      </c>
      <c r="I6020" s="5">
        <v>319.83999999999997</v>
      </c>
      <c r="J6020" s="5">
        <v>5730.079999999999</v>
      </c>
      <c r="K6020" s="3" t="str" cm="1">
        <f t="array" ref="K6020">_xlfn.LET(_xlpm.d,UPPER(TRIM(CLEAN(SUBSTITUTE(F6020,CHAR(160),"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21" spans="2:11" hidden="1" x14ac:dyDescent="0.25">
      <c r="B6021" s="20">
        <v>45700</v>
      </c>
      <c r="C6021" s="2" t="s">
        <v>1</v>
      </c>
      <c r="D6021" s="2" t="s">
        <v>2554</v>
      </c>
      <c r="E6021" s="2" t="s">
        <v>25</v>
      </c>
      <c r="F6021" s="2" t="s">
        <v>3629</v>
      </c>
      <c r="G6021" s="5">
        <v>16</v>
      </c>
      <c r="H6021" s="5">
        <v>19.989999999999998</v>
      </c>
      <c r="I6021" s="5">
        <v>319.83999999999997</v>
      </c>
      <c r="J6021" s="5">
        <v>6049.9199999999992</v>
      </c>
      <c r="K6021" s="3" t="str" cm="1">
        <f t="array" ref="K6021">_xlfn.LET(_xlpm.d,UPPER(TRIM(CLEAN(SUBSTITUTE(F6021,CHAR(160),"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22" spans="2:11" hidden="1" x14ac:dyDescent="0.25">
      <c r="B6022" s="20">
        <v>45700</v>
      </c>
      <c r="C6022" s="2" t="s">
        <v>1</v>
      </c>
      <c r="D6022" s="2" t="s">
        <v>761</v>
      </c>
      <c r="E6022" s="2" t="s">
        <v>762</v>
      </c>
      <c r="F6022" s="2" t="s">
        <v>3629</v>
      </c>
      <c r="G6022" s="5">
        <v>32</v>
      </c>
      <c r="H6022" s="5">
        <v>18.649999999999999</v>
      </c>
      <c r="I6022" s="5">
        <v>596.79999999999995</v>
      </c>
      <c r="J6022" s="5">
        <v>6646.7199999999993</v>
      </c>
      <c r="K6022" s="3" t="str" cm="1">
        <f t="array" ref="K6022">_xlfn.LET(_xlpm.d,UPPER(TRIM(CLEAN(SUBSTITUTE(F6022,CHAR(160),"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23" spans="2:11" hidden="1" x14ac:dyDescent="0.25">
      <c r="B6023" s="20">
        <v>45747</v>
      </c>
      <c r="C6023" s="2" t="s">
        <v>1</v>
      </c>
      <c r="D6023" s="2" t="s">
        <v>3572</v>
      </c>
      <c r="E6023" s="2" t="s">
        <v>25</v>
      </c>
      <c r="F6023" s="2" t="s">
        <v>3629</v>
      </c>
      <c r="G6023" s="5">
        <v>128</v>
      </c>
      <c r="H6023" s="5">
        <v>19.989999999999998</v>
      </c>
      <c r="I6023" s="5">
        <v>2558.7199999999998</v>
      </c>
      <c r="J6023" s="5">
        <v>9205.4399999999987</v>
      </c>
      <c r="K6023" s="3" t="str" cm="1">
        <f t="array" ref="K6023">_xlfn.LET(_xlpm.d,UPPER(TRIM(CLEAN(SUBSTITUTE(F6023,CHAR(160),"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24" spans="2:11" hidden="1" x14ac:dyDescent="0.25">
      <c r="B6024" s="20">
        <v>45761</v>
      </c>
      <c r="C6024" s="2" t="s">
        <v>1</v>
      </c>
      <c r="D6024" s="2" t="s">
        <v>3607</v>
      </c>
      <c r="E6024" s="2" t="s">
        <v>25</v>
      </c>
      <c r="F6024" s="2" t="s">
        <v>3629</v>
      </c>
      <c r="G6024" s="5">
        <v>16</v>
      </c>
      <c r="H6024" s="5">
        <v>19.989999999999998</v>
      </c>
      <c r="I6024" s="5">
        <v>319.83999999999997</v>
      </c>
      <c r="J6024" s="5">
        <v>9525.2799999999988</v>
      </c>
      <c r="K6024" s="3" t="str" cm="1">
        <f t="array" ref="K6024">_xlfn.LET(_xlpm.d,UPPER(TRIM(CLEAN(SUBSTITUTE(F6024,CHAR(160),"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25" spans="2:11" hidden="1" x14ac:dyDescent="0.25">
      <c r="B6025" s="20">
        <v>45762</v>
      </c>
      <c r="C6025" s="2" t="s">
        <v>1</v>
      </c>
      <c r="D6025" s="2" t="s">
        <v>1860</v>
      </c>
      <c r="E6025" s="2" t="s">
        <v>61</v>
      </c>
      <c r="F6025" s="2" t="s">
        <v>3629</v>
      </c>
      <c r="G6025" s="5">
        <v>20</v>
      </c>
      <c r="H6025" s="5">
        <v>19.989999999999998</v>
      </c>
      <c r="I6025" s="5">
        <v>399.8</v>
      </c>
      <c r="J6025" s="5">
        <v>9925.0799999999981</v>
      </c>
      <c r="K6025" s="3" t="str" cm="1">
        <f t="array" ref="K6025">_xlfn.LET(_xlpm.d,UPPER(TRIM(CLEAN(SUBSTITUTE(F6025,CHAR(160),"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26" spans="2:11" hidden="1" x14ac:dyDescent="0.25">
      <c r="B6026" s="20">
        <v>45799</v>
      </c>
      <c r="C6026" s="2" t="s">
        <v>1</v>
      </c>
      <c r="D6026" s="2" t="s">
        <v>2867</v>
      </c>
      <c r="E6026" s="2" t="s">
        <v>120</v>
      </c>
      <c r="F6026" s="2" t="s">
        <v>3629</v>
      </c>
      <c r="G6026" s="5">
        <v>8</v>
      </c>
      <c r="H6026" s="5">
        <v>16.95</v>
      </c>
      <c r="I6026" s="5">
        <v>135.6</v>
      </c>
      <c r="J6026" s="5">
        <v>10060.679999999998</v>
      </c>
      <c r="K6026" s="3" t="str" cm="1">
        <f t="array" ref="K6026">_xlfn.LET(_xlpm.d,UPPER(TRIM(CLEAN(SUBSTITUTE(F6026,CHAR(160),"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27" spans="2:11" hidden="1" x14ac:dyDescent="0.25">
      <c r="B6027" s="20">
        <v>45807</v>
      </c>
      <c r="C6027" s="2" t="s">
        <v>1</v>
      </c>
      <c r="D6027" s="2" t="s">
        <v>3633</v>
      </c>
      <c r="E6027" s="2" t="s">
        <v>170</v>
      </c>
      <c r="F6027" s="2" t="s">
        <v>3629</v>
      </c>
      <c r="G6027" s="5">
        <v>125</v>
      </c>
      <c r="H6027" s="5">
        <v>12</v>
      </c>
      <c r="I6027" s="5">
        <v>1500</v>
      </c>
      <c r="J6027" s="5">
        <v>11560.679999999998</v>
      </c>
      <c r="K6027" s="3" t="str" cm="1">
        <f t="array" ref="K6027">_xlfn.LET(_xlpm.d,UPPER(TRIM(CLEAN(SUBSTITUTE(F6027,CHAR(160),"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28" spans="2:11" hidden="1" x14ac:dyDescent="0.25">
      <c r="B6028" s="20">
        <v>45812</v>
      </c>
      <c r="C6028" s="2" t="s">
        <v>1</v>
      </c>
      <c r="D6028" s="2" t="s">
        <v>786</v>
      </c>
      <c r="E6028" s="2" t="s">
        <v>759</v>
      </c>
      <c r="F6028" s="2" t="s">
        <v>3634</v>
      </c>
      <c r="G6028" s="5">
        <v>30</v>
      </c>
      <c r="H6028" s="5">
        <v>16.95</v>
      </c>
      <c r="I6028" s="5">
        <v>508.5</v>
      </c>
      <c r="J6028" s="5">
        <v>12069.179999999998</v>
      </c>
      <c r="K6028" s="3" t="str" cm="1">
        <f t="array" ref="K6028">_xlfn.LET(_xlpm.d,UPPER(TRIM(CLEAN(SUBSTITUTE(F6028,CHAR(160),"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29" spans="2:11" hidden="1" x14ac:dyDescent="0.25">
      <c r="B6029" s="20">
        <v>45818</v>
      </c>
      <c r="C6029" s="2" t="s">
        <v>1</v>
      </c>
      <c r="D6029" s="2" t="s">
        <v>790</v>
      </c>
      <c r="E6029" s="2" t="s">
        <v>791</v>
      </c>
      <c r="F6029" s="2" t="s">
        <v>3629</v>
      </c>
      <c r="G6029" s="5">
        <v>8</v>
      </c>
      <c r="H6029" s="5">
        <v>19.989999999999998</v>
      </c>
      <c r="I6029" s="5">
        <v>159.91999999999999</v>
      </c>
      <c r="J6029" s="5">
        <v>12229.099999999999</v>
      </c>
      <c r="K6029" s="3" t="str" cm="1">
        <f t="array" ref="K6029">_xlfn.LET(_xlpm.d,UPPER(TRIM(CLEAN(SUBSTITUTE(F6029,CHAR(160),"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30" spans="2:11" hidden="1" x14ac:dyDescent="0.25">
      <c r="B6030" s="20">
        <v>45866</v>
      </c>
      <c r="C6030" s="2" t="s">
        <v>1</v>
      </c>
      <c r="D6030" s="2" t="s">
        <v>3635</v>
      </c>
      <c r="E6030" s="2" t="s">
        <v>832</v>
      </c>
      <c r="F6030" s="2" t="s">
        <v>3636</v>
      </c>
      <c r="G6030" s="5">
        <v>48</v>
      </c>
      <c r="H6030" s="5">
        <v>14.95</v>
      </c>
      <c r="I6030" s="5">
        <v>717.6</v>
      </c>
      <c r="J6030" s="5">
        <v>12946.699999999999</v>
      </c>
      <c r="K6030" s="3" t="str" cm="1">
        <f t="array" ref="K6030">_xlfn.LET(_xlpm.d,UPPER(TRIM(CLEAN(SUBSTITUTE(F6030,CHAR(160),"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31" spans="2:11" hidden="1" x14ac:dyDescent="0.25">
      <c r="B6031" s="20">
        <v>45869</v>
      </c>
      <c r="C6031" s="2" t="s">
        <v>1</v>
      </c>
      <c r="D6031" s="2" t="s">
        <v>3637</v>
      </c>
      <c r="E6031" s="2" t="s">
        <v>3</v>
      </c>
      <c r="F6031" s="2" t="s">
        <v>3636</v>
      </c>
      <c r="G6031" s="5">
        <v>48</v>
      </c>
      <c r="H6031" s="5">
        <v>14.85</v>
      </c>
      <c r="I6031" s="5">
        <v>712.8</v>
      </c>
      <c r="J6031" s="5">
        <v>13659.499999999998</v>
      </c>
      <c r="K6031" s="3" t="str" cm="1">
        <f t="array" ref="K6031">_xlfn.LET(_xlpm.d,UPPER(TRIM(CLEAN(SUBSTITUTE(F6031,CHAR(160),"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32" spans="2:11" hidden="1" x14ac:dyDescent="0.25">
      <c r="B6032" s="20">
        <v>45880</v>
      </c>
      <c r="C6032" s="2" t="s">
        <v>1</v>
      </c>
      <c r="D6032" s="2" t="s">
        <v>3638</v>
      </c>
      <c r="E6032" s="2" t="s">
        <v>25</v>
      </c>
      <c r="F6032" s="2" t="s">
        <v>3629</v>
      </c>
      <c r="G6032" s="5">
        <v>32</v>
      </c>
      <c r="H6032" s="5">
        <v>17</v>
      </c>
      <c r="I6032" s="5">
        <v>544</v>
      </c>
      <c r="J6032" s="5">
        <v>14203.499999999998</v>
      </c>
      <c r="K6032" s="3" t="str" cm="1">
        <f t="array" ref="K6032">_xlfn.LET(_xlpm.d,UPPER(TRIM(CLEAN(SUBSTITUTE(F6032,CHAR(160),"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33" spans="1:11" hidden="1" x14ac:dyDescent="0.25">
      <c r="B6033" s="20">
        <v>45883</v>
      </c>
      <c r="C6033" s="2" t="s">
        <v>1</v>
      </c>
      <c r="D6033" s="2" t="s">
        <v>3639</v>
      </c>
      <c r="E6033" s="2" t="s">
        <v>302</v>
      </c>
      <c r="F6033" s="2" t="s">
        <v>3629</v>
      </c>
      <c r="G6033" s="5">
        <v>10</v>
      </c>
      <c r="H6033" s="5">
        <v>21.2</v>
      </c>
      <c r="I6033" s="5">
        <v>212</v>
      </c>
      <c r="J6033" s="5">
        <v>14415.499999999998</v>
      </c>
      <c r="K6033" s="3" t="str" cm="1">
        <f t="array" ref="K6033">_xlfn.LET(_xlpm.d,UPPER(TRIM(CLEAN(SUBSTITUTE(F6033,CHAR(160),"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34" spans="1:11" hidden="1" x14ac:dyDescent="0.25">
      <c r="B6034" s="20">
        <v>45884</v>
      </c>
      <c r="C6034" s="2" t="s">
        <v>1</v>
      </c>
      <c r="D6034" s="2" t="s">
        <v>3640</v>
      </c>
      <c r="E6034" s="2" t="s">
        <v>2890</v>
      </c>
      <c r="F6034" s="2" t="s">
        <v>3629</v>
      </c>
      <c r="G6034" s="5">
        <v>99</v>
      </c>
      <c r="H6034" s="5">
        <v>12</v>
      </c>
      <c r="I6034" s="5">
        <v>1188</v>
      </c>
      <c r="J6034" s="5">
        <v>15603.499999999998</v>
      </c>
      <c r="K6034" s="3" t="str" cm="1">
        <f t="array" ref="K6034">_xlfn.LET(_xlpm.d,UPPER(TRIM(CLEAN(SUBSTITUTE(F6034,CHAR(160),"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35" spans="1:11" hidden="1" x14ac:dyDescent="0.25">
      <c r="B6035" s="20">
        <v>45906</v>
      </c>
      <c r="C6035" s="2" t="s">
        <v>1</v>
      </c>
      <c r="D6035" s="2" t="s">
        <v>3641</v>
      </c>
      <c r="E6035" s="2" t="s">
        <v>857</v>
      </c>
      <c r="F6035" s="2" t="s">
        <v>2829</v>
      </c>
      <c r="G6035" s="5">
        <v>100</v>
      </c>
      <c r="H6035" s="5">
        <v>14.95</v>
      </c>
      <c r="I6035" s="5">
        <v>1495</v>
      </c>
      <c r="J6035" s="5">
        <v>17098.5</v>
      </c>
      <c r="K6035" s="3" t="str" cm="1">
        <f t="array" ref="K6035">_xlfn.LET(_xlpm.d,UPPER(TRIM(CLEAN(SUBSTITUTE(F6035,CHAR(160),"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36" spans="1:11" hidden="1" x14ac:dyDescent="0.25">
      <c r="B6036" s="20">
        <v>45912</v>
      </c>
      <c r="C6036" s="2" t="s">
        <v>1</v>
      </c>
      <c r="D6036" s="2" t="s">
        <v>2549</v>
      </c>
      <c r="E6036" s="2" t="s">
        <v>835</v>
      </c>
      <c r="F6036" s="2" t="s">
        <v>3629</v>
      </c>
      <c r="G6036" s="5">
        <v>10</v>
      </c>
      <c r="H6036" s="5">
        <v>21.2</v>
      </c>
      <c r="I6036" s="5">
        <v>212</v>
      </c>
      <c r="J6036" s="5">
        <v>17310.5</v>
      </c>
      <c r="K6036" s="3" t="str" cm="1">
        <f t="array" ref="K6036">_xlfn.LET(_xlpm.d,UPPER(TRIM(CLEAN(SUBSTITUTE(F6036,CHAR(160),"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37" spans="1:11" hidden="1" x14ac:dyDescent="0.25">
      <c r="B6037" s="20">
        <v>45918</v>
      </c>
      <c r="C6037" s="2" t="s">
        <v>1</v>
      </c>
      <c r="D6037" s="2" t="s">
        <v>839</v>
      </c>
      <c r="E6037" s="2" t="s">
        <v>741</v>
      </c>
      <c r="F6037" s="2" t="s">
        <v>3629</v>
      </c>
      <c r="G6037" s="5">
        <v>10</v>
      </c>
      <c r="H6037" s="5">
        <v>15</v>
      </c>
      <c r="I6037" s="5">
        <v>150</v>
      </c>
      <c r="J6037" s="5">
        <v>17460.5</v>
      </c>
      <c r="K6037" s="3" t="str" cm="1">
        <f t="array" ref="K6037">_xlfn.LET(_xlpm.d,UPPER(TRIM(CLEAN(SUBSTITUTE(F6037,CHAR(160),"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38" spans="1:11" hidden="1" x14ac:dyDescent="0.25">
      <c r="B6038" s="20">
        <v>45926</v>
      </c>
      <c r="C6038" s="2" t="s">
        <v>1</v>
      </c>
      <c r="D6038" s="2" t="s">
        <v>1126</v>
      </c>
      <c r="E6038" s="2" t="s">
        <v>814</v>
      </c>
      <c r="F6038" s="2" t="s">
        <v>3629</v>
      </c>
      <c r="G6038" s="5">
        <v>56</v>
      </c>
      <c r="H6038" s="5">
        <v>21.2</v>
      </c>
      <c r="I6038" s="5">
        <v>1187.2</v>
      </c>
      <c r="J6038" s="5">
        <v>18647.7</v>
      </c>
      <c r="K6038" s="3" t="str" cm="1">
        <f t="array" ref="K6038">_xlfn.LET(_xlpm.d,UPPER(TRIM(CLEAN(SUBSTITUTE(F6038,CHAR(160),"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39" spans="1:11" hidden="1" x14ac:dyDescent="0.25">
      <c r="B6039" s="20">
        <v>45937</v>
      </c>
      <c r="C6039" s="2" t="s">
        <v>1</v>
      </c>
      <c r="D6039" s="2" t="s">
        <v>3180</v>
      </c>
      <c r="E6039" s="2" t="s">
        <v>741</v>
      </c>
      <c r="F6039" s="2" t="s">
        <v>3629</v>
      </c>
      <c r="G6039" s="5">
        <v>20</v>
      </c>
      <c r="H6039" s="5">
        <v>22</v>
      </c>
      <c r="I6039" s="5">
        <v>440</v>
      </c>
      <c r="J6039" s="5">
        <v>19087.7</v>
      </c>
      <c r="K6039" s="3" t="str" cm="1">
        <f t="array" ref="K6039">_xlfn.LET(_xlpm.d,UPPER(TRIM(CLEAN(SUBSTITUTE(F6039,CHAR(160),"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40" spans="1:11" hidden="1" x14ac:dyDescent="0.25">
      <c r="B6040" s="20">
        <v>45965</v>
      </c>
      <c r="C6040" s="2" t="s">
        <v>1</v>
      </c>
      <c r="D6040" s="2" t="s">
        <v>1617</v>
      </c>
      <c r="E6040" s="2" t="s">
        <v>273</v>
      </c>
      <c r="F6040" s="2" t="s">
        <v>3629</v>
      </c>
      <c r="G6040" s="5">
        <v>20</v>
      </c>
      <c r="H6040" s="5">
        <v>0</v>
      </c>
      <c r="I6040" s="5">
        <v>0</v>
      </c>
      <c r="J6040" s="5">
        <v>19087.7</v>
      </c>
      <c r="K6040" s="3" t="str" cm="1">
        <f t="array" ref="K6040">_xlfn.LET(_xlpm.d,UPPER(TRIM(CLEAN(SUBSTITUTE(F6040,CHAR(160),"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41" spans="1:11" hidden="1" x14ac:dyDescent="0.25">
      <c r="B6041" s="20">
        <v>46002</v>
      </c>
      <c r="C6041" s="2" t="s">
        <v>1</v>
      </c>
      <c r="D6041" s="2" t="s">
        <v>3339</v>
      </c>
      <c r="E6041" s="2" t="s">
        <v>224</v>
      </c>
      <c r="F6041" s="2" t="s">
        <v>3629</v>
      </c>
      <c r="G6041" s="5">
        <v>112</v>
      </c>
      <c r="H6041" s="5">
        <v>33.5</v>
      </c>
      <c r="I6041" s="5">
        <v>3752</v>
      </c>
      <c r="J6041" s="5">
        <v>22839.7</v>
      </c>
      <c r="K6041" s="3" t="str" cm="1">
        <f t="array" ref="K6041">_xlfn.LET(_xlpm.d,UPPER(TRIM(CLEAN(SUBSTITUTE(F6041,CHAR(160),"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42" spans="1:11" hidden="1" x14ac:dyDescent="0.25">
      <c r="B6042" s="20">
        <v>46024</v>
      </c>
      <c r="C6042" s="2" t="s">
        <v>1</v>
      </c>
      <c r="D6042" s="2" t="s">
        <v>3381</v>
      </c>
      <c r="E6042" s="2" t="s">
        <v>120</v>
      </c>
      <c r="F6042" s="2" t="s">
        <v>3642</v>
      </c>
      <c r="G6042" s="5">
        <v>7</v>
      </c>
      <c r="H6042" s="5">
        <v>21.99</v>
      </c>
      <c r="I6042" s="5">
        <v>153.93</v>
      </c>
      <c r="J6042" s="5">
        <v>22993.63</v>
      </c>
      <c r="K6042" s="3" t="str" cm="1">
        <f t="array" ref="K6042">_xlfn.LET(_xlpm.d,UPPER(TRIM(CLEAN(SUBSTITUTE(F6042,CHAR(160),"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43" spans="1:11" hidden="1" x14ac:dyDescent="0.25">
      <c r="B6043" s="20">
        <v>46080</v>
      </c>
      <c r="C6043" s="2" t="s">
        <v>1</v>
      </c>
      <c r="D6043" s="2" t="s">
        <v>3643</v>
      </c>
      <c r="E6043" s="2" t="s">
        <v>1726</v>
      </c>
      <c r="F6043" s="2" t="s">
        <v>3629</v>
      </c>
      <c r="G6043" s="5">
        <v>16</v>
      </c>
      <c r="H6043" s="5">
        <v>21.2</v>
      </c>
      <c r="I6043" s="5">
        <v>339.2</v>
      </c>
      <c r="J6043" s="5">
        <v>23332.83</v>
      </c>
      <c r="K6043" s="3" t="str" cm="1">
        <f t="array" ref="K6043">_xlfn.LET(_xlpm.d,UPPER(TRIM(CLEAN(SUBSTITUTE(F6043,CHAR(160),"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44" spans="1:11" hidden="1" x14ac:dyDescent="0.25">
      <c r="A6044" s="11" t="s">
        <v>3644</v>
      </c>
      <c r="G6044" s="6">
        <v>1263</v>
      </c>
      <c r="I6044" s="7">
        <f>I6010+I6011+I6012+I6013+I6014+I6015+I6016+I6017+I6018+I6019+I6020+I6021+I6022+I6023+I6024+I6025+I6026+I6027+I6028+I6029+I6030+I6031+I6032+I6033+I6034+I6035+I6036+I6037+I6038+I6039+I6040+I6041+I6042+I6043</f>
        <v>23332.83</v>
      </c>
      <c r="K6044" s="3" t="str" cm="1">
        <f t="array" ref="K6044">_xlfn.LET(_xlpm.d,UPPER(TRIM(CLEAN(SUBSTITUTE(F6044,CHAR(160),"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45" spans="1:11" hidden="1" x14ac:dyDescent="0.25">
      <c r="A6045" s="10" t="s">
        <v>3645</v>
      </c>
      <c r="K6045" s="3" t="str" cm="1">
        <f t="array" ref="K6045">_xlfn.LET(_xlpm.d,UPPER(TRIM(CLEAN(SUBSTITUTE(F6045,CHAR(160),"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46" spans="1:11" hidden="1" x14ac:dyDescent="0.25">
      <c r="B6046" s="20">
        <v>45663</v>
      </c>
      <c r="C6046" s="2" t="s">
        <v>1</v>
      </c>
      <c r="D6046" s="2" t="s">
        <v>3587</v>
      </c>
      <c r="E6046" s="2" t="s">
        <v>25</v>
      </c>
      <c r="F6046" s="2" t="s">
        <v>3645</v>
      </c>
      <c r="G6046" s="5">
        <v>32</v>
      </c>
      <c r="H6046" s="5">
        <v>19.989999999999998</v>
      </c>
      <c r="I6046" s="5">
        <v>639.67999999999995</v>
      </c>
      <c r="J6046" s="5">
        <v>639.67999999999995</v>
      </c>
      <c r="K6046" s="3" t="str" cm="1">
        <f t="array" ref="K6046">_xlfn.LET(_xlpm.d,UPPER(TRIM(CLEAN(SUBSTITUTE(F6046,CHAR(160),"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47" spans="1:11" hidden="1" x14ac:dyDescent="0.25">
      <c r="B6047" s="20">
        <v>45691</v>
      </c>
      <c r="C6047" s="2" t="s">
        <v>1</v>
      </c>
      <c r="D6047" s="2" t="s">
        <v>2662</v>
      </c>
      <c r="E6047" s="2" t="s">
        <v>25</v>
      </c>
      <c r="F6047" s="2" t="s">
        <v>3645</v>
      </c>
      <c r="G6047" s="5">
        <v>16</v>
      </c>
      <c r="H6047" s="5">
        <v>19.989999999999998</v>
      </c>
      <c r="I6047" s="5">
        <v>319.83999999999997</v>
      </c>
      <c r="J6047" s="5">
        <v>959.52</v>
      </c>
      <c r="K6047" s="3" t="str" cm="1">
        <f t="array" ref="K6047">_xlfn.LET(_xlpm.d,UPPER(TRIM(CLEAN(SUBSTITUTE(F6047,CHAR(160),"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48" spans="1:11" hidden="1" x14ac:dyDescent="0.25">
      <c r="A6048" s="11" t="s">
        <v>3646</v>
      </c>
      <c r="G6048" s="6">
        <v>48</v>
      </c>
      <c r="I6048" s="8">
        <f>I6046+I6047</f>
        <v>959.52</v>
      </c>
      <c r="K6048" s="3" t="str" cm="1">
        <f t="array" ref="K6048">_xlfn.LET(_xlpm.d,UPPER(TRIM(CLEAN(SUBSTITUTE(F6048,CHAR(160),"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49" spans="1:11" hidden="1" x14ac:dyDescent="0.25">
      <c r="A6049" s="10" t="s">
        <v>3647</v>
      </c>
      <c r="K6049" s="3" t="str" cm="1">
        <f t="array" ref="K6049">_xlfn.LET(_xlpm.d,UPPER(TRIM(CLEAN(SUBSTITUTE(F6049,CHAR(160),"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50" spans="1:11" hidden="1" x14ac:dyDescent="0.25">
      <c r="B6050" s="20">
        <v>45807</v>
      </c>
      <c r="C6050" s="2" t="s">
        <v>1</v>
      </c>
      <c r="D6050" s="2" t="s">
        <v>3648</v>
      </c>
      <c r="E6050" s="2" t="s">
        <v>835</v>
      </c>
      <c r="F6050" s="2" t="s">
        <v>3647</v>
      </c>
      <c r="G6050" s="5">
        <v>16</v>
      </c>
      <c r="H6050" s="5">
        <v>19.989999999999998</v>
      </c>
      <c r="I6050" s="5">
        <v>319.83999999999997</v>
      </c>
      <c r="J6050" s="5">
        <v>319.83999999999997</v>
      </c>
      <c r="K6050" s="3" t="str" cm="1">
        <f t="array" ref="K6050">_xlfn.LET(_xlpm.d,UPPER(TRIM(CLEAN(SUBSTITUTE(F6050,CHAR(160),"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51" spans="1:11" hidden="1" x14ac:dyDescent="0.25">
      <c r="B6051" s="20">
        <v>45807</v>
      </c>
      <c r="C6051" s="2" t="s">
        <v>1</v>
      </c>
      <c r="D6051" s="2" t="s">
        <v>3633</v>
      </c>
      <c r="E6051" s="2" t="s">
        <v>170</v>
      </c>
      <c r="F6051" s="2" t="s">
        <v>3647</v>
      </c>
      <c r="G6051" s="5">
        <v>16</v>
      </c>
      <c r="H6051" s="5">
        <v>19.989999999999998</v>
      </c>
      <c r="I6051" s="5">
        <v>319.83999999999997</v>
      </c>
      <c r="J6051" s="5">
        <v>639.67999999999995</v>
      </c>
      <c r="K6051" s="3" t="str" cm="1">
        <f t="array" ref="K6051">_xlfn.LET(_xlpm.d,UPPER(TRIM(CLEAN(SUBSTITUTE(F6051,CHAR(160),"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52" spans="1:11" hidden="1" x14ac:dyDescent="0.25">
      <c r="B6052" s="20">
        <v>45826</v>
      </c>
      <c r="C6052" s="2" t="s">
        <v>1</v>
      </c>
      <c r="D6052" s="2" t="s">
        <v>3649</v>
      </c>
      <c r="E6052" s="2" t="s">
        <v>835</v>
      </c>
      <c r="F6052" s="2" t="s">
        <v>3647</v>
      </c>
      <c r="G6052" s="5">
        <v>32</v>
      </c>
      <c r="H6052" s="5">
        <v>19.989999999999998</v>
      </c>
      <c r="I6052" s="5">
        <v>639.67999999999995</v>
      </c>
      <c r="J6052" s="5">
        <v>1279.3599999999999</v>
      </c>
      <c r="K6052" s="3" t="str" cm="1">
        <f t="array" ref="K6052">_xlfn.LET(_xlpm.d,UPPER(TRIM(CLEAN(SUBSTITUTE(F6052,CHAR(160),"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53" spans="1:11" hidden="1" x14ac:dyDescent="0.25">
      <c r="B6053" s="20">
        <v>45826</v>
      </c>
      <c r="C6053" s="2" t="s">
        <v>1</v>
      </c>
      <c r="D6053" s="2" t="s">
        <v>2910</v>
      </c>
      <c r="E6053" s="2" t="s">
        <v>835</v>
      </c>
      <c r="F6053" s="2" t="s">
        <v>3647</v>
      </c>
      <c r="G6053" s="5">
        <v>16</v>
      </c>
      <c r="H6053" s="5">
        <v>19.989999999999998</v>
      </c>
      <c r="I6053" s="5">
        <v>319.83999999999997</v>
      </c>
      <c r="J6053" s="5">
        <v>1599.1999999999998</v>
      </c>
      <c r="K6053" s="3" t="str" cm="1">
        <f t="array" ref="K6053">_xlfn.LET(_xlpm.d,UPPER(TRIM(CLEAN(SUBSTITUTE(F6053,CHAR(160),"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54" spans="1:11" hidden="1" x14ac:dyDescent="0.25">
      <c r="B6054" s="20">
        <v>45839</v>
      </c>
      <c r="C6054" s="2" t="s">
        <v>1</v>
      </c>
      <c r="D6054" s="2" t="s">
        <v>2556</v>
      </c>
      <c r="E6054" s="2" t="s">
        <v>25</v>
      </c>
      <c r="F6054" s="2" t="s">
        <v>3647</v>
      </c>
      <c r="G6054" s="5">
        <v>32</v>
      </c>
      <c r="H6054" s="5">
        <v>19.989999999999998</v>
      </c>
      <c r="I6054" s="5">
        <v>639.67999999999995</v>
      </c>
      <c r="J6054" s="5">
        <v>2238.8799999999997</v>
      </c>
      <c r="K6054" s="3" t="str" cm="1">
        <f t="array" ref="K6054">_xlfn.LET(_xlpm.d,UPPER(TRIM(CLEAN(SUBSTITUTE(F6054,CHAR(160),"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55" spans="1:11" hidden="1" x14ac:dyDescent="0.25">
      <c r="B6055" s="20">
        <v>45840</v>
      </c>
      <c r="C6055" s="2" t="s">
        <v>1</v>
      </c>
      <c r="D6055" s="2" t="s">
        <v>1010</v>
      </c>
      <c r="E6055" s="2" t="s">
        <v>774</v>
      </c>
      <c r="F6055" s="2" t="s">
        <v>3647</v>
      </c>
      <c r="G6055" s="5">
        <v>8</v>
      </c>
      <c r="H6055" s="5">
        <v>19.989999999999998</v>
      </c>
      <c r="I6055" s="5">
        <v>159.91999999999999</v>
      </c>
      <c r="J6055" s="5">
        <v>2398.7999999999997</v>
      </c>
      <c r="K6055" s="3" t="str" cm="1">
        <f t="array" ref="K6055">_xlfn.LET(_xlpm.d,UPPER(TRIM(CLEAN(SUBSTITUTE(F6055,CHAR(160),"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56" spans="1:11" hidden="1" x14ac:dyDescent="0.25">
      <c r="B6056" s="20">
        <v>45849</v>
      </c>
      <c r="C6056" s="2" t="s">
        <v>1</v>
      </c>
      <c r="D6056" s="2" t="s">
        <v>3650</v>
      </c>
      <c r="E6056" s="2" t="s">
        <v>835</v>
      </c>
      <c r="F6056" s="2" t="s">
        <v>3647</v>
      </c>
      <c r="G6056" s="5">
        <v>20</v>
      </c>
      <c r="H6056" s="5">
        <v>19.989999999999998</v>
      </c>
      <c r="I6056" s="5">
        <v>399.8</v>
      </c>
      <c r="J6056" s="5">
        <v>2798.6</v>
      </c>
      <c r="K6056" s="3" t="str" cm="1">
        <f t="array" ref="K6056">_xlfn.LET(_xlpm.d,UPPER(TRIM(CLEAN(SUBSTITUTE(F6056,CHAR(160),"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57" spans="1:11" hidden="1" x14ac:dyDescent="0.25">
      <c r="B6057" s="20">
        <v>45849</v>
      </c>
      <c r="C6057" s="2" t="s">
        <v>1</v>
      </c>
      <c r="D6057" s="2" t="s">
        <v>3651</v>
      </c>
      <c r="E6057" s="2" t="s">
        <v>835</v>
      </c>
      <c r="F6057" s="2" t="s">
        <v>3647</v>
      </c>
      <c r="G6057" s="5">
        <v>20</v>
      </c>
      <c r="H6057" s="5">
        <v>19.989999999999998</v>
      </c>
      <c r="I6057" s="5">
        <v>399.8</v>
      </c>
      <c r="J6057" s="5">
        <v>3198.4</v>
      </c>
      <c r="K6057" s="3" t="str" cm="1">
        <f t="array" ref="K6057">_xlfn.LET(_xlpm.d,UPPER(TRIM(CLEAN(SUBSTITUTE(F6057,CHAR(160),"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58" spans="1:11" hidden="1" x14ac:dyDescent="0.25">
      <c r="B6058" s="20">
        <v>45863</v>
      </c>
      <c r="C6058" s="2" t="s">
        <v>1</v>
      </c>
      <c r="D6058" s="2" t="s">
        <v>2969</v>
      </c>
      <c r="E6058" s="2" t="s">
        <v>50</v>
      </c>
      <c r="F6058" s="2" t="s">
        <v>3647</v>
      </c>
      <c r="G6058" s="5">
        <v>60</v>
      </c>
      <c r="H6058" s="5">
        <v>18.989999999999998</v>
      </c>
      <c r="I6058" s="5">
        <v>1139.4000000000001</v>
      </c>
      <c r="J6058" s="5">
        <v>4337.8</v>
      </c>
      <c r="K6058" s="3" t="str" cm="1">
        <f t="array" ref="K6058">_xlfn.LET(_xlpm.d,UPPER(TRIM(CLEAN(SUBSTITUTE(F6058,CHAR(160),"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59" spans="1:11" hidden="1" x14ac:dyDescent="0.25">
      <c r="B6059" s="20">
        <v>45863</v>
      </c>
      <c r="C6059" s="2" t="s">
        <v>1</v>
      </c>
      <c r="D6059" s="2" t="s">
        <v>3652</v>
      </c>
      <c r="E6059" s="2" t="s">
        <v>2447</v>
      </c>
      <c r="F6059" s="2" t="s">
        <v>3647</v>
      </c>
      <c r="G6059" s="5">
        <v>16</v>
      </c>
      <c r="H6059" s="5">
        <v>19.989999999999998</v>
      </c>
      <c r="I6059" s="5">
        <v>319.83999999999997</v>
      </c>
      <c r="J6059" s="5">
        <v>4657.6400000000003</v>
      </c>
      <c r="K6059" s="3" t="str" cm="1">
        <f t="array" ref="K6059">_xlfn.LET(_xlpm.d,UPPER(TRIM(CLEAN(SUBSTITUTE(F6059,CHAR(160),"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60" spans="1:11" hidden="1" x14ac:dyDescent="0.25">
      <c r="B6060" s="20">
        <v>45869</v>
      </c>
      <c r="C6060" s="2" t="s">
        <v>1</v>
      </c>
      <c r="D6060" s="2" t="s">
        <v>3580</v>
      </c>
      <c r="E6060" s="2" t="s">
        <v>2447</v>
      </c>
      <c r="F6060" s="2" t="s">
        <v>3647</v>
      </c>
      <c r="G6060" s="5">
        <v>16</v>
      </c>
      <c r="H6060" s="5">
        <v>19.989999999999998</v>
      </c>
      <c r="I6060" s="5">
        <v>319.83999999999997</v>
      </c>
      <c r="J6060" s="5">
        <v>4977.4800000000005</v>
      </c>
      <c r="K6060" s="3" t="str" cm="1">
        <f t="array" ref="K6060">_xlfn.LET(_xlpm.d,UPPER(TRIM(CLEAN(SUBSTITUTE(F6060,CHAR(160),"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61" spans="1:11" hidden="1" x14ac:dyDescent="0.25">
      <c r="B6061" s="20">
        <v>45894</v>
      </c>
      <c r="C6061" s="2" t="s">
        <v>1</v>
      </c>
      <c r="D6061" s="2" t="s">
        <v>3577</v>
      </c>
      <c r="E6061" s="2" t="s">
        <v>25</v>
      </c>
      <c r="F6061" s="2" t="s">
        <v>3647</v>
      </c>
      <c r="G6061" s="5">
        <v>16</v>
      </c>
      <c r="H6061" s="5">
        <v>17</v>
      </c>
      <c r="I6061" s="5">
        <v>272</v>
      </c>
      <c r="J6061" s="5">
        <v>5249.4800000000005</v>
      </c>
      <c r="K6061" s="3" t="str" cm="1">
        <f t="array" ref="K6061">_xlfn.LET(_xlpm.d,UPPER(TRIM(CLEAN(SUBSTITUTE(F6061,CHAR(160),"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62" spans="1:11" hidden="1" x14ac:dyDescent="0.25">
      <c r="A6062" s="11" t="s">
        <v>3653</v>
      </c>
      <c r="G6062" s="6">
        <v>268</v>
      </c>
      <c r="I6062" s="7">
        <f>I6050+I6051+I6052+I6053+I6054+I6055+I6056+I6057+I6058+I6059+I6060+I6061</f>
        <v>5249.4800000000005</v>
      </c>
      <c r="K6062" s="3" t="str" cm="1">
        <f t="array" ref="K6062">_xlfn.LET(_xlpm.d,UPPER(TRIM(CLEAN(SUBSTITUTE(F6062,CHAR(160),"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63" spans="1:11" hidden="1" x14ac:dyDescent="0.25">
      <c r="A6063" s="10" t="s">
        <v>3654</v>
      </c>
      <c r="K6063" s="3" t="str" cm="1">
        <f t="array" ref="K6063">_xlfn.LET(_xlpm.d,UPPER(TRIM(CLEAN(SUBSTITUTE(F6063,CHAR(160),"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64" spans="1:11" hidden="1" x14ac:dyDescent="0.25">
      <c r="B6064" s="20">
        <v>45831</v>
      </c>
      <c r="C6064" s="2" t="s">
        <v>1</v>
      </c>
      <c r="D6064" s="2" t="s">
        <v>3610</v>
      </c>
      <c r="E6064" s="2" t="s">
        <v>832</v>
      </c>
      <c r="F6064" s="2" t="s">
        <v>3654</v>
      </c>
      <c r="G6064" s="5">
        <v>32</v>
      </c>
      <c r="H6064" s="5">
        <v>19.989999999999998</v>
      </c>
      <c r="I6064" s="5">
        <v>639.67999999999995</v>
      </c>
      <c r="J6064" s="5">
        <v>639.67999999999995</v>
      </c>
      <c r="K6064" s="3" t="str" cm="1">
        <f t="array" ref="K6064">_xlfn.LET(_xlpm.d,UPPER(TRIM(CLEAN(SUBSTITUTE(F6064,CHAR(160),"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65" spans="1:11" hidden="1" x14ac:dyDescent="0.25">
      <c r="B6065" s="20">
        <v>45831</v>
      </c>
      <c r="C6065" s="2" t="s">
        <v>1</v>
      </c>
      <c r="D6065" s="2" t="s">
        <v>3611</v>
      </c>
      <c r="E6065" s="2" t="s">
        <v>25</v>
      </c>
      <c r="F6065" s="2" t="s">
        <v>3654</v>
      </c>
      <c r="G6065" s="5">
        <v>64</v>
      </c>
      <c r="H6065" s="5">
        <v>19.989999999999998</v>
      </c>
      <c r="I6065" s="5">
        <v>1279.3599999999999</v>
      </c>
      <c r="J6065" s="5">
        <v>1919.04</v>
      </c>
      <c r="K6065" s="3" t="str" cm="1">
        <f t="array" ref="K6065">_xlfn.LET(_xlpm.d,UPPER(TRIM(CLEAN(SUBSTITUTE(F6065,CHAR(160),"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66" spans="1:11" hidden="1" x14ac:dyDescent="0.25">
      <c r="B6066" s="20">
        <v>45863</v>
      </c>
      <c r="C6066" s="2" t="s">
        <v>1</v>
      </c>
      <c r="D6066" s="2" t="s">
        <v>3652</v>
      </c>
      <c r="E6066" s="2" t="s">
        <v>2447</v>
      </c>
      <c r="F6066" s="2" t="s">
        <v>3654</v>
      </c>
      <c r="G6066" s="5">
        <v>16</v>
      </c>
      <c r="H6066" s="5">
        <v>19.989999999999998</v>
      </c>
      <c r="I6066" s="5">
        <v>319.83999999999997</v>
      </c>
      <c r="J6066" s="5">
        <v>2238.88</v>
      </c>
      <c r="K6066" s="3" t="str" cm="1">
        <f t="array" ref="K6066">_xlfn.LET(_xlpm.d,UPPER(TRIM(CLEAN(SUBSTITUTE(F6066,CHAR(160),"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67" spans="1:11" hidden="1" x14ac:dyDescent="0.25">
      <c r="A6067" s="11" t="s">
        <v>3655</v>
      </c>
      <c r="G6067" s="6">
        <v>112</v>
      </c>
      <c r="I6067" s="7">
        <f>I6064+I6065+I6066</f>
        <v>2238.88</v>
      </c>
      <c r="K6067" s="3" t="str" cm="1">
        <f t="array" ref="K6067">_xlfn.LET(_xlpm.d,UPPER(TRIM(CLEAN(SUBSTITUTE(F6067,CHAR(160),"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68" spans="1:11" hidden="1" x14ac:dyDescent="0.25">
      <c r="A6068" s="10" t="s">
        <v>3656</v>
      </c>
      <c r="K6068" s="3" t="str" cm="1">
        <f t="array" ref="K6068">_xlfn.LET(_xlpm.d,UPPER(TRIM(CLEAN(SUBSTITUTE(F6068,CHAR(160),"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69" spans="1:11" hidden="1" x14ac:dyDescent="0.25">
      <c r="B6069" s="20">
        <v>45849</v>
      </c>
      <c r="C6069" s="2" t="s">
        <v>1</v>
      </c>
      <c r="D6069" s="2" t="s">
        <v>3651</v>
      </c>
      <c r="E6069" s="2" t="s">
        <v>835</v>
      </c>
      <c r="F6069" s="2" t="s">
        <v>3656</v>
      </c>
      <c r="G6069" s="5">
        <v>17</v>
      </c>
      <c r="H6069" s="5">
        <v>19.989999999999998</v>
      </c>
      <c r="I6069" s="5">
        <v>339.83</v>
      </c>
      <c r="J6069" s="5">
        <v>339.83</v>
      </c>
      <c r="K6069" s="3" t="str" cm="1">
        <f t="array" ref="K6069">_xlfn.LET(_xlpm.d,UPPER(TRIM(CLEAN(SUBSTITUTE(F6069,CHAR(160),"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70" spans="1:11" hidden="1" x14ac:dyDescent="0.25">
      <c r="A6070" s="11" t="s">
        <v>3657</v>
      </c>
      <c r="G6070" s="6">
        <v>17</v>
      </c>
      <c r="I6070" s="8">
        <f>I6069</f>
        <v>339.83</v>
      </c>
      <c r="K6070" s="3" t="str" cm="1">
        <f t="array" ref="K6070">_xlfn.LET(_xlpm.d,UPPER(TRIM(CLEAN(SUBSTITUTE(F6070,CHAR(160),"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71" spans="1:11" hidden="1" x14ac:dyDescent="0.25">
      <c r="A6071" s="10" t="s">
        <v>3658</v>
      </c>
      <c r="K6071" s="3" t="str" cm="1">
        <f t="array" ref="K6071">_xlfn.LET(_xlpm.d,UPPER(TRIM(CLEAN(SUBSTITUTE(F6071,CHAR(160),"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72" spans="1:11" hidden="1" x14ac:dyDescent="0.25">
      <c r="B6072" s="20">
        <v>45670</v>
      </c>
      <c r="C6072" s="2" t="s">
        <v>1</v>
      </c>
      <c r="D6072" s="2" t="s">
        <v>3589</v>
      </c>
      <c r="E6072" s="2" t="s">
        <v>25</v>
      </c>
      <c r="F6072" s="2" t="s">
        <v>3658</v>
      </c>
      <c r="G6072" s="5">
        <v>32</v>
      </c>
      <c r="H6072" s="5">
        <v>19.989999999999998</v>
      </c>
      <c r="I6072" s="5">
        <v>639.67999999999995</v>
      </c>
      <c r="J6072" s="5">
        <v>639.67999999999995</v>
      </c>
      <c r="K6072" s="3" t="str" cm="1">
        <f t="array" ref="K6072">_xlfn.LET(_xlpm.d,UPPER(TRIM(CLEAN(SUBSTITUTE(F6072,CHAR(160),"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73" spans="1:11" hidden="1" x14ac:dyDescent="0.25">
      <c r="B6073" s="20">
        <v>45677</v>
      </c>
      <c r="C6073" s="2" t="s">
        <v>1</v>
      </c>
      <c r="D6073" s="2" t="s">
        <v>3659</v>
      </c>
      <c r="E6073" s="2" t="s">
        <v>117</v>
      </c>
      <c r="F6073" s="2" t="s">
        <v>3658</v>
      </c>
      <c r="G6073" s="5">
        <v>32</v>
      </c>
      <c r="H6073" s="5">
        <v>19.989999999999998</v>
      </c>
      <c r="I6073" s="5">
        <v>639.67999999999995</v>
      </c>
      <c r="J6073" s="5">
        <v>1279.3599999999999</v>
      </c>
      <c r="K6073" s="3" t="str" cm="1">
        <f t="array" ref="K6073">_xlfn.LET(_xlpm.d,UPPER(TRIM(CLEAN(SUBSTITUTE(F6073,CHAR(160),"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74" spans="1:11" hidden="1" x14ac:dyDescent="0.25">
      <c r="B6074" s="20">
        <v>45677</v>
      </c>
      <c r="C6074" s="2" t="s">
        <v>1</v>
      </c>
      <c r="D6074" s="2" t="s">
        <v>3569</v>
      </c>
      <c r="E6074" s="2" t="s">
        <v>25</v>
      </c>
      <c r="F6074" s="2" t="s">
        <v>3658</v>
      </c>
      <c r="G6074" s="5">
        <v>16</v>
      </c>
      <c r="H6074" s="5">
        <v>19.989999999999998</v>
      </c>
      <c r="I6074" s="5">
        <v>319.83999999999997</v>
      </c>
      <c r="J6074" s="5">
        <v>1599.1999999999998</v>
      </c>
      <c r="K6074" s="3" t="str" cm="1">
        <f t="array" ref="K6074">_xlfn.LET(_xlpm.d,UPPER(TRIM(CLEAN(SUBSTITUTE(F6074,CHAR(160),"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75" spans="1:11" hidden="1" x14ac:dyDescent="0.25">
      <c r="B6075" s="20">
        <v>45679</v>
      </c>
      <c r="C6075" s="2" t="s">
        <v>1</v>
      </c>
      <c r="D6075" s="2" t="s">
        <v>2622</v>
      </c>
      <c r="E6075" s="2" t="s">
        <v>762</v>
      </c>
      <c r="F6075" s="2" t="s">
        <v>3658</v>
      </c>
      <c r="G6075" s="5">
        <v>16</v>
      </c>
      <c r="H6075" s="5">
        <v>18.649999999999999</v>
      </c>
      <c r="I6075" s="5">
        <v>298.39999999999998</v>
      </c>
      <c r="J6075" s="5">
        <v>1897.6</v>
      </c>
      <c r="K6075" s="3" t="str" cm="1">
        <f t="array" ref="K6075">_xlfn.LET(_xlpm.d,UPPER(TRIM(CLEAN(SUBSTITUTE(F6075,CHAR(160),"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76" spans="1:11" hidden="1" x14ac:dyDescent="0.25">
      <c r="B6076" s="20">
        <v>45694</v>
      </c>
      <c r="C6076" s="2" t="s">
        <v>1</v>
      </c>
      <c r="D6076" s="2" t="s">
        <v>1716</v>
      </c>
      <c r="E6076" s="2" t="s">
        <v>3</v>
      </c>
      <c r="F6076" s="2" t="s">
        <v>3658</v>
      </c>
      <c r="G6076" s="5">
        <v>16</v>
      </c>
      <c r="H6076" s="5">
        <v>19.989999999999998</v>
      </c>
      <c r="I6076" s="5">
        <v>319.83999999999997</v>
      </c>
      <c r="J6076" s="5">
        <v>2217.44</v>
      </c>
      <c r="K6076" s="3" t="str" cm="1">
        <f t="array" ref="K6076">_xlfn.LET(_xlpm.d,UPPER(TRIM(CLEAN(SUBSTITUTE(F6076,CHAR(160),"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77" spans="1:11" hidden="1" x14ac:dyDescent="0.25">
      <c r="B6077" s="20">
        <v>45698</v>
      </c>
      <c r="C6077" s="2" t="s">
        <v>1</v>
      </c>
      <c r="D6077" s="2" t="s">
        <v>2553</v>
      </c>
      <c r="E6077" s="2" t="s">
        <v>25</v>
      </c>
      <c r="F6077" s="2" t="s">
        <v>3658</v>
      </c>
      <c r="G6077" s="5">
        <v>32</v>
      </c>
      <c r="H6077" s="5">
        <v>19.989999999999998</v>
      </c>
      <c r="I6077" s="5">
        <v>639.67999999999995</v>
      </c>
      <c r="J6077" s="5">
        <v>2857.12</v>
      </c>
      <c r="K6077" s="3" t="str" cm="1">
        <f t="array" ref="K6077">_xlfn.LET(_xlpm.d,UPPER(TRIM(CLEAN(SUBSTITUTE(F6077,CHAR(160),"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78" spans="1:11" hidden="1" x14ac:dyDescent="0.25">
      <c r="B6078" s="20">
        <v>45700</v>
      </c>
      <c r="C6078" s="2" t="s">
        <v>1</v>
      </c>
      <c r="D6078" s="2" t="s">
        <v>2554</v>
      </c>
      <c r="E6078" s="2" t="s">
        <v>25</v>
      </c>
      <c r="F6078" s="2" t="s">
        <v>3658</v>
      </c>
      <c r="G6078" s="5">
        <v>32</v>
      </c>
      <c r="H6078" s="5">
        <v>19.989999999999998</v>
      </c>
      <c r="I6078" s="5">
        <v>639.67999999999995</v>
      </c>
      <c r="J6078" s="5">
        <v>3496.7999999999997</v>
      </c>
      <c r="K6078" s="3" t="str" cm="1">
        <f t="array" ref="K6078">_xlfn.LET(_xlpm.d,UPPER(TRIM(CLEAN(SUBSTITUTE(F6078,CHAR(160),"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79" spans="1:11" hidden="1" x14ac:dyDescent="0.25">
      <c r="A6079" s="11" t="s">
        <v>3660</v>
      </c>
      <c r="G6079" s="6">
        <v>176</v>
      </c>
      <c r="I6079" s="7">
        <f>I6072+I6073+I6074+I6075+I6076+I6077+I6078</f>
        <v>3496.7999999999997</v>
      </c>
      <c r="K6079" s="3" t="str" cm="1">
        <f t="array" ref="K6079">_xlfn.LET(_xlpm.d,UPPER(TRIM(CLEAN(SUBSTITUTE(F6079,CHAR(160),"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80" spans="1:11" hidden="1" x14ac:dyDescent="0.25">
      <c r="A6080" s="10" t="s">
        <v>3661</v>
      </c>
      <c r="K6080" s="3" t="str" cm="1">
        <f t="array" ref="K6080">_xlfn.LET(_xlpm.d,UPPER(TRIM(CLEAN(SUBSTITUTE(F6080,CHAR(160),"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81" spans="1:11" hidden="1" x14ac:dyDescent="0.25">
      <c r="B6081" s="20">
        <v>45663</v>
      </c>
      <c r="C6081" s="2" t="s">
        <v>1</v>
      </c>
      <c r="D6081" s="2" t="s">
        <v>3602</v>
      </c>
      <c r="E6081" s="2" t="s">
        <v>117</v>
      </c>
      <c r="F6081" s="2" t="s">
        <v>3661</v>
      </c>
      <c r="G6081" s="5">
        <v>32</v>
      </c>
      <c r="H6081" s="5">
        <v>19.989999999999998</v>
      </c>
      <c r="I6081" s="5">
        <v>639.67999999999995</v>
      </c>
      <c r="J6081" s="5">
        <v>639.67999999999995</v>
      </c>
      <c r="K6081" s="3" t="str" cm="1">
        <f t="array" ref="K6081">_xlfn.LET(_xlpm.d,UPPER(TRIM(CLEAN(SUBSTITUTE(F6081,CHAR(160),"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82" spans="1:11" hidden="1" x14ac:dyDescent="0.25">
      <c r="B6082" s="20">
        <v>45663</v>
      </c>
      <c r="C6082" s="2" t="s">
        <v>1</v>
      </c>
      <c r="D6082" s="2" t="s">
        <v>3587</v>
      </c>
      <c r="E6082" s="2" t="s">
        <v>25</v>
      </c>
      <c r="F6082" s="2" t="s">
        <v>3661</v>
      </c>
      <c r="G6082" s="5">
        <v>48</v>
      </c>
      <c r="H6082" s="5">
        <v>19.989999999999998</v>
      </c>
      <c r="I6082" s="5">
        <v>959.52</v>
      </c>
      <c r="J6082" s="5">
        <v>1599.1999999999998</v>
      </c>
      <c r="K6082" s="3" t="str" cm="1">
        <f t="array" ref="K6082">_xlfn.LET(_xlpm.d,UPPER(TRIM(CLEAN(SUBSTITUTE(F6082,CHAR(160),"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83" spans="1:11" hidden="1" x14ac:dyDescent="0.25">
      <c r="B6083" s="20">
        <v>45664</v>
      </c>
      <c r="C6083" s="2" t="s">
        <v>1</v>
      </c>
      <c r="D6083" s="2" t="s">
        <v>3588</v>
      </c>
      <c r="E6083" s="2" t="s">
        <v>762</v>
      </c>
      <c r="F6083" s="2" t="s">
        <v>3661</v>
      </c>
      <c r="G6083" s="5">
        <v>16</v>
      </c>
      <c r="H6083" s="5">
        <v>18.649999999999999</v>
      </c>
      <c r="I6083" s="5">
        <v>298.39999999999998</v>
      </c>
      <c r="J6083" s="5">
        <v>1897.6</v>
      </c>
      <c r="K6083" s="3" t="str" cm="1">
        <f t="array" ref="K6083">_xlfn.LET(_xlpm.d,UPPER(TRIM(CLEAN(SUBSTITUTE(F6083,CHAR(160),"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84" spans="1:11" hidden="1" x14ac:dyDescent="0.25">
      <c r="B6084" s="20">
        <v>45677</v>
      </c>
      <c r="C6084" s="2" t="s">
        <v>1</v>
      </c>
      <c r="D6084" s="2" t="s">
        <v>3569</v>
      </c>
      <c r="E6084" s="2" t="s">
        <v>25</v>
      </c>
      <c r="F6084" s="2" t="s">
        <v>3661</v>
      </c>
      <c r="G6084" s="5">
        <v>16</v>
      </c>
      <c r="H6084" s="5">
        <v>19.989999999999998</v>
      </c>
      <c r="I6084" s="5">
        <v>319.83999999999997</v>
      </c>
      <c r="J6084" s="5">
        <v>2217.44</v>
      </c>
      <c r="K6084" s="3" t="str" cm="1">
        <f t="array" ref="K6084">_xlfn.LET(_xlpm.d,UPPER(TRIM(CLEAN(SUBSTITUTE(F6084,CHAR(160),"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85" spans="1:11" hidden="1" x14ac:dyDescent="0.25">
      <c r="B6085" s="20">
        <v>45679</v>
      </c>
      <c r="C6085" s="2" t="s">
        <v>1</v>
      </c>
      <c r="D6085" s="2" t="s">
        <v>2622</v>
      </c>
      <c r="E6085" s="2" t="s">
        <v>762</v>
      </c>
      <c r="F6085" s="2" t="s">
        <v>3661</v>
      </c>
      <c r="G6085" s="5">
        <v>40</v>
      </c>
      <c r="H6085" s="5">
        <v>18.649999999999999</v>
      </c>
      <c r="I6085" s="5">
        <v>746</v>
      </c>
      <c r="J6085" s="5">
        <v>2963.44</v>
      </c>
      <c r="K6085" s="3" t="str" cm="1">
        <f t="array" ref="K6085">_xlfn.LET(_xlpm.d,UPPER(TRIM(CLEAN(SUBSTITUTE(F6085,CHAR(160),"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86" spans="1:11" hidden="1" x14ac:dyDescent="0.25">
      <c r="B6086" s="20">
        <v>45684</v>
      </c>
      <c r="C6086" s="2" t="s">
        <v>1</v>
      </c>
      <c r="D6086" s="2" t="s">
        <v>3571</v>
      </c>
      <c r="E6086" s="2" t="s">
        <v>25</v>
      </c>
      <c r="F6086" s="2" t="s">
        <v>3661</v>
      </c>
      <c r="G6086" s="5">
        <v>16</v>
      </c>
      <c r="H6086" s="5">
        <v>19.989999999999998</v>
      </c>
      <c r="I6086" s="5">
        <v>319.83999999999997</v>
      </c>
      <c r="J6086" s="5">
        <v>3283.28</v>
      </c>
      <c r="K6086" s="3" t="str" cm="1">
        <f t="array" ref="K6086">_xlfn.LET(_xlpm.d,UPPER(TRIM(CLEAN(SUBSTITUTE(F6086,CHAR(160),"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87" spans="1:11" hidden="1" x14ac:dyDescent="0.25">
      <c r="B6087" s="20">
        <v>45700</v>
      </c>
      <c r="C6087" s="2" t="s">
        <v>1</v>
      </c>
      <c r="D6087" s="2" t="s">
        <v>2554</v>
      </c>
      <c r="E6087" s="2" t="s">
        <v>25</v>
      </c>
      <c r="F6087" s="2" t="s">
        <v>3661</v>
      </c>
      <c r="G6087" s="5">
        <v>16</v>
      </c>
      <c r="H6087" s="5">
        <v>19.989999999999998</v>
      </c>
      <c r="I6087" s="5">
        <v>319.83999999999997</v>
      </c>
      <c r="J6087" s="5">
        <v>3603.1200000000003</v>
      </c>
      <c r="K6087" s="3" t="str" cm="1">
        <f t="array" ref="K6087">_xlfn.LET(_xlpm.d,UPPER(TRIM(CLEAN(SUBSTITUTE(F6087,CHAR(160),"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88" spans="1:11" hidden="1" x14ac:dyDescent="0.25">
      <c r="B6088" s="20">
        <v>46003</v>
      </c>
      <c r="C6088" s="2" t="s">
        <v>1</v>
      </c>
      <c r="D6088" s="2" t="s">
        <v>3346</v>
      </c>
      <c r="E6088" s="2" t="s">
        <v>120</v>
      </c>
      <c r="F6088" s="2" t="s">
        <v>3662</v>
      </c>
      <c r="G6088" s="5">
        <v>2</v>
      </c>
      <c r="H6088" s="5">
        <v>21.99</v>
      </c>
      <c r="I6088" s="5">
        <v>43.98</v>
      </c>
      <c r="J6088" s="5">
        <v>3647.1000000000004</v>
      </c>
      <c r="K6088" s="3" t="str" cm="1">
        <f t="array" ref="K6088">_xlfn.LET(_xlpm.d,UPPER(TRIM(CLEAN(SUBSTITUTE(F6088,CHAR(160),"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89" spans="1:11" hidden="1" x14ac:dyDescent="0.25">
      <c r="B6089" s="20">
        <v>46022</v>
      </c>
      <c r="C6089" s="2" t="s">
        <v>1</v>
      </c>
      <c r="D6089" s="2" t="s">
        <v>60</v>
      </c>
      <c r="E6089" s="2" t="s">
        <v>61</v>
      </c>
      <c r="F6089" s="2" t="s">
        <v>3661</v>
      </c>
      <c r="G6089" s="5">
        <v>20</v>
      </c>
      <c r="H6089" s="5">
        <v>21.2</v>
      </c>
      <c r="I6089" s="5">
        <v>424</v>
      </c>
      <c r="J6089" s="5">
        <v>4071.1000000000004</v>
      </c>
      <c r="K6089" s="3" t="str" cm="1">
        <f t="array" ref="K6089">_xlfn.LET(_xlpm.d,UPPER(TRIM(CLEAN(SUBSTITUTE(F6089,CHAR(160),"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90" spans="1:11" hidden="1" x14ac:dyDescent="0.25">
      <c r="B6090" s="20">
        <v>46024</v>
      </c>
      <c r="C6090" s="2" t="s">
        <v>1</v>
      </c>
      <c r="D6090" s="2" t="s">
        <v>3381</v>
      </c>
      <c r="E6090" s="2" t="s">
        <v>120</v>
      </c>
      <c r="F6090" s="2" t="s">
        <v>2630</v>
      </c>
      <c r="G6090" s="5">
        <v>6</v>
      </c>
      <c r="H6090" s="5">
        <v>21.99</v>
      </c>
      <c r="I6090" s="5">
        <v>131.94</v>
      </c>
      <c r="J6090" s="5">
        <v>4203.04</v>
      </c>
      <c r="K6090" s="3" t="str" cm="1">
        <f t="array" ref="K6090">_xlfn.LET(_xlpm.d,UPPER(TRIM(CLEAN(SUBSTITUTE(F6090,CHAR(160),"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91" spans="1:11" hidden="1" x14ac:dyDescent="0.25">
      <c r="A6091" s="11" t="s">
        <v>3663</v>
      </c>
      <c r="G6091" s="6">
        <v>212</v>
      </c>
      <c r="I6091" s="7">
        <f>I6081+I6082+I6083+I6084+I6085+I6086+I6087+I6088+I6089+I6090</f>
        <v>4203.04</v>
      </c>
      <c r="K6091" s="3" t="str" cm="1">
        <f t="array" ref="K6091">_xlfn.LET(_xlpm.d,UPPER(TRIM(CLEAN(SUBSTITUTE(F6091,CHAR(160),"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92" spans="1:11" hidden="1" x14ac:dyDescent="0.25">
      <c r="A6092" s="10" t="s">
        <v>3664</v>
      </c>
      <c r="K6092" s="3" t="str" cm="1">
        <f t="array" ref="K6092">_xlfn.LET(_xlpm.d,UPPER(TRIM(CLEAN(SUBSTITUTE(F6092,CHAR(160),"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93" spans="1:11" hidden="1" x14ac:dyDescent="0.25">
      <c r="B6093" s="20">
        <v>45799</v>
      </c>
      <c r="C6093" s="2" t="s">
        <v>1</v>
      </c>
      <c r="D6093" s="2" t="s">
        <v>2867</v>
      </c>
      <c r="E6093" s="2" t="s">
        <v>120</v>
      </c>
      <c r="F6093" s="2" t="s">
        <v>3664</v>
      </c>
      <c r="G6093" s="5">
        <v>4</v>
      </c>
      <c r="H6093" s="5">
        <v>20.9</v>
      </c>
      <c r="I6093" s="5">
        <v>83.6</v>
      </c>
      <c r="J6093" s="5">
        <v>83.6</v>
      </c>
      <c r="K6093" s="3" t="str" cm="1">
        <f t="array" ref="K6093">_xlfn.LET(_xlpm.d,UPPER(TRIM(CLEAN(SUBSTITUTE(F6093,CHAR(160),"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94" spans="1:11" hidden="1" x14ac:dyDescent="0.25">
      <c r="B6094" s="20">
        <v>45826</v>
      </c>
      <c r="C6094" s="2" t="s">
        <v>1</v>
      </c>
      <c r="D6094" s="2" t="s">
        <v>2910</v>
      </c>
      <c r="E6094" s="2" t="s">
        <v>835</v>
      </c>
      <c r="F6094" s="2" t="s">
        <v>3664</v>
      </c>
      <c r="G6094" s="5">
        <v>12</v>
      </c>
      <c r="H6094" s="5">
        <v>19.989999999999998</v>
      </c>
      <c r="I6094" s="5">
        <v>239.88</v>
      </c>
      <c r="J6094" s="5">
        <v>323.48</v>
      </c>
      <c r="K6094" s="3" t="str" cm="1">
        <f t="array" ref="K6094">_xlfn.LET(_xlpm.d,UPPER(TRIM(CLEAN(SUBSTITUTE(F6094,CHAR(160),"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95" spans="1:11" hidden="1" x14ac:dyDescent="0.25">
      <c r="B6095" s="20">
        <v>45826</v>
      </c>
      <c r="C6095" s="2" t="s">
        <v>1</v>
      </c>
      <c r="D6095" s="2" t="s">
        <v>2910</v>
      </c>
      <c r="E6095" s="2" t="s">
        <v>835</v>
      </c>
      <c r="F6095" s="2" t="s">
        <v>3664</v>
      </c>
      <c r="G6095" s="5">
        <v>2</v>
      </c>
      <c r="H6095" s="5">
        <v>64.989999999999995</v>
      </c>
      <c r="I6095" s="5">
        <v>129.97999999999999</v>
      </c>
      <c r="J6095" s="5">
        <v>453.46000000000004</v>
      </c>
      <c r="K6095" s="3" t="str" cm="1">
        <f t="array" ref="K6095">_xlfn.LET(_xlpm.d,UPPER(TRIM(CLEAN(SUBSTITUTE(F6095,CHAR(160),"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96" spans="1:11" hidden="1" x14ac:dyDescent="0.25">
      <c r="A6096" s="11" t="s">
        <v>3665</v>
      </c>
      <c r="G6096" s="6">
        <v>18</v>
      </c>
      <c r="I6096" s="8">
        <f>I6093+I6094+I6095</f>
        <v>453.46000000000004</v>
      </c>
      <c r="K6096" s="3" t="str" cm="1">
        <f t="array" ref="K6096">_xlfn.LET(_xlpm.d,UPPER(TRIM(CLEAN(SUBSTITUTE(F6096,CHAR(160),"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97" spans="1:11" hidden="1" x14ac:dyDescent="0.25">
      <c r="A6097" s="10" t="s">
        <v>3666</v>
      </c>
      <c r="K6097" s="3" t="str" cm="1">
        <f t="array" ref="K6097">_xlfn.LET(_xlpm.d,UPPER(TRIM(CLEAN(SUBSTITUTE(F6097,CHAR(160),"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098" spans="1:11" hidden="1" x14ac:dyDescent="0.25">
      <c r="B6098" s="20">
        <v>45664</v>
      </c>
      <c r="C6098" s="2" t="s">
        <v>1</v>
      </c>
      <c r="D6098" s="2" t="s">
        <v>3588</v>
      </c>
      <c r="E6098" s="2" t="s">
        <v>762</v>
      </c>
      <c r="F6098" s="2" t="s">
        <v>3666</v>
      </c>
      <c r="G6098" s="5">
        <v>16</v>
      </c>
      <c r="H6098" s="5">
        <v>18.649999999999999</v>
      </c>
      <c r="I6098" s="5">
        <v>298.39999999999998</v>
      </c>
      <c r="J6098" s="5">
        <v>298.39999999999998</v>
      </c>
      <c r="K6098" s="3" t="str" cm="1">
        <f t="array" ref="K6098">_xlfn.LET(_xlpm.d,UPPER(TRIM(CLEAN(SUBSTITUTE(F6098,CHAR(160),"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099" spans="1:11" hidden="1" x14ac:dyDescent="0.25">
      <c r="B6099" s="20">
        <v>45891</v>
      </c>
      <c r="C6099" s="2" t="s">
        <v>1</v>
      </c>
      <c r="D6099" s="2" t="s">
        <v>3621</v>
      </c>
      <c r="E6099" s="2" t="s">
        <v>2447</v>
      </c>
      <c r="F6099" s="2" t="s">
        <v>3666</v>
      </c>
      <c r="G6099" s="5">
        <v>16</v>
      </c>
      <c r="H6099" s="5">
        <v>21.2</v>
      </c>
      <c r="I6099" s="5">
        <v>339.2</v>
      </c>
      <c r="J6099" s="5">
        <v>637.59999999999991</v>
      </c>
      <c r="K6099" s="3" t="str" cm="1">
        <f t="array" ref="K6099">_xlfn.LET(_xlpm.d,UPPER(TRIM(CLEAN(SUBSTITUTE(F6099,CHAR(160),"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00" spans="1:11" hidden="1" x14ac:dyDescent="0.25">
      <c r="A6100" s="11" t="s">
        <v>3667</v>
      </c>
      <c r="G6100" s="6">
        <v>32</v>
      </c>
      <c r="I6100" s="8">
        <f>I6098+I6099</f>
        <v>637.59999999999991</v>
      </c>
      <c r="K6100" s="3" t="str" cm="1">
        <f t="array" ref="K6100">_xlfn.LET(_xlpm.d,UPPER(TRIM(CLEAN(SUBSTITUTE(F6100,CHAR(160),"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01" spans="1:11" hidden="1" x14ac:dyDescent="0.25">
      <c r="A6101" s="10" t="s">
        <v>3668</v>
      </c>
      <c r="K6101" s="3" t="str" cm="1">
        <f t="array" ref="K6101">_xlfn.LET(_xlpm.d,UPPER(TRIM(CLEAN(SUBSTITUTE(F6101,CHAR(160),"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02" spans="1:11" hidden="1" x14ac:dyDescent="0.25">
      <c r="B6102" s="20">
        <v>45996</v>
      </c>
      <c r="C6102" s="2" t="s">
        <v>1</v>
      </c>
      <c r="D6102" s="2" t="s">
        <v>2539</v>
      </c>
      <c r="E6102" s="2" t="s">
        <v>746</v>
      </c>
      <c r="F6102" s="2" t="s">
        <v>3669</v>
      </c>
      <c r="G6102" s="5">
        <v>40</v>
      </c>
      <c r="H6102" s="5">
        <v>21.2</v>
      </c>
      <c r="I6102" s="5">
        <v>848</v>
      </c>
      <c r="J6102" s="5">
        <v>848</v>
      </c>
      <c r="K6102" s="3" t="str" cm="1">
        <f t="array" ref="K6102">_xlfn.LET(_xlpm.d,UPPER(TRIM(CLEAN(SUBSTITUTE(F6102,CHAR(160),"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03" spans="1:11" hidden="1" x14ac:dyDescent="0.25">
      <c r="A6103" s="11" t="s">
        <v>3670</v>
      </c>
      <c r="G6103" s="6">
        <v>40</v>
      </c>
      <c r="I6103" s="8">
        <f>I6102</f>
        <v>848</v>
      </c>
      <c r="K6103" s="3" t="str" cm="1">
        <f t="array" ref="K6103">_xlfn.LET(_xlpm.d,UPPER(TRIM(CLEAN(SUBSTITUTE(F6103,CHAR(160),"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04" spans="1:11" hidden="1" x14ac:dyDescent="0.25">
      <c r="A6104" s="10" t="s">
        <v>3671</v>
      </c>
      <c r="K6104" s="3" t="str" cm="1">
        <f t="array" ref="K6104">_xlfn.LET(_xlpm.d,UPPER(TRIM(CLEAN(SUBSTITUTE(F6104,CHAR(160),"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05" spans="1:11" hidden="1" x14ac:dyDescent="0.25">
      <c r="B6105" s="20">
        <v>45853</v>
      </c>
      <c r="C6105" s="2" t="s">
        <v>1</v>
      </c>
      <c r="D6105" s="2" t="s">
        <v>2525</v>
      </c>
      <c r="E6105" s="2" t="s">
        <v>749</v>
      </c>
      <c r="F6105" s="2" t="s">
        <v>3672</v>
      </c>
      <c r="G6105" s="5">
        <v>9</v>
      </c>
      <c r="H6105" s="5">
        <v>19.989999999999998</v>
      </c>
      <c r="I6105" s="5">
        <v>179.91</v>
      </c>
      <c r="J6105" s="5">
        <v>179.91</v>
      </c>
      <c r="K6105" s="3" t="str" cm="1">
        <f t="array" ref="K6105">_xlfn.LET(_xlpm.d,UPPER(TRIM(CLEAN(SUBSTITUTE(F6105,CHAR(160),"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06" spans="1:11" hidden="1" x14ac:dyDescent="0.25">
      <c r="A6106" s="11" t="s">
        <v>3673</v>
      </c>
      <c r="G6106" s="6">
        <v>9</v>
      </c>
      <c r="I6106" s="8">
        <f>I6105</f>
        <v>179.91</v>
      </c>
      <c r="K6106" s="3" t="str" cm="1">
        <f t="array" ref="K6106">_xlfn.LET(_xlpm.d,UPPER(TRIM(CLEAN(SUBSTITUTE(F6106,CHAR(160),"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07" spans="1:11" hidden="1" x14ac:dyDescent="0.25">
      <c r="A6107" s="10" t="s">
        <v>3674</v>
      </c>
      <c r="K6107" s="3" t="str" cm="1">
        <f t="array" ref="K6107">_xlfn.LET(_xlpm.d,UPPER(TRIM(CLEAN(SUBSTITUTE(F6107,CHAR(160),"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08" spans="1:11" hidden="1" x14ac:dyDescent="0.25">
      <c r="B6108" s="20">
        <v>45853</v>
      </c>
      <c r="C6108" s="2" t="s">
        <v>1</v>
      </c>
      <c r="D6108" s="2" t="s">
        <v>2525</v>
      </c>
      <c r="E6108" s="2" t="s">
        <v>749</v>
      </c>
      <c r="F6108" s="2" t="s">
        <v>3675</v>
      </c>
      <c r="G6108" s="5">
        <v>9</v>
      </c>
      <c r="H6108" s="5">
        <v>19.989999999999998</v>
      </c>
      <c r="I6108" s="5">
        <v>179.91</v>
      </c>
      <c r="J6108" s="5">
        <v>179.91</v>
      </c>
      <c r="K6108" s="3" t="str" cm="1">
        <f t="array" ref="K6108">_xlfn.LET(_xlpm.d,UPPER(TRIM(CLEAN(SUBSTITUTE(F6108,CHAR(160),"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09" spans="1:11" hidden="1" x14ac:dyDescent="0.25">
      <c r="A6109" s="11" t="s">
        <v>3676</v>
      </c>
      <c r="G6109" s="6">
        <v>9</v>
      </c>
      <c r="I6109" s="8">
        <f>I6108</f>
        <v>179.91</v>
      </c>
      <c r="K6109" s="3" t="str" cm="1">
        <f t="array" ref="K6109">_xlfn.LET(_xlpm.d,UPPER(TRIM(CLEAN(SUBSTITUTE(F6109,CHAR(160),"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10" spans="1:11" hidden="1" x14ac:dyDescent="0.25">
      <c r="A6110" s="10" t="s">
        <v>3677</v>
      </c>
      <c r="K6110" s="3" t="str" cm="1">
        <f t="array" ref="K6110">_xlfn.LET(_xlpm.d,UPPER(TRIM(CLEAN(SUBSTITUTE(F6110,CHAR(160),"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11" spans="1:11" hidden="1" x14ac:dyDescent="0.25">
      <c r="B6111" s="20">
        <v>45664</v>
      </c>
      <c r="C6111" s="2" t="s">
        <v>1</v>
      </c>
      <c r="D6111" s="2" t="s">
        <v>3588</v>
      </c>
      <c r="E6111" s="2" t="s">
        <v>762</v>
      </c>
      <c r="F6111" s="2" t="s">
        <v>3678</v>
      </c>
      <c r="G6111" s="5">
        <v>16</v>
      </c>
      <c r="H6111" s="5">
        <v>18.649999999999999</v>
      </c>
      <c r="I6111" s="5">
        <v>298.39999999999998</v>
      </c>
      <c r="J6111" s="5">
        <v>298.39999999999998</v>
      </c>
      <c r="K6111" s="3" t="str" cm="1">
        <f t="array" ref="K6111">_xlfn.LET(_xlpm.d,UPPER(TRIM(CLEAN(SUBSTITUTE(F6111,CHAR(160),"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12" spans="1:11" hidden="1" x14ac:dyDescent="0.25">
      <c r="A6112" s="11" t="s">
        <v>3679</v>
      </c>
      <c r="G6112" s="6">
        <v>16</v>
      </c>
      <c r="I6112" s="8">
        <f>I6111</f>
        <v>298.39999999999998</v>
      </c>
      <c r="K6112" s="3" t="str" cm="1">
        <f t="array" ref="K6112">_xlfn.LET(_xlpm.d,UPPER(TRIM(CLEAN(SUBSTITUTE(F6112,CHAR(160),"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13" spans="1:11" hidden="1" x14ac:dyDescent="0.25">
      <c r="A6113" s="10" t="s">
        <v>3680</v>
      </c>
      <c r="K6113" s="3" t="str" cm="1">
        <f t="array" ref="K6113">_xlfn.LET(_xlpm.d,UPPER(TRIM(CLEAN(SUBSTITUTE(F6113,CHAR(160),"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14" spans="1:11" hidden="1" x14ac:dyDescent="0.25">
      <c r="B6114" s="20">
        <v>45716</v>
      </c>
      <c r="C6114" s="2" t="s">
        <v>1</v>
      </c>
      <c r="D6114" s="2" t="s">
        <v>3681</v>
      </c>
      <c r="E6114" s="2" t="s">
        <v>2658</v>
      </c>
      <c r="F6114" s="2" t="s">
        <v>3682</v>
      </c>
      <c r="G6114" s="5">
        <v>130</v>
      </c>
      <c r="H6114" s="5">
        <v>22.99</v>
      </c>
      <c r="I6114" s="5">
        <v>2988.7</v>
      </c>
      <c r="J6114" s="5">
        <v>2988.7</v>
      </c>
      <c r="K6114" s="3" t="str" cm="1">
        <f t="array" ref="K6114">_xlfn.LET(_xlpm.d,UPPER(TRIM(CLEAN(SUBSTITUTE(F6114,CHAR(160),"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15" spans="1:11" hidden="1" x14ac:dyDescent="0.25">
      <c r="B6115" s="20">
        <v>45881</v>
      </c>
      <c r="C6115" s="2" t="s">
        <v>1</v>
      </c>
      <c r="D6115" s="2" t="s">
        <v>1246</v>
      </c>
      <c r="E6115" s="2" t="s">
        <v>800</v>
      </c>
      <c r="F6115" s="2" t="s">
        <v>3682</v>
      </c>
      <c r="G6115" s="5">
        <v>6</v>
      </c>
      <c r="H6115" s="5">
        <v>21.99</v>
      </c>
      <c r="I6115" s="5">
        <v>131.94</v>
      </c>
      <c r="J6115" s="5">
        <v>3120.64</v>
      </c>
      <c r="K6115" s="3" t="str" cm="1">
        <f t="array" ref="K6115">_xlfn.LET(_xlpm.d,UPPER(TRIM(CLEAN(SUBSTITUTE(F6115,CHAR(160),"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16" spans="1:11" hidden="1" x14ac:dyDescent="0.25">
      <c r="B6116" s="20">
        <v>45898</v>
      </c>
      <c r="C6116" s="2" t="s">
        <v>1</v>
      </c>
      <c r="D6116" s="2" t="s">
        <v>1249</v>
      </c>
      <c r="E6116" s="2" t="s">
        <v>771</v>
      </c>
      <c r="F6116" s="2" t="s">
        <v>3682</v>
      </c>
      <c r="G6116" s="5">
        <v>37</v>
      </c>
      <c r="H6116" s="5">
        <v>21.99</v>
      </c>
      <c r="I6116" s="5">
        <v>813.63</v>
      </c>
      <c r="J6116" s="5">
        <v>3934.27</v>
      </c>
      <c r="K6116" s="3" t="str" cm="1">
        <f t="array" ref="K6116">_xlfn.LET(_xlpm.d,UPPER(TRIM(CLEAN(SUBSTITUTE(F6116,CHAR(160),"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17" spans="1:11" hidden="1" x14ac:dyDescent="0.25">
      <c r="B6117" s="20">
        <v>45905</v>
      </c>
      <c r="C6117" s="2" t="s">
        <v>1</v>
      </c>
      <c r="D6117" s="2" t="s">
        <v>1250</v>
      </c>
      <c r="E6117" s="2" t="s">
        <v>800</v>
      </c>
      <c r="F6117" s="2" t="s">
        <v>3682</v>
      </c>
      <c r="G6117" s="5">
        <v>6</v>
      </c>
      <c r="H6117" s="5">
        <v>21.99</v>
      </c>
      <c r="I6117" s="5">
        <v>131.94</v>
      </c>
      <c r="J6117" s="5">
        <v>4066.21</v>
      </c>
      <c r="K6117" s="3" t="str" cm="1">
        <f t="array" ref="K6117">_xlfn.LET(_xlpm.d,UPPER(TRIM(CLEAN(SUBSTITUTE(F6117,CHAR(160),"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18" spans="1:11" hidden="1" x14ac:dyDescent="0.25">
      <c r="B6118" s="20">
        <v>45940</v>
      </c>
      <c r="C6118" s="2" t="s">
        <v>1</v>
      </c>
      <c r="D6118" s="2" t="s">
        <v>3683</v>
      </c>
      <c r="E6118" s="2" t="s">
        <v>800</v>
      </c>
      <c r="F6118" s="2" t="s">
        <v>3682</v>
      </c>
      <c r="G6118" s="5">
        <v>54</v>
      </c>
      <c r="H6118" s="5">
        <v>23.3</v>
      </c>
      <c r="I6118" s="5">
        <v>1258.2</v>
      </c>
      <c r="J6118" s="5">
        <v>5324.41</v>
      </c>
      <c r="K6118" s="3" t="str" cm="1">
        <f t="array" ref="K6118">_xlfn.LET(_xlpm.d,UPPER(TRIM(CLEAN(SUBSTITUTE(F6118,CHAR(160),"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19" spans="1:11" hidden="1" x14ac:dyDescent="0.25">
      <c r="B6119" s="20">
        <v>45954</v>
      </c>
      <c r="C6119" s="2" t="s">
        <v>1</v>
      </c>
      <c r="D6119" s="2" t="s">
        <v>1251</v>
      </c>
      <c r="E6119" s="2" t="s">
        <v>800</v>
      </c>
      <c r="F6119" s="2" t="s">
        <v>3682</v>
      </c>
      <c r="G6119" s="5">
        <v>12</v>
      </c>
      <c r="H6119" s="5">
        <v>23.3</v>
      </c>
      <c r="I6119" s="5">
        <v>279.60000000000002</v>
      </c>
      <c r="J6119" s="5">
        <v>5604.01</v>
      </c>
      <c r="K6119" s="3" t="str" cm="1">
        <f t="array" ref="K6119">_xlfn.LET(_xlpm.d,UPPER(TRIM(CLEAN(SUBSTITUTE(F6119,CHAR(160),"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20" spans="1:11" hidden="1" x14ac:dyDescent="0.25">
      <c r="B6120" s="20">
        <v>45968</v>
      </c>
      <c r="C6120" s="2" t="s">
        <v>1</v>
      </c>
      <c r="D6120" s="2" t="s">
        <v>1252</v>
      </c>
      <c r="E6120" s="2" t="s">
        <v>800</v>
      </c>
      <c r="F6120" s="2" t="s">
        <v>3682</v>
      </c>
      <c r="G6120" s="5">
        <v>10</v>
      </c>
      <c r="H6120" s="5">
        <v>23.3</v>
      </c>
      <c r="I6120" s="5">
        <v>233</v>
      </c>
      <c r="J6120" s="5">
        <v>5837.01</v>
      </c>
      <c r="K6120" s="3" t="str" cm="1">
        <f t="array" ref="K6120">_xlfn.LET(_xlpm.d,UPPER(TRIM(CLEAN(SUBSTITUTE(F6120,CHAR(160),"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21" spans="1:11" hidden="1" x14ac:dyDescent="0.25">
      <c r="B6121" s="20">
        <v>46003</v>
      </c>
      <c r="C6121" s="2" t="s">
        <v>1</v>
      </c>
      <c r="D6121" s="2" t="s">
        <v>1253</v>
      </c>
      <c r="E6121" s="2" t="s">
        <v>800</v>
      </c>
      <c r="F6121" s="2" t="s">
        <v>3682</v>
      </c>
      <c r="G6121" s="5">
        <v>11</v>
      </c>
      <c r="H6121" s="5">
        <v>23.3</v>
      </c>
      <c r="I6121" s="5">
        <v>256.3</v>
      </c>
      <c r="J6121" s="5">
        <v>6093.31</v>
      </c>
      <c r="K6121" s="3" t="str" cm="1">
        <f t="array" ref="K6121">_xlfn.LET(_xlpm.d,UPPER(TRIM(CLEAN(SUBSTITUTE(F6121,CHAR(160),"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22" spans="1:11" hidden="1" x14ac:dyDescent="0.25">
      <c r="B6122" s="20">
        <v>46038</v>
      </c>
      <c r="C6122" s="2" t="s">
        <v>1</v>
      </c>
      <c r="D6122" s="2" t="s">
        <v>1254</v>
      </c>
      <c r="E6122" s="2" t="s">
        <v>800</v>
      </c>
      <c r="F6122" s="2" t="s">
        <v>3682</v>
      </c>
      <c r="G6122" s="5">
        <v>28</v>
      </c>
      <c r="H6122" s="5">
        <v>23.3</v>
      </c>
      <c r="I6122" s="5">
        <v>652.4</v>
      </c>
      <c r="J6122" s="5">
        <v>6745.71</v>
      </c>
      <c r="K6122" s="3" t="str" cm="1">
        <f t="array" ref="K6122">_xlfn.LET(_xlpm.d,UPPER(TRIM(CLEAN(SUBSTITUTE(F6122,CHAR(160),"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23" spans="1:11" hidden="1" x14ac:dyDescent="0.25">
      <c r="B6123" s="20">
        <v>46066</v>
      </c>
      <c r="C6123" s="2" t="s">
        <v>1</v>
      </c>
      <c r="D6123" s="2" t="s">
        <v>3684</v>
      </c>
      <c r="E6123" s="2" t="s">
        <v>800</v>
      </c>
      <c r="F6123" s="2" t="s">
        <v>3682</v>
      </c>
      <c r="G6123" s="5">
        <v>20</v>
      </c>
      <c r="H6123" s="5">
        <v>23.3</v>
      </c>
      <c r="I6123" s="5">
        <v>466</v>
      </c>
      <c r="J6123" s="5">
        <v>7211.71</v>
      </c>
      <c r="K6123" s="3" t="str" cm="1">
        <f t="array" ref="K6123">_xlfn.LET(_xlpm.d,UPPER(TRIM(CLEAN(SUBSTITUTE(F6123,CHAR(160),"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24" spans="1:11" hidden="1" x14ac:dyDescent="0.25">
      <c r="B6124" s="20">
        <v>46066</v>
      </c>
      <c r="C6124" s="2" t="s">
        <v>1</v>
      </c>
      <c r="D6124" s="2" t="s">
        <v>3684</v>
      </c>
      <c r="E6124" s="2" t="s">
        <v>800</v>
      </c>
      <c r="F6124" s="2" t="s">
        <v>3682</v>
      </c>
      <c r="G6124" s="5">
        <v>10</v>
      </c>
      <c r="H6124" s="5">
        <v>23.3</v>
      </c>
      <c r="I6124" s="5">
        <v>233</v>
      </c>
      <c r="J6124" s="5">
        <v>7444.71</v>
      </c>
      <c r="K6124" s="3" t="str" cm="1">
        <f t="array" ref="K6124">_xlfn.LET(_xlpm.d,UPPER(TRIM(CLEAN(SUBSTITUTE(F6124,CHAR(160),"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25" spans="1:11" hidden="1" x14ac:dyDescent="0.25">
      <c r="B6125" s="20">
        <v>46066</v>
      </c>
      <c r="C6125" s="2" t="s">
        <v>1</v>
      </c>
      <c r="D6125" s="2" t="s">
        <v>3684</v>
      </c>
      <c r="E6125" s="2" t="s">
        <v>800</v>
      </c>
      <c r="F6125" s="2" t="s">
        <v>3682</v>
      </c>
      <c r="G6125" s="5">
        <v>22</v>
      </c>
      <c r="H6125" s="5">
        <v>23.3</v>
      </c>
      <c r="I6125" s="5">
        <v>512.6</v>
      </c>
      <c r="J6125" s="5">
        <v>7957.31</v>
      </c>
      <c r="K6125" s="3" t="str" cm="1">
        <f t="array" ref="K6125">_xlfn.LET(_xlpm.d,UPPER(TRIM(CLEAN(SUBSTITUTE(F6125,CHAR(160),"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26" spans="1:11" hidden="1" x14ac:dyDescent="0.25">
      <c r="B6126" s="20">
        <v>46087</v>
      </c>
      <c r="C6126" s="2" t="s">
        <v>1</v>
      </c>
      <c r="D6126" s="2" t="s">
        <v>1255</v>
      </c>
      <c r="E6126" s="2" t="s">
        <v>800</v>
      </c>
      <c r="F6126" s="2" t="s">
        <v>3682</v>
      </c>
      <c r="G6126" s="5">
        <v>8</v>
      </c>
      <c r="H6126" s="5">
        <v>23.3</v>
      </c>
      <c r="I6126" s="5">
        <v>186.4</v>
      </c>
      <c r="J6126" s="5">
        <v>8143.71</v>
      </c>
      <c r="K6126" s="3" t="str" cm="1">
        <f t="array" ref="K6126">_xlfn.LET(_xlpm.d,UPPER(TRIM(CLEAN(SUBSTITUTE(F6126,CHAR(160),"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27" spans="1:11" hidden="1" x14ac:dyDescent="0.25">
      <c r="A6127" s="11" t="s">
        <v>3685</v>
      </c>
      <c r="G6127" s="6">
        <v>354</v>
      </c>
      <c r="I6127" s="7">
        <f>I6114+I6115+I6116+I6117+I6118+I6119+I6120+I6121+I6122+I6123+I6124+I6125+I6126</f>
        <v>8143.71</v>
      </c>
      <c r="K6127" s="3" t="str" cm="1">
        <f t="array" ref="K6127">_xlfn.LET(_xlpm.d,UPPER(TRIM(CLEAN(SUBSTITUTE(F6127,CHAR(160),"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28" spans="1:11" hidden="1" x14ac:dyDescent="0.25">
      <c r="A6128" s="10" t="s">
        <v>3686</v>
      </c>
      <c r="K6128" s="3" t="str" cm="1">
        <f t="array" ref="K6128">_xlfn.LET(_xlpm.d,UPPER(TRIM(CLEAN(SUBSTITUTE(F6128,CHAR(160),"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29" spans="1:11" hidden="1" x14ac:dyDescent="0.25">
      <c r="B6129" s="20">
        <v>45660</v>
      </c>
      <c r="C6129" s="2" t="s">
        <v>1</v>
      </c>
      <c r="D6129" s="2" t="s">
        <v>3687</v>
      </c>
      <c r="E6129" s="2" t="s">
        <v>749</v>
      </c>
      <c r="F6129" s="2" t="s">
        <v>3688</v>
      </c>
      <c r="G6129" s="5">
        <v>24</v>
      </c>
      <c r="H6129" s="5">
        <v>19.989999999999998</v>
      </c>
      <c r="I6129" s="5">
        <v>479.76</v>
      </c>
      <c r="J6129" s="5">
        <v>479.76</v>
      </c>
      <c r="K6129" s="3" t="str" cm="1">
        <f t="array" ref="K6129">_xlfn.LET(_xlpm.d,UPPER(TRIM(CLEAN(SUBSTITUTE(F6129,CHAR(160),"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30" spans="1:11" hidden="1" x14ac:dyDescent="0.25">
      <c r="B6130" s="20">
        <v>45880</v>
      </c>
      <c r="C6130" s="2" t="s">
        <v>1</v>
      </c>
      <c r="D6130" s="2" t="s">
        <v>3689</v>
      </c>
      <c r="E6130" s="2" t="s">
        <v>746</v>
      </c>
      <c r="F6130" s="2" t="s">
        <v>3688</v>
      </c>
      <c r="G6130" s="5">
        <v>80</v>
      </c>
      <c r="H6130" s="5">
        <v>21.2</v>
      </c>
      <c r="I6130" s="5">
        <v>1696</v>
      </c>
      <c r="J6130" s="5">
        <v>2175.7600000000002</v>
      </c>
      <c r="K6130" s="3" t="str" cm="1">
        <f t="array" ref="K6130">_xlfn.LET(_xlpm.d,UPPER(TRIM(CLEAN(SUBSTITUTE(F6130,CHAR(160),"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31" spans="1:11" hidden="1" x14ac:dyDescent="0.25">
      <c r="B6131" s="20">
        <v>45880</v>
      </c>
      <c r="C6131" s="2" t="s">
        <v>1</v>
      </c>
      <c r="D6131" s="2" t="s">
        <v>3690</v>
      </c>
      <c r="E6131" s="2" t="s">
        <v>2494</v>
      </c>
      <c r="F6131" s="2" t="s">
        <v>3688</v>
      </c>
      <c r="G6131" s="5">
        <v>40</v>
      </c>
      <c r="H6131" s="5">
        <v>21.2</v>
      </c>
      <c r="I6131" s="5">
        <v>848</v>
      </c>
      <c r="J6131" s="5">
        <v>3023.76</v>
      </c>
      <c r="K6131" s="3" t="str" cm="1">
        <f t="array" ref="K6131">_xlfn.LET(_xlpm.d,UPPER(TRIM(CLEAN(SUBSTITUTE(F6131,CHAR(160),"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32" spans="1:11" hidden="1" x14ac:dyDescent="0.25">
      <c r="B6132" s="20">
        <v>45880</v>
      </c>
      <c r="C6132" s="2" t="s">
        <v>1</v>
      </c>
      <c r="D6132" s="2" t="s">
        <v>3691</v>
      </c>
      <c r="E6132" s="2" t="s">
        <v>749</v>
      </c>
      <c r="F6132" s="2" t="s">
        <v>3688</v>
      </c>
      <c r="G6132" s="5">
        <v>80</v>
      </c>
      <c r="H6132" s="5">
        <v>21.2</v>
      </c>
      <c r="I6132" s="5">
        <v>1696</v>
      </c>
      <c r="J6132" s="5">
        <v>4719.76</v>
      </c>
      <c r="K6132" s="3" t="str" cm="1">
        <f t="array" ref="K6132">_xlfn.LET(_xlpm.d,UPPER(TRIM(CLEAN(SUBSTITUTE(F6132,CHAR(160),"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33" spans="1:11" hidden="1" x14ac:dyDescent="0.25">
      <c r="B6133" s="20">
        <v>45894</v>
      </c>
      <c r="C6133" s="2" t="s">
        <v>1</v>
      </c>
      <c r="D6133" s="2" t="s">
        <v>2493</v>
      </c>
      <c r="E6133" s="2" t="s">
        <v>2494</v>
      </c>
      <c r="F6133" s="2" t="s">
        <v>3688</v>
      </c>
      <c r="G6133" s="5">
        <v>70</v>
      </c>
      <c r="H6133" s="5">
        <v>24.8</v>
      </c>
      <c r="I6133" s="5">
        <v>1736</v>
      </c>
      <c r="J6133" s="5">
        <v>6455.76</v>
      </c>
      <c r="K6133" s="3" t="str" cm="1">
        <f t="array" ref="K6133">_xlfn.LET(_xlpm.d,UPPER(TRIM(CLEAN(SUBSTITUTE(F6133,CHAR(160),"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34" spans="1:11" hidden="1" x14ac:dyDescent="0.25">
      <c r="B6134" s="20">
        <v>45894</v>
      </c>
      <c r="C6134" s="2" t="s">
        <v>1</v>
      </c>
      <c r="D6134" s="2" t="s">
        <v>2493</v>
      </c>
      <c r="E6134" s="2" t="s">
        <v>2494</v>
      </c>
      <c r="F6134" s="2" t="s">
        <v>3688</v>
      </c>
      <c r="G6134" s="5">
        <v>20</v>
      </c>
      <c r="H6134" s="5">
        <v>24.8</v>
      </c>
      <c r="I6134" s="5">
        <v>496</v>
      </c>
      <c r="J6134" s="5">
        <v>6951.76</v>
      </c>
      <c r="K6134" s="3" t="str" cm="1">
        <f t="array" ref="K6134">_xlfn.LET(_xlpm.d,UPPER(TRIM(CLEAN(SUBSTITUTE(F6134,CHAR(160),"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35" spans="1:11" hidden="1" x14ac:dyDescent="0.25">
      <c r="B6135" s="20">
        <v>45895</v>
      </c>
      <c r="C6135" s="2" t="s">
        <v>1</v>
      </c>
      <c r="D6135" s="2" t="s">
        <v>3692</v>
      </c>
      <c r="E6135" s="2" t="s">
        <v>749</v>
      </c>
      <c r="F6135" s="2" t="s">
        <v>3688</v>
      </c>
      <c r="G6135" s="5">
        <v>70</v>
      </c>
      <c r="H6135" s="5">
        <v>24.8</v>
      </c>
      <c r="I6135" s="5">
        <v>1736</v>
      </c>
      <c r="J6135" s="5">
        <v>8687.76</v>
      </c>
      <c r="K6135" s="3" t="str" cm="1">
        <f t="array" ref="K6135">_xlfn.LET(_xlpm.d,UPPER(TRIM(CLEAN(SUBSTITUTE(F6135,CHAR(160),"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36" spans="1:11" hidden="1" x14ac:dyDescent="0.25">
      <c r="B6136" s="20">
        <v>45895</v>
      </c>
      <c r="C6136" s="2" t="s">
        <v>1</v>
      </c>
      <c r="D6136" s="2" t="s">
        <v>3692</v>
      </c>
      <c r="E6136" s="2" t="s">
        <v>749</v>
      </c>
      <c r="F6136" s="2" t="s">
        <v>3688</v>
      </c>
      <c r="G6136" s="5">
        <v>20</v>
      </c>
      <c r="H6136" s="5">
        <v>24.8</v>
      </c>
      <c r="I6136" s="5">
        <v>496</v>
      </c>
      <c r="J6136" s="5">
        <v>9183.76</v>
      </c>
      <c r="K6136" s="3" t="str" cm="1">
        <f t="array" ref="K6136">_xlfn.LET(_xlpm.d,UPPER(TRIM(CLEAN(SUBSTITUTE(F6136,CHAR(160),"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37" spans="1:11" hidden="1" x14ac:dyDescent="0.25">
      <c r="B6137" s="20">
        <v>45895</v>
      </c>
      <c r="C6137" s="2" t="s">
        <v>1</v>
      </c>
      <c r="D6137" s="2" t="s">
        <v>3693</v>
      </c>
      <c r="E6137" s="2" t="s">
        <v>746</v>
      </c>
      <c r="F6137" s="2" t="s">
        <v>3688</v>
      </c>
      <c r="G6137" s="5">
        <v>80</v>
      </c>
      <c r="H6137" s="5">
        <v>24.8</v>
      </c>
      <c r="I6137" s="5">
        <v>1984</v>
      </c>
      <c r="J6137" s="5">
        <v>11167.76</v>
      </c>
      <c r="K6137" s="3" t="str" cm="1">
        <f t="array" ref="K6137">_xlfn.LET(_xlpm.d,UPPER(TRIM(CLEAN(SUBSTITUTE(F6137,CHAR(160),"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38" spans="1:11" hidden="1" x14ac:dyDescent="0.25">
      <c r="B6138" s="20">
        <v>45895</v>
      </c>
      <c r="C6138" s="2" t="s">
        <v>1</v>
      </c>
      <c r="D6138" s="2" t="s">
        <v>3693</v>
      </c>
      <c r="E6138" s="2" t="s">
        <v>746</v>
      </c>
      <c r="F6138" s="2" t="s">
        <v>3688</v>
      </c>
      <c r="G6138" s="5">
        <v>40</v>
      </c>
      <c r="H6138" s="5">
        <v>24.8</v>
      </c>
      <c r="I6138" s="5">
        <v>992</v>
      </c>
      <c r="J6138" s="5">
        <v>12159.76</v>
      </c>
      <c r="K6138" s="3" t="str" cm="1">
        <f t="array" ref="K6138">_xlfn.LET(_xlpm.d,UPPER(TRIM(CLEAN(SUBSTITUTE(F6138,CHAR(160),"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39" spans="1:11" hidden="1" x14ac:dyDescent="0.25">
      <c r="A6139" s="11" t="s">
        <v>3694</v>
      </c>
      <c r="G6139" s="6">
        <v>524</v>
      </c>
      <c r="I6139" s="7">
        <f>I6129+I6130+I6131+I6132+I6133+I6134+I6135+I6136+I6137+I6138</f>
        <v>12159.76</v>
      </c>
      <c r="K6139" s="3" t="str" cm="1">
        <f t="array" ref="K6139">_xlfn.LET(_xlpm.d,UPPER(TRIM(CLEAN(SUBSTITUTE(F6139,CHAR(160),"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40" spans="1:11" hidden="1" x14ac:dyDescent="0.25">
      <c r="A6140" s="10" t="s">
        <v>3695</v>
      </c>
      <c r="K6140" s="3" t="str" cm="1">
        <f t="array" ref="K6140">_xlfn.LET(_xlpm.d,UPPER(TRIM(CLEAN(SUBSTITUTE(F6140,CHAR(160),"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41" spans="1:11" hidden="1" x14ac:dyDescent="0.25">
      <c r="B6141" s="20">
        <v>45679</v>
      </c>
      <c r="C6141" s="2" t="s">
        <v>1</v>
      </c>
      <c r="D6141" s="2" t="s">
        <v>2533</v>
      </c>
      <c r="E6141" s="2" t="s">
        <v>749</v>
      </c>
      <c r="F6141" s="2" t="s">
        <v>3696</v>
      </c>
      <c r="G6141" s="5">
        <v>12</v>
      </c>
      <c r="H6141" s="5">
        <v>19.989999999999998</v>
      </c>
      <c r="I6141" s="5">
        <v>239.88</v>
      </c>
      <c r="J6141" s="5">
        <v>239.88</v>
      </c>
      <c r="K6141" s="3" t="str" cm="1">
        <f t="array" ref="K6141">_xlfn.LET(_xlpm.d,UPPER(TRIM(CLEAN(SUBSTITUTE(F6141,CHAR(160),"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42" spans="1:11" hidden="1" x14ac:dyDescent="0.25">
      <c r="A6142" s="11" t="s">
        <v>3697</v>
      </c>
      <c r="G6142" s="6">
        <v>12</v>
      </c>
      <c r="I6142" s="8">
        <f>I6141</f>
        <v>239.88</v>
      </c>
      <c r="K6142" s="3" t="str" cm="1">
        <f t="array" ref="K6142">_xlfn.LET(_xlpm.d,UPPER(TRIM(CLEAN(SUBSTITUTE(F6142,CHAR(160),"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43" spans="1:11" hidden="1" x14ac:dyDescent="0.25">
      <c r="A6143" s="10" t="s">
        <v>3698</v>
      </c>
      <c r="K6143" s="3" t="str" cm="1">
        <f t="array" ref="K6143">_xlfn.LET(_xlpm.d,UPPER(TRIM(CLEAN(SUBSTITUTE(F6143,CHAR(160),"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44" spans="1:11" hidden="1" x14ac:dyDescent="0.25">
      <c r="B6144" s="20">
        <v>45679</v>
      </c>
      <c r="C6144" s="2" t="s">
        <v>1</v>
      </c>
      <c r="D6144" s="2" t="s">
        <v>2533</v>
      </c>
      <c r="E6144" s="2" t="s">
        <v>749</v>
      </c>
      <c r="F6144" s="2" t="s">
        <v>3699</v>
      </c>
      <c r="G6144" s="5">
        <v>12</v>
      </c>
      <c r="H6144" s="5">
        <v>19.989999999999998</v>
      </c>
      <c r="I6144" s="5">
        <v>239.88</v>
      </c>
      <c r="J6144" s="5">
        <v>239.88</v>
      </c>
      <c r="K6144" s="3" t="str" cm="1">
        <f t="array" ref="K6144">_xlfn.LET(_xlpm.d,UPPER(TRIM(CLEAN(SUBSTITUTE(F6144,CHAR(160),"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45" spans="1:11" hidden="1" x14ac:dyDescent="0.25">
      <c r="A6145" s="11" t="s">
        <v>3700</v>
      </c>
      <c r="G6145" s="6">
        <v>12</v>
      </c>
      <c r="I6145" s="8">
        <f>I6144</f>
        <v>239.88</v>
      </c>
      <c r="K6145" s="3" t="str" cm="1">
        <f t="array" ref="K6145">_xlfn.LET(_xlpm.d,UPPER(TRIM(CLEAN(SUBSTITUTE(F6145,CHAR(160),"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46" spans="1:11" hidden="1" x14ac:dyDescent="0.25">
      <c r="A6146" s="10" t="s">
        <v>3324</v>
      </c>
      <c r="K6146" s="3" t="str" cm="1">
        <f t="array" ref="K6146">_xlfn.LET(_xlpm.d,UPPER(TRIM(CLEAN(SUBSTITUTE(F6146,CHAR(160),"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47" spans="1:11" hidden="1" x14ac:dyDescent="0.25">
      <c r="B6147" s="20">
        <v>45667</v>
      </c>
      <c r="C6147" s="2" t="s">
        <v>1</v>
      </c>
      <c r="D6147" s="2" t="s">
        <v>756</v>
      </c>
      <c r="E6147" s="2" t="s">
        <v>43</v>
      </c>
      <c r="F6147" s="2" t="s">
        <v>3324</v>
      </c>
      <c r="G6147" s="5">
        <v>20</v>
      </c>
      <c r="H6147" s="5">
        <v>19.989999999999998</v>
      </c>
      <c r="I6147" s="5">
        <v>399.8</v>
      </c>
      <c r="J6147" s="5">
        <v>399.8</v>
      </c>
      <c r="K6147" s="3" t="str" cm="1">
        <f t="array" ref="K6147">_xlfn.LET(_xlpm.d,UPPER(TRIM(CLEAN(SUBSTITUTE(F6147,CHAR(160),"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48" spans="1:11" hidden="1" x14ac:dyDescent="0.25">
      <c r="B6148" s="20">
        <v>45670</v>
      </c>
      <c r="C6148" s="2" t="s">
        <v>1</v>
      </c>
      <c r="D6148" s="2" t="s">
        <v>3589</v>
      </c>
      <c r="E6148" s="2" t="s">
        <v>25</v>
      </c>
      <c r="F6148" s="2" t="s">
        <v>3324</v>
      </c>
      <c r="G6148" s="5">
        <v>32</v>
      </c>
      <c r="H6148" s="5">
        <v>19.989999999999998</v>
      </c>
      <c r="I6148" s="5">
        <v>639.67999999999995</v>
      </c>
      <c r="J6148" s="5">
        <v>1039.48</v>
      </c>
      <c r="K6148" s="3" t="str" cm="1">
        <f t="array" ref="K6148">_xlfn.LET(_xlpm.d,UPPER(TRIM(CLEAN(SUBSTITUTE(F6148,CHAR(160),"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49" spans="1:11" hidden="1" x14ac:dyDescent="0.25">
      <c r="B6149" s="20">
        <v>45674</v>
      </c>
      <c r="C6149" s="2" t="s">
        <v>1</v>
      </c>
      <c r="D6149" s="2" t="s">
        <v>1676</v>
      </c>
      <c r="E6149" s="2" t="s">
        <v>43</v>
      </c>
      <c r="F6149" s="2" t="s">
        <v>3324</v>
      </c>
      <c r="G6149" s="5">
        <v>20</v>
      </c>
      <c r="H6149" s="5">
        <v>18.989999999999998</v>
      </c>
      <c r="I6149" s="5">
        <v>379.8</v>
      </c>
      <c r="J6149" s="5">
        <v>1419.28</v>
      </c>
      <c r="K6149" s="3" t="str" cm="1">
        <f t="array" ref="K6149">_xlfn.LET(_xlpm.d,UPPER(TRIM(CLEAN(SUBSTITUTE(F6149,CHAR(160),"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50" spans="1:11" hidden="1" x14ac:dyDescent="0.25">
      <c r="B6150" s="20">
        <v>45674</v>
      </c>
      <c r="C6150" s="2" t="s">
        <v>1</v>
      </c>
      <c r="D6150" s="2" t="s">
        <v>3590</v>
      </c>
      <c r="E6150" s="2" t="s">
        <v>835</v>
      </c>
      <c r="F6150" s="2" t="s">
        <v>3324</v>
      </c>
      <c r="G6150" s="5">
        <v>10</v>
      </c>
      <c r="H6150" s="5">
        <v>19.989999999999998</v>
      </c>
      <c r="I6150" s="5">
        <v>199.9</v>
      </c>
      <c r="J6150" s="5">
        <v>1619.18</v>
      </c>
      <c r="K6150" s="3" t="str" cm="1">
        <f t="array" ref="K6150">_xlfn.LET(_xlpm.d,UPPER(TRIM(CLEAN(SUBSTITUTE(F6150,CHAR(160),"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51" spans="1:11" hidden="1" x14ac:dyDescent="0.25">
      <c r="B6151" s="20">
        <v>45677</v>
      </c>
      <c r="C6151" s="2" t="s">
        <v>1</v>
      </c>
      <c r="D6151" s="2" t="s">
        <v>3569</v>
      </c>
      <c r="E6151" s="2" t="s">
        <v>25</v>
      </c>
      <c r="F6151" s="2" t="s">
        <v>3324</v>
      </c>
      <c r="G6151" s="5">
        <v>28</v>
      </c>
      <c r="H6151" s="5">
        <v>19.989999999999998</v>
      </c>
      <c r="I6151" s="5">
        <v>559.72</v>
      </c>
      <c r="J6151" s="5">
        <v>2178.9</v>
      </c>
      <c r="K6151" s="3" t="str" cm="1">
        <f t="array" ref="K6151">_xlfn.LET(_xlpm.d,UPPER(TRIM(CLEAN(SUBSTITUTE(F6151,CHAR(160),"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52" spans="1:11" hidden="1" x14ac:dyDescent="0.25">
      <c r="B6152" s="20">
        <v>45681</v>
      </c>
      <c r="C6152" s="2" t="s">
        <v>1</v>
      </c>
      <c r="D6152" s="2" t="s">
        <v>757</v>
      </c>
      <c r="E6152" s="2" t="s">
        <v>43</v>
      </c>
      <c r="F6152" s="2" t="s">
        <v>3324</v>
      </c>
      <c r="G6152" s="5">
        <v>32</v>
      </c>
      <c r="H6152" s="5">
        <v>19.989999999999998</v>
      </c>
      <c r="I6152" s="5">
        <v>639.67999999999995</v>
      </c>
      <c r="J6152" s="5">
        <v>2818.58</v>
      </c>
      <c r="K6152" s="3" t="str" cm="1">
        <f t="array" ref="K6152">_xlfn.LET(_xlpm.d,UPPER(TRIM(CLEAN(SUBSTITUTE(F6152,CHAR(160),"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53" spans="1:11" hidden="1" x14ac:dyDescent="0.25">
      <c r="B6153" s="20">
        <v>45684</v>
      </c>
      <c r="C6153" s="2" t="s">
        <v>1</v>
      </c>
      <c r="D6153" s="2" t="s">
        <v>3571</v>
      </c>
      <c r="E6153" s="2" t="s">
        <v>25</v>
      </c>
      <c r="F6153" s="2" t="s">
        <v>3324</v>
      </c>
      <c r="G6153" s="5">
        <v>32</v>
      </c>
      <c r="H6153" s="5">
        <v>19.989999999999998</v>
      </c>
      <c r="I6153" s="5">
        <v>639.67999999999995</v>
      </c>
      <c r="J6153" s="5">
        <v>3458.2599999999998</v>
      </c>
      <c r="K6153" s="3" t="str" cm="1">
        <f t="array" ref="K6153">_xlfn.LET(_xlpm.d,UPPER(TRIM(CLEAN(SUBSTITUTE(F6153,CHAR(160),"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54" spans="1:11" hidden="1" x14ac:dyDescent="0.25">
      <c r="B6154" s="20">
        <v>45689</v>
      </c>
      <c r="C6154" s="2" t="s">
        <v>1</v>
      </c>
      <c r="D6154" s="2" t="s">
        <v>1706</v>
      </c>
      <c r="E6154" s="2" t="s">
        <v>43</v>
      </c>
      <c r="F6154" s="2" t="s">
        <v>3324</v>
      </c>
      <c r="G6154" s="5">
        <v>16</v>
      </c>
      <c r="H6154" s="5">
        <v>18.8</v>
      </c>
      <c r="I6154" s="5">
        <v>300.8</v>
      </c>
      <c r="J6154" s="5">
        <v>3759.06</v>
      </c>
      <c r="K6154" s="3" t="str" cm="1">
        <f t="array" ref="K6154">_xlfn.LET(_xlpm.d,UPPER(TRIM(CLEAN(SUBSTITUTE(F6154,CHAR(160),"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55" spans="1:11" hidden="1" x14ac:dyDescent="0.25">
      <c r="B6155" s="20">
        <v>45698</v>
      </c>
      <c r="C6155" s="2" t="s">
        <v>1</v>
      </c>
      <c r="D6155" s="2" t="s">
        <v>2553</v>
      </c>
      <c r="E6155" s="2" t="s">
        <v>25</v>
      </c>
      <c r="F6155" s="2" t="s">
        <v>3324</v>
      </c>
      <c r="G6155" s="5">
        <v>13</v>
      </c>
      <c r="H6155" s="5">
        <v>19.989999999999998</v>
      </c>
      <c r="I6155" s="5">
        <v>259.87</v>
      </c>
      <c r="J6155" s="5">
        <v>4018.93</v>
      </c>
      <c r="K6155" s="3" t="str" cm="1">
        <f t="array" ref="K6155">_xlfn.LET(_xlpm.d,UPPER(TRIM(CLEAN(SUBSTITUTE(F6155,CHAR(160),"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56" spans="1:11" hidden="1" x14ac:dyDescent="0.25">
      <c r="B6156" s="20">
        <v>45712</v>
      </c>
      <c r="C6156" s="2" t="s">
        <v>1</v>
      </c>
      <c r="D6156" s="2" t="s">
        <v>3605</v>
      </c>
      <c r="E6156" s="2" t="s">
        <v>25</v>
      </c>
      <c r="F6156" s="2" t="s">
        <v>3324</v>
      </c>
      <c r="G6156" s="5">
        <v>16</v>
      </c>
      <c r="H6156" s="5">
        <v>19.989999999999998</v>
      </c>
      <c r="I6156" s="5">
        <v>319.83999999999997</v>
      </c>
      <c r="J6156" s="5">
        <v>4338.7699999999995</v>
      </c>
      <c r="K6156" s="3" t="str" cm="1">
        <f t="array" ref="K6156">_xlfn.LET(_xlpm.d,UPPER(TRIM(CLEAN(SUBSTITUTE(F6156,CHAR(160),"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57" spans="1:11" hidden="1" x14ac:dyDescent="0.25">
      <c r="B6157" s="20">
        <v>45723</v>
      </c>
      <c r="C6157" s="2" t="s">
        <v>1</v>
      </c>
      <c r="D6157" s="2" t="s">
        <v>497</v>
      </c>
      <c r="E6157" s="2" t="s">
        <v>43</v>
      </c>
      <c r="F6157" s="2" t="s">
        <v>3324</v>
      </c>
      <c r="G6157" s="5">
        <v>30</v>
      </c>
      <c r="H6157" s="5">
        <v>18.8</v>
      </c>
      <c r="I6157" s="5">
        <v>564</v>
      </c>
      <c r="J6157" s="5">
        <v>4902.7699999999995</v>
      </c>
      <c r="K6157" s="3" t="str" cm="1">
        <f t="array" ref="K6157">_xlfn.LET(_xlpm.d,UPPER(TRIM(CLEAN(SUBSTITUTE(F6157,CHAR(160),"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58" spans="1:11" hidden="1" x14ac:dyDescent="0.25">
      <c r="B6158" s="20">
        <v>45728</v>
      </c>
      <c r="C6158" s="2" t="s">
        <v>1</v>
      </c>
      <c r="D6158" s="2" t="s">
        <v>3701</v>
      </c>
      <c r="E6158" s="2" t="s">
        <v>835</v>
      </c>
      <c r="F6158" s="2" t="s">
        <v>3324</v>
      </c>
      <c r="G6158" s="5">
        <v>10</v>
      </c>
      <c r="H6158" s="5">
        <v>19.989999999999998</v>
      </c>
      <c r="I6158" s="5">
        <v>199.9</v>
      </c>
      <c r="J6158" s="5">
        <v>5102.6699999999992</v>
      </c>
      <c r="K6158" s="3" t="str" cm="1">
        <f t="array" ref="K6158">_xlfn.LET(_xlpm.d,UPPER(TRIM(CLEAN(SUBSTITUTE(F6158,CHAR(160),"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59" spans="1:11" hidden="1" x14ac:dyDescent="0.25">
      <c r="B6159" s="20">
        <v>45744</v>
      </c>
      <c r="C6159" s="2" t="s">
        <v>1</v>
      </c>
      <c r="D6159" s="2" t="s">
        <v>953</v>
      </c>
      <c r="E6159" s="2" t="s">
        <v>43</v>
      </c>
      <c r="F6159" s="2" t="s">
        <v>3324</v>
      </c>
      <c r="G6159" s="5">
        <v>20</v>
      </c>
      <c r="H6159" s="5">
        <v>18.8</v>
      </c>
      <c r="I6159" s="5">
        <v>376</v>
      </c>
      <c r="J6159" s="5">
        <v>5478.6699999999992</v>
      </c>
      <c r="K6159" s="3" t="str" cm="1">
        <f t="array" ref="K6159">_xlfn.LET(_xlpm.d,UPPER(TRIM(CLEAN(SUBSTITUTE(F6159,CHAR(160),"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60" spans="1:11" hidden="1" x14ac:dyDescent="0.25">
      <c r="B6160" s="20">
        <v>45751</v>
      </c>
      <c r="C6160" s="2" t="s">
        <v>1</v>
      </c>
      <c r="D6160" s="2" t="s">
        <v>1844</v>
      </c>
      <c r="E6160" s="2" t="s">
        <v>43</v>
      </c>
      <c r="F6160" s="2" t="s">
        <v>3324</v>
      </c>
      <c r="G6160" s="5">
        <v>20</v>
      </c>
      <c r="H6160" s="5">
        <v>18.8</v>
      </c>
      <c r="I6160" s="5">
        <v>376</v>
      </c>
      <c r="J6160" s="5">
        <v>5854.6699999999992</v>
      </c>
      <c r="K6160" s="3" t="str" cm="1">
        <f t="array" ref="K6160">_xlfn.LET(_xlpm.d,UPPER(TRIM(CLEAN(SUBSTITUTE(F6160,CHAR(160),"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61" spans="2:11" hidden="1" x14ac:dyDescent="0.25">
      <c r="B6161" s="20">
        <v>45758</v>
      </c>
      <c r="C6161" s="2" t="s">
        <v>1</v>
      </c>
      <c r="D6161" s="2" t="s">
        <v>1853</v>
      </c>
      <c r="E6161" s="2" t="s">
        <v>43</v>
      </c>
      <c r="F6161" s="2" t="s">
        <v>3324</v>
      </c>
      <c r="G6161" s="5">
        <v>30</v>
      </c>
      <c r="H6161" s="5">
        <v>18.8</v>
      </c>
      <c r="I6161" s="5">
        <v>564</v>
      </c>
      <c r="J6161" s="5">
        <v>6418.6699999999992</v>
      </c>
      <c r="K6161" s="3" t="str" cm="1">
        <f t="array" ref="K6161">_xlfn.LET(_xlpm.d,UPPER(TRIM(CLEAN(SUBSTITUTE(F6161,CHAR(160),"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62" spans="2:11" hidden="1" x14ac:dyDescent="0.25">
      <c r="B6162" s="20">
        <v>45786</v>
      </c>
      <c r="C6162" s="2" t="s">
        <v>1</v>
      </c>
      <c r="D6162" s="2" t="s">
        <v>1885</v>
      </c>
      <c r="E6162" s="2" t="s">
        <v>43</v>
      </c>
      <c r="F6162" s="2" t="s">
        <v>3324</v>
      </c>
      <c r="G6162" s="5">
        <v>20</v>
      </c>
      <c r="H6162" s="5">
        <v>18.8</v>
      </c>
      <c r="I6162" s="5">
        <v>376</v>
      </c>
      <c r="J6162" s="5">
        <v>6794.6699999999992</v>
      </c>
      <c r="K6162" s="3" t="str" cm="1">
        <f t="array" ref="K6162">_xlfn.LET(_xlpm.d,UPPER(TRIM(CLEAN(SUBSTITUTE(F6162,CHAR(160),"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63" spans="2:11" hidden="1" x14ac:dyDescent="0.25">
      <c r="B6163" s="20">
        <v>45821</v>
      </c>
      <c r="C6163" s="2" t="s">
        <v>1</v>
      </c>
      <c r="D6163" s="2" t="s">
        <v>1228</v>
      </c>
      <c r="E6163" s="2" t="s">
        <v>43</v>
      </c>
      <c r="F6163" s="2" t="s">
        <v>3324</v>
      </c>
      <c r="G6163" s="5">
        <v>30</v>
      </c>
      <c r="H6163" s="5">
        <v>18.8</v>
      </c>
      <c r="I6163" s="5">
        <v>564</v>
      </c>
      <c r="J6163" s="5">
        <v>7358.6699999999992</v>
      </c>
      <c r="K6163" s="3" t="str" cm="1">
        <f t="array" ref="K6163">_xlfn.LET(_xlpm.d,UPPER(TRIM(CLEAN(SUBSTITUTE(F6163,CHAR(160),"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64" spans="2:11" hidden="1" x14ac:dyDescent="0.25">
      <c r="B6164" s="20">
        <v>45835</v>
      </c>
      <c r="C6164" s="2" t="s">
        <v>1</v>
      </c>
      <c r="D6164" s="2" t="s">
        <v>798</v>
      </c>
      <c r="E6164" s="2" t="s">
        <v>43</v>
      </c>
      <c r="F6164" s="2" t="s">
        <v>3324</v>
      </c>
      <c r="G6164" s="5">
        <v>30</v>
      </c>
      <c r="H6164" s="5">
        <v>18.8</v>
      </c>
      <c r="I6164" s="5">
        <v>564</v>
      </c>
      <c r="J6164" s="5">
        <v>7922.6699999999992</v>
      </c>
      <c r="K6164" s="3" t="str" cm="1">
        <f t="array" ref="K6164">_xlfn.LET(_xlpm.d,UPPER(TRIM(CLEAN(SUBSTITUTE(F6164,CHAR(160),"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65" spans="2:11" hidden="1" x14ac:dyDescent="0.25">
      <c r="B6165" s="20">
        <v>45845</v>
      </c>
      <c r="C6165" s="2" t="s">
        <v>1</v>
      </c>
      <c r="D6165" s="2" t="s">
        <v>3702</v>
      </c>
      <c r="E6165" s="2" t="s">
        <v>25</v>
      </c>
      <c r="F6165" s="2" t="s">
        <v>3324</v>
      </c>
      <c r="G6165" s="5">
        <v>32</v>
      </c>
      <c r="H6165" s="5">
        <v>19.989999999999998</v>
      </c>
      <c r="I6165" s="5">
        <v>639.67999999999995</v>
      </c>
      <c r="J6165" s="5">
        <v>8562.3499999999985</v>
      </c>
      <c r="K6165" s="3" t="str" cm="1">
        <f t="array" ref="K6165">_xlfn.LET(_xlpm.d,UPPER(TRIM(CLEAN(SUBSTITUTE(F6165,CHAR(160),"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66" spans="2:11" hidden="1" x14ac:dyDescent="0.25">
      <c r="B6166" s="20">
        <v>45849</v>
      </c>
      <c r="C6166" s="2" t="s">
        <v>1</v>
      </c>
      <c r="D6166" s="2" t="s">
        <v>3651</v>
      </c>
      <c r="E6166" s="2" t="s">
        <v>835</v>
      </c>
      <c r="F6166" s="2" t="s">
        <v>3324</v>
      </c>
      <c r="G6166" s="5">
        <v>20</v>
      </c>
      <c r="H6166" s="5">
        <v>19.989999999999998</v>
      </c>
      <c r="I6166" s="5">
        <v>399.8</v>
      </c>
      <c r="J6166" s="5">
        <v>8962.1499999999978</v>
      </c>
      <c r="K6166" s="3" t="str" cm="1">
        <f t="array" ref="K6166">_xlfn.LET(_xlpm.d,UPPER(TRIM(CLEAN(SUBSTITUTE(F6166,CHAR(160),"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67" spans="2:11" hidden="1" x14ac:dyDescent="0.25">
      <c r="B6167" s="20">
        <v>45852</v>
      </c>
      <c r="C6167" s="2" t="s">
        <v>1</v>
      </c>
      <c r="D6167" s="2" t="s">
        <v>3593</v>
      </c>
      <c r="E6167" s="2" t="s">
        <v>25</v>
      </c>
      <c r="F6167" s="2" t="s">
        <v>3324</v>
      </c>
      <c r="G6167" s="5">
        <v>16</v>
      </c>
      <c r="H6167" s="5">
        <v>19.989999999999998</v>
      </c>
      <c r="I6167" s="5">
        <v>319.83999999999997</v>
      </c>
      <c r="J6167" s="5">
        <v>9281.989999999998</v>
      </c>
      <c r="K6167" s="3" t="str" cm="1">
        <f t="array" ref="K6167">_xlfn.LET(_xlpm.d,UPPER(TRIM(CLEAN(SUBSTITUTE(F6167,CHAR(160),"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68" spans="2:11" hidden="1" x14ac:dyDescent="0.25">
      <c r="B6168" s="20">
        <v>45884</v>
      </c>
      <c r="C6168" s="2" t="s">
        <v>1</v>
      </c>
      <c r="D6168" s="2" t="s">
        <v>1048</v>
      </c>
      <c r="E6168" s="2" t="s">
        <v>43</v>
      </c>
      <c r="F6168" s="2" t="s">
        <v>3324</v>
      </c>
      <c r="G6168" s="5">
        <v>20</v>
      </c>
      <c r="H6168" s="5">
        <v>19.989999999999998</v>
      </c>
      <c r="I6168" s="5">
        <v>399.8</v>
      </c>
      <c r="J6168" s="5">
        <v>9681.7899999999972</v>
      </c>
      <c r="K6168" s="3" t="str" cm="1">
        <f t="array" ref="K6168">_xlfn.LET(_xlpm.d,UPPER(TRIM(CLEAN(SUBSTITUTE(F6168,CHAR(160),"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69" spans="2:11" hidden="1" x14ac:dyDescent="0.25">
      <c r="B6169" s="20">
        <v>45887</v>
      </c>
      <c r="C6169" s="2" t="s">
        <v>1</v>
      </c>
      <c r="D6169" s="2" t="s">
        <v>3009</v>
      </c>
      <c r="E6169" s="2" t="s">
        <v>25</v>
      </c>
      <c r="F6169" s="2" t="s">
        <v>3324</v>
      </c>
      <c r="G6169" s="5">
        <v>64</v>
      </c>
      <c r="H6169" s="5">
        <v>17</v>
      </c>
      <c r="I6169" s="5">
        <v>1088</v>
      </c>
      <c r="J6169" s="5">
        <v>10769.789999999997</v>
      </c>
      <c r="K6169" s="3" t="str" cm="1">
        <f t="array" ref="K6169">_xlfn.LET(_xlpm.d,UPPER(TRIM(CLEAN(SUBSTITUTE(F6169,CHAR(160),"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70" spans="2:11" hidden="1" x14ac:dyDescent="0.25">
      <c r="B6170" s="20">
        <v>45891</v>
      </c>
      <c r="C6170" s="2" t="s">
        <v>1</v>
      </c>
      <c r="D6170" s="2" t="s">
        <v>3575</v>
      </c>
      <c r="E6170" s="2" t="s">
        <v>3</v>
      </c>
      <c r="F6170" s="2" t="s">
        <v>3324</v>
      </c>
      <c r="G6170" s="5">
        <v>50</v>
      </c>
      <c r="H6170" s="5">
        <v>21.8</v>
      </c>
      <c r="I6170" s="5">
        <v>1090</v>
      </c>
      <c r="J6170" s="5">
        <v>11859.789999999997</v>
      </c>
      <c r="K6170" s="3" t="str" cm="1">
        <f t="array" ref="K6170">_xlfn.LET(_xlpm.d,UPPER(TRIM(CLEAN(SUBSTITUTE(F6170,CHAR(160),"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71" spans="2:11" hidden="1" x14ac:dyDescent="0.25">
      <c r="B6171" s="20">
        <v>45891</v>
      </c>
      <c r="C6171" s="2" t="s">
        <v>1</v>
      </c>
      <c r="D6171" s="2" t="s">
        <v>3576</v>
      </c>
      <c r="E6171" s="2" t="s">
        <v>835</v>
      </c>
      <c r="F6171" s="2" t="s">
        <v>3324</v>
      </c>
      <c r="G6171" s="5">
        <v>32</v>
      </c>
      <c r="H6171" s="5">
        <v>21.2</v>
      </c>
      <c r="I6171" s="5">
        <v>678.4</v>
      </c>
      <c r="J6171" s="5">
        <v>12538.189999999997</v>
      </c>
      <c r="K6171" s="3" t="str" cm="1">
        <f t="array" ref="K6171">_xlfn.LET(_xlpm.d,UPPER(TRIM(CLEAN(SUBSTITUTE(F6171,CHAR(160),"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72" spans="2:11" hidden="1" x14ac:dyDescent="0.25">
      <c r="B6172" s="20">
        <v>45911</v>
      </c>
      <c r="C6172" s="2" t="s">
        <v>1</v>
      </c>
      <c r="D6172" s="2" t="s">
        <v>3087</v>
      </c>
      <c r="E6172" s="2" t="s">
        <v>3</v>
      </c>
      <c r="F6172" s="2" t="s">
        <v>3324</v>
      </c>
      <c r="G6172" s="5">
        <v>50</v>
      </c>
      <c r="H6172" s="5">
        <v>21.2</v>
      </c>
      <c r="I6172" s="5">
        <v>1060</v>
      </c>
      <c r="J6172" s="5">
        <v>13598.189999999997</v>
      </c>
      <c r="K6172" s="3" t="str" cm="1">
        <f t="array" ref="K6172">_xlfn.LET(_xlpm.d,UPPER(TRIM(CLEAN(SUBSTITUTE(F6172,CHAR(160),"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73" spans="2:11" hidden="1" x14ac:dyDescent="0.25">
      <c r="B6173" s="20">
        <v>45912</v>
      </c>
      <c r="C6173" s="2" t="s">
        <v>1</v>
      </c>
      <c r="D6173" s="2" t="s">
        <v>2549</v>
      </c>
      <c r="E6173" s="2" t="s">
        <v>835</v>
      </c>
      <c r="F6173" s="2" t="s">
        <v>3324</v>
      </c>
      <c r="G6173" s="5">
        <v>50</v>
      </c>
      <c r="H6173" s="5">
        <v>21.2</v>
      </c>
      <c r="I6173" s="5">
        <v>1060</v>
      </c>
      <c r="J6173" s="5">
        <v>14658.189999999997</v>
      </c>
      <c r="K6173" s="3" t="str" cm="1">
        <f t="array" ref="K6173">_xlfn.LET(_xlpm.d,UPPER(TRIM(CLEAN(SUBSTITUTE(F6173,CHAR(160),"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74" spans="2:11" hidden="1" x14ac:dyDescent="0.25">
      <c r="B6174" s="20">
        <v>45919</v>
      </c>
      <c r="C6174" s="2" t="s">
        <v>1</v>
      </c>
      <c r="D6174" s="2" t="s">
        <v>3612</v>
      </c>
      <c r="E6174" s="2" t="s">
        <v>835</v>
      </c>
      <c r="F6174" s="2" t="s">
        <v>3324</v>
      </c>
      <c r="G6174" s="5">
        <v>16</v>
      </c>
      <c r="H6174" s="5">
        <v>21.2</v>
      </c>
      <c r="I6174" s="5">
        <v>339.2</v>
      </c>
      <c r="J6174" s="5">
        <v>14997.389999999998</v>
      </c>
      <c r="K6174" s="3" t="str" cm="1">
        <f t="array" ref="K6174">_xlfn.LET(_xlpm.d,UPPER(TRIM(CLEAN(SUBSTITUTE(F6174,CHAR(160),"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75" spans="2:11" hidden="1" x14ac:dyDescent="0.25">
      <c r="B6175" s="20">
        <v>45922</v>
      </c>
      <c r="C6175" s="2" t="s">
        <v>1</v>
      </c>
      <c r="D6175" s="2" t="s">
        <v>3703</v>
      </c>
      <c r="E6175" s="2" t="s">
        <v>3</v>
      </c>
      <c r="F6175" s="2" t="s">
        <v>3324</v>
      </c>
      <c r="G6175" s="5">
        <v>16</v>
      </c>
      <c r="H6175" s="5">
        <v>21.2</v>
      </c>
      <c r="I6175" s="5">
        <v>339.2</v>
      </c>
      <c r="J6175" s="5">
        <v>15336.589999999998</v>
      </c>
      <c r="K6175" s="3" t="str" cm="1">
        <f t="array" ref="K6175">_xlfn.LET(_xlpm.d,UPPER(TRIM(CLEAN(SUBSTITUTE(F6175,CHAR(160),"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76" spans="2:11" hidden="1" x14ac:dyDescent="0.25">
      <c r="B6176" s="20">
        <v>45926</v>
      </c>
      <c r="C6176" s="2" t="s">
        <v>1</v>
      </c>
      <c r="D6176" s="2" t="s">
        <v>1127</v>
      </c>
      <c r="E6176" s="2" t="s">
        <v>43</v>
      </c>
      <c r="F6176" s="2" t="s">
        <v>3324</v>
      </c>
      <c r="G6176" s="5">
        <v>30</v>
      </c>
      <c r="H6176" s="5">
        <v>19.989999999999998</v>
      </c>
      <c r="I6176" s="5">
        <v>599.70000000000005</v>
      </c>
      <c r="J6176" s="5">
        <v>15936.289999999999</v>
      </c>
      <c r="K6176" s="3" t="str" cm="1">
        <f t="array" ref="K6176">_xlfn.LET(_xlpm.d,UPPER(TRIM(CLEAN(SUBSTITUTE(F6176,CHAR(160),"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77" spans="2:11" hidden="1" x14ac:dyDescent="0.25">
      <c r="B6177" s="20">
        <v>45929</v>
      </c>
      <c r="C6177" s="2" t="s">
        <v>1</v>
      </c>
      <c r="D6177" s="2" t="s">
        <v>3704</v>
      </c>
      <c r="E6177" s="2" t="s">
        <v>3</v>
      </c>
      <c r="F6177" s="2" t="s">
        <v>3324</v>
      </c>
      <c r="G6177" s="5">
        <v>20</v>
      </c>
      <c r="H6177" s="5">
        <v>21.2</v>
      </c>
      <c r="I6177" s="5">
        <v>424</v>
      </c>
      <c r="J6177" s="5">
        <v>16360.289999999999</v>
      </c>
      <c r="K6177" s="3" t="str" cm="1">
        <f t="array" ref="K6177">_xlfn.LET(_xlpm.d,UPPER(TRIM(CLEAN(SUBSTITUTE(F6177,CHAR(160),"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78" spans="2:11" hidden="1" x14ac:dyDescent="0.25">
      <c r="B6178" s="20">
        <v>45937</v>
      </c>
      <c r="C6178" s="2" t="s">
        <v>1</v>
      </c>
      <c r="D6178" s="2" t="s">
        <v>3705</v>
      </c>
      <c r="E6178" s="2" t="s">
        <v>2736</v>
      </c>
      <c r="F6178" s="2" t="s">
        <v>3324</v>
      </c>
      <c r="G6178" s="5">
        <v>10</v>
      </c>
      <c r="H6178" s="5">
        <v>21.2</v>
      </c>
      <c r="I6178" s="5">
        <v>212</v>
      </c>
      <c r="J6178" s="5">
        <v>16572.29</v>
      </c>
      <c r="K6178" s="3" t="str" cm="1">
        <f t="array" ref="K6178">_xlfn.LET(_xlpm.d,UPPER(TRIM(CLEAN(SUBSTITUTE(F6178,CHAR(160),"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79" spans="2:11" hidden="1" x14ac:dyDescent="0.25">
      <c r="B6179" s="20">
        <v>45937</v>
      </c>
      <c r="C6179" s="2" t="s">
        <v>1</v>
      </c>
      <c r="D6179" s="2" t="s">
        <v>3706</v>
      </c>
      <c r="E6179" s="2" t="s">
        <v>2736</v>
      </c>
      <c r="F6179" s="2" t="s">
        <v>3324</v>
      </c>
      <c r="G6179" s="5">
        <v>250</v>
      </c>
      <c r="H6179" s="5">
        <v>21.2</v>
      </c>
      <c r="I6179" s="5">
        <v>5300</v>
      </c>
      <c r="J6179" s="5">
        <v>21872.29</v>
      </c>
      <c r="K6179" s="3" t="str" cm="1">
        <f t="array" ref="K6179">_xlfn.LET(_xlpm.d,UPPER(TRIM(CLEAN(SUBSTITUTE(F6179,CHAR(160),"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80" spans="2:11" hidden="1" x14ac:dyDescent="0.25">
      <c r="B6180" s="20">
        <v>45940</v>
      </c>
      <c r="C6180" s="2" t="s">
        <v>1</v>
      </c>
      <c r="D6180" s="2" t="s">
        <v>3707</v>
      </c>
      <c r="E6180" s="2" t="s">
        <v>835</v>
      </c>
      <c r="F6180" s="2" t="s">
        <v>3324</v>
      </c>
      <c r="G6180" s="5">
        <v>20</v>
      </c>
      <c r="H6180" s="5">
        <v>21.2</v>
      </c>
      <c r="I6180" s="5">
        <v>424</v>
      </c>
      <c r="J6180" s="5">
        <v>22296.29</v>
      </c>
      <c r="K6180" s="3" t="str" cm="1">
        <f t="array" ref="K6180">_xlfn.LET(_xlpm.d,UPPER(TRIM(CLEAN(SUBSTITUTE(F6180,CHAR(160),"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81" spans="2:11" hidden="1" x14ac:dyDescent="0.25">
      <c r="B6181" s="20">
        <v>45954</v>
      </c>
      <c r="C6181" s="2" t="s">
        <v>1</v>
      </c>
      <c r="D6181" s="2" t="s">
        <v>3237</v>
      </c>
      <c r="E6181" s="2" t="s">
        <v>835</v>
      </c>
      <c r="F6181" s="2" t="s">
        <v>3324</v>
      </c>
      <c r="G6181" s="5">
        <v>50</v>
      </c>
      <c r="H6181" s="5">
        <v>21.2</v>
      </c>
      <c r="I6181" s="5">
        <v>1060</v>
      </c>
      <c r="J6181" s="5">
        <v>23356.29</v>
      </c>
      <c r="K6181" s="3" t="str" cm="1">
        <f t="array" ref="K6181">_xlfn.LET(_xlpm.d,UPPER(TRIM(CLEAN(SUBSTITUTE(F6181,CHAR(160),"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82" spans="2:11" hidden="1" x14ac:dyDescent="0.25">
      <c r="B6182" s="20">
        <v>45968</v>
      </c>
      <c r="C6182" s="2" t="s">
        <v>1</v>
      </c>
      <c r="D6182" s="2" t="s">
        <v>3708</v>
      </c>
      <c r="E6182" s="2" t="s">
        <v>835</v>
      </c>
      <c r="F6182" s="2" t="s">
        <v>3324</v>
      </c>
      <c r="G6182" s="5">
        <v>48</v>
      </c>
      <c r="H6182" s="5">
        <v>21.2</v>
      </c>
      <c r="I6182" s="5">
        <v>1017.6</v>
      </c>
      <c r="J6182" s="5">
        <v>24373.89</v>
      </c>
      <c r="K6182" s="3" t="str" cm="1">
        <f t="array" ref="K6182">_xlfn.LET(_xlpm.d,UPPER(TRIM(CLEAN(SUBSTITUTE(F6182,CHAR(160),"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83" spans="2:11" hidden="1" x14ac:dyDescent="0.25">
      <c r="B6183" s="20">
        <v>45975</v>
      </c>
      <c r="C6183" s="2" t="s">
        <v>1</v>
      </c>
      <c r="D6183" s="2" t="s">
        <v>3709</v>
      </c>
      <c r="E6183" s="2" t="s">
        <v>2736</v>
      </c>
      <c r="F6183" s="2" t="s">
        <v>3324</v>
      </c>
      <c r="G6183" s="5">
        <v>260</v>
      </c>
      <c r="H6183" s="5">
        <v>21.2</v>
      </c>
      <c r="I6183" s="5">
        <v>5512</v>
      </c>
      <c r="J6183" s="5">
        <v>29885.89</v>
      </c>
      <c r="K6183" s="3" t="str" cm="1">
        <f t="array" ref="K6183">_xlfn.LET(_xlpm.d,UPPER(TRIM(CLEAN(SUBSTITUTE(F6183,CHAR(160),"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84" spans="2:11" hidden="1" x14ac:dyDescent="0.25">
      <c r="B6184" s="20">
        <v>45975</v>
      </c>
      <c r="C6184" s="2" t="s">
        <v>1</v>
      </c>
      <c r="D6184" s="2" t="s">
        <v>727</v>
      </c>
      <c r="E6184" s="2" t="s">
        <v>43</v>
      </c>
      <c r="F6184" s="2" t="s">
        <v>3324</v>
      </c>
      <c r="G6184" s="5">
        <v>20</v>
      </c>
      <c r="H6184" s="5">
        <v>19.989999999999998</v>
      </c>
      <c r="I6184" s="5">
        <v>399.8</v>
      </c>
      <c r="J6184" s="5">
        <v>30285.69</v>
      </c>
      <c r="K6184" s="3" t="str" cm="1">
        <f t="array" ref="K6184">_xlfn.LET(_xlpm.d,UPPER(TRIM(CLEAN(SUBSTITUTE(F6184,CHAR(160),"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85" spans="2:11" hidden="1" x14ac:dyDescent="0.25">
      <c r="B6185" s="20">
        <v>45982</v>
      </c>
      <c r="C6185" s="2" t="s">
        <v>1</v>
      </c>
      <c r="D6185" s="2" t="s">
        <v>2211</v>
      </c>
      <c r="E6185" s="2" t="s">
        <v>2212</v>
      </c>
      <c r="F6185" s="2" t="s">
        <v>3324</v>
      </c>
      <c r="G6185" s="5">
        <v>50</v>
      </c>
      <c r="H6185" s="5">
        <v>21.2</v>
      </c>
      <c r="I6185" s="5">
        <v>1060</v>
      </c>
      <c r="J6185" s="5">
        <v>31345.69</v>
      </c>
      <c r="K6185" s="3" t="str" cm="1">
        <f t="array" ref="K6185">_xlfn.LET(_xlpm.d,UPPER(TRIM(CLEAN(SUBSTITUTE(F6185,CHAR(160),"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86" spans="2:11" hidden="1" x14ac:dyDescent="0.25">
      <c r="B6186" s="20">
        <v>45993</v>
      </c>
      <c r="C6186" s="2" t="s">
        <v>1</v>
      </c>
      <c r="D6186" s="2" t="s">
        <v>3710</v>
      </c>
      <c r="E6186" s="2" t="s">
        <v>73</v>
      </c>
      <c r="F6186" s="2" t="s">
        <v>3324</v>
      </c>
      <c r="G6186" s="5">
        <v>50</v>
      </c>
      <c r="H6186" s="5">
        <v>21.2</v>
      </c>
      <c r="I6186" s="5">
        <v>1060</v>
      </c>
      <c r="J6186" s="5">
        <v>32405.69</v>
      </c>
      <c r="K6186" s="3" t="str" cm="1">
        <f t="array" ref="K6186">_xlfn.LET(_xlpm.d,UPPER(TRIM(CLEAN(SUBSTITUTE(F6186,CHAR(160),"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87" spans="2:11" hidden="1" x14ac:dyDescent="0.25">
      <c r="B6187" s="20">
        <v>46002</v>
      </c>
      <c r="C6187" s="2" t="s">
        <v>1</v>
      </c>
      <c r="D6187" s="2" t="s">
        <v>3711</v>
      </c>
      <c r="E6187" s="2" t="s">
        <v>64</v>
      </c>
      <c r="F6187" s="2" t="s">
        <v>3324</v>
      </c>
      <c r="G6187" s="5">
        <v>16</v>
      </c>
      <c r="H6187" s="5">
        <v>21.2</v>
      </c>
      <c r="I6187" s="5">
        <v>339.2</v>
      </c>
      <c r="J6187" s="5">
        <v>32744.89</v>
      </c>
      <c r="K6187" s="3" t="str" cm="1">
        <f t="array" ref="K6187">_xlfn.LET(_xlpm.d,UPPER(TRIM(CLEAN(SUBSTITUTE(F6187,CHAR(160),"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88" spans="2:11" hidden="1" x14ac:dyDescent="0.25">
      <c r="B6188" s="20">
        <v>46003</v>
      </c>
      <c r="C6188" s="2" t="s">
        <v>1</v>
      </c>
      <c r="D6188" s="2" t="s">
        <v>138</v>
      </c>
      <c r="E6188" s="2" t="s">
        <v>139</v>
      </c>
      <c r="F6188" s="2" t="s">
        <v>3324</v>
      </c>
      <c r="G6188" s="5">
        <v>60</v>
      </c>
      <c r="H6188" s="5">
        <v>21.2</v>
      </c>
      <c r="I6188" s="5">
        <v>1272</v>
      </c>
      <c r="J6188" s="5">
        <v>34016.89</v>
      </c>
      <c r="K6188" s="3" t="str" cm="1">
        <f t="array" ref="K6188">_xlfn.LET(_xlpm.d,UPPER(TRIM(CLEAN(SUBSTITUTE(F6188,CHAR(160),"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89" spans="2:11" hidden="1" x14ac:dyDescent="0.25">
      <c r="B6189" s="20">
        <v>46029</v>
      </c>
      <c r="C6189" s="2" t="s">
        <v>1</v>
      </c>
      <c r="D6189" s="2" t="s">
        <v>3712</v>
      </c>
      <c r="E6189" s="2" t="s">
        <v>6</v>
      </c>
      <c r="F6189" s="2" t="s">
        <v>3324</v>
      </c>
      <c r="G6189" s="5">
        <v>50</v>
      </c>
      <c r="H6189" s="5">
        <v>21.2</v>
      </c>
      <c r="I6189" s="5">
        <v>1060</v>
      </c>
      <c r="J6189" s="5">
        <v>35076.89</v>
      </c>
      <c r="K6189" s="3" t="str" cm="1">
        <f t="array" ref="K6189">_xlfn.LET(_xlpm.d,UPPER(TRIM(CLEAN(SUBSTITUTE(F6189,CHAR(160),"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90" spans="2:11" hidden="1" x14ac:dyDescent="0.25">
      <c r="B6190" s="20">
        <v>46032</v>
      </c>
      <c r="C6190" s="2" t="s">
        <v>1</v>
      </c>
      <c r="D6190" s="2" t="s">
        <v>393</v>
      </c>
      <c r="E6190" s="2" t="s">
        <v>43</v>
      </c>
      <c r="F6190" s="2" t="s">
        <v>3324</v>
      </c>
      <c r="G6190" s="5">
        <v>10</v>
      </c>
      <c r="H6190" s="5">
        <v>19.989999999999998</v>
      </c>
      <c r="I6190" s="5">
        <v>199.9</v>
      </c>
      <c r="J6190" s="5">
        <v>35276.79</v>
      </c>
      <c r="K6190" s="3" t="str" cm="1">
        <f t="array" ref="K6190">_xlfn.LET(_xlpm.d,UPPER(TRIM(CLEAN(SUBSTITUTE(F6190,CHAR(160),"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91" spans="2:11" hidden="1" x14ac:dyDescent="0.25">
      <c r="B6191" s="20">
        <v>46044</v>
      </c>
      <c r="C6191" s="2" t="s">
        <v>1</v>
      </c>
      <c r="D6191" s="2" t="s">
        <v>2315</v>
      </c>
      <c r="E6191" s="2" t="s">
        <v>43</v>
      </c>
      <c r="F6191" s="2" t="s">
        <v>3324</v>
      </c>
      <c r="G6191" s="5">
        <v>15</v>
      </c>
      <c r="H6191" s="5">
        <v>19.989999999999998</v>
      </c>
      <c r="I6191" s="5">
        <v>299.85000000000002</v>
      </c>
      <c r="J6191" s="5">
        <v>35576.639999999999</v>
      </c>
      <c r="K6191" s="3" t="str" cm="1">
        <f t="array" ref="K6191">_xlfn.LET(_xlpm.d,UPPER(TRIM(CLEAN(SUBSTITUTE(F6191,CHAR(160),"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92" spans="2:11" hidden="1" x14ac:dyDescent="0.25">
      <c r="B6192" s="20">
        <v>46066</v>
      </c>
      <c r="C6192" s="2" t="s">
        <v>1</v>
      </c>
      <c r="D6192" s="2" t="s">
        <v>82</v>
      </c>
      <c r="E6192" s="2" t="s">
        <v>43</v>
      </c>
      <c r="F6192" s="2" t="s">
        <v>3324</v>
      </c>
      <c r="G6192" s="5">
        <v>30</v>
      </c>
      <c r="H6192" s="5">
        <v>19.989999999999998</v>
      </c>
      <c r="I6192" s="5">
        <v>599.70000000000005</v>
      </c>
      <c r="J6192" s="5">
        <v>36176.339999999997</v>
      </c>
      <c r="K6192" s="3" t="str" cm="1">
        <f t="array" ref="K6192">_xlfn.LET(_xlpm.d,UPPER(TRIM(CLEAN(SUBSTITUTE(F6192,CHAR(160),"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93" spans="1:11" hidden="1" x14ac:dyDescent="0.25">
      <c r="B6193" s="20">
        <v>46073</v>
      </c>
      <c r="C6193" s="2" t="s">
        <v>1</v>
      </c>
      <c r="D6193" s="2" t="s">
        <v>129</v>
      </c>
      <c r="E6193" s="2" t="s">
        <v>43</v>
      </c>
      <c r="F6193" s="2" t="s">
        <v>3324</v>
      </c>
      <c r="G6193" s="5">
        <v>10</v>
      </c>
      <c r="H6193" s="5">
        <v>19.989999999999998</v>
      </c>
      <c r="I6193" s="5">
        <v>199.9</v>
      </c>
      <c r="J6193" s="5">
        <v>36376.239999999998</v>
      </c>
      <c r="K6193" s="3" t="str" cm="1">
        <f t="array" ref="K6193">_xlfn.LET(_xlpm.d,UPPER(TRIM(CLEAN(SUBSTITUTE(F6193,CHAR(160),"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94" spans="1:11" hidden="1" x14ac:dyDescent="0.25">
      <c r="B6194" s="20">
        <v>46073</v>
      </c>
      <c r="C6194" s="2" t="s">
        <v>1</v>
      </c>
      <c r="D6194" s="2" t="s">
        <v>3583</v>
      </c>
      <c r="E6194" s="2" t="s">
        <v>835</v>
      </c>
      <c r="F6194" s="2" t="s">
        <v>3324</v>
      </c>
      <c r="G6194" s="5">
        <v>16</v>
      </c>
      <c r="H6194" s="5">
        <v>21.2</v>
      </c>
      <c r="I6194" s="5">
        <v>339.2</v>
      </c>
      <c r="J6194" s="5">
        <v>36715.439999999995</v>
      </c>
      <c r="K6194" s="3" t="str" cm="1">
        <f t="array" ref="K6194">_xlfn.LET(_xlpm.d,UPPER(TRIM(CLEAN(SUBSTITUTE(F6194,CHAR(160),"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95" spans="1:11" hidden="1" x14ac:dyDescent="0.25">
      <c r="B6195" s="20">
        <v>46101</v>
      </c>
      <c r="C6195" s="2" t="s">
        <v>1</v>
      </c>
      <c r="D6195" s="2" t="s">
        <v>1215</v>
      </c>
      <c r="E6195" s="2" t="s">
        <v>43</v>
      </c>
      <c r="F6195" s="2" t="s">
        <v>3324</v>
      </c>
      <c r="G6195" s="5">
        <v>30</v>
      </c>
      <c r="H6195" s="5">
        <v>19.989999999999998</v>
      </c>
      <c r="I6195" s="5">
        <v>599.70000000000005</v>
      </c>
      <c r="J6195" s="5">
        <v>37315.139999999992</v>
      </c>
      <c r="K6195" s="3" t="str" cm="1">
        <f t="array" ref="K6195">_xlfn.LET(_xlpm.d,UPPER(TRIM(CLEAN(SUBSTITUTE(F6195,CHAR(160),"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96" spans="1:11" hidden="1" x14ac:dyDescent="0.25">
      <c r="A6196" s="11" t="s">
        <v>3713</v>
      </c>
      <c r="G6196" s="6">
        <v>1820</v>
      </c>
      <c r="I6196" s="7">
        <f>I6147+I6148+I6149+I6150+I6151+I6152+I6153+I6154+I6155+I6156+I6157+I6158+I6159+I6160+I6161+I6162+I6163+I6164+I6165+I6166+I6167+I6168+I6169+I6170+I6171+I6172+I6173+I6174+I6175+I6176+I6177+I6178+I6179+I6180+I6181+I6182+I6183+I6184+I6185+I6186+I6187+I6188+I6189+I6190+I6191+I6192+I6193+I6194+I6195</f>
        <v>37315.139999999992</v>
      </c>
      <c r="K6196" s="3" t="str" cm="1">
        <f t="array" ref="K6196">_xlfn.LET(_xlpm.d,UPPER(TRIM(CLEAN(SUBSTITUTE(F6196,CHAR(160),"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97" spans="1:11" hidden="1" x14ac:dyDescent="0.25">
      <c r="A6197" s="10" t="s">
        <v>3714</v>
      </c>
      <c r="K6197" s="3" t="str" cm="1">
        <f t="array" ref="K6197">_xlfn.LET(_xlpm.d,UPPER(TRIM(CLEAN(SUBSTITUTE(F6197,CHAR(160),"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198" spans="1:11" hidden="1" x14ac:dyDescent="0.25">
      <c r="B6198" s="20">
        <v>45996</v>
      </c>
      <c r="C6198" s="2" t="s">
        <v>1</v>
      </c>
      <c r="D6198" s="2" t="s">
        <v>2539</v>
      </c>
      <c r="E6198" s="2" t="s">
        <v>746</v>
      </c>
      <c r="F6198" s="2" t="s">
        <v>3715</v>
      </c>
      <c r="G6198" s="5">
        <v>40</v>
      </c>
      <c r="H6198" s="5">
        <v>21.2</v>
      </c>
      <c r="I6198" s="5">
        <v>848</v>
      </c>
      <c r="J6198" s="5">
        <v>848</v>
      </c>
      <c r="K6198" s="3" t="str" cm="1">
        <f t="array" ref="K6198">_xlfn.LET(_xlpm.d,UPPER(TRIM(CLEAN(SUBSTITUTE(F6198,CHAR(160),"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199" spans="1:11" hidden="1" x14ac:dyDescent="0.25">
      <c r="A6199" s="11" t="s">
        <v>3716</v>
      </c>
      <c r="G6199" s="6">
        <v>40</v>
      </c>
      <c r="I6199" s="8">
        <f>I6198</f>
        <v>848</v>
      </c>
      <c r="K6199" s="3" t="str" cm="1">
        <f t="array" ref="K6199">_xlfn.LET(_xlpm.d,UPPER(TRIM(CLEAN(SUBSTITUTE(F6199,CHAR(160),"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00" spans="1:11" hidden="1" x14ac:dyDescent="0.25">
      <c r="A6200" s="10" t="s">
        <v>3717</v>
      </c>
      <c r="K6200" s="3" t="str" cm="1">
        <f t="array" ref="K6200">_xlfn.LET(_xlpm.d,UPPER(TRIM(CLEAN(SUBSTITUTE(F6200,CHAR(160),"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01" spans="1:11" hidden="1" x14ac:dyDescent="0.25">
      <c r="B6201" s="20">
        <v>45660</v>
      </c>
      <c r="C6201" s="2" t="s">
        <v>1</v>
      </c>
      <c r="D6201" s="2" t="s">
        <v>3687</v>
      </c>
      <c r="E6201" s="2" t="s">
        <v>749</v>
      </c>
      <c r="F6201" s="2" t="s">
        <v>3718</v>
      </c>
      <c r="G6201" s="5">
        <v>20</v>
      </c>
      <c r="H6201" s="5">
        <v>19.989999999999998</v>
      </c>
      <c r="I6201" s="5">
        <v>399.8</v>
      </c>
      <c r="J6201" s="5">
        <v>399.8</v>
      </c>
      <c r="K6201" s="3" t="str" cm="1">
        <f t="array" ref="K6201">_xlfn.LET(_xlpm.d,UPPER(TRIM(CLEAN(SUBSTITUTE(F6201,CHAR(160),"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02" spans="1:11" hidden="1" x14ac:dyDescent="0.25">
      <c r="B6202" s="20">
        <v>45673</v>
      </c>
      <c r="C6202" s="2" t="s">
        <v>1</v>
      </c>
      <c r="D6202" s="2" t="s">
        <v>1624</v>
      </c>
      <c r="E6202" s="2" t="s">
        <v>746</v>
      </c>
      <c r="F6202" s="2" t="s">
        <v>3718</v>
      </c>
      <c r="G6202" s="5">
        <v>30</v>
      </c>
      <c r="H6202" s="5">
        <v>19.989999999999998</v>
      </c>
      <c r="I6202" s="5">
        <v>599.70000000000005</v>
      </c>
      <c r="J6202" s="5">
        <v>999.5</v>
      </c>
      <c r="K6202" s="3" t="str" cm="1">
        <f t="array" ref="K6202">_xlfn.LET(_xlpm.d,UPPER(TRIM(CLEAN(SUBSTITUTE(F6202,CHAR(160),"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03" spans="1:11" hidden="1" x14ac:dyDescent="0.25">
      <c r="B6203" s="20">
        <v>45685</v>
      </c>
      <c r="C6203" s="2" t="s">
        <v>1</v>
      </c>
      <c r="D6203" s="2" t="s">
        <v>3719</v>
      </c>
      <c r="E6203" s="2" t="s">
        <v>2494</v>
      </c>
      <c r="F6203" s="2" t="s">
        <v>3718</v>
      </c>
      <c r="G6203" s="5">
        <v>99</v>
      </c>
      <c r="H6203" s="5">
        <v>16.989999999999998</v>
      </c>
      <c r="I6203" s="5">
        <v>1682.01</v>
      </c>
      <c r="J6203" s="5">
        <v>2681.51</v>
      </c>
      <c r="K6203" s="3" t="str" cm="1">
        <f t="array" ref="K6203">_xlfn.LET(_xlpm.d,UPPER(TRIM(CLEAN(SUBSTITUTE(F6203,CHAR(160),"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04" spans="1:11" hidden="1" x14ac:dyDescent="0.25">
      <c r="B6204" s="20">
        <v>45685</v>
      </c>
      <c r="C6204" s="2" t="s">
        <v>1</v>
      </c>
      <c r="D6204" s="2" t="s">
        <v>3720</v>
      </c>
      <c r="E6204" s="2" t="s">
        <v>749</v>
      </c>
      <c r="F6204" s="2" t="s">
        <v>3718</v>
      </c>
      <c r="G6204" s="5">
        <v>100</v>
      </c>
      <c r="H6204" s="5">
        <v>16.989999999999998</v>
      </c>
      <c r="I6204" s="5">
        <v>1699</v>
      </c>
      <c r="J6204" s="5">
        <v>4380.51</v>
      </c>
      <c r="K6204" s="3" t="str" cm="1">
        <f t="array" ref="K6204">_xlfn.LET(_xlpm.d,UPPER(TRIM(CLEAN(SUBSTITUTE(F6204,CHAR(160),"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05" spans="1:11" hidden="1" x14ac:dyDescent="0.25">
      <c r="B6205" s="20">
        <v>45685</v>
      </c>
      <c r="C6205" s="2" t="s">
        <v>1</v>
      </c>
      <c r="D6205" s="2" t="s">
        <v>3721</v>
      </c>
      <c r="E6205" s="2" t="s">
        <v>746</v>
      </c>
      <c r="F6205" s="2" t="s">
        <v>3718</v>
      </c>
      <c r="G6205" s="5">
        <v>100</v>
      </c>
      <c r="H6205" s="5">
        <v>16.989999999999998</v>
      </c>
      <c r="I6205" s="5">
        <v>1699</v>
      </c>
      <c r="J6205" s="5">
        <v>6079.51</v>
      </c>
      <c r="K6205" s="3" t="str" cm="1">
        <f t="array" ref="K6205">_xlfn.LET(_xlpm.d,UPPER(TRIM(CLEAN(SUBSTITUTE(F6205,CHAR(160),"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06" spans="1:11" hidden="1" x14ac:dyDescent="0.25">
      <c r="B6206" s="20">
        <v>45770</v>
      </c>
      <c r="C6206" s="2" t="s">
        <v>1</v>
      </c>
      <c r="D6206" s="2" t="s">
        <v>3722</v>
      </c>
      <c r="E6206" s="2" t="s">
        <v>2494</v>
      </c>
      <c r="F6206" s="2" t="s">
        <v>3718</v>
      </c>
      <c r="G6206" s="5">
        <v>50</v>
      </c>
      <c r="H6206" s="5">
        <v>19.989999999999998</v>
      </c>
      <c r="I6206" s="5">
        <v>999.5</v>
      </c>
      <c r="J6206" s="5">
        <v>7079.01</v>
      </c>
      <c r="K6206" s="3" t="str" cm="1">
        <f t="array" ref="K6206">_xlfn.LET(_xlpm.d,UPPER(TRIM(CLEAN(SUBSTITUTE(F6206,CHAR(160),"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07" spans="1:11" hidden="1" x14ac:dyDescent="0.25">
      <c r="B6207" s="20">
        <v>45853</v>
      </c>
      <c r="C6207" s="2" t="s">
        <v>1</v>
      </c>
      <c r="D6207" s="2" t="s">
        <v>2525</v>
      </c>
      <c r="E6207" s="2" t="s">
        <v>749</v>
      </c>
      <c r="F6207" s="2" t="s">
        <v>3718</v>
      </c>
      <c r="G6207" s="5">
        <v>9</v>
      </c>
      <c r="H6207" s="5">
        <v>19.989999999999998</v>
      </c>
      <c r="I6207" s="5">
        <v>179.91</v>
      </c>
      <c r="J6207" s="5">
        <v>7258.92</v>
      </c>
      <c r="K6207" s="3" t="str" cm="1">
        <f t="array" ref="K6207">_xlfn.LET(_xlpm.d,UPPER(TRIM(CLEAN(SUBSTITUTE(F6207,CHAR(160),"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08" spans="1:11" hidden="1" x14ac:dyDescent="0.25">
      <c r="B6208" s="20">
        <v>45867</v>
      </c>
      <c r="C6208" s="2" t="s">
        <v>1</v>
      </c>
      <c r="D6208" s="2" t="s">
        <v>3723</v>
      </c>
      <c r="E6208" s="2" t="s">
        <v>2494</v>
      </c>
      <c r="F6208" s="2" t="s">
        <v>3718</v>
      </c>
      <c r="G6208" s="5">
        <v>50</v>
      </c>
      <c r="H6208" s="5">
        <v>19.989999999999998</v>
      </c>
      <c r="I6208" s="5">
        <v>999.5</v>
      </c>
      <c r="J6208" s="5">
        <v>8258.42</v>
      </c>
      <c r="K6208" s="3" t="str" cm="1">
        <f t="array" ref="K6208">_xlfn.LET(_xlpm.d,UPPER(TRIM(CLEAN(SUBSTITUTE(F6208,CHAR(160),"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09" spans="2:11" hidden="1" x14ac:dyDescent="0.25">
      <c r="B6209" s="20">
        <v>45880</v>
      </c>
      <c r="C6209" s="2" t="s">
        <v>1</v>
      </c>
      <c r="D6209" s="2" t="s">
        <v>3689</v>
      </c>
      <c r="E6209" s="2" t="s">
        <v>746</v>
      </c>
      <c r="F6209" s="2" t="s">
        <v>3718</v>
      </c>
      <c r="G6209" s="5">
        <v>80</v>
      </c>
      <c r="H6209" s="5">
        <v>21.2</v>
      </c>
      <c r="I6209" s="5">
        <v>1696</v>
      </c>
      <c r="J6209" s="5">
        <v>9954.42</v>
      </c>
      <c r="K6209" s="3" t="str" cm="1">
        <f t="array" ref="K6209">_xlfn.LET(_xlpm.d,UPPER(TRIM(CLEAN(SUBSTITUTE(F6209,CHAR(160),"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10" spans="2:11" hidden="1" x14ac:dyDescent="0.25">
      <c r="B6210" s="20">
        <v>45880</v>
      </c>
      <c r="C6210" s="2" t="s">
        <v>1</v>
      </c>
      <c r="D6210" s="2" t="s">
        <v>3691</v>
      </c>
      <c r="E6210" s="2" t="s">
        <v>749</v>
      </c>
      <c r="F6210" s="2" t="s">
        <v>3718</v>
      </c>
      <c r="G6210" s="5">
        <v>80</v>
      </c>
      <c r="H6210" s="5">
        <v>21.2</v>
      </c>
      <c r="I6210" s="5">
        <v>1696</v>
      </c>
      <c r="J6210" s="5">
        <v>11650.42</v>
      </c>
      <c r="K6210" s="3" t="str" cm="1">
        <f t="array" ref="K6210">_xlfn.LET(_xlpm.d,UPPER(TRIM(CLEAN(SUBSTITUTE(F6210,CHAR(160),"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11" spans="2:11" hidden="1" x14ac:dyDescent="0.25">
      <c r="B6211" s="20">
        <v>45891</v>
      </c>
      <c r="C6211" s="2" t="s">
        <v>1</v>
      </c>
      <c r="D6211" s="2" t="s">
        <v>3724</v>
      </c>
      <c r="E6211" s="2" t="s">
        <v>749</v>
      </c>
      <c r="F6211" s="2" t="s">
        <v>3718</v>
      </c>
      <c r="G6211" s="5">
        <v>50</v>
      </c>
      <c r="H6211" s="5">
        <v>25.15</v>
      </c>
      <c r="I6211" s="5">
        <v>1257.5</v>
      </c>
      <c r="J6211" s="5">
        <v>12907.92</v>
      </c>
      <c r="K6211" s="3" t="str" cm="1">
        <f t="array" ref="K6211">_xlfn.LET(_xlpm.d,UPPER(TRIM(CLEAN(SUBSTITUTE(F6211,CHAR(160),"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12" spans="2:11" hidden="1" x14ac:dyDescent="0.25">
      <c r="B6212" s="20">
        <v>45903</v>
      </c>
      <c r="C6212" s="2" t="s">
        <v>1</v>
      </c>
      <c r="D6212" s="2" t="s">
        <v>3725</v>
      </c>
      <c r="E6212" s="2" t="s">
        <v>746</v>
      </c>
      <c r="F6212" s="2" t="s">
        <v>3718</v>
      </c>
      <c r="G6212" s="5">
        <v>150</v>
      </c>
      <c r="H6212" s="5">
        <v>25.15</v>
      </c>
      <c r="I6212" s="5">
        <v>3772.5</v>
      </c>
      <c r="J6212" s="5">
        <v>16680.419999999998</v>
      </c>
      <c r="K6212" s="3" t="str" cm="1">
        <f t="array" ref="K6212">_xlfn.LET(_xlpm.d,UPPER(TRIM(CLEAN(SUBSTITUTE(F6212,CHAR(160),"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13" spans="2:11" hidden="1" x14ac:dyDescent="0.25">
      <c r="B6213" s="20">
        <v>45903</v>
      </c>
      <c r="C6213" s="2" t="s">
        <v>1</v>
      </c>
      <c r="D6213" s="2" t="s">
        <v>3726</v>
      </c>
      <c r="E6213" s="2" t="s">
        <v>2494</v>
      </c>
      <c r="F6213" s="2" t="s">
        <v>3718</v>
      </c>
      <c r="G6213" s="5">
        <v>150</v>
      </c>
      <c r="H6213" s="5">
        <v>25.15</v>
      </c>
      <c r="I6213" s="5">
        <v>3772.5</v>
      </c>
      <c r="J6213" s="5">
        <v>20452.919999999998</v>
      </c>
      <c r="K6213" s="3" t="str" cm="1">
        <f t="array" ref="K6213">_xlfn.LET(_xlpm.d,UPPER(TRIM(CLEAN(SUBSTITUTE(F6213,CHAR(160),"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14" spans="2:11" hidden="1" x14ac:dyDescent="0.25">
      <c r="B6214" s="20">
        <v>45904</v>
      </c>
      <c r="C6214" s="2" t="s">
        <v>1</v>
      </c>
      <c r="D6214" s="2" t="s">
        <v>3727</v>
      </c>
      <c r="E6214" s="2" t="s">
        <v>749</v>
      </c>
      <c r="F6214" s="2" t="s">
        <v>3718</v>
      </c>
      <c r="G6214" s="5">
        <v>100</v>
      </c>
      <c r="H6214" s="5">
        <v>25.15</v>
      </c>
      <c r="I6214" s="5">
        <v>2515</v>
      </c>
      <c r="J6214" s="5">
        <v>22967.919999999998</v>
      </c>
      <c r="K6214" s="3" t="str" cm="1">
        <f t="array" ref="K6214">_xlfn.LET(_xlpm.d,UPPER(TRIM(CLEAN(SUBSTITUTE(F6214,CHAR(160),"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15" spans="2:11" hidden="1" x14ac:dyDescent="0.25">
      <c r="B6215" s="20">
        <v>45919</v>
      </c>
      <c r="C6215" s="2" t="s">
        <v>1</v>
      </c>
      <c r="D6215" s="2" t="s">
        <v>3728</v>
      </c>
      <c r="E6215" s="2" t="s">
        <v>749</v>
      </c>
      <c r="F6215" s="2" t="s">
        <v>3718</v>
      </c>
      <c r="G6215" s="5">
        <v>100</v>
      </c>
      <c r="H6215" s="5">
        <v>25.15</v>
      </c>
      <c r="I6215" s="5">
        <v>2515</v>
      </c>
      <c r="J6215" s="5">
        <v>25482.92</v>
      </c>
      <c r="K6215" s="3" t="str" cm="1">
        <f t="array" ref="K6215">_xlfn.LET(_xlpm.d,UPPER(TRIM(CLEAN(SUBSTITUTE(F6215,CHAR(160),"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16" spans="2:11" hidden="1" x14ac:dyDescent="0.25">
      <c r="B6216" s="20">
        <v>45919</v>
      </c>
      <c r="C6216" s="2" t="s">
        <v>1</v>
      </c>
      <c r="D6216" s="2" t="s">
        <v>3729</v>
      </c>
      <c r="E6216" s="2" t="s">
        <v>746</v>
      </c>
      <c r="F6216" s="2" t="s">
        <v>3718</v>
      </c>
      <c r="G6216" s="5">
        <v>100</v>
      </c>
      <c r="H6216" s="5">
        <v>25.15</v>
      </c>
      <c r="I6216" s="5">
        <v>2515</v>
      </c>
      <c r="J6216" s="5">
        <v>27997.919999999998</v>
      </c>
      <c r="K6216" s="3" t="str" cm="1">
        <f t="array" ref="K6216">_xlfn.LET(_xlpm.d,UPPER(TRIM(CLEAN(SUBSTITUTE(F6216,CHAR(160),"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17" spans="2:11" hidden="1" x14ac:dyDescent="0.25">
      <c r="B6217" s="20">
        <v>45922</v>
      </c>
      <c r="C6217" s="2" t="s">
        <v>1</v>
      </c>
      <c r="D6217" s="2" t="s">
        <v>2543</v>
      </c>
      <c r="E6217" s="2" t="s">
        <v>749</v>
      </c>
      <c r="F6217" s="2" t="s">
        <v>3718</v>
      </c>
      <c r="G6217" s="5">
        <v>50</v>
      </c>
      <c r="H6217" s="5">
        <v>29.44</v>
      </c>
      <c r="I6217" s="5">
        <v>1472</v>
      </c>
      <c r="J6217" s="5">
        <v>29469.919999999998</v>
      </c>
      <c r="K6217" s="3" t="str" cm="1">
        <f t="array" ref="K6217">_xlfn.LET(_xlpm.d,UPPER(TRIM(CLEAN(SUBSTITUTE(F6217,CHAR(160),"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18" spans="2:11" hidden="1" x14ac:dyDescent="0.25">
      <c r="B6218" s="20">
        <v>45947</v>
      </c>
      <c r="C6218" s="2" t="s">
        <v>1</v>
      </c>
      <c r="D6218" s="2" t="s">
        <v>2502</v>
      </c>
      <c r="E6218" s="2" t="s">
        <v>746</v>
      </c>
      <c r="F6218" s="2" t="s">
        <v>3718</v>
      </c>
      <c r="G6218" s="5">
        <v>60</v>
      </c>
      <c r="H6218" s="5">
        <v>29.44</v>
      </c>
      <c r="I6218" s="5">
        <v>1766.4</v>
      </c>
      <c r="J6218" s="5">
        <v>31236.32</v>
      </c>
      <c r="K6218" s="3" t="str" cm="1">
        <f t="array" ref="K6218">_xlfn.LET(_xlpm.d,UPPER(TRIM(CLEAN(SUBSTITUTE(F6218,CHAR(160),"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19" spans="2:11" hidden="1" x14ac:dyDescent="0.25">
      <c r="B6219" s="20">
        <v>45978</v>
      </c>
      <c r="C6219" s="2" t="s">
        <v>1</v>
      </c>
      <c r="D6219" s="2" t="s">
        <v>3730</v>
      </c>
      <c r="E6219" s="2" t="s">
        <v>746</v>
      </c>
      <c r="F6219" s="2" t="s">
        <v>3718</v>
      </c>
      <c r="G6219" s="5">
        <v>50</v>
      </c>
      <c r="H6219" s="5">
        <v>25.15</v>
      </c>
      <c r="I6219" s="5">
        <v>1257.5</v>
      </c>
      <c r="J6219" s="5">
        <v>32493.82</v>
      </c>
      <c r="K6219" s="3" t="str" cm="1">
        <f t="array" ref="K6219">_xlfn.LET(_xlpm.d,UPPER(TRIM(CLEAN(SUBSTITUTE(F6219,CHAR(160),"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20" spans="2:11" hidden="1" x14ac:dyDescent="0.25">
      <c r="B6220" s="20">
        <v>45978</v>
      </c>
      <c r="C6220" s="2" t="s">
        <v>1</v>
      </c>
      <c r="D6220" s="2" t="s">
        <v>3731</v>
      </c>
      <c r="E6220" s="2" t="s">
        <v>2494</v>
      </c>
      <c r="F6220" s="2" t="s">
        <v>3718</v>
      </c>
      <c r="G6220" s="5">
        <v>50</v>
      </c>
      <c r="H6220" s="5">
        <v>25.15</v>
      </c>
      <c r="I6220" s="5">
        <v>1257.5</v>
      </c>
      <c r="J6220" s="5">
        <v>33751.32</v>
      </c>
      <c r="K6220" s="3" t="str" cm="1">
        <f t="array" ref="K6220">_xlfn.LET(_xlpm.d,UPPER(TRIM(CLEAN(SUBSTITUTE(F6220,CHAR(160),"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21" spans="2:11" hidden="1" x14ac:dyDescent="0.25">
      <c r="B6221" s="20">
        <v>45978</v>
      </c>
      <c r="C6221" s="2" t="s">
        <v>1</v>
      </c>
      <c r="D6221" s="2" t="s">
        <v>3732</v>
      </c>
      <c r="E6221" s="2" t="s">
        <v>749</v>
      </c>
      <c r="F6221" s="2" t="s">
        <v>3718</v>
      </c>
      <c r="G6221" s="5">
        <v>50</v>
      </c>
      <c r="H6221" s="5">
        <v>25.15</v>
      </c>
      <c r="I6221" s="5">
        <v>1257.5</v>
      </c>
      <c r="J6221" s="5">
        <v>35008.82</v>
      </c>
      <c r="K6221" s="3" t="str" cm="1">
        <f t="array" ref="K6221">_xlfn.LET(_xlpm.d,UPPER(TRIM(CLEAN(SUBSTITUTE(F6221,CHAR(160),"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22" spans="2:11" hidden="1" x14ac:dyDescent="0.25">
      <c r="B6222" s="20">
        <v>45996</v>
      </c>
      <c r="C6222" s="2" t="s">
        <v>1</v>
      </c>
      <c r="D6222" s="2" t="s">
        <v>2539</v>
      </c>
      <c r="E6222" s="2" t="s">
        <v>746</v>
      </c>
      <c r="F6222" s="2" t="s">
        <v>3733</v>
      </c>
      <c r="G6222" s="5">
        <v>48</v>
      </c>
      <c r="H6222" s="5">
        <v>25.16</v>
      </c>
      <c r="I6222" s="5">
        <v>1207.68</v>
      </c>
      <c r="J6222" s="5">
        <v>36216.5</v>
      </c>
      <c r="K6222" s="3" t="str" cm="1">
        <f t="array" ref="K6222">_xlfn.LET(_xlpm.d,UPPER(TRIM(CLEAN(SUBSTITUTE(F6222,CHAR(160),"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23" spans="2:11" hidden="1" x14ac:dyDescent="0.25">
      <c r="B6223" s="20">
        <v>46059</v>
      </c>
      <c r="C6223" s="2" t="s">
        <v>1</v>
      </c>
      <c r="D6223" s="2" t="s">
        <v>2504</v>
      </c>
      <c r="E6223" s="2" t="s">
        <v>746</v>
      </c>
      <c r="F6223" s="2" t="s">
        <v>3718</v>
      </c>
      <c r="G6223" s="5">
        <v>60</v>
      </c>
      <c r="H6223" s="5">
        <v>29.43</v>
      </c>
      <c r="I6223" s="5">
        <v>1765.8</v>
      </c>
      <c r="J6223" s="5">
        <v>37982.300000000003</v>
      </c>
      <c r="K6223" s="3" t="str" cm="1">
        <f t="array" ref="K6223">_xlfn.LET(_xlpm.d,UPPER(TRIM(CLEAN(SUBSTITUTE(F6223,CHAR(160),"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24" spans="2:11" hidden="1" x14ac:dyDescent="0.25">
      <c r="B6224" s="20">
        <v>46059</v>
      </c>
      <c r="C6224" s="2" t="s">
        <v>1</v>
      </c>
      <c r="D6224" s="2" t="s">
        <v>2506</v>
      </c>
      <c r="E6224" s="2" t="s">
        <v>749</v>
      </c>
      <c r="F6224" s="2" t="s">
        <v>3718</v>
      </c>
      <c r="G6224" s="5">
        <v>30</v>
      </c>
      <c r="H6224" s="5">
        <v>29.43</v>
      </c>
      <c r="I6224" s="5">
        <v>882.9</v>
      </c>
      <c r="J6224" s="5">
        <v>38865.200000000004</v>
      </c>
      <c r="K6224" s="3" t="str" cm="1">
        <f t="array" ref="K6224">_xlfn.LET(_xlpm.d,UPPER(TRIM(CLEAN(SUBSTITUTE(F6224,CHAR(160),"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25" spans="1:11" hidden="1" x14ac:dyDescent="0.25">
      <c r="B6225" s="20">
        <v>46070</v>
      </c>
      <c r="C6225" s="2" t="s">
        <v>1</v>
      </c>
      <c r="D6225" s="2" t="s">
        <v>1609</v>
      </c>
      <c r="E6225" s="2" t="s">
        <v>746</v>
      </c>
      <c r="F6225" s="2" t="s">
        <v>3734</v>
      </c>
      <c r="G6225" s="5">
        <v>80</v>
      </c>
      <c r="H6225" s="5">
        <v>17</v>
      </c>
      <c r="I6225" s="5">
        <v>1360</v>
      </c>
      <c r="J6225" s="5">
        <v>40225.200000000004</v>
      </c>
      <c r="K6225" s="3" t="str" cm="1">
        <f t="array" ref="K6225">_xlfn.LET(_xlpm.d,UPPER(TRIM(CLEAN(SUBSTITUTE(F6225,CHAR(160),"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26" spans="1:11" hidden="1" x14ac:dyDescent="0.25">
      <c r="B6226" s="20">
        <v>46092</v>
      </c>
      <c r="C6226" s="2" t="s">
        <v>1</v>
      </c>
      <c r="D6226" s="2" t="s">
        <v>2498</v>
      </c>
      <c r="E6226" s="2" t="s">
        <v>749</v>
      </c>
      <c r="F6226" s="2" t="s">
        <v>3718</v>
      </c>
      <c r="G6226" s="5">
        <v>80</v>
      </c>
      <c r="H6226" s="5">
        <v>25.16</v>
      </c>
      <c r="I6226" s="5">
        <v>2012.8</v>
      </c>
      <c r="J6226" s="5">
        <v>42238.000000000007</v>
      </c>
      <c r="K6226" s="3" t="str" cm="1">
        <f t="array" ref="K6226">_xlfn.LET(_xlpm.d,UPPER(TRIM(CLEAN(SUBSTITUTE(F6226,CHAR(160),"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27" spans="1:11" hidden="1" x14ac:dyDescent="0.25">
      <c r="B6227" s="20">
        <v>46092</v>
      </c>
      <c r="C6227" s="2" t="s">
        <v>1</v>
      </c>
      <c r="D6227" s="2" t="s">
        <v>2507</v>
      </c>
      <c r="E6227" s="2" t="s">
        <v>746</v>
      </c>
      <c r="F6227" s="2" t="s">
        <v>3718</v>
      </c>
      <c r="G6227" s="5">
        <v>120</v>
      </c>
      <c r="H6227" s="5">
        <v>25.16</v>
      </c>
      <c r="I6227" s="5">
        <v>3019.2</v>
      </c>
      <c r="J6227" s="5">
        <v>45257.200000000004</v>
      </c>
      <c r="K6227" s="3" t="str" cm="1">
        <f t="array" ref="K6227">_xlfn.LET(_xlpm.d,UPPER(TRIM(CLEAN(SUBSTITUTE(F6227,CHAR(160),"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28" spans="1:11" hidden="1" x14ac:dyDescent="0.25">
      <c r="A6228" s="11" t="s">
        <v>3735</v>
      </c>
      <c r="G6228" s="6">
        <v>1946</v>
      </c>
      <c r="I6228" s="7">
        <f>I6201+I6202+I6203+I6204+I6205+I6206+I6207+I6208+I6209+I6210+I6211+I6212+I6213+I6214+I6215+I6216+I6217+I6218+I6219+I6220+I6221+I6222+I6223+I6224+I6225+I6226+I6227</f>
        <v>45257.200000000004</v>
      </c>
      <c r="K6228" s="3" t="str" cm="1">
        <f t="array" ref="K6228">_xlfn.LET(_xlpm.d,UPPER(TRIM(CLEAN(SUBSTITUTE(F6228,CHAR(160),"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29" spans="1:11" hidden="1" x14ac:dyDescent="0.25">
      <c r="A6229" s="10" t="s">
        <v>3736</v>
      </c>
      <c r="K6229" s="3" t="str" cm="1">
        <f t="array" ref="K6229">_xlfn.LET(_xlpm.d,UPPER(TRIM(CLEAN(SUBSTITUTE(F6229,CHAR(160),"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30" spans="1:11" hidden="1" x14ac:dyDescent="0.25">
      <c r="B6230" s="20">
        <v>45660</v>
      </c>
      <c r="C6230" s="2" t="s">
        <v>1</v>
      </c>
      <c r="D6230" s="2" t="s">
        <v>3687</v>
      </c>
      <c r="E6230" s="2" t="s">
        <v>749</v>
      </c>
      <c r="F6230" s="2" t="s">
        <v>3737</v>
      </c>
      <c r="G6230" s="5">
        <v>12</v>
      </c>
      <c r="H6230" s="5">
        <v>19.989999999999998</v>
      </c>
      <c r="I6230" s="5">
        <v>239.88</v>
      </c>
      <c r="J6230" s="5">
        <v>239.88</v>
      </c>
      <c r="K6230" s="3" t="str" cm="1">
        <f t="array" ref="K6230">_xlfn.LET(_xlpm.d,UPPER(TRIM(CLEAN(SUBSTITUTE(F6230,CHAR(160),"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31" spans="1:11" hidden="1" x14ac:dyDescent="0.25">
      <c r="A6231" s="11" t="s">
        <v>3738</v>
      </c>
      <c r="G6231" s="6">
        <v>12</v>
      </c>
      <c r="I6231" s="8">
        <f>I6230</f>
        <v>239.88</v>
      </c>
      <c r="K6231" s="3" t="str" cm="1">
        <f t="array" ref="K6231">_xlfn.LET(_xlpm.d,UPPER(TRIM(CLEAN(SUBSTITUTE(F6231,CHAR(160),"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32" spans="1:11" hidden="1" x14ac:dyDescent="0.25">
      <c r="A6232" s="10" t="s">
        <v>3739</v>
      </c>
      <c r="K6232" s="3" t="str" cm="1">
        <f t="array" ref="K6232">_xlfn.LET(_xlpm.d,UPPER(TRIM(CLEAN(SUBSTITUTE(F6232,CHAR(160),"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33" spans="1:11" hidden="1" x14ac:dyDescent="0.25">
      <c r="B6233" s="20">
        <v>45660</v>
      </c>
      <c r="C6233" s="2" t="s">
        <v>1</v>
      </c>
      <c r="D6233" s="2" t="s">
        <v>3687</v>
      </c>
      <c r="E6233" s="2" t="s">
        <v>749</v>
      </c>
      <c r="F6233" s="2" t="s">
        <v>3740</v>
      </c>
      <c r="G6233" s="5">
        <v>12</v>
      </c>
      <c r="H6233" s="5">
        <v>19.989999999999998</v>
      </c>
      <c r="I6233" s="5">
        <v>239.88</v>
      </c>
      <c r="J6233" s="5">
        <v>239.88</v>
      </c>
      <c r="K6233" s="3" t="str" cm="1">
        <f t="array" ref="K6233">_xlfn.LET(_xlpm.d,UPPER(TRIM(CLEAN(SUBSTITUTE(F6233,CHAR(160),"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34" spans="1:11" hidden="1" x14ac:dyDescent="0.25">
      <c r="A6234" s="11" t="s">
        <v>3741</v>
      </c>
      <c r="G6234" s="6">
        <v>12</v>
      </c>
      <c r="I6234" s="8">
        <f>I6233</f>
        <v>239.88</v>
      </c>
      <c r="K6234" s="3" t="str" cm="1">
        <f t="array" ref="K6234">_xlfn.LET(_xlpm.d,UPPER(TRIM(CLEAN(SUBSTITUTE(F6234,CHAR(160),"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35" spans="1:11" hidden="1" x14ac:dyDescent="0.25">
      <c r="A6235" s="10" t="s">
        <v>3742</v>
      </c>
      <c r="K6235" s="3" t="str" cm="1">
        <f t="array" ref="K6235">_xlfn.LET(_xlpm.d,UPPER(TRIM(CLEAN(SUBSTITUTE(F6235,CHAR(160),"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36" spans="1:11" hidden="1" x14ac:dyDescent="0.25">
      <c r="B6236" s="20">
        <v>45919</v>
      </c>
      <c r="C6236" s="2" t="s">
        <v>1</v>
      </c>
      <c r="D6236" s="2" t="s">
        <v>3728</v>
      </c>
      <c r="E6236" s="2" t="s">
        <v>749</v>
      </c>
      <c r="F6236" s="2" t="s">
        <v>3743</v>
      </c>
      <c r="G6236" s="5">
        <v>100</v>
      </c>
      <c r="H6236" s="5">
        <v>24.8</v>
      </c>
      <c r="I6236" s="5">
        <v>2480</v>
      </c>
      <c r="J6236" s="5">
        <v>2480</v>
      </c>
      <c r="K6236" s="3" t="str" cm="1">
        <f t="array" ref="K6236">_xlfn.LET(_xlpm.d,UPPER(TRIM(CLEAN(SUBSTITUTE(F6236,CHAR(160),"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37" spans="1:11" hidden="1" x14ac:dyDescent="0.25">
      <c r="B6237" s="20">
        <v>45919</v>
      </c>
      <c r="C6237" s="2" t="s">
        <v>1</v>
      </c>
      <c r="D6237" s="2" t="s">
        <v>3729</v>
      </c>
      <c r="E6237" s="2" t="s">
        <v>746</v>
      </c>
      <c r="F6237" s="2" t="s">
        <v>3743</v>
      </c>
      <c r="G6237" s="5">
        <v>100</v>
      </c>
      <c r="H6237" s="5">
        <v>24.8</v>
      </c>
      <c r="I6237" s="5">
        <v>2480</v>
      </c>
      <c r="J6237" s="5">
        <v>4960</v>
      </c>
      <c r="K6237" s="3" t="str" cm="1">
        <f t="array" ref="K6237">_xlfn.LET(_xlpm.d,UPPER(TRIM(CLEAN(SUBSTITUTE(F6237,CHAR(160),"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38" spans="1:11" hidden="1" x14ac:dyDescent="0.25">
      <c r="B6238" s="20">
        <v>45922</v>
      </c>
      <c r="C6238" s="2" t="s">
        <v>1</v>
      </c>
      <c r="D6238" s="2" t="s">
        <v>2543</v>
      </c>
      <c r="E6238" s="2" t="s">
        <v>749</v>
      </c>
      <c r="F6238" s="2" t="s">
        <v>3743</v>
      </c>
      <c r="G6238" s="5">
        <v>12</v>
      </c>
      <c r="H6238" s="5">
        <v>23.2</v>
      </c>
      <c r="I6238" s="5">
        <v>278.39999999999998</v>
      </c>
      <c r="J6238" s="5">
        <v>5238.3999999999996</v>
      </c>
      <c r="K6238" s="3" t="str" cm="1">
        <f t="array" ref="K6238">_xlfn.LET(_xlpm.d,UPPER(TRIM(CLEAN(SUBSTITUTE(F6238,CHAR(160),"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39" spans="1:11" hidden="1" x14ac:dyDescent="0.25">
      <c r="B6239" s="20">
        <v>45922</v>
      </c>
      <c r="C6239" s="2" t="s">
        <v>1</v>
      </c>
      <c r="D6239" s="2" t="s">
        <v>2543</v>
      </c>
      <c r="E6239" s="2" t="s">
        <v>749</v>
      </c>
      <c r="F6239" s="2" t="s">
        <v>3744</v>
      </c>
      <c r="G6239" s="5">
        <v>12</v>
      </c>
      <c r="H6239" s="5">
        <v>23.2</v>
      </c>
      <c r="I6239" s="5">
        <v>278.39999999999998</v>
      </c>
      <c r="J6239" s="5">
        <v>5516.7999999999993</v>
      </c>
      <c r="K6239" s="3" t="str" cm="1">
        <f t="array" ref="K6239">_xlfn.LET(_xlpm.d,UPPER(TRIM(CLEAN(SUBSTITUTE(F6239,CHAR(160),"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40" spans="1:11" hidden="1" x14ac:dyDescent="0.25">
      <c r="B6240" s="20">
        <v>45922</v>
      </c>
      <c r="C6240" s="2" t="s">
        <v>1</v>
      </c>
      <c r="D6240" s="2" t="s">
        <v>2543</v>
      </c>
      <c r="E6240" s="2" t="s">
        <v>749</v>
      </c>
      <c r="F6240" s="2" t="s">
        <v>3743</v>
      </c>
      <c r="G6240" s="5">
        <v>12</v>
      </c>
      <c r="H6240" s="5">
        <v>23.2</v>
      </c>
      <c r="I6240" s="5">
        <v>278.39999999999998</v>
      </c>
      <c r="J6240" s="5">
        <v>5795.1999999999989</v>
      </c>
      <c r="K6240" s="3" t="str" cm="1">
        <f t="array" ref="K6240">_xlfn.LET(_xlpm.d,UPPER(TRIM(CLEAN(SUBSTITUTE(F6240,CHAR(160),"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41" spans="1:11" hidden="1" x14ac:dyDescent="0.25">
      <c r="B6241" s="20">
        <v>45922</v>
      </c>
      <c r="C6241" s="2" t="s">
        <v>1</v>
      </c>
      <c r="D6241" s="2" t="s">
        <v>2543</v>
      </c>
      <c r="E6241" s="2" t="s">
        <v>749</v>
      </c>
      <c r="F6241" s="2" t="s">
        <v>3743</v>
      </c>
      <c r="G6241" s="5">
        <v>12</v>
      </c>
      <c r="H6241" s="5">
        <v>23.2</v>
      </c>
      <c r="I6241" s="5">
        <v>278.39999999999998</v>
      </c>
      <c r="J6241" s="5">
        <v>6073.5999999999985</v>
      </c>
      <c r="K6241" s="3" t="str" cm="1">
        <f t="array" ref="K6241">_xlfn.LET(_xlpm.d,UPPER(TRIM(CLEAN(SUBSTITUTE(F6241,CHAR(160),"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42" spans="1:11" hidden="1" x14ac:dyDescent="0.25">
      <c r="B6242" s="20">
        <v>45978</v>
      </c>
      <c r="C6242" s="2" t="s">
        <v>1</v>
      </c>
      <c r="D6242" s="2" t="s">
        <v>3730</v>
      </c>
      <c r="E6242" s="2" t="s">
        <v>746</v>
      </c>
      <c r="F6242" s="2" t="s">
        <v>3745</v>
      </c>
      <c r="G6242" s="5">
        <v>100</v>
      </c>
      <c r="H6242" s="5">
        <v>24.8</v>
      </c>
      <c r="I6242" s="5">
        <v>2480</v>
      </c>
      <c r="J6242" s="5">
        <v>8553.5999999999985</v>
      </c>
      <c r="K6242" s="3" t="str" cm="1">
        <f t="array" ref="K6242">_xlfn.LET(_xlpm.d,UPPER(TRIM(CLEAN(SUBSTITUTE(F6242,CHAR(160),"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43" spans="1:11" hidden="1" x14ac:dyDescent="0.25">
      <c r="B6243" s="20">
        <v>45978</v>
      </c>
      <c r="C6243" s="2" t="s">
        <v>1</v>
      </c>
      <c r="D6243" s="2" t="s">
        <v>3731</v>
      </c>
      <c r="E6243" s="2" t="s">
        <v>2494</v>
      </c>
      <c r="F6243" s="2" t="s">
        <v>3745</v>
      </c>
      <c r="G6243" s="5">
        <v>50</v>
      </c>
      <c r="H6243" s="5">
        <v>24.8</v>
      </c>
      <c r="I6243" s="5">
        <v>1240</v>
      </c>
      <c r="J6243" s="5">
        <v>9793.5999999999985</v>
      </c>
      <c r="K6243" s="3" t="str" cm="1">
        <f t="array" ref="K6243">_xlfn.LET(_xlpm.d,UPPER(TRIM(CLEAN(SUBSTITUTE(F6243,CHAR(160),"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44" spans="1:11" hidden="1" x14ac:dyDescent="0.25">
      <c r="B6244" s="20">
        <v>45978</v>
      </c>
      <c r="C6244" s="2" t="s">
        <v>1</v>
      </c>
      <c r="D6244" s="2" t="s">
        <v>3732</v>
      </c>
      <c r="E6244" s="2" t="s">
        <v>749</v>
      </c>
      <c r="F6244" s="2" t="s">
        <v>3745</v>
      </c>
      <c r="G6244" s="5">
        <v>50</v>
      </c>
      <c r="H6244" s="5">
        <v>24.8</v>
      </c>
      <c r="I6244" s="5">
        <v>1240</v>
      </c>
      <c r="J6244" s="5">
        <v>11033.599999999999</v>
      </c>
      <c r="K6244" s="3" t="str" cm="1">
        <f t="array" ref="K6244">_xlfn.LET(_xlpm.d,UPPER(TRIM(CLEAN(SUBSTITUTE(F6244,CHAR(160),"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45" spans="1:11" hidden="1" x14ac:dyDescent="0.25">
      <c r="A6245" s="11" t="s">
        <v>3746</v>
      </c>
      <c r="G6245" s="6">
        <v>448</v>
      </c>
      <c r="I6245" s="7">
        <f>I6236+I6237+I6238+I6239+I6240+I6241+I6242+I6243+I6244</f>
        <v>11033.599999999999</v>
      </c>
      <c r="K6245" s="3" t="str" cm="1">
        <f t="array" ref="K6245">_xlfn.LET(_xlpm.d,UPPER(TRIM(CLEAN(SUBSTITUTE(F6245,CHAR(160),"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46" spans="1:11" hidden="1" x14ac:dyDescent="0.25">
      <c r="A6246" s="10" t="s">
        <v>3747</v>
      </c>
      <c r="K6246" s="3" t="str" cm="1">
        <f t="array" ref="K6246">_xlfn.LET(_xlpm.d,UPPER(TRIM(CLEAN(SUBSTITUTE(F6246,CHAR(160),"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47" spans="1:11" hidden="1" x14ac:dyDescent="0.25">
      <c r="B6247" s="20">
        <v>45869</v>
      </c>
      <c r="C6247" s="2" t="s">
        <v>1</v>
      </c>
      <c r="D6247" s="2" t="s">
        <v>2497</v>
      </c>
      <c r="E6247" s="2" t="s">
        <v>2494</v>
      </c>
      <c r="F6247" s="2" t="s">
        <v>3748</v>
      </c>
      <c r="G6247" s="5">
        <v>30</v>
      </c>
      <c r="H6247" s="5">
        <v>16.38</v>
      </c>
      <c r="I6247" s="5">
        <v>491.4</v>
      </c>
      <c r="J6247" s="5">
        <v>491.4</v>
      </c>
      <c r="K6247" s="3" t="str" cm="1">
        <f t="array" ref="K6247">_xlfn.LET(_xlpm.d,UPPER(TRIM(CLEAN(SUBSTITUTE(F6247,CHAR(160),"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48" spans="1:11" hidden="1" x14ac:dyDescent="0.25">
      <c r="A6248" s="11" t="s">
        <v>3749</v>
      </c>
      <c r="G6248" s="6">
        <v>30</v>
      </c>
      <c r="I6248" s="8">
        <f>I6247</f>
        <v>491.4</v>
      </c>
      <c r="K6248" s="3" t="str" cm="1">
        <f t="array" ref="K6248">_xlfn.LET(_xlpm.d,UPPER(TRIM(CLEAN(SUBSTITUTE(F6248,CHAR(160),"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49" spans="1:11" hidden="1" x14ac:dyDescent="0.25">
      <c r="A6249" s="10" t="s">
        <v>3750</v>
      </c>
      <c r="K6249" s="3" t="str" cm="1">
        <f t="array" ref="K6249">_xlfn.LET(_xlpm.d,UPPER(TRIM(CLEAN(SUBSTITUTE(F6249,CHAR(160),"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50" spans="1:11" hidden="1" x14ac:dyDescent="0.25">
      <c r="B6250" s="20">
        <v>45869</v>
      </c>
      <c r="C6250" s="2" t="s">
        <v>1</v>
      </c>
      <c r="D6250" s="2" t="s">
        <v>2497</v>
      </c>
      <c r="E6250" s="2" t="s">
        <v>2494</v>
      </c>
      <c r="F6250" s="2" t="s">
        <v>3751</v>
      </c>
      <c r="G6250" s="5">
        <v>30</v>
      </c>
      <c r="H6250" s="5">
        <v>16.38</v>
      </c>
      <c r="I6250" s="5">
        <v>491.4</v>
      </c>
      <c r="J6250" s="5">
        <v>491.4</v>
      </c>
      <c r="K6250" s="3" t="str" cm="1">
        <f t="array" ref="K6250">_xlfn.LET(_xlpm.d,UPPER(TRIM(CLEAN(SUBSTITUTE(F6250,CHAR(160),"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51" spans="1:11" hidden="1" x14ac:dyDescent="0.25">
      <c r="A6251" s="11" t="s">
        <v>3752</v>
      </c>
      <c r="G6251" s="6">
        <v>30</v>
      </c>
      <c r="I6251" s="8">
        <f>I6250</f>
        <v>491.4</v>
      </c>
      <c r="K6251" s="3" t="str" cm="1">
        <f t="array" ref="K6251">_xlfn.LET(_xlpm.d,UPPER(TRIM(CLEAN(SUBSTITUTE(F6251,CHAR(160),"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52" spans="1:11" hidden="1" x14ac:dyDescent="0.25">
      <c r="A6252" s="10" t="s">
        <v>3753</v>
      </c>
      <c r="K6252" s="3" t="str" cm="1">
        <f t="array" ref="K6252">_xlfn.LET(_xlpm.d,UPPER(TRIM(CLEAN(SUBSTITUTE(F6252,CHAR(160),"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53" spans="1:11" hidden="1" x14ac:dyDescent="0.25">
      <c r="B6253" s="20">
        <v>45853</v>
      </c>
      <c r="C6253" s="2" t="s">
        <v>1</v>
      </c>
      <c r="D6253" s="2" t="s">
        <v>2525</v>
      </c>
      <c r="E6253" s="2" t="s">
        <v>749</v>
      </c>
      <c r="F6253" s="2" t="s">
        <v>3754</v>
      </c>
      <c r="G6253" s="5">
        <v>9</v>
      </c>
      <c r="H6253" s="5">
        <v>19.989999999999998</v>
      </c>
      <c r="I6253" s="5">
        <v>179.91</v>
      </c>
      <c r="J6253" s="5">
        <v>179.91</v>
      </c>
      <c r="K6253" s="3" t="str" cm="1">
        <f t="array" ref="K6253">_xlfn.LET(_xlpm.d,UPPER(TRIM(CLEAN(SUBSTITUTE(F6253,CHAR(160),"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54" spans="1:11" hidden="1" x14ac:dyDescent="0.25">
      <c r="A6254" s="11" t="s">
        <v>3755</v>
      </c>
      <c r="G6254" s="6">
        <v>9</v>
      </c>
      <c r="I6254" s="8">
        <f>I6253</f>
        <v>179.91</v>
      </c>
      <c r="K6254" s="3" t="str" cm="1">
        <f t="array" ref="K6254">_xlfn.LET(_xlpm.d,UPPER(TRIM(CLEAN(SUBSTITUTE(F6254,CHAR(160),"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55" spans="1:11" hidden="1" x14ac:dyDescent="0.25">
      <c r="A6255" s="10" t="s">
        <v>3756</v>
      </c>
      <c r="K6255" s="3" t="str" cm="1">
        <f t="array" ref="K6255">_xlfn.LET(_xlpm.d,UPPER(TRIM(CLEAN(SUBSTITUTE(F6255,CHAR(160),"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56" spans="1:11" hidden="1" x14ac:dyDescent="0.25">
      <c r="B6256" s="20">
        <v>45702</v>
      </c>
      <c r="C6256" s="2" t="s">
        <v>1</v>
      </c>
      <c r="D6256" s="2" t="s">
        <v>3757</v>
      </c>
      <c r="E6256" s="2" t="s">
        <v>749</v>
      </c>
      <c r="F6256" s="2" t="s">
        <v>3758</v>
      </c>
      <c r="G6256" s="5">
        <v>24</v>
      </c>
      <c r="H6256" s="5">
        <v>19.989999999999998</v>
      </c>
      <c r="I6256" s="5">
        <v>479.76</v>
      </c>
      <c r="J6256" s="5">
        <v>479.76</v>
      </c>
      <c r="K6256" s="3" t="str" cm="1">
        <f t="array" ref="K6256">_xlfn.LET(_xlpm.d,UPPER(TRIM(CLEAN(SUBSTITUTE(F6256,CHAR(160),"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57" spans="1:11" hidden="1" x14ac:dyDescent="0.25">
      <c r="B6257" s="20">
        <v>45869</v>
      </c>
      <c r="C6257" s="2" t="s">
        <v>1</v>
      </c>
      <c r="D6257" s="2" t="s">
        <v>2497</v>
      </c>
      <c r="E6257" s="2" t="s">
        <v>2494</v>
      </c>
      <c r="F6257" s="2" t="s">
        <v>3758</v>
      </c>
      <c r="G6257" s="5">
        <v>30</v>
      </c>
      <c r="H6257" s="5">
        <v>16.38</v>
      </c>
      <c r="I6257" s="5">
        <v>491.4</v>
      </c>
      <c r="J6257" s="5">
        <v>971.16</v>
      </c>
      <c r="K6257" s="3" t="str" cm="1">
        <f t="array" ref="K6257">_xlfn.LET(_xlpm.d,UPPER(TRIM(CLEAN(SUBSTITUTE(F6257,CHAR(160),"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58" spans="1:11" hidden="1" x14ac:dyDescent="0.25">
      <c r="A6258" s="11" t="s">
        <v>3759</v>
      </c>
      <c r="G6258" s="6">
        <v>54</v>
      </c>
      <c r="I6258" s="8">
        <f>I6256+I6257</f>
        <v>971.16</v>
      </c>
      <c r="K6258" s="3" t="str" cm="1">
        <f t="array" ref="K6258">_xlfn.LET(_xlpm.d,UPPER(TRIM(CLEAN(SUBSTITUTE(F6258,CHAR(160),"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59" spans="1:11" hidden="1" x14ac:dyDescent="0.25">
      <c r="A6259" s="10" t="s">
        <v>3760</v>
      </c>
      <c r="K6259" s="3" t="str" cm="1">
        <f t="array" ref="K6259">_xlfn.LET(_xlpm.d,UPPER(TRIM(CLEAN(SUBSTITUTE(F6259,CHAR(160),"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60" spans="1:11" hidden="1" x14ac:dyDescent="0.25">
      <c r="B6260" s="20">
        <v>45853</v>
      </c>
      <c r="C6260" s="2" t="s">
        <v>1</v>
      </c>
      <c r="D6260" s="2" t="s">
        <v>2525</v>
      </c>
      <c r="E6260" s="2" t="s">
        <v>749</v>
      </c>
      <c r="F6260" s="2" t="s">
        <v>3761</v>
      </c>
      <c r="G6260" s="5">
        <v>9</v>
      </c>
      <c r="H6260" s="5">
        <v>19.989999999999998</v>
      </c>
      <c r="I6260" s="5">
        <v>179.91</v>
      </c>
      <c r="J6260" s="5">
        <v>179.91</v>
      </c>
      <c r="K6260" s="3" t="str" cm="1">
        <f t="array" ref="K6260">_xlfn.LET(_xlpm.d,UPPER(TRIM(CLEAN(SUBSTITUTE(F6260,CHAR(160),"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61" spans="1:11" hidden="1" x14ac:dyDescent="0.25">
      <c r="A6261" s="11" t="s">
        <v>3762</v>
      </c>
      <c r="G6261" s="6">
        <v>9</v>
      </c>
      <c r="I6261" s="8">
        <f>I6260</f>
        <v>179.91</v>
      </c>
      <c r="K6261" s="3" t="str" cm="1">
        <f t="array" ref="K6261">_xlfn.LET(_xlpm.d,UPPER(TRIM(CLEAN(SUBSTITUTE(F6261,CHAR(160),"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62" spans="1:11" hidden="1" x14ac:dyDescent="0.25">
      <c r="A6262" s="10" t="s">
        <v>3763</v>
      </c>
      <c r="K6262" s="3" t="str" cm="1">
        <f t="array" ref="K6262">_xlfn.LET(_xlpm.d,UPPER(TRIM(CLEAN(SUBSTITUTE(F6262,CHAR(160),"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63" spans="1:11" hidden="1" x14ac:dyDescent="0.25">
      <c r="B6263" s="20">
        <v>45869</v>
      </c>
      <c r="C6263" s="2" t="s">
        <v>1</v>
      </c>
      <c r="D6263" s="2" t="s">
        <v>2497</v>
      </c>
      <c r="E6263" s="2" t="s">
        <v>2494</v>
      </c>
      <c r="F6263" s="2" t="s">
        <v>3764</v>
      </c>
      <c r="G6263" s="5">
        <v>30</v>
      </c>
      <c r="H6263" s="5">
        <v>16.38</v>
      </c>
      <c r="I6263" s="5">
        <v>491.4</v>
      </c>
      <c r="J6263" s="5">
        <v>491.4</v>
      </c>
      <c r="K6263" s="3" t="str" cm="1">
        <f t="array" ref="K6263">_xlfn.LET(_xlpm.d,UPPER(TRIM(CLEAN(SUBSTITUTE(F6263,CHAR(160),"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64" spans="1:11" hidden="1" x14ac:dyDescent="0.25">
      <c r="A6264" s="11" t="s">
        <v>3765</v>
      </c>
      <c r="G6264" s="6">
        <v>30</v>
      </c>
      <c r="I6264" s="8">
        <f>I6263</f>
        <v>491.4</v>
      </c>
      <c r="K6264" s="3" t="str" cm="1">
        <f t="array" ref="K6264">_xlfn.LET(_xlpm.d,UPPER(TRIM(CLEAN(SUBSTITUTE(F6264,CHAR(160),"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65" spans="1:11" hidden="1" x14ac:dyDescent="0.25">
      <c r="A6265" s="10" t="s">
        <v>3766</v>
      </c>
      <c r="K6265" s="3" t="str" cm="1">
        <f t="array" ref="K6265">_xlfn.LET(_xlpm.d,UPPER(TRIM(CLEAN(SUBSTITUTE(F6265,CHAR(160),"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66" spans="1:11" hidden="1" x14ac:dyDescent="0.25">
      <c r="B6266" s="20">
        <v>45702</v>
      </c>
      <c r="C6266" s="2" t="s">
        <v>1</v>
      </c>
      <c r="D6266" s="2" t="s">
        <v>3757</v>
      </c>
      <c r="E6266" s="2" t="s">
        <v>749</v>
      </c>
      <c r="F6266" s="2" t="s">
        <v>3767</v>
      </c>
      <c r="G6266" s="5">
        <v>16</v>
      </c>
      <c r="H6266" s="5">
        <v>19.989999999999998</v>
      </c>
      <c r="I6266" s="5">
        <v>319.83999999999997</v>
      </c>
      <c r="J6266" s="5">
        <v>319.83999999999997</v>
      </c>
      <c r="K6266" s="3" t="str" cm="1">
        <f t="array" ref="K6266">_xlfn.LET(_xlpm.d,UPPER(TRIM(CLEAN(SUBSTITUTE(F6266,CHAR(160),"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67" spans="1:11" hidden="1" x14ac:dyDescent="0.25">
      <c r="A6267" s="11" t="s">
        <v>3768</v>
      </c>
      <c r="G6267" s="6">
        <v>16</v>
      </c>
      <c r="I6267" s="8">
        <f>I6266</f>
        <v>319.83999999999997</v>
      </c>
      <c r="K6267" s="3" t="str" cm="1">
        <f t="array" ref="K6267">_xlfn.LET(_xlpm.d,UPPER(TRIM(CLEAN(SUBSTITUTE(F6267,CHAR(160),"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68" spans="1:11" hidden="1" x14ac:dyDescent="0.25">
      <c r="A6268" s="10" t="s">
        <v>3769</v>
      </c>
      <c r="K6268" s="3" t="str" cm="1">
        <f t="array" ref="K6268">_xlfn.LET(_xlpm.d,UPPER(TRIM(CLEAN(SUBSTITUTE(F6268,CHAR(160),"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69" spans="1:11" hidden="1" x14ac:dyDescent="0.25">
      <c r="B6269" s="20">
        <v>45702</v>
      </c>
      <c r="C6269" s="2" t="s">
        <v>1</v>
      </c>
      <c r="D6269" s="2" t="s">
        <v>3757</v>
      </c>
      <c r="E6269" s="2" t="s">
        <v>749</v>
      </c>
      <c r="F6269" s="2" t="s">
        <v>3770</v>
      </c>
      <c r="G6269" s="5">
        <v>20</v>
      </c>
      <c r="H6269" s="5">
        <v>19.989999999999998</v>
      </c>
      <c r="I6269" s="5">
        <v>399.8</v>
      </c>
      <c r="J6269" s="5">
        <v>399.8</v>
      </c>
      <c r="K6269" s="3" t="str" cm="1">
        <f t="array" ref="K6269">_xlfn.LET(_xlpm.d,UPPER(TRIM(CLEAN(SUBSTITUTE(F6269,CHAR(160),"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70" spans="1:11" hidden="1" x14ac:dyDescent="0.25">
      <c r="A6270" s="11" t="s">
        <v>3771</v>
      </c>
      <c r="G6270" s="6">
        <v>20</v>
      </c>
      <c r="I6270" s="8">
        <f>I6269</f>
        <v>399.8</v>
      </c>
      <c r="K6270" s="3" t="str" cm="1">
        <f t="array" ref="K6270">_xlfn.LET(_xlpm.d,UPPER(TRIM(CLEAN(SUBSTITUTE(F6270,CHAR(160),"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71" spans="1:11" hidden="1" x14ac:dyDescent="0.25">
      <c r="A6271" s="10" t="s">
        <v>3772</v>
      </c>
      <c r="K6271" s="3" t="str" cm="1">
        <f t="array" ref="K6271">_xlfn.LET(_xlpm.d,UPPER(TRIM(CLEAN(SUBSTITUTE(F6271,CHAR(160),"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72" spans="1:11" hidden="1" x14ac:dyDescent="0.25">
      <c r="B6272" s="20">
        <v>45702</v>
      </c>
      <c r="C6272" s="2" t="s">
        <v>1</v>
      </c>
      <c r="D6272" s="2" t="s">
        <v>3757</v>
      </c>
      <c r="E6272" s="2" t="s">
        <v>749</v>
      </c>
      <c r="F6272" s="2" t="s">
        <v>3773</v>
      </c>
      <c r="G6272" s="5">
        <v>20</v>
      </c>
      <c r="H6272" s="5">
        <v>19.989999999999998</v>
      </c>
      <c r="I6272" s="5">
        <v>399.8</v>
      </c>
      <c r="J6272" s="5">
        <v>399.8</v>
      </c>
      <c r="K6272" s="3" t="str" cm="1">
        <f t="array" ref="K6272">_xlfn.LET(_xlpm.d,UPPER(TRIM(CLEAN(SUBSTITUTE(F6272,CHAR(160),"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73" spans="1:11" hidden="1" x14ac:dyDescent="0.25">
      <c r="A6273" s="11" t="s">
        <v>3774</v>
      </c>
      <c r="G6273" s="6">
        <v>20</v>
      </c>
      <c r="I6273" s="8">
        <f>I6272</f>
        <v>399.8</v>
      </c>
      <c r="K6273" s="3" t="str" cm="1">
        <f t="array" ref="K6273">_xlfn.LET(_xlpm.d,UPPER(TRIM(CLEAN(SUBSTITUTE(F6273,CHAR(160),"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74" spans="1:11" hidden="1" x14ac:dyDescent="0.25">
      <c r="A6274" s="10" t="s">
        <v>3775</v>
      </c>
      <c r="K6274" s="3" t="str" cm="1">
        <f t="array" ref="K6274">_xlfn.LET(_xlpm.d,UPPER(TRIM(CLEAN(SUBSTITUTE(F6274,CHAR(160),"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75" spans="1:11" hidden="1" x14ac:dyDescent="0.25">
      <c r="B6275" s="20">
        <v>45660</v>
      </c>
      <c r="C6275" s="2" t="s">
        <v>1</v>
      </c>
      <c r="D6275" s="2" t="s">
        <v>3687</v>
      </c>
      <c r="E6275" s="2" t="s">
        <v>749</v>
      </c>
      <c r="F6275" s="2" t="s">
        <v>3776</v>
      </c>
      <c r="G6275" s="5">
        <v>12</v>
      </c>
      <c r="H6275" s="5">
        <v>19.989999999999998</v>
      </c>
      <c r="I6275" s="5">
        <v>239.88</v>
      </c>
      <c r="J6275" s="5">
        <v>239.88</v>
      </c>
      <c r="K6275" s="3" t="str" cm="1">
        <f t="array" ref="K6275">_xlfn.LET(_xlpm.d,UPPER(TRIM(CLEAN(SUBSTITUTE(F6275,CHAR(160),"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76" spans="1:11" hidden="1" x14ac:dyDescent="0.25">
      <c r="A6276" s="11" t="s">
        <v>3777</v>
      </c>
      <c r="G6276" s="6">
        <v>12</v>
      </c>
      <c r="I6276" s="8">
        <f>I6275</f>
        <v>239.88</v>
      </c>
      <c r="K6276" s="3" t="str" cm="1">
        <f t="array" ref="K6276">_xlfn.LET(_xlpm.d,UPPER(TRIM(CLEAN(SUBSTITUTE(F6276,CHAR(160),"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77" spans="1:11" hidden="1" x14ac:dyDescent="0.25">
      <c r="A6277" s="10" t="s">
        <v>3778</v>
      </c>
      <c r="K6277" s="3" t="str" cm="1">
        <f t="array" ref="K6277">_xlfn.LET(_xlpm.d,UPPER(TRIM(CLEAN(SUBSTITUTE(F6277,CHAR(160),"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78" spans="1:11" hidden="1" x14ac:dyDescent="0.25">
      <c r="B6278" s="20">
        <v>45660</v>
      </c>
      <c r="C6278" s="2" t="s">
        <v>1</v>
      </c>
      <c r="D6278" s="2" t="s">
        <v>3687</v>
      </c>
      <c r="E6278" s="2" t="s">
        <v>749</v>
      </c>
      <c r="F6278" s="2" t="s">
        <v>3779</v>
      </c>
      <c r="G6278" s="5">
        <v>12</v>
      </c>
      <c r="H6278" s="5">
        <v>19.989999999999998</v>
      </c>
      <c r="I6278" s="5">
        <v>239.88</v>
      </c>
      <c r="J6278" s="5">
        <v>239.88</v>
      </c>
      <c r="K6278" s="3" t="str" cm="1">
        <f t="array" ref="K6278">_xlfn.LET(_xlpm.d,UPPER(TRIM(CLEAN(SUBSTITUTE(F6278,CHAR(160),"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79" spans="1:11" hidden="1" x14ac:dyDescent="0.25">
      <c r="A6279" s="11" t="s">
        <v>3780</v>
      </c>
      <c r="G6279" s="6">
        <v>12</v>
      </c>
      <c r="I6279" s="8">
        <f>I6278</f>
        <v>239.88</v>
      </c>
      <c r="K6279" s="3" t="str" cm="1">
        <f t="array" ref="K6279">_xlfn.LET(_xlpm.d,UPPER(TRIM(CLEAN(SUBSTITUTE(F6279,CHAR(160),"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80" spans="1:11" hidden="1" x14ac:dyDescent="0.25">
      <c r="A6280" s="10" t="s">
        <v>3781</v>
      </c>
      <c r="K6280" s="3" t="str" cm="1">
        <f t="array" ref="K6280">_xlfn.LET(_xlpm.d,UPPER(TRIM(CLEAN(SUBSTITUTE(F6280,CHAR(160),"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81" spans="1:11" hidden="1" x14ac:dyDescent="0.25">
      <c r="B6281" s="20">
        <v>45660</v>
      </c>
      <c r="C6281" s="2" t="s">
        <v>1</v>
      </c>
      <c r="D6281" s="2" t="s">
        <v>3687</v>
      </c>
      <c r="E6281" s="2" t="s">
        <v>749</v>
      </c>
      <c r="F6281" s="2" t="s">
        <v>3782</v>
      </c>
      <c r="G6281" s="5">
        <v>12</v>
      </c>
      <c r="H6281" s="5">
        <v>19.989999999999998</v>
      </c>
      <c r="I6281" s="5">
        <v>239.88</v>
      </c>
      <c r="J6281" s="5">
        <v>239.88</v>
      </c>
      <c r="K6281" s="3" t="str" cm="1">
        <f t="array" ref="K6281">_xlfn.LET(_xlpm.d,UPPER(TRIM(CLEAN(SUBSTITUTE(F6281,CHAR(160),"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82" spans="1:11" hidden="1" x14ac:dyDescent="0.25">
      <c r="A6282" s="11" t="s">
        <v>3783</v>
      </c>
      <c r="G6282" s="6">
        <v>12</v>
      </c>
      <c r="I6282" s="8">
        <f>I6281</f>
        <v>239.88</v>
      </c>
      <c r="K6282" s="3" t="str" cm="1">
        <f t="array" ref="K6282">_xlfn.LET(_xlpm.d,UPPER(TRIM(CLEAN(SUBSTITUTE(F6282,CHAR(160),"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83" spans="1:11" hidden="1" x14ac:dyDescent="0.25">
      <c r="A6283" s="10" t="s">
        <v>3784</v>
      </c>
      <c r="K6283" s="3" t="str" cm="1">
        <f t="array" ref="K6283">_xlfn.LET(_xlpm.d,UPPER(TRIM(CLEAN(SUBSTITUTE(F6283,CHAR(160),"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84" spans="1:11" hidden="1" x14ac:dyDescent="0.25">
      <c r="B6284" s="20">
        <v>45685</v>
      </c>
      <c r="C6284" s="2" t="s">
        <v>1</v>
      </c>
      <c r="D6284" s="2" t="s">
        <v>1219</v>
      </c>
      <c r="E6284" s="2" t="s">
        <v>749</v>
      </c>
      <c r="F6284" s="2" t="s">
        <v>3785</v>
      </c>
      <c r="G6284" s="5">
        <v>15</v>
      </c>
      <c r="H6284" s="5">
        <v>16.989999999999998</v>
      </c>
      <c r="I6284" s="5">
        <v>254.85</v>
      </c>
      <c r="J6284" s="5">
        <v>254.85</v>
      </c>
      <c r="K6284" s="3" t="str" cm="1">
        <f t="array" ref="K6284">_xlfn.LET(_xlpm.d,UPPER(TRIM(CLEAN(SUBSTITUTE(F6284,CHAR(160),"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85" spans="1:11" hidden="1" x14ac:dyDescent="0.25">
      <c r="A6285" s="11" t="s">
        <v>3786</v>
      </c>
      <c r="G6285" s="6">
        <v>15</v>
      </c>
      <c r="I6285" s="8">
        <f>I6284</f>
        <v>254.85</v>
      </c>
      <c r="K6285" s="3" t="str" cm="1">
        <f t="array" ref="K6285">_xlfn.LET(_xlpm.d,UPPER(TRIM(CLEAN(SUBSTITUTE(F6285,CHAR(160),"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86" spans="1:11" hidden="1" x14ac:dyDescent="0.25">
      <c r="A6286" s="10" t="s">
        <v>3787</v>
      </c>
      <c r="K6286" s="3" t="str" cm="1">
        <f t="array" ref="K6286">_xlfn.LET(_xlpm.d,UPPER(TRIM(CLEAN(SUBSTITUTE(F6286,CHAR(160),"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87" spans="1:11" hidden="1" x14ac:dyDescent="0.25">
      <c r="B6287" s="20">
        <v>45679</v>
      </c>
      <c r="C6287" s="2" t="s">
        <v>1</v>
      </c>
      <c r="D6287" s="2" t="s">
        <v>2533</v>
      </c>
      <c r="E6287" s="2" t="s">
        <v>749</v>
      </c>
      <c r="F6287" s="2" t="s">
        <v>3788</v>
      </c>
      <c r="G6287" s="5">
        <v>12</v>
      </c>
      <c r="H6287" s="5">
        <v>19.989999999999998</v>
      </c>
      <c r="I6287" s="5">
        <v>239.88</v>
      </c>
      <c r="J6287" s="5">
        <v>239.88</v>
      </c>
      <c r="K6287" s="3" t="str" cm="1">
        <f t="array" ref="K6287">_xlfn.LET(_xlpm.d,UPPER(TRIM(CLEAN(SUBSTITUTE(F6287,CHAR(160),"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88" spans="1:11" hidden="1" x14ac:dyDescent="0.25">
      <c r="A6288" s="11" t="s">
        <v>3789</v>
      </c>
      <c r="G6288" s="6">
        <v>12</v>
      </c>
      <c r="I6288" s="8">
        <f>I6287</f>
        <v>239.88</v>
      </c>
      <c r="K6288" s="3" t="str" cm="1">
        <f t="array" ref="K6288">_xlfn.LET(_xlpm.d,UPPER(TRIM(CLEAN(SUBSTITUTE(F6288,CHAR(160),"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89" spans="1:11" hidden="1" x14ac:dyDescent="0.25">
      <c r="A6289" s="10" t="s">
        <v>3790</v>
      </c>
      <c r="K6289" s="3" t="str" cm="1">
        <f t="array" ref="K6289">_xlfn.LET(_xlpm.d,UPPER(TRIM(CLEAN(SUBSTITUTE(F6289,CHAR(160),"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90" spans="1:11" hidden="1" x14ac:dyDescent="0.25">
      <c r="B6290" s="20">
        <v>45660</v>
      </c>
      <c r="C6290" s="2" t="s">
        <v>1</v>
      </c>
      <c r="D6290" s="2" t="s">
        <v>3687</v>
      </c>
      <c r="E6290" s="2" t="s">
        <v>749</v>
      </c>
      <c r="F6290" s="2" t="s">
        <v>3791</v>
      </c>
      <c r="G6290" s="5">
        <v>12</v>
      </c>
      <c r="H6290" s="5">
        <v>19.989999999999998</v>
      </c>
      <c r="I6290" s="5">
        <v>239.88</v>
      </c>
      <c r="J6290" s="5">
        <v>239.88</v>
      </c>
      <c r="K6290" s="3" t="str" cm="1">
        <f t="array" ref="K6290">_xlfn.LET(_xlpm.d,UPPER(TRIM(CLEAN(SUBSTITUTE(F6290,CHAR(160),"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91" spans="1:11" hidden="1" x14ac:dyDescent="0.25">
      <c r="B6291" s="20">
        <v>45685</v>
      </c>
      <c r="C6291" s="2" t="s">
        <v>1</v>
      </c>
      <c r="D6291" s="2" t="s">
        <v>1219</v>
      </c>
      <c r="E6291" s="2" t="s">
        <v>749</v>
      </c>
      <c r="F6291" s="2" t="s">
        <v>3791</v>
      </c>
      <c r="G6291" s="5">
        <v>15</v>
      </c>
      <c r="H6291" s="5">
        <v>16.989999999999998</v>
      </c>
      <c r="I6291" s="5">
        <v>254.85</v>
      </c>
      <c r="J6291" s="5">
        <v>494.73</v>
      </c>
      <c r="K6291" s="3" t="str" cm="1">
        <f t="array" ref="K6291">_xlfn.LET(_xlpm.d,UPPER(TRIM(CLEAN(SUBSTITUTE(F6291,CHAR(160),"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92" spans="1:11" hidden="1" x14ac:dyDescent="0.25">
      <c r="A6292" s="11" t="s">
        <v>3792</v>
      </c>
      <c r="G6292" s="6">
        <v>27</v>
      </c>
      <c r="I6292" s="8">
        <f>I6290+I6291</f>
        <v>494.73</v>
      </c>
      <c r="K6292" s="3" t="str" cm="1">
        <f t="array" ref="K6292">_xlfn.LET(_xlpm.d,UPPER(TRIM(CLEAN(SUBSTITUTE(F6292,CHAR(160),"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93" spans="1:11" hidden="1" x14ac:dyDescent="0.25">
      <c r="A6293" s="10" t="s">
        <v>3793</v>
      </c>
      <c r="K6293" s="3" t="str" cm="1">
        <f t="array" ref="K6293">_xlfn.LET(_xlpm.d,UPPER(TRIM(CLEAN(SUBSTITUTE(F6293,CHAR(160),"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94" spans="1:11" hidden="1" x14ac:dyDescent="0.25">
      <c r="B6294" s="20">
        <v>45660</v>
      </c>
      <c r="C6294" s="2" t="s">
        <v>1</v>
      </c>
      <c r="D6294" s="2" t="s">
        <v>3687</v>
      </c>
      <c r="E6294" s="2" t="s">
        <v>749</v>
      </c>
      <c r="F6294" s="2" t="s">
        <v>3794</v>
      </c>
      <c r="G6294" s="5">
        <v>12</v>
      </c>
      <c r="H6294" s="5">
        <v>19.989999999999998</v>
      </c>
      <c r="I6294" s="5">
        <v>239.88</v>
      </c>
      <c r="J6294" s="5">
        <v>239.88</v>
      </c>
      <c r="K6294" s="3" t="str" cm="1">
        <f t="array" ref="K6294">_xlfn.LET(_xlpm.d,UPPER(TRIM(CLEAN(SUBSTITUTE(F6294,CHAR(160),"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95" spans="1:11" hidden="1" x14ac:dyDescent="0.25">
      <c r="B6295" s="20">
        <v>45685</v>
      </c>
      <c r="C6295" s="2" t="s">
        <v>1</v>
      </c>
      <c r="D6295" s="2" t="s">
        <v>1219</v>
      </c>
      <c r="E6295" s="2" t="s">
        <v>749</v>
      </c>
      <c r="F6295" s="2" t="s">
        <v>3794</v>
      </c>
      <c r="G6295" s="5">
        <v>15</v>
      </c>
      <c r="H6295" s="5">
        <v>16.989999999999998</v>
      </c>
      <c r="I6295" s="5">
        <v>254.85</v>
      </c>
      <c r="J6295" s="5">
        <v>494.73</v>
      </c>
      <c r="K6295" s="3" t="str" cm="1">
        <f t="array" ref="K6295">_xlfn.LET(_xlpm.d,UPPER(TRIM(CLEAN(SUBSTITUTE(F6295,CHAR(160),"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296" spans="1:11" hidden="1" x14ac:dyDescent="0.25">
      <c r="A6296" s="11" t="s">
        <v>3795</v>
      </c>
      <c r="G6296" s="6">
        <v>27</v>
      </c>
      <c r="I6296" s="8">
        <f>I6294+I6295</f>
        <v>494.73</v>
      </c>
      <c r="K6296" s="3" t="str" cm="1">
        <f t="array" ref="K6296">_xlfn.LET(_xlpm.d,UPPER(TRIM(CLEAN(SUBSTITUTE(F6296,CHAR(160),"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97" spans="1:11" hidden="1" x14ac:dyDescent="0.25">
      <c r="A6297" s="10" t="s">
        <v>3796</v>
      </c>
      <c r="K6297" s="3" t="str" cm="1">
        <f t="array" ref="K6297">_xlfn.LET(_xlpm.d,UPPER(TRIM(CLEAN(SUBSTITUTE(F6297,CHAR(160),"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298" spans="1:11" hidden="1" x14ac:dyDescent="0.25">
      <c r="B6298" s="20">
        <v>45660</v>
      </c>
      <c r="C6298" s="2" t="s">
        <v>1</v>
      </c>
      <c r="D6298" s="2" t="s">
        <v>3687</v>
      </c>
      <c r="E6298" s="2" t="s">
        <v>749</v>
      </c>
      <c r="F6298" s="2" t="s">
        <v>3797</v>
      </c>
      <c r="G6298" s="5">
        <v>12</v>
      </c>
      <c r="H6298" s="5">
        <v>19.989999999999998</v>
      </c>
      <c r="I6298" s="5">
        <v>239.88</v>
      </c>
      <c r="J6298" s="5">
        <v>239.88</v>
      </c>
      <c r="K6298" s="3" t="str" cm="1">
        <f t="array" ref="K6298">_xlfn.LET(_xlpm.d,UPPER(TRIM(CLEAN(SUBSTITUTE(F6298,CHAR(160),"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6299" spans="1:11" hidden="1" x14ac:dyDescent="0.25">
      <c r="A6299" s="11" t="s">
        <v>3798</v>
      </c>
      <c r="G6299" s="6">
        <v>12</v>
      </c>
      <c r="I6299" s="8">
        <f>I6298</f>
        <v>239.88</v>
      </c>
      <c r="K6299" s="3" t="str" cm="1">
        <f t="array" ref="K6299">_xlfn.LET(_xlpm.d,UPPER(TRIM(CLEAN(SUBSTITUTE(F6299,CHAR(160),"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00" spans="1:11" hidden="1" x14ac:dyDescent="0.25">
      <c r="A6300" s="10" t="s">
        <v>3799</v>
      </c>
      <c r="K6300" s="3" t="str" cm="1">
        <f t="array" ref="K6300">_xlfn.LET(_xlpm.d,UPPER(TRIM(CLEAN(SUBSTITUTE(F6300,CHAR(160),"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01" spans="1:11" hidden="1" x14ac:dyDescent="0.25">
      <c r="B6301" s="20">
        <v>45722</v>
      </c>
      <c r="C6301" s="2" t="s">
        <v>1</v>
      </c>
      <c r="D6301" s="2" t="s">
        <v>2710</v>
      </c>
      <c r="E6301" s="2" t="s">
        <v>120</v>
      </c>
      <c r="F6301" s="2" t="s">
        <v>3800</v>
      </c>
      <c r="G6301" s="5">
        <v>4</v>
      </c>
      <c r="H6301" s="5">
        <v>24.8</v>
      </c>
      <c r="I6301" s="5">
        <v>99.2</v>
      </c>
      <c r="J6301" s="5">
        <v>99.2</v>
      </c>
      <c r="K6301" s="3" t="str" cm="1">
        <f t="array" ref="K6301">_xlfn.LET(_xlpm.d,UPPER(TRIM(CLEAN(SUBSTITUTE(F6301,CHAR(160),"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02" spans="1:11" hidden="1" x14ac:dyDescent="0.25">
      <c r="B6302" s="20">
        <v>45902</v>
      </c>
      <c r="C6302" s="2" t="s">
        <v>1</v>
      </c>
      <c r="D6302" s="2" t="s">
        <v>3801</v>
      </c>
      <c r="E6302" s="2" t="s">
        <v>1235</v>
      </c>
      <c r="F6302" s="2" t="s">
        <v>3800</v>
      </c>
      <c r="G6302" s="5">
        <v>10</v>
      </c>
      <c r="H6302" s="5">
        <v>21.2</v>
      </c>
      <c r="I6302" s="5">
        <v>212</v>
      </c>
      <c r="J6302" s="5">
        <v>311.2</v>
      </c>
      <c r="K6302" s="3" t="str" cm="1">
        <f t="array" ref="K6302">_xlfn.LET(_xlpm.d,UPPER(TRIM(CLEAN(SUBSTITUTE(F6302,CHAR(160),"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03" spans="1:11" hidden="1" x14ac:dyDescent="0.25">
      <c r="B6303" s="20">
        <v>46080</v>
      </c>
      <c r="C6303" s="2" t="s">
        <v>1</v>
      </c>
      <c r="D6303" s="2" t="s">
        <v>3599</v>
      </c>
      <c r="E6303" s="2" t="s">
        <v>835</v>
      </c>
      <c r="F6303" s="2" t="s">
        <v>3799</v>
      </c>
      <c r="G6303" s="5">
        <v>16</v>
      </c>
      <c r="H6303" s="5">
        <v>21.2</v>
      </c>
      <c r="I6303" s="5">
        <v>339.2</v>
      </c>
      <c r="J6303" s="5">
        <v>650.4</v>
      </c>
      <c r="K6303" s="3" t="str" cm="1">
        <f t="array" ref="K6303">_xlfn.LET(_xlpm.d,UPPER(TRIM(CLEAN(SUBSTITUTE(F6303,CHAR(160),"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04" spans="1:11" hidden="1" x14ac:dyDescent="0.25">
      <c r="B6304" s="20">
        <v>46085</v>
      </c>
      <c r="C6304" s="2" t="s">
        <v>1</v>
      </c>
      <c r="D6304" s="2" t="s">
        <v>175</v>
      </c>
      <c r="E6304" s="2" t="s">
        <v>176</v>
      </c>
      <c r="F6304" s="2" t="s">
        <v>3424</v>
      </c>
      <c r="G6304" s="5">
        <v>20</v>
      </c>
      <c r="H6304" s="5">
        <v>21.2</v>
      </c>
      <c r="I6304" s="5">
        <v>424</v>
      </c>
      <c r="J6304" s="5">
        <v>1074.4000000000001</v>
      </c>
      <c r="K6304" s="3" t="str" cm="1">
        <f t="array" ref="K6304">_xlfn.LET(_xlpm.d,UPPER(TRIM(CLEAN(SUBSTITUTE(F6304,CHAR(160),"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05" spans="1:11" hidden="1" x14ac:dyDescent="0.25">
      <c r="B6305" s="20">
        <v>46108</v>
      </c>
      <c r="C6305" s="2" t="s">
        <v>1</v>
      </c>
      <c r="D6305" s="2" t="s">
        <v>460</v>
      </c>
      <c r="E6305" s="2" t="s">
        <v>43</v>
      </c>
      <c r="F6305" s="2" t="s">
        <v>3424</v>
      </c>
      <c r="G6305" s="5">
        <v>16</v>
      </c>
      <c r="H6305" s="5">
        <v>19.989999999999998</v>
      </c>
      <c r="I6305" s="5">
        <v>319.83999999999997</v>
      </c>
      <c r="J6305" s="5">
        <v>1394.24</v>
      </c>
      <c r="K6305" s="3" t="str" cm="1">
        <f t="array" ref="K6305">_xlfn.LET(_xlpm.d,UPPER(TRIM(CLEAN(SUBSTITUTE(F6305,CHAR(160),"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06" spans="1:11" hidden="1" x14ac:dyDescent="0.25">
      <c r="A6306" s="11" t="s">
        <v>3802</v>
      </c>
      <c r="G6306" s="6">
        <v>66</v>
      </c>
      <c r="I6306" s="7">
        <f>I6301+I6302+I6303+I6304+I6305</f>
        <v>1394.24</v>
      </c>
      <c r="K6306" s="3" t="str" cm="1">
        <f t="array" ref="K6306">_xlfn.LET(_xlpm.d,UPPER(TRIM(CLEAN(SUBSTITUTE(F6306,CHAR(160),"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07" spans="1:11" hidden="1" x14ac:dyDescent="0.25">
      <c r="A6307" s="10" t="s">
        <v>3803</v>
      </c>
      <c r="K6307" s="3" t="str" cm="1">
        <f t="array" ref="K6307">_xlfn.LET(_xlpm.d,UPPER(TRIM(CLEAN(SUBSTITUTE(F6307,CHAR(160),"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08" spans="1:11" hidden="1" x14ac:dyDescent="0.25">
      <c r="B6308" s="20">
        <v>46052</v>
      </c>
      <c r="C6308" s="2" t="s">
        <v>1</v>
      </c>
      <c r="D6308" s="2" t="s">
        <v>1608</v>
      </c>
      <c r="E6308" s="2" t="s">
        <v>749</v>
      </c>
      <c r="F6308" s="2" t="s">
        <v>3803</v>
      </c>
      <c r="G6308" s="5">
        <v>200</v>
      </c>
      <c r="H6308" s="5">
        <v>23.79</v>
      </c>
      <c r="I6308" s="5">
        <v>4758</v>
      </c>
      <c r="J6308" s="5">
        <v>4758</v>
      </c>
      <c r="K6308" s="3" t="str" cm="1">
        <f t="array" ref="K6308">_xlfn.LET(_xlpm.d,UPPER(TRIM(CLEAN(SUBSTITUTE(F6308,CHAR(160),"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09" spans="1:11" hidden="1" x14ac:dyDescent="0.25">
      <c r="A6309" s="11" t="s">
        <v>3804</v>
      </c>
      <c r="G6309" s="6">
        <v>200</v>
      </c>
      <c r="I6309" s="7">
        <f>I6308</f>
        <v>4758</v>
      </c>
      <c r="K6309" s="3" t="str" cm="1">
        <f t="array" ref="K6309">_xlfn.LET(_xlpm.d,UPPER(TRIM(CLEAN(SUBSTITUTE(F6309,CHAR(160),"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10" spans="1:11" hidden="1" x14ac:dyDescent="0.25">
      <c r="A6310" s="10" t="s">
        <v>3805</v>
      </c>
      <c r="K6310" s="3" t="str" cm="1">
        <f t="array" ref="K6310">_xlfn.LET(_xlpm.d,UPPER(TRIM(CLEAN(SUBSTITUTE(F6310,CHAR(160),"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11" spans="1:11" hidden="1" x14ac:dyDescent="0.25">
      <c r="B6311" s="20">
        <v>45700</v>
      </c>
      <c r="C6311" s="2" t="s">
        <v>1</v>
      </c>
      <c r="D6311" s="2" t="s">
        <v>2554</v>
      </c>
      <c r="E6311" s="2" t="s">
        <v>25</v>
      </c>
      <c r="F6311" s="2" t="s">
        <v>3805</v>
      </c>
      <c r="G6311" s="5">
        <v>16</v>
      </c>
      <c r="H6311" s="5">
        <v>19.989999999999998</v>
      </c>
      <c r="I6311" s="5">
        <v>319.83999999999997</v>
      </c>
      <c r="J6311" s="5">
        <v>319.83999999999997</v>
      </c>
      <c r="K6311" s="3" t="str" cm="1">
        <f t="array" ref="K6311">_xlfn.LET(_xlpm.d,UPPER(TRIM(CLEAN(SUBSTITUTE(F6311,CHAR(160),"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12" spans="1:11" hidden="1" x14ac:dyDescent="0.25">
      <c r="A6312" s="11" t="s">
        <v>3806</v>
      </c>
      <c r="G6312" s="6">
        <v>16</v>
      </c>
      <c r="I6312" s="8">
        <f>I6311</f>
        <v>319.83999999999997</v>
      </c>
      <c r="K6312" s="3" t="str" cm="1">
        <f t="array" ref="K6312">_xlfn.LET(_xlpm.d,UPPER(TRIM(CLEAN(SUBSTITUTE(F6312,CHAR(160),"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13" spans="1:11" hidden="1" x14ac:dyDescent="0.25">
      <c r="A6313" s="10" t="s">
        <v>3807</v>
      </c>
      <c r="K6313" s="3" t="str" cm="1">
        <f t="array" ref="K6313">_xlfn.LET(_xlpm.d,UPPER(TRIM(CLEAN(SUBSTITUTE(F6313,CHAR(160),"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14" spans="1:11" hidden="1" x14ac:dyDescent="0.25">
      <c r="B6314" s="20">
        <v>45895</v>
      </c>
      <c r="C6314" s="2" t="s">
        <v>1</v>
      </c>
      <c r="D6314" s="2" t="s">
        <v>3692</v>
      </c>
      <c r="E6314" s="2" t="s">
        <v>749</v>
      </c>
      <c r="F6314" s="2" t="s">
        <v>3808</v>
      </c>
      <c r="G6314" s="5">
        <v>90</v>
      </c>
      <c r="H6314" s="5">
        <v>25.21</v>
      </c>
      <c r="I6314" s="5">
        <v>2268.9</v>
      </c>
      <c r="J6314" s="5">
        <v>2268.9</v>
      </c>
      <c r="K6314" s="3" t="str" cm="1">
        <f t="array" ref="K6314">_xlfn.LET(_xlpm.d,UPPER(TRIM(CLEAN(SUBSTITUTE(F6314,CHAR(160),"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15" spans="1:11" hidden="1" x14ac:dyDescent="0.25">
      <c r="B6315" s="20">
        <v>45895</v>
      </c>
      <c r="C6315" s="2" t="s">
        <v>1</v>
      </c>
      <c r="D6315" s="2" t="s">
        <v>3693</v>
      </c>
      <c r="E6315" s="2" t="s">
        <v>746</v>
      </c>
      <c r="F6315" s="2" t="s">
        <v>3809</v>
      </c>
      <c r="G6315" s="5">
        <v>120</v>
      </c>
      <c r="H6315" s="5">
        <v>25.21</v>
      </c>
      <c r="I6315" s="5">
        <v>3025.2</v>
      </c>
      <c r="J6315" s="5">
        <v>5294.1</v>
      </c>
      <c r="K6315" s="3" t="str" cm="1">
        <f t="array" ref="K6315">_xlfn.LET(_xlpm.d,UPPER(TRIM(CLEAN(SUBSTITUTE(F6315,CHAR(160),"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16" spans="1:11" hidden="1" x14ac:dyDescent="0.25">
      <c r="A6316" s="11" t="s">
        <v>3810</v>
      </c>
      <c r="G6316" s="6">
        <v>210</v>
      </c>
      <c r="I6316" s="7">
        <f>I6314+I6315</f>
        <v>5294.1</v>
      </c>
      <c r="K6316" s="3" t="str" cm="1">
        <f t="array" ref="K6316">_xlfn.LET(_xlpm.d,UPPER(TRIM(CLEAN(SUBSTITUTE(F6316,CHAR(160),"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17" spans="1:11" hidden="1" x14ac:dyDescent="0.25">
      <c r="A6317" s="10" t="s">
        <v>3811</v>
      </c>
      <c r="K6317" s="3" t="str" cm="1">
        <f t="array" ref="K6317">_xlfn.LET(_xlpm.d,UPPER(TRIM(CLEAN(SUBSTITUTE(F6317,CHAR(160),"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18" spans="1:11" hidden="1" x14ac:dyDescent="0.25">
      <c r="B6318" s="20">
        <v>45708</v>
      </c>
      <c r="C6318" s="2" t="s">
        <v>1</v>
      </c>
      <c r="D6318" s="2" t="s">
        <v>3620</v>
      </c>
      <c r="E6318" s="2" t="s">
        <v>814</v>
      </c>
      <c r="F6318" s="2" t="s">
        <v>3424</v>
      </c>
      <c r="G6318" s="5">
        <v>10</v>
      </c>
      <c r="H6318" s="5">
        <v>21.55</v>
      </c>
      <c r="I6318" s="5">
        <v>215.5</v>
      </c>
      <c r="J6318" s="5">
        <v>215.5</v>
      </c>
      <c r="K6318" s="3" t="str" cm="1">
        <f t="array" ref="K6318">_xlfn.LET(_xlpm.d,UPPER(TRIM(CLEAN(SUBSTITUTE(F6318,CHAR(160),"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19" spans="1:11" hidden="1" x14ac:dyDescent="0.25">
      <c r="B6319" s="20">
        <v>45757</v>
      </c>
      <c r="C6319" s="2" t="s">
        <v>1</v>
      </c>
      <c r="D6319" s="2" t="s">
        <v>3812</v>
      </c>
      <c r="E6319" s="2" t="s">
        <v>3</v>
      </c>
      <c r="F6319" s="2" t="s">
        <v>3424</v>
      </c>
      <c r="G6319" s="5">
        <v>8</v>
      </c>
      <c r="H6319" s="5">
        <v>19.989999999999998</v>
      </c>
      <c r="I6319" s="5">
        <v>159.91999999999999</v>
      </c>
      <c r="J6319" s="5">
        <v>375.41999999999996</v>
      </c>
      <c r="K6319" s="3" t="str" cm="1">
        <f t="array" ref="K6319">_xlfn.LET(_xlpm.d,UPPER(TRIM(CLEAN(SUBSTITUTE(F6319,CHAR(160),"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20" spans="1:11" hidden="1" x14ac:dyDescent="0.25">
      <c r="B6320" s="20">
        <v>45821</v>
      </c>
      <c r="C6320" s="2" t="s">
        <v>1</v>
      </c>
      <c r="D6320" s="2" t="s">
        <v>1228</v>
      </c>
      <c r="E6320" s="2" t="s">
        <v>43</v>
      </c>
      <c r="F6320" s="2" t="s">
        <v>3424</v>
      </c>
      <c r="G6320" s="5">
        <v>20</v>
      </c>
      <c r="H6320" s="5">
        <v>18.8</v>
      </c>
      <c r="I6320" s="5">
        <v>376</v>
      </c>
      <c r="J6320" s="5">
        <v>751.42</v>
      </c>
      <c r="K6320" s="3" t="str" cm="1">
        <f t="array" ref="K6320">_xlfn.LET(_xlpm.d,UPPER(TRIM(CLEAN(SUBSTITUTE(F6320,CHAR(160),"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21" spans="1:11" hidden="1" x14ac:dyDescent="0.25">
      <c r="A6321" s="11" t="s">
        <v>3813</v>
      </c>
      <c r="G6321" s="6">
        <v>38</v>
      </c>
      <c r="I6321" s="8">
        <f>I6318+I6319+I6320</f>
        <v>751.42</v>
      </c>
      <c r="K6321" s="3" t="str" cm="1">
        <f t="array" ref="K6321">_xlfn.LET(_xlpm.d,UPPER(TRIM(CLEAN(SUBSTITUTE(F6321,CHAR(160),"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22" spans="1:11" hidden="1" x14ac:dyDescent="0.25">
      <c r="A6322" s="10" t="s">
        <v>3814</v>
      </c>
      <c r="K6322" s="3" t="str" cm="1">
        <f t="array" ref="K6322">_xlfn.LET(_xlpm.d,UPPER(TRIM(CLEAN(SUBSTITUTE(F6322,CHAR(160),"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23" spans="1:11" hidden="1" x14ac:dyDescent="0.25">
      <c r="B6323" s="20">
        <v>46070</v>
      </c>
      <c r="C6323" s="2" t="s">
        <v>1</v>
      </c>
      <c r="D6323" s="2" t="s">
        <v>1609</v>
      </c>
      <c r="E6323" s="2" t="s">
        <v>746</v>
      </c>
      <c r="F6323" s="2" t="s">
        <v>3815</v>
      </c>
      <c r="G6323" s="5">
        <v>15</v>
      </c>
      <c r="H6323" s="5">
        <v>29</v>
      </c>
      <c r="I6323" s="5">
        <v>435</v>
      </c>
      <c r="J6323" s="5">
        <v>435</v>
      </c>
      <c r="K6323" s="3" t="str" cm="1">
        <f t="array" ref="K6323">_xlfn.LET(_xlpm.d,UPPER(TRIM(CLEAN(SUBSTITUTE(F6323,CHAR(160),"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6324" spans="1:11" hidden="1" x14ac:dyDescent="0.25">
      <c r="A6324" s="11" t="s">
        <v>3816</v>
      </c>
      <c r="G6324" s="6">
        <v>15</v>
      </c>
      <c r="I6324" s="8">
        <f>I6323</f>
        <v>435</v>
      </c>
      <c r="K6324" s="3" t="str" cm="1">
        <f t="array" ref="K6324">_xlfn.LET(_xlpm.d,UPPER(TRIM(CLEAN(SUBSTITUTE(F6324,CHAR(160),"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25" spans="1:11" hidden="1" x14ac:dyDescent="0.25">
      <c r="A6325" s="10" t="s">
        <v>3817</v>
      </c>
      <c r="K6325" s="3" t="str" cm="1">
        <f t="array" ref="K6325">_xlfn.LET(_xlpm.d,UPPER(TRIM(CLEAN(SUBSTITUTE(F6325,CHAR(160),"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26" spans="1:11" hidden="1" x14ac:dyDescent="0.25">
      <c r="B6326" s="20">
        <v>45695</v>
      </c>
      <c r="C6326" s="2" t="s">
        <v>1</v>
      </c>
      <c r="D6326" s="2" t="s">
        <v>1724</v>
      </c>
      <c r="E6326" s="2" t="s">
        <v>224</v>
      </c>
      <c r="F6326" s="2" t="s">
        <v>3817</v>
      </c>
      <c r="G6326" s="5">
        <v>80</v>
      </c>
      <c r="H6326" s="5">
        <v>31.85</v>
      </c>
      <c r="I6326" s="5">
        <v>2548</v>
      </c>
      <c r="J6326" s="5">
        <v>2548</v>
      </c>
      <c r="K6326" s="3" t="str" cm="1">
        <f t="array" ref="K6326">_xlfn.LET(_xlpm.d,UPPER(TRIM(CLEAN(SUBSTITUTE(F6326,CHAR(160),"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27" spans="1:11" hidden="1" x14ac:dyDescent="0.25">
      <c r="B6327" s="20">
        <v>45700</v>
      </c>
      <c r="C6327" s="2" t="s">
        <v>1</v>
      </c>
      <c r="D6327" s="2" t="s">
        <v>924</v>
      </c>
      <c r="E6327" s="2" t="s">
        <v>192</v>
      </c>
      <c r="F6327" s="2" t="s">
        <v>3817</v>
      </c>
      <c r="G6327" s="5">
        <v>40</v>
      </c>
      <c r="H6327" s="5">
        <v>31.85</v>
      </c>
      <c r="I6327" s="5">
        <v>1274</v>
      </c>
      <c r="J6327" s="5">
        <v>3822</v>
      </c>
      <c r="K6327" s="3" t="str" cm="1">
        <f t="array" ref="K6327">_xlfn.LET(_xlpm.d,UPPER(TRIM(CLEAN(SUBSTITUTE(F6327,CHAR(160),"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28" spans="1:11" hidden="1" x14ac:dyDescent="0.25">
      <c r="B6328" s="20">
        <v>45700</v>
      </c>
      <c r="C6328" s="2" t="s">
        <v>1</v>
      </c>
      <c r="D6328" s="2" t="s">
        <v>761</v>
      </c>
      <c r="E6328" s="2" t="s">
        <v>762</v>
      </c>
      <c r="F6328" s="2" t="s">
        <v>3817</v>
      </c>
      <c r="G6328" s="5">
        <v>16</v>
      </c>
      <c r="H6328" s="5">
        <v>32.950000000000003</v>
      </c>
      <c r="I6328" s="5">
        <v>527.20000000000005</v>
      </c>
      <c r="J6328" s="5">
        <v>4349.2</v>
      </c>
      <c r="K6328" s="3" t="str" cm="1">
        <f t="array" ref="K6328">_xlfn.LET(_xlpm.d,UPPER(TRIM(CLEAN(SUBSTITUTE(F6328,CHAR(160),"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29" spans="1:11" hidden="1" x14ac:dyDescent="0.25">
      <c r="B6329" s="20">
        <v>45701</v>
      </c>
      <c r="C6329" s="2" t="s">
        <v>1</v>
      </c>
      <c r="D6329" s="2" t="s">
        <v>3818</v>
      </c>
      <c r="E6329" s="2" t="s">
        <v>254</v>
      </c>
      <c r="F6329" s="2" t="s">
        <v>3817</v>
      </c>
      <c r="G6329" s="5">
        <v>40</v>
      </c>
      <c r="H6329" s="5">
        <v>31.85</v>
      </c>
      <c r="I6329" s="5">
        <v>1274</v>
      </c>
      <c r="J6329" s="5">
        <v>5623.2</v>
      </c>
      <c r="K6329" s="3" t="str" cm="1">
        <f t="array" ref="K6329">_xlfn.LET(_xlpm.d,UPPER(TRIM(CLEAN(SUBSTITUTE(F6329,CHAR(160),"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30" spans="1:11" hidden="1" x14ac:dyDescent="0.25">
      <c r="B6330" s="20">
        <v>45701</v>
      </c>
      <c r="C6330" s="2" t="s">
        <v>1</v>
      </c>
      <c r="D6330" s="2" t="s">
        <v>1746</v>
      </c>
      <c r="E6330" s="2" t="s">
        <v>268</v>
      </c>
      <c r="F6330" s="2" t="s">
        <v>3817</v>
      </c>
      <c r="G6330" s="5">
        <v>40</v>
      </c>
      <c r="H6330" s="5">
        <v>31.85</v>
      </c>
      <c r="I6330" s="5">
        <v>1274</v>
      </c>
      <c r="J6330" s="5">
        <v>6897.2</v>
      </c>
      <c r="K6330" s="3" t="str" cm="1">
        <f t="array" ref="K6330">_xlfn.LET(_xlpm.d,UPPER(TRIM(CLEAN(SUBSTITUTE(F6330,CHAR(160),"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31" spans="1:11" hidden="1" x14ac:dyDescent="0.25">
      <c r="B6331" s="20">
        <v>45701</v>
      </c>
      <c r="C6331" s="2" t="s">
        <v>1</v>
      </c>
      <c r="D6331" s="2" t="s">
        <v>927</v>
      </c>
      <c r="E6331" s="2" t="s">
        <v>151</v>
      </c>
      <c r="F6331" s="2" t="s">
        <v>3817</v>
      </c>
      <c r="G6331" s="5">
        <v>16</v>
      </c>
      <c r="H6331" s="5">
        <v>31.85</v>
      </c>
      <c r="I6331" s="5">
        <v>509.6</v>
      </c>
      <c r="J6331" s="5">
        <v>7406.8</v>
      </c>
      <c r="K6331" s="3" t="str" cm="1">
        <f t="array" ref="K6331">_xlfn.LET(_xlpm.d,UPPER(TRIM(CLEAN(SUBSTITUTE(F6331,CHAR(160),"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32" spans="1:11" hidden="1" x14ac:dyDescent="0.25">
      <c r="B6332" s="20">
        <v>45702</v>
      </c>
      <c r="C6332" s="2" t="s">
        <v>1</v>
      </c>
      <c r="D6332" s="2" t="s">
        <v>1749</v>
      </c>
      <c r="E6332" s="2" t="s">
        <v>78</v>
      </c>
      <c r="F6332" s="2" t="s">
        <v>3817</v>
      </c>
      <c r="G6332" s="5">
        <v>40</v>
      </c>
      <c r="H6332" s="5">
        <v>31.85</v>
      </c>
      <c r="I6332" s="5">
        <v>1274</v>
      </c>
      <c r="J6332" s="5">
        <v>8680.7999999999993</v>
      </c>
      <c r="K6332" s="3" t="str" cm="1">
        <f t="array" ref="K6332">_xlfn.LET(_xlpm.d,UPPER(TRIM(CLEAN(SUBSTITUTE(F6332,CHAR(160),"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33" spans="1:11" hidden="1" x14ac:dyDescent="0.25">
      <c r="B6333" s="20">
        <v>45702</v>
      </c>
      <c r="C6333" s="2" t="s">
        <v>1</v>
      </c>
      <c r="D6333" s="2" t="s">
        <v>928</v>
      </c>
      <c r="E6333" s="2" t="s">
        <v>236</v>
      </c>
      <c r="F6333" s="2" t="s">
        <v>3817</v>
      </c>
      <c r="G6333" s="5">
        <v>40</v>
      </c>
      <c r="H6333" s="5">
        <v>31.85</v>
      </c>
      <c r="I6333" s="5">
        <v>1274</v>
      </c>
      <c r="J6333" s="5">
        <v>9954.7999999999993</v>
      </c>
      <c r="K6333" s="3" t="str" cm="1">
        <f t="array" ref="K6333">_xlfn.LET(_xlpm.d,UPPER(TRIM(CLEAN(SUBSTITUTE(F6333,CHAR(160),"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34" spans="1:11" hidden="1" x14ac:dyDescent="0.25">
      <c r="B6334" s="20">
        <v>45702</v>
      </c>
      <c r="C6334" s="2" t="s">
        <v>1</v>
      </c>
      <c r="D6334" s="2" t="s">
        <v>1750</v>
      </c>
      <c r="E6334" s="2" t="s">
        <v>232</v>
      </c>
      <c r="F6334" s="2" t="s">
        <v>3817</v>
      </c>
      <c r="G6334" s="5">
        <v>20</v>
      </c>
      <c r="H6334" s="5">
        <v>31.85</v>
      </c>
      <c r="I6334" s="5">
        <v>637</v>
      </c>
      <c r="J6334" s="5">
        <v>10591.8</v>
      </c>
      <c r="K6334" s="3" t="str" cm="1">
        <f t="array" ref="K6334">_xlfn.LET(_xlpm.d,UPPER(TRIM(CLEAN(SUBSTITUTE(F6334,CHAR(160),"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35" spans="1:11" hidden="1" x14ac:dyDescent="0.25">
      <c r="B6335" s="20">
        <v>45702</v>
      </c>
      <c r="C6335" s="2" t="s">
        <v>1</v>
      </c>
      <c r="D6335" s="2" t="s">
        <v>929</v>
      </c>
      <c r="E6335" s="2" t="s">
        <v>154</v>
      </c>
      <c r="F6335" s="2" t="s">
        <v>3817</v>
      </c>
      <c r="G6335" s="5">
        <v>40</v>
      </c>
      <c r="H6335" s="5">
        <v>31.85</v>
      </c>
      <c r="I6335" s="5">
        <v>1274</v>
      </c>
      <c r="J6335" s="5">
        <v>11865.8</v>
      </c>
      <c r="K6335" s="3" t="str" cm="1">
        <f t="array" ref="K6335">_xlfn.LET(_xlpm.d,UPPER(TRIM(CLEAN(SUBSTITUTE(F6335,CHAR(160),"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36" spans="1:11" hidden="1" x14ac:dyDescent="0.25">
      <c r="B6336" s="20">
        <v>45702</v>
      </c>
      <c r="C6336" s="2" t="s">
        <v>1</v>
      </c>
      <c r="D6336" s="2" t="s">
        <v>1752</v>
      </c>
      <c r="E6336" s="2" t="s">
        <v>43</v>
      </c>
      <c r="F6336" s="2" t="s">
        <v>3817</v>
      </c>
      <c r="G6336" s="5">
        <v>28</v>
      </c>
      <c r="H6336" s="5">
        <v>31.25</v>
      </c>
      <c r="I6336" s="5">
        <v>875</v>
      </c>
      <c r="J6336" s="5">
        <v>12740.8</v>
      </c>
      <c r="K6336" s="3" t="str" cm="1">
        <f t="array" ref="K6336">_xlfn.LET(_xlpm.d,UPPER(TRIM(CLEAN(SUBSTITUTE(F6336,CHAR(160),"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37" spans="2:11" hidden="1" x14ac:dyDescent="0.25">
      <c r="B6337" s="20">
        <v>45705</v>
      </c>
      <c r="C6337" s="2" t="s">
        <v>1</v>
      </c>
      <c r="D6337" s="2" t="s">
        <v>1759</v>
      </c>
      <c r="E6337" s="2" t="s">
        <v>248</v>
      </c>
      <c r="F6337" s="2" t="s">
        <v>3817</v>
      </c>
      <c r="G6337" s="5">
        <v>40</v>
      </c>
      <c r="H6337" s="5">
        <v>31.85</v>
      </c>
      <c r="I6337" s="5">
        <v>1274</v>
      </c>
      <c r="J6337" s="5">
        <v>14014.8</v>
      </c>
      <c r="K6337" s="3" t="str" cm="1">
        <f t="array" ref="K6337">_xlfn.LET(_xlpm.d,UPPER(TRIM(CLEAN(SUBSTITUTE(F6337,CHAR(160),"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38" spans="2:11" hidden="1" x14ac:dyDescent="0.25">
      <c r="B6338" s="20">
        <v>45706</v>
      </c>
      <c r="C6338" s="2" t="s">
        <v>1</v>
      </c>
      <c r="D6338" s="2" t="s">
        <v>1520</v>
      </c>
      <c r="E6338" s="2" t="s">
        <v>158</v>
      </c>
      <c r="F6338" s="2" t="s">
        <v>3817</v>
      </c>
      <c r="G6338" s="5">
        <v>40</v>
      </c>
      <c r="H6338" s="5">
        <v>31.85</v>
      </c>
      <c r="I6338" s="5">
        <v>1274</v>
      </c>
      <c r="J6338" s="5">
        <v>15288.8</v>
      </c>
      <c r="K6338" s="3" t="str" cm="1">
        <f t="array" ref="K6338">_xlfn.LET(_xlpm.d,UPPER(TRIM(CLEAN(SUBSTITUTE(F6338,CHAR(160),"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39" spans="2:11" hidden="1" x14ac:dyDescent="0.25">
      <c r="B6339" s="20">
        <v>45706</v>
      </c>
      <c r="C6339" s="2" t="s">
        <v>1</v>
      </c>
      <c r="D6339" s="2" t="s">
        <v>2688</v>
      </c>
      <c r="E6339" s="2" t="s">
        <v>141</v>
      </c>
      <c r="F6339" s="2" t="s">
        <v>3817</v>
      </c>
      <c r="G6339" s="5">
        <v>40</v>
      </c>
      <c r="H6339" s="5">
        <v>31.85</v>
      </c>
      <c r="I6339" s="5">
        <v>1274</v>
      </c>
      <c r="J6339" s="5">
        <v>16562.8</v>
      </c>
      <c r="K6339" s="3" t="str" cm="1">
        <f t="array" ref="K6339">_xlfn.LET(_xlpm.d,UPPER(TRIM(CLEAN(SUBSTITUTE(F6339,CHAR(160),"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40" spans="2:11" hidden="1" x14ac:dyDescent="0.25">
      <c r="B6340" s="20">
        <v>45706</v>
      </c>
      <c r="C6340" s="2" t="s">
        <v>1</v>
      </c>
      <c r="D6340" s="2" t="s">
        <v>1588</v>
      </c>
      <c r="E6340" s="2" t="s">
        <v>266</v>
      </c>
      <c r="F6340" s="2" t="s">
        <v>3817</v>
      </c>
      <c r="G6340" s="5">
        <v>32</v>
      </c>
      <c r="H6340" s="5">
        <v>31.85</v>
      </c>
      <c r="I6340" s="5">
        <v>1019.2</v>
      </c>
      <c r="J6340" s="5">
        <v>17582</v>
      </c>
      <c r="K6340" s="3" t="str" cm="1">
        <f t="array" ref="K6340">_xlfn.LET(_xlpm.d,UPPER(TRIM(CLEAN(SUBSTITUTE(F6340,CHAR(160),"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41" spans="2:11" hidden="1" x14ac:dyDescent="0.25">
      <c r="B6341" s="20">
        <v>45707</v>
      </c>
      <c r="C6341" s="2" t="s">
        <v>1</v>
      </c>
      <c r="D6341" s="2" t="s">
        <v>2462</v>
      </c>
      <c r="E6341" s="2" t="s">
        <v>145</v>
      </c>
      <c r="F6341" s="2" t="s">
        <v>3817</v>
      </c>
      <c r="G6341" s="5">
        <v>15</v>
      </c>
      <c r="H6341" s="5">
        <v>31.85</v>
      </c>
      <c r="I6341" s="5">
        <v>477.75</v>
      </c>
      <c r="J6341" s="5">
        <v>18059.75</v>
      </c>
      <c r="K6341" s="3" t="str" cm="1">
        <f t="array" ref="K6341">_xlfn.LET(_xlpm.d,UPPER(TRIM(CLEAN(SUBSTITUTE(F6341,CHAR(160),"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42" spans="2:11" hidden="1" x14ac:dyDescent="0.25">
      <c r="B6342" s="20">
        <v>45708</v>
      </c>
      <c r="C6342" s="2" t="s">
        <v>1</v>
      </c>
      <c r="D6342" s="2" t="s">
        <v>1521</v>
      </c>
      <c r="E6342" s="2" t="s">
        <v>135</v>
      </c>
      <c r="F6342" s="2" t="s">
        <v>3817</v>
      </c>
      <c r="G6342" s="5">
        <v>40</v>
      </c>
      <c r="H6342" s="5">
        <v>31.85</v>
      </c>
      <c r="I6342" s="5">
        <v>1274</v>
      </c>
      <c r="J6342" s="5">
        <v>19333.75</v>
      </c>
      <c r="K6342" s="3" t="str" cm="1">
        <f t="array" ref="K6342">_xlfn.LET(_xlpm.d,UPPER(TRIM(CLEAN(SUBSTITUTE(F6342,CHAR(160),"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43" spans="2:11" hidden="1" x14ac:dyDescent="0.25">
      <c r="B6343" s="20">
        <v>45708</v>
      </c>
      <c r="C6343" s="2" t="s">
        <v>1</v>
      </c>
      <c r="D6343" s="2" t="s">
        <v>3620</v>
      </c>
      <c r="E6343" s="2" t="s">
        <v>814</v>
      </c>
      <c r="F6343" s="2" t="s">
        <v>3817</v>
      </c>
      <c r="G6343" s="5">
        <v>30</v>
      </c>
      <c r="H6343" s="5">
        <v>31.25</v>
      </c>
      <c r="I6343" s="5">
        <v>937.5</v>
      </c>
      <c r="J6343" s="5">
        <v>20271.25</v>
      </c>
      <c r="K6343" s="3" t="str" cm="1">
        <f t="array" ref="K6343">_xlfn.LET(_xlpm.d,UPPER(TRIM(CLEAN(SUBSTITUTE(F6343,CHAR(160),"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44" spans="2:11" hidden="1" x14ac:dyDescent="0.25">
      <c r="B6344" s="20">
        <v>45709</v>
      </c>
      <c r="C6344" s="2" t="s">
        <v>1</v>
      </c>
      <c r="D6344" s="2" t="s">
        <v>1768</v>
      </c>
      <c r="E6344" s="2" t="s">
        <v>78</v>
      </c>
      <c r="F6344" s="2" t="s">
        <v>3817</v>
      </c>
      <c r="G6344" s="5">
        <v>20</v>
      </c>
      <c r="H6344" s="5">
        <v>31.85</v>
      </c>
      <c r="I6344" s="5">
        <v>637</v>
      </c>
      <c r="J6344" s="5">
        <v>20908.25</v>
      </c>
      <c r="K6344" s="3" t="str" cm="1">
        <f t="array" ref="K6344">_xlfn.LET(_xlpm.d,UPPER(TRIM(CLEAN(SUBSTITUTE(F6344,CHAR(160),"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45" spans="2:11" hidden="1" x14ac:dyDescent="0.25">
      <c r="B6345" s="20">
        <v>45713</v>
      </c>
      <c r="C6345" s="2" t="s">
        <v>1</v>
      </c>
      <c r="D6345" s="2" t="s">
        <v>1388</v>
      </c>
      <c r="E6345" s="2" t="s">
        <v>273</v>
      </c>
      <c r="F6345" s="2" t="s">
        <v>3817</v>
      </c>
      <c r="G6345" s="5">
        <v>40</v>
      </c>
      <c r="H6345" s="5">
        <v>31.85</v>
      </c>
      <c r="I6345" s="5">
        <v>1274</v>
      </c>
      <c r="J6345" s="5">
        <v>22182.25</v>
      </c>
      <c r="K6345" s="3" t="str" cm="1">
        <f t="array" ref="K6345">_xlfn.LET(_xlpm.d,UPPER(TRIM(CLEAN(SUBSTITUTE(F6345,CHAR(160),"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46" spans="2:11" hidden="1" x14ac:dyDescent="0.25">
      <c r="B6346" s="20">
        <v>45713</v>
      </c>
      <c r="C6346" s="2" t="s">
        <v>1</v>
      </c>
      <c r="D6346" s="2" t="s">
        <v>1773</v>
      </c>
      <c r="E6346" s="2" t="s">
        <v>78</v>
      </c>
      <c r="F6346" s="2" t="s">
        <v>3817</v>
      </c>
      <c r="G6346" s="5">
        <v>16</v>
      </c>
      <c r="H6346" s="5">
        <v>31.85</v>
      </c>
      <c r="I6346" s="5">
        <v>509.6</v>
      </c>
      <c r="J6346" s="5">
        <v>22691.85</v>
      </c>
      <c r="K6346" s="3" t="str" cm="1">
        <f t="array" ref="K6346">_xlfn.LET(_xlpm.d,UPPER(TRIM(CLEAN(SUBSTITUTE(F6346,CHAR(160),"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47" spans="2:11" hidden="1" x14ac:dyDescent="0.25">
      <c r="B6347" s="20">
        <v>45713</v>
      </c>
      <c r="C6347" s="2" t="s">
        <v>1</v>
      </c>
      <c r="D6347" s="2" t="s">
        <v>1393</v>
      </c>
      <c r="E6347" s="2" t="s">
        <v>147</v>
      </c>
      <c r="F6347" s="2" t="s">
        <v>3817</v>
      </c>
      <c r="G6347" s="5">
        <v>25</v>
      </c>
      <c r="H6347" s="5">
        <v>31.85</v>
      </c>
      <c r="I6347" s="5">
        <v>796.25</v>
      </c>
      <c r="J6347" s="5">
        <v>23488.1</v>
      </c>
      <c r="K6347" s="3" t="str" cm="1">
        <f t="array" ref="K6347">_xlfn.LET(_xlpm.d,UPPER(TRIM(CLEAN(SUBSTITUTE(F6347,CHAR(160),"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48" spans="2:11" hidden="1" x14ac:dyDescent="0.25">
      <c r="B6348" s="20">
        <v>45715</v>
      </c>
      <c r="C6348" s="2" t="s">
        <v>1</v>
      </c>
      <c r="D6348" s="2" t="s">
        <v>2696</v>
      </c>
      <c r="E6348" s="2" t="s">
        <v>168</v>
      </c>
      <c r="F6348" s="2" t="s">
        <v>3817</v>
      </c>
      <c r="G6348" s="5">
        <v>20</v>
      </c>
      <c r="H6348" s="5">
        <v>31.85</v>
      </c>
      <c r="I6348" s="5">
        <v>637</v>
      </c>
      <c r="J6348" s="5">
        <v>24125.1</v>
      </c>
      <c r="K6348" s="3" t="str" cm="1">
        <f t="array" ref="K6348">_xlfn.LET(_xlpm.d,UPPER(TRIM(CLEAN(SUBSTITUTE(F6348,CHAR(160),"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49" spans="2:11" hidden="1" x14ac:dyDescent="0.25">
      <c r="B6349" s="20">
        <v>45716</v>
      </c>
      <c r="C6349" s="2" t="s">
        <v>1</v>
      </c>
      <c r="D6349" s="2" t="s">
        <v>2701</v>
      </c>
      <c r="E6349" s="2" t="s">
        <v>224</v>
      </c>
      <c r="F6349" s="2" t="s">
        <v>3817</v>
      </c>
      <c r="G6349" s="5">
        <v>32</v>
      </c>
      <c r="H6349" s="5">
        <v>31.85</v>
      </c>
      <c r="I6349" s="5">
        <v>1019.2</v>
      </c>
      <c r="J6349" s="5">
        <v>25144.3</v>
      </c>
      <c r="K6349" s="3" t="str" cm="1">
        <f t="array" ref="K6349">_xlfn.LET(_xlpm.d,UPPER(TRIM(CLEAN(SUBSTITUTE(F6349,CHAR(160),"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50" spans="2:11" hidden="1" x14ac:dyDescent="0.25">
      <c r="B6350" s="20">
        <v>46030</v>
      </c>
      <c r="C6350" s="2" t="s">
        <v>1</v>
      </c>
      <c r="D6350" s="2" t="s">
        <v>63</v>
      </c>
      <c r="E6350" s="2" t="s">
        <v>64</v>
      </c>
      <c r="F6350" s="2" t="s">
        <v>3817</v>
      </c>
      <c r="G6350" s="5">
        <v>18</v>
      </c>
      <c r="H6350" s="5">
        <v>32.950000000000003</v>
      </c>
      <c r="I6350" s="5">
        <v>593.1</v>
      </c>
      <c r="J6350" s="5">
        <v>25737.399999999998</v>
      </c>
      <c r="K6350" s="3" t="str" cm="1">
        <f t="array" ref="K6350">_xlfn.LET(_xlpm.d,UPPER(TRIM(CLEAN(SUBSTITUTE(F6350,CHAR(160),"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51" spans="2:11" hidden="1" x14ac:dyDescent="0.25">
      <c r="B6351" s="20">
        <v>46053</v>
      </c>
      <c r="C6351" s="2" t="s">
        <v>1</v>
      </c>
      <c r="D6351" s="2" t="s">
        <v>2336</v>
      </c>
      <c r="E6351" s="2" t="s">
        <v>43</v>
      </c>
      <c r="F6351" s="2" t="s">
        <v>3817</v>
      </c>
      <c r="G6351" s="5">
        <v>8</v>
      </c>
      <c r="H6351" s="5">
        <v>32.99</v>
      </c>
      <c r="I6351" s="5">
        <v>263.92</v>
      </c>
      <c r="J6351" s="5">
        <v>26001.319999999996</v>
      </c>
      <c r="K6351" s="3" t="str" cm="1">
        <f t="array" ref="K6351">_xlfn.LET(_xlpm.d,UPPER(TRIM(CLEAN(SUBSTITUTE(F6351,CHAR(160),"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52" spans="2:11" hidden="1" x14ac:dyDescent="0.25">
      <c r="B6352" s="20">
        <v>46066</v>
      </c>
      <c r="C6352" s="2" t="s">
        <v>1</v>
      </c>
      <c r="D6352" s="2" t="s">
        <v>3492</v>
      </c>
      <c r="E6352" s="2" t="s">
        <v>286</v>
      </c>
      <c r="F6352" s="2" t="s">
        <v>3817</v>
      </c>
      <c r="G6352" s="5">
        <v>10</v>
      </c>
      <c r="H6352" s="5">
        <v>31.85</v>
      </c>
      <c r="I6352" s="5">
        <v>318.5</v>
      </c>
      <c r="J6352" s="5">
        <v>26319.819999999996</v>
      </c>
      <c r="K6352" s="3" t="str" cm="1">
        <f t="array" ref="K6352">_xlfn.LET(_xlpm.d,UPPER(TRIM(CLEAN(SUBSTITUTE(F6352,CHAR(160),"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53" spans="1:11" hidden="1" x14ac:dyDescent="0.25">
      <c r="B6353" s="20">
        <v>46073</v>
      </c>
      <c r="C6353" s="2" t="s">
        <v>1</v>
      </c>
      <c r="D6353" s="2" t="s">
        <v>3819</v>
      </c>
      <c r="E6353" s="2" t="s">
        <v>145</v>
      </c>
      <c r="F6353" s="2" t="s">
        <v>3817</v>
      </c>
      <c r="G6353" s="5">
        <v>10</v>
      </c>
      <c r="H6353" s="5">
        <v>31.85</v>
      </c>
      <c r="I6353" s="5">
        <v>318.5</v>
      </c>
      <c r="J6353" s="5">
        <v>26638.319999999996</v>
      </c>
      <c r="K6353" s="3" t="str" cm="1">
        <f t="array" ref="K6353">_xlfn.LET(_xlpm.d,UPPER(TRIM(CLEAN(SUBSTITUTE(F6353,CHAR(160),"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54" spans="1:11" hidden="1" x14ac:dyDescent="0.25">
      <c r="B6354" s="20">
        <v>46073</v>
      </c>
      <c r="C6354" s="2" t="s">
        <v>1</v>
      </c>
      <c r="D6354" s="2" t="s">
        <v>3820</v>
      </c>
      <c r="E6354" s="2" t="s">
        <v>3555</v>
      </c>
      <c r="F6354" s="2" t="s">
        <v>3817</v>
      </c>
      <c r="G6354" s="5">
        <v>40</v>
      </c>
      <c r="H6354" s="5">
        <v>32.950000000000003</v>
      </c>
      <c r="I6354" s="5">
        <v>1318</v>
      </c>
      <c r="J6354" s="5">
        <v>27956.319999999996</v>
      </c>
      <c r="K6354" s="3" t="str" cm="1">
        <f t="array" ref="K6354">_xlfn.LET(_xlpm.d,UPPER(TRIM(CLEAN(SUBSTITUTE(F6354,CHAR(160),"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55" spans="1:11" hidden="1" x14ac:dyDescent="0.25">
      <c r="B6355" s="20">
        <v>46079</v>
      </c>
      <c r="C6355" s="2" t="s">
        <v>1</v>
      </c>
      <c r="D6355" s="2" t="s">
        <v>3821</v>
      </c>
      <c r="E6355" s="2" t="s">
        <v>27</v>
      </c>
      <c r="F6355" s="2" t="s">
        <v>3817</v>
      </c>
      <c r="G6355" s="5">
        <v>18</v>
      </c>
      <c r="H6355" s="5">
        <v>32.950000000000003</v>
      </c>
      <c r="I6355" s="5">
        <v>593.1</v>
      </c>
      <c r="J6355" s="5">
        <v>28549.419999999995</v>
      </c>
      <c r="K6355" s="3" t="str" cm="1">
        <f t="array" ref="K6355">_xlfn.LET(_xlpm.d,UPPER(TRIM(CLEAN(SUBSTITUTE(F6355,CHAR(160),"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56" spans="1:11" hidden="1" x14ac:dyDescent="0.25">
      <c r="A6356" s="11" t="s">
        <v>3822</v>
      </c>
      <c r="G6356" s="6">
        <v>894</v>
      </c>
      <c r="I6356" s="7">
        <f>I6326+I6327+I6328+I6329+I6330+I6331+I6332+I6333+I6334+I6335+I6336+I6337+I6338+I6339+I6340+I6341+I6342+I6343+I6344+I6345+I6346+I6347+I6348+I6349+I6350+I6351+I6352+I6353+I6354+I6355</f>
        <v>28549.419999999995</v>
      </c>
      <c r="K6356" s="3" t="str" cm="1">
        <f t="array" ref="K6356">_xlfn.LET(_xlpm.d,UPPER(TRIM(CLEAN(SUBSTITUTE(F6356,CHAR(160),"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57" spans="1:11" hidden="1" x14ac:dyDescent="0.25">
      <c r="A6357" s="10" t="s">
        <v>3823</v>
      </c>
      <c r="K6357" s="3" t="str" cm="1">
        <f t="array" ref="K6357">_xlfn.LET(_xlpm.d,UPPER(TRIM(CLEAN(SUBSTITUTE(F6357,CHAR(160),"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58" spans="1:11" hidden="1" x14ac:dyDescent="0.25">
      <c r="B6358" s="20">
        <v>45973</v>
      </c>
      <c r="C6358" s="2" t="s">
        <v>1</v>
      </c>
      <c r="D6358" s="2" t="s">
        <v>1168</v>
      </c>
      <c r="E6358" s="2" t="s">
        <v>149</v>
      </c>
      <c r="F6358" s="2" t="s">
        <v>3823</v>
      </c>
      <c r="G6358" s="5">
        <v>32</v>
      </c>
      <c r="H6358" s="5">
        <v>33.5</v>
      </c>
      <c r="I6358" s="5">
        <v>1072</v>
      </c>
      <c r="J6358" s="5">
        <v>1072</v>
      </c>
      <c r="K6358" s="3" t="str" cm="1">
        <f t="array" ref="K6358">_xlfn.LET(_xlpm.d,UPPER(TRIM(CLEAN(SUBSTITUTE(F6358,CHAR(160),"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59" spans="1:11" hidden="1" x14ac:dyDescent="0.25">
      <c r="B6359" s="20">
        <v>45975</v>
      </c>
      <c r="C6359" s="2" t="s">
        <v>1</v>
      </c>
      <c r="D6359" s="2" t="s">
        <v>1463</v>
      </c>
      <c r="E6359" s="2" t="s">
        <v>238</v>
      </c>
      <c r="F6359" s="2" t="s">
        <v>3823</v>
      </c>
      <c r="G6359" s="5">
        <v>32</v>
      </c>
      <c r="H6359" s="5">
        <v>33.5</v>
      </c>
      <c r="I6359" s="5">
        <v>1072</v>
      </c>
      <c r="J6359" s="5">
        <v>2144</v>
      </c>
      <c r="K6359" s="3" t="str" cm="1">
        <f t="array" ref="K6359">_xlfn.LET(_xlpm.d,UPPER(TRIM(CLEAN(SUBSTITUTE(F6359,CHAR(160),"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60" spans="1:11" hidden="1" x14ac:dyDescent="0.25">
      <c r="B6360" s="20">
        <v>45979</v>
      </c>
      <c r="C6360" s="2" t="s">
        <v>1</v>
      </c>
      <c r="D6360" s="2" t="s">
        <v>1466</v>
      </c>
      <c r="E6360" s="2" t="s">
        <v>147</v>
      </c>
      <c r="F6360" s="2" t="s">
        <v>3823</v>
      </c>
      <c r="G6360" s="5">
        <v>32</v>
      </c>
      <c r="H6360" s="5">
        <v>33.5</v>
      </c>
      <c r="I6360" s="5">
        <v>1072</v>
      </c>
      <c r="J6360" s="5">
        <v>3216</v>
      </c>
      <c r="K6360" s="3" t="str" cm="1">
        <f t="array" ref="K6360">_xlfn.LET(_xlpm.d,UPPER(TRIM(CLEAN(SUBSTITUTE(F6360,CHAR(160),"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61" spans="1:11" hidden="1" x14ac:dyDescent="0.25">
      <c r="B6361" s="20">
        <v>45986</v>
      </c>
      <c r="C6361" s="2" t="s">
        <v>1</v>
      </c>
      <c r="D6361" s="2" t="s">
        <v>1471</v>
      </c>
      <c r="E6361" s="2" t="s">
        <v>141</v>
      </c>
      <c r="F6361" s="2" t="s">
        <v>3823</v>
      </c>
      <c r="G6361" s="5">
        <v>40</v>
      </c>
      <c r="H6361" s="5">
        <v>33.5</v>
      </c>
      <c r="I6361" s="5">
        <v>1340</v>
      </c>
      <c r="J6361" s="5">
        <v>4556</v>
      </c>
      <c r="K6361" s="3" t="str" cm="1">
        <f t="array" ref="K6361">_xlfn.LET(_xlpm.d,UPPER(TRIM(CLEAN(SUBSTITUTE(F6361,CHAR(160),"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62" spans="1:11" hidden="1" x14ac:dyDescent="0.25">
      <c r="B6362" s="20">
        <v>45986</v>
      </c>
      <c r="C6362" s="2" t="s">
        <v>1</v>
      </c>
      <c r="D6362" s="2" t="s">
        <v>3300</v>
      </c>
      <c r="E6362" s="2" t="s">
        <v>214</v>
      </c>
      <c r="F6362" s="2" t="s">
        <v>3823</v>
      </c>
      <c r="G6362" s="5">
        <v>30</v>
      </c>
      <c r="H6362" s="5">
        <v>33.5</v>
      </c>
      <c r="I6362" s="5">
        <v>1005</v>
      </c>
      <c r="J6362" s="5">
        <v>5561</v>
      </c>
      <c r="K6362" s="3" t="str" cm="1">
        <f t="array" ref="K6362">_xlfn.LET(_xlpm.d,UPPER(TRIM(CLEAN(SUBSTITUTE(F6362,CHAR(160),"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63" spans="1:11" hidden="1" x14ac:dyDescent="0.25">
      <c r="B6363" s="20">
        <v>45987</v>
      </c>
      <c r="C6363" s="2" t="s">
        <v>1</v>
      </c>
      <c r="D6363" s="2" t="s">
        <v>3824</v>
      </c>
      <c r="E6363" s="2" t="s">
        <v>143</v>
      </c>
      <c r="F6363" s="2" t="s">
        <v>3823</v>
      </c>
      <c r="G6363" s="5">
        <v>40</v>
      </c>
      <c r="H6363" s="5">
        <v>33.5</v>
      </c>
      <c r="I6363" s="5">
        <v>1340</v>
      </c>
      <c r="J6363" s="5">
        <v>6901</v>
      </c>
      <c r="K6363" s="3" t="str" cm="1">
        <f t="array" ref="K6363">_xlfn.LET(_xlpm.d,UPPER(TRIM(CLEAN(SUBSTITUTE(F6363,CHAR(160),"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64" spans="1:11" hidden="1" x14ac:dyDescent="0.25">
      <c r="B6364" s="20">
        <v>45989</v>
      </c>
      <c r="C6364" s="2" t="s">
        <v>1</v>
      </c>
      <c r="D6364" s="2" t="s">
        <v>317</v>
      </c>
      <c r="E6364" s="2" t="s">
        <v>154</v>
      </c>
      <c r="F6364" s="2" t="s">
        <v>3823</v>
      </c>
      <c r="G6364" s="5">
        <v>40</v>
      </c>
      <c r="H6364" s="5">
        <v>33.5</v>
      </c>
      <c r="I6364" s="5">
        <v>1340</v>
      </c>
      <c r="J6364" s="5">
        <v>8241</v>
      </c>
      <c r="K6364" s="3" t="str" cm="1">
        <f t="array" ref="K6364">_xlfn.LET(_xlpm.d,UPPER(TRIM(CLEAN(SUBSTITUTE(F6364,CHAR(160),"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65" spans="1:11" hidden="1" x14ac:dyDescent="0.25">
      <c r="B6365" s="20">
        <v>46031</v>
      </c>
      <c r="C6365" s="2" t="s">
        <v>1</v>
      </c>
      <c r="D6365" s="2" t="s">
        <v>1191</v>
      </c>
      <c r="E6365" s="2" t="s">
        <v>192</v>
      </c>
      <c r="F6365" s="2" t="s">
        <v>3823</v>
      </c>
      <c r="G6365" s="5">
        <v>40</v>
      </c>
      <c r="H6365" s="5">
        <v>33.5</v>
      </c>
      <c r="I6365" s="5">
        <v>1340</v>
      </c>
      <c r="J6365" s="5">
        <v>9581</v>
      </c>
      <c r="K6365" s="3" t="str" cm="1">
        <f t="array" ref="K6365">_xlfn.LET(_xlpm.d,UPPER(TRIM(CLEAN(SUBSTITUTE(F6365,CHAR(160),"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66" spans="1:11" hidden="1" x14ac:dyDescent="0.25">
      <c r="B6366" s="20">
        <v>46031</v>
      </c>
      <c r="C6366" s="2" t="s">
        <v>1</v>
      </c>
      <c r="D6366" s="2" t="s">
        <v>1574</v>
      </c>
      <c r="E6366" s="2" t="s">
        <v>236</v>
      </c>
      <c r="F6366" s="2" t="s">
        <v>3823</v>
      </c>
      <c r="G6366" s="5">
        <v>40</v>
      </c>
      <c r="H6366" s="5">
        <v>33.5</v>
      </c>
      <c r="I6366" s="5">
        <v>1340</v>
      </c>
      <c r="J6366" s="5">
        <v>10921</v>
      </c>
      <c r="K6366" s="3" t="str" cm="1">
        <f t="array" ref="K6366">_xlfn.LET(_xlpm.d,UPPER(TRIM(CLEAN(SUBSTITUTE(F6366,CHAR(160),"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67" spans="1:11" hidden="1" x14ac:dyDescent="0.25">
      <c r="B6367" s="20">
        <v>46031</v>
      </c>
      <c r="C6367" s="2" t="s">
        <v>1</v>
      </c>
      <c r="D6367" s="2" t="s">
        <v>1575</v>
      </c>
      <c r="E6367" s="2" t="s">
        <v>154</v>
      </c>
      <c r="F6367" s="2" t="s">
        <v>3823</v>
      </c>
      <c r="G6367" s="5">
        <v>32</v>
      </c>
      <c r="H6367" s="5">
        <v>33.5</v>
      </c>
      <c r="I6367" s="5">
        <v>1072</v>
      </c>
      <c r="J6367" s="5">
        <v>11993</v>
      </c>
      <c r="K6367" s="3" t="str" cm="1">
        <f t="array" ref="K6367">_xlfn.LET(_xlpm.d,UPPER(TRIM(CLEAN(SUBSTITUTE(F6367,CHAR(160),"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68" spans="1:11" hidden="1" x14ac:dyDescent="0.25">
      <c r="B6368" s="20">
        <v>46032</v>
      </c>
      <c r="C6368" s="2" t="s">
        <v>1</v>
      </c>
      <c r="D6368" s="2" t="s">
        <v>392</v>
      </c>
      <c r="E6368" s="2" t="s">
        <v>241</v>
      </c>
      <c r="F6368" s="2" t="s">
        <v>3823</v>
      </c>
      <c r="G6368" s="5">
        <v>40</v>
      </c>
      <c r="H6368" s="5">
        <v>33.5</v>
      </c>
      <c r="I6368" s="5">
        <v>1340</v>
      </c>
      <c r="J6368" s="5">
        <v>13333</v>
      </c>
      <c r="K6368" s="3" t="str" cm="1">
        <f t="array" ref="K6368">_xlfn.LET(_xlpm.d,UPPER(TRIM(CLEAN(SUBSTITUTE(F6368,CHAR(160),"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69" spans="1:11" hidden="1" x14ac:dyDescent="0.25">
      <c r="B6369" s="20">
        <v>46038</v>
      </c>
      <c r="C6369" s="2" t="s">
        <v>1</v>
      </c>
      <c r="D6369" s="2" t="s">
        <v>1320</v>
      </c>
      <c r="E6369" s="2" t="s">
        <v>154</v>
      </c>
      <c r="F6369" s="2" t="s">
        <v>3823</v>
      </c>
      <c r="G6369" s="5">
        <v>20</v>
      </c>
      <c r="H6369" s="5">
        <v>33.5</v>
      </c>
      <c r="I6369" s="5">
        <v>670</v>
      </c>
      <c r="J6369" s="5">
        <v>14003</v>
      </c>
      <c r="K6369" s="3" t="str" cm="1">
        <f t="array" ref="K6369">_xlfn.LET(_xlpm.d,UPPER(TRIM(CLEAN(SUBSTITUTE(F6369,CHAR(160),"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70" spans="1:11" hidden="1" x14ac:dyDescent="0.25">
      <c r="A6370" s="11" t="s">
        <v>3825</v>
      </c>
      <c r="G6370" s="6">
        <v>418</v>
      </c>
      <c r="I6370" s="7">
        <f>I6358+I6359+I6360+I6361+I6362+I6363+I6364+I6365+I6366+I6367+I6368+I6369</f>
        <v>14003</v>
      </c>
      <c r="K6370" s="3" t="str" cm="1">
        <f t="array" ref="K6370">_xlfn.LET(_xlpm.d,UPPER(TRIM(CLEAN(SUBSTITUTE(F6370,CHAR(160),"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71" spans="1:11" hidden="1" x14ac:dyDescent="0.25">
      <c r="A6371" s="10" t="s">
        <v>3826</v>
      </c>
      <c r="K6371" s="3" t="str" cm="1">
        <f t="array" ref="K6371">_xlfn.LET(_xlpm.d,UPPER(TRIM(CLEAN(SUBSTITUTE(F6371,CHAR(160),"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72" spans="1:11" hidden="1" x14ac:dyDescent="0.25">
      <c r="B6372" s="20">
        <v>45979</v>
      </c>
      <c r="C6372" s="2" t="s">
        <v>1</v>
      </c>
      <c r="D6372" s="2" t="s">
        <v>1173</v>
      </c>
      <c r="E6372" s="2" t="s">
        <v>162</v>
      </c>
      <c r="F6372" s="2" t="s">
        <v>3826</v>
      </c>
      <c r="G6372" s="5">
        <v>40</v>
      </c>
      <c r="H6372" s="5">
        <v>33.5</v>
      </c>
      <c r="I6372" s="5">
        <v>1340</v>
      </c>
      <c r="J6372" s="5">
        <v>1340</v>
      </c>
      <c r="K6372" s="3" t="str" cm="1">
        <f t="array" ref="K6372">_xlfn.LET(_xlpm.d,UPPER(TRIM(CLEAN(SUBSTITUTE(F6372,CHAR(160),"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73" spans="1:11" hidden="1" x14ac:dyDescent="0.25">
      <c r="B6373" s="20">
        <v>46032</v>
      </c>
      <c r="C6373" s="2" t="s">
        <v>1</v>
      </c>
      <c r="D6373" s="2" t="s">
        <v>393</v>
      </c>
      <c r="E6373" s="2" t="s">
        <v>43</v>
      </c>
      <c r="F6373" s="2" t="s">
        <v>3826</v>
      </c>
      <c r="G6373" s="5">
        <v>30</v>
      </c>
      <c r="H6373" s="5">
        <v>32.99</v>
      </c>
      <c r="I6373" s="5">
        <v>989.7</v>
      </c>
      <c r="J6373" s="5">
        <v>2329.6999999999998</v>
      </c>
      <c r="K6373" s="3" t="str" cm="1">
        <f t="array" ref="K6373">_xlfn.LET(_xlpm.d,UPPER(TRIM(CLEAN(SUBSTITUTE(F6373,CHAR(160),"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74" spans="1:11" hidden="1" x14ac:dyDescent="0.25">
      <c r="B6374" s="20">
        <v>46073</v>
      </c>
      <c r="C6374" s="2" t="s">
        <v>1</v>
      </c>
      <c r="D6374" s="2" t="s">
        <v>129</v>
      </c>
      <c r="E6374" s="2" t="s">
        <v>43</v>
      </c>
      <c r="F6374" s="2" t="s">
        <v>3826</v>
      </c>
      <c r="G6374" s="5">
        <v>10</v>
      </c>
      <c r="H6374" s="5">
        <v>32.99</v>
      </c>
      <c r="I6374" s="5">
        <v>329.9</v>
      </c>
      <c r="J6374" s="5">
        <v>2659.6</v>
      </c>
      <c r="K6374" s="3" t="str" cm="1">
        <f t="array" ref="K6374">_xlfn.LET(_xlpm.d,UPPER(TRIM(CLEAN(SUBSTITUTE(F6374,CHAR(160),"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75" spans="1:11" hidden="1" x14ac:dyDescent="0.25">
      <c r="B6375" s="20">
        <v>46101</v>
      </c>
      <c r="C6375" s="2" t="s">
        <v>1</v>
      </c>
      <c r="D6375" s="2" t="s">
        <v>1215</v>
      </c>
      <c r="E6375" s="2" t="s">
        <v>43</v>
      </c>
      <c r="F6375" s="2" t="s">
        <v>3826</v>
      </c>
      <c r="G6375" s="5">
        <v>15</v>
      </c>
      <c r="H6375" s="5">
        <v>32.950000000000003</v>
      </c>
      <c r="I6375" s="5">
        <v>494.25</v>
      </c>
      <c r="J6375" s="5">
        <v>3153.85</v>
      </c>
      <c r="K6375" s="3" t="str" cm="1">
        <f t="array" ref="K6375">_xlfn.LET(_xlpm.d,UPPER(TRIM(CLEAN(SUBSTITUTE(F6375,CHAR(160),"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6376" spans="1:11" hidden="1" x14ac:dyDescent="0.25">
      <c r="A6376" s="11" t="s">
        <v>3827</v>
      </c>
      <c r="G6376" s="6">
        <v>95</v>
      </c>
      <c r="I6376" s="7">
        <f>I6372+I6373+I6374+I6375</f>
        <v>3153.85</v>
      </c>
      <c r="K6376" s="3" t="str" cm="1">
        <f t="array" ref="K6376">_xlfn.LET(_xlpm.d,UPPER(TRIM(CLEAN(SUBSTITUTE(F6376,CHAR(160),"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77" spans="1:11" hidden="1" x14ac:dyDescent="0.25">
      <c r="A6377" s="10" t="s">
        <v>3828</v>
      </c>
      <c r="K6377" s="3" t="str" cm="1">
        <f t="array" ref="K6377">_xlfn.LET(_xlpm.d,UPPER(TRIM(CLEAN(SUBSTITUTE(F6377,CHAR(160),"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78" spans="1:11" hidden="1" x14ac:dyDescent="0.25">
      <c r="B6378" s="20">
        <v>45667</v>
      </c>
      <c r="C6378" s="2" t="s">
        <v>1</v>
      </c>
      <c r="D6378" s="2" t="s">
        <v>2603</v>
      </c>
      <c r="E6378" s="2" t="s">
        <v>305</v>
      </c>
      <c r="F6378" s="2" t="s">
        <v>3828</v>
      </c>
      <c r="G6378" s="5">
        <v>12</v>
      </c>
      <c r="H6378" s="5">
        <v>23.99</v>
      </c>
      <c r="I6378" s="5">
        <v>287.88</v>
      </c>
      <c r="J6378" s="5">
        <v>287.88</v>
      </c>
      <c r="K6378" s="3" t="str" cm="1">
        <f t="array" ref="K6378">_xlfn.LET(_xlpm.d,UPPER(TRIM(CLEAN(SUBSTITUTE(F6378,CHAR(160),"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BEGONIA NON STOP</v>
      </c>
    </row>
    <row r="6379" spans="1:11" hidden="1" x14ac:dyDescent="0.25">
      <c r="B6379" s="20">
        <v>45734</v>
      </c>
      <c r="C6379" s="2" t="s">
        <v>1</v>
      </c>
      <c r="D6379" s="2" t="s">
        <v>1814</v>
      </c>
      <c r="E6379" s="2" t="s">
        <v>78</v>
      </c>
      <c r="F6379" s="2" t="s">
        <v>3828</v>
      </c>
      <c r="G6379" s="5">
        <v>40</v>
      </c>
      <c r="H6379" s="5">
        <v>23.99</v>
      </c>
      <c r="I6379" s="5">
        <v>959.6</v>
      </c>
      <c r="J6379" s="5">
        <v>1247.48</v>
      </c>
      <c r="K6379" s="3" t="str" cm="1">
        <f t="array" ref="K6379">_xlfn.LET(_xlpm.d,UPPER(TRIM(CLEAN(SUBSTITUTE(F6379,CHAR(160),"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BEGONIA NON STOP</v>
      </c>
    </row>
    <row r="6380" spans="1:11" hidden="1" x14ac:dyDescent="0.25">
      <c r="B6380" s="20">
        <v>45734</v>
      </c>
      <c r="C6380" s="2" t="s">
        <v>1</v>
      </c>
      <c r="D6380" s="2" t="s">
        <v>505</v>
      </c>
      <c r="E6380" s="2" t="s">
        <v>261</v>
      </c>
      <c r="F6380" s="2" t="s">
        <v>3828</v>
      </c>
      <c r="G6380" s="5">
        <v>40</v>
      </c>
      <c r="H6380" s="5">
        <v>23.99</v>
      </c>
      <c r="I6380" s="5">
        <v>959.6</v>
      </c>
      <c r="J6380" s="5">
        <v>2207.08</v>
      </c>
      <c r="K6380" s="3" t="str" cm="1">
        <f t="array" ref="K6380">_xlfn.LET(_xlpm.d,UPPER(TRIM(CLEAN(SUBSTITUTE(F6380,CHAR(160),"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BEGONIA NON STOP</v>
      </c>
    </row>
    <row r="6381" spans="1:11" hidden="1" x14ac:dyDescent="0.25">
      <c r="B6381" s="20">
        <v>45734</v>
      </c>
      <c r="C6381" s="2" t="s">
        <v>1</v>
      </c>
      <c r="D6381" s="2" t="s">
        <v>1815</v>
      </c>
      <c r="E6381" s="2" t="s">
        <v>234</v>
      </c>
      <c r="F6381" s="2" t="s">
        <v>3828</v>
      </c>
      <c r="G6381" s="5">
        <v>40</v>
      </c>
      <c r="H6381" s="5">
        <v>23.99</v>
      </c>
      <c r="I6381" s="5">
        <v>959.6</v>
      </c>
      <c r="J6381" s="5">
        <v>3166.68</v>
      </c>
      <c r="K6381" s="3" t="str" cm="1">
        <f t="array" ref="K6381">_xlfn.LET(_xlpm.d,UPPER(TRIM(CLEAN(SUBSTITUTE(F6381,CHAR(160),"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BEGONIA NON STOP</v>
      </c>
    </row>
    <row r="6382" spans="1:11" hidden="1" x14ac:dyDescent="0.25">
      <c r="B6382" s="20">
        <v>45735</v>
      </c>
      <c r="C6382" s="2" t="s">
        <v>1</v>
      </c>
      <c r="D6382" s="2" t="s">
        <v>3829</v>
      </c>
      <c r="E6382" s="2" t="s">
        <v>189</v>
      </c>
      <c r="F6382" s="2" t="s">
        <v>3828</v>
      </c>
      <c r="G6382" s="5">
        <v>10</v>
      </c>
      <c r="H6382" s="5">
        <v>23.99</v>
      </c>
      <c r="I6382" s="5">
        <v>239.9</v>
      </c>
      <c r="J6382" s="5">
        <v>3406.58</v>
      </c>
      <c r="K6382" s="3" t="str" cm="1">
        <f t="array" ref="K6382">_xlfn.LET(_xlpm.d,UPPER(TRIM(CLEAN(SUBSTITUTE(F6382,CHAR(160),"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BEGONIA NON STOP</v>
      </c>
    </row>
    <row r="6383" spans="1:11" hidden="1" x14ac:dyDescent="0.25">
      <c r="B6383" s="20">
        <v>45743</v>
      </c>
      <c r="C6383" s="2" t="s">
        <v>1</v>
      </c>
      <c r="D6383" s="2" t="s">
        <v>1828</v>
      </c>
      <c r="E6383" s="2" t="s">
        <v>248</v>
      </c>
      <c r="F6383" s="2" t="s">
        <v>3828</v>
      </c>
      <c r="G6383" s="5">
        <v>40</v>
      </c>
      <c r="H6383" s="5">
        <v>23.99</v>
      </c>
      <c r="I6383" s="5">
        <v>959.6</v>
      </c>
      <c r="J6383" s="5">
        <v>4366.18</v>
      </c>
      <c r="K6383" s="3" t="str" cm="1">
        <f t="array" ref="K6383">_xlfn.LET(_xlpm.d,UPPER(TRIM(CLEAN(SUBSTITUTE(F6383,CHAR(160),"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BEGONIA NON STOP</v>
      </c>
    </row>
    <row r="6384" spans="1:11" hidden="1" x14ac:dyDescent="0.25">
      <c r="B6384" s="20">
        <v>46093</v>
      </c>
      <c r="C6384" s="2" t="s">
        <v>1</v>
      </c>
      <c r="D6384" s="2" t="s">
        <v>191</v>
      </c>
      <c r="E6384" s="2" t="s">
        <v>192</v>
      </c>
      <c r="F6384" s="2" t="s">
        <v>3828</v>
      </c>
      <c r="G6384" s="5">
        <v>40</v>
      </c>
      <c r="H6384" s="5">
        <v>25.2</v>
      </c>
      <c r="I6384" s="5">
        <v>1008</v>
      </c>
      <c r="J6384" s="5">
        <v>5374.18</v>
      </c>
      <c r="K6384" s="3" t="str" cm="1">
        <f t="array" ref="K6384">_xlfn.LET(_xlpm.d,UPPER(TRIM(CLEAN(SUBSTITUTE(F6384,CHAR(160),"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BEGONIA NON STOP</v>
      </c>
    </row>
    <row r="6385" spans="1:11" hidden="1" x14ac:dyDescent="0.25">
      <c r="A6385" s="11" t="s">
        <v>3830</v>
      </c>
      <c r="G6385" s="6">
        <v>222</v>
      </c>
      <c r="I6385" s="7">
        <f>I6378+I6379+I6380+I6381+I6382+I6383+I6384</f>
        <v>5374.18</v>
      </c>
      <c r="K6385" s="3" t="str" cm="1">
        <f t="array" ref="K6385">_xlfn.LET(_xlpm.d,UPPER(TRIM(CLEAN(SUBSTITUTE(F6385,CHAR(160),"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86" spans="1:11" hidden="1" x14ac:dyDescent="0.25">
      <c r="A6386" s="10" t="s">
        <v>3831</v>
      </c>
      <c r="K6386" s="3" t="str" cm="1">
        <f t="array" ref="K6386">_xlfn.LET(_xlpm.d,UPPER(TRIM(CLEAN(SUBSTITUTE(F6386,CHAR(160),"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87" spans="1:11" hidden="1" x14ac:dyDescent="0.25">
      <c r="B6387" s="20">
        <v>46070</v>
      </c>
      <c r="C6387" s="2" t="s">
        <v>1</v>
      </c>
      <c r="D6387" s="2" t="s">
        <v>3832</v>
      </c>
      <c r="E6387" s="2" t="s">
        <v>749</v>
      </c>
      <c r="F6387" s="2" t="s">
        <v>3833</v>
      </c>
      <c r="G6387" s="5">
        <v>24</v>
      </c>
      <c r="H6387" s="5">
        <v>29</v>
      </c>
      <c r="I6387" s="5">
        <v>696</v>
      </c>
      <c r="J6387" s="5">
        <v>696</v>
      </c>
      <c r="K6387" s="3" t="str" cm="1">
        <f t="array" ref="K6387">_xlfn.LET(_xlpm.d,UPPER(TRIM(CLEAN(SUBSTITUTE(F6387,CHAR(160),"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88" spans="1:11" hidden="1" x14ac:dyDescent="0.25">
      <c r="B6388" s="20">
        <v>46070</v>
      </c>
      <c r="C6388" s="2" t="s">
        <v>1</v>
      </c>
      <c r="D6388" s="2" t="s">
        <v>1609</v>
      </c>
      <c r="E6388" s="2" t="s">
        <v>746</v>
      </c>
      <c r="F6388" s="2" t="s">
        <v>3834</v>
      </c>
      <c r="G6388" s="5">
        <v>60</v>
      </c>
      <c r="H6388" s="5">
        <v>29</v>
      </c>
      <c r="I6388" s="5">
        <v>1740</v>
      </c>
      <c r="J6388" s="5">
        <v>2436</v>
      </c>
      <c r="K6388" s="3" t="str" cm="1">
        <f t="array" ref="K6388">_xlfn.LET(_xlpm.d,UPPER(TRIM(CLEAN(SUBSTITUTE(F6388,CHAR(160),"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89" spans="1:11" hidden="1" x14ac:dyDescent="0.25">
      <c r="A6389" s="11" t="s">
        <v>3835</v>
      </c>
      <c r="G6389" s="6">
        <v>84</v>
      </c>
      <c r="I6389" s="7">
        <f>I6387+I6388</f>
        <v>2436</v>
      </c>
      <c r="K6389" s="3" t="str" cm="1">
        <f t="array" ref="K6389">_xlfn.LET(_xlpm.d,UPPER(TRIM(CLEAN(SUBSTITUTE(F6389,CHAR(160),"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90" spans="1:11" hidden="1" x14ac:dyDescent="0.25">
      <c r="A6390" s="10" t="s">
        <v>3836</v>
      </c>
      <c r="K6390" s="3" t="str" cm="1">
        <f t="array" ref="K6390">_xlfn.LET(_xlpm.d,UPPER(TRIM(CLEAN(SUBSTITUTE(F6390,CHAR(160),"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91" spans="1:11" hidden="1" x14ac:dyDescent="0.25">
      <c r="B6391" s="20">
        <v>45930</v>
      </c>
      <c r="C6391" s="2" t="s">
        <v>1</v>
      </c>
      <c r="D6391" s="2" t="s">
        <v>2466</v>
      </c>
      <c r="E6391" s="2" t="s">
        <v>835</v>
      </c>
      <c r="F6391" s="2" t="s">
        <v>3836</v>
      </c>
      <c r="G6391" s="5">
        <v>10</v>
      </c>
      <c r="H6391" s="5">
        <v>32.950000000000003</v>
      </c>
      <c r="I6391" s="5">
        <v>329.5</v>
      </c>
      <c r="J6391" s="5">
        <v>329.5</v>
      </c>
      <c r="K6391" s="3" t="str" cm="1">
        <f t="array" ref="K6391">_xlfn.LET(_xlpm.d,UPPER(TRIM(CLEAN(SUBSTITUTE(F6391,CHAR(160),"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92" spans="1:11" hidden="1" x14ac:dyDescent="0.25">
      <c r="B6392" s="20">
        <v>45930</v>
      </c>
      <c r="C6392" s="2" t="s">
        <v>1</v>
      </c>
      <c r="D6392" s="2" t="s">
        <v>2467</v>
      </c>
      <c r="E6392" s="2" t="s">
        <v>170</v>
      </c>
      <c r="F6392" s="2" t="s">
        <v>3836</v>
      </c>
      <c r="G6392" s="5">
        <v>32</v>
      </c>
      <c r="H6392" s="5">
        <v>32.950000000000003</v>
      </c>
      <c r="I6392" s="5">
        <v>1054.4000000000001</v>
      </c>
      <c r="J6392" s="5">
        <v>1383.9</v>
      </c>
      <c r="K6392" s="3" t="str" cm="1">
        <f t="array" ref="K6392">_xlfn.LET(_xlpm.d,UPPER(TRIM(CLEAN(SUBSTITUTE(F6392,CHAR(160),"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93" spans="1:11" hidden="1" x14ac:dyDescent="0.25">
      <c r="B6393" s="20">
        <v>45939</v>
      </c>
      <c r="C6393" s="2" t="s">
        <v>1</v>
      </c>
      <c r="D6393" s="2" t="s">
        <v>2125</v>
      </c>
      <c r="E6393" s="2" t="s">
        <v>1938</v>
      </c>
      <c r="F6393" s="2" t="s">
        <v>3837</v>
      </c>
      <c r="G6393" s="5">
        <v>24</v>
      </c>
      <c r="H6393" s="5">
        <v>22.9</v>
      </c>
      <c r="I6393" s="5">
        <v>549.6</v>
      </c>
      <c r="J6393" s="5">
        <v>1933.5</v>
      </c>
      <c r="K6393" s="3" t="str" cm="1">
        <f t="array" ref="K6393">_xlfn.LET(_xlpm.d,UPPER(TRIM(CLEAN(SUBSTITUTE(F6393,CHAR(160),"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94" spans="1:11" hidden="1" x14ac:dyDescent="0.25">
      <c r="B6394" s="20">
        <v>45957</v>
      </c>
      <c r="C6394" s="2" t="s">
        <v>1</v>
      </c>
      <c r="D6394" s="2" t="s">
        <v>2164</v>
      </c>
      <c r="E6394" s="2" t="s">
        <v>2165</v>
      </c>
      <c r="F6394" s="2" t="s">
        <v>3837</v>
      </c>
      <c r="G6394" s="5">
        <v>20</v>
      </c>
      <c r="H6394" s="5">
        <v>32.950000000000003</v>
      </c>
      <c r="I6394" s="5">
        <v>659</v>
      </c>
      <c r="J6394" s="5">
        <v>2592.5</v>
      </c>
      <c r="K6394" s="3" t="str" cm="1">
        <f t="array" ref="K6394">_xlfn.LET(_xlpm.d,UPPER(TRIM(CLEAN(SUBSTITUTE(F6394,CHAR(160),"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95" spans="1:11" hidden="1" x14ac:dyDescent="0.25">
      <c r="B6395" s="20">
        <v>45972</v>
      </c>
      <c r="C6395" s="2" t="s">
        <v>1</v>
      </c>
      <c r="D6395" s="2" t="s">
        <v>3280</v>
      </c>
      <c r="E6395" s="2" t="s">
        <v>1235</v>
      </c>
      <c r="F6395" s="2" t="s">
        <v>3838</v>
      </c>
      <c r="G6395" s="5">
        <v>5</v>
      </c>
      <c r="H6395" s="5">
        <v>21.2</v>
      </c>
      <c r="I6395" s="5">
        <v>106</v>
      </c>
      <c r="J6395" s="5">
        <v>2698.5</v>
      </c>
      <c r="K6395" s="3" t="str" cm="1">
        <f t="array" ref="K6395">_xlfn.LET(_xlpm.d,UPPER(TRIM(CLEAN(SUBSTITUTE(F6395,CHAR(160),"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396" spans="1:11" hidden="1" x14ac:dyDescent="0.25">
      <c r="B6396" s="20">
        <v>45975</v>
      </c>
      <c r="C6396" s="2" t="s">
        <v>1</v>
      </c>
      <c r="D6396" s="2" t="s">
        <v>3839</v>
      </c>
      <c r="E6396" s="2" t="s">
        <v>835</v>
      </c>
      <c r="F6396" s="2" t="s">
        <v>3836</v>
      </c>
      <c r="G6396" s="5">
        <v>10</v>
      </c>
      <c r="H6396" s="5">
        <v>32.950000000000003</v>
      </c>
      <c r="I6396" s="5">
        <v>329.5</v>
      </c>
      <c r="J6396" s="5">
        <v>3028</v>
      </c>
      <c r="K6396" s="3" t="str" cm="1">
        <f t="array" ref="K6396">_xlfn.LET(_xlpm.d,UPPER(TRIM(CLEAN(SUBSTITUTE(F6396,CHAR(160),"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397" spans="1:11" hidden="1" x14ac:dyDescent="0.25">
      <c r="A6397" s="11" t="s">
        <v>3840</v>
      </c>
      <c r="G6397" s="6">
        <v>101</v>
      </c>
      <c r="I6397" s="7">
        <f>I6391+I6392+I6393+I6394+I6395+I6396</f>
        <v>3028</v>
      </c>
      <c r="K6397" s="3" t="str" cm="1">
        <f t="array" ref="K6397">_xlfn.LET(_xlpm.d,UPPER(TRIM(CLEAN(SUBSTITUTE(F6397,CHAR(160),"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98" spans="1:11" hidden="1" x14ac:dyDescent="0.25">
      <c r="A6398" s="10" t="s">
        <v>3841</v>
      </c>
      <c r="K6398" s="3" t="str" cm="1">
        <f t="array" ref="K6398">_xlfn.LET(_xlpm.d,UPPER(TRIM(CLEAN(SUBSTITUTE(F6398,CHAR(160),"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399" spans="1:11" hidden="1" x14ac:dyDescent="0.25">
      <c r="B6399" s="20">
        <v>45664</v>
      </c>
      <c r="C6399" s="2" t="s">
        <v>1</v>
      </c>
      <c r="D6399" s="2" t="s">
        <v>3588</v>
      </c>
      <c r="E6399" s="2" t="s">
        <v>762</v>
      </c>
      <c r="F6399" s="2" t="s">
        <v>3841</v>
      </c>
      <c r="G6399" s="5">
        <v>32</v>
      </c>
      <c r="H6399" s="5">
        <v>32.950000000000003</v>
      </c>
      <c r="I6399" s="5">
        <v>1054.4000000000001</v>
      </c>
      <c r="J6399" s="5">
        <v>1054.4000000000001</v>
      </c>
      <c r="K6399" s="3" t="str" cm="1">
        <f t="array" ref="K6399">_xlfn.LET(_xlpm.d,UPPER(TRIM(CLEAN(SUBSTITUTE(F6399,CHAR(160),"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00" spans="1:11" hidden="1" x14ac:dyDescent="0.25">
      <c r="B6400" s="20">
        <v>45667</v>
      </c>
      <c r="C6400" s="2" t="s">
        <v>1</v>
      </c>
      <c r="D6400" s="2" t="s">
        <v>2603</v>
      </c>
      <c r="E6400" s="2" t="s">
        <v>305</v>
      </c>
      <c r="F6400" s="2" t="s">
        <v>3841</v>
      </c>
      <c r="G6400" s="5">
        <v>48</v>
      </c>
      <c r="H6400" s="5">
        <v>31.85</v>
      </c>
      <c r="I6400" s="5">
        <v>1528.8</v>
      </c>
      <c r="J6400" s="5">
        <v>2583.1999999999998</v>
      </c>
      <c r="K6400" s="3" t="str" cm="1">
        <f t="array" ref="K6400">_xlfn.LET(_xlpm.d,UPPER(TRIM(CLEAN(SUBSTITUTE(F6400,CHAR(160),"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01" spans="2:11" hidden="1" x14ac:dyDescent="0.25">
      <c r="B6401" s="20">
        <v>45674</v>
      </c>
      <c r="C6401" s="2" t="s">
        <v>1</v>
      </c>
      <c r="D6401" s="2" t="s">
        <v>2615</v>
      </c>
      <c r="E6401" s="2" t="s">
        <v>774</v>
      </c>
      <c r="F6401" s="2" t="s">
        <v>3841</v>
      </c>
      <c r="G6401" s="5">
        <v>2</v>
      </c>
      <c r="H6401" s="5">
        <v>31.25</v>
      </c>
      <c r="I6401" s="5">
        <v>62.5</v>
      </c>
      <c r="J6401" s="5">
        <v>2645.7</v>
      </c>
      <c r="K6401" s="3" t="str" cm="1">
        <f t="array" ref="K6401">_xlfn.LET(_xlpm.d,UPPER(TRIM(CLEAN(SUBSTITUTE(F6401,CHAR(160),"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02" spans="2:11" hidden="1" x14ac:dyDescent="0.25">
      <c r="B6402" s="20">
        <v>45700</v>
      </c>
      <c r="C6402" s="2" t="s">
        <v>1</v>
      </c>
      <c r="D6402" s="2" t="s">
        <v>761</v>
      </c>
      <c r="E6402" s="2" t="s">
        <v>762</v>
      </c>
      <c r="F6402" s="2" t="s">
        <v>3841</v>
      </c>
      <c r="G6402" s="5">
        <v>16</v>
      </c>
      <c r="H6402" s="5">
        <v>32.950000000000003</v>
      </c>
      <c r="I6402" s="5">
        <v>527.20000000000005</v>
      </c>
      <c r="J6402" s="5">
        <v>3172.8999999999996</v>
      </c>
      <c r="K6402" s="3" t="str" cm="1">
        <f t="array" ref="K6402">_xlfn.LET(_xlpm.d,UPPER(TRIM(CLEAN(SUBSTITUTE(F6402,CHAR(160),"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03" spans="2:11" hidden="1" x14ac:dyDescent="0.25">
      <c r="B6403" s="20">
        <v>45708</v>
      </c>
      <c r="C6403" s="2" t="s">
        <v>1</v>
      </c>
      <c r="D6403" s="2" t="s">
        <v>3620</v>
      </c>
      <c r="E6403" s="2" t="s">
        <v>814</v>
      </c>
      <c r="F6403" s="2" t="s">
        <v>3841</v>
      </c>
      <c r="G6403" s="5">
        <v>10</v>
      </c>
      <c r="H6403" s="5">
        <v>31.25</v>
      </c>
      <c r="I6403" s="5">
        <v>312.5</v>
      </c>
      <c r="J6403" s="5">
        <v>3485.3999999999996</v>
      </c>
      <c r="K6403" s="3" t="str" cm="1">
        <f t="array" ref="K6403">_xlfn.LET(_xlpm.d,UPPER(TRIM(CLEAN(SUBSTITUTE(F6403,CHAR(160),"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04" spans="2:11" hidden="1" x14ac:dyDescent="0.25">
      <c r="B6404" s="20">
        <v>45723</v>
      </c>
      <c r="C6404" s="2" t="s">
        <v>1</v>
      </c>
      <c r="D6404" s="2" t="s">
        <v>497</v>
      </c>
      <c r="E6404" s="2" t="s">
        <v>43</v>
      </c>
      <c r="F6404" s="2" t="s">
        <v>3841</v>
      </c>
      <c r="G6404" s="5">
        <v>30</v>
      </c>
      <c r="H6404" s="5">
        <v>31.25</v>
      </c>
      <c r="I6404" s="5">
        <v>937.5</v>
      </c>
      <c r="J6404" s="5">
        <v>4422.8999999999996</v>
      </c>
      <c r="K6404" s="3" t="str" cm="1">
        <f t="array" ref="K6404">_xlfn.LET(_xlpm.d,UPPER(TRIM(CLEAN(SUBSTITUTE(F6404,CHAR(160),"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05" spans="2:11" hidden="1" x14ac:dyDescent="0.25">
      <c r="B6405" s="20">
        <v>45727</v>
      </c>
      <c r="C6405" s="2" t="s">
        <v>1</v>
      </c>
      <c r="D6405" s="2" t="s">
        <v>1633</v>
      </c>
      <c r="E6405" s="2" t="s">
        <v>1634</v>
      </c>
      <c r="F6405" s="2" t="s">
        <v>3841</v>
      </c>
      <c r="G6405" s="5">
        <v>6</v>
      </c>
      <c r="H6405" s="5">
        <v>31.85</v>
      </c>
      <c r="I6405" s="5">
        <v>191.1</v>
      </c>
      <c r="J6405" s="5">
        <v>4614</v>
      </c>
      <c r="K6405" s="3" t="str" cm="1">
        <f t="array" ref="K6405">_xlfn.LET(_xlpm.d,UPPER(TRIM(CLEAN(SUBSTITUTE(F6405,CHAR(160),"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06" spans="2:11" hidden="1" x14ac:dyDescent="0.25">
      <c r="B6406" s="20">
        <v>45890</v>
      </c>
      <c r="C6406" s="2" t="s">
        <v>1</v>
      </c>
      <c r="D6406" s="2" t="s">
        <v>2009</v>
      </c>
      <c r="E6406" s="2" t="s">
        <v>305</v>
      </c>
      <c r="F6406" s="2" t="s">
        <v>3841</v>
      </c>
      <c r="G6406" s="5">
        <v>50</v>
      </c>
      <c r="H6406" s="5">
        <v>33.5</v>
      </c>
      <c r="I6406" s="5">
        <v>1675</v>
      </c>
      <c r="J6406" s="5">
        <v>6289</v>
      </c>
      <c r="K6406" s="3" t="str" cm="1">
        <f t="array" ref="K6406">_xlfn.LET(_xlpm.d,UPPER(TRIM(CLEAN(SUBSTITUTE(F6406,CHAR(160),"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07" spans="2:11" hidden="1" x14ac:dyDescent="0.25">
      <c r="B6407" s="20">
        <v>45910</v>
      </c>
      <c r="C6407" s="2" t="s">
        <v>1</v>
      </c>
      <c r="D6407" s="2" t="s">
        <v>691</v>
      </c>
      <c r="E6407" s="2" t="s">
        <v>149</v>
      </c>
      <c r="F6407" s="2" t="s">
        <v>3841</v>
      </c>
      <c r="G6407" s="5">
        <v>40</v>
      </c>
      <c r="H6407" s="5">
        <v>33.5</v>
      </c>
      <c r="I6407" s="5">
        <v>1340</v>
      </c>
      <c r="J6407" s="5">
        <v>7629</v>
      </c>
      <c r="K6407" s="3" t="str" cm="1">
        <f t="array" ref="K6407">_xlfn.LET(_xlpm.d,UPPER(TRIM(CLEAN(SUBSTITUTE(F6407,CHAR(160),"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08" spans="2:11" hidden="1" x14ac:dyDescent="0.25">
      <c r="B6408" s="20">
        <v>45910</v>
      </c>
      <c r="C6408" s="2" t="s">
        <v>1</v>
      </c>
      <c r="D6408" s="2" t="s">
        <v>1274</v>
      </c>
      <c r="E6408" s="2" t="s">
        <v>236</v>
      </c>
      <c r="F6408" s="2" t="s">
        <v>3841</v>
      </c>
      <c r="G6408" s="5">
        <v>40</v>
      </c>
      <c r="H6408" s="5">
        <v>33.5</v>
      </c>
      <c r="I6408" s="5">
        <v>1340</v>
      </c>
      <c r="J6408" s="5">
        <v>8969</v>
      </c>
      <c r="K6408" s="3" t="str" cm="1">
        <f t="array" ref="K6408">_xlfn.LET(_xlpm.d,UPPER(TRIM(CLEAN(SUBSTITUTE(F6408,CHAR(160),"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09" spans="2:11" hidden="1" x14ac:dyDescent="0.25">
      <c r="B6409" s="20">
        <v>45911</v>
      </c>
      <c r="C6409" s="2" t="s">
        <v>1</v>
      </c>
      <c r="D6409" s="2" t="s">
        <v>694</v>
      </c>
      <c r="E6409" s="2" t="s">
        <v>192</v>
      </c>
      <c r="F6409" s="2" t="s">
        <v>3841</v>
      </c>
      <c r="G6409" s="5">
        <v>40</v>
      </c>
      <c r="H6409" s="5">
        <v>33.5</v>
      </c>
      <c r="I6409" s="5">
        <v>1340</v>
      </c>
      <c r="J6409" s="5">
        <v>10309</v>
      </c>
      <c r="K6409" s="3" t="str" cm="1">
        <f t="array" ref="K6409">_xlfn.LET(_xlpm.d,UPPER(TRIM(CLEAN(SUBSTITUTE(F6409,CHAR(160),"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10" spans="2:11" hidden="1" x14ac:dyDescent="0.25">
      <c r="B6410" s="20">
        <v>45911</v>
      </c>
      <c r="C6410" s="2" t="s">
        <v>1</v>
      </c>
      <c r="D6410" s="2" t="s">
        <v>695</v>
      </c>
      <c r="E6410" s="2" t="s">
        <v>135</v>
      </c>
      <c r="F6410" s="2" t="s">
        <v>3841</v>
      </c>
      <c r="G6410" s="5">
        <v>40</v>
      </c>
      <c r="H6410" s="5">
        <v>33.5</v>
      </c>
      <c r="I6410" s="5">
        <v>1340</v>
      </c>
      <c r="J6410" s="5">
        <v>11649</v>
      </c>
      <c r="K6410" s="3" t="str" cm="1">
        <f t="array" ref="K6410">_xlfn.LET(_xlpm.d,UPPER(TRIM(CLEAN(SUBSTITUTE(F6410,CHAR(160),"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11" spans="2:11" hidden="1" x14ac:dyDescent="0.25">
      <c r="B6411" s="20">
        <v>45912</v>
      </c>
      <c r="C6411" s="2" t="s">
        <v>1</v>
      </c>
      <c r="D6411" s="2" t="s">
        <v>1099</v>
      </c>
      <c r="E6411" s="2" t="s">
        <v>154</v>
      </c>
      <c r="F6411" s="2" t="s">
        <v>3841</v>
      </c>
      <c r="G6411" s="5">
        <v>40</v>
      </c>
      <c r="H6411" s="5">
        <v>33.5</v>
      </c>
      <c r="I6411" s="5">
        <v>1340</v>
      </c>
      <c r="J6411" s="5">
        <v>12989</v>
      </c>
      <c r="K6411" s="3" t="str" cm="1">
        <f t="array" ref="K6411">_xlfn.LET(_xlpm.d,UPPER(TRIM(CLEAN(SUBSTITUTE(F6411,CHAR(160),"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12" spans="2:11" hidden="1" x14ac:dyDescent="0.25">
      <c r="B6412" s="20">
        <v>45915</v>
      </c>
      <c r="C6412" s="2" t="s">
        <v>1</v>
      </c>
      <c r="D6412" s="2" t="s">
        <v>3099</v>
      </c>
      <c r="E6412" s="2" t="s">
        <v>243</v>
      </c>
      <c r="F6412" s="2" t="s">
        <v>3841</v>
      </c>
      <c r="G6412" s="5">
        <v>40</v>
      </c>
      <c r="H6412" s="5">
        <v>33.5</v>
      </c>
      <c r="I6412" s="5">
        <v>1340</v>
      </c>
      <c r="J6412" s="5">
        <v>14329</v>
      </c>
      <c r="K6412" s="3" t="str" cm="1">
        <f t="array" ref="K6412">_xlfn.LET(_xlpm.d,UPPER(TRIM(CLEAN(SUBSTITUTE(F6412,CHAR(160),"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13" spans="2:11" hidden="1" x14ac:dyDescent="0.25">
      <c r="B6413" s="20">
        <v>45919</v>
      </c>
      <c r="C6413" s="2" t="s">
        <v>1</v>
      </c>
      <c r="D6413" s="2" t="s">
        <v>2069</v>
      </c>
      <c r="E6413" s="2" t="s">
        <v>195</v>
      </c>
      <c r="F6413" s="2" t="s">
        <v>3841</v>
      </c>
      <c r="G6413" s="5">
        <v>40</v>
      </c>
      <c r="H6413" s="5">
        <v>33.5</v>
      </c>
      <c r="I6413" s="5">
        <v>1340</v>
      </c>
      <c r="J6413" s="5">
        <v>15669</v>
      </c>
      <c r="K6413" s="3" t="str" cm="1">
        <f t="array" ref="K6413">_xlfn.LET(_xlpm.d,UPPER(TRIM(CLEAN(SUBSTITUTE(F6413,CHAR(160),"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14" spans="2:11" hidden="1" x14ac:dyDescent="0.25">
      <c r="B6414" s="20">
        <v>45919</v>
      </c>
      <c r="C6414" s="2" t="s">
        <v>1</v>
      </c>
      <c r="D6414" s="2" t="s">
        <v>2071</v>
      </c>
      <c r="E6414" s="2" t="s">
        <v>243</v>
      </c>
      <c r="F6414" s="2" t="s">
        <v>3841</v>
      </c>
      <c r="G6414" s="5">
        <v>30</v>
      </c>
      <c r="H6414" s="5">
        <v>33.5</v>
      </c>
      <c r="I6414" s="5">
        <v>1005</v>
      </c>
      <c r="J6414" s="5">
        <v>16674</v>
      </c>
      <c r="K6414" s="3" t="str" cm="1">
        <f t="array" ref="K6414">_xlfn.LET(_xlpm.d,UPPER(TRIM(CLEAN(SUBSTITUTE(F6414,CHAR(160),"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15" spans="2:11" hidden="1" x14ac:dyDescent="0.25">
      <c r="B6415" s="20">
        <v>45923</v>
      </c>
      <c r="C6415" s="2" t="s">
        <v>1</v>
      </c>
      <c r="D6415" s="2" t="s">
        <v>1115</v>
      </c>
      <c r="E6415" s="2" t="s">
        <v>156</v>
      </c>
      <c r="F6415" s="2" t="s">
        <v>3841</v>
      </c>
      <c r="G6415" s="5">
        <v>40</v>
      </c>
      <c r="H6415" s="5">
        <v>33.5</v>
      </c>
      <c r="I6415" s="5">
        <v>1340</v>
      </c>
      <c r="J6415" s="5">
        <v>18014</v>
      </c>
      <c r="K6415" s="3" t="str" cm="1">
        <f t="array" ref="K6415">_xlfn.LET(_xlpm.d,UPPER(TRIM(CLEAN(SUBSTITUTE(F6415,CHAR(160),"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16" spans="2:11" hidden="1" x14ac:dyDescent="0.25">
      <c r="B6416" s="20">
        <v>45923</v>
      </c>
      <c r="C6416" s="2" t="s">
        <v>1</v>
      </c>
      <c r="D6416" s="2" t="s">
        <v>1506</v>
      </c>
      <c r="E6416" s="2" t="s">
        <v>158</v>
      </c>
      <c r="F6416" s="2" t="s">
        <v>3841</v>
      </c>
      <c r="G6416" s="5">
        <v>40</v>
      </c>
      <c r="H6416" s="5">
        <v>33.5</v>
      </c>
      <c r="I6416" s="5">
        <v>1340</v>
      </c>
      <c r="J6416" s="5">
        <v>19354</v>
      </c>
      <c r="K6416" s="3" t="str" cm="1">
        <f t="array" ref="K6416">_xlfn.LET(_xlpm.d,UPPER(TRIM(CLEAN(SUBSTITUTE(F6416,CHAR(160),"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17" spans="2:11" hidden="1" x14ac:dyDescent="0.25">
      <c r="B6417" s="20">
        <v>45923</v>
      </c>
      <c r="C6417" s="2" t="s">
        <v>1</v>
      </c>
      <c r="D6417" s="2" t="s">
        <v>1117</v>
      </c>
      <c r="E6417" s="2" t="s">
        <v>234</v>
      </c>
      <c r="F6417" s="2" t="s">
        <v>3841</v>
      </c>
      <c r="G6417" s="5">
        <v>40</v>
      </c>
      <c r="H6417" s="5">
        <v>33.5</v>
      </c>
      <c r="I6417" s="5">
        <v>1340</v>
      </c>
      <c r="J6417" s="5">
        <v>20694</v>
      </c>
      <c r="K6417" s="3" t="str" cm="1">
        <f t="array" ref="K6417">_xlfn.LET(_xlpm.d,UPPER(TRIM(CLEAN(SUBSTITUTE(F6417,CHAR(160),"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18" spans="2:11" hidden="1" x14ac:dyDescent="0.25">
      <c r="B6418" s="20">
        <v>45923</v>
      </c>
      <c r="C6418" s="2" t="s">
        <v>1</v>
      </c>
      <c r="D6418" s="2" t="s">
        <v>1118</v>
      </c>
      <c r="E6418" s="2" t="s">
        <v>147</v>
      </c>
      <c r="F6418" s="2" t="s">
        <v>3841</v>
      </c>
      <c r="G6418" s="5">
        <v>40</v>
      </c>
      <c r="H6418" s="5">
        <v>33.5</v>
      </c>
      <c r="I6418" s="5">
        <v>1340</v>
      </c>
      <c r="J6418" s="5">
        <v>22034</v>
      </c>
      <c r="K6418" s="3" t="str" cm="1">
        <f t="array" ref="K6418">_xlfn.LET(_xlpm.d,UPPER(TRIM(CLEAN(SUBSTITUTE(F6418,CHAR(160),"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19" spans="2:11" hidden="1" x14ac:dyDescent="0.25">
      <c r="B6419" s="20">
        <v>45924</v>
      </c>
      <c r="C6419" s="2" t="s">
        <v>1</v>
      </c>
      <c r="D6419" s="2" t="s">
        <v>1120</v>
      </c>
      <c r="E6419" s="2" t="s">
        <v>141</v>
      </c>
      <c r="F6419" s="2" t="s">
        <v>3841</v>
      </c>
      <c r="G6419" s="5">
        <v>40</v>
      </c>
      <c r="H6419" s="5">
        <v>33.5</v>
      </c>
      <c r="I6419" s="5">
        <v>1340</v>
      </c>
      <c r="J6419" s="5">
        <v>23374</v>
      </c>
      <c r="K6419" s="3" t="str" cm="1">
        <f t="array" ref="K6419">_xlfn.LET(_xlpm.d,UPPER(TRIM(CLEAN(SUBSTITUTE(F6419,CHAR(160),"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20" spans="2:11" hidden="1" x14ac:dyDescent="0.25">
      <c r="B6420" s="20">
        <v>45924</v>
      </c>
      <c r="C6420" s="2" t="s">
        <v>1</v>
      </c>
      <c r="D6420" s="2" t="s">
        <v>699</v>
      </c>
      <c r="E6420" s="2" t="s">
        <v>149</v>
      </c>
      <c r="F6420" s="2" t="s">
        <v>3841</v>
      </c>
      <c r="G6420" s="5">
        <v>20</v>
      </c>
      <c r="H6420" s="5">
        <v>33.5</v>
      </c>
      <c r="I6420" s="5">
        <v>670</v>
      </c>
      <c r="J6420" s="5">
        <v>24044</v>
      </c>
      <c r="K6420" s="3" t="str" cm="1">
        <f t="array" ref="K6420">_xlfn.LET(_xlpm.d,UPPER(TRIM(CLEAN(SUBSTITUTE(F6420,CHAR(160),"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21" spans="2:11" hidden="1" x14ac:dyDescent="0.25">
      <c r="B6421" s="20">
        <v>45925</v>
      </c>
      <c r="C6421" s="2" t="s">
        <v>1</v>
      </c>
      <c r="D6421" s="2" t="s">
        <v>1121</v>
      </c>
      <c r="E6421" s="2" t="s">
        <v>192</v>
      </c>
      <c r="F6421" s="2" t="s">
        <v>3841</v>
      </c>
      <c r="G6421" s="5">
        <v>40</v>
      </c>
      <c r="H6421" s="5">
        <v>33.5</v>
      </c>
      <c r="I6421" s="5">
        <v>1340</v>
      </c>
      <c r="J6421" s="5">
        <v>25384</v>
      </c>
      <c r="K6421" s="3" t="str" cm="1">
        <f t="array" ref="K6421">_xlfn.LET(_xlpm.d,UPPER(TRIM(CLEAN(SUBSTITUTE(F6421,CHAR(160),"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22" spans="2:11" hidden="1" x14ac:dyDescent="0.25">
      <c r="B6422" s="20">
        <v>45925</v>
      </c>
      <c r="C6422" s="2" t="s">
        <v>1</v>
      </c>
      <c r="D6422" s="2" t="s">
        <v>3138</v>
      </c>
      <c r="E6422" s="2" t="s">
        <v>160</v>
      </c>
      <c r="F6422" s="2" t="s">
        <v>3841</v>
      </c>
      <c r="G6422" s="5">
        <v>32</v>
      </c>
      <c r="H6422" s="5">
        <v>33.5</v>
      </c>
      <c r="I6422" s="5">
        <v>1072</v>
      </c>
      <c r="J6422" s="5">
        <v>26456</v>
      </c>
      <c r="K6422" s="3" t="str" cm="1">
        <f t="array" ref="K6422">_xlfn.LET(_xlpm.d,UPPER(TRIM(CLEAN(SUBSTITUTE(F6422,CHAR(160),"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23" spans="2:11" hidden="1" x14ac:dyDescent="0.25">
      <c r="B6423" s="20">
        <v>45926</v>
      </c>
      <c r="C6423" s="2" t="s">
        <v>1</v>
      </c>
      <c r="D6423" s="2" t="s">
        <v>1124</v>
      </c>
      <c r="E6423" s="2" t="s">
        <v>154</v>
      </c>
      <c r="F6423" s="2" t="s">
        <v>3841</v>
      </c>
      <c r="G6423" s="5">
        <v>32</v>
      </c>
      <c r="H6423" s="5">
        <v>33.5</v>
      </c>
      <c r="I6423" s="5">
        <v>1072</v>
      </c>
      <c r="J6423" s="5">
        <v>27528</v>
      </c>
      <c r="K6423" s="3" t="str" cm="1">
        <f t="array" ref="K6423">_xlfn.LET(_xlpm.d,UPPER(TRIM(CLEAN(SUBSTITUTE(F6423,CHAR(160),"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24" spans="2:11" hidden="1" x14ac:dyDescent="0.25">
      <c r="B6424" s="20">
        <v>45926</v>
      </c>
      <c r="C6424" s="2" t="s">
        <v>1</v>
      </c>
      <c r="D6424" s="2" t="s">
        <v>3146</v>
      </c>
      <c r="E6424" s="2" t="s">
        <v>236</v>
      </c>
      <c r="F6424" s="2" t="s">
        <v>3841</v>
      </c>
      <c r="G6424" s="5">
        <v>16</v>
      </c>
      <c r="H6424" s="5">
        <v>33.5</v>
      </c>
      <c r="I6424" s="5">
        <v>536</v>
      </c>
      <c r="J6424" s="5">
        <v>28064</v>
      </c>
      <c r="K6424" s="3" t="str" cm="1">
        <f t="array" ref="K6424">_xlfn.LET(_xlpm.d,UPPER(TRIM(CLEAN(SUBSTITUTE(F6424,CHAR(160),"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25" spans="2:11" hidden="1" x14ac:dyDescent="0.25">
      <c r="B6425" s="20">
        <v>45930</v>
      </c>
      <c r="C6425" s="2" t="s">
        <v>1</v>
      </c>
      <c r="D6425" s="2" t="s">
        <v>3155</v>
      </c>
      <c r="E6425" s="2" t="s">
        <v>214</v>
      </c>
      <c r="F6425" s="2" t="s">
        <v>3841</v>
      </c>
      <c r="G6425" s="5">
        <v>30</v>
      </c>
      <c r="H6425" s="5">
        <v>33.5</v>
      </c>
      <c r="I6425" s="5">
        <v>1005</v>
      </c>
      <c r="J6425" s="5">
        <v>29069</v>
      </c>
      <c r="K6425" s="3" t="str" cm="1">
        <f t="array" ref="K6425">_xlfn.LET(_xlpm.d,UPPER(TRIM(CLEAN(SUBSTITUTE(F6425,CHAR(160),"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26" spans="2:11" hidden="1" x14ac:dyDescent="0.25">
      <c r="B6426" s="20">
        <v>45930</v>
      </c>
      <c r="C6426" s="2" t="s">
        <v>1</v>
      </c>
      <c r="D6426" s="2" t="s">
        <v>2095</v>
      </c>
      <c r="E6426" s="2" t="s">
        <v>234</v>
      </c>
      <c r="F6426" s="2" t="s">
        <v>3841</v>
      </c>
      <c r="G6426" s="5">
        <v>20</v>
      </c>
      <c r="H6426" s="5">
        <v>33.5</v>
      </c>
      <c r="I6426" s="5">
        <v>670</v>
      </c>
      <c r="J6426" s="5">
        <v>29739</v>
      </c>
      <c r="K6426" s="3" t="str" cm="1">
        <f t="array" ref="K6426">_xlfn.LET(_xlpm.d,UPPER(TRIM(CLEAN(SUBSTITUTE(F6426,CHAR(160),"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27" spans="2:11" hidden="1" x14ac:dyDescent="0.25">
      <c r="B6427" s="20">
        <v>45932</v>
      </c>
      <c r="C6427" s="2" t="s">
        <v>1</v>
      </c>
      <c r="D6427" s="2" t="s">
        <v>1547</v>
      </c>
      <c r="E6427" s="2" t="s">
        <v>135</v>
      </c>
      <c r="F6427" s="2" t="s">
        <v>3841</v>
      </c>
      <c r="G6427" s="5">
        <v>20</v>
      </c>
      <c r="H6427" s="5">
        <v>33.5</v>
      </c>
      <c r="I6427" s="5">
        <v>670</v>
      </c>
      <c r="J6427" s="5">
        <v>30409</v>
      </c>
      <c r="K6427" s="3" t="str" cm="1">
        <f t="array" ref="K6427">_xlfn.LET(_xlpm.d,UPPER(TRIM(CLEAN(SUBSTITUTE(F6427,CHAR(160),"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28" spans="2:11" hidden="1" x14ac:dyDescent="0.25">
      <c r="B6428" s="20">
        <v>45932</v>
      </c>
      <c r="C6428" s="2" t="s">
        <v>1</v>
      </c>
      <c r="D6428" s="2" t="s">
        <v>1275</v>
      </c>
      <c r="E6428" s="2" t="s">
        <v>160</v>
      </c>
      <c r="F6428" s="2" t="s">
        <v>3841</v>
      </c>
      <c r="G6428" s="5">
        <v>20</v>
      </c>
      <c r="H6428" s="5">
        <v>33.5</v>
      </c>
      <c r="I6428" s="5">
        <v>670</v>
      </c>
      <c r="J6428" s="5">
        <v>31079</v>
      </c>
      <c r="K6428" s="3" t="str" cm="1">
        <f t="array" ref="K6428">_xlfn.LET(_xlpm.d,UPPER(TRIM(CLEAN(SUBSTITUTE(F6428,CHAR(160),"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29" spans="2:11" hidden="1" x14ac:dyDescent="0.25">
      <c r="B6429" s="20">
        <v>45933</v>
      </c>
      <c r="C6429" s="2" t="s">
        <v>1</v>
      </c>
      <c r="D6429" s="2" t="s">
        <v>3842</v>
      </c>
      <c r="E6429" s="2" t="s">
        <v>243</v>
      </c>
      <c r="F6429" s="2" t="s">
        <v>3841</v>
      </c>
      <c r="G6429" s="5">
        <v>10</v>
      </c>
      <c r="H6429" s="5">
        <v>33.5</v>
      </c>
      <c r="I6429" s="5">
        <v>335</v>
      </c>
      <c r="J6429" s="5">
        <v>31414</v>
      </c>
      <c r="K6429" s="3" t="str" cm="1">
        <f t="array" ref="K6429">_xlfn.LET(_xlpm.d,UPPER(TRIM(CLEAN(SUBSTITUTE(F6429,CHAR(160),"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30" spans="2:11" hidden="1" x14ac:dyDescent="0.25">
      <c r="B6430" s="20">
        <v>45933</v>
      </c>
      <c r="C6430" s="2" t="s">
        <v>1</v>
      </c>
      <c r="D6430" s="2" t="s">
        <v>2108</v>
      </c>
      <c r="E6430" s="2" t="s">
        <v>195</v>
      </c>
      <c r="F6430" s="2" t="s">
        <v>3841</v>
      </c>
      <c r="G6430" s="5">
        <v>30</v>
      </c>
      <c r="H6430" s="5">
        <v>33.5</v>
      </c>
      <c r="I6430" s="5">
        <v>1005</v>
      </c>
      <c r="J6430" s="5">
        <v>32419</v>
      </c>
      <c r="K6430" s="3" t="str" cm="1">
        <f t="array" ref="K6430">_xlfn.LET(_xlpm.d,UPPER(TRIM(CLEAN(SUBSTITUTE(F6430,CHAR(160),"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31" spans="2:11" hidden="1" x14ac:dyDescent="0.25">
      <c r="B6431" s="20">
        <v>45933</v>
      </c>
      <c r="C6431" s="2" t="s">
        <v>1</v>
      </c>
      <c r="D6431" s="2" t="s">
        <v>2109</v>
      </c>
      <c r="E6431" s="2" t="s">
        <v>43</v>
      </c>
      <c r="F6431" s="2" t="s">
        <v>3841</v>
      </c>
      <c r="G6431" s="5">
        <v>30</v>
      </c>
      <c r="H6431" s="5">
        <v>32.99</v>
      </c>
      <c r="I6431" s="5">
        <v>989.7</v>
      </c>
      <c r="J6431" s="5">
        <v>33408.699999999997</v>
      </c>
      <c r="K6431" s="3" t="str" cm="1">
        <f t="array" ref="K6431">_xlfn.LET(_xlpm.d,UPPER(TRIM(CLEAN(SUBSTITUTE(F6431,CHAR(160),"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32" spans="2:11" hidden="1" x14ac:dyDescent="0.25">
      <c r="B6432" s="20">
        <v>45933</v>
      </c>
      <c r="C6432" s="2" t="s">
        <v>1</v>
      </c>
      <c r="D6432" s="2" t="s">
        <v>3171</v>
      </c>
      <c r="E6432" s="2" t="s">
        <v>259</v>
      </c>
      <c r="F6432" s="2" t="s">
        <v>3841</v>
      </c>
      <c r="G6432" s="5">
        <v>80</v>
      </c>
      <c r="H6432" s="5">
        <v>33.5</v>
      </c>
      <c r="I6432" s="5">
        <v>2680</v>
      </c>
      <c r="J6432" s="5">
        <v>36088.699999999997</v>
      </c>
      <c r="K6432" s="3" t="str" cm="1">
        <f t="array" ref="K6432">_xlfn.LET(_xlpm.d,UPPER(TRIM(CLEAN(SUBSTITUTE(F6432,CHAR(160),"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33" spans="2:11" hidden="1" x14ac:dyDescent="0.25">
      <c r="B6433" s="20">
        <v>45933</v>
      </c>
      <c r="C6433" s="2" t="s">
        <v>1</v>
      </c>
      <c r="D6433" s="2" t="s">
        <v>701</v>
      </c>
      <c r="E6433" s="2" t="s">
        <v>241</v>
      </c>
      <c r="F6433" s="2" t="s">
        <v>3841</v>
      </c>
      <c r="G6433" s="5">
        <v>35</v>
      </c>
      <c r="H6433" s="5">
        <v>33.5</v>
      </c>
      <c r="I6433" s="5">
        <v>1172.5</v>
      </c>
      <c r="J6433" s="5">
        <v>37261.199999999997</v>
      </c>
      <c r="K6433" s="3" t="str" cm="1">
        <f t="array" ref="K6433">_xlfn.LET(_xlpm.d,UPPER(TRIM(CLEAN(SUBSTITUTE(F6433,CHAR(160),"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34" spans="2:11" hidden="1" x14ac:dyDescent="0.25">
      <c r="B6434" s="20">
        <v>45937</v>
      </c>
      <c r="C6434" s="2" t="s">
        <v>1</v>
      </c>
      <c r="D6434" s="2" t="s">
        <v>2115</v>
      </c>
      <c r="E6434" s="2" t="s">
        <v>214</v>
      </c>
      <c r="F6434" s="2" t="s">
        <v>3841</v>
      </c>
      <c r="G6434" s="5">
        <v>40</v>
      </c>
      <c r="H6434" s="5">
        <v>33.5</v>
      </c>
      <c r="I6434" s="5">
        <v>1340</v>
      </c>
      <c r="J6434" s="5">
        <v>38601.199999999997</v>
      </c>
      <c r="K6434" s="3" t="str" cm="1">
        <f t="array" ref="K6434">_xlfn.LET(_xlpm.d,UPPER(TRIM(CLEAN(SUBSTITUTE(F6434,CHAR(160),"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35" spans="2:11" hidden="1" x14ac:dyDescent="0.25">
      <c r="B6435" s="20">
        <v>45937</v>
      </c>
      <c r="C6435" s="2" t="s">
        <v>1</v>
      </c>
      <c r="D6435" s="2" t="s">
        <v>1616</v>
      </c>
      <c r="E6435" s="2" t="s">
        <v>78</v>
      </c>
      <c r="F6435" s="2" t="s">
        <v>3841</v>
      </c>
      <c r="G6435" s="5">
        <v>40</v>
      </c>
      <c r="H6435" s="5">
        <v>33.5</v>
      </c>
      <c r="I6435" s="5">
        <v>1340</v>
      </c>
      <c r="J6435" s="5">
        <v>39941.199999999997</v>
      </c>
      <c r="K6435" s="3" t="str" cm="1">
        <f t="array" ref="K6435">_xlfn.LET(_xlpm.d,UPPER(TRIM(CLEAN(SUBSTITUTE(F6435,CHAR(160),"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36" spans="2:11" hidden="1" x14ac:dyDescent="0.25">
      <c r="B6436" s="20">
        <v>45938</v>
      </c>
      <c r="C6436" s="2" t="s">
        <v>1</v>
      </c>
      <c r="D6436" s="2" t="s">
        <v>1450</v>
      </c>
      <c r="E6436" s="2" t="s">
        <v>261</v>
      </c>
      <c r="F6436" s="2" t="s">
        <v>3841</v>
      </c>
      <c r="G6436" s="5">
        <v>20</v>
      </c>
      <c r="H6436" s="5">
        <v>33.5</v>
      </c>
      <c r="I6436" s="5">
        <v>670</v>
      </c>
      <c r="J6436" s="5">
        <v>40611.199999999997</v>
      </c>
      <c r="K6436" s="3" t="str" cm="1">
        <f t="array" ref="K6436">_xlfn.LET(_xlpm.d,UPPER(TRIM(CLEAN(SUBSTITUTE(F6436,CHAR(160),"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37" spans="2:11" hidden="1" x14ac:dyDescent="0.25">
      <c r="B6437" s="20">
        <v>45938</v>
      </c>
      <c r="C6437" s="2" t="s">
        <v>1</v>
      </c>
      <c r="D6437" s="2" t="s">
        <v>2120</v>
      </c>
      <c r="E6437" s="2" t="s">
        <v>282</v>
      </c>
      <c r="F6437" s="2" t="s">
        <v>3841</v>
      </c>
      <c r="G6437" s="5">
        <v>32</v>
      </c>
      <c r="H6437" s="5">
        <v>33.5</v>
      </c>
      <c r="I6437" s="5">
        <v>1072</v>
      </c>
      <c r="J6437" s="5">
        <v>41683.199999999997</v>
      </c>
      <c r="K6437" s="3" t="str" cm="1">
        <f t="array" ref="K6437">_xlfn.LET(_xlpm.d,UPPER(TRIM(CLEAN(SUBSTITUTE(F6437,CHAR(160),"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38" spans="2:11" hidden="1" x14ac:dyDescent="0.25">
      <c r="B6438" s="20">
        <v>45938</v>
      </c>
      <c r="C6438" s="2" t="s">
        <v>1</v>
      </c>
      <c r="D6438" s="2" t="s">
        <v>2121</v>
      </c>
      <c r="E6438" s="2" t="s">
        <v>145</v>
      </c>
      <c r="F6438" s="2" t="s">
        <v>3841</v>
      </c>
      <c r="G6438" s="5">
        <v>15</v>
      </c>
      <c r="H6438" s="5">
        <v>33.5</v>
      </c>
      <c r="I6438" s="5">
        <v>502.5</v>
      </c>
      <c r="J6438" s="5">
        <v>42185.7</v>
      </c>
      <c r="K6438" s="3" t="str" cm="1">
        <f t="array" ref="K6438">_xlfn.LET(_xlpm.d,UPPER(TRIM(CLEAN(SUBSTITUTE(F6438,CHAR(160),"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39" spans="2:11" hidden="1" x14ac:dyDescent="0.25">
      <c r="B6439" s="20">
        <v>45939</v>
      </c>
      <c r="C6439" s="2" t="s">
        <v>1</v>
      </c>
      <c r="D6439" s="2" t="s">
        <v>2469</v>
      </c>
      <c r="E6439" s="2" t="s">
        <v>149</v>
      </c>
      <c r="F6439" s="2" t="s">
        <v>3841</v>
      </c>
      <c r="G6439" s="5">
        <v>16</v>
      </c>
      <c r="H6439" s="5">
        <v>33.5</v>
      </c>
      <c r="I6439" s="5">
        <v>536</v>
      </c>
      <c r="J6439" s="5">
        <v>42721.7</v>
      </c>
      <c r="K6439" s="3" t="str" cm="1">
        <f t="array" ref="K6439">_xlfn.LET(_xlpm.d,UPPER(TRIM(CLEAN(SUBSTITUTE(F6439,CHAR(160),"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40" spans="2:11" hidden="1" x14ac:dyDescent="0.25">
      <c r="B6440" s="20">
        <v>45940</v>
      </c>
      <c r="C6440" s="2" t="s">
        <v>1</v>
      </c>
      <c r="D6440" s="2" t="s">
        <v>1455</v>
      </c>
      <c r="E6440" s="2" t="s">
        <v>154</v>
      </c>
      <c r="F6440" s="2" t="s">
        <v>3841</v>
      </c>
      <c r="G6440" s="5">
        <v>30</v>
      </c>
      <c r="H6440" s="5">
        <v>33.5</v>
      </c>
      <c r="I6440" s="5">
        <v>1005</v>
      </c>
      <c r="J6440" s="5">
        <v>43726.7</v>
      </c>
      <c r="K6440" s="3" t="str" cm="1">
        <f t="array" ref="K6440">_xlfn.LET(_xlpm.d,UPPER(TRIM(CLEAN(SUBSTITUTE(F6440,CHAR(160),"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41" spans="2:11" hidden="1" x14ac:dyDescent="0.25">
      <c r="B6441" s="20">
        <v>45940</v>
      </c>
      <c r="C6441" s="2" t="s">
        <v>1</v>
      </c>
      <c r="D6441" s="2" t="s">
        <v>1456</v>
      </c>
      <c r="E6441" s="2" t="s">
        <v>236</v>
      </c>
      <c r="F6441" s="2" t="s">
        <v>3841</v>
      </c>
      <c r="G6441" s="5">
        <v>32</v>
      </c>
      <c r="H6441" s="5">
        <v>33.5</v>
      </c>
      <c r="I6441" s="5">
        <v>1072</v>
      </c>
      <c r="J6441" s="5">
        <v>44798.7</v>
      </c>
      <c r="K6441" s="3" t="str" cm="1">
        <f t="array" ref="K6441">_xlfn.LET(_xlpm.d,UPPER(TRIM(CLEAN(SUBSTITUTE(F6441,CHAR(160),"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42" spans="2:11" hidden="1" x14ac:dyDescent="0.25">
      <c r="B6442" s="20">
        <v>45944</v>
      </c>
      <c r="C6442" s="2" t="s">
        <v>1</v>
      </c>
      <c r="D6442" s="2" t="s">
        <v>1276</v>
      </c>
      <c r="E6442" s="2" t="s">
        <v>156</v>
      </c>
      <c r="F6442" s="2" t="s">
        <v>3841</v>
      </c>
      <c r="G6442" s="5">
        <v>15</v>
      </c>
      <c r="H6442" s="5">
        <v>33.5</v>
      </c>
      <c r="I6442" s="5">
        <v>502.5</v>
      </c>
      <c r="J6442" s="5">
        <v>45301.2</v>
      </c>
      <c r="K6442" s="3" t="str" cm="1">
        <f t="array" ref="K6442">_xlfn.LET(_xlpm.d,UPPER(TRIM(CLEAN(SUBSTITUTE(F6442,CHAR(160),"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43" spans="2:11" hidden="1" x14ac:dyDescent="0.25">
      <c r="B6443" s="20">
        <v>45946</v>
      </c>
      <c r="C6443" s="2" t="s">
        <v>1</v>
      </c>
      <c r="D6443" s="2" t="s">
        <v>2428</v>
      </c>
      <c r="E6443" s="2" t="s">
        <v>3</v>
      </c>
      <c r="F6443" s="2" t="s">
        <v>3841</v>
      </c>
      <c r="G6443" s="5">
        <v>8</v>
      </c>
      <c r="H6443" s="5">
        <v>21.2</v>
      </c>
      <c r="I6443" s="5">
        <v>169.6</v>
      </c>
      <c r="J6443" s="5">
        <v>45470.799999999996</v>
      </c>
      <c r="K6443" s="3" t="str" cm="1">
        <f t="array" ref="K6443">_xlfn.LET(_xlpm.d,UPPER(TRIM(CLEAN(SUBSTITUTE(F6443,CHAR(160),"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44" spans="2:11" hidden="1" x14ac:dyDescent="0.25">
      <c r="B6444" s="20">
        <v>45951</v>
      </c>
      <c r="C6444" s="2" t="s">
        <v>1</v>
      </c>
      <c r="D6444" s="2" t="s">
        <v>1286</v>
      </c>
      <c r="E6444" s="2" t="s">
        <v>147</v>
      </c>
      <c r="F6444" s="2" t="s">
        <v>3841</v>
      </c>
      <c r="G6444" s="5">
        <v>32</v>
      </c>
      <c r="H6444" s="5">
        <v>33.5</v>
      </c>
      <c r="I6444" s="5">
        <v>1072</v>
      </c>
      <c r="J6444" s="5">
        <v>46542.799999999996</v>
      </c>
      <c r="K6444" s="3" t="str" cm="1">
        <f t="array" ref="K6444">_xlfn.LET(_xlpm.d,UPPER(TRIM(CLEAN(SUBSTITUTE(F6444,CHAR(160),"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45" spans="2:11" hidden="1" x14ac:dyDescent="0.25">
      <c r="B6445" s="20">
        <v>45951</v>
      </c>
      <c r="C6445" s="2" t="s">
        <v>1</v>
      </c>
      <c r="D6445" s="2" t="s">
        <v>1289</v>
      </c>
      <c r="E6445" s="2" t="s">
        <v>141</v>
      </c>
      <c r="F6445" s="2" t="s">
        <v>3841</v>
      </c>
      <c r="G6445" s="5">
        <v>5</v>
      </c>
      <c r="H6445" s="5">
        <v>33.5</v>
      </c>
      <c r="I6445" s="5">
        <v>167.5</v>
      </c>
      <c r="J6445" s="5">
        <v>46710.299999999996</v>
      </c>
      <c r="K6445" s="3" t="str" cm="1">
        <f t="array" ref="K6445">_xlfn.LET(_xlpm.d,UPPER(TRIM(CLEAN(SUBSTITUTE(F6445,CHAR(160),"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46" spans="2:11" hidden="1" x14ac:dyDescent="0.25">
      <c r="B6446" s="20">
        <v>45954</v>
      </c>
      <c r="C6446" s="2" t="s">
        <v>1</v>
      </c>
      <c r="D6446" s="2" t="s">
        <v>3843</v>
      </c>
      <c r="E6446" s="2" t="s">
        <v>243</v>
      </c>
      <c r="F6446" s="2" t="s">
        <v>3841</v>
      </c>
      <c r="G6446" s="5">
        <v>30</v>
      </c>
      <c r="H6446" s="5">
        <v>33.5</v>
      </c>
      <c r="I6446" s="5">
        <v>1005</v>
      </c>
      <c r="J6446" s="5">
        <v>47715.299999999996</v>
      </c>
      <c r="K6446" s="3" t="str" cm="1">
        <f t="array" ref="K6446">_xlfn.LET(_xlpm.d,UPPER(TRIM(CLEAN(SUBSTITUTE(F6446,CHAR(160),"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47" spans="2:11" hidden="1" x14ac:dyDescent="0.25">
      <c r="B6447" s="20">
        <v>45954</v>
      </c>
      <c r="C6447" s="2" t="s">
        <v>1</v>
      </c>
      <c r="D6447" s="2" t="s">
        <v>3844</v>
      </c>
      <c r="E6447" s="2" t="s">
        <v>195</v>
      </c>
      <c r="F6447" s="2" t="s">
        <v>3841</v>
      </c>
      <c r="G6447" s="5">
        <v>10</v>
      </c>
      <c r="H6447" s="5">
        <v>33.5</v>
      </c>
      <c r="I6447" s="5">
        <v>335</v>
      </c>
      <c r="J6447" s="5">
        <v>48050.299999999996</v>
      </c>
      <c r="K6447" s="3" t="str" cm="1">
        <f t="array" ref="K6447">_xlfn.LET(_xlpm.d,UPPER(TRIM(CLEAN(SUBSTITUTE(F6447,CHAR(160),"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48" spans="2:11" hidden="1" x14ac:dyDescent="0.25">
      <c r="B6448" s="20">
        <v>45981</v>
      </c>
      <c r="C6448" s="2" t="s">
        <v>1</v>
      </c>
      <c r="D6448" s="2" t="s">
        <v>1178</v>
      </c>
      <c r="E6448" s="2" t="s">
        <v>282</v>
      </c>
      <c r="F6448" s="2" t="s">
        <v>3841</v>
      </c>
      <c r="G6448" s="5">
        <v>20</v>
      </c>
      <c r="H6448" s="5">
        <v>22.4</v>
      </c>
      <c r="I6448" s="5">
        <v>448</v>
      </c>
      <c r="J6448" s="5">
        <v>48498.299999999996</v>
      </c>
      <c r="K6448" s="3" t="str" cm="1">
        <f t="array" ref="K6448">_xlfn.LET(_xlpm.d,UPPER(TRIM(CLEAN(SUBSTITUTE(F6448,CHAR(160),"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49" spans="2:11" hidden="1" x14ac:dyDescent="0.25">
      <c r="B6449" s="20">
        <v>45981</v>
      </c>
      <c r="C6449" s="2" t="s">
        <v>1</v>
      </c>
      <c r="D6449" s="2" t="s">
        <v>3845</v>
      </c>
      <c r="E6449" s="2" t="s">
        <v>2031</v>
      </c>
      <c r="F6449" s="2" t="s">
        <v>3841</v>
      </c>
      <c r="G6449" s="5">
        <v>14</v>
      </c>
      <c r="H6449" s="5">
        <v>31.8</v>
      </c>
      <c r="I6449" s="5">
        <v>445.2</v>
      </c>
      <c r="J6449" s="5">
        <v>48943.499999999993</v>
      </c>
      <c r="K6449" s="3" t="str" cm="1">
        <f t="array" ref="K6449">_xlfn.LET(_xlpm.d,UPPER(TRIM(CLEAN(SUBSTITUTE(F6449,CHAR(160),"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50" spans="2:11" hidden="1" x14ac:dyDescent="0.25">
      <c r="B6450" s="20">
        <v>45982</v>
      </c>
      <c r="C6450" s="2" t="s">
        <v>1</v>
      </c>
      <c r="D6450" s="2" t="s">
        <v>3291</v>
      </c>
      <c r="E6450" s="2" t="s">
        <v>243</v>
      </c>
      <c r="F6450" s="2" t="s">
        <v>3841</v>
      </c>
      <c r="G6450" s="5">
        <v>30</v>
      </c>
      <c r="H6450" s="5">
        <v>33.5</v>
      </c>
      <c r="I6450" s="5">
        <v>1005</v>
      </c>
      <c r="J6450" s="5">
        <v>49948.499999999993</v>
      </c>
      <c r="K6450" s="3" t="str" cm="1">
        <f t="array" ref="K6450">_xlfn.LET(_xlpm.d,UPPER(TRIM(CLEAN(SUBSTITUTE(F6450,CHAR(160),"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51" spans="2:11" hidden="1" x14ac:dyDescent="0.25">
      <c r="B6451" s="20">
        <v>45982</v>
      </c>
      <c r="C6451" s="2" t="s">
        <v>1</v>
      </c>
      <c r="D6451" s="2" t="s">
        <v>2431</v>
      </c>
      <c r="E6451" s="2" t="s">
        <v>195</v>
      </c>
      <c r="F6451" s="2" t="s">
        <v>3841</v>
      </c>
      <c r="G6451" s="5">
        <v>40</v>
      </c>
      <c r="H6451" s="5">
        <v>33.5</v>
      </c>
      <c r="I6451" s="5">
        <v>1340</v>
      </c>
      <c r="J6451" s="5">
        <v>51288.499999999993</v>
      </c>
      <c r="K6451" s="3" t="str" cm="1">
        <f t="array" ref="K6451">_xlfn.LET(_xlpm.d,UPPER(TRIM(CLEAN(SUBSTITUTE(F6451,CHAR(160),"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52" spans="2:11" hidden="1" x14ac:dyDescent="0.25">
      <c r="B6452" s="20">
        <v>45982</v>
      </c>
      <c r="C6452" s="2" t="s">
        <v>1</v>
      </c>
      <c r="D6452" s="2" t="s">
        <v>1180</v>
      </c>
      <c r="E6452" s="2" t="s">
        <v>236</v>
      </c>
      <c r="F6452" s="2" t="s">
        <v>3841</v>
      </c>
      <c r="G6452" s="5">
        <v>40</v>
      </c>
      <c r="H6452" s="5">
        <v>33.5</v>
      </c>
      <c r="I6452" s="5">
        <v>1340</v>
      </c>
      <c r="J6452" s="5">
        <v>52628.499999999993</v>
      </c>
      <c r="K6452" s="3" t="str" cm="1">
        <f t="array" ref="K6452">_xlfn.LET(_xlpm.d,UPPER(TRIM(CLEAN(SUBSTITUTE(F6452,CHAR(160),"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53" spans="2:11" hidden="1" x14ac:dyDescent="0.25">
      <c r="B6453" s="20">
        <v>45982</v>
      </c>
      <c r="C6453" s="2" t="s">
        <v>1</v>
      </c>
      <c r="D6453" s="2" t="s">
        <v>1470</v>
      </c>
      <c r="E6453" s="2" t="s">
        <v>154</v>
      </c>
      <c r="F6453" s="2" t="s">
        <v>3841</v>
      </c>
      <c r="G6453" s="5">
        <v>32</v>
      </c>
      <c r="H6453" s="5">
        <v>33.5</v>
      </c>
      <c r="I6453" s="5">
        <v>1072</v>
      </c>
      <c r="J6453" s="5">
        <v>53700.499999999993</v>
      </c>
      <c r="K6453" s="3" t="str" cm="1">
        <f t="array" ref="K6453">_xlfn.LET(_xlpm.d,UPPER(TRIM(CLEAN(SUBSTITUTE(F6453,CHAR(160),"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54" spans="2:11" hidden="1" x14ac:dyDescent="0.25">
      <c r="B6454" s="20">
        <v>45986</v>
      </c>
      <c r="C6454" s="2" t="s">
        <v>1</v>
      </c>
      <c r="D6454" s="2" t="s">
        <v>1471</v>
      </c>
      <c r="E6454" s="2" t="s">
        <v>141</v>
      </c>
      <c r="F6454" s="2" t="s">
        <v>3841</v>
      </c>
      <c r="G6454" s="5">
        <v>40</v>
      </c>
      <c r="H6454" s="5">
        <v>33.5</v>
      </c>
      <c r="I6454" s="5">
        <v>1340</v>
      </c>
      <c r="J6454" s="5">
        <v>55040.499999999993</v>
      </c>
      <c r="K6454" s="3" t="str" cm="1">
        <f t="array" ref="K6454">_xlfn.LET(_xlpm.d,UPPER(TRIM(CLEAN(SUBSTITUTE(F6454,CHAR(160),"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55" spans="2:11" hidden="1" x14ac:dyDescent="0.25">
      <c r="B6455" s="20">
        <v>45986</v>
      </c>
      <c r="C6455" s="2" t="s">
        <v>1</v>
      </c>
      <c r="D6455" s="2" t="s">
        <v>3300</v>
      </c>
      <c r="E6455" s="2" t="s">
        <v>214</v>
      </c>
      <c r="F6455" s="2" t="s">
        <v>3841</v>
      </c>
      <c r="G6455" s="5">
        <v>80</v>
      </c>
      <c r="H6455" s="5">
        <v>33.5</v>
      </c>
      <c r="I6455" s="5">
        <v>2680</v>
      </c>
      <c r="J6455" s="5">
        <v>57720.499999999993</v>
      </c>
      <c r="K6455" s="3" t="str" cm="1">
        <f t="array" ref="K6455">_xlfn.LET(_xlpm.d,UPPER(TRIM(CLEAN(SUBSTITUTE(F6455,CHAR(160),"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56" spans="2:11" hidden="1" x14ac:dyDescent="0.25">
      <c r="B6456" s="20">
        <v>45986</v>
      </c>
      <c r="C6456" s="2" t="s">
        <v>1</v>
      </c>
      <c r="D6456" s="2" t="s">
        <v>3301</v>
      </c>
      <c r="E6456" s="2" t="s">
        <v>261</v>
      </c>
      <c r="F6456" s="2" t="s">
        <v>3841</v>
      </c>
      <c r="G6456" s="5">
        <v>20</v>
      </c>
      <c r="H6456" s="5">
        <v>33.5</v>
      </c>
      <c r="I6456" s="5">
        <v>670</v>
      </c>
      <c r="J6456" s="5">
        <v>58390.499999999993</v>
      </c>
      <c r="K6456" s="3" t="str" cm="1">
        <f t="array" ref="K6456">_xlfn.LET(_xlpm.d,UPPER(TRIM(CLEAN(SUBSTITUTE(F6456,CHAR(160),"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57" spans="2:11" hidden="1" x14ac:dyDescent="0.25">
      <c r="B6457" s="20">
        <v>45987</v>
      </c>
      <c r="C6457" s="2" t="s">
        <v>1</v>
      </c>
      <c r="D6457" s="2" t="s">
        <v>3824</v>
      </c>
      <c r="E6457" s="2" t="s">
        <v>143</v>
      </c>
      <c r="F6457" s="2" t="s">
        <v>3841</v>
      </c>
      <c r="G6457" s="5">
        <v>40</v>
      </c>
      <c r="H6457" s="5">
        <v>33.5</v>
      </c>
      <c r="I6457" s="5">
        <v>1340</v>
      </c>
      <c r="J6457" s="5">
        <v>59730.499999999993</v>
      </c>
      <c r="K6457" s="3" t="str" cm="1">
        <f t="array" ref="K6457">_xlfn.LET(_xlpm.d,UPPER(TRIM(CLEAN(SUBSTITUTE(F6457,CHAR(160),"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58" spans="2:11" hidden="1" x14ac:dyDescent="0.25">
      <c r="B6458" s="20">
        <v>45988</v>
      </c>
      <c r="C6458" s="2" t="s">
        <v>1</v>
      </c>
      <c r="D6458" s="2" t="s">
        <v>1298</v>
      </c>
      <c r="E6458" s="2" t="s">
        <v>168</v>
      </c>
      <c r="F6458" s="2" t="s">
        <v>3841</v>
      </c>
      <c r="G6458" s="5">
        <v>32</v>
      </c>
      <c r="H6458" s="5">
        <v>33.5</v>
      </c>
      <c r="I6458" s="5">
        <v>1072</v>
      </c>
      <c r="J6458" s="5">
        <v>60802.499999999993</v>
      </c>
      <c r="K6458" s="3" t="str" cm="1">
        <f t="array" ref="K6458">_xlfn.LET(_xlpm.d,UPPER(TRIM(CLEAN(SUBSTITUTE(F6458,CHAR(160),"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59" spans="2:11" hidden="1" x14ac:dyDescent="0.25">
      <c r="B6459" s="20">
        <v>45989</v>
      </c>
      <c r="C6459" s="2" t="s">
        <v>1</v>
      </c>
      <c r="D6459" s="2" t="s">
        <v>313</v>
      </c>
      <c r="E6459" s="2" t="s">
        <v>243</v>
      </c>
      <c r="F6459" s="2" t="s">
        <v>3841</v>
      </c>
      <c r="G6459" s="5">
        <v>40</v>
      </c>
      <c r="H6459" s="5">
        <v>33.5</v>
      </c>
      <c r="I6459" s="5">
        <v>1340</v>
      </c>
      <c r="J6459" s="5">
        <v>62142.499999999993</v>
      </c>
      <c r="K6459" s="3" t="str" cm="1">
        <f t="array" ref="K6459">_xlfn.LET(_xlpm.d,UPPER(TRIM(CLEAN(SUBSTITUTE(F6459,CHAR(160),"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60" spans="2:11" hidden="1" x14ac:dyDescent="0.25">
      <c r="B6460" s="20">
        <v>45989</v>
      </c>
      <c r="C6460" s="2" t="s">
        <v>1</v>
      </c>
      <c r="D6460" s="2" t="s">
        <v>3846</v>
      </c>
      <c r="E6460" s="2" t="s">
        <v>78</v>
      </c>
      <c r="F6460" s="2" t="s">
        <v>3841</v>
      </c>
      <c r="G6460" s="5">
        <v>20</v>
      </c>
      <c r="H6460" s="5">
        <v>33.5</v>
      </c>
      <c r="I6460" s="5">
        <v>670</v>
      </c>
      <c r="J6460" s="5">
        <v>62812.499999999993</v>
      </c>
      <c r="K6460" s="3" t="str" cm="1">
        <f t="array" ref="K6460">_xlfn.LET(_xlpm.d,UPPER(TRIM(CLEAN(SUBSTITUTE(F6460,CHAR(160),"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61" spans="2:11" hidden="1" x14ac:dyDescent="0.25">
      <c r="B6461" s="20">
        <v>45989</v>
      </c>
      <c r="C6461" s="2" t="s">
        <v>1</v>
      </c>
      <c r="D6461" s="2" t="s">
        <v>3311</v>
      </c>
      <c r="E6461" s="2" t="s">
        <v>195</v>
      </c>
      <c r="F6461" s="2" t="s">
        <v>3841</v>
      </c>
      <c r="G6461" s="5">
        <v>40</v>
      </c>
      <c r="H6461" s="5">
        <v>33.5</v>
      </c>
      <c r="I6461" s="5">
        <v>1340</v>
      </c>
      <c r="J6461" s="5">
        <v>64152.499999999993</v>
      </c>
      <c r="K6461" s="3" t="str" cm="1">
        <f t="array" ref="K6461">_xlfn.LET(_xlpm.d,UPPER(TRIM(CLEAN(SUBSTITUTE(F6461,CHAR(160),"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62" spans="2:11" hidden="1" x14ac:dyDescent="0.25">
      <c r="B6462" s="20">
        <v>45989</v>
      </c>
      <c r="C6462" s="2" t="s">
        <v>1</v>
      </c>
      <c r="D6462" s="2" t="s">
        <v>2222</v>
      </c>
      <c r="E6462" s="2" t="s">
        <v>43</v>
      </c>
      <c r="F6462" s="2" t="s">
        <v>3841</v>
      </c>
      <c r="G6462" s="5">
        <v>10</v>
      </c>
      <c r="H6462" s="5">
        <v>32.99</v>
      </c>
      <c r="I6462" s="5">
        <v>329.9</v>
      </c>
      <c r="J6462" s="5">
        <v>64482.399999999994</v>
      </c>
      <c r="K6462" s="3" t="str" cm="1">
        <f t="array" ref="K6462">_xlfn.LET(_xlpm.d,UPPER(TRIM(CLEAN(SUBSTITUTE(F6462,CHAR(160),"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63" spans="2:11" hidden="1" x14ac:dyDescent="0.25">
      <c r="B6463" s="20">
        <v>45989</v>
      </c>
      <c r="C6463" s="2" t="s">
        <v>1</v>
      </c>
      <c r="D6463" s="2" t="s">
        <v>3314</v>
      </c>
      <c r="E6463" s="2" t="s">
        <v>311</v>
      </c>
      <c r="F6463" s="2" t="s">
        <v>3841</v>
      </c>
      <c r="G6463" s="5">
        <v>32</v>
      </c>
      <c r="H6463" s="5">
        <v>33.5</v>
      </c>
      <c r="I6463" s="5">
        <v>1072</v>
      </c>
      <c r="J6463" s="5">
        <v>65554.399999999994</v>
      </c>
      <c r="K6463" s="3" t="str" cm="1">
        <f t="array" ref="K6463">_xlfn.LET(_xlpm.d,UPPER(TRIM(CLEAN(SUBSTITUTE(F6463,CHAR(160),"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64" spans="2:11" hidden="1" x14ac:dyDescent="0.25">
      <c r="B6464" s="20">
        <v>45993</v>
      </c>
      <c r="C6464" s="2" t="s">
        <v>1</v>
      </c>
      <c r="D6464" s="2" t="s">
        <v>3847</v>
      </c>
      <c r="E6464" s="2" t="s">
        <v>162</v>
      </c>
      <c r="F6464" s="2" t="s">
        <v>3841</v>
      </c>
      <c r="G6464" s="5">
        <v>40</v>
      </c>
      <c r="H6464" s="5">
        <v>33.5</v>
      </c>
      <c r="I6464" s="5">
        <v>1340</v>
      </c>
      <c r="J6464" s="5">
        <v>66894.399999999994</v>
      </c>
      <c r="K6464" s="3" t="str" cm="1">
        <f t="array" ref="K6464">_xlfn.LET(_xlpm.d,UPPER(TRIM(CLEAN(SUBSTITUTE(F6464,CHAR(160),"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65" spans="2:11" hidden="1" x14ac:dyDescent="0.25">
      <c r="B6465" s="20">
        <v>45994</v>
      </c>
      <c r="C6465" s="2" t="s">
        <v>1</v>
      </c>
      <c r="D6465" s="2" t="s">
        <v>340</v>
      </c>
      <c r="E6465" s="2" t="s">
        <v>149</v>
      </c>
      <c r="F6465" s="2" t="s">
        <v>3841</v>
      </c>
      <c r="G6465" s="5">
        <v>20</v>
      </c>
      <c r="H6465" s="5">
        <v>33.5</v>
      </c>
      <c r="I6465" s="5">
        <v>670</v>
      </c>
      <c r="J6465" s="5">
        <v>67564.399999999994</v>
      </c>
      <c r="K6465" s="3" t="str" cm="1">
        <f t="array" ref="K6465">_xlfn.LET(_xlpm.d,UPPER(TRIM(CLEAN(SUBSTITUTE(F6465,CHAR(160),"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66" spans="2:11" hidden="1" x14ac:dyDescent="0.25">
      <c r="B6466" s="20">
        <v>45994</v>
      </c>
      <c r="C6466" s="2" t="s">
        <v>1</v>
      </c>
      <c r="D6466" s="2" t="s">
        <v>341</v>
      </c>
      <c r="E6466" s="2" t="s">
        <v>282</v>
      </c>
      <c r="F6466" s="2" t="s">
        <v>3841</v>
      </c>
      <c r="G6466" s="5">
        <v>10</v>
      </c>
      <c r="H6466" s="5">
        <v>33.5</v>
      </c>
      <c r="I6466" s="5">
        <v>335</v>
      </c>
      <c r="J6466" s="5">
        <v>67899.399999999994</v>
      </c>
      <c r="K6466" s="3" t="str" cm="1">
        <f t="array" ref="K6466">_xlfn.LET(_xlpm.d,UPPER(TRIM(CLEAN(SUBSTITUTE(F6466,CHAR(160),"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67" spans="2:11" hidden="1" x14ac:dyDescent="0.25">
      <c r="B6467" s="20">
        <v>45996</v>
      </c>
      <c r="C6467" s="2" t="s">
        <v>1</v>
      </c>
      <c r="D6467" s="2" t="s">
        <v>1300</v>
      </c>
      <c r="E6467" s="2" t="s">
        <v>154</v>
      </c>
      <c r="F6467" s="2" t="s">
        <v>3841</v>
      </c>
      <c r="G6467" s="5">
        <v>26</v>
      </c>
      <c r="H6467" s="5">
        <v>33.5</v>
      </c>
      <c r="I6467" s="5">
        <v>871</v>
      </c>
      <c r="J6467" s="5">
        <v>68770.399999999994</v>
      </c>
      <c r="K6467" s="3" t="str" cm="1">
        <f t="array" ref="K6467">_xlfn.LET(_xlpm.d,UPPER(TRIM(CLEAN(SUBSTITUTE(F6467,CHAR(160),"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68" spans="2:11" hidden="1" x14ac:dyDescent="0.25">
      <c r="B6468" s="20">
        <v>45996</v>
      </c>
      <c r="C6468" s="2" t="s">
        <v>1</v>
      </c>
      <c r="D6468" s="2" t="s">
        <v>2239</v>
      </c>
      <c r="E6468" s="2" t="s">
        <v>43</v>
      </c>
      <c r="F6468" s="2" t="s">
        <v>3841</v>
      </c>
      <c r="G6468" s="5">
        <v>10</v>
      </c>
      <c r="H6468" s="5">
        <v>32.99</v>
      </c>
      <c r="I6468" s="5">
        <v>329.9</v>
      </c>
      <c r="J6468" s="5">
        <v>69100.299999999988</v>
      </c>
      <c r="K6468" s="3" t="str" cm="1">
        <f t="array" ref="K6468">_xlfn.LET(_xlpm.d,UPPER(TRIM(CLEAN(SUBSTITUTE(F6468,CHAR(160),"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69" spans="2:11" hidden="1" x14ac:dyDescent="0.25">
      <c r="B6469" s="20">
        <v>46000</v>
      </c>
      <c r="C6469" s="2" t="s">
        <v>1</v>
      </c>
      <c r="D6469" s="2" t="s">
        <v>1302</v>
      </c>
      <c r="E6469" s="2" t="s">
        <v>141</v>
      </c>
      <c r="F6469" s="2" t="s">
        <v>3841</v>
      </c>
      <c r="G6469" s="5">
        <v>16</v>
      </c>
      <c r="H6469" s="5">
        <v>33.5</v>
      </c>
      <c r="I6469" s="5">
        <v>536</v>
      </c>
      <c r="J6469" s="5">
        <v>69636.299999999988</v>
      </c>
      <c r="K6469" s="3" t="str" cm="1">
        <f t="array" ref="K6469">_xlfn.LET(_xlpm.d,UPPER(TRIM(CLEAN(SUBSTITUTE(F6469,CHAR(160),"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70" spans="2:11" hidden="1" x14ac:dyDescent="0.25">
      <c r="B6470" s="20">
        <v>46002</v>
      </c>
      <c r="C6470" s="2" t="s">
        <v>1</v>
      </c>
      <c r="D6470" s="2" t="s">
        <v>375</v>
      </c>
      <c r="E6470" s="2" t="s">
        <v>192</v>
      </c>
      <c r="F6470" s="2" t="s">
        <v>3841</v>
      </c>
      <c r="G6470" s="5">
        <v>32</v>
      </c>
      <c r="H6470" s="5">
        <v>33.5</v>
      </c>
      <c r="I6470" s="5">
        <v>1072</v>
      </c>
      <c r="J6470" s="5">
        <v>70708.299999999988</v>
      </c>
      <c r="K6470" s="3" t="str" cm="1">
        <f t="array" ref="K6470">_xlfn.LET(_xlpm.d,UPPER(TRIM(CLEAN(SUBSTITUTE(F6470,CHAR(160),"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71" spans="2:11" hidden="1" x14ac:dyDescent="0.25">
      <c r="B6471" s="20">
        <v>46003</v>
      </c>
      <c r="C6471" s="2" t="s">
        <v>1</v>
      </c>
      <c r="D6471" s="2" t="s">
        <v>3345</v>
      </c>
      <c r="E6471" s="2" t="s">
        <v>195</v>
      </c>
      <c r="F6471" s="2" t="s">
        <v>3841</v>
      </c>
      <c r="G6471" s="5">
        <v>40</v>
      </c>
      <c r="H6471" s="5">
        <v>33.5</v>
      </c>
      <c r="I6471" s="5">
        <v>1340</v>
      </c>
      <c r="J6471" s="5">
        <v>72048.299999999988</v>
      </c>
      <c r="K6471" s="3" t="str" cm="1">
        <f t="array" ref="K6471">_xlfn.LET(_xlpm.d,UPPER(TRIM(CLEAN(SUBSTITUTE(F6471,CHAR(160),"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72" spans="2:11" hidden="1" x14ac:dyDescent="0.25">
      <c r="B6472" s="20">
        <v>46003</v>
      </c>
      <c r="C6472" s="2" t="s">
        <v>1</v>
      </c>
      <c r="D6472" s="2" t="s">
        <v>2253</v>
      </c>
      <c r="E6472" s="2" t="s">
        <v>243</v>
      </c>
      <c r="F6472" s="2" t="s">
        <v>3841</v>
      </c>
      <c r="G6472" s="5">
        <v>40</v>
      </c>
      <c r="H6472" s="5">
        <v>33.5</v>
      </c>
      <c r="I6472" s="5">
        <v>1340</v>
      </c>
      <c r="J6472" s="5">
        <v>73388.299999999988</v>
      </c>
      <c r="K6472" s="3" t="str" cm="1">
        <f t="array" ref="K6472">_xlfn.LET(_xlpm.d,UPPER(TRIM(CLEAN(SUBSTITUTE(F6472,CHAR(160),"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73" spans="2:11" hidden="1" x14ac:dyDescent="0.25">
      <c r="B6473" s="20">
        <v>46008</v>
      </c>
      <c r="C6473" s="2" t="s">
        <v>1</v>
      </c>
      <c r="D6473" s="2" t="s">
        <v>1183</v>
      </c>
      <c r="E6473" s="2" t="s">
        <v>162</v>
      </c>
      <c r="F6473" s="2" t="s">
        <v>3841</v>
      </c>
      <c r="G6473" s="5">
        <v>32</v>
      </c>
      <c r="H6473" s="5">
        <v>33.5</v>
      </c>
      <c r="I6473" s="5">
        <v>1072</v>
      </c>
      <c r="J6473" s="5">
        <v>74460.299999999988</v>
      </c>
      <c r="K6473" s="3" t="str" cm="1">
        <f t="array" ref="K6473">_xlfn.LET(_xlpm.d,UPPER(TRIM(CLEAN(SUBSTITUTE(F6473,CHAR(160),"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74" spans="2:11" hidden="1" x14ac:dyDescent="0.25">
      <c r="B6474" s="20">
        <v>46009</v>
      </c>
      <c r="C6474" s="2" t="s">
        <v>1</v>
      </c>
      <c r="D6474" s="2" t="s">
        <v>2255</v>
      </c>
      <c r="E6474" s="2" t="s">
        <v>78</v>
      </c>
      <c r="F6474" s="2" t="s">
        <v>3841</v>
      </c>
      <c r="G6474" s="5">
        <v>16</v>
      </c>
      <c r="H6474" s="5">
        <v>33.5</v>
      </c>
      <c r="I6474" s="5">
        <v>536</v>
      </c>
      <c r="J6474" s="5">
        <v>74996.299999999988</v>
      </c>
      <c r="K6474" s="3" t="str" cm="1">
        <f t="array" ref="K6474">_xlfn.LET(_xlpm.d,UPPER(TRIM(CLEAN(SUBSTITUTE(F6474,CHAR(160),"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75" spans="2:11" hidden="1" x14ac:dyDescent="0.25">
      <c r="B6475" s="20">
        <v>46009</v>
      </c>
      <c r="C6475" s="2" t="s">
        <v>1</v>
      </c>
      <c r="D6475" s="2" t="s">
        <v>1187</v>
      </c>
      <c r="E6475" s="2" t="s">
        <v>149</v>
      </c>
      <c r="F6475" s="2" t="s">
        <v>3841</v>
      </c>
      <c r="G6475" s="5">
        <v>32</v>
      </c>
      <c r="H6475" s="5">
        <v>33.5</v>
      </c>
      <c r="I6475" s="5">
        <v>1072</v>
      </c>
      <c r="J6475" s="5">
        <v>76068.299999999988</v>
      </c>
      <c r="K6475" s="3" t="str" cm="1">
        <f t="array" ref="K6475">_xlfn.LET(_xlpm.d,UPPER(TRIM(CLEAN(SUBSTITUTE(F6475,CHAR(160),"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76" spans="2:11" hidden="1" x14ac:dyDescent="0.25">
      <c r="B6476" s="20">
        <v>46010</v>
      </c>
      <c r="C6476" s="2" t="s">
        <v>1</v>
      </c>
      <c r="D6476" s="2" t="s">
        <v>3360</v>
      </c>
      <c r="E6476" s="2" t="s">
        <v>195</v>
      </c>
      <c r="F6476" s="2" t="s">
        <v>3841</v>
      </c>
      <c r="G6476" s="5">
        <v>16</v>
      </c>
      <c r="H6476" s="5">
        <v>33.5</v>
      </c>
      <c r="I6476" s="5">
        <v>536</v>
      </c>
      <c r="J6476" s="5">
        <v>76604.299999999988</v>
      </c>
      <c r="K6476" s="3" t="str" cm="1">
        <f t="array" ref="K6476">_xlfn.LET(_xlpm.d,UPPER(TRIM(CLEAN(SUBSTITUTE(F6476,CHAR(160),"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77" spans="2:11" hidden="1" x14ac:dyDescent="0.25">
      <c r="B6477" s="20">
        <v>46010</v>
      </c>
      <c r="C6477" s="2" t="s">
        <v>1</v>
      </c>
      <c r="D6477" s="2" t="s">
        <v>386</v>
      </c>
      <c r="E6477" s="2" t="s">
        <v>241</v>
      </c>
      <c r="F6477" s="2" t="s">
        <v>3841</v>
      </c>
      <c r="G6477" s="5">
        <v>30</v>
      </c>
      <c r="H6477" s="5">
        <v>33.5</v>
      </c>
      <c r="I6477" s="5">
        <v>1005</v>
      </c>
      <c r="J6477" s="5">
        <v>77609.299999999988</v>
      </c>
      <c r="K6477" s="3" t="str" cm="1">
        <f t="array" ref="K6477">_xlfn.LET(_xlpm.d,UPPER(TRIM(CLEAN(SUBSTITUTE(F6477,CHAR(160),"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78" spans="2:11" hidden="1" x14ac:dyDescent="0.25">
      <c r="B6478" s="20">
        <v>46010</v>
      </c>
      <c r="C6478" s="2" t="s">
        <v>1</v>
      </c>
      <c r="D6478" s="2" t="s">
        <v>1306</v>
      </c>
      <c r="E6478" s="2" t="s">
        <v>154</v>
      </c>
      <c r="F6478" s="2" t="s">
        <v>3841</v>
      </c>
      <c r="G6478" s="5">
        <v>20</v>
      </c>
      <c r="H6478" s="5">
        <v>33.5</v>
      </c>
      <c r="I6478" s="5">
        <v>670</v>
      </c>
      <c r="J6478" s="5">
        <v>78279.299999999988</v>
      </c>
      <c r="K6478" s="3" t="str" cm="1">
        <f t="array" ref="K6478">_xlfn.LET(_xlpm.d,UPPER(TRIM(CLEAN(SUBSTITUTE(F6478,CHAR(160),"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79" spans="2:11" hidden="1" x14ac:dyDescent="0.25">
      <c r="B6479" s="20">
        <v>46014</v>
      </c>
      <c r="C6479" s="2" t="s">
        <v>1</v>
      </c>
      <c r="D6479" s="2" t="s">
        <v>3372</v>
      </c>
      <c r="E6479" s="2" t="s">
        <v>261</v>
      </c>
      <c r="F6479" s="2" t="s">
        <v>3841</v>
      </c>
      <c r="G6479" s="5">
        <v>40</v>
      </c>
      <c r="H6479" s="5">
        <v>33.5</v>
      </c>
      <c r="I6479" s="5">
        <v>1340</v>
      </c>
      <c r="J6479" s="5">
        <v>79619.299999999988</v>
      </c>
      <c r="K6479" s="3" t="str" cm="1">
        <f t="array" ref="K6479">_xlfn.LET(_xlpm.d,UPPER(TRIM(CLEAN(SUBSTITUTE(F6479,CHAR(160),"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80" spans="2:11" hidden="1" x14ac:dyDescent="0.25">
      <c r="B6480" s="20">
        <v>46031</v>
      </c>
      <c r="C6480" s="2" t="s">
        <v>1</v>
      </c>
      <c r="D6480" s="2" t="s">
        <v>1573</v>
      </c>
      <c r="E6480" s="2" t="s">
        <v>238</v>
      </c>
      <c r="F6480" s="2" t="s">
        <v>3841</v>
      </c>
      <c r="G6480" s="5">
        <v>32</v>
      </c>
      <c r="H6480" s="5">
        <v>33.5</v>
      </c>
      <c r="I6480" s="5">
        <v>1072</v>
      </c>
      <c r="J6480" s="5">
        <v>80691.299999999988</v>
      </c>
      <c r="K6480" s="3" t="str" cm="1">
        <f t="array" ref="K6480">_xlfn.LET(_xlpm.d,UPPER(TRIM(CLEAN(SUBSTITUTE(F6480,CHAR(160),"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81" spans="1:11" hidden="1" x14ac:dyDescent="0.25">
      <c r="B6481" s="20">
        <v>46031</v>
      </c>
      <c r="C6481" s="2" t="s">
        <v>1</v>
      </c>
      <c r="D6481" s="2" t="s">
        <v>1574</v>
      </c>
      <c r="E6481" s="2" t="s">
        <v>236</v>
      </c>
      <c r="F6481" s="2" t="s">
        <v>3841</v>
      </c>
      <c r="G6481" s="5">
        <v>40</v>
      </c>
      <c r="H6481" s="5">
        <v>33.5</v>
      </c>
      <c r="I6481" s="5">
        <v>1340</v>
      </c>
      <c r="J6481" s="5">
        <v>82031.299999999988</v>
      </c>
      <c r="K6481" s="3" t="str" cm="1">
        <f t="array" ref="K6481">_xlfn.LET(_xlpm.d,UPPER(TRIM(CLEAN(SUBSTITUTE(F6481,CHAR(160),"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82" spans="1:11" hidden="1" x14ac:dyDescent="0.25">
      <c r="B6482" s="20">
        <v>46031</v>
      </c>
      <c r="C6482" s="2" t="s">
        <v>1</v>
      </c>
      <c r="D6482" s="2" t="s">
        <v>1575</v>
      </c>
      <c r="E6482" s="2" t="s">
        <v>154</v>
      </c>
      <c r="F6482" s="2" t="s">
        <v>3841</v>
      </c>
      <c r="G6482" s="5">
        <v>32</v>
      </c>
      <c r="H6482" s="5">
        <v>33.5</v>
      </c>
      <c r="I6482" s="5">
        <v>1072</v>
      </c>
      <c r="J6482" s="5">
        <v>83103.299999999988</v>
      </c>
      <c r="K6482" s="3" t="str" cm="1">
        <f t="array" ref="K6482">_xlfn.LET(_xlpm.d,UPPER(TRIM(CLEAN(SUBSTITUTE(F6482,CHAR(160),"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83" spans="1:11" hidden="1" x14ac:dyDescent="0.25">
      <c r="B6483" s="20">
        <v>46032</v>
      </c>
      <c r="C6483" s="2" t="s">
        <v>1</v>
      </c>
      <c r="D6483" s="2" t="s">
        <v>390</v>
      </c>
      <c r="E6483" s="2" t="s">
        <v>243</v>
      </c>
      <c r="F6483" s="2" t="s">
        <v>3841</v>
      </c>
      <c r="G6483" s="5">
        <v>40</v>
      </c>
      <c r="H6483" s="5">
        <v>33.5</v>
      </c>
      <c r="I6483" s="5">
        <v>1340</v>
      </c>
      <c r="J6483" s="5">
        <v>84443.299999999988</v>
      </c>
      <c r="K6483" s="3" t="str" cm="1">
        <f t="array" ref="K6483">_xlfn.LET(_xlpm.d,UPPER(TRIM(CLEAN(SUBSTITUTE(F6483,CHAR(160),"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84" spans="1:11" hidden="1" x14ac:dyDescent="0.25">
      <c r="B6484" s="20">
        <v>46032</v>
      </c>
      <c r="C6484" s="2" t="s">
        <v>1</v>
      </c>
      <c r="D6484" s="2" t="s">
        <v>391</v>
      </c>
      <c r="E6484" s="2" t="s">
        <v>195</v>
      </c>
      <c r="F6484" s="2" t="s">
        <v>3841</v>
      </c>
      <c r="G6484" s="5">
        <v>80</v>
      </c>
      <c r="H6484" s="5">
        <v>33.5</v>
      </c>
      <c r="I6484" s="5">
        <v>2680</v>
      </c>
      <c r="J6484" s="5">
        <v>87123.299999999988</v>
      </c>
      <c r="K6484" s="3" t="str" cm="1">
        <f t="array" ref="K6484">_xlfn.LET(_xlpm.d,UPPER(TRIM(CLEAN(SUBSTITUTE(F6484,CHAR(160),"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85" spans="1:11" hidden="1" x14ac:dyDescent="0.25">
      <c r="B6485" s="20">
        <v>46032</v>
      </c>
      <c r="C6485" s="2" t="s">
        <v>1</v>
      </c>
      <c r="D6485" s="2" t="s">
        <v>392</v>
      </c>
      <c r="E6485" s="2" t="s">
        <v>241</v>
      </c>
      <c r="F6485" s="2" t="s">
        <v>3841</v>
      </c>
      <c r="G6485" s="5">
        <v>40</v>
      </c>
      <c r="H6485" s="5">
        <v>33.5</v>
      </c>
      <c r="I6485" s="5">
        <v>1340</v>
      </c>
      <c r="J6485" s="5">
        <v>88463.299999999988</v>
      </c>
      <c r="K6485" s="3" t="str" cm="1">
        <f t="array" ref="K6485">_xlfn.LET(_xlpm.d,UPPER(TRIM(CLEAN(SUBSTITUTE(F6485,CHAR(160),"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86" spans="1:11" hidden="1" x14ac:dyDescent="0.25">
      <c r="B6486" s="20">
        <v>46032</v>
      </c>
      <c r="C6486" s="2" t="s">
        <v>1</v>
      </c>
      <c r="D6486" s="2" t="s">
        <v>393</v>
      </c>
      <c r="E6486" s="2" t="s">
        <v>43</v>
      </c>
      <c r="F6486" s="2" t="s">
        <v>3841</v>
      </c>
      <c r="G6486" s="5">
        <v>10</v>
      </c>
      <c r="H6486" s="5">
        <v>32.99</v>
      </c>
      <c r="I6486" s="5">
        <v>329.9</v>
      </c>
      <c r="J6486" s="5">
        <v>88793.199999999983</v>
      </c>
      <c r="K6486" s="3" t="str" cm="1">
        <f t="array" ref="K6486">_xlfn.LET(_xlpm.d,UPPER(TRIM(CLEAN(SUBSTITUTE(F6486,CHAR(160),"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87" spans="1:11" hidden="1" x14ac:dyDescent="0.25">
      <c r="B6487" s="20">
        <v>46034</v>
      </c>
      <c r="C6487" s="2" t="s">
        <v>1</v>
      </c>
      <c r="D6487" s="2" t="s">
        <v>2291</v>
      </c>
      <c r="E6487" s="2" t="s">
        <v>160</v>
      </c>
      <c r="F6487" s="2" t="s">
        <v>3841</v>
      </c>
      <c r="G6487" s="5">
        <v>16</v>
      </c>
      <c r="H6487" s="5">
        <v>33.5</v>
      </c>
      <c r="I6487" s="5">
        <v>536</v>
      </c>
      <c r="J6487" s="5">
        <v>89329.199999999983</v>
      </c>
      <c r="K6487" s="3" t="str" cm="1">
        <f t="array" ref="K6487">_xlfn.LET(_xlpm.d,UPPER(TRIM(CLEAN(SUBSTITUTE(F6487,CHAR(160),"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88" spans="1:11" hidden="1" x14ac:dyDescent="0.25">
      <c r="B6488" s="20">
        <v>46035</v>
      </c>
      <c r="C6488" s="2" t="s">
        <v>1</v>
      </c>
      <c r="D6488" s="2" t="s">
        <v>2294</v>
      </c>
      <c r="E6488" s="2" t="s">
        <v>214</v>
      </c>
      <c r="F6488" s="2" t="s">
        <v>3841</v>
      </c>
      <c r="G6488" s="5">
        <v>30</v>
      </c>
      <c r="H6488" s="5">
        <v>33.5</v>
      </c>
      <c r="I6488" s="5">
        <v>1005</v>
      </c>
      <c r="J6488" s="5">
        <v>90334.199999999983</v>
      </c>
      <c r="K6488" s="3" t="str" cm="1">
        <f t="array" ref="K6488">_xlfn.LET(_xlpm.d,UPPER(TRIM(CLEAN(SUBSTITUTE(F6488,CHAR(160),"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89" spans="1:11" hidden="1" x14ac:dyDescent="0.25">
      <c r="B6489" s="20">
        <v>46035</v>
      </c>
      <c r="C6489" s="2" t="s">
        <v>1</v>
      </c>
      <c r="D6489" s="2" t="s">
        <v>1315</v>
      </c>
      <c r="E6489" s="2" t="s">
        <v>143</v>
      </c>
      <c r="F6489" s="2" t="s">
        <v>3841</v>
      </c>
      <c r="G6489" s="5">
        <v>60</v>
      </c>
      <c r="H6489" s="5">
        <v>33.5</v>
      </c>
      <c r="I6489" s="5">
        <v>2010</v>
      </c>
      <c r="J6489" s="5">
        <v>92344.199999999983</v>
      </c>
      <c r="K6489" s="3" t="str" cm="1">
        <f t="array" ref="K6489">_xlfn.LET(_xlpm.d,UPPER(TRIM(CLEAN(SUBSTITUTE(F6489,CHAR(160),"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90" spans="1:11" hidden="1" x14ac:dyDescent="0.25">
      <c r="B6490" s="20">
        <v>46035</v>
      </c>
      <c r="C6490" s="2" t="s">
        <v>1</v>
      </c>
      <c r="D6490" s="2" t="s">
        <v>1192</v>
      </c>
      <c r="E6490" s="2" t="s">
        <v>162</v>
      </c>
      <c r="F6490" s="2" t="s">
        <v>3841</v>
      </c>
      <c r="G6490" s="5">
        <v>40</v>
      </c>
      <c r="H6490" s="5">
        <v>33.5</v>
      </c>
      <c r="I6490" s="5">
        <v>1340</v>
      </c>
      <c r="J6490" s="5">
        <v>93684.199999999983</v>
      </c>
      <c r="K6490" s="3" t="str" cm="1">
        <f t="array" ref="K6490">_xlfn.LET(_xlpm.d,UPPER(TRIM(CLEAN(SUBSTITUTE(F6490,CHAR(160),"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91" spans="1:11" hidden="1" x14ac:dyDescent="0.25">
      <c r="B6491" s="20">
        <v>46043</v>
      </c>
      <c r="C6491" s="2" t="s">
        <v>1</v>
      </c>
      <c r="D6491" s="2" t="s">
        <v>1321</v>
      </c>
      <c r="E6491" s="2" t="s">
        <v>149</v>
      </c>
      <c r="F6491" s="2" t="s">
        <v>3841</v>
      </c>
      <c r="G6491" s="5">
        <v>32</v>
      </c>
      <c r="H6491" s="5">
        <v>33.5</v>
      </c>
      <c r="I6491" s="5">
        <v>1072</v>
      </c>
      <c r="J6491" s="5">
        <v>94756.199999999983</v>
      </c>
      <c r="K6491" s="3" t="str" cm="1">
        <f t="array" ref="K6491">_xlfn.LET(_xlpm.d,UPPER(TRIM(CLEAN(SUBSTITUTE(F6491,CHAR(160),"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92" spans="1:11" hidden="1" x14ac:dyDescent="0.25">
      <c r="B6492" s="20">
        <v>46045</v>
      </c>
      <c r="C6492" s="2" t="s">
        <v>1</v>
      </c>
      <c r="D6492" s="2" t="s">
        <v>3433</v>
      </c>
      <c r="E6492" s="2" t="s">
        <v>154</v>
      </c>
      <c r="F6492" s="2" t="s">
        <v>3841</v>
      </c>
      <c r="G6492" s="5">
        <v>8</v>
      </c>
      <c r="H6492" s="5">
        <v>33.5</v>
      </c>
      <c r="I6492" s="5">
        <v>268</v>
      </c>
      <c r="J6492" s="5">
        <v>95024.199999999983</v>
      </c>
      <c r="K6492" s="3" t="str" cm="1">
        <f t="array" ref="K6492">_xlfn.LET(_xlpm.d,UPPER(TRIM(CLEAN(SUBSTITUTE(F6492,CHAR(160),"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93" spans="1:11" hidden="1" x14ac:dyDescent="0.25">
      <c r="B6493" s="20">
        <v>46101</v>
      </c>
      <c r="C6493" s="2" t="s">
        <v>1</v>
      </c>
      <c r="D6493" s="2" t="s">
        <v>1215</v>
      </c>
      <c r="E6493" s="2" t="s">
        <v>43</v>
      </c>
      <c r="F6493" s="2" t="s">
        <v>3841</v>
      </c>
      <c r="G6493" s="5">
        <v>25</v>
      </c>
      <c r="H6493" s="5">
        <v>32.99</v>
      </c>
      <c r="I6493" s="5">
        <v>824.75</v>
      </c>
      <c r="J6493" s="5">
        <v>95848.949999999983</v>
      </c>
      <c r="K6493" s="3" t="str" cm="1">
        <f t="array" ref="K6493">_xlfn.LET(_xlpm.d,UPPER(TRIM(CLEAN(SUBSTITUTE(F6493,CHAR(160),"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94" spans="1:11" hidden="1" x14ac:dyDescent="0.25">
      <c r="A6494" s="11" t="s">
        <v>3848</v>
      </c>
      <c r="G6494" s="6">
        <v>2879</v>
      </c>
      <c r="I6494" s="7">
        <f>I6399+I6400+I6401+I6402+I6403+I6404+I6405+I6406+I6407+I6408+I6409+I6410+I6411+I6412+I6413+I6414+I6415+I6416+I6417+I6418+I6419+I6420+I6421+I6422+I6423+I6424+I6425+I6426+I6427+I6428+I6429+I6430+I6431+I6432+I6433+I6434+I6435+I6436+I6437+I6438+I6439+I6440+I6441+I6442+I6443+I6444+I6445+I6446+I6447+I6448+I6449+I6450+I6451+I6452+I6453+I6454+I6455+I6456+I6457+I6458+I6459+I6460+I6461+I6462+I6463+I6464+I6465+I6466+I6467+I6468+I6469+I6470+I6471+I6472+I6473+I6474+I6475+I6476+I6477+I6478+I6479+I6480+I6481+I6482+I6483+I6484+I6485+I6486+I6487+I6488+I6489+I6490+I6491+I6492+I6493</f>
        <v>95848.949999999983</v>
      </c>
      <c r="K6494" s="3" t="str" cm="1">
        <f t="array" ref="K6494">_xlfn.LET(_xlpm.d,UPPER(TRIM(CLEAN(SUBSTITUTE(F6494,CHAR(160),"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495" spans="1:11" hidden="1" x14ac:dyDescent="0.25">
      <c r="A6495" s="10" t="s">
        <v>3849</v>
      </c>
      <c r="K6495" s="3" t="str" cm="1">
        <f t="array" ref="K6495">_xlfn.LET(_xlpm.d,UPPER(TRIM(CLEAN(SUBSTITUTE(F6495,CHAR(160),"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6496" spans="1:11" hidden="1" x14ac:dyDescent="0.25">
      <c r="B6496" s="20">
        <v>45659</v>
      </c>
      <c r="C6496" s="2" t="s">
        <v>1</v>
      </c>
      <c r="D6496" s="2" t="s">
        <v>1639</v>
      </c>
      <c r="E6496" s="2" t="s">
        <v>214</v>
      </c>
      <c r="F6496" s="2" t="s">
        <v>3849</v>
      </c>
      <c r="G6496" s="5">
        <v>20</v>
      </c>
      <c r="H6496" s="5">
        <v>31.85</v>
      </c>
      <c r="I6496" s="5">
        <v>637</v>
      </c>
      <c r="J6496" s="5">
        <v>637</v>
      </c>
      <c r="K6496" s="3" t="str" cm="1">
        <f t="array" ref="K6496">_xlfn.LET(_xlpm.d,UPPER(TRIM(CLEAN(SUBSTITUTE(F6496,CHAR(160),"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97" spans="2:11" hidden="1" x14ac:dyDescent="0.25">
      <c r="B6497" s="20">
        <v>45659</v>
      </c>
      <c r="C6497" s="2" t="s">
        <v>1</v>
      </c>
      <c r="D6497" s="2" t="s">
        <v>3850</v>
      </c>
      <c r="E6497" s="2" t="s">
        <v>796</v>
      </c>
      <c r="F6497" s="2" t="s">
        <v>3851</v>
      </c>
      <c r="G6497" s="5">
        <v>10</v>
      </c>
      <c r="H6497" s="5">
        <v>31.25</v>
      </c>
      <c r="I6497" s="5">
        <v>312.5</v>
      </c>
      <c r="J6497" s="5">
        <v>949.5</v>
      </c>
      <c r="K6497" s="3" t="str" cm="1">
        <f t="array" ref="K6497">_xlfn.LET(_xlpm.d,UPPER(TRIM(CLEAN(SUBSTITUTE(F6497,CHAR(160),"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98" spans="2:11" hidden="1" x14ac:dyDescent="0.25">
      <c r="B6498" s="20">
        <v>45660</v>
      </c>
      <c r="C6498" s="2" t="s">
        <v>1</v>
      </c>
      <c r="D6498" s="2" t="s">
        <v>880</v>
      </c>
      <c r="E6498" s="2" t="s">
        <v>243</v>
      </c>
      <c r="F6498" s="2" t="s">
        <v>3849</v>
      </c>
      <c r="G6498" s="5">
        <v>80</v>
      </c>
      <c r="H6498" s="5">
        <v>31.85</v>
      </c>
      <c r="I6498" s="5">
        <v>2548</v>
      </c>
      <c r="J6498" s="5">
        <v>3497.5</v>
      </c>
      <c r="K6498" s="3" t="str" cm="1">
        <f t="array" ref="K6498">_xlfn.LET(_xlpm.d,UPPER(TRIM(CLEAN(SUBSTITUTE(F6498,CHAR(160),"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499" spans="2:11" hidden="1" x14ac:dyDescent="0.25">
      <c r="B6499" s="20">
        <v>45664</v>
      </c>
      <c r="C6499" s="2" t="s">
        <v>1</v>
      </c>
      <c r="D6499" s="2" t="s">
        <v>1361</v>
      </c>
      <c r="E6499" s="2" t="s">
        <v>143</v>
      </c>
      <c r="F6499" s="2" t="s">
        <v>3849</v>
      </c>
      <c r="G6499" s="5">
        <v>80</v>
      </c>
      <c r="H6499" s="5">
        <v>31.85</v>
      </c>
      <c r="I6499" s="5">
        <v>2548</v>
      </c>
      <c r="J6499" s="5">
        <v>6045.5</v>
      </c>
      <c r="K6499" s="3" t="str" cm="1">
        <f t="array" ref="K6499">_xlfn.LET(_xlpm.d,UPPER(TRIM(CLEAN(SUBSTITUTE(F6499,CHAR(160),"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00" spans="2:11" hidden="1" x14ac:dyDescent="0.25">
      <c r="B6500" s="20">
        <v>45664</v>
      </c>
      <c r="C6500" s="2" t="s">
        <v>1</v>
      </c>
      <c r="D6500" s="2" t="s">
        <v>3852</v>
      </c>
      <c r="E6500" s="2" t="s">
        <v>141</v>
      </c>
      <c r="F6500" s="2" t="s">
        <v>3849</v>
      </c>
      <c r="G6500" s="5">
        <v>32</v>
      </c>
      <c r="H6500" s="5">
        <v>31.85</v>
      </c>
      <c r="I6500" s="5">
        <v>1019.2</v>
      </c>
      <c r="J6500" s="5">
        <v>7064.7</v>
      </c>
      <c r="K6500" s="3" t="str" cm="1">
        <f t="array" ref="K6500">_xlfn.LET(_xlpm.d,UPPER(TRIM(CLEAN(SUBSTITUTE(F6500,CHAR(160),"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01" spans="2:11" hidden="1" x14ac:dyDescent="0.25">
      <c r="B6501" s="20">
        <v>45664</v>
      </c>
      <c r="C6501" s="2" t="s">
        <v>1</v>
      </c>
      <c r="D6501" s="2" t="s">
        <v>1650</v>
      </c>
      <c r="E6501" s="2" t="s">
        <v>234</v>
      </c>
      <c r="F6501" s="2" t="s">
        <v>3849</v>
      </c>
      <c r="G6501" s="5">
        <v>40</v>
      </c>
      <c r="H6501" s="5">
        <v>31.85</v>
      </c>
      <c r="I6501" s="5">
        <v>1274</v>
      </c>
      <c r="J6501" s="5">
        <v>8338.7000000000007</v>
      </c>
      <c r="K6501" s="3" t="str" cm="1">
        <f t="array" ref="K6501">_xlfn.LET(_xlpm.d,UPPER(TRIM(CLEAN(SUBSTITUTE(F6501,CHAR(160),"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02" spans="2:11" hidden="1" x14ac:dyDescent="0.25">
      <c r="B6502" s="20">
        <v>45665</v>
      </c>
      <c r="C6502" s="2" t="s">
        <v>1</v>
      </c>
      <c r="D6502" s="2" t="s">
        <v>2593</v>
      </c>
      <c r="E6502" s="2" t="s">
        <v>282</v>
      </c>
      <c r="F6502" s="2" t="s">
        <v>3849</v>
      </c>
      <c r="G6502" s="5">
        <v>20</v>
      </c>
      <c r="H6502" s="5">
        <v>31.85</v>
      </c>
      <c r="I6502" s="5">
        <v>637</v>
      </c>
      <c r="J6502" s="5">
        <v>8975.7000000000007</v>
      </c>
      <c r="K6502" s="3" t="str" cm="1">
        <f t="array" ref="K6502">_xlfn.LET(_xlpm.d,UPPER(TRIM(CLEAN(SUBSTITUTE(F6502,CHAR(160),"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03" spans="2:11" hidden="1" x14ac:dyDescent="0.25">
      <c r="B6503" s="20">
        <v>45665</v>
      </c>
      <c r="C6503" s="2" t="s">
        <v>1</v>
      </c>
      <c r="D6503" s="2" t="s">
        <v>2594</v>
      </c>
      <c r="E6503" s="2" t="s">
        <v>261</v>
      </c>
      <c r="F6503" s="2" t="s">
        <v>3849</v>
      </c>
      <c r="G6503" s="5">
        <v>10</v>
      </c>
      <c r="H6503" s="5">
        <v>31.85</v>
      </c>
      <c r="I6503" s="5">
        <v>318.5</v>
      </c>
      <c r="J6503" s="5">
        <v>9294.2000000000007</v>
      </c>
      <c r="K6503" s="3" t="str" cm="1">
        <f t="array" ref="K6503">_xlfn.LET(_xlpm.d,UPPER(TRIM(CLEAN(SUBSTITUTE(F6503,CHAR(160),"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04" spans="2:11" hidden="1" x14ac:dyDescent="0.25">
      <c r="B6504" s="20">
        <v>45665</v>
      </c>
      <c r="C6504" s="2" t="s">
        <v>1</v>
      </c>
      <c r="D6504" s="2" t="s">
        <v>881</v>
      </c>
      <c r="E6504" s="2" t="s">
        <v>290</v>
      </c>
      <c r="F6504" s="2" t="s">
        <v>3849</v>
      </c>
      <c r="G6504" s="5">
        <v>10</v>
      </c>
      <c r="H6504" s="5">
        <v>31.85</v>
      </c>
      <c r="I6504" s="5">
        <v>318.5</v>
      </c>
      <c r="J6504" s="5">
        <v>9612.7000000000007</v>
      </c>
      <c r="K6504" s="3" t="str" cm="1">
        <f t="array" ref="K6504">_xlfn.LET(_xlpm.d,UPPER(TRIM(CLEAN(SUBSTITUTE(F6504,CHAR(160),"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05" spans="2:11" hidden="1" x14ac:dyDescent="0.25">
      <c r="B6505" s="20">
        <v>45666</v>
      </c>
      <c r="C6505" s="2" t="s">
        <v>1</v>
      </c>
      <c r="D6505" s="2" t="s">
        <v>1258</v>
      </c>
      <c r="E6505" s="2" t="s">
        <v>192</v>
      </c>
      <c r="F6505" s="2" t="s">
        <v>3849</v>
      </c>
      <c r="G6505" s="5">
        <v>40</v>
      </c>
      <c r="H6505" s="5">
        <v>31.85</v>
      </c>
      <c r="I6505" s="5">
        <v>1274</v>
      </c>
      <c r="J6505" s="5">
        <v>10886.7</v>
      </c>
      <c r="K6505" s="3" t="str" cm="1">
        <f t="array" ref="K6505">_xlfn.LET(_xlpm.d,UPPER(TRIM(CLEAN(SUBSTITUTE(F6505,CHAR(160),"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06" spans="2:11" hidden="1" x14ac:dyDescent="0.25">
      <c r="B6506" s="20">
        <v>45666</v>
      </c>
      <c r="C6506" s="2" t="s">
        <v>1</v>
      </c>
      <c r="D6506" s="2" t="s">
        <v>1654</v>
      </c>
      <c r="E6506" s="2" t="s">
        <v>248</v>
      </c>
      <c r="F6506" s="2" t="s">
        <v>3849</v>
      </c>
      <c r="G6506" s="5">
        <v>40</v>
      </c>
      <c r="H6506" s="5">
        <v>31.85</v>
      </c>
      <c r="I6506" s="5">
        <v>1274</v>
      </c>
      <c r="J6506" s="5">
        <v>12160.7</v>
      </c>
      <c r="K6506" s="3" t="str" cm="1">
        <f t="array" ref="K6506">_xlfn.LET(_xlpm.d,UPPER(TRIM(CLEAN(SUBSTITUTE(F6506,CHAR(160),"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07" spans="2:11" hidden="1" x14ac:dyDescent="0.25">
      <c r="B6507" s="20">
        <v>45667</v>
      </c>
      <c r="C6507" s="2" t="s">
        <v>1</v>
      </c>
      <c r="D6507" s="2" t="s">
        <v>2599</v>
      </c>
      <c r="E6507" s="2" t="s">
        <v>311</v>
      </c>
      <c r="F6507" s="2" t="s">
        <v>3849</v>
      </c>
      <c r="G6507" s="5">
        <v>160</v>
      </c>
      <c r="H6507" s="5">
        <v>31.85</v>
      </c>
      <c r="I6507" s="5">
        <v>5096</v>
      </c>
      <c r="J6507" s="5">
        <v>17256.7</v>
      </c>
      <c r="K6507" s="3" t="str" cm="1">
        <f t="array" ref="K6507">_xlfn.LET(_xlpm.d,UPPER(TRIM(CLEAN(SUBSTITUTE(F6507,CHAR(160),"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08" spans="2:11" hidden="1" x14ac:dyDescent="0.25">
      <c r="B6508" s="20">
        <v>45667</v>
      </c>
      <c r="C6508" s="2" t="s">
        <v>1</v>
      </c>
      <c r="D6508" s="2" t="s">
        <v>2602</v>
      </c>
      <c r="E6508" s="2" t="s">
        <v>234</v>
      </c>
      <c r="F6508" s="2" t="s">
        <v>3849</v>
      </c>
      <c r="G6508" s="5">
        <v>32</v>
      </c>
      <c r="H6508" s="5">
        <v>31.85</v>
      </c>
      <c r="I6508" s="5">
        <v>1019.2</v>
      </c>
      <c r="J6508" s="5">
        <v>18275.900000000001</v>
      </c>
      <c r="K6508" s="3" t="str" cm="1">
        <f t="array" ref="K6508">_xlfn.LET(_xlpm.d,UPPER(TRIM(CLEAN(SUBSTITUTE(F6508,CHAR(160),"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09" spans="2:11" hidden="1" x14ac:dyDescent="0.25">
      <c r="B6509" s="20">
        <v>45667</v>
      </c>
      <c r="C6509" s="2" t="s">
        <v>1</v>
      </c>
      <c r="D6509" s="2" t="s">
        <v>2603</v>
      </c>
      <c r="E6509" s="2" t="s">
        <v>305</v>
      </c>
      <c r="F6509" s="2" t="s">
        <v>3849</v>
      </c>
      <c r="G6509" s="5">
        <v>112</v>
      </c>
      <c r="H6509" s="5">
        <v>31.85</v>
      </c>
      <c r="I6509" s="5">
        <v>3567.2</v>
      </c>
      <c r="J6509" s="5">
        <v>21843.100000000002</v>
      </c>
      <c r="K6509" s="3" t="str" cm="1">
        <f t="array" ref="K6509">_xlfn.LET(_xlpm.d,UPPER(TRIM(CLEAN(SUBSTITUTE(F6509,CHAR(160),"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10" spans="2:11" hidden="1" x14ac:dyDescent="0.25">
      <c r="B6510" s="20">
        <v>45671</v>
      </c>
      <c r="C6510" s="2" t="s">
        <v>1</v>
      </c>
      <c r="D6510" s="2" t="s">
        <v>1552</v>
      </c>
      <c r="E6510" s="2" t="s">
        <v>143</v>
      </c>
      <c r="F6510" s="2" t="s">
        <v>3849</v>
      </c>
      <c r="G6510" s="5">
        <v>40</v>
      </c>
      <c r="H6510" s="5">
        <v>31.85</v>
      </c>
      <c r="I6510" s="5">
        <v>1274</v>
      </c>
      <c r="J6510" s="5">
        <v>23117.100000000002</v>
      </c>
      <c r="K6510" s="3" t="str" cm="1">
        <f t="array" ref="K6510">_xlfn.LET(_xlpm.d,UPPER(TRIM(CLEAN(SUBSTITUTE(F6510,CHAR(160),"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11" spans="2:11" hidden="1" x14ac:dyDescent="0.25">
      <c r="B6511" s="20">
        <v>45671</v>
      </c>
      <c r="C6511" s="2" t="s">
        <v>1</v>
      </c>
      <c r="D6511" s="2" t="s">
        <v>3853</v>
      </c>
      <c r="E6511" s="2" t="s">
        <v>234</v>
      </c>
      <c r="F6511" s="2" t="s">
        <v>3849</v>
      </c>
      <c r="G6511" s="5">
        <v>32</v>
      </c>
      <c r="H6511" s="5">
        <v>31.85</v>
      </c>
      <c r="I6511" s="5">
        <v>1019.2</v>
      </c>
      <c r="J6511" s="5">
        <v>24136.300000000003</v>
      </c>
      <c r="K6511" s="3" t="str" cm="1">
        <f t="array" ref="K6511">_xlfn.LET(_xlpm.d,UPPER(TRIM(CLEAN(SUBSTITUTE(F6511,CHAR(160),"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12" spans="2:11" hidden="1" x14ac:dyDescent="0.25">
      <c r="B6512" s="20">
        <v>45674</v>
      </c>
      <c r="C6512" s="2" t="s">
        <v>1</v>
      </c>
      <c r="D6512" s="2" t="s">
        <v>1678</v>
      </c>
      <c r="E6512" s="2" t="s">
        <v>197</v>
      </c>
      <c r="F6512" s="2" t="s">
        <v>3849</v>
      </c>
      <c r="G6512" s="5">
        <v>40</v>
      </c>
      <c r="H6512" s="5">
        <v>31.85</v>
      </c>
      <c r="I6512" s="5">
        <v>1274</v>
      </c>
      <c r="J6512" s="5">
        <v>25410.300000000003</v>
      </c>
      <c r="K6512" s="3" t="str" cm="1">
        <f t="array" ref="K6512">_xlfn.LET(_xlpm.d,UPPER(TRIM(CLEAN(SUBSTITUTE(F6512,CHAR(160),"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13" spans="2:11" hidden="1" x14ac:dyDescent="0.25">
      <c r="B6513" s="20">
        <v>45678</v>
      </c>
      <c r="C6513" s="2" t="s">
        <v>1</v>
      </c>
      <c r="D6513" s="2" t="s">
        <v>1554</v>
      </c>
      <c r="E6513" s="2" t="s">
        <v>307</v>
      </c>
      <c r="F6513" s="2" t="s">
        <v>3849</v>
      </c>
      <c r="G6513" s="5">
        <v>56</v>
      </c>
      <c r="H6513" s="5">
        <v>31.85</v>
      </c>
      <c r="I6513" s="5">
        <v>1783.6</v>
      </c>
      <c r="J6513" s="5">
        <v>27193.9</v>
      </c>
      <c r="K6513" s="3" t="str" cm="1">
        <f t="array" ref="K6513">_xlfn.LET(_xlpm.d,UPPER(TRIM(CLEAN(SUBSTITUTE(F6513,CHAR(160),"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14" spans="2:11" hidden="1" x14ac:dyDescent="0.25">
      <c r="B6514" s="20">
        <v>45681</v>
      </c>
      <c r="C6514" s="2" t="s">
        <v>1</v>
      </c>
      <c r="D6514" s="2" t="s">
        <v>2641</v>
      </c>
      <c r="E6514" s="2" t="s">
        <v>224</v>
      </c>
      <c r="F6514" s="2" t="s">
        <v>3849</v>
      </c>
      <c r="G6514" s="5">
        <v>80</v>
      </c>
      <c r="H6514" s="5">
        <v>31.85</v>
      </c>
      <c r="I6514" s="5">
        <v>2548</v>
      </c>
      <c r="J6514" s="5">
        <v>29741.9</v>
      </c>
      <c r="K6514" s="3" t="str" cm="1">
        <f t="array" ref="K6514">_xlfn.LET(_xlpm.d,UPPER(TRIM(CLEAN(SUBSTITUTE(F6514,CHAR(160),"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15" spans="2:11" hidden="1" x14ac:dyDescent="0.25">
      <c r="B6515" s="20">
        <v>45684</v>
      </c>
      <c r="C6515" s="2" t="s">
        <v>1</v>
      </c>
      <c r="D6515" s="2" t="s">
        <v>903</v>
      </c>
      <c r="E6515" s="2" t="s">
        <v>162</v>
      </c>
      <c r="F6515" s="2" t="s">
        <v>3849</v>
      </c>
      <c r="G6515" s="5">
        <v>40</v>
      </c>
      <c r="H6515" s="5">
        <v>31.85</v>
      </c>
      <c r="I6515" s="5">
        <v>1274</v>
      </c>
      <c r="J6515" s="5">
        <v>31015.9</v>
      </c>
      <c r="K6515" s="3" t="str" cm="1">
        <f t="array" ref="K6515">_xlfn.LET(_xlpm.d,UPPER(TRIM(CLEAN(SUBSTITUTE(F6515,CHAR(160),"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16" spans="2:11" hidden="1" x14ac:dyDescent="0.25">
      <c r="B6516" s="20">
        <v>45685</v>
      </c>
      <c r="C6516" s="2" t="s">
        <v>1</v>
      </c>
      <c r="D6516" s="2" t="s">
        <v>3854</v>
      </c>
      <c r="E6516" s="2" t="s">
        <v>273</v>
      </c>
      <c r="F6516" s="2" t="s">
        <v>3849</v>
      </c>
      <c r="G6516" s="5">
        <v>20</v>
      </c>
      <c r="H6516" s="5">
        <v>31.85</v>
      </c>
      <c r="I6516" s="5">
        <v>637</v>
      </c>
      <c r="J6516" s="5">
        <v>31652.9</v>
      </c>
      <c r="K6516" s="3" t="str" cm="1">
        <f t="array" ref="K6516">_xlfn.LET(_xlpm.d,UPPER(TRIM(CLEAN(SUBSTITUTE(F6516,CHAR(160),"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17" spans="2:11" hidden="1" x14ac:dyDescent="0.25">
      <c r="B6517" s="20">
        <v>45685</v>
      </c>
      <c r="C6517" s="2" t="s">
        <v>1</v>
      </c>
      <c r="D6517" s="2" t="s">
        <v>2646</v>
      </c>
      <c r="E6517" s="2" t="s">
        <v>147</v>
      </c>
      <c r="F6517" s="2" t="s">
        <v>3849</v>
      </c>
      <c r="G6517" s="5">
        <v>40</v>
      </c>
      <c r="H6517" s="5">
        <v>31.85</v>
      </c>
      <c r="I6517" s="5">
        <v>1274</v>
      </c>
      <c r="J6517" s="5">
        <v>32926.9</v>
      </c>
      <c r="K6517" s="3" t="str" cm="1">
        <f t="array" ref="K6517">_xlfn.LET(_xlpm.d,UPPER(TRIM(CLEAN(SUBSTITUTE(F6517,CHAR(160),"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18" spans="2:11" hidden="1" x14ac:dyDescent="0.25">
      <c r="B6518" s="20">
        <v>45685</v>
      </c>
      <c r="C6518" s="2" t="s">
        <v>1</v>
      </c>
      <c r="D6518" s="2" t="s">
        <v>3855</v>
      </c>
      <c r="E6518" s="2" t="s">
        <v>78</v>
      </c>
      <c r="F6518" s="2" t="s">
        <v>3849</v>
      </c>
      <c r="G6518" s="5">
        <v>32</v>
      </c>
      <c r="H6518" s="5">
        <v>31.85</v>
      </c>
      <c r="I6518" s="5">
        <v>1019.2</v>
      </c>
      <c r="J6518" s="5">
        <v>33946.1</v>
      </c>
      <c r="K6518" s="3" t="str" cm="1">
        <f t="array" ref="K6518">_xlfn.LET(_xlpm.d,UPPER(TRIM(CLEAN(SUBSTITUTE(F6518,CHAR(160),"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19" spans="2:11" hidden="1" x14ac:dyDescent="0.25">
      <c r="B6519" s="20">
        <v>45686</v>
      </c>
      <c r="C6519" s="2" t="s">
        <v>1</v>
      </c>
      <c r="D6519" s="2" t="s">
        <v>3856</v>
      </c>
      <c r="E6519" s="2" t="s">
        <v>266</v>
      </c>
      <c r="F6519" s="2" t="s">
        <v>3849</v>
      </c>
      <c r="G6519" s="5">
        <v>32</v>
      </c>
      <c r="H6519" s="5">
        <v>31.85</v>
      </c>
      <c r="I6519" s="5">
        <v>1019.2</v>
      </c>
      <c r="J6519" s="5">
        <v>34965.299999999996</v>
      </c>
      <c r="K6519" s="3" t="str" cm="1">
        <f t="array" ref="K6519">_xlfn.LET(_xlpm.d,UPPER(TRIM(CLEAN(SUBSTITUTE(F6519,CHAR(160),"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20" spans="2:11" hidden="1" x14ac:dyDescent="0.25">
      <c r="B6520" s="20">
        <v>45686</v>
      </c>
      <c r="C6520" s="2" t="s">
        <v>1</v>
      </c>
      <c r="D6520" s="2" t="s">
        <v>904</v>
      </c>
      <c r="E6520" s="2" t="s">
        <v>141</v>
      </c>
      <c r="F6520" s="2" t="s">
        <v>3849</v>
      </c>
      <c r="G6520" s="5">
        <v>40</v>
      </c>
      <c r="H6520" s="5">
        <v>31.85</v>
      </c>
      <c r="I6520" s="5">
        <v>1274</v>
      </c>
      <c r="J6520" s="5">
        <v>36239.299999999996</v>
      </c>
      <c r="K6520" s="3" t="str" cm="1">
        <f t="array" ref="K6520">_xlfn.LET(_xlpm.d,UPPER(TRIM(CLEAN(SUBSTITUTE(F6520,CHAR(160),"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21" spans="2:11" hidden="1" x14ac:dyDescent="0.25">
      <c r="B6521" s="20">
        <v>45686</v>
      </c>
      <c r="C6521" s="2" t="s">
        <v>1</v>
      </c>
      <c r="D6521" s="2" t="s">
        <v>1702</v>
      </c>
      <c r="E6521" s="2" t="s">
        <v>1634</v>
      </c>
      <c r="F6521" s="2" t="s">
        <v>3857</v>
      </c>
      <c r="G6521" s="5">
        <v>7</v>
      </c>
      <c r="H6521" s="5">
        <v>29.3</v>
      </c>
      <c r="I6521" s="5">
        <v>205.1</v>
      </c>
      <c r="J6521" s="5">
        <v>36444.399999999994</v>
      </c>
      <c r="K6521" s="3" t="str" cm="1">
        <f t="array" ref="K6521">_xlfn.LET(_xlpm.d,UPPER(TRIM(CLEAN(SUBSTITUTE(F6521,CHAR(160),"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22" spans="2:11" hidden="1" x14ac:dyDescent="0.25">
      <c r="B6522" s="20">
        <v>45687</v>
      </c>
      <c r="C6522" s="2" t="s">
        <v>1</v>
      </c>
      <c r="D6522" s="2" t="s">
        <v>906</v>
      </c>
      <c r="E6522" s="2" t="s">
        <v>192</v>
      </c>
      <c r="F6522" s="2" t="s">
        <v>3849</v>
      </c>
      <c r="G6522" s="5">
        <v>56</v>
      </c>
      <c r="H6522" s="5">
        <v>31.85</v>
      </c>
      <c r="I6522" s="5">
        <v>1783.6</v>
      </c>
      <c r="J6522" s="5">
        <v>38227.999999999993</v>
      </c>
      <c r="K6522" s="3" t="str" cm="1">
        <f t="array" ref="K6522">_xlfn.LET(_xlpm.d,UPPER(TRIM(CLEAN(SUBSTITUTE(F6522,CHAR(160),"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23" spans="2:11" hidden="1" x14ac:dyDescent="0.25">
      <c r="B6523" s="20">
        <v>45687</v>
      </c>
      <c r="C6523" s="2" t="s">
        <v>1</v>
      </c>
      <c r="D6523" s="2" t="s">
        <v>2652</v>
      </c>
      <c r="E6523" s="2" t="s">
        <v>268</v>
      </c>
      <c r="F6523" s="2" t="s">
        <v>3849</v>
      </c>
      <c r="G6523" s="5">
        <v>20</v>
      </c>
      <c r="H6523" s="5">
        <v>31.85</v>
      </c>
      <c r="I6523" s="5">
        <v>637</v>
      </c>
      <c r="J6523" s="5">
        <v>38864.999999999993</v>
      </c>
      <c r="K6523" s="3" t="str" cm="1">
        <f t="array" ref="K6523">_xlfn.LET(_xlpm.d,UPPER(TRIM(CLEAN(SUBSTITUTE(F6523,CHAR(160),"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24" spans="2:11" hidden="1" x14ac:dyDescent="0.25">
      <c r="B6524" s="20">
        <v>45687</v>
      </c>
      <c r="C6524" s="2" t="s">
        <v>1</v>
      </c>
      <c r="D6524" s="2" t="s">
        <v>2653</v>
      </c>
      <c r="E6524" s="2" t="s">
        <v>254</v>
      </c>
      <c r="F6524" s="2" t="s">
        <v>3849</v>
      </c>
      <c r="G6524" s="5">
        <v>30</v>
      </c>
      <c r="H6524" s="5">
        <v>31.85</v>
      </c>
      <c r="I6524" s="5">
        <v>955.5</v>
      </c>
      <c r="J6524" s="5">
        <v>39820.499999999993</v>
      </c>
      <c r="K6524" s="3" t="str" cm="1">
        <f t="array" ref="K6524">_xlfn.LET(_xlpm.d,UPPER(TRIM(CLEAN(SUBSTITUTE(F6524,CHAR(160),"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25" spans="2:11" hidden="1" x14ac:dyDescent="0.25">
      <c r="B6525" s="20">
        <v>45687</v>
      </c>
      <c r="C6525" s="2" t="s">
        <v>1</v>
      </c>
      <c r="D6525" s="2" t="s">
        <v>2654</v>
      </c>
      <c r="E6525" s="2" t="s">
        <v>311</v>
      </c>
      <c r="F6525" s="2" t="s">
        <v>3849</v>
      </c>
      <c r="G6525" s="5">
        <v>80</v>
      </c>
      <c r="H6525" s="5">
        <v>31.85</v>
      </c>
      <c r="I6525" s="5">
        <v>2548</v>
      </c>
      <c r="J6525" s="5">
        <v>42368.499999999993</v>
      </c>
      <c r="K6525" s="3" t="str" cm="1">
        <f t="array" ref="K6525">_xlfn.LET(_xlpm.d,UPPER(TRIM(CLEAN(SUBSTITUTE(F6525,CHAR(160),"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26" spans="2:11" hidden="1" x14ac:dyDescent="0.25">
      <c r="B6526" s="20">
        <v>45687</v>
      </c>
      <c r="C6526" s="2" t="s">
        <v>1</v>
      </c>
      <c r="D6526" s="2" t="s">
        <v>2655</v>
      </c>
      <c r="E6526" s="2" t="s">
        <v>3</v>
      </c>
      <c r="F6526" s="2" t="s">
        <v>3849</v>
      </c>
      <c r="G6526" s="5">
        <v>10</v>
      </c>
      <c r="H6526" s="5">
        <v>40.99</v>
      </c>
      <c r="I6526" s="5">
        <v>409.9</v>
      </c>
      <c r="J6526" s="5">
        <v>42778.399999999994</v>
      </c>
      <c r="K6526" s="3" t="str" cm="1">
        <f t="array" ref="K6526">_xlfn.LET(_xlpm.d,UPPER(TRIM(CLEAN(SUBSTITUTE(F6526,CHAR(160),"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27" spans="2:11" hidden="1" x14ac:dyDescent="0.25">
      <c r="B6527" s="20">
        <v>45688</v>
      </c>
      <c r="C6527" s="2" t="s">
        <v>1</v>
      </c>
      <c r="D6527" s="2" t="s">
        <v>2656</v>
      </c>
      <c r="E6527" s="2" t="s">
        <v>78</v>
      </c>
      <c r="F6527" s="2" t="s">
        <v>3849</v>
      </c>
      <c r="G6527" s="5">
        <v>30</v>
      </c>
      <c r="H6527" s="5">
        <v>31.85</v>
      </c>
      <c r="I6527" s="5">
        <v>955.5</v>
      </c>
      <c r="J6527" s="5">
        <v>43733.899999999994</v>
      </c>
      <c r="K6527" s="3" t="str" cm="1">
        <f t="array" ref="K6527">_xlfn.LET(_xlpm.d,UPPER(TRIM(CLEAN(SUBSTITUTE(F6527,CHAR(160),"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28" spans="2:11" hidden="1" x14ac:dyDescent="0.25">
      <c r="B6528" s="20">
        <v>45688</v>
      </c>
      <c r="C6528" s="2" t="s">
        <v>1</v>
      </c>
      <c r="D6528" s="2" t="s">
        <v>1704</v>
      </c>
      <c r="E6528" s="2" t="s">
        <v>234</v>
      </c>
      <c r="F6528" s="2" t="s">
        <v>3849</v>
      </c>
      <c r="G6528" s="5">
        <v>20</v>
      </c>
      <c r="H6528" s="5">
        <v>31.85</v>
      </c>
      <c r="I6528" s="5">
        <v>637</v>
      </c>
      <c r="J6528" s="5">
        <v>44370.899999999994</v>
      </c>
      <c r="K6528" s="3" t="str" cm="1">
        <f t="array" ref="K6528">_xlfn.LET(_xlpm.d,UPPER(TRIM(CLEAN(SUBSTITUTE(F6528,CHAR(160),"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29" spans="2:11" hidden="1" x14ac:dyDescent="0.25">
      <c r="B6529" s="20">
        <v>45689</v>
      </c>
      <c r="C6529" s="2" t="s">
        <v>1</v>
      </c>
      <c r="D6529" s="2" t="s">
        <v>1706</v>
      </c>
      <c r="E6529" s="2" t="s">
        <v>43</v>
      </c>
      <c r="F6529" s="2" t="s">
        <v>3858</v>
      </c>
      <c r="G6529" s="5">
        <v>10</v>
      </c>
      <c r="H6529" s="5">
        <v>38.799999999999997</v>
      </c>
      <c r="I6529" s="5">
        <v>388</v>
      </c>
      <c r="J6529" s="5">
        <v>44758.899999999994</v>
      </c>
      <c r="K6529" s="3" t="str" cm="1">
        <f t="array" ref="K6529">_xlfn.LET(_xlpm.d,UPPER(TRIM(CLEAN(SUBSTITUTE(F6529,CHAR(160),"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30" spans="2:11" hidden="1" x14ac:dyDescent="0.25">
      <c r="B6530" s="20">
        <v>45692</v>
      </c>
      <c r="C6530" s="2" t="s">
        <v>1</v>
      </c>
      <c r="D6530" s="2" t="s">
        <v>1710</v>
      </c>
      <c r="E6530" s="2" t="s">
        <v>143</v>
      </c>
      <c r="F6530" s="2" t="s">
        <v>3849</v>
      </c>
      <c r="G6530" s="5">
        <v>60</v>
      </c>
      <c r="H6530" s="5">
        <v>31.85</v>
      </c>
      <c r="I6530" s="5">
        <v>1911</v>
      </c>
      <c r="J6530" s="5">
        <v>46669.899999999994</v>
      </c>
      <c r="K6530" s="3" t="str" cm="1">
        <f t="array" ref="K6530">_xlfn.LET(_xlpm.d,UPPER(TRIM(CLEAN(SUBSTITUTE(F6530,CHAR(160),"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31" spans="2:11" hidden="1" x14ac:dyDescent="0.25">
      <c r="B6531" s="20">
        <v>45692</v>
      </c>
      <c r="C6531" s="2" t="s">
        <v>1</v>
      </c>
      <c r="D6531" s="2" t="s">
        <v>916</v>
      </c>
      <c r="E6531" s="2" t="s">
        <v>266</v>
      </c>
      <c r="F6531" s="2" t="s">
        <v>3849</v>
      </c>
      <c r="G6531" s="5">
        <v>16</v>
      </c>
      <c r="H6531" s="5">
        <v>31.85</v>
      </c>
      <c r="I6531" s="5">
        <v>509.6</v>
      </c>
      <c r="J6531" s="5">
        <v>47179.499999999993</v>
      </c>
      <c r="K6531" s="3" t="str" cm="1">
        <f t="array" ref="K6531">_xlfn.LET(_xlpm.d,UPPER(TRIM(CLEAN(SUBSTITUTE(F6531,CHAR(160),"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32" spans="2:11" hidden="1" x14ac:dyDescent="0.25">
      <c r="B6532" s="20">
        <v>45692</v>
      </c>
      <c r="C6532" s="2" t="s">
        <v>1</v>
      </c>
      <c r="D6532" s="2" t="s">
        <v>2666</v>
      </c>
      <c r="E6532" s="2" t="s">
        <v>263</v>
      </c>
      <c r="F6532" s="2" t="s">
        <v>3849</v>
      </c>
      <c r="G6532" s="5">
        <v>36</v>
      </c>
      <c r="H6532" s="5">
        <v>31.85</v>
      </c>
      <c r="I6532" s="5">
        <v>1146.5999999999999</v>
      </c>
      <c r="J6532" s="5">
        <v>48326.099999999991</v>
      </c>
      <c r="K6532" s="3" t="str" cm="1">
        <f t="array" ref="K6532">_xlfn.LET(_xlpm.d,UPPER(TRIM(CLEAN(SUBSTITUTE(F6532,CHAR(160),"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33" spans="2:11" hidden="1" x14ac:dyDescent="0.25">
      <c r="B6533" s="20">
        <v>45694</v>
      </c>
      <c r="C6533" s="2" t="s">
        <v>1</v>
      </c>
      <c r="D6533" s="2" t="s">
        <v>1615</v>
      </c>
      <c r="E6533" s="2" t="s">
        <v>254</v>
      </c>
      <c r="F6533" s="2" t="s">
        <v>3849</v>
      </c>
      <c r="G6533" s="5">
        <v>16</v>
      </c>
      <c r="H6533" s="5">
        <v>31.85</v>
      </c>
      <c r="I6533" s="5">
        <v>509.6</v>
      </c>
      <c r="J6533" s="5">
        <v>48835.69999999999</v>
      </c>
      <c r="K6533" s="3" t="str" cm="1">
        <f t="array" ref="K6533">_xlfn.LET(_xlpm.d,UPPER(TRIM(CLEAN(SUBSTITUTE(F6533,CHAR(160),"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34" spans="2:11" hidden="1" x14ac:dyDescent="0.25">
      <c r="B6534" s="20">
        <v>45694</v>
      </c>
      <c r="C6534" s="2" t="s">
        <v>1</v>
      </c>
      <c r="D6534" s="2" t="s">
        <v>2673</v>
      </c>
      <c r="E6534" s="2" t="s">
        <v>261</v>
      </c>
      <c r="F6534" s="2" t="s">
        <v>3849</v>
      </c>
      <c r="G6534" s="5">
        <v>20</v>
      </c>
      <c r="H6534" s="5">
        <v>31.85</v>
      </c>
      <c r="I6534" s="5">
        <v>637</v>
      </c>
      <c r="J6534" s="5">
        <v>49472.69999999999</v>
      </c>
      <c r="K6534" s="3" t="str" cm="1">
        <f t="array" ref="K6534">_xlfn.LET(_xlpm.d,UPPER(TRIM(CLEAN(SUBSTITUTE(F6534,CHAR(160),"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35" spans="2:11" hidden="1" x14ac:dyDescent="0.25">
      <c r="B6535" s="20">
        <v>45694</v>
      </c>
      <c r="C6535" s="2" t="s">
        <v>1</v>
      </c>
      <c r="D6535" s="2" t="s">
        <v>2674</v>
      </c>
      <c r="E6535" s="2" t="s">
        <v>305</v>
      </c>
      <c r="F6535" s="2" t="s">
        <v>3849</v>
      </c>
      <c r="G6535" s="5">
        <v>80</v>
      </c>
      <c r="H6535" s="5">
        <v>31.85</v>
      </c>
      <c r="I6535" s="5">
        <v>2548</v>
      </c>
      <c r="J6535" s="5">
        <v>52020.69999999999</v>
      </c>
      <c r="K6535" s="3" t="str" cm="1">
        <f t="array" ref="K6535">_xlfn.LET(_xlpm.d,UPPER(TRIM(CLEAN(SUBSTITUTE(F6535,CHAR(160),"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36" spans="2:11" hidden="1" x14ac:dyDescent="0.25">
      <c r="B6536" s="20">
        <v>45695</v>
      </c>
      <c r="C6536" s="2" t="s">
        <v>1</v>
      </c>
      <c r="D6536" s="2" t="s">
        <v>1375</v>
      </c>
      <c r="E6536" s="2" t="s">
        <v>154</v>
      </c>
      <c r="F6536" s="2" t="s">
        <v>3849</v>
      </c>
      <c r="G6536" s="5">
        <v>40</v>
      </c>
      <c r="H6536" s="5">
        <v>31.85</v>
      </c>
      <c r="I6536" s="5">
        <v>1274</v>
      </c>
      <c r="J6536" s="5">
        <v>53294.69999999999</v>
      </c>
      <c r="K6536" s="3" t="str" cm="1">
        <f t="array" ref="K6536">_xlfn.LET(_xlpm.d,UPPER(TRIM(CLEAN(SUBSTITUTE(F6536,CHAR(160),"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37" spans="2:11" hidden="1" x14ac:dyDescent="0.25">
      <c r="B6537" s="20">
        <v>45695</v>
      </c>
      <c r="C6537" s="2" t="s">
        <v>1</v>
      </c>
      <c r="D6537" s="2" t="s">
        <v>1719</v>
      </c>
      <c r="E6537" s="2" t="s">
        <v>195</v>
      </c>
      <c r="F6537" s="2" t="s">
        <v>3849</v>
      </c>
      <c r="G6537" s="5">
        <v>70</v>
      </c>
      <c r="H6537" s="5">
        <v>31.85</v>
      </c>
      <c r="I6537" s="5">
        <v>2229.5</v>
      </c>
      <c r="J6537" s="5">
        <v>55524.19999999999</v>
      </c>
      <c r="K6537" s="3" t="str" cm="1">
        <f t="array" ref="K6537">_xlfn.LET(_xlpm.d,UPPER(TRIM(CLEAN(SUBSTITUTE(F6537,CHAR(160),"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38" spans="2:11" hidden="1" x14ac:dyDescent="0.25">
      <c r="B6538" s="20">
        <v>45695</v>
      </c>
      <c r="C6538" s="2" t="s">
        <v>1</v>
      </c>
      <c r="D6538" s="2" t="s">
        <v>1720</v>
      </c>
      <c r="E6538" s="2" t="s">
        <v>78</v>
      </c>
      <c r="F6538" s="2" t="s">
        <v>3849</v>
      </c>
      <c r="G6538" s="5">
        <v>20</v>
      </c>
      <c r="H6538" s="5">
        <v>31.85</v>
      </c>
      <c r="I6538" s="5">
        <v>637</v>
      </c>
      <c r="J6538" s="5">
        <v>56161.19999999999</v>
      </c>
      <c r="K6538" s="3" t="str" cm="1">
        <f t="array" ref="K6538">_xlfn.LET(_xlpm.d,UPPER(TRIM(CLEAN(SUBSTITUTE(F6538,CHAR(160),"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39" spans="2:11" hidden="1" x14ac:dyDescent="0.25">
      <c r="B6539" s="20">
        <v>45695</v>
      </c>
      <c r="C6539" s="2" t="s">
        <v>1</v>
      </c>
      <c r="D6539" s="2" t="s">
        <v>1377</v>
      </c>
      <c r="E6539" s="2" t="s">
        <v>186</v>
      </c>
      <c r="F6539" s="2" t="s">
        <v>3849</v>
      </c>
      <c r="G6539" s="5">
        <v>20</v>
      </c>
      <c r="H6539" s="5">
        <v>31.85</v>
      </c>
      <c r="I6539" s="5">
        <v>637</v>
      </c>
      <c r="J6539" s="5">
        <v>56798.19999999999</v>
      </c>
      <c r="K6539" s="3" t="str" cm="1">
        <f t="array" ref="K6539">_xlfn.LET(_xlpm.d,UPPER(TRIM(CLEAN(SUBSTITUTE(F6539,CHAR(160),"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40" spans="2:11" hidden="1" x14ac:dyDescent="0.25">
      <c r="B6540" s="20">
        <v>45695</v>
      </c>
      <c r="C6540" s="2" t="s">
        <v>1</v>
      </c>
      <c r="D6540" s="2" t="s">
        <v>1378</v>
      </c>
      <c r="E6540" s="2" t="s">
        <v>236</v>
      </c>
      <c r="F6540" s="2" t="s">
        <v>3849</v>
      </c>
      <c r="G6540" s="5">
        <v>40</v>
      </c>
      <c r="H6540" s="5">
        <v>31.85</v>
      </c>
      <c r="I6540" s="5">
        <v>1274</v>
      </c>
      <c r="J6540" s="5">
        <v>58072.19999999999</v>
      </c>
      <c r="K6540" s="3" t="str" cm="1">
        <f t="array" ref="K6540">_xlfn.LET(_xlpm.d,UPPER(TRIM(CLEAN(SUBSTITUTE(F6540,CHAR(160),"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41" spans="2:11" hidden="1" x14ac:dyDescent="0.25">
      <c r="B6541" s="20">
        <v>45695</v>
      </c>
      <c r="C6541" s="2" t="s">
        <v>1</v>
      </c>
      <c r="D6541" s="2" t="s">
        <v>1722</v>
      </c>
      <c r="E6541" s="2" t="s">
        <v>234</v>
      </c>
      <c r="F6541" s="2" t="s">
        <v>3849</v>
      </c>
      <c r="G6541" s="5">
        <v>64</v>
      </c>
      <c r="H6541" s="5">
        <v>31.85</v>
      </c>
      <c r="I6541" s="5">
        <v>2038.4</v>
      </c>
      <c r="J6541" s="5">
        <v>60110.599999999991</v>
      </c>
      <c r="K6541" s="3" t="str" cm="1">
        <f t="array" ref="K6541">_xlfn.LET(_xlpm.d,UPPER(TRIM(CLEAN(SUBSTITUTE(F6541,CHAR(160),"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42" spans="2:11" hidden="1" x14ac:dyDescent="0.25">
      <c r="B6542" s="20">
        <v>45695</v>
      </c>
      <c r="C6542" s="2" t="s">
        <v>1</v>
      </c>
      <c r="D6542" s="2" t="s">
        <v>1724</v>
      </c>
      <c r="E6542" s="2" t="s">
        <v>224</v>
      </c>
      <c r="F6542" s="2" t="s">
        <v>3849</v>
      </c>
      <c r="G6542" s="5">
        <v>100</v>
      </c>
      <c r="H6542" s="5">
        <v>31.85</v>
      </c>
      <c r="I6542" s="5">
        <v>3185</v>
      </c>
      <c r="J6542" s="5">
        <v>63295.599999999991</v>
      </c>
      <c r="K6542" s="3" t="str" cm="1">
        <f t="array" ref="K6542">_xlfn.LET(_xlpm.d,UPPER(TRIM(CLEAN(SUBSTITUTE(F6542,CHAR(160),"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43" spans="2:11" hidden="1" x14ac:dyDescent="0.25">
      <c r="B6543" s="20">
        <v>45699</v>
      </c>
      <c r="C6543" s="2" t="s">
        <v>1</v>
      </c>
      <c r="D6543" s="2" t="s">
        <v>1730</v>
      </c>
      <c r="E6543" s="2" t="s">
        <v>232</v>
      </c>
      <c r="F6543" s="2" t="s">
        <v>3849</v>
      </c>
      <c r="G6543" s="5">
        <v>25</v>
      </c>
      <c r="H6543" s="5">
        <v>31.85</v>
      </c>
      <c r="I6543" s="5">
        <v>796.25</v>
      </c>
      <c r="J6543" s="5">
        <v>64091.849999999991</v>
      </c>
      <c r="K6543" s="3" t="str" cm="1">
        <f t="array" ref="K6543">_xlfn.LET(_xlpm.d,UPPER(TRIM(CLEAN(SUBSTITUTE(F6543,CHAR(160),"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44" spans="2:11" hidden="1" x14ac:dyDescent="0.25">
      <c r="B6544" s="20">
        <v>45699</v>
      </c>
      <c r="C6544" s="2" t="s">
        <v>1</v>
      </c>
      <c r="D6544" s="2" t="s">
        <v>1731</v>
      </c>
      <c r="E6544" s="2" t="s">
        <v>78</v>
      </c>
      <c r="F6544" s="2" t="s">
        <v>3849</v>
      </c>
      <c r="G6544" s="5">
        <v>40</v>
      </c>
      <c r="H6544" s="5">
        <v>31.85</v>
      </c>
      <c r="I6544" s="5">
        <v>1274</v>
      </c>
      <c r="J6544" s="5">
        <v>65365.849999999991</v>
      </c>
      <c r="K6544" s="3" t="str" cm="1">
        <f t="array" ref="K6544">_xlfn.LET(_xlpm.d,UPPER(TRIM(CLEAN(SUBSTITUTE(F6544,CHAR(160),"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45" spans="2:11" hidden="1" x14ac:dyDescent="0.25">
      <c r="B6545" s="20">
        <v>45699</v>
      </c>
      <c r="C6545" s="2" t="s">
        <v>1</v>
      </c>
      <c r="D6545" s="2" t="s">
        <v>489</v>
      </c>
      <c r="E6545" s="2" t="s">
        <v>276</v>
      </c>
      <c r="F6545" s="2" t="s">
        <v>3849</v>
      </c>
      <c r="G6545" s="5">
        <v>20</v>
      </c>
      <c r="H6545" s="5">
        <v>31.85</v>
      </c>
      <c r="I6545" s="5">
        <v>637</v>
      </c>
      <c r="J6545" s="5">
        <v>66002.849999999991</v>
      </c>
      <c r="K6545" s="3" t="str" cm="1">
        <f t="array" ref="K6545">_xlfn.LET(_xlpm.d,UPPER(TRIM(CLEAN(SUBSTITUTE(F6545,CHAR(160),"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46" spans="2:11" hidden="1" x14ac:dyDescent="0.25">
      <c r="B6546" s="20">
        <v>45699</v>
      </c>
      <c r="C6546" s="2" t="s">
        <v>1</v>
      </c>
      <c r="D6546" s="2" t="s">
        <v>1732</v>
      </c>
      <c r="E6546" s="2" t="s">
        <v>186</v>
      </c>
      <c r="F6546" s="2" t="s">
        <v>3849</v>
      </c>
      <c r="G6546" s="5">
        <v>20</v>
      </c>
      <c r="H6546" s="5">
        <v>31.85</v>
      </c>
      <c r="I6546" s="5">
        <v>637</v>
      </c>
      <c r="J6546" s="5">
        <v>66639.849999999991</v>
      </c>
      <c r="K6546" s="3" t="str" cm="1">
        <f t="array" ref="K6546">_xlfn.LET(_xlpm.d,UPPER(TRIM(CLEAN(SUBSTITUTE(F6546,CHAR(160),"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47" spans="2:11" hidden="1" x14ac:dyDescent="0.25">
      <c r="B6547" s="20">
        <v>45699</v>
      </c>
      <c r="C6547" s="2" t="s">
        <v>1</v>
      </c>
      <c r="D6547" s="2" t="s">
        <v>923</v>
      </c>
      <c r="E6547" s="2" t="s">
        <v>234</v>
      </c>
      <c r="F6547" s="2" t="s">
        <v>3849</v>
      </c>
      <c r="G6547" s="5">
        <v>20</v>
      </c>
      <c r="H6547" s="5">
        <v>31.85</v>
      </c>
      <c r="I6547" s="5">
        <v>637</v>
      </c>
      <c r="J6547" s="5">
        <v>67276.849999999991</v>
      </c>
      <c r="K6547" s="3" t="str" cm="1">
        <f t="array" ref="K6547">_xlfn.LET(_xlpm.d,UPPER(TRIM(CLEAN(SUBSTITUTE(F6547,CHAR(160),"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48" spans="2:11" hidden="1" x14ac:dyDescent="0.25">
      <c r="B6548" s="20">
        <v>45700</v>
      </c>
      <c r="C6548" s="2" t="s">
        <v>1</v>
      </c>
      <c r="D6548" s="2" t="s">
        <v>1737</v>
      </c>
      <c r="E6548" s="2" t="s">
        <v>189</v>
      </c>
      <c r="F6548" s="2" t="s">
        <v>3849</v>
      </c>
      <c r="G6548" s="5">
        <v>20</v>
      </c>
      <c r="H6548" s="5">
        <v>31.85</v>
      </c>
      <c r="I6548" s="5">
        <v>637</v>
      </c>
      <c r="J6548" s="5">
        <v>67913.849999999991</v>
      </c>
      <c r="K6548" s="3" t="str" cm="1">
        <f t="array" ref="K6548">_xlfn.LET(_xlpm.d,UPPER(TRIM(CLEAN(SUBSTITUTE(F6548,CHAR(160),"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49" spans="2:11" hidden="1" x14ac:dyDescent="0.25">
      <c r="B6549" s="20">
        <v>45700</v>
      </c>
      <c r="C6549" s="2" t="s">
        <v>1</v>
      </c>
      <c r="D6549" s="2" t="s">
        <v>1738</v>
      </c>
      <c r="E6549" s="2" t="s">
        <v>282</v>
      </c>
      <c r="F6549" s="2" t="s">
        <v>3849</v>
      </c>
      <c r="G6549" s="5">
        <v>40</v>
      </c>
      <c r="H6549" s="5">
        <v>31.85</v>
      </c>
      <c r="I6549" s="5">
        <v>1274</v>
      </c>
      <c r="J6549" s="5">
        <v>69187.849999999991</v>
      </c>
      <c r="K6549" s="3" t="str" cm="1">
        <f t="array" ref="K6549">_xlfn.LET(_xlpm.d,UPPER(TRIM(CLEAN(SUBSTITUTE(F6549,CHAR(160),"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50" spans="2:11" hidden="1" x14ac:dyDescent="0.25">
      <c r="B6550" s="20">
        <v>45700</v>
      </c>
      <c r="C6550" s="2" t="s">
        <v>1</v>
      </c>
      <c r="D6550" s="2" t="s">
        <v>1380</v>
      </c>
      <c r="E6550" s="2" t="s">
        <v>149</v>
      </c>
      <c r="F6550" s="2" t="s">
        <v>3849</v>
      </c>
      <c r="G6550" s="5">
        <v>20</v>
      </c>
      <c r="H6550" s="5">
        <v>31.85</v>
      </c>
      <c r="I6550" s="5">
        <v>637</v>
      </c>
      <c r="J6550" s="5">
        <v>69824.849999999991</v>
      </c>
      <c r="K6550" s="3" t="str" cm="1">
        <f t="array" ref="K6550">_xlfn.LET(_xlpm.d,UPPER(TRIM(CLEAN(SUBSTITUTE(F6550,CHAR(160),"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51" spans="2:11" hidden="1" x14ac:dyDescent="0.25">
      <c r="B6551" s="20">
        <v>45701</v>
      </c>
      <c r="C6551" s="2" t="s">
        <v>1</v>
      </c>
      <c r="D6551" s="2" t="s">
        <v>1744</v>
      </c>
      <c r="E6551" s="2" t="s">
        <v>254</v>
      </c>
      <c r="F6551" s="2" t="s">
        <v>3849</v>
      </c>
      <c r="G6551" s="5">
        <v>20</v>
      </c>
      <c r="H6551" s="5">
        <v>31.85</v>
      </c>
      <c r="I6551" s="5">
        <v>637</v>
      </c>
      <c r="J6551" s="5">
        <v>70461.849999999991</v>
      </c>
      <c r="K6551" s="3" t="str" cm="1">
        <f t="array" ref="K6551">_xlfn.LET(_xlpm.d,UPPER(TRIM(CLEAN(SUBSTITUTE(F6551,CHAR(160),"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52" spans="2:11" hidden="1" x14ac:dyDescent="0.25">
      <c r="B6552" s="20">
        <v>45701</v>
      </c>
      <c r="C6552" s="2" t="s">
        <v>1</v>
      </c>
      <c r="D6552" s="2" t="s">
        <v>1745</v>
      </c>
      <c r="E6552" s="2" t="s">
        <v>286</v>
      </c>
      <c r="F6552" s="2" t="s">
        <v>3849</v>
      </c>
      <c r="G6552" s="5">
        <v>10</v>
      </c>
      <c r="H6552" s="5">
        <v>31.85</v>
      </c>
      <c r="I6552" s="5">
        <v>318.5</v>
      </c>
      <c r="J6552" s="5">
        <v>70780.349999999991</v>
      </c>
      <c r="K6552" s="3" t="str" cm="1">
        <f t="array" ref="K6552">_xlfn.LET(_xlpm.d,UPPER(TRIM(CLEAN(SUBSTITUTE(F6552,CHAR(160),"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53" spans="2:11" hidden="1" x14ac:dyDescent="0.25">
      <c r="B6553" s="20">
        <v>45701</v>
      </c>
      <c r="C6553" s="2" t="s">
        <v>1</v>
      </c>
      <c r="D6553" s="2" t="s">
        <v>1746</v>
      </c>
      <c r="E6553" s="2" t="s">
        <v>268</v>
      </c>
      <c r="F6553" s="2" t="s">
        <v>3849</v>
      </c>
      <c r="G6553" s="5">
        <v>32</v>
      </c>
      <c r="H6553" s="5">
        <v>31.85</v>
      </c>
      <c r="I6553" s="5">
        <v>1019.2</v>
      </c>
      <c r="J6553" s="5">
        <v>71799.549999999988</v>
      </c>
      <c r="K6553" s="3" t="str" cm="1">
        <f t="array" ref="K6553">_xlfn.LET(_xlpm.d,UPPER(TRIM(CLEAN(SUBSTITUTE(F6553,CHAR(160),"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54" spans="2:11" hidden="1" x14ac:dyDescent="0.25">
      <c r="B6554" s="20">
        <v>45701</v>
      </c>
      <c r="C6554" s="2" t="s">
        <v>1</v>
      </c>
      <c r="D6554" s="2" t="s">
        <v>1747</v>
      </c>
      <c r="E6554" s="2" t="s">
        <v>1634</v>
      </c>
      <c r="F6554" s="2" t="s">
        <v>3849</v>
      </c>
      <c r="G6554" s="5">
        <v>6</v>
      </c>
      <c r="H6554" s="5">
        <v>29.3</v>
      </c>
      <c r="I6554" s="5">
        <v>175.8</v>
      </c>
      <c r="J6554" s="5">
        <v>71975.349999999991</v>
      </c>
      <c r="K6554" s="3" t="str" cm="1">
        <f t="array" ref="K6554">_xlfn.LET(_xlpm.d,UPPER(TRIM(CLEAN(SUBSTITUTE(F6554,CHAR(160),"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55" spans="2:11" hidden="1" x14ac:dyDescent="0.25">
      <c r="B6555" s="20">
        <v>45702</v>
      </c>
      <c r="C6555" s="2" t="s">
        <v>1</v>
      </c>
      <c r="D6555" s="2" t="s">
        <v>1748</v>
      </c>
      <c r="E6555" s="2" t="s">
        <v>243</v>
      </c>
      <c r="F6555" s="2" t="s">
        <v>3849</v>
      </c>
      <c r="G6555" s="5">
        <v>60</v>
      </c>
      <c r="H6555" s="5">
        <v>31.85</v>
      </c>
      <c r="I6555" s="5">
        <v>1911</v>
      </c>
      <c r="J6555" s="5">
        <v>73886.349999999991</v>
      </c>
      <c r="K6555" s="3" t="str" cm="1">
        <f t="array" ref="K6555">_xlfn.LET(_xlpm.d,UPPER(TRIM(CLEAN(SUBSTITUTE(F6555,CHAR(160),"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56" spans="2:11" hidden="1" x14ac:dyDescent="0.25">
      <c r="B6556" s="20">
        <v>45702</v>
      </c>
      <c r="C6556" s="2" t="s">
        <v>1</v>
      </c>
      <c r="D6556" s="2" t="s">
        <v>1749</v>
      </c>
      <c r="E6556" s="2" t="s">
        <v>78</v>
      </c>
      <c r="F6556" s="2" t="s">
        <v>3849</v>
      </c>
      <c r="G6556" s="5">
        <v>16</v>
      </c>
      <c r="H6556" s="5">
        <v>31.85</v>
      </c>
      <c r="I6556" s="5">
        <v>509.6</v>
      </c>
      <c r="J6556" s="5">
        <v>74395.95</v>
      </c>
      <c r="K6556" s="3" t="str" cm="1">
        <f t="array" ref="K6556">_xlfn.LET(_xlpm.d,UPPER(TRIM(CLEAN(SUBSTITUTE(F6556,CHAR(160),"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57" spans="2:11" hidden="1" x14ac:dyDescent="0.25">
      <c r="B6557" s="20">
        <v>45702</v>
      </c>
      <c r="C6557" s="2" t="s">
        <v>1</v>
      </c>
      <c r="D6557" s="2" t="s">
        <v>928</v>
      </c>
      <c r="E6557" s="2" t="s">
        <v>236</v>
      </c>
      <c r="F6557" s="2" t="s">
        <v>3849</v>
      </c>
      <c r="G6557" s="5">
        <v>40</v>
      </c>
      <c r="H6557" s="5">
        <v>31.85</v>
      </c>
      <c r="I6557" s="5">
        <v>1274</v>
      </c>
      <c r="J6557" s="5">
        <v>75669.95</v>
      </c>
      <c r="K6557" s="3" t="str" cm="1">
        <f t="array" ref="K6557">_xlfn.LET(_xlpm.d,UPPER(TRIM(CLEAN(SUBSTITUTE(F6557,CHAR(160),"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58" spans="2:11" hidden="1" x14ac:dyDescent="0.25">
      <c r="B6558" s="20">
        <v>45702</v>
      </c>
      <c r="C6558" s="2" t="s">
        <v>1</v>
      </c>
      <c r="D6558" s="2" t="s">
        <v>1751</v>
      </c>
      <c r="E6558" s="2" t="s">
        <v>195</v>
      </c>
      <c r="F6558" s="2" t="s">
        <v>3849</v>
      </c>
      <c r="G6558" s="5">
        <v>85</v>
      </c>
      <c r="H6558" s="5">
        <v>31.85</v>
      </c>
      <c r="I6558" s="5">
        <v>2707.25</v>
      </c>
      <c r="J6558" s="5">
        <v>78377.2</v>
      </c>
      <c r="K6558" s="3" t="str" cm="1">
        <f t="array" ref="K6558">_xlfn.LET(_xlpm.d,UPPER(TRIM(CLEAN(SUBSTITUTE(F6558,CHAR(160),"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59" spans="2:11" hidden="1" x14ac:dyDescent="0.25">
      <c r="B6559" s="20">
        <v>45702</v>
      </c>
      <c r="C6559" s="2" t="s">
        <v>1</v>
      </c>
      <c r="D6559" s="2" t="s">
        <v>1753</v>
      </c>
      <c r="E6559" s="2" t="s">
        <v>234</v>
      </c>
      <c r="F6559" s="2" t="s">
        <v>3849</v>
      </c>
      <c r="G6559" s="5">
        <v>60</v>
      </c>
      <c r="H6559" s="5">
        <v>31.85</v>
      </c>
      <c r="I6559" s="5">
        <v>1911</v>
      </c>
      <c r="J6559" s="5">
        <v>80288.2</v>
      </c>
      <c r="K6559" s="3" t="str" cm="1">
        <f t="array" ref="K6559">_xlfn.LET(_xlpm.d,UPPER(TRIM(CLEAN(SUBSTITUTE(F6559,CHAR(160),"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60" spans="2:11" hidden="1" x14ac:dyDescent="0.25">
      <c r="B6560" s="20">
        <v>45702</v>
      </c>
      <c r="C6560" s="2" t="s">
        <v>1</v>
      </c>
      <c r="D6560" s="2" t="s">
        <v>2685</v>
      </c>
      <c r="E6560" s="2" t="s">
        <v>307</v>
      </c>
      <c r="F6560" s="2" t="s">
        <v>3849</v>
      </c>
      <c r="G6560" s="5">
        <v>112</v>
      </c>
      <c r="H6560" s="5">
        <v>31.85</v>
      </c>
      <c r="I6560" s="5">
        <v>3567.2</v>
      </c>
      <c r="J6560" s="5">
        <v>83855.399999999994</v>
      </c>
      <c r="K6560" s="3" t="str" cm="1">
        <f t="array" ref="K6560">_xlfn.LET(_xlpm.d,UPPER(TRIM(CLEAN(SUBSTITUTE(F6560,CHAR(160),"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61" spans="2:11" hidden="1" x14ac:dyDescent="0.25">
      <c r="B6561" s="20">
        <v>45702</v>
      </c>
      <c r="C6561" s="2" t="s">
        <v>1</v>
      </c>
      <c r="D6561" s="2" t="s">
        <v>1757</v>
      </c>
      <c r="E6561" s="2" t="s">
        <v>224</v>
      </c>
      <c r="F6561" s="2" t="s">
        <v>3849</v>
      </c>
      <c r="G6561" s="5">
        <v>60</v>
      </c>
      <c r="H6561" s="5">
        <v>31.85</v>
      </c>
      <c r="I6561" s="5">
        <v>1911</v>
      </c>
      <c r="J6561" s="5">
        <v>85766.399999999994</v>
      </c>
      <c r="K6561" s="3" t="str" cm="1">
        <f t="array" ref="K6561">_xlfn.LET(_xlpm.d,UPPER(TRIM(CLEAN(SUBSTITUTE(F6561,CHAR(160),"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62" spans="2:11" hidden="1" x14ac:dyDescent="0.25">
      <c r="B6562" s="20">
        <v>45705</v>
      </c>
      <c r="C6562" s="2" t="s">
        <v>1</v>
      </c>
      <c r="D6562" s="2" t="s">
        <v>1382</v>
      </c>
      <c r="E6562" s="2" t="s">
        <v>162</v>
      </c>
      <c r="F6562" s="2" t="s">
        <v>3849</v>
      </c>
      <c r="G6562" s="5">
        <v>16</v>
      </c>
      <c r="H6562" s="5">
        <v>31.85</v>
      </c>
      <c r="I6562" s="5">
        <v>509.6</v>
      </c>
      <c r="J6562" s="5">
        <v>86276</v>
      </c>
      <c r="K6562" s="3" t="str" cm="1">
        <f t="array" ref="K6562">_xlfn.LET(_xlpm.d,UPPER(TRIM(CLEAN(SUBSTITUTE(F6562,CHAR(160),"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63" spans="2:11" hidden="1" x14ac:dyDescent="0.25">
      <c r="B6563" s="20">
        <v>45706</v>
      </c>
      <c r="C6563" s="2" t="s">
        <v>1</v>
      </c>
      <c r="D6563" s="2" t="s">
        <v>1760</v>
      </c>
      <c r="E6563" s="2" t="s">
        <v>143</v>
      </c>
      <c r="F6563" s="2" t="s">
        <v>3849</v>
      </c>
      <c r="G6563" s="5">
        <v>40</v>
      </c>
      <c r="H6563" s="5">
        <v>31.85</v>
      </c>
      <c r="I6563" s="5">
        <v>1274</v>
      </c>
      <c r="J6563" s="5">
        <v>87550</v>
      </c>
      <c r="K6563" s="3" t="str" cm="1">
        <f t="array" ref="K6563">_xlfn.LET(_xlpm.d,UPPER(TRIM(CLEAN(SUBSTITUTE(F6563,CHAR(160),"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64" spans="2:11" hidden="1" x14ac:dyDescent="0.25">
      <c r="B6564" s="20">
        <v>45706</v>
      </c>
      <c r="C6564" s="2" t="s">
        <v>1</v>
      </c>
      <c r="D6564" s="2" t="s">
        <v>3859</v>
      </c>
      <c r="E6564" s="2" t="s">
        <v>544</v>
      </c>
      <c r="F6564" s="2" t="s">
        <v>3849</v>
      </c>
      <c r="G6564" s="5">
        <v>20</v>
      </c>
      <c r="H6564" s="5">
        <v>29.3</v>
      </c>
      <c r="I6564" s="5">
        <v>586</v>
      </c>
      <c r="J6564" s="5">
        <v>88136</v>
      </c>
      <c r="K6564" s="3" t="str" cm="1">
        <f t="array" ref="K6564">_xlfn.LET(_xlpm.d,UPPER(TRIM(CLEAN(SUBSTITUTE(F6564,CHAR(160),"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65" spans="2:11" hidden="1" x14ac:dyDescent="0.25">
      <c r="B6565" s="20">
        <v>45706</v>
      </c>
      <c r="C6565" s="2" t="s">
        <v>1</v>
      </c>
      <c r="D6565" s="2" t="s">
        <v>2688</v>
      </c>
      <c r="E6565" s="2" t="s">
        <v>141</v>
      </c>
      <c r="F6565" s="2" t="s">
        <v>3849</v>
      </c>
      <c r="G6565" s="5">
        <v>30</v>
      </c>
      <c r="H6565" s="5">
        <v>31.85</v>
      </c>
      <c r="I6565" s="5">
        <v>955.5</v>
      </c>
      <c r="J6565" s="5">
        <v>89091.5</v>
      </c>
      <c r="K6565" s="3" t="str" cm="1">
        <f t="array" ref="K6565">_xlfn.LET(_xlpm.d,UPPER(TRIM(CLEAN(SUBSTITUTE(F6565,CHAR(160),"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66" spans="2:11" hidden="1" x14ac:dyDescent="0.25">
      <c r="B6566" s="20">
        <v>45707</v>
      </c>
      <c r="C6566" s="2" t="s">
        <v>1</v>
      </c>
      <c r="D6566" s="2" t="s">
        <v>2462</v>
      </c>
      <c r="E6566" s="2" t="s">
        <v>145</v>
      </c>
      <c r="F6566" s="2" t="s">
        <v>3849</v>
      </c>
      <c r="G6566" s="5">
        <v>20</v>
      </c>
      <c r="H6566" s="5">
        <v>31.85</v>
      </c>
      <c r="I6566" s="5">
        <v>637</v>
      </c>
      <c r="J6566" s="5">
        <v>89728.5</v>
      </c>
      <c r="K6566" s="3" t="str" cm="1">
        <f t="array" ref="K6566">_xlfn.LET(_xlpm.d,UPPER(TRIM(CLEAN(SUBSTITUTE(F6566,CHAR(160),"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67" spans="2:11" hidden="1" x14ac:dyDescent="0.25">
      <c r="B6567" s="20">
        <v>45707</v>
      </c>
      <c r="C6567" s="2" t="s">
        <v>1</v>
      </c>
      <c r="D6567" s="2" t="s">
        <v>1762</v>
      </c>
      <c r="E6567" s="2" t="s">
        <v>485</v>
      </c>
      <c r="F6567" s="2" t="s">
        <v>3849</v>
      </c>
      <c r="G6567" s="5">
        <v>20</v>
      </c>
      <c r="H6567" s="5">
        <v>29.3</v>
      </c>
      <c r="I6567" s="5">
        <v>586</v>
      </c>
      <c r="J6567" s="5">
        <v>90314.5</v>
      </c>
      <c r="K6567" s="3" t="str" cm="1">
        <f t="array" ref="K6567">_xlfn.LET(_xlpm.d,UPPER(TRIM(CLEAN(SUBSTITUTE(F6567,CHAR(160),"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68" spans="2:11" hidden="1" x14ac:dyDescent="0.25">
      <c r="B6568" s="20">
        <v>45707</v>
      </c>
      <c r="C6568" s="2" t="s">
        <v>1</v>
      </c>
      <c r="D6568" s="2" t="s">
        <v>1763</v>
      </c>
      <c r="E6568" s="2" t="s">
        <v>305</v>
      </c>
      <c r="F6568" s="2" t="s">
        <v>3849</v>
      </c>
      <c r="G6568" s="5">
        <v>48</v>
      </c>
      <c r="H6568" s="5">
        <v>31.85</v>
      </c>
      <c r="I6568" s="5">
        <v>1528.8</v>
      </c>
      <c r="J6568" s="5">
        <v>91843.3</v>
      </c>
      <c r="K6568" s="3" t="str" cm="1">
        <f t="array" ref="K6568">_xlfn.LET(_xlpm.d,UPPER(TRIM(CLEAN(SUBSTITUTE(F6568,CHAR(160),"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69" spans="2:11" hidden="1" x14ac:dyDescent="0.25">
      <c r="B6569" s="20">
        <v>45708</v>
      </c>
      <c r="C6569" s="2" t="s">
        <v>1</v>
      </c>
      <c r="D6569" s="2" t="s">
        <v>1385</v>
      </c>
      <c r="E6569" s="2" t="s">
        <v>147</v>
      </c>
      <c r="F6569" s="2" t="s">
        <v>3849</v>
      </c>
      <c r="G6569" s="5">
        <v>32</v>
      </c>
      <c r="H6569" s="5">
        <v>31.85</v>
      </c>
      <c r="I6569" s="5">
        <v>1019.2</v>
      </c>
      <c r="J6569" s="5">
        <v>92862.5</v>
      </c>
      <c r="K6569" s="3" t="str" cm="1">
        <f t="array" ref="K6569">_xlfn.LET(_xlpm.d,UPPER(TRIM(CLEAN(SUBSTITUTE(F6569,CHAR(160),"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70" spans="2:11" hidden="1" x14ac:dyDescent="0.25">
      <c r="B6570" s="20">
        <v>45708</v>
      </c>
      <c r="C6570" s="2" t="s">
        <v>1</v>
      </c>
      <c r="D6570" s="2" t="s">
        <v>1764</v>
      </c>
      <c r="E6570" s="2" t="s">
        <v>1765</v>
      </c>
      <c r="F6570" s="2" t="s">
        <v>3860</v>
      </c>
      <c r="G6570" s="5">
        <v>40</v>
      </c>
      <c r="H6570" s="5">
        <v>29.3</v>
      </c>
      <c r="I6570" s="5">
        <v>1172</v>
      </c>
      <c r="J6570" s="5">
        <v>94034.5</v>
      </c>
      <c r="K6570" s="3" t="str" cm="1">
        <f t="array" ref="K6570">_xlfn.LET(_xlpm.d,UPPER(TRIM(CLEAN(SUBSTITUTE(F6570,CHAR(160),"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71" spans="2:11" hidden="1" x14ac:dyDescent="0.25">
      <c r="B6571" s="20">
        <v>45708</v>
      </c>
      <c r="C6571" s="2" t="s">
        <v>1</v>
      </c>
      <c r="D6571" s="2" t="s">
        <v>3861</v>
      </c>
      <c r="E6571" s="2" t="s">
        <v>228</v>
      </c>
      <c r="F6571" s="2" t="s">
        <v>3849</v>
      </c>
      <c r="G6571" s="5">
        <v>50</v>
      </c>
      <c r="H6571" s="5">
        <v>31.85</v>
      </c>
      <c r="I6571" s="5">
        <v>1592.5</v>
      </c>
      <c r="J6571" s="5">
        <v>95627</v>
      </c>
      <c r="K6571" s="3" t="str" cm="1">
        <f t="array" ref="K6571">_xlfn.LET(_xlpm.d,UPPER(TRIM(CLEAN(SUBSTITUTE(F6571,CHAR(160),"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72" spans="2:11" hidden="1" x14ac:dyDescent="0.25">
      <c r="B6572" s="20">
        <v>45709</v>
      </c>
      <c r="C6572" s="2" t="s">
        <v>1</v>
      </c>
      <c r="D6572" s="2" t="s">
        <v>1770</v>
      </c>
      <c r="E6572" s="2" t="s">
        <v>319</v>
      </c>
      <c r="F6572" s="2" t="s">
        <v>3849</v>
      </c>
      <c r="G6572" s="5">
        <v>64</v>
      </c>
      <c r="H6572" s="5">
        <v>31.85</v>
      </c>
      <c r="I6572" s="5">
        <v>2038.4</v>
      </c>
      <c r="J6572" s="5">
        <v>97665.4</v>
      </c>
      <c r="K6572" s="3" t="str" cm="1">
        <f t="array" ref="K6572">_xlfn.LET(_xlpm.d,UPPER(TRIM(CLEAN(SUBSTITUTE(F6572,CHAR(160),"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73" spans="2:11" hidden="1" x14ac:dyDescent="0.25">
      <c r="B6573" s="20">
        <v>45712</v>
      </c>
      <c r="C6573" s="2" t="s">
        <v>1</v>
      </c>
      <c r="D6573" s="2" t="s">
        <v>3862</v>
      </c>
      <c r="E6573" s="2" t="s">
        <v>279</v>
      </c>
      <c r="F6573" s="2" t="s">
        <v>3849</v>
      </c>
      <c r="G6573" s="5">
        <v>32</v>
      </c>
      <c r="H6573" s="5">
        <v>31.85</v>
      </c>
      <c r="I6573" s="5">
        <v>1019.2</v>
      </c>
      <c r="J6573" s="5">
        <v>98684.599999999991</v>
      </c>
      <c r="K6573" s="3" t="str" cm="1">
        <f t="array" ref="K6573">_xlfn.LET(_xlpm.d,UPPER(TRIM(CLEAN(SUBSTITUTE(F6573,CHAR(160),"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74" spans="2:11" hidden="1" x14ac:dyDescent="0.25">
      <c r="B6574" s="20">
        <v>45713</v>
      </c>
      <c r="C6574" s="2" t="s">
        <v>1</v>
      </c>
      <c r="D6574" s="2" t="s">
        <v>1772</v>
      </c>
      <c r="E6574" s="2" t="s">
        <v>234</v>
      </c>
      <c r="F6574" s="2" t="s">
        <v>3849</v>
      </c>
      <c r="G6574" s="5">
        <v>16</v>
      </c>
      <c r="H6574" s="5">
        <v>31.85</v>
      </c>
      <c r="I6574" s="5">
        <v>509.6</v>
      </c>
      <c r="J6574" s="5">
        <v>99194.2</v>
      </c>
      <c r="K6574" s="3" t="str" cm="1">
        <f t="array" ref="K6574">_xlfn.LET(_xlpm.d,UPPER(TRIM(CLEAN(SUBSTITUTE(F6574,CHAR(160),"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75" spans="2:11" hidden="1" x14ac:dyDescent="0.25">
      <c r="B6575" s="20">
        <v>45713</v>
      </c>
      <c r="C6575" s="2" t="s">
        <v>1</v>
      </c>
      <c r="D6575" s="2" t="s">
        <v>2694</v>
      </c>
      <c r="E6575" s="2" t="s">
        <v>290</v>
      </c>
      <c r="F6575" s="2" t="s">
        <v>3849</v>
      </c>
      <c r="G6575" s="5">
        <v>40</v>
      </c>
      <c r="H6575" s="5">
        <v>31.85</v>
      </c>
      <c r="I6575" s="5">
        <v>1274</v>
      </c>
      <c r="J6575" s="5">
        <v>100468.2</v>
      </c>
      <c r="K6575" s="3" t="str" cm="1">
        <f t="array" ref="K6575">_xlfn.LET(_xlpm.d,UPPER(TRIM(CLEAN(SUBSTITUTE(F6575,CHAR(160),"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76" spans="2:11" hidden="1" x14ac:dyDescent="0.25">
      <c r="B6576" s="20">
        <v>45715</v>
      </c>
      <c r="C6576" s="2" t="s">
        <v>1</v>
      </c>
      <c r="D6576" s="2" t="s">
        <v>1525</v>
      </c>
      <c r="E6576" s="2" t="s">
        <v>192</v>
      </c>
      <c r="F6576" s="2" t="s">
        <v>3849</v>
      </c>
      <c r="G6576" s="5">
        <v>32</v>
      </c>
      <c r="H6576" s="5">
        <v>31.85</v>
      </c>
      <c r="I6576" s="5">
        <v>1019.2</v>
      </c>
      <c r="J6576" s="5">
        <v>101487.4</v>
      </c>
      <c r="K6576" s="3" t="str" cm="1">
        <f t="array" ref="K6576">_xlfn.LET(_xlpm.d,UPPER(TRIM(CLEAN(SUBSTITUTE(F6576,CHAR(160),"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77" spans="2:11" hidden="1" x14ac:dyDescent="0.25">
      <c r="B6577" s="20">
        <v>45720</v>
      </c>
      <c r="C6577" s="2" t="s">
        <v>1</v>
      </c>
      <c r="D6577" s="2" t="s">
        <v>494</v>
      </c>
      <c r="E6577" s="2" t="s">
        <v>143</v>
      </c>
      <c r="F6577" s="2" t="s">
        <v>3849</v>
      </c>
      <c r="G6577" s="5">
        <v>30</v>
      </c>
      <c r="H6577" s="5">
        <v>31.85</v>
      </c>
      <c r="I6577" s="5">
        <v>955.5</v>
      </c>
      <c r="J6577" s="5">
        <v>102442.9</v>
      </c>
      <c r="K6577" s="3" t="str" cm="1">
        <f t="array" ref="K6577">_xlfn.LET(_xlpm.d,UPPER(TRIM(CLEAN(SUBSTITUTE(F6577,CHAR(160),"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78" spans="2:11" hidden="1" x14ac:dyDescent="0.25">
      <c r="B6578" s="20">
        <v>45720</v>
      </c>
      <c r="C6578" s="2" t="s">
        <v>1</v>
      </c>
      <c r="D6578" s="2" t="s">
        <v>1784</v>
      </c>
      <c r="E6578" s="2" t="s">
        <v>234</v>
      </c>
      <c r="F6578" s="2" t="s">
        <v>3849</v>
      </c>
      <c r="G6578" s="5">
        <v>32</v>
      </c>
      <c r="H6578" s="5">
        <v>31.85</v>
      </c>
      <c r="I6578" s="5">
        <v>1019.2</v>
      </c>
      <c r="J6578" s="5">
        <v>103462.09999999999</v>
      </c>
      <c r="K6578" s="3" t="str" cm="1">
        <f t="array" ref="K6578">_xlfn.LET(_xlpm.d,UPPER(TRIM(CLEAN(SUBSTITUTE(F6578,CHAR(160),"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79" spans="2:11" hidden="1" x14ac:dyDescent="0.25">
      <c r="B6579" s="20">
        <v>45720</v>
      </c>
      <c r="C6579" s="2" t="s">
        <v>1</v>
      </c>
      <c r="D6579" s="2" t="s">
        <v>3863</v>
      </c>
      <c r="E6579" s="2" t="s">
        <v>141</v>
      </c>
      <c r="F6579" s="2" t="s">
        <v>3849</v>
      </c>
      <c r="G6579" s="5">
        <v>10</v>
      </c>
      <c r="H6579" s="5">
        <v>31.85</v>
      </c>
      <c r="I6579" s="5">
        <v>318.5</v>
      </c>
      <c r="J6579" s="5">
        <v>103780.59999999999</v>
      </c>
      <c r="K6579" s="3" t="str" cm="1">
        <f t="array" ref="K6579">_xlfn.LET(_xlpm.d,UPPER(TRIM(CLEAN(SUBSTITUTE(F6579,CHAR(160),"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80" spans="2:11" hidden="1" x14ac:dyDescent="0.25">
      <c r="B6580" s="20">
        <v>45720</v>
      </c>
      <c r="C6580" s="2" t="s">
        <v>1</v>
      </c>
      <c r="D6580" s="2" t="s">
        <v>2706</v>
      </c>
      <c r="E6580" s="2" t="s">
        <v>162</v>
      </c>
      <c r="F6580" s="2" t="s">
        <v>3849</v>
      </c>
      <c r="G6580" s="5">
        <v>40</v>
      </c>
      <c r="H6580" s="5">
        <v>31.85</v>
      </c>
      <c r="I6580" s="5">
        <v>1274</v>
      </c>
      <c r="J6580" s="5">
        <v>105054.59999999999</v>
      </c>
      <c r="K6580" s="3" t="str" cm="1">
        <f t="array" ref="K6580">_xlfn.LET(_xlpm.d,UPPER(TRIM(CLEAN(SUBSTITUTE(F6580,CHAR(160),"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81" spans="2:11" hidden="1" x14ac:dyDescent="0.25">
      <c r="B6581" s="20">
        <v>45720</v>
      </c>
      <c r="C6581" s="2" t="s">
        <v>1</v>
      </c>
      <c r="D6581" s="2" t="s">
        <v>3864</v>
      </c>
      <c r="E6581" s="2" t="s">
        <v>234</v>
      </c>
      <c r="F6581" s="2" t="s">
        <v>3849</v>
      </c>
      <c r="G6581" s="5">
        <v>16</v>
      </c>
      <c r="H6581" s="5">
        <v>31.85</v>
      </c>
      <c r="I6581" s="5">
        <v>509.6</v>
      </c>
      <c r="J6581" s="5">
        <v>105564.2</v>
      </c>
      <c r="K6581" s="3" t="str" cm="1">
        <f t="array" ref="K6581">_xlfn.LET(_xlpm.d,UPPER(TRIM(CLEAN(SUBSTITUTE(F6581,CHAR(160),"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82" spans="2:11" hidden="1" x14ac:dyDescent="0.25">
      <c r="B6582" s="20">
        <v>45721</v>
      </c>
      <c r="C6582" s="2" t="s">
        <v>1</v>
      </c>
      <c r="D6582" s="2" t="s">
        <v>931</v>
      </c>
      <c r="E6582" s="2" t="s">
        <v>149</v>
      </c>
      <c r="F6582" s="2" t="s">
        <v>3849</v>
      </c>
      <c r="G6582" s="5">
        <v>32</v>
      </c>
      <c r="H6582" s="5">
        <v>31.85</v>
      </c>
      <c r="I6582" s="5">
        <v>1019.2</v>
      </c>
      <c r="J6582" s="5">
        <v>106583.4</v>
      </c>
      <c r="K6582" s="3" t="str" cm="1">
        <f t="array" ref="K6582">_xlfn.LET(_xlpm.d,UPPER(TRIM(CLEAN(SUBSTITUTE(F6582,CHAR(160),"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83" spans="2:11" hidden="1" x14ac:dyDescent="0.25">
      <c r="B6583" s="20">
        <v>45722</v>
      </c>
      <c r="C6583" s="2" t="s">
        <v>1</v>
      </c>
      <c r="D6583" s="2" t="s">
        <v>3865</v>
      </c>
      <c r="E6583" s="2" t="s">
        <v>762</v>
      </c>
      <c r="F6583" s="2" t="s">
        <v>3866</v>
      </c>
      <c r="G6583" s="5">
        <v>16</v>
      </c>
      <c r="H6583" s="5">
        <v>18.649999999999999</v>
      </c>
      <c r="I6583" s="5">
        <v>298.39999999999998</v>
      </c>
      <c r="J6583" s="5">
        <v>106881.79999999999</v>
      </c>
      <c r="K6583" s="3" t="str" cm="1">
        <f t="array" ref="K6583">_xlfn.LET(_xlpm.d,UPPER(TRIM(CLEAN(SUBSTITUTE(F6583,CHAR(160),"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84" spans="2:11" hidden="1" x14ac:dyDescent="0.25">
      <c r="B6584" s="20">
        <v>45722</v>
      </c>
      <c r="C6584" s="2" t="s">
        <v>1</v>
      </c>
      <c r="D6584" s="2" t="s">
        <v>2717</v>
      </c>
      <c r="E6584" s="2" t="s">
        <v>305</v>
      </c>
      <c r="F6584" s="2" t="s">
        <v>3849</v>
      </c>
      <c r="G6584" s="5">
        <v>64</v>
      </c>
      <c r="H6584" s="5">
        <v>31.85</v>
      </c>
      <c r="I6584" s="5">
        <v>2038.4</v>
      </c>
      <c r="J6584" s="5">
        <v>108920.19999999998</v>
      </c>
      <c r="K6584" s="3" t="str" cm="1">
        <f t="array" ref="K6584">_xlfn.LET(_xlpm.d,UPPER(TRIM(CLEAN(SUBSTITUTE(F6584,CHAR(160),"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85" spans="2:11" hidden="1" x14ac:dyDescent="0.25">
      <c r="B6585" s="20">
        <v>45727</v>
      </c>
      <c r="C6585" s="2" t="s">
        <v>1</v>
      </c>
      <c r="D6585" s="2" t="s">
        <v>2724</v>
      </c>
      <c r="E6585" s="2" t="s">
        <v>263</v>
      </c>
      <c r="F6585" s="2" t="s">
        <v>3849</v>
      </c>
      <c r="G6585" s="5">
        <v>48</v>
      </c>
      <c r="H6585" s="5">
        <v>31.85</v>
      </c>
      <c r="I6585" s="5">
        <v>1528.8</v>
      </c>
      <c r="J6585" s="5">
        <v>110448.99999999999</v>
      </c>
      <c r="K6585" s="3" t="str" cm="1">
        <f t="array" ref="K6585">_xlfn.LET(_xlpm.d,UPPER(TRIM(CLEAN(SUBSTITUTE(F6585,CHAR(160),"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86" spans="2:11" hidden="1" x14ac:dyDescent="0.25">
      <c r="B6586" s="20">
        <v>45728</v>
      </c>
      <c r="C6586" s="2" t="s">
        <v>1</v>
      </c>
      <c r="D6586" s="2" t="s">
        <v>2727</v>
      </c>
      <c r="E6586" s="2" t="s">
        <v>145</v>
      </c>
      <c r="F6586" s="2" t="s">
        <v>3849</v>
      </c>
      <c r="G6586" s="5">
        <v>15</v>
      </c>
      <c r="H6586" s="5">
        <v>31.85</v>
      </c>
      <c r="I6586" s="5">
        <v>477.75</v>
      </c>
      <c r="J6586" s="5">
        <v>110926.74999999999</v>
      </c>
      <c r="K6586" s="3" t="str" cm="1">
        <f t="array" ref="K6586">_xlfn.LET(_xlpm.d,UPPER(TRIM(CLEAN(SUBSTITUTE(F6586,CHAR(160),"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87" spans="2:11" hidden="1" x14ac:dyDescent="0.25">
      <c r="B6587" s="20">
        <v>45730</v>
      </c>
      <c r="C6587" s="2" t="s">
        <v>1</v>
      </c>
      <c r="D6587" s="2" t="s">
        <v>2737</v>
      </c>
      <c r="E6587" s="2" t="s">
        <v>307</v>
      </c>
      <c r="F6587" s="2" t="s">
        <v>3849</v>
      </c>
      <c r="G6587" s="5">
        <v>80</v>
      </c>
      <c r="H6587" s="5">
        <v>31.85</v>
      </c>
      <c r="I6587" s="5">
        <v>2548</v>
      </c>
      <c r="J6587" s="5">
        <v>113474.74999999999</v>
      </c>
      <c r="K6587" s="3" t="str" cm="1">
        <f t="array" ref="K6587">_xlfn.LET(_xlpm.d,UPPER(TRIM(CLEAN(SUBSTITUTE(F6587,CHAR(160),"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88" spans="2:11" hidden="1" x14ac:dyDescent="0.25">
      <c r="B6588" s="20">
        <v>45733</v>
      </c>
      <c r="C6588" s="2" t="s">
        <v>1</v>
      </c>
      <c r="D6588" s="2" t="s">
        <v>944</v>
      </c>
      <c r="E6588" s="2" t="s">
        <v>279</v>
      </c>
      <c r="F6588" s="2" t="s">
        <v>3849</v>
      </c>
      <c r="G6588" s="5">
        <v>20</v>
      </c>
      <c r="H6588" s="5">
        <v>31.85</v>
      </c>
      <c r="I6588" s="5">
        <v>637</v>
      </c>
      <c r="J6588" s="5">
        <v>114111.74999999999</v>
      </c>
      <c r="K6588" s="3" t="str" cm="1">
        <f t="array" ref="K6588">_xlfn.LET(_xlpm.d,UPPER(TRIM(CLEAN(SUBSTITUTE(F6588,CHAR(160),"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89" spans="2:11" hidden="1" x14ac:dyDescent="0.25">
      <c r="B6589" s="20">
        <v>45733</v>
      </c>
      <c r="C6589" s="2" t="s">
        <v>1</v>
      </c>
      <c r="D6589" s="2" t="s">
        <v>945</v>
      </c>
      <c r="E6589" s="2" t="s">
        <v>162</v>
      </c>
      <c r="F6589" s="2" t="s">
        <v>3849</v>
      </c>
      <c r="G6589" s="5">
        <v>20</v>
      </c>
      <c r="H6589" s="5">
        <v>31.85</v>
      </c>
      <c r="I6589" s="5">
        <v>637</v>
      </c>
      <c r="J6589" s="5">
        <v>114748.74999999999</v>
      </c>
      <c r="K6589" s="3" t="str" cm="1">
        <f t="array" ref="K6589">_xlfn.LET(_xlpm.d,UPPER(TRIM(CLEAN(SUBSTITUTE(F6589,CHAR(160),"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90" spans="2:11" hidden="1" x14ac:dyDescent="0.25">
      <c r="B6590" s="20">
        <v>45734</v>
      </c>
      <c r="C6590" s="2" t="s">
        <v>1</v>
      </c>
      <c r="D6590" s="2" t="s">
        <v>503</v>
      </c>
      <c r="E6590" s="2" t="s">
        <v>143</v>
      </c>
      <c r="F6590" s="2" t="s">
        <v>3849</v>
      </c>
      <c r="G6590" s="5">
        <v>20</v>
      </c>
      <c r="H6590" s="5">
        <v>31.85</v>
      </c>
      <c r="I6590" s="5">
        <v>637</v>
      </c>
      <c r="J6590" s="5">
        <v>115385.74999999999</v>
      </c>
      <c r="K6590" s="3" t="str" cm="1">
        <f t="array" ref="K6590">_xlfn.LET(_xlpm.d,UPPER(TRIM(CLEAN(SUBSTITUTE(F6590,CHAR(160),"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91" spans="2:11" hidden="1" x14ac:dyDescent="0.25">
      <c r="B6591" s="20">
        <v>45734</v>
      </c>
      <c r="C6591" s="2" t="s">
        <v>1</v>
      </c>
      <c r="D6591" s="2" t="s">
        <v>505</v>
      </c>
      <c r="E6591" s="2" t="s">
        <v>261</v>
      </c>
      <c r="F6591" s="2" t="s">
        <v>3849</v>
      </c>
      <c r="G6591" s="5">
        <v>10</v>
      </c>
      <c r="H6591" s="5">
        <v>31.85</v>
      </c>
      <c r="I6591" s="5">
        <v>318.5</v>
      </c>
      <c r="J6591" s="5">
        <v>115704.24999999999</v>
      </c>
      <c r="K6591" s="3" t="str" cm="1">
        <f t="array" ref="K6591">_xlfn.LET(_xlpm.d,UPPER(TRIM(CLEAN(SUBSTITUTE(F6591,CHAR(160),"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92" spans="2:11" hidden="1" x14ac:dyDescent="0.25">
      <c r="B6592" s="20">
        <v>45740</v>
      </c>
      <c r="C6592" s="2" t="s">
        <v>1</v>
      </c>
      <c r="D6592" s="2" t="s">
        <v>506</v>
      </c>
      <c r="E6592" s="2" t="s">
        <v>243</v>
      </c>
      <c r="F6592" s="2" t="s">
        <v>3849</v>
      </c>
      <c r="G6592" s="5">
        <v>16</v>
      </c>
      <c r="H6592" s="5">
        <v>31.85</v>
      </c>
      <c r="I6592" s="5">
        <v>509.6</v>
      </c>
      <c r="J6592" s="5">
        <v>116213.84999999999</v>
      </c>
      <c r="K6592" s="3" t="str" cm="1">
        <f t="array" ref="K6592">_xlfn.LET(_xlpm.d,UPPER(TRIM(CLEAN(SUBSTITUTE(F6592,CHAR(160),"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93" spans="2:11" hidden="1" x14ac:dyDescent="0.25">
      <c r="B6593" s="20">
        <v>45744</v>
      </c>
      <c r="C6593" s="2" t="s">
        <v>1</v>
      </c>
      <c r="D6593" s="2" t="s">
        <v>2759</v>
      </c>
      <c r="E6593" s="2" t="s">
        <v>311</v>
      </c>
      <c r="F6593" s="2" t="s">
        <v>3849</v>
      </c>
      <c r="G6593" s="5">
        <v>32</v>
      </c>
      <c r="H6593" s="5">
        <v>31.85</v>
      </c>
      <c r="I6593" s="5">
        <v>1019.2</v>
      </c>
      <c r="J6593" s="5">
        <v>117233.04999999999</v>
      </c>
      <c r="K6593" s="3" t="str" cm="1">
        <f t="array" ref="K6593">_xlfn.LET(_xlpm.d,UPPER(TRIM(CLEAN(SUBSTITUTE(F6593,CHAR(160),"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94" spans="2:11" hidden="1" x14ac:dyDescent="0.25">
      <c r="B6594" s="20">
        <v>45747</v>
      </c>
      <c r="C6594" s="2" t="s">
        <v>1</v>
      </c>
      <c r="D6594" s="2" t="s">
        <v>955</v>
      </c>
      <c r="E6594" s="2" t="s">
        <v>162</v>
      </c>
      <c r="F6594" s="2" t="s">
        <v>3849</v>
      </c>
      <c r="G6594" s="5">
        <v>40</v>
      </c>
      <c r="H6594" s="5">
        <v>31.85</v>
      </c>
      <c r="I6594" s="5">
        <v>1274</v>
      </c>
      <c r="J6594" s="5">
        <v>118507.04999999999</v>
      </c>
      <c r="K6594" s="3" t="str" cm="1">
        <f t="array" ref="K6594">_xlfn.LET(_xlpm.d,UPPER(TRIM(CLEAN(SUBSTITUTE(F6594,CHAR(160),"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95" spans="2:11" hidden="1" x14ac:dyDescent="0.25">
      <c r="B6595" s="20">
        <v>45783</v>
      </c>
      <c r="C6595" s="2" t="s">
        <v>1</v>
      </c>
      <c r="D6595" s="2" t="s">
        <v>982</v>
      </c>
      <c r="E6595" s="2" t="s">
        <v>874</v>
      </c>
      <c r="F6595" s="2" t="s">
        <v>3849</v>
      </c>
      <c r="G6595" s="5">
        <v>60</v>
      </c>
      <c r="H6595" s="5">
        <v>27.65</v>
      </c>
      <c r="I6595" s="5">
        <v>1659</v>
      </c>
      <c r="J6595" s="5">
        <v>120166.04999999999</v>
      </c>
      <c r="K6595" s="3" t="str" cm="1">
        <f t="array" ref="K6595">_xlfn.LET(_xlpm.d,UPPER(TRIM(CLEAN(SUBSTITUTE(F6595,CHAR(160),"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96" spans="2:11" hidden="1" x14ac:dyDescent="0.25">
      <c r="B6596" s="20">
        <v>45783</v>
      </c>
      <c r="C6596" s="2" t="s">
        <v>1</v>
      </c>
      <c r="D6596" s="2" t="s">
        <v>2835</v>
      </c>
      <c r="E6596" s="2" t="s">
        <v>228</v>
      </c>
      <c r="F6596" s="2" t="s">
        <v>3849</v>
      </c>
      <c r="G6596" s="5">
        <v>16</v>
      </c>
      <c r="H6596" s="5">
        <v>41.5</v>
      </c>
      <c r="I6596" s="5">
        <v>664</v>
      </c>
      <c r="J6596" s="5">
        <v>120830.04999999999</v>
      </c>
      <c r="K6596" s="3" t="str" cm="1">
        <f t="array" ref="K6596">_xlfn.LET(_xlpm.d,UPPER(TRIM(CLEAN(SUBSTITUTE(F6596,CHAR(160),"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97" spans="2:11" hidden="1" x14ac:dyDescent="0.25">
      <c r="B6597" s="20">
        <v>45784</v>
      </c>
      <c r="C6597" s="2" t="s">
        <v>1</v>
      </c>
      <c r="D6597" s="2" t="s">
        <v>2840</v>
      </c>
      <c r="E6597" s="2" t="s">
        <v>319</v>
      </c>
      <c r="F6597" s="2" t="s">
        <v>3849</v>
      </c>
      <c r="G6597" s="5">
        <v>32</v>
      </c>
      <c r="H6597" s="5">
        <v>41.5</v>
      </c>
      <c r="I6597" s="5">
        <v>1328</v>
      </c>
      <c r="J6597" s="5">
        <v>122158.04999999999</v>
      </c>
      <c r="K6597" s="3" t="str" cm="1">
        <f t="array" ref="K6597">_xlfn.LET(_xlpm.d,UPPER(TRIM(CLEAN(SUBSTITUTE(F6597,CHAR(160),"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98" spans="2:11" hidden="1" x14ac:dyDescent="0.25">
      <c r="B6598" s="20">
        <v>45833</v>
      </c>
      <c r="C6598" s="2" t="s">
        <v>1</v>
      </c>
      <c r="D6598" s="2" t="s">
        <v>3867</v>
      </c>
      <c r="E6598" s="2" t="s">
        <v>189</v>
      </c>
      <c r="F6598" s="2" t="s">
        <v>3849</v>
      </c>
      <c r="G6598" s="5">
        <v>15</v>
      </c>
      <c r="H6598" s="5">
        <v>31.85</v>
      </c>
      <c r="I6598" s="5">
        <v>477.75</v>
      </c>
      <c r="J6598" s="5">
        <v>122635.79999999999</v>
      </c>
      <c r="K6598" s="3" t="str" cm="1">
        <f t="array" ref="K6598">_xlfn.LET(_xlpm.d,UPPER(TRIM(CLEAN(SUBSTITUTE(F6598,CHAR(160),"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599" spans="2:11" hidden="1" x14ac:dyDescent="0.25">
      <c r="B6599" s="20">
        <v>45833</v>
      </c>
      <c r="C6599" s="2" t="s">
        <v>1</v>
      </c>
      <c r="D6599" s="2" t="s">
        <v>2925</v>
      </c>
      <c r="E6599" s="2" t="s">
        <v>305</v>
      </c>
      <c r="F6599" s="2" t="s">
        <v>3849</v>
      </c>
      <c r="G6599" s="5">
        <v>80</v>
      </c>
      <c r="H6599" s="5">
        <v>31.85</v>
      </c>
      <c r="I6599" s="5">
        <v>2548</v>
      </c>
      <c r="J6599" s="5">
        <v>125183.79999999999</v>
      </c>
      <c r="K6599" s="3" t="str" cm="1">
        <f t="array" ref="K6599">_xlfn.LET(_xlpm.d,UPPER(TRIM(CLEAN(SUBSTITUTE(F6599,CHAR(160),"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00" spans="2:11" hidden="1" x14ac:dyDescent="0.25">
      <c r="B6600" s="20">
        <v>45834</v>
      </c>
      <c r="C6600" s="2" t="s">
        <v>1</v>
      </c>
      <c r="D6600" s="2" t="s">
        <v>603</v>
      </c>
      <c r="E6600" s="2" t="s">
        <v>192</v>
      </c>
      <c r="F6600" s="2" t="s">
        <v>3849</v>
      </c>
      <c r="G6600" s="5">
        <v>31</v>
      </c>
      <c r="H6600" s="5">
        <v>31.85</v>
      </c>
      <c r="I6600" s="5">
        <v>987.35</v>
      </c>
      <c r="J6600" s="5">
        <v>126171.15</v>
      </c>
      <c r="K6600" s="3" t="str" cm="1">
        <f t="array" ref="K6600">_xlfn.LET(_xlpm.d,UPPER(TRIM(CLEAN(SUBSTITUTE(F6600,CHAR(160),"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01" spans="2:11" hidden="1" x14ac:dyDescent="0.25">
      <c r="B6601" s="20">
        <v>45835</v>
      </c>
      <c r="C6601" s="2" t="s">
        <v>1</v>
      </c>
      <c r="D6601" s="2" t="s">
        <v>2928</v>
      </c>
      <c r="E6601" s="2" t="s">
        <v>224</v>
      </c>
      <c r="F6601" s="2" t="s">
        <v>3849</v>
      </c>
      <c r="G6601" s="5">
        <v>128</v>
      </c>
      <c r="H6601" s="5">
        <v>31.85</v>
      </c>
      <c r="I6601" s="5">
        <v>4076.8</v>
      </c>
      <c r="J6601" s="5">
        <v>130247.95</v>
      </c>
      <c r="K6601" s="3" t="str" cm="1">
        <f t="array" ref="K6601">_xlfn.LET(_xlpm.d,UPPER(TRIM(CLEAN(SUBSTITUTE(F6601,CHAR(160),"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02" spans="2:11" hidden="1" x14ac:dyDescent="0.25">
      <c r="B6602" s="20">
        <v>45839</v>
      </c>
      <c r="C6602" s="2" t="s">
        <v>1</v>
      </c>
      <c r="D6602" s="2" t="s">
        <v>2930</v>
      </c>
      <c r="E6602" s="2" t="s">
        <v>266</v>
      </c>
      <c r="F6602" s="2" t="s">
        <v>3849</v>
      </c>
      <c r="G6602" s="5">
        <v>32</v>
      </c>
      <c r="H6602" s="5">
        <v>31.85</v>
      </c>
      <c r="I6602" s="5">
        <v>1019.2</v>
      </c>
      <c r="J6602" s="5">
        <v>131267.15</v>
      </c>
      <c r="K6602" s="3" t="str" cm="1">
        <f t="array" ref="K6602">_xlfn.LET(_xlpm.d,UPPER(TRIM(CLEAN(SUBSTITUTE(F6602,CHAR(160),"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03" spans="2:11" hidden="1" x14ac:dyDescent="0.25">
      <c r="B6603" s="20">
        <v>45839</v>
      </c>
      <c r="C6603" s="2" t="s">
        <v>1</v>
      </c>
      <c r="D6603" s="2" t="s">
        <v>606</v>
      </c>
      <c r="E6603" s="2" t="s">
        <v>544</v>
      </c>
      <c r="F6603" s="2" t="s">
        <v>3849</v>
      </c>
      <c r="G6603" s="5">
        <v>10</v>
      </c>
      <c r="H6603" s="5">
        <v>31.85</v>
      </c>
      <c r="I6603" s="5">
        <v>318.5</v>
      </c>
      <c r="J6603" s="5">
        <v>131585.65</v>
      </c>
      <c r="K6603" s="3" t="str" cm="1">
        <f t="array" ref="K6603">_xlfn.LET(_xlpm.d,UPPER(TRIM(CLEAN(SUBSTITUTE(F6603,CHAR(160),"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04" spans="2:11" hidden="1" x14ac:dyDescent="0.25">
      <c r="B6604" s="20">
        <v>45840</v>
      </c>
      <c r="C6604" s="2" t="s">
        <v>1</v>
      </c>
      <c r="D6604" s="2" t="s">
        <v>1946</v>
      </c>
      <c r="E6604" s="2" t="s">
        <v>197</v>
      </c>
      <c r="F6604" s="2" t="s">
        <v>3849</v>
      </c>
      <c r="G6604" s="5">
        <v>52</v>
      </c>
      <c r="H6604" s="5">
        <v>31.85</v>
      </c>
      <c r="I6604" s="5">
        <v>1656.2</v>
      </c>
      <c r="J6604" s="5">
        <v>133241.85</v>
      </c>
      <c r="K6604" s="3" t="str" cm="1">
        <f t="array" ref="K6604">_xlfn.LET(_xlpm.d,UPPER(TRIM(CLEAN(SUBSTITUTE(F6604,CHAR(160),"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05" spans="2:11" hidden="1" x14ac:dyDescent="0.25">
      <c r="B6605" s="20">
        <v>45842</v>
      </c>
      <c r="C6605" s="2" t="s">
        <v>1</v>
      </c>
      <c r="D6605" s="2" t="s">
        <v>1949</v>
      </c>
      <c r="E6605" s="2" t="s">
        <v>165</v>
      </c>
      <c r="F6605" s="2" t="s">
        <v>3849</v>
      </c>
      <c r="G6605" s="5">
        <v>10</v>
      </c>
      <c r="H6605" s="5">
        <v>31.85</v>
      </c>
      <c r="I6605" s="5">
        <v>318.5</v>
      </c>
      <c r="J6605" s="5">
        <v>133560.35</v>
      </c>
      <c r="K6605" s="3" t="str" cm="1">
        <f t="array" ref="K6605">_xlfn.LET(_xlpm.d,UPPER(TRIM(CLEAN(SUBSTITUTE(F6605,CHAR(160),"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06" spans="2:11" hidden="1" x14ac:dyDescent="0.25">
      <c r="B6606" s="20">
        <v>45846</v>
      </c>
      <c r="C6606" s="2" t="s">
        <v>1</v>
      </c>
      <c r="D6606" s="2" t="s">
        <v>1955</v>
      </c>
      <c r="E6606" s="2" t="s">
        <v>214</v>
      </c>
      <c r="F6606" s="2" t="s">
        <v>3849</v>
      </c>
      <c r="G6606" s="5">
        <v>30</v>
      </c>
      <c r="H6606" s="5">
        <v>31.85</v>
      </c>
      <c r="I6606" s="5">
        <v>955.5</v>
      </c>
      <c r="J6606" s="5">
        <v>134515.85</v>
      </c>
      <c r="K6606" s="3" t="str" cm="1">
        <f t="array" ref="K6606">_xlfn.LET(_xlpm.d,UPPER(TRIM(CLEAN(SUBSTITUTE(F6606,CHAR(160),"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07" spans="2:11" hidden="1" x14ac:dyDescent="0.25">
      <c r="B6607" s="20">
        <v>45853</v>
      </c>
      <c r="C6607" s="2" t="s">
        <v>1</v>
      </c>
      <c r="D6607" s="2" t="s">
        <v>621</v>
      </c>
      <c r="E6607" s="2" t="s">
        <v>158</v>
      </c>
      <c r="F6607" s="2" t="s">
        <v>3849</v>
      </c>
      <c r="G6607" s="5">
        <v>32</v>
      </c>
      <c r="H6607" s="5">
        <v>31.85</v>
      </c>
      <c r="I6607" s="5">
        <v>1019.2</v>
      </c>
      <c r="J6607" s="5">
        <v>135535.05000000002</v>
      </c>
      <c r="K6607" s="3" t="str" cm="1">
        <f t="array" ref="K6607">_xlfn.LET(_xlpm.d,UPPER(TRIM(CLEAN(SUBSTITUTE(F6607,CHAR(160),"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08" spans="2:11" hidden="1" x14ac:dyDescent="0.25">
      <c r="B6608" s="20">
        <v>45853</v>
      </c>
      <c r="C6608" s="2" t="s">
        <v>1</v>
      </c>
      <c r="D6608" s="2" t="s">
        <v>622</v>
      </c>
      <c r="E6608" s="2" t="s">
        <v>162</v>
      </c>
      <c r="F6608" s="2" t="s">
        <v>3849</v>
      </c>
      <c r="G6608" s="5">
        <v>32</v>
      </c>
      <c r="H6608" s="5">
        <v>31.85</v>
      </c>
      <c r="I6608" s="5">
        <v>1019.2</v>
      </c>
      <c r="J6608" s="5">
        <v>136554.25000000003</v>
      </c>
      <c r="K6608" s="3" t="str" cm="1">
        <f t="array" ref="K6608">_xlfn.LET(_xlpm.d,UPPER(TRIM(CLEAN(SUBSTITUTE(F6608,CHAR(160),"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09" spans="2:11" hidden="1" x14ac:dyDescent="0.25">
      <c r="B6609" s="20">
        <v>45853</v>
      </c>
      <c r="C6609" s="2" t="s">
        <v>1</v>
      </c>
      <c r="D6609" s="2" t="s">
        <v>1531</v>
      </c>
      <c r="E6609" s="2" t="s">
        <v>141</v>
      </c>
      <c r="F6609" s="2" t="s">
        <v>3849</v>
      </c>
      <c r="G6609" s="5">
        <v>32</v>
      </c>
      <c r="H6609" s="5">
        <v>31.85</v>
      </c>
      <c r="I6609" s="5">
        <v>1019.2</v>
      </c>
      <c r="J6609" s="5">
        <v>137573.45000000004</v>
      </c>
      <c r="K6609" s="3" t="str" cm="1">
        <f t="array" ref="K6609">_xlfn.LET(_xlpm.d,UPPER(TRIM(CLEAN(SUBSTITUTE(F6609,CHAR(160),"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10" spans="2:11" hidden="1" x14ac:dyDescent="0.25">
      <c r="B6610" s="20">
        <v>45867</v>
      </c>
      <c r="C6610" s="2" t="s">
        <v>1</v>
      </c>
      <c r="D6610" s="2" t="s">
        <v>633</v>
      </c>
      <c r="E6610" s="2" t="s">
        <v>162</v>
      </c>
      <c r="F6610" s="2" t="s">
        <v>3849</v>
      </c>
      <c r="G6610" s="5">
        <v>32</v>
      </c>
      <c r="H6610" s="5">
        <v>31.85</v>
      </c>
      <c r="I6610" s="5">
        <v>1019.2</v>
      </c>
      <c r="J6610" s="5">
        <v>138592.65000000005</v>
      </c>
      <c r="K6610" s="3" t="str" cm="1">
        <f t="array" ref="K6610">_xlfn.LET(_xlpm.d,UPPER(TRIM(CLEAN(SUBSTITUTE(F6610,CHAR(160),"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11" spans="2:11" hidden="1" x14ac:dyDescent="0.25">
      <c r="B6611" s="20">
        <v>45868</v>
      </c>
      <c r="C6611" s="2" t="s">
        <v>1</v>
      </c>
      <c r="D6611" s="2" t="s">
        <v>2976</v>
      </c>
      <c r="E6611" s="2" t="s">
        <v>307</v>
      </c>
      <c r="F6611" s="2" t="s">
        <v>3849</v>
      </c>
      <c r="G6611" s="5">
        <v>32</v>
      </c>
      <c r="H6611" s="5">
        <v>31.85</v>
      </c>
      <c r="I6611" s="5">
        <v>1019.2</v>
      </c>
      <c r="J6611" s="5">
        <v>139611.85000000006</v>
      </c>
      <c r="K6611" s="3" t="str" cm="1">
        <f t="array" ref="K6611">_xlfn.LET(_xlpm.d,UPPER(TRIM(CLEAN(SUBSTITUTE(F6611,CHAR(160),"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12" spans="2:11" hidden="1" x14ac:dyDescent="0.25">
      <c r="B6612" s="20">
        <v>45868</v>
      </c>
      <c r="C6612" s="2" t="s">
        <v>1</v>
      </c>
      <c r="D6612" s="2" t="s">
        <v>2978</v>
      </c>
      <c r="E6612" s="2" t="s">
        <v>319</v>
      </c>
      <c r="F6612" s="2" t="s">
        <v>3849</v>
      </c>
      <c r="G6612" s="5">
        <v>50</v>
      </c>
      <c r="H6612" s="5">
        <v>31.85</v>
      </c>
      <c r="I6612" s="5">
        <v>1592.5</v>
      </c>
      <c r="J6612" s="5">
        <v>141204.35000000006</v>
      </c>
      <c r="K6612" s="3" t="str" cm="1">
        <f t="array" ref="K6612">_xlfn.LET(_xlpm.d,UPPER(TRIM(CLEAN(SUBSTITUTE(F6612,CHAR(160),"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13" spans="2:11" hidden="1" x14ac:dyDescent="0.25">
      <c r="B6613" s="20">
        <v>45870</v>
      </c>
      <c r="C6613" s="2" t="s">
        <v>1</v>
      </c>
      <c r="D6613" s="2" t="s">
        <v>1976</v>
      </c>
      <c r="E6613" s="2" t="s">
        <v>197</v>
      </c>
      <c r="F6613" s="2" t="s">
        <v>3849</v>
      </c>
      <c r="G6613" s="5">
        <v>32</v>
      </c>
      <c r="H6613" s="5">
        <v>33.5</v>
      </c>
      <c r="I6613" s="5">
        <v>1072</v>
      </c>
      <c r="J6613" s="5">
        <v>142276.35000000006</v>
      </c>
      <c r="K6613" s="3" t="str" cm="1">
        <f t="array" ref="K6613">_xlfn.LET(_xlpm.d,UPPER(TRIM(CLEAN(SUBSTITUTE(F6613,CHAR(160),"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14" spans="2:11" hidden="1" x14ac:dyDescent="0.25">
      <c r="B6614" s="20">
        <v>45870</v>
      </c>
      <c r="C6614" s="2" t="s">
        <v>1</v>
      </c>
      <c r="D6614" s="2" t="s">
        <v>1977</v>
      </c>
      <c r="E6614" s="2" t="s">
        <v>305</v>
      </c>
      <c r="F6614" s="2" t="s">
        <v>3849</v>
      </c>
      <c r="G6614" s="5">
        <v>27</v>
      </c>
      <c r="H6614" s="5">
        <v>33.5</v>
      </c>
      <c r="I6614" s="5">
        <v>904.5</v>
      </c>
      <c r="J6614" s="5">
        <v>143180.85000000006</v>
      </c>
      <c r="K6614" s="3" t="str" cm="1">
        <f t="array" ref="K6614">_xlfn.LET(_xlpm.d,UPPER(TRIM(CLEAN(SUBSTITUTE(F6614,CHAR(160),"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15" spans="2:11" hidden="1" x14ac:dyDescent="0.25">
      <c r="B6615" s="20">
        <v>45873</v>
      </c>
      <c r="C6615" s="2" t="s">
        <v>1</v>
      </c>
      <c r="D6615" s="2" t="s">
        <v>1978</v>
      </c>
      <c r="E6615" s="2" t="s">
        <v>248</v>
      </c>
      <c r="F6615" s="2" t="s">
        <v>3849</v>
      </c>
      <c r="G6615" s="5">
        <v>64</v>
      </c>
      <c r="H6615" s="5">
        <v>33.5</v>
      </c>
      <c r="I6615" s="5">
        <v>2144</v>
      </c>
      <c r="J6615" s="5">
        <v>145324.85000000006</v>
      </c>
      <c r="K6615" s="3" t="str" cm="1">
        <f t="array" ref="K6615">_xlfn.LET(_xlpm.d,UPPER(TRIM(CLEAN(SUBSTITUTE(F6615,CHAR(160),"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16" spans="2:11" hidden="1" x14ac:dyDescent="0.25">
      <c r="B6616" s="20">
        <v>45873</v>
      </c>
      <c r="C6616" s="2" t="s">
        <v>1</v>
      </c>
      <c r="D6616" s="2" t="s">
        <v>1979</v>
      </c>
      <c r="E6616" s="2" t="s">
        <v>254</v>
      </c>
      <c r="F6616" s="2" t="s">
        <v>3849</v>
      </c>
      <c r="G6616" s="5">
        <v>36</v>
      </c>
      <c r="H6616" s="5">
        <v>33.5</v>
      </c>
      <c r="I6616" s="5">
        <v>1206</v>
      </c>
      <c r="J6616" s="5">
        <v>146530.85000000006</v>
      </c>
      <c r="K6616" s="3" t="str" cm="1">
        <f t="array" ref="K6616">_xlfn.LET(_xlpm.d,UPPER(TRIM(CLEAN(SUBSTITUTE(F6616,CHAR(160),"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17" spans="2:11" hidden="1" x14ac:dyDescent="0.25">
      <c r="B6617" s="20">
        <v>45876</v>
      </c>
      <c r="C6617" s="2" t="s">
        <v>1</v>
      </c>
      <c r="D6617" s="2" t="s">
        <v>1030</v>
      </c>
      <c r="E6617" s="2" t="s">
        <v>168</v>
      </c>
      <c r="F6617" s="2" t="s">
        <v>3849</v>
      </c>
      <c r="G6617" s="5">
        <v>26</v>
      </c>
      <c r="H6617" s="5">
        <v>33.5</v>
      </c>
      <c r="I6617" s="5">
        <v>871</v>
      </c>
      <c r="J6617" s="5">
        <v>147401.85000000006</v>
      </c>
      <c r="K6617" s="3" t="str" cm="1">
        <f t="array" ref="K6617">_xlfn.LET(_xlpm.d,UPPER(TRIM(CLEAN(SUBSTITUTE(F6617,CHAR(160),"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18" spans="2:11" hidden="1" x14ac:dyDescent="0.25">
      <c r="B6618" s="20">
        <v>45876</v>
      </c>
      <c r="C6618" s="2" t="s">
        <v>1</v>
      </c>
      <c r="D6618" s="2" t="s">
        <v>1984</v>
      </c>
      <c r="E6618" s="2" t="s">
        <v>151</v>
      </c>
      <c r="F6618" s="2" t="s">
        <v>3849</v>
      </c>
      <c r="G6618" s="5">
        <v>10</v>
      </c>
      <c r="H6618" s="5">
        <v>33.5</v>
      </c>
      <c r="I6618" s="5">
        <v>335</v>
      </c>
      <c r="J6618" s="5">
        <v>147736.85000000006</v>
      </c>
      <c r="K6618" s="3" t="str" cm="1">
        <f t="array" ref="K6618">_xlfn.LET(_xlpm.d,UPPER(TRIM(CLEAN(SUBSTITUTE(F6618,CHAR(160),"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19" spans="2:11" hidden="1" x14ac:dyDescent="0.25">
      <c r="B6619" s="20">
        <v>45877</v>
      </c>
      <c r="C6619" s="2" t="s">
        <v>1</v>
      </c>
      <c r="D6619" s="2" t="s">
        <v>644</v>
      </c>
      <c r="E6619" s="2" t="s">
        <v>238</v>
      </c>
      <c r="F6619" s="2" t="s">
        <v>3849</v>
      </c>
      <c r="G6619" s="5">
        <v>25</v>
      </c>
      <c r="H6619" s="5">
        <v>33.5</v>
      </c>
      <c r="I6619" s="5">
        <v>837.5</v>
      </c>
      <c r="J6619" s="5">
        <v>148574.35000000006</v>
      </c>
      <c r="K6619" s="3" t="str" cm="1">
        <f t="array" ref="K6619">_xlfn.LET(_xlpm.d,UPPER(TRIM(CLEAN(SUBSTITUTE(F6619,CHAR(160),"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20" spans="2:11" hidden="1" x14ac:dyDescent="0.25">
      <c r="B6620" s="20">
        <v>45877</v>
      </c>
      <c r="C6620" s="2" t="s">
        <v>1</v>
      </c>
      <c r="D6620" s="2" t="s">
        <v>645</v>
      </c>
      <c r="E6620" s="2" t="s">
        <v>195</v>
      </c>
      <c r="F6620" s="2" t="s">
        <v>3849</v>
      </c>
      <c r="G6620" s="5">
        <v>30</v>
      </c>
      <c r="H6620" s="5">
        <v>33.5</v>
      </c>
      <c r="I6620" s="5">
        <v>1005</v>
      </c>
      <c r="J6620" s="5">
        <v>149579.35000000006</v>
      </c>
      <c r="K6620" s="3" t="str" cm="1">
        <f t="array" ref="K6620">_xlfn.LET(_xlpm.d,UPPER(TRIM(CLEAN(SUBSTITUTE(F6620,CHAR(160),"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21" spans="2:11" hidden="1" x14ac:dyDescent="0.25">
      <c r="B6621" s="20">
        <v>45877</v>
      </c>
      <c r="C6621" s="2" t="s">
        <v>1</v>
      </c>
      <c r="D6621" s="2" t="s">
        <v>2994</v>
      </c>
      <c r="E6621" s="2" t="s">
        <v>311</v>
      </c>
      <c r="F6621" s="2" t="s">
        <v>3849</v>
      </c>
      <c r="G6621" s="5">
        <v>32</v>
      </c>
      <c r="H6621" s="5">
        <v>33.5</v>
      </c>
      <c r="I6621" s="5">
        <v>1072</v>
      </c>
      <c r="J6621" s="5">
        <v>150651.35000000006</v>
      </c>
      <c r="K6621" s="3" t="str" cm="1">
        <f t="array" ref="K6621">_xlfn.LET(_xlpm.d,UPPER(TRIM(CLEAN(SUBSTITUTE(F6621,CHAR(160),"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22" spans="2:11" hidden="1" x14ac:dyDescent="0.25">
      <c r="B6622" s="20">
        <v>45882</v>
      </c>
      <c r="C6622" s="2" t="s">
        <v>1</v>
      </c>
      <c r="D6622" s="2" t="s">
        <v>1038</v>
      </c>
      <c r="E6622" s="2" t="s">
        <v>282</v>
      </c>
      <c r="F6622" s="2" t="s">
        <v>3849</v>
      </c>
      <c r="G6622" s="5">
        <v>20</v>
      </c>
      <c r="H6622" s="5">
        <v>33.5</v>
      </c>
      <c r="I6622" s="5">
        <v>670</v>
      </c>
      <c r="J6622" s="5">
        <v>151321.35000000006</v>
      </c>
      <c r="K6622" s="3" t="str" cm="1">
        <f t="array" ref="K6622">_xlfn.LET(_xlpm.d,UPPER(TRIM(CLEAN(SUBSTITUTE(F6622,CHAR(160),"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23" spans="2:11" hidden="1" x14ac:dyDescent="0.25">
      <c r="B6623" s="20">
        <v>45882</v>
      </c>
      <c r="C6623" s="2" t="s">
        <v>1</v>
      </c>
      <c r="D6623" s="2" t="s">
        <v>3868</v>
      </c>
      <c r="E6623" s="2" t="s">
        <v>145</v>
      </c>
      <c r="F6623" s="2" t="s">
        <v>3849</v>
      </c>
      <c r="G6623" s="5">
        <v>25</v>
      </c>
      <c r="H6623" s="5">
        <v>33.5</v>
      </c>
      <c r="I6623" s="5">
        <v>837.5</v>
      </c>
      <c r="J6623" s="5">
        <v>152158.85000000006</v>
      </c>
      <c r="K6623" s="3" t="str" cm="1">
        <f t="array" ref="K6623">_xlfn.LET(_xlpm.d,UPPER(TRIM(CLEAN(SUBSTITUTE(F6623,CHAR(160),"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24" spans="2:11" hidden="1" x14ac:dyDescent="0.25">
      <c r="B6624" s="20">
        <v>45882</v>
      </c>
      <c r="C6624" s="2" t="s">
        <v>1</v>
      </c>
      <c r="D6624" s="2" t="s">
        <v>3869</v>
      </c>
      <c r="E6624" s="2" t="s">
        <v>189</v>
      </c>
      <c r="F6624" s="2" t="s">
        <v>3849</v>
      </c>
      <c r="G6624" s="5">
        <v>20</v>
      </c>
      <c r="H6624" s="5">
        <v>33.5</v>
      </c>
      <c r="I6624" s="5">
        <v>670</v>
      </c>
      <c r="J6624" s="5">
        <v>152828.85000000006</v>
      </c>
      <c r="K6624" s="3" t="str" cm="1">
        <f t="array" ref="K6624">_xlfn.LET(_xlpm.d,UPPER(TRIM(CLEAN(SUBSTITUTE(F6624,CHAR(160),"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25" spans="2:11" hidden="1" x14ac:dyDescent="0.25">
      <c r="B6625" s="20">
        <v>45882</v>
      </c>
      <c r="C6625" s="2" t="s">
        <v>1</v>
      </c>
      <c r="D6625" s="2" t="s">
        <v>3870</v>
      </c>
      <c r="E6625" s="2" t="s">
        <v>232</v>
      </c>
      <c r="F6625" s="2" t="s">
        <v>3849</v>
      </c>
      <c r="G6625" s="5">
        <v>20</v>
      </c>
      <c r="H6625" s="5">
        <v>33.5</v>
      </c>
      <c r="I6625" s="5">
        <v>670</v>
      </c>
      <c r="J6625" s="5">
        <v>153498.85000000006</v>
      </c>
      <c r="K6625" s="3" t="str" cm="1">
        <f t="array" ref="K6625">_xlfn.LET(_xlpm.d,UPPER(TRIM(CLEAN(SUBSTITUTE(F6625,CHAR(160),"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26" spans="2:11" hidden="1" x14ac:dyDescent="0.25">
      <c r="B6626" s="20">
        <v>45883</v>
      </c>
      <c r="C6626" s="2" t="s">
        <v>1</v>
      </c>
      <c r="D6626" s="2" t="s">
        <v>3001</v>
      </c>
      <c r="E6626" s="2" t="s">
        <v>197</v>
      </c>
      <c r="F6626" s="2" t="s">
        <v>3849</v>
      </c>
      <c r="G6626" s="5">
        <v>64</v>
      </c>
      <c r="H6626" s="5">
        <v>33.5</v>
      </c>
      <c r="I6626" s="5">
        <v>2144</v>
      </c>
      <c r="J6626" s="5">
        <v>155642.85000000006</v>
      </c>
      <c r="K6626" s="3" t="str" cm="1">
        <f t="array" ref="K6626">_xlfn.LET(_xlpm.d,UPPER(TRIM(CLEAN(SUBSTITUTE(F6626,CHAR(160),"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27" spans="2:11" hidden="1" x14ac:dyDescent="0.25">
      <c r="B6627" s="20">
        <v>45884</v>
      </c>
      <c r="C6627" s="2" t="s">
        <v>1</v>
      </c>
      <c r="D6627" s="2" t="s">
        <v>1998</v>
      </c>
      <c r="E6627" s="2" t="s">
        <v>78</v>
      </c>
      <c r="F6627" s="2" t="s">
        <v>3849</v>
      </c>
      <c r="G6627" s="5">
        <v>40</v>
      </c>
      <c r="H6627" s="5">
        <v>33.5</v>
      </c>
      <c r="I6627" s="5">
        <v>1340</v>
      </c>
      <c r="J6627" s="5">
        <v>156982.85000000006</v>
      </c>
      <c r="K6627" s="3" t="str" cm="1">
        <f t="array" ref="K6627">_xlfn.LET(_xlpm.d,UPPER(TRIM(CLEAN(SUBSTITUTE(F6627,CHAR(160),"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28" spans="2:11" hidden="1" x14ac:dyDescent="0.25">
      <c r="B6628" s="20">
        <v>45884</v>
      </c>
      <c r="C6628" s="2" t="s">
        <v>1</v>
      </c>
      <c r="D6628" s="2" t="s">
        <v>1350</v>
      </c>
      <c r="E6628" s="2" t="s">
        <v>236</v>
      </c>
      <c r="F6628" s="2" t="s">
        <v>3849</v>
      </c>
      <c r="G6628" s="5">
        <v>80</v>
      </c>
      <c r="H6628" s="5">
        <v>33.5</v>
      </c>
      <c r="I6628" s="5">
        <v>2680</v>
      </c>
      <c r="J6628" s="5">
        <v>159662.85000000006</v>
      </c>
      <c r="K6628" s="3" t="str" cm="1">
        <f t="array" ref="K6628">_xlfn.LET(_xlpm.d,UPPER(TRIM(CLEAN(SUBSTITUTE(F6628,CHAR(160),"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29" spans="2:11" hidden="1" x14ac:dyDescent="0.25">
      <c r="B6629" s="20">
        <v>45884</v>
      </c>
      <c r="C6629" s="2" t="s">
        <v>1</v>
      </c>
      <c r="D6629" s="2" t="s">
        <v>650</v>
      </c>
      <c r="E6629" s="2" t="s">
        <v>154</v>
      </c>
      <c r="F6629" s="2" t="s">
        <v>3849</v>
      </c>
      <c r="G6629" s="5">
        <v>80</v>
      </c>
      <c r="H6629" s="5">
        <v>33.5</v>
      </c>
      <c r="I6629" s="5">
        <v>2680</v>
      </c>
      <c r="J6629" s="5">
        <v>162342.85000000006</v>
      </c>
      <c r="K6629" s="3" t="str" cm="1">
        <f t="array" ref="K6629">_xlfn.LET(_xlpm.d,UPPER(TRIM(CLEAN(SUBSTITUTE(F6629,CHAR(160),"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30" spans="2:11" hidden="1" x14ac:dyDescent="0.25">
      <c r="B6630" s="20">
        <v>45884</v>
      </c>
      <c r="C6630" s="2" t="s">
        <v>1</v>
      </c>
      <c r="D6630" s="2" t="s">
        <v>3007</v>
      </c>
      <c r="E6630" s="2" t="s">
        <v>279</v>
      </c>
      <c r="F6630" s="2" t="s">
        <v>3849</v>
      </c>
      <c r="G6630" s="5">
        <v>208</v>
      </c>
      <c r="H6630" s="5">
        <v>33.5</v>
      </c>
      <c r="I6630" s="5">
        <v>6968</v>
      </c>
      <c r="J6630" s="5">
        <v>169310.85000000006</v>
      </c>
      <c r="K6630" s="3" t="str" cm="1">
        <f t="array" ref="K6630">_xlfn.LET(_xlpm.d,UPPER(TRIM(CLEAN(SUBSTITUTE(F6630,CHAR(160),"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31" spans="2:11" hidden="1" x14ac:dyDescent="0.25">
      <c r="B6631" s="20">
        <v>45887</v>
      </c>
      <c r="C6631" s="2" t="s">
        <v>1</v>
      </c>
      <c r="D6631" s="2" t="s">
        <v>3008</v>
      </c>
      <c r="E6631" s="2" t="s">
        <v>279</v>
      </c>
      <c r="F6631" s="2" t="s">
        <v>3849</v>
      </c>
      <c r="G6631" s="5">
        <v>80</v>
      </c>
      <c r="H6631" s="5">
        <v>33.5</v>
      </c>
      <c r="I6631" s="5">
        <v>2680</v>
      </c>
      <c r="J6631" s="5">
        <v>171990.85000000006</v>
      </c>
      <c r="K6631" s="3" t="str" cm="1">
        <f t="array" ref="K6631">_xlfn.LET(_xlpm.d,UPPER(TRIM(CLEAN(SUBSTITUTE(F6631,CHAR(160),"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32" spans="2:11" hidden="1" x14ac:dyDescent="0.25">
      <c r="B6632" s="20">
        <v>45887</v>
      </c>
      <c r="C6632" s="2" t="s">
        <v>1</v>
      </c>
      <c r="D6632" s="2" t="s">
        <v>3010</v>
      </c>
      <c r="E6632" s="2" t="s">
        <v>248</v>
      </c>
      <c r="F6632" s="2" t="s">
        <v>3849</v>
      </c>
      <c r="G6632" s="5">
        <v>60</v>
      </c>
      <c r="H6632" s="5">
        <v>33.5</v>
      </c>
      <c r="I6632" s="5">
        <v>2010</v>
      </c>
      <c r="J6632" s="5">
        <v>174000.85000000006</v>
      </c>
      <c r="K6632" s="3" t="str" cm="1">
        <f t="array" ref="K6632">_xlfn.LET(_xlpm.d,UPPER(TRIM(CLEAN(SUBSTITUTE(F6632,CHAR(160),"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33" spans="2:11" hidden="1" x14ac:dyDescent="0.25">
      <c r="B6633" s="20">
        <v>45887</v>
      </c>
      <c r="C6633" s="2" t="s">
        <v>1</v>
      </c>
      <c r="D6633" s="2" t="s">
        <v>3011</v>
      </c>
      <c r="E6633" s="2" t="s">
        <v>254</v>
      </c>
      <c r="F6633" s="2" t="s">
        <v>3849</v>
      </c>
      <c r="G6633" s="5">
        <v>27</v>
      </c>
      <c r="H6633" s="5">
        <v>33.5</v>
      </c>
      <c r="I6633" s="5">
        <v>904.5</v>
      </c>
      <c r="J6633" s="5">
        <v>174905.35000000006</v>
      </c>
      <c r="K6633" s="3" t="str" cm="1">
        <f t="array" ref="K6633">_xlfn.LET(_xlpm.d,UPPER(TRIM(CLEAN(SUBSTITUTE(F6633,CHAR(160),"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34" spans="2:11" hidden="1" x14ac:dyDescent="0.25">
      <c r="B6634" s="20">
        <v>45888</v>
      </c>
      <c r="C6634" s="2" t="s">
        <v>1</v>
      </c>
      <c r="D6634" s="2" t="s">
        <v>1050</v>
      </c>
      <c r="E6634" s="2" t="s">
        <v>266</v>
      </c>
      <c r="F6634" s="2" t="s">
        <v>3849</v>
      </c>
      <c r="G6634" s="5">
        <v>80</v>
      </c>
      <c r="H6634" s="5">
        <v>33.5</v>
      </c>
      <c r="I6634" s="5">
        <v>2680</v>
      </c>
      <c r="J6634" s="5">
        <v>177585.35000000006</v>
      </c>
      <c r="K6634" s="3" t="str" cm="1">
        <f t="array" ref="K6634">_xlfn.LET(_xlpm.d,UPPER(TRIM(CLEAN(SUBSTITUTE(F6634,CHAR(160),"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35" spans="2:11" hidden="1" x14ac:dyDescent="0.25">
      <c r="B6635" s="20">
        <v>45888</v>
      </c>
      <c r="C6635" s="2" t="s">
        <v>1</v>
      </c>
      <c r="D6635" s="2" t="s">
        <v>3871</v>
      </c>
      <c r="E6635" s="2" t="s">
        <v>276</v>
      </c>
      <c r="F6635" s="2" t="s">
        <v>3849</v>
      </c>
      <c r="G6635" s="5">
        <v>30</v>
      </c>
      <c r="H6635" s="5">
        <v>33.5</v>
      </c>
      <c r="I6635" s="5">
        <v>1005</v>
      </c>
      <c r="J6635" s="5">
        <v>178590.35000000006</v>
      </c>
      <c r="K6635" s="3" t="str" cm="1">
        <f t="array" ref="K6635">_xlfn.LET(_xlpm.d,UPPER(TRIM(CLEAN(SUBSTITUTE(F6635,CHAR(160),"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36" spans="2:11" hidden="1" x14ac:dyDescent="0.25">
      <c r="B6636" s="20">
        <v>45888</v>
      </c>
      <c r="C6636" s="2" t="s">
        <v>1</v>
      </c>
      <c r="D6636" s="2" t="s">
        <v>1268</v>
      </c>
      <c r="E6636" s="2" t="s">
        <v>158</v>
      </c>
      <c r="F6636" s="2" t="s">
        <v>3849</v>
      </c>
      <c r="G6636" s="5">
        <v>80</v>
      </c>
      <c r="H6636" s="5">
        <v>33.5</v>
      </c>
      <c r="I6636" s="5">
        <v>2680</v>
      </c>
      <c r="J6636" s="5">
        <v>181270.35000000006</v>
      </c>
      <c r="K6636" s="3" t="str" cm="1">
        <f t="array" ref="K6636">_xlfn.LET(_xlpm.d,UPPER(TRIM(CLEAN(SUBSTITUTE(F6636,CHAR(160),"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37" spans="2:11" hidden="1" x14ac:dyDescent="0.25">
      <c r="B6637" s="20">
        <v>45888</v>
      </c>
      <c r="C6637" s="2" t="s">
        <v>1</v>
      </c>
      <c r="D6637" s="2" t="s">
        <v>652</v>
      </c>
      <c r="E6637" s="2" t="s">
        <v>147</v>
      </c>
      <c r="F6637" s="2" t="s">
        <v>3849</v>
      </c>
      <c r="G6637" s="5">
        <v>80</v>
      </c>
      <c r="H6637" s="5">
        <v>33.5</v>
      </c>
      <c r="I6637" s="5">
        <v>2680</v>
      </c>
      <c r="J6637" s="5">
        <v>183950.35000000006</v>
      </c>
      <c r="K6637" s="3" t="str" cm="1">
        <f t="array" ref="K6637">_xlfn.LET(_xlpm.d,UPPER(TRIM(CLEAN(SUBSTITUTE(F6637,CHAR(160),"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38" spans="2:11" hidden="1" x14ac:dyDescent="0.25">
      <c r="B6638" s="20">
        <v>45888</v>
      </c>
      <c r="C6638" s="2" t="s">
        <v>1</v>
      </c>
      <c r="D6638" s="2" t="s">
        <v>653</v>
      </c>
      <c r="E6638" s="2" t="s">
        <v>143</v>
      </c>
      <c r="F6638" s="2" t="s">
        <v>3849</v>
      </c>
      <c r="G6638" s="5">
        <v>60</v>
      </c>
      <c r="H6638" s="5">
        <v>33.5</v>
      </c>
      <c r="I6638" s="5">
        <v>2010</v>
      </c>
      <c r="J6638" s="5">
        <v>185960.35000000006</v>
      </c>
      <c r="K6638" s="3" t="str" cm="1">
        <f t="array" ref="K6638">_xlfn.LET(_xlpm.d,UPPER(TRIM(CLEAN(SUBSTITUTE(F6638,CHAR(160),"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39" spans="2:11" hidden="1" x14ac:dyDescent="0.25">
      <c r="B6639" s="20">
        <v>45888</v>
      </c>
      <c r="C6639" s="2" t="s">
        <v>1</v>
      </c>
      <c r="D6639" s="2" t="s">
        <v>1051</v>
      </c>
      <c r="E6639" s="2" t="s">
        <v>78</v>
      </c>
      <c r="F6639" s="2" t="s">
        <v>3849</v>
      </c>
      <c r="G6639" s="5">
        <v>60</v>
      </c>
      <c r="H6639" s="5">
        <v>33.5</v>
      </c>
      <c r="I6639" s="5">
        <v>2010</v>
      </c>
      <c r="J6639" s="5">
        <v>187970.35000000006</v>
      </c>
      <c r="K6639" s="3" t="str" cm="1">
        <f t="array" ref="K6639">_xlfn.LET(_xlpm.d,UPPER(TRIM(CLEAN(SUBSTITUTE(F6639,CHAR(160),"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40" spans="2:11" hidden="1" x14ac:dyDescent="0.25">
      <c r="B6640" s="20">
        <v>45888</v>
      </c>
      <c r="C6640" s="2" t="s">
        <v>1</v>
      </c>
      <c r="D6640" s="2" t="s">
        <v>3013</v>
      </c>
      <c r="E6640" s="2" t="s">
        <v>234</v>
      </c>
      <c r="F6640" s="2" t="s">
        <v>3849</v>
      </c>
      <c r="G6640" s="5">
        <v>80</v>
      </c>
      <c r="H6640" s="5">
        <v>33.5</v>
      </c>
      <c r="I6640" s="5">
        <v>2680</v>
      </c>
      <c r="J6640" s="5">
        <v>190650.35000000006</v>
      </c>
      <c r="K6640" s="3" t="str" cm="1">
        <f t="array" ref="K6640">_xlfn.LET(_xlpm.d,UPPER(TRIM(CLEAN(SUBSTITUTE(F6640,CHAR(160),"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41" spans="2:11" hidden="1" x14ac:dyDescent="0.25">
      <c r="B6641" s="20">
        <v>45888</v>
      </c>
      <c r="C6641" s="2" t="s">
        <v>1</v>
      </c>
      <c r="D6641" s="2" t="s">
        <v>3014</v>
      </c>
      <c r="E6641" s="2" t="s">
        <v>261</v>
      </c>
      <c r="F6641" s="2" t="s">
        <v>3849</v>
      </c>
      <c r="G6641" s="5">
        <v>20</v>
      </c>
      <c r="H6641" s="5">
        <v>33.5</v>
      </c>
      <c r="I6641" s="5">
        <v>670</v>
      </c>
      <c r="J6641" s="5">
        <v>191320.35000000006</v>
      </c>
      <c r="K6641" s="3" t="str" cm="1">
        <f t="array" ref="K6641">_xlfn.LET(_xlpm.d,UPPER(TRIM(CLEAN(SUBSTITUTE(F6641,CHAR(160),"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42" spans="2:11" hidden="1" x14ac:dyDescent="0.25">
      <c r="B6642" s="20">
        <v>45888</v>
      </c>
      <c r="C6642" s="2" t="s">
        <v>1</v>
      </c>
      <c r="D6642" s="2" t="s">
        <v>654</v>
      </c>
      <c r="E6642" s="2" t="s">
        <v>156</v>
      </c>
      <c r="F6642" s="2" t="s">
        <v>3849</v>
      </c>
      <c r="G6642" s="5">
        <v>80</v>
      </c>
      <c r="H6642" s="5">
        <v>33.5</v>
      </c>
      <c r="I6642" s="5">
        <v>2680</v>
      </c>
      <c r="J6642" s="5">
        <v>194000.35000000006</v>
      </c>
      <c r="K6642" s="3" t="str" cm="1">
        <f t="array" ref="K6642">_xlfn.LET(_xlpm.d,UPPER(TRIM(CLEAN(SUBSTITUTE(F6642,CHAR(160),"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43" spans="2:11" hidden="1" x14ac:dyDescent="0.25">
      <c r="B6643" s="20">
        <v>45888</v>
      </c>
      <c r="C6643" s="2" t="s">
        <v>1</v>
      </c>
      <c r="D6643" s="2" t="s">
        <v>3872</v>
      </c>
      <c r="E6643" s="2" t="s">
        <v>186</v>
      </c>
      <c r="F6643" s="2" t="s">
        <v>3849</v>
      </c>
      <c r="G6643" s="5">
        <v>20</v>
      </c>
      <c r="H6643" s="5">
        <v>33.5</v>
      </c>
      <c r="I6643" s="5">
        <v>670</v>
      </c>
      <c r="J6643" s="5">
        <v>194670.35000000006</v>
      </c>
      <c r="K6643" s="3" t="str" cm="1">
        <f t="array" ref="K6643">_xlfn.LET(_xlpm.d,UPPER(TRIM(CLEAN(SUBSTITUTE(F6643,CHAR(160),"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44" spans="2:11" hidden="1" x14ac:dyDescent="0.25">
      <c r="B6644" s="20">
        <v>45888</v>
      </c>
      <c r="C6644" s="2" t="s">
        <v>1</v>
      </c>
      <c r="D6644" s="2" t="s">
        <v>1504</v>
      </c>
      <c r="E6644" s="2" t="s">
        <v>141</v>
      </c>
      <c r="F6644" s="2" t="s">
        <v>3849</v>
      </c>
      <c r="G6644" s="5">
        <v>80</v>
      </c>
      <c r="H6644" s="5">
        <v>33.5</v>
      </c>
      <c r="I6644" s="5">
        <v>2680</v>
      </c>
      <c r="J6644" s="5">
        <v>197350.35000000006</v>
      </c>
      <c r="K6644" s="3" t="str" cm="1">
        <f t="array" ref="K6644">_xlfn.LET(_xlpm.d,UPPER(TRIM(CLEAN(SUBSTITUTE(F6644,CHAR(160),"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45" spans="2:11" hidden="1" x14ac:dyDescent="0.25">
      <c r="B6645" s="20">
        <v>45889</v>
      </c>
      <c r="C6645" s="2" t="s">
        <v>1</v>
      </c>
      <c r="D6645" s="2" t="s">
        <v>1053</v>
      </c>
      <c r="E6645" s="2" t="s">
        <v>149</v>
      </c>
      <c r="F6645" s="2" t="s">
        <v>3849</v>
      </c>
      <c r="G6645" s="5">
        <v>80</v>
      </c>
      <c r="H6645" s="5">
        <v>33.5</v>
      </c>
      <c r="I6645" s="5">
        <v>2680</v>
      </c>
      <c r="J6645" s="5">
        <v>200030.35000000006</v>
      </c>
      <c r="K6645" s="3" t="str" cm="1">
        <f t="array" ref="K6645">_xlfn.LET(_xlpm.d,UPPER(TRIM(CLEAN(SUBSTITUTE(F6645,CHAR(160),"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46" spans="2:11" hidden="1" x14ac:dyDescent="0.25">
      <c r="B6646" s="20">
        <v>45890</v>
      </c>
      <c r="C6646" s="2" t="s">
        <v>1</v>
      </c>
      <c r="D6646" s="2" t="s">
        <v>2006</v>
      </c>
      <c r="E6646" s="2" t="s">
        <v>151</v>
      </c>
      <c r="F6646" s="2" t="s">
        <v>3849</v>
      </c>
      <c r="G6646" s="5">
        <v>20</v>
      </c>
      <c r="H6646" s="5">
        <v>33.5</v>
      </c>
      <c r="I6646" s="5">
        <v>670</v>
      </c>
      <c r="J6646" s="5">
        <v>200700.35000000006</v>
      </c>
      <c r="K6646" s="3" t="str" cm="1">
        <f t="array" ref="K6646">_xlfn.LET(_xlpm.d,UPPER(TRIM(CLEAN(SUBSTITUTE(F6646,CHAR(160),"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47" spans="2:11" hidden="1" x14ac:dyDescent="0.25">
      <c r="B6647" s="20">
        <v>45890</v>
      </c>
      <c r="C6647" s="2" t="s">
        <v>1</v>
      </c>
      <c r="D6647" s="2" t="s">
        <v>2007</v>
      </c>
      <c r="E6647" s="2" t="s">
        <v>254</v>
      </c>
      <c r="F6647" s="2" t="s">
        <v>3849</v>
      </c>
      <c r="G6647" s="5">
        <v>40</v>
      </c>
      <c r="H6647" s="5">
        <v>33.5</v>
      </c>
      <c r="I6647" s="5">
        <v>1340</v>
      </c>
      <c r="J6647" s="5">
        <v>202040.35000000006</v>
      </c>
      <c r="K6647" s="3" t="str" cm="1">
        <f t="array" ref="K6647">_xlfn.LET(_xlpm.d,UPPER(TRIM(CLEAN(SUBSTITUTE(F6647,CHAR(160),"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48" spans="2:11" hidden="1" x14ac:dyDescent="0.25">
      <c r="B6648" s="20">
        <v>45890</v>
      </c>
      <c r="C6648" s="2" t="s">
        <v>1</v>
      </c>
      <c r="D6648" s="2" t="s">
        <v>1055</v>
      </c>
      <c r="E6648" s="2" t="s">
        <v>192</v>
      </c>
      <c r="F6648" s="2" t="s">
        <v>3849</v>
      </c>
      <c r="G6648" s="5">
        <v>80</v>
      </c>
      <c r="H6648" s="5">
        <v>33.5</v>
      </c>
      <c r="I6648" s="5">
        <v>2680</v>
      </c>
      <c r="J6648" s="5">
        <v>204720.35000000006</v>
      </c>
      <c r="K6648" s="3" t="str" cm="1">
        <f t="array" ref="K6648">_xlfn.LET(_xlpm.d,UPPER(TRIM(CLEAN(SUBSTITUTE(F6648,CHAR(160),"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49" spans="2:11" hidden="1" x14ac:dyDescent="0.25">
      <c r="B6649" s="20">
        <v>45890</v>
      </c>
      <c r="C6649" s="2" t="s">
        <v>1</v>
      </c>
      <c r="D6649" s="2" t="s">
        <v>2008</v>
      </c>
      <c r="E6649" s="2" t="s">
        <v>268</v>
      </c>
      <c r="F6649" s="2" t="s">
        <v>3849</v>
      </c>
      <c r="G6649" s="5">
        <v>40</v>
      </c>
      <c r="H6649" s="5">
        <v>33.5</v>
      </c>
      <c r="I6649" s="5">
        <v>1340</v>
      </c>
      <c r="J6649" s="5">
        <v>206060.35000000006</v>
      </c>
      <c r="K6649" s="3" t="str" cm="1">
        <f t="array" ref="K6649">_xlfn.LET(_xlpm.d,UPPER(TRIM(CLEAN(SUBSTITUTE(F6649,CHAR(160),"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50" spans="2:11" hidden="1" x14ac:dyDescent="0.25">
      <c r="B6650" s="20">
        <v>45890</v>
      </c>
      <c r="C6650" s="2" t="s">
        <v>1</v>
      </c>
      <c r="D6650" s="2" t="s">
        <v>3016</v>
      </c>
      <c r="E6650" s="2" t="s">
        <v>135</v>
      </c>
      <c r="F6650" s="2" t="s">
        <v>3849</v>
      </c>
      <c r="G6650" s="5">
        <v>80</v>
      </c>
      <c r="H6650" s="5">
        <v>33.5</v>
      </c>
      <c r="I6650" s="5">
        <v>2680</v>
      </c>
      <c r="J6650" s="5">
        <v>208740.35000000006</v>
      </c>
      <c r="K6650" s="3" t="str" cm="1">
        <f t="array" ref="K6650">_xlfn.LET(_xlpm.d,UPPER(TRIM(CLEAN(SUBSTITUTE(F6650,CHAR(160),"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51" spans="2:11" hidden="1" x14ac:dyDescent="0.25">
      <c r="B6651" s="20">
        <v>45890</v>
      </c>
      <c r="C6651" s="2" t="s">
        <v>1</v>
      </c>
      <c r="D6651" s="2" t="s">
        <v>2009</v>
      </c>
      <c r="E6651" s="2" t="s">
        <v>305</v>
      </c>
      <c r="F6651" s="2" t="s">
        <v>3849</v>
      </c>
      <c r="G6651" s="5">
        <v>80</v>
      </c>
      <c r="H6651" s="5">
        <v>33.5</v>
      </c>
      <c r="I6651" s="5">
        <v>2680</v>
      </c>
      <c r="J6651" s="5">
        <v>211420.35000000006</v>
      </c>
      <c r="K6651" s="3" t="str" cm="1">
        <f t="array" ref="K6651">_xlfn.LET(_xlpm.d,UPPER(TRIM(CLEAN(SUBSTITUTE(F6651,CHAR(160),"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52" spans="2:11" hidden="1" x14ac:dyDescent="0.25">
      <c r="B6652" s="20">
        <v>45890</v>
      </c>
      <c r="C6652" s="2" t="s">
        <v>1</v>
      </c>
      <c r="D6652" s="2" t="s">
        <v>3873</v>
      </c>
      <c r="E6652" s="2" t="s">
        <v>226</v>
      </c>
      <c r="F6652" s="2" t="s">
        <v>3849</v>
      </c>
      <c r="G6652" s="5">
        <v>34</v>
      </c>
      <c r="H6652" s="5">
        <v>33.5</v>
      </c>
      <c r="I6652" s="5">
        <v>1139</v>
      </c>
      <c r="J6652" s="5">
        <v>212559.35000000006</v>
      </c>
      <c r="K6652" s="3" t="str" cm="1">
        <f t="array" ref="K6652">_xlfn.LET(_xlpm.d,UPPER(TRIM(CLEAN(SUBSTITUTE(F6652,CHAR(160),"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53" spans="2:11" hidden="1" x14ac:dyDescent="0.25">
      <c r="B6653" s="20">
        <v>45890</v>
      </c>
      <c r="C6653" s="2" t="s">
        <v>1</v>
      </c>
      <c r="D6653" s="2" t="s">
        <v>3019</v>
      </c>
      <c r="E6653" s="2" t="s">
        <v>228</v>
      </c>
      <c r="F6653" s="2" t="s">
        <v>3849</v>
      </c>
      <c r="G6653" s="5">
        <v>48</v>
      </c>
      <c r="H6653" s="5">
        <v>33.5</v>
      </c>
      <c r="I6653" s="5">
        <v>1608</v>
      </c>
      <c r="J6653" s="5">
        <v>214167.35000000006</v>
      </c>
      <c r="K6653" s="3" t="str" cm="1">
        <f t="array" ref="K6653">_xlfn.LET(_xlpm.d,UPPER(TRIM(CLEAN(SUBSTITUTE(F6653,CHAR(160),"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54" spans="2:11" hidden="1" x14ac:dyDescent="0.25">
      <c r="B6654" s="20">
        <v>45890</v>
      </c>
      <c r="C6654" s="2" t="s">
        <v>1</v>
      </c>
      <c r="D6654" s="2" t="s">
        <v>3020</v>
      </c>
      <c r="E6654" s="2" t="s">
        <v>1767</v>
      </c>
      <c r="F6654" s="2" t="s">
        <v>3849</v>
      </c>
      <c r="G6654" s="5">
        <v>32</v>
      </c>
      <c r="H6654" s="5">
        <v>33.5</v>
      </c>
      <c r="I6654" s="5">
        <v>1072</v>
      </c>
      <c r="J6654" s="5">
        <v>215239.35000000006</v>
      </c>
      <c r="K6654" s="3" t="str" cm="1">
        <f t="array" ref="K6654">_xlfn.LET(_xlpm.d,UPPER(TRIM(CLEAN(SUBSTITUTE(F6654,CHAR(160),"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55" spans="2:11" hidden="1" x14ac:dyDescent="0.25">
      <c r="B6655" s="20">
        <v>45891</v>
      </c>
      <c r="C6655" s="2" t="s">
        <v>1</v>
      </c>
      <c r="D6655" s="2" t="s">
        <v>1056</v>
      </c>
      <c r="E6655" s="2" t="s">
        <v>195</v>
      </c>
      <c r="F6655" s="2" t="s">
        <v>3849</v>
      </c>
      <c r="G6655" s="5">
        <v>40</v>
      </c>
      <c r="H6655" s="5">
        <v>33.5</v>
      </c>
      <c r="I6655" s="5">
        <v>1340</v>
      </c>
      <c r="J6655" s="5">
        <v>216579.35000000006</v>
      </c>
      <c r="K6655" s="3" t="str" cm="1">
        <f t="array" ref="K6655">_xlfn.LET(_xlpm.d,UPPER(TRIM(CLEAN(SUBSTITUTE(F6655,CHAR(160),"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56" spans="2:11" hidden="1" x14ac:dyDescent="0.25">
      <c r="B6656" s="20">
        <v>45891</v>
      </c>
      <c r="C6656" s="2" t="s">
        <v>1</v>
      </c>
      <c r="D6656" s="2" t="s">
        <v>3021</v>
      </c>
      <c r="E6656" s="2" t="s">
        <v>238</v>
      </c>
      <c r="F6656" s="2" t="s">
        <v>3849</v>
      </c>
      <c r="G6656" s="5">
        <v>60</v>
      </c>
      <c r="H6656" s="5">
        <v>33.5</v>
      </c>
      <c r="I6656" s="5">
        <v>2010</v>
      </c>
      <c r="J6656" s="5">
        <v>218589.35000000006</v>
      </c>
      <c r="K6656" s="3" t="str" cm="1">
        <f t="array" ref="K6656">_xlfn.LET(_xlpm.d,UPPER(TRIM(CLEAN(SUBSTITUTE(F6656,CHAR(160),"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57" spans="2:11" hidden="1" x14ac:dyDescent="0.25">
      <c r="B6657" s="20">
        <v>45891</v>
      </c>
      <c r="C6657" s="2" t="s">
        <v>1</v>
      </c>
      <c r="D6657" s="2" t="s">
        <v>1057</v>
      </c>
      <c r="E6657" s="2" t="s">
        <v>78</v>
      </c>
      <c r="F6657" s="2" t="s">
        <v>3849</v>
      </c>
      <c r="G6657" s="5">
        <v>10</v>
      </c>
      <c r="H6657" s="5">
        <v>33.5</v>
      </c>
      <c r="I6657" s="5">
        <v>335</v>
      </c>
      <c r="J6657" s="5">
        <v>218924.35000000006</v>
      </c>
      <c r="K6657" s="3" t="str" cm="1">
        <f t="array" ref="K6657">_xlfn.LET(_xlpm.d,UPPER(TRIM(CLEAN(SUBSTITUTE(F6657,CHAR(160),"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58" spans="2:11" hidden="1" x14ac:dyDescent="0.25">
      <c r="B6658" s="20">
        <v>45891</v>
      </c>
      <c r="C6658" s="2" t="s">
        <v>1</v>
      </c>
      <c r="D6658" s="2" t="s">
        <v>1058</v>
      </c>
      <c r="E6658" s="2" t="s">
        <v>243</v>
      </c>
      <c r="F6658" s="2" t="s">
        <v>3849</v>
      </c>
      <c r="G6658" s="5">
        <v>40</v>
      </c>
      <c r="H6658" s="5">
        <v>33.5</v>
      </c>
      <c r="I6658" s="5">
        <v>1340</v>
      </c>
      <c r="J6658" s="5">
        <v>220264.35000000006</v>
      </c>
      <c r="K6658" s="3" t="str" cm="1">
        <f t="array" ref="K6658">_xlfn.LET(_xlpm.d,UPPER(TRIM(CLEAN(SUBSTITUTE(F6658,CHAR(160),"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59" spans="2:11" hidden="1" x14ac:dyDescent="0.25">
      <c r="B6659" s="20">
        <v>45891</v>
      </c>
      <c r="C6659" s="2" t="s">
        <v>1</v>
      </c>
      <c r="D6659" s="2" t="s">
        <v>658</v>
      </c>
      <c r="E6659" s="2" t="s">
        <v>154</v>
      </c>
      <c r="F6659" s="2" t="s">
        <v>3849</v>
      </c>
      <c r="G6659" s="5">
        <v>48</v>
      </c>
      <c r="H6659" s="5">
        <v>33.5</v>
      </c>
      <c r="I6659" s="5">
        <v>1608</v>
      </c>
      <c r="J6659" s="5">
        <v>221872.35000000006</v>
      </c>
      <c r="K6659" s="3" t="str" cm="1">
        <f t="array" ref="K6659">_xlfn.LET(_xlpm.d,UPPER(TRIM(CLEAN(SUBSTITUTE(F6659,CHAR(160),"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60" spans="2:11" hidden="1" x14ac:dyDescent="0.25">
      <c r="B6660" s="20">
        <v>45891</v>
      </c>
      <c r="C6660" s="2" t="s">
        <v>1</v>
      </c>
      <c r="D6660" s="2" t="s">
        <v>3022</v>
      </c>
      <c r="E6660" s="2" t="s">
        <v>234</v>
      </c>
      <c r="F6660" s="2" t="s">
        <v>3849</v>
      </c>
      <c r="G6660" s="5">
        <v>30</v>
      </c>
      <c r="H6660" s="5">
        <v>33.5</v>
      </c>
      <c r="I6660" s="5">
        <v>1005</v>
      </c>
      <c r="J6660" s="5">
        <v>222877.35000000006</v>
      </c>
      <c r="K6660" s="3" t="str" cm="1">
        <f t="array" ref="K6660">_xlfn.LET(_xlpm.d,UPPER(TRIM(CLEAN(SUBSTITUTE(F6660,CHAR(160),"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61" spans="2:11" hidden="1" x14ac:dyDescent="0.25">
      <c r="B6661" s="20">
        <v>45891</v>
      </c>
      <c r="C6661" s="2" t="s">
        <v>1</v>
      </c>
      <c r="D6661" s="2" t="s">
        <v>3024</v>
      </c>
      <c r="E6661" s="2" t="s">
        <v>236</v>
      </c>
      <c r="F6661" s="2" t="s">
        <v>3849</v>
      </c>
      <c r="G6661" s="5">
        <v>20</v>
      </c>
      <c r="H6661" s="5">
        <v>33.5</v>
      </c>
      <c r="I6661" s="5">
        <v>670</v>
      </c>
      <c r="J6661" s="5">
        <v>223547.35000000006</v>
      </c>
      <c r="K6661" s="3" t="str" cm="1">
        <f t="array" ref="K6661">_xlfn.LET(_xlpm.d,UPPER(TRIM(CLEAN(SUBSTITUTE(F6661,CHAR(160),"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62" spans="2:11" hidden="1" x14ac:dyDescent="0.25">
      <c r="B6662" s="20">
        <v>45891</v>
      </c>
      <c r="C6662" s="2" t="s">
        <v>1</v>
      </c>
      <c r="D6662" s="2" t="s">
        <v>2011</v>
      </c>
      <c r="E6662" s="2" t="s">
        <v>224</v>
      </c>
      <c r="F6662" s="2" t="s">
        <v>3849</v>
      </c>
      <c r="G6662" s="5">
        <v>230</v>
      </c>
      <c r="H6662" s="5">
        <v>33.5</v>
      </c>
      <c r="I6662" s="5">
        <v>7705</v>
      </c>
      <c r="J6662" s="5">
        <v>231252.35000000006</v>
      </c>
      <c r="K6662" s="3" t="str" cm="1">
        <f t="array" ref="K6662">_xlfn.LET(_xlpm.d,UPPER(TRIM(CLEAN(SUBSTITUTE(F6662,CHAR(160),"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63" spans="2:11" hidden="1" x14ac:dyDescent="0.25">
      <c r="B6663" s="20">
        <v>45894</v>
      </c>
      <c r="C6663" s="2" t="s">
        <v>1</v>
      </c>
      <c r="D6663" s="2" t="s">
        <v>3031</v>
      </c>
      <c r="E6663" s="2" t="s">
        <v>180</v>
      </c>
      <c r="F6663" s="2" t="s">
        <v>3849</v>
      </c>
      <c r="G6663" s="5">
        <v>48</v>
      </c>
      <c r="H6663" s="5">
        <v>33.5</v>
      </c>
      <c r="I6663" s="5">
        <v>1608</v>
      </c>
      <c r="J6663" s="5">
        <v>232860.35000000006</v>
      </c>
      <c r="K6663" s="3" t="str" cm="1">
        <f t="array" ref="K6663">_xlfn.LET(_xlpm.d,UPPER(TRIM(CLEAN(SUBSTITUTE(F6663,CHAR(160),"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64" spans="2:11" hidden="1" x14ac:dyDescent="0.25">
      <c r="B6664" s="20">
        <v>45895</v>
      </c>
      <c r="C6664" s="2" t="s">
        <v>1</v>
      </c>
      <c r="D6664" s="2" t="s">
        <v>1059</v>
      </c>
      <c r="E6664" s="2" t="s">
        <v>78</v>
      </c>
      <c r="F6664" s="2" t="s">
        <v>3849</v>
      </c>
      <c r="G6664" s="5">
        <v>50</v>
      </c>
      <c r="H6664" s="5">
        <v>33.5</v>
      </c>
      <c r="I6664" s="5">
        <v>1675</v>
      </c>
      <c r="J6664" s="5">
        <v>234535.35000000006</v>
      </c>
      <c r="K6664" s="3" t="str" cm="1">
        <f t="array" ref="K6664">_xlfn.LET(_xlpm.d,UPPER(TRIM(CLEAN(SUBSTITUTE(F6664,CHAR(160),"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65" spans="2:11" hidden="1" x14ac:dyDescent="0.25">
      <c r="B6665" s="20">
        <v>45895</v>
      </c>
      <c r="C6665" s="2" t="s">
        <v>1</v>
      </c>
      <c r="D6665" s="2" t="s">
        <v>659</v>
      </c>
      <c r="E6665" s="2" t="s">
        <v>147</v>
      </c>
      <c r="F6665" s="2" t="s">
        <v>3849</v>
      </c>
      <c r="G6665" s="5">
        <v>40</v>
      </c>
      <c r="H6665" s="5">
        <v>33.5</v>
      </c>
      <c r="I6665" s="5">
        <v>1340</v>
      </c>
      <c r="J6665" s="5">
        <v>235875.35000000006</v>
      </c>
      <c r="K6665" s="3" t="str" cm="1">
        <f t="array" ref="K6665">_xlfn.LET(_xlpm.d,UPPER(TRIM(CLEAN(SUBSTITUTE(F6665,CHAR(160),"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66" spans="2:11" hidden="1" x14ac:dyDescent="0.25">
      <c r="B6666" s="20">
        <v>45895</v>
      </c>
      <c r="C6666" s="2" t="s">
        <v>1</v>
      </c>
      <c r="D6666" s="2" t="s">
        <v>660</v>
      </c>
      <c r="E6666" s="2" t="s">
        <v>214</v>
      </c>
      <c r="F6666" s="2" t="s">
        <v>3849</v>
      </c>
      <c r="G6666" s="5">
        <v>20</v>
      </c>
      <c r="H6666" s="5">
        <v>33.5</v>
      </c>
      <c r="I6666" s="5">
        <v>670</v>
      </c>
      <c r="J6666" s="5">
        <v>236545.35000000006</v>
      </c>
      <c r="K6666" s="3" t="str" cm="1">
        <f t="array" ref="K6666">_xlfn.LET(_xlpm.d,UPPER(TRIM(CLEAN(SUBSTITUTE(F6666,CHAR(160),"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67" spans="2:11" hidden="1" x14ac:dyDescent="0.25">
      <c r="B6667" s="20">
        <v>45895</v>
      </c>
      <c r="C6667" s="2" t="s">
        <v>1</v>
      </c>
      <c r="D6667" s="2" t="s">
        <v>1060</v>
      </c>
      <c r="E6667" s="2" t="s">
        <v>273</v>
      </c>
      <c r="F6667" s="2" t="s">
        <v>3849</v>
      </c>
      <c r="G6667" s="5">
        <v>40</v>
      </c>
      <c r="H6667" s="5">
        <v>33.5</v>
      </c>
      <c r="I6667" s="5">
        <v>1340</v>
      </c>
      <c r="J6667" s="5">
        <v>237885.35000000006</v>
      </c>
      <c r="K6667" s="3" t="str" cm="1">
        <f t="array" ref="K6667">_xlfn.LET(_xlpm.d,UPPER(TRIM(CLEAN(SUBSTITUTE(F6667,CHAR(160),"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68" spans="2:11" hidden="1" x14ac:dyDescent="0.25">
      <c r="B6668" s="20">
        <v>45895</v>
      </c>
      <c r="C6668" s="2" t="s">
        <v>1</v>
      </c>
      <c r="D6668" s="2" t="s">
        <v>661</v>
      </c>
      <c r="E6668" s="2" t="s">
        <v>162</v>
      </c>
      <c r="F6668" s="2" t="s">
        <v>3849</v>
      </c>
      <c r="G6668" s="5">
        <v>120</v>
      </c>
      <c r="H6668" s="5">
        <v>33.5</v>
      </c>
      <c r="I6668" s="5">
        <v>4020</v>
      </c>
      <c r="J6668" s="5">
        <v>241905.35000000006</v>
      </c>
      <c r="K6668" s="3" t="str" cm="1">
        <f t="array" ref="K6668">_xlfn.LET(_xlpm.d,UPPER(TRIM(CLEAN(SUBSTITUTE(F6668,CHAR(160),"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69" spans="2:11" hidden="1" x14ac:dyDescent="0.25">
      <c r="B6669" s="20">
        <v>45895</v>
      </c>
      <c r="C6669" s="2" t="s">
        <v>1</v>
      </c>
      <c r="D6669" s="2" t="s">
        <v>2014</v>
      </c>
      <c r="E6669" s="2" t="s">
        <v>165</v>
      </c>
      <c r="F6669" s="2" t="s">
        <v>3849</v>
      </c>
      <c r="G6669" s="5">
        <v>20</v>
      </c>
      <c r="H6669" s="5">
        <v>33.5</v>
      </c>
      <c r="I6669" s="5">
        <v>670</v>
      </c>
      <c r="J6669" s="5">
        <v>242575.35000000006</v>
      </c>
      <c r="K6669" s="3" t="str" cm="1">
        <f t="array" ref="K6669">_xlfn.LET(_xlpm.d,UPPER(TRIM(CLEAN(SUBSTITUTE(F6669,CHAR(160),"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70" spans="2:11" hidden="1" x14ac:dyDescent="0.25">
      <c r="B6670" s="20">
        <v>45895</v>
      </c>
      <c r="C6670" s="2" t="s">
        <v>1</v>
      </c>
      <c r="D6670" s="2" t="s">
        <v>1061</v>
      </c>
      <c r="E6670" s="2" t="s">
        <v>234</v>
      </c>
      <c r="F6670" s="2" t="s">
        <v>3849</v>
      </c>
      <c r="G6670" s="5">
        <v>20</v>
      </c>
      <c r="H6670" s="5">
        <v>33.5</v>
      </c>
      <c r="I6670" s="5">
        <v>670</v>
      </c>
      <c r="J6670" s="5">
        <v>243245.35000000006</v>
      </c>
      <c r="K6670" s="3" t="str" cm="1">
        <f t="array" ref="K6670">_xlfn.LET(_xlpm.d,UPPER(TRIM(CLEAN(SUBSTITUTE(F6670,CHAR(160),"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71" spans="2:11" hidden="1" x14ac:dyDescent="0.25">
      <c r="B6671" s="20">
        <v>45895</v>
      </c>
      <c r="C6671" s="2" t="s">
        <v>1</v>
      </c>
      <c r="D6671" s="2" t="s">
        <v>3035</v>
      </c>
      <c r="E6671" s="2" t="s">
        <v>246</v>
      </c>
      <c r="F6671" s="2" t="s">
        <v>3849</v>
      </c>
      <c r="G6671" s="5">
        <v>32</v>
      </c>
      <c r="H6671" s="5">
        <v>33.5</v>
      </c>
      <c r="I6671" s="5">
        <v>1072</v>
      </c>
      <c r="J6671" s="5">
        <v>244317.35000000006</v>
      </c>
      <c r="K6671" s="3" t="str" cm="1">
        <f t="array" ref="K6671">_xlfn.LET(_xlpm.d,UPPER(TRIM(CLEAN(SUBSTITUTE(F6671,CHAR(160),"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72" spans="2:11" hidden="1" x14ac:dyDescent="0.25">
      <c r="B6672" s="20">
        <v>45895</v>
      </c>
      <c r="C6672" s="2" t="s">
        <v>1</v>
      </c>
      <c r="D6672" s="2" t="s">
        <v>2015</v>
      </c>
      <c r="E6672" s="2" t="s">
        <v>197</v>
      </c>
      <c r="F6672" s="2" t="s">
        <v>3849</v>
      </c>
      <c r="G6672" s="5">
        <v>100</v>
      </c>
      <c r="H6672" s="5">
        <v>33.5</v>
      </c>
      <c r="I6672" s="5">
        <v>3350</v>
      </c>
      <c r="J6672" s="5">
        <v>247667.35000000006</v>
      </c>
      <c r="K6672" s="3" t="str" cm="1">
        <f t="array" ref="K6672">_xlfn.LET(_xlpm.d,UPPER(TRIM(CLEAN(SUBSTITUTE(F6672,CHAR(160),"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73" spans="2:11" hidden="1" x14ac:dyDescent="0.25">
      <c r="B6673" s="20">
        <v>45896</v>
      </c>
      <c r="C6673" s="2" t="s">
        <v>1</v>
      </c>
      <c r="D6673" s="2" t="s">
        <v>664</v>
      </c>
      <c r="E6673" s="2" t="s">
        <v>149</v>
      </c>
      <c r="F6673" s="2" t="s">
        <v>3849</v>
      </c>
      <c r="G6673" s="5">
        <v>60</v>
      </c>
      <c r="H6673" s="5">
        <v>33.5</v>
      </c>
      <c r="I6673" s="5">
        <v>2010</v>
      </c>
      <c r="J6673" s="5">
        <v>249677.35000000006</v>
      </c>
      <c r="K6673" s="3" t="str" cm="1">
        <f t="array" ref="K6673">_xlfn.LET(_xlpm.d,UPPER(TRIM(CLEAN(SUBSTITUTE(F6673,CHAR(160),"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74" spans="2:11" hidden="1" x14ac:dyDescent="0.25">
      <c r="B6674" s="20">
        <v>45896</v>
      </c>
      <c r="C6674" s="2" t="s">
        <v>1</v>
      </c>
      <c r="D6674" s="2" t="s">
        <v>1066</v>
      </c>
      <c r="E6674" s="2" t="s">
        <v>145</v>
      </c>
      <c r="F6674" s="2" t="s">
        <v>3849</v>
      </c>
      <c r="G6674" s="5">
        <v>20</v>
      </c>
      <c r="H6674" s="5">
        <v>33.5</v>
      </c>
      <c r="I6674" s="5">
        <v>670</v>
      </c>
      <c r="J6674" s="5">
        <v>250347.35000000006</v>
      </c>
      <c r="K6674" s="3" t="str" cm="1">
        <f t="array" ref="K6674">_xlfn.LET(_xlpm.d,UPPER(TRIM(CLEAN(SUBSTITUTE(F6674,CHAR(160),"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75" spans="2:11" hidden="1" x14ac:dyDescent="0.25">
      <c r="B6675" s="20">
        <v>45896</v>
      </c>
      <c r="C6675" s="2" t="s">
        <v>1</v>
      </c>
      <c r="D6675" s="2" t="s">
        <v>3042</v>
      </c>
      <c r="E6675" s="2" t="s">
        <v>141</v>
      </c>
      <c r="F6675" s="2" t="s">
        <v>3849</v>
      </c>
      <c r="G6675" s="5">
        <v>32</v>
      </c>
      <c r="H6675" s="5">
        <v>33.5</v>
      </c>
      <c r="I6675" s="5">
        <v>1072</v>
      </c>
      <c r="J6675" s="5">
        <v>251419.35000000006</v>
      </c>
      <c r="K6675" s="3" t="str" cm="1">
        <f t="array" ref="K6675">_xlfn.LET(_xlpm.d,UPPER(TRIM(CLEAN(SUBSTITUTE(F6675,CHAR(160),"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76" spans="2:11" hidden="1" x14ac:dyDescent="0.25">
      <c r="B6676" s="20">
        <v>45897</v>
      </c>
      <c r="C6676" s="2" t="s">
        <v>1</v>
      </c>
      <c r="D6676" s="2" t="s">
        <v>665</v>
      </c>
      <c r="E6676" s="2" t="s">
        <v>143</v>
      </c>
      <c r="F6676" s="2" t="s">
        <v>3849</v>
      </c>
      <c r="G6676" s="5">
        <v>60</v>
      </c>
      <c r="H6676" s="5">
        <v>33.5</v>
      </c>
      <c r="I6676" s="5">
        <v>2010</v>
      </c>
      <c r="J6676" s="5">
        <v>253429.35000000006</v>
      </c>
      <c r="K6676" s="3" t="str" cm="1">
        <f t="array" ref="K6676">_xlfn.LET(_xlpm.d,UPPER(TRIM(CLEAN(SUBSTITUTE(F6676,CHAR(160),"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77" spans="2:11" hidden="1" x14ac:dyDescent="0.25">
      <c r="B6677" s="20">
        <v>45897</v>
      </c>
      <c r="C6677" s="2" t="s">
        <v>1</v>
      </c>
      <c r="D6677" s="2" t="s">
        <v>3874</v>
      </c>
      <c r="E6677" s="2" t="s">
        <v>485</v>
      </c>
      <c r="F6677" s="2" t="s">
        <v>3849</v>
      </c>
      <c r="G6677" s="5">
        <v>40</v>
      </c>
      <c r="H6677" s="5">
        <v>31.85</v>
      </c>
      <c r="I6677" s="5">
        <v>1274</v>
      </c>
      <c r="J6677" s="5">
        <v>254703.35000000006</v>
      </c>
      <c r="K6677" s="3" t="str" cm="1">
        <f t="array" ref="K6677">_xlfn.LET(_xlpm.d,UPPER(TRIM(CLEAN(SUBSTITUTE(F6677,CHAR(160),"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78" spans="2:11" hidden="1" x14ac:dyDescent="0.25">
      <c r="B6678" s="20">
        <v>45897</v>
      </c>
      <c r="C6678" s="2" t="s">
        <v>1</v>
      </c>
      <c r="D6678" s="2" t="s">
        <v>3875</v>
      </c>
      <c r="E6678" s="2" t="s">
        <v>1765</v>
      </c>
      <c r="F6678" s="2" t="s">
        <v>3849</v>
      </c>
      <c r="G6678" s="5">
        <v>140</v>
      </c>
      <c r="H6678" s="5">
        <v>31.85</v>
      </c>
      <c r="I6678" s="5">
        <v>4459</v>
      </c>
      <c r="J6678" s="5">
        <v>259162.35000000006</v>
      </c>
      <c r="K6678" s="3" t="str" cm="1">
        <f t="array" ref="K6678">_xlfn.LET(_xlpm.d,UPPER(TRIM(CLEAN(SUBSTITUTE(F6678,CHAR(160),"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79" spans="2:11" hidden="1" x14ac:dyDescent="0.25">
      <c r="B6679" s="20">
        <v>45897</v>
      </c>
      <c r="C6679" s="2" t="s">
        <v>1</v>
      </c>
      <c r="D6679" s="2" t="s">
        <v>1068</v>
      </c>
      <c r="E6679" s="2" t="s">
        <v>160</v>
      </c>
      <c r="F6679" s="2" t="s">
        <v>3849</v>
      </c>
      <c r="G6679" s="5">
        <v>32</v>
      </c>
      <c r="H6679" s="5">
        <v>33.5</v>
      </c>
      <c r="I6679" s="5">
        <v>1072</v>
      </c>
      <c r="J6679" s="5">
        <v>260234.35000000006</v>
      </c>
      <c r="K6679" s="3" t="str" cm="1">
        <f t="array" ref="K6679">_xlfn.LET(_xlpm.d,UPPER(TRIM(CLEAN(SUBSTITUTE(F6679,CHAR(160),"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80" spans="2:11" hidden="1" x14ac:dyDescent="0.25">
      <c r="B6680" s="20">
        <v>45897</v>
      </c>
      <c r="C6680" s="2" t="s">
        <v>1</v>
      </c>
      <c r="D6680" s="2" t="s">
        <v>2017</v>
      </c>
      <c r="E6680" s="2" t="s">
        <v>248</v>
      </c>
      <c r="F6680" s="2" t="s">
        <v>3849</v>
      </c>
      <c r="G6680" s="5">
        <v>20</v>
      </c>
      <c r="H6680" s="5">
        <v>33.5</v>
      </c>
      <c r="I6680" s="5">
        <v>670</v>
      </c>
      <c r="J6680" s="5">
        <v>260904.35000000006</v>
      </c>
      <c r="K6680" s="3" t="str" cm="1">
        <f t="array" ref="K6680">_xlfn.LET(_xlpm.d,UPPER(TRIM(CLEAN(SUBSTITUTE(F6680,CHAR(160),"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81" spans="2:11" hidden="1" x14ac:dyDescent="0.25">
      <c r="B6681" s="20">
        <v>45897</v>
      </c>
      <c r="C6681" s="2" t="s">
        <v>1</v>
      </c>
      <c r="D6681" s="2" t="s">
        <v>666</v>
      </c>
      <c r="E6681" s="2" t="s">
        <v>192</v>
      </c>
      <c r="F6681" s="2" t="s">
        <v>3849</v>
      </c>
      <c r="G6681" s="5">
        <v>106</v>
      </c>
      <c r="H6681" s="5">
        <v>33.5</v>
      </c>
      <c r="I6681" s="5">
        <v>3551</v>
      </c>
      <c r="J6681" s="5">
        <v>264455.35000000009</v>
      </c>
      <c r="K6681" s="3" t="str" cm="1">
        <f t="array" ref="K6681">_xlfn.LET(_xlpm.d,UPPER(TRIM(CLEAN(SUBSTITUTE(F6681,CHAR(160),"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82" spans="2:11" hidden="1" x14ac:dyDescent="0.25">
      <c r="B6682" s="20">
        <v>45897</v>
      </c>
      <c r="C6682" s="2" t="s">
        <v>1</v>
      </c>
      <c r="D6682" s="2" t="s">
        <v>2018</v>
      </c>
      <c r="E6682" s="2" t="s">
        <v>254</v>
      </c>
      <c r="F6682" s="2" t="s">
        <v>3849</v>
      </c>
      <c r="G6682" s="5">
        <v>16</v>
      </c>
      <c r="H6682" s="5">
        <v>33.5</v>
      </c>
      <c r="I6682" s="5">
        <v>536</v>
      </c>
      <c r="J6682" s="5">
        <v>264991.35000000009</v>
      </c>
      <c r="K6682" s="3" t="str" cm="1">
        <f t="array" ref="K6682">_xlfn.LET(_xlpm.d,UPPER(TRIM(CLEAN(SUBSTITUTE(F6682,CHAR(160),"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83" spans="2:11" hidden="1" x14ac:dyDescent="0.25">
      <c r="B6683" s="20">
        <v>45897</v>
      </c>
      <c r="C6683" s="2" t="s">
        <v>1</v>
      </c>
      <c r="D6683" s="2" t="s">
        <v>3043</v>
      </c>
      <c r="E6683" s="2" t="s">
        <v>246</v>
      </c>
      <c r="F6683" s="2" t="s">
        <v>3849</v>
      </c>
      <c r="G6683" s="5">
        <v>16</v>
      </c>
      <c r="H6683" s="5">
        <v>33.5</v>
      </c>
      <c r="I6683" s="5">
        <v>536</v>
      </c>
      <c r="J6683" s="5">
        <v>265527.35000000009</v>
      </c>
      <c r="K6683" s="3" t="str" cm="1">
        <f t="array" ref="K6683">_xlfn.LET(_xlpm.d,UPPER(TRIM(CLEAN(SUBSTITUTE(F6683,CHAR(160),"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84" spans="2:11" hidden="1" x14ac:dyDescent="0.25">
      <c r="B6684" s="20">
        <v>45897</v>
      </c>
      <c r="C6684" s="2" t="s">
        <v>1</v>
      </c>
      <c r="D6684" s="2" t="s">
        <v>3876</v>
      </c>
      <c r="E6684" s="2" t="s">
        <v>135</v>
      </c>
      <c r="F6684" s="2" t="s">
        <v>3849</v>
      </c>
      <c r="G6684" s="5">
        <v>32</v>
      </c>
      <c r="H6684" s="5">
        <v>33.5</v>
      </c>
      <c r="I6684" s="5">
        <v>1072</v>
      </c>
      <c r="J6684" s="5">
        <v>266599.35000000009</v>
      </c>
      <c r="K6684" s="3" t="str" cm="1">
        <f t="array" ref="K6684">_xlfn.LET(_xlpm.d,UPPER(TRIM(CLEAN(SUBSTITUTE(F6684,CHAR(160),"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85" spans="2:11" hidden="1" x14ac:dyDescent="0.25">
      <c r="B6685" s="20">
        <v>45897</v>
      </c>
      <c r="C6685" s="2" t="s">
        <v>1</v>
      </c>
      <c r="D6685" s="2" t="s">
        <v>3045</v>
      </c>
      <c r="E6685" s="2" t="s">
        <v>3</v>
      </c>
      <c r="F6685" s="2" t="s">
        <v>3849</v>
      </c>
      <c r="G6685" s="5">
        <v>16</v>
      </c>
      <c r="H6685" s="5">
        <v>40.99</v>
      </c>
      <c r="I6685" s="5">
        <v>655.84</v>
      </c>
      <c r="J6685" s="5">
        <v>267255.19000000012</v>
      </c>
      <c r="K6685" s="3" t="str" cm="1">
        <f t="array" ref="K6685">_xlfn.LET(_xlpm.d,UPPER(TRIM(CLEAN(SUBSTITUTE(F6685,CHAR(160),"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86" spans="2:11" hidden="1" x14ac:dyDescent="0.25">
      <c r="B6686" s="20">
        <v>45897</v>
      </c>
      <c r="C6686" s="2" t="s">
        <v>1</v>
      </c>
      <c r="D6686" s="2" t="s">
        <v>3046</v>
      </c>
      <c r="E6686" s="2" t="s">
        <v>16</v>
      </c>
      <c r="F6686" s="2" t="s">
        <v>3877</v>
      </c>
      <c r="G6686" s="5">
        <v>100</v>
      </c>
      <c r="H6686" s="5">
        <v>32.950000000000003</v>
      </c>
      <c r="I6686" s="5">
        <v>3295</v>
      </c>
      <c r="J6686" s="5">
        <v>270550.19000000012</v>
      </c>
      <c r="K6686" s="3" t="str" cm="1">
        <f t="array" ref="K6686">_xlfn.LET(_xlpm.d,UPPER(TRIM(CLEAN(SUBSTITUTE(F6686,CHAR(160),"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6687" spans="2:11" hidden="1" x14ac:dyDescent="0.25">
      <c r="B6687" s="20">
        <v>45898</v>
      </c>
      <c r="C6687" s="2" t="s">
        <v>1</v>
      </c>
      <c r="D6687" s="2" t="s">
        <v>1073</v>
      </c>
      <c r="E6687" s="2" t="s">
        <v>195</v>
      </c>
      <c r="F6687" s="2" t="s">
        <v>3849</v>
      </c>
      <c r="G6687" s="5">
        <v>40</v>
      </c>
      <c r="H6687" s="5">
        <v>33.5</v>
      </c>
      <c r="I6687" s="5">
        <v>1340</v>
      </c>
      <c r="J6687" s="5">
        <v>271890.19000000012</v>
      </c>
      <c r="K6687" s="3" t="str" cm="1">
        <f t="array" ref="K6687">_xlfn.LET(_xlpm.d,UPPER(TRIM(CLEAN(SUBSTITUTE(F6687,CHAR(160),"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88" spans="2:11" hidden="1" x14ac:dyDescent="0.25">
      <c r="B6688" s="20">
        <v>45898</v>
      </c>
      <c r="C6688" s="2" t="s">
        <v>1</v>
      </c>
      <c r="D6688" s="2" t="s">
        <v>668</v>
      </c>
      <c r="E6688" s="2" t="s">
        <v>236</v>
      </c>
      <c r="F6688" s="2" t="s">
        <v>3849</v>
      </c>
      <c r="G6688" s="5">
        <v>40</v>
      </c>
      <c r="H6688" s="5">
        <v>33.5</v>
      </c>
      <c r="I6688" s="5">
        <v>1340</v>
      </c>
      <c r="J6688" s="5">
        <v>273230.19000000012</v>
      </c>
      <c r="K6688" s="3" t="str" cm="1">
        <f t="array" ref="K6688">_xlfn.LET(_xlpm.d,UPPER(TRIM(CLEAN(SUBSTITUTE(F6688,CHAR(160),"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89" spans="2:11" hidden="1" x14ac:dyDescent="0.25">
      <c r="B6689" s="20">
        <v>45898</v>
      </c>
      <c r="C6689" s="2" t="s">
        <v>1</v>
      </c>
      <c r="D6689" s="2" t="s">
        <v>2019</v>
      </c>
      <c r="E6689" s="2" t="s">
        <v>186</v>
      </c>
      <c r="F6689" s="2" t="s">
        <v>3849</v>
      </c>
      <c r="G6689" s="5">
        <v>20</v>
      </c>
      <c r="H6689" s="5">
        <v>33.5</v>
      </c>
      <c r="I6689" s="5">
        <v>670</v>
      </c>
      <c r="J6689" s="5">
        <v>273900.19000000012</v>
      </c>
      <c r="K6689" s="3" t="str" cm="1">
        <f t="array" ref="K6689">_xlfn.LET(_xlpm.d,UPPER(TRIM(CLEAN(SUBSTITUTE(F6689,CHAR(160),"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90" spans="2:11" hidden="1" x14ac:dyDescent="0.25">
      <c r="B6690" s="20">
        <v>45898</v>
      </c>
      <c r="C6690" s="2" t="s">
        <v>1</v>
      </c>
      <c r="D6690" s="2" t="s">
        <v>1075</v>
      </c>
      <c r="E6690" s="2" t="s">
        <v>234</v>
      </c>
      <c r="F6690" s="2" t="s">
        <v>3849</v>
      </c>
      <c r="G6690" s="5">
        <v>25</v>
      </c>
      <c r="H6690" s="5">
        <v>33.5</v>
      </c>
      <c r="I6690" s="5">
        <v>837.5</v>
      </c>
      <c r="J6690" s="5">
        <v>274737.69000000012</v>
      </c>
      <c r="K6690" s="3" t="str" cm="1">
        <f t="array" ref="K6690">_xlfn.LET(_xlpm.d,UPPER(TRIM(CLEAN(SUBSTITUTE(F6690,CHAR(160),"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91" spans="2:11" hidden="1" x14ac:dyDescent="0.25">
      <c r="B6691" s="20">
        <v>45898</v>
      </c>
      <c r="C6691" s="2" t="s">
        <v>1</v>
      </c>
      <c r="D6691" s="2" t="s">
        <v>670</v>
      </c>
      <c r="E6691" s="2" t="s">
        <v>154</v>
      </c>
      <c r="F6691" s="2" t="s">
        <v>3849</v>
      </c>
      <c r="G6691" s="5">
        <v>72</v>
      </c>
      <c r="H6691" s="5">
        <v>33.5</v>
      </c>
      <c r="I6691" s="5">
        <v>2412</v>
      </c>
      <c r="J6691" s="5">
        <v>277149.69000000012</v>
      </c>
      <c r="K6691" s="3" t="str" cm="1">
        <f t="array" ref="K6691">_xlfn.LET(_xlpm.d,UPPER(TRIM(CLEAN(SUBSTITUTE(F6691,CHAR(160),"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92" spans="2:11" hidden="1" x14ac:dyDescent="0.25">
      <c r="B6692" s="20">
        <v>45898</v>
      </c>
      <c r="C6692" s="2" t="s">
        <v>1</v>
      </c>
      <c r="D6692" s="2" t="s">
        <v>671</v>
      </c>
      <c r="E6692" s="2" t="s">
        <v>238</v>
      </c>
      <c r="F6692" s="2" t="s">
        <v>3849</v>
      </c>
      <c r="G6692" s="5">
        <v>50</v>
      </c>
      <c r="H6692" s="5">
        <v>33.5</v>
      </c>
      <c r="I6692" s="5">
        <v>1675</v>
      </c>
      <c r="J6692" s="5">
        <v>278824.69000000012</v>
      </c>
      <c r="K6692" s="3" t="str" cm="1">
        <f t="array" ref="K6692">_xlfn.LET(_xlpm.d,UPPER(TRIM(CLEAN(SUBSTITUTE(F6692,CHAR(160),"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93" spans="2:11" hidden="1" x14ac:dyDescent="0.25">
      <c r="B6693" s="20">
        <v>45901</v>
      </c>
      <c r="C6693" s="2" t="s">
        <v>1</v>
      </c>
      <c r="D6693" s="2" t="s">
        <v>1078</v>
      </c>
      <c r="E6693" s="2" t="s">
        <v>214</v>
      </c>
      <c r="F6693" s="2" t="s">
        <v>3849</v>
      </c>
      <c r="G6693" s="5">
        <v>20</v>
      </c>
      <c r="H6693" s="5">
        <v>33.5</v>
      </c>
      <c r="I6693" s="5">
        <v>670</v>
      </c>
      <c r="J6693" s="5">
        <v>279494.69000000012</v>
      </c>
      <c r="K6693" s="3" t="str" cm="1">
        <f t="array" ref="K6693">_xlfn.LET(_xlpm.d,UPPER(TRIM(CLEAN(SUBSTITUTE(F6693,CHAR(160),"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94" spans="2:11" hidden="1" x14ac:dyDescent="0.25">
      <c r="B6694" s="20">
        <v>45901</v>
      </c>
      <c r="C6694" s="2" t="s">
        <v>1</v>
      </c>
      <c r="D6694" s="2" t="s">
        <v>2024</v>
      </c>
      <c r="E6694" s="2" t="s">
        <v>248</v>
      </c>
      <c r="F6694" s="2" t="s">
        <v>3849</v>
      </c>
      <c r="G6694" s="5">
        <v>64</v>
      </c>
      <c r="H6694" s="5">
        <v>33.5</v>
      </c>
      <c r="I6694" s="5">
        <v>2144</v>
      </c>
      <c r="J6694" s="5">
        <v>281638.69000000012</v>
      </c>
      <c r="K6694" s="3" t="str" cm="1">
        <f t="array" ref="K6694">_xlfn.LET(_xlpm.d,UPPER(TRIM(CLEAN(SUBSTITUTE(F6694,CHAR(160),"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95" spans="2:11" hidden="1" x14ac:dyDescent="0.25">
      <c r="B6695" s="20">
        <v>45902</v>
      </c>
      <c r="C6695" s="2" t="s">
        <v>1</v>
      </c>
      <c r="D6695" s="2" t="s">
        <v>2025</v>
      </c>
      <c r="E6695" s="2" t="s">
        <v>78</v>
      </c>
      <c r="F6695" s="2" t="s">
        <v>3849</v>
      </c>
      <c r="G6695" s="5">
        <v>20</v>
      </c>
      <c r="H6695" s="5">
        <v>33.5</v>
      </c>
      <c r="I6695" s="5">
        <v>670</v>
      </c>
      <c r="J6695" s="5">
        <v>282308.69000000012</v>
      </c>
      <c r="K6695" s="3" t="str" cm="1">
        <f t="array" ref="K6695">_xlfn.LET(_xlpm.d,UPPER(TRIM(CLEAN(SUBSTITUTE(F6695,CHAR(160),"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96" spans="2:11" hidden="1" x14ac:dyDescent="0.25">
      <c r="B6696" s="20">
        <v>45902</v>
      </c>
      <c r="C6696" s="2" t="s">
        <v>1</v>
      </c>
      <c r="D6696" s="2" t="s">
        <v>1433</v>
      </c>
      <c r="E6696" s="2" t="s">
        <v>162</v>
      </c>
      <c r="F6696" s="2" t="s">
        <v>3849</v>
      </c>
      <c r="G6696" s="5">
        <v>48</v>
      </c>
      <c r="H6696" s="5">
        <v>33.5</v>
      </c>
      <c r="I6696" s="5">
        <v>1608</v>
      </c>
      <c r="J6696" s="5">
        <v>283916.69000000012</v>
      </c>
      <c r="K6696" s="3" t="str" cm="1">
        <f t="array" ref="K6696">_xlfn.LET(_xlpm.d,UPPER(TRIM(CLEAN(SUBSTITUTE(F6696,CHAR(160),"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97" spans="2:11" hidden="1" x14ac:dyDescent="0.25">
      <c r="B6697" s="20">
        <v>45902</v>
      </c>
      <c r="C6697" s="2" t="s">
        <v>1</v>
      </c>
      <c r="D6697" s="2" t="s">
        <v>3878</v>
      </c>
      <c r="E6697" s="2" t="s">
        <v>165</v>
      </c>
      <c r="F6697" s="2" t="s">
        <v>3849</v>
      </c>
      <c r="G6697" s="5">
        <v>32</v>
      </c>
      <c r="H6697" s="5">
        <v>33.5</v>
      </c>
      <c r="I6697" s="5">
        <v>1072</v>
      </c>
      <c r="J6697" s="5">
        <v>284988.69000000012</v>
      </c>
      <c r="K6697" s="3" t="str" cm="1">
        <f t="array" ref="K6697">_xlfn.LET(_xlpm.d,UPPER(TRIM(CLEAN(SUBSTITUTE(F6697,CHAR(160),"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98" spans="2:11" hidden="1" x14ac:dyDescent="0.25">
      <c r="B6698" s="20">
        <v>45902</v>
      </c>
      <c r="C6698" s="2" t="s">
        <v>1</v>
      </c>
      <c r="D6698" s="2" t="s">
        <v>1082</v>
      </c>
      <c r="E6698" s="2" t="s">
        <v>261</v>
      </c>
      <c r="F6698" s="2" t="s">
        <v>3849</v>
      </c>
      <c r="G6698" s="5">
        <v>10</v>
      </c>
      <c r="H6698" s="5">
        <v>33.5</v>
      </c>
      <c r="I6698" s="5">
        <v>335</v>
      </c>
      <c r="J6698" s="5">
        <v>285323.69000000012</v>
      </c>
      <c r="K6698" s="3" t="str" cm="1">
        <f t="array" ref="K6698">_xlfn.LET(_xlpm.d,UPPER(TRIM(CLEAN(SUBSTITUTE(F6698,CHAR(160),"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699" spans="2:11" hidden="1" x14ac:dyDescent="0.25">
      <c r="B6699" s="20">
        <v>45902</v>
      </c>
      <c r="C6699" s="2" t="s">
        <v>1</v>
      </c>
      <c r="D6699" s="2" t="s">
        <v>1084</v>
      </c>
      <c r="E6699" s="2" t="s">
        <v>263</v>
      </c>
      <c r="F6699" s="2" t="s">
        <v>3849</v>
      </c>
      <c r="G6699" s="5">
        <v>48</v>
      </c>
      <c r="H6699" s="5">
        <v>33.5</v>
      </c>
      <c r="I6699" s="5">
        <v>1608</v>
      </c>
      <c r="J6699" s="5">
        <v>286931.69000000012</v>
      </c>
      <c r="K6699" s="3" t="str" cm="1">
        <f t="array" ref="K6699">_xlfn.LET(_xlpm.d,UPPER(TRIM(CLEAN(SUBSTITUTE(F6699,CHAR(160),"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00" spans="2:11" hidden="1" x14ac:dyDescent="0.25">
      <c r="B6700" s="20">
        <v>45903</v>
      </c>
      <c r="C6700" s="2" t="s">
        <v>1</v>
      </c>
      <c r="D6700" s="2" t="s">
        <v>2028</v>
      </c>
      <c r="E6700" s="2" t="s">
        <v>311</v>
      </c>
      <c r="F6700" s="2" t="s">
        <v>3849</v>
      </c>
      <c r="G6700" s="5">
        <v>150</v>
      </c>
      <c r="H6700" s="5">
        <v>33.5</v>
      </c>
      <c r="I6700" s="5">
        <v>5025</v>
      </c>
      <c r="J6700" s="5">
        <v>291956.69000000012</v>
      </c>
      <c r="K6700" s="3" t="str" cm="1">
        <f t="array" ref="K6700">_xlfn.LET(_xlpm.d,UPPER(TRIM(CLEAN(SUBSTITUTE(F6700,CHAR(160),"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01" spans="2:11" hidden="1" x14ac:dyDescent="0.25">
      <c r="B6701" s="20">
        <v>45903</v>
      </c>
      <c r="C6701" s="2" t="s">
        <v>1</v>
      </c>
      <c r="D6701" s="2" t="s">
        <v>2032</v>
      </c>
      <c r="E6701" s="2" t="s">
        <v>305</v>
      </c>
      <c r="F6701" s="2" t="s">
        <v>3849</v>
      </c>
      <c r="G6701" s="5">
        <v>90</v>
      </c>
      <c r="H6701" s="5">
        <v>33.5</v>
      </c>
      <c r="I6701" s="5">
        <v>3015</v>
      </c>
      <c r="J6701" s="5">
        <v>294971.69000000012</v>
      </c>
      <c r="K6701" s="3" t="str" cm="1">
        <f t="array" ref="K6701">_xlfn.LET(_xlpm.d,UPPER(TRIM(CLEAN(SUBSTITUTE(F6701,CHAR(160),"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02" spans="2:11" hidden="1" x14ac:dyDescent="0.25">
      <c r="B6702" s="20">
        <v>45904</v>
      </c>
      <c r="C6702" s="2" t="s">
        <v>1</v>
      </c>
      <c r="D6702" s="2" t="s">
        <v>2033</v>
      </c>
      <c r="E6702" s="2" t="s">
        <v>1634</v>
      </c>
      <c r="F6702" s="2" t="s">
        <v>3849</v>
      </c>
      <c r="G6702" s="5">
        <v>6</v>
      </c>
      <c r="H6702" s="5">
        <v>31.85</v>
      </c>
      <c r="I6702" s="5">
        <v>191.1</v>
      </c>
      <c r="J6702" s="5">
        <v>295162.7900000001</v>
      </c>
      <c r="K6702" s="3" t="str" cm="1">
        <f t="array" ref="K6702">_xlfn.LET(_xlpm.d,UPPER(TRIM(CLEAN(SUBSTITUTE(F6702,CHAR(160),"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03" spans="2:11" hidden="1" x14ac:dyDescent="0.25">
      <c r="B6703" s="20">
        <v>45904</v>
      </c>
      <c r="C6703" s="2" t="s">
        <v>1</v>
      </c>
      <c r="D6703" s="2" t="s">
        <v>3067</v>
      </c>
      <c r="E6703" s="2" t="s">
        <v>1767</v>
      </c>
      <c r="F6703" s="2" t="s">
        <v>3849</v>
      </c>
      <c r="G6703" s="5">
        <v>32</v>
      </c>
      <c r="H6703" s="5">
        <v>33.5</v>
      </c>
      <c r="I6703" s="5">
        <v>1072</v>
      </c>
      <c r="J6703" s="5">
        <v>296234.7900000001</v>
      </c>
      <c r="K6703" s="3" t="str" cm="1">
        <f t="array" ref="K6703">_xlfn.LET(_xlpm.d,UPPER(TRIM(CLEAN(SUBSTITUTE(F6703,CHAR(160),"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04" spans="2:11" hidden="1" x14ac:dyDescent="0.25">
      <c r="B6704" s="20">
        <v>45904</v>
      </c>
      <c r="C6704" s="2" t="s">
        <v>1</v>
      </c>
      <c r="D6704" s="2" t="s">
        <v>3068</v>
      </c>
      <c r="E6704" s="2" t="s">
        <v>228</v>
      </c>
      <c r="F6704" s="2" t="s">
        <v>3849</v>
      </c>
      <c r="G6704" s="5">
        <v>74</v>
      </c>
      <c r="H6704" s="5">
        <v>33.5</v>
      </c>
      <c r="I6704" s="5">
        <v>2479</v>
      </c>
      <c r="J6704" s="5">
        <v>298713.7900000001</v>
      </c>
      <c r="K6704" s="3" t="str" cm="1">
        <f t="array" ref="K6704">_xlfn.LET(_xlpm.d,UPPER(TRIM(CLEAN(SUBSTITUTE(F6704,CHAR(160),"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05" spans="2:11" hidden="1" x14ac:dyDescent="0.25">
      <c r="B6705" s="20">
        <v>45908</v>
      </c>
      <c r="C6705" s="2" t="s">
        <v>1</v>
      </c>
      <c r="D6705" s="2" t="s">
        <v>2042</v>
      </c>
      <c r="E6705" s="2" t="s">
        <v>243</v>
      </c>
      <c r="F6705" s="2" t="s">
        <v>3849</v>
      </c>
      <c r="G6705" s="5">
        <v>80</v>
      </c>
      <c r="H6705" s="5">
        <v>33.5</v>
      </c>
      <c r="I6705" s="5">
        <v>2680</v>
      </c>
      <c r="J6705" s="5">
        <v>301393.7900000001</v>
      </c>
      <c r="K6705" s="3" t="str" cm="1">
        <f t="array" ref="K6705">_xlfn.LET(_xlpm.d,UPPER(TRIM(CLEAN(SUBSTITUTE(F6705,CHAR(160),"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06" spans="2:11" hidden="1" x14ac:dyDescent="0.25">
      <c r="B6706" s="20">
        <v>45909</v>
      </c>
      <c r="C6706" s="2" t="s">
        <v>1</v>
      </c>
      <c r="D6706" s="2" t="s">
        <v>3879</v>
      </c>
      <c r="E6706" s="2" t="s">
        <v>774</v>
      </c>
      <c r="F6706" s="2" t="s">
        <v>3849</v>
      </c>
      <c r="G6706" s="5">
        <v>14</v>
      </c>
      <c r="H6706" s="5">
        <v>40.99</v>
      </c>
      <c r="I6706" s="5">
        <v>573.86</v>
      </c>
      <c r="J6706" s="5">
        <v>301967.65000000008</v>
      </c>
      <c r="K6706" s="3" t="str" cm="1">
        <f t="array" ref="K6706">_xlfn.LET(_xlpm.d,UPPER(TRIM(CLEAN(SUBSTITUTE(F6706,CHAR(160),"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07" spans="2:11" hidden="1" x14ac:dyDescent="0.25">
      <c r="B6707" s="20">
        <v>45909</v>
      </c>
      <c r="C6707" s="2" t="s">
        <v>1</v>
      </c>
      <c r="D6707" s="2" t="s">
        <v>2048</v>
      </c>
      <c r="E6707" s="2" t="s">
        <v>197</v>
      </c>
      <c r="F6707" s="2" t="s">
        <v>3849</v>
      </c>
      <c r="G6707" s="5">
        <v>26</v>
      </c>
      <c r="H6707" s="5">
        <v>41.5</v>
      </c>
      <c r="I6707" s="5">
        <v>1079</v>
      </c>
      <c r="J6707" s="5">
        <v>303046.65000000008</v>
      </c>
      <c r="K6707" s="3" t="str" cm="1">
        <f t="array" ref="K6707">_xlfn.LET(_xlpm.d,UPPER(TRIM(CLEAN(SUBSTITUTE(F6707,CHAR(160),"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08" spans="2:11" hidden="1" x14ac:dyDescent="0.25">
      <c r="B6708" s="20">
        <v>45910</v>
      </c>
      <c r="C6708" s="2" t="s">
        <v>1</v>
      </c>
      <c r="D6708" s="2" t="s">
        <v>1096</v>
      </c>
      <c r="E6708" s="2" t="s">
        <v>263</v>
      </c>
      <c r="F6708" s="2" t="s">
        <v>3849</v>
      </c>
      <c r="G6708" s="5">
        <v>80</v>
      </c>
      <c r="H6708" s="5">
        <v>33.5</v>
      </c>
      <c r="I6708" s="5">
        <v>2680</v>
      </c>
      <c r="J6708" s="5">
        <v>305726.65000000008</v>
      </c>
      <c r="K6708" s="3" t="str" cm="1">
        <f t="array" ref="K6708">_xlfn.LET(_xlpm.d,UPPER(TRIM(CLEAN(SUBSTITUTE(F6708,CHAR(160),"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09" spans="2:11" hidden="1" x14ac:dyDescent="0.25">
      <c r="B6709" s="20">
        <v>45911</v>
      </c>
      <c r="C6709" s="2" t="s">
        <v>1</v>
      </c>
      <c r="D6709" s="2" t="s">
        <v>3088</v>
      </c>
      <c r="E6709" s="2" t="s">
        <v>305</v>
      </c>
      <c r="F6709" s="2" t="s">
        <v>3849</v>
      </c>
      <c r="G6709" s="5">
        <v>80</v>
      </c>
      <c r="H6709" s="5">
        <v>33.5</v>
      </c>
      <c r="I6709" s="5">
        <v>2680</v>
      </c>
      <c r="J6709" s="5">
        <v>308406.65000000008</v>
      </c>
      <c r="K6709" s="3" t="str" cm="1">
        <f t="array" ref="K6709">_xlfn.LET(_xlpm.d,UPPER(TRIM(CLEAN(SUBSTITUTE(F6709,CHAR(160),"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10" spans="2:11" hidden="1" x14ac:dyDescent="0.25">
      <c r="B6710" s="20">
        <v>45911</v>
      </c>
      <c r="C6710" s="2" t="s">
        <v>1</v>
      </c>
      <c r="D6710" s="2" t="s">
        <v>3089</v>
      </c>
      <c r="E6710" s="2" t="s">
        <v>1767</v>
      </c>
      <c r="F6710" s="2" t="s">
        <v>3849</v>
      </c>
      <c r="G6710" s="5">
        <v>32</v>
      </c>
      <c r="H6710" s="5">
        <v>33.5</v>
      </c>
      <c r="I6710" s="5">
        <v>1072</v>
      </c>
      <c r="J6710" s="5">
        <v>309478.65000000008</v>
      </c>
      <c r="K6710" s="3" t="str" cm="1">
        <f t="array" ref="K6710">_xlfn.LET(_xlpm.d,UPPER(TRIM(CLEAN(SUBSTITUTE(F6710,CHAR(160),"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11" spans="2:11" hidden="1" x14ac:dyDescent="0.25">
      <c r="B6711" s="20">
        <v>45911</v>
      </c>
      <c r="C6711" s="2" t="s">
        <v>1</v>
      </c>
      <c r="D6711" s="2" t="s">
        <v>3880</v>
      </c>
      <c r="E6711" s="2" t="s">
        <v>228</v>
      </c>
      <c r="F6711" s="2" t="s">
        <v>3849</v>
      </c>
      <c r="G6711" s="5">
        <v>16</v>
      </c>
      <c r="H6711" s="5">
        <v>33.5</v>
      </c>
      <c r="I6711" s="5">
        <v>536</v>
      </c>
      <c r="J6711" s="5">
        <v>310014.65000000008</v>
      </c>
      <c r="K6711" s="3" t="str" cm="1">
        <f t="array" ref="K6711">_xlfn.LET(_xlpm.d,UPPER(TRIM(CLEAN(SUBSTITUTE(F6711,CHAR(160),"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12" spans="2:11" hidden="1" x14ac:dyDescent="0.25">
      <c r="B6712" s="20">
        <v>45912</v>
      </c>
      <c r="C6712" s="2" t="s">
        <v>1</v>
      </c>
      <c r="D6712" s="2" t="s">
        <v>696</v>
      </c>
      <c r="E6712" s="2" t="s">
        <v>224</v>
      </c>
      <c r="F6712" s="2" t="s">
        <v>3849</v>
      </c>
      <c r="G6712" s="5">
        <v>48</v>
      </c>
      <c r="H6712" s="5">
        <v>33.5</v>
      </c>
      <c r="I6712" s="5">
        <v>1608</v>
      </c>
      <c r="J6712" s="5">
        <v>311622.65000000008</v>
      </c>
      <c r="K6712" s="3" t="str" cm="1">
        <f t="array" ref="K6712">_xlfn.LET(_xlpm.d,UPPER(TRIM(CLEAN(SUBSTITUTE(F6712,CHAR(160),"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13" spans="2:11" hidden="1" x14ac:dyDescent="0.25">
      <c r="B6713" s="20">
        <v>45912</v>
      </c>
      <c r="C6713" s="2" t="s">
        <v>1</v>
      </c>
      <c r="D6713" s="2" t="s">
        <v>3097</v>
      </c>
      <c r="E6713" s="2" t="s">
        <v>319</v>
      </c>
      <c r="F6713" s="2" t="s">
        <v>3849</v>
      </c>
      <c r="G6713" s="5">
        <v>42</v>
      </c>
      <c r="H6713" s="5">
        <v>41.5</v>
      </c>
      <c r="I6713" s="5">
        <v>1743</v>
      </c>
      <c r="J6713" s="5">
        <v>313365.65000000008</v>
      </c>
      <c r="K6713" s="3" t="str" cm="1">
        <f t="array" ref="K6713">_xlfn.LET(_xlpm.d,UPPER(TRIM(CLEAN(SUBSTITUTE(F6713,CHAR(160),"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14" spans="2:11" hidden="1" x14ac:dyDescent="0.25">
      <c r="B6714" s="20">
        <v>45915</v>
      </c>
      <c r="C6714" s="2" t="s">
        <v>1</v>
      </c>
      <c r="D6714" s="2" t="s">
        <v>3099</v>
      </c>
      <c r="E6714" s="2" t="s">
        <v>243</v>
      </c>
      <c r="F6714" s="2" t="s">
        <v>3849</v>
      </c>
      <c r="G6714" s="5">
        <v>40</v>
      </c>
      <c r="H6714" s="5">
        <v>33.5</v>
      </c>
      <c r="I6714" s="5">
        <v>1340</v>
      </c>
      <c r="J6714" s="5">
        <v>314705.65000000008</v>
      </c>
      <c r="K6714" s="3" t="str" cm="1">
        <f t="array" ref="K6714">_xlfn.LET(_xlpm.d,UPPER(TRIM(CLEAN(SUBSTITUTE(F6714,CHAR(160),"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15" spans="2:11" hidden="1" x14ac:dyDescent="0.25">
      <c r="B6715" s="20">
        <v>45916</v>
      </c>
      <c r="C6715" s="2" t="s">
        <v>1</v>
      </c>
      <c r="D6715" s="2" t="s">
        <v>1535</v>
      </c>
      <c r="E6715" s="2" t="s">
        <v>158</v>
      </c>
      <c r="F6715" s="2" t="s">
        <v>3849</v>
      </c>
      <c r="G6715" s="5">
        <v>40</v>
      </c>
      <c r="H6715" s="5">
        <v>33.5</v>
      </c>
      <c r="I6715" s="5">
        <v>1340</v>
      </c>
      <c r="J6715" s="5">
        <v>316045.65000000008</v>
      </c>
      <c r="K6715" s="3" t="str" cm="1">
        <f t="array" ref="K6715">_xlfn.LET(_xlpm.d,UPPER(TRIM(CLEAN(SUBSTITUTE(F6715,CHAR(160),"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16" spans="2:11" hidden="1" x14ac:dyDescent="0.25">
      <c r="B6716" s="20">
        <v>45916</v>
      </c>
      <c r="C6716" s="2" t="s">
        <v>1</v>
      </c>
      <c r="D6716" s="2" t="s">
        <v>1536</v>
      </c>
      <c r="E6716" s="2" t="s">
        <v>156</v>
      </c>
      <c r="F6716" s="2" t="s">
        <v>3849</v>
      </c>
      <c r="G6716" s="5">
        <v>10</v>
      </c>
      <c r="H6716" s="5">
        <v>33.5</v>
      </c>
      <c r="I6716" s="5">
        <v>335</v>
      </c>
      <c r="J6716" s="5">
        <v>316380.65000000008</v>
      </c>
      <c r="K6716" s="3" t="str" cm="1">
        <f t="array" ref="K6716">_xlfn.LET(_xlpm.d,UPPER(TRIM(CLEAN(SUBSTITUTE(F6716,CHAR(160),"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17" spans="2:11" hidden="1" x14ac:dyDescent="0.25">
      <c r="B6717" s="20">
        <v>45916</v>
      </c>
      <c r="C6717" s="2" t="s">
        <v>1</v>
      </c>
      <c r="D6717" s="2" t="s">
        <v>3106</v>
      </c>
      <c r="E6717" s="2" t="s">
        <v>307</v>
      </c>
      <c r="F6717" s="2" t="s">
        <v>3849</v>
      </c>
      <c r="G6717" s="5">
        <v>64</v>
      </c>
      <c r="H6717" s="5">
        <v>33.5</v>
      </c>
      <c r="I6717" s="5">
        <v>2144</v>
      </c>
      <c r="J6717" s="5">
        <v>318524.65000000008</v>
      </c>
      <c r="K6717" s="3" t="str" cm="1">
        <f t="array" ref="K6717">_xlfn.LET(_xlpm.d,UPPER(TRIM(CLEAN(SUBSTITUTE(F6717,CHAR(160),"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18" spans="2:11" hidden="1" x14ac:dyDescent="0.25">
      <c r="B6718" s="20">
        <v>45917</v>
      </c>
      <c r="C6718" s="2" t="s">
        <v>1</v>
      </c>
      <c r="D6718" s="2" t="s">
        <v>698</v>
      </c>
      <c r="E6718" s="2" t="s">
        <v>241</v>
      </c>
      <c r="F6718" s="2" t="s">
        <v>3849</v>
      </c>
      <c r="G6718" s="5">
        <v>32</v>
      </c>
      <c r="H6718" s="5">
        <v>33.5</v>
      </c>
      <c r="I6718" s="5">
        <v>1072</v>
      </c>
      <c r="J6718" s="5">
        <v>319596.65000000008</v>
      </c>
      <c r="K6718" s="3" t="str" cm="1">
        <f t="array" ref="K6718">_xlfn.LET(_xlpm.d,UPPER(TRIM(CLEAN(SUBSTITUTE(F6718,CHAR(160),"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19" spans="2:11" hidden="1" x14ac:dyDescent="0.25">
      <c r="B6719" s="20">
        <v>45918</v>
      </c>
      <c r="C6719" s="2" t="s">
        <v>1</v>
      </c>
      <c r="D6719" s="2" t="s">
        <v>1107</v>
      </c>
      <c r="E6719" s="2" t="s">
        <v>192</v>
      </c>
      <c r="F6719" s="2" t="s">
        <v>3849</v>
      </c>
      <c r="G6719" s="5">
        <v>40</v>
      </c>
      <c r="H6719" s="5">
        <v>33.5</v>
      </c>
      <c r="I6719" s="5">
        <v>1340</v>
      </c>
      <c r="J6719" s="5">
        <v>320936.65000000008</v>
      </c>
      <c r="K6719" s="3" t="str" cm="1">
        <f t="array" ref="K6719">_xlfn.LET(_xlpm.d,UPPER(TRIM(CLEAN(SUBSTITUTE(F6719,CHAR(160),"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20" spans="2:11" hidden="1" x14ac:dyDescent="0.25">
      <c r="B6720" s="20">
        <v>45918</v>
      </c>
      <c r="C6720" s="2" t="s">
        <v>1</v>
      </c>
      <c r="D6720" s="2" t="s">
        <v>3881</v>
      </c>
      <c r="E6720" s="2" t="s">
        <v>774</v>
      </c>
      <c r="F6720" s="2" t="s">
        <v>3849</v>
      </c>
      <c r="G6720" s="5">
        <v>24</v>
      </c>
      <c r="H6720" s="5">
        <v>40.99</v>
      </c>
      <c r="I6720" s="5">
        <v>983.76</v>
      </c>
      <c r="J6720" s="5">
        <v>321920.41000000009</v>
      </c>
      <c r="K6720" s="3" t="str" cm="1">
        <f t="array" ref="K6720">_xlfn.LET(_xlpm.d,UPPER(TRIM(CLEAN(SUBSTITUTE(F6720,CHAR(160),"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21" spans="2:11" hidden="1" x14ac:dyDescent="0.25">
      <c r="B6721" s="20">
        <v>45923</v>
      </c>
      <c r="C6721" s="2" t="s">
        <v>1</v>
      </c>
      <c r="D6721" s="2" t="s">
        <v>1505</v>
      </c>
      <c r="E6721" s="2" t="s">
        <v>273</v>
      </c>
      <c r="F6721" s="2" t="s">
        <v>3849</v>
      </c>
      <c r="G6721" s="5">
        <v>40</v>
      </c>
      <c r="H6721" s="5">
        <v>33.5</v>
      </c>
      <c r="I6721" s="5">
        <v>1340</v>
      </c>
      <c r="J6721" s="5">
        <v>323260.41000000009</v>
      </c>
      <c r="K6721" s="3" t="str" cm="1">
        <f t="array" ref="K6721">_xlfn.LET(_xlpm.d,UPPER(TRIM(CLEAN(SUBSTITUTE(F6721,CHAR(160),"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22" spans="2:11" hidden="1" x14ac:dyDescent="0.25">
      <c r="B6722" s="20">
        <v>45923</v>
      </c>
      <c r="C6722" s="2" t="s">
        <v>1</v>
      </c>
      <c r="D6722" s="2" t="s">
        <v>3132</v>
      </c>
      <c r="E6722" s="2" t="s">
        <v>276</v>
      </c>
      <c r="F6722" s="2" t="s">
        <v>3849</v>
      </c>
      <c r="G6722" s="5">
        <v>30</v>
      </c>
      <c r="H6722" s="5">
        <v>33.5</v>
      </c>
      <c r="I6722" s="5">
        <v>1005</v>
      </c>
      <c r="J6722" s="5">
        <v>324265.41000000009</v>
      </c>
      <c r="K6722" s="3" t="str" cm="1">
        <f t="array" ref="K6722">_xlfn.LET(_xlpm.d,UPPER(TRIM(CLEAN(SUBSTITUTE(F6722,CHAR(160),"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23" spans="2:11" hidden="1" x14ac:dyDescent="0.25">
      <c r="B6723" s="20">
        <v>45923</v>
      </c>
      <c r="C6723" s="2" t="s">
        <v>1</v>
      </c>
      <c r="D6723" s="2" t="s">
        <v>1115</v>
      </c>
      <c r="E6723" s="2" t="s">
        <v>156</v>
      </c>
      <c r="F6723" s="2" t="s">
        <v>3849</v>
      </c>
      <c r="G6723" s="5">
        <v>40</v>
      </c>
      <c r="H6723" s="5">
        <v>33.5</v>
      </c>
      <c r="I6723" s="5">
        <v>1340</v>
      </c>
      <c r="J6723" s="5">
        <v>325605.41000000009</v>
      </c>
      <c r="K6723" s="3" t="str" cm="1">
        <f t="array" ref="K6723">_xlfn.LET(_xlpm.d,UPPER(TRIM(CLEAN(SUBSTITUTE(F6723,CHAR(160),"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24" spans="2:11" hidden="1" x14ac:dyDescent="0.25">
      <c r="B6724" s="20">
        <v>45923</v>
      </c>
      <c r="C6724" s="2" t="s">
        <v>1</v>
      </c>
      <c r="D6724" s="2" t="s">
        <v>2075</v>
      </c>
      <c r="E6724" s="2" t="s">
        <v>186</v>
      </c>
      <c r="F6724" s="2" t="s">
        <v>3849</v>
      </c>
      <c r="G6724" s="5">
        <v>40</v>
      </c>
      <c r="H6724" s="5">
        <v>33.5</v>
      </c>
      <c r="I6724" s="5">
        <v>1340</v>
      </c>
      <c r="J6724" s="5">
        <v>326945.41000000009</v>
      </c>
      <c r="K6724" s="3" t="str" cm="1">
        <f t="array" ref="K6724">_xlfn.LET(_xlpm.d,UPPER(TRIM(CLEAN(SUBSTITUTE(F6724,CHAR(160),"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25" spans="2:11" hidden="1" x14ac:dyDescent="0.25">
      <c r="B6725" s="20">
        <v>45923</v>
      </c>
      <c r="C6725" s="2" t="s">
        <v>1</v>
      </c>
      <c r="D6725" s="2" t="s">
        <v>2076</v>
      </c>
      <c r="E6725" s="2" t="s">
        <v>214</v>
      </c>
      <c r="F6725" s="2" t="s">
        <v>3849</v>
      </c>
      <c r="G6725" s="5">
        <v>40</v>
      </c>
      <c r="H6725" s="5">
        <v>33.5</v>
      </c>
      <c r="I6725" s="5">
        <v>1340</v>
      </c>
      <c r="J6725" s="5">
        <v>328285.41000000009</v>
      </c>
      <c r="K6725" s="3" t="str" cm="1">
        <f t="array" ref="K6725">_xlfn.LET(_xlpm.d,UPPER(TRIM(CLEAN(SUBSTITUTE(F6725,CHAR(160),"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26" spans="2:11" hidden="1" x14ac:dyDescent="0.25">
      <c r="B6726" s="20">
        <v>45923</v>
      </c>
      <c r="C6726" s="2" t="s">
        <v>1</v>
      </c>
      <c r="D6726" s="2" t="s">
        <v>1116</v>
      </c>
      <c r="E6726" s="2" t="s">
        <v>162</v>
      </c>
      <c r="F6726" s="2" t="s">
        <v>3849</v>
      </c>
      <c r="G6726" s="5">
        <v>40</v>
      </c>
      <c r="H6726" s="5">
        <v>33.5</v>
      </c>
      <c r="I6726" s="5">
        <v>1340</v>
      </c>
      <c r="J6726" s="5">
        <v>329625.41000000009</v>
      </c>
      <c r="K6726" s="3" t="str" cm="1">
        <f t="array" ref="K6726">_xlfn.LET(_xlpm.d,UPPER(TRIM(CLEAN(SUBSTITUTE(F6726,CHAR(160),"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27" spans="2:11" hidden="1" x14ac:dyDescent="0.25">
      <c r="B6727" s="20">
        <v>45923</v>
      </c>
      <c r="C6727" s="2" t="s">
        <v>1</v>
      </c>
      <c r="D6727" s="2" t="s">
        <v>1117</v>
      </c>
      <c r="E6727" s="2" t="s">
        <v>234</v>
      </c>
      <c r="F6727" s="2" t="s">
        <v>3849</v>
      </c>
      <c r="G6727" s="5">
        <v>40</v>
      </c>
      <c r="H6727" s="5">
        <v>33.5</v>
      </c>
      <c r="I6727" s="5">
        <v>1340</v>
      </c>
      <c r="J6727" s="5">
        <v>330965.41000000009</v>
      </c>
      <c r="K6727" s="3" t="str" cm="1">
        <f t="array" ref="K6727">_xlfn.LET(_xlpm.d,UPPER(TRIM(CLEAN(SUBSTITUTE(F6727,CHAR(160),"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28" spans="2:11" hidden="1" x14ac:dyDescent="0.25">
      <c r="B6728" s="20">
        <v>45923</v>
      </c>
      <c r="C6728" s="2" t="s">
        <v>1</v>
      </c>
      <c r="D6728" s="2" t="s">
        <v>1118</v>
      </c>
      <c r="E6728" s="2" t="s">
        <v>147</v>
      </c>
      <c r="F6728" s="2" t="s">
        <v>3849</v>
      </c>
      <c r="G6728" s="5">
        <v>20</v>
      </c>
      <c r="H6728" s="5">
        <v>33.5</v>
      </c>
      <c r="I6728" s="5">
        <v>670</v>
      </c>
      <c r="J6728" s="5">
        <v>331635.41000000009</v>
      </c>
      <c r="K6728" s="3" t="str" cm="1">
        <f t="array" ref="K6728">_xlfn.LET(_xlpm.d,UPPER(TRIM(CLEAN(SUBSTITUTE(F6728,CHAR(160),"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29" spans="2:11" hidden="1" x14ac:dyDescent="0.25">
      <c r="B6729" s="20">
        <v>45923</v>
      </c>
      <c r="C6729" s="2" t="s">
        <v>1</v>
      </c>
      <c r="D6729" s="2" t="s">
        <v>2077</v>
      </c>
      <c r="E6729" s="2" t="s">
        <v>165</v>
      </c>
      <c r="F6729" s="2" t="s">
        <v>3849</v>
      </c>
      <c r="G6729" s="5">
        <v>20</v>
      </c>
      <c r="H6729" s="5">
        <v>33.5</v>
      </c>
      <c r="I6729" s="5">
        <v>670</v>
      </c>
      <c r="J6729" s="5">
        <v>332305.41000000009</v>
      </c>
      <c r="K6729" s="3" t="str" cm="1">
        <f t="array" ref="K6729">_xlfn.LET(_xlpm.d,UPPER(TRIM(CLEAN(SUBSTITUTE(F6729,CHAR(160),"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30" spans="2:11" hidden="1" x14ac:dyDescent="0.25">
      <c r="B6730" s="20">
        <v>45923</v>
      </c>
      <c r="C6730" s="2" t="s">
        <v>1</v>
      </c>
      <c r="D6730" s="2" t="s">
        <v>2078</v>
      </c>
      <c r="E6730" s="2" t="s">
        <v>78</v>
      </c>
      <c r="F6730" s="2" t="s">
        <v>3849</v>
      </c>
      <c r="G6730" s="5">
        <v>50</v>
      </c>
      <c r="H6730" s="5">
        <v>33.5</v>
      </c>
      <c r="I6730" s="5">
        <v>1675</v>
      </c>
      <c r="J6730" s="5">
        <v>333980.41000000009</v>
      </c>
      <c r="K6730" s="3" t="str" cm="1">
        <f t="array" ref="K6730">_xlfn.LET(_xlpm.d,UPPER(TRIM(CLEAN(SUBSTITUTE(F6730,CHAR(160),"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31" spans="2:11" hidden="1" x14ac:dyDescent="0.25">
      <c r="B6731" s="20">
        <v>45923</v>
      </c>
      <c r="C6731" s="2" t="s">
        <v>1</v>
      </c>
      <c r="D6731" s="2" t="s">
        <v>3134</v>
      </c>
      <c r="E6731" s="2" t="s">
        <v>261</v>
      </c>
      <c r="F6731" s="2" t="s">
        <v>3849</v>
      </c>
      <c r="G6731" s="5">
        <v>60</v>
      </c>
      <c r="H6731" s="5">
        <v>33.5</v>
      </c>
      <c r="I6731" s="5">
        <v>2010</v>
      </c>
      <c r="J6731" s="5">
        <v>335990.41000000009</v>
      </c>
      <c r="K6731" s="3" t="str" cm="1">
        <f t="array" ref="K6731">_xlfn.LET(_xlpm.d,UPPER(TRIM(CLEAN(SUBSTITUTE(F6731,CHAR(160),"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32" spans="2:11" hidden="1" x14ac:dyDescent="0.25">
      <c r="B6732" s="20">
        <v>45924</v>
      </c>
      <c r="C6732" s="2" t="s">
        <v>1</v>
      </c>
      <c r="D6732" s="2" t="s">
        <v>1120</v>
      </c>
      <c r="E6732" s="2" t="s">
        <v>141</v>
      </c>
      <c r="F6732" s="2" t="s">
        <v>3849</v>
      </c>
      <c r="G6732" s="5">
        <v>40</v>
      </c>
      <c r="H6732" s="5">
        <v>33.5</v>
      </c>
      <c r="I6732" s="5">
        <v>1340</v>
      </c>
      <c r="J6732" s="5">
        <v>337330.41000000009</v>
      </c>
      <c r="K6732" s="3" t="str" cm="1">
        <f t="array" ref="K6732">_xlfn.LET(_xlpm.d,UPPER(TRIM(CLEAN(SUBSTITUTE(F6732,CHAR(160),"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33" spans="2:11" hidden="1" x14ac:dyDescent="0.25">
      <c r="B6733" s="20">
        <v>45924</v>
      </c>
      <c r="C6733" s="2" t="s">
        <v>1</v>
      </c>
      <c r="D6733" s="2" t="s">
        <v>2081</v>
      </c>
      <c r="E6733" s="2" t="s">
        <v>189</v>
      </c>
      <c r="F6733" s="2" t="s">
        <v>3849</v>
      </c>
      <c r="G6733" s="5">
        <v>20</v>
      </c>
      <c r="H6733" s="5">
        <v>33.5</v>
      </c>
      <c r="I6733" s="5">
        <v>670</v>
      </c>
      <c r="J6733" s="5">
        <v>338000.41000000009</v>
      </c>
      <c r="K6733" s="3" t="str" cm="1">
        <f t="array" ref="K6733">_xlfn.LET(_xlpm.d,UPPER(TRIM(CLEAN(SUBSTITUTE(F6733,CHAR(160),"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34" spans="2:11" hidden="1" x14ac:dyDescent="0.25">
      <c r="B6734" s="20">
        <v>45924</v>
      </c>
      <c r="C6734" s="2" t="s">
        <v>1</v>
      </c>
      <c r="D6734" s="2" t="s">
        <v>699</v>
      </c>
      <c r="E6734" s="2" t="s">
        <v>149</v>
      </c>
      <c r="F6734" s="2" t="s">
        <v>3849</v>
      </c>
      <c r="G6734" s="5">
        <v>40</v>
      </c>
      <c r="H6734" s="5">
        <v>33.5</v>
      </c>
      <c r="I6734" s="5">
        <v>1340</v>
      </c>
      <c r="J6734" s="5">
        <v>339340.41000000009</v>
      </c>
      <c r="K6734" s="3" t="str" cm="1">
        <f t="array" ref="K6734">_xlfn.LET(_xlpm.d,UPPER(TRIM(CLEAN(SUBSTITUTE(F6734,CHAR(160),"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35" spans="2:11" hidden="1" x14ac:dyDescent="0.25">
      <c r="B6735" s="20">
        <v>45924</v>
      </c>
      <c r="C6735" s="2" t="s">
        <v>1</v>
      </c>
      <c r="D6735" s="2" t="s">
        <v>2082</v>
      </c>
      <c r="E6735" s="2" t="s">
        <v>282</v>
      </c>
      <c r="F6735" s="2" t="s">
        <v>3849</v>
      </c>
      <c r="G6735" s="5">
        <v>20</v>
      </c>
      <c r="H6735" s="5">
        <v>33.5</v>
      </c>
      <c r="I6735" s="5">
        <v>670</v>
      </c>
      <c r="J6735" s="5">
        <v>340010.41000000009</v>
      </c>
      <c r="K6735" s="3" t="str" cm="1">
        <f t="array" ref="K6735">_xlfn.LET(_xlpm.d,UPPER(TRIM(CLEAN(SUBSTITUTE(F6735,CHAR(160),"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36" spans="2:11" hidden="1" x14ac:dyDescent="0.25">
      <c r="B6736" s="20">
        <v>45924</v>
      </c>
      <c r="C6736" s="2" t="s">
        <v>1</v>
      </c>
      <c r="D6736" s="2" t="s">
        <v>3137</v>
      </c>
      <c r="E6736" s="2" t="s">
        <v>491</v>
      </c>
      <c r="F6736" s="2" t="s">
        <v>3849</v>
      </c>
      <c r="G6736" s="5">
        <v>30</v>
      </c>
      <c r="H6736" s="5">
        <v>31.85</v>
      </c>
      <c r="I6736" s="5">
        <v>955.5</v>
      </c>
      <c r="J6736" s="5">
        <v>340965.91000000009</v>
      </c>
      <c r="K6736" s="3" t="str" cm="1">
        <f t="array" ref="K6736">_xlfn.LET(_xlpm.d,UPPER(TRIM(CLEAN(SUBSTITUTE(F6736,CHAR(160),"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37" spans="2:11" hidden="1" x14ac:dyDescent="0.25">
      <c r="B6737" s="20">
        <v>45925</v>
      </c>
      <c r="C6737" s="2" t="s">
        <v>1</v>
      </c>
      <c r="D6737" s="2" t="s">
        <v>2083</v>
      </c>
      <c r="E6737" s="2" t="s">
        <v>143</v>
      </c>
      <c r="F6737" s="2" t="s">
        <v>3849</v>
      </c>
      <c r="G6737" s="5">
        <v>40</v>
      </c>
      <c r="H6737" s="5">
        <v>33.5</v>
      </c>
      <c r="I6737" s="5">
        <v>1340</v>
      </c>
      <c r="J6737" s="5">
        <v>342305.91000000009</v>
      </c>
      <c r="K6737" s="3" t="str" cm="1">
        <f t="array" ref="K6737">_xlfn.LET(_xlpm.d,UPPER(TRIM(CLEAN(SUBSTITUTE(F6737,CHAR(160),"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38" spans="2:11" hidden="1" x14ac:dyDescent="0.25">
      <c r="B6738" s="20">
        <v>45925</v>
      </c>
      <c r="C6738" s="2" t="s">
        <v>1</v>
      </c>
      <c r="D6738" s="2" t="s">
        <v>1121</v>
      </c>
      <c r="E6738" s="2" t="s">
        <v>192</v>
      </c>
      <c r="F6738" s="2" t="s">
        <v>3849</v>
      </c>
      <c r="G6738" s="5">
        <v>40</v>
      </c>
      <c r="H6738" s="5">
        <v>33.5</v>
      </c>
      <c r="I6738" s="5">
        <v>1340</v>
      </c>
      <c r="J6738" s="5">
        <v>343645.91000000009</v>
      </c>
      <c r="K6738" s="3" t="str" cm="1">
        <f t="array" ref="K6738">_xlfn.LET(_xlpm.d,UPPER(TRIM(CLEAN(SUBSTITUTE(F6738,CHAR(160),"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39" spans="2:11" hidden="1" x14ac:dyDescent="0.25">
      <c r="B6739" s="20">
        <v>45925</v>
      </c>
      <c r="C6739" s="2" t="s">
        <v>1</v>
      </c>
      <c r="D6739" s="2" t="s">
        <v>3142</v>
      </c>
      <c r="E6739" s="2" t="s">
        <v>135</v>
      </c>
      <c r="F6739" s="2" t="s">
        <v>3849</v>
      </c>
      <c r="G6739" s="5">
        <v>40</v>
      </c>
      <c r="H6739" s="5">
        <v>33.5</v>
      </c>
      <c r="I6739" s="5">
        <v>1340</v>
      </c>
      <c r="J6739" s="5">
        <v>344985.91000000009</v>
      </c>
      <c r="K6739" s="3" t="str" cm="1">
        <f t="array" ref="K6739">_xlfn.LET(_xlpm.d,UPPER(TRIM(CLEAN(SUBSTITUTE(F6739,CHAR(160),"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40" spans="2:11" hidden="1" x14ac:dyDescent="0.25">
      <c r="B6740" s="20">
        <v>45925</v>
      </c>
      <c r="C6740" s="2" t="s">
        <v>1</v>
      </c>
      <c r="D6740" s="2" t="s">
        <v>1122</v>
      </c>
      <c r="E6740" s="2" t="s">
        <v>168</v>
      </c>
      <c r="F6740" s="2" t="s">
        <v>3849</v>
      </c>
      <c r="G6740" s="5">
        <v>40</v>
      </c>
      <c r="H6740" s="5">
        <v>33.5</v>
      </c>
      <c r="I6740" s="5">
        <v>1340</v>
      </c>
      <c r="J6740" s="5">
        <v>346325.91000000009</v>
      </c>
      <c r="K6740" s="3" t="str" cm="1">
        <f t="array" ref="K6740">_xlfn.LET(_xlpm.d,UPPER(TRIM(CLEAN(SUBSTITUTE(F6740,CHAR(160),"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41" spans="2:11" hidden="1" x14ac:dyDescent="0.25">
      <c r="B6741" s="20">
        <v>45926</v>
      </c>
      <c r="C6741" s="2" t="s">
        <v>1</v>
      </c>
      <c r="D6741" s="2" t="s">
        <v>1124</v>
      </c>
      <c r="E6741" s="2" t="s">
        <v>154</v>
      </c>
      <c r="F6741" s="2" t="s">
        <v>3849</v>
      </c>
      <c r="G6741" s="5">
        <v>40</v>
      </c>
      <c r="H6741" s="5">
        <v>33.5</v>
      </c>
      <c r="I6741" s="5">
        <v>1340</v>
      </c>
      <c r="J6741" s="5">
        <v>347665.91000000009</v>
      </c>
      <c r="K6741" s="3" t="str" cm="1">
        <f t="array" ref="K6741">_xlfn.LET(_xlpm.d,UPPER(TRIM(CLEAN(SUBSTITUTE(F6741,CHAR(160),"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42" spans="2:11" hidden="1" x14ac:dyDescent="0.25">
      <c r="B6742" s="20">
        <v>45926</v>
      </c>
      <c r="C6742" s="2" t="s">
        <v>1</v>
      </c>
      <c r="D6742" s="2" t="s">
        <v>2087</v>
      </c>
      <c r="E6742" s="2" t="s">
        <v>243</v>
      </c>
      <c r="F6742" s="2" t="s">
        <v>3849</v>
      </c>
      <c r="G6742" s="5">
        <v>30</v>
      </c>
      <c r="H6742" s="5">
        <v>33.5</v>
      </c>
      <c r="I6742" s="5">
        <v>1005</v>
      </c>
      <c r="J6742" s="5">
        <v>348670.91000000009</v>
      </c>
      <c r="K6742" s="3" t="str" cm="1">
        <f t="array" ref="K6742">_xlfn.LET(_xlpm.d,UPPER(TRIM(CLEAN(SUBSTITUTE(F6742,CHAR(160),"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43" spans="2:11" hidden="1" x14ac:dyDescent="0.25">
      <c r="B6743" s="20">
        <v>45926</v>
      </c>
      <c r="C6743" s="2" t="s">
        <v>1</v>
      </c>
      <c r="D6743" s="2" t="s">
        <v>2089</v>
      </c>
      <c r="E6743" s="2" t="s">
        <v>268</v>
      </c>
      <c r="F6743" s="2" t="s">
        <v>3849</v>
      </c>
      <c r="G6743" s="5">
        <v>40</v>
      </c>
      <c r="H6743" s="5">
        <v>33.5</v>
      </c>
      <c r="I6743" s="5">
        <v>1340</v>
      </c>
      <c r="J6743" s="5">
        <v>350010.91000000009</v>
      </c>
      <c r="K6743" s="3" t="str" cm="1">
        <f t="array" ref="K6743">_xlfn.LET(_xlpm.d,UPPER(TRIM(CLEAN(SUBSTITUTE(F6743,CHAR(160),"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44" spans="2:11" hidden="1" x14ac:dyDescent="0.25">
      <c r="B6744" s="20">
        <v>45926</v>
      </c>
      <c r="C6744" s="2" t="s">
        <v>1</v>
      </c>
      <c r="D6744" s="2" t="s">
        <v>1128</v>
      </c>
      <c r="E6744" s="2" t="s">
        <v>874</v>
      </c>
      <c r="F6744" s="2" t="s">
        <v>3849</v>
      </c>
      <c r="G6744" s="5">
        <v>150</v>
      </c>
      <c r="H6744" s="5">
        <v>26.25</v>
      </c>
      <c r="I6744" s="5">
        <v>3937.5</v>
      </c>
      <c r="J6744" s="5">
        <v>353948.41000000009</v>
      </c>
      <c r="K6744" s="3" t="str" cm="1">
        <f t="array" ref="K6744">_xlfn.LET(_xlpm.d,UPPER(TRIM(CLEAN(SUBSTITUTE(F6744,CHAR(160),"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45" spans="2:11" hidden="1" x14ac:dyDescent="0.25">
      <c r="B6745" s="20">
        <v>45926</v>
      </c>
      <c r="C6745" s="2" t="s">
        <v>1</v>
      </c>
      <c r="D6745" s="2" t="s">
        <v>2092</v>
      </c>
      <c r="E6745" s="2" t="s">
        <v>197</v>
      </c>
      <c r="F6745" s="2" t="s">
        <v>3849</v>
      </c>
      <c r="G6745" s="5">
        <v>24</v>
      </c>
      <c r="H6745" s="5">
        <v>33.5</v>
      </c>
      <c r="I6745" s="5">
        <v>804</v>
      </c>
      <c r="J6745" s="5">
        <v>354752.41000000009</v>
      </c>
      <c r="K6745" s="3" t="str" cm="1">
        <f t="array" ref="K6745">_xlfn.LET(_xlpm.d,UPPER(TRIM(CLEAN(SUBSTITUTE(F6745,CHAR(160),"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46" spans="2:11" hidden="1" x14ac:dyDescent="0.25">
      <c r="B6746" s="20">
        <v>45926</v>
      </c>
      <c r="C6746" s="2" t="s">
        <v>1</v>
      </c>
      <c r="D6746" s="2" t="s">
        <v>3148</v>
      </c>
      <c r="E6746" s="2" t="s">
        <v>319</v>
      </c>
      <c r="F6746" s="2" t="s">
        <v>3849</v>
      </c>
      <c r="G6746" s="5">
        <v>48</v>
      </c>
      <c r="H6746" s="5">
        <v>33.5</v>
      </c>
      <c r="I6746" s="5">
        <v>1608</v>
      </c>
      <c r="J6746" s="5">
        <v>356360.41000000009</v>
      </c>
      <c r="K6746" s="3" t="str" cm="1">
        <f t="array" ref="K6746">_xlfn.LET(_xlpm.d,UPPER(TRIM(CLEAN(SUBSTITUTE(F6746,CHAR(160),"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47" spans="2:11" hidden="1" x14ac:dyDescent="0.25">
      <c r="B6747" s="20">
        <v>45930</v>
      </c>
      <c r="C6747" s="2" t="s">
        <v>1</v>
      </c>
      <c r="D6747" s="2" t="s">
        <v>1438</v>
      </c>
      <c r="E6747" s="2" t="s">
        <v>266</v>
      </c>
      <c r="F6747" s="2" t="s">
        <v>3849</v>
      </c>
      <c r="G6747" s="5">
        <v>16</v>
      </c>
      <c r="H6747" s="5">
        <v>33.5</v>
      </c>
      <c r="I6747" s="5">
        <v>536</v>
      </c>
      <c r="J6747" s="5">
        <v>356896.41000000009</v>
      </c>
      <c r="K6747" s="3" t="str" cm="1">
        <f t="array" ref="K6747">_xlfn.LET(_xlpm.d,UPPER(TRIM(CLEAN(SUBSTITUTE(F6747,CHAR(160),"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48" spans="2:11" hidden="1" x14ac:dyDescent="0.25">
      <c r="B6748" s="20">
        <v>45930</v>
      </c>
      <c r="C6748" s="2" t="s">
        <v>1</v>
      </c>
      <c r="D6748" s="2" t="s">
        <v>3157</v>
      </c>
      <c r="E6748" s="2" t="s">
        <v>162</v>
      </c>
      <c r="F6748" s="2" t="s">
        <v>3849</v>
      </c>
      <c r="G6748" s="5">
        <v>80</v>
      </c>
      <c r="H6748" s="5">
        <v>33.5</v>
      </c>
      <c r="I6748" s="5">
        <v>2680</v>
      </c>
      <c r="J6748" s="5">
        <v>359576.41000000009</v>
      </c>
      <c r="K6748" s="3" t="str" cm="1">
        <f t="array" ref="K6748">_xlfn.LET(_xlpm.d,UPPER(TRIM(CLEAN(SUBSTITUTE(F6748,CHAR(160),"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49" spans="2:11" hidden="1" x14ac:dyDescent="0.25">
      <c r="B6749" s="20">
        <v>45930</v>
      </c>
      <c r="C6749" s="2" t="s">
        <v>1</v>
      </c>
      <c r="D6749" s="2" t="s">
        <v>2097</v>
      </c>
      <c r="E6749" s="2" t="s">
        <v>311</v>
      </c>
      <c r="F6749" s="2" t="s">
        <v>3849</v>
      </c>
      <c r="G6749" s="5">
        <v>20</v>
      </c>
      <c r="H6749" s="5">
        <v>48.75</v>
      </c>
      <c r="I6749" s="5">
        <v>975</v>
      </c>
      <c r="J6749" s="5">
        <v>360551.41000000009</v>
      </c>
      <c r="K6749" s="3" t="str" cm="1">
        <f t="array" ref="K6749">_xlfn.LET(_xlpm.d,UPPER(TRIM(CLEAN(SUBSTITUTE(F6749,CHAR(160),"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50" spans="2:11" hidden="1" x14ac:dyDescent="0.25">
      <c r="B6750" s="20">
        <v>45930</v>
      </c>
      <c r="C6750" s="2" t="s">
        <v>1</v>
      </c>
      <c r="D6750" s="2" t="s">
        <v>3158</v>
      </c>
      <c r="E6750" s="2" t="s">
        <v>224</v>
      </c>
      <c r="F6750" s="2" t="s">
        <v>3849</v>
      </c>
      <c r="G6750" s="5">
        <v>108</v>
      </c>
      <c r="H6750" s="5">
        <v>33.5</v>
      </c>
      <c r="I6750" s="5">
        <v>3618</v>
      </c>
      <c r="J6750" s="5">
        <v>364169.41000000009</v>
      </c>
      <c r="K6750" s="3" t="str" cm="1">
        <f t="array" ref="K6750">_xlfn.LET(_xlpm.d,UPPER(TRIM(CLEAN(SUBSTITUTE(F6750,CHAR(160),"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51" spans="2:11" hidden="1" x14ac:dyDescent="0.25">
      <c r="B6751" s="20">
        <v>45930</v>
      </c>
      <c r="C6751" s="2" t="s">
        <v>1</v>
      </c>
      <c r="D6751" s="2" t="s">
        <v>843</v>
      </c>
      <c r="E6751" s="2" t="s">
        <v>741</v>
      </c>
      <c r="F6751" s="2" t="s">
        <v>3849</v>
      </c>
      <c r="G6751" s="5">
        <v>9</v>
      </c>
      <c r="H6751" s="5">
        <v>25</v>
      </c>
      <c r="I6751" s="5">
        <v>225</v>
      </c>
      <c r="J6751" s="5">
        <v>364394.41000000009</v>
      </c>
      <c r="K6751" s="3" t="str" cm="1">
        <f t="array" ref="K6751">_xlfn.LET(_xlpm.d,UPPER(TRIM(CLEAN(SUBSTITUTE(F6751,CHAR(160),"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52" spans="2:11" hidden="1" x14ac:dyDescent="0.25">
      <c r="B6752" s="20">
        <v>45931</v>
      </c>
      <c r="C6752" s="2" t="s">
        <v>1</v>
      </c>
      <c r="D6752" s="2" t="s">
        <v>2099</v>
      </c>
      <c r="E6752" s="2" t="s">
        <v>61</v>
      </c>
      <c r="F6752" s="2" t="s">
        <v>3882</v>
      </c>
      <c r="G6752" s="5">
        <v>50</v>
      </c>
      <c r="H6752" s="5">
        <v>32.950000000000003</v>
      </c>
      <c r="I6752" s="5">
        <v>1647.5</v>
      </c>
      <c r="J6752" s="5">
        <v>366041.91000000009</v>
      </c>
      <c r="K6752" s="3" t="str" cm="1">
        <f t="array" ref="K6752">_xlfn.LET(_xlpm.d,UPPER(TRIM(CLEAN(SUBSTITUTE(F6752,CHAR(160),"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53" spans="2:11" hidden="1" x14ac:dyDescent="0.25">
      <c r="B6753" s="20">
        <v>45932</v>
      </c>
      <c r="C6753" s="2" t="s">
        <v>1</v>
      </c>
      <c r="D6753" s="2" t="s">
        <v>1133</v>
      </c>
      <c r="E6753" s="2" t="s">
        <v>180</v>
      </c>
      <c r="F6753" s="2" t="s">
        <v>3849</v>
      </c>
      <c r="G6753" s="5">
        <v>20</v>
      </c>
      <c r="H6753" s="5">
        <v>33.5</v>
      </c>
      <c r="I6753" s="5">
        <v>670</v>
      </c>
      <c r="J6753" s="5">
        <v>366711.91000000009</v>
      </c>
      <c r="K6753" s="3" t="str" cm="1">
        <f t="array" ref="K6753">_xlfn.LET(_xlpm.d,UPPER(TRIM(CLEAN(SUBSTITUTE(F6753,CHAR(160),"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54" spans="2:11" hidden="1" x14ac:dyDescent="0.25">
      <c r="B6754" s="20">
        <v>45932</v>
      </c>
      <c r="C6754" s="2" t="s">
        <v>1</v>
      </c>
      <c r="D6754" s="2" t="s">
        <v>1134</v>
      </c>
      <c r="E6754" s="2" t="s">
        <v>149</v>
      </c>
      <c r="F6754" s="2" t="s">
        <v>3849</v>
      </c>
      <c r="G6754" s="5">
        <v>20</v>
      </c>
      <c r="H6754" s="5">
        <v>33.5</v>
      </c>
      <c r="I6754" s="5">
        <v>670</v>
      </c>
      <c r="J6754" s="5">
        <v>367381.91000000009</v>
      </c>
      <c r="K6754" s="3" t="str" cm="1">
        <f t="array" ref="K6754">_xlfn.LET(_xlpm.d,UPPER(TRIM(CLEAN(SUBSTITUTE(F6754,CHAR(160),"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55" spans="2:11" hidden="1" x14ac:dyDescent="0.25">
      <c r="B6755" s="20">
        <v>45932</v>
      </c>
      <c r="C6755" s="2" t="s">
        <v>1</v>
      </c>
      <c r="D6755" s="2" t="s">
        <v>2105</v>
      </c>
      <c r="E6755" s="2" t="s">
        <v>305</v>
      </c>
      <c r="F6755" s="2" t="s">
        <v>3849</v>
      </c>
      <c r="G6755" s="5">
        <v>144</v>
      </c>
      <c r="H6755" s="5">
        <v>33.5</v>
      </c>
      <c r="I6755" s="5">
        <v>4824</v>
      </c>
      <c r="J6755" s="5">
        <v>372205.91000000009</v>
      </c>
      <c r="K6755" s="3" t="str" cm="1">
        <f t="array" ref="K6755">_xlfn.LET(_xlpm.d,UPPER(TRIM(CLEAN(SUBSTITUTE(F6755,CHAR(160),"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56" spans="2:11" hidden="1" x14ac:dyDescent="0.25">
      <c r="B6756" s="20">
        <v>45933</v>
      </c>
      <c r="C6756" s="2" t="s">
        <v>1</v>
      </c>
      <c r="D6756" s="2" t="s">
        <v>1444</v>
      </c>
      <c r="E6756" s="2" t="s">
        <v>236</v>
      </c>
      <c r="F6756" s="2" t="s">
        <v>3849</v>
      </c>
      <c r="G6756" s="5">
        <v>40</v>
      </c>
      <c r="H6756" s="5">
        <v>33.5</v>
      </c>
      <c r="I6756" s="5">
        <v>1340</v>
      </c>
      <c r="J6756" s="5">
        <v>373545.91000000009</v>
      </c>
      <c r="K6756" s="3" t="str" cm="1">
        <f t="array" ref="K6756">_xlfn.LET(_xlpm.d,UPPER(TRIM(CLEAN(SUBSTITUTE(F6756,CHAR(160),"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57" spans="2:11" hidden="1" x14ac:dyDescent="0.25">
      <c r="B6757" s="20">
        <v>45933</v>
      </c>
      <c r="C6757" s="2" t="s">
        <v>1</v>
      </c>
      <c r="D6757" s="2" t="s">
        <v>2108</v>
      </c>
      <c r="E6757" s="2" t="s">
        <v>195</v>
      </c>
      <c r="F6757" s="2" t="s">
        <v>3849</v>
      </c>
      <c r="G6757" s="5">
        <v>90</v>
      </c>
      <c r="H6757" s="5">
        <v>33.5</v>
      </c>
      <c r="I6757" s="5">
        <v>3015</v>
      </c>
      <c r="J6757" s="5">
        <v>376560.91000000009</v>
      </c>
      <c r="K6757" s="3" t="str" cm="1">
        <f t="array" ref="K6757">_xlfn.LET(_xlpm.d,UPPER(TRIM(CLEAN(SUBSTITUTE(F6757,CHAR(160),"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58" spans="2:11" hidden="1" x14ac:dyDescent="0.25">
      <c r="B6758" s="20">
        <v>45933</v>
      </c>
      <c r="C6758" s="2" t="s">
        <v>1</v>
      </c>
      <c r="D6758" s="2" t="s">
        <v>1135</v>
      </c>
      <c r="E6758" s="2" t="s">
        <v>154</v>
      </c>
      <c r="F6758" s="2" t="s">
        <v>3849</v>
      </c>
      <c r="G6758" s="5">
        <v>55</v>
      </c>
      <c r="H6758" s="5">
        <v>33.5</v>
      </c>
      <c r="I6758" s="5">
        <v>1842.5</v>
      </c>
      <c r="J6758" s="5">
        <v>378403.41000000009</v>
      </c>
      <c r="K6758" s="3" t="str" cm="1">
        <f t="array" ref="K6758">_xlfn.LET(_xlpm.d,UPPER(TRIM(CLEAN(SUBSTITUTE(F6758,CHAR(160),"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59" spans="2:11" hidden="1" x14ac:dyDescent="0.25">
      <c r="B6759" s="20">
        <v>45933</v>
      </c>
      <c r="C6759" s="2" t="s">
        <v>1</v>
      </c>
      <c r="D6759" s="2" t="s">
        <v>2109</v>
      </c>
      <c r="E6759" s="2" t="s">
        <v>43</v>
      </c>
      <c r="F6759" s="2" t="s">
        <v>3849</v>
      </c>
      <c r="G6759" s="5">
        <v>8</v>
      </c>
      <c r="H6759" s="5">
        <v>38.799999999999997</v>
      </c>
      <c r="I6759" s="5">
        <v>310.39999999999998</v>
      </c>
      <c r="J6759" s="5">
        <v>378713.81000000011</v>
      </c>
      <c r="K6759" s="3" t="str" cm="1">
        <f t="array" ref="K6759">_xlfn.LET(_xlpm.d,UPPER(TRIM(CLEAN(SUBSTITUTE(F6759,CHAR(160),"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60" spans="2:11" hidden="1" x14ac:dyDescent="0.25">
      <c r="B6760" s="20">
        <v>45933</v>
      </c>
      <c r="C6760" s="2" t="s">
        <v>1</v>
      </c>
      <c r="D6760" s="2" t="s">
        <v>3171</v>
      </c>
      <c r="E6760" s="2" t="s">
        <v>259</v>
      </c>
      <c r="F6760" s="2" t="s">
        <v>3849</v>
      </c>
      <c r="G6760" s="5">
        <v>80</v>
      </c>
      <c r="H6760" s="5">
        <v>33.5</v>
      </c>
      <c r="I6760" s="5">
        <v>2680</v>
      </c>
      <c r="J6760" s="5">
        <v>381393.81000000011</v>
      </c>
      <c r="K6760" s="3" t="str" cm="1">
        <f t="array" ref="K6760">_xlfn.LET(_xlpm.d,UPPER(TRIM(CLEAN(SUBSTITUTE(F6760,CHAR(160),"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61" spans="2:11" hidden="1" x14ac:dyDescent="0.25">
      <c r="B6761" s="20">
        <v>45936</v>
      </c>
      <c r="C6761" s="2" t="s">
        <v>1</v>
      </c>
      <c r="D6761" s="2" t="s">
        <v>3883</v>
      </c>
      <c r="E6761" s="2" t="s">
        <v>246</v>
      </c>
      <c r="F6761" s="2" t="s">
        <v>3849</v>
      </c>
      <c r="G6761" s="5">
        <v>40</v>
      </c>
      <c r="H6761" s="5">
        <v>33.5</v>
      </c>
      <c r="I6761" s="5">
        <v>1340</v>
      </c>
      <c r="J6761" s="5">
        <v>382733.81000000011</v>
      </c>
      <c r="K6761" s="3" t="str" cm="1">
        <f t="array" ref="K6761">_xlfn.LET(_xlpm.d,UPPER(TRIM(CLEAN(SUBSTITUTE(F6761,CHAR(160),"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62" spans="2:11" hidden="1" x14ac:dyDescent="0.25">
      <c r="B6762" s="20">
        <v>45937</v>
      </c>
      <c r="C6762" s="2" t="s">
        <v>1</v>
      </c>
      <c r="D6762" s="2" t="s">
        <v>2115</v>
      </c>
      <c r="E6762" s="2" t="s">
        <v>214</v>
      </c>
      <c r="F6762" s="2" t="s">
        <v>3849</v>
      </c>
      <c r="G6762" s="5">
        <v>40</v>
      </c>
      <c r="H6762" s="5">
        <v>33.5</v>
      </c>
      <c r="I6762" s="5">
        <v>1340</v>
      </c>
      <c r="J6762" s="5">
        <v>384073.81000000011</v>
      </c>
      <c r="K6762" s="3" t="str" cm="1">
        <f t="array" ref="K6762">_xlfn.LET(_xlpm.d,UPPER(TRIM(CLEAN(SUBSTITUTE(F6762,CHAR(160),"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63" spans="2:11" hidden="1" x14ac:dyDescent="0.25">
      <c r="B6763" s="20">
        <v>45937</v>
      </c>
      <c r="C6763" s="2" t="s">
        <v>1</v>
      </c>
      <c r="D6763" s="2" t="s">
        <v>1616</v>
      </c>
      <c r="E6763" s="2" t="s">
        <v>78</v>
      </c>
      <c r="F6763" s="2" t="s">
        <v>3849</v>
      </c>
      <c r="G6763" s="5">
        <v>40</v>
      </c>
      <c r="H6763" s="5">
        <v>33.5</v>
      </c>
      <c r="I6763" s="5">
        <v>1340</v>
      </c>
      <c r="J6763" s="5">
        <v>385413.81000000011</v>
      </c>
      <c r="K6763" s="3" t="str" cm="1">
        <f t="array" ref="K6763">_xlfn.LET(_xlpm.d,UPPER(TRIM(CLEAN(SUBSTITUTE(F6763,CHAR(160),"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64" spans="2:11" hidden="1" x14ac:dyDescent="0.25">
      <c r="B6764" s="20">
        <v>45938</v>
      </c>
      <c r="C6764" s="2" t="s">
        <v>1</v>
      </c>
      <c r="D6764" s="2" t="s">
        <v>2119</v>
      </c>
      <c r="E6764" s="2" t="s">
        <v>189</v>
      </c>
      <c r="F6764" s="2" t="s">
        <v>3849</v>
      </c>
      <c r="G6764" s="5">
        <v>20</v>
      </c>
      <c r="H6764" s="5">
        <v>33.5</v>
      </c>
      <c r="I6764" s="5">
        <v>670</v>
      </c>
      <c r="J6764" s="5">
        <v>386083.81000000011</v>
      </c>
      <c r="K6764" s="3" t="str" cm="1">
        <f t="array" ref="K6764">_xlfn.LET(_xlpm.d,UPPER(TRIM(CLEAN(SUBSTITUTE(F6764,CHAR(160),"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65" spans="2:11" hidden="1" x14ac:dyDescent="0.25">
      <c r="B6765" s="20">
        <v>45938</v>
      </c>
      <c r="C6765" s="2" t="s">
        <v>1</v>
      </c>
      <c r="D6765" s="2" t="s">
        <v>2120</v>
      </c>
      <c r="E6765" s="2" t="s">
        <v>282</v>
      </c>
      <c r="F6765" s="2" t="s">
        <v>3849</v>
      </c>
      <c r="G6765" s="5">
        <v>30</v>
      </c>
      <c r="H6765" s="5">
        <v>33.5</v>
      </c>
      <c r="I6765" s="5">
        <v>1005</v>
      </c>
      <c r="J6765" s="5">
        <v>387088.81000000011</v>
      </c>
      <c r="K6765" s="3" t="str" cm="1">
        <f t="array" ref="K6765">_xlfn.LET(_xlpm.d,UPPER(TRIM(CLEAN(SUBSTITUTE(F6765,CHAR(160),"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66" spans="2:11" hidden="1" x14ac:dyDescent="0.25">
      <c r="B6766" s="20">
        <v>45938</v>
      </c>
      <c r="C6766" s="2" t="s">
        <v>1</v>
      </c>
      <c r="D6766" s="2" t="s">
        <v>2121</v>
      </c>
      <c r="E6766" s="2" t="s">
        <v>145</v>
      </c>
      <c r="F6766" s="2" t="s">
        <v>3849</v>
      </c>
      <c r="G6766" s="5">
        <v>30</v>
      </c>
      <c r="H6766" s="5">
        <v>33.5</v>
      </c>
      <c r="I6766" s="5">
        <v>1005</v>
      </c>
      <c r="J6766" s="5">
        <v>388093.81000000011</v>
      </c>
      <c r="K6766" s="3" t="str" cm="1">
        <f t="array" ref="K6766">_xlfn.LET(_xlpm.d,UPPER(TRIM(CLEAN(SUBSTITUTE(F6766,CHAR(160),"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67" spans="2:11" hidden="1" x14ac:dyDescent="0.25">
      <c r="B6767" s="20">
        <v>45938</v>
      </c>
      <c r="C6767" s="2" t="s">
        <v>1</v>
      </c>
      <c r="D6767" s="2" t="s">
        <v>3185</v>
      </c>
      <c r="E6767" s="2" t="s">
        <v>73</v>
      </c>
      <c r="F6767" s="2" t="s">
        <v>3884</v>
      </c>
      <c r="G6767" s="5">
        <v>10</v>
      </c>
      <c r="H6767" s="5">
        <v>29</v>
      </c>
      <c r="I6767" s="5">
        <v>290</v>
      </c>
      <c r="J6767" s="5">
        <v>388383.81000000011</v>
      </c>
      <c r="K6767" s="3" t="str" cm="1">
        <f t="array" ref="K6767">_xlfn.LET(_xlpm.d,UPPER(TRIM(CLEAN(SUBSTITUTE(F6767,CHAR(160),"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6768" spans="2:11" hidden="1" x14ac:dyDescent="0.25">
      <c r="B6768" s="20">
        <v>45939</v>
      </c>
      <c r="C6768" s="2" t="s">
        <v>1</v>
      </c>
      <c r="D6768" s="2" t="s">
        <v>3187</v>
      </c>
      <c r="E6768" s="2" t="s">
        <v>268</v>
      </c>
      <c r="F6768" s="2" t="s">
        <v>3849</v>
      </c>
      <c r="G6768" s="5">
        <v>40</v>
      </c>
      <c r="H6768" s="5">
        <v>33.5</v>
      </c>
      <c r="I6768" s="5">
        <v>1340</v>
      </c>
      <c r="J6768" s="5">
        <v>389723.81000000011</v>
      </c>
      <c r="K6768" s="3" t="str" cm="1">
        <f t="array" ref="K6768">_xlfn.LET(_xlpm.d,UPPER(TRIM(CLEAN(SUBSTITUTE(F6768,CHAR(160),"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69" spans="2:11" hidden="1" x14ac:dyDescent="0.25">
      <c r="B6769" s="20">
        <v>45939</v>
      </c>
      <c r="C6769" s="2" t="s">
        <v>1</v>
      </c>
      <c r="D6769" s="2" t="s">
        <v>2123</v>
      </c>
      <c r="E6769" s="2" t="s">
        <v>248</v>
      </c>
      <c r="F6769" s="2" t="s">
        <v>3849</v>
      </c>
      <c r="G6769" s="5">
        <v>40</v>
      </c>
      <c r="H6769" s="5">
        <v>33.5</v>
      </c>
      <c r="I6769" s="5">
        <v>1340</v>
      </c>
      <c r="J6769" s="5">
        <v>391063.81000000011</v>
      </c>
      <c r="K6769" s="3" t="str" cm="1">
        <f t="array" ref="K6769">_xlfn.LET(_xlpm.d,UPPER(TRIM(CLEAN(SUBSTITUTE(F6769,CHAR(160),"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70" spans="2:11" hidden="1" x14ac:dyDescent="0.25">
      <c r="B6770" s="20">
        <v>45939</v>
      </c>
      <c r="C6770" s="2" t="s">
        <v>1</v>
      </c>
      <c r="D6770" s="2" t="s">
        <v>2124</v>
      </c>
      <c r="E6770" s="2" t="s">
        <v>254</v>
      </c>
      <c r="F6770" s="2" t="s">
        <v>3849</v>
      </c>
      <c r="G6770" s="5">
        <v>40</v>
      </c>
      <c r="H6770" s="5">
        <v>33.5</v>
      </c>
      <c r="I6770" s="5">
        <v>1340</v>
      </c>
      <c r="J6770" s="5">
        <v>392403.81000000011</v>
      </c>
      <c r="K6770" s="3" t="str" cm="1">
        <f t="array" ref="K6770">_xlfn.LET(_xlpm.d,UPPER(TRIM(CLEAN(SUBSTITUTE(F6770,CHAR(160),"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71" spans="2:11" hidden="1" x14ac:dyDescent="0.25">
      <c r="B6771" s="20">
        <v>45939</v>
      </c>
      <c r="C6771" s="2" t="s">
        <v>1</v>
      </c>
      <c r="D6771" s="2" t="s">
        <v>1454</v>
      </c>
      <c r="E6771" s="2" t="s">
        <v>192</v>
      </c>
      <c r="F6771" s="2" t="s">
        <v>3849</v>
      </c>
      <c r="G6771" s="5">
        <v>20</v>
      </c>
      <c r="H6771" s="5">
        <v>33.5</v>
      </c>
      <c r="I6771" s="5">
        <v>670</v>
      </c>
      <c r="J6771" s="5">
        <v>393073.81000000011</v>
      </c>
      <c r="K6771" s="3" t="str" cm="1">
        <f t="array" ref="K6771">_xlfn.LET(_xlpm.d,UPPER(TRIM(CLEAN(SUBSTITUTE(F6771,CHAR(160),"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72" spans="2:11" hidden="1" x14ac:dyDescent="0.25">
      <c r="B6772" s="20">
        <v>45939</v>
      </c>
      <c r="C6772" s="2" t="s">
        <v>1</v>
      </c>
      <c r="D6772" s="2" t="s">
        <v>3189</v>
      </c>
      <c r="E6772" s="2" t="s">
        <v>307</v>
      </c>
      <c r="F6772" s="2" t="s">
        <v>3885</v>
      </c>
      <c r="G6772" s="5">
        <v>48</v>
      </c>
      <c r="H6772" s="5">
        <v>33.5</v>
      </c>
      <c r="I6772" s="5">
        <v>1608</v>
      </c>
      <c r="J6772" s="5">
        <v>394681.81000000011</v>
      </c>
      <c r="K6772" s="3" t="str" cm="1">
        <f t="array" ref="K6772">_xlfn.LET(_xlpm.d,UPPER(TRIM(CLEAN(SUBSTITUTE(F6772,CHAR(160),"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73" spans="2:11" hidden="1" x14ac:dyDescent="0.25">
      <c r="B6773" s="20">
        <v>45939</v>
      </c>
      <c r="C6773" s="2" t="s">
        <v>1</v>
      </c>
      <c r="D6773" s="2" t="s">
        <v>3191</v>
      </c>
      <c r="E6773" s="2" t="s">
        <v>305</v>
      </c>
      <c r="F6773" s="2" t="s">
        <v>3849</v>
      </c>
      <c r="G6773" s="5">
        <v>144</v>
      </c>
      <c r="H6773" s="5">
        <v>33.5</v>
      </c>
      <c r="I6773" s="5">
        <v>4824</v>
      </c>
      <c r="J6773" s="5">
        <v>399505.81000000011</v>
      </c>
      <c r="K6773" s="3" t="str" cm="1">
        <f t="array" ref="K6773">_xlfn.LET(_xlpm.d,UPPER(TRIM(CLEAN(SUBSTITUTE(F6773,CHAR(160),"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74" spans="2:11" hidden="1" x14ac:dyDescent="0.25">
      <c r="B6774" s="20">
        <v>45940</v>
      </c>
      <c r="C6774" s="2" t="s">
        <v>1</v>
      </c>
      <c r="D6774" s="2" t="s">
        <v>2130</v>
      </c>
      <c r="E6774" s="2" t="s">
        <v>195</v>
      </c>
      <c r="F6774" s="2" t="s">
        <v>3849</v>
      </c>
      <c r="G6774" s="5">
        <v>40</v>
      </c>
      <c r="H6774" s="5">
        <v>33.5</v>
      </c>
      <c r="I6774" s="5">
        <v>1340</v>
      </c>
      <c r="J6774" s="5">
        <v>400845.81000000011</v>
      </c>
      <c r="K6774" s="3" t="str" cm="1">
        <f t="array" ref="K6774">_xlfn.LET(_xlpm.d,UPPER(TRIM(CLEAN(SUBSTITUTE(F6774,CHAR(160),"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75" spans="2:11" hidden="1" x14ac:dyDescent="0.25">
      <c r="B6775" s="20">
        <v>45940</v>
      </c>
      <c r="C6775" s="2" t="s">
        <v>1</v>
      </c>
      <c r="D6775" s="2" t="s">
        <v>2134</v>
      </c>
      <c r="E6775" s="2" t="s">
        <v>197</v>
      </c>
      <c r="F6775" s="2" t="s">
        <v>3849</v>
      </c>
      <c r="G6775" s="5">
        <v>89</v>
      </c>
      <c r="H6775" s="5">
        <v>33.5</v>
      </c>
      <c r="I6775" s="5">
        <v>2981.5</v>
      </c>
      <c r="J6775" s="5">
        <v>403827.31000000011</v>
      </c>
      <c r="K6775" s="3" t="str" cm="1">
        <f t="array" ref="K6775">_xlfn.LET(_xlpm.d,UPPER(TRIM(CLEAN(SUBSTITUTE(F6775,CHAR(160),"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76" spans="2:11" hidden="1" x14ac:dyDescent="0.25">
      <c r="B6776" s="20">
        <v>45941</v>
      </c>
      <c r="C6776" s="2" t="s">
        <v>1</v>
      </c>
      <c r="D6776" s="2" t="s">
        <v>1137</v>
      </c>
      <c r="E6776" s="2" t="s">
        <v>234</v>
      </c>
      <c r="F6776" s="2" t="s">
        <v>3849</v>
      </c>
      <c r="G6776" s="5">
        <v>10</v>
      </c>
      <c r="H6776" s="5">
        <v>33.5</v>
      </c>
      <c r="I6776" s="5">
        <v>335</v>
      </c>
      <c r="J6776" s="5">
        <v>404162.31000000011</v>
      </c>
      <c r="K6776" s="3" t="str" cm="1">
        <f t="array" ref="K6776">_xlfn.LET(_xlpm.d,UPPER(TRIM(CLEAN(SUBSTITUTE(F6776,CHAR(160),"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77" spans="2:11" hidden="1" x14ac:dyDescent="0.25">
      <c r="B6777" s="20">
        <v>45943</v>
      </c>
      <c r="C6777" s="2" t="s">
        <v>1</v>
      </c>
      <c r="D6777" s="2" t="s">
        <v>3886</v>
      </c>
      <c r="E6777" s="2" t="s">
        <v>2165</v>
      </c>
      <c r="F6777" s="2" t="s">
        <v>3849</v>
      </c>
      <c r="G6777" s="5">
        <v>30</v>
      </c>
      <c r="H6777" s="5">
        <v>32.950000000000003</v>
      </c>
      <c r="I6777" s="5">
        <v>988.5</v>
      </c>
      <c r="J6777" s="5">
        <v>405150.81000000011</v>
      </c>
      <c r="K6777" s="3" t="str" cm="1">
        <f t="array" ref="K6777">_xlfn.LET(_xlpm.d,UPPER(TRIM(CLEAN(SUBSTITUTE(F6777,CHAR(160),"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78" spans="2:11" hidden="1" x14ac:dyDescent="0.25">
      <c r="B6778" s="20">
        <v>45944</v>
      </c>
      <c r="C6778" s="2" t="s">
        <v>1</v>
      </c>
      <c r="D6778" s="2" t="s">
        <v>1458</v>
      </c>
      <c r="E6778" s="2" t="s">
        <v>143</v>
      </c>
      <c r="F6778" s="2" t="s">
        <v>3849</v>
      </c>
      <c r="G6778" s="5">
        <v>70</v>
      </c>
      <c r="H6778" s="5">
        <v>25.5</v>
      </c>
      <c r="I6778" s="5">
        <v>1785</v>
      </c>
      <c r="J6778" s="5">
        <v>406935.81000000011</v>
      </c>
      <c r="K6778" s="3" t="str" cm="1">
        <f t="array" ref="K6778">_xlfn.LET(_xlpm.d,UPPER(TRIM(CLEAN(SUBSTITUTE(F6778,CHAR(160),"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79" spans="2:11" hidden="1" x14ac:dyDescent="0.25">
      <c r="B6779" s="20">
        <v>45944</v>
      </c>
      <c r="C6779" s="2" t="s">
        <v>1</v>
      </c>
      <c r="D6779" s="2" t="s">
        <v>2136</v>
      </c>
      <c r="E6779" s="2" t="s">
        <v>276</v>
      </c>
      <c r="F6779" s="2" t="s">
        <v>3849</v>
      </c>
      <c r="G6779" s="5">
        <v>20</v>
      </c>
      <c r="H6779" s="5">
        <v>33.5</v>
      </c>
      <c r="I6779" s="5">
        <v>670</v>
      </c>
      <c r="J6779" s="5">
        <v>407605.81000000011</v>
      </c>
      <c r="K6779" s="3" t="str" cm="1">
        <f t="array" ref="K6779">_xlfn.LET(_xlpm.d,UPPER(TRIM(CLEAN(SUBSTITUTE(F6779,CHAR(160),"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80" spans="2:11" hidden="1" x14ac:dyDescent="0.25">
      <c r="B6780" s="20">
        <v>45944</v>
      </c>
      <c r="C6780" s="2" t="s">
        <v>1</v>
      </c>
      <c r="D6780" s="2" t="s">
        <v>1459</v>
      </c>
      <c r="E6780" s="2" t="s">
        <v>273</v>
      </c>
      <c r="F6780" s="2" t="s">
        <v>3849</v>
      </c>
      <c r="G6780" s="5">
        <v>40</v>
      </c>
      <c r="H6780" s="5">
        <v>33.5</v>
      </c>
      <c r="I6780" s="5">
        <v>1340</v>
      </c>
      <c r="J6780" s="5">
        <v>408945.81000000011</v>
      </c>
      <c r="K6780" s="3" t="str" cm="1">
        <f t="array" ref="K6780">_xlfn.LET(_xlpm.d,UPPER(TRIM(CLEAN(SUBSTITUTE(F6780,CHAR(160),"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81" spans="2:11" hidden="1" x14ac:dyDescent="0.25">
      <c r="B6781" s="20">
        <v>45944</v>
      </c>
      <c r="C6781" s="2" t="s">
        <v>1</v>
      </c>
      <c r="D6781" s="2" t="s">
        <v>3887</v>
      </c>
      <c r="E6781" s="2" t="s">
        <v>234</v>
      </c>
      <c r="F6781" s="2" t="s">
        <v>3849</v>
      </c>
      <c r="G6781" s="5">
        <v>32</v>
      </c>
      <c r="H6781" s="5">
        <v>33.5</v>
      </c>
      <c r="I6781" s="5">
        <v>1072</v>
      </c>
      <c r="J6781" s="5">
        <v>410017.81000000011</v>
      </c>
      <c r="K6781" s="3" t="str" cm="1">
        <f t="array" ref="K6781">_xlfn.LET(_xlpm.d,UPPER(TRIM(CLEAN(SUBSTITUTE(F6781,CHAR(160),"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82" spans="2:11" hidden="1" x14ac:dyDescent="0.25">
      <c r="B6782" s="20">
        <v>45944</v>
      </c>
      <c r="C6782" s="2" t="s">
        <v>1</v>
      </c>
      <c r="D6782" s="2" t="s">
        <v>1277</v>
      </c>
      <c r="E6782" s="2" t="s">
        <v>162</v>
      </c>
      <c r="F6782" s="2" t="s">
        <v>3849</v>
      </c>
      <c r="G6782" s="5">
        <v>40</v>
      </c>
      <c r="H6782" s="5">
        <v>33.5</v>
      </c>
      <c r="I6782" s="5">
        <v>1340</v>
      </c>
      <c r="J6782" s="5">
        <v>411357.81000000011</v>
      </c>
      <c r="K6782" s="3" t="str" cm="1">
        <f t="array" ref="K6782">_xlfn.LET(_xlpm.d,UPPER(TRIM(CLEAN(SUBSTITUTE(F6782,CHAR(160),"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83" spans="2:11" hidden="1" x14ac:dyDescent="0.25">
      <c r="B6783" s="20">
        <v>45945</v>
      </c>
      <c r="C6783" s="2" t="s">
        <v>1</v>
      </c>
      <c r="D6783" s="2" t="s">
        <v>3209</v>
      </c>
      <c r="E6783" s="2" t="s">
        <v>149</v>
      </c>
      <c r="F6783" s="2" t="s">
        <v>3849</v>
      </c>
      <c r="G6783" s="5">
        <v>64</v>
      </c>
      <c r="H6783" s="5">
        <v>33.5</v>
      </c>
      <c r="I6783" s="5">
        <v>2144</v>
      </c>
      <c r="J6783" s="5">
        <v>413501.81000000011</v>
      </c>
      <c r="K6783" s="3" t="str" cm="1">
        <f t="array" ref="K6783">_xlfn.LET(_xlpm.d,UPPER(TRIM(CLEAN(SUBSTITUTE(F6783,CHAR(160),"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84" spans="2:11" hidden="1" x14ac:dyDescent="0.25">
      <c r="B6784" s="20">
        <v>45946</v>
      </c>
      <c r="C6784" s="2" t="s">
        <v>1</v>
      </c>
      <c r="D6784" s="2" t="s">
        <v>1280</v>
      </c>
      <c r="E6784" s="2" t="s">
        <v>160</v>
      </c>
      <c r="F6784" s="2" t="s">
        <v>3849</v>
      </c>
      <c r="G6784" s="5">
        <v>32</v>
      </c>
      <c r="H6784" s="5">
        <v>33.5</v>
      </c>
      <c r="I6784" s="5">
        <v>1072</v>
      </c>
      <c r="J6784" s="5">
        <v>414573.81000000011</v>
      </c>
      <c r="K6784" s="3" t="str" cm="1">
        <f t="array" ref="K6784">_xlfn.LET(_xlpm.d,UPPER(TRIM(CLEAN(SUBSTITUTE(F6784,CHAR(160),"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85" spans="2:11" hidden="1" x14ac:dyDescent="0.25">
      <c r="B6785" s="20">
        <v>45946</v>
      </c>
      <c r="C6785" s="2" t="s">
        <v>1</v>
      </c>
      <c r="D6785" s="2" t="s">
        <v>1282</v>
      </c>
      <c r="E6785" s="2" t="s">
        <v>135</v>
      </c>
      <c r="F6785" s="2" t="s">
        <v>3849</v>
      </c>
      <c r="G6785" s="5">
        <v>40</v>
      </c>
      <c r="H6785" s="5">
        <v>33.5</v>
      </c>
      <c r="I6785" s="5">
        <v>1340</v>
      </c>
      <c r="J6785" s="5">
        <v>415913.81000000011</v>
      </c>
      <c r="K6785" s="3" t="str" cm="1">
        <f t="array" ref="K6785">_xlfn.LET(_xlpm.d,UPPER(TRIM(CLEAN(SUBSTITUTE(F6785,CHAR(160),"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86" spans="2:11" hidden="1" x14ac:dyDescent="0.25">
      <c r="B6786" s="20">
        <v>45946</v>
      </c>
      <c r="C6786" s="2" t="s">
        <v>1</v>
      </c>
      <c r="D6786" s="2" t="s">
        <v>2428</v>
      </c>
      <c r="E6786" s="2" t="s">
        <v>3</v>
      </c>
      <c r="F6786" s="2" t="s">
        <v>3849</v>
      </c>
      <c r="G6786" s="5">
        <v>8</v>
      </c>
      <c r="H6786" s="5">
        <v>21.2</v>
      </c>
      <c r="I6786" s="5">
        <v>169.6</v>
      </c>
      <c r="J6786" s="5">
        <v>416083.41000000009</v>
      </c>
      <c r="K6786" s="3" t="str" cm="1">
        <f t="array" ref="K6786">_xlfn.LET(_xlpm.d,UPPER(TRIM(CLEAN(SUBSTITUTE(F6786,CHAR(160),"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87" spans="2:11" hidden="1" x14ac:dyDescent="0.25">
      <c r="B6787" s="20">
        <v>45947</v>
      </c>
      <c r="C6787" s="2" t="s">
        <v>1</v>
      </c>
      <c r="D6787" s="2" t="s">
        <v>1283</v>
      </c>
      <c r="E6787" s="2" t="s">
        <v>154</v>
      </c>
      <c r="F6787" s="2" t="s">
        <v>3849</v>
      </c>
      <c r="G6787" s="5">
        <v>26</v>
      </c>
      <c r="H6787" s="5">
        <v>33.5</v>
      </c>
      <c r="I6787" s="5">
        <v>871</v>
      </c>
      <c r="J6787" s="5">
        <v>416954.41000000009</v>
      </c>
      <c r="K6787" s="3" t="str" cm="1">
        <f t="array" ref="K6787">_xlfn.LET(_xlpm.d,UPPER(TRIM(CLEAN(SUBSTITUTE(F6787,CHAR(160),"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88" spans="2:11" hidden="1" x14ac:dyDescent="0.25">
      <c r="B6788" s="20">
        <v>45947</v>
      </c>
      <c r="C6788" s="2" t="s">
        <v>1</v>
      </c>
      <c r="D6788" s="2" t="s">
        <v>2429</v>
      </c>
      <c r="E6788" s="2" t="s">
        <v>234</v>
      </c>
      <c r="F6788" s="2" t="s">
        <v>3849</v>
      </c>
      <c r="G6788" s="5">
        <v>16</v>
      </c>
      <c r="H6788" s="5">
        <v>33.5</v>
      </c>
      <c r="I6788" s="5">
        <v>536</v>
      </c>
      <c r="J6788" s="5">
        <v>417490.41000000009</v>
      </c>
      <c r="K6788" s="3" t="str" cm="1">
        <f t="array" ref="K6788">_xlfn.LET(_xlpm.d,UPPER(TRIM(CLEAN(SUBSTITUTE(F6788,CHAR(160),"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89" spans="2:11" hidden="1" x14ac:dyDescent="0.25">
      <c r="B6789" s="20">
        <v>45947</v>
      </c>
      <c r="C6789" s="2" t="s">
        <v>1</v>
      </c>
      <c r="D6789" s="2" t="s">
        <v>3888</v>
      </c>
      <c r="E6789" s="2" t="s">
        <v>165</v>
      </c>
      <c r="F6789" s="2" t="s">
        <v>3849</v>
      </c>
      <c r="G6789" s="5">
        <v>10</v>
      </c>
      <c r="H6789" s="5">
        <v>33.5</v>
      </c>
      <c r="I6789" s="5">
        <v>335</v>
      </c>
      <c r="J6789" s="5">
        <v>417825.41000000009</v>
      </c>
      <c r="K6789" s="3" t="str" cm="1">
        <f t="array" ref="K6789">_xlfn.LET(_xlpm.d,UPPER(TRIM(CLEAN(SUBSTITUTE(F6789,CHAR(160),"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90" spans="2:11" hidden="1" x14ac:dyDescent="0.25">
      <c r="B6790" s="20">
        <v>45947</v>
      </c>
      <c r="C6790" s="2" t="s">
        <v>1</v>
      </c>
      <c r="D6790" s="2" t="s">
        <v>3889</v>
      </c>
      <c r="E6790" s="2" t="s">
        <v>2447</v>
      </c>
      <c r="F6790" s="2" t="s">
        <v>3849</v>
      </c>
      <c r="G6790" s="5">
        <v>16</v>
      </c>
      <c r="H6790" s="5">
        <v>32.950000000000003</v>
      </c>
      <c r="I6790" s="5">
        <v>527.20000000000005</v>
      </c>
      <c r="J6790" s="5">
        <v>418352.6100000001</v>
      </c>
      <c r="K6790" s="3" t="str" cm="1">
        <f t="array" ref="K6790">_xlfn.LET(_xlpm.d,UPPER(TRIM(CLEAN(SUBSTITUTE(F6790,CHAR(160),"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91" spans="2:11" hidden="1" x14ac:dyDescent="0.25">
      <c r="B6791" s="20">
        <v>45947</v>
      </c>
      <c r="C6791" s="2" t="s">
        <v>1</v>
      </c>
      <c r="D6791" s="2" t="s">
        <v>3223</v>
      </c>
      <c r="E6791" s="2" t="s">
        <v>224</v>
      </c>
      <c r="F6791" s="2" t="s">
        <v>3849</v>
      </c>
      <c r="G6791" s="5">
        <v>160</v>
      </c>
      <c r="H6791" s="5">
        <v>33.5</v>
      </c>
      <c r="I6791" s="5">
        <v>5360</v>
      </c>
      <c r="J6791" s="5">
        <v>423712.6100000001</v>
      </c>
      <c r="K6791" s="3" t="str" cm="1">
        <f t="array" ref="K6791">_xlfn.LET(_xlpm.d,UPPER(TRIM(CLEAN(SUBSTITUTE(F6791,CHAR(160),"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92" spans="2:11" hidden="1" x14ac:dyDescent="0.25">
      <c r="B6792" s="20">
        <v>45947</v>
      </c>
      <c r="C6792" s="2" t="s">
        <v>1</v>
      </c>
      <c r="D6792" s="2" t="s">
        <v>2149</v>
      </c>
      <c r="E6792" s="2" t="s">
        <v>311</v>
      </c>
      <c r="F6792" s="2" t="s">
        <v>3849</v>
      </c>
      <c r="G6792" s="5">
        <v>120</v>
      </c>
      <c r="H6792" s="5">
        <v>33.5</v>
      </c>
      <c r="I6792" s="5">
        <v>4020</v>
      </c>
      <c r="J6792" s="5">
        <v>427732.6100000001</v>
      </c>
      <c r="K6792" s="3" t="str" cm="1">
        <f t="array" ref="K6792">_xlfn.LET(_xlpm.d,UPPER(TRIM(CLEAN(SUBSTITUTE(F6792,CHAR(160),"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93" spans="2:11" hidden="1" x14ac:dyDescent="0.25">
      <c r="B6793" s="20">
        <v>45951</v>
      </c>
      <c r="C6793" s="2" t="s">
        <v>1</v>
      </c>
      <c r="D6793" s="2" t="s">
        <v>1288</v>
      </c>
      <c r="E6793" s="2" t="s">
        <v>162</v>
      </c>
      <c r="F6793" s="2" t="s">
        <v>3849</v>
      </c>
      <c r="G6793" s="5">
        <v>32</v>
      </c>
      <c r="H6793" s="5">
        <v>33.5</v>
      </c>
      <c r="I6793" s="5">
        <v>1072</v>
      </c>
      <c r="J6793" s="5">
        <v>428804.6100000001</v>
      </c>
      <c r="K6793" s="3" t="str" cm="1">
        <f t="array" ref="K6793">_xlfn.LET(_xlpm.d,UPPER(TRIM(CLEAN(SUBSTITUTE(F6793,CHAR(160),"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94" spans="2:11" hidden="1" x14ac:dyDescent="0.25">
      <c r="B6794" s="20">
        <v>45952</v>
      </c>
      <c r="C6794" s="2" t="s">
        <v>1</v>
      </c>
      <c r="D6794" s="2" t="s">
        <v>1143</v>
      </c>
      <c r="E6794" s="2" t="s">
        <v>149</v>
      </c>
      <c r="F6794" s="2" t="s">
        <v>3849</v>
      </c>
      <c r="G6794" s="5">
        <v>16</v>
      </c>
      <c r="H6794" s="5">
        <v>33.5</v>
      </c>
      <c r="I6794" s="5">
        <v>536</v>
      </c>
      <c r="J6794" s="5">
        <v>429340.6100000001</v>
      </c>
      <c r="K6794" s="3" t="str" cm="1">
        <f t="array" ref="K6794">_xlfn.LET(_xlpm.d,UPPER(TRIM(CLEAN(SUBSTITUTE(F6794,CHAR(160),"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95" spans="2:11" hidden="1" x14ac:dyDescent="0.25">
      <c r="B6795" s="20">
        <v>45953</v>
      </c>
      <c r="C6795" s="2" t="s">
        <v>1</v>
      </c>
      <c r="D6795" s="2" t="s">
        <v>2158</v>
      </c>
      <c r="E6795" s="2" t="s">
        <v>305</v>
      </c>
      <c r="F6795" s="2" t="s">
        <v>3849</v>
      </c>
      <c r="G6795" s="5">
        <v>128</v>
      </c>
      <c r="H6795" s="5">
        <v>33.5</v>
      </c>
      <c r="I6795" s="5">
        <v>4288</v>
      </c>
      <c r="J6795" s="5">
        <v>433628.6100000001</v>
      </c>
      <c r="K6795" s="3" t="str" cm="1">
        <f t="array" ref="K6795">_xlfn.LET(_xlpm.d,UPPER(TRIM(CLEAN(SUBSTITUTE(F6795,CHAR(160),"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96" spans="2:11" hidden="1" x14ac:dyDescent="0.25">
      <c r="B6796" s="20">
        <v>45954</v>
      </c>
      <c r="C6796" s="2" t="s">
        <v>1</v>
      </c>
      <c r="D6796" s="2" t="s">
        <v>3234</v>
      </c>
      <c r="E6796" s="2" t="s">
        <v>279</v>
      </c>
      <c r="F6796" s="2" t="s">
        <v>3849</v>
      </c>
      <c r="G6796" s="5">
        <v>16</v>
      </c>
      <c r="H6796" s="5">
        <v>33.5</v>
      </c>
      <c r="I6796" s="5">
        <v>536</v>
      </c>
      <c r="J6796" s="5">
        <v>434164.6100000001</v>
      </c>
      <c r="K6796" s="3" t="str" cm="1">
        <f t="array" ref="K6796">_xlfn.LET(_xlpm.d,UPPER(TRIM(CLEAN(SUBSTITUTE(F6796,CHAR(160),"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97" spans="2:11" hidden="1" x14ac:dyDescent="0.25">
      <c r="B6797" s="20">
        <v>45954</v>
      </c>
      <c r="C6797" s="2" t="s">
        <v>1</v>
      </c>
      <c r="D6797" s="2" t="s">
        <v>1147</v>
      </c>
      <c r="E6797" s="2" t="s">
        <v>238</v>
      </c>
      <c r="F6797" s="2" t="s">
        <v>3849</v>
      </c>
      <c r="G6797" s="5">
        <v>32</v>
      </c>
      <c r="H6797" s="5">
        <v>33.5</v>
      </c>
      <c r="I6797" s="5">
        <v>1072</v>
      </c>
      <c r="J6797" s="5">
        <v>435236.6100000001</v>
      </c>
      <c r="K6797" s="3" t="str" cm="1">
        <f t="array" ref="K6797">_xlfn.LET(_xlpm.d,UPPER(TRIM(CLEAN(SUBSTITUTE(F6797,CHAR(160),"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98" spans="2:11" hidden="1" x14ac:dyDescent="0.25">
      <c r="B6798" s="20">
        <v>45954</v>
      </c>
      <c r="C6798" s="2" t="s">
        <v>1</v>
      </c>
      <c r="D6798" s="2" t="s">
        <v>1149</v>
      </c>
      <c r="E6798" s="2" t="s">
        <v>234</v>
      </c>
      <c r="F6798" s="2" t="s">
        <v>3849</v>
      </c>
      <c r="G6798" s="5">
        <v>60</v>
      </c>
      <c r="H6798" s="5">
        <v>33.5</v>
      </c>
      <c r="I6798" s="5">
        <v>2010</v>
      </c>
      <c r="J6798" s="5">
        <v>437246.6100000001</v>
      </c>
      <c r="K6798" s="3" t="str" cm="1">
        <f t="array" ref="K6798">_xlfn.LET(_xlpm.d,UPPER(TRIM(CLEAN(SUBSTITUTE(F6798,CHAR(160),"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799" spans="2:11" hidden="1" x14ac:dyDescent="0.25">
      <c r="B6799" s="20">
        <v>45958</v>
      </c>
      <c r="C6799" s="2" t="s">
        <v>1</v>
      </c>
      <c r="D6799" s="2" t="s">
        <v>1290</v>
      </c>
      <c r="E6799" s="2" t="s">
        <v>143</v>
      </c>
      <c r="F6799" s="2" t="s">
        <v>3849</v>
      </c>
      <c r="G6799" s="5">
        <v>60</v>
      </c>
      <c r="H6799" s="5">
        <v>33.5</v>
      </c>
      <c r="I6799" s="5">
        <v>2010</v>
      </c>
      <c r="J6799" s="5">
        <v>439256.6100000001</v>
      </c>
      <c r="K6799" s="3" t="str" cm="1">
        <f t="array" ref="K6799">_xlfn.LET(_xlpm.d,UPPER(TRIM(CLEAN(SUBSTITUTE(F6799,CHAR(160),"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00" spans="2:11" hidden="1" x14ac:dyDescent="0.25">
      <c r="B6800" s="20">
        <v>45958</v>
      </c>
      <c r="C6800" s="2" t="s">
        <v>1</v>
      </c>
      <c r="D6800" s="2" t="s">
        <v>1291</v>
      </c>
      <c r="E6800" s="2" t="s">
        <v>266</v>
      </c>
      <c r="F6800" s="2" t="s">
        <v>3849</v>
      </c>
      <c r="G6800" s="5">
        <v>32</v>
      </c>
      <c r="H6800" s="5">
        <v>33.5</v>
      </c>
      <c r="I6800" s="5">
        <v>1072</v>
      </c>
      <c r="J6800" s="5">
        <v>440328.6100000001</v>
      </c>
      <c r="K6800" s="3" t="str" cm="1">
        <f t="array" ref="K6800">_xlfn.LET(_xlpm.d,UPPER(TRIM(CLEAN(SUBSTITUTE(F6800,CHAR(160),"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01" spans="2:11" hidden="1" x14ac:dyDescent="0.25">
      <c r="B6801" s="20">
        <v>45958</v>
      </c>
      <c r="C6801" s="2" t="s">
        <v>1</v>
      </c>
      <c r="D6801" s="2" t="s">
        <v>2172</v>
      </c>
      <c r="E6801" s="2" t="s">
        <v>78</v>
      </c>
      <c r="F6801" s="2" t="s">
        <v>3849</v>
      </c>
      <c r="G6801" s="5">
        <v>32</v>
      </c>
      <c r="H6801" s="5">
        <v>33.5</v>
      </c>
      <c r="I6801" s="5">
        <v>1072</v>
      </c>
      <c r="J6801" s="5">
        <v>441400.6100000001</v>
      </c>
      <c r="K6801" s="3" t="str" cm="1">
        <f t="array" ref="K6801">_xlfn.LET(_xlpm.d,UPPER(TRIM(CLEAN(SUBSTITUTE(F6801,CHAR(160),"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02" spans="2:11" hidden="1" x14ac:dyDescent="0.25">
      <c r="B6802" s="20">
        <v>45958</v>
      </c>
      <c r="C6802" s="2" t="s">
        <v>1</v>
      </c>
      <c r="D6802" s="2" t="s">
        <v>2173</v>
      </c>
      <c r="E6802" s="2" t="s">
        <v>165</v>
      </c>
      <c r="F6802" s="2" t="s">
        <v>3849</v>
      </c>
      <c r="G6802" s="5">
        <v>16</v>
      </c>
      <c r="H6802" s="5">
        <v>33.5</v>
      </c>
      <c r="I6802" s="5">
        <v>536</v>
      </c>
      <c r="J6802" s="5">
        <v>441936.6100000001</v>
      </c>
      <c r="K6802" s="3" t="str" cm="1">
        <f t="array" ref="K6802">_xlfn.LET(_xlpm.d,UPPER(TRIM(CLEAN(SUBSTITUTE(F6802,CHAR(160),"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03" spans="2:11" hidden="1" x14ac:dyDescent="0.25">
      <c r="B6803" s="20">
        <v>45958</v>
      </c>
      <c r="C6803" s="2" t="s">
        <v>1</v>
      </c>
      <c r="D6803" s="2" t="s">
        <v>3890</v>
      </c>
      <c r="E6803" s="2" t="s">
        <v>158</v>
      </c>
      <c r="F6803" s="2" t="s">
        <v>3849</v>
      </c>
      <c r="G6803" s="5">
        <v>32</v>
      </c>
      <c r="H6803" s="5">
        <v>33.5</v>
      </c>
      <c r="I6803" s="5">
        <v>1072</v>
      </c>
      <c r="J6803" s="5">
        <v>443008.6100000001</v>
      </c>
      <c r="K6803" s="3" t="str" cm="1">
        <f t="array" ref="K6803">_xlfn.LET(_xlpm.d,UPPER(TRIM(CLEAN(SUBSTITUTE(F6803,CHAR(160),"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04" spans="2:11" hidden="1" x14ac:dyDescent="0.25">
      <c r="B6804" s="20">
        <v>45958</v>
      </c>
      <c r="C6804" s="2" t="s">
        <v>1</v>
      </c>
      <c r="D6804" s="2" t="s">
        <v>1151</v>
      </c>
      <c r="E6804" s="2" t="s">
        <v>156</v>
      </c>
      <c r="F6804" s="2" t="s">
        <v>3849</v>
      </c>
      <c r="G6804" s="5">
        <v>32</v>
      </c>
      <c r="H6804" s="5">
        <v>33.5</v>
      </c>
      <c r="I6804" s="5">
        <v>1072</v>
      </c>
      <c r="J6804" s="5">
        <v>444080.6100000001</v>
      </c>
      <c r="K6804" s="3" t="str" cm="1">
        <f t="array" ref="K6804">_xlfn.LET(_xlpm.d,UPPER(TRIM(CLEAN(SUBSTITUTE(F6804,CHAR(160),"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05" spans="2:11" hidden="1" x14ac:dyDescent="0.25">
      <c r="B6805" s="20">
        <v>45958</v>
      </c>
      <c r="C6805" s="2" t="s">
        <v>1</v>
      </c>
      <c r="D6805" s="2" t="s">
        <v>710</v>
      </c>
      <c r="E6805" s="2" t="s">
        <v>261</v>
      </c>
      <c r="F6805" s="2" t="s">
        <v>3849</v>
      </c>
      <c r="G6805" s="5">
        <v>20</v>
      </c>
      <c r="H6805" s="5">
        <v>33.5</v>
      </c>
      <c r="I6805" s="5">
        <v>670</v>
      </c>
      <c r="J6805" s="5">
        <v>444750.6100000001</v>
      </c>
      <c r="K6805" s="3" t="str" cm="1">
        <f t="array" ref="K6805">_xlfn.LET(_xlpm.d,UPPER(TRIM(CLEAN(SUBSTITUTE(F6805,CHAR(160),"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06" spans="2:11" hidden="1" x14ac:dyDescent="0.25">
      <c r="B6806" s="20">
        <v>45958</v>
      </c>
      <c r="C6806" s="2" t="s">
        <v>1</v>
      </c>
      <c r="D6806" s="2" t="s">
        <v>2175</v>
      </c>
      <c r="E6806" s="2" t="s">
        <v>263</v>
      </c>
      <c r="F6806" s="2" t="s">
        <v>3849</v>
      </c>
      <c r="G6806" s="5">
        <v>32</v>
      </c>
      <c r="H6806" s="5">
        <v>33.5</v>
      </c>
      <c r="I6806" s="5">
        <v>1072</v>
      </c>
      <c r="J6806" s="5">
        <v>445822.6100000001</v>
      </c>
      <c r="K6806" s="3" t="str" cm="1">
        <f t="array" ref="K6806">_xlfn.LET(_xlpm.d,UPPER(TRIM(CLEAN(SUBSTITUTE(F6806,CHAR(160),"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07" spans="2:11" hidden="1" x14ac:dyDescent="0.25">
      <c r="B6807" s="20">
        <v>45959</v>
      </c>
      <c r="C6807" s="2" t="s">
        <v>1</v>
      </c>
      <c r="D6807" s="2" t="s">
        <v>3250</v>
      </c>
      <c r="E6807" s="2" t="s">
        <v>189</v>
      </c>
      <c r="F6807" s="2" t="s">
        <v>3849</v>
      </c>
      <c r="G6807" s="5">
        <v>20</v>
      </c>
      <c r="H6807" s="5">
        <v>33.5</v>
      </c>
      <c r="I6807" s="5">
        <v>670</v>
      </c>
      <c r="J6807" s="5">
        <v>446492.6100000001</v>
      </c>
      <c r="K6807" s="3" t="str" cm="1">
        <f t="array" ref="K6807">_xlfn.LET(_xlpm.d,UPPER(TRIM(CLEAN(SUBSTITUTE(F6807,CHAR(160),"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08" spans="2:11" hidden="1" x14ac:dyDescent="0.25">
      <c r="B6808" s="20">
        <v>45959</v>
      </c>
      <c r="C6808" s="2" t="s">
        <v>1</v>
      </c>
      <c r="D6808" s="2" t="s">
        <v>1152</v>
      </c>
      <c r="E6808" s="2" t="s">
        <v>282</v>
      </c>
      <c r="F6808" s="2" t="s">
        <v>3849</v>
      </c>
      <c r="G6808" s="5">
        <v>20</v>
      </c>
      <c r="H6808" s="5">
        <v>33.5</v>
      </c>
      <c r="I6808" s="5">
        <v>670</v>
      </c>
      <c r="J6808" s="5">
        <v>447162.6100000001</v>
      </c>
      <c r="K6808" s="3" t="str" cm="1">
        <f t="array" ref="K6808">_xlfn.LET(_xlpm.d,UPPER(TRIM(CLEAN(SUBSTITUTE(F6808,CHAR(160),"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09" spans="2:11" hidden="1" x14ac:dyDescent="0.25">
      <c r="B6809" s="20">
        <v>45959</v>
      </c>
      <c r="C6809" s="2" t="s">
        <v>1</v>
      </c>
      <c r="D6809" s="2" t="s">
        <v>849</v>
      </c>
      <c r="E6809" s="2" t="s">
        <v>741</v>
      </c>
      <c r="F6809" s="2" t="s">
        <v>3849</v>
      </c>
      <c r="G6809" s="5">
        <v>8</v>
      </c>
      <c r="H6809" s="5">
        <v>25</v>
      </c>
      <c r="I6809" s="5">
        <v>200</v>
      </c>
      <c r="J6809" s="5">
        <v>447362.6100000001</v>
      </c>
      <c r="K6809" s="3" t="str" cm="1">
        <f t="array" ref="K6809">_xlfn.LET(_xlpm.d,UPPER(TRIM(CLEAN(SUBSTITUTE(F6809,CHAR(160),"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10" spans="2:11" hidden="1" x14ac:dyDescent="0.25">
      <c r="B6810" s="20">
        <v>45960</v>
      </c>
      <c r="C6810" s="2" t="s">
        <v>1</v>
      </c>
      <c r="D6810" s="2" t="s">
        <v>3891</v>
      </c>
      <c r="E6810" s="2" t="s">
        <v>248</v>
      </c>
      <c r="F6810" s="2" t="s">
        <v>3849</v>
      </c>
      <c r="G6810" s="5">
        <v>40</v>
      </c>
      <c r="H6810" s="5">
        <v>33.5</v>
      </c>
      <c r="I6810" s="5">
        <v>1340</v>
      </c>
      <c r="J6810" s="5">
        <v>448702.6100000001</v>
      </c>
      <c r="K6810" s="3" t="str" cm="1">
        <f t="array" ref="K6810">_xlfn.LET(_xlpm.d,UPPER(TRIM(CLEAN(SUBSTITUTE(F6810,CHAR(160),"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11" spans="2:11" hidden="1" x14ac:dyDescent="0.25">
      <c r="B6811" s="20">
        <v>45960</v>
      </c>
      <c r="C6811" s="2" t="s">
        <v>1</v>
      </c>
      <c r="D6811" s="2" t="s">
        <v>1155</v>
      </c>
      <c r="E6811" s="2" t="s">
        <v>180</v>
      </c>
      <c r="F6811" s="2" t="s">
        <v>3849</v>
      </c>
      <c r="G6811" s="5">
        <v>60</v>
      </c>
      <c r="H6811" s="5">
        <v>33.5</v>
      </c>
      <c r="I6811" s="5">
        <v>2010</v>
      </c>
      <c r="J6811" s="5">
        <v>450712.6100000001</v>
      </c>
      <c r="K6811" s="3" t="str" cm="1">
        <f t="array" ref="K6811">_xlfn.LET(_xlpm.d,UPPER(TRIM(CLEAN(SUBSTITUTE(F6811,CHAR(160),"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12" spans="2:11" hidden="1" x14ac:dyDescent="0.25">
      <c r="B6812" s="20">
        <v>45960</v>
      </c>
      <c r="C6812" s="2" t="s">
        <v>1</v>
      </c>
      <c r="D6812" s="2" t="s">
        <v>2176</v>
      </c>
      <c r="E6812" s="2" t="s">
        <v>268</v>
      </c>
      <c r="F6812" s="2" t="s">
        <v>3849</v>
      </c>
      <c r="G6812" s="5">
        <v>32</v>
      </c>
      <c r="H6812" s="5">
        <v>33.5</v>
      </c>
      <c r="I6812" s="5">
        <v>1072</v>
      </c>
      <c r="J6812" s="5">
        <v>451784.6100000001</v>
      </c>
      <c r="K6812" s="3" t="str" cm="1">
        <f t="array" ref="K6812">_xlfn.LET(_xlpm.d,UPPER(TRIM(CLEAN(SUBSTITUTE(F6812,CHAR(160),"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13" spans="2:11" hidden="1" x14ac:dyDescent="0.25">
      <c r="B6813" s="20">
        <v>45960</v>
      </c>
      <c r="C6813" s="2" t="s">
        <v>1</v>
      </c>
      <c r="D6813" s="2" t="s">
        <v>1156</v>
      </c>
      <c r="E6813" s="2" t="s">
        <v>192</v>
      </c>
      <c r="F6813" s="2" t="s">
        <v>3849</v>
      </c>
      <c r="G6813" s="5">
        <v>32</v>
      </c>
      <c r="H6813" s="5">
        <v>33.5</v>
      </c>
      <c r="I6813" s="5">
        <v>1072</v>
      </c>
      <c r="J6813" s="5">
        <v>452856.6100000001</v>
      </c>
      <c r="K6813" s="3" t="str" cm="1">
        <f t="array" ref="K6813">_xlfn.LET(_xlpm.d,UPPER(TRIM(CLEAN(SUBSTITUTE(F6813,CHAR(160),"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14" spans="2:11" hidden="1" x14ac:dyDescent="0.25">
      <c r="B6814" s="20">
        <v>45960</v>
      </c>
      <c r="C6814" s="2" t="s">
        <v>1</v>
      </c>
      <c r="D6814" s="2" t="s">
        <v>3253</v>
      </c>
      <c r="E6814" s="2" t="s">
        <v>3</v>
      </c>
      <c r="F6814" s="2" t="s">
        <v>3849</v>
      </c>
      <c r="G6814" s="5">
        <v>8</v>
      </c>
      <c r="H6814" s="5">
        <v>40.99</v>
      </c>
      <c r="I6814" s="5">
        <v>327.92</v>
      </c>
      <c r="J6814" s="5">
        <v>453184.53000000009</v>
      </c>
      <c r="K6814" s="3" t="str" cm="1">
        <f t="array" ref="K6814">_xlfn.LET(_xlpm.d,UPPER(TRIM(CLEAN(SUBSTITUTE(F6814,CHAR(160),"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15" spans="2:11" hidden="1" x14ac:dyDescent="0.25">
      <c r="B6815" s="20">
        <v>45961</v>
      </c>
      <c r="C6815" s="2" t="s">
        <v>1</v>
      </c>
      <c r="D6815" s="2" t="s">
        <v>2177</v>
      </c>
      <c r="E6815" s="2" t="s">
        <v>78</v>
      </c>
      <c r="F6815" s="2" t="s">
        <v>3849</v>
      </c>
      <c r="G6815" s="5">
        <v>16</v>
      </c>
      <c r="H6815" s="5">
        <v>33.5</v>
      </c>
      <c r="I6815" s="5">
        <v>536</v>
      </c>
      <c r="J6815" s="5">
        <v>453720.53000000009</v>
      </c>
      <c r="K6815" s="3" t="str" cm="1">
        <f t="array" ref="K6815">_xlfn.LET(_xlpm.d,UPPER(TRIM(CLEAN(SUBSTITUTE(F6815,CHAR(160),"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16" spans="2:11" hidden="1" x14ac:dyDescent="0.25">
      <c r="B6816" s="20">
        <v>45961</v>
      </c>
      <c r="C6816" s="2" t="s">
        <v>1</v>
      </c>
      <c r="D6816" s="2" t="s">
        <v>2178</v>
      </c>
      <c r="E6816" s="2" t="s">
        <v>243</v>
      </c>
      <c r="F6816" s="2" t="s">
        <v>3849</v>
      </c>
      <c r="G6816" s="5">
        <v>30</v>
      </c>
      <c r="H6816" s="5">
        <v>33.5</v>
      </c>
      <c r="I6816" s="5">
        <v>1005</v>
      </c>
      <c r="J6816" s="5">
        <v>454725.53000000009</v>
      </c>
      <c r="K6816" s="3" t="str" cm="1">
        <f t="array" ref="K6816">_xlfn.LET(_xlpm.d,UPPER(TRIM(CLEAN(SUBSTITUTE(F6816,CHAR(160),"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17" spans="2:11" hidden="1" x14ac:dyDescent="0.25">
      <c r="B6817" s="20">
        <v>45961</v>
      </c>
      <c r="C6817" s="2" t="s">
        <v>1</v>
      </c>
      <c r="D6817" s="2" t="s">
        <v>712</v>
      </c>
      <c r="E6817" s="2" t="s">
        <v>195</v>
      </c>
      <c r="F6817" s="2" t="s">
        <v>3849</v>
      </c>
      <c r="G6817" s="5">
        <v>40</v>
      </c>
      <c r="H6817" s="5">
        <v>33.5</v>
      </c>
      <c r="I6817" s="5">
        <v>1340</v>
      </c>
      <c r="J6817" s="5">
        <v>456065.53000000009</v>
      </c>
      <c r="K6817" s="3" t="str" cm="1">
        <f t="array" ref="K6817">_xlfn.LET(_xlpm.d,UPPER(TRIM(CLEAN(SUBSTITUTE(F6817,CHAR(160),"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18" spans="2:11" hidden="1" x14ac:dyDescent="0.25">
      <c r="B6818" s="20">
        <v>45961</v>
      </c>
      <c r="C6818" s="2" t="s">
        <v>1</v>
      </c>
      <c r="D6818" s="2" t="s">
        <v>2181</v>
      </c>
      <c r="E6818" s="2" t="s">
        <v>305</v>
      </c>
      <c r="F6818" s="2" t="s">
        <v>3849</v>
      </c>
      <c r="G6818" s="5">
        <v>128</v>
      </c>
      <c r="H6818" s="5">
        <v>33.5</v>
      </c>
      <c r="I6818" s="5">
        <v>4288</v>
      </c>
      <c r="J6818" s="5">
        <v>460353.53000000009</v>
      </c>
      <c r="K6818" s="3" t="str" cm="1">
        <f t="array" ref="K6818">_xlfn.LET(_xlpm.d,UPPER(TRIM(CLEAN(SUBSTITUTE(F6818,CHAR(160),"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19" spans="2:11" hidden="1" x14ac:dyDescent="0.25">
      <c r="B6819" s="20">
        <v>45961</v>
      </c>
      <c r="C6819" s="2" t="s">
        <v>1</v>
      </c>
      <c r="D6819" s="2" t="s">
        <v>3255</v>
      </c>
      <c r="E6819" s="2" t="s">
        <v>224</v>
      </c>
      <c r="F6819" s="2" t="s">
        <v>3849</v>
      </c>
      <c r="G6819" s="5">
        <v>48</v>
      </c>
      <c r="H6819" s="5">
        <v>33.5</v>
      </c>
      <c r="I6819" s="5">
        <v>1608</v>
      </c>
      <c r="J6819" s="5">
        <v>461961.53000000009</v>
      </c>
      <c r="K6819" s="3" t="str" cm="1">
        <f t="array" ref="K6819">_xlfn.LET(_xlpm.d,UPPER(TRIM(CLEAN(SUBSTITUTE(F6819,CHAR(160),"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20" spans="2:11" hidden="1" x14ac:dyDescent="0.25">
      <c r="B6820" s="20">
        <v>45964</v>
      </c>
      <c r="C6820" s="2" t="s">
        <v>1</v>
      </c>
      <c r="D6820" s="2" t="s">
        <v>3892</v>
      </c>
      <c r="E6820" s="2" t="s">
        <v>254</v>
      </c>
      <c r="F6820" s="2" t="s">
        <v>3849</v>
      </c>
      <c r="G6820" s="5">
        <v>60</v>
      </c>
      <c r="H6820" s="5">
        <v>33.5</v>
      </c>
      <c r="I6820" s="5">
        <v>2010</v>
      </c>
      <c r="J6820" s="5">
        <v>463971.53000000009</v>
      </c>
      <c r="K6820" s="3" t="str" cm="1">
        <f t="array" ref="K6820">_xlfn.LET(_xlpm.d,UPPER(TRIM(CLEAN(SUBSTITUTE(F6820,CHAR(160),"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21" spans="2:11" hidden="1" x14ac:dyDescent="0.25">
      <c r="B6821" s="20">
        <v>45964</v>
      </c>
      <c r="C6821" s="2" t="s">
        <v>1</v>
      </c>
      <c r="D6821" s="2" t="s">
        <v>3257</v>
      </c>
      <c r="E6821" s="2" t="s">
        <v>180</v>
      </c>
      <c r="F6821" s="2" t="s">
        <v>3849</v>
      </c>
      <c r="G6821" s="5">
        <v>16</v>
      </c>
      <c r="H6821" s="5">
        <v>33.5</v>
      </c>
      <c r="I6821" s="5">
        <v>536</v>
      </c>
      <c r="J6821" s="5">
        <v>464507.53000000009</v>
      </c>
      <c r="K6821" s="3" t="str" cm="1">
        <f t="array" ref="K6821">_xlfn.LET(_xlpm.d,UPPER(TRIM(CLEAN(SUBSTITUTE(F6821,CHAR(160),"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22" spans="2:11" hidden="1" x14ac:dyDescent="0.25">
      <c r="B6822" s="20">
        <v>45965</v>
      </c>
      <c r="C6822" s="2" t="s">
        <v>1</v>
      </c>
      <c r="D6822" s="2" t="s">
        <v>1296</v>
      </c>
      <c r="E6822" s="2" t="s">
        <v>158</v>
      </c>
      <c r="F6822" s="2" t="s">
        <v>3849</v>
      </c>
      <c r="G6822" s="5">
        <v>72</v>
      </c>
      <c r="H6822" s="5">
        <v>33.5</v>
      </c>
      <c r="I6822" s="5">
        <v>2412</v>
      </c>
      <c r="J6822" s="5">
        <v>466919.53000000009</v>
      </c>
      <c r="K6822" s="3" t="str" cm="1">
        <f t="array" ref="K6822">_xlfn.LET(_xlpm.d,UPPER(TRIM(CLEAN(SUBSTITUTE(F6822,CHAR(160),"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23" spans="2:11" hidden="1" x14ac:dyDescent="0.25">
      <c r="B6823" s="20">
        <v>45965</v>
      </c>
      <c r="C6823" s="2" t="s">
        <v>1</v>
      </c>
      <c r="D6823" s="2" t="s">
        <v>715</v>
      </c>
      <c r="E6823" s="2" t="s">
        <v>261</v>
      </c>
      <c r="F6823" s="2" t="s">
        <v>3849</v>
      </c>
      <c r="G6823" s="5">
        <v>10</v>
      </c>
      <c r="H6823" s="5">
        <v>33.5</v>
      </c>
      <c r="I6823" s="5">
        <v>335</v>
      </c>
      <c r="J6823" s="5">
        <v>467254.53000000009</v>
      </c>
      <c r="K6823" s="3" t="str" cm="1">
        <f t="array" ref="K6823">_xlfn.LET(_xlpm.d,UPPER(TRIM(CLEAN(SUBSTITUTE(F6823,CHAR(160),"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24" spans="2:11" hidden="1" x14ac:dyDescent="0.25">
      <c r="B6824" s="20">
        <v>45965</v>
      </c>
      <c r="C6824" s="2" t="s">
        <v>1</v>
      </c>
      <c r="D6824" s="2" t="s">
        <v>3893</v>
      </c>
      <c r="E6824" s="2" t="s">
        <v>141</v>
      </c>
      <c r="F6824" s="2" t="s">
        <v>3849</v>
      </c>
      <c r="G6824" s="5">
        <v>20</v>
      </c>
      <c r="H6824" s="5">
        <v>33.5</v>
      </c>
      <c r="I6824" s="5">
        <v>670</v>
      </c>
      <c r="J6824" s="5">
        <v>467924.53000000009</v>
      </c>
      <c r="K6824" s="3" t="str" cm="1">
        <f t="array" ref="K6824">_xlfn.LET(_xlpm.d,UPPER(TRIM(CLEAN(SUBSTITUTE(F6824,CHAR(160),"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25" spans="2:11" hidden="1" x14ac:dyDescent="0.25">
      <c r="B6825" s="20">
        <v>45965</v>
      </c>
      <c r="C6825" s="2" t="s">
        <v>1</v>
      </c>
      <c r="D6825" s="2" t="s">
        <v>716</v>
      </c>
      <c r="E6825" s="2" t="s">
        <v>273</v>
      </c>
      <c r="F6825" s="2" t="s">
        <v>3849</v>
      </c>
      <c r="G6825" s="5">
        <v>72</v>
      </c>
      <c r="H6825" s="5">
        <v>33.5</v>
      </c>
      <c r="I6825" s="5">
        <v>2412</v>
      </c>
      <c r="J6825" s="5">
        <v>470336.53000000009</v>
      </c>
      <c r="K6825" s="3" t="str" cm="1">
        <f t="array" ref="K6825">_xlfn.LET(_xlpm.d,UPPER(TRIM(CLEAN(SUBSTITUTE(F6825,CHAR(160),"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26" spans="2:11" hidden="1" x14ac:dyDescent="0.25">
      <c r="B6826" s="20">
        <v>45966</v>
      </c>
      <c r="C6826" s="2" t="s">
        <v>1</v>
      </c>
      <c r="D6826" s="2" t="s">
        <v>2189</v>
      </c>
      <c r="E6826" s="2" t="s">
        <v>282</v>
      </c>
      <c r="F6826" s="2" t="s">
        <v>3849</v>
      </c>
      <c r="G6826" s="5">
        <v>20</v>
      </c>
      <c r="H6826" s="5">
        <v>33.5</v>
      </c>
      <c r="I6826" s="5">
        <v>670</v>
      </c>
      <c r="J6826" s="5">
        <v>471006.53000000009</v>
      </c>
      <c r="K6826" s="3" t="str" cm="1">
        <f t="array" ref="K6826">_xlfn.LET(_xlpm.d,UPPER(TRIM(CLEAN(SUBSTITUTE(F6826,CHAR(160),"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27" spans="2:11" hidden="1" x14ac:dyDescent="0.25">
      <c r="B6827" s="20">
        <v>45966</v>
      </c>
      <c r="C6827" s="2" t="s">
        <v>1</v>
      </c>
      <c r="D6827" s="2" t="s">
        <v>3261</v>
      </c>
      <c r="E6827" s="2" t="s">
        <v>228</v>
      </c>
      <c r="F6827" s="2" t="s">
        <v>3849</v>
      </c>
      <c r="G6827" s="5">
        <v>32</v>
      </c>
      <c r="H6827" s="5">
        <v>33.5</v>
      </c>
      <c r="I6827" s="5">
        <v>1072</v>
      </c>
      <c r="J6827" s="5">
        <v>472078.53000000009</v>
      </c>
      <c r="K6827" s="3" t="str" cm="1">
        <f t="array" ref="K6827">_xlfn.LET(_xlpm.d,UPPER(TRIM(CLEAN(SUBSTITUTE(F6827,CHAR(160),"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28" spans="2:11" hidden="1" x14ac:dyDescent="0.25">
      <c r="B6828" s="20">
        <v>45967</v>
      </c>
      <c r="C6828" s="2" t="s">
        <v>1</v>
      </c>
      <c r="D6828" s="2" t="s">
        <v>3262</v>
      </c>
      <c r="E6828" s="2" t="s">
        <v>268</v>
      </c>
      <c r="F6828" s="2" t="s">
        <v>3849</v>
      </c>
      <c r="G6828" s="5">
        <v>40</v>
      </c>
      <c r="H6828" s="5">
        <v>33.5</v>
      </c>
      <c r="I6828" s="5">
        <v>1340</v>
      </c>
      <c r="J6828" s="5">
        <v>473418.53000000009</v>
      </c>
      <c r="K6828" s="3" t="str" cm="1">
        <f t="array" ref="K6828">_xlfn.LET(_xlpm.d,UPPER(TRIM(CLEAN(SUBSTITUTE(F6828,CHAR(160),"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29" spans="2:11" hidden="1" x14ac:dyDescent="0.25">
      <c r="B6829" s="20">
        <v>45967</v>
      </c>
      <c r="C6829" s="2" t="s">
        <v>1</v>
      </c>
      <c r="D6829" s="2" t="s">
        <v>718</v>
      </c>
      <c r="E6829" s="2" t="s">
        <v>168</v>
      </c>
      <c r="F6829" s="2" t="s">
        <v>3849</v>
      </c>
      <c r="G6829" s="5">
        <v>72</v>
      </c>
      <c r="H6829" s="5">
        <v>33.5</v>
      </c>
      <c r="I6829" s="5">
        <v>2412</v>
      </c>
      <c r="J6829" s="5">
        <v>475830.53000000009</v>
      </c>
      <c r="K6829" s="3" t="str" cm="1">
        <f t="array" ref="K6829">_xlfn.LET(_xlpm.d,UPPER(TRIM(CLEAN(SUBSTITUTE(F6829,CHAR(160),"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30" spans="2:11" hidden="1" x14ac:dyDescent="0.25">
      <c r="B6830" s="20">
        <v>45967</v>
      </c>
      <c r="C6830" s="2" t="s">
        <v>1</v>
      </c>
      <c r="D6830" s="2" t="s">
        <v>720</v>
      </c>
      <c r="E6830" s="2" t="s">
        <v>279</v>
      </c>
      <c r="F6830" s="2" t="s">
        <v>3849</v>
      </c>
      <c r="G6830" s="5">
        <v>70</v>
      </c>
      <c r="H6830" s="5">
        <v>33.5</v>
      </c>
      <c r="I6830" s="5">
        <v>2345</v>
      </c>
      <c r="J6830" s="5">
        <v>478175.53000000009</v>
      </c>
      <c r="K6830" s="3" t="str" cm="1">
        <f t="array" ref="K6830">_xlfn.LET(_xlpm.d,UPPER(TRIM(CLEAN(SUBSTITUTE(F6830,CHAR(160),"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31" spans="2:11" hidden="1" x14ac:dyDescent="0.25">
      <c r="B6831" s="20">
        <v>45967</v>
      </c>
      <c r="C6831" s="2" t="s">
        <v>1</v>
      </c>
      <c r="D6831" s="2" t="s">
        <v>3263</v>
      </c>
      <c r="E6831" s="2" t="s">
        <v>3</v>
      </c>
      <c r="F6831" s="2" t="s">
        <v>3849</v>
      </c>
      <c r="G6831" s="5">
        <v>16</v>
      </c>
      <c r="H6831" s="5">
        <v>40.99</v>
      </c>
      <c r="I6831" s="5">
        <v>655.84</v>
      </c>
      <c r="J6831" s="5">
        <v>478831.37000000011</v>
      </c>
      <c r="K6831" s="3" t="str" cm="1">
        <f t="array" ref="K6831">_xlfn.LET(_xlpm.d,UPPER(TRIM(CLEAN(SUBSTITUTE(F6831,CHAR(160),"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32" spans="2:11" hidden="1" x14ac:dyDescent="0.25">
      <c r="B6832" s="20">
        <v>45967</v>
      </c>
      <c r="C6832" s="2" t="s">
        <v>1</v>
      </c>
      <c r="D6832" s="2" t="s">
        <v>3265</v>
      </c>
      <c r="E6832" s="2" t="s">
        <v>319</v>
      </c>
      <c r="F6832" s="2" t="s">
        <v>3849</v>
      </c>
      <c r="G6832" s="5">
        <v>32</v>
      </c>
      <c r="H6832" s="5">
        <v>33.5</v>
      </c>
      <c r="I6832" s="5">
        <v>1072</v>
      </c>
      <c r="J6832" s="5">
        <v>479903.37000000011</v>
      </c>
      <c r="K6832" s="3" t="str" cm="1">
        <f t="array" ref="K6832">_xlfn.LET(_xlpm.d,UPPER(TRIM(CLEAN(SUBSTITUTE(F6832,CHAR(160),"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33" spans="2:11" hidden="1" x14ac:dyDescent="0.25">
      <c r="B6833" s="20">
        <v>45967</v>
      </c>
      <c r="C6833" s="2" t="s">
        <v>1</v>
      </c>
      <c r="D6833" s="2" t="s">
        <v>2192</v>
      </c>
      <c r="E6833" s="2" t="s">
        <v>197</v>
      </c>
      <c r="F6833" s="2" t="s">
        <v>3849</v>
      </c>
      <c r="G6833" s="5">
        <v>93</v>
      </c>
      <c r="H6833" s="5">
        <v>33.5</v>
      </c>
      <c r="I6833" s="5">
        <v>3115.5</v>
      </c>
      <c r="J6833" s="5">
        <v>483018.87000000011</v>
      </c>
      <c r="K6833" s="3" t="str" cm="1">
        <f t="array" ref="K6833">_xlfn.LET(_xlpm.d,UPPER(TRIM(CLEAN(SUBSTITUTE(F6833,CHAR(160),"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34" spans="2:11" hidden="1" x14ac:dyDescent="0.25">
      <c r="B6834" s="20">
        <v>45968</v>
      </c>
      <c r="C6834" s="2" t="s">
        <v>1</v>
      </c>
      <c r="D6834" s="2" t="s">
        <v>1165</v>
      </c>
      <c r="E6834" s="2" t="s">
        <v>154</v>
      </c>
      <c r="F6834" s="2" t="s">
        <v>3849</v>
      </c>
      <c r="G6834" s="5">
        <v>56</v>
      </c>
      <c r="H6834" s="5">
        <v>33.5</v>
      </c>
      <c r="I6834" s="5">
        <v>1876</v>
      </c>
      <c r="J6834" s="5">
        <v>484894.87000000011</v>
      </c>
      <c r="K6834" s="3" t="str" cm="1">
        <f t="array" ref="K6834">_xlfn.LET(_xlpm.d,UPPER(TRIM(CLEAN(SUBSTITUTE(F6834,CHAR(160),"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35" spans="2:11" hidden="1" x14ac:dyDescent="0.25">
      <c r="B6835" s="20">
        <v>45968</v>
      </c>
      <c r="C6835" s="2" t="s">
        <v>1</v>
      </c>
      <c r="D6835" s="2" t="s">
        <v>3269</v>
      </c>
      <c r="E6835" s="2" t="s">
        <v>195</v>
      </c>
      <c r="F6835" s="2" t="s">
        <v>3849</v>
      </c>
      <c r="G6835" s="5">
        <v>52</v>
      </c>
      <c r="H6835" s="5">
        <v>33.5</v>
      </c>
      <c r="I6835" s="5">
        <v>1742</v>
      </c>
      <c r="J6835" s="5">
        <v>486636.87000000011</v>
      </c>
      <c r="K6835" s="3" t="str" cm="1">
        <f t="array" ref="K6835">_xlfn.LET(_xlpm.d,UPPER(TRIM(CLEAN(SUBSTITUTE(F6835,CHAR(160),"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36" spans="2:11" hidden="1" x14ac:dyDescent="0.25">
      <c r="B6836" s="20">
        <v>45968</v>
      </c>
      <c r="C6836" s="2" t="s">
        <v>1</v>
      </c>
      <c r="D6836" s="2" t="s">
        <v>3270</v>
      </c>
      <c r="E6836" s="2" t="s">
        <v>186</v>
      </c>
      <c r="F6836" s="2" t="s">
        <v>3849</v>
      </c>
      <c r="G6836" s="5">
        <v>20</v>
      </c>
      <c r="H6836" s="5">
        <v>33.5</v>
      </c>
      <c r="I6836" s="5">
        <v>670</v>
      </c>
      <c r="J6836" s="5">
        <v>487306.87000000011</v>
      </c>
      <c r="K6836" s="3" t="str" cm="1">
        <f t="array" ref="K6836">_xlfn.LET(_xlpm.d,UPPER(TRIM(CLEAN(SUBSTITUTE(F6836,CHAR(160),"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37" spans="2:11" hidden="1" x14ac:dyDescent="0.25">
      <c r="B6837" s="20">
        <v>45968</v>
      </c>
      <c r="C6837" s="2" t="s">
        <v>1</v>
      </c>
      <c r="D6837" s="2" t="s">
        <v>1166</v>
      </c>
      <c r="E6837" s="2" t="s">
        <v>234</v>
      </c>
      <c r="F6837" s="2" t="s">
        <v>3849</v>
      </c>
      <c r="G6837" s="5">
        <v>40</v>
      </c>
      <c r="H6837" s="5">
        <v>33.5</v>
      </c>
      <c r="I6837" s="5">
        <v>1340</v>
      </c>
      <c r="J6837" s="5">
        <v>488646.87000000011</v>
      </c>
      <c r="K6837" s="3" t="str" cm="1">
        <f t="array" ref="K6837">_xlfn.LET(_xlpm.d,UPPER(TRIM(CLEAN(SUBSTITUTE(F6837,CHAR(160),"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38" spans="2:11" hidden="1" x14ac:dyDescent="0.25">
      <c r="B6838" s="20">
        <v>45968</v>
      </c>
      <c r="C6838" s="2" t="s">
        <v>1</v>
      </c>
      <c r="D6838" s="2" t="s">
        <v>3274</v>
      </c>
      <c r="E6838" s="2" t="s">
        <v>307</v>
      </c>
      <c r="F6838" s="2" t="s">
        <v>3894</v>
      </c>
      <c r="G6838" s="5">
        <v>48</v>
      </c>
      <c r="H6838" s="5">
        <v>33.5</v>
      </c>
      <c r="I6838" s="5">
        <v>1608</v>
      </c>
      <c r="J6838" s="5">
        <v>490254.87000000011</v>
      </c>
      <c r="K6838" s="3" t="str" cm="1">
        <f t="array" ref="K6838">_xlfn.LET(_xlpm.d,UPPER(TRIM(CLEAN(SUBSTITUTE(F6838,CHAR(160),"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39" spans="2:11" hidden="1" x14ac:dyDescent="0.25">
      <c r="B6839" s="20">
        <v>45968</v>
      </c>
      <c r="C6839" s="2" t="s">
        <v>1</v>
      </c>
      <c r="D6839" s="2" t="s">
        <v>3275</v>
      </c>
      <c r="E6839" s="2" t="s">
        <v>224</v>
      </c>
      <c r="F6839" s="2" t="s">
        <v>3885</v>
      </c>
      <c r="G6839" s="5">
        <v>64</v>
      </c>
      <c r="H6839" s="5">
        <v>33.5</v>
      </c>
      <c r="I6839" s="5">
        <v>2144</v>
      </c>
      <c r="J6839" s="5">
        <v>492398.87000000011</v>
      </c>
      <c r="K6839" s="3" t="str" cm="1">
        <f t="array" ref="K6839">_xlfn.LET(_xlpm.d,UPPER(TRIM(CLEAN(SUBSTITUTE(F6839,CHAR(160),"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40" spans="2:11" hidden="1" x14ac:dyDescent="0.25">
      <c r="B6840" s="20">
        <v>45972</v>
      </c>
      <c r="C6840" s="2" t="s">
        <v>1</v>
      </c>
      <c r="D6840" s="2" t="s">
        <v>724</v>
      </c>
      <c r="E6840" s="2" t="s">
        <v>143</v>
      </c>
      <c r="F6840" s="2" t="s">
        <v>3849</v>
      </c>
      <c r="G6840" s="5">
        <v>60</v>
      </c>
      <c r="H6840" s="5">
        <v>33.5</v>
      </c>
      <c r="I6840" s="5">
        <v>2010</v>
      </c>
      <c r="J6840" s="5">
        <v>494408.87000000011</v>
      </c>
      <c r="K6840" s="3" t="str" cm="1">
        <f t="array" ref="K6840">_xlfn.LET(_xlpm.d,UPPER(TRIM(CLEAN(SUBSTITUTE(F6840,CHAR(160),"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41" spans="2:11" hidden="1" x14ac:dyDescent="0.25">
      <c r="B6841" s="20">
        <v>45972</v>
      </c>
      <c r="C6841" s="2" t="s">
        <v>1</v>
      </c>
      <c r="D6841" s="2" t="s">
        <v>1619</v>
      </c>
      <c r="E6841" s="2" t="s">
        <v>78</v>
      </c>
      <c r="F6841" s="2" t="s">
        <v>3849</v>
      </c>
      <c r="G6841" s="5">
        <v>40</v>
      </c>
      <c r="H6841" s="5">
        <v>33.5</v>
      </c>
      <c r="I6841" s="5">
        <v>1340</v>
      </c>
      <c r="J6841" s="5">
        <v>495748.87000000011</v>
      </c>
      <c r="K6841" s="3" t="str" cm="1">
        <f t="array" ref="K6841">_xlfn.LET(_xlpm.d,UPPER(TRIM(CLEAN(SUBSTITUTE(F6841,CHAR(160),"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42" spans="2:11" hidden="1" x14ac:dyDescent="0.25">
      <c r="B6842" s="20">
        <v>45972</v>
      </c>
      <c r="C6842" s="2" t="s">
        <v>1</v>
      </c>
      <c r="D6842" s="2" t="s">
        <v>3278</v>
      </c>
      <c r="E6842" s="2" t="s">
        <v>158</v>
      </c>
      <c r="F6842" s="2" t="s">
        <v>3849</v>
      </c>
      <c r="G6842" s="5">
        <v>20</v>
      </c>
      <c r="H6842" s="5">
        <v>33.5</v>
      </c>
      <c r="I6842" s="5">
        <v>670</v>
      </c>
      <c r="J6842" s="5">
        <v>496418.87000000011</v>
      </c>
      <c r="K6842" s="3" t="str" cm="1">
        <f t="array" ref="K6842">_xlfn.LET(_xlpm.d,UPPER(TRIM(CLEAN(SUBSTITUTE(F6842,CHAR(160),"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43" spans="2:11" hidden="1" x14ac:dyDescent="0.25">
      <c r="B6843" s="20">
        <v>45972</v>
      </c>
      <c r="C6843" s="2" t="s">
        <v>1</v>
      </c>
      <c r="D6843" s="2" t="s">
        <v>3895</v>
      </c>
      <c r="E6843" s="2" t="s">
        <v>261</v>
      </c>
      <c r="F6843" s="2" t="s">
        <v>3849</v>
      </c>
      <c r="G6843" s="5">
        <v>30</v>
      </c>
      <c r="H6843" s="5">
        <v>33.5</v>
      </c>
      <c r="I6843" s="5">
        <v>1005</v>
      </c>
      <c r="J6843" s="5">
        <v>497423.87000000011</v>
      </c>
      <c r="K6843" s="3" t="str" cm="1">
        <f t="array" ref="K6843">_xlfn.LET(_xlpm.d,UPPER(TRIM(CLEAN(SUBSTITUTE(F6843,CHAR(160),"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44" spans="2:11" hidden="1" x14ac:dyDescent="0.25">
      <c r="B6844" s="20">
        <v>45972</v>
      </c>
      <c r="C6844" s="2" t="s">
        <v>1</v>
      </c>
      <c r="D6844" s="2" t="s">
        <v>2193</v>
      </c>
      <c r="E6844" s="2" t="s">
        <v>165</v>
      </c>
      <c r="F6844" s="2" t="s">
        <v>3849</v>
      </c>
      <c r="G6844" s="5">
        <v>30</v>
      </c>
      <c r="H6844" s="5">
        <v>33.5</v>
      </c>
      <c r="I6844" s="5">
        <v>1005</v>
      </c>
      <c r="J6844" s="5">
        <v>498428.87000000011</v>
      </c>
      <c r="K6844" s="3" t="str" cm="1">
        <f t="array" ref="K6844">_xlfn.LET(_xlpm.d,UPPER(TRIM(CLEAN(SUBSTITUTE(F6844,CHAR(160),"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45" spans="2:11" hidden="1" x14ac:dyDescent="0.25">
      <c r="B6845" s="20">
        <v>45972</v>
      </c>
      <c r="C6845" s="2" t="s">
        <v>1</v>
      </c>
      <c r="D6845" s="2" t="s">
        <v>3281</v>
      </c>
      <c r="E6845" s="2" t="s">
        <v>263</v>
      </c>
      <c r="F6845" s="2" t="s">
        <v>3849</v>
      </c>
      <c r="G6845" s="5">
        <v>64</v>
      </c>
      <c r="H6845" s="5">
        <v>33.5</v>
      </c>
      <c r="I6845" s="5">
        <v>2144</v>
      </c>
      <c r="J6845" s="5">
        <v>500572.87000000011</v>
      </c>
      <c r="K6845" s="3" t="str" cm="1">
        <f t="array" ref="K6845">_xlfn.LET(_xlpm.d,UPPER(TRIM(CLEAN(SUBSTITUTE(F6845,CHAR(160),"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46" spans="2:11" hidden="1" x14ac:dyDescent="0.25">
      <c r="B6846" s="20">
        <v>45973</v>
      </c>
      <c r="C6846" s="2" t="s">
        <v>1</v>
      </c>
      <c r="D6846" s="2" t="s">
        <v>3282</v>
      </c>
      <c r="E6846" s="2" t="s">
        <v>189</v>
      </c>
      <c r="F6846" s="2" t="s">
        <v>3849</v>
      </c>
      <c r="G6846" s="5">
        <v>25</v>
      </c>
      <c r="H6846" s="5">
        <v>33.5</v>
      </c>
      <c r="I6846" s="5">
        <v>837.5</v>
      </c>
      <c r="J6846" s="5">
        <v>501410.37000000011</v>
      </c>
      <c r="K6846" s="3" t="str" cm="1">
        <f t="array" ref="K6846">_xlfn.LET(_xlpm.d,UPPER(TRIM(CLEAN(SUBSTITUTE(F6846,CHAR(160),"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47" spans="2:11" hidden="1" x14ac:dyDescent="0.25">
      <c r="B6847" s="20">
        <v>45973</v>
      </c>
      <c r="C6847" s="2" t="s">
        <v>1</v>
      </c>
      <c r="D6847" s="2" t="s">
        <v>1168</v>
      </c>
      <c r="E6847" s="2" t="s">
        <v>149</v>
      </c>
      <c r="F6847" s="2" t="s">
        <v>3849</v>
      </c>
      <c r="G6847" s="5">
        <v>32</v>
      </c>
      <c r="H6847" s="5">
        <v>33.5</v>
      </c>
      <c r="I6847" s="5">
        <v>1072</v>
      </c>
      <c r="J6847" s="5">
        <v>502482.37000000011</v>
      </c>
      <c r="K6847" s="3" t="str" cm="1">
        <f t="array" ref="K6847">_xlfn.LET(_xlpm.d,UPPER(TRIM(CLEAN(SUBSTITUTE(F6847,CHAR(160),"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48" spans="2:11" hidden="1" x14ac:dyDescent="0.25">
      <c r="B6848" s="20">
        <v>45973</v>
      </c>
      <c r="C6848" s="2" t="s">
        <v>1</v>
      </c>
      <c r="D6848" s="2" t="s">
        <v>1169</v>
      </c>
      <c r="E6848" s="2" t="s">
        <v>282</v>
      </c>
      <c r="F6848" s="2" t="s">
        <v>3849</v>
      </c>
      <c r="G6848" s="5">
        <v>15</v>
      </c>
      <c r="H6848" s="5">
        <v>33.5</v>
      </c>
      <c r="I6848" s="5">
        <v>502.5</v>
      </c>
      <c r="J6848" s="5">
        <v>502984.87000000011</v>
      </c>
      <c r="K6848" s="3" t="str" cm="1">
        <f t="array" ref="K6848">_xlfn.LET(_xlpm.d,UPPER(TRIM(CLEAN(SUBSTITUTE(F6848,CHAR(160),"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49" spans="2:11" hidden="1" x14ac:dyDescent="0.25">
      <c r="B6849" s="20">
        <v>45974</v>
      </c>
      <c r="C6849" s="2" t="s">
        <v>1</v>
      </c>
      <c r="D6849" s="2" t="s">
        <v>1171</v>
      </c>
      <c r="E6849" s="2" t="s">
        <v>151</v>
      </c>
      <c r="F6849" s="2" t="s">
        <v>3849</v>
      </c>
      <c r="G6849" s="5">
        <v>15</v>
      </c>
      <c r="H6849" s="5">
        <v>33.5</v>
      </c>
      <c r="I6849" s="5">
        <v>502.5</v>
      </c>
      <c r="J6849" s="5">
        <v>503487.37000000011</v>
      </c>
      <c r="K6849" s="3" t="str" cm="1">
        <f t="array" ref="K6849">_xlfn.LET(_xlpm.d,UPPER(TRIM(CLEAN(SUBSTITUTE(F6849,CHAR(160),"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50" spans="2:11" hidden="1" x14ac:dyDescent="0.25">
      <c r="B6850" s="20">
        <v>45974</v>
      </c>
      <c r="C6850" s="2" t="s">
        <v>1</v>
      </c>
      <c r="D6850" s="2" t="s">
        <v>2196</v>
      </c>
      <c r="E6850" s="2" t="s">
        <v>305</v>
      </c>
      <c r="F6850" s="2" t="s">
        <v>3849</v>
      </c>
      <c r="G6850" s="5">
        <v>272</v>
      </c>
      <c r="H6850" s="5">
        <v>33.5</v>
      </c>
      <c r="I6850" s="5">
        <v>9112</v>
      </c>
      <c r="J6850" s="5">
        <v>512599.37000000011</v>
      </c>
      <c r="K6850" s="3" t="str" cm="1">
        <f t="array" ref="K6850">_xlfn.LET(_xlpm.d,UPPER(TRIM(CLEAN(SUBSTITUTE(F6850,CHAR(160),"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51" spans="2:11" hidden="1" x14ac:dyDescent="0.25">
      <c r="B6851" s="20">
        <v>45975</v>
      </c>
      <c r="C6851" s="2" t="s">
        <v>1</v>
      </c>
      <c r="D6851" s="2" t="s">
        <v>2197</v>
      </c>
      <c r="E6851" s="2" t="s">
        <v>243</v>
      </c>
      <c r="F6851" s="2" t="s">
        <v>3849</v>
      </c>
      <c r="G6851" s="5">
        <v>120</v>
      </c>
      <c r="H6851" s="5">
        <v>33.5</v>
      </c>
      <c r="I6851" s="5">
        <v>4020</v>
      </c>
      <c r="J6851" s="5">
        <v>516619.37000000011</v>
      </c>
      <c r="K6851" s="3" t="str" cm="1">
        <f t="array" ref="K6851">_xlfn.LET(_xlpm.d,UPPER(TRIM(CLEAN(SUBSTITUTE(F6851,CHAR(160),"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52" spans="2:11" hidden="1" x14ac:dyDescent="0.25">
      <c r="B6852" s="20">
        <v>45975</v>
      </c>
      <c r="C6852" s="2" t="s">
        <v>1</v>
      </c>
      <c r="D6852" s="2" t="s">
        <v>1462</v>
      </c>
      <c r="E6852" s="2" t="s">
        <v>236</v>
      </c>
      <c r="F6852" s="2" t="s">
        <v>3849</v>
      </c>
      <c r="G6852" s="5">
        <v>40</v>
      </c>
      <c r="H6852" s="5">
        <v>33.5</v>
      </c>
      <c r="I6852" s="5">
        <v>1340</v>
      </c>
      <c r="J6852" s="5">
        <v>517959.37000000011</v>
      </c>
      <c r="K6852" s="3" t="str" cm="1">
        <f t="array" ref="K6852">_xlfn.LET(_xlpm.d,UPPER(TRIM(CLEAN(SUBSTITUTE(F6852,CHAR(160),"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53" spans="2:11" hidden="1" x14ac:dyDescent="0.25">
      <c r="B6853" s="20">
        <v>45975</v>
      </c>
      <c r="C6853" s="2" t="s">
        <v>1</v>
      </c>
      <c r="D6853" s="2" t="s">
        <v>1463</v>
      </c>
      <c r="E6853" s="2" t="s">
        <v>238</v>
      </c>
      <c r="F6853" s="2" t="s">
        <v>3849</v>
      </c>
      <c r="G6853" s="5">
        <v>64</v>
      </c>
      <c r="H6853" s="5">
        <v>33.5</v>
      </c>
      <c r="I6853" s="5">
        <v>2144</v>
      </c>
      <c r="J6853" s="5">
        <v>520103.37000000011</v>
      </c>
      <c r="K6853" s="3" t="str" cm="1">
        <f t="array" ref="K6853">_xlfn.LET(_xlpm.d,UPPER(TRIM(CLEAN(SUBSTITUTE(F6853,CHAR(160),"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54" spans="2:11" hidden="1" x14ac:dyDescent="0.25">
      <c r="B6854" s="20">
        <v>45975</v>
      </c>
      <c r="C6854" s="2" t="s">
        <v>1</v>
      </c>
      <c r="D6854" s="2" t="s">
        <v>2198</v>
      </c>
      <c r="E6854" s="2" t="s">
        <v>232</v>
      </c>
      <c r="F6854" s="2" t="s">
        <v>3849</v>
      </c>
      <c r="G6854" s="5">
        <v>20</v>
      </c>
      <c r="H6854" s="5">
        <v>33.5</v>
      </c>
      <c r="I6854" s="5">
        <v>670</v>
      </c>
      <c r="J6854" s="5">
        <v>520773.37000000011</v>
      </c>
      <c r="K6854" s="3" t="str" cm="1">
        <f t="array" ref="K6854">_xlfn.LET(_xlpm.d,UPPER(TRIM(CLEAN(SUBSTITUTE(F6854,CHAR(160),"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55" spans="2:11" hidden="1" x14ac:dyDescent="0.25">
      <c r="B6855" s="20">
        <v>45975</v>
      </c>
      <c r="C6855" s="2" t="s">
        <v>1</v>
      </c>
      <c r="D6855" s="2" t="s">
        <v>726</v>
      </c>
      <c r="E6855" s="2" t="s">
        <v>195</v>
      </c>
      <c r="F6855" s="2" t="s">
        <v>3849</v>
      </c>
      <c r="G6855" s="5">
        <v>40</v>
      </c>
      <c r="H6855" s="5">
        <v>33.5</v>
      </c>
      <c r="I6855" s="5">
        <v>1340</v>
      </c>
      <c r="J6855" s="5">
        <v>522113.37000000011</v>
      </c>
      <c r="K6855" s="3" t="str" cm="1">
        <f t="array" ref="K6855">_xlfn.LET(_xlpm.d,UPPER(TRIM(CLEAN(SUBSTITUTE(F6855,CHAR(160),"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56" spans="2:11" hidden="1" x14ac:dyDescent="0.25">
      <c r="B6856" s="20">
        <v>45975</v>
      </c>
      <c r="C6856" s="2" t="s">
        <v>1</v>
      </c>
      <c r="D6856" s="2" t="s">
        <v>2200</v>
      </c>
      <c r="E6856" s="2" t="s">
        <v>234</v>
      </c>
      <c r="F6856" s="2" t="s">
        <v>3849</v>
      </c>
      <c r="G6856" s="5">
        <v>66</v>
      </c>
      <c r="H6856" s="5">
        <v>33.5</v>
      </c>
      <c r="I6856" s="5">
        <v>2211</v>
      </c>
      <c r="J6856" s="5">
        <v>524324.37000000011</v>
      </c>
      <c r="K6856" s="3" t="str" cm="1">
        <f t="array" ref="K6856">_xlfn.LET(_xlpm.d,UPPER(TRIM(CLEAN(SUBSTITUTE(F6856,CHAR(160),"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57" spans="2:11" hidden="1" x14ac:dyDescent="0.25">
      <c r="B6857" s="20">
        <v>45975</v>
      </c>
      <c r="C6857" s="2" t="s">
        <v>1</v>
      </c>
      <c r="D6857" s="2" t="s">
        <v>727</v>
      </c>
      <c r="E6857" s="2" t="s">
        <v>43</v>
      </c>
      <c r="F6857" s="2" t="s">
        <v>3896</v>
      </c>
      <c r="G6857" s="5">
        <v>15</v>
      </c>
      <c r="H6857" s="5">
        <v>38.799999999999997</v>
      </c>
      <c r="I6857" s="5">
        <v>582</v>
      </c>
      <c r="J6857" s="5">
        <v>524906.37000000011</v>
      </c>
      <c r="K6857" s="3" t="str" cm="1">
        <f t="array" ref="K6857">_xlfn.LET(_xlpm.d,UPPER(TRIM(CLEAN(SUBSTITUTE(F6857,CHAR(160),"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58" spans="2:11" hidden="1" x14ac:dyDescent="0.25">
      <c r="B6858" s="20">
        <v>45975</v>
      </c>
      <c r="C6858" s="2" t="s">
        <v>1</v>
      </c>
      <c r="D6858" s="2" t="s">
        <v>2202</v>
      </c>
      <c r="E6858" s="2" t="s">
        <v>224</v>
      </c>
      <c r="F6858" s="2" t="s">
        <v>3849</v>
      </c>
      <c r="G6858" s="5">
        <v>200</v>
      </c>
      <c r="H6858" s="5">
        <v>33.5</v>
      </c>
      <c r="I6858" s="5">
        <v>6700</v>
      </c>
      <c r="J6858" s="5">
        <v>531606.37000000011</v>
      </c>
      <c r="K6858" s="3" t="str" cm="1">
        <f t="array" ref="K6858">_xlfn.LET(_xlpm.d,UPPER(TRIM(CLEAN(SUBSTITUTE(F6858,CHAR(160),"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59" spans="2:11" hidden="1" x14ac:dyDescent="0.25">
      <c r="B6859" s="20">
        <v>45978</v>
      </c>
      <c r="C6859" s="2" t="s">
        <v>1</v>
      </c>
      <c r="D6859" s="2" t="s">
        <v>1464</v>
      </c>
      <c r="E6859" s="2" t="s">
        <v>160</v>
      </c>
      <c r="F6859" s="2" t="s">
        <v>3849</v>
      </c>
      <c r="G6859" s="5">
        <v>16</v>
      </c>
      <c r="H6859" s="5">
        <v>33.5</v>
      </c>
      <c r="I6859" s="5">
        <v>536</v>
      </c>
      <c r="J6859" s="5">
        <v>532142.37000000011</v>
      </c>
      <c r="K6859" s="3" t="str" cm="1">
        <f t="array" ref="K6859">_xlfn.LET(_xlpm.d,UPPER(TRIM(CLEAN(SUBSTITUTE(F6859,CHAR(160),"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60" spans="2:11" hidden="1" x14ac:dyDescent="0.25">
      <c r="B6860" s="20">
        <v>45978</v>
      </c>
      <c r="C6860" s="2" t="s">
        <v>1</v>
      </c>
      <c r="D6860" s="2" t="s">
        <v>2204</v>
      </c>
      <c r="E6860" s="2" t="s">
        <v>180</v>
      </c>
      <c r="F6860" s="2" t="s">
        <v>3849</v>
      </c>
      <c r="G6860" s="5">
        <v>16</v>
      </c>
      <c r="H6860" s="5">
        <v>33.5</v>
      </c>
      <c r="I6860" s="5">
        <v>536</v>
      </c>
      <c r="J6860" s="5">
        <v>532678.37000000011</v>
      </c>
      <c r="K6860" s="3" t="str" cm="1">
        <f t="array" ref="K6860">_xlfn.LET(_xlpm.d,UPPER(TRIM(CLEAN(SUBSTITUTE(F6860,CHAR(160),"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61" spans="2:11" hidden="1" x14ac:dyDescent="0.25">
      <c r="B6861" s="20">
        <v>45979</v>
      </c>
      <c r="C6861" s="2" t="s">
        <v>1</v>
      </c>
      <c r="D6861" s="2" t="s">
        <v>1173</v>
      </c>
      <c r="E6861" s="2" t="s">
        <v>162</v>
      </c>
      <c r="F6861" s="2" t="s">
        <v>3849</v>
      </c>
      <c r="G6861" s="5">
        <v>40</v>
      </c>
      <c r="H6861" s="5">
        <v>33.5</v>
      </c>
      <c r="I6861" s="5">
        <v>1340</v>
      </c>
      <c r="J6861" s="5">
        <v>534018.37000000011</v>
      </c>
      <c r="K6861" s="3" t="str" cm="1">
        <f t="array" ref="K6861">_xlfn.LET(_xlpm.d,UPPER(TRIM(CLEAN(SUBSTITUTE(F6861,CHAR(160),"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62" spans="2:11" hidden="1" x14ac:dyDescent="0.25">
      <c r="B6862" s="20">
        <v>45979</v>
      </c>
      <c r="C6862" s="2" t="s">
        <v>1</v>
      </c>
      <c r="D6862" s="2" t="s">
        <v>1465</v>
      </c>
      <c r="E6862" s="2" t="s">
        <v>266</v>
      </c>
      <c r="F6862" s="2" t="s">
        <v>3849</v>
      </c>
      <c r="G6862" s="5">
        <v>32</v>
      </c>
      <c r="H6862" s="5">
        <v>33.5</v>
      </c>
      <c r="I6862" s="5">
        <v>1072</v>
      </c>
      <c r="J6862" s="5">
        <v>535090.37000000011</v>
      </c>
      <c r="K6862" s="3" t="str" cm="1">
        <f t="array" ref="K6862">_xlfn.LET(_xlpm.d,UPPER(TRIM(CLEAN(SUBSTITUTE(F6862,CHAR(160),"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63" spans="2:11" hidden="1" x14ac:dyDescent="0.25">
      <c r="B6863" s="20">
        <v>45979</v>
      </c>
      <c r="C6863" s="2" t="s">
        <v>1</v>
      </c>
      <c r="D6863" s="2" t="s">
        <v>1564</v>
      </c>
      <c r="E6863" s="2" t="s">
        <v>273</v>
      </c>
      <c r="F6863" s="2" t="s">
        <v>3849</v>
      </c>
      <c r="G6863" s="5">
        <v>40</v>
      </c>
      <c r="H6863" s="5">
        <v>33.5</v>
      </c>
      <c r="I6863" s="5">
        <v>1340</v>
      </c>
      <c r="J6863" s="5">
        <v>536430.37000000011</v>
      </c>
      <c r="K6863" s="3" t="str" cm="1">
        <f t="array" ref="K6863">_xlfn.LET(_xlpm.d,UPPER(TRIM(CLEAN(SUBSTITUTE(F6863,CHAR(160),"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64" spans="2:11" hidden="1" x14ac:dyDescent="0.25">
      <c r="B6864" s="20">
        <v>45979</v>
      </c>
      <c r="C6864" s="2" t="s">
        <v>1</v>
      </c>
      <c r="D6864" s="2" t="s">
        <v>1468</v>
      </c>
      <c r="E6864" s="2" t="s">
        <v>158</v>
      </c>
      <c r="F6864" s="2" t="s">
        <v>3849</v>
      </c>
      <c r="G6864" s="5">
        <v>18</v>
      </c>
      <c r="H6864" s="5">
        <v>33.5</v>
      </c>
      <c r="I6864" s="5">
        <v>603</v>
      </c>
      <c r="J6864" s="5">
        <v>537033.37000000011</v>
      </c>
      <c r="K6864" s="3" t="str" cm="1">
        <f t="array" ref="K6864">_xlfn.LET(_xlpm.d,UPPER(TRIM(CLEAN(SUBSTITUTE(F6864,CHAR(160),"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65" spans="2:11" hidden="1" x14ac:dyDescent="0.25">
      <c r="B6865" s="20">
        <v>45979</v>
      </c>
      <c r="C6865" s="2" t="s">
        <v>1</v>
      </c>
      <c r="D6865" s="2" t="s">
        <v>1469</v>
      </c>
      <c r="E6865" s="2" t="s">
        <v>141</v>
      </c>
      <c r="F6865" s="2" t="s">
        <v>3849</v>
      </c>
      <c r="G6865" s="5">
        <v>32</v>
      </c>
      <c r="H6865" s="5">
        <v>33.5</v>
      </c>
      <c r="I6865" s="5">
        <v>1072</v>
      </c>
      <c r="J6865" s="5">
        <v>538105.37000000011</v>
      </c>
      <c r="K6865" s="3" t="str" cm="1">
        <f t="array" ref="K6865">_xlfn.LET(_xlpm.d,UPPER(TRIM(CLEAN(SUBSTITUTE(F6865,CHAR(160),"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66" spans="2:11" hidden="1" x14ac:dyDescent="0.25">
      <c r="B6866" s="20">
        <v>45979</v>
      </c>
      <c r="C6866" s="2" t="s">
        <v>1</v>
      </c>
      <c r="D6866" s="2" t="s">
        <v>2206</v>
      </c>
      <c r="E6866" s="2" t="s">
        <v>165</v>
      </c>
      <c r="F6866" s="2" t="s">
        <v>3849</v>
      </c>
      <c r="G6866" s="5">
        <v>10</v>
      </c>
      <c r="H6866" s="5">
        <v>33.5</v>
      </c>
      <c r="I6866" s="5">
        <v>335</v>
      </c>
      <c r="J6866" s="5">
        <v>538440.37000000011</v>
      </c>
      <c r="K6866" s="3" t="str" cm="1">
        <f t="array" ref="K6866">_xlfn.LET(_xlpm.d,UPPER(TRIM(CLEAN(SUBSTITUTE(F6866,CHAR(160),"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67" spans="2:11" hidden="1" x14ac:dyDescent="0.25">
      <c r="B6867" s="20">
        <v>45979</v>
      </c>
      <c r="C6867" s="2" t="s">
        <v>1</v>
      </c>
      <c r="D6867" s="2" t="s">
        <v>2207</v>
      </c>
      <c r="E6867" s="2" t="s">
        <v>311</v>
      </c>
      <c r="F6867" s="2" t="s">
        <v>3849</v>
      </c>
      <c r="G6867" s="5">
        <v>208</v>
      </c>
      <c r="H6867" s="5">
        <v>33.5</v>
      </c>
      <c r="I6867" s="5">
        <v>6968</v>
      </c>
      <c r="J6867" s="5">
        <v>545408.37000000011</v>
      </c>
      <c r="K6867" s="3" t="str" cm="1">
        <f t="array" ref="K6867">_xlfn.LET(_xlpm.d,UPPER(TRIM(CLEAN(SUBSTITUTE(F6867,CHAR(160),"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68" spans="2:11" hidden="1" x14ac:dyDescent="0.25">
      <c r="B6868" s="20">
        <v>45981</v>
      </c>
      <c r="C6868" s="2" t="s">
        <v>1</v>
      </c>
      <c r="D6868" s="2" t="s">
        <v>1176</v>
      </c>
      <c r="E6868" s="2" t="s">
        <v>192</v>
      </c>
      <c r="F6868" s="2" t="s">
        <v>3849</v>
      </c>
      <c r="G6868" s="5">
        <v>72</v>
      </c>
      <c r="H6868" s="5">
        <v>33.5</v>
      </c>
      <c r="I6868" s="5">
        <v>2412</v>
      </c>
      <c r="J6868" s="5">
        <v>547820.37000000011</v>
      </c>
      <c r="K6868" s="3" t="str" cm="1">
        <f t="array" ref="K6868">_xlfn.LET(_xlpm.d,UPPER(TRIM(CLEAN(SUBSTITUTE(F6868,CHAR(160),"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69" spans="2:11" hidden="1" x14ac:dyDescent="0.25">
      <c r="B6869" s="20">
        <v>45981</v>
      </c>
      <c r="C6869" s="2" t="s">
        <v>1</v>
      </c>
      <c r="D6869" s="2" t="s">
        <v>3289</v>
      </c>
      <c r="E6869" s="2" t="s">
        <v>248</v>
      </c>
      <c r="F6869" s="2" t="s">
        <v>3849</v>
      </c>
      <c r="G6869" s="5">
        <v>20</v>
      </c>
      <c r="H6869" s="5">
        <v>33.5</v>
      </c>
      <c r="I6869" s="5">
        <v>670</v>
      </c>
      <c r="J6869" s="5">
        <v>548490.37000000011</v>
      </c>
      <c r="K6869" s="3" t="str" cm="1">
        <f t="array" ref="K6869">_xlfn.LET(_xlpm.d,UPPER(TRIM(CLEAN(SUBSTITUTE(F6869,CHAR(160),"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70" spans="2:11" hidden="1" x14ac:dyDescent="0.25">
      <c r="B6870" s="20">
        <v>45981</v>
      </c>
      <c r="C6870" s="2" t="s">
        <v>1</v>
      </c>
      <c r="D6870" s="2" t="s">
        <v>1179</v>
      </c>
      <c r="E6870" s="2" t="s">
        <v>197</v>
      </c>
      <c r="F6870" s="2" t="s">
        <v>3849</v>
      </c>
      <c r="G6870" s="5">
        <v>49</v>
      </c>
      <c r="H6870" s="5">
        <v>33.5</v>
      </c>
      <c r="I6870" s="5">
        <v>1641.5</v>
      </c>
      <c r="J6870" s="5">
        <v>550131.87000000011</v>
      </c>
      <c r="K6870" s="3" t="str" cm="1">
        <f t="array" ref="K6870">_xlfn.LET(_xlpm.d,UPPER(TRIM(CLEAN(SUBSTITUTE(F6870,CHAR(160),"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71" spans="2:11" hidden="1" x14ac:dyDescent="0.25">
      <c r="B6871" s="20">
        <v>45982</v>
      </c>
      <c r="C6871" s="2" t="s">
        <v>1</v>
      </c>
      <c r="D6871" s="2" t="s">
        <v>3293</v>
      </c>
      <c r="E6871" s="2" t="s">
        <v>186</v>
      </c>
      <c r="F6871" s="2" t="s">
        <v>3849</v>
      </c>
      <c r="G6871" s="5">
        <v>20</v>
      </c>
      <c r="H6871" s="5">
        <v>33.5</v>
      </c>
      <c r="I6871" s="5">
        <v>670</v>
      </c>
      <c r="J6871" s="5">
        <v>550801.87000000011</v>
      </c>
      <c r="K6871" s="3" t="str" cm="1">
        <f t="array" ref="K6871">_xlfn.LET(_xlpm.d,UPPER(TRIM(CLEAN(SUBSTITUTE(F6871,CHAR(160),"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72" spans="2:11" hidden="1" x14ac:dyDescent="0.25">
      <c r="B6872" s="20">
        <v>45982</v>
      </c>
      <c r="C6872" s="2" t="s">
        <v>1</v>
      </c>
      <c r="D6872" s="2" t="s">
        <v>2431</v>
      </c>
      <c r="E6872" s="2" t="s">
        <v>195</v>
      </c>
      <c r="F6872" s="2" t="s">
        <v>3849</v>
      </c>
      <c r="G6872" s="5">
        <v>70</v>
      </c>
      <c r="H6872" s="5">
        <v>33.5</v>
      </c>
      <c r="I6872" s="5">
        <v>2345</v>
      </c>
      <c r="J6872" s="5">
        <v>553146.87000000011</v>
      </c>
      <c r="K6872" s="3" t="str" cm="1">
        <f t="array" ref="K6872">_xlfn.LET(_xlpm.d,UPPER(TRIM(CLEAN(SUBSTITUTE(F6872,CHAR(160),"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73" spans="2:11" hidden="1" x14ac:dyDescent="0.25">
      <c r="B6873" s="20">
        <v>45982</v>
      </c>
      <c r="C6873" s="2" t="s">
        <v>1</v>
      </c>
      <c r="D6873" s="2" t="s">
        <v>2209</v>
      </c>
      <c r="E6873" s="2" t="s">
        <v>78</v>
      </c>
      <c r="F6873" s="2" t="s">
        <v>3849</v>
      </c>
      <c r="G6873" s="5">
        <v>40</v>
      </c>
      <c r="H6873" s="5">
        <v>33.5</v>
      </c>
      <c r="I6873" s="5">
        <v>1340</v>
      </c>
      <c r="J6873" s="5">
        <v>554486.87000000011</v>
      </c>
      <c r="K6873" s="3" t="str" cm="1">
        <f t="array" ref="K6873">_xlfn.LET(_xlpm.d,UPPER(TRIM(CLEAN(SUBSTITUTE(F6873,CHAR(160),"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74" spans="2:11" hidden="1" x14ac:dyDescent="0.25">
      <c r="B6874" s="20">
        <v>45982</v>
      </c>
      <c r="C6874" s="2" t="s">
        <v>1</v>
      </c>
      <c r="D6874" s="2" t="s">
        <v>1180</v>
      </c>
      <c r="E6874" s="2" t="s">
        <v>236</v>
      </c>
      <c r="F6874" s="2" t="s">
        <v>3849</v>
      </c>
      <c r="G6874" s="5">
        <v>40</v>
      </c>
      <c r="H6874" s="5">
        <v>33.5</v>
      </c>
      <c r="I6874" s="5">
        <v>1340</v>
      </c>
      <c r="J6874" s="5">
        <v>555826.87000000011</v>
      </c>
      <c r="K6874" s="3" t="str" cm="1">
        <f t="array" ref="K6874">_xlfn.LET(_xlpm.d,UPPER(TRIM(CLEAN(SUBSTITUTE(F6874,CHAR(160),"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75" spans="2:11" hidden="1" x14ac:dyDescent="0.25">
      <c r="B6875" s="20">
        <v>45982</v>
      </c>
      <c r="C6875" s="2" t="s">
        <v>1</v>
      </c>
      <c r="D6875" s="2" t="s">
        <v>3294</v>
      </c>
      <c r="E6875" s="2" t="s">
        <v>234</v>
      </c>
      <c r="F6875" s="2" t="s">
        <v>3849</v>
      </c>
      <c r="G6875" s="5">
        <v>60</v>
      </c>
      <c r="H6875" s="5">
        <v>33.5</v>
      </c>
      <c r="I6875" s="5">
        <v>2010</v>
      </c>
      <c r="J6875" s="5">
        <v>557836.87000000011</v>
      </c>
      <c r="K6875" s="3" t="str" cm="1">
        <f t="array" ref="K6875">_xlfn.LET(_xlpm.d,UPPER(TRIM(CLEAN(SUBSTITUTE(F6875,CHAR(160),"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76" spans="2:11" hidden="1" x14ac:dyDescent="0.25">
      <c r="B6876" s="20">
        <v>45982</v>
      </c>
      <c r="C6876" s="2" t="s">
        <v>1</v>
      </c>
      <c r="D6876" s="2" t="s">
        <v>1470</v>
      </c>
      <c r="E6876" s="2" t="s">
        <v>154</v>
      </c>
      <c r="F6876" s="2" t="s">
        <v>3849</v>
      </c>
      <c r="G6876" s="5">
        <v>40</v>
      </c>
      <c r="H6876" s="5">
        <v>33.5</v>
      </c>
      <c r="I6876" s="5">
        <v>1340</v>
      </c>
      <c r="J6876" s="5">
        <v>559176.87000000011</v>
      </c>
      <c r="K6876" s="3" t="str" cm="1">
        <f t="array" ref="K6876">_xlfn.LET(_xlpm.d,UPPER(TRIM(CLEAN(SUBSTITUTE(F6876,CHAR(160),"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77" spans="2:11" hidden="1" x14ac:dyDescent="0.25">
      <c r="B6877" s="20">
        <v>45982</v>
      </c>
      <c r="C6877" s="2" t="s">
        <v>1</v>
      </c>
      <c r="D6877" s="2" t="s">
        <v>3295</v>
      </c>
      <c r="E6877" s="2" t="s">
        <v>228</v>
      </c>
      <c r="F6877" s="2" t="s">
        <v>3849</v>
      </c>
      <c r="G6877" s="5">
        <v>64</v>
      </c>
      <c r="H6877" s="5">
        <v>33.5</v>
      </c>
      <c r="I6877" s="5">
        <v>2144</v>
      </c>
      <c r="J6877" s="5">
        <v>561320.87000000011</v>
      </c>
      <c r="K6877" s="3" t="str" cm="1">
        <f t="array" ref="K6877">_xlfn.LET(_xlpm.d,UPPER(TRIM(CLEAN(SUBSTITUTE(F6877,CHAR(160),"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78" spans="2:11" hidden="1" x14ac:dyDescent="0.25">
      <c r="B6878" s="20">
        <v>45982</v>
      </c>
      <c r="C6878" s="2" t="s">
        <v>1</v>
      </c>
      <c r="D6878" s="2" t="s">
        <v>2473</v>
      </c>
      <c r="E6878" s="2" t="s">
        <v>224</v>
      </c>
      <c r="F6878" s="2" t="s">
        <v>3849</v>
      </c>
      <c r="G6878" s="5">
        <v>128</v>
      </c>
      <c r="H6878" s="5">
        <v>33.5</v>
      </c>
      <c r="I6878" s="5">
        <v>4288</v>
      </c>
      <c r="J6878" s="5">
        <v>565608.87000000011</v>
      </c>
      <c r="K6878" s="3" t="str" cm="1">
        <f t="array" ref="K6878">_xlfn.LET(_xlpm.d,UPPER(TRIM(CLEAN(SUBSTITUTE(F6878,CHAR(160),"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79" spans="2:11" hidden="1" x14ac:dyDescent="0.25">
      <c r="B6879" s="20">
        <v>45985</v>
      </c>
      <c r="C6879" s="2" t="s">
        <v>1</v>
      </c>
      <c r="D6879" s="2" t="s">
        <v>2213</v>
      </c>
      <c r="E6879" s="2" t="s">
        <v>254</v>
      </c>
      <c r="F6879" s="2" t="s">
        <v>3849</v>
      </c>
      <c r="G6879" s="5">
        <v>30</v>
      </c>
      <c r="H6879" s="5">
        <v>33.5</v>
      </c>
      <c r="I6879" s="5">
        <v>1005</v>
      </c>
      <c r="J6879" s="5">
        <v>566613.87000000011</v>
      </c>
      <c r="K6879" s="3" t="str" cm="1">
        <f t="array" ref="K6879">_xlfn.LET(_xlpm.d,UPPER(TRIM(CLEAN(SUBSTITUTE(F6879,CHAR(160),"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80" spans="2:11" hidden="1" x14ac:dyDescent="0.25">
      <c r="B6880" s="20">
        <v>45986</v>
      </c>
      <c r="C6880" s="2" t="s">
        <v>1</v>
      </c>
      <c r="D6880" s="2" t="s">
        <v>2475</v>
      </c>
      <c r="E6880" s="2" t="s">
        <v>273</v>
      </c>
      <c r="F6880" s="2" t="s">
        <v>3849</v>
      </c>
      <c r="G6880" s="5">
        <v>40</v>
      </c>
      <c r="H6880" s="5">
        <v>33.5</v>
      </c>
      <c r="I6880" s="5">
        <v>1340</v>
      </c>
      <c r="J6880" s="5">
        <v>567953.87000000011</v>
      </c>
      <c r="K6880" s="3" t="str" cm="1">
        <f t="array" ref="K6880">_xlfn.LET(_xlpm.d,UPPER(TRIM(CLEAN(SUBSTITUTE(F6880,CHAR(160),"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81" spans="2:11" hidden="1" x14ac:dyDescent="0.25">
      <c r="B6881" s="20">
        <v>45986</v>
      </c>
      <c r="C6881" s="2" t="s">
        <v>1</v>
      </c>
      <c r="D6881" s="2" t="s">
        <v>3299</v>
      </c>
      <c r="E6881" s="2" t="s">
        <v>234</v>
      </c>
      <c r="F6881" s="2" t="s">
        <v>3849</v>
      </c>
      <c r="G6881" s="5">
        <v>25</v>
      </c>
      <c r="H6881" s="5">
        <v>33.5</v>
      </c>
      <c r="I6881" s="5">
        <v>837.5</v>
      </c>
      <c r="J6881" s="5">
        <v>568791.37000000011</v>
      </c>
      <c r="K6881" s="3" t="str" cm="1">
        <f t="array" ref="K6881">_xlfn.LET(_xlpm.d,UPPER(TRIM(CLEAN(SUBSTITUTE(F6881,CHAR(160),"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82" spans="2:11" hidden="1" x14ac:dyDescent="0.25">
      <c r="B6882" s="20">
        <v>45986</v>
      </c>
      <c r="C6882" s="2" t="s">
        <v>1</v>
      </c>
      <c r="D6882" s="2" t="s">
        <v>2214</v>
      </c>
      <c r="E6882" s="2" t="s">
        <v>78</v>
      </c>
      <c r="F6882" s="2" t="s">
        <v>3849</v>
      </c>
      <c r="G6882" s="5">
        <v>10</v>
      </c>
      <c r="H6882" s="5">
        <v>33.5</v>
      </c>
      <c r="I6882" s="5">
        <v>335</v>
      </c>
      <c r="J6882" s="5">
        <v>569126.37000000011</v>
      </c>
      <c r="K6882" s="3" t="str" cm="1">
        <f t="array" ref="K6882">_xlfn.LET(_xlpm.d,UPPER(TRIM(CLEAN(SUBSTITUTE(F6882,CHAR(160),"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83" spans="2:11" hidden="1" x14ac:dyDescent="0.25">
      <c r="B6883" s="20">
        <v>45986</v>
      </c>
      <c r="C6883" s="2" t="s">
        <v>1</v>
      </c>
      <c r="D6883" s="2" t="s">
        <v>3301</v>
      </c>
      <c r="E6883" s="2" t="s">
        <v>261</v>
      </c>
      <c r="F6883" s="2" t="s">
        <v>3849</v>
      </c>
      <c r="G6883" s="5">
        <v>20</v>
      </c>
      <c r="H6883" s="5">
        <v>33.5</v>
      </c>
      <c r="I6883" s="5">
        <v>670</v>
      </c>
      <c r="J6883" s="5">
        <v>569796.37000000011</v>
      </c>
      <c r="K6883" s="3" t="str" cm="1">
        <f t="array" ref="K6883">_xlfn.LET(_xlpm.d,UPPER(TRIM(CLEAN(SUBSTITUTE(F6883,CHAR(160),"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84" spans="2:11" hidden="1" x14ac:dyDescent="0.25">
      <c r="B6884" s="20">
        <v>45986</v>
      </c>
      <c r="C6884" s="2" t="s">
        <v>1</v>
      </c>
      <c r="D6884" s="2" t="s">
        <v>3897</v>
      </c>
      <c r="E6884" s="2" t="s">
        <v>263</v>
      </c>
      <c r="F6884" s="2" t="s">
        <v>3849</v>
      </c>
      <c r="G6884" s="5">
        <v>88</v>
      </c>
      <c r="H6884" s="5">
        <v>33.5</v>
      </c>
      <c r="I6884" s="5">
        <v>2948</v>
      </c>
      <c r="J6884" s="5">
        <v>572744.37000000011</v>
      </c>
      <c r="K6884" s="3" t="str" cm="1">
        <f t="array" ref="K6884">_xlfn.LET(_xlpm.d,UPPER(TRIM(CLEAN(SUBSTITUTE(F6884,CHAR(160),"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85" spans="2:11" hidden="1" x14ac:dyDescent="0.25">
      <c r="B6885" s="20">
        <v>45987</v>
      </c>
      <c r="C6885" s="2" t="s">
        <v>1</v>
      </c>
      <c r="D6885" s="2" t="s">
        <v>3824</v>
      </c>
      <c r="E6885" s="2" t="s">
        <v>143</v>
      </c>
      <c r="F6885" s="2" t="s">
        <v>3849</v>
      </c>
      <c r="G6885" s="5">
        <v>40</v>
      </c>
      <c r="H6885" s="5">
        <v>33.5</v>
      </c>
      <c r="I6885" s="5">
        <v>1340</v>
      </c>
      <c r="J6885" s="5">
        <v>574084.37000000011</v>
      </c>
      <c r="K6885" s="3" t="str" cm="1">
        <f t="array" ref="K6885">_xlfn.LET(_xlpm.d,UPPER(TRIM(CLEAN(SUBSTITUTE(F6885,CHAR(160),"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86" spans="2:11" hidden="1" x14ac:dyDescent="0.25">
      <c r="B6886" s="20">
        <v>45987</v>
      </c>
      <c r="C6886" s="2" t="s">
        <v>1</v>
      </c>
      <c r="D6886" s="2" t="s">
        <v>3898</v>
      </c>
      <c r="E6886" s="2" t="s">
        <v>158</v>
      </c>
      <c r="F6886" s="2" t="s">
        <v>3849</v>
      </c>
      <c r="G6886" s="5">
        <v>32</v>
      </c>
      <c r="H6886" s="5">
        <v>33.5</v>
      </c>
      <c r="I6886" s="5">
        <v>1072</v>
      </c>
      <c r="J6886" s="5">
        <v>575156.37000000011</v>
      </c>
      <c r="K6886" s="3" t="str" cm="1">
        <f t="array" ref="K6886">_xlfn.LET(_xlpm.d,UPPER(TRIM(CLEAN(SUBSTITUTE(F6886,CHAR(160),"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87" spans="2:11" hidden="1" x14ac:dyDescent="0.25">
      <c r="B6887" s="20">
        <v>45987</v>
      </c>
      <c r="C6887" s="2" t="s">
        <v>1</v>
      </c>
      <c r="D6887" s="2" t="s">
        <v>3303</v>
      </c>
      <c r="E6887" s="2" t="s">
        <v>189</v>
      </c>
      <c r="F6887" s="2" t="s">
        <v>3849</v>
      </c>
      <c r="G6887" s="5">
        <v>15</v>
      </c>
      <c r="H6887" s="5">
        <v>33.5</v>
      </c>
      <c r="I6887" s="5">
        <v>502.5</v>
      </c>
      <c r="J6887" s="5">
        <v>575658.87000000011</v>
      </c>
      <c r="K6887" s="3" t="str" cm="1">
        <f t="array" ref="K6887">_xlfn.LET(_xlpm.d,UPPER(TRIM(CLEAN(SUBSTITUTE(F6887,CHAR(160),"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88" spans="2:11" hidden="1" x14ac:dyDescent="0.25">
      <c r="B6888" s="20">
        <v>45987</v>
      </c>
      <c r="C6888" s="2" t="s">
        <v>1</v>
      </c>
      <c r="D6888" s="2" t="s">
        <v>3304</v>
      </c>
      <c r="E6888" s="2" t="s">
        <v>149</v>
      </c>
      <c r="F6888" s="2" t="s">
        <v>3849</v>
      </c>
      <c r="G6888" s="5">
        <v>16</v>
      </c>
      <c r="H6888" s="5">
        <v>33.5</v>
      </c>
      <c r="I6888" s="5">
        <v>536</v>
      </c>
      <c r="J6888" s="5">
        <v>576194.87000000011</v>
      </c>
      <c r="K6888" s="3" t="str" cm="1">
        <f t="array" ref="K6888">_xlfn.LET(_xlpm.d,UPPER(TRIM(CLEAN(SUBSTITUTE(F6888,CHAR(160),"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89" spans="2:11" hidden="1" x14ac:dyDescent="0.25">
      <c r="B6889" s="20">
        <v>45988</v>
      </c>
      <c r="C6889" s="2" t="s">
        <v>1</v>
      </c>
      <c r="D6889" s="2" t="s">
        <v>2220</v>
      </c>
      <c r="E6889" s="2" t="s">
        <v>268</v>
      </c>
      <c r="F6889" s="2" t="s">
        <v>3849</v>
      </c>
      <c r="G6889" s="5">
        <v>60</v>
      </c>
      <c r="H6889" s="5">
        <v>33.5</v>
      </c>
      <c r="I6889" s="5">
        <v>2010</v>
      </c>
      <c r="J6889" s="5">
        <v>578204.87000000011</v>
      </c>
      <c r="K6889" s="3" t="str" cm="1">
        <f t="array" ref="K6889">_xlfn.LET(_xlpm.d,UPPER(TRIM(CLEAN(SUBSTITUTE(F6889,CHAR(160),"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90" spans="2:11" hidden="1" x14ac:dyDescent="0.25">
      <c r="B6890" s="20">
        <v>45988</v>
      </c>
      <c r="C6890" s="2" t="s">
        <v>1</v>
      </c>
      <c r="D6890" s="2" t="s">
        <v>1298</v>
      </c>
      <c r="E6890" s="2" t="s">
        <v>168</v>
      </c>
      <c r="F6890" s="2" t="s">
        <v>3849</v>
      </c>
      <c r="G6890" s="5">
        <v>20</v>
      </c>
      <c r="H6890" s="5">
        <v>33.5</v>
      </c>
      <c r="I6890" s="5">
        <v>670</v>
      </c>
      <c r="J6890" s="5">
        <v>578874.87000000011</v>
      </c>
      <c r="K6890" s="3" t="str" cm="1">
        <f t="array" ref="K6890">_xlfn.LET(_xlpm.d,UPPER(TRIM(CLEAN(SUBSTITUTE(F6890,CHAR(160),"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91" spans="2:11" hidden="1" x14ac:dyDescent="0.25">
      <c r="B6891" s="20">
        <v>45988</v>
      </c>
      <c r="C6891" s="2" t="s">
        <v>1</v>
      </c>
      <c r="D6891" s="2" t="s">
        <v>3309</v>
      </c>
      <c r="E6891" s="2" t="s">
        <v>305</v>
      </c>
      <c r="F6891" s="2" t="s">
        <v>3849</v>
      </c>
      <c r="G6891" s="5">
        <v>176</v>
      </c>
      <c r="H6891" s="5">
        <v>33.5</v>
      </c>
      <c r="I6891" s="5">
        <v>5896</v>
      </c>
      <c r="J6891" s="5">
        <v>584770.87000000011</v>
      </c>
      <c r="K6891" s="3" t="str" cm="1">
        <f t="array" ref="K6891">_xlfn.LET(_xlpm.d,UPPER(TRIM(CLEAN(SUBSTITUTE(F6891,CHAR(160),"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92" spans="2:11" hidden="1" x14ac:dyDescent="0.25">
      <c r="B6892" s="20">
        <v>45989</v>
      </c>
      <c r="C6892" s="2" t="s">
        <v>1</v>
      </c>
      <c r="D6892" s="2" t="s">
        <v>3312</v>
      </c>
      <c r="E6892" s="2" t="s">
        <v>544</v>
      </c>
      <c r="F6892" s="2" t="s">
        <v>3849</v>
      </c>
      <c r="G6892" s="5">
        <v>20</v>
      </c>
      <c r="H6892" s="5">
        <v>31.85</v>
      </c>
      <c r="I6892" s="5">
        <v>637</v>
      </c>
      <c r="J6892" s="5">
        <v>585407.87000000011</v>
      </c>
      <c r="K6892" s="3" t="str" cm="1">
        <f t="array" ref="K6892">_xlfn.LET(_xlpm.d,UPPER(TRIM(CLEAN(SUBSTITUTE(F6892,CHAR(160),"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93" spans="2:11" hidden="1" x14ac:dyDescent="0.25">
      <c r="B6893" s="20">
        <v>45989</v>
      </c>
      <c r="C6893" s="2" t="s">
        <v>1</v>
      </c>
      <c r="D6893" s="2" t="s">
        <v>3315</v>
      </c>
      <c r="E6893" s="2" t="s">
        <v>319</v>
      </c>
      <c r="F6893" s="2" t="s">
        <v>3849</v>
      </c>
      <c r="G6893" s="5">
        <v>24</v>
      </c>
      <c r="H6893" s="5">
        <v>33.5</v>
      </c>
      <c r="I6893" s="5">
        <v>804</v>
      </c>
      <c r="J6893" s="5">
        <v>586211.87000000011</v>
      </c>
      <c r="K6893" s="3" t="str" cm="1">
        <f t="array" ref="K6893">_xlfn.LET(_xlpm.d,UPPER(TRIM(CLEAN(SUBSTITUTE(F6893,CHAR(160),"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94" spans="2:11" hidden="1" x14ac:dyDescent="0.25">
      <c r="B6894" s="20">
        <v>45990</v>
      </c>
      <c r="C6894" s="2" t="s">
        <v>1</v>
      </c>
      <c r="D6894" s="2" t="s">
        <v>3316</v>
      </c>
      <c r="E6894" s="2" t="s">
        <v>234</v>
      </c>
      <c r="F6894" s="2" t="s">
        <v>3849</v>
      </c>
      <c r="G6894" s="5">
        <v>80</v>
      </c>
      <c r="H6894" s="5">
        <v>33.5</v>
      </c>
      <c r="I6894" s="5">
        <v>2680</v>
      </c>
      <c r="J6894" s="5">
        <v>588891.87000000011</v>
      </c>
      <c r="K6894" s="3" t="str" cm="1">
        <f t="array" ref="K6894">_xlfn.LET(_xlpm.d,UPPER(TRIM(CLEAN(SUBSTITUTE(F6894,CHAR(160),"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95" spans="2:11" hidden="1" x14ac:dyDescent="0.25">
      <c r="B6895" s="20">
        <v>45993</v>
      </c>
      <c r="C6895" s="2" t="s">
        <v>1</v>
      </c>
      <c r="D6895" s="2" t="s">
        <v>3899</v>
      </c>
      <c r="E6895" s="2" t="s">
        <v>186</v>
      </c>
      <c r="F6895" s="2" t="s">
        <v>3849</v>
      </c>
      <c r="G6895" s="5">
        <v>20</v>
      </c>
      <c r="H6895" s="5">
        <v>33.5</v>
      </c>
      <c r="I6895" s="5">
        <v>670</v>
      </c>
      <c r="J6895" s="5">
        <v>589561.87000000011</v>
      </c>
      <c r="K6895" s="3" t="str" cm="1">
        <f t="array" ref="K6895">_xlfn.LET(_xlpm.d,UPPER(TRIM(CLEAN(SUBSTITUTE(F6895,CHAR(160),"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96" spans="2:11" hidden="1" x14ac:dyDescent="0.25">
      <c r="B6896" s="20">
        <v>45993</v>
      </c>
      <c r="C6896" s="2" t="s">
        <v>1</v>
      </c>
      <c r="D6896" s="2" t="s">
        <v>2225</v>
      </c>
      <c r="E6896" s="2" t="s">
        <v>234</v>
      </c>
      <c r="F6896" s="2" t="s">
        <v>3849</v>
      </c>
      <c r="G6896" s="5">
        <v>35</v>
      </c>
      <c r="H6896" s="5">
        <v>33.5</v>
      </c>
      <c r="I6896" s="5">
        <v>1172.5</v>
      </c>
      <c r="J6896" s="5">
        <v>590734.37000000011</v>
      </c>
      <c r="K6896" s="3" t="str" cm="1">
        <f t="array" ref="K6896">_xlfn.LET(_xlpm.d,UPPER(TRIM(CLEAN(SUBSTITUTE(F6896,CHAR(160),"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97" spans="2:11" hidden="1" x14ac:dyDescent="0.25">
      <c r="B6897" s="20">
        <v>45993</v>
      </c>
      <c r="C6897" s="2" t="s">
        <v>1</v>
      </c>
      <c r="D6897" s="2" t="s">
        <v>1478</v>
      </c>
      <c r="E6897" s="2" t="s">
        <v>162</v>
      </c>
      <c r="F6897" s="2" t="s">
        <v>3849</v>
      </c>
      <c r="G6897" s="5">
        <v>60</v>
      </c>
      <c r="H6897" s="5">
        <v>33.5</v>
      </c>
      <c r="I6897" s="5">
        <v>2010</v>
      </c>
      <c r="J6897" s="5">
        <v>592744.37000000011</v>
      </c>
      <c r="K6897" s="3" t="str" cm="1">
        <f t="array" ref="K6897">_xlfn.LET(_xlpm.d,UPPER(TRIM(CLEAN(SUBSTITUTE(F6897,CHAR(160),"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98" spans="2:11" hidden="1" x14ac:dyDescent="0.25">
      <c r="B6898" s="20">
        <v>45994</v>
      </c>
      <c r="C6898" s="2" t="s">
        <v>1</v>
      </c>
      <c r="D6898" s="2" t="s">
        <v>340</v>
      </c>
      <c r="E6898" s="2" t="s">
        <v>149</v>
      </c>
      <c r="F6898" s="2" t="s">
        <v>3849</v>
      </c>
      <c r="G6898" s="5">
        <v>32</v>
      </c>
      <c r="H6898" s="5">
        <v>33.5</v>
      </c>
      <c r="I6898" s="5">
        <v>1072</v>
      </c>
      <c r="J6898" s="5">
        <v>593816.37000000011</v>
      </c>
      <c r="K6898" s="3" t="str" cm="1">
        <f t="array" ref="K6898">_xlfn.LET(_xlpm.d,UPPER(TRIM(CLEAN(SUBSTITUTE(F6898,CHAR(160),"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899" spans="2:11" hidden="1" x14ac:dyDescent="0.25">
      <c r="B6899" s="20">
        <v>45994</v>
      </c>
      <c r="C6899" s="2" t="s">
        <v>1</v>
      </c>
      <c r="D6899" s="2" t="s">
        <v>341</v>
      </c>
      <c r="E6899" s="2" t="s">
        <v>282</v>
      </c>
      <c r="F6899" s="2" t="s">
        <v>3849</v>
      </c>
      <c r="G6899" s="5">
        <v>20</v>
      </c>
      <c r="H6899" s="5">
        <v>33.5</v>
      </c>
      <c r="I6899" s="5">
        <v>670</v>
      </c>
      <c r="J6899" s="5">
        <v>594486.37000000011</v>
      </c>
      <c r="K6899" s="3" t="str" cm="1">
        <f t="array" ref="K6899">_xlfn.LET(_xlpm.d,UPPER(TRIM(CLEAN(SUBSTITUTE(F6899,CHAR(160),"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00" spans="2:11" hidden="1" x14ac:dyDescent="0.25">
      <c r="B6900" s="20">
        <v>45994</v>
      </c>
      <c r="C6900" s="2" t="s">
        <v>1</v>
      </c>
      <c r="D6900" s="2" t="s">
        <v>3317</v>
      </c>
      <c r="E6900" s="2" t="s">
        <v>145</v>
      </c>
      <c r="F6900" s="2" t="s">
        <v>3849</v>
      </c>
      <c r="G6900" s="5">
        <v>25</v>
      </c>
      <c r="H6900" s="5">
        <v>33.5</v>
      </c>
      <c r="I6900" s="5">
        <v>837.5</v>
      </c>
      <c r="J6900" s="5">
        <v>595323.87000000011</v>
      </c>
      <c r="K6900" s="3" t="str" cm="1">
        <f t="array" ref="K6900">_xlfn.LET(_xlpm.d,UPPER(TRIM(CLEAN(SUBSTITUTE(F6900,CHAR(160),"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01" spans="2:11" hidden="1" x14ac:dyDescent="0.25">
      <c r="B6901" s="20">
        <v>45994</v>
      </c>
      <c r="C6901" s="2" t="s">
        <v>1</v>
      </c>
      <c r="D6901" s="2" t="s">
        <v>2228</v>
      </c>
      <c r="E6901" s="2" t="s">
        <v>189</v>
      </c>
      <c r="F6901" s="2" t="s">
        <v>3849</v>
      </c>
      <c r="G6901" s="5">
        <v>30</v>
      </c>
      <c r="H6901" s="5">
        <v>33.5</v>
      </c>
      <c r="I6901" s="5">
        <v>1005</v>
      </c>
      <c r="J6901" s="5">
        <v>596328.87000000011</v>
      </c>
      <c r="K6901" s="3" t="str" cm="1">
        <f t="array" ref="K6901">_xlfn.LET(_xlpm.d,UPPER(TRIM(CLEAN(SUBSTITUTE(F6901,CHAR(160),"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02" spans="2:11" hidden="1" x14ac:dyDescent="0.25">
      <c r="B6902" s="20">
        <v>45994</v>
      </c>
      <c r="C6902" s="2" t="s">
        <v>1</v>
      </c>
      <c r="D6902" s="2" t="s">
        <v>2231</v>
      </c>
      <c r="E6902" s="2" t="s">
        <v>197</v>
      </c>
      <c r="F6902" s="2" t="s">
        <v>3849</v>
      </c>
      <c r="G6902" s="5">
        <v>32</v>
      </c>
      <c r="H6902" s="5">
        <v>33.5</v>
      </c>
      <c r="I6902" s="5">
        <v>1072</v>
      </c>
      <c r="J6902" s="5">
        <v>597400.87000000011</v>
      </c>
      <c r="K6902" s="3" t="str" cm="1">
        <f t="array" ref="K6902">_xlfn.LET(_xlpm.d,UPPER(TRIM(CLEAN(SUBSTITUTE(F6902,CHAR(160),"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03" spans="2:11" hidden="1" x14ac:dyDescent="0.25">
      <c r="B6903" s="20">
        <v>45995</v>
      </c>
      <c r="C6903" s="2" t="s">
        <v>1</v>
      </c>
      <c r="D6903" s="2" t="s">
        <v>2232</v>
      </c>
      <c r="E6903" s="2" t="s">
        <v>254</v>
      </c>
      <c r="F6903" s="2" t="s">
        <v>3849</v>
      </c>
      <c r="G6903" s="5">
        <v>32</v>
      </c>
      <c r="H6903" s="5">
        <v>33.5</v>
      </c>
      <c r="I6903" s="5">
        <v>1072</v>
      </c>
      <c r="J6903" s="5">
        <v>598472.87000000011</v>
      </c>
      <c r="K6903" s="3" t="str" cm="1">
        <f t="array" ref="K6903">_xlfn.LET(_xlpm.d,UPPER(TRIM(CLEAN(SUBSTITUTE(F6903,CHAR(160),"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04" spans="2:11" hidden="1" x14ac:dyDescent="0.25">
      <c r="B6904" s="20">
        <v>45995</v>
      </c>
      <c r="C6904" s="2" t="s">
        <v>1</v>
      </c>
      <c r="D6904" s="2" t="s">
        <v>2233</v>
      </c>
      <c r="E6904" s="2" t="s">
        <v>248</v>
      </c>
      <c r="F6904" s="2" t="s">
        <v>3849</v>
      </c>
      <c r="G6904" s="5">
        <v>32</v>
      </c>
      <c r="H6904" s="5">
        <v>33.5</v>
      </c>
      <c r="I6904" s="5">
        <v>1072</v>
      </c>
      <c r="J6904" s="5">
        <v>599544.87000000011</v>
      </c>
      <c r="K6904" s="3" t="str" cm="1">
        <f t="array" ref="K6904">_xlfn.LET(_xlpm.d,UPPER(TRIM(CLEAN(SUBSTITUTE(F6904,CHAR(160),"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05" spans="2:11" hidden="1" x14ac:dyDescent="0.25">
      <c r="B6905" s="20">
        <v>45995</v>
      </c>
      <c r="C6905" s="2" t="s">
        <v>1</v>
      </c>
      <c r="D6905" s="2" t="s">
        <v>348</v>
      </c>
      <c r="E6905" s="2" t="s">
        <v>192</v>
      </c>
      <c r="F6905" s="2" t="s">
        <v>3849</v>
      </c>
      <c r="G6905" s="5">
        <v>10</v>
      </c>
      <c r="H6905" s="5">
        <v>33.5</v>
      </c>
      <c r="I6905" s="5">
        <v>335</v>
      </c>
      <c r="J6905" s="5">
        <v>599879.87000000011</v>
      </c>
      <c r="K6905" s="3" t="str" cm="1">
        <f t="array" ref="K6905">_xlfn.LET(_xlpm.d,UPPER(TRIM(CLEAN(SUBSTITUTE(F6905,CHAR(160),"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06" spans="2:11" hidden="1" x14ac:dyDescent="0.25">
      <c r="B6906" s="20">
        <v>45996</v>
      </c>
      <c r="C6906" s="2" t="s">
        <v>1</v>
      </c>
      <c r="D6906" s="2" t="s">
        <v>354</v>
      </c>
      <c r="E6906" s="2" t="s">
        <v>279</v>
      </c>
      <c r="F6906" s="2" t="s">
        <v>3849</v>
      </c>
      <c r="G6906" s="5">
        <v>60</v>
      </c>
      <c r="H6906" s="5">
        <v>33.5</v>
      </c>
      <c r="I6906" s="5">
        <v>2010</v>
      </c>
      <c r="J6906" s="5">
        <v>601889.87000000011</v>
      </c>
      <c r="K6906" s="3" t="str" cm="1">
        <f t="array" ref="K6906">_xlfn.LET(_xlpm.d,UPPER(TRIM(CLEAN(SUBSTITUTE(F6906,CHAR(160),"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07" spans="2:11" hidden="1" x14ac:dyDescent="0.25">
      <c r="B6907" s="20">
        <v>45996</v>
      </c>
      <c r="C6907" s="2" t="s">
        <v>1</v>
      </c>
      <c r="D6907" s="2" t="s">
        <v>2237</v>
      </c>
      <c r="E6907" s="2" t="s">
        <v>78</v>
      </c>
      <c r="F6907" s="2" t="s">
        <v>3849</v>
      </c>
      <c r="G6907" s="5">
        <v>42</v>
      </c>
      <c r="H6907" s="5">
        <v>33.5</v>
      </c>
      <c r="I6907" s="5">
        <v>1407</v>
      </c>
      <c r="J6907" s="5">
        <v>603296.87000000011</v>
      </c>
      <c r="K6907" s="3" t="str" cm="1">
        <f t="array" ref="K6907">_xlfn.LET(_xlpm.d,UPPER(TRIM(CLEAN(SUBSTITUTE(F6907,CHAR(160),"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08" spans="2:11" hidden="1" x14ac:dyDescent="0.25">
      <c r="B6908" s="20">
        <v>45996</v>
      </c>
      <c r="C6908" s="2" t="s">
        <v>1</v>
      </c>
      <c r="D6908" s="2" t="s">
        <v>1299</v>
      </c>
      <c r="E6908" s="2" t="s">
        <v>236</v>
      </c>
      <c r="F6908" s="2" t="s">
        <v>3849</v>
      </c>
      <c r="G6908" s="5">
        <v>16</v>
      </c>
      <c r="H6908" s="5">
        <v>33.5</v>
      </c>
      <c r="I6908" s="5">
        <v>536</v>
      </c>
      <c r="J6908" s="5">
        <v>603832.87000000011</v>
      </c>
      <c r="K6908" s="3" t="str" cm="1">
        <f t="array" ref="K6908">_xlfn.LET(_xlpm.d,UPPER(TRIM(CLEAN(SUBSTITUTE(F6908,CHAR(160),"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09" spans="2:11" hidden="1" x14ac:dyDescent="0.25">
      <c r="B6909" s="20">
        <v>45996</v>
      </c>
      <c r="C6909" s="2" t="s">
        <v>1</v>
      </c>
      <c r="D6909" s="2" t="s">
        <v>357</v>
      </c>
      <c r="E6909" s="2" t="s">
        <v>195</v>
      </c>
      <c r="F6909" s="2" t="s">
        <v>3849</v>
      </c>
      <c r="G6909" s="5">
        <v>20</v>
      </c>
      <c r="H6909" s="5">
        <v>33.5</v>
      </c>
      <c r="I6909" s="5">
        <v>670</v>
      </c>
      <c r="J6909" s="5">
        <v>604502.87000000011</v>
      </c>
      <c r="K6909" s="3" t="str" cm="1">
        <f t="array" ref="K6909">_xlfn.LET(_xlpm.d,UPPER(TRIM(CLEAN(SUBSTITUTE(F6909,CHAR(160),"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10" spans="2:11" hidden="1" x14ac:dyDescent="0.25">
      <c r="B6910" s="20">
        <v>45996</v>
      </c>
      <c r="C6910" s="2" t="s">
        <v>1</v>
      </c>
      <c r="D6910" s="2" t="s">
        <v>3325</v>
      </c>
      <c r="E6910" s="2" t="s">
        <v>224</v>
      </c>
      <c r="F6910" s="2" t="s">
        <v>3849</v>
      </c>
      <c r="G6910" s="5">
        <v>112</v>
      </c>
      <c r="H6910" s="5">
        <v>33.5</v>
      </c>
      <c r="I6910" s="5">
        <v>3752</v>
      </c>
      <c r="J6910" s="5">
        <v>608254.87000000011</v>
      </c>
      <c r="K6910" s="3" t="str" cm="1">
        <f t="array" ref="K6910">_xlfn.LET(_xlpm.d,UPPER(TRIM(CLEAN(SUBSTITUTE(F6910,CHAR(160),"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11" spans="2:11" hidden="1" x14ac:dyDescent="0.25">
      <c r="B6911" s="20">
        <v>46000</v>
      </c>
      <c r="C6911" s="2" t="s">
        <v>1</v>
      </c>
      <c r="D6911" s="2" t="s">
        <v>77</v>
      </c>
      <c r="E6911" s="2" t="s">
        <v>78</v>
      </c>
      <c r="F6911" s="2" t="s">
        <v>3849</v>
      </c>
      <c r="G6911" s="5">
        <v>20</v>
      </c>
      <c r="H6911" s="5">
        <v>33.5</v>
      </c>
      <c r="I6911" s="5">
        <v>670</v>
      </c>
      <c r="J6911" s="5">
        <v>608924.87000000011</v>
      </c>
      <c r="K6911" s="3" t="str" cm="1">
        <f t="array" ref="K6911">_xlfn.LET(_xlpm.d,UPPER(TRIM(CLEAN(SUBSTITUTE(F6911,CHAR(160),"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12" spans="2:11" hidden="1" x14ac:dyDescent="0.25">
      <c r="B6912" s="20">
        <v>46000</v>
      </c>
      <c r="C6912" s="2" t="s">
        <v>1</v>
      </c>
      <c r="D6912" s="2" t="s">
        <v>1301</v>
      </c>
      <c r="E6912" s="2" t="s">
        <v>158</v>
      </c>
      <c r="F6912" s="2" t="s">
        <v>3849</v>
      </c>
      <c r="G6912" s="5">
        <v>20</v>
      </c>
      <c r="H6912" s="5">
        <v>33.5</v>
      </c>
      <c r="I6912" s="5">
        <v>670</v>
      </c>
      <c r="J6912" s="5">
        <v>609594.87000000011</v>
      </c>
      <c r="K6912" s="3" t="str" cm="1">
        <f t="array" ref="K6912">_xlfn.LET(_xlpm.d,UPPER(TRIM(CLEAN(SUBSTITUTE(F6912,CHAR(160),"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13" spans="2:11" hidden="1" x14ac:dyDescent="0.25">
      <c r="B6913" s="20">
        <v>46000</v>
      </c>
      <c r="C6913" s="2" t="s">
        <v>1</v>
      </c>
      <c r="D6913" s="2" t="s">
        <v>3331</v>
      </c>
      <c r="E6913" s="2" t="s">
        <v>234</v>
      </c>
      <c r="F6913" s="2" t="s">
        <v>3849</v>
      </c>
      <c r="G6913" s="5">
        <v>40</v>
      </c>
      <c r="H6913" s="5">
        <v>33.5</v>
      </c>
      <c r="I6913" s="5">
        <v>1340</v>
      </c>
      <c r="J6913" s="5">
        <v>610934.87000000011</v>
      </c>
      <c r="K6913" s="3" t="str" cm="1">
        <f t="array" ref="K6913">_xlfn.LET(_xlpm.d,UPPER(TRIM(CLEAN(SUBSTITUTE(F6913,CHAR(160),"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14" spans="2:11" hidden="1" x14ac:dyDescent="0.25">
      <c r="B6914" s="20">
        <v>46000</v>
      </c>
      <c r="C6914" s="2" t="s">
        <v>1</v>
      </c>
      <c r="D6914" s="2" t="s">
        <v>1302</v>
      </c>
      <c r="E6914" s="2" t="s">
        <v>141</v>
      </c>
      <c r="F6914" s="2" t="s">
        <v>3849</v>
      </c>
      <c r="G6914" s="5">
        <v>16</v>
      </c>
      <c r="H6914" s="5">
        <v>33.5</v>
      </c>
      <c r="I6914" s="5">
        <v>536</v>
      </c>
      <c r="J6914" s="5">
        <v>611470.87000000011</v>
      </c>
      <c r="K6914" s="3" t="str" cm="1">
        <f t="array" ref="K6914">_xlfn.LET(_xlpm.d,UPPER(TRIM(CLEAN(SUBSTITUTE(F6914,CHAR(160),"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15" spans="2:11" hidden="1" x14ac:dyDescent="0.25">
      <c r="B6915" s="20">
        <v>46001</v>
      </c>
      <c r="C6915" s="2" t="s">
        <v>1</v>
      </c>
      <c r="D6915" s="2" t="s">
        <v>1303</v>
      </c>
      <c r="E6915" s="2" t="s">
        <v>143</v>
      </c>
      <c r="F6915" s="2" t="s">
        <v>3849</v>
      </c>
      <c r="G6915" s="5">
        <v>30</v>
      </c>
      <c r="H6915" s="5">
        <v>33.5</v>
      </c>
      <c r="I6915" s="5">
        <v>1005</v>
      </c>
      <c r="J6915" s="5">
        <v>612475.87000000011</v>
      </c>
      <c r="K6915" s="3" t="str" cm="1">
        <f t="array" ref="K6915">_xlfn.LET(_xlpm.d,UPPER(TRIM(CLEAN(SUBSTITUTE(F6915,CHAR(160),"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16" spans="2:11" hidden="1" x14ac:dyDescent="0.25">
      <c r="B6916" s="20">
        <v>46001</v>
      </c>
      <c r="C6916" s="2" t="s">
        <v>1</v>
      </c>
      <c r="D6916" s="2" t="s">
        <v>369</v>
      </c>
      <c r="E6916" s="2" t="s">
        <v>282</v>
      </c>
      <c r="F6916" s="2" t="s">
        <v>3849</v>
      </c>
      <c r="G6916" s="5">
        <v>40</v>
      </c>
      <c r="H6916" s="5">
        <v>33.5</v>
      </c>
      <c r="I6916" s="5">
        <v>1340</v>
      </c>
      <c r="J6916" s="5">
        <v>613815.87000000011</v>
      </c>
      <c r="K6916" s="3" t="str" cm="1">
        <f t="array" ref="K6916">_xlfn.LET(_xlpm.d,UPPER(TRIM(CLEAN(SUBSTITUTE(F6916,CHAR(160),"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17" spans="2:11" hidden="1" x14ac:dyDescent="0.25">
      <c r="B6917" s="20">
        <v>46002</v>
      </c>
      <c r="C6917" s="2" t="s">
        <v>1</v>
      </c>
      <c r="D6917" s="2" t="s">
        <v>2248</v>
      </c>
      <c r="E6917" s="2" t="s">
        <v>254</v>
      </c>
      <c r="F6917" s="2" t="s">
        <v>3849</v>
      </c>
      <c r="G6917" s="5">
        <v>20</v>
      </c>
      <c r="H6917" s="5">
        <v>33.5</v>
      </c>
      <c r="I6917" s="5">
        <v>670</v>
      </c>
      <c r="J6917" s="5">
        <v>614485.87000000011</v>
      </c>
      <c r="K6917" s="3" t="str" cm="1">
        <f t="array" ref="K6917">_xlfn.LET(_xlpm.d,UPPER(TRIM(CLEAN(SUBSTITUTE(F6917,CHAR(160),"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18" spans="2:11" hidden="1" x14ac:dyDescent="0.25">
      <c r="B6918" s="20">
        <v>46002</v>
      </c>
      <c r="C6918" s="2" t="s">
        <v>1</v>
      </c>
      <c r="D6918" s="2" t="s">
        <v>3336</v>
      </c>
      <c r="E6918" s="2" t="s">
        <v>251</v>
      </c>
      <c r="F6918" s="2" t="s">
        <v>3849</v>
      </c>
      <c r="G6918" s="5">
        <v>20</v>
      </c>
      <c r="H6918" s="5">
        <v>33.5</v>
      </c>
      <c r="I6918" s="5">
        <v>670</v>
      </c>
      <c r="J6918" s="5">
        <v>615155.87000000011</v>
      </c>
      <c r="K6918" s="3" t="str" cm="1">
        <f t="array" ref="K6918">_xlfn.LET(_xlpm.d,UPPER(TRIM(CLEAN(SUBSTITUTE(F6918,CHAR(160),"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19" spans="2:11" hidden="1" x14ac:dyDescent="0.25">
      <c r="B6919" s="20">
        <v>46002</v>
      </c>
      <c r="C6919" s="2" t="s">
        <v>1</v>
      </c>
      <c r="D6919" s="2" t="s">
        <v>377</v>
      </c>
      <c r="E6919" s="2" t="s">
        <v>180</v>
      </c>
      <c r="F6919" s="2" t="s">
        <v>3849</v>
      </c>
      <c r="G6919" s="5">
        <v>32</v>
      </c>
      <c r="H6919" s="5">
        <v>33.5</v>
      </c>
      <c r="I6919" s="5">
        <v>1072</v>
      </c>
      <c r="J6919" s="5">
        <v>616227.87000000011</v>
      </c>
      <c r="K6919" s="3" t="str" cm="1">
        <f t="array" ref="K6919">_xlfn.LET(_xlpm.d,UPPER(TRIM(CLEAN(SUBSTITUTE(F6919,CHAR(160),"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20" spans="2:11" hidden="1" x14ac:dyDescent="0.25">
      <c r="B6920" s="20">
        <v>46002</v>
      </c>
      <c r="C6920" s="2" t="s">
        <v>1</v>
      </c>
      <c r="D6920" s="2" t="s">
        <v>3711</v>
      </c>
      <c r="E6920" s="2" t="s">
        <v>64</v>
      </c>
      <c r="F6920" s="2" t="s">
        <v>3900</v>
      </c>
      <c r="G6920" s="5">
        <v>16</v>
      </c>
      <c r="H6920" s="5">
        <v>32.950000000000003</v>
      </c>
      <c r="I6920" s="5">
        <v>527.20000000000005</v>
      </c>
      <c r="J6920" s="5">
        <v>616755.07000000007</v>
      </c>
      <c r="K6920" s="3" t="str" cm="1">
        <f t="array" ref="K6920">_xlfn.LET(_xlpm.d,UPPER(TRIM(CLEAN(SUBSTITUTE(F6920,CHAR(160),"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6921" spans="2:11" hidden="1" x14ac:dyDescent="0.25">
      <c r="B6921" s="20">
        <v>46002</v>
      </c>
      <c r="C6921" s="2" t="s">
        <v>1</v>
      </c>
      <c r="D6921" s="2" t="s">
        <v>3341</v>
      </c>
      <c r="E6921" s="2" t="s">
        <v>305</v>
      </c>
      <c r="F6921" s="2" t="s">
        <v>3849</v>
      </c>
      <c r="G6921" s="5">
        <v>48</v>
      </c>
      <c r="H6921" s="5">
        <v>33.5</v>
      </c>
      <c r="I6921" s="5">
        <v>1608</v>
      </c>
      <c r="J6921" s="5">
        <v>618363.07000000007</v>
      </c>
      <c r="K6921" s="3" t="str" cm="1">
        <f t="array" ref="K6921">_xlfn.LET(_xlpm.d,UPPER(TRIM(CLEAN(SUBSTITUTE(F6921,CHAR(160),"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22" spans="2:11" hidden="1" x14ac:dyDescent="0.25">
      <c r="B6922" s="20">
        <v>46003</v>
      </c>
      <c r="C6922" s="2" t="s">
        <v>1</v>
      </c>
      <c r="D6922" s="2" t="s">
        <v>3342</v>
      </c>
      <c r="E6922" s="2" t="s">
        <v>268</v>
      </c>
      <c r="F6922" s="2" t="s">
        <v>3849</v>
      </c>
      <c r="G6922" s="5">
        <v>66</v>
      </c>
      <c r="H6922" s="5">
        <v>33.5</v>
      </c>
      <c r="I6922" s="5">
        <v>2211</v>
      </c>
      <c r="J6922" s="5">
        <v>620574.07000000007</v>
      </c>
      <c r="K6922" s="3" t="str" cm="1">
        <f t="array" ref="K6922">_xlfn.LET(_xlpm.d,UPPER(TRIM(CLEAN(SUBSTITUTE(F6922,CHAR(160),"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23" spans="2:11" hidden="1" x14ac:dyDescent="0.25">
      <c r="B6923" s="20">
        <v>46003</v>
      </c>
      <c r="C6923" s="2" t="s">
        <v>1</v>
      </c>
      <c r="D6923" s="2" t="s">
        <v>2252</v>
      </c>
      <c r="E6923" s="2" t="s">
        <v>78</v>
      </c>
      <c r="F6923" s="2" t="s">
        <v>3849</v>
      </c>
      <c r="G6923" s="5">
        <v>20</v>
      </c>
      <c r="H6923" s="5">
        <v>33.5</v>
      </c>
      <c r="I6923" s="5">
        <v>670</v>
      </c>
      <c r="J6923" s="5">
        <v>621244.07000000007</v>
      </c>
      <c r="K6923" s="3" t="str" cm="1">
        <f t="array" ref="K6923">_xlfn.LET(_xlpm.d,UPPER(TRIM(CLEAN(SUBSTITUTE(F6923,CHAR(160),"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24" spans="2:11" hidden="1" x14ac:dyDescent="0.25">
      <c r="B6924" s="20">
        <v>46003</v>
      </c>
      <c r="C6924" s="2" t="s">
        <v>1</v>
      </c>
      <c r="D6924" s="2" t="s">
        <v>380</v>
      </c>
      <c r="E6924" s="2" t="s">
        <v>236</v>
      </c>
      <c r="F6924" s="2" t="s">
        <v>3849</v>
      </c>
      <c r="G6924" s="5">
        <v>40</v>
      </c>
      <c r="H6924" s="5">
        <v>33.5</v>
      </c>
      <c r="I6924" s="5">
        <v>1340</v>
      </c>
      <c r="J6924" s="5">
        <v>622584.07000000007</v>
      </c>
      <c r="K6924" s="3" t="str" cm="1">
        <f t="array" ref="K6924">_xlfn.LET(_xlpm.d,UPPER(TRIM(CLEAN(SUBSTITUTE(F6924,CHAR(160),"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25" spans="2:11" hidden="1" x14ac:dyDescent="0.25">
      <c r="B6925" s="20">
        <v>46003</v>
      </c>
      <c r="C6925" s="2" t="s">
        <v>1</v>
      </c>
      <c r="D6925" s="2" t="s">
        <v>3901</v>
      </c>
      <c r="E6925" s="2" t="s">
        <v>1701</v>
      </c>
      <c r="F6925" s="2" t="s">
        <v>3849</v>
      </c>
      <c r="G6925" s="5">
        <v>10</v>
      </c>
      <c r="H6925" s="5">
        <v>31.85</v>
      </c>
      <c r="I6925" s="5">
        <v>318.5</v>
      </c>
      <c r="J6925" s="5">
        <v>622902.57000000007</v>
      </c>
      <c r="K6925" s="3" t="str" cm="1">
        <f t="array" ref="K6925">_xlfn.LET(_xlpm.d,UPPER(TRIM(CLEAN(SUBSTITUTE(F6925,CHAR(160),"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26" spans="2:11" hidden="1" x14ac:dyDescent="0.25">
      <c r="B6926" s="20">
        <v>46008</v>
      </c>
      <c r="C6926" s="2" t="s">
        <v>1</v>
      </c>
      <c r="D6926" s="2" t="s">
        <v>2254</v>
      </c>
      <c r="E6926" s="2" t="s">
        <v>234</v>
      </c>
      <c r="F6926" s="2" t="s">
        <v>3849</v>
      </c>
      <c r="G6926" s="5">
        <v>36</v>
      </c>
      <c r="H6926" s="5">
        <v>33.5</v>
      </c>
      <c r="I6926" s="5">
        <v>1206</v>
      </c>
      <c r="J6926" s="5">
        <v>624108.57000000007</v>
      </c>
      <c r="K6926" s="3" t="str" cm="1">
        <f t="array" ref="K6926">_xlfn.LET(_xlpm.d,UPPER(TRIM(CLEAN(SUBSTITUTE(F6926,CHAR(160),"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27" spans="2:11" hidden="1" x14ac:dyDescent="0.25">
      <c r="B6927" s="20">
        <v>46008</v>
      </c>
      <c r="C6927" s="2" t="s">
        <v>1</v>
      </c>
      <c r="D6927" s="2" t="s">
        <v>1183</v>
      </c>
      <c r="E6927" s="2" t="s">
        <v>162</v>
      </c>
      <c r="F6927" s="2" t="s">
        <v>3849</v>
      </c>
      <c r="G6927" s="5">
        <v>32</v>
      </c>
      <c r="H6927" s="5">
        <v>33.5</v>
      </c>
      <c r="I6927" s="5">
        <v>1072</v>
      </c>
      <c r="J6927" s="5">
        <v>625180.57000000007</v>
      </c>
      <c r="K6927" s="3" t="str" cm="1">
        <f t="array" ref="K6927">_xlfn.LET(_xlpm.d,UPPER(TRIM(CLEAN(SUBSTITUTE(F6927,CHAR(160),"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28" spans="2:11" hidden="1" x14ac:dyDescent="0.25">
      <c r="B6928" s="20">
        <v>46008</v>
      </c>
      <c r="C6928" s="2" t="s">
        <v>1</v>
      </c>
      <c r="D6928" s="2" t="s">
        <v>3353</v>
      </c>
      <c r="E6928" s="2" t="s">
        <v>846</v>
      </c>
      <c r="F6928" s="2" t="s">
        <v>3849</v>
      </c>
      <c r="G6928" s="5">
        <v>12</v>
      </c>
      <c r="H6928" s="5">
        <v>29</v>
      </c>
      <c r="I6928" s="5">
        <v>348</v>
      </c>
      <c r="J6928" s="5">
        <v>625528.57000000007</v>
      </c>
      <c r="K6928" s="3" t="str" cm="1">
        <f t="array" ref="K6928">_xlfn.LET(_xlpm.d,UPPER(TRIM(CLEAN(SUBSTITUTE(F6928,CHAR(160),"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29" spans="2:11" hidden="1" x14ac:dyDescent="0.25">
      <c r="B6929" s="20">
        <v>46008</v>
      </c>
      <c r="C6929" s="2" t="s">
        <v>1</v>
      </c>
      <c r="D6929" s="2" t="s">
        <v>3354</v>
      </c>
      <c r="E6929" s="2" t="s">
        <v>311</v>
      </c>
      <c r="F6929" s="2" t="s">
        <v>3849</v>
      </c>
      <c r="G6929" s="5">
        <v>96</v>
      </c>
      <c r="H6929" s="5">
        <v>33.5</v>
      </c>
      <c r="I6929" s="5">
        <v>3216</v>
      </c>
      <c r="J6929" s="5">
        <v>628744.57000000007</v>
      </c>
      <c r="K6929" s="3" t="str" cm="1">
        <f t="array" ref="K6929">_xlfn.LET(_xlpm.d,UPPER(TRIM(CLEAN(SUBSTITUTE(F6929,CHAR(160),"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30" spans="2:11" hidden="1" x14ac:dyDescent="0.25">
      <c r="B6930" s="20">
        <v>46009</v>
      </c>
      <c r="C6930" s="2" t="s">
        <v>1</v>
      </c>
      <c r="D6930" s="2" t="s">
        <v>1184</v>
      </c>
      <c r="E6930" s="2" t="s">
        <v>192</v>
      </c>
      <c r="F6930" s="2" t="s">
        <v>3849</v>
      </c>
      <c r="G6930" s="5">
        <v>32</v>
      </c>
      <c r="H6930" s="5">
        <v>33.5</v>
      </c>
      <c r="I6930" s="5">
        <v>1072</v>
      </c>
      <c r="J6930" s="5">
        <v>629816.57000000007</v>
      </c>
      <c r="K6930" s="3" t="str" cm="1">
        <f t="array" ref="K6930">_xlfn.LET(_xlpm.d,UPPER(TRIM(CLEAN(SUBSTITUTE(F6930,CHAR(160),"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31" spans="2:11" hidden="1" x14ac:dyDescent="0.25">
      <c r="B6931" s="20">
        <v>46009</v>
      </c>
      <c r="C6931" s="2" t="s">
        <v>1</v>
      </c>
      <c r="D6931" s="2" t="s">
        <v>385</v>
      </c>
      <c r="E6931" s="2" t="s">
        <v>282</v>
      </c>
      <c r="F6931" s="2" t="s">
        <v>3849</v>
      </c>
      <c r="G6931" s="5">
        <v>32</v>
      </c>
      <c r="H6931" s="5">
        <v>33.5</v>
      </c>
      <c r="I6931" s="5">
        <v>1072</v>
      </c>
      <c r="J6931" s="5">
        <v>630888.57000000007</v>
      </c>
      <c r="K6931" s="3" t="str" cm="1">
        <f t="array" ref="K6931">_xlfn.LET(_xlpm.d,UPPER(TRIM(CLEAN(SUBSTITUTE(F6931,CHAR(160),"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32" spans="2:11" hidden="1" x14ac:dyDescent="0.25">
      <c r="B6932" s="20">
        <v>46009</v>
      </c>
      <c r="C6932" s="2" t="s">
        <v>1</v>
      </c>
      <c r="D6932" s="2" t="s">
        <v>1305</v>
      </c>
      <c r="E6932" s="2" t="s">
        <v>180</v>
      </c>
      <c r="F6932" s="2" t="s">
        <v>3849</v>
      </c>
      <c r="G6932" s="5">
        <v>32</v>
      </c>
      <c r="H6932" s="5">
        <v>33.5</v>
      </c>
      <c r="I6932" s="5">
        <v>1072</v>
      </c>
      <c r="J6932" s="5">
        <v>631960.57000000007</v>
      </c>
      <c r="K6932" s="3" t="str" cm="1">
        <f t="array" ref="K6932">_xlfn.LET(_xlpm.d,UPPER(TRIM(CLEAN(SUBSTITUTE(F6932,CHAR(160),"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33" spans="2:11" hidden="1" x14ac:dyDescent="0.25">
      <c r="B6933" s="20">
        <v>46009</v>
      </c>
      <c r="C6933" s="2" t="s">
        <v>1</v>
      </c>
      <c r="D6933" s="2" t="s">
        <v>1187</v>
      </c>
      <c r="E6933" s="2" t="s">
        <v>149</v>
      </c>
      <c r="F6933" s="2" t="s">
        <v>3849</v>
      </c>
      <c r="G6933" s="5">
        <v>32</v>
      </c>
      <c r="H6933" s="5">
        <v>33.5</v>
      </c>
      <c r="I6933" s="5">
        <v>1072</v>
      </c>
      <c r="J6933" s="5">
        <v>633032.57000000007</v>
      </c>
      <c r="K6933" s="3" t="str" cm="1">
        <f t="array" ref="K6933">_xlfn.LET(_xlpm.d,UPPER(TRIM(CLEAN(SUBSTITUTE(F6933,CHAR(160),"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34" spans="2:11" hidden="1" x14ac:dyDescent="0.25">
      <c r="B6934" s="20">
        <v>46010</v>
      </c>
      <c r="C6934" s="2" t="s">
        <v>1</v>
      </c>
      <c r="D6934" s="2" t="s">
        <v>3363</v>
      </c>
      <c r="E6934" s="2" t="s">
        <v>197</v>
      </c>
      <c r="F6934" s="2" t="s">
        <v>3849</v>
      </c>
      <c r="G6934" s="5">
        <v>22</v>
      </c>
      <c r="H6934" s="5">
        <v>33.5</v>
      </c>
      <c r="I6934" s="5">
        <v>737</v>
      </c>
      <c r="J6934" s="5">
        <v>633769.57000000007</v>
      </c>
      <c r="K6934" s="3" t="str" cm="1">
        <f t="array" ref="K6934">_xlfn.LET(_xlpm.d,UPPER(TRIM(CLEAN(SUBSTITUTE(F6934,CHAR(160),"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35" spans="2:11" hidden="1" x14ac:dyDescent="0.25">
      <c r="B6935" s="20">
        <v>46010</v>
      </c>
      <c r="C6935" s="2" t="s">
        <v>1</v>
      </c>
      <c r="D6935" s="2" t="s">
        <v>3365</v>
      </c>
      <c r="E6935" s="2" t="s">
        <v>319</v>
      </c>
      <c r="F6935" s="2" t="s">
        <v>3849</v>
      </c>
      <c r="G6935" s="5">
        <v>32</v>
      </c>
      <c r="H6935" s="5">
        <v>33.5</v>
      </c>
      <c r="I6935" s="5">
        <v>1072</v>
      </c>
      <c r="J6935" s="5">
        <v>634841.57000000007</v>
      </c>
      <c r="K6935" s="3" t="str" cm="1">
        <f t="array" ref="K6935">_xlfn.LET(_xlpm.d,UPPER(TRIM(CLEAN(SUBSTITUTE(F6935,CHAR(160),"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36" spans="2:11" hidden="1" x14ac:dyDescent="0.25">
      <c r="B6936" s="20">
        <v>46014</v>
      </c>
      <c r="C6936" s="2" t="s">
        <v>1</v>
      </c>
      <c r="D6936" s="2" t="s">
        <v>1309</v>
      </c>
      <c r="E6936" s="2" t="s">
        <v>158</v>
      </c>
      <c r="F6936" s="2" t="s">
        <v>3849</v>
      </c>
      <c r="G6936" s="5">
        <v>16</v>
      </c>
      <c r="H6936" s="5">
        <v>33.5</v>
      </c>
      <c r="I6936" s="5">
        <v>536</v>
      </c>
      <c r="J6936" s="5">
        <v>635377.57000000007</v>
      </c>
      <c r="K6936" s="3" t="str" cm="1">
        <f t="array" ref="K6936">_xlfn.LET(_xlpm.d,UPPER(TRIM(CLEAN(SUBSTITUTE(F6936,CHAR(160),"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37" spans="2:11" hidden="1" x14ac:dyDescent="0.25">
      <c r="B6937" s="20">
        <v>46014</v>
      </c>
      <c r="C6937" s="2" t="s">
        <v>1</v>
      </c>
      <c r="D6937" s="2" t="s">
        <v>3371</v>
      </c>
      <c r="E6937" s="2" t="s">
        <v>234</v>
      </c>
      <c r="F6937" s="2" t="s">
        <v>3849</v>
      </c>
      <c r="G6937" s="5">
        <v>40</v>
      </c>
      <c r="H6937" s="5">
        <v>33.5</v>
      </c>
      <c r="I6937" s="5">
        <v>1340</v>
      </c>
      <c r="J6937" s="5">
        <v>636717.57000000007</v>
      </c>
      <c r="K6937" s="3" t="str" cm="1">
        <f t="array" ref="K6937">_xlfn.LET(_xlpm.d,UPPER(TRIM(CLEAN(SUBSTITUTE(F6937,CHAR(160),"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38" spans="2:11" hidden="1" x14ac:dyDescent="0.25">
      <c r="B6938" s="20">
        <v>46014</v>
      </c>
      <c r="C6938" s="2" t="s">
        <v>1</v>
      </c>
      <c r="D6938" s="2" t="s">
        <v>3376</v>
      </c>
      <c r="E6938" s="2" t="s">
        <v>224</v>
      </c>
      <c r="F6938" s="2" t="s">
        <v>3849</v>
      </c>
      <c r="G6938" s="5">
        <v>96</v>
      </c>
      <c r="H6938" s="5">
        <v>33.5</v>
      </c>
      <c r="I6938" s="5">
        <v>3216</v>
      </c>
      <c r="J6938" s="5">
        <v>639933.57000000007</v>
      </c>
      <c r="K6938" s="3" t="str" cm="1">
        <f t="array" ref="K6938">_xlfn.LET(_xlpm.d,UPPER(TRIM(CLEAN(SUBSTITUTE(F6938,CHAR(160),"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39" spans="2:11" hidden="1" x14ac:dyDescent="0.25">
      <c r="B6939" s="20">
        <v>46015</v>
      </c>
      <c r="C6939" s="2" t="s">
        <v>1</v>
      </c>
      <c r="D6939" s="2" t="s">
        <v>2264</v>
      </c>
      <c r="E6939" s="2" t="s">
        <v>145</v>
      </c>
      <c r="F6939" s="2" t="s">
        <v>3849</v>
      </c>
      <c r="G6939" s="5">
        <v>20</v>
      </c>
      <c r="H6939" s="5">
        <v>33.5</v>
      </c>
      <c r="I6939" s="5">
        <v>670</v>
      </c>
      <c r="J6939" s="5">
        <v>640603.57000000007</v>
      </c>
      <c r="K6939" s="3" t="str" cm="1">
        <f t="array" ref="K6939">_xlfn.LET(_xlpm.d,UPPER(TRIM(CLEAN(SUBSTITUTE(F6939,CHAR(160),"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40" spans="2:11" hidden="1" x14ac:dyDescent="0.25">
      <c r="B6940" s="20">
        <v>46015</v>
      </c>
      <c r="C6940" s="2" t="s">
        <v>1</v>
      </c>
      <c r="D6940" s="2" t="s">
        <v>3377</v>
      </c>
      <c r="E6940" s="2" t="s">
        <v>741</v>
      </c>
      <c r="F6940" s="2" t="s">
        <v>3849</v>
      </c>
      <c r="G6940" s="5">
        <v>9</v>
      </c>
      <c r="H6940" s="5">
        <v>22</v>
      </c>
      <c r="I6940" s="5">
        <v>198</v>
      </c>
      <c r="J6940" s="5">
        <v>640801.57000000007</v>
      </c>
      <c r="K6940" s="3" t="str" cm="1">
        <f t="array" ref="K6940">_xlfn.LET(_xlpm.d,UPPER(TRIM(CLEAN(SUBSTITUTE(F6940,CHAR(160),"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41" spans="2:11" hidden="1" x14ac:dyDescent="0.25">
      <c r="B6941" s="20">
        <v>46015</v>
      </c>
      <c r="C6941" s="2" t="s">
        <v>1</v>
      </c>
      <c r="D6941" s="2" t="s">
        <v>3378</v>
      </c>
      <c r="E6941" s="2" t="s">
        <v>305</v>
      </c>
      <c r="F6941" s="2" t="s">
        <v>3849</v>
      </c>
      <c r="G6941" s="5">
        <v>96</v>
      </c>
      <c r="H6941" s="5">
        <v>33.5</v>
      </c>
      <c r="I6941" s="5">
        <v>3216</v>
      </c>
      <c r="J6941" s="5">
        <v>644017.57000000007</v>
      </c>
      <c r="K6941" s="3" t="str" cm="1">
        <f t="array" ref="K6941">_xlfn.LET(_xlpm.d,UPPER(TRIM(CLEAN(SUBSTITUTE(F6941,CHAR(160),"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42" spans="2:11" hidden="1" x14ac:dyDescent="0.25">
      <c r="B6942" s="20">
        <v>46021</v>
      </c>
      <c r="C6942" s="2" t="s">
        <v>1</v>
      </c>
      <c r="D6942" s="2" t="s">
        <v>2267</v>
      </c>
      <c r="E6942" s="2" t="s">
        <v>268</v>
      </c>
      <c r="F6942" s="2" t="s">
        <v>3849</v>
      </c>
      <c r="G6942" s="5">
        <v>40</v>
      </c>
      <c r="H6942" s="5">
        <v>33.5</v>
      </c>
      <c r="I6942" s="5">
        <v>1340</v>
      </c>
      <c r="J6942" s="5">
        <v>645357.57000000007</v>
      </c>
      <c r="K6942" s="3" t="str" cm="1">
        <f t="array" ref="K6942">_xlfn.LET(_xlpm.d,UPPER(TRIM(CLEAN(SUBSTITUTE(F6942,CHAR(160),"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43" spans="2:11" hidden="1" x14ac:dyDescent="0.25">
      <c r="B6943" s="20">
        <v>46021</v>
      </c>
      <c r="C6943" s="2" t="s">
        <v>1</v>
      </c>
      <c r="D6943" s="2" t="s">
        <v>3380</v>
      </c>
      <c r="E6943" s="2" t="s">
        <v>186</v>
      </c>
      <c r="F6943" s="2" t="s">
        <v>3849</v>
      </c>
      <c r="G6943" s="5">
        <v>32</v>
      </c>
      <c r="H6943" s="5">
        <v>33.5</v>
      </c>
      <c r="I6943" s="5">
        <v>1072</v>
      </c>
      <c r="J6943" s="5">
        <v>646429.57000000007</v>
      </c>
      <c r="K6943" s="3" t="str" cm="1">
        <f t="array" ref="K6943">_xlfn.LET(_xlpm.d,UPPER(TRIM(CLEAN(SUBSTITUTE(F6943,CHAR(160),"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44" spans="2:11" hidden="1" x14ac:dyDescent="0.25">
      <c r="B6944" s="20">
        <v>46021</v>
      </c>
      <c r="C6944" s="2" t="s">
        <v>1</v>
      </c>
      <c r="D6944" s="2" t="s">
        <v>2268</v>
      </c>
      <c r="E6944" s="2" t="s">
        <v>232</v>
      </c>
      <c r="F6944" s="2" t="s">
        <v>3849</v>
      </c>
      <c r="G6944" s="5">
        <v>40</v>
      </c>
      <c r="H6944" s="5">
        <v>33.5</v>
      </c>
      <c r="I6944" s="5">
        <v>1340</v>
      </c>
      <c r="J6944" s="5">
        <v>647769.57000000007</v>
      </c>
      <c r="K6944" s="3" t="str" cm="1">
        <f t="array" ref="K6944">_xlfn.LET(_xlpm.d,UPPER(TRIM(CLEAN(SUBSTITUTE(F6944,CHAR(160),"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45" spans="2:11" hidden="1" x14ac:dyDescent="0.25">
      <c r="B6945" s="20">
        <v>46021</v>
      </c>
      <c r="C6945" s="2" t="s">
        <v>1</v>
      </c>
      <c r="D6945" s="2" t="s">
        <v>2269</v>
      </c>
      <c r="E6945" s="2" t="s">
        <v>78</v>
      </c>
      <c r="F6945" s="2" t="s">
        <v>3849</v>
      </c>
      <c r="G6945" s="5">
        <v>60</v>
      </c>
      <c r="H6945" s="5">
        <v>33.5</v>
      </c>
      <c r="I6945" s="5">
        <v>2010</v>
      </c>
      <c r="J6945" s="5">
        <v>649779.57000000007</v>
      </c>
      <c r="K6945" s="3" t="str" cm="1">
        <f t="array" ref="K6945">_xlfn.LET(_xlpm.d,UPPER(TRIM(CLEAN(SUBSTITUTE(F6945,CHAR(160),"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46" spans="2:11" hidden="1" x14ac:dyDescent="0.25">
      <c r="B6946" s="20">
        <v>46021</v>
      </c>
      <c r="C6946" s="2" t="s">
        <v>1</v>
      </c>
      <c r="D6946" s="2" t="s">
        <v>2270</v>
      </c>
      <c r="E6946" s="2" t="s">
        <v>276</v>
      </c>
      <c r="F6946" s="2" t="s">
        <v>3849</v>
      </c>
      <c r="G6946" s="5">
        <v>46</v>
      </c>
      <c r="H6946" s="5">
        <v>33.5</v>
      </c>
      <c r="I6946" s="5">
        <v>1541</v>
      </c>
      <c r="J6946" s="5">
        <v>651320.57000000007</v>
      </c>
      <c r="K6946" s="3" t="str" cm="1">
        <f t="array" ref="K6946">_xlfn.LET(_xlpm.d,UPPER(TRIM(CLEAN(SUBSTITUTE(F6946,CHAR(160),"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47" spans="2:11" hidden="1" x14ac:dyDescent="0.25">
      <c r="B6947" s="20">
        <v>46021</v>
      </c>
      <c r="C6947" s="2" t="s">
        <v>1</v>
      </c>
      <c r="D6947" s="2" t="s">
        <v>152</v>
      </c>
      <c r="E6947" s="2" t="s">
        <v>143</v>
      </c>
      <c r="F6947" s="2" t="s">
        <v>3849</v>
      </c>
      <c r="G6947" s="5">
        <v>40</v>
      </c>
      <c r="H6947" s="5">
        <v>33.5</v>
      </c>
      <c r="I6947" s="5">
        <v>1340</v>
      </c>
      <c r="J6947" s="5">
        <v>652660.57000000007</v>
      </c>
      <c r="K6947" s="3" t="str" cm="1">
        <f t="array" ref="K6947">_xlfn.LET(_xlpm.d,UPPER(TRIM(CLEAN(SUBSTITUTE(F6947,CHAR(160),"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48" spans="2:11" hidden="1" x14ac:dyDescent="0.25">
      <c r="B6948" s="20">
        <v>46022</v>
      </c>
      <c r="C6948" s="2" t="s">
        <v>1</v>
      </c>
      <c r="D6948" s="2" t="s">
        <v>2271</v>
      </c>
      <c r="E6948" s="2" t="s">
        <v>189</v>
      </c>
      <c r="F6948" s="2" t="s">
        <v>3849</v>
      </c>
      <c r="G6948" s="5">
        <v>30</v>
      </c>
      <c r="H6948" s="5">
        <v>33.5</v>
      </c>
      <c r="I6948" s="5">
        <v>1005</v>
      </c>
      <c r="J6948" s="5">
        <v>653665.57000000007</v>
      </c>
      <c r="K6948" s="3" t="str" cm="1">
        <f t="array" ref="K6948">_xlfn.LET(_xlpm.d,UPPER(TRIM(CLEAN(SUBSTITUTE(F6948,CHAR(160),"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49" spans="2:11" hidden="1" x14ac:dyDescent="0.25">
      <c r="B6949" s="20">
        <v>46024</v>
      </c>
      <c r="C6949" s="2" t="s">
        <v>1</v>
      </c>
      <c r="D6949" s="2" t="s">
        <v>2274</v>
      </c>
      <c r="E6949" s="2" t="s">
        <v>254</v>
      </c>
      <c r="F6949" s="2" t="s">
        <v>3849</v>
      </c>
      <c r="G6949" s="5">
        <v>32</v>
      </c>
      <c r="H6949" s="5">
        <v>33.5</v>
      </c>
      <c r="I6949" s="5">
        <v>1072</v>
      </c>
      <c r="J6949" s="5">
        <v>654737.57000000007</v>
      </c>
      <c r="K6949" s="3" t="str" cm="1">
        <f t="array" ref="K6949">_xlfn.LET(_xlpm.d,UPPER(TRIM(CLEAN(SUBSTITUTE(F6949,CHAR(160),"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50" spans="2:11" hidden="1" x14ac:dyDescent="0.25">
      <c r="B6950" s="20">
        <v>46024</v>
      </c>
      <c r="C6950" s="2" t="s">
        <v>1</v>
      </c>
      <c r="D6950" s="2" t="s">
        <v>389</v>
      </c>
      <c r="E6950" s="2" t="s">
        <v>195</v>
      </c>
      <c r="F6950" s="2" t="s">
        <v>3849</v>
      </c>
      <c r="G6950" s="5">
        <v>40</v>
      </c>
      <c r="H6950" s="5">
        <v>33.5</v>
      </c>
      <c r="I6950" s="5">
        <v>1340</v>
      </c>
      <c r="J6950" s="5">
        <v>656077.57000000007</v>
      </c>
      <c r="K6950" s="3" t="str" cm="1">
        <f t="array" ref="K6950">_xlfn.LET(_xlpm.d,UPPER(TRIM(CLEAN(SUBSTITUTE(F6950,CHAR(160),"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51" spans="2:11" hidden="1" x14ac:dyDescent="0.25">
      <c r="B6951" s="20">
        <v>46024</v>
      </c>
      <c r="C6951" s="2" t="s">
        <v>1</v>
      </c>
      <c r="D6951" s="2" t="s">
        <v>1310</v>
      </c>
      <c r="E6951" s="2" t="s">
        <v>236</v>
      </c>
      <c r="F6951" s="2" t="s">
        <v>3849</v>
      </c>
      <c r="G6951" s="5">
        <v>20</v>
      </c>
      <c r="H6951" s="5">
        <v>33.5</v>
      </c>
      <c r="I6951" s="5">
        <v>670</v>
      </c>
      <c r="J6951" s="5">
        <v>656747.57000000007</v>
      </c>
      <c r="K6951" s="3" t="str" cm="1">
        <f t="array" ref="K6951">_xlfn.LET(_xlpm.d,UPPER(TRIM(CLEAN(SUBSTITUTE(F6951,CHAR(160),"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52" spans="2:11" hidden="1" x14ac:dyDescent="0.25">
      <c r="B6952" s="20">
        <v>46024</v>
      </c>
      <c r="C6952" s="2" t="s">
        <v>1</v>
      </c>
      <c r="D6952" s="2" t="s">
        <v>2275</v>
      </c>
      <c r="E6952" s="2" t="s">
        <v>248</v>
      </c>
      <c r="F6952" s="2" t="s">
        <v>3849</v>
      </c>
      <c r="G6952" s="5">
        <v>96</v>
      </c>
      <c r="H6952" s="5">
        <v>33.5</v>
      </c>
      <c r="I6952" s="5">
        <v>3216</v>
      </c>
      <c r="J6952" s="5">
        <v>659963.57000000007</v>
      </c>
      <c r="K6952" s="3" t="str" cm="1">
        <f t="array" ref="K6952">_xlfn.LET(_xlpm.d,UPPER(TRIM(CLEAN(SUBSTITUTE(F6952,CHAR(160),"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53" spans="2:11" hidden="1" x14ac:dyDescent="0.25">
      <c r="B6953" s="20">
        <v>46024</v>
      </c>
      <c r="C6953" s="2" t="s">
        <v>1</v>
      </c>
      <c r="D6953" s="2" t="s">
        <v>3384</v>
      </c>
      <c r="E6953" s="2" t="s">
        <v>307</v>
      </c>
      <c r="F6953" s="2" t="s">
        <v>3849</v>
      </c>
      <c r="G6953" s="5">
        <v>40</v>
      </c>
      <c r="H6953" s="5">
        <v>33.5</v>
      </c>
      <c r="I6953" s="5">
        <v>1340</v>
      </c>
      <c r="J6953" s="5">
        <v>661303.57000000007</v>
      </c>
      <c r="K6953" s="3" t="str" cm="1">
        <f t="array" ref="K6953">_xlfn.LET(_xlpm.d,UPPER(TRIM(CLEAN(SUBSTITUTE(F6953,CHAR(160),"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54" spans="2:11" hidden="1" x14ac:dyDescent="0.25">
      <c r="B6954" s="20">
        <v>46027</v>
      </c>
      <c r="C6954" s="2" t="s">
        <v>1</v>
      </c>
      <c r="D6954" s="2" t="s">
        <v>153</v>
      </c>
      <c r="E6954" s="2" t="s">
        <v>154</v>
      </c>
      <c r="F6954" s="2" t="s">
        <v>3849</v>
      </c>
      <c r="G6954" s="5">
        <v>40</v>
      </c>
      <c r="H6954" s="5">
        <v>33.5</v>
      </c>
      <c r="I6954" s="5">
        <v>1340</v>
      </c>
      <c r="J6954" s="5">
        <v>662643.57000000007</v>
      </c>
      <c r="K6954" s="3" t="str" cm="1">
        <f t="array" ref="K6954">_xlfn.LET(_xlpm.d,UPPER(TRIM(CLEAN(SUBSTITUTE(F6954,CHAR(160),"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55" spans="2:11" hidden="1" x14ac:dyDescent="0.25">
      <c r="B6955" s="20">
        <v>46028</v>
      </c>
      <c r="C6955" s="2" t="s">
        <v>1</v>
      </c>
      <c r="D6955" s="2" t="s">
        <v>3388</v>
      </c>
      <c r="E6955" s="2" t="s">
        <v>214</v>
      </c>
      <c r="F6955" s="2" t="s">
        <v>3849</v>
      </c>
      <c r="G6955" s="5">
        <v>60</v>
      </c>
      <c r="H6955" s="5">
        <v>33.5</v>
      </c>
      <c r="I6955" s="5">
        <v>2010</v>
      </c>
      <c r="J6955" s="5">
        <v>664653.57000000007</v>
      </c>
      <c r="K6955" s="3" t="str" cm="1">
        <f t="array" ref="K6955">_xlfn.LET(_xlpm.d,UPPER(TRIM(CLEAN(SUBSTITUTE(F6955,CHAR(160),"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56" spans="2:11" hidden="1" x14ac:dyDescent="0.25">
      <c r="B6956" s="20">
        <v>46028</v>
      </c>
      <c r="C6956" s="2" t="s">
        <v>1</v>
      </c>
      <c r="D6956" s="2" t="s">
        <v>1311</v>
      </c>
      <c r="E6956" s="2" t="s">
        <v>273</v>
      </c>
      <c r="F6956" s="2" t="s">
        <v>3849</v>
      </c>
      <c r="G6956" s="5">
        <v>32</v>
      </c>
      <c r="H6956" s="5">
        <v>33.5</v>
      </c>
      <c r="I6956" s="5">
        <v>1072</v>
      </c>
      <c r="J6956" s="5">
        <v>665725.57000000007</v>
      </c>
      <c r="K6956" s="3" t="str" cm="1">
        <f t="array" ref="K6956">_xlfn.LET(_xlpm.d,UPPER(TRIM(CLEAN(SUBSTITUTE(F6956,CHAR(160),"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57" spans="2:11" hidden="1" x14ac:dyDescent="0.25">
      <c r="B6957" s="20">
        <v>46028</v>
      </c>
      <c r="C6957" s="2" t="s">
        <v>1</v>
      </c>
      <c r="D6957" s="2" t="s">
        <v>155</v>
      </c>
      <c r="E6957" s="2" t="s">
        <v>156</v>
      </c>
      <c r="F6957" s="2" t="s">
        <v>3849</v>
      </c>
      <c r="G6957" s="5">
        <v>48</v>
      </c>
      <c r="H6957" s="5">
        <v>33.5</v>
      </c>
      <c r="I6957" s="5">
        <v>1608</v>
      </c>
      <c r="J6957" s="5">
        <v>667333.57000000007</v>
      </c>
      <c r="K6957" s="3" t="str" cm="1">
        <f t="array" ref="K6957">_xlfn.LET(_xlpm.d,UPPER(TRIM(CLEAN(SUBSTITUTE(F6957,CHAR(160),"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58" spans="2:11" hidden="1" x14ac:dyDescent="0.25">
      <c r="B6958" s="20">
        <v>46028</v>
      </c>
      <c r="C6958" s="2" t="s">
        <v>1</v>
      </c>
      <c r="D6958" s="2" t="s">
        <v>1479</v>
      </c>
      <c r="E6958" s="2" t="s">
        <v>147</v>
      </c>
      <c r="F6958" s="2" t="s">
        <v>3849</v>
      </c>
      <c r="G6958" s="5">
        <v>40</v>
      </c>
      <c r="H6958" s="5">
        <v>33.4</v>
      </c>
      <c r="I6958" s="5">
        <v>1336</v>
      </c>
      <c r="J6958" s="5">
        <v>668669.57000000007</v>
      </c>
      <c r="K6958" s="3" t="str" cm="1">
        <f t="array" ref="K6958">_xlfn.LET(_xlpm.d,UPPER(TRIM(CLEAN(SUBSTITUTE(F6958,CHAR(160),"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59" spans="2:11" hidden="1" x14ac:dyDescent="0.25">
      <c r="B6959" s="20">
        <v>46028</v>
      </c>
      <c r="C6959" s="2" t="s">
        <v>1</v>
      </c>
      <c r="D6959" s="2" t="s">
        <v>3390</v>
      </c>
      <c r="E6959" s="2" t="s">
        <v>261</v>
      </c>
      <c r="F6959" s="2" t="s">
        <v>3849</v>
      </c>
      <c r="G6959" s="5">
        <v>50</v>
      </c>
      <c r="H6959" s="5">
        <v>33.5</v>
      </c>
      <c r="I6959" s="5">
        <v>1675</v>
      </c>
      <c r="J6959" s="5">
        <v>670344.57000000007</v>
      </c>
      <c r="K6959" s="3" t="str" cm="1">
        <f t="array" ref="K6959">_xlfn.LET(_xlpm.d,UPPER(TRIM(CLEAN(SUBSTITUTE(F6959,CHAR(160),"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60" spans="2:11" hidden="1" x14ac:dyDescent="0.25">
      <c r="B6960" s="20">
        <v>46028</v>
      </c>
      <c r="C6960" s="2" t="s">
        <v>1</v>
      </c>
      <c r="D6960" s="2" t="s">
        <v>3391</v>
      </c>
      <c r="E6960" s="2" t="s">
        <v>234</v>
      </c>
      <c r="F6960" s="2" t="s">
        <v>3849</v>
      </c>
      <c r="G6960" s="5">
        <v>16</v>
      </c>
      <c r="H6960" s="5">
        <v>33.5</v>
      </c>
      <c r="I6960" s="5">
        <v>536</v>
      </c>
      <c r="J6960" s="5">
        <v>670880.57000000007</v>
      </c>
      <c r="K6960" s="3" t="str" cm="1">
        <f t="array" ref="K6960">_xlfn.LET(_xlpm.d,UPPER(TRIM(CLEAN(SUBSTITUTE(F6960,CHAR(160),"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61" spans="2:11" hidden="1" x14ac:dyDescent="0.25">
      <c r="B6961" s="20">
        <v>46029</v>
      </c>
      <c r="C6961" s="2" t="s">
        <v>1</v>
      </c>
      <c r="D6961" s="2" t="s">
        <v>1581</v>
      </c>
      <c r="E6961" s="2" t="s">
        <v>149</v>
      </c>
      <c r="F6961" s="2" t="s">
        <v>3849</v>
      </c>
      <c r="G6961" s="5">
        <v>32</v>
      </c>
      <c r="H6961" s="5">
        <v>33.5</v>
      </c>
      <c r="I6961" s="5">
        <v>1072</v>
      </c>
      <c r="J6961" s="5">
        <v>671952.57000000007</v>
      </c>
      <c r="K6961" s="3" t="str" cm="1">
        <f t="array" ref="K6961">_xlfn.LET(_xlpm.d,UPPER(TRIM(CLEAN(SUBSTITUTE(F6961,CHAR(160),"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62" spans="2:11" hidden="1" x14ac:dyDescent="0.25">
      <c r="B6962" s="20">
        <v>46029</v>
      </c>
      <c r="C6962" s="2" t="s">
        <v>1</v>
      </c>
      <c r="D6962" s="2" t="s">
        <v>2282</v>
      </c>
      <c r="E6962" s="2" t="s">
        <v>282</v>
      </c>
      <c r="F6962" s="2" t="s">
        <v>3849</v>
      </c>
      <c r="G6962" s="5">
        <v>48</v>
      </c>
      <c r="H6962" s="5">
        <v>33.5</v>
      </c>
      <c r="I6962" s="5">
        <v>1608</v>
      </c>
      <c r="J6962" s="5">
        <v>673560.57000000007</v>
      </c>
      <c r="K6962" s="3" t="str" cm="1">
        <f t="array" ref="K6962">_xlfn.LET(_xlpm.d,UPPER(TRIM(CLEAN(SUBSTITUTE(F6962,CHAR(160),"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63" spans="2:11" hidden="1" x14ac:dyDescent="0.25">
      <c r="B6963" s="20">
        <v>46029</v>
      </c>
      <c r="C6963" s="2" t="s">
        <v>1</v>
      </c>
      <c r="D6963" s="2" t="s">
        <v>2284</v>
      </c>
      <c r="E6963" s="2" t="s">
        <v>305</v>
      </c>
      <c r="F6963" s="2" t="s">
        <v>3849</v>
      </c>
      <c r="G6963" s="5">
        <v>64</v>
      </c>
      <c r="H6963" s="5">
        <v>33.5</v>
      </c>
      <c r="I6963" s="5">
        <v>2144</v>
      </c>
      <c r="J6963" s="5">
        <v>675704.57000000007</v>
      </c>
      <c r="K6963" s="3" t="str" cm="1">
        <f t="array" ref="K6963">_xlfn.LET(_xlpm.d,UPPER(TRIM(CLEAN(SUBSTITUTE(F6963,CHAR(160),"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64" spans="2:11" hidden="1" x14ac:dyDescent="0.25">
      <c r="B6964" s="20">
        <v>46029</v>
      </c>
      <c r="C6964" s="2" t="s">
        <v>1</v>
      </c>
      <c r="D6964" s="2" t="s">
        <v>3393</v>
      </c>
      <c r="E6964" s="2" t="s">
        <v>263</v>
      </c>
      <c r="F6964" s="2" t="s">
        <v>3849</v>
      </c>
      <c r="G6964" s="5">
        <v>32</v>
      </c>
      <c r="H6964" s="5">
        <v>33.5</v>
      </c>
      <c r="I6964" s="5">
        <v>1072</v>
      </c>
      <c r="J6964" s="5">
        <v>676776.57000000007</v>
      </c>
      <c r="K6964" s="3" t="str" cm="1">
        <f t="array" ref="K6964">_xlfn.LET(_xlpm.d,UPPER(TRIM(CLEAN(SUBSTITUTE(F6964,CHAR(160),"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65" spans="2:11" hidden="1" x14ac:dyDescent="0.25">
      <c r="B6965" s="20">
        <v>46030</v>
      </c>
      <c r="C6965" s="2" t="s">
        <v>1</v>
      </c>
      <c r="D6965" s="2" t="s">
        <v>2285</v>
      </c>
      <c r="E6965" s="2" t="s">
        <v>268</v>
      </c>
      <c r="F6965" s="2" t="s">
        <v>3849</v>
      </c>
      <c r="G6965" s="5">
        <v>20</v>
      </c>
      <c r="H6965" s="5">
        <v>33.5</v>
      </c>
      <c r="I6965" s="5">
        <v>670</v>
      </c>
      <c r="J6965" s="5">
        <v>677446.57000000007</v>
      </c>
      <c r="K6965" s="3" t="str" cm="1">
        <f t="array" ref="K6965">_xlfn.LET(_xlpm.d,UPPER(TRIM(CLEAN(SUBSTITUTE(F6965,CHAR(160),"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66" spans="2:11" hidden="1" x14ac:dyDescent="0.25">
      <c r="B6966" s="20">
        <v>46030</v>
      </c>
      <c r="C6966" s="2" t="s">
        <v>1</v>
      </c>
      <c r="D6966" s="2" t="s">
        <v>1572</v>
      </c>
      <c r="E6966" s="2" t="s">
        <v>168</v>
      </c>
      <c r="F6966" s="2" t="s">
        <v>3849</v>
      </c>
      <c r="G6966" s="5">
        <v>20</v>
      </c>
      <c r="H6966" s="5">
        <v>33.5</v>
      </c>
      <c r="I6966" s="5">
        <v>670</v>
      </c>
      <c r="J6966" s="5">
        <v>678116.57000000007</v>
      </c>
      <c r="K6966" s="3" t="str" cm="1">
        <f t="array" ref="K6966">_xlfn.LET(_xlpm.d,UPPER(TRIM(CLEAN(SUBSTITUTE(F6966,CHAR(160),"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67" spans="2:11" hidden="1" x14ac:dyDescent="0.25">
      <c r="B6967" s="20">
        <v>46030</v>
      </c>
      <c r="C6967" s="2" t="s">
        <v>1</v>
      </c>
      <c r="D6967" s="2" t="s">
        <v>732</v>
      </c>
      <c r="E6967" s="2" t="s">
        <v>544</v>
      </c>
      <c r="F6967" s="2" t="s">
        <v>3849</v>
      </c>
      <c r="G6967" s="5">
        <v>25</v>
      </c>
      <c r="H6967" s="5">
        <v>31.85</v>
      </c>
      <c r="I6967" s="5">
        <v>796.25</v>
      </c>
      <c r="J6967" s="5">
        <v>678912.82000000007</v>
      </c>
      <c r="K6967" s="3" t="str" cm="1">
        <f t="array" ref="K6967">_xlfn.LET(_xlpm.d,UPPER(TRIM(CLEAN(SUBSTITUTE(F6967,CHAR(160),"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68" spans="2:11" hidden="1" x14ac:dyDescent="0.25">
      <c r="B6968" s="20">
        <v>46030</v>
      </c>
      <c r="C6968" s="2" t="s">
        <v>1</v>
      </c>
      <c r="D6968" s="2" t="s">
        <v>3902</v>
      </c>
      <c r="E6968" s="2" t="s">
        <v>120</v>
      </c>
      <c r="F6968" s="2" t="s">
        <v>3903</v>
      </c>
      <c r="G6968" s="5">
        <v>20</v>
      </c>
      <c r="H6968" s="5">
        <v>34.4</v>
      </c>
      <c r="I6968" s="5">
        <v>688</v>
      </c>
      <c r="J6968" s="5">
        <v>679600.82000000007</v>
      </c>
      <c r="K6968" s="3" t="str" cm="1">
        <f t="array" ref="K6968">_xlfn.LET(_xlpm.d,UPPER(TRIM(CLEAN(SUBSTITUTE(F6968,CHAR(160),"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69" spans="2:11" hidden="1" x14ac:dyDescent="0.25">
      <c r="B6969" s="20">
        <v>46030</v>
      </c>
      <c r="C6969" s="2" t="s">
        <v>1</v>
      </c>
      <c r="D6969" s="2" t="s">
        <v>2286</v>
      </c>
      <c r="E6969" s="2" t="s">
        <v>224</v>
      </c>
      <c r="F6969" s="2" t="s">
        <v>3849</v>
      </c>
      <c r="G6969" s="5">
        <v>176</v>
      </c>
      <c r="H6969" s="5">
        <v>33.5</v>
      </c>
      <c r="I6969" s="5">
        <v>5896</v>
      </c>
      <c r="J6969" s="5">
        <v>685496.82000000007</v>
      </c>
      <c r="K6969" s="3" t="str" cm="1">
        <f t="array" ref="K6969">_xlfn.LET(_xlpm.d,UPPER(TRIM(CLEAN(SUBSTITUTE(F6969,CHAR(160),"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70" spans="2:11" hidden="1" x14ac:dyDescent="0.25">
      <c r="B6970" s="20">
        <v>46030</v>
      </c>
      <c r="C6970" s="2" t="s">
        <v>1</v>
      </c>
      <c r="D6970" s="2" t="s">
        <v>3395</v>
      </c>
      <c r="E6970" s="2" t="s">
        <v>228</v>
      </c>
      <c r="F6970" s="2" t="s">
        <v>3849</v>
      </c>
      <c r="G6970" s="5">
        <v>50</v>
      </c>
      <c r="H6970" s="5">
        <v>33.5</v>
      </c>
      <c r="I6970" s="5">
        <v>1675</v>
      </c>
      <c r="J6970" s="5">
        <v>687171.82000000007</v>
      </c>
      <c r="K6970" s="3" t="str" cm="1">
        <f t="array" ref="K6970">_xlfn.LET(_xlpm.d,UPPER(TRIM(CLEAN(SUBSTITUTE(F6970,CHAR(160),"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71" spans="2:11" hidden="1" x14ac:dyDescent="0.25">
      <c r="B6971" s="20">
        <v>46031</v>
      </c>
      <c r="C6971" s="2" t="s">
        <v>1</v>
      </c>
      <c r="D6971" s="2" t="s">
        <v>1191</v>
      </c>
      <c r="E6971" s="2" t="s">
        <v>192</v>
      </c>
      <c r="F6971" s="2" t="s">
        <v>3849</v>
      </c>
      <c r="G6971" s="5">
        <v>40</v>
      </c>
      <c r="H6971" s="5">
        <v>33.5</v>
      </c>
      <c r="I6971" s="5">
        <v>1340</v>
      </c>
      <c r="J6971" s="5">
        <v>688511.82000000007</v>
      </c>
      <c r="K6971" s="3" t="str" cm="1">
        <f t="array" ref="K6971">_xlfn.LET(_xlpm.d,UPPER(TRIM(CLEAN(SUBSTITUTE(F6971,CHAR(160),"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72" spans="2:11" hidden="1" x14ac:dyDescent="0.25">
      <c r="B6972" s="20">
        <v>46031</v>
      </c>
      <c r="C6972" s="2" t="s">
        <v>1</v>
      </c>
      <c r="D6972" s="2" t="s">
        <v>3398</v>
      </c>
      <c r="E6972" s="2" t="s">
        <v>78</v>
      </c>
      <c r="F6972" s="2" t="s">
        <v>3849</v>
      </c>
      <c r="G6972" s="5">
        <v>40</v>
      </c>
      <c r="H6972" s="5">
        <v>33.5</v>
      </c>
      <c r="I6972" s="5">
        <v>1340</v>
      </c>
      <c r="J6972" s="5">
        <v>689851.82000000007</v>
      </c>
      <c r="K6972" s="3" t="str" cm="1">
        <f t="array" ref="K6972">_xlfn.LET(_xlpm.d,UPPER(TRIM(CLEAN(SUBSTITUTE(F6972,CHAR(160),"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73" spans="2:11" hidden="1" x14ac:dyDescent="0.25">
      <c r="B6973" s="20">
        <v>46031</v>
      </c>
      <c r="C6973" s="2" t="s">
        <v>1</v>
      </c>
      <c r="D6973" s="2" t="s">
        <v>2287</v>
      </c>
      <c r="E6973" s="2" t="s">
        <v>186</v>
      </c>
      <c r="F6973" s="2" t="s">
        <v>3849</v>
      </c>
      <c r="G6973" s="5">
        <v>25</v>
      </c>
      <c r="H6973" s="5">
        <v>33.5</v>
      </c>
      <c r="I6973" s="5">
        <v>837.5</v>
      </c>
      <c r="J6973" s="5">
        <v>690689.32000000007</v>
      </c>
      <c r="K6973" s="3" t="str" cm="1">
        <f t="array" ref="K6973">_xlfn.LET(_xlpm.d,UPPER(TRIM(CLEAN(SUBSTITUTE(F6973,CHAR(160),"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74" spans="2:11" hidden="1" x14ac:dyDescent="0.25">
      <c r="B6974" s="20">
        <v>46031</v>
      </c>
      <c r="C6974" s="2" t="s">
        <v>1</v>
      </c>
      <c r="D6974" s="2" t="s">
        <v>1575</v>
      </c>
      <c r="E6974" s="2" t="s">
        <v>154</v>
      </c>
      <c r="F6974" s="2" t="s">
        <v>3849</v>
      </c>
      <c r="G6974" s="5">
        <v>80</v>
      </c>
      <c r="H6974" s="5">
        <v>33.5</v>
      </c>
      <c r="I6974" s="5">
        <v>2680</v>
      </c>
      <c r="J6974" s="5">
        <v>693369.32000000007</v>
      </c>
      <c r="K6974" s="3" t="str" cm="1">
        <f t="array" ref="K6974">_xlfn.LET(_xlpm.d,UPPER(TRIM(CLEAN(SUBSTITUTE(F6974,CHAR(160),"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75" spans="2:11" hidden="1" x14ac:dyDescent="0.25">
      <c r="B6975" s="20">
        <v>46031</v>
      </c>
      <c r="C6975" s="2" t="s">
        <v>1</v>
      </c>
      <c r="D6975" s="2" t="s">
        <v>3402</v>
      </c>
      <c r="E6975" s="2" t="s">
        <v>319</v>
      </c>
      <c r="F6975" s="2" t="s">
        <v>3849</v>
      </c>
      <c r="G6975" s="5">
        <v>32</v>
      </c>
      <c r="H6975" s="5">
        <v>33.5</v>
      </c>
      <c r="I6975" s="5">
        <v>1072</v>
      </c>
      <c r="J6975" s="5">
        <v>694441.32000000007</v>
      </c>
      <c r="K6975" s="3" t="str" cm="1">
        <f t="array" ref="K6975">_xlfn.LET(_xlpm.d,UPPER(TRIM(CLEAN(SUBSTITUTE(F6975,CHAR(160),"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76" spans="2:11" hidden="1" x14ac:dyDescent="0.25">
      <c r="B6976" s="20">
        <v>46031</v>
      </c>
      <c r="C6976" s="2" t="s">
        <v>1</v>
      </c>
      <c r="D6976" s="2" t="s">
        <v>2289</v>
      </c>
      <c r="E6976" s="2" t="s">
        <v>197</v>
      </c>
      <c r="F6976" s="2" t="s">
        <v>3849</v>
      </c>
      <c r="G6976" s="5">
        <v>96</v>
      </c>
      <c r="H6976" s="5">
        <v>33.5</v>
      </c>
      <c r="I6976" s="5">
        <v>3216</v>
      </c>
      <c r="J6976" s="5">
        <v>697657.32000000007</v>
      </c>
      <c r="K6976" s="3" t="str" cm="1">
        <f t="array" ref="K6976">_xlfn.LET(_xlpm.d,UPPER(TRIM(CLEAN(SUBSTITUTE(F6976,CHAR(160),"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77" spans="2:11" hidden="1" x14ac:dyDescent="0.25">
      <c r="B6977" s="20">
        <v>46032</v>
      </c>
      <c r="C6977" s="2" t="s">
        <v>1</v>
      </c>
      <c r="D6977" s="2" t="s">
        <v>390</v>
      </c>
      <c r="E6977" s="2" t="s">
        <v>243</v>
      </c>
      <c r="F6977" s="2" t="s">
        <v>3849</v>
      </c>
      <c r="G6977" s="5">
        <v>40</v>
      </c>
      <c r="H6977" s="5">
        <v>33.5</v>
      </c>
      <c r="I6977" s="5">
        <v>1340</v>
      </c>
      <c r="J6977" s="5">
        <v>698997.32000000007</v>
      </c>
      <c r="K6977" s="3" t="str" cm="1">
        <f t="array" ref="K6977">_xlfn.LET(_xlpm.d,UPPER(TRIM(CLEAN(SUBSTITUTE(F6977,CHAR(160),"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78" spans="2:11" hidden="1" x14ac:dyDescent="0.25">
      <c r="B6978" s="20">
        <v>46032</v>
      </c>
      <c r="C6978" s="2" t="s">
        <v>1</v>
      </c>
      <c r="D6978" s="2" t="s">
        <v>391</v>
      </c>
      <c r="E6978" s="2" t="s">
        <v>195</v>
      </c>
      <c r="F6978" s="2" t="s">
        <v>3849</v>
      </c>
      <c r="G6978" s="5">
        <v>40</v>
      </c>
      <c r="H6978" s="5">
        <v>33.5</v>
      </c>
      <c r="I6978" s="5">
        <v>1340</v>
      </c>
      <c r="J6978" s="5">
        <v>700337.32000000007</v>
      </c>
      <c r="K6978" s="3" t="str" cm="1">
        <f t="array" ref="K6978">_xlfn.LET(_xlpm.d,UPPER(TRIM(CLEAN(SUBSTITUTE(F6978,CHAR(160),"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79" spans="2:11" hidden="1" x14ac:dyDescent="0.25">
      <c r="B6979" s="20">
        <v>46032</v>
      </c>
      <c r="C6979" s="2" t="s">
        <v>1</v>
      </c>
      <c r="D6979" s="2" t="s">
        <v>392</v>
      </c>
      <c r="E6979" s="2" t="s">
        <v>241</v>
      </c>
      <c r="F6979" s="2" t="s">
        <v>3849</v>
      </c>
      <c r="G6979" s="5">
        <v>40</v>
      </c>
      <c r="H6979" s="5">
        <v>33.5</v>
      </c>
      <c r="I6979" s="5">
        <v>1340</v>
      </c>
      <c r="J6979" s="5">
        <v>701677.32000000007</v>
      </c>
      <c r="K6979" s="3" t="str" cm="1">
        <f t="array" ref="K6979">_xlfn.LET(_xlpm.d,UPPER(TRIM(CLEAN(SUBSTITUTE(F6979,CHAR(160),"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80" spans="2:11" hidden="1" x14ac:dyDescent="0.25">
      <c r="B6980" s="20">
        <v>46032</v>
      </c>
      <c r="C6980" s="2" t="s">
        <v>1</v>
      </c>
      <c r="D6980" s="2" t="s">
        <v>393</v>
      </c>
      <c r="E6980" s="2" t="s">
        <v>43</v>
      </c>
      <c r="F6980" s="2" t="s">
        <v>3849</v>
      </c>
      <c r="G6980" s="5">
        <v>30</v>
      </c>
      <c r="H6980" s="5">
        <v>32.99</v>
      </c>
      <c r="I6980" s="5">
        <v>989.7</v>
      </c>
      <c r="J6980" s="5">
        <v>702667.02</v>
      </c>
      <c r="K6980" s="3" t="str" cm="1">
        <f t="array" ref="K6980">_xlfn.LET(_xlpm.d,UPPER(TRIM(CLEAN(SUBSTITUTE(F6980,CHAR(160),"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81" spans="2:11" hidden="1" x14ac:dyDescent="0.25">
      <c r="B6981" s="20">
        <v>46032</v>
      </c>
      <c r="C6981" s="2" t="s">
        <v>1</v>
      </c>
      <c r="D6981" s="2" t="s">
        <v>3403</v>
      </c>
      <c r="E6981" s="2" t="s">
        <v>180</v>
      </c>
      <c r="F6981" s="2" t="s">
        <v>3849</v>
      </c>
      <c r="G6981" s="5">
        <v>45</v>
      </c>
      <c r="H6981" s="5">
        <v>33.5</v>
      </c>
      <c r="I6981" s="5">
        <v>1507.5</v>
      </c>
      <c r="J6981" s="5">
        <v>704174.52</v>
      </c>
      <c r="K6981" s="3" t="str" cm="1">
        <f t="array" ref="K6981">_xlfn.LET(_xlpm.d,UPPER(TRIM(CLEAN(SUBSTITUTE(F6981,CHAR(160),"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82" spans="2:11" hidden="1" x14ac:dyDescent="0.25">
      <c r="B6982" s="20">
        <v>46032</v>
      </c>
      <c r="C6982" s="2" t="s">
        <v>1</v>
      </c>
      <c r="D6982" s="2" t="s">
        <v>2290</v>
      </c>
      <c r="E6982" s="2" t="s">
        <v>279</v>
      </c>
      <c r="F6982" s="2" t="s">
        <v>3849</v>
      </c>
      <c r="G6982" s="5">
        <v>64</v>
      </c>
      <c r="H6982" s="5">
        <v>33.5</v>
      </c>
      <c r="I6982" s="5">
        <v>2144</v>
      </c>
      <c r="J6982" s="5">
        <v>706318.52</v>
      </c>
      <c r="K6982" s="3" t="str" cm="1">
        <f t="array" ref="K6982">_xlfn.LET(_xlpm.d,UPPER(TRIM(CLEAN(SUBSTITUTE(F6982,CHAR(160),"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83" spans="2:11" hidden="1" x14ac:dyDescent="0.25">
      <c r="B6983" s="20">
        <v>46035</v>
      </c>
      <c r="C6983" s="2" t="s">
        <v>1</v>
      </c>
      <c r="D6983" s="2" t="s">
        <v>3410</v>
      </c>
      <c r="E6983" s="2" t="s">
        <v>232</v>
      </c>
      <c r="F6983" s="2" t="s">
        <v>3849</v>
      </c>
      <c r="G6983" s="5">
        <v>16</v>
      </c>
      <c r="H6983" s="5">
        <v>33.5</v>
      </c>
      <c r="I6983" s="5">
        <v>536</v>
      </c>
      <c r="J6983" s="5">
        <v>706854.52</v>
      </c>
      <c r="K6983" s="3" t="str" cm="1">
        <f t="array" ref="K6983">_xlfn.LET(_xlpm.d,UPPER(TRIM(CLEAN(SUBSTITUTE(F6983,CHAR(160),"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84" spans="2:11" hidden="1" x14ac:dyDescent="0.25">
      <c r="B6984" s="20">
        <v>46035</v>
      </c>
      <c r="C6984" s="2" t="s">
        <v>1</v>
      </c>
      <c r="D6984" s="2" t="s">
        <v>3411</v>
      </c>
      <c r="E6984" s="2" t="s">
        <v>273</v>
      </c>
      <c r="F6984" s="2" t="s">
        <v>3849</v>
      </c>
      <c r="G6984" s="5">
        <v>32</v>
      </c>
      <c r="H6984" s="5">
        <v>33.5</v>
      </c>
      <c r="I6984" s="5">
        <v>1072</v>
      </c>
      <c r="J6984" s="5">
        <v>707926.52</v>
      </c>
      <c r="K6984" s="3" t="str" cm="1">
        <f t="array" ref="K6984">_xlfn.LET(_xlpm.d,UPPER(TRIM(CLEAN(SUBSTITUTE(F6984,CHAR(160),"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85" spans="2:11" hidden="1" x14ac:dyDescent="0.25">
      <c r="B6985" s="20">
        <v>46035</v>
      </c>
      <c r="C6985" s="2" t="s">
        <v>1</v>
      </c>
      <c r="D6985" s="2" t="s">
        <v>2294</v>
      </c>
      <c r="E6985" s="2" t="s">
        <v>214</v>
      </c>
      <c r="F6985" s="2" t="s">
        <v>3849</v>
      </c>
      <c r="G6985" s="5">
        <v>30</v>
      </c>
      <c r="H6985" s="5">
        <v>33.5</v>
      </c>
      <c r="I6985" s="5">
        <v>1005</v>
      </c>
      <c r="J6985" s="5">
        <v>708931.52</v>
      </c>
      <c r="K6985" s="3" t="str" cm="1">
        <f t="array" ref="K6985">_xlfn.LET(_xlpm.d,UPPER(TRIM(CLEAN(SUBSTITUTE(F6985,CHAR(160),"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86" spans="2:11" hidden="1" x14ac:dyDescent="0.25">
      <c r="B6986" s="20">
        <v>46035</v>
      </c>
      <c r="C6986" s="2" t="s">
        <v>1</v>
      </c>
      <c r="D6986" s="2" t="s">
        <v>3412</v>
      </c>
      <c r="E6986" s="2" t="s">
        <v>156</v>
      </c>
      <c r="F6986" s="2" t="s">
        <v>3849</v>
      </c>
      <c r="G6986" s="5">
        <v>32</v>
      </c>
      <c r="H6986" s="5">
        <v>33.5</v>
      </c>
      <c r="I6986" s="5">
        <v>1072</v>
      </c>
      <c r="J6986" s="5">
        <v>710003.52</v>
      </c>
      <c r="K6986" s="3" t="str" cm="1">
        <f t="array" ref="K6986">_xlfn.LET(_xlpm.d,UPPER(TRIM(CLEAN(SUBSTITUTE(F6986,CHAR(160),"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87" spans="2:11" hidden="1" x14ac:dyDescent="0.25">
      <c r="B6987" s="20">
        <v>46035</v>
      </c>
      <c r="C6987" s="2" t="s">
        <v>1</v>
      </c>
      <c r="D6987" s="2" t="s">
        <v>1192</v>
      </c>
      <c r="E6987" s="2" t="s">
        <v>162</v>
      </c>
      <c r="F6987" s="2" t="s">
        <v>3849</v>
      </c>
      <c r="G6987" s="5">
        <v>40</v>
      </c>
      <c r="H6987" s="5">
        <v>33.5</v>
      </c>
      <c r="I6987" s="5">
        <v>1340</v>
      </c>
      <c r="J6987" s="5">
        <v>711343.52</v>
      </c>
      <c r="K6987" s="3" t="str" cm="1">
        <f t="array" ref="K6987">_xlfn.LET(_xlpm.d,UPPER(TRIM(CLEAN(SUBSTITUTE(F6987,CHAR(160),"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88" spans="2:11" hidden="1" x14ac:dyDescent="0.25">
      <c r="B6988" s="20">
        <v>46036</v>
      </c>
      <c r="C6988" s="2" t="s">
        <v>1</v>
      </c>
      <c r="D6988" s="2" t="s">
        <v>1193</v>
      </c>
      <c r="E6988" s="2" t="s">
        <v>141</v>
      </c>
      <c r="F6988" s="2" t="s">
        <v>3849</v>
      </c>
      <c r="G6988" s="5">
        <v>52</v>
      </c>
      <c r="H6988" s="5">
        <v>33.5</v>
      </c>
      <c r="I6988" s="5">
        <v>1742</v>
      </c>
      <c r="J6988" s="5">
        <v>713085.52</v>
      </c>
      <c r="K6988" s="3" t="str" cm="1">
        <f t="array" ref="K6988">_xlfn.LET(_xlpm.d,UPPER(TRIM(CLEAN(SUBSTITUTE(F6988,CHAR(160),"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89" spans="2:11" hidden="1" x14ac:dyDescent="0.25">
      <c r="B6989" s="20">
        <v>46037</v>
      </c>
      <c r="C6989" s="2" t="s">
        <v>1</v>
      </c>
      <c r="D6989" s="2" t="s">
        <v>1318</v>
      </c>
      <c r="E6989" s="2" t="s">
        <v>192</v>
      </c>
      <c r="F6989" s="2" t="s">
        <v>3849</v>
      </c>
      <c r="G6989" s="5">
        <v>16</v>
      </c>
      <c r="H6989" s="5">
        <v>33.5</v>
      </c>
      <c r="I6989" s="5">
        <v>536</v>
      </c>
      <c r="J6989" s="5">
        <v>713621.52</v>
      </c>
      <c r="K6989" s="3" t="str" cm="1">
        <f t="array" ref="K6989">_xlfn.LET(_xlpm.d,UPPER(TRIM(CLEAN(SUBSTITUTE(F6989,CHAR(160),"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90" spans="2:11" hidden="1" x14ac:dyDescent="0.25">
      <c r="B6990" s="20">
        <v>46037</v>
      </c>
      <c r="C6990" s="2" t="s">
        <v>1</v>
      </c>
      <c r="D6990" s="2" t="s">
        <v>3418</v>
      </c>
      <c r="E6990" s="2" t="s">
        <v>268</v>
      </c>
      <c r="F6990" s="2" t="s">
        <v>3849</v>
      </c>
      <c r="G6990" s="5">
        <v>32</v>
      </c>
      <c r="H6990" s="5">
        <v>33.5</v>
      </c>
      <c r="I6990" s="5">
        <v>1072</v>
      </c>
      <c r="J6990" s="5">
        <v>714693.52</v>
      </c>
      <c r="K6990" s="3" t="str" cm="1">
        <f t="array" ref="K6990">_xlfn.LET(_xlpm.d,UPPER(TRIM(CLEAN(SUBSTITUTE(F6990,CHAR(160),"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91" spans="2:11" hidden="1" x14ac:dyDescent="0.25">
      <c r="B6991" s="20">
        <v>46038</v>
      </c>
      <c r="C6991" s="2" t="s">
        <v>1</v>
      </c>
      <c r="D6991" s="2" t="s">
        <v>3904</v>
      </c>
      <c r="E6991" s="2" t="s">
        <v>243</v>
      </c>
      <c r="F6991" s="2" t="s">
        <v>3849</v>
      </c>
      <c r="G6991" s="5">
        <v>30</v>
      </c>
      <c r="H6991" s="5">
        <v>33.5</v>
      </c>
      <c r="I6991" s="5">
        <v>1005</v>
      </c>
      <c r="J6991" s="5">
        <v>715698.52</v>
      </c>
      <c r="K6991" s="3" t="str" cm="1">
        <f t="array" ref="K6991">_xlfn.LET(_xlpm.d,UPPER(TRIM(CLEAN(SUBSTITUTE(F6991,CHAR(160),"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92" spans="2:11" hidden="1" x14ac:dyDescent="0.25">
      <c r="B6992" s="20">
        <v>46038</v>
      </c>
      <c r="C6992" s="2" t="s">
        <v>1</v>
      </c>
      <c r="D6992" s="2" t="s">
        <v>394</v>
      </c>
      <c r="E6992" s="2" t="s">
        <v>195</v>
      </c>
      <c r="F6992" s="2" t="s">
        <v>3849</v>
      </c>
      <c r="G6992" s="5">
        <v>40</v>
      </c>
      <c r="H6992" s="5">
        <v>33.5</v>
      </c>
      <c r="I6992" s="5">
        <v>1340</v>
      </c>
      <c r="J6992" s="5">
        <v>717038.52</v>
      </c>
      <c r="K6992" s="3" t="str" cm="1">
        <f t="array" ref="K6992">_xlfn.LET(_xlpm.d,UPPER(TRIM(CLEAN(SUBSTITUTE(F6992,CHAR(160),"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93" spans="2:11" hidden="1" x14ac:dyDescent="0.25">
      <c r="B6993" s="20">
        <v>46038</v>
      </c>
      <c r="C6993" s="2" t="s">
        <v>1</v>
      </c>
      <c r="D6993" s="2" t="s">
        <v>133</v>
      </c>
      <c r="E6993" s="2" t="s">
        <v>43</v>
      </c>
      <c r="F6993" s="2" t="s">
        <v>3905</v>
      </c>
      <c r="G6993" s="5">
        <v>15</v>
      </c>
      <c r="H6993" s="5">
        <v>38.799999999999997</v>
      </c>
      <c r="I6993" s="5">
        <v>582</v>
      </c>
      <c r="J6993" s="5">
        <v>717620.52</v>
      </c>
      <c r="K6993" s="3" t="str" cm="1">
        <f t="array" ref="K6993">_xlfn.LET(_xlpm.d,UPPER(TRIM(CLEAN(SUBSTITUTE(F6993,CHAR(160),"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94" spans="2:11" hidden="1" x14ac:dyDescent="0.25">
      <c r="B6994" s="20">
        <v>46038</v>
      </c>
      <c r="C6994" s="2" t="s">
        <v>1</v>
      </c>
      <c r="D6994" s="2" t="s">
        <v>3425</v>
      </c>
      <c r="E6994" s="2" t="s">
        <v>170</v>
      </c>
      <c r="F6994" s="2" t="s">
        <v>3849</v>
      </c>
      <c r="G6994" s="5">
        <v>16</v>
      </c>
      <c r="H6994" s="5">
        <v>32.950000000000003</v>
      </c>
      <c r="I6994" s="5">
        <v>527.20000000000005</v>
      </c>
      <c r="J6994" s="5">
        <v>718147.72</v>
      </c>
      <c r="K6994" s="3" t="str" cm="1">
        <f t="array" ref="K6994">_xlfn.LET(_xlpm.d,UPPER(TRIM(CLEAN(SUBSTITUTE(F6994,CHAR(160),"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95" spans="2:11" hidden="1" x14ac:dyDescent="0.25">
      <c r="B6995" s="20">
        <v>46038</v>
      </c>
      <c r="C6995" s="2" t="s">
        <v>1</v>
      </c>
      <c r="D6995" s="2" t="s">
        <v>3598</v>
      </c>
      <c r="E6995" s="2" t="s">
        <v>835</v>
      </c>
      <c r="F6995" s="2" t="s">
        <v>3906</v>
      </c>
      <c r="G6995" s="5">
        <v>16</v>
      </c>
      <c r="H6995" s="5">
        <v>32.950000000000003</v>
      </c>
      <c r="I6995" s="5">
        <v>527.20000000000005</v>
      </c>
      <c r="J6995" s="5">
        <v>718674.91999999993</v>
      </c>
      <c r="K6995" s="3" t="str" cm="1">
        <f t="array" ref="K6995">_xlfn.LET(_xlpm.d,UPPER(TRIM(CLEAN(SUBSTITUTE(F6995,CHAR(160),"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96" spans="2:11" hidden="1" x14ac:dyDescent="0.25">
      <c r="B6996" s="20">
        <v>46038</v>
      </c>
      <c r="C6996" s="2" t="s">
        <v>1</v>
      </c>
      <c r="D6996" s="2" t="s">
        <v>3598</v>
      </c>
      <c r="E6996" s="2" t="s">
        <v>835</v>
      </c>
      <c r="F6996" s="2" t="s">
        <v>3900</v>
      </c>
      <c r="G6996" s="5">
        <v>48</v>
      </c>
      <c r="H6996" s="5">
        <v>32.950000000000003</v>
      </c>
      <c r="I6996" s="5">
        <v>1581.6</v>
      </c>
      <c r="J6996" s="5">
        <v>720256.5199999999</v>
      </c>
      <c r="K6996" s="3" t="str" cm="1">
        <f t="array" ref="K6996">_xlfn.LET(_xlpm.d,UPPER(TRIM(CLEAN(SUBSTITUTE(F6996,CHAR(160),"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6997" spans="2:11" hidden="1" x14ac:dyDescent="0.25">
      <c r="B6997" s="20">
        <v>46038</v>
      </c>
      <c r="C6997" s="2" t="s">
        <v>1</v>
      </c>
      <c r="D6997" s="2" t="s">
        <v>3426</v>
      </c>
      <c r="E6997" s="2" t="s">
        <v>224</v>
      </c>
      <c r="F6997" s="2" t="s">
        <v>3849</v>
      </c>
      <c r="G6997" s="5">
        <v>240</v>
      </c>
      <c r="H6997" s="5">
        <v>33.5</v>
      </c>
      <c r="I6997" s="5">
        <v>8040</v>
      </c>
      <c r="J6997" s="5">
        <v>728296.5199999999</v>
      </c>
      <c r="K6997" s="3" t="str" cm="1">
        <f t="array" ref="K6997">_xlfn.LET(_xlpm.d,UPPER(TRIM(CLEAN(SUBSTITUTE(F6997,CHAR(160),"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98" spans="2:11" hidden="1" x14ac:dyDescent="0.25">
      <c r="B6998" s="20">
        <v>46042</v>
      </c>
      <c r="C6998" s="2" t="s">
        <v>1</v>
      </c>
      <c r="D6998" s="2" t="s">
        <v>2298</v>
      </c>
      <c r="E6998" s="2" t="s">
        <v>234</v>
      </c>
      <c r="F6998" s="2" t="s">
        <v>3849</v>
      </c>
      <c r="G6998" s="5">
        <v>10</v>
      </c>
      <c r="H6998" s="5">
        <v>33.5</v>
      </c>
      <c r="I6998" s="5">
        <v>335</v>
      </c>
      <c r="J6998" s="5">
        <v>728631.5199999999</v>
      </c>
      <c r="K6998" s="3" t="str" cm="1">
        <f t="array" ref="K6998">_xlfn.LET(_xlpm.d,UPPER(TRIM(CLEAN(SUBSTITUTE(F6998,CHAR(160),"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6999" spans="2:11" hidden="1" x14ac:dyDescent="0.25">
      <c r="B6999" s="20">
        <v>46042</v>
      </c>
      <c r="C6999" s="2" t="s">
        <v>1</v>
      </c>
      <c r="D6999" s="2" t="s">
        <v>395</v>
      </c>
      <c r="E6999" s="2" t="s">
        <v>214</v>
      </c>
      <c r="F6999" s="2" t="s">
        <v>3849</v>
      </c>
      <c r="G6999" s="5">
        <v>40</v>
      </c>
      <c r="H6999" s="5">
        <v>33.5</v>
      </c>
      <c r="I6999" s="5">
        <v>1340</v>
      </c>
      <c r="J6999" s="5">
        <v>729971.5199999999</v>
      </c>
      <c r="K6999" s="3" t="str" cm="1">
        <f t="array" ref="K6999">_xlfn.LET(_xlpm.d,UPPER(TRIM(CLEAN(SUBSTITUTE(F6999,CHAR(160),"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00" spans="2:11" hidden="1" x14ac:dyDescent="0.25">
      <c r="B7000" s="20">
        <v>46042</v>
      </c>
      <c r="C7000" s="2" t="s">
        <v>1</v>
      </c>
      <c r="D7000" s="2" t="s">
        <v>2301</v>
      </c>
      <c r="E7000" s="2" t="s">
        <v>165</v>
      </c>
      <c r="F7000" s="2" t="s">
        <v>3849</v>
      </c>
      <c r="G7000" s="5">
        <v>10</v>
      </c>
      <c r="H7000" s="5">
        <v>33.5</v>
      </c>
      <c r="I7000" s="5">
        <v>335</v>
      </c>
      <c r="J7000" s="5">
        <v>730306.5199999999</v>
      </c>
      <c r="K7000" s="3" t="str" cm="1">
        <f t="array" ref="K7000">_xlfn.LET(_xlpm.d,UPPER(TRIM(CLEAN(SUBSTITUTE(F7000,CHAR(160),"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01" spans="2:11" hidden="1" x14ac:dyDescent="0.25">
      <c r="B7001" s="20">
        <v>46042</v>
      </c>
      <c r="C7001" s="2" t="s">
        <v>1</v>
      </c>
      <c r="D7001" s="2" t="s">
        <v>2302</v>
      </c>
      <c r="E7001" s="2" t="s">
        <v>78</v>
      </c>
      <c r="F7001" s="2" t="s">
        <v>3849</v>
      </c>
      <c r="G7001" s="5">
        <v>32</v>
      </c>
      <c r="H7001" s="5">
        <v>33.5</v>
      </c>
      <c r="I7001" s="5">
        <v>1072</v>
      </c>
      <c r="J7001" s="5">
        <v>731378.5199999999</v>
      </c>
      <c r="K7001" s="3" t="str" cm="1">
        <f t="array" ref="K7001">_xlfn.LET(_xlpm.d,UPPER(TRIM(CLEAN(SUBSTITUTE(F7001,CHAR(160),"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02" spans="2:11" hidden="1" x14ac:dyDescent="0.25">
      <c r="B7002" s="20">
        <v>46042</v>
      </c>
      <c r="C7002" s="2" t="s">
        <v>1</v>
      </c>
      <c r="D7002" s="2" t="s">
        <v>396</v>
      </c>
      <c r="E7002" s="2" t="s">
        <v>143</v>
      </c>
      <c r="F7002" s="2" t="s">
        <v>3849</v>
      </c>
      <c r="G7002" s="5">
        <v>40</v>
      </c>
      <c r="H7002" s="5">
        <v>33.5</v>
      </c>
      <c r="I7002" s="5">
        <v>1340</v>
      </c>
      <c r="J7002" s="5">
        <v>732718.5199999999</v>
      </c>
      <c r="K7002" s="3" t="str" cm="1">
        <f t="array" ref="K7002">_xlfn.LET(_xlpm.d,UPPER(TRIM(CLEAN(SUBSTITUTE(F7002,CHAR(160),"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03" spans="2:11" hidden="1" x14ac:dyDescent="0.25">
      <c r="B7003" s="20">
        <v>46042</v>
      </c>
      <c r="C7003" s="2" t="s">
        <v>1</v>
      </c>
      <c r="D7003" s="2" t="s">
        <v>3427</v>
      </c>
      <c r="E7003" s="2" t="s">
        <v>741</v>
      </c>
      <c r="F7003" s="2" t="s">
        <v>3849</v>
      </c>
      <c r="G7003" s="5">
        <v>10</v>
      </c>
      <c r="H7003" s="5">
        <v>27.5</v>
      </c>
      <c r="I7003" s="5">
        <v>275</v>
      </c>
      <c r="J7003" s="5">
        <v>732993.5199999999</v>
      </c>
      <c r="K7003" s="3" t="str" cm="1">
        <f t="array" ref="K7003">_xlfn.LET(_xlpm.d,UPPER(TRIM(CLEAN(SUBSTITUTE(F7003,CHAR(160),"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04" spans="2:11" hidden="1" x14ac:dyDescent="0.25">
      <c r="B7004" s="20">
        <v>46042</v>
      </c>
      <c r="C7004" s="2" t="s">
        <v>1</v>
      </c>
      <c r="D7004" s="2" t="s">
        <v>2304</v>
      </c>
      <c r="E7004" s="2" t="s">
        <v>2305</v>
      </c>
      <c r="F7004" s="2" t="s">
        <v>3857</v>
      </c>
      <c r="G7004" s="5">
        <v>16</v>
      </c>
      <c r="H7004" s="5">
        <v>32.950000000000003</v>
      </c>
      <c r="I7004" s="5">
        <v>527.20000000000005</v>
      </c>
      <c r="J7004" s="5">
        <v>733520.71999999986</v>
      </c>
      <c r="K7004" s="3" t="str" cm="1">
        <f t="array" ref="K7004">_xlfn.LET(_xlpm.d,UPPER(TRIM(CLEAN(SUBSTITUTE(F7004,CHAR(160),"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05" spans="2:11" hidden="1" x14ac:dyDescent="0.25">
      <c r="B7005" s="20">
        <v>46042</v>
      </c>
      <c r="C7005" s="2" t="s">
        <v>1</v>
      </c>
      <c r="D7005" s="2" t="s">
        <v>2306</v>
      </c>
      <c r="E7005" s="2" t="s">
        <v>263</v>
      </c>
      <c r="F7005" s="2" t="s">
        <v>3849</v>
      </c>
      <c r="G7005" s="5">
        <v>192</v>
      </c>
      <c r="H7005" s="5">
        <v>33.5</v>
      </c>
      <c r="I7005" s="5">
        <v>6432</v>
      </c>
      <c r="J7005" s="5">
        <v>739952.71999999986</v>
      </c>
      <c r="K7005" s="3" t="str" cm="1">
        <f t="array" ref="K7005">_xlfn.LET(_xlpm.d,UPPER(TRIM(CLEAN(SUBSTITUTE(F7005,CHAR(160),"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06" spans="2:11" hidden="1" x14ac:dyDescent="0.25">
      <c r="B7006" s="20">
        <v>46043</v>
      </c>
      <c r="C7006" s="2" t="s">
        <v>1</v>
      </c>
      <c r="D7006" s="2" t="s">
        <v>2307</v>
      </c>
      <c r="E7006" s="2" t="s">
        <v>145</v>
      </c>
      <c r="F7006" s="2" t="s">
        <v>3849</v>
      </c>
      <c r="G7006" s="5">
        <v>15</v>
      </c>
      <c r="H7006" s="5">
        <v>33.5</v>
      </c>
      <c r="I7006" s="5">
        <v>502.5</v>
      </c>
      <c r="J7006" s="5">
        <v>740455.21999999986</v>
      </c>
      <c r="K7006" s="3" t="str" cm="1">
        <f t="array" ref="K7006">_xlfn.LET(_xlpm.d,UPPER(TRIM(CLEAN(SUBSTITUTE(F7006,CHAR(160),"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07" spans="2:11" hidden="1" x14ac:dyDescent="0.25">
      <c r="B7007" s="20">
        <v>46043</v>
      </c>
      <c r="C7007" s="2" t="s">
        <v>1</v>
      </c>
      <c r="D7007" s="2" t="s">
        <v>1321</v>
      </c>
      <c r="E7007" s="2" t="s">
        <v>149</v>
      </c>
      <c r="F7007" s="2" t="s">
        <v>3849</v>
      </c>
      <c r="G7007" s="5">
        <v>57</v>
      </c>
      <c r="H7007" s="5">
        <v>33.5</v>
      </c>
      <c r="I7007" s="5">
        <v>1909.5</v>
      </c>
      <c r="J7007" s="5">
        <v>742364.71999999986</v>
      </c>
      <c r="K7007" s="3" t="str" cm="1">
        <f t="array" ref="K7007">_xlfn.LET(_xlpm.d,UPPER(TRIM(CLEAN(SUBSTITUTE(F7007,CHAR(160),"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08" spans="2:11" hidden="1" x14ac:dyDescent="0.25">
      <c r="B7008" s="20">
        <v>46043</v>
      </c>
      <c r="C7008" s="2" t="s">
        <v>1</v>
      </c>
      <c r="D7008" s="2" t="s">
        <v>3430</v>
      </c>
      <c r="E7008" s="2" t="s">
        <v>307</v>
      </c>
      <c r="F7008" s="2" t="s">
        <v>3849</v>
      </c>
      <c r="G7008" s="5">
        <v>160</v>
      </c>
      <c r="H7008" s="5">
        <v>33.5</v>
      </c>
      <c r="I7008" s="5">
        <v>5360</v>
      </c>
      <c r="J7008" s="5">
        <v>747724.71999999986</v>
      </c>
      <c r="K7008" s="3" t="str" cm="1">
        <f t="array" ref="K7008">_xlfn.LET(_xlpm.d,UPPER(TRIM(CLEAN(SUBSTITUTE(F7008,CHAR(160),"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09" spans="2:11" hidden="1" x14ac:dyDescent="0.25">
      <c r="B7009" s="20">
        <v>46044</v>
      </c>
      <c r="C7009" s="2" t="s">
        <v>1</v>
      </c>
      <c r="D7009" s="2" t="s">
        <v>134</v>
      </c>
      <c r="E7009" s="2" t="s">
        <v>135</v>
      </c>
      <c r="F7009" s="2" t="s">
        <v>3849</v>
      </c>
      <c r="G7009" s="5">
        <v>32</v>
      </c>
      <c r="H7009" s="5">
        <v>33.5</v>
      </c>
      <c r="I7009" s="5">
        <v>1072</v>
      </c>
      <c r="J7009" s="5">
        <v>748796.71999999986</v>
      </c>
      <c r="K7009" s="3" t="str" cm="1">
        <f t="array" ref="K7009">_xlfn.LET(_xlpm.d,UPPER(TRIM(CLEAN(SUBSTITUTE(F7009,CHAR(160),"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10" spans="2:11" hidden="1" x14ac:dyDescent="0.25">
      <c r="B7010" s="20">
        <v>46044</v>
      </c>
      <c r="C7010" s="2" t="s">
        <v>1</v>
      </c>
      <c r="D7010" s="2" t="s">
        <v>1601</v>
      </c>
      <c r="E7010" s="2" t="s">
        <v>180</v>
      </c>
      <c r="F7010" s="2" t="s">
        <v>3849</v>
      </c>
      <c r="G7010" s="5">
        <v>30</v>
      </c>
      <c r="H7010" s="5">
        <v>33.5</v>
      </c>
      <c r="I7010" s="5">
        <v>1005</v>
      </c>
      <c r="J7010" s="5">
        <v>749801.71999999986</v>
      </c>
      <c r="K7010" s="3" t="str" cm="1">
        <f t="array" ref="K7010">_xlfn.LET(_xlpm.d,UPPER(TRIM(CLEAN(SUBSTITUTE(F7010,CHAR(160),"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11" spans="2:11" hidden="1" x14ac:dyDescent="0.25">
      <c r="B7011" s="20">
        <v>46044</v>
      </c>
      <c r="C7011" s="2" t="s">
        <v>1</v>
      </c>
      <c r="D7011" s="2" t="s">
        <v>2313</v>
      </c>
      <c r="E7011" s="2" t="s">
        <v>254</v>
      </c>
      <c r="F7011" s="2" t="s">
        <v>3849</v>
      </c>
      <c r="G7011" s="5">
        <v>30</v>
      </c>
      <c r="H7011" s="5">
        <v>33.5</v>
      </c>
      <c r="I7011" s="5">
        <v>1005</v>
      </c>
      <c r="J7011" s="5">
        <v>750806.71999999986</v>
      </c>
      <c r="K7011" s="3" t="str" cm="1">
        <f t="array" ref="K7011">_xlfn.LET(_xlpm.d,UPPER(TRIM(CLEAN(SUBSTITUTE(F7011,CHAR(160),"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12" spans="2:11" hidden="1" x14ac:dyDescent="0.25">
      <c r="B7012" s="20">
        <v>46044</v>
      </c>
      <c r="C7012" s="2" t="s">
        <v>1</v>
      </c>
      <c r="D7012" s="2" t="s">
        <v>2314</v>
      </c>
      <c r="E7012" s="2" t="s">
        <v>305</v>
      </c>
      <c r="F7012" s="2" t="s">
        <v>3849</v>
      </c>
      <c r="G7012" s="5">
        <v>208</v>
      </c>
      <c r="H7012" s="5">
        <v>33.5</v>
      </c>
      <c r="I7012" s="5">
        <v>6968</v>
      </c>
      <c r="J7012" s="5">
        <v>757774.71999999986</v>
      </c>
      <c r="K7012" s="3" t="str" cm="1">
        <f t="array" ref="K7012">_xlfn.LET(_xlpm.d,UPPER(TRIM(CLEAN(SUBSTITUTE(F7012,CHAR(160),"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13" spans="2:11" hidden="1" x14ac:dyDescent="0.25">
      <c r="B7013" s="20">
        <v>46044</v>
      </c>
      <c r="C7013" s="2" t="s">
        <v>1</v>
      </c>
      <c r="D7013" s="2" t="s">
        <v>2315</v>
      </c>
      <c r="E7013" s="2" t="s">
        <v>43</v>
      </c>
      <c r="F7013" s="2" t="s">
        <v>3907</v>
      </c>
      <c r="G7013" s="5">
        <v>10</v>
      </c>
      <c r="H7013" s="5">
        <v>32.99</v>
      </c>
      <c r="I7013" s="5">
        <v>329.9</v>
      </c>
      <c r="J7013" s="5">
        <v>758104.61999999988</v>
      </c>
      <c r="K7013" s="3" t="str" cm="1">
        <f t="array" ref="K7013">_xlfn.LET(_xlpm.d,UPPER(TRIM(CLEAN(SUBSTITUTE(F7013,CHAR(160),"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14" spans="2:11" hidden="1" x14ac:dyDescent="0.25">
      <c r="B7014" s="20">
        <v>46045</v>
      </c>
      <c r="C7014" s="2" t="s">
        <v>1</v>
      </c>
      <c r="D7014" s="2" t="s">
        <v>2316</v>
      </c>
      <c r="E7014" s="2" t="s">
        <v>165</v>
      </c>
      <c r="F7014" s="2" t="s">
        <v>3849</v>
      </c>
      <c r="G7014" s="5">
        <v>40</v>
      </c>
      <c r="H7014" s="5">
        <v>33.5</v>
      </c>
      <c r="I7014" s="5">
        <v>1340</v>
      </c>
      <c r="J7014" s="5">
        <v>759444.61999999988</v>
      </c>
      <c r="K7014" s="3" t="str" cm="1">
        <f t="array" ref="K7014">_xlfn.LET(_xlpm.d,UPPER(TRIM(CLEAN(SUBSTITUTE(F7014,CHAR(160),"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15" spans="2:11" hidden="1" x14ac:dyDescent="0.25">
      <c r="B7015" s="20">
        <v>46045</v>
      </c>
      <c r="C7015" s="2" t="s">
        <v>1</v>
      </c>
      <c r="D7015" s="2" t="s">
        <v>1323</v>
      </c>
      <c r="E7015" s="2" t="s">
        <v>236</v>
      </c>
      <c r="F7015" s="2" t="s">
        <v>3849</v>
      </c>
      <c r="G7015" s="5">
        <v>32</v>
      </c>
      <c r="H7015" s="5">
        <v>33.5</v>
      </c>
      <c r="I7015" s="5">
        <v>1072</v>
      </c>
      <c r="J7015" s="5">
        <v>760516.61999999988</v>
      </c>
      <c r="K7015" s="3" t="str" cm="1">
        <f t="array" ref="K7015">_xlfn.LET(_xlpm.d,UPPER(TRIM(CLEAN(SUBSTITUTE(F7015,CHAR(160),"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16" spans="2:11" hidden="1" x14ac:dyDescent="0.25">
      <c r="B7016" s="20">
        <v>46045</v>
      </c>
      <c r="C7016" s="2" t="s">
        <v>1</v>
      </c>
      <c r="D7016" s="2" t="s">
        <v>2317</v>
      </c>
      <c r="E7016" s="2" t="s">
        <v>195</v>
      </c>
      <c r="F7016" s="2" t="s">
        <v>3849</v>
      </c>
      <c r="G7016" s="5">
        <v>100</v>
      </c>
      <c r="H7016" s="5">
        <v>33.5</v>
      </c>
      <c r="I7016" s="5">
        <v>3350</v>
      </c>
      <c r="J7016" s="5">
        <v>763866.61999999988</v>
      </c>
      <c r="K7016" s="3" t="str" cm="1">
        <f t="array" ref="K7016">_xlfn.LET(_xlpm.d,UPPER(TRIM(CLEAN(SUBSTITUTE(F7016,CHAR(160),"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17" spans="2:11" hidden="1" x14ac:dyDescent="0.25">
      <c r="B7017" s="20">
        <v>46045</v>
      </c>
      <c r="C7017" s="2" t="s">
        <v>1</v>
      </c>
      <c r="D7017" s="2" t="s">
        <v>3433</v>
      </c>
      <c r="E7017" s="2" t="s">
        <v>154</v>
      </c>
      <c r="F7017" s="2" t="s">
        <v>3849</v>
      </c>
      <c r="G7017" s="5">
        <v>40</v>
      </c>
      <c r="H7017" s="5">
        <v>33.5</v>
      </c>
      <c r="I7017" s="5">
        <v>1340</v>
      </c>
      <c r="J7017" s="5">
        <v>765206.61999999988</v>
      </c>
      <c r="K7017" s="3" t="str" cm="1">
        <f t="array" ref="K7017">_xlfn.LET(_xlpm.d,UPPER(TRIM(CLEAN(SUBSTITUTE(F7017,CHAR(160),"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18" spans="2:11" hidden="1" x14ac:dyDescent="0.25">
      <c r="B7018" s="20">
        <v>46045</v>
      </c>
      <c r="C7018" s="2" t="s">
        <v>1</v>
      </c>
      <c r="D7018" s="2" t="s">
        <v>3434</v>
      </c>
      <c r="E7018" s="2" t="s">
        <v>288</v>
      </c>
      <c r="F7018" s="2" t="s">
        <v>3849</v>
      </c>
      <c r="G7018" s="5">
        <v>16</v>
      </c>
      <c r="H7018" s="5">
        <v>33.5</v>
      </c>
      <c r="I7018" s="5">
        <v>536</v>
      </c>
      <c r="J7018" s="5">
        <v>765742.61999999988</v>
      </c>
      <c r="K7018" s="3" t="str" cm="1">
        <f t="array" ref="K7018">_xlfn.LET(_xlpm.d,UPPER(TRIM(CLEAN(SUBSTITUTE(F7018,CHAR(160),"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19" spans="2:11" hidden="1" x14ac:dyDescent="0.25">
      <c r="B7019" s="20">
        <v>46045</v>
      </c>
      <c r="C7019" s="2" t="s">
        <v>1</v>
      </c>
      <c r="D7019" s="2" t="s">
        <v>1481</v>
      </c>
      <c r="E7019" s="2" t="s">
        <v>238</v>
      </c>
      <c r="F7019" s="2" t="s">
        <v>3849</v>
      </c>
      <c r="G7019" s="5">
        <v>40</v>
      </c>
      <c r="H7019" s="5">
        <v>33.5</v>
      </c>
      <c r="I7019" s="5">
        <v>1340</v>
      </c>
      <c r="J7019" s="5">
        <v>767082.61999999988</v>
      </c>
      <c r="K7019" s="3" t="str" cm="1">
        <f t="array" ref="K7019">_xlfn.LET(_xlpm.d,UPPER(TRIM(CLEAN(SUBSTITUTE(F7019,CHAR(160),"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20" spans="2:11" hidden="1" x14ac:dyDescent="0.25">
      <c r="B7020" s="20">
        <v>46045</v>
      </c>
      <c r="C7020" s="2" t="s">
        <v>1</v>
      </c>
      <c r="D7020" s="2" t="s">
        <v>2319</v>
      </c>
      <c r="E7020" s="2" t="s">
        <v>232</v>
      </c>
      <c r="F7020" s="2" t="s">
        <v>3849</v>
      </c>
      <c r="G7020" s="5">
        <v>16</v>
      </c>
      <c r="H7020" s="5">
        <v>33.5</v>
      </c>
      <c r="I7020" s="5">
        <v>536</v>
      </c>
      <c r="J7020" s="5">
        <v>767618.61999999988</v>
      </c>
      <c r="K7020" s="3" t="str" cm="1">
        <f t="array" ref="K7020">_xlfn.LET(_xlpm.d,UPPER(TRIM(CLEAN(SUBSTITUTE(F7020,CHAR(160),"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21" spans="2:11" hidden="1" x14ac:dyDescent="0.25">
      <c r="B7021" s="20">
        <v>46045</v>
      </c>
      <c r="C7021" s="2" t="s">
        <v>1</v>
      </c>
      <c r="D7021" s="2" t="s">
        <v>80</v>
      </c>
      <c r="E7021" s="2" t="s">
        <v>78</v>
      </c>
      <c r="F7021" s="2" t="s">
        <v>3849</v>
      </c>
      <c r="G7021" s="5">
        <v>72</v>
      </c>
      <c r="H7021" s="5">
        <v>33.5</v>
      </c>
      <c r="I7021" s="5">
        <v>2412</v>
      </c>
      <c r="J7021" s="5">
        <v>770030.61999999988</v>
      </c>
      <c r="K7021" s="3" t="str" cm="1">
        <f t="array" ref="K7021">_xlfn.LET(_xlpm.d,UPPER(TRIM(CLEAN(SUBSTITUTE(F7021,CHAR(160),"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22" spans="2:11" hidden="1" x14ac:dyDescent="0.25">
      <c r="B7022" s="20">
        <v>46045</v>
      </c>
      <c r="C7022" s="2" t="s">
        <v>1</v>
      </c>
      <c r="D7022" s="2" t="s">
        <v>3435</v>
      </c>
      <c r="E7022" s="2" t="s">
        <v>319</v>
      </c>
      <c r="F7022" s="2" t="s">
        <v>3849</v>
      </c>
      <c r="G7022" s="5">
        <v>48</v>
      </c>
      <c r="H7022" s="5">
        <v>33.5</v>
      </c>
      <c r="I7022" s="5">
        <v>1608</v>
      </c>
      <c r="J7022" s="5">
        <v>771638.61999999988</v>
      </c>
      <c r="K7022" s="3" t="str" cm="1">
        <f t="array" ref="K7022">_xlfn.LET(_xlpm.d,UPPER(TRIM(CLEAN(SUBSTITUTE(F7022,CHAR(160),"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23" spans="2:11" hidden="1" x14ac:dyDescent="0.25">
      <c r="B7023" s="20">
        <v>46045</v>
      </c>
      <c r="C7023" s="2" t="s">
        <v>1</v>
      </c>
      <c r="D7023" s="2" t="s">
        <v>2320</v>
      </c>
      <c r="E7023" s="2" t="s">
        <v>197</v>
      </c>
      <c r="F7023" s="2" t="s">
        <v>3849</v>
      </c>
      <c r="G7023" s="5">
        <v>121</v>
      </c>
      <c r="H7023" s="5">
        <v>33.5</v>
      </c>
      <c r="I7023" s="5">
        <v>4053.5</v>
      </c>
      <c r="J7023" s="5">
        <v>775692.11999999988</v>
      </c>
      <c r="K7023" s="3" t="str" cm="1">
        <f t="array" ref="K7023">_xlfn.LET(_xlpm.d,UPPER(TRIM(CLEAN(SUBSTITUTE(F7023,CHAR(160),"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24" spans="2:11" hidden="1" x14ac:dyDescent="0.25">
      <c r="B7024" s="20">
        <v>46048</v>
      </c>
      <c r="C7024" s="2" t="s">
        <v>1</v>
      </c>
      <c r="D7024" s="2" t="s">
        <v>3908</v>
      </c>
      <c r="E7024" s="2" t="s">
        <v>254</v>
      </c>
      <c r="F7024" s="2" t="s">
        <v>3849</v>
      </c>
      <c r="G7024" s="5">
        <v>32</v>
      </c>
      <c r="H7024" s="5">
        <v>33.5</v>
      </c>
      <c r="I7024" s="5">
        <v>1072</v>
      </c>
      <c r="J7024" s="5">
        <v>776764.11999999988</v>
      </c>
      <c r="K7024" s="3" t="str" cm="1">
        <f t="array" ref="K7024">_xlfn.LET(_xlpm.d,UPPER(TRIM(CLEAN(SUBSTITUTE(F7024,CHAR(160),"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25" spans="2:11" hidden="1" x14ac:dyDescent="0.25">
      <c r="B7025" s="20">
        <v>46048</v>
      </c>
      <c r="C7025" s="2" t="s">
        <v>1</v>
      </c>
      <c r="D7025" s="2" t="s">
        <v>3909</v>
      </c>
      <c r="E7025" s="2" t="s">
        <v>160</v>
      </c>
      <c r="F7025" s="2" t="s">
        <v>3849</v>
      </c>
      <c r="G7025" s="5">
        <v>32</v>
      </c>
      <c r="H7025" s="5">
        <v>33.5</v>
      </c>
      <c r="I7025" s="5">
        <v>1072</v>
      </c>
      <c r="J7025" s="5">
        <v>777836.11999999988</v>
      </c>
      <c r="K7025" s="3" t="str" cm="1">
        <f t="array" ref="K7025">_xlfn.LET(_xlpm.d,UPPER(TRIM(CLEAN(SUBSTITUTE(F7025,CHAR(160),"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26" spans="2:11" hidden="1" x14ac:dyDescent="0.25">
      <c r="B7026" s="20">
        <v>46049</v>
      </c>
      <c r="C7026" s="2" t="s">
        <v>1</v>
      </c>
      <c r="D7026" s="2" t="s">
        <v>2321</v>
      </c>
      <c r="E7026" s="2" t="s">
        <v>232</v>
      </c>
      <c r="F7026" s="2" t="s">
        <v>3849</v>
      </c>
      <c r="G7026" s="5">
        <v>40</v>
      </c>
      <c r="H7026" s="5">
        <v>33.5</v>
      </c>
      <c r="I7026" s="5">
        <v>1340</v>
      </c>
      <c r="J7026" s="5">
        <v>779176.11999999988</v>
      </c>
      <c r="K7026" s="3" t="str" cm="1">
        <f t="array" ref="K7026">_xlfn.LET(_xlpm.d,UPPER(TRIM(CLEAN(SUBSTITUTE(F7026,CHAR(160),"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27" spans="2:11" hidden="1" x14ac:dyDescent="0.25">
      <c r="B7027" s="20">
        <v>46049</v>
      </c>
      <c r="C7027" s="2" t="s">
        <v>1</v>
      </c>
      <c r="D7027" s="2" t="s">
        <v>3439</v>
      </c>
      <c r="E7027" s="2" t="s">
        <v>143</v>
      </c>
      <c r="F7027" s="2" t="s">
        <v>3849</v>
      </c>
      <c r="G7027" s="5">
        <v>40</v>
      </c>
      <c r="H7027" s="5">
        <v>33.5</v>
      </c>
      <c r="I7027" s="5">
        <v>1340</v>
      </c>
      <c r="J7027" s="5">
        <v>780516.11999999988</v>
      </c>
      <c r="K7027" s="3" t="str" cm="1">
        <f t="array" ref="K7027">_xlfn.LET(_xlpm.d,UPPER(TRIM(CLEAN(SUBSTITUTE(F7027,CHAR(160),"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28" spans="2:11" hidden="1" x14ac:dyDescent="0.25">
      <c r="B7028" s="20">
        <v>46049</v>
      </c>
      <c r="C7028" s="2" t="s">
        <v>1</v>
      </c>
      <c r="D7028" s="2" t="s">
        <v>1325</v>
      </c>
      <c r="E7028" s="2" t="s">
        <v>158</v>
      </c>
      <c r="F7028" s="2" t="s">
        <v>3849</v>
      </c>
      <c r="G7028" s="5">
        <v>64</v>
      </c>
      <c r="H7028" s="5">
        <v>33.5</v>
      </c>
      <c r="I7028" s="5">
        <v>2144</v>
      </c>
      <c r="J7028" s="5">
        <v>782660.11999999988</v>
      </c>
      <c r="K7028" s="3" t="str" cm="1">
        <f t="array" ref="K7028">_xlfn.LET(_xlpm.d,UPPER(TRIM(CLEAN(SUBSTITUTE(F7028,CHAR(160),"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29" spans="2:11" hidden="1" x14ac:dyDescent="0.25">
      <c r="B7029" s="20">
        <v>46049</v>
      </c>
      <c r="C7029" s="2" t="s">
        <v>1</v>
      </c>
      <c r="D7029" s="2" t="s">
        <v>2322</v>
      </c>
      <c r="E7029" s="2" t="s">
        <v>78</v>
      </c>
      <c r="F7029" s="2" t="s">
        <v>3849</v>
      </c>
      <c r="G7029" s="5">
        <v>36</v>
      </c>
      <c r="H7029" s="5">
        <v>33.5</v>
      </c>
      <c r="I7029" s="5">
        <v>1206</v>
      </c>
      <c r="J7029" s="5">
        <v>783866.11999999988</v>
      </c>
      <c r="K7029" s="3" t="str" cm="1">
        <f t="array" ref="K7029">_xlfn.LET(_xlpm.d,UPPER(TRIM(CLEAN(SUBSTITUTE(F7029,CHAR(160),"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30" spans="2:11" hidden="1" x14ac:dyDescent="0.25">
      <c r="B7030" s="20">
        <v>46049</v>
      </c>
      <c r="C7030" s="2" t="s">
        <v>1</v>
      </c>
      <c r="D7030" s="2" t="s">
        <v>2323</v>
      </c>
      <c r="E7030" s="2" t="s">
        <v>276</v>
      </c>
      <c r="F7030" s="2" t="s">
        <v>3849</v>
      </c>
      <c r="G7030" s="5">
        <v>40</v>
      </c>
      <c r="H7030" s="5">
        <v>33.5</v>
      </c>
      <c r="I7030" s="5">
        <v>1340</v>
      </c>
      <c r="J7030" s="5">
        <v>785206.11999999988</v>
      </c>
      <c r="K7030" s="3" t="str" cm="1">
        <f t="array" ref="K7030">_xlfn.LET(_xlpm.d,UPPER(TRIM(CLEAN(SUBSTITUTE(F7030,CHAR(160),"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31" spans="2:11" hidden="1" x14ac:dyDescent="0.25">
      <c r="B7031" s="20">
        <v>46049</v>
      </c>
      <c r="C7031" s="2" t="s">
        <v>1</v>
      </c>
      <c r="D7031" s="2" t="s">
        <v>1483</v>
      </c>
      <c r="E7031" s="2" t="s">
        <v>261</v>
      </c>
      <c r="F7031" s="2" t="s">
        <v>3849</v>
      </c>
      <c r="G7031" s="5">
        <v>40</v>
      </c>
      <c r="H7031" s="5">
        <v>33.5</v>
      </c>
      <c r="I7031" s="5">
        <v>1340</v>
      </c>
      <c r="J7031" s="5">
        <v>786546.11999999988</v>
      </c>
      <c r="K7031" s="3" t="str" cm="1">
        <f t="array" ref="K7031">_xlfn.LET(_xlpm.d,UPPER(TRIM(CLEAN(SUBSTITUTE(F7031,CHAR(160),"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32" spans="2:11" hidden="1" x14ac:dyDescent="0.25">
      <c r="B7032" s="20">
        <v>46050</v>
      </c>
      <c r="C7032" s="2" t="s">
        <v>1</v>
      </c>
      <c r="D7032" s="2" t="s">
        <v>1484</v>
      </c>
      <c r="E7032" s="2" t="s">
        <v>149</v>
      </c>
      <c r="F7032" s="2" t="s">
        <v>3849</v>
      </c>
      <c r="G7032" s="5">
        <v>20</v>
      </c>
      <c r="H7032" s="5">
        <v>33.5</v>
      </c>
      <c r="I7032" s="5">
        <v>670</v>
      </c>
      <c r="J7032" s="5">
        <v>787216.11999999988</v>
      </c>
      <c r="K7032" s="3" t="str" cm="1">
        <f t="array" ref="K7032">_xlfn.LET(_xlpm.d,UPPER(TRIM(CLEAN(SUBSTITUTE(F7032,CHAR(160),"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33" spans="2:11" hidden="1" x14ac:dyDescent="0.25">
      <c r="B7033" s="20">
        <v>46050</v>
      </c>
      <c r="C7033" s="2" t="s">
        <v>1</v>
      </c>
      <c r="D7033" s="2" t="s">
        <v>2326</v>
      </c>
      <c r="E7033" s="2" t="s">
        <v>189</v>
      </c>
      <c r="F7033" s="2" t="s">
        <v>3849</v>
      </c>
      <c r="G7033" s="5">
        <v>20</v>
      </c>
      <c r="H7033" s="5">
        <v>33.5</v>
      </c>
      <c r="I7033" s="5">
        <v>670</v>
      </c>
      <c r="J7033" s="5">
        <v>787886.11999999988</v>
      </c>
      <c r="K7033" s="3" t="str" cm="1">
        <f t="array" ref="K7033">_xlfn.LET(_xlpm.d,UPPER(TRIM(CLEAN(SUBSTITUTE(F7033,CHAR(160),"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34" spans="2:11" hidden="1" x14ac:dyDescent="0.25">
      <c r="B7034" s="20">
        <v>46051</v>
      </c>
      <c r="C7034" s="2" t="s">
        <v>1</v>
      </c>
      <c r="D7034" s="2" t="s">
        <v>2329</v>
      </c>
      <c r="E7034" s="2" t="s">
        <v>248</v>
      </c>
      <c r="F7034" s="2" t="s">
        <v>3849</v>
      </c>
      <c r="G7034" s="5">
        <v>120</v>
      </c>
      <c r="H7034" s="5">
        <v>33.5</v>
      </c>
      <c r="I7034" s="5">
        <v>4020</v>
      </c>
      <c r="J7034" s="5">
        <v>791906.11999999988</v>
      </c>
      <c r="K7034" s="3" t="str" cm="1">
        <f t="array" ref="K7034">_xlfn.LET(_xlpm.d,UPPER(TRIM(CLEAN(SUBSTITUTE(F7034,CHAR(160),"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35" spans="2:11" hidden="1" x14ac:dyDescent="0.25">
      <c r="B7035" s="20">
        <v>46051</v>
      </c>
      <c r="C7035" s="2" t="s">
        <v>1</v>
      </c>
      <c r="D7035" s="2" t="s">
        <v>1326</v>
      </c>
      <c r="E7035" s="2" t="s">
        <v>180</v>
      </c>
      <c r="F7035" s="2" t="s">
        <v>3849</v>
      </c>
      <c r="G7035" s="5">
        <v>32</v>
      </c>
      <c r="H7035" s="5">
        <v>33.5</v>
      </c>
      <c r="I7035" s="5">
        <v>1072</v>
      </c>
      <c r="J7035" s="5">
        <v>792978.11999999988</v>
      </c>
      <c r="K7035" s="3" t="str" cm="1">
        <f t="array" ref="K7035">_xlfn.LET(_xlpm.d,UPPER(TRIM(CLEAN(SUBSTITUTE(F7035,CHAR(160),"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36" spans="2:11" hidden="1" x14ac:dyDescent="0.25">
      <c r="B7036" s="20">
        <v>46051</v>
      </c>
      <c r="C7036" s="2" t="s">
        <v>1</v>
      </c>
      <c r="D7036" s="2" t="s">
        <v>3910</v>
      </c>
      <c r="E7036" s="2" t="s">
        <v>151</v>
      </c>
      <c r="F7036" s="2" t="s">
        <v>3849</v>
      </c>
      <c r="G7036" s="5">
        <v>10</v>
      </c>
      <c r="H7036" s="5">
        <v>33.5</v>
      </c>
      <c r="I7036" s="5">
        <v>335</v>
      </c>
      <c r="J7036" s="5">
        <v>793313.11999999988</v>
      </c>
      <c r="K7036" s="3" t="str" cm="1">
        <f t="array" ref="K7036">_xlfn.LET(_xlpm.d,UPPER(TRIM(CLEAN(SUBSTITUTE(F7036,CHAR(160),"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37" spans="2:11" hidden="1" x14ac:dyDescent="0.25">
      <c r="B7037" s="20">
        <v>46051</v>
      </c>
      <c r="C7037" s="2" t="s">
        <v>1</v>
      </c>
      <c r="D7037" s="2" t="s">
        <v>2330</v>
      </c>
      <c r="E7037" s="2" t="s">
        <v>254</v>
      </c>
      <c r="F7037" s="2" t="s">
        <v>3849</v>
      </c>
      <c r="G7037" s="5">
        <v>40</v>
      </c>
      <c r="H7037" s="5">
        <v>33.5</v>
      </c>
      <c r="I7037" s="5">
        <v>1340</v>
      </c>
      <c r="J7037" s="5">
        <v>794653.11999999988</v>
      </c>
      <c r="K7037" s="3" t="str" cm="1">
        <f t="array" ref="K7037">_xlfn.LET(_xlpm.d,UPPER(TRIM(CLEAN(SUBSTITUTE(F7037,CHAR(160),"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38" spans="2:11" hidden="1" x14ac:dyDescent="0.25">
      <c r="B7038" s="20">
        <v>46051</v>
      </c>
      <c r="C7038" s="2" t="s">
        <v>1</v>
      </c>
      <c r="D7038" s="2" t="s">
        <v>2331</v>
      </c>
      <c r="E7038" s="2" t="s">
        <v>268</v>
      </c>
      <c r="F7038" s="2" t="s">
        <v>3849</v>
      </c>
      <c r="G7038" s="5">
        <v>20</v>
      </c>
      <c r="H7038" s="5">
        <v>33.5</v>
      </c>
      <c r="I7038" s="5">
        <v>670</v>
      </c>
      <c r="J7038" s="5">
        <v>795323.11999999988</v>
      </c>
      <c r="K7038" s="3" t="str" cm="1">
        <f t="array" ref="K7038">_xlfn.LET(_xlpm.d,UPPER(TRIM(CLEAN(SUBSTITUTE(F7038,CHAR(160),"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39" spans="2:11" hidden="1" x14ac:dyDescent="0.25">
      <c r="B7039" s="20">
        <v>46051</v>
      </c>
      <c r="C7039" s="2" t="s">
        <v>1</v>
      </c>
      <c r="D7039" s="2" t="s">
        <v>1328</v>
      </c>
      <c r="E7039" s="2" t="s">
        <v>192</v>
      </c>
      <c r="F7039" s="2" t="s">
        <v>3849</v>
      </c>
      <c r="G7039" s="5">
        <v>52</v>
      </c>
      <c r="H7039" s="5">
        <v>33.5</v>
      </c>
      <c r="I7039" s="5">
        <v>1742</v>
      </c>
      <c r="J7039" s="5">
        <v>797065.11999999988</v>
      </c>
      <c r="K7039" s="3" t="str" cm="1">
        <f t="array" ref="K7039">_xlfn.LET(_xlpm.d,UPPER(TRIM(CLEAN(SUBSTITUTE(F7039,CHAR(160),"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40" spans="2:11" hidden="1" x14ac:dyDescent="0.25">
      <c r="B7040" s="20">
        <v>46052</v>
      </c>
      <c r="C7040" s="2" t="s">
        <v>1</v>
      </c>
      <c r="D7040" s="2" t="s">
        <v>81</v>
      </c>
      <c r="E7040" s="2" t="s">
        <v>78</v>
      </c>
      <c r="F7040" s="2" t="s">
        <v>3849</v>
      </c>
      <c r="G7040" s="5">
        <v>70</v>
      </c>
      <c r="H7040" s="5">
        <v>33.5</v>
      </c>
      <c r="I7040" s="5">
        <v>2345</v>
      </c>
      <c r="J7040" s="5">
        <v>799410.11999999988</v>
      </c>
      <c r="K7040" s="3" t="str" cm="1">
        <f t="array" ref="K7040">_xlfn.LET(_xlpm.d,UPPER(TRIM(CLEAN(SUBSTITUTE(F7040,CHAR(160),"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41" spans="2:11" hidden="1" x14ac:dyDescent="0.25">
      <c r="B7041" s="20">
        <v>46052</v>
      </c>
      <c r="C7041" s="2" t="s">
        <v>1</v>
      </c>
      <c r="D7041" s="2" t="s">
        <v>3447</v>
      </c>
      <c r="E7041" s="2" t="s">
        <v>234</v>
      </c>
      <c r="F7041" s="2" t="s">
        <v>3849</v>
      </c>
      <c r="G7041" s="5">
        <v>60</v>
      </c>
      <c r="H7041" s="5">
        <v>33.5</v>
      </c>
      <c r="I7041" s="5">
        <v>2010</v>
      </c>
      <c r="J7041" s="5">
        <v>801420.11999999988</v>
      </c>
      <c r="K7041" s="3" t="str" cm="1">
        <f t="array" ref="K7041">_xlfn.LET(_xlpm.d,UPPER(TRIM(CLEAN(SUBSTITUTE(F7041,CHAR(160),"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42" spans="2:11" hidden="1" x14ac:dyDescent="0.25">
      <c r="B7042" s="20">
        <v>46052</v>
      </c>
      <c r="C7042" s="2" t="s">
        <v>1</v>
      </c>
      <c r="D7042" s="2" t="s">
        <v>2332</v>
      </c>
      <c r="E7042" s="2" t="s">
        <v>243</v>
      </c>
      <c r="F7042" s="2" t="s">
        <v>3849</v>
      </c>
      <c r="G7042" s="5">
        <v>60</v>
      </c>
      <c r="H7042" s="5">
        <v>33.5</v>
      </c>
      <c r="I7042" s="5">
        <v>2010</v>
      </c>
      <c r="J7042" s="5">
        <v>803430.11999999988</v>
      </c>
      <c r="K7042" s="3" t="str" cm="1">
        <f t="array" ref="K7042">_xlfn.LET(_xlpm.d,UPPER(TRIM(CLEAN(SUBSTITUTE(F7042,CHAR(160),"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43" spans="2:11" hidden="1" x14ac:dyDescent="0.25">
      <c r="B7043" s="20">
        <v>46052</v>
      </c>
      <c r="C7043" s="2" t="s">
        <v>1</v>
      </c>
      <c r="D7043" s="2" t="s">
        <v>3448</v>
      </c>
      <c r="E7043" s="2" t="s">
        <v>195</v>
      </c>
      <c r="F7043" s="2" t="s">
        <v>3849</v>
      </c>
      <c r="G7043" s="5">
        <v>40</v>
      </c>
      <c r="H7043" s="5">
        <v>33.5</v>
      </c>
      <c r="I7043" s="5">
        <v>1340</v>
      </c>
      <c r="J7043" s="5">
        <v>804770.11999999988</v>
      </c>
      <c r="K7043" s="3" t="str" cm="1">
        <f t="array" ref="K7043">_xlfn.LET(_xlpm.d,UPPER(TRIM(CLEAN(SUBSTITUTE(F7043,CHAR(160),"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44" spans="2:11" hidden="1" x14ac:dyDescent="0.25">
      <c r="B7044" s="20">
        <v>46052</v>
      </c>
      <c r="C7044" s="2" t="s">
        <v>1</v>
      </c>
      <c r="D7044" s="2" t="s">
        <v>1329</v>
      </c>
      <c r="E7044" s="2" t="s">
        <v>154</v>
      </c>
      <c r="F7044" s="2" t="s">
        <v>3849</v>
      </c>
      <c r="G7044" s="5">
        <v>32</v>
      </c>
      <c r="H7044" s="5">
        <v>33.5</v>
      </c>
      <c r="I7044" s="5">
        <v>1072</v>
      </c>
      <c r="J7044" s="5">
        <v>805842.11999999988</v>
      </c>
      <c r="K7044" s="3" t="str" cm="1">
        <f t="array" ref="K7044">_xlfn.LET(_xlpm.d,UPPER(TRIM(CLEAN(SUBSTITUTE(F7044,CHAR(160),"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45" spans="2:11" hidden="1" x14ac:dyDescent="0.25">
      <c r="B7045" s="20">
        <v>46052</v>
      </c>
      <c r="C7045" s="2" t="s">
        <v>1</v>
      </c>
      <c r="D7045" s="2" t="s">
        <v>3450</v>
      </c>
      <c r="E7045" s="2" t="s">
        <v>224</v>
      </c>
      <c r="F7045" s="2" t="s">
        <v>3849</v>
      </c>
      <c r="G7045" s="5">
        <v>120</v>
      </c>
      <c r="H7045" s="5">
        <v>33.5</v>
      </c>
      <c r="I7045" s="5">
        <v>4020</v>
      </c>
      <c r="J7045" s="5">
        <v>809862.11999999988</v>
      </c>
      <c r="K7045" s="3" t="str" cm="1">
        <f t="array" ref="K7045">_xlfn.LET(_xlpm.d,UPPER(TRIM(CLEAN(SUBSTITUTE(F7045,CHAR(160),"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46" spans="2:11" hidden="1" x14ac:dyDescent="0.25">
      <c r="B7046" s="20">
        <v>46052</v>
      </c>
      <c r="C7046" s="2" t="s">
        <v>1</v>
      </c>
      <c r="D7046" s="2" t="s">
        <v>3451</v>
      </c>
      <c r="E7046" s="2" t="s">
        <v>170</v>
      </c>
      <c r="F7046" s="2" t="s">
        <v>3849</v>
      </c>
      <c r="G7046" s="5">
        <v>16</v>
      </c>
      <c r="H7046" s="5">
        <v>40.99</v>
      </c>
      <c r="I7046" s="5">
        <v>655.84</v>
      </c>
      <c r="J7046" s="5">
        <v>810517.95999999985</v>
      </c>
      <c r="K7046" s="3" t="str" cm="1">
        <f t="array" ref="K7046">_xlfn.LET(_xlpm.d,UPPER(TRIM(CLEAN(SUBSTITUTE(F7046,CHAR(160),"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47" spans="2:11" hidden="1" x14ac:dyDescent="0.25">
      <c r="B7047" s="20">
        <v>46052</v>
      </c>
      <c r="C7047" s="2" t="s">
        <v>1</v>
      </c>
      <c r="D7047" s="2" t="s">
        <v>3911</v>
      </c>
      <c r="E7047" s="2" t="s">
        <v>835</v>
      </c>
      <c r="F7047" s="2" t="s">
        <v>3849</v>
      </c>
      <c r="G7047" s="5">
        <v>10</v>
      </c>
      <c r="H7047" s="5">
        <v>32.950000000000003</v>
      </c>
      <c r="I7047" s="5">
        <v>329.5</v>
      </c>
      <c r="J7047" s="5">
        <v>810847.45999999985</v>
      </c>
      <c r="K7047" s="3" t="str" cm="1">
        <f t="array" ref="K7047">_xlfn.LET(_xlpm.d,UPPER(TRIM(CLEAN(SUBSTITUTE(F7047,CHAR(160),"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48" spans="2:11" hidden="1" x14ac:dyDescent="0.25">
      <c r="B7048" s="20">
        <v>46053</v>
      </c>
      <c r="C7048" s="2" t="s">
        <v>1</v>
      </c>
      <c r="D7048" s="2" t="s">
        <v>2336</v>
      </c>
      <c r="E7048" s="2" t="s">
        <v>43</v>
      </c>
      <c r="F7048" s="2" t="s">
        <v>3900</v>
      </c>
      <c r="G7048" s="5">
        <v>10</v>
      </c>
      <c r="H7048" s="5">
        <v>38.799999999999997</v>
      </c>
      <c r="I7048" s="5">
        <v>388</v>
      </c>
      <c r="J7048" s="5">
        <v>811235.45999999985</v>
      </c>
      <c r="K7048" s="3" t="str" cm="1">
        <f t="array" ref="K7048">_xlfn.LET(_xlpm.d,UPPER(TRIM(CLEAN(SUBSTITUTE(F7048,CHAR(160),"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7049" spans="2:11" hidden="1" x14ac:dyDescent="0.25">
      <c r="B7049" s="20">
        <v>46055</v>
      </c>
      <c r="C7049" s="2" t="s">
        <v>1</v>
      </c>
      <c r="D7049" s="2" t="s">
        <v>2337</v>
      </c>
      <c r="E7049" s="2" t="s">
        <v>165</v>
      </c>
      <c r="F7049" s="2" t="s">
        <v>3849</v>
      </c>
      <c r="G7049" s="5">
        <v>30</v>
      </c>
      <c r="H7049" s="5">
        <v>33.5</v>
      </c>
      <c r="I7049" s="5">
        <v>1005</v>
      </c>
      <c r="J7049" s="5">
        <v>812240.45999999985</v>
      </c>
      <c r="K7049" s="3" t="str" cm="1">
        <f t="array" ref="K7049">_xlfn.LET(_xlpm.d,UPPER(TRIM(CLEAN(SUBSTITUTE(F7049,CHAR(160),"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50" spans="2:11" hidden="1" x14ac:dyDescent="0.25">
      <c r="B7050" s="20">
        <v>46055</v>
      </c>
      <c r="C7050" s="2" t="s">
        <v>1</v>
      </c>
      <c r="D7050" s="2" t="s">
        <v>2338</v>
      </c>
      <c r="E7050" s="2" t="s">
        <v>241</v>
      </c>
      <c r="F7050" s="2" t="s">
        <v>3849</v>
      </c>
      <c r="G7050" s="5">
        <v>40</v>
      </c>
      <c r="H7050" s="5">
        <v>33.5</v>
      </c>
      <c r="I7050" s="5">
        <v>1340</v>
      </c>
      <c r="J7050" s="5">
        <v>813580.45999999985</v>
      </c>
      <c r="K7050" s="3" t="str" cm="1">
        <f t="array" ref="K7050">_xlfn.LET(_xlpm.d,UPPER(TRIM(CLEAN(SUBSTITUTE(F7050,CHAR(160),"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51" spans="2:11" hidden="1" x14ac:dyDescent="0.25">
      <c r="B7051" s="20">
        <v>46056</v>
      </c>
      <c r="C7051" s="2" t="s">
        <v>1</v>
      </c>
      <c r="D7051" s="2" t="s">
        <v>3455</v>
      </c>
      <c r="E7051" s="2" t="s">
        <v>162</v>
      </c>
      <c r="F7051" s="2" t="s">
        <v>3849</v>
      </c>
      <c r="G7051" s="5">
        <v>90</v>
      </c>
      <c r="H7051" s="5">
        <v>33.5</v>
      </c>
      <c r="I7051" s="5">
        <v>3015</v>
      </c>
      <c r="J7051" s="5">
        <v>816595.45999999985</v>
      </c>
      <c r="K7051" s="3" t="str" cm="1">
        <f t="array" ref="K7051">_xlfn.LET(_xlpm.d,UPPER(TRIM(CLEAN(SUBSTITUTE(F7051,CHAR(160),"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52" spans="2:11" hidden="1" x14ac:dyDescent="0.25">
      <c r="B7052" s="20">
        <v>46056</v>
      </c>
      <c r="C7052" s="2" t="s">
        <v>1</v>
      </c>
      <c r="D7052" s="2" t="s">
        <v>397</v>
      </c>
      <c r="E7052" s="2" t="s">
        <v>214</v>
      </c>
      <c r="F7052" s="2" t="s">
        <v>3849</v>
      </c>
      <c r="G7052" s="5">
        <v>50</v>
      </c>
      <c r="H7052" s="5">
        <v>33.5</v>
      </c>
      <c r="I7052" s="5">
        <v>1675</v>
      </c>
      <c r="J7052" s="5">
        <v>818270.45999999985</v>
      </c>
      <c r="K7052" s="3" t="str" cm="1">
        <f t="array" ref="K7052">_xlfn.LET(_xlpm.d,UPPER(TRIM(CLEAN(SUBSTITUTE(F7052,CHAR(160),"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53" spans="2:11" hidden="1" x14ac:dyDescent="0.25">
      <c r="B7053" s="20">
        <v>46056</v>
      </c>
      <c r="C7053" s="2" t="s">
        <v>1</v>
      </c>
      <c r="D7053" s="2" t="s">
        <v>1486</v>
      </c>
      <c r="E7053" s="2" t="s">
        <v>141</v>
      </c>
      <c r="F7053" s="2" t="s">
        <v>3849</v>
      </c>
      <c r="G7053" s="5">
        <v>48</v>
      </c>
      <c r="H7053" s="5">
        <v>33.5</v>
      </c>
      <c r="I7053" s="5">
        <v>1608</v>
      </c>
      <c r="J7053" s="5">
        <v>819878.45999999985</v>
      </c>
      <c r="K7053" s="3" t="str" cm="1">
        <f t="array" ref="K7053">_xlfn.LET(_xlpm.d,UPPER(TRIM(CLEAN(SUBSTITUTE(F7053,CHAR(160),"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54" spans="2:11" hidden="1" x14ac:dyDescent="0.25">
      <c r="B7054" s="20">
        <v>46056</v>
      </c>
      <c r="C7054" s="2" t="s">
        <v>1</v>
      </c>
      <c r="D7054" s="2" t="s">
        <v>1487</v>
      </c>
      <c r="E7054" s="2" t="s">
        <v>266</v>
      </c>
      <c r="F7054" s="2" t="s">
        <v>3849</v>
      </c>
      <c r="G7054" s="5">
        <v>32</v>
      </c>
      <c r="H7054" s="5">
        <v>33.5</v>
      </c>
      <c r="I7054" s="5">
        <v>1072</v>
      </c>
      <c r="J7054" s="5">
        <v>820950.45999999985</v>
      </c>
      <c r="K7054" s="3" t="str" cm="1">
        <f t="array" ref="K7054">_xlfn.LET(_xlpm.d,UPPER(TRIM(CLEAN(SUBSTITUTE(F7054,CHAR(160),"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55" spans="2:11" hidden="1" x14ac:dyDescent="0.25">
      <c r="B7055" s="20">
        <v>46056</v>
      </c>
      <c r="C7055" s="2" t="s">
        <v>1</v>
      </c>
      <c r="D7055" s="2" t="s">
        <v>1488</v>
      </c>
      <c r="E7055" s="2" t="s">
        <v>273</v>
      </c>
      <c r="F7055" s="2" t="s">
        <v>3849</v>
      </c>
      <c r="G7055" s="5">
        <v>30</v>
      </c>
      <c r="H7055" s="5">
        <v>33.5</v>
      </c>
      <c r="I7055" s="5">
        <v>1005</v>
      </c>
      <c r="J7055" s="5">
        <v>821955.45999999985</v>
      </c>
      <c r="K7055" s="3" t="str" cm="1">
        <f t="array" ref="K7055">_xlfn.LET(_xlpm.d,UPPER(TRIM(CLEAN(SUBSTITUTE(F7055,CHAR(160),"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56" spans="2:11" hidden="1" x14ac:dyDescent="0.25">
      <c r="B7056" s="20">
        <v>46056</v>
      </c>
      <c r="C7056" s="2" t="s">
        <v>1</v>
      </c>
      <c r="D7056" s="2" t="s">
        <v>3456</v>
      </c>
      <c r="E7056" s="2" t="s">
        <v>158</v>
      </c>
      <c r="F7056" s="2" t="s">
        <v>3849</v>
      </c>
      <c r="G7056" s="5">
        <v>20</v>
      </c>
      <c r="H7056" s="5">
        <v>33.5</v>
      </c>
      <c r="I7056" s="5">
        <v>670</v>
      </c>
      <c r="J7056" s="5">
        <v>822625.45999999985</v>
      </c>
      <c r="K7056" s="3" t="str" cm="1">
        <f t="array" ref="K7056">_xlfn.LET(_xlpm.d,UPPER(TRIM(CLEAN(SUBSTITUTE(F7056,CHAR(160),"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57" spans="2:11" hidden="1" x14ac:dyDescent="0.25">
      <c r="B7057" s="20">
        <v>46056</v>
      </c>
      <c r="C7057" s="2" t="s">
        <v>1</v>
      </c>
      <c r="D7057" s="2" t="s">
        <v>1331</v>
      </c>
      <c r="E7057" s="2" t="s">
        <v>143</v>
      </c>
      <c r="F7057" s="2" t="s">
        <v>3849</v>
      </c>
      <c r="G7057" s="5">
        <v>30</v>
      </c>
      <c r="H7057" s="5">
        <v>33.5</v>
      </c>
      <c r="I7057" s="5">
        <v>1005</v>
      </c>
      <c r="J7057" s="5">
        <v>823630.45999999985</v>
      </c>
      <c r="K7057" s="3" t="str" cm="1">
        <f t="array" ref="K7057">_xlfn.LET(_xlpm.d,UPPER(TRIM(CLEAN(SUBSTITUTE(F7057,CHAR(160),"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58" spans="2:11" hidden="1" x14ac:dyDescent="0.25">
      <c r="B7058" s="20">
        <v>46057</v>
      </c>
      <c r="C7058" s="2" t="s">
        <v>1</v>
      </c>
      <c r="D7058" s="2" t="s">
        <v>399</v>
      </c>
      <c r="E7058" s="2" t="s">
        <v>145</v>
      </c>
      <c r="F7058" s="2" t="s">
        <v>3849</v>
      </c>
      <c r="G7058" s="5">
        <v>6</v>
      </c>
      <c r="H7058" s="5">
        <v>33.5</v>
      </c>
      <c r="I7058" s="5">
        <v>201</v>
      </c>
      <c r="J7058" s="5">
        <v>823831.45999999985</v>
      </c>
      <c r="K7058" s="3" t="str" cm="1">
        <f t="array" ref="K7058">_xlfn.LET(_xlpm.d,UPPER(TRIM(CLEAN(SUBSTITUTE(F7058,CHAR(160),"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59" spans="2:11" hidden="1" x14ac:dyDescent="0.25">
      <c r="B7059" s="20">
        <v>46057</v>
      </c>
      <c r="C7059" s="2" t="s">
        <v>1</v>
      </c>
      <c r="D7059" s="2" t="s">
        <v>1489</v>
      </c>
      <c r="E7059" s="2" t="s">
        <v>279</v>
      </c>
      <c r="F7059" s="2" t="s">
        <v>3849</v>
      </c>
      <c r="G7059" s="5">
        <v>90</v>
      </c>
      <c r="H7059" s="5">
        <v>33.5</v>
      </c>
      <c r="I7059" s="5">
        <v>3015</v>
      </c>
      <c r="J7059" s="5">
        <v>826846.45999999985</v>
      </c>
      <c r="K7059" s="3" t="str" cm="1">
        <f t="array" ref="K7059">_xlfn.LET(_xlpm.d,UPPER(TRIM(CLEAN(SUBSTITUTE(F7059,CHAR(160),"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60" spans="2:11" hidden="1" x14ac:dyDescent="0.25">
      <c r="B7060" s="20">
        <v>46057</v>
      </c>
      <c r="C7060" s="2" t="s">
        <v>1</v>
      </c>
      <c r="D7060" s="2" t="s">
        <v>3458</v>
      </c>
      <c r="E7060" s="2" t="s">
        <v>311</v>
      </c>
      <c r="F7060" s="2" t="s">
        <v>3849</v>
      </c>
      <c r="G7060" s="5">
        <v>112</v>
      </c>
      <c r="H7060" s="5">
        <v>33.5</v>
      </c>
      <c r="I7060" s="5">
        <v>3752</v>
      </c>
      <c r="J7060" s="5">
        <v>830598.45999999985</v>
      </c>
      <c r="K7060" s="3" t="str" cm="1">
        <f t="array" ref="K7060">_xlfn.LET(_xlpm.d,UPPER(TRIM(CLEAN(SUBSTITUTE(F7060,CHAR(160),"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61" spans="2:11" hidden="1" x14ac:dyDescent="0.25">
      <c r="B7061" s="20">
        <v>46058</v>
      </c>
      <c r="C7061" s="2" t="s">
        <v>1</v>
      </c>
      <c r="D7061" s="2" t="s">
        <v>3461</v>
      </c>
      <c r="E7061" s="2" t="s">
        <v>170</v>
      </c>
      <c r="F7061" s="2" t="s">
        <v>3849</v>
      </c>
      <c r="G7061" s="5">
        <v>48</v>
      </c>
      <c r="H7061" s="5">
        <v>32.950000000000003</v>
      </c>
      <c r="I7061" s="5">
        <v>1581.6</v>
      </c>
      <c r="J7061" s="5">
        <v>832180.05999999982</v>
      </c>
      <c r="K7061" s="3" t="str" cm="1">
        <f t="array" ref="K7061">_xlfn.LET(_xlpm.d,UPPER(TRIM(CLEAN(SUBSTITUTE(F7061,CHAR(160),"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62" spans="2:11" hidden="1" x14ac:dyDescent="0.25">
      <c r="B7062" s="20">
        <v>46058</v>
      </c>
      <c r="C7062" s="2" t="s">
        <v>1</v>
      </c>
      <c r="D7062" s="2" t="s">
        <v>2345</v>
      </c>
      <c r="E7062" s="2" t="s">
        <v>224</v>
      </c>
      <c r="F7062" s="2" t="s">
        <v>3849</v>
      </c>
      <c r="G7062" s="5">
        <v>72</v>
      </c>
      <c r="H7062" s="5">
        <v>33.5</v>
      </c>
      <c r="I7062" s="5">
        <v>2412</v>
      </c>
      <c r="J7062" s="5">
        <v>834592.05999999982</v>
      </c>
      <c r="K7062" s="3" t="str" cm="1">
        <f t="array" ref="K7062">_xlfn.LET(_xlpm.d,UPPER(TRIM(CLEAN(SUBSTITUTE(F7062,CHAR(160),"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63" spans="2:11" hidden="1" x14ac:dyDescent="0.25">
      <c r="B7063" s="20">
        <v>46058</v>
      </c>
      <c r="C7063" s="2" t="s">
        <v>1</v>
      </c>
      <c r="D7063" s="2" t="s">
        <v>3463</v>
      </c>
      <c r="E7063" s="2" t="s">
        <v>305</v>
      </c>
      <c r="F7063" s="2" t="s">
        <v>3849</v>
      </c>
      <c r="G7063" s="5">
        <v>160</v>
      </c>
      <c r="H7063" s="5">
        <v>33.5</v>
      </c>
      <c r="I7063" s="5">
        <v>5360</v>
      </c>
      <c r="J7063" s="5">
        <v>839952.05999999982</v>
      </c>
      <c r="K7063" s="3" t="str" cm="1">
        <f t="array" ref="K7063">_xlfn.LET(_xlpm.d,UPPER(TRIM(CLEAN(SUBSTITUTE(F7063,CHAR(160),"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64" spans="2:11" hidden="1" x14ac:dyDescent="0.25">
      <c r="B7064" s="20">
        <v>46059</v>
      </c>
      <c r="C7064" s="2" t="s">
        <v>1</v>
      </c>
      <c r="D7064" s="2" t="s">
        <v>2346</v>
      </c>
      <c r="E7064" s="2" t="s">
        <v>78</v>
      </c>
      <c r="F7064" s="2" t="s">
        <v>3849</v>
      </c>
      <c r="G7064" s="5">
        <v>16</v>
      </c>
      <c r="H7064" s="5">
        <v>33.5</v>
      </c>
      <c r="I7064" s="5">
        <v>536</v>
      </c>
      <c r="J7064" s="5">
        <v>840488.05999999982</v>
      </c>
      <c r="K7064" s="3" t="str" cm="1">
        <f t="array" ref="K7064">_xlfn.LET(_xlpm.d,UPPER(TRIM(CLEAN(SUBSTITUTE(F7064,CHAR(160),"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65" spans="2:11" hidden="1" x14ac:dyDescent="0.25">
      <c r="B7065" s="20">
        <v>46059</v>
      </c>
      <c r="C7065" s="2" t="s">
        <v>1</v>
      </c>
      <c r="D7065" s="2" t="s">
        <v>3912</v>
      </c>
      <c r="E7065" s="2" t="s">
        <v>491</v>
      </c>
      <c r="F7065" s="2" t="s">
        <v>3849</v>
      </c>
      <c r="G7065" s="5">
        <v>12</v>
      </c>
      <c r="H7065" s="5">
        <v>31.85</v>
      </c>
      <c r="I7065" s="5">
        <v>382.2</v>
      </c>
      <c r="J7065" s="5">
        <v>840870.25999999978</v>
      </c>
      <c r="K7065" s="3" t="str" cm="1">
        <f t="array" ref="K7065">_xlfn.LET(_xlpm.d,UPPER(TRIM(CLEAN(SUBSTITUTE(F7065,CHAR(160),"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66" spans="2:11" hidden="1" x14ac:dyDescent="0.25">
      <c r="B7066" s="20">
        <v>46059</v>
      </c>
      <c r="C7066" s="2" t="s">
        <v>1</v>
      </c>
      <c r="D7066" s="2" t="s">
        <v>3913</v>
      </c>
      <c r="E7066" s="2" t="s">
        <v>232</v>
      </c>
      <c r="F7066" s="2" t="s">
        <v>3849</v>
      </c>
      <c r="G7066" s="5">
        <v>20</v>
      </c>
      <c r="H7066" s="5">
        <v>33.5</v>
      </c>
      <c r="I7066" s="5">
        <v>670</v>
      </c>
      <c r="J7066" s="5">
        <v>841540.25999999978</v>
      </c>
      <c r="K7066" s="3" t="str" cm="1">
        <f t="array" ref="K7066">_xlfn.LET(_xlpm.d,UPPER(TRIM(CLEAN(SUBSTITUTE(F7066,CHAR(160),"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67" spans="2:11" hidden="1" x14ac:dyDescent="0.25">
      <c r="B7067" s="20">
        <v>46059</v>
      </c>
      <c r="C7067" s="2" t="s">
        <v>1</v>
      </c>
      <c r="D7067" s="2" t="s">
        <v>3465</v>
      </c>
      <c r="E7067" s="2" t="s">
        <v>16</v>
      </c>
      <c r="F7067" s="2" t="s">
        <v>3849</v>
      </c>
      <c r="G7067" s="5">
        <v>60</v>
      </c>
      <c r="H7067" s="5">
        <v>32.950000000000003</v>
      </c>
      <c r="I7067" s="5">
        <v>1977</v>
      </c>
      <c r="J7067" s="5">
        <v>843517.25999999978</v>
      </c>
      <c r="K7067" s="3" t="str" cm="1">
        <f t="array" ref="K7067">_xlfn.LET(_xlpm.d,UPPER(TRIM(CLEAN(SUBSTITUTE(F7067,CHAR(160),"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68" spans="2:11" hidden="1" x14ac:dyDescent="0.25">
      <c r="B7068" s="20">
        <v>46059</v>
      </c>
      <c r="C7068" s="2" t="s">
        <v>1</v>
      </c>
      <c r="D7068" s="2" t="s">
        <v>3471</v>
      </c>
      <c r="E7068" s="2" t="s">
        <v>226</v>
      </c>
      <c r="F7068" s="2" t="s">
        <v>3849</v>
      </c>
      <c r="G7068" s="5">
        <v>50</v>
      </c>
      <c r="H7068" s="5">
        <v>33.5</v>
      </c>
      <c r="I7068" s="5">
        <v>1675</v>
      </c>
      <c r="J7068" s="5">
        <v>845192.25999999978</v>
      </c>
      <c r="K7068" s="3" t="str" cm="1">
        <f t="array" ref="K7068">_xlfn.LET(_xlpm.d,UPPER(TRIM(CLEAN(SUBSTITUTE(F7068,CHAR(160),"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69" spans="2:11" hidden="1" x14ac:dyDescent="0.25">
      <c r="B7069" s="20">
        <v>46062</v>
      </c>
      <c r="C7069" s="2" t="s">
        <v>1</v>
      </c>
      <c r="D7069" s="2" t="s">
        <v>3476</v>
      </c>
      <c r="E7069" s="2" t="s">
        <v>248</v>
      </c>
      <c r="F7069" s="2" t="s">
        <v>3849</v>
      </c>
      <c r="G7069" s="5">
        <v>16</v>
      </c>
      <c r="H7069" s="5">
        <v>33.5</v>
      </c>
      <c r="I7069" s="5">
        <v>536</v>
      </c>
      <c r="J7069" s="5">
        <v>845728.25999999978</v>
      </c>
      <c r="K7069" s="3" t="str" cm="1">
        <f t="array" ref="K7069">_xlfn.LET(_xlpm.d,UPPER(TRIM(CLEAN(SUBSTITUTE(F7069,CHAR(160),"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70" spans="2:11" hidden="1" x14ac:dyDescent="0.25">
      <c r="B7070" s="20">
        <v>46063</v>
      </c>
      <c r="C7070" s="2" t="s">
        <v>1</v>
      </c>
      <c r="D7070" s="2" t="s">
        <v>3481</v>
      </c>
      <c r="E7070" s="2" t="s">
        <v>165</v>
      </c>
      <c r="F7070" s="2" t="s">
        <v>3849</v>
      </c>
      <c r="G7070" s="5">
        <v>20</v>
      </c>
      <c r="H7070" s="5">
        <v>33.5</v>
      </c>
      <c r="I7070" s="5">
        <v>670</v>
      </c>
      <c r="J7070" s="5">
        <v>846398.25999999978</v>
      </c>
      <c r="K7070" s="3" t="str" cm="1">
        <f t="array" ref="K7070">_xlfn.LET(_xlpm.d,UPPER(TRIM(CLEAN(SUBSTITUTE(F7070,CHAR(160),"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71" spans="2:11" hidden="1" x14ac:dyDescent="0.25">
      <c r="B7071" s="20">
        <v>46063</v>
      </c>
      <c r="C7071" s="2" t="s">
        <v>1</v>
      </c>
      <c r="D7071" s="2" t="s">
        <v>3482</v>
      </c>
      <c r="E7071" s="2" t="s">
        <v>78</v>
      </c>
      <c r="F7071" s="2" t="s">
        <v>3849</v>
      </c>
      <c r="G7071" s="5">
        <v>66</v>
      </c>
      <c r="H7071" s="5">
        <v>33.5</v>
      </c>
      <c r="I7071" s="5">
        <v>2211</v>
      </c>
      <c r="J7071" s="5">
        <v>848609.25999999978</v>
      </c>
      <c r="K7071" s="3" t="str" cm="1">
        <f t="array" ref="K7071">_xlfn.LET(_xlpm.d,UPPER(TRIM(CLEAN(SUBSTITUTE(F7071,CHAR(160),"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72" spans="2:11" hidden="1" x14ac:dyDescent="0.25">
      <c r="B7072" s="20">
        <v>46063</v>
      </c>
      <c r="C7072" s="2" t="s">
        <v>1</v>
      </c>
      <c r="D7072" s="2" t="s">
        <v>404</v>
      </c>
      <c r="E7072" s="2" t="s">
        <v>261</v>
      </c>
      <c r="F7072" s="2" t="s">
        <v>3849</v>
      </c>
      <c r="G7072" s="5">
        <v>40</v>
      </c>
      <c r="H7072" s="5">
        <v>33.5</v>
      </c>
      <c r="I7072" s="5">
        <v>1340</v>
      </c>
      <c r="J7072" s="5">
        <v>849949.25999999978</v>
      </c>
      <c r="K7072" s="3" t="str" cm="1">
        <f t="array" ref="K7072">_xlfn.LET(_xlpm.d,UPPER(TRIM(CLEAN(SUBSTITUTE(F7072,CHAR(160),"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73" spans="2:11" hidden="1" x14ac:dyDescent="0.25">
      <c r="B7073" s="20">
        <v>46063</v>
      </c>
      <c r="C7073" s="2" t="s">
        <v>1</v>
      </c>
      <c r="D7073" s="2" t="s">
        <v>1539</v>
      </c>
      <c r="E7073" s="2" t="s">
        <v>147</v>
      </c>
      <c r="F7073" s="2" t="s">
        <v>3849</v>
      </c>
      <c r="G7073" s="5">
        <v>40</v>
      </c>
      <c r="H7073" s="5">
        <v>33.5</v>
      </c>
      <c r="I7073" s="5">
        <v>1340</v>
      </c>
      <c r="J7073" s="5">
        <v>851289.25999999978</v>
      </c>
      <c r="K7073" s="3" t="str" cm="1">
        <f t="array" ref="K7073">_xlfn.LET(_xlpm.d,UPPER(TRIM(CLEAN(SUBSTITUTE(F7073,CHAR(160),"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74" spans="2:11" hidden="1" x14ac:dyDescent="0.25">
      <c r="B7074" s="20">
        <v>46063</v>
      </c>
      <c r="C7074" s="2" t="s">
        <v>1</v>
      </c>
      <c r="D7074" s="2" t="s">
        <v>3914</v>
      </c>
      <c r="E7074" s="2" t="s">
        <v>2305</v>
      </c>
      <c r="F7074" s="2" t="s">
        <v>3849</v>
      </c>
      <c r="G7074" s="5">
        <v>7</v>
      </c>
      <c r="H7074" s="5">
        <v>32.950000000000003</v>
      </c>
      <c r="I7074" s="5">
        <v>230.65</v>
      </c>
      <c r="J7074" s="5">
        <v>851519.9099999998</v>
      </c>
      <c r="K7074" s="3" t="str" cm="1">
        <f t="array" ref="K7074">_xlfn.LET(_xlpm.d,UPPER(TRIM(CLEAN(SUBSTITUTE(F7074,CHAR(160),"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75" spans="2:11" hidden="1" x14ac:dyDescent="0.25">
      <c r="B7075" s="20">
        <v>46063</v>
      </c>
      <c r="C7075" s="2" t="s">
        <v>1</v>
      </c>
      <c r="D7075" s="2" t="s">
        <v>2353</v>
      </c>
      <c r="E7075" s="2" t="s">
        <v>263</v>
      </c>
      <c r="F7075" s="2" t="s">
        <v>3849</v>
      </c>
      <c r="G7075" s="5">
        <v>32</v>
      </c>
      <c r="H7075" s="5">
        <v>33.5</v>
      </c>
      <c r="I7075" s="5">
        <v>1072</v>
      </c>
      <c r="J7075" s="5">
        <v>852591.9099999998</v>
      </c>
      <c r="K7075" s="3" t="str" cm="1">
        <f t="array" ref="K7075">_xlfn.LET(_xlpm.d,UPPER(TRIM(CLEAN(SUBSTITUTE(F7075,CHAR(160),"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76" spans="2:11" hidden="1" x14ac:dyDescent="0.25">
      <c r="B7076" s="20">
        <v>46064</v>
      </c>
      <c r="C7076" s="2" t="s">
        <v>1</v>
      </c>
      <c r="D7076" s="2" t="s">
        <v>2478</v>
      </c>
      <c r="E7076" s="2" t="s">
        <v>1701</v>
      </c>
      <c r="F7076" s="2" t="s">
        <v>3849</v>
      </c>
      <c r="G7076" s="5">
        <v>100</v>
      </c>
      <c r="H7076" s="5">
        <v>31.85</v>
      </c>
      <c r="I7076" s="5">
        <v>3185</v>
      </c>
      <c r="J7076" s="5">
        <v>855776.9099999998</v>
      </c>
      <c r="K7076" s="3" t="str" cm="1">
        <f t="array" ref="K7076">_xlfn.LET(_xlpm.d,UPPER(TRIM(CLEAN(SUBSTITUTE(F7076,CHAR(160),"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77" spans="2:11" hidden="1" x14ac:dyDescent="0.25">
      <c r="B7077" s="20">
        <v>46064</v>
      </c>
      <c r="C7077" s="2" t="s">
        <v>1</v>
      </c>
      <c r="D7077" s="2" t="s">
        <v>3485</v>
      </c>
      <c r="E7077" s="2" t="s">
        <v>120</v>
      </c>
      <c r="F7077" s="2" t="s">
        <v>3915</v>
      </c>
      <c r="G7077" s="5">
        <v>8</v>
      </c>
      <c r="H7077" s="5">
        <v>29.5</v>
      </c>
      <c r="I7077" s="5">
        <v>236</v>
      </c>
      <c r="J7077" s="5">
        <v>856012.9099999998</v>
      </c>
      <c r="K7077" s="3" t="str" cm="1">
        <f t="array" ref="K7077">_xlfn.LET(_xlpm.d,UPPER(TRIM(CLEAN(SUBSTITUTE(F7077,CHAR(160),"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78" spans="2:11" hidden="1" x14ac:dyDescent="0.25">
      <c r="B7078" s="20">
        <v>46064</v>
      </c>
      <c r="C7078" s="2" t="s">
        <v>1</v>
      </c>
      <c r="D7078" s="2" t="s">
        <v>3485</v>
      </c>
      <c r="E7078" s="2" t="s">
        <v>120</v>
      </c>
      <c r="F7078" s="2" t="s">
        <v>3916</v>
      </c>
      <c r="G7078" s="5">
        <v>2</v>
      </c>
      <c r="H7078" s="5">
        <v>29.5</v>
      </c>
      <c r="I7078" s="5">
        <v>59</v>
      </c>
      <c r="J7078" s="5">
        <v>856071.9099999998</v>
      </c>
      <c r="K7078" s="3" t="str" cm="1">
        <f t="array" ref="K7078">_xlfn.LET(_xlpm.d,UPPER(TRIM(CLEAN(SUBSTITUTE(F7078,CHAR(160),"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7079" spans="2:11" hidden="1" x14ac:dyDescent="0.25">
      <c r="B7079" s="20">
        <v>46064</v>
      </c>
      <c r="C7079" s="2" t="s">
        <v>1</v>
      </c>
      <c r="D7079" s="2" t="s">
        <v>856</v>
      </c>
      <c r="E7079" s="2" t="s">
        <v>857</v>
      </c>
      <c r="F7079" s="2" t="s">
        <v>3917</v>
      </c>
      <c r="G7079" s="5">
        <v>12</v>
      </c>
      <c r="H7079" s="5">
        <v>35</v>
      </c>
      <c r="I7079" s="5">
        <v>420</v>
      </c>
      <c r="J7079" s="5">
        <v>856491.9099999998</v>
      </c>
      <c r="K7079" s="3" t="str" cm="1">
        <f t="array" ref="K7079">_xlfn.LET(_xlpm.d,UPPER(TRIM(CLEAN(SUBSTITUTE(F7079,CHAR(160),"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80" spans="2:11" hidden="1" x14ac:dyDescent="0.25">
      <c r="B7080" s="20">
        <v>46064</v>
      </c>
      <c r="C7080" s="2" t="s">
        <v>1</v>
      </c>
      <c r="D7080" s="2" t="s">
        <v>2354</v>
      </c>
      <c r="E7080" s="2" t="s">
        <v>197</v>
      </c>
      <c r="F7080" s="2" t="s">
        <v>3849</v>
      </c>
      <c r="G7080" s="5">
        <v>33</v>
      </c>
      <c r="H7080" s="5">
        <v>33.5</v>
      </c>
      <c r="I7080" s="5">
        <v>1105.5</v>
      </c>
      <c r="J7080" s="5">
        <v>857597.4099999998</v>
      </c>
      <c r="K7080" s="3" t="str" cm="1">
        <f t="array" ref="K7080">_xlfn.LET(_xlpm.d,UPPER(TRIM(CLEAN(SUBSTITUTE(F7080,CHAR(160),"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81" spans="2:11" hidden="1" x14ac:dyDescent="0.25">
      <c r="B7081" s="20">
        <v>46065</v>
      </c>
      <c r="C7081" s="2" t="s">
        <v>1</v>
      </c>
      <c r="D7081" s="2" t="s">
        <v>733</v>
      </c>
      <c r="E7081" s="2" t="s">
        <v>485</v>
      </c>
      <c r="F7081" s="2" t="s">
        <v>3849</v>
      </c>
      <c r="G7081" s="5">
        <v>60</v>
      </c>
      <c r="H7081" s="5">
        <v>31.85</v>
      </c>
      <c r="I7081" s="5">
        <v>1911</v>
      </c>
      <c r="J7081" s="5">
        <v>859508.4099999998</v>
      </c>
      <c r="K7081" s="3" t="str" cm="1">
        <f t="array" ref="K7081">_xlfn.LET(_xlpm.d,UPPER(TRIM(CLEAN(SUBSTITUTE(F7081,CHAR(160),"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82" spans="2:11" hidden="1" x14ac:dyDescent="0.25">
      <c r="B7082" s="20">
        <v>46065</v>
      </c>
      <c r="C7082" s="2" t="s">
        <v>1</v>
      </c>
      <c r="D7082" s="2" t="s">
        <v>2355</v>
      </c>
      <c r="E7082" s="2" t="s">
        <v>268</v>
      </c>
      <c r="F7082" s="2" t="s">
        <v>3849</v>
      </c>
      <c r="G7082" s="5">
        <v>40</v>
      </c>
      <c r="H7082" s="5">
        <v>33.5</v>
      </c>
      <c r="I7082" s="5">
        <v>1340</v>
      </c>
      <c r="J7082" s="5">
        <v>860848.4099999998</v>
      </c>
      <c r="K7082" s="3" t="str" cm="1">
        <f t="array" ref="K7082">_xlfn.LET(_xlpm.d,UPPER(TRIM(CLEAN(SUBSTITUTE(F7082,CHAR(160),"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83" spans="2:11" hidden="1" x14ac:dyDescent="0.25">
      <c r="B7083" s="20">
        <v>46065</v>
      </c>
      <c r="C7083" s="2" t="s">
        <v>1</v>
      </c>
      <c r="D7083" s="2" t="s">
        <v>1199</v>
      </c>
      <c r="E7083" s="2" t="s">
        <v>192</v>
      </c>
      <c r="F7083" s="2" t="s">
        <v>3849</v>
      </c>
      <c r="G7083" s="5">
        <v>36</v>
      </c>
      <c r="H7083" s="5">
        <v>33.5</v>
      </c>
      <c r="I7083" s="5">
        <v>1206</v>
      </c>
      <c r="J7083" s="5">
        <v>862054.4099999998</v>
      </c>
      <c r="K7083" s="3" t="str" cm="1">
        <f t="array" ref="K7083">_xlfn.LET(_xlpm.d,UPPER(TRIM(CLEAN(SUBSTITUTE(F7083,CHAR(160),"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84" spans="2:11" hidden="1" x14ac:dyDescent="0.25">
      <c r="B7084" s="20">
        <v>46065</v>
      </c>
      <c r="C7084" s="2" t="s">
        <v>1</v>
      </c>
      <c r="D7084" s="2" t="s">
        <v>3918</v>
      </c>
      <c r="E7084" s="2" t="s">
        <v>3</v>
      </c>
      <c r="F7084" s="2" t="s">
        <v>3919</v>
      </c>
      <c r="G7084" s="5">
        <v>16</v>
      </c>
      <c r="H7084" s="5">
        <v>29.5</v>
      </c>
      <c r="I7084" s="5">
        <v>472</v>
      </c>
      <c r="J7084" s="5">
        <v>862526.4099999998</v>
      </c>
      <c r="K7084" s="3" t="str" cm="1">
        <f t="array" ref="K7084">_xlfn.LET(_xlpm.d,UPPER(TRIM(CLEAN(SUBSTITUTE(F7084,CHAR(160),"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85" spans="2:11" hidden="1" x14ac:dyDescent="0.25">
      <c r="B7085" s="20">
        <v>46065</v>
      </c>
      <c r="C7085" s="2" t="s">
        <v>1</v>
      </c>
      <c r="D7085" s="2" t="s">
        <v>3920</v>
      </c>
      <c r="E7085" s="2" t="s">
        <v>6</v>
      </c>
      <c r="F7085" s="2" t="s">
        <v>3921</v>
      </c>
      <c r="G7085" s="5">
        <v>37</v>
      </c>
      <c r="H7085" s="5">
        <v>29.5</v>
      </c>
      <c r="I7085" s="5">
        <v>1091.5</v>
      </c>
      <c r="J7085" s="5">
        <v>863617.9099999998</v>
      </c>
      <c r="K7085" s="3" t="str" cm="1">
        <f t="array" ref="K7085">_xlfn.LET(_xlpm.d,UPPER(TRIM(CLEAN(SUBSTITUTE(F7085,CHAR(160),"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86" spans="2:11" hidden="1" x14ac:dyDescent="0.25">
      <c r="B7086" s="20">
        <v>46065</v>
      </c>
      <c r="C7086" s="2" t="s">
        <v>1</v>
      </c>
      <c r="D7086" s="2" t="s">
        <v>3920</v>
      </c>
      <c r="E7086" s="2" t="s">
        <v>6</v>
      </c>
      <c r="F7086" s="2" t="s">
        <v>3922</v>
      </c>
      <c r="G7086" s="5">
        <v>20</v>
      </c>
      <c r="H7086" s="5">
        <v>32.950000000000003</v>
      </c>
      <c r="I7086" s="5">
        <v>659</v>
      </c>
      <c r="J7086" s="5">
        <v>864276.9099999998</v>
      </c>
      <c r="K7086" s="3" t="str" cm="1">
        <f t="array" ref="K7086">_xlfn.LET(_xlpm.d,UPPER(TRIM(CLEAN(SUBSTITUTE(F7086,CHAR(160),"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87" spans="2:11" hidden="1" x14ac:dyDescent="0.25">
      <c r="B7087" s="20">
        <v>46065</v>
      </c>
      <c r="C7087" s="2" t="s">
        <v>1</v>
      </c>
      <c r="D7087" s="2" t="s">
        <v>3923</v>
      </c>
      <c r="E7087" s="2" t="s">
        <v>3555</v>
      </c>
      <c r="F7087" s="2" t="s">
        <v>3924</v>
      </c>
      <c r="G7087" s="5">
        <v>80</v>
      </c>
      <c r="H7087" s="5">
        <v>29</v>
      </c>
      <c r="I7087" s="5">
        <v>2320</v>
      </c>
      <c r="J7087" s="5">
        <v>866596.9099999998</v>
      </c>
      <c r="K7087" s="3" t="str" cm="1">
        <f t="array" ref="K7087">_xlfn.LET(_xlpm.d,UPPER(TRIM(CLEAN(SUBSTITUTE(F7087,CHAR(160),"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88" spans="2:11" hidden="1" x14ac:dyDescent="0.25">
      <c r="B7088" s="20">
        <v>46066</v>
      </c>
      <c r="C7088" s="2" t="s">
        <v>1</v>
      </c>
      <c r="D7088" s="2" t="s">
        <v>1202</v>
      </c>
      <c r="E7088" s="2" t="s">
        <v>154</v>
      </c>
      <c r="F7088" s="2" t="s">
        <v>3849</v>
      </c>
      <c r="G7088" s="5">
        <v>40</v>
      </c>
      <c r="H7088" s="5">
        <v>33.5</v>
      </c>
      <c r="I7088" s="5">
        <v>1340</v>
      </c>
      <c r="J7088" s="5">
        <v>867936.9099999998</v>
      </c>
      <c r="K7088" s="3" t="str" cm="1">
        <f t="array" ref="K7088">_xlfn.LET(_xlpm.d,UPPER(TRIM(CLEAN(SUBSTITUTE(F7088,CHAR(160),"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89" spans="2:11" hidden="1" x14ac:dyDescent="0.25">
      <c r="B7089" s="20">
        <v>46066</v>
      </c>
      <c r="C7089" s="2" t="s">
        <v>1</v>
      </c>
      <c r="D7089" s="2" t="s">
        <v>406</v>
      </c>
      <c r="E7089" s="2" t="s">
        <v>241</v>
      </c>
      <c r="F7089" s="2" t="s">
        <v>3849</v>
      </c>
      <c r="G7089" s="5">
        <v>30</v>
      </c>
      <c r="H7089" s="5">
        <v>33.5</v>
      </c>
      <c r="I7089" s="5">
        <v>1005</v>
      </c>
      <c r="J7089" s="5">
        <v>868941.9099999998</v>
      </c>
      <c r="K7089" s="3" t="str" cm="1">
        <f t="array" ref="K7089">_xlfn.LET(_xlpm.d,UPPER(TRIM(CLEAN(SUBSTITUTE(F7089,CHAR(160),"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90" spans="2:11" hidden="1" x14ac:dyDescent="0.25">
      <c r="B7090" s="20">
        <v>46066</v>
      </c>
      <c r="C7090" s="2" t="s">
        <v>1</v>
      </c>
      <c r="D7090" s="2" t="s">
        <v>3492</v>
      </c>
      <c r="E7090" s="2" t="s">
        <v>286</v>
      </c>
      <c r="F7090" s="2" t="s">
        <v>3849</v>
      </c>
      <c r="G7090" s="5">
        <v>25</v>
      </c>
      <c r="H7090" s="5">
        <v>33.5</v>
      </c>
      <c r="I7090" s="5">
        <v>837.5</v>
      </c>
      <c r="J7090" s="5">
        <v>869779.4099999998</v>
      </c>
      <c r="K7090" s="3" t="str" cm="1">
        <f t="array" ref="K7090">_xlfn.LET(_xlpm.d,UPPER(TRIM(CLEAN(SUBSTITUTE(F7090,CHAR(160),"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91" spans="2:11" hidden="1" x14ac:dyDescent="0.25">
      <c r="B7091" s="20">
        <v>46066</v>
      </c>
      <c r="C7091" s="2" t="s">
        <v>1</v>
      </c>
      <c r="D7091" s="2" t="s">
        <v>2359</v>
      </c>
      <c r="E7091" s="2" t="s">
        <v>195</v>
      </c>
      <c r="F7091" s="2" t="s">
        <v>3849</v>
      </c>
      <c r="G7091" s="5">
        <v>40</v>
      </c>
      <c r="H7091" s="5">
        <v>33.5</v>
      </c>
      <c r="I7091" s="5">
        <v>1340</v>
      </c>
      <c r="J7091" s="5">
        <v>871119.4099999998</v>
      </c>
      <c r="K7091" s="3" t="str" cm="1">
        <f t="array" ref="K7091">_xlfn.LET(_xlpm.d,UPPER(TRIM(CLEAN(SUBSTITUTE(F7091,CHAR(160),"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92" spans="2:11" hidden="1" x14ac:dyDescent="0.25">
      <c r="B7092" s="20">
        <v>46066</v>
      </c>
      <c r="C7092" s="2" t="s">
        <v>1</v>
      </c>
      <c r="D7092" s="2" t="s">
        <v>1204</v>
      </c>
      <c r="E7092" s="2" t="s">
        <v>307</v>
      </c>
      <c r="F7092" s="2" t="s">
        <v>3849</v>
      </c>
      <c r="G7092" s="5">
        <v>96</v>
      </c>
      <c r="H7092" s="5">
        <v>33.5</v>
      </c>
      <c r="I7092" s="5">
        <v>3216</v>
      </c>
      <c r="J7092" s="5">
        <v>874335.4099999998</v>
      </c>
      <c r="K7092" s="3" t="str" cm="1">
        <f t="array" ref="K7092">_xlfn.LET(_xlpm.d,UPPER(TRIM(CLEAN(SUBSTITUTE(F7092,CHAR(160),"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93" spans="2:11" hidden="1" x14ac:dyDescent="0.25">
      <c r="B7093" s="20">
        <v>46069</v>
      </c>
      <c r="C7093" s="2" t="s">
        <v>1</v>
      </c>
      <c r="D7093" s="2" t="s">
        <v>2361</v>
      </c>
      <c r="E7093" s="2" t="s">
        <v>248</v>
      </c>
      <c r="F7093" s="2" t="s">
        <v>3849</v>
      </c>
      <c r="G7093" s="5">
        <v>40</v>
      </c>
      <c r="H7093" s="5">
        <v>33.5</v>
      </c>
      <c r="I7093" s="5">
        <v>1340</v>
      </c>
      <c r="J7093" s="5">
        <v>875675.4099999998</v>
      </c>
      <c r="K7093" s="3" t="str" cm="1">
        <f t="array" ref="K7093">_xlfn.LET(_xlpm.d,UPPER(TRIM(CLEAN(SUBSTITUTE(F7093,CHAR(160),"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94" spans="2:11" hidden="1" x14ac:dyDescent="0.25">
      <c r="B7094" s="20">
        <v>46070</v>
      </c>
      <c r="C7094" s="2" t="s">
        <v>1</v>
      </c>
      <c r="D7094" s="2" t="s">
        <v>466</v>
      </c>
      <c r="E7094" s="2" t="s">
        <v>276</v>
      </c>
      <c r="F7094" s="2" t="s">
        <v>3849</v>
      </c>
      <c r="G7094" s="5">
        <v>45</v>
      </c>
      <c r="H7094" s="5">
        <v>33.5</v>
      </c>
      <c r="I7094" s="5">
        <v>1507.5</v>
      </c>
      <c r="J7094" s="5">
        <v>877182.9099999998</v>
      </c>
      <c r="K7094" s="3" t="str" cm="1">
        <f t="array" ref="K7094">_xlfn.LET(_xlpm.d,UPPER(TRIM(CLEAN(SUBSTITUTE(F7094,CHAR(160),"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95" spans="2:11" hidden="1" x14ac:dyDescent="0.25">
      <c r="B7095" s="20">
        <v>46070</v>
      </c>
      <c r="C7095" s="2" t="s">
        <v>1</v>
      </c>
      <c r="D7095" s="2" t="s">
        <v>163</v>
      </c>
      <c r="E7095" s="2" t="s">
        <v>78</v>
      </c>
      <c r="F7095" s="2" t="s">
        <v>3849</v>
      </c>
      <c r="G7095" s="5">
        <v>66</v>
      </c>
      <c r="H7095" s="5">
        <v>33.5</v>
      </c>
      <c r="I7095" s="5">
        <v>2211</v>
      </c>
      <c r="J7095" s="5">
        <v>879393.9099999998</v>
      </c>
      <c r="K7095" s="3" t="str" cm="1">
        <f t="array" ref="K7095">_xlfn.LET(_xlpm.d,UPPER(TRIM(CLEAN(SUBSTITUTE(F7095,CHAR(160),"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96" spans="2:11" hidden="1" x14ac:dyDescent="0.25">
      <c r="B7096" s="20">
        <v>46070</v>
      </c>
      <c r="C7096" s="2" t="s">
        <v>1</v>
      </c>
      <c r="D7096" s="2" t="s">
        <v>467</v>
      </c>
      <c r="E7096" s="2" t="s">
        <v>266</v>
      </c>
      <c r="F7096" s="2" t="s">
        <v>3849</v>
      </c>
      <c r="G7096" s="5">
        <v>32</v>
      </c>
      <c r="H7096" s="5">
        <v>33.5</v>
      </c>
      <c r="I7096" s="5">
        <v>1072</v>
      </c>
      <c r="J7096" s="5">
        <v>880465.9099999998</v>
      </c>
      <c r="K7096" s="3" t="str" cm="1">
        <f t="array" ref="K7096">_xlfn.LET(_xlpm.d,UPPER(TRIM(CLEAN(SUBSTITUTE(F7096,CHAR(160),"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97" spans="2:11" hidden="1" x14ac:dyDescent="0.25">
      <c r="B7097" s="20">
        <v>46070</v>
      </c>
      <c r="C7097" s="2" t="s">
        <v>1</v>
      </c>
      <c r="D7097" s="2" t="s">
        <v>468</v>
      </c>
      <c r="E7097" s="2" t="s">
        <v>141</v>
      </c>
      <c r="F7097" s="2" t="s">
        <v>3849</v>
      </c>
      <c r="G7097" s="5">
        <v>80</v>
      </c>
      <c r="H7097" s="5">
        <v>33.5</v>
      </c>
      <c r="I7097" s="5">
        <v>2680</v>
      </c>
      <c r="J7097" s="5">
        <v>883145.9099999998</v>
      </c>
      <c r="K7097" s="3" t="str" cm="1">
        <f t="array" ref="K7097">_xlfn.LET(_xlpm.d,UPPER(TRIM(CLEAN(SUBSTITUTE(F7097,CHAR(160),"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98" spans="2:11" hidden="1" x14ac:dyDescent="0.25">
      <c r="B7098" s="20">
        <v>46070</v>
      </c>
      <c r="C7098" s="2" t="s">
        <v>1</v>
      </c>
      <c r="D7098" s="2" t="s">
        <v>164</v>
      </c>
      <c r="E7098" s="2" t="s">
        <v>165</v>
      </c>
      <c r="F7098" s="2" t="s">
        <v>3849</v>
      </c>
      <c r="G7098" s="5">
        <v>30</v>
      </c>
      <c r="H7098" s="5">
        <v>33.5</v>
      </c>
      <c r="I7098" s="5">
        <v>1005</v>
      </c>
      <c r="J7098" s="5">
        <v>884150.9099999998</v>
      </c>
      <c r="K7098" s="3" t="str" cm="1">
        <f t="array" ref="K7098">_xlfn.LET(_xlpm.d,UPPER(TRIM(CLEAN(SUBSTITUTE(F7098,CHAR(160),"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099" spans="2:11" hidden="1" x14ac:dyDescent="0.25">
      <c r="B7099" s="20">
        <v>46070</v>
      </c>
      <c r="C7099" s="2" t="s">
        <v>1</v>
      </c>
      <c r="D7099" s="2" t="s">
        <v>213</v>
      </c>
      <c r="E7099" s="2" t="s">
        <v>214</v>
      </c>
      <c r="F7099" s="2" t="s">
        <v>3849</v>
      </c>
      <c r="G7099" s="5">
        <v>90</v>
      </c>
      <c r="H7099" s="5">
        <v>33.5</v>
      </c>
      <c r="I7099" s="5">
        <v>3015</v>
      </c>
      <c r="J7099" s="5">
        <v>887165.9099999998</v>
      </c>
      <c r="K7099" s="3" t="str" cm="1">
        <f t="array" ref="K7099">_xlfn.LET(_xlpm.d,UPPER(TRIM(CLEAN(SUBSTITUTE(F7099,CHAR(160),"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00" spans="2:11" hidden="1" x14ac:dyDescent="0.25">
      <c r="B7100" s="20">
        <v>46071</v>
      </c>
      <c r="C7100" s="2" t="s">
        <v>1</v>
      </c>
      <c r="D7100" s="2" t="s">
        <v>3495</v>
      </c>
      <c r="E7100" s="2" t="s">
        <v>143</v>
      </c>
      <c r="F7100" s="2" t="s">
        <v>3849</v>
      </c>
      <c r="G7100" s="5">
        <v>100</v>
      </c>
      <c r="H7100" s="5">
        <v>33.5</v>
      </c>
      <c r="I7100" s="5">
        <v>3350</v>
      </c>
      <c r="J7100" s="5">
        <v>890515.9099999998</v>
      </c>
      <c r="K7100" s="3" t="str" cm="1">
        <f t="array" ref="K7100">_xlfn.LET(_xlpm.d,UPPER(TRIM(CLEAN(SUBSTITUTE(F7100,CHAR(160),"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01" spans="2:11" hidden="1" x14ac:dyDescent="0.25">
      <c r="B7101" s="20">
        <v>46071</v>
      </c>
      <c r="C7101" s="2" t="s">
        <v>1</v>
      </c>
      <c r="D7101" s="2" t="s">
        <v>407</v>
      </c>
      <c r="E7101" s="2" t="s">
        <v>282</v>
      </c>
      <c r="F7101" s="2" t="s">
        <v>3849</v>
      </c>
      <c r="G7101" s="5">
        <v>15</v>
      </c>
      <c r="H7101" s="5">
        <v>33.5</v>
      </c>
      <c r="I7101" s="5">
        <v>502.5</v>
      </c>
      <c r="J7101" s="5">
        <v>891018.4099999998</v>
      </c>
      <c r="K7101" s="3" t="str" cm="1">
        <f t="array" ref="K7101">_xlfn.LET(_xlpm.d,UPPER(TRIM(CLEAN(SUBSTITUTE(F7101,CHAR(160),"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02" spans="2:11" hidden="1" x14ac:dyDescent="0.25">
      <c r="B7102" s="20">
        <v>46072</v>
      </c>
      <c r="C7102" s="2" t="s">
        <v>1</v>
      </c>
      <c r="D7102" s="2" t="s">
        <v>2364</v>
      </c>
      <c r="E7102" s="2" t="s">
        <v>254</v>
      </c>
      <c r="F7102" s="2" t="s">
        <v>3849</v>
      </c>
      <c r="G7102" s="5">
        <v>56</v>
      </c>
      <c r="H7102" s="5">
        <v>33.5</v>
      </c>
      <c r="I7102" s="5">
        <v>1876</v>
      </c>
      <c r="J7102" s="5">
        <v>892894.4099999998</v>
      </c>
      <c r="K7102" s="3" t="str" cm="1">
        <f t="array" ref="K7102">_xlfn.LET(_xlpm.d,UPPER(TRIM(CLEAN(SUBSTITUTE(F7102,CHAR(160),"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03" spans="2:11" hidden="1" x14ac:dyDescent="0.25">
      <c r="B7103" s="20">
        <v>46072</v>
      </c>
      <c r="C7103" s="2" t="s">
        <v>1</v>
      </c>
      <c r="D7103" s="2" t="s">
        <v>470</v>
      </c>
      <c r="E7103" s="2" t="s">
        <v>192</v>
      </c>
      <c r="F7103" s="2" t="s">
        <v>3849</v>
      </c>
      <c r="G7103" s="5">
        <v>16</v>
      </c>
      <c r="H7103" s="5">
        <v>33.5</v>
      </c>
      <c r="I7103" s="5">
        <v>536</v>
      </c>
      <c r="J7103" s="5">
        <v>893430.4099999998</v>
      </c>
      <c r="K7103" s="3" t="str" cm="1">
        <f t="array" ref="K7103">_xlfn.LET(_xlpm.d,UPPER(TRIM(CLEAN(SUBSTITUTE(F7103,CHAR(160),"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04" spans="2:11" hidden="1" x14ac:dyDescent="0.25">
      <c r="B7104" s="20">
        <v>46072</v>
      </c>
      <c r="C7104" s="2" t="s">
        <v>1</v>
      </c>
      <c r="D7104" s="2" t="s">
        <v>409</v>
      </c>
      <c r="E7104" s="2" t="s">
        <v>151</v>
      </c>
      <c r="F7104" s="2" t="s">
        <v>3849</v>
      </c>
      <c r="G7104" s="5">
        <v>20</v>
      </c>
      <c r="H7104" s="5">
        <v>33.5</v>
      </c>
      <c r="I7104" s="5">
        <v>670</v>
      </c>
      <c r="J7104" s="5">
        <v>894100.4099999998</v>
      </c>
      <c r="K7104" s="3" t="str" cm="1">
        <f t="array" ref="K7104">_xlfn.LET(_xlpm.d,UPPER(TRIM(CLEAN(SUBSTITUTE(F7104,CHAR(160),"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05" spans="2:11" hidden="1" x14ac:dyDescent="0.25">
      <c r="B7105" s="20">
        <v>46072</v>
      </c>
      <c r="C7105" s="2" t="s">
        <v>1</v>
      </c>
      <c r="D7105" s="2" t="s">
        <v>1540</v>
      </c>
      <c r="E7105" s="2" t="s">
        <v>180</v>
      </c>
      <c r="F7105" s="2" t="s">
        <v>3849</v>
      </c>
      <c r="G7105" s="5">
        <v>116</v>
      </c>
      <c r="H7105" s="5">
        <v>33.5</v>
      </c>
      <c r="I7105" s="5">
        <v>3886</v>
      </c>
      <c r="J7105" s="5">
        <v>897986.4099999998</v>
      </c>
      <c r="K7105" s="3" t="str" cm="1">
        <f t="array" ref="K7105">_xlfn.LET(_xlpm.d,UPPER(TRIM(CLEAN(SUBSTITUTE(F7105,CHAR(160),"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06" spans="2:11" hidden="1" x14ac:dyDescent="0.25">
      <c r="B7106" s="20">
        <v>46072</v>
      </c>
      <c r="C7106" s="2" t="s">
        <v>1</v>
      </c>
      <c r="D7106" s="2" t="s">
        <v>3925</v>
      </c>
      <c r="E7106" s="2" t="s">
        <v>3</v>
      </c>
      <c r="F7106" s="2" t="s">
        <v>3849</v>
      </c>
      <c r="G7106" s="5">
        <v>20</v>
      </c>
      <c r="H7106" s="5">
        <v>40.99</v>
      </c>
      <c r="I7106" s="5">
        <v>819.8</v>
      </c>
      <c r="J7106" s="5">
        <v>898806.20999999985</v>
      </c>
      <c r="K7106" s="3" t="str" cm="1">
        <f t="array" ref="K7106">_xlfn.LET(_xlpm.d,UPPER(TRIM(CLEAN(SUBSTITUTE(F7106,CHAR(160),"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07" spans="2:11" hidden="1" x14ac:dyDescent="0.25">
      <c r="B7107" s="20">
        <v>46072</v>
      </c>
      <c r="C7107" s="2" t="s">
        <v>1</v>
      </c>
      <c r="D7107" s="2" t="s">
        <v>3498</v>
      </c>
      <c r="E7107" s="2" t="s">
        <v>305</v>
      </c>
      <c r="F7107" s="2" t="s">
        <v>3849</v>
      </c>
      <c r="G7107" s="5">
        <v>96</v>
      </c>
      <c r="H7107" s="5">
        <v>33.5</v>
      </c>
      <c r="I7107" s="5">
        <v>3216</v>
      </c>
      <c r="J7107" s="5">
        <v>902022.20999999985</v>
      </c>
      <c r="K7107" s="3" t="str" cm="1">
        <f t="array" ref="K7107">_xlfn.LET(_xlpm.d,UPPER(TRIM(CLEAN(SUBSTITUTE(F7107,CHAR(160),"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08" spans="2:11" hidden="1" x14ac:dyDescent="0.25">
      <c r="B7108" s="20">
        <v>46073</v>
      </c>
      <c r="C7108" s="2" t="s">
        <v>1</v>
      </c>
      <c r="D7108" s="2" t="s">
        <v>169</v>
      </c>
      <c r="E7108" s="2" t="s">
        <v>170</v>
      </c>
      <c r="F7108" s="2" t="s">
        <v>3849</v>
      </c>
      <c r="G7108" s="5">
        <v>20</v>
      </c>
      <c r="H7108" s="5">
        <v>41.5</v>
      </c>
      <c r="I7108" s="5">
        <v>830</v>
      </c>
      <c r="J7108" s="5">
        <v>902852.20999999985</v>
      </c>
      <c r="K7108" s="3" t="str" cm="1">
        <f t="array" ref="K7108">_xlfn.LET(_xlpm.d,UPPER(TRIM(CLEAN(SUBSTITUTE(F7108,CHAR(160),"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09" spans="2:11" hidden="1" x14ac:dyDescent="0.25">
      <c r="B7109" s="20">
        <v>46073</v>
      </c>
      <c r="C7109" s="2" t="s">
        <v>1</v>
      </c>
      <c r="D7109" s="2" t="s">
        <v>2365</v>
      </c>
      <c r="E7109" s="2" t="s">
        <v>186</v>
      </c>
      <c r="F7109" s="2" t="s">
        <v>3849</v>
      </c>
      <c r="G7109" s="5">
        <v>20</v>
      </c>
      <c r="H7109" s="5">
        <v>33.5</v>
      </c>
      <c r="I7109" s="5">
        <v>670</v>
      </c>
      <c r="J7109" s="5">
        <v>903522.20999999985</v>
      </c>
      <c r="K7109" s="3" t="str" cm="1">
        <f t="array" ref="K7109">_xlfn.LET(_xlpm.d,UPPER(TRIM(CLEAN(SUBSTITUTE(F7109,CHAR(160),"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10" spans="2:11" hidden="1" x14ac:dyDescent="0.25">
      <c r="B7110" s="20">
        <v>46073</v>
      </c>
      <c r="C7110" s="2" t="s">
        <v>1</v>
      </c>
      <c r="D7110" s="2" t="s">
        <v>472</v>
      </c>
      <c r="E7110" s="2" t="s">
        <v>154</v>
      </c>
      <c r="F7110" s="2" t="s">
        <v>3849</v>
      </c>
      <c r="G7110" s="5">
        <v>20</v>
      </c>
      <c r="H7110" s="5">
        <v>33.5</v>
      </c>
      <c r="I7110" s="5">
        <v>670</v>
      </c>
      <c r="J7110" s="5">
        <v>904192.20999999985</v>
      </c>
      <c r="K7110" s="3" t="str" cm="1">
        <f t="array" ref="K7110">_xlfn.LET(_xlpm.d,UPPER(TRIM(CLEAN(SUBSTITUTE(F7110,CHAR(160),"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11" spans="2:11" hidden="1" x14ac:dyDescent="0.25">
      <c r="B7111" s="20">
        <v>46073</v>
      </c>
      <c r="C7111" s="2" t="s">
        <v>1</v>
      </c>
      <c r="D7111" s="2" t="s">
        <v>410</v>
      </c>
      <c r="E7111" s="2" t="s">
        <v>78</v>
      </c>
      <c r="F7111" s="2" t="s">
        <v>3849</v>
      </c>
      <c r="G7111" s="5">
        <v>25</v>
      </c>
      <c r="H7111" s="5">
        <v>33.5</v>
      </c>
      <c r="I7111" s="5">
        <v>837.5</v>
      </c>
      <c r="J7111" s="5">
        <v>905029.70999999985</v>
      </c>
      <c r="K7111" s="3" t="str" cm="1">
        <f t="array" ref="K7111">_xlfn.LET(_xlpm.d,UPPER(TRIM(CLEAN(SUBSTITUTE(F7111,CHAR(160),"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12" spans="2:11" hidden="1" x14ac:dyDescent="0.25">
      <c r="B7112" s="20">
        <v>46073</v>
      </c>
      <c r="C7112" s="2" t="s">
        <v>1</v>
      </c>
      <c r="D7112" s="2" t="s">
        <v>473</v>
      </c>
      <c r="E7112" s="2" t="s">
        <v>195</v>
      </c>
      <c r="F7112" s="2" t="s">
        <v>3849</v>
      </c>
      <c r="G7112" s="5">
        <v>60</v>
      </c>
      <c r="H7112" s="5">
        <v>33.5</v>
      </c>
      <c r="I7112" s="5">
        <v>2010</v>
      </c>
      <c r="J7112" s="5">
        <v>907039.70999999985</v>
      </c>
      <c r="K7112" s="3" t="str" cm="1">
        <f t="array" ref="K7112">_xlfn.LET(_xlpm.d,UPPER(TRIM(CLEAN(SUBSTITUTE(F7112,CHAR(160),"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13" spans="2:11" hidden="1" x14ac:dyDescent="0.25">
      <c r="B7113" s="20">
        <v>46073</v>
      </c>
      <c r="C7113" s="2" t="s">
        <v>1</v>
      </c>
      <c r="D7113" s="2" t="s">
        <v>2366</v>
      </c>
      <c r="E7113" s="2" t="s">
        <v>232</v>
      </c>
      <c r="F7113" s="2" t="s">
        <v>3849</v>
      </c>
      <c r="G7113" s="5">
        <v>20</v>
      </c>
      <c r="H7113" s="5">
        <v>33.5</v>
      </c>
      <c r="I7113" s="5">
        <v>670</v>
      </c>
      <c r="J7113" s="5">
        <v>907709.70999999985</v>
      </c>
      <c r="K7113" s="3" t="str" cm="1">
        <f t="array" ref="K7113">_xlfn.LET(_xlpm.d,UPPER(TRIM(CLEAN(SUBSTITUTE(F7113,CHAR(160),"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14" spans="2:11" hidden="1" x14ac:dyDescent="0.25">
      <c r="B7114" s="20">
        <v>46073</v>
      </c>
      <c r="C7114" s="2" t="s">
        <v>1</v>
      </c>
      <c r="D7114" s="2" t="s">
        <v>3819</v>
      </c>
      <c r="E7114" s="2" t="s">
        <v>145</v>
      </c>
      <c r="F7114" s="2" t="s">
        <v>3849</v>
      </c>
      <c r="G7114" s="5">
        <v>35</v>
      </c>
      <c r="H7114" s="5">
        <v>33.5</v>
      </c>
      <c r="I7114" s="5">
        <v>1172.5</v>
      </c>
      <c r="J7114" s="5">
        <v>908882.20999999985</v>
      </c>
      <c r="K7114" s="3" t="str" cm="1">
        <f t="array" ref="K7114">_xlfn.LET(_xlpm.d,UPPER(TRIM(CLEAN(SUBSTITUTE(F7114,CHAR(160),"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15" spans="2:11" hidden="1" x14ac:dyDescent="0.25">
      <c r="B7115" s="20">
        <v>46073</v>
      </c>
      <c r="C7115" s="2" t="s">
        <v>1</v>
      </c>
      <c r="D7115" s="2" t="s">
        <v>129</v>
      </c>
      <c r="E7115" s="2" t="s">
        <v>43</v>
      </c>
      <c r="F7115" s="2" t="s">
        <v>3926</v>
      </c>
      <c r="G7115" s="5">
        <v>24</v>
      </c>
      <c r="H7115" s="5">
        <v>32.99</v>
      </c>
      <c r="I7115" s="5">
        <v>791.76</v>
      </c>
      <c r="J7115" s="5">
        <v>909673.96999999986</v>
      </c>
      <c r="K7115" s="3" t="str" cm="1">
        <f t="array" ref="K7115">_xlfn.LET(_xlpm.d,UPPER(TRIM(CLEAN(SUBSTITUTE(F7115,CHAR(160),"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16" spans="2:11" hidden="1" x14ac:dyDescent="0.25">
      <c r="B7116" s="20">
        <v>46073</v>
      </c>
      <c r="C7116" s="2" t="s">
        <v>1</v>
      </c>
      <c r="D7116" s="2" t="s">
        <v>68</v>
      </c>
      <c r="E7116" s="2" t="s">
        <v>27</v>
      </c>
      <c r="F7116" s="2" t="s">
        <v>3849</v>
      </c>
      <c r="G7116" s="5">
        <v>63</v>
      </c>
      <c r="H7116" s="5">
        <v>29.5</v>
      </c>
      <c r="I7116" s="5">
        <v>1858.5</v>
      </c>
      <c r="J7116" s="5">
        <v>911532.46999999986</v>
      </c>
      <c r="K7116" s="3" t="str" cm="1">
        <f t="array" ref="K7116">_xlfn.LET(_xlpm.d,UPPER(TRIM(CLEAN(SUBSTITUTE(F7116,CHAR(160),"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17" spans="2:11" hidden="1" x14ac:dyDescent="0.25">
      <c r="B7117" s="20">
        <v>46073</v>
      </c>
      <c r="C7117" s="2" t="s">
        <v>1</v>
      </c>
      <c r="D7117" s="2" t="s">
        <v>3927</v>
      </c>
      <c r="E7117" s="2" t="s">
        <v>2447</v>
      </c>
      <c r="F7117" s="2" t="s">
        <v>3849</v>
      </c>
      <c r="G7117" s="5">
        <v>32</v>
      </c>
      <c r="H7117" s="5">
        <v>32.950000000000003</v>
      </c>
      <c r="I7117" s="5">
        <v>1054.4000000000001</v>
      </c>
      <c r="J7117" s="5">
        <v>912586.86999999988</v>
      </c>
      <c r="K7117" s="3" t="str" cm="1">
        <f t="array" ref="K7117">_xlfn.LET(_xlpm.d,UPPER(TRIM(CLEAN(SUBSTITUTE(F7117,CHAR(160),"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18" spans="2:11" hidden="1" x14ac:dyDescent="0.25">
      <c r="B7118" s="20">
        <v>46073</v>
      </c>
      <c r="C7118" s="2" t="s">
        <v>1</v>
      </c>
      <c r="D7118" s="2" t="s">
        <v>3927</v>
      </c>
      <c r="E7118" s="2" t="s">
        <v>2447</v>
      </c>
      <c r="F7118" s="2" t="s">
        <v>3900</v>
      </c>
      <c r="G7118" s="5">
        <v>32</v>
      </c>
      <c r="H7118" s="5">
        <v>32.950000000000003</v>
      </c>
      <c r="I7118" s="5">
        <v>1054.4000000000001</v>
      </c>
      <c r="J7118" s="5">
        <v>913641.2699999999</v>
      </c>
      <c r="K7118" s="3" t="str" cm="1">
        <f t="array" ref="K7118">_xlfn.LET(_xlpm.d,UPPER(TRIM(CLEAN(SUBSTITUTE(F7118,CHAR(160),"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7119" spans="2:11" hidden="1" x14ac:dyDescent="0.25">
      <c r="B7119" s="20">
        <v>46073</v>
      </c>
      <c r="C7119" s="2" t="s">
        <v>1</v>
      </c>
      <c r="D7119" s="2" t="s">
        <v>2367</v>
      </c>
      <c r="E7119" s="2" t="s">
        <v>224</v>
      </c>
      <c r="F7119" s="2" t="s">
        <v>3849</v>
      </c>
      <c r="G7119" s="5">
        <v>66</v>
      </c>
      <c r="H7119" s="5">
        <v>33.5</v>
      </c>
      <c r="I7119" s="5">
        <v>2211</v>
      </c>
      <c r="J7119" s="5">
        <v>915852.2699999999</v>
      </c>
      <c r="K7119" s="3" t="str" cm="1">
        <f t="array" ref="K7119">_xlfn.LET(_xlpm.d,UPPER(TRIM(CLEAN(SUBSTITUTE(F7119,CHAR(160),"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20" spans="2:11" hidden="1" x14ac:dyDescent="0.25">
      <c r="B7120" s="20">
        <v>46076</v>
      </c>
      <c r="C7120" s="2" t="s">
        <v>1</v>
      </c>
      <c r="D7120" s="2" t="s">
        <v>1207</v>
      </c>
      <c r="E7120" s="2" t="s">
        <v>273</v>
      </c>
      <c r="F7120" s="2" t="s">
        <v>3849</v>
      </c>
      <c r="G7120" s="5">
        <v>60</v>
      </c>
      <c r="H7120" s="5">
        <v>33.5</v>
      </c>
      <c r="I7120" s="5">
        <v>2010</v>
      </c>
      <c r="J7120" s="5">
        <v>917862.2699999999</v>
      </c>
      <c r="K7120" s="3" t="str" cm="1">
        <f t="array" ref="K7120">_xlfn.LET(_xlpm.d,UPPER(TRIM(CLEAN(SUBSTITUTE(F7120,CHAR(160),"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21" spans="2:11" hidden="1" x14ac:dyDescent="0.25">
      <c r="B7121" s="20">
        <v>46077</v>
      </c>
      <c r="C7121" s="2" t="s">
        <v>1</v>
      </c>
      <c r="D7121" s="2" t="s">
        <v>171</v>
      </c>
      <c r="E7121" s="2" t="s">
        <v>78</v>
      </c>
      <c r="F7121" s="2" t="s">
        <v>3849</v>
      </c>
      <c r="G7121" s="5">
        <v>40</v>
      </c>
      <c r="H7121" s="5">
        <v>33.5</v>
      </c>
      <c r="I7121" s="5">
        <v>1340</v>
      </c>
      <c r="J7121" s="5">
        <v>919202.2699999999</v>
      </c>
      <c r="K7121" s="3" t="str" cm="1">
        <f t="array" ref="K7121">_xlfn.LET(_xlpm.d,UPPER(TRIM(CLEAN(SUBSTITUTE(F7121,CHAR(160),"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22" spans="2:11" hidden="1" x14ac:dyDescent="0.25">
      <c r="B7122" s="20">
        <v>46077</v>
      </c>
      <c r="C7122" s="2" t="s">
        <v>1</v>
      </c>
      <c r="D7122" s="2" t="s">
        <v>1332</v>
      </c>
      <c r="E7122" s="2" t="s">
        <v>147</v>
      </c>
      <c r="F7122" s="2" t="s">
        <v>3849</v>
      </c>
      <c r="G7122" s="5">
        <v>32</v>
      </c>
      <c r="H7122" s="5">
        <v>33.5</v>
      </c>
      <c r="I7122" s="5">
        <v>1072</v>
      </c>
      <c r="J7122" s="5">
        <v>920274.2699999999</v>
      </c>
      <c r="K7122" s="3" t="str" cm="1">
        <f t="array" ref="K7122">_xlfn.LET(_xlpm.d,UPPER(TRIM(CLEAN(SUBSTITUTE(F7122,CHAR(160),"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23" spans="2:11" hidden="1" x14ac:dyDescent="0.25">
      <c r="B7123" s="20">
        <v>46077</v>
      </c>
      <c r="C7123" s="2" t="s">
        <v>1</v>
      </c>
      <c r="D7123" s="2" t="s">
        <v>1209</v>
      </c>
      <c r="E7123" s="2" t="s">
        <v>156</v>
      </c>
      <c r="F7123" s="2" t="s">
        <v>3849</v>
      </c>
      <c r="G7123" s="5">
        <v>72</v>
      </c>
      <c r="H7123" s="5">
        <v>33.5</v>
      </c>
      <c r="I7123" s="5">
        <v>2412</v>
      </c>
      <c r="J7123" s="5">
        <v>922686.2699999999</v>
      </c>
      <c r="K7123" s="3" t="str" cm="1">
        <f t="array" ref="K7123">_xlfn.LET(_xlpm.d,UPPER(TRIM(CLEAN(SUBSTITUTE(F7123,CHAR(160),"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24" spans="2:11" hidden="1" x14ac:dyDescent="0.25">
      <c r="B7124" s="20">
        <v>46078</v>
      </c>
      <c r="C7124" s="2" t="s">
        <v>1</v>
      </c>
      <c r="D7124" s="2" t="s">
        <v>2373</v>
      </c>
      <c r="E7124" s="2" t="s">
        <v>189</v>
      </c>
      <c r="F7124" s="2" t="s">
        <v>3849</v>
      </c>
      <c r="G7124" s="5">
        <v>20</v>
      </c>
      <c r="H7124" s="5">
        <v>33.5</v>
      </c>
      <c r="I7124" s="5">
        <v>670</v>
      </c>
      <c r="J7124" s="5">
        <v>923356.2699999999</v>
      </c>
      <c r="K7124" s="3" t="str" cm="1">
        <f t="array" ref="K7124">_xlfn.LET(_xlpm.d,UPPER(TRIM(CLEAN(SUBSTITUTE(F7124,CHAR(160),"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25" spans="2:11" hidden="1" x14ac:dyDescent="0.25">
      <c r="B7125" s="20">
        <v>46078</v>
      </c>
      <c r="C7125" s="2" t="s">
        <v>1</v>
      </c>
      <c r="D7125" s="2" t="s">
        <v>3502</v>
      </c>
      <c r="E7125" s="2" t="s">
        <v>311</v>
      </c>
      <c r="F7125" s="2" t="s">
        <v>3849</v>
      </c>
      <c r="G7125" s="5">
        <v>168</v>
      </c>
      <c r="H7125" s="5">
        <v>33.5</v>
      </c>
      <c r="I7125" s="5">
        <v>5628</v>
      </c>
      <c r="J7125" s="5">
        <v>928984.2699999999</v>
      </c>
      <c r="K7125" s="3" t="str" cm="1">
        <f t="array" ref="K7125">_xlfn.LET(_xlpm.d,UPPER(TRIM(CLEAN(SUBSTITUTE(F7125,CHAR(160),"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26" spans="2:11" hidden="1" x14ac:dyDescent="0.25">
      <c r="B7126" s="20">
        <v>46079</v>
      </c>
      <c r="C7126" s="2" t="s">
        <v>1</v>
      </c>
      <c r="D7126" s="2" t="s">
        <v>1334</v>
      </c>
      <c r="E7126" s="2" t="s">
        <v>149</v>
      </c>
      <c r="F7126" s="2" t="s">
        <v>3849</v>
      </c>
      <c r="G7126" s="5">
        <v>32</v>
      </c>
      <c r="H7126" s="5">
        <v>33.5</v>
      </c>
      <c r="I7126" s="5">
        <v>1072</v>
      </c>
      <c r="J7126" s="5">
        <v>930056.2699999999</v>
      </c>
      <c r="K7126" s="3" t="str" cm="1">
        <f t="array" ref="K7126">_xlfn.LET(_xlpm.d,UPPER(TRIM(CLEAN(SUBSTITUTE(F7126,CHAR(160),"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27" spans="2:11" hidden="1" x14ac:dyDescent="0.25">
      <c r="B7127" s="20">
        <v>46079</v>
      </c>
      <c r="C7127" s="2" t="s">
        <v>1</v>
      </c>
      <c r="D7127" s="2" t="s">
        <v>2375</v>
      </c>
      <c r="E7127" s="2" t="s">
        <v>268</v>
      </c>
      <c r="F7127" s="2" t="s">
        <v>3849</v>
      </c>
      <c r="G7127" s="5">
        <v>32</v>
      </c>
      <c r="H7127" s="5">
        <v>33.5</v>
      </c>
      <c r="I7127" s="5">
        <v>1072</v>
      </c>
      <c r="J7127" s="5">
        <v>931128.2699999999</v>
      </c>
      <c r="K7127" s="3" t="str" cm="1">
        <f t="array" ref="K7127">_xlfn.LET(_xlpm.d,UPPER(TRIM(CLEAN(SUBSTITUTE(F7127,CHAR(160),"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28" spans="2:11" hidden="1" x14ac:dyDescent="0.25">
      <c r="B7128" s="20">
        <v>46080</v>
      </c>
      <c r="C7128" s="2" t="s">
        <v>1</v>
      </c>
      <c r="D7128" s="2" t="s">
        <v>1577</v>
      </c>
      <c r="E7128" s="2" t="s">
        <v>236</v>
      </c>
      <c r="F7128" s="2" t="s">
        <v>3849</v>
      </c>
      <c r="G7128" s="5">
        <v>84</v>
      </c>
      <c r="H7128" s="5">
        <v>33.5</v>
      </c>
      <c r="I7128" s="5">
        <v>2814</v>
      </c>
      <c r="J7128" s="5">
        <v>933942.2699999999</v>
      </c>
      <c r="K7128" s="3" t="str" cm="1">
        <f t="array" ref="K7128">_xlfn.LET(_xlpm.d,UPPER(TRIM(CLEAN(SUBSTITUTE(F7128,CHAR(160),"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29" spans="2:11" hidden="1" x14ac:dyDescent="0.25">
      <c r="B7129" s="20">
        <v>46080</v>
      </c>
      <c r="C7129" s="2" t="s">
        <v>1</v>
      </c>
      <c r="D7129" s="2" t="s">
        <v>3506</v>
      </c>
      <c r="E7129" s="2" t="s">
        <v>224</v>
      </c>
      <c r="F7129" s="2" t="s">
        <v>3849</v>
      </c>
      <c r="G7129" s="5">
        <v>120</v>
      </c>
      <c r="H7129" s="5">
        <v>33.5</v>
      </c>
      <c r="I7129" s="5">
        <v>4020</v>
      </c>
      <c r="J7129" s="5">
        <v>937962.2699999999</v>
      </c>
      <c r="K7129" s="3" t="str" cm="1">
        <f t="array" ref="K7129">_xlfn.LET(_xlpm.d,UPPER(TRIM(CLEAN(SUBSTITUTE(F7129,CHAR(160),"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30" spans="2:11" hidden="1" x14ac:dyDescent="0.25">
      <c r="B7130" s="20">
        <v>46080</v>
      </c>
      <c r="C7130" s="2" t="s">
        <v>1</v>
      </c>
      <c r="D7130" s="2" t="s">
        <v>2378</v>
      </c>
      <c r="E7130" s="2" t="s">
        <v>197</v>
      </c>
      <c r="F7130" s="2" t="s">
        <v>3849</v>
      </c>
      <c r="G7130" s="5">
        <v>60</v>
      </c>
      <c r="H7130" s="5">
        <v>33.5</v>
      </c>
      <c r="I7130" s="5">
        <v>2010</v>
      </c>
      <c r="J7130" s="5">
        <v>939972.2699999999</v>
      </c>
      <c r="K7130" s="3" t="str" cm="1">
        <f t="array" ref="K7130">_xlfn.LET(_xlpm.d,UPPER(TRIM(CLEAN(SUBSTITUTE(F7130,CHAR(160),"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31" spans="2:11" hidden="1" x14ac:dyDescent="0.25">
      <c r="B7131" s="20">
        <v>46080</v>
      </c>
      <c r="C7131" s="2" t="s">
        <v>1</v>
      </c>
      <c r="D7131" s="2" t="s">
        <v>3507</v>
      </c>
      <c r="E7131" s="2" t="s">
        <v>319</v>
      </c>
      <c r="F7131" s="2" t="s">
        <v>3849</v>
      </c>
      <c r="G7131" s="5">
        <v>64</v>
      </c>
      <c r="H7131" s="5">
        <v>33.5</v>
      </c>
      <c r="I7131" s="5">
        <v>2144</v>
      </c>
      <c r="J7131" s="5">
        <v>942116.2699999999</v>
      </c>
      <c r="K7131" s="3" t="str" cm="1">
        <f t="array" ref="K7131">_xlfn.LET(_xlpm.d,UPPER(TRIM(CLEAN(SUBSTITUTE(F7131,CHAR(160),"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32" spans="2:11" hidden="1" x14ac:dyDescent="0.25">
      <c r="B7132" s="20">
        <v>46084</v>
      </c>
      <c r="C7132" s="2" t="s">
        <v>1</v>
      </c>
      <c r="D7132" s="2" t="s">
        <v>3510</v>
      </c>
      <c r="E7132" s="2" t="s">
        <v>279</v>
      </c>
      <c r="F7132" s="2" t="s">
        <v>3849</v>
      </c>
      <c r="G7132" s="5">
        <v>52</v>
      </c>
      <c r="H7132" s="5">
        <v>33.5</v>
      </c>
      <c r="I7132" s="5">
        <v>1742</v>
      </c>
      <c r="J7132" s="5">
        <v>943858.2699999999</v>
      </c>
      <c r="K7132" s="3" t="str" cm="1">
        <f t="array" ref="K7132">_xlfn.LET(_xlpm.d,UPPER(TRIM(CLEAN(SUBSTITUTE(F7132,CHAR(160),"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33" spans="2:11" hidden="1" x14ac:dyDescent="0.25">
      <c r="B7133" s="20">
        <v>46084</v>
      </c>
      <c r="C7133" s="2" t="s">
        <v>1</v>
      </c>
      <c r="D7133" s="2" t="s">
        <v>174</v>
      </c>
      <c r="E7133" s="2" t="s">
        <v>162</v>
      </c>
      <c r="F7133" s="2" t="s">
        <v>3849</v>
      </c>
      <c r="G7133" s="5">
        <v>20</v>
      </c>
      <c r="H7133" s="5">
        <v>33.5</v>
      </c>
      <c r="I7133" s="5">
        <v>670</v>
      </c>
      <c r="J7133" s="5">
        <v>944528.2699999999</v>
      </c>
      <c r="K7133" s="3" t="str" cm="1">
        <f t="array" ref="K7133">_xlfn.LET(_xlpm.d,UPPER(TRIM(CLEAN(SUBSTITUTE(F7133,CHAR(160),"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34" spans="2:11" hidden="1" x14ac:dyDescent="0.25">
      <c r="B7134" s="20">
        <v>46084</v>
      </c>
      <c r="C7134" s="2" t="s">
        <v>1</v>
      </c>
      <c r="D7134" s="2" t="s">
        <v>411</v>
      </c>
      <c r="E7134" s="2" t="s">
        <v>78</v>
      </c>
      <c r="F7134" s="2" t="s">
        <v>3849</v>
      </c>
      <c r="G7134" s="5">
        <v>56</v>
      </c>
      <c r="H7134" s="5">
        <v>33.5</v>
      </c>
      <c r="I7134" s="5">
        <v>1876</v>
      </c>
      <c r="J7134" s="5">
        <v>946404.2699999999</v>
      </c>
      <c r="K7134" s="3" t="str" cm="1">
        <f t="array" ref="K7134">_xlfn.LET(_xlpm.d,UPPER(TRIM(CLEAN(SUBSTITUTE(F7134,CHAR(160),"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35" spans="2:11" hidden="1" x14ac:dyDescent="0.25">
      <c r="B7135" s="20">
        <v>46084</v>
      </c>
      <c r="C7135" s="2" t="s">
        <v>1</v>
      </c>
      <c r="D7135" s="2" t="s">
        <v>3511</v>
      </c>
      <c r="E7135" s="2" t="s">
        <v>158</v>
      </c>
      <c r="F7135" s="2" t="s">
        <v>3849</v>
      </c>
      <c r="G7135" s="5">
        <v>52</v>
      </c>
      <c r="H7135" s="5">
        <v>33.5</v>
      </c>
      <c r="I7135" s="5">
        <v>1742</v>
      </c>
      <c r="J7135" s="5">
        <v>948146.2699999999</v>
      </c>
      <c r="K7135" s="3" t="str" cm="1">
        <f t="array" ref="K7135">_xlfn.LET(_xlpm.d,UPPER(TRIM(CLEAN(SUBSTITUTE(F7135,CHAR(160),"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36" spans="2:11" hidden="1" x14ac:dyDescent="0.25">
      <c r="B7136" s="20">
        <v>46084</v>
      </c>
      <c r="C7136" s="2" t="s">
        <v>1</v>
      </c>
      <c r="D7136" s="2" t="s">
        <v>738</v>
      </c>
      <c r="E7136" s="2" t="s">
        <v>61</v>
      </c>
      <c r="F7136" s="2" t="s">
        <v>3849</v>
      </c>
      <c r="G7136" s="5">
        <v>20</v>
      </c>
      <c r="H7136" s="5">
        <v>32.950000000000003</v>
      </c>
      <c r="I7136" s="5">
        <v>659</v>
      </c>
      <c r="J7136" s="5">
        <v>948805.2699999999</v>
      </c>
      <c r="K7136" s="3" t="str" cm="1">
        <f t="array" ref="K7136">_xlfn.LET(_xlpm.d,UPPER(TRIM(CLEAN(SUBSTITUTE(F7136,CHAR(160),"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37" spans="2:11" hidden="1" x14ac:dyDescent="0.25">
      <c r="B7137" s="20">
        <v>46085</v>
      </c>
      <c r="C7137" s="2" t="s">
        <v>1</v>
      </c>
      <c r="D7137" s="2" t="s">
        <v>3513</v>
      </c>
      <c r="E7137" s="2" t="s">
        <v>145</v>
      </c>
      <c r="F7137" s="2" t="s">
        <v>3849</v>
      </c>
      <c r="G7137" s="5">
        <v>5</v>
      </c>
      <c r="H7137" s="5">
        <v>33.5</v>
      </c>
      <c r="I7137" s="5">
        <v>167.5</v>
      </c>
      <c r="J7137" s="5">
        <v>948972.7699999999</v>
      </c>
      <c r="K7137" s="3" t="str" cm="1">
        <f t="array" ref="K7137">_xlfn.LET(_xlpm.d,UPPER(TRIM(CLEAN(SUBSTITUTE(F7137,CHAR(160),"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38" spans="2:11" hidden="1" x14ac:dyDescent="0.25">
      <c r="B7138" s="20">
        <v>46085</v>
      </c>
      <c r="C7138" s="2" t="s">
        <v>1</v>
      </c>
      <c r="D7138" s="2" t="s">
        <v>3928</v>
      </c>
      <c r="E7138" s="2" t="s">
        <v>73</v>
      </c>
      <c r="F7138" s="2" t="s">
        <v>3849</v>
      </c>
      <c r="G7138" s="5">
        <v>60</v>
      </c>
      <c r="H7138" s="5">
        <v>32.950000000000003</v>
      </c>
      <c r="I7138" s="5">
        <v>1977</v>
      </c>
      <c r="J7138" s="5">
        <v>950949.7699999999</v>
      </c>
      <c r="K7138" s="3" t="str" cm="1">
        <f t="array" ref="K7138">_xlfn.LET(_xlpm.d,UPPER(TRIM(CLEAN(SUBSTITUTE(F7138,CHAR(160),"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39" spans="2:11" hidden="1" x14ac:dyDescent="0.25">
      <c r="B7139" s="20">
        <v>46085</v>
      </c>
      <c r="C7139" s="2" t="s">
        <v>1</v>
      </c>
      <c r="D7139" s="2" t="s">
        <v>175</v>
      </c>
      <c r="E7139" s="2" t="s">
        <v>176</v>
      </c>
      <c r="F7139" s="2" t="s">
        <v>3929</v>
      </c>
      <c r="G7139" s="5">
        <v>60</v>
      </c>
      <c r="H7139" s="5">
        <v>32.950000000000003</v>
      </c>
      <c r="I7139" s="5">
        <v>1977</v>
      </c>
      <c r="J7139" s="5">
        <v>952926.7699999999</v>
      </c>
      <c r="K7139" s="3" t="str" cm="1">
        <f t="array" ref="K7139">_xlfn.LET(_xlpm.d,UPPER(TRIM(CLEAN(SUBSTITUTE(F7139,CHAR(160),"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40" spans="2:11" hidden="1" x14ac:dyDescent="0.25">
      <c r="B7140" s="20">
        <v>46085</v>
      </c>
      <c r="C7140" s="2" t="s">
        <v>1</v>
      </c>
      <c r="D7140" s="2" t="s">
        <v>175</v>
      </c>
      <c r="E7140" s="2" t="s">
        <v>176</v>
      </c>
      <c r="F7140" s="2" t="s">
        <v>3238</v>
      </c>
      <c r="G7140" s="5">
        <v>40</v>
      </c>
      <c r="H7140" s="5">
        <v>32.950000000000003</v>
      </c>
      <c r="I7140" s="5">
        <v>1318</v>
      </c>
      <c r="J7140" s="5">
        <v>954244.7699999999</v>
      </c>
      <c r="K7140" s="3" t="str" cm="1">
        <f t="array" ref="K7140">_xlfn.LET(_xlpm.d,UPPER(TRIM(CLEAN(SUBSTITUTE(F7140,CHAR(160),"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7141" spans="2:11" hidden="1" x14ac:dyDescent="0.25">
      <c r="B7141" s="20">
        <v>46086</v>
      </c>
      <c r="C7141" s="2" t="s">
        <v>1</v>
      </c>
      <c r="D7141" s="2" t="s">
        <v>1211</v>
      </c>
      <c r="E7141" s="2" t="s">
        <v>149</v>
      </c>
      <c r="F7141" s="2" t="s">
        <v>3849</v>
      </c>
      <c r="G7141" s="5">
        <v>30</v>
      </c>
      <c r="H7141" s="5">
        <v>33.5</v>
      </c>
      <c r="I7141" s="5">
        <v>1005</v>
      </c>
      <c r="J7141" s="5">
        <v>955249.7699999999</v>
      </c>
      <c r="K7141" s="3" t="str" cm="1">
        <f t="array" ref="K7141">_xlfn.LET(_xlpm.d,UPPER(TRIM(CLEAN(SUBSTITUTE(F7141,CHAR(160),"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42" spans="2:11" hidden="1" x14ac:dyDescent="0.25">
      <c r="B7142" s="20">
        <v>46086</v>
      </c>
      <c r="C7142" s="2" t="s">
        <v>1</v>
      </c>
      <c r="D7142" s="2" t="s">
        <v>217</v>
      </c>
      <c r="E7142" s="2" t="s">
        <v>16</v>
      </c>
      <c r="F7142" s="2" t="s">
        <v>3849</v>
      </c>
      <c r="G7142" s="5">
        <v>20</v>
      </c>
      <c r="H7142" s="5">
        <v>32.950000000000003</v>
      </c>
      <c r="I7142" s="5">
        <v>659</v>
      </c>
      <c r="J7142" s="5">
        <v>955908.7699999999</v>
      </c>
      <c r="K7142" s="3" t="str" cm="1">
        <f t="array" ref="K7142">_xlfn.LET(_xlpm.d,UPPER(TRIM(CLEAN(SUBSTITUTE(F7142,CHAR(160),"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43" spans="2:11" hidden="1" x14ac:dyDescent="0.25">
      <c r="B7143" s="20">
        <v>46086</v>
      </c>
      <c r="C7143" s="2" t="s">
        <v>1</v>
      </c>
      <c r="D7143" s="2" t="s">
        <v>417</v>
      </c>
      <c r="E7143" s="2" t="s">
        <v>3</v>
      </c>
      <c r="F7143" s="2" t="s">
        <v>3917</v>
      </c>
      <c r="G7143" s="5">
        <v>100</v>
      </c>
      <c r="H7143" s="5">
        <v>28</v>
      </c>
      <c r="I7143" s="5">
        <v>2800</v>
      </c>
      <c r="J7143" s="5">
        <v>958708.7699999999</v>
      </c>
      <c r="K7143" s="3" t="str" cm="1">
        <f t="array" ref="K7143">_xlfn.LET(_xlpm.d,UPPER(TRIM(CLEAN(SUBSTITUTE(F7143,CHAR(160),"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44" spans="2:11" hidden="1" x14ac:dyDescent="0.25">
      <c r="B7144" s="20">
        <v>46087</v>
      </c>
      <c r="C7144" s="2" t="s">
        <v>1</v>
      </c>
      <c r="D7144" s="2" t="s">
        <v>3515</v>
      </c>
      <c r="E7144" s="2" t="s">
        <v>238</v>
      </c>
      <c r="F7144" s="2" t="s">
        <v>3849</v>
      </c>
      <c r="G7144" s="5">
        <v>32</v>
      </c>
      <c r="H7144" s="5">
        <v>33.5</v>
      </c>
      <c r="I7144" s="5">
        <v>1072</v>
      </c>
      <c r="J7144" s="5">
        <v>959780.7699999999</v>
      </c>
      <c r="K7144" s="3" t="str" cm="1">
        <f t="array" ref="K7144">_xlfn.LET(_xlpm.d,UPPER(TRIM(CLEAN(SUBSTITUTE(F7144,CHAR(160),"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45" spans="2:11" hidden="1" x14ac:dyDescent="0.25">
      <c r="B7145" s="20">
        <v>46087</v>
      </c>
      <c r="C7145" s="2" t="s">
        <v>1</v>
      </c>
      <c r="D7145" s="2" t="s">
        <v>3516</v>
      </c>
      <c r="E7145" s="2" t="s">
        <v>195</v>
      </c>
      <c r="F7145" s="2" t="s">
        <v>3849</v>
      </c>
      <c r="G7145" s="5">
        <v>32</v>
      </c>
      <c r="H7145" s="5">
        <v>33.5</v>
      </c>
      <c r="I7145" s="5">
        <v>1072</v>
      </c>
      <c r="J7145" s="5">
        <v>960852.7699999999</v>
      </c>
      <c r="K7145" s="3" t="str" cm="1">
        <f t="array" ref="K7145">_xlfn.LET(_xlpm.d,UPPER(TRIM(CLEAN(SUBSTITUTE(F7145,CHAR(160),"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46" spans="2:11" hidden="1" x14ac:dyDescent="0.25">
      <c r="B7146" s="20">
        <v>46087</v>
      </c>
      <c r="C7146" s="2" t="s">
        <v>1</v>
      </c>
      <c r="D7146" s="2" t="s">
        <v>3518</v>
      </c>
      <c r="E7146" s="2" t="s">
        <v>154</v>
      </c>
      <c r="F7146" s="2" t="s">
        <v>3849</v>
      </c>
      <c r="G7146" s="5">
        <v>80</v>
      </c>
      <c r="H7146" s="5">
        <v>33.5</v>
      </c>
      <c r="I7146" s="5">
        <v>2680</v>
      </c>
      <c r="J7146" s="5">
        <v>963532.7699999999</v>
      </c>
      <c r="K7146" s="3" t="str" cm="1">
        <f t="array" ref="K7146">_xlfn.LET(_xlpm.d,UPPER(TRIM(CLEAN(SUBSTITUTE(F7146,CHAR(160),"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47" spans="2:11" hidden="1" x14ac:dyDescent="0.25">
      <c r="B7147" s="20">
        <v>46087</v>
      </c>
      <c r="C7147" s="2" t="s">
        <v>1</v>
      </c>
      <c r="D7147" s="2" t="s">
        <v>1509</v>
      </c>
      <c r="E7147" s="2" t="s">
        <v>236</v>
      </c>
      <c r="F7147" s="2" t="s">
        <v>3849</v>
      </c>
      <c r="G7147" s="5">
        <v>80</v>
      </c>
      <c r="H7147" s="5">
        <v>33.5</v>
      </c>
      <c r="I7147" s="5">
        <v>2680</v>
      </c>
      <c r="J7147" s="5">
        <v>966212.7699999999</v>
      </c>
      <c r="K7147" s="3" t="str" cm="1">
        <f t="array" ref="K7147">_xlfn.LET(_xlpm.d,UPPER(TRIM(CLEAN(SUBSTITUTE(F7147,CHAR(160),"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48" spans="2:11" hidden="1" x14ac:dyDescent="0.25">
      <c r="B7148" s="20">
        <v>46087</v>
      </c>
      <c r="C7148" s="2" t="s">
        <v>1</v>
      </c>
      <c r="D7148" s="2" t="s">
        <v>867</v>
      </c>
      <c r="E7148" s="2" t="s">
        <v>43</v>
      </c>
      <c r="F7148" s="2" t="s">
        <v>3882</v>
      </c>
      <c r="G7148" s="5">
        <v>10</v>
      </c>
      <c r="H7148" s="5">
        <v>32.99</v>
      </c>
      <c r="I7148" s="5">
        <v>329.9</v>
      </c>
      <c r="J7148" s="5">
        <v>966542.66999999993</v>
      </c>
      <c r="K7148" s="3" t="str" cm="1">
        <f t="array" ref="K7148">_xlfn.LET(_xlpm.d,UPPER(TRIM(CLEAN(SUBSTITUTE(F7148,CHAR(160),"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49" spans="2:11" hidden="1" x14ac:dyDescent="0.25">
      <c r="B7149" s="20">
        <v>46087</v>
      </c>
      <c r="C7149" s="2" t="s">
        <v>1</v>
      </c>
      <c r="D7149" s="2" t="s">
        <v>1213</v>
      </c>
      <c r="E7149" s="2" t="s">
        <v>307</v>
      </c>
      <c r="F7149" s="2" t="s">
        <v>3849</v>
      </c>
      <c r="G7149" s="5">
        <v>64</v>
      </c>
      <c r="H7149" s="5">
        <v>33.5</v>
      </c>
      <c r="I7149" s="5">
        <v>2144</v>
      </c>
      <c r="J7149" s="5">
        <v>968686.66999999993</v>
      </c>
      <c r="K7149" s="3" t="str" cm="1">
        <f t="array" ref="K7149">_xlfn.LET(_xlpm.d,UPPER(TRIM(CLEAN(SUBSTITUTE(F7149,CHAR(160),"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50" spans="2:11" hidden="1" x14ac:dyDescent="0.25">
      <c r="B7150" s="20">
        <v>46087</v>
      </c>
      <c r="C7150" s="2" t="s">
        <v>1</v>
      </c>
      <c r="D7150" s="2" t="s">
        <v>2390</v>
      </c>
      <c r="E7150" s="2" t="s">
        <v>288</v>
      </c>
      <c r="F7150" s="2" t="s">
        <v>3849</v>
      </c>
      <c r="G7150" s="5">
        <v>16</v>
      </c>
      <c r="H7150" s="5">
        <v>33.5</v>
      </c>
      <c r="I7150" s="5">
        <v>536</v>
      </c>
      <c r="J7150" s="5">
        <v>969222.66999999993</v>
      </c>
      <c r="K7150" s="3" t="str" cm="1">
        <f t="array" ref="K7150">_xlfn.LET(_xlpm.d,UPPER(TRIM(CLEAN(SUBSTITUTE(F7150,CHAR(160),"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51" spans="2:11" hidden="1" x14ac:dyDescent="0.25">
      <c r="B7151" s="20">
        <v>46092</v>
      </c>
      <c r="C7151" s="2" t="s">
        <v>1</v>
      </c>
      <c r="D7151" s="2" t="s">
        <v>2395</v>
      </c>
      <c r="E7151" s="2" t="s">
        <v>305</v>
      </c>
      <c r="F7151" s="2" t="s">
        <v>3849</v>
      </c>
      <c r="G7151" s="5">
        <v>96</v>
      </c>
      <c r="H7151" s="5">
        <v>33.5</v>
      </c>
      <c r="I7151" s="5">
        <v>3216</v>
      </c>
      <c r="J7151" s="5">
        <v>972438.66999999993</v>
      </c>
      <c r="K7151" s="3" t="str" cm="1">
        <f t="array" ref="K7151">_xlfn.LET(_xlpm.d,UPPER(TRIM(CLEAN(SUBSTITUTE(F7151,CHAR(160),"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52" spans="2:11" hidden="1" x14ac:dyDescent="0.25">
      <c r="B7152" s="20">
        <v>46093</v>
      </c>
      <c r="C7152" s="2" t="s">
        <v>1</v>
      </c>
      <c r="D7152" s="2" t="s">
        <v>191</v>
      </c>
      <c r="E7152" s="2" t="s">
        <v>192</v>
      </c>
      <c r="F7152" s="2" t="s">
        <v>3849</v>
      </c>
      <c r="G7152" s="5">
        <v>32</v>
      </c>
      <c r="H7152" s="5">
        <v>33.5</v>
      </c>
      <c r="I7152" s="5">
        <v>1072</v>
      </c>
      <c r="J7152" s="5">
        <v>973510.66999999993</v>
      </c>
      <c r="K7152" s="3" t="str" cm="1">
        <f t="array" ref="K7152">_xlfn.LET(_xlpm.d,UPPER(TRIM(CLEAN(SUBSTITUTE(F7152,CHAR(160),"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53" spans="2:11" hidden="1" x14ac:dyDescent="0.25">
      <c r="B7153" s="20">
        <v>46093</v>
      </c>
      <c r="C7153" s="2" t="s">
        <v>1</v>
      </c>
      <c r="D7153" s="2" t="s">
        <v>423</v>
      </c>
      <c r="E7153" s="2" t="s">
        <v>248</v>
      </c>
      <c r="F7153" s="2" t="s">
        <v>3849</v>
      </c>
      <c r="G7153" s="5">
        <v>20</v>
      </c>
      <c r="H7153" s="5">
        <v>33.5</v>
      </c>
      <c r="I7153" s="5">
        <v>670</v>
      </c>
      <c r="J7153" s="5">
        <v>974180.66999999993</v>
      </c>
      <c r="K7153" s="3" t="str" cm="1">
        <f t="array" ref="K7153">_xlfn.LET(_xlpm.d,UPPER(TRIM(CLEAN(SUBSTITUTE(F7153,CHAR(160),"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54" spans="2:11" hidden="1" x14ac:dyDescent="0.25">
      <c r="B7154" s="20">
        <v>46093</v>
      </c>
      <c r="C7154" s="2" t="s">
        <v>1</v>
      </c>
      <c r="D7154" s="2" t="s">
        <v>3527</v>
      </c>
      <c r="E7154" s="2" t="s">
        <v>254</v>
      </c>
      <c r="F7154" s="2" t="s">
        <v>3849</v>
      </c>
      <c r="G7154" s="5">
        <v>48</v>
      </c>
      <c r="H7154" s="5">
        <v>33.5</v>
      </c>
      <c r="I7154" s="5">
        <v>1608</v>
      </c>
      <c r="J7154" s="5">
        <v>975788.66999999993</v>
      </c>
      <c r="K7154" s="3" t="str" cm="1">
        <f t="array" ref="K7154">_xlfn.LET(_xlpm.d,UPPER(TRIM(CLEAN(SUBSTITUTE(F7154,CHAR(160),"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55" spans="2:11" hidden="1" x14ac:dyDescent="0.25">
      <c r="B7155" s="20">
        <v>46094</v>
      </c>
      <c r="C7155" s="2" t="s">
        <v>1</v>
      </c>
      <c r="D7155" s="2" t="s">
        <v>429</v>
      </c>
      <c r="E7155" s="2" t="s">
        <v>154</v>
      </c>
      <c r="F7155" s="2" t="s">
        <v>3849</v>
      </c>
      <c r="G7155" s="5">
        <v>14</v>
      </c>
      <c r="H7155" s="5">
        <v>33.5</v>
      </c>
      <c r="I7155" s="5">
        <v>469</v>
      </c>
      <c r="J7155" s="5">
        <v>976257.66999999993</v>
      </c>
      <c r="K7155" s="3" t="str" cm="1">
        <f t="array" ref="K7155">_xlfn.LET(_xlpm.d,UPPER(TRIM(CLEAN(SUBSTITUTE(F7155,CHAR(160),"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56" spans="2:11" hidden="1" x14ac:dyDescent="0.25">
      <c r="B7156" s="20">
        <v>46094</v>
      </c>
      <c r="C7156" s="2" t="s">
        <v>1</v>
      </c>
      <c r="D7156" s="2" t="s">
        <v>3530</v>
      </c>
      <c r="E7156" s="2" t="s">
        <v>2447</v>
      </c>
      <c r="F7156" s="2" t="s">
        <v>3930</v>
      </c>
      <c r="G7156" s="5">
        <v>32</v>
      </c>
      <c r="H7156" s="5">
        <v>32.950000000000003</v>
      </c>
      <c r="I7156" s="5">
        <v>1054.4000000000001</v>
      </c>
      <c r="J7156" s="5">
        <v>977312.07</v>
      </c>
      <c r="K7156" s="3" t="str" cm="1">
        <f t="array" ref="K7156">_xlfn.LET(_xlpm.d,UPPER(TRIM(CLEAN(SUBSTITUTE(F7156,CHAR(160),"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57" spans="2:11" hidden="1" x14ac:dyDescent="0.25">
      <c r="B7157" s="20">
        <v>46094</v>
      </c>
      <c r="C7157" s="2" t="s">
        <v>1</v>
      </c>
      <c r="D7157" s="2" t="s">
        <v>3532</v>
      </c>
      <c r="E7157" s="2" t="s">
        <v>170</v>
      </c>
      <c r="F7157" s="2" t="s">
        <v>3931</v>
      </c>
      <c r="G7157" s="5">
        <v>32</v>
      </c>
      <c r="H7157" s="5">
        <v>32.950000000000003</v>
      </c>
      <c r="I7157" s="5">
        <v>1054.4000000000001</v>
      </c>
      <c r="J7157" s="5">
        <v>978366.47</v>
      </c>
      <c r="K7157" s="3" t="str" cm="1">
        <f t="array" ref="K7157">_xlfn.LET(_xlpm.d,UPPER(TRIM(CLEAN(SUBSTITUTE(F7157,CHAR(160),"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58" spans="2:11" hidden="1" x14ac:dyDescent="0.25">
      <c r="B7158" s="20">
        <v>46094</v>
      </c>
      <c r="C7158" s="2" t="s">
        <v>1</v>
      </c>
      <c r="D7158" s="2" t="s">
        <v>1565</v>
      </c>
      <c r="E7158" s="2" t="s">
        <v>835</v>
      </c>
      <c r="F7158" s="2" t="s">
        <v>3932</v>
      </c>
      <c r="G7158" s="5">
        <v>32</v>
      </c>
      <c r="H7158" s="5">
        <v>32.950000000000003</v>
      </c>
      <c r="I7158" s="5">
        <v>1054.4000000000001</v>
      </c>
      <c r="J7158" s="5">
        <v>979420.87</v>
      </c>
      <c r="K7158" s="3" t="str" cm="1">
        <f t="array" ref="K7158">_xlfn.LET(_xlpm.d,UPPER(TRIM(CLEAN(SUBSTITUTE(F7158,CHAR(160),"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7159" spans="2:11" hidden="1" x14ac:dyDescent="0.25">
      <c r="B7159" s="20">
        <v>46094</v>
      </c>
      <c r="C7159" s="2" t="s">
        <v>1</v>
      </c>
      <c r="D7159" s="2" t="s">
        <v>2397</v>
      </c>
      <c r="E7159" s="2" t="s">
        <v>224</v>
      </c>
      <c r="F7159" s="2" t="s">
        <v>3849</v>
      </c>
      <c r="G7159" s="5">
        <v>112</v>
      </c>
      <c r="H7159" s="5">
        <v>33.5</v>
      </c>
      <c r="I7159" s="5">
        <v>3752</v>
      </c>
      <c r="J7159" s="5">
        <v>983172.87</v>
      </c>
      <c r="K7159" s="3" t="str" cm="1">
        <f t="array" ref="K7159">_xlfn.LET(_xlpm.d,UPPER(TRIM(CLEAN(SUBSTITUTE(F7159,CHAR(160),"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60" spans="2:11" hidden="1" x14ac:dyDescent="0.25">
      <c r="B7160" s="20">
        <v>46098</v>
      </c>
      <c r="C7160" s="2" t="s">
        <v>1</v>
      </c>
      <c r="D7160" s="2" t="s">
        <v>1511</v>
      </c>
      <c r="E7160" s="2" t="s">
        <v>156</v>
      </c>
      <c r="F7160" s="2" t="s">
        <v>3849</v>
      </c>
      <c r="G7160" s="5">
        <v>52</v>
      </c>
      <c r="H7160" s="5">
        <v>33.5</v>
      </c>
      <c r="I7160" s="5">
        <v>1742</v>
      </c>
      <c r="J7160" s="5">
        <v>984914.87</v>
      </c>
      <c r="K7160" s="3" t="str" cm="1">
        <f t="array" ref="K7160">_xlfn.LET(_xlpm.d,UPPER(TRIM(CLEAN(SUBSTITUTE(F7160,CHAR(160),"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61" spans="2:11" hidden="1" x14ac:dyDescent="0.25">
      <c r="B7161" s="20">
        <v>46098</v>
      </c>
      <c r="C7161" s="2" t="s">
        <v>1</v>
      </c>
      <c r="D7161" s="2" t="s">
        <v>199</v>
      </c>
      <c r="E7161" s="2" t="s">
        <v>158</v>
      </c>
      <c r="F7161" s="2" t="s">
        <v>3849</v>
      </c>
      <c r="G7161" s="5">
        <v>60</v>
      </c>
      <c r="H7161" s="5">
        <v>33.5</v>
      </c>
      <c r="I7161" s="5">
        <v>2010</v>
      </c>
      <c r="J7161" s="5">
        <v>986924.87</v>
      </c>
      <c r="K7161" s="3" t="str" cm="1">
        <f t="array" ref="K7161">_xlfn.LET(_xlpm.d,UPPER(TRIM(CLEAN(SUBSTITUTE(F7161,CHAR(160),"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62" spans="2:11" hidden="1" x14ac:dyDescent="0.25">
      <c r="B7162" s="20">
        <v>46098</v>
      </c>
      <c r="C7162" s="2" t="s">
        <v>1</v>
      </c>
      <c r="D7162" s="2" t="s">
        <v>434</v>
      </c>
      <c r="E7162" s="2" t="s">
        <v>147</v>
      </c>
      <c r="F7162" s="2" t="s">
        <v>3849</v>
      </c>
      <c r="G7162" s="5">
        <v>20</v>
      </c>
      <c r="H7162" s="5">
        <v>33.5</v>
      </c>
      <c r="I7162" s="5">
        <v>670</v>
      </c>
      <c r="J7162" s="5">
        <v>987594.87</v>
      </c>
      <c r="K7162" s="3" t="str" cm="1">
        <f t="array" ref="K7162">_xlfn.LET(_xlpm.d,UPPER(TRIM(CLEAN(SUBSTITUTE(F7162,CHAR(160),"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63" spans="2:11" hidden="1" x14ac:dyDescent="0.25">
      <c r="B7163" s="20">
        <v>46098</v>
      </c>
      <c r="C7163" s="2" t="s">
        <v>1</v>
      </c>
      <c r="D7163" s="2" t="s">
        <v>2400</v>
      </c>
      <c r="E7163" s="2" t="s">
        <v>232</v>
      </c>
      <c r="F7163" s="2" t="s">
        <v>3849</v>
      </c>
      <c r="G7163" s="5">
        <v>20</v>
      </c>
      <c r="H7163" s="5">
        <v>33.5</v>
      </c>
      <c r="I7163" s="5">
        <v>670</v>
      </c>
      <c r="J7163" s="5">
        <v>988264.87</v>
      </c>
      <c r="K7163" s="3" t="str" cm="1">
        <f t="array" ref="K7163">_xlfn.LET(_xlpm.d,UPPER(TRIM(CLEAN(SUBSTITUTE(F7163,CHAR(160),"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64" spans="2:11" hidden="1" x14ac:dyDescent="0.25">
      <c r="B7164" s="20">
        <v>46100</v>
      </c>
      <c r="C7164" s="2" t="s">
        <v>1</v>
      </c>
      <c r="D7164" s="2" t="s">
        <v>442</v>
      </c>
      <c r="E7164" s="2" t="s">
        <v>248</v>
      </c>
      <c r="F7164" s="2" t="s">
        <v>3849</v>
      </c>
      <c r="G7164" s="5">
        <v>32</v>
      </c>
      <c r="H7164" s="5">
        <v>33.5</v>
      </c>
      <c r="I7164" s="5">
        <v>1072</v>
      </c>
      <c r="J7164" s="5">
        <v>989336.87</v>
      </c>
      <c r="K7164" s="3" t="str" cm="1">
        <f t="array" ref="K7164">_xlfn.LET(_xlpm.d,UPPER(TRIM(CLEAN(SUBSTITUTE(F7164,CHAR(160),"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65" spans="2:11" hidden="1" x14ac:dyDescent="0.25">
      <c r="B7165" s="20">
        <v>46100</v>
      </c>
      <c r="C7165" s="2" t="s">
        <v>1</v>
      </c>
      <c r="D7165" s="2" t="s">
        <v>208</v>
      </c>
      <c r="E7165" s="2" t="s">
        <v>3</v>
      </c>
      <c r="F7165" s="2" t="s">
        <v>3917</v>
      </c>
      <c r="G7165" s="5">
        <v>30</v>
      </c>
      <c r="H7165" s="5">
        <v>28</v>
      </c>
      <c r="I7165" s="5">
        <v>840</v>
      </c>
      <c r="J7165" s="5">
        <v>990176.87</v>
      </c>
      <c r="K7165" s="3" t="str" cm="1">
        <f t="array" ref="K7165">_xlfn.LET(_xlpm.d,UPPER(TRIM(CLEAN(SUBSTITUTE(F7165,CHAR(160),"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66" spans="2:11" hidden="1" x14ac:dyDescent="0.25">
      <c r="B7166" s="20">
        <v>46100</v>
      </c>
      <c r="C7166" s="2" t="s">
        <v>1</v>
      </c>
      <c r="D7166" s="2" t="s">
        <v>3540</v>
      </c>
      <c r="E7166" s="2" t="s">
        <v>3541</v>
      </c>
      <c r="F7166" s="2" t="s">
        <v>3932</v>
      </c>
      <c r="G7166" s="5">
        <v>10</v>
      </c>
      <c r="H7166" s="5">
        <v>32.950000000000003</v>
      </c>
      <c r="I7166" s="5">
        <v>329.5</v>
      </c>
      <c r="J7166" s="5">
        <v>990506.37</v>
      </c>
      <c r="K7166" s="3" t="str" cm="1">
        <f t="array" ref="K7166">_xlfn.LET(_xlpm.d,UPPER(TRIM(CLEAN(SUBSTITUTE(F7166,CHAR(160),"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7167" spans="2:11" hidden="1" x14ac:dyDescent="0.25">
      <c r="B7167" s="20">
        <v>46101</v>
      </c>
      <c r="C7167" s="2" t="s">
        <v>1</v>
      </c>
      <c r="D7167" s="2" t="s">
        <v>443</v>
      </c>
      <c r="E7167" s="2" t="s">
        <v>195</v>
      </c>
      <c r="F7167" s="2" t="s">
        <v>3849</v>
      </c>
      <c r="G7167" s="5">
        <v>32</v>
      </c>
      <c r="H7167" s="5">
        <v>33.5</v>
      </c>
      <c r="I7167" s="5">
        <v>1072</v>
      </c>
      <c r="J7167" s="5">
        <v>991578.37</v>
      </c>
      <c r="K7167" s="3" t="str" cm="1">
        <f t="array" ref="K7167">_xlfn.LET(_xlpm.d,UPPER(TRIM(CLEAN(SUBSTITUTE(F7167,CHAR(160),"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68" spans="2:11" hidden="1" x14ac:dyDescent="0.25">
      <c r="B7168" s="20">
        <v>46101</v>
      </c>
      <c r="C7168" s="2" t="s">
        <v>1</v>
      </c>
      <c r="D7168" s="2" t="s">
        <v>444</v>
      </c>
      <c r="E7168" s="2" t="s">
        <v>154</v>
      </c>
      <c r="F7168" s="2" t="s">
        <v>3849</v>
      </c>
      <c r="G7168" s="5">
        <v>40</v>
      </c>
      <c r="H7168" s="5">
        <v>33.5</v>
      </c>
      <c r="I7168" s="5">
        <v>1340</v>
      </c>
      <c r="J7168" s="5">
        <v>992918.37</v>
      </c>
      <c r="K7168" s="3" t="str" cm="1">
        <f t="array" ref="K7168">_xlfn.LET(_xlpm.d,UPPER(TRIM(CLEAN(SUBSTITUTE(F7168,CHAR(160),"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69" spans="2:11" hidden="1" x14ac:dyDescent="0.25">
      <c r="B7169" s="20">
        <v>46101</v>
      </c>
      <c r="C7169" s="2" t="s">
        <v>1</v>
      </c>
      <c r="D7169" s="2" t="s">
        <v>447</v>
      </c>
      <c r="E7169" s="2" t="s">
        <v>234</v>
      </c>
      <c r="F7169" s="2" t="s">
        <v>3849</v>
      </c>
      <c r="G7169" s="5">
        <v>20</v>
      </c>
      <c r="H7169" s="5">
        <v>33.5</v>
      </c>
      <c r="I7169" s="5">
        <v>670</v>
      </c>
      <c r="J7169" s="5">
        <v>993588.37</v>
      </c>
      <c r="K7169" s="3" t="str" cm="1">
        <f t="array" ref="K7169">_xlfn.LET(_xlpm.d,UPPER(TRIM(CLEAN(SUBSTITUTE(F7169,CHAR(160),"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70" spans="2:11" hidden="1" x14ac:dyDescent="0.25">
      <c r="B7170" s="20">
        <v>46101</v>
      </c>
      <c r="C7170" s="2" t="s">
        <v>1</v>
      </c>
      <c r="D7170" s="2" t="s">
        <v>1215</v>
      </c>
      <c r="E7170" s="2" t="s">
        <v>43</v>
      </c>
      <c r="F7170" s="2" t="s">
        <v>3849</v>
      </c>
      <c r="G7170" s="5">
        <v>40</v>
      </c>
      <c r="H7170" s="5">
        <v>32.99</v>
      </c>
      <c r="I7170" s="5">
        <v>1319.6</v>
      </c>
      <c r="J7170" s="5">
        <v>994907.97</v>
      </c>
      <c r="K7170" s="3" t="str" cm="1">
        <f t="array" ref="K7170">_xlfn.LET(_xlpm.d,UPPER(TRIM(CLEAN(SUBSTITUTE(F7170,CHAR(160),"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71" spans="2:11" hidden="1" x14ac:dyDescent="0.25">
      <c r="B7171" s="20">
        <v>46101</v>
      </c>
      <c r="C7171" s="2" t="s">
        <v>1</v>
      </c>
      <c r="D7171" s="2" t="s">
        <v>3933</v>
      </c>
      <c r="E7171" s="2" t="s">
        <v>1944</v>
      </c>
      <c r="F7171" s="2" t="s">
        <v>3930</v>
      </c>
      <c r="G7171" s="5">
        <v>10</v>
      </c>
      <c r="H7171" s="5">
        <v>32.950000000000003</v>
      </c>
      <c r="I7171" s="5">
        <v>329.5</v>
      </c>
      <c r="J7171" s="5">
        <v>995237.47</v>
      </c>
      <c r="K7171" s="3" t="str" cm="1">
        <f t="array" ref="K7171">_xlfn.LET(_xlpm.d,UPPER(TRIM(CLEAN(SUBSTITUTE(F7171,CHAR(160),"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72" spans="2:11" hidden="1" x14ac:dyDescent="0.25">
      <c r="B7172" s="20">
        <v>46101</v>
      </c>
      <c r="C7172" s="2" t="s">
        <v>1</v>
      </c>
      <c r="D7172" s="2" t="s">
        <v>3544</v>
      </c>
      <c r="E7172" s="2" t="s">
        <v>319</v>
      </c>
      <c r="F7172" s="2" t="s">
        <v>3849</v>
      </c>
      <c r="G7172" s="5">
        <v>16</v>
      </c>
      <c r="H7172" s="5">
        <v>33.5</v>
      </c>
      <c r="I7172" s="5">
        <v>536</v>
      </c>
      <c r="J7172" s="5">
        <v>995773.47</v>
      </c>
      <c r="K7172" s="3" t="str" cm="1">
        <f t="array" ref="K7172">_xlfn.LET(_xlpm.d,UPPER(TRIM(CLEAN(SUBSTITUTE(F7172,CHAR(160),"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73" spans="2:11" hidden="1" x14ac:dyDescent="0.25">
      <c r="B7173" s="20">
        <v>46104</v>
      </c>
      <c r="C7173" s="2" t="s">
        <v>1</v>
      </c>
      <c r="D7173" s="2" t="s">
        <v>1512</v>
      </c>
      <c r="E7173" s="2" t="s">
        <v>192</v>
      </c>
      <c r="F7173" s="2" t="s">
        <v>3849</v>
      </c>
      <c r="G7173" s="5">
        <v>32</v>
      </c>
      <c r="H7173" s="5">
        <v>33.5</v>
      </c>
      <c r="I7173" s="5">
        <v>1072</v>
      </c>
      <c r="J7173" s="5">
        <v>996845.47</v>
      </c>
      <c r="K7173" s="3" t="str" cm="1">
        <f t="array" ref="K7173">_xlfn.LET(_xlpm.d,UPPER(TRIM(CLEAN(SUBSTITUTE(F7173,CHAR(160),"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74" spans="2:11" hidden="1" x14ac:dyDescent="0.25">
      <c r="B7174" s="20">
        <v>46104</v>
      </c>
      <c r="C7174" s="2" t="s">
        <v>1</v>
      </c>
      <c r="D7174" s="2" t="s">
        <v>450</v>
      </c>
      <c r="E7174" s="2" t="s">
        <v>162</v>
      </c>
      <c r="F7174" s="2" t="s">
        <v>3849</v>
      </c>
      <c r="G7174" s="5">
        <v>80</v>
      </c>
      <c r="H7174" s="5">
        <v>33.5</v>
      </c>
      <c r="I7174" s="5">
        <v>2680</v>
      </c>
      <c r="J7174" s="5">
        <v>999525.47</v>
      </c>
      <c r="K7174" s="3" t="str" cm="1">
        <f t="array" ref="K7174">_xlfn.LET(_xlpm.d,UPPER(TRIM(CLEAN(SUBSTITUTE(F7174,CHAR(160),"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75" spans="2:11" hidden="1" x14ac:dyDescent="0.25">
      <c r="B7175" s="20">
        <v>46105</v>
      </c>
      <c r="C7175" s="2" t="s">
        <v>1</v>
      </c>
      <c r="D7175" s="2" t="s">
        <v>1603</v>
      </c>
      <c r="E7175" s="2" t="s">
        <v>147</v>
      </c>
      <c r="F7175" s="2" t="s">
        <v>3849</v>
      </c>
      <c r="G7175" s="5">
        <v>20</v>
      </c>
      <c r="H7175" s="5">
        <v>33.5</v>
      </c>
      <c r="I7175" s="5">
        <v>670</v>
      </c>
      <c r="J7175" s="5">
        <v>1000195.47</v>
      </c>
      <c r="K7175" s="3" t="str" cm="1">
        <f t="array" ref="K7175">_xlfn.LET(_xlpm.d,UPPER(TRIM(CLEAN(SUBSTITUTE(F7175,CHAR(160),"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76" spans="2:11" hidden="1" x14ac:dyDescent="0.25">
      <c r="B7176" s="20">
        <v>46105</v>
      </c>
      <c r="C7176" s="2" t="s">
        <v>1</v>
      </c>
      <c r="D7176" s="2" t="s">
        <v>454</v>
      </c>
      <c r="E7176" s="2" t="s">
        <v>158</v>
      </c>
      <c r="F7176" s="2" t="s">
        <v>3849</v>
      </c>
      <c r="G7176" s="5">
        <v>20</v>
      </c>
      <c r="H7176" s="5">
        <v>33.5</v>
      </c>
      <c r="I7176" s="5">
        <v>670</v>
      </c>
      <c r="J7176" s="5">
        <v>1000865.47</v>
      </c>
      <c r="K7176" s="3" t="str" cm="1">
        <f t="array" ref="K7176">_xlfn.LET(_xlpm.d,UPPER(TRIM(CLEAN(SUBSTITUTE(F7176,CHAR(160),"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77" spans="2:11" hidden="1" x14ac:dyDescent="0.25">
      <c r="B7177" s="20">
        <v>46106</v>
      </c>
      <c r="C7177" s="2" t="s">
        <v>1</v>
      </c>
      <c r="D7177" s="2" t="s">
        <v>2413</v>
      </c>
      <c r="E7177" s="2" t="s">
        <v>305</v>
      </c>
      <c r="F7177" s="2" t="s">
        <v>3849</v>
      </c>
      <c r="G7177" s="5">
        <v>73</v>
      </c>
      <c r="H7177" s="5">
        <v>33.5</v>
      </c>
      <c r="I7177" s="5">
        <v>2445.5</v>
      </c>
      <c r="J7177" s="5">
        <v>1003310.97</v>
      </c>
      <c r="K7177" s="3" t="str" cm="1">
        <f t="array" ref="K7177">_xlfn.LET(_xlpm.d,UPPER(TRIM(CLEAN(SUBSTITUTE(F7177,CHAR(160),"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78" spans="2:11" hidden="1" x14ac:dyDescent="0.25">
      <c r="B7178" s="20">
        <v>46107</v>
      </c>
      <c r="C7178" s="2" t="s">
        <v>1</v>
      </c>
      <c r="D7178" s="2" t="s">
        <v>202</v>
      </c>
      <c r="E7178" s="2" t="s">
        <v>168</v>
      </c>
      <c r="F7178" s="2" t="s">
        <v>3849</v>
      </c>
      <c r="G7178" s="5">
        <v>26</v>
      </c>
      <c r="H7178" s="5">
        <v>33.5</v>
      </c>
      <c r="I7178" s="5">
        <v>871</v>
      </c>
      <c r="J7178" s="5">
        <v>1004181.97</v>
      </c>
      <c r="K7178" s="3" t="str" cm="1">
        <f t="array" ref="K7178">_xlfn.LET(_xlpm.d,UPPER(TRIM(CLEAN(SUBSTITUTE(F7178,CHAR(160),"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79" spans="2:11" hidden="1" x14ac:dyDescent="0.25">
      <c r="B7179" s="20">
        <v>46107</v>
      </c>
      <c r="C7179" s="2" t="s">
        <v>1</v>
      </c>
      <c r="D7179" s="2" t="s">
        <v>3550</v>
      </c>
      <c r="E7179" s="2" t="s">
        <v>197</v>
      </c>
      <c r="F7179" s="2" t="s">
        <v>3849</v>
      </c>
      <c r="G7179" s="5">
        <v>32</v>
      </c>
      <c r="H7179" s="5">
        <v>33.5</v>
      </c>
      <c r="I7179" s="5">
        <v>1072</v>
      </c>
      <c r="J7179" s="5">
        <v>1005253.97</v>
      </c>
      <c r="K7179" s="3" t="str" cm="1">
        <f t="array" ref="K7179">_xlfn.LET(_xlpm.d,UPPER(TRIM(CLEAN(SUBSTITUTE(F7179,CHAR(160),"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80" spans="2:11" hidden="1" x14ac:dyDescent="0.25">
      <c r="B7180" s="20">
        <v>46108</v>
      </c>
      <c r="C7180" s="2" t="s">
        <v>1</v>
      </c>
      <c r="D7180" s="2" t="s">
        <v>459</v>
      </c>
      <c r="E7180" s="2" t="s">
        <v>154</v>
      </c>
      <c r="F7180" s="2" t="s">
        <v>3849</v>
      </c>
      <c r="G7180" s="5">
        <v>20</v>
      </c>
      <c r="H7180" s="5">
        <v>33.5</v>
      </c>
      <c r="I7180" s="5">
        <v>670</v>
      </c>
      <c r="J7180" s="5">
        <v>1005923.97</v>
      </c>
      <c r="K7180" s="3" t="str" cm="1">
        <f t="array" ref="K7180">_xlfn.LET(_xlpm.d,UPPER(TRIM(CLEAN(SUBSTITUTE(F7180,CHAR(160),"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81" spans="2:11" hidden="1" x14ac:dyDescent="0.25">
      <c r="B7181" s="20">
        <v>46108</v>
      </c>
      <c r="C7181" s="2" t="s">
        <v>1</v>
      </c>
      <c r="D7181" s="2" t="s">
        <v>1496</v>
      </c>
      <c r="E7181" s="2" t="s">
        <v>236</v>
      </c>
      <c r="F7181" s="2" t="s">
        <v>3849</v>
      </c>
      <c r="G7181" s="5">
        <v>20</v>
      </c>
      <c r="H7181" s="5">
        <v>33.5</v>
      </c>
      <c r="I7181" s="5">
        <v>670</v>
      </c>
      <c r="J7181" s="5">
        <v>1006593.97</v>
      </c>
      <c r="K7181" s="3" t="str" cm="1">
        <f t="array" ref="K7181">_xlfn.LET(_xlpm.d,UPPER(TRIM(CLEAN(SUBSTITUTE(F7181,CHAR(160),"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82" spans="2:11" hidden="1" x14ac:dyDescent="0.25">
      <c r="B7182" s="20">
        <v>46108</v>
      </c>
      <c r="C7182" s="2" t="s">
        <v>1</v>
      </c>
      <c r="D7182" s="2" t="s">
        <v>3552</v>
      </c>
      <c r="E7182" s="2" t="s">
        <v>241</v>
      </c>
      <c r="F7182" s="2" t="s">
        <v>3849</v>
      </c>
      <c r="G7182" s="5">
        <v>40</v>
      </c>
      <c r="H7182" s="5">
        <v>33.5</v>
      </c>
      <c r="I7182" s="5">
        <v>1340</v>
      </c>
      <c r="J7182" s="5">
        <v>1007933.97</v>
      </c>
      <c r="K7182" s="3" t="str" cm="1">
        <f t="array" ref="K7182">_xlfn.LET(_xlpm.d,UPPER(TRIM(CLEAN(SUBSTITUTE(F7182,CHAR(160),"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83" spans="2:11" hidden="1" x14ac:dyDescent="0.25">
      <c r="B7183" s="20">
        <v>46108</v>
      </c>
      <c r="C7183" s="2" t="s">
        <v>1</v>
      </c>
      <c r="D7183" s="2" t="s">
        <v>3556</v>
      </c>
      <c r="E7183" s="2" t="s">
        <v>307</v>
      </c>
      <c r="F7183" s="2" t="s">
        <v>3849</v>
      </c>
      <c r="G7183" s="5">
        <v>64</v>
      </c>
      <c r="H7183" s="5">
        <v>33.5</v>
      </c>
      <c r="I7183" s="5">
        <v>2144</v>
      </c>
      <c r="J7183" s="5">
        <v>1010077.97</v>
      </c>
      <c r="K7183" s="3" t="str" cm="1">
        <f t="array" ref="K7183">_xlfn.LET(_xlpm.d,UPPER(TRIM(CLEAN(SUBSTITUTE(F7183,CHAR(160),"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84" spans="2:11" hidden="1" x14ac:dyDescent="0.25">
      <c r="B7184" s="20">
        <v>46108</v>
      </c>
      <c r="C7184" s="2" t="s">
        <v>1</v>
      </c>
      <c r="D7184" s="2" t="s">
        <v>2421</v>
      </c>
      <c r="E7184" s="2" t="s">
        <v>224</v>
      </c>
      <c r="F7184" s="2" t="s">
        <v>3849</v>
      </c>
      <c r="G7184" s="5">
        <v>48</v>
      </c>
      <c r="H7184" s="5">
        <v>33.5</v>
      </c>
      <c r="I7184" s="5">
        <v>1608</v>
      </c>
      <c r="J7184" s="5">
        <v>1011685.97</v>
      </c>
      <c r="K7184" s="3" t="str" cm="1">
        <f t="array" ref="K7184">_xlfn.LET(_xlpm.d,UPPER(TRIM(CLEAN(SUBSTITUTE(F7184,CHAR(160),"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85" spans="1:11" hidden="1" x14ac:dyDescent="0.25">
      <c r="B7185" s="20">
        <v>46111</v>
      </c>
      <c r="C7185" s="2" t="s">
        <v>1</v>
      </c>
      <c r="D7185" s="2" t="s">
        <v>3561</v>
      </c>
      <c r="E7185" s="2" t="s">
        <v>248</v>
      </c>
      <c r="F7185" s="2" t="s">
        <v>3849</v>
      </c>
      <c r="G7185" s="5">
        <v>32</v>
      </c>
      <c r="H7185" s="5">
        <v>33.5</v>
      </c>
      <c r="I7185" s="5">
        <v>1072</v>
      </c>
      <c r="J7185" s="5">
        <v>1012757.97</v>
      </c>
      <c r="K7185" s="3" t="str" cm="1">
        <f t="array" ref="K7185">_xlfn.LET(_xlpm.d,UPPER(TRIM(CLEAN(SUBSTITUTE(F7185,CHAR(160),"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86" spans="1:11" hidden="1" x14ac:dyDescent="0.25">
      <c r="B7186" s="20">
        <v>46112</v>
      </c>
      <c r="C7186" s="2" t="s">
        <v>1</v>
      </c>
      <c r="D7186" s="2" t="s">
        <v>462</v>
      </c>
      <c r="E7186" s="2" t="s">
        <v>162</v>
      </c>
      <c r="F7186" s="2" t="s">
        <v>3849</v>
      </c>
      <c r="G7186" s="5">
        <v>40</v>
      </c>
      <c r="H7186" s="5">
        <v>33.5</v>
      </c>
      <c r="I7186" s="5">
        <v>1340</v>
      </c>
      <c r="J7186" s="5">
        <v>1014097.97</v>
      </c>
      <c r="K7186" s="3" t="str" cm="1">
        <f t="array" ref="K7186">_xlfn.LET(_xlpm.d,UPPER(TRIM(CLEAN(SUBSTITUTE(F7186,CHAR(160),"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87" spans="1:11" hidden="1" x14ac:dyDescent="0.25">
      <c r="B7187" s="20">
        <v>46112</v>
      </c>
      <c r="C7187" s="2" t="s">
        <v>1</v>
      </c>
      <c r="D7187" s="2" t="s">
        <v>1567</v>
      </c>
      <c r="E7187" s="2" t="s">
        <v>156</v>
      </c>
      <c r="F7187" s="2" t="s">
        <v>3849</v>
      </c>
      <c r="G7187" s="5">
        <v>32</v>
      </c>
      <c r="H7187" s="5">
        <v>33.5</v>
      </c>
      <c r="I7187" s="5">
        <v>1072</v>
      </c>
      <c r="J7187" s="5">
        <v>1015169.97</v>
      </c>
      <c r="K7187" s="3" t="str" cm="1">
        <f t="array" ref="K7187">_xlfn.LET(_xlpm.d,UPPER(TRIM(CLEAN(SUBSTITUTE(F7187,CHAR(160),"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88" spans="1:11" hidden="1" x14ac:dyDescent="0.25">
      <c r="B7188" s="20">
        <v>46112</v>
      </c>
      <c r="C7188" s="2" t="s">
        <v>1</v>
      </c>
      <c r="D7188" s="2" t="s">
        <v>1605</v>
      </c>
      <c r="E7188" s="2" t="s">
        <v>273</v>
      </c>
      <c r="F7188" s="2" t="s">
        <v>3849</v>
      </c>
      <c r="G7188" s="5">
        <v>32</v>
      </c>
      <c r="H7188" s="5">
        <v>33.5</v>
      </c>
      <c r="I7188" s="5">
        <v>1072</v>
      </c>
      <c r="J7188" s="5">
        <v>1016241.97</v>
      </c>
      <c r="K7188" s="3" t="str" cm="1">
        <f t="array" ref="K7188">_xlfn.LET(_xlpm.d,UPPER(TRIM(CLEAN(SUBSTITUTE(F7188,CHAR(160),"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89" spans="1:11" hidden="1" x14ac:dyDescent="0.25">
      <c r="B7189" s="20">
        <v>46112</v>
      </c>
      <c r="C7189" s="2" t="s">
        <v>1</v>
      </c>
      <c r="D7189" s="2" t="s">
        <v>3563</v>
      </c>
      <c r="E7189" s="2" t="s">
        <v>158</v>
      </c>
      <c r="F7189" s="2" t="s">
        <v>3849</v>
      </c>
      <c r="G7189" s="5">
        <v>32</v>
      </c>
      <c r="H7189" s="5">
        <v>33.5</v>
      </c>
      <c r="I7189" s="5">
        <v>1072</v>
      </c>
      <c r="J7189" s="5">
        <v>1017313.97</v>
      </c>
      <c r="K7189" s="3" t="str" cm="1">
        <f t="array" ref="K7189">_xlfn.LET(_xlpm.d,UPPER(TRIM(CLEAN(SUBSTITUTE(F7189,CHAR(160),"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90" spans="1:11" hidden="1" x14ac:dyDescent="0.25">
      <c r="B7190" s="20">
        <v>46112</v>
      </c>
      <c r="C7190" s="2" t="s">
        <v>1</v>
      </c>
      <c r="D7190" s="2" t="s">
        <v>3564</v>
      </c>
      <c r="E7190" s="2" t="s">
        <v>147</v>
      </c>
      <c r="F7190" s="2" t="s">
        <v>3849</v>
      </c>
      <c r="G7190" s="5">
        <v>32</v>
      </c>
      <c r="H7190" s="5">
        <v>33.5</v>
      </c>
      <c r="I7190" s="5">
        <v>1072</v>
      </c>
      <c r="J7190" s="5">
        <v>1018385.97</v>
      </c>
      <c r="K7190" s="3" t="str" cm="1">
        <f t="array" ref="K7190">_xlfn.LET(_xlpm.d,UPPER(TRIM(CLEAN(SUBSTITUTE(F7190,CHAR(160),"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91" spans="1:11" hidden="1" x14ac:dyDescent="0.25">
      <c r="A7191" s="11" t="s">
        <v>3934</v>
      </c>
      <c r="G7191" s="6">
        <v>30705</v>
      </c>
      <c r="I7191" s="9">
        <f>I6496+I6497+I6498+I6499+I6500+I6501+I6502+I6503+I6504+I6505+I6506+I6507+I6508+I6509+I6510+I6511+I6512+I6513+I6514+I6515+I6516+I6517+I6518+I6519+I6520+I6521+I6522+I6523+I6524+I6525+I6526+I6527+I6528+I6529+I6530+I6531+I6532+I6533+I6534+I6535+I6536+I6537+I6538+I6539+I6540+I6541+I6542+I6543+I6544+I6545+I6546+I6547+I6548+I6549+I6550+I6551+I6552+I6553+I6554+I6555+I6556+I6557+I6558+I6559+I6560+I6561+I6562+I6563+I6564+I6565+I6566+I6567+I6568+I6569+I6570+I6571+I6572+I6573+I6574+I6575+I6576+I6577+I6578+I6579+I6580+I6581+I6582+I6583+I6584+I6585+I6586+I6587+I6588+I6589+I6590+I6591+I6592+I6593+I6594+I6595+I6596+I6597+I6598+I6599+I6600+I6601+I6602+I6603+I6604+I6605+I6606+I6607+I6608+I6609+I6610+I6611+I6612+I6613+I6614+I6615+I6616+I6617+I6618+I6619+I6620+I6621+I6622+I6623+I6624+I6625+I6626+I6627+I6628+I6629+I6630+I6631+I6632+I6633+I6634+I6635+I6636+I6637+I6638+I6639+I6640+I6641+I6642+I6643+I6644+I6645+I6646+I6647+I6648+I6649+I6650+I6651+I6652+I6653+I6654+I6655+I6656+I6657+I6658+I6659+I6660+I6661+I6662+I6663+I6664+I6665+I6666+I6667+I6668+I6669+I6670+I6671+I6672+I6673+I6674+I6675+I6676+I6677+I6678+I6679+I6680+I6681+I6682+I6683+I6684+I6685+I6686+I6687+I6688+I6689+I6690+I6691+I6692+I6693+I6694+I6695+I6696+I6697+I6698+I6699+I6700+I6701+I6702+I6703+I6704+I6705+I6706+I6707+I6708+I6709+I6710+I6711+I6712+I6713+I6714+I6715+I6716+I6717+I6718+I6719+I6720+I6721+I6722+I6723+I6724+I6725+I6726+I6727+I6728+I6729+I6730+I6731+I6732+I6733+I6734+I6735+I6736+I6737+I6738+I6739+I6740+I6741+I6742+I6743+I6744+I6745+I6746+I6747+I6748+I6749+I6750+I6751+I6752+I6753+I6754+I6755+I6756+I6757+I6758+I6759+I6760+I6761+I6762+I6763+I6764+I6765+I6766+I6767+I6768+I6769+I6770+I6771+I6772+I6773+I6774+I6775+I6776+I6777+I6778+I6779+I6780+I6781+I6782+I6783+I6784+I6785+I6786+I6787+I6788+I6789+I6790+I6791+I6792+I6793+I6794+I6795+I6796+I6797+I6798+I6799+I6800+I6801+I6802+I6803+I6804+I6805+I6806+I6807+I6808+I6809+I6810+I6811+I6812+I6813+I6814+I6815+I6816+I6817+I6818+I6819+I6820+I6821+I6822+I6823+I6824+I6825+I6826+I6827+I6828+I6829+I6830+I6831+I6832+I6833+I6834+I6835+I6836+I6837+I6838+I6839+I6840+I6841+I6842+I6843+I6844+I6845+I6846+I6847+I6848+I6849+I6850+I6851+I6852+I6853+I6854+I6855+I6856+I6857+I6858+I6859+I6860+I6861+I6862+I6863+I6864+I6865+I6866+I6867+I6868+I6869+I6870+I6871+I6872+I6873+I6874+I6875+I6876+I6877+I6878+I6879+I6880+I6881+I6882+I6883+I6884+I6885+I6886+I6887+I6888+I6889+I6890+I6891+I6892+I6893+I6894+I6895+I6896+I6897+I6898+I6899+I6900+I6901+I6902+I6903+I6904+I6905+I6906+I6907+I6908+I6909+I6910+I6911+I6912+I6913+I6914+I6915+I6916+I6917+I6918+I6919+I6920+I6921+I6922+I6923+I6924+I6925+I6926+I6927+I6928+I6929+I6930+I6931+I6932+I6933+I6934+I6935+I6936+I6937+I6938+I6939+I6940+I6941+I6942+I6943+I6944+I6945+I6946+I6947+I6948+I6949+I6950+I6951+I6952+I6953+I6954+I6955+I6956+I6957+I6958+I6959+I6960+I6961+I6962+I6963+I6964+I6965+I6966+I6967+I6968+I6969+I6970+I6971+I6972+I6973+I6974+I6975+I6976+I6977+I6978+I6979+I6980+I6981+I6982+I6983+I6984+I6985+I6986+I6987+I6988+I6989+I6990+I6991+I6992+I6993+I6994+I6995+I6996+I6997+I6998+I6999+I7000+I7001+I7002+I7003+I7004+I7005+I7006+I7007+I7008+I7009+I7010+I7011+I7012+I7013+I7014+I7015+I7016+I7017+I7018+I7019+I7020+I7021+I7022+I7023+I7024+I7025+I7026+I7027+I7028+I7029+I7030+I7031+I7032+I7033+I7034+I7035+I7036+I7037+I7038+I7039+I7040+I7041+I7042+I7043+I7044+I7045+I7046+I7047+I7048+I7049+I7050+I7051+I7052+I7053+I7054+I7055+I7056+I7057+I7058+I7059+I7060+I7061+I7062+I7063+I7064+I7065+I7066+I7067+I7068+I7069+I7070+I7071+I7072+I7073+I7074+I7075+I7076+I7077+I7078+I7079+I7080+I7081+I7082+I7083+I7084+I7085+I7086+I7087+I7088+I7089+I7090+I7091+I7092+I7093+I7094+I7095+I7096+I7097+I7098+I7099+I7100+I7101+I7102+I7103+I7104+I7105+I7106+I7107+I7108+I7109+I7110+I7111+I7112+I7113+I7114+I7115+I7116+I7117+I7118+I7119+I7120+I7121+I7122+I7123+I7124+I7125+I7126+I7127+I7128+I7129+I7130+I7131+I7132+I7133+I7134+I7135+I7136+I7137+I7138+I7139+I7140+I7141+I7142+I7143+I7144+I7145+I7146+I7147+I7148+I7149+I7150+I7151+I7152+I7153+I7154+I7155+I7156+I7157+I7158+I7159+I7160+I7161+I7162+I7163+I7164+I7165+I7166+I7167+I7168+I7169+I7170+I7171+I7172+I7173+I7174+I7175+I7176+I7177+I7178+I7179+I7180+I7181+I7182+I7183+I7184+I7185+I7186+I7187+I7188+I7189+I7190</f>
        <v>1018385.97</v>
      </c>
      <c r="K7191" s="3" t="str" cm="1">
        <f t="array" ref="K7191">_xlfn.LET(_xlpm.d,UPPER(TRIM(CLEAN(SUBSTITUTE(F7191,CHAR(160),"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192" spans="1:11" hidden="1" x14ac:dyDescent="0.25">
      <c r="A7192" s="10" t="s">
        <v>3935</v>
      </c>
      <c r="K7192" s="3" t="str" cm="1">
        <f t="array" ref="K7192">_xlfn.LET(_xlpm.d,UPPER(TRIM(CLEAN(SUBSTITUTE(F7192,CHAR(160),"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193" spans="1:11" hidden="1" x14ac:dyDescent="0.25">
      <c r="B7193" s="20">
        <v>46070</v>
      </c>
      <c r="C7193" s="2" t="s">
        <v>1</v>
      </c>
      <c r="D7193" s="2" t="s">
        <v>1609</v>
      </c>
      <c r="E7193" s="2" t="s">
        <v>746</v>
      </c>
      <c r="F7193" s="2" t="s">
        <v>3936</v>
      </c>
      <c r="G7193" s="5">
        <v>10</v>
      </c>
      <c r="H7193" s="5">
        <v>17</v>
      </c>
      <c r="I7193" s="5">
        <v>170</v>
      </c>
      <c r="J7193" s="5">
        <v>170</v>
      </c>
      <c r="K7193" s="3" t="str" cm="1">
        <f t="array" ref="K7193">_xlfn.LET(_xlpm.d,UPPER(TRIM(CLEAN(SUBSTITUTE(F7193,CHAR(160),"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94" spans="1:11" hidden="1" x14ac:dyDescent="0.25">
      <c r="A7194" s="11" t="s">
        <v>3937</v>
      </c>
      <c r="G7194" s="6">
        <v>10</v>
      </c>
      <c r="I7194" s="8">
        <f>I7193</f>
        <v>170</v>
      </c>
      <c r="K7194" s="3" t="str" cm="1">
        <f t="array" ref="K7194">_xlfn.LET(_xlpm.d,UPPER(TRIM(CLEAN(SUBSTITUTE(F7194,CHAR(160),"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195" spans="1:11" hidden="1" x14ac:dyDescent="0.25">
      <c r="A7195" s="10" t="s">
        <v>3938</v>
      </c>
      <c r="K7195" s="3" t="str" cm="1">
        <f t="array" ref="K7195">_xlfn.LET(_xlpm.d,UPPER(TRIM(CLEAN(SUBSTITUTE(F7195,CHAR(160),"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196" spans="1:11" hidden="1" x14ac:dyDescent="0.25">
      <c r="B7196" s="20">
        <v>45700</v>
      </c>
      <c r="C7196" s="2" t="s">
        <v>1</v>
      </c>
      <c r="D7196" s="2" t="s">
        <v>761</v>
      </c>
      <c r="E7196" s="2" t="s">
        <v>762</v>
      </c>
      <c r="F7196" s="2" t="s">
        <v>3938</v>
      </c>
      <c r="G7196" s="5">
        <v>20</v>
      </c>
      <c r="H7196" s="5">
        <v>32.950000000000003</v>
      </c>
      <c r="I7196" s="5">
        <v>659</v>
      </c>
      <c r="J7196" s="5">
        <v>659</v>
      </c>
      <c r="K7196" s="3" t="str" cm="1">
        <f t="array" ref="K7196">_xlfn.LET(_xlpm.d,UPPER(TRIM(CLEAN(SUBSTITUTE(F7196,CHAR(160),"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7197" spans="1:11" hidden="1" x14ac:dyDescent="0.25">
      <c r="A7197" s="11" t="s">
        <v>3939</v>
      </c>
      <c r="G7197" s="6">
        <v>20</v>
      </c>
      <c r="I7197" s="8">
        <f>I7196</f>
        <v>659</v>
      </c>
      <c r="K7197" s="3" t="str" cm="1">
        <f t="array" ref="K7197">_xlfn.LET(_xlpm.d,UPPER(TRIM(CLEAN(SUBSTITUTE(F7197,CHAR(160),"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198" spans="1:11" hidden="1" x14ac:dyDescent="0.25">
      <c r="A7198" s="10" t="s">
        <v>3940</v>
      </c>
      <c r="K7198" s="3" t="str" cm="1">
        <f t="array" ref="K7198">_xlfn.LET(_xlpm.d,UPPER(TRIM(CLEAN(SUBSTITUTE(F7198,CHAR(160),"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199" spans="1:11" hidden="1" x14ac:dyDescent="0.25">
      <c r="B7199" s="20">
        <v>45947</v>
      </c>
      <c r="C7199" s="2" t="s">
        <v>1</v>
      </c>
      <c r="D7199" s="2" t="s">
        <v>2502</v>
      </c>
      <c r="E7199" s="2" t="s">
        <v>746</v>
      </c>
      <c r="F7199" s="2" t="s">
        <v>3941</v>
      </c>
      <c r="G7199" s="5">
        <v>20</v>
      </c>
      <c r="H7199" s="5">
        <v>48.55</v>
      </c>
      <c r="I7199" s="5">
        <v>971</v>
      </c>
      <c r="J7199" s="5">
        <v>971</v>
      </c>
      <c r="K7199" s="3" t="str" cm="1">
        <f t="array" ref="K7199">_xlfn.LET(_xlpm.d,UPPER(TRIM(CLEAN(SUBSTITUTE(F7199,CHAR(160),"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00" spans="1:11" hidden="1" x14ac:dyDescent="0.25">
      <c r="B7200" s="20">
        <v>46056</v>
      </c>
      <c r="C7200" s="2" t="s">
        <v>1</v>
      </c>
      <c r="D7200" s="2" t="s">
        <v>1239</v>
      </c>
      <c r="E7200" s="2" t="s">
        <v>749</v>
      </c>
      <c r="F7200" s="2" t="s">
        <v>3942</v>
      </c>
      <c r="G7200" s="5">
        <v>120</v>
      </c>
      <c r="H7200" s="5">
        <v>29.25</v>
      </c>
      <c r="I7200" s="5">
        <v>3510</v>
      </c>
      <c r="J7200" s="5">
        <v>4481</v>
      </c>
      <c r="K7200" s="3" t="str" cm="1">
        <f t="array" ref="K7200">_xlfn.LET(_xlpm.d,UPPER(TRIM(CLEAN(SUBSTITUTE(F7200,CHAR(160),"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01" spans="1:11" hidden="1" x14ac:dyDescent="0.25">
      <c r="B7201" s="20">
        <v>46056</v>
      </c>
      <c r="C7201" s="2" t="s">
        <v>1</v>
      </c>
      <c r="D7201" s="2" t="s">
        <v>1241</v>
      </c>
      <c r="E7201" s="2" t="s">
        <v>746</v>
      </c>
      <c r="F7201" s="2" t="s">
        <v>3941</v>
      </c>
      <c r="G7201" s="5">
        <v>180</v>
      </c>
      <c r="H7201" s="5">
        <v>29.25</v>
      </c>
      <c r="I7201" s="5">
        <v>5265</v>
      </c>
      <c r="J7201" s="5">
        <v>9746</v>
      </c>
      <c r="K7201" s="3" t="str" cm="1">
        <f t="array" ref="K7201">_xlfn.LET(_xlpm.d,UPPER(TRIM(CLEAN(SUBSTITUTE(F7201,CHAR(160),"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02" spans="1:11" hidden="1" x14ac:dyDescent="0.25">
      <c r="A7202" s="11" t="s">
        <v>3943</v>
      </c>
      <c r="G7202" s="6">
        <v>320</v>
      </c>
      <c r="I7202" s="7">
        <f>I7199+I7200+I7201</f>
        <v>9746</v>
      </c>
      <c r="K7202" s="3" t="str" cm="1">
        <f t="array" ref="K7202">_xlfn.LET(_xlpm.d,UPPER(TRIM(CLEAN(SUBSTITUTE(F7202,CHAR(160),"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03" spans="1:11" hidden="1" x14ac:dyDescent="0.25">
      <c r="A7203" s="10" t="s">
        <v>3944</v>
      </c>
      <c r="K7203" s="3" t="str" cm="1">
        <f t="array" ref="K7203">_xlfn.LET(_xlpm.d,UPPER(TRIM(CLEAN(SUBSTITUTE(F7203,CHAR(160),"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04" spans="1:11" hidden="1" x14ac:dyDescent="0.25">
      <c r="B7204" s="20">
        <v>45673</v>
      </c>
      <c r="C7204" s="2" t="s">
        <v>1</v>
      </c>
      <c r="D7204" s="2" t="s">
        <v>1624</v>
      </c>
      <c r="E7204" s="2" t="s">
        <v>746</v>
      </c>
      <c r="F7204" s="2" t="s">
        <v>3945</v>
      </c>
      <c r="G7204" s="5">
        <v>2</v>
      </c>
      <c r="H7204" s="5">
        <v>41.5</v>
      </c>
      <c r="I7204" s="5">
        <v>83</v>
      </c>
      <c r="J7204" s="5">
        <v>83</v>
      </c>
      <c r="K7204" s="3" t="str" cm="1">
        <f t="array" ref="K7204">_xlfn.LET(_xlpm.d,UPPER(TRIM(CLEAN(SUBSTITUTE(F7204,CHAR(160),"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05" spans="1:11" hidden="1" x14ac:dyDescent="0.25">
      <c r="A7205" s="11" t="s">
        <v>3946</v>
      </c>
      <c r="G7205" s="6">
        <v>2</v>
      </c>
      <c r="I7205" s="8">
        <f>I7204</f>
        <v>83</v>
      </c>
      <c r="K7205" s="3" t="str" cm="1">
        <f t="array" ref="K7205">_xlfn.LET(_xlpm.d,UPPER(TRIM(CLEAN(SUBSTITUTE(F7205,CHAR(160),"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06" spans="1:11" hidden="1" x14ac:dyDescent="0.25">
      <c r="A7206" s="10" t="s">
        <v>3947</v>
      </c>
      <c r="K7206" s="3" t="str" cm="1">
        <f t="array" ref="K7206">_xlfn.LET(_xlpm.d,UPPER(TRIM(CLEAN(SUBSTITUTE(F7206,CHAR(160),"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07" spans="1:11" hidden="1" x14ac:dyDescent="0.25">
      <c r="B7207" s="20">
        <v>45673</v>
      </c>
      <c r="C7207" s="2" t="s">
        <v>1</v>
      </c>
      <c r="D7207" s="2" t="s">
        <v>1624</v>
      </c>
      <c r="E7207" s="2" t="s">
        <v>746</v>
      </c>
      <c r="F7207" s="2" t="s">
        <v>3948</v>
      </c>
      <c r="G7207" s="5">
        <v>2</v>
      </c>
      <c r="H7207" s="5">
        <v>41.5</v>
      </c>
      <c r="I7207" s="5">
        <v>83</v>
      </c>
      <c r="J7207" s="5">
        <v>83</v>
      </c>
      <c r="K7207" s="3" t="str" cm="1">
        <f t="array" ref="K7207">_xlfn.LET(_xlpm.d,UPPER(TRIM(CLEAN(SUBSTITUTE(F7207,CHAR(160),"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08" spans="1:11" hidden="1" x14ac:dyDescent="0.25">
      <c r="A7208" s="11" t="s">
        <v>3949</v>
      </c>
      <c r="G7208" s="6">
        <v>2</v>
      </c>
      <c r="I7208" s="8">
        <f>I7207</f>
        <v>83</v>
      </c>
      <c r="K7208" s="3" t="str" cm="1">
        <f t="array" ref="K7208">_xlfn.LET(_xlpm.d,UPPER(TRIM(CLEAN(SUBSTITUTE(F7208,CHAR(160),"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09" spans="1:11" hidden="1" x14ac:dyDescent="0.25">
      <c r="A7209" s="10" t="s">
        <v>3950</v>
      </c>
      <c r="K7209" s="3" t="str" cm="1">
        <f t="array" ref="K7209">_xlfn.LET(_xlpm.d,UPPER(TRIM(CLEAN(SUBSTITUTE(F7209,CHAR(160),"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10" spans="1:11" hidden="1" x14ac:dyDescent="0.25">
      <c r="B7210" s="20">
        <v>45673</v>
      </c>
      <c r="C7210" s="2" t="s">
        <v>1</v>
      </c>
      <c r="D7210" s="2" t="s">
        <v>1624</v>
      </c>
      <c r="E7210" s="2" t="s">
        <v>746</v>
      </c>
      <c r="F7210" s="2" t="s">
        <v>3951</v>
      </c>
      <c r="G7210" s="5">
        <v>2</v>
      </c>
      <c r="H7210" s="5">
        <v>41.5</v>
      </c>
      <c r="I7210" s="5">
        <v>83</v>
      </c>
      <c r="J7210" s="5">
        <v>83</v>
      </c>
      <c r="K7210" s="3" t="str" cm="1">
        <f t="array" ref="K7210">_xlfn.LET(_xlpm.d,UPPER(TRIM(CLEAN(SUBSTITUTE(F7210,CHAR(160),"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11" spans="1:11" hidden="1" x14ac:dyDescent="0.25">
      <c r="A7211" s="11" t="s">
        <v>3952</v>
      </c>
      <c r="G7211" s="6">
        <v>2</v>
      </c>
      <c r="I7211" s="8">
        <f>I7210</f>
        <v>83</v>
      </c>
      <c r="K7211" s="3" t="str" cm="1">
        <f t="array" ref="K7211">_xlfn.LET(_xlpm.d,UPPER(TRIM(CLEAN(SUBSTITUTE(F7211,CHAR(160),"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12" spans="1:11" hidden="1" x14ac:dyDescent="0.25">
      <c r="A7212" s="10" t="s">
        <v>3953</v>
      </c>
      <c r="K7212" s="3" t="str" cm="1">
        <f t="array" ref="K7212">_xlfn.LET(_xlpm.d,UPPER(TRIM(CLEAN(SUBSTITUTE(F7212,CHAR(160),"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13" spans="1:11" hidden="1" x14ac:dyDescent="0.25">
      <c r="B7213" s="20">
        <v>45660</v>
      </c>
      <c r="C7213" s="2" t="s">
        <v>1</v>
      </c>
      <c r="D7213" s="2" t="s">
        <v>3687</v>
      </c>
      <c r="E7213" s="2" t="s">
        <v>749</v>
      </c>
      <c r="F7213" s="2" t="s">
        <v>3954</v>
      </c>
      <c r="G7213" s="5">
        <v>12</v>
      </c>
      <c r="H7213" s="5">
        <v>41.5</v>
      </c>
      <c r="I7213" s="5">
        <v>498</v>
      </c>
      <c r="J7213" s="5">
        <v>498</v>
      </c>
      <c r="K7213" s="3" t="str" cm="1">
        <f t="array" ref="K7213">_xlfn.LET(_xlpm.d,UPPER(TRIM(CLEAN(SUBSTITUTE(F7213,CHAR(160),"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14" spans="1:11" hidden="1" x14ac:dyDescent="0.25">
      <c r="B7214" s="20">
        <v>45673</v>
      </c>
      <c r="C7214" s="2" t="s">
        <v>1</v>
      </c>
      <c r="D7214" s="2" t="s">
        <v>1624</v>
      </c>
      <c r="E7214" s="2" t="s">
        <v>746</v>
      </c>
      <c r="F7214" s="2" t="s">
        <v>3954</v>
      </c>
      <c r="G7214" s="5">
        <v>2</v>
      </c>
      <c r="H7214" s="5">
        <v>41.5</v>
      </c>
      <c r="I7214" s="5">
        <v>83</v>
      </c>
      <c r="J7214" s="5">
        <v>581</v>
      </c>
      <c r="K7214" s="3" t="str" cm="1">
        <f t="array" ref="K7214">_xlfn.LET(_xlpm.d,UPPER(TRIM(CLEAN(SUBSTITUTE(F7214,CHAR(160),"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15" spans="1:11" hidden="1" x14ac:dyDescent="0.25">
      <c r="A7215" s="11" t="s">
        <v>3955</v>
      </c>
      <c r="G7215" s="6">
        <v>14</v>
      </c>
      <c r="I7215" s="8">
        <f>I7213+I7214</f>
        <v>581</v>
      </c>
      <c r="K7215" s="3" t="str" cm="1">
        <f t="array" ref="K7215">_xlfn.LET(_xlpm.d,UPPER(TRIM(CLEAN(SUBSTITUTE(F7215,CHAR(160),"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16" spans="1:11" hidden="1" x14ac:dyDescent="0.25">
      <c r="A7216" s="10" t="s">
        <v>3956</v>
      </c>
      <c r="K7216" s="3" t="str" cm="1">
        <f t="array" ref="K7216">_xlfn.LET(_xlpm.d,UPPER(TRIM(CLEAN(SUBSTITUTE(F7216,CHAR(160),"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17" spans="1:11" hidden="1" x14ac:dyDescent="0.25">
      <c r="B7217" s="20">
        <v>45660</v>
      </c>
      <c r="C7217" s="2" t="s">
        <v>1</v>
      </c>
      <c r="D7217" s="2" t="s">
        <v>3687</v>
      </c>
      <c r="E7217" s="2" t="s">
        <v>749</v>
      </c>
      <c r="F7217" s="2" t="s">
        <v>3957</v>
      </c>
      <c r="G7217" s="5">
        <v>12</v>
      </c>
      <c r="H7217" s="5">
        <v>41.5</v>
      </c>
      <c r="I7217" s="5">
        <v>498</v>
      </c>
      <c r="J7217" s="5">
        <v>498</v>
      </c>
      <c r="K7217" s="3" t="str" cm="1">
        <f t="array" ref="K7217">_xlfn.LET(_xlpm.d,UPPER(TRIM(CLEAN(SUBSTITUTE(F7217,CHAR(160),"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7218" spans="1:11" hidden="1" x14ac:dyDescent="0.25">
      <c r="B7218" s="20">
        <v>45660</v>
      </c>
      <c r="C7218" s="2" t="s">
        <v>1</v>
      </c>
      <c r="D7218" s="2" t="s">
        <v>3687</v>
      </c>
      <c r="E7218" s="2" t="s">
        <v>749</v>
      </c>
      <c r="F7218" s="2" t="s">
        <v>3958</v>
      </c>
      <c r="G7218" s="5">
        <v>4</v>
      </c>
      <c r="H7218" s="5">
        <v>64.989999999999995</v>
      </c>
      <c r="I7218" s="5">
        <v>259.95999999999998</v>
      </c>
      <c r="J7218" s="5">
        <v>757.96</v>
      </c>
      <c r="K7218" s="3" t="str" cm="1">
        <f t="array" ref="K7218">_xlfn.LET(_xlpm.d,UPPER(TRIM(CLEAN(SUBSTITUTE(F7218,CHAR(160),"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19" spans="1:11" hidden="1" x14ac:dyDescent="0.25">
      <c r="A7219" s="11" t="s">
        <v>3959</v>
      </c>
      <c r="G7219" s="6">
        <v>16</v>
      </c>
      <c r="I7219" s="8">
        <f>I7217+I7218</f>
        <v>757.96</v>
      </c>
      <c r="K7219" s="3" t="str" cm="1">
        <f t="array" ref="K7219">_xlfn.LET(_xlpm.d,UPPER(TRIM(CLEAN(SUBSTITUTE(F7219,CHAR(160),"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20" spans="1:11" hidden="1" x14ac:dyDescent="0.25">
      <c r="A7220" s="10" t="s">
        <v>3960</v>
      </c>
      <c r="K7220" s="3" t="str" cm="1">
        <f t="array" ref="K7220">_xlfn.LET(_xlpm.d,UPPER(TRIM(CLEAN(SUBSTITUTE(F7220,CHAR(160),"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21" spans="1:11" hidden="1" x14ac:dyDescent="0.25">
      <c r="B7221" s="20">
        <v>45660</v>
      </c>
      <c r="C7221" s="2" t="s">
        <v>1</v>
      </c>
      <c r="D7221" s="2" t="s">
        <v>3687</v>
      </c>
      <c r="E7221" s="2" t="s">
        <v>749</v>
      </c>
      <c r="F7221" s="2" t="s">
        <v>3961</v>
      </c>
      <c r="G7221" s="5">
        <v>12</v>
      </c>
      <c r="H7221" s="5">
        <v>41.5</v>
      </c>
      <c r="I7221" s="5">
        <v>498</v>
      </c>
      <c r="J7221" s="5">
        <v>498</v>
      </c>
      <c r="K7221" s="3" t="str" cm="1">
        <f t="array" ref="K7221">_xlfn.LET(_xlpm.d,UPPER(TRIM(CLEAN(SUBSTITUTE(F7221,CHAR(160),"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22" spans="1:11" hidden="1" x14ac:dyDescent="0.25">
      <c r="B7222" s="20">
        <v>45673</v>
      </c>
      <c r="C7222" s="2" t="s">
        <v>1</v>
      </c>
      <c r="D7222" s="2" t="s">
        <v>1624</v>
      </c>
      <c r="E7222" s="2" t="s">
        <v>746</v>
      </c>
      <c r="F7222" s="2" t="s">
        <v>3961</v>
      </c>
      <c r="G7222" s="5">
        <v>1</v>
      </c>
      <c r="H7222" s="5">
        <v>41.5</v>
      </c>
      <c r="I7222" s="5">
        <v>41.5</v>
      </c>
      <c r="J7222" s="5">
        <v>539.5</v>
      </c>
      <c r="K7222" s="3" t="str" cm="1">
        <f t="array" ref="K7222">_xlfn.LET(_xlpm.d,UPPER(TRIM(CLEAN(SUBSTITUTE(F7222,CHAR(160),"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23" spans="1:11" hidden="1" x14ac:dyDescent="0.25">
      <c r="A7223" s="11" t="s">
        <v>3962</v>
      </c>
      <c r="G7223" s="6">
        <v>13</v>
      </c>
      <c r="I7223" s="8">
        <f>I7221+I7222</f>
        <v>539.5</v>
      </c>
      <c r="K7223" s="3" t="str" cm="1">
        <f t="array" ref="K7223">_xlfn.LET(_xlpm.d,UPPER(TRIM(CLEAN(SUBSTITUTE(F7223,CHAR(160),"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24" spans="1:11" hidden="1" x14ac:dyDescent="0.25">
      <c r="A7224" s="10" t="s">
        <v>3963</v>
      </c>
      <c r="K7224" s="3" t="str" cm="1">
        <f t="array" ref="K7224">_xlfn.LET(_xlpm.d,UPPER(TRIM(CLEAN(SUBSTITUTE(F7224,CHAR(160),"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25" spans="1:11" hidden="1" x14ac:dyDescent="0.25">
      <c r="B7225" s="20">
        <v>45660</v>
      </c>
      <c r="C7225" s="2" t="s">
        <v>1</v>
      </c>
      <c r="D7225" s="2" t="s">
        <v>3687</v>
      </c>
      <c r="E7225" s="2" t="s">
        <v>749</v>
      </c>
      <c r="F7225" s="2" t="s">
        <v>3963</v>
      </c>
      <c r="G7225" s="5">
        <v>12</v>
      </c>
      <c r="H7225" s="5">
        <v>41.5</v>
      </c>
      <c r="I7225" s="5">
        <v>498</v>
      </c>
      <c r="J7225" s="5">
        <v>498</v>
      </c>
      <c r="K7225" s="3" t="str" cm="1">
        <f t="array" ref="K7225">_xlfn.LET(_xlpm.d,UPPER(TRIM(CLEAN(SUBSTITUTE(F7225,CHAR(160),"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26" spans="1:11" hidden="1" x14ac:dyDescent="0.25">
      <c r="A7226" s="11" t="s">
        <v>3964</v>
      </c>
      <c r="G7226" s="6">
        <v>12</v>
      </c>
      <c r="I7226" s="8">
        <f>I7225</f>
        <v>498</v>
      </c>
      <c r="K7226" s="3" t="str" cm="1">
        <f t="array" ref="K7226">_xlfn.LET(_xlpm.d,UPPER(TRIM(CLEAN(SUBSTITUTE(F7226,CHAR(160),"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27" spans="1:11" hidden="1" x14ac:dyDescent="0.25">
      <c r="A7227" s="10" t="s">
        <v>3965</v>
      </c>
      <c r="K7227" s="3" t="str" cm="1">
        <f t="array" ref="K7227">_xlfn.LET(_xlpm.d,UPPER(TRIM(CLEAN(SUBSTITUTE(F7227,CHAR(160),"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28" spans="1:11" hidden="1" x14ac:dyDescent="0.25">
      <c r="B7228" s="20">
        <v>45673</v>
      </c>
      <c r="C7228" s="2" t="s">
        <v>1</v>
      </c>
      <c r="D7228" s="2" t="s">
        <v>1624</v>
      </c>
      <c r="E7228" s="2" t="s">
        <v>746</v>
      </c>
      <c r="F7228" s="2" t="s">
        <v>3966</v>
      </c>
      <c r="G7228" s="5">
        <v>2</v>
      </c>
      <c r="H7228" s="5">
        <v>41.5</v>
      </c>
      <c r="I7228" s="5">
        <v>83</v>
      </c>
      <c r="J7228" s="5">
        <v>83</v>
      </c>
      <c r="K7228" s="3" t="str" cm="1">
        <f t="array" ref="K7228">_xlfn.LET(_xlpm.d,UPPER(TRIM(CLEAN(SUBSTITUTE(F7228,CHAR(160),"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29" spans="1:11" hidden="1" x14ac:dyDescent="0.25">
      <c r="A7229" s="11" t="s">
        <v>3967</v>
      </c>
      <c r="G7229" s="6">
        <v>2</v>
      </c>
      <c r="I7229" s="8">
        <f>I7228</f>
        <v>83</v>
      </c>
      <c r="K7229" s="3" t="str" cm="1">
        <f t="array" ref="K7229">_xlfn.LET(_xlpm.d,UPPER(TRIM(CLEAN(SUBSTITUTE(F7229,CHAR(160),"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30" spans="1:11" hidden="1" x14ac:dyDescent="0.25">
      <c r="A7230" s="10" t="s">
        <v>3968</v>
      </c>
      <c r="K7230" s="3" t="str" cm="1">
        <f t="array" ref="K7230">_xlfn.LET(_xlpm.d,UPPER(TRIM(CLEAN(SUBSTITUTE(F7230,CHAR(160),"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231" spans="1:11" hidden="1" x14ac:dyDescent="0.25">
      <c r="B7231" s="20">
        <v>45659</v>
      </c>
      <c r="C7231" s="2" t="s">
        <v>1</v>
      </c>
      <c r="D7231" s="2" t="s">
        <v>2576</v>
      </c>
      <c r="E7231" s="2" t="s">
        <v>1701</v>
      </c>
      <c r="F7231" s="2" t="s">
        <v>3968</v>
      </c>
      <c r="G7231" s="5">
        <v>40</v>
      </c>
      <c r="H7231" s="5">
        <v>38.450000000000003</v>
      </c>
      <c r="I7231" s="5">
        <v>1538</v>
      </c>
      <c r="J7231" s="5">
        <v>1538</v>
      </c>
      <c r="K7231" s="3" t="str" cm="1">
        <f t="array" ref="K7231">_xlfn.LET(_xlpm.d,UPPER(TRIM(CLEAN(SUBSTITUTE(F7231,CHAR(160),"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32" spans="1:11" hidden="1" x14ac:dyDescent="0.25">
      <c r="B7232" s="20">
        <v>45659</v>
      </c>
      <c r="C7232" s="2" t="s">
        <v>1</v>
      </c>
      <c r="D7232" s="2" t="s">
        <v>1358</v>
      </c>
      <c r="E7232" s="2" t="s">
        <v>149</v>
      </c>
      <c r="F7232" s="2" t="s">
        <v>3968</v>
      </c>
      <c r="G7232" s="5">
        <v>15</v>
      </c>
      <c r="H7232" s="5">
        <v>41.5</v>
      </c>
      <c r="I7232" s="5">
        <v>622.5</v>
      </c>
      <c r="J7232" s="5">
        <v>2160.5</v>
      </c>
      <c r="K7232" s="3" t="str" cm="1">
        <f t="array" ref="K7232">_xlfn.LET(_xlpm.d,UPPER(TRIM(CLEAN(SUBSTITUTE(F7232,CHAR(160),"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33" spans="2:11" hidden="1" x14ac:dyDescent="0.25">
      <c r="B7233" s="20">
        <v>45660</v>
      </c>
      <c r="C7233" s="2" t="s">
        <v>1</v>
      </c>
      <c r="D7233" s="2" t="s">
        <v>1359</v>
      </c>
      <c r="E7233" s="2" t="s">
        <v>236</v>
      </c>
      <c r="F7233" s="2" t="s">
        <v>3968</v>
      </c>
      <c r="G7233" s="5">
        <v>70</v>
      </c>
      <c r="H7233" s="5">
        <v>41.5</v>
      </c>
      <c r="I7233" s="5">
        <v>2905</v>
      </c>
      <c r="J7233" s="5">
        <v>5065.5</v>
      </c>
      <c r="K7233" s="3" t="str" cm="1">
        <f t="array" ref="K7233">_xlfn.LET(_xlpm.d,UPPER(TRIM(CLEAN(SUBSTITUTE(F7233,CHAR(160),"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34" spans="2:11" hidden="1" x14ac:dyDescent="0.25">
      <c r="B7234" s="20">
        <v>45660</v>
      </c>
      <c r="C7234" s="2" t="s">
        <v>1</v>
      </c>
      <c r="D7234" s="2" t="s">
        <v>1360</v>
      </c>
      <c r="E7234" s="2" t="s">
        <v>154</v>
      </c>
      <c r="F7234" s="2" t="s">
        <v>3968</v>
      </c>
      <c r="G7234" s="5">
        <v>32</v>
      </c>
      <c r="H7234" s="5">
        <v>41.5</v>
      </c>
      <c r="I7234" s="5">
        <v>1328</v>
      </c>
      <c r="J7234" s="5">
        <v>6393.5</v>
      </c>
      <c r="K7234" s="3" t="str" cm="1">
        <f t="array" ref="K7234">_xlfn.LET(_xlpm.d,UPPER(TRIM(CLEAN(SUBSTITUTE(F7234,CHAR(160),"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35" spans="2:11" hidden="1" x14ac:dyDescent="0.25">
      <c r="B7235" s="20">
        <v>45660</v>
      </c>
      <c r="C7235" s="2" t="s">
        <v>1</v>
      </c>
      <c r="D7235" s="2" t="s">
        <v>2581</v>
      </c>
      <c r="E7235" s="2" t="s">
        <v>319</v>
      </c>
      <c r="F7235" s="2" t="s">
        <v>3968</v>
      </c>
      <c r="G7235" s="5">
        <v>32</v>
      </c>
      <c r="H7235" s="5">
        <v>41.5</v>
      </c>
      <c r="I7235" s="5">
        <v>1328</v>
      </c>
      <c r="J7235" s="5">
        <v>7721.5</v>
      </c>
      <c r="K7235" s="3" t="str" cm="1">
        <f t="array" ref="K7235">_xlfn.LET(_xlpm.d,UPPER(TRIM(CLEAN(SUBSTITUTE(F7235,CHAR(160),"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36" spans="2:11" hidden="1" x14ac:dyDescent="0.25">
      <c r="B7236" s="20">
        <v>45660</v>
      </c>
      <c r="C7236" s="2" t="s">
        <v>1</v>
      </c>
      <c r="D7236" s="2" t="s">
        <v>2582</v>
      </c>
      <c r="E7236" s="2" t="s">
        <v>263</v>
      </c>
      <c r="F7236" s="2" t="s">
        <v>3968</v>
      </c>
      <c r="G7236" s="5">
        <v>32</v>
      </c>
      <c r="H7236" s="5">
        <v>41.5</v>
      </c>
      <c r="I7236" s="5">
        <v>1328</v>
      </c>
      <c r="J7236" s="5">
        <v>9049.5</v>
      </c>
      <c r="K7236" s="3" t="str" cm="1">
        <f t="array" ref="K7236">_xlfn.LET(_xlpm.d,UPPER(TRIM(CLEAN(SUBSTITUTE(F7236,CHAR(160),"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37" spans="2:11" hidden="1" x14ac:dyDescent="0.25">
      <c r="B7237" s="20">
        <v>45664</v>
      </c>
      <c r="C7237" s="2" t="s">
        <v>1</v>
      </c>
      <c r="D7237" s="2" t="s">
        <v>1362</v>
      </c>
      <c r="E7237" s="2" t="s">
        <v>259</v>
      </c>
      <c r="F7237" s="2" t="s">
        <v>3968</v>
      </c>
      <c r="G7237" s="5">
        <v>32</v>
      </c>
      <c r="H7237" s="5">
        <v>41.5</v>
      </c>
      <c r="I7237" s="5">
        <v>1328</v>
      </c>
      <c r="J7237" s="5">
        <v>10377.5</v>
      </c>
      <c r="K7237" s="3" t="str" cm="1">
        <f t="array" ref="K7237">_xlfn.LET(_xlpm.d,UPPER(TRIM(CLEAN(SUBSTITUTE(F7237,CHAR(160),"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38" spans="2:11" hidden="1" x14ac:dyDescent="0.25">
      <c r="B7238" s="20">
        <v>45664</v>
      </c>
      <c r="C7238" s="2" t="s">
        <v>1</v>
      </c>
      <c r="D7238" s="2" t="s">
        <v>1364</v>
      </c>
      <c r="E7238" s="2" t="s">
        <v>158</v>
      </c>
      <c r="F7238" s="2" t="s">
        <v>3968</v>
      </c>
      <c r="G7238" s="5">
        <v>32</v>
      </c>
      <c r="H7238" s="5">
        <v>41.5</v>
      </c>
      <c r="I7238" s="5">
        <v>1328</v>
      </c>
      <c r="J7238" s="5">
        <v>11705.5</v>
      </c>
      <c r="K7238" s="3" t="str" cm="1">
        <f t="array" ref="K7238">_xlfn.LET(_xlpm.d,UPPER(TRIM(CLEAN(SUBSTITUTE(F7238,CHAR(160),"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39" spans="2:11" hidden="1" x14ac:dyDescent="0.25">
      <c r="B7239" s="20">
        <v>45664</v>
      </c>
      <c r="C7239" s="2" t="s">
        <v>1</v>
      </c>
      <c r="D7239" s="2" t="s">
        <v>1651</v>
      </c>
      <c r="E7239" s="2" t="s">
        <v>197</v>
      </c>
      <c r="F7239" s="2" t="s">
        <v>3968</v>
      </c>
      <c r="G7239" s="5">
        <v>48</v>
      </c>
      <c r="H7239" s="5">
        <v>41.5</v>
      </c>
      <c r="I7239" s="5">
        <v>1992</v>
      </c>
      <c r="J7239" s="5">
        <v>13697.5</v>
      </c>
      <c r="K7239" s="3" t="str" cm="1">
        <f t="array" ref="K7239">_xlfn.LET(_xlpm.d,UPPER(TRIM(CLEAN(SUBSTITUTE(F7239,CHAR(160),"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40" spans="2:11" hidden="1" x14ac:dyDescent="0.25">
      <c r="B7240" s="20">
        <v>45665</v>
      </c>
      <c r="C7240" s="2" t="s">
        <v>1</v>
      </c>
      <c r="D7240" s="2" t="s">
        <v>2591</v>
      </c>
      <c r="E7240" s="2" t="s">
        <v>145</v>
      </c>
      <c r="F7240" s="2" t="s">
        <v>3968</v>
      </c>
      <c r="G7240" s="5">
        <v>20</v>
      </c>
      <c r="H7240" s="5">
        <v>41.5</v>
      </c>
      <c r="I7240" s="5">
        <v>830</v>
      </c>
      <c r="J7240" s="5">
        <v>14527.5</v>
      </c>
      <c r="K7240" s="3" t="str" cm="1">
        <f t="array" ref="K7240">_xlfn.LET(_xlpm.d,UPPER(TRIM(CLEAN(SUBSTITUTE(F7240,CHAR(160),"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41" spans="2:11" hidden="1" x14ac:dyDescent="0.25">
      <c r="B7241" s="20">
        <v>45665</v>
      </c>
      <c r="C7241" s="2" t="s">
        <v>1</v>
      </c>
      <c r="D7241" s="2" t="s">
        <v>2592</v>
      </c>
      <c r="E7241" s="2" t="s">
        <v>195</v>
      </c>
      <c r="F7241" s="2" t="s">
        <v>3968</v>
      </c>
      <c r="G7241" s="5">
        <v>16</v>
      </c>
      <c r="H7241" s="5">
        <v>41.5</v>
      </c>
      <c r="I7241" s="5">
        <v>664</v>
      </c>
      <c r="J7241" s="5">
        <v>15191.5</v>
      </c>
      <c r="K7241" s="3" t="str" cm="1">
        <f t="array" ref="K7241">_xlfn.LET(_xlpm.d,UPPER(TRIM(CLEAN(SUBSTITUTE(F7241,CHAR(160),"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42" spans="2:11" hidden="1" x14ac:dyDescent="0.25">
      <c r="B7242" s="20">
        <v>45665</v>
      </c>
      <c r="C7242" s="2" t="s">
        <v>1</v>
      </c>
      <c r="D7242" s="2" t="s">
        <v>1653</v>
      </c>
      <c r="E7242" s="2" t="s">
        <v>224</v>
      </c>
      <c r="F7242" s="2" t="s">
        <v>3968</v>
      </c>
      <c r="G7242" s="5">
        <v>128</v>
      </c>
      <c r="H7242" s="5">
        <v>41.5</v>
      </c>
      <c r="I7242" s="5">
        <v>5312</v>
      </c>
      <c r="J7242" s="5">
        <v>20503.5</v>
      </c>
      <c r="K7242" s="3" t="str" cm="1">
        <f t="array" ref="K7242">_xlfn.LET(_xlpm.d,UPPER(TRIM(CLEAN(SUBSTITUTE(F7242,CHAR(160),"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43" spans="2:11" hidden="1" x14ac:dyDescent="0.25">
      <c r="B7243" s="20">
        <v>45666</v>
      </c>
      <c r="C7243" s="2" t="s">
        <v>1</v>
      </c>
      <c r="D7243" s="2" t="s">
        <v>1258</v>
      </c>
      <c r="E7243" s="2" t="s">
        <v>192</v>
      </c>
      <c r="F7243" s="2" t="s">
        <v>3968</v>
      </c>
      <c r="G7243" s="5">
        <v>40</v>
      </c>
      <c r="H7243" s="5">
        <v>41.5</v>
      </c>
      <c r="I7243" s="5">
        <v>1660</v>
      </c>
      <c r="J7243" s="5">
        <v>22163.5</v>
      </c>
      <c r="K7243" s="3" t="str" cm="1">
        <f t="array" ref="K7243">_xlfn.LET(_xlpm.d,UPPER(TRIM(CLEAN(SUBSTITUTE(F7243,CHAR(160),"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44" spans="2:11" hidden="1" x14ac:dyDescent="0.25">
      <c r="B7244" s="20">
        <v>45666</v>
      </c>
      <c r="C7244" s="2" t="s">
        <v>1</v>
      </c>
      <c r="D7244" s="2" t="s">
        <v>1259</v>
      </c>
      <c r="E7244" s="2" t="s">
        <v>135</v>
      </c>
      <c r="F7244" s="2" t="s">
        <v>3968</v>
      </c>
      <c r="G7244" s="5">
        <v>40</v>
      </c>
      <c r="H7244" s="5">
        <v>41.5</v>
      </c>
      <c r="I7244" s="5">
        <v>1660</v>
      </c>
      <c r="J7244" s="5">
        <v>23823.5</v>
      </c>
      <c r="K7244" s="3" t="str" cm="1">
        <f t="array" ref="K7244">_xlfn.LET(_xlpm.d,UPPER(TRIM(CLEAN(SUBSTITUTE(F7244,CHAR(160),"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45" spans="2:11" hidden="1" x14ac:dyDescent="0.25">
      <c r="B7245" s="20">
        <v>45666</v>
      </c>
      <c r="C7245" s="2" t="s">
        <v>1</v>
      </c>
      <c r="D7245" s="2" t="s">
        <v>1368</v>
      </c>
      <c r="E7245" s="2" t="s">
        <v>168</v>
      </c>
      <c r="F7245" s="2" t="s">
        <v>3968</v>
      </c>
      <c r="G7245" s="5">
        <v>16</v>
      </c>
      <c r="H7245" s="5">
        <v>41.5</v>
      </c>
      <c r="I7245" s="5">
        <v>664</v>
      </c>
      <c r="J7245" s="5">
        <v>24487.5</v>
      </c>
      <c r="K7245" s="3" t="str" cm="1">
        <f t="array" ref="K7245">_xlfn.LET(_xlpm.d,UPPER(TRIM(CLEAN(SUBSTITUTE(F7245,CHAR(160),"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46" spans="2:11" hidden="1" x14ac:dyDescent="0.25">
      <c r="B7246" s="20">
        <v>45667</v>
      </c>
      <c r="C7246" s="2" t="s">
        <v>1</v>
      </c>
      <c r="D7246" s="2" t="s">
        <v>1369</v>
      </c>
      <c r="E7246" s="2" t="s">
        <v>238</v>
      </c>
      <c r="F7246" s="2" t="s">
        <v>3968</v>
      </c>
      <c r="G7246" s="5">
        <v>32</v>
      </c>
      <c r="H7246" s="5">
        <v>41.5</v>
      </c>
      <c r="I7246" s="5">
        <v>1328</v>
      </c>
      <c r="J7246" s="5">
        <v>25815.5</v>
      </c>
      <c r="K7246" s="3" t="str" cm="1">
        <f t="array" ref="K7246">_xlfn.LET(_xlpm.d,UPPER(TRIM(CLEAN(SUBSTITUTE(F7246,CHAR(160),"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47" spans="2:11" hidden="1" x14ac:dyDescent="0.25">
      <c r="B7247" s="20">
        <v>45667</v>
      </c>
      <c r="C7247" s="2" t="s">
        <v>1</v>
      </c>
      <c r="D7247" s="2" t="s">
        <v>2599</v>
      </c>
      <c r="E7247" s="2" t="s">
        <v>311</v>
      </c>
      <c r="F7247" s="2" t="s">
        <v>3968</v>
      </c>
      <c r="G7247" s="5">
        <v>80</v>
      </c>
      <c r="H7247" s="5">
        <v>41.5</v>
      </c>
      <c r="I7247" s="5">
        <v>3320</v>
      </c>
      <c r="J7247" s="5">
        <v>29135.5</v>
      </c>
      <c r="K7247" s="3" t="str" cm="1">
        <f t="array" ref="K7247">_xlfn.LET(_xlpm.d,UPPER(TRIM(CLEAN(SUBSTITUTE(F7247,CHAR(160),"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48" spans="2:11" hidden="1" x14ac:dyDescent="0.25">
      <c r="B7248" s="20">
        <v>45667</v>
      </c>
      <c r="C7248" s="2" t="s">
        <v>1</v>
      </c>
      <c r="D7248" s="2" t="s">
        <v>2603</v>
      </c>
      <c r="E7248" s="2" t="s">
        <v>305</v>
      </c>
      <c r="F7248" s="2" t="s">
        <v>3968</v>
      </c>
      <c r="G7248" s="5">
        <v>48</v>
      </c>
      <c r="H7248" s="5">
        <v>41.5</v>
      </c>
      <c r="I7248" s="5">
        <v>1992</v>
      </c>
      <c r="J7248" s="5">
        <v>31127.5</v>
      </c>
      <c r="K7248" s="3" t="str" cm="1">
        <f t="array" ref="K7248">_xlfn.LET(_xlpm.d,UPPER(TRIM(CLEAN(SUBSTITUTE(F7248,CHAR(160),"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49" spans="2:11" hidden="1" x14ac:dyDescent="0.25">
      <c r="B7249" s="20">
        <v>45670</v>
      </c>
      <c r="C7249" s="2" t="s">
        <v>1</v>
      </c>
      <c r="D7249" s="2" t="s">
        <v>1261</v>
      </c>
      <c r="E7249" s="2" t="s">
        <v>162</v>
      </c>
      <c r="F7249" s="2" t="s">
        <v>3968</v>
      </c>
      <c r="G7249" s="5">
        <v>60</v>
      </c>
      <c r="H7249" s="5">
        <v>41.5</v>
      </c>
      <c r="I7249" s="5">
        <v>2490</v>
      </c>
      <c r="J7249" s="5">
        <v>33617.5</v>
      </c>
      <c r="K7249" s="3" t="str" cm="1">
        <f t="array" ref="K7249">_xlfn.LET(_xlpm.d,UPPER(TRIM(CLEAN(SUBSTITUTE(F7249,CHAR(160),"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50" spans="2:11" hidden="1" x14ac:dyDescent="0.25">
      <c r="B7250" s="20">
        <v>45670</v>
      </c>
      <c r="C7250" s="2" t="s">
        <v>1</v>
      </c>
      <c r="D7250" s="2" t="s">
        <v>1660</v>
      </c>
      <c r="E7250" s="2" t="s">
        <v>254</v>
      </c>
      <c r="F7250" s="2" t="s">
        <v>3968</v>
      </c>
      <c r="G7250" s="5">
        <v>32</v>
      </c>
      <c r="H7250" s="5">
        <v>41.5</v>
      </c>
      <c r="I7250" s="5">
        <v>1328</v>
      </c>
      <c r="J7250" s="5">
        <v>34945.5</v>
      </c>
      <c r="K7250" s="3" t="str" cm="1">
        <f t="array" ref="K7250">_xlfn.LET(_xlpm.d,UPPER(TRIM(CLEAN(SUBSTITUTE(F7250,CHAR(160),"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51" spans="2:11" hidden="1" x14ac:dyDescent="0.25">
      <c r="B7251" s="20">
        <v>45671</v>
      </c>
      <c r="C7251" s="2" t="s">
        <v>1</v>
      </c>
      <c r="D7251" s="2" t="s">
        <v>1550</v>
      </c>
      <c r="E7251" s="2" t="s">
        <v>273</v>
      </c>
      <c r="F7251" s="2" t="s">
        <v>3968</v>
      </c>
      <c r="G7251" s="5">
        <v>30</v>
      </c>
      <c r="H7251" s="5">
        <v>41.5</v>
      </c>
      <c r="I7251" s="5">
        <v>1245</v>
      </c>
      <c r="J7251" s="5">
        <v>36190.5</v>
      </c>
      <c r="K7251" s="3" t="str" cm="1">
        <f t="array" ref="K7251">_xlfn.LET(_xlpm.d,UPPER(TRIM(CLEAN(SUBSTITUTE(F7251,CHAR(160),"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52" spans="2:11" hidden="1" x14ac:dyDescent="0.25">
      <c r="B7252" s="20">
        <v>45671</v>
      </c>
      <c r="C7252" s="2" t="s">
        <v>1</v>
      </c>
      <c r="D7252" s="2" t="s">
        <v>1551</v>
      </c>
      <c r="E7252" s="2" t="s">
        <v>147</v>
      </c>
      <c r="F7252" s="2" t="s">
        <v>3968</v>
      </c>
      <c r="G7252" s="5">
        <v>40</v>
      </c>
      <c r="H7252" s="5">
        <v>41.5</v>
      </c>
      <c r="I7252" s="5">
        <v>1660</v>
      </c>
      <c r="J7252" s="5">
        <v>37850.5</v>
      </c>
      <c r="K7252" s="3" t="str" cm="1">
        <f t="array" ref="K7252">_xlfn.LET(_xlpm.d,UPPER(TRIM(CLEAN(SUBSTITUTE(F7252,CHAR(160),"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53" spans="2:11" hidden="1" x14ac:dyDescent="0.25">
      <c r="B7253" s="20">
        <v>45671</v>
      </c>
      <c r="C7253" s="2" t="s">
        <v>1</v>
      </c>
      <c r="D7253" s="2" t="s">
        <v>1553</v>
      </c>
      <c r="E7253" s="2" t="s">
        <v>141</v>
      </c>
      <c r="F7253" s="2" t="s">
        <v>3968</v>
      </c>
      <c r="G7253" s="5">
        <v>40</v>
      </c>
      <c r="H7253" s="5">
        <v>41.5</v>
      </c>
      <c r="I7253" s="5">
        <v>1660</v>
      </c>
      <c r="J7253" s="5">
        <v>39510.5</v>
      </c>
      <c r="K7253" s="3" t="str" cm="1">
        <f t="array" ref="K7253">_xlfn.LET(_xlpm.d,UPPER(TRIM(CLEAN(SUBSTITUTE(F7253,CHAR(160),"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54" spans="2:11" hidden="1" x14ac:dyDescent="0.25">
      <c r="B7254" s="20">
        <v>45671</v>
      </c>
      <c r="C7254" s="2" t="s">
        <v>1</v>
      </c>
      <c r="D7254" s="2" t="s">
        <v>1584</v>
      </c>
      <c r="E7254" s="2" t="s">
        <v>266</v>
      </c>
      <c r="F7254" s="2" t="s">
        <v>3968</v>
      </c>
      <c r="G7254" s="5">
        <v>32</v>
      </c>
      <c r="H7254" s="5">
        <v>41.5</v>
      </c>
      <c r="I7254" s="5">
        <v>1328</v>
      </c>
      <c r="J7254" s="5">
        <v>40838.5</v>
      </c>
      <c r="K7254" s="3" t="str" cm="1">
        <f t="array" ref="K7254">_xlfn.LET(_xlpm.d,UPPER(TRIM(CLEAN(SUBSTITUTE(F7254,CHAR(160),"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55" spans="2:11" hidden="1" x14ac:dyDescent="0.25">
      <c r="B7255" s="20">
        <v>45671</v>
      </c>
      <c r="C7255" s="2" t="s">
        <v>1</v>
      </c>
      <c r="D7255" s="2" t="s">
        <v>1671</v>
      </c>
      <c r="E7255" s="2" t="s">
        <v>286</v>
      </c>
      <c r="F7255" s="2" t="s">
        <v>3968</v>
      </c>
      <c r="G7255" s="5">
        <v>32</v>
      </c>
      <c r="H7255" s="5">
        <v>41.5</v>
      </c>
      <c r="I7255" s="5">
        <v>1328</v>
      </c>
      <c r="J7255" s="5">
        <v>42166.5</v>
      </c>
      <c r="K7255" s="3" t="str" cm="1">
        <f t="array" ref="K7255">_xlfn.LET(_xlpm.d,UPPER(TRIM(CLEAN(SUBSTITUTE(F7255,CHAR(160),"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56" spans="2:11" hidden="1" x14ac:dyDescent="0.25">
      <c r="B7256" s="20">
        <v>45672</v>
      </c>
      <c r="C7256" s="2" t="s">
        <v>1</v>
      </c>
      <c r="D7256" s="2" t="s">
        <v>1585</v>
      </c>
      <c r="E7256" s="2" t="s">
        <v>279</v>
      </c>
      <c r="F7256" s="2" t="s">
        <v>3968</v>
      </c>
      <c r="G7256" s="5">
        <v>40</v>
      </c>
      <c r="H7256" s="5">
        <v>41.5</v>
      </c>
      <c r="I7256" s="5">
        <v>1660</v>
      </c>
      <c r="J7256" s="5">
        <v>43826.5</v>
      </c>
      <c r="K7256" s="3" t="str" cm="1">
        <f t="array" ref="K7256">_xlfn.LET(_xlpm.d,UPPER(TRIM(CLEAN(SUBSTITUTE(F7256,CHAR(160),"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57" spans="2:11" hidden="1" x14ac:dyDescent="0.25">
      <c r="B7257" s="20">
        <v>45673</v>
      </c>
      <c r="C7257" s="2" t="s">
        <v>1</v>
      </c>
      <c r="D7257" s="2" t="s">
        <v>3969</v>
      </c>
      <c r="E7257" s="2" t="s">
        <v>3</v>
      </c>
      <c r="F7257" s="2" t="s">
        <v>3968</v>
      </c>
      <c r="G7257" s="5">
        <v>16</v>
      </c>
      <c r="H7257" s="5">
        <v>41.5</v>
      </c>
      <c r="I7257" s="5">
        <v>664</v>
      </c>
      <c r="J7257" s="5">
        <v>44490.5</v>
      </c>
      <c r="K7257" s="3" t="str" cm="1">
        <f t="array" ref="K7257">_xlfn.LET(_xlpm.d,UPPER(TRIM(CLEAN(SUBSTITUTE(F7257,CHAR(160),"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58" spans="2:11" hidden="1" x14ac:dyDescent="0.25">
      <c r="B7258" s="20">
        <v>45674</v>
      </c>
      <c r="C7258" s="2" t="s">
        <v>1</v>
      </c>
      <c r="D7258" s="2" t="s">
        <v>2613</v>
      </c>
      <c r="E7258" s="2" t="s">
        <v>170</v>
      </c>
      <c r="F7258" s="2" t="s">
        <v>3968</v>
      </c>
      <c r="G7258" s="5">
        <v>25</v>
      </c>
      <c r="H7258" s="5">
        <v>41.5</v>
      </c>
      <c r="I7258" s="5">
        <v>1037.5</v>
      </c>
      <c r="J7258" s="5">
        <v>45528</v>
      </c>
      <c r="K7258" s="3" t="str" cm="1">
        <f t="array" ref="K7258">_xlfn.LET(_xlpm.d,UPPER(TRIM(CLEAN(SUBSTITUTE(F7258,CHAR(160),"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59" spans="2:11" hidden="1" x14ac:dyDescent="0.25">
      <c r="B7259" s="20">
        <v>45674</v>
      </c>
      <c r="C7259" s="2" t="s">
        <v>1</v>
      </c>
      <c r="D7259" s="2" t="s">
        <v>2446</v>
      </c>
      <c r="E7259" s="2" t="s">
        <v>2447</v>
      </c>
      <c r="F7259" s="2" t="s">
        <v>3968</v>
      </c>
      <c r="G7259" s="5">
        <v>20</v>
      </c>
      <c r="H7259" s="5">
        <v>41.5</v>
      </c>
      <c r="I7259" s="5">
        <v>830</v>
      </c>
      <c r="J7259" s="5">
        <v>46358</v>
      </c>
      <c r="K7259" s="3" t="str" cm="1">
        <f t="array" ref="K7259">_xlfn.LET(_xlpm.d,UPPER(TRIM(CLEAN(SUBSTITUTE(F7259,CHAR(160),"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60" spans="2:11" hidden="1" x14ac:dyDescent="0.25">
      <c r="B7260" s="20">
        <v>45674</v>
      </c>
      <c r="C7260" s="2" t="s">
        <v>1</v>
      </c>
      <c r="D7260" s="2" t="s">
        <v>885</v>
      </c>
      <c r="E7260" s="2" t="s">
        <v>154</v>
      </c>
      <c r="F7260" s="2" t="s">
        <v>3968</v>
      </c>
      <c r="G7260" s="5">
        <v>50</v>
      </c>
      <c r="H7260" s="5">
        <v>41.5</v>
      </c>
      <c r="I7260" s="5">
        <v>2075</v>
      </c>
      <c r="J7260" s="5">
        <v>48433</v>
      </c>
      <c r="K7260" s="3" t="str" cm="1">
        <f t="array" ref="K7260">_xlfn.LET(_xlpm.d,UPPER(TRIM(CLEAN(SUBSTITUTE(F7260,CHAR(160),"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61" spans="2:11" hidden="1" x14ac:dyDescent="0.25">
      <c r="B7261" s="20">
        <v>45674</v>
      </c>
      <c r="C7261" s="2" t="s">
        <v>1</v>
      </c>
      <c r="D7261" s="2" t="s">
        <v>3590</v>
      </c>
      <c r="E7261" s="2" t="s">
        <v>835</v>
      </c>
      <c r="F7261" s="2" t="s">
        <v>3968</v>
      </c>
      <c r="G7261" s="5">
        <v>20</v>
      </c>
      <c r="H7261" s="5">
        <v>41.5</v>
      </c>
      <c r="I7261" s="5">
        <v>830</v>
      </c>
      <c r="J7261" s="5">
        <v>49263</v>
      </c>
      <c r="K7261" s="3" t="str" cm="1">
        <f t="array" ref="K7261">_xlfn.LET(_xlpm.d,UPPER(TRIM(CLEAN(SUBSTITUTE(F7261,CHAR(160),"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62" spans="2:11" hidden="1" x14ac:dyDescent="0.25">
      <c r="B7262" s="20">
        <v>45674</v>
      </c>
      <c r="C7262" s="2" t="s">
        <v>1</v>
      </c>
      <c r="D7262" s="2" t="s">
        <v>1678</v>
      </c>
      <c r="E7262" s="2" t="s">
        <v>197</v>
      </c>
      <c r="F7262" s="2" t="s">
        <v>3968</v>
      </c>
      <c r="G7262" s="5">
        <v>64</v>
      </c>
      <c r="H7262" s="5">
        <v>41.5</v>
      </c>
      <c r="I7262" s="5">
        <v>2656</v>
      </c>
      <c r="J7262" s="5">
        <v>51919</v>
      </c>
      <c r="K7262" s="3" t="str" cm="1">
        <f t="array" ref="K7262">_xlfn.LET(_xlpm.d,UPPER(TRIM(CLEAN(SUBSTITUTE(F7262,CHAR(160),"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63" spans="2:11" hidden="1" x14ac:dyDescent="0.25">
      <c r="B7263" s="20">
        <v>45674</v>
      </c>
      <c r="C7263" s="2" t="s">
        <v>1</v>
      </c>
      <c r="D7263" s="2" t="s">
        <v>1679</v>
      </c>
      <c r="E7263" s="2" t="s">
        <v>224</v>
      </c>
      <c r="F7263" s="2" t="s">
        <v>3968</v>
      </c>
      <c r="G7263" s="5">
        <v>112</v>
      </c>
      <c r="H7263" s="5">
        <v>41.5</v>
      </c>
      <c r="I7263" s="5">
        <v>4648</v>
      </c>
      <c r="J7263" s="5">
        <v>56567</v>
      </c>
      <c r="K7263" s="3" t="str" cm="1">
        <f t="array" ref="K7263">_xlfn.LET(_xlpm.d,UPPER(TRIM(CLEAN(SUBSTITUTE(F7263,CHAR(160),"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64" spans="2:11" hidden="1" x14ac:dyDescent="0.25">
      <c r="B7264" s="20">
        <v>45677</v>
      </c>
      <c r="C7264" s="2" t="s">
        <v>1</v>
      </c>
      <c r="D7264" s="2" t="s">
        <v>2617</v>
      </c>
      <c r="E7264" s="2" t="s">
        <v>3</v>
      </c>
      <c r="F7264" s="2" t="s">
        <v>3968</v>
      </c>
      <c r="G7264" s="5">
        <v>16</v>
      </c>
      <c r="H7264" s="5">
        <v>41.5</v>
      </c>
      <c r="I7264" s="5">
        <v>664</v>
      </c>
      <c r="J7264" s="5">
        <v>57231</v>
      </c>
      <c r="K7264" s="3" t="str" cm="1">
        <f t="array" ref="K7264">_xlfn.LET(_xlpm.d,UPPER(TRIM(CLEAN(SUBSTITUTE(F7264,CHAR(160),"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65" spans="2:11" hidden="1" x14ac:dyDescent="0.25">
      <c r="B7265" s="20">
        <v>45677</v>
      </c>
      <c r="C7265" s="2" t="s">
        <v>1</v>
      </c>
      <c r="D7265" s="2" t="s">
        <v>2619</v>
      </c>
      <c r="E7265" s="2" t="s">
        <v>254</v>
      </c>
      <c r="F7265" s="2" t="s">
        <v>3968</v>
      </c>
      <c r="G7265" s="5">
        <v>30</v>
      </c>
      <c r="H7265" s="5">
        <v>41.5</v>
      </c>
      <c r="I7265" s="5">
        <v>1245</v>
      </c>
      <c r="J7265" s="5">
        <v>58476</v>
      </c>
      <c r="K7265" s="3" t="str" cm="1">
        <f t="array" ref="K7265">_xlfn.LET(_xlpm.d,UPPER(TRIM(CLEAN(SUBSTITUTE(F7265,CHAR(160),"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66" spans="2:11" hidden="1" x14ac:dyDescent="0.25">
      <c r="B7266" s="20">
        <v>45678</v>
      </c>
      <c r="C7266" s="2" t="s">
        <v>1</v>
      </c>
      <c r="D7266" s="2" t="s">
        <v>1683</v>
      </c>
      <c r="E7266" s="2" t="s">
        <v>186</v>
      </c>
      <c r="F7266" s="2" t="s">
        <v>3968</v>
      </c>
      <c r="G7266" s="5">
        <v>20</v>
      </c>
      <c r="H7266" s="5">
        <v>41.5</v>
      </c>
      <c r="I7266" s="5">
        <v>830</v>
      </c>
      <c r="J7266" s="5">
        <v>59306</v>
      </c>
      <c r="K7266" s="3" t="str" cm="1">
        <f t="array" ref="K7266">_xlfn.LET(_xlpm.d,UPPER(TRIM(CLEAN(SUBSTITUTE(F7266,CHAR(160),"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67" spans="2:11" hidden="1" x14ac:dyDescent="0.25">
      <c r="B7267" s="20">
        <v>45678</v>
      </c>
      <c r="C7267" s="2" t="s">
        <v>1</v>
      </c>
      <c r="D7267" s="2" t="s">
        <v>889</v>
      </c>
      <c r="E7267" s="2" t="s">
        <v>266</v>
      </c>
      <c r="F7267" s="2" t="s">
        <v>3968</v>
      </c>
      <c r="G7267" s="5">
        <v>10</v>
      </c>
      <c r="H7267" s="5">
        <v>41.5</v>
      </c>
      <c r="I7267" s="5">
        <v>415</v>
      </c>
      <c r="J7267" s="5">
        <v>59721</v>
      </c>
      <c r="K7267" s="3" t="str" cm="1">
        <f t="array" ref="K7267">_xlfn.LET(_xlpm.d,UPPER(TRIM(CLEAN(SUBSTITUTE(F7267,CHAR(160),"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68" spans="2:11" hidden="1" x14ac:dyDescent="0.25">
      <c r="B7268" s="20">
        <v>45678</v>
      </c>
      <c r="C7268" s="2" t="s">
        <v>1</v>
      </c>
      <c r="D7268" s="2" t="s">
        <v>890</v>
      </c>
      <c r="E7268" s="2" t="s">
        <v>158</v>
      </c>
      <c r="F7268" s="2" t="s">
        <v>3968</v>
      </c>
      <c r="G7268" s="5">
        <v>40</v>
      </c>
      <c r="H7268" s="5">
        <v>41.5</v>
      </c>
      <c r="I7268" s="5">
        <v>1660</v>
      </c>
      <c r="J7268" s="5">
        <v>61381</v>
      </c>
      <c r="K7268" s="3" t="str" cm="1">
        <f t="array" ref="K7268">_xlfn.LET(_xlpm.d,UPPER(TRIM(CLEAN(SUBSTITUTE(F7268,CHAR(160),"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69" spans="2:11" hidden="1" x14ac:dyDescent="0.25">
      <c r="B7269" s="20">
        <v>45679</v>
      </c>
      <c r="C7269" s="2" t="s">
        <v>1</v>
      </c>
      <c r="D7269" s="2" t="s">
        <v>1693</v>
      </c>
      <c r="E7269" s="2" t="s">
        <v>544</v>
      </c>
      <c r="F7269" s="2" t="s">
        <v>3968</v>
      </c>
      <c r="G7269" s="5">
        <v>40</v>
      </c>
      <c r="H7269" s="5">
        <v>38.450000000000003</v>
      </c>
      <c r="I7269" s="5">
        <v>1538</v>
      </c>
      <c r="J7269" s="5">
        <v>62919</v>
      </c>
      <c r="K7269" s="3" t="str" cm="1">
        <f t="array" ref="K7269">_xlfn.LET(_xlpm.d,UPPER(TRIM(CLEAN(SUBSTITUTE(F7269,CHAR(160),"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70" spans="2:11" hidden="1" x14ac:dyDescent="0.25">
      <c r="B7270" s="20">
        <v>45679</v>
      </c>
      <c r="C7270" s="2" t="s">
        <v>1</v>
      </c>
      <c r="D7270" s="2" t="s">
        <v>894</v>
      </c>
      <c r="E7270" s="2" t="s">
        <v>149</v>
      </c>
      <c r="F7270" s="2" t="s">
        <v>3968</v>
      </c>
      <c r="G7270" s="5">
        <v>40</v>
      </c>
      <c r="H7270" s="5">
        <v>41.5</v>
      </c>
      <c r="I7270" s="5">
        <v>1660</v>
      </c>
      <c r="J7270" s="5">
        <v>64579</v>
      </c>
      <c r="K7270" s="3" t="str" cm="1">
        <f t="array" ref="K7270">_xlfn.LET(_xlpm.d,UPPER(TRIM(CLEAN(SUBSTITUTE(F7270,CHAR(160),"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71" spans="2:11" hidden="1" x14ac:dyDescent="0.25">
      <c r="B7271" s="20">
        <v>45680</v>
      </c>
      <c r="C7271" s="2" t="s">
        <v>1</v>
      </c>
      <c r="D7271" s="2" t="s">
        <v>896</v>
      </c>
      <c r="E7271" s="2" t="s">
        <v>192</v>
      </c>
      <c r="F7271" s="2" t="s">
        <v>3968</v>
      </c>
      <c r="G7271" s="5">
        <v>20</v>
      </c>
      <c r="H7271" s="5">
        <v>41.5</v>
      </c>
      <c r="I7271" s="5">
        <v>830</v>
      </c>
      <c r="J7271" s="5">
        <v>65409</v>
      </c>
      <c r="K7271" s="3" t="str" cm="1">
        <f t="array" ref="K7271">_xlfn.LET(_xlpm.d,UPPER(TRIM(CLEAN(SUBSTITUTE(F7271,CHAR(160),"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72" spans="2:11" hidden="1" x14ac:dyDescent="0.25">
      <c r="B7272" s="20">
        <v>45680</v>
      </c>
      <c r="C7272" s="2" t="s">
        <v>1</v>
      </c>
      <c r="D7272" s="2" t="s">
        <v>1696</v>
      </c>
      <c r="E7272" s="2" t="s">
        <v>268</v>
      </c>
      <c r="F7272" s="2" t="s">
        <v>3968</v>
      </c>
      <c r="G7272" s="5">
        <v>32</v>
      </c>
      <c r="H7272" s="5">
        <v>41.5</v>
      </c>
      <c r="I7272" s="5">
        <v>1328</v>
      </c>
      <c r="J7272" s="5">
        <v>66737</v>
      </c>
      <c r="K7272" s="3" t="str" cm="1">
        <f t="array" ref="K7272">_xlfn.LET(_xlpm.d,UPPER(TRIM(CLEAN(SUBSTITUTE(F7272,CHAR(160),"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73" spans="2:11" hidden="1" x14ac:dyDescent="0.25">
      <c r="B7273" s="20">
        <v>45680</v>
      </c>
      <c r="C7273" s="2" t="s">
        <v>1</v>
      </c>
      <c r="D7273" s="2" t="s">
        <v>1263</v>
      </c>
      <c r="E7273" s="2" t="s">
        <v>160</v>
      </c>
      <c r="F7273" s="2" t="s">
        <v>3968</v>
      </c>
      <c r="G7273" s="5">
        <v>32</v>
      </c>
      <c r="H7273" s="5">
        <v>41.5</v>
      </c>
      <c r="I7273" s="5">
        <v>1328</v>
      </c>
      <c r="J7273" s="5">
        <v>68065</v>
      </c>
      <c r="K7273" s="3" t="str" cm="1">
        <f t="array" ref="K7273">_xlfn.LET(_xlpm.d,UPPER(TRIM(CLEAN(SUBSTITUTE(F7273,CHAR(160),"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74" spans="2:11" hidden="1" x14ac:dyDescent="0.25">
      <c r="B7274" s="20">
        <v>45680</v>
      </c>
      <c r="C7274" s="2" t="s">
        <v>1</v>
      </c>
      <c r="D7274" s="2" t="s">
        <v>2632</v>
      </c>
      <c r="E7274" s="2" t="s">
        <v>228</v>
      </c>
      <c r="F7274" s="2" t="s">
        <v>3968</v>
      </c>
      <c r="G7274" s="5">
        <v>64</v>
      </c>
      <c r="H7274" s="5">
        <v>41.5</v>
      </c>
      <c r="I7274" s="5">
        <v>2656</v>
      </c>
      <c r="J7274" s="5">
        <v>70721</v>
      </c>
      <c r="K7274" s="3" t="str" cm="1">
        <f t="array" ref="K7274">_xlfn.LET(_xlpm.d,UPPER(TRIM(CLEAN(SUBSTITUTE(F7274,CHAR(160),"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75" spans="2:11" hidden="1" x14ac:dyDescent="0.25">
      <c r="B7275" s="20">
        <v>45681</v>
      </c>
      <c r="C7275" s="2" t="s">
        <v>1</v>
      </c>
      <c r="D7275" s="2" t="s">
        <v>2634</v>
      </c>
      <c r="E7275" s="2" t="s">
        <v>195</v>
      </c>
      <c r="F7275" s="2" t="s">
        <v>3968</v>
      </c>
      <c r="G7275" s="5">
        <v>40</v>
      </c>
      <c r="H7275" s="5">
        <v>41.5</v>
      </c>
      <c r="I7275" s="5">
        <v>1660</v>
      </c>
      <c r="J7275" s="5">
        <v>72381</v>
      </c>
      <c r="K7275" s="3" t="str" cm="1">
        <f t="array" ref="K7275">_xlfn.LET(_xlpm.d,UPPER(TRIM(CLEAN(SUBSTITUTE(F7275,CHAR(160),"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76" spans="2:11" hidden="1" x14ac:dyDescent="0.25">
      <c r="B7276" s="20">
        <v>45681</v>
      </c>
      <c r="C7276" s="2" t="s">
        <v>1</v>
      </c>
      <c r="D7276" s="2" t="s">
        <v>2635</v>
      </c>
      <c r="E7276" s="2" t="s">
        <v>78</v>
      </c>
      <c r="F7276" s="2" t="s">
        <v>3968</v>
      </c>
      <c r="G7276" s="5">
        <v>32</v>
      </c>
      <c r="H7276" s="5">
        <v>41.5</v>
      </c>
      <c r="I7276" s="5">
        <v>1328</v>
      </c>
      <c r="J7276" s="5">
        <v>73709</v>
      </c>
      <c r="K7276" s="3" t="str" cm="1">
        <f t="array" ref="K7276">_xlfn.LET(_xlpm.d,UPPER(TRIM(CLEAN(SUBSTITUTE(F7276,CHAR(160),"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77" spans="2:11" hidden="1" x14ac:dyDescent="0.25">
      <c r="B7277" s="20">
        <v>45681</v>
      </c>
      <c r="C7277" s="2" t="s">
        <v>1</v>
      </c>
      <c r="D7277" s="2" t="s">
        <v>2636</v>
      </c>
      <c r="E7277" s="2" t="s">
        <v>232</v>
      </c>
      <c r="F7277" s="2" t="s">
        <v>3968</v>
      </c>
      <c r="G7277" s="5">
        <v>20</v>
      </c>
      <c r="H7277" s="5">
        <v>41.5</v>
      </c>
      <c r="I7277" s="5">
        <v>830</v>
      </c>
      <c r="J7277" s="5">
        <v>74539</v>
      </c>
      <c r="K7277" s="3" t="str" cm="1">
        <f t="array" ref="K7277">_xlfn.LET(_xlpm.d,UPPER(TRIM(CLEAN(SUBSTITUTE(F7277,CHAR(160),"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78" spans="2:11" hidden="1" x14ac:dyDescent="0.25">
      <c r="B7278" s="20">
        <v>45681</v>
      </c>
      <c r="C7278" s="2" t="s">
        <v>1</v>
      </c>
      <c r="D7278" s="2" t="s">
        <v>2637</v>
      </c>
      <c r="E7278" s="2" t="s">
        <v>234</v>
      </c>
      <c r="F7278" s="2" t="s">
        <v>3968</v>
      </c>
      <c r="G7278" s="5">
        <v>32</v>
      </c>
      <c r="H7278" s="5">
        <v>41.5</v>
      </c>
      <c r="I7278" s="5">
        <v>1328</v>
      </c>
      <c r="J7278" s="5">
        <v>75867</v>
      </c>
      <c r="K7278" s="3" t="str" cm="1">
        <f t="array" ref="K7278">_xlfn.LET(_xlpm.d,UPPER(TRIM(CLEAN(SUBSTITUTE(F7278,CHAR(160),"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79" spans="2:11" hidden="1" x14ac:dyDescent="0.25">
      <c r="B7279" s="20">
        <v>45681</v>
      </c>
      <c r="C7279" s="2" t="s">
        <v>1</v>
      </c>
      <c r="D7279" s="2" t="s">
        <v>902</v>
      </c>
      <c r="E7279" s="2" t="s">
        <v>154</v>
      </c>
      <c r="F7279" s="2" t="s">
        <v>3968</v>
      </c>
      <c r="G7279" s="5">
        <v>16</v>
      </c>
      <c r="H7279" s="5">
        <v>41.5</v>
      </c>
      <c r="I7279" s="5">
        <v>664</v>
      </c>
      <c r="J7279" s="5">
        <v>76531</v>
      </c>
      <c r="K7279" s="3" t="str" cm="1">
        <f t="array" ref="K7279">_xlfn.LET(_xlpm.d,UPPER(TRIM(CLEAN(SUBSTITUTE(F7279,CHAR(160),"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80" spans="2:11" hidden="1" x14ac:dyDescent="0.25">
      <c r="B7280" s="20">
        <v>45681</v>
      </c>
      <c r="C7280" s="2" t="s">
        <v>1</v>
      </c>
      <c r="D7280" s="2" t="s">
        <v>2642</v>
      </c>
      <c r="E7280" s="2" t="s">
        <v>319</v>
      </c>
      <c r="F7280" s="2" t="s">
        <v>3968</v>
      </c>
      <c r="G7280" s="5">
        <v>64</v>
      </c>
      <c r="H7280" s="5">
        <v>41.5</v>
      </c>
      <c r="I7280" s="5">
        <v>2656</v>
      </c>
      <c r="J7280" s="5">
        <v>79187</v>
      </c>
      <c r="K7280" s="3" t="str" cm="1">
        <f t="array" ref="K7280">_xlfn.LET(_xlpm.d,UPPER(TRIM(CLEAN(SUBSTITUTE(F7280,CHAR(160),"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81" spans="2:11" hidden="1" x14ac:dyDescent="0.25">
      <c r="B7281" s="20">
        <v>45684</v>
      </c>
      <c r="C7281" s="2" t="s">
        <v>1</v>
      </c>
      <c r="D7281" s="2" t="s">
        <v>903</v>
      </c>
      <c r="E7281" s="2" t="s">
        <v>162</v>
      </c>
      <c r="F7281" s="2" t="s">
        <v>3968</v>
      </c>
      <c r="G7281" s="5">
        <v>40</v>
      </c>
      <c r="H7281" s="5">
        <v>41.5</v>
      </c>
      <c r="I7281" s="5">
        <v>1660</v>
      </c>
      <c r="J7281" s="5">
        <v>80847</v>
      </c>
      <c r="K7281" s="3" t="str" cm="1">
        <f t="array" ref="K7281">_xlfn.LET(_xlpm.d,UPPER(TRIM(CLEAN(SUBSTITUTE(F7281,CHAR(160),"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82" spans="2:11" hidden="1" x14ac:dyDescent="0.25">
      <c r="B7282" s="20">
        <v>45684</v>
      </c>
      <c r="C7282" s="2" t="s">
        <v>1</v>
      </c>
      <c r="D7282" s="2" t="s">
        <v>2644</v>
      </c>
      <c r="E7282" s="2" t="s">
        <v>254</v>
      </c>
      <c r="F7282" s="2" t="s">
        <v>3968</v>
      </c>
      <c r="G7282" s="5">
        <v>48</v>
      </c>
      <c r="H7282" s="5">
        <v>41.5</v>
      </c>
      <c r="I7282" s="5">
        <v>1992</v>
      </c>
      <c r="J7282" s="5">
        <v>82839</v>
      </c>
      <c r="K7282" s="3" t="str" cm="1">
        <f t="array" ref="K7282">_xlfn.LET(_xlpm.d,UPPER(TRIM(CLEAN(SUBSTITUTE(F7282,CHAR(160),"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83" spans="2:11" hidden="1" x14ac:dyDescent="0.25">
      <c r="B7283" s="20">
        <v>45685</v>
      </c>
      <c r="C7283" s="2" t="s">
        <v>1</v>
      </c>
      <c r="D7283" s="2" t="s">
        <v>2645</v>
      </c>
      <c r="E7283" s="2" t="s">
        <v>186</v>
      </c>
      <c r="F7283" s="2" t="s">
        <v>3968</v>
      </c>
      <c r="G7283" s="5">
        <v>20</v>
      </c>
      <c r="H7283" s="5">
        <v>41.5</v>
      </c>
      <c r="I7283" s="5">
        <v>830</v>
      </c>
      <c r="J7283" s="5">
        <v>83669</v>
      </c>
      <c r="K7283" s="3" t="str" cm="1">
        <f t="array" ref="K7283">_xlfn.LET(_xlpm.d,UPPER(TRIM(CLEAN(SUBSTITUTE(F7283,CHAR(160),"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84" spans="2:11" hidden="1" x14ac:dyDescent="0.25">
      <c r="B7284" s="20">
        <v>45685</v>
      </c>
      <c r="C7284" s="2" t="s">
        <v>1</v>
      </c>
      <c r="D7284" s="2" t="s">
        <v>2646</v>
      </c>
      <c r="E7284" s="2" t="s">
        <v>147</v>
      </c>
      <c r="F7284" s="2" t="s">
        <v>3968</v>
      </c>
      <c r="G7284" s="5">
        <v>32</v>
      </c>
      <c r="H7284" s="5">
        <v>41.5</v>
      </c>
      <c r="I7284" s="5">
        <v>1328</v>
      </c>
      <c r="J7284" s="5">
        <v>84997</v>
      </c>
      <c r="K7284" s="3" t="str" cm="1">
        <f t="array" ref="K7284">_xlfn.LET(_xlpm.d,UPPER(TRIM(CLEAN(SUBSTITUTE(F7284,CHAR(160),"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85" spans="2:11" hidden="1" x14ac:dyDescent="0.25">
      <c r="B7285" s="20">
        <v>45685</v>
      </c>
      <c r="C7285" s="2" t="s">
        <v>1</v>
      </c>
      <c r="D7285" s="2" t="s">
        <v>3855</v>
      </c>
      <c r="E7285" s="2" t="s">
        <v>78</v>
      </c>
      <c r="F7285" s="2" t="s">
        <v>3968</v>
      </c>
      <c r="G7285" s="5">
        <v>16</v>
      </c>
      <c r="H7285" s="5">
        <v>41.5</v>
      </c>
      <c r="I7285" s="5">
        <v>664</v>
      </c>
      <c r="J7285" s="5">
        <v>85661</v>
      </c>
      <c r="K7285" s="3" t="str" cm="1">
        <f t="array" ref="K7285">_xlfn.LET(_xlpm.d,UPPER(TRIM(CLEAN(SUBSTITUTE(F7285,CHAR(160),"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86" spans="2:11" hidden="1" x14ac:dyDescent="0.25">
      <c r="B7286" s="20">
        <v>45685</v>
      </c>
      <c r="C7286" s="2" t="s">
        <v>1</v>
      </c>
      <c r="D7286" s="2" t="s">
        <v>1698</v>
      </c>
      <c r="E7286" s="2" t="s">
        <v>232</v>
      </c>
      <c r="F7286" s="2" t="s">
        <v>3968</v>
      </c>
      <c r="G7286" s="5">
        <v>10</v>
      </c>
      <c r="H7286" s="5">
        <v>41.5</v>
      </c>
      <c r="I7286" s="5">
        <v>415</v>
      </c>
      <c r="J7286" s="5">
        <v>86076</v>
      </c>
      <c r="K7286" s="3" t="str" cm="1">
        <f t="array" ref="K7286">_xlfn.LET(_xlpm.d,UPPER(TRIM(CLEAN(SUBSTITUTE(F7286,CHAR(160),"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87" spans="2:11" hidden="1" x14ac:dyDescent="0.25">
      <c r="B7287" s="20">
        <v>45685</v>
      </c>
      <c r="C7287" s="2" t="s">
        <v>1</v>
      </c>
      <c r="D7287" s="2" t="s">
        <v>1699</v>
      </c>
      <c r="E7287" s="2" t="s">
        <v>234</v>
      </c>
      <c r="F7287" s="2" t="s">
        <v>3968</v>
      </c>
      <c r="G7287" s="5">
        <v>16</v>
      </c>
      <c r="H7287" s="5">
        <v>41.5</v>
      </c>
      <c r="I7287" s="5">
        <v>664</v>
      </c>
      <c r="J7287" s="5">
        <v>86740</v>
      </c>
      <c r="K7287" s="3" t="str" cm="1">
        <f t="array" ref="K7287">_xlfn.LET(_xlpm.d,UPPER(TRIM(CLEAN(SUBSTITUTE(F7287,CHAR(160),"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88" spans="2:11" hidden="1" x14ac:dyDescent="0.25">
      <c r="B7288" s="20">
        <v>45686</v>
      </c>
      <c r="C7288" s="2" t="s">
        <v>1</v>
      </c>
      <c r="D7288" s="2" t="s">
        <v>2650</v>
      </c>
      <c r="E7288" s="2" t="s">
        <v>189</v>
      </c>
      <c r="F7288" s="2" t="s">
        <v>3968</v>
      </c>
      <c r="G7288" s="5">
        <v>20</v>
      </c>
      <c r="H7288" s="5">
        <v>41.5</v>
      </c>
      <c r="I7288" s="5">
        <v>830</v>
      </c>
      <c r="J7288" s="5">
        <v>87570</v>
      </c>
      <c r="K7288" s="3" t="str" cm="1">
        <f t="array" ref="K7288">_xlfn.LET(_xlpm.d,UPPER(TRIM(CLEAN(SUBSTITUTE(F7288,CHAR(160),"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89" spans="2:11" hidden="1" x14ac:dyDescent="0.25">
      <c r="B7289" s="20">
        <v>45686</v>
      </c>
      <c r="C7289" s="2" t="s">
        <v>1</v>
      </c>
      <c r="D7289" s="2" t="s">
        <v>1702</v>
      </c>
      <c r="E7289" s="2" t="s">
        <v>1634</v>
      </c>
      <c r="F7289" s="2" t="s">
        <v>3968</v>
      </c>
      <c r="G7289" s="5">
        <v>10</v>
      </c>
      <c r="H7289" s="5">
        <v>38.450000000000003</v>
      </c>
      <c r="I7289" s="5">
        <v>384.5</v>
      </c>
      <c r="J7289" s="5">
        <v>87954.5</v>
      </c>
      <c r="K7289" s="3" t="str" cm="1">
        <f t="array" ref="K7289">_xlfn.LET(_xlpm.d,UPPER(TRIM(CLEAN(SUBSTITUTE(F7289,CHAR(160),"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90" spans="2:11" hidden="1" x14ac:dyDescent="0.25">
      <c r="B7290" s="20">
        <v>45687</v>
      </c>
      <c r="C7290" s="2" t="s">
        <v>1</v>
      </c>
      <c r="D7290" s="2" t="s">
        <v>908</v>
      </c>
      <c r="E7290" s="2" t="s">
        <v>135</v>
      </c>
      <c r="F7290" s="2" t="s">
        <v>3968</v>
      </c>
      <c r="G7290" s="5">
        <v>24</v>
      </c>
      <c r="H7290" s="5">
        <v>41.5</v>
      </c>
      <c r="I7290" s="5">
        <v>996</v>
      </c>
      <c r="J7290" s="5">
        <v>88950.5</v>
      </c>
      <c r="K7290" s="3" t="str" cm="1">
        <f t="array" ref="K7290">_xlfn.LET(_xlpm.d,UPPER(TRIM(CLEAN(SUBSTITUTE(F7290,CHAR(160),"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91" spans="2:11" hidden="1" x14ac:dyDescent="0.25">
      <c r="B7291" s="20">
        <v>45687</v>
      </c>
      <c r="C7291" s="2" t="s">
        <v>1</v>
      </c>
      <c r="D7291" s="2" t="s">
        <v>1703</v>
      </c>
      <c r="E7291" s="2" t="s">
        <v>248</v>
      </c>
      <c r="F7291" s="2" t="s">
        <v>3968</v>
      </c>
      <c r="G7291" s="5">
        <v>100</v>
      </c>
      <c r="H7291" s="5">
        <v>41.5</v>
      </c>
      <c r="I7291" s="5">
        <v>4150</v>
      </c>
      <c r="J7291" s="5">
        <v>93100.5</v>
      </c>
      <c r="K7291" s="3" t="str" cm="1">
        <f t="array" ref="K7291">_xlfn.LET(_xlpm.d,UPPER(TRIM(CLEAN(SUBSTITUTE(F7291,CHAR(160),"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92" spans="2:11" hidden="1" x14ac:dyDescent="0.25">
      <c r="B7292" s="20">
        <v>45687</v>
      </c>
      <c r="C7292" s="2" t="s">
        <v>1</v>
      </c>
      <c r="D7292" s="2" t="s">
        <v>3970</v>
      </c>
      <c r="E7292" s="2" t="s">
        <v>120</v>
      </c>
      <c r="F7292" s="2" t="s">
        <v>3968</v>
      </c>
      <c r="G7292" s="5">
        <v>6</v>
      </c>
      <c r="H7292" s="5">
        <v>45.85</v>
      </c>
      <c r="I7292" s="5">
        <v>275.10000000000002</v>
      </c>
      <c r="J7292" s="5">
        <v>93375.6</v>
      </c>
      <c r="K7292" s="3" t="str" cm="1">
        <f t="array" ref="K7292">_xlfn.LET(_xlpm.d,UPPER(TRIM(CLEAN(SUBSTITUTE(F7292,CHAR(160),"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93" spans="2:11" hidden="1" x14ac:dyDescent="0.25">
      <c r="B7293" s="20">
        <v>45688</v>
      </c>
      <c r="C7293" s="2" t="s">
        <v>1</v>
      </c>
      <c r="D7293" s="2" t="s">
        <v>912</v>
      </c>
      <c r="E7293" s="2" t="s">
        <v>154</v>
      </c>
      <c r="F7293" s="2" t="s">
        <v>3968</v>
      </c>
      <c r="G7293" s="5">
        <v>32</v>
      </c>
      <c r="H7293" s="5">
        <v>41.5</v>
      </c>
      <c r="I7293" s="5">
        <v>1328</v>
      </c>
      <c r="J7293" s="5">
        <v>94703.6</v>
      </c>
      <c r="K7293" s="3" t="str" cm="1">
        <f t="array" ref="K7293">_xlfn.LET(_xlpm.d,UPPER(TRIM(CLEAN(SUBSTITUTE(F7293,CHAR(160),"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94" spans="2:11" hidden="1" x14ac:dyDescent="0.25">
      <c r="B7294" s="20">
        <v>45688</v>
      </c>
      <c r="C7294" s="2" t="s">
        <v>1</v>
      </c>
      <c r="D7294" s="2" t="s">
        <v>913</v>
      </c>
      <c r="E7294" s="2" t="s">
        <v>236</v>
      </c>
      <c r="F7294" s="2" t="s">
        <v>3968</v>
      </c>
      <c r="G7294" s="5">
        <v>40</v>
      </c>
      <c r="H7294" s="5">
        <v>41.5</v>
      </c>
      <c r="I7294" s="5">
        <v>1660</v>
      </c>
      <c r="J7294" s="5">
        <v>96363.6</v>
      </c>
      <c r="K7294" s="3" t="str" cm="1">
        <f t="array" ref="K7294">_xlfn.LET(_xlpm.d,UPPER(TRIM(CLEAN(SUBSTITUTE(F7294,CHAR(160),"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95" spans="2:11" hidden="1" x14ac:dyDescent="0.25">
      <c r="B7295" s="20">
        <v>45688</v>
      </c>
      <c r="C7295" s="2" t="s">
        <v>1</v>
      </c>
      <c r="D7295" s="2" t="s">
        <v>2657</v>
      </c>
      <c r="E7295" s="2" t="s">
        <v>2658</v>
      </c>
      <c r="F7295" s="2" t="s">
        <v>3968</v>
      </c>
      <c r="G7295" s="5">
        <v>48</v>
      </c>
      <c r="H7295" s="5">
        <v>41.5</v>
      </c>
      <c r="I7295" s="5">
        <v>1992</v>
      </c>
      <c r="J7295" s="5">
        <v>98355.6</v>
      </c>
      <c r="K7295" s="3" t="str" cm="1">
        <f t="array" ref="K7295">_xlfn.LET(_xlpm.d,UPPER(TRIM(CLEAN(SUBSTITUTE(F7295,CHAR(160),"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96" spans="2:11" hidden="1" x14ac:dyDescent="0.25">
      <c r="B7296" s="20">
        <v>45688</v>
      </c>
      <c r="C7296" s="2" t="s">
        <v>1</v>
      </c>
      <c r="D7296" s="2" t="s">
        <v>2659</v>
      </c>
      <c r="E7296" s="2" t="s">
        <v>2660</v>
      </c>
      <c r="F7296" s="2" t="s">
        <v>3968</v>
      </c>
      <c r="G7296" s="5">
        <v>16</v>
      </c>
      <c r="H7296" s="5">
        <v>21.99</v>
      </c>
      <c r="I7296" s="5">
        <v>351.84</v>
      </c>
      <c r="J7296" s="5">
        <v>98707.44</v>
      </c>
      <c r="K7296" s="3" t="str" cm="1">
        <f t="array" ref="K7296">_xlfn.LET(_xlpm.d,UPPER(TRIM(CLEAN(SUBSTITUTE(F7296,CHAR(160),"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97" spans="2:11" hidden="1" x14ac:dyDescent="0.25">
      <c r="B7297" s="20">
        <v>45689</v>
      </c>
      <c r="C7297" s="2" t="s">
        <v>1</v>
      </c>
      <c r="D7297" s="2" t="s">
        <v>1706</v>
      </c>
      <c r="E7297" s="2" t="s">
        <v>43</v>
      </c>
      <c r="F7297" s="2" t="s">
        <v>3968</v>
      </c>
      <c r="G7297" s="5">
        <v>32</v>
      </c>
      <c r="H7297" s="5">
        <v>29.5</v>
      </c>
      <c r="I7297" s="5">
        <v>944</v>
      </c>
      <c r="J7297" s="5">
        <v>99651.44</v>
      </c>
      <c r="K7297" s="3" t="str" cm="1">
        <f t="array" ref="K7297">_xlfn.LET(_xlpm.d,UPPER(TRIM(CLEAN(SUBSTITUTE(F7297,CHAR(160),"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98" spans="2:11" hidden="1" x14ac:dyDescent="0.25">
      <c r="B7298" s="20">
        <v>45691</v>
      </c>
      <c r="C7298" s="2" t="s">
        <v>1</v>
      </c>
      <c r="D7298" s="2" t="s">
        <v>2661</v>
      </c>
      <c r="E7298" s="2" t="s">
        <v>3</v>
      </c>
      <c r="F7298" s="2" t="s">
        <v>3968</v>
      </c>
      <c r="G7298" s="5">
        <v>8</v>
      </c>
      <c r="H7298" s="5">
        <v>41.5</v>
      </c>
      <c r="I7298" s="5">
        <v>332</v>
      </c>
      <c r="J7298" s="5">
        <v>99983.44</v>
      </c>
      <c r="K7298" s="3" t="str" cm="1">
        <f t="array" ref="K7298">_xlfn.LET(_xlpm.d,UPPER(TRIM(CLEAN(SUBSTITUTE(F7298,CHAR(160),"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299" spans="2:11" hidden="1" x14ac:dyDescent="0.25">
      <c r="B7299" s="20">
        <v>45691</v>
      </c>
      <c r="C7299" s="2" t="s">
        <v>1</v>
      </c>
      <c r="D7299" s="2" t="s">
        <v>1371</v>
      </c>
      <c r="E7299" s="2" t="s">
        <v>160</v>
      </c>
      <c r="F7299" s="2" t="s">
        <v>3968</v>
      </c>
      <c r="G7299" s="5">
        <v>32</v>
      </c>
      <c r="H7299" s="5">
        <v>41.5</v>
      </c>
      <c r="I7299" s="5">
        <v>1328</v>
      </c>
      <c r="J7299" s="5">
        <v>101311.44</v>
      </c>
      <c r="K7299" s="3" t="str" cm="1">
        <f t="array" ref="K7299">_xlfn.LET(_xlpm.d,UPPER(TRIM(CLEAN(SUBSTITUTE(F7299,CHAR(160),"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00" spans="2:11" hidden="1" x14ac:dyDescent="0.25">
      <c r="B7300" s="20">
        <v>45692</v>
      </c>
      <c r="C7300" s="2" t="s">
        <v>1</v>
      </c>
      <c r="D7300" s="2" t="s">
        <v>1709</v>
      </c>
      <c r="E7300" s="2" t="s">
        <v>78</v>
      </c>
      <c r="F7300" s="2" t="s">
        <v>3968</v>
      </c>
      <c r="G7300" s="5">
        <v>32</v>
      </c>
      <c r="H7300" s="5">
        <v>41.5</v>
      </c>
      <c r="I7300" s="5">
        <v>1328</v>
      </c>
      <c r="J7300" s="5">
        <v>102639.44</v>
      </c>
      <c r="K7300" s="3" t="str" cm="1">
        <f t="array" ref="K7300">_xlfn.LET(_xlpm.d,UPPER(TRIM(CLEAN(SUBSTITUTE(F7300,CHAR(160),"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01" spans="2:11" hidden="1" x14ac:dyDescent="0.25">
      <c r="B7301" s="20">
        <v>45692</v>
      </c>
      <c r="C7301" s="2" t="s">
        <v>1</v>
      </c>
      <c r="D7301" s="2" t="s">
        <v>915</v>
      </c>
      <c r="E7301" s="2" t="s">
        <v>156</v>
      </c>
      <c r="F7301" s="2" t="s">
        <v>3968</v>
      </c>
      <c r="G7301" s="5">
        <v>32</v>
      </c>
      <c r="H7301" s="5">
        <v>41.5</v>
      </c>
      <c r="I7301" s="5">
        <v>1328</v>
      </c>
      <c r="J7301" s="5">
        <v>103967.44</v>
      </c>
      <c r="K7301" s="3" t="str" cm="1">
        <f t="array" ref="K7301">_xlfn.LET(_xlpm.d,UPPER(TRIM(CLEAN(SUBSTITUTE(F7301,CHAR(160),"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02" spans="2:11" hidden="1" x14ac:dyDescent="0.25">
      <c r="B7302" s="20">
        <v>45692</v>
      </c>
      <c r="C7302" s="2" t="s">
        <v>1</v>
      </c>
      <c r="D7302" s="2" t="s">
        <v>1713</v>
      </c>
      <c r="E7302" s="2" t="s">
        <v>165</v>
      </c>
      <c r="F7302" s="2" t="s">
        <v>3968</v>
      </c>
      <c r="G7302" s="5">
        <v>20</v>
      </c>
      <c r="H7302" s="5">
        <v>41.5</v>
      </c>
      <c r="I7302" s="5">
        <v>830</v>
      </c>
      <c r="J7302" s="5">
        <v>104797.44</v>
      </c>
      <c r="K7302" s="3" t="str" cm="1">
        <f t="array" ref="K7302">_xlfn.LET(_xlpm.d,UPPER(TRIM(CLEAN(SUBSTITUTE(F7302,CHAR(160),"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03" spans="2:11" hidden="1" x14ac:dyDescent="0.25">
      <c r="B7303" s="20">
        <v>45693</v>
      </c>
      <c r="C7303" s="2" t="s">
        <v>1</v>
      </c>
      <c r="D7303" s="2" t="s">
        <v>1570</v>
      </c>
      <c r="E7303" s="2" t="s">
        <v>189</v>
      </c>
      <c r="F7303" s="2" t="s">
        <v>3968</v>
      </c>
      <c r="G7303" s="5">
        <v>10</v>
      </c>
      <c r="H7303" s="5">
        <v>41.5</v>
      </c>
      <c r="I7303" s="5">
        <v>415</v>
      </c>
      <c r="J7303" s="5">
        <v>105212.44</v>
      </c>
      <c r="K7303" s="3" t="str" cm="1">
        <f t="array" ref="K7303">_xlfn.LET(_xlpm.d,UPPER(TRIM(CLEAN(SUBSTITUTE(F7303,CHAR(160),"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04" spans="2:11" hidden="1" x14ac:dyDescent="0.25">
      <c r="B7304" s="20">
        <v>45693</v>
      </c>
      <c r="C7304" s="2" t="s">
        <v>1</v>
      </c>
      <c r="D7304" s="2" t="s">
        <v>917</v>
      </c>
      <c r="E7304" s="2" t="s">
        <v>145</v>
      </c>
      <c r="F7304" s="2" t="s">
        <v>3968</v>
      </c>
      <c r="G7304" s="5">
        <v>10</v>
      </c>
      <c r="H7304" s="5">
        <v>41.5</v>
      </c>
      <c r="I7304" s="5">
        <v>415</v>
      </c>
      <c r="J7304" s="5">
        <v>105627.44</v>
      </c>
      <c r="K7304" s="3" t="str" cm="1">
        <f t="array" ref="K7304">_xlfn.LET(_xlpm.d,UPPER(TRIM(CLEAN(SUBSTITUTE(F7304,CHAR(160),"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05" spans="2:11" hidden="1" x14ac:dyDescent="0.25">
      <c r="B7305" s="20">
        <v>45693</v>
      </c>
      <c r="C7305" s="2" t="s">
        <v>1</v>
      </c>
      <c r="D7305" s="2" t="s">
        <v>2667</v>
      </c>
      <c r="E7305" s="2" t="s">
        <v>1765</v>
      </c>
      <c r="F7305" s="2" t="s">
        <v>3968</v>
      </c>
      <c r="G7305" s="5">
        <v>100</v>
      </c>
      <c r="H7305" s="5">
        <v>38.450000000000003</v>
      </c>
      <c r="I7305" s="5">
        <v>3845</v>
      </c>
      <c r="J7305" s="5">
        <v>109472.44</v>
      </c>
      <c r="K7305" s="3" t="str" cm="1">
        <f t="array" ref="K7305">_xlfn.LET(_xlpm.d,UPPER(TRIM(CLEAN(SUBSTITUTE(F7305,CHAR(160),"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06" spans="2:11" hidden="1" x14ac:dyDescent="0.25">
      <c r="B7306" s="20">
        <v>45694</v>
      </c>
      <c r="C7306" s="2" t="s">
        <v>1</v>
      </c>
      <c r="D7306" s="2" t="s">
        <v>1615</v>
      </c>
      <c r="E7306" s="2" t="s">
        <v>254</v>
      </c>
      <c r="F7306" s="2" t="s">
        <v>3968</v>
      </c>
      <c r="G7306" s="5">
        <v>32</v>
      </c>
      <c r="H7306" s="5">
        <v>41.5</v>
      </c>
      <c r="I7306" s="5">
        <v>1328</v>
      </c>
      <c r="J7306" s="5">
        <v>110800.44</v>
      </c>
      <c r="K7306" s="3" t="str" cm="1">
        <f t="array" ref="K7306">_xlfn.LET(_xlpm.d,UPPER(TRIM(CLEAN(SUBSTITUTE(F7306,CHAR(160),"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07" spans="2:11" hidden="1" x14ac:dyDescent="0.25">
      <c r="B7307" s="20">
        <v>45694</v>
      </c>
      <c r="C7307" s="2" t="s">
        <v>1</v>
      </c>
      <c r="D7307" s="2" t="s">
        <v>1373</v>
      </c>
      <c r="E7307" s="2" t="s">
        <v>248</v>
      </c>
      <c r="F7307" s="2" t="s">
        <v>3968</v>
      </c>
      <c r="G7307" s="5">
        <v>32</v>
      </c>
      <c r="H7307" s="5">
        <v>41.5</v>
      </c>
      <c r="I7307" s="5">
        <v>1328</v>
      </c>
      <c r="J7307" s="5">
        <v>112128.44</v>
      </c>
      <c r="K7307" s="3" t="str" cm="1">
        <f t="array" ref="K7307">_xlfn.LET(_xlpm.d,UPPER(TRIM(CLEAN(SUBSTITUTE(F7307,CHAR(160),"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08" spans="2:11" hidden="1" x14ac:dyDescent="0.25">
      <c r="B7308" s="20">
        <v>45694</v>
      </c>
      <c r="C7308" s="2" t="s">
        <v>1</v>
      </c>
      <c r="D7308" s="2" t="s">
        <v>1374</v>
      </c>
      <c r="E7308" s="2" t="s">
        <v>246</v>
      </c>
      <c r="F7308" s="2" t="s">
        <v>3968</v>
      </c>
      <c r="G7308" s="5">
        <v>50</v>
      </c>
      <c r="H7308" s="5">
        <v>41.5</v>
      </c>
      <c r="I7308" s="5">
        <v>2075</v>
      </c>
      <c r="J7308" s="5">
        <v>114203.44</v>
      </c>
      <c r="K7308" s="3" t="str" cm="1">
        <f t="array" ref="K7308">_xlfn.LET(_xlpm.d,UPPER(TRIM(CLEAN(SUBSTITUTE(F7308,CHAR(160),"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09" spans="2:11" hidden="1" x14ac:dyDescent="0.25">
      <c r="B7309" s="20">
        <v>45695</v>
      </c>
      <c r="C7309" s="2" t="s">
        <v>1</v>
      </c>
      <c r="D7309" s="2" t="s">
        <v>3971</v>
      </c>
      <c r="E7309" s="2" t="s">
        <v>170</v>
      </c>
      <c r="F7309" s="2" t="s">
        <v>3968</v>
      </c>
      <c r="G7309" s="5">
        <v>32</v>
      </c>
      <c r="H7309" s="5">
        <v>41.5</v>
      </c>
      <c r="I7309" s="5">
        <v>1328</v>
      </c>
      <c r="J7309" s="5">
        <v>115531.44</v>
      </c>
      <c r="K7309" s="3" t="str" cm="1">
        <f t="array" ref="K7309">_xlfn.LET(_xlpm.d,UPPER(TRIM(CLEAN(SUBSTITUTE(F7309,CHAR(160),"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10" spans="2:11" hidden="1" x14ac:dyDescent="0.25">
      <c r="B7310" s="20">
        <v>45695</v>
      </c>
      <c r="C7310" s="2" t="s">
        <v>1</v>
      </c>
      <c r="D7310" s="2" t="s">
        <v>1724</v>
      </c>
      <c r="E7310" s="2" t="s">
        <v>224</v>
      </c>
      <c r="F7310" s="2" t="s">
        <v>3968</v>
      </c>
      <c r="G7310" s="5">
        <v>20</v>
      </c>
      <c r="H7310" s="5">
        <v>41.5</v>
      </c>
      <c r="I7310" s="5">
        <v>830</v>
      </c>
      <c r="J7310" s="5">
        <v>116361.44</v>
      </c>
      <c r="K7310" s="3" t="str" cm="1">
        <f t="array" ref="K7310">_xlfn.LET(_xlpm.d,UPPER(TRIM(CLEAN(SUBSTITUTE(F7310,CHAR(160),"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11" spans="2:11" hidden="1" x14ac:dyDescent="0.25">
      <c r="B7311" s="20">
        <v>45698</v>
      </c>
      <c r="C7311" s="2" t="s">
        <v>1</v>
      </c>
      <c r="D7311" s="2" t="s">
        <v>921</v>
      </c>
      <c r="E7311" s="2" t="s">
        <v>180</v>
      </c>
      <c r="F7311" s="2" t="s">
        <v>3968</v>
      </c>
      <c r="G7311" s="5">
        <v>20</v>
      </c>
      <c r="H7311" s="5">
        <v>41.5</v>
      </c>
      <c r="I7311" s="5">
        <v>830</v>
      </c>
      <c r="J7311" s="5">
        <v>117191.44</v>
      </c>
      <c r="K7311" s="3" t="str" cm="1">
        <f t="array" ref="K7311">_xlfn.LET(_xlpm.d,UPPER(TRIM(CLEAN(SUBSTITUTE(F7311,CHAR(160),"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12" spans="2:11" hidden="1" x14ac:dyDescent="0.25">
      <c r="B7312" s="20">
        <v>45698</v>
      </c>
      <c r="C7312" s="2" t="s">
        <v>1</v>
      </c>
      <c r="D7312" s="2" t="s">
        <v>3632</v>
      </c>
      <c r="E7312" s="2" t="s">
        <v>3</v>
      </c>
      <c r="F7312" s="2" t="s">
        <v>3968</v>
      </c>
      <c r="G7312" s="5">
        <v>8</v>
      </c>
      <c r="H7312" s="5">
        <v>41.5</v>
      </c>
      <c r="I7312" s="5">
        <v>332</v>
      </c>
      <c r="J7312" s="5">
        <v>117523.44</v>
      </c>
      <c r="K7312" s="3" t="str" cm="1">
        <f t="array" ref="K7312">_xlfn.LET(_xlpm.d,UPPER(TRIM(CLEAN(SUBSTITUTE(F7312,CHAR(160),"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13" spans="2:11" hidden="1" x14ac:dyDescent="0.25">
      <c r="B7313" s="20">
        <v>45699</v>
      </c>
      <c r="C7313" s="2" t="s">
        <v>1</v>
      </c>
      <c r="D7313" s="2" t="s">
        <v>1731</v>
      </c>
      <c r="E7313" s="2" t="s">
        <v>78</v>
      </c>
      <c r="F7313" s="2" t="s">
        <v>3968</v>
      </c>
      <c r="G7313" s="5">
        <v>16</v>
      </c>
      <c r="H7313" s="5">
        <v>41.5</v>
      </c>
      <c r="I7313" s="5">
        <v>664</v>
      </c>
      <c r="J7313" s="5">
        <v>118187.44</v>
      </c>
      <c r="K7313" s="3" t="str" cm="1">
        <f t="array" ref="K7313">_xlfn.LET(_xlpm.d,UPPER(TRIM(CLEAN(SUBSTITUTE(F7313,CHAR(160),"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14" spans="2:11" hidden="1" x14ac:dyDescent="0.25">
      <c r="B7314" s="20">
        <v>45699</v>
      </c>
      <c r="C7314" s="2" t="s">
        <v>1</v>
      </c>
      <c r="D7314" s="2" t="s">
        <v>1379</v>
      </c>
      <c r="E7314" s="2" t="s">
        <v>141</v>
      </c>
      <c r="F7314" s="2" t="s">
        <v>3968</v>
      </c>
      <c r="G7314" s="5">
        <v>32</v>
      </c>
      <c r="H7314" s="5">
        <v>41.5</v>
      </c>
      <c r="I7314" s="5">
        <v>1328</v>
      </c>
      <c r="J7314" s="5">
        <v>119515.44</v>
      </c>
      <c r="K7314" s="3" t="str" cm="1">
        <f t="array" ref="K7314">_xlfn.LET(_xlpm.d,UPPER(TRIM(CLEAN(SUBSTITUTE(F7314,CHAR(160),"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15" spans="2:11" hidden="1" x14ac:dyDescent="0.25">
      <c r="B7315" s="20">
        <v>45699</v>
      </c>
      <c r="C7315" s="2" t="s">
        <v>1</v>
      </c>
      <c r="D7315" s="2" t="s">
        <v>923</v>
      </c>
      <c r="E7315" s="2" t="s">
        <v>234</v>
      </c>
      <c r="F7315" s="2" t="s">
        <v>3968</v>
      </c>
      <c r="G7315" s="5">
        <v>16</v>
      </c>
      <c r="H7315" s="5">
        <v>41.5</v>
      </c>
      <c r="I7315" s="5">
        <v>664</v>
      </c>
      <c r="J7315" s="5">
        <v>120179.44</v>
      </c>
      <c r="K7315" s="3" t="str" cm="1">
        <f t="array" ref="K7315">_xlfn.LET(_xlpm.d,UPPER(TRIM(CLEAN(SUBSTITUTE(F7315,CHAR(160),"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16" spans="2:11" hidden="1" x14ac:dyDescent="0.25">
      <c r="B7316" s="20">
        <v>45700</v>
      </c>
      <c r="C7316" s="2" t="s">
        <v>1</v>
      </c>
      <c r="D7316" s="2" t="s">
        <v>1380</v>
      </c>
      <c r="E7316" s="2" t="s">
        <v>149</v>
      </c>
      <c r="F7316" s="2" t="s">
        <v>3968</v>
      </c>
      <c r="G7316" s="5">
        <v>32</v>
      </c>
      <c r="H7316" s="5">
        <v>41.5</v>
      </c>
      <c r="I7316" s="5">
        <v>1328</v>
      </c>
      <c r="J7316" s="5">
        <v>121507.44</v>
      </c>
      <c r="K7316" s="3" t="str" cm="1">
        <f t="array" ref="K7316">_xlfn.LET(_xlpm.d,UPPER(TRIM(CLEAN(SUBSTITUTE(F7316,CHAR(160),"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17" spans="2:11" hidden="1" x14ac:dyDescent="0.25">
      <c r="B7317" s="20">
        <v>45700</v>
      </c>
      <c r="C7317" s="2" t="s">
        <v>1</v>
      </c>
      <c r="D7317" s="2" t="s">
        <v>3972</v>
      </c>
      <c r="E7317" s="2" t="s">
        <v>61</v>
      </c>
      <c r="F7317" s="2" t="s">
        <v>3968</v>
      </c>
      <c r="G7317" s="5">
        <v>80</v>
      </c>
      <c r="H7317" s="5">
        <v>41.5</v>
      </c>
      <c r="I7317" s="5">
        <v>3320</v>
      </c>
      <c r="J7317" s="5">
        <v>124827.44</v>
      </c>
      <c r="K7317" s="3" t="str" cm="1">
        <f t="array" ref="K7317">_xlfn.LET(_xlpm.d,UPPER(TRIM(CLEAN(SUBSTITUTE(F7317,CHAR(160),"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18" spans="2:11" hidden="1" x14ac:dyDescent="0.25">
      <c r="B7318" s="20">
        <v>45700</v>
      </c>
      <c r="C7318" s="2" t="s">
        <v>1</v>
      </c>
      <c r="D7318" s="2" t="s">
        <v>924</v>
      </c>
      <c r="E7318" s="2" t="s">
        <v>192</v>
      </c>
      <c r="F7318" s="2" t="s">
        <v>3968</v>
      </c>
      <c r="G7318" s="5">
        <v>32</v>
      </c>
      <c r="H7318" s="5">
        <v>41.5</v>
      </c>
      <c r="I7318" s="5">
        <v>1328</v>
      </c>
      <c r="J7318" s="5">
        <v>126155.44</v>
      </c>
      <c r="K7318" s="3" t="str" cm="1">
        <f t="array" ref="K7318">_xlfn.LET(_xlpm.d,UPPER(TRIM(CLEAN(SUBSTITUTE(F7318,CHAR(160),"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19" spans="2:11" hidden="1" x14ac:dyDescent="0.25">
      <c r="B7319" s="20">
        <v>45701</v>
      </c>
      <c r="C7319" s="2" t="s">
        <v>1</v>
      </c>
      <c r="D7319" s="2" t="s">
        <v>926</v>
      </c>
      <c r="E7319" s="2" t="s">
        <v>135</v>
      </c>
      <c r="F7319" s="2" t="s">
        <v>3968</v>
      </c>
      <c r="G7319" s="5">
        <v>32</v>
      </c>
      <c r="H7319" s="5">
        <v>41.5</v>
      </c>
      <c r="I7319" s="5">
        <v>1328</v>
      </c>
      <c r="J7319" s="5">
        <v>127483.44</v>
      </c>
      <c r="K7319" s="3" t="str" cm="1">
        <f t="array" ref="K7319">_xlfn.LET(_xlpm.d,UPPER(TRIM(CLEAN(SUBSTITUTE(F7319,CHAR(160),"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20" spans="2:11" hidden="1" x14ac:dyDescent="0.25">
      <c r="B7320" s="20">
        <v>45701</v>
      </c>
      <c r="C7320" s="2" t="s">
        <v>1</v>
      </c>
      <c r="D7320" s="2" t="s">
        <v>3973</v>
      </c>
      <c r="E7320" s="2" t="s">
        <v>160</v>
      </c>
      <c r="F7320" s="2" t="s">
        <v>3968</v>
      </c>
      <c r="G7320" s="5">
        <v>16</v>
      </c>
      <c r="H7320" s="5">
        <v>41.5</v>
      </c>
      <c r="I7320" s="5">
        <v>664</v>
      </c>
      <c r="J7320" s="5">
        <v>128147.44</v>
      </c>
      <c r="K7320" s="3" t="str" cm="1">
        <f t="array" ref="K7320">_xlfn.LET(_xlpm.d,UPPER(TRIM(CLEAN(SUBSTITUTE(F7320,CHAR(160),"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21" spans="2:11" hidden="1" x14ac:dyDescent="0.25">
      <c r="B7321" s="20">
        <v>45701</v>
      </c>
      <c r="C7321" s="2" t="s">
        <v>1</v>
      </c>
      <c r="D7321" s="2" t="s">
        <v>1746</v>
      </c>
      <c r="E7321" s="2" t="s">
        <v>268</v>
      </c>
      <c r="F7321" s="2" t="s">
        <v>3968</v>
      </c>
      <c r="G7321" s="5">
        <v>16</v>
      </c>
      <c r="H7321" s="5">
        <v>41.5</v>
      </c>
      <c r="I7321" s="5">
        <v>664</v>
      </c>
      <c r="J7321" s="5">
        <v>128811.44</v>
      </c>
      <c r="K7321" s="3" t="str" cm="1">
        <f t="array" ref="K7321">_xlfn.LET(_xlpm.d,UPPER(TRIM(CLEAN(SUBSTITUTE(F7321,CHAR(160),"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22" spans="2:11" hidden="1" x14ac:dyDescent="0.25">
      <c r="B7322" s="20">
        <v>45702</v>
      </c>
      <c r="C7322" s="2" t="s">
        <v>1</v>
      </c>
      <c r="D7322" s="2" t="s">
        <v>1748</v>
      </c>
      <c r="E7322" s="2" t="s">
        <v>243</v>
      </c>
      <c r="F7322" s="2" t="s">
        <v>3968</v>
      </c>
      <c r="G7322" s="5">
        <v>40</v>
      </c>
      <c r="H7322" s="5">
        <v>41.5</v>
      </c>
      <c r="I7322" s="5">
        <v>1660</v>
      </c>
      <c r="J7322" s="5">
        <v>130471.44</v>
      </c>
      <c r="K7322" s="3" t="str" cm="1">
        <f t="array" ref="K7322">_xlfn.LET(_xlpm.d,UPPER(TRIM(CLEAN(SUBSTITUTE(F7322,CHAR(160),"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23" spans="2:11" hidden="1" x14ac:dyDescent="0.25">
      <c r="B7323" s="20">
        <v>45702</v>
      </c>
      <c r="C7323" s="2" t="s">
        <v>1</v>
      </c>
      <c r="D7323" s="2" t="s">
        <v>928</v>
      </c>
      <c r="E7323" s="2" t="s">
        <v>236</v>
      </c>
      <c r="F7323" s="2" t="s">
        <v>3968</v>
      </c>
      <c r="G7323" s="5">
        <v>32</v>
      </c>
      <c r="H7323" s="5">
        <v>41.5</v>
      </c>
      <c r="I7323" s="5">
        <v>1328</v>
      </c>
      <c r="J7323" s="5">
        <v>131799.44</v>
      </c>
      <c r="K7323" s="3" t="str" cm="1">
        <f t="array" ref="K7323">_xlfn.LET(_xlpm.d,UPPER(TRIM(CLEAN(SUBSTITUTE(F7323,CHAR(160),"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24" spans="2:11" hidden="1" x14ac:dyDescent="0.25">
      <c r="B7324" s="20">
        <v>45702</v>
      </c>
      <c r="C7324" s="2" t="s">
        <v>1</v>
      </c>
      <c r="D7324" s="2" t="s">
        <v>1751</v>
      </c>
      <c r="E7324" s="2" t="s">
        <v>195</v>
      </c>
      <c r="F7324" s="2" t="s">
        <v>3968</v>
      </c>
      <c r="G7324" s="5">
        <v>30</v>
      </c>
      <c r="H7324" s="5">
        <v>41.5</v>
      </c>
      <c r="I7324" s="5">
        <v>1245</v>
      </c>
      <c r="J7324" s="5">
        <v>133044.44</v>
      </c>
      <c r="K7324" s="3" t="str" cm="1">
        <f t="array" ref="K7324">_xlfn.LET(_xlpm.d,UPPER(TRIM(CLEAN(SUBSTITUTE(F7324,CHAR(160),"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25" spans="2:11" hidden="1" x14ac:dyDescent="0.25">
      <c r="B7325" s="20">
        <v>45702</v>
      </c>
      <c r="C7325" s="2" t="s">
        <v>1</v>
      </c>
      <c r="D7325" s="2" t="s">
        <v>3974</v>
      </c>
      <c r="E7325" s="2" t="s">
        <v>835</v>
      </c>
      <c r="F7325" s="2" t="s">
        <v>3968</v>
      </c>
      <c r="G7325" s="5">
        <v>15</v>
      </c>
      <c r="H7325" s="5">
        <v>19.989999999999998</v>
      </c>
      <c r="I7325" s="5">
        <v>299.85000000000002</v>
      </c>
      <c r="J7325" s="5">
        <v>133344.29</v>
      </c>
      <c r="K7325" s="3" t="str" cm="1">
        <f t="array" ref="K7325">_xlfn.LET(_xlpm.d,UPPER(TRIM(CLEAN(SUBSTITUTE(F7325,CHAR(160),"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26" spans="2:11" hidden="1" x14ac:dyDescent="0.25">
      <c r="B7326" s="20">
        <v>45705</v>
      </c>
      <c r="C7326" s="2" t="s">
        <v>1</v>
      </c>
      <c r="D7326" s="2" t="s">
        <v>1382</v>
      </c>
      <c r="E7326" s="2" t="s">
        <v>162</v>
      </c>
      <c r="F7326" s="2" t="s">
        <v>3968</v>
      </c>
      <c r="G7326" s="5">
        <v>30</v>
      </c>
      <c r="H7326" s="5">
        <v>41.5</v>
      </c>
      <c r="I7326" s="5">
        <v>1245</v>
      </c>
      <c r="J7326" s="5">
        <v>134589.29</v>
      </c>
      <c r="K7326" s="3" t="str" cm="1">
        <f t="array" ref="K7326">_xlfn.LET(_xlpm.d,UPPER(TRIM(CLEAN(SUBSTITUTE(F7326,CHAR(160),"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27" spans="2:11" hidden="1" x14ac:dyDescent="0.25">
      <c r="B7327" s="20">
        <v>45707</v>
      </c>
      <c r="C7327" s="2" t="s">
        <v>1</v>
      </c>
      <c r="D7327" s="2" t="s">
        <v>1763</v>
      </c>
      <c r="E7327" s="2" t="s">
        <v>305</v>
      </c>
      <c r="F7327" s="2" t="s">
        <v>3968</v>
      </c>
      <c r="G7327" s="5">
        <v>48</v>
      </c>
      <c r="H7327" s="5">
        <v>41.5</v>
      </c>
      <c r="I7327" s="5">
        <v>1992</v>
      </c>
      <c r="J7327" s="5">
        <v>136581.29</v>
      </c>
      <c r="K7327" s="3" t="str" cm="1">
        <f t="array" ref="K7327">_xlfn.LET(_xlpm.d,UPPER(TRIM(CLEAN(SUBSTITUTE(F7327,CHAR(160),"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28" spans="2:11" hidden="1" x14ac:dyDescent="0.25">
      <c r="B7328" s="20">
        <v>45708</v>
      </c>
      <c r="C7328" s="2" t="s">
        <v>1</v>
      </c>
      <c r="D7328" s="2" t="s">
        <v>1764</v>
      </c>
      <c r="E7328" s="2" t="s">
        <v>1765</v>
      </c>
      <c r="F7328" s="2" t="s">
        <v>3968</v>
      </c>
      <c r="G7328" s="5">
        <v>40</v>
      </c>
      <c r="H7328" s="5">
        <v>38.450000000000003</v>
      </c>
      <c r="I7328" s="5">
        <v>1538</v>
      </c>
      <c r="J7328" s="5">
        <v>138119.29</v>
      </c>
      <c r="K7328" s="3" t="str" cm="1">
        <f t="array" ref="K7328">_xlfn.LET(_xlpm.d,UPPER(TRIM(CLEAN(SUBSTITUTE(F7328,CHAR(160),"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29" spans="2:11" hidden="1" x14ac:dyDescent="0.25">
      <c r="B7329" s="20">
        <v>45708</v>
      </c>
      <c r="C7329" s="2" t="s">
        <v>1</v>
      </c>
      <c r="D7329" s="2" t="s">
        <v>3861</v>
      </c>
      <c r="E7329" s="2" t="s">
        <v>228</v>
      </c>
      <c r="F7329" s="2" t="s">
        <v>3968</v>
      </c>
      <c r="G7329" s="5">
        <v>50</v>
      </c>
      <c r="H7329" s="5">
        <v>41.5</v>
      </c>
      <c r="I7329" s="5">
        <v>2075</v>
      </c>
      <c r="J7329" s="5">
        <v>140194.29</v>
      </c>
      <c r="K7329" s="3" t="str" cm="1">
        <f t="array" ref="K7329">_xlfn.LET(_xlpm.d,UPPER(TRIM(CLEAN(SUBSTITUTE(F7329,CHAR(160),"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30" spans="2:11" hidden="1" x14ac:dyDescent="0.25">
      <c r="B7330" s="20">
        <v>45709</v>
      </c>
      <c r="C7330" s="2" t="s">
        <v>1</v>
      </c>
      <c r="D7330" s="2" t="s">
        <v>2463</v>
      </c>
      <c r="E7330" s="2" t="s">
        <v>238</v>
      </c>
      <c r="F7330" s="2" t="s">
        <v>3968</v>
      </c>
      <c r="G7330" s="5">
        <v>16</v>
      </c>
      <c r="H7330" s="5">
        <v>41.5</v>
      </c>
      <c r="I7330" s="5">
        <v>664</v>
      </c>
      <c r="J7330" s="5">
        <v>140858.29</v>
      </c>
      <c r="K7330" s="3" t="str" cm="1">
        <f t="array" ref="K7330">_xlfn.LET(_xlpm.d,UPPER(TRIM(CLEAN(SUBSTITUTE(F7330,CHAR(160),"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31" spans="2:11" hidden="1" x14ac:dyDescent="0.25">
      <c r="B7331" s="20">
        <v>45709</v>
      </c>
      <c r="C7331" s="2" t="s">
        <v>1</v>
      </c>
      <c r="D7331" s="2" t="s">
        <v>1769</v>
      </c>
      <c r="E7331" s="2" t="s">
        <v>197</v>
      </c>
      <c r="F7331" s="2" t="s">
        <v>3968</v>
      </c>
      <c r="G7331" s="5">
        <v>15</v>
      </c>
      <c r="H7331" s="5">
        <v>41.5</v>
      </c>
      <c r="I7331" s="5">
        <v>622.5</v>
      </c>
      <c r="J7331" s="5">
        <v>141480.79</v>
      </c>
      <c r="K7331" s="3" t="str" cm="1">
        <f t="array" ref="K7331">_xlfn.LET(_xlpm.d,UPPER(TRIM(CLEAN(SUBSTITUTE(F7331,CHAR(160),"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32" spans="2:11" hidden="1" x14ac:dyDescent="0.25">
      <c r="B7332" s="20">
        <v>45712</v>
      </c>
      <c r="C7332" s="2" t="s">
        <v>1</v>
      </c>
      <c r="D7332" s="2" t="s">
        <v>3862</v>
      </c>
      <c r="E7332" s="2" t="s">
        <v>279</v>
      </c>
      <c r="F7332" s="2" t="s">
        <v>3968</v>
      </c>
      <c r="G7332" s="5">
        <v>31</v>
      </c>
      <c r="H7332" s="5">
        <v>41.5</v>
      </c>
      <c r="I7332" s="5">
        <v>1286.5</v>
      </c>
      <c r="J7332" s="5">
        <v>142767.29</v>
      </c>
      <c r="K7332" s="3" t="str" cm="1">
        <f t="array" ref="K7332">_xlfn.LET(_xlpm.d,UPPER(TRIM(CLEAN(SUBSTITUTE(F7332,CHAR(160),"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33" spans="2:11" hidden="1" x14ac:dyDescent="0.25">
      <c r="B7333" s="20">
        <v>45716</v>
      </c>
      <c r="C7333" s="2" t="s">
        <v>1</v>
      </c>
      <c r="D7333" s="2" t="s">
        <v>3975</v>
      </c>
      <c r="E7333" s="2" t="s">
        <v>835</v>
      </c>
      <c r="F7333" s="2" t="s">
        <v>3968</v>
      </c>
      <c r="G7333" s="5">
        <v>30</v>
      </c>
      <c r="H7333" s="5">
        <v>41.5</v>
      </c>
      <c r="I7333" s="5">
        <v>1245</v>
      </c>
      <c r="J7333" s="5">
        <v>144012.29</v>
      </c>
      <c r="K7333" s="3" t="str" cm="1">
        <f t="array" ref="K7333">_xlfn.LET(_xlpm.d,UPPER(TRIM(CLEAN(SUBSTITUTE(F7333,CHAR(160),"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34" spans="2:11" hidden="1" x14ac:dyDescent="0.25">
      <c r="B7334" s="20">
        <v>45716</v>
      </c>
      <c r="C7334" s="2" t="s">
        <v>1</v>
      </c>
      <c r="D7334" s="2" t="s">
        <v>2702</v>
      </c>
      <c r="E7334" s="2" t="s">
        <v>311</v>
      </c>
      <c r="F7334" s="2" t="s">
        <v>3968</v>
      </c>
      <c r="G7334" s="5">
        <v>20</v>
      </c>
      <c r="H7334" s="5">
        <v>41.5</v>
      </c>
      <c r="I7334" s="5">
        <v>830</v>
      </c>
      <c r="J7334" s="5">
        <v>144842.29</v>
      </c>
      <c r="K7334" s="3" t="str" cm="1">
        <f t="array" ref="K7334">_xlfn.LET(_xlpm.d,UPPER(TRIM(CLEAN(SUBSTITUTE(F7334,CHAR(160),"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35" spans="2:11" hidden="1" x14ac:dyDescent="0.25">
      <c r="B7335" s="20">
        <v>45719</v>
      </c>
      <c r="C7335" s="2" t="s">
        <v>1</v>
      </c>
      <c r="D7335" s="2" t="s">
        <v>3976</v>
      </c>
      <c r="E7335" s="2" t="s">
        <v>254</v>
      </c>
      <c r="F7335" s="2" t="s">
        <v>3968</v>
      </c>
      <c r="G7335" s="5">
        <v>60</v>
      </c>
      <c r="H7335" s="5">
        <v>41.5</v>
      </c>
      <c r="I7335" s="5">
        <v>2490</v>
      </c>
      <c r="J7335" s="5">
        <v>147332.29</v>
      </c>
      <c r="K7335" s="3" t="str" cm="1">
        <f t="array" ref="K7335">_xlfn.LET(_xlpm.d,UPPER(TRIM(CLEAN(SUBSTITUTE(F7335,CHAR(160),"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36" spans="2:11" hidden="1" x14ac:dyDescent="0.25">
      <c r="B7336" s="20">
        <v>45720</v>
      </c>
      <c r="C7336" s="2" t="s">
        <v>1</v>
      </c>
      <c r="D7336" s="2" t="s">
        <v>2704</v>
      </c>
      <c r="E7336" s="2" t="s">
        <v>232</v>
      </c>
      <c r="F7336" s="2" t="s">
        <v>3968</v>
      </c>
      <c r="G7336" s="5">
        <v>20</v>
      </c>
      <c r="H7336" s="5">
        <v>41.5</v>
      </c>
      <c r="I7336" s="5">
        <v>830</v>
      </c>
      <c r="J7336" s="5">
        <v>148162.29</v>
      </c>
      <c r="K7336" s="3" t="str" cm="1">
        <f t="array" ref="K7336">_xlfn.LET(_xlpm.d,UPPER(TRIM(CLEAN(SUBSTITUTE(F7336,CHAR(160),"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37" spans="2:11" hidden="1" x14ac:dyDescent="0.25">
      <c r="B7337" s="20">
        <v>45720</v>
      </c>
      <c r="C7337" s="2" t="s">
        <v>1</v>
      </c>
      <c r="D7337" s="2" t="s">
        <v>494</v>
      </c>
      <c r="E7337" s="2" t="s">
        <v>143</v>
      </c>
      <c r="F7337" s="2" t="s">
        <v>3968</v>
      </c>
      <c r="G7337" s="5">
        <v>30</v>
      </c>
      <c r="H7337" s="5">
        <v>41.5</v>
      </c>
      <c r="I7337" s="5">
        <v>1245</v>
      </c>
      <c r="J7337" s="5">
        <v>149407.29</v>
      </c>
      <c r="K7337" s="3" t="str" cm="1">
        <f t="array" ref="K7337">_xlfn.LET(_xlpm.d,UPPER(TRIM(CLEAN(SUBSTITUTE(F7337,CHAR(160),"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38" spans="2:11" hidden="1" x14ac:dyDescent="0.25">
      <c r="B7338" s="20">
        <v>45720</v>
      </c>
      <c r="C7338" s="2" t="s">
        <v>1</v>
      </c>
      <c r="D7338" s="2" t="s">
        <v>1784</v>
      </c>
      <c r="E7338" s="2" t="s">
        <v>234</v>
      </c>
      <c r="F7338" s="2" t="s">
        <v>3968</v>
      </c>
      <c r="G7338" s="5">
        <v>20</v>
      </c>
      <c r="H7338" s="5">
        <v>41.5</v>
      </c>
      <c r="I7338" s="5">
        <v>830</v>
      </c>
      <c r="J7338" s="5">
        <v>150237.29</v>
      </c>
      <c r="K7338" s="3" t="str" cm="1">
        <f t="array" ref="K7338">_xlfn.LET(_xlpm.d,UPPER(TRIM(CLEAN(SUBSTITUTE(F7338,CHAR(160),"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39" spans="2:11" hidden="1" x14ac:dyDescent="0.25">
      <c r="B7339" s="20">
        <v>45720</v>
      </c>
      <c r="C7339" s="2" t="s">
        <v>1</v>
      </c>
      <c r="D7339" s="2" t="s">
        <v>3863</v>
      </c>
      <c r="E7339" s="2" t="s">
        <v>141</v>
      </c>
      <c r="F7339" s="2" t="s">
        <v>3968</v>
      </c>
      <c r="G7339" s="5">
        <v>32</v>
      </c>
      <c r="H7339" s="5">
        <v>41.5</v>
      </c>
      <c r="I7339" s="5">
        <v>1328</v>
      </c>
      <c r="J7339" s="5">
        <v>151565.29</v>
      </c>
      <c r="K7339" s="3" t="str" cm="1">
        <f t="array" ref="K7339">_xlfn.LET(_xlpm.d,UPPER(TRIM(CLEAN(SUBSTITUTE(F7339,CHAR(160),"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40" spans="2:11" hidden="1" x14ac:dyDescent="0.25">
      <c r="B7340" s="20">
        <v>45720</v>
      </c>
      <c r="C7340" s="2" t="s">
        <v>1</v>
      </c>
      <c r="D7340" s="2" t="s">
        <v>1500</v>
      </c>
      <c r="E7340" s="2" t="s">
        <v>266</v>
      </c>
      <c r="F7340" s="2" t="s">
        <v>3968</v>
      </c>
      <c r="G7340" s="5">
        <v>32</v>
      </c>
      <c r="H7340" s="5">
        <v>41.5</v>
      </c>
      <c r="I7340" s="5">
        <v>1328</v>
      </c>
      <c r="J7340" s="5">
        <v>152893.29</v>
      </c>
      <c r="K7340" s="3" t="str" cm="1">
        <f t="array" ref="K7340">_xlfn.LET(_xlpm.d,UPPER(TRIM(CLEAN(SUBSTITUTE(F7340,CHAR(160),"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41" spans="2:11" hidden="1" x14ac:dyDescent="0.25">
      <c r="B7341" s="20">
        <v>45721</v>
      </c>
      <c r="C7341" s="2" t="s">
        <v>1</v>
      </c>
      <c r="D7341" s="2" t="s">
        <v>930</v>
      </c>
      <c r="E7341" s="2" t="s">
        <v>145</v>
      </c>
      <c r="F7341" s="2" t="s">
        <v>3968</v>
      </c>
      <c r="G7341" s="5">
        <v>20</v>
      </c>
      <c r="H7341" s="5">
        <v>41.5</v>
      </c>
      <c r="I7341" s="5">
        <v>830</v>
      </c>
      <c r="J7341" s="5">
        <v>153723.29</v>
      </c>
      <c r="K7341" s="3" t="str" cm="1">
        <f t="array" ref="K7341">_xlfn.LET(_xlpm.d,UPPER(TRIM(CLEAN(SUBSTITUTE(F7341,CHAR(160),"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42" spans="2:11" hidden="1" x14ac:dyDescent="0.25">
      <c r="B7342" s="20">
        <v>45721</v>
      </c>
      <c r="C7342" s="2" t="s">
        <v>1</v>
      </c>
      <c r="D7342" s="2" t="s">
        <v>2707</v>
      </c>
      <c r="E7342" s="2" t="s">
        <v>491</v>
      </c>
      <c r="F7342" s="2" t="s">
        <v>3968</v>
      </c>
      <c r="G7342" s="5">
        <v>30</v>
      </c>
      <c r="H7342" s="5">
        <v>41.5</v>
      </c>
      <c r="I7342" s="5">
        <v>1245</v>
      </c>
      <c r="J7342" s="5">
        <v>154968.29</v>
      </c>
      <c r="K7342" s="3" t="str" cm="1">
        <f t="array" ref="K7342">_xlfn.LET(_xlpm.d,UPPER(TRIM(CLEAN(SUBSTITUTE(F7342,CHAR(160),"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43" spans="2:11" hidden="1" x14ac:dyDescent="0.25">
      <c r="B7343" s="20">
        <v>45721</v>
      </c>
      <c r="C7343" s="2" t="s">
        <v>1</v>
      </c>
      <c r="D7343" s="2" t="s">
        <v>931</v>
      </c>
      <c r="E7343" s="2" t="s">
        <v>149</v>
      </c>
      <c r="F7343" s="2" t="s">
        <v>3968</v>
      </c>
      <c r="G7343" s="5">
        <v>16</v>
      </c>
      <c r="H7343" s="5">
        <v>41.5</v>
      </c>
      <c r="I7343" s="5">
        <v>664</v>
      </c>
      <c r="J7343" s="5">
        <v>155632.29</v>
      </c>
      <c r="K7343" s="3" t="str" cm="1">
        <f t="array" ref="K7343">_xlfn.LET(_xlpm.d,UPPER(TRIM(CLEAN(SUBSTITUTE(F7343,CHAR(160),"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44" spans="2:11" hidden="1" x14ac:dyDescent="0.25">
      <c r="B7344" s="20">
        <v>45722</v>
      </c>
      <c r="C7344" s="2" t="s">
        <v>1</v>
      </c>
      <c r="D7344" s="2" t="s">
        <v>1788</v>
      </c>
      <c r="E7344" s="2" t="s">
        <v>254</v>
      </c>
      <c r="F7344" s="2" t="s">
        <v>3968</v>
      </c>
      <c r="G7344" s="5">
        <v>40</v>
      </c>
      <c r="H7344" s="5">
        <v>41.5</v>
      </c>
      <c r="I7344" s="5">
        <v>1660</v>
      </c>
      <c r="J7344" s="5">
        <v>157292.29</v>
      </c>
      <c r="K7344" s="3" t="str" cm="1">
        <f t="array" ref="K7344">_xlfn.LET(_xlpm.d,UPPER(TRIM(CLEAN(SUBSTITUTE(F7344,CHAR(160),"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45" spans="2:11" hidden="1" x14ac:dyDescent="0.25">
      <c r="B7345" s="20">
        <v>45722</v>
      </c>
      <c r="C7345" s="2" t="s">
        <v>1</v>
      </c>
      <c r="D7345" s="2" t="s">
        <v>932</v>
      </c>
      <c r="E7345" s="2" t="s">
        <v>192</v>
      </c>
      <c r="F7345" s="2" t="s">
        <v>3968</v>
      </c>
      <c r="G7345" s="5">
        <v>32</v>
      </c>
      <c r="H7345" s="5">
        <v>41.5</v>
      </c>
      <c r="I7345" s="5">
        <v>1328</v>
      </c>
      <c r="J7345" s="5">
        <v>158620.29</v>
      </c>
      <c r="K7345" s="3" t="str" cm="1">
        <f t="array" ref="K7345">_xlfn.LET(_xlpm.d,UPPER(TRIM(CLEAN(SUBSTITUTE(F7345,CHAR(160),"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46" spans="2:11" hidden="1" x14ac:dyDescent="0.25">
      <c r="B7346" s="20">
        <v>45722</v>
      </c>
      <c r="C7346" s="2" t="s">
        <v>1</v>
      </c>
      <c r="D7346" s="2" t="s">
        <v>1790</v>
      </c>
      <c r="E7346" s="2" t="s">
        <v>248</v>
      </c>
      <c r="F7346" s="2" t="s">
        <v>3968</v>
      </c>
      <c r="G7346" s="5">
        <v>40</v>
      </c>
      <c r="H7346" s="5">
        <v>41.5</v>
      </c>
      <c r="I7346" s="5">
        <v>1660</v>
      </c>
      <c r="J7346" s="5">
        <v>160280.29</v>
      </c>
      <c r="K7346" s="3" t="str" cm="1">
        <f t="array" ref="K7346">_xlfn.LET(_xlpm.d,UPPER(TRIM(CLEAN(SUBSTITUTE(F7346,CHAR(160),"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47" spans="2:11" hidden="1" x14ac:dyDescent="0.25">
      <c r="B7347" s="20">
        <v>45722</v>
      </c>
      <c r="C7347" s="2" t="s">
        <v>1</v>
      </c>
      <c r="D7347" s="2" t="s">
        <v>1501</v>
      </c>
      <c r="E7347" s="2" t="s">
        <v>160</v>
      </c>
      <c r="F7347" s="2" t="s">
        <v>3968</v>
      </c>
      <c r="G7347" s="5">
        <v>32</v>
      </c>
      <c r="H7347" s="5">
        <v>41.5</v>
      </c>
      <c r="I7347" s="5">
        <v>1328</v>
      </c>
      <c r="J7347" s="5">
        <v>161608.29</v>
      </c>
      <c r="K7347" s="3" t="str" cm="1">
        <f t="array" ref="K7347">_xlfn.LET(_xlpm.d,UPPER(TRIM(CLEAN(SUBSTITUTE(F7347,CHAR(160),"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48" spans="2:11" hidden="1" x14ac:dyDescent="0.25">
      <c r="B7348" s="20">
        <v>45722</v>
      </c>
      <c r="C7348" s="2" t="s">
        <v>1</v>
      </c>
      <c r="D7348" s="2" t="s">
        <v>2714</v>
      </c>
      <c r="E7348" s="2" t="s">
        <v>246</v>
      </c>
      <c r="F7348" s="2" t="s">
        <v>3968</v>
      </c>
      <c r="G7348" s="5">
        <v>20</v>
      </c>
      <c r="H7348" s="5">
        <v>41.5</v>
      </c>
      <c r="I7348" s="5">
        <v>830</v>
      </c>
      <c r="J7348" s="5">
        <v>162438.29</v>
      </c>
      <c r="K7348" s="3" t="str" cm="1">
        <f t="array" ref="K7348">_xlfn.LET(_xlpm.d,UPPER(TRIM(CLEAN(SUBSTITUTE(F7348,CHAR(160),"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49" spans="2:11" hidden="1" x14ac:dyDescent="0.25">
      <c r="B7349" s="20">
        <v>45722</v>
      </c>
      <c r="C7349" s="2" t="s">
        <v>1</v>
      </c>
      <c r="D7349" s="2" t="s">
        <v>2715</v>
      </c>
      <c r="E7349" s="2" t="s">
        <v>3</v>
      </c>
      <c r="F7349" s="2" t="s">
        <v>3968</v>
      </c>
      <c r="G7349" s="5">
        <v>8</v>
      </c>
      <c r="H7349" s="5">
        <v>41.5</v>
      </c>
      <c r="I7349" s="5">
        <v>332</v>
      </c>
      <c r="J7349" s="5">
        <v>162770.29</v>
      </c>
      <c r="K7349" s="3" t="str" cm="1">
        <f t="array" ref="K7349">_xlfn.LET(_xlpm.d,UPPER(TRIM(CLEAN(SUBSTITUTE(F7349,CHAR(160),"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50" spans="2:11" hidden="1" x14ac:dyDescent="0.25">
      <c r="B7350" s="20">
        <v>45722</v>
      </c>
      <c r="C7350" s="2" t="s">
        <v>1</v>
      </c>
      <c r="D7350" s="2" t="s">
        <v>2717</v>
      </c>
      <c r="E7350" s="2" t="s">
        <v>305</v>
      </c>
      <c r="F7350" s="2" t="s">
        <v>3968</v>
      </c>
      <c r="G7350" s="5">
        <v>48</v>
      </c>
      <c r="H7350" s="5">
        <v>41.5</v>
      </c>
      <c r="I7350" s="5">
        <v>1992</v>
      </c>
      <c r="J7350" s="5">
        <v>164762.29</v>
      </c>
      <c r="K7350" s="3" t="str" cm="1">
        <f t="array" ref="K7350">_xlfn.LET(_xlpm.d,UPPER(TRIM(CLEAN(SUBSTITUTE(F7350,CHAR(160),"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51" spans="2:11" hidden="1" x14ac:dyDescent="0.25">
      <c r="B7351" s="20">
        <v>45722</v>
      </c>
      <c r="C7351" s="2" t="s">
        <v>1</v>
      </c>
      <c r="D7351" s="2" t="s">
        <v>1793</v>
      </c>
      <c r="E7351" s="2" t="s">
        <v>78</v>
      </c>
      <c r="F7351" s="2" t="s">
        <v>3968</v>
      </c>
      <c r="G7351" s="5">
        <v>40</v>
      </c>
      <c r="H7351" s="5">
        <v>41.5</v>
      </c>
      <c r="I7351" s="5">
        <v>1660</v>
      </c>
      <c r="J7351" s="5">
        <v>166422.29</v>
      </c>
      <c r="K7351" s="3" t="str" cm="1">
        <f t="array" ref="K7351">_xlfn.LET(_xlpm.d,UPPER(TRIM(CLEAN(SUBSTITUTE(F7351,CHAR(160),"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52" spans="2:11" hidden="1" x14ac:dyDescent="0.25">
      <c r="B7352" s="20">
        <v>45723</v>
      </c>
      <c r="C7352" s="2" t="s">
        <v>1</v>
      </c>
      <c r="D7352" s="2" t="s">
        <v>1794</v>
      </c>
      <c r="E7352" s="2" t="s">
        <v>232</v>
      </c>
      <c r="F7352" s="2" t="s">
        <v>3968</v>
      </c>
      <c r="G7352" s="5">
        <v>10</v>
      </c>
      <c r="H7352" s="5">
        <v>41.5</v>
      </c>
      <c r="I7352" s="5">
        <v>415</v>
      </c>
      <c r="J7352" s="5">
        <v>166837.29</v>
      </c>
      <c r="K7352" s="3" t="str" cm="1">
        <f t="array" ref="K7352">_xlfn.LET(_xlpm.d,UPPER(TRIM(CLEAN(SUBSTITUTE(F7352,CHAR(160),"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53" spans="2:11" hidden="1" x14ac:dyDescent="0.25">
      <c r="B7353" s="20">
        <v>45723</v>
      </c>
      <c r="C7353" s="2" t="s">
        <v>1</v>
      </c>
      <c r="D7353" s="2" t="s">
        <v>933</v>
      </c>
      <c r="E7353" s="2" t="s">
        <v>154</v>
      </c>
      <c r="F7353" s="2" t="s">
        <v>3968</v>
      </c>
      <c r="G7353" s="5">
        <v>40</v>
      </c>
      <c r="H7353" s="5">
        <v>41.5</v>
      </c>
      <c r="I7353" s="5">
        <v>1660</v>
      </c>
      <c r="J7353" s="5">
        <v>168497.29</v>
      </c>
      <c r="K7353" s="3" t="str" cm="1">
        <f t="array" ref="K7353">_xlfn.LET(_xlpm.d,UPPER(TRIM(CLEAN(SUBSTITUTE(F7353,CHAR(160),"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54" spans="2:11" hidden="1" x14ac:dyDescent="0.25">
      <c r="B7354" s="20">
        <v>45723</v>
      </c>
      <c r="C7354" s="2" t="s">
        <v>1</v>
      </c>
      <c r="D7354" s="2" t="s">
        <v>497</v>
      </c>
      <c r="E7354" s="2" t="s">
        <v>43</v>
      </c>
      <c r="F7354" s="2" t="s">
        <v>3968</v>
      </c>
      <c r="G7354" s="5">
        <v>15</v>
      </c>
      <c r="H7354" s="5">
        <v>29.5</v>
      </c>
      <c r="I7354" s="5">
        <v>442.5</v>
      </c>
      <c r="J7354" s="5">
        <v>168939.79</v>
      </c>
      <c r="K7354" s="3" t="str" cm="1">
        <f t="array" ref="K7354">_xlfn.LET(_xlpm.d,UPPER(TRIM(CLEAN(SUBSTITUTE(F7354,CHAR(160),"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55" spans="2:11" hidden="1" x14ac:dyDescent="0.25">
      <c r="B7355" s="20">
        <v>45723</v>
      </c>
      <c r="C7355" s="2" t="s">
        <v>1</v>
      </c>
      <c r="D7355" s="2" t="s">
        <v>1798</v>
      </c>
      <c r="E7355" s="2" t="s">
        <v>197</v>
      </c>
      <c r="F7355" s="2" t="s">
        <v>3968</v>
      </c>
      <c r="G7355" s="5">
        <v>48</v>
      </c>
      <c r="H7355" s="5">
        <v>41.5</v>
      </c>
      <c r="I7355" s="5">
        <v>1992</v>
      </c>
      <c r="J7355" s="5">
        <v>170931.79</v>
      </c>
      <c r="K7355" s="3" t="str" cm="1">
        <f t="array" ref="K7355">_xlfn.LET(_xlpm.d,UPPER(TRIM(CLEAN(SUBSTITUTE(F7355,CHAR(160),"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56" spans="2:11" hidden="1" x14ac:dyDescent="0.25">
      <c r="B7356" s="20">
        <v>45726</v>
      </c>
      <c r="C7356" s="2" t="s">
        <v>1</v>
      </c>
      <c r="D7356" s="2" t="s">
        <v>935</v>
      </c>
      <c r="E7356" s="2" t="s">
        <v>158</v>
      </c>
      <c r="F7356" s="2" t="s">
        <v>3968</v>
      </c>
      <c r="G7356" s="5">
        <v>40</v>
      </c>
      <c r="H7356" s="5">
        <v>41.5</v>
      </c>
      <c r="I7356" s="5">
        <v>1660</v>
      </c>
      <c r="J7356" s="5">
        <v>172591.79</v>
      </c>
      <c r="K7356" s="3" t="str" cm="1">
        <f t="array" ref="K7356">_xlfn.LET(_xlpm.d,UPPER(TRIM(CLEAN(SUBSTITUTE(F7356,CHAR(160),"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57" spans="2:11" hidden="1" x14ac:dyDescent="0.25">
      <c r="B7357" s="20">
        <v>45726</v>
      </c>
      <c r="C7357" s="2" t="s">
        <v>1</v>
      </c>
      <c r="D7357" s="2" t="s">
        <v>936</v>
      </c>
      <c r="E7357" s="2" t="s">
        <v>156</v>
      </c>
      <c r="F7357" s="2" t="s">
        <v>3968</v>
      </c>
      <c r="G7357" s="5">
        <v>40</v>
      </c>
      <c r="H7357" s="5">
        <v>41.5</v>
      </c>
      <c r="I7357" s="5">
        <v>1660</v>
      </c>
      <c r="J7357" s="5">
        <v>174251.79</v>
      </c>
      <c r="K7357" s="3" t="str" cm="1">
        <f t="array" ref="K7357">_xlfn.LET(_xlpm.d,UPPER(TRIM(CLEAN(SUBSTITUTE(F7357,CHAR(160),"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58" spans="2:11" hidden="1" x14ac:dyDescent="0.25">
      <c r="B7358" s="20">
        <v>45726</v>
      </c>
      <c r="C7358" s="2" t="s">
        <v>1</v>
      </c>
      <c r="D7358" s="2" t="s">
        <v>2718</v>
      </c>
      <c r="E7358" s="2" t="s">
        <v>254</v>
      </c>
      <c r="F7358" s="2" t="s">
        <v>3968</v>
      </c>
      <c r="G7358" s="5">
        <v>14</v>
      </c>
      <c r="H7358" s="5">
        <v>41.5</v>
      </c>
      <c r="I7358" s="5">
        <v>581</v>
      </c>
      <c r="J7358" s="5">
        <v>174832.79</v>
      </c>
      <c r="K7358" s="3" t="str" cm="1">
        <f t="array" ref="K7358">_xlfn.LET(_xlpm.d,UPPER(TRIM(CLEAN(SUBSTITUTE(F7358,CHAR(160),"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59" spans="2:11" hidden="1" x14ac:dyDescent="0.25">
      <c r="B7359" s="20">
        <v>45726</v>
      </c>
      <c r="C7359" s="2" t="s">
        <v>1</v>
      </c>
      <c r="D7359" s="2" t="s">
        <v>2719</v>
      </c>
      <c r="E7359" s="2" t="s">
        <v>248</v>
      </c>
      <c r="F7359" s="2" t="s">
        <v>3968</v>
      </c>
      <c r="G7359" s="5">
        <v>40</v>
      </c>
      <c r="H7359" s="5">
        <v>41.5</v>
      </c>
      <c r="I7359" s="5">
        <v>1660</v>
      </c>
      <c r="J7359" s="5">
        <v>176492.79</v>
      </c>
      <c r="K7359" s="3" t="str" cm="1">
        <f t="array" ref="K7359">_xlfn.LET(_xlpm.d,UPPER(TRIM(CLEAN(SUBSTITUTE(F7359,CHAR(160),"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60" spans="2:11" hidden="1" x14ac:dyDescent="0.25">
      <c r="B7360" s="20">
        <v>45727</v>
      </c>
      <c r="C7360" s="2" t="s">
        <v>1</v>
      </c>
      <c r="D7360" s="2" t="s">
        <v>1800</v>
      </c>
      <c r="E7360" s="2" t="s">
        <v>78</v>
      </c>
      <c r="F7360" s="2" t="s">
        <v>3968</v>
      </c>
      <c r="G7360" s="5">
        <v>40</v>
      </c>
      <c r="H7360" s="5">
        <v>41.5</v>
      </c>
      <c r="I7360" s="5">
        <v>1660</v>
      </c>
      <c r="J7360" s="5">
        <v>178152.79</v>
      </c>
      <c r="K7360" s="3" t="str" cm="1">
        <f t="array" ref="K7360">_xlfn.LET(_xlpm.d,UPPER(TRIM(CLEAN(SUBSTITUTE(F7360,CHAR(160),"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61" spans="2:11" hidden="1" x14ac:dyDescent="0.25">
      <c r="B7361" s="20">
        <v>45727</v>
      </c>
      <c r="C7361" s="2" t="s">
        <v>1</v>
      </c>
      <c r="D7361" s="2" t="s">
        <v>1801</v>
      </c>
      <c r="E7361" s="2" t="s">
        <v>232</v>
      </c>
      <c r="F7361" s="2" t="s">
        <v>3968</v>
      </c>
      <c r="G7361" s="5">
        <v>10</v>
      </c>
      <c r="H7361" s="5">
        <v>41.5</v>
      </c>
      <c r="I7361" s="5">
        <v>415</v>
      </c>
      <c r="J7361" s="5">
        <v>178567.79</v>
      </c>
      <c r="K7361" s="3" t="str" cm="1">
        <f t="array" ref="K7361">_xlfn.LET(_xlpm.d,UPPER(TRIM(CLEAN(SUBSTITUTE(F7361,CHAR(160),"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62" spans="2:11" hidden="1" x14ac:dyDescent="0.25">
      <c r="B7362" s="20">
        <v>45727</v>
      </c>
      <c r="C7362" s="2" t="s">
        <v>1</v>
      </c>
      <c r="D7362" s="2" t="s">
        <v>3977</v>
      </c>
      <c r="E7362" s="2" t="s">
        <v>186</v>
      </c>
      <c r="F7362" s="2" t="s">
        <v>3968</v>
      </c>
      <c r="G7362" s="5">
        <v>25</v>
      </c>
      <c r="H7362" s="5">
        <v>41.5</v>
      </c>
      <c r="I7362" s="5">
        <v>1037.5</v>
      </c>
      <c r="J7362" s="5">
        <v>179605.29</v>
      </c>
      <c r="K7362" s="3" t="str" cm="1">
        <f t="array" ref="K7362">_xlfn.LET(_xlpm.d,UPPER(TRIM(CLEAN(SUBSTITUTE(F7362,CHAR(160),"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63" spans="2:11" hidden="1" x14ac:dyDescent="0.25">
      <c r="B7363" s="20">
        <v>45727</v>
      </c>
      <c r="C7363" s="2" t="s">
        <v>1</v>
      </c>
      <c r="D7363" s="2" t="s">
        <v>3978</v>
      </c>
      <c r="E7363" s="2" t="s">
        <v>147</v>
      </c>
      <c r="F7363" s="2" t="s">
        <v>3968</v>
      </c>
      <c r="G7363" s="5">
        <v>42</v>
      </c>
      <c r="H7363" s="5">
        <v>41.5</v>
      </c>
      <c r="I7363" s="5">
        <v>1743</v>
      </c>
      <c r="J7363" s="5">
        <v>181348.29</v>
      </c>
      <c r="K7363" s="3" t="str" cm="1">
        <f t="array" ref="K7363">_xlfn.LET(_xlpm.d,UPPER(TRIM(CLEAN(SUBSTITUTE(F7363,CHAR(160),"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64" spans="2:11" hidden="1" x14ac:dyDescent="0.25">
      <c r="B7364" s="20">
        <v>45728</v>
      </c>
      <c r="C7364" s="2" t="s">
        <v>1</v>
      </c>
      <c r="D7364" s="2" t="s">
        <v>2726</v>
      </c>
      <c r="E7364" s="2" t="s">
        <v>170</v>
      </c>
      <c r="F7364" s="2" t="s">
        <v>3968</v>
      </c>
      <c r="G7364" s="5">
        <v>30</v>
      </c>
      <c r="H7364" s="5">
        <v>41.5</v>
      </c>
      <c r="I7364" s="5">
        <v>1245</v>
      </c>
      <c r="J7364" s="5">
        <v>182593.29</v>
      </c>
      <c r="K7364" s="3" t="str" cm="1">
        <f t="array" ref="K7364">_xlfn.LET(_xlpm.d,UPPER(TRIM(CLEAN(SUBSTITUTE(F7364,CHAR(160),"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65" spans="2:11" hidden="1" x14ac:dyDescent="0.25">
      <c r="B7365" s="20">
        <v>45728</v>
      </c>
      <c r="C7365" s="2" t="s">
        <v>1</v>
      </c>
      <c r="D7365" s="2" t="s">
        <v>2727</v>
      </c>
      <c r="E7365" s="2" t="s">
        <v>145</v>
      </c>
      <c r="F7365" s="2" t="s">
        <v>3968</v>
      </c>
      <c r="G7365" s="5">
        <v>10</v>
      </c>
      <c r="H7365" s="5">
        <v>41.5</v>
      </c>
      <c r="I7365" s="5">
        <v>415</v>
      </c>
      <c r="J7365" s="5">
        <v>183008.29</v>
      </c>
      <c r="K7365" s="3" t="str" cm="1">
        <f t="array" ref="K7365">_xlfn.LET(_xlpm.d,UPPER(TRIM(CLEAN(SUBSTITUTE(F7365,CHAR(160),"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66" spans="2:11" hidden="1" x14ac:dyDescent="0.25">
      <c r="B7366" s="20">
        <v>45728</v>
      </c>
      <c r="C7366" s="2" t="s">
        <v>1</v>
      </c>
      <c r="D7366" s="2" t="s">
        <v>1804</v>
      </c>
      <c r="E7366" s="2" t="s">
        <v>224</v>
      </c>
      <c r="F7366" s="2" t="s">
        <v>3968</v>
      </c>
      <c r="G7366" s="5">
        <v>164</v>
      </c>
      <c r="H7366" s="5">
        <v>41.5</v>
      </c>
      <c r="I7366" s="5">
        <v>6806</v>
      </c>
      <c r="J7366" s="5">
        <v>189814.29</v>
      </c>
      <c r="K7366" s="3" t="str" cm="1">
        <f t="array" ref="K7366">_xlfn.LET(_xlpm.d,UPPER(TRIM(CLEAN(SUBSTITUTE(F7366,CHAR(160),"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67" spans="2:11" hidden="1" x14ac:dyDescent="0.25">
      <c r="B7367" s="20">
        <v>45728</v>
      </c>
      <c r="C7367" s="2" t="s">
        <v>1</v>
      </c>
      <c r="D7367" s="2" t="s">
        <v>2728</v>
      </c>
      <c r="E7367" s="2" t="s">
        <v>170</v>
      </c>
      <c r="F7367" s="2" t="s">
        <v>3968</v>
      </c>
      <c r="G7367" s="5">
        <v>16</v>
      </c>
      <c r="H7367" s="5">
        <v>41.5</v>
      </c>
      <c r="I7367" s="5">
        <v>664</v>
      </c>
      <c r="J7367" s="5">
        <v>190478.29</v>
      </c>
      <c r="K7367" s="3" t="str" cm="1">
        <f t="array" ref="K7367">_xlfn.LET(_xlpm.d,UPPER(TRIM(CLEAN(SUBSTITUTE(F7367,CHAR(160),"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68" spans="2:11" hidden="1" x14ac:dyDescent="0.25">
      <c r="B7368" s="20">
        <v>45729</v>
      </c>
      <c r="C7368" s="2" t="s">
        <v>1</v>
      </c>
      <c r="D7368" s="2" t="s">
        <v>1527</v>
      </c>
      <c r="E7368" s="2" t="s">
        <v>135</v>
      </c>
      <c r="F7368" s="2" t="s">
        <v>3968</v>
      </c>
      <c r="G7368" s="5">
        <v>40</v>
      </c>
      <c r="H7368" s="5">
        <v>41.5</v>
      </c>
      <c r="I7368" s="5">
        <v>1660</v>
      </c>
      <c r="J7368" s="5">
        <v>192138.29</v>
      </c>
      <c r="K7368" s="3" t="str" cm="1">
        <f t="array" ref="K7368">_xlfn.LET(_xlpm.d,UPPER(TRIM(CLEAN(SUBSTITUTE(F7368,CHAR(160),"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69" spans="2:11" hidden="1" x14ac:dyDescent="0.25">
      <c r="B7369" s="20">
        <v>45729</v>
      </c>
      <c r="C7369" s="2" t="s">
        <v>1</v>
      </c>
      <c r="D7369" s="2" t="s">
        <v>1528</v>
      </c>
      <c r="E7369" s="2" t="s">
        <v>160</v>
      </c>
      <c r="F7369" s="2" t="s">
        <v>3968</v>
      </c>
      <c r="G7369" s="5">
        <v>16</v>
      </c>
      <c r="H7369" s="5">
        <v>41.5</v>
      </c>
      <c r="I7369" s="5">
        <v>664</v>
      </c>
      <c r="J7369" s="5">
        <v>192802.29</v>
      </c>
      <c r="K7369" s="3" t="str" cm="1">
        <f t="array" ref="K7369">_xlfn.LET(_xlpm.d,UPPER(TRIM(CLEAN(SUBSTITUTE(F7369,CHAR(160),"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70" spans="2:11" hidden="1" x14ac:dyDescent="0.25">
      <c r="B7370" s="20">
        <v>45730</v>
      </c>
      <c r="C7370" s="2" t="s">
        <v>1</v>
      </c>
      <c r="D7370" s="2" t="s">
        <v>941</v>
      </c>
      <c r="E7370" s="2" t="s">
        <v>154</v>
      </c>
      <c r="F7370" s="2" t="s">
        <v>3968</v>
      </c>
      <c r="G7370" s="5">
        <v>40</v>
      </c>
      <c r="H7370" s="5">
        <v>41.5</v>
      </c>
      <c r="I7370" s="5">
        <v>1660</v>
      </c>
      <c r="J7370" s="5">
        <v>194462.29</v>
      </c>
      <c r="K7370" s="3" t="str" cm="1">
        <f t="array" ref="K7370">_xlfn.LET(_xlpm.d,UPPER(TRIM(CLEAN(SUBSTITUTE(F7370,CHAR(160),"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71" spans="2:11" hidden="1" x14ac:dyDescent="0.25">
      <c r="B7371" s="20">
        <v>45730</v>
      </c>
      <c r="C7371" s="2" t="s">
        <v>1</v>
      </c>
      <c r="D7371" s="2" t="s">
        <v>500</v>
      </c>
      <c r="E7371" s="2" t="s">
        <v>195</v>
      </c>
      <c r="F7371" s="2" t="s">
        <v>3968</v>
      </c>
      <c r="G7371" s="5">
        <v>40</v>
      </c>
      <c r="H7371" s="5">
        <v>41.5</v>
      </c>
      <c r="I7371" s="5">
        <v>1660</v>
      </c>
      <c r="J7371" s="5">
        <v>196122.29</v>
      </c>
      <c r="K7371" s="3" t="str" cm="1">
        <f t="array" ref="K7371">_xlfn.LET(_xlpm.d,UPPER(TRIM(CLEAN(SUBSTITUTE(F7371,CHAR(160),"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72" spans="2:11" hidden="1" x14ac:dyDescent="0.25">
      <c r="B7372" s="20">
        <v>45730</v>
      </c>
      <c r="C7372" s="2" t="s">
        <v>1</v>
      </c>
      <c r="D7372" s="2" t="s">
        <v>501</v>
      </c>
      <c r="E7372" s="2" t="s">
        <v>43</v>
      </c>
      <c r="F7372" s="2" t="s">
        <v>3968</v>
      </c>
      <c r="G7372" s="5">
        <v>10</v>
      </c>
      <c r="H7372" s="5">
        <v>29.5</v>
      </c>
      <c r="I7372" s="5">
        <v>295</v>
      </c>
      <c r="J7372" s="5">
        <v>196417.29</v>
      </c>
      <c r="K7372" s="3" t="str" cm="1">
        <f t="array" ref="K7372">_xlfn.LET(_xlpm.d,UPPER(TRIM(CLEAN(SUBSTITUTE(F7372,CHAR(160),"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73" spans="2:11" hidden="1" x14ac:dyDescent="0.25">
      <c r="B7373" s="20">
        <v>45730</v>
      </c>
      <c r="C7373" s="2" t="s">
        <v>1</v>
      </c>
      <c r="D7373" s="2" t="s">
        <v>943</v>
      </c>
      <c r="E7373" s="2" t="s">
        <v>180</v>
      </c>
      <c r="F7373" s="2" t="s">
        <v>3968</v>
      </c>
      <c r="G7373" s="5">
        <v>32</v>
      </c>
      <c r="H7373" s="5">
        <v>41.5</v>
      </c>
      <c r="I7373" s="5">
        <v>1328</v>
      </c>
      <c r="J7373" s="5">
        <v>197745.29</v>
      </c>
      <c r="K7373" s="3" t="str" cm="1">
        <f t="array" ref="K7373">_xlfn.LET(_xlpm.d,UPPER(TRIM(CLEAN(SUBSTITUTE(F7373,CHAR(160),"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74" spans="2:11" hidden="1" x14ac:dyDescent="0.25">
      <c r="B7374" s="20">
        <v>45733</v>
      </c>
      <c r="C7374" s="2" t="s">
        <v>1</v>
      </c>
      <c r="D7374" s="2" t="s">
        <v>944</v>
      </c>
      <c r="E7374" s="2" t="s">
        <v>279</v>
      </c>
      <c r="F7374" s="2" t="s">
        <v>3968</v>
      </c>
      <c r="G7374" s="5">
        <v>32</v>
      </c>
      <c r="H7374" s="5">
        <v>41.5</v>
      </c>
      <c r="I7374" s="5">
        <v>1328</v>
      </c>
      <c r="J7374" s="5">
        <v>199073.29</v>
      </c>
      <c r="K7374" s="3" t="str" cm="1">
        <f t="array" ref="K7374">_xlfn.LET(_xlpm.d,UPPER(TRIM(CLEAN(SUBSTITUTE(F7374,CHAR(160),"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75" spans="2:11" hidden="1" x14ac:dyDescent="0.25">
      <c r="B7375" s="20">
        <v>45733</v>
      </c>
      <c r="C7375" s="2" t="s">
        <v>1</v>
      </c>
      <c r="D7375" s="2" t="s">
        <v>945</v>
      </c>
      <c r="E7375" s="2" t="s">
        <v>162</v>
      </c>
      <c r="F7375" s="2" t="s">
        <v>3968</v>
      </c>
      <c r="G7375" s="5">
        <v>40</v>
      </c>
      <c r="H7375" s="5">
        <v>41.5</v>
      </c>
      <c r="I7375" s="5">
        <v>1660</v>
      </c>
      <c r="J7375" s="5">
        <v>200733.29</v>
      </c>
      <c r="K7375" s="3" t="str" cm="1">
        <f t="array" ref="K7375">_xlfn.LET(_xlpm.d,UPPER(TRIM(CLEAN(SUBSTITUTE(F7375,CHAR(160),"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76" spans="2:11" hidden="1" x14ac:dyDescent="0.25">
      <c r="B7376" s="20">
        <v>45734</v>
      </c>
      <c r="C7376" s="2" t="s">
        <v>1</v>
      </c>
      <c r="D7376" s="2" t="s">
        <v>1396</v>
      </c>
      <c r="E7376" s="2" t="s">
        <v>232</v>
      </c>
      <c r="F7376" s="2" t="s">
        <v>3968</v>
      </c>
      <c r="G7376" s="5">
        <v>16</v>
      </c>
      <c r="H7376" s="5">
        <v>41.5</v>
      </c>
      <c r="I7376" s="5">
        <v>664</v>
      </c>
      <c r="J7376" s="5">
        <v>201397.29</v>
      </c>
      <c r="K7376" s="3" t="str" cm="1">
        <f t="array" ref="K7376">_xlfn.LET(_xlpm.d,UPPER(TRIM(CLEAN(SUBSTITUTE(F7376,CHAR(160),"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77" spans="2:11" hidden="1" x14ac:dyDescent="0.25">
      <c r="B7377" s="20">
        <v>45734</v>
      </c>
      <c r="C7377" s="2" t="s">
        <v>1</v>
      </c>
      <c r="D7377" s="2" t="s">
        <v>503</v>
      </c>
      <c r="E7377" s="2" t="s">
        <v>143</v>
      </c>
      <c r="F7377" s="2" t="s">
        <v>3968</v>
      </c>
      <c r="G7377" s="5">
        <v>20</v>
      </c>
      <c r="H7377" s="5">
        <v>41.5</v>
      </c>
      <c r="I7377" s="5">
        <v>830</v>
      </c>
      <c r="J7377" s="5">
        <v>202227.29</v>
      </c>
      <c r="K7377" s="3" t="str" cm="1">
        <f t="array" ref="K7377">_xlfn.LET(_xlpm.d,UPPER(TRIM(CLEAN(SUBSTITUTE(F7377,CHAR(160),"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78" spans="2:11" hidden="1" x14ac:dyDescent="0.25">
      <c r="B7378" s="20">
        <v>45734</v>
      </c>
      <c r="C7378" s="2" t="s">
        <v>1</v>
      </c>
      <c r="D7378" s="2" t="s">
        <v>3979</v>
      </c>
      <c r="E7378" s="2" t="s">
        <v>165</v>
      </c>
      <c r="F7378" s="2" t="s">
        <v>3968</v>
      </c>
      <c r="G7378" s="5">
        <v>10</v>
      </c>
      <c r="H7378" s="5">
        <v>41.5</v>
      </c>
      <c r="I7378" s="5">
        <v>415</v>
      </c>
      <c r="J7378" s="5">
        <v>202642.29</v>
      </c>
      <c r="K7378" s="3" t="str" cm="1">
        <f t="array" ref="K7378">_xlfn.LET(_xlpm.d,UPPER(TRIM(CLEAN(SUBSTITUTE(F7378,CHAR(160),"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79" spans="2:11" hidden="1" x14ac:dyDescent="0.25">
      <c r="B7379" s="20">
        <v>45735</v>
      </c>
      <c r="C7379" s="2" t="s">
        <v>1</v>
      </c>
      <c r="D7379" s="2" t="s">
        <v>947</v>
      </c>
      <c r="E7379" s="2" t="s">
        <v>149</v>
      </c>
      <c r="F7379" s="2" t="s">
        <v>3968</v>
      </c>
      <c r="G7379" s="5">
        <v>16</v>
      </c>
      <c r="H7379" s="5">
        <v>41.5</v>
      </c>
      <c r="I7379" s="5">
        <v>664</v>
      </c>
      <c r="J7379" s="5">
        <v>203306.29</v>
      </c>
      <c r="K7379" s="3" t="str" cm="1">
        <f t="array" ref="K7379">_xlfn.LET(_xlpm.d,UPPER(TRIM(CLEAN(SUBSTITUTE(F7379,CHAR(160),"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80" spans="2:11" hidden="1" x14ac:dyDescent="0.25">
      <c r="B7380" s="20">
        <v>45735</v>
      </c>
      <c r="C7380" s="2" t="s">
        <v>1</v>
      </c>
      <c r="D7380" s="2" t="s">
        <v>1818</v>
      </c>
      <c r="E7380" s="2" t="s">
        <v>197</v>
      </c>
      <c r="F7380" s="2" t="s">
        <v>3968</v>
      </c>
      <c r="G7380" s="5">
        <v>32</v>
      </c>
      <c r="H7380" s="5">
        <v>41.5</v>
      </c>
      <c r="I7380" s="5">
        <v>1328</v>
      </c>
      <c r="J7380" s="5">
        <v>204634.29</v>
      </c>
      <c r="K7380" s="3" t="str" cm="1">
        <f t="array" ref="K7380">_xlfn.LET(_xlpm.d,UPPER(TRIM(CLEAN(SUBSTITUTE(F7380,CHAR(160),"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81" spans="2:11" hidden="1" x14ac:dyDescent="0.25">
      <c r="B7381" s="20">
        <v>45735</v>
      </c>
      <c r="C7381" s="2" t="s">
        <v>1</v>
      </c>
      <c r="D7381" s="2" t="s">
        <v>2742</v>
      </c>
      <c r="E7381" s="2" t="s">
        <v>170</v>
      </c>
      <c r="F7381" s="2" t="s">
        <v>3968</v>
      </c>
      <c r="G7381" s="5">
        <v>48</v>
      </c>
      <c r="H7381" s="5">
        <v>41.5</v>
      </c>
      <c r="I7381" s="5">
        <v>1992</v>
      </c>
      <c r="J7381" s="5">
        <v>206626.29</v>
      </c>
      <c r="K7381" s="3" t="str" cm="1">
        <f t="array" ref="K7381">_xlfn.LET(_xlpm.d,UPPER(TRIM(CLEAN(SUBSTITUTE(F7381,CHAR(160),"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82" spans="2:11" hidden="1" x14ac:dyDescent="0.25">
      <c r="B7382" s="20">
        <v>45736</v>
      </c>
      <c r="C7382" s="2" t="s">
        <v>1</v>
      </c>
      <c r="D7382" s="2" t="s">
        <v>2744</v>
      </c>
      <c r="E7382" s="2" t="s">
        <v>3</v>
      </c>
      <c r="F7382" s="2" t="s">
        <v>3968</v>
      </c>
      <c r="G7382" s="5">
        <v>16</v>
      </c>
      <c r="H7382" s="5">
        <v>41.5</v>
      </c>
      <c r="I7382" s="5">
        <v>664</v>
      </c>
      <c r="J7382" s="5">
        <v>207290.29</v>
      </c>
      <c r="K7382" s="3" t="str" cm="1">
        <f t="array" ref="K7382">_xlfn.LET(_xlpm.d,UPPER(TRIM(CLEAN(SUBSTITUTE(F7382,CHAR(160),"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83" spans="2:11" hidden="1" x14ac:dyDescent="0.25">
      <c r="B7383" s="20">
        <v>45736</v>
      </c>
      <c r="C7383" s="2" t="s">
        <v>1</v>
      </c>
      <c r="D7383" s="2" t="s">
        <v>1821</v>
      </c>
      <c r="E7383" s="2" t="s">
        <v>319</v>
      </c>
      <c r="F7383" s="2" t="s">
        <v>3968</v>
      </c>
      <c r="G7383" s="5">
        <v>63</v>
      </c>
      <c r="H7383" s="5">
        <v>41.5</v>
      </c>
      <c r="I7383" s="5">
        <v>2614.5</v>
      </c>
      <c r="J7383" s="5">
        <v>209904.79</v>
      </c>
      <c r="K7383" s="3" t="str" cm="1">
        <f t="array" ref="K7383">_xlfn.LET(_xlpm.d,UPPER(TRIM(CLEAN(SUBSTITUTE(F7383,CHAR(160),"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84" spans="2:11" hidden="1" x14ac:dyDescent="0.25">
      <c r="B7384" s="20">
        <v>45736</v>
      </c>
      <c r="C7384" s="2" t="s">
        <v>1</v>
      </c>
      <c r="D7384" s="2" t="s">
        <v>1822</v>
      </c>
      <c r="E7384" s="2" t="s">
        <v>224</v>
      </c>
      <c r="F7384" s="2" t="s">
        <v>3968</v>
      </c>
      <c r="G7384" s="5">
        <v>85</v>
      </c>
      <c r="H7384" s="5">
        <v>41.5</v>
      </c>
      <c r="I7384" s="5">
        <v>3527.5</v>
      </c>
      <c r="J7384" s="5">
        <v>213432.29</v>
      </c>
      <c r="K7384" s="3" t="str" cm="1">
        <f t="array" ref="K7384">_xlfn.LET(_xlpm.d,UPPER(TRIM(CLEAN(SUBSTITUTE(F7384,CHAR(160),"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85" spans="2:11" hidden="1" x14ac:dyDescent="0.25">
      <c r="B7385" s="20">
        <v>45740</v>
      </c>
      <c r="C7385" s="2" t="s">
        <v>1</v>
      </c>
      <c r="D7385" s="2" t="s">
        <v>3980</v>
      </c>
      <c r="E7385" s="2" t="s">
        <v>254</v>
      </c>
      <c r="F7385" s="2" t="s">
        <v>3968</v>
      </c>
      <c r="G7385" s="5">
        <v>32</v>
      </c>
      <c r="H7385" s="5">
        <v>41.5</v>
      </c>
      <c r="I7385" s="5">
        <v>1328</v>
      </c>
      <c r="J7385" s="5">
        <v>214760.29</v>
      </c>
      <c r="K7385" s="3" t="str" cm="1">
        <f t="array" ref="K7385">_xlfn.LET(_xlpm.d,UPPER(TRIM(CLEAN(SUBSTITUTE(F7385,CHAR(160),"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86" spans="2:11" hidden="1" x14ac:dyDescent="0.25">
      <c r="B7386" s="20">
        <v>45741</v>
      </c>
      <c r="C7386" s="2" t="s">
        <v>1</v>
      </c>
      <c r="D7386" s="2" t="s">
        <v>2749</v>
      </c>
      <c r="E7386" s="2" t="s">
        <v>147</v>
      </c>
      <c r="F7386" s="2" t="s">
        <v>3968</v>
      </c>
      <c r="G7386" s="5">
        <v>16</v>
      </c>
      <c r="H7386" s="5">
        <v>41.5</v>
      </c>
      <c r="I7386" s="5">
        <v>664</v>
      </c>
      <c r="J7386" s="5">
        <v>215424.29</v>
      </c>
      <c r="K7386" s="3" t="str" cm="1">
        <f t="array" ref="K7386">_xlfn.LET(_xlpm.d,UPPER(TRIM(CLEAN(SUBSTITUTE(F7386,CHAR(160),"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87" spans="2:11" hidden="1" x14ac:dyDescent="0.25">
      <c r="B7387" s="20">
        <v>45741</v>
      </c>
      <c r="C7387" s="2" t="s">
        <v>1</v>
      </c>
      <c r="D7387" s="2" t="s">
        <v>1823</v>
      </c>
      <c r="E7387" s="2" t="s">
        <v>78</v>
      </c>
      <c r="F7387" s="2" t="s">
        <v>3968</v>
      </c>
      <c r="G7387" s="5">
        <v>30</v>
      </c>
      <c r="H7387" s="5">
        <v>41.5</v>
      </c>
      <c r="I7387" s="5">
        <v>1245</v>
      </c>
      <c r="J7387" s="5">
        <v>216669.29</v>
      </c>
      <c r="K7387" s="3" t="str" cm="1">
        <f t="array" ref="K7387">_xlfn.LET(_xlpm.d,UPPER(TRIM(CLEAN(SUBSTITUTE(F7387,CHAR(160),"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88" spans="2:11" hidden="1" x14ac:dyDescent="0.25">
      <c r="B7388" s="20">
        <v>45741</v>
      </c>
      <c r="C7388" s="2" t="s">
        <v>1</v>
      </c>
      <c r="D7388" s="2" t="s">
        <v>507</v>
      </c>
      <c r="E7388" s="2" t="s">
        <v>282</v>
      </c>
      <c r="F7388" s="2" t="s">
        <v>3968</v>
      </c>
      <c r="G7388" s="5">
        <v>80</v>
      </c>
      <c r="H7388" s="5">
        <v>41.5</v>
      </c>
      <c r="I7388" s="5">
        <v>3320</v>
      </c>
      <c r="J7388" s="5">
        <v>219989.29</v>
      </c>
      <c r="K7388" s="3" t="str" cm="1">
        <f t="array" ref="K7388">_xlfn.LET(_xlpm.d,UPPER(TRIM(CLEAN(SUBSTITUTE(F7388,CHAR(160),"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89" spans="2:11" hidden="1" x14ac:dyDescent="0.25">
      <c r="B7389" s="20">
        <v>45742</v>
      </c>
      <c r="C7389" s="2" t="s">
        <v>1</v>
      </c>
      <c r="D7389" s="2" t="s">
        <v>949</v>
      </c>
      <c r="E7389" s="2" t="s">
        <v>189</v>
      </c>
      <c r="F7389" s="2" t="s">
        <v>3968</v>
      </c>
      <c r="G7389" s="5">
        <v>20</v>
      </c>
      <c r="H7389" s="5">
        <v>41.5</v>
      </c>
      <c r="I7389" s="5">
        <v>830</v>
      </c>
      <c r="J7389" s="5">
        <v>220819.29</v>
      </c>
      <c r="K7389" s="3" t="str" cm="1">
        <f t="array" ref="K7389">_xlfn.LET(_xlpm.d,UPPER(TRIM(CLEAN(SUBSTITUTE(F7389,CHAR(160),"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90" spans="2:11" hidden="1" x14ac:dyDescent="0.25">
      <c r="B7390" s="20">
        <v>45742</v>
      </c>
      <c r="C7390" s="2" t="s">
        <v>1</v>
      </c>
      <c r="D7390" s="2" t="s">
        <v>950</v>
      </c>
      <c r="E7390" s="2" t="s">
        <v>145</v>
      </c>
      <c r="F7390" s="2" t="s">
        <v>3968</v>
      </c>
      <c r="G7390" s="5">
        <v>10</v>
      </c>
      <c r="H7390" s="5">
        <v>41.5</v>
      </c>
      <c r="I7390" s="5">
        <v>415</v>
      </c>
      <c r="J7390" s="5">
        <v>221234.29</v>
      </c>
      <c r="K7390" s="3" t="str" cm="1">
        <f t="array" ref="K7390">_xlfn.LET(_xlpm.d,UPPER(TRIM(CLEAN(SUBSTITUTE(F7390,CHAR(160),"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91" spans="2:11" hidden="1" x14ac:dyDescent="0.25">
      <c r="B7391" s="20">
        <v>45742</v>
      </c>
      <c r="C7391" s="2" t="s">
        <v>1</v>
      </c>
      <c r="D7391" s="2" t="s">
        <v>951</v>
      </c>
      <c r="E7391" s="2" t="s">
        <v>149</v>
      </c>
      <c r="F7391" s="2" t="s">
        <v>3968</v>
      </c>
      <c r="G7391" s="5">
        <v>20</v>
      </c>
      <c r="H7391" s="5">
        <v>41.5</v>
      </c>
      <c r="I7391" s="5">
        <v>830</v>
      </c>
      <c r="J7391" s="5">
        <v>222064.29</v>
      </c>
      <c r="K7391" s="3" t="str" cm="1">
        <f t="array" ref="K7391">_xlfn.LET(_xlpm.d,UPPER(TRIM(CLEAN(SUBSTITUTE(F7391,CHAR(160),"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92" spans="2:11" hidden="1" x14ac:dyDescent="0.25">
      <c r="B7392" s="20">
        <v>45743</v>
      </c>
      <c r="C7392" s="2" t="s">
        <v>1</v>
      </c>
      <c r="D7392" s="2" t="s">
        <v>3981</v>
      </c>
      <c r="E7392" s="2" t="s">
        <v>151</v>
      </c>
      <c r="F7392" s="2" t="s">
        <v>3968</v>
      </c>
      <c r="G7392" s="5">
        <v>20</v>
      </c>
      <c r="H7392" s="5">
        <v>41.5</v>
      </c>
      <c r="I7392" s="5">
        <v>830</v>
      </c>
      <c r="J7392" s="5">
        <v>222894.29</v>
      </c>
      <c r="K7392" s="3" t="str" cm="1">
        <f t="array" ref="K7392">_xlfn.LET(_xlpm.d,UPPER(TRIM(CLEAN(SUBSTITUTE(F7392,CHAR(160),"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93" spans="2:11" hidden="1" x14ac:dyDescent="0.25">
      <c r="B7393" s="20">
        <v>45743</v>
      </c>
      <c r="C7393" s="2" t="s">
        <v>1</v>
      </c>
      <c r="D7393" s="2" t="s">
        <v>1502</v>
      </c>
      <c r="E7393" s="2" t="s">
        <v>192</v>
      </c>
      <c r="F7393" s="2" t="s">
        <v>3968</v>
      </c>
      <c r="G7393" s="5">
        <v>16</v>
      </c>
      <c r="H7393" s="5">
        <v>41.5</v>
      </c>
      <c r="I7393" s="5">
        <v>664</v>
      </c>
      <c r="J7393" s="5">
        <v>223558.29</v>
      </c>
      <c r="K7393" s="3" t="str" cm="1">
        <f t="array" ref="K7393">_xlfn.LET(_xlpm.d,UPPER(TRIM(CLEAN(SUBSTITUTE(F7393,CHAR(160),"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94" spans="2:11" hidden="1" x14ac:dyDescent="0.25">
      <c r="B7394" s="20">
        <v>45743</v>
      </c>
      <c r="C7394" s="2" t="s">
        <v>1</v>
      </c>
      <c r="D7394" s="2" t="s">
        <v>2755</v>
      </c>
      <c r="E7394" s="2" t="s">
        <v>246</v>
      </c>
      <c r="F7394" s="2" t="s">
        <v>3968</v>
      </c>
      <c r="G7394" s="5">
        <v>20</v>
      </c>
      <c r="H7394" s="5">
        <v>41.5</v>
      </c>
      <c r="I7394" s="5">
        <v>830</v>
      </c>
      <c r="J7394" s="5">
        <v>224388.29</v>
      </c>
      <c r="K7394" s="3" t="str" cm="1">
        <f t="array" ref="K7394">_xlfn.LET(_xlpm.d,UPPER(TRIM(CLEAN(SUBSTITUTE(F7394,CHAR(160),"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95" spans="2:11" hidden="1" x14ac:dyDescent="0.25">
      <c r="B7395" s="20">
        <v>45744</v>
      </c>
      <c r="C7395" s="2" t="s">
        <v>1</v>
      </c>
      <c r="D7395" s="2" t="s">
        <v>1829</v>
      </c>
      <c r="E7395" s="2" t="s">
        <v>241</v>
      </c>
      <c r="F7395" s="2" t="s">
        <v>3968</v>
      </c>
      <c r="G7395" s="5">
        <v>40</v>
      </c>
      <c r="H7395" s="5">
        <v>41.5</v>
      </c>
      <c r="I7395" s="5">
        <v>1660</v>
      </c>
      <c r="J7395" s="5">
        <v>226048.29</v>
      </c>
      <c r="K7395" s="3" t="str" cm="1">
        <f t="array" ref="K7395">_xlfn.LET(_xlpm.d,UPPER(TRIM(CLEAN(SUBSTITUTE(F7395,CHAR(160),"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96" spans="2:11" hidden="1" x14ac:dyDescent="0.25">
      <c r="B7396" s="20">
        <v>45744</v>
      </c>
      <c r="C7396" s="2" t="s">
        <v>1</v>
      </c>
      <c r="D7396" s="2" t="s">
        <v>509</v>
      </c>
      <c r="E7396" s="2" t="s">
        <v>195</v>
      </c>
      <c r="F7396" s="2" t="s">
        <v>3968</v>
      </c>
      <c r="G7396" s="5">
        <v>32</v>
      </c>
      <c r="H7396" s="5">
        <v>41.5</v>
      </c>
      <c r="I7396" s="5">
        <v>1328</v>
      </c>
      <c r="J7396" s="5">
        <v>227376.29</v>
      </c>
      <c r="K7396" s="3" t="str" cm="1">
        <f t="array" ref="K7396">_xlfn.LET(_xlpm.d,UPPER(TRIM(CLEAN(SUBSTITUTE(F7396,CHAR(160),"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97" spans="2:11" hidden="1" x14ac:dyDescent="0.25">
      <c r="B7397" s="20">
        <v>45744</v>
      </c>
      <c r="C7397" s="2" t="s">
        <v>1</v>
      </c>
      <c r="D7397" s="2" t="s">
        <v>2758</v>
      </c>
      <c r="E7397" s="2" t="s">
        <v>236</v>
      </c>
      <c r="F7397" s="2" t="s">
        <v>3968</v>
      </c>
      <c r="G7397" s="5">
        <v>80</v>
      </c>
      <c r="H7397" s="5">
        <v>41.5</v>
      </c>
      <c r="I7397" s="5">
        <v>3320</v>
      </c>
      <c r="J7397" s="5">
        <v>230696.29</v>
      </c>
      <c r="K7397" s="3" t="str" cm="1">
        <f t="array" ref="K7397">_xlfn.LET(_xlpm.d,UPPER(TRIM(CLEAN(SUBSTITUTE(F7397,CHAR(160),"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98" spans="2:11" hidden="1" x14ac:dyDescent="0.25">
      <c r="B7398" s="20">
        <v>45744</v>
      </c>
      <c r="C7398" s="2" t="s">
        <v>1</v>
      </c>
      <c r="D7398" s="2" t="s">
        <v>1830</v>
      </c>
      <c r="E7398" s="2" t="s">
        <v>78</v>
      </c>
      <c r="F7398" s="2" t="s">
        <v>3968</v>
      </c>
      <c r="G7398" s="5">
        <v>10</v>
      </c>
      <c r="H7398" s="5">
        <v>41.5</v>
      </c>
      <c r="I7398" s="5">
        <v>415</v>
      </c>
      <c r="J7398" s="5">
        <v>231111.29</v>
      </c>
      <c r="K7398" s="3" t="str" cm="1">
        <f t="array" ref="K7398">_xlfn.LET(_xlpm.d,UPPER(TRIM(CLEAN(SUBSTITUTE(F7398,CHAR(160),"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399" spans="2:11" hidden="1" x14ac:dyDescent="0.25">
      <c r="B7399" s="20">
        <v>45744</v>
      </c>
      <c r="C7399" s="2" t="s">
        <v>1</v>
      </c>
      <c r="D7399" s="2" t="s">
        <v>953</v>
      </c>
      <c r="E7399" s="2" t="s">
        <v>43</v>
      </c>
      <c r="F7399" s="2" t="s">
        <v>3968</v>
      </c>
      <c r="G7399" s="5">
        <v>8</v>
      </c>
      <c r="H7399" s="5">
        <v>29.5</v>
      </c>
      <c r="I7399" s="5">
        <v>236</v>
      </c>
      <c r="J7399" s="5">
        <v>231347.29</v>
      </c>
      <c r="K7399" s="3" t="str" cm="1">
        <f t="array" ref="K7399">_xlfn.LET(_xlpm.d,UPPER(TRIM(CLEAN(SUBSTITUTE(F7399,CHAR(160),"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00" spans="2:11" hidden="1" x14ac:dyDescent="0.25">
      <c r="B7400" s="20">
        <v>45744</v>
      </c>
      <c r="C7400" s="2" t="s">
        <v>1</v>
      </c>
      <c r="D7400" s="2" t="s">
        <v>2759</v>
      </c>
      <c r="E7400" s="2" t="s">
        <v>311</v>
      </c>
      <c r="F7400" s="2" t="s">
        <v>3968</v>
      </c>
      <c r="G7400" s="5">
        <v>100</v>
      </c>
      <c r="H7400" s="5">
        <v>41.5</v>
      </c>
      <c r="I7400" s="5">
        <v>4150</v>
      </c>
      <c r="J7400" s="5">
        <v>235497.29</v>
      </c>
      <c r="K7400" s="3" t="str" cm="1">
        <f t="array" ref="K7400">_xlfn.LET(_xlpm.d,UPPER(TRIM(CLEAN(SUBSTITUTE(F7400,CHAR(160),"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01" spans="2:11" hidden="1" x14ac:dyDescent="0.25">
      <c r="B7401" s="20">
        <v>45744</v>
      </c>
      <c r="C7401" s="2" t="s">
        <v>1</v>
      </c>
      <c r="D7401" s="2" t="s">
        <v>1832</v>
      </c>
      <c r="E7401" s="2" t="s">
        <v>234</v>
      </c>
      <c r="F7401" s="2" t="s">
        <v>3968</v>
      </c>
      <c r="G7401" s="5">
        <v>25</v>
      </c>
      <c r="H7401" s="5">
        <v>41.5</v>
      </c>
      <c r="I7401" s="5">
        <v>1037.5</v>
      </c>
      <c r="J7401" s="5">
        <v>236534.79</v>
      </c>
      <c r="K7401" s="3" t="str" cm="1">
        <f t="array" ref="K7401">_xlfn.LET(_xlpm.d,UPPER(TRIM(CLEAN(SUBSTITUTE(F7401,CHAR(160),"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02" spans="2:11" hidden="1" x14ac:dyDescent="0.25">
      <c r="B7402" s="20">
        <v>45747</v>
      </c>
      <c r="C7402" s="2" t="s">
        <v>1</v>
      </c>
      <c r="D7402" s="2" t="s">
        <v>955</v>
      </c>
      <c r="E7402" s="2" t="s">
        <v>162</v>
      </c>
      <c r="F7402" s="2" t="s">
        <v>3968</v>
      </c>
      <c r="G7402" s="5">
        <v>50</v>
      </c>
      <c r="H7402" s="5">
        <v>41.5</v>
      </c>
      <c r="I7402" s="5">
        <v>2075</v>
      </c>
      <c r="J7402" s="5">
        <v>238609.79</v>
      </c>
      <c r="K7402" s="3" t="str" cm="1">
        <f t="array" ref="K7402">_xlfn.LET(_xlpm.d,UPPER(TRIM(CLEAN(SUBSTITUTE(F7402,CHAR(160),"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03" spans="2:11" hidden="1" x14ac:dyDescent="0.25">
      <c r="B7403" s="20">
        <v>45749</v>
      </c>
      <c r="C7403" s="2" t="s">
        <v>1</v>
      </c>
      <c r="D7403" s="2" t="s">
        <v>1840</v>
      </c>
      <c r="E7403" s="2" t="s">
        <v>224</v>
      </c>
      <c r="F7403" s="2" t="s">
        <v>3968</v>
      </c>
      <c r="G7403" s="5">
        <v>32</v>
      </c>
      <c r="H7403" s="5">
        <v>41.5</v>
      </c>
      <c r="I7403" s="5">
        <v>1328</v>
      </c>
      <c r="J7403" s="5">
        <v>239937.79</v>
      </c>
      <c r="K7403" s="3" t="str" cm="1">
        <f t="array" ref="K7403">_xlfn.LET(_xlpm.d,UPPER(TRIM(CLEAN(SUBSTITUTE(F7403,CHAR(160),"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04" spans="2:11" hidden="1" x14ac:dyDescent="0.25">
      <c r="B7404" s="20">
        <v>45750</v>
      </c>
      <c r="C7404" s="2" t="s">
        <v>1</v>
      </c>
      <c r="D7404" s="2" t="s">
        <v>958</v>
      </c>
      <c r="E7404" s="2" t="s">
        <v>168</v>
      </c>
      <c r="F7404" s="2" t="s">
        <v>3968</v>
      </c>
      <c r="G7404" s="5">
        <v>20</v>
      </c>
      <c r="H7404" s="5">
        <v>41.5</v>
      </c>
      <c r="I7404" s="5">
        <v>830</v>
      </c>
      <c r="J7404" s="5">
        <v>240767.79</v>
      </c>
      <c r="K7404" s="3" t="str" cm="1">
        <f t="array" ref="K7404">_xlfn.LET(_xlpm.d,UPPER(TRIM(CLEAN(SUBSTITUTE(F7404,CHAR(160),"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05" spans="2:11" hidden="1" x14ac:dyDescent="0.25">
      <c r="B7405" s="20">
        <v>45750</v>
      </c>
      <c r="C7405" s="2" t="s">
        <v>1</v>
      </c>
      <c r="D7405" s="2" t="s">
        <v>1404</v>
      </c>
      <c r="E7405" s="2" t="s">
        <v>135</v>
      </c>
      <c r="F7405" s="2" t="s">
        <v>3968</v>
      </c>
      <c r="G7405" s="5">
        <v>16</v>
      </c>
      <c r="H7405" s="5">
        <v>41.5</v>
      </c>
      <c r="I7405" s="5">
        <v>664</v>
      </c>
      <c r="J7405" s="5">
        <v>241431.79</v>
      </c>
      <c r="K7405" s="3" t="str" cm="1">
        <f t="array" ref="K7405">_xlfn.LET(_xlpm.d,UPPER(TRIM(CLEAN(SUBSTITUTE(F7405,CHAR(160),"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06" spans="2:11" hidden="1" x14ac:dyDescent="0.25">
      <c r="B7406" s="20">
        <v>45750</v>
      </c>
      <c r="C7406" s="2" t="s">
        <v>1</v>
      </c>
      <c r="D7406" s="2" t="s">
        <v>959</v>
      </c>
      <c r="E7406" s="2" t="s">
        <v>192</v>
      </c>
      <c r="F7406" s="2" t="s">
        <v>3968</v>
      </c>
      <c r="G7406" s="5">
        <v>40</v>
      </c>
      <c r="H7406" s="5">
        <v>41.5</v>
      </c>
      <c r="I7406" s="5">
        <v>1660</v>
      </c>
      <c r="J7406" s="5">
        <v>243091.79</v>
      </c>
      <c r="K7406" s="3" t="str" cm="1">
        <f t="array" ref="K7406">_xlfn.LET(_xlpm.d,UPPER(TRIM(CLEAN(SUBSTITUTE(F7406,CHAR(160),"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07" spans="2:11" hidden="1" x14ac:dyDescent="0.25">
      <c r="B7407" s="20">
        <v>45750</v>
      </c>
      <c r="C7407" s="2" t="s">
        <v>1</v>
      </c>
      <c r="D7407" s="2" t="s">
        <v>1841</v>
      </c>
      <c r="E7407" s="2" t="s">
        <v>268</v>
      </c>
      <c r="F7407" s="2" t="s">
        <v>3968</v>
      </c>
      <c r="G7407" s="5">
        <v>40</v>
      </c>
      <c r="H7407" s="5">
        <v>41.5</v>
      </c>
      <c r="I7407" s="5">
        <v>1660</v>
      </c>
      <c r="J7407" s="5">
        <v>244751.79</v>
      </c>
      <c r="K7407" s="3" t="str" cm="1">
        <f t="array" ref="K7407">_xlfn.LET(_xlpm.d,UPPER(TRIM(CLEAN(SUBSTITUTE(F7407,CHAR(160),"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08" spans="2:11" hidden="1" x14ac:dyDescent="0.25">
      <c r="B7408" s="20">
        <v>45750</v>
      </c>
      <c r="C7408" s="2" t="s">
        <v>1</v>
      </c>
      <c r="D7408" s="2" t="s">
        <v>960</v>
      </c>
      <c r="E7408" s="2" t="s">
        <v>160</v>
      </c>
      <c r="F7408" s="2" t="s">
        <v>3968</v>
      </c>
      <c r="G7408" s="5">
        <v>40</v>
      </c>
      <c r="H7408" s="5">
        <v>41.5</v>
      </c>
      <c r="I7408" s="5">
        <v>1660</v>
      </c>
      <c r="J7408" s="5">
        <v>246411.79</v>
      </c>
      <c r="K7408" s="3" t="str" cm="1">
        <f t="array" ref="K7408">_xlfn.LET(_xlpm.d,UPPER(TRIM(CLEAN(SUBSTITUTE(F7408,CHAR(160),"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09" spans="2:11" hidden="1" x14ac:dyDescent="0.25">
      <c r="B7409" s="20">
        <v>45750</v>
      </c>
      <c r="C7409" s="2" t="s">
        <v>1</v>
      </c>
      <c r="D7409" s="2" t="s">
        <v>961</v>
      </c>
      <c r="E7409" s="2" t="s">
        <v>151</v>
      </c>
      <c r="F7409" s="2" t="s">
        <v>3968</v>
      </c>
      <c r="G7409" s="5">
        <v>15</v>
      </c>
      <c r="H7409" s="5">
        <v>41.5</v>
      </c>
      <c r="I7409" s="5">
        <v>622.5</v>
      </c>
      <c r="J7409" s="5">
        <v>247034.29</v>
      </c>
      <c r="K7409" s="3" t="str" cm="1">
        <f t="array" ref="K7409">_xlfn.LET(_xlpm.d,UPPER(TRIM(CLEAN(SUBSTITUTE(F7409,CHAR(160),"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10" spans="2:11" hidden="1" x14ac:dyDescent="0.25">
      <c r="B7410" s="20">
        <v>45751</v>
      </c>
      <c r="C7410" s="2" t="s">
        <v>1</v>
      </c>
      <c r="D7410" s="2" t="s">
        <v>1842</v>
      </c>
      <c r="E7410" s="2" t="s">
        <v>78</v>
      </c>
      <c r="F7410" s="2" t="s">
        <v>3968</v>
      </c>
      <c r="G7410" s="5">
        <v>16</v>
      </c>
      <c r="H7410" s="5">
        <v>41.5</v>
      </c>
      <c r="I7410" s="5">
        <v>664</v>
      </c>
      <c r="J7410" s="5">
        <v>247698.29</v>
      </c>
      <c r="K7410" s="3" t="str" cm="1">
        <f t="array" ref="K7410">_xlfn.LET(_xlpm.d,UPPER(TRIM(CLEAN(SUBSTITUTE(F7410,CHAR(160),"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11" spans="2:11" hidden="1" x14ac:dyDescent="0.25">
      <c r="B7411" s="20">
        <v>45751</v>
      </c>
      <c r="C7411" s="2" t="s">
        <v>1</v>
      </c>
      <c r="D7411" s="2" t="s">
        <v>1843</v>
      </c>
      <c r="E7411" s="2" t="s">
        <v>186</v>
      </c>
      <c r="F7411" s="2" t="s">
        <v>3968</v>
      </c>
      <c r="G7411" s="5">
        <v>20</v>
      </c>
      <c r="H7411" s="5">
        <v>41.5</v>
      </c>
      <c r="I7411" s="5">
        <v>830</v>
      </c>
      <c r="J7411" s="5">
        <v>248528.29</v>
      </c>
      <c r="K7411" s="3" t="str" cm="1">
        <f t="array" ref="K7411">_xlfn.LET(_xlpm.d,UPPER(TRIM(CLEAN(SUBSTITUTE(F7411,CHAR(160),"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12" spans="2:11" hidden="1" x14ac:dyDescent="0.25">
      <c r="B7412" s="20">
        <v>45751</v>
      </c>
      <c r="C7412" s="2" t="s">
        <v>1</v>
      </c>
      <c r="D7412" s="2" t="s">
        <v>1844</v>
      </c>
      <c r="E7412" s="2" t="s">
        <v>43</v>
      </c>
      <c r="F7412" s="2" t="s">
        <v>3968</v>
      </c>
      <c r="G7412" s="5">
        <v>10</v>
      </c>
      <c r="H7412" s="5">
        <v>29.5</v>
      </c>
      <c r="I7412" s="5">
        <v>295</v>
      </c>
      <c r="J7412" s="5">
        <v>248823.29</v>
      </c>
      <c r="K7412" s="3" t="str" cm="1">
        <f t="array" ref="K7412">_xlfn.LET(_xlpm.d,UPPER(TRIM(CLEAN(SUBSTITUTE(F7412,CHAR(160),"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13" spans="2:11" hidden="1" x14ac:dyDescent="0.25">
      <c r="B7413" s="20">
        <v>45754</v>
      </c>
      <c r="C7413" s="2" t="s">
        <v>1</v>
      </c>
      <c r="D7413" s="2" t="s">
        <v>2773</v>
      </c>
      <c r="E7413" s="2" t="s">
        <v>279</v>
      </c>
      <c r="F7413" s="2" t="s">
        <v>3968</v>
      </c>
      <c r="G7413" s="5">
        <v>16</v>
      </c>
      <c r="H7413" s="5">
        <v>41.5</v>
      </c>
      <c r="I7413" s="5">
        <v>664</v>
      </c>
      <c r="J7413" s="5">
        <v>249487.29</v>
      </c>
      <c r="K7413" s="3" t="str" cm="1">
        <f t="array" ref="K7413">_xlfn.LET(_xlpm.d,UPPER(TRIM(CLEAN(SUBSTITUTE(F7413,CHAR(160),"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14" spans="2:11" hidden="1" x14ac:dyDescent="0.25">
      <c r="B7414" s="20">
        <v>45754</v>
      </c>
      <c r="C7414" s="2" t="s">
        <v>1</v>
      </c>
      <c r="D7414" s="2" t="s">
        <v>1848</v>
      </c>
      <c r="E7414" s="2" t="s">
        <v>254</v>
      </c>
      <c r="F7414" s="2" t="s">
        <v>3968</v>
      </c>
      <c r="G7414" s="5">
        <v>40</v>
      </c>
      <c r="H7414" s="5">
        <v>41.5</v>
      </c>
      <c r="I7414" s="5">
        <v>1660</v>
      </c>
      <c r="J7414" s="5">
        <v>251147.29</v>
      </c>
      <c r="K7414" s="3" t="str" cm="1">
        <f t="array" ref="K7414">_xlfn.LET(_xlpm.d,UPPER(TRIM(CLEAN(SUBSTITUTE(F7414,CHAR(160),"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15" spans="2:11" hidden="1" x14ac:dyDescent="0.25">
      <c r="B7415" s="20">
        <v>45755</v>
      </c>
      <c r="C7415" s="2" t="s">
        <v>1</v>
      </c>
      <c r="D7415" s="2" t="s">
        <v>962</v>
      </c>
      <c r="E7415" s="2" t="s">
        <v>234</v>
      </c>
      <c r="F7415" s="2" t="s">
        <v>3968</v>
      </c>
      <c r="G7415" s="5">
        <v>20</v>
      </c>
      <c r="H7415" s="5">
        <v>41.5</v>
      </c>
      <c r="I7415" s="5">
        <v>830</v>
      </c>
      <c r="J7415" s="5">
        <v>251977.29</v>
      </c>
      <c r="K7415" s="3" t="str" cm="1">
        <f t="array" ref="K7415">_xlfn.LET(_xlpm.d,UPPER(TRIM(CLEAN(SUBSTITUTE(F7415,CHAR(160),"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16" spans="2:11" hidden="1" x14ac:dyDescent="0.25">
      <c r="B7416" s="20">
        <v>45755</v>
      </c>
      <c r="C7416" s="2" t="s">
        <v>1</v>
      </c>
      <c r="D7416" s="2" t="s">
        <v>1405</v>
      </c>
      <c r="E7416" s="2" t="s">
        <v>147</v>
      </c>
      <c r="F7416" s="2" t="s">
        <v>3968</v>
      </c>
      <c r="G7416" s="5">
        <v>32</v>
      </c>
      <c r="H7416" s="5">
        <v>41.5</v>
      </c>
      <c r="I7416" s="5">
        <v>1328</v>
      </c>
      <c r="J7416" s="5">
        <v>253305.29</v>
      </c>
      <c r="K7416" s="3" t="str" cm="1">
        <f t="array" ref="K7416">_xlfn.LET(_xlpm.d,UPPER(TRIM(CLEAN(SUBSTITUTE(F7416,CHAR(160),"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17" spans="2:11" hidden="1" x14ac:dyDescent="0.25">
      <c r="B7417" s="20">
        <v>45756</v>
      </c>
      <c r="C7417" s="2" t="s">
        <v>1</v>
      </c>
      <c r="D7417" s="2" t="s">
        <v>3982</v>
      </c>
      <c r="E7417" s="2" t="s">
        <v>544</v>
      </c>
      <c r="F7417" s="2" t="s">
        <v>3968</v>
      </c>
      <c r="G7417" s="5">
        <v>20</v>
      </c>
      <c r="H7417" s="5">
        <v>41.5</v>
      </c>
      <c r="I7417" s="5">
        <v>830</v>
      </c>
      <c r="J7417" s="5">
        <v>254135.29</v>
      </c>
      <c r="K7417" s="3" t="str" cm="1">
        <f t="array" ref="K7417">_xlfn.LET(_xlpm.d,UPPER(TRIM(CLEAN(SUBSTITUTE(F7417,CHAR(160),"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18" spans="2:11" hidden="1" x14ac:dyDescent="0.25">
      <c r="B7418" s="20">
        <v>45758</v>
      </c>
      <c r="C7418" s="2" t="s">
        <v>1</v>
      </c>
      <c r="D7418" s="2" t="s">
        <v>1406</v>
      </c>
      <c r="E7418" s="2" t="s">
        <v>154</v>
      </c>
      <c r="F7418" s="2" t="s">
        <v>3968</v>
      </c>
      <c r="G7418" s="5">
        <v>32</v>
      </c>
      <c r="H7418" s="5">
        <v>41.5</v>
      </c>
      <c r="I7418" s="5">
        <v>1328</v>
      </c>
      <c r="J7418" s="5">
        <v>255463.29</v>
      </c>
      <c r="K7418" s="3" t="str" cm="1">
        <f t="array" ref="K7418">_xlfn.LET(_xlpm.d,UPPER(TRIM(CLEAN(SUBSTITUTE(F7418,CHAR(160),"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19" spans="2:11" hidden="1" x14ac:dyDescent="0.25">
      <c r="B7419" s="20">
        <v>45758</v>
      </c>
      <c r="C7419" s="2" t="s">
        <v>1</v>
      </c>
      <c r="D7419" s="2" t="s">
        <v>2783</v>
      </c>
      <c r="E7419" s="2" t="s">
        <v>165</v>
      </c>
      <c r="F7419" s="2" t="s">
        <v>3968</v>
      </c>
      <c r="G7419" s="5">
        <v>20</v>
      </c>
      <c r="H7419" s="5">
        <v>41.5</v>
      </c>
      <c r="I7419" s="5">
        <v>830</v>
      </c>
      <c r="J7419" s="5">
        <v>256293.29</v>
      </c>
      <c r="K7419" s="3" t="str" cm="1">
        <f t="array" ref="K7419">_xlfn.LET(_xlpm.d,UPPER(TRIM(CLEAN(SUBSTITUTE(F7419,CHAR(160),"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20" spans="2:11" hidden="1" x14ac:dyDescent="0.25">
      <c r="B7420" s="20">
        <v>45758</v>
      </c>
      <c r="C7420" s="2" t="s">
        <v>1</v>
      </c>
      <c r="D7420" s="2" t="s">
        <v>2787</v>
      </c>
      <c r="E7420" s="2" t="s">
        <v>319</v>
      </c>
      <c r="F7420" s="2" t="s">
        <v>3968</v>
      </c>
      <c r="G7420" s="5">
        <v>50</v>
      </c>
      <c r="H7420" s="5">
        <v>41.5</v>
      </c>
      <c r="I7420" s="5">
        <v>2075</v>
      </c>
      <c r="J7420" s="5">
        <v>258368.29</v>
      </c>
      <c r="K7420" s="3" t="str" cm="1">
        <f t="array" ref="K7420">_xlfn.LET(_xlpm.d,UPPER(TRIM(CLEAN(SUBSTITUTE(F7420,CHAR(160),"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21" spans="2:11" hidden="1" x14ac:dyDescent="0.25">
      <c r="B7421" s="20">
        <v>45761</v>
      </c>
      <c r="C7421" s="2" t="s">
        <v>1</v>
      </c>
      <c r="D7421" s="2" t="s">
        <v>2793</v>
      </c>
      <c r="E7421" s="2" t="s">
        <v>224</v>
      </c>
      <c r="F7421" s="2" t="s">
        <v>3968</v>
      </c>
      <c r="G7421" s="5">
        <v>16</v>
      </c>
      <c r="H7421" s="5">
        <v>41.5</v>
      </c>
      <c r="I7421" s="5">
        <v>664</v>
      </c>
      <c r="J7421" s="5">
        <v>259032.29</v>
      </c>
      <c r="K7421" s="3" t="str" cm="1">
        <f t="array" ref="K7421">_xlfn.LET(_xlpm.d,UPPER(TRIM(CLEAN(SUBSTITUTE(F7421,CHAR(160),"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22" spans="2:11" hidden="1" x14ac:dyDescent="0.25">
      <c r="B7422" s="20">
        <v>45762</v>
      </c>
      <c r="C7422" s="2" t="s">
        <v>1</v>
      </c>
      <c r="D7422" s="2" t="s">
        <v>1856</v>
      </c>
      <c r="E7422" s="2" t="s">
        <v>78</v>
      </c>
      <c r="F7422" s="2" t="s">
        <v>3968</v>
      </c>
      <c r="G7422" s="5">
        <v>60</v>
      </c>
      <c r="H7422" s="5">
        <v>41.5</v>
      </c>
      <c r="I7422" s="5">
        <v>2490</v>
      </c>
      <c r="J7422" s="5">
        <v>261522.29</v>
      </c>
      <c r="K7422" s="3" t="str" cm="1">
        <f t="array" ref="K7422">_xlfn.LET(_xlpm.d,UPPER(TRIM(CLEAN(SUBSTITUTE(F7422,CHAR(160),"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23" spans="2:11" hidden="1" x14ac:dyDescent="0.25">
      <c r="B7423" s="20">
        <v>45762</v>
      </c>
      <c r="C7423" s="2" t="s">
        <v>1</v>
      </c>
      <c r="D7423" s="2" t="s">
        <v>2794</v>
      </c>
      <c r="E7423" s="2" t="s">
        <v>141</v>
      </c>
      <c r="F7423" s="2" t="s">
        <v>3968</v>
      </c>
      <c r="G7423" s="5">
        <v>20</v>
      </c>
      <c r="H7423" s="5">
        <v>41.5</v>
      </c>
      <c r="I7423" s="5">
        <v>830</v>
      </c>
      <c r="J7423" s="5">
        <v>262352.29000000004</v>
      </c>
      <c r="K7423" s="3" t="str" cm="1">
        <f t="array" ref="K7423">_xlfn.LET(_xlpm.d,UPPER(TRIM(CLEAN(SUBSTITUTE(F7423,CHAR(160),"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24" spans="2:11" hidden="1" x14ac:dyDescent="0.25">
      <c r="B7424" s="20">
        <v>45762</v>
      </c>
      <c r="C7424" s="2" t="s">
        <v>1</v>
      </c>
      <c r="D7424" s="2" t="s">
        <v>1857</v>
      </c>
      <c r="E7424" s="2" t="s">
        <v>232</v>
      </c>
      <c r="F7424" s="2" t="s">
        <v>3968</v>
      </c>
      <c r="G7424" s="5">
        <v>25</v>
      </c>
      <c r="H7424" s="5">
        <v>41.5</v>
      </c>
      <c r="I7424" s="5">
        <v>1037.5</v>
      </c>
      <c r="J7424" s="5">
        <v>263389.79000000004</v>
      </c>
      <c r="K7424" s="3" t="str" cm="1">
        <f t="array" ref="K7424">_xlfn.LET(_xlpm.d,UPPER(TRIM(CLEAN(SUBSTITUTE(F7424,CHAR(160),"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25" spans="2:11" hidden="1" x14ac:dyDescent="0.25">
      <c r="B7425" s="20">
        <v>45762</v>
      </c>
      <c r="C7425" s="2" t="s">
        <v>1</v>
      </c>
      <c r="D7425" s="2" t="s">
        <v>517</v>
      </c>
      <c r="E7425" s="2" t="s">
        <v>273</v>
      </c>
      <c r="F7425" s="2" t="s">
        <v>3968</v>
      </c>
      <c r="G7425" s="5">
        <v>40</v>
      </c>
      <c r="H7425" s="5">
        <v>41.5</v>
      </c>
      <c r="I7425" s="5">
        <v>1660</v>
      </c>
      <c r="J7425" s="5">
        <v>265049.79000000004</v>
      </c>
      <c r="K7425" s="3" t="str" cm="1">
        <f t="array" ref="K7425">_xlfn.LET(_xlpm.d,UPPER(TRIM(CLEAN(SUBSTITUTE(F7425,CHAR(160),"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26" spans="2:11" hidden="1" x14ac:dyDescent="0.25">
      <c r="B7426" s="20">
        <v>45762</v>
      </c>
      <c r="C7426" s="2" t="s">
        <v>1</v>
      </c>
      <c r="D7426" s="2" t="s">
        <v>974</v>
      </c>
      <c r="E7426" s="2" t="s">
        <v>234</v>
      </c>
      <c r="F7426" s="2" t="s">
        <v>3968</v>
      </c>
      <c r="G7426" s="5">
        <v>20</v>
      </c>
      <c r="H7426" s="5">
        <v>41.5</v>
      </c>
      <c r="I7426" s="5">
        <v>830</v>
      </c>
      <c r="J7426" s="5">
        <v>265879.79000000004</v>
      </c>
      <c r="K7426" s="3" t="str" cm="1">
        <f t="array" ref="K7426">_xlfn.LET(_xlpm.d,UPPER(TRIM(CLEAN(SUBSTITUTE(F7426,CHAR(160),"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27" spans="2:11" hidden="1" x14ac:dyDescent="0.25">
      <c r="B7427" s="20">
        <v>45762</v>
      </c>
      <c r="C7427" s="2" t="s">
        <v>1</v>
      </c>
      <c r="D7427" s="2" t="s">
        <v>1860</v>
      </c>
      <c r="E7427" s="2" t="s">
        <v>61</v>
      </c>
      <c r="F7427" s="2" t="s">
        <v>3968</v>
      </c>
      <c r="G7427" s="5">
        <v>20</v>
      </c>
      <c r="H7427" s="5">
        <v>41.5</v>
      </c>
      <c r="I7427" s="5">
        <v>830</v>
      </c>
      <c r="J7427" s="5">
        <v>266709.79000000004</v>
      </c>
      <c r="K7427" s="3" t="str" cm="1">
        <f t="array" ref="K7427">_xlfn.LET(_xlpm.d,UPPER(TRIM(CLEAN(SUBSTITUTE(F7427,CHAR(160),"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28" spans="2:11" hidden="1" x14ac:dyDescent="0.25">
      <c r="B7428" s="20">
        <v>45763</v>
      </c>
      <c r="C7428" s="2" t="s">
        <v>1</v>
      </c>
      <c r="D7428" s="2" t="s">
        <v>975</v>
      </c>
      <c r="E7428" s="2" t="s">
        <v>149</v>
      </c>
      <c r="F7428" s="2" t="s">
        <v>3968</v>
      </c>
      <c r="G7428" s="5">
        <v>20</v>
      </c>
      <c r="H7428" s="5">
        <v>41.5</v>
      </c>
      <c r="I7428" s="5">
        <v>830</v>
      </c>
      <c r="J7428" s="5">
        <v>267539.79000000004</v>
      </c>
      <c r="K7428" s="3" t="str" cm="1">
        <f t="array" ref="K7428">_xlfn.LET(_xlpm.d,UPPER(TRIM(CLEAN(SUBSTITUTE(F7428,CHAR(160),"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29" spans="2:11" hidden="1" x14ac:dyDescent="0.25">
      <c r="B7429" s="20">
        <v>45763</v>
      </c>
      <c r="C7429" s="2" t="s">
        <v>1</v>
      </c>
      <c r="D7429" s="2" t="s">
        <v>2806</v>
      </c>
      <c r="E7429" s="2" t="s">
        <v>197</v>
      </c>
      <c r="F7429" s="2" t="s">
        <v>3968</v>
      </c>
      <c r="G7429" s="5">
        <v>32</v>
      </c>
      <c r="H7429" s="5">
        <v>41.5</v>
      </c>
      <c r="I7429" s="5">
        <v>1328</v>
      </c>
      <c r="J7429" s="5">
        <v>268867.79000000004</v>
      </c>
      <c r="K7429" s="3" t="str" cm="1">
        <f t="array" ref="K7429">_xlfn.LET(_xlpm.d,UPPER(TRIM(CLEAN(SUBSTITUTE(F7429,CHAR(160),"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30" spans="2:11" hidden="1" x14ac:dyDescent="0.25">
      <c r="B7430" s="20">
        <v>45764</v>
      </c>
      <c r="C7430" s="2" t="s">
        <v>1</v>
      </c>
      <c r="D7430" s="2" t="s">
        <v>521</v>
      </c>
      <c r="E7430" s="2" t="s">
        <v>236</v>
      </c>
      <c r="F7430" s="2" t="s">
        <v>3968</v>
      </c>
      <c r="G7430" s="5">
        <v>16</v>
      </c>
      <c r="H7430" s="5">
        <v>41.5</v>
      </c>
      <c r="I7430" s="5">
        <v>664</v>
      </c>
      <c r="J7430" s="5">
        <v>269531.79000000004</v>
      </c>
      <c r="K7430" s="3" t="str" cm="1">
        <f t="array" ref="K7430">_xlfn.LET(_xlpm.d,UPPER(TRIM(CLEAN(SUBSTITUTE(F7430,CHAR(160),"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31" spans="2:11" hidden="1" x14ac:dyDescent="0.25">
      <c r="B7431" s="20">
        <v>45764</v>
      </c>
      <c r="C7431" s="2" t="s">
        <v>1</v>
      </c>
      <c r="D7431" s="2" t="s">
        <v>2808</v>
      </c>
      <c r="E7431" s="2" t="s">
        <v>248</v>
      </c>
      <c r="F7431" s="2" t="s">
        <v>3968</v>
      </c>
      <c r="G7431" s="5">
        <v>40</v>
      </c>
      <c r="H7431" s="5">
        <v>41.5</v>
      </c>
      <c r="I7431" s="5">
        <v>1660</v>
      </c>
      <c r="J7431" s="5">
        <v>271191.79000000004</v>
      </c>
      <c r="K7431" s="3" t="str" cm="1">
        <f t="array" ref="K7431">_xlfn.LET(_xlpm.d,UPPER(TRIM(CLEAN(SUBSTITUTE(F7431,CHAR(160),"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32" spans="2:11" hidden="1" x14ac:dyDescent="0.25">
      <c r="B7432" s="20">
        <v>45770</v>
      </c>
      <c r="C7432" s="2" t="s">
        <v>1</v>
      </c>
      <c r="D7432" s="2" t="s">
        <v>526</v>
      </c>
      <c r="E7432" s="2" t="s">
        <v>143</v>
      </c>
      <c r="F7432" s="2" t="s">
        <v>3968</v>
      </c>
      <c r="G7432" s="5">
        <v>30</v>
      </c>
      <c r="H7432" s="5">
        <v>41.5</v>
      </c>
      <c r="I7432" s="5">
        <v>1245</v>
      </c>
      <c r="J7432" s="5">
        <v>272436.79000000004</v>
      </c>
      <c r="K7432" s="3" t="str" cm="1">
        <f t="array" ref="K7432">_xlfn.LET(_xlpm.d,UPPER(TRIM(CLEAN(SUBSTITUTE(F7432,CHAR(160),"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33" spans="2:11" hidden="1" x14ac:dyDescent="0.25">
      <c r="B7433" s="20">
        <v>45771</v>
      </c>
      <c r="C7433" s="2" t="s">
        <v>1</v>
      </c>
      <c r="D7433" s="2" t="s">
        <v>3983</v>
      </c>
      <c r="E7433" s="2" t="s">
        <v>61</v>
      </c>
      <c r="F7433" s="2" t="s">
        <v>3968</v>
      </c>
      <c r="G7433" s="5">
        <v>60</v>
      </c>
      <c r="H7433" s="5">
        <v>41.5</v>
      </c>
      <c r="I7433" s="5">
        <v>2490</v>
      </c>
      <c r="J7433" s="5">
        <v>274926.79000000004</v>
      </c>
      <c r="K7433" s="3" t="str" cm="1">
        <f t="array" ref="K7433">_xlfn.LET(_xlpm.d,UPPER(TRIM(CLEAN(SUBSTITUTE(F7433,CHAR(160),"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34" spans="2:11" hidden="1" x14ac:dyDescent="0.25">
      <c r="B7434" s="20">
        <v>45771</v>
      </c>
      <c r="C7434" s="2" t="s">
        <v>1</v>
      </c>
      <c r="D7434" s="2" t="s">
        <v>2816</v>
      </c>
      <c r="E7434" s="2" t="s">
        <v>305</v>
      </c>
      <c r="F7434" s="2" t="s">
        <v>3968</v>
      </c>
      <c r="G7434" s="5">
        <v>48</v>
      </c>
      <c r="H7434" s="5">
        <v>41.5</v>
      </c>
      <c r="I7434" s="5">
        <v>1992</v>
      </c>
      <c r="J7434" s="5">
        <v>276918.79000000004</v>
      </c>
      <c r="K7434" s="3" t="str" cm="1">
        <f t="array" ref="K7434">_xlfn.LET(_xlpm.d,UPPER(TRIM(CLEAN(SUBSTITUTE(F7434,CHAR(160),"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35" spans="2:11" hidden="1" x14ac:dyDescent="0.25">
      <c r="B7435" s="20">
        <v>45772</v>
      </c>
      <c r="C7435" s="2" t="s">
        <v>1</v>
      </c>
      <c r="D7435" s="2" t="s">
        <v>3984</v>
      </c>
      <c r="E7435" s="2" t="s">
        <v>61</v>
      </c>
      <c r="F7435" s="2" t="s">
        <v>3968</v>
      </c>
      <c r="G7435" s="5">
        <v>60</v>
      </c>
      <c r="H7435" s="5">
        <v>41.5</v>
      </c>
      <c r="I7435" s="5">
        <v>2490</v>
      </c>
      <c r="J7435" s="5">
        <v>279408.79000000004</v>
      </c>
      <c r="K7435" s="3" t="str" cm="1">
        <f t="array" ref="K7435">_xlfn.LET(_xlpm.d,UPPER(TRIM(CLEAN(SUBSTITUTE(F7435,CHAR(160),"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36" spans="2:11" hidden="1" x14ac:dyDescent="0.25">
      <c r="B7436" s="20">
        <v>45777</v>
      </c>
      <c r="C7436" s="2" t="s">
        <v>1</v>
      </c>
      <c r="D7436" s="2" t="s">
        <v>978</v>
      </c>
      <c r="E7436" s="2" t="s">
        <v>234</v>
      </c>
      <c r="F7436" s="2" t="s">
        <v>3968</v>
      </c>
      <c r="G7436" s="5">
        <v>16</v>
      </c>
      <c r="H7436" s="5">
        <v>41.5</v>
      </c>
      <c r="I7436" s="5">
        <v>664</v>
      </c>
      <c r="J7436" s="5">
        <v>280072.79000000004</v>
      </c>
      <c r="K7436" s="3" t="str" cm="1">
        <f t="array" ref="K7436">_xlfn.LET(_xlpm.d,UPPER(TRIM(CLEAN(SUBSTITUTE(F7436,CHAR(160),"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37" spans="2:11" hidden="1" x14ac:dyDescent="0.25">
      <c r="B7437" s="20">
        <v>45777</v>
      </c>
      <c r="C7437" s="2" t="s">
        <v>1</v>
      </c>
      <c r="D7437" s="2" t="s">
        <v>2822</v>
      </c>
      <c r="E7437" s="2" t="s">
        <v>186</v>
      </c>
      <c r="F7437" s="2" t="s">
        <v>3968</v>
      </c>
      <c r="G7437" s="5">
        <v>15</v>
      </c>
      <c r="H7437" s="5">
        <v>41.5</v>
      </c>
      <c r="I7437" s="5">
        <v>622.5</v>
      </c>
      <c r="J7437" s="5">
        <v>280695.29000000004</v>
      </c>
      <c r="K7437" s="3" t="str" cm="1">
        <f t="array" ref="K7437">_xlfn.LET(_xlpm.d,UPPER(TRIM(CLEAN(SUBSTITUTE(F7437,CHAR(160),"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38" spans="2:11" hidden="1" x14ac:dyDescent="0.25">
      <c r="B7438" s="20">
        <v>45777</v>
      </c>
      <c r="C7438" s="2" t="s">
        <v>1</v>
      </c>
      <c r="D7438" s="2" t="s">
        <v>534</v>
      </c>
      <c r="E7438" s="2" t="s">
        <v>143</v>
      </c>
      <c r="F7438" s="2" t="s">
        <v>3968</v>
      </c>
      <c r="G7438" s="5">
        <v>10</v>
      </c>
      <c r="H7438" s="5">
        <v>41.5</v>
      </c>
      <c r="I7438" s="5">
        <v>415</v>
      </c>
      <c r="J7438" s="5">
        <v>281110.29000000004</v>
      </c>
      <c r="K7438" s="3" t="str" cm="1">
        <f t="array" ref="K7438">_xlfn.LET(_xlpm.d,UPPER(TRIM(CLEAN(SUBSTITUTE(F7438,CHAR(160),"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39" spans="2:11" hidden="1" x14ac:dyDescent="0.25">
      <c r="B7439" s="20">
        <v>45777</v>
      </c>
      <c r="C7439" s="2" t="s">
        <v>1</v>
      </c>
      <c r="D7439" s="2" t="s">
        <v>1869</v>
      </c>
      <c r="E7439" s="2" t="s">
        <v>1634</v>
      </c>
      <c r="F7439" s="2" t="s">
        <v>3968</v>
      </c>
      <c r="G7439" s="5">
        <v>10</v>
      </c>
      <c r="H7439" s="5">
        <v>41.5</v>
      </c>
      <c r="I7439" s="5">
        <v>415</v>
      </c>
      <c r="J7439" s="5">
        <v>281525.29000000004</v>
      </c>
      <c r="K7439" s="3" t="str" cm="1">
        <f t="array" ref="K7439">_xlfn.LET(_xlpm.d,UPPER(TRIM(CLEAN(SUBSTITUTE(F7439,CHAR(160),"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40" spans="2:11" hidden="1" x14ac:dyDescent="0.25">
      <c r="B7440" s="20">
        <v>45777</v>
      </c>
      <c r="C7440" s="2" t="s">
        <v>1</v>
      </c>
      <c r="D7440" s="2" t="s">
        <v>3985</v>
      </c>
      <c r="E7440" s="2" t="s">
        <v>835</v>
      </c>
      <c r="F7440" s="2" t="s">
        <v>3968</v>
      </c>
      <c r="G7440" s="5">
        <v>10</v>
      </c>
      <c r="H7440" s="5">
        <v>41.5</v>
      </c>
      <c r="I7440" s="5">
        <v>415</v>
      </c>
      <c r="J7440" s="5">
        <v>281940.29000000004</v>
      </c>
      <c r="K7440" s="3" t="str" cm="1">
        <f t="array" ref="K7440">_xlfn.LET(_xlpm.d,UPPER(TRIM(CLEAN(SUBSTITUTE(F7440,CHAR(160),"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41" spans="2:11" hidden="1" x14ac:dyDescent="0.25">
      <c r="B7441" s="20">
        <v>45779</v>
      </c>
      <c r="C7441" s="2" t="s">
        <v>1</v>
      </c>
      <c r="D7441" s="2" t="s">
        <v>979</v>
      </c>
      <c r="E7441" s="2" t="s">
        <v>189</v>
      </c>
      <c r="F7441" s="2" t="s">
        <v>3968</v>
      </c>
      <c r="G7441" s="5">
        <v>10</v>
      </c>
      <c r="H7441" s="5">
        <v>41.5</v>
      </c>
      <c r="I7441" s="5">
        <v>415</v>
      </c>
      <c r="J7441" s="5">
        <v>282355.29000000004</v>
      </c>
      <c r="K7441" s="3" t="str" cm="1">
        <f t="array" ref="K7441">_xlfn.LET(_xlpm.d,UPPER(TRIM(CLEAN(SUBSTITUTE(F7441,CHAR(160),"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42" spans="2:11" hidden="1" x14ac:dyDescent="0.25">
      <c r="B7442" s="20">
        <v>45779</v>
      </c>
      <c r="C7442" s="2" t="s">
        <v>1</v>
      </c>
      <c r="D7442" s="2" t="s">
        <v>980</v>
      </c>
      <c r="E7442" s="2" t="s">
        <v>145</v>
      </c>
      <c r="F7442" s="2" t="s">
        <v>3968</v>
      </c>
      <c r="G7442" s="5">
        <v>30</v>
      </c>
      <c r="H7442" s="5">
        <v>41.5</v>
      </c>
      <c r="I7442" s="5">
        <v>1245</v>
      </c>
      <c r="J7442" s="5">
        <v>283600.29000000004</v>
      </c>
      <c r="K7442" s="3" t="str" cm="1">
        <f t="array" ref="K7442">_xlfn.LET(_xlpm.d,UPPER(TRIM(CLEAN(SUBSTITUTE(F7442,CHAR(160),"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43" spans="2:11" hidden="1" x14ac:dyDescent="0.25">
      <c r="B7443" s="20">
        <v>45779</v>
      </c>
      <c r="C7443" s="2" t="s">
        <v>1</v>
      </c>
      <c r="D7443" s="2" t="s">
        <v>537</v>
      </c>
      <c r="E7443" s="2" t="s">
        <v>149</v>
      </c>
      <c r="F7443" s="2" t="s">
        <v>3968</v>
      </c>
      <c r="G7443" s="5">
        <v>24</v>
      </c>
      <c r="H7443" s="5">
        <v>41.5</v>
      </c>
      <c r="I7443" s="5">
        <v>996</v>
      </c>
      <c r="J7443" s="5">
        <v>284596.29000000004</v>
      </c>
      <c r="K7443" s="3" t="str" cm="1">
        <f t="array" ref="K7443">_xlfn.LET(_xlpm.d,UPPER(TRIM(CLEAN(SUBSTITUTE(F7443,CHAR(160),"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44" spans="2:11" hidden="1" x14ac:dyDescent="0.25">
      <c r="B7444" s="20">
        <v>45779</v>
      </c>
      <c r="C7444" s="2" t="s">
        <v>1</v>
      </c>
      <c r="D7444" s="2" t="s">
        <v>3986</v>
      </c>
      <c r="E7444" s="2" t="s">
        <v>61</v>
      </c>
      <c r="F7444" s="2" t="s">
        <v>3968</v>
      </c>
      <c r="G7444" s="5">
        <v>180</v>
      </c>
      <c r="H7444" s="5">
        <v>30</v>
      </c>
      <c r="I7444" s="5">
        <v>5400</v>
      </c>
      <c r="J7444" s="5">
        <v>289996.29000000004</v>
      </c>
      <c r="K7444" s="3" t="str" cm="1">
        <f t="array" ref="K7444">_xlfn.LET(_xlpm.d,UPPER(TRIM(CLEAN(SUBSTITUTE(F7444,CHAR(160),"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45" spans="2:11" hidden="1" x14ac:dyDescent="0.25">
      <c r="B7445" s="20">
        <v>45779</v>
      </c>
      <c r="C7445" s="2" t="s">
        <v>1</v>
      </c>
      <c r="D7445" s="2" t="s">
        <v>2827</v>
      </c>
      <c r="E7445" s="2" t="s">
        <v>3</v>
      </c>
      <c r="F7445" s="2" t="s">
        <v>3968</v>
      </c>
      <c r="G7445" s="5">
        <v>16</v>
      </c>
      <c r="H7445" s="5">
        <v>41.5</v>
      </c>
      <c r="I7445" s="5">
        <v>664</v>
      </c>
      <c r="J7445" s="5">
        <v>290660.29000000004</v>
      </c>
      <c r="K7445" s="3" t="str" cm="1">
        <f t="array" ref="K7445">_xlfn.LET(_xlpm.d,UPPER(TRIM(CLEAN(SUBSTITUTE(F7445,CHAR(160),"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46" spans="2:11" hidden="1" x14ac:dyDescent="0.25">
      <c r="B7446" s="20">
        <v>45782</v>
      </c>
      <c r="C7446" s="2" t="s">
        <v>1</v>
      </c>
      <c r="D7446" s="2" t="s">
        <v>538</v>
      </c>
      <c r="E7446" s="2" t="s">
        <v>162</v>
      </c>
      <c r="F7446" s="2" t="s">
        <v>3968</v>
      </c>
      <c r="G7446" s="5">
        <v>40</v>
      </c>
      <c r="H7446" s="5">
        <v>41.5</v>
      </c>
      <c r="I7446" s="5">
        <v>1660</v>
      </c>
      <c r="J7446" s="5">
        <v>292320.29000000004</v>
      </c>
      <c r="K7446" s="3" t="str" cm="1">
        <f t="array" ref="K7446">_xlfn.LET(_xlpm.d,UPPER(TRIM(CLEAN(SUBSTITUTE(F7446,CHAR(160),"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47" spans="2:11" hidden="1" x14ac:dyDescent="0.25">
      <c r="B7447" s="20">
        <v>45782</v>
      </c>
      <c r="C7447" s="2" t="s">
        <v>1</v>
      </c>
      <c r="D7447" s="2" t="s">
        <v>47</v>
      </c>
      <c r="E7447" s="2" t="s">
        <v>43</v>
      </c>
      <c r="F7447" s="2" t="s">
        <v>3968</v>
      </c>
      <c r="G7447" s="5">
        <v>15</v>
      </c>
      <c r="H7447" s="5">
        <v>29.5</v>
      </c>
      <c r="I7447" s="5">
        <v>442.5</v>
      </c>
      <c r="J7447" s="5">
        <v>292762.79000000004</v>
      </c>
      <c r="K7447" s="3" t="str" cm="1">
        <f t="array" ref="K7447">_xlfn.LET(_xlpm.d,UPPER(TRIM(CLEAN(SUBSTITUTE(F7447,CHAR(160),"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48" spans="2:11" hidden="1" x14ac:dyDescent="0.25">
      <c r="B7448" s="20">
        <v>45783</v>
      </c>
      <c r="C7448" s="2" t="s">
        <v>1</v>
      </c>
      <c r="D7448" s="2" t="s">
        <v>2833</v>
      </c>
      <c r="E7448" s="2" t="s">
        <v>143</v>
      </c>
      <c r="F7448" s="2" t="s">
        <v>3968</v>
      </c>
      <c r="G7448" s="5">
        <v>10</v>
      </c>
      <c r="H7448" s="5">
        <v>41.5</v>
      </c>
      <c r="I7448" s="5">
        <v>415</v>
      </c>
      <c r="J7448" s="5">
        <v>293177.79000000004</v>
      </c>
      <c r="K7448" s="3" t="str" cm="1">
        <f t="array" ref="K7448">_xlfn.LET(_xlpm.d,UPPER(TRIM(CLEAN(SUBSTITUTE(F7448,CHAR(160),"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49" spans="2:11" hidden="1" x14ac:dyDescent="0.25">
      <c r="B7449" s="20">
        <v>45783</v>
      </c>
      <c r="C7449" s="2" t="s">
        <v>1</v>
      </c>
      <c r="D7449" s="2" t="s">
        <v>3987</v>
      </c>
      <c r="E7449" s="2" t="s">
        <v>491</v>
      </c>
      <c r="F7449" s="2" t="s">
        <v>3968</v>
      </c>
      <c r="G7449" s="5">
        <v>12</v>
      </c>
      <c r="H7449" s="5">
        <v>41.5</v>
      </c>
      <c r="I7449" s="5">
        <v>498</v>
      </c>
      <c r="J7449" s="5">
        <v>293675.79000000004</v>
      </c>
      <c r="K7449" s="3" t="str" cm="1">
        <f t="array" ref="K7449">_xlfn.LET(_xlpm.d,UPPER(TRIM(CLEAN(SUBSTITUTE(F7449,CHAR(160),"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50" spans="2:11" hidden="1" x14ac:dyDescent="0.25">
      <c r="B7450" s="20">
        <v>45783</v>
      </c>
      <c r="C7450" s="2" t="s">
        <v>1</v>
      </c>
      <c r="D7450" s="2" t="s">
        <v>2835</v>
      </c>
      <c r="E7450" s="2" t="s">
        <v>228</v>
      </c>
      <c r="F7450" s="2" t="s">
        <v>3968</v>
      </c>
      <c r="G7450" s="5">
        <v>50</v>
      </c>
      <c r="H7450" s="5">
        <v>41.5</v>
      </c>
      <c r="I7450" s="5">
        <v>2075</v>
      </c>
      <c r="J7450" s="5">
        <v>295750.79000000004</v>
      </c>
      <c r="K7450" s="3" t="str" cm="1">
        <f t="array" ref="K7450">_xlfn.LET(_xlpm.d,UPPER(TRIM(CLEAN(SUBSTITUTE(F7450,CHAR(160),"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51" spans="2:11" hidden="1" x14ac:dyDescent="0.25">
      <c r="B7451" s="20">
        <v>45784</v>
      </c>
      <c r="C7451" s="2" t="s">
        <v>1</v>
      </c>
      <c r="D7451" s="2" t="s">
        <v>2464</v>
      </c>
      <c r="E7451" s="2" t="s">
        <v>279</v>
      </c>
      <c r="F7451" s="2" t="s">
        <v>3968</v>
      </c>
      <c r="G7451" s="5">
        <v>20</v>
      </c>
      <c r="H7451" s="5">
        <v>41.5</v>
      </c>
      <c r="I7451" s="5">
        <v>830</v>
      </c>
      <c r="J7451" s="5">
        <v>296580.79000000004</v>
      </c>
      <c r="K7451" s="3" t="str" cm="1">
        <f t="array" ref="K7451">_xlfn.LET(_xlpm.d,UPPER(TRIM(CLEAN(SUBSTITUTE(F7451,CHAR(160),"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52" spans="2:11" hidden="1" x14ac:dyDescent="0.25">
      <c r="B7452" s="20">
        <v>45784</v>
      </c>
      <c r="C7452" s="2" t="s">
        <v>1</v>
      </c>
      <c r="D7452" s="2" t="s">
        <v>2840</v>
      </c>
      <c r="E7452" s="2" t="s">
        <v>319</v>
      </c>
      <c r="F7452" s="2" t="s">
        <v>3968</v>
      </c>
      <c r="G7452" s="5">
        <v>100</v>
      </c>
      <c r="H7452" s="5">
        <v>41.5</v>
      </c>
      <c r="I7452" s="5">
        <v>4150</v>
      </c>
      <c r="J7452" s="5">
        <v>300730.79000000004</v>
      </c>
      <c r="K7452" s="3" t="str" cm="1">
        <f t="array" ref="K7452">_xlfn.LET(_xlpm.d,UPPER(TRIM(CLEAN(SUBSTITUTE(F7452,CHAR(160),"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53" spans="2:11" hidden="1" x14ac:dyDescent="0.25">
      <c r="B7453" s="20">
        <v>45785</v>
      </c>
      <c r="C7453" s="2" t="s">
        <v>1</v>
      </c>
      <c r="D7453" s="2" t="s">
        <v>1882</v>
      </c>
      <c r="E7453" s="2" t="s">
        <v>254</v>
      </c>
      <c r="F7453" s="2" t="s">
        <v>3968</v>
      </c>
      <c r="G7453" s="5">
        <v>60</v>
      </c>
      <c r="H7453" s="5">
        <v>41.5</v>
      </c>
      <c r="I7453" s="5">
        <v>2490</v>
      </c>
      <c r="J7453" s="5">
        <v>303220.79000000004</v>
      </c>
      <c r="K7453" s="3" t="str" cm="1">
        <f t="array" ref="K7453">_xlfn.LET(_xlpm.d,UPPER(TRIM(CLEAN(SUBSTITUTE(F7453,CHAR(160),"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54" spans="2:11" hidden="1" x14ac:dyDescent="0.25">
      <c r="B7454" s="20">
        <v>45785</v>
      </c>
      <c r="C7454" s="2" t="s">
        <v>1</v>
      </c>
      <c r="D7454" s="2" t="s">
        <v>1339</v>
      </c>
      <c r="E7454" s="2" t="s">
        <v>180</v>
      </c>
      <c r="F7454" s="2" t="s">
        <v>3968</v>
      </c>
      <c r="G7454" s="5">
        <v>32</v>
      </c>
      <c r="H7454" s="5">
        <v>41.5</v>
      </c>
      <c r="I7454" s="5">
        <v>1328</v>
      </c>
      <c r="J7454" s="5">
        <v>304548.79000000004</v>
      </c>
      <c r="K7454" s="3" t="str" cm="1">
        <f t="array" ref="K7454">_xlfn.LET(_xlpm.d,UPPER(TRIM(CLEAN(SUBSTITUTE(F7454,CHAR(160),"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55" spans="2:11" hidden="1" x14ac:dyDescent="0.25">
      <c r="B7455" s="20">
        <v>45786</v>
      </c>
      <c r="C7455" s="2" t="s">
        <v>1</v>
      </c>
      <c r="D7455" s="2" t="s">
        <v>1264</v>
      </c>
      <c r="E7455" s="2" t="s">
        <v>241</v>
      </c>
      <c r="F7455" s="2" t="s">
        <v>3968</v>
      </c>
      <c r="G7455" s="5">
        <v>20</v>
      </c>
      <c r="H7455" s="5">
        <v>41.5</v>
      </c>
      <c r="I7455" s="5">
        <v>830</v>
      </c>
      <c r="J7455" s="5">
        <v>305378.79000000004</v>
      </c>
      <c r="K7455" s="3" t="str" cm="1">
        <f t="array" ref="K7455">_xlfn.LET(_xlpm.d,UPPER(TRIM(CLEAN(SUBSTITUTE(F7455,CHAR(160),"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56" spans="2:11" hidden="1" x14ac:dyDescent="0.25">
      <c r="B7456" s="20">
        <v>45786</v>
      </c>
      <c r="C7456" s="2" t="s">
        <v>1</v>
      </c>
      <c r="D7456" s="2" t="s">
        <v>1413</v>
      </c>
      <c r="E7456" s="2" t="s">
        <v>154</v>
      </c>
      <c r="F7456" s="2" t="s">
        <v>3968</v>
      </c>
      <c r="G7456" s="5">
        <v>32</v>
      </c>
      <c r="H7456" s="5">
        <v>41.5</v>
      </c>
      <c r="I7456" s="5">
        <v>1328</v>
      </c>
      <c r="J7456" s="5">
        <v>306706.79000000004</v>
      </c>
      <c r="K7456" s="3" t="str" cm="1">
        <f t="array" ref="K7456">_xlfn.LET(_xlpm.d,UPPER(TRIM(CLEAN(SUBSTITUTE(F7456,CHAR(160),"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57" spans="2:11" hidden="1" x14ac:dyDescent="0.25">
      <c r="B7457" s="20">
        <v>45786</v>
      </c>
      <c r="C7457" s="2" t="s">
        <v>1</v>
      </c>
      <c r="D7457" s="2" t="s">
        <v>1884</v>
      </c>
      <c r="E7457" s="2" t="s">
        <v>78</v>
      </c>
      <c r="F7457" s="2" t="s">
        <v>3968</v>
      </c>
      <c r="G7457" s="5">
        <v>20</v>
      </c>
      <c r="H7457" s="5">
        <v>41.5</v>
      </c>
      <c r="I7457" s="5">
        <v>830</v>
      </c>
      <c r="J7457" s="5">
        <v>307536.79000000004</v>
      </c>
      <c r="K7457" s="3" t="str" cm="1">
        <f t="array" ref="K7457">_xlfn.LET(_xlpm.d,UPPER(TRIM(CLEAN(SUBSTITUTE(F7457,CHAR(160),"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58" spans="2:11" hidden="1" x14ac:dyDescent="0.25">
      <c r="B7458" s="20">
        <v>45786</v>
      </c>
      <c r="C7458" s="2" t="s">
        <v>1</v>
      </c>
      <c r="D7458" s="2" t="s">
        <v>2848</v>
      </c>
      <c r="E7458" s="2" t="s">
        <v>170</v>
      </c>
      <c r="F7458" s="2" t="s">
        <v>3968</v>
      </c>
      <c r="G7458" s="5">
        <v>40</v>
      </c>
      <c r="H7458" s="5">
        <v>41.5</v>
      </c>
      <c r="I7458" s="5">
        <v>1660</v>
      </c>
      <c r="J7458" s="5">
        <v>309196.79000000004</v>
      </c>
      <c r="K7458" s="3" t="str" cm="1">
        <f t="array" ref="K7458">_xlfn.LET(_xlpm.d,UPPER(TRIM(CLEAN(SUBSTITUTE(F7458,CHAR(160),"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59" spans="2:11" hidden="1" x14ac:dyDescent="0.25">
      <c r="B7459" s="20">
        <v>45786</v>
      </c>
      <c r="C7459" s="2" t="s">
        <v>1</v>
      </c>
      <c r="D7459" s="2" t="s">
        <v>2850</v>
      </c>
      <c r="E7459" s="2" t="s">
        <v>224</v>
      </c>
      <c r="F7459" s="2" t="s">
        <v>3968</v>
      </c>
      <c r="G7459" s="5">
        <v>80</v>
      </c>
      <c r="H7459" s="5">
        <v>41.5</v>
      </c>
      <c r="I7459" s="5">
        <v>3320</v>
      </c>
      <c r="J7459" s="5">
        <v>312516.79000000004</v>
      </c>
      <c r="K7459" s="3" t="str" cm="1">
        <f t="array" ref="K7459">_xlfn.LET(_xlpm.d,UPPER(TRIM(CLEAN(SUBSTITUTE(F7459,CHAR(160),"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60" spans="2:11" hidden="1" x14ac:dyDescent="0.25">
      <c r="B7460" s="20">
        <v>45786</v>
      </c>
      <c r="C7460" s="2" t="s">
        <v>1</v>
      </c>
      <c r="D7460" s="2" t="s">
        <v>1886</v>
      </c>
      <c r="E7460" s="2" t="s">
        <v>311</v>
      </c>
      <c r="F7460" s="2" t="s">
        <v>3968</v>
      </c>
      <c r="G7460" s="5">
        <v>64</v>
      </c>
      <c r="H7460" s="5">
        <v>41.5</v>
      </c>
      <c r="I7460" s="5">
        <v>2656</v>
      </c>
      <c r="J7460" s="5">
        <v>315172.79000000004</v>
      </c>
      <c r="K7460" s="3" t="str" cm="1">
        <f t="array" ref="K7460">_xlfn.LET(_xlpm.d,UPPER(TRIM(CLEAN(SUBSTITUTE(F7460,CHAR(160),"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61" spans="2:11" hidden="1" x14ac:dyDescent="0.25">
      <c r="B7461" s="20">
        <v>45789</v>
      </c>
      <c r="C7461" s="2" t="s">
        <v>1</v>
      </c>
      <c r="D7461" s="2" t="s">
        <v>2853</v>
      </c>
      <c r="E7461" s="2" t="s">
        <v>254</v>
      </c>
      <c r="F7461" s="2" t="s">
        <v>3968</v>
      </c>
      <c r="G7461" s="5">
        <v>32</v>
      </c>
      <c r="H7461" s="5">
        <v>41.5</v>
      </c>
      <c r="I7461" s="5">
        <v>1328</v>
      </c>
      <c r="J7461" s="5">
        <v>316500.79000000004</v>
      </c>
      <c r="K7461" s="3" t="str" cm="1">
        <f t="array" ref="K7461">_xlfn.LET(_xlpm.d,UPPER(TRIM(CLEAN(SUBSTITUTE(F7461,CHAR(160),"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62" spans="2:11" hidden="1" x14ac:dyDescent="0.25">
      <c r="B7462" s="20">
        <v>45789</v>
      </c>
      <c r="C7462" s="2" t="s">
        <v>1</v>
      </c>
      <c r="D7462" s="2" t="s">
        <v>1888</v>
      </c>
      <c r="E7462" s="2" t="s">
        <v>248</v>
      </c>
      <c r="F7462" s="2" t="s">
        <v>3968</v>
      </c>
      <c r="G7462" s="5">
        <v>20</v>
      </c>
      <c r="H7462" s="5">
        <v>41.5</v>
      </c>
      <c r="I7462" s="5">
        <v>830</v>
      </c>
      <c r="J7462" s="5">
        <v>317330.79000000004</v>
      </c>
      <c r="K7462" s="3" t="str" cm="1">
        <f t="array" ref="K7462">_xlfn.LET(_xlpm.d,UPPER(TRIM(CLEAN(SUBSTITUTE(F7462,CHAR(160),"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63" spans="2:11" hidden="1" x14ac:dyDescent="0.25">
      <c r="B7463" s="20">
        <v>45789</v>
      </c>
      <c r="C7463" s="2" t="s">
        <v>1</v>
      </c>
      <c r="D7463" s="2" t="s">
        <v>1890</v>
      </c>
      <c r="E7463" s="2" t="s">
        <v>197</v>
      </c>
      <c r="F7463" s="2" t="s">
        <v>3968</v>
      </c>
      <c r="G7463" s="5">
        <v>48</v>
      </c>
      <c r="H7463" s="5">
        <v>41.5</v>
      </c>
      <c r="I7463" s="5">
        <v>1992</v>
      </c>
      <c r="J7463" s="5">
        <v>319322.79000000004</v>
      </c>
      <c r="K7463" s="3" t="str" cm="1">
        <f t="array" ref="K7463">_xlfn.LET(_xlpm.d,UPPER(TRIM(CLEAN(SUBSTITUTE(F7463,CHAR(160),"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64" spans="2:11" hidden="1" x14ac:dyDescent="0.25">
      <c r="B7464" s="20">
        <v>45790</v>
      </c>
      <c r="C7464" s="2" t="s">
        <v>1</v>
      </c>
      <c r="D7464" s="2" t="s">
        <v>1891</v>
      </c>
      <c r="E7464" s="2" t="s">
        <v>78</v>
      </c>
      <c r="F7464" s="2" t="s">
        <v>3968</v>
      </c>
      <c r="G7464" s="5">
        <v>16</v>
      </c>
      <c r="H7464" s="5">
        <v>41.5</v>
      </c>
      <c r="I7464" s="5">
        <v>664</v>
      </c>
      <c r="J7464" s="5">
        <v>319986.79000000004</v>
      </c>
      <c r="K7464" s="3" t="str" cm="1">
        <f t="array" ref="K7464">_xlfn.LET(_xlpm.d,UPPER(TRIM(CLEAN(SUBSTITUTE(F7464,CHAR(160),"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65" spans="2:11" hidden="1" x14ac:dyDescent="0.25">
      <c r="B7465" s="20">
        <v>45790</v>
      </c>
      <c r="C7465" s="2" t="s">
        <v>1</v>
      </c>
      <c r="D7465" s="2" t="s">
        <v>1414</v>
      </c>
      <c r="E7465" s="2" t="s">
        <v>232</v>
      </c>
      <c r="F7465" s="2" t="s">
        <v>3968</v>
      </c>
      <c r="G7465" s="5">
        <v>20</v>
      </c>
      <c r="H7465" s="5">
        <v>41.5</v>
      </c>
      <c r="I7465" s="5">
        <v>830</v>
      </c>
      <c r="J7465" s="5">
        <v>320816.79000000004</v>
      </c>
      <c r="K7465" s="3" t="str" cm="1">
        <f t="array" ref="K7465">_xlfn.LET(_xlpm.d,UPPER(TRIM(CLEAN(SUBSTITUTE(F7465,CHAR(160),"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66" spans="2:11" hidden="1" x14ac:dyDescent="0.25">
      <c r="B7466" s="20">
        <v>45790</v>
      </c>
      <c r="C7466" s="2" t="s">
        <v>1</v>
      </c>
      <c r="D7466" s="2" t="s">
        <v>987</v>
      </c>
      <c r="E7466" s="2" t="s">
        <v>165</v>
      </c>
      <c r="F7466" s="2" t="s">
        <v>3968</v>
      </c>
      <c r="G7466" s="5">
        <v>20</v>
      </c>
      <c r="H7466" s="5">
        <v>41.5</v>
      </c>
      <c r="I7466" s="5">
        <v>830</v>
      </c>
      <c r="J7466" s="5">
        <v>321646.79000000004</v>
      </c>
      <c r="K7466" s="3" t="str" cm="1">
        <f t="array" ref="K7466">_xlfn.LET(_xlpm.d,UPPER(TRIM(CLEAN(SUBSTITUTE(F7466,CHAR(160),"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67" spans="2:11" hidden="1" x14ac:dyDescent="0.25">
      <c r="B7467" s="20">
        <v>45791</v>
      </c>
      <c r="C7467" s="2" t="s">
        <v>1</v>
      </c>
      <c r="D7467" s="2" t="s">
        <v>548</v>
      </c>
      <c r="E7467" s="2" t="s">
        <v>158</v>
      </c>
      <c r="F7467" s="2" t="s">
        <v>3968</v>
      </c>
      <c r="G7467" s="5">
        <v>32</v>
      </c>
      <c r="H7467" s="5">
        <v>41.5</v>
      </c>
      <c r="I7467" s="5">
        <v>1328</v>
      </c>
      <c r="J7467" s="5">
        <v>322974.79000000004</v>
      </c>
      <c r="K7467" s="3" t="str" cm="1">
        <f t="array" ref="K7467">_xlfn.LET(_xlpm.d,UPPER(TRIM(CLEAN(SUBSTITUTE(F7467,CHAR(160),"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68" spans="2:11" hidden="1" x14ac:dyDescent="0.25">
      <c r="B7468" s="20">
        <v>45791</v>
      </c>
      <c r="C7468" s="2" t="s">
        <v>1</v>
      </c>
      <c r="D7468" s="2" t="s">
        <v>989</v>
      </c>
      <c r="E7468" s="2" t="s">
        <v>282</v>
      </c>
      <c r="F7468" s="2" t="s">
        <v>3968</v>
      </c>
      <c r="G7468" s="5">
        <v>16</v>
      </c>
      <c r="H7468" s="5">
        <v>41.5</v>
      </c>
      <c r="I7468" s="5">
        <v>664</v>
      </c>
      <c r="J7468" s="5">
        <v>323638.79000000004</v>
      </c>
      <c r="K7468" s="3" t="str" cm="1">
        <f t="array" ref="K7468">_xlfn.LET(_xlpm.d,UPPER(TRIM(CLEAN(SUBSTITUTE(F7468,CHAR(160),"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69" spans="2:11" hidden="1" x14ac:dyDescent="0.25">
      <c r="B7469" s="20">
        <v>45793</v>
      </c>
      <c r="C7469" s="2" t="s">
        <v>1</v>
      </c>
      <c r="D7469" s="2" t="s">
        <v>1899</v>
      </c>
      <c r="E7469" s="2" t="s">
        <v>241</v>
      </c>
      <c r="F7469" s="2" t="s">
        <v>3968</v>
      </c>
      <c r="G7469" s="5">
        <v>12</v>
      </c>
      <c r="H7469" s="5">
        <v>41.5</v>
      </c>
      <c r="I7469" s="5">
        <v>498</v>
      </c>
      <c r="J7469" s="5">
        <v>324136.79000000004</v>
      </c>
      <c r="K7469" s="3" t="str" cm="1">
        <f t="array" ref="K7469">_xlfn.LET(_xlpm.d,UPPER(TRIM(CLEAN(SUBSTITUTE(F7469,CHAR(160),"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70" spans="2:11" hidden="1" x14ac:dyDescent="0.25">
      <c r="B7470" s="20">
        <v>45796</v>
      </c>
      <c r="C7470" s="2" t="s">
        <v>1</v>
      </c>
      <c r="D7470" s="2" t="s">
        <v>1902</v>
      </c>
      <c r="E7470" s="2" t="s">
        <v>248</v>
      </c>
      <c r="F7470" s="2" t="s">
        <v>3968</v>
      </c>
      <c r="G7470" s="5">
        <v>20</v>
      </c>
      <c r="H7470" s="5">
        <v>41.5</v>
      </c>
      <c r="I7470" s="5">
        <v>830</v>
      </c>
      <c r="J7470" s="5">
        <v>324966.79000000004</v>
      </c>
      <c r="K7470" s="3" t="str" cm="1">
        <f t="array" ref="K7470">_xlfn.LET(_xlpm.d,UPPER(TRIM(CLEAN(SUBSTITUTE(F7470,CHAR(160),"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71" spans="2:11" hidden="1" x14ac:dyDescent="0.25">
      <c r="B7471" s="20">
        <v>45796</v>
      </c>
      <c r="C7471" s="2" t="s">
        <v>1</v>
      </c>
      <c r="D7471" s="2" t="s">
        <v>2862</v>
      </c>
      <c r="E7471" s="2" t="s">
        <v>254</v>
      </c>
      <c r="F7471" s="2" t="s">
        <v>3968</v>
      </c>
      <c r="G7471" s="5">
        <v>40</v>
      </c>
      <c r="H7471" s="5">
        <v>41.5</v>
      </c>
      <c r="I7471" s="5">
        <v>1660</v>
      </c>
      <c r="J7471" s="5">
        <v>326626.79000000004</v>
      </c>
      <c r="K7471" s="3" t="str" cm="1">
        <f t="array" ref="K7471">_xlfn.LET(_xlpm.d,UPPER(TRIM(CLEAN(SUBSTITUTE(F7471,CHAR(160),"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72" spans="2:11" hidden="1" x14ac:dyDescent="0.25">
      <c r="B7472" s="20">
        <v>45797</v>
      </c>
      <c r="C7472" s="2" t="s">
        <v>1</v>
      </c>
      <c r="D7472" s="2" t="s">
        <v>1903</v>
      </c>
      <c r="E7472" s="2" t="s">
        <v>78</v>
      </c>
      <c r="F7472" s="2" t="s">
        <v>3968</v>
      </c>
      <c r="G7472" s="5">
        <v>20</v>
      </c>
      <c r="H7472" s="5">
        <v>41.5</v>
      </c>
      <c r="I7472" s="5">
        <v>830</v>
      </c>
      <c r="J7472" s="5">
        <v>327456.79000000004</v>
      </c>
      <c r="K7472" s="3" t="str" cm="1">
        <f t="array" ref="K7472">_xlfn.LET(_xlpm.d,UPPER(TRIM(CLEAN(SUBSTITUTE(F7472,CHAR(160),"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73" spans="2:11" hidden="1" x14ac:dyDescent="0.25">
      <c r="B7473" s="20">
        <v>45798</v>
      </c>
      <c r="C7473" s="2" t="s">
        <v>1</v>
      </c>
      <c r="D7473" s="2" t="s">
        <v>997</v>
      </c>
      <c r="E7473" s="2" t="s">
        <v>189</v>
      </c>
      <c r="F7473" s="2" t="s">
        <v>3968</v>
      </c>
      <c r="G7473" s="5">
        <v>10</v>
      </c>
      <c r="H7473" s="5">
        <v>41.5</v>
      </c>
      <c r="I7473" s="5">
        <v>415</v>
      </c>
      <c r="J7473" s="5">
        <v>327871.79000000004</v>
      </c>
      <c r="K7473" s="3" t="str" cm="1">
        <f t="array" ref="K7473">_xlfn.LET(_xlpm.d,UPPER(TRIM(CLEAN(SUBSTITUTE(F7473,CHAR(160),"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74" spans="2:11" hidden="1" x14ac:dyDescent="0.25">
      <c r="B7474" s="20">
        <v>45798</v>
      </c>
      <c r="C7474" s="2" t="s">
        <v>1</v>
      </c>
      <c r="D7474" s="2" t="s">
        <v>3988</v>
      </c>
      <c r="E7474" s="2" t="s">
        <v>149</v>
      </c>
      <c r="F7474" s="2" t="s">
        <v>3968</v>
      </c>
      <c r="G7474" s="5">
        <v>16</v>
      </c>
      <c r="H7474" s="5">
        <v>41.5</v>
      </c>
      <c r="I7474" s="5">
        <v>664</v>
      </c>
      <c r="J7474" s="5">
        <v>328535.79000000004</v>
      </c>
      <c r="K7474" s="3" t="str" cm="1">
        <f t="array" ref="K7474">_xlfn.LET(_xlpm.d,UPPER(TRIM(CLEAN(SUBSTITUTE(F7474,CHAR(160),"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75" spans="2:11" hidden="1" x14ac:dyDescent="0.25">
      <c r="B7475" s="20">
        <v>45799</v>
      </c>
      <c r="C7475" s="2" t="s">
        <v>1</v>
      </c>
      <c r="D7475" s="2" t="s">
        <v>1422</v>
      </c>
      <c r="E7475" s="2" t="s">
        <v>160</v>
      </c>
      <c r="F7475" s="2" t="s">
        <v>3968</v>
      </c>
      <c r="G7475" s="5">
        <v>16</v>
      </c>
      <c r="H7475" s="5">
        <v>41.5</v>
      </c>
      <c r="I7475" s="5">
        <v>664</v>
      </c>
      <c r="J7475" s="5">
        <v>329199.79000000004</v>
      </c>
      <c r="K7475" s="3" t="str" cm="1">
        <f t="array" ref="K7475">_xlfn.LET(_xlpm.d,UPPER(TRIM(CLEAN(SUBSTITUTE(F7475,CHAR(160),"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76" spans="2:11" hidden="1" x14ac:dyDescent="0.25">
      <c r="B7476" s="20">
        <v>45799</v>
      </c>
      <c r="C7476" s="2" t="s">
        <v>1</v>
      </c>
      <c r="D7476" s="2" t="s">
        <v>1423</v>
      </c>
      <c r="E7476" s="2" t="s">
        <v>151</v>
      </c>
      <c r="F7476" s="2" t="s">
        <v>3968</v>
      </c>
      <c r="G7476" s="5">
        <v>16</v>
      </c>
      <c r="H7476" s="5">
        <v>41.5</v>
      </c>
      <c r="I7476" s="5">
        <v>664</v>
      </c>
      <c r="J7476" s="5">
        <v>329863.79000000004</v>
      </c>
      <c r="K7476" s="3" t="str" cm="1">
        <f t="array" ref="K7476">_xlfn.LET(_xlpm.d,UPPER(TRIM(CLEAN(SUBSTITUTE(F7476,CHAR(160),"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77" spans="2:11" hidden="1" x14ac:dyDescent="0.25">
      <c r="B7477" s="20">
        <v>45799</v>
      </c>
      <c r="C7477" s="2" t="s">
        <v>1</v>
      </c>
      <c r="D7477" s="2" t="s">
        <v>2872</v>
      </c>
      <c r="E7477" s="2" t="s">
        <v>3</v>
      </c>
      <c r="F7477" s="2" t="s">
        <v>3968</v>
      </c>
      <c r="G7477" s="5">
        <v>16</v>
      </c>
      <c r="H7477" s="5">
        <v>41.5</v>
      </c>
      <c r="I7477" s="5">
        <v>664</v>
      </c>
      <c r="J7477" s="5">
        <v>330527.79000000004</v>
      </c>
      <c r="K7477" s="3" t="str" cm="1">
        <f t="array" ref="K7477">_xlfn.LET(_xlpm.d,UPPER(TRIM(CLEAN(SUBSTITUTE(F7477,CHAR(160),"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78" spans="2:11" hidden="1" x14ac:dyDescent="0.25">
      <c r="B7478" s="20">
        <v>45800</v>
      </c>
      <c r="C7478" s="2" t="s">
        <v>1</v>
      </c>
      <c r="D7478" s="2" t="s">
        <v>558</v>
      </c>
      <c r="E7478" s="2" t="s">
        <v>195</v>
      </c>
      <c r="F7478" s="2" t="s">
        <v>3968</v>
      </c>
      <c r="G7478" s="5">
        <v>48</v>
      </c>
      <c r="H7478" s="5">
        <v>41.5</v>
      </c>
      <c r="I7478" s="5">
        <v>1992</v>
      </c>
      <c r="J7478" s="5">
        <v>332519.79000000004</v>
      </c>
      <c r="K7478" s="3" t="str" cm="1">
        <f t="array" ref="K7478">_xlfn.LET(_xlpm.d,UPPER(TRIM(CLEAN(SUBSTITUTE(F7478,CHAR(160),"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79" spans="2:11" hidden="1" x14ac:dyDescent="0.25">
      <c r="B7479" s="20">
        <v>45800</v>
      </c>
      <c r="C7479" s="2" t="s">
        <v>1</v>
      </c>
      <c r="D7479" s="2" t="s">
        <v>559</v>
      </c>
      <c r="E7479" s="2" t="s">
        <v>224</v>
      </c>
      <c r="F7479" s="2" t="s">
        <v>3968</v>
      </c>
      <c r="G7479" s="5">
        <v>32</v>
      </c>
      <c r="H7479" s="5">
        <v>41.5</v>
      </c>
      <c r="I7479" s="5">
        <v>1328</v>
      </c>
      <c r="J7479" s="5">
        <v>333847.79000000004</v>
      </c>
      <c r="K7479" s="3" t="str" cm="1">
        <f t="array" ref="K7479">_xlfn.LET(_xlpm.d,UPPER(TRIM(CLEAN(SUBSTITUTE(F7479,CHAR(160),"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80" spans="2:11" hidden="1" x14ac:dyDescent="0.25">
      <c r="B7480" s="20">
        <v>45804</v>
      </c>
      <c r="C7480" s="2" t="s">
        <v>1</v>
      </c>
      <c r="D7480" s="2" t="s">
        <v>565</v>
      </c>
      <c r="E7480" s="2" t="s">
        <v>162</v>
      </c>
      <c r="F7480" s="2" t="s">
        <v>3968</v>
      </c>
      <c r="G7480" s="5">
        <v>30</v>
      </c>
      <c r="H7480" s="5">
        <v>41.5</v>
      </c>
      <c r="I7480" s="5">
        <v>1245</v>
      </c>
      <c r="J7480" s="5">
        <v>335092.79000000004</v>
      </c>
      <c r="K7480" s="3" t="str" cm="1">
        <f t="array" ref="K7480">_xlfn.LET(_xlpm.d,UPPER(TRIM(CLEAN(SUBSTITUTE(F7480,CHAR(160),"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81" spans="2:11" hidden="1" x14ac:dyDescent="0.25">
      <c r="B7481" s="20">
        <v>45806</v>
      </c>
      <c r="C7481" s="2" t="s">
        <v>1</v>
      </c>
      <c r="D7481" s="2" t="s">
        <v>1427</v>
      </c>
      <c r="E7481" s="2" t="s">
        <v>160</v>
      </c>
      <c r="F7481" s="2" t="s">
        <v>3968</v>
      </c>
      <c r="G7481" s="5">
        <v>16</v>
      </c>
      <c r="H7481" s="5">
        <v>41.5</v>
      </c>
      <c r="I7481" s="5">
        <v>664</v>
      </c>
      <c r="J7481" s="5">
        <v>335756.79000000004</v>
      </c>
      <c r="K7481" s="3" t="str" cm="1">
        <f t="array" ref="K7481">_xlfn.LET(_xlpm.d,UPPER(TRIM(CLEAN(SUBSTITUTE(F7481,CHAR(160),"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82" spans="2:11" hidden="1" x14ac:dyDescent="0.25">
      <c r="B7482" s="20">
        <v>45806</v>
      </c>
      <c r="C7482" s="2" t="s">
        <v>1</v>
      </c>
      <c r="D7482" s="2" t="s">
        <v>1428</v>
      </c>
      <c r="E7482" s="2" t="s">
        <v>192</v>
      </c>
      <c r="F7482" s="2" t="s">
        <v>3968</v>
      </c>
      <c r="G7482" s="5">
        <v>40</v>
      </c>
      <c r="H7482" s="5">
        <v>41.5</v>
      </c>
      <c r="I7482" s="5">
        <v>1660</v>
      </c>
      <c r="J7482" s="5">
        <v>337416.79000000004</v>
      </c>
      <c r="K7482" s="3" t="str" cm="1">
        <f t="array" ref="K7482">_xlfn.LET(_xlpm.d,UPPER(TRIM(CLEAN(SUBSTITUTE(F7482,CHAR(160),"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83" spans="2:11" hidden="1" x14ac:dyDescent="0.25">
      <c r="B7483" s="20">
        <v>45807</v>
      </c>
      <c r="C7483" s="2" t="s">
        <v>1</v>
      </c>
      <c r="D7483" s="2" t="s">
        <v>567</v>
      </c>
      <c r="E7483" s="2" t="s">
        <v>236</v>
      </c>
      <c r="F7483" s="2" t="s">
        <v>3968</v>
      </c>
      <c r="G7483" s="5">
        <v>40</v>
      </c>
      <c r="H7483" s="5">
        <v>41.5</v>
      </c>
      <c r="I7483" s="5">
        <v>1660</v>
      </c>
      <c r="J7483" s="5">
        <v>339076.79000000004</v>
      </c>
      <c r="K7483" s="3" t="str" cm="1">
        <f t="array" ref="K7483">_xlfn.LET(_xlpm.d,UPPER(TRIM(CLEAN(SUBSTITUTE(F7483,CHAR(160),"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84" spans="2:11" hidden="1" x14ac:dyDescent="0.25">
      <c r="B7484" s="20">
        <v>45807</v>
      </c>
      <c r="C7484" s="2" t="s">
        <v>1</v>
      </c>
      <c r="D7484" s="2" t="s">
        <v>2888</v>
      </c>
      <c r="E7484" s="2" t="s">
        <v>186</v>
      </c>
      <c r="F7484" s="2" t="s">
        <v>3968</v>
      </c>
      <c r="G7484" s="5">
        <v>15</v>
      </c>
      <c r="H7484" s="5">
        <v>41.5</v>
      </c>
      <c r="I7484" s="5">
        <v>622.5</v>
      </c>
      <c r="J7484" s="5">
        <v>339699.29000000004</v>
      </c>
      <c r="K7484" s="3" t="str" cm="1">
        <f t="array" ref="K7484">_xlfn.LET(_xlpm.d,UPPER(TRIM(CLEAN(SUBSTITUTE(F7484,CHAR(160),"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85" spans="2:11" hidden="1" x14ac:dyDescent="0.25">
      <c r="B7485" s="20">
        <v>45811</v>
      </c>
      <c r="C7485" s="2" t="s">
        <v>1</v>
      </c>
      <c r="D7485" s="2" t="s">
        <v>573</v>
      </c>
      <c r="E7485" s="2" t="s">
        <v>147</v>
      </c>
      <c r="F7485" s="2" t="s">
        <v>3968</v>
      </c>
      <c r="G7485" s="5">
        <v>15</v>
      </c>
      <c r="H7485" s="5">
        <v>41.5</v>
      </c>
      <c r="I7485" s="5">
        <v>622.5</v>
      </c>
      <c r="J7485" s="5">
        <v>340321.79000000004</v>
      </c>
      <c r="K7485" s="3" t="str" cm="1">
        <f t="array" ref="K7485">_xlfn.LET(_xlpm.d,UPPER(TRIM(CLEAN(SUBSTITUTE(F7485,CHAR(160),"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86" spans="2:11" hidden="1" x14ac:dyDescent="0.25">
      <c r="B7486" s="20">
        <v>45814</v>
      </c>
      <c r="C7486" s="2" t="s">
        <v>1</v>
      </c>
      <c r="D7486" s="2" t="s">
        <v>2899</v>
      </c>
      <c r="E7486" s="2" t="s">
        <v>154</v>
      </c>
      <c r="F7486" s="2" t="s">
        <v>3968</v>
      </c>
      <c r="G7486" s="5">
        <v>30</v>
      </c>
      <c r="H7486" s="5">
        <v>41.5</v>
      </c>
      <c r="I7486" s="5">
        <v>1245</v>
      </c>
      <c r="J7486" s="5">
        <v>341566.79000000004</v>
      </c>
      <c r="K7486" s="3" t="str" cm="1">
        <f t="array" ref="K7486">_xlfn.LET(_xlpm.d,UPPER(TRIM(CLEAN(SUBSTITUTE(F7486,CHAR(160),"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87" spans="2:11" hidden="1" x14ac:dyDescent="0.25">
      <c r="B7487" s="20">
        <v>45814</v>
      </c>
      <c r="C7487" s="2" t="s">
        <v>1</v>
      </c>
      <c r="D7487" s="2" t="s">
        <v>2901</v>
      </c>
      <c r="E7487" s="2" t="s">
        <v>319</v>
      </c>
      <c r="F7487" s="2" t="s">
        <v>3968</v>
      </c>
      <c r="G7487" s="5">
        <v>96</v>
      </c>
      <c r="H7487" s="5">
        <v>41.5</v>
      </c>
      <c r="I7487" s="5">
        <v>3984</v>
      </c>
      <c r="J7487" s="5">
        <v>345550.79000000004</v>
      </c>
      <c r="K7487" s="3" t="str" cm="1">
        <f t="array" ref="K7487">_xlfn.LET(_xlpm.d,UPPER(TRIM(CLEAN(SUBSTITUTE(F7487,CHAR(160),"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88" spans="2:11" hidden="1" x14ac:dyDescent="0.25">
      <c r="B7488" s="20">
        <v>45818</v>
      </c>
      <c r="C7488" s="2" t="s">
        <v>1</v>
      </c>
      <c r="D7488" s="2" t="s">
        <v>585</v>
      </c>
      <c r="E7488" s="2" t="s">
        <v>273</v>
      </c>
      <c r="F7488" s="2" t="s">
        <v>3968</v>
      </c>
      <c r="G7488" s="5">
        <v>40</v>
      </c>
      <c r="H7488" s="5">
        <v>41.5</v>
      </c>
      <c r="I7488" s="5">
        <v>1660</v>
      </c>
      <c r="J7488" s="5">
        <v>347210.79000000004</v>
      </c>
      <c r="K7488" s="3" t="str" cm="1">
        <f t="array" ref="K7488">_xlfn.LET(_xlpm.d,UPPER(TRIM(CLEAN(SUBSTITUTE(F7488,CHAR(160),"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89" spans="2:11" hidden="1" x14ac:dyDescent="0.25">
      <c r="B7489" s="20">
        <v>45818</v>
      </c>
      <c r="C7489" s="2" t="s">
        <v>1</v>
      </c>
      <c r="D7489" s="2" t="s">
        <v>586</v>
      </c>
      <c r="E7489" s="2" t="s">
        <v>147</v>
      </c>
      <c r="F7489" s="2" t="s">
        <v>3968</v>
      </c>
      <c r="G7489" s="5">
        <v>38</v>
      </c>
      <c r="H7489" s="5">
        <v>41.5</v>
      </c>
      <c r="I7489" s="5">
        <v>1577</v>
      </c>
      <c r="J7489" s="5">
        <v>348787.79000000004</v>
      </c>
      <c r="K7489" s="3" t="str" cm="1">
        <f t="array" ref="K7489">_xlfn.LET(_xlpm.d,UPPER(TRIM(CLEAN(SUBSTITUTE(F7489,CHAR(160),"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90" spans="2:11" hidden="1" x14ac:dyDescent="0.25">
      <c r="B7490" s="20">
        <v>45818</v>
      </c>
      <c r="C7490" s="2" t="s">
        <v>1</v>
      </c>
      <c r="D7490" s="2" t="s">
        <v>587</v>
      </c>
      <c r="E7490" s="2" t="s">
        <v>261</v>
      </c>
      <c r="F7490" s="2" t="s">
        <v>3968</v>
      </c>
      <c r="G7490" s="5">
        <v>10</v>
      </c>
      <c r="H7490" s="5">
        <v>41.5</v>
      </c>
      <c r="I7490" s="5">
        <v>415</v>
      </c>
      <c r="J7490" s="5">
        <v>349202.79000000004</v>
      </c>
      <c r="K7490" s="3" t="str" cm="1">
        <f t="array" ref="K7490">_xlfn.LET(_xlpm.d,UPPER(TRIM(CLEAN(SUBSTITUTE(F7490,CHAR(160),"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91" spans="2:11" hidden="1" x14ac:dyDescent="0.25">
      <c r="B7491" s="20">
        <v>45821</v>
      </c>
      <c r="C7491" s="2" t="s">
        <v>1</v>
      </c>
      <c r="D7491" s="2" t="s">
        <v>1228</v>
      </c>
      <c r="E7491" s="2" t="s">
        <v>43</v>
      </c>
      <c r="F7491" s="2" t="s">
        <v>3968</v>
      </c>
      <c r="G7491" s="5">
        <v>16</v>
      </c>
      <c r="H7491" s="5">
        <v>29.5</v>
      </c>
      <c r="I7491" s="5">
        <v>472</v>
      </c>
      <c r="J7491" s="5">
        <v>349674.79000000004</v>
      </c>
      <c r="K7491" s="3" t="str" cm="1">
        <f t="array" ref="K7491">_xlfn.LET(_xlpm.d,UPPER(TRIM(CLEAN(SUBSTITUTE(F7491,CHAR(160),"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92" spans="2:11" hidden="1" x14ac:dyDescent="0.25">
      <c r="B7492" s="20">
        <v>45821</v>
      </c>
      <c r="C7492" s="2" t="s">
        <v>1</v>
      </c>
      <c r="D7492" s="2" t="s">
        <v>2906</v>
      </c>
      <c r="E7492" s="2" t="s">
        <v>197</v>
      </c>
      <c r="F7492" s="2" t="s">
        <v>3968</v>
      </c>
      <c r="G7492" s="5">
        <v>26</v>
      </c>
      <c r="H7492" s="5">
        <v>41.5</v>
      </c>
      <c r="I7492" s="5">
        <v>1079</v>
      </c>
      <c r="J7492" s="5">
        <v>350753.79000000004</v>
      </c>
      <c r="K7492" s="3" t="str" cm="1">
        <f t="array" ref="K7492">_xlfn.LET(_xlpm.d,UPPER(TRIM(CLEAN(SUBSTITUTE(F7492,CHAR(160),"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93" spans="2:11" hidden="1" x14ac:dyDescent="0.25">
      <c r="B7493" s="20">
        <v>45825</v>
      </c>
      <c r="C7493" s="2" t="s">
        <v>1</v>
      </c>
      <c r="D7493" s="2" t="s">
        <v>3989</v>
      </c>
      <c r="E7493" s="2" t="s">
        <v>254</v>
      </c>
      <c r="F7493" s="2" t="s">
        <v>3968</v>
      </c>
      <c r="G7493" s="5">
        <v>32</v>
      </c>
      <c r="H7493" s="5">
        <v>41.5</v>
      </c>
      <c r="I7493" s="5">
        <v>1328</v>
      </c>
      <c r="J7493" s="5">
        <v>352081.79000000004</v>
      </c>
      <c r="K7493" s="3" t="str" cm="1">
        <f t="array" ref="K7493">_xlfn.LET(_xlpm.d,UPPER(TRIM(CLEAN(SUBSTITUTE(F7493,CHAR(160),"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94" spans="2:11" hidden="1" x14ac:dyDescent="0.25">
      <c r="B7494" s="20">
        <v>45826</v>
      </c>
      <c r="C7494" s="2" t="s">
        <v>1</v>
      </c>
      <c r="D7494" s="2" t="s">
        <v>1927</v>
      </c>
      <c r="E7494" s="2" t="s">
        <v>143</v>
      </c>
      <c r="F7494" s="2" t="s">
        <v>3968</v>
      </c>
      <c r="G7494" s="5">
        <v>12</v>
      </c>
      <c r="H7494" s="5">
        <v>41.5</v>
      </c>
      <c r="I7494" s="5">
        <v>498</v>
      </c>
      <c r="J7494" s="5">
        <v>352579.79000000004</v>
      </c>
      <c r="K7494" s="3" t="str" cm="1">
        <f t="array" ref="K7494">_xlfn.LET(_xlpm.d,UPPER(TRIM(CLEAN(SUBSTITUTE(F7494,CHAR(160),"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95" spans="2:11" hidden="1" x14ac:dyDescent="0.25">
      <c r="B7495" s="20">
        <v>45826</v>
      </c>
      <c r="C7495" s="2" t="s">
        <v>1</v>
      </c>
      <c r="D7495" s="2" t="s">
        <v>595</v>
      </c>
      <c r="E7495" s="2" t="s">
        <v>149</v>
      </c>
      <c r="F7495" s="2" t="s">
        <v>3968</v>
      </c>
      <c r="G7495" s="5">
        <v>30</v>
      </c>
      <c r="H7495" s="5">
        <v>41.5</v>
      </c>
      <c r="I7495" s="5">
        <v>1245</v>
      </c>
      <c r="J7495" s="5">
        <v>353824.79000000004</v>
      </c>
      <c r="K7495" s="3" t="str" cm="1">
        <f t="array" ref="K7495">_xlfn.LET(_xlpm.d,UPPER(TRIM(CLEAN(SUBSTITUTE(F7495,CHAR(160),"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96" spans="2:11" hidden="1" x14ac:dyDescent="0.25">
      <c r="B7496" s="20">
        <v>45826</v>
      </c>
      <c r="C7496" s="2" t="s">
        <v>1</v>
      </c>
      <c r="D7496" s="2" t="s">
        <v>794</v>
      </c>
      <c r="E7496" s="2" t="s">
        <v>50</v>
      </c>
      <c r="F7496" s="2" t="s">
        <v>3990</v>
      </c>
      <c r="G7496" s="5">
        <v>60</v>
      </c>
      <c r="H7496" s="5">
        <v>29.95</v>
      </c>
      <c r="I7496" s="5">
        <v>1797</v>
      </c>
      <c r="J7496" s="5">
        <v>355621.79000000004</v>
      </c>
      <c r="K7496" s="3" t="str" cm="1">
        <f t="array" ref="K7496">_xlfn.LET(_xlpm.d,UPPER(TRIM(CLEAN(SUBSTITUTE(F7496,CHAR(160),"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97" spans="2:11" hidden="1" x14ac:dyDescent="0.25">
      <c r="B7497" s="20">
        <v>45827</v>
      </c>
      <c r="C7497" s="2" t="s">
        <v>1</v>
      </c>
      <c r="D7497" s="2" t="s">
        <v>2914</v>
      </c>
      <c r="E7497" s="2" t="s">
        <v>120</v>
      </c>
      <c r="F7497" s="2" t="s">
        <v>3968</v>
      </c>
      <c r="G7497" s="5">
        <v>2</v>
      </c>
      <c r="H7497" s="5">
        <v>45.85</v>
      </c>
      <c r="I7497" s="5">
        <v>91.7</v>
      </c>
      <c r="J7497" s="5">
        <v>355713.49000000005</v>
      </c>
      <c r="K7497" s="3" t="str" cm="1">
        <f t="array" ref="K7497">_xlfn.LET(_xlpm.d,UPPER(TRIM(CLEAN(SUBSTITUTE(F7497,CHAR(160),"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98" spans="2:11" hidden="1" x14ac:dyDescent="0.25">
      <c r="B7498" s="20">
        <v>45827</v>
      </c>
      <c r="C7498" s="2" t="s">
        <v>1</v>
      </c>
      <c r="D7498" s="2" t="s">
        <v>1931</v>
      </c>
      <c r="E7498" s="2" t="s">
        <v>288</v>
      </c>
      <c r="F7498" s="2" t="s">
        <v>3968</v>
      </c>
      <c r="G7498" s="5">
        <v>30</v>
      </c>
      <c r="H7498" s="5">
        <v>41.5</v>
      </c>
      <c r="I7498" s="5">
        <v>1245</v>
      </c>
      <c r="J7498" s="5">
        <v>356958.49000000005</v>
      </c>
      <c r="K7498" s="3" t="str" cm="1">
        <f t="array" ref="K7498">_xlfn.LET(_xlpm.d,UPPER(TRIM(CLEAN(SUBSTITUTE(F7498,CHAR(160),"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499" spans="2:11" hidden="1" x14ac:dyDescent="0.25">
      <c r="B7499" s="20">
        <v>45828</v>
      </c>
      <c r="C7499" s="2" t="s">
        <v>1</v>
      </c>
      <c r="D7499" s="2" t="s">
        <v>597</v>
      </c>
      <c r="E7499" s="2" t="s">
        <v>241</v>
      </c>
      <c r="F7499" s="2" t="s">
        <v>3968</v>
      </c>
      <c r="G7499" s="5">
        <v>10</v>
      </c>
      <c r="H7499" s="5">
        <v>41.5</v>
      </c>
      <c r="I7499" s="5">
        <v>415</v>
      </c>
      <c r="J7499" s="5">
        <v>357373.49000000005</v>
      </c>
      <c r="K7499" s="3" t="str" cm="1">
        <f t="array" ref="K7499">_xlfn.LET(_xlpm.d,UPPER(TRIM(CLEAN(SUBSTITUTE(F7499,CHAR(160),"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00" spans="2:11" hidden="1" x14ac:dyDescent="0.25">
      <c r="B7500" s="20">
        <v>45828</v>
      </c>
      <c r="C7500" s="2" t="s">
        <v>1</v>
      </c>
      <c r="D7500" s="2" t="s">
        <v>3991</v>
      </c>
      <c r="E7500" s="2" t="s">
        <v>307</v>
      </c>
      <c r="F7500" s="2" t="s">
        <v>3968</v>
      </c>
      <c r="G7500" s="5">
        <v>48</v>
      </c>
      <c r="H7500" s="5">
        <v>41.5</v>
      </c>
      <c r="I7500" s="5">
        <v>1992</v>
      </c>
      <c r="J7500" s="5">
        <v>359365.49000000005</v>
      </c>
      <c r="K7500" s="3" t="str" cm="1">
        <f t="array" ref="K7500">_xlfn.LET(_xlpm.d,UPPER(TRIM(CLEAN(SUBSTITUTE(F7500,CHAR(160),"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01" spans="2:11" hidden="1" x14ac:dyDescent="0.25">
      <c r="B7501" s="20">
        <v>45831</v>
      </c>
      <c r="C7501" s="2" t="s">
        <v>1</v>
      </c>
      <c r="D7501" s="2" t="s">
        <v>599</v>
      </c>
      <c r="E7501" s="2" t="s">
        <v>180</v>
      </c>
      <c r="F7501" s="2" t="s">
        <v>3968</v>
      </c>
      <c r="G7501" s="5">
        <v>16</v>
      </c>
      <c r="H7501" s="5">
        <v>41.5</v>
      </c>
      <c r="I7501" s="5">
        <v>664</v>
      </c>
      <c r="J7501" s="5">
        <v>360029.49000000005</v>
      </c>
      <c r="K7501" s="3" t="str" cm="1">
        <f t="array" ref="K7501">_xlfn.LET(_xlpm.d,UPPER(TRIM(CLEAN(SUBSTITUTE(F7501,CHAR(160),"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02" spans="2:11" hidden="1" x14ac:dyDescent="0.25">
      <c r="B7502" s="20">
        <v>45831</v>
      </c>
      <c r="C7502" s="2" t="s">
        <v>1</v>
      </c>
      <c r="D7502" s="2" t="s">
        <v>1933</v>
      </c>
      <c r="E7502" s="2" t="s">
        <v>254</v>
      </c>
      <c r="F7502" s="2" t="s">
        <v>3968</v>
      </c>
      <c r="G7502" s="5">
        <v>16</v>
      </c>
      <c r="H7502" s="5">
        <v>41.5</v>
      </c>
      <c r="I7502" s="5">
        <v>664</v>
      </c>
      <c r="J7502" s="5">
        <v>360693.49000000005</v>
      </c>
      <c r="K7502" s="3" t="str" cm="1">
        <f t="array" ref="K7502">_xlfn.LET(_xlpm.d,UPPER(TRIM(CLEAN(SUBSTITUTE(F7502,CHAR(160),"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03" spans="2:11" hidden="1" x14ac:dyDescent="0.25">
      <c r="B7503" s="20">
        <v>45832</v>
      </c>
      <c r="C7503" s="2" t="s">
        <v>1</v>
      </c>
      <c r="D7503" s="2" t="s">
        <v>601</v>
      </c>
      <c r="E7503" s="2" t="s">
        <v>234</v>
      </c>
      <c r="F7503" s="2" t="s">
        <v>3968</v>
      </c>
      <c r="G7503" s="5">
        <v>30</v>
      </c>
      <c r="H7503" s="5">
        <v>41.5</v>
      </c>
      <c r="I7503" s="5">
        <v>1245</v>
      </c>
      <c r="J7503" s="5">
        <v>361938.49000000005</v>
      </c>
      <c r="K7503" s="3" t="str" cm="1">
        <f t="array" ref="K7503">_xlfn.LET(_xlpm.d,UPPER(TRIM(CLEAN(SUBSTITUTE(F7503,CHAR(160),"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04" spans="2:11" hidden="1" x14ac:dyDescent="0.25">
      <c r="B7504" s="20">
        <v>45832</v>
      </c>
      <c r="C7504" s="2" t="s">
        <v>1</v>
      </c>
      <c r="D7504" s="2" t="s">
        <v>1934</v>
      </c>
      <c r="E7504" s="2" t="s">
        <v>78</v>
      </c>
      <c r="F7504" s="2" t="s">
        <v>3968</v>
      </c>
      <c r="G7504" s="5">
        <v>40</v>
      </c>
      <c r="H7504" s="5">
        <v>41.5</v>
      </c>
      <c r="I7504" s="5">
        <v>1660</v>
      </c>
      <c r="J7504" s="5">
        <v>363598.49000000005</v>
      </c>
      <c r="K7504" s="3" t="str" cm="1">
        <f t="array" ref="K7504">_xlfn.LET(_xlpm.d,UPPER(TRIM(CLEAN(SUBSTITUTE(F7504,CHAR(160),"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05" spans="2:11" hidden="1" x14ac:dyDescent="0.25">
      <c r="B7505" s="20">
        <v>45833</v>
      </c>
      <c r="C7505" s="2" t="s">
        <v>1</v>
      </c>
      <c r="D7505" s="2" t="s">
        <v>1007</v>
      </c>
      <c r="E7505" s="2" t="s">
        <v>282</v>
      </c>
      <c r="F7505" s="2" t="s">
        <v>3968</v>
      </c>
      <c r="G7505" s="5">
        <v>20</v>
      </c>
      <c r="H7505" s="5">
        <v>41.5</v>
      </c>
      <c r="I7505" s="5">
        <v>830</v>
      </c>
      <c r="J7505" s="5">
        <v>364428.49000000005</v>
      </c>
      <c r="K7505" s="3" t="str" cm="1">
        <f t="array" ref="K7505">_xlfn.LET(_xlpm.d,UPPER(TRIM(CLEAN(SUBSTITUTE(F7505,CHAR(160),"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06" spans="2:11" hidden="1" x14ac:dyDescent="0.25">
      <c r="B7506" s="20">
        <v>45833</v>
      </c>
      <c r="C7506" s="2" t="s">
        <v>1</v>
      </c>
      <c r="D7506" s="2" t="s">
        <v>2924</v>
      </c>
      <c r="E7506" s="2" t="s">
        <v>491</v>
      </c>
      <c r="F7506" s="2" t="s">
        <v>3968</v>
      </c>
      <c r="G7506" s="5">
        <v>20</v>
      </c>
      <c r="H7506" s="5">
        <v>41.5</v>
      </c>
      <c r="I7506" s="5">
        <v>830</v>
      </c>
      <c r="J7506" s="5">
        <v>365258.49000000005</v>
      </c>
      <c r="K7506" s="3" t="str" cm="1">
        <f t="array" ref="K7506">_xlfn.LET(_xlpm.d,UPPER(TRIM(CLEAN(SUBSTITUTE(F7506,CHAR(160),"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07" spans="2:11" hidden="1" x14ac:dyDescent="0.25">
      <c r="B7507" s="20">
        <v>45833</v>
      </c>
      <c r="C7507" s="2" t="s">
        <v>1</v>
      </c>
      <c r="D7507" s="2" t="s">
        <v>1935</v>
      </c>
      <c r="E7507" s="2" t="s">
        <v>311</v>
      </c>
      <c r="F7507" s="2" t="s">
        <v>3968</v>
      </c>
      <c r="G7507" s="5">
        <v>48</v>
      </c>
      <c r="H7507" s="5">
        <v>41.5</v>
      </c>
      <c r="I7507" s="5">
        <v>1992</v>
      </c>
      <c r="J7507" s="5">
        <v>367250.49000000005</v>
      </c>
      <c r="K7507" s="3" t="str" cm="1">
        <f t="array" ref="K7507">_xlfn.LET(_xlpm.d,UPPER(TRIM(CLEAN(SUBSTITUTE(F7507,CHAR(160),"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08" spans="2:11" hidden="1" x14ac:dyDescent="0.25">
      <c r="B7508" s="20">
        <v>45833</v>
      </c>
      <c r="C7508" s="2" t="s">
        <v>1</v>
      </c>
      <c r="D7508" s="2" t="s">
        <v>2925</v>
      </c>
      <c r="E7508" s="2" t="s">
        <v>305</v>
      </c>
      <c r="F7508" s="2" t="s">
        <v>3968</v>
      </c>
      <c r="G7508" s="5">
        <v>48</v>
      </c>
      <c r="H7508" s="5">
        <v>41.5</v>
      </c>
      <c r="I7508" s="5">
        <v>1992</v>
      </c>
      <c r="J7508" s="5">
        <v>369242.49000000005</v>
      </c>
      <c r="K7508" s="3" t="str" cm="1">
        <f t="array" ref="K7508">_xlfn.LET(_xlpm.d,UPPER(TRIM(CLEAN(SUBSTITUTE(F7508,CHAR(160),"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09" spans="2:11" hidden="1" x14ac:dyDescent="0.25">
      <c r="B7509" s="20">
        <v>45835</v>
      </c>
      <c r="C7509" s="2" t="s">
        <v>1</v>
      </c>
      <c r="D7509" s="2" t="s">
        <v>798</v>
      </c>
      <c r="E7509" s="2" t="s">
        <v>43</v>
      </c>
      <c r="F7509" s="2" t="s">
        <v>3968</v>
      </c>
      <c r="G7509" s="5">
        <v>6</v>
      </c>
      <c r="H7509" s="5">
        <v>29.5</v>
      </c>
      <c r="I7509" s="5">
        <v>177</v>
      </c>
      <c r="J7509" s="5">
        <v>369419.49000000005</v>
      </c>
      <c r="K7509" s="3" t="str" cm="1">
        <f t="array" ref="K7509">_xlfn.LET(_xlpm.d,UPPER(TRIM(CLEAN(SUBSTITUTE(F7509,CHAR(160),"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10" spans="2:11" hidden="1" x14ac:dyDescent="0.25">
      <c r="B7510" s="20">
        <v>45839</v>
      </c>
      <c r="C7510" s="2" t="s">
        <v>1</v>
      </c>
      <c r="D7510" s="2" t="s">
        <v>2930</v>
      </c>
      <c r="E7510" s="2" t="s">
        <v>266</v>
      </c>
      <c r="F7510" s="2" t="s">
        <v>3968</v>
      </c>
      <c r="G7510" s="5">
        <v>24</v>
      </c>
      <c r="H7510" s="5">
        <v>41.5</v>
      </c>
      <c r="I7510" s="5">
        <v>996</v>
      </c>
      <c r="J7510" s="5">
        <v>370415.49000000005</v>
      </c>
      <c r="K7510" s="3" t="str" cm="1">
        <f t="array" ref="K7510">_xlfn.LET(_xlpm.d,UPPER(TRIM(CLEAN(SUBSTITUTE(F7510,CHAR(160),"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11" spans="2:11" hidden="1" x14ac:dyDescent="0.25">
      <c r="B7511" s="20">
        <v>45839</v>
      </c>
      <c r="C7511" s="2" t="s">
        <v>1</v>
      </c>
      <c r="D7511" s="2" t="s">
        <v>2931</v>
      </c>
      <c r="E7511" s="2" t="s">
        <v>141</v>
      </c>
      <c r="F7511" s="2" t="s">
        <v>3968</v>
      </c>
      <c r="G7511" s="5">
        <v>40</v>
      </c>
      <c r="H7511" s="5">
        <v>41.5</v>
      </c>
      <c r="I7511" s="5">
        <v>1660</v>
      </c>
      <c r="J7511" s="5">
        <v>372075.49000000005</v>
      </c>
      <c r="K7511" s="3" t="str" cm="1">
        <f t="array" ref="K7511">_xlfn.LET(_xlpm.d,UPPER(TRIM(CLEAN(SUBSTITUTE(F7511,CHAR(160),"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12" spans="2:11" hidden="1" x14ac:dyDescent="0.25">
      <c r="B7512" s="20">
        <v>45839</v>
      </c>
      <c r="C7512" s="2" t="s">
        <v>1</v>
      </c>
      <c r="D7512" s="2" t="s">
        <v>1943</v>
      </c>
      <c r="E7512" s="2" t="s">
        <v>1944</v>
      </c>
      <c r="F7512" s="2" t="s">
        <v>3968</v>
      </c>
      <c r="G7512" s="5">
        <v>12</v>
      </c>
      <c r="H7512" s="5">
        <v>41.5</v>
      </c>
      <c r="I7512" s="5">
        <v>498</v>
      </c>
      <c r="J7512" s="5">
        <v>372573.49000000005</v>
      </c>
      <c r="K7512" s="3" t="str" cm="1">
        <f t="array" ref="K7512">_xlfn.LET(_xlpm.d,UPPER(TRIM(CLEAN(SUBSTITUTE(F7512,CHAR(160),"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13" spans="2:11" hidden="1" x14ac:dyDescent="0.25">
      <c r="B7513" s="20">
        <v>45840</v>
      </c>
      <c r="C7513" s="2" t="s">
        <v>1</v>
      </c>
      <c r="D7513" s="2" t="s">
        <v>609</v>
      </c>
      <c r="E7513" s="2" t="s">
        <v>149</v>
      </c>
      <c r="F7513" s="2" t="s">
        <v>3968</v>
      </c>
      <c r="G7513" s="5">
        <v>20</v>
      </c>
      <c r="H7513" s="5">
        <v>41.5</v>
      </c>
      <c r="I7513" s="5">
        <v>830</v>
      </c>
      <c r="J7513" s="5">
        <v>373403.49000000005</v>
      </c>
      <c r="K7513" s="3" t="str" cm="1">
        <f t="array" ref="K7513">_xlfn.LET(_xlpm.d,UPPER(TRIM(CLEAN(SUBSTITUTE(F7513,CHAR(160),"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14" spans="2:11" hidden="1" x14ac:dyDescent="0.25">
      <c r="B7514" s="20">
        <v>45840</v>
      </c>
      <c r="C7514" s="2" t="s">
        <v>1</v>
      </c>
      <c r="D7514" s="2" t="s">
        <v>1945</v>
      </c>
      <c r="E7514" s="2" t="s">
        <v>189</v>
      </c>
      <c r="F7514" s="2" t="s">
        <v>3968</v>
      </c>
      <c r="G7514" s="5">
        <v>15</v>
      </c>
      <c r="H7514" s="5">
        <v>41.5</v>
      </c>
      <c r="I7514" s="5">
        <v>622.5</v>
      </c>
      <c r="J7514" s="5">
        <v>374025.99000000005</v>
      </c>
      <c r="K7514" s="3" t="str" cm="1">
        <f t="array" ref="K7514">_xlfn.LET(_xlpm.d,UPPER(TRIM(CLEAN(SUBSTITUTE(F7514,CHAR(160),"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15" spans="2:11" hidden="1" x14ac:dyDescent="0.25">
      <c r="B7515" s="20">
        <v>45840</v>
      </c>
      <c r="C7515" s="2" t="s">
        <v>1</v>
      </c>
      <c r="D7515" s="2" t="s">
        <v>1946</v>
      </c>
      <c r="E7515" s="2" t="s">
        <v>197</v>
      </c>
      <c r="F7515" s="2" t="s">
        <v>3968</v>
      </c>
      <c r="G7515" s="5">
        <v>20</v>
      </c>
      <c r="H7515" s="5">
        <v>41.5</v>
      </c>
      <c r="I7515" s="5">
        <v>830</v>
      </c>
      <c r="J7515" s="5">
        <v>374855.99000000005</v>
      </c>
      <c r="K7515" s="3" t="str" cm="1">
        <f t="array" ref="K7515">_xlfn.LET(_xlpm.d,UPPER(TRIM(CLEAN(SUBSTITUTE(F7515,CHAR(160),"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16" spans="2:11" hidden="1" x14ac:dyDescent="0.25">
      <c r="B7516" s="20">
        <v>45841</v>
      </c>
      <c r="C7516" s="2" t="s">
        <v>1</v>
      </c>
      <c r="D7516" s="2" t="s">
        <v>611</v>
      </c>
      <c r="E7516" s="2" t="s">
        <v>135</v>
      </c>
      <c r="F7516" s="2" t="s">
        <v>3968</v>
      </c>
      <c r="G7516" s="5">
        <v>32</v>
      </c>
      <c r="H7516" s="5">
        <v>41.5</v>
      </c>
      <c r="I7516" s="5">
        <v>1328</v>
      </c>
      <c r="J7516" s="5">
        <v>376183.99000000005</v>
      </c>
      <c r="K7516" s="3" t="str" cm="1">
        <f t="array" ref="K7516">_xlfn.LET(_xlpm.d,UPPER(TRIM(CLEAN(SUBSTITUTE(F7516,CHAR(160),"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17" spans="2:11" hidden="1" x14ac:dyDescent="0.25">
      <c r="B7517" s="20">
        <v>45841</v>
      </c>
      <c r="C7517" s="2" t="s">
        <v>1</v>
      </c>
      <c r="D7517" s="2" t="s">
        <v>612</v>
      </c>
      <c r="E7517" s="2" t="s">
        <v>192</v>
      </c>
      <c r="F7517" s="2" t="s">
        <v>3968</v>
      </c>
      <c r="G7517" s="5">
        <v>16</v>
      </c>
      <c r="H7517" s="5">
        <v>41.5</v>
      </c>
      <c r="I7517" s="5">
        <v>664</v>
      </c>
      <c r="J7517" s="5">
        <v>376847.99000000005</v>
      </c>
      <c r="K7517" s="3" t="str" cm="1">
        <f t="array" ref="K7517">_xlfn.LET(_xlpm.d,UPPER(TRIM(CLEAN(SUBSTITUTE(F7517,CHAR(160),"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18" spans="2:11" hidden="1" x14ac:dyDescent="0.25">
      <c r="B7518" s="20">
        <v>45842</v>
      </c>
      <c r="C7518" s="2" t="s">
        <v>1</v>
      </c>
      <c r="D7518" s="2" t="s">
        <v>1948</v>
      </c>
      <c r="E7518" s="2" t="s">
        <v>78</v>
      </c>
      <c r="F7518" s="2" t="s">
        <v>3968</v>
      </c>
      <c r="G7518" s="5">
        <v>20</v>
      </c>
      <c r="H7518" s="5">
        <v>41.5</v>
      </c>
      <c r="I7518" s="5">
        <v>830</v>
      </c>
      <c r="J7518" s="5">
        <v>377677.99000000005</v>
      </c>
      <c r="K7518" s="3" t="str" cm="1">
        <f t="array" ref="K7518">_xlfn.LET(_xlpm.d,UPPER(TRIM(CLEAN(SUBSTITUTE(F7518,CHAR(160),"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19" spans="2:11" hidden="1" x14ac:dyDescent="0.25">
      <c r="B7519" s="20">
        <v>45842</v>
      </c>
      <c r="C7519" s="2" t="s">
        <v>1</v>
      </c>
      <c r="D7519" s="2" t="s">
        <v>614</v>
      </c>
      <c r="E7519" s="2" t="s">
        <v>241</v>
      </c>
      <c r="F7519" s="2" t="s">
        <v>3968</v>
      </c>
      <c r="G7519" s="5">
        <v>10</v>
      </c>
      <c r="H7519" s="5">
        <v>41.5</v>
      </c>
      <c r="I7519" s="5">
        <v>415</v>
      </c>
      <c r="J7519" s="5">
        <v>378092.99000000005</v>
      </c>
      <c r="K7519" s="3" t="str" cm="1">
        <f t="array" ref="K7519">_xlfn.LET(_xlpm.d,UPPER(TRIM(CLEAN(SUBSTITUTE(F7519,CHAR(160),"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20" spans="2:11" hidden="1" x14ac:dyDescent="0.25">
      <c r="B7520" s="20">
        <v>45848</v>
      </c>
      <c r="C7520" s="2" t="s">
        <v>1</v>
      </c>
      <c r="D7520" s="2" t="s">
        <v>2939</v>
      </c>
      <c r="E7520" s="2" t="s">
        <v>3</v>
      </c>
      <c r="F7520" s="2" t="s">
        <v>3968</v>
      </c>
      <c r="G7520" s="5">
        <v>8</v>
      </c>
      <c r="H7520" s="5">
        <v>41.5</v>
      </c>
      <c r="I7520" s="5">
        <v>332</v>
      </c>
      <c r="J7520" s="5">
        <v>378424.99000000005</v>
      </c>
      <c r="K7520" s="3" t="str" cm="1">
        <f t="array" ref="K7520">_xlfn.LET(_xlpm.d,UPPER(TRIM(CLEAN(SUBSTITUTE(F7520,CHAR(160),"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21" spans="2:11" hidden="1" x14ac:dyDescent="0.25">
      <c r="B7521" s="20">
        <v>45849</v>
      </c>
      <c r="C7521" s="2" t="s">
        <v>1</v>
      </c>
      <c r="D7521" s="2" t="s">
        <v>3992</v>
      </c>
      <c r="E7521" s="2" t="s">
        <v>232</v>
      </c>
      <c r="F7521" s="2" t="s">
        <v>3968</v>
      </c>
      <c r="G7521" s="5">
        <v>10</v>
      </c>
      <c r="H7521" s="5">
        <v>41.5</v>
      </c>
      <c r="I7521" s="5">
        <v>415</v>
      </c>
      <c r="J7521" s="5">
        <v>378839.99000000005</v>
      </c>
      <c r="K7521" s="3" t="str" cm="1">
        <f t="array" ref="K7521">_xlfn.LET(_xlpm.d,UPPER(TRIM(CLEAN(SUBSTITUTE(F7521,CHAR(160),"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22" spans="2:11" hidden="1" x14ac:dyDescent="0.25">
      <c r="B7522" s="20">
        <v>45849</v>
      </c>
      <c r="C7522" s="2" t="s">
        <v>1</v>
      </c>
      <c r="D7522" s="2" t="s">
        <v>3651</v>
      </c>
      <c r="E7522" s="2" t="s">
        <v>835</v>
      </c>
      <c r="F7522" s="2" t="s">
        <v>3968</v>
      </c>
      <c r="G7522" s="5">
        <v>16</v>
      </c>
      <c r="H7522" s="5">
        <v>41.5</v>
      </c>
      <c r="I7522" s="5">
        <v>664</v>
      </c>
      <c r="J7522" s="5">
        <v>379503.99000000005</v>
      </c>
      <c r="K7522" s="3" t="str" cm="1">
        <f t="array" ref="K7522">_xlfn.LET(_xlpm.d,UPPER(TRIM(CLEAN(SUBSTITUTE(F7522,CHAR(160),"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23" spans="2:11" hidden="1" x14ac:dyDescent="0.25">
      <c r="B7523" s="20">
        <v>45849</v>
      </c>
      <c r="C7523" s="2" t="s">
        <v>1</v>
      </c>
      <c r="D7523" s="2" t="s">
        <v>618</v>
      </c>
      <c r="E7523" s="2" t="s">
        <v>224</v>
      </c>
      <c r="F7523" s="2" t="s">
        <v>3968</v>
      </c>
      <c r="G7523" s="5">
        <v>16</v>
      </c>
      <c r="H7523" s="5">
        <v>41.5</v>
      </c>
      <c r="I7523" s="5">
        <v>664</v>
      </c>
      <c r="J7523" s="5">
        <v>380167.99000000005</v>
      </c>
      <c r="K7523" s="3" t="str" cm="1">
        <f t="array" ref="K7523">_xlfn.LET(_xlpm.d,UPPER(TRIM(CLEAN(SUBSTITUTE(F7523,CHAR(160),"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24" spans="2:11" hidden="1" x14ac:dyDescent="0.25">
      <c r="B7524" s="20">
        <v>45852</v>
      </c>
      <c r="C7524" s="2" t="s">
        <v>1</v>
      </c>
      <c r="D7524" s="2" t="s">
        <v>2944</v>
      </c>
      <c r="E7524" s="2" t="s">
        <v>254</v>
      </c>
      <c r="F7524" s="2" t="s">
        <v>3968</v>
      </c>
      <c r="G7524" s="5">
        <v>20</v>
      </c>
      <c r="H7524" s="5">
        <v>41.5</v>
      </c>
      <c r="I7524" s="5">
        <v>830</v>
      </c>
      <c r="J7524" s="5">
        <v>380997.99000000005</v>
      </c>
      <c r="K7524" s="3" t="str" cm="1">
        <f t="array" ref="K7524">_xlfn.LET(_xlpm.d,UPPER(TRIM(CLEAN(SUBSTITUTE(F7524,CHAR(160),"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25" spans="2:11" hidden="1" x14ac:dyDescent="0.25">
      <c r="B7525" s="20">
        <v>45853</v>
      </c>
      <c r="C7525" s="2" t="s">
        <v>1</v>
      </c>
      <c r="D7525" s="2" t="s">
        <v>619</v>
      </c>
      <c r="E7525" s="2" t="s">
        <v>266</v>
      </c>
      <c r="F7525" s="2" t="s">
        <v>3968</v>
      </c>
      <c r="G7525" s="5">
        <v>10</v>
      </c>
      <c r="H7525" s="5">
        <v>41.5</v>
      </c>
      <c r="I7525" s="5">
        <v>415</v>
      </c>
      <c r="J7525" s="5">
        <v>381412.99000000005</v>
      </c>
      <c r="K7525" s="3" t="str" cm="1">
        <f t="array" ref="K7525">_xlfn.LET(_xlpm.d,UPPER(TRIM(CLEAN(SUBSTITUTE(F7525,CHAR(160),"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26" spans="2:11" hidden="1" x14ac:dyDescent="0.25">
      <c r="B7526" s="20">
        <v>45853</v>
      </c>
      <c r="C7526" s="2" t="s">
        <v>1</v>
      </c>
      <c r="D7526" s="2" t="s">
        <v>622</v>
      </c>
      <c r="E7526" s="2" t="s">
        <v>162</v>
      </c>
      <c r="F7526" s="2" t="s">
        <v>3968</v>
      </c>
      <c r="G7526" s="5">
        <v>32</v>
      </c>
      <c r="H7526" s="5">
        <v>41.5</v>
      </c>
      <c r="I7526" s="5">
        <v>1328</v>
      </c>
      <c r="J7526" s="5">
        <v>382740.99000000005</v>
      </c>
      <c r="K7526" s="3" t="str" cm="1">
        <f t="array" ref="K7526">_xlfn.LET(_xlpm.d,UPPER(TRIM(CLEAN(SUBSTITUTE(F7526,CHAR(160),"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27" spans="2:11" hidden="1" x14ac:dyDescent="0.25">
      <c r="B7527" s="20">
        <v>45856</v>
      </c>
      <c r="C7527" s="2" t="s">
        <v>1</v>
      </c>
      <c r="D7527" s="2" t="s">
        <v>3993</v>
      </c>
      <c r="E7527" s="2" t="s">
        <v>241</v>
      </c>
      <c r="F7527" s="2" t="s">
        <v>3968</v>
      </c>
      <c r="G7527" s="5">
        <v>15</v>
      </c>
      <c r="H7527" s="5">
        <v>41.5</v>
      </c>
      <c r="I7527" s="5">
        <v>622.5</v>
      </c>
      <c r="J7527" s="5">
        <v>383363.49000000005</v>
      </c>
      <c r="K7527" s="3" t="str" cm="1">
        <f t="array" ref="K7527">_xlfn.LET(_xlpm.d,UPPER(TRIM(CLEAN(SUBSTITUTE(F7527,CHAR(160),"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28" spans="2:11" hidden="1" x14ac:dyDescent="0.25">
      <c r="B7528" s="20">
        <v>45862</v>
      </c>
      <c r="C7528" s="2" t="s">
        <v>1</v>
      </c>
      <c r="D7528" s="2" t="s">
        <v>1967</v>
      </c>
      <c r="E7528" s="2" t="s">
        <v>248</v>
      </c>
      <c r="F7528" s="2" t="s">
        <v>3968</v>
      </c>
      <c r="G7528" s="5">
        <v>40</v>
      </c>
      <c r="H7528" s="5">
        <v>41.5</v>
      </c>
      <c r="I7528" s="5">
        <v>1660</v>
      </c>
      <c r="J7528" s="5">
        <v>385023.49000000005</v>
      </c>
      <c r="K7528" s="3" t="str" cm="1">
        <f t="array" ref="K7528">_xlfn.LET(_xlpm.d,UPPER(TRIM(CLEAN(SUBSTITUTE(F7528,CHAR(160),"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29" spans="2:11" hidden="1" x14ac:dyDescent="0.25">
      <c r="B7529" s="20">
        <v>45863</v>
      </c>
      <c r="C7529" s="2" t="s">
        <v>1</v>
      </c>
      <c r="D7529" s="2" t="s">
        <v>2968</v>
      </c>
      <c r="E7529" s="2" t="s">
        <v>186</v>
      </c>
      <c r="F7529" s="2" t="s">
        <v>3968</v>
      </c>
      <c r="G7529" s="5">
        <v>15</v>
      </c>
      <c r="H7529" s="5">
        <v>41.5</v>
      </c>
      <c r="I7529" s="5">
        <v>622.5</v>
      </c>
      <c r="J7529" s="5">
        <v>385645.99000000005</v>
      </c>
      <c r="K7529" s="3" t="str" cm="1">
        <f t="array" ref="K7529">_xlfn.LET(_xlpm.d,UPPER(TRIM(CLEAN(SUBSTITUTE(F7529,CHAR(160),"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30" spans="2:11" hidden="1" x14ac:dyDescent="0.25">
      <c r="B7530" s="20">
        <v>45866</v>
      </c>
      <c r="C7530" s="2" t="s">
        <v>1</v>
      </c>
      <c r="D7530" s="2" t="s">
        <v>3994</v>
      </c>
      <c r="E7530" s="2" t="s">
        <v>180</v>
      </c>
      <c r="F7530" s="2" t="s">
        <v>3968</v>
      </c>
      <c r="G7530" s="5">
        <v>40</v>
      </c>
      <c r="H7530" s="5">
        <v>41.5</v>
      </c>
      <c r="I7530" s="5">
        <v>1660</v>
      </c>
      <c r="J7530" s="5">
        <v>387305.99000000005</v>
      </c>
      <c r="K7530" s="3" t="str" cm="1">
        <f t="array" ref="K7530">_xlfn.LET(_xlpm.d,UPPER(TRIM(CLEAN(SUBSTITUTE(F7530,CHAR(160),"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31" spans="2:11" hidden="1" x14ac:dyDescent="0.25">
      <c r="B7531" s="20">
        <v>45867</v>
      </c>
      <c r="C7531" s="2" t="s">
        <v>1</v>
      </c>
      <c r="D7531" s="2" t="s">
        <v>1969</v>
      </c>
      <c r="E7531" s="2" t="s">
        <v>143</v>
      </c>
      <c r="F7531" s="2" t="s">
        <v>3968</v>
      </c>
      <c r="G7531" s="5">
        <v>25</v>
      </c>
      <c r="H7531" s="5">
        <v>41.5</v>
      </c>
      <c r="I7531" s="5">
        <v>1037.5</v>
      </c>
      <c r="J7531" s="5">
        <v>388343.49000000005</v>
      </c>
      <c r="K7531" s="3" t="str" cm="1">
        <f t="array" ref="K7531">_xlfn.LET(_xlpm.d,UPPER(TRIM(CLEAN(SUBSTITUTE(F7531,CHAR(160),"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32" spans="2:11" hidden="1" x14ac:dyDescent="0.25">
      <c r="B7532" s="20">
        <v>45869</v>
      </c>
      <c r="C7532" s="2" t="s">
        <v>1</v>
      </c>
      <c r="D7532" s="2" t="s">
        <v>3580</v>
      </c>
      <c r="E7532" s="2" t="s">
        <v>2447</v>
      </c>
      <c r="F7532" s="2" t="s">
        <v>3968</v>
      </c>
      <c r="G7532" s="5">
        <v>32</v>
      </c>
      <c r="H7532" s="5">
        <v>41.5</v>
      </c>
      <c r="I7532" s="5">
        <v>1328</v>
      </c>
      <c r="J7532" s="5">
        <v>389671.49000000005</v>
      </c>
      <c r="K7532" s="3" t="str" cm="1">
        <f t="array" ref="K7532">_xlfn.LET(_xlpm.d,UPPER(TRIM(CLEAN(SUBSTITUTE(F7532,CHAR(160),"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33" spans="2:11" hidden="1" x14ac:dyDescent="0.25">
      <c r="B7533" s="20">
        <v>45870</v>
      </c>
      <c r="C7533" s="2" t="s">
        <v>1</v>
      </c>
      <c r="D7533" s="2" t="s">
        <v>2981</v>
      </c>
      <c r="E7533" s="2" t="s">
        <v>234</v>
      </c>
      <c r="F7533" s="2" t="s">
        <v>3968</v>
      </c>
      <c r="G7533" s="5">
        <v>15</v>
      </c>
      <c r="H7533" s="5">
        <v>41.5</v>
      </c>
      <c r="I7533" s="5">
        <v>622.5</v>
      </c>
      <c r="J7533" s="5">
        <v>390293.99000000005</v>
      </c>
      <c r="K7533" s="3" t="str" cm="1">
        <f t="array" ref="K7533">_xlfn.LET(_xlpm.d,UPPER(TRIM(CLEAN(SUBSTITUTE(F7533,CHAR(160),"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34" spans="2:11" hidden="1" x14ac:dyDescent="0.25">
      <c r="B7534" s="20">
        <v>45870</v>
      </c>
      <c r="C7534" s="2" t="s">
        <v>1</v>
      </c>
      <c r="D7534" s="2" t="s">
        <v>1976</v>
      </c>
      <c r="E7534" s="2" t="s">
        <v>197</v>
      </c>
      <c r="F7534" s="2" t="s">
        <v>3968</v>
      </c>
      <c r="G7534" s="5">
        <v>32</v>
      </c>
      <c r="H7534" s="5">
        <v>41.5</v>
      </c>
      <c r="I7534" s="5">
        <v>1328</v>
      </c>
      <c r="J7534" s="5">
        <v>391621.99000000005</v>
      </c>
      <c r="K7534" s="3" t="str" cm="1">
        <f t="array" ref="K7534">_xlfn.LET(_xlpm.d,UPPER(TRIM(CLEAN(SUBSTITUTE(F7534,CHAR(160),"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35" spans="2:11" hidden="1" x14ac:dyDescent="0.25">
      <c r="B7535" s="20">
        <v>45870</v>
      </c>
      <c r="C7535" s="2" t="s">
        <v>1</v>
      </c>
      <c r="D7535" s="2" t="s">
        <v>1977</v>
      </c>
      <c r="E7535" s="2" t="s">
        <v>305</v>
      </c>
      <c r="F7535" s="2" t="s">
        <v>3968</v>
      </c>
      <c r="G7535" s="5">
        <v>48</v>
      </c>
      <c r="H7535" s="5">
        <v>41.5</v>
      </c>
      <c r="I7535" s="5">
        <v>1992</v>
      </c>
      <c r="J7535" s="5">
        <v>393613.99000000005</v>
      </c>
      <c r="K7535" s="3" t="str" cm="1">
        <f t="array" ref="K7535">_xlfn.LET(_xlpm.d,UPPER(TRIM(CLEAN(SUBSTITUTE(F7535,CHAR(160),"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36" spans="2:11" hidden="1" x14ac:dyDescent="0.25">
      <c r="B7536" s="20">
        <v>45873</v>
      </c>
      <c r="C7536" s="2" t="s">
        <v>1</v>
      </c>
      <c r="D7536" s="2" t="s">
        <v>1979</v>
      </c>
      <c r="E7536" s="2" t="s">
        <v>254</v>
      </c>
      <c r="F7536" s="2" t="s">
        <v>3968</v>
      </c>
      <c r="G7536" s="5">
        <v>20</v>
      </c>
      <c r="H7536" s="5">
        <v>41.5</v>
      </c>
      <c r="I7536" s="5">
        <v>830</v>
      </c>
      <c r="J7536" s="5">
        <v>394443.99000000005</v>
      </c>
      <c r="K7536" s="3" t="str" cm="1">
        <f t="array" ref="K7536">_xlfn.LET(_xlpm.d,UPPER(TRIM(CLEAN(SUBSTITUTE(F7536,CHAR(160),"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37" spans="2:11" hidden="1" x14ac:dyDescent="0.25">
      <c r="B7537" s="20">
        <v>45874</v>
      </c>
      <c r="C7537" s="2" t="s">
        <v>1</v>
      </c>
      <c r="D7537" s="2" t="s">
        <v>640</v>
      </c>
      <c r="E7537" s="2" t="s">
        <v>261</v>
      </c>
      <c r="F7537" s="2" t="s">
        <v>3968</v>
      </c>
      <c r="G7537" s="5">
        <v>10</v>
      </c>
      <c r="H7537" s="5">
        <v>41.5</v>
      </c>
      <c r="I7537" s="5">
        <v>415</v>
      </c>
      <c r="J7537" s="5">
        <v>394858.99000000005</v>
      </c>
      <c r="K7537" s="3" t="str" cm="1">
        <f t="array" ref="K7537">_xlfn.LET(_xlpm.d,UPPER(TRIM(CLEAN(SUBSTITUTE(F7537,CHAR(160),"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38" spans="2:11" hidden="1" x14ac:dyDescent="0.25">
      <c r="B7538" s="20">
        <v>45877</v>
      </c>
      <c r="C7538" s="2" t="s">
        <v>1</v>
      </c>
      <c r="D7538" s="2" t="s">
        <v>645</v>
      </c>
      <c r="E7538" s="2" t="s">
        <v>195</v>
      </c>
      <c r="F7538" s="2" t="s">
        <v>3968</v>
      </c>
      <c r="G7538" s="5">
        <v>40</v>
      </c>
      <c r="H7538" s="5">
        <v>41.5</v>
      </c>
      <c r="I7538" s="5">
        <v>1660</v>
      </c>
      <c r="J7538" s="5">
        <v>396518.99000000005</v>
      </c>
      <c r="K7538" s="3" t="str" cm="1">
        <f t="array" ref="K7538">_xlfn.LET(_xlpm.d,UPPER(TRIM(CLEAN(SUBSTITUTE(F7538,CHAR(160),"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39" spans="2:11" hidden="1" x14ac:dyDescent="0.25">
      <c r="B7539" s="20">
        <v>45877</v>
      </c>
      <c r="C7539" s="2" t="s">
        <v>1</v>
      </c>
      <c r="D7539" s="2" t="s">
        <v>2994</v>
      </c>
      <c r="E7539" s="2" t="s">
        <v>311</v>
      </c>
      <c r="F7539" s="2" t="s">
        <v>3968</v>
      </c>
      <c r="G7539" s="5">
        <v>70</v>
      </c>
      <c r="H7539" s="5">
        <v>41.5</v>
      </c>
      <c r="I7539" s="5">
        <v>2905</v>
      </c>
      <c r="J7539" s="5">
        <v>399423.99000000005</v>
      </c>
      <c r="K7539" s="3" t="str" cm="1">
        <f t="array" ref="K7539">_xlfn.LET(_xlpm.d,UPPER(TRIM(CLEAN(SUBSTITUTE(F7539,CHAR(160),"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40" spans="2:11" hidden="1" x14ac:dyDescent="0.25">
      <c r="B7540" s="20">
        <v>45881</v>
      </c>
      <c r="C7540" s="2" t="s">
        <v>1</v>
      </c>
      <c r="D7540" s="2" t="s">
        <v>1034</v>
      </c>
      <c r="E7540" s="2" t="s">
        <v>162</v>
      </c>
      <c r="F7540" s="2" t="s">
        <v>3968</v>
      </c>
      <c r="G7540" s="5">
        <v>16</v>
      </c>
      <c r="H7540" s="5">
        <v>41.5</v>
      </c>
      <c r="I7540" s="5">
        <v>664</v>
      </c>
      <c r="J7540" s="5">
        <v>400087.99000000005</v>
      </c>
      <c r="K7540" s="3" t="str" cm="1">
        <f t="array" ref="K7540">_xlfn.LET(_xlpm.d,UPPER(TRIM(CLEAN(SUBSTITUTE(F7540,CHAR(160),"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41" spans="2:11" hidden="1" x14ac:dyDescent="0.25">
      <c r="B7541" s="20">
        <v>45881</v>
      </c>
      <c r="C7541" s="2" t="s">
        <v>1</v>
      </c>
      <c r="D7541" s="2" t="s">
        <v>646</v>
      </c>
      <c r="E7541" s="2" t="s">
        <v>158</v>
      </c>
      <c r="F7541" s="2" t="s">
        <v>3968</v>
      </c>
      <c r="G7541" s="5">
        <v>16</v>
      </c>
      <c r="H7541" s="5">
        <v>41.5</v>
      </c>
      <c r="I7541" s="5">
        <v>664</v>
      </c>
      <c r="J7541" s="5">
        <v>400751.99000000005</v>
      </c>
      <c r="K7541" s="3" t="str" cm="1">
        <f t="array" ref="K7541">_xlfn.LET(_xlpm.d,UPPER(TRIM(CLEAN(SUBSTITUTE(F7541,CHAR(160),"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42" spans="2:11" hidden="1" x14ac:dyDescent="0.25">
      <c r="B7542" s="20">
        <v>45881</v>
      </c>
      <c r="C7542" s="2" t="s">
        <v>1</v>
      </c>
      <c r="D7542" s="2" t="s">
        <v>1992</v>
      </c>
      <c r="E7542" s="2" t="s">
        <v>232</v>
      </c>
      <c r="F7542" s="2" t="s">
        <v>3968</v>
      </c>
      <c r="G7542" s="5">
        <v>10</v>
      </c>
      <c r="H7542" s="5">
        <v>41.5</v>
      </c>
      <c r="I7542" s="5">
        <v>415</v>
      </c>
      <c r="J7542" s="5">
        <v>401166.99000000005</v>
      </c>
      <c r="K7542" s="3" t="str" cm="1">
        <f t="array" ref="K7542">_xlfn.LET(_xlpm.d,UPPER(TRIM(CLEAN(SUBSTITUTE(F7542,CHAR(160),"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43" spans="2:11" hidden="1" x14ac:dyDescent="0.25">
      <c r="B7543" s="20">
        <v>45881</v>
      </c>
      <c r="C7543" s="2" t="s">
        <v>1</v>
      </c>
      <c r="D7543" s="2" t="s">
        <v>1993</v>
      </c>
      <c r="E7543" s="2" t="s">
        <v>234</v>
      </c>
      <c r="F7543" s="2" t="s">
        <v>3968</v>
      </c>
      <c r="G7543" s="5">
        <v>50</v>
      </c>
      <c r="H7543" s="5">
        <v>41.5</v>
      </c>
      <c r="I7543" s="5">
        <v>2075</v>
      </c>
      <c r="J7543" s="5">
        <v>403241.99000000005</v>
      </c>
      <c r="K7543" s="3" t="str" cm="1">
        <f t="array" ref="K7543">_xlfn.LET(_xlpm.d,UPPER(TRIM(CLEAN(SUBSTITUTE(F7543,CHAR(160),"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44" spans="2:11" hidden="1" x14ac:dyDescent="0.25">
      <c r="B7544" s="20">
        <v>45882</v>
      </c>
      <c r="C7544" s="2" t="s">
        <v>1</v>
      </c>
      <c r="D7544" s="2" t="s">
        <v>1039</v>
      </c>
      <c r="E7544" s="2" t="s">
        <v>149</v>
      </c>
      <c r="F7544" s="2" t="s">
        <v>3968</v>
      </c>
      <c r="G7544" s="5">
        <v>20</v>
      </c>
      <c r="H7544" s="5">
        <v>41.5</v>
      </c>
      <c r="I7544" s="5">
        <v>830</v>
      </c>
      <c r="J7544" s="5">
        <v>404071.99000000005</v>
      </c>
      <c r="K7544" s="3" t="str" cm="1">
        <f t="array" ref="K7544">_xlfn.LET(_xlpm.d,UPPER(TRIM(CLEAN(SUBSTITUTE(F7544,CHAR(160),"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45" spans="2:11" hidden="1" x14ac:dyDescent="0.25">
      <c r="B7545" s="20">
        <v>45882</v>
      </c>
      <c r="C7545" s="2" t="s">
        <v>1</v>
      </c>
      <c r="D7545" s="2" t="s">
        <v>649</v>
      </c>
      <c r="E7545" s="2" t="s">
        <v>141</v>
      </c>
      <c r="F7545" s="2" t="s">
        <v>3968</v>
      </c>
      <c r="G7545" s="5">
        <v>26</v>
      </c>
      <c r="H7545" s="5">
        <v>41.5</v>
      </c>
      <c r="I7545" s="5">
        <v>1079</v>
      </c>
      <c r="J7545" s="5">
        <v>405150.99000000005</v>
      </c>
      <c r="K7545" s="3" t="str" cm="1">
        <f t="array" ref="K7545">_xlfn.LET(_xlpm.d,UPPER(TRIM(CLEAN(SUBSTITUTE(F7545,CHAR(160),"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46" spans="2:11" hidden="1" x14ac:dyDescent="0.25">
      <c r="B7546" s="20">
        <v>45882</v>
      </c>
      <c r="C7546" s="2" t="s">
        <v>1</v>
      </c>
      <c r="D7546" s="2" t="s">
        <v>2998</v>
      </c>
      <c r="E7546" s="2" t="s">
        <v>2999</v>
      </c>
      <c r="F7546" s="2" t="s">
        <v>3968</v>
      </c>
      <c r="G7546" s="5">
        <v>10</v>
      </c>
      <c r="H7546" s="5">
        <v>41.5</v>
      </c>
      <c r="I7546" s="5">
        <v>415</v>
      </c>
      <c r="J7546" s="5">
        <v>405565.99000000005</v>
      </c>
      <c r="K7546" s="3" t="str" cm="1">
        <f t="array" ref="K7546">_xlfn.LET(_xlpm.d,UPPER(TRIM(CLEAN(SUBSTITUTE(F7546,CHAR(160),"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47" spans="2:11" hidden="1" x14ac:dyDescent="0.25">
      <c r="B7547" s="20">
        <v>45883</v>
      </c>
      <c r="C7547" s="2" t="s">
        <v>1</v>
      </c>
      <c r="D7547" s="2" t="s">
        <v>1041</v>
      </c>
      <c r="E7547" s="2" t="s">
        <v>160</v>
      </c>
      <c r="F7547" s="2" t="s">
        <v>3968</v>
      </c>
      <c r="G7547" s="5">
        <v>10</v>
      </c>
      <c r="H7547" s="5">
        <v>41.5</v>
      </c>
      <c r="I7547" s="5">
        <v>415</v>
      </c>
      <c r="J7547" s="5">
        <v>405980.99000000005</v>
      </c>
      <c r="K7547" s="3" t="str" cm="1">
        <f t="array" ref="K7547">_xlfn.LET(_xlpm.d,UPPER(TRIM(CLEAN(SUBSTITUTE(F7547,CHAR(160),"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48" spans="2:11" hidden="1" x14ac:dyDescent="0.25">
      <c r="B7548" s="20">
        <v>45883</v>
      </c>
      <c r="C7548" s="2" t="s">
        <v>1</v>
      </c>
      <c r="D7548" s="2" t="s">
        <v>1043</v>
      </c>
      <c r="E7548" s="2" t="s">
        <v>248</v>
      </c>
      <c r="F7548" s="2" t="s">
        <v>3968</v>
      </c>
      <c r="G7548" s="5">
        <v>40</v>
      </c>
      <c r="H7548" s="5">
        <v>41.5</v>
      </c>
      <c r="I7548" s="5">
        <v>1660</v>
      </c>
      <c r="J7548" s="5">
        <v>407640.99000000005</v>
      </c>
      <c r="K7548" s="3" t="str" cm="1">
        <f t="array" ref="K7548">_xlfn.LET(_xlpm.d,UPPER(TRIM(CLEAN(SUBSTITUTE(F7548,CHAR(160),"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49" spans="2:11" hidden="1" x14ac:dyDescent="0.25">
      <c r="B7549" s="20">
        <v>45883</v>
      </c>
      <c r="C7549" s="2" t="s">
        <v>1</v>
      </c>
      <c r="D7549" s="2" t="s">
        <v>1044</v>
      </c>
      <c r="E7549" s="2" t="s">
        <v>192</v>
      </c>
      <c r="F7549" s="2" t="s">
        <v>3968</v>
      </c>
      <c r="G7549" s="5">
        <v>20</v>
      </c>
      <c r="H7549" s="5">
        <v>41.5</v>
      </c>
      <c r="I7549" s="5">
        <v>830</v>
      </c>
      <c r="J7549" s="5">
        <v>408470.99000000005</v>
      </c>
      <c r="K7549" s="3" t="str" cm="1">
        <f t="array" ref="K7549">_xlfn.LET(_xlpm.d,UPPER(TRIM(CLEAN(SUBSTITUTE(F7549,CHAR(160),"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50" spans="2:11" hidden="1" x14ac:dyDescent="0.25">
      <c r="B7550" s="20">
        <v>45883</v>
      </c>
      <c r="C7550" s="2" t="s">
        <v>1</v>
      </c>
      <c r="D7550" s="2" t="s">
        <v>1045</v>
      </c>
      <c r="E7550" s="2" t="s">
        <v>238</v>
      </c>
      <c r="F7550" s="2" t="s">
        <v>3968</v>
      </c>
      <c r="G7550" s="5">
        <v>20</v>
      </c>
      <c r="H7550" s="5">
        <v>41.5</v>
      </c>
      <c r="I7550" s="5">
        <v>830</v>
      </c>
      <c r="J7550" s="5">
        <v>409300.99000000005</v>
      </c>
      <c r="K7550" s="3" t="str" cm="1">
        <f t="array" ref="K7550">_xlfn.LET(_xlpm.d,UPPER(TRIM(CLEAN(SUBSTITUTE(F7550,CHAR(160),"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51" spans="2:11" hidden="1" x14ac:dyDescent="0.25">
      <c r="B7551" s="20">
        <v>45883</v>
      </c>
      <c r="C7551" s="2" t="s">
        <v>1</v>
      </c>
      <c r="D7551" s="2" t="s">
        <v>3001</v>
      </c>
      <c r="E7551" s="2" t="s">
        <v>197</v>
      </c>
      <c r="F7551" s="2" t="s">
        <v>3968</v>
      </c>
      <c r="G7551" s="5">
        <v>22</v>
      </c>
      <c r="H7551" s="5">
        <v>41.5</v>
      </c>
      <c r="I7551" s="5">
        <v>913</v>
      </c>
      <c r="J7551" s="5">
        <v>410213.99000000005</v>
      </c>
      <c r="K7551" s="3" t="str" cm="1">
        <f t="array" ref="K7551">_xlfn.LET(_xlpm.d,UPPER(TRIM(CLEAN(SUBSTITUTE(F7551,CHAR(160),"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52" spans="2:11" hidden="1" x14ac:dyDescent="0.25">
      <c r="B7552" s="20">
        <v>45884</v>
      </c>
      <c r="C7552" s="2" t="s">
        <v>1</v>
      </c>
      <c r="D7552" s="2" t="s">
        <v>1350</v>
      </c>
      <c r="E7552" s="2" t="s">
        <v>236</v>
      </c>
      <c r="F7552" s="2" t="s">
        <v>3968</v>
      </c>
      <c r="G7552" s="5">
        <v>32</v>
      </c>
      <c r="H7552" s="5">
        <v>41.5</v>
      </c>
      <c r="I7552" s="5">
        <v>1328</v>
      </c>
      <c r="J7552" s="5">
        <v>411541.99000000005</v>
      </c>
      <c r="K7552" s="3" t="str" cm="1">
        <f t="array" ref="K7552">_xlfn.LET(_xlpm.d,UPPER(TRIM(CLEAN(SUBSTITUTE(F7552,CHAR(160),"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53" spans="2:11" hidden="1" x14ac:dyDescent="0.25">
      <c r="B7553" s="20">
        <v>45884</v>
      </c>
      <c r="C7553" s="2" t="s">
        <v>1</v>
      </c>
      <c r="D7553" s="2" t="s">
        <v>651</v>
      </c>
      <c r="E7553" s="2" t="s">
        <v>241</v>
      </c>
      <c r="F7553" s="2" t="s">
        <v>3968</v>
      </c>
      <c r="G7553" s="5">
        <v>14</v>
      </c>
      <c r="H7553" s="5">
        <v>41.5</v>
      </c>
      <c r="I7553" s="5">
        <v>581</v>
      </c>
      <c r="J7553" s="5">
        <v>412122.99000000005</v>
      </c>
      <c r="K7553" s="3" t="str" cm="1">
        <f t="array" ref="K7553">_xlfn.LET(_xlpm.d,UPPER(TRIM(CLEAN(SUBSTITUTE(F7553,CHAR(160),"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54" spans="2:11" hidden="1" x14ac:dyDescent="0.25">
      <c r="B7554" s="20">
        <v>45884</v>
      </c>
      <c r="C7554" s="2" t="s">
        <v>1</v>
      </c>
      <c r="D7554" s="2" t="s">
        <v>1048</v>
      </c>
      <c r="E7554" s="2" t="s">
        <v>43</v>
      </c>
      <c r="F7554" s="2" t="s">
        <v>3968</v>
      </c>
      <c r="G7554" s="5">
        <v>12</v>
      </c>
      <c r="H7554" s="5">
        <v>31.3</v>
      </c>
      <c r="I7554" s="5">
        <v>375.6</v>
      </c>
      <c r="J7554" s="5">
        <v>412498.59</v>
      </c>
      <c r="K7554" s="3" t="str" cm="1">
        <f t="array" ref="K7554">_xlfn.LET(_xlpm.d,UPPER(TRIM(CLEAN(SUBSTITUTE(F7554,CHAR(160),"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55" spans="2:11" hidden="1" x14ac:dyDescent="0.25">
      <c r="B7555" s="20">
        <v>45884</v>
      </c>
      <c r="C7555" s="2" t="s">
        <v>1</v>
      </c>
      <c r="D7555" s="2" t="s">
        <v>3007</v>
      </c>
      <c r="E7555" s="2" t="s">
        <v>279</v>
      </c>
      <c r="F7555" s="2" t="s">
        <v>3968</v>
      </c>
      <c r="G7555" s="5">
        <v>100</v>
      </c>
      <c r="H7555" s="5">
        <v>41.5</v>
      </c>
      <c r="I7555" s="5">
        <v>4150</v>
      </c>
      <c r="J7555" s="5">
        <v>416648.59</v>
      </c>
      <c r="K7555" s="3" t="str" cm="1">
        <f t="array" ref="K7555">_xlfn.LET(_xlpm.d,UPPER(TRIM(CLEAN(SUBSTITUTE(F7555,CHAR(160),"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56" spans="2:11" hidden="1" x14ac:dyDescent="0.25">
      <c r="B7556" s="20">
        <v>45889</v>
      </c>
      <c r="C7556" s="2" t="s">
        <v>1</v>
      </c>
      <c r="D7556" s="2" t="s">
        <v>1053</v>
      </c>
      <c r="E7556" s="2" t="s">
        <v>149</v>
      </c>
      <c r="F7556" s="2" t="s">
        <v>3968</v>
      </c>
      <c r="G7556" s="5">
        <v>36</v>
      </c>
      <c r="H7556" s="5">
        <v>41.5</v>
      </c>
      <c r="I7556" s="5">
        <v>1494</v>
      </c>
      <c r="J7556" s="5">
        <v>418142.59</v>
      </c>
      <c r="K7556" s="3" t="str" cm="1">
        <f t="array" ref="K7556">_xlfn.LET(_xlpm.d,UPPER(TRIM(CLEAN(SUBSTITUTE(F7556,CHAR(160),"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57" spans="2:11" hidden="1" x14ac:dyDescent="0.25">
      <c r="B7557" s="20">
        <v>45890</v>
      </c>
      <c r="C7557" s="2" t="s">
        <v>1</v>
      </c>
      <c r="D7557" s="2" t="s">
        <v>3015</v>
      </c>
      <c r="E7557" s="2" t="s">
        <v>491</v>
      </c>
      <c r="F7557" s="2" t="s">
        <v>3968</v>
      </c>
      <c r="G7557" s="5">
        <v>40</v>
      </c>
      <c r="H7557" s="5">
        <v>41.5</v>
      </c>
      <c r="I7557" s="5">
        <v>1660</v>
      </c>
      <c r="J7557" s="5">
        <v>419802.59</v>
      </c>
      <c r="K7557" s="3" t="str" cm="1">
        <f t="array" ref="K7557">_xlfn.LET(_xlpm.d,UPPER(TRIM(CLEAN(SUBSTITUTE(F7557,CHAR(160),"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58" spans="2:11" hidden="1" x14ac:dyDescent="0.25">
      <c r="B7558" s="20">
        <v>45890</v>
      </c>
      <c r="C7558" s="2" t="s">
        <v>1</v>
      </c>
      <c r="D7558" s="2" t="s">
        <v>3873</v>
      </c>
      <c r="E7558" s="2" t="s">
        <v>226</v>
      </c>
      <c r="F7558" s="2" t="s">
        <v>3968</v>
      </c>
      <c r="G7558" s="5">
        <v>32</v>
      </c>
      <c r="H7558" s="5">
        <v>41.5</v>
      </c>
      <c r="I7558" s="5">
        <v>1328</v>
      </c>
      <c r="J7558" s="5">
        <v>421130.59</v>
      </c>
      <c r="K7558" s="3" t="str" cm="1">
        <f t="array" ref="K7558">_xlfn.LET(_xlpm.d,UPPER(TRIM(CLEAN(SUBSTITUTE(F7558,CHAR(160),"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59" spans="2:11" hidden="1" x14ac:dyDescent="0.25">
      <c r="B7559" s="20">
        <v>45890</v>
      </c>
      <c r="C7559" s="2" t="s">
        <v>1</v>
      </c>
      <c r="D7559" s="2" t="s">
        <v>3019</v>
      </c>
      <c r="E7559" s="2" t="s">
        <v>228</v>
      </c>
      <c r="F7559" s="2" t="s">
        <v>3968</v>
      </c>
      <c r="G7559" s="5">
        <v>48</v>
      </c>
      <c r="H7559" s="5">
        <v>41.5</v>
      </c>
      <c r="I7559" s="5">
        <v>1992</v>
      </c>
      <c r="J7559" s="5">
        <v>423122.59</v>
      </c>
      <c r="K7559" s="3" t="str" cm="1">
        <f t="array" ref="K7559">_xlfn.LET(_xlpm.d,UPPER(TRIM(CLEAN(SUBSTITUTE(F7559,CHAR(160),"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60" spans="2:11" hidden="1" x14ac:dyDescent="0.25">
      <c r="B7560" s="20">
        <v>45891</v>
      </c>
      <c r="C7560" s="2" t="s">
        <v>1</v>
      </c>
      <c r="D7560" s="2" t="s">
        <v>1057</v>
      </c>
      <c r="E7560" s="2" t="s">
        <v>78</v>
      </c>
      <c r="F7560" s="2" t="s">
        <v>3968</v>
      </c>
      <c r="G7560" s="5">
        <v>20</v>
      </c>
      <c r="H7560" s="5">
        <v>41.5</v>
      </c>
      <c r="I7560" s="5">
        <v>830</v>
      </c>
      <c r="J7560" s="5">
        <v>423952.59</v>
      </c>
      <c r="K7560" s="3" t="str" cm="1">
        <f t="array" ref="K7560">_xlfn.LET(_xlpm.d,UPPER(TRIM(CLEAN(SUBSTITUTE(F7560,CHAR(160),"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61" spans="2:11" hidden="1" x14ac:dyDescent="0.25">
      <c r="B7561" s="20">
        <v>45891</v>
      </c>
      <c r="C7561" s="2" t="s">
        <v>1</v>
      </c>
      <c r="D7561" s="2" t="s">
        <v>658</v>
      </c>
      <c r="E7561" s="2" t="s">
        <v>154</v>
      </c>
      <c r="F7561" s="2" t="s">
        <v>3968</v>
      </c>
      <c r="G7561" s="5">
        <v>16</v>
      </c>
      <c r="H7561" s="5">
        <v>41.5</v>
      </c>
      <c r="I7561" s="5">
        <v>664</v>
      </c>
      <c r="J7561" s="5">
        <v>424616.59</v>
      </c>
      <c r="K7561" s="3" t="str" cm="1">
        <f t="array" ref="K7561">_xlfn.LET(_xlpm.d,UPPER(TRIM(CLEAN(SUBSTITUTE(F7561,CHAR(160),"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62" spans="2:11" hidden="1" x14ac:dyDescent="0.25">
      <c r="B7562" s="20">
        <v>45891</v>
      </c>
      <c r="C7562" s="2" t="s">
        <v>1</v>
      </c>
      <c r="D7562" s="2" t="s">
        <v>2011</v>
      </c>
      <c r="E7562" s="2" t="s">
        <v>224</v>
      </c>
      <c r="F7562" s="2" t="s">
        <v>3968</v>
      </c>
      <c r="G7562" s="5">
        <v>32</v>
      </c>
      <c r="H7562" s="5">
        <v>41.5</v>
      </c>
      <c r="I7562" s="5">
        <v>1328</v>
      </c>
      <c r="J7562" s="5">
        <v>425944.59</v>
      </c>
      <c r="K7562" s="3" t="str" cm="1">
        <f t="array" ref="K7562">_xlfn.LET(_xlpm.d,UPPER(TRIM(CLEAN(SUBSTITUTE(F7562,CHAR(160),"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63" spans="2:11" hidden="1" x14ac:dyDescent="0.25">
      <c r="B7563" s="20">
        <v>45891</v>
      </c>
      <c r="C7563" s="2" t="s">
        <v>1</v>
      </c>
      <c r="D7563" s="2" t="s">
        <v>3026</v>
      </c>
      <c r="E7563" s="2" t="s">
        <v>319</v>
      </c>
      <c r="F7563" s="2" t="s">
        <v>3968</v>
      </c>
      <c r="G7563" s="5">
        <v>80</v>
      </c>
      <c r="H7563" s="5">
        <v>41.5</v>
      </c>
      <c r="I7563" s="5">
        <v>3320</v>
      </c>
      <c r="J7563" s="5">
        <v>429264.59</v>
      </c>
      <c r="K7563" s="3" t="str" cm="1">
        <f t="array" ref="K7563">_xlfn.LET(_xlpm.d,UPPER(TRIM(CLEAN(SUBSTITUTE(F7563,CHAR(160),"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64" spans="2:11" hidden="1" x14ac:dyDescent="0.25">
      <c r="B7564" s="20">
        <v>45895</v>
      </c>
      <c r="C7564" s="2" t="s">
        <v>1</v>
      </c>
      <c r="D7564" s="2" t="s">
        <v>661</v>
      </c>
      <c r="E7564" s="2" t="s">
        <v>162</v>
      </c>
      <c r="F7564" s="2" t="s">
        <v>3968</v>
      </c>
      <c r="G7564" s="5">
        <v>20</v>
      </c>
      <c r="H7564" s="5">
        <v>41.5</v>
      </c>
      <c r="I7564" s="5">
        <v>830</v>
      </c>
      <c r="J7564" s="5">
        <v>430094.59</v>
      </c>
      <c r="K7564" s="3" t="str" cm="1">
        <f t="array" ref="K7564">_xlfn.LET(_xlpm.d,UPPER(TRIM(CLEAN(SUBSTITUTE(F7564,CHAR(160),"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65" spans="2:11" hidden="1" x14ac:dyDescent="0.25">
      <c r="B7565" s="20">
        <v>45896</v>
      </c>
      <c r="C7565" s="2" t="s">
        <v>1</v>
      </c>
      <c r="D7565" s="2" t="s">
        <v>1066</v>
      </c>
      <c r="E7565" s="2" t="s">
        <v>145</v>
      </c>
      <c r="F7565" s="2" t="s">
        <v>3968</v>
      </c>
      <c r="G7565" s="5">
        <v>20</v>
      </c>
      <c r="H7565" s="5">
        <v>41.5</v>
      </c>
      <c r="I7565" s="5">
        <v>830</v>
      </c>
      <c r="J7565" s="5">
        <v>430924.59</v>
      </c>
      <c r="K7565" s="3" t="str" cm="1">
        <f t="array" ref="K7565">_xlfn.LET(_xlpm.d,UPPER(TRIM(CLEAN(SUBSTITUTE(F7565,CHAR(160),"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66" spans="2:11" hidden="1" x14ac:dyDescent="0.25">
      <c r="B7566" s="20">
        <v>45898</v>
      </c>
      <c r="C7566" s="2" t="s">
        <v>1</v>
      </c>
      <c r="D7566" s="2" t="s">
        <v>668</v>
      </c>
      <c r="E7566" s="2" t="s">
        <v>236</v>
      </c>
      <c r="F7566" s="2" t="s">
        <v>3968</v>
      </c>
      <c r="G7566" s="5">
        <v>16</v>
      </c>
      <c r="H7566" s="5">
        <v>41.5</v>
      </c>
      <c r="I7566" s="5">
        <v>664</v>
      </c>
      <c r="J7566" s="5">
        <v>431588.59</v>
      </c>
      <c r="K7566" s="3" t="str" cm="1">
        <f t="array" ref="K7566">_xlfn.LET(_xlpm.d,UPPER(TRIM(CLEAN(SUBSTITUTE(F7566,CHAR(160),"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67" spans="2:11" hidden="1" x14ac:dyDescent="0.25">
      <c r="B7567" s="20">
        <v>45898</v>
      </c>
      <c r="C7567" s="2" t="s">
        <v>1</v>
      </c>
      <c r="D7567" s="2" t="s">
        <v>669</v>
      </c>
      <c r="E7567" s="2" t="s">
        <v>241</v>
      </c>
      <c r="F7567" s="2" t="s">
        <v>3968</v>
      </c>
      <c r="G7567" s="5">
        <v>10</v>
      </c>
      <c r="H7567" s="5">
        <v>41.5</v>
      </c>
      <c r="I7567" s="5">
        <v>415</v>
      </c>
      <c r="J7567" s="5">
        <v>432003.59</v>
      </c>
      <c r="K7567" s="3" t="str" cm="1">
        <f t="array" ref="K7567">_xlfn.LET(_xlpm.d,UPPER(TRIM(CLEAN(SUBSTITUTE(F7567,CHAR(160),"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68" spans="2:11" hidden="1" x14ac:dyDescent="0.25">
      <c r="B7568" s="20">
        <v>45898</v>
      </c>
      <c r="C7568" s="2" t="s">
        <v>1</v>
      </c>
      <c r="D7568" s="2" t="s">
        <v>3052</v>
      </c>
      <c r="E7568" s="2" t="s">
        <v>170</v>
      </c>
      <c r="F7568" s="2" t="s">
        <v>3968</v>
      </c>
      <c r="G7568" s="5">
        <v>32</v>
      </c>
      <c r="H7568" s="5">
        <v>41.5</v>
      </c>
      <c r="I7568" s="5">
        <v>1328</v>
      </c>
      <c r="J7568" s="5">
        <v>433331.59</v>
      </c>
      <c r="K7568" s="3" t="str" cm="1">
        <f t="array" ref="K7568">_xlfn.LET(_xlpm.d,UPPER(TRIM(CLEAN(SUBSTITUTE(F7568,CHAR(160),"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69" spans="2:11" hidden="1" x14ac:dyDescent="0.25">
      <c r="B7569" s="20">
        <v>45898</v>
      </c>
      <c r="C7569" s="2" t="s">
        <v>1</v>
      </c>
      <c r="D7569" s="2" t="s">
        <v>672</v>
      </c>
      <c r="E7569" s="2" t="s">
        <v>224</v>
      </c>
      <c r="F7569" s="2" t="s">
        <v>3968</v>
      </c>
      <c r="G7569" s="5">
        <v>32</v>
      </c>
      <c r="H7569" s="5">
        <v>41.5</v>
      </c>
      <c r="I7569" s="5">
        <v>1328</v>
      </c>
      <c r="J7569" s="5">
        <v>434659.59</v>
      </c>
      <c r="K7569" s="3" t="str" cm="1">
        <f t="array" ref="K7569">_xlfn.LET(_xlpm.d,UPPER(TRIM(CLEAN(SUBSTITUTE(F7569,CHAR(160),"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70" spans="2:11" hidden="1" x14ac:dyDescent="0.25">
      <c r="B7570" s="20">
        <v>45901</v>
      </c>
      <c r="C7570" s="2" t="s">
        <v>1</v>
      </c>
      <c r="D7570" s="2" t="s">
        <v>1533</v>
      </c>
      <c r="E7570" s="2" t="s">
        <v>279</v>
      </c>
      <c r="F7570" s="2" t="s">
        <v>3968</v>
      </c>
      <c r="G7570" s="5">
        <v>16</v>
      </c>
      <c r="H7570" s="5">
        <v>41.5</v>
      </c>
      <c r="I7570" s="5">
        <v>664</v>
      </c>
      <c r="J7570" s="5">
        <v>435323.59</v>
      </c>
      <c r="K7570" s="3" t="str" cm="1">
        <f t="array" ref="K7570">_xlfn.LET(_xlpm.d,UPPER(TRIM(CLEAN(SUBSTITUTE(F7570,CHAR(160),"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71" spans="2:11" hidden="1" x14ac:dyDescent="0.25">
      <c r="B7571" s="20">
        <v>45901</v>
      </c>
      <c r="C7571" s="2" t="s">
        <v>1</v>
      </c>
      <c r="D7571" s="2" t="s">
        <v>674</v>
      </c>
      <c r="E7571" s="2" t="s">
        <v>158</v>
      </c>
      <c r="F7571" s="2" t="s">
        <v>3968</v>
      </c>
      <c r="G7571" s="5">
        <v>16</v>
      </c>
      <c r="H7571" s="5">
        <v>41.5</v>
      </c>
      <c r="I7571" s="5">
        <v>664</v>
      </c>
      <c r="J7571" s="5">
        <v>435987.59</v>
      </c>
      <c r="K7571" s="3" t="str" cm="1">
        <f t="array" ref="K7571">_xlfn.LET(_xlpm.d,UPPER(TRIM(CLEAN(SUBSTITUTE(F7571,CHAR(160),"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72" spans="2:11" hidden="1" x14ac:dyDescent="0.25">
      <c r="B7572" s="20">
        <v>45901</v>
      </c>
      <c r="C7572" s="2" t="s">
        <v>1</v>
      </c>
      <c r="D7572" s="2" t="s">
        <v>2023</v>
      </c>
      <c r="E7572" s="2" t="s">
        <v>254</v>
      </c>
      <c r="F7572" s="2" t="s">
        <v>3968</v>
      </c>
      <c r="G7572" s="5">
        <v>40</v>
      </c>
      <c r="H7572" s="5">
        <v>41.5</v>
      </c>
      <c r="I7572" s="5">
        <v>1660</v>
      </c>
      <c r="J7572" s="5">
        <v>437647.59</v>
      </c>
      <c r="K7572" s="3" t="str" cm="1">
        <f t="array" ref="K7572">_xlfn.LET(_xlpm.d,UPPER(TRIM(CLEAN(SUBSTITUTE(F7572,CHAR(160),"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73" spans="2:11" hidden="1" x14ac:dyDescent="0.25">
      <c r="B7573" s="20">
        <v>45901</v>
      </c>
      <c r="C7573" s="2" t="s">
        <v>1</v>
      </c>
      <c r="D7573" s="2" t="s">
        <v>2024</v>
      </c>
      <c r="E7573" s="2" t="s">
        <v>248</v>
      </c>
      <c r="F7573" s="2" t="s">
        <v>3968</v>
      </c>
      <c r="G7573" s="5">
        <v>40</v>
      </c>
      <c r="H7573" s="5">
        <v>41.5</v>
      </c>
      <c r="I7573" s="5">
        <v>1660</v>
      </c>
      <c r="J7573" s="5">
        <v>439307.59</v>
      </c>
      <c r="K7573" s="3" t="str" cm="1">
        <f t="array" ref="K7573">_xlfn.LET(_xlpm.d,UPPER(TRIM(CLEAN(SUBSTITUTE(F7573,CHAR(160),"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74" spans="2:11" hidden="1" x14ac:dyDescent="0.25">
      <c r="B7574" s="20">
        <v>45902</v>
      </c>
      <c r="C7574" s="2" t="s">
        <v>1</v>
      </c>
      <c r="D7574" s="2" t="s">
        <v>1079</v>
      </c>
      <c r="E7574" s="2" t="s">
        <v>78</v>
      </c>
      <c r="F7574" s="2" t="s">
        <v>3968</v>
      </c>
      <c r="G7574" s="5">
        <v>40</v>
      </c>
      <c r="H7574" s="5">
        <v>41.5</v>
      </c>
      <c r="I7574" s="5">
        <v>1660</v>
      </c>
      <c r="J7574" s="5">
        <v>440967.59</v>
      </c>
      <c r="K7574" s="3" t="str" cm="1">
        <f t="array" ref="K7574">_xlfn.LET(_xlpm.d,UPPER(TRIM(CLEAN(SUBSTITUTE(F7574,CHAR(160),"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75" spans="2:11" hidden="1" x14ac:dyDescent="0.25">
      <c r="B7575" s="20">
        <v>45902</v>
      </c>
      <c r="C7575" s="2" t="s">
        <v>1</v>
      </c>
      <c r="D7575" s="2" t="s">
        <v>675</v>
      </c>
      <c r="E7575" s="2" t="s">
        <v>147</v>
      </c>
      <c r="F7575" s="2" t="s">
        <v>3968</v>
      </c>
      <c r="G7575" s="5">
        <v>32</v>
      </c>
      <c r="H7575" s="5">
        <v>41.5</v>
      </c>
      <c r="I7575" s="5">
        <v>1328</v>
      </c>
      <c r="J7575" s="5">
        <v>442295.59</v>
      </c>
      <c r="K7575" s="3" t="str" cm="1">
        <f t="array" ref="K7575">_xlfn.LET(_xlpm.d,UPPER(TRIM(CLEAN(SUBSTITUTE(F7575,CHAR(160),"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76" spans="2:11" hidden="1" x14ac:dyDescent="0.25">
      <c r="B7576" s="20">
        <v>45902</v>
      </c>
      <c r="C7576" s="2" t="s">
        <v>1</v>
      </c>
      <c r="D7576" s="2" t="s">
        <v>2026</v>
      </c>
      <c r="E7576" s="2" t="s">
        <v>232</v>
      </c>
      <c r="F7576" s="2" t="s">
        <v>3968</v>
      </c>
      <c r="G7576" s="5">
        <v>20</v>
      </c>
      <c r="H7576" s="5">
        <v>41.5</v>
      </c>
      <c r="I7576" s="5">
        <v>830</v>
      </c>
      <c r="J7576" s="5">
        <v>443125.59</v>
      </c>
      <c r="K7576" s="3" t="str" cm="1">
        <f t="array" ref="K7576">_xlfn.LET(_xlpm.d,UPPER(TRIM(CLEAN(SUBSTITUTE(F7576,CHAR(160),"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77" spans="2:11" hidden="1" x14ac:dyDescent="0.25">
      <c r="B7577" s="20">
        <v>45902</v>
      </c>
      <c r="C7577" s="2" t="s">
        <v>1</v>
      </c>
      <c r="D7577" s="2" t="s">
        <v>1081</v>
      </c>
      <c r="E7577" s="2" t="s">
        <v>143</v>
      </c>
      <c r="F7577" s="2" t="s">
        <v>3968</v>
      </c>
      <c r="G7577" s="5">
        <v>80</v>
      </c>
      <c r="H7577" s="5">
        <v>41.5</v>
      </c>
      <c r="I7577" s="5">
        <v>3320</v>
      </c>
      <c r="J7577" s="5">
        <v>446445.59</v>
      </c>
      <c r="K7577" s="3" t="str" cm="1">
        <f t="array" ref="K7577">_xlfn.LET(_xlpm.d,UPPER(TRIM(CLEAN(SUBSTITUTE(F7577,CHAR(160),"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78" spans="2:11" hidden="1" x14ac:dyDescent="0.25">
      <c r="B7578" s="20">
        <v>45903</v>
      </c>
      <c r="C7578" s="2" t="s">
        <v>1</v>
      </c>
      <c r="D7578" s="2" t="s">
        <v>2028</v>
      </c>
      <c r="E7578" s="2" t="s">
        <v>311</v>
      </c>
      <c r="F7578" s="2" t="s">
        <v>3968</v>
      </c>
      <c r="G7578" s="5">
        <v>50</v>
      </c>
      <c r="H7578" s="5">
        <v>41.5</v>
      </c>
      <c r="I7578" s="5">
        <v>2075</v>
      </c>
      <c r="J7578" s="5">
        <v>448520.59</v>
      </c>
      <c r="K7578" s="3" t="str" cm="1">
        <f t="array" ref="K7578">_xlfn.LET(_xlpm.d,UPPER(TRIM(CLEAN(SUBSTITUTE(F7578,CHAR(160),"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79" spans="2:11" hidden="1" x14ac:dyDescent="0.25">
      <c r="B7579" s="20">
        <v>45903</v>
      </c>
      <c r="C7579" s="2" t="s">
        <v>1</v>
      </c>
      <c r="D7579" s="2" t="s">
        <v>829</v>
      </c>
      <c r="E7579" s="2" t="s">
        <v>61</v>
      </c>
      <c r="F7579" s="2" t="s">
        <v>3968</v>
      </c>
      <c r="G7579" s="5">
        <v>32</v>
      </c>
      <c r="H7579" s="5">
        <v>41.5</v>
      </c>
      <c r="I7579" s="5">
        <v>1328</v>
      </c>
      <c r="J7579" s="5">
        <v>449848.59</v>
      </c>
      <c r="K7579" s="3" t="str" cm="1">
        <f t="array" ref="K7579">_xlfn.LET(_xlpm.d,UPPER(TRIM(CLEAN(SUBSTITUTE(F7579,CHAR(160),"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80" spans="2:11" hidden="1" x14ac:dyDescent="0.25">
      <c r="B7580" s="20">
        <v>45904</v>
      </c>
      <c r="C7580" s="2" t="s">
        <v>1</v>
      </c>
      <c r="D7580" s="2" t="s">
        <v>2034</v>
      </c>
      <c r="E7580" s="2" t="s">
        <v>248</v>
      </c>
      <c r="F7580" s="2" t="s">
        <v>3968</v>
      </c>
      <c r="G7580" s="5">
        <v>80</v>
      </c>
      <c r="H7580" s="5">
        <v>41.5</v>
      </c>
      <c r="I7580" s="5">
        <v>3320</v>
      </c>
      <c r="J7580" s="5">
        <v>453168.59</v>
      </c>
      <c r="K7580" s="3" t="str" cm="1">
        <f t="array" ref="K7580">_xlfn.LET(_xlpm.d,UPPER(TRIM(CLEAN(SUBSTITUTE(F7580,CHAR(160),"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81" spans="2:11" hidden="1" x14ac:dyDescent="0.25">
      <c r="B7581" s="20">
        <v>45904</v>
      </c>
      <c r="C7581" s="2" t="s">
        <v>1</v>
      </c>
      <c r="D7581" s="2" t="s">
        <v>3062</v>
      </c>
      <c r="E7581" s="2" t="s">
        <v>286</v>
      </c>
      <c r="F7581" s="2" t="s">
        <v>3968</v>
      </c>
      <c r="G7581" s="5">
        <v>10</v>
      </c>
      <c r="H7581" s="5">
        <v>41.5</v>
      </c>
      <c r="I7581" s="5">
        <v>415</v>
      </c>
      <c r="J7581" s="5">
        <v>453583.59</v>
      </c>
      <c r="K7581" s="3" t="str" cm="1">
        <f t="array" ref="K7581">_xlfn.LET(_xlpm.d,UPPER(TRIM(CLEAN(SUBSTITUTE(F7581,CHAR(160),"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82" spans="2:11" hidden="1" x14ac:dyDescent="0.25">
      <c r="B7582" s="20">
        <v>45904</v>
      </c>
      <c r="C7582" s="2" t="s">
        <v>1</v>
      </c>
      <c r="D7582" s="2" t="s">
        <v>681</v>
      </c>
      <c r="E7582" s="2" t="s">
        <v>135</v>
      </c>
      <c r="F7582" s="2" t="s">
        <v>3968</v>
      </c>
      <c r="G7582" s="5">
        <v>32</v>
      </c>
      <c r="H7582" s="5">
        <v>41.5</v>
      </c>
      <c r="I7582" s="5">
        <v>1328</v>
      </c>
      <c r="J7582" s="5">
        <v>454911.59</v>
      </c>
      <c r="K7582" s="3" t="str" cm="1">
        <f t="array" ref="K7582">_xlfn.LET(_xlpm.d,UPPER(TRIM(CLEAN(SUBSTITUTE(F7582,CHAR(160),"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83" spans="2:11" hidden="1" x14ac:dyDescent="0.25">
      <c r="B7583" s="20">
        <v>45904</v>
      </c>
      <c r="C7583" s="2" t="s">
        <v>1</v>
      </c>
      <c r="D7583" s="2" t="s">
        <v>3066</v>
      </c>
      <c r="E7583" s="2" t="s">
        <v>224</v>
      </c>
      <c r="F7583" s="2" t="s">
        <v>3968</v>
      </c>
      <c r="G7583" s="5">
        <v>120</v>
      </c>
      <c r="H7583" s="5">
        <v>41.5</v>
      </c>
      <c r="I7583" s="5">
        <v>4980</v>
      </c>
      <c r="J7583" s="5">
        <v>459891.59</v>
      </c>
      <c r="K7583" s="3" t="str" cm="1">
        <f t="array" ref="K7583">_xlfn.LET(_xlpm.d,UPPER(TRIM(CLEAN(SUBSTITUTE(F7583,CHAR(160),"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84" spans="2:11" hidden="1" x14ac:dyDescent="0.25">
      <c r="B7584" s="20">
        <v>45904</v>
      </c>
      <c r="C7584" s="2" t="s">
        <v>1</v>
      </c>
      <c r="D7584" s="2" t="s">
        <v>3067</v>
      </c>
      <c r="E7584" s="2" t="s">
        <v>1767</v>
      </c>
      <c r="F7584" s="2" t="s">
        <v>3968</v>
      </c>
      <c r="G7584" s="5">
        <v>32</v>
      </c>
      <c r="H7584" s="5">
        <v>41.5</v>
      </c>
      <c r="I7584" s="5">
        <v>1328</v>
      </c>
      <c r="J7584" s="5">
        <v>461219.59</v>
      </c>
      <c r="K7584" s="3" t="str" cm="1">
        <f t="array" ref="K7584">_xlfn.LET(_xlpm.d,UPPER(TRIM(CLEAN(SUBSTITUTE(F7584,CHAR(160),"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85" spans="2:11" hidden="1" x14ac:dyDescent="0.25">
      <c r="B7585" s="20">
        <v>45904</v>
      </c>
      <c r="C7585" s="2" t="s">
        <v>1</v>
      </c>
      <c r="D7585" s="2" t="s">
        <v>3068</v>
      </c>
      <c r="E7585" s="2" t="s">
        <v>228</v>
      </c>
      <c r="F7585" s="2" t="s">
        <v>3968</v>
      </c>
      <c r="G7585" s="5">
        <v>64</v>
      </c>
      <c r="H7585" s="5">
        <v>41.5</v>
      </c>
      <c r="I7585" s="5">
        <v>2656</v>
      </c>
      <c r="J7585" s="5">
        <v>463875.59</v>
      </c>
      <c r="K7585" s="3" t="str" cm="1">
        <f t="array" ref="K7585">_xlfn.LET(_xlpm.d,UPPER(TRIM(CLEAN(SUBSTITUTE(F7585,CHAR(160),"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86" spans="2:11" hidden="1" x14ac:dyDescent="0.25">
      <c r="B7586" s="20">
        <v>45905</v>
      </c>
      <c r="C7586" s="2" t="s">
        <v>1</v>
      </c>
      <c r="D7586" s="2" t="s">
        <v>682</v>
      </c>
      <c r="E7586" s="2" t="s">
        <v>168</v>
      </c>
      <c r="F7586" s="2" t="s">
        <v>3968</v>
      </c>
      <c r="G7586" s="5">
        <v>32</v>
      </c>
      <c r="H7586" s="5">
        <v>41.5</v>
      </c>
      <c r="I7586" s="5">
        <v>1328</v>
      </c>
      <c r="J7586" s="5">
        <v>465203.59</v>
      </c>
      <c r="K7586" s="3" t="str" cm="1">
        <f t="array" ref="K7586">_xlfn.LET(_xlpm.d,UPPER(TRIM(CLEAN(SUBSTITUTE(F7586,CHAR(160),"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87" spans="2:11" hidden="1" x14ac:dyDescent="0.25">
      <c r="B7587" s="20">
        <v>45905</v>
      </c>
      <c r="C7587" s="2" t="s">
        <v>1</v>
      </c>
      <c r="D7587" s="2" t="s">
        <v>685</v>
      </c>
      <c r="E7587" s="2" t="s">
        <v>43</v>
      </c>
      <c r="F7587" s="2" t="s">
        <v>3968</v>
      </c>
      <c r="G7587" s="5">
        <v>8</v>
      </c>
      <c r="H7587" s="5">
        <v>31.3</v>
      </c>
      <c r="I7587" s="5">
        <v>250.4</v>
      </c>
      <c r="J7587" s="5">
        <v>465453.99000000005</v>
      </c>
      <c r="K7587" s="3" t="str" cm="1">
        <f t="array" ref="K7587">_xlfn.LET(_xlpm.d,UPPER(TRIM(CLEAN(SUBSTITUTE(F7587,CHAR(160),"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88" spans="2:11" hidden="1" x14ac:dyDescent="0.25">
      <c r="B7588" s="20">
        <v>45905</v>
      </c>
      <c r="C7588" s="2" t="s">
        <v>1</v>
      </c>
      <c r="D7588" s="2" t="s">
        <v>687</v>
      </c>
      <c r="E7588" s="2" t="s">
        <v>241</v>
      </c>
      <c r="F7588" s="2" t="s">
        <v>3968</v>
      </c>
      <c r="G7588" s="5">
        <v>25</v>
      </c>
      <c r="H7588" s="5">
        <v>41.5</v>
      </c>
      <c r="I7588" s="5">
        <v>1037.5</v>
      </c>
      <c r="J7588" s="5">
        <v>466491.49000000005</v>
      </c>
      <c r="K7588" s="3" t="str" cm="1">
        <f t="array" ref="K7588">_xlfn.LET(_xlpm.d,UPPER(TRIM(CLEAN(SUBSTITUTE(F7588,CHAR(160),"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89" spans="2:11" hidden="1" x14ac:dyDescent="0.25">
      <c r="B7589" s="20">
        <v>45905</v>
      </c>
      <c r="C7589" s="2" t="s">
        <v>1</v>
      </c>
      <c r="D7589" s="2" t="s">
        <v>688</v>
      </c>
      <c r="E7589" s="2" t="s">
        <v>154</v>
      </c>
      <c r="F7589" s="2" t="s">
        <v>3968</v>
      </c>
      <c r="G7589" s="5">
        <v>80</v>
      </c>
      <c r="H7589" s="5">
        <v>41.5</v>
      </c>
      <c r="I7589" s="5">
        <v>3320</v>
      </c>
      <c r="J7589" s="5">
        <v>469811.49000000005</v>
      </c>
      <c r="K7589" s="3" t="str" cm="1">
        <f t="array" ref="K7589">_xlfn.LET(_xlpm.d,UPPER(TRIM(CLEAN(SUBSTITUTE(F7589,CHAR(160),"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90" spans="2:11" hidden="1" x14ac:dyDescent="0.25">
      <c r="B7590" s="20">
        <v>45905</v>
      </c>
      <c r="C7590" s="2" t="s">
        <v>1</v>
      </c>
      <c r="D7590" s="2" t="s">
        <v>1090</v>
      </c>
      <c r="E7590" s="2" t="s">
        <v>192</v>
      </c>
      <c r="F7590" s="2" t="s">
        <v>3968</v>
      </c>
      <c r="G7590" s="5">
        <v>32</v>
      </c>
      <c r="H7590" s="5">
        <v>41.5</v>
      </c>
      <c r="I7590" s="5">
        <v>1328</v>
      </c>
      <c r="J7590" s="5">
        <v>471139.49000000005</v>
      </c>
      <c r="K7590" s="3" t="str" cm="1">
        <f t="array" ref="K7590">_xlfn.LET(_xlpm.d,UPPER(TRIM(CLEAN(SUBSTITUTE(F7590,CHAR(160),"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91" spans="2:11" hidden="1" x14ac:dyDescent="0.25">
      <c r="B7591" s="20">
        <v>45906</v>
      </c>
      <c r="C7591" s="2" t="s">
        <v>1</v>
      </c>
      <c r="D7591" s="2" t="s">
        <v>3624</v>
      </c>
      <c r="E7591" s="2" t="s">
        <v>3</v>
      </c>
      <c r="F7591" s="2" t="s">
        <v>3968</v>
      </c>
      <c r="G7591" s="5">
        <v>24</v>
      </c>
      <c r="H7591" s="5">
        <v>41.5</v>
      </c>
      <c r="I7591" s="5">
        <v>996</v>
      </c>
      <c r="J7591" s="5">
        <v>472135.49000000005</v>
      </c>
      <c r="K7591" s="3" t="str" cm="1">
        <f t="array" ref="K7591">_xlfn.LET(_xlpm.d,UPPER(TRIM(CLEAN(SUBSTITUTE(F7591,CHAR(160),"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92" spans="2:11" hidden="1" x14ac:dyDescent="0.25">
      <c r="B7592" s="20">
        <v>45908</v>
      </c>
      <c r="C7592" s="2" t="s">
        <v>1</v>
      </c>
      <c r="D7592" s="2" t="s">
        <v>1091</v>
      </c>
      <c r="E7592" s="2" t="s">
        <v>78</v>
      </c>
      <c r="F7592" s="2" t="s">
        <v>3968</v>
      </c>
      <c r="G7592" s="5">
        <v>20</v>
      </c>
      <c r="H7592" s="5">
        <v>41.5</v>
      </c>
      <c r="I7592" s="5">
        <v>830</v>
      </c>
      <c r="J7592" s="5">
        <v>472965.49000000005</v>
      </c>
      <c r="K7592" s="3" t="str" cm="1">
        <f t="array" ref="K7592">_xlfn.LET(_xlpm.d,UPPER(TRIM(CLEAN(SUBSTITUTE(F7592,CHAR(160),"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93" spans="2:11" hidden="1" x14ac:dyDescent="0.25">
      <c r="B7593" s="20">
        <v>45908</v>
      </c>
      <c r="C7593" s="2" t="s">
        <v>1</v>
      </c>
      <c r="D7593" s="2" t="s">
        <v>2041</v>
      </c>
      <c r="E7593" s="2" t="s">
        <v>186</v>
      </c>
      <c r="F7593" s="2" t="s">
        <v>3968</v>
      </c>
      <c r="G7593" s="5">
        <v>20</v>
      </c>
      <c r="H7593" s="5">
        <v>41.5</v>
      </c>
      <c r="I7593" s="5">
        <v>830</v>
      </c>
      <c r="J7593" s="5">
        <v>473795.49000000005</v>
      </c>
      <c r="K7593" s="3" t="str" cm="1">
        <f t="array" ref="K7593">_xlfn.LET(_xlpm.d,UPPER(TRIM(CLEAN(SUBSTITUTE(F7593,CHAR(160),"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94" spans="2:11" hidden="1" x14ac:dyDescent="0.25">
      <c r="B7594" s="20">
        <v>45908</v>
      </c>
      <c r="C7594" s="2" t="s">
        <v>1</v>
      </c>
      <c r="D7594" s="2" t="s">
        <v>2042</v>
      </c>
      <c r="E7594" s="2" t="s">
        <v>243</v>
      </c>
      <c r="F7594" s="2" t="s">
        <v>3968</v>
      </c>
      <c r="G7594" s="5">
        <v>50</v>
      </c>
      <c r="H7594" s="5">
        <v>41.5</v>
      </c>
      <c r="I7594" s="5">
        <v>2075</v>
      </c>
      <c r="J7594" s="5">
        <v>475870.49000000005</v>
      </c>
      <c r="K7594" s="3" t="str" cm="1">
        <f t="array" ref="K7594">_xlfn.LET(_xlpm.d,UPPER(TRIM(CLEAN(SUBSTITUTE(F7594,CHAR(160),"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95" spans="2:11" hidden="1" x14ac:dyDescent="0.25">
      <c r="B7595" s="20">
        <v>45908</v>
      </c>
      <c r="C7595" s="2" t="s">
        <v>1</v>
      </c>
      <c r="D7595" s="2" t="s">
        <v>3077</v>
      </c>
      <c r="E7595" s="2" t="s">
        <v>254</v>
      </c>
      <c r="F7595" s="2" t="s">
        <v>3968</v>
      </c>
      <c r="G7595" s="5">
        <v>45</v>
      </c>
      <c r="H7595" s="5">
        <v>41.5</v>
      </c>
      <c r="I7595" s="5">
        <v>1867.5</v>
      </c>
      <c r="J7595" s="5">
        <v>477737.99000000005</v>
      </c>
      <c r="K7595" s="3" t="str" cm="1">
        <f t="array" ref="K7595">_xlfn.LET(_xlpm.d,UPPER(TRIM(CLEAN(SUBSTITUTE(F7595,CHAR(160),"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96" spans="2:11" hidden="1" x14ac:dyDescent="0.25">
      <c r="B7596" s="20">
        <v>45909</v>
      </c>
      <c r="C7596" s="2" t="s">
        <v>1</v>
      </c>
      <c r="D7596" s="2" t="s">
        <v>1269</v>
      </c>
      <c r="E7596" s="2" t="s">
        <v>266</v>
      </c>
      <c r="F7596" s="2" t="s">
        <v>3968</v>
      </c>
      <c r="G7596" s="5">
        <v>30</v>
      </c>
      <c r="H7596" s="5">
        <v>41.5</v>
      </c>
      <c r="I7596" s="5">
        <v>1245</v>
      </c>
      <c r="J7596" s="5">
        <v>478982.99000000005</v>
      </c>
      <c r="K7596" s="3" t="str" cm="1">
        <f t="array" ref="K7596">_xlfn.LET(_xlpm.d,UPPER(TRIM(CLEAN(SUBSTITUTE(F7596,CHAR(160),"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97" spans="2:11" hidden="1" x14ac:dyDescent="0.25">
      <c r="B7597" s="20">
        <v>45909</v>
      </c>
      <c r="C7597" s="2" t="s">
        <v>1</v>
      </c>
      <c r="D7597" s="2" t="s">
        <v>1092</v>
      </c>
      <c r="E7597" s="2" t="s">
        <v>273</v>
      </c>
      <c r="F7597" s="2" t="s">
        <v>3968</v>
      </c>
      <c r="G7597" s="5">
        <v>32</v>
      </c>
      <c r="H7597" s="5">
        <v>41.5</v>
      </c>
      <c r="I7597" s="5">
        <v>1328</v>
      </c>
      <c r="J7597" s="5">
        <v>480310.99000000005</v>
      </c>
      <c r="K7597" s="3" t="str" cm="1">
        <f t="array" ref="K7597">_xlfn.LET(_xlpm.d,UPPER(TRIM(CLEAN(SUBSTITUTE(F7597,CHAR(160),"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98" spans="2:11" hidden="1" x14ac:dyDescent="0.25">
      <c r="B7598" s="20">
        <v>45909</v>
      </c>
      <c r="C7598" s="2" t="s">
        <v>1</v>
      </c>
      <c r="D7598" s="2" t="s">
        <v>1271</v>
      </c>
      <c r="E7598" s="2" t="s">
        <v>156</v>
      </c>
      <c r="F7598" s="2" t="s">
        <v>3968</v>
      </c>
      <c r="G7598" s="5">
        <v>32</v>
      </c>
      <c r="H7598" s="5">
        <v>41.5</v>
      </c>
      <c r="I7598" s="5">
        <v>1328</v>
      </c>
      <c r="J7598" s="5">
        <v>481638.99000000005</v>
      </c>
      <c r="K7598" s="3" t="str" cm="1">
        <f t="array" ref="K7598">_xlfn.LET(_xlpm.d,UPPER(TRIM(CLEAN(SUBSTITUTE(F7598,CHAR(160),"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599" spans="2:11" hidden="1" x14ac:dyDescent="0.25">
      <c r="B7599" s="20">
        <v>45909</v>
      </c>
      <c r="C7599" s="2" t="s">
        <v>1</v>
      </c>
      <c r="D7599" s="2" t="s">
        <v>690</v>
      </c>
      <c r="E7599" s="2" t="s">
        <v>141</v>
      </c>
      <c r="F7599" s="2" t="s">
        <v>3968</v>
      </c>
      <c r="G7599" s="5">
        <v>32</v>
      </c>
      <c r="H7599" s="5">
        <v>41.5</v>
      </c>
      <c r="I7599" s="5">
        <v>1328</v>
      </c>
      <c r="J7599" s="5">
        <v>482966.99000000005</v>
      </c>
      <c r="K7599" s="3" t="str" cm="1">
        <f t="array" ref="K7599">_xlfn.LET(_xlpm.d,UPPER(TRIM(CLEAN(SUBSTITUTE(F7599,CHAR(160),"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00" spans="2:11" hidden="1" x14ac:dyDescent="0.25">
      <c r="B7600" s="20">
        <v>45909</v>
      </c>
      <c r="C7600" s="2" t="s">
        <v>1</v>
      </c>
      <c r="D7600" s="2" t="s">
        <v>1273</v>
      </c>
      <c r="E7600" s="2" t="s">
        <v>162</v>
      </c>
      <c r="F7600" s="2" t="s">
        <v>3968</v>
      </c>
      <c r="G7600" s="5">
        <v>40</v>
      </c>
      <c r="H7600" s="5">
        <v>41.5</v>
      </c>
      <c r="I7600" s="5">
        <v>1660</v>
      </c>
      <c r="J7600" s="5">
        <v>484626.99000000005</v>
      </c>
      <c r="K7600" s="3" t="str" cm="1">
        <f t="array" ref="K7600">_xlfn.LET(_xlpm.d,UPPER(TRIM(CLEAN(SUBSTITUTE(F7600,CHAR(160),"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01" spans="2:11" hidden="1" x14ac:dyDescent="0.25">
      <c r="B7601" s="20">
        <v>45909</v>
      </c>
      <c r="C7601" s="2" t="s">
        <v>1</v>
      </c>
      <c r="D7601" s="2" t="s">
        <v>2048</v>
      </c>
      <c r="E7601" s="2" t="s">
        <v>197</v>
      </c>
      <c r="F7601" s="2" t="s">
        <v>3968</v>
      </c>
      <c r="G7601" s="5">
        <v>64</v>
      </c>
      <c r="H7601" s="5">
        <v>41.5</v>
      </c>
      <c r="I7601" s="5">
        <v>2656</v>
      </c>
      <c r="J7601" s="5">
        <v>487282.99000000005</v>
      </c>
      <c r="K7601" s="3" t="str" cm="1">
        <f t="array" ref="K7601">_xlfn.LET(_xlpm.d,UPPER(TRIM(CLEAN(SUBSTITUTE(F7601,CHAR(160),"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02" spans="2:11" hidden="1" x14ac:dyDescent="0.25">
      <c r="B7602" s="20">
        <v>45910</v>
      </c>
      <c r="C7602" s="2" t="s">
        <v>1</v>
      </c>
      <c r="D7602" s="2" t="s">
        <v>1093</v>
      </c>
      <c r="E7602" s="2" t="s">
        <v>234</v>
      </c>
      <c r="F7602" s="2" t="s">
        <v>3968</v>
      </c>
      <c r="G7602" s="5">
        <v>10</v>
      </c>
      <c r="H7602" s="5">
        <v>41.5</v>
      </c>
      <c r="I7602" s="5">
        <v>415</v>
      </c>
      <c r="J7602" s="5">
        <v>487697.99000000005</v>
      </c>
      <c r="K7602" s="3" t="str" cm="1">
        <f t="array" ref="K7602">_xlfn.LET(_xlpm.d,UPPER(TRIM(CLEAN(SUBSTITUTE(F7602,CHAR(160),"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03" spans="2:11" hidden="1" x14ac:dyDescent="0.25">
      <c r="B7603" s="20">
        <v>45910</v>
      </c>
      <c r="C7603" s="2" t="s">
        <v>1</v>
      </c>
      <c r="D7603" s="2" t="s">
        <v>2050</v>
      </c>
      <c r="E7603" s="2" t="s">
        <v>189</v>
      </c>
      <c r="F7603" s="2" t="s">
        <v>3968</v>
      </c>
      <c r="G7603" s="5">
        <v>10</v>
      </c>
      <c r="H7603" s="5">
        <v>41.5</v>
      </c>
      <c r="I7603" s="5">
        <v>415</v>
      </c>
      <c r="J7603" s="5">
        <v>488112.99000000005</v>
      </c>
      <c r="K7603" s="3" t="str" cm="1">
        <f t="array" ref="K7603">_xlfn.LET(_xlpm.d,UPPER(TRIM(CLEAN(SUBSTITUTE(F7603,CHAR(160),"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04" spans="2:11" hidden="1" x14ac:dyDescent="0.25">
      <c r="B7604" s="20">
        <v>45910</v>
      </c>
      <c r="C7604" s="2" t="s">
        <v>1</v>
      </c>
      <c r="D7604" s="2" t="s">
        <v>691</v>
      </c>
      <c r="E7604" s="2" t="s">
        <v>149</v>
      </c>
      <c r="F7604" s="2" t="s">
        <v>3968</v>
      </c>
      <c r="G7604" s="5">
        <v>32</v>
      </c>
      <c r="H7604" s="5">
        <v>41.5</v>
      </c>
      <c r="I7604" s="5">
        <v>1328</v>
      </c>
      <c r="J7604" s="5">
        <v>489440.99000000005</v>
      </c>
      <c r="K7604" s="3" t="str" cm="1">
        <f t="array" ref="K7604">_xlfn.LET(_xlpm.d,UPPER(TRIM(CLEAN(SUBSTITUTE(F7604,CHAR(160),"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05" spans="2:11" hidden="1" x14ac:dyDescent="0.25">
      <c r="B7605" s="20">
        <v>45910</v>
      </c>
      <c r="C7605" s="2" t="s">
        <v>1</v>
      </c>
      <c r="D7605" s="2" t="s">
        <v>692</v>
      </c>
      <c r="E7605" s="2" t="s">
        <v>544</v>
      </c>
      <c r="F7605" s="2" t="s">
        <v>3968</v>
      </c>
      <c r="G7605" s="5">
        <v>20</v>
      </c>
      <c r="H7605" s="5">
        <v>41.5</v>
      </c>
      <c r="I7605" s="5">
        <v>830</v>
      </c>
      <c r="J7605" s="5">
        <v>490270.99000000005</v>
      </c>
      <c r="K7605" s="3" t="str" cm="1">
        <f t="array" ref="K7605">_xlfn.LET(_xlpm.d,UPPER(TRIM(CLEAN(SUBSTITUTE(F7605,CHAR(160),"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06" spans="2:11" hidden="1" x14ac:dyDescent="0.25">
      <c r="B7606" s="20">
        <v>45910</v>
      </c>
      <c r="C7606" s="2" t="s">
        <v>1</v>
      </c>
      <c r="D7606" s="2" t="s">
        <v>1096</v>
      </c>
      <c r="E7606" s="2" t="s">
        <v>263</v>
      </c>
      <c r="F7606" s="2" t="s">
        <v>3968</v>
      </c>
      <c r="G7606" s="5">
        <v>32</v>
      </c>
      <c r="H7606" s="5">
        <v>41.5</v>
      </c>
      <c r="I7606" s="5">
        <v>1328</v>
      </c>
      <c r="J7606" s="5">
        <v>491598.99000000005</v>
      </c>
      <c r="K7606" s="3" t="str" cm="1">
        <f t="array" ref="K7606">_xlfn.LET(_xlpm.d,UPPER(TRIM(CLEAN(SUBSTITUTE(F7606,CHAR(160),"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07" spans="2:11" hidden="1" x14ac:dyDescent="0.25">
      <c r="B7607" s="20">
        <v>45910</v>
      </c>
      <c r="C7607" s="2" t="s">
        <v>1</v>
      </c>
      <c r="D7607" s="2" t="s">
        <v>1274</v>
      </c>
      <c r="E7607" s="2" t="s">
        <v>236</v>
      </c>
      <c r="F7607" s="2" t="s">
        <v>3968</v>
      </c>
      <c r="G7607" s="5">
        <v>40</v>
      </c>
      <c r="H7607" s="5">
        <v>41.5</v>
      </c>
      <c r="I7607" s="5">
        <v>1660</v>
      </c>
      <c r="J7607" s="5">
        <v>493258.99000000005</v>
      </c>
      <c r="K7607" s="3" t="str" cm="1">
        <f t="array" ref="K7607">_xlfn.LET(_xlpm.d,UPPER(TRIM(CLEAN(SUBSTITUTE(F7607,CHAR(160),"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08" spans="2:11" hidden="1" x14ac:dyDescent="0.25">
      <c r="B7608" s="20">
        <v>45911</v>
      </c>
      <c r="C7608" s="2" t="s">
        <v>1</v>
      </c>
      <c r="D7608" s="2" t="s">
        <v>2052</v>
      </c>
      <c r="E7608" s="2" t="s">
        <v>248</v>
      </c>
      <c r="F7608" s="2" t="s">
        <v>3968</v>
      </c>
      <c r="G7608" s="5">
        <v>20</v>
      </c>
      <c r="H7608" s="5">
        <v>41.5</v>
      </c>
      <c r="I7608" s="5">
        <v>830</v>
      </c>
      <c r="J7608" s="5">
        <v>494088.99000000005</v>
      </c>
      <c r="K7608" s="3" t="str" cm="1">
        <f t="array" ref="K7608">_xlfn.LET(_xlpm.d,UPPER(TRIM(CLEAN(SUBSTITUTE(F7608,CHAR(160),"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09" spans="2:11" hidden="1" x14ac:dyDescent="0.25">
      <c r="B7609" s="20">
        <v>45911</v>
      </c>
      <c r="C7609" s="2" t="s">
        <v>1</v>
      </c>
      <c r="D7609" s="2" t="s">
        <v>693</v>
      </c>
      <c r="E7609" s="2" t="s">
        <v>180</v>
      </c>
      <c r="F7609" s="2" t="s">
        <v>3968</v>
      </c>
      <c r="G7609" s="5">
        <v>32</v>
      </c>
      <c r="H7609" s="5">
        <v>41.5</v>
      </c>
      <c r="I7609" s="5">
        <v>1328</v>
      </c>
      <c r="J7609" s="5">
        <v>495416.99000000005</v>
      </c>
      <c r="K7609" s="3" t="str" cm="1">
        <f t="array" ref="K7609">_xlfn.LET(_xlpm.d,UPPER(TRIM(CLEAN(SUBSTITUTE(F7609,CHAR(160),"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10" spans="2:11" hidden="1" x14ac:dyDescent="0.25">
      <c r="B7610" s="20">
        <v>45911</v>
      </c>
      <c r="C7610" s="2" t="s">
        <v>1</v>
      </c>
      <c r="D7610" s="2" t="s">
        <v>2053</v>
      </c>
      <c r="E7610" s="2" t="s">
        <v>254</v>
      </c>
      <c r="F7610" s="2" t="s">
        <v>3968</v>
      </c>
      <c r="G7610" s="5">
        <v>50</v>
      </c>
      <c r="H7610" s="5">
        <v>41.5</v>
      </c>
      <c r="I7610" s="5">
        <v>2075</v>
      </c>
      <c r="J7610" s="5">
        <v>497491.99000000005</v>
      </c>
      <c r="K7610" s="3" t="str" cm="1">
        <f t="array" ref="K7610">_xlfn.LET(_xlpm.d,UPPER(TRIM(CLEAN(SUBSTITUTE(F7610,CHAR(160),"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11" spans="2:11" hidden="1" x14ac:dyDescent="0.25">
      <c r="B7611" s="20">
        <v>45911</v>
      </c>
      <c r="C7611" s="2" t="s">
        <v>1</v>
      </c>
      <c r="D7611" s="2" t="s">
        <v>3087</v>
      </c>
      <c r="E7611" s="2" t="s">
        <v>3</v>
      </c>
      <c r="F7611" s="2" t="s">
        <v>3968</v>
      </c>
      <c r="G7611" s="5">
        <v>8</v>
      </c>
      <c r="H7611" s="5">
        <v>41.5</v>
      </c>
      <c r="I7611" s="5">
        <v>332</v>
      </c>
      <c r="J7611" s="5">
        <v>497823.99000000005</v>
      </c>
      <c r="K7611" s="3" t="str" cm="1">
        <f t="array" ref="K7611">_xlfn.LET(_xlpm.d,UPPER(TRIM(CLEAN(SUBSTITUTE(F7611,CHAR(160),"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12" spans="2:11" hidden="1" x14ac:dyDescent="0.25">
      <c r="B7612" s="20">
        <v>45911</v>
      </c>
      <c r="C7612" s="2" t="s">
        <v>1</v>
      </c>
      <c r="D7612" s="2" t="s">
        <v>3088</v>
      </c>
      <c r="E7612" s="2" t="s">
        <v>305</v>
      </c>
      <c r="F7612" s="2" t="s">
        <v>3968</v>
      </c>
      <c r="G7612" s="5">
        <v>48</v>
      </c>
      <c r="H7612" s="5">
        <v>41.5</v>
      </c>
      <c r="I7612" s="5">
        <v>1992</v>
      </c>
      <c r="J7612" s="5">
        <v>499815.99000000005</v>
      </c>
      <c r="K7612" s="3" t="str" cm="1">
        <f t="array" ref="K7612">_xlfn.LET(_xlpm.d,UPPER(TRIM(CLEAN(SUBSTITUTE(F7612,CHAR(160),"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13" spans="2:11" hidden="1" x14ac:dyDescent="0.25">
      <c r="B7613" s="20">
        <v>45912</v>
      </c>
      <c r="C7613" s="2" t="s">
        <v>1</v>
      </c>
      <c r="D7613" s="2" t="s">
        <v>2055</v>
      </c>
      <c r="E7613" s="2" t="s">
        <v>232</v>
      </c>
      <c r="F7613" s="2" t="s">
        <v>3968</v>
      </c>
      <c r="G7613" s="5">
        <v>16</v>
      </c>
      <c r="H7613" s="5">
        <v>41.5</v>
      </c>
      <c r="I7613" s="5">
        <v>664</v>
      </c>
      <c r="J7613" s="5">
        <v>500479.99000000005</v>
      </c>
      <c r="K7613" s="3" t="str" cm="1">
        <f t="array" ref="K7613">_xlfn.LET(_xlpm.d,UPPER(TRIM(CLEAN(SUBSTITUTE(F7613,CHAR(160),"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14" spans="2:11" hidden="1" x14ac:dyDescent="0.25">
      <c r="B7614" s="20">
        <v>45912</v>
      </c>
      <c r="C7614" s="2" t="s">
        <v>1</v>
      </c>
      <c r="D7614" s="2" t="s">
        <v>2057</v>
      </c>
      <c r="E7614" s="2" t="s">
        <v>234</v>
      </c>
      <c r="F7614" s="2" t="s">
        <v>3968</v>
      </c>
      <c r="G7614" s="5">
        <v>40</v>
      </c>
      <c r="H7614" s="5">
        <v>41.5</v>
      </c>
      <c r="I7614" s="5">
        <v>1660</v>
      </c>
      <c r="J7614" s="5">
        <v>502139.99000000005</v>
      </c>
      <c r="K7614" s="3" t="str" cm="1">
        <f t="array" ref="K7614">_xlfn.LET(_xlpm.d,UPPER(TRIM(CLEAN(SUBSTITUTE(F7614,CHAR(160),"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15" spans="2:11" hidden="1" x14ac:dyDescent="0.25">
      <c r="B7615" s="20">
        <v>45912</v>
      </c>
      <c r="C7615" s="2" t="s">
        <v>1</v>
      </c>
      <c r="D7615" s="2" t="s">
        <v>2059</v>
      </c>
      <c r="E7615" s="2" t="s">
        <v>43</v>
      </c>
      <c r="F7615" s="2" t="s">
        <v>3968</v>
      </c>
      <c r="G7615" s="5">
        <v>8</v>
      </c>
      <c r="H7615" s="5">
        <v>31.3</v>
      </c>
      <c r="I7615" s="5">
        <v>250.4</v>
      </c>
      <c r="J7615" s="5">
        <v>502390.39000000007</v>
      </c>
      <c r="K7615" s="3" t="str" cm="1">
        <f t="array" ref="K7615">_xlfn.LET(_xlpm.d,UPPER(TRIM(CLEAN(SUBSTITUTE(F7615,CHAR(160),"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16" spans="2:11" hidden="1" x14ac:dyDescent="0.25">
      <c r="B7616" s="20">
        <v>45912</v>
      </c>
      <c r="C7616" s="2" t="s">
        <v>1</v>
      </c>
      <c r="D7616" s="2" t="s">
        <v>3095</v>
      </c>
      <c r="E7616" s="2" t="s">
        <v>170</v>
      </c>
      <c r="F7616" s="2" t="s">
        <v>3968</v>
      </c>
      <c r="G7616" s="5">
        <v>32</v>
      </c>
      <c r="H7616" s="5">
        <v>41.5</v>
      </c>
      <c r="I7616" s="5">
        <v>1328</v>
      </c>
      <c r="J7616" s="5">
        <v>503718.39000000007</v>
      </c>
      <c r="K7616" s="3" t="str" cm="1">
        <f t="array" ref="K7616">_xlfn.LET(_xlpm.d,UPPER(TRIM(CLEAN(SUBSTITUTE(F7616,CHAR(160),"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17" spans="2:11" hidden="1" x14ac:dyDescent="0.25">
      <c r="B7617" s="20">
        <v>45912</v>
      </c>
      <c r="C7617" s="2" t="s">
        <v>1</v>
      </c>
      <c r="D7617" s="2" t="s">
        <v>2549</v>
      </c>
      <c r="E7617" s="2" t="s">
        <v>835</v>
      </c>
      <c r="F7617" s="2" t="s">
        <v>3968</v>
      </c>
      <c r="G7617" s="5">
        <v>30</v>
      </c>
      <c r="H7617" s="5">
        <v>41.5</v>
      </c>
      <c r="I7617" s="5">
        <v>1245</v>
      </c>
      <c r="J7617" s="5">
        <v>504963.39000000007</v>
      </c>
      <c r="K7617" s="3" t="str" cm="1">
        <f t="array" ref="K7617">_xlfn.LET(_xlpm.d,UPPER(TRIM(CLEAN(SUBSTITUTE(F7617,CHAR(160),"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18" spans="2:11" hidden="1" x14ac:dyDescent="0.25">
      <c r="B7618" s="20">
        <v>45912</v>
      </c>
      <c r="C7618" s="2" t="s">
        <v>1</v>
      </c>
      <c r="D7618" s="2" t="s">
        <v>3096</v>
      </c>
      <c r="E7618" s="2" t="s">
        <v>286</v>
      </c>
      <c r="F7618" s="2" t="s">
        <v>3968</v>
      </c>
      <c r="G7618" s="5">
        <v>16</v>
      </c>
      <c r="H7618" s="5">
        <v>41.5</v>
      </c>
      <c r="I7618" s="5">
        <v>664</v>
      </c>
      <c r="J7618" s="5">
        <v>505627.39000000007</v>
      </c>
      <c r="K7618" s="3" t="str" cm="1">
        <f t="array" ref="K7618">_xlfn.LET(_xlpm.d,UPPER(TRIM(CLEAN(SUBSTITUTE(F7618,CHAR(160),"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19" spans="2:11" hidden="1" x14ac:dyDescent="0.25">
      <c r="B7619" s="20">
        <v>45912</v>
      </c>
      <c r="C7619" s="2" t="s">
        <v>1</v>
      </c>
      <c r="D7619" s="2" t="s">
        <v>696</v>
      </c>
      <c r="E7619" s="2" t="s">
        <v>224</v>
      </c>
      <c r="F7619" s="2" t="s">
        <v>3968</v>
      </c>
      <c r="G7619" s="5">
        <v>146</v>
      </c>
      <c r="H7619" s="5">
        <v>41.5</v>
      </c>
      <c r="I7619" s="5">
        <v>6059</v>
      </c>
      <c r="J7619" s="5">
        <v>511686.39000000007</v>
      </c>
      <c r="K7619" s="3" t="str" cm="1">
        <f t="array" ref="K7619">_xlfn.LET(_xlpm.d,UPPER(TRIM(CLEAN(SUBSTITUTE(F7619,CHAR(160),"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20" spans="2:11" hidden="1" x14ac:dyDescent="0.25">
      <c r="B7620" s="20">
        <v>45915</v>
      </c>
      <c r="C7620" s="2" t="s">
        <v>1</v>
      </c>
      <c r="D7620" s="2" t="s">
        <v>3100</v>
      </c>
      <c r="E7620" s="2" t="s">
        <v>254</v>
      </c>
      <c r="F7620" s="2" t="s">
        <v>3968</v>
      </c>
      <c r="G7620" s="5">
        <v>35</v>
      </c>
      <c r="H7620" s="5">
        <v>41.5</v>
      </c>
      <c r="I7620" s="5">
        <v>1452.5</v>
      </c>
      <c r="J7620" s="5">
        <v>513138.89000000007</v>
      </c>
      <c r="K7620" s="3" t="str" cm="1">
        <f t="array" ref="K7620">_xlfn.LET(_xlpm.d,UPPER(TRIM(CLEAN(SUBSTITUTE(F7620,CHAR(160),"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21" spans="2:11" hidden="1" x14ac:dyDescent="0.25">
      <c r="B7621" s="20">
        <v>45916</v>
      </c>
      <c r="C7621" s="2" t="s">
        <v>1</v>
      </c>
      <c r="D7621" s="2" t="s">
        <v>1435</v>
      </c>
      <c r="E7621" s="2" t="s">
        <v>147</v>
      </c>
      <c r="F7621" s="2" t="s">
        <v>3968</v>
      </c>
      <c r="G7621" s="5">
        <v>40</v>
      </c>
      <c r="H7621" s="5">
        <v>41.5</v>
      </c>
      <c r="I7621" s="5">
        <v>1660</v>
      </c>
      <c r="J7621" s="5">
        <v>514798.89000000007</v>
      </c>
      <c r="K7621" s="3" t="str" cm="1">
        <f t="array" ref="K7621">_xlfn.LET(_xlpm.d,UPPER(TRIM(CLEAN(SUBSTITUTE(F7621,CHAR(160),"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22" spans="2:11" hidden="1" x14ac:dyDescent="0.25">
      <c r="B7622" s="20">
        <v>45916</v>
      </c>
      <c r="C7622" s="2" t="s">
        <v>1</v>
      </c>
      <c r="D7622" s="2" t="s">
        <v>3106</v>
      </c>
      <c r="E7622" s="2" t="s">
        <v>307</v>
      </c>
      <c r="F7622" s="2" t="s">
        <v>3968</v>
      </c>
      <c r="G7622" s="5">
        <v>48</v>
      </c>
      <c r="H7622" s="5">
        <v>41.5</v>
      </c>
      <c r="I7622" s="5">
        <v>1992</v>
      </c>
      <c r="J7622" s="5">
        <v>516790.89000000007</v>
      </c>
      <c r="K7622" s="3" t="str" cm="1">
        <f t="array" ref="K7622">_xlfn.LET(_xlpm.d,UPPER(TRIM(CLEAN(SUBSTITUTE(F7622,CHAR(160),"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23" spans="2:11" hidden="1" x14ac:dyDescent="0.25">
      <c r="B7623" s="20">
        <v>45917</v>
      </c>
      <c r="C7623" s="2" t="s">
        <v>1</v>
      </c>
      <c r="D7623" s="2" t="s">
        <v>2064</v>
      </c>
      <c r="E7623" s="2" t="s">
        <v>143</v>
      </c>
      <c r="F7623" s="2" t="s">
        <v>3968</v>
      </c>
      <c r="G7623" s="5">
        <v>40</v>
      </c>
      <c r="H7623" s="5">
        <v>41.5</v>
      </c>
      <c r="I7623" s="5">
        <v>1660</v>
      </c>
      <c r="J7623" s="5">
        <v>518450.89000000007</v>
      </c>
      <c r="K7623" s="3" t="str" cm="1">
        <f t="array" ref="K7623">_xlfn.LET(_xlpm.d,UPPER(TRIM(CLEAN(SUBSTITUTE(F7623,CHAR(160),"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24" spans="2:11" hidden="1" x14ac:dyDescent="0.25">
      <c r="B7624" s="20">
        <v>45917</v>
      </c>
      <c r="C7624" s="2" t="s">
        <v>1</v>
      </c>
      <c r="D7624" s="2" t="s">
        <v>1103</v>
      </c>
      <c r="E7624" s="2" t="s">
        <v>266</v>
      </c>
      <c r="F7624" s="2" t="s">
        <v>3968</v>
      </c>
      <c r="G7624" s="5">
        <v>32</v>
      </c>
      <c r="H7624" s="5">
        <v>41.5</v>
      </c>
      <c r="I7624" s="5">
        <v>1328</v>
      </c>
      <c r="J7624" s="5">
        <v>519778.89000000007</v>
      </c>
      <c r="K7624" s="3" t="str" cm="1">
        <f t="array" ref="K7624">_xlfn.LET(_xlpm.d,UPPER(TRIM(CLEAN(SUBSTITUTE(F7624,CHAR(160),"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25" spans="2:11" hidden="1" x14ac:dyDescent="0.25">
      <c r="B7625" s="20">
        <v>45917</v>
      </c>
      <c r="C7625" s="2" t="s">
        <v>1</v>
      </c>
      <c r="D7625" s="2" t="s">
        <v>1537</v>
      </c>
      <c r="E7625" s="2" t="s">
        <v>141</v>
      </c>
      <c r="F7625" s="2" t="s">
        <v>3968</v>
      </c>
      <c r="G7625" s="5">
        <v>40</v>
      </c>
      <c r="H7625" s="5">
        <v>41.5</v>
      </c>
      <c r="I7625" s="5">
        <v>1660</v>
      </c>
      <c r="J7625" s="5">
        <v>521438.89000000007</v>
      </c>
      <c r="K7625" s="3" t="str" cm="1">
        <f t="array" ref="K7625">_xlfn.LET(_xlpm.d,UPPER(TRIM(CLEAN(SUBSTITUTE(F7625,CHAR(160),"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26" spans="2:11" hidden="1" x14ac:dyDescent="0.25">
      <c r="B7626" s="20">
        <v>45917</v>
      </c>
      <c r="C7626" s="2" t="s">
        <v>1</v>
      </c>
      <c r="D7626" s="2" t="s">
        <v>2065</v>
      </c>
      <c r="E7626" s="2" t="s">
        <v>189</v>
      </c>
      <c r="F7626" s="2" t="s">
        <v>3968</v>
      </c>
      <c r="G7626" s="5">
        <v>15</v>
      </c>
      <c r="H7626" s="5">
        <v>41.5</v>
      </c>
      <c r="I7626" s="5">
        <v>622.5</v>
      </c>
      <c r="J7626" s="5">
        <v>522061.39000000007</v>
      </c>
      <c r="K7626" s="3" t="str" cm="1">
        <f t="array" ref="K7626">_xlfn.LET(_xlpm.d,UPPER(TRIM(CLEAN(SUBSTITUTE(F7626,CHAR(160),"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27" spans="2:11" hidden="1" x14ac:dyDescent="0.25">
      <c r="B7627" s="20">
        <v>45917</v>
      </c>
      <c r="C7627" s="2" t="s">
        <v>1</v>
      </c>
      <c r="D7627" s="2" t="s">
        <v>3108</v>
      </c>
      <c r="E7627" s="2" t="s">
        <v>288</v>
      </c>
      <c r="F7627" s="2" t="s">
        <v>3968</v>
      </c>
      <c r="G7627" s="5">
        <v>32</v>
      </c>
      <c r="H7627" s="5">
        <v>41.5</v>
      </c>
      <c r="I7627" s="5">
        <v>1328</v>
      </c>
      <c r="J7627" s="5">
        <v>523389.39000000007</v>
      </c>
      <c r="K7627" s="3" t="str" cm="1">
        <f t="array" ref="K7627">_xlfn.LET(_xlpm.d,UPPER(TRIM(CLEAN(SUBSTITUTE(F7627,CHAR(160),"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28" spans="2:11" hidden="1" x14ac:dyDescent="0.25">
      <c r="B7628" s="20">
        <v>45918</v>
      </c>
      <c r="C7628" s="2" t="s">
        <v>1</v>
      </c>
      <c r="D7628" s="2" t="s">
        <v>2066</v>
      </c>
      <c r="E7628" s="2" t="s">
        <v>268</v>
      </c>
      <c r="F7628" s="2" t="s">
        <v>3968</v>
      </c>
      <c r="G7628" s="5">
        <v>32</v>
      </c>
      <c r="H7628" s="5">
        <v>41.5</v>
      </c>
      <c r="I7628" s="5">
        <v>1328</v>
      </c>
      <c r="J7628" s="5">
        <v>524717.39000000013</v>
      </c>
      <c r="K7628" s="3" t="str" cm="1">
        <f t="array" ref="K7628">_xlfn.LET(_xlpm.d,UPPER(TRIM(CLEAN(SUBSTITUTE(F7628,CHAR(160),"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29" spans="2:11" hidden="1" x14ac:dyDescent="0.25">
      <c r="B7629" s="20">
        <v>45918</v>
      </c>
      <c r="C7629" s="2" t="s">
        <v>1</v>
      </c>
      <c r="D7629" s="2" t="s">
        <v>2067</v>
      </c>
      <c r="E7629" s="2" t="s">
        <v>248</v>
      </c>
      <c r="F7629" s="2" t="s">
        <v>3968</v>
      </c>
      <c r="G7629" s="5">
        <v>32</v>
      </c>
      <c r="H7629" s="5">
        <v>41.5</v>
      </c>
      <c r="I7629" s="5">
        <v>1328</v>
      </c>
      <c r="J7629" s="5">
        <v>526045.39000000013</v>
      </c>
      <c r="K7629" s="3" t="str" cm="1">
        <f t="array" ref="K7629">_xlfn.LET(_xlpm.d,UPPER(TRIM(CLEAN(SUBSTITUTE(F7629,CHAR(160),"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30" spans="2:11" hidden="1" x14ac:dyDescent="0.25">
      <c r="B7630" s="20">
        <v>45918</v>
      </c>
      <c r="C7630" s="2" t="s">
        <v>1</v>
      </c>
      <c r="D7630" s="2" t="s">
        <v>1107</v>
      </c>
      <c r="E7630" s="2" t="s">
        <v>192</v>
      </c>
      <c r="F7630" s="2" t="s">
        <v>3968</v>
      </c>
      <c r="G7630" s="5">
        <v>16</v>
      </c>
      <c r="H7630" s="5">
        <v>41.5</v>
      </c>
      <c r="I7630" s="5">
        <v>664</v>
      </c>
      <c r="J7630" s="5">
        <v>526709.39000000013</v>
      </c>
      <c r="K7630" s="3" t="str" cm="1">
        <f t="array" ref="K7630">_xlfn.LET(_xlpm.d,UPPER(TRIM(CLEAN(SUBSTITUTE(F7630,CHAR(160),"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31" spans="2:11" hidden="1" x14ac:dyDescent="0.25">
      <c r="B7631" s="20">
        <v>45918</v>
      </c>
      <c r="C7631" s="2" t="s">
        <v>1</v>
      </c>
      <c r="D7631" s="2" t="s">
        <v>3114</v>
      </c>
      <c r="E7631" s="2" t="s">
        <v>3</v>
      </c>
      <c r="F7631" s="2" t="s">
        <v>3968</v>
      </c>
      <c r="G7631" s="5">
        <v>10</v>
      </c>
      <c r="H7631" s="5">
        <v>41.5</v>
      </c>
      <c r="I7631" s="5">
        <v>415</v>
      </c>
      <c r="J7631" s="5">
        <v>527124.39000000013</v>
      </c>
      <c r="K7631" s="3" t="str" cm="1">
        <f t="array" ref="K7631">_xlfn.LET(_xlpm.d,UPPER(TRIM(CLEAN(SUBSTITUTE(F7631,CHAR(160),"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32" spans="2:11" hidden="1" x14ac:dyDescent="0.25">
      <c r="B7632" s="20">
        <v>45919</v>
      </c>
      <c r="C7632" s="2" t="s">
        <v>1</v>
      </c>
      <c r="D7632" s="2" t="s">
        <v>2069</v>
      </c>
      <c r="E7632" s="2" t="s">
        <v>195</v>
      </c>
      <c r="F7632" s="2" t="s">
        <v>3968</v>
      </c>
      <c r="G7632" s="5">
        <v>10</v>
      </c>
      <c r="H7632" s="5">
        <v>41.5</v>
      </c>
      <c r="I7632" s="5">
        <v>415</v>
      </c>
      <c r="J7632" s="5">
        <v>527539.39000000013</v>
      </c>
      <c r="K7632" s="3" t="str" cm="1">
        <f t="array" ref="K7632">_xlfn.LET(_xlpm.d,UPPER(TRIM(CLEAN(SUBSTITUTE(F7632,CHAR(160),"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33" spans="2:11" hidden="1" x14ac:dyDescent="0.25">
      <c r="B7633" s="20">
        <v>45919</v>
      </c>
      <c r="C7633" s="2" t="s">
        <v>1</v>
      </c>
      <c r="D7633" s="2" t="s">
        <v>1109</v>
      </c>
      <c r="E7633" s="2" t="s">
        <v>236</v>
      </c>
      <c r="F7633" s="2" t="s">
        <v>3968</v>
      </c>
      <c r="G7633" s="5">
        <v>32</v>
      </c>
      <c r="H7633" s="5">
        <v>41.5</v>
      </c>
      <c r="I7633" s="5">
        <v>1328</v>
      </c>
      <c r="J7633" s="5">
        <v>528867.39000000013</v>
      </c>
      <c r="K7633" s="3" t="str" cm="1">
        <f t="array" ref="K7633">_xlfn.LET(_xlpm.d,UPPER(TRIM(CLEAN(SUBSTITUTE(F7633,CHAR(160),"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34" spans="2:11" hidden="1" x14ac:dyDescent="0.25">
      <c r="B7634" s="20">
        <v>45919</v>
      </c>
      <c r="C7634" s="2" t="s">
        <v>1</v>
      </c>
      <c r="D7634" s="2" t="s">
        <v>3121</v>
      </c>
      <c r="E7634" s="2" t="s">
        <v>78</v>
      </c>
      <c r="F7634" s="2" t="s">
        <v>3968</v>
      </c>
      <c r="G7634" s="5">
        <v>16</v>
      </c>
      <c r="H7634" s="5">
        <v>41.5</v>
      </c>
      <c r="I7634" s="5">
        <v>664</v>
      </c>
      <c r="J7634" s="5">
        <v>529531.39000000013</v>
      </c>
      <c r="K7634" s="3" t="str" cm="1">
        <f t="array" ref="K7634">_xlfn.LET(_xlpm.d,UPPER(TRIM(CLEAN(SUBSTITUTE(F7634,CHAR(160),"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35" spans="2:11" hidden="1" x14ac:dyDescent="0.25">
      <c r="B7635" s="20">
        <v>45919</v>
      </c>
      <c r="C7635" s="2" t="s">
        <v>1</v>
      </c>
      <c r="D7635" s="2" t="s">
        <v>1110</v>
      </c>
      <c r="E7635" s="2" t="s">
        <v>238</v>
      </c>
      <c r="F7635" s="2" t="s">
        <v>3968</v>
      </c>
      <c r="G7635" s="5">
        <v>32</v>
      </c>
      <c r="H7635" s="5">
        <v>41.5</v>
      </c>
      <c r="I7635" s="5">
        <v>1328</v>
      </c>
      <c r="J7635" s="5">
        <v>530859.39000000013</v>
      </c>
      <c r="K7635" s="3" t="str" cm="1">
        <f t="array" ref="K7635">_xlfn.LET(_xlpm.d,UPPER(TRIM(CLEAN(SUBSTITUTE(F7635,CHAR(160),"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36" spans="2:11" hidden="1" x14ac:dyDescent="0.25">
      <c r="B7636" s="20">
        <v>45919</v>
      </c>
      <c r="C7636" s="2" t="s">
        <v>1</v>
      </c>
      <c r="D7636" s="2" t="s">
        <v>2072</v>
      </c>
      <c r="E7636" s="2" t="s">
        <v>279</v>
      </c>
      <c r="F7636" s="2" t="s">
        <v>3968</v>
      </c>
      <c r="G7636" s="5">
        <v>30</v>
      </c>
      <c r="H7636" s="5">
        <v>41.5</v>
      </c>
      <c r="I7636" s="5">
        <v>1245</v>
      </c>
      <c r="J7636" s="5">
        <v>532104.39000000013</v>
      </c>
      <c r="K7636" s="3" t="str" cm="1">
        <f t="array" ref="K7636">_xlfn.LET(_xlpm.d,UPPER(TRIM(CLEAN(SUBSTITUTE(F7636,CHAR(160),"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37" spans="2:11" hidden="1" x14ac:dyDescent="0.25">
      <c r="B7637" s="20">
        <v>45919</v>
      </c>
      <c r="C7637" s="2" t="s">
        <v>1</v>
      </c>
      <c r="D7637" s="2" t="s">
        <v>2550</v>
      </c>
      <c r="E7637" s="2" t="s">
        <v>2447</v>
      </c>
      <c r="F7637" s="2" t="s">
        <v>3968</v>
      </c>
      <c r="G7637" s="5">
        <v>16</v>
      </c>
      <c r="H7637" s="5">
        <v>40.99</v>
      </c>
      <c r="I7637" s="5">
        <v>655.84</v>
      </c>
      <c r="J7637" s="5">
        <v>532760.2300000001</v>
      </c>
      <c r="K7637" s="3" t="str" cm="1">
        <f t="array" ref="K7637">_xlfn.LET(_xlpm.d,UPPER(TRIM(CLEAN(SUBSTITUTE(F7637,CHAR(160),"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38" spans="2:11" hidden="1" x14ac:dyDescent="0.25">
      <c r="B7638" s="20">
        <v>45919</v>
      </c>
      <c r="C7638" s="2" t="s">
        <v>1</v>
      </c>
      <c r="D7638" s="2" t="s">
        <v>3126</v>
      </c>
      <c r="E7638" s="2" t="s">
        <v>224</v>
      </c>
      <c r="F7638" s="2" t="s">
        <v>3968</v>
      </c>
      <c r="G7638" s="5">
        <v>48</v>
      </c>
      <c r="H7638" s="5">
        <v>41.52</v>
      </c>
      <c r="I7638" s="5">
        <v>1992.96</v>
      </c>
      <c r="J7638" s="5">
        <v>534753.19000000006</v>
      </c>
      <c r="K7638" s="3" t="str" cm="1">
        <f t="array" ref="K7638">_xlfn.LET(_xlpm.d,UPPER(TRIM(CLEAN(SUBSTITUTE(F7638,CHAR(160),"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39" spans="2:11" hidden="1" x14ac:dyDescent="0.25">
      <c r="B7639" s="20">
        <v>45920</v>
      </c>
      <c r="C7639" s="2" t="s">
        <v>1</v>
      </c>
      <c r="D7639" s="2" t="s">
        <v>1436</v>
      </c>
      <c r="E7639" s="2" t="s">
        <v>149</v>
      </c>
      <c r="F7639" s="2" t="s">
        <v>3968</v>
      </c>
      <c r="G7639" s="5">
        <v>32</v>
      </c>
      <c r="H7639" s="5">
        <v>41.5</v>
      </c>
      <c r="I7639" s="5">
        <v>1328</v>
      </c>
      <c r="J7639" s="5">
        <v>536081.19000000006</v>
      </c>
      <c r="K7639" s="3" t="str" cm="1">
        <f t="array" ref="K7639">_xlfn.LET(_xlpm.d,UPPER(TRIM(CLEAN(SUBSTITUTE(F7639,CHAR(160),"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40" spans="2:11" hidden="1" x14ac:dyDescent="0.25">
      <c r="B7640" s="20">
        <v>45923</v>
      </c>
      <c r="C7640" s="2" t="s">
        <v>1</v>
      </c>
      <c r="D7640" s="2" t="s">
        <v>1505</v>
      </c>
      <c r="E7640" s="2" t="s">
        <v>273</v>
      </c>
      <c r="F7640" s="2" t="s">
        <v>3968</v>
      </c>
      <c r="G7640" s="5">
        <v>10</v>
      </c>
      <c r="H7640" s="5">
        <v>41.5</v>
      </c>
      <c r="I7640" s="5">
        <v>415</v>
      </c>
      <c r="J7640" s="5">
        <v>536496.19000000006</v>
      </c>
      <c r="K7640" s="3" t="str" cm="1">
        <f t="array" ref="K7640">_xlfn.LET(_xlpm.d,UPPER(TRIM(CLEAN(SUBSTITUTE(F7640,CHAR(160),"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41" spans="2:11" hidden="1" x14ac:dyDescent="0.25">
      <c r="B7641" s="20">
        <v>45923</v>
      </c>
      <c r="C7641" s="2" t="s">
        <v>1</v>
      </c>
      <c r="D7641" s="2" t="s">
        <v>2074</v>
      </c>
      <c r="E7641" s="2" t="s">
        <v>232</v>
      </c>
      <c r="F7641" s="2" t="s">
        <v>3968</v>
      </c>
      <c r="G7641" s="5">
        <v>10</v>
      </c>
      <c r="H7641" s="5">
        <v>41.5</v>
      </c>
      <c r="I7641" s="5">
        <v>415</v>
      </c>
      <c r="J7641" s="5">
        <v>536911.19000000006</v>
      </c>
      <c r="K7641" s="3" t="str" cm="1">
        <f t="array" ref="K7641">_xlfn.LET(_xlpm.d,UPPER(TRIM(CLEAN(SUBSTITUTE(F7641,CHAR(160),"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42" spans="2:11" hidden="1" x14ac:dyDescent="0.25">
      <c r="B7642" s="20">
        <v>45923</v>
      </c>
      <c r="C7642" s="2" t="s">
        <v>1</v>
      </c>
      <c r="D7642" s="2" t="s">
        <v>2075</v>
      </c>
      <c r="E7642" s="2" t="s">
        <v>186</v>
      </c>
      <c r="F7642" s="2" t="s">
        <v>3968</v>
      </c>
      <c r="G7642" s="5">
        <v>15</v>
      </c>
      <c r="H7642" s="5">
        <v>41.5</v>
      </c>
      <c r="I7642" s="5">
        <v>622.5</v>
      </c>
      <c r="J7642" s="5">
        <v>537533.69000000006</v>
      </c>
      <c r="K7642" s="3" t="str" cm="1">
        <f t="array" ref="K7642">_xlfn.LET(_xlpm.d,UPPER(TRIM(CLEAN(SUBSTITUTE(F7642,CHAR(160),"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43" spans="2:11" hidden="1" x14ac:dyDescent="0.25">
      <c r="B7643" s="20">
        <v>45923</v>
      </c>
      <c r="C7643" s="2" t="s">
        <v>1</v>
      </c>
      <c r="D7643" s="2" t="s">
        <v>2078</v>
      </c>
      <c r="E7643" s="2" t="s">
        <v>78</v>
      </c>
      <c r="F7643" s="2" t="s">
        <v>3968</v>
      </c>
      <c r="G7643" s="5">
        <v>16</v>
      </c>
      <c r="H7643" s="5">
        <v>41.5</v>
      </c>
      <c r="I7643" s="5">
        <v>664</v>
      </c>
      <c r="J7643" s="5">
        <v>538197.69000000006</v>
      </c>
      <c r="K7643" s="3" t="str" cm="1">
        <f t="array" ref="K7643">_xlfn.LET(_xlpm.d,UPPER(TRIM(CLEAN(SUBSTITUTE(F7643,CHAR(160),"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44" spans="2:11" hidden="1" x14ac:dyDescent="0.25">
      <c r="B7644" s="20">
        <v>45923</v>
      </c>
      <c r="C7644" s="2" t="s">
        <v>1</v>
      </c>
      <c r="D7644" s="2" t="s">
        <v>3134</v>
      </c>
      <c r="E7644" s="2" t="s">
        <v>261</v>
      </c>
      <c r="F7644" s="2" t="s">
        <v>3968</v>
      </c>
      <c r="G7644" s="5">
        <v>10</v>
      </c>
      <c r="H7644" s="5">
        <v>41.5</v>
      </c>
      <c r="I7644" s="5">
        <v>415</v>
      </c>
      <c r="J7644" s="5">
        <v>538612.69000000006</v>
      </c>
      <c r="K7644" s="3" t="str" cm="1">
        <f t="array" ref="K7644">_xlfn.LET(_xlpm.d,UPPER(TRIM(CLEAN(SUBSTITUTE(F7644,CHAR(160),"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45" spans="2:11" hidden="1" x14ac:dyDescent="0.25">
      <c r="B7645" s="20">
        <v>45923</v>
      </c>
      <c r="C7645" s="2" t="s">
        <v>1</v>
      </c>
      <c r="D7645" s="2" t="s">
        <v>2080</v>
      </c>
      <c r="E7645" s="2" t="s">
        <v>263</v>
      </c>
      <c r="F7645" s="2" t="s">
        <v>3968</v>
      </c>
      <c r="G7645" s="5">
        <v>48</v>
      </c>
      <c r="H7645" s="5">
        <v>41.5</v>
      </c>
      <c r="I7645" s="5">
        <v>1992</v>
      </c>
      <c r="J7645" s="5">
        <v>540604.69000000006</v>
      </c>
      <c r="K7645" s="3" t="str" cm="1">
        <f t="array" ref="K7645">_xlfn.LET(_xlpm.d,UPPER(TRIM(CLEAN(SUBSTITUTE(F7645,CHAR(160),"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46" spans="2:11" hidden="1" x14ac:dyDescent="0.25">
      <c r="B7646" s="20">
        <v>45924</v>
      </c>
      <c r="C7646" s="2" t="s">
        <v>1</v>
      </c>
      <c r="D7646" s="2" t="s">
        <v>3137</v>
      </c>
      <c r="E7646" s="2" t="s">
        <v>491</v>
      </c>
      <c r="F7646" s="2" t="s">
        <v>3968</v>
      </c>
      <c r="G7646" s="5">
        <v>10</v>
      </c>
      <c r="H7646" s="5">
        <v>41.5</v>
      </c>
      <c r="I7646" s="5">
        <v>415</v>
      </c>
      <c r="J7646" s="5">
        <v>541019.69000000006</v>
      </c>
      <c r="K7646" s="3" t="str" cm="1">
        <f t="array" ref="K7646">_xlfn.LET(_xlpm.d,UPPER(TRIM(CLEAN(SUBSTITUTE(F7646,CHAR(160),"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47" spans="2:11" hidden="1" x14ac:dyDescent="0.25">
      <c r="B7647" s="20">
        <v>45925</v>
      </c>
      <c r="C7647" s="2" t="s">
        <v>1</v>
      </c>
      <c r="D7647" s="2" t="s">
        <v>1121</v>
      </c>
      <c r="E7647" s="2" t="s">
        <v>192</v>
      </c>
      <c r="F7647" s="2" t="s">
        <v>3968</v>
      </c>
      <c r="G7647" s="5">
        <v>32</v>
      </c>
      <c r="H7647" s="5">
        <v>41.5</v>
      </c>
      <c r="I7647" s="5">
        <v>1328</v>
      </c>
      <c r="J7647" s="5">
        <v>542347.69000000006</v>
      </c>
      <c r="K7647" s="3" t="str" cm="1">
        <f t="array" ref="K7647">_xlfn.LET(_xlpm.d,UPPER(TRIM(CLEAN(SUBSTITUTE(F7647,CHAR(160),"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48" spans="2:11" hidden="1" x14ac:dyDescent="0.25">
      <c r="B7648" s="20">
        <v>45925</v>
      </c>
      <c r="C7648" s="2" t="s">
        <v>1</v>
      </c>
      <c r="D7648" s="2" t="s">
        <v>3138</v>
      </c>
      <c r="E7648" s="2" t="s">
        <v>160</v>
      </c>
      <c r="F7648" s="2" t="s">
        <v>3968</v>
      </c>
      <c r="G7648" s="5">
        <v>32</v>
      </c>
      <c r="H7648" s="5">
        <v>41.5</v>
      </c>
      <c r="I7648" s="5">
        <v>1328</v>
      </c>
      <c r="J7648" s="5">
        <v>543675.69000000006</v>
      </c>
      <c r="K7648" s="3" t="str" cm="1">
        <f t="array" ref="K7648">_xlfn.LET(_xlpm.d,UPPER(TRIM(CLEAN(SUBSTITUTE(F7648,CHAR(160),"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49" spans="2:11" hidden="1" x14ac:dyDescent="0.25">
      <c r="B7649" s="20">
        <v>45926</v>
      </c>
      <c r="C7649" s="2" t="s">
        <v>1</v>
      </c>
      <c r="D7649" s="2" t="s">
        <v>2084</v>
      </c>
      <c r="E7649" s="2" t="s">
        <v>195</v>
      </c>
      <c r="F7649" s="2" t="s">
        <v>3968</v>
      </c>
      <c r="G7649" s="5">
        <v>25</v>
      </c>
      <c r="H7649" s="5">
        <v>41.5</v>
      </c>
      <c r="I7649" s="5">
        <v>1037.5</v>
      </c>
      <c r="J7649" s="5">
        <v>544713.19000000006</v>
      </c>
      <c r="K7649" s="3" t="str" cm="1">
        <f t="array" ref="K7649">_xlfn.LET(_xlpm.d,UPPER(TRIM(CLEAN(SUBSTITUTE(F7649,CHAR(160),"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50" spans="2:11" hidden="1" x14ac:dyDescent="0.25">
      <c r="B7650" s="20">
        <v>45926</v>
      </c>
      <c r="C7650" s="2" t="s">
        <v>1</v>
      </c>
      <c r="D7650" s="2" t="s">
        <v>2085</v>
      </c>
      <c r="E7650" s="2" t="s">
        <v>248</v>
      </c>
      <c r="F7650" s="2" t="s">
        <v>3968</v>
      </c>
      <c r="G7650" s="5">
        <v>40</v>
      </c>
      <c r="H7650" s="5">
        <v>41.5</v>
      </c>
      <c r="I7650" s="5">
        <v>1660</v>
      </c>
      <c r="J7650" s="5">
        <v>546373.19000000006</v>
      </c>
      <c r="K7650" s="3" t="str" cm="1">
        <f t="array" ref="K7650">_xlfn.LET(_xlpm.d,UPPER(TRIM(CLEAN(SUBSTITUTE(F7650,CHAR(160),"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51" spans="2:11" hidden="1" x14ac:dyDescent="0.25">
      <c r="B7651" s="20">
        <v>45926</v>
      </c>
      <c r="C7651" s="2" t="s">
        <v>1</v>
      </c>
      <c r="D7651" s="2" t="s">
        <v>1124</v>
      </c>
      <c r="E7651" s="2" t="s">
        <v>154</v>
      </c>
      <c r="F7651" s="2" t="s">
        <v>3968</v>
      </c>
      <c r="G7651" s="5">
        <v>40</v>
      </c>
      <c r="H7651" s="5">
        <v>41.5</v>
      </c>
      <c r="I7651" s="5">
        <v>1660</v>
      </c>
      <c r="J7651" s="5">
        <v>548033.19000000006</v>
      </c>
      <c r="K7651" s="3" t="str" cm="1">
        <f t="array" ref="K7651">_xlfn.LET(_xlpm.d,UPPER(TRIM(CLEAN(SUBSTITUTE(F7651,CHAR(160),"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52" spans="2:11" hidden="1" x14ac:dyDescent="0.25">
      <c r="B7652" s="20">
        <v>45926</v>
      </c>
      <c r="C7652" s="2" t="s">
        <v>1</v>
      </c>
      <c r="D7652" s="2" t="s">
        <v>2086</v>
      </c>
      <c r="E7652" s="2" t="s">
        <v>254</v>
      </c>
      <c r="F7652" s="2" t="s">
        <v>3968</v>
      </c>
      <c r="G7652" s="5">
        <v>40</v>
      </c>
      <c r="H7652" s="5">
        <v>41.5</v>
      </c>
      <c r="I7652" s="5">
        <v>1660</v>
      </c>
      <c r="J7652" s="5">
        <v>549693.19000000006</v>
      </c>
      <c r="K7652" s="3" t="str" cm="1">
        <f t="array" ref="K7652">_xlfn.LET(_xlpm.d,UPPER(TRIM(CLEAN(SUBSTITUTE(F7652,CHAR(160),"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53" spans="2:11" hidden="1" x14ac:dyDescent="0.25">
      <c r="B7653" s="20">
        <v>45926</v>
      </c>
      <c r="C7653" s="2" t="s">
        <v>1</v>
      </c>
      <c r="D7653" s="2" t="s">
        <v>3995</v>
      </c>
      <c r="E7653" s="2" t="s">
        <v>241</v>
      </c>
      <c r="F7653" s="2" t="s">
        <v>3968</v>
      </c>
      <c r="G7653" s="5">
        <v>30</v>
      </c>
      <c r="H7653" s="5">
        <v>41.5</v>
      </c>
      <c r="I7653" s="5">
        <v>1245</v>
      </c>
      <c r="J7653" s="5">
        <v>550938.19000000006</v>
      </c>
      <c r="K7653" s="3" t="str" cm="1">
        <f t="array" ref="K7653">_xlfn.LET(_xlpm.d,UPPER(TRIM(CLEAN(SUBSTITUTE(F7653,CHAR(160),"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54" spans="2:11" hidden="1" x14ac:dyDescent="0.25">
      <c r="B7654" s="20">
        <v>45926</v>
      </c>
      <c r="C7654" s="2" t="s">
        <v>1</v>
      </c>
      <c r="D7654" s="2" t="s">
        <v>2087</v>
      </c>
      <c r="E7654" s="2" t="s">
        <v>243</v>
      </c>
      <c r="F7654" s="2" t="s">
        <v>3968</v>
      </c>
      <c r="G7654" s="5">
        <v>10</v>
      </c>
      <c r="H7654" s="5">
        <v>41.5</v>
      </c>
      <c r="I7654" s="5">
        <v>415</v>
      </c>
      <c r="J7654" s="5">
        <v>551353.19000000006</v>
      </c>
      <c r="K7654" s="3" t="str" cm="1">
        <f t="array" ref="K7654">_xlfn.LET(_xlpm.d,UPPER(TRIM(CLEAN(SUBSTITUTE(F7654,CHAR(160),"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55" spans="2:11" hidden="1" x14ac:dyDescent="0.25">
      <c r="B7655" s="20">
        <v>45926</v>
      </c>
      <c r="C7655" s="2" t="s">
        <v>1</v>
      </c>
      <c r="D7655" s="2" t="s">
        <v>3996</v>
      </c>
      <c r="E7655" s="2" t="s">
        <v>238</v>
      </c>
      <c r="F7655" s="2" t="s">
        <v>3968</v>
      </c>
      <c r="G7655" s="5">
        <v>12</v>
      </c>
      <c r="H7655" s="5">
        <v>41.5</v>
      </c>
      <c r="I7655" s="5">
        <v>498</v>
      </c>
      <c r="J7655" s="5">
        <v>551851.19000000006</v>
      </c>
      <c r="K7655" s="3" t="str" cm="1">
        <f t="array" ref="K7655">_xlfn.LET(_xlpm.d,UPPER(TRIM(CLEAN(SUBSTITUTE(F7655,CHAR(160),"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56" spans="2:11" hidden="1" x14ac:dyDescent="0.25">
      <c r="B7656" s="20">
        <v>45926</v>
      </c>
      <c r="C7656" s="2" t="s">
        <v>1</v>
      </c>
      <c r="D7656" s="2" t="s">
        <v>2089</v>
      </c>
      <c r="E7656" s="2" t="s">
        <v>268</v>
      </c>
      <c r="F7656" s="2" t="s">
        <v>3968</v>
      </c>
      <c r="G7656" s="5">
        <v>30</v>
      </c>
      <c r="H7656" s="5">
        <v>41.5</v>
      </c>
      <c r="I7656" s="5">
        <v>1245</v>
      </c>
      <c r="J7656" s="5">
        <v>553096.19000000006</v>
      </c>
      <c r="K7656" s="3" t="str" cm="1">
        <f t="array" ref="K7656">_xlfn.LET(_xlpm.d,UPPER(TRIM(CLEAN(SUBSTITUTE(F7656,CHAR(160),"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57" spans="2:11" hidden="1" x14ac:dyDescent="0.25">
      <c r="B7657" s="20">
        <v>45926</v>
      </c>
      <c r="C7657" s="2" t="s">
        <v>1</v>
      </c>
      <c r="D7657" s="2" t="s">
        <v>1125</v>
      </c>
      <c r="E7657" s="2" t="s">
        <v>151</v>
      </c>
      <c r="F7657" s="2" t="s">
        <v>3968</v>
      </c>
      <c r="G7657" s="5">
        <v>20</v>
      </c>
      <c r="H7657" s="5">
        <v>41.5</v>
      </c>
      <c r="I7657" s="5">
        <v>830</v>
      </c>
      <c r="J7657" s="5">
        <v>553926.19000000006</v>
      </c>
      <c r="K7657" s="3" t="str" cm="1">
        <f t="array" ref="K7657">_xlfn.LET(_xlpm.d,UPPER(TRIM(CLEAN(SUBSTITUTE(F7657,CHAR(160),"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58" spans="2:11" hidden="1" x14ac:dyDescent="0.25">
      <c r="B7658" s="20">
        <v>45926</v>
      </c>
      <c r="C7658" s="2" t="s">
        <v>1</v>
      </c>
      <c r="D7658" s="2" t="s">
        <v>1127</v>
      </c>
      <c r="E7658" s="2" t="s">
        <v>43</v>
      </c>
      <c r="F7658" s="2" t="s">
        <v>3968</v>
      </c>
      <c r="G7658" s="5">
        <v>10</v>
      </c>
      <c r="H7658" s="5">
        <v>31.3</v>
      </c>
      <c r="I7658" s="5">
        <v>313</v>
      </c>
      <c r="J7658" s="5">
        <v>554239.19000000006</v>
      </c>
      <c r="K7658" s="3" t="str" cm="1">
        <f t="array" ref="K7658">_xlfn.LET(_xlpm.d,UPPER(TRIM(CLEAN(SUBSTITUTE(F7658,CHAR(160),"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59" spans="2:11" hidden="1" x14ac:dyDescent="0.25">
      <c r="B7659" s="20">
        <v>45926</v>
      </c>
      <c r="C7659" s="2" t="s">
        <v>1</v>
      </c>
      <c r="D7659" s="2" t="s">
        <v>2092</v>
      </c>
      <c r="E7659" s="2" t="s">
        <v>197</v>
      </c>
      <c r="F7659" s="2" t="s">
        <v>3968</v>
      </c>
      <c r="G7659" s="5">
        <v>42</v>
      </c>
      <c r="H7659" s="5">
        <v>41.5</v>
      </c>
      <c r="I7659" s="5">
        <v>1743</v>
      </c>
      <c r="J7659" s="5">
        <v>555982.19000000006</v>
      </c>
      <c r="K7659" s="3" t="str" cm="1">
        <f t="array" ref="K7659">_xlfn.LET(_xlpm.d,UPPER(TRIM(CLEAN(SUBSTITUTE(F7659,CHAR(160),"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60" spans="2:11" hidden="1" x14ac:dyDescent="0.25">
      <c r="B7660" s="20">
        <v>45926</v>
      </c>
      <c r="C7660" s="2" t="s">
        <v>1</v>
      </c>
      <c r="D7660" s="2" t="s">
        <v>3148</v>
      </c>
      <c r="E7660" s="2" t="s">
        <v>319</v>
      </c>
      <c r="F7660" s="2" t="s">
        <v>3968</v>
      </c>
      <c r="G7660" s="5">
        <v>64</v>
      </c>
      <c r="H7660" s="5">
        <v>41.5</v>
      </c>
      <c r="I7660" s="5">
        <v>2656</v>
      </c>
      <c r="J7660" s="5">
        <v>558638.19000000006</v>
      </c>
      <c r="K7660" s="3" t="str" cm="1">
        <f t="array" ref="K7660">_xlfn.LET(_xlpm.d,UPPER(TRIM(CLEAN(SUBSTITUTE(F7660,CHAR(160),"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61" spans="2:11" hidden="1" x14ac:dyDescent="0.25">
      <c r="B7661" s="20">
        <v>45929</v>
      </c>
      <c r="C7661" s="2" t="s">
        <v>1</v>
      </c>
      <c r="D7661" s="2" t="s">
        <v>3152</v>
      </c>
      <c r="E7661" s="2" t="s">
        <v>180</v>
      </c>
      <c r="F7661" s="2" t="s">
        <v>3968</v>
      </c>
      <c r="G7661" s="5">
        <v>32</v>
      </c>
      <c r="H7661" s="5">
        <v>41.5</v>
      </c>
      <c r="I7661" s="5">
        <v>1328</v>
      </c>
      <c r="J7661" s="5">
        <v>559966.19000000006</v>
      </c>
      <c r="K7661" s="3" t="str" cm="1">
        <f t="array" ref="K7661">_xlfn.LET(_xlpm.d,UPPER(TRIM(CLEAN(SUBSTITUTE(F7661,CHAR(160),"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62" spans="2:11" hidden="1" x14ac:dyDescent="0.25">
      <c r="B7662" s="20">
        <v>45930</v>
      </c>
      <c r="C7662" s="2" t="s">
        <v>1</v>
      </c>
      <c r="D7662" s="2" t="s">
        <v>700</v>
      </c>
      <c r="E7662" s="2" t="s">
        <v>261</v>
      </c>
      <c r="F7662" s="2" t="s">
        <v>3968</v>
      </c>
      <c r="G7662" s="5">
        <v>10</v>
      </c>
      <c r="H7662" s="5">
        <v>41.5</v>
      </c>
      <c r="I7662" s="5">
        <v>415</v>
      </c>
      <c r="J7662" s="5">
        <v>560381.19000000006</v>
      </c>
      <c r="K7662" s="3" t="str" cm="1">
        <f t="array" ref="K7662">_xlfn.LET(_xlpm.d,UPPER(TRIM(CLEAN(SUBSTITUTE(F7662,CHAR(160),"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63" spans="2:11" hidden="1" x14ac:dyDescent="0.25">
      <c r="B7663" s="20">
        <v>45930</v>
      </c>
      <c r="C7663" s="2" t="s">
        <v>1</v>
      </c>
      <c r="D7663" s="2" t="s">
        <v>2097</v>
      </c>
      <c r="E7663" s="2" t="s">
        <v>311</v>
      </c>
      <c r="F7663" s="2" t="s">
        <v>3968</v>
      </c>
      <c r="G7663" s="5">
        <v>48</v>
      </c>
      <c r="H7663" s="5">
        <v>41.5</v>
      </c>
      <c r="I7663" s="5">
        <v>1992</v>
      </c>
      <c r="J7663" s="5">
        <v>562373.19000000006</v>
      </c>
      <c r="K7663" s="3" t="str" cm="1">
        <f t="array" ref="K7663">_xlfn.LET(_xlpm.d,UPPER(TRIM(CLEAN(SUBSTITUTE(F7663,CHAR(160),"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64" spans="2:11" hidden="1" x14ac:dyDescent="0.25">
      <c r="B7664" s="20">
        <v>45930</v>
      </c>
      <c r="C7664" s="2" t="s">
        <v>1</v>
      </c>
      <c r="D7664" s="2" t="s">
        <v>3158</v>
      </c>
      <c r="E7664" s="2" t="s">
        <v>224</v>
      </c>
      <c r="F7664" s="2" t="s">
        <v>3968</v>
      </c>
      <c r="G7664" s="5">
        <v>70</v>
      </c>
      <c r="H7664" s="5">
        <v>41.5</v>
      </c>
      <c r="I7664" s="5">
        <v>2905</v>
      </c>
      <c r="J7664" s="5">
        <v>565278.19000000006</v>
      </c>
      <c r="K7664" s="3" t="str" cm="1">
        <f t="array" ref="K7664">_xlfn.LET(_xlpm.d,UPPER(TRIM(CLEAN(SUBSTITUTE(F7664,CHAR(160),"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65" spans="2:11" hidden="1" x14ac:dyDescent="0.25">
      <c r="B7665" s="20">
        <v>45932</v>
      </c>
      <c r="C7665" s="2" t="s">
        <v>1</v>
      </c>
      <c r="D7665" s="2" t="s">
        <v>2103</v>
      </c>
      <c r="E7665" s="2" t="s">
        <v>254</v>
      </c>
      <c r="F7665" s="2" t="s">
        <v>3968</v>
      </c>
      <c r="G7665" s="5">
        <v>40</v>
      </c>
      <c r="H7665" s="5">
        <v>41.5</v>
      </c>
      <c r="I7665" s="5">
        <v>1660</v>
      </c>
      <c r="J7665" s="5">
        <v>566938.19000000006</v>
      </c>
      <c r="K7665" s="3" t="str" cm="1">
        <f t="array" ref="K7665">_xlfn.LET(_xlpm.d,UPPER(TRIM(CLEAN(SUBSTITUTE(F7665,CHAR(160),"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66" spans="2:11" hidden="1" x14ac:dyDescent="0.25">
      <c r="B7666" s="20">
        <v>45932</v>
      </c>
      <c r="C7666" s="2" t="s">
        <v>1</v>
      </c>
      <c r="D7666" s="2" t="s">
        <v>2104</v>
      </c>
      <c r="E7666" s="2" t="s">
        <v>248</v>
      </c>
      <c r="F7666" s="2" t="s">
        <v>3968</v>
      </c>
      <c r="G7666" s="5">
        <v>40</v>
      </c>
      <c r="H7666" s="5">
        <v>41.5</v>
      </c>
      <c r="I7666" s="5">
        <v>1660</v>
      </c>
      <c r="J7666" s="5">
        <v>568598.19000000006</v>
      </c>
      <c r="K7666" s="3" t="str" cm="1">
        <f t="array" ref="K7666">_xlfn.LET(_xlpm.d,UPPER(TRIM(CLEAN(SUBSTITUTE(F7666,CHAR(160),"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67" spans="2:11" hidden="1" x14ac:dyDescent="0.25">
      <c r="B7667" s="20">
        <v>45932</v>
      </c>
      <c r="C7667" s="2" t="s">
        <v>1</v>
      </c>
      <c r="D7667" s="2" t="s">
        <v>1442</v>
      </c>
      <c r="E7667" s="2" t="s">
        <v>279</v>
      </c>
      <c r="F7667" s="2" t="s">
        <v>3968</v>
      </c>
      <c r="G7667" s="5">
        <v>30</v>
      </c>
      <c r="H7667" s="5">
        <v>41.5</v>
      </c>
      <c r="I7667" s="5">
        <v>1245</v>
      </c>
      <c r="J7667" s="5">
        <v>569843.19000000006</v>
      </c>
      <c r="K7667" s="3" t="str" cm="1">
        <f t="array" ref="K7667">_xlfn.LET(_xlpm.d,UPPER(TRIM(CLEAN(SUBSTITUTE(F7667,CHAR(160),"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68" spans="2:11" hidden="1" x14ac:dyDescent="0.25">
      <c r="B7668" s="20">
        <v>45932</v>
      </c>
      <c r="C7668" s="2" t="s">
        <v>1</v>
      </c>
      <c r="D7668" s="2" t="s">
        <v>3997</v>
      </c>
      <c r="E7668" s="2" t="s">
        <v>135</v>
      </c>
      <c r="F7668" s="2" t="s">
        <v>3968</v>
      </c>
      <c r="G7668" s="5">
        <v>30</v>
      </c>
      <c r="H7668" s="5">
        <v>41.5</v>
      </c>
      <c r="I7668" s="5">
        <v>1245</v>
      </c>
      <c r="J7668" s="5">
        <v>571088.19000000006</v>
      </c>
      <c r="K7668" s="3" t="str" cm="1">
        <f t="array" ref="K7668">_xlfn.LET(_xlpm.d,UPPER(TRIM(CLEAN(SUBSTITUTE(F7668,CHAR(160),"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69" spans="2:11" hidden="1" x14ac:dyDescent="0.25">
      <c r="B7669" s="20">
        <v>45932</v>
      </c>
      <c r="C7669" s="2" t="s">
        <v>1</v>
      </c>
      <c r="D7669" s="2" t="s">
        <v>2105</v>
      </c>
      <c r="E7669" s="2" t="s">
        <v>305</v>
      </c>
      <c r="F7669" s="2" t="s">
        <v>3968</v>
      </c>
      <c r="G7669" s="5">
        <v>48</v>
      </c>
      <c r="H7669" s="5">
        <v>41.5</v>
      </c>
      <c r="I7669" s="5">
        <v>1992</v>
      </c>
      <c r="J7669" s="5">
        <v>573080.19000000006</v>
      </c>
      <c r="K7669" s="3" t="str" cm="1">
        <f t="array" ref="K7669">_xlfn.LET(_xlpm.d,UPPER(TRIM(CLEAN(SUBSTITUTE(F7669,CHAR(160),"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70" spans="2:11" hidden="1" x14ac:dyDescent="0.25">
      <c r="B7670" s="20">
        <v>45933</v>
      </c>
      <c r="C7670" s="2" t="s">
        <v>1</v>
      </c>
      <c r="D7670" s="2" t="s">
        <v>3998</v>
      </c>
      <c r="E7670" s="2" t="s">
        <v>286</v>
      </c>
      <c r="F7670" s="2" t="s">
        <v>3968</v>
      </c>
      <c r="G7670" s="5">
        <v>12</v>
      </c>
      <c r="H7670" s="5">
        <v>41.5</v>
      </c>
      <c r="I7670" s="5">
        <v>498</v>
      </c>
      <c r="J7670" s="5">
        <v>573578.19000000006</v>
      </c>
      <c r="K7670" s="3" t="str" cm="1">
        <f t="array" ref="K7670">_xlfn.LET(_xlpm.d,UPPER(TRIM(CLEAN(SUBSTITUTE(F7670,CHAR(160),"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71" spans="2:11" hidden="1" x14ac:dyDescent="0.25">
      <c r="B7671" s="20">
        <v>45933</v>
      </c>
      <c r="C7671" s="2" t="s">
        <v>1</v>
      </c>
      <c r="D7671" s="2" t="s">
        <v>2106</v>
      </c>
      <c r="E7671" s="2" t="s">
        <v>232</v>
      </c>
      <c r="F7671" s="2" t="s">
        <v>3968</v>
      </c>
      <c r="G7671" s="5">
        <v>25</v>
      </c>
      <c r="H7671" s="5">
        <v>41.5</v>
      </c>
      <c r="I7671" s="5">
        <v>1037.5</v>
      </c>
      <c r="J7671" s="5">
        <v>574615.69000000006</v>
      </c>
      <c r="K7671" s="3" t="str" cm="1">
        <f t="array" ref="K7671">_xlfn.LET(_xlpm.d,UPPER(TRIM(CLEAN(SUBSTITUTE(F7671,CHAR(160),"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72" spans="2:11" hidden="1" x14ac:dyDescent="0.25">
      <c r="B7672" s="20">
        <v>45933</v>
      </c>
      <c r="C7672" s="2" t="s">
        <v>1</v>
      </c>
      <c r="D7672" s="2" t="s">
        <v>2107</v>
      </c>
      <c r="E7672" s="2" t="s">
        <v>186</v>
      </c>
      <c r="F7672" s="2" t="s">
        <v>3968</v>
      </c>
      <c r="G7672" s="5">
        <v>15</v>
      </c>
      <c r="H7672" s="5">
        <v>41.5</v>
      </c>
      <c r="I7672" s="5">
        <v>622.5</v>
      </c>
      <c r="J7672" s="5">
        <v>575238.19000000006</v>
      </c>
      <c r="K7672" s="3" t="str" cm="1">
        <f t="array" ref="K7672">_xlfn.LET(_xlpm.d,UPPER(TRIM(CLEAN(SUBSTITUTE(F7672,CHAR(160),"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73" spans="2:11" hidden="1" x14ac:dyDescent="0.25">
      <c r="B7673" s="20">
        <v>45933</v>
      </c>
      <c r="C7673" s="2" t="s">
        <v>1</v>
      </c>
      <c r="D7673" s="2" t="s">
        <v>3171</v>
      </c>
      <c r="E7673" s="2" t="s">
        <v>259</v>
      </c>
      <c r="F7673" s="2" t="s">
        <v>3968</v>
      </c>
      <c r="G7673" s="5">
        <v>40</v>
      </c>
      <c r="H7673" s="5">
        <v>41.5</v>
      </c>
      <c r="I7673" s="5">
        <v>1660</v>
      </c>
      <c r="J7673" s="5">
        <v>576898.19000000006</v>
      </c>
      <c r="K7673" s="3" t="str" cm="1">
        <f t="array" ref="K7673">_xlfn.LET(_xlpm.d,UPPER(TRIM(CLEAN(SUBSTITUTE(F7673,CHAR(160),"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74" spans="2:11" hidden="1" x14ac:dyDescent="0.25">
      <c r="B7674" s="20">
        <v>45933</v>
      </c>
      <c r="C7674" s="2" t="s">
        <v>1</v>
      </c>
      <c r="D7674" s="2" t="s">
        <v>2111</v>
      </c>
      <c r="E7674" s="2" t="s">
        <v>78</v>
      </c>
      <c r="F7674" s="2" t="s">
        <v>3968</v>
      </c>
      <c r="G7674" s="5">
        <v>20</v>
      </c>
      <c r="H7674" s="5">
        <v>41.5</v>
      </c>
      <c r="I7674" s="5">
        <v>830</v>
      </c>
      <c r="J7674" s="5">
        <v>577728.19000000006</v>
      </c>
      <c r="K7674" s="3" t="str" cm="1">
        <f t="array" ref="K7674">_xlfn.LET(_xlpm.d,UPPER(TRIM(CLEAN(SUBSTITUTE(F7674,CHAR(160),"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75" spans="2:11" hidden="1" x14ac:dyDescent="0.25">
      <c r="B7675" s="20">
        <v>45933</v>
      </c>
      <c r="C7675" s="2" t="s">
        <v>1</v>
      </c>
      <c r="D7675" s="2" t="s">
        <v>3999</v>
      </c>
      <c r="E7675" s="2" t="s">
        <v>165</v>
      </c>
      <c r="F7675" s="2" t="s">
        <v>3968</v>
      </c>
      <c r="G7675" s="5">
        <v>20</v>
      </c>
      <c r="H7675" s="5">
        <v>41.5</v>
      </c>
      <c r="I7675" s="5">
        <v>830</v>
      </c>
      <c r="J7675" s="5">
        <v>578558.19000000006</v>
      </c>
      <c r="K7675" s="3" t="str" cm="1">
        <f t="array" ref="K7675">_xlfn.LET(_xlpm.d,UPPER(TRIM(CLEAN(SUBSTITUTE(F7675,CHAR(160),"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76" spans="2:11" hidden="1" x14ac:dyDescent="0.25">
      <c r="B7676" s="20">
        <v>45933</v>
      </c>
      <c r="C7676" s="2" t="s">
        <v>1</v>
      </c>
      <c r="D7676" s="2" t="s">
        <v>701</v>
      </c>
      <c r="E7676" s="2" t="s">
        <v>241</v>
      </c>
      <c r="F7676" s="2" t="s">
        <v>3968</v>
      </c>
      <c r="G7676" s="5">
        <v>10</v>
      </c>
      <c r="H7676" s="5">
        <v>41.5</v>
      </c>
      <c r="I7676" s="5">
        <v>415</v>
      </c>
      <c r="J7676" s="5">
        <v>578973.19000000006</v>
      </c>
      <c r="K7676" s="3" t="str" cm="1">
        <f t="array" ref="K7676">_xlfn.LET(_xlpm.d,UPPER(TRIM(CLEAN(SUBSTITUTE(F7676,CHAR(160),"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77" spans="2:11" hidden="1" x14ac:dyDescent="0.25">
      <c r="B7677" s="20">
        <v>45936</v>
      </c>
      <c r="C7677" s="2" t="s">
        <v>1</v>
      </c>
      <c r="D7677" s="2" t="s">
        <v>2114</v>
      </c>
      <c r="E7677" s="2" t="s">
        <v>254</v>
      </c>
      <c r="F7677" s="2" t="s">
        <v>3968</v>
      </c>
      <c r="G7677" s="5">
        <v>40</v>
      </c>
      <c r="H7677" s="5">
        <v>41.5</v>
      </c>
      <c r="I7677" s="5">
        <v>1660</v>
      </c>
      <c r="J7677" s="5">
        <v>580633.19000000006</v>
      </c>
      <c r="K7677" s="3" t="str" cm="1">
        <f t="array" ref="K7677">_xlfn.LET(_xlpm.d,UPPER(TRIM(CLEAN(SUBSTITUTE(F7677,CHAR(160),"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78" spans="2:11" hidden="1" x14ac:dyDescent="0.25">
      <c r="B7678" s="20">
        <v>45936</v>
      </c>
      <c r="C7678" s="2" t="s">
        <v>1</v>
      </c>
      <c r="D7678" s="2" t="s">
        <v>3175</v>
      </c>
      <c r="E7678" s="2" t="s">
        <v>248</v>
      </c>
      <c r="F7678" s="2" t="s">
        <v>3968</v>
      </c>
      <c r="G7678" s="5">
        <v>40</v>
      </c>
      <c r="H7678" s="5">
        <v>41.5</v>
      </c>
      <c r="I7678" s="5">
        <v>1660</v>
      </c>
      <c r="J7678" s="5">
        <v>582293.19000000006</v>
      </c>
      <c r="K7678" s="3" t="str" cm="1">
        <f t="array" ref="K7678">_xlfn.LET(_xlpm.d,UPPER(TRIM(CLEAN(SUBSTITUTE(F7678,CHAR(160),"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79" spans="2:11" hidden="1" x14ac:dyDescent="0.25">
      <c r="B7679" s="20">
        <v>45936</v>
      </c>
      <c r="C7679" s="2" t="s">
        <v>1</v>
      </c>
      <c r="D7679" s="2" t="s">
        <v>4000</v>
      </c>
      <c r="E7679" s="2" t="s">
        <v>243</v>
      </c>
      <c r="F7679" s="2" t="s">
        <v>3968</v>
      </c>
      <c r="G7679" s="5">
        <v>32</v>
      </c>
      <c r="H7679" s="5">
        <v>41.5</v>
      </c>
      <c r="I7679" s="5">
        <v>1328</v>
      </c>
      <c r="J7679" s="5">
        <v>583621.19000000006</v>
      </c>
      <c r="K7679" s="3" t="str" cm="1">
        <f t="array" ref="K7679">_xlfn.LET(_xlpm.d,UPPER(TRIM(CLEAN(SUBSTITUTE(F7679,CHAR(160),"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80" spans="2:11" hidden="1" x14ac:dyDescent="0.25">
      <c r="B7680" s="20">
        <v>45937</v>
      </c>
      <c r="C7680" s="2" t="s">
        <v>1</v>
      </c>
      <c r="D7680" s="2" t="s">
        <v>1446</v>
      </c>
      <c r="E7680" s="2" t="s">
        <v>158</v>
      </c>
      <c r="F7680" s="2" t="s">
        <v>3968</v>
      </c>
      <c r="G7680" s="5">
        <v>32</v>
      </c>
      <c r="H7680" s="5">
        <v>41.5</v>
      </c>
      <c r="I7680" s="5">
        <v>1328</v>
      </c>
      <c r="J7680" s="5">
        <v>584949.19000000006</v>
      </c>
      <c r="K7680" s="3" t="str" cm="1">
        <f t="array" ref="K7680">_xlfn.LET(_xlpm.d,UPPER(TRIM(CLEAN(SUBSTITUTE(F7680,CHAR(160),"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81" spans="2:11" hidden="1" x14ac:dyDescent="0.25">
      <c r="B7681" s="20">
        <v>45937</v>
      </c>
      <c r="C7681" s="2" t="s">
        <v>1</v>
      </c>
      <c r="D7681" s="2" t="s">
        <v>1447</v>
      </c>
      <c r="E7681" s="2" t="s">
        <v>273</v>
      </c>
      <c r="F7681" s="2" t="s">
        <v>3968</v>
      </c>
      <c r="G7681" s="5">
        <v>32</v>
      </c>
      <c r="H7681" s="5">
        <v>41.5</v>
      </c>
      <c r="I7681" s="5">
        <v>1328</v>
      </c>
      <c r="J7681" s="5">
        <v>586277.19000000006</v>
      </c>
      <c r="K7681" s="3" t="str" cm="1">
        <f t="array" ref="K7681">_xlfn.LET(_xlpm.d,UPPER(TRIM(CLEAN(SUBSTITUTE(F7681,CHAR(160),"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82" spans="2:11" hidden="1" x14ac:dyDescent="0.25">
      <c r="B7682" s="20">
        <v>45937</v>
      </c>
      <c r="C7682" s="2" t="s">
        <v>1</v>
      </c>
      <c r="D7682" s="2" t="s">
        <v>3176</v>
      </c>
      <c r="E7682" s="2" t="s">
        <v>143</v>
      </c>
      <c r="F7682" s="2" t="s">
        <v>3968</v>
      </c>
      <c r="G7682" s="5">
        <v>20</v>
      </c>
      <c r="H7682" s="5">
        <v>41.5</v>
      </c>
      <c r="I7682" s="5">
        <v>830</v>
      </c>
      <c r="J7682" s="5">
        <v>587107.19000000006</v>
      </c>
      <c r="K7682" s="3" t="str" cm="1">
        <f t="array" ref="K7682">_xlfn.LET(_xlpm.d,UPPER(TRIM(CLEAN(SUBSTITUTE(F7682,CHAR(160),"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83" spans="2:11" hidden="1" x14ac:dyDescent="0.25">
      <c r="B7683" s="20">
        <v>45937</v>
      </c>
      <c r="C7683" s="2" t="s">
        <v>1</v>
      </c>
      <c r="D7683" s="2" t="s">
        <v>1448</v>
      </c>
      <c r="E7683" s="2" t="s">
        <v>141</v>
      </c>
      <c r="F7683" s="2" t="s">
        <v>3968</v>
      </c>
      <c r="G7683" s="5">
        <v>32</v>
      </c>
      <c r="H7683" s="5">
        <v>41.5</v>
      </c>
      <c r="I7683" s="5">
        <v>1328</v>
      </c>
      <c r="J7683" s="5">
        <v>588435.19000000006</v>
      </c>
      <c r="K7683" s="3" t="str" cm="1">
        <f t="array" ref="K7683">_xlfn.LET(_xlpm.d,UPPER(TRIM(CLEAN(SUBSTITUTE(F7683,CHAR(160),"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84" spans="2:11" hidden="1" x14ac:dyDescent="0.25">
      <c r="B7684" s="20">
        <v>45937</v>
      </c>
      <c r="C7684" s="2" t="s">
        <v>1</v>
      </c>
      <c r="D7684" s="2" t="s">
        <v>2118</v>
      </c>
      <c r="E7684" s="2" t="s">
        <v>234</v>
      </c>
      <c r="F7684" s="2" t="s">
        <v>3968</v>
      </c>
      <c r="G7684" s="5">
        <v>40</v>
      </c>
      <c r="H7684" s="5">
        <v>41.5</v>
      </c>
      <c r="I7684" s="5">
        <v>1660</v>
      </c>
      <c r="J7684" s="5">
        <v>590095.19000000006</v>
      </c>
      <c r="K7684" s="3" t="str" cm="1">
        <f t="array" ref="K7684">_xlfn.LET(_xlpm.d,UPPER(TRIM(CLEAN(SUBSTITUTE(F7684,CHAR(160),"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85" spans="2:11" hidden="1" x14ac:dyDescent="0.25">
      <c r="B7685" s="20">
        <v>45937</v>
      </c>
      <c r="C7685" s="2" t="s">
        <v>1</v>
      </c>
      <c r="D7685" s="2" t="s">
        <v>1616</v>
      </c>
      <c r="E7685" s="2" t="s">
        <v>78</v>
      </c>
      <c r="F7685" s="2" t="s">
        <v>3968</v>
      </c>
      <c r="G7685" s="5">
        <v>50</v>
      </c>
      <c r="H7685" s="5">
        <v>41.5</v>
      </c>
      <c r="I7685" s="5">
        <v>2075</v>
      </c>
      <c r="J7685" s="5">
        <v>592170.19000000006</v>
      </c>
      <c r="K7685" s="3" t="str" cm="1">
        <f t="array" ref="K7685">_xlfn.LET(_xlpm.d,UPPER(TRIM(CLEAN(SUBSTITUTE(F7685,CHAR(160),"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86" spans="2:11" hidden="1" x14ac:dyDescent="0.25">
      <c r="B7686" s="20">
        <v>45938</v>
      </c>
      <c r="C7686" s="2" t="s">
        <v>1</v>
      </c>
      <c r="D7686" s="2" t="s">
        <v>1450</v>
      </c>
      <c r="E7686" s="2" t="s">
        <v>261</v>
      </c>
      <c r="F7686" s="2" t="s">
        <v>3968</v>
      </c>
      <c r="G7686" s="5">
        <v>10</v>
      </c>
      <c r="H7686" s="5">
        <v>41.5</v>
      </c>
      <c r="I7686" s="5">
        <v>415</v>
      </c>
      <c r="J7686" s="5">
        <v>592585.19000000006</v>
      </c>
      <c r="K7686" s="3" t="str" cm="1">
        <f t="array" ref="K7686">_xlfn.LET(_xlpm.d,UPPER(TRIM(CLEAN(SUBSTITUTE(F7686,CHAR(160),"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87" spans="2:11" hidden="1" x14ac:dyDescent="0.25">
      <c r="B7687" s="20">
        <v>45938</v>
      </c>
      <c r="C7687" s="2" t="s">
        <v>1</v>
      </c>
      <c r="D7687" s="2" t="s">
        <v>2120</v>
      </c>
      <c r="E7687" s="2" t="s">
        <v>282</v>
      </c>
      <c r="F7687" s="2" t="s">
        <v>3968</v>
      </c>
      <c r="G7687" s="5">
        <v>40</v>
      </c>
      <c r="H7687" s="5">
        <v>41.5</v>
      </c>
      <c r="I7687" s="5">
        <v>1660</v>
      </c>
      <c r="J7687" s="5">
        <v>594245.19000000006</v>
      </c>
      <c r="K7687" s="3" t="str" cm="1">
        <f t="array" ref="K7687">_xlfn.LET(_xlpm.d,UPPER(TRIM(CLEAN(SUBSTITUTE(F7687,CHAR(160),"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88" spans="2:11" hidden="1" x14ac:dyDescent="0.25">
      <c r="B7688" s="20">
        <v>45938</v>
      </c>
      <c r="C7688" s="2" t="s">
        <v>1</v>
      </c>
      <c r="D7688" s="2" t="s">
        <v>2121</v>
      </c>
      <c r="E7688" s="2" t="s">
        <v>145</v>
      </c>
      <c r="F7688" s="2" t="s">
        <v>3968</v>
      </c>
      <c r="G7688" s="5">
        <v>6</v>
      </c>
      <c r="H7688" s="5">
        <v>41.5</v>
      </c>
      <c r="I7688" s="5">
        <v>249</v>
      </c>
      <c r="J7688" s="5">
        <v>594494.19000000006</v>
      </c>
      <c r="K7688" s="3" t="str" cm="1">
        <f t="array" ref="K7688">_xlfn.LET(_xlpm.d,UPPER(TRIM(CLEAN(SUBSTITUTE(F7688,CHAR(160),"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89" spans="2:11" hidden="1" x14ac:dyDescent="0.25">
      <c r="B7689" s="20">
        <v>45938</v>
      </c>
      <c r="C7689" s="2" t="s">
        <v>1</v>
      </c>
      <c r="D7689" s="2" t="s">
        <v>2122</v>
      </c>
      <c r="E7689" s="2" t="s">
        <v>263</v>
      </c>
      <c r="F7689" s="2" t="s">
        <v>3968</v>
      </c>
      <c r="G7689" s="5">
        <v>48</v>
      </c>
      <c r="H7689" s="5">
        <v>41.5</v>
      </c>
      <c r="I7689" s="5">
        <v>1992</v>
      </c>
      <c r="J7689" s="5">
        <v>596486.19000000006</v>
      </c>
      <c r="K7689" s="3" t="str" cm="1">
        <f t="array" ref="K7689">_xlfn.LET(_xlpm.d,UPPER(TRIM(CLEAN(SUBSTITUTE(F7689,CHAR(160),"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90" spans="2:11" hidden="1" x14ac:dyDescent="0.25">
      <c r="B7690" s="20">
        <v>45938</v>
      </c>
      <c r="C7690" s="2" t="s">
        <v>1</v>
      </c>
      <c r="D7690" s="2" t="s">
        <v>4001</v>
      </c>
      <c r="E7690" s="2" t="s">
        <v>307</v>
      </c>
      <c r="F7690" s="2" t="s">
        <v>3968</v>
      </c>
      <c r="G7690" s="5">
        <v>48</v>
      </c>
      <c r="H7690" s="5">
        <v>41.5</v>
      </c>
      <c r="I7690" s="5">
        <v>1992</v>
      </c>
      <c r="J7690" s="5">
        <v>598478.19000000006</v>
      </c>
      <c r="K7690" s="3" t="str" cm="1">
        <f t="array" ref="K7690">_xlfn.LET(_xlpm.d,UPPER(TRIM(CLEAN(SUBSTITUTE(F7690,CHAR(160),"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91" spans="2:11" hidden="1" x14ac:dyDescent="0.25">
      <c r="B7691" s="20">
        <v>45939</v>
      </c>
      <c r="C7691" s="2" t="s">
        <v>1</v>
      </c>
      <c r="D7691" s="2" t="s">
        <v>2469</v>
      </c>
      <c r="E7691" s="2" t="s">
        <v>149</v>
      </c>
      <c r="F7691" s="2" t="s">
        <v>3968</v>
      </c>
      <c r="G7691" s="5">
        <v>24</v>
      </c>
      <c r="H7691" s="5">
        <v>41.5</v>
      </c>
      <c r="I7691" s="5">
        <v>996</v>
      </c>
      <c r="J7691" s="5">
        <v>599474.19000000006</v>
      </c>
      <c r="K7691" s="3" t="str" cm="1">
        <f t="array" ref="K7691">_xlfn.LET(_xlpm.d,UPPER(TRIM(CLEAN(SUBSTITUTE(F7691,CHAR(160),"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92" spans="2:11" hidden="1" x14ac:dyDescent="0.25">
      <c r="B7692" s="20">
        <v>45939</v>
      </c>
      <c r="C7692" s="2" t="s">
        <v>1</v>
      </c>
      <c r="D7692" s="2" t="s">
        <v>3187</v>
      </c>
      <c r="E7692" s="2" t="s">
        <v>268</v>
      </c>
      <c r="F7692" s="2" t="s">
        <v>3968</v>
      </c>
      <c r="G7692" s="5">
        <v>16</v>
      </c>
      <c r="H7692" s="5">
        <v>41.5</v>
      </c>
      <c r="I7692" s="5">
        <v>664</v>
      </c>
      <c r="J7692" s="5">
        <v>600138.19000000006</v>
      </c>
      <c r="K7692" s="3" t="str" cm="1">
        <f t="array" ref="K7692">_xlfn.LET(_xlpm.d,UPPER(TRIM(CLEAN(SUBSTITUTE(F7692,CHAR(160),"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93" spans="2:11" hidden="1" x14ac:dyDescent="0.25">
      <c r="B7693" s="20">
        <v>45939</v>
      </c>
      <c r="C7693" s="2" t="s">
        <v>1</v>
      </c>
      <c r="D7693" s="2" t="s">
        <v>2123</v>
      </c>
      <c r="E7693" s="2" t="s">
        <v>248</v>
      </c>
      <c r="F7693" s="2" t="s">
        <v>3968</v>
      </c>
      <c r="G7693" s="5">
        <v>40</v>
      </c>
      <c r="H7693" s="5">
        <v>41.5</v>
      </c>
      <c r="I7693" s="5">
        <v>1660</v>
      </c>
      <c r="J7693" s="5">
        <v>601798.19000000006</v>
      </c>
      <c r="K7693" s="3" t="str" cm="1">
        <f t="array" ref="K7693">_xlfn.LET(_xlpm.d,UPPER(TRIM(CLEAN(SUBSTITUTE(F7693,CHAR(160),"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94" spans="2:11" hidden="1" x14ac:dyDescent="0.25">
      <c r="B7694" s="20">
        <v>45939</v>
      </c>
      <c r="C7694" s="2" t="s">
        <v>1</v>
      </c>
      <c r="D7694" s="2" t="s">
        <v>2124</v>
      </c>
      <c r="E7694" s="2" t="s">
        <v>254</v>
      </c>
      <c r="F7694" s="2" t="s">
        <v>3968</v>
      </c>
      <c r="G7694" s="5">
        <v>10</v>
      </c>
      <c r="H7694" s="5">
        <v>41.5</v>
      </c>
      <c r="I7694" s="5">
        <v>415</v>
      </c>
      <c r="J7694" s="5">
        <v>602213.19000000006</v>
      </c>
      <c r="K7694" s="3" t="str" cm="1">
        <f t="array" ref="K7694">_xlfn.LET(_xlpm.d,UPPER(TRIM(CLEAN(SUBSTITUTE(F7694,CHAR(160),"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95" spans="2:11" hidden="1" x14ac:dyDescent="0.25">
      <c r="B7695" s="20">
        <v>45939</v>
      </c>
      <c r="C7695" s="2" t="s">
        <v>1</v>
      </c>
      <c r="D7695" s="2" t="s">
        <v>1454</v>
      </c>
      <c r="E7695" s="2" t="s">
        <v>192</v>
      </c>
      <c r="F7695" s="2" t="s">
        <v>3968</v>
      </c>
      <c r="G7695" s="5">
        <v>16</v>
      </c>
      <c r="H7695" s="5">
        <v>41.5</v>
      </c>
      <c r="I7695" s="5">
        <v>664</v>
      </c>
      <c r="J7695" s="5">
        <v>602877.19000000006</v>
      </c>
      <c r="K7695" s="3" t="str" cm="1">
        <f t="array" ref="K7695">_xlfn.LET(_xlpm.d,UPPER(TRIM(CLEAN(SUBSTITUTE(F7695,CHAR(160),"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96" spans="2:11" hidden="1" x14ac:dyDescent="0.25">
      <c r="B7696" s="20">
        <v>45939</v>
      </c>
      <c r="C7696" s="2" t="s">
        <v>1</v>
      </c>
      <c r="D7696" s="2" t="s">
        <v>2470</v>
      </c>
      <c r="E7696" s="2" t="s">
        <v>3</v>
      </c>
      <c r="F7696" s="2" t="s">
        <v>3968</v>
      </c>
      <c r="G7696" s="5">
        <v>16</v>
      </c>
      <c r="H7696" s="5">
        <v>41.5</v>
      </c>
      <c r="I7696" s="5">
        <v>664</v>
      </c>
      <c r="J7696" s="5">
        <v>603541.19000000006</v>
      </c>
      <c r="K7696" s="3" t="str" cm="1">
        <f t="array" ref="K7696">_xlfn.LET(_xlpm.d,UPPER(TRIM(CLEAN(SUBSTITUTE(F7696,CHAR(160),"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97" spans="2:11" hidden="1" x14ac:dyDescent="0.25">
      <c r="B7697" s="20">
        <v>45939</v>
      </c>
      <c r="C7697" s="2" t="s">
        <v>1</v>
      </c>
      <c r="D7697" s="2" t="s">
        <v>3191</v>
      </c>
      <c r="E7697" s="2" t="s">
        <v>305</v>
      </c>
      <c r="F7697" s="2" t="s">
        <v>3968</v>
      </c>
      <c r="G7697" s="5">
        <v>46</v>
      </c>
      <c r="H7697" s="5">
        <v>41.5</v>
      </c>
      <c r="I7697" s="5">
        <v>1909</v>
      </c>
      <c r="J7697" s="5">
        <v>605450.19000000006</v>
      </c>
      <c r="K7697" s="3" t="str" cm="1">
        <f t="array" ref="K7697">_xlfn.LET(_xlpm.d,UPPER(TRIM(CLEAN(SUBSTITUTE(F7697,CHAR(160),"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98" spans="2:11" hidden="1" x14ac:dyDescent="0.25">
      <c r="B7698" s="20">
        <v>45940</v>
      </c>
      <c r="C7698" s="2" t="s">
        <v>1</v>
      </c>
      <c r="D7698" s="2" t="s">
        <v>1455</v>
      </c>
      <c r="E7698" s="2" t="s">
        <v>154</v>
      </c>
      <c r="F7698" s="2" t="s">
        <v>3968</v>
      </c>
      <c r="G7698" s="5">
        <v>32</v>
      </c>
      <c r="H7698" s="5">
        <v>41.5</v>
      </c>
      <c r="I7698" s="5">
        <v>1328</v>
      </c>
      <c r="J7698" s="5">
        <v>606778.19000000006</v>
      </c>
      <c r="K7698" s="3" t="str" cm="1">
        <f t="array" ref="K7698">_xlfn.LET(_xlpm.d,UPPER(TRIM(CLEAN(SUBSTITUTE(F7698,CHAR(160),"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699" spans="2:11" hidden="1" x14ac:dyDescent="0.25">
      <c r="B7699" s="20">
        <v>45940</v>
      </c>
      <c r="C7699" s="2" t="s">
        <v>1</v>
      </c>
      <c r="D7699" s="2" t="s">
        <v>1456</v>
      </c>
      <c r="E7699" s="2" t="s">
        <v>236</v>
      </c>
      <c r="F7699" s="2" t="s">
        <v>3968</v>
      </c>
      <c r="G7699" s="5">
        <v>30</v>
      </c>
      <c r="H7699" s="5">
        <v>41.5</v>
      </c>
      <c r="I7699" s="5">
        <v>1245</v>
      </c>
      <c r="J7699" s="5">
        <v>608023.19000000006</v>
      </c>
      <c r="K7699" s="3" t="str" cm="1">
        <f t="array" ref="K7699">_xlfn.LET(_xlpm.d,UPPER(TRIM(CLEAN(SUBSTITUTE(F7699,CHAR(160),"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00" spans="2:11" hidden="1" x14ac:dyDescent="0.25">
      <c r="B7700" s="20">
        <v>45940</v>
      </c>
      <c r="C7700" s="2" t="s">
        <v>1</v>
      </c>
      <c r="D7700" s="2" t="s">
        <v>1457</v>
      </c>
      <c r="E7700" s="2" t="s">
        <v>288</v>
      </c>
      <c r="F7700" s="2" t="s">
        <v>3968</v>
      </c>
      <c r="G7700" s="5">
        <v>16</v>
      </c>
      <c r="H7700" s="5">
        <v>41.5</v>
      </c>
      <c r="I7700" s="5">
        <v>664</v>
      </c>
      <c r="J7700" s="5">
        <v>608687.19000000006</v>
      </c>
      <c r="K7700" s="3" t="str" cm="1">
        <f t="array" ref="K7700">_xlfn.LET(_xlpm.d,UPPER(TRIM(CLEAN(SUBSTITUTE(F7700,CHAR(160),"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01" spans="2:11" hidden="1" x14ac:dyDescent="0.25">
      <c r="B7701" s="20">
        <v>45940</v>
      </c>
      <c r="C7701" s="2" t="s">
        <v>1</v>
      </c>
      <c r="D7701" s="2" t="s">
        <v>703</v>
      </c>
      <c r="E7701" s="2" t="s">
        <v>241</v>
      </c>
      <c r="F7701" s="2" t="s">
        <v>3968</v>
      </c>
      <c r="G7701" s="5">
        <v>20</v>
      </c>
      <c r="H7701" s="5">
        <v>41.5</v>
      </c>
      <c r="I7701" s="5">
        <v>830</v>
      </c>
      <c r="J7701" s="5">
        <v>609517.19000000006</v>
      </c>
      <c r="K7701" s="3" t="str" cm="1">
        <f t="array" ref="K7701">_xlfn.LET(_xlpm.d,UPPER(TRIM(CLEAN(SUBSTITUTE(F7701,CHAR(160),"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02" spans="2:11" hidden="1" x14ac:dyDescent="0.25">
      <c r="B7702" s="20">
        <v>45940</v>
      </c>
      <c r="C7702" s="2" t="s">
        <v>1</v>
      </c>
      <c r="D7702" s="2" t="s">
        <v>704</v>
      </c>
      <c r="E7702" s="2" t="s">
        <v>43</v>
      </c>
      <c r="F7702" s="2" t="s">
        <v>3968</v>
      </c>
      <c r="G7702" s="5">
        <v>9</v>
      </c>
      <c r="H7702" s="5">
        <v>31.3</v>
      </c>
      <c r="I7702" s="5">
        <v>281.7</v>
      </c>
      <c r="J7702" s="5">
        <v>609798.89</v>
      </c>
      <c r="K7702" s="3" t="str" cm="1">
        <f t="array" ref="K7702">_xlfn.LET(_xlpm.d,UPPER(TRIM(CLEAN(SUBSTITUTE(F7702,CHAR(160),"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03" spans="2:11" hidden="1" x14ac:dyDescent="0.25">
      <c r="B7703" s="20">
        <v>45940</v>
      </c>
      <c r="C7703" s="2" t="s">
        <v>1</v>
      </c>
      <c r="D7703" s="2" t="s">
        <v>3194</v>
      </c>
      <c r="E7703" s="2" t="s">
        <v>224</v>
      </c>
      <c r="F7703" s="2" t="s">
        <v>3968</v>
      </c>
      <c r="G7703" s="5">
        <v>70</v>
      </c>
      <c r="H7703" s="5">
        <v>41.5</v>
      </c>
      <c r="I7703" s="5">
        <v>2905</v>
      </c>
      <c r="J7703" s="5">
        <v>612703.89</v>
      </c>
      <c r="K7703" s="3" t="str" cm="1">
        <f t="array" ref="K7703">_xlfn.LET(_xlpm.d,UPPER(TRIM(CLEAN(SUBSTITUTE(F7703,CHAR(160),"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04" spans="2:11" hidden="1" x14ac:dyDescent="0.25">
      <c r="B7704" s="20">
        <v>45940</v>
      </c>
      <c r="C7704" s="2" t="s">
        <v>1</v>
      </c>
      <c r="D7704" s="2" t="s">
        <v>3707</v>
      </c>
      <c r="E7704" s="2" t="s">
        <v>835</v>
      </c>
      <c r="F7704" s="2" t="s">
        <v>3968</v>
      </c>
      <c r="G7704" s="5">
        <v>15</v>
      </c>
      <c r="H7704" s="5">
        <v>41.5</v>
      </c>
      <c r="I7704" s="5">
        <v>622.5</v>
      </c>
      <c r="J7704" s="5">
        <v>613326.39</v>
      </c>
      <c r="K7704" s="3" t="str" cm="1">
        <f t="array" ref="K7704">_xlfn.LET(_xlpm.d,UPPER(TRIM(CLEAN(SUBSTITUTE(F7704,CHAR(160),"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05" spans="2:11" hidden="1" x14ac:dyDescent="0.25">
      <c r="B7705" s="20">
        <v>45940</v>
      </c>
      <c r="C7705" s="2" t="s">
        <v>1</v>
      </c>
      <c r="D7705" s="2" t="s">
        <v>4002</v>
      </c>
      <c r="E7705" s="2" t="s">
        <v>64</v>
      </c>
      <c r="F7705" s="2" t="s">
        <v>3968</v>
      </c>
      <c r="G7705" s="5">
        <v>10</v>
      </c>
      <c r="H7705" s="5">
        <v>41.5</v>
      </c>
      <c r="I7705" s="5">
        <v>415</v>
      </c>
      <c r="J7705" s="5">
        <v>613741.39</v>
      </c>
      <c r="K7705" s="3" t="str" cm="1">
        <f t="array" ref="K7705">_xlfn.LET(_xlpm.d,UPPER(TRIM(CLEAN(SUBSTITUTE(F7705,CHAR(160),"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06" spans="2:11" hidden="1" x14ac:dyDescent="0.25">
      <c r="B7706" s="20">
        <v>45940</v>
      </c>
      <c r="C7706" s="2" t="s">
        <v>1</v>
      </c>
      <c r="D7706" s="2" t="s">
        <v>2134</v>
      </c>
      <c r="E7706" s="2" t="s">
        <v>197</v>
      </c>
      <c r="F7706" s="2" t="s">
        <v>3968</v>
      </c>
      <c r="G7706" s="5">
        <v>80</v>
      </c>
      <c r="H7706" s="5">
        <v>41.5</v>
      </c>
      <c r="I7706" s="5">
        <v>3320</v>
      </c>
      <c r="J7706" s="5">
        <v>617061.39</v>
      </c>
      <c r="K7706" s="3" t="str" cm="1">
        <f t="array" ref="K7706">_xlfn.LET(_xlpm.d,UPPER(TRIM(CLEAN(SUBSTITUTE(F7706,CHAR(160),"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07" spans="2:11" hidden="1" x14ac:dyDescent="0.25">
      <c r="B7707" s="20">
        <v>45943</v>
      </c>
      <c r="C7707" s="2" t="s">
        <v>1</v>
      </c>
      <c r="D7707" s="2" t="s">
        <v>3201</v>
      </c>
      <c r="E7707" s="2" t="s">
        <v>254</v>
      </c>
      <c r="F7707" s="2" t="s">
        <v>3968</v>
      </c>
      <c r="G7707" s="5">
        <v>40</v>
      </c>
      <c r="H7707" s="5">
        <v>41.5</v>
      </c>
      <c r="I7707" s="5">
        <v>1660</v>
      </c>
      <c r="J7707" s="5">
        <v>618721.39</v>
      </c>
      <c r="K7707" s="3" t="str" cm="1">
        <f t="array" ref="K7707">_xlfn.LET(_xlpm.d,UPPER(TRIM(CLEAN(SUBSTITUTE(F7707,CHAR(160),"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08" spans="2:11" hidden="1" x14ac:dyDescent="0.25">
      <c r="B7708" s="20">
        <v>45943</v>
      </c>
      <c r="C7708" s="2" t="s">
        <v>1</v>
      </c>
      <c r="D7708" s="2" t="s">
        <v>2135</v>
      </c>
      <c r="E7708" s="2" t="s">
        <v>248</v>
      </c>
      <c r="F7708" s="2" t="s">
        <v>3968</v>
      </c>
      <c r="G7708" s="5">
        <v>40</v>
      </c>
      <c r="H7708" s="5">
        <v>41.5</v>
      </c>
      <c r="I7708" s="5">
        <v>1660</v>
      </c>
      <c r="J7708" s="5">
        <v>620381.39</v>
      </c>
      <c r="K7708" s="3" t="str" cm="1">
        <f t="array" ref="K7708">_xlfn.LET(_xlpm.d,UPPER(TRIM(CLEAN(SUBSTITUTE(F7708,CHAR(160),"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09" spans="2:11" hidden="1" x14ac:dyDescent="0.25">
      <c r="B7709" s="20">
        <v>45944</v>
      </c>
      <c r="C7709" s="2" t="s">
        <v>1</v>
      </c>
      <c r="D7709" s="2" t="s">
        <v>3202</v>
      </c>
      <c r="E7709" s="2" t="s">
        <v>147</v>
      </c>
      <c r="F7709" s="2" t="s">
        <v>3968</v>
      </c>
      <c r="G7709" s="5">
        <v>24</v>
      </c>
      <c r="H7709" s="5">
        <v>41.5</v>
      </c>
      <c r="I7709" s="5">
        <v>996</v>
      </c>
      <c r="J7709" s="5">
        <v>621377.39</v>
      </c>
      <c r="K7709" s="3" t="str" cm="1">
        <f t="array" ref="K7709">_xlfn.LET(_xlpm.d,UPPER(TRIM(CLEAN(SUBSTITUTE(F7709,CHAR(160),"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10" spans="2:11" hidden="1" x14ac:dyDescent="0.25">
      <c r="B7710" s="20">
        <v>45944</v>
      </c>
      <c r="C7710" s="2" t="s">
        <v>1</v>
      </c>
      <c r="D7710" s="2" t="s">
        <v>3203</v>
      </c>
      <c r="E7710" s="2" t="s">
        <v>78</v>
      </c>
      <c r="F7710" s="2" t="s">
        <v>3968</v>
      </c>
      <c r="G7710" s="5">
        <v>16</v>
      </c>
      <c r="H7710" s="5">
        <v>41.5</v>
      </c>
      <c r="I7710" s="5">
        <v>664</v>
      </c>
      <c r="J7710" s="5">
        <v>622041.39</v>
      </c>
      <c r="K7710" s="3" t="str" cm="1">
        <f t="array" ref="K7710">_xlfn.LET(_xlpm.d,UPPER(TRIM(CLEAN(SUBSTITUTE(F7710,CHAR(160),"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11" spans="2:11" hidden="1" x14ac:dyDescent="0.25">
      <c r="B7711" s="20">
        <v>45944</v>
      </c>
      <c r="C7711" s="2" t="s">
        <v>1</v>
      </c>
      <c r="D7711" s="2" t="s">
        <v>1459</v>
      </c>
      <c r="E7711" s="2" t="s">
        <v>273</v>
      </c>
      <c r="F7711" s="2" t="s">
        <v>3968</v>
      </c>
      <c r="G7711" s="5">
        <v>24</v>
      </c>
      <c r="H7711" s="5">
        <v>41.5</v>
      </c>
      <c r="I7711" s="5">
        <v>996</v>
      </c>
      <c r="J7711" s="5">
        <v>623037.39</v>
      </c>
      <c r="K7711" s="3" t="str" cm="1">
        <f t="array" ref="K7711">_xlfn.LET(_xlpm.d,UPPER(TRIM(CLEAN(SUBSTITUTE(F7711,CHAR(160),"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12" spans="2:11" hidden="1" x14ac:dyDescent="0.25">
      <c r="B7712" s="20">
        <v>45944</v>
      </c>
      <c r="C7712" s="2" t="s">
        <v>1</v>
      </c>
      <c r="D7712" s="2" t="s">
        <v>4003</v>
      </c>
      <c r="E7712" s="2" t="s">
        <v>186</v>
      </c>
      <c r="F7712" s="2" t="s">
        <v>3968</v>
      </c>
      <c r="G7712" s="5">
        <v>10</v>
      </c>
      <c r="H7712" s="5">
        <v>41.5</v>
      </c>
      <c r="I7712" s="5">
        <v>415</v>
      </c>
      <c r="J7712" s="5">
        <v>623452.39</v>
      </c>
      <c r="K7712" s="3" t="str" cm="1">
        <f t="array" ref="K7712">_xlfn.LET(_xlpm.d,UPPER(TRIM(CLEAN(SUBSTITUTE(F7712,CHAR(160),"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13" spans="2:11" hidden="1" x14ac:dyDescent="0.25">
      <c r="B7713" s="20">
        <v>45944</v>
      </c>
      <c r="C7713" s="2" t="s">
        <v>1</v>
      </c>
      <c r="D7713" s="2" t="s">
        <v>1276</v>
      </c>
      <c r="E7713" s="2" t="s">
        <v>156</v>
      </c>
      <c r="F7713" s="2" t="s">
        <v>3968</v>
      </c>
      <c r="G7713" s="5">
        <v>48</v>
      </c>
      <c r="H7713" s="5">
        <v>41.5</v>
      </c>
      <c r="I7713" s="5">
        <v>1992</v>
      </c>
      <c r="J7713" s="5">
        <v>625444.39</v>
      </c>
      <c r="K7713" s="3" t="str" cm="1">
        <f t="array" ref="K7713">_xlfn.LET(_xlpm.d,UPPER(TRIM(CLEAN(SUBSTITUTE(F7713,CHAR(160),"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14" spans="2:11" hidden="1" x14ac:dyDescent="0.25">
      <c r="B7714" s="20">
        <v>45944</v>
      </c>
      <c r="C7714" s="2" t="s">
        <v>1</v>
      </c>
      <c r="D7714" s="2" t="s">
        <v>1277</v>
      </c>
      <c r="E7714" s="2" t="s">
        <v>162</v>
      </c>
      <c r="F7714" s="2" t="s">
        <v>3968</v>
      </c>
      <c r="G7714" s="5">
        <v>40</v>
      </c>
      <c r="H7714" s="5">
        <v>41.5</v>
      </c>
      <c r="I7714" s="5">
        <v>1660</v>
      </c>
      <c r="J7714" s="5">
        <v>627104.39</v>
      </c>
      <c r="K7714" s="3" t="str" cm="1">
        <f t="array" ref="K7714">_xlfn.LET(_xlpm.d,UPPER(TRIM(CLEAN(SUBSTITUTE(F7714,CHAR(160),"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15" spans="2:11" hidden="1" x14ac:dyDescent="0.25">
      <c r="B7715" s="20">
        <v>45945</v>
      </c>
      <c r="C7715" s="2" t="s">
        <v>1</v>
      </c>
      <c r="D7715" s="2" t="s">
        <v>4004</v>
      </c>
      <c r="E7715" s="2" t="s">
        <v>165</v>
      </c>
      <c r="F7715" s="2" t="s">
        <v>3968</v>
      </c>
      <c r="G7715" s="5">
        <v>15</v>
      </c>
      <c r="H7715" s="5">
        <v>41.5</v>
      </c>
      <c r="I7715" s="5">
        <v>622.5</v>
      </c>
      <c r="J7715" s="5">
        <v>627726.89</v>
      </c>
      <c r="K7715" s="3" t="str" cm="1">
        <f t="array" ref="K7715">_xlfn.LET(_xlpm.d,UPPER(TRIM(CLEAN(SUBSTITUTE(F7715,CHAR(160),"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16" spans="2:11" hidden="1" x14ac:dyDescent="0.25">
      <c r="B7716" s="20">
        <v>45945</v>
      </c>
      <c r="C7716" s="2" t="s">
        <v>1</v>
      </c>
      <c r="D7716" s="2" t="s">
        <v>4005</v>
      </c>
      <c r="E7716" s="2" t="s">
        <v>286</v>
      </c>
      <c r="F7716" s="2" t="s">
        <v>3968</v>
      </c>
      <c r="G7716" s="5">
        <v>3</v>
      </c>
      <c r="H7716" s="5">
        <v>0</v>
      </c>
      <c r="I7716" s="5">
        <v>0</v>
      </c>
      <c r="J7716" s="5">
        <v>627726.89</v>
      </c>
      <c r="K7716" s="3" t="str" cm="1">
        <f t="array" ref="K7716">_xlfn.LET(_xlpm.d,UPPER(TRIM(CLEAN(SUBSTITUTE(F7716,CHAR(160),"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17" spans="2:11" hidden="1" x14ac:dyDescent="0.25">
      <c r="B7717" s="20">
        <v>45945</v>
      </c>
      <c r="C7717" s="2" t="s">
        <v>1</v>
      </c>
      <c r="D7717" s="2" t="s">
        <v>4006</v>
      </c>
      <c r="E7717" s="2" t="s">
        <v>286</v>
      </c>
      <c r="F7717" s="2" t="s">
        <v>3968</v>
      </c>
      <c r="G7717" s="5">
        <v>30</v>
      </c>
      <c r="H7717" s="5">
        <v>41.5</v>
      </c>
      <c r="I7717" s="5">
        <v>1245</v>
      </c>
      <c r="J7717" s="5">
        <v>628971.89</v>
      </c>
      <c r="K7717" s="3" t="str" cm="1">
        <f t="array" ref="K7717">_xlfn.LET(_xlpm.d,UPPER(TRIM(CLEAN(SUBSTITUTE(F7717,CHAR(160),"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18" spans="2:11" hidden="1" x14ac:dyDescent="0.25">
      <c r="B7718" s="20">
        <v>45945</v>
      </c>
      <c r="C7718" s="2" t="s">
        <v>1</v>
      </c>
      <c r="D7718" s="2" t="s">
        <v>3208</v>
      </c>
      <c r="E7718" s="2" t="s">
        <v>189</v>
      </c>
      <c r="F7718" s="2" t="s">
        <v>3968</v>
      </c>
      <c r="G7718" s="5">
        <v>10</v>
      </c>
      <c r="H7718" s="5">
        <v>41.5</v>
      </c>
      <c r="I7718" s="5">
        <v>415</v>
      </c>
      <c r="J7718" s="5">
        <v>629386.89</v>
      </c>
      <c r="K7718" s="3" t="str" cm="1">
        <f t="array" ref="K7718">_xlfn.LET(_xlpm.d,UPPER(TRIM(CLEAN(SUBSTITUTE(F7718,CHAR(160),"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19" spans="2:11" hidden="1" x14ac:dyDescent="0.25">
      <c r="B7719" s="20">
        <v>45945</v>
      </c>
      <c r="C7719" s="2" t="s">
        <v>1</v>
      </c>
      <c r="D7719" s="2" t="s">
        <v>3209</v>
      </c>
      <c r="E7719" s="2" t="s">
        <v>149</v>
      </c>
      <c r="F7719" s="2" t="s">
        <v>3968</v>
      </c>
      <c r="G7719" s="5">
        <v>32</v>
      </c>
      <c r="H7719" s="5">
        <v>41.5</v>
      </c>
      <c r="I7719" s="5">
        <v>1328</v>
      </c>
      <c r="J7719" s="5">
        <v>630714.89</v>
      </c>
      <c r="K7719" s="3" t="str" cm="1">
        <f t="array" ref="K7719">_xlfn.LET(_xlpm.d,UPPER(TRIM(CLEAN(SUBSTITUTE(F7719,CHAR(160),"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20" spans="2:11" hidden="1" x14ac:dyDescent="0.25">
      <c r="B7720" s="20">
        <v>45945</v>
      </c>
      <c r="C7720" s="2" t="s">
        <v>1</v>
      </c>
      <c r="D7720" s="2" t="s">
        <v>1138</v>
      </c>
      <c r="E7720" s="2" t="s">
        <v>145</v>
      </c>
      <c r="F7720" s="2" t="s">
        <v>3968</v>
      </c>
      <c r="G7720" s="5">
        <v>13</v>
      </c>
      <c r="H7720" s="5">
        <v>41.5</v>
      </c>
      <c r="I7720" s="5">
        <v>539.5</v>
      </c>
      <c r="J7720" s="5">
        <v>631254.39</v>
      </c>
      <c r="K7720" s="3" t="str" cm="1">
        <f t="array" ref="K7720">_xlfn.LET(_xlpm.d,UPPER(TRIM(CLEAN(SUBSTITUTE(F7720,CHAR(160),"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21" spans="2:11" hidden="1" x14ac:dyDescent="0.25">
      <c r="B7721" s="20">
        <v>45945</v>
      </c>
      <c r="C7721" s="2" t="s">
        <v>1</v>
      </c>
      <c r="D7721" s="2" t="s">
        <v>3210</v>
      </c>
      <c r="E7721" s="2" t="s">
        <v>1765</v>
      </c>
      <c r="F7721" s="2" t="s">
        <v>3968</v>
      </c>
      <c r="G7721" s="5">
        <v>90</v>
      </c>
      <c r="H7721" s="5">
        <v>41.5</v>
      </c>
      <c r="I7721" s="5">
        <v>3735</v>
      </c>
      <c r="J7721" s="5">
        <v>634989.39</v>
      </c>
      <c r="K7721" s="3" t="str" cm="1">
        <f t="array" ref="K7721">_xlfn.LET(_xlpm.d,UPPER(TRIM(CLEAN(SUBSTITUTE(F7721,CHAR(160),"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22" spans="2:11" hidden="1" x14ac:dyDescent="0.25">
      <c r="B7722" s="20">
        <v>45946</v>
      </c>
      <c r="C7722" s="2" t="s">
        <v>1</v>
      </c>
      <c r="D7722" s="2" t="s">
        <v>3213</v>
      </c>
      <c r="E7722" s="2" t="s">
        <v>248</v>
      </c>
      <c r="F7722" s="2" t="s">
        <v>3968</v>
      </c>
      <c r="G7722" s="5">
        <v>40</v>
      </c>
      <c r="H7722" s="5">
        <v>41.5</v>
      </c>
      <c r="I7722" s="5">
        <v>1660</v>
      </c>
      <c r="J7722" s="5">
        <v>636649.39</v>
      </c>
      <c r="K7722" s="3" t="str" cm="1">
        <f t="array" ref="K7722">_xlfn.LET(_xlpm.d,UPPER(TRIM(CLEAN(SUBSTITUTE(F7722,CHAR(160),"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23" spans="2:11" hidden="1" x14ac:dyDescent="0.25">
      <c r="B7723" s="20">
        <v>45946</v>
      </c>
      <c r="C7723" s="2" t="s">
        <v>1</v>
      </c>
      <c r="D7723" s="2" t="s">
        <v>1139</v>
      </c>
      <c r="E7723" s="2" t="s">
        <v>151</v>
      </c>
      <c r="F7723" s="2" t="s">
        <v>3968</v>
      </c>
      <c r="G7723" s="5">
        <v>20</v>
      </c>
      <c r="H7723" s="5">
        <v>41.5</v>
      </c>
      <c r="I7723" s="5">
        <v>830</v>
      </c>
      <c r="J7723" s="5">
        <v>637479.39</v>
      </c>
      <c r="K7723" s="3" t="str" cm="1">
        <f t="array" ref="K7723">_xlfn.LET(_xlpm.d,UPPER(TRIM(CLEAN(SUBSTITUTE(F7723,CHAR(160),"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24" spans="2:11" hidden="1" x14ac:dyDescent="0.25">
      <c r="B7724" s="20">
        <v>45946</v>
      </c>
      <c r="C7724" s="2" t="s">
        <v>1</v>
      </c>
      <c r="D7724" s="2" t="s">
        <v>1280</v>
      </c>
      <c r="E7724" s="2" t="s">
        <v>160</v>
      </c>
      <c r="F7724" s="2" t="s">
        <v>3968</v>
      </c>
      <c r="G7724" s="5">
        <v>32</v>
      </c>
      <c r="H7724" s="5">
        <v>41.5</v>
      </c>
      <c r="I7724" s="5">
        <v>1328</v>
      </c>
      <c r="J7724" s="5">
        <v>638807.39</v>
      </c>
      <c r="K7724" s="3" t="str" cm="1">
        <f t="array" ref="K7724">_xlfn.LET(_xlpm.d,UPPER(TRIM(CLEAN(SUBSTITUTE(F7724,CHAR(160),"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25" spans="2:11" hidden="1" x14ac:dyDescent="0.25">
      <c r="B7725" s="20">
        <v>45946</v>
      </c>
      <c r="C7725" s="2" t="s">
        <v>1</v>
      </c>
      <c r="D7725" s="2" t="s">
        <v>1281</v>
      </c>
      <c r="E7725" s="2" t="s">
        <v>192</v>
      </c>
      <c r="F7725" s="2" t="s">
        <v>3968</v>
      </c>
      <c r="G7725" s="5">
        <v>32</v>
      </c>
      <c r="H7725" s="5">
        <v>41.5</v>
      </c>
      <c r="I7725" s="5">
        <v>1328</v>
      </c>
      <c r="J7725" s="5">
        <v>640135.39</v>
      </c>
      <c r="K7725" s="3" t="str" cm="1">
        <f t="array" ref="K7725">_xlfn.LET(_xlpm.d,UPPER(TRIM(CLEAN(SUBSTITUTE(F7725,CHAR(160),"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26" spans="2:11" hidden="1" x14ac:dyDescent="0.25">
      <c r="B7726" s="20">
        <v>45946</v>
      </c>
      <c r="C7726" s="2" t="s">
        <v>1</v>
      </c>
      <c r="D7726" s="2" t="s">
        <v>1282</v>
      </c>
      <c r="E7726" s="2" t="s">
        <v>135</v>
      </c>
      <c r="F7726" s="2" t="s">
        <v>3968</v>
      </c>
      <c r="G7726" s="5">
        <v>50</v>
      </c>
      <c r="H7726" s="5">
        <v>41.5</v>
      </c>
      <c r="I7726" s="5">
        <v>2075</v>
      </c>
      <c r="J7726" s="5">
        <v>642210.39</v>
      </c>
      <c r="K7726" s="3" t="str" cm="1">
        <f t="array" ref="K7726">_xlfn.LET(_xlpm.d,UPPER(TRIM(CLEAN(SUBSTITUTE(F7726,CHAR(160),"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27" spans="2:11" hidden="1" x14ac:dyDescent="0.25">
      <c r="B7727" s="20">
        <v>45946</v>
      </c>
      <c r="C7727" s="2" t="s">
        <v>1</v>
      </c>
      <c r="D7727" s="2" t="s">
        <v>3216</v>
      </c>
      <c r="E7727" s="2" t="s">
        <v>120</v>
      </c>
      <c r="F7727" s="2" t="s">
        <v>4007</v>
      </c>
      <c r="G7727" s="5">
        <v>16</v>
      </c>
      <c r="H7727" s="5">
        <v>45.85</v>
      </c>
      <c r="I7727" s="5">
        <v>733.6</v>
      </c>
      <c r="J7727" s="5">
        <v>642943.99</v>
      </c>
      <c r="K7727" s="3" t="str" cm="1">
        <f t="array" ref="K7727">_xlfn.LET(_xlpm.d,UPPER(TRIM(CLEAN(SUBSTITUTE(F7727,CHAR(160),"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28" spans="2:11" hidden="1" x14ac:dyDescent="0.25">
      <c r="B7728" s="20">
        <v>45947</v>
      </c>
      <c r="C7728" s="2" t="s">
        <v>1</v>
      </c>
      <c r="D7728" s="2" t="s">
        <v>2145</v>
      </c>
      <c r="E7728" s="2" t="s">
        <v>195</v>
      </c>
      <c r="F7728" s="2" t="s">
        <v>3968</v>
      </c>
      <c r="G7728" s="5">
        <v>80</v>
      </c>
      <c r="H7728" s="5">
        <v>41.5</v>
      </c>
      <c r="I7728" s="5">
        <v>3320</v>
      </c>
      <c r="J7728" s="5">
        <v>646263.99</v>
      </c>
      <c r="K7728" s="3" t="str" cm="1">
        <f t="array" ref="K7728">_xlfn.LET(_xlpm.d,UPPER(TRIM(CLEAN(SUBSTITUTE(F7728,CHAR(160),"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29" spans="2:11" hidden="1" x14ac:dyDescent="0.25">
      <c r="B7729" s="20">
        <v>45947</v>
      </c>
      <c r="C7729" s="2" t="s">
        <v>1</v>
      </c>
      <c r="D7729" s="2" t="s">
        <v>1283</v>
      </c>
      <c r="E7729" s="2" t="s">
        <v>154</v>
      </c>
      <c r="F7729" s="2" t="s">
        <v>3968</v>
      </c>
      <c r="G7729" s="5">
        <v>40</v>
      </c>
      <c r="H7729" s="5">
        <v>41.5</v>
      </c>
      <c r="I7729" s="5">
        <v>1660</v>
      </c>
      <c r="J7729" s="5">
        <v>647923.99</v>
      </c>
      <c r="K7729" s="3" t="str" cm="1">
        <f t="array" ref="K7729">_xlfn.LET(_xlpm.d,UPPER(TRIM(CLEAN(SUBSTITUTE(F7729,CHAR(160),"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30" spans="2:11" hidden="1" x14ac:dyDescent="0.25">
      <c r="B7730" s="20">
        <v>45947</v>
      </c>
      <c r="C7730" s="2" t="s">
        <v>1</v>
      </c>
      <c r="D7730" s="2" t="s">
        <v>2146</v>
      </c>
      <c r="E7730" s="2" t="s">
        <v>232</v>
      </c>
      <c r="F7730" s="2" t="s">
        <v>3968</v>
      </c>
      <c r="G7730" s="5">
        <v>16</v>
      </c>
      <c r="H7730" s="5">
        <v>41.5</v>
      </c>
      <c r="I7730" s="5">
        <v>664</v>
      </c>
      <c r="J7730" s="5">
        <v>648587.99</v>
      </c>
      <c r="K7730" s="3" t="str" cm="1">
        <f t="array" ref="K7730">_xlfn.LET(_xlpm.d,UPPER(TRIM(CLEAN(SUBSTITUTE(F7730,CHAR(160),"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31" spans="2:11" hidden="1" x14ac:dyDescent="0.25">
      <c r="B7731" s="20">
        <v>45947</v>
      </c>
      <c r="C7731" s="2" t="s">
        <v>1</v>
      </c>
      <c r="D7731" s="2" t="s">
        <v>3221</v>
      </c>
      <c r="E7731" s="2" t="s">
        <v>243</v>
      </c>
      <c r="F7731" s="2" t="s">
        <v>3968</v>
      </c>
      <c r="G7731" s="5">
        <v>30</v>
      </c>
      <c r="H7731" s="5">
        <v>41.5</v>
      </c>
      <c r="I7731" s="5">
        <v>1245</v>
      </c>
      <c r="J7731" s="5">
        <v>649832.99</v>
      </c>
      <c r="K7731" s="3" t="str" cm="1">
        <f t="array" ref="K7731">_xlfn.LET(_xlpm.d,UPPER(TRIM(CLEAN(SUBSTITUTE(F7731,CHAR(160),"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32" spans="2:11" hidden="1" x14ac:dyDescent="0.25">
      <c r="B7732" s="20">
        <v>45947</v>
      </c>
      <c r="C7732" s="2" t="s">
        <v>1</v>
      </c>
      <c r="D7732" s="2" t="s">
        <v>2147</v>
      </c>
      <c r="E7732" s="2" t="s">
        <v>78</v>
      </c>
      <c r="F7732" s="2" t="s">
        <v>3968</v>
      </c>
      <c r="G7732" s="5">
        <v>20</v>
      </c>
      <c r="H7732" s="5">
        <v>41.5</v>
      </c>
      <c r="I7732" s="5">
        <v>830</v>
      </c>
      <c r="J7732" s="5">
        <v>650662.99</v>
      </c>
      <c r="K7732" s="3" t="str" cm="1">
        <f t="array" ref="K7732">_xlfn.LET(_xlpm.d,UPPER(TRIM(CLEAN(SUBSTITUTE(F7732,CHAR(160),"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33" spans="2:11" hidden="1" x14ac:dyDescent="0.25">
      <c r="B7733" s="20">
        <v>45947</v>
      </c>
      <c r="C7733" s="2" t="s">
        <v>1</v>
      </c>
      <c r="D7733" s="2" t="s">
        <v>706</v>
      </c>
      <c r="E7733" s="2" t="s">
        <v>241</v>
      </c>
      <c r="F7733" s="2" t="s">
        <v>3968</v>
      </c>
      <c r="G7733" s="5">
        <v>5</v>
      </c>
      <c r="H7733" s="5">
        <v>41.5</v>
      </c>
      <c r="I7733" s="5">
        <v>207.5</v>
      </c>
      <c r="J7733" s="5">
        <v>650870.49</v>
      </c>
      <c r="K7733" s="3" t="str" cm="1">
        <f t="array" ref="K7733">_xlfn.LET(_xlpm.d,UPPER(TRIM(CLEAN(SUBSTITUTE(F7733,CHAR(160),"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34" spans="2:11" hidden="1" x14ac:dyDescent="0.25">
      <c r="B7734" s="20">
        <v>45947</v>
      </c>
      <c r="C7734" s="2" t="s">
        <v>1</v>
      </c>
      <c r="D7734" s="2" t="s">
        <v>3223</v>
      </c>
      <c r="E7734" s="2" t="s">
        <v>224</v>
      </c>
      <c r="F7734" s="2" t="s">
        <v>3968</v>
      </c>
      <c r="G7734" s="5">
        <v>48</v>
      </c>
      <c r="H7734" s="5">
        <v>41.5</v>
      </c>
      <c r="I7734" s="5">
        <v>1992</v>
      </c>
      <c r="J7734" s="5">
        <v>652862.49</v>
      </c>
      <c r="K7734" s="3" t="str" cm="1">
        <f t="array" ref="K7734">_xlfn.LET(_xlpm.d,UPPER(TRIM(CLEAN(SUBSTITUTE(F7734,CHAR(160),"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35" spans="2:11" hidden="1" x14ac:dyDescent="0.25">
      <c r="B7735" s="20">
        <v>45947</v>
      </c>
      <c r="C7735" s="2" t="s">
        <v>1</v>
      </c>
      <c r="D7735" s="2" t="s">
        <v>3224</v>
      </c>
      <c r="E7735" s="2" t="s">
        <v>228</v>
      </c>
      <c r="F7735" s="2" t="s">
        <v>3968</v>
      </c>
      <c r="G7735" s="5">
        <v>64</v>
      </c>
      <c r="H7735" s="5">
        <v>41.5</v>
      </c>
      <c r="I7735" s="5">
        <v>2656</v>
      </c>
      <c r="J7735" s="5">
        <v>655518.49</v>
      </c>
      <c r="K7735" s="3" t="str" cm="1">
        <f t="array" ref="K7735">_xlfn.LET(_xlpm.d,UPPER(TRIM(CLEAN(SUBSTITUTE(F7735,CHAR(160),"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36" spans="2:11" hidden="1" x14ac:dyDescent="0.25">
      <c r="B7736" s="20">
        <v>45947</v>
      </c>
      <c r="C7736" s="2" t="s">
        <v>1</v>
      </c>
      <c r="D7736" s="2" t="s">
        <v>3225</v>
      </c>
      <c r="E7736" s="2" t="s">
        <v>319</v>
      </c>
      <c r="F7736" s="2" t="s">
        <v>3968</v>
      </c>
      <c r="G7736" s="5">
        <v>64</v>
      </c>
      <c r="H7736" s="5">
        <v>41.5</v>
      </c>
      <c r="I7736" s="5">
        <v>2656</v>
      </c>
      <c r="J7736" s="5">
        <v>658174.49</v>
      </c>
      <c r="K7736" s="3" t="str" cm="1">
        <f t="array" ref="K7736">_xlfn.LET(_xlpm.d,UPPER(TRIM(CLEAN(SUBSTITUTE(F7736,CHAR(160),"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37" spans="2:11" hidden="1" x14ac:dyDescent="0.25">
      <c r="B7737" s="20">
        <v>45947</v>
      </c>
      <c r="C7737" s="2" t="s">
        <v>1</v>
      </c>
      <c r="D7737" s="2" t="s">
        <v>2149</v>
      </c>
      <c r="E7737" s="2" t="s">
        <v>311</v>
      </c>
      <c r="F7737" s="2" t="s">
        <v>3968</v>
      </c>
      <c r="G7737" s="5">
        <v>100</v>
      </c>
      <c r="H7737" s="5">
        <v>41.5</v>
      </c>
      <c r="I7737" s="5">
        <v>4150</v>
      </c>
      <c r="J7737" s="5">
        <v>662324.49</v>
      </c>
      <c r="K7737" s="3" t="str" cm="1">
        <f t="array" ref="K7737">_xlfn.LET(_xlpm.d,UPPER(TRIM(CLEAN(SUBSTITUTE(F7737,CHAR(160),"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38" spans="2:11" hidden="1" x14ac:dyDescent="0.25">
      <c r="B7738" s="20">
        <v>45947</v>
      </c>
      <c r="C7738" s="2" t="s">
        <v>1</v>
      </c>
      <c r="D7738" s="2" t="s">
        <v>3595</v>
      </c>
      <c r="E7738" s="2" t="s">
        <v>835</v>
      </c>
      <c r="F7738" s="2" t="s">
        <v>3968</v>
      </c>
      <c r="G7738" s="5">
        <v>20</v>
      </c>
      <c r="H7738" s="5">
        <v>41.5</v>
      </c>
      <c r="I7738" s="5">
        <v>830</v>
      </c>
      <c r="J7738" s="5">
        <v>663154.49</v>
      </c>
      <c r="K7738" s="3" t="str" cm="1">
        <f t="array" ref="K7738">_xlfn.LET(_xlpm.d,UPPER(TRIM(CLEAN(SUBSTITUTE(F7738,CHAR(160),"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39" spans="2:11" hidden="1" x14ac:dyDescent="0.25">
      <c r="B7739" s="20">
        <v>45950</v>
      </c>
      <c r="C7739" s="2" t="s">
        <v>1</v>
      </c>
      <c r="D7739" s="2" t="s">
        <v>4008</v>
      </c>
      <c r="E7739" s="2" t="s">
        <v>254</v>
      </c>
      <c r="F7739" s="2" t="s">
        <v>3968</v>
      </c>
      <c r="G7739" s="5">
        <v>40</v>
      </c>
      <c r="H7739" s="5">
        <v>41.5</v>
      </c>
      <c r="I7739" s="5">
        <v>1660</v>
      </c>
      <c r="J7739" s="5">
        <v>664814.49</v>
      </c>
      <c r="K7739" s="3" t="str" cm="1">
        <f t="array" ref="K7739">_xlfn.LET(_xlpm.d,UPPER(TRIM(CLEAN(SUBSTITUTE(F7739,CHAR(160),"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40" spans="2:11" hidden="1" x14ac:dyDescent="0.25">
      <c r="B7740" s="20">
        <v>45951</v>
      </c>
      <c r="C7740" s="2" t="s">
        <v>1</v>
      </c>
      <c r="D7740" s="2" t="s">
        <v>3230</v>
      </c>
      <c r="E7740" s="2" t="s">
        <v>186</v>
      </c>
      <c r="F7740" s="2" t="s">
        <v>3968</v>
      </c>
      <c r="G7740" s="5">
        <v>10</v>
      </c>
      <c r="H7740" s="5">
        <v>41.5</v>
      </c>
      <c r="I7740" s="5">
        <v>415</v>
      </c>
      <c r="J7740" s="5">
        <v>665229.49</v>
      </c>
      <c r="K7740" s="3" t="str" cm="1">
        <f t="array" ref="K7740">_xlfn.LET(_xlpm.d,UPPER(TRIM(CLEAN(SUBSTITUTE(F7740,CHAR(160),"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41" spans="2:11" hidden="1" x14ac:dyDescent="0.25">
      <c r="B7741" s="20">
        <v>45951</v>
      </c>
      <c r="C7741" s="2" t="s">
        <v>1</v>
      </c>
      <c r="D7741" s="2" t="s">
        <v>1538</v>
      </c>
      <c r="E7741" s="2" t="s">
        <v>158</v>
      </c>
      <c r="F7741" s="2" t="s">
        <v>3968</v>
      </c>
      <c r="G7741" s="5">
        <v>22</v>
      </c>
      <c r="H7741" s="5">
        <v>41.5</v>
      </c>
      <c r="I7741" s="5">
        <v>913</v>
      </c>
      <c r="J7741" s="5">
        <v>666142.49</v>
      </c>
      <c r="K7741" s="3" t="str" cm="1">
        <f t="array" ref="K7741">_xlfn.LET(_xlpm.d,UPPER(TRIM(CLEAN(SUBSTITUTE(F7741,CHAR(160),"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42" spans="2:11" hidden="1" x14ac:dyDescent="0.25">
      <c r="B7742" s="20">
        <v>45951</v>
      </c>
      <c r="C7742" s="2" t="s">
        <v>1</v>
      </c>
      <c r="D7742" s="2" t="s">
        <v>1288</v>
      </c>
      <c r="E7742" s="2" t="s">
        <v>162</v>
      </c>
      <c r="F7742" s="2" t="s">
        <v>3968</v>
      </c>
      <c r="G7742" s="5">
        <v>40</v>
      </c>
      <c r="H7742" s="5">
        <v>41.5</v>
      </c>
      <c r="I7742" s="5">
        <v>1660</v>
      </c>
      <c r="J7742" s="5">
        <v>667802.49</v>
      </c>
      <c r="K7742" s="3" t="str" cm="1">
        <f t="array" ref="K7742">_xlfn.LET(_xlpm.d,UPPER(TRIM(CLEAN(SUBSTITUTE(F7742,CHAR(160),"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43" spans="2:11" hidden="1" x14ac:dyDescent="0.25">
      <c r="B7743" s="20">
        <v>45953</v>
      </c>
      <c r="C7743" s="2" t="s">
        <v>1</v>
      </c>
      <c r="D7743" s="2" t="s">
        <v>2156</v>
      </c>
      <c r="E7743" s="2" t="s">
        <v>268</v>
      </c>
      <c r="F7743" s="2" t="s">
        <v>3968</v>
      </c>
      <c r="G7743" s="5">
        <v>20</v>
      </c>
      <c r="H7743" s="5">
        <v>41.5</v>
      </c>
      <c r="I7743" s="5">
        <v>830</v>
      </c>
      <c r="J7743" s="5">
        <v>668632.49</v>
      </c>
      <c r="K7743" s="3" t="str" cm="1">
        <f t="array" ref="K7743">_xlfn.LET(_xlpm.d,UPPER(TRIM(CLEAN(SUBSTITUTE(F7743,CHAR(160),"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44" spans="2:11" hidden="1" x14ac:dyDescent="0.25">
      <c r="B7744" s="20">
        <v>45954</v>
      </c>
      <c r="C7744" s="2" t="s">
        <v>1</v>
      </c>
      <c r="D7744" s="2" t="s">
        <v>3234</v>
      </c>
      <c r="E7744" s="2" t="s">
        <v>279</v>
      </c>
      <c r="F7744" s="2" t="s">
        <v>3968</v>
      </c>
      <c r="G7744" s="5">
        <v>10</v>
      </c>
      <c r="H7744" s="5">
        <v>41.5</v>
      </c>
      <c r="I7744" s="5">
        <v>415</v>
      </c>
      <c r="J7744" s="5">
        <v>669047.49</v>
      </c>
      <c r="K7744" s="3" t="str" cm="1">
        <f t="array" ref="K7744">_xlfn.LET(_xlpm.d,UPPER(TRIM(CLEAN(SUBSTITUTE(F7744,CHAR(160),"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45" spans="2:11" hidden="1" x14ac:dyDescent="0.25">
      <c r="B7745" s="20">
        <v>45954</v>
      </c>
      <c r="C7745" s="2" t="s">
        <v>1</v>
      </c>
      <c r="D7745" s="2" t="s">
        <v>1147</v>
      </c>
      <c r="E7745" s="2" t="s">
        <v>238</v>
      </c>
      <c r="F7745" s="2" t="s">
        <v>3968</v>
      </c>
      <c r="G7745" s="5">
        <v>40</v>
      </c>
      <c r="H7745" s="5">
        <v>41.5</v>
      </c>
      <c r="I7745" s="5">
        <v>1660</v>
      </c>
      <c r="J7745" s="5">
        <v>670707.49</v>
      </c>
      <c r="K7745" s="3" t="str" cm="1">
        <f t="array" ref="K7745">_xlfn.LET(_xlpm.d,UPPER(TRIM(CLEAN(SUBSTITUTE(F7745,CHAR(160),"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46" spans="2:11" hidden="1" x14ac:dyDescent="0.25">
      <c r="B7746" s="20">
        <v>45954</v>
      </c>
      <c r="C7746" s="2" t="s">
        <v>1</v>
      </c>
      <c r="D7746" s="2" t="s">
        <v>1148</v>
      </c>
      <c r="E7746" s="2" t="s">
        <v>236</v>
      </c>
      <c r="F7746" s="2" t="s">
        <v>3968</v>
      </c>
      <c r="G7746" s="5">
        <v>40</v>
      </c>
      <c r="H7746" s="5">
        <v>41.5</v>
      </c>
      <c r="I7746" s="5">
        <v>1660</v>
      </c>
      <c r="J7746" s="5">
        <v>672367.49</v>
      </c>
      <c r="K7746" s="3" t="str" cm="1">
        <f t="array" ref="K7746">_xlfn.LET(_xlpm.d,UPPER(TRIM(CLEAN(SUBSTITUTE(F7746,CHAR(160),"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47" spans="2:11" hidden="1" x14ac:dyDescent="0.25">
      <c r="B7747" s="20">
        <v>45954</v>
      </c>
      <c r="C7747" s="2" t="s">
        <v>1</v>
      </c>
      <c r="D7747" s="2" t="s">
        <v>708</v>
      </c>
      <c r="E7747" s="2" t="s">
        <v>43</v>
      </c>
      <c r="F7747" s="2" t="s">
        <v>3968</v>
      </c>
      <c r="G7747" s="5">
        <v>8</v>
      </c>
      <c r="H7747" s="5">
        <v>31.3</v>
      </c>
      <c r="I7747" s="5">
        <v>250.4</v>
      </c>
      <c r="J7747" s="5">
        <v>672617.89</v>
      </c>
      <c r="K7747" s="3" t="str" cm="1">
        <f t="array" ref="K7747">_xlfn.LET(_xlpm.d,UPPER(TRIM(CLEAN(SUBSTITUTE(F7747,CHAR(160),"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48" spans="2:11" hidden="1" x14ac:dyDescent="0.25">
      <c r="B7748" s="20">
        <v>45954</v>
      </c>
      <c r="C7748" s="2" t="s">
        <v>1</v>
      </c>
      <c r="D7748" s="2" t="s">
        <v>2160</v>
      </c>
      <c r="E7748" s="2" t="s">
        <v>241</v>
      </c>
      <c r="F7748" s="2" t="s">
        <v>3968</v>
      </c>
      <c r="G7748" s="5">
        <v>20</v>
      </c>
      <c r="H7748" s="5">
        <v>41.5</v>
      </c>
      <c r="I7748" s="5">
        <v>830</v>
      </c>
      <c r="J7748" s="5">
        <v>673447.89</v>
      </c>
      <c r="K7748" s="3" t="str" cm="1">
        <f t="array" ref="K7748">_xlfn.LET(_xlpm.d,UPPER(TRIM(CLEAN(SUBSTITUTE(F7748,CHAR(160),"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49" spans="2:11" hidden="1" x14ac:dyDescent="0.25">
      <c r="B7749" s="20">
        <v>45954</v>
      </c>
      <c r="C7749" s="2" t="s">
        <v>1</v>
      </c>
      <c r="D7749" s="2" t="s">
        <v>2161</v>
      </c>
      <c r="E7749" s="2" t="s">
        <v>73</v>
      </c>
      <c r="F7749" s="2" t="s">
        <v>3968</v>
      </c>
      <c r="G7749" s="5">
        <v>5</v>
      </c>
      <c r="H7749" s="5">
        <v>41.5</v>
      </c>
      <c r="I7749" s="5">
        <v>207.5</v>
      </c>
      <c r="J7749" s="5">
        <v>673655.39</v>
      </c>
      <c r="K7749" s="3" t="str" cm="1">
        <f t="array" ref="K7749">_xlfn.LET(_xlpm.d,UPPER(TRIM(CLEAN(SUBSTITUTE(F7749,CHAR(160),"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50" spans="2:11" hidden="1" x14ac:dyDescent="0.25">
      <c r="B7750" s="20">
        <v>45954</v>
      </c>
      <c r="C7750" s="2" t="s">
        <v>1</v>
      </c>
      <c r="D7750" s="2" t="s">
        <v>2163</v>
      </c>
      <c r="E7750" s="2" t="s">
        <v>197</v>
      </c>
      <c r="F7750" s="2" t="s">
        <v>3968</v>
      </c>
      <c r="G7750" s="5">
        <v>22</v>
      </c>
      <c r="H7750" s="5">
        <v>41.5</v>
      </c>
      <c r="I7750" s="5">
        <v>913</v>
      </c>
      <c r="J7750" s="5">
        <v>674568.39</v>
      </c>
      <c r="K7750" s="3" t="str" cm="1">
        <f t="array" ref="K7750">_xlfn.LET(_xlpm.d,UPPER(TRIM(CLEAN(SUBSTITUTE(F7750,CHAR(160),"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51" spans="2:11" hidden="1" x14ac:dyDescent="0.25">
      <c r="B7751" s="20">
        <v>45954</v>
      </c>
      <c r="C7751" s="2" t="s">
        <v>1</v>
      </c>
      <c r="D7751" s="2" t="s">
        <v>3239</v>
      </c>
      <c r="E7751" s="2" t="s">
        <v>224</v>
      </c>
      <c r="F7751" s="2" t="s">
        <v>3968</v>
      </c>
      <c r="G7751" s="5">
        <v>80</v>
      </c>
      <c r="H7751" s="5">
        <v>41.5</v>
      </c>
      <c r="I7751" s="5">
        <v>3320</v>
      </c>
      <c r="J7751" s="5">
        <v>677888.39</v>
      </c>
      <c r="K7751" s="3" t="str" cm="1">
        <f t="array" ref="K7751">_xlfn.LET(_xlpm.d,UPPER(TRIM(CLEAN(SUBSTITUTE(F7751,CHAR(160),"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52" spans="2:11" hidden="1" x14ac:dyDescent="0.25">
      <c r="B7752" s="20">
        <v>45957</v>
      </c>
      <c r="C7752" s="2" t="s">
        <v>1</v>
      </c>
      <c r="D7752" s="2" t="s">
        <v>3241</v>
      </c>
      <c r="E7752" s="2" t="s">
        <v>170</v>
      </c>
      <c r="F7752" s="2" t="s">
        <v>3968</v>
      </c>
      <c r="G7752" s="5">
        <v>32</v>
      </c>
      <c r="H7752" s="5">
        <v>41.5</v>
      </c>
      <c r="I7752" s="5">
        <v>1328</v>
      </c>
      <c r="J7752" s="5">
        <v>679216.39</v>
      </c>
      <c r="K7752" s="3" t="str" cm="1">
        <f t="array" ref="K7752">_xlfn.LET(_xlpm.d,UPPER(TRIM(CLEAN(SUBSTITUTE(F7752,CHAR(160),"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53" spans="2:11" hidden="1" x14ac:dyDescent="0.25">
      <c r="B7753" s="20">
        <v>45958</v>
      </c>
      <c r="C7753" s="2" t="s">
        <v>1</v>
      </c>
      <c r="D7753" s="2" t="s">
        <v>1290</v>
      </c>
      <c r="E7753" s="2" t="s">
        <v>143</v>
      </c>
      <c r="F7753" s="2" t="s">
        <v>3968</v>
      </c>
      <c r="G7753" s="5">
        <v>50</v>
      </c>
      <c r="H7753" s="5">
        <v>41.5</v>
      </c>
      <c r="I7753" s="5">
        <v>2075</v>
      </c>
      <c r="J7753" s="5">
        <v>681291.39</v>
      </c>
      <c r="K7753" s="3" t="str" cm="1">
        <f t="array" ref="K7753">_xlfn.LET(_xlpm.d,UPPER(TRIM(CLEAN(SUBSTITUTE(F7753,CHAR(160),"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54" spans="2:11" hidden="1" x14ac:dyDescent="0.25">
      <c r="B7754" s="20">
        <v>45958</v>
      </c>
      <c r="C7754" s="2" t="s">
        <v>1</v>
      </c>
      <c r="D7754" s="2" t="s">
        <v>1291</v>
      </c>
      <c r="E7754" s="2" t="s">
        <v>266</v>
      </c>
      <c r="F7754" s="2" t="s">
        <v>3968</v>
      </c>
      <c r="G7754" s="5">
        <v>32</v>
      </c>
      <c r="H7754" s="5">
        <v>41.5</v>
      </c>
      <c r="I7754" s="5">
        <v>1328</v>
      </c>
      <c r="J7754" s="5">
        <v>682619.39</v>
      </c>
      <c r="K7754" s="3" t="str" cm="1">
        <f t="array" ref="K7754">_xlfn.LET(_xlpm.d,UPPER(TRIM(CLEAN(SUBSTITUTE(F7754,CHAR(160),"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55" spans="2:11" hidden="1" x14ac:dyDescent="0.25">
      <c r="B7755" s="20">
        <v>45958</v>
      </c>
      <c r="C7755" s="2" t="s">
        <v>1</v>
      </c>
      <c r="D7755" s="2" t="s">
        <v>2170</v>
      </c>
      <c r="E7755" s="2" t="s">
        <v>232</v>
      </c>
      <c r="F7755" s="2" t="s">
        <v>3968</v>
      </c>
      <c r="G7755" s="5">
        <v>20</v>
      </c>
      <c r="H7755" s="5">
        <v>41.5</v>
      </c>
      <c r="I7755" s="5">
        <v>830</v>
      </c>
      <c r="J7755" s="5">
        <v>683449.39</v>
      </c>
      <c r="K7755" s="3" t="str" cm="1">
        <f t="array" ref="K7755">_xlfn.LET(_xlpm.d,UPPER(TRIM(CLEAN(SUBSTITUTE(F7755,CHAR(160),"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56" spans="2:11" hidden="1" x14ac:dyDescent="0.25">
      <c r="B7756" s="20">
        <v>45958</v>
      </c>
      <c r="C7756" s="2" t="s">
        <v>1</v>
      </c>
      <c r="D7756" s="2" t="s">
        <v>710</v>
      </c>
      <c r="E7756" s="2" t="s">
        <v>261</v>
      </c>
      <c r="F7756" s="2" t="s">
        <v>3968</v>
      </c>
      <c r="G7756" s="5">
        <v>10</v>
      </c>
      <c r="H7756" s="5">
        <v>41.5</v>
      </c>
      <c r="I7756" s="5">
        <v>415</v>
      </c>
      <c r="J7756" s="5">
        <v>683864.39</v>
      </c>
      <c r="K7756" s="3" t="str" cm="1">
        <f t="array" ref="K7756">_xlfn.LET(_xlpm.d,UPPER(TRIM(CLEAN(SUBSTITUTE(F7756,CHAR(160),"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57" spans="2:11" hidden="1" x14ac:dyDescent="0.25">
      <c r="B7757" s="20">
        <v>45959</v>
      </c>
      <c r="C7757" s="2" t="s">
        <v>1</v>
      </c>
      <c r="D7757" s="2" t="s">
        <v>1152</v>
      </c>
      <c r="E7757" s="2" t="s">
        <v>282</v>
      </c>
      <c r="F7757" s="2" t="s">
        <v>3968</v>
      </c>
      <c r="G7757" s="5">
        <v>10</v>
      </c>
      <c r="H7757" s="5">
        <v>41.5</v>
      </c>
      <c r="I7757" s="5">
        <v>415</v>
      </c>
      <c r="J7757" s="5">
        <v>684279.39</v>
      </c>
      <c r="K7757" s="3" t="str" cm="1">
        <f t="array" ref="K7757">_xlfn.LET(_xlpm.d,UPPER(TRIM(CLEAN(SUBSTITUTE(F7757,CHAR(160),"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58" spans="2:11" hidden="1" x14ac:dyDescent="0.25">
      <c r="B7758" s="20">
        <v>45959</v>
      </c>
      <c r="C7758" s="2" t="s">
        <v>1</v>
      </c>
      <c r="D7758" s="2" t="s">
        <v>1154</v>
      </c>
      <c r="E7758" s="2" t="s">
        <v>145</v>
      </c>
      <c r="F7758" s="2" t="s">
        <v>3968</v>
      </c>
      <c r="G7758" s="5">
        <v>12</v>
      </c>
      <c r="H7758" s="5">
        <v>41.5</v>
      </c>
      <c r="I7758" s="5">
        <v>498</v>
      </c>
      <c r="J7758" s="5">
        <v>684777.39</v>
      </c>
      <c r="K7758" s="3" t="str" cm="1">
        <f t="array" ref="K7758">_xlfn.LET(_xlpm.d,UPPER(TRIM(CLEAN(SUBSTITUTE(F7758,CHAR(160),"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59" spans="2:11" hidden="1" x14ac:dyDescent="0.25">
      <c r="B7759" s="20">
        <v>45960</v>
      </c>
      <c r="C7759" s="2" t="s">
        <v>1</v>
      </c>
      <c r="D7759" s="2" t="s">
        <v>1292</v>
      </c>
      <c r="E7759" s="2" t="s">
        <v>288</v>
      </c>
      <c r="F7759" s="2" t="s">
        <v>3968</v>
      </c>
      <c r="G7759" s="5">
        <v>32</v>
      </c>
      <c r="H7759" s="5">
        <v>41.5</v>
      </c>
      <c r="I7759" s="5">
        <v>1328</v>
      </c>
      <c r="J7759" s="5">
        <v>686105.39</v>
      </c>
      <c r="K7759" s="3" t="str" cm="1">
        <f t="array" ref="K7759">_xlfn.LET(_xlpm.d,UPPER(TRIM(CLEAN(SUBSTITUTE(F7759,CHAR(160),"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60" spans="2:11" hidden="1" x14ac:dyDescent="0.25">
      <c r="B7760" s="20">
        <v>45960</v>
      </c>
      <c r="C7760" s="2" t="s">
        <v>1</v>
      </c>
      <c r="D7760" s="2" t="s">
        <v>1293</v>
      </c>
      <c r="E7760" s="2" t="s">
        <v>160</v>
      </c>
      <c r="F7760" s="2" t="s">
        <v>3968</v>
      </c>
      <c r="G7760" s="5">
        <v>16</v>
      </c>
      <c r="H7760" s="5">
        <v>41.5</v>
      </c>
      <c r="I7760" s="5">
        <v>664</v>
      </c>
      <c r="J7760" s="5">
        <v>686769.39</v>
      </c>
      <c r="K7760" s="3" t="str" cm="1">
        <f t="array" ref="K7760">_xlfn.LET(_xlpm.d,UPPER(TRIM(CLEAN(SUBSTITUTE(F7760,CHAR(160),"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61" spans="2:11" hidden="1" x14ac:dyDescent="0.25">
      <c r="B7761" s="20">
        <v>45960</v>
      </c>
      <c r="C7761" s="2" t="s">
        <v>1</v>
      </c>
      <c r="D7761" s="2" t="s">
        <v>2176</v>
      </c>
      <c r="E7761" s="2" t="s">
        <v>268</v>
      </c>
      <c r="F7761" s="2" t="s">
        <v>3968</v>
      </c>
      <c r="G7761" s="5">
        <v>20</v>
      </c>
      <c r="H7761" s="5">
        <v>41.5</v>
      </c>
      <c r="I7761" s="5">
        <v>830</v>
      </c>
      <c r="J7761" s="5">
        <v>687599.39</v>
      </c>
      <c r="K7761" s="3" t="str" cm="1">
        <f t="array" ref="K7761">_xlfn.LET(_xlpm.d,UPPER(TRIM(CLEAN(SUBSTITUTE(F7761,CHAR(160),"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62" spans="2:11" hidden="1" x14ac:dyDescent="0.25">
      <c r="B7762" s="20">
        <v>45961</v>
      </c>
      <c r="C7762" s="2" t="s">
        <v>1</v>
      </c>
      <c r="D7762" s="2" t="s">
        <v>2177</v>
      </c>
      <c r="E7762" s="2" t="s">
        <v>78</v>
      </c>
      <c r="F7762" s="2" t="s">
        <v>3968</v>
      </c>
      <c r="G7762" s="5">
        <v>16</v>
      </c>
      <c r="H7762" s="5">
        <v>41.5</v>
      </c>
      <c r="I7762" s="5">
        <v>664</v>
      </c>
      <c r="J7762" s="5">
        <v>688263.39</v>
      </c>
      <c r="K7762" s="3" t="str" cm="1">
        <f t="array" ref="K7762">_xlfn.LET(_xlpm.d,UPPER(TRIM(CLEAN(SUBSTITUTE(F7762,CHAR(160),"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63" spans="2:11" hidden="1" x14ac:dyDescent="0.25">
      <c r="B7763" s="20">
        <v>45961</v>
      </c>
      <c r="C7763" s="2" t="s">
        <v>1</v>
      </c>
      <c r="D7763" s="2" t="s">
        <v>713</v>
      </c>
      <c r="E7763" s="2" t="s">
        <v>241</v>
      </c>
      <c r="F7763" s="2" t="s">
        <v>3968</v>
      </c>
      <c r="G7763" s="5">
        <v>10</v>
      </c>
      <c r="H7763" s="5">
        <v>41.5</v>
      </c>
      <c r="I7763" s="5">
        <v>415</v>
      </c>
      <c r="J7763" s="5">
        <v>688678.39</v>
      </c>
      <c r="K7763" s="3" t="str" cm="1">
        <f t="array" ref="K7763">_xlfn.LET(_xlpm.d,UPPER(TRIM(CLEAN(SUBSTITUTE(F7763,CHAR(160),"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64" spans="2:11" hidden="1" x14ac:dyDescent="0.25">
      <c r="B7764" s="20">
        <v>45964</v>
      </c>
      <c r="C7764" s="2" t="s">
        <v>1</v>
      </c>
      <c r="D7764" s="2" t="s">
        <v>3892</v>
      </c>
      <c r="E7764" s="2" t="s">
        <v>254</v>
      </c>
      <c r="F7764" s="2" t="s">
        <v>3968</v>
      </c>
      <c r="G7764" s="5">
        <v>50</v>
      </c>
      <c r="H7764" s="5">
        <v>41.5</v>
      </c>
      <c r="I7764" s="5">
        <v>2075</v>
      </c>
      <c r="J7764" s="5">
        <v>690753.39</v>
      </c>
      <c r="K7764" s="3" t="str" cm="1">
        <f t="array" ref="K7764">_xlfn.LET(_xlpm.d,UPPER(TRIM(CLEAN(SUBSTITUTE(F7764,CHAR(160),"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65" spans="2:11" hidden="1" x14ac:dyDescent="0.25">
      <c r="B7765" s="20">
        <v>45965</v>
      </c>
      <c r="C7765" s="2" t="s">
        <v>1</v>
      </c>
      <c r="D7765" s="2" t="s">
        <v>3893</v>
      </c>
      <c r="E7765" s="2" t="s">
        <v>141</v>
      </c>
      <c r="F7765" s="2" t="s">
        <v>3968</v>
      </c>
      <c r="G7765" s="5">
        <v>20</v>
      </c>
      <c r="H7765" s="5">
        <v>41.5</v>
      </c>
      <c r="I7765" s="5">
        <v>830</v>
      </c>
      <c r="J7765" s="5">
        <v>691583.39</v>
      </c>
      <c r="K7765" s="3" t="str" cm="1">
        <f t="array" ref="K7765">_xlfn.LET(_xlpm.d,UPPER(TRIM(CLEAN(SUBSTITUTE(F7765,CHAR(160),"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66" spans="2:11" hidden="1" x14ac:dyDescent="0.25">
      <c r="B7766" s="20">
        <v>45966</v>
      </c>
      <c r="C7766" s="2" t="s">
        <v>1</v>
      </c>
      <c r="D7766" s="2" t="s">
        <v>2189</v>
      </c>
      <c r="E7766" s="2" t="s">
        <v>282</v>
      </c>
      <c r="F7766" s="2" t="s">
        <v>3968</v>
      </c>
      <c r="G7766" s="5">
        <v>10</v>
      </c>
      <c r="H7766" s="5">
        <v>41.5</v>
      </c>
      <c r="I7766" s="5">
        <v>415</v>
      </c>
      <c r="J7766" s="5">
        <v>691998.39</v>
      </c>
      <c r="K7766" s="3" t="str" cm="1">
        <f t="array" ref="K7766">_xlfn.LET(_xlpm.d,UPPER(TRIM(CLEAN(SUBSTITUTE(F7766,CHAR(160),"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67" spans="2:11" hidden="1" x14ac:dyDescent="0.25">
      <c r="B7767" s="20">
        <v>45966</v>
      </c>
      <c r="C7767" s="2" t="s">
        <v>1</v>
      </c>
      <c r="D7767" s="2" t="s">
        <v>2190</v>
      </c>
      <c r="E7767" s="2" t="s">
        <v>16</v>
      </c>
      <c r="F7767" s="2" t="s">
        <v>3968</v>
      </c>
      <c r="G7767" s="5">
        <v>10</v>
      </c>
      <c r="H7767" s="5">
        <v>41.5</v>
      </c>
      <c r="I7767" s="5">
        <v>415</v>
      </c>
      <c r="J7767" s="5">
        <v>692413.39</v>
      </c>
      <c r="K7767" s="3" t="str" cm="1">
        <f t="array" ref="K7767">_xlfn.LET(_xlpm.d,UPPER(TRIM(CLEAN(SUBSTITUTE(F7767,CHAR(160),"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68" spans="2:11" hidden="1" x14ac:dyDescent="0.25">
      <c r="B7768" s="20">
        <v>45967</v>
      </c>
      <c r="C7768" s="2" t="s">
        <v>1</v>
      </c>
      <c r="D7768" s="2" t="s">
        <v>718</v>
      </c>
      <c r="E7768" s="2" t="s">
        <v>168</v>
      </c>
      <c r="F7768" s="2" t="s">
        <v>3968</v>
      </c>
      <c r="G7768" s="5">
        <v>32</v>
      </c>
      <c r="H7768" s="5">
        <v>41.5</v>
      </c>
      <c r="I7768" s="5">
        <v>1328</v>
      </c>
      <c r="J7768" s="5">
        <v>693741.39</v>
      </c>
      <c r="K7768" s="3" t="str" cm="1">
        <f t="array" ref="K7768">_xlfn.LET(_xlpm.d,UPPER(TRIM(CLEAN(SUBSTITUTE(F7768,CHAR(160),"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69" spans="2:11" hidden="1" x14ac:dyDescent="0.25">
      <c r="B7769" s="20">
        <v>45967</v>
      </c>
      <c r="C7769" s="2" t="s">
        <v>1</v>
      </c>
      <c r="D7769" s="2" t="s">
        <v>719</v>
      </c>
      <c r="E7769" s="2" t="s">
        <v>192</v>
      </c>
      <c r="F7769" s="2" t="s">
        <v>3968</v>
      </c>
      <c r="G7769" s="5">
        <v>24</v>
      </c>
      <c r="H7769" s="5">
        <v>41.5</v>
      </c>
      <c r="I7769" s="5">
        <v>996</v>
      </c>
      <c r="J7769" s="5">
        <v>694737.39</v>
      </c>
      <c r="K7769" s="3" t="str" cm="1">
        <f t="array" ref="K7769">_xlfn.LET(_xlpm.d,UPPER(TRIM(CLEAN(SUBSTITUTE(F7769,CHAR(160),"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70" spans="2:11" hidden="1" x14ac:dyDescent="0.25">
      <c r="B7770" s="20">
        <v>45967</v>
      </c>
      <c r="C7770" s="2" t="s">
        <v>1</v>
      </c>
      <c r="D7770" s="2" t="s">
        <v>2191</v>
      </c>
      <c r="E7770" s="2" t="s">
        <v>248</v>
      </c>
      <c r="F7770" s="2" t="s">
        <v>3968</v>
      </c>
      <c r="G7770" s="5">
        <v>80</v>
      </c>
      <c r="H7770" s="5">
        <v>41.5</v>
      </c>
      <c r="I7770" s="5">
        <v>3320</v>
      </c>
      <c r="J7770" s="5">
        <v>698057.39</v>
      </c>
      <c r="K7770" s="3" t="str" cm="1">
        <f t="array" ref="K7770">_xlfn.LET(_xlpm.d,UPPER(TRIM(CLEAN(SUBSTITUTE(F7770,CHAR(160),"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71" spans="2:11" hidden="1" x14ac:dyDescent="0.25">
      <c r="B7771" s="20">
        <v>45967</v>
      </c>
      <c r="C7771" s="2" t="s">
        <v>1</v>
      </c>
      <c r="D7771" s="2" t="s">
        <v>720</v>
      </c>
      <c r="E7771" s="2" t="s">
        <v>279</v>
      </c>
      <c r="F7771" s="2" t="s">
        <v>3968</v>
      </c>
      <c r="G7771" s="5">
        <v>90</v>
      </c>
      <c r="H7771" s="5">
        <v>41.5</v>
      </c>
      <c r="I7771" s="5">
        <v>3735</v>
      </c>
      <c r="J7771" s="5">
        <v>701792.39</v>
      </c>
      <c r="K7771" s="3" t="str" cm="1">
        <f t="array" ref="K7771">_xlfn.LET(_xlpm.d,UPPER(TRIM(CLEAN(SUBSTITUTE(F7771,CHAR(160),"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72" spans="2:11" hidden="1" x14ac:dyDescent="0.25">
      <c r="B7772" s="20">
        <v>45967</v>
      </c>
      <c r="C7772" s="2" t="s">
        <v>1</v>
      </c>
      <c r="D7772" s="2" t="s">
        <v>1162</v>
      </c>
      <c r="E7772" s="2" t="s">
        <v>151</v>
      </c>
      <c r="F7772" s="2" t="s">
        <v>3968</v>
      </c>
      <c r="G7772" s="5">
        <v>20</v>
      </c>
      <c r="H7772" s="5">
        <v>41.5</v>
      </c>
      <c r="I7772" s="5">
        <v>830</v>
      </c>
      <c r="J7772" s="5">
        <v>702622.39</v>
      </c>
      <c r="K7772" s="3" t="str" cm="1">
        <f t="array" ref="K7772">_xlfn.LET(_xlpm.d,UPPER(TRIM(CLEAN(SUBSTITUTE(F7772,CHAR(160),"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73" spans="2:11" hidden="1" x14ac:dyDescent="0.25">
      <c r="B7773" s="20">
        <v>45967</v>
      </c>
      <c r="C7773" s="2" t="s">
        <v>1</v>
      </c>
      <c r="D7773" s="2" t="s">
        <v>3265</v>
      </c>
      <c r="E7773" s="2" t="s">
        <v>319</v>
      </c>
      <c r="F7773" s="2" t="s">
        <v>3968</v>
      </c>
      <c r="G7773" s="5">
        <v>48</v>
      </c>
      <c r="H7773" s="5">
        <v>41.5</v>
      </c>
      <c r="I7773" s="5">
        <v>1992</v>
      </c>
      <c r="J7773" s="5">
        <v>704614.39</v>
      </c>
      <c r="K7773" s="3" t="str" cm="1">
        <f t="array" ref="K7773">_xlfn.LET(_xlpm.d,UPPER(TRIM(CLEAN(SUBSTITUTE(F7773,CHAR(160),"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74" spans="2:11" hidden="1" x14ac:dyDescent="0.25">
      <c r="B7774" s="20">
        <v>45967</v>
      </c>
      <c r="C7774" s="2" t="s">
        <v>1</v>
      </c>
      <c r="D7774" s="2" t="s">
        <v>3266</v>
      </c>
      <c r="E7774" s="2" t="s">
        <v>288</v>
      </c>
      <c r="F7774" s="2" t="s">
        <v>3968</v>
      </c>
      <c r="G7774" s="5">
        <v>16</v>
      </c>
      <c r="H7774" s="5">
        <v>41.5</v>
      </c>
      <c r="I7774" s="5">
        <v>664</v>
      </c>
      <c r="J7774" s="5">
        <v>705278.39</v>
      </c>
      <c r="K7774" s="3" t="str" cm="1">
        <f t="array" ref="K7774">_xlfn.LET(_xlpm.d,UPPER(TRIM(CLEAN(SUBSTITUTE(F7774,CHAR(160),"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75" spans="2:11" hidden="1" x14ac:dyDescent="0.25">
      <c r="B7775" s="20">
        <v>45967</v>
      </c>
      <c r="C7775" s="2" t="s">
        <v>1</v>
      </c>
      <c r="D7775" s="2" t="s">
        <v>3266</v>
      </c>
      <c r="E7775" s="2" t="s">
        <v>288</v>
      </c>
      <c r="F7775" s="2" t="s">
        <v>3968</v>
      </c>
      <c r="G7775" s="5">
        <v>20</v>
      </c>
      <c r="H7775" s="5">
        <v>21.3</v>
      </c>
      <c r="I7775" s="5">
        <v>426</v>
      </c>
      <c r="J7775" s="5">
        <v>705704.39</v>
      </c>
      <c r="K7775" s="3" t="str" cm="1">
        <f t="array" ref="K7775">_xlfn.LET(_xlpm.d,UPPER(TRIM(CLEAN(SUBSTITUTE(F7775,CHAR(160),"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76" spans="2:11" hidden="1" x14ac:dyDescent="0.25">
      <c r="B7776" s="20">
        <v>45967</v>
      </c>
      <c r="C7776" s="2" t="s">
        <v>1</v>
      </c>
      <c r="D7776" s="2" t="s">
        <v>3267</v>
      </c>
      <c r="E7776" s="2" t="s">
        <v>286</v>
      </c>
      <c r="F7776" s="2" t="s">
        <v>3968</v>
      </c>
      <c r="G7776" s="5">
        <v>13</v>
      </c>
      <c r="H7776" s="5">
        <v>21.3</v>
      </c>
      <c r="I7776" s="5">
        <v>276.89999999999998</v>
      </c>
      <c r="J7776" s="5">
        <v>705981.29</v>
      </c>
      <c r="K7776" s="3" t="str" cm="1">
        <f t="array" ref="K7776">_xlfn.LET(_xlpm.d,UPPER(TRIM(CLEAN(SUBSTITUTE(F7776,CHAR(160),"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77" spans="2:11" hidden="1" x14ac:dyDescent="0.25">
      <c r="B7777" s="20">
        <v>45968</v>
      </c>
      <c r="C7777" s="2" t="s">
        <v>1</v>
      </c>
      <c r="D7777" s="2" t="s">
        <v>1165</v>
      </c>
      <c r="E7777" s="2" t="s">
        <v>154</v>
      </c>
      <c r="F7777" s="2" t="s">
        <v>3968</v>
      </c>
      <c r="G7777" s="5">
        <v>32</v>
      </c>
      <c r="H7777" s="5">
        <v>41.5</v>
      </c>
      <c r="I7777" s="5">
        <v>1328</v>
      </c>
      <c r="J7777" s="5">
        <v>707309.29</v>
      </c>
      <c r="K7777" s="3" t="str" cm="1">
        <f t="array" ref="K7777">_xlfn.LET(_xlpm.d,UPPER(TRIM(CLEAN(SUBSTITUTE(F7777,CHAR(160),"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78" spans="2:11" hidden="1" x14ac:dyDescent="0.25">
      <c r="B7778" s="20">
        <v>45968</v>
      </c>
      <c r="C7778" s="2" t="s">
        <v>1</v>
      </c>
      <c r="D7778" s="2" t="s">
        <v>3270</v>
      </c>
      <c r="E7778" s="2" t="s">
        <v>186</v>
      </c>
      <c r="F7778" s="2" t="s">
        <v>3968</v>
      </c>
      <c r="G7778" s="5">
        <v>15</v>
      </c>
      <c r="H7778" s="5">
        <v>41.5</v>
      </c>
      <c r="I7778" s="5">
        <v>622.5</v>
      </c>
      <c r="J7778" s="5">
        <v>707931.79</v>
      </c>
      <c r="K7778" s="3" t="str" cm="1">
        <f t="array" ref="K7778">_xlfn.LET(_xlpm.d,UPPER(TRIM(CLEAN(SUBSTITUTE(F7778,CHAR(160),"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79" spans="2:11" hidden="1" x14ac:dyDescent="0.25">
      <c r="B7779" s="20">
        <v>45968</v>
      </c>
      <c r="C7779" s="2" t="s">
        <v>1</v>
      </c>
      <c r="D7779" s="2" t="s">
        <v>4009</v>
      </c>
      <c r="E7779" s="2" t="s">
        <v>232</v>
      </c>
      <c r="F7779" s="2" t="s">
        <v>3968</v>
      </c>
      <c r="G7779" s="5">
        <v>15</v>
      </c>
      <c r="H7779" s="5">
        <v>41.5</v>
      </c>
      <c r="I7779" s="5">
        <v>622.5</v>
      </c>
      <c r="J7779" s="5">
        <v>708554.29</v>
      </c>
      <c r="K7779" s="3" t="str" cm="1">
        <f t="array" ref="K7779">_xlfn.LET(_xlpm.d,UPPER(TRIM(CLEAN(SUBSTITUTE(F7779,CHAR(160),"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80" spans="2:11" hidden="1" x14ac:dyDescent="0.25">
      <c r="B7780" s="20">
        <v>45968</v>
      </c>
      <c r="C7780" s="2" t="s">
        <v>1</v>
      </c>
      <c r="D7780" s="2" t="s">
        <v>721</v>
      </c>
      <c r="E7780" s="2" t="s">
        <v>241</v>
      </c>
      <c r="F7780" s="2" t="s">
        <v>3968</v>
      </c>
      <c r="G7780" s="5">
        <v>20</v>
      </c>
      <c r="H7780" s="5">
        <v>41.5</v>
      </c>
      <c r="I7780" s="5">
        <v>830</v>
      </c>
      <c r="J7780" s="5">
        <v>709384.29</v>
      </c>
      <c r="K7780" s="3" t="str" cm="1">
        <f t="array" ref="K7780">_xlfn.LET(_xlpm.d,UPPER(TRIM(CLEAN(SUBSTITUTE(F7780,CHAR(160),"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81" spans="2:11" hidden="1" x14ac:dyDescent="0.25">
      <c r="B7781" s="20">
        <v>45968</v>
      </c>
      <c r="C7781" s="2" t="s">
        <v>1</v>
      </c>
      <c r="D7781" s="2" t="s">
        <v>4010</v>
      </c>
      <c r="E7781" s="2" t="s">
        <v>165</v>
      </c>
      <c r="F7781" s="2" t="s">
        <v>3968</v>
      </c>
      <c r="G7781" s="5">
        <v>10</v>
      </c>
      <c r="H7781" s="5">
        <v>41.5</v>
      </c>
      <c r="I7781" s="5">
        <v>415</v>
      </c>
      <c r="J7781" s="5">
        <v>709799.29</v>
      </c>
      <c r="K7781" s="3" t="str" cm="1">
        <f t="array" ref="K7781">_xlfn.LET(_xlpm.d,UPPER(TRIM(CLEAN(SUBSTITUTE(F7781,CHAR(160),"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82" spans="2:11" hidden="1" x14ac:dyDescent="0.25">
      <c r="B7782" s="20">
        <v>45968</v>
      </c>
      <c r="C7782" s="2" t="s">
        <v>1</v>
      </c>
      <c r="D7782" s="2" t="s">
        <v>3275</v>
      </c>
      <c r="E7782" s="2" t="s">
        <v>224</v>
      </c>
      <c r="F7782" s="2" t="s">
        <v>4011</v>
      </c>
      <c r="G7782" s="5">
        <v>48</v>
      </c>
      <c r="H7782" s="5">
        <v>41.5</v>
      </c>
      <c r="I7782" s="5">
        <v>1992</v>
      </c>
      <c r="J7782" s="5">
        <v>711791.29</v>
      </c>
      <c r="K7782" s="3" t="str" cm="1">
        <f t="array" ref="K7782">_xlfn.LET(_xlpm.d,UPPER(TRIM(CLEAN(SUBSTITUTE(F7782,CHAR(160),"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83" spans="2:11" hidden="1" x14ac:dyDescent="0.25">
      <c r="B7783" s="20">
        <v>45971</v>
      </c>
      <c r="C7783" s="2" t="s">
        <v>1</v>
      </c>
      <c r="D7783" s="2" t="s">
        <v>4012</v>
      </c>
      <c r="E7783" s="2" t="s">
        <v>254</v>
      </c>
      <c r="F7783" s="2" t="s">
        <v>3968</v>
      </c>
      <c r="G7783" s="5">
        <v>40</v>
      </c>
      <c r="H7783" s="5">
        <v>41.5</v>
      </c>
      <c r="I7783" s="5">
        <v>1660</v>
      </c>
      <c r="J7783" s="5">
        <v>713451.29</v>
      </c>
      <c r="K7783" s="3" t="str" cm="1">
        <f t="array" ref="K7783">_xlfn.LET(_xlpm.d,UPPER(TRIM(CLEAN(SUBSTITUTE(F7783,CHAR(160),"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84" spans="2:11" hidden="1" x14ac:dyDescent="0.25">
      <c r="B7784" s="20">
        <v>45973</v>
      </c>
      <c r="C7784" s="2" t="s">
        <v>1</v>
      </c>
      <c r="D7784" s="2" t="s">
        <v>1168</v>
      </c>
      <c r="E7784" s="2" t="s">
        <v>149</v>
      </c>
      <c r="F7784" s="2" t="s">
        <v>3968</v>
      </c>
      <c r="G7784" s="5">
        <v>32</v>
      </c>
      <c r="H7784" s="5">
        <v>41.5</v>
      </c>
      <c r="I7784" s="5">
        <v>1328</v>
      </c>
      <c r="J7784" s="5">
        <v>714779.29</v>
      </c>
      <c r="K7784" s="3" t="str" cm="1">
        <f t="array" ref="K7784">_xlfn.LET(_xlpm.d,UPPER(TRIM(CLEAN(SUBSTITUTE(F7784,CHAR(160),"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85" spans="2:11" hidden="1" x14ac:dyDescent="0.25">
      <c r="B7785" s="20">
        <v>45974</v>
      </c>
      <c r="C7785" s="2" t="s">
        <v>1</v>
      </c>
      <c r="D7785" s="2" t="s">
        <v>1170</v>
      </c>
      <c r="E7785" s="2" t="s">
        <v>180</v>
      </c>
      <c r="F7785" s="2" t="s">
        <v>3968</v>
      </c>
      <c r="G7785" s="5">
        <v>36</v>
      </c>
      <c r="H7785" s="5">
        <v>41.5</v>
      </c>
      <c r="I7785" s="5">
        <v>1494</v>
      </c>
      <c r="J7785" s="5">
        <v>716273.29</v>
      </c>
      <c r="K7785" s="3" t="str" cm="1">
        <f t="array" ref="K7785">_xlfn.LET(_xlpm.d,UPPER(TRIM(CLEAN(SUBSTITUTE(F7785,CHAR(160),"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86" spans="2:11" hidden="1" x14ac:dyDescent="0.25">
      <c r="B7786" s="20">
        <v>45974</v>
      </c>
      <c r="C7786" s="2" t="s">
        <v>1</v>
      </c>
      <c r="D7786" s="2" t="s">
        <v>1508</v>
      </c>
      <c r="E7786" s="2" t="s">
        <v>135</v>
      </c>
      <c r="F7786" s="2" t="s">
        <v>3968</v>
      </c>
      <c r="G7786" s="5">
        <v>24</v>
      </c>
      <c r="H7786" s="5">
        <v>41.5</v>
      </c>
      <c r="I7786" s="5">
        <v>996</v>
      </c>
      <c r="J7786" s="5">
        <v>717269.29</v>
      </c>
      <c r="K7786" s="3" t="str" cm="1">
        <f t="array" ref="K7786">_xlfn.LET(_xlpm.d,UPPER(TRIM(CLEAN(SUBSTITUTE(F7786,CHAR(160),"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87" spans="2:11" hidden="1" x14ac:dyDescent="0.25">
      <c r="B7787" s="20">
        <v>45974</v>
      </c>
      <c r="C7787" s="2" t="s">
        <v>1</v>
      </c>
      <c r="D7787" s="2" t="s">
        <v>4013</v>
      </c>
      <c r="E7787" s="2" t="s">
        <v>286</v>
      </c>
      <c r="F7787" s="2" t="s">
        <v>3968</v>
      </c>
      <c r="G7787" s="5">
        <v>31</v>
      </c>
      <c r="H7787" s="5">
        <v>41.5</v>
      </c>
      <c r="I7787" s="5">
        <v>1286.5</v>
      </c>
      <c r="J7787" s="5">
        <v>718555.79</v>
      </c>
      <c r="K7787" s="3" t="str" cm="1">
        <f t="array" ref="K7787">_xlfn.LET(_xlpm.d,UPPER(TRIM(CLEAN(SUBSTITUTE(F7787,CHAR(160),"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88" spans="2:11" hidden="1" x14ac:dyDescent="0.25">
      <c r="B7788" s="20">
        <v>45975</v>
      </c>
      <c r="C7788" s="2" t="s">
        <v>1</v>
      </c>
      <c r="D7788" s="2" t="s">
        <v>1462</v>
      </c>
      <c r="E7788" s="2" t="s">
        <v>236</v>
      </c>
      <c r="F7788" s="2" t="s">
        <v>3968</v>
      </c>
      <c r="G7788" s="5">
        <v>40</v>
      </c>
      <c r="H7788" s="5">
        <v>41.5</v>
      </c>
      <c r="I7788" s="5">
        <v>1660</v>
      </c>
      <c r="J7788" s="5">
        <v>720215.79</v>
      </c>
      <c r="K7788" s="3" t="str" cm="1">
        <f t="array" ref="K7788">_xlfn.LET(_xlpm.d,UPPER(TRIM(CLEAN(SUBSTITUTE(F7788,CHAR(160),"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89" spans="2:11" hidden="1" x14ac:dyDescent="0.25">
      <c r="B7789" s="20">
        <v>45975</v>
      </c>
      <c r="C7789" s="2" t="s">
        <v>1</v>
      </c>
      <c r="D7789" s="2" t="s">
        <v>1463</v>
      </c>
      <c r="E7789" s="2" t="s">
        <v>238</v>
      </c>
      <c r="F7789" s="2" t="s">
        <v>3968</v>
      </c>
      <c r="G7789" s="5">
        <v>36</v>
      </c>
      <c r="H7789" s="5">
        <v>41.5</v>
      </c>
      <c r="I7789" s="5">
        <v>1494</v>
      </c>
      <c r="J7789" s="5">
        <v>721709.79</v>
      </c>
      <c r="K7789" s="3" t="str" cm="1">
        <f t="array" ref="K7789">_xlfn.LET(_xlpm.d,UPPER(TRIM(CLEAN(SUBSTITUTE(F7789,CHAR(160),"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90" spans="2:11" hidden="1" x14ac:dyDescent="0.25">
      <c r="B7790" s="20">
        <v>45975</v>
      </c>
      <c r="C7790" s="2" t="s">
        <v>1</v>
      </c>
      <c r="D7790" s="2" t="s">
        <v>2199</v>
      </c>
      <c r="E7790" s="2" t="s">
        <v>186</v>
      </c>
      <c r="F7790" s="2" t="s">
        <v>3968</v>
      </c>
      <c r="G7790" s="5">
        <v>10</v>
      </c>
      <c r="H7790" s="5">
        <v>41.5</v>
      </c>
      <c r="I7790" s="5">
        <v>415</v>
      </c>
      <c r="J7790" s="5">
        <v>722124.79</v>
      </c>
      <c r="K7790" s="3" t="str" cm="1">
        <f t="array" ref="K7790">_xlfn.LET(_xlpm.d,UPPER(TRIM(CLEAN(SUBSTITUTE(F7790,CHAR(160),"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91" spans="2:11" hidden="1" x14ac:dyDescent="0.25">
      <c r="B7791" s="20">
        <v>45975</v>
      </c>
      <c r="C7791" s="2" t="s">
        <v>1</v>
      </c>
      <c r="D7791" s="2" t="s">
        <v>2201</v>
      </c>
      <c r="E7791" s="2" t="s">
        <v>241</v>
      </c>
      <c r="F7791" s="2" t="s">
        <v>3968</v>
      </c>
      <c r="G7791" s="5">
        <v>10</v>
      </c>
      <c r="H7791" s="5">
        <v>41.5</v>
      </c>
      <c r="I7791" s="5">
        <v>415</v>
      </c>
      <c r="J7791" s="5">
        <v>722539.79</v>
      </c>
      <c r="K7791" s="3" t="str" cm="1">
        <f t="array" ref="K7791">_xlfn.LET(_xlpm.d,UPPER(TRIM(CLEAN(SUBSTITUTE(F7791,CHAR(160),"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92" spans="2:11" hidden="1" x14ac:dyDescent="0.25">
      <c r="B7792" s="20">
        <v>45975</v>
      </c>
      <c r="C7792" s="2" t="s">
        <v>1</v>
      </c>
      <c r="D7792" s="2" t="s">
        <v>727</v>
      </c>
      <c r="E7792" s="2" t="s">
        <v>43</v>
      </c>
      <c r="F7792" s="2" t="s">
        <v>3968</v>
      </c>
      <c r="G7792" s="5">
        <v>15</v>
      </c>
      <c r="H7792" s="5">
        <v>31.3</v>
      </c>
      <c r="I7792" s="5">
        <v>469.5</v>
      </c>
      <c r="J7792" s="5">
        <v>723009.29</v>
      </c>
      <c r="K7792" s="3" t="str" cm="1">
        <f t="array" ref="K7792">_xlfn.LET(_xlpm.d,UPPER(TRIM(CLEAN(SUBSTITUTE(F7792,CHAR(160),"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93" spans="2:11" hidden="1" x14ac:dyDescent="0.25">
      <c r="B7793" s="20">
        <v>45978</v>
      </c>
      <c r="C7793" s="2" t="s">
        <v>1</v>
      </c>
      <c r="D7793" s="2" t="s">
        <v>1464</v>
      </c>
      <c r="E7793" s="2" t="s">
        <v>160</v>
      </c>
      <c r="F7793" s="2" t="s">
        <v>3968</v>
      </c>
      <c r="G7793" s="5">
        <v>34</v>
      </c>
      <c r="H7793" s="5">
        <v>41.5</v>
      </c>
      <c r="I7793" s="5">
        <v>1411</v>
      </c>
      <c r="J7793" s="5">
        <v>724420.29</v>
      </c>
      <c r="K7793" s="3" t="str" cm="1">
        <f t="array" ref="K7793">_xlfn.LET(_xlpm.d,UPPER(TRIM(CLEAN(SUBSTITUTE(F7793,CHAR(160),"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94" spans="2:11" hidden="1" x14ac:dyDescent="0.25">
      <c r="B7794" s="20">
        <v>45978</v>
      </c>
      <c r="C7794" s="2" t="s">
        <v>1</v>
      </c>
      <c r="D7794" s="2" t="s">
        <v>2203</v>
      </c>
      <c r="E7794" s="2" t="s">
        <v>254</v>
      </c>
      <c r="F7794" s="2" t="s">
        <v>3968</v>
      </c>
      <c r="G7794" s="5">
        <v>40</v>
      </c>
      <c r="H7794" s="5">
        <v>41.5</v>
      </c>
      <c r="I7794" s="5">
        <v>1660</v>
      </c>
      <c r="J7794" s="5">
        <v>726080.29</v>
      </c>
      <c r="K7794" s="3" t="str" cm="1">
        <f t="array" ref="K7794">_xlfn.LET(_xlpm.d,UPPER(TRIM(CLEAN(SUBSTITUTE(F7794,CHAR(160),"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95" spans="2:11" hidden="1" x14ac:dyDescent="0.25">
      <c r="B7795" s="20">
        <v>45979</v>
      </c>
      <c r="C7795" s="2" t="s">
        <v>1</v>
      </c>
      <c r="D7795" s="2" t="s">
        <v>1466</v>
      </c>
      <c r="E7795" s="2" t="s">
        <v>147</v>
      </c>
      <c r="F7795" s="2" t="s">
        <v>3968</v>
      </c>
      <c r="G7795" s="5">
        <v>32</v>
      </c>
      <c r="H7795" s="5">
        <v>41.5</v>
      </c>
      <c r="I7795" s="5">
        <v>1328</v>
      </c>
      <c r="J7795" s="5">
        <v>727408.29</v>
      </c>
      <c r="K7795" s="3" t="str" cm="1">
        <f t="array" ref="K7795">_xlfn.LET(_xlpm.d,UPPER(TRIM(CLEAN(SUBSTITUTE(F7795,CHAR(160),"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96" spans="2:11" hidden="1" x14ac:dyDescent="0.25">
      <c r="B7796" s="20">
        <v>45979</v>
      </c>
      <c r="C7796" s="2" t="s">
        <v>1</v>
      </c>
      <c r="D7796" s="2" t="s">
        <v>1564</v>
      </c>
      <c r="E7796" s="2" t="s">
        <v>273</v>
      </c>
      <c r="F7796" s="2" t="s">
        <v>3968</v>
      </c>
      <c r="G7796" s="5">
        <v>32</v>
      </c>
      <c r="H7796" s="5">
        <v>41.5</v>
      </c>
      <c r="I7796" s="5">
        <v>1328</v>
      </c>
      <c r="J7796" s="5">
        <v>728736.29</v>
      </c>
      <c r="K7796" s="3" t="str" cm="1">
        <f t="array" ref="K7796">_xlfn.LET(_xlpm.d,UPPER(TRIM(CLEAN(SUBSTITUTE(F7796,CHAR(160),"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97" spans="2:11" hidden="1" x14ac:dyDescent="0.25">
      <c r="B7797" s="20">
        <v>45979</v>
      </c>
      <c r="C7797" s="2" t="s">
        <v>1</v>
      </c>
      <c r="D7797" s="2" t="s">
        <v>1468</v>
      </c>
      <c r="E7797" s="2" t="s">
        <v>158</v>
      </c>
      <c r="F7797" s="2" t="s">
        <v>3968</v>
      </c>
      <c r="G7797" s="5">
        <v>40</v>
      </c>
      <c r="H7797" s="5">
        <v>41.5</v>
      </c>
      <c r="I7797" s="5">
        <v>1660</v>
      </c>
      <c r="J7797" s="5">
        <v>730396.29</v>
      </c>
      <c r="K7797" s="3" t="str" cm="1">
        <f t="array" ref="K7797">_xlfn.LET(_xlpm.d,UPPER(TRIM(CLEAN(SUBSTITUTE(F7797,CHAR(160),"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98" spans="2:11" hidden="1" x14ac:dyDescent="0.25">
      <c r="B7798" s="20">
        <v>45980</v>
      </c>
      <c r="C7798" s="2" t="s">
        <v>1</v>
      </c>
      <c r="D7798" s="2" t="s">
        <v>2208</v>
      </c>
      <c r="E7798" s="2" t="s">
        <v>189</v>
      </c>
      <c r="F7798" s="2" t="s">
        <v>3968</v>
      </c>
      <c r="G7798" s="5">
        <v>20</v>
      </c>
      <c r="H7798" s="5">
        <v>41.5</v>
      </c>
      <c r="I7798" s="5">
        <v>830</v>
      </c>
      <c r="J7798" s="5">
        <v>731226.29</v>
      </c>
      <c r="K7798" s="3" t="str" cm="1">
        <f t="array" ref="K7798">_xlfn.LET(_xlpm.d,UPPER(TRIM(CLEAN(SUBSTITUTE(F7798,CHAR(160),"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799" spans="2:11" hidden="1" x14ac:dyDescent="0.25">
      <c r="B7799" s="20">
        <v>45980</v>
      </c>
      <c r="C7799" s="2" t="s">
        <v>1</v>
      </c>
      <c r="D7799" s="2" t="s">
        <v>4014</v>
      </c>
      <c r="E7799" s="2" t="s">
        <v>145</v>
      </c>
      <c r="F7799" s="2" t="s">
        <v>3968</v>
      </c>
      <c r="G7799" s="5">
        <v>32</v>
      </c>
      <c r="H7799" s="5">
        <v>0</v>
      </c>
      <c r="I7799" s="5">
        <v>0</v>
      </c>
      <c r="J7799" s="5">
        <v>731226.29</v>
      </c>
      <c r="K7799" s="3" t="str" cm="1">
        <f t="array" ref="K7799">_xlfn.LET(_xlpm.d,UPPER(TRIM(CLEAN(SUBSTITUTE(F7799,CHAR(160),"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00" spans="2:11" hidden="1" x14ac:dyDescent="0.25">
      <c r="B7800" s="20">
        <v>45981</v>
      </c>
      <c r="C7800" s="2" t="s">
        <v>1</v>
      </c>
      <c r="D7800" s="2" t="s">
        <v>1176</v>
      </c>
      <c r="E7800" s="2" t="s">
        <v>192</v>
      </c>
      <c r="F7800" s="2" t="s">
        <v>3968</v>
      </c>
      <c r="G7800" s="5">
        <v>20</v>
      </c>
      <c r="H7800" s="5">
        <v>41.5</v>
      </c>
      <c r="I7800" s="5">
        <v>830</v>
      </c>
      <c r="J7800" s="5">
        <v>732056.29</v>
      </c>
      <c r="K7800" s="3" t="str" cm="1">
        <f t="array" ref="K7800">_xlfn.LET(_xlpm.d,UPPER(TRIM(CLEAN(SUBSTITUTE(F7800,CHAR(160),"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01" spans="2:11" hidden="1" x14ac:dyDescent="0.25">
      <c r="B7801" s="20">
        <v>45981</v>
      </c>
      <c r="C7801" s="2" t="s">
        <v>1</v>
      </c>
      <c r="D7801" s="2" t="s">
        <v>1177</v>
      </c>
      <c r="E7801" s="2" t="s">
        <v>135</v>
      </c>
      <c r="F7801" s="2" t="s">
        <v>3968</v>
      </c>
      <c r="G7801" s="5">
        <v>40</v>
      </c>
      <c r="H7801" s="5">
        <v>41.5</v>
      </c>
      <c r="I7801" s="5">
        <v>1660</v>
      </c>
      <c r="J7801" s="5">
        <v>733716.29</v>
      </c>
      <c r="K7801" s="3" t="str" cm="1">
        <f t="array" ref="K7801">_xlfn.LET(_xlpm.d,UPPER(TRIM(CLEAN(SUBSTITUTE(F7801,CHAR(160),"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02" spans="2:11" hidden="1" x14ac:dyDescent="0.25">
      <c r="B7802" s="20">
        <v>45981</v>
      </c>
      <c r="C7802" s="2" t="s">
        <v>1</v>
      </c>
      <c r="D7802" s="2" t="s">
        <v>3289</v>
      </c>
      <c r="E7802" s="2" t="s">
        <v>248</v>
      </c>
      <c r="F7802" s="2" t="s">
        <v>3968</v>
      </c>
      <c r="G7802" s="5">
        <v>60</v>
      </c>
      <c r="H7802" s="5">
        <v>41.5</v>
      </c>
      <c r="I7802" s="5">
        <v>2490</v>
      </c>
      <c r="J7802" s="5">
        <v>736206.29</v>
      </c>
      <c r="K7802" s="3" t="str" cm="1">
        <f t="array" ref="K7802">_xlfn.LET(_xlpm.d,UPPER(TRIM(CLEAN(SUBSTITUTE(F7802,CHAR(160),"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03" spans="2:11" hidden="1" x14ac:dyDescent="0.25">
      <c r="B7803" s="20">
        <v>45982</v>
      </c>
      <c r="C7803" s="2" t="s">
        <v>1</v>
      </c>
      <c r="D7803" s="2" t="s">
        <v>3291</v>
      </c>
      <c r="E7803" s="2" t="s">
        <v>243</v>
      </c>
      <c r="F7803" s="2" t="s">
        <v>3968</v>
      </c>
      <c r="G7803" s="5">
        <v>30</v>
      </c>
      <c r="H7803" s="5">
        <v>41.5</v>
      </c>
      <c r="I7803" s="5">
        <v>1245</v>
      </c>
      <c r="J7803" s="5">
        <v>737451.29</v>
      </c>
      <c r="K7803" s="3" t="str" cm="1">
        <f t="array" ref="K7803">_xlfn.LET(_xlpm.d,UPPER(TRIM(CLEAN(SUBSTITUTE(F7803,CHAR(160),"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04" spans="2:11" hidden="1" x14ac:dyDescent="0.25">
      <c r="B7804" s="20">
        <v>45982</v>
      </c>
      <c r="C7804" s="2" t="s">
        <v>1</v>
      </c>
      <c r="D7804" s="2" t="s">
        <v>2209</v>
      </c>
      <c r="E7804" s="2" t="s">
        <v>78</v>
      </c>
      <c r="F7804" s="2" t="s">
        <v>3968</v>
      </c>
      <c r="G7804" s="5">
        <v>32</v>
      </c>
      <c r="H7804" s="5">
        <v>41.5</v>
      </c>
      <c r="I7804" s="5">
        <v>1328</v>
      </c>
      <c r="J7804" s="5">
        <v>738779.29</v>
      </c>
      <c r="K7804" s="3" t="str" cm="1">
        <f t="array" ref="K7804">_xlfn.LET(_xlpm.d,UPPER(TRIM(CLEAN(SUBSTITUTE(F7804,CHAR(160),"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05" spans="2:11" hidden="1" x14ac:dyDescent="0.25">
      <c r="B7805" s="20">
        <v>45982</v>
      </c>
      <c r="C7805" s="2" t="s">
        <v>1</v>
      </c>
      <c r="D7805" s="2" t="s">
        <v>3294</v>
      </c>
      <c r="E7805" s="2" t="s">
        <v>234</v>
      </c>
      <c r="F7805" s="2" t="s">
        <v>3968</v>
      </c>
      <c r="G7805" s="5">
        <v>40</v>
      </c>
      <c r="H7805" s="5">
        <v>41.5</v>
      </c>
      <c r="I7805" s="5">
        <v>1660</v>
      </c>
      <c r="J7805" s="5">
        <v>740439.29</v>
      </c>
      <c r="K7805" s="3" t="str" cm="1">
        <f t="array" ref="K7805">_xlfn.LET(_xlpm.d,UPPER(TRIM(CLEAN(SUBSTITUTE(F7805,CHAR(160),"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06" spans="2:11" hidden="1" x14ac:dyDescent="0.25">
      <c r="B7806" s="20">
        <v>45982</v>
      </c>
      <c r="C7806" s="2" t="s">
        <v>1</v>
      </c>
      <c r="D7806" s="2" t="s">
        <v>4015</v>
      </c>
      <c r="E7806" s="2" t="s">
        <v>170</v>
      </c>
      <c r="F7806" s="2" t="s">
        <v>3968</v>
      </c>
      <c r="G7806" s="5">
        <v>64</v>
      </c>
      <c r="H7806" s="5">
        <v>41.5</v>
      </c>
      <c r="I7806" s="5">
        <v>2656</v>
      </c>
      <c r="J7806" s="5">
        <v>743095.29</v>
      </c>
      <c r="K7806" s="3" t="str" cm="1">
        <f t="array" ref="K7806">_xlfn.LET(_xlpm.d,UPPER(TRIM(CLEAN(SUBSTITUTE(F7806,CHAR(160),"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07" spans="2:11" hidden="1" x14ac:dyDescent="0.25">
      <c r="B7807" s="20">
        <v>45982</v>
      </c>
      <c r="C7807" s="2" t="s">
        <v>1</v>
      </c>
      <c r="D7807" s="2" t="s">
        <v>3295</v>
      </c>
      <c r="E7807" s="2" t="s">
        <v>228</v>
      </c>
      <c r="F7807" s="2" t="s">
        <v>3968</v>
      </c>
      <c r="G7807" s="5">
        <v>80</v>
      </c>
      <c r="H7807" s="5">
        <v>41.5</v>
      </c>
      <c r="I7807" s="5">
        <v>3320</v>
      </c>
      <c r="J7807" s="5">
        <v>746415.29</v>
      </c>
      <c r="K7807" s="3" t="str" cm="1">
        <f t="array" ref="K7807">_xlfn.LET(_xlpm.d,UPPER(TRIM(CLEAN(SUBSTITUTE(F7807,CHAR(160),"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08" spans="2:11" hidden="1" x14ac:dyDescent="0.25">
      <c r="B7808" s="20">
        <v>45982</v>
      </c>
      <c r="C7808" s="2" t="s">
        <v>1</v>
      </c>
      <c r="D7808" s="2" t="s">
        <v>4016</v>
      </c>
      <c r="E7808" s="2" t="s">
        <v>226</v>
      </c>
      <c r="F7808" s="2" t="s">
        <v>3968</v>
      </c>
      <c r="G7808" s="5">
        <v>48</v>
      </c>
      <c r="H7808" s="5">
        <v>41.5</v>
      </c>
      <c r="I7808" s="5">
        <v>1992</v>
      </c>
      <c r="J7808" s="5">
        <v>748407.29</v>
      </c>
      <c r="K7808" s="3" t="str" cm="1">
        <f t="array" ref="K7808">_xlfn.LET(_xlpm.d,UPPER(TRIM(CLEAN(SUBSTITUTE(F7808,CHAR(160),"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09" spans="2:11" hidden="1" x14ac:dyDescent="0.25">
      <c r="B7809" s="20">
        <v>45982</v>
      </c>
      <c r="C7809" s="2" t="s">
        <v>1</v>
      </c>
      <c r="D7809" s="2" t="s">
        <v>2473</v>
      </c>
      <c r="E7809" s="2" t="s">
        <v>224</v>
      </c>
      <c r="F7809" s="2" t="s">
        <v>3968</v>
      </c>
      <c r="G7809" s="5">
        <v>32</v>
      </c>
      <c r="H7809" s="5">
        <v>41.5</v>
      </c>
      <c r="I7809" s="5">
        <v>1328</v>
      </c>
      <c r="J7809" s="5">
        <v>749735.29</v>
      </c>
      <c r="K7809" s="3" t="str" cm="1">
        <f t="array" ref="K7809">_xlfn.LET(_xlpm.d,UPPER(TRIM(CLEAN(SUBSTITUTE(F7809,CHAR(160),"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10" spans="2:11" hidden="1" x14ac:dyDescent="0.25">
      <c r="B7810" s="20">
        <v>45985</v>
      </c>
      <c r="C7810" s="2" t="s">
        <v>1</v>
      </c>
      <c r="D7810" s="2" t="s">
        <v>2213</v>
      </c>
      <c r="E7810" s="2" t="s">
        <v>254</v>
      </c>
      <c r="F7810" s="2" t="s">
        <v>3968</v>
      </c>
      <c r="G7810" s="5">
        <v>32</v>
      </c>
      <c r="H7810" s="5">
        <v>41.5</v>
      </c>
      <c r="I7810" s="5">
        <v>1328</v>
      </c>
      <c r="J7810" s="5">
        <v>751063.29</v>
      </c>
      <c r="K7810" s="3" t="str" cm="1">
        <f t="array" ref="K7810">_xlfn.LET(_xlpm.d,UPPER(TRIM(CLEAN(SUBSTITUTE(F7810,CHAR(160),"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11" spans="2:11" hidden="1" x14ac:dyDescent="0.25">
      <c r="B7811" s="20">
        <v>45986</v>
      </c>
      <c r="C7811" s="2" t="s">
        <v>1</v>
      </c>
      <c r="D7811" s="2" t="s">
        <v>2474</v>
      </c>
      <c r="E7811" s="2" t="s">
        <v>266</v>
      </c>
      <c r="F7811" s="2" t="s">
        <v>3968</v>
      </c>
      <c r="G7811" s="5">
        <v>16</v>
      </c>
      <c r="H7811" s="5">
        <v>41.5</v>
      </c>
      <c r="I7811" s="5">
        <v>664</v>
      </c>
      <c r="J7811" s="5">
        <v>751727.29</v>
      </c>
      <c r="K7811" s="3" t="str" cm="1">
        <f t="array" ref="K7811">_xlfn.LET(_xlpm.d,UPPER(TRIM(CLEAN(SUBSTITUTE(F7811,CHAR(160),"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12" spans="2:11" hidden="1" x14ac:dyDescent="0.25">
      <c r="B7812" s="20">
        <v>45986</v>
      </c>
      <c r="C7812" s="2" t="s">
        <v>1</v>
      </c>
      <c r="D7812" s="2" t="s">
        <v>2475</v>
      </c>
      <c r="E7812" s="2" t="s">
        <v>273</v>
      </c>
      <c r="F7812" s="2" t="s">
        <v>3968</v>
      </c>
      <c r="G7812" s="5">
        <v>24</v>
      </c>
      <c r="H7812" s="5">
        <v>41.5</v>
      </c>
      <c r="I7812" s="5">
        <v>996</v>
      </c>
      <c r="J7812" s="5">
        <v>752723.29</v>
      </c>
      <c r="K7812" s="3" t="str" cm="1">
        <f t="array" ref="K7812">_xlfn.LET(_xlpm.d,UPPER(TRIM(CLEAN(SUBSTITUTE(F7812,CHAR(160),"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13" spans="2:11" hidden="1" x14ac:dyDescent="0.25">
      <c r="B7813" s="20">
        <v>45986</v>
      </c>
      <c r="C7813" s="2" t="s">
        <v>1</v>
      </c>
      <c r="D7813" s="2" t="s">
        <v>1471</v>
      </c>
      <c r="E7813" s="2" t="s">
        <v>141</v>
      </c>
      <c r="F7813" s="2" t="s">
        <v>3968</v>
      </c>
      <c r="G7813" s="5">
        <v>40</v>
      </c>
      <c r="H7813" s="5">
        <v>41.5</v>
      </c>
      <c r="I7813" s="5">
        <v>1660</v>
      </c>
      <c r="J7813" s="5">
        <v>754383.29</v>
      </c>
      <c r="K7813" s="3" t="str" cm="1">
        <f t="array" ref="K7813">_xlfn.LET(_xlpm.d,UPPER(TRIM(CLEAN(SUBSTITUTE(F7813,CHAR(160),"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14" spans="2:11" hidden="1" x14ac:dyDescent="0.25">
      <c r="B7814" s="20">
        <v>45987</v>
      </c>
      <c r="C7814" s="2" t="s">
        <v>1</v>
      </c>
      <c r="D7814" s="2" t="s">
        <v>3824</v>
      </c>
      <c r="E7814" s="2" t="s">
        <v>143</v>
      </c>
      <c r="F7814" s="2" t="s">
        <v>3968</v>
      </c>
      <c r="G7814" s="5">
        <v>50</v>
      </c>
      <c r="H7814" s="5">
        <v>41.5</v>
      </c>
      <c r="I7814" s="5">
        <v>2075</v>
      </c>
      <c r="J7814" s="5">
        <v>756458.29</v>
      </c>
      <c r="K7814" s="3" t="str" cm="1">
        <f t="array" ref="K7814">_xlfn.LET(_xlpm.d,UPPER(TRIM(CLEAN(SUBSTITUTE(F7814,CHAR(160),"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15" spans="2:11" hidden="1" x14ac:dyDescent="0.25">
      <c r="B7815" s="20">
        <v>45987</v>
      </c>
      <c r="C7815" s="2" t="s">
        <v>1</v>
      </c>
      <c r="D7815" s="2" t="s">
        <v>3898</v>
      </c>
      <c r="E7815" s="2" t="s">
        <v>158</v>
      </c>
      <c r="F7815" s="2" t="s">
        <v>3968</v>
      </c>
      <c r="G7815" s="5">
        <v>24</v>
      </c>
      <c r="H7815" s="5">
        <v>41.5</v>
      </c>
      <c r="I7815" s="5">
        <v>996</v>
      </c>
      <c r="J7815" s="5">
        <v>757454.29</v>
      </c>
      <c r="K7815" s="3" t="str" cm="1">
        <f t="array" ref="K7815">_xlfn.LET(_xlpm.d,UPPER(TRIM(CLEAN(SUBSTITUTE(F7815,CHAR(160),"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16" spans="2:11" hidden="1" x14ac:dyDescent="0.25">
      <c r="B7816" s="20">
        <v>45987</v>
      </c>
      <c r="C7816" s="2" t="s">
        <v>1</v>
      </c>
      <c r="D7816" s="2" t="s">
        <v>4017</v>
      </c>
      <c r="E7816" s="2" t="s">
        <v>282</v>
      </c>
      <c r="F7816" s="2" t="s">
        <v>3968</v>
      </c>
      <c r="G7816" s="5">
        <v>10</v>
      </c>
      <c r="H7816" s="5">
        <v>41.5</v>
      </c>
      <c r="I7816" s="5">
        <v>415</v>
      </c>
      <c r="J7816" s="5">
        <v>757869.29</v>
      </c>
      <c r="K7816" s="3" t="str" cm="1">
        <f t="array" ref="K7816">_xlfn.LET(_xlpm.d,UPPER(TRIM(CLEAN(SUBSTITUTE(F7816,CHAR(160),"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17" spans="2:11" hidden="1" x14ac:dyDescent="0.25">
      <c r="B7817" s="20">
        <v>45987</v>
      </c>
      <c r="C7817" s="2" t="s">
        <v>1</v>
      </c>
      <c r="D7817" s="2" t="s">
        <v>2219</v>
      </c>
      <c r="E7817" s="2" t="s">
        <v>288</v>
      </c>
      <c r="F7817" s="2" t="s">
        <v>3968</v>
      </c>
      <c r="G7817" s="5">
        <v>16</v>
      </c>
      <c r="H7817" s="5">
        <v>41.5</v>
      </c>
      <c r="I7817" s="5">
        <v>664</v>
      </c>
      <c r="J7817" s="5">
        <v>758533.29</v>
      </c>
      <c r="K7817" s="3" t="str" cm="1">
        <f t="array" ref="K7817">_xlfn.LET(_xlpm.d,UPPER(TRIM(CLEAN(SUBSTITUTE(F7817,CHAR(160),"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18" spans="2:11" hidden="1" x14ac:dyDescent="0.25">
      <c r="B7818" s="20">
        <v>45988</v>
      </c>
      <c r="C7818" s="2" t="s">
        <v>1</v>
      </c>
      <c r="D7818" s="2" t="s">
        <v>4018</v>
      </c>
      <c r="E7818" s="2" t="s">
        <v>151</v>
      </c>
      <c r="F7818" s="2" t="s">
        <v>3968</v>
      </c>
      <c r="G7818" s="5">
        <v>20</v>
      </c>
      <c r="H7818" s="5">
        <v>41.5</v>
      </c>
      <c r="I7818" s="5">
        <v>830</v>
      </c>
      <c r="J7818" s="5">
        <v>759363.29</v>
      </c>
      <c r="K7818" s="3" t="str" cm="1">
        <f t="array" ref="K7818">_xlfn.LET(_xlpm.d,UPPER(TRIM(CLEAN(SUBSTITUTE(F7818,CHAR(160),"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19" spans="2:11" hidden="1" x14ac:dyDescent="0.25">
      <c r="B7819" s="20">
        <v>45988</v>
      </c>
      <c r="C7819" s="2" t="s">
        <v>1</v>
      </c>
      <c r="D7819" s="2" t="s">
        <v>3310</v>
      </c>
      <c r="E7819" s="2" t="s">
        <v>307</v>
      </c>
      <c r="F7819" s="2" t="s">
        <v>3968</v>
      </c>
      <c r="G7819" s="5">
        <v>48</v>
      </c>
      <c r="H7819" s="5">
        <v>41.5</v>
      </c>
      <c r="I7819" s="5">
        <v>1992</v>
      </c>
      <c r="J7819" s="5">
        <v>761355.29</v>
      </c>
      <c r="K7819" s="3" t="str" cm="1">
        <f t="array" ref="K7819">_xlfn.LET(_xlpm.d,UPPER(TRIM(CLEAN(SUBSTITUTE(F7819,CHAR(160),"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20" spans="2:11" hidden="1" x14ac:dyDescent="0.25">
      <c r="B7820" s="20">
        <v>45988</v>
      </c>
      <c r="C7820" s="2" t="s">
        <v>1</v>
      </c>
      <c r="D7820" s="2" t="s">
        <v>308</v>
      </c>
      <c r="E7820" s="2" t="s">
        <v>228</v>
      </c>
      <c r="F7820" s="2" t="s">
        <v>3968</v>
      </c>
      <c r="G7820" s="5">
        <v>16</v>
      </c>
      <c r="H7820" s="5">
        <v>41.5</v>
      </c>
      <c r="I7820" s="5">
        <v>664</v>
      </c>
      <c r="J7820" s="5">
        <v>762019.29</v>
      </c>
      <c r="K7820" s="3" t="str" cm="1">
        <f t="array" ref="K7820">_xlfn.LET(_xlpm.d,UPPER(TRIM(CLEAN(SUBSTITUTE(F7820,CHAR(160),"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21" spans="2:11" hidden="1" x14ac:dyDescent="0.25">
      <c r="B7821" s="20">
        <v>45989</v>
      </c>
      <c r="C7821" s="2" t="s">
        <v>1</v>
      </c>
      <c r="D7821" s="2" t="s">
        <v>313</v>
      </c>
      <c r="E7821" s="2" t="s">
        <v>243</v>
      </c>
      <c r="F7821" s="2" t="s">
        <v>3968</v>
      </c>
      <c r="G7821" s="5">
        <v>30</v>
      </c>
      <c r="H7821" s="5">
        <v>41.5</v>
      </c>
      <c r="I7821" s="5">
        <v>1245</v>
      </c>
      <c r="J7821" s="5">
        <v>763264.29</v>
      </c>
      <c r="K7821" s="3" t="str" cm="1">
        <f t="array" ref="K7821">_xlfn.LET(_xlpm.d,UPPER(TRIM(CLEAN(SUBSTITUTE(F7821,CHAR(160),"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22" spans="2:11" hidden="1" x14ac:dyDescent="0.25">
      <c r="B7822" s="20">
        <v>45989</v>
      </c>
      <c r="C7822" s="2" t="s">
        <v>1</v>
      </c>
      <c r="D7822" s="2" t="s">
        <v>4019</v>
      </c>
      <c r="E7822" s="2" t="s">
        <v>12</v>
      </c>
      <c r="F7822" s="2" t="s">
        <v>3968</v>
      </c>
      <c r="G7822" s="5">
        <v>12</v>
      </c>
      <c r="H7822" s="5">
        <v>41.5</v>
      </c>
      <c r="I7822" s="5">
        <v>498</v>
      </c>
      <c r="J7822" s="5">
        <v>763762.29</v>
      </c>
      <c r="K7822" s="3" t="str" cm="1">
        <f t="array" ref="K7822">_xlfn.LET(_xlpm.d,UPPER(TRIM(CLEAN(SUBSTITUTE(F7822,CHAR(160),"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23" spans="2:11" hidden="1" x14ac:dyDescent="0.25">
      <c r="B7823" s="20">
        <v>45989</v>
      </c>
      <c r="C7823" s="2" t="s">
        <v>1</v>
      </c>
      <c r="D7823" s="2" t="s">
        <v>315</v>
      </c>
      <c r="E7823" s="2" t="s">
        <v>241</v>
      </c>
      <c r="F7823" s="2" t="s">
        <v>3968</v>
      </c>
      <c r="G7823" s="5">
        <v>15</v>
      </c>
      <c r="H7823" s="5">
        <v>41.5</v>
      </c>
      <c r="I7823" s="5">
        <v>622.5</v>
      </c>
      <c r="J7823" s="5">
        <v>764384.79</v>
      </c>
      <c r="K7823" s="3" t="str" cm="1">
        <f t="array" ref="K7823">_xlfn.LET(_xlpm.d,UPPER(TRIM(CLEAN(SUBSTITUTE(F7823,CHAR(160),"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24" spans="2:11" hidden="1" x14ac:dyDescent="0.25">
      <c r="B7824" s="20">
        <v>45989</v>
      </c>
      <c r="C7824" s="2" t="s">
        <v>1</v>
      </c>
      <c r="D7824" s="2" t="s">
        <v>3311</v>
      </c>
      <c r="E7824" s="2" t="s">
        <v>195</v>
      </c>
      <c r="F7824" s="2" t="s">
        <v>3968</v>
      </c>
      <c r="G7824" s="5">
        <v>60</v>
      </c>
      <c r="H7824" s="5">
        <v>41.5</v>
      </c>
      <c r="I7824" s="5">
        <v>2490</v>
      </c>
      <c r="J7824" s="5">
        <v>766874.79</v>
      </c>
      <c r="K7824" s="3" t="str" cm="1">
        <f t="array" ref="K7824">_xlfn.LET(_xlpm.d,UPPER(TRIM(CLEAN(SUBSTITUTE(F7824,CHAR(160),"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25" spans="2:11" hidden="1" x14ac:dyDescent="0.25">
      <c r="B7825" s="20">
        <v>45989</v>
      </c>
      <c r="C7825" s="2" t="s">
        <v>1</v>
      </c>
      <c r="D7825" s="2" t="s">
        <v>2559</v>
      </c>
      <c r="E7825" s="2" t="s">
        <v>835</v>
      </c>
      <c r="F7825" s="2" t="s">
        <v>3968</v>
      </c>
      <c r="G7825" s="5">
        <v>20</v>
      </c>
      <c r="H7825" s="5">
        <v>41.5</v>
      </c>
      <c r="I7825" s="5">
        <v>830</v>
      </c>
      <c r="J7825" s="5">
        <v>767704.79</v>
      </c>
      <c r="K7825" s="3" t="str" cm="1">
        <f t="array" ref="K7825">_xlfn.LET(_xlpm.d,UPPER(TRIM(CLEAN(SUBSTITUTE(F7825,CHAR(160),"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26" spans="2:11" hidden="1" x14ac:dyDescent="0.25">
      <c r="B7826" s="20">
        <v>45989</v>
      </c>
      <c r="C7826" s="2" t="s">
        <v>1</v>
      </c>
      <c r="D7826" s="2" t="s">
        <v>4020</v>
      </c>
      <c r="E7826" s="2" t="s">
        <v>64</v>
      </c>
      <c r="F7826" s="2" t="s">
        <v>3968</v>
      </c>
      <c r="G7826" s="5">
        <v>16</v>
      </c>
      <c r="H7826" s="5">
        <v>41.5</v>
      </c>
      <c r="I7826" s="5">
        <v>664</v>
      </c>
      <c r="J7826" s="5">
        <v>768368.79</v>
      </c>
      <c r="K7826" s="3" t="str" cm="1">
        <f t="array" ref="K7826">_xlfn.LET(_xlpm.d,UPPER(TRIM(CLEAN(SUBSTITUTE(F7826,CHAR(160),"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27" spans="2:11" hidden="1" x14ac:dyDescent="0.25">
      <c r="B7827" s="20">
        <v>45989</v>
      </c>
      <c r="C7827" s="2" t="s">
        <v>1</v>
      </c>
      <c r="D7827" s="2" t="s">
        <v>3313</v>
      </c>
      <c r="E7827" s="2" t="s">
        <v>224</v>
      </c>
      <c r="F7827" s="2" t="s">
        <v>3968</v>
      </c>
      <c r="G7827" s="5">
        <v>75</v>
      </c>
      <c r="H7827" s="5">
        <v>41.5</v>
      </c>
      <c r="I7827" s="5">
        <v>3112.5</v>
      </c>
      <c r="J7827" s="5">
        <v>771481.29</v>
      </c>
      <c r="K7827" s="3" t="str" cm="1">
        <f t="array" ref="K7827">_xlfn.LET(_xlpm.d,UPPER(TRIM(CLEAN(SUBSTITUTE(F7827,CHAR(160),"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28" spans="2:11" hidden="1" x14ac:dyDescent="0.25">
      <c r="B7828" s="20">
        <v>45989</v>
      </c>
      <c r="C7828" s="2" t="s">
        <v>1</v>
      </c>
      <c r="D7828" s="2" t="s">
        <v>3314</v>
      </c>
      <c r="E7828" s="2" t="s">
        <v>311</v>
      </c>
      <c r="F7828" s="2" t="s">
        <v>3968</v>
      </c>
      <c r="G7828" s="5">
        <v>64</v>
      </c>
      <c r="H7828" s="5">
        <v>41.5</v>
      </c>
      <c r="I7828" s="5">
        <v>2656</v>
      </c>
      <c r="J7828" s="5">
        <v>774137.29</v>
      </c>
      <c r="K7828" s="3" t="str" cm="1">
        <f t="array" ref="K7828">_xlfn.LET(_xlpm.d,UPPER(TRIM(CLEAN(SUBSTITUTE(F7828,CHAR(160),"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29" spans="2:11" hidden="1" x14ac:dyDescent="0.25">
      <c r="B7829" s="20">
        <v>45989</v>
      </c>
      <c r="C7829" s="2" t="s">
        <v>1</v>
      </c>
      <c r="D7829" s="2" t="s">
        <v>3315</v>
      </c>
      <c r="E7829" s="2" t="s">
        <v>319</v>
      </c>
      <c r="F7829" s="2" t="s">
        <v>3968</v>
      </c>
      <c r="G7829" s="5">
        <v>32</v>
      </c>
      <c r="H7829" s="5">
        <v>41.5</v>
      </c>
      <c r="I7829" s="5">
        <v>1328</v>
      </c>
      <c r="J7829" s="5">
        <v>775465.29</v>
      </c>
      <c r="K7829" s="3" t="str" cm="1">
        <f t="array" ref="K7829">_xlfn.LET(_xlpm.d,UPPER(TRIM(CLEAN(SUBSTITUTE(F7829,CHAR(160),"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30" spans="2:11" hidden="1" x14ac:dyDescent="0.25">
      <c r="B7830" s="20">
        <v>45993</v>
      </c>
      <c r="C7830" s="2" t="s">
        <v>1</v>
      </c>
      <c r="D7830" s="2" t="s">
        <v>326</v>
      </c>
      <c r="E7830" s="2" t="s">
        <v>276</v>
      </c>
      <c r="F7830" s="2" t="s">
        <v>3968</v>
      </c>
      <c r="G7830" s="5">
        <v>10</v>
      </c>
      <c r="H7830" s="5">
        <v>41.5</v>
      </c>
      <c r="I7830" s="5">
        <v>415</v>
      </c>
      <c r="J7830" s="5">
        <v>775880.29</v>
      </c>
      <c r="K7830" s="3" t="str" cm="1">
        <f t="array" ref="K7830">_xlfn.LET(_xlpm.d,UPPER(TRIM(CLEAN(SUBSTITUTE(F7830,CHAR(160),"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31" spans="2:11" hidden="1" x14ac:dyDescent="0.25">
      <c r="B7831" s="20">
        <v>45993</v>
      </c>
      <c r="C7831" s="2" t="s">
        <v>1</v>
      </c>
      <c r="D7831" s="2" t="s">
        <v>2224</v>
      </c>
      <c r="E7831" s="2" t="s">
        <v>232</v>
      </c>
      <c r="F7831" s="2" t="s">
        <v>3968</v>
      </c>
      <c r="G7831" s="5">
        <v>10</v>
      </c>
      <c r="H7831" s="5">
        <v>41.5</v>
      </c>
      <c r="I7831" s="5">
        <v>415</v>
      </c>
      <c r="J7831" s="5">
        <v>776295.29</v>
      </c>
      <c r="K7831" s="3" t="str" cm="1">
        <f t="array" ref="K7831">_xlfn.LET(_xlpm.d,UPPER(TRIM(CLEAN(SUBSTITUTE(F7831,CHAR(160),"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32" spans="2:11" hidden="1" x14ac:dyDescent="0.25">
      <c r="B7832" s="20">
        <v>45994</v>
      </c>
      <c r="C7832" s="2" t="s">
        <v>1</v>
      </c>
      <c r="D7832" s="2" t="s">
        <v>2227</v>
      </c>
      <c r="E7832" s="2" t="s">
        <v>1726</v>
      </c>
      <c r="F7832" s="2" t="s">
        <v>3968</v>
      </c>
      <c r="G7832" s="5">
        <v>64</v>
      </c>
      <c r="H7832" s="5">
        <v>41.5</v>
      </c>
      <c r="I7832" s="5">
        <v>2656</v>
      </c>
      <c r="J7832" s="5">
        <v>778951.29</v>
      </c>
      <c r="K7832" s="3" t="str" cm="1">
        <f t="array" ref="K7832">_xlfn.LET(_xlpm.d,UPPER(TRIM(CLEAN(SUBSTITUTE(F7832,CHAR(160),"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33" spans="2:11" hidden="1" x14ac:dyDescent="0.25">
      <c r="B7833" s="20">
        <v>45994</v>
      </c>
      <c r="C7833" s="2" t="s">
        <v>1</v>
      </c>
      <c r="D7833" s="2" t="s">
        <v>340</v>
      </c>
      <c r="E7833" s="2" t="s">
        <v>149</v>
      </c>
      <c r="F7833" s="2" t="s">
        <v>3968</v>
      </c>
      <c r="G7833" s="5">
        <v>32</v>
      </c>
      <c r="H7833" s="5">
        <v>41.5</v>
      </c>
      <c r="I7833" s="5">
        <v>1328</v>
      </c>
      <c r="J7833" s="5">
        <v>780279.29</v>
      </c>
      <c r="K7833" s="3" t="str" cm="1">
        <f t="array" ref="K7833">_xlfn.LET(_xlpm.d,UPPER(TRIM(CLEAN(SUBSTITUTE(F7833,CHAR(160),"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34" spans="2:11" hidden="1" x14ac:dyDescent="0.25">
      <c r="B7834" s="20">
        <v>45994</v>
      </c>
      <c r="C7834" s="2" t="s">
        <v>1</v>
      </c>
      <c r="D7834" s="2" t="s">
        <v>341</v>
      </c>
      <c r="E7834" s="2" t="s">
        <v>282</v>
      </c>
      <c r="F7834" s="2" t="s">
        <v>3968</v>
      </c>
      <c r="G7834" s="5">
        <v>20</v>
      </c>
      <c r="H7834" s="5">
        <v>41.5</v>
      </c>
      <c r="I7834" s="5">
        <v>830</v>
      </c>
      <c r="J7834" s="5">
        <v>781109.29</v>
      </c>
      <c r="K7834" s="3" t="str" cm="1">
        <f t="array" ref="K7834">_xlfn.LET(_xlpm.d,UPPER(TRIM(CLEAN(SUBSTITUTE(F7834,CHAR(160),"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35" spans="2:11" hidden="1" x14ac:dyDescent="0.25">
      <c r="B7835" s="20">
        <v>45994</v>
      </c>
      <c r="C7835" s="2" t="s">
        <v>1</v>
      </c>
      <c r="D7835" s="2" t="s">
        <v>3317</v>
      </c>
      <c r="E7835" s="2" t="s">
        <v>145</v>
      </c>
      <c r="F7835" s="2" t="s">
        <v>3968</v>
      </c>
      <c r="G7835" s="5">
        <v>10</v>
      </c>
      <c r="H7835" s="5">
        <v>41.5</v>
      </c>
      <c r="I7835" s="5">
        <v>415</v>
      </c>
      <c r="J7835" s="5">
        <v>781524.29</v>
      </c>
      <c r="K7835" s="3" t="str" cm="1">
        <f t="array" ref="K7835">_xlfn.LET(_xlpm.d,UPPER(TRIM(CLEAN(SUBSTITUTE(F7835,CHAR(160),"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36" spans="2:11" hidden="1" x14ac:dyDescent="0.25">
      <c r="B7836" s="20">
        <v>45995</v>
      </c>
      <c r="C7836" s="2" t="s">
        <v>1</v>
      </c>
      <c r="D7836" s="2" t="s">
        <v>3320</v>
      </c>
      <c r="E7836" s="2" t="s">
        <v>259</v>
      </c>
      <c r="F7836" s="2" t="s">
        <v>3968</v>
      </c>
      <c r="G7836" s="5">
        <v>80</v>
      </c>
      <c r="H7836" s="5">
        <v>41.5</v>
      </c>
      <c r="I7836" s="5">
        <v>3320</v>
      </c>
      <c r="J7836" s="5">
        <v>784844.29</v>
      </c>
      <c r="K7836" s="3" t="str" cm="1">
        <f t="array" ref="K7836">_xlfn.LET(_xlpm.d,UPPER(TRIM(CLEAN(SUBSTITUTE(F7836,CHAR(160),"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37" spans="2:11" hidden="1" x14ac:dyDescent="0.25">
      <c r="B7837" s="20">
        <v>45995</v>
      </c>
      <c r="C7837" s="2" t="s">
        <v>1</v>
      </c>
      <c r="D7837" s="2" t="s">
        <v>345</v>
      </c>
      <c r="E7837" s="2" t="s">
        <v>135</v>
      </c>
      <c r="F7837" s="2" t="s">
        <v>3968</v>
      </c>
      <c r="G7837" s="5">
        <v>40</v>
      </c>
      <c r="H7837" s="5">
        <v>41.5</v>
      </c>
      <c r="I7837" s="5">
        <v>1660</v>
      </c>
      <c r="J7837" s="5">
        <v>786504.29</v>
      </c>
      <c r="K7837" s="3" t="str" cm="1">
        <f t="array" ref="K7837">_xlfn.LET(_xlpm.d,UPPER(TRIM(CLEAN(SUBSTITUTE(F7837,CHAR(160),"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38" spans="2:11" hidden="1" x14ac:dyDescent="0.25">
      <c r="B7838" s="20">
        <v>45995</v>
      </c>
      <c r="C7838" s="2" t="s">
        <v>1</v>
      </c>
      <c r="D7838" s="2" t="s">
        <v>348</v>
      </c>
      <c r="E7838" s="2" t="s">
        <v>192</v>
      </c>
      <c r="F7838" s="2" t="s">
        <v>3968</v>
      </c>
      <c r="G7838" s="5">
        <v>20</v>
      </c>
      <c r="H7838" s="5">
        <v>41.5</v>
      </c>
      <c r="I7838" s="5">
        <v>830</v>
      </c>
      <c r="J7838" s="5">
        <v>787334.29</v>
      </c>
      <c r="K7838" s="3" t="str" cm="1">
        <f t="array" ref="K7838">_xlfn.LET(_xlpm.d,UPPER(TRIM(CLEAN(SUBSTITUTE(F7838,CHAR(160),"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39" spans="2:11" hidden="1" x14ac:dyDescent="0.25">
      <c r="B7839" s="20">
        <v>45995</v>
      </c>
      <c r="C7839" s="2" t="s">
        <v>1</v>
      </c>
      <c r="D7839" s="2" t="s">
        <v>2234</v>
      </c>
      <c r="E7839" s="2" t="s">
        <v>16</v>
      </c>
      <c r="F7839" s="2" t="s">
        <v>3968</v>
      </c>
      <c r="G7839" s="5">
        <v>50</v>
      </c>
      <c r="H7839" s="5">
        <v>41.5</v>
      </c>
      <c r="I7839" s="5">
        <v>2075</v>
      </c>
      <c r="J7839" s="5">
        <v>789409.29</v>
      </c>
      <c r="K7839" s="3" t="str" cm="1">
        <f t="array" ref="K7839">_xlfn.LET(_xlpm.d,UPPER(TRIM(CLEAN(SUBSTITUTE(F7839,CHAR(160),"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40" spans="2:11" hidden="1" x14ac:dyDescent="0.25">
      <c r="B7840" s="20">
        <v>45996</v>
      </c>
      <c r="C7840" s="2" t="s">
        <v>1</v>
      </c>
      <c r="D7840" s="2" t="s">
        <v>354</v>
      </c>
      <c r="E7840" s="2" t="s">
        <v>279</v>
      </c>
      <c r="F7840" s="2" t="s">
        <v>3968</v>
      </c>
      <c r="G7840" s="5">
        <v>60</v>
      </c>
      <c r="H7840" s="5">
        <v>41.5</v>
      </c>
      <c r="I7840" s="5">
        <v>2490</v>
      </c>
      <c r="J7840" s="5">
        <v>791899.29</v>
      </c>
      <c r="K7840" s="3" t="str" cm="1">
        <f t="array" ref="K7840">_xlfn.LET(_xlpm.d,UPPER(TRIM(CLEAN(SUBSTITUTE(F7840,CHAR(160),"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41" spans="2:11" hidden="1" x14ac:dyDescent="0.25">
      <c r="B7841" s="20">
        <v>45996</v>
      </c>
      <c r="C7841" s="2" t="s">
        <v>1</v>
      </c>
      <c r="D7841" s="2" t="s">
        <v>3321</v>
      </c>
      <c r="E7841" s="2" t="s">
        <v>491</v>
      </c>
      <c r="F7841" s="2" t="s">
        <v>3968</v>
      </c>
      <c r="G7841" s="5">
        <v>30</v>
      </c>
      <c r="H7841" s="5">
        <v>41.5</v>
      </c>
      <c r="I7841" s="5">
        <v>1245</v>
      </c>
      <c r="J7841" s="5">
        <v>793144.29</v>
      </c>
      <c r="K7841" s="3" t="str" cm="1">
        <f t="array" ref="K7841">_xlfn.LET(_xlpm.d,UPPER(TRIM(CLEAN(SUBSTITUTE(F7841,CHAR(160),"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42" spans="2:11" hidden="1" x14ac:dyDescent="0.25">
      <c r="B7842" s="20">
        <v>45996</v>
      </c>
      <c r="C7842" s="2" t="s">
        <v>1</v>
      </c>
      <c r="D7842" s="2" t="s">
        <v>1299</v>
      </c>
      <c r="E7842" s="2" t="s">
        <v>236</v>
      </c>
      <c r="F7842" s="2" t="s">
        <v>3968</v>
      </c>
      <c r="G7842" s="5">
        <v>32</v>
      </c>
      <c r="H7842" s="5">
        <v>41.5</v>
      </c>
      <c r="I7842" s="5">
        <v>1328</v>
      </c>
      <c r="J7842" s="5">
        <v>794472.29</v>
      </c>
      <c r="K7842" s="3" t="str" cm="1">
        <f t="array" ref="K7842">_xlfn.LET(_xlpm.d,UPPER(TRIM(CLEAN(SUBSTITUTE(F7842,CHAR(160),"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43" spans="2:11" hidden="1" x14ac:dyDescent="0.25">
      <c r="B7843" s="20">
        <v>45996</v>
      </c>
      <c r="C7843" s="2" t="s">
        <v>1</v>
      </c>
      <c r="D7843" s="2" t="s">
        <v>359</v>
      </c>
      <c r="E7843" s="2" t="s">
        <v>234</v>
      </c>
      <c r="F7843" s="2" t="s">
        <v>3968</v>
      </c>
      <c r="G7843" s="5">
        <v>40</v>
      </c>
      <c r="H7843" s="5">
        <v>41.5</v>
      </c>
      <c r="I7843" s="5">
        <v>1660</v>
      </c>
      <c r="J7843" s="5">
        <v>796132.29</v>
      </c>
      <c r="K7843" s="3" t="str" cm="1">
        <f t="array" ref="K7843">_xlfn.LET(_xlpm.d,UPPER(TRIM(CLEAN(SUBSTITUTE(F7843,CHAR(160),"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44" spans="2:11" hidden="1" x14ac:dyDescent="0.25">
      <c r="B7844" s="20">
        <v>45996</v>
      </c>
      <c r="C7844" s="2" t="s">
        <v>1</v>
      </c>
      <c r="D7844" s="2" t="s">
        <v>2239</v>
      </c>
      <c r="E7844" s="2" t="s">
        <v>43</v>
      </c>
      <c r="F7844" s="2" t="s">
        <v>3968</v>
      </c>
      <c r="G7844" s="5">
        <v>15</v>
      </c>
      <c r="H7844" s="5">
        <v>31.3</v>
      </c>
      <c r="I7844" s="5">
        <v>469.5</v>
      </c>
      <c r="J7844" s="5">
        <v>796601.79</v>
      </c>
      <c r="K7844" s="3" t="str" cm="1">
        <f t="array" ref="K7844">_xlfn.LET(_xlpm.d,UPPER(TRIM(CLEAN(SUBSTITUTE(F7844,CHAR(160),"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45" spans="2:11" hidden="1" x14ac:dyDescent="0.25">
      <c r="B7845" s="20">
        <v>45999</v>
      </c>
      <c r="C7845" s="2" t="s">
        <v>1</v>
      </c>
      <c r="D7845" s="2" t="s">
        <v>2240</v>
      </c>
      <c r="E7845" s="2" t="s">
        <v>254</v>
      </c>
      <c r="F7845" s="2" t="s">
        <v>3968</v>
      </c>
      <c r="G7845" s="5">
        <v>32</v>
      </c>
      <c r="H7845" s="5">
        <v>41.5</v>
      </c>
      <c r="I7845" s="5">
        <v>1328</v>
      </c>
      <c r="J7845" s="5">
        <v>797929.79</v>
      </c>
      <c r="K7845" s="3" t="str" cm="1">
        <f t="array" ref="K7845">_xlfn.LET(_xlpm.d,UPPER(TRIM(CLEAN(SUBSTITUTE(F7845,CHAR(160),"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46" spans="2:11" hidden="1" x14ac:dyDescent="0.25">
      <c r="B7846" s="20">
        <v>46000</v>
      </c>
      <c r="C7846" s="2" t="s">
        <v>1</v>
      </c>
      <c r="D7846" s="2" t="s">
        <v>77</v>
      </c>
      <c r="E7846" s="2" t="s">
        <v>78</v>
      </c>
      <c r="F7846" s="2" t="s">
        <v>3968</v>
      </c>
      <c r="G7846" s="5">
        <v>20</v>
      </c>
      <c r="H7846" s="5">
        <v>41.5</v>
      </c>
      <c r="I7846" s="5">
        <v>830</v>
      </c>
      <c r="J7846" s="5">
        <v>798759.79</v>
      </c>
      <c r="K7846" s="3" t="str" cm="1">
        <f t="array" ref="K7846">_xlfn.LET(_xlpm.d,UPPER(TRIM(CLEAN(SUBSTITUTE(F7846,CHAR(160),"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47" spans="2:11" hidden="1" x14ac:dyDescent="0.25">
      <c r="B7847" s="20">
        <v>46000</v>
      </c>
      <c r="C7847" s="2" t="s">
        <v>1</v>
      </c>
      <c r="D7847" s="2" t="s">
        <v>2241</v>
      </c>
      <c r="E7847" s="2" t="s">
        <v>186</v>
      </c>
      <c r="F7847" s="2" t="s">
        <v>3968</v>
      </c>
      <c r="G7847" s="5">
        <v>20</v>
      </c>
      <c r="H7847" s="5">
        <v>41.5</v>
      </c>
      <c r="I7847" s="5">
        <v>830</v>
      </c>
      <c r="J7847" s="5">
        <v>799589.79</v>
      </c>
      <c r="K7847" s="3" t="str" cm="1">
        <f t="array" ref="K7847">_xlfn.LET(_xlpm.d,UPPER(TRIM(CLEAN(SUBSTITUTE(F7847,CHAR(160),"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48" spans="2:11" hidden="1" x14ac:dyDescent="0.25">
      <c r="B7848" s="20">
        <v>46000</v>
      </c>
      <c r="C7848" s="2" t="s">
        <v>1</v>
      </c>
      <c r="D7848" s="2" t="s">
        <v>2242</v>
      </c>
      <c r="E7848" s="2" t="s">
        <v>232</v>
      </c>
      <c r="F7848" s="2" t="s">
        <v>3968</v>
      </c>
      <c r="G7848" s="5">
        <v>16</v>
      </c>
      <c r="H7848" s="5">
        <v>41.5</v>
      </c>
      <c r="I7848" s="5">
        <v>664</v>
      </c>
      <c r="J7848" s="5">
        <v>800253.79</v>
      </c>
      <c r="K7848" s="3" t="str" cm="1">
        <f t="array" ref="K7848">_xlfn.LET(_xlpm.d,UPPER(TRIM(CLEAN(SUBSTITUTE(F7848,CHAR(160),"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49" spans="2:11" hidden="1" x14ac:dyDescent="0.25">
      <c r="B7849" s="20">
        <v>46000</v>
      </c>
      <c r="C7849" s="2" t="s">
        <v>1</v>
      </c>
      <c r="D7849" s="2" t="s">
        <v>1354</v>
      </c>
      <c r="E7849" s="2" t="s">
        <v>156</v>
      </c>
      <c r="F7849" s="2" t="s">
        <v>3968</v>
      </c>
      <c r="G7849" s="5">
        <v>32</v>
      </c>
      <c r="H7849" s="5">
        <v>41.5</v>
      </c>
      <c r="I7849" s="5">
        <v>1328</v>
      </c>
      <c r="J7849" s="5">
        <v>801581.79</v>
      </c>
      <c r="K7849" s="3" t="str" cm="1">
        <f t="array" ref="K7849">_xlfn.LET(_xlpm.d,UPPER(TRIM(CLEAN(SUBSTITUTE(F7849,CHAR(160),"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50" spans="2:11" hidden="1" x14ac:dyDescent="0.25">
      <c r="B7850" s="20">
        <v>46001</v>
      </c>
      <c r="C7850" s="2" t="s">
        <v>1</v>
      </c>
      <c r="D7850" s="2" t="s">
        <v>2246</v>
      </c>
      <c r="E7850" s="2" t="s">
        <v>214</v>
      </c>
      <c r="F7850" s="2" t="s">
        <v>3968</v>
      </c>
      <c r="G7850" s="5">
        <v>30</v>
      </c>
      <c r="H7850" s="5">
        <v>41.5</v>
      </c>
      <c r="I7850" s="5">
        <v>1245</v>
      </c>
      <c r="J7850" s="5">
        <v>802826.79</v>
      </c>
      <c r="K7850" s="3" t="str" cm="1">
        <f t="array" ref="K7850">_xlfn.LET(_xlpm.d,UPPER(TRIM(CLEAN(SUBSTITUTE(F7850,CHAR(160),"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51" spans="2:11" hidden="1" x14ac:dyDescent="0.25">
      <c r="B7851" s="20">
        <v>46001</v>
      </c>
      <c r="C7851" s="2" t="s">
        <v>1</v>
      </c>
      <c r="D7851" s="2" t="s">
        <v>1303</v>
      </c>
      <c r="E7851" s="2" t="s">
        <v>143</v>
      </c>
      <c r="F7851" s="2" t="s">
        <v>3968</v>
      </c>
      <c r="G7851" s="5">
        <v>40</v>
      </c>
      <c r="H7851" s="5">
        <v>41.5</v>
      </c>
      <c r="I7851" s="5">
        <v>1660</v>
      </c>
      <c r="J7851" s="5">
        <v>804486.79</v>
      </c>
      <c r="K7851" s="3" t="str" cm="1">
        <f t="array" ref="K7851">_xlfn.LET(_xlpm.d,UPPER(TRIM(CLEAN(SUBSTITUTE(F7851,CHAR(160),"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52" spans="2:11" hidden="1" x14ac:dyDescent="0.25">
      <c r="B7852" s="20">
        <v>46001</v>
      </c>
      <c r="C7852" s="2" t="s">
        <v>1</v>
      </c>
      <c r="D7852" s="2" t="s">
        <v>370</v>
      </c>
      <c r="E7852" s="2" t="s">
        <v>288</v>
      </c>
      <c r="F7852" s="2" t="s">
        <v>3968</v>
      </c>
      <c r="G7852" s="5">
        <v>32</v>
      </c>
      <c r="H7852" s="5">
        <v>41.5</v>
      </c>
      <c r="I7852" s="5">
        <v>1328</v>
      </c>
      <c r="J7852" s="5">
        <v>805814.79</v>
      </c>
      <c r="K7852" s="3" t="str" cm="1">
        <f t="array" ref="K7852">_xlfn.LET(_xlpm.d,UPPER(TRIM(CLEAN(SUBSTITUTE(F7852,CHAR(160),"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53" spans="2:11" hidden="1" x14ac:dyDescent="0.25">
      <c r="B7853" s="20">
        <v>46001</v>
      </c>
      <c r="C7853" s="2" t="s">
        <v>1</v>
      </c>
      <c r="D7853" s="2" t="s">
        <v>2247</v>
      </c>
      <c r="E7853" s="2" t="s">
        <v>286</v>
      </c>
      <c r="F7853" s="2" t="s">
        <v>3968</v>
      </c>
      <c r="G7853" s="5">
        <v>16</v>
      </c>
      <c r="H7853" s="5">
        <v>41.5</v>
      </c>
      <c r="I7853" s="5">
        <v>664</v>
      </c>
      <c r="J7853" s="5">
        <v>806478.79</v>
      </c>
      <c r="K7853" s="3" t="str" cm="1">
        <f t="array" ref="K7853">_xlfn.LET(_xlpm.d,UPPER(TRIM(CLEAN(SUBSTITUTE(F7853,CHAR(160),"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54" spans="2:11" hidden="1" x14ac:dyDescent="0.25">
      <c r="B7854" s="20">
        <v>46002</v>
      </c>
      <c r="C7854" s="2" t="s">
        <v>1</v>
      </c>
      <c r="D7854" s="2" t="s">
        <v>2249</v>
      </c>
      <c r="E7854" s="2" t="s">
        <v>248</v>
      </c>
      <c r="F7854" s="2" t="s">
        <v>3968</v>
      </c>
      <c r="G7854" s="5">
        <v>60</v>
      </c>
      <c r="H7854" s="5">
        <v>41.5</v>
      </c>
      <c r="I7854" s="5">
        <v>2490</v>
      </c>
      <c r="J7854" s="5">
        <v>808968.79</v>
      </c>
      <c r="K7854" s="3" t="str" cm="1">
        <f t="array" ref="K7854">_xlfn.LET(_xlpm.d,UPPER(TRIM(CLEAN(SUBSTITUTE(F7854,CHAR(160),"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55" spans="2:11" hidden="1" x14ac:dyDescent="0.25">
      <c r="B7855" s="20">
        <v>46002</v>
      </c>
      <c r="C7855" s="2" t="s">
        <v>1</v>
      </c>
      <c r="D7855" s="2" t="s">
        <v>2250</v>
      </c>
      <c r="E7855" s="2" t="s">
        <v>730</v>
      </c>
      <c r="F7855" s="2" t="s">
        <v>3968</v>
      </c>
      <c r="G7855" s="5">
        <v>25</v>
      </c>
      <c r="H7855" s="5">
        <v>41.5</v>
      </c>
      <c r="I7855" s="5">
        <v>1037.5</v>
      </c>
      <c r="J7855" s="5">
        <v>810006.29</v>
      </c>
      <c r="K7855" s="3" t="str" cm="1">
        <f t="array" ref="K7855">_xlfn.LET(_xlpm.d,UPPER(TRIM(CLEAN(SUBSTITUTE(F7855,CHAR(160),"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56" spans="2:11" hidden="1" x14ac:dyDescent="0.25">
      <c r="B7856" s="20">
        <v>46002</v>
      </c>
      <c r="C7856" s="2" t="s">
        <v>1</v>
      </c>
      <c r="D7856" s="2" t="s">
        <v>4021</v>
      </c>
      <c r="E7856" s="2" t="s">
        <v>835</v>
      </c>
      <c r="F7856" s="2" t="s">
        <v>3968</v>
      </c>
      <c r="G7856" s="5">
        <v>10</v>
      </c>
      <c r="H7856" s="5">
        <v>41.5</v>
      </c>
      <c r="I7856" s="5">
        <v>415</v>
      </c>
      <c r="J7856" s="5">
        <v>810421.29</v>
      </c>
      <c r="K7856" s="3" t="str" cm="1">
        <f t="array" ref="K7856">_xlfn.LET(_xlpm.d,UPPER(TRIM(CLEAN(SUBSTITUTE(F7856,CHAR(160),"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57" spans="2:11" hidden="1" x14ac:dyDescent="0.25">
      <c r="B7857" s="20">
        <v>46002</v>
      </c>
      <c r="C7857" s="2" t="s">
        <v>1</v>
      </c>
      <c r="D7857" s="2" t="s">
        <v>3339</v>
      </c>
      <c r="E7857" s="2" t="s">
        <v>224</v>
      </c>
      <c r="F7857" s="2" t="s">
        <v>3968</v>
      </c>
      <c r="G7857" s="5">
        <v>38</v>
      </c>
      <c r="H7857" s="5">
        <v>41.5</v>
      </c>
      <c r="I7857" s="5">
        <v>1577</v>
      </c>
      <c r="J7857" s="5">
        <v>811998.29</v>
      </c>
      <c r="K7857" s="3" t="str" cm="1">
        <f t="array" ref="K7857">_xlfn.LET(_xlpm.d,UPPER(TRIM(CLEAN(SUBSTITUTE(F7857,CHAR(160),"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58" spans="2:11" hidden="1" x14ac:dyDescent="0.25">
      <c r="B7858" s="20">
        <v>46002</v>
      </c>
      <c r="C7858" s="2" t="s">
        <v>1</v>
      </c>
      <c r="D7858" s="2" t="s">
        <v>3341</v>
      </c>
      <c r="E7858" s="2" t="s">
        <v>305</v>
      </c>
      <c r="F7858" s="2" t="s">
        <v>3968</v>
      </c>
      <c r="G7858" s="5">
        <v>48</v>
      </c>
      <c r="H7858" s="5">
        <v>41.5</v>
      </c>
      <c r="I7858" s="5">
        <v>1992</v>
      </c>
      <c r="J7858" s="5">
        <v>813990.29</v>
      </c>
      <c r="K7858" s="3" t="str" cm="1">
        <f t="array" ref="K7858">_xlfn.LET(_xlpm.d,UPPER(TRIM(CLEAN(SUBSTITUTE(F7858,CHAR(160),"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59" spans="2:11" hidden="1" x14ac:dyDescent="0.25">
      <c r="B7859" s="20">
        <v>46003</v>
      </c>
      <c r="C7859" s="2" t="s">
        <v>1</v>
      </c>
      <c r="D7859" s="2" t="s">
        <v>138</v>
      </c>
      <c r="E7859" s="2" t="s">
        <v>139</v>
      </c>
      <c r="F7859" s="2" t="s">
        <v>3968</v>
      </c>
      <c r="G7859" s="5">
        <v>10</v>
      </c>
      <c r="H7859" s="5">
        <v>41.5</v>
      </c>
      <c r="I7859" s="5">
        <v>415</v>
      </c>
      <c r="J7859" s="5">
        <v>814405.29</v>
      </c>
      <c r="K7859" s="3" t="str" cm="1">
        <f t="array" ref="K7859">_xlfn.LET(_xlpm.d,UPPER(TRIM(CLEAN(SUBSTITUTE(F7859,CHAR(160),"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60" spans="2:11" hidden="1" x14ac:dyDescent="0.25">
      <c r="B7860" s="20">
        <v>46003</v>
      </c>
      <c r="C7860" s="2" t="s">
        <v>1</v>
      </c>
      <c r="D7860" s="2" t="s">
        <v>381</v>
      </c>
      <c r="E7860" s="2" t="s">
        <v>154</v>
      </c>
      <c r="F7860" s="2" t="s">
        <v>3968</v>
      </c>
      <c r="G7860" s="5">
        <v>32</v>
      </c>
      <c r="H7860" s="5">
        <v>41.5</v>
      </c>
      <c r="I7860" s="5">
        <v>1328</v>
      </c>
      <c r="J7860" s="5">
        <v>815733.29</v>
      </c>
      <c r="K7860" s="3" t="str" cm="1">
        <f t="array" ref="K7860">_xlfn.LET(_xlpm.d,UPPER(TRIM(CLEAN(SUBSTITUTE(F7860,CHAR(160),"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61" spans="2:11" hidden="1" x14ac:dyDescent="0.25">
      <c r="B7861" s="20">
        <v>46003</v>
      </c>
      <c r="C7861" s="2" t="s">
        <v>1</v>
      </c>
      <c r="D7861" s="2" t="s">
        <v>3344</v>
      </c>
      <c r="E7861" s="2" t="s">
        <v>241</v>
      </c>
      <c r="F7861" s="2" t="s">
        <v>3968</v>
      </c>
      <c r="G7861" s="5">
        <v>15</v>
      </c>
      <c r="H7861" s="5">
        <v>41.5</v>
      </c>
      <c r="I7861" s="5">
        <v>622.5</v>
      </c>
      <c r="J7861" s="5">
        <v>816355.79</v>
      </c>
      <c r="K7861" s="3" t="str" cm="1">
        <f t="array" ref="K7861">_xlfn.LET(_xlpm.d,UPPER(TRIM(CLEAN(SUBSTITUTE(F7861,CHAR(160),"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62" spans="2:11" hidden="1" x14ac:dyDescent="0.25">
      <c r="B7862" s="20">
        <v>46003</v>
      </c>
      <c r="C7862" s="2" t="s">
        <v>1</v>
      </c>
      <c r="D7862" s="2" t="s">
        <v>3346</v>
      </c>
      <c r="E7862" s="2" t="s">
        <v>120</v>
      </c>
      <c r="F7862" s="2" t="s">
        <v>4022</v>
      </c>
      <c r="G7862" s="5">
        <v>8</v>
      </c>
      <c r="H7862" s="5">
        <v>45.85</v>
      </c>
      <c r="I7862" s="5">
        <v>366.8</v>
      </c>
      <c r="J7862" s="5">
        <v>816722.59000000008</v>
      </c>
      <c r="K7862" s="3" t="str" cm="1">
        <f t="array" ref="K7862">_xlfn.LET(_xlpm.d,UPPER(TRIM(CLEAN(SUBSTITUTE(F7862,CHAR(160),"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63" spans="2:11" hidden="1" x14ac:dyDescent="0.25">
      <c r="B7863" s="20">
        <v>46008</v>
      </c>
      <c r="C7863" s="2" t="s">
        <v>1</v>
      </c>
      <c r="D7863" s="2" t="s">
        <v>384</v>
      </c>
      <c r="E7863" s="2" t="s">
        <v>266</v>
      </c>
      <c r="F7863" s="2" t="s">
        <v>3968</v>
      </c>
      <c r="G7863" s="5">
        <v>40</v>
      </c>
      <c r="H7863" s="5">
        <v>41.5</v>
      </c>
      <c r="I7863" s="5">
        <v>1660</v>
      </c>
      <c r="J7863" s="5">
        <v>818382.59000000008</v>
      </c>
      <c r="K7863" s="3" t="str" cm="1">
        <f t="array" ref="K7863">_xlfn.LET(_xlpm.d,UPPER(TRIM(CLEAN(SUBSTITUTE(F7863,CHAR(160),"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64" spans="2:11" hidden="1" x14ac:dyDescent="0.25">
      <c r="B7864" s="20">
        <v>46008</v>
      </c>
      <c r="C7864" s="2" t="s">
        <v>1</v>
      </c>
      <c r="D7864" s="2" t="s">
        <v>1183</v>
      </c>
      <c r="E7864" s="2" t="s">
        <v>162</v>
      </c>
      <c r="F7864" s="2" t="s">
        <v>3968</v>
      </c>
      <c r="G7864" s="5">
        <v>40</v>
      </c>
      <c r="H7864" s="5">
        <v>41.5</v>
      </c>
      <c r="I7864" s="5">
        <v>1660</v>
      </c>
      <c r="J7864" s="5">
        <v>820042.59000000008</v>
      </c>
      <c r="K7864" s="3" t="str" cm="1">
        <f t="array" ref="K7864">_xlfn.LET(_xlpm.d,UPPER(TRIM(CLEAN(SUBSTITUTE(F7864,CHAR(160),"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65" spans="2:11" hidden="1" x14ac:dyDescent="0.25">
      <c r="B7865" s="20">
        <v>46008</v>
      </c>
      <c r="C7865" s="2" t="s">
        <v>1</v>
      </c>
      <c r="D7865" s="2" t="s">
        <v>140</v>
      </c>
      <c r="E7865" s="2" t="s">
        <v>141</v>
      </c>
      <c r="F7865" s="2" t="s">
        <v>3968</v>
      </c>
      <c r="G7865" s="5">
        <v>32</v>
      </c>
      <c r="H7865" s="5">
        <v>41.5</v>
      </c>
      <c r="I7865" s="5">
        <v>1328</v>
      </c>
      <c r="J7865" s="5">
        <v>821370.59000000008</v>
      </c>
      <c r="K7865" s="3" t="str" cm="1">
        <f t="array" ref="K7865">_xlfn.LET(_xlpm.d,UPPER(TRIM(CLEAN(SUBSTITUTE(F7865,CHAR(160),"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66" spans="2:11" hidden="1" x14ac:dyDescent="0.25">
      <c r="B7866" s="20">
        <v>46010</v>
      </c>
      <c r="C7866" s="2" t="s">
        <v>1</v>
      </c>
      <c r="D7866" s="2" t="s">
        <v>3361</v>
      </c>
      <c r="E7866" s="2" t="s">
        <v>9</v>
      </c>
      <c r="F7866" s="2" t="s">
        <v>3968</v>
      </c>
      <c r="G7866" s="5">
        <v>56</v>
      </c>
      <c r="H7866" s="5">
        <v>26.95</v>
      </c>
      <c r="I7866" s="5">
        <v>1509.2</v>
      </c>
      <c r="J7866" s="5">
        <v>822879.79</v>
      </c>
      <c r="K7866" s="3" t="str" cm="1">
        <f t="array" ref="K7866">_xlfn.LET(_xlpm.d,UPPER(TRIM(CLEAN(SUBSTITUTE(F7866,CHAR(160),"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67" spans="2:11" hidden="1" x14ac:dyDescent="0.25">
      <c r="B7867" s="20">
        <v>46010</v>
      </c>
      <c r="C7867" s="2" t="s">
        <v>1</v>
      </c>
      <c r="D7867" s="2" t="s">
        <v>3363</v>
      </c>
      <c r="E7867" s="2" t="s">
        <v>197</v>
      </c>
      <c r="F7867" s="2" t="s">
        <v>3968</v>
      </c>
      <c r="G7867" s="5">
        <v>42</v>
      </c>
      <c r="H7867" s="5">
        <v>41.5</v>
      </c>
      <c r="I7867" s="5">
        <v>1743</v>
      </c>
      <c r="J7867" s="5">
        <v>824622.79</v>
      </c>
      <c r="K7867" s="3" t="str" cm="1">
        <f t="array" ref="K7867">_xlfn.LET(_xlpm.d,UPPER(TRIM(CLEAN(SUBSTITUTE(F7867,CHAR(160),"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68" spans="2:11" hidden="1" x14ac:dyDescent="0.25">
      <c r="B7868" s="20">
        <v>46010</v>
      </c>
      <c r="C7868" s="2" t="s">
        <v>1</v>
      </c>
      <c r="D7868" s="2" t="s">
        <v>3365</v>
      </c>
      <c r="E7868" s="2" t="s">
        <v>319</v>
      </c>
      <c r="F7868" s="2" t="s">
        <v>3968</v>
      </c>
      <c r="G7868" s="5">
        <v>32</v>
      </c>
      <c r="H7868" s="5">
        <v>41.5</v>
      </c>
      <c r="I7868" s="5">
        <v>1328</v>
      </c>
      <c r="J7868" s="5">
        <v>825950.79</v>
      </c>
      <c r="K7868" s="3" t="str" cm="1">
        <f t="array" ref="K7868">_xlfn.LET(_xlpm.d,UPPER(TRIM(CLEAN(SUBSTITUTE(F7868,CHAR(160),"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69" spans="2:11" hidden="1" x14ac:dyDescent="0.25">
      <c r="B7869" s="20">
        <v>46020</v>
      </c>
      <c r="C7869" s="2" t="s">
        <v>1</v>
      </c>
      <c r="D7869" s="2" t="s">
        <v>2265</v>
      </c>
      <c r="E7869" s="2" t="s">
        <v>254</v>
      </c>
      <c r="F7869" s="2" t="s">
        <v>3968</v>
      </c>
      <c r="G7869" s="5">
        <v>40</v>
      </c>
      <c r="H7869" s="5">
        <v>41.5</v>
      </c>
      <c r="I7869" s="5">
        <v>1660</v>
      </c>
      <c r="J7869" s="5">
        <v>827610.79</v>
      </c>
      <c r="K7869" s="3" t="str" cm="1">
        <f t="array" ref="K7869">_xlfn.LET(_xlpm.d,UPPER(TRIM(CLEAN(SUBSTITUTE(F7869,CHAR(160),"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70" spans="2:11" hidden="1" x14ac:dyDescent="0.25">
      <c r="B7870" s="20">
        <v>46028</v>
      </c>
      <c r="C7870" s="2" t="s">
        <v>1</v>
      </c>
      <c r="D7870" s="2" t="s">
        <v>3391</v>
      </c>
      <c r="E7870" s="2" t="s">
        <v>234</v>
      </c>
      <c r="F7870" s="2" t="s">
        <v>3968</v>
      </c>
      <c r="G7870" s="5">
        <v>16</v>
      </c>
      <c r="H7870" s="5">
        <v>41.5</v>
      </c>
      <c r="I7870" s="5">
        <v>664</v>
      </c>
      <c r="J7870" s="5">
        <v>828274.79</v>
      </c>
      <c r="K7870" s="3" t="str" cm="1">
        <f t="array" ref="K7870">_xlfn.LET(_xlpm.d,UPPER(TRIM(CLEAN(SUBSTITUTE(F7870,CHAR(160),"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71" spans="2:11" hidden="1" x14ac:dyDescent="0.25">
      <c r="B7871" s="20">
        <v>46029</v>
      </c>
      <c r="C7871" s="2" t="s">
        <v>1</v>
      </c>
      <c r="D7871" s="2" t="s">
        <v>2281</v>
      </c>
      <c r="E7871" s="2" t="s">
        <v>145</v>
      </c>
      <c r="F7871" s="2" t="s">
        <v>3968</v>
      </c>
      <c r="G7871" s="5">
        <v>10</v>
      </c>
      <c r="H7871" s="5">
        <v>41.5</v>
      </c>
      <c r="I7871" s="5">
        <v>415</v>
      </c>
      <c r="J7871" s="5">
        <v>828689.79</v>
      </c>
      <c r="K7871" s="3" t="str" cm="1">
        <f t="array" ref="K7871">_xlfn.LET(_xlpm.d,UPPER(TRIM(CLEAN(SUBSTITUTE(F7871,CHAR(160),"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72" spans="2:11" hidden="1" x14ac:dyDescent="0.25">
      <c r="B7872" s="20">
        <v>46029</v>
      </c>
      <c r="C7872" s="2" t="s">
        <v>1</v>
      </c>
      <c r="D7872" s="2" t="s">
        <v>2284</v>
      </c>
      <c r="E7872" s="2" t="s">
        <v>305</v>
      </c>
      <c r="F7872" s="2" t="s">
        <v>3968</v>
      </c>
      <c r="G7872" s="5">
        <v>32</v>
      </c>
      <c r="H7872" s="5">
        <v>41.5</v>
      </c>
      <c r="I7872" s="5">
        <v>1328</v>
      </c>
      <c r="J7872" s="5">
        <v>830017.79</v>
      </c>
      <c r="K7872" s="3" t="str" cm="1">
        <f t="array" ref="K7872">_xlfn.LET(_xlpm.d,UPPER(TRIM(CLEAN(SUBSTITUTE(F7872,CHAR(160),"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73" spans="2:11" hidden="1" x14ac:dyDescent="0.25">
      <c r="B7873" s="20">
        <v>46029</v>
      </c>
      <c r="C7873" s="2" t="s">
        <v>1</v>
      </c>
      <c r="D7873" s="2" t="s">
        <v>3394</v>
      </c>
      <c r="E7873" s="2" t="s">
        <v>311</v>
      </c>
      <c r="F7873" s="2" t="s">
        <v>3968</v>
      </c>
      <c r="G7873" s="5">
        <v>32</v>
      </c>
      <c r="H7873" s="5">
        <v>41.5</v>
      </c>
      <c r="I7873" s="5">
        <v>1328</v>
      </c>
      <c r="J7873" s="5">
        <v>831345.79</v>
      </c>
      <c r="K7873" s="3" t="str" cm="1">
        <f t="array" ref="K7873">_xlfn.LET(_xlpm.d,UPPER(TRIM(CLEAN(SUBSTITUTE(F7873,CHAR(160),"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74" spans="2:11" hidden="1" x14ac:dyDescent="0.25">
      <c r="B7874" s="20">
        <v>46030</v>
      </c>
      <c r="C7874" s="2" t="s">
        <v>1</v>
      </c>
      <c r="D7874" s="2" t="s">
        <v>3597</v>
      </c>
      <c r="E7874" s="2" t="s">
        <v>835</v>
      </c>
      <c r="F7874" s="2" t="s">
        <v>3968</v>
      </c>
      <c r="G7874" s="5">
        <v>16</v>
      </c>
      <c r="H7874" s="5">
        <v>41.5</v>
      </c>
      <c r="I7874" s="5">
        <v>664</v>
      </c>
      <c r="J7874" s="5">
        <v>832009.79</v>
      </c>
      <c r="K7874" s="3" t="str" cm="1">
        <f t="array" ref="K7874">_xlfn.LET(_xlpm.d,UPPER(TRIM(CLEAN(SUBSTITUTE(F7874,CHAR(160),"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75" spans="2:11" hidden="1" x14ac:dyDescent="0.25">
      <c r="B7875" s="20">
        <v>46030</v>
      </c>
      <c r="C7875" s="2" t="s">
        <v>1</v>
      </c>
      <c r="D7875" s="2" t="s">
        <v>2286</v>
      </c>
      <c r="E7875" s="2" t="s">
        <v>224</v>
      </c>
      <c r="F7875" s="2" t="s">
        <v>3968</v>
      </c>
      <c r="G7875" s="5">
        <v>32</v>
      </c>
      <c r="H7875" s="5">
        <v>41.5</v>
      </c>
      <c r="I7875" s="5">
        <v>1328</v>
      </c>
      <c r="J7875" s="5">
        <v>833337.79</v>
      </c>
      <c r="K7875" s="3" t="str" cm="1">
        <f t="array" ref="K7875">_xlfn.LET(_xlpm.d,UPPER(TRIM(CLEAN(SUBSTITUTE(F7875,CHAR(160),"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76" spans="2:11" hidden="1" x14ac:dyDescent="0.25">
      <c r="B7876" s="20">
        <v>46030</v>
      </c>
      <c r="C7876" s="2" t="s">
        <v>1</v>
      </c>
      <c r="D7876" s="2" t="s">
        <v>3395</v>
      </c>
      <c r="E7876" s="2" t="s">
        <v>228</v>
      </c>
      <c r="F7876" s="2" t="s">
        <v>3968</v>
      </c>
      <c r="G7876" s="5">
        <v>16</v>
      </c>
      <c r="H7876" s="5">
        <v>41.5</v>
      </c>
      <c r="I7876" s="5">
        <v>664</v>
      </c>
      <c r="J7876" s="5">
        <v>834001.79</v>
      </c>
      <c r="K7876" s="3" t="str" cm="1">
        <f t="array" ref="K7876">_xlfn.LET(_xlpm.d,UPPER(TRIM(CLEAN(SUBSTITUTE(F7876,CHAR(160),"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77" spans="2:11" hidden="1" x14ac:dyDescent="0.25">
      <c r="B7877" s="20">
        <v>46031</v>
      </c>
      <c r="C7877" s="2" t="s">
        <v>1</v>
      </c>
      <c r="D7877" s="2" t="s">
        <v>2287</v>
      </c>
      <c r="E7877" s="2" t="s">
        <v>186</v>
      </c>
      <c r="F7877" s="2" t="s">
        <v>3968</v>
      </c>
      <c r="G7877" s="5">
        <v>32</v>
      </c>
      <c r="H7877" s="5">
        <v>41.5</v>
      </c>
      <c r="I7877" s="5">
        <v>1328</v>
      </c>
      <c r="J7877" s="5">
        <v>835329.79</v>
      </c>
      <c r="K7877" s="3" t="str" cm="1">
        <f t="array" ref="K7877">_xlfn.LET(_xlpm.d,UPPER(TRIM(CLEAN(SUBSTITUTE(F7877,CHAR(160),"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78" spans="2:11" hidden="1" x14ac:dyDescent="0.25">
      <c r="B7878" s="20">
        <v>46031</v>
      </c>
      <c r="C7878" s="2" t="s">
        <v>1</v>
      </c>
      <c r="D7878" s="2" t="s">
        <v>3402</v>
      </c>
      <c r="E7878" s="2" t="s">
        <v>319</v>
      </c>
      <c r="F7878" s="2" t="s">
        <v>3968</v>
      </c>
      <c r="G7878" s="5">
        <v>34</v>
      </c>
      <c r="H7878" s="5">
        <v>41.5</v>
      </c>
      <c r="I7878" s="5">
        <v>1411</v>
      </c>
      <c r="J7878" s="5">
        <v>836740.79</v>
      </c>
      <c r="K7878" s="3" t="str" cm="1">
        <f t="array" ref="K7878">_xlfn.LET(_xlpm.d,UPPER(TRIM(CLEAN(SUBSTITUTE(F7878,CHAR(160),"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79" spans="2:11" hidden="1" x14ac:dyDescent="0.25">
      <c r="B7879" s="20">
        <v>46032</v>
      </c>
      <c r="C7879" s="2" t="s">
        <v>1</v>
      </c>
      <c r="D7879" s="2" t="s">
        <v>391</v>
      </c>
      <c r="E7879" s="2" t="s">
        <v>195</v>
      </c>
      <c r="F7879" s="2" t="s">
        <v>3968</v>
      </c>
      <c r="G7879" s="5">
        <v>30</v>
      </c>
      <c r="H7879" s="5">
        <v>41.5</v>
      </c>
      <c r="I7879" s="5">
        <v>1245</v>
      </c>
      <c r="J7879" s="5">
        <v>837985.79</v>
      </c>
      <c r="K7879" s="3" t="str" cm="1">
        <f t="array" ref="K7879">_xlfn.LET(_xlpm.d,UPPER(TRIM(CLEAN(SUBSTITUTE(F7879,CHAR(160),"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80" spans="2:11" hidden="1" x14ac:dyDescent="0.25">
      <c r="B7880" s="20">
        <v>46036</v>
      </c>
      <c r="C7880" s="2" t="s">
        <v>1</v>
      </c>
      <c r="D7880" s="2" t="s">
        <v>1194</v>
      </c>
      <c r="E7880" s="2" t="s">
        <v>189</v>
      </c>
      <c r="F7880" s="2" t="s">
        <v>3968</v>
      </c>
      <c r="G7880" s="5">
        <v>20</v>
      </c>
      <c r="H7880" s="5">
        <v>41.5</v>
      </c>
      <c r="I7880" s="5">
        <v>830</v>
      </c>
      <c r="J7880" s="5">
        <v>838815.79</v>
      </c>
      <c r="K7880" s="3" t="str" cm="1">
        <f t="array" ref="K7880">_xlfn.LET(_xlpm.d,UPPER(TRIM(CLEAN(SUBSTITUTE(F7880,CHAR(160),"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81" spans="2:11" hidden="1" x14ac:dyDescent="0.25">
      <c r="B7881" s="20">
        <v>46036</v>
      </c>
      <c r="C7881" s="2" t="s">
        <v>1</v>
      </c>
      <c r="D7881" s="2" t="s">
        <v>1195</v>
      </c>
      <c r="E7881" s="2" t="s">
        <v>151</v>
      </c>
      <c r="F7881" s="2" t="s">
        <v>3968</v>
      </c>
      <c r="G7881" s="5">
        <v>32</v>
      </c>
      <c r="H7881" s="5">
        <v>41.5</v>
      </c>
      <c r="I7881" s="5">
        <v>1328</v>
      </c>
      <c r="J7881" s="5">
        <v>840143.79</v>
      </c>
      <c r="K7881" s="3" t="str" cm="1">
        <f t="array" ref="K7881">_xlfn.LET(_xlpm.d,UPPER(TRIM(CLEAN(SUBSTITUTE(F7881,CHAR(160),"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82" spans="2:11" hidden="1" x14ac:dyDescent="0.25">
      <c r="B7882" s="20">
        <v>46038</v>
      </c>
      <c r="C7882" s="2" t="s">
        <v>1</v>
      </c>
      <c r="D7882" s="2" t="s">
        <v>3904</v>
      </c>
      <c r="E7882" s="2" t="s">
        <v>243</v>
      </c>
      <c r="F7882" s="2" t="s">
        <v>3968</v>
      </c>
      <c r="G7882" s="5">
        <v>30</v>
      </c>
      <c r="H7882" s="5">
        <v>41.5</v>
      </c>
      <c r="I7882" s="5">
        <v>1245</v>
      </c>
      <c r="J7882" s="5">
        <v>841388.79</v>
      </c>
      <c r="K7882" s="3" t="str" cm="1">
        <f t="array" ref="K7882">_xlfn.LET(_xlpm.d,UPPER(TRIM(CLEAN(SUBSTITUTE(F7882,CHAR(160),"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83" spans="2:11" hidden="1" x14ac:dyDescent="0.25">
      <c r="B7883" s="20">
        <v>46038</v>
      </c>
      <c r="C7883" s="2" t="s">
        <v>1</v>
      </c>
      <c r="D7883" s="2" t="s">
        <v>4023</v>
      </c>
      <c r="E7883" s="2" t="s">
        <v>232</v>
      </c>
      <c r="F7883" s="2" t="s">
        <v>3968</v>
      </c>
      <c r="G7883" s="5">
        <v>20</v>
      </c>
      <c r="H7883" s="5">
        <v>41.5</v>
      </c>
      <c r="I7883" s="5">
        <v>830</v>
      </c>
      <c r="J7883" s="5">
        <v>842218.79</v>
      </c>
      <c r="K7883" s="3" t="str" cm="1">
        <f t="array" ref="K7883">_xlfn.LET(_xlpm.d,UPPER(TRIM(CLEAN(SUBSTITUTE(F7883,CHAR(160),"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84" spans="2:11" hidden="1" x14ac:dyDescent="0.25">
      <c r="B7884" s="20">
        <v>46038</v>
      </c>
      <c r="C7884" s="2" t="s">
        <v>1</v>
      </c>
      <c r="D7884" s="2" t="s">
        <v>394</v>
      </c>
      <c r="E7884" s="2" t="s">
        <v>195</v>
      </c>
      <c r="F7884" s="2" t="s">
        <v>3968</v>
      </c>
      <c r="G7884" s="5">
        <v>30</v>
      </c>
      <c r="H7884" s="5">
        <v>41.5</v>
      </c>
      <c r="I7884" s="5">
        <v>1245</v>
      </c>
      <c r="J7884" s="5">
        <v>843463.79</v>
      </c>
      <c r="K7884" s="3" t="str" cm="1">
        <f t="array" ref="K7884">_xlfn.LET(_xlpm.d,UPPER(TRIM(CLEAN(SUBSTITUTE(F7884,CHAR(160),"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85" spans="2:11" hidden="1" x14ac:dyDescent="0.25">
      <c r="B7885" s="20">
        <v>46038</v>
      </c>
      <c r="C7885" s="2" t="s">
        <v>1</v>
      </c>
      <c r="D7885" s="2" t="s">
        <v>2297</v>
      </c>
      <c r="E7885" s="2" t="s">
        <v>241</v>
      </c>
      <c r="F7885" s="2" t="s">
        <v>3968</v>
      </c>
      <c r="G7885" s="5">
        <v>40</v>
      </c>
      <c r="H7885" s="5">
        <v>41.5</v>
      </c>
      <c r="I7885" s="5">
        <v>1660</v>
      </c>
      <c r="J7885" s="5">
        <v>845123.79</v>
      </c>
      <c r="K7885" s="3" t="str" cm="1">
        <f t="array" ref="K7885">_xlfn.LET(_xlpm.d,UPPER(TRIM(CLEAN(SUBSTITUTE(F7885,CHAR(160),"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86" spans="2:11" hidden="1" x14ac:dyDescent="0.25">
      <c r="B7886" s="20">
        <v>46038</v>
      </c>
      <c r="C7886" s="2" t="s">
        <v>1</v>
      </c>
      <c r="D7886" s="2" t="s">
        <v>133</v>
      </c>
      <c r="E7886" s="2" t="s">
        <v>43</v>
      </c>
      <c r="F7886" s="2" t="s">
        <v>3968</v>
      </c>
      <c r="G7886" s="5">
        <v>25</v>
      </c>
      <c r="H7886" s="5">
        <v>31.3</v>
      </c>
      <c r="I7886" s="5">
        <v>782.5</v>
      </c>
      <c r="J7886" s="5">
        <v>845906.29</v>
      </c>
      <c r="K7886" s="3" t="str" cm="1">
        <f t="array" ref="K7886">_xlfn.LET(_xlpm.d,UPPER(TRIM(CLEAN(SUBSTITUTE(F7886,CHAR(160),"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87" spans="2:11" hidden="1" x14ac:dyDescent="0.25">
      <c r="B7887" s="20">
        <v>46038</v>
      </c>
      <c r="C7887" s="2" t="s">
        <v>1</v>
      </c>
      <c r="D7887" s="2" t="s">
        <v>3425</v>
      </c>
      <c r="E7887" s="2" t="s">
        <v>170</v>
      </c>
      <c r="F7887" s="2" t="s">
        <v>3968</v>
      </c>
      <c r="G7887" s="5">
        <v>16</v>
      </c>
      <c r="H7887" s="5">
        <v>41.5</v>
      </c>
      <c r="I7887" s="5">
        <v>664</v>
      </c>
      <c r="J7887" s="5">
        <v>846570.29</v>
      </c>
      <c r="K7887" s="3" t="str" cm="1">
        <f t="array" ref="K7887">_xlfn.LET(_xlpm.d,UPPER(TRIM(CLEAN(SUBSTITUTE(F7887,CHAR(160),"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88" spans="2:11" hidden="1" x14ac:dyDescent="0.25">
      <c r="B7888" s="20">
        <v>46038</v>
      </c>
      <c r="C7888" s="2" t="s">
        <v>1</v>
      </c>
      <c r="D7888" s="2" t="s">
        <v>3598</v>
      </c>
      <c r="E7888" s="2" t="s">
        <v>835</v>
      </c>
      <c r="F7888" s="2" t="s">
        <v>3968</v>
      </c>
      <c r="G7888" s="5">
        <v>34</v>
      </c>
      <c r="H7888" s="5">
        <v>41.5</v>
      </c>
      <c r="I7888" s="5">
        <v>1411</v>
      </c>
      <c r="J7888" s="5">
        <v>847981.29</v>
      </c>
      <c r="K7888" s="3" t="str" cm="1">
        <f t="array" ref="K7888">_xlfn.LET(_xlpm.d,UPPER(TRIM(CLEAN(SUBSTITUTE(F7888,CHAR(160),"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89" spans="2:11" hidden="1" x14ac:dyDescent="0.25">
      <c r="B7889" s="20">
        <v>46038</v>
      </c>
      <c r="C7889" s="2" t="s">
        <v>1</v>
      </c>
      <c r="D7889" s="2" t="s">
        <v>3426</v>
      </c>
      <c r="E7889" s="2" t="s">
        <v>224</v>
      </c>
      <c r="F7889" s="2" t="s">
        <v>4022</v>
      </c>
      <c r="G7889" s="5">
        <v>80</v>
      </c>
      <c r="H7889" s="5">
        <v>41.5</v>
      </c>
      <c r="I7889" s="5">
        <v>3320</v>
      </c>
      <c r="J7889" s="5">
        <v>851301.29</v>
      </c>
      <c r="K7889" s="3" t="str" cm="1">
        <f t="array" ref="K7889">_xlfn.LET(_xlpm.d,UPPER(TRIM(CLEAN(SUBSTITUTE(F7889,CHAR(160),"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90" spans="2:11" hidden="1" x14ac:dyDescent="0.25">
      <c r="B7890" s="20">
        <v>46042</v>
      </c>
      <c r="C7890" s="2" t="s">
        <v>1</v>
      </c>
      <c r="D7890" s="2" t="s">
        <v>1480</v>
      </c>
      <c r="E7890" s="2" t="s">
        <v>162</v>
      </c>
      <c r="F7890" s="2" t="s">
        <v>3968</v>
      </c>
      <c r="G7890" s="5">
        <v>40</v>
      </c>
      <c r="H7890" s="5">
        <v>41.5</v>
      </c>
      <c r="I7890" s="5">
        <v>1660</v>
      </c>
      <c r="J7890" s="5">
        <v>852961.29</v>
      </c>
      <c r="K7890" s="3" t="str" cm="1">
        <f t="array" ref="K7890">_xlfn.LET(_xlpm.d,UPPER(TRIM(CLEAN(SUBSTITUTE(F7890,CHAR(160),"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91" spans="2:11" hidden="1" x14ac:dyDescent="0.25">
      <c r="B7891" s="20">
        <v>46042</v>
      </c>
      <c r="C7891" s="2" t="s">
        <v>1</v>
      </c>
      <c r="D7891" s="2" t="s">
        <v>396</v>
      </c>
      <c r="E7891" s="2" t="s">
        <v>143</v>
      </c>
      <c r="F7891" s="2" t="s">
        <v>3968</v>
      </c>
      <c r="G7891" s="5">
        <v>20</v>
      </c>
      <c r="H7891" s="5">
        <v>41.5</v>
      </c>
      <c r="I7891" s="5">
        <v>830</v>
      </c>
      <c r="J7891" s="5">
        <v>853791.29</v>
      </c>
      <c r="K7891" s="3" t="str" cm="1">
        <f t="array" ref="K7891">_xlfn.LET(_xlpm.d,UPPER(TRIM(CLEAN(SUBSTITUTE(F7891,CHAR(160),"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92" spans="2:11" hidden="1" x14ac:dyDescent="0.25">
      <c r="B7892" s="20">
        <v>46043</v>
      </c>
      <c r="C7892" s="2" t="s">
        <v>1</v>
      </c>
      <c r="D7892" s="2" t="s">
        <v>2307</v>
      </c>
      <c r="E7892" s="2" t="s">
        <v>145</v>
      </c>
      <c r="F7892" s="2" t="s">
        <v>3968</v>
      </c>
      <c r="G7892" s="5">
        <v>10</v>
      </c>
      <c r="H7892" s="5">
        <v>41.5</v>
      </c>
      <c r="I7892" s="5">
        <v>415</v>
      </c>
      <c r="J7892" s="5">
        <v>854206.29</v>
      </c>
      <c r="K7892" s="3" t="str" cm="1">
        <f t="array" ref="K7892">_xlfn.LET(_xlpm.d,UPPER(TRIM(CLEAN(SUBSTITUTE(F7892,CHAR(160),"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93" spans="2:11" hidden="1" x14ac:dyDescent="0.25">
      <c r="B7893" s="20">
        <v>46043</v>
      </c>
      <c r="C7893" s="2" t="s">
        <v>1</v>
      </c>
      <c r="D7893" s="2" t="s">
        <v>2308</v>
      </c>
      <c r="E7893" s="2" t="s">
        <v>282</v>
      </c>
      <c r="F7893" s="2" t="s">
        <v>3968</v>
      </c>
      <c r="G7893" s="5">
        <v>10</v>
      </c>
      <c r="H7893" s="5">
        <v>41.5</v>
      </c>
      <c r="I7893" s="5">
        <v>415</v>
      </c>
      <c r="J7893" s="5">
        <v>854621.29</v>
      </c>
      <c r="K7893" s="3" t="str" cm="1">
        <f t="array" ref="K7893">_xlfn.LET(_xlpm.d,UPPER(TRIM(CLEAN(SUBSTITUTE(F7893,CHAR(160),"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94" spans="2:11" hidden="1" x14ac:dyDescent="0.25">
      <c r="B7894" s="20">
        <v>46043</v>
      </c>
      <c r="C7894" s="2" t="s">
        <v>1</v>
      </c>
      <c r="D7894" s="2" t="s">
        <v>1321</v>
      </c>
      <c r="E7894" s="2" t="s">
        <v>149</v>
      </c>
      <c r="F7894" s="2" t="s">
        <v>3968</v>
      </c>
      <c r="G7894" s="5">
        <v>40</v>
      </c>
      <c r="H7894" s="5">
        <v>41.5</v>
      </c>
      <c r="I7894" s="5">
        <v>1660</v>
      </c>
      <c r="J7894" s="5">
        <v>856281.29</v>
      </c>
      <c r="K7894" s="3" t="str" cm="1">
        <f t="array" ref="K7894">_xlfn.LET(_xlpm.d,UPPER(TRIM(CLEAN(SUBSTITUTE(F7894,CHAR(160),"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95" spans="2:11" hidden="1" x14ac:dyDescent="0.25">
      <c r="B7895" s="20">
        <v>46044</v>
      </c>
      <c r="C7895" s="2" t="s">
        <v>1</v>
      </c>
      <c r="D7895" s="2" t="s">
        <v>134</v>
      </c>
      <c r="E7895" s="2" t="s">
        <v>135</v>
      </c>
      <c r="F7895" s="2" t="s">
        <v>3968</v>
      </c>
      <c r="G7895" s="5">
        <v>32</v>
      </c>
      <c r="H7895" s="5">
        <v>41.5</v>
      </c>
      <c r="I7895" s="5">
        <v>1328</v>
      </c>
      <c r="J7895" s="5">
        <v>857609.29</v>
      </c>
      <c r="K7895" s="3" t="str" cm="1">
        <f t="array" ref="K7895">_xlfn.LET(_xlpm.d,UPPER(TRIM(CLEAN(SUBSTITUTE(F7895,CHAR(160),"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96" spans="2:11" hidden="1" x14ac:dyDescent="0.25">
      <c r="B7896" s="20">
        <v>46044</v>
      </c>
      <c r="C7896" s="2" t="s">
        <v>1</v>
      </c>
      <c r="D7896" s="2" t="s">
        <v>2313</v>
      </c>
      <c r="E7896" s="2" t="s">
        <v>254</v>
      </c>
      <c r="F7896" s="2" t="s">
        <v>3968</v>
      </c>
      <c r="G7896" s="5">
        <v>50</v>
      </c>
      <c r="H7896" s="5">
        <v>41.5</v>
      </c>
      <c r="I7896" s="5">
        <v>2075</v>
      </c>
      <c r="J7896" s="5">
        <v>859684.29</v>
      </c>
      <c r="K7896" s="3" t="str" cm="1">
        <f t="array" ref="K7896">_xlfn.LET(_xlpm.d,UPPER(TRIM(CLEAN(SUBSTITUTE(F7896,CHAR(160),"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97" spans="2:11" hidden="1" x14ac:dyDescent="0.25">
      <c r="B7897" s="20">
        <v>46044</v>
      </c>
      <c r="C7897" s="2" t="s">
        <v>1</v>
      </c>
      <c r="D7897" s="2" t="s">
        <v>3431</v>
      </c>
      <c r="E7897" s="2" t="s">
        <v>3</v>
      </c>
      <c r="F7897" s="2" t="s">
        <v>3968</v>
      </c>
      <c r="G7897" s="5">
        <v>16</v>
      </c>
      <c r="H7897" s="5">
        <v>41.5</v>
      </c>
      <c r="I7897" s="5">
        <v>664</v>
      </c>
      <c r="J7897" s="5">
        <v>860348.29</v>
      </c>
      <c r="K7897" s="3" t="str" cm="1">
        <f t="array" ref="K7897">_xlfn.LET(_xlpm.d,UPPER(TRIM(CLEAN(SUBSTITUTE(F7897,CHAR(160),"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98" spans="2:11" hidden="1" x14ac:dyDescent="0.25">
      <c r="B7898" s="20">
        <v>46045</v>
      </c>
      <c r="C7898" s="2" t="s">
        <v>1</v>
      </c>
      <c r="D7898" s="2" t="s">
        <v>2316</v>
      </c>
      <c r="E7898" s="2" t="s">
        <v>165</v>
      </c>
      <c r="F7898" s="2" t="s">
        <v>3968</v>
      </c>
      <c r="G7898" s="5">
        <v>10</v>
      </c>
      <c r="H7898" s="5">
        <v>41.5</v>
      </c>
      <c r="I7898" s="5">
        <v>415</v>
      </c>
      <c r="J7898" s="5">
        <v>860763.29</v>
      </c>
      <c r="K7898" s="3" t="str" cm="1">
        <f t="array" ref="K7898">_xlfn.LET(_xlpm.d,UPPER(TRIM(CLEAN(SUBSTITUTE(F7898,CHAR(160),"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899" spans="2:11" hidden="1" x14ac:dyDescent="0.25">
      <c r="B7899" s="20">
        <v>46045</v>
      </c>
      <c r="C7899" s="2" t="s">
        <v>1</v>
      </c>
      <c r="D7899" s="2" t="s">
        <v>1323</v>
      </c>
      <c r="E7899" s="2" t="s">
        <v>236</v>
      </c>
      <c r="F7899" s="2" t="s">
        <v>3968</v>
      </c>
      <c r="G7899" s="5">
        <v>26</v>
      </c>
      <c r="H7899" s="5">
        <v>41.5</v>
      </c>
      <c r="I7899" s="5">
        <v>1079</v>
      </c>
      <c r="J7899" s="5">
        <v>861842.29</v>
      </c>
      <c r="K7899" s="3" t="str" cm="1">
        <f t="array" ref="K7899">_xlfn.LET(_xlpm.d,UPPER(TRIM(CLEAN(SUBSTITUTE(F7899,CHAR(160),"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00" spans="2:11" hidden="1" x14ac:dyDescent="0.25">
      <c r="B7900" s="20">
        <v>46045</v>
      </c>
      <c r="C7900" s="2" t="s">
        <v>1</v>
      </c>
      <c r="D7900" s="2" t="s">
        <v>3433</v>
      </c>
      <c r="E7900" s="2" t="s">
        <v>154</v>
      </c>
      <c r="F7900" s="2" t="s">
        <v>3968</v>
      </c>
      <c r="G7900" s="5">
        <v>40</v>
      </c>
      <c r="H7900" s="5">
        <v>41.5</v>
      </c>
      <c r="I7900" s="5">
        <v>1660</v>
      </c>
      <c r="J7900" s="5">
        <v>863502.29</v>
      </c>
      <c r="K7900" s="3" t="str" cm="1">
        <f t="array" ref="K7900">_xlfn.LET(_xlpm.d,UPPER(TRIM(CLEAN(SUBSTITUTE(F7900,CHAR(160),"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01" spans="2:11" hidden="1" x14ac:dyDescent="0.25">
      <c r="B7901" s="20">
        <v>46045</v>
      </c>
      <c r="C7901" s="2" t="s">
        <v>1</v>
      </c>
      <c r="D7901" s="2" t="s">
        <v>2319</v>
      </c>
      <c r="E7901" s="2" t="s">
        <v>232</v>
      </c>
      <c r="F7901" s="2" t="s">
        <v>3968</v>
      </c>
      <c r="G7901" s="5">
        <v>10</v>
      </c>
      <c r="H7901" s="5">
        <v>41.5</v>
      </c>
      <c r="I7901" s="5">
        <v>415</v>
      </c>
      <c r="J7901" s="5">
        <v>863917.29</v>
      </c>
      <c r="K7901" s="3" t="str" cm="1">
        <f t="array" ref="K7901">_xlfn.LET(_xlpm.d,UPPER(TRIM(CLEAN(SUBSTITUTE(F7901,CHAR(160),"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02" spans="2:11" hidden="1" x14ac:dyDescent="0.25">
      <c r="B7902" s="20">
        <v>46045</v>
      </c>
      <c r="C7902" s="2" t="s">
        <v>1</v>
      </c>
      <c r="D7902" s="2" t="s">
        <v>2320</v>
      </c>
      <c r="E7902" s="2" t="s">
        <v>197</v>
      </c>
      <c r="F7902" s="2" t="s">
        <v>3968</v>
      </c>
      <c r="G7902" s="5">
        <v>32</v>
      </c>
      <c r="H7902" s="5">
        <v>41.5</v>
      </c>
      <c r="I7902" s="5">
        <v>1328</v>
      </c>
      <c r="J7902" s="5">
        <v>865245.29</v>
      </c>
      <c r="K7902" s="3" t="str" cm="1">
        <f t="array" ref="K7902">_xlfn.LET(_xlpm.d,UPPER(TRIM(CLEAN(SUBSTITUTE(F7902,CHAR(160),"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03" spans="2:11" hidden="1" x14ac:dyDescent="0.25">
      <c r="B7903" s="20">
        <v>46051</v>
      </c>
      <c r="C7903" s="2" t="s">
        <v>1</v>
      </c>
      <c r="D7903" s="2" t="s">
        <v>2330</v>
      </c>
      <c r="E7903" s="2" t="s">
        <v>254</v>
      </c>
      <c r="F7903" s="2" t="s">
        <v>3968</v>
      </c>
      <c r="G7903" s="5">
        <v>16</v>
      </c>
      <c r="H7903" s="5">
        <v>41.5</v>
      </c>
      <c r="I7903" s="5">
        <v>664</v>
      </c>
      <c r="J7903" s="5">
        <v>865909.29</v>
      </c>
      <c r="K7903" s="3" t="str" cm="1">
        <f t="array" ref="K7903">_xlfn.LET(_xlpm.d,UPPER(TRIM(CLEAN(SUBSTITUTE(F7903,CHAR(160),"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04" spans="2:11" hidden="1" x14ac:dyDescent="0.25">
      <c r="B7904" s="20">
        <v>46056</v>
      </c>
      <c r="C7904" s="2" t="s">
        <v>1</v>
      </c>
      <c r="D7904" s="2" t="s">
        <v>2340</v>
      </c>
      <c r="E7904" s="2" t="s">
        <v>232</v>
      </c>
      <c r="F7904" s="2" t="s">
        <v>3968</v>
      </c>
      <c r="G7904" s="5">
        <v>16</v>
      </c>
      <c r="H7904" s="5">
        <v>41.5</v>
      </c>
      <c r="I7904" s="5">
        <v>664</v>
      </c>
      <c r="J7904" s="5">
        <v>866573.29</v>
      </c>
      <c r="K7904" s="3" t="str" cm="1">
        <f t="array" ref="K7904">_xlfn.LET(_xlpm.d,UPPER(TRIM(CLEAN(SUBSTITUTE(F7904,CHAR(160),"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05" spans="2:11" hidden="1" x14ac:dyDescent="0.25">
      <c r="B7905" s="20">
        <v>46056</v>
      </c>
      <c r="C7905" s="2" t="s">
        <v>1</v>
      </c>
      <c r="D7905" s="2" t="s">
        <v>1486</v>
      </c>
      <c r="E7905" s="2" t="s">
        <v>141</v>
      </c>
      <c r="F7905" s="2" t="s">
        <v>3968</v>
      </c>
      <c r="G7905" s="5">
        <v>40</v>
      </c>
      <c r="H7905" s="5">
        <v>41.5</v>
      </c>
      <c r="I7905" s="5">
        <v>1660</v>
      </c>
      <c r="J7905" s="5">
        <v>868233.29</v>
      </c>
      <c r="K7905" s="3" t="str" cm="1">
        <f t="array" ref="K7905">_xlfn.LET(_xlpm.d,UPPER(TRIM(CLEAN(SUBSTITUTE(F7905,CHAR(160),"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06" spans="2:11" hidden="1" x14ac:dyDescent="0.25">
      <c r="B7906" s="20">
        <v>46056</v>
      </c>
      <c r="C7906" s="2" t="s">
        <v>1</v>
      </c>
      <c r="D7906" s="2" t="s">
        <v>1487</v>
      </c>
      <c r="E7906" s="2" t="s">
        <v>266</v>
      </c>
      <c r="F7906" s="2" t="s">
        <v>3968</v>
      </c>
      <c r="G7906" s="5">
        <v>30</v>
      </c>
      <c r="H7906" s="5">
        <v>41.5</v>
      </c>
      <c r="I7906" s="5">
        <v>1245</v>
      </c>
      <c r="J7906" s="5">
        <v>869478.29</v>
      </c>
      <c r="K7906" s="3" t="str" cm="1">
        <f t="array" ref="K7906">_xlfn.LET(_xlpm.d,UPPER(TRIM(CLEAN(SUBSTITUTE(F7906,CHAR(160),"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07" spans="2:11" hidden="1" x14ac:dyDescent="0.25">
      <c r="B7907" s="20">
        <v>46056</v>
      </c>
      <c r="C7907" s="2" t="s">
        <v>1</v>
      </c>
      <c r="D7907" s="2" t="s">
        <v>1488</v>
      </c>
      <c r="E7907" s="2" t="s">
        <v>273</v>
      </c>
      <c r="F7907" s="2" t="s">
        <v>3968</v>
      </c>
      <c r="G7907" s="5">
        <v>32</v>
      </c>
      <c r="H7907" s="5">
        <v>41.5</v>
      </c>
      <c r="I7907" s="5">
        <v>1328</v>
      </c>
      <c r="J7907" s="5">
        <v>870806.29</v>
      </c>
      <c r="K7907" s="3" t="str" cm="1">
        <f t="array" ref="K7907">_xlfn.LET(_xlpm.d,UPPER(TRIM(CLEAN(SUBSTITUTE(F7907,CHAR(160),"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08" spans="2:11" hidden="1" x14ac:dyDescent="0.25">
      <c r="B7908" s="20">
        <v>46056</v>
      </c>
      <c r="C7908" s="2" t="s">
        <v>1</v>
      </c>
      <c r="D7908" s="2" t="s">
        <v>3456</v>
      </c>
      <c r="E7908" s="2" t="s">
        <v>158</v>
      </c>
      <c r="F7908" s="2" t="s">
        <v>3968</v>
      </c>
      <c r="G7908" s="5">
        <v>32</v>
      </c>
      <c r="H7908" s="5">
        <v>41.5</v>
      </c>
      <c r="I7908" s="5">
        <v>1328</v>
      </c>
      <c r="J7908" s="5">
        <v>872134.29</v>
      </c>
      <c r="K7908" s="3" t="str" cm="1">
        <f t="array" ref="K7908">_xlfn.LET(_xlpm.d,UPPER(TRIM(CLEAN(SUBSTITUTE(F7908,CHAR(160),"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09" spans="2:11" hidden="1" x14ac:dyDescent="0.25">
      <c r="B7909" s="20">
        <v>46056</v>
      </c>
      <c r="C7909" s="2" t="s">
        <v>1</v>
      </c>
      <c r="D7909" s="2" t="s">
        <v>2341</v>
      </c>
      <c r="E7909" s="2" t="s">
        <v>165</v>
      </c>
      <c r="F7909" s="2" t="s">
        <v>3968</v>
      </c>
      <c r="G7909" s="5">
        <v>16</v>
      </c>
      <c r="H7909" s="5">
        <v>41.5</v>
      </c>
      <c r="I7909" s="5">
        <v>664</v>
      </c>
      <c r="J7909" s="5">
        <v>872798.29</v>
      </c>
      <c r="K7909" s="3" t="str" cm="1">
        <f t="array" ref="K7909">_xlfn.LET(_xlpm.d,UPPER(TRIM(CLEAN(SUBSTITUTE(F7909,CHAR(160),"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10" spans="2:11" hidden="1" x14ac:dyDescent="0.25">
      <c r="B7910" s="20">
        <v>46056</v>
      </c>
      <c r="C7910" s="2" t="s">
        <v>1</v>
      </c>
      <c r="D7910" s="2" t="s">
        <v>2342</v>
      </c>
      <c r="E7910" s="2" t="s">
        <v>61</v>
      </c>
      <c r="F7910" s="2" t="s">
        <v>4024</v>
      </c>
      <c r="G7910" s="5">
        <v>16</v>
      </c>
      <c r="H7910" s="5">
        <v>28.95</v>
      </c>
      <c r="I7910" s="5">
        <v>463.2</v>
      </c>
      <c r="J7910" s="5">
        <v>873261.49</v>
      </c>
      <c r="K7910" s="3" t="str" cm="1">
        <f t="array" ref="K7910">_xlfn.LET(_xlpm.d,UPPER(TRIM(CLEAN(SUBSTITUTE(F7910,CHAR(160),"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11" spans="2:11" hidden="1" x14ac:dyDescent="0.25">
      <c r="B7911" s="20">
        <v>46057</v>
      </c>
      <c r="C7911" s="2" t="s">
        <v>1</v>
      </c>
      <c r="D7911" s="2" t="s">
        <v>4025</v>
      </c>
      <c r="E7911" s="2" t="s">
        <v>294</v>
      </c>
      <c r="F7911" s="2" t="s">
        <v>3968</v>
      </c>
      <c r="G7911" s="5">
        <v>30</v>
      </c>
      <c r="H7911" s="5">
        <v>41.5</v>
      </c>
      <c r="I7911" s="5">
        <v>1245</v>
      </c>
      <c r="J7911" s="5">
        <v>874506.49</v>
      </c>
      <c r="K7911" s="3" t="str" cm="1">
        <f t="array" ref="K7911">_xlfn.LET(_xlpm.d,UPPER(TRIM(CLEAN(SUBSTITUTE(F7911,CHAR(160),"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12" spans="2:11" hidden="1" x14ac:dyDescent="0.25">
      <c r="B7912" s="20">
        <v>46057</v>
      </c>
      <c r="C7912" s="2" t="s">
        <v>1</v>
      </c>
      <c r="D7912" s="2" t="s">
        <v>3458</v>
      </c>
      <c r="E7912" s="2" t="s">
        <v>311</v>
      </c>
      <c r="F7912" s="2" t="s">
        <v>3968</v>
      </c>
      <c r="G7912" s="5">
        <v>32</v>
      </c>
      <c r="H7912" s="5">
        <v>41.5</v>
      </c>
      <c r="I7912" s="5">
        <v>1328</v>
      </c>
      <c r="J7912" s="5">
        <v>875834.49</v>
      </c>
      <c r="K7912" s="3" t="str" cm="1">
        <f t="array" ref="K7912">_xlfn.LET(_xlpm.d,UPPER(TRIM(CLEAN(SUBSTITUTE(F7912,CHAR(160),"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13" spans="2:11" hidden="1" x14ac:dyDescent="0.25">
      <c r="B7913" s="20">
        <v>46058</v>
      </c>
      <c r="C7913" s="2" t="s">
        <v>1</v>
      </c>
      <c r="D7913" s="2" t="s">
        <v>3459</v>
      </c>
      <c r="E7913" s="2" t="s">
        <v>160</v>
      </c>
      <c r="F7913" s="2" t="s">
        <v>3968</v>
      </c>
      <c r="G7913" s="5">
        <v>32</v>
      </c>
      <c r="H7913" s="5">
        <v>41.5</v>
      </c>
      <c r="I7913" s="5">
        <v>1328</v>
      </c>
      <c r="J7913" s="5">
        <v>877162.49</v>
      </c>
      <c r="K7913" s="3" t="str" cm="1">
        <f t="array" ref="K7913">_xlfn.LET(_xlpm.d,UPPER(TRIM(CLEAN(SUBSTITUTE(F7913,CHAR(160),"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14" spans="2:11" hidden="1" x14ac:dyDescent="0.25">
      <c r="B7914" s="20">
        <v>46058</v>
      </c>
      <c r="C7914" s="2" t="s">
        <v>1</v>
      </c>
      <c r="D7914" s="2" t="s">
        <v>1490</v>
      </c>
      <c r="E7914" s="2" t="s">
        <v>192</v>
      </c>
      <c r="F7914" s="2" t="s">
        <v>3968</v>
      </c>
      <c r="G7914" s="5">
        <v>32</v>
      </c>
      <c r="H7914" s="5">
        <v>41.5</v>
      </c>
      <c r="I7914" s="5">
        <v>1328</v>
      </c>
      <c r="J7914" s="5">
        <v>878490.49</v>
      </c>
      <c r="K7914" s="3" t="str" cm="1">
        <f t="array" ref="K7914">_xlfn.LET(_xlpm.d,UPPER(TRIM(CLEAN(SUBSTITUTE(F7914,CHAR(160),"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15" spans="2:11" hidden="1" x14ac:dyDescent="0.25">
      <c r="B7915" s="20">
        <v>46058</v>
      </c>
      <c r="C7915" s="2" t="s">
        <v>1</v>
      </c>
      <c r="D7915" s="2" t="s">
        <v>1602</v>
      </c>
      <c r="E7915" s="2" t="s">
        <v>135</v>
      </c>
      <c r="F7915" s="2" t="s">
        <v>3968</v>
      </c>
      <c r="G7915" s="5">
        <v>32</v>
      </c>
      <c r="H7915" s="5">
        <v>41.5</v>
      </c>
      <c r="I7915" s="5">
        <v>1328</v>
      </c>
      <c r="J7915" s="5">
        <v>879818.49</v>
      </c>
      <c r="K7915" s="3" t="str" cm="1">
        <f t="array" ref="K7915">_xlfn.LET(_xlpm.d,UPPER(TRIM(CLEAN(SUBSTITUTE(F7915,CHAR(160),"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16" spans="2:11" hidden="1" x14ac:dyDescent="0.25">
      <c r="B7916" s="20">
        <v>46058</v>
      </c>
      <c r="C7916" s="2" t="s">
        <v>1</v>
      </c>
      <c r="D7916" s="2" t="s">
        <v>3460</v>
      </c>
      <c r="E7916" s="2" t="s">
        <v>3</v>
      </c>
      <c r="F7916" s="2" t="s">
        <v>4026</v>
      </c>
      <c r="G7916" s="5">
        <v>12</v>
      </c>
      <c r="H7916" s="5">
        <v>28.95</v>
      </c>
      <c r="I7916" s="5">
        <v>347.4</v>
      </c>
      <c r="J7916" s="5">
        <v>880165.89</v>
      </c>
      <c r="K7916" s="3" t="str" cm="1">
        <f t="array" ref="K7916">_xlfn.LET(_xlpm.d,UPPER(TRIM(CLEAN(SUBSTITUTE(F7916,CHAR(160),"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17" spans="2:11" hidden="1" x14ac:dyDescent="0.25">
      <c r="B7917" s="20">
        <v>46058</v>
      </c>
      <c r="C7917" s="2" t="s">
        <v>1</v>
      </c>
      <c r="D7917" s="2" t="s">
        <v>2343</v>
      </c>
      <c r="E7917" s="2" t="s">
        <v>254</v>
      </c>
      <c r="F7917" s="2" t="s">
        <v>3968</v>
      </c>
      <c r="G7917" s="5">
        <v>70</v>
      </c>
      <c r="H7917" s="5">
        <v>41.5</v>
      </c>
      <c r="I7917" s="5">
        <v>2905</v>
      </c>
      <c r="J7917" s="5">
        <v>883070.89</v>
      </c>
      <c r="K7917" s="3" t="str" cm="1">
        <f t="array" ref="K7917">_xlfn.LET(_xlpm.d,UPPER(TRIM(CLEAN(SUBSTITUTE(F7917,CHAR(160),"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18" spans="2:11" hidden="1" x14ac:dyDescent="0.25">
      <c r="B7918" s="20">
        <v>46058</v>
      </c>
      <c r="C7918" s="2" t="s">
        <v>1</v>
      </c>
      <c r="D7918" s="2" t="s">
        <v>2345</v>
      </c>
      <c r="E7918" s="2" t="s">
        <v>224</v>
      </c>
      <c r="F7918" s="2" t="s">
        <v>3968</v>
      </c>
      <c r="G7918" s="5">
        <v>64</v>
      </c>
      <c r="H7918" s="5">
        <v>41.5</v>
      </c>
      <c r="I7918" s="5">
        <v>2656</v>
      </c>
      <c r="J7918" s="5">
        <v>885726.89</v>
      </c>
      <c r="K7918" s="3" t="str" cm="1">
        <f t="array" ref="K7918">_xlfn.LET(_xlpm.d,UPPER(TRIM(CLEAN(SUBSTITUTE(F7918,CHAR(160),"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19" spans="2:11" hidden="1" x14ac:dyDescent="0.25">
      <c r="B7919" s="20">
        <v>46059</v>
      </c>
      <c r="C7919" s="2" t="s">
        <v>1</v>
      </c>
      <c r="D7919" s="2" t="s">
        <v>401</v>
      </c>
      <c r="E7919" s="2" t="s">
        <v>195</v>
      </c>
      <c r="F7919" s="2" t="s">
        <v>3968</v>
      </c>
      <c r="G7919" s="5">
        <v>50</v>
      </c>
      <c r="H7919" s="5">
        <v>41.5</v>
      </c>
      <c r="I7919" s="5">
        <v>2075</v>
      </c>
      <c r="J7919" s="5">
        <v>887801.89</v>
      </c>
      <c r="K7919" s="3" t="str" cm="1">
        <f t="array" ref="K7919">_xlfn.LET(_xlpm.d,UPPER(TRIM(CLEAN(SUBSTITUTE(F7919,CHAR(160),"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20" spans="2:11" hidden="1" x14ac:dyDescent="0.25">
      <c r="B7920" s="20">
        <v>46059</v>
      </c>
      <c r="C7920" s="2" t="s">
        <v>1</v>
      </c>
      <c r="D7920" s="2" t="s">
        <v>2347</v>
      </c>
      <c r="E7920" s="2" t="s">
        <v>234</v>
      </c>
      <c r="F7920" s="2" t="s">
        <v>3968</v>
      </c>
      <c r="G7920" s="5">
        <v>40</v>
      </c>
      <c r="H7920" s="5">
        <v>41.5</v>
      </c>
      <c r="I7920" s="5">
        <v>1660</v>
      </c>
      <c r="J7920" s="5">
        <v>889461.89</v>
      </c>
      <c r="K7920" s="3" t="str" cm="1">
        <f t="array" ref="K7920">_xlfn.LET(_xlpm.d,UPPER(TRIM(CLEAN(SUBSTITUTE(F7920,CHAR(160),"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21" spans="2:11" hidden="1" x14ac:dyDescent="0.25">
      <c r="B7921" s="20">
        <v>46059</v>
      </c>
      <c r="C7921" s="2" t="s">
        <v>1</v>
      </c>
      <c r="D7921" s="2" t="s">
        <v>3913</v>
      </c>
      <c r="E7921" s="2" t="s">
        <v>232</v>
      </c>
      <c r="F7921" s="2" t="s">
        <v>3968</v>
      </c>
      <c r="G7921" s="5">
        <v>20</v>
      </c>
      <c r="H7921" s="5">
        <v>41.5</v>
      </c>
      <c r="I7921" s="5">
        <v>830</v>
      </c>
      <c r="J7921" s="5">
        <v>890291.89</v>
      </c>
      <c r="K7921" s="3" t="str" cm="1">
        <f t="array" ref="K7921">_xlfn.LET(_xlpm.d,UPPER(TRIM(CLEAN(SUBSTITUTE(F7921,CHAR(160),"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22" spans="2:11" hidden="1" x14ac:dyDescent="0.25">
      <c r="B7922" s="20">
        <v>46059</v>
      </c>
      <c r="C7922" s="2" t="s">
        <v>1</v>
      </c>
      <c r="D7922" s="2" t="s">
        <v>3470</v>
      </c>
      <c r="E7922" s="2" t="s">
        <v>228</v>
      </c>
      <c r="F7922" s="2" t="s">
        <v>3968</v>
      </c>
      <c r="G7922" s="5">
        <v>20</v>
      </c>
      <c r="H7922" s="5">
        <v>41.5</v>
      </c>
      <c r="I7922" s="5">
        <v>830</v>
      </c>
      <c r="J7922" s="5">
        <v>891121.89</v>
      </c>
      <c r="K7922" s="3" t="str" cm="1">
        <f t="array" ref="K7922">_xlfn.LET(_xlpm.d,UPPER(TRIM(CLEAN(SUBSTITUTE(F7922,CHAR(160),"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23" spans="2:11" hidden="1" x14ac:dyDescent="0.25">
      <c r="B7923" s="20">
        <v>46063</v>
      </c>
      <c r="C7923" s="2" t="s">
        <v>1</v>
      </c>
      <c r="D7923" s="2" t="s">
        <v>1539</v>
      </c>
      <c r="E7923" s="2" t="s">
        <v>147</v>
      </c>
      <c r="F7923" s="2" t="s">
        <v>3968</v>
      </c>
      <c r="G7923" s="5">
        <v>32</v>
      </c>
      <c r="H7923" s="5">
        <v>41.5</v>
      </c>
      <c r="I7923" s="5">
        <v>1328</v>
      </c>
      <c r="J7923" s="5">
        <v>892449.89</v>
      </c>
      <c r="K7923" s="3" t="str" cm="1">
        <f t="array" ref="K7923">_xlfn.LET(_xlpm.d,UPPER(TRIM(CLEAN(SUBSTITUTE(F7923,CHAR(160),"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24" spans="2:11" hidden="1" x14ac:dyDescent="0.25">
      <c r="B7924" s="20">
        <v>46063</v>
      </c>
      <c r="C7924" s="2" t="s">
        <v>1</v>
      </c>
      <c r="D7924" s="2" t="s">
        <v>1491</v>
      </c>
      <c r="E7924" s="2" t="s">
        <v>158</v>
      </c>
      <c r="F7924" s="2" t="s">
        <v>3968</v>
      </c>
      <c r="G7924" s="5">
        <v>30</v>
      </c>
      <c r="H7924" s="5">
        <v>41.5</v>
      </c>
      <c r="I7924" s="5">
        <v>1245</v>
      </c>
      <c r="J7924" s="5">
        <v>893694.89</v>
      </c>
      <c r="K7924" s="3" t="str" cm="1">
        <f t="array" ref="K7924">_xlfn.LET(_xlpm.d,UPPER(TRIM(CLEAN(SUBSTITUTE(F7924,CHAR(160),"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25" spans="2:11" hidden="1" x14ac:dyDescent="0.25">
      <c r="B7925" s="20">
        <v>46065</v>
      </c>
      <c r="C7925" s="2" t="s">
        <v>1</v>
      </c>
      <c r="D7925" s="2" t="s">
        <v>1199</v>
      </c>
      <c r="E7925" s="2" t="s">
        <v>192</v>
      </c>
      <c r="F7925" s="2" t="s">
        <v>3968</v>
      </c>
      <c r="G7925" s="5">
        <v>16</v>
      </c>
      <c r="H7925" s="5">
        <v>41.5</v>
      </c>
      <c r="I7925" s="5">
        <v>664</v>
      </c>
      <c r="J7925" s="5">
        <v>894358.89</v>
      </c>
      <c r="K7925" s="3" t="str" cm="1">
        <f t="array" ref="K7925">_xlfn.LET(_xlpm.d,UPPER(TRIM(CLEAN(SUBSTITUTE(F7925,CHAR(160),"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26" spans="2:11" hidden="1" x14ac:dyDescent="0.25">
      <c r="B7926" s="20">
        <v>46065</v>
      </c>
      <c r="C7926" s="2" t="s">
        <v>1</v>
      </c>
      <c r="D7926" s="2" t="s">
        <v>4027</v>
      </c>
      <c r="E7926" s="2" t="s">
        <v>2983</v>
      </c>
      <c r="F7926" s="2" t="s">
        <v>4028</v>
      </c>
      <c r="G7926" s="5">
        <v>24</v>
      </c>
      <c r="H7926" s="5">
        <v>29</v>
      </c>
      <c r="I7926" s="5">
        <v>696</v>
      </c>
      <c r="J7926" s="5">
        <v>895054.89</v>
      </c>
      <c r="K7926" s="3" t="str" cm="1">
        <f t="array" ref="K7926">_xlfn.LET(_xlpm.d,UPPER(TRIM(CLEAN(SUBSTITUTE(F7926,CHAR(160),"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27" spans="2:11" hidden="1" x14ac:dyDescent="0.25">
      <c r="B7927" s="20">
        <v>46065</v>
      </c>
      <c r="C7927" s="2" t="s">
        <v>1</v>
      </c>
      <c r="D7927" s="2" t="s">
        <v>4029</v>
      </c>
      <c r="E7927" s="2" t="s">
        <v>964</v>
      </c>
      <c r="F7927" s="2" t="s">
        <v>4028</v>
      </c>
      <c r="G7927" s="5">
        <v>45</v>
      </c>
      <c r="H7927" s="5">
        <v>29</v>
      </c>
      <c r="I7927" s="5">
        <v>1305</v>
      </c>
      <c r="J7927" s="5">
        <v>896359.89</v>
      </c>
      <c r="K7927" s="3" t="str" cm="1">
        <f t="array" ref="K7927">_xlfn.LET(_xlpm.d,UPPER(TRIM(CLEAN(SUBSTITUTE(F7927,CHAR(160),"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28" spans="2:11" hidden="1" x14ac:dyDescent="0.25">
      <c r="B7928" s="20">
        <v>46065</v>
      </c>
      <c r="C7928" s="2" t="s">
        <v>1</v>
      </c>
      <c r="D7928" s="2" t="s">
        <v>858</v>
      </c>
      <c r="E7928" s="2" t="s">
        <v>16</v>
      </c>
      <c r="F7928" s="2" t="s">
        <v>4028</v>
      </c>
      <c r="G7928" s="5">
        <v>60</v>
      </c>
      <c r="H7928" s="5">
        <v>29</v>
      </c>
      <c r="I7928" s="5">
        <v>1740</v>
      </c>
      <c r="J7928" s="5">
        <v>898099.89</v>
      </c>
      <c r="K7928" s="3" t="str" cm="1">
        <f t="array" ref="K7928">_xlfn.LET(_xlpm.d,UPPER(TRIM(CLEAN(SUBSTITUTE(F7928,CHAR(160),"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29" spans="2:11" hidden="1" x14ac:dyDescent="0.25">
      <c r="B7929" s="20">
        <v>46066</v>
      </c>
      <c r="C7929" s="2" t="s">
        <v>1</v>
      </c>
      <c r="D7929" s="2" t="s">
        <v>1202</v>
      </c>
      <c r="E7929" s="2" t="s">
        <v>154</v>
      </c>
      <c r="F7929" s="2" t="s">
        <v>3968</v>
      </c>
      <c r="G7929" s="5">
        <v>20</v>
      </c>
      <c r="H7929" s="5">
        <v>41.5</v>
      </c>
      <c r="I7929" s="5">
        <v>830</v>
      </c>
      <c r="J7929" s="5">
        <v>898929.89</v>
      </c>
      <c r="K7929" s="3" t="str" cm="1">
        <f t="array" ref="K7929">_xlfn.LET(_xlpm.d,UPPER(TRIM(CLEAN(SUBSTITUTE(F7929,CHAR(160),"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30" spans="2:11" hidden="1" x14ac:dyDescent="0.25">
      <c r="B7930" s="20">
        <v>46066</v>
      </c>
      <c r="C7930" s="2" t="s">
        <v>1</v>
      </c>
      <c r="D7930" s="2" t="s">
        <v>406</v>
      </c>
      <c r="E7930" s="2" t="s">
        <v>241</v>
      </c>
      <c r="F7930" s="2" t="s">
        <v>3968</v>
      </c>
      <c r="G7930" s="5">
        <v>10</v>
      </c>
      <c r="H7930" s="5">
        <v>41.5</v>
      </c>
      <c r="I7930" s="5">
        <v>415</v>
      </c>
      <c r="J7930" s="5">
        <v>899344.89</v>
      </c>
      <c r="K7930" s="3" t="str" cm="1">
        <f t="array" ref="K7930">_xlfn.LET(_xlpm.d,UPPER(TRIM(CLEAN(SUBSTITUTE(F7930,CHAR(160),"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31" spans="2:11" hidden="1" x14ac:dyDescent="0.25">
      <c r="B7931" s="20">
        <v>46066</v>
      </c>
      <c r="C7931" s="2" t="s">
        <v>1</v>
      </c>
      <c r="D7931" s="2" t="s">
        <v>1204</v>
      </c>
      <c r="E7931" s="2" t="s">
        <v>307</v>
      </c>
      <c r="F7931" s="2" t="s">
        <v>3968</v>
      </c>
      <c r="G7931" s="5">
        <v>48</v>
      </c>
      <c r="H7931" s="5">
        <v>41.5</v>
      </c>
      <c r="I7931" s="5">
        <v>1992</v>
      </c>
      <c r="J7931" s="5">
        <v>901336.89</v>
      </c>
      <c r="K7931" s="3" t="str" cm="1">
        <f t="array" ref="K7931">_xlfn.LET(_xlpm.d,UPPER(TRIM(CLEAN(SUBSTITUTE(F7931,CHAR(160),"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32" spans="2:11" hidden="1" x14ac:dyDescent="0.25">
      <c r="B7932" s="20">
        <v>46071</v>
      </c>
      <c r="C7932" s="2" t="s">
        <v>1</v>
      </c>
      <c r="D7932" s="2" t="s">
        <v>3495</v>
      </c>
      <c r="E7932" s="2" t="s">
        <v>143</v>
      </c>
      <c r="F7932" s="2" t="s">
        <v>3968</v>
      </c>
      <c r="G7932" s="5">
        <v>40</v>
      </c>
      <c r="H7932" s="5">
        <v>41.5</v>
      </c>
      <c r="I7932" s="5">
        <v>1660</v>
      </c>
      <c r="J7932" s="5">
        <v>902996.89</v>
      </c>
      <c r="K7932" s="3" t="str" cm="1">
        <f t="array" ref="K7932">_xlfn.LET(_xlpm.d,UPPER(TRIM(CLEAN(SUBSTITUTE(F7932,CHAR(160),"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33" spans="2:11" hidden="1" x14ac:dyDescent="0.25">
      <c r="B7933" s="20">
        <v>46072</v>
      </c>
      <c r="C7933" s="2" t="s">
        <v>1</v>
      </c>
      <c r="D7933" s="2" t="s">
        <v>408</v>
      </c>
      <c r="E7933" s="2" t="s">
        <v>248</v>
      </c>
      <c r="F7933" s="2" t="s">
        <v>3968</v>
      </c>
      <c r="G7933" s="5">
        <v>40</v>
      </c>
      <c r="H7933" s="5">
        <v>41.5</v>
      </c>
      <c r="I7933" s="5">
        <v>1660</v>
      </c>
      <c r="J7933" s="5">
        <v>904656.89</v>
      </c>
      <c r="K7933" s="3" t="str" cm="1">
        <f t="array" ref="K7933">_xlfn.LET(_xlpm.d,UPPER(TRIM(CLEAN(SUBSTITUTE(F7933,CHAR(160),"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34" spans="2:11" hidden="1" x14ac:dyDescent="0.25">
      <c r="B7934" s="20">
        <v>46072</v>
      </c>
      <c r="C7934" s="2" t="s">
        <v>1</v>
      </c>
      <c r="D7934" s="2" t="s">
        <v>2364</v>
      </c>
      <c r="E7934" s="2" t="s">
        <v>254</v>
      </c>
      <c r="F7934" s="2" t="s">
        <v>3968</v>
      </c>
      <c r="G7934" s="5">
        <v>40</v>
      </c>
      <c r="H7934" s="5">
        <v>41.5</v>
      </c>
      <c r="I7934" s="5">
        <v>1660</v>
      </c>
      <c r="J7934" s="5">
        <v>906316.89</v>
      </c>
      <c r="K7934" s="3" t="str" cm="1">
        <f t="array" ref="K7934">_xlfn.LET(_xlpm.d,UPPER(TRIM(CLEAN(SUBSTITUTE(F7934,CHAR(160),"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35" spans="2:11" hidden="1" x14ac:dyDescent="0.25">
      <c r="B7935" s="20">
        <v>46072</v>
      </c>
      <c r="C7935" s="2" t="s">
        <v>1</v>
      </c>
      <c r="D7935" s="2" t="s">
        <v>409</v>
      </c>
      <c r="E7935" s="2" t="s">
        <v>151</v>
      </c>
      <c r="F7935" s="2" t="s">
        <v>3968</v>
      </c>
      <c r="G7935" s="5">
        <v>15</v>
      </c>
      <c r="H7935" s="5">
        <v>41.5</v>
      </c>
      <c r="I7935" s="5">
        <v>622.5</v>
      </c>
      <c r="J7935" s="5">
        <v>906939.39</v>
      </c>
      <c r="K7935" s="3" t="str" cm="1">
        <f t="array" ref="K7935">_xlfn.LET(_xlpm.d,UPPER(TRIM(CLEAN(SUBSTITUTE(F7935,CHAR(160),"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36" spans="2:11" hidden="1" x14ac:dyDescent="0.25">
      <c r="B7936" s="20">
        <v>46072</v>
      </c>
      <c r="C7936" s="2" t="s">
        <v>1</v>
      </c>
      <c r="D7936" s="2" t="s">
        <v>3925</v>
      </c>
      <c r="E7936" s="2" t="s">
        <v>3</v>
      </c>
      <c r="F7936" s="2" t="s">
        <v>3968</v>
      </c>
      <c r="G7936" s="5">
        <v>16</v>
      </c>
      <c r="H7936" s="5">
        <v>41.5</v>
      </c>
      <c r="I7936" s="5">
        <v>664</v>
      </c>
      <c r="J7936" s="5">
        <v>907603.39</v>
      </c>
      <c r="K7936" s="3" t="str" cm="1">
        <f t="array" ref="K7936">_xlfn.LET(_xlpm.d,UPPER(TRIM(CLEAN(SUBSTITUTE(F7936,CHAR(160),"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37" spans="2:11" hidden="1" x14ac:dyDescent="0.25">
      <c r="B7937" s="20">
        <v>46072</v>
      </c>
      <c r="C7937" s="2" t="s">
        <v>1</v>
      </c>
      <c r="D7937" s="2" t="s">
        <v>3498</v>
      </c>
      <c r="E7937" s="2" t="s">
        <v>305</v>
      </c>
      <c r="F7937" s="2" t="s">
        <v>3968</v>
      </c>
      <c r="G7937" s="5">
        <v>48</v>
      </c>
      <c r="H7937" s="5">
        <v>41.5</v>
      </c>
      <c r="I7937" s="5">
        <v>1992</v>
      </c>
      <c r="J7937" s="5">
        <v>909595.39</v>
      </c>
      <c r="K7937" s="3" t="str" cm="1">
        <f t="array" ref="K7937">_xlfn.LET(_xlpm.d,UPPER(TRIM(CLEAN(SUBSTITUTE(F7937,CHAR(160),"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38" spans="2:11" hidden="1" x14ac:dyDescent="0.25">
      <c r="B7938" s="20">
        <v>46073</v>
      </c>
      <c r="C7938" s="2" t="s">
        <v>1</v>
      </c>
      <c r="D7938" s="2" t="s">
        <v>169</v>
      </c>
      <c r="E7938" s="2" t="s">
        <v>170</v>
      </c>
      <c r="F7938" s="2" t="s">
        <v>3968</v>
      </c>
      <c r="G7938" s="5">
        <v>10</v>
      </c>
      <c r="H7938" s="5">
        <v>41.5</v>
      </c>
      <c r="I7938" s="5">
        <v>415</v>
      </c>
      <c r="J7938" s="5">
        <v>910010.39</v>
      </c>
      <c r="K7938" s="3" t="str" cm="1">
        <f t="array" ref="K7938">_xlfn.LET(_xlpm.d,UPPER(TRIM(CLEAN(SUBSTITUTE(F7938,CHAR(160),"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39" spans="2:11" hidden="1" x14ac:dyDescent="0.25">
      <c r="B7939" s="20">
        <v>46073</v>
      </c>
      <c r="C7939" s="2" t="s">
        <v>1</v>
      </c>
      <c r="D7939" s="2" t="s">
        <v>2365</v>
      </c>
      <c r="E7939" s="2" t="s">
        <v>186</v>
      </c>
      <c r="F7939" s="2" t="s">
        <v>3968</v>
      </c>
      <c r="G7939" s="5">
        <v>15</v>
      </c>
      <c r="H7939" s="5">
        <v>41.5</v>
      </c>
      <c r="I7939" s="5">
        <v>622.5</v>
      </c>
      <c r="J7939" s="5">
        <v>910632.89</v>
      </c>
      <c r="K7939" s="3" t="str" cm="1">
        <f t="array" ref="K7939">_xlfn.LET(_xlpm.d,UPPER(TRIM(CLEAN(SUBSTITUTE(F7939,CHAR(160),"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40" spans="2:11" hidden="1" x14ac:dyDescent="0.25">
      <c r="B7940" s="20">
        <v>46073</v>
      </c>
      <c r="C7940" s="2" t="s">
        <v>1</v>
      </c>
      <c r="D7940" s="2" t="s">
        <v>3820</v>
      </c>
      <c r="E7940" s="2" t="s">
        <v>3555</v>
      </c>
      <c r="F7940" s="2" t="s">
        <v>3968</v>
      </c>
      <c r="G7940" s="5">
        <v>50</v>
      </c>
      <c r="H7940" s="5">
        <v>41.5</v>
      </c>
      <c r="I7940" s="5">
        <v>2075</v>
      </c>
      <c r="J7940" s="5">
        <v>912707.89</v>
      </c>
      <c r="K7940" s="3" t="str" cm="1">
        <f t="array" ref="K7940">_xlfn.LET(_xlpm.d,UPPER(TRIM(CLEAN(SUBSTITUTE(F7940,CHAR(160),"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41" spans="2:11" hidden="1" x14ac:dyDescent="0.25">
      <c r="B7941" s="20">
        <v>46073</v>
      </c>
      <c r="C7941" s="2" t="s">
        <v>1</v>
      </c>
      <c r="D7941" s="2" t="s">
        <v>3583</v>
      </c>
      <c r="E7941" s="2" t="s">
        <v>835</v>
      </c>
      <c r="F7941" s="2" t="s">
        <v>3968</v>
      </c>
      <c r="G7941" s="5">
        <v>30</v>
      </c>
      <c r="H7941" s="5">
        <v>41.5</v>
      </c>
      <c r="I7941" s="5">
        <v>1245</v>
      </c>
      <c r="J7941" s="5">
        <v>913952.89</v>
      </c>
      <c r="K7941" s="3" t="str" cm="1">
        <f t="array" ref="K7941">_xlfn.LET(_xlpm.d,UPPER(TRIM(CLEAN(SUBSTITUTE(F7941,CHAR(160),"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42" spans="2:11" hidden="1" x14ac:dyDescent="0.25">
      <c r="B7942" s="20">
        <v>46073</v>
      </c>
      <c r="C7942" s="2" t="s">
        <v>1</v>
      </c>
      <c r="D7942" s="2" t="s">
        <v>2367</v>
      </c>
      <c r="E7942" s="2" t="s">
        <v>224</v>
      </c>
      <c r="F7942" s="2" t="s">
        <v>3968</v>
      </c>
      <c r="G7942" s="5">
        <v>29</v>
      </c>
      <c r="H7942" s="5">
        <v>41.5</v>
      </c>
      <c r="I7942" s="5">
        <v>1203.5</v>
      </c>
      <c r="J7942" s="5">
        <v>915156.39</v>
      </c>
      <c r="K7942" s="3" t="str" cm="1">
        <f t="array" ref="K7942">_xlfn.LET(_xlpm.d,UPPER(TRIM(CLEAN(SUBSTITUTE(F7942,CHAR(160),"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43" spans="2:11" hidden="1" x14ac:dyDescent="0.25">
      <c r="B7943" s="20">
        <v>46078</v>
      </c>
      <c r="C7943" s="2" t="s">
        <v>1</v>
      </c>
      <c r="D7943" s="2" t="s">
        <v>3502</v>
      </c>
      <c r="E7943" s="2" t="s">
        <v>311</v>
      </c>
      <c r="F7943" s="2" t="s">
        <v>3968</v>
      </c>
      <c r="G7943" s="5">
        <v>38</v>
      </c>
      <c r="H7943" s="5">
        <v>41.5</v>
      </c>
      <c r="I7943" s="5">
        <v>1577</v>
      </c>
      <c r="J7943" s="5">
        <v>916733.39</v>
      </c>
      <c r="K7943" s="3" t="str" cm="1">
        <f t="array" ref="K7943">_xlfn.LET(_xlpm.d,UPPER(TRIM(CLEAN(SUBSTITUTE(F7943,CHAR(160),"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44" spans="2:11" hidden="1" x14ac:dyDescent="0.25">
      <c r="B7944" s="20">
        <v>46080</v>
      </c>
      <c r="C7944" s="2" t="s">
        <v>1</v>
      </c>
      <c r="D7944" s="2" t="s">
        <v>3503</v>
      </c>
      <c r="E7944" s="2" t="s">
        <v>259</v>
      </c>
      <c r="F7944" s="2" t="s">
        <v>3968</v>
      </c>
      <c r="G7944" s="5">
        <v>19</v>
      </c>
      <c r="H7944" s="5">
        <v>41.5</v>
      </c>
      <c r="I7944" s="5">
        <v>788.5</v>
      </c>
      <c r="J7944" s="5">
        <v>917521.89</v>
      </c>
      <c r="K7944" s="3" t="str" cm="1">
        <f t="array" ref="K7944">_xlfn.LET(_xlpm.d,UPPER(TRIM(CLEAN(SUBSTITUTE(F7944,CHAR(160),"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45" spans="2:11" hidden="1" x14ac:dyDescent="0.25">
      <c r="B7945" s="20">
        <v>46080</v>
      </c>
      <c r="C7945" s="2" t="s">
        <v>1</v>
      </c>
      <c r="D7945" s="2" t="s">
        <v>1577</v>
      </c>
      <c r="E7945" s="2" t="s">
        <v>236</v>
      </c>
      <c r="F7945" s="2" t="s">
        <v>3968</v>
      </c>
      <c r="G7945" s="5">
        <v>32</v>
      </c>
      <c r="H7945" s="5">
        <v>41.5</v>
      </c>
      <c r="I7945" s="5">
        <v>1328</v>
      </c>
      <c r="J7945" s="5">
        <v>918849.89</v>
      </c>
      <c r="K7945" s="3" t="str" cm="1">
        <f t="array" ref="K7945">_xlfn.LET(_xlpm.d,UPPER(TRIM(CLEAN(SUBSTITUTE(F7945,CHAR(160),"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46" spans="2:11" hidden="1" x14ac:dyDescent="0.25">
      <c r="B7946" s="20">
        <v>46080</v>
      </c>
      <c r="C7946" s="2" t="s">
        <v>1</v>
      </c>
      <c r="D7946" s="2" t="s">
        <v>1492</v>
      </c>
      <c r="E7946" s="2" t="s">
        <v>154</v>
      </c>
      <c r="F7946" s="2" t="s">
        <v>3968</v>
      </c>
      <c r="G7946" s="5">
        <v>32</v>
      </c>
      <c r="H7946" s="5">
        <v>41.5</v>
      </c>
      <c r="I7946" s="5">
        <v>1328</v>
      </c>
      <c r="J7946" s="5">
        <v>920177.89</v>
      </c>
      <c r="K7946" s="3" t="str" cm="1">
        <f t="array" ref="K7946">_xlfn.LET(_xlpm.d,UPPER(TRIM(CLEAN(SUBSTITUTE(F7946,CHAR(160),"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47" spans="2:11" hidden="1" x14ac:dyDescent="0.25">
      <c r="B7947" s="20">
        <v>46080</v>
      </c>
      <c r="C7947" s="2" t="s">
        <v>1</v>
      </c>
      <c r="D7947" s="2" t="s">
        <v>3599</v>
      </c>
      <c r="E7947" s="2" t="s">
        <v>835</v>
      </c>
      <c r="F7947" s="2" t="s">
        <v>3968</v>
      </c>
      <c r="G7947" s="5">
        <v>16</v>
      </c>
      <c r="H7947" s="5">
        <v>41.5</v>
      </c>
      <c r="I7947" s="5">
        <v>664</v>
      </c>
      <c r="J7947" s="5">
        <v>920841.89</v>
      </c>
      <c r="K7947" s="3" t="str" cm="1">
        <f t="array" ref="K7947">_xlfn.LET(_xlpm.d,UPPER(TRIM(CLEAN(SUBSTITUTE(F7947,CHAR(160),"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48" spans="2:11" hidden="1" x14ac:dyDescent="0.25">
      <c r="B7948" s="20">
        <v>46080</v>
      </c>
      <c r="C7948" s="2" t="s">
        <v>1</v>
      </c>
      <c r="D7948" s="2" t="s">
        <v>3506</v>
      </c>
      <c r="E7948" s="2" t="s">
        <v>224</v>
      </c>
      <c r="F7948" s="2" t="s">
        <v>3968</v>
      </c>
      <c r="G7948" s="5">
        <v>48</v>
      </c>
      <c r="H7948" s="5">
        <v>41.5</v>
      </c>
      <c r="I7948" s="5">
        <v>1992</v>
      </c>
      <c r="J7948" s="5">
        <v>922833.89</v>
      </c>
      <c r="K7948" s="3" t="str" cm="1">
        <f t="array" ref="K7948">_xlfn.LET(_xlpm.d,UPPER(TRIM(CLEAN(SUBSTITUTE(F7948,CHAR(160),"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49" spans="2:11" hidden="1" x14ac:dyDescent="0.25">
      <c r="B7949" s="20">
        <v>46080</v>
      </c>
      <c r="C7949" s="2" t="s">
        <v>1</v>
      </c>
      <c r="D7949" s="2" t="s">
        <v>2378</v>
      </c>
      <c r="E7949" s="2" t="s">
        <v>197</v>
      </c>
      <c r="F7949" s="2" t="s">
        <v>3968</v>
      </c>
      <c r="G7949" s="5">
        <v>46</v>
      </c>
      <c r="H7949" s="5">
        <v>41.5</v>
      </c>
      <c r="I7949" s="5">
        <v>1909</v>
      </c>
      <c r="J7949" s="5">
        <v>924742.89</v>
      </c>
      <c r="K7949" s="3" t="str" cm="1">
        <f t="array" ref="K7949">_xlfn.LET(_xlpm.d,UPPER(TRIM(CLEAN(SUBSTITUTE(F7949,CHAR(160),"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50" spans="2:11" hidden="1" x14ac:dyDescent="0.25">
      <c r="B7950" s="20">
        <v>46080</v>
      </c>
      <c r="C7950" s="2" t="s">
        <v>1</v>
      </c>
      <c r="D7950" s="2" t="s">
        <v>3507</v>
      </c>
      <c r="E7950" s="2" t="s">
        <v>319</v>
      </c>
      <c r="F7950" s="2" t="s">
        <v>3968</v>
      </c>
      <c r="G7950" s="5">
        <v>48</v>
      </c>
      <c r="H7950" s="5">
        <v>41.5</v>
      </c>
      <c r="I7950" s="5">
        <v>1992</v>
      </c>
      <c r="J7950" s="5">
        <v>926734.89</v>
      </c>
      <c r="K7950" s="3" t="str" cm="1">
        <f t="array" ref="K7950">_xlfn.LET(_xlpm.d,UPPER(TRIM(CLEAN(SUBSTITUTE(F7950,CHAR(160),"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51" spans="2:11" hidden="1" x14ac:dyDescent="0.25">
      <c r="B7951" s="20">
        <v>46080</v>
      </c>
      <c r="C7951" s="2" t="s">
        <v>1</v>
      </c>
      <c r="D7951" s="2" t="s">
        <v>2379</v>
      </c>
      <c r="E7951" s="2" t="s">
        <v>1944</v>
      </c>
      <c r="F7951" s="2" t="s">
        <v>3968</v>
      </c>
      <c r="G7951" s="5">
        <v>18</v>
      </c>
      <c r="H7951" s="5">
        <v>41.5</v>
      </c>
      <c r="I7951" s="5">
        <v>747</v>
      </c>
      <c r="J7951" s="5">
        <v>927481.89</v>
      </c>
      <c r="K7951" s="3" t="str" cm="1">
        <f t="array" ref="K7951">_xlfn.LET(_xlpm.d,UPPER(TRIM(CLEAN(SUBSTITUTE(F7951,CHAR(160),"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52" spans="2:11" hidden="1" x14ac:dyDescent="0.25">
      <c r="B7952" s="20">
        <v>46080</v>
      </c>
      <c r="C7952" s="2" t="s">
        <v>1</v>
      </c>
      <c r="D7952" s="2" t="s">
        <v>3643</v>
      </c>
      <c r="E7952" s="2" t="s">
        <v>1726</v>
      </c>
      <c r="F7952" s="2" t="s">
        <v>3968</v>
      </c>
      <c r="G7952" s="5">
        <v>32</v>
      </c>
      <c r="H7952" s="5">
        <v>41.5</v>
      </c>
      <c r="I7952" s="5">
        <v>1328</v>
      </c>
      <c r="J7952" s="5">
        <v>928809.89</v>
      </c>
      <c r="K7952" s="3" t="str" cm="1">
        <f t="array" ref="K7952">_xlfn.LET(_xlpm.d,UPPER(TRIM(CLEAN(SUBSTITUTE(F7952,CHAR(160),"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53" spans="2:11" hidden="1" x14ac:dyDescent="0.25">
      <c r="B7953" s="20">
        <v>46084</v>
      </c>
      <c r="C7953" s="2" t="s">
        <v>1</v>
      </c>
      <c r="D7953" s="2" t="s">
        <v>3510</v>
      </c>
      <c r="E7953" s="2" t="s">
        <v>279</v>
      </c>
      <c r="F7953" s="2" t="s">
        <v>3968</v>
      </c>
      <c r="G7953" s="5">
        <v>20</v>
      </c>
      <c r="H7953" s="5">
        <v>41.5</v>
      </c>
      <c r="I7953" s="5">
        <v>830</v>
      </c>
      <c r="J7953" s="5">
        <v>929639.89</v>
      </c>
      <c r="K7953" s="3" t="str" cm="1">
        <f t="array" ref="K7953">_xlfn.LET(_xlpm.d,UPPER(TRIM(CLEAN(SUBSTITUTE(F7953,CHAR(160),"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54" spans="2:11" hidden="1" x14ac:dyDescent="0.25">
      <c r="B7954" s="20">
        <v>46084</v>
      </c>
      <c r="C7954" s="2" t="s">
        <v>1</v>
      </c>
      <c r="D7954" s="2" t="s">
        <v>738</v>
      </c>
      <c r="E7954" s="2" t="s">
        <v>61</v>
      </c>
      <c r="F7954" s="2" t="s">
        <v>3968</v>
      </c>
      <c r="G7954" s="5">
        <v>20</v>
      </c>
      <c r="H7954" s="5">
        <v>41.5</v>
      </c>
      <c r="I7954" s="5">
        <v>830</v>
      </c>
      <c r="J7954" s="5">
        <v>930469.89</v>
      </c>
      <c r="K7954" s="3" t="str" cm="1">
        <f t="array" ref="K7954">_xlfn.LET(_xlpm.d,UPPER(TRIM(CLEAN(SUBSTITUTE(F7954,CHAR(160),"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55" spans="2:11" hidden="1" x14ac:dyDescent="0.25">
      <c r="B7955" s="20">
        <v>46084</v>
      </c>
      <c r="C7955" s="2" t="s">
        <v>1</v>
      </c>
      <c r="D7955" s="2" t="s">
        <v>2383</v>
      </c>
      <c r="E7955" s="2" t="s">
        <v>263</v>
      </c>
      <c r="F7955" s="2" t="s">
        <v>3968</v>
      </c>
      <c r="G7955" s="5">
        <v>20</v>
      </c>
      <c r="H7955" s="5">
        <v>41.5</v>
      </c>
      <c r="I7955" s="5">
        <v>830</v>
      </c>
      <c r="J7955" s="5">
        <v>931299.89</v>
      </c>
      <c r="K7955" s="3" t="str" cm="1">
        <f t="array" ref="K7955">_xlfn.LET(_xlpm.d,UPPER(TRIM(CLEAN(SUBSTITUTE(F7955,CHAR(160),"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56" spans="2:11" hidden="1" x14ac:dyDescent="0.25">
      <c r="B7956" s="20">
        <v>46085</v>
      </c>
      <c r="C7956" s="2" t="s">
        <v>1</v>
      </c>
      <c r="D7956" s="2" t="s">
        <v>3513</v>
      </c>
      <c r="E7956" s="2" t="s">
        <v>145</v>
      </c>
      <c r="F7956" s="2" t="s">
        <v>3968</v>
      </c>
      <c r="G7956" s="5">
        <v>15</v>
      </c>
      <c r="H7956" s="5">
        <v>41.5</v>
      </c>
      <c r="I7956" s="5">
        <v>622.5</v>
      </c>
      <c r="J7956" s="5">
        <v>931922.39</v>
      </c>
      <c r="K7956" s="3" t="str" cm="1">
        <f t="array" ref="K7956">_xlfn.LET(_xlpm.d,UPPER(TRIM(CLEAN(SUBSTITUTE(F7956,CHAR(160),"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57" spans="2:11" hidden="1" x14ac:dyDescent="0.25">
      <c r="B7957" s="20">
        <v>46085</v>
      </c>
      <c r="C7957" s="2" t="s">
        <v>1</v>
      </c>
      <c r="D7957" s="2" t="s">
        <v>740</v>
      </c>
      <c r="E7957" s="2" t="s">
        <v>741</v>
      </c>
      <c r="F7957" s="2" t="s">
        <v>3968</v>
      </c>
      <c r="G7957" s="5">
        <v>30</v>
      </c>
      <c r="H7957" s="5">
        <v>27.95</v>
      </c>
      <c r="I7957" s="5">
        <v>838.5</v>
      </c>
      <c r="J7957" s="5">
        <v>932760.89</v>
      </c>
      <c r="K7957" s="3" t="str" cm="1">
        <f t="array" ref="K7957">_xlfn.LET(_xlpm.d,UPPER(TRIM(CLEAN(SUBSTITUTE(F7957,CHAR(160),"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58" spans="2:11" hidden="1" x14ac:dyDescent="0.25">
      <c r="B7958" s="20">
        <v>46085</v>
      </c>
      <c r="C7958" s="2" t="s">
        <v>1</v>
      </c>
      <c r="D7958" s="2" t="s">
        <v>175</v>
      </c>
      <c r="E7958" s="2" t="s">
        <v>176</v>
      </c>
      <c r="F7958" s="2" t="s">
        <v>3968</v>
      </c>
      <c r="G7958" s="5">
        <v>20</v>
      </c>
      <c r="H7958" s="5">
        <v>41.5</v>
      </c>
      <c r="I7958" s="5">
        <v>830</v>
      </c>
      <c r="J7958" s="5">
        <v>933590.89</v>
      </c>
      <c r="K7958" s="3" t="str" cm="1">
        <f t="array" ref="K7958">_xlfn.LET(_xlpm.d,UPPER(TRIM(CLEAN(SUBSTITUTE(F7958,CHAR(160),"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59" spans="2:11" hidden="1" x14ac:dyDescent="0.25">
      <c r="B7959" s="20">
        <v>46086</v>
      </c>
      <c r="C7959" s="2" t="s">
        <v>1</v>
      </c>
      <c r="D7959" s="2" t="s">
        <v>217</v>
      </c>
      <c r="E7959" s="2" t="s">
        <v>16</v>
      </c>
      <c r="F7959" s="2" t="s">
        <v>3968</v>
      </c>
      <c r="G7959" s="5">
        <v>30</v>
      </c>
      <c r="H7959" s="5">
        <v>41.5</v>
      </c>
      <c r="I7959" s="5">
        <v>1245</v>
      </c>
      <c r="J7959" s="5">
        <v>934835.89</v>
      </c>
      <c r="K7959" s="3" t="str" cm="1">
        <f t="array" ref="K7959">_xlfn.LET(_xlpm.d,UPPER(TRIM(CLEAN(SUBSTITUTE(F7959,CHAR(160),"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60" spans="2:11" hidden="1" x14ac:dyDescent="0.25">
      <c r="B7960" s="20">
        <v>46086</v>
      </c>
      <c r="C7960" s="2" t="s">
        <v>1</v>
      </c>
      <c r="D7960" s="2" t="s">
        <v>4030</v>
      </c>
      <c r="E7960" s="2" t="s">
        <v>3</v>
      </c>
      <c r="F7960" s="2" t="s">
        <v>3968</v>
      </c>
      <c r="G7960" s="5">
        <v>16</v>
      </c>
      <c r="H7960" s="5">
        <v>41.5</v>
      </c>
      <c r="I7960" s="5">
        <v>664</v>
      </c>
      <c r="J7960" s="5">
        <v>935499.89</v>
      </c>
      <c r="K7960" s="3" t="str" cm="1">
        <f t="array" ref="K7960">_xlfn.LET(_xlpm.d,UPPER(TRIM(CLEAN(SUBSTITUTE(F7960,CHAR(160),"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61" spans="2:11" hidden="1" x14ac:dyDescent="0.25">
      <c r="B7961" s="20">
        <v>46087</v>
      </c>
      <c r="C7961" s="2" t="s">
        <v>1</v>
      </c>
      <c r="D7961" s="2" t="s">
        <v>1213</v>
      </c>
      <c r="E7961" s="2" t="s">
        <v>307</v>
      </c>
      <c r="F7961" s="2" t="s">
        <v>3968</v>
      </c>
      <c r="G7961" s="5">
        <v>32</v>
      </c>
      <c r="H7961" s="5">
        <v>41.5</v>
      </c>
      <c r="I7961" s="5">
        <v>1328</v>
      </c>
      <c r="J7961" s="5">
        <v>936827.89</v>
      </c>
      <c r="K7961" s="3" t="str" cm="1">
        <f t="array" ref="K7961">_xlfn.LET(_xlpm.d,UPPER(TRIM(CLEAN(SUBSTITUTE(F7961,CHAR(160),"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62" spans="2:11" hidden="1" x14ac:dyDescent="0.25">
      <c r="B7962" s="20">
        <v>46093</v>
      </c>
      <c r="C7962" s="2" t="s">
        <v>1</v>
      </c>
      <c r="D7962" s="2" t="s">
        <v>3527</v>
      </c>
      <c r="E7962" s="2" t="s">
        <v>254</v>
      </c>
      <c r="F7962" s="2" t="s">
        <v>3968</v>
      </c>
      <c r="G7962" s="5">
        <v>30</v>
      </c>
      <c r="H7962" s="5">
        <v>41.5</v>
      </c>
      <c r="I7962" s="5">
        <v>1245</v>
      </c>
      <c r="J7962" s="5">
        <v>938072.89</v>
      </c>
      <c r="K7962" s="3" t="str" cm="1">
        <f t="array" ref="K7962">_xlfn.LET(_xlpm.d,UPPER(TRIM(CLEAN(SUBSTITUTE(F7962,CHAR(160),"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63" spans="2:11" hidden="1" x14ac:dyDescent="0.25">
      <c r="B7963" s="20">
        <v>46098</v>
      </c>
      <c r="C7963" s="2" t="s">
        <v>1</v>
      </c>
      <c r="D7963" s="2" t="s">
        <v>200</v>
      </c>
      <c r="E7963" s="2" t="s">
        <v>141</v>
      </c>
      <c r="F7963" s="2" t="s">
        <v>3968</v>
      </c>
      <c r="G7963" s="5">
        <v>6</v>
      </c>
      <c r="H7963" s="5">
        <v>41.5</v>
      </c>
      <c r="I7963" s="5">
        <v>249</v>
      </c>
      <c r="J7963" s="5">
        <v>938321.89</v>
      </c>
      <c r="K7963" s="3" t="str" cm="1">
        <f t="array" ref="K7963">_xlfn.LET(_xlpm.d,UPPER(TRIM(CLEAN(SUBSTITUTE(F7963,CHAR(160),"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64" spans="2:11" hidden="1" x14ac:dyDescent="0.25">
      <c r="B7964" s="20">
        <v>46100</v>
      </c>
      <c r="C7964" s="2" t="s">
        <v>1</v>
      </c>
      <c r="D7964" s="2" t="s">
        <v>3540</v>
      </c>
      <c r="E7964" s="2" t="s">
        <v>3541</v>
      </c>
      <c r="F7964" s="2" t="s">
        <v>3968</v>
      </c>
      <c r="G7964" s="5">
        <v>10</v>
      </c>
      <c r="H7964" s="5">
        <v>41.5</v>
      </c>
      <c r="I7964" s="5">
        <v>415</v>
      </c>
      <c r="J7964" s="5">
        <v>938736.89</v>
      </c>
      <c r="K7964" s="3" t="str" cm="1">
        <f t="array" ref="K7964">_xlfn.LET(_xlpm.d,UPPER(TRIM(CLEAN(SUBSTITUTE(F7964,CHAR(160),"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65" spans="2:11" hidden="1" x14ac:dyDescent="0.25">
      <c r="B7965" s="20">
        <v>46100</v>
      </c>
      <c r="C7965" s="2" t="s">
        <v>1</v>
      </c>
      <c r="D7965" s="2" t="s">
        <v>3542</v>
      </c>
      <c r="E7965" s="2" t="s">
        <v>228</v>
      </c>
      <c r="F7965" s="2" t="s">
        <v>3968</v>
      </c>
      <c r="G7965" s="5">
        <v>50</v>
      </c>
      <c r="H7965" s="5">
        <v>27.95</v>
      </c>
      <c r="I7965" s="5">
        <v>1397.5</v>
      </c>
      <c r="J7965" s="5">
        <v>940134.39</v>
      </c>
      <c r="K7965" s="3" t="str" cm="1">
        <f t="array" ref="K7965">_xlfn.LET(_xlpm.d,UPPER(TRIM(CLEAN(SUBSTITUTE(F7965,CHAR(160),"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66" spans="2:11" hidden="1" x14ac:dyDescent="0.25">
      <c r="B7966" s="20">
        <v>46100</v>
      </c>
      <c r="C7966" s="2" t="s">
        <v>1</v>
      </c>
      <c r="D7966" s="2" t="s">
        <v>3542</v>
      </c>
      <c r="E7966" s="2" t="s">
        <v>228</v>
      </c>
      <c r="F7966" s="2" t="s">
        <v>3968</v>
      </c>
      <c r="G7966" s="5">
        <v>48</v>
      </c>
      <c r="H7966" s="5">
        <v>41.5</v>
      </c>
      <c r="I7966" s="5">
        <v>1992</v>
      </c>
      <c r="J7966" s="5">
        <v>942126.39</v>
      </c>
      <c r="K7966" s="3" t="str" cm="1">
        <f t="array" ref="K7966">_xlfn.LET(_xlpm.d,UPPER(TRIM(CLEAN(SUBSTITUTE(F7966,CHAR(160),"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67" spans="2:11" hidden="1" x14ac:dyDescent="0.25">
      <c r="B7967" s="20">
        <v>46101</v>
      </c>
      <c r="C7967" s="2" t="s">
        <v>1</v>
      </c>
      <c r="D7967" s="2" t="s">
        <v>3544</v>
      </c>
      <c r="E7967" s="2" t="s">
        <v>319</v>
      </c>
      <c r="F7967" s="2" t="s">
        <v>3968</v>
      </c>
      <c r="G7967" s="5">
        <v>50</v>
      </c>
      <c r="H7967" s="5">
        <v>27.95</v>
      </c>
      <c r="I7967" s="5">
        <v>1397.5</v>
      </c>
      <c r="J7967" s="5">
        <v>943523.89</v>
      </c>
      <c r="K7967" s="3" t="str" cm="1">
        <f t="array" ref="K7967">_xlfn.LET(_xlpm.d,UPPER(TRIM(CLEAN(SUBSTITUTE(F7967,CHAR(160),"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68" spans="2:11" hidden="1" x14ac:dyDescent="0.25">
      <c r="B7968" s="20">
        <v>46105</v>
      </c>
      <c r="C7968" s="2" t="s">
        <v>1</v>
      </c>
      <c r="D7968" s="2" t="s">
        <v>1513</v>
      </c>
      <c r="E7968" s="2" t="s">
        <v>279</v>
      </c>
      <c r="F7968" s="2" t="s">
        <v>3968</v>
      </c>
      <c r="G7968" s="5">
        <v>16</v>
      </c>
      <c r="H7968" s="5">
        <v>41.5</v>
      </c>
      <c r="I7968" s="5">
        <v>664</v>
      </c>
      <c r="J7968" s="5">
        <v>944187.89</v>
      </c>
      <c r="K7968" s="3" t="str" cm="1">
        <f t="array" ref="K7968">_xlfn.LET(_xlpm.d,UPPER(TRIM(CLEAN(SUBSTITUTE(F7968,CHAR(160),"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69" spans="2:11" hidden="1" x14ac:dyDescent="0.25">
      <c r="B7969" s="20">
        <v>46105</v>
      </c>
      <c r="C7969" s="2" t="s">
        <v>1</v>
      </c>
      <c r="D7969" s="2" t="s">
        <v>3546</v>
      </c>
      <c r="E7969" s="2" t="s">
        <v>143</v>
      </c>
      <c r="F7969" s="2" t="s">
        <v>3968</v>
      </c>
      <c r="G7969" s="5">
        <v>40</v>
      </c>
      <c r="H7969" s="5">
        <v>41.5</v>
      </c>
      <c r="I7969" s="5">
        <v>1660</v>
      </c>
      <c r="J7969" s="5">
        <v>945847.89</v>
      </c>
      <c r="K7969" s="3" t="str" cm="1">
        <f t="array" ref="K7969">_xlfn.LET(_xlpm.d,UPPER(TRIM(CLEAN(SUBSTITUTE(F7969,CHAR(160),"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70" spans="2:11" hidden="1" x14ac:dyDescent="0.25">
      <c r="B7970" s="20">
        <v>46105</v>
      </c>
      <c r="C7970" s="2" t="s">
        <v>1</v>
      </c>
      <c r="D7970" s="2" t="s">
        <v>2409</v>
      </c>
      <c r="E7970" s="2" t="s">
        <v>234</v>
      </c>
      <c r="F7970" s="2" t="s">
        <v>3968</v>
      </c>
      <c r="G7970" s="5">
        <v>32</v>
      </c>
      <c r="H7970" s="5">
        <v>41.5</v>
      </c>
      <c r="I7970" s="5">
        <v>1328</v>
      </c>
      <c r="J7970" s="5">
        <v>947175.89</v>
      </c>
      <c r="K7970" s="3" t="str" cm="1">
        <f t="array" ref="K7970">_xlfn.LET(_xlpm.d,UPPER(TRIM(CLEAN(SUBSTITUTE(F7970,CHAR(160),"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71" spans="2:11" hidden="1" x14ac:dyDescent="0.25">
      <c r="B7971" s="20">
        <v>46105</v>
      </c>
      <c r="C7971" s="2" t="s">
        <v>1</v>
      </c>
      <c r="D7971" s="2" t="s">
        <v>455</v>
      </c>
      <c r="E7971" s="2" t="s">
        <v>261</v>
      </c>
      <c r="F7971" s="2" t="s">
        <v>3968</v>
      </c>
      <c r="G7971" s="5">
        <v>40</v>
      </c>
      <c r="H7971" s="5">
        <v>41.5</v>
      </c>
      <c r="I7971" s="5">
        <v>1660</v>
      </c>
      <c r="J7971" s="5">
        <v>948835.89</v>
      </c>
      <c r="K7971" s="3" t="str" cm="1">
        <f t="array" ref="K7971">_xlfn.LET(_xlpm.d,UPPER(TRIM(CLEAN(SUBSTITUTE(F7971,CHAR(160),"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72" spans="2:11" hidden="1" x14ac:dyDescent="0.25">
      <c r="B7972" s="20">
        <v>46106</v>
      </c>
      <c r="C7972" s="2" t="s">
        <v>1</v>
      </c>
      <c r="D7972" s="2" t="s">
        <v>3547</v>
      </c>
      <c r="E7972" s="2" t="s">
        <v>259</v>
      </c>
      <c r="F7972" s="2" t="s">
        <v>3968</v>
      </c>
      <c r="G7972" s="5">
        <v>30</v>
      </c>
      <c r="H7972" s="5">
        <v>41.5</v>
      </c>
      <c r="I7972" s="5">
        <v>1245</v>
      </c>
      <c r="J7972" s="5">
        <v>950080.89</v>
      </c>
      <c r="K7972" s="3" t="str" cm="1">
        <f t="array" ref="K7972">_xlfn.LET(_xlpm.d,UPPER(TRIM(CLEAN(SUBSTITUTE(F7972,CHAR(160),"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73" spans="2:11" hidden="1" x14ac:dyDescent="0.25">
      <c r="B7973" s="20">
        <v>46106</v>
      </c>
      <c r="C7973" s="2" t="s">
        <v>1</v>
      </c>
      <c r="D7973" s="2" t="s">
        <v>3548</v>
      </c>
      <c r="E7973" s="2" t="s">
        <v>263</v>
      </c>
      <c r="F7973" s="2" t="s">
        <v>3968</v>
      </c>
      <c r="G7973" s="5">
        <v>20</v>
      </c>
      <c r="H7973" s="5">
        <v>27.95</v>
      </c>
      <c r="I7973" s="5">
        <v>559</v>
      </c>
      <c r="J7973" s="5">
        <v>950639.89</v>
      </c>
      <c r="K7973" s="3" t="str" cm="1">
        <f t="array" ref="K7973">_xlfn.LET(_xlpm.d,UPPER(TRIM(CLEAN(SUBSTITUTE(F7973,CHAR(160),"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74" spans="2:11" hidden="1" x14ac:dyDescent="0.25">
      <c r="B7974" s="20">
        <v>46107</v>
      </c>
      <c r="C7974" s="2" t="s">
        <v>1</v>
      </c>
      <c r="D7974" s="2" t="s">
        <v>3549</v>
      </c>
      <c r="E7974" s="2" t="s">
        <v>3</v>
      </c>
      <c r="F7974" s="2" t="s">
        <v>3968</v>
      </c>
      <c r="G7974" s="5">
        <v>10</v>
      </c>
      <c r="H7974" s="5">
        <v>41.5</v>
      </c>
      <c r="I7974" s="5">
        <v>415</v>
      </c>
      <c r="J7974" s="5">
        <v>951054.89</v>
      </c>
      <c r="K7974" s="3" t="str" cm="1">
        <f t="array" ref="K7974">_xlfn.LET(_xlpm.d,UPPER(TRIM(CLEAN(SUBSTITUTE(F7974,CHAR(160),"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75" spans="2:11" hidden="1" x14ac:dyDescent="0.25">
      <c r="B7975" s="20">
        <v>46108</v>
      </c>
      <c r="C7975" s="2" t="s">
        <v>1</v>
      </c>
      <c r="D7975" s="2" t="s">
        <v>458</v>
      </c>
      <c r="E7975" s="2" t="s">
        <v>311</v>
      </c>
      <c r="F7975" s="2" t="s">
        <v>3968</v>
      </c>
      <c r="G7975" s="5">
        <v>32</v>
      </c>
      <c r="H7975" s="5">
        <v>41.5</v>
      </c>
      <c r="I7975" s="5">
        <v>1328</v>
      </c>
      <c r="J7975" s="5">
        <v>952382.89</v>
      </c>
      <c r="K7975" s="3" t="str" cm="1">
        <f t="array" ref="K7975">_xlfn.LET(_xlpm.d,UPPER(TRIM(CLEAN(SUBSTITUTE(F7975,CHAR(160),"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76" spans="2:11" hidden="1" x14ac:dyDescent="0.25">
      <c r="B7976" s="20">
        <v>46108</v>
      </c>
      <c r="C7976" s="2" t="s">
        <v>1</v>
      </c>
      <c r="D7976" s="2" t="s">
        <v>459</v>
      </c>
      <c r="E7976" s="2" t="s">
        <v>154</v>
      </c>
      <c r="F7976" s="2" t="s">
        <v>3968</v>
      </c>
      <c r="G7976" s="5">
        <v>40</v>
      </c>
      <c r="H7976" s="5">
        <v>41.5</v>
      </c>
      <c r="I7976" s="5">
        <v>1660</v>
      </c>
      <c r="J7976" s="5">
        <v>954042.89</v>
      </c>
      <c r="K7976" s="3" t="str" cm="1">
        <f t="array" ref="K7976">_xlfn.LET(_xlpm.d,UPPER(TRIM(CLEAN(SUBSTITUTE(F7976,CHAR(160),"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77" spans="2:11" hidden="1" x14ac:dyDescent="0.25">
      <c r="B7977" s="20">
        <v>46108</v>
      </c>
      <c r="C7977" s="2" t="s">
        <v>1</v>
      </c>
      <c r="D7977" s="2" t="s">
        <v>1496</v>
      </c>
      <c r="E7977" s="2" t="s">
        <v>236</v>
      </c>
      <c r="F7977" s="2" t="s">
        <v>3968</v>
      </c>
      <c r="G7977" s="5">
        <v>40</v>
      </c>
      <c r="H7977" s="5">
        <v>41.5</v>
      </c>
      <c r="I7977" s="5">
        <v>1660</v>
      </c>
      <c r="J7977" s="5">
        <v>955702.89</v>
      </c>
      <c r="K7977" s="3" t="str" cm="1">
        <f t="array" ref="K7977">_xlfn.LET(_xlpm.d,UPPER(TRIM(CLEAN(SUBSTITUTE(F7977,CHAR(160),"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78" spans="2:11" hidden="1" x14ac:dyDescent="0.25">
      <c r="B7978" s="20">
        <v>46108</v>
      </c>
      <c r="C7978" s="2" t="s">
        <v>1</v>
      </c>
      <c r="D7978" s="2" t="s">
        <v>2416</v>
      </c>
      <c r="E7978" s="2" t="s">
        <v>78</v>
      </c>
      <c r="F7978" s="2" t="s">
        <v>3968</v>
      </c>
      <c r="G7978" s="5">
        <v>40</v>
      </c>
      <c r="H7978" s="5">
        <v>41.5</v>
      </c>
      <c r="I7978" s="5">
        <v>1660</v>
      </c>
      <c r="J7978" s="5">
        <v>957362.89</v>
      </c>
      <c r="K7978" s="3" t="str" cm="1">
        <f t="array" ref="K7978">_xlfn.LET(_xlpm.d,UPPER(TRIM(CLEAN(SUBSTITUTE(F7978,CHAR(160),"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79" spans="2:11" hidden="1" x14ac:dyDescent="0.25">
      <c r="B7979" s="20">
        <v>46108</v>
      </c>
      <c r="C7979" s="2" t="s">
        <v>1</v>
      </c>
      <c r="D7979" s="2" t="s">
        <v>3552</v>
      </c>
      <c r="E7979" s="2" t="s">
        <v>241</v>
      </c>
      <c r="F7979" s="2" t="s">
        <v>3968</v>
      </c>
      <c r="G7979" s="5">
        <v>40</v>
      </c>
      <c r="H7979" s="5">
        <v>41.5</v>
      </c>
      <c r="I7979" s="5">
        <v>1660</v>
      </c>
      <c r="J7979" s="5">
        <v>959022.89</v>
      </c>
      <c r="K7979" s="3" t="str" cm="1">
        <f t="array" ref="K7979">_xlfn.LET(_xlpm.d,UPPER(TRIM(CLEAN(SUBSTITUTE(F7979,CHAR(160),"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80" spans="2:11" hidden="1" x14ac:dyDescent="0.25">
      <c r="B7980" s="20">
        <v>46108</v>
      </c>
      <c r="C7980" s="2" t="s">
        <v>1</v>
      </c>
      <c r="D7980" s="2" t="s">
        <v>2419</v>
      </c>
      <c r="E7980" s="2" t="s">
        <v>232</v>
      </c>
      <c r="F7980" s="2" t="s">
        <v>3968</v>
      </c>
      <c r="G7980" s="5">
        <v>20</v>
      </c>
      <c r="H7980" s="5">
        <v>41.5</v>
      </c>
      <c r="I7980" s="5">
        <v>830</v>
      </c>
      <c r="J7980" s="5">
        <v>959852.89</v>
      </c>
      <c r="K7980" s="3" t="str" cm="1">
        <f t="array" ref="K7980">_xlfn.LET(_xlpm.d,UPPER(TRIM(CLEAN(SUBSTITUTE(F7980,CHAR(160),"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81" spans="2:11" hidden="1" x14ac:dyDescent="0.25">
      <c r="B7981" s="20">
        <v>46108</v>
      </c>
      <c r="C7981" s="2" t="s">
        <v>1</v>
      </c>
      <c r="D7981" s="2" t="s">
        <v>460</v>
      </c>
      <c r="E7981" s="2" t="s">
        <v>43</v>
      </c>
      <c r="F7981" s="2" t="s">
        <v>3968</v>
      </c>
      <c r="G7981" s="5">
        <v>6</v>
      </c>
      <c r="H7981" s="5">
        <v>31.3</v>
      </c>
      <c r="I7981" s="5">
        <v>187.8</v>
      </c>
      <c r="J7981" s="5">
        <v>960040.69000000006</v>
      </c>
      <c r="K7981" s="3" t="str" cm="1">
        <f t="array" ref="K7981">_xlfn.LET(_xlpm.d,UPPER(TRIM(CLEAN(SUBSTITUTE(F7981,CHAR(160),"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82" spans="2:11" hidden="1" x14ac:dyDescent="0.25">
      <c r="B7982" s="20">
        <v>46108</v>
      </c>
      <c r="C7982" s="2" t="s">
        <v>1</v>
      </c>
      <c r="D7982" s="2" t="s">
        <v>4031</v>
      </c>
      <c r="E7982" s="2" t="s">
        <v>165</v>
      </c>
      <c r="F7982" s="2" t="s">
        <v>3968</v>
      </c>
      <c r="G7982" s="5">
        <v>20</v>
      </c>
      <c r="H7982" s="5">
        <v>41.5</v>
      </c>
      <c r="I7982" s="5">
        <v>830</v>
      </c>
      <c r="J7982" s="5">
        <v>960870.69000000006</v>
      </c>
      <c r="K7982" s="3" t="str" cm="1">
        <f t="array" ref="K7982">_xlfn.LET(_xlpm.d,UPPER(TRIM(CLEAN(SUBSTITUTE(F7982,CHAR(160),"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83" spans="2:11" hidden="1" x14ac:dyDescent="0.25">
      <c r="B7983" s="20">
        <v>46108</v>
      </c>
      <c r="C7983" s="2" t="s">
        <v>1</v>
      </c>
      <c r="D7983" s="2" t="s">
        <v>3556</v>
      </c>
      <c r="E7983" s="2" t="s">
        <v>307</v>
      </c>
      <c r="F7983" s="2" t="s">
        <v>3968</v>
      </c>
      <c r="G7983" s="5">
        <v>80</v>
      </c>
      <c r="H7983" s="5">
        <v>41.5</v>
      </c>
      <c r="I7983" s="5">
        <v>3320</v>
      </c>
      <c r="J7983" s="5">
        <v>964190.69000000006</v>
      </c>
      <c r="K7983" s="3" t="str" cm="1">
        <f t="array" ref="K7983">_xlfn.LET(_xlpm.d,UPPER(TRIM(CLEAN(SUBSTITUTE(F7983,CHAR(160),"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84" spans="2:11" hidden="1" x14ac:dyDescent="0.25">
      <c r="B7984" s="20">
        <v>46108</v>
      </c>
      <c r="C7984" s="2" t="s">
        <v>1</v>
      </c>
      <c r="D7984" s="2" t="s">
        <v>2421</v>
      </c>
      <c r="E7984" s="2" t="s">
        <v>224</v>
      </c>
      <c r="F7984" s="2" t="s">
        <v>3968</v>
      </c>
      <c r="G7984" s="5">
        <v>96</v>
      </c>
      <c r="H7984" s="5">
        <v>41.5</v>
      </c>
      <c r="I7984" s="5">
        <v>3984</v>
      </c>
      <c r="J7984" s="5">
        <v>968174.69000000006</v>
      </c>
      <c r="K7984" s="3" t="str" cm="1">
        <f t="array" ref="K7984">_xlfn.LET(_xlpm.d,UPPER(TRIM(CLEAN(SUBSTITUTE(F7984,CHAR(160),"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85" spans="1:11" hidden="1" x14ac:dyDescent="0.25">
      <c r="B7985" s="20">
        <v>46108</v>
      </c>
      <c r="C7985" s="2" t="s">
        <v>1</v>
      </c>
      <c r="D7985" s="2" t="s">
        <v>3557</v>
      </c>
      <c r="E7985" s="2" t="s">
        <v>170</v>
      </c>
      <c r="F7985" s="2" t="s">
        <v>3968</v>
      </c>
      <c r="G7985" s="5">
        <v>64</v>
      </c>
      <c r="H7985" s="5">
        <v>41.5</v>
      </c>
      <c r="I7985" s="5">
        <v>2656</v>
      </c>
      <c r="J7985" s="5">
        <v>970830.69000000006</v>
      </c>
      <c r="K7985" s="3" t="str" cm="1">
        <f t="array" ref="K7985">_xlfn.LET(_xlpm.d,UPPER(TRIM(CLEAN(SUBSTITUTE(F7985,CHAR(160),"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86" spans="1:11" hidden="1" x14ac:dyDescent="0.25">
      <c r="B7986" s="20">
        <v>46111</v>
      </c>
      <c r="C7986" s="2" t="s">
        <v>1</v>
      </c>
      <c r="D7986" s="2" t="s">
        <v>3558</v>
      </c>
      <c r="E7986" s="2" t="s">
        <v>254</v>
      </c>
      <c r="F7986" s="2" t="s">
        <v>3968</v>
      </c>
      <c r="G7986" s="5">
        <v>70</v>
      </c>
      <c r="H7986" s="5">
        <v>41.5</v>
      </c>
      <c r="I7986" s="5">
        <v>2905</v>
      </c>
      <c r="J7986" s="5">
        <v>973735.69000000006</v>
      </c>
      <c r="K7986" s="3" t="str" cm="1">
        <f t="array" ref="K7986">_xlfn.LET(_xlpm.d,UPPER(TRIM(CLEAN(SUBSTITUTE(F7986,CHAR(160),"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87" spans="1:11" hidden="1" x14ac:dyDescent="0.25">
      <c r="B7987" s="20">
        <v>46111</v>
      </c>
      <c r="C7987" s="2" t="s">
        <v>1</v>
      </c>
      <c r="D7987" s="2" t="s">
        <v>3561</v>
      </c>
      <c r="E7987" s="2" t="s">
        <v>248</v>
      </c>
      <c r="F7987" s="2" t="s">
        <v>3968</v>
      </c>
      <c r="G7987" s="5">
        <v>40</v>
      </c>
      <c r="H7987" s="5">
        <v>41.5</v>
      </c>
      <c r="I7987" s="5">
        <v>1660</v>
      </c>
      <c r="J7987" s="5">
        <v>975395.69000000006</v>
      </c>
      <c r="K7987" s="3" t="str" cm="1">
        <f t="array" ref="K7987">_xlfn.LET(_xlpm.d,UPPER(TRIM(CLEAN(SUBSTITUTE(F7987,CHAR(160),"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88" spans="1:11" hidden="1" x14ac:dyDescent="0.25">
      <c r="B7988" s="20">
        <v>46112</v>
      </c>
      <c r="C7988" s="2" t="s">
        <v>1</v>
      </c>
      <c r="D7988" s="2" t="s">
        <v>1605</v>
      </c>
      <c r="E7988" s="2" t="s">
        <v>273</v>
      </c>
      <c r="F7988" s="2" t="s">
        <v>3968</v>
      </c>
      <c r="G7988" s="5">
        <v>32</v>
      </c>
      <c r="H7988" s="5">
        <v>41.5</v>
      </c>
      <c r="I7988" s="5">
        <v>1328</v>
      </c>
      <c r="J7988" s="5">
        <v>976723.69000000006</v>
      </c>
      <c r="K7988" s="3" t="str" cm="1">
        <f t="array" ref="K7988">_xlfn.LET(_xlpm.d,UPPER(TRIM(CLEAN(SUBSTITUTE(F7988,CHAR(160),"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89" spans="1:11" hidden="1" x14ac:dyDescent="0.25">
      <c r="B7989" s="20">
        <v>46112</v>
      </c>
      <c r="C7989" s="2" t="s">
        <v>1</v>
      </c>
      <c r="D7989" s="2" t="s">
        <v>3566</v>
      </c>
      <c r="E7989" s="2" t="s">
        <v>141</v>
      </c>
      <c r="F7989" s="2" t="s">
        <v>3968</v>
      </c>
      <c r="G7989" s="5">
        <v>32</v>
      </c>
      <c r="H7989" s="5">
        <v>41.5</v>
      </c>
      <c r="I7989" s="5">
        <v>1328</v>
      </c>
      <c r="J7989" s="5">
        <v>978051.69000000006</v>
      </c>
      <c r="K7989" s="3" t="str" cm="1">
        <f t="array" ref="K7989">_xlfn.LET(_xlpm.d,UPPER(TRIM(CLEAN(SUBSTITUTE(F7989,CHAR(160),"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90" spans="1:11" hidden="1" x14ac:dyDescent="0.25">
      <c r="A7990" s="11" t="s">
        <v>4032</v>
      </c>
      <c r="G7990" s="6">
        <v>23891</v>
      </c>
      <c r="I7990" s="7">
        <f>I7231+I7232+I7233+I7234+I7235+I7236+I7237+I7238+I7239+I7240+I7241+I7242+I7243+I7244+I7245+I7246+I7247+I7248+I7249+I7250+I7251+I7252+I7253+I7254+I7255+I7256+I7257+I7258+I7259+I7260+I7261+I7262+I7263+I7264+I7265+I7266+I7267+I7268+I7269+I7270+I7271+I7272+I7273+I7274+I7275+I7276+I7277+I7278+I7279+I7280+I7281+I7282+I7283+I7284+I7285+I7286+I7287+I7288+I7289+I7290+I7291+I7292+I7293+I7294+I7295+I7296+I7297+I7298+I7299+I7300+I7301+I7302+I7303+I7304+I7305+I7306+I7307+I7308+I7309+I7310+I7311+I7312+I7313+I7314+I7315+I7316+I7317+I7318+I7319+I7320+I7321+I7322+I7323+I7324+I7325+I7326+I7327+I7328+I7329+I7330+I7331+I7332+I7333+I7334+I7335+I7336+I7337+I7338+I7339+I7340+I7341+I7342+I7343+I7344+I7345+I7346+I7347+I7348+I7349+I7350+I7351+I7352+I7353+I7354+I7355+I7356+I7357+I7358+I7359+I7360+I7361+I7362+I7363+I7364+I7365+I7366+I7367+I7368+I7369+I7370+I7371+I7372+I7373+I7374+I7375+I7376+I7377+I7378+I7379+I7380+I7381+I7382+I7383+I7384+I7385+I7386+I7387+I7388+I7389+I7390+I7391+I7392+I7393+I7394+I7395+I7396+I7397+I7398+I7399+I7400+I7401+I7402+I7403+I7404+I7405+I7406+I7407+I7408+I7409+I7410+I7411+I7412+I7413+I7414+I7415+I7416+I7417+I7418+I7419+I7420+I7421+I7422+I7423+I7424+I7425+I7426+I7427+I7428+I7429+I7430+I7431+I7432+I7433+I7434+I7435+I7436+I7437+I7438+I7439+I7440+I7441+I7442+I7443+I7444+I7445+I7446+I7447+I7448+I7449+I7450+I7451+I7452+I7453+I7454+I7455+I7456+I7457+I7458+I7459+I7460+I7461+I7462+I7463+I7464+I7465+I7466+I7467+I7468+I7469+I7470+I7471+I7472+I7473+I7474+I7475+I7476+I7477+I7478+I7479+I7480+I7481+I7482+I7483+I7484+I7485+I7486+I7487+I7488+I7489+I7490+I7491+I7492+I7493+I7494+I7495+I7496+I7497+I7498+I7499+I7500+I7501+I7502+I7503+I7504+I7505+I7506+I7507+I7508+I7509+I7510+I7511+I7512+I7513+I7514+I7515+I7516+I7517+I7518+I7519+I7520+I7521+I7522+I7523+I7524+I7525+I7526+I7527+I7528+I7529+I7530+I7531+I7532+I7533+I7534+I7535+I7536+I7537+I7538+I7539+I7540+I7541+I7542+I7543+I7544+I7545+I7546+I7547+I7548+I7549+I7550+I7551+I7552+I7553+I7554+I7555+I7556+I7557+I7558+I7559+I7560+I7561+I7562+I7563+I7564+I7565+I7566+I7567+I7568+I7569+I7570+I7571+I7572+I7573+I7574+I7575+I7576+I7577+I7578+I7579+I7580+I7581+I7582+I7583+I7584+I7585+I7586+I7587+I7588+I7589+I7590+I7591+I7592+I7593+I7594+I7595+I7596+I7597+I7598+I7599+I7600+I7601+I7602+I7603+I7604+I7605+I7606+I7607+I7608+I7609+I7610+I7611+I7612+I7613+I7614+I7615+I7616+I7617+I7618+I7619+I7620+I7621+I7622+I7623+I7624+I7625+I7626+I7627+I7628+I7629+I7630+I7631+I7632+I7633+I7634+I7635+I7636+I7637+I7638+I7639+I7640+I7641+I7642+I7643+I7644+I7645+I7646+I7647+I7648+I7649+I7650+I7651+I7652+I7653+I7654+I7655+I7656+I7657+I7658+I7659+I7660+I7661+I7662+I7663+I7664+I7665+I7666+I7667+I7668+I7669+I7670+I7671+I7672+I7673+I7674+I7675+I7676+I7677+I7678+I7679+I7680+I7681+I7682+I7683+I7684+I7685+I7686+I7687+I7688+I7689+I7690+I7691+I7692+I7693+I7694+I7695+I7696+I7697+I7698+I7699+I7700+I7701+I7702+I7703+I7704+I7705+I7706+I7707+I7708+I7709+I7710+I7711+I7712+I7713+I7714+I7715+I7716+I7717+I7718+I7719+I7720+I7721+I7722+I7723+I7724+I7725+I7726+I7727+I7728+I7729+I7730+I7731+I7732+I7733+I7734+I7735+I7736+I7737+I7738+I7739+I7740+I7741+I7742+I7743+I7744+I7745+I7746+I7747+I7748+I7749+I7750+I7751+I7752+I7753+I7754+I7755+I7756+I7757+I7758+I7759+I7760+I7761+I7762+I7763+I7764+I7765+I7766+I7767+I7768+I7769+I7770+I7771+I7772+I7773+I7774+I7775+I7776+I7777+I7778+I7779+I7780+I7781+I7782+I7783+I7784+I7785+I7786+I7787+I7788+I7789+I7790+I7791+I7792+I7793+I7794+I7795+I7796+I7797+I7798+I7799+I7800+I7801+I7802+I7803+I7804+I7805+I7806+I7807+I7808+I7809+I7810+I7811+I7812+I7813+I7814+I7815+I7816+I7817+I7818+I7819+I7820+I7821+I7822+I7823+I7824+I7825+I7826+I7827+I7828+I7829+I7830+I7831+I7832+I7833+I7834+I7835+I7836+I7837+I7838+I7839+I7840+I7841+I7842+I7843+I7844+I7845+I7846+I7847+I7848+I7849+I7850+I7851+I7852+I7853+I7854+I7855+I7856+I7857+I7858+I7859+I7860+I7861+I7862+I7863+I7864+I7865+I7866+I7867+I7868+I7869+I7870+I7871+I7872+I7873+I7874+I7875+I7876+I7877+I7878+I7879+I7880+I7881+I7882+I7883+I7884+I7885+I7886+I7887+I7888+I7889+I7890+I7891+I7892+I7893+I7894+I7895+I7896+I7897+I7898+I7899+I7900+I7901+I7902+I7903+I7904+I7905+I7906+I7907+I7908+I7909+I7910+I7911+I7912+I7913+I7914+I7915+I7916+I7917+I7918+I7919+I7920+I7921+I7922+I7923+I7924+I7925+I7926+I7927+I7928+I7929+I7930+I7931+I7932+I7933+I7934+I7935+I7936+I7937+I7938+I7939+I7940+I7941+I7942+I7943+I7944+I7945+I7946+I7947+I7948+I7949+I7950+I7951+I7952+I7953+I7954+I7955+I7956+I7957+I7958+I7959+I7960+I7961+I7962+I7963+I7964+I7965+I7966+I7967+I7968+I7969+I7970+I7971+I7972+I7973+I7974+I7975+I7976+I7977+I7978+I7979+I7980+I7981+I7982+I7983+I7984+I7985+I7986+I7987+I7988+I7989</f>
        <v>978051.69000000006</v>
      </c>
      <c r="K7990" s="3" t="str" cm="1">
        <f t="array" ref="K7990">_xlfn.LET(_xlpm.d,UPPER(TRIM(CLEAN(SUBSTITUTE(F7990,CHAR(160),"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991" spans="1:11" hidden="1" x14ac:dyDescent="0.25">
      <c r="A7991" s="10" t="s">
        <v>4033</v>
      </c>
      <c r="K7991" s="3" t="str" cm="1">
        <f t="array" ref="K7991">_xlfn.LET(_xlpm.d,UPPER(TRIM(CLEAN(SUBSTITUTE(F7991,CHAR(160),"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992" spans="1:11" hidden="1" x14ac:dyDescent="0.25">
      <c r="B7992" s="20">
        <v>45673</v>
      </c>
      <c r="C7992" s="2" t="s">
        <v>1</v>
      </c>
      <c r="D7992" s="2" t="s">
        <v>1624</v>
      </c>
      <c r="E7992" s="2" t="s">
        <v>746</v>
      </c>
      <c r="F7992" s="2" t="s">
        <v>4034</v>
      </c>
      <c r="G7992" s="5">
        <v>2</v>
      </c>
      <c r="H7992" s="5">
        <v>41.5</v>
      </c>
      <c r="I7992" s="5">
        <v>83</v>
      </c>
      <c r="J7992" s="5">
        <v>83</v>
      </c>
      <c r="K7992" s="3" t="str" cm="1">
        <f t="array" ref="K7992">_xlfn.LET(_xlpm.d,UPPER(TRIM(CLEAN(SUBSTITUTE(F7992,CHAR(160),"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7993" spans="1:11" hidden="1" x14ac:dyDescent="0.25">
      <c r="A7993" s="11" t="s">
        <v>4035</v>
      </c>
      <c r="G7993" s="6">
        <v>2</v>
      </c>
      <c r="I7993" s="8">
        <f>I7992</f>
        <v>83</v>
      </c>
      <c r="K7993" s="3" t="str" cm="1">
        <f t="array" ref="K7993">_xlfn.LET(_xlpm.d,UPPER(TRIM(CLEAN(SUBSTITUTE(F7993,CHAR(160),"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994" spans="1:11" hidden="1" x14ac:dyDescent="0.25">
      <c r="A7994" s="10" t="s">
        <v>4036</v>
      </c>
      <c r="K7994" s="3" t="str" cm="1">
        <f t="array" ref="K7994">_xlfn.LET(_xlpm.d,UPPER(TRIM(CLEAN(SUBSTITUTE(F7994,CHAR(160),"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7995" spans="1:11" hidden="1" x14ac:dyDescent="0.25">
      <c r="B7995" s="20">
        <v>45681</v>
      </c>
      <c r="C7995" s="2" t="s">
        <v>1</v>
      </c>
      <c r="D7995" s="2" t="s">
        <v>901</v>
      </c>
      <c r="E7995" s="2" t="s">
        <v>236</v>
      </c>
      <c r="F7995" s="2" t="s">
        <v>4036</v>
      </c>
      <c r="G7995" s="5">
        <v>40</v>
      </c>
      <c r="H7995" s="5">
        <v>41.5</v>
      </c>
      <c r="I7995" s="5">
        <v>1660</v>
      </c>
      <c r="J7995" s="5">
        <v>1660</v>
      </c>
      <c r="K7995" s="3" t="str" cm="1">
        <f t="array" ref="K7995">_xlfn.LET(_xlpm.d,UPPER(TRIM(CLEAN(SUBSTITUTE(F7995,CHAR(160),"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7996" spans="1:11" hidden="1" x14ac:dyDescent="0.25">
      <c r="B7996" s="20">
        <v>45681</v>
      </c>
      <c r="C7996" s="2" t="s">
        <v>1</v>
      </c>
      <c r="D7996" s="2" t="s">
        <v>902</v>
      </c>
      <c r="E7996" s="2" t="s">
        <v>154</v>
      </c>
      <c r="F7996" s="2" t="s">
        <v>4036</v>
      </c>
      <c r="G7996" s="5">
        <v>40</v>
      </c>
      <c r="H7996" s="5">
        <v>41.5</v>
      </c>
      <c r="I7996" s="5">
        <v>1660</v>
      </c>
      <c r="J7996" s="5">
        <v>3320</v>
      </c>
      <c r="K7996" s="3" t="str" cm="1">
        <f t="array" ref="K7996">_xlfn.LET(_xlpm.d,UPPER(TRIM(CLEAN(SUBSTITUTE(F7996,CHAR(160),"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7997" spans="1:11" hidden="1" x14ac:dyDescent="0.25">
      <c r="B7997" s="20">
        <v>45681</v>
      </c>
      <c r="C7997" s="2" t="s">
        <v>1</v>
      </c>
      <c r="D7997" s="2" t="s">
        <v>2640</v>
      </c>
      <c r="E7997" s="2" t="s">
        <v>305</v>
      </c>
      <c r="F7997" s="2" t="s">
        <v>4036</v>
      </c>
      <c r="G7997" s="5">
        <v>32</v>
      </c>
      <c r="H7997" s="5">
        <v>41.5</v>
      </c>
      <c r="I7997" s="5">
        <v>1328</v>
      </c>
      <c r="J7997" s="5">
        <v>4648</v>
      </c>
      <c r="K7997" s="3" t="str" cm="1">
        <f t="array" ref="K7997">_xlfn.LET(_xlpm.d,UPPER(TRIM(CLEAN(SUBSTITUTE(F7997,CHAR(160),"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7998" spans="1:11" hidden="1" x14ac:dyDescent="0.25">
      <c r="B7998" s="20">
        <v>45681</v>
      </c>
      <c r="C7998" s="2" t="s">
        <v>1</v>
      </c>
      <c r="D7998" s="2" t="s">
        <v>2641</v>
      </c>
      <c r="E7998" s="2" t="s">
        <v>224</v>
      </c>
      <c r="F7998" s="2" t="s">
        <v>4036</v>
      </c>
      <c r="G7998" s="5">
        <v>32</v>
      </c>
      <c r="H7998" s="5">
        <v>41.5</v>
      </c>
      <c r="I7998" s="5">
        <v>1328</v>
      </c>
      <c r="J7998" s="5">
        <v>5976</v>
      </c>
      <c r="K7998" s="3" t="str" cm="1">
        <f t="array" ref="K7998">_xlfn.LET(_xlpm.d,UPPER(TRIM(CLEAN(SUBSTITUTE(F7998,CHAR(160),"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7999" spans="1:11" hidden="1" x14ac:dyDescent="0.25">
      <c r="B7999" s="20">
        <v>45686</v>
      </c>
      <c r="C7999" s="2" t="s">
        <v>1</v>
      </c>
      <c r="D7999" s="2" t="s">
        <v>905</v>
      </c>
      <c r="E7999" s="2" t="s">
        <v>149</v>
      </c>
      <c r="F7999" s="2" t="s">
        <v>4036</v>
      </c>
      <c r="G7999" s="5">
        <v>32</v>
      </c>
      <c r="H7999" s="5">
        <v>41.5</v>
      </c>
      <c r="I7999" s="5">
        <v>1328</v>
      </c>
      <c r="J7999" s="5">
        <v>7304</v>
      </c>
      <c r="K7999" s="3" t="str" cm="1">
        <f t="array" ref="K7999">_xlfn.LET(_xlpm.d,UPPER(TRIM(CLEAN(SUBSTITUTE(F7999,CHAR(160),"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00" spans="1:11" hidden="1" x14ac:dyDescent="0.25">
      <c r="B8000" s="20">
        <v>45687</v>
      </c>
      <c r="C8000" s="2" t="s">
        <v>1</v>
      </c>
      <c r="D8000" s="2" t="s">
        <v>2652</v>
      </c>
      <c r="E8000" s="2" t="s">
        <v>268</v>
      </c>
      <c r="F8000" s="2" t="s">
        <v>4036</v>
      </c>
      <c r="G8000" s="5">
        <v>30</v>
      </c>
      <c r="H8000" s="5">
        <v>41.5</v>
      </c>
      <c r="I8000" s="5">
        <v>1245</v>
      </c>
      <c r="J8000" s="5">
        <v>8549</v>
      </c>
      <c r="K8000" s="3" t="str" cm="1">
        <f t="array" ref="K8000">_xlfn.LET(_xlpm.d,UPPER(TRIM(CLEAN(SUBSTITUTE(F8000,CHAR(160),"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01" spans="1:11" hidden="1" x14ac:dyDescent="0.25">
      <c r="B8001" s="20">
        <v>45687</v>
      </c>
      <c r="C8001" s="2" t="s">
        <v>1</v>
      </c>
      <c r="D8001" s="2" t="s">
        <v>908</v>
      </c>
      <c r="E8001" s="2" t="s">
        <v>135</v>
      </c>
      <c r="F8001" s="2" t="s">
        <v>4036</v>
      </c>
      <c r="G8001" s="5">
        <v>32</v>
      </c>
      <c r="H8001" s="5">
        <v>41.5</v>
      </c>
      <c r="I8001" s="5">
        <v>1328</v>
      </c>
      <c r="J8001" s="5">
        <v>9877</v>
      </c>
      <c r="K8001" s="3" t="str" cm="1">
        <f t="array" ref="K8001">_xlfn.LET(_xlpm.d,UPPER(TRIM(CLEAN(SUBSTITUTE(F8001,CHAR(160),"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02" spans="1:11" hidden="1" x14ac:dyDescent="0.25">
      <c r="B8002" s="20">
        <v>45688</v>
      </c>
      <c r="C8002" s="2" t="s">
        <v>1</v>
      </c>
      <c r="D8002" s="2" t="s">
        <v>912</v>
      </c>
      <c r="E8002" s="2" t="s">
        <v>154</v>
      </c>
      <c r="F8002" s="2" t="s">
        <v>4036</v>
      </c>
      <c r="G8002" s="5">
        <v>16</v>
      </c>
      <c r="H8002" s="5">
        <v>41.5</v>
      </c>
      <c r="I8002" s="5">
        <v>664</v>
      </c>
      <c r="J8002" s="5">
        <v>10541</v>
      </c>
      <c r="K8002" s="3" t="str" cm="1">
        <f t="array" ref="K8002">_xlfn.LET(_xlpm.d,UPPER(TRIM(CLEAN(SUBSTITUTE(F8002,CHAR(160),"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03" spans="1:11" hidden="1" x14ac:dyDescent="0.25">
      <c r="B8003" s="20">
        <v>45688</v>
      </c>
      <c r="C8003" s="2" t="s">
        <v>1</v>
      </c>
      <c r="D8003" s="2" t="s">
        <v>913</v>
      </c>
      <c r="E8003" s="2" t="s">
        <v>236</v>
      </c>
      <c r="F8003" s="2" t="s">
        <v>4036</v>
      </c>
      <c r="G8003" s="5">
        <v>16</v>
      </c>
      <c r="H8003" s="5">
        <v>41.5</v>
      </c>
      <c r="I8003" s="5">
        <v>664</v>
      </c>
      <c r="J8003" s="5">
        <v>11205</v>
      </c>
      <c r="K8003" s="3" t="str" cm="1">
        <f t="array" ref="K8003">_xlfn.LET(_xlpm.d,UPPER(TRIM(CLEAN(SUBSTITUTE(F8003,CHAR(160),"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04" spans="1:11" hidden="1" x14ac:dyDescent="0.25">
      <c r="B8004" s="20">
        <v>45688</v>
      </c>
      <c r="C8004" s="2" t="s">
        <v>1</v>
      </c>
      <c r="D8004" s="2" t="s">
        <v>1705</v>
      </c>
      <c r="E8004" s="2" t="s">
        <v>238</v>
      </c>
      <c r="F8004" s="2" t="s">
        <v>4036</v>
      </c>
      <c r="G8004" s="5">
        <v>32</v>
      </c>
      <c r="H8004" s="5">
        <v>41.5</v>
      </c>
      <c r="I8004" s="5">
        <v>1328</v>
      </c>
      <c r="J8004" s="5">
        <v>12533</v>
      </c>
      <c r="K8004" s="3" t="str" cm="1">
        <f t="array" ref="K8004">_xlfn.LET(_xlpm.d,UPPER(TRIM(CLEAN(SUBSTITUTE(F8004,CHAR(160),"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05" spans="1:11" hidden="1" x14ac:dyDescent="0.25">
      <c r="B8005" s="20">
        <v>45689</v>
      </c>
      <c r="C8005" s="2" t="s">
        <v>1</v>
      </c>
      <c r="D8005" s="2" t="s">
        <v>1706</v>
      </c>
      <c r="E8005" s="2" t="s">
        <v>43</v>
      </c>
      <c r="F8005" s="2" t="s">
        <v>4036</v>
      </c>
      <c r="G8005" s="5">
        <v>14</v>
      </c>
      <c r="H8005" s="5">
        <v>38.799999999999997</v>
      </c>
      <c r="I8005" s="5">
        <v>543.20000000000005</v>
      </c>
      <c r="J8005" s="5">
        <v>13076.2</v>
      </c>
      <c r="K8005" s="3" t="str" cm="1">
        <f t="array" ref="K8005">_xlfn.LET(_xlpm.d,UPPER(TRIM(CLEAN(SUBSTITUTE(F8005,CHAR(160),"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06" spans="1:11" hidden="1" x14ac:dyDescent="0.25">
      <c r="B8006" s="20">
        <v>45693</v>
      </c>
      <c r="C8006" s="2" t="s">
        <v>1</v>
      </c>
      <c r="D8006" s="2" t="s">
        <v>1570</v>
      </c>
      <c r="E8006" s="2" t="s">
        <v>189</v>
      </c>
      <c r="F8006" s="2" t="s">
        <v>4036</v>
      </c>
      <c r="G8006" s="5">
        <v>16</v>
      </c>
      <c r="H8006" s="5">
        <v>41.5</v>
      </c>
      <c r="I8006" s="5">
        <v>664</v>
      </c>
      <c r="J8006" s="5">
        <v>13740.2</v>
      </c>
      <c r="K8006" s="3" t="str" cm="1">
        <f t="array" ref="K8006">_xlfn.LET(_xlpm.d,UPPER(TRIM(CLEAN(SUBSTITUTE(F8006,CHAR(160),"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07" spans="1:11" hidden="1" x14ac:dyDescent="0.25">
      <c r="B8007" s="20">
        <v>45694</v>
      </c>
      <c r="C8007" s="2" t="s">
        <v>1</v>
      </c>
      <c r="D8007" s="2" t="s">
        <v>2673</v>
      </c>
      <c r="E8007" s="2" t="s">
        <v>261</v>
      </c>
      <c r="F8007" s="2" t="s">
        <v>4036</v>
      </c>
      <c r="G8007" s="5">
        <v>10</v>
      </c>
      <c r="H8007" s="5">
        <v>41.5</v>
      </c>
      <c r="I8007" s="5">
        <v>415</v>
      </c>
      <c r="J8007" s="5">
        <v>14155.2</v>
      </c>
      <c r="K8007" s="3" t="str" cm="1">
        <f t="array" ref="K8007">_xlfn.LET(_xlpm.d,UPPER(TRIM(CLEAN(SUBSTITUTE(F8007,CHAR(160),"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08" spans="1:11" hidden="1" x14ac:dyDescent="0.25">
      <c r="B8008" s="20">
        <v>45694</v>
      </c>
      <c r="C8008" s="2" t="s">
        <v>1</v>
      </c>
      <c r="D8008" s="2" t="s">
        <v>2674</v>
      </c>
      <c r="E8008" s="2" t="s">
        <v>305</v>
      </c>
      <c r="F8008" s="2" t="s">
        <v>4036</v>
      </c>
      <c r="G8008" s="5">
        <v>30</v>
      </c>
      <c r="H8008" s="5">
        <v>41.5</v>
      </c>
      <c r="I8008" s="5">
        <v>1245</v>
      </c>
      <c r="J8008" s="5">
        <v>15400.2</v>
      </c>
      <c r="K8008" s="3" t="str" cm="1">
        <f t="array" ref="K8008">_xlfn.LET(_xlpm.d,UPPER(TRIM(CLEAN(SUBSTITUTE(F8008,CHAR(160),"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09" spans="1:11" hidden="1" x14ac:dyDescent="0.25">
      <c r="B8009" s="20">
        <v>45695</v>
      </c>
      <c r="C8009" s="2" t="s">
        <v>1</v>
      </c>
      <c r="D8009" s="2" t="s">
        <v>1378</v>
      </c>
      <c r="E8009" s="2" t="s">
        <v>236</v>
      </c>
      <c r="F8009" s="2" t="s">
        <v>4036</v>
      </c>
      <c r="G8009" s="5">
        <v>16</v>
      </c>
      <c r="H8009" s="5">
        <v>41.5</v>
      </c>
      <c r="I8009" s="5">
        <v>664</v>
      </c>
      <c r="J8009" s="5">
        <v>16064.2</v>
      </c>
      <c r="K8009" s="3" t="str" cm="1">
        <f t="array" ref="K8009">_xlfn.LET(_xlpm.d,UPPER(TRIM(CLEAN(SUBSTITUTE(F8009,CHAR(160),"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10" spans="1:11" hidden="1" x14ac:dyDescent="0.25">
      <c r="B8010" s="20">
        <v>45700</v>
      </c>
      <c r="C8010" s="2" t="s">
        <v>1</v>
      </c>
      <c r="D8010" s="2" t="s">
        <v>1380</v>
      </c>
      <c r="E8010" s="2" t="s">
        <v>149</v>
      </c>
      <c r="F8010" s="2" t="s">
        <v>4036</v>
      </c>
      <c r="G8010" s="5">
        <v>32</v>
      </c>
      <c r="H8010" s="5">
        <v>41.5</v>
      </c>
      <c r="I8010" s="5">
        <v>1328</v>
      </c>
      <c r="J8010" s="5">
        <v>17392.2</v>
      </c>
      <c r="K8010" s="3" t="str" cm="1">
        <f t="array" ref="K8010">_xlfn.LET(_xlpm.d,UPPER(TRIM(CLEAN(SUBSTITUTE(F8010,CHAR(160),"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11" spans="1:11" hidden="1" x14ac:dyDescent="0.25">
      <c r="B8011" s="20">
        <v>45701</v>
      </c>
      <c r="C8011" s="2" t="s">
        <v>1</v>
      </c>
      <c r="D8011" s="2" t="s">
        <v>926</v>
      </c>
      <c r="E8011" s="2" t="s">
        <v>135</v>
      </c>
      <c r="F8011" s="2" t="s">
        <v>4036</v>
      </c>
      <c r="G8011" s="5">
        <v>10</v>
      </c>
      <c r="H8011" s="5">
        <v>41.5</v>
      </c>
      <c r="I8011" s="5">
        <v>415</v>
      </c>
      <c r="J8011" s="5">
        <v>17807.2</v>
      </c>
      <c r="K8011" s="3" t="str" cm="1">
        <f t="array" ref="K8011">_xlfn.LET(_xlpm.d,UPPER(TRIM(CLEAN(SUBSTITUTE(F8011,CHAR(160),"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12" spans="1:11" hidden="1" x14ac:dyDescent="0.25">
      <c r="B8012" s="20">
        <v>45701</v>
      </c>
      <c r="C8012" s="2" t="s">
        <v>1</v>
      </c>
      <c r="D8012" s="2" t="s">
        <v>1746</v>
      </c>
      <c r="E8012" s="2" t="s">
        <v>268</v>
      </c>
      <c r="F8012" s="2" t="s">
        <v>4036</v>
      </c>
      <c r="G8012" s="5">
        <v>10</v>
      </c>
      <c r="H8012" s="5">
        <v>41.5</v>
      </c>
      <c r="I8012" s="5">
        <v>415</v>
      </c>
      <c r="J8012" s="5">
        <v>18222.2</v>
      </c>
      <c r="K8012" s="3" t="str" cm="1">
        <f t="array" ref="K8012">_xlfn.LET(_xlpm.d,UPPER(TRIM(CLEAN(SUBSTITUTE(F8012,CHAR(160),"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13" spans="1:11" hidden="1" x14ac:dyDescent="0.25">
      <c r="B8013" s="20">
        <v>45979</v>
      </c>
      <c r="C8013" s="2" t="s">
        <v>1</v>
      </c>
      <c r="D8013" s="2" t="s">
        <v>53</v>
      </c>
      <c r="E8013" s="2" t="s">
        <v>41</v>
      </c>
      <c r="F8013" s="2" t="s">
        <v>4036</v>
      </c>
      <c r="G8013" s="5">
        <v>15</v>
      </c>
      <c r="H8013" s="5">
        <v>32.950000000000003</v>
      </c>
      <c r="I8013" s="5">
        <v>494.25</v>
      </c>
      <c r="J8013" s="5">
        <v>18716.45</v>
      </c>
      <c r="K8013" s="3" t="str" cm="1">
        <f t="array" ref="K8013">_xlfn.LET(_xlpm.d,UPPER(TRIM(CLEAN(SUBSTITUTE(F8013,CHAR(160),"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14" spans="1:11" hidden="1" x14ac:dyDescent="0.25">
      <c r="B8014" s="20">
        <v>46079</v>
      </c>
      <c r="C8014" s="2" t="s">
        <v>1</v>
      </c>
      <c r="D8014" s="2" t="s">
        <v>3821</v>
      </c>
      <c r="E8014" s="2" t="s">
        <v>27</v>
      </c>
      <c r="F8014" s="2" t="s">
        <v>4036</v>
      </c>
      <c r="G8014" s="5">
        <v>6</v>
      </c>
      <c r="H8014" s="5">
        <v>40.99</v>
      </c>
      <c r="I8014" s="5">
        <v>245.94</v>
      </c>
      <c r="J8014" s="5">
        <v>18962.39</v>
      </c>
      <c r="K8014" s="3" t="str" cm="1">
        <f t="array" ref="K8014">_xlfn.LET(_xlpm.d,UPPER(TRIM(CLEAN(SUBSTITUTE(F8014,CHAR(160),"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15" spans="1:11" hidden="1" x14ac:dyDescent="0.25">
      <c r="B8015" s="20">
        <v>46092</v>
      </c>
      <c r="C8015" s="2" t="s">
        <v>1</v>
      </c>
      <c r="D8015" s="2" t="s">
        <v>3523</v>
      </c>
      <c r="E8015" s="2" t="s">
        <v>120</v>
      </c>
      <c r="F8015" s="2" t="s">
        <v>4036</v>
      </c>
      <c r="G8015" s="5">
        <v>4</v>
      </c>
      <c r="H8015" s="5">
        <v>44.4</v>
      </c>
      <c r="I8015" s="5">
        <v>177.6</v>
      </c>
      <c r="J8015" s="5">
        <v>19139.989999999998</v>
      </c>
      <c r="K8015" s="3" t="str" cm="1">
        <f t="array" ref="K8015">_xlfn.LET(_xlpm.d,UPPER(TRIM(CLEAN(SUBSTITUTE(F8015,CHAR(160),"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16" spans="1:11" hidden="1" x14ac:dyDescent="0.25">
      <c r="A8016" s="11" t="s">
        <v>4037</v>
      </c>
      <c r="G8016" s="6">
        <v>465</v>
      </c>
      <c r="I8016" s="7">
        <f>I7995+I7996+I7997+I7998+I7999+I8000+I8001+I8002+I8003+I8004+I8005+I8006+I8007+I8008+I8009+I8010+I8011+I8012+I8013+I8014+I8015</f>
        <v>19139.989999999998</v>
      </c>
      <c r="K8016" s="3" t="str" cm="1">
        <f t="array" ref="K8016">_xlfn.LET(_xlpm.d,UPPER(TRIM(CLEAN(SUBSTITUTE(F8016,CHAR(160),"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017" spans="1:11" hidden="1" x14ac:dyDescent="0.25">
      <c r="A8017" s="10" t="s">
        <v>4038</v>
      </c>
      <c r="K8017" s="3" t="str" cm="1">
        <f t="array" ref="K8017">_xlfn.LET(_xlpm.d,UPPER(TRIM(CLEAN(SUBSTITUTE(F8017,CHAR(160),"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018" spans="1:11" hidden="1" x14ac:dyDescent="0.25">
      <c r="B8018" s="20">
        <v>45834</v>
      </c>
      <c r="C8018" s="2" t="s">
        <v>1</v>
      </c>
      <c r="D8018" s="2" t="s">
        <v>603</v>
      </c>
      <c r="E8018" s="2" t="s">
        <v>192</v>
      </c>
      <c r="F8018" s="2" t="s">
        <v>4038</v>
      </c>
      <c r="G8018" s="5">
        <v>40</v>
      </c>
      <c r="H8018" s="5">
        <v>41.5</v>
      </c>
      <c r="I8018" s="5">
        <v>1660</v>
      </c>
      <c r="J8018" s="5">
        <v>1660</v>
      </c>
      <c r="K8018" s="3" t="str" cm="1">
        <f t="array" ref="K8018">_xlfn.LET(_xlpm.d,UPPER(TRIM(CLEAN(SUBSTITUTE(F8018,CHAR(160),"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19" spans="1:11" hidden="1" x14ac:dyDescent="0.25">
      <c r="B8019" s="20">
        <v>45835</v>
      </c>
      <c r="C8019" s="2" t="s">
        <v>1</v>
      </c>
      <c r="D8019" s="2" t="s">
        <v>2926</v>
      </c>
      <c r="E8019" s="2" t="s">
        <v>236</v>
      </c>
      <c r="F8019" s="2" t="s">
        <v>4038</v>
      </c>
      <c r="G8019" s="5">
        <v>32</v>
      </c>
      <c r="H8019" s="5">
        <v>41.5</v>
      </c>
      <c r="I8019" s="5">
        <v>1328</v>
      </c>
      <c r="J8019" s="5">
        <v>2988</v>
      </c>
      <c r="K8019" s="3" t="str" cm="1">
        <f t="array" ref="K8019">_xlfn.LET(_xlpm.d,UPPER(TRIM(CLEAN(SUBSTITUTE(F8019,CHAR(160),"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20" spans="1:11" hidden="1" x14ac:dyDescent="0.25">
      <c r="B8020" s="20">
        <v>45835</v>
      </c>
      <c r="C8020" s="2" t="s">
        <v>1</v>
      </c>
      <c r="D8020" s="2" t="s">
        <v>605</v>
      </c>
      <c r="E8020" s="2" t="s">
        <v>195</v>
      </c>
      <c r="F8020" s="2" t="s">
        <v>4038</v>
      </c>
      <c r="G8020" s="5">
        <v>30</v>
      </c>
      <c r="H8020" s="5">
        <v>41.5</v>
      </c>
      <c r="I8020" s="5">
        <v>1245</v>
      </c>
      <c r="J8020" s="5">
        <v>4233</v>
      </c>
      <c r="K8020" s="3" t="str" cm="1">
        <f t="array" ref="K8020">_xlfn.LET(_xlpm.d,UPPER(TRIM(CLEAN(SUBSTITUTE(F8020,CHAR(160),"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21" spans="1:11" hidden="1" x14ac:dyDescent="0.25">
      <c r="B8021" s="20">
        <v>45839</v>
      </c>
      <c r="C8021" s="2" t="s">
        <v>1</v>
      </c>
      <c r="D8021" s="2" t="s">
        <v>2929</v>
      </c>
      <c r="E8021" s="2" t="s">
        <v>158</v>
      </c>
      <c r="F8021" s="2" t="s">
        <v>4038</v>
      </c>
      <c r="G8021" s="5">
        <v>32</v>
      </c>
      <c r="H8021" s="5">
        <v>41.5</v>
      </c>
      <c r="I8021" s="5">
        <v>1328</v>
      </c>
      <c r="J8021" s="5">
        <v>5561</v>
      </c>
      <c r="K8021" s="3" t="str" cm="1">
        <f t="array" ref="K8021">_xlfn.LET(_xlpm.d,UPPER(TRIM(CLEAN(SUBSTITUTE(F8021,CHAR(160),"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22" spans="1:11" hidden="1" x14ac:dyDescent="0.25">
      <c r="B8022" s="20">
        <v>45839</v>
      </c>
      <c r="C8022" s="2" t="s">
        <v>1</v>
      </c>
      <c r="D8022" s="2" t="s">
        <v>2931</v>
      </c>
      <c r="E8022" s="2" t="s">
        <v>141</v>
      </c>
      <c r="F8022" s="2" t="s">
        <v>4038</v>
      </c>
      <c r="G8022" s="5">
        <v>32</v>
      </c>
      <c r="H8022" s="5">
        <v>41.5</v>
      </c>
      <c r="I8022" s="5">
        <v>1328</v>
      </c>
      <c r="J8022" s="5">
        <v>6889</v>
      </c>
      <c r="K8022" s="3" t="str" cm="1">
        <f t="array" ref="K8022">_xlfn.LET(_xlpm.d,UPPER(TRIM(CLEAN(SUBSTITUTE(F8022,CHAR(160),"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23" spans="1:11" hidden="1" x14ac:dyDescent="0.25">
      <c r="B8023" s="20">
        <v>45839</v>
      </c>
      <c r="C8023" s="2" t="s">
        <v>1</v>
      </c>
      <c r="D8023" s="2" t="s">
        <v>1942</v>
      </c>
      <c r="E8023" s="2" t="s">
        <v>143</v>
      </c>
      <c r="F8023" s="2" t="s">
        <v>4038</v>
      </c>
      <c r="G8023" s="5">
        <v>30</v>
      </c>
      <c r="H8023" s="5">
        <v>41.5</v>
      </c>
      <c r="I8023" s="5">
        <v>1245</v>
      </c>
      <c r="J8023" s="5">
        <v>8134</v>
      </c>
      <c r="K8023" s="3" t="str" cm="1">
        <f t="array" ref="K8023">_xlfn.LET(_xlpm.d,UPPER(TRIM(CLEAN(SUBSTITUTE(F8023,CHAR(160),"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24" spans="1:11" hidden="1" x14ac:dyDescent="0.25">
      <c r="B8024" s="20">
        <v>45840</v>
      </c>
      <c r="C8024" s="2" t="s">
        <v>1</v>
      </c>
      <c r="D8024" s="2" t="s">
        <v>609</v>
      </c>
      <c r="E8024" s="2" t="s">
        <v>149</v>
      </c>
      <c r="F8024" s="2" t="s">
        <v>4038</v>
      </c>
      <c r="G8024" s="5">
        <v>20</v>
      </c>
      <c r="H8024" s="5">
        <v>41.5</v>
      </c>
      <c r="I8024" s="5">
        <v>830</v>
      </c>
      <c r="J8024" s="5">
        <v>8964</v>
      </c>
      <c r="K8024" s="3" t="str" cm="1">
        <f t="array" ref="K8024">_xlfn.LET(_xlpm.d,UPPER(TRIM(CLEAN(SUBSTITUTE(F8024,CHAR(160),"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25" spans="1:11" hidden="1" x14ac:dyDescent="0.25">
      <c r="B8025" s="20">
        <v>45840</v>
      </c>
      <c r="C8025" s="2" t="s">
        <v>1</v>
      </c>
      <c r="D8025" s="2" t="s">
        <v>1010</v>
      </c>
      <c r="E8025" s="2" t="s">
        <v>774</v>
      </c>
      <c r="F8025" s="2" t="s">
        <v>4038</v>
      </c>
      <c r="G8025" s="5">
        <v>12</v>
      </c>
      <c r="H8025" s="5">
        <v>40.99</v>
      </c>
      <c r="I8025" s="5">
        <v>491.88</v>
      </c>
      <c r="J8025" s="5">
        <v>9455.8799999999992</v>
      </c>
      <c r="K8025" s="3" t="str" cm="1">
        <f t="array" ref="K8025">_xlfn.LET(_xlpm.d,UPPER(TRIM(CLEAN(SUBSTITUTE(F8025,CHAR(160),"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26" spans="1:11" hidden="1" x14ac:dyDescent="0.25">
      <c r="B8026" s="20">
        <v>45841</v>
      </c>
      <c r="C8026" s="2" t="s">
        <v>1</v>
      </c>
      <c r="D8026" s="2" t="s">
        <v>611</v>
      </c>
      <c r="E8026" s="2" t="s">
        <v>135</v>
      </c>
      <c r="F8026" s="2" t="s">
        <v>4038</v>
      </c>
      <c r="G8026" s="5">
        <v>40</v>
      </c>
      <c r="H8026" s="5">
        <v>41.5</v>
      </c>
      <c r="I8026" s="5">
        <v>1660</v>
      </c>
      <c r="J8026" s="5">
        <v>11115.88</v>
      </c>
      <c r="K8026" s="3" t="str" cm="1">
        <f t="array" ref="K8026">_xlfn.LET(_xlpm.d,UPPER(TRIM(CLEAN(SUBSTITUTE(F8026,CHAR(160),"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27" spans="1:11" hidden="1" x14ac:dyDescent="0.25">
      <c r="B8027" s="20">
        <v>45841</v>
      </c>
      <c r="C8027" s="2" t="s">
        <v>1</v>
      </c>
      <c r="D8027" s="2" t="s">
        <v>1947</v>
      </c>
      <c r="E8027" s="2" t="s">
        <v>268</v>
      </c>
      <c r="F8027" s="2" t="s">
        <v>4038</v>
      </c>
      <c r="G8027" s="5">
        <v>30</v>
      </c>
      <c r="H8027" s="5">
        <v>41.5</v>
      </c>
      <c r="I8027" s="5">
        <v>1245</v>
      </c>
      <c r="J8027" s="5">
        <v>12360.88</v>
      </c>
      <c r="K8027" s="3" t="str" cm="1">
        <f t="array" ref="K8027">_xlfn.LET(_xlpm.d,UPPER(TRIM(CLEAN(SUBSTITUTE(F8027,CHAR(160),"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28" spans="1:11" hidden="1" x14ac:dyDescent="0.25">
      <c r="B8028" s="20">
        <v>45842</v>
      </c>
      <c r="C8028" s="2" t="s">
        <v>1</v>
      </c>
      <c r="D8028" s="2" t="s">
        <v>613</v>
      </c>
      <c r="E8028" s="2" t="s">
        <v>154</v>
      </c>
      <c r="F8028" s="2" t="s">
        <v>4038</v>
      </c>
      <c r="G8028" s="5">
        <v>40</v>
      </c>
      <c r="H8028" s="5">
        <v>31.85</v>
      </c>
      <c r="I8028" s="5">
        <v>1274</v>
      </c>
      <c r="J8028" s="5">
        <v>13634.88</v>
      </c>
      <c r="K8028" s="3" t="str" cm="1">
        <f t="array" ref="K8028">_xlfn.LET(_xlpm.d,UPPER(TRIM(CLEAN(SUBSTITUTE(F8028,CHAR(160),"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29" spans="1:11" hidden="1" x14ac:dyDescent="0.25">
      <c r="B8029" s="20">
        <v>45846</v>
      </c>
      <c r="C8029" s="2" t="s">
        <v>1</v>
      </c>
      <c r="D8029" s="2" t="s">
        <v>1955</v>
      </c>
      <c r="E8029" s="2" t="s">
        <v>214</v>
      </c>
      <c r="F8029" s="2" t="s">
        <v>4038</v>
      </c>
      <c r="G8029" s="5">
        <v>30</v>
      </c>
      <c r="H8029" s="5">
        <v>41.5</v>
      </c>
      <c r="I8029" s="5">
        <v>1245</v>
      </c>
      <c r="J8029" s="5">
        <v>14879.88</v>
      </c>
      <c r="K8029" s="3" t="str" cm="1">
        <f t="array" ref="K8029">_xlfn.LET(_xlpm.d,UPPER(TRIM(CLEAN(SUBSTITUTE(F8029,CHAR(160),"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30" spans="1:11" hidden="1" x14ac:dyDescent="0.25">
      <c r="B8030" s="20">
        <v>45846</v>
      </c>
      <c r="C8030" s="2" t="s">
        <v>1</v>
      </c>
      <c r="D8030" s="2" t="s">
        <v>615</v>
      </c>
      <c r="E8030" s="2" t="s">
        <v>147</v>
      </c>
      <c r="F8030" s="2" t="s">
        <v>4038</v>
      </c>
      <c r="G8030" s="5">
        <v>32</v>
      </c>
      <c r="H8030" s="5">
        <v>41.5</v>
      </c>
      <c r="I8030" s="5">
        <v>1328</v>
      </c>
      <c r="J8030" s="5">
        <v>16207.88</v>
      </c>
      <c r="K8030" s="3" t="str" cm="1">
        <f t="array" ref="K8030">_xlfn.LET(_xlpm.d,UPPER(TRIM(CLEAN(SUBSTITUTE(F8030,CHAR(160),"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31" spans="1:11" hidden="1" x14ac:dyDescent="0.25">
      <c r="B8031" s="20">
        <v>45855</v>
      </c>
      <c r="C8031" s="2" t="s">
        <v>1</v>
      </c>
      <c r="D8031" s="2" t="s">
        <v>1019</v>
      </c>
      <c r="E8031" s="2" t="s">
        <v>160</v>
      </c>
      <c r="F8031" s="2" t="s">
        <v>4038</v>
      </c>
      <c r="G8031" s="5">
        <v>16</v>
      </c>
      <c r="H8031" s="5">
        <v>41.5</v>
      </c>
      <c r="I8031" s="5">
        <v>664</v>
      </c>
      <c r="J8031" s="5">
        <v>16871.879999999997</v>
      </c>
      <c r="K8031" s="3" t="str" cm="1">
        <f t="array" ref="K8031">_xlfn.LET(_xlpm.d,UPPER(TRIM(CLEAN(SUBSTITUTE(F8031,CHAR(160),"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32" spans="1:11" hidden="1" x14ac:dyDescent="0.25">
      <c r="B8032" s="20">
        <v>45860</v>
      </c>
      <c r="C8032" s="2" t="s">
        <v>1</v>
      </c>
      <c r="D8032" s="2" t="s">
        <v>1021</v>
      </c>
      <c r="E8032" s="2" t="s">
        <v>234</v>
      </c>
      <c r="F8032" s="2" t="s">
        <v>4038</v>
      </c>
      <c r="G8032" s="5">
        <v>40</v>
      </c>
      <c r="H8032" s="5">
        <v>41.5</v>
      </c>
      <c r="I8032" s="5">
        <v>1660</v>
      </c>
      <c r="J8032" s="5">
        <v>18531.879999999997</v>
      </c>
      <c r="K8032" s="3" t="str" cm="1">
        <f t="array" ref="K8032">_xlfn.LET(_xlpm.d,UPPER(TRIM(CLEAN(SUBSTITUTE(F8032,CHAR(160),"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33" spans="2:11" hidden="1" x14ac:dyDescent="0.25">
      <c r="B8033" s="20">
        <v>45863</v>
      </c>
      <c r="C8033" s="2" t="s">
        <v>1</v>
      </c>
      <c r="D8033" s="2" t="s">
        <v>629</v>
      </c>
      <c r="E8033" s="2" t="s">
        <v>195</v>
      </c>
      <c r="F8033" s="2" t="s">
        <v>4038</v>
      </c>
      <c r="G8033" s="5">
        <v>15</v>
      </c>
      <c r="H8033" s="5">
        <v>41.5</v>
      </c>
      <c r="I8033" s="5">
        <v>622.5</v>
      </c>
      <c r="J8033" s="5">
        <v>19154.379999999997</v>
      </c>
      <c r="K8033" s="3" t="str" cm="1">
        <f t="array" ref="K8033">_xlfn.LET(_xlpm.d,UPPER(TRIM(CLEAN(SUBSTITUTE(F8033,CHAR(160),"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34" spans="2:11" hidden="1" x14ac:dyDescent="0.25">
      <c r="B8034" s="20">
        <v>45863</v>
      </c>
      <c r="C8034" s="2" t="s">
        <v>1</v>
      </c>
      <c r="D8034" s="2" t="s">
        <v>1023</v>
      </c>
      <c r="E8034" s="2" t="s">
        <v>78</v>
      </c>
      <c r="F8034" s="2" t="s">
        <v>4038</v>
      </c>
      <c r="G8034" s="5">
        <v>40</v>
      </c>
      <c r="H8034" s="5">
        <v>41.5</v>
      </c>
      <c r="I8034" s="5">
        <v>1660</v>
      </c>
      <c r="J8034" s="5">
        <v>20814.379999999997</v>
      </c>
      <c r="K8034" s="3" t="str" cm="1">
        <f t="array" ref="K8034">_xlfn.LET(_xlpm.d,UPPER(TRIM(CLEAN(SUBSTITUTE(F8034,CHAR(160),"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35" spans="2:11" hidden="1" x14ac:dyDescent="0.25">
      <c r="B8035" s="20">
        <v>45870</v>
      </c>
      <c r="C8035" s="2" t="s">
        <v>1</v>
      </c>
      <c r="D8035" s="2" t="s">
        <v>1024</v>
      </c>
      <c r="E8035" s="2" t="s">
        <v>78</v>
      </c>
      <c r="F8035" s="2" t="s">
        <v>4038</v>
      </c>
      <c r="G8035" s="5">
        <v>10</v>
      </c>
      <c r="H8035" s="5">
        <v>41.5</v>
      </c>
      <c r="I8035" s="5">
        <v>415</v>
      </c>
      <c r="J8035" s="5">
        <v>21229.379999999997</v>
      </c>
      <c r="K8035" s="3" t="str" cm="1">
        <f t="array" ref="K8035">_xlfn.LET(_xlpm.d,UPPER(TRIM(CLEAN(SUBSTITUTE(F8035,CHAR(160),"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36" spans="2:11" hidden="1" x14ac:dyDescent="0.25">
      <c r="B8036" s="20">
        <v>45870</v>
      </c>
      <c r="C8036" s="2" t="s">
        <v>1</v>
      </c>
      <c r="D8036" s="2" t="s">
        <v>636</v>
      </c>
      <c r="E8036" s="2" t="s">
        <v>43</v>
      </c>
      <c r="F8036" s="2" t="s">
        <v>4038</v>
      </c>
      <c r="G8036" s="5">
        <v>30</v>
      </c>
      <c r="H8036" s="5">
        <v>38.799999999999997</v>
      </c>
      <c r="I8036" s="5">
        <v>1164</v>
      </c>
      <c r="J8036" s="5">
        <v>22393.379999999997</v>
      </c>
      <c r="K8036" s="3" t="str" cm="1">
        <f t="array" ref="K8036">_xlfn.LET(_xlpm.d,UPPER(TRIM(CLEAN(SUBSTITUTE(F8036,CHAR(160),"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37" spans="2:11" hidden="1" x14ac:dyDescent="0.25">
      <c r="B8037" s="20">
        <v>45877</v>
      </c>
      <c r="C8037" s="2" t="s">
        <v>1</v>
      </c>
      <c r="D8037" s="2" t="s">
        <v>1032</v>
      </c>
      <c r="E8037" s="2" t="s">
        <v>78</v>
      </c>
      <c r="F8037" s="2" t="s">
        <v>4038</v>
      </c>
      <c r="G8037" s="5">
        <v>20</v>
      </c>
      <c r="H8037" s="5">
        <v>41.5</v>
      </c>
      <c r="I8037" s="5">
        <v>830</v>
      </c>
      <c r="J8037" s="5">
        <v>23223.379999999997</v>
      </c>
      <c r="K8037" s="3" t="str" cm="1">
        <f t="array" ref="K8037">_xlfn.LET(_xlpm.d,UPPER(TRIM(CLEAN(SUBSTITUTE(F8037,CHAR(160),"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38" spans="2:11" hidden="1" x14ac:dyDescent="0.25">
      <c r="B8038" s="20">
        <v>45884</v>
      </c>
      <c r="C8038" s="2" t="s">
        <v>1</v>
      </c>
      <c r="D8038" s="2" t="s">
        <v>1998</v>
      </c>
      <c r="E8038" s="2" t="s">
        <v>78</v>
      </c>
      <c r="F8038" s="2" t="s">
        <v>4038</v>
      </c>
      <c r="G8038" s="5">
        <v>10</v>
      </c>
      <c r="H8038" s="5">
        <v>41.5</v>
      </c>
      <c r="I8038" s="5">
        <v>415</v>
      </c>
      <c r="J8038" s="5">
        <v>23638.379999999997</v>
      </c>
      <c r="K8038" s="3" t="str" cm="1">
        <f t="array" ref="K8038">_xlfn.LET(_xlpm.d,UPPER(TRIM(CLEAN(SUBSTITUTE(F8038,CHAR(160),"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39" spans="2:11" hidden="1" x14ac:dyDescent="0.25">
      <c r="B8039" s="20">
        <v>45884</v>
      </c>
      <c r="C8039" s="2" t="s">
        <v>1</v>
      </c>
      <c r="D8039" s="2" t="s">
        <v>1048</v>
      </c>
      <c r="E8039" s="2" t="s">
        <v>43</v>
      </c>
      <c r="F8039" s="2" t="s">
        <v>4038</v>
      </c>
      <c r="G8039" s="5">
        <v>6</v>
      </c>
      <c r="H8039" s="5">
        <v>38.799999999999997</v>
      </c>
      <c r="I8039" s="5">
        <v>232.8</v>
      </c>
      <c r="J8039" s="5">
        <v>23871.179999999997</v>
      </c>
      <c r="K8039" s="3" t="str" cm="1">
        <f t="array" ref="K8039">_xlfn.LET(_xlpm.d,UPPER(TRIM(CLEAN(SUBSTITUTE(F8039,CHAR(160),"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40" spans="2:11" hidden="1" x14ac:dyDescent="0.25">
      <c r="B8040" s="20">
        <v>45965</v>
      </c>
      <c r="C8040" s="2" t="s">
        <v>1</v>
      </c>
      <c r="D8040" s="2" t="s">
        <v>714</v>
      </c>
      <c r="E8040" s="2" t="s">
        <v>214</v>
      </c>
      <c r="F8040" s="2" t="s">
        <v>4038</v>
      </c>
      <c r="G8040" s="5">
        <v>30</v>
      </c>
      <c r="H8040" s="5">
        <v>41.5</v>
      </c>
      <c r="I8040" s="5">
        <v>1245</v>
      </c>
      <c r="J8040" s="5">
        <v>25116.179999999997</v>
      </c>
      <c r="K8040" s="3" t="str" cm="1">
        <f t="array" ref="K8040">_xlfn.LET(_xlpm.d,UPPER(TRIM(CLEAN(SUBSTITUTE(F8040,CHAR(160),"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41" spans="2:11" hidden="1" x14ac:dyDescent="0.25">
      <c r="B8041" s="20">
        <v>45965</v>
      </c>
      <c r="C8041" s="2" t="s">
        <v>1</v>
      </c>
      <c r="D8041" s="2" t="s">
        <v>2430</v>
      </c>
      <c r="E8041" s="2" t="s">
        <v>143</v>
      </c>
      <c r="F8041" s="2" t="s">
        <v>4038</v>
      </c>
      <c r="G8041" s="5">
        <v>30</v>
      </c>
      <c r="H8041" s="5">
        <v>33.5</v>
      </c>
      <c r="I8041" s="5">
        <v>1005</v>
      </c>
      <c r="J8041" s="5">
        <v>26121.179999999997</v>
      </c>
      <c r="K8041" s="3" t="str" cm="1">
        <f t="array" ref="K8041">_xlfn.LET(_xlpm.d,UPPER(TRIM(CLEAN(SUBSTITUTE(F8041,CHAR(160),"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42" spans="2:11" hidden="1" x14ac:dyDescent="0.25">
      <c r="B8042" s="20">
        <v>45965</v>
      </c>
      <c r="C8042" s="2" t="s">
        <v>1</v>
      </c>
      <c r="D8042" s="2" t="s">
        <v>715</v>
      </c>
      <c r="E8042" s="2" t="s">
        <v>261</v>
      </c>
      <c r="F8042" s="2" t="s">
        <v>4038</v>
      </c>
      <c r="G8042" s="5">
        <v>10</v>
      </c>
      <c r="H8042" s="5">
        <v>41.5</v>
      </c>
      <c r="I8042" s="5">
        <v>415</v>
      </c>
      <c r="J8042" s="5">
        <v>26536.179999999997</v>
      </c>
      <c r="K8042" s="3" t="str" cm="1">
        <f t="array" ref="K8042">_xlfn.LET(_xlpm.d,UPPER(TRIM(CLEAN(SUBSTITUTE(F8042,CHAR(160),"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43" spans="2:11" hidden="1" x14ac:dyDescent="0.25">
      <c r="B8043" s="20">
        <v>45965</v>
      </c>
      <c r="C8043" s="2" t="s">
        <v>1</v>
      </c>
      <c r="D8043" s="2" t="s">
        <v>3893</v>
      </c>
      <c r="E8043" s="2" t="s">
        <v>141</v>
      </c>
      <c r="F8043" s="2" t="s">
        <v>4038</v>
      </c>
      <c r="G8043" s="5">
        <v>40</v>
      </c>
      <c r="H8043" s="5">
        <v>41.5</v>
      </c>
      <c r="I8043" s="5">
        <v>1660</v>
      </c>
      <c r="J8043" s="5">
        <v>28196.179999999997</v>
      </c>
      <c r="K8043" s="3" t="str" cm="1">
        <f t="array" ref="K8043">_xlfn.LET(_xlpm.d,UPPER(TRIM(CLEAN(SUBSTITUTE(F8043,CHAR(160),"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44" spans="2:11" hidden="1" x14ac:dyDescent="0.25">
      <c r="B8044" s="20">
        <v>45967</v>
      </c>
      <c r="C8044" s="2" t="s">
        <v>1</v>
      </c>
      <c r="D8044" s="2" t="s">
        <v>718</v>
      </c>
      <c r="E8044" s="2" t="s">
        <v>168</v>
      </c>
      <c r="F8044" s="2" t="s">
        <v>4038</v>
      </c>
      <c r="G8044" s="5">
        <v>32</v>
      </c>
      <c r="H8044" s="5">
        <v>41.5</v>
      </c>
      <c r="I8044" s="5">
        <v>1328</v>
      </c>
      <c r="J8044" s="5">
        <v>29524.179999999997</v>
      </c>
      <c r="K8044" s="3" t="str" cm="1">
        <f t="array" ref="K8044">_xlfn.LET(_xlpm.d,UPPER(TRIM(CLEAN(SUBSTITUTE(F8044,CHAR(160),"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45" spans="2:11" hidden="1" x14ac:dyDescent="0.25">
      <c r="B8045" s="20">
        <v>45967</v>
      </c>
      <c r="C8045" s="2" t="s">
        <v>1</v>
      </c>
      <c r="D8045" s="2" t="s">
        <v>719</v>
      </c>
      <c r="E8045" s="2" t="s">
        <v>192</v>
      </c>
      <c r="F8045" s="2" t="s">
        <v>4038</v>
      </c>
      <c r="G8045" s="5">
        <v>32</v>
      </c>
      <c r="H8045" s="5">
        <v>41.5</v>
      </c>
      <c r="I8045" s="5">
        <v>1328</v>
      </c>
      <c r="J8045" s="5">
        <v>30852.179999999997</v>
      </c>
      <c r="K8045" s="3" t="str" cm="1">
        <f t="array" ref="K8045">_xlfn.LET(_xlpm.d,UPPER(TRIM(CLEAN(SUBSTITUTE(F8045,CHAR(160),"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46" spans="2:11" hidden="1" x14ac:dyDescent="0.25">
      <c r="B8046" s="20">
        <v>45968</v>
      </c>
      <c r="C8046" s="2" t="s">
        <v>1</v>
      </c>
      <c r="D8046" s="2" t="s">
        <v>3269</v>
      </c>
      <c r="E8046" s="2" t="s">
        <v>195</v>
      </c>
      <c r="F8046" s="2" t="s">
        <v>4038</v>
      </c>
      <c r="G8046" s="5">
        <v>32</v>
      </c>
      <c r="H8046" s="5">
        <v>41.5</v>
      </c>
      <c r="I8046" s="5">
        <v>1328</v>
      </c>
      <c r="J8046" s="5">
        <v>32180.179999999997</v>
      </c>
      <c r="K8046" s="3" t="str" cm="1">
        <f t="array" ref="K8046">_xlfn.LET(_xlpm.d,UPPER(TRIM(CLEAN(SUBSTITUTE(F8046,CHAR(160),"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47" spans="2:11" hidden="1" x14ac:dyDescent="0.25">
      <c r="B8047" s="20">
        <v>45972</v>
      </c>
      <c r="C8047" s="2" t="s">
        <v>1</v>
      </c>
      <c r="D8047" s="2" t="s">
        <v>1619</v>
      </c>
      <c r="E8047" s="2" t="s">
        <v>78</v>
      </c>
      <c r="F8047" s="2" t="s">
        <v>4038</v>
      </c>
      <c r="G8047" s="5">
        <v>40</v>
      </c>
      <c r="H8047" s="5">
        <v>41.5</v>
      </c>
      <c r="I8047" s="5">
        <v>1660</v>
      </c>
      <c r="J8047" s="5">
        <v>33840.179999999993</v>
      </c>
      <c r="K8047" s="3" t="str" cm="1">
        <f t="array" ref="K8047">_xlfn.LET(_xlpm.d,UPPER(TRIM(CLEAN(SUBSTITUTE(F8047,CHAR(160),"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48" spans="2:11" hidden="1" x14ac:dyDescent="0.25">
      <c r="B8048" s="20">
        <v>45972</v>
      </c>
      <c r="C8048" s="2" t="s">
        <v>1</v>
      </c>
      <c r="D8048" s="2" t="s">
        <v>1563</v>
      </c>
      <c r="E8048" s="2" t="s">
        <v>141</v>
      </c>
      <c r="F8048" s="2" t="s">
        <v>4038</v>
      </c>
      <c r="G8048" s="5">
        <v>40</v>
      </c>
      <c r="H8048" s="5">
        <v>41.5</v>
      </c>
      <c r="I8048" s="5">
        <v>1660</v>
      </c>
      <c r="J8048" s="5">
        <v>35500.179999999993</v>
      </c>
      <c r="K8048" s="3" t="str" cm="1">
        <f t="array" ref="K8048">_xlfn.LET(_xlpm.d,UPPER(TRIM(CLEAN(SUBSTITUTE(F8048,CHAR(160),"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49" spans="2:11" hidden="1" x14ac:dyDescent="0.25">
      <c r="B8049" s="20">
        <v>45974</v>
      </c>
      <c r="C8049" s="2" t="s">
        <v>1</v>
      </c>
      <c r="D8049" s="2" t="s">
        <v>725</v>
      </c>
      <c r="E8049" s="2" t="s">
        <v>192</v>
      </c>
      <c r="F8049" s="2" t="s">
        <v>4038</v>
      </c>
      <c r="G8049" s="5">
        <v>16</v>
      </c>
      <c r="H8049" s="5">
        <v>41.5</v>
      </c>
      <c r="I8049" s="5">
        <v>664</v>
      </c>
      <c r="J8049" s="5">
        <v>36164.179999999993</v>
      </c>
      <c r="K8049" s="3" t="str" cm="1">
        <f t="array" ref="K8049">_xlfn.LET(_xlpm.d,UPPER(TRIM(CLEAN(SUBSTITUTE(F8049,CHAR(160),"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50" spans="2:11" hidden="1" x14ac:dyDescent="0.25">
      <c r="B8050" s="20">
        <v>45975</v>
      </c>
      <c r="C8050" s="2" t="s">
        <v>1</v>
      </c>
      <c r="D8050" s="2" t="s">
        <v>2197</v>
      </c>
      <c r="E8050" s="2" t="s">
        <v>243</v>
      </c>
      <c r="F8050" s="2" t="s">
        <v>4038</v>
      </c>
      <c r="G8050" s="5">
        <v>50</v>
      </c>
      <c r="H8050" s="5">
        <v>41.5</v>
      </c>
      <c r="I8050" s="5">
        <v>2075</v>
      </c>
      <c r="J8050" s="5">
        <v>38239.179999999993</v>
      </c>
      <c r="K8050" s="3" t="str" cm="1">
        <f t="array" ref="K8050">_xlfn.LET(_xlpm.d,UPPER(TRIM(CLEAN(SUBSTITUTE(F8050,CHAR(160),"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51" spans="2:11" hidden="1" x14ac:dyDescent="0.25">
      <c r="B8051" s="20">
        <v>45975</v>
      </c>
      <c r="C8051" s="2" t="s">
        <v>1</v>
      </c>
      <c r="D8051" s="2" t="s">
        <v>1620</v>
      </c>
      <c r="E8051" s="2" t="s">
        <v>78</v>
      </c>
      <c r="F8051" s="2" t="s">
        <v>4038</v>
      </c>
      <c r="G8051" s="5">
        <v>10</v>
      </c>
      <c r="H8051" s="5">
        <v>41.5</v>
      </c>
      <c r="I8051" s="5">
        <v>415</v>
      </c>
      <c r="J8051" s="5">
        <v>38654.179999999993</v>
      </c>
      <c r="K8051" s="3" t="str" cm="1">
        <f t="array" ref="K8051">_xlfn.LET(_xlpm.d,UPPER(TRIM(CLEAN(SUBSTITUTE(F8051,CHAR(160),"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52" spans="2:11" hidden="1" x14ac:dyDescent="0.25">
      <c r="B8052" s="20">
        <v>45975</v>
      </c>
      <c r="C8052" s="2" t="s">
        <v>1</v>
      </c>
      <c r="D8052" s="2" t="s">
        <v>726</v>
      </c>
      <c r="E8052" s="2" t="s">
        <v>195</v>
      </c>
      <c r="F8052" s="2" t="s">
        <v>4038</v>
      </c>
      <c r="G8052" s="5">
        <v>20</v>
      </c>
      <c r="H8052" s="5">
        <v>41.5</v>
      </c>
      <c r="I8052" s="5">
        <v>830</v>
      </c>
      <c r="J8052" s="5">
        <v>39484.179999999993</v>
      </c>
      <c r="K8052" s="3" t="str" cm="1">
        <f t="array" ref="K8052">_xlfn.LET(_xlpm.d,UPPER(TRIM(CLEAN(SUBSTITUTE(F8052,CHAR(160),"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53" spans="2:11" hidden="1" x14ac:dyDescent="0.25">
      <c r="B8053" s="20">
        <v>45979</v>
      </c>
      <c r="C8053" s="2" t="s">
        <v>1</v>
      </c>
      <c r="D8053" s="2" t="s">
        <v>1466</v>
      </c>
      <c r="E8053" s="2" t="s">
        <v>147</v>
      </c>
      <c r="F8053" s="2" t="s">
        <v>4038</v>
      </c>
      <c r="G8053" s="5">
        <v>40</v>
      </c>
      <c r="H8053" s="5">
        <v>41.5</v>
      </c>
      <c r="I8053" s="5">
        <v>1660</v>
      </c>
      <c r="J8053" s="5">
        <v>41144.179999999993</v>
      </c>
      <c r="K8053" s="3" t="str" cm="1">
        <f t="array" ref="K8053">_xlfn.LET(_xlpm.d,UPPER(TRIM(CLEAN(SUBSTITUTE(F8053,CHAR(160),"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54" spans="2:11" hidden="1" x14ac:dyDescent="0.25">
      <c r="B8054" s="20">
        <v>45981</v>
      </c>
      <c r="C8054" s="2" t="s">
        <v>1</v>
      </c>
      <c r="D8054" s="2" t="s">
        <v>1176</v>
      </c>
      <c r="E8054" s="2" t="s">
        <v>192</v>
      </c>
      <c r="F8054" s="2" t="s">
        <v>4038</v>
      </c>
      <c r="G8054" s="5">
        <v>20</v>
      </c>
      <c r="H8054" s="5">
        <v>41.5</v>
      </c>
      <c r="I8054" s="5">
        <v>830</v>
      </c>
      <c r="J8054" s="5">
        <v>41974.179999999993</v>
      </c>
      <c r="K8054" s="3" t="str" cm="1">
        <f t="array" ref="K8054">_xlfn.LET(_xlpm.d,UPPER(TRIM(CLEAN(SUBSTITUTE(F8054,CHAR(160),"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55" spans="2:11" hidden="1" x14ac:dyDescent="0.25">
      <c r="B8055" s="20">
        <v>45982</v>
      </c>
      <c r="C8055" s="2" t="s">
        <v>1</v>
      </c>
      <c r="D8055" s="2" t="s">
        <v>2209</v>
      </c>
      <c r="E8055" s="2" t="s">
        <v>78</v>
      </c>
      <c r="F8055" s="2" t="s">
        <v>4038</v>
      </c>
      <c r="G8055" s="5">
        <v>10</v>
      </c>
      <c r="H8055" s="5">
        <v>41.5</v>
      </c>
      <c r="I8055" s="5">
        <v>415</v>
      </c>
      <c r="J8055" s="5">
        <v>42389.179999999993</v>
      </c>
      <c r="K8055" s="3" t="str" cm="1">
        <f t="array" ref="K8055">_xlfn.LET(_xlpm.d,UPPER(TRIM(CLEAN(SUBSTITUTE(F8055,CHAR(160),"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56" spans="2:11" hidden="1" x14ac:dyDescent="0.25">
      <c r="B8056" s="20">
        <v>45986</v>
      </c>
      <c r="C8056" s="2" t="s">
        <v>1</v>
      </c>
      <c r="D8056" s="2" t="s">
        <v>2214</v>
      </c>
      <c r="E8056" s="2" t="s">
        <v>78</v>
      </c>
      <c r="F8056" s="2" t="s">
        <v>4038</v>
      </c>
      <c r="G8056" s="5">
        <v>10</v>
      </c>
      <c r="H8056" s="5">
        <v>41.5</v>
      </c>
      <c r="I8056" s="5">
        <v>415</v>
      </c>
      <c r="J8056" s="5">
        <v>42804.179999999993</v>
      </c>
      <c r="K8056" s="3" t="str" cm="1">
        <f t="array" ref="K8056">_xlfn.LET(_xlpm.d,UPPER(TRIM(CLEAN(SUBSTITUTE(F8056,CHAR(160),"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57" spans="2:11" hidden="1" x14ac:dyDescent="0.25">
      <c r="B8057" s="20">
        <v>45987</v>
      </c>
      <c r="C8057" s="2" t="s">
        <v>1</v>
      </c>
      <c r="D8057" s="2" t="s">
        <v>3824</v>
      </c>
      <c r="E8057" s="2" t="s">
        <v>143</v>
      </c>
      <c r="F8057" s="2" t="s">
        <v>4038</v>
      </c>
      <c r="G8057" s="5">
        <v>40</v>
      </c>
      <c r="H8057" s="5">
        <v>33.5</v>
      </c>
      <c r="I8057" s="5">
        <v>1340</v>
      </c>
      <c r="J8057" s="5">
        <v>44144.179999999993</v>
      </c>
      <c r="K8057" s="3" t="str" cm="1">
        <f t="array" ref="K8057">_xlfn.LET(_xlpm.d,UPPER(TRIM(CLEAN(SUBSTITUTE(F8057,CHAR(160),"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58" spans="2:11" hidden="1" x14ac:dyDescent="0.25">
      <c r="B8058" s="20">
        <v>45989</v>
      </c>
      <c r="C8058" s="2" t="s">
        <v>1</v>
      </c>
      <c r="D8058" s="2" t="s">
        <v>2221</v>
      </c>
      <c r="E8058" s="2" t="s">
        <v>232</v>
      </c>
      <c r="F8058" s="2" t="s">
        <v>4038</v>
      </c>
      <c r="G8058" s="5">
        <v>20</v>
      </c>
      <c r="H8058" s="5">
        <v>41.5</v>
      </c>
      <c r="I8058" s="5">
        <v>830</v>
      </c>
      <c r="J8058" s="5">
        <v>44974.179999999993</v>
      </c>
      <c r="K8058" s="3" t="str" cm="1">
        <f t="array" ref="K8058">_xlfn.LET(_xlpm.d,UPPER(TRIM(CLEAN(SUBSTITUTE(F8058,CHAR(160),"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59" spans="2:11" hidden="1" x14ac:dyDescent="0.25">
      <c r="B8059" s="20">
        <v>45989</v>
      </c>
      <c r="C8059" s="2" t="s">
        <v>1</v>
      </c>
      <c r="D8059" s="2" t="s">
        <v>3311</v>
      </c>
      <c r="E8059" s="2" t="s">
        <v>195</v>
      </c>
      <c r="F8059" s="2" t="s">
        <v>4038</v>
      </c>
      <c r="G8059" s="5">
        <v>20</v>
      </c>
      <c r="H8059" s="5">
        <v>41.5</v>
      </c>
      <c r="I8059" s="5">
        <v>830</v>
      </c>
      <c r="J8059" s="5">
        <v>45804.179999999993</v>
      </c>
      <c r="K8059" s="3" t="str" cm="1">
        <f t="array" ref="K8059">_xlfn.LET(_xlpm.d,UPPER(TRIM(CLEAN(SUBSTITUTE(F8059,CHAR(160),"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60" spans="2:11" hidden="1" x14ac:dyDescent="0.25">
      <c r="B8060" s="20">
        <v>45989</v>
      </c>
      <c r="C8060" s="2" t="s">
        <v>1</v>
      </c>
      <c r="D8060" s="2" t="s">
        <v>317</v>
      </c>
      <c r="E8060" s="2" t="s">
        <v>154</v>
      </c>
      <c r="F8060" s="2" t="s">
        <v>4038</v>
      </c>
      <c r="G8060" s="5">
        <v>34</v>
      </c>
      <c r="H8060" s="5">
        <v>41.5</v>
      </c>
      <c r="I8060" s="5">
        <v>1411</v>
      </c>
      <c r="J8060" s="5">
        <v>47215.179999999993</v>
      </c>
      <c r="K8060" s="3" t="str" cm="1">
        <f t="array" ref="K8060">_xlfn.LET(_xlpm.d,UPPER(TRIM(CLEAN(SUBSTITUTE(F8060,CHAR(160),"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61" spans="2:11" hidden="1" x14ac:dyDescent="0.25">
      <c r="B8061" s="20">
        <v>45996</v>
      </c>
      <c r="C8061" s="2" t="s">
        <v>1</v>
      </c>
      <c r="D8061" s="2" t="s">
        <v>2237</v>
      </c>
      <c r="E8061" s="2" t="s">
        <v>78</v>
      </c>
      <c r="F8061" s="2" t="s">
        <v>4038</v>
      </c>
      <c r="G8061" s="5">
        <v>32</v>
      </c>
      <c r="H8061" s="5">
        <v>41.5</v>
      </c>
      <c r="I8061" s="5">
        <v>1328</v>
      </c>
      <c r="J8061" s="5">
        <v>48543.179999999993</v>
      </c>
      <c r="K8061" s="3" t="str" cm="1">
        <f t="array" ref="K8061">_xlfn.LET(_xlpm.d,UPPER(TRIM(CLEAN(SUBSTITUTE(F8061,CHAR(160),"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62" spans="2:11" hidden="1" x14ac:dyDescent="0.25">
      <c r="B8062" s="20">
        <v>45996</v>
      </c>
      <c r="C8062" s="2" t="s">
        <v>1</v>
      </c>
      <c r="D8062" s="2" t="s">
        <v>1299</v>
      </c>
      <c r="E8062" s="2" t="s">
        <v>236</v>
      </c>
      <c r="F8062" s="2" t="s">
        <v>4038</v>
      </c>
      <c r="G8062" s="5">
        <v>32</v>
      </c>
      <c r="H8062" s="5">
        <v>41.5</v>
      </c>
      <c r="I8062" s="5">
        <v>1328</v>
      </c>
      <c r="J8062" s="5">
        <v>49871.179999999993</v>
      </c>
      <c r="K8062" s="3" t="str" cm="1">
        <f t="array" ref="K8062">_xlfn.LET(_xlpm.d,UPPER(TRIM(CLEAN(SUBSTITUTE(F8062,CHAR(160),"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63" spans="2:11" hidden="1" x14ac:dyDescent="0.25">
      <c r="B8063" s="20">
        <v>45996</v>
      </c>
      <c r="C8063" s="2" t="s">
        <v>1</v>
      </c>
      <c r="D8063" s="2" t="s">
        <v>1300</v>
      </c>
      <c r="E8063" s="2" t="s">
        <v>154</v>
      </c>
      <c r="F8063" s="2" t="s">
        <v>4038</v>
      </c>
      <c r="G8063" s="5">
        <v>32</v>
      </c>
      <c r="H8063" s="5">
        <v>41.5</v>
      </c>
      <c r="I8063" s="5">
        <v>1328</v>
      </c>
      <c r="J8063" s="5">
        <v>51199.179999999993</v>
      </c>
      <c r="K8063" s="3" t="str" cm="1">
        <f t="array" ref="K8063">_xlfn.LET(_xlpm.d,UPPER(TRIM(CLEAN(SUBSTITUTE(F8063,CHAR(160),"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64" spans="2:11" hidden="1" x14ac:dyDescent="0.25">
      <c r="B8064" s="20">
        <v>45996</v>
      </c>
      <c r="C8064" s="2" t="s">
        <v>1</v>
      </c>
      <c r="D8064" s="2" t="s">
        <v>2239</v>
      </c>
      <c r="E8064" s="2" t="s">
        <v>43</v>
      </c>
      <c r="F8064" s="2" t="s">
        <v>4038</v>
      </c>
      <c r="G8064" s="5">
        <v>29</v>
      </c>
      <c r="H8064" s="5">
        <v>21.2</v>
      </c>
      <c r="I8064" s="5">
        <v>614.79999999999995</v>
      </c>
      <c r="J8064" s="5">
        <v>51813.979999999996</v>
      </c>
      <c r="K8064" s="3" t="str" cm="1">
        <f t="array" ref="K8064">_xlfn.LET(_xlpm.d,UPPER(TRIM(CLEAN(SUBSTITUTE(F8064,CHAR(160),"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65" spans="1:11" hidden="1" x14ac:dyDescent="0.25">
      <c r="B8065" s="20">
        <v>46001</v>
      </c>
      <c r="C8065" s="2" t="s">
        <v>1</v>
      </c>
      <c r="D8065" s="2" t="s">
        <v>2246</v>
      </c>
      <c r="E8065" s="2" t="s">
        <v>214</v>
      </c>
      <c r="F8065" s="2" t="s">
        <v>4038</v>
      </c>
      <c r="G8065" s="5">
        <v>15</v>
      </c>
      <c r="H8065" s="5">
        <v>41.5</v>
      </c>
      <c r="I8065" s="5">
        <v>622.5</v>
      </c>
      <c r="J8065" s="5">
        <v>52436.479999999996</v>
      </c>
      <c r="K8065" s="3" t="str" cm="1">
        <f t="array" ref="K8065">_xlfn.LET(_xlpm.d,UPPER(TRIM(CLEAN(SUBSTITUTE(F8065,CHAR(160),"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66" spans="1:11" hidden="1" x14ac:dyDescent="0.25">
      <c r="B8066" s="20">
        <v>46003</v>
      </c>
      <c r="C8066" s="2" t="s">
        <v>1</v>
      </c>
      <c r="D8066" s="2" t="s">
        <v>2253</v>
      </c>
      <c r="E8066" s="2" t="s">
        <v>243</v>
      </c>
      <c r="F8066" s="2" t="s">
        <v>4038</v>
      </c>
      <c r="G8066" s="5">
        <v>30</v>
      </c>
      <c r="H8066" s="5">
        <v>41.5</v>
      </c>
      <c r="I8066" s="5">
        <v>1245</v>
      </c>
      <c r="J8066" s="5">
        <v>53681.479999999996</v>
      </c>
      <c r="K8066" s="3" t="str" cm="1">
        <f t="array" ref="K8066">_xlfn.LET(_xlpm.d,UPPER(TRIM(CLEAN(SUBSTITUTE(F8066,CHAR(160),"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67" spans="1:11" hidden="1" x14ac:dyDescent="0.25">
      <c r="B8067" s="20">
        <v>46008</v>
      </c>
      <c r="C8067" s="2" t="s">
        <v>1</v>
      </c>
      <c r="D8067" s="2" t="s">
        <v>142</v>
      </c>
      <c r="E8067" s="2" t="s">
        <v>143</v>
      </c>
      <c r="F8067" s="2" t="s">
        <v>4038</v>
      </c>
      <c r="G8067" s="5">
        <v>20</v>
      </c>
      <c r="H8067" s="5">
        <v>41.5</v>
      </c>
      <c r="I8067" s="5">
        <v>830</v>
      </c>
      <c r="J8067" s="5">
        <v>54511.479999999996</v>
      </c>
      <c r="K8067" s="3" t="str" cm="1">
        <f t="array" ref="K8067">_xlfn.LET(_xlpm.d,UPPER(TRIM(CLEAN(SUBSTITUTE(F8067,CHAR(160),"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68" spans="1:11" hidden="1" x14ac:dyDescent="0.25">
      <c r="B8068" s="20">
        <v>46010</v>
      </c>
      <c r="C8068" s="2" t="s">
        <v>1</v>
      </c>
      <c r="D8068" s="2" t="s">
        <v>1306</v>
      </c>
      <c r="E8068" s="2" t="s">
        <v>154</v>
      </c>
      <c r="F8068" s="2" t="s">
        <v>4038</v>
      </c>
      <c r="G8068" s="5">
        <v>32</v>
      </c>
      <c r="H8068" s="5">
        <v>41.5</v>
      </c>
      <c r="I8068" s="5">
        <v>1328</v>
      </c>
      <c r="J8068" s="5">
        <v>55839.479999999996</v>
      </c>
      <c r="K8068" s="3" t="str" cm="1">
        <f t="array" ref="K8068">_xlfn.LET(_xlpm.d,UPPER(TRIM(CLEAN(SUBSTITUTE(F8068,CHAR(160),"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69" spans="1:11" hidden="1" x14ac:dyDescent="0.25">
      <c r="B8069" s="20">
        <v>46014</v>
      </c>
      <c r="C8069" s="2" t="s">
        <v>1</v>
      </c>
      <c r="D8069" s="2" t="s">
        <v>146</v>
      </c>
      <c r="E8069" s="2" t="s">
        <v>147</v>
      </c>
      <c r="F8069" s="2" t="s">
        <v>4038</v>
      </c>
      <c r="G8069" s="5">
        <v>20</v>
      </c>
      <c r="H8069" s="5">
        <v>41.5</v>
      </c>
      <c r="I8069" s="5">
        <v>830</v>
      </c>
      <c r="J8069" s="5">
        <v>56669.479999999996</v>
      </c>
      <c r="K8069" s="3" t="str" cm="1">
        <f t="array" ref="K8069">_xlfn.LET(_xlpm.d,UPPER(TRIM(CLEAN(SUBSTITUTE(F8069,CHAR(160),"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70" spans="1:11" hidden="1" x14ac:dyDescent="0.25">
      <c r="B8070" s="20">
        <v>46028</v>
      </c>
      <c r="C8070" s="2" t="s">
        <v>1</v>
      </c>
      <c r="D8070" s="2" t="s">
        <v>155</v>
      </c>
      <c r="E8070" s="2" t="s">
        <v>156</v>
      </c>
      <c r="F8070" s="2" t="s">
        <v>4038</v>
      </c>
      <c r="G8070" s="5">
        <v>32</v>
      </c>
      <c r="H8070" s="5">
        <v>41.5</v>
      </c>
      <c r="I8070" s="5">
        <v>1328</v>
      </c>
      <c r="J8070" s="5">
        <v>57997.479999999996</v>
      </c>
      <c r="K8070" s="3" t="str" cm="1">
        <f t="array" ref="K8070">_xlfn.LET(_xlpm.d,UPPER(TRIM(CLEAN(SUBSTITUTE(F8070,CHAR(160),"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71" spans="1:11" hidden="1" x14ac:dyDescent="0.25">
      <c r="B8071" s="20">
        <v>46045</v>
      </c>
      <c r="C8071" s="2" t="s">
        <v>1</v>
      </c>
      <c r="D8071" s="2" t="s">
        <v>1323</v>
      </c>
      <c r="E8071" s="2" t="s">
        <v>236</v>
      </c>
      <c r="F8071" s="2" t="s">
        <v>4038</v>
      </c>
      <c r="G8071" s="5">
        <v>36</v>
      </c>
      <c r="H8071" s="5">
        <v>41.5</v>
      </c>
      <c r="I8071" s="5">
        <v>1494</v>
      </c>
      <c r="J8071" s="5">
        <v>59491.479999999996</v>
      </c>
      <c r="K8071" s="3" t="str" cm="1">
        <f t="array" ref="K8071">_xlfn.LET(_xlpm.d,UPPER(TRIM(CLEAN(SUBSTITUTE(F8071,CHAR(160),"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72" spans="1:11" hidden="1" x14ac:dyDescent="0.25">
      <c r="B8072" s="20">
        <v>46045</v>
      </c>
      <c r="C8072" s="2" t="s">
        <v>1</v>
      </c>
      <c r="D8072" s="2" t="s">
        <v>2317</v>
      </c>
      <c r="E8072" s="2" t="s">
        <v>195</v>
      </c>
      <c r="F8072" s="2" t="s">
        <v>4038</v>
      </c>
      <c r="G8072" s="5">
        <v>30</v>
      </c>
      <c r="H8072" s="5">
        <v>41.5</v>
      </c>
      <c r="I8072" s="5">
        <v>1245</v>
      </c>
      <c r="J8072" s="5">
        <v>60736.479999999996</v>
      </c>
      <c r="K8072" s="3" t="str" cm="1">
        <f t="array" ref="K8072">_xlfn.LET(_xlpm.d,UPPER(TRIM(CLEAN(SUBSTITUTE(F8072,CHAR(160),"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73" spans="1:11" hidden="1" x14ac:dyDescent="0.25">
      <c r="B8073" s="20">
        <v>46049</v>
      </c>
      <c r="C8073" s="2" t="s">
        <v>1</v>
      </c>
      <c r="D8073" s="2" t="s">
        <v>1483</v>
      </c>
      <c r="E8073" s="2" t="s">
        <v>261</v>
      </c>
      <c r="F8073" s="2" t="s">
        <v>4038</v>
      </c>
      <c r="G8073" s="5">
        <v>20</v>
      </c>
      <c r="H8073" s="5">
        <v>41.5</v>
      </c>
      <c r="I8073" s="5">
        <v>830</v>
      </c>
      <c r="J8073" s="5">
        <v>61566.479999999996</v>
      </c>
      <c r="K8073" s="3" t="str" cm="1">
        <f t="array" ref="K8073">_xlfn.LET(_xlpm.d,UPPER(TRIM(CLEAN(SUBSTITUTE(F8073,CHAR(160),"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74" spans="1:11" hidden="1" x14ac:dyDescent="0.25">
      <c r="B8074" s="20">
        <v>46052</v>
      </c>
      <c r="C8074" s="2" t="s">
        <v>1</v>
      </c>
      <c r="D8074" s="2" t="s">
        <v>1329</v>
      </c>
      <c r="E8074" s="2" t="s">
        <v>154</v>
      </c>
      <c r="F8074" s="2" t="s">
        <v>4038</v>
      </c>
      <c r="G8074" s="5">
        <v>32</v>
      </c>
      <c r="H8074" s="5">
        <v>41.5</v>
      </c>
      <c r="I8074" s="5">
        <v>1328</v>
      </c>
      <c r="J8074" s="5">
        <v>62894.479999999996</v>
      </c>
      <c r="K8074" s="3" t="str" cm="1">
        <f t="array" ref="K8074">_xlfn.LET(_xlpm.d,UPPER(TRIM(CLEAN(SUBSTITUTE(F8074,CHAR(160),"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75" spans="1:11" hidden="1" x14ac:dyDescent="0.25">
      <c r="B8075" s="20">
        <v>46056</v>
      </c>
      <c r="C8075" s="2" t="s">
        <v>1</v>
      </c>
      <c r="D8075" s="2" t="s">
        <v>1486</v>
      </c>
      <c r="E8075" s="2" t="s">
        <v>141</v>
      </c>
      <c r="F8075" s="2" t="s">
        <v>4038</v>
      </c>
      <c r="G8075" s="5">
        <v>40</v>
      </c>
      <c r="H8075" s="5">
        <v>41.5</v>
      </c>
      <c r="I8075" s="5">
        <v>1660</v>
      </c>
      <c r="J8075" s="5">
        <v>64554.479999999996</v>
      </c>
      <c r="K8075" s="3" t="str" cm="1">
        <f t="array" ref="K8075">_xlfn.LET(_xlpm.d,UPPER(TRIM(CLEAN(SUBSTITUTE(F8075,CHAR(160),"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8076" spans="1:11" hidden="1" x14ac:dyDescent="0.25">
      <c r="A8076" s="11" t="s">
        <v>4039</v>
      </c>
      <c r="G8076" s="6">
        <v>1595</v>
      </c>
      <c r="I8076" s="7">
        <f>I8018+I8019+I8020+I8021+I8022+I8023+I8024+I8025+I8026+I8027+I8028+I8029+I8030+I8031+I8032+I8033+I8034+I8035+I8036+I8037+I8038+I8039+I8040+I8041+I8042+I8043+I8044+I8045+I8046+I8047+I8048+I8049+I8050+I8051+I8052+I8053+I8054+I8055+I8056+I8057+I8058+I8059+I8060+I8061+I8062+I8063+I8064+I8065+I8066+I8067+I8068+I8069+I8070+I8071+I8072+I8073+I8074+I8075</f>
        <v>64554.479999999996</v>
      </c>
      <c r="K8076" s="3" t="str" cm="1">
        <f t="array" ref="K8076">_xlfn.LET(_xlpm.d,UPPER(TRIM(CLEAN(SUBSTITUTE(F8076,CHAR(160),"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077" spans="1:11" hidden="1" x14ac:dyDescent="0.25">
      <c r="A8077" s="10" t="s">
        <v>4040</v>
      </c>
      <c r="K8077" s="3" t="str" cm="1">
        <f t="array" ref="K8077">_xlfn.LET(_xlpm.d,UPPER(TRIM(CLEAN(SUBSTITUTE(F8077,CHAR(160),"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078" spans="1:11" hidden="1" x14ac:dyDescent="0.25">
      <c r="B8078" s="20">
        <v>45798</v>
      </c>
      <c r="C8078" s="2" t="s">
        <v>1</v>
      </c>
      <c r="D8078" s="2" t="s">
        <v>3988</v>
      </c>
      <c r="E8078" s="2" t="s">
        <v>149</v>
      </c>
      <c r="F8078" s="2" t="s">
        <v>4040</v>
      </c>
      <c r="G8078" s="5">
        <v>40</v>
      </c>
      <c r="H8078" s="5">
        <v>41.5</v>
      </c>
      <c r="I8078" s="5">
        <v>1660</v>
      </c>
      <c r="J8078" s="5">
        <v>1660</v>
      </c>
      <c r="K8078" s="3" t="str" cm="1">
        <f t="array" ref="K8078">_xlfn.LET(_xlpm.d,UPPER(TRIM(CLEAN(SUBSTITUTE(F8078,CHAR(160),"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79" spans="1:11" hidden="1" x14ac:dyDescent="0.25">
      <c r="B8079" s="20">
        <v>45800</v>
      </c>
      <c r="C8079" s="2" t="s">
        <v>1</v>
      </c>
      <c r="D8079" s="2" t="s">
        <v>1424</v>
      </c>
      <c r="E8079" s="2" t="s">
        <v>243</v>
      </c>
      <c r="F8079" s="2" t="s">
        <v>4040</v>
      </c>
      <c r="G8079" s="5">
        <v>30</v>
      </c>
      <c r="H8079" s="5">
        <v>41.5</v>
      </c>
      <c r="I8079" s="5">
        <v>1245</v>
      </c>
      <c r="J8079" s="5">
        <v>2905</v>
      </c>
      <c r="K8079" s="3" t="str" cm="1">
        <f t="array" ref="K8079">_xlfn.LET(_xlpm.d,UPPER(TRIM(CLEAN(SUBSTITUTE(F8079,CHAR(160),"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80" spans="1:11" hidden="1" x14ac:dyDescent="0.25">
      <c r="B8080" s="20">
        <v>45800</v>
      </c>
      <c r="C8080" s="2" t="s">
        <v>1</v>
      </c>
      <c r="D8080" s="2" t="s">
        <v>1424</v>
      </c>
      <c r="E8080" s="2" t="s">
        <v>243</v>
      </c>
      <c r="F8080" s="2" t="s">
        <v>4040</v>
      </c>
      <c r="G8080" s="5">
        <v>80</v>
      </c>
      <c r="H8080" s="5">
        <v>12.2</v>
      </c>
      <c r="I8080" s="5">
        <v>976</v>
      </c>
      <c r="J8080" s="5">
        <v>3881</v>
      </c>
      <c r="K8080" s="3" t="str" cm="1">
        <f t="array" ref="K8080">_xlfn.LET(_xlpm.d,UPPER(TRIM(CLEAN(SUBSTITUTE(F8080,CHAR(160),"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81" spans="2:11" hidden="1" x14ac:dyDescent="0.25">
      <c r="B8081" s="20">
        <v>45803</v>
      </c>
      <c r="C8081" s="2" t="s">
        <v>1</v>
      </c>
      <c r="D8081" s="2" t="s">
        <v>560</v>
      </c>
      <c r="E8081" s="2" t="s">
        <v>279</v>
      </c>
      <c r="F8081" s="2" t="s">
        <v>4040</v>
      </c>
      <c r="G8081" s="5">
        <v>32</v>
      </c>
      <c r="H8081" s="5">
        <v>41.5</v>
      </c>
      <c r="I8081" s="5">
        <v>1328</v>
      </c>
      <c r="J8081" s="5">
        <v>5209</v>
      </c>
      <c r="K8081" s="3" t="str" cm="1">
        <f t="array" ref="K8081">_xlfn.LET(_xlpm.d,UPPER(TRIM(CLEAN(SUBSTITUTE(F8081,CHAR(160),"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82" spans="2:11" hidden="1" x14ac:dyDescent="0.25">
      <c r="B8082" s="20">
        <v>45804</v>
      </c>
      <c r="C8082" s="2" t="s">
        <v>1</v>
      </c>
      <c r="D8082" s="2" t="s">
        <v>562</v>
      </c>
      <c r="E8082" s="2" t="s">
        <v>141</v>
      </c>
      <c r="F8082" s="2" t="s">
        <v>4040</v>
      </c>
      <c r="G8082" s="5">
        <v>40</v>
      </c>
      <c r="H8082" s="5">
        <v>41.5</v>
      </c>
      <c r="I8082" s="5">
        <v>1660</v>
      </c>
      <c r="J8082" s="5">
        <v>6869</v>
      </c>
      <c r="K8082" s="3" t="str" cm="1">
        <f t="array" ref="K8082">_xlfn.LET(_xlpm.d,UPPER(TRIM(CLEAN(SUBSTITUTE(F8082,CHAR(160),"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83" spans="2:11" hidden="1" x14ac:dyDescent="0.25">
      <c r="B8083" s="20">
        <v>45804</v>
      </c>
      <c r="C8083" s="2" t="s">
        <v>1</v>
      </c>
      <c r="D8083" s="2" t="s">
        <v>2877</v>
      </c>
      <c r="E8083" s="2" t="s">
        <v>143</v>
      </c>
      <c r="F8083" s="2" t="s">
        <v>4040</v>
      </c>
      <c r="G8083" s="5">
        <v>30</v>
      </c>
      <c r="H8083" s="5">
        <v>41.5</v>
      </c>
      <c r="I8083" s="5">
        <v>1245</v>
      </c>
      <c r="J8083" s="5">
        <v>8114</v>
      </c>
      <c r="K8083" s="3" t="str" cm="1">
        <f t="array" ref="K8083">_xlfn.LET(_xlpm.d,UPPER(TRIM(CLEAN(SUBSTITUTE(F8083,CHAR(160),"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84" spans="2:11" hidden="1" x14ac:dyDescent="0.25">
      <c r="B8084" s="20">
        <v>45804</v>
      </c>
      <c r="C8084" s="2" t="s">
        <v>1</v>
      </c>
      <c r="D8084" s="2" t="s">
        <v>565</v>
      </c>
      <c r="E8084" s="2" t="s">
        <v>162</v>
      </c>
      <c r="F8084" s="2" t="s">
        <v>4040</v>
      </c>
      <c r="G8084" s="5">
        <v>40</v>
      </c>
      <c r="H8084" s="5">
        <v>41.5</v>
      </c>
      <c r="I8084" s="5">
        <v>1660</v>
      </c>
      <c r="J8084" s="5">
        <v>9774</v>
      </c>
      <c r="K8084" s="3" t="str" cm="1">
        <f t="array" ref="K8084">_xlfn.LET(_xlpm.d,UPPER(TRIM(CLEAN(SUBSTITUTE(F8084,CHAR(160),"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85" spans="2:11" hidden="1" x14ac:dyDescent="0.25">
      <c r="B8085" s="20">
        <v>45813</v>
      </c>
      <c r="C8085" s="2" t="s">
        <v>1</v>
      </c>
      <c r="D8085" s="2" t="s">
        <v>1546</v>
      </c>
      <c r="E8085" s="2" t="s">
        <v>168</v>
      </c>
      <c r="F8085" s="2" t="s">
        <v>4040</v>
      </c>
      <c r="G8085" s="5">
        <v>32</v>
      </c>
      <c r="H8085" s="5">
        <v>41.5</v>
      </c>
      <c r="I8085" s="5">
        <v>1328</v>
      </c>
      <c r="J8085" s="5">
        <v>11102</v>
      </c>
      <c r="K8085" s="3" t="str" cm="1">
        <f t="array" ref="K8085">_xlfn.LET(_xlpm.d,UPPER(TRIM(CLEAN(SUBSTITUTE(F8085,CHAR(160),"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86" spans="2:11" hidden="1" x14ac:dyDescent="0.25">
      <c r="B8086" s="20">
        <v>45818</v>
      </c>
      <c r="C8086" s="2" t="s">
        <v>1</v>
      </c>
      <c r="D8086" s="2" t="s">
        <v>584</v>
      </c>
      <c r="E8086" s="2" t="s">
        <v>143</v>
      </c>
      <c r="F8086" s="2" t="s">
        <v>4040</v>
      </c>
      <c r="G8086" s="5">
        <v>30</v>
      </c>
      <c r="H8086" s="5">
        <v>41.5</v>
      </c>
      <c r="I8086" s="5">
        <v>1245</v>
      </c>
      <c r="J8086" s="5">
        <v>12347</v>
      </c>
      <c r="K8086" s="3" t="str" cm="1">
        <f t="array" ref="K8086">_xlfn.LET(_xlpm.d,UPPER(TRIM(CLEAN(SUBSTITUTE(F8086,CHAR(160),"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87" spans="2:11" hidden="1" x14ac:dyDescent="0.25">
      <c r="B8087" s="20">
        <v>45818</v>
      </c>
      <c r="C8087" s="2" t="s">
        <v>1</v>
      </c>
      <c r="D8087" s="2" t="s">
        <v>587</v>
      </c>
      <c r="E8087" s="2" t="s">
        <v>261</v>
      </c>
      <c r="F8087" s="2" t="s">
        <v>4040</v>
      </c>
      <c r="G8087" s="5">
        <v>10</v>
      </c>
      <c r="H8087" s="5">
        <v>41.5</v>
      </c>
      <c r="I8087" s="5">
        <v>415</v>
      </c>
      <c r="J8087" s="5">
        <v>12762</v>
      </c>
      <c r="K8087" s="3" t="str" cm="1">
        <f t="array" ref="K8087">_xlfn.LET(_xlpm.d,UPPER(TRIM(CLEAN(SUBSTITUTE(F8087,CHAR(160),"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88" spans="2:11" hidden="1" x14ac:dyDescent="0.25">
      <c r="B8088" s="20">
        <v>45821</v>
      </c>
      <c r="C8088" s="2" t="s">
        <v>1</v>
      </c>
      <c r="D8088" s="2" t="s">
        <v>2905</v>
      </c>
      <c r="E8088" s="2" t="s">
        <v>195</v>
      </c>
      <c r="F8088" s="2" t="s">
        <v>4040</v>
      </c>
      <c r="G8088" s="5">
        <v>30</v>
      </c>
      <c r="H8088" s="5">
        <v>41.5</v>
      </c>
      <c r="I8088" s="5">
        <v>1245</v>
      </c>
      <c r="J8088" s="5">
        <v>14007</v>
      </c>
      <c r="K8088" s="3" t="str" cm="1">
        <f t="array" ref="K8088">_xlfn.LET(_xlpm.d,UPPER(TRIM(CLEAN(SUBSTITUTE(F8088,CHAR(160),"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89" spans="2:11" hidden="1" x14ac:dyDescent="0.25">
      <c r="B8089" s="20">
        <v>45826</v>
      </c>
      <c r="C8089" s="2" t="s">
        <v>1</v>
      </c>
      <c r="D8089" s="2" t="s">
        <v>591</v>
      </c>
      <c r="E8089" s="2" t="s">
        <v>214</v>
      </c>
      <c r="F8089" s="2" t="s">
        <v>4040</v>
      </c>
      <c r="G8089" s="5">
        <v>30</v>
      </c>
      <c r="H8089" s="5">
        <v>41.5</v>
      </c>
      <c r="I8089" s="5">
        <v>1245</v>
      </c>
      <c r="J8089" s="5">
        <v>15252</v>
      </c>
      <c r="K8089" s="3" t="str" cm="1">
        <f t="array" ref="K8089">_xlfn.LET(_xlpm.d,UPPER(TRIM(CLEAN(SUBSTITUTE(F8089,CHAR(160),"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90" spans="2:11" hidden="1" x14ac:dyDescent="0.25">
      <c r="B8090" s="20">
        <v>45826</v>
      </c>
      <c r="C8090" s="2" t="s">
        <v>1</v>
      </c>
      <c r="D8090" s="2" t="s">
        <v>1229</v>
      </c>
      <c r="E8090" s="2" t="s">
        <v>273</v>
      </c>
      <c r="F8090" s="2" t="s">
        <v>4040</v>
      </c>
      <c r="G8090" s="5">
        <v>32</v>
      </c>
      <c r="H8090" s="5">
        <v>41.5</v>
      </c>
      <c r="I8090" s="5">
        <v>1328</v>
      </c>
      <c r="J8090" s="5">
        <v>16580</v>
      </c>
      <c r="K8090" s="3" t="str" cm="1">
        <f t="array" ref="K8090">_xlfn.LET(_xlpm.d,UPPER(TRIM(CLEAN(SUBSTITUTE(F8090,CHAR(160),"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91" spans="2:11" hidden="1" x14ac:dyDescent="0.25">
      <c r="B8091" s="20">
        <v>45826</v>
      </c>
      <c r="C8091" s="2" t="s">
        <v>1</v>
      </c>
      <c r="D8091" s="2" t="s">
        <v>593</v>
      </c>
      <c r="E8091" s="2" t="s">
        <v>158</v>
      </c>
      <c r="F8091" s="2" t="s">
        <v>4040</v>
      </c>
      <c r="G8091" s="5">
        <v>32</v>
      </c>
      <c r="H8091" s="5">
        <v>41.5</v>
      </c>
      <c r="I8091" s="5">
        <v>1328</v>
      </c>
      <c r="J8091" s="5">
        <v>17908</v>
      </c>
      <c r="K8091" s="3" t="str" cm="1">
        <f t="array" ref="K8091">_xlfn.LET(_xlpm.d,UPPER(TRIM(CLEAN(SUBSTITUTE(F8091,CHAR(160),"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92" spans="2:11" hidden="1" x14ac:dyDescent="0.25">
      <c r="B8092" s="20">
        <v>45826</v>
      </c>
      <c r="C8092" s="2" t="s">
        <v>1</v>
      </c>
      <c r="D8092" s="2" t="s">
        <v>1004</v>
      </c>
      <c r="E8092" s="2" t="s">
        <v>154</v>
      </c>
      <c r="F8092" s="2" t="s">
        <v>4040</v>
      </c>
      <c r="G8092" s="5">
        <v>40</v>
      </c>
      <c r="H8092" s="5">
        <v>41.5</v>
      </c>
      <c r="I8092" s="5">
        <v>1660</v>
      </c>
      <c r="J8092" s="5">
        <v>19568</v>
      </c>
      <c r="K8092" s="3" t="str" cm="1">
        <f t="array" ref="K8092">_xlfn.LET(_xlpm.d,UPPER(TRIM(CLEAN(SUBSTITUTE(F8092,CHAR(160),"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93" spans="2:11" hidden="1" x14ac:dyDescent="0.25">
      <c r="B8093" s="20">
        <v>45826</v>
      </c>
      <c r="C8093" s="2" t="s">
        <v>1</v>
      </c>
      <c r="D8093" s="2" t="s">
        <v>594</v>
      </c>
      <c r="E8093" s="2" t="s">
        <v>266</v>
      </c>
      <c r="F8093" s="2" t="s">
        <v>4040</v>
      </c>
      <c r="G8093" s="5">
        <v>32</v>
      </c>
      <c r="H8093" s="5">
        <v>41.5</v>
      </c>
      <c r="I8093" s="5">
        <v>1328</v>
      </c>
      <c r="J8093" s="5">
        <v>20896</v>
      </c>
      <c r="K8093" s="3" t="str" cm="1">
        <f t="array" ref="K8093">_xlfn.LET(_xlpm.d,UPPER(TRIM(CLEAN(SUBSTITUTE(F8093,CHAR(160),"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94" spans="2:11" hidden="1" x14ac:dyDescent="0.25">
      <c r="B8094" s="20">
        <v>45826</v>
      </c>
      <c r="C8094" s="2" t="s">
        <v>1</v>
      </c>
      <c r="D8094" s="2" t="s">
        <v>1928</v>
      </c>
      <c r="E8094" s="2" t="s">
        <v>276</v>
      </c>
      <c r="F8094" s="2" t="s">
        <v>4040</v>
      </c>
      <c r="G8094" s="5">
        <v>20</v>
      </c>
      <c r="H8094" s="5">
        <v>41.5</v>
      </c>
      <c r="I8094" s="5">
        <v>830</v>
      </c>
      <c r="J8094" s="5">
        <v>21726</v>
      </c>
      <c r="K8094" s="3" t="str" cm="1">
        <f t="array" ref="K8094">_xlfn.LET(_xlpm.d,UPPER(TRIM(CLEAN(SUBSTITUTE(F8094,CHAR(160),"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95" spans="2:11" hidden="1" x14ac:dyDescent="0.25">
      <c r="B8095" s="20">
        <v>45826</v>
      </c>
      <c r="C8095" s="2" t="s">
        <v>1</v>
      </c>
      <c r="D8095" s="2" t="s">
        <v>595</v>
      </c>
      <c r="E8095" s="2" t="s">
        <v>149</v>
      </c>
      <c r="F8095" s="2" t="s">
        <v>4040</v>
      </c>
      <c r="G8095" s="5">
        <v>16</v>
      </c>
      <c r="H8095" s="5">
        <v>41.5</v>
      </c>
      <c r="I8095" s="5">
        <v>664</v>
      </c>
      <c r="J8095" s="5">
        <v>22390</v>
      </c>
      <c r="K8095" s="3" t="str" cm="1">
        <f t="array" ref="K8095">_xlfn.LET(_xlpm.d,UPPER(TRIM(CLEAN(SUBSTITUTE(F8095,CHAR(160),"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96" spans="2:11" hidden="1" x14ac:dyDescent="0.25">
      <c r="B8096" s="20">
        <v>45827</v>
      </c>
      <c r="C8096" s="2" t="s">
        <v>1</v>
      </c>
      <c r="D8096" s="2" t="s">
        <v>1931</v>
      </c>
      <c r="E8096" s="2" t="s">
        <v>288</v>
      </c>
      <c r="F8096" s="2" t="s">
        <v>4040</v>
      </c>
      <c r="G8096" s="5">
        <v>30</v>
      </c>
      <c r="H8096" s="5">
        <v>41.5</v>
      </c>
      <c r="I8096" s="5">
        <v>1245</v>
      </c>
      <c r="J8096" s="5">
        <v>23635</v>
      </c>
      <c r="K8096" s="3" t="str" cm="1">
        <f t="array" ref="K8096">_xlfn.LET(_xlpm.d,UPPER(TRIM(CLEAN(SUBSTITUTE(F8096,CHAR(160),"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97" spans="2:11" hidden="1" x14ac:dyDescent="0.25">
      <c r="B8097" s="20">
        <v>45832</v>
      </c>
      <c r="C8097" s="2" t="s">
        <v>1</v>
      </c>
      <c r="D8097" s="2" t="s">
        <v>601</v>
      </c>
      <c r="E8097" s="2" t="s">
        <v>234</v>
      </c>
      <c r="F8097" s="2" t="s">
        <v>4040</v>
      </c>
      <c r="G8097" s="5">
        <v>60</v>
      </c>
      <c r="H8097" s="5">
        <v>41.5</v>
      </c>
      <c r="I8097" s="5">
        <v>2490</v>
      </c>
      <c r="J8097" s="5">
        <v>26125</v>
      </c>
      <c r="K8097" s="3" t="str" cm="1">
        <f t="array" ref="K8097">_xlfn.LET(_xlpm.d,UPPER(TRIM(CLEAN(SUBSTITUTE(F8097,CHAR(160),"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98" spans="2:11" hidden="1" x14ac:dyDescent="0.25">
      <c r="B8098" s="20">
        <v>45832</v>
      </c>
      <c r="C8098" s="2" t="s">
        <v>1</v>
      </c>
      <c r="D8098" s="2" t="s">
        <v>4041</v>
      </c>
      <c r="E8098" s="2" t="s">
        <v>762</v>
      </c>
      <c r="F8098" s="2" t="s">
        <v>4040</v>
      </c>
      <c r="G8098" s="5">
        <v>16</v>
      </c>
      <c r="H8098" s="5">
        <v>30</v>
      </c>
      <c r="I8098" s="5">
        <v>480</v>
      </c>
      <c r="J8098" s="5">
        <v>26605</v>
      </c>
      <c r="K8098" s="3" t="str" cm="1">
        <f t="array" ref="K8098">_xlfn.LET(_xlpm.d,UPPER(TRIM(CLEAN(SUBSTITUTE(F8098,CHAR(160),"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099" spans="2:11" hidden="1" x14ac:dyDescent="0.25">
      <c r="B8099" s="20">
        <v>45834</v>
      </c>
      <c r="C8099" s="2" t="s">
        <v>1</v>
      </c>
      <c r="D8099" s="2" t="s">
        <v>603</v>
      </c>
      <c r="E8099" s="2" t="s">
        <v>192</v>
      </c>
      <c r="F8099" s="2" t="s">
        <v>4040</v>
      </c>
      <c r="G8099" s="5">
        <v>40</v>
      </c>
      <c r="H8099" s="5">
        <v>41.5</v>
      </c>
      <c r="I8099" s="5">
        <v>1660</v>
      </c>
      <c r="J8099" s="5">
        <v>28265</v>
      </c>
      <c r="K8099" s="3" t="str" cm="1">
        <f t="array" ref="K8099">_xlfn.LET(_xlpm.d,UPPER(TRIM(CLEAN(SUBSTITUTE(F8099,CHAR(160),"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00" spans="2:11" hidden="1" x14ac:dyDescent="0.25">
      <c r="B8100" s="20">
        <v>45841</v>
      </c>
      <c r="C8100" s="2" t="s">
        <v>1</v>
      </c>
      <c r="D8100" s="2" t="s">
        <v>611</v>
      </c>
      <c r="E8100" s="2" t="s">
        <v>135</v>
      </c>
      <c r="F8100" s="2" t="s">
        <v>4040</v>
      </c>
      <c r="G8100" s="5">
        <v>40</v>
      </c>
      <c r="H8100" s="5">
        <v>41.5</v>
      </c>
      <c r="I8100" s="5">
        <v>1660</v>
      </c>
      <c r="J8100" s="5">
        <v>29925</v>
      </c>
      <c r="K8100" s="3" t="str" cm="1">
        <f t="array" ref="K8100">_xlfn.LET(_xlpm.d,UPPER(TRIM(CLEAN(SUBSTITUTE(F8100,CHAR(160),"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01" spans="2:11" hidden="1" x14ac:dyDescent="0.25">
      <c r="B8101" s="20">
        <v>45842</v>
      </c>
      <c r="C8101" s="2" t="s">
        <v>1</v>
      </c>
      <c r="D8101" s="2" t="s">
        <v>613</v>
      </c>
      <c r="E8101" s="2" t="s">
        <v>154</v>
      </c>
      <c r="F8101" s="2" t="s">
        <v>4040</v>
      </c>
      <c r="G8101" s="5">
        <v>24</v>
      </c>
      <c r="H8101" s="5">
        <v>31.85</v>
      </c>
      <c r="I8101" s="5">
        <v>764.4</v>
      </c>
      <c r="J8101" s="5">
        <v>30689.4</v>
      </c>
      <c r="K8101" s="3" t="str" cm="1">
        <f t="array" ref="K8101">_xlfn.LET(_xlpm.d,UPPER(TRIM(CLEAN(SUBSTITUTE(F8101,CHAR(160),"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02" spans="2:11" hidden="1" x14ac:dyDescent="0.25">
      <c r="B8102" s="20">
        <v>45853</v>
      </c>
      <c r="C8102" s="2" t="s">
        <v>1</v>
      </c>
      <c r="D8102" s="2" t="s">
        <v>2949</v>
      </c>
      <c r="E8102" s="2" t="s">
        <v>263</v>
      </c>
      <c r="F8102" s="2" t="s">
        <v>4040</v>
      </c>
      <c r="G8102" s="5">
        <v>16</v>
      </c>
      <c r="H8102" s="5">
        <v>41.5</v>
      </c>
      <c r="I8102" s="5">
        <v>664</v>
      </c>
      <c r="J8102" s="5">
        <v>31353.4</v>
      </c>
      <c r="K8102" s="3" t="str" cm="1">
        <f t="array" ref="K8102">_xlfn.LET(_xlpm.d,UPPER(TRIM(CLEAN(SUBSTITUTE(F8102,CHAR(160),"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03" spans="2:11" hidden="1" x14ac:dyDescent="0.25">
      <c r="B8103" s="20">
        <v>45863</v>
      </c>
      <c r="C8103" s="2" t="s">
        <v>1</v>
      </c>
      <c r="D8103" s="2" t="s">
        <v>629</v>
      </c>
      <c r="E8103" s="2" t="s">
        <v>195</v>
      </c>
      <c r="F8103" s="2" t="s">
        <v>4040</v>
      </c>
      <c r="G8103" s="5">
        <v>10</v>
      </c>
      <c r="H8103" s="5">
        <v>41.5</v>
      </c>
      <c r="I8103" s="5">
        <v>415</v>
      </c>
      <c r="J8103" s="5">
        <v>31768.400000000001</v>
      </c>
      <c r="K8103" s="3" t="str" cm="1">
        <f t="array" ref="K8103">_xlfn.LET(_xlpm.d,UPPER(TRIM(CLEAN(SUBSTITUTE(F8103,CHAR(160),"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04" spans="2:11" hidden="1" x14ac:dyDescent="0.25">
      <c r="B8104" s="20">
        <v>45874</v>
      </c>
      <c r="C8104" s="2" t="s">
        <v>1</v>
      </c>
      <c r="D8104" s="2" t="s">
        <v>640</v>
      </c>
      <c r="E8104" s="2" t="s">
        <v>261</v>
      </c>
      <c r="F8104" s="2" t="s">
        <v>4040</v>
      </c>
      <c r="G8104" s="5">
        <v>16</v>
      </c>
      <c r="H8104" s="5">
        <v>12.8</v>
      </c>
      <c r="I8104" s="5">
        <v>204.8</v>
      </c>
      <c r="J8104" s="5">
        <v>31973.200000000001</v>
      </c>
      <c r="K8104" s="3" t="str" cm="1">
        <f t="array" ref="K8104">_xlfn.LET(_xlpm.d,UPPER(TRIM(CLEAN(SUBSTITUTE(F8104,CHAR(160),"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05" spans="2:11" hidden="1" x14ac:dyDescent="0.25">
      <c r="B8105" s="20">
        <v>45881</v>
      </c>
      <c r="C8105" s="2" t="s">
        <v>1</v>
      </c>
      <c r="D8105" s="2" t="s">
        <v>647</v>
      </c>
      <c r="E8105" s="2" t="s">
        <v>214</v>
      </c>
      <c r="F8105" s="2" t="s">
        <v>4040</v>
      </c>
      <c r="G8105" s="5">
        <v>16</v>
      </c>
      <c r="H8105" s="5">
        <v>41.5</v>
      </c>
      <c r="I8105" s="5">
        <v>664</v>
      </c>
      <c r="J8105" s="5">
        <v>32637.200000000001</v>
      </c>
      <c r="K8105" s="3" t="str" cm="1">
        <f t="array" ref="K8105">_xlfn.LET(_xlpm.d,UPPER(TRIM(CLEAN(SUBSTITUTE(F8105,CHAR(160),"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06" spans="2:11" hidden="1" x14ac:dyDescent="0.25">
      <c r="B8106" s="20">
        <v>45881</v>
      </c>
      <c r="C8106" s="2" t="s">
        <v>1</v>
      </c>
      <c r="D8106" s="2" t="s">
        <v>648</v>
      </c>
      <c r="E8106" s="2" t="s">
        <v>276</v>
      </c>
      <c r="F8106" s="2" t="s">
        <v>4040</v>
      </c>
      <c r="G8106" s="5">
        <v>16</v>
      </c>
      <c r="H8106" s="5">
        <v>41.5</v>
      </c>
      <c r="I8106" s="5">
        <v>664</v>
      </c>
      <c r="J8106" s="5">
        <v>33301.199999999997</v>
      </c>
      <c r="K8106" s="3" t="str" cm="1">
        <f t="array" ref="K8106">_xlfn.LET(_xlpm.d,UPPER(TRIM(CLEAN(SUBSTITUTE(F8106,CHAR(160),"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07" spans="2:11" hidden="1" x14ac:dyDescent="0.25">
      <c r="B8107" s="20">
        <v>45891</v>
      </c>
      <c r="C8107" s="2" t="s">
        <v>1</v>
      </c>
      <c r="D8107" s="2" t="s">
        <v>655</v>
      </c>
      <c r="E8107" s="2" t="s">
        <v>43</v>
      </c>
      <c r="F8107" s="2" t="s">
        <v>4040</v>
      </c>
      <c r="G8107" s="5">
        <v>15</v>
      </c>
      <c r="H8107" s="5">
        <v>38.799999999999997</v>
      </c>
      <c r="I8107" s="5">
        <v>582</v>
      </c>
      <c r="J8107" s="5">
        <v>33883.199999999997</v>
      </c>
      <c r="K8107" s="3" t="str" cm="1">
        <f t="array" ref="K8107">_xlfn.LET(_xlpm.d,UPPER(TRIM(CLEAN(SUBSTITUTE(F8107,CHAR(160),"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08" spans="2:11" hidden="1" x14ac:dyDescent="0.25">
      <c r="B8108" s="20">
        <v>45897</v>
      </c>
      <c r="C8108" s="2" t="s">
        <v>1</v>
      </c>
      <c r="D8108" s="2" t="s">
        <v>666</v>
      </c>
      <c r="E8108" s="2" t="s">
        <v>192</v>
      </c>
      <c r="F8108" s="2" t="s">
        <v>4040</v>
      </c>
      <c r="G8108" s="5">
        <v>48</v>
      </c>
      <c r="H8108" s="5">
        <v>41.5</v>
      </c>
      <c r="I8108" s="5">
        <v>1992</v>
      </c>
      <c r="J8108" s="5">
        <v>35875.199999999997</v>
      </c>
      <c r="K8108" s="3" t="str" cm="1">
        <f t="array" ref="K8108">_xlfn.LET(_xlpm.d,UPPER(TRIM(CLEAN(SUBSTITUTE(F8108,CHAR(160),"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09" spans="2:11" hidden="1" x14ac:dyDescent="0.25">
      <c r="B8109" s="20">
        <v>45898</v>
      </c>
      <c r="C8109" s="2" t="s">
        <v>1</v>
      </c>
      <c r="D8109" s="2" t="s">
        <v>3052</v>
      </c>
      <c r="E8109" s="2" t="s">
        <v>170</v>
      </c>
      <c r="F8109" s="2" t="s">
        <v>4040</v>
      </c>
      <c r="G8109" s="5">
        <v>16</v>
      </c>
      <c r="H8109" s="5">
        <v>40.99</v>
      </c>
      <c r="I8109" s="5">
        <v>655.84</v>
      </c>
      <c r="J8109" s="5">
        <v>36531.039999999994</v>
      </c>
      <c r="K8109" s="3" t="str" cm="1">
        <f t="array" ref="K8109">_xlfn.LET(_xlpm.d,UPPER(TRIM(CLEAN(SUBSTITUTE(F8109,CHAR(160),"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10" spans="2:11" hidden="1" x14ac:dyDescent="0.25">
      <c r="B8110" s="20">
        <v>45898</v>
      </c>
      <c r="C8110" s="2" t="s">
        <v>1</v>
      </c>
      <c r="D8110" s="2" t="s">
        <v>4042</v>
      </c>
      <c r="E8110" s="2" t="s">
        <v>835</v>
      </c>
      <c r="F8110" s="2" t="s">
        <v>4040</v>
      </c>
      <c r="G8110" s="5">
        <v>16</v>
      </c>
      <c r="H8110" s="5">
        <v>40.99</v>
      </c>
      <c r="I8110" s="5">
        <v>655.84</v>
      </c>
      <c r="J8110" s="5">
        <v>37186.87999999999</v>
      </c>
      <c r="K8110" s="3" t="str" cm="1">
        <f t="array" ref="K8110">_xlfn.LET(_xlpm.d,UPPER(TRIM(CLEAN(SUBSTITUTE(F8110,CHAR(160),"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11" spans="2:11" hidden="1" x14ac:dyDescent="0.25">
      <c r="B8111" s="20">
        <v>45940</v>
      </c>
      <c r="C8111" s="2" t="s">
        <v>1</v>
      </c>
      <c r="D8111" s="2" t="s">
        <v>2130</v>
      </c>
      <c r="E8111" s="2" t="s">
        <v>195</v>
      </c>
      <c r="F8111" s="2" t="s">
        <v>4040</v>
      </c>
      <c r="G8111" s="5">
        <v>80</v>
      </c>
      <c r="H8111" s="5">
        <v>12.8</v>
      </c>
      <c r="I8111" s="5">
        <v>1024</v>
      </c>
      <c r="J8111" s="5">
        <v>38210.87999999999</v>
      </c>
      <c r="K8111" s="3" t="str" cm="1">
        <f t="array" ref="K8111">_xlfn.LET(_xlpm.d,UPPER(TRIM(CLEAN(SUBSTITUTE(F8111,CHAR(160),"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12" spans="2:11" hidden="1" x14ac:dyDescent="0.25">
      <c r="B8112" s="20">
        <v>45975</v>
      </c>
      <c r="C8112" s="2" t="s">
        <v>1</v>
      </c>
      <c r="D8112" s="2" t="s">
        <v>1463</v>
      </c>
      <c r="E8112" s="2" t="s">
        <v>238</v>
      </c>
      <c r="F8112" s="2" t="s">
        <v>4040</v>
      </c>
      <c r="G8112" s="5">
        <v>32</v>
      </c>
      <c r="H8112" s="5">
        <v>41.5</v>
      </c>
      <c r="I8112" s="5">
        <v>1328</v>
      </c>
      <c r="J8112" s="5">
        <v>39538.87999999999</v>
      </c>
      <c r="K8112" s="3" t="str" cm="1">
        <f t="array" ref="K8112">_xlfn.LET(_xlpm.d,UPPER(TRIM(CLEAN(SUBSTITUTE(F8112,CHAR(160),"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13" spans="1:11" hidden="1" x14ac:dyDescent="0.25">
      <c r="A8113" s="11" t="s">
        <v>4043</v>
      </c>
      <c r="G8113" s="6">
        <v>1087</v>
      </c>
      <c r="I8113" s="7">
        <f>I8078+I8079+I8080+I8081+I8082+I8083+I8084+I8085+I8086+I8087+I8088+I8089+I8090+I8091+I8092+I8093+I8094+I8095+I8096+I8097+I8098+I8099+I8100+I8101+I8102+I8103+I8104+I8105+I8106+I8107+I8108+I8109+I8110+I8111+I8112</f>
        <v>39538.87999999999</v>
      </c>
      <c r="K8113" s="3" t="str" cm="1">
        <f t="array" ref="K8113">_xlfn.LET(_xlpm.d,UPPER(TRIM(CLEAN(SUBSTITUTE(F8113,CHAR(160),"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14" spans="1:11" hidden="1" x14ac:dyDescent="0.25">
      <c r="A8114" s="10" t="s">
        <v>3273</v>
      </c>
      <c r="K8114" s="3" t="str" cm="1">
        <f t="array" ref="K8114">_xlfn.LET(_xlpm.d,UPPER(TRIM(CLEAN(SUBSTITUTE(F8114,CHAR(160),"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15" spans="1:11" hidden="1" x14ac:dyDescent="0.25">
      <c r="B8115" s="20">
        <v>45659</v>
      </c>
      <c r="C8115" s="2" t="s">
        <v>1</v>
      </c>
      <c r="D8115" s="2" t="s">
        <v>3850</v>
      </c>
      <c r="E8115" s="2" t="s">
        <v>796</v>
      </c>
      <c r="F8115" s="2" t="s">
        <v>3273</v>
      </c>
      <c r="G8115" s="5">
        <v>15</v>
      </c>
      <c r="H8115" s="5">
        <v>40.99</v>
      </c>
      <c r="I8115" s="5">
        <v>614.85</v>
      </c>
      <c r="J8115" s="5">
        <v>614.85</v>
      </c>
      <c r="K8115" s="3" t="str" cm="1">
        <f t="array" ref="K8115">_xlfn.LET(_xlpm.d,UPPER(TRIM(CLEAN(SUBSTITUTE(F8115,CHAR(160),"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16" spans="1:11" hidden="1" x14ac:dyDescent="0.25">
      <c r="B8116" s="20">
        <v>45665</v>
      </c>
      <c r="C8116" s="2" t="s">
        <v>1</v>
      </c>
      <c r="D8116" s="2" t="s">
        <v>4044</v>
      </c>
      <c r="E8116" s="2" t="s">
        <v>835</v>
      </c>
      <c r="F8116" s="2" t="s">
        <v>3273</v>
      </c>
      <c r="G8116" s="5">
        <v>10</v>
      </c>
      <c r="H8116" s="5">
        <v>38.4</v>
      </c>
      <c r="I8116" s="5">
        <v>384</v>
      </c>
      <c r="J8116" s="5">
        <v>998.85</v>
      </c>
      <c r="K8116" s="3" t="str" cm="1">
        <f t="array" ref="K8116">_xlfn.LET(_xlpm.d,UPPER(TRIM(CLEAN(SUBSTITUTE(F8116,CHAR(160),"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17" spans="1:11" hidden="1" x14ac:dyDescent="0.25">
      <c r="B8117" s="20">
        <v>45666</v>
      </c>
      <c r="C8117" s="2" t="s">
        <v>1</v>
      </c>
      <c r="D8117" s="2" t="s">
        <v>3604</v>
      </c>
      <c r="E8117" s="2" t="s">
        <v>120</v>
      </c>
      <c r="F8117" s="2" t="s">
        <v>3273</v>
      </c>
      <c r="G8117" s="5">
        <v>12</v>
      </c>
      <c r="H8117" s="5">
        <v>44.4</v>
      </c>
      <c r="I8117" s="5">
        <v>532.79999999999995</v>
      </c>
      <c r="J8117" s="5">
        <v>1531.65</v>
      </c>
      <c r="K8117" s="3" t="str" cm="1">
        <f t="array" ref="K8117">_xlfn.LET(_xlpm.d,UPPER(TRIM(CLEAN(SUBSTITUTE(F8117,CHAR(160),"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18" spans="1:11" hidden="1" x14ac:dyDescent="0.25">
      <c r="B8118" s="20">
        <v>45723</v>
      </c>
      <c r="C8118" s="2" t="s">
        <v>1</v>
      </c>
      <c r="D8118" s="2" t="s">
        <v>1796</v>
      </c>
      <c r="E8118" s="2" t="s">
        <v>1726</v>
      </c>
      <c r="F8118" s="2" t="s">
        <v>3273</v>
      </c>
      <c r="G8118" s="5">
        <v>16</v>
      </c>
      <c r="H8118" s="5">
        <v>40.99</v>
      </c>
      <c r="I8118" s="5">
        <v>655.84</v>
      </c>
      <c r="J8118" s="5">
        <v>2187.4900000000002</v>
      </c>
      <c r="K8118" s="3" t="str" cm="1">
        <f t="array" ref="K8118">_xlfn.LET(_xlpm.d,UPPER(TRIM(CLEAN(SUBSTITUTE(F8118,CHAR(160),"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19" spans="1:11" hidden="1" x14ac:dyDescent="0.25">
      <c r="B8119" s="20">
        <v>45728</v>
      </c>
      <c r="C8119" s="2" t="s">
        <v>1</v>
      </c>
      <c r="D8119" s="2" t="s">
        <v>3701</v>
      </c>
      <c r="E8119" s="2" t="s">
        <v>835</v>
      </c>
      <c r="F8119" s="2" t="s">
        <v>3273</v>
      </c>
      <c r="G8119" s="5">
        <v>16</v>
      </c>
      <c r="H8119" s="5">
        <v>41.5</v>
      </c>
      <c r="I8119" s="5">
        <v>664</v>
      </c>
      <c r="J8119" s="5">
        <v>2851.4900000000002</v>
      </c>
      <c r="K8119" s="3" t="str" cm="1">
        <f t="array" ref="K8119">_xlfn.LET(_xlpm.d,UPPER(TRIM(CLEAN(SUBSTITUTE(F8119,CHAR(160),"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20" spans="1:11" hidden="1" x14ac:dyDescent="0.25">
      <c r="B8120" s="20">
        <v>45735</v>
      </c>
      <c r="C8120" s="2" t="s">
        <v>1</v>
      </c>
      <c r="D8120" s="2" t="s">
        <v>2742</v>
      </c>
      <c r="E8120" s="2" t="s">
        <v>170</v>
      </c>
      <c r="F8120" s="2" t="s">
        <v>3273</v>
      </c>
      <c r="G8120" s="5">
        <v>32</v>
      </c>
      <c r="H8120" s="5">
        <v>41.5</v>
      </c>
      <c r="I8120" s="5">
        <v>1328</v>
      </c>
      <c r="J8120" s="5">
        <v>4179.49</v>
      </c>
      <c r="K8120" s="3" t="str" cm="1">
        <f t="array" ref="K8120">_xlfn.LET(_xlpm.d,UPPER(TRIM(CLEAN(SUBSTITUTE(F8120,CHAR(160),"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21" spans="1:11" hidden="1" x14ac:dyDescent="0.25">
      <c r="B8121" s="20">
        <v>45761</v>
      </c>
      <c r="C8121" s="2" t="s">
        <v>1</v>
      </c>
      <c r="D8121" s="2" t="s">
        <v>2789</v>
      </c>
      <c r="E8121" s="2" t="s">
        <v>64</v>
      </c>
      <c r="F8121" s="2" t="s">
        <v>3273</v>
      </c>
      <c r="G8121" s="5">
        <v>16</v>
      </c>
      <c r="H8121" s="5">
        <v>41.5</v>
      </c>
      <c r="I8121" s="5">
        <v>664</v>
      </c>
      <c r="J8121" s="5">
        <v>4843.49</v>
      </c>
      <c r="K8121" s="3" t="str" cm="1">
        <f t="array" ref="K8121">_xlfn.LET(_xlpm.d,UPPER(TRIM(CLEAN(SUBSTITUTE(F8121,CHAR(160),"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22" spans="1:11" hidden="1" x14ac:dyDescent="0.25">
      <c r="B8122" s="20">
        <v>45762</v>
      </c>
      <c r="C8122" s="2" t="s">
        <v>1</v>
      </c>
      <c r="D8122" s="2" t="s">
        <v>4045</v>
      </c>
      <c r="E8122" s="2" t="s">
        <v>25</v>
      </c>
      <c r="F8122" s="2" t="s">
        <v>3273</v>
      </c>
      <c r="G8122" s="5">
        <v>60</v>
      </c>
      <c r="H8122" s="5">
        <v>40.99</v>
      </c>
      <c r="I8122" s="5">
        <v>2459.4</v>
      </c>
      <c r="J8122" s="5">
        <v>7302.8899999999994</v>
      </c>
      <c r="K8122" s="3" t="str" cm="1">
        <f t="array" ref="K8122">_xlfn.LET(_xlpm.d,UPPER(TRIM(CLEAN(SUBSTITUTE(F8122,CHAR(160),"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23" spans="1:11" hidden="1" x14ac:dyDescent="0.25">
      <c r="B8123" s="20">
        <v>45763</v>
      </c>
      <c r="C8123" s="2" t="s">
        <v>1</v>
      </c>
      <c r="D8123" s="2" t="s">
        <v>10</v>
      </c>
      <c r="E8123" s="2" t="s">
        <v>3</v>
      </c>
      <c r="F8123" s="2" t="s">
        <v>3273</v>
      </c>
      <c r="G8123" s="5">
        <v>30</v>
      </c>
      <c r="H8123" s="5">
        <v>41.5</v>
      </c>
      <c r="I8123" s="5">
        <v>1245</v>
      </c>
      <c r="J8123" s="5">
        <v>8547.89</v>
      </c>
      <c r="K8123" s="3" t="str" cm="1">
        <f t="array" ref="K8123">_xlfn.LET(_xlpm.d,UPPER(TRIM(CLEAN(SUBSTITUTE(F8123,CHAR(160),"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24" spans="1:11" hidden="1" x14ac:dyDescent="0.25">
      <c r="B8124" s="20">
        <v>45779</v>
      </c>
      <c r="C8124" s="2" t="s">
        <v>1</v>
      </c>
      <c r="D8124" s="2" t="s">
        <v>2827</v>
      </c>
      <c r="E8124" s="2" t="s">
        <v>3</v>
      </c>
      <c r="F8124" s="2" t="s">
        <v>3273</v>
      </c>
      <c r="G8124" s="5">
        <v>30</v>
      </c>
      <c r="H8124" s="5">
        <v>41.5</v>
      </c>
      <c r="I8124" s="5">
        <v>1245</v>
      </c>
      <c r="J8124" s="5">
        <v>9792.89</v>
      </c>
      <c r="K8124" s="3" t="str" cm="1">
        <f t="array" ref="K8124">_xlfn.LET(_xlpm.d,UPPER(TRIM(CLEAN(SUBSTITUTE(F8124,CHAR(160),"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25" spans="1:11" hidden="1" x14ac:dyDescent="0.25">
      <c r="B8125" s="20">
        <v>45800</v>
      </c>
      <c r="C8125" s="2" t="s">
        <v>1</v>
      </c>
      <c r="D8125" s="2" t="s">
        <v>11</v>
      </c>
      <c r="E8125" s="2" t="s">
        <v>12</v>
      </c>
      <c r="F8125" s="2" t="s">
        <v>4046</v>
      </c>
      <c r="G8125" s="5">
        <v>37</v>
      </c>
      <c r="H8125" s="5">
        <v>30.99</v>
      </c>
      <c r="I8125" s="5">
        <v>1146.6300000000001</v>
      </c>
      <c r="J8125" s="5">
        <v>10939.52</v>
      </c>
      <c r="K8125" s="3" t="str" cm="1">
        <f t="array" ref="K8125">_xlfn.LET(_xlpm.d,UPPER(TRIM(CLEAN(SUBSTITUTE(F8125,CHAR(160),"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26" spans="1:11" hidden="1" x14ac:dyDescent="0.25">
      <c r="B8126" s="20">
        <v>45826</v>
      </c>
      <c r="C8126" s="2" t="s">
        <v>1</v>
      </c>
      <c r="D8126" s="2" t="s">
        <v>2910</v>
      </c>
      <c r="E8126" s="2" t="s">
        <v>835</v>
      </c>
      <c r="F8126" s="2" t="s">
        <v>3273</v>
      </c>
      <c r="G8126" s="5">
        <v>10</v>
      </c>
      <c r="H8126" s="5">
        <v>41.5</v>
      </c>
      <c r="I8126" s="5">
        <v>415</v>
      </c>
      <c r="J8126" s="5">
        <v>11354.52</v>
      </c>
      <c r="K8126" s="3" t="str" cm="1">
        <f t="array" ref="K8126">_xlfn.LET(_xlpm.d,UPPER(TRIM(CLEAN(SUBSTITUTE(F8126,CHAR(160),"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27" spans="1:11" hidden="1" x14ac:dyDescent="0.25">
      <c r="B8127" s="20">
        <v>45863</v>
      </c>
      <c r="C8127" s="2" t="s">
        <v>1</v>
      </c>
      <c r="D8127" s="2" t="s">
        <v>3574</v>
      </c>
      <c r="E8127" s="2" t="s">
        <v>835</v>
      </c>
      <c r="F8127" s="2" t="s">
        <v>3273</v>
      </c>
      <c r="G8127" s="5">
        <v>6</v>
      </c>
      <c r="H8127" s="5">
        <v>64.989999999999995</v>
      </c>
      <c r="I8127" s="5">
        <v>389.94</v>
      </c>
      <c r="J8127" s="5">
        <v>11744.460000000001</v>
      </c>
      <c r="K8127" s="3" t="str" cm="1">
        <f t="array" ref="K8127">_xlfn.LET(_xlpm.d,UPPER(TRIM(CLEAN(SUBSTITUTE(F8127,CHAR(160),"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28" spans="1:11" hidden="1" x14ac:dyDescent="0.25">
      <c r="B8128" s="20">
        <v>45876</v>
      </c>
      <c r="C8128" s="2" t="s">
        <v>1</v>
      </c>
      <c r="D8128" s="2" t="s">
        <v>4047</v>
      </c>
      <c r="E8128" s="2" t="s">
        <v>25</v>
      </c>
      <c r="F8128" s="2" t="s">
        <v>3273</v>
      </c>
      <c r="G8128" s="5">
        <v>17</v>
      </c>
      <c r="H8128" s="5">
        <v>35</v>
      </c>
      <c r="I8128" s="5">
        <v>595</v>
      </c>
      <c r="J8128" s="5">
        <v>12339.460000000001</v>
      </c>
      <c r="K8128" s="3" t="str" cm="1">
        <f t="array" ref="K8128">_xlfn.LET(_xlpm.d,UPPER(TRIM(CLEAN(SUBSTITUTE(F8128,CHAR(160),"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29" spans="2:11" hidden="1" x14ac:dyDescent="0.25">
      <c r="B8129" s="20">
        <v>45876</v>
      </c>
      <c r="C8129" s="2" t="s">
        <v>1</v>
      </c>
      <c r="D8129" s="2" t="s">
        <v>4048</v>
      </c>
      <c r="E8129" s="2" t="s">
        <v>3</v>
      </c>
      <c r="F8129" s="2" t="s">
        <v>3273</v>
      </c>
      <c r="G8129" s="5">
        <v>16</v>
      </c>
      <c r="H8129" s="5">
        <v>40.99</v>
      </c>
      <c r="I8129" s="5">
        <v>655.84</v>
      </c>
      <c r="J8129" s="5">
        <v>12995.300000000001</v>
      </c>
      <c r="K8129" s="3" t="str" cm="1">
        <f t="array" ref="K8129">_xlfn.LET(_xlpm.d,UPPER(TRIM(CLEAN(SUBSTITUTE(F8129,CHAR(160),"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30" spans="2:11" hidden="1" x14ac:dyDescent="0.25">
      <c r="B8130" s="20">
        <v>45884</v>
      </c>
      <c r="C8130" s="2" t="s">
        <v>1</v>
      </c>
      <c r="D8130" s="2" t="s">
        <v>3005</v>
      </c>
      <c r="E8130" s="2" t="s">
        <v>61</v>
      </c>
      <c r="F8130" s="2" t="s">
        <v>3273</v>
      </c>
      <c r="G8130" s="5">
        <v>28</v>
      </c>
      <c r="H8130" s="5">
        <v>41</v>
      </c>
      <c r="I8130" s="5">
        <v>1148</v>
      </c>
      <c r="J8130" s="5">
        <v>14143.300000000001</v>
      </c>
      <c r="K8130" s="3" t="str" cm="1">
        <f t="array" ref="K8130">_xlfn.LET(_xlpm.d,UPPER(TRIM(CLEAN(SUBSTITUTE(F8130,CHAR(160),"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31" spans="2:11" hidden="1" x14ac:dyDescent="0.25">
      <c r="B8131" s="20">
        <v>45884</v>
      </c>
      <c r="C8131" s="2" t="s">
        <v>1</v>
      </c>
      <c r="D8131" s="2" t="s">
        <v>2557</v>
      </c>
      <c r="E8131" s="2" t="s">
        <v>64</v>
      </c>
      <c r="F8131" s="2" t="s">
        <v>3273</v>
      </c>
      <c r="G8131" s="5">
        <v>16</v>
      </c>
      <c r="H8131" s="5">
        <v>40.99</v>
      </c>
      <c r="I8131" s="5">
        <v>655.84</v>
      </c>
      <c r="J8131" s="5">
        <v>14799.140000000001</v>
      </c>
      <c r="K8131" s="3" t="str" cm="1">
        <f t="array" ref="K8131">_xlfn.LET(_xlpm.d,UPPER(TRIM(CLEAN(SUBSTITUTE(F8131,CHAR(160),"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32" spans="2:11" hidden="1" x14ac:dyDescent="0.25">
      <c r="B8132" s="20">
        <v>45884</v>
      </c>
      <c r="C8132" s="2" t="s">
        <v>1</v>
      </c>
      <c r="D8132" s="2" t="s">
        <v>2547</v>
      </c>
      <c r="E8132" s="2" t="s">
        <v>835</v>
      </c>
      <c r="F8132" s="2" t="s">
        <v>3273</v>
      </c>
      <c r="G8132" s="5">
        <v>10</v>
      </c>
      <c r="H8132" s="5">
        <v>40.99</v>
      </c>
      <c r="I8132" s="5">
        <v>409.9</v>
      </c>
      <c r="J8132" s="5">
        <v>15209.04</v>
      </c>
      <c r="K8132" s="3" t="str" cm="1">
        <f t="array" ref="K8132">_xlfn.LET(_xlpm.d,UPPER(TRIM(CLEAN(SUBSTITUTE(F8132,CHAR(160),"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33" spans="2:11" hidden="1" x14ac:dyDescent="0.25">
      <c r="B8133" s="20">
        <v>45890</v>
      </c>
      <c r="C8133" s="2" t="s">
        <v>1</v>
      </c>
      <c r="D8133" s="2" t="s">
        <v>4049</v>
      </c>
      <c r="E8133" s="2" t="s">
        <v>120</v>
      </c>
      <c r="F8133" s="2" t="s">
        <v>3273</v>
      </c>
      <c r="G8133" s="5">
        <v>60</v>
      </c>
      <c r="H8133" s="5">
        <v>44.4</v>
      </c>
      <c r="I8133" s="5">
        <v>2664</v>
      </c>
      <c r="J8133" s="5">
        <v>17873.04</v>
      </c>
      <c r="K8133" s="3" t="str" cm="1">
        <f t="array" ref="K8133">_xlfn.LET(_xlpm.d,UPPER(TRIM(CLEAN(SUBSTITUTE(F8133,CHAR(160),"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34" spans="2:11" hidden="1" x14ac:dyDescent="0.25">
      <c r="B8134" s="20">
        <v>45891</v>
      </c>
      <c r="C8134" s="2" t="s">
        <v>1</v>
      </c>
      <c r="D8134" s="2" t="s">
        <v>655</v>
      </c>
      <c r="E8134" s="2" t="s">
        <v>43</v>
      </c>
      <c r="F8134" s="2" t="s">
        <v>3273</v>
      </c>
      <c r="G8134" s="5">
        <v>15</v>
      </c>
      <c r="H8134" s="5">
        <v>38.799999999999997</v>
      </c>
      <c r="I8134" s="5">
        <v>582</v>
      </c>
      <c r="J8134" s="5">
        <v>18455.04</v>
      </c>
      <c r="K8134" s="3" t="str" cm="1">
        <f t="array" ref="K8134">_xlfn.LET(_xlpm.d,UPPER(TRIM(CLEAN(SUBSTITUTE(F8134,CHAR(160),"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35" spans="2:11" hidden="1" x14ac:dyDescent="0.25">
      <c r="B8135" s="20">
        <v>45891</v>
      </c>
      <c r="C8135" s="2" t="s">
        <v>1</v>
      </c>
      <c r="D8135" s="2" t="s">
        <v>3575</v>
      </c>
      <c r="E8135" s="2" t="s">
        <v>3</v>
      </c>
      <c r="F8135" s="2" t="s">
        <v>3273</v>
      </c>
      <c r="G8135" s="5">
        <v>25</v>
      </c>
      <c r="H8135" s="5">
        <v>40.99</v>
      </c>
      <c r="I8135" s="5">
        <v>1024.75</v>
      </c>
      <c r="J8135" s="5">
        <v>19479.79</v>
      </c>
      <c r="K8135" s="3" t="str" cm="1">
        <f t="array" ref="K8135">_xlfn.LET(_xlpm.d,UPPER(TRIM(CLEAN(SUBSTITUTE(F8135,CHAR(160),"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36" spans="2:11" hidden="1" x14ac:dyDescent="0.25">
      <c r="B8136" s="20">
        <v>45898</v>
      </c>
      <c r="C8136" s="2" t="s">
        <v>1</v>
      </c>
      <c r="D8136" s="2" t="s">
        <v>4042</v>
      </c>
      <c r="E8136" s="2" t="s">
        <v>835</v>
      </c>
      <c r="F8136" s="2" t="s">
        <v>3273</v>
      </c>
      <c r="G8136" s="5">
        <v>16</v>
      </c>
      <c r="H8136" s="5">
        <v>40.99</v>
      </c>
      <c r="I8136" s="5">
        <v>655.84</v>
      </c>
      <c r="J8136" s="5">
        <v>20135.63</v>
      </c>
      <c r="K8136" s="3" t="str" cm="1">
        <f t="array" ref="K8136">_xlfn.LET(_xlpm.d,UPPER(TRIM(CLEAN(SUBSTITUTE(F8136,CHAR(160),"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37" spans="2:11" hidden="1" x14ac:dyDescent="0.25">
      <c r="B8137" s="20">
        <v>45903</v>
      </c>
      <c r="C8137" s="2" t="s">
        <v>1</v>
      </c>
      <c r="D8137" s="2" t="s">
        <v>829</v>
      </c>
      <c r="E8137" s="2" t="s">
        <v>61</v>
      </c>
      <c r="F8137" s="2" t="s">
        <v>3273</v>
      </c>
      <c r="G8137" s="5">
        <v>35</v>
      </c>
      <c r="H8137" s="5">
        <v>40.99</v>
      </c>
      <c r="I8137" s="5">
        <v>1434.65</v>
      </c>
      <c r="J8137" s="5">
        <v>21570.280000000002</v>
      </c>
      <c r="K8137" s="3" t="str" cm="1">
        <f t="array" ref="K8137">_xlfn.LET(_xlpm.d,UPPER(TRIM(CLEAN(SUBSTITUTE(F8137,CHAR(160),"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38" spans="2:11" hidden="1" x14ac:dyDescent="0.25">
      <c r="B8138" s="20">
        <v>45904</v>
      </c>
      <c r="C8138" s="2" t="s">
        <v>1</v>
      </c>
      <c r="D8138" s="2" t="s">
        <v>3063</v>
      </c>
      <c r="E8138" s="2" t="s">
        <v>835</v>
      </c>
      <c r="F8138" s="2" t="s">
        <v>3273</v>
      </c>
      <c r="G8138" s="5">
        <v>20</v>
      </c>
      <c r="H8138" s="5">
        <v>40.99</v>
      </c>
      <c r="I8138" s="5">
        <v>819.8</v>
      </c>
      <c r="J8138" s="5">
        <v>22390.080000000002</v>
      </c>
      <c r="K8138" s="3" t="str" cm="1">
        <f t="array" ref="K8138">_xlfn.LET(_xlpm.d,UPPER(TRIM(CLEAN(SUBSTITUTE(F8138,CHAR(160),"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39" spans="2:11" hidden="1" x14ac:dyDescent="0.25">
      <c r="B8139" s="20">
        <v>45905</v>
      </c>
      <c r="C8139" s="2" t="s">
        <v>1</v>
      </c>
      <c r="D8139" s="2" t="s">
        <v>685</v>
      </c>
      <c r="E8139" s="2" t="s">
        <v>43</v>
      </c>
      <c r="F8139" s="2" t="s">
        <v>3273</v>
      </c>
      <c r="G8139" s="5">
        <v>10</v>
      </c>
      <c r="H8139" s="5">
        <v>29.3</v>
      </c>
      <c r="I8139" s="5">
        <v>293</v>
      </c>
      <c r="J8139" s="5">
        <v>22683.08</v>
      </c>
      <c r="K8139" s="3" t="str" cm="1">
        <f t="array" ref="K8139">_xlfn.LET(_xlpm.d,UPPER(TRIM(CLEAN(SUBSTITUTE(F8139,CHAR(160),"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40" spans="2:11" hidden="1" x14ac:dyDescent="0.25">
      <c r="B8140" s="20">
        <v>45919</v>
      </c>
      <c r="C8140" s="2" t="s">
        <v>1</v>
      </c>
      <c r="D8140" s="2" t="s">
        <v>3612</v>
      </c>
      <c r="E8140" s="2" t="s">
        <v>835</v>
      </c>
      <c r="F8140" s="2" t="s">
        <v>3273</v>
      </c>
      <c r="G8140" s="5">
        <v>10</v>
      </c>
      <c r="H8140" s="5">
        <v>40.99</v>
      </c>
      <c r="I8140" s="5">
        <v>409.9</v>
      </c>
      <c r="J8140" s="5">
        <v>23092.980000000003</v>
      </c>
      <c r="K8140" s="3" t="str" cm="1">
        <f t="array" ref="K8140">_xlfn.LET(_xlpm.d,UPPER(TRIM(CLEAN(SUBSTITUTE(F8140,CHAR(160),"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41" spans="2:11" hidden="1" x14ac:dyDescent="0.25">
      <c r="B8141" s="20">
        <v>45940</v>
      </c>
      <c r="C8141" s="2" t="s">
        <v>1</v>
      </c>
      <c r="D8141" s="2" t="s">
        <v>4002</v>
      </c>
      <c r="E8141" s="2" t="s">
        <v>64</v>
      </c>
      <c r="F8141" s="2" t="s">
        <v>3273</v>
      </c>
      <c r="G8141" s="5">
        <v>10</v>
      </c>
      <c r="H8141" s="5">
        <v>40.99</v>
      </c>
      <c r="I8141" s="5">
        <v>409.9</v>
      </c>
      <c r="J8141" s="5">
        <v>23502.880000000005</v>
      </c>
      <c r="K8141" s="3" t="str" cm="1">
        <f t="array" ref="K8141">_xlfn.LET(_xlpm.d,UPPER(TRIM(CLEAN(SUBSTITUTE(F8141,CHAR(160),"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42" spans="2:11" hidden="1" x14ac:dyDescent="0.25">
      <c r="B8142" s="20">
        <v>45947</v>
      </c>
      <c r="C8142" s="2" t="s">
        <v>1</v>
      </c>
      <c r="D8142" s="2" t="s">
        <v>3595</v>
      </c>
      <c r="E8142" s="2" t="s">
        <v>835</v>
      </c>
      <c r="F8142" s="2" t="s">
        <v>3273</v>
      </c>
      <c r="G8142" s="5">
        <v>20</v>
      </c>
      <c r="H8142" s="5">
        <v>40.99</v>
      </c>
      <c r="I8142" s="5">
        <v>819.8</v>
      </c>
      <c r="J8142" s="5">
        <v>24322.680000000004</v>
      </c>
      <c r="K8142" s="3" t="str" cm="1">
        <f t="array" ref="K8142">_xlfn.LET(_xlpm.d,UPPER(TRIM(CLEAN(SUBSTITUTE(F8142,CHAR(160),"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43" spans="2:11" hidden="1" x14ac:dyDescent="0.25">
      <c r="B8143" s="20">
        <v>45953</v>
      </c>
      <c r="C8143" s="2" t="s">
        <v>1</v>
      </c>
      <c r="D8143" s="2" t="s">
        <v>4050</v>
      </c>
      <c r="E8143" s="2" t="s">
        <v>3</v>
      </c>
      <c r="F8143" s="2" t="s">
        <v>3273</v>
      </c>
      <c r="G8143" s="5">
        <v>15</v>
      </c>
      <c r="H8143" s="5">
        <v>21.2</v>
      </c>
      <c r="I8143" s="5">
        <v>318</v>
      </c>
      <c r="J8143" s="5">
        <v>24640.680000000004</v>
      </c>
      <c r="K8143" s="3" t="str" cm="1">
        <f t="array" ref="K8143">_xlfn.LET(_xlpm.d,UPPER(TRIM(CLEAN(SUBSTITUTE(F8143,CHAR(160),"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44" spans="2:11" hidden="1" x14ac:dyDescent="0.25">
      <c r="B8144" s="20">
        <v>46003</v>
      </c>
      <c r="C8144" s="2" t="s">
        <v>1</v>
      </c>
      <c r="D8144" s="2" t="s">
        <v>138</v>
      </c>
      <c r="E8144" s="2" t="s">
        <v>139</v>
      </c>
      <c r="F8144" s="2" t="s">
        <v>3273</v>
      </c>
      <c r="G8144" s="5">
        <v>65</v>
      </c>
      <c r="H8144" s="5">
        <v>40.99</v>
      </c>
      <c r="I8144" s="5">
        <v>2664.35</v>
      </c>
      <c r="J8144" s="5">
        <v>27305.030000000002</v>
      </c>
      <c r="K8144" s="3" t="str" cm="1">
        <f t="array" ref="K8144">_xlfn.LET(_xlpm.d,UPPER(TRIM(CLEAN(SUBSTITUTE(F8144,CHAR(160),"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45" spans="1:11" hidden="1" x14ac:dyDescent="0.25">
      <c r="B8145" s="20">
        <v>46085</v>
      </c>
      <c r="C8145" s="2" t="s">
        <v>1</v>
      </c>
      <c r="D8145" s="2" t="s">
        <v>175</v>
      </c>
      <c r="E8145" s="2" t="s">
        <v>176</v>
      </c>
      <c r="F8145" s="2" t="s">
        <v>3273</v>
      </c>
      <c r="G8145" s="5">
        <v>20</v>
      </c>
      <c r="H8145" s="5">
        <v>40.99</v>
      </c>
      <c r="I8145" s="5">
        <v>819.8</v>
      </c>
      <c r="J8145" s="5">
        <v>28124.83</v>
      </c>
      <c r="K8145" s="3" t="str" cm="1">
        <f t="array" ref="K8145">_xlfn.LET(_xlpm.d,UPPER(TRIM(CLEAN(SUBSTITUTE(F8145,CHAR(160),"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46" spans="1:11" hidden="1" x14ac:dyDescent="0.25">
      <c r="A8146" s="11" t="s">
        <v>4051</v>
      </c>
      <c r="G8146" s="6">
        <v>698</v>
      </c>
      <c r="I8146" s="7">
        <f>I8115+I8116+I8117+I8118+I8119+I8120+I8121+I8122+I8123+I8124+I8125+I8126+I8127+I8128+I8129+I8130+I8131+I8132+I8133+I8134+I8135+I8136+I8137+I8138+I8139+I8140+I8141+I8142+I8143+I8144+I8145</f>
        <v>28124.83</v>
      </c>
      <c r="K8146" s="3" t="str" cm="1">
        <f t="array" ref="K8146">_xlfn.LET(_xlpm.d,UPPER(TRIM(CLEAN(SUBSTITUTE(F8146,CHAR(160),"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47" spans="1:11" hidden="1" x14ac:dyDescent="0.25">
      <c r="A8147" s="10" t="s">
        <v>4052</v>
      </c>
      <c r="K8147" s="3" t="str" cm="1">
        <f t="array" ref="K8147">_xlfn.LET(_xlpm.d,UPPER(TRIM(CLEAN(SUBSTITUTE(F8147,CHAR(160),"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48" spans="1:11" hidden="1" x14ac:dyDescent="0.25">
      <c r="B8148" s="20">
        <v>45989</v>
      </c>
      <c r="C8148" s="2" t="s">
        <v>1</v>
      </c>
      <c r="D8148" s="2" t="s">
        <v>4019</v>
      </c>
      <c r="E8148" s="2" t="s">
        <v>12</v>
      </c>
      <c r="F8148" s="2" t="s">
        <v>4052</v>
      </c>
      <c r="G8148" s="5">
        <v>18</v>
      </c>
      <c r="H8148" s="5">
        <v>40.99</v>
      </c>
      <c r="I8148" s="5">
        <v>737.82</v>
      </c>
      <c r="J8148" s="5">
        <v>737.82</v>
      </c>
      <c r="K8148" s="3" t="str" cm="1">
        <f t="array" ref="K8148">_xlfn.LET(_xlpm.d,UPPER(TRIM(CLEAN(SUBSTITUTE(F8148,CHAR(160),"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49" spans="1:11" hidden="1" x14ac:dyDescent="0.25">
      <c r="B8149" s="20">
        <v>45989</v>
      </c>
      <c r="C8149" s="2" t="s">
        <v>1</v>
      </c>
      <c r="D8149" s="2" t="s">
        <v>2559</v>
      </c>
      <c r="E8149" s="2" t="s">
        <v>835</v>
      </c>
      <c r="F8149" s="2" t="s">
        <v>4052</v>
      </c>
      <c r="G8149" s="5">
        <v>20</v>
      </c>
      <c r="H8149" s="5">
        <v>40.99</v>
      </c>
      <c r="I8149" s="5">
        <v>819.8</v>
      </c>
      <c r="J8149" s="5">
        <v>1557.62</v>
      </c>
      <c r="K8149" s="3" t="str" cm="1">
        <f t="array" ref="K8149">_xlfn.LET(_xlpm.d,UPPER(TRIM(CLEAN(SUBSTITUTE(F8149,CHAR(160),"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50" spans="1:11" hidden="1" x14ac:dyDescent="0.25">
      <c r="B8150" s="20">
        <v>45989</v>
      </c>
      <c r="C8150" s="2" t="s">
        <v>1</v>
      </c>
      <c r="D8150" s="2" t="s">
        <v>4020</v>
      </c>
      <c r="E8150" s="2" t="s">
        <v>64</v>
      </c>
      <c r="F8150" s="2" t="s">
        <v>4052</v>
      </c>
      <c r="G8150" s="5">
        <v>16</v>
      </c>
      <c r="H8150" s="5">
        <v>40.99</v>
      </c>
      <c r="I8150" s="5">
        <v>655.84</v>
      </c>
      <c r="J8150" s="5">
        <v>2213.46</v>
      </c>
      <c r="K8150" s="3" t="str" cm="1">
        <f t="array" ref="K8150">_xlfn.LET(_xlpm.d,UPPER(TRIM(CLEAN(SUBSTITUTE(F8150,CHAR(160),"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51" spans="1:11" hidden="1" x14ac:dyDescent="0.25">
      <c r="B8151" s="20">
        <v>46002</v>
      </c>
      <c r="C8151" s="2" t="s">
        <v>1</v>
      </c>
      <c r="D8151" s="2" t="s">
        <v>4021</v>
      </c>
      <c r="E8151" s="2" t="s">
        <v>835</v>
      </c>
      <c r="F8151" s="2" t="s">
        <v>4052</v>
      </c>
      <c r="G8151" s="5">
        <v>15</v>
      </c>
      <c r="H8151" s="5">
        <v>40.99</v>
      </c>
      <c r="I8151" s="5">
        <v>614.85</v>
      </c>
      <c r="J8151" s="5">
        <v>2828.31</v>
      </c>
      <c r="K8151" s="3" t="str" cm="1">
        <f t="array" ref="K8151">_xlfn.LET(_xlpm.d,UPPER(TRIM(CLEAN(SUBSTITUTE(F8151,CHAR(160),"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52" spans="1:11" hidden="1" x14ac:dyDescent="0.25">
      <c r="A8152" s="11" t="s">
        <v>4053</v>
      </c>
      <c r="G8152" s="6">
        <v>69</v>
      </c>
      <c r="I8152" s="7">
        <f>I8148+I8149+I8150+I8151</f>
        <v>2828.31</v>
      </c>
      <c r="K8152" s="3" t="str" cm="1">
        <f t="array" ref="K8152">_xlfn.LET(_xlpm.d,UPPER(TRIM(CLEAN(SUBSTITUTE(F8152,CHAR(160),"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53" spans="1:11" hidden="1" x14ac:dyDescent="0.25">
      <c r="A8153" s="10" t="s">
        <v>4054</v>
      </c>
      <c r="K8153" s="3" t="str" cm="1">
        <f t="array" ref="K8153">_xlfn.LET(_xlpm.d,UPPER(TRIM(CLEAN(SUBSTITUTE(F8153,CHAR(160),"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54" spans="1:11" hidden="1" x14ac:dyDescent="0.25">
      <c r="B8154" s="20">
        <v>45786</v>
      </c>
      <c r="C8154" s="2" t="s">
        <v>1</v>
      </c>
      <c r="D8154" s="2" t="s">
        <v>4055</v>
      </c>
      <c r="E8154" s="2" t="s">
        <v>746</v>
      </c>
      <c r="F8154" s="2" t="s">
        <v>4056</v>
      </c>
      <c r="G8154" s="5">
        <v>5</v>
      </c>
      <c r="H8154" s="5">
        <v>40.99</v>
      </c>
      <c r="I8154" s="5">
        <v>204.95</v>
      </c>
      <c r="J8154" s="5">
        <v>204.95</v>
      </c>
      <c r="K8154" s="3" t="str" cm="1">
        <f t="array" ref="K8154">_xlfn.LET(_xlpm.d,UPPER(TRIM(CLEAN(SUBSTITUTE(F8154,CHAR(160),"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55" spans="1:11" hidden="1" x14ac:dyDescent="0.25">
      <c r="A8155" s="11" t="s">
        <v>4057</v>
      </c>
      <c r="G8155" s="6">
        <v>5</v>
      </c>
      <c r="I8155" s="8">
        <f>I8154</f>
        <v>204.95</v>
      </c>
      <c r="K8155" s="3" t="str" cm="1">
        <f t="array" ref="K8155">_xlfn.LET(_xlpm.d,UPPER(TRIM(CLEAN(SUBSTITUTE(F8155,CHAR(160),"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56" spans="1:11" hidden="1" x14ac:dyDescent="0.25">
      <c r="A8156" s="10" t="s">
        <v>4058</v>
      </c>
      <c r="K8156" s="3" t="str" cm="1">
        <f t="array" ref="K8156">_xlfn.LET(_xlpm.d,UPPER(TRIM(CLEAN(SUBSTITUTE(F8156,CHAR(160),"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57" spans="1:11" ht="23.25" hidden="1" x14ac:dyDescent="0.25">
      <c r="B8157" s="20">
        <v>45786</v>
      </c>
      <c r="C8157" s="2" t="s">
        <v>1</v>
      </c>
      <c r="D8157" s="2" t="s">
        <v>4055</v>
      </c>
      <c r="E8157" s="2" t="s">
        <v>746</v>
      </c>
      <c r="F8157" s="2" t="s">
        <v>4059</v>
      </c>
      <c r="G8157" s="5">
        <v>5</v>
      </c>
      <c r="H8157" s="5">
        <v>40.99</v>
      </c>
      <c r="I8157" s="5">
        <v>204.95</v>
      </c>
      <c r="J8157" s="5">
        <v>204.95</v>
      </c>
      <c r="K8157" s="3" t="str" cm="1">
        <f t="array" ref="K8157">_xlfn.LET(_xlpm.d,UPPER(TRIM(CLEAN(SUBSTITUTE(F8157,CHAR(160),"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58" spans="1:11" hidden="1" x14ac:dyDescent="0.25">
      <c r="A8158" s="11" t="s">
        <v>4060</v>
      </c>
      <c r="G8158" s="6">
        <v>5</v>
      </c>
      <c r="I8158" s="8">
        <f>I8157</f>
        <v>204.95</v>
      </c>
      <c r="K8158" s="3" t="str" cm="1">
        <f t="array" ref="K8158">_xlfn.LET(_xlpm.d,UPPER(TRIM(CLEAN(SUBSTITUTE(F8158,CHAR(160),"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59" spans="1:11" hidden="1" x14ac:dyDescent="0.25">
      <c r="A8159" s="10" t="s">
        <v>4061</v>
      </c>
      <c r="K8159" s="3" t="str" cm="1">
        <f t="array" ref="K8159">_xlfn.LET(_xlpm.d,UPPER(TRIM(CLEAN(SUBSTITUTE(F8159,CHAR(160),"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60" spans="1:11" hidden="1" x14ac:dyDescent="0.25">
      <c r="B8160" s="20">
        <v>46070</v>
      </c>
      <c r="C8160" s="2" t="s">
        <v>1</v>
      </c>
      <c r="D8160" s="2" t="s">
        <v>1609</v>
      </c>
      <c r="E8160" s="2" t="s">
        <v>746</v>
      </c>
      <c r="F8160" s="2" t="s">
        <v>4062</v>
      </c>
      <c r="G8160" s="5">
        <v>10</v>
      </c>
      <c r="H8160" s="5">
        <v>29</v>
      </c>
      <c r="I8160" s="5">
        <v>290</v>
      </c>
      <c r="J8160" s="5">
        <v>290</v>
      </c>
      <c r="K8160" s="3" t="str" cm="1">
        <f t="array" ref="K8160">_xlfn.LET(_xlpm.d,UPPER(TRIM(CLEAN(SUBSTITUTE(F8160,CHAR(160),"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61" spans="1:11" hidden="1" x14ac:dyDescent="0.25">
      <c r="A8161" s="11" t="s">
        <v>4063</v>
      </c>
      <c r="G8161" s="6">
        <v>10</v>
      </c>
      <c r="I8161" s="8">
        <f>I8160</f>
        <v>290</v>
      </c>
      <c r="K8161" s="3" t="str" cm="1">
        <f t="array" ref="K8161">_xlfn.LET(_xlpm.d,UPPER(TRIM(CLEAN(SUBSTITUTE(F8161,CHAR(160),"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62" spans="1:11" hidden="1" x14ac:dyDescent="0.25">
      <c r="A8162" s="10" t="s">
        <v>4064</v>
      </c>
      <c r="K8162" s="3" t="str" cm="1">
        <f t="array" ref="K8162">_xlfn.LET(_xlpm.d,UPPER(TRIM(CLEAN(SUBSTITUTE(F8162,CHAR(160),"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63" spans="1:11" hidden="1" x14ac:dyDescent="0.25">
      <c r="B8163" s="20">
        <v>45660</v>
      </c>
      <c r="C8163" s="2" t="s">
        <v>1</v>
      </c>
      <c r="D8163" s="2" t="s">
        <v>3687</v>
      </c>
      <c r="E8163" s="2" t="s">
        <v>749</v>
      </c>
      <c r="F8163" s="2" t="s">
        <v>4065</v>
      </c>
      <c r="G8163" s="5">
        <v>12</v>
      </c>
      <c r="H8163" s="5">
        <v>40.99</v>
      </c>
      <c r="I8163" s="5">
        <v>491.88</v>
      </c>
      <c r="J8163" s="5">
        <v>491.88</v>
      </c>
      <c r="K8163" s="3" t="str" cm="1">
        <f t="array" ref="K8163">_xlfn.LET(_xlpm.d,UPPER(TRIM(CLEAN(SUBSTITUTE(F8163,CHAR(160),"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64" spans="1:11" hidden="1" x14ac:dyDescent="0.25">
      <c r="A8164" s="11" t="s">
        <v>4066</v>
      </c>
      <c r="G8164" s="6">
        <v>12</v>
      </c>
      <c r="I8164" s="8">
        <f>I8163</f>
        <v>491.88</v>
      </c>
      <c r="K8164" s="3" t="str" cm="1">
        <f t="array" ref="K8164">_xlfn.LET(_xlpm.d,UPPER(TRIM(CLEAN(SUBSTITUTE(F8164,CHAR(160),"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65" spans="1:11" hidden="1" x14ac:dyDescent="0.25">
      <c r="A8165" s="10" t="s">
        <v>4067</v>
      </c>
      <c r="K8165" s="3" t="str" cm="1">
        <f t="array" ref="K8165">_xlfn.LET(_xlpm.d,UPPER(TRIM(CLEAN(SUBSTITUTE(F8165,CHAR(160),"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66" spans="1:11" hidden="1" x14ac:dyDescent="0.25">
      <c r="B8166" s="20">
        <v>45673</v>
      </c>
      <c r="C8166" s="2" t="s">
        <v>1</v>
      </c>
      <c r="D8166" s="2" t="s">
        <v>1624</v>
      </c>
      <c r="E8166" s="2" t="s">
        <v>746</v>
      </c>
      <c r="F8166" s="2" t="s">
        <v>4068</v>
      </c>
      <c r="G8166" s="5">
        <v>20</v>
      </c>
      <c r="H8166" s="5">
        <v>40.99</v>
      </c>
      <c r="I8166" s="5">
        <v>819.8</v>
      </c>
      <c r="J8166" s="5">
        <v>819.8</v>
      </c>
      <c r="K8166" s="3" t="str" cm="1">
        <f t="array" ref="K8166">_xlfn.LET(_xlpm.d,UPPER(TRIM(CLEAN(SUBSTITUTE(F8166,CHAR(160),"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67" spans="1:11" hidden="1" x14ac:dyDescent="0.25">
      <c r="B8167" s="20">
        <v>45786</v>
      </c>
      <c r="C8167" s="2" t="s">
        <v>1</v>
      </c>
      <c r="D8167" s="2" t="s">
        <v>4055</v>
      </c>
      <c r="E8167" s="2" t="s">
        <v>746</v>
      </c>
      <c r="F8167" s="2" t="s">
        <v>4068</v>
      </c>
      <c r="G8167" s="5">
        <v>5</v>
      </c>
      <c r="H8167" s="5">
        <v>40.99</v>
      </c>
      <c r="I8167" s="5">
        <v>204.95</v>
      </c>
      <c r="J8167" s="5">
        <v>1024.75</v>
      </c>
      <c r="K8167" s="3" t="str" cm="1">
        <f t="array" ref="K8167">_xlfn.LET(_xlpm.d,UPPER(TRIM(CLEAN(SUBSTITUTE(F8167,CHAR(160),"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68" spans="1:11" hidden="1" x14ac:dyDescent="0.25">
      <c r="B8168" s="20">
        <v>45792</v>
      </c>
      <c r="C8168" s="2" t="s">
        <v>1</v>
      </c>
      <c r="D8168" s="2" t="s">
        <v>2452</v>
      </c>
      <c r="E8168" s="2" t="s">
        <v>746</v>
      </c>
      <c r="F8168" s="2" t="s">
        <v>4068</v>
      </c>
      <c r="G8168" s="5">
        <v>5</v>
      </c>
      <c r="H8168" s="5">
        <v>40.99</v>
      </c>
      <c r="I8168" s="5">
        <v>204.95</v>
      </c>
      <c r="J8168" s="5">
        <v>1229.7</v>
      </c>
      <c r="K8168" s="3" t="str" cm="1">
        <f t="array" ref="K8168">_xlfn.LET(_xlpm.d,UPPER(TRIM(CLEAN(SUBSTITUTE(F8168,CHAR(160),"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69" spans="1:11" hidden="1" x14ac:dyDescent="0.25">
      <c r="A8169" s="11" t="s">
        <v>4069</v>
      </c>
      <c r="G8169" s="6">
        <v>30</v>
      </c>
      <c r="I8169" s="7">
        <f>I8166+I8167+I8168</f>
        <v>1229.7</v>
      </c>
      <c r="K8169" s="3" t="str" cm="1">
        <f t="array" ref="K8169">_xlfn.LET(_xlpm.d,UPPER(TRIM(CLEAN(SUBSTITUTE(F8169,CHAR(160),"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70" spans="1:11" hidden="1" x14ac:dyDescent="0.25">
      <c r="A8170" s="10" t="s">
        <v>4070</v>
      </c>
      <c r="K8170" s="3" t="str" cm="1">
        <f t="array" ref="K8170">_xlfn.LET(_xlpm.d,UPPER(TRIM(CLEAN(SUBSTITUTE(F8170,CHAR(160),"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71" spans="1:11" hidden="1" x14ac:dyDescent="0.25">
      <c r="B8171" s="20">
        <v>45660</v>
      </c>
      <c r="C8171" s="2" t="s">
        <v>1</v>
      </c>
      <c r="D8171" s="2" t="s">
        <v>3687</v>
      </c>
      <c r="E8171" s="2" t="s">
        <v>749</v>
      </c>
      <c r="F8171" s="2" t="s">
        <v>4071</v>
      </c>
      <c r="G8171" s="5">
        <v>12</v>
      </c>
      <c r="H8171" s="5">
        <v>40.99</v>
      </c>
      <c r="I8171" s="5">
        <v>491.88</v>
      </c>
      <c r="J8171" s="5">
        <v>491.88</v>
      </c>
      <c r="K8171" s="3" t="str" cm="1">
        <f t="array" ref="K8171">_xlfn.LET(_xlpm.d,UPPER(TRIM(CLEAN(SUBSTITUTE(F8171,CHAR(160),"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72" spans="1:11" hidden="1" x14ac:dyDescent="0.25">
      <c r="A8172" s="11" t="s">
        <v>4072</v>
      </c>
      <c r="G8172" s="6">
        <v>12</v>
      </c>
      <c r="I8172" s="8">
        <f>I8171</f>
        <v>491.88</v>
      </c>
      <c r="K8172" s="3" t="str" cm="1">
        <f t="array" ref="K8172">_xlfn.LET(_xlpm.d,UPPER(TRIM(CLEAN(SUBSTITUTE(F8172,CHAR(160),"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73" spans="1:11" hidden="1" x14ac:dyDescent="0.25">
      <c r="A8173" s="10" t="s">
        <v>4073</v>
      </c>
      <c r="K8173" s="3" t="str" cm="1">
        <f t="array" ref="K8173">_xlfn.LET(_xlpm.d,UPPER(TRIM(CLEAN(SUBSTITUTE(F8173,CHAR(160),"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74" spans="1:11" hidden="1" x14ac:dyDescent="0.25">
      <c r="B8174" s="20">
        <v>45786</v>
      </c>
      <c r="C8174" s="2" t="s">
        <v>1</v>
      </c>
      <c r="D8174" s="2" t="s">
        <v>4055</v>
      </c>
      <c r="E8174" s="2" t="s">
        <v>746</v>
      </c>
      <c r="F8174" s="2" t="s">
        <v>4074</v>
      </c>
      <c r="G8174" s="5">
        <v>5</v>
      </c>
      <c r="H8174" s="5">
        <v>40.99</v>
      </c>
      <c r="I8174" s="5">
        <v>204.95</v>
      </c>
      <c r="J8174" s="5">
        <v>204.95</v>
      </c>
      <c r="K8174" s="3" t="str" cm="1">
        <f t="array" ref="K8174">_xlfn.LET(_xlpm.d,UPPER(TRIM(CLEAN(SUBSTITUTE(F8174,CHAR(160),"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175" spans="1:11" hidden="1" x14ac:dyDescent="0.25">
      <c r="A8175" s="11" t="s">
        <v>4075</v>
      </c>
      <c r="G8175" s="6">
        <v>5</v>
      </c>
      <c r="I8175" s="8">
        <f>I8174</f>
        <v>204.95</v>
      </c>
      <c r="K8175" s="3" t="str" cm="1">
        <f t="array" ref="K8175">_xlfn.LET(_xlpm.d,UPPER(TRIM(CLEAN(SUBSTITUTE(F8175,CHAR(160),"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76" spans="1:11" hidden="1" x14ac:dyDescent="0.25">
      <c r="A8176" s="10" t="s">
        <v>4076</v>
      </c>
      <c r="K8176" s="3" t="str" cm="1">
        <f t="array" ref="K8176">_xlfn.LET(_xlpm.d,UPPER(TRIM(CLEAN(SUBSTITUTE(F8176,CHAR(160),"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77" spans="1:11" hidden="1" x14ac:dyDescent="0.25">
      <c r="B8177" s="20">
        <v>45800</v>
      </c>
      <c r="C8177" s="2" t="s">
        <v>1</v>
      </c>
      <c r="D8177" s="2" t="s">
        <v>780</v>
      </c>
      <c r="E8177" s="2" t="s">
        <v>43</v>
      </c>
      <c r="F8177" s="2" t="s">
        <v>4077</v>
      </c>
      <c r="G8177" s="5">
        <v>30</v>
      </c>
      <c r="H8177" s="5">
        <v>38.75</v>
      </c>
      <c r="I8177" s="5">
        <v>1162.5</v>
      </c>
      <c r="J8177" s="5">
        <v>1162.5</v>
      </c>
      <c r="K8177" s="3" t="str" cm="1">
        <f t="array" ref="K8177">_xlfn.LET(_xlpm.d,UPPER(TRIM(CLEAN(SUBSTITUTE(F8177,CHAR(160),"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78" spans="1:11" hidden="1" x14ac:dyDescent="0.25">
      <c r="B8178" s="20">
        <v>45807</v>
      </c>
      <c r="C8178" s="2" t="s">
        <v>1</v>
      </c>
      <c r="D8178" s="2" t="s">
        <v>3648</v>
      </c>
      <c r="E8178" s="2" t="s">
        <v>835</v>
      </c>
      <c r="F8178" s="2" t="s">
        <v>4077</v>
      </c>
      <c r="G8178" s="5">
        <v>18</v>
      </c>
      <c r="H8178" s="5">
        <v>41.5</v>
      </c>
      <c r="I8178" s="5">
        <v>747</v>
      </c>
      <c r="J8178" s="5">
        <v>1909.5</v>
      </c>
      <c r="K8178" s="3" t="str" cm="1">
        <f t="array" ref="K8178">_xlfn.LET(_xlpm.d,UPPER(TRIM(CLEAN(SUBSTITUTE(F8178,CHAR(160),"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79" spans="1:11" hidden="1" x14ac:dyDescent="0.25">
      <c r="A8179" s="11" t="s">
        <v>4078</v>
      </c>
      <c r="G8179" s="6">
        <v>48</v>
      </c>
      <c r="I8179" s="7">
        <f>I8177+I8178</f>
        <v>1909.5</v>
      </c>
      <c r="K8179" s="3" t="str" cm="1">
        <f t="array" ref="K8179">_xlfn.LET(_xlpm.d,UPPER(TRIM(CLEAN(SUBSTITUTE(F8179,CHAR(160),"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80" spans="1:11" hidden="1" x14ac:dyDescent="0.25">
      <c r="A8180" s="10" t="s">
        <v>4079</v>
      </c>
      <c r="K8180" s="3" t="str" cm="1">
        <f t="array" ref="K8180">_xlfn.LET(_xlpm.d,UPPER(TRIM(CLEAN(SUBSTITUTE(F8180,CHAR(160),"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81" spans="1:11" hidden="1" x14ac:dyDescent="0.25">
      <c r="B8181" s="20">
        <v>45853</v>
      </c>
      <c r="C8181" s="2" t="s">
        <v>1</v>
      </c>
      <c r="D8181" s="2" t="s">
        <v>2525</v>
      </c>
      <c r="E8181" s="2" t="s">
        <v>749</v>
      </c>
      <c r="F8181" s="2" t="s">
        <v>4080</v>
      </c>
      <c r="G8181" s="5">
        <v>9</v>
      </c>
      <c r="H8181" s="5">
        <v>40.99</v>
      </c>
      <c r="I8181" s="5">
        <v>368.91</v>
      </c>
      <c r="J8181" s="5">
        <v>368.91</v>
      </c>
      <c r="K8181" s="3" t="str" cm="1">
        <f t="array" ref="K8181">_xlfn.LET(_xlpm.d,UPPER(TRIM(CLEAN(SUBSTITUTE(F8181,CHAR(160),"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82" spans="1:11" hidden="1" x14ac:dyDescent="0.25">
      <c r="A8182" s="11" t="s">
        <v>4081</v>
      </c>
      <c r="G8182" s="6">
        <v>9</v>
      </c>
      <c r="I8182" s="8">
        <f>I8181</f>
        <v>368.91</v>
      </c>
      <c r="K8182" s="3" t="str" cm="1">
        <f t="array" ref="K8182">_xlfn.LET(_xlpm.d,UPPER(TRIM(CLEAN(SUBSTITUTE(F8182,CHAR(160),"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83" spans="1:11" hidden="1" x14ac:dyDescent="0.25">
      <c r="A8183" s="10" t="s">
        <v>4082</v>
      </c>
      <c r="K8183" s="3" t="str" cm="1">
        <f t="array" ref="K8183">_xlfn.LET(_xlpm.d,UPPER(TRIM(CLEAN(SUBSTITUTE(F8183,CHAR(160),"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84" spans="1:11" hidden="1" x14ac:dyDescent="0.25">
      <c r="B8184" s="20">
        <v>45673</v>
      </c>
      <c r="C8184" s="2" t="s">
        <v>1</v>
      </c>
      <c r="D8184" s="2" t="s">
        <v>1624</v>
      </c>
      <c r="E8184" s="2" t="s">
        <v>746</v>
      </c>
      <c r="F8184" s="2" t="s">
        <v>4083</v>
      </c>
      <c r="G8184" s="5">
        <v>6</v>
      </c>
      <c r="H8184" s="5">
        <v>40.99</v>
      </c>
      <c r="I8184" s="5">
        <v>245.94</v>
      </c>
      <c r="J8184" s="5">
        <v>245.94</v>
      </c>
      <c r="K8184" s="3" t="str" cm="1">
        <f t="array" ref="K8184">_xlfn.LET(_xlpm.d,UPPER(TRIM(CLEAN(SUBSTITUTE(F8184,CHAR(160),"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185" spans="1:11" hidden="1" x14ac:dyDescent="0.25">
      <c r="A8185" s="11" t="s">
        <v>4084</v>
      </c>
      <c r="G8185" s="6">
        <v>6</v>
      </c>
      <c r="I8185" s="8">
        <f>I8184</f>
        <v>245.94</v>
      </c>
      <c r="K8185" s="3" t="str" cm="1">
        <f t="array" ref="K8185">_xlfn.LET(_xlpm.d,UPPER(TRIM(CLEAN(SUBSTITUTE(F8185,CHAR(160),"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86" spans="1:11" hidden="1" x14ac:dyDescent="0.25">
      <c r="A8186" s="10" t="s">
        <v>3896</v>
      </c>
      <c r="K8186" s="3" t="str" cm="1">
        <f t="array" ref="K8186">_xlfn.LET(_xlpm.d,UPPER(TRIM(CLEAN(SUBSTITUTE(F8186,CHAR(160),"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187" spans="1:11" hidden="1" x14ac:dyDescent="0.25">
      <c r="B8187" s="20">
        <v>45663</v>
      </c>
      <c r="C8187" s="2" t="s">
        <v>1</v>
      </c>
      <c r="D8187" s="2" t="s">
        <v>2585</v>
      </c>
      <c r="E8187" s="2" t="s">
        <v>248</v>
      </c>
      <c r="F8187" s="2" t="s">
        <v>3896</v>
      </c>
      <c r="G8187" s="5">
        <v>16</v>
      </c>
      <c r="H8187" s="5">
        <v>41.5</v>
      </c>
      <c r="I8187" s="5">
        <v>664</v>
      </c>
      <c r="J8187" s="5">
        <v>664</v>
      </c>
      <c r="K8187" s="3" t="str" cm="1">
        <f t="array" ref="K8187">_xlfn.LET(_xlpm.d,UPPER(TRIM(CLEAN(SUBSTITUTE(F8187,CHAR(160),"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88" spans="1:11" hidden="1" x14ac:dyDescent="0.25">
      <c r="B8188" s="20">
        <v>45664</v>
      </c>
      <c r="C8188" s="2" t="s">
        <v>1</v>
      </c>
      <c r="D8188" s="2" t="s">
        <v>1361</v>
      </c>
      <c r="E8188" s="2" t="s">
        <v>143</v>
      </c>
      <c r="F8188" s="2" t="s">
        <v>3896</v>
      </c>
      <c r="G8188" s="5">
        <v>20</v>
      </c>
      <c r="H8188" s="5">
        <v>41.5</v>
      </c>
      <c r="I8188" s="5">
        <v>830</v>
      </c>
      <c r="J8188" s="5">
        <v>1494</v>
      </c>
      <c r="K8188" s="3" t="str" cm="1">
        <f t="array" ref="K8188">_xlfn.LET(_xlpm.d,UPPER(TRIM(CLEAN(SUBSTITUTE(F8188,CHAR(160),"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89" spans="1:11" hidden="1" x14ac:dyDescent="0.25">
      <c r="B8189" s="20">
        <v>45664</v>
      </c>
      <c r="C8189" s="2" t="s">
        <v>1</v>
      </c>
      <c r="D8189" s="2" t="s">
        <v>2586</v>
      </c>
      <c r="E8189" s="2" t="s">
        <v>78</v>
      </c>
      <c r="F8189" s="2" t="s">
        <v>3896</v>
      </c>
      <c r="G8189" s="5">
        <v>32</v>
      </c>
      <c r="H8189" s="5">
        <v>41.5</v>
      </c>
      <c r="I8189" s="5">
        <v>1328</v>
      </c>
      <c r="J8189" s="5">
        <v>2822</v>
      </c>
      <c r="K8189" s="3" t="str" cm="1">
        <f t="array" ref="K8189">_xlfn.LET(_xlpm.d,UPPER(TRIM(CLEAN(SUBSTITUTE(F8189,CHAR(160),"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90" spans="1:11" hidden="1" x14ac:dyDescent="0.25">
      <c r="B8190" s="20">
        <v>45664</v>
      </c>
      <c r="C8190" s="2" t="s">
        <v>1</v>
      </c>
      <c r="D8190" s="2" t="s">
        <v>3852</v>
      </c>
      <c r="E8190" s="2" t="s">
        <v>141</v>
      </c>
      <c r="F8190" s="2" t="s">
        <v>3896</v>
      </c>
      <c r="G8190" s="5">
        <v>40</v>
      </c>
      <c r="H8190" s="5">
        <v>41.5</v>
      </c>
      <c r="I8190" s="5">
        <v>1660</v>
      </c>
      <c r="J8190" s="5">
        <v>4482</v>
      </c>
      <c r="K8190" s="3" t="str" cm="1">
        <f t="array" ref="K8190">_xlfn.LET(_xlpm.d,UPPER(TRIM(CLEAN(SUBSTITUTE(F8190,CHAR(160),"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91" spans="1:11" hidden="1" x14ac:dyDescent="0.25">
      <c r="B8191" s="20">
        <v>45664</v>
      </c>
      <c r="C8191" s="2" t="s">
        <v>1</v>
      </c>
      <c r="D8191" s="2" t="s">
        <v>1650</v>
      </c>
      <c r="E8191" s="2" t="s">
        <v>234</v>
      </c>
      <c r="F8191" s="2" t="s">
        <v>3896</v>
      </c>
      <c r="G8191" s="5">
        <v>40</v>
      </c>
      <c r="H8191" s="5">
        <v>41.5</v>
      </c>
      <c r="I8191" s="5">
        <v>1660</v>
      </c>
      <c r="J8191" s="5">
        <v>6142</v>
      </c>
      <c r="K8191" s="3" t="str" cm="1">
        <f t="array" ref="K8191">_xlfn.LET(_xlpm.d,UPPER(TRIM(CLEAN(SUBSTITUTE(F8191,CHAR(160),"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92" spans="1:11" hidden="1" x14ac:dyDescent="0.25">
      <c r="B8192" s="20">
        <v>45664</v>
      </c>
      <c r="C8192" s="2" t="s">
        <v>1</v>
      </c>
      <c r="D8192" s="2" t="s">
        <v>1364</v>
      </c>
      <c r="E8192" s="2" t="s">
        <v>158</v>
      </c>
      <c r="F8192" s="2" t="s">
        <v>3896</v>
      </c>
      <c r="G8192" s="5">
        <v>20</v>
      </c>
      <c r="H8192" s="5">
        <v>41.5</v>
      </c>
      <c r="I8192" s="5">
        <v>830</v>
      </c>
      <c r="J8192" s="5">
        <v>6972</v>
      </c>
      <c r="K8192" s="3" t="str" cm="1">
        <f t="array" ref="K8192">_xlfn.LET(_xlpm.d,UPPER(TRIM(CLEAN(SUBSTITUTE(F8192,CHAR(160),"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93" spans="2:11" hidden="1" x14ac:dyDescent="0.25">
      <c r="B8193" s="20">
        <v>45664</v>
      </c>
      <c r="C8193" s="2" t="s">
        <v>1</v>
      </c>
      <c r="D8193" s="2" t="s">
        <v>1365</v>
      </c>
      <c r="E8193" s="2" t="s">
        <v>273</v>
      </c>
      <c r="F8193" s="2" t="s">
        <v>3896</v>
      </c>
      <c r="G8193" s="5">
        <v>16</v>
      </c>
      <c r="H8193" s="5">
        <v>41.5</v>
      </c>
      <c r="I8193" s="5">
        <v>664</v>
      </c>
      <c r="J8193" s="5">
        <v>7636</v>
      </c>
      <c r="K8193" s="3" t="str" cm="1">
        <f t="array" ref="K8193">_xlfn.LET(_xlpm.d,UPPER(TRIM(CLEAN(SUBSTITUTE(F8193,CHAR(160),"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94" spans="2:11" hidden="1" x14ac:dyDescent="0.25">
      <c r="B8194" s="20">
        <v>45664</v>
      </c>
      <c r="C8194" s="2" t="s">
        <v>1</v>
      </c>
      <c r="D8194" s="2" t="s">
        <v>4085</v>
      </c>
      <c r="E8194" s="2" t="s">
        <v>1726</v>
      </c>
      <c r="F8194" s="2" t="s">
        <v>3896</v>
      </c>
      <c r="G8194" s="5">
        <v>32</v>
      </c>
      <c r="H8194" s="5">
        <v>40.99</v>
      </c>
      <c r="I8194" s="5">
        <v>1311.68</v>
      </c>
      <c r="J8194" s="5">
        <v>8947.68</v>
      </c>
      <c r="K8194" s="3" t="str" cm="1">
        <f t="array" ref="K8194">_xlfn.LET(_xlpm.d,UPPER(TRIM(CLEAN(SUBSTITUTE(F8194,CHAR(160),"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95" spans="2:11" hidden="1" x14ac:dyDescent="0.25">
      <c r="B8195" s="20">
        <v>45665</v>
      </c>
      <c r="C8195" s="2" t="s">
        <v>1</v>
      </c>
      <c r="D8195" s="2" t="s">
        <v>2591</v>
      </c>
      <c r="E8195" s="2" t="s">
        <v>145</v>
      </c>
      <c r="F8195" s="2" t="s">
        <v>3896</v>
      </c>
      <c r="G8195" s="5">
        <v>10</v>
      </c>
      <c r="H8195" s="5">
        <v>41.5</v>
      </c>
      <c r="I8195" s="5">
        <v>415</v>
      </c>
      <c r="J8195" s="5">
        <v>9362.68</v>
      </c>
      <c r="K8195" s="3" t="str" cm="1">
        <f t="array" ref="K8195">_xlfn.LET(_xlpm.d,UPPER(TRIM(CLEAN(SUBSTITUTE(F8195,CHAR(160),"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96" spans="2:11" hidden="1" x14ac:dyDescent="0.25">
      <c r="B8196" s="20">
        <v>45665</v>
      </c>
      <c r="C8196" s="2" t="s">
        <v>1</v>
      </c>
      <c r="D8196" s="2" t="s">
        <v>4086</v>
      </c>
      <c r="E8196" s="2" t="s">
        <v>189</v>
      </c>
      <c r="F8196" s="2" t="s">
        <v>3896</v>
      </c>
      <c r="G8196" s="5">
        <v>20</v>
      </c>
      <c r="H8196" s="5">
        <v>41.5</v>
      </c>
      <c r="I8196" s="5">
        <v>830</v>
      </c>
      <c r="J8196" s="5">
        <v>10192.68</v>
      </c>
      <c r="K8196" s="3" t="str" cm="1">
        <f t="array" ref="K8196">_xlfn.LET(_xlpm.d,UPPER(TRIM(CLEAN(SUBSTITUTE(F8196,CHAR(160),"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97" spans="2:11" hidden="1" x14ac:dyDescent="0.25">
      <c r="B8197" s="20">
        <v>45665</v>
      </c>
      <c r="C8197" s="2" t="s">
        <v>1</v>
      </c>
      <c r="D8197" s="2" t="s">
        <v>1653</v>
      </c>
      <c r="E8197" s="2" t="s">
        <v>224</v>
      </c>
      <c r="F8197" s="2" t="s">
        <v>3896</v>
      </c>
      <c r="G8197" s="5">
        <v>32</v>
      </c>
      <c r="H8197" s="5">
        <v>41.5</v>
      </c>
      <c r="I8197" s="5">
        <v>1328</v>
      </c>
      <c r="J8197" s="5">
        <v>11520.68</v>
      </c>
      <c r="K8197" s="3" t="str" cm="1">
        <f t="array" ref="K8197">_xlfn.LET(_xlpm.d,UPPER(TRIM(CLEAN(SUBSTITUTE(F8197,CHAR(160),"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98" spans="2:11" hidden="1" x14ac:dyDescent="0.25">
      <c r="B8198" s="20">
        <v>45666</v>
      </c>
      <c r="C8198" s="2" t="s">
        <v>1</v>
      </c>
      <c r="D8198" s="2" t="s">
        <v>1367</v>
      </c>
      <c r="E8198" s="2" t="s">
        <v>180</v>
      </c>
      <c r="F8198" s="2" t="s">
        <v>3896</v>
      </c>
      <c r="G8198" s="5">
        <v>32</v>
      </c>
      <c r="H8198" s="5">
        <v>41.5</v>
      </c>
      <c r="I8198" s="5">
        <v>1328</v>
      </c>
      <c r="J8198" s="5">
        <v>12848.68</v>
      </c>
      <c r="K8198" s="3" t="str" cm="1">
        <f t="array" ref="K8198">_xlfn.LET(_xlpm.d,UPPER(TRIM(CLEAN(SUBSTITUTE(F8198,CHAR(160),"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199" spans="2:11" hidden="1" x14ac:dyDescent="0.25">
      <c r="B8199" s="20">
        <v>45666</v>
      </c>
      <c r="C8199" s="2" t="s">
        <v>1</v>
      </c>
      <c r="D8199" s="2" t="s">
        <v>1259</v>
      </c>
      <c r="E8199" s="2" t="s">
        <v>135</v>
      </c>
      <c r="F8199" s="2" t="s">
        <v>3896</v>
      </c>
      <c r="G8199" s="5">
        <v>40</v>
      </c>
      <c r="H8199" s="5">
        <v>41.5</v>
      </c>
      <c r="I8199" s="5">
        <v>1660</v>
      </c>
      <c r="J8199" s="5">
        <v>14508.68</v>
      </c>
      <c r="K8199" s="3" t="str" cm="1">
        <f t="array" ref="K8199">_xlfn.LET(_xlpm.d,UPPER(TRIM(CLEAN(SUBSTITUTE(F8199,CHAR(160),"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00" spans="2:11" hidden="1" x14ac:dyDescent="0.25">
      <c r="B8200" s="20">
        <v>45666</v>
      </c>
      <c r="C8200" s="2" t="s">
        <v>1</v>
      </c>
      <c r="D8200" s="2" t="s">
        <v>1368</v>
      </c>
      <c r="E8200" s="2" t="s">
        <v>168</v>
      </c>
      <c r="F8200" s="2" t="s">
        <v>3896</v>
      </c>
      <c r="G8200" s="5">
        <v>32</v>
      </c>
      <c r="H8200" s="5">
        <v>41.5</v>
      </c>
      <c r="I8200" s="5">
        <v>1328</v>
      </c>
      <c r="J8200" s="5">
        <v>15836.68</v>
      </c>
      <c r="K8200" s="3" t="str" cm="1">
        <f t="array" ref="K8200">_xlfn.LET(_xlpm.d,UPPER(TRIM(CLEAN(SUBSTITUTE(F8200,CHAR(160),"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01" spans="2:11" hidden="1" x14ac:dyDescent="0.25">
      <c r="B8201" s="20">
        <v>45667</v>
      </c>
      <c r="C8201" s="2" t="s">
        <v>1</v>
      </c>
      <c r="D8201" s="2" t="s">
        <v>4087</v>
      </c>
      <c r="E8201" s="2" t="s">
        <v>186</v>
      </c>
      <c r="F8201" s="2" t="s">
        <v>3896</v>
      </c>
      <c r="G8201" s="5">
        <v>20</v>
      </c>
      <c r="H8201" s="5">
        <v>41.5</v>
      </c>
      <c r="I8201" s="5">
        <v>830</v>
      </c>
      <c r="J8201" s="5">
        <v>16666.68</v>
      </c>
      <c r="K8201" s="3" t="str" cm="1">
        <f t="array" ref="K8201">_xlfn.LET(_xlpm.d,UPPER(TRIM(CLEAN(SUBSTITUTE(F8201,CHAR(160),"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02" spans="2:11" hidden="1" x14ac:dyDescent="0.25">
      <c r="B8202" s="20">
        <v>45667</v>
      </c>
      <c r="C8202" s="2" t="s">
        <v>1</v>
      </c>
      <c r="D8202" s="2" t="s">
        <v>2603</v>
      </c>
      <c r="E8202" s="2" t="s">
        <v>305</v>
      </c>
      <c r="F8202" s="2" t="s">
        <v>3896</v>
      </c>
      <c r="G8202" s="5">
        <v>48</v>
      </c>
      <c r="H8202" s="5">
        <v>41.5</v>
      </c>
      <c r="I8202" s="5">
        <v>1992</v>
      </c>
      <c r="J8202" s="5">
        <v>18658.68</v>
      </c>
      <c r="K8202" s="3" t="str" cm="1">
        <f t="array" ref="K8202">_xlfn.LET(_xlpm.d,UPPER(TRIM(CLEAN(SUBSTITUTE(F8202,CHAR(160),"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03" spans="2:11" hidden="1" x14ac:dyDescent="0.25">
      <c r="B8203" s="20">
        <v>45671</v>
      </c>
      <c r="C8203" s="2" t="s">
        <v>1</v>
      </c>
      <c r="D8203" s="2" t="s">
        <v>1666</v>
      </c>
      <c r="E8203" s="2" t="s">
        <v>78</v>
      </c>
      <c r="F8203" s="2" t="s">
        <v>3896</v>
      </c>
      <c r="G8203" s="5">
        <v>16</v>
      </c>
      <c r="H8203" s="5">
        <v>41.5</v>
      </c>
      <c r="I8203" s="5">
        <v>664</v>
      </c>
      <c r="J8203" s="5">
        <v>19322.68</v>
      </c>
      <c r="K8203" s="3" t="str" cm="1">
        <f t="array" ref="K8203">_xlfn.LET(_xlpm.d,UPPER(TRIM(CLEAN(SUBSTITUTE(F8203,CHAR(160),"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04" spans="2:11" hidden="1" x14ac:dyDescent="0.25">
      <c r="B8204" s="20">
        <v>45671</v>
      </c>
      <c r="C8204" s="2" t="s">
        <v>1</v>
      </c>
      <c r="D8204" s="2" t="s">
        <v>1667</v>
      </c>
      <c r="E8204" s="2" t="s">
        <v>165</v>
      </c>
      <c r="F8204" s="2" t="s">
        <v>3896</v>
      </c>
      <c r="G8204" s="5">
        <v>10</v>
      </c>
      <c r="H8204" s="5">
        <v>41.5</v>
      </c>
      <c r="I8204" s="5">
        <v>415</v>
      </c>
      <c r="J8204" s="5">
        <v>19737.68</v>
      </c>
      <c r="K8204" s="3" t="str" cm="1">
        <f t="array" ref="K8204">_xlfn.LET(_xlpm.d,UPPER(TRIM(CLEAN(SUBSTITUTE(F8204,CHAR(160),"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05" spans="2:11" hidden="1" x14ac:dyDescent="0.25">
      <c r="B8205" s="20">
        <v>45671</v>
      </c>
      <c r="C8205" s="2" t="s">
        <v>1</v>
      </c>
      <c r="D8205" s="2" t="s">
        <v>1671</v>
      </c>
      <c r="E8205" s="2" t="s">
        <v>286</v>
      </c>
      <c r="F8205" s="2" t="s">
        <v>3896</v>
      </c>
      <c r="G8205" s="5">
        <v>20</v>
      </c>
      <c r="H8205" s="5">
        <v>41.5</v>
      </c>
      <c r="I8205" s="5">
        <v>830</v>
      </c>
      <c r="J8205" s="5">
        <v>20567.68</v>
      </c>
      <c r="K8205" s="3" t="str" cm="1">
        <f t="array" ref="K8205">_xlfn.LET(_xlpm.d,UPPER(TRIM(CLEAN(SUBSTITUTE(F8205,CHAR(160),"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06" spans="2:11" hidden="1" x14ac:dyDescent="0.25">
      <c r="B8206" s="20">
        <v>45672</v>
      </c>
      <c r="C8206" s="2" t="s">
        <v>1</v>
      </c>
      <c r="D8206" s="2" t="s">
        <v>1585</v>
      </c>
      <c r="E8206" s="2" t="s">
        <v>279</v>
      </c>
      <c r="F8206" s="2" t="s">
        <v>3896</v>
      </c>
      <c r="G8206" s="5">
        <v>40</v>
      </c>
      <c r="H8206" s="5">
        <v>30.5</v>
      </c>
      <c r="I8206" s="5">
        <v>1220</v>
      </c>
      <c r="J8206" s="5">
        <v>21787.68</v>
      </c>
      <c r="K8206" s="3" t="str" cm="1">
        <f t="array" ref="K8206">_xlfn.LET(_xlpm.d,UPPER(TRIM(CLEAN(SUBSTITUTE(F8206,CHAR(160),"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07" spans="2:11" hidden="1" x14ac:dyDescent="0.25">
      <c r="B8207" s="20">
        <v>45673</v>
      </c>
      <c r="C8207" s="2" t="s">
        <v>1</v>
      </c>
      <c r="D8207" s="2" t="s">
        <v>1672</v>
      </c>
      <c r="E8207" s="2" t="s">
        <v>268</v>
      </c>
      <c r="F8207" s="2" t="s">
        <v>3896</v>
      </c>
      <c r="G8207" s="5">
        <v>40</v>
      </c>
      <c r="H8207" s="5">
        <v>41.5</v>
      </c>
      <c r="I8207" s="5">
        <v>1660</v>
      </c>
      <c r="J8207" s="5">
        <v>23447.68</v>
      </c>
      <c r="K8207" s="3" t="str" cm="1">
        <f t="array" ref="K8207">_xlfn.LET(_xlpm.d,UPPER(TRIM(CLEAN(SUBSTITUTE(F8207,CHAR(160),"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08" spans="2:11" hidden="1" x14ac:dyDescent="0.25">
      <c r="B8208" s="20">
        <v>45673</v>
      </c>
      <c r="C8208" s="2" t="s">
        <v>1</v>
      </c>
      <c r="D8208" s="2" t="s">
        <v>1674</v>
      </c>
      <c r="E8208" s="2" t="s">
        <v>151</v>
      </c>
      <c r="F8208" s="2" t="s">
        <v>3896</v>
      </c>
      <c r="G8208" s="5">
        <v>20</v>
      </c>
      <c r="H8208" s="5">
        <v>41.5</v>
      </c>
      <c r="I8208" s="5">
        <v>830</v>
      </c>
      <c r="J8208" s="5">
        <v>24277.68</v>
      </c>
      <c r="K8208" s="3" t="str" cm="1">
        <f t="array" ref="K8208">_xlfn.LET(_xlpm.d,UPPER(TRIM(CLEAN(SUBSTITUTE(F8208,CHAR(160),"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09" spans="2:11" hidden="1" x14ac:dyDescent="0.25">
      <c r="B8209" s="20">
        <v>45674</v>
      </c>
      <c r="C8209" s="2" t="s">
        <v>1</v>
      </c>
      <c r="D8209" s="2" t="s">
        <v>2446</v>
      </c>
      <c r="E8209" s="2" t="s">
        <v>2447</v>
      </c>
      <c r="F8209" s="2" t="s">
        <v>3896</v>
      </c>
      <c r="G8209" s="5">
        <v>10</v>
      </c>
      <c r="H8209" s="5">
        <v>40.99</v>
      </c>
      <c r="I8209" s="5">
        <v>409.9</v>
      </c>
      <c r="J8209" s="5">
        <v>24687.58</v>
      </c>
      <c r="K8209" s="3" t="str" cm="1">
        <f t="array" ref="K8209">_xlfn.LET(_xlpm.d,UPPER(TRIM(CLEAN(SUBSTITUTE(F8209,CHAR(160),"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10" spans="2:11" hidden="1" x14ac:dyDescent="0.25">
      <c r="B8210" s="20">
        <v>45674</v>
      </c>
      <c r="C8210" s="2" t="s">
        <v>1</v>
      </c>
      <c r="D8210" s="2" t="s">
        <v>884</v>
      </c>
      <c r="E8210" s="2" t="s">
        <v>243</v>
      </c>
      <c r="F8210" s="2" t="s">
        <v>3896</v>
      </c>
      <c r="G8210" s="5">
        <v>60</v>
      </c>
      <c r="H8210" s="5">
        <v>41.5</v>
      </c>
      <c r="I8210" s="5">
        <v>2490</v>
      </c>
      <c r="J8210" s="5">
        <v>27177.58</v>
      </c>
      <c r="K8210" s="3" t="str" cm="1">
        <f t="array" ref="K8210">_xlfn.LET(_xlpm.d,UPPER(TRIM(CLEAN(SUBSTITUTE(F8210,CHAR(160),"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11" spans="2:11" hidden="1" x14ac:dyDescent="0.25">
      <c r="B8211" s="20">
        <v>45674</v>
      </c>
      <c r="C8211" s="2" t="s">
        <v>1</v>
      </c>
      <c r="D8211" s="2" t="s">
        <v>885</v>
      </c>
      <c r="E8211" s="2" t="s">
        <v>154</v>
      </c>
      <c r="F8211" s="2" t="s">
        <v>3896</v>
      </c>
      <c r="G8211" s="5">
        <v>32</v>
      </c>
      <c r="H8211" s="5">
        <v>41.5</v>
      </c>
      <c r="I8211" s="5">
        <v>1328</v>
      </c>
      <c r="J8211" s="5">
        <v>28505.58</v>
      </c>
      <c r="K8211" s="3" t="str" cm="1">
        <f t="array" ref="K8211">_xlfn.LET(_xlpm.d,UPPER(TRIM(CLEAN(SUBSTITUTE(F8211,CHAR(160),"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12" spans="2:11" hidden="1" x14ac:dyDescent="0.25">
      <c r="B8212" s="20">
        <v>45674</v>
      </c>
      <c r="C8212" s="2" t="s">
        <v>1</v>
      </c>
      <c r="D8212" s="2" t="s">
        <v>1676</v>
      </c>
      <c r="E8212" s="2" t="s">
        <v>43</v>
      </c>
      <c r="F8212" s="2" t="s">
        <v>3896</v>
      </c>
      <c r="G8212" s="5">
        <v>32</v>
      </c>
      <c r="H8212" s="5">
        <v>38.799999999999997</v>
      </c>
      <c r="I8212" s="5">
        <v>1241.5999999999999</v>
      </c>
      <c r="J8212" s="5">
        <v>29747.18</v>
      </c>
      <c r="K8212" s="3" t="str" cm="1">
        <f t="array" ref="K8212">_xlfn.LET(_xlpm.d,UPPER(TRIM(CLEAN(SUBSTITUTE(F8212,CHAR(160),"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13" spans="2:11" hidden="1" x14ac:dyDescent="0.25">
      <c r="B8213" s="20">
        <v>45677</v>
      </c>
      <c r="C8213" s="2" t="s">
        <v>1</v>
      </c>
      <c r="D8213" s="2" t="s">
        <v>2618</v>
      </c>
      <c r="E8213" s="2" t="s">
        <v>248</v>
      </c>
      <c r="F8213" s="2" t="s">
        <v>3896</v>
      </c>
      <c r="G8213" s="5">
        <v>20</v>
      </c>
      <c r="H8213" s="5">
        <v>41.5</v>
      </c>
      <c r="I8213" s="5">
        <v>830</v>
      </c>
      <c r="J8213" s="5">
        <v>30577.18</v>
      </c>
      <c r="K8213" s="3" t="str" cm="1">
        <f t="array" ref="K8213">_xlfn.LET(_xlpm.d,UPPER(TRIM(CLEAN(SUBSTITUTE(F8213,CHAR(160),"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14" spans="2:11" hidden="1" x14ac:dyDescent="0.25">
      <c r="B8214" s="20">
        <v>45677</v>
      </c>
      <c r="C8214" s="2" t="s">
        <v>1</v>
      </c>
      <c r="D8214" s="2" t="s">
        <v>2619</v>
      </c>
      <c r="E8214" s="2" t="s">
        <v>254</v>
      </c>
      <c r="F8214" s="2" t="s">
        <v>3896</v>
      </c>
      <c r="G8214" s="5">
        <v>30</v>
      </c>
      <c r="H8214" s="5">
        <v>41.5</v>
      </c>
      <c r="I8214" s="5">
        <v>1245</v>
      </c>
      <c r="J8214" s="5">
        <v>31822.18</v>
      </c>
      <c r="K8214" s="3" t="str" cm="1">
        <f t="array" ref="K8214">_xlfn.LET(_xlpm.d,UPPER(TRIM(CLEAN(SUBSTITUTE(F8214,CHAR(160),"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15" spans="2:11" hidden="1" x14ac:dyDescent="0.25">
      <c r="B8215" s="20">
        <v>45681</v>
      </c>
      <c r="C8215" s="2" t="s">
        <v>1</v>
      </c>
      <c r="D8215" s="2" t="s">
        <v>3570</v>
      </c>
      <c r="E8215" s="2" t="s">
        <v>835</v>
      </c>
      <c r="F8215" s="2" t="s">
        <v>3896</v>
      </c>
      <c r="G8215" s="5">
        <v>20</v>
      </c>
      <c r="H8215" s="5">
        <v>40.99</v>
      </c>
      <c r="I8215" s="5">
        <v>819.8</v>
      </c>
      <c r="J8215" s="5">
        <v>32641.98</v>
      </c>
      <c r="K8215" s="3" t="str" cm="1">
        <f t="array" ref="K8215">_xlfn.LET(_xlpm.d,UPPER(TRIM(CLEAN(SUBSTITUTE(F8215,CHAR(160),"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16" spans="2:11" hidden="1" x14ac:dyDescent="0.25">
      <c r="B8216" s="20">
        <v>45681</v>
      </c>
      <c r="C8216" s="2" t="s">
        <v>1</v>
      </c>
      <c r="D8216" s="2" t="s">
        <v>2641</v>
      </c>
      <c r="E8216" s="2" t="s">
        <v>224</v>
      </c>
      <c r="F8216" s="2" t="s">
        <v>3896</v>
      </c>
      <c r="G8216" s="5">
        <v>10</v>
      </c>
      <c r="H8216" s="5">
        <v>41.5</v>
      </c>
      <c r="I8216" s="5">
        <v>415</v>
      </c>
      <c r="J8216" s="5">
        <v>33056.979999999996</v>
      </c>
      <c r="K8216" s="3" t="str" cm="1">
        <f t="array" ref="K8216">_xlfn.LET(_xlpm.d,UPPER(TRIM(CLEAN(SUBSTITUTE(F8216,CHAR(160),"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17" spans="2:11" hidden="1" x14ac:dyDescent="0.25">
      <c r="B8217" s="20">
        <v>45688</v>
      </c>
      <c r="C8217" s="2" t="s">
        <v>1</v>
      </c>
      <c r="D8217" s="2" t="s">
        <v>912</v>
      </c>
      <c r="E8217" s="2" t="s">
        <v>154</v>
      </c>
      <c r="F8217" s="2" t="s">
        <v>3896</v>
      </c>
      <c r="G8217" s="5">
        <v>28</v>
      </c>
      <c r="H8217" s="5">
        <v>41.5</v>
      </c>
      <c r="I8217" s="5">
        <v>1162</v>
      </c>
      <c r="J8217" s="5">
        <v>34218.979999999996</v>
      </c>
      <c r="K8217" s="3" t="str" cm="1">
        <f t="array" ref="K8217">_xlfn.LET(_xlpm.d,UPPER(TRIM(CLEAN(SUBSTITUTE(F8217,CHAR(160),"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18" spans="2:11" hidden="1" x14ac:dyDescent="0.25">
      <c r="B8218" s="20">
        <v>45912</v>
      </c>
      <c r="C8218" s="2" t="s">
        <v>1</v>
      </c>
      <c r="D8218" s="2" t="s">
        <v>3094</v>
      </c>
      <c r="E8218" s="2" t="s">
        <v>73</v>
      </c>
      <c r="F8218" s="2" t="s">
        <v>3896</v>
      </c>
      <c r="G8218" s="5">
        <v>1</v>
      </c>
      <c r="H8218" s="5">
        <v>32.950000000000003</v>
      </c>
      <c r="I8218" s="5">
        <v>32.950000000000003</v>
      </c>
      <c r="J8218" s="5">
        <v>34251.929999999993</v>
      </c>
      <c r="K8218" s="3" t="str" cm="1">
        <f t="array" ref="K8218">_xlfn.LET(_xlpm.d,UPPER(TRIM(CLEAN(SUBSTITUTE(F8218,CHAR(160),"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19" spans="2:11" hidden="1" x14ac:dyDescent="0.25">
      <c r="B8219" s="20">
        <v>45968</v>
      </c>
      <c r="C8219" s="2" t="s">
        <v>1</v>
      </c>
      <c r="D8219" s="2" t="s">
        <v>3708</v>
      </c>
      <c r="E8219" s="2" t="s">
        <v>835</v>
      </c>
      <c r="F8219" s="2" t="s">
        <v>3896</v>
      </c>
      <c r="G8219" s="5">
        <v>16</v>
      </c>
      <c r="H8219" s="5">
        <v>32.950000000000003</v>
      </c>
      <c r="I8219" s="5">
        <v>527.20000000000005</v>
      </c>
      <c r="J8219" s="5">
        <v>34779.12999999999</v>
      </c>
      <c r="K8219" s="3" t="str" cm="1">
        <f t="array" ref="K8219">_xlfn.LET(_xlpm.d,UPPER(TRIM(CLEAN(SUBSTITUTE(F8219,CHAR(160),"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20" spans="2:11" hidden="1" x14ac:dyDescent="0.25">
      <c r="B8220" s="20">
        <v>45968</v>
      </c>
      <c r="C8220" s="2" t="s">
        <v>1</v>
      </c>
      <c r="D8220" s="2" t="s">
        <v>3271</v>
      </c>
      <c r="E8220" s="2" t="s">
        <v>170</v>
      </c>
      <c r="F8220" s="2" t="s">
        <v>3896</v>
      </c>
      <c r="G8220" s="5">
        <v>16</v>
      </c>
      <c r="H8220" s="5">
        <v>32.950000000000003</v>
      </c>
      <c r="I8220" s="5">
        <v>527.20000000000005</v>
      </c>
      <c r="J8220" s="5">
        <v>35306.329999999987</v>
      </c>
      <c r="K8220" s="3" t="str" cm="1">
        <f t="array" ref="K8220">_xlfn.LET(_xlpm.d,UPPER(TRIM(CLEAN(SUBSTITUTE(F8220,CHAR(160),"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21" spans="2:11" hidden="1" x14ac:dyDescent="0.25">
      <c r="B8221" s="20">
        <v>45972</v>
      </c>
      <c r="C8221" s="2" t="s">
        <v>1</v>
      </c>
      <c r="D8221" s="2" t="s">
        <v>3280</v>
      </c>
      <c r="E8221" s="2" t="s">
        <v>1235</v>
      </c>
      <c r="F8221" s="2" t="s">
        <v>4088</v>
      </c>
      <c r="G8221" s="5">
        <v>5</v>
      </c>
      <c r="H8221" s="5">
        <v>32.950000000000003</v>
      </c>
      <c r="I8221" s="5">
        <v>164.75</v>
      </c>
      <c r="J8221" s="5">
        <v>35471.079999999987</v>
      </c>
      <c r="K8221" s="3" t="str" cm="1">
        <f t="array" ref="K8221">_xlfn.LET(_xlpm.d,UPPER(TRIM(CLEAN(SUBSTITUTE(F8221,CHAR(160),"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22" spans="2:11" hidden="1" x14ac:dyDescent="0.25">
      <c r="B8222" s="20">
        <v>45972</v>
      </c>
      <c r="C8222" s="2" t="s">
        <v>1</v>
      </c>
      <c r="D8222" s="2" t="s">
        <v>3280</v>
      </c>
      <c r="E8222" s="2" t="s">
        <v>1235</v>
      </c>
      <c r="F8222" s="2" t="s">
        <v>4089</v>
      </c>
      <c r="G8222" s="5">
        <v>5</v>
      </c>
      <c r="H8222" s="5">
        <v>32.950000000000003</v>
      </c>
      <c r="I8222" s="5">
        <v>164.75</v>
      </c>
      <c r="J8222" s="5">
        <v>35635.829999999987</v>
      </c>
      <c r="K8222" s="3" t="str" cm="1">
        <f t="array" ref="K8222">_xlfn.LET(_xlpm.d,UPPER(TRIM(CLEAN(SUBSTITUTE(F8222,CHAR(160),"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23" spans="2:11" hidden="1" x14ac:dyDescent="0.25">
      <c r="B8223" s="20">
        <v>46030</v>
      </c>
      <c r="C8223" s="2" t="s">
        <v>1</v>
      </c>
      <c r="D8223" s="2" t="s">
        <v>3597</v>
      </c>
      <c r="E8223" s="2" t="s">
        <v>835</v>
      </c>
      <c r="F8223" s="2" t="s">
        <v>3896</v>
      </c>
      <c r="G8223" s="5">
        <v>16</v>
      </c>
      <c r="H8223" s="5">
        <v>32.950000000000003</v>
      </c>
      <c r="I8223" s="5">
        <v>527.20000000000005</v>
      </c>
      <c r="J8223" s="5">
        <v>36163.029999999984</v>
      </c>
      <c r="K8223" s="3" t="str" cm="1">
        <f t="array" ref="K8223">_xlfn.LET(_xlpm.d,UPPER(TRIM(CLEAN(SUBSTITUTE(F8223,CHAR(160),"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24" spans="2:11" hidden="1" x14ac:dyDescent="0.25">
      <c r="B8224" s="20">
        <v>46052</v>
      </c>
      <c r="C8224" s="2" t="s">
        <v>1</v>
      </c>
      <c r="D8224" s="2" t="s">
        <v>3911</v>
      </c>
      <c r="E8224" s="2" t="s">
        <v>835</v>
      </c>
      <c r="F8224" s="2" t="s">
        <v>3896</v>
      </c>
      <c r="G8224" s="5">
        <v>16</v>
      </c>
      <c r="H8224" s="5">
        <v>32.950000000000003</v>
      </c>
      <c r="I8224" s="5">
        <v>527.20000000000005</v>
      </c>
      <c r="J8224" s="5">
        <v>36690.229999999981</v>
      </c>
      <c r="K8224" s="3" t="str" cm="1">
        <f t="array" ref="K8224">_xlfn.LET(_xlpm.d,UPPER(TRIM(CLEAN(SUBSTITUTE(F8224,CHAR(160),"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25" spans="1:11" hidden="1" x14ac:dyDescent="0.25">
      <c r="B8225" s="20">
        <v>46058</v>
      </c>
      <c r="C8225" s="2" t="s">
        <v>1</v>
      </c>
      <c r="D8225" s="2" t="s">
        <v>3616</v>
      </c>
      <c r="E8225" s="2" t="s">
        <v>835</v>
      </c>
      <c r="F8225" s="2" t="s">
        <v>3896</v>
      </c>
      <c r="G8225" s="5">
        <v>16</v>
      </c>
      <c r="H8225" s="5">
        <v>32.950000000000003</v>
      </c>
      <c r="I8225" s="5">
        <v>527.20000000000005</v>
      </c>
      <c r="J8225" s="5">
        <v>37217.429999999978</v>
      </c>
      <c r="K8225" s="3" t="str" cm="1">
        <f t="array" ref="K8225">_xlfn.LET(_xlpm.d,UPPER(TRIM(CLEAN(SUBSTITUTE(F8225,CHAR(160),"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26" spans="1:11" hidden="1" x14ac:dyDescent="0.25">
      <c r="B8226" s="20">
        <v>46079</v>
      </c>
      <c r="C8226" s="2" t="s">
        <v>1</v>
      </c>
      <c r="D8226" s="2" t="s">
        <v>3821</v>
      </c>
      <c r="E8226" s="2" t="s">
        <v>27</v>
      </c>
      <c r="F8226" s="2" t="s">
        <v>3896</v>
      </c>
      <c r="G8226" s="5">
        <v>18</v>
      </c>
      <c r="H8226" s="5">
        <v>32.950000000000003</v>
      </c>
      <c r="I8226" s="5">
        <v>593.1</v>
      </c>
      <c r="J8226" s="5">
        <v>37810.529999999977</v>
      </c>
      <c r="K8226" s="3" t="str" cm="1">
        <f t="array" ref="K8226">_xlfn.LET(_xlpm.d,UPPER(TRIM(CLEAN(SUBSTITUTE(F8226,CHAR(160),"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27" spans="1:11" hidden="1" x14ac:dyDescent="0.25">
      <c r="B8227" s="20">
        <v>46080</v>
      </c>
      <c r="C8227" s="2" t="s">
        <v>1</v>
      </c>
      <c r="D8227" s="2" t="s">
        <v>2379</v>
      </c>
      <c r="E8227" s="2" t="s">
        <v>1944</v>
      </c>
      <c r="F8227" s="2" t="s">
        <v>3896</v>
      </c>
      <c r="G8227" s="5">
        <v>16</v>
      </c>
      <c r="H8227" s="5">
        <v>32.950000000000003</v>
      </c>
      <c r="I8227" s="5">
        <v>527.20000000000005</v>
      </c>
      <c r="J8227" s="5">
        <v>38337.729999999974</v>
      </c>
      <c r="K8227" s="3" t="str" cm="1">
        <f t="array" ref="K8227">_xlfn.LET(_xlpm.d,UPPER(TRIM(CLEAN(SUBSTITUTE(F8227,CHAR(160),"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28" spans="1:11" hidden="1" x14ac:dyDescent="0.25">
      <c r="A8228" s="11" t="s">
        <v>4090</v>
      </c>
      <c r="G8228" s="6">
        <v>963</v>
      </c>
      <c r="I8228" s="7">
        <f>I8187+I8188+I8189+I8190+I8191+I8192+I8193+I8194+I8195+I8196+I8197+I8198+I8199+I8200+I8201+I8202+I8203+I8204+I8205+I8206+I8207+I8208+I8209+I8210+I8211+I8212+I8213+I8214+I8215+I8216+I8217+I8218+I8219+I8220+I8221+I8222+I8223+I8224+I8225+I8226+I8227</f>
        <v>38337.729999999974</v>
      </c>
      <c r="K8228" s="3" t="str" cm="1">
        <f t="array" ref="K8228">_xlfn.LET(_xlpm.d,UPPER(TRIM(CLEAN(SUBSTITUTE(F8228,CHAR(160),"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229" spans="1:11" hidden="1" x14ac:dyDescent="0.25">
      <c r="A8229" s="10" t="s">
        <v>4091</v>
      </c>
      <c r="K8229" s="3" t="str" cm="1">
        <f t="array" ref="K8229">_xlfn.LET(_xlpm.d,UPPER(TRIM(CLEAN(SUBSTITUTE(F8229,CHAR(160),"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230" spans="1:11" hidden="1" x14ac:dyDescent="0.25">
      <c r="B8230" s="20">
        <v>46070</v>
      </c>
      <c r="C8230" s="2" t="s">
        <v>1</v>
      </c>
      <c r="D8230" s="2" t="s">
        <v>1609</v>
      </c>
      <c r="E8230" s="2" t="s">
        <v>746</v>
      </c>
      <c r="F8230" s="2" t="s">
        <v>4092</v>
      </c>
      <c r="G8230" s="5">
        <v>39</v>
      </c>
      <c r="H8230" s="5">
        <v>29</v>
      </c>
      <c r="I8230" s="5">
        <v>1131</v>
      </c>
      <c r="J8230" s="5">
        <v>1131</v>
      </c>
      <c r="K8230" s="3" t="str" cm="1">
        <f t="array" ref="K8230">_xlfn.LET(_xlpm.d,UPPER(TRIM(CLEAN(SUBSTITUTE(F8230,CHAR(160),"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31" spans="1:11" hidden="1" x14ac:dyDescent="0.25">
      <c r="A8231" s="11" t="s">
        <v>4093</v>
      </c>
      <c r="G8231" s="6">
        <v>39</v>
      </c>
      <c r="I8231" s="7">
        <f>I8230</f>
        <v>1131</v>
      </c>
      <c r="K8231" s="3" t="str" cm="1">
        <f t="array" ref="K8231">_xlfn.LET(_xlpm.d,UPPER(TRIM(CLEAN(SUBSTITUTE(F8231,CHAR(160),"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232" spans="1:11" hidden="1" x14ac:dyDescent="0.25">
      <c r="A8232" s="10" t="s">
        <v>4094</v>
      </c>
      <c r="K8232" s="3" t="str" cm="1">
        <f t="array" ref="K8232">_xlfn.LET(_xlpm.d,UPPER(TRIM(CLEAN(SUBSTITUTE(F8232,CHAR(160),"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233" spans="1:11" hidden="1" x14ac:dyDescent="0.25">
      <c r="B8233" s="20">
        <v>45673</v>
      </c>
      <c r="C8233" s="2" t="s">
        <v>1</v>
      </c>
      <c r="D8233" s="2" t="s">
        <v>1624</v>
      </c>
      <c r="E8233" s="2" t="s">
        <v>746</v>
      </c>
      <c r="F8233" s="2" t="s">
        <v>4095</v>
      </c>
      <c r="G8233" s="5">
        <v>40</v>
      </c>
      <c r="H8233" s="5">
        <v>40.99</v>
      </c>
      <c r="I8233" s="5">
        <v>1639.6</v>
      </c>
      <c r="J8233" s="5">
        <v>1639.6</v>
      </c>
      <c r="K8233" s="3" t="str" cm="1">
        <f t="array" ref="K8233">_xlfn.LET(_xlpm.d,UPPER(TRIM(CLEAN(SUBSTITUTE(F8233,CHAR(160),"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34" spans="1:11" hidden="1" x14ac:dyDescent="0.25">
      <c r="A8234" s="11" t="s">
        <v>4096</v>
      </c>
      <c r="G8234" s="6">
        <v>40</v>
      </c>
      <c r="I8234" s="7">
        <f>I8233</f>
        <v>1639.6</v>
      </c>
      <c r="K8234" s="3" t="str" cm="1">
        <f t="array" ref="K8234">_xlfn.LET(_xlpm.d,UPPER(TRIM(CLEAN(SUBSTITUTE(F8234,CHAR(160),"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235" spans="1:11" hidden="1" x14ac:dyDescent="0.25">
      <c r="A8235" s="10" t="s">
        <v>4097</v>
      </c>
      <c r="K8235" s="3" t="str" cm="1">
        <f t="array" ref="K8235">_xlfn.LET(_xlpm.d,UPPER(TRIM(CLEAN(SUBSTITUTE(F8235,CHAR(160),"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236" spans="1:11" hidden="1" x14ac:dyDescent="0.25">
      <c r="B8236" s="20">
        <v>45695</v>
      </c>
      <c r="C8236" s="2" t="s">
        <v>1</v>
      </c>
      <c r="D8236" s="2" t="s">
        <v>4098</v>
      </c>
      <c r="E8236" s="2" t="s">
        <v>38</v>
      </c>
      <c r="F8236" s="2" t="s">
        <v>4097</v>
      </c>
      <c r="G8236" s="5">
        <v>3</v>
      </c>
      <c r="H8236" s="5">
        <v>40.99</v>
      </c>
      <c r="I8236" s="5">
        <v>122.97</v>
      </c>
      <c r="J8236" s="5">
        <v>122.97</v>
      </c>
      <c r="K8236" s="3" t="str" cm="1">
        <f t="array" ref="K8236">_xlfn.LET(_xlpm.d,UPPER(TRIM(CLEAN(SUBSTITUTE(F8236,CHAR(160),"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37" spans="1:11" hidden="1" x14ac:dyDescent="0.25">
      <c r="B8237" s="20">
        <v>45695</v>
      </c>
      <c r="C8237" s="2" t="s">
        <v>1</v>
      </c>
      <c r="D8237" s="2" t="s">
        <v>3631</v>
      </c>
      <c r="E8237" s="2" t="s">
        <v>2447</v>
      </c>
      <c r="F8237" s="2" t="s">
        <v>4097</v>
      </c>
      <c r="G8237" s="5">
        <v>32</v>
      </c>
      <c r="H8237" s="5">
        <v>41.5</v>
      </c>
      <c r="I8237" s="5">
        <v>1328</v>
      </c>
      <c r="J8237" s="5">
        <v>1450.97</v>
      </c>
      <c r="K8237" s="3" t="str" cm="1">
        <f t="array" ref="K8237">_xlfn.LET(_xlpm.d,UPPER(TRIM(CLEAN(SUBSTITUTE(F8237,CHAR(160),"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38" spans="1:11" hidden="1" x14ac:dyDescent="0.25">
      <c r="B8238" s="20">
        <v>45695</v>
      </c>
      <c r="C8238" s="2" t="s">
        <v>1</v>
      </c>
      <c r="D8238" s="2" t="s">
        <v>4099</v>
      </c>
      <c r="E8238" s="2" t="s">
        <v>835</v>
      </c>
      <c r="F8238" s="2" t="s">
        <v>4097</v>
      </c>
      <c r="G8238" s="5">
        <v>16</v>
      </c>
      <c r="H8238" s="5">
        <v>41.5</v>
      </c>
      <c r="I8238" s="5">
        <v>664</v>
      </c>
      <c r="J8238" s="5">
        <v>2114.9700000000003</v>
      </c>
      <c r="K8238" s="3" t="str" cm="1">
        <f t="array" ref="K8238">_xlfn.LET(_xlpm.d,UPPER(TRIM(CLEAN(SUBSTITUTE(F8238,CHAR(160),"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39" spans="1:11" hidden="1" x14ac:dyDescent="0.25">
      <c r="B8239" s="20">
        <v>46052</v>
      </c>
      <c r="C8239" s="2" t="s">
        <v>1</v>
      </c>
      <c r="D8239" s="2" t="s">
        <v>3911</v>
      </c>
      <c r="E8239" s="2" t="s">
        <v>835</v>
      </c>
      <c r="F8239" s="2" t="s">
        <v>4097</v>
      </c>
      <c r="G8239" s="5">
        <v>10</v>
      </c>
      <c r="H8239" s="5">
        <v>40.99</v>
      </c>
      <c r="I8239" s="5">
        <v>409.9</v>
      </c>
      <c r="J8239" s="5">
        <v>2524.8700000000003</v>
      </c>
      <c r="K8239" s="3" t="str" cm="1">
        <f t="array" ref="K8239">_xlfn.LET(_xlpm.d,UPPER(TRIM(CLEAN(SUBSTITUTE(F8239,CHAR(160),"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40" spans="1:11" hidden="1" x14ac:dyDescent="0.25">
      <c r="A8240" s="11" t="s">
        <v>4100</v>
      </c>
      <c r="G8240" s="6">
        <v>61</v>
      </c>
      <c r="I8240" s="7">
        <f>I8236+I8237+I8238+I8239</f>
        <v>2524.8700000000003</v>
      </c>
      <c r="K8240" s="3" t="str" cm="1">
        <f t="array" ref="K8240">_xlfn.LET(_xlpm.d,UPPER(TRIM(CLEAN(SUBSTITUTE(F8240,CHAR(160),"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241" spans="1:11" hidden="1" x14ac:dyDescent="0.25">
      <c r="A8241" s="10" t="s">
        <v>4101</v>
      </c>
      <c r="K8241" s="3" t="str" cm="1">
        <f t="array" ref="K8241">_xlfn.LET(_xlpm.d,UPPER(TRIM(CLEAN(SUBSTITUTE(F8241,CHAR(160),"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242" spans="1:11" hidden="1" x14ac:dyDescent="0.25">
      <c r="B8242" s="20">
        <v>45664</v>
      </c>
      <c r="C8242" s="2" t="s">
        <v>1</v>
      </c>
      <c r="D8242" s="2" t="s">
        <v>1364</v>
      </c>
      <c r="E8242" s="2" t="s">
        <v>158</v>
      </c>
      <c r="F8242" s="2" t="s">
        <v>4102</v>
      </c>
      <c r="G8242" s="5">
        <v>14</v>
      </c>
      <c r="H8242" s="5">
        <v>41.5</v>
      </c>
      <c r="I8242" s="5">
        <v>581</v>
      </c>
      <c r="J8242" s="5">
        <v>581</v>
      </c>
      <c r="K8242" s="3" t="str" cm="1">
        <f t="array" ref="K8242">_xlfn.LET(_xlpm.d,UPPER(TRIM(CLEAN(SUBSTITUTE(F8242,CHAR(160),"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43" spans="1:11" hidden="1" x14ac:dyDescent="0.25">
      <c r="B8243" s="20">
        <v>45771</v>
      </c>
      <c r="C8243" s="2" t="s">
        <v>1</v>
      </c>
      <c r="D8243" s="2" t="s">
        <v>2816</v>
      </c>
      <c r="E8243" s="2" t="s">
        <v>305</v>
      </c>
      <c r="F8243" s="2" t="s">
        <v>4101</v>
      </c>
      <c r="G8243" s="5">
        <v>32</v>
      </c>
      <c r="H8243" s="5">
        <v>41.5</v>
      </c>
      <c r="I8243" s="5">
        <v>1328</v>
      </c>
      <c r="J8243" s="5">
        <v>1909</v>
      </c>
      <c r="K8243" s="3" t="str" cm="1">
        <f t="array" ref="K8243">_xlfn.LET(_xlpm.d,UPPER(TRIM(CLEAN(SUBSTITUTE(F8243,CHAR(160),"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44" spans="1:11" hidden="1" x14ac:dyDescent="0.25">
      <c r="B8244" s="20">
        <v>45785</v>
      </c>
      <c r="C8244" s="2" t="s">
        <v>1</v>
      </c>
      <c r="D8244" s="2" t="s">
        <v>545</v>
      </c>
      <c r="E8244" s="2" t="s">
        <v>192</v>
      </c>
      <c r="F8244" s="2" t="s">
        <v>4101</v>
      </c>
      <c r="G8244" s="5">
        <v>40</v>
      </c>
      <c r="H8244" s="5">
        <v>41.5</v>
      </c>
      <c r="I8244" s="5">
        <v>1660</v>
      </c>
      <c r="J8244" s="5">
        <v>3569</v>
      </c>
      <c r="K8244" s="3" t="str" cm="1">
        <f t="array" ref="K8244">_xlfn.LET(_xlpm.d,UPPER(TRIM(CLEAN(SUBSTITUTE(F8244,CHAR(160),"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45" spans="1:11" hidden="1" x14ac:dyDescent="0.25">
      <c r="B8245" s="20">
        <v>45785</v>
      </c>
      <c r="C8245" s="2" t="s">
        <v>1</v>
      </c>
      <c r="D8245" s="2" t="s">
        <v>1339</v>
      </c>
      <c r="E8245" s="2" t="s">
        <v>180</v>
      </c>
      <c r="F8245" s="2" t="s">
        <v>4101</v>
      </c>
      <c r="G8245" s="5">
        <v>32</v>
      </c>
      <c r="H8245" s="5">
        <v>41.5</v>
      </c>
      <c r="I8245" s="5">
        <v>1328</v>
      </c>
      <c r="J8245" s="5">
        <v>4897</v>
      </c>
      <c r="K8245" s="3" t="str" cm="1">
        <f t="array" ref="K8245">_xlfn.LET(_xlpm.d,UPPER(TRIM(CLEAN(SUBSTITUTE(F8245,CHAR(160),"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46" spans="1:11" hidden="1" x14ac:dyDescent="0.25">
      <c r="B8246" s="20">
        <v>45785</v>
      </c>
      <c r="C8246" s="2" t="s">
        <v>1</v>
      </c>
      <c r="D8246" s="2" t="s">
        <v>4103</v>
      </c>
      <c r="E8246" s="2" t="s">
        <v>3</v>
      </c>
      <c r="F8246" s="2" t="s">
        <v>4101</v>
      </c>
      <c r="G8246" s="5">
        <v>16</v>
      </c>
      <c r="H8246" s="5">
        <v>40.99</v>
      </c>
      <c r="I8246" s="5">
        <v>655.84</v>
      </c>
      <c r="J8246" s="5">
        <v>5552.84</v>
      </c>
      <c r="K8246" s="3" t="str" cm="1">
        <f t="array" ref="K8246">_xlfn.LET(_xlpm.d,UPPER(TRIM(CLEAN(SUBSTITUTE(F8246,CHAR(160),"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47" spans="1:11" hidden="1" x14ac:dyDescent="0.25">
      <c r="B8247" s="20">
        <v>45786</v>
      </c>
      <c r="C8247" s="2" t="s">
        <v>1</v>
      </c>
      <c r="D8247" s="2" t="s">
        <v>1412</v>
      </c>
      <c r="E8247" s="2" t="s">
        <v>236</v>
      </c>
      <c r="F8247" s="2" t="s">
        <v>4101</v>
      </c>
      <c r="G8247" s="5">
        <v>40</v>
      </c>
      <c r="H8247" s="5">
        <v>41.5</v>
      </c>
      <c r="I8247" s="5">
        <v>1660</v>
      </c>
      <c r="J8247" s="5">
        <v>7212.84</v>
      </c>
      <c r="K8247" s="3" t="str" cm="1">
        <f t="array" ref="K8247">_xlfn.LET(_xlpm.d,UPPER(TRIM(CLEAN(SUBSTITUTE(F8247,CHAR(160),"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48" spans="1:11" hidden="1" x14ac:dyDescent="0.25">
      <c r="B8248" s="20">
        <v>45786</v>
      </c>
      <c r="C8248" s="2" t="s">
        <v>1</v>
      </c>
      <c r="D8248" s="2" t="s">
        <v>546</v>
      </c>
      <c r="E8248" s="2" t="s">
        <v>238</v>
      </c>
      <c r="F8248" s="2" t="s">
        <v>4101</v>
      </c>
      <c r="G8248" s="5">
        <v>20</v>
      </c>
      <c r="H8248" s="5">
        <v>41.5</v>
      </c>
      <c r="I8248" s="5">
        <v>830</v>
      </c>
      <c r="J8248" s="5">
        <v>8042.84</v>
      </c>
      <c r="K8248" s="3" t="str" cm="1">
        <f t="array" ref="K8248">_xlfn.LET(_xlpm.d,UPPER(TRIM(CLEAN(SUBSTITUTE(F8248,CHAR(160),"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49" spans="1:11" hidden="1" x14ac:dyDescent="0.25">
      <c r="B8249" s="20">
        <v>45786</v>
      </c>
      <c r="C8249" s="2" t="s">
        <v>1</v>
      </c>
      <c r="D8249" s="2" t="s">
        <v>1413</v>
      </c>
      <c r="E8249" s="2" t="s">
        <v>154</v>
      </c>
      <c r="F8249" s="2" t="s">
        <v>4101</v>
      </c>
      <c r="G8249" s="5">
        <v>40</v>
      </c>
      <c r="H8249" s="5">
        <v>41.5</v>
      </c>
      <c r="I8249" s="5">
        <v>1660</v>
      </c>
      <c r="J8249" s="5">
        <v>9702.84</v>
      </c>
      <c r="K8249" s="3" t="str" cm="1">
        <f t="array" ref="K8249">_xlfn.LET(_xlpm.d,UPPER(TRIM(CLEAN(SUBSTITUTE(F8249,CHAR(160),"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50" spans="1:11" hidden="1" x14ac:dyDescent="0.25">
      <c r="B8250" s="20">
        <v>45790</v>
      </c>
      <c r="C8250" s="2" t="s">
        <v>1</v>
      </c>
      <c r="D8250" s="2" t="s">
        <v>1894</v>
      </c>
      <c r="E8250" s="2" t="s">
        <v>61</v>
      </c>
      <c r="F8250" s="2" t="s">
        <v>4101</v>
      </c>
      <c r="G8250" s="5">
        <v>120</v>
      </c>
      <c r="H8250" s="5">
        <v>40.99</v>
      </c>
      <c r="I8250" s="5">
        <v>4918.8</v>
      </c>
      <c r="J8250" s="5">
        <v>14621.64</v>
      </c>
      <c r="K8250" s="3" t="str" cm="1">
        <f t="array" ref="K8250">_xlfn.LET(_xlpm.d,UPPER(TRIM(CLEAN(SUBSTITUTE(F8250,CHAR(160),"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51" spans="1:11" hidden="1" x14ac:dyDescent="0.25">
      <c r="B8251" s="20">
        <v>45799</v>
      </c>
      <c r="C8251" s="2" t="s">
        <v>1</v>
      </c>
      <c r="D8251" s="2" t="s">
        <v>556</v>
      </c>
      <c r="E8251" s="2" t="s">
        <v>305</v>
      </c>
      <c r="F8251" s="2" t="s">
        <v>4101</v>
      </c>
      <c r="G8251" s="5">
        <v>48</v>
      </c>
      <c r="H8251" s="5">
        <v>41.5</v>
      </c>
      <c r="I8251" s="5">
        <v>1992</v>
      </c>
      <c r="J8251" s="5">
        <v>16613.64</v>
      </c>
      <c r="K8251" s="3" t="str" cm="1">
        <f t="array" ref="K8251">_xlfn.LET(_xlpm.d,UPPER(TRIM(CLEAN(SUBSTITUTE(F8251,CHAR(160),"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52" spans="1:11" hidden="1" x14ac:dyDescent="0.25">
      <c r="B8252" s="20">
        <v>45800</v>
      </c>
      <c r="C8252" s="2" t="s">
        <v>1</v>
      </c>
      <c r="D8252" s="2" t="s">
        <v>780</v>
      </c>
      <c r="E8252" s="2" t="s">
        <v>43</v>
      </c>
      <c r="F8252" s="2" t="s">
        <v>4101</v>
      </c>
      <c r="G8252" s="5">
        <v>30</v>
      </c>
      <c r="H8252" s="5">
        <v>38.799999999999997</v>
      </c>
      <c r="I8252" s="5">
        <v>1164</v>
      </c>
      <c r="J8252" s="5">
        <v>17777.64</v>
      </c>
      <c r="K8252" s="3" t="str" cm="1">
        <f t="array" ref="K8252">_xlfn.LET(_xlpm.d,UPPER(TRIM(CLEAN(SUBSTITUTE(F8252,CHAR(160),"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53" spans="1:11" hidden="1" x14ac:dyDescent="0.25">
      <c r="B8253" s="20">
        <v>45800</v>
      </c>
      <c r="C8253" s="2" t="s">
        <v>1</v>
      </c>
      <c r="D8253" s="2" t="s">
        <v>11</v>
      </c>
      <c r="E8253" s="2" t="s">
        <v>12</v>
      </c>
      <c r="F8253" s="2" t="s">
        <v>4101</v>
      </c>
      <c r="G8253" s="5">
        <v>30</v>
      </c>
      <c r="H8253" s="5">
        <v>40.99</v>
      </c>
      <c r="I8253" s="5">
        <v>1229.7</v>
      </c>
      <c r="J8253" s="5">
        <v>19007.34</v>
      </c>
      <c r="K8253" s="3" t="str" cm="1">
        <f t="array" ref="K8253">_xlfn.LET(_xlpm.d,UPPER(TRIM(CLEAN(SUBSTITUTE(F8253,CHAR(160),"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54" spans="1:11" hidden="1" x14ac:dyDescent="0.25">
      <c r="B8254" s="20">
        <v>45801</v>
      </c>
      <c r="C8254" s="2" t="s">
        <v>1</v>
      </c>
      <c r="D8254" s="2" t="s">
        <v>4104</v>
      </c>
      <c r="E8254" s="2" t="s">
        <v>774</v>
      </c>
      <c r="F8254" s="2" t="s">
        <v>4101</v>
      </c>
      <c r="G8254" s="5">
        <v>12</v>
      </c>
      <c r="H8254" s="5">
        <v>40.99</v>
      </c>
      <c r="I8254" s="5">
        <v>491.88</v>
      </c>
      <c r="J8254" s="5">
        <v>19499.22</v>
      </c>
      <c r="K8254" s="3" t="str" cm="1">
        <f t="array" ref="K8254">_xlfn.LET(_xlpm.d,UPPER(TRIM(CLEAN(SUBSTITUTE(F8254,CHAR(160),"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55" spans="1:11" hidden="1" x14ac:dyDescent="0.25">
      <c r="B8255" s="20">
        <v>45806</v>
      </c>
      <c r="C8255" s="2" t="s">
        <v>1</v>
      </c>
      <c r="D8255" s="2" t="s">
        <v>1428</v>
      </c>
      <c r="E8255" s="2" t="s">
        <v>192</v>
      </c>
      <c r="F8255" s="2" t="s">
        <v>4101</v>
      </c>
      <c r="G8255" s="5">
        <v>20</v>
      </c>
      <c r="H8255" s="5">
        <v>41.5</v>
      </c>
      <c r="I8255" s="5">
        <v>830</v>
      </c>
      <c r="J8255" s="5">
        <v>20329.22</v>
      </c>
      <c r="K8255" s="3" t="str" cm="1">
        <f t="array" ref="K8255">_xlfn.LET(_xlpm.d,UPPER(TRIM(CLEAN(SUBSTITUTE(F8255,CHAR(160),"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56" spans="1:11" hidden="1" x14ac:dyDescent="0.25">
      <c r="B8256" s="20">
        <v>45923</v>
      </c>
      <c r="C8256" s="2" t="s">
        <v>1</v>
      </c>
      <c r="D8256" s="2" t="s">
        <v>3135</v>
      </c>
      <c r="E8256" s="2" t="s">
        <v>3136</v>
      </c>
      <c r="F8256" s="2" t="s">
        <v>4101</v>
      </c>
      <c r="G8256" s="5">
        <v>15</v>
      </c>
      <c r="H8256" s="5">
        <v>40.99</v>
      </c>
      <c r="I8256" s="5">
        <v>614.85</v>
      </c>
      <c r="J8256" s="5">
        <v>20944.07</v>
      </c>
      <c r="K8256" s="3" t="str" cm="1">
        <f t="array" ref="K8256">_xlfn.LET(_xlpm.d,UPPER(TRIM(CLEAN(SUBSTITUTE(F8256,CHAR(160),"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57" spans="1:11" hidden="1" x14ac:dyDescent="0.25">
      <c r="B8257" s="20">
        <v>45925</v>
      </c>
      <c r="C8257" s="2" t="s">
        <v>1</v>
      </c>
      <c r="D8257" s="2" t="s">
        <v>4105</v>
      </c>
      <c r="E8257" s="2" t="s">
        <v>286</v>
      </c>
      <c r="F8257" s="2" t="s">
        <v>4101</v>
      </c>
      <c r="G8257" s="5">
        <v>30</v>
      </c>
      <c r="H8257" s="5">
        <v>41.5</v>
      </c>
      <c r="I8257" s="5">
        <v>1245</v>
      </c>
      <c r="J8257" s="5">
        <v>22189.07</v>
      </c>
      <c r="K8257" s="3" t="str" cm="1">
        <f t="array" ref="K8257">_xlfn.LET(_xlpm.d,UPPER(TRIM(CLEAN(SUBSTITUTE(F8257,CHAR(160),"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58" spans="1:11" hidden="1" x14ac:dyDescent="0.25">
      <c r="B8258" s="20">
        <v>45926</v>
      </c>
      <c r="C8258" s="2" t="s">
        <v>1</v>
      </c>
      <c r="D8258" s="2" t="s">
        <v>3147</v>
      </c>
      <c r="E8258" s="2" t="s">
        <v>759</v>
      </c>
      <c r="F8258" s="2" t="s">
        <v>4101</v>
      </c>
      <c r="G8258" s="5">
        <v>15</v>
      </c>
      <c r="H8258" s="5">
        <v>40.99</v>
      </c>
      <c r="I8258" s="5">
        <v>614.85</v>
      </c>
      <c r="J8258" s="5">
        <v>22803.919999999998</v>
      </c>
      <c r="K8258" s="3" t="str" cm="1">
        <f t="array" ref="K8258">_xlfn.LET(_xlpm.d,UPPER(TRIM(CLEAN(SUBSTITUTE(F8258,CHAR(160),"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59" spans="1:11" hidden="1" x14ac:dyDescent="0.25">
      <c r="B8259" s="20">
        <v>45933</v>
      </c>
      <c r="C8259" s="2" t="s">
        <v>1</v>
      </c>
      <c r="D8259" s="2" t="s">
        <v>3998</v>
      </c>
      <c r="E8259" s="2" t="s">
        <v>286</v>
      </c>
      <c r="F8259" s="2" t="s">
        <v>4101</v>
      </c>
      <c r="G8259" s="5">
        <v>10</v>
      </c>
      <c r="H8259" s="5">
        <v>41.5</v>
      </c>
      <c r="I8259" s="5">
        <v>415</v>
      </c>
      <c r="J8259" s="5">
        <v>23218.92</v>
      </c>
      <c r="K8259" s="3" t="str" cm="1">
        <f t="array" ref="K8259">_xlfn.LET(_xlpm.d,UPPER(TRIM(CLEAN(SUBSTITUTE(F8259,CHAR(160),"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60" spans="1:11" hidden="1" x14ac:dyDescent="0.25">
      <c r="B8260" s="20">
        <v>46101</v>
      </c>
      <c r="C8260" s="2" t="s">
        <v>1</v>
      </c>
      <c r="D8260" s="2" t="s">
        <v>2406</v>
      </c>
      <c r="E8260" s="2" t="s">
        <v>286</v>
      </c>
      <c r="F8260" s="2" t="s">
        <v>4101</v>
      </c>
      <c r="G8260" s="5">
        <v>10</v>
      </c>
      <c r="H8260" s="5">
        <v>41.5</v>
      </c>
      <c r="I8260" s="5">
        <v>415</v>
      </c>
      <c r="J8260" s="5">
        <v>23633.919999999998</v>
      </c>
      <c r="K8260" s="3" t="str" cm="1">
        <f t="array" ref="K8260">_xlfn.LET(_xlpm.d,UPPER(TRIM(CLEAN(SUBSTITUTE(F8260,CHAR(160),"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61" spans="1:11" hidden="1" x14ac:dyDescent="0.25">
      <c r="A8261" s="11" t="s">
        <v>4106</v>
      </c>
      <c r="G8261" s="6">
        <v>574</v>
      </c>
      <c r="I8261" s="7">
        <f>I8242+I8243+I8244+I8245+I8246+I8247+I8248+I8249+I8250+I8251+I8252+I8253+I8254+I8255+I8256+I8257+I8258+I8259+I8260</f>
        <v>23633.919999999998</v>
      </c>
      <c r="K8261" s="3" t="str" cm="1">
        <f t="array" ref="K8261">_xlfn.LET(_xlpm.d,UPPER(TRIM(CLEAN(SUBSTITUTE(F8261,CHAR(160),"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262" spans="1:11" hidden="1" x14ac:dyDescent="0.25">
      <c r="A8262" s="10" t="s">
        <v>4107</v>
      </c>
      <c r="K8262" s="3" t="str" cm="1">
        <f t="array" ref="K8262">_xlfn.LET(_xlpm.d,UPPER(TRIM(CLEAN(SUBSTITUTE(F8262,CHAR(160),"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263" spans="1:11" hidden="1" x14ac:dyDescent="0.25">
      <c r="B8263" s="20">
        <v>45660</v>
      </c>
      <c r="C8263" s="2" t="s">
        <v>1</v>
      </c>
      <c r="D8263" s="2" t="s">
        <v>2582</v>
      </c>
      <c r="E8263" s="2" t="s">
        <v>263</v>
      </c>
      <c r="F8263" s="2" t="s">
        <v>3866</v>
      </c>
      <c r="G8263" s="5">
        <v>32</v>
      </c>
      <c r="H8263" s="5">
        <v>31.85</v>
      </c>
      <c r="I8263" s="5">
        <v>1019.2</v>
      </c>
      <c r="J8263" s="5">
        <v>1019.2</v>
      </c>
      <c r="K8263" s="3" t="str" cm="1">
        <f t="array" ref="K8263">_xlfn.LET(_xlpm.d,UPPER(TRIM(CLEAN(SUBSTITUTE(F8263,CHAR(160),"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8264" spans="1:11" hidden="1" x14ac:dyDescent="0.25">
      <c r="B8264" s="20">
        <v>45665</v>
      </c>
      <c r="C8264" s="2" t="s">
        <v>1</v>
      </c>
      <c r="D8264" s="2" t="s">
        <v>1653</v>
      </c>
      <c r="E8264" s="2" t="s">
        <v>224</v>
      </c>
      <c r="F8264" s="2" t="s">
        <v>4107</v>
      </c>
      <c r="G8264" s="5">
        <v>30</v>
      </c>
      <c r="H8264" s="5">
        <v>31.85</v>
      </c>
      <c r="I8264" s="5">
        <v>955.5</v>
      </c>
      <c r="J8264" s="5">
        <v>1974.7</v>
      </c>
      <c r="K8264" s="3" t="str" cm="1">
        <f t="array" ref="K8264">_xlfn.LET(_xlpm.d,UPPER(TRIM(CLEAN(SUBSTITUTE(F8264,CHAR(160),"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65" spans="1:11" hidden="1" x14ac:dyDescent="0.25">
      <c r="B8265" s="20">
        <v>45665</v>
      </c>
      <c r="C8265" s="2" t="s">
        <v>1</v>
      </c>
      <c r="D8265" s="2" t="s">
        <v>1653</v>
      </c>
      <c r="E8265" s="2" t="s">
        <v>224</v>
      </c>
      <c r="F8265" s="2" t="s">
        <v>4107</v>
      </c>
      <c r="G8265" s="5">
        <v>37</v>
      </c>
      <c r="H8265" s="5">
        <v>48.75</v>
      </c>
      <c r="I8265" s="5">
        <v>1803.75</v>
      </c>
      <c r="J8265" s="5">
        <v>3778.45</v>
      </c>
      <c r="K8265" s="3" t="str" cm="1">
        <f t="array" ref="K8265">_xlfn.LET(_xlpm.d,UPPER(TRIM(CLEAN(SUBSTITUTE(F8265,CHAR(160),"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66" spans="1:11" hidden="1" x14ac:dyDescent="0.25">
      <c r="B8266" s="20">
        <v>45684</v>
      </c>
      <c r="C8266" s="2" t="s">
        <v>1</v>
      </c>
      <c r="D8266" s="2" t="s">
        <v>903</v>
      </c>
      <c r="E8266" s="2" t="s">
        <v>162</v>
      </c>
      <c r="F8266" s="2" t="s">
        <v>4107</v>
      </c>
      <c r="G8266" s="5">
        <v>40</v>
      </c>
      <c r="H8266" s="5">
        <v>41.5</v>
      </c>
      <c r="I8266" s="5">
        <v>1660</v>
      </c>
      <c r="J8266" s="5">
        <v>5438.45</v>
      </c>
      <c r="K8266" s="3" t="str" cm="1">
        <f t="array" ref="K8266">_xlfn.LET(_xlpm.d,UPPER(TRIM(CLEAN(SUBSTITUTE(F8266,CHAR(160),"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67" spans="1:11" hidden="1" x14ac:dyDescent="0.25">
      <c r="B8267" s="20">
        <v>45687</v>
      </c>
      <c r="C8267" s="2" t="s">
        <v>1</v>
      </c>
      <c r="D8267" s="2" t="s">
        <v>2654</v>
      </c>
      <c r="E8267" s="2" t="s">
        <v>311</v>
      </c>
      <c r="F8267" s="2" t="s">
        <v>4107</v>
      </c>
      <c r="G8267" s="5">
        <v>214</v>
      </c>
      <c r="H8267" s="5">
        <v>41.5</v>
      </c>
      <c r="I8267" s="5">
        <v>8881</v>
      </c>
      <c r="J8267" s="5">
        <v>14319.45</v>
      </c>
      <c r="K8267" s="3" t="str" cm="1">
        <f t="array" ref="K8267">_xlfn.LET(_xlpm.d,UPPER(TRIM(CLEAN(SUBSTITUTE(F8267,CHAR(160),"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68" spans="1:11" hidden="1" x14ac:dyDescent="0.25">
      <c r="B8268" s="20">
        <v>45692</v>
      </c>
      <c r="C8268" s="2" t="s">
        <v>1</v>
      </c>
      <c r="D8268" s="2" t="s">
        <v>2663</v>
      </c>
      <c r="E8268" s="2" t="s">
        <v>141</v>
      </c>
      <c r="F8268" s="2" t="s">
        <v>4107</v>
      </c>
      <c r="G8268" s="5">
        <v>40</v>
      </c>
      <c r="H8268" s="5">
        <v>41.5</v>
      </c>
      <c r="I8268" s="5">
        <v>1660</v>
      </c>
      <c r="J8268" s="5">
        <v>15979.45</v>
      </c>
      <c r="K8268" s="3" t="str" cm="1">
        <f t="array" ref="K8268">_xlfn.LET(_xlpm.d,UPPER(TRIM(CLEAN(SUBSTITUTE(F8268,CHAR(160),"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69" spans="1:11" hidden="1" x14ac:dyDescent="0.25">
      <c r="B8269" s="20">
        <v>45695</v>
      </c>
      <c r="C8269" s="2" t="s">
        <v>1</v>
      </c>
      <c r="D8269" s="2" t="s">
        <v>2675</v>
      </c>
      <c r="E8269" s="2" t="s">
        <v>286</v>
      </c>
      <c r="F8269" s="2" t="s">
        <v>4107</v>
      </c>
      <c r="G8269" s="5">
        <v>20</v>
      </c>
      <c r="H8269" s="5">
        <v>41.5</v>
      </c>
      <c r="I8269" s="5">
        <v>830</v>
      </c>
      <c r="J8269" s="5">
        <v>16809.45</v>
      </c>
      <c r="K8269" s="3" t="str" cm="1">
        <f t="array" ref="K8269">_xlfn.LET(_xlpm.d,UPPER(TRIM(CLEAN(SUBSTITUTE(F8269,CHAR(160),"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70" spans="1:11" hidden="1" x14ac:dyDescent="0.25">
      <c r="B8270" s="20">
        <v>45786</v>
      </c>
      <c r="C8270" s="2" t="s">
        <v>1</v>
      </c>
      <c r="D8270" s="2" t="s">
        <v>1886</v>
      </c>
      <c r="E8270" s="2" t="s">
        <v>311</v>
      </c>
      <c r="F8270" s="2" t="s">
        <v>4107</v>
      </c>
      <c r="G8270" s="5">
        <v>80</v>
      </c>
      <c r="H8270" s="5">
        <v>31.85</v>
      </c>
      <c r="I8270" s="5">
        <v>2548</v>
      </c>
      <c r="J8270" s="5">
        <v>19357.45</v>
      </c>
      <c r="K8270" s="3" t="str" cm="1">
        <f t="array" ref="K8270">_xlfn.LET(_xlpm.d,UPPER(TRIM(CLEAN(SUBSTITUTE(F8270,CHAR(160),"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71" spans="1:11" hidden="1" x14ac:dyDescent="0.25">
      <c r="B8271" s="20">
        <v>45863</v>
      </c>
      <c r="C8271" s="2" t="s">
        <v>1</v>
      </c>
      <c r="D8271" s="2" t="s">
        <v>2972</v>
      </c>
      <c r="E8271" s="2" t="s">
        <v>224</v>
      </c>
      <c r="F8271" s="2" t="s">
        <v>4107</v>
      </c>
      <c r="G8271" s="5">
        <v>80</v>
      </c>
      <c r="H8271" s="5">
        <v>31.85</v>
      </c>
      <c r="I8271" s="5">
        <v>2548</v>
      </c>
      <c r="J8271" s="5">
        <v>21905.45</v>
      </c>
      <c r="K8271" s="3" t="str" cm="1">
        <f t="array" ref="K8271">_xlfn.LET(_xlpm.d,UPPER(TRIM(CLEAN(SUBSTITUTE(F8271,CHAR(160),"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72" spans="1:11" hidden="1" x14ac:dyDescent="0.25">
      <c r="B8272" s="20">
        <v>45890</v>
      </c>
      <c r="C8272" s="2" t="s">
        <v>1</v>
      </c>
      <c r="D8272" s="2" t="s">
        <v>2009</v>
      </c>
      <c r="E8272" s="2" t="s">
        <v>305</v>
      </c>
      <c r="F8272" s="2" t="s">
        <v>4107</v>
      </c>
      <c r="G8272" s="5">
        <v>32</v>
      </c>
      <c r="H8272" s="5">
        <v>41.5</v>
      </c>
      <c r="I8272" s="5">
        <v>1328</v>
      </c>
      <c r="J8272" s="5">
        <v>23233.45</v>
      </c>
      <c r="K8272" s="3" t="str" cm="1">
        <f t="array" ref="K8272">_xlfn.LET(_xlpm.d,UPPER(TRIM(CLEAN(SUBSTITUTE(F8272,CHAR(160),"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73" spans="2:11" hidden="1" x14ac:dyDescent="0.25">
      <c r="B8273" s="20">
        <v>45898</v>
      </c>
      <c r="C8273" s="2" t="s">
        <v>1</v>
      </c>
      <c r="D8273" s="2" t="s">
        <v>672</v>
      </c>
      <c r="E8273" s="2" t="s">
        <v>224</v>
      </c>
      <c r="F8273" s="2" t="s">
        <v>4107</v>
      </c>
      <c r="G8273" s="5">
        <v>160</v>
      </c>
      <c r="H8273" s="5">
        <v>33.5</v>
      </c>
      <c r="I8273" s="5">
        <v>5360</v>
      </c>
      <c r="J8273" s="5">
        <v>28593.45</v>
      </c>
      <c r="K8273" s="3" t="str" cm="1">
        <f t="array" ref="K8273">_xlfn.LET(_xlpm.d,UPPER(TRIM(CLEAN(SUBSTITUTE(F8273,CHAR(160),"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74" spans="2:11" hidden="1" x14ac:dyDescent="0.25">
      <c r="B8274" s="20">
        <v>45898</v>
      </c>
      <c r="C8274" s="2" t="s">
        <v>1</v>
      </c>
      <c r="D8274" s="2" t="s">
        <v>673</v>
      </c>
      <c r="E8274" s="2" t="s">
        <v>307</v>
      </c>
      <c r="F8274" s="2" t="s">
        <v>4107</v>
      </c>
      <c r="G8274" s="5">
        <v>80</v>
      </c>
      <c r="H8274" s="5">
        <v>33.5</v>
      </c>
      <c r="I8274" s="5">
        <v>2680</v>
      </c>
      <c r="J8274" s="5">
        <v>31273.45</v>
      </c>
      <c r="K8274" s="3" t="str" cm="1">
        <f t="array" ref="K8274">_xlfn.LET(_xlpm.d,UPPER(TRIM(CLEAN(SUBSTITUTE(F8274,CHAR(160),"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75" spans="2:11" hidden="1" x14ac:dyDescent="0.25">
      <c r="B8275" s="20">
        <v>45903</v>
      </c>
      <c r="C8275" s="2" t="s">
        <v>1</v>
      </c>
      <c r="D8275" s="2" t="s">
        <v>2028</v>
      </c>
      <c r="E8275" s="2" t="s">
        <v>311</v>
      </c>
      <c r="F8275" s="2" t="s">
        <v>4107</v>
      </c>
      <c r="G8275" s="5">
        <v>64</v>
      </c>
      <c r="H8275" s="5">
        <v>41.5</v>
      </c>
      <c r="I8275" s="5">
        <v>2656</v>
      </c>
      <c r="J8275" s="5">
        <v>33929.449999999997</v>
      </c>
      <c r="K8275" s="3" t="str" cm="1">
        <f t="array" ref="K8275">_xlfn.LET(_xlpm.d,UPPER(TRIM(CLEAN(SUBSTITUTE(F8275,CHAR(160),"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76" spans="2:11" hidden="1" x14ac:dyDescent="0.25">
      <c r="B8276" s="20">
        <v>45910</v>
      </c>
      <c r="C8276" s="2" t="s">
        <v>1</v>
      </c>
      <c r="D8276" s="2" t="s">
        <v>1096</v>
      </c>
      <c r="E8276" s="2" t="s">
        <v>263</v>
      </c>
      <c r="F8276" s="2" t="s">
        <v>4107</v>
      </c>
      <c r="G8276" s="5">
        <v>32</v>
      </c>
      <c r="H8276" s="5">
        <v>41.5</v>
      </c>
      <c r="I8276" s="5">
        <v>1328</v>
      </c>
      <c r="J8276" s="5">
        <v>35257.449999999997</v>
      </c>
      <c r="K8276" s="3" t="str" cm="1">
        <f t="array" ref="K8276">_xlfn.LET(_xlpm.d,UPPER(TRIM(CLEAN(SUBSTITUTE(F8276,CHAR(160),"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77" spans="2:11" hidden="1" x14ac:dyDescent="0.25">
      <c r="B8277" s="20">
        <v>45923</v>
      </c>
      <c r="C8277" s="2" t="s">
        <v>1</v>
      </c>
      <c r="D8277" s="2" t="s">
        <v>2080</v>
      </c>
      <c r="E8277" s="2" t="s">
        <v>263</v>
      </c>
      <c r="F8277" s="2" t="s">
        <v>4107</v>
      </c>
      <c r="G8277" s="5">
        <v>32</v>
      </c>
      <c r="H8277" s="5">
        <v>41.5</v>
      </c>
      <c r="I8277" s="5">
        <v>1328</v>
      </c>
      <c r="J8277" s="5">
        <v>36585.449999999997</v>
      </c>
      <c r="K8277" s="3" t="str" cm="1">
        <f t="array" ref="K8277">_xlfn.LET(_xlpm.d,UPPER(TRIM(CLEAN(SUBSTITUTE(F8277,CHAR(160),"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78" spans="2:11" hidden="1" x14ac:dyDescent="0.25">
      <c r="B8278" s="20">
        <v>45926</v>
      </c>
      <c r="C8278" s="2" t="s">
        <v>1</v>
      </c>
      <c r="D8278" s="2" t="s">
        <v>3148</v>
      </c>
      <c r="E8278" s="2" t="s">
        <v>319</v>
      </c>
      <c r="F8278" s="2" t="s">
        <v>4107</v>
      </c>
      <c r="G8278" s="5">
        <v>32</v>
      </c>
      <c r="H8278" s="5">
        <v>41.5</v>
      </c>
      <c r="I8278" s="5">
        <v>1328</v>
      </c>
      <c r="J8278" s="5">
        <v>37913.449999999997</v>
      </c>
      <c r="K8278" s="3" t="str" cm="1">
        <f t="array" ref="K8278">_xlfn.LET(_xlpm.d,UPPER(TRIM(CLEAN(SUBSTITUTE(F8278,CHAR(160),"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79" spans="2:11" hidden="1" x14ac:dyDescent="0.25">
      <c r="B8279" s="20">
        <v>45930</v>
      </c>
      <c r="C8279" s="2" t="s">
        <v>1</v>
      </c>
      <c r="D8279" s="2" t="s">
        <v>2097</v>
      </c>
      <c r="E8279" s="2" t="s">
        <v>311</v>
      </c>
      <c r="F8279" s="2" t="s">
        <v>4107</v>
      </c>
      <c r="G8279" s="5">
        <v>124</v>
      </c>
      <c r="H8279" s="5">
        <v>33.5</v>
      </c>
      <c r="I8279" s="5">
        <v>4154</v>
      </c>
      <c r="J8279" s="5">
        <v>42067.45</v>
      </c>
      <c r="K8279" s="3" t="str" cm="1">
        <f t="array" ref="K8279">_xlfn.LET(_xlpm.d,UPPER(TRIM(CLEAN(SUBSTITUTE(F8279,CHAR(160),"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80" spans="2:11" hidden="1" x14ac:dyDescent="0.25">
      <c r="B8280" s="20">
        <v>45931</v>
      </c>
      <c r="C8280" s="2" t="s">
        <v>1</v>
      </c>
      <c r="D8280" s="2" t="s">
        <v>4108</v>
      </c>
      <c r="E8280" s="2" t="s">
        <v>774</v>
      </c>
      <c r="F8280" s="2" t="s">
        <v>4107</v>
      </c>
      <c r="G8280" s="5">
        <v>10</v>
      </c>
      <c r="H8280" s="5">
        <v>40.99</v>
      </c>
      <c r="I8280" s="5">
        <v>409.9</v>
      </c>
      <c r="J8280" s="5">
        <v>42477.35</v>
      </c>
      <c r="K8280" s="3" t="str" cm="1">
        <f t="array" ref="K8280">_xlfn.LET(_xlpm.d,UPPER(TRIM(CLEAN(SUBSTITUTE(F8280,CHAR(160),"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81" spans="2:11" hidden="1" x14ac:dyDescent="0.25">
      <c r="B8281" s="20">
        <v>45936</v>
      </c>
      <c r="C8281" s="2" t="s">
        <v>1</v>
      </c>
      <c r="D8281" s="2" t="s">
        <v>4000</v>
      </c>
      <c r="E8281" s="2" t="s">
        <v>243</v>
      </c>
      <c r="F8281" s="2" t="s">
        <v>4107</v>
      </c>
      <c r="G8281" s="5">
        <v>32</v>
      </c>
      <c r="H8281" s="5">
        <v>33.5</v>
      </c>
      <c r="I8281" s="5">
        <v>1072</v>
      </c>
      <c r="J8281" s="5">
        <v>43549.35</v>
      </c>
      <c r="K8281" s="3" t="str" cm="1">
        <f t="array" ref="K8281">_xlfn.LET(_xlpm.d,UPPER(TRIM(CLEAN(SUBSTITUTE(F8281,CHAR(160),"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82" spans="2:11" hidden="1" x14ac:dyDescent="0.25">
      <c r="B8282" s="20">
        <v>45939</v>
      </c>
      <c r="C8282" s="2" t="s">
        <v>1</v>
      </c>
      <c r="D8282" s="2" t="s">
        <v>2125</v>
      </c>
      <c r="E8282" s="2" t="s">
        <v>1938</v>
      </c>
      <c r="F8282" s="2" t="s">
        <v>4107</v>
      </c>
      <c r="G8282" s="5">
        <v>1</v>
      </c>
      <c r="H8282" s="5">
        <v>40.99</v>
      </c>
      <c r="I8282" s="5">
        <v>40.99</v>
      </c>
      <c r="J8282" s="5">
        <v>43590.34</v>
      </c>
      <c r="K8282" s="3" t="str" cm="1">
        <f t="array" ref="K8282">_xlfn.LET(_xlpm.d,UPPER(TRIM(CLEAN(SUBSTITUTE(F8282,CHAR(160),"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83" spans="2:11" hidden="1" x14ac:dyDescent="0.25">
      <c r="B8283" s="20">
        <v>45940</v>
      </c>
      <c r="C8283" s="2" t="s">
        <v>1</v>
      </c>
      <c r="D8283" s="2" t="s">
        <v>3194</v>
      </c>
      <c r="E8283" s="2" t="s">
        <v>224</v>
      </c>
      <c r="F8283" s="2" t="s">
        <v>4107</v>
      </c>
      <c r="G8283" s="5">
        <v>48</v>
      </c>
      <c r="H8283" s="5">
        <v>33.5</v>
      </c>
      <c r="I8283" s="5">
        <v>1608</v>
      </c>
      <c r="J8283" s="5">
        <v>45198.34</v>
      </c>
      <c r="K8283" s="3" t="str" cm="1">
        <f t="array" ref="K8283">_xlfn.LET(_xlpm.d,UPPER(TRIM(CLEAN(SUBSTITUTE(F8283,CHAR(160),"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84" spans="2:11" hidden="1" x14ac:dyDescent="0.25">
      <c r="B8284" s="20">
        <v>45954</v>
      </c>
      <c r="C8284" s="2" t="s">
        <v>1</v>
      </c>
      <c r="D8284" s="2" t="s">
        <v>2163</v>
      </c>
      <c r="E8284" s="2" t="s">
        <v>197</v>
      </c>
      <c r="F8284" s="2" t="s">
        <v>4107</v>
      </c>
      <c r="G8284" s="5">
        <v>64</v>
      </c>
      <c r="H8284" s="5">
        <v>33.5</v>
      </c>
      <c r="I8284" s="5">
        <v>2144</v>
      </c>
      <c r="J8284" s="5">
        <v>47342.34</v>
      </c>
      <c r="K8284" s="3" t="str" cm="1">
        <f t="array" ref="K8284">_xlfn.LET(_xlpm.d,UPPER(TRIM(CLEAN(SUBSTITUTE(F8284,CHAR(160),"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85" spans="2:11" hidden="1" x14ac:dyDescent="0.25">
      <c r="B8285" s="20">
        <v>45954</v>
      </c>
      <c r="C8285" s="2" t="s">
        <v>1</v>
      </c>
      <c r="D8285" s="2" t="s">
        <v>3239</v>
      </c>
      <c r="E8285" s="2" t="s">
        <v>224</v>
      </c>
      <c r="F8285" s="2" t="s">
        <v>4107</v>
      </c>
      <c r="G8285" s="5">
        <v>64</v>
      </c>
      <c r="H8285" s="5">
        <v>33.5</v>
      </c>
      <c r="I8285" s="5">
        <v>2144</v>
      </c>
      <c r="J8285" s="5">
        <v>49486.34</v>
      </c>
      <c r="K8285" s="3" t="str" cm="1">
        <f t="array" ref="K8285">_xlfn.LET(_xlpm.d,UPPER(TRIM(CLEAN(SUBSTITUTE(F8285,CHAR(160),"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86" spans="2:11" hidden="1" x14ac:dyDescent="0.25">
      <c r="B8286" s="20">
        <v>45961</v>
      </c>
      <c r="C8286" s="2" t="s">
        <v>1</v>
      </c>
      <c r="D8286" s="2" t="s">
        <v>712</v>
      </c>
      <c r="E8286" s="2" t="s">
        <v>195</v>
      </c>
      <c r="F8286" s="2" t="s">
        <v>4107</v>
      </c>
      <c r="G8286" s="5">
        <v>40</v>
      </c>
      <c r="H8286" s="5">
        <v>41.5</v>
      </c>
      <c r="I8286" s="5">
        <v>1660</v>
      </c>
      <c r="J8286" s="5">
        <v>51146.34</v>
      </c>
      <c r="K8286" s="3" t="str" cm="1">
        <f t="array" ref="K8286">_xlfn.LET(_xlpm.d,UPPER(TRIM(CLEAN(SUBSTITUTE(F8286,CHAR(160),"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87" spans="2:11" hidden="1" x14ac:dyDescent="0.25">
      <c r="B8287" s="20">
        <v>45965</v>
      </c>
      <c r="C8287" s="2" t="s">
        <v>1</v>
      </c>
      <c r="D8287" s="2" t="s">
        <v>2185</v>
      </c>
      <c r="E8287" s="2" t="s">
        <v>165</v>
      </c>
      <c r="F8287" s="2" t="s">
        <v>4107</v>
      </c>
      <c r="G8287" s="5">
        <v>20</v>
      </c>
      <c r="H8287" s="5">
        <v>41.5</v>
      </c>
      <c r="I8287" s="5">
        <v>830</v>
      </c>
      <c r="J8287" s="5">
        <v>51976.34</v>
      </c>
      <c r="K8287" s="3" t="str" cm="1">
        <f t="array" ref="K8287">_xlfn.LET(_xlpm.d,UPPER(TRIM(CLEAN(SUBSTITUTE(F8287,CHAR(160),"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88" spans="2:11" hidden="1" x14ac:dyDescent="0.25">
      <c r="B8288" s="20">
        <v>45967</v>
      </c>
      <c r="C8288" s="2" t="s">
        <v>1</v>
      </c>
      <c r="D8288" s="2" t="s">
        <v>720</v>
      </c>
      <c r="E8288" s="2" t="s">
        <v>279</v>
      </c>
      <c r="F8288" s="2" t="s">
        <v>4107</v>
      </c>
      <c r="G8288" s="5">
        <v>30</v>
      </c>
      <c r="H8288" s="5">
        <v>41.5</v>
      </c>
      <c r="I8288" s="5">
        <v>1245</v>
      </c>
      <c r="J8288" s="5">
        <v>53221.34</v>
      </c>
      <c r="K8288" s="3" t="str" cm="1">
        <f t="array" ref="K8288">_xlfn.LET(_xlpm.d,UPPER(TRIM(CLEAN(SUBSTITUTE(F8288,CHAR(160),"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89" spans="2:11" hidden="1" x14ac:dyDescent="0.25">
      <c r="B8289" s="20">
        <v>45972</v>
      </c>
      <c r="C8289" s="2" t="s">
        <v>1</v>
      </c>
      <c r="D8289" s="2" t="s">
        <v>724</v>
      </c>
      <c r="E8289" s="2" t="s">
        <v>143</v>
      </c>
      <c r="F8289" s="2" t="s">
        <v>4107</v>
      </c>
      <c r="G8289" s="5">
        <v>30</v>
      </c>
      <c r="H8289" s="5">
        <v>41.5</v>
      </c>
      <c r="I8289" s="5">
        <v>1245</v>
      </c>
      <c r="J8289" s="5">
        <v>54466.34</v>
      </c>
      <c r="K8289" s="3" t="str" cm="1">
        <f t="array" ref="K8289">_xlfn.LET(_xlpm.d,UPPER(TRIM(CLEAN(SUBSTITUTE(F8289,CHAR(160),"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90" spans="2:11" hidden="1" x14ac:dyDescent="0.25">
      <c r="B8290" s="20">
        <v>45979</v>
      </c>
      <c r="C8290" s="2" t="s">
        <v>1</v>
      </c>
      <c r="D8290" s="2" t="s">
        <v>2206</v>
      </c>
      <c r="E8290" s="2" t="s">
        <v>165</v>
      </c>
      <c r="F8290" s="2" t="s">
        <v>4107</v>
      </c>
      <c r="G8290" s="5">
        <v>10</v>
      </c>
      <c r="H8290" s="5">
        <v>41.5</v>
      </c>
      <c r="I8290" s="5">
        <v>415</v>
      </c>
      <c r="J8290" s="5">
        <v>54881.34</v>
      </c>
      <c r="K8290" s="3" t="str" cm="1">
        <f t="array" ref="K8290">_xlfn.LET(_xlpm.d,UPPER(TRIM(CLEAN(SUBSTITUTE(F8290,CHAR(160),"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91" spans="2:11" hidden="1" x14ac:dyDescent="0.25">
      <c r="B8291" s="20">
        <v>45989</v>
      </c>
      <c r="C8291" s="2" t="s">
        <v>1</v>
      </c>
      <c r="D8291" s="2" t="s">
        <v>2221</v>
      </c>
      <c r="E8291" s="2" t="s">
        <v>232</v>
      </c>
      <c r="F8291" s="2" t="s">
        <v>4107</v>
      </c>
      <c r="G8291" s="5">
        <v>32</v>
      </c>
      <c r="H8291" s="5">
        <v>41.5</v>
      </c>
      <c r="I8291" s="5">
        <v>1328</v>
      </c>
      <c r="J8291" s="5">
        <v>56209.34</v>
      </c>
      <c r="K8291" s="3" t="str" cm="1">
        <f t="array" ref="K8291">_xlfn.LET(_xlpm.d,UPPER(TRIM(CLEAN(SUBSTITUTE(F8291,CHAR(160),"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92" spans="2:11" hidden="1" x14ac:dyDescent="0.25">
      <c r="B8292" s="20">
        <v>45993</v>
      </c>
      <c r="C8292" s="2" t="s">
        <v>1</v>
      </c>
      <c r="D8292" s="2" t="s">
        <v>329</v>
      </c>
      <c r="E8292" s="2" t="s">
        <v>165</v>
      </c>
      <c r="F8292" s="2" t="s">
        <v>4107</v>
      </c>
      <c r="G8292" s="5">
        <v>20</v>
      </c>
      <c r="H8292" s="5">
        <v>41.5</v>
      </c>
      <c r="I8292" s="5">
        <v>830</v>
      </c>
      <c r="J8292" s="5">
        <v>57039.34</v>
      </c>
      <c r="K8292" s="3" t="str" cm="1">
        <f t="array" ref="K8292">_xlfn.LET(_xlpm.d,UPPER(TRIM(CLEAN(SUBSTITUTE(F8292,CHAR(160),"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93" spans="2:11" hidden="1" x14ac:dyDescent="0.25">
      <c r="B8293" s="20">
        <v>45996</v>
      </c>
      <c r="C8293" s="2" t="s">
        <v>1</v>
      </c>
      <c r="D8293" s="2" t="s">
        <v>357</v>
      </c>
      <c r="E8293" s="2" t="s">
        <v>195</v>
      </c>
      <c r="F8293" s="2" t="s">
        <v>4107</v>
      </c>
      <c r="G8293" s="5">
        <v>30</v>
      </c>
      <c r="H8293" s="5">
        <v>41.5</v>
      </c>
      <c r="I8293" s="5">
        <v>1245</v>
      </c>
      <c r="J8293" s="5">
        <v>58284.34</v>
      </c>
      <c r="K8293" s="3" t="str" cm="1">
        <f t="array" ref="K8293">_xlfn.LET(_xlpm.d,UPPER(TRIM(CLEAN(SUBSTITUTE(F8293,CHAR(160),"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94" spans="2:11" hidden="1" x14ac:dyDescent="0.25">
      <c r="B8294" s="20">
        <v>45999</v>
      </c>
      <c r="C8294" s="2" t="s">
        <v>1</v>
      </c>
      <c r="D8294" s="2" t="s">
        <v>3326</v>
      </c>
      <c r="E8294" s="2" t="s">
        <v>1235</v>
      </c>
      <c r="F8294" s="2" t="s">
        <v>4109</v>
      </c>
      <c r="G8294" s="5">
        <v>10</v>
      </c>
      <c r="H8294" s="5">
        <v>40.99</v>
      </c>
      <c r="I8294" s="5">
        <v>409.9</v>
      </c>
      <c r="J8294" s="5">
        <v>58694.239999999998</v>
      </c>
      <c r="K8294" s="3" t="str" cm="1">
        <f t="array" ref="K8294">_xlfn.LET(_xlpm.d,UPPER(TRIM(CLEAN(SUBSTITUTE(F8294,CHAR(160),"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95" spans="2:11" hidden="1" x14ac:dyDescent="0.25">
      <c r="B8295" s="20">
        <v>46000</v>
      </c>
      <c r="C8295" s="2" t="s">
        <v>1</v>
      </c>
      <c r="D8295" s="2" t="s">
        <v>77</v>
      </c>
      <c r="E8295" s="2" t="s">
        <v>78</v>
      </c>
      <c r="F8295" s="2" t="s">
        <v>4107</v>
      </c>
      <c r="G8295" s="5">
        <v>15</v>
      </c>
      <c r="H8295" s="5">
        <v>41.5</v>
      </c>
      <c r="I8295" s="5">
        <v>622.5</v>
      </c>
      <c r="J8295" s="5">
        <v>59316.74</v>
      </c>
      <c r="K8295" s="3" t="str" cm="1">
        <f t="array" ref="K8295">_xlfn.LET(_xlpm.d,UPPER(TRIM(CLEAN(SUBSTITUTE(F8295,CHAR(160),"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96" spans="2:11" hidden="1" x14ac:dyDescent="0.25">
      <c r="B8296" s="20">
        <v>46029</v>
      </c>
      <c r="C8296" s="2" t="s">
        <v>1</v>
      </c>
      <c r="D8296" s="2" t="s">
        <v>1581</v>
      </c>
      <c r="E8296" s="2" t="s">
        <v>149</v>
      </c>
      <c r="F8296" s="2" t="s">
        <v>4107</v>
      </c>
      <c r="G8296" s="5">
        <v>20</v>
      </c>
      <c r="H8296" s="5">
        <v>41.5</v>
      </c>
      <c r="I8296" s="5">
        <v>830</v>
      </c>
      <c r="J8296" s="5">
        <v>60146.74</v>
      </c>
      <c r="K8296" s="3" t="str" cm="1">
        <f t="array" ref="K8296">_xlfn.LET(_xlpm.d,UPPER(TRIM(CLEAN(SUBSTITUTE(F8296,CHAR(160),"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97" spans="2:11" hidden="1" x14ac:dyDescent="0.25">
      <c r="B8297" s="20">
        <v>46029</v>
      </c>
      <c r="C8297" s="2" t="s">
        <v>1</v>
      </c>
      <c r="D8297" s="2" t="s">
        <v>3394</v>
      </c>
      <c r="E8297" s="2" t="s">
        <v>311</v>
      </c>
      <c r="F8297" s="2" t="s">
        <v>4107</v>
      </c>
      <c r="G8297" s="5">
        <v>64</v>
      </c>
      <c r="H8297" s="5">
        <v>41.5</v>
      </c>
      <c r="I8297" s="5">
        <v>2656</v>
      </c>
      <c r="J8297" s="5">
        <v>62802.74</v>
      </c>
      <c r="K8297" s="3" t="str" cm="1">
        <f t="array" ref="K8297">_xlfn.LET(_xlpm.d,UPPER(TRIM(CLEAN(SUBSTITUTE(F8297,CHAR(160),"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98" spans="2:11" hidden="1" x14ac:dyDescent="0.25">
      <c r="B8298" s="20">
        <v>46030</v>
      </c>
      <c r="C8298" s="2" t="s">
        <v>1</v>
      </c>
      <c r="D8298" s="2" t="s">
        <v>62</v>
      </c>
      <c r="E8298" s="2" t="s">
        <v>27</v>
      </c>
      <c r="F8298" s="2" t="s">
        <v>4107</v>
      </c>
      <c r="G8298" s="5">
        <v>8</v>
      </c>
      <c r="H8298" s="5">
        <v>32.950000000000003</v>
      </c>
      <c r="I8298" s="5">
        <v>263.60000000000002</v>
      </c>
      <c r="J8298" s="5">
        <v>63066.34</v>
      </c>
      <c r="K8298" s="3" t="str" cm="1">
        <f t="array" ref="K8298">_xlfn.LET(_xlpm.d,UPPER(TRIM(CLEAN(SUBSTITUTE(F8298,CHAR(160),"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299" spans="2:11" hidden="1" x14ac:dyDescent="0.25">
      <c r="B8299" s="20">
        <v>46042</v>
      </c>
      <c r="C8299" s="2" t="s">
        <v>1</v>
      </c>
      <c r="D8299" s="2" t="s">
        <v>1480</v>
      </c>
      <c r="E8299" s="2" t="s">
        <v>162</v>
      </c>
      <c r="F8299" s="2" t="s">
        <v>4107</v>
      </c>
      <c r="G8299" s="5">
        <v>40</v>
      </c>
      <c r="H8299" s="5">
        <v>41.5</v>
      </c>
      <c r="I8299" s="5">
        <v>1660</v>
      </c>
      <c r="J8299" s="5">
        <v>64726.34</v>
      </c>
      <c r="K8299" s="3" t="str" cm="1">
        <f t="array" ref="K8299">_xlfn.LET(_xlpm.d,UPPER(TRIM(CLEAN(SUBSTITUTE(F8299,CHAR(160),"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00" spans="2:11" hidden="1" x14ac:dyDescent="0.25">
      <c r="B8300" s="20">
        <v>46043</v>
      </c>
      <c r="C8300" s="2" t="s">
        <v>1</v>
      </c>
      <c r="D8300" s="2" t="s">
        <v>1321</v>
      </c>
      <c r="E8300" s="2" t="s">
        <v>149</v>
      </c>
      <c r="F8300" s="2" t="s">
        <v>4107</v>
      </c>
      <c r="G8300" s="5">
        <v>40</v>
      </c>
      <c r="H8300" s="5">
        <v>41.5</v>
      </c>
      <c r="I8300" s="5">
        <v>1660</v>
      </c>
      <c r="J8300" s="5">
        <v>66386.34</v>
      </c>
      <c r="K8300" s="3" t="str" cm="1">
        <f t="array" ref="K8300">_xlfn.LET(_xlpm.d,UPPER(TRIM(CLEAN(SUBSTITUTE(F8300,CHAR(160),"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01" spans="2:11" hidden="1" x14ac:dyDescent="0.25">
      <c r="B8301" s="20">
        <v>46044</v>
      </c>
      <c r="C8301" s="2" t="s">
        <v>1</v>
      </c>
      <c r="D8301" s="2" t="s">
        <v>134</v>
      </c>
      <c r="E8301" s="2" t="s">
        <v>135</v>
      </c>
      <c r="F8301" s="2" t="s">
        <v>4107</v>
      </c>
      <c r="G8301" s="5">
        <v>40</v>
      </c>
      <c r="H8301" s="5">
        <v>41.5</v>
      </c>
      <c r="I8301" s="5">
        <v>1660</v>
      </c>
      <c r="J8301" s="5">
        <v>68046.34</v>
      </c>
      <c r="K8301" s="3" t="str" cm="1">
        <f t="array" ref="K8301">_xlfn.LET(_xlpm.d,UPPER(TRIM(CLEAN(SUBSTITUTE(F8301,CHAR(160),"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02" spans="2:11" hidden="1" x14ac:dyDescent="0.25">
      <c r="B8302" s="20">
        <v>46045</v>
      </c>
      <c r="C8302" s="2" t="s">
        <v>1</v>
      </c>
      <c r="D8302" s="2" t="s">
        <v>1323</v>
      </c>
      <c r="E8302" s="2" t="s">
        <v>236</v>
      </c>
      <c r="F8302" s="2" t="s">
        <v>4107</v>
      </c>
      <c r="G8302" s="5">
        <v>40</v>
      </c>
      <c r="H8302" s="5">
        <v>41.5</v>
      </c>
      <c r="I8302" s="5">
        <v>1660</v>
      </c>
      <c r="J8302" s="5">
        <v>69706.34</v>
      </c>
      <c r="K8302" s="3" t="str" cm="1">
        <f t="array" ref="K8302">_xlfn.LET(_xlpm.d,UPPER(TRIM(CLEAN(SUBSTITUTE(F8302,CHAR(160),"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03" spans="2:11" hidden="1" x14ac:dyDescent="0.25">
      <c r="B8303" s="20">
        <v>46045</v>
      </c>
      <c r="C8303" s="2" t="s">
        <v>1</v>
      </c>
      <c r="D8303" s="2" t="s">
        <v>3433</v>
      </c>
      <c r="E8303" s="2" t="s">
        <v>154</v>
      </c>
      <c r="F8303" s="2" t="s">
        <v>4107</v>
      </c>
      <c r="G8303" s="5">
        <v>80</v>
      </c>
      <c r="H8303" s="5">
        <v>41.5</v>
      </c>
      <c r="I8303" s="5">
        <v>3320</v>
      </c>
      <c r="J8303" s="5">
        <v>73026.34</v>
      </c>
      <c r="K8303" s="3" t="str" cm="1">
        <f t="array" ref="K8303">_xlfn.LET(_xlpm.d,UPPER(TRIM(CLEAN(SUBSTITUTE(F8303,CHAR(160),"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04" spans="2:11" hidden="1" x14ac:dyDescent="0.25">
      <c r="B8304" s="20">
        <v>46045</v>
      </c>
      <c r="C8304" s="2" t="s">
        <v>1</v>
      </c>
      <c r="D8304" s="2" t="s">
        <v>1481</v>
      </c>
      <c r="E8304" s="2" t="s">
        <v>238</v>
      </c>
      <c r="F8304" s="2" t="s">
        <v>4107</v>
      </c>
      <c r="G8304" s="5">
        <v>52</v>
      </c>
      <c r="H8304" s="5">
        <v>41.5</v>
      </c>
      <c r="I8304" s="5">
        <v>2158</v>
      </c>
      <c r="J8304" s="5">
        <v>75184.34</v>
      </c>
      <c r="K8304" s="3" t="str" cm="1">
        <f t="array" ref="K8304">_xlfn.LET(_xlpm.d,UPPER(TRIM(CLEAN(SUBSTITUTE(F8304,CHAR(160),"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05" spans="2:11" hidden="1" x14ac:dyDescent="0.25">
      <c r="B8305" s="20">
        <v>46049</v>
      </c>
      <c r="C8305" s="2" t="s">
        <v>1</v>
      </c>
      <c r="D8305" s="2" t="s">
        <v>1324</v>
      </c>
      <c r="E8305" s="2" t="s">
        <v>273</v>
      </c>
      <c r="F8305" s="2" t="s">
        <v>4107</v>
      </c>
      <c r="G8305" s="5">
        <v>40</v>
      </c>
      <c r="H8305" s="5">
        <v>41.5</v>
      </c>
      <c r="I8305" s="5">
        <v>1660</v>
      </c>
      <c r="J8305" s="5">
        <v>76844.34</v>
      </c>
      <c r="K8305" s="3" t="str" cm="1">
        <f t="array" ref="K8305">_xlfn.LET(_xlpm.d,UPPER(TRIM(CLEAN(SUBSTITUTE(F8305,CHAR(160),"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06" spans="2:11" hidden="1" x14ac:dyDescent="0.25">
      <c r="B8306" s="20">
        <v>46049</v>
      </c>
      <c r="C8306" s="2" t="s">
        <v>1</v>
      </c>
      <c r="D8306" s="2" t="s">
        <v>1482</v>
      </c>
      <c r="E8306" s="2" t="s">
        <v>147</v>
      </c>
      <c r="F8306" s="2" t="s">
        <v>4107</v>
      </c>
      <c r="G8306" s="5">
        <v>40</v>
      </c>
      <c r="H8306" s="5">
        <v>41.5</v>
      </c>
      <c r="I8306" s="5">
        <v>1660</v>
      </c>
      <c r="J8306" s="5">
        <v>78504.34</v>
      </c>
      <c r="K8306" s="3" t="str" cm="1">
        <f t="array" ref="K8306">_xlfn.LET(_xlpm.d,UPPER(TRIM(CLEAN(SUBSTITUTE(F8306,CHAR(160),"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07" spans="2:11" hidden="1" x14ac:dyDescent="0.25">
      <c r="B8307" s="20">
        <v>46052</v>
      </c>
      <c r="C8307" s="2" t="s">
        <v>1</v>
      </c>
      <c r="D8307" s="2" t="s">
        <v>3447</v>
      </c>
      <c r="E8307" s="2" t="s">
        <v>234</v>
      </c>
      <c r="F8307" s="2" t="s">
        <v>4107</v>
      </c>
      <c r="G8307" s="5">
        <v>40</v>
      </c>
      <c r="H8307" s="5">
        <v>41.5</v>
      </c>
      <c r="I8307" s="5">
        <v>1660</v>
      </c>
      <c r="J8307" s="5">
        <v>80164.34</v>
      </c>
      <c r="K8307" s="3" t="str" cm="1">
        <f t="array" ref="K8307">_xlfn.LET(_xlpm.d,UPPER(TRIM(CLEAN(SUBSTITUTE(F8307,CHAR(160),"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08" spans="2:11" hidden="1" x14ac:dyDescent="0.25">
      <c r="B8308" s="20">
        <v>46052</v>
      </c>
      <c r="C8308" s="2" t="s">
        <v>1</v>
      </c>
      <c r="D8308" s="2" t="s">
        <v>1329</v>
      </c>
      <c r="E8308" s="2" t="s">
        <v>154</v>
      </c>
      <c r="F8308" s="2" t="s">
        <v>4107</v>
      </c>
      <c r="G8308" s="5">
        <v>32</v>
      </c>
      <c r="H8308" s="5">
        <v>41.5</v>
      </c>
      <c r="I8308" s="5">
        <v>1328</v>
      </c>
      <c r="J8308" s="5">
        <v>81492.34</v>
      </c>
      <c r="K8308" s="3" t="str" cm="1">
        <f t="array" ref="K8308">_xlfn.LET(_xlpm.d,UPPER(TRIM(CLEAN(SUBSTITUTE(F8308,CHAR(160),"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09" spans="2:11" hidden="1" x14ac:dyDescent="0.25">
      <c r="B8309" s="20">
        <v>46056</v>
      </c>
      <c r="C8309" s="2" t="s">
        <v>1</v>
      </c>
      <c r="D8309" s="2" t="s">
        <v>1486</v>
      </c>
      <c r="E8309" s="2" t="s">
        <v>141</v>
      </c>
      <c r="F8309" s="2" t="s">
        <v>4107</v>
      </c>
      <c r="G8309" s="5">
        <v>40</v>
      </c>
      <c r="H8309" s="5">
        <v>41.5</v>
      </c>
      <c r="I8309" s="5">
        <v>1660</v>
      </c>
      <c r="J8309" s="5">
        <v>83152.34</v>
      </c>
      <c r="K8309" s="3" t="str" cm="1">
        <f t="array" ref="K8309">_xlfn.LET(_xlpm.d,UPPER(TRIM(CLEAN(SUBSTITUTE(F8309,CHAR(160),"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10" spans="2:11" hidden="1" x14ac:dyDescent="0.25">
      <c r="B8310" s="20">
        <v>46056</v>
      </c>
      <c r="C8310" s="2" t="s">
        <v>1</v>
      </c>
      <c r="D8310" s="2" t="s">
        <v>1330</v>
      </c>
      <c r="E8310" s="2" t="s">
        <v>156</v>
      </c>
      <c r="F8310" s="2" t="s">
        <v>4107</v>
      </c>
      <c r="G8310" s="5">
        <v>32</v>
      </c>
      <c r="H8310" s="5">
        <v>41.5</v>
      </c>
      <c r="I8310" s="5">
        <v>1328</v>
      </c>
      <c r="J8310" s="5">
        <v>84480.34</v>
      </c>
      <c r="K8310" s="3" t="str" cm="1">
        <f t="array" ref="K8310">_xlfn.LET(_xlpm.d,UPPER(TRIM(CLEAN(SUBSTITUTE(F8310,CHAR(160),"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11" spans="2:11" hidden="1" x14ac:dyDescent="0.25">
      <c r="B8311" s="20">
        <v>46056</v>
      </c>
      <c r="C8311" s="2" t="s">
        <v>1</v>
      </c>
      <c r="D8311" s="2" t="s">
        <v>3456</v>
      </c>
      <c r="E8311" s="2" t="s">
        <v>158</v>
      </c>
      <c r="F8311" s="2" t="s">
        <v>4107</v>
      </c>
      <c r="G8311" s="5">
        <v>64</v>
      </c>
      <c r="H8311" s="5">
        <v>41.5</v>
      </c>
      <c r="I8311" s="5">
        <v>2656</v>
      </c>
      <c r="J8311" s="5">
        <v>87136.34</v>
      </c>
      <c r="K8311" s="3" t="str" cm="1">
        <f t="array" ref="K8311">_xlfn.LET(_xlpm.d,UPPER(TRIM(CLEAN(SUBSTITUTE(F8311,CHAR(160),"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12" spans="2:11" hidden="1" x14ac:dyDescent="0.25">
      <c r="B8312" s="20">
        <v>46058</v>
      </c>
      <c r="C8312" s="2" t="s">
        <v>1</v>
      </c>
      <c r="D8312" s="2" t="s">
        <v>3459</v>
      </c>
      <c r="E8312" s="2" t="s">
        <v>160</v>
      </c>
      <c r="F8312" s="2" t="s">
        <v>4107</v>
      </c>
      <c r="G8312" s="5">
        <v>32</v>
      </c>
      <c r="H8312" s="5">
        <v>41.5</v>
      </c>
      <c r="I8312" s="5">
        <v>1328</v>
      </c>
      <c r="J8312" s="5">
        <v>88464.34</v>
      </c>
      <c r="K8312" s="3" t="str" cm="1">
        <f t="array" ref="K8312">_xlfn.LET(_xlpm.d,UPPER(TRIM(CLEAN(SUBSTITUTE(F8312,CHAR(160),"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13" spans="2:11" hidden="1" x14ac:dyDescent="0.25">
      <c r="B8313" s="20">
        <v>46058</v>
      </c>
      <c r="C8313" s="2" t="s">
        <v>1</v>
      </c>
      <c r="D8313" s="2" t="s">
        <v>1490</v>
      </c>
      <c r="E8313" s="2" t="s">
        <v>192</v>
      </c>
      <c r="F8313" s="2" t="s">
        <v>4107</v>
      </c>
      <c r="G8313" s="5">
        <v>40</v>
      </c>
      <c r="H8313" s="5">
        <v>41.5</v>
      </c>
      <c r="I8313" s="5">
        <v>1660</v>
      </c>
      <c r="J8313" s="5">
        <v>90124.34</v>
      </c>
      <c r="K8313" s="3" t="str" cm="1">
        <f t="array" ref="K8313">_xlfn.LET(_xlpm.d,UPPER(TRIM(CLEAN(SUBSTITUTE(F8313,CHAR(160),"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14" spans="2:11" hidden="1" x14ac:dyDescent="0.25">
      <c r="B8314" s="20">
        <v>46063</v>
      </c>
      <c r="C8314" s="2" t="s">
        <v>1</v>
      </c>
      <c r="D8314" s="2" t="s">
        <v>1491</v>
      </c>
      <c r="E8314" s="2" t="s">
        <v>158</v>
      </c>
      <c r="F8314" s="2" t="s">
        <v>4107</v>
      </c>
      <c r="G8314" s="5">
        <v>40</v>
      </c>
      <c r="H8314" s="5">
        <v>41.5</v>
      </c>
      <c r="I8314" s="5">
        <v>1660</v>
      </c>
      <c r="J8314" s="5">
        <v>91784.34</v>
      </c>
      <c r="K8314" s="3" t="str" cm="1">
        <f t="array" ref="K8314">_xlfn.LET(_xlpm.d,UPPER(TRIM(CLEAN(SUBSTITUTE(F8314,CHAR(160),"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15" spans="2:11" hidden="1" x14ac:dyDescent="0.25">
      <c r="B8315" s="20">
        <v>46093</v>
      </c>
      <c r="C8315" s="2" t="s">
        <v>1</v>
      </c>
      <c r="D8315" s="2" t="s">
        <v>423</v>
      </c>
      <c r="E8315" s="2" t="s">
        <v>248</v>
      </c>
      <c r="F8315" s="2" t="s">
        <v>4107</v>
      </c>
      <c r="G8315" s="5">
        <v>40</v>
      </c>
      <c r="H8315" s="5">
        <v>41.5</v>
      </c>
      <c r="I8315" s="5">
        <v>1660</v>
      </c>
      <c r="J8315" s="5">
        <v>93444.34</v>
      </c>
      <c r="K8315" s="3" t="str" cm="1">
        <f t="array" ref="K8315">_xlfn.LET(_xlpm.d,UPPER(TRIM(CLEAN(SUBSTITUTE(F8315,CHAR(160),"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16" spans="2:11" hidden="1" x14ac:dyDescent="0.25">
      <c r="B8316" s="20">
        <v>46093</v>
      </c>
      <c r="C8316" s="2" t="s">
        <v>1</v>
      </c>
      <c r="D8316" s="2" t="s">
        <v>3528</v>
      </c>
      <c r="E8316" s="2" t="s">
        <v>151</v>
      </c>
      <c r="F8316" s="2" t="s">
        <v>4107</v>
      </c>
      <c r="G8316" s="5">
        <v>10</v>
      </c>
      <c r="H8316" s="5">
        <v>41.5</v>
      </c>
      <c r="I8316" s="5">
        <v>415</v>
      </c>
      <c r="J8316" s="5">
        <v>93859.34</v>
      </c>
      <c r="K8316" s="3" t="str" cm="1">
        <f t="array" ref="K8316">_xlfn.LET(_xlpm.d,UPPER(TRIM(CLEAN(SUBSTITUTE(F8316,CHAR(160),"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17" spans="2:11" hidden="1" x14ac:dyDescent="0.25">
      <c r="B8317" s="20">
        <v>46094</v>
      </c>
      <c r="C8317" s="2" t="s">
        <v>1</v>
      </c>
      <c r="D8317" s="2" t="s">
        <v>424</v>
      </c>
      <c r="E8317" s="2" t="s">
        <v>243</v>
      </c>
      <c r="F8317" s="2" t="s">
        <v>4107</v>
      </c>
      <c r="G8317" s="5">
        <v>40</v>
      </c>
      <c r="H8317" s="5">
        <v>41.5</v>
      </c>
      <c r="I8317" s="5">
        <v>1660</v>
      </c>
      <c r="J8317" s="5">
        <v>95519.34</v>
      </c>
      <c r="K8317" s="3" t="str" cm="1">
        <f t="array" ref="K8317">_xlfn.LET(_xlpm.d,UPPER(TRIM(CLEAN(SUBSTITUTE(F8317,CHAR(160),"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18" spans="2:11" hidden="1" x14ac:dyDescent="0.25">
      <c r="B8318" s="20">
        <v>46094</v>
      </c>
      <c r="C8318" s="2" t="s">
        <v>1</v>
      </c>
      <c r="D8318" s="2" t="s">
        <v>194</v>
      </c>
      <c r="E8318" s="2" t="s">
        <v>195</v>
      </c>
      <c r="F8318" s="2" t="s">
        <v>4107</v>
      </c>
      <c r="G8318" s="5">
        <v>80</v>
      </c>
      <c r="H8318" s="5">
        <v>41.5</v>
      </c>
      <c r="I8318" s="5">
        <v>3320</v>
      </c>
      <c r="J8318" s="5">
        <v>98839.34</v>
      </c>
      <c r="K8318" s="3" t="str" cm="1">
        <f t="array" ref="K8318">_xlfn.LET(_xlpm.d,UPPER(TRIM(CLEAN(SUBSTITUTE(F8318,CHAR(160),"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19" spans="2:11" hidden="1" x14ac:dyDescent="0.25">
      <c r="B8319" s="20">
        <v>46094</v>
      </c>
      <c r="C8319" s="2" t="s">
        <v>1</v>
      </c>
      <c r="D8319" s="2" t="s">
        <v>427</v>
      </c>
      <c r="E8319" s="2" t="s">
        <v>234</v>
      </c>
      <c r="F8319" s="2" t="s">
        <v>4107</v>
      </c>
      <c r="G8319" s="5">
        <v>20</v>
      </c>
      <c r="H8319" s="5">
        <v>41.5</v>
      </c>
      <c r="I8319" s="5">
        <v>830</v>
      </c>
      <c r="J8319" s="5">
        <v>99669.34</v>
      </c>
      <c r="K8319" s="3" t="str" cm="1">
        <f t="array" ref="K8319">_xlfn.LET(_xlpm.d,UPPER(TRIM(CLEAN(SUBSTITUTE(F8319,CHAR(160),"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20" spans="2:11" hidden="1" x14ac:dyDescent="0.25">
      <c r="B8320" s="20">
        <v>46094</v>
      </c>
      <c r="C8320" s="2" t="s">
        <v>1</v>
      </c>
      <c r="D8320" s="2" t="s">
        <v>429</v>
      </c>
      <c r="E8320" s="2" t="s">
        <v>154</v>
      </c>
      <c r="F8320" s="2" t="s">
        <v>4107</v>
      </c>
      <c r="G8320" s="5">
        <v>40</v>
      </c>
      <c r="H8320" s="5">
        <v>41.5</v>
      </c>
      <c r="I8320" s="5">
        <v>1660</v>
      </c>
      <c r="J8320" s="5">
        <v>101329.34</v>
      </c>
      <c r="K8320" s="3" t="str" cm="1">
        <f t="array" ref="K8320">_xlfn.LET(_xlpm.d,UPPER(TRIM(CLEAN(SUBSTITUTE(F8320,CHAR(160),"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21" spans="2:11" hidden="1" x14ac:dyDescent="0.25">
      <c r="B8321" s="20">
        <v>46094</v>
      </c>
      <c r="C8321" s="2" t="s">
        <v>1</v>
      </c>
      <c r="D8321" s="2" t="s">
        <v>430</v>
      </c>
      <c r="E8321" s="2" t="s">
        <v>186</v>
      </c>
      <c r="F8321" s="2" t="s">
        <v>4107</v>
      </c>
      <c r="G8321" s="5">
        <v>20</v>
      </c>
      <c r="H8321" s="5">
        <v>41.5</v>
      </c>
      <c r="I8321" s="5">
        <v>830</v>
      </c>
      <c r="J8321" s="5">
        <v>102159.34</v>
      </c>
      <c r="K8321" s="3" t="str" cm="1">
        <f t="array" ref="K8321">_xlfn.LET(_xlpm.d,UPPER(TRIM(CLEAN(SUBSTITUTE(F8321,CHAR(160),"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22" spans="2:11" hidden="1" x14ac:dyDescent="0.25">
      <c r="B8322" s="20">
        <v>46094</v>
      </c>
      <c r="C8322" s="2" t="s">
        <v>1</v>
      </c>
      <c r="D8322" s="2" t="s">
        <v>3530</v>
      </c>
      <c r="E8322" s="2" t="s">
        <v>2447</v>
      </c>
      <c r="F8322" s="2" t="s">
        <v>4110</v>
      </c>
      <c r="G8322" s="5">
        <v>32</v>
      </c>
      <c r="H8322" s="5">
        <v>40.99</v>
      </c>
      <c r="I8322" s="5">
        <v>1311.68</v>
      </c>
      <c r="J8322" s="5">
        <v>103471.01999999999</v>
      </c>
      <c r="K8322" s="3" t="str" cm="1">
        <f t="array" ref="K8322">_xlfn.LET(_xlpm.d,UPPER(TRIM(CLEAN(SUBSTITUTE(F8322,CHAR(160),"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23" spans="2:11" hidden="1" x14ac:dyDescent="0.25">
      <c r="B8323" s="20">
        <v>46094</v>
      </c>
      <c r="C8323" s="2" t="s">
        <v>1</v>
      </c>
      <c r="D8323" s="2" t="s">
        <v>3532</v>
      </c>
      <c r="E8323" s="2" t="s">
        <v>170</v>
      </c>
      <c r="F8323" s="2" t="s">
        <v>4110</v>
      </c>
      <c r="G8323" s="5">
        <v>32</v>
      </c>
      <c r="H8323" s="5">
        <v>41.99</v>
      </c>
      <c r="I8323" s="5">
        <v>1343.68</v>
      </c>
      <c r="J8323" s="5">
        <v>104814.69999999998</v>
      </c>
      <c r="K8323" s="3" t="str" cm="1">
        <f t="array" ref="K8323">_xlfn.LET(_xlpm.d,UPPER(TRIM(CLEAN(SUBSTITUTE(F8323,CHAR(160),"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24" spans="2:11" hidden="1" x14ac:dyDescent="0.25">
      <c r="B8324" s="20">
        <v>46097</v>
      </c>
      <c r="C8324" s="2" t="s">
        <v>1</v>
      </c>
      <c r="D8324" s="2" t="s">
        <v>433</v>
      </c>
      <c r="E8324" s="2" t="s">
        <v>243</v>
      </c>
      <c r="F8324" s="2" t="s">
        <v>4107</v>
      </c>
      <c r="G8324" s="5">
        <v>40</v>
      </c>
      <c r="H8324" s="5">
        <v>41.5</v>
      </c>
      <c r="I8324" s="5">
        <v>1660</v>
      </c>
      <c r="J8324" s="5">
        <v>106474.69999999998</v>
      </c>
      <c r="K8324" s="3" t="str" cm="1">
        <f t="array" ref="K8324">_xlfn.LET(_xlpm.d,UPPER(TRIM(CLEAN(SUBSTITUTE(F8324,CHAR(160),"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25" spans="2:11" hidden="1" x14ac:dyDescent="0.25">
      <c r="B8325" s="20">
        <v>46098</v>
      </c>
      <c r="C8325" s="2" t="s">
        <v>1</v>
      </c>
      <c r="D8325" s="2" t="s">
        <v>1511</v>
      </c>
      <c r="E8325" s="2" t="s">
        <v>156</v>
      </c>
      <c r="F8325" s="2" t="s">
        <v>4107</v>
      </c>
      <c r="G8325" s="5">
        <v>80</v>
      </c>
      <c r="H8325" s="5">
        <v>41.5</v>
      </c>
      <c r="I8325" s="5">
        <v>3320</v>
      </c>
      <c r="J8325" s="5">
        <v>109794.69999999998</v>
      </c>
      <c r="K8325" s="3" t="str" cm="1">
        <f t="array" ref="K8325">_xlfn.LET(_xlpm.d,UPPER(TRIM(CLEAN(SUBSTITUTE(F8325,CHAR(160),"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26" spans="2:11" hidden="1" x14ac:dyDescent="0.25">
      <c r="B8326" s="20">
        <v>46098</v>
      </c>
      <c r="C8326" s="2" t="s">
        <v>1</v>
      </c>
      <c r="D8326" s="2" t="s">
        <v>434</v>
      </c>
      <c r="E8326" s="2" t="s">
        <v>147</v>
      </c>
      <c r="F8326" s="2" t="s">
        <v>4107</v>
      </c>
      <c r="G8326" s="5">
        <v>40</v>
      </c>
      <c r="H8326" s="5">
        <v>41.5</v>
      </c>
      <c r="I8326" s="5">
        <v>1660</v>
      </c>
      <c r="J8326" s="5">
        <v>111454.69999999998</v>
      </c>
      <c r="K8326" s="3" t="str" cm="1">
        <f t="array" ref="K8326">_xlfn.LET(_xlpm.d,UPPER(TRIM(CLEAN(SUBSTITUTE(F8326,CHAR(160),"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27" spans="2:11" hidden="1" x14ac:dyDescent="0.25">
      <c r="B8327" s="20">
        <v>46098</v>
      </c>
      <c r="C8327" s="2" t="s">
        <v>1</v>
      </c>
      <c r="D8327" s="2" t="s">
        <v>435</v>
      </c>
      <c r="E8327" s="2" t="s">
        <v>273</v>
      </c>
      <c r="F8327" s="2" t="s">
        <v>4107</v>
      </c>
      <c r="G8327" s="5">
        <v>40</v>
      </c>
      <c r="H8327" s="5">
        <v>41.5</v>
      </c>
      <c r="I8327" s="5">
        <v>1660</v>
      </c>
      <c r="J8327" s="5">
        <v>113114.69999999998</v>
      </c>
      <c r="K8327" s="3" t="str" cm="1">
        <f t="array" ref="K8327">_xlfn.LET(_xlpm.d,UPPER(TRIM(CLEAN(SUBSTITUTE(F8327,CHAR(160),"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28" spans="2:11" hidden="1" x14ac:dyDescent="0.25">
      <c r="B8328" s="20">
        <v>46098</v>
      </c>
      <c r="C8328" s="2" t="s">
        <v>1</v>
      </c>
      <c r="D8328" s="2" t="s">
        <v>200</v>
      </c>
      <c r="E8328" s="2" t="s">
        <v>141</v>
      </c>
      <c r="F8328" s="2" t="s">
        <v>4107</v>
      </c>
      <c r="G8328" s="5">
        <v>80</v>
      </c>
      <c r="H8328" s="5">
        <v>41.5</v>
      </c>
      <c r="I8328" s="5">
        <v>3320</v>
      </c>
      <c r="J8328" s="5">
        <v>116434.69999999998</v>
      </c>
      <c r="K8328" s="3" t="str" cm="1">
        <f t="array" ref="K8328">_xlfn.LET(_xlpm.d,UPPER(TRIM(CLEAN(SUBSTITUTE(F8328,CHAR(160),"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29" spans="2:11" hidden="1" x14ac:dyDescent="0.25">
      <c r="B8329" s="20">
        <v>46098</v>
      </c>
      <c r="C8329" s="2" t="s">
        <v>1</v>
      </c>
      <c r="D8329" s="2" t="s">
        <v>436</v>
      </c>
      <c r="E8329" s="2" t="s">
        <v>266</v>
      </c>
      <c r="F8329" s="2" t="s">
        <v>4107</v>
      </c>
      <c r="G8329" s="5">
        <v>72</v>
      </c>
      <c r="H8329" s="5">
        <v>41.5</v>
      </c>
      <c r="I8329" s="5">
        <v>2988</v>
      </c>
      <c r="J8329" s="5">
        <v>119422.69999999998</v>
      </c>
      <c r="K8329" s="3" t="str" cm="1">
        <f t="array" ref="K8329">_xlfn.LET(_xlpm.d,UPPER(TRIM(CLEAN(SUBSTITUTE(F8329,CHAR(160),"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30" spans="2:11" hidden="1" x14ac:dyDescent="0.25">
      <c r="B8330" s="20">
        <v>46100</v>
      </c>
      <c r="C8330" s="2" t="s">
        <v>1</v>
      </c>
      <c r="D8330" s="2" t="s">
        <v>441</v>
      </c>
      <c r="E8330" s="2" t="s">
        <v>311</v>
      </c>
      <c r="F8330" s="2" t="s">
        <v>4107</v>
      </c>
      <c r="G8330" s="5">
        <v>80</v>
      </c>
      <c r="H8330" s="5">
        <v>41.5</v>
      </c>
      <c r="I8330" s="5">
        <v>3320</v>
      </c>
      <c r="J8330" s="5">
        <v>122742.69999999998</v>
      </c>
      <c r="K8330" s="3" t="str" cm="1">
        <f t="array" ref="K8330">_xlfn.LET(_xlpm.d,UPPER(TRIM(CLEAN(SUBSTITUTE(F8330,CHAR(160),"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31" spans="2:11" hidden="1" x14ac:dyDescent="0.25">
      <c r="B8331" s="20">
        <v>46100</v>
      </c>
      <c r="C8331" s="2" t="s">
        <v>1</v>
      </c>
      <c r="D8331" s="2" t="s">
        <v>3542</v>
      </c>
      <c r="E8331" s="2" t="s">
        <v>228</v>
      </c>
      <c r="F8331" s="2" t="s">
        <v>4107</v>
      </c>
      <c r="G8331" s="5">
        <v>40</v>
      </c>
      <c r="H8331" s="5">
        <v>41.5</v>
      </c>
      <c r="I8331" s="5">
        <v>1660</v>
      </c>
      <c r="J8331" s="5">
        <v>124402.69999999998</v>
      </c>
      <c r="K8331" s="3" t="str" cm="1">
        <f t="array" ref="K8331">_xlfn.LET(_xlpm.d,UPPER(TRIM(CLEAN(SUBSTITUTE(F8331,CHAR(160),"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32" spans="2:11" hidden="1" x14ac:dyDescent="0.25">
      <c r="B8332" s="20">
        <v>46101</v>
      </c>
      <c r="C8332" s="2" t="s">
        <v>1</v>
      </c>
      <c r="D8332" s="2" t="s">
        <v>443</v>
      </c>
      <c r="E8332" s="2" t="s">
        <v>195</v>
      </c>
      <c r="F8332" s="2" t="s">
        <v>4107</v>
      </c>
      <c r="G8332" s="5">
        <v>16</v>
      </c>
      <c r="H8332" s="5">
        <v>41.5</v>
      </c>
      <c r="I8332" s="5">
        <v>664</v>
      </c>
      <c r="J8332" s="5">
        <v>125066.69999999998</v>
      </c>
      <c r="K8332" s="3" t="str" cm="1">
        <f t="array" ref="K8332">_xlfn.LET(_xlpm.d,UPPER(TRIM(CLEAN(SUBSTITUTE(F8332,CHAR(160),"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33" spans="2:11" hidden="1" x14ac:dyDescent="0.25">
      <c r="B8333" s="20">
        <v>46104</v>
      </c>
      <c r="C8333" s="2" t="s">
        <v>1</v>
      </c>
      <c r="D8333" s="2" t="s">
        <v>1512</v>
      </c>
      <c r="E8333" s="2" t="s">
        <v>192</v>
      </c>
      <c r="F8333" s="2" t="s">
        <v>4107</v>
      </c>
      <c r="G8333" s="5">
        <v>32</v>
      </c>
      <c r="H8333" s="5">
        <v>41.5</v>
      </c>
      <c r="I8333" s="5">
        <v>1328</v>
      </c>
      <c r="J8333" s="5">
        <v>126394.69999999998</v>
      </c>
      <c r="K8333" s="3" t="str" cm="1">
        <f t="array" ref="K8333">_xlfn.LET(_xlpm.d,UPPER(TRIM(CLEAN(SUBSTITUTE(F8333,CHAR(160),"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34" spans="2:11" hidden="1" x14ac:dyDescent="0.25">
      <c r="B8334" s="20">
        <v>46104</v>
      </c>
      <c r="C8334" s="2" t="s">
        <v>1</v>
      </c>
      <c r="D8334" s="2" t="s">
        <v>449</v>
      </c>
      <c r="E8334" s="2" t="s">
        <v>135</v>
      </c>
      <c r="F8334" s="2" t="s">
        <v>4107</v>
      </c>
      <c r="G8334" s="5">
        <v>32</v>
      </c>
      <c r="H8334" s="5">
        <v>41.5</v>
      </c>
      <c r="I8334" s="5">
        <v>1328</v>
      </c>
      <c r="J8334" s="5">
        <v>127722.69999999998</v>
      </c>
      <c r="K8334" s="3" t="str" cm="1">
        <f t="array" ref="K8334">_xlfn.LET(_xlpm.d,UPPER(TRIM(CLEAN(SUBSTITUTE(F8334,CHAR(160),"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35" spans="2:11" hidden="1" x14ac:dyDescent="0.25">
      <c r="B8335" s="20">
        <v>46104</v>
      </c>
      <c r="C8335" s="2" t="s">
        <v>1</v>
      </c>
      <c r="D8335" s="2" t="s">
        <v>450</v>
      </c>
      <c r="E8335" s="2" t="s">
        <v>162</v>
      </c>
      <c r="F8335" s="2" t="s">
        <v>4107</v>
      </c>
      <c r="G8335" s="5">
        <v>40</v>
      </c>
      <c r="H8335" s="5">
        <v>41.5</v>
      </c>
      <c r="I8335" s="5">
        <v>1660</v>
      </c>
      <c r="J8335" s="5">
        <v>129382.69999999998</v>
      </c>
      <c r="K8335" s="3" t="str" cm="1">
        <f t="array" ref="K8335">_xlfn.LET(_xlpm.d,UPPER(TRIM(CLEAN(SUBSTITUTE(F8335,CHAR(160),"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36" spans="2:11" hidden="1" x14ac:dyDescent="0.25">
      <c r="B8336" s="20">
        <v>46105</v>
      </c>
      <c r="C8336" s="2" t="s">
        <v>1</v>
      </c>
      <c r="D8336" s="2" t="s">
        <v>1513</v>
      </c>
      <c r="E8336" s="2" t="s">
        <v>279</v>
      </c>
      <c r="F8336" s="2" t="s">
        <v>4107</v>
      </c>
      <c r="G8336" s="5">
        <v>32</v>
      </c>
      <c r="H8336" s="5">
        <v>41.5</v>
      </c>
      <c r="I8336" s="5">
        <v>1328</v>
      </c>
      <c r="J8336" s="5">
        <v>130710.69999999998</v>
      </c>
      <c r="K8336" s="3" t="str" cm="1">
        <f t="array" ref="K8336">_xlfn.LET(_xlpm.d,UPPER(TRIM(CLEAN(SUBSTITUTE(F8336,CHAR(160),"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37" spans="1:11" hidden="1" x14ac:dyDescent="0.25">
      <c r="B8337" s="20">
        <v>46105</v>
      </c>
      <c r="C8337" s="2" t="s">
        <v>1</v>
      </c>
      <c r="D8337" s="2" t="s">
        <v>1603</v>
      </c>
      <c r="E8337" s="2" t="s">
        <v>147</v>
      </c>
      <c r="F8337" s="2" t="s">
        <v>4107</v>
      </c>
      <c r="G8337" s="5">
        <v>40</v>
      </c>
      <c r="H8337" s="5">
        <v>41.5</v>
      </c>
      <c r="I8337" s="5">
        <v>1660</v>
      </c>
      <c r="J8337" s="5">
        <v>132370.69999999998</v>
      </c>
      <c r="K8337" s="3" t="str" cm="1">
        <f t="array" ref="K8337">_xlfn.LET(_xlpm.d,UPPER(TRIM(CLEAN(SUBSTITUTE(F8337,CHAR(160),"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38" spans="1:11" hidden="1" x14ac:dyDescent="0.25">
      <c r="B8338" s="20">
        <v>46105</v>
      </c>
      <c r="C8338" s="2" t="s">
        <v>1</v>
      </c>
      <c r="D8338" s="2" t="s">
        <v>454</v>
      </c>
      <c r="E8338" s="2" t="s">
        <v>158</v>
      </c>
      <c r="F8338" s="2" t="s">
        <v>4107</v>
      </c>
      <c r="G8338" s="5">
        <v>40</v>
      </c>
      <c r="H8338" s="5">
        <v>41.5</v>
      </c>
      <c r="I8338" s="5">
        <v>1660</v>
      </c>
      <c r="J8338" s="5">
        <v>134030.69999999998</v>
      </c>
      <c r="K8338" s="3" t="str" cm="1">
        <f t="array" ref="K8338">_xlfn.LET(_xlpm.d,UPPER(TRIM(CLEAN(SUBSTITUTE(F8338,CHAR(160),"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39" spans="1:11" hidden="1" x14ac:dyDescent="0.25">
      <c r="B8339" s="20">
        <v>46107</v>
      </c>
      <c r="C8339" s="2" t="s">
        <v>1</v>
      </c>
      <c r="D8339" s="2" t="s">
        <v>202</v>
      </c>
      <c r="E8339" s="2" t="s">
        <v>168</v>
      </c>
      <c r="F8339" s="2" t="s">
        <v>4107</v>
      </c>
      <c r="G8339" s="5">
        <v>32</v>
      </c>
      <c r="H8339" s="5">
        <v>41.5</v>
      </c>
      <c r="I8339" s="5">
        <v>1328</v>
      </c>
      <c r="J8339" s="5">
        <v>135358.69999999998</v>
      </c>
      <c r="K8339" s="3" t="str" cm="1">
        <f t="array" ref="K8339">_xlfn.LET(_xlpm.d,UPPER(TRIM(CLEAN(SUBSTITUTE(F8339,CHAR(160),"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40" spans="1:11" hidden="1" x14ac:dyDescent="0.25">
      <c r="B8340" s="20">
        <v>46108</v>
      </c>
      <c r="C8340" s="2" t="s">
        <v>1</v>
      </c>
      <c r="D8340" s="2" t="s">
        <v>459</v>
      </c>
      <c r="E8340" s="2" t="s">
        <v>154</v>
      </c>
      <c r="F8340" s="2" t="s">
        <v>4107</v>
      </c>
      <c r="G8340" s="5">
        <v>32</v>
      </c>
      <c r="H8340" s="5">
        <v>41.5</v>
      </c>
      <c r="I8340" s="5">
        <v>1328</v>
      </c>
      <c r="J8340" s="5">
        <v>136686.69999999998</v>
      </c>
      <c r="K8340" s="3" t="str" cm="1">
        <f t="array" ref="K8340">_xlfn.LET(_xlpm.d,UPPER(TRIM(CLEAN(SUBSTITUTE(F8340,CHAR(160),"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41" spans="1:11" hidden="1" x14ac:dyDescent="0.25">
      <c r="B8341" s="20">
        <v>46108</v>
      </c>
      <c r="C8341" s="2" t="s">
        <v>1</v>
      </c>
      <c r="D8341" s="2" t="s">
        <v>1496</v>
      </c>
      <c r="E8341" s="2" t="s">
        <v>236</v>
      </c>
      <c r="F8341" s="2" t="s">
        <v>4107</v>
      </c>
      <c r="G8341" s="5">
        <v>40</v>
      </c>
      <c r="H8341" s="5">
        <v>41.5</v>
      </c>
      <c r="I8341" s="5">
        <v>1660</v>
      </c>
      <c r="J8341" s="5">
        <v>138346.69999999998</v>
      </c>
      <c r="K8341" s="3" t="str" cm="1">
        <f t="array" ref="K8341">_xlfn.LET(_xlpm.d,UPPER(TRIM(CLEAN(SUBSTITUTE(F8341,CHAR(160),"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42" spans="1:11" hidden="1" x14ac:dyDescent="0.25">
      <c r="B8342" s="20">
        <v>46108</v>
      </c>
      <c r="C8342" s="2" t="s">
        <v>1</v>
      </c>
      <c r="D8342" s="2" t="s">
        <v>3553</v>
      </c>
      <c r="E8342" s="2" t="s">
        <v>544</v>
      </c>
      <c r="F8342" s="2" t="s">
        <v>4107</v>
      </c>
      <c r="G8342" s="5">
        <v>30</v>
      </c>
      <c r="H8342" s="5">
        <v>41.5</v>
      </c>
      <c r="I8342" s="5">
        <v>1245</v>
      </c>
      <c r="J8342" s="5">
        <v>139591.69999999998</v>
      </c>
      <c r="K8342" s="3" t="str" cm="1">
        <f t="array" ref="K8342">_xlfn.LET(_xlpm.d,UPPER(TRIM(CLEAN(SUBSTITUTE(F8342,CHAR(160),"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43" spans="1:11" hidden="1" x14ac:dyDescent="0.25">
      <c r="A8343" s="11" t="s">
        <v>4111</v>
      </c>
      <c r="G8343" s="6">
        <v>3521</v>
      </c>
      <c r="I8343" s="7">
        <f>I8263+I8264+I8265+I8266+I8267+I8268+I8269+I8270+I8271+I8272+I8273+I8274+I8275+I8276+I8277+I8278+I8279+I8280+I8281+I8282+I8283+I8284+I8285+I8286+I8287+I8288+I8289+I8290+I8291+I8292+I8293+I8294+I8295+I8296+I8297+I8298+I8299+I8300+I8301+I8302+I8303+I8304+I8305+I8306+I8307+I8308+I8309+I8310+I8311+I8312+I8313+I8314+I8315+I8316+I8317+I8318+I8319+I8320+I8321+I8322+I8323+I8324+I8325+I8326+I8327+I8328+I8329+I8330+I8331+I8332+I8333+I8334+I8335+I8336+I8337+I8338+I8339+I8340+I8341+I8342</f>
        <v>139591.69999999998</v>
      </c>
      <c r="K8343" s="3" t="str" cm="1">
        <f t="array" ref="K8343">_xlfn.LET(_xlpm.d,UPPER(TRIM(CLEAN(SUBSTITUTE(F8343,CHAR(160),"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344" spans="1:11" hidden="1" x14ac:dyDescent="0.25">
      <c r="A8344" s="10" t="s">
        <v>4112</v>
      </c>
      <c r="K8344" s="3" t="str" cm="1">
        <f t="array" ref="K8344">_xlfn.LET(_xlpm.d,UPPER(TRIM(CLEAN(SUBSTITUTE(F8344,CHAR(160),"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345" spans="1:11" hidden="1" x14ac:dyDescent="0.25">
      <c r="B8345" s="20">
        <v>45660</v>
      </c>
      <c r="C8345" s="2" t="s">
        <v>1</v>
      </c>
      <c r="D8345" s="2" t="s">
        <v>2580</v>
      </c>
      <c r="E8345" s="2" t="s">
        <v>43</v>
      </c>
      <c r="F8345" s="2" t="s">
        <v>4113</v>
      </c>
      <c r="G8345" s="5">
        <v>32</v>
      </c>
      <c r="H8345" s="5">
        <v>38.799999999999997</v>
      </c>
      <c r="I8345" s="5">
        <v>1241.5999999999999</v>
      </c>
      <c r="J8345" s="5">
        <v>1241.5999999999999</v>
      </c>
      <c r="K8345" s="3" t="str" cm="1">
        <f t="array" ref="K8345">_xlfn.LET(_xlpm.d,UPPER(TRIM(CLEAN(SUBSTITUTE(F8345,CHAR(160),"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46" spans="1:11" hidden="1" x14ac:dyDescent="0.25">
      <c r="B8346" s="20">
        <v>45664</v>
      </c>
      <c r="C8346" s="2" t="s">
        <v>1</v>
      </c>
      <c r="D8346" s="2" t="s">
        <v>3852</v>
      </c>
      <c r="E8346" s="2" t="s">
        <v>141</v>
      </c>
      <c r="F8346" s="2" t="s">
        <v>4114</v>
      </c>
      <c r="G8346" s="5">
        <v>32</v>
      </c>
      <c r="H8346" s="5">
        <v>41.5</v>
      </c>
      <c r="I8346" s="5">
        <v>1328</v>
      </c>
      <c r="J8346" s="5">
        <v>2569.6</v>
      </c>
      <c r="K8346" s="3" t="str" cm="1">
        <f t="array" ref="K8346">_xlfn.LET(_xlpm.d,UPPER(TRIM(CLEAN(SUBSTITUTE(F8346,CHAR(160),"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47" spans="1:11" hidden="1" x14ac:dyDescent="0.25">
      <c r="B8347" s="20">
        <v>45664</v>
      </c>
      <c r="C8347" s="2" t="s">
        <v>1</v>
      </c>
      <c r="D8347" s="2" t="s">
        <v>4115</v>
      </c>
      <c r="E8347" s="2" t="s">
        <v>266</v>
      </c>
      <c r="F8347" s="2" t="s">
        <v>4114</v>
      </c>
      <c r="G8347" s="5">
        <v>32</v>
      </c>
      <c r="H8347" s="5">
        <v>41.5</v>
      </c>
      <c r="I8347" s="5">
        <v>1328</v>
      </c>
      <c r="J8347" s="5">
        <v>3897.6</v>
      </c>
      <c r="K8347" s="3" t="str" cm="1">
        <f t="array" ref="K8347">_xlfn.LET(_xlpm.d,UPPER(TRIM(CLEAN(SUBSTITUTE(F8347,CHAR(160),"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48" spans="1:11" hidden="1" x14ac:dyDescent="0.25">
      <c r="B8348" s="20">
        <v>45664</v>
      </c>
      <c r="C8348" s="2" t="s">
        <v>1</v>
      </c>
      <c r="D8348" s="2" t="s">
        <v>1363</v>
      </c>
      <c r="E8348" s="2" t="s">
        <v>156</v>
      </c>
      <c r="F8348" s="2" t="s">
        <v>4114</v>
      </c>
      <c r="G8348" s="5">
        <v>20</v>
      </c>
      <c r="H8348" s="5">
        <v>41.5</v>
      </c>
      <c r="I8348" s="5">
        <v>830</v>
      </c>
      <c r="J8348" s="5">
        <v>4727.6000000000004</v>
      </c>
      <c r="K8348" s="3" t="str" cm="1">
        <f t="array" ref="K8348">_xlfn.LET(_xlpm.d,UPPER(TRIM(CLEAN(SUBSTITUTE(F8348,CHAR(160),"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49" spans="1:11" hidden="1" x14ac:dyDescent="0.25">
      <c r="B8349" s="20">
        <v>45664</v>
      </c>
      <c r="C8349" s="2" t="s">
        <v>1</v>
      </c>
      <c r="D8349" s="2" t="s">
        <v>1650</v>
      </c>
      <c r="E8349" s="2" t="s">
        <v>234</v>
      </c>
      <c r="F8349" s="2" t="s">
        <v>4114</v>
      </c>
      <c r="G8349" s="5">
        <v>40</v>
      </c>
      <c r="H8349" s="5">
        <v>41.5</v>
      </c>
      <c r="I8349" s="5">
        <v>1660</v>
      </c>
      <c r="J8349" s="5">
        <v>6387.6</v>
      </c>
      <c r="K8349" s="3" t="str" cm="1">
        <f t="array" ref="K8349">_xlfn.LET(_xlpm.d,UPPER(TRIM(CLEAN(SUBSTITUTE(F8349,CHAR(160),"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50" spans="1:11" hidden="1" x14ac:dyDescent="0.25">
      <c r="B8350" s="20">
        <v>45664</v>
      </c>
      <c r="C8350" s="2" t="s">
        <v>1</v>
      </c>
      <c r="D8350" s="2" t="s">
        <v>1364</v>
      </c>
      <c r="E8350" s="2" t="s">
        <v>158</v>
      </c>
      <c r="F8350" s="2" t="s">
        <v>4114</v>
      </c>
      <c r="G8350" s="5">
        <v>32</v>
      </c>
      <c r="H8350" s="5">
        <v>41.5</v>
      </c>
      <c r="I8350" s="5">
        <v>1328</v>
      </c>
      <c r="J8350" s="5">
        <v>7715.6</v>
      </c>
      <c r="K8350" s="3" t="str" cm="1">
        <f t="array" ref="K8350">_xlfn.LET(_xlpm.d,UPPER(TRIM(CLEAN(SUBSTITUTE(F8350,CHAR(160),"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51" spans="1:11" hidden="1" x14ac:dyDescent="0.25">
      <c r="B8351" s="20">
        <v>45666</v>
      </c>
      <c r="C8351" s="2" t="s">
        <v>1</v>
      </c>
      <c r="D8351" s="2" t="s">
        <v>1258</v>
      </c>
      <c r="E8351" s="2" t="s">
        <v>192</v>
      </c>
      <c r="F8351" s="2" t="s">
        <v>4112</v>
      </c>
      <c r="G8351" s="5">
        <v>32</v>
      </c>
      <c r="H8351" s="5">
        <v>41.5</v>
      </c>
      <c r="I8351" s="5">
        <v>1328</v>
      </c>
      <c r="J8351" s="5">
        <v>9043.6</v>
      </c>
      <c r="K8351" s="3" t="str" cm="1">
        <f t="array" ref="K8351">_xlfn.LET(_xlpm.d,UPPER(TRIM(CLEAN(SUBSTITUTE(F8351,CHAR(160),"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52" spans="1:11" hidden="1" x14ac:dyDescent="0.25">
      <c r="B8352" s="20">
        <v>45666</v>
      </c>
      <c r="C8352" s="2" t="s">
        <v>1</v>
      </c>
      <c r="D8352" s="2" t="s">
        <v>1368</v>
      </c>
      <c r="E8352" s="2" t="s">
        <v>168</v>
      </c>
      <c r="F8352" s="2" t="s">
        <v>4112</v>
      </c>
      <c r="G8352" s="5">
        <v>20</v>
      </c>
      <c r="H8352" s="5">
        <v>41.5</v>
      </c>
      <c r="I8352" s="5">
        <v>830</v>
      </c>
      <c r="J8352" s="5">
        <v>9873.6</v>
      </c>
      <c r="K8352" s="3" t="str" cm="1">
        <f t="array" ref="K8352">_xlfn.LET(_xlpm.d,UPPER(TRIM(CLEAN(SUBSTITUTE(F8352,CHAR(160),"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53" spans="2:11" hidden="1" x14ac:dyDescent="0.25">
      <c r="B8353" s="20">
        <v>45667</v>
      </c>
      <c r="C8353" s="2" t="s">
        <v>1</v>
      </c>
      <c r="D8353" s="2" t="s">
        <v>2599</v>
      </c>
      <c r="E8353" s="2" t="s">
        <v>311</v>
      </c>
      <c r="F8353" s="2" t="s">
        <v>4112</v>
      </c>
      <c r="G8353" s="5">
        <v>40</v>
      </c>
      <c r="H8353" s="5">
        <v>41.5</v>
      </c>
      <c r="I8353" s="5">
        <v>1660</v>
      </c>
      <c r="J8353" s="5">
        <v>11533.6</v>
      </c>
      <c r="K8353" s="3" t="str" cm="1">
        <f t="array" ref="K8353">_xlfn.LET(_xlpm.d,UPPER(TRIM(CLEAN(SUBSTITUTE(F8353,CHAR(160),"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54" spans="2:11" hidden="1" x14ac:dyDescent="0.25">
      <c r="B8354" s="20">
        <v>45670</v>
      </c>
      <c r="C8354" s="2" t="s">
        <v>1</v>
      </c>
      <c r="D8354" s="2" t="s">
        <v>1261</v>
      </c>
      <c r="E8354" s="2" t="s">
        <v>162</v>
      </c>
      <c r="F8354" s="2" t="s">
        <v>4112</v>
      </c>
      <c r="G8354" s="5">
        <v>47</v>
      </c>
      <c r="H8354" s="5">
        <v>41.5</v>
      </c>
      <c r="I8354" s="5">
        <v>1950.5</v>
      </c>
      <c r="J8354" s="5">
        <v>13484.1</v>
      </c>
      <c r="K8354" s="3" t="str" cm="1">
        <f t="array" ref="K8354">_xlfn.LET(_xlpm.d,UPPER(TRIM(CLEAN(SUBSTITUTE(F8354,CHAR(160),"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55" spans="2:11" hidden="1" x14ac:dyDescent="0.25">
      <c r="B8355" s="20">
        <v>45671</v>
      </c>
      <c r="C8355" s="2" t="s">
        <v>1</v>
      </c>
      <c r="D8355" s="2" t="s">
        <v>1550</v>
      </c>
      <c r="E8355" s="2" t="s">
        <v>273</v>
      </c>
      <c r="F8355" s="2" t="s">
        <v>4112</v>
      </c>
      <c r="G8355" s="5">
        <v>40</v>
      </c>
      <c r="H8355" s="5">
        <v>41.5</v>
      </c>
      <c r="I8355" s="5">
        <v>1660</v>
      </c>
      <c r="J8355" s="5">
        <v>15144.1</v>
      </c>
      <c r="K8355" s="3" t="str" cm="1">
        <f t="array" ref="K8355">_xlfn.LET(_xlpm.d,UPPER(TRIM(CLEAN(SUBSTITUTE(F8355,CHAR(160),"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56" spans="2:11" hidden="1" x14ac:dyDescent="0.25">
      <c r="B8356" s="20">
        <v>45671</v>
      </c>
      <c r="C8356" s="2" t="s">
        <v>1</v>
      </c>
      <c r="D8356" s="2" t="s">
        <v>2606</v>
      </c>
      <c r="E8356" s="2" t="s">
        <v>491</v>
      </c>
      <c r="F8356" s="2" t="s">
        <v>4112</v>
      </c>
      <c r="G8356" s="5">
        <v>52</v>
      </c>
      <c r="H8356" s="5">
        <v>38.450000000000003</v>
      </c>
      <c r="I8356" s="5">
        <v>1999.4</v>
      </c>
      <c r="J8356" s="5">
        <v>17143.5</v>
      </c>
      <c r="K8356" s="3" t="str" cm="1">
        <f t="array" ref="K8356">_xlfn.LET(_xlpm.d,UPPER(TRIM(CLEAN(SUBSTITUTE(F8356,CHAR(160),"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57" spans="2:11" hidden="1" x14ac:dyDescent="0.25">
      <c r="B8357" s="20">
        <v>45671</v>
      </c>
      <c r="C8357" s="2" t="s">
        <v>1</v>
      </c>
      <c r="D8357" s="2" t="s">
        <v>1553</v>
      </c>
      <c r="E8357" s="2" t="s">
        <v>141</v>
      </c>
      <c r="F8357" s="2" t="s">
        <v>4112</v>
      </c>
      <c r="G8357" s="5">
        <v>40</v>
      </c>
      <c r="H8357" s="5">
        <v>41.5</v>
      </c>
      <c r="I8357" s="5">
        <v>1660</v>
      </c>
      <c r="J8357" s="5">
        <v>18803.5</v>
      </c>
      <c r="K8357" s="3" t="str" cm="1">
        <f t="array" ref="K8357">_xlfn.LET(_xlpm.d,UPPER(TRIM(CLEAN(SUBSTITUTE(F8357,CHAR(160),"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58" spans="2:11" hidden="1" x14ac:dyDescent="0.25">
      <c r="B8358" s="20">
        <v>45671</v>
      </c>
      <c r="C8358" s="2" t="s">
        <v>1</v>
      </c>
      <c r="D8358" s="2" t="s">
        <v>1584</v>
      </c>
      <c r="E8358" s="2" t="s">
        <v>266</v>
      </c>
      <c r="F8358" s="2" t="s">
        <v>4112</v>
      </c>
      <c r="G8358" s="5">
        <v>15</v>
      </c>
      <c r="H8358" s="5">
        <v>41.5</v>
      </c>
      <c r="I8358" s="5">
        <v>622.5</v>
      </c>
      <c r="J8358" s="5">
        <v>19426</v>
      </c>
      <c r="K8358" s="3" t="str" cm="1">
        <f t="array" ref="K8358">_xlfn.LET(_xlpm.d,UPPER(TRIM(CLEAN(SUBSTITUTE(F8358,CHAR(160),"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59" spans="2:11" hidden="1" x14ac:dyDescent="0.25">
      <c r="B8359" s="20">
        <v>45672</v>
      </c>
      <c r="C8359" s="2" t="s">
        <v>1</v>
      </c>
      <c r="D8359" s="2" t="s">
        <v>1585</v>
      </c>
      <c r="E8359" s="2" t="s">
        <v>279</v>
      </c>
      <c r="F8359" s="2" t="s">
        <v>4112</v>
      </c>
      <c r="G8359" s="5">
        <v>20</v>
      </c>
      <c r="H8359" s="5">
        <v>41.5</v>
      </c>
      <c r="I8359" s="5">
        <v>830</v>
      </c>
      <c r="J8359" s="5">
        <v>20256</v>
      </c>
      <c r="K8359" s="3" t="str" cm="1">
        <f t="array" ref="K8359">_xlfn.LET(_xlpm.d,UPPER(TRIM(CLEAN(SUBSTITUTE(F8359,CHAR(160),"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60" spans="2:11" hidden="1" x14ac:dyDescent="0.25">
      <c r="B8360" s="20">
        <v>45678</v>
      </c>
      <c r="C8360" s="2" t="s">
        <v>1</v>
      </c>
      <c r="D8360" s="2" t="s">
        <v>888</v>
      </c>
      <c r="E8360" s="2" t="s">
        <v>141</v>
      </c>
      <c r="F8360" s="2" t="s">
        <v>4112</v>
      </c>
      <c r="G8360" s="5">
        <v>25</v>
      </c>
      <c r="H8360" s="5">
        <v>41.5</v>
      </c>
      <c r="I8360" s="5">
        <v>1037.5</v>
      </c>
      <c r="J8360" s="5">
        <v>21293.5</v>
      </c>
      <c r="K8360" s="3" t="str" cm="1">
        <f t="array" ref="K8360">_xlfn.LET(_xlpm.d,UPPER(TRIM(CLEAN(SUBSTITUTE(F8360,CHAR(160),"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61" spans="2:11" hidden="1" x14ac:dyDescent="0.25">
      <c r="B8361" s="20">
        <v>45684</v>
      </c>
      <c r="C8361" s="2" t="s">
        <v>1</v>
      </c>
      <c r="D8361" s="2" t="s">
        <v>903</v>
      </c>
      <c r="E8361" s="2" t="s">
        <v>162</v>
      </c>
      <c r="F8361" s="2" t="s">
        <v>4112</v>
      </c>
      <c r="G8361" s="5">
        <v>40</v>
      </c>
      <c r="H8361" s="5">
        <v>41.5</v>
      </c>
      <c r="I8361" s="5">
        <v>1660</v>
      </c>
      <c r="J8361" s="5">
        <v>22953.5</v>
      </c>
      <c r="K8361" s="3" t="str" cm="1">
        <f t="array" ref="K8361">_xlfn.LET(_xlpm.d,UPPER(TRIM(CLEAN(SUBSTITUTE(F8361,CHAR(160),"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62" spans="2:11" hidden="1" x14ac:dyDescent="0.25">
      <c r="B8362" s="20">
        <v>45686</v>
      </c>
      <c r="C8362" s="2" t="s">
        <v>1</v>
      </c>
      <c r="D8362" s="2" t="s">
        <v>1702</v>
      </c>
      <c r="E8362" s="2" t="s">
        <v>1634</v>
      </c>
      <c r="F8362" s="2" t="s">
        <v>4112</v>
      </c>
      <c r="G8362" s="5">
        <v>10</v>
      </c>
      <c r="H8362" s="5">
        <v>38.450000000000003</v>
      </c>
      <c r="I8362" s="5">
        <v>384.5</v>
      </c>
      <c r="J8362" s="5">
        <v>23338</v>
      </c>
      <c r="K8362" s="3" t="str" cm="1">
        <f t="array" ref="K8362">_xlfn.LET(_xlpm.d,UPPER(TRIM(CLEAN(SUBSTITUTE(F8362,CHAR(160),"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63" spans="2:11" hidden="1" x14ac:dyDescent="0.25">
      <c r="B8363" s="20">
        <v>45687</v>
      </c>
      <c r="C8363" s="2" t="s">
        <v>1</v>
      </c>
      <c r="D8363" s="2" t="s">
        <v>906</v>
      </c>
      <c r="E8363" s="2" t="s">
        <v>192</v>
      </c>
      <c r="F8363" s="2" t="s">
        <v>4112</v>
      </c>
      <c r="G8363" s="5">
        <v>40</v>
      </c>
      <c r="H8363" s="5">
        <v>41.5</v>
      </c>
      <c r="I8363" s="5">
        <v>1660</v>
      </c>
      <c r="J8363" s="5">
        <v>24998</v>
      </c>
      <c r="K8363" s="3" t="str" cm="1">
        <f t="array" ref="K8363">_xlfn.LET(_xlpm.d,UPPER(TRIM(CLEAN(SUBSTITUTE(F8363,CHAR(160),"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64" spans="2:11" hidden="1" x14ac:dyDescent="0.25">
      <c r="B8364" s="20">
        <v>45687</v>
      </c>
      <c r="C8364" s="2" t="s">
        <v>1</v>
      </c>
      <c r="D8364" s="2" t="s">
        <v>2652</v>
      </c>
      <c r="E8364" s="2" t="s">
        <v>268</v>
      </c>
      <c r="F8364" s="2" t="s">
        <v>4112</v>
      </c>
      <c r="G8364" s="5">
        <v>30</v>
      </c>
      <c r="H8364" s="5">
        <v>41.5</v>
      </c>
      <c r="I8364" s="5">
        <v>1245</v>
      </c>
      <c r="J8364" s="5">
        <v>26243</v>
      </c>
      <c r="K8364" s="3" t="str" cm="1">
        <f t="array" ref="K8364">_xlfn.LET(_xlpm.d,UPPER(TRIM(CLEAN(SUBSTITUTE(F8364,CHAR(160),"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65" spans="2:11" hidden="1" x14ac:dyDescent="0.25">
      <c r="B8365" s="20">
        <v>45687</v>
      </c>
      <c r="C8365" s="2" t="s">
        <v>1</v>
      </c>
      <c r="D8365" s="2" t="s">
        <v>2653</v>
      </c>
      <c r="E8365" s="2" t="s">
        <v>254</v>
      </c>
      <c r="F8365" s="2" t="s">
        <v>4112</v>
      </c>
      <c r="G8365" s="5">
        <v>20</v>
      </c>
      <c r="H8365" s="5">
        <v>41.5</v>
      </c>
      <c r="I8365" s="5">
        <v>830</v>
      </c>
      <c r="J8365" s="5">
        <v>27073</v>
      </c>
      <c r="K8365" s="3" t="str" cm="1">
        <f t="array" ref="K8365">_xlfn.LET(_xlpm.d,UPPER(TRIM(CLEAN(SUBSTITUTE(F8365,CHAR(160),"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66" spans="2:11" hidden="1" x14ac:dyDescent="0.25">
      <c r="B8366" s="20">
        <v>45687</v>
      </c>
      <c r="C8366" s="2" t="s">
        <v>1</v>
      </c>
      <c r="D8366" s="2" t="s">
        <v>907</v>
      </c>
      <c r="E8366" s="2" t="s">
        <v>180</v>
      </c>
      <c r="F8366" s="2" t="s">
        <v>4112</v>
      </c>
      <c r="G8366" s="5">
        <v>32</v>
      </c>
      <c r="H8366" s="5">
        <v>41.5</v>
      </c>
      <c r="I8366" s="5">
        <v>1328</v>
      </c>
      <c r="J8366" s="5">
        <v>28401</v>
      </c>
      <c r="K8366" s="3" t="str" cm="1">
        <f t="array" ref="K8366">_xlfn.LET(_xlpm.d,UPPER(TRIM(CLEAN(SUBSTITUTE(F8366,CHAR(160),"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67" spans="2:11" hidden="1" x14ac:dyDescent="0.25">
      <c r="B8367" s="20">
        <v>45687</v>
      </c>
      <c r="C8367" s="2" t="s">
        <v>1</v>
      </c>
      <c r="D8367" s="2" t="s">
        <v>2655</v>
      </c>
      <c r="E8367" s="2" t="s">
        <v>3</v>
      </c>
      <c r="F8367" s="2" t="s">
        <v>4112</v>
      </c>
      <c r="G8367" s="5">
        <v>10</v>
      </c>
      <c r="H8367" s="5">
        <v>40.99</v>
      </c>
      <c r="I8367" s="5">
        <v>409.9</v>
      </c>
      <c r="J8367" s="5">
        <v>28810.9</v>
      </c>
      <c r="K8367" s="3" t="str" cm="1">
        <f t="array" ref="K8367">_xlfn.LET(_xlpm.d,UPPER(TRIM(CLEAN(SUBSTITUTE(F8367,CHAR(160),"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68" spans="2:11" hidden="1" x14ac:dyDescent="0.25">
      <c r="B8368" s="20">
        <v>45688</v>
      </c>
      <c r="C8368" s="2" t="s">
        <v>1</v>
      </c>
      <c r="D8368" s="2" t="s">
        <v>1704</v>
      </c>
      <c r="E8368" s="2" t="s">
        <v>234</v>
      </c>
      <c r="F8368" s="2" t="s">
        <v>4112</v>
      </c>
      <c r="G8368" s="5">
        <v>32</v>
      </c>
      <c r="H8368" s="5">
        <v>41.5</v>
      </c>
      <c r="I8368" s="5">
        <v>1328</v>
      </c>
      <c r="J8368" s="5">
        <v>30138.9</v>
      </c>
      <c r="K8368" s="3" t="str" cm="1">
        <f t="array" ref="K8368">_xlfn.LET(_xlpm.d,UPPER(TRIM(CLEAN(SUBSTITUTE(F8368,CHAR(160),"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69" spans="2:11" hidden="1" x14ac:dyDescent="0.25">
      <c r="B8369" s="20">
        <v>45688</v>
      </c>
      <c r="C8369" s="2" t="s">
        <v>1</v>
      </c>
      <c r="D8369" s="2" t="s">
        <v>912</v>
      </c>
      <c r="E8369" s="2" t="s">
        <v>154</v>
      </c>
      <c r="F8369" s="2" t="s">
        <v>4112</v>
      </c>
      <c r="G8369" s="5">
        <v>40</v>
      </c>
      <c r="H8369" s="5">
        <v>41.5</v>
      </c>
      <c r="I8369" s="5">
        <v>1660</v>
      </c>
      <c r="J8369" s="5">
        <v>31798.9</v>
      </c>
      <c r="K8369" s="3" t="str" cm="1">
        <f t="array" ref="K8369">_xlfn.LET(_xlpm.d,UPPER(TRIM(CLEAN(SUBSTITUTE(F8369,CHAR(160),"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70" spans="2:11" hidden="1" x14ac:dyDescent="0.25">
      <c r="B8370" s="20">
        <v>45688</v>
      </c>
      <c r="C8370" s="2" t="s">
        <v>1</v>
      </c>
      <c r="D8370" s="2" t="s">
        <v>913</v>
      </c>
      <c r="E8370" s="2" t="s">
        <v>236</v>
      </c>
      <c r="F8370" s="2" t="s">
        <v>4112</v>
      </c>
      <c r="G8370" s="5">
        <v>40</v>
      </c>
      <c r="H8370" s="5">
        <v>41.5</v>
      </c>
      <c r="I8370" s="5">
        <v>1660</v>
      </c>
      <c r="J8370" s="5">
        <v>33458.9</v>
      </c>
      <c r="K8370" s="3" t="str" cm="1">
        <f t="array" ref="K8370">_xlfn.LET(_xlpm.d,UPPER(TRIM(CLEAN(SUBSTITUTE(F8370,CHAR(160),"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71" spans="2:11" hidden="1" x14ac:dyDescent="0.25">
      <c r="B8371" s="20">
        <v>45691</v>
      </c>
      <c r="C8371" s="2" t="s">
        <v>1</v>
      </c>
      <c r="D8371" s="2" t="s">
        <v>914</v>
      </c>
      <c r="E8371" s="2" t="s">
        <v>279</v>
      </c>
      <c r="F8371" s="2" t="s">
        <v>4112</v>
      </c>
      <c r="G8371" s="5">
        <v>40</v>
      </c>
      <c r="H8371" s="5">
        <v>41.5</v>
      </c>
      <c r="I8371" s="5">
        <v>1660</v>
      </c>
      <c r="J8371" s="5">
        <v>35118.9</v>
      </c>
      <c r="K8371" s="3" t="str" cm="1">
        <f t="array" ref="K8371">_xlfn.LET(_xlpm.d,UPPER(TRIM(CLEAN(SUBSTITUTE(F8371,CHAR(160),"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72" spans="2:11" hidden="1" x14ac:dyDescent="0.25">
      <c r="B8372" s="20">
        <v>45692</v>
      </c>
      <c r="C8372" s="2" t="s">
        <v>1</v>
      </c>
      <c r="D8372" s="2" t="s">
        <v>1543</v>
      </c>
      <c r="E8372" s="2" t="s">
        <v>158</v>
      </c>
      <c r="F8372" s="2" t="s">
        <v>4112</v>
      </c>
      <c r="G8372" s="5">
        <v>32</v>
      </c>
      <c r="H8372" s="5">
        <v>41.5</v>
      </c>
      <c r="I8372" s="5">
        <v>1328</v>
      </c>
      <c r="J8372" s="5">
        <v>36446.9</v>
      </c>
      <c r="K8372" s="3" t="str" cm="1">
        <f t="array" ref="K8372">_xlfn.LET(_xlpm.d,UPPER(TRIM(CLEAN(SUBSTITUTE(F8372,CHAR(160),"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73" spans="2:11" hidden="1" x14ac:dyDescent="0.25">
      <c r="B8373" s="20">
        <v>45692</v>
      </c>
      <c r="C8373" s="2" t="s">
        <v>1</v>
      </c>
      <c r="D8373" s="2" t="s">
        <v>2664</v>
      </c>
      <c r="E8373" s="2" t="s">
        <v>259</v>
      </c>
      <c r="F8373" s="2" t="s">
        <v>4112</v>
      </c>
      <c r="G8373" s="5">
        <v>80</v>
      </c>
      <c r="H8373" s="5">
        <v>41.5</v>
      </c>
      <c r="I8373" s="5">
        <v>3320</v>
      </c>
      <c r="J8373" s="5">
        <v>39766.9</v>
      </c>
      <c r="K8373" s="3" t="str" cm="1">
        <f t="array" ref="K8373">_xlfn.LET(_xlpm.d,UPPER(TRIM(CLEAN(SUBSTITUTE(F8373,CHAR(160),"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74" spans="2:11" hidden="1" x14ac:dyDescent="0.25">
      <c r="B8374" s="20">
        <v>45692</v>
      </c>
      <c r="C8374" s="2" t="s">
        <v>1</v>
      </c>
      <c r="D8374" s="2" t="s">
        <v>915</v>
      </c>
      <c r="E8374" s="2" t="s">
        <v>156</v>
      </c>
      <c r="F8374" s="2" t="s">
        <v>4112</v>
      </c>
      <c r="G8374" s="5">
        <v>40</v>
      </c>
      <c r="H8374" s="5">
        <v>41.5</v>
      </c>
      <c r="I8374" s="5">
        <v>1660</v>
      </c>
      <c r="J8374" s="5">
        <v>41426.9</v>
      </c>
      <c r="K8374" s="3" t="str" cm="1">
        <f t="array" ref="K8374">_xlfn.LET(_xlpm.d,UPPER(TRIM(CLEAN(SUBSTITUTE(F8374,CHAR(160),"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75" spans="2:11" hidden="1" x14ac:dyDescent="0.25">
      <c r="B8375" s="20">
        <v>45692</v>
      </c>
      <c r="C8375" s="2" t="s">
        <v>1</v>
      </c>
      <c r="D8375" s="2" t="s">
        <v>916</v>
      </c>
      <c r="E8375" s="2" t="s">
        <v>266</v>
      </c>
      <c r="F8375" s="2" t="s">
        <v>4112</v>
      </c>
      <c r="G8375" s="5">
        <v>32</v>
      </c>
      <c r="H8375" s="5">
        <v>41.5</v>
      </c>
      <c r="I8375" s="5">
        <v>1328</v>
      </c>
      <c r="J8375" s="5">
        <v>42754.9</v>
      </c>
      <c r="K8375" s="3" t="str" cm="1">
        <f t="array" ref="K8375">_xlfn.LET(_xlpm.d,UPPER(TRIM(CLEAN(SUBSTITUTE(F8375,CHAR(160),"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76" spans="2:11" hidden="1" x14ac:dyDescent="0.25">
      <c r="B8376" s="20">
        <v>45692</v>
      </c>
      <c r="C8376" s="2" t="s">
        <v>1</v>
      </c>
      <c r="D8376" s="2" t="s">
        <v>2666</v>
      </c>
      <c r="E8376" s="2" t="s">
        <v>263</v>
      </c>
      <c r="F8376" s="2" t="s">
        <v>4112</v>
      </c>
      <c r="G8376" s="5">
        <v>16</v>
      </c>
      <c r="H8376" s="5">
        <v>41.5</v>
      </c>
      <c r="I8376" s="5">
        <v>664</v>
      </c>
      <c r="J8376" s="5">
        <v>43418.9</v>
      </c>
      <c r="K8376" s="3" t="str" cm="1">
        <f t="array" ref="K8376">_xlfn.LET(_xlpm.d,UPPER(TRIM(CLEAN(SUBSTITUTE(F8376,CHAR(160),"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77" spans="2:11" hidden="1" x14ac:dyDescent="0.25">
      <c r="B8377" s="20">
        <v>45693</v>
      </c>
      <c r="C8377" s="2" t="s">
        <v>1</v>
      </c>
      <c r="D8377" s="2" t="s">
        <v>2667</v>
      </c>
      <c r="E8377" s="2" t="s">
        <v>1765</v>
      </c>
      <c r="F8377" s="2" t="s">
        <v>4112</v>
      </c>
      <c r="G8377" s="5">
        <v>45</v>
      </c>
      <c r="H8377" s="5">
        <v>38.450000000000003</v>
      </c>
      <c r="I8377" s="5">
        <v>1730.25</v>
      </c>
      <c r="J8377" s="5">
        <v>45149.15</v>
      </c>
      <c r="K8377" s="3" t="str" cm="1">
        <f t="array" ref="K8377">_xlfn.LET(_xlpm.d,UPPER(TRIM(CLEAN(SUBSTITUTE(F8377,CHAR(160),"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78" spans="2:11" hidden="1" x14ac:dyDescent="0.25">
      <c r="B8378" s="20">
        <v>45693</v>
      </c>
      <c r="C8378" s="2" t="s">
        <v>1</v>
      </c>
      <c r="D8378" s="2" t="s">
        <v>2668</v>
      </c>
      <c r="E8378" s="2" t="s">
        <v>491</v>
      </c>
      <c r="F8378" s="2" t="s">
        <v>4112</v>
      </c>
      <c r="G8378" s="5">
        <v>50</v>
      </c>
      <c r="H8378" s="5">
        <v>38.450000000000003</v>
      </c>
      <c r="I8378" s="5">
        <v>1922.5</v>
      </c>
      <c r="J8378" s="5">
        <v>47071.65</v>
      </c>
      <c r="K8378" s="3" t="str" cm="1">
        <f t="array" ref="K8378">_xlfn.LET(_xlpm.d,UPPER(TRIM(CLEAN(SUBSTITUTE(F8378,CHAR(160),"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79" spans="2:11" hidden="1" x14ac:dyDescent="0.25">
      <c r="B8379" s="20">
        <v>45694</v>
      </c>
      <c r="C8379" s="2" t="s">
        <v>1</v>
      </c>
      <c r="D8379" s="2" t="s">
        <v>1716</v>
      </c>
      <c r="E8379" s="2" t="s">
        <v>3</v>
      </c>
      <c r="F8379" s="2" t="s">
        <v>4112</v>
      </c>
      <c r="G8379" s="5">
        <v>8</v>
      </c>
      <c r="H8379" s="5">
        <v>40.99</v>
      </c>
      <c r="I8379" s="5">
        <v>327.92</v>
      </c>
      <c r="J8379" s="5">
        <v>47399.57</v>
      </c>
      <c r="K8379" s="3" t="str" cm="1">
        <f t="array" ref="K8379">_xlfn.LET(_xlpm.d,UPPER(TRIM(CLEAN(SUBSTITUTE(F8379,CHAR(160),"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80" spans="2:11" hidden="1" x14ac:dyDescent="0.25">
      <c r="B8380" s="20">
        <v>45694</v>
      </c>
      <c r="C8380" s="2" t="s">
        <v>1</v>
      </c>
      <c r="D8380" s="2" t="s">
        <v>2674</v>
      </c>
      <c r="E8380" s="2" t="s">
        <v>305</v>
      </c>
      <c r="F8380" s="2" t="s">
        <v>4112</v>
      </c>
      <c r="G8380" s="5">
        <v>48</v>
      </c>
      <c r="H8380" s="5">
        <v>41.5</v>
      </c>
      <c r="I8380" s="5">
        <v>1992</v>
      </c>
      <c r="J8380" s="5">
        <v>49391.57</v>
      </c>
      <c r="K8380" s="3" t="str" cm="1">
        <f t="array" ref="K8380">_xlfn.LET(_xlpm.d,UPPER(TRIM(CLEAN(SUBSTITUTE(F8380,CHAR(160),"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81" spans="2:11" hidden="1" x14ac:dyDescent="0.25">
      <c r="B8381" s="20">
        <v>45695</v>
      </c>
      <c r="C8381" s="2" t="s">
        <v>1</v>
      </c>
      <c r="D8381" s="2" t="s">
        <v>1724</v>
      </c>
      <c r="E8381" s="2" t="s">
        <v>224</v>
      </c>
      <c r="F8381" s="2" t="s">
        <v>4112</v>
      </c>
      <c r="G8381" s="5">
        <v>52</v>
      </c>
      <c r="H8381" s="5">
        <v>41.5</v>
      </c>
      <c r="I8381" s="5">
        <v>2158</v>
      </c>
      <c r="J8381" s="5">
        <v>51549.57</v>
      </c>
      <c r="K8381" s="3" t="str" cm="1">
        <f t="array" ref="K8381">_xlfn.LET(_xlpm.d,UPPER(TRIM(CLEAN(SUBSTITUTE(F8381,CHAR(160),"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82" spans="2:11" hidden="1" x14ac:dyDescent="0.25">
      <c r="B8382" s="20">
        <v>45702</v>
      </c>
      <c r="C8382" s="2" t="s">
        <v>1</v>
      </c>
      <c r="D8382" s="2" t="s">
        <v>1757</v>
      </c>
      <c r="E8382" s="2" t="s">
        <v>224</v>
      </c>
      <c r="F8382" s="2" t="s">
        <v>4112</v>
      </c>
      <c r="G8382" s="5">
        <v>16</v>
      </c>
      <c r="H8382" s="5">
        <v>41.5</v>
      </c>
      <c r="I8382" s="5">
        <v>664</v>
      </c>
      <c r="J8382" s="5">
        <v>52213.57</v>
      </c>
      <c r="K8382" s="3" t="str" cm="1">
        <f t="array" ref="K8382">_xlfn.LET(_xlpm.d,UPPER(TRIM(CLEAN(SUBSTITUTE(F8382,CHAR(160),"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83" spans="2:11" hidden="1" x14ac:dyDescent="0.25">
      <c r="B8383" s="20">
        <v>45706</v>
      </c>
      <c r="C8383" s="2" t="s">
        <v>1</v>
      </c>
      <c r="D8383" s="2" t="s">
        <v>3859</v>
      </c>
      <c r="E8383" s="2" t="s">
        <v>544</v>
      </c>
      <c r="F8383" s="2" t="s">
        <v>4112</v>
      </c>
      <c r="G8383" s="5">
        <v>30</v>
      </c>
      <c r="H8383" s="5">
        <v>38.450000000000003</v>
      </c>
      <c r="I8383" s="5">
        <v>1153.5</v>
      </c>
      <c r="J8383" s="5">
        <v>53367.07</v>
      </c>
      <c r="K8383" s="3" t="str" cm="1">
        <f t="array" ref="K8383">_xlfn.LET(_xlpm.d,UPPER(TRIM(CLEAN(SUBSTITUTE(F8383,CHAR(160),"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84" spans="2:11" hidden="1" x14ac:dyDescent="0.25">
      <c r="B8384" s="20">
        <v>45707</v>
      </c>
      <c r="C8384" s="2" t="s">
        <v>1</v>
      </c>
      <c r="D8384" s="2" t="s">
        <v>1763</v>
      </c>
      <c r="E8384" s="2" t="s">
        <v>305</v>
      </c>
      <c r="F8384" s="2" t="s">
        <v>4112</v>
      </c>
      <c r="G8384" s="5">
        <v>16</v>
      </c>
      <c r="H8384" s="5">
        <v>41.5</v>
      </c>
      <c r="I8384" s="5">
        <v>664</v>
      </c>
      <c r="J8384" s="5">
        <v>54031.07</v>
      </c>
      <c r="K8384" s="3" t="str" cm="1">
        <f t="array" ref="K8384">_xlfn.LET(_xlpm.d,UPPER(TRIM(CLEAN(SUBSTITUTE(F8384,CHAR(160),"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85" spans="2:11" hidden="1" x14ac:dyDescent="0.25">
      <c r="B8385" s="20">
        <v>45708</v>
      </c>
      <c r="C8385" s="2" t="s">
        <v>1</v>
      </c>
      <c r="D8385" s="2" t="s">
        <v>1764</v>
      </c>
      <c r="E8385" s="2" t="s">
        <v>1765</v>
      </c>
      <c r="F8385" s="2" t="s">
        <v>4112</v>
      </c>
      <c r="G8385" s="5">
        <v>60</v>
      </c>
      <c r="H8385" s="5">
        <v>38.450000000000003</v>
      </c>
      <c r="I8385" s="5">
        <v>2307</v>
      </c>
      <c r="J8385" s="5">
        <v>56338.07</v>
      </c>
      <c r="K8385" s="3" t="str" cm="1">
        <f t="array" ref="K8385">_xlfn.LET(_xlpm.d,UPPER(TRIM(CLEAN(SUBSTITUTE(F8385,CHAR(160),"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86" spans="2:11" hidden="1" x14ac:dyDescent="0.25">
      <c r="B8386" s="20">
        <v>45712</v>
      </c>
      <c r="C8386" s="2" t="s">
        <v>1</v>
      </c>
      <c r="D8386" s="2" t="s">
        <v>3862</v>
      </c>
      <c r="E8386" s="2" t="s">
        <v>279</v>
      </c>
      <c r="F8386" s="2" t="s">
        <v>4112</v>
      </c>
      <c r="G8386" s="5">
        <v>15</v>
      </c>
      <c r="H8386" s="5">
        <v>41.5</v>
      </c>
      <c r="I8386" s="5">
        <v>622.5</v>
      </c>
      <c r="J8386" s="5">
        <v>56960.57</v>
      </c>
      <c r="K8386" s="3" t="str" cm="1">
        <f t="array" ref="K8386">_xlfn.LET(_xlpm.d,UPPER(TRIM(CLEAN(SUBSTITUTE(F8386,CHAR(160),"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87" spans="2:11" hidden="1" x14ac:dyDescent="0.25">
      <c r="B8387" s="20">
        <v>45713</v>
      </c>
      <c r="C8387" s="2" t="s">
        <v>1</v>
      </c>
      <c r="D8387" s="2" t="s">
        <v>1772</v>
      </c>
      <c r="E8387" s="2" t="s">
        <v>234</v>
      </c>
      <c r="F8387" s="2" t="s">
        <v>4112</v>
      </c>
      <c r="G8387" s="5">
        <v>10</v>
      </c>
      <c r="H8387" s="5">
        <v>41.5</v>
      </c>
      <c r="I8387" s="5">
        <v>415</v>
      </c>
      <c r="J8387" s="5">
        <v>57375.57</v>
      </c>
      <c r="K8387" s="3" t="str" cm="1">
        <f t="array" ref="K8387">_xlfn.LET(_xlpm.d,UPPER(TRIM(CLEAN(SUBSTITUTE(F8387,CHAR(160),"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88" spans="2:11" hidden="1" x14ac:dyDescent="0.25">
      <c r="B8388" s="20">
        <v>45713</v>
      </c>
      <c r="C8388" s="2" t="s">
        <v>1</v>
      </c>
      <c r="D8388" s="2" t="s">
        <v>1774</v>
      </c>
      <c r="E8388" s="2" t="s">
        <v>1634</v>
      </c>
      <c r="F8388" s="2" t="s">
        <v>4112</v>
      </c>
      <c r="G8388" s="5">
        <v>10</v>
      </c>
      <c r="H8388" s="5">
        <v>38.450000000000003</v>
      </c>
      <c r="I8388" s="5">
        <v>384.5</v>
      </c>
      <c r="J8388" s="5">
        <v>57760.07</v>
      </c>
      <c r="K8388" s="3" t="str" cm="1">
        <f t="array" ref="K8388">_xlfn.LET(_xlpm.d,UPPER(TRIM(CLEAN(SUBSTITUTE(F8388,CHAR(160),"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89" spans="2:11" hidden="1" x14ac:dyDescent="0.25">
      <c r="B8389" s="20">
        <v>45723</v>
      </c>
      <c r="C8389" s="2" t="s">
        <v>1</v>
      </c>
      <c r="D8389" s="2" t="s">
        <v>934</v>
      </c>
      <c r="E8389" s="2" t="s">
        <v>234</v>
      </c>
      <c r="F8389" s="2" t="s">
        <v>4112</v>
      </c>
      <c r="G8389" s="5">
        <v>32</v>
      </c>
      <c r="H8389" s="5">
        <v>41.5</v>
      </c>
      <c r="I8389" s="5">
        <v>1328</v>
      </c>
      <c r="J8389" s="5">
        <v>59088.07</v>
      </c>
      <c r="K8389" s="3" t="str" cm="1">
        <f t="array" ref="K8389">_xlfn.LET(_xlpm.d,UPPER(TRIM(CLEAN(SUBSTITUTE(F8389,CHAR(160),"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90" spans="2:11" hidden="1" x14ac:dyDescent="0.25">
      <c r="B8390" s="20">
        <v>45727</v>
      </c>
      <c r="C8390" s="2" t="s">
        <v>1</v>
      </c>
      <c r="D8390" s="2" t="s">
        <v>1633</v>
      </c>
      <c r="E8390" s="2" t="s">
        <v>1634</v>
      </c>
      <c r="F8390" s="2" t="s">
        <v>4112</v>
      </c>
      <c r="G8390" s="5">
        <v>20</v>
      </c>
      <c r="H8390" s="5">
        <v>41.5</v>
      </c>
      <c r="I8390" s="5">
        <v>830</v>
      </c>
      <c r="J8390" s="5">
        <v>59918.07</v>
      </c>
      <c r="K8390" s="3" t="str" cm="1">
        <f t="array" ref="K8390">_xlfn.LET(_xlpm.d,UPPER(TRIM(CLEAN(SUBSTITUTE(F8390,CHAR(160),"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91" spans="2:11" hidden="1" x14ac:dyDescent="0.25">
      <c r="B8391" s="20">
        <v>45730</v>
      </c>
      <c r="C8391" s="2" t="s">
        <v>1</v>
      </c>
      <c r="D8391" s="2" t="s">
        <v>943</v>
      </c>
      <c r="E8391" s="2" t="s">
        <v>180</v>
      </c>
      <c r="F8391" s="2" t="s">
        <v>4112</v>
      </c>
      <c r="G8391" s="5">
        <v>15</v>
      </c>
      <c r="H8391" s="5">
        <v>41.5</v>
      </c>
      <c r="I8391" s="5">
        <v>622.5</v>
      </c>
      <c r="J8391" s="5">
        <v>60540.57</v>
      </c>
      <c r="K8391" s="3" t="str" cm="1">
        <f t="array" ref="K8391">_xlfn.LET(_xlpm.d,UPPER(TRIM(CLEAN(SUBSTITUTE(F8391,CHAR(160),"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92" spans="2:11" hidden="1" x14ac:dyDescent="0.25">
      <c r="B8392" s="20">
        <v>45734</v>
      </c>
      <c r="C8392" s="2" t="s">
        <v>1</v>
      </c>
      <c r="D8392" s="2" t="s">
        <v>505</v>
      </c>
      <c r="E8392" s="2" t="s">
        <v>261</v>
      </c>
      <c r="F8392" s="2" t="s">
        <v>4112</v>
      </c>
      <c r="G8392" s="5">
        <v>20</v>
      </c>
      <c r="H8392" s="5">
        <v>41.5</v>
      </c>
      <c r="I8392" s="5">
        <v>830</v>
      </c>
      <c r="J8392" s="5">
        <v>61370.57</v>
      </c>
      <c r="K8392" s="3" t="str" cm="1">
        <f t="array" ref="K8392">_xlfn.LET(_xlpm.d,UPPER(TRIM(CLEAN(SUBSTITUTE(F8392,CHAR(160),"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93" spans="2:11" hidden="1" x14ac:dyDescent="0.25">
      <c r="B8393" s="20">
        <v>45735</v>
      </c>
      <c r="C8393" s="2" t="s">
        <v>1</v>
      </c>
      <c r="D8393" s="2" t="s">
        <v>1818</v>
      </c>
      <c r="E8393" s="2" t="s">
        <v>197</v>
      </c>
      <c r="F8393" s="2" t="s">
        <v>4112</v>
      </c>
      <c r="G8393" s="5">
        <v>32</v>
      </c>
      <c r="H8393" s="5">
        <v>41.5</v>
      </c>
      <c r="I8393" s="5">
        <v>1328</v>
      </c>
      <c r="J8393" s="5">
        <v>62698.57</v>
      </c>
      <c r="K8393" s="3" t="str" cm="1">
        <f t="array" ref="K8393">_xlfn.LET(_xlpm.d,UPPER(TRIM(CLEAN(SUBSTITUTE(F8393,CHAR(160),"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94" spans="2:11" hidden="1" x14ac:dyDescent="0.25">
      <c r="B8394" s="20">
        <v>45763</v>
      </c>
      <c r="C8394" s="2" t="s">
        <v>1</v>
      </c>
      <c r="D8394" s="2" t="s">
        <v>1861</v>
      </c>
      <c r="E8394" s="2" t="s">
        <v>1634</v>
      </c>
      <c r="F8394" s="2" t="s">
        <v>4112</v>
      </c>
      <c r="G8394" s="5">
        <v>15</v>
      </c>
      <c r="H8394" s="5">
        <v>41.5</v>
      </c>
      <c r="I8394" s="5">
        <v>622.5</v>
      </c>
      <c r="J8394" s="5">
        <v>63321.07</v>
      </c>
      <c r="K8394" s="3" t="str" cm="1">
        <f t="array" ref="K8394">_xlfn.LET(_xlpm.d,UPPER(TRIM(CLEAN(SUBSTITUTE(F8394,CHAR(160),"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95" spans="2:11" hidden="1" x14ac:dyDescent="0.25">
      <c r="B8395" s="20">
        <v>45763</v>
      </c>
      <c r="C8395" s="2" t="s">
        <v>1</v>
      </c>
      <c r="D8395" s="2" t="s">
        <v>2806</v>
      </c>
      <c r="E8395" s="2" t="s">
        <v>197</v>
      </c>
      <c r="F8395" s="2" t="s">
        <v>4112</v>
      </c>
      <c r="G8395" s="5">
        <v>64</v>
      </c>
      <c r="H8395" s="5">
        <v>41.5</v>
      </c>
      <c r="I8395" s="5">
        <v>2656</v>
      </c>
      <c r="J8395" s="5">
        <v>65977.070000000007</v>
      </c>
      <c r="K8395" s="3" t="str" cm="1">
        <f t="array" ref="K8395">_xlfn.LET(_xlpm.d,UPPER(TRIM(CLEAN(SUBSTITUTE(F8395,CHAR(160),"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96" spans="2:11" hidden="1" x14ac:dyDescent="0.25">
      <c r="B8396" s="20">
        <v>45776</v>
      </c>
      <c r="C8396" s="2" t="s">
        <v>1</v>
      </c>
      <c r="D8396" s="2" t="s">
        <v>4116</v>
      </c>
      <c r="E8396" s="2" t="s">
        <v>158</v>
      </c>
      <c r="F8396" s="2" t="s">
        <v>4112</v>
      </c>
      <c r="G8396" s="5">
        <v>32</v>
      </c>
      <c r="H8396" s="5">
        <v>41.5</v>
      </c>
      <c r="I8396" s="5">
        <v>1328</v>
      </c>
      <c r="J8396" s="5">
        <v>67305.070000000007</v>
      </c>
      <c r="K8396" s="3" t="str" cm="1">
        <f t="array" ref="K8396">_xlfn.LET(_xlpm.d,UPPER(TRIM(CLEAN(SUBSTITUTE(F8396,CHAR(160),"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97" spans="2:11" hidden="1" x14ac:dyDescent="0.25">
      <c r="B8397" s="20">
        <v>45777</v>
      </c>
      <c r="C8397" s="2" t="s">
        <v>1</v>
      </c>
      <c r="D8397" s="2" t="s">
        <v>1869</v>
      </c>
      <c r="E8397" s="2" t="s">
        <v>1634</v>
      </c>
      <c r="F8397" s="2" t="s">
        <v>4112</v>
      </c>
      <c r="G8397" s="5">
        <v>10</v>
      </c>
      <c r="H8397" s="5">
        <v>41.5</v>
      </c>
      <c r="I8397" s="5">
        <v>415</v>
      </c>
      <c r="J8397" s="5">
        <v>67720.070000000007</v>
      </c>
      <c r="K8397" s="3" t="str" cm="1">
        <f t="array" ref="K8397">_xlfn.LET(_xlpm.d,UPPER(TRIM(CLEAN(SUBSTITUTE(F8397,CHAR(160),"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98" spans="2:11" hidden="1" x14ac:dyDescent="0.25">
      <c r="B8398" s="20">
        <v>45777</v>
      </c>
      <c r="C8398" s="2" t="s">
        <v>1</v>
      </c>
      <c r="D8398" s="2" t="s">
        <v>535</v>
      </c>
      <c r="E8398" s="2" t="s">
        <v>266</v>
      </c>
      <c r="F8398" s="2" t="s">
        <v>4112</v>
      </c>
      <c r="G8398" s="5">
        <v>32</v>
      </c>
      <c r="H8398" s="5">
        <v>41.5</v>
      </c>
      <c r="I8398" s="5">
        <v>1328</v>
      </c>
      <c r="J8398" s="5">
        <v>69048.070000000007</v>
      </c>
      <c r="K8398" s="3" t="str" cm="1">
        <f t="array" ref="K8398">_xlfn.LET(_xlpm.d,UPPER(TRIM(CLEAN(SUBSTITUTE(F8398,CHAR(160),"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399" spans="2:11" hidden="1" x14ac:dyDescent="0.25">
      <c r="B8399" s="20">
        <v>45777</v>
      </c>
      <c r="C8399" s="2" t="s">
        <v>1</v>
      </c>
      <c r="D8399" s="2" t="s">
        <v>536</v>
      </c>
      <c r="E8399" s="2" t="s">
        <v>141</v>
      </c>
      <c r="F8399" s="2" t="s">
        <v>4112</v>
      </c>
      <c r="G8399" s="5">
        <v>40</v>
      </c>
      <c r="H8399" s="5">
        <v>41.5</v>
      </c>
      <c r="I8399" s="5">
        <v>1660</v>
      </c>
      <c r="J8399" s="5">
        <v>70708.070000000007</v>
      </c>
      <c r="K8399" s="3" t="str" cm="1">
        <f t="array" ref="K8399">_xlfn.LET(_xlpm.d,UPPER(TRIM(CLEAN(SUBSTITUTE(F8399,CHAR(160),"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00" spans="2:11" hidden="1" x14ac:dyDescent="0.25">
      <c r="B8400" s="20">
        <v>45779</v>
      </c>
      <c r="C8400" s="2" t="s">
        <v>1</v>
      </c>
      <c r="D8400" s="2" t="s">
        <v>2826</v>
      </c>
      <c r="E8400" s="2" t="s">
        <v>1765</v>
      </c>
      <c r="F8400" s="2" t="s">
        <v>4112</v>
      </c>
      <c r="G8400" s="5">
        <v>60</v>
      </c>
      <c r="H8400" s="5">
        <v>41.5</v>
      </c>
      <c r="I8400" s="5">
        <v>2490</v>
      </c>
      <c r="J8400" s="5">
        <v>73198.070000000007</v>
      </c>
      <c r="K8400" s="3" t="str" cm="1">
        <f t="array" ref="K8400">_xlfn.LET(_xlpm.d,UPPER(TRIM(CLEAN(SUBSTITUTE(F8400,CHAR(160),"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01" spans="2:11" hidden="1" x14ac:dyDescent="0.25">
      <c r="B8401" s="20">
        <v>45782</v>
      </c>
      <c r="C8401" s="2" t="s">
        <v>1</v>
      </c>
      <c r="D8401" s="2" t="s">
        <v>538</v>
      </c>
      <c r="E8401" s="2" t="s">
        <v>162</v>
      </c>
      <c r="F8401" s="2" t="s">
        <v>4112</v>
      </c>
      <c r="G8401" s="5">
        <v>40</v>
      </c>
      <c r="H8401" s="5">
        <v>41.5</v>
      </c>
      <c r="I8401" s="5">
        <v>1660</v>
      </c>
      <c r="J8401" s="5">
        <v>74858.070000000007</v>
      </c>
      <c r="K8401" s="3" t="str" cm="1">
        <f t="array" ref="K8401">_xlfn.LET(_xlpm.d,UPPER(TRIM(CLEAN(SUBSTITUTE(F8401,CHAR(160),"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02" spans="2:11" hidden="1" x14ac:dyDescent="0.25">
      <c r="B8402" s="20">
        <v>45783</v>
      </c>
      <c r="C8402" s="2" t="s">
        <v>1</v>
      </c>
      <c r="D8402" s="2" t="s">
        <v>3987</v>
      </c>
      <c r="E8402" s="2" t="s">
        <v>491</v>
      </c>
      <c r="F8402" s="2" t="s">
        <v>4112</v>
      </c>
      <c r="G8402" s="5">
        <v>42</v>
      </c>
      <c r="H8402" s="5">
        <v>41.5</v>
      </c>
      <c r="I8402" s="5">
        <v>1743</v>
      </c>
      <c r="J8402" s="5">
        <v>76601.070000000007</v>
      </c>
      <c r="K8402" s="3" t="str" cm="1">
        <f t="array" ref="K8402">_xlfn.LET(_xlpm.d,UPPER(TRIM(CLEAN(SUBSTITUTE(F8402,CHAR(160),"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03" spans="2:11" hidden="1" x14ac:dyDescent="0.25">
      <c r="B8403" s="20">
        <v>45783</v>
      </c>
      <c r="C8403" s="2" t="s">
        <v>1</v>
      </c>
      <c r="D8403" s="2" t="s">
        <v>541</v>
      </c>
      <c r="E8403" s="2" t="s">
        <v>141</v>
      </c>
      <c r="F8403" s="2" t="s">
        <v>4112</v>
      </c>
      <c r="G8403" s="5">
        <v>32</v>
      </c>
      <c r="H8403" s="5">
        <v>41.5</v>
      </c>
      <c r="I8403" s="5">
        <v>1328</v>
      </c>
      <c r="J8403" s="5">
        <v>77929.070000000007</v>
      </c>
      <c r="K8403" s="3" t="str" cm="1">
        <f t="array" ref="K8403">_xlfn.LET(_xlpm.d,UPPER(TRIM(CLEAN(SUBSTITUTE(F8403,CHAR(160),"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04" spans="2:11" hidden="1" x14ac:dyDescent="0.25">
      <c r="B8404" s="20">
        <v>45783</v>
      </c>
      <c r="C8404" s="2" t="s">
        <v>1</v>
      </c>
      <c r="D8404" s="2" t="s">
        <v>768</v>
      </c>
      <c r="E8404" s="2" t="s">
        <v>769</v>
      </c>
      <c r="F8404" s="2" t="s">
        <v>4112</v>
      </c>
      <c r="G8404" s="5">
        <v>5</v>
      </c>
      <c r="H8404" s="5">
        <v>40.99</v>
      </c>
      <c r="I8404" s="5">
        <v>204.95</v>
      </c>
      <c r="J8404" s="5">
        <v>78134.02</v>
      </c>
      <c r="K8404" s="3" t="str" cm="1">
        <f t="array" ref="K8404">_xlfn.LET(_xlpm.d,UPPER(TRIM(CLEAN(SUBSTITUTE(F8404,CHAR(160),"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05" spans="2:11" hidden="1" x14ac:dyDescent="0.25">
      <c r="B8405" s="20">
        <v>45783</v>
      </c>
      <c r="C8405" s="2" t="s">
        <v>1</v>
      </c>
      <c r="D8405" s="2" t="s">
        <v>2834</v>
      </c>
      <c r="E8405" s="2" t="s">
        <v>814</v>
      </c>
      <c r="F8405" s="2" t="s">
        <v>4112</v>
      </c>
      <c r="G8405" s="5">
        <v>5</v>
      </c>
      <c r="H8405" s="5">
        <v>40.99</v>
      </c>
      <c r="I8405" s="5">
        <v>204.95</v>
      </c>
      <c r="J8405" s="5">
        <v>78338.97</v>
      </c>
      <c r="K8405" s="3" t="str" cm="1">
        <f t="array" ref="K8405">_xlfn.LET(_xlpm.d,UPPER(TRIM(CLEAN(SUBSTITUTE(F8405,CHAR(160),"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06" spans="2:11" hidden="1" x14ac:dyDescent="0.25">
      <c r="B8406" s="20">
        <v>45783</v>
      </c>
      <c r="C8406" s="2" t="s">
        <v>1</v>
      </c>
      <c r="D8406" s="2" t="s">
        <v>1878</v>
      </c>
      <c r="E8406" s="2" t="s">
        <v>263</v>
      </c>
      <c r="F8406" s="2" t="s">
        <v>4112</v>
      </c>
      <c r="G8406" s="5">
        <v>40</v>
      </c>
      <c r="H8406" s="5">
        <v>41.5</v>
      </c>
      <c r="I8406" s="5">
        <v>1660</v>
      </c>
      <c r="J8406" s="5">
        <v>79998.97</v>
      </c>
      <c r="K8406" s="3" t="str" cm="1">
        <f t="array" ref="K8406">_xlfn.LET(_xlpm.d,UPPER(TRIM(CLEAN(SUBSTITUTE(F8406,CHAR(160),"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07" spans="2:11" hidden="1" x14ac:dyDescent="0.25">
      <c r="B8407" s="20">
        <v>45783</v>
      </c>
      <c r="C8407" s="2" t="s">
        <v>1</v>
      </c>
      <c r="D8407" s="2" t="s">
        <v>2835</v>
      </c>
      <c r="E8407" s="2" t="s">
        <v>228</v>
      </c>
      <c r="F8407" s="2" t="s">
        <v>4112</v>
      </c>
      <c r="G8407" s="5">
        <v>32</v>
      </c>
      <c r="H8407" s="5">
        <v>41.5</v>
      </c>
      <c r="I8407" s="5">
        <v>1328</v>
      </c>
      <c r="J8407" s="5">
        <v>81326.97</v>
      </c>
      <c r="K8407" s="3" t="str" cm="1">
        <f t="array" ref="K8407">_xlfn.LET(_xlpm.d,UPPER(TRIM(CLEAN(SUBSTITUTE(F8407,CHAR(160),"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08" spans="2:11" hidden="1" x14ac:dyDescent="0.25">
      <c r="B8408" s="20">
        <v>45784</v>
      </c>
      <c r="C8408" s="2" t="s">
        <v>1</v>
      </c>
      <c r="D8408" s="2" t="s">
        <v>2464</v>
      </c>
      <c r="E8408" s="2" t="s">
        <v>279</v>
      </c>
      <c r="F8408" s="2" t="s">
        <v>4112</v>
      </c>
      <c r="G8408" s="5">
        <v>20</v>
      </c>
      <c r="H8408" s="5">
        <v>41.5</v>
      </c>
      <c r="I8408" s="5">
        <v>830</v>
      </c>
      <c r="J8408" s="5">
        <v>82156.97</v>
      </c>
      <c r="K8408" s="3" t="str" cm="1">
        <f t="array" ref="K8408">_xlfn.LET(_xlpm.d,UPPER(TRIM(CLEAN(SUBSTITUTE(F8408,CHAR(160),"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09" spans="2:11" hidden="1" x14ac:dyDescent="0.25">
      <c r="B8409" s="20">
        <v>45784</v>
      </c>
      <c r="C8409" s="2" t="s">
        <v>1</v>
      </c>
      <c r="D8409" s="2" t="s">
        <v>2840</v>
      </c>
      <c r="E8409" s="2" t="s">
        <v>319</v>
      </c>
      <c r="F8409" s="2" t="s">
        <v>4112</v>
      </c>
      <c r="G8409" s="5">
        <v>32</v>
      </c>
      <c r="H8409" s="5">
        <v>41.5</v>
      </c>
      <c r="I8409" s="5">
        <v>1328</v>
      </c>
      <c r="J8409" s="5">
        <v>83484.97</v>
      </c>
      <c r="K8409" s="3" t="str" cm="1">
        <f t="array" ref="K8409">_xlfn.LET(_xlpm.d,UPPER(TRIM(CLEAN(SUBSTITUTE(F8409,CHAR(160),"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10" spans="2:11" hidden="1" x14ac:dyDescent="0.25">
      <c r="B8410" s="20">
        <v>45785</v>
      </c>
      <c r="C8410" s="2" t="s">
        <v>1</v>
      </c>
      <c r="D8410" s="2" t="s">
        <v>2846</v>
      </c>
      <c r="E8410" s="2" t="s">
        <v>305</v>
      </c>
      <c r="F8410" s="2" t="s">
        <v>4112</v>
      </c>
      <c r="G8410" s="5">
        <v>32</v>
      </c>
      <c r="H8410" s="5">
        <v>41.5</v>
      </c>
      <c r="I8410" s="5">
        <v>1328</v>
      </c>
      <c r="J8410" s="5">
        <v>84812.97</v>
      </c>
      <c r="K8410" s="3" t="str" cm="1">
        <f t="array" ref="K8410">_xlfn.LET(_xlpm.d,UPPER(TRIM(CLEAN(SUBSTITUTE(F8410,CHAR(160),"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11" spans="2:11" hidden="1" x14ac:dyDescent="0.25">
      <c r="B8411" s="20">
        <v>45785</v>
      </c>
      <c r="C8411" s="2" t="s">
        <v>1</v>
      </c>
      <c r="D8411" s="2" t="s">
        <v>770</v>
      </c>
      <c r="E8411" s="2" t="s">
        <v>771</v>
      </c>
      <c r="F8411" s="2" t="s">
        <v>4112</v>
      </c>
      <c r="G8411" s="5">
        <v>22</v>
      </c>
      <c r="H8411" s="5">
        <v>45.65</v>
      </c>
      <c r="I8411" s="5">
        <v>1004.3</v>
      </c>
      <c r="J8411" s="5">
        <v>85817.27</v>
      </c>
      <c r="K8411" s="3" t="str" cm="1">
        <f t="array" ref="K8411">_xlfn.LET(_xlpm.d,UPPER(TRIM(CLEAN(SUBSTITUTE(F8411,CHAR(160),"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12" spans="2:11" hidden="1" x14ac:dyDescent="0.25">
      <c r="B8412" s="20">
        <v>45789</v>
      </c>
      <c r="C8412" s="2" t="s">
        <v>1</v>
      </c>
      <c r="D8412" s="2" t="s">
        <v>2853</v>
      </c>
      <c r="E8412" s="2" t="s">
        <v>254</v>
      </c>
      <c r="F8412" s="2" t="s">
        <v>4112</v>
      </c>
      <c r="G8412" s="5">
        <v>48</v>
      </c>
      <c r="H8412" s="5">
        <v>41.5</v>
      </c>
      <c r="I8412" s="5">
        <v>1992</v>
      </c>
      <c r="J8412" s="5">
        <v>87809.27</v>
      </c>
      <c r="K8412" s="3" t="str" cm="1">
        <f t="array" ref="K8412">_xlfn.LET(_xlpm.d,UPPER(TRIM(CLEAN(SUBSTITUTE(F8412,CHAR(160),"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13" spans="2:11" hidden="1" x14ac:dyDescent="0.25">
      <c r="B8413" s="20">
        <v>45789</v>
      </c>
      <c r="C8413" s="2" t="s">
        <v>1</v>
      </c>
      <c r="D8413" s="2" t="s">
        <v>1890</v>
      </c>
      <c r="E8413" s="2" t="s">
        <v>197</v>
      </c>
      <c r="F8413" s="2" t="s">
        <v>4112</v>
      </c>
      <c r="G8413" s="5">
        <v>64</v>
      </c>
      <c r="H8413" s="5">
        <v>41.5</v>
      </c>
      <c r="I8413" s="5">
        <v>2656</v>
      </c>
      <c r="J8413" s="5">
        <v>90465.27</v>
      </c>
      <c r="K8413" s="3" t="str" cm="1">
        <f t="array" ref="K8413">_xlfn.LET(_xlpm.d,UPPER(TRIM(CLEAN(SUBSTITUTE(F8413,CHAR(160),"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14" spans="2:11" hidden="1" x14ac:dyDescent="0.25">
      <c r="B8414" s="20">
        <v>45790</v>
      </c>
      <c r="C8414" s="2" t="s">
        <v>1</v>
      </c>
      <c r="D8414" s="2" t="s">
        <v>1266</v>
      </c>
      <c r="E8414" s="2" t="s">
        <v>162</v>
      </c>
      <c r="F8414" s="2" t="s">
        <v>4112</v>
      </c>
      <c r="G8414" s="5">
        <v>56</v>
      </c>
      <c r="H8414" s="5">
        <v>41.5</v>
      </c>
      <c r="I8414" s="5">
        <v>2324</v>
      </c>
      <c r="J8414" s="5">
        <v>92789.27</v>
      </c>
      <c r="K8414" s="3" t="str" cm="1">
        <f t="array" ref="K8414">_xlfn.LET(_xlpm.d,UPPER(TRIM(CLEAN(SUBSTITUTE(F8414,CHAR(160),"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15" spans="2:11" hidden="1" x14ac:dyDescent="0.25">
      <c r="B8415" s="20">
        <v>45790</v>
      </c>
      <c r="C8415" s="2" t="s">
        <v>1</v>
      </c>
      <c r="D8415" s="2" t="s">
        <v>547</v>
      </c>
      <c r="E8415" s="2" t="s">
        <v>214</v>
      </c>
      <c r="F8415" s="2" t="s">
        <v>4112</v>
      </c>
      <c r="G8415" s="5">
        <v>20</v>
      </c>
      <c r="H8415" s="5">
        <v>41.5</v>
      </c>
      <c r="I8415" s="5">
        <v>830</v>
      </c>
      <c r="J8415" s="5">
        <v>93619.27</v>
      </c>
      <c r="K8415" s="3" t="str" cm="1">
        <f t="array" ref="K8415">_xlfn.LET(_xlpm.d,UPPER(TRIM(CLEAN(SUBSTITUTE(F8415,CHAR(160),"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16" spans="2:11" hidden="1" x14ac:dyDescent="0.25">
      <c r="B8416" s="20">
        <v>45790</v>
      </c>
      <c r="C8416" s="2" t="s">
        <v>1</v>
      </c>
      <c r="D8416" s="2" t="s">
        <v>2855</v>
      </c>
      <c r="E8416" s="2" t="s">
        <v>266</v>
      </c>
      <c r="F8416" s="2" t="s">
        <v>4112</v>
      </c>
      <c r="G8416" s="5">
        <v>40</v>
      </c>
      <c r="H8416" s="5">
        <v>41.5</v>
      </c>
      <c r="I8416" s="5">
        <v>1660</v>
      </c>
      <c r="J8416" s="5">
        <v>95279.27</v>
      </c>
      <c r="K8416" s="3" t="str" cm="1">
        <f t="array" ref="K8416">_xlfn.LET(_xlpm.d,UPPER(TRIM(CLEAN(SUBSTITUTE(F8416,CHAR(160),"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17" spans="2:11" hidden="1" x14ac:dyDescent="0.25">
      <c r="B8417" s="20">
        <v>45791</v>
      </c>
      <c r="C8417" s="2" t="s">
        <v>1</v>
      </c>
      <c r="D8417" s="2" t="s">
        <v>2856</v>
      </c>
      <c r="E8417" s="2" t="s">
        <v>141</v>
      </c>
      <c r="F8417" s="2" t="s">
        <v>4112</v>
      </c>
      <c r="G8417" s="5">
        <v>40</v>
      </c>
      <c r="H8417" s="5">
        <v>41.5</v>
      </c>
      <c r="I8417" s="5">
        <v>1660</v>
      </c>
      <c r="J8417" s="5">
        <v>96939.27</v>
      </c>
      <c r="K8417" s="3" t="str" cm="1">
        <f t="array" ref="K8417">_xlfn.LET(_xlpm.d,UPPER(TRIM(CLEAN(SUBSTITUTE(F8417,CHAR(160),"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18" spans="2:11" hidden="1" x14ac:dyDescent="0.25">
      <c r="B8418" s="20">
        <v>45791</v>
      </c>
      <c r="C8418" s="2" t="s">
        <v>1</v>
      </c>
      <c r="D8418" s="2" t="s">
        <v>548</v>
      </c>
      <c r="E8418" s="2" t="s">
        <v>158</v>
      </c>
      <c r="F8418" s="2" t="s">
        <v>4112</v>
      </c>
      <c r="G8418" s="5">
        <v>58</v>
      </c>
      <c r="H8418" s="5">
        <v>41.5</v>
      </c>
      <c r="I8418" s="5">
        <v>2407</v>
      </c>
      <c r="J8418" s="5">
        <v>99346.27</v>
      </c>
      <c r="K8418" s="3" t="str" cm="1">
        <f t="array" ref="K8418">_xlfn.LET(_xlpm.d,UPPER(TRIM(CLEAN(SUBSTITUTE(F8418,CHAR(160),"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19" spans="2:11" hidden="1" x14ac:dyDescent="0.25">
      <c r="B8419" s="20">
        <v>45791</v>
      </c>
      <c r="C8419" s="2" t="s">
        <v>1</v>
      </c>
      <c r="D8419" s="2" t="s">
        <v>988</v>
      </c>
      <c r="E8419" s="2" t="s">
        <v>149</v>
      </c>
      <c r="F8419" s="2" t="s">
        <v>4112</v>
      </c>
      <c r="G8419" s="5">
        <v>40</v>
      </c>
      <c r="H8419" s="5">
        <v>41.5</v>
      </c>
      <c r="I8419" s="5">
        <v>1660</v>
      </c>
      <c r="J8419" s="5">
        <v>101006.27</v>
      </c>
      <c r="K8419" s="3" t="str" cm="1">
        <f t="array" ref="K8419">_xlfn.LET(_xlpm.d,UPPER(TRIM(CLEAN(SUBSTITUTE(F8419,CHAR(160),"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20" spans="2:11" hidden="1" x14ac:dyDescent="0.25">
      <c r="B8420" s="20">
        <v>45791</v>
      </c>
      <c r="C8420" s="2" t="s">
        <v>1</v>
      </c>
      <c r="D8420" s="2" t="s">
        <v>989</v>
      </c>
      <c r="E8420" s="2" t="s">
        <v>282</v>
      </c>
      <c r="F8420" s="2" t="s">
        <v>4112</v>
      </c>
      <c r="G8420" s="5">
        <v>20</v>
      </c>
      <c r="H8420" s="5">
        <v>41.5</v>
      </c>
      <c r="I8420" s="5">
        <v>830</v>
      </c>
      <c r="J8420" s="5">
        <v>101836.27</v>
      </c>
      <c r="K8420" s="3" t="str" cm="1">
        <f t="array" ref="K8420">_xlfn.LET(_xlpm.d,UPPER(TRIM(CLEAN(SUBSTITUTE(F8420,CHAR(160),"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21" spans="2:11" hidden="1" x14ac:dyDescent="0.25">
      <c r="B8421" s="20">
        <v>45791</v>
      </c>
      <c r="C8421" s="2" t="s">
        <v>1</v>
      </c>
      <c r="D8421" s="2" t="s">
        <v>990</v>
      </c>
      <c r="E8421" s="2" t="s">
        <v>189</v>
      </c>
      <c r="F8421" s="2" t="s">
        <v>4112</v>
      </c>
      <c r="G8421" s="5">
        <v>20</v>
      </c>
      <c r="H8421" s="5">
        <v>41.5</v>
      </c>
      <c r="I8421" s="5">
        <v>830</v>
      </c>
      <c r="J8421" s="5">
        <v>102666.27</v>
      </c>
      <c r="K8421" s="3" t="str" cm="1">
        <f t="array" ref="K8421">_xlfn.LET(_xlpm.d,UPPER(TRIM(CLEAN(SUBSTITUTE(F8421,CHAR(160),"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22" spans="2:11" hidden="1" x14ac:dyDescent="0.25">
      <c r="B8422" s="20">
        <v>45791</v>
      </c>
      <c r="C8422" s="2" t="s">
        <v>1</v>
      </c>
      <c r="D8422" s="2" t="s">
        <v>4117</v>
      </c>
      <c r="E8422" s="2" t="s">
        <v>485</v>
      </c>
      <c r="F8422" s="2" t="s">
        <v>4112</v>
      </c>
      <c r="G8422" s="5">
        <v>50</v>
      </c>
      <c r="H8422" s="5">
        <v>41.5</v>
      </c>
      <c r="I8422" s="5">
        <v>2075</v>
      </c>
      <c r="J8422" s="5">
        <v>104741.27</v>
      </c>
      <c r="K8422" s="3" t="str" cm="1">
        <f t="array" ref="K8422">_xlfn.LET(_xlpm.d,UPPER(TRIM(CLEAN(SUBSTITUTE(F8422,CHAR(160),"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23" spans="2:11" hidden="1" x14ac:dyDescent="0.25">
      <c r="B8423" s="20">
        <v>45791</v>
      </c>
      <c r="C8423" s="2" t="s">
        <v>1</v>
      </c>
      <c r="D8423" s="2" t="s">
        <v>991</v>
      </c>
      <c r="E8423" s="2" t="s">
        <v>145</v>
      </c>
      <c r="F8423" s="2" t="s">
        <v>4112</v>
      </c>
      <c r="G8423" s="5">
        <v>12</v>
      </c>
      <c r="H8423" s="5">
        <v>41.5</v>
      </c>
      <c r="I8423" s="5">
        <v>498</v>
      </c>
      <c r="J8423" s="5">
        <v>105239.27</v>
      </c>
      <c r="K8423" s="3" t="str" cm="1">
        <f t="array" ref="K8423">_xlfn.LET(_xlpm.d,UPPER(TRIM(CLEAN(SUBSTITUTE(F8423,CHAR(160),"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24" spans="2:11" hidden="1" x14ac:dyDescent="0.25">
      <c r="B8424" s="20">
        <v>45791</v>
      </c>
      <c r="C8424" s="2" t="s">
        <v>1</v>
      </c>
      <c r="D8424" s="2" t="s">
        <v>1896</v>
      </c>
      <c r="E8424" s="2" t="s">
        <v>1634</v>
      </c>
      <c r="F8424" s="2" t="s">
        <v>4112</v>
      </c>
      <c r="G8424" s="5">
        <v>10</v>
      </c>
      <c r="H8424" s="5">
        <v>41.5</v>
      </c>
      <c r="I8424" s="5">
        <v>415</v>
      </c>
      <c r="J8424" s="5">
        <v>105654.27</v>
      </c>
      <c r="K8424" s="3" t="str" cm="1">
        <f t="array" ref="K8424">_xlfn.LET(_xlpm.d,UPPER(TRIM(CLEAN(SUBSTITUTE(F8424,CHAR(160),"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25" spans="2:11" hidden="1" x14ac:dyDescent="0.25">
      <c r="B8425" s="20">
        <v>45792</v>
      </c>
      <c r="C8425" s="2" t="s">
        <v>1</v>
      </c>
      <c r="D8425" s="2" t="s">
        <v>993</v>
      </c>
      <c r="E8425" s="2" t="s">
        <v>160</v>
      </c>
      <c r="F8425" s="2" t="s">
        <v>4112</v>
      </c>
      <c r="G8425" s="5">
        <v>32</v>
      </c>
      <c r="H8425" s="5">
        <v>41.5</v>
      </c>
      <c r="I8425" s="5">
        <v>1328</v>
      </c>
      <c r="J8425" s="5">
        <v>106982.27</v>
      </c>
      <c r="K8425" s="3" t="str" cm="1">
        <f t="array" ref="K8425">_xlfn.LET(_xlpm.d,UPPER(TRIM(CLEAN(SUBSTITUTE(F8425,CHAR(160),"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26" spans="2:11" hidden="1" x14ac:dyDescent="0.25">
      <c r="B8426" s="20">
        <v>45792</v>
      </c>
      <c r="C8426" s="2" t="s">
        <v>1</v>
      </c>
      <c r="D8426" s="2" t="s">
        <v>2859</v>
      </c>
      <c r="E8426" s="2" t="s">
        <v>3</v>
      </c>
      <c r="F8426" s="2" t="s">
        <v>4112</v>
      </c>
      <c r="G8426" s="5">
        <v>16</v>
      </c>
      <c r="H8426" s="5">
        <v>19.989999999999998</v>
      </c>
      <c r="I8426" s="5">
        <v>319.83999999999997</v>
      </c>
      <c r="J8426" s="5">
        <v>107302.11</v>
      </c>
      <c r="K8426" s="3" t="str" cm="1">
        <f t="array" ref="K8426">_xlfn.LET(_xlpm.d,UPPER(TRIM(CLEAN(SUBSTITUTE(F8426,CHAR(160),"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27" spans="2:11" hidden="1" x14ac:dyDescent="0.25">
      <c r="B8427" s="20">
        <v>45793</v>
      </c>
      <c r="C8427" s="2" t="s">
        <v>1</v>
      </c>
      <c r="D8427" s="2" t="s">
        <v>549</v>
      </c>
      <c r="E8427" s="2" t="s">
        <v>195</v>
      </c>
      <c r="F8427" s="2" t="s">
        <v>4112</v>
      </c>
      <c r="G8427" s="5">
        <v>20</v>
      </c>
      <c r="H8427" s="5">
        <v>41.5</v>
      </c>
      <c r="I8427" s="5">
        <v>830</v>
      </c>
      <c r="J8427" s="5">
        <v>108132.11</v>
      </c>
      <c r="K8427" s="3" t="str" cm="1">
        <f t="array" ref="K8427">_xlfn.LET(_xlpm.d,UPPER(TRIM(CLEAN(SUBSTITUTE(F8427,CHAR(160),"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28" spans="2:11" hidden="1" x14ac:dyDescent="0.25">
      <c r="B8428" s="20">
        <v>45793</v>
      </c>
      <c r="C8428" s="2" t="s">
        <v>1</v>
      </c>
      <c r="D8428" s="2" t="s">
        <v>1898</v>
      </c>
      <c r="E8428" s="2" t="s">
        <v>234</v>
      </c>
      <c r="F8428" s="2" t="s">
        <v>4112</v>
      </c>
      <c r="G8428" s="5">
        <v>40</v>
      </c>
      <c r="H8428" s="5">
        <v>41.5</v>
      </c>
      <c r="I8428" s="5">
        <v>1660</v>
      </c>
      <c r="J8428" s="5">
        <v>109792.11</v>
      </c>
      <c r="K8428" s="3" t="str" cm="1">
        <f t="array" ref="K8428">_xlfn.LET(_xlpm.d,UPPER(TRIM(CLEAN(SUBSTITUTE(F8428,CHAR(160),"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29" spans="2:11" hidden="1" x14ac:dyDescent="0.25">
      <c r="B8429" s="20">
        <v>45797</v>
      </c>
      <c r="C8429" s="2" t="s">
        <v>1</v>
      </c>
      <c r="D8429" s="2" t="s">
        <v>551</v>
      </c>
      <c r="E8429" s="2" t="s">
        <v>156</v>
      </c>
      <c r="F8429" s="2" t="s">
        <v>4112</v>
      </c>
      <c r="G8429" s="5">
        <v>40</v>
      </c>
      <c r="H8429" s="5">
        <v>41.5</v>
      </c>
      <c r="I8429" s="5">
        <v>1660</v>
      </c>
      <c r="J8429" s="5">
        <v>111452.11</v>
      </c>
      <c r="K8429" s="3" t="str" cm="1">
        <f t="array" ref="K8429">_xlfn.LET(_xlpm.d,UPPER(TRIM(CLEAN(SUBSTITUTE(F8429,CHAR(160),"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30" spans="2:11" hidden="1" x14ac:dyDescent="0.25">
      <c r="B8430" s="20">
        <v>45797</v>
      </c>
      <c r="C8430" s="2" t="s">
        <v>1</v>
      </c>
      <c r="D8430" s="2" t="s">
        <v>1903</v>
      </c>
      <c r="E8430" s="2" t="s">
        <v>78</v>
      </c>
      <c r="F8430" s="2" t="s">
        <v>4112</v>
      </c>
      <c r="G8430" s="5">
        <v>20</v>
      </c>
      <c r="H8430" s="5">
        <v>41.5</v>
      </c>
      <c r="I8430" s="5">
        <v>830</v>
      </c>
      <c r="J8430" s="5">
        <v>112282.11</v>
      </c>
      <c r="K8430" s="3" t="str" cm="1">
        <f t="array" ref="K8430">_xlfn.LET(_xlpm.d,UPPER(TRIM(CLEAN(SUBSTITUTE(F8430,CHAR(160),"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31" spans="2:11" hidden="1" x14ac:dyDescent="0.25">
      <c r="B8431" s="20">
        <v>45797</v>
      </c>
      <c r="C8431" s="2" t="s">
        <v>1</v>
      </c>
      <c r="D8431" s="2" t="s">
        <v>4118</v>
      </c>
      <c r="E8431" s="2" t="s">
        <v>25</v>
      </c>
      <c r="F8431" s="2" t="s">
        <v>4112</v>
      </c>
      <c r="G8431" s="5">
        <v>46</v>
      </c>
      <c r="H8431" s="5">
        <v>41.25</v>
      </c>
      <c r="I8431" s="5">
        <v>1897.5</v>
      </c>
      <c r="J8431" s="5">
        <v>114179.61</v>
      </c>
      <c r="K8431" s="3" t="str" cm="1">
        <f t="array" ref="K8431">_xlfn.LET(_xlpm.d,UPPER(TRIM(CLEAN(SUBSTITUTE(F8431,CHAR(160),"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32" spans="2:11" hidden="1" x14ac:dyDescent="0.25">
      <c r="B8432" s="20">
        <v>45798</v>
      </c>
      <c r="C8432" s="2" t="s">
        <v>1</v>
      </c>
      <c r="D8432" s="2" t="s">
        <v>997</v>
      </c>
      <c r="E8432" s="2" t="s">
        <v>189</v>
      </c>
      <c r="F8432" s="2" t="s">
        <v>4112</v>
      </c>
      <c r="G8432" s="5">
        <v>16</v>
      </c>
      <c r="H8432" s="5">
        <v>41.5</v>
      </c>
      <c r="I8432" s="5">
        <v>664</v>
      </c>
      <c r="J8432" s="5">
        <v>114843.61</v>
      </c>
      <c r="K8432" s="3" t="str" cm="1">
        <f t="array" ref="K8432">_xlfn.LET(_xlpm.d,UPPER(TRIM(CLEAN(SUBSTITUTE(F8432,CHAR(160),"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33" spans="2:11" hidden="1" x14ac:dyDescent="0.25">
      <c r="B8433" s="20">
        <v>45799</v>
      </c>
      <c r="C8433" s="2" t="s">
        <v>1</v>
      </c>
      <c r="D8433" s="2" t="s">
        <v>554</v>
      </c>
      <c r="E8433" s="2" t="s">
        <v>168</v>
      </c>
      <c r="F8433" s="2" t="s">
        <v>4112</v>
      </c>
      <c r="G8433" s="5">
        <v>32</v>
      </c>
      <c r="H8433" s="5">
        <v>41.5</v>
      </c>
      <c r="I8433" s="5">
        <v>1328</v>
      </c>
      <c r="J8433" s="5">
        <v>116171.61</v>
      </c>
      <c r="K8433" s="3" t="str" cm="1">
        <f t="array" ref="K8433">_xlfn.LET(_xlpm.d,UPPER(TRIM(CLEAN(SUBSTITUTE(F8433,CHAR(160),"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34" spans="2:11" hidden="1" x14ac:dyDescent="0.25">
      <c r="B8434" s="20">
        <v>45799</v>
      </c>
      <c r="C8434" s="2" t="s">
        <v>1</v>
      </c>
      <c r="D8434" s="2" t="s">
        <v>1423</v>
      </c>
      <c r="E8434" s="2" t="s">
        <v>151</v>
      </c>
      <c r="F8434" s="2" t="s">
        <v>4112</v>
      </c>
      <c r="G8434" s="5">
        <v>10</v>
      </c>
      <c r="H8434" s="5">
        <v>41.5</v>
      </c>
      <c r="I8434" s="5">
        <v>415</v>
      </c>
      <c r="J8434" s="5">
        <v>116586.61</v>
      </c>
      <c r="K8434" s="3" t="str" cm="1">
        <f t="array" ref="K8434">_xlfn.LET(_xlpm.d,UPPER(TRIM(CLEAN(SUBSTITUTE(F8434,CHAR(160),"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35" spans="2:11" hidden="1" x14ac:dyDescent="0.25">
      <c r="B8435" s="20">
        <v>45799</v>
      </c>
      <c r="C8435" s="2" t="s">
        <v>1</v>
      </c>
      <c r="D8435" s="2" t="s">
        <v>556</v>
      </c>
      <c r="E8435" s="2" t="s">
        <v>305</v>
      </c>
      <c r="F8435" s="2" t="s">
        <v>4112</v>
      </c>
      <c r="G8435" s="5">
        <v>48</v>
      </c>
      <c r="H8435" s="5">
        <v>41.5</v>
      </c>
      <c r="I8435" s="5">
        <v>1992</v>
      </c>
      <c r="J8435" s="5">
        <v>118578.61</v>
      </c>
      <c r="K8435" s="3" t="str" cm="1">
        <f t="array" ref="K8435">_xlfn.LET(_xlpm.d,UPPER(TRIM(CLEAN(SUBSTITUTE(F8435,CHAR(160),"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36" spans="2:11" hidden="1" x14ac:dyDescent="0.25">
      <c r="B8436" s="20">
        <v>45800</v>
      </c>
      <c r="C8436" s="2" t="s">
        <v>1</v>
      </c>
      <c r="D8436" s="2" t="s">
        <v>1424</v>
      </c>
      <c r="E8436" s="2" t="s">
        <v>243</v>
      </c>
      <c r="F8436" s="2" t="s">
        <v>4112</v>
      </c>
      <c r="G8436" s="5">
        <v>30</v>
      </c>
      <c r="H8436" s="5">
        <v>41.5</v>
      </c>
      <c r="I8436" s="5">
        <v>1245</v>
      </c>
      <c r="J8436" s="5">
        <v>119823.61</v>
      </c>
      <c r="K8436" s="3" t="str" cm="1">
        <f t="array" ref="K8436">_xlfn.LET(_xlpm.d,UPPER(TRIM(CLEAN(SUBSTITUTE(F8436,CHAR(160),"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37" spans="2:11" hidden="1" x14ac:dyDescent="0.25">
      <c r="B8437" s="20">
        <v>45800</v>
      </c>
      <c r="C8437" s="2" t="s">
        <v>1</v>
      </c>
      <c r="D8437" s="2" t="s">
        <v>558</v>
      </c>
      <c r="E8437" s="2" t="s">
        <v>195</v>
      </c>
      <c r="F8437" s="2" t="s">
        <v>4112</v>
      </c>
      <c r="G8437" s="5">
        <v>10</v>
      </c>
      <c r="H8437" s="5">
        <v>41.5</v>
      </c>
      <c r="I8437" s="5">
        <v>415</v>
      </c>
      <c r="J8437" s="5">
        <v>120238.61</v>
      </c>
      <c r="K8437" s="3" t="str" cm="1">
        <f t="array" ref="K8437">_xlfn.LET(_xlpm.d,UPPER(TRIM(CLEAN(SUBSTITUTE(F8437,CHAR(160),"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38" spans="2:11" hidden="1" x14ac:dyDescent="0.25">
      <c r="B8438" s="20">
        <v>45800</v>
      </c>
      <c r="C8438" s="2" t="s">
        <v>1</v>
      </c>
      <c r="D8438" s="2" t="s">
        <v>559</v>
      </c>
      <c r="E8438" s="2" t="s">
        <v>224</v>
      </c>
      <c r="F8438" s="2" t="s">
        <v>4112</v>
      </c>
      <c r="G8438" s="5">
        <v>52</v>
      </c>
      <c r="H8438" s="5">
        <v>41.5</v>
      </c>
      <c r="I8438" s="5">
        <v>2158</v>
      </c>
      <c r="J8438" s="5">
        <v>122396.61</v>
      </c>
      <c r="K8438" s="3" t="str" cm="1">
        <f t="array" ref="K8438">_xlfn.LET(_xlpm.d,UPPER(TRIM(CLEAN(SUBSTITUTE(F8438,CHAR(160),"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39" spans="2:11" hidden="1" x14ac:dyDescent="0.25">
      <c r="B8439" s="20">
        <v>45803</v>
      </c>
      <c r="C8439" s="2" t="s">
        <v>1</v>
      </c>
      <c r="D8439" s="2" t="s">
        <v>560</v>
      </c>
      <c r="E8439" s="2" t="s">
        <v>279</v>
      </c>
      <c r="F8439" s="2" t="s">
        <v>4112</v>
      </c>
      <c r="G8439" s="5">
        <v>30</v>
      </c>
      <c r="H8439" s="5">
        <v>41.5</v>
      </c>
      <c r="I8439" s="5">
        <v>1245</v>
      </c>
      <c r="J8439" s="5">
        <v>123641.61</v>
      </c>
      <c r="K8439" s="3" t="str" cm="1">
        <f t="array" ref="K8439">_xlfn.LET(_xlpm.d,UPPER(TRIM(CLEAN(SUBSTITUTE(F8439,CHAR(160),"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40" spans="2:11" hidden="1" x14ac:dyDescent="0.25">
      <c r="B8440" s="20">
        <v>45803</v>
      </c>
      <c r="C8440" s="2" t="s">
        <v>1</v>
      </c>
      <c r="D8440" s="2" t="s">
        <v>1909</v>
      </c>
      <c r="E8440" s="2" t="s">
        <v>254</v>
      </c>
      <c r="F8440" s="2" t="s">
        <v>4112</v>
      </c>
      <c r="G8440" s="5">
        <v>60</v>
      </c>
      <c r="H8440" s="5">
        <v>41.5</v>
      </c>
      <c r="I8440" s="5">
        <v>2490</v>
      </c>
      <c r="J8440" s="5">
        <v>126131.61</v>
      </c>
      <c r="K8440" s="3" t="str" cm="1">
        <f t="array" ref="K8440">_xlfn.LET(_xlpm.d,UPPER(TRIM(CLEAN(SUBSTITUTE(F8440,CHAR(160),"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41" spans="2:11" hidden="1" x14ac:dyDescent="0.25">
      <c r="B8441" s="20">
        <v>45804</v>
      </c>
      <c r="C8441" s="2" t="s">
        <v>1</v>
      </c>
      <c r="D8441" s="2" t="s">
        <v>2878</v>
      </c>
      <c r="E8441" s="2" t="s">
        <v>78</v>
      </c>
      <c r="F8441" s="2" t="s">
        <v>4112</v>
      </c>
      <c r="G8441" s="5">
        <v>40</v>
      </c>
      <c r="H8441" s="5">
        <v>41.5</v>
      </c>
      <c r="I8441" s="5">
        <v>1660</v>
      </c>
      <c r="J8441" s="5">
        <v>127791.61</v>
      </c>
      <c r="K8441" s="3" t="str" cm="1">
        <f t="array" ref="K8441">_xlfn.LET(_xlpm.d,UPPER(TRIM(CLEAN(SUBSTITUTE(F8441,CHAR(160),"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42" spans="2:11" hidden="1" x14ac:dyDescent="0.25">
      <c r="B8442" s="20">
        <v>45804</v>
      </c>
      <c r="C8442" s="2" t="s">
        <v>1</v>
      </c>
      <c r="D8442" s="2" t="s">
        <v>565</v>
      </c>
      <c r="E8442" s="2" t="s">
        <v>162</v>
      </c>
      <c r="F8442" s="2" t="s">
        <v>4112</v>
      </c>
      <c r="G8442" s="5">
        <v>20</v>
      </c>
      <c r="H8442" s="5">
        <v>41.5</v>
      </c>
      <c r="I8442" s="5">
        <v>830</v>
      </c>
      <c r="J8442" s="5">
        <v>128621.61</v>
      </c>
      <c r="K8442" s="3" t="str" cm="1">
        <f t="array" ref="K8442">_xlfn.LET(_xlpm.d,UPPER(TRIM(CLEAN(SUBSTITUTE(F8442,CHAR(160),"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43" spans="2:11" hidden="1" x14ac:dyDescent="0.25">
      <c r="B8443" s="20">
        <v>45804</v>
      </c>
      <c r="C8443" s="2" t="s">
        <v>1</v>
      </c>
      <c r="D8443" s="2" t="s">
        <v>1911</v>
      </c>
      <c r="E8443" s="2" t="s">
        <v>1634</v>
      </c>
      <c r="F8443" s="2" t="s">
        <v>4112</v>
      </c>
      <c r="G8443" s="5">
        <v>10</v>
      </c>
      <c r="H8443" s="5">
        <v>41.5</v>
      </c>
      <c r="I8443" s="5">
        <v>415</v>
      </c>
      <c r="J8443" s="5">
        <v>129036.61</v>
      </c>
      <c r="K8443" s="3" t="str" cm="1">
        <f t="array" ref="K8443">_xlfn.LET(_xlpm.d,UPPER(TRIM(CLEAN(SUBSTITUTE(F8443,CHAR(160),"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44" spans="2:11" hidden="1" x14ac:dyDescent="0.25">
      <c r="B8444" s="20">
        <v>45806</v>
      </c>
      <c r="C8444" s="2" t="s">
        <v>1</v>
      </c>
      <c r="D8444" s="2" t="s">
        <v>1913</v>
      </c>
      <c r="E8444" s="2" t="s">
        <v>268</v>
      </c>
      <c r="F8444" s="2" t="s">
        <v>4112</v>
      </c>
      <c r="G8444" s="5">
        <v>20</v>
      </c>
      <c r="H8444" s="5">
        <v>41.5</v>
      </c>
      <c r="I8444" s="5">
        <v>830</v>
      </c>
      <c r="J8444" s="5">
        <v>129866.61</v>
      </c>
      <c r="K8444" s="3" t="str" cm="1">
        <f t="array" ref="K8444">_xlfn.LET(_xlpm.d,UPPER(TRIM(CLEAN(SUBSTITUTE(F8444,CHAR(160),"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45" spans="2:11" hidden="1" x14ac:dyDescent="0.25">
      <c r="B8445" s="20">
        <v>45807</v>
      </c>
      <c r="C8445" s="2" t="s">
        <v>1</v>
      </c>
      <c r="D8445" s="2" t="s">
        <v>570</v>
      </c>
      <c r="E8445" s="2" t="s">
        <v>224</v>
      </c>
      <c r="F8445" s="2" t="s">
        <v>4112</v>
      </c>
      <c r="G8445" s="5">
        <v>46</v>
      </c>
      <c r="H8445" s="5">
        <v>41.5</v>
      </c>
      <c r="I8445" s="5">
        <v>1909</v>
      </c>
      <c r="J8445" s="5">
        <v>131775.60999999999</v>
      </c>
      <c r="K8445" s="3" t="str" cm="1">
        <f t="array" ref="K8445">_xlfn.LET(_xlpm.d,UPPER(TRIM(CLEAN(SUBSTITUTE(F8445,CHAR(160),"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46" spans="2:11" hidden="1" x14ac:dyDescent="0.25">
      <c r="B8446" s="20">
        <v>45811</v>
      </c>
      <c r="C8446" s="2" t="s">
        <v>1</v>
      </c>
      <c r="D8446" s="2" t="s">
        <v>573</v>
      </c>
      <c r="E8446" s="2" t="s">
        <v>147</v>
      </c>
      <c r="F8446" s="2" t="s">
        <v>4112</v>
      </c>
      <c r="G8446" s="5">
        <v>19</v>
      </c>
      <c r="H8446" s="5">
        <v>41.5</v>
      </c>
      <c r="I8446" s="5">
        <v>788.5</v>
      </c>
      <c r="J8446" s="5">
        <v>132564.10999999999</v>
      </c>
      <c r="K8446" s="3" t="str" cm="1">
        <f t="array" ref="K8446">_xlfn.LET(_xlpm.d,UPPER(TRIM(CLEAN(SUBSTITUTE(F8446,CHAR(160),"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47" spans="2:11" hidden="1" x14ac:dyDescent="0.25">
      <c r="B8447" s="20">
        <v>45814</v>
      </c>
      <c r="C8447" s="2" t="s">
        <v>1</v>
      </c>
      <c r="D8447" s="2" t="s">
        <v>2901</v>
      </c>
      <c r="E8447" s="2" t="s">
        <v>319</v>
      </c>
      <c r="F8447" s="2" t="s">
        <v>4112</v>
      </c>
      <c r="G8447" s="5">
        <v>80</v>
      </c>
      <c r="H8447" s="5">
        <v>41.5</v>
      </c>
      <c r="I8447" s="5">
        <v>3320</v>
      </c>
      <c r="J8447" s="5">
        <v>135884.10999999999</v>
      </c>
      <c r="K8447" s="3" t="str" cm="1">
        <f t="array" ref="K8447">_xlfn.LET(_xlpm.d,UPPER(TRIM(CLEAN(SUBSTITUTE(F8447,CHAR(160),"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48" spans="2:11" hidden="1" x14ac:dyDescent="0.25">
      <c r="B8448" s="20">
        <v>45820</v>
      </c>
      <c r="C8448" s="2" t="s">
        <v>1</v>
      </c>
      <c r="D8448" s="2" t="s">
        <v>1223</v>
      </c>
      <c r="E8448" s="2" t="s">
        <v>268</v>
      </c>
      <c r="F8448" s="2" t="s">
        <v>4112</v>
      </c>
      <c r="G8448" s="5">
        <v>16</v>
      </c>
      <c r="H8448" s="5">
        <v>41.5</v>
      </c>
      <c r="I8448" s="5">
        <v>664</v>
      </c>
      <c r="J8448" s="5">
        <v>136548.10999999999</v>
      </c>
      <c r="K8448" s="3" t="str" cm="1">
        <f t="array" ref="K8448">_xlfn.LET(_xlpm.d,UPPER(TRIM(CLEAN(SUBSTITUTE(F8448,CHAR(160),"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49" spans="2:11" hidden="1" x14ac:dyDescent="0.25">
      <c r="B8449" s="20">
        <v>45821</v>
      </c>
      <c r="C8449" s="2" t="s">
        <v>1</v>
      </c>
      <c r="D8449" s="2" t="s">
        <v>1226</v>
      </c>
      <c r="E8449" s="2" t="s">
        <v>78</v>
      </c>
      <c r="F8449" s="2" t="s">
        <v>4112</v>
      </c>
      <c r="G8449" s="5">
        <v>16</v>
      </c>
      <c r="H8449" s="5">
        <v>41.5</v>
      </c>
      <c r="I8449" s="5">
        <v>664</v>
      </c>
      <c r="J8449" s="5">
        <v>137212.10999999999</v>
      </c>
      <c r="K8449" s="3" t="str" cm="1">
        <f t="array" ref="K8449">_xlfn.LET(_xlpm.d,UPPER(TRIM(CLEAN(SUBSTITUTE(F8449,CHAR(160),"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50" spans="2:11" hidden="1" x14ac:dyDescent="0.25">
      <c r="B8450" s="20">
        <v>45821</v>
      </c>
      <c r="C8450" s="2" t="s">
        <v>1</v>
      </c>
      <c r="D8450" s="2" t="s">
        <v>2906</v>
      </c>
      <c r="E8450" s="2" t="s">
        <v>197</v>
      </c>
      <c r="F8450" s="2" t="s">
        <v>4112</v>
      </c>
      <c r="G8450" s="5">
        <v>48</v>
      </c>
      <c r="H8450" s="5">
        <v>41.5</v>
      </c>
      <c r="I8450" s="5">
        <v>1992</v>
      </c>
      <c r="J8450" s="5">
        <v>139204.10999999999</v>
      </c>
      <c r="K8450" s="3" t="str" cm="1">
        <f t="array" ref="K8450">_xlfn.LET(_xlpm.d,UPPER(TRIM(CLEAN(SUBSTITUTE(F8450,CHAR(160),"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51" spans="2:11" hidden="1" x14ac:dyDescent="0.25">
      <c r="B8451" s="20">
        <v>45826</v>
      </c>
      <c r="C8451" s="2" t="s">
        <v>1</v>
      </c>
      <c r="D8451" s="2" t="s">
        <v>4119</v>
      </c>
      <c r="E8451" s="2" t="s">
        <v>147</v>
      </c>
      <c r="F8451" s="2" t="s">
        <v>4112</v>
      </c>
      <c r="G8451" s="5">
        <v>32</v>
      </c>
      <c r="H8451" s="5">
        <v>41.5</v>
      </c>
      <c r="I8451" s="5">
        <v>1328</v>
      </c>
      <c r="J8451" s="5">
        <v>140532.10999999999</v>
      </c>
      <c r="K8451" s="3" t="str" cm="1">
        <f t="array" ref="K8451">_xlfn.LET(_xlpm.d,UPPER(TRIM(CLEAN(SUBSTITUTE(F8451,CHAR(160),"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52" spans="2:11" hidden="1" x14ac:dyDescent="0.25">
      <c r="B8452" s="20">
        <v>45826</v>
      </c>
      <c r="C8452" s="2" t="s">
        <v>1</v>
      </c>
      <c r="D8452" s="2" t="s">
        <v>4120</v>
      </c>
      <c r="E8452" s="2" t="s">
        <v>485</v>
      </c>
      <c r="F8452" s="2" t="s">
        <v>4112</v>
      </c>
      <c r="G8452" s="5">
        <v>40</v>
      </c>
      <c r="H8452" s="5">
        <v>41.5</v>
      </c>
      <c r="I8452" s="5">
        <v>1660</v>
      </c>
      <c r="J8452" s="5">
        <v>142192.10999999999</v>
      </c>
      <c r="K8452" s="3" t="str" cm="1">
        <f t="array" ref="K8452">_xlfn.LET(_xlpm.d,UPPER(TRIM(CLEAN(SUBSTITUTE(F8452,CHAR(160),"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53" spans="2:11" hidden="1" x14ac:dyDescent="0.25">
      <c r="B8453" s="20">
        <v>45826</v>
      </c>
      <c r="C8453" s="2" t="s">
        <v>1</v>
      </c>
      <c r="D8453" s="2" t="s">
        <v>2912</v>
      </c>
      <c r="E8453" s="2" t="s">
        <v>224</v>
      </c>
      <c r="F8453" s="2" t="s">
        <v>4112</v>
      </c>
      <c r="G8453" s="5">
        <v>106</v>
      </c>
      <c r="H8453" s="5">
        <v>41.5</v>
      </c>
      <c r="I8453" s="5">
        <v>4399</v>
      </c>
      <c r="J8453" s="5">
        <v>146591.10999999999</v>
      </c>
      <c r="K8453" s="3" t="str" cm="1">
        <f t="array" ref="K8453">_xlfn.LET(_xlpm.d,UPPER(TRIM(CLEAN(SUBSTITUTE(F8453,CHAR(160),"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54" spans="2:11" hidden="1" x14ac:dyDescent="0.25">
      <c r="B8454" s="20">
        <v>45827</v>
      </c>
      <c r="C8454" s="2" t="s">
        <v>1</v>
      </c>
      <c r="D8454" s="2" t="s">
        <v>4121</v>
      </c>
      <c r="E8454" s="2" t="s">
        <v>1701</v>
      </c>
      <c r="F8454" s="2" t="s">
        <v>4112</v>
      </c>
      <c r="G8454" s="5">
        <v>40</v>
      </c>
      <c r="H8454" s="5">
        <v>41.5</v>
      </c>
      <c r="I8454" s="5">
        <v>1660</v>
      </c>
      <c r="J8454" s="5">
        <v>148251.10999999999</v>
      </c>
      <c r="K8454" s="3" t="str" cm="1">
        <f t="array" ref="K8454">_xlfn.LET(_xlpm.d,UPPER(TRIM(CLEAN(SUBSTITUTE(F8454,CHAR(160),"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55" spans="2:11" hidden="1" x14ac:dyDescent="0.25">
      <c r="B8455" s="20">
        <v>45828</v>
      </c>
      <c r="C8455" s="2" t="s">
        <v>1</v>
      </c>
      <c r="D8455" s="2" t="s">
        <v>4122</v>
      </c>
      <c r="E8455" s="2" t="s">
        <v>307</v>
      </c>
      <c r="F8455" s="2" t="s">
        <v>4112</v>
      </c>
      <c r="G8455" s="5">
        <v>64</v>
      </c>
      <c r="H8455" s="5">
        <v>41.5</v>
      </c>
      <c r="I8455" s="5">
        <v>2656</v>
      </c>
      <c r="J8455" s="5">
        <v>150907.10999999999</v>
      </c>
      <c r="K8455" s="3" t="str" cm="1">
        <f t="array" ref="K8455">_xlfn.LET(_xlpm.d,UPPER(TRIM(CLEAN(SUBSTITUTE(F8455,CHAR(160),"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56" spans="2:11" hidden="1" x14ac:dyDescent="0.25">
      <c r="B8456" s="20">
        <v>45833</v>
      </c>
      <c r="C8456" s="2" t="s">
        <v>1</v>
      </c>
      <c r="D8456" s="2" t="s">
        <v>1935</v>
      </c>
      <c r="E8456" s="2" t="s">
        <v>311</v>
      </c>
      <c r="F8456" s="2" t="s">
        <v>4112</v>
      </c>
      <c r="G8456" s="5">
        <v>64</v>
      </c>
      <c r="H8456" s="5">
        <v>41.5</v>
      </c>
      <c r="I8456" s="5">
        <v>2656</v>
      </c>
      <c r="J8456" s="5">
        <v>153563.10999999999</v>
      </c>
      <c r="K8456" s="3" t="str" cm="1">
        <f t="array" ref="K8456">_xlfn.LET(_xlpm.d,UPPER(TRIM(CLEAN(SUBSTITUTE(F8456,CHAR(160),"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57" spans="2:11" hidden="1" x14ac:dyDescent="0.25">
      <c r="B8457" s="20">
        <v>45833</v>
      </c>
      <c r="C8457" s="2" t="s">
        <v>1</v>
      </c>
      <c r="D8457" s="2" t="s">
        <v>2925</v>
      </c>
      <c r="E8457" s="2" t="s">
        <v>305</v>
      </c>
      <c r="F8457" s="2" t="s">
        <v>4112</v>
      </c>
      <c r="G8457" s="5">
        <v>32</v>
      </c>
      <c r="H8457" s="5">
        <v>41.5</v>
      </c>
      <c r="I8457" s="5">
        <v>1328</v>
      </c>
      <c r="J8457" s="5">
        <v>154891.10999999999</v>
      </c>
      <c r="K8457" s="3" t="str" cm="1">
        <f t="array" ref="K8457">_xlfn.LET(_xlpm.d,UPPER(TRIM(CLEAN(SUBSTITUTE(F8457,CHAR(160),"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58" spans="2:11" hidden="1" x14ac:dyDescent="0.25">
      <c r="B8458" s="20">
        <v>45839</v>
      </c>
      <c r="C8458" s="2" t="s">
        <v>1</v>
      </c>
      <c r="D8458" s="2" t="s">
        <v>1943</v>
      </c>
      <c r="E8458" s="2" t="s">
        <v>1944</v>
      </c>
      <c r="F8458" s="2" t="s">
        <v>4112</v>
      </c>
      <c r="G8458" s="5">
        <v>18</v>
      </c>
      <c r="H8458" s="5">
        <v>40.99</v>
      </c>
      <c r="I8458" s="5">
        <v>737.82</v>
      </c>
      <c r="J8458" s="5">
        <v>155628.93</v>
      </c>
      <c r="K8458" s="3" t="str" cm="1">
        <f t="array" ref="K8458">_xlfn.LET(_xlpm.d,UPPER(TRIM(CLEAN(SUBSTITUTE(F8458,CHAR(160),"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59" spans="2:11" hidden="1" x14ac:dyDescent="0.25">
      <c r="B8459" s="20">
        <v>45841</v>
      </c>
      <c r="C8459" s="2" t="s">
        <v>1</v>
      </c>
      <c r="D8459" s="2" t="s">
        <v>2934</v>
      </c>
      <c r="E8459" s="2" t="s">
        <v>1765</v>
      </c>
      <c r="F8459" s="2" t="s">
        <v>4112</v>
      </c>
      <c r="G8459" s="5">
        <v>80</v>
      </c>
      <c r="H8459" s="5">
        <v>41.5</v>
      </c>
      <c r="I8459" s="5">
        <v>3320</v>
      </c>
      <c r="J8459" s="5">
        <v>158948.93</v>
      </c>
      <c r="K8459" s="3" t="str" cm="1">
        <f t="array" ref="K8459">_xlfn.LET(_xlpm.d,UPPER(TRIM(CLEAN(SUBSTITUTE(F8459,CHAR(160),"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60" spans="2:11" hidden="1" x14ac:dyDescent="0.25">
      <c r="B8460" s="20">
        <v>45842</v>
      </c>
      <c r="C8460" s="2" t="s">
        <v>1</v>
      </c>
      <c r="D8460" s="2" t="s">
        <v>799</v>
      </c>
      <c r="E8460" s="2" t="s">
        <v>800</v>
      </c>
      <c r="F8460" s="2" t="s">
        <v>4112</v>
      </c>
      <c r="G8460" s="5">
        <v>6</v>
      </c>
      <c r="H8460" s="5">
        <v>45.65</v>
      </c>
      <c r="I8460" s="5">
        <v>273.89999999999998</v>
      </c>
      <c r="J8460" s="5">
        <v>159222.82999999999</v>
      </c>
      <c r="K8460" s="3" t="str" cm="1">
        <f t="array" ref="K8460">_xlfn.LET(_xlpm.d,UPPER(TRIM(CLEAN(SUBSTITUTE(F8460,CHAR(160),"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61" spans="2:11" hidden="1" x14ac:dyDescent="0.25">
      <c r="B8461" s="20">
        <v>45849</v>
      </c>
      <c r="C8461" s="2" t="s">
        <v>1</v>
      </c>
      <c r="D8461" s="2" t="s">
        <v>2943</v>
      </c>
      <c r="E8461" s="2" t="s">
        <v>319</v>
      </c>
      <c r="F8461" s="2" t="s">
        <v>4112</v>
      </c>
      <c r="G8461" s="5">
        <v>32</v>
      </c>
      <c r="H8461" s="5">
        <v>41.5</v>
      </c>
      <c r="I8461" s="5">
        <v>1328</v>
      </c>
      <c r="J8461" s="5">
        <v>160550.82999999999</v>
      </c>
      <c r="K8461" s="3" t="str" cm="1">
        <f t="array" ref="K8461">_xlfn.LET(_xlpm.d,UPPER(TRIM(CLEAN(SUBSTITUTE(F8461,CHAR(160),"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62" spans="2:11" hidden="1" x14ac:dyDescent="0.25">
      <c r="B8462" s="20">
        <v>45863</v>
      </c>
      <c r="C8462" s="2" t="s">
        <v>1</v>
      </c>
      <c r="D8462" s="2" t="s">
        <v>1023</v>
      </c>
      <c r="E8462" s="2" t="s">
        <v>78</v>
      </c>
      <c r="F8462" s="2" t="s">
        <v>4112</v>
      </c>
      <c r="G8462" s="5">
        <v>16</v>
      </c>
      <c r="H8462" s="5">
        <v>41.5</v>
      </c>
      <c r="I8462" s="5">
        <v>664</v>
      </c>
      <c r="J8462" s="5">
        <v>161214.82999999999</v>
      </c>
      <c r="K8462" s="3" t="str" cm="1">
        <f t="array" ref="K8462">_xlfn.LET(_xlpm.d,UPPER(TRIM(CLEAN(SUBSTITUTE(F8462,CHAR(160),"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63" spans="2:11" hidden="1" x14ac:dyDescent="0.25">
      <c r="B8463" s="20">
        <v>45863</v>
      </c>
      <c r="C8463" s="2" t="s">
        <v>1</v>
      </c>
      <c r="D8463" s="2" t="s">
        <v>630</v>
      </c>
      <c r="E8463" s="2" t="s">
        <v>236</v>
      </c>
      <c r="F8463" s="2" t="s">
        <v>4112</v>
      </c>
      <c r="G8463" s="5">
        <v>32</v>
      </c>
      <c r="H8463" s="5">
        <v>41.5</v>
      </c>
      <c r="I8463" s="5">
        <v>1328</v>
      </c>
      <c r="J8463" s="5">
        <v>162542.82999999999</v>
      </c>
      <c r="K8463" s="3" t="str" cm="1">
        <f t="array" ref="K8463">_xlfn.LET(_xlpm.d,UPPER(TRIM(CLEAN(SUBSTITUTE(F8463,CHAR(160),"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64" spans="2:11" hidden="1" x14ac:dyDescent="0.25">
      <c r="B8464" s="20">
        <v>45867</v>
      </c>
      <c r="C8464" s="2" t="s">
        <v>1</v>
      </c>
      <c r="D8464" s="2" t="s">
        <v>633</v>
      </c>
      <c r="E8464" s="2" t="s">
        <v>162</v>
      </c>
      <c r="F8464" s="2" t="s">
        <v>4112</v>
      </c>
      <c r="G8464" s="5">
        <v>32</v>
      </c>
      <c r="H8464" s="5">
        <v>41.5</v>
      </c>
      <c r="I8464" s="5">
        <v>1328</v>
      </c>
      <c r="J8464" s="5">
        <v>163870.82999999999</v>
      </c>
      <c r="K8464" s="3" t="str" cm="1">
        <f t="array" ref="K8464">_xlfn.LET(_xlpm.d,UPPER(TRIM(CLEAN(SUBSTITUTE(F8464,CHAR(160),"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65" spans="2:11" hidden="1" x14ac:dyDescent="0.25">
      <c r="B8465" s="20">
        <v>45870</v>
      </c>
      <c r="C8465" s="2" t="s">
        <v>1</v>
      </c>
      <c r="D8465" s="2" t="s">
        <v>1024</v>
      </c>
      <c r="E8465" s="2" t="s">
        <v>78</v>
      </c>
      <c r="F8465" s="2" t="s">
        <v>4112</v>
      </c>
      <c r="G8465" s="5">
        <v>32</v>
      </c>
      <c r="H8465" s="5">
        <v>41.5</v>
      </c>
      <c r="I8465" s="5">
        <v>1328</v>
      </c>
      <c r="J8465" s="5">
        <v>165198.82999999999</v>
      </c>
      <c r="K8465" s="3" t="str" cm="1">
        <f t="array" ref="K8465">_xlfn.LET(_xlpm.d,UPPER(TRIM(CLEAN(SUBSTITUTE(F8465,CHAR(160),"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66" spans="2:11" hidden="1" x14ac:dyDescent="0.25">
      <c r="B8466" s="20">
        <v>45870</v>
      </c>
      <c r="C8466" s="2" t="s">
        <v>1</v>
      </c>
      <c r="D8466" s="2" t="s">
        <v>1976</v>
      </c>
      <c r="E8466" s="2" t="s">
        <v>197</v>
      </c>
      <c r="F8466" s="2" t="s">
        <v>4112</v>
      </c>
      <c r="G8466" s="5">
        <v>38</v>
      </c>
      <c r="H8466" s="5">
        <v>41.5</v>
      </c>
      <c r="I8466" s="5">
        <v>1577</v>
      </c>
      <c r="J8466" s="5">
        <v>166775.82999999999</v>
      </c>
      <c r="K8466" s="3" t="str" cm="1">
        <f t="array" ref="K8466">_xlfn.LET(_xlpm.d,UPPER(TRIM(CLEAN(SUBSTITUTE(F8466,CHAR(160),"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67" spans="2:11" hidden="1" x14ac:dyDescent="0.25">
      <c r="B8467" s="20">
        <v>45870</v>
      </c>
      <c r="C8467" s="2" t="s">
        <v>1</v>
      </c>
      <c r="D8467" s="2" t="s">
        <v>1977</v>
      </c>
      <c r="E8467" s="2" t="s">
        <v>305</v>
      </c>
      <c r="F8467" s="2" t="s">
        <v>4112</v>
      </c>
      <c r="G8467" s="5">
        <v>64</v>
      </c>
      <c r="H8467" s="5">
        <v>41.5</v>
      </c>
      <c r="I8467" s="5">
        <v>2656</v>
      </c>
      <c r="J8467" s="5">
        <v>169431.83</v>
      </c>
      <c r="K8467" s="3" t="str" cm="1">
        <f t="array" ref="K8467">_xlfn.LET(_xlpm.d,UPPER(TRIM(CLEAN(SUBSTITUTE(F8467,CHAR(160),"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68" spans="2:11" hidden="1" x14ac:dyDescent="0.25">
      <c r="B8468" s="20">
        <v>45877</v>
      </c>
      <c r="C8468" s="2" t="s">
        <v>1</v>
      </c>
      <c r="D8468" s="2" t="s">
        <v>1032</v>
      </c>
      <c r="E8468" s="2" t="s">
        <v>78</v>
      </c>
      <c r="F8468" s="2" t="s">
        <v>4112</v>
      </c>
      <c r="G8468" s="5">
        <v>16</v>
      </c>
      <c r="H8468" s="5">
        <v>41.5</v>
      </c>
      <c r="I8468" s="5">
        <v>664</v>
      </c>
      <c r="J8468" s="5">
        <v>170095.83</v>
      </c>
      <c r="K8468" s="3" t="str" cm="1">
        <f t="array" ref="K8468">_xlfn.LET(_xlpm.d,UPPER(TRIM(CLEAN(SUBSTITUTE(F8468,CHAR(160),"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69" spans="2:11" hidden="1" x14ac:dyDescent="0.25">
      <c r="B8469" s="20">
        <v>45877</v>
      </c>
      <c r="C8469" s="2" t="s">
        <v>1</v>
      </c>
      <c r="D8469" s="2" t="s">
        <v>2994</v>
      </c>
      <c r="E8469" s="2" t="s">
        <v>311</v>
      </c>
      <c r="F8469" s="2" t="s">
        <v>4112</v>
      </c>
      <c r="G8469" s="5">
        <v>80</v>
      </c>
      <c r="H8469" s="5">
        <v>41.5</v>
      </c>
      <c r="I8469" s="5">
        <v>3320</v>
      </c>
      <c r="J8469" s="5">
        <v>173415.83</v>
      </c>
      <c r="K8469" s="3" t="str" cm="1">
        <f t="array" ref="K8469">_xlfn.LET(_xlpm.d,UPPER(TRIM(CLEAN(SUBSTITUTE(F8469,CHAR(160),"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70" spans="2:11" hidden="1" x14ac:dyDescent="0.25">
      <c r="B8470" s="20">
        <v>45881</v>
      </c>
      <c r="C8470" s="2" t="s">
        <v>1</v>
      </c>
      <c r="D8470" s="2" t="s">
        <v>1993</v>
      </c>
      <c r="E8470" s="2" t="s">
        <v>234</v>
      </c>
      <c r="F8470" s="2" t="s">
        <v>4112</v>
      </c>
      <c r="G8470" s="5">
        <v>20</v>
      </c>
      <c r="H8470" s="5">
        <v>41.5</v>
      </c>
      <c r="I8470" s="5">
        <v>830</v>
      </c>
      <c r="J8470" s="5">
        <v>174245.83</v>
      </c>
      <c r="K8470" s="3" t="str" cm="1">
        <f t="array" ref="K8470">_xlfn.LET(_xlpm.d,UPPER(TRIM(CLEAN(SUBSTITUTE(F8470,CHAR(160),"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71" spans="2:11" hidden="1" x14ac:dyDescent="0.25">
      <c r="B8471" s="20">
        <v>45883</v>
      </c>
      <c r="C8471" s="2" t="s">
        <v>1</v>
      </c>
      <c r="D8471" s="2" t="s">
        <v>1043</v>
      </c>
      <c r="E8471" s="2" t="s">
        <v>248</v>
      </c>
      <c r="F8471" s="2" t="s">
        <v>4112</v>
      </c>
      <c r="G8471" s="5">
        <v>32</v>
      </c>
      <c r="H8471" s="5">
        <v>41.5</v>
      </c>
      <c r="I8471" s="5">
        <v>1328</v>
      </c>
      <c r="J8471" s="5">
        <v>175573.83</v>
      </c>
      <c r="K8471" s="3" t="str" cm="1">
        <f t="array" ref="K8471">_xlfn.LET(_xlpm.d,UPPER(TRIM(CLEAN(SUBSTITUTE(F8471,CHAR(160),"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72" spans="2:11" hidden="1" x14ac:dyDescent="0.25">
      <c r="B8472" s="20">
        <v>45884</v>
      </c>
      <c r="C8472" s="2" t="s">
        <v>1</v>
      </c>
      <c r="D8472" s="2" t="s">
        <v>1997</v>
      </c>
      <c r="E8472" s="2" t="s">
        <v>268</v>
      </c>
      <c r="F8472" s="2" t="s">
        <v>4112</v>
      </c>
      <c r="G8472" s="5">
        <v>32</v>
      </c>
      <c r="H8472" s="5">
        <v>41.5</v>
      </c>
      <c r="I8472" s="5">
        <v>1328</v>
      </c>
      <c r="J8472" s="5">
        <v>176901.83</v>
      </c>
      <c r="K8472" s="3" t="str" cm="1">
        <f t="array" ref="K8472">_xlfn.LET(_xlpm.d,UPPER(TRIM(CLEAN(SUBSTITUTE(F8472,CHAR(160),"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73" spans="2:11" hidden="1" x14ac:dyDescent="0.25">
      <c r="B8473" s="20">
        <v>45884</v>
      </c>
      <c r="C8473" s="2" t="s">
        <v>1</v>
      </c>
      <c r="D8473" s="2" t="s">
        <v>3007</v>
      </c>
      <c r="E8473" s="2" t="s">
        <v>279</v>
      </c>
      <c r="F8473" s="2" t="s">
        <v>4112</v>
      </c>
      <c r="G8473" s="5">
        <v>48</v>
      </c>
      <c r="H8473" s="5">
        <v>41.5</v>
      </c>
      <c r="I8473" s="5">
        <v>1992</v>
      </c>
      <c r="J8473" s="5">
        <v>178893.83</v>
      </c>
      <c r="K8473" s="3" t="str" cm="1">
        <f t="array" ref="K8473">_xlfn.LET(_xlpm.d,UPPER(TRIM(CLEAN(SUBSTITUTE(F8473,CHAR(160),"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74" spans="2:11" hidden="1" x14ac:dyDescent="0.25">
      <c r="B8474" s="20">
        <v>45890</v>
      </c>
      <c r="C8474" s="2" t="s">
        <v>1</v>
      </c>
      <c r="D8474" s="2" t="s">
        <v>3873</v>
      </c>
      <c r="E8474" s="2" t="s">
        <v>226</v>
      </c>
      <c r="F8474" s="2" t="s">
        <v>4112</v>
      </c>
      <c r="G8474" s="5">
        <v>32</v>
      </c>
      <c r="H8474" s="5">
        <v>41.5</v>
      </c>
      <c r="I8474" s="5">
        <v>1328</v>
      </c>
      <c r="J8474" s="5">
        <v>180221.83</v>
      </c>
      <c r="K8474" s="3" t="str" cm="1">
        <f t="array" ref="K8474">_xlfn.LET(_xlpm.d,UPPER(TRIM(CLEAN(SUBSTITUTE(F8474,CHAR(160),"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75" spans="2:11" hidden="1" x14ac:dyDescent="0.25">
      <c r="B8475" s="20">
        <v>45895</v>
      </c>
      <c r="C8475" s="2" t="s">
        <v>1</v>
      </c>
      <c r="D8475" s="2" t="s">
        <v>1059</v>
      </c>
      <c r="E8475" s="2" t="s">
        <v>78</v>
      </c>
      <c r="F8475" s="2" t="s">
        <v>4112</v>
      </c>
      <c r="G8475" s="5">
        <v>20</v>
      </c>
      <c r="H8475" s="5">
        <v>41.5</v>
      </c>
      <c r="I8475" s="5">
        <v>830</v>
      </c>
      <c r="J8475" s="5">
        <v>181051.83</v>
      </c>
      <c r="K8475" s="3" t="str" cm="1">
        <f t="array" ref="K8475">_xlfn.LET(_xlpm.d,UPPER(TRIM(CLEAN(SUBSTITUTE(F8475,CHAR(160),"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76" spans="2:11" hidden="1" x14ac:dyDescent="0.25">
      <c r="B8476" s="20">
        <v>45895</v>
      </c>
      <c r="C8476" s="2" t="s">
        <v>1</v>
      </c>
      <c r="D8476" s="2" t="s">
        <v>661</v>
      </c>
      <c r="E8476" s="2" t="s">
        <v>162</v>
      </c>
      <c r="F8476" s="2" t="s">
        <v>4112</v>
      </c>
      <c r="G8476" s="5">
        <v>9</v>
      </c>
      <c r="H8476" s="5">
        <v>41.5</v>
      </c>
      <c r="I8476" s="5">
        <v>373.5</v>
      </c>
      <c r="J8476" s="5">
        <v>181425.33</v>
      </c>
      <c r="K8476" s="3" t="str" cm="1">
        <f t="array" ref="K8476">_xlfn.LET(_xlpm.d,UPPER(TRIM(CLEAN(SUBSTITUTE(F8476,CHAR(160),"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77" spans="2:11" hidden="1" x14ac:dyDescent="0.25">
      <c r="B8477" s="20">
        <v>45895</v>
      </c>
      <c r="C8477" s="2" t="s">
        <v>1</v>
      </c>
      <c r="D8477" s="2" t="s">
        <v>2015</v>
      </c>
      <c r="E8477" s="2" t="s">
        <v>197</v>
      </c>
      <c r="F8477" s="2" t="s">
        <v>4112</v>
      </c>
      <c r="G8477" s="5">
        <v>60</v>
      </c>
      <c r="H8477" s="5">
        <v>41.5</v>
      </c>
      <c r="I8477" s="5">
        <v>2490</v>
      </c>
      <c r="J8477" s="5">
        <v>183915.33</v>
      </c>
      <c r="K8477" s="3" t="str" cm="1">
        <f t="array" ref="K8477">_xlfn.LET(_xlpm.d,UPPER(TRIM(CLEAN(SUBSTITUTE(F8477,CHAR(160),"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78" spans="2:11" hidden="1" x14ac:dyDescent="0.25">
      <c r="B8478" s="20">
        <v>45898</v>
      </c>
      <c r="C8478" s="2" t="s">
        <v>1</v>
      </c>
      <c r="D8478" s="2" t="s">
        <v>672</v>
      </c>
      <c r="E8478" s="2" t="s">
        <v>224</v>
      </c>
      <c r="F8478" s="2" t="s">
        <v>4112</v>
      </c>
      <c r="G8478" s="5">
        <v>47</v>
      </c>
      <c r="H8478" s="5">
        <v>41.5</v>
      </c>
      <c r="I8478" s="5">
        <v>1950.5</v>
      </c>
      <c r="J8478" s="5">
        <v>185865.83</v>
      </c>
      <c r="K8478" s="3" t="str" cm="1">
        <f t="array" ref="K8478">_xlfn.LET(_xlpm.d,UPPER(TRIM(CLEAN(SUBSTITUTE(F8478,CHAR(160),"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79" spans="2:11" hidden="1" x14ac:dyDescent="0.25">
      <c r="B8479" s="20">
        <v>45898</v>
      </c>
      <c r="C8479" s="2" t="s">
        <v>1</v>
      </c>
      <c r="D8479" s="2" t="s">
        <v>673</v>
      </c>
      <c r="E8479" s="2" t="s">
        <v>307</v>
      </c>
      <c r="F8479" s="2" t="s">
        <v>4112</v>
      </c>
      <c r="G8479" s="5">
        <v>32</v>
      </c>
      <c r="H8479" s="5">
        <v>41.5</v>
      </c>
      <c r="I8479" s="5">
        <v>1328</v>
      </c>
      <c r="J8479" s="5">
        <v>187193.83</v>
      </c>
      <c r="K8479" s="3" t="str" cm="1">
        <f t="array" ref="K8479">_xlfn.LET(_xlpm.d,UPPER(TRIM(CLEAN(SUBSTITUTE(F8479,CHAR(160),"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80" spans="2:11" hidden="1" x14ac:dyDescent="0.25">
      <c r="B8480" s="20">
        <v>45902</v>
      </c>
      <c r="C8480" s="2" t="s">
        <v>1</v>
      </c>
      <c r="D8480" s="2" t="s">
        <v>1080</v>
      </c>
      <c r="E8480" s="2" t="s">
        <v>266</v>
      </c>
      <c r="F8480" s="2" t="s">
        <v>4112</v>
      </c>
      <c r="G8480" s="5">
        <v>40</v>
      </c>
      <c r="H8480" s="5">
        <v>41.5</v>
      </c>
      <c r="I8480" s="5">
        <v>1660</v>
      </c>
      <c r="J8480" s="5">
        <v>188853.83</v>
      </c>
      <c r="K8480" s="3" t="str" cm="1">
        <f t="array" ref="K8480">_xlfn.LET(_xlpm.d,UPPER(TRIM(CLEAN(SUBSTITUTE(F8480,CHAR(160),"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81" spans="2:11" hidden="1" x14ac:dyDescent="0.25">
      <c r="B8481" s="20">
        <v>45903</v>
      </c>
      <c r="C8481" s="2" t="s">
        <v>1</v>
      </c>
      <c r="D8481" s="2" t="s">
        <v>2032</v>
      </c>
      <c r="E8481" s="2" t="s">
        <v>305</v>
      </c>
      <c r="F8481" s="2" t="s">
        <v>4112</v>
      </c>
      <c r="G8481" s="5">
        <v>48</v>
      </c>
      <c r="H8481" s="5">
        <v>41.5</v>
      </c>
      <c r="I8481" s="5">
        <v>1992</v>
      </c>
      <c r="J8481" s="5">
        <v>190845.83</v>
      </c>
      <c r="K8481" s="3" t="str" cm="1">
        <f t="array" ref="K8481">_xlfn.LET(_xlpm.d,UPPER(TRIM(CLEAN(SUBSTITUTE(F8481,CHAR(160),"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82" spans="2:11" hidden="1" x14ac:dyDescent="0.25">
      <c r="B8482" s="20">
        <v>45904</v>
      </c>
      <c r="C8482" s="2" t="s">
        <v>1</v>
      </c>
      <c r="D8482" s="2" t="s">
        <v>2033</v>
      </c>
      <c r="E8482" s="2" t="s">
        <v>1634</v>
      </c>
      <c r="F8482" s="2" t="s">
        <v>4112</v>
      </c>
      <c r="G8482" s="5">
        <v>10</v>
      </c>
      <c r="H8482" s="5">
        <v>41.5</v>
      </c>
      <c r="I8482" s="5">
        <v>415</v>
      </c>
      <c r="J8482" s="5">
        <v>191260.83</v>
      </c>
      <c r="K8482" s="3" t="str" cm="1">
        <f t="array" ref="K8482">_xlfn.LET(_xlpm.d,UPPER(TRIM(CLEAN(SUBSTITUTE(F8482,CHAR(160),"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83" spans="2:11" hidden="1" x14ac:dyDescent="0.25">
      <c r="B8483" s="20">
        <v>45904</v>
      </c>
      <c r="C8483" s="2" t="s">
        <v>1</v>
      </c>
      <c r="D8483" s="2" t="s">
        <v>3066</v>
      </c>
      <c r="E8483" s="2" t="s">
        <v>224</v>
      </c>
      <c r="F8483" s="2" t="s">
        <v>4112</v>
      </c>
      <c r="G8483" s="5">
        <v>144</v>
      </c>
      <c r="H8483" s="5">
        <v>41.5</v>
      </c>
      <c r="I8483" s="5">
        <v>5976</v>
      </c>
      <c r="J8483" s="5">
        <v>197236.83</v>
      </c>
      <c r="K8483" s="3" t="str" cm="1">
        <f t="array" ref="K8483">_xlfn.LET(_xlpm.d,UPPER(TRIM(CLEAN(SUBSTITUTE(F8483,CHAR(160),"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84" spans="2:11" hidden="1" x14ac:dyDescent="0.25">
      <c r="B8484" s="20">
        <v>45904</v>
      </c>
      <c r="C8484" s="2" t="s">
        <v>1</v>
      </c>
      <c r="D8484" s="2" t="s">
        <v>3068</v>
      </c>
      <c r="E8484" s="2" t="s">
        <v>228</v>
      </c>
      <c r="F8484" s="2" t="s">
        <v>4112</v>
      </c>
      <c r="G8484" s="5">
        <v>48</v>
      </c>
      <c r="H8484" s="5">
        <v>41.5</v>
      </c>
      <c r="I8484" s="5">
        <v>1992</v>
      </c>
      <c r="J8484" s="5">
        <v>199228.83</v>
      </c>
      <c r="K8484" s="3" t="str" cm="1">
        <f t="array" ref="K8484">_xlfn.LET(_xlpm.d,UPPER(TRIM(CLEAN(SUBSTITUTE(F8484,CHAR(160),"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85" spans="2:11" hidden="1" x14ac:dyDescent="0.25">
      <c r="B8485" s="20">
        <v>45905</v>
      </c>
      <c r="C8485" s="2" t="s">
        <v>1</v>
      </c>
      <c r="D8485" s="2" t="s">
        <v>688</v>
      </c>
      <c r="E8485" s="2" t="s">
        <v>154</v>
      </c>
      <c r="F8485" s="2" t="s">
        <v>4112</v>
      </c>
      <c r="G8485" s="5">
        <v>40</v>
      </c>
      <c r="H8485" s="5">
        <v>41.5</v>
      </c>
      <c r="I8485" s="5">
        <v>1660</v>
      </c>
      <c r="J8485" s="5">
        <v>200888.83</v>
      </c>
      <c r="K8485" s="3" t="str" cm="1">
        <f t="array" ref="K8485">_xlfn.LET(_xlpm.d,UPPER(TRIM(CLEAN(SUBSTITUTE(F8485,CHAR(160),"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86" spans="2:11" hidden="1" x14ac:dyDescent="0.25">
      <c r="B8486" s="20">
        <v>45908</v>
      </c>
      <c r="C8486" s="2" t="s">
        <v>1</v>
      </c>
      <c r="D8486" s="2" t="s">
        <v>3076</v>
      </c>
      <c r="E8486" s="2" t="s">
        <v>248</v>
      </c>
      <c r="F8486" s="2" t="s">
        <v>4112</v>
      </c>
      <c r="G8486" s="5">
        <v>36</v>
      </c>
      <c r="H8486" s="5">
        <v>41.5</v>
      </c>
      <c r="I8486" s="5">
        <v>1494</v>
      </c>
      <c r="J8486" s="5">
        <v>202382.83</v>
      </c>
      <c r="K8486" s="3" t="str" cm="1">
        <f t="array" ref="K8486">_xlfn.LET(_xlpm.d,UPPER(TRIM(CLEAN(SUBSTITUTE(F8486,CHAR(160),"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87" spans="2:11" hidden="1" x14ac:dyDescent="0.25">
      <c r="B8487" s="20">
        <v>45908</v>
      </c>
      <c r="C8487" s="2" t="s">
        <v>1</v>
      </c>
      <c r="D8487" s="2" t="s">
        <v>3077</v>
      </c>
      <c r="E8487" s="2" t="s">
        <v>254</v>
      </c>
      <c r="F8487" s="2" t="s">
        <v>4112</v>
      </c>
      <c r="G8487" s="5">
        <v>40</v>
      </c>
      <c r="H8487" s="5">
        <v>41.5</v>
      </c>
      <c r="I8487" s="5">
        <v>1660</v>
      </c>
      <c r="J8487" s="5">
        <v>204042.83</v>
      </c>
      <c r="K8487" s="3" t="str" cm="1">
        <f t="array" ref="K8487">_xlfn.LET(_xlpm.d,UPPER(TRIM(CLEAN(SUBSTITUTE(F8487,CHAR(160),"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88" spans="2:11" hidden="1" x14ac:dyDescent="0.25">
      <c r="B8488" s="20">
        <v>45909</v>
      </c>
      <c r="C8488" s="2" t="s">
        <v>1</v>
      </c>
      <c r="D8488" s="2" t="s">
        <v>2045</v>
      </c>
      <c r="E8488" s="2" t="s">
        <v>214</v>
      </c>
      <c r="F8488" s="2" t="s">
        <v>4112</v>
      </c>
      <c r="G8488" s="5">
        <v>80</v>
      </c>
      <c r="H8488" s="5">
        <v>41.5</v>
      </c>
      <c r="I8488" s="5">
        <v>3320</v>
      </c>
      <c r="J8488" s="5">
        <v>207362.83</v>
      </c>
      <c r="K8488" s="3" t="str" cm="1">
        <f t="array" ref="K8488">_xlfn.LET(_xlpm.d,UPPER(TRIM(CLEAN(SUBSTITUTE(F8488,CHAR(160),"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89" spans="2:11" hidden="1" x14ac:dyDescent="0.25">
      <c r="B8489" s="20">
        <v>45909</v>
      </c>
      <c r="C8489" s="2" t="s">
        <v>1</v>
      </c>
      <c r="D8489" s="2" t="s">
        <v>1092</v>
      </c>
      <c r="E8489" s="2" t="s">
        <v>273</v>
      </c>
      <c r="F8489" s="2" t="s">
        <v>4112</v>
      </c>
      <c r="G8489" s="5">
        <v>24</v>
      </c>
      <c r="H8489" s="5">
        <v>41.5</v>
      </c>
      <c r="I8489" s="5">
        <v>996</v>
      </c>
      <c r="J8489" s="5">
        <v>208358.83</v>
      </c>
      <c r="K8489" s="3" t="str" cm="1">
        <f t="array" ref="K8489">_xlfn.LET(_xlpm.d,UPPER(TRIM(CLEAN(SUBSTITUTE(F8489,CHAR(160),"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90" spans="2:11" hidden="1" x14ac:dyDescent="0.25">
      <c r="B8490" s="20">
        <v>45909</v>
      </c>
      <c r="C8490" s="2" t="s">
        <v>1</v>
      </c>
      <c r="D8490" s="2" t="s">
        <v>1271</v>
      </c>
      <c r="E8490" s="2" t="s">
        <v>156</v>
      </c>
      <c r="F8490" s="2" t="s">
        <v>4112</v>
      </c>
      <c r="G8490" s="5">
        <v>32</v>
      </c>
      <c r="H8490" s="5">
        <v>41.5</v>
      </c>
      <c r="I8490" s="5">
        <v>1328</v>
      </c>
      <c r="J8490" s="5">
        <v>209686.83</v>
      </c>
      <c r="K8490" s="3" t="str" cm="1">
        <f t="array" ref="K8490">_xlfn.LET(_xlpm.d,UPPER(TRIM(CLEAN(SUBSTITUTE(F8490,CHAR(160),"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91" spans="2:11" hidden="1" x14ac:dyDescent="0.25">
      <c r="B8491" s="20">
        <v>45909</v>
      </c>
      <c r="C8491" s="2" t="s">
        <v>1</v>
      </c>
      <c r="D8491" s="2" t="s">
        <v>689</v>
      </c>
      <c r="E8491" s="2" t="s">
        <v>143</v>
      </c>
      <c r="F8491" s="2" t="s">
        <v>4112</v>
      </c>
      <c r="G8491" s="5">
        <v>60</v>
      </c>
      <c r="H8491" s="5">
        <v>41.5</v>
      </c>
      <c r="I8491" s="5">
        <v>2490</v>
      </c>
      <c r="J8491" s="5">
        <v>212176.83</v>
      </c>
      <c r="K8491" s="3" t="str" cm="1">
        <f t="array" ref="K8491">_xlfn.LET(_xlpm.d,UPPER(TRIM(CLEAN(SUBSTITUTE(F8491,CHAR(160),"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92" spans="2:11" hidden="1" x14ac:dyDescent="0.25">
      <c r="B8492" s="20">
        <v>45909</v>
      </c>
      <c r="C8492" s="2" t="s">
        <v>1</v>
      </c>
      <c r="D8492" s="2" t="s">
        <v>1273</v>
      </c>
      <c r="E8492" s="2" t="s">
        <v>162</v>
      </c>
      <c r="F8492" s="2" t="s">
        <v>4112</v>
      </c>
      <c r="G8492" s="5">
        <v>100</v>
      </c>
      <c r="H8492" s="5">
        <v>41.5</v>
      </c>
      <c r="I8492" s="5">
        <v>4150</v>
      </c>
      <c r="J8492" s="5">
        <v>216326.83</v>
      </c>
      <c r="K8492" s="3" t="str" cm="1">
        <f t="array" ref="K8492">_xlfn.LET(_xlpm.d,UPPER(TRIM(CLEAN(SUBSTITUTE(F8492,CHAR(160),"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93" spans="2:11" hidden="1" x14ac:dyDescent="0.25">
      <c r="B8493" s="20">
        <v>45909</v>
      </c>
      <c r="C8493" s="2" t="s">
        <v>1</v>
      </c>
      <c r="D8493" s="2" t="s">
        <v>3080</v>
      </c>
      <c r="E8493" s="2" t="s">
        <v>2415</v>
      </c>
      <c r="F8493" s="2" t="s">
        <v>4112</v>
      </c>
      <c r="G8493" s="5">
        <v>13</v>
      </c>
      <c r="H8493" s="5">
        <v>33.950000000000003</v>
      </c>
      <c r="I8493" s="5">
        <v>441.35</v>
      </c>
      <c r="J8493" s="5">
        <v>216768.18</v>
      </c>
      <c r="K8493" s="3" t="str" cm="1">
        <f t="array" ref="K8493">_xlfn.LET(_xlpm.d,UPPER(TRIM(CLEAN(SUBSTITUTE(F8493,CHAR(160),"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94" spans="2:11" hidden="1" x14ac:dyDescent="0.25">
      <c r="B8494" s="20">
        <v>45909</v>
      </c>
      <c r="C8494" s="2" t="s">
        <v>1</v>
      </c>
      <c r="D8494" s="2" t="s">
        <v>2048</v>
      </c>
      <c r="E8494" s="2" t="s">
        <v>197</v>
      </c>
      <c r="F8494" s="2" t="s">
        <v>4112</v>
      </c>
      <c r="G8494" s="5">
        <v>64</v>
      </c>
      <c r="H8494" s="5">
        <v>41.5</v>
      </c>
      <c r="I8494" s="5">
        <v>2656</v>
      </c>
      <c r="J8494" s="5">
        <v>219424.18</v>
      </c>
      <c r="K8494" s="3" t="str" cm="1">
        <f t="array" ref="K8494">_xlfn.LET(_xlpm.d,UPPER(TRIM(CLEAN(SUBSTITUTE(F8494,CHAR(160),"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95" spans="2:11" hidden="1" x14ac:dyDescent="0.25">
      <c r="B8495" s="20">
        <v>45909</v>
      </c>
      <c r="C8495" s="2" t="s">
        <v>1</v>
      </c>
      <c r="D8495" s="2" t="s">
        <v>2048</v>
      </c>
      <c r="E8495" s="2" t="s">
        <v>197</v>
      </c>
      <c r="F8495" s="2" t="s">
        <v>4112</v>
      </c>
      <c r="G8495" s="5">
        <v>9</v>
      </c>
      <c r="H8495" s="5">
        <v>35.700000000000003</v>
      </c>
      <c r="I8495" s="5">
        <v>321.3</v>
      </c>
      <c r="J8495" s="5">
        <v>219745.47999999998</v>
      </c>
      <c r="K8495" s="3" t="str" cm="1">
        <f t="array" ref="K8495">_xlfn.LET(_xlpm.d,UPPER(TRIM(CLEAN(SUBSTITUTE(F8495,CHAR(160),"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96" spans="2:11" hidden="1" x14ac:dyDescent="0.25">
      <c r="B8496" s="20">
        <v>45910</v>
      </c>
      <c r="C8496" s="2" t="s">
        <v>1</v>
      </c>
      <c r="D8496" s="2" t="s">
        <v>1093</v>
      </c>
      <c r="E8496" s="2" t="s">
        <v>234</v>
      </c>
      <c r="F8496" s="2" t="s">
        <v>4112</v>
      </c>
      <c r="G8496" s="5">
        <v>40</v>
      </c>
      <c r="H8496" s="5">
        <v>41.5</v>
      </c>
      <c r="I8496" s="5">
        <v>1660</v>
      </c>
      <c r="J8496" s="5">
        <v>221405.47999999998</v>
      </c>
      <c r="K8496" s="3" t="str" cm="1">
        <f t="array" ref="K8496">_xlfn.LET(_xlpm.d,UPPER(TRIM(CLEAN(SUBSTITUTE(F8496,CHAR(160),"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97" spans="2:11" hidden="1" x14ac:dyDescent="0.25">
      <c r="B8497" s="20">
        <v>45910</v>
      </c>
      <c r="C8497" s="2" t="s">
        <v>1</v>
      </c>
      <c r="D8497" s="2" t="s">
        <v>691</v>
      </c>
      <c r="E8497" s="2" t="s">
        <v>149</v>
      </c>
      <c r="F8497" s="2" t="s">
        <v>4112</v>
      </c>
      <c r="G8497" s="5">
        <v>40</v>
      </c>
      <c r="H8497" s="5">
        <v>41.5</v>
      </c>
      <c r="I8497" s="5">
        <v>1660</v>
      </c>
      <c r="J8497" s="5">
        <v>223065.47999999998</v>
      </c>
      <c r="K8497" s="3" t="str" cm="1">
        <f t="array" ref="K8497">_xlfn.LET(_xlpm.d,UPPER(TRIM(CLEAN(SUBSTITUTE(F8497,CHAR(160),"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98" spans="2:11" hidden="1" x14ac:dyDescent="0.25">
      <c r="B8498" s="20">
        <v>45910</v>
      </c>
      <c r="C8498" s="2" t="s">
        <v>1</v>
      </c>
      <c r="D8498" s="2" t="s">
        <v>3083</v>
      </c>
      <c r="E8498" s="2" t="s">
        <v>491</v>
      </c>
      <c r="F8498" s="2" t="s">
        <v>4112</v>
      </c>
      <c r="G8498" s="5">
        <v>36</v>
      </c>
      <c r="H8498" s="5">
        <v>41.5</v>
      </c>
      <c r="I8498" s="5">
        <v>1494</v>
      </c>
      <c r="J8498" s="5">
        <v>224559.47999999998</v>
      </c>
      <c r="K8498" s="3" t="str" cm="1">
        <f t="array" ref="K8498">_xlfn.LET(_xlpm.d,UPPER(TRIM(CLEAN(SUBSTITUTE(F8498,CHAR(160),"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499" spans="2:11" hidden="1" x14ac:dyDescent="0.25">
      <c r="B8499" s="20">
        <v>45910</v>
      </c>
      <c r="C8499" s="2" t="s">
        <v>1</v>
      </c>
      <c r="D8499" s="2" t="s">
        <v>2051</v>
      </c>
      <c r="E8499" s="2" t="s">
        <v>1634</v>
      </c>
      <c r="F8499" s="2" t="s">
        <v>4112</v>
      </c>
      <c r="G8499" s="5">
        <v>6</v>
      </c>
      <c r="H8499" s="5">
        <v>41.5</v>
      </c>
      <c r="I8499" s="5">
        <v>249</v>
      </c>
      <c r="J8499" s="5">
        <v>224808.47999999998</v>
      </c>
      <c r="K8499" s="3" t="str" cm="1">
        <f t="array" ref="K8499">_xlfn.LET(_xlpm.d,UPPER(TRIM(CLEAN(SUBSTITUTE(F8499,CHAR(160),"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00" spans="2:11" hidden="1" x14ac:dyDescent="0.25">
      <c r="B8500" s="20">
        <v>45910</v>
      </c>
      <c r="C8500" s="2" t="s">
        <v>1</v>
      </c>
      <c r="D8500" s="2" t="s">
        <v>3085</v>
      </c>
      <c r="E8500" s="2" t="s">
        <v>238</v>
      </c>
      <c r="F8500" s="2" t="s">
        <v>4112</v>
      </c>
      <c r="G8500" s="5">
        <v>32</v>
      </c>
      <c r="H8500" s="5">
        <v>41.5</v>
      </c>
      <c r="I8500" s="5">
        <v>1328</v>
      </c>
      <c r="J8500" s="5">
        <v>226136.47999999998</v>
      </c>
      <c r="K8500" s="3" t="str" cm="1">
        <f t="array" ref="K8500">_xlfn.LET(_xlpm.d,UPPER(TRIM(CLEAN(SUBSTITUTE(F8500,CHAR(160),"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01" spans="2:11" hidden="1" x14ac:dyDescent="0.25">
      <c r="B8501" s="20">
        <v>45910</v>
      </c>
      <c r="C8501" s="2" t="s">
        <v>1</v>
      </c>
      <c r="D8501" s="2" t="s">
        <v>1097</v>
      </c>
      <c r="E8501" s="2" t="s">
        <v>78</v>
      </c>
      <c r="F8501" s="2" t="s">
        <v>4112</v>
      </c>
      <c r="G8501" s="5">
        <v>32</v>
      </c>
      <c r="H8501" s="5">
        <v>41.5</v>
      </c>
      <c r="I8501" s="5">
        <v>1328</v>
      </c>
      <c r="J8501" s="5">
        <v>227464.47999999998</v>
      </c>
      <c r="K8501" s="3" t="str" cm="1">
        <f t="array" ref="K8501">_xlfn.LET(_xlpm.d,UPPER(TRIM(CLEAN(SUBSTITUTE(F8501,CHAR(160),"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02" spans="2:11" hidden="1" x14ac:dyDescent="0.25">
      <c r="B8502" s="20">
        <v>45910</v>
      </c>
      <c r="C8502" s="2" t="s">
        <v>1</v>
      </c>
      <c r="D8502" s="2" t="s">
        <v>1274</v>
      </c>
      <c r="E8502" s="2" t="s">
        <v>236</v>
      </c>
      <c r="F8502" s="2" t="s">
        <v>4112</v>
      </c>
      <c r="G8502" s="5">
        <v>80</v>
      </c>
      <c r="H8502" s="5">
        <v>41.5</v>
      </c>
      <c r="I8502" s="5">
        <v>3320</v>
      </c>
      <c r="J8502" s="5">
        <v>230784.47999999998</v>
      </c>
      <c r="K8502" s="3" t="str" cm="1">
        <f t="array" ref="K8502">_xlfn.LET(_xlpm.d,UPPER(TRIM(CLEAN(SUBSTITUTE(F8502,CHAR(160),"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03" spans="2:11" hidden="1" x14ac:dyDescent="0.25">
      <c r="B8503" s="20">
        <v>45911</v>
      </c>
      <c r="C8503" s="2" t="s">
        <v>1</v>
      </c>
      <c r="D8503" s="2" t="s">
        <v>694</v>
      </c>
      <c r="E8503" s="2" t="s">
        <v>192</v>
      </c>
      <c r="F8503" s="2" t="s">
        <v>4112</v>
      </c>
      <c r="G8503" s="5">
        <v>40</v>
      </c>
      <c r="H8503" s="5">
        <v>41.5</v>
      </c>
      <c r="I8503" s="5">
        <v>1660</v>
      </c>
      <c r="J8503" s="5">
        <v>232444.47999999998</v>
      </c>
      <c r="K8503" s="3" t="str" cm="1">
        <f t="array" ref="K8503">_xlfn.LET(_xlpm.d,UPPER(TRIM(CLEAN(SUBSTITUTE(F8503,CHAR(160),"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04" spans="2:11" hidden="1" x14ac:dyDescent="0.25">
      <c r="B8504" s="20">
        <v>45911</v>
      </c>
      <c r="C8504" s="2" t="s">
        <v>1</v>
      </c>
      <c r="D8504" s="2" t="s">
        <v>3088</v>
      </c>
      <c r="E8504" s="2" t="s">
        <v>305</v>
      </c>
      <c r="F8504" s="2" t="s">
        <v>4112</v>
      </c>
      <c r="G8504" s="5">
        <v>112</v>
      </c>
      <c r="H8504" s="5">
        <v>41.5</v>
      </c>
      <c r="I8504" s="5">
        <v>4648</v>
      </c>
      <c r="J8504" s="5">
        <v>237092.47999999998</v>
      </c>
      <c r="K8504" s="3" t="str" cm="1">
        <f t="array" ref="K8504">_xlfn.LET(_xlpm.d,UPPER(TRIM(CLEAN(SUBSTITUTE(F8504,CHAR(160),"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05" spans="2:11" hidden="1" x14ac:dyDescent="0.25">
      <c r="B8505" s="20">
        <v>45912</v>
      </c>
      <c r="C8505" s="2" t="s">
        <v>1</v>
      </c>
      <c r="D8505" s="2" t="s">
        <v>1099</v>
      </c>
      <c r="E8505" s="2" t="s">
        <v>154</v>
      </c>
      <c r="F8505" s="2" t="s">
        <v>4112</v>
      </c>
      <c r="G8505" s="5">
        <v>86</v>
      </c>
      <c r="H8505" s="5">
        <v>41.5</v>
      </c>
      <c r="I8505" s="5">
        <v>3569</v>
      </c>
      <c r="J8505" s="5">
        <v>240661.47999999998</v>
      </c>
      <c r="K8505" s="3" t="str" cm="1">
        <f t="array" ref="K8505">_xlfn.LET(_xlpm.d,UPPER(TRIM(CLEAN(SUBSTITUTE(F8505,CHAR(160),"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06" spans="2:11" hidden="1" x14ac:dyDescent="0.25">
      <c r="B8506" s="20">
        <v>45912</v>
      </c>
      <c r="C8506" s="2" t="s">
        <v>1</v>
      </c>
      <c r="D8506" s="2" t="s">
        <v>3095</v>
      </c>
      <c r="E8506" s="2" t="s">
        <v>170</v>
      </c>
      <c r="F8506" s="2" t="s">
        <v>4112</v>
      </c>
      <c r="G8506" s="5">
        <v>5</v>
      </c>
      <c r="H8506" s="5">
        <v>33.950000000000003</v>
      </c>
      <c r="I8506" s="5">
        <v>169.75</v>
      </c>
      <c r="J8506" s="5">
        <v>240831.22999999998</v>
      </c>
      <c r="K8506" s="3" t="str" cm="1">
        <f t="array" ref="K8506">_xlfn.LET(_xlpm.d,UPPER(TRIM(CLEAN(SUBSTITUTE(F8506,CHAR(160),"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07" spans="2:11" hidden="1" x14ac:dyDescent="0.25">
      <c r="B8507" s="20">
        <v>45912</v>
      </c>
      <c r="C8507" s="2" t="s">
        <v>1</v>
      </c>
      <c r="D8507" s="2" t="s">
        <v>3096</v>
      </c>
      <c r="E8507" s="2" t="s">
        <v>286</v>
      </c>
      <c r="F8507" s="2" t="s">
        <v>4112</v>
      </c>
      <c r="G8507" s="5">
        <v>16</v>
      </c>
      <c r="H8507" s="5">
        <v>41.5</v>
      </c>
      <c r="I8507" s="5">
        <v>664</v>
      </c>
      <c r="J8507" s="5">
        <v>241495.22999999998</v>
      </c>
      <c r="K8507" s="3" t="str" cm="1">
        <f t="array" ref="K8507">_xlfn.LET(_xlpm.d,UPPER(TRIM(CLEAN(SUBSTITUTE(F8507,CHAR(160),"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08" spans="2:11" hidden="1" x14ac:dyDescent="0.25">
      <c r="B8508" s="20">
        <v>45912</v>
      </c>
      <c r="C8508" s="2" t="s">
        <v>1</v>
      </c>
      <c r="D8508" s="2" t="s">
        <v>696</v>
      </c>
      <c r="E8508" s="2" t="s">
        <v>224</v>
      </c>
      <c r="F8508" s="2" t="s">
        <v>4112</v>
      </c>
      <c r="G8508" s="5">
        <v>40</v>
      </c>
      <c r="H8508" s="5">
        <v>41.5</v>
      </c>
      <c r="I8508" s="5">
        <v>1660</v>
      </c>
      <c r="J8508" s="5">
        <v>243155.22999999998</v>
      </c>
      <c r="K8508" s="3" t="str" cm="1">
        <f t="array" ref="K8508">_xlfn.LET(_xlpm.d,UPPER(TRIM(CLEAN(SUBSTITUTE(F8508,CHAR(160),"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09" spans="2:11" hidden="1" x14ac:dyDescent="0.25">
      <c r="B8509" s="20">
        <v>45912</v>
      </c>
      <c r="C8509" s="2" t="s">
        <v>1</v>
      </c>
      <c r="D8509" s="2" t="s">
        <v>696</v>
      </c>
      <c r="E8509" s="2" t="s">
        <v>224</v>
      </c>
      <c r="F8509" s="2" t="s">
        <v>4112</v>
      </c>
      <c r="G8509" s="5">
        <v>55</v>
      </c>
      <c r="H8509" s="5">
        <v>35.700000000000003</v>
      </c>
      <c r="I8509" s="5">
        <v>1963.5</v>
      </c>
      <c r="J8509" s="5">
        <v>245118.72999999998</v>
      </c>
      <c r="K8509" s="3" t="str" cm="1">
        <f t="array" ref="K8509">_xlfn.LET(_xlpm.d,UPPER(TRIM(CLEAN(SUBSTITUTE(F8509,CHAR(160),"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10" spans="2:11" hidden="1" x14ac:dyDescent="0.25">
      <c r="B8510" s="20">
        <v>45912</v>
      </c>
      <c r="C8510" s="2" t="s">
        <v>1</v>
      </c>
      <c r="D8510" s="2" t="s">
        <v>3097</v>
      </c>
      <c r="E8510" s="2" t="s">
        <v>319</v>
      </c>
      <c r="F8510" s="2" t="s">
        <v>4112</v>
      </c>
      <c r="G8510" s="5">
        <v>48</v>
      </c>
      <c r="H8510" s="5">
        <v>41.5</v>
      </c>
      <c r="I8510" s="5">
        <v>1992</v>
      </c>
      <c r="J8510" s="5">
        <v>247110.72999999998</v>
      </c>
      <c r="K8510" s="3" t="str" cm="1">
        <f t="array" ref="K8510">_xlfn.LET(_xlpm.d,UPPER(TRIM(CLEAN(SUBSTITUTE(F8510,CHAR(160),"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11" spans="2:11" hidden="1" x14ac:dyDescent="0.25">
      <c r="B8511" s="20">
        <v>45915</v>
      </c>
      <c r="C8511" s="2" t="s">
        <v>1</v>
      </c>
      <c r="D8511" s="2" t="s">
        <v>3099</v>
      </c>
      <c r="E8511" s="2" t="s">
        <v>243</v>
      </c>
      <c r="F8511" s="2" t="s">
        <v>4112</v>
      </c>
      <c r="G8511" s="5">
        <v>80</v>
      </c>
      <c r="H8511" s="5">
        <v>41.5</v>
      </c>
      <c r="I8511" s="5">
        <v>3320</v>
      </c>
      <c r="J8511" s="5">
        <v>250430.72999999998</v>
      </c>
      <c r="K8511" s="3" t="str" cm="1">
        <f t="array" ref="K8511">_xlfn.LET(_xlpm.d,UPPER(TRIM(CLEAN(SUBSTITUTE(F8511,CHAR(160),"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12" spans="2:11" hidden="1" x14ac:dyDescent="0.25">
      <c r="B8512" s="20">
        <v>45915</v>
      </c>
      <c r="C8512" s="2" t="s">
        <v>1</v>
      </c>
      <c r="D8512" s="2" t="s">
        <v>3100</v>
      </c>
      <c r="E8512" s="2" t="s">
        <v>254</v>
      </c>
      <c r="F8512" s="2" t="s">
        <v>4112</v>
      </c>
      <c r="G8512" s="5">
        <v>40</v>
      </c>
      <c r="H8512" s="5">
        <v>41.5</v>
      </c>
      <c r="I8512" s="5">
        <v>1660</v>
      </c>
      <c r="J8512" s="5">
        <v>252090.72999999998</v>
      </c>
      <c r="K8512" s="3" t="str" cm="1">
        <f t="array" ref="K8512">_xlfn.LET(_xlpm.d,UPPER(TRIM(CLEAN(SUBSTITUTE(F8512,CHAR(160),"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13" spans="2:11" hidden="1" x14ac:dyDescent="0.25">
      <c r="B8513" s="20">
        <v>45916</v>
      </c>
      <c r="C8513" s="2" t="s">
        <v>1</v>
      </c>
      <c r="D8513" s="2" t="s">
        <v>1435</v>
      </c>
      <c r="E8513" s="2" t="s">
        <v>147</v>
      </c>
      <c r="F8513" s="2" t="s">
        <v>4112</v>
      </c>
      <c r="G8513" s="5">
        <v>40</v>
      </c>
      <c r="H8513" s="5">
        <v>41.5</v>
      </c>
      <c r="I8513" s="5">
        <v>1660</v>
      </c>
      <c r="J8513" s="5">
        <v>253750.72999999998</v>
      </c>
      <c r="K8513" s="3" t="str" cm="1">
        <f t="array" ref="K8513">_xlfn.LET(_xlpm.d,UPPER(TRIM(CLEAN(SUBSTITUTE(F8513,CHAR(160),"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14" spans="2:11" hidden="1" x14ac:dyDescent="0.25">
      <c r="B8514" s="20">
        <v>45916</v>
      </c>
      <c r="C8514" s="2" t="s">
        <v>1</v>
      </c>
      <c r="D8514" s="2" t="s">
        <v>1535</v>
      </c>
      <c r="E8514" s="2" t="s">
        <v>158</v>
      </c>
      <c r="F8514" s="2" t="s">
        <v>4112</v>
      </c>
      <c r="G8514" s="5">
        <v>80</v>
      </c>
      <c r="H8514" s="5">
        <v>41.5</v>
      </c>
      <c r="I8514" s="5">
        <v>3320</v>
      </c>
      <c r="J8514" s="5">
        <v>257070.72999999998</v>
      </c>
      <c r="K8514" s="3" t="str" cm="1">
        <f t="array" ref="K8514">_xlfn.LET(_xlpm.d,UPPER(TRIM(CLEAN(SUBSTITUTE(F8514,CHAR(160),"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15" spans="2:11" hidden="1" x14ac:dyDescent="0.25">
      <c r="B8515" s="20">
        <v>45916</v>
      </c>
      <c r="C8515" s="2" t="s">
        <v>1</v>
      </c>
      <c r="D8515" s="2" t="s">
        <v>1102</v>
      </c>
      <c r="E8515" s="2" t="s">
        <v>234</v>
      </c>
      <c r="F8515" s="2" t="s">
        <v>4112</v>
      </c>
      <c r="G8515" s="5">
        <v>32</v>
      </c>
      <c r="H8515" s="5">
        <v>41.5</v>
      </c>
      <c r="I8515" s="5">
        <v>1328</v>
      </c>
      <c r="J8515" s="5">
        <v>258398.72999999998</v>
      </c>
      <c r="K8515" s="3" t="str" cm="1">
        <f t="array" ref="K8515">_xlfn.LET(_xlpm.d,UPPER(TRIM(CLEAN(SUBSTITUTE(F8515,CHAR(160),"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16" spans="2:11" hidden="1" x14ac:dyDescent="0.25">
      <c r="B8516" s="20">
        <v>45916</v>
      </c>
      <c r="C8516" s="2" t="s">
        <v>1</v>
      </c>
      <c r="D8516" s="2" t="s">
        <v>697</v>
      </c>
      <c r="E8516" s="2" t="s">
        <v>261</v>
      </c>
      <c r="F8516" s="2" t="s">
        <v>4112</v>
      </c>
      <c r="G8516" s="5">
        <v>50</v>
      </c>
      <c r="H8516" s="5">
        <v>41.5</v>
      </c>
      <c r="I8516" s="5">
        <v>2075</v>
      </c>
      <c r="J8516" s="5">
        <v>260473.72999999998</v>
      </c>
      <c r="K8516" s="3" t="str" cm="1">
        <f t="array" ref="K8516">_xlfn.LET(_xlpm.d,UPPER(TRIM(CLEAN(SUBSTITUTE(F8516,CHAR(160),"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17" spans="2:11" hidden="1" x14ac:dyDescent="0.25">
      <c r="B8517" s="20">
        <v>45916</v>
      </c>
      <c r="C8517" s="2" t="s">
        <v>1</v>
      </c>
      <c r="D8517" s="2" t="s">
        <v>1536</v>
      </c>
      <c r="E8517" s="2" t="s">
        <v>156</v>
      </c>
      <c r="F8517" s="2" t="s">
        <v>4112</v>
      </c>
      <c r="G8517" s="5">
        <v>48</v>
      </c>
      <c r="H8517" s="5">
        <v>41.5</v>
      </c>
      <c r="I8517" s="5">
        <v>1992</v>
      </c>
      <c r="J8517" s="5">
        <v>262465.73</v>
      </c>
      <c r="K8517" s="3" t="str" cm="1">
        <f t="array" ref="K8517">_xlfn.LET(_xlpm.d,UPPER(TRIM(CLEAN(SUBSTITUTE(F8517,CHAR(160),"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18" spans="2:11" hidden="1" x14ac:dyDescent="0.25">
      <c r="B8518" s="20">
        <v>45916</v>
      </c>
      <c r="C8518" s="2" t="s">
        <v>1</v>
      </c>
      <c r="D8518" s="2" t="s">
        <v>3106</v>
      </c>
      <c r="E8518" s="2" t="s">
        <v>307</v>
      </c>
      <c r="F8518" s="2" t="s">
        <v>4112</v>
      </c>
      <c r="G8518" s="5">
        <v>96</v>
      </c>
      <c r="H8518" s="5">
        <v>41.5</v>
      </c>
      <c r="I8518" s="5">
        <v>3984</v>
      </c>
      <c r="J8518" s="5">
        <v>266449.73</v>
      </c>
      <c r="K8518" s="3" t="str" cm="1">
        <f t="array" ref="K8518">_xlfn.LET(_xlpm.d,UPPER(TRIM(CLEAN(SUBSTITUTE(F8518,CHAR(160),"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19" spans="2:11" hidden="1" x14ac:dyDescent="0.25">
      <c r="B8519" s="20">
        <v>45917</v>
      </c>
      <c r="C8519" s="2" t="s">
        <v>1</v>
      </c>
      <c r="D8519" s="2" t="s">
        <v>1103</v>
      </c>
      <c r="E8519" s="2" t="s">
        <v>266</v>
      </c>
      <c r="F8519" s="2" t="s">
        <v>4112</v>
      </c>
      <c r="G8519" s="5">
        <v>80</v>
      </c>
      <c r="H8519" s="5">
        <v>41.5</v>
      </c>
      <c r="I8519" s="5">
        <v>3320</v>
      </c>
      <c r="J8519" s="5">
        <v>269769.73</v>
      </c>
      <c r="K8519" s="3" t="str" cm="1">
        <f t="array" ref="K8519">_xlfn.LET(_xlpm.d,UPPER(TRIM(CLEAN(SUBSTITUTE(F8519,CHAR(160),"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20" spans="2:11" hidden="1" x14ac:dyDescent="0.25">
      <c r="B8520" s="20">
        <v>45917</v>
      </c>
      <c r="C8520" s="2" t="s">
        <v>1</v>
      </c>
      <c r="D8520" s="2" t="s">
        <v>1537</v>
      </c>
      <c r="E8520" s="2" t="s">
        <v>141</v>
      </c>
      <c r="F8520" s="2" t="s">
        <v>4112</v>
      </c>
      <c r="G8520" s="5">
        <v>40</v>
      </c>
      <c r="H8520" s="5">
        <v>41.5</v>
      </c>
      <c r="I8520" s="5">
        <v>1660</v>
      </c>
      <c r="J8520" s="5">
        <v>271429.73</v>
      </c>
      <c r="K8520" s="3" t="str" cm="1">
        <f t="array" ref="K8520">_xlfn.LET(_xlpm.d,UPPER(TRIM(CLEAN(SUBSTITUTE(F8520,CHAR(160),"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21" spans="2:11" hidden="1" x14ac:dyDescent="0.25">
      <c r="B8521" s="20">
        <v>45918</v>
      </c>
      <c r="C8521" s="2" t="s">
        <v>1</v>
      </c>
      <c r="D8521" s="2" t="s">
        <v>1106</v>
      </c>
      <c r="E8521" s="2" t="s">
        <v>168</v>
      </c>
      <c r="F8521" s="2" t="s">
        <v>4112</v>
      </c>
      <c r="G8521" s="5">
        <v>32</v>
      </c>
      <c r="H8521" s="5">
        <v>41.5</v>
      </c>
      <c r="I8521" s="5">
        <v>1328</v>
      </c>
      <c r="J8521" s="5">
        <v>272757.73</v>
      </c>
      <c r="K8521" s="3" t="str" cm="1">
        <f t="array" ref="K8521">_xlfn.LET(_xlpm.d,UPPER(TRIM(CLEAN(SUBSTITUTE(F8521,CHAR(160),"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22" spans="2:11" hidden="1" x14ac:dyDescent="0.25">
      <c r="B8522" s="20">
        <v>45919</v>
      </c>
      <c r="C8522" s="2" t="s">
        <v>1</v>
      </c>
      <c r="D8522" s="2" t="s">
        <v>2069</v>
      </c>
      <c r="E8522" s="2" t="s">
        <v>195</v>
      </c>
      <c r="F8522" s="2" t="s">
        <v>4112</v>
      </c>
      <c r="G8522" s="5">
        <v>16</v>
      </c>
      <c r="H8522" s="5">
        <v>41.5</v>
      </c>
      <c r="I8522" s="5">
        <v>664</v>
      </c>
      <c r="J8522" s="5">
        <v>273421.73</v>
      </c>
      <c r="K8522" s="3" t="str" cm="1">
        <f t="array" ref="K8522">_xlfn.LET(_xlpm.d,UPPER(TRIM(CLEAN(SUBSTITUTE(F8522,CHAR(160),"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23" spans="2:11" hidden="1" x14ac:dyDescent="0.25">
      <c r="B8523" s="20">
        <v>45919</v>
      </c>
      <c r="C8523" s="2" t="s">
        <v>1</v>
      </c>
      <c r="D8523" s="2" t="s">
        <v>2072</v>
      </c>
      <c r="E8523" s="2" t="s">
        <v>279</v>
      </c>
      <c r="F8523" s="2" t="s">
        <v>4112</v>
      </c>
      <c r="G8523" s="5">
        <v>20</v>
      </c>
      <c r="H8523" s="5">
        <v>41.5</v>
      </c>
      <c r="I8523" s="5">
        <v>830</v>
      </c>
      <c r="J8523" s="5">
        <v>274251.73</v>
      </c>
      <c r="K8523" s="3" t="str" cm="1">
        <f t="array" ref="K8523">_xlfn.LET(_xlpm.d,UPPER(TRIM(CLEAN(SUBSTITUTE(F8523,CHAR(160),"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24" spans="2:11" hidden="1" x14ac:dyDescent="0.25">
      <c r="B8524" s="20">
        <v>45919</v>
      </c>
      <c r="C8524" s="2" t="s">
        <v>1</v>
      </c>
      <c r="D8524" s="2" t="s">
        <v>4123</v>
      </c>
      <c r="E8524" s="2" t="s">
        <v>1701</v>
      </c>
      <c r="F8524" s="2" t="s">
        <v>4112</v>
      </c>
      <c r="G8524" s="5">
        <v>40</v>
      </c>
      <c r="H8524" s="5">
        <v>41.5</v>
      </c>
      <c r="I8524" s="5">
        <v>1660</v>
      </c>
      <c r="J8524" s="5">
        <v>275911.73</v>
      </c>
      <c r="K8524" s="3" t="str" cm="1">
        <f t="array" ref="K8524">_xlfn.LET(_xlpm.d,UPPER(TRIM(CLEAN(SUBSTITUTE(F8524,CHAR(160),"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25" spans="2:11" hidden="1" x14ac:dyDescent="0.25">
      <c r="B8525" s="20">
        <v>45919</v>
      </c>
      <c r="C8525" s="2" t="s">
        <v>1</v>
      </c>
      <c r="D8525" s="2" t="s">
        <v>3123</v>
      </c>
      <c r="E8525" s="2" t="s">
        <v>1634</v>
      </c>
      <c r="F8525" s="2" t="s">
        <v>4112</v>
      </c>
      <c r="G8525" s="5">
        <v>6</v>
      </c>
      <c r="H8525" s="5">
        <v>41.5</v>
      </c>
      <c r="I8525" s="5">
        <v>249</v>
      </c>
      <c r="J8525" s="5">
        <v>276160.73</v>
      </c>
      <c r="K8525" s="3" t="str" cm="1">
        <f t="array" ref="K8525">_xlfn.LET(_xlpm.d,UPPER(TRIM(CLEAN(SUBSTITUTE(F8525,CHAR(160),"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26" spans="2:11" hidden="1" x14ac:dyDescent="0.25">
      <c r="B8526" s="20">
        <v>45919</v>
      </c>
      <c r="C8526" s="2" t="s">
        <v>1</v>
      </c>
      <c r="D8526" s="2" t="s">
        <v>1113</v>
      </c>
      <c r="E8526" s="2" t="s">
        <v>43</v>
      </c>
      <c r="F8526" s="2" t="s">
        <v>4124</v>
      </c>
      <c r="G8526" s="5">
        <v>14</v>
      </c>
      <c r="H8526" s="5">
        <v>38.799999999999997</v>
      </c>
      <c r="I8526" s="5">
        <v>543.20000000000005</v>
      </c>
      <c r="J8526" s="5">
        <v>276703.93</v>
      </c>
      <c r="K8526" s="3" t="str" cm="1">
        <f t="array" ref="K8526">_xlfn.LET(_xlpm.d,UPPER(TRIM(CLEAN(SUBSTITUTE(F8526,CHAR(160),"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27" spans="2:11" hidden="1" x14ac:dyDescent="0.25">
      <c r="B8527" s="20">
        <v>45919</v>
      </c>
      <c r="C8527" s="2" t="s">
        <v>1</v>
      </c>
      <c r="D8527" s="2" t="s">
        <v>3126</v>
      </c>
      <c r="E8527" s="2" t="s">
        <v>224</v>
      </c>
      <c r="F8527" s="2" t="s">
        <v>4112</v>
      </c>
      <c r="G8527" s="5">
        <v>40</v>
      </c>
      <c r="H8527" s="5">
        <v>41.5</v>
      </c>
      <c r="I8527" s="5">
        <v>1660</v>
      </c>
      <c r="J8527" s="5">
        <v>278363.93</v>
      </c>
      <c r="K8527" s="3" t="str" cm="1">
        <f t="array" ref="K8527">_xlfn.LET(_xlpm.d,UPPER(TRIM(CLEAN(SUBSTITUTE(F8527,CHAR(160),"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28" spans="2:11" hidden="1" x14ac:dyDescent="0.25">
      <c r="B8528" s="20">
        <v>45920</v>
      </c>
      <c r="C8528" s="2" t="s">
        <v>1</v>
      </c>
      <c r="D8528" s="2" t="s">
        <v>1436</v>
      </c>
      <c r="E8528" s="2" t="s">
        <v>149</v>
      </c>
      <c r="F8528" s="2" t="s">
        <v>4112</v>
      </c>
      <c r="G8528" s="5">
        <v>14</v>
      </c>
      <c r="H8528" s="5">
        <v>41.5</v>
      </c>
      <c r="I8528" s="5">
        <v>581</v>
      </c>
      <c r="J8528" s="5">
        <v>278944.93</v>
      </c>
      <c r="K8528" s="3" t="str" cm="1">
        <f t="array" ref="K8528">_xlfn.LET(_xlpm.d,UPPER(TRIM(CLEAN(SUBSTITUTE(F8528,CHAR(160),"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29" spans="2:11" hidden="1" x14ac:dyDescent="0.25">
      <c r="B8529" s="20">
        <v>45923</v>
      </c>
      <c r="C8529" s="2" t="s">
        <v>1</v>
      </c>
      <c r="D8529" s="2" t="s">
        <v>3132</v>
      </c>
      <c r="E8529" s="2" t="s">
        <v>276</v>
      </c>
      <c r="F8529" s="2" t="s">
        <v>4112</v>
      </c>
      <c r="G8529" s="5">
        <v>20</v>
      </c>
      <c r="H8529" s="5">
        <v>41.5</v>
      </c>
      <c r="I8529" s="5">
        <v>830</v>
      </c>
      <c r="J8529" s="5">
        <v>279774.93</v>
      </c>
      <c r="K8529" s="3" t="str" cm="1">
        <f t="array" ref="K8529">_xlfn.LET(_xlpm.d,UPPER(TRIM(CLEAN(SUBSTITUTE(F8529,CHAR(160),"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30" spans="2:11" hidden="1" x14ac:dyDescent="0.25">
      <c r="B8530" s="20">
        <v>45923</v>
      </c>
      <c r="C8530" s="2" t="s">
        <v>1</v>
      </c>
      <c r="D8530" s="2" t="s">
        <v>2076</v>
      </c>
      <c r="E8530" s="2" t="s">
        <v>214</v>
      </c>
      <c r="F8530" s="2" t="s">
        <v>4112</v>
      </c>
      <c r="G8530" s="5">
        <v>20</v>
      </c>
      <c r="H8530" s="5">
        <v>41.5</v>
      </c>
      <c r="I8530" s="5">
        <v>830</v>
      </c>
      <c r="J8530" s="5">
        <v>280604.93</v>
      </c>
      <c r="K8530" s="3" t="str" cm="1">
        <f t="array" ref="K8530">_xlfn.LET(_xlpm.d,UPPER(TRIM(CLEAN(SUBSTITUTE(F8530,CHAR(160),"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31" spans="2:11" hidden="1" x14ac:dyDescent="0.25">
      <c r="B8531" s="20">
        <v>45923</v>
      </c>
      <c r="C8531" s="2" t="s">
        <v>1</v>
      </c>
      <c r="D8531" s="2" t="s">
        <v>1116</v>
      </c>
      <c r="E8531" s="2" t="s">
        <v>162</v>
      </c>
      <c r="F8531" s="2" t="s">
        <v>4112</v>
      </c>
      <c r="G8531" s="5">
        <v>36</v>
      </c>
      <c r="H8531" s="5">
        <v>41.5</v>
      </c>
      <c r="I8531" s="5">
        <v>1494</v>
      </c>
      <c r="J8531" s="5">
        <v>282098.93</v>
      </c>
      <c r="K8531" s="3" t="str" cm="1">
        <f t="array" ref="K8531">_xlfn.LET(_xlpm.d,UPPER(TRIM(CLEAN(SUBSTITUTE(F8531,CHAR(160),"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32" spans="2:11" hidden="1" x14ac:dyDescent="0.25">
      <c r="B8532" s="20">
        <v>45923</v>
      </c>
      <c r="C8532" s="2" t="s">
        <v>1</v>
      </c>
      <c r="D8532" s="2" t="s">
        <v>2078</v>
      </c>
      <c r="E8532" s="2" t="s">
        <v>78</v>
      </c>
      <c r="F8532" s="2" t="s">
        <v>4112</v>
      </c>
      <c r="G8532" s="5">
        <v>60</v>
      </c>
      <c r="H8532" s="5">
        <v>41.5</v>
      </c>
      <c r="I8532" s="5">
        <v>2490</v>
      </c>
      <c r="J8532" s="5">
        <v>284588.93</v>
      </c>
      <c r="K8532" s="3" t="str" cm="1">
        <f t="array" ref="K8532">_xlfn.LET(_xlpm.d,UPPER(TRIM(CLEAN(SUBSTITUTE(F8532,CHAR(160),"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33" spans="2:11" hidden="1" x14ac:dyDescent="0.25">
      <c r="B8533" s="20">
        <v>45923</v>
      </c>
      <c r="C8533" s="2" t="s">
        <v>1</v>
      </c>
      <c r="D8533" s="2" t="s">
        <v>3134</v>
      </c>
      <c r="E8533" s="2" t="s">
        <v>261</v>
      </c>
      <c r="F8533" s="2" t="s">
        <v>4112</v>
      </c>
      <c r="G8533" s="5">
        <v>20</v>
      </c>
      <c r="H8533" s="5">
        <v>41.5</v>
      </c>
      <c r="I8533" s="5">
        <v>830</v>
      </c>
      <c r="J8533" s="5">
        <v>285418.93</v>
      </c>
      <c r="K8533" s="3" t="str" cm="1">
        <f t="array" ref="K8533">_xlfn.LET(_xlpm.d,UPPER(TRIM(CLEAN(SUBSTITUTE(F8533,CHAR(160),"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34" spans="2:11" hidden="1" x14ac:dyDescent="0.25">
      <c r="B8534" s="20">
        <v>45924</v>
      </c>
      <c r="C8534" s="2" t="s">
        <v>1</v>
      </c>
      <c r="D8534" s="2" t="s">
        <v>1120</v>
      </c>
      <c r="E8534" s="2" t="s">
        <v>141</v>
      </c>
      <c r="F8534" s="2" t="s">
        <v>4112</v>
      </c>
      <c r="G8534" s="5">
        <v>30</v>
      </c>
      <c r="H8534" s="5">
        <v>41.5</v>
      </c>
      <c r="I8534" s="5">
        <v>1245</v>
      </c>
      <c r="J8534" s="5">
        <v>286663.93</v>
      </c>
      <c r="K8534" s="3" t="str" cm="1">
        <f t="array" ref="K8534">_xlfn.LET(_xlpm.d,UPPER(TRIM(CLEAN(SUBSTITUTE(F8534,CHAR(160),"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35" spans="2:11" hidden="1" x14ac:dyDescent="0.25">
      <c r="B8535" s="20">
        <v>45924</v>
      </c>
      <c r="C8535" s="2" t="s">
        <v>1</v>
      </c>
      <c r="D8535" s="2" t="s">
        <v>2081</v>
      </c>
      <c r="E8535" s="2" t="s">
        <v>189</v>
      </c>
      <c r="F8535" s="2" t="s">
        <v>4112</v>
      </c>
      <c r="G8535" s="5">
        <v>20</v>
      </c>
      <c r="H8535" s="5">
        <v>41.5</v>
      </c>
      <c r="I8535" s="5">
        <v>830</v>
      </c>
      <c r="J8535" s="5">
        <v>287493.93</v>
      </c>
      <c r="K8535" s="3" t="str" cm="1">
        <f t="array" ref="K8535">_xlfn.LET(_xlpm.d,UPPER(TRIM(CLEAN(SUBSTITUTE(F8535,CHAR(160),"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36" spans="2:11" hidden="1" x14ac:dyDescent="0.25">
      <c r="B8536" s="20">
        <v>45924</v>
      </c>
      <c r="C8536" s="2" t="s">
        <v>1</v>
      </c>
      <c r="D8536" s="2" t="s">
        <v>4125</v>
      </c>
      <c r="E8536" s="2" t="s">
        <v>145</v>
      </c>
      <c r="F8536" s="2" t="s">
        <v>4112</v>
      </c>
      <c r="G8536" s="5">
        <v>14</v>
      </c>
      <c r="H8536" s="5">
        <v>41.5</v>
      </c>
      <c r="I8536" s="5">
        <v>581</v>
      </c>
      <c r="J8536" s="5">
        <v>288074.93</v>
      </c>
      <c r="K8536" s="3" t="str" cm="1">
        <f t="array" ref="K8536">_xlfn.LET(_xlpm.d,UPPER(TRIM(CLEAN(SUBSTITUTE(F8536,CHAR(160),"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37" spans="2:11" hidden="1" x14ac:dyDescent="0.25">
      <c r="B8537" s="20">
        <v>45924</v>
      </c>
      <c r="C8537" s="2" t="s">
        <v>1</v>
      </c>
      <c r="D8537" s="2" t="s">
        <v>2082</v>
      </c>
      <c r="E8537" s="2" t="s">
        <v>282</v>
      </c>
      <c r="F8537" s="2" t="s">
        <v>4112</v>
      </c>
      <c r="G8537" s="5">
        <v>20</v>
      </c>
      <c r="H8537" s="5">
        <v>41.5</v>
      </c>
      <c r="I8537" s="5">
        <v>830</v>
      </c>
      <c r="J8537" s="5">
        <v>288904.93</v>
      </c>
      <c r="K8537" s="3" t="str" cm="1">
        <f t="array" ref="K8537">_xlfn.LET(_xlpm.d,UPPER(TRIM(CLEAN(SUBSTITUTE(F8537,CHAR(160),"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38" spans="2:11" hidden="1" x14ac:dyDescent="0.25">
      <c r="B8538" s="20">
        <v>45925</v>
      </c>
      <c r="C8538" s="2" t="s">
        <v>1</v>
      </c>
      <c r="D8538" s="2" t="s">
        <v>2083</v>
      </c>
      <c r="E8538" s="2" t="s">
        <v>143</v>
      </c>
      <c r="F8538" s="2" t="s">
        <v>4112</v>
      </c>
      <c r="G8538" s="5">
        <v>60</v>
      </c>
      <c r="H8538" s="5">
        <v>41.5</v>
      </c>
      <c r="I8538" s="5">
        <v>2490</v>
      </c>
      <c r="J8538" s="5">
        <v>291394.93</v>
      </c>
      <c r="K8538" s="3" t="str" cm="1">
        <f t="array" ref="K8538">_xlfn.LET(_xlpm.d,UPPER(TRIM(CLEAN(SUBSTITUTE(F8538,CHAR(160),"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39" spans="2:11" hidden="1" x14ac:dyDescent="0.25">
      <c r="B8539" s="20">
        <v>45925</v>
      </c>
      <c r="C8539" s="2" t="s">
        <v>1</v>
      </c>
      <c r="D8539" s="2" t="s">
        <v>1121</v>
      </c>
      <c r="E8539" s="2" t="s">
        <v>192</v>
      </c>
      <c r="F8539" s="2" t="s">
        <v>4112</v>
      </c>
      <c r="G8539" s="5">
        <v>40</v>
      </c>
      <c r="H8539" s="5">
        <v>41.5</v>
      </c>
      <c r="I8539" s="5">
        <v>1660</v>
      </c>
      <c r="J8539" s="5">
        <v>293054.93</v>
      </c>
      <c r="K8539" s="3" t="str" cm="1">
        <f t="array" ref="K8539">_xlfn.LET(_xlpm.d,UPPER(TRIM(CLEAN(SUBSTITUTE(F8539,CHAR(160),"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40" spans="2:11" hidden="1" x14ac:dyDescent="0.25">
      <c r="B8540" s="20">
        <v>45925</v>
      </c>
      <c r="C8540" s="2" t="s">
        <v>1</v>
      </c>
      <c r="D8540" s="2" t="s">
        <v>3141</v>
      </c>
      <c r="E8540" s="2" t="s">
        <v>1765</v>
      </c>
      <c r="F8540" s="2" t="s">
        <v>4112</v>
      </c>
      <c r="G8540" s="5">
        <v>140</v>
      </c>
      <c r="H8540" s="5">
        <v>41.5</v>
      </c>
      <c r="I8540" s="5">
        <v>5810</v>
      </c>
      <c r="J8540" s="5">
        <v>298864.93</v>
      </c>
      <c r="K8540" s="3" t="str" cm="1">
        <f t="array" ref="K8540">_xlfn.LET(_xlpm.d,UPPER(TRIM(CLEAN(SUBSTITUTE(F8540,CHAR(160),"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41" spans="2:11" hidden="1" x14ac:dyDescent="0.25">
      <c r="B8541" s="20">
        <v>45925</v>
      </c>
      <c r="C8541" s="2" t="s">
        <v>1</v>
      </c>
      <c r="D8541" s="2" t="s">
        <v>1123</v>
      </c>
      <c r="E8541" s="2" t="s">
        <v>3</v>
      </c>
      <c r="F8541" s="2" t="s">
        <v>4112</v>
      </c>
      <c r="G8541" s="5">
        <v>48</v>
      </c>
      <c r="H8541" s="5">
        <v>40.99</v>
      </c>
      <c r="I8541" s="5">
        <v>1967.52</v>
      </c>
      <c r="J8541" s="5">
        <v>300832.45</v>
      </c>
      <c r="K8541" s="3" t="str" cm="1">
        <f t="array" ref="K8541">_xlfn.LET(_xlpm.d,UPPER(TRIM(CLEAN(SUBSTITUTE(F8541,CHAR(160),"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42" spans="2:11" hidden="1" x14ac:dyDescent="0.25">
      <c r="B8542" s="20">
        <v>45926</v>
      </c>
      <c r="C8542" s="2" t="s">
        <v>1</v>
      </c>
      <c r="D8542" s="2" t="s">
        <v>2084</v>
      </c>
      <c r="E8542" s="2" t="s">
        <v>195</v>
      </c>
      <c r="F8542" s="2" t="s">
        <v>4112</v>
      </c>
      <c r="G8542" s="5">
        <v>30</v>
      </c>
      <c r="H8542" s="5">
        <v>41.5</v>
      </c>
      <c r="I8542" s="5">
        <v>1245</v>
      </c>
      <c r="J8542" s="5">
        <v>302077.45</v>
      </c>
      <c r="K8542" s="3" t="str" cm="1">
        <f t="array" ref="K8542">_xlfn.LET(_xlpm.d,UPPER(TRIM(CLEAN(SUBSTITUTE(F8542,CHAR(160),"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43" spans="2:11" hidden="1" x14ac:dyDescent="0.25">
      <c r="B8543" s="20">
        <v>45926</v>
      </c>
      <c r="C8543" s="2" t="s">
        <v>1</v>
      </c>
      <c r="D8543" s="2" t="s">
        <v>2087</v>
      </c>
      <c r="E8543" s="2" t="s">
        <v>243</v>
      </c>
      <c r="F8543" s="2" t="s">
        <v>4112</v>
      </c>
      <c r="G8543" s="5">
        <v>30</v>
      </c>
      <c r="H8543" s="5">
        <v>41.5</v>
      </c>
      <c r="I8543" s="5">
        <v>1245</v>
      </c>
      <c r="J8543" s="5">
        <v>303322.45</v>
      </c>
      <c r="K8543" s="3" t="str" cm="1">
        <f t="array" ref="K8543">_xlfn.LET(_xlpm.d,UPPER(TRIM(CLEAN(SUBSTITUTE(F8543,CHAR(160),"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44" spans="2:11" hidden="1" x14ac:dyDescent="0.25">
      <c r="B8544" s="20">
        <v>45926</v>
      </c>
      <c r="C8544" s="2" t="s">
        <v>1</v>
      </c>
      <c r="D8544" s="2" t="s">
        <v>2088</v>
      </c>
      <c r="E8544" s="2" t="s">
        <v>78</v>
      </c>
      <c r="F8544" s="2" t="s">
        <v>4112</v>
      </c>
      <c r="G8544" s="5">
        <v>16</v>
      </c>
      <c r="H8544" s="5">
        <v>41.5</v>
      </c>
      <c r="I8544" s="5">
        <v>664</v>
      </c>
      <c r="J8544" s="5">
        <v>303986.45</v>
      </c>
      <c r="K8544" s="3" t="str" cm="1">
        <f t="array" ref="K8544">_xlfn.LET(_xlpm.d,UPPER(TRIM(CLEAN(SUBSTITUTE(F8544,CHAR(160),"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45" spans="2:11" hidden="1" x14ac:dyDescent="0.25">
      <c r="B8545" s="20">
        <v>45926</v>
      </c>
      <c r="C8545" s="2" t="s">
        <v>1</v>
      </c>
      <c r="D8545" s="2" t="s">
        <v>2089</v>
      </c>
      <c r="E8545" s="2" t="s">
        <v>268</v>
      </c>
      <c r="F8545" s="2" t="s">
        <v>4112</v>
      </c>
      <c r="G8545" s="5">
        <v>32</v>
      </c>
      <c r="H8545" s="5">
        <v>41.5</v>
      </c>
      <c r="I8545" s="5">
        <v>1328</v>
      </c>
      <c r="J8545" s="5">
        <v>305314.45</v>
      </c>
      <c r="K8545" s="3" t="str" cm="1">
        <f t="array" ref="K8545">_xlfn.LET(_xlpm.d,UPPER(TRIM(CLEAN(SUBSTITUTE(F8545,CHAR(160),"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46" spans="2:11" hidden="1" x14ac:dyDescent="0.25">
      <c r="B8546" s="20">
        <v>45926</v>
      </c>
      <c r="C8546" s="2" t="s">
        <v>1</v>
      </c>
      <c r="D8546" s="2" t="s">
        <v>1125</v>
      </c>
      <c r="E8546" s="2" t="s">
        <v>151</v>
      </c>
      <c r="F8546" s="2" t="s">
        <v>4112</v>
      </c>
      <c r="G8546" s="5">
        <v>20</v>
      </c>
      <c r="H8546" s="5">
        <v>41.5</v>
      </c>
      <c r="I8546" s="5">
        <v>830</v>
      </c>
      <c r="J8546" s="5">
        <v>306144.45</v>
      </c>
      <c r="K8546" s="3" t="str" cm="1">
        <f t="array" ref="K8546">_xlfn.LET(_xlpm.d,UPPER(TRIM(CLEAN(SUBSTITUTE(F8546,CHAR(160),"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47" spans="2:11" hidden="1" x14ac:dyDescent="0.25">
      <c r="B8547" s="20">
        <v>45926</v>
      </c>
      <c r="C8547" s="2" t="s">
        <v>1</v>
      </c>
      <c r="D8547" s="2" t="s">
        <v>2090</v>
      </c>
      <c r="E8547" s="2" t="s">
        <v>1634</v>
      </c>
      <c r="F8547" s="2" t="s">
        <v>4112</v>
      </c>
      <c r="G8547" s="5">
        <v>10</v>
      </c>
      <c r="H8547" s="5">
        <v>41.5</v>
      </c>
      <c r="I8547" s="5">
        <v>415</v>
      </c>
      <c r="J8547" s="5">
        <v>306559.45</v>
      </c>
      <c r="K8547" s="3" t="str" cm="1">
        <f t="array" ref="K8547">_xlfn.LET(_xlpm.d,UPPER(TRIM(CLEAN(SUBSTITUTE(F8547,CHAR(160),"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48" spans="2:11" hidden="1" x14ac:dyDescent="0.25">
      <c r="B8548" s="20">
        <v>45926</v>
      </c>
      <c r="C8548" s="2" t="s">
        <v>1</v>
      </c>
      <c r="D8548" s="2" t="s">
        <v>2092</v>
      </c>
      <c r="E8548" s="2" t="s">
        <v>197</v>
      </c>
      <c r="F8548" s="2" t="s">
        <v>4112</v>
      </c>
      <c r="G8548" s="5">
        <v>48</v>
      </c>
      <c r="H8548" s="5">
        <v>41.5</v>
      </c>
      <c r="I8548" s="5">
        <v>1992</v>
      </c>
      <c r="J8548" s="5">
        <v>308551.45</v>
      </c>
      <c r="K8548" s="3" t="str" cm="1">
        <f t="array" ref="K8548">_xlfn.LET(_xlpm.d,UPPER(TRIM(CLEAN(SUBSTITUTE(F8548,CHAR(160),"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49" spans="2:11" hidden="1" x14ac:dyDescent="0.25">
      <c r="B8549" s="20">
        <v>45930</v>
      </c>
      <c r="C8549" s="2" t="s">
        <v>1</v>
      </c>
      <c r="D8549" s="2" t="s">
        <v>3156</v>
      </c>
      <c r="E8549" s="2" t="s">
        <v>186</v>
      </c>
      <c r="F8549" s="2" t="s">
        <v>4112</v>
      </c>
      <c r="G8549" s="5">
        <v>20</v>
      </c>
      <c r="H8549" s="5">
        <v>41.5</v>
      </c>
      <c r="I8549" s="5">
        <v>830</v>
      </c>
      <c r="J8549" s="5">
        <v>309381.45</v>
      </c>
      <c r="K8549" s="3" t="str" cm="1">
        <f t="array" ref="K8549">_xlfn.LET(_xlpm.d,UPPER(TRIM(CLEAN(SUBSTITUTE(F8549,CHAR(160),"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50" spans="2:11" hidden="1" x14ac:dyDescent="0.25">
      <c r="B8550" s="20">
        <v>45930</v>
      </c>
      <c r="C8550" s="2" t="s">
        <v>1</v>
      </c>
      <c r="D8550" s="2" t="s">
        <v>2095</v>
      </c>
      <c r="E8550" s="2" t="s">
        <v>234</v>
      </c>
      <c r="F8550" s="2" t="s">
        <v>4112</v>
      </c>
      <c r="G8550" s="5">
        <v>40</v>
      </c>
      <c r="H8550" s="5">
        <v>41.5</v>
      </c>
      <c r="I8550" s="5">
        <v>1660</v>
      </c>
      <c r="J8550" s="5">
        <v>311041.45</v>
      </c>
      <c r="K8550" s="3" t="str" cm="1">
        <f t="array" ref="K8550">_xlfn.LET(_xlpm.d,UPPER(TRIM(CLEAN(SUBSTITUTE(F8550,CHAR(160),"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51" spans="2:11" hidden="1" x14ac:dyDescent="0.25">
      <c r="B8551" s="20">
        <v>45930</v>
      </c>
      <c r="C8551" s="2" t="s">
        <v>1</v>
      </c>
      <c r="D8551" s="2" t="s">
        <v>2097</v>
      </c>
      <c r="E8551" s="2" t="s">
        <v>311</v>
      </c>
      <c r="F8551" s="2" t="s">
        <v>4112</v>
      </c>
      <c r="G8551" s="5">
        <v>64</v>
      </c>
      <c r="H8551" s="5">
        <v>41.5</v>
      </c>
      <c r="I8551" s="5">
        <v>2656</v>
      </c>
      <c r="J8551" s="5">
        <v>313697.45</v>
      </c>
      <c r="K8551" s="3" t="str" cm="1">
        <f t="array" ref="K8551">_xlfn.LET(_xlpm.d,UPPER(TRIM(CLEAN(SUBSTITUTE(F8551,CHAR(160),"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52" spans="2:11" hidden="1" x14ac:dyDescent="0.25">
      <c r="B8552" s="20">
        <v>45930</v>
      </c>
      <c r="C8552" s="2" t="s">
        <v>1</v>
      </c>
      <c r="D8552" s="2" t="s">
        <v>3158</v>
      </c>
      <c r="E8552" s="2" t="s">
        <v>224</v>
      </c>
      <c r="F8552" s="2" t="s">
        <v>4112</v>
      </c>
      <c r="G8552" s="5">
        <v>80</v>
      </c>
      <c r="H8552" s="5">
        <v>41.5</v>
      </c>
      <c r="I8552" s="5">
        <v>3320</v>
      </c>
      <c r="J8552" s="5">
        <v>317017.45</v>
      </c>
      <c r="K8552" s="3" t="str" cm="1">
        <f t="array" ref="K8552">_xlfn.LET(_xlpm.d,UPPER(TRIM(CLEAN(SUBSTITUTE(F8552,CHAR(160),"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53" spans="2:11" hidden="1" x14ac:dyDescent="0.25">
      <c r="B8553" s="20">
        <v>45932</v>
      </c>
      <c r="C8553" s="2" t="s">
        <v>1</v>
      </c>
      <c r="D8553" s="2" t="s">
        <v>2102</v>
      </c>
      <c r="E8553" s="2" t="s">
        <v>268</v>
      </c>
      <c r="F8553" s="2" t="s">
        <v>4112</v>
      </c>
      <c r="G8553" s="5">
        <v>20</v>
      </c>
      <c r="H8553" s="5">
        <v>41.5</v>
      </c>
      <c r="I8553" s="5">
        <v>830</v>
      </c>
      <c r="J8553" s="5">
        <v>317847.45</v>
      </c>
      <c r="K8553" s="3" t="str" cm="1">
        <f t="array" ref="K8553">_xlfn.LET(_xlpm.d,UPPER(TRIM(CLEAN(SUBSTITUTE(F8553,CHAR(160),"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54" spans="2:11" hidden="1" x14ac:dyDescent="0.25">
      <c r="B8554" s="20">
        <v>45932</v>
      </c>
      <c r="C8554" s="2" t="s">
        <v>1</v>
      </c>
      <c r="D8554" s="2" t="s">
        <v>1442</v>
      </c>
      <c r="E8554" s="2" t="s">
        <v>279</v>
      </c>
      <c r="F8554" s="2" t="s">
        <v>4112</v>
      </c>
      <c r="G8554" s="5">
        <v>30</v>
      </c>
      <c r="H8554" s="5">
        <v>41.5</v>
      </c>
      <c r="I8554" s="5">
        <v>1245</v>
      </c>
      <c r="J8554" s="5">
        <v>319092.45</v>
      </c>
      <c r="K8554" s="3" t="str" cm="1">
        <f t="array" ref="K8554">_xlfn.LET(_xlpm.d,UPPER(TRIM(CLEAN(SUBSTITUTE(F8554,CHAR(160),"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55" spans="2:11" hidden="1" x14ac:dyDescent="0.25">
      <c r="B8555" s="20">
        <v>45932</v>
      </c>
      <c r="C8555" s="2" t="s">
        <v>1</v>
      </c>
      <c r="D8555" s="2" t="s">
        <v>3166</v>
      </c>
      <c r="E8555" s="2" t="s">
        <v>3</v>
      </c>
      <c r="F8555" s="2" t="s">
        <v>4112</v>
      </c>
      <c r="G8555" s="5">
        <v>19</v>
      </c>
      <c r="H8555" s="5">
        <v>40.99</v>
      </c>
      <c r="I8555" s="5">
        <v>778.81</v>
      </c>
      <c r="J8555" s="5">
        <v>319871.26</v>
      </c>
      <c r="K8555" s="3" t="str" cm="1">
        <f t="array" ref="K8555">_xlfn.LET(_xlpm.d,UPPER(TRIM(CLEAN(SUBSTITUTE(F8555,CHAR(160),"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56" spans="2:11" hidden="1" x14ac:dyDescent="0.25">
      <c r="B8556" s="20">
        <v>45933</v>
      </c>
      <c r="C8556" s="2" t="s">
        <v>1</v>
      </c>
      <c r="D8556" s="2" t="s">
        <v>2107</v>
      </c>
      <c r="E8556" s="2" t="s">
        <v>186</v>
      </c>
      <c r="F8556" s="2" t="s">
        <v>4112</v>
      </c>
      <c r="G8556" s="5">
        <v>20</v>
      </c>
      <c r="H8556" s="5">
        <v>41.5</v>
      </c>
      <c r="I8556" s="5">
        <v>830</v>
      </c>
      <c r="J8556" s="5">
        <v>320701.26</v>
      </c>
      <c r="K8556" s="3" t="str" cm="1">
        <f t="array" ref="K8556">_xlfn.LET(_xlpm.d,UPPER(TRIM(CLEAN(SUBSTITUTE(F8556,CHAR(160),"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57" spans="2:11" hidden="1" x14ac:dyDescent="0.25">
      <c r="B8557" s="20">
        <v>45933</v>
      </c>
      <c r="C8557" s="2" t="s">
        <v>1</v>
      </c>
      <c r="D8557" s="2" t="s">
        <v>3170</v>
      </c>
      <c r="E8557" s="2" t="s">
        <v>491</v>
      </c>
      <c r="F8557" s="2" t="s">
        <v>4112</v>
      </c>
      <c r="G8557" s="5">
        <v>20</v>
      </c>
      <c r="H8557" s="5">
        <v>41.5</v>
      </c>
      <c r="I8557" s="5">
        <v>830</v>
      </c>
      <c r="J8557" s="5">
        <v>321531.26</v>
      </c>
      <c r="K8557" s="3" t="str" cm="1">
        <f t="array" ref="K8557">_xlfn.LET(_xlpm.d,UPPER(TRIM(CLEAN(SUBSTITUTE(F8557,CHAR(160),"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58" spans="2:11" hidden="1" x14ac:dyDescent="0.25">
      <c r="B8558" s="20">
        <v>45938</v>
      </c>
      <c r="C8558" s="2" t="s">
        <v>1</v>
      </c>
      <c r="D8558" s="2" t="s">
        <v>2122</v>
      </c>
      <c r="E8558" s="2" t="s">
        <v>263</v>
      </c>
      <c r="F8558" s="2" t="s">
        <v>4112</v>
      </c>
      <c r="G8558" s="5">
        <v>40</v>
      </c>
      <c r="H8558" s="5">
        <v>41.5</v>
      </c>
      <c r="I8558" s="5">
        <v>1660</v>
      </c>
      <c r="J8558" s="5">
        <v>323191.26</v>
      </c>
      <c r="K8558" s="3" t="str" cm="1">
        <f t="array" ref="K8558">_xlfn.LET(_xlpm.d,UPPER(TRIM(CLEAN(SUBSTITUTE(F8558,CHAR(160),"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59" spans="2:11" hidden="1" x14ac:dyDescent="0.25">
      <c r="B8559" s="20">
        <v>45940</v>
      </c>
      <c r="C8559" s="2" t="s">
        <v>1</v>
      </c>
      <c r="D8559" s="2" t="s">
        <v>2134</v>
      </c>
      <c r="E8559" s="2" t="s">
        <v>197</v>
      </c>
      <c r="F8559" s="2" t="s">
        <v>4112</v>
      </c>
      <c r="G8559" s="5">
        <v>48</v>
      </c>
      <c r="H8559" s="5">
        <v>41.5</v>
      </c>
      <c r="I8559" s="5">
        <v>1992</v>
      </c>
      <c r="J8559" s="5">
        <v>325183.26</v>
      </c>
      <c r="K8559" s="3" t="str" cm="1">
        <f t="array" ref="K8559">_xlfn.LET(_xlpm.d,UPPER(TRIM(CLEAN(SUBSTITUTE(F8559,CHAR(160),"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60" spans="2:11" hidden="1" x14ac:dyDescent="0.25">
      <c r="B8560" s="20">
        <v>45944</v>
      </c>
      <c r="C8560" s="2" t="s">
        <v>1</v>
      </c>
      <c r="D8560" s="2" t="s">
        <v>1278</v>
      </c>
      <c r="E8560" s="2" t="s">
        <v>158</v>
      </c>
      <c r="F8560" s="2" t="s">
        <v>4112</v>
      </c>
      <c r="G8560" s="5">
        <v>20</v>
      </c>
      <c r="H8560" s="5">
        <v>41.5</v>
      </c>
      <c r="I8560" s="5">
        <v>830</v>
      </c>
      <c r="J8560" s="5">
        <v>326013.26</v>
      </c>
      <c r="K8560" s="3" t="str" cm="1">
        <f t="array" ref="K8560">_xlfn.LET(_xlpm.d,UPPER(TRIM(CLEAN(SUBSTITUTE(F8560,CHAR(160),"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61" spans="2:11" hidden="1" x14ac:dyDescent="0.25">
      <c r="B8561" s="20">
        <v>45945</v>
      </c>
      <c r="C8561" s="2" t="s">
        <v>1</v>
      </c>
      <c r="D8561" s="2" t="s">
        <v>4006</v>
      </c>
      <c r="E8561" s="2" t="s">
        <v>286</v>
      </c>
      <c r="F8561" s="2" t="s">
        <v>4112</v>
      </c>
      <c r="G8561" s="5">
        <v>10</v>
      </c>
      <c r="H8561" s="5">
        <v>41.5</v>
      </c>
      <c r="I8561" s="5">
        <v>415</v>
      </c>
      <c r="J8561" s="5">
        <v>326428.26</v>
      </c>
      <c r="K8561" s="3" t="str" cm="1">
        <f t="array" ref="K8561">_xlfn.LET(_xlpm.d,UPPER(TRIM(CLEAN(SUBSTITUTE(F8561,CHAR(160),"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62" spans="2:11" hidden="1" x14ac:dyDescent="0.25">
      <c r="B8562" s="20">
        <v>45945</v>
      </c>
      <c r="C8562" s="2" t="s">
        <v>1</v>
      </c>
      <c r="D8562" s="2" t="s">
        <v>4126</v>
      </c>
      <c r="E8562" s="2" t="s">
        <v>730</v>
      </c>
      <c r="F8562" s="2" t="s">
        <v>4112</v>
      </c>
      <c r="G8562" s="5">
        <v>35</v>
      </c>
      <c r="H8562" s="5">
        <v>41.5</v>
      </c>
      <c r="I8562" s="5">
        <v>1452.5</v>
      </c>
      <c r="J8562" s="5">
        <v>327880.76</v>
      </c>
      <c r="K8562" s="3" t="str" cm="1">
        <f t="array" ref="K8562">_xlfn.LET(_xlpm.d,UPPER(TRIM(CLEAN(SUBSTITUTE(F8562,CHAR(160),"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63" spans="2:11" hidden="1" x14ac:dyDescent="0.25">
      <c r="B8563" s="20">
        <v>45946</v>
      </c>
      <c r="C8563" s="2" t="s">
        <v>1</v>
      </c>
      <c r="D8563" s="2" t="s">
        <v>2142</v>
      </c>
      <c r="E8563" s="2" t="s">
        <v>254</v>
      </c>
      <c r="F8563" s="2" t="s">
        <v>4112</v>
      </c>
      <c r="G8563" s="5">
        <v>20</v>
      </c>
      <c r="H8563" s="5">
        <v>41.5</v>
      </c>
      <c r="I8563" s="5">
        <v>830</v>
      </c>
      <c r="J8563" s="5">
        <v>328710.76</v>
      </c>
      <c r="K8563" s="3" t="str" cm="1">
        <f t="array" ref="K8563">_xlfn.LET(_xlpm.d,UPPER(TRIM(CLEAN(SUBSTITUTE(F8563,CHAR(160),"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64" spans="2:11" hidden="1" x14ac:dyDescent="0.25">
      <c r="B8564" s="20">
        <v>45946</v>
      </c>
      <c r="C8564" s="2" t="s">
        <v>1</v>
      </c>
      <c r="D8564" s="2" t="s">
        <v>3214</v>
      </c>
      <c r="E8564" s="2" t="s">
        <v>1634</v>
      </c>
      <c r="F8564" s="2" t="s">
        <v>4112</v>
      </c>
      <c r="G8564" s="5">
        <v>10</v>
      </c>
      <c r="H8564" s="5">
        <v>41.5</v>
      </c>
      <c r="I8564" s="5">
        <v>415</v>
      </c>
      <c r="J8564" s="5">
        <v>329125.76000000001</v>
      </c>
      <c r="K8564" s="3" t="str" cm="1">
        <f t="array" ref="K8564">_xlfn.LET(_xlpm.d,UPPER(TRIM(CLEAN(SUBSTITUTE(F8564,CHAR(160),"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65" spans="2:11" hidden="1" x14ac:dyDescent="0.25">
      <c r="B8565" s="20">
        <v>45947</v>
      </c>
      <c r="C8565" s="2" t="s">
        <v>1</v>
      </c>
      <c r="D8565" s="2" t="s">
        <v>3889</v>
      </c>
      <c r="E8565" s="2" t="s">
        <v>2447</v>
      </c>
      <c r="F8565" s="2" t="s">
        <v>4112</v>
      </c>
      <c r="G8565" s="5">
        <v>48</v>
      </c>
      <c r="H8565" s="5">
        <v>40.99</v>
      </c>
      <c r="I8565" s="5">
        <v>1967.52</v>
      </c>
      <c r="J8565" s="5">
        <v>331093.28000000003</v>
      </c>
      <c r="K8565" s="3" t="str" cm="1">
        <f t="array" ref="K8565">_xlfn.LET(_xlpm.d,UPPER(TRIM(CLEAN(SUBSTITUTE(F8565,CHAR(160),"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66" spans="2:11" hidden="1" x14ac:dyDescent="0.25">
      <c r="B8566" s="20">
        <v>45947</v>
      </c>
      <c r="C8566" s="2" t="s">
        <v>1</v>
      </c>
      <c r="D8566" s="2" t="s">
        <v>3225</v>
      </c>
      <c r="E8566" s="2" t="s">
        <v>319</v>
      </c>
      <c r="F8566" s="2" t="s">
        <v>4112</v>
      </c>
      <c r="G8566" s="5">
        <v>48</v>
      </c>
      <c r="H8566" s="5">
        <v>41.5</v>
      </c>
      <c r="I8566" s="5">
        <v>1992</v>
      </c>
      <c r="J8566" s="5">
        <v>333085.28000000003</v>
      </c>
      <c r="K8566" s="3" t="str" cm="1">
        <f t="array" ref="K8566">_xlfn.LET(_xlpm.d,UPPER(TRIM(CLEAN(SUBSTITUTE(F8566,CHAR(160),"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67" spans="2:11" hidden="1" x14ac:dyDescent="0.25">
      <c r="B8567" s="20">
        <v>45947</v>
      </c>
      <c r="C8567" s="2" t="s">
        <v>1</v>
      </c>
      <c r="D8567" s="2" t="s">
        <v>2149</v>
      </c>
      <c r="E8567" s="2" t="s">
        <v>311</v>
      </c>
      <c r="F8567" s="2" t="s">
        <v>4112</v>
      </c>
      <c r="G8567" s="5">
        <v>100</v>
      </c>
      <c r="H8567" s="5">
        <v>41.5</v>
      </c>
      <c r="I8567" s="5">
        <v>4150</v>
      </c>
      <c r="J8567" s="5">
        <v>337235.28</v>
      </c>
      <c r="K8567" s="3" t="str" cm="1">
        <f t="array" ref="K8567">_xlfn.LET(_xlpm.d,UPPER(TRIM(CLEAN(SUBSTITUTE(F8567,CHAR(160),"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68" spans="2:11" hidden="1" x14ac:dyDescent="0.25">
      <c r="B8568" s="20">
        <v>45951</v>
      </c>
      <c r="C8568" s="2" t="s">
        <v>1</v>
      </c>
      <c r="D8568" s="2" t="s">
        <v>1287</v>
      </c>
      <c r="E8568" s="2" t="s">
        <v>273</v>
      </c>
      <c r="F8568" s="2" t="s">
        <v>4112</v>
      </c>
      <c r="G8568" s="5">
        <v>32</v>
      </c>
      <c r="H8568" s="5">
        <v>41.5</v>
      </c>
      <c r="I8568" s="5">
        <v>1328</v>
      </c>
      <c r="J8568" s="5">
        <v>338563.28</v>
      </c>
      <c r="K8568" s="3" t="str" cm="1">
        <f t="array" ref="K8568">_xlfn.LET(_xlpm.d,UPPER(TRIM(CLEAN(SUBSTITUTE(F8568,CHAR(160),"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69" spans="2:11" hidden="1" x14ac:dyDescent="0.25">
      <c r="B8569" s="20">
        <v>45951</v>
      </c>
      <c r="C8569" s="2" t="s">
        <v>1</v>
      </c>
      <c r="D8569" s="2" t="s">
        <v>1538</v>
      </c>
      <c r="E8569" s="2" t="s">
        <v>158</v>
      </c>
      <c r="F8569" s="2" t="s">
        <v>4112</v>
      </c>
      <c r="G8569" s="5">
        <v>24</v>
      </c>
      <c r="H8569" s="5">
        <v>41.5</v>
      </c>
      <c r="I8569" s="5">
        <v>996</v>
      </c>
      <c r="J8569" s="5">
        <v>339559.28</v>
      </c>
      <c r="K8569" s="3" t="str" cm="1">
        <f t="array" ref="K8569">_xlfn.LET(_xlpm.d,UPPER(TRIM(CLEAN(SUBSTITUTE(F8569,CHAR(160),"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70" spans="2:11" hidden="1" x14ac:dyDescent="0.25">
      <c r="B8570" s="20">
        <v>45951</v>
      </c>
      <c r="C8570" s="2" t="s">
        <v>1</v>
      </c>
      <c r="D8570" s="2" t="s">
        <v>1141</v>
      </c>
      <c r="E8570" s="2" t="s">
        <v>234</v>
      </c>
      <c r="F8570" s="2" t="s">
        <v>4112</v>
      </c>
      <c r="G8570" s="5">
        <v>20</v>
      </c>
      <c r="H8570" s="5">
        <v>41.5</v>
      </c>
      <c r="I8570" s="5">
        <v>830</v>
      </c>
      <c r="J8570" s="5">
        <v>340389.28</v>
      </c>
      <c r="K8570" s="3" t="str" cm="1">
        <f t="array" ref="K8570">_xlfn.LET(_xlpm.d,UPPER(TRIM(CLEAN(SUBSTITUTE(F8570,CHAR(160),"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71" spans="2:11" hidden="1" x14ac:dyDescent="0.25">
      <c r="B8571" s="20">
        <v>45951</v>
      </c>
      <c r="C8571" s="2" t="s">
        <v>1</v>
      </c>
      <c r="D8571" s="2" t="s">
        <v>1289</v>
      </c>
      <c r="E8571" s="2" t="s">
        <v>141</v>
      </c>
      <c r="F8571" s="2" t="s">
        <v>4112</v>
      </c>
      <c r="G8571" s="5">
        <v>40</v>
      </c>
      <c r="H8571" s="5">
        <v>41.5</v>
      </c>
      <c r="I8571" s="5">
        <v>1660</v>
      </c>
      <c r="J8571" s="5">
        <v>342049.28000000003</v>
      </c>
      <c r="K8571" s="3" t="str" cm="1">
        <f t="array" ref="K8571">_xlfn.LET(_xlpm.d,UPPER(TRIM(CLEAN(SUBSTITUTE(F8571,CHAR(160),"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72" spans="2:11" hidden="1" x14ac:dyDescent="0.25">
      <c r="B8572" s="20">
        <v>45953</v>
      </c>
      <c r="C8572" s="2" t="s">
        <v>1</v>
      </c>
      <c r="D8572" s="2" t="s">
        <v>2158</v>
      </c>
      <c r="E8572" s="2" t="s">
        <v>305</v>
      </c>
      <c r="F8572" s="2" t="s">
        <v>4112</v>
      </c>
      <c r="G8572" s="5">
        <v>48</v>
      </c>
      <c r="H8572" s="5">
        <v>41.5</v>
      </c>
      <c r="I8572" s="5">
        <v>1992</v>
      </c>
      <c r="J8572" s="5">
        <v>344041.28</v>
      </c>
      <c r="K8572" s="3" t="str" cm="1">
        <f t="array" ref="K8572">_xlfn.LET(_xlpm.d,UPPER(TRIM(CLEAN(SUBSTITUTE(F8572,CHAR(160),"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73" spans="2:11" hidden="1" x14ac:dyDescent="0.25">
      <c r="B8573" s="20">
        <v>45954</v>
      </c>
      <c r="C8573" s="2" t="s">
        <v>1</v>
      </c>
      <c r="D8573" s="2" t="s">
        <v>1148</v>
      </c>
      <c r="E8573" s="2" t="s">
        <v>236</v>
      </c>
      <c r="F8573" s="2" t="s">
        <v>4112</v>
      </c>
      <c r="G8573" s="5">
        <v>16</v>
      </c>
      <c r="H8573" s="5">
        <v>41.5</v>
      </c>
      <c r="I8573" s="5">
        <v>664</v>
      </c>
      <c r="J8573" s="5">
        <v>344705.28000000003</v>
      </c>
      <c r="K8573" s="3" t="str" cm="1">
        <f t="array" ref="K8573">_xlfn.LET(_xlpm.d,UPPER(TRIM(CLEAN(SUBSTITUTE(F8573,CHAR(160),"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74" spans="2:11" hidden="1" x14ac:dyDescent="0.25">
      <c r="B8574" s="20">
        <v>45954</v>
      </c>
      <c r="C8574" s="2" t="s">
        <v>1</v>
      </c>
      <c r="D8574" s="2" t="s">
        <v>1598</v>
      </c>
      <c r="E8574" s="2" t="s">
        <v>154</v>
      </c>
      <c r="F8574" s="2" t="s">
        <v>4112</v>
      </c>
      <c r="G8574" s="5">
        <v>30</v>
      </c>
      <c r="H8574" s="5">
        <v>41.5</v>
      </c>
      <c r="I8574" s="5">
        <v>1245</v>
      </c>
      <c r="J8574" s="5">
        <v>345950.28</v>
      </c>
      <c r="K8574" s="3" t="str" cm="1">
        <f t="array" ref="K8574">_xlfn.LET(_xlpm.d,UPPER(TRIM(CLEAN(SUBSTITUTE(F8574,CHAR(160),"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75" spans="2:11" hidden="1" x14ac:dyDescent="0.25">
      <c r="B8575" s="20">
        <v>45954</v>
      </c>
      <c r="C8575" s="2" t="s">
        <v>1</v>
      </c>
      <c r="D8575" s="2" t="s">
        <v>2161</v>
      </c>
      <c r="E8575" s="2" t="s">
        <v>73</v>
      </c>
      <c r="F8575" s="2" t="s">
        <v>4112</v>
      </c>
      <c r="G8575" s="5">
        <v>35</v>
      </c>
      <c r="H8575" s="5">
        <v>40.99</v>
      </c>
      <c r="I8575" s="5">
        <v>1434.65</v>
      </c>
      <c r="J8575" s="5">
        <v>347384.93000000005</v>
      </c>
      <c r="K8575" s="3" t="str" cm="1">
        <f t="array" ref="K8575">_xlfn.LET(_xlpm.d,UPPER(TRIM(CLEAN(SUBSTITUTE(F8575,CHAR(160),"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76" spans="2:11" hidden="1" x14ac:dyDescent="0.25">
      <c r="B8576" s="20">
        <v>45954</v>
      </c>
      <c r="C8576" s="2" t="s">
        <v>1</v>
      </c>
      <c r="D8576" s="2" t="s">
        <v>2163</v>
      </c>
      <c r="E8576" s="2" t="s">
        <v>197</v>
      </c>
      <c r="F8576" s="2" t="s">
        <v>4112</v>
      </c>
      <c r="G8576" s="5">
        <v>90</v>
      </c>
      <c r="H8576" s="5">
        <v>41.5</v>
      </c>
      <c r="I8576" s="5">
        <v>3735</v>
      </c>
      <c r="J8576" s="5">
        <v>351119.93000000005</v>
      </c>
      <c r="K8576" s="3" t="str" cm="1">
        <f t="array" ref="K8576">_xlfn.LET(_xlpm.d,UPPER(TRIM(CLEAN(SUBSTITUTE(F8576,CHAR(160),"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77" spans="2:11" hidden="1" x14ac:dyDescent="0.25">
      <c r="B8577" s="20">
        <v>45954</v>
      </c>
      <c r="C8577" s="2" t="s">
        <v>1</v>
      </c>
      <c r="D8577" s="2" t="s">
        <v>3239</v>
      </c>
      <c r="E8577" s="2" t="s">
        <v>224</v>
      </c>
      <c r="F8577" s="2" t="s">
        <v>4112</v>
      </c>
      <c r="G8577" s="5">
        <v>32</v>
      </c>
      <c r="H8577" s="5">
        <v>41.5</v>
      </c>
      <c r="I8577" s="5">
        <v>1328</v>
      </c>
      <c r="J8577" s="5">
        <v>352447.93000000005</v>
      </c>
      <c r="K8577" s="3" t="str" cm="1">
        <f t="array" ref="K8577">_xlfn.LET(_xlpm.d,UPPER(TRIM(CLEAN(SUBSTITUTE(F8577,CHAR(160),"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78" spans="2:11" hidden="1" x14ac:dyDescent="0.25">
      <c r="B8578" s="20">
        <v>45954</v>
      </c>
      <c r="C8578" s="2" t="s">
        <v>1</v>
      </c>
      <c r="D8578" s="2" t="s">
        <v>3240</v>
      </c>
      <c r="E8578" s="2" t="s">
        <v>307</v>
      </c>
      <c r="F8578" s="2" t="s">
        <v>4112</v>
      </c>
      <c r="G8578" s="5">
        <v>32</v>
      </c>
      <c r="H8578" s="5">
        <v>41.5</v>
      </c>
      <c r="I8578" s="5">
        <v>1328</v>
      </c>
      <c r="J8578" s="5">
        <v>353775.93000000005</v>
      </c>
      <c r="K8578" s="3" t="str" cm="1">
        <f t="array" ref="K8578">_xlfn.LET(_xlpm.d,UPPER(TRIM(CLEAN(SUBSTITUTE(F8578,CHAR(160),"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79" spans="2:11" hidden="1" x14ac:dyDescent="0.25">
      <c r="B8579" s="20">
        <v>45957</v>
      </c>
      <c r="C8579" s="2" t="s">
        <v>1</v>
      </c>
      <c r="D8579" s="2" t="s">
        <v>2164</v>
      </c>
      <c r="E8579" s="2" t="s">
        <v>2165</v>
      </c>
      <c r="F8579" s="2" t="s">
        <v>4112</v>
      </c>
      <c r="G8579" s="5">
        <v>20</v>
      </c>
      <c r="H8579" s="5">
        <v>40.99</v>
      </c>
      <c r="I8579" s="5">
        <v>819.8</v>
      </c>
      <c r="J8579" s="5">
        <v>354595.73000000004</v>
      </c>
      <c r="K8579" s="3" t="str" cm="1">
        <f t="array" ref="K8579">_xlfn.LET(_xlpm.d,UPPER(TRIM(CLEAN(SUBSTITUTE(F8579,CHAR(160),"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80" spans="2:11" hidden="1" x14ac:dyDescent="0.25">
      <c r="B8580" s="20">
        <v>45958</v>
      </c>
      <c r="C8580" s="2" t="s">
        <v>1</v>
      </c>
      <c r="D8580" s="2" t="s">
        <v>1291</v>
      </c>
      <c r="E8580" s="2" t="s">
        <v>266</v>
      </c>
      <c r="F8580" s="2" t="s">
        <v>4112</v>
      </c>
      <c r="G8580" s="5">
        <v>40</v>
      </c>
      <c r="H8580" s="5">
        <v>41.5</v>
      </c>
      <c r="I8580" s="5">
        <v>1660</v>
      </c>
      <c r="J8580" s="5">
        <v>356255.73000000004</v>
      </c>
      <c r="K8580" s="3" t="str" cm="1">
        <f t="array" ref="K8580">_xlfn.LET(_xlpm.d,UPPER(TRIM(CLEAN(SUBSTITUTE(F8580,CHAR(160),"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81" spans="2:11" hidden="1" x14ac:dyDescent="0.25">
      <c r="B8581" s="20">
        <v>45958</v>
      </c>
      <c r="C8581" s="2" t="s">
        <v>1</v>
      </c>
      <c r="D8581" s="2" t="s">
        <v>1151</v>
      </c>
      <c r="E8581" s="2" t="s">
        <v>156</v>
      </c>
      <c r="F8581" s="2" t="s">
        <v>4112</v>
      </c>
      <c r="G8581" s="5">
        <v>40</v>
      </c>
      <c r="H8581" s="5">
        <v>41.5</v>
      </c>
      <c r="I8581" s="5">
        <v>1660</v>
      </c>
      <c r="J8581" s="5">
        <v>357915.73000000004</v>
      </c>
      <c r="K8581" s="3" t="str" cm="1">
        <f t="array" ref="K8581">_xlfn.LET(_xlpm.d,UPPER(TRIM(CLEAN(SUBSTITUTE(F8581,CHAR(160),"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82" spans="2:11" hidden="1" x14ac:dyDescent="0.25">
      <c r="B8582" s="20">
        <v>45959</v>
      </c>
      <c r="C8582" s="2" t="s">
        <v>1</v>
      </c>
      <c r="D8582" s="2" t="s">
        <v>1636</v>
      </c>
      <c r="E8582" s="2" t="s">
        <v>1634</v>
      </c>
      <c r="F8582" s="2" t="s">
        <v>4112</v>
      </c>
      <c r="G8582" s="5">
        <v>10</v>
      </c>
      <c r="H8582" s="5">
        <v>41.5</v>
      </c>
      <c r="I8582" s="5">
        <v>415</v>
      </c>
      <c r="J8582" s="5">
        <v>358330.73000000004</v>
      </c>
      <c r="K8582" s="3" t="str" cm="1">
        <f t="array" ref="K8582">_xlfn.LET(_xlpm.d,UPPER(TRIM(CLEAN(SUBSTITUTE(F8582,CHAR(160),"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83" spans="2:11" hidden="1" x14ac:dyDescent="0.25">
      <c r="B8583" s="20">
        <v>45960</v>
      </c>
      <c r="C8583" s="2" t="s">
        <v>1</v>
      </c>
      <c r="D8583" s="2" t="s">
        <v>1156</v>
      </c>
      <c r="E8583" s="2" t="s">
        <v>192</v>
      </c>
      <c r="F8583" s="2" t="s">
        <v>4112</v>
      </c>
      <c r="G8583" s="5">
        <v>40</v>
      </c>
      <c r="H8583" s="5">
        <v>41.5</v>
      </c>
      <c r="I8583" s="5">
        <v>1660</v>
      </c>
      <c r="J8583" s="5">
        <v>359990.73000000004</v>
      </c>
      <c r="K8583" s="3" t="str" cm="1">
        <f t="array" ref="K8583">_xlfn.LET(_xlpm.d,UPPER(TRIM(CLEAN(SUBSTITUTE(F8583,CHAR(160),"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84" spans="2:11" hidden="1" x14ac:dyDescent="0.25">
      <c r="B8584" s="20">
        <v>45961</v>
      </c>
      <c r="C8584" s="2" t="s">
        <v>1</v>
      </c>
      <c r="D8584" s="2" t="s">
        <v>1158</v>
      </c>
      <c r="E8584" s="2" t="s">
        <v>154</v>
      </c>
      <c r="F8584" s="2" t="s">
        <v>4112</v>
      </c>
      <c r="G8584" s="5">
        <v>40</v>
      </c>
      <c r="H8584" s="5">
        <v>41.5</v>
      </c>
      <c r="I8584" s="5">
        <v>1660</v>
      </c>
      <c r="J8584" s="5">
        <v>361650.73000000004</v>
      </c>
      <c r="K8584" s="3" t="str" cm="1">
        <f t="array" ref="K8584">_xlfn.LET(_xlpm.d,UPPER(TRIM(CLEAN(SUBSTITUTE(F8584,CHAR(160),"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85" spans="2:11" hidden="1" x14ac:dyDescent="0.25">
      <c r="B8585" s="20">
        <v>45961</v>
      </c>
      <c r="C8585" s="2" t="s">
        <v>1</v>
      </c>
      <c r="D8585" s="2" t="s">
        <v>2180</v>
      </c>
      <c r="E8585" s="2" t="s">
        <v>43</v>
      </c>
      <c r="F8585" s="2" t="s">
        <v>4112</v>
      </c>
      <c r="G8585" s="5">
        <v>10</v>
      </c>
      <c r="H8585" s="5">
        <v>38.799999999999997</v>
      </c>
      <c r="I8585" s="5">
        <v>388</v>
      </c>
      <c r="J8585" s="5">
        <v>362038.73000000004</v>
      </c>
      <c r="K8585" s="3" t="str" cm="1">
        <f t="array" ref="K8585">_xlfn.LET(_xlpm.d,UPPER(TRIM(CLEAN(SUBSTITUTE(F8585,CHAR(160),"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86" spans="2:11" hidden="1" x14ac:dyDescent="0.25">
      <c r="B8586" s="20">
        <v>45961</v>
      </c>
      <c r="C8586" s="2" t="s">
        <v>1</v>
      </c>
      <c r="D8586" s="2" t="s">
        <v>2181</v>
      </c>
      <c r="E8586" s="2" t="s">
        <v>305</v>
      </c>
      <c r="F8586" s="2" t="s">
        <v>4112</v>
      </c>
      <c r="G8586" s="5">
        <v>48</v>
      </c>
      <c r="H8586" s="5">
        <v>41.5</v>
      </c>
      <c r="I8586" s="5">
        <v>1992</v>
      </c>
      <c r="J8586" s="5">
        <v>364030.73000000004</v>
      </c>
      <c r="K8586" s="3" t="str" cm="1">
        <f t="array" ref="K8586">_xlfn.LET(_xlpm.d,UPPER(TRIM(CLEAN(SUBSTITUTE(F8586,CHAR(160),"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87" spans="2:11" hidden="1" x14ac:dyDescent="0.25">
      <c r="B8587" s="20">
        <v>45961</v>
      </c>
      <c r="C8587" s="2" t="s">
        <v>1</v>
      </c>
      <c r="D8587" s="2" t="s">
        <v>3255</v>
      </c>
      <c r="E8587" s="2" t="s">
        <v>224</v>
      </c>
      <c r="F8587" s="2" t="s">
        <v>4112</v>
      </c>
      <c r="G8587" s="5">
        <v>96</v>
      </c>
      <c r="H8587" s="5">
        <v>41.5</v>
      </c>
      <c r="I8587" s="5">
        <v>3984</v>
      </c>
      <c r="J8587" s="5">
        <v>368014.73000000004</v>
      </c>
      <c r="K8587" s="3" t="str" cm="1">
        <f t="array" ref="K8587">_xlfn.LET(_xlpm.d,UPPER(TRIM(CLEAN(SUBSTITUTE(F8587,CHAR(160),"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88" spans="2:11" hidden="1" x14ac:dyDescent="0.25">
      <c r="B8588" s="20">
        <v>45964</v>
      </c>
      <c r="C8588" s="2" t="s">
        <v>1</v>
      </c>
      <c r="D8588" s="2" t="s">
        <v>2182</v>
      </c>
      <c r="E8588" s="2" t="s">
        <v>248</v>
      </c>
      <c r="F8588" s="2" t="s">
        <v>4112</v>
      </c>
      <c r="G8588" s="5">
        <v>48</v>
      </c>
      <c r="H8588" s="5">
        <v>41.5</v>
      </c>
      <c r="I8588" s="5">
        <v>1992</v>
      </c>
      <c r="J8588" s="5">
        <v>370006.73000000004</v>
      </c>
      <c r="K8588" s="3" t="str" cm="1">
        <f t="array" ref="K8588">_xlfn.LET(_xlpm.d,UPPER(TRIM(CLEAN(SUBSTITUTE(F8588,CHAR(160),"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89" spans="2:11" hidden="1" x14ac:dyDescent="0.25">
      <c r="B8589" s="20">
        <v>45965</v>
      </c>
      <c r="C8589" s="2" t="s">
        <v>1</v>
      </c>
      <c r="D8589" s="2" t="s">
        <v>1296</v>
      </c>
      <c r="E8589" s="2" t="s">
        <v>158</v>
      </c>
      <c r="F8589" s="2" t="s">
        <v>4112</v>
      </c>
      <c r="G8589" s="5">
        <v>32</v>
      </c>
      <c r="H8589" s="5">
        <v>41.5</v>
      </c>
      <c r="I8589" s="5">
        <v>1328</v>
      </c>
      <c r="J8589" s="5">
        <v>371334.73000000004</v>
      </c>
      <c r="K8589" s="3" t="str" cm="1">
        <f t="array" ref="K8589">_xlfn.LET(_xlpm.d,UPPER(TRIM(CLEAN(SUBSTITUTE(F8589,CHAR(160),"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90" spans="2:11" hidden="1" x14ac:dyDescent="0.25">
      <c r="B8590" s="20">
        <v>45965</v>
      </c>
      <c r="C8590" s="2" t="s">
        <v>1</v>
      </c>
      <c r="D8590" s="2" t="s">
        <v>2430</v>
      </c>
      <c r="E8590" s="2" t="s">
        <v>143</v>
      </c>
      <c r="F8590" s="2" t="s">
        <v>4112</v>
      </c>
      <c r="G8590" s="5">
        <v>30</v>
      </c>
      <c r="H8590" s="5">
        <v>41.5</v>
      </c>
      <c r="I8590" s="5">
        <v>1245</v>
      </c>
      <c r="J8590" s="5">
        <v>372579.73000000004</v>
      </c>
      <c r="K8590" s="3" t="str" cm="1">
        <f t="array" ref="K8590">_xlfn.LET(_xlpm.d,UPPER(TRIM(CLEAN(SUBSTITUTE(F8590,CHAR(160),"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91" spans="2:11" hidden="1" x14ac:dyDescent="0.25">
      <c r="B8591" s="20">
        <v>45965</v>
      </c>
      <c r="C8591" s="2" t="s">
        <v>1</v>
      </c>
      <c r="D8591" s="2" t="s">
        <v>3893</v>
      </c>
      <c r="E8591" s="2" t="s">
        <v>141</v>
      </c>
      <c r="F8591" s="2" t="s">
        <v>4112</v>
      </c>
      <c r="G8591" s="5">
        <v>40</v>
      </c>
      <c r="H8591" s="5">
        <v>41.5</v>
      </c>
      <c r="I8591" s="5">
        <v>1660</v>
      </c>
      <c r="J8591" s="5">
        <v>374239.73000000004</v>
      </c>
      <c r="K8591" s="3" t="str" cm="1">
        <f t="array" ref="K8591">_xlfn.LET(_xlpm.d,UPPER(TRIM(CLEAN(SUBSTITUTE(F8591,CHAR(160),"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92" spans="2:11" hidden="1" x14ac:dyDescent="0.25">
      <c r="B8592" s="20">
        <v>45965</v>
      </c>
      <c r="C8592" s="2" t="s">
        <v>1</v>
      </c>
      <c r="D8592" s="2" t="s">
        <v>1297</v>
      </c>
      <c r="E8592" s="2" t="s">
        <v>156</v>
      </c>
      <c r="F8592" s="2" t="s">
        <v>4112</v>
      </c>
      <c r="G8592" s="5">
        <v>72</v>
      </c>
      <c r="H8592" s="5">
        <v>41.5</v>
      </c>
      <c r="I8592" s="5">
        <v>2988</v>
      </c>
      <c r="J8592" s="5">
        <v>377227.73000000004</v>
      </c>
      <c r="K8592" s="3" t="str" cm="1">
        <f t="array" ref="K8592">_xlfn.LET(_xlpm.d,UPPER(TRIM(CLEAN(SUBSTITUTE(F8592,CHAR(160),"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93" spans="2:11" hidden="1" x14ac:dyDescent="0.25">
      <c r="B8593" s="20">
        <v>45965</v>
      </c>
      <c r="C8593" s="2" t="s">
        <v>1</v>
      </c>
      <c r="D8593" s="2" t="s">
        <v>716</v>
      </c>
      <c r="E8593" s="2" t="s">
        <v>273</v>
      </c>
      <c r="F8593" s="2" t="s">
        <v>4112</v>
      </c>
      <c r="G8593" s="5">
        <v>40</v>
      </c>
      <c r="H8593" s="5">
        <v>41.5</v>
      </c>
      <c r="I8593" s="5">
        <v>1660</v>
      </c>
      <c r="J8593" s="5">
        <v>378887.73000000004</v>
      </c>
      <c r="K8593" s="3" t="str" cm="1">
        <f t="array" ref="K8593">_xlfn.LET(_xlpm.d,UPPER(TRIM(CLEAN(SUBSTITUTE(F8593,CHAR(160),"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94" spans="2:11" hidden="1" x14ac:dyDescent="0.25">
      <c r="B8594" s="20">
        <v>45966</v>
      </c>
      <c r="C8594" s="2" t="s">
        <v>1</v>
      </c>
      <c r="D8594" s="2" t="s">
        <v>3261</v>
      </c>
      <c r="E8594" s="2" t="s">
        <v>228</v>
      </c>
      <c r="F8594" s="2" t="s">
        <v>4112</v>
      </c>
      <c r="G8594" s="5">
        <v>32</v>
      </c>
      <c r="H8594" s="5">
        <v>41.5</v>
      </c>
      <c r="I8594" s="5">
        <v>1328</v>
      </c>
      <c r="J8594" s="5">
        <v>380215.73000000004</v>
      </c>
      <c r="K8594" s="3" t="str" cm="1">
        <f t="array" ref="K8594">_xlfn.LET(_xlpm.d,UPPER(TRIM(CLEAN(SUBSTITUTE(F8594,CHAR(160),"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95" spans="2:11" hidden="1" x14ac:dyDescent="0.25">
      <c r="B8595" s="20">
        <v>45967</v>
      </c>
      <c r="C8595" s="2" t="s">
        <v>1</v>
      </c>
      <c r="D8595" s="2" t="s">
        <v>719</v>
      </c>
      <c r="E8595" s="2" t="s">
        <v>192</v>
      </c>
      <c r="F8595" s="2" t="s">
        <v>4112</v>
      </c>
      <c r="G8595" s="5">
        <v>32</v>
      </c>
      <c r="H8595" s="5">
        <v>41.5</v>
      </c>
      <c r="I8595" s="5">
        <v>1328</v>
      </c>
      <c r="J8595" s="5">
        <v>381543.73000000004</v>
      </c>
      <c r="K8595" s="3" t="str" cm="1">
        <f t="array" ref="K8595">_xlfn.LET(_xlpm.d,UPPER(TRIM(CLEAN(SUBSTITUTE(F8595,CHAR(160),"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96" spans="2:11" hidden="1" x14ac:dyDescent="0.25">
      <c r="B8596" s="20">
        <v>45967</v>
      </c>
      <c r="C8596" s="2" t="s">
        <v>1</v>
      </c>
      <c r="D8596" s="2" t="s">
        <v>3263</v>
      </c>
      <c r="E8596" s="2" t="s">
        <v>3</v>
      </c>
      <c r="F8596" s="2" t="s">
        <v>4112</v>
      </c>
      <c r="G8596" s="5">
        <v>16</v>
      </c>
      <c r="H8596" s="5">
        <v>40.99</v>
      </c>
      <c r="I8596" s="5">
        <v>655.84</v>
      </c>
      <c r="J8596" s="5">
        <v>382199.57000000007</v>
      </c>
      <c r="K8596" s="3" t="str" cm="1">
        <f t="array" ref="K8596">_xlfn.LET(_xlpm.d,UPPER(TRIM(CLEAN(SUBSTITUTE(F8596,CHAR(160),"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97" spans="2:11" hidden="1" x14ac:dyDescent="0.25">
      <c r="B8597" s="20">
        <v>45967</v>
      </c>
      <c r="C8597" s="2" t="s">
        <v>1</v>
      </c>
      <c r="D8597" s="2" t="s">
        <v>2192</v>
      </c>
      <c r="E8597" s="2" t="s">
        <v>197</v>
      </c>
      <c r="F8597" s="2" t="s">
        <v>4112</v>
      </c>
      <c r="G8597" s="5">
        <v>48</v>
      </c>
      <c r="H8597" s="5">
        <v>41.5</v>
      </c>
      <c r="I8597" s="5">
        <v>1992</v>
      </c>
      <c r="J8597" s="5">
        <v>384191.57000000007</v>
      </c>
      <c r="K8597" s="3" t="str" cm="1">
        <f t="array" ref="K8597">_xlfn.LET(_xlpm.d,UPPER(TRIM(CLEAN(SUBSTITUTE(F8597,CHAR(160),"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98" spans="2:11" hidden="1" x14ac:dyDescent="0.25">
      <c r="B8598" s="20">
        <v>45967</v>
      </c>
      <c r="C8598" s="2" t="s">
        <v>1</v>
      </c>
      <c r="D8598" s="2" t="s">
        <v>3267</v>
      </c>
      <c r="E8598" s="2" t="s">
        <v>286</v>
      </c>
      <c r="F8598" s="2" t="s">
        <v>4112</v>
      </c>
      <c r="G8598" s="5">
        <v>16</v>
      </c>
      <c r="H8598" s="5">
        <v>41.5</v>
      </c>
      <c r="I8598" s="5">
        <v>664</v>
      </c>
      <c r="J8598" s="5">
        <v>384855.57000000007</v>
      </c>
      <c r="K8598" s="3" t="str" cm="1">
        <f t="array" ref="K8598">_xlfn.LET(_xlpm.d,UPPER(TRIM(CLEAN(SUBSTITUTE(F8598,CHAR(160),"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599" spans="2:11" hidden="1" x14ac:dyDescent="0.25">
      <c r="B8599" s="20">
        <v>45968</v>
      </c>
      <c r="C8599" s="2" t="s">
        <v>1</v>
      </c>
      <c r="D8599" s="2" t="s">
        <v>4127</v>
      </c>
      <c r="E8599" s="2" t="s">
        <v>491</v>
      </c>
      <c r="F8599" s="2" t="s">
        <v>4112</v>
      </c>
      <c r="G8599" s="5">
        <v>10</v>
      </c>
      <c r="H8599" s="5">
        <v>41.5</v>
      </c>
      <c r="I8599" s="5">
        <v>415</v>
      </c>
      <c r="J8599" s="5">
        <v>385270.57000000007</v>
      </c>
      <c r="K8599" s="3" t="str" cm="1">
        <f t="array" ref="K8599">_xlfn.LET(_xlpm.d,UPPER(TRIM(CLEAN(SUBSTITUTE(F8599,CHAR(160),"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00" spans="2:11" hidden="1" x14ac:dyDescent="0.25">
      <c r="B8600" s="20">
        <v>45968</v>
      </c>
      <c r="C8600" s="2" t="s">
        <v>1</v>
      </c>
      <c r="D8600" s="2" t="s">
        <v>1165</v>
      </c>
      <c r="E8600" s="2" t="s">
        <v>154</v>
      </c>
      <c r="F8600" s="2" t="s">
        <v>4112</v>
      </c>
      <c r="G8600" s="5">
        <v>32</v>
      </c>
      <c r="H8600" s="5">
        <v>41.5</v>
      </c>
      <c r="I8600" s="5">
        <v>1328</v>
      </c>
      <c r="J8600" s="5">
        <v>386598.57000000007</v>
      </c>
      <c r="K8600" s="3" t="str" cm="1">
        <f t="array" ref="K8600">_xlfn.LET(_xlpm.d,UPPER(TRIM(CLEAN(SUBSTITUTE(F8600,CHAR(160),"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01" spans="2:11" hidden="1" x14ac:dyDescent="0.25">
      <c r="B8601" s="20">
        <v>45968</v>
      </c>
      <c r="C8601" s="2" t="s">
        <v>1</v>
      </c>
      <c r="D8601" s="2" t="s">
        <v>3274</v>
      </c>
      <c r="E8601" s="2" t="s">
        <v>307</v>
      </c>
      <c r="F8601" s="2" t="s">
        <v>4128</v>
      </c>
      <c r="G8601" s="5">
        <v>32</v>
      </c>
      <c r="H8601" s="5">
        <v>41.5</v>
      </c>
      <c r="I8601" s="5">
        <v>1328</v>
      </c>
      <c r="J8601" s="5">
        <v>387926.57000000007</v>
      </c>
      <c r="K8601" s="3" t="str" cm="1">
        <f t="array" ref="K8601">_xlfn.LET(_xlpm.d,UPPER(TRIM(CLEAN(SUBSTITUTE(F8601,CHAR(160),"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02" spans="2:11" hidden="1" x14ac:dyDescent="0.25">
      <c r="B8602" s="20">
        <v>45968</v>
      </c>
      <c r="C8602" s="2" t="s">
        <v>1</v>
      </c>
      <c r="D8602" s="2" t="s">
        <v>3275</v>
      </c>
      <c r="E8602" s="2" t="s">
        <v>224</v>
      </c>
      <c r="F8602" s="2" t="s">
        <v>4128</v>
      </c>
      <c r="G8602" s="5">
        <v>112</v>
      </c>
      <c r="H8602" s="5">
        <v>41.5</v>
      </c>
      <c r="I8602" s="5">
        <v>4648</v>
      </c>
      <c r="J8602" s="5">
        <v>392574.57000000007</v>
      </c>
      <c r="K8602" s="3" t="str" cm="1">
        <f t="array" ref="K8602">_xlfn.LET(_xlpm.d,UPPER(TRIM(CLEAN(SUBSTITUTE(F8602,CHAR(160),"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03" spans="2:11" hidden="1" x14ac:dyDescent="0.25">
      <c r="B8603" s="20">
        <v>45971</v>
      </c>
      <c r="C8603" s="2" t="s">
        <v>1</v>
      </c>
      <c r="D8603" s="2" t="s">
        <v>3277</v>
      </c>
      <c r="E8603" s="2" t="s">
        <v>248</v>
      </c>
      <c r="F8603" s="2" t="s">
        <v>4112</v>
      </c>
      <c r="G8603" s="5">
        <v>16</v>
      </c>
      <c r="H8603" s="5">
        <v>41.5</v>
      </c>
      <c r="I8603" s="5">
        <v>664</v>
      </c>
      <c r="J8603" s="5">
        <v>393238.57000000007</v>
      </c>
      <c r="K8603" s="3" t="str" cm="1">
        <f t="array" ref="K8603">_xlfn.LET(_xlpm.d,UPPER(TRIM(CLEAN(SUBSTITUTE(F8603,CHAR(160),"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04" spans="2:11" hidden="1" x14ac:dyDescent="0.25">
      <c r="B8604" s="20">
        <v>45972</v>
      </c>
      <c r="C8604" s="2" t="s">
        <v>1</v>
      </c>
      <c r="D8604" s="2" t="s">
        <v>4129</v>
      </c>
      <c r="E8604" s="2" t="s">
        <v>147</v>
      </c>
      <c r="F8604" s="2" t="s">
        <v>4112</v>
      </c>
      <c r="G8604" s="5">
        <v>32</v>
      </c>
      <c r="H8604" s="5">
        <v>41.5</v>
      </c>
      <c r="I8604" s="5">
        <v>1328</v>
      </c>
      <c r="J8604" s="5">
        <v>394566.57000000007</v>
      </c>
      <c r="K8604" s="3" t="str" cm="1">
        <f t="array" ref="K8604">_xlfn.LET(_xlpm.d,UPPER(TRIM(CLEAN(SUBSTITUTE(F8604,CHAR(160),"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05" spans="2:11" hidden="1" x14ac:dyDescent="0.25">
      <c r="B8605" s="20">
        <v>45972</v>
      </c>
      <c r="C8605" s="2" t="s">
        <v>1</v>
      </c>
      <c r="D8605" s="2" t="s">
        <v>3895</v>
      </c>
      <c r="E8605" s="2" t="s">
        <v>261</v>
      </c>
      <c r="F8605" s="2" t="s">
        <v>4112</v>
      </c>
      <c r="G8605" s="5">
        <v>30</v>
      </c>
      <c r="H8605" s="5">
        <v>41.5</v>
      </c>
      <c r="I8605" s="5">
        <v>1245</v>
      </c>
      <c r="J8605" s="5">
        <v>395811.57000000007</v>
      </c>
      <c r="K8605" s="3" t="str" cm="1">
        <f t="array" ref="K8605">_xlfn.LET(_xlpm.d,UPPER(TRIM(CLEAN(SUBSTITUTE(F8605,CHAR(160),"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06" spans="2:11" hidden="1" x14ac:dyDescent="0.25">
      <c r="B8606" s="20">
        <v>45973</v>
      </c>
      <c r="C8606" s="2" t="s">
        <v>1</v>
      </c>
      <c r="D8606" s="2" t="s">
        <v>1168</v>
      </c>
      <c r="E8606" s="2" t="s">
        <v>149</v>
      </c>
      <c r="F8606" s="2" t="s">
        <v>4112</v>
      </c>
      <c r="G8606" s="5">
        <v>32</v>
      </c>
      <c r="H8606" s="5">
        <v>41.5</v>
      </c>
      <c r="I8606" s="5">
        <v>1328</v>
      </c>
      <c r="J8606" s="5">
        <v>397139.57000000007</v>
      </c>
      <c r="K8606" s="3" t="str" cm="1">
        <f t="array" ref="K8606">_xlfn.LET(_xlpm.d,UPPER(TRIM(CLEAN(SUBSTITUTE(F8606,CHAR(160),"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07" spans="2:11" hidden="1" x14ac:dyDescent="0.25">
      <c r="B8607" s="20">
        <v>45974</v>
      </c>
      <c r="C8607" s="2" t="s">
        <v>1</v>
      </c>
      <c r="D8607" s="2" t="s">
        <v>1170</v>
      </c>
      <c r="E8607" s="2" t="s">
        <v>180</v>
      </c>
      <c r="F8607" s="2" t="s">
        <v>4112</v>
      </c>
      <c r="G8607" s="5">
        <v>32</v>
      </c>
      <c r="H8607" s="5">
        <v>41.5</v>
      </c>
      <c r="I8607" s="5">
        <v>1328</v>
      </c>
      <c r="J8607" s="5">
        <v>398467.57000000007</v>
      </c>
      <c r="K8607" s="3" t="str" cm="1">
        <f t="array" ref="K8607">_xlfn.LET(_xlpm.d,UPPER(TRIM(CLEAN(SUBSTITUTE(F8607,CHAR(160),"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08" spans="2:11" hidden="1" x14ac:dyDescent="0.25">
      <c r="B8608" s="20">
        <v>45974</v>
      </c>
      <c r="C8608" s="2" t="s">
        <v>1</v>
      </c>
      <c r="D8608" s="2" t="s">
        <v>725</v>
      </c>
      <c r="E8608" s="2" t="s">
        <v>192</v>
      </c>
      <c r="F8608" s="2" t="s">
        <v>4112</v>
      </c>
      <c r="G8608" s="5">
        <v>16</v>
      </c>
      <c r="H8608" s="5">
        <v>41.5</v>
      </c>
      <c r="I8608" s="5">
        <v>664</v>
      </c>
      <c r="J8608" s="5">
        <v>399131.57000000007</v>
      </c>
      <c r="K8608" s="3" t="str" cm="1">
        <f t="array" ref="K8608">_xlfn.LET(_xlpm.d,UPPER(TRIM(CLEAN(SUBSTITUTE(F8608,CHAR(160),"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09" spans="2:11" hidden="1" x14ac:dyDescent="0.25">
      <c r="B8609" s="20">
        <v>45974</v>
      </c>
      <c r="C8609" s="2" t="s">
        <v>1</v>
      </c>
      <c r="D8609" s="2" t="s">
        <v>2196</v>
      </c>
      <c r="E8609" s="2" t="s">
        <v>305</v>
      </c>
      <c r="F8609" s="2" t="s">
        <v>4112</v>
      </c>
      <c r="G8609" s="5">
        <v>48</v>
      </c>
      <c r="H8609" s="5">
        <v>41.5</v>
      </c>
      <c r="I8609" s="5">
        <v>1992</v>
      </c>
      <c r="J8609" s="5">
        <v>401123.57000000007</v>
      </c>
      <c r="K8609" s="3" t="str" cm="1">
        <f t="array" ref="K8609">_xlfn.LET(_xlpm.d,UPPER(TRIM(CLEAN(SUBSTITUTE(F8609,CHAR(160),"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10" spans="2:11" hidden="1" x14ac:dyDescent="0.25">
      <c r="B8610" s="20">
        <v>45975</v>
      </c>
      <c r="C8610" s="2" t="s">
        <v>1</v>
      </c>
      <c r="D8610" s="2" t="s">
        <v>1462</v>
      </c>
      <c r="E8610" s="2" t="s">
        <v>236</v>
      </c>
      <c r="F8610" s="2" t="s">
        <v>4112</v>
      </c>
      <c r="G8610" s="5">
        <v>40</v>
      </c>
      <c r="H8610" s="5">
        <v>41.5</v>
      </c>
      <c r="I8610" s="5">
        <v>1660</v>
      </c>
      <c r="J8610" s="5">
        <v>402783.57000000007</v>
      </c>
      <c r="K8610" s="3" t="str" cm="1">
        <f t="array" ref="K8610">_xlfn.LET(_xlpm.d,UPPER(TRIM(CLEAN(SUBSTITUTE(F8610,CHAR(160),"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11" spans="2:11" hidden="1" x14ac:dyDescent="0.25">
      <c r="B8611" s="20">
        <v>45975</v>
      </c>
      <c r="C8611" s="2" t="s">
        <v>1</v>
      </c>
      <c r="D8611" s="2" t="s">
        <v>1620</v>
      </c>
      <c r="E8611" s="2" t="s">
        <v>78</v>
      </c>
      <c r="F8611" s="2" t="s">
        <v>4112</v>
      </c>
      <c r="G8611" s="5">
        <v>32</v>
      </c>
      <c r="H8611" s="5">
        <v>41.5</v>
      </c>
      <c r="I8611" s="5">
        <v>1328</v>
      </c>
      <c r="J8611" s="5">
        <v>404111.57000000007</v>
      </c>
      <c r="K8611" s="3" t="str" cm="1">
        <f t="array" ref="K8611">_xlfn.LET(_xlpm.d,UPPER(TRIM(CLEAN(SUBSTITUTE(F8611,CHAR(160),"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12" spans="2:11" hidden="1" x14ac:dyDescent="0.25">
      <c r="B8612" s="20">
        <v>45975</v>
      </c>
      <c r="C8612" s="2" t="s">
        <v>1</v>
      </c>
      <c r="D8612" s="2" t="s">
        <v>3839</v>
      </c>
      <c r="E8612" s="2" t="s">
        <v>835</v>
      </c>
      <c r="F8612" s="2" t="s">
        <v>4112</v>
      </c>
      <c r="G8612" s="5">
        <v>10</v>
      </c>
      <c r="H8612" s="5">
        <v>40.99</v>
      </c>
      <c r="I8612" s="5">
        <v>409.9</v>
      </c>
      <c r="J8612" s="5">
        <v>404521.47000000009</v>
      </c>
      <c r="K8612" s="3" t="str" cm="1">
        <f t="array" ref="K8612">_xlfn.LET(_xlpm.d,UPPER(TRIM(CLEAN(SUBSTITUTE(F8612,CHAR(160),"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13" spans="2:11" hidden="1" x14ac:dyDescent="0.25">
      <c r="B8613" s="20">
        <v>45975</v>
      </c>
      <c r="C8613" s="2" t="s">
        <v>1</v>
      </c>
      <c r="D8613" s="2" t="s">
        <v>2202</v>
      </c>
      <c r="E8613" s="2" t="s">
        <v>224</v>
      </c>
      <c r="F8613" s="2" t="s">
        <v>4112</v>
      </c>
      <c r="G8613" s="5">
        <v>32</v>
      </c>
      <c r="H8613" s="5">
        <v>41.5</v>
      </c>
      <c r="I8613" s="5">
        <v>1328</v>
      </c>
      <c r="J8613" s="5">
        <v>405849.47000000009</v>
      </c>
      <c r="K8613" s="3" t="str" cm="1">
        <f t="array" ref="K8613">_xlfn.LET(_xlpm.d,UPPER(TRIM(CLEAN(SUBSTITUTE(F8613,CHAR(160),"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14" spans="2:11" hidden="1" x14ac:dyDescent="0.25">
      <c r="B8614" s="20">
        <v>45979</v>
      </c>
      <c r="C8614" s="2" t="s">
        <v>1</v>
      </c>
      <c r="D8614" s="2" t="s">
        <v>1173</v>
      </c>
      <c r="E8614" s="2" t="s">
        <v>162</v>
      </c>
      <c r="F8614" s="2" t="s">
        <v>4112</v>
      </c>
      <c r="G8614" s="5">
        <v>40</v>
      </c>
      <c r="H8614" s="5">
        <v>41.5</v>
      </c>
      <c r="I8614" s="5">
        <v>1660</v>
      </c>
      <c r="J8614" s="5">
        <v>407509.47000000009</v>
      </c>
      <c r="K8614" s="3" t="str" cm="1">
        <f t="array" ref="K8614">_xlfn.LET(_xlpm.d,UPPER(TRIM(CLEAN(SUBSTITUTE(F8614,CHAR(160),"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15" spans="2:11" hidden="1" x14ac:dyDescent="0.25">
      <c r="B8615" s="20">
        <v>45979</v>
      </c>
      <c r="C8615" s="2" t="s">
        <v>1</v>
      </c>
      <c r="D8615" s="2" t="s">
        <v>1468</v>
      </c>
      <c r="E8615" s="2" t="s">
        <v>158</v>
      </c>
      <c r="F8615" s="2" t="s">
        <v>4112</v>
      </c>
      <c r="G8615" s="5">
        <v>24</v>
      </c>
      <c r="H8615" s="5">
        <v>41.5</v>
      </c>
      <c r="I8615" s="5">
        <v>996</v>
      </c>
      <c r="J8615" s="5">
        <v>408505.47000000009</v>
      </c>
      <c r="K8615" s="3" t="str" cm="1">
        <f t="array" ref="K8615">_xlfn.LET(_xlpm.d,UPPER(TRIM(CLEAN(SUBSTITUTE(F8615,CHAR(160),"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16" spans="2:11" hidden="1" x14ac:dyDescent="0.25">
      <c r="B8616" s="20">
        <v>45979</v>
      </c>
      <c r="C8616" s="2" t="s">
        <v>1</v>
      </c>
      <c r="D8616" s="2" t="s">
        <v>1469</v>
      </c>
      <c r="E8616" s="2" t="s">
        <v>141</v>
      </c>
      <c r="F8616" s="2" t="s">
        <v>4112</v>
      </c>
      <c r="G8616" s="5">
        <v>64</v>
      </c>
      <c r="H8616" s="5">
        <v>41.5</v>
      </c>
      <c r="I8616" s="5">
        <v>2656</v>
      </c>
      <c r="J8616" s="5">
        <v>411161.47000000009</v>
      </c>
      <c r="K8616" s="3" t="str" cm="1">
        <f t="array" ref="K8616">_xlfn.LET(_xlpm.d,UPPER(TRIM(CLEAN(SUBSTITUTE(F8616,CHAR(160),"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17" spans="2:11" hidden="1" x14ac:dyDescent="0.25">
      <c r="B8617" s="20">
        <v>45979</v>
      </c>
      <c r="C8617" s="2" t="s">
        <v>1</v>
      </c>
      <c r="D8617" s="2" t="s">
        <v>2206</v>
      </c>
      <c r="E8617" s="2" t="s">
        <v>165</v>
      </c>
      <c r="F8617" s="2" t="s">
        <v>4112</v>
      </c>
      <c r="G8617" s="5">
        <v>20</v>
      </c>
      <c r="H8617" s="5">
        <v>41.5</v>
      </c>
      <c r="I8617" s="5">
        <v>830</v>
      </c>
      <c r="J8617" s="5">
        <v>411991.47000000009</v>
      </c>
      <c r="K8617" s="3" t="str" cm="1">
        <f t="array" ref="K8617">_xlfn.LET(_xlpm.d,UPPER(TRIM(CLEAN(SUBSTITUTE(F8617,CHAR(160),"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18" spans="2:11" hidden="1" x14ac:dyDescent="0.25">
      <c r="B8618" s="20">
        <v>45979</v>
      </c>
      <c r="C8618" s="2" t="s">
        <v>1</v>
      </c>
      <c r="D8618" s="2" t="s">
        <v>2207</v>
      </c>
      <c r="E8618" s="2" t="s">
        <v>311</v>
      </c>
      <c r="F8618" s="2" t="s">
        <v>4112</v>
      </c>
      <c r="G8618" s="5">
        <v>96</v>
      </c>
      <c r="H8618" s="5">
        <v>41.5</v>
      </c>
      <c r="I8618" s="5">
        <v>3984</v>
      </c>
      <c r="J8618" s="5">
        <v>415975.47000000009</v>
      </c>
      <c r="K8618" s="3" t="str" cm="1">
        <f t="array" ref="K8618">_xlfn.LET(_xlpm.d,UPPER(TRIM(CLEAN(SUBSTITUTE(F8618,CHAR(160),"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19" spans="2:11" hidden="1" x14ac:dyDescent="0.25">
      <c r="B8619" s="20">
        <v>45981</v>
      </c>
      <c r="C8619" s="2" t="s">
        <v>1</v>
      </c>
      <c r="D8619" s="2" t="s">
        <v>4130</v>
      </c>
      <c r="E8619" s="2" t="s">
        <v>149</v>
      </c>
      <c r="F8619" s="2" t="s">
        <v>4112</v>
      </c>
      <c r="G8619" s="5">
        <v>32</v>
      </c>
      <c r="H8619" s="5">
        <v>41.5</v>
      </c>
      <c r="I8619" s="5">
        <v>1328</v>
      </c>
      <c r="J8619" s="5">
        <v>417303.47000000009</v>
      </c>
      <c r="K8619" s="3" t="str" cm="1">
        <f t="array" ref="K8619">_xlfn.LET(_xlpm.d,UPPER(TRIM(CLEAN(SUBSTITUTE(F8619,CHAR(160),"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20" spans="2:11" hidden="1" x14ac:dyDescent="0.25">
      <c r="B8620" s="20">
        <v>45981</v>
      </c>
      <c r="C8620" s="2" t="s">
        <v>1</v>
      </c>
      <c r="D8620" s="2" t="s">
        <v>1179</v>
      </c>
      <c r="E8620" s="2" t="s">
        <v>197</v>
      </c>
      <c r="F8620" s="2" t="s">
        <v>4112</v>
      </c>
      <c r="G8620" s="5">
        <v>116</v>
      </c>
      <c r="H8620" s="5">
        <v>41.5</v>
      </c>
      <c r="I8620" s="5">
        <v>4814</v>
      </c>
      <c r="J8620" s="5">
        <v>422117.47000000009</v>
      </c>
      <c r="K8620" s="3" t="str" cm="1">
        <f t="array" ref="K8620">_xlfn.LET(_xlpm.d,UPPER(TRIM(CLEAN(SUBSTITUTE(F8620,CHAR(160),"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21" spans="2:11" hidden="1" x14ac:dyDescent="0.25">
      <c r="B8621" s="20">
        <v>45982</v>
      </c>
      <c r="C8621" s="2" t="s">
        <v>1</v>
      </c>
      <c r="D8621" s="2" t="s">
        <v>3290</v>
      </c>
      <c r="E8621" s="2" t="s">
        <v>1701</v>
      </c>
      <c r="F8621" s="2" t="s">
        <v>4112</v>
      </c>
      <c r="G8621" s="5">
        <v>138</v>
      </c>
      <c r="H8621" s="5">
        <v>41.5</v>
      </c>
      <c r="I8621" s="5">
        <v>5727</v>
      </c>
      <c r="J8621" s="5">
        <v>427844.47000000009</v>
      </c>
      <c r="K8621" s="3" t="str" cm="1">
        <f t="array" ref="K8621">_xlfn.LET(_xlpm.d,UPPER(TRIM(CLEAN(SUBSTITUTE(F8621,CHAR(160),"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22" spans="2:11" hidden="1" x14ac:dyDescent="0.25">
      <c r="B8622" s="20">
        <v>45982</v>
      </c>
      <c r="C8622" s="2" t="s">
        <v>1</v>
      </c>
      <c r="D8622" s="2" t="s">
        <v>3292</v>
      </c>
      <c r="E8622" s="2" t="s">
        <v>238</v>
      </c>
      <c r="F8622" s="2" t="s">
        <v>4112</v>
      </c>
      <c r="G8622" s="5">
        <v>20</v>
      </c>
      <c r="H8622" s="5">
        <v>41.5</v>
      </c>
      <c r="I8622" s="5">
        <v>830</v>
      </c>
      <c r="J8622" s="5">
        <v>428674.47000000009</v>
      </c>
      <c r="K8622" s="3" t="str" cm="1">
        <f t="array" ref="K8622">_xlfn.LET(_xlpm.d,UPPER(TRIM(CLEAN(SUBSTITUTE(F8622,CHAR(160),"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23" spans="2:11" hidden="1" x14ac:dyDescent="0.25">
      <c r="B8623" s="20">
        <v>45982</v>
      </c>
      <c r="C8623" s="2" t="s">
        <v>1</v>
      </c>
      <c r="D8623" s="2" t="s">
        <v>2209</v>
      </c>
      <c r="E8623" s="2" t="s">
        <v>78</v>
      </c>
      <c r="F8623" s="2" t="s">
        <v>4112</v>
      </c>
      <c r="G8623" s="5">
        <v>20</v>
      </c>
      <c r="H8623" s="5">
        <v>41.5</v>
      </c>
      <c r="I8623" s="5">
        <v>830</v>
      </c>
      <c r="J8623" s="5">
        <v>429504.47000000009</v>
      </c>
      <c r="K8623" s="3" t="str" cm="1">
        <f t="array" ref="K8623">_xlfn.LET(_xlpm.d,UPPER(TRIM(CLEAN(SUBSTITUTE(F8623,CHAR(160),"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24" spans="2:11" hidden="1" x14ac:dyDescent="0.25">
      <c r="B8624" s="20">
        <v>45982</v>
      </c>
      <c r="C8624" s="2" t="s">
        <v>1</v>
      </c>
      <c r="D8624" s="2" t="s">
        <v>3294</v>
      </c>
      <c r="E8624" s="2" t="s">
        <v>234</v>
      </c>
      <c r="F8624" s="2" t="s">
        <v>4112</v>
      </c>
      <c r="G8624" s="5">
        <v>40</v>
      </c>
      <c r="H8624" s="5">
        <v>41.5</v>
      </c>
      <c r="I8624" s="5">
        <v>1660</v>
      </c>
      <c r="J8624" s="5">
        <v>431164.47000000009</v>
      </c>
      <c r="K8624" s="3" t="str" cm="1">
        <f t="array" ref="K8624">_xlfn.LET(_xlpm.d,UPPER(TRIM(CLEAN(SUBSTITUTE(F8624,CHAR(160),"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25" spans="2:11" hidden="1" x14ac:dyDescent="0.25">
      <c r="B8625" s="20">
        <v>45982</v>
      </c>
      <c r="C8625" s="2" t="s">
        <v>1</v>
      </c>
      <c r="D8625" s="2" t="s">
        <v>3295</v>
      </c>
      <c r="E8625" s="2" t="s">
        <v>228</v>
      </c>
      <c r="F8625" s="2" t="s">
        <v>4112</v>
      </c>
      <c r="G8625" s="5">
        <v>48</v>
      </c>
      <c r="H8625" s="5">
        <v>41.5</v>
      </c>
      <c r="I8625" s="5">
        <v>1992</v>
      </c>
      <c r="J8625" s="5">
        <v>433156.47000000009</v>
      </c>
      <c r="K8625" s="3" t="str" cm="1">
        <f t="array" ref="K8625">_xlfn.LET(_xlpm.d,UPPER(TRIM(CLEAN(SUBSTITUTE(F8625,CHAR(160),"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26" spans="2:11" hidden="1" x14ac:dyDescent="0.25">
      <c r="B8626" s="20">
        <v>45985</v>
      </c>
      <c r="C8626" s="2" t="s">
        <v>1</v>
      </c>
      <c r="D8626" s="2" t="s">
        <v>2213</v>
      </c>
      <c r="E8626" s="2" t="s">
        <v>254</v>
      </c>
      <c r="F8626" s="2" t="s">
        <v>4112</v>
      </c>
      <c r="G8626" s="5">
        <v>30</v>
      </c>
      <c r="H8626" s="5">
        <v>41.5</v>
      </c>
      <c r="I8626" s="5">
        <v>1245</v>
      </c>
      <c r="J8626" s="5">
        <v>434401.47000000009</v>
      </c>
      <c r="K8626" s="3" t="str" cm="1">
        <f t="array" ref="K8626">_xlfn.LET(_xlpm.d,UPPER(TRIM(CLEAN(SUBSTITUTE(F8626,CHAR(160),"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27" spans="2:11" hidden="1" x14ac:dyDescent="0.25">
      <c r="B8627" s="20">
        <v>45986</v>
      </c>
      <c r="C8627" s="2" t="s">
        <v>1</v>
      </c>
      <c r="D8627" s="2" t="s">
        <v>2475</v>
      </c>
      <c r="E8627" s="2" t="s">
        <v>273</v>
      </c>
      <c r="F8627" s="2" t="s">
        <v>4112</v>
      </c>
      <c r="G8627" s="5">
        <v>40</v>
      </c>
      <c r="H8627" s="5">
        <v>41.5</v>
      </c>
      <c r="I8627" s="5">
        <v>1660</v>
      </c>
      <c r="J8627" s="5">
        <v>436061.47000000009</v>
      </c>
      <c r="K8627" s="3" t="str" cm="1">
        <f t="array" ref="K8627">_xlfn.LET(_xlpm.d,UPPER(TRIM(CLEAN(SUBSTITUTE(F8627,CHAR(160),"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28" spans="2:11" hidden="1" x14ac:dyDescent="0.25">
      <c r="B8628" s="20">
        <v>45986</v>
      </c>
      <c r="C8628" s="2" t="s">
        <v>1</v>
      </c>
      <c r="D8628" s="2" t="s">
        <v>2214</v>
      </c>
      <c r="E8628" s="2" t="s">
        <v>78</v>
      </c>
      <c r="F8628" s="2" t="s">
        <v>4112</v>
      </c>
      <c r="G8628" s="5">
        <v>10</v>
      </c>
      <c r="H8628" s="5">
        <v>41.5</v>
      </c>
      <c r="I8628" s="5">
        <v>415</v>
      </c>
      <c r="J8628" s="5">
        <v>436476.47000000009</v>
      </c>
      <c r="K8628" s="3" t="str" cm="1">
        <f t="array" ref="K8628">_xlfn.LET(_xlpm.d,UPPER(TRIM(CLEAN(SUBSTITUTE(F8628,CHAR(160),"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29" spans="2:11" hidden="1" x14ac:dyDescent="0.25">
      <c r="B8629" s="20">
        <v>45986</v>
      </c>
      <c r="C8629" s="2" t="s">
        <v>1</v>
      </c>
      <c r="D8629" s="2" t="s">
        <v>2216</v>
      </c>
      <c r="E8629" s="2" t="s">
        <v>1634</v>
      </c>
      <c r="F8629" s="2" t="s">
        <v>4112</v>
      </c>
      <c r="G8629" s="5">
        <v>10</v>
      </c>
      <c r="H8629" s="5">
        <v>41.5</v>
      </c>
      <c r="I8629" s="5">
        <v>415</v>
      </c>
      <c r="J8629" s="5">
        <v>436891.47000000009</v>
      </c>
      <c r="K8629" s="3" t="str" cm="1">
        <f t="array" ref="K8629">_xlfn.LET(_xlpm.d,UPPER(TRIM(CLEAN(SUBSTITUTE(F8629,CHAR(160),"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30" spans="2:11" hidden="1" x14ac:dyDescent="0.25">
      <c r="B8630" s="20">
        <v>45986</v>
      </c>
      <c r="C8630" s="2" t="s">
        <v>1</v>
      </c>
      <c r="D8630" s="2" t="s">
        <v>3897</v>
      </c>
      <c r="E8630" s="2" t="s">
        <v>263</v>
      </c>
      <c r="F8630" s="2" t="s">
        <v>4112</v>
      </c>
      <c r="G8630" s="5">
        <v>32</v>
      </c>
      <c r="H8630" s="5">
        <v>41.5</v>
      </c>
      <c r="I8630" s="5">
        <v>1328</v>
      </c>
      <c r="J8630" s="5">
        <v>438219.47000000009</v>
      </c>
      <c r="K8630" s="3" t="str" cm="1">
        <f t="array" ref="K8630">_xlfn.LET(_xlpm.d,UPPER(TRIM(CLEAN(SUBSTITUTE(F8630,CHAR(160),"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31" spans="2:11" hidden="1" x14ac:dyDescent="0.25">
      <c r="B8631" s="20">
        <v>45987</v>
      </c>
      <c r="C8631" s="2" t="s">
        <v>1</v>
      </c>
      <c r="D8631" s="2" t="s">
        <v>3303</v>
      </c>
      <c r="E8631" s="2" t="s">
        <v>189</v>
      </c>
      <c r="F8631" s="2" t="s">
        <v>4112</v>
      </c>
      <c r="G8631" s="5">
        <v>15</v>
      </c>
      <c r="H8631" s="5">
        <v>41.5</v>
      </c>
      <c r="I8631" s="5">
        <v>622.5</v>
      </c>
      <c r="J8631" s="5">
        <v>438841.97000000009</v>
      </c>
      <c r="K8631" s="3" t="str" cm="1">
        <f t="array" ref="K8631">_xlfn.LET(_xlpm.d,UPPER(TRIM(CLEAN(SUBSTITUTE(F8631,CHAR(160),"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32" spans="2:11" hidden="1" x14ac:dyDescent="0.25">
      <c r="B8632" s="20">
        <v>45988</v>
      </c>
      <c r="C8632" s="2" t="s">
        <v>1</v>
      </c>
      <c r="D8632" s="2" t="s">
        <v>1298</v>
      </c>
      <c r="E8632" s="2" t="s">
        <v>168</v>
      </c>
      <c r="F8632" s="2" t="s">
        <v>4112</v>
      </c>
      <c r="G8632" s="5">
        <v>32</v>
      </c>
      <c r="H8632" s="5">
        <v>41.5</v>
      </c>
      <c r="I8632" s="5">
        <v>1328</v>
      </c>
      <c r="J8632" s="5">
        <v>440169.97000000009</v>
      </c>
      <c r="K8632" s="3" t="str" cm="1">
        <f t="array" ref="K8632">_xlfn.LET(_xlpm.d,UPPER(TRIM(CLEAN(SUBSTITUTE(F8632,CHAR(160),"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33" spans="2:11" hidden="1" x14ac:dyDescent="0.25">
      <c r="B8633" s="20">
        <v>45988</v>
      </c>
      <c r="C8633" s="2" t="s">
        <v>1</v>
      </c>
      <c r="D8633" s="2" t="s">
        <v>3309</v>
      </c>
      <c r="E8633" s="2" t="s">
        <v>305</v>
      </c>
      <c r="F8633" s="2" t="s">
        <v>4112</v>
      </c>
      <c r="G8633" s="5">
        <v>48</v>
      </c>
      <c r="H8633" s="5">
        <v>41.5</v>
      </c>
      <c r="I8633" s="5">
        <v>1992</v>
      </c>
      <c r="J8633" s="5">
        <v>442161.97000000009</v>
      </c>
      <c r="K8633" s="3" t="str" cm="1">
        <f t="array" ref="K8633">_xlfn.LET(_xlpm.d,UPPER(TRIM(CLEAN(SUBSTITUTE(F8633,CHAR(160),"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34" spans="2:11" hidden="1" x14ac:dyDescent="0.25">
      <c r="B8634" s="20">
        <v>45988</v>
      </c>
      <c r="C8634" s="2" t="s">
        <v>1</v>
      </c>
      <c r="D8634" s="2" t="s">
        <v>3310</v>
      </c>
      <c r="E8634" s="2" t="s">
        <v>307</v>
      </c>
      <c r="F8634" s="2" t="s">
        <v>4112</v>
      </c>
      <c r="G8634" s="5">
        <v>80</v>
      </c>
      <c r="H8634" s="5">
        <v>41.5</v>
      </c>
      <c r="I8634" s="5">
        <v>3320</v>
      </c>
      <c r="J8634" s="5">
        <v>445481.97000000009</v>
      </c>
      <c r="K8634" s="3" t="str" cm="1">
        <f t="array" ref="K8634">_xlfn.LET(_xlpm.d,UPPER(TRIM(CLEAN(SUBSTITUTE(F8634,CHAR(160),"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35" spans="2:11" hidden="1" x14ac:dyDescent="0.25">
      <c r="B8635" s="20">
        <v>45989</v>
      </c>
      <c r="C8635" s="2" t="s">
        <v>1</v>
      </c>
      <c r="D8635" s="2" t="s">
        <v>313</v>
      </c>
      <c r="E8635" s="2" t="s">
        <v>243</v>
      </c>
      <c r="F8635" s="2" t="s">
        <v>4112</v>
      </c>
      <c r="G8635" s="5">
        <v>40</v>
      </c>
      <c r="H8635" s="5">
        <v>41.5</v>
      </c>
      <c r="I8635" s="5">
        <v>1660</v>
      </c>
      <c r="J8635" s="5">
        <v>447141.97000000009</v>
      </c>
      <c r="K8635" s="3" t="str" cm="1">
        <f t="array" ref="K8635">_xlfn.LET(_xlpm.d,UPPER(TRIM(CLEAN(SUBSTITUTE(F8635,CHAR(160),"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36" spans="2:11" hidden="1" x14ac:dyDescent="0.25">
      <c r="B8636" s="20">
        <v>45989</v>
      </c>
      <c r="C8636" s="2" t="s">
        <v>1</v>
      </c>
      <c r="D8636" s="2" t="s">
        <v>1473</v>
      </c>
      <c r="E8636" s="2" t="s">
        <v>186</v>
      </c>
      <c r="F8636" s="2" t="s">
        <v>4112</v>
      </c>
      <c r="G8636" s="5">
        <v>30</v>
      </c>
      <c r="H8636" s="5">
        <v>41.5</v>
      </c>
      <c r="I8636" s="5">
        <v>1245</v>
      </c>
      <c r="J8636" s="5">
        <v>448386.97000000009</v>
      </c>
      <c r="K8636" s="3" t="str" cm="1">
        <f t="array" ref="K8636">_xlfn.LET(_xlpm.d,UPPER(TRIM(CLEAN(SUBSTITUTE(F8636,CHAR(160),"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37" spans="2:11" hidden="1" x14ac:dyDescent="0.25">
      <c r="B8637" s="20">
        <v>45989</v>
      </c>
      <c r="C8637" s="2" t="s">
        <v>1</v>
      </c>
      <c r="D8637" s="2" t="s">
        <v>3311</v>
      </c>
      <c r="E8637" s="2" t="s">
        <v>195</v>
      </c>
      <c r="F8637" s="2" t="s">
        <v>4112</v>
      </c>
      <c r="G8637" s="5">
        <v>20</v>
      </c>
      <c r="H8637" s="5">
        <v>41.5</v>
      </c>
      <c r="I8637" s="5">
        <v>830</v>
      </c>
      <c r="J8637" s="5">
        <v>449216.97000000009</v>
      </c>
      <c r="K8637" s="3" t="str" cm="1">
        <f t="array" ref="K8637">_xlfn.LET(_xlpm.d,UPPER(TRIM(CLEAN(SUBSTITUTE(F8637,CHAR(160),"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38" spans="2:11" hidden="1" x14ac:dyDescent="0.25">
      <c r="B8638" s="20">
        <v>45989</v>
      </c>
      <c r="C8638" s="2" t="s">
        <v>1</v>
      </c>
      <c r="D8638" s="2" t="s">
        <v>1474</v>
      </c>
      <c r="E8638" s="2" t="s">
        <v>186</v>
      </c>
      <c r="F8638" s="2" t="s">
        <v>4112</v>
      </c>
      <c r="G8638" s="5">
        <v>30</v>
      </c>
      <c r="H8638" s="5">
        <v>41.5</v>
      </c>
      <c r="I8638" s="5">
        <v>1245</v>
      </c>
      <c r="J8638" s="5">
        <v>450461.97000000009</v>
      </c>
      <c r="K8638" s="3" t="str" cm="1">
        <f t="array" ref="K8638">_xlfn.LET(_xlpm.d,UPPER(TRIM(CLEAN(SUBSTITUTE(F8638,CHAR(160),"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39" spans="2:11" hidden="1" x14ac:dyDescent="0.25">
      <c r="B8639" s="20">
        <v>45989</v>
      </c>
      <c r="C8639" s="2" t="s">
        <v>1</v>
      </c>
      <c r="D8639" s="2" t="s">
        <v>3312</v>
      </c>
      <c r="E8639" s="2" t="s">
        <v>544</v>
      </c>
      <c r="F8639" s="2" t="s">
        <v>4112</v>
      </c>
      <c r="G8639" s="5">
        <v>30</v>
      </c>
      <c r="H8639" s="5">
        <v>41.5</v>
      </c>
      <c r="I8639" s="5">
        <v>1245</v>
      </c>
      <c r="J8639" s="5">
        <v>451706.97000000009</v>
      </c>
      <c r="K8639" s="3" t="str" cm="1">
        <f t="array" ref="K8639">_xlfn.LET(_xlpm.d,UPPER(TRIM(CLEAN(SUBSTITUTE(F8639,CHAR(160),"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40" spans="2:11" hidden="1" x14ac:dyDescent="0.25">
      <c r="B8640" s="20">
        <v>45989</v>
      </c>
      <c r="C8640" s="2" t="s">
        <v>1</v>
      </c>
      <c r="D8640" s="2" t="s">
        <v>3313</v>
      </c>
      <c r="E8640" s="2" t="s">
        <v>224</v>
      </c>
      <c r="F8640" s="2" t="s">
        <v>4112</v>
      </c>
      <c r="G8640" s="5">
        <v>120</v>
      </c>
      <c r="H8640" s="5">
        <v>41.5</v>
      </c>
      <c r="I8640" s="5">
        <v>4980</v>
      </c>
      <c r="J8640" s="5">
        <v>456686.97000000009</v>
      </c>
      <c r="K8640" s="3" t="str" cm="1">
        <f t="array" ref="K8640">_xlfn.LET(_xlpm.d,UPPER(TRIM(CLEAN(SUBSTITUTE(F8640,CHAR(160),"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41" spans="2:11" hidden="1" x14ac:dyDescent="0.25">
      <c r="B8641" s="20">
        <v>45989</v>
      </c>
      <c r="C8641" s="2" t="s">
        <v>1</v>
      </c>
      <c r="D8641" s="2" t="s">
        <v>3314</v>
      </c>
      <c r="E8641" s="2" t="s">
        <v>311</v>
      </c>
      <c r="F8641" s="2" t="s">
        <v>4112</v>
      </c>
      <c r="G8641" s="5">
        <v>80</v>
      </c>
      <c r="H8641" s="5">
        <v>41.5</v>
      </c>
      <c r="I8641" s="5">
        <v>3320</v>
      </c>
      <c r="J8641" s="5">
        <v>460006.97000000009</v>
      </c>
      <c r="K8641" s="3" t="str" cm="1">
        <f t="array" ref="K8641">_xlfn.LET(_xlpm.d,UPPER(TRIM(CLEAN(SUBSTITUTE(F8641,CHAR(160),"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42" spans="2:11" hidden="1" x14ac:dyDescent="0.25">
      <c r="B8642" s="20">
        <v>45989</v>
      </c>
      <c r="C8642" s="2" t="s">
        <v>1</v>
      </c>
      <c r="D8642" s="2" t="s">
        <v>3315</v>
      </c>
      <c r="E8642" s="2" t="s">
        <v>319</v>
      </c>
      <c r="F8642" s="2" t="s">
        <v>4112</v>
      </c>
      <c r="G8642" s="5">
        <v>32</v>
      </c>
      <c r="H8642" s="5">
        <v>41.5</v>
      </c>
      <c r="I8642" s="5">
        <v>1328</v>
      </c>
      <c r="J8642" s="5">
        <v>461334.97000000009</v>
      </c>
      <c r="K8642" s="3" t="str" cm="1">
        <f t="array" ref="K8642">_xlfn.LET(_xlpm.d,UPPER(TRIM(CLEAN(SUBSTITUTE(F8642,CHAR(160),"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43" spans="2:11" hidden="1" x14ac:dyDescent="0.25">
      <c r="B8643" s="20">
        <v>45993</v>
      </c>
      <c r="C8643" s="2" t="s">
        <v>1</v>
      </c>
      <c r="D8643" s="2" t="s">
        <v>326</v>
      </c>
      <c r="E8643" s="2" t="s">
        <v>276</v>
      </c>
      <c r="F8643" s="2" t="s">
        <v>4112</v>
      </c>
      <c r="G8643" s="5">
        <v>10</v>
      </c>
      <c r="H8643" s="5">
        <v>41.5</v>
      </c>
      <c r="I8643" s="5">
        <v>415</v>
      </c>
      <c r="J8643" s="5">
        <v>461749.97000000009</v>
      </c>
      <c r="K8643" s="3" t="str" cm="1">
        <f t="array" ref="K8643">_xlfn.LET(_xlpm.d,UPPER(TRIM(CLEAN(SUBSTITUTE(F8643,CHAR(160),"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44" spans="2:11" hidden="1" x14ac:dyDescent="0.25">
      <c r="B8644" s="20">
        <v>45993</v>
      </c>
      <c r="C8644" s="2" t="s">
        <v>1</v>
      </c>
      <c r="D8644" s="2" t="s">
        <v>2224</v>
      </c>
      <c r="E8644" s="2" t="s">
        <v>232</v>
      </c>
      <c r="F8644" s="2" t="s">
        <v>4112</v>
      </c>
      <c r="G8644" s="5">
        <v>20</v>
      </c>
      <c r="H8644" s="5">
        <v>41.5</v>
      </c>
      <c r="I8644" s="5">
        <v>830</v>
      </c>
      <c r="J8644" s="5">
        <v>462579.97000000009</v>
      </c>
      <c r="K8644" s="3" t="str" cm="1">
        <f t="array" ref="K8644">_xlfn.LET(_xlpm.d,UPPER(TRIM(CLEAN(SUBSTITUTE(F8644,CHAR(160),"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45" spans="2:11" hidden="1" x14ac:dyDescent="0.25">
      <c r="B8645" s="20">
        <v>45993</v>
      </c>
      <c r="C8645" s="2" t="s">
        <v>1</v>
      </c>
      <c r="D8645" s="2" t="s">
        <v>1477</v>
      </c>
      <c r="E8645" s="2" t="s">
        <v>143</v>
      </c>
      <c r="F8645" s="2" t="s">
        <v>4112</v>
      </c>
      <c r="G8645" s="5">
        <v>20</v>
      </c>
      <c r="H8645" s="5">
        <v>41.5</v>
      </c>
      <c r="I8645" s="5">
        <v>830</v>
      </c>
      <c r="J8645" s="5">
        <v>463409.97000000009</v>
      </c>
      <c r="K8645" s="3" t="str" cm="1">
        <f t="array" ref="K8645">_xlfn.LET(_xlpm.d,UPPER(TRIM(CLEAN(SUBSTITUTE(F8645,CHAR(160),"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46" spans="2:11" hidden="1" x14ac:dyDescent="0.25">
      <c r="B8646" s="20">
        <v>45993</v>
      </c>
      <c r="C8646" s="2" t="s">
        <v>1</v>
      </c>
      <c r="D8646" s="2" t="s">
        <v>1478</v>
      </c>
      <c r="E8646" s="2" t="s">
        <v>162</v>
      </c>
      <c r="F8646" s="2" t="s">
        <v>4112</v>
      </c>
      <c r="G8646" s="5">
        <v>80</v>
      </c>
      <c r="H8646" s="5">
        <v>41.5</v>
      </c>
      <c r="I8646" s="5">
        <v>3320</v>
      </c>
      <c r="J8646" s="5">
        <v>466729.97000000009</v>
      </c>
      <c r="K8646" s="3" t="str" cm="1">
        <f t="array" ref="K8646">_xlfn.LET(_xlpm.d,UPPER(TRIM(CLEAN(SUBSTITUTE(F8646,CHAR(160),"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47" spans="2:11" hidden="1" x14ac:dyDescent="0.25">
      <c r="B8647" s="20">
        <v>45994</v>
      </c>
      <c r="C8647" s="2" t="s">
        <v>1</v>
      </c>
      <c r="D8647" s="2" t="s">
        <v>2227</v>
      </c>
      <c r="E8647" s="2" t="s">
        <v>1726</v>
      </c>
      <c r="F8647" s="2" t="s">
        <v>4112</v>
      </c>
      <c r="G8647" s="5">
        <v>32</v>
      </c>
      <c r="H8647" s="5">
        <v>40.99</v>
      </c>
      <c r="I8647" s="5">
        <v>1311.68</v>
      </c>
      <c r="J8647" s="5">
        <v>468041.65000000008</v>
      </c>
      <c r="K8647" s="3" t="str" cm="1">
        <f t="array" ref="K8647">_xlfn.LET(_xlpm.d,UPPER(TRIM(CLEAN(SUBSTITUTE(F8647,CHAR(160),"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48" spans="2:11" hidden="1" x14ac:dyDescent="0.25">
      <c r="B8648" s="20">
        <v>45994</v>
      </c>
      <c r="C8648" s="2" t="s">
        <v>1</v>
      </c>
      <c r="D8648" s="2" t="s">
        <v>341</v>
      </c>
      <c r="E8648" s="2" t="s">
        <v>282</v>
      </c>
      <c r="F8648" s="2" t="s">
        <v>4112</v>
      </c>
      <c r="G8648" s="5">
        <v>20</v>
      </c>
      <c r="H8648" s="5">
        <v>41.5</v>
      </c>
      <c r="I8648" s="5">
        <v>830</v>
      </c>
      <c r="J8648" s="5">
        <v>468871.65000000008</v>
      </c>
      <c r="K8648" s="3" t="str" cm="1">
        <f t="array" ref="K8648">_xlfn.LET(_xlpm.d,UPPER(TRIM(CLEAN(SUBSTITUTE(F8648,CHAR(160),"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49" spans="2:11" hidden="1" x14ac:dyDescent="0.25">
      <c r="B8649" s="20">
        <v>45994</v>
      </c>
      <c r="C8649" s="2" t="s">
        <v>1</v>
      </c>
      <c r="D8649" s="2" t="s">
        <v>2229</v>
      </c>
      <c r="E8649" s="2" t="s">
        <v>1634</v>
      </c>
      <c r="F8649" s="2" t="s">
        <v>4112</v>
      </c>
      <c r="G8649" s="5">
        <v>10</v>
      </c>
      <c r="H8649" s="5">
        <v>41.5</v>
      </c>
      <c r="I8649" s="5">
        <v>415</v>
      </c>
      <c r="J8649" s="5">
        <v>469286.65000000008</v>
      </c>
      <c r="K8649" s="3" t="str" cm="1">
        <f t="array" ref="K8649">_xlfn.LET(_xlpm.d,UPPER(TRIM(CLEAN(SUBSTITUTE(F8649,CHAR(160),"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50" spans="2:11" hidden="1" x14ac:dyDescent="0.25">
      <c r="B8650" s="20">
        <v>45994</v>
      </c>
      <c r="C8650" s="2" t="s">
        <v>1</v>
      </c>
      <c r="D8650" s="2" t="s">
        <v>2231</v>
      </c>
      <c r="E8650" s="2" t="s">
        <v>197</v>
      </c>
      <c r="F8650" s="2" t="s">
        <v>4112</v>
      </c>
      <c r="G8650" s="5">
        <v>16</v>
      </c>
      <c r="H8650" s="5">
        <v>41.5</v>
      </c>
      <c r="I8650" s="5">
        <v>664</v>
      </c>
      <c r="J8650" s="5">
        <v>469950.65000000008</v>
      </c>
      <c r="K8650" s="3" t="str" cm="1">
        <f t="array" ref="K8650">_xlfn.LET(_xlpm.d,UPPER(TRIM(CLEAN(SUBSTITUTE(F8650,CHAR(160),"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51" spans="2:11" hidden="1" x14ac:dyDescent="0.25">
      <c r="B8651" s="20">
        <v>45995</v>
      </c>
      <c r="C8651" s="2" t="s">
        <v>1</v>
      </c>
      <c r="D8651" s="2" t="s">
        <v>2233</v>
      </c>
      <c r="E8651" s="2" t="s">
        <v>248</v>
      </c>
      <c r="F8651" s="2" t="s">
        <v>4112</v>
      </c>
      <c r="G8651" s="5">
        <v>40</v>
      </c>
      <c r="H8651" s="5">
        <v>41.5</v>
      </c>
      <c r="I8651" s="5">
        <v>1660</v>
      </c>
      <c r="J8651" s="5">
        <v>471610.65000000008</v>
      </c>
      <c r="K8651" s="3" t="str" cm="1">
        <f t="array" ref="K8651">_xlfn.LET(_xlpm.d,UPPER(TRIM(CLEAN(SUBSTITUTE(F8651,CHAR(160),"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52" spans="2:11" hidden="1" x14ac:dyDescent="0.25">
      <c r="B8652" s="20">
        <v>45996</v>
      </c>
      <c r="C8652" s="2" t="s">
        <v>1</v>
      </c>
      <c r="D8652" s="2" t="s">
        <v>3321</v>
      </c>
      <c r="E8652" s="2" t="s">
        <v>491</v>
      </c>
      <c r="F8652" s="2" t="s">
        <v>4112</v>
      </c>
      <c r="G8652" s="5">
        <v>80</v>
      </c>
      <c r="H8652" s="5">
        <v>41.5</v>
      </c>
      <c r="I8652" s="5">
        <v>3320</v>
      </c>
      <c r="J8652" s="5">
        <v>474930.65000000008</v>
      </c>
      <c r="K8652" s="3" t="str" cm="1">
        <f t="array" ref="K8652">_xlfn.LET(_xlpm.d,UPPER(TRIM(CLEAN(SUBSTITUTE(F8652,CHAR(160),"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53" spans="2:11" hidden="1" x14ac:dyDescent="0.25">
      <c r="B8653" s="20">
        <v>45996</v>
      </c>
      <c r="C8653" s="2" t="s">
        <v>1</v>
      </c>
      <c r="D8653" s="2" t="s">
        <v>2235</v>
      </c>
      <c r="E8653" s="2" t="s">
        <v>243</v>
      </c>
      <c r="F8653" s="2" t="s">
        <v>4112</v>
      </c>
      <c r="G8653" s="5">
        <v>10</v>
      </c>
      <c r="H8653" s="5">
        <v>41.5</v>
      </c>
      <c r="I8653" s="5">
        <v>415</v>
      </c>
      <c r="J8653" s="5">
        <v>475345.65000000008</v>
      </c>
      <c r="K8653" s="3" t="str" cm="1">
        <f t="array" ref="K8653">_xlfn.LET(_xlpm.d,UPPER(TRIM(CLEAN(SUBSTITUTE(F8653,CHAR(160),"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54" spans="2:11" hidden="1" x14ac:dyDescent="0.25">
      <c r="B8654" s="20">
        <v>45996</v>
      </c>
      <c r="C8654" s="2" t="s">
        <v>1</v>
      </c>
      <c r="D8654" s="2" t="s">
        <v>2237</v>
      </c>
      <c r="E8654" s="2" t="s">
        <v>78</v>
      </c>
      <c r="F8654" s="2" t="s">
        <v>4112</v>
      </c>
      <c r="G8654" s="5">
        <v>32</v>
      </c>
      <c r="H8654" s="5">
        <v>41.5</v>
      </c>
      <c r="I8654" s="5">
        <v>1328</v>
      </c>
      <c r="J8654" s="5">
        <v>476673.65000000008</v>
      </c>
      <c r="K8654" s="3" t="str" cm="1">
        <f t="array" ref="K8654">_xlfn.LET(_xlpm.d,UPPER(TRIM(CLEAN(SUBSTITUTE(F8654,CHAR(160),"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55" spans="2:11" hidden="1" x14ac:dyDescent="0.25">
      <c r="B8655" s="20">
        <v>45996</v>
      </c>
      <c r="C8655" s="2" t="s">
        <v>1</v>
      </c>
      <c r="D8655" s="2" t="s">
        <v>1300</v>
      </c>
      <c r="E8655" s="2" t="s">
        <v>154</v>
      </c>
      <c r="F8655" s="2" t="s">
        <v>4112</v>
      </c>
      <c r="G8655" s="5">
        <v>32</v>
      </c>
      <c r="H8655" s="5">
        <v>41.5</v>
      </c>
      <c r="I8655" s="5">
        <v>1328</v>
      </c>
      <c r="J8655" s="5">
        <v>478001.65000000008</v>
      </c>
      <c r="K8655" s="3" t="str" cm="1">
        <f t="array" ref="K8655">_xlfn.LET(_xlpm.d,UPPER(TRIM(CLEAN(SUBSTITUTE(F8655,CHAR(160),"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56" spans="2:11" hidden="1" x14ac:dyDescent="0.25">
      <c r="B8656" s="20">
        <v>45996</v>
      </c>
      <c r="C8656" s="2" t="s">
        <v>1</v>
      </c>
      <c r="D8656" s="2" t="s">
        <v>2239</v>
      </c>
      <c r="E8656" s="2" t="s">
        <v>43</v>
      </c>
      <c r="F8656" s="2" t="s">
        <v>4112</v>
      </c>
      <c r="G8656" s="5">
        <v>10</v>
      </c>
      <c r="H8656" s="5">
        <v>38.799999999999997</v>
      </c>
      <c r="I8656" s="5">
        <v>388</v>
      </c>
      <c r="J8656" s="5">
        <v>478389.65000000008</v>
      </c>
      <c r="K8656" s="3" t="str" cm="1">
        <f t="array" ref="K8656">_xlfn.LET(_xlpm.d,UPPER(TRIM(CLEAN(SUBSTITUTE(F8656,CHAR(160),"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57" spans="2:11" hidden="1" x14ac:dyDescent="0.25">
      <c r="B8657" s="20">
        <v>45996</v>
      </c>
      <c r="C8657" s="2" t="s">
        <v>1</v>
      </c>
      <c r="D8657" s="2" t="s">
        <v>4131</v>
      </c>
      <c r="E8657" s="2" t="s">
        <v>170</v>
      </c>
      <c r="F8657" s="2" t="s">
        <v>4112</v>
      </c>
      <c r="G8657" s="5">
        <v>48</v>
      </c>
      <c r="H8657" s="5">
        <v>40.99</v>
      </c>
      <c r="I8657" s="5">
        <v>1967.52</v>
      </c>
      <c r="J8657" s="5">
        <v>480357.1700000001</v>
      </c>
      <c r="K8657" s="3" t="str" cm="1">
        <f t="array" ref="K8657">_xlfn.LET(_xlpm.d,UPPER(TRIM(CLEAN(SUBSTITUTE(F8657,CHAR(160),"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58" spans="2:11" hidden="1" x14ac:dyDescent="0.25">
      <c r="B8658" s="20">
        <v>46000</v>
      </c>
      <c r="C8658" s="2" t="s">
        <v>1</v>
      </c>
      <c r="D8658" s="2" t="s">
        <v>1301</v>
      </c>
      <c r="E8658" s="2" t="s">
        <v>158</v>
      </c>
      <c r="F8658" s="2" t="s">
        <v>4112</v>
      </c>
      <c r="G8658" s="5">
        <v>32</v>
      </c>
      <c r="H8658" s="5">
        <v>41.5</v>
      </c>
      <c r="I8658" s="5">
        <v>1328</v>
      </c>
      <c r="J8658" s="5">
        <v>481685.1700000001</v>
      </c>
      <c r="K8658" s="3" t="str" cm="1">
        <f t="array" ref="K8658">_xlfn.LET(_xlpm.d,UPPER(TRIM(CLEAN(SUBSTITUTE(F8658,CHAR(160),"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59" spans="2:11" hidden="1" x14ac:dyDescent="0.25">
      <c r="B8659" s="20">
        <v>46000</v>
      </c>
      <c r="C8659" s="2" t="s">
        <v>1</v>
      </c>
      <c r="D8659" s="2" t="s">
        <v>367</v>
      </c>
      <c r="E8659" s="2" t="s">
        <v>273</v>
      </c>
      <c r="F8659" s="2" t="s">
        <v>4112</v>
      </c>
      <c r="G8659" s="5">
        <v>32</v>
      </c>
      <c r="H8659" s="5">
        <v>41.5</v>
      </c>
      <c r="I8659" s="5">
        <v>1328</v>
      </c>
      <c r="J8659" s="5">
        <v>483013.1700000001</v>
      </c>
      <c r="K8659" s="3" t="str" cm="1">
        <f t="array" ref="K8659">_xlfn.LET(_xlpm.d,UPPER(TRIM(CLEAN(SUBSTITUTE(F8659,CHAR(160),"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60" spans="2:11" hidden="1" x14ac:dyDescent="0.25">
      <c r="B8660" s="20">
        <v>46000</v>
      </c>
      <c r="C8660" s="2" t="s">
        <v>1</v>
      </c>
      <c r="D8660" s="2" t="s">
        <v>3331</v>
      </c>
      <c r="E8660" s="2" t="s">
        <v>234</v>
      </c>
      <c r="F8660" s="2" t="s">
        <v>4112</v>
      </c>
      <c r="G8660" s="5">
        <v>20</v>
      </c>
      <c r="H8660" s="5">
        <v>41.5</v>
      </c>
      <c r="I8660" s="5">
        <v>830</v>
      </c>
      <c r="J8660" s="5">
        <v>483843.1700000001</v>
      </c>
      <c r="K8660" s="3" t="str" cm="1">
        <f t="array" ref="K8660">_xlfn.LET(_xlpm.d,UPPER(TRIM(CLEAN(SUBSTITUTE(F8660,CHAR(160),"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61" spans="2:11" hidden="1" x14ac:dyDescent="0.25">
      <c r="B8661" s="20">
        <v>46000</v>
      </c>
      <c r="C8661" s="2" t="s">
        <v>1</v>
      </c>
      <c r="D8661" s="2" t="s">
        <v>1302</v>
      </c>
      <c r="E8661" s="2" t="s">
        <v>141</v>
      </c>
      <c r="F8661" s="2" t="s">
        <v>4112</v>
      </c>
      <c r="G8661" s="5">
        <v>32</v>
      </c>
      <c r="H8661" s="5">
        <v>41.5</v>
      </c>
      <c r="I8661" s="5">
        <v>1328</v>
      </c>
      <c r="J8661" s="5">
        <v>485171.1700000001</v>
      </c>
      <c r="K8661" s="3" t="str" cm="1">
        <f t="array" ref="K8661">_xlfn.LET(_xlpm.d,UPPER(TRIM(CLEAN(SUBSTITUTE(F8661,CHAR(160),"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62" spans="2:11" hidden="1" x14ac:dyDescent="0.25">
      <c r="B8662" s="20">
        <v>46000</v>
      </c>
      <c r="C8662" s="2" t="s">
        <v>1</v>
      </c>
      <c r="D8662" s="2" t="s">
        <v>2244</v>
      </c>
      <c r="E8662" s="2" t="s">
        <v>1634</v>
      </c>
      <c r="F8662" s="2" t="s">
        <v>4112</v>
      </c>
      <c r="G8662" s="5">
        <v>10</v>
      </c>
      <c r="H8662" s="5">
        <v>41.5</v>
      </c>
      <c r="I8662" s="5">
        <v>415</v>
      </c>
      <c r="J8662" s="5">
        <v>485586.1700000001</v>
      </c>
      <c r="K8662" s="3" t="str" cm="1">
        <f t="array" ref="K8662">_xlfn.LET(_xlpm.d,UPPER(TRIM(CLEAN(SUBSTITUTE(F8662,CHAR(160),"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63" spans="2:11" hidden="1" x14ac:dyDescent="0.25">
      <c r="B8663" s="20">
        <v>46000</v>
      </c>
      <c r="C8663" s="2" t="s">
        <v>1</v>
      </c>
      <c r="D8663" s="2" t="s">
        <v>2476</v>
      </c>
      <c r="E8663" s="2" t="s">
        <v>61</v>
      </c>
      <c r="F8663" s="2" t="s">
        <v>4112</v>
      </c>
      <c r="G8663" s="5">
        <v>80</v>
      </c>
      <c r="H8663" s="5">
        <v>40.99</v>
      </c>
      <c r="I8663" s="5">
        <v>3279.2</v>
      </c>
      <c r="J8663" s="5">
        <v>488865.37000000011</v>
      </c>
      <c r="K8663" s="3" t="str" cm="1">
        <f t="array" ref="K8663">_xlfn.LET(_xlpm.d,UPPER(TRIM(CLEAN(SUBSTITUTE(F8663,CHAR(160),"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64" spans="2:11" hidden="1" x14ac:dyDescent="0.25">
      <c r="B8664" s="20">
        <v>46001</v>
      </c>
      <c r="C8664" s="2" t="s">
        <v>1</v>
      </c>
      <c r="D8664" s="2" t="s">
        <v>3333</v>
      </c>
      <c r="E8664" s="2" t="s">
        <v>189</v>
      </c>
      <c r="F8664" s="2" t="s">
        <v>4112</v>
      </c>
      <c r="G8664" s="5">
        <v>4</v>
      </c>
      <c r="H8664" s="5">
        <v>41.5</v>
      </c>
      <c r="I8664" s="5">
        <v>166</v>
      </c>
      <c r="J8664" s="5">
        <v>489031.37000000011</v>
      </c>
      <c r="K8664" s="3" t="str" cm="1">
        <f t="array" ref="K8664">_xlfn.LET(_xlpm.d,UPPER(TRIM(CLEAN(SUBSTITUTE(F8664,CHAR(160),"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65" spans="2:11" hidden="1" x14ac:dyDescent="0.25">
      <c r="B8665" s="20">
        <v>46002</v>
      </c>
      <c r="C8665" s="2" t="s">
        <v>1</v>
      </c>
      <c r="D8665" s="2" t="s">
        <v>2249</v>
      </c>
      <c r="E8665" s="2" t="s">
        <v>248</v>
      </c>
      <c r="F8665" s="2" t="s">
        <v>4112</v>
      </c>
      <c r="G8665" s="5">
        <v>20</v>
      </c>
      <c r="H8665" s="5">
        <v>41.5</v>
      </c>
      <c r="I8665" s="5">
        <v>830</v>
      </c>
      <c r="J8665" s="5">
        <v>489861.37000000011</v>
      </c>
      <c r="K8665" s="3" t="str" cm="1">
        <f t="array" ref="K8665">_xlfn.LET(_xlpm.d,UPPER(TRIM(CLEAN(SUBSTITUTE(F8665,CHAR(160),"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66" spans="2:11" hidden="1" x14ac:dyDescent="0.25">
      <c r="B8666" s="20">
        <v>46002</v>
      </c>
      <c r="C8666" s="2" t="s">
        <v>1</v>
      </c>
      <c r="D8666" s="2" t="s">
        <v>373</v>
      </c>
      <c r="E8666" s="2" t="s">
        <v>151</v>
      </c>
      <c r="F8666" s="2" t="s">
        <v>4112</v>
      </c>
      <c r="G8666" s="5">
        <v>20</v>
      </c>
      <c r="H8666" s="5">
        <v>41.5</v>
      </c>
      <c r="I8666" s="5">
        <v>830</v>
      </c>
      <c r="J8666" s="5">
        <v>490691.37000000011</v>
      </c>
      <c r="K8666" s="3" t="str" cm="1">
        <f t="array" ref="K8666">_xlfn.LET(_xlpm.d,UPPER(TRIM(CLEAN(SUBSTITUTE(F8666,CHAR(160),"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67" spans="2:11" hidden="1" x14ac:dyDescent="0.25">
      <c r="B8667" s="20">
        <v>46002</v>
      </c>
      <c r="C8667" s="2" t="s">
        <v>1</v>
      </c>
      <c r="D8667" s="2" t="s">
        <v>3340</v>
      </c>
      <c r="E8667" s="2" t="s">
        <v>228</v>
      </c>
      <c r="F8667" s="2" t="s">
        <v>4112</v>
      </c>
      <c r="G8667" s="5">
        <v>32</v>
      </c>
      <c r="H8667" s="5">
        <v>41.5</v>
      </c>
      <c r="I8667" s="5">
        <v>1328</v>
      </c>
      <c r="J8667" s="5">
        <v>492019.37000000011</v>
      </c>
      <c r="K8667" s="3" t="str" cm="1">
        <f t="array" ref="K8667">_xlfn.LET(_xlpm.d,UPPER(TRIM(CLEAN(SUBSTITUTE(F8667,CHAR(160),"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68" spans="2:11" hidden="1" x14ac:dyDescent="0.25">
      <c r="B8668" s="20">
        <v>46002</v>
      </c>
      <c r="C8668" s="2" t="s">
        <v>1</v>
      </c>
      <c r="D8668" s="2" t="s">
        <v>3341</v>
      </c>
      <c r="E8668" s="2" t="s">
        <v>305</v>
      </c>
      <c r="F8668" s="2" t="s">
        <v>4112</v>
      </c>
      <c r="G8668" s="5">
        <v>40</v>
      </c>
      <c r="H8668" s="5">
        <v>41.5</v>
      </c>
      <c r="I8668" s="5">
        <v>1660</v>
      </c>
      <c r="J8668" s="5">
        <v>493679.37000000011</v>
      </c>
      <c r="K8668" s="3" t="str" cm="1">
        <f t="array" ref="K8668">_xlfn.LET(_xlpm.d,UPPER(TRIM(CLEAN(SUBSTITUTE(F8668,CHAR(160),"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69" spans="2:11" hidden="1" x14ac:dyDescent="0.25">
      <c r="B8669" s="20">
        <v>46003</v>
      </c>
      <c r="C8669" s="2" t="s">
        <v>1</v>
      </c>
      <c r="D8669" s="2" t="s">
        <v>3342</v>
      </c>
      <c r="E8669" s="2" t="s">
        <v>268</v>
      </c>
      <c r="F8669" s="2" t="s">
        <v>4112</v>
      </c>
      <c r="G8669" s="5">
        <v>40</v>
      </c>
      <c r="H8669" s="5">
        <v>41.5</v>
      </c>
      <c r="I8669" s="5">
        <v>1660</v>
      </c>
      <c r="J8669" s="5">
        <v>495339.37000000011</v>
      </c>
      <c r="K8669" s="3" t="str" cm="1">
        <f t="array" ref="K8669">_xlfn.LET(_xlpm.d,UPPER(TRIM(CLEAN(SUBSTITUTE(F8669,CHAR(160),"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70" spans="2:11" hidden="1" x14ac:dyDescent="0.25">
      <c r="B8670" s="20">
        <v>46003</v>
      </c>
      <c r="C8670" s="2" t="s">
        <v>1</v>
      </c>
      <c r="D8670" s="2" t="s">
        <v>2251</v>
      </c>
      <c r="E8670" s="2" t="s">
        <v>485</v>
      </c>
      <c r="F8670" s="2" t="s">
        <v>4112</v>
      </c>
      <c r="G8670" s="5">
        <v>30</v>
      </c>
      <c r="H8670" s="5">
        <v>41.5</v>
      </c>
      <c r="I8670" s="5">
        <v>1245</v>
      </c>
      <c r="J8670" s="5">
        <v>496584.37000000011</v>
      </c>
      <c r="K8670" s="3" t="str" cm="1">
        <f t="array" ref="K8670">_xlfn.LET(_xlpm.d,UPPER(TRIM(CLEAN(SUBSTITUTE(F8670,CHAR(160),"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71" spans="2:11" hidden="1" x14ac:dyDescent="0.25">
      <c r="B8671" s="20">
        <v>46003</v>
      </c>
      <c r="C8671" s="2" t="s">
        <v>1</v>
      </c>
      <c r="D8671" s="2" t="s">
        <v>3345</v>
      </c>
      <c r="E8671" s="2" t="s">
        <v>195</v>
      </c>
      <c r="F8671" s="2" t="s">
        <v>4112</v>
      </c>
      <c r="G8671" s="5">
        <v>30</v>
      </c>
      <c r="H8671" s="5">
        <v>41.5</v>
      </c>
      <c r="I8671" s="5">
        <v>1245</v>
      </c>
      <c r="J8671" s="5">
        <v>497829.37000000011</v>
      </c>
      <c r="K8671" s="3" t="str" cm="1">
        <f t="array" ref="K8671">_xlfn.LET(_xlpm.d,UPPER(TRIM(CLEAN(SUBSTITUTE(F8671,CHAR(160),"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72" spans="2:11" hidden="1" x14ac:dyDescent="0.25">
      <c r="B8672" s="20">
        <v>46003</v>
      </c>
      <c r="C8672" s="2" t="s">
        <v>1</v>
      </c>
      <c r="D8672" s="2" t="s">
        <v>3901</v>
      </c>
      <c r="E8672" s="2" t="s">
        <v>1701</v>
      </c>
      <c r="F8672" s="2" t="s">
        <v>4112</v>
      </c>
      <c r="G8672" s="5">
        <v>30</v>
      </c>
      <c r="H8672" s="5">
        <v>41.5</v>
      </c>
      <c r="I8672" s="5">
        <v>1245</v>
      </c>
      <c r="J8672" s="5">
        <v>499074.37000000011</v>
      </c>
      <c r="K8672" s="3" t="str" cm="1">
        <f t="array" ref="K8672">_xlfn.LET(_xlpm.d,UPPER(TRIM(CLEAN(SUBSTITUTE(F8672,CHAR(160),"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73" spans="2:11" hidden="1" x14ac:dyDescent="0.25">
      <c r="B8673" s="20">
        <v>46008</v>
      </c>
      <c r="C8673" s="2" t="s">
        <v>1</v>
      </c>
      <c r="D8673" s="2" t="s">
        <v>140</v>
      </c>
      <c r="E8673" s="2" t="s">
        <v>141</v>
      </c>
      <c r="F8673" s="2" t="s">
        <v>4112</v>
      </c>
      <c r="G8673" s="5">
        <v>40</v>
      </c>
      <c r="H8673" s="5">
        <v>41.5</v>
      </c>
      <c r="I8673" s="5">
        <v>1660</v>
      </c>
      <c r="J8673" s="5">
        <v>500734.37000000011</v>
      </c>
      <c r="K8673" s="3" t="str" cm="1">
        <f t="array" ref="K8673">_xlfn.LET(_xlpm.d,UPPER(TRIM(CLEAN(SUBSTITUTE(F8673,CHAR(160),"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74" spans="2:11" hidden="1" x14ac:dyDescent="0.25">
      <c r="B8674" s="20">
        <v>46008</v>
      </c>
      <c r="C8674" s="2" t="s">
        <v>1</v>
      </c>
      <c r="D8674" s="2" t="s">
        <v>142</v>
      </c>
      <c r="E8674" s="2" t="s">
        <v>143</v>
      </c>
      <c r="F8674" s="2" t="s">
        <v>4112</v>
      </c>
      <c r="G8674" s="5">
        <v>60</v>
      </c>
      <c r="H8674" s="5">
        <v>33.5</v>
      </c>
      <c r="I8674" s="5">
        <v>2010</v>
      </c>
      <c r="J8674" s="5">
        <v>502744.37000000011</v>
      </c>
      <c r="K8674" s="3" t="str" cm="1">
        <f t="array" ref="K8674">_xlfn.LET(_xlpm.d,UPPER(TRIM(CLEAN(SUBSTITUTE(F8674,CHAR(160),"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75" spans="2:11" hidden="1" x14ac:dyDescent="0.25">
      <c r="B8675" s="20">
        <v>46009</v>
      </c>
      <c r="C8675" s="2" t="s">
        <v>1</v>
      </c>
      <c r="D8675" s="2" t="s">
        <v>1184</v>
      </c>
      <c r="E8675" s="2" t="s">
        <v>192</v>
      </c>
      <c r="F8675" s="2" t="s">
        <v>4112</v>
      </c>
      <c r="G8675" s="5">
        <v>40</v>
      </c>
      <c r="H8675" s="5">
        <v>41.5</v>
      </c>
      <c r="I8675" s="5">
        <v>1660</v>
      </c>
      <c r="J8675" s="5">
        <v>504404.37000000011</v>
      </c>
      <c r="K8675" s="3" t="str" cm="1">
        <f t="array" ref="K8675">_xlfn.LET(_xlpm.d,UPPER(TRIM(CLEAN(SUBSTITUTE(F8675,CHAR(160),"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76" spans="2:11" hidden="1" x14ac:dyDescent="0.25">
      <c r="B8676" s="20">
        <v>46010</v>
      </c>
      <c r="C8676" s="2" t="s">
        <v>1</v>
      </c>
      <c r="D8676" s="2" t="s">
        <v>3358</v>
      </c>
      <c r="E8676" s="2" t="s">
        <v>279</v>
      </c>
      <c r="F8676" s="2" t="s">
        <v>4112</v>
      </c>
      <c r="G8676" s="5">
        <v>30</v>
      </c>
      <c r="H8676" s="5">
        <v>41.5</v>
      </c>
      <c r="I8676" s="5">
        <v>1245</v>
      </c>
      <c r="J8676" s="5">
        <v>505649.37000000011</v>
      </c>
      <c r="K8676" s="3" t="str" cm="1">
        <f t="array" ref="K8676">_xlfn.LET(_xlpm.d,UPPER(TRIM(CLEAN(SUBSTITUTE(F8676,CHAR(160),"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77" spans="2:11" hidden="1" x14ac:dyDescent="0.25">
      <c r="B8677" s="20">
        <v>46010</v>
      </c>
      <c r="C8677" s="2" t="s">
        <v>1</v>
      </c>
      <c r="D8677" s="2" t="s">
        <v>1188</v>
      </c>
      <c r="E8677" s="2" t="s">
        <v>236</v>
      </c>
      <c r="F8677" s="2" t="s">
        <v>4112</v>
      </c>
      <c r="G8677" s="5">
        <v>32</v>
      </c>
      <c r="H8677" s="5">
        <v>41.5</v>
      </c>
      <c r="I8677" s="5">
        <v>1328</v>
      </c>
      <c r="J8677" s="5">
        <v>506977.37000000011</v>
      </c>
      <c r="K8677" s="3" t="str" cm="1">
        <f t="array" ref="K8677">_xlfn.LET(_xlpm.d,UPPER(TRIM(CLEAN(SUBSTITUTE(F8677,CHAR(160),"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78" spans="2:11" hidden="1" x14ac:dyDescent="0.25">
      <c r="B8678" s="20">
        <v>46010</v>
      </c>
      <c r="C8678" s="2" t="s">
        <v>1</v>
      </c>
      <c r="D8678" s="2" t="s">
        <v>3361</v>
      </c>
      <c r="E8678" s="2" t="s">
        <v>9</v>
      </c>
      <c r="F8678" s="2" t="s">
        <v>4112</v>
      </c>
      <c r="G8678" s="5">
        <v>36</v>
      </c>
      <c r="H8678" s="5">
        <v>40.99</v>
      </c>
      <c r="I8678" s="5">
        <v>1475.64</v>
      </c>
      <c r="J8678" s="5">
        <v>508453.01000000013</v>
      </c>
      <c r="K8678" s="3" t="str" cm="1">
        <f t="array" ref="K8678">_xlfn.LET(_xlpm.d,UPPER(TRIM(CLEAN(SUBSTITUTE(F8678,CHAR(160),"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79" spans="2:11" hidden="1" x14ac:dyDescent="0.25">
      <c r="B8679" s="20">
        <v>46010</v>
      </c>
      <c r="C8679" s="2" t="s">
        <v>1</v>
      </c>
      <c r="D8679" s="2" t="s">
        <v>3363</v>
      </c>
      <c r="E8679" s="2" t="s">
        <v>197</v>
      </c>
      <c r="F8679" s="2" t="s">
        <v>4112</v>
      </c>
      <c r="G8679" s="5">
        <v>64</v>
      </c>
      <c r="H8679" s="5">
        <v>41.5</v>
      </c>
      <c r="I8679" s="5">
        <v>2656</v>
      </c>
      <c r="J8679" s="5">
        <v>511109.01000000013</v>
      </c>
      <c r="K8679" s="3" t="str" cm="1">
        <f t="array" ref="K8679">_xlfn.LET(_xlpm.d,UPPER(TRIM(CLEAN(SUBSTITUTE(F8679,CHAR(160),"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80" spans="2:11" hidden="1" x14ac:dyDescent="0.25">
      <c r="B8680" s="20">
        <v>46010</v>
      </c>
      <c r="C8680" s="2" t="s">
        <v>1</v>
      </c>
      <c r="D8680" s="2" t="s">
        <v>3366</v>
      </c>
      <c r="E8680" s="2" t="s">
        <v>286</v>
      </c>
      <c r="F8680" s="2" t="s">
        <v>4112</v>
      </c>
      <c r="G8680" s="5">
        <v>32</v>
      </c>
      <c r="H8680" s="5">
        <v>41.5</v>
      </c>
      <c r="I8680" s="5">
        <v>1328</v>
      </c>
      <c r="J8680" s="5">
        <v>512437.01000000013</v>
      </c>
      <c r="K8680" s="3" t="str" cm="1">
        <f t="array" ref="K8680">_xlfn.LET(_xlpm.d,UPPER(TRIM(CLEAN(SUBSTITUTE(F8680,CHAR(160),"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81" spans="2:11" hidden="1" x14ac:dyDescent="0.25">
      <c r="B8681" s="20">
        <v>46011</v>
      </c>
      <c r="C8681" s="2" t="s">
        <v>1</v>
      </c>
      <c r="D8681" s="2" t="s">
        <v>855</v>
      </c>
      <c r="E8681" s="2" t="s">
        <v>43</v>
      </c>
      <c r="F8681" s="2" t="s">
        <v>4112</v>
      </c>
      <c r="G8681" s="5">
        <v>10</v>
      </c>
      <c r="H8681" s="5">
        <v>38.799999999999997</v>
      </c>
      <c r="I8681" s="5">
        <v>388</v>
      </c>
      <c r="J8681" s="5">
        <v>512825.01000000013</v>
      </c>
      <c r="K8681" s="3" t="str" cm="1">
        <f t="array" ref="K8681">_xlfn.LET(_xlpm.d,UPPER(TRIM(CLEAN(SUBSTITUTE(F8681,CHAR(160),"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82" spans="2:11" hidden="1" x14ac:dyDescent="0.25">
      <c r="B8682" s="20">
        <v>46014</v>
      </c>
      <c r="C8682" s="2" t="s">
        <v>1</v>
      </c>
      <c r="D8682" s="2" t="s">
        <v>1309</v>
      </c>
      <c r="E8682" s="2" t="s">
        <v>158</v>
      </c>
      <c r="F8682" s="2" t="s">
        <v>4112</v>
      </c>
      <c r="G8682" s="5">
        <v>32</v>
      </c>
      <c r="H8682" s="5">
        <v>41.5</v>
      </c>
      <c r="I8682" s="5">
        <v>1328</v>
      </c>
      <c r="J8682" s="5">
        <v>514153.01000000013</v>
      </c>
      <c r="K8682" s="3" t="str" cm="1">
        <f t="array" ref="K8682">_xlfn.LET(_xlpm.d,UPPER(TRIM(CLEAN(SUBSTITUTE(F8682,CHAR(160),"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83" spans="2:11" hidden="1" x14ac:dyDescent="0.25">
      <c r="B8683" s="20">
        <v>46014</v>
      </c>
      <c r="C8683" s="2" t="s">
        <v>1</v>
      </c>
      <c r="D8683" s="2" t="s">
        <v>3373</v>
      </c>
      <c r="E8683" s="2" t="s">
        <v>491</v>
      </c>
      <c r="F8683" s="2" t="s">
        <v>4112</v>
      </c>
      <c r="G8683" s="5">
        <v>40</v>
      </c>
      <c r="H8683" s="5">
        <v>41.5</v>
      </c>
      <c r="I8683" s="5">
        <v>1660</v>
      </c>
      <c r="J8683" s="5">
        <v>515813.01000000013</v>
      </c>
      <c r="K8683" s="3" t="str" cm="1">
        <f t="array" ref="K8683">_xlfn.LET(_xlpm.d,UPPER(TRIM(CLEAN(SUBSTITUTE(F8683,CHAR(160),"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84" spans="2:11" hidden="1" x14ac:dyDescent="0.25">
      <c r="B8684" s="20">
        <v>46014</v>
      </c>
      <c r="C8684" s="2" t="s">
        <v>1</v>
      </c>
      <c r="D8684" s="2" t="s">
        <v>3374</v>
      </c>
      <c r="E8684" s="2" t="s">
        <v>64</v>
      </c>
      <c r="F8684" s="2" t="s">
        <v>4112</v>
      </c>
      <c r="G8684" s="5">
        <v>16</v>
      </c>
      <c r="H8684" s="5">
        <v>40.99</v>
      </c>
      <c r="I8684" s="5">
        <v>655.84</v>
      </c>
      <c r="J8684" s="5">
        <v>516468.85000000015</v>
      </c>
      <c r="K8684" s="3" t="str" cm="1">
        <f t="array" ref="K8684">_xlfn.LET(_xlpm.d,UPPER(TRIM(CLEAN(SUBSTITUTE(F8684,CHAR(160),"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85" spans="2:11" hidden="1" x14ac:dyDescent="0.25">
      <c r="B8685" s="20">
        <v>46020</v>
      </c>
      <c r="C8685" s="2" t="s">
        <v>1</v>
      </c>
      <c r="D8685" s="2" t="s">
        <v>2265</v>
      </c>
      <c r="E8685" s="2" t="s">
        <v>254</v>
      </c>
      <c r="F8685" s="2" t="s">
        <v>4112</v>
      </c>
      <c r="G8685" s="5">
        <v>20</v>
      </c>
      <c r="H8685" s="5">
        <v>41.5</v>
      </c>
      <c r="I8685" s="5">
        <v>830</v>
      </c>
      <c r="J8685" s="5">
        <v>517298.85000000015</v>
      </c>
      <c r="K8685" s="3" t="str" cm="1">
        <f t="array" ref="K8685">_xlfn.LET(_xlpm.d,UPPER(TRIM(CLEAN(SUBSTITUTE(F8685,CHAR(160),"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86" spans="2:11" hidden="1" x14ac:dyDescent="0.25">
      <c r="B8686" s="20">
        <v>46021</v>
      </c>
      <c r="C8686" s="2" t="s">
        <v>1</v>
      </c>
      <c r="D8686" s="2" t="s">
        <v>2270</v>
      </c>
      <c r="E8686" s="2" t="s">
        <v>276</v>
      </c>
      <c r="F8686" s="2" t="s">
        <v>4112</v>
      </c>
      <c r="G8686" s="5">
        <v>20</v>
      </c>
      <c r="H8686" s="5">
        <v>41.5</v>
      </c>
      <c r="I8686" s="5">
        <v>830</v>
      </c>
      <c r="J8686" s="5">
        <v>518128.85000000015</v>
      </c>
      <c r="K8686" s="3" t="str" cm="1">
        <f t="array" ref="K8686">_xlfn.LET(_xlpm.d,UPPER(TRIM(CLEAN(SUBSTITUTE(F8686,CHAR(160),"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87" spans="2:11" hidden="1" x14ac:dyDescent="0.25">
      <c r="B8687" s="20">
        <v>46022</v>
      </c>
      <c r="C8687" s="2" t="s">
        <v>1</v>
      </c>
      <c r="D8687" s="2" t="s">
        <v>2272</v>
      </c>
      <c r="E8687" s="2" t="s">
        <v>796</v>
      </c>
      <c r="F8687" s="2" t="s">
        <v>4112</v>
      </c>
      <c r="G8687" s="5">
        <v>12</v>
      </c>
      <c r="H8687" s="5">
        <v>40.99</v>
      </c>
      <c r="I8687" s="5">
        <v>491.88</v>
      </c>
      <c r="J8687" s="5">
        <v>518620.73000000016</v>
      </c>
      <c r="K8687" s="3" t="str" cm="1">
        <f t="array" ref="K8687">_xlfn.LET(_xlpm.d,UPPER(TRIM(CLEAN(SUBSTITUTE(F8687,CHAR(160),"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88" spans="2:11" hidden="1" x14ac:dyDescent="0.25">
      <c r="B8688" s="20">
        <v>46022</v>
      </c>
      <c r="C8688" s="2" t="s">
        <v>1</v>
      </c>
      <c r="D8688" s="2" t="s">
        <v>60</v>
      </c>
      <c r="E8688" s="2" t="s">
        <v>61</v>
      </c>
      <c r="F8688" s="2" t="s">
        <v>4132</v>
      </c>
      <c r="G8688" s="5">
        <v>40</v>
      </c>
      <c r="H8688" s="5">
        <v>40.99</v>
      </c>
      <c r="I8688" s="5">
        <v>1639.6</v>
      </c>
      <c r="J8688" s="5">
        <v>520260.33000000013</v>
      </c>
      <c r="K8688" s="3" t="str" cm="1">
        <f t="array" ref="K8688">_xlfn.LET(_xlpm.d,UPPER(TRIM(CLEAN(SUBSTITUTE(F8688,CHAR(160),"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89" spans="2:11" hidden="1" x14ac:dyDescent="0.25">
      <c r="B8689" s="20">
        <v>46024</v>
      </c>
      <c r="C8689" s="2" t="s">
        <v>1</v>
      </c>
      <c r="D8689" s="2" t="s">
        <v>2274</v>
      </c>
      <c r="E8689" s="2" t="s">
        <v>254</v>
      </c>
      <c r="F8689" s="2" t="s">
        <v>4112</v>
      </c>
      <c r="G8689" s="5">
        <v>20</v>
      </c>
      <c r="H8689" s="5">
        <v>41.5</v>
      </c>
      <c r="I8689" s="5">
        <v>830</v>
      </c>
      <c r="J8689" s="5">
        <v>521090.33000000013</v>
      </c>
      <c r="K8689" s="3" t="str" cm="1">
        <f t="array" ref="K8689">_xlfn.LET(_xlpm.d,UPPER(TRIM(CLEAN(SUBSTITUTE(F8689,CHAR(160),"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90" spans="2:11" hidden="1" x14ac:dyDescent="0.25">
      <c r="B8690" s="20">
        <v>46024</v>
      </c>
      <c r="C8690" s="2" t="s">
        <v>1</v>
      </c>
      <c r="D8690" s="2" t="s">
        <v>389</v>
      </c>
      <c r="E8690" s="2" t="s">
        <v>195</v>
      </c>
      <c r="F8690" s="2" t="s">
        <v>4112</v>
      </c>
      <c r="G8690" s="5">
        <v>40</v>
      </c>
      <c r="H8690" s="5">
        <v>41.5</v>
      </c>
      <c r="I8690" s="5">
        <v>1660</v>
      </c>
      <c r="J8690" s="5">
        <v>522750.33000000013</v>
      </c>
      <c r="K8690" s="3" t="str" cm="1">
        <f t="array" ref="K8690">_xlfn.LET(_xlpm.d,UPPER(TRIM(CLEAN(SUBSTITUTE(F8690,CHAR(160),"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91" spans="2:11" hidden="1" x14ac:dyDescent="0.25">
      <c r="B8691" s="20">
        <v>46028</v>
      </c>
      <c r="C8691" s="2" t="s">
        <v>1</v>
      </c>
      <c r="D8691" s="2" t="s">
        <v>1311</v>
      </c>
      <c r="E8691" s="2" t="s">
        <v>273</v>
      </c>
      <c r="F8691" s="2" t="s">
        <v>4112</v>
      </c>
      <c r="G8691" s="5">
        <v>40</v>
      </c>
      <c r="H8691" s="5">
        <v>41.5</v>
      </c>
      <c r="I8691" s="5">
        <v>1660</v>
      </c>
      <c r="J8691" s="5">
        <v>524410.33000000007</v>
      </c>
      <c r="K8691" s="3" t="str" cm="1">
        <f t="array" ref="K8691">_xlfn.LET(_xlpm.d,UPPER(TRIM(CLEAN(SUBSTITUTE(F8691,CHAR(160),"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92" spans="2:11" hidden="1" x14ac:dyDescent="0.25">
      <c r="B8692" s="20">
        <v>46028</v>
      </c>
      <c r="C8692" s="2" t="s">
        <v>1</v>
      </c>
      <c r="D8692" s="2" t="s">
        <v>155</v>
      </c>
      <c r="E8692" s="2" t="s">
        <v>156</v>
      </c>
      <c r="F8692" s="2" t="s">
        <v>4112</v>
      </c>
      <c r="G8692" s="5">
        <v>40</v>
      </c>
      <c r="H8692" s="5">
        <v>41.5</v>
      </c>
      <c r="I8692" s="5">
        <v>1660</v>
      </c>
      <c r="J8692" s="5">
        <v>526070.33000000007</v>
      </c>
      <c r="K8692" s="3" t="str" cm="1">
        <f t="array" ref="K8692">_xlfn.LET(_xlpm.d,UPPER(TRIM(CLEAN(SUBSTITUTE(F8692,CHAR(160),"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93" spans="2:11" hidden="1" x14ac:dyDescent="0.25">
      <c r="B8693" s="20">
        <v>46028</v>
      </c>
      <c r="C8693" s="2" t="s">
        <v>1</v>
      </c>
      <c r="D8693" s="2" t="s">
        <v>3390</v>
      </c>
      <c r="E8693" s="2" t="s">
        <v>261</v>
      </c>
      <c r="F8693" s="2" t="s">
        <v>4112</v>
      </c>
      <c r="G8693" s="5">
        <v>20</v>
      </c>
      <c r="H8693" s="5">
        <v>41.5</v>
      </c>
      <c r="I8693" s="5">
        <v>830</v>
      </c>
      <c r="J8693" s="5">
        <v>526900.33000000007</v>
      </c>
      <c r="K8693" s="3" t="str" cm="1">
        <f t="array" ref="K8693">_xlfn.LET(_xlpm.d,UPPER(TRIM(CLEAN(SUBSTITUTE(F8693,CHAR(160),"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94" spans="2:11" hidden="1" x14ac:dyDescent="0.25">
      <c r="B8694" s="20">
        <v>46029</v>
      </c>
      <c r="C8694" s="2" t="s">
        <v>1</v>
      </c>
      <c r="D8694" s="2" t="s">
        <v>2284</v>
      </c>
      <c r="E8694" s="2" t="s">
        <v>305</v>
      </c>
      <c r="F8694" s="2" t="s">
        <v>4112</v>
      </c>
      <c r="G8694" s="5">
        <v>48</v>
      </c>
      <c r="H8694" s="5">
        <v>41.5</v>
      </c>
      <c r="I8694" s="5">
        <v>1992</v>
      </c>
      <c r="J8694" s="5">
        <v>528892.33000000007</v>
      </c>
      <c r="K8694" s="3" t="str" cm="1">
        <f t="array" ref="K8694">_xlfn.LET(_xlpm.d,UPPER(TRIM(CLEAN(SUBSTITUTE(F8694,CHAR(160),"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95" spans="2:11" hidden="1" x14ac:dyDescent="0.25">
      <c r="B8695" s="20">
        <v>46029</v>
      </c>
      <c r="C8695" s="2" t="s">
        <v>1</v>
      </c>
      <c r="D8695" s="2" t="s">
        <v>3394</v>
      </c>
      <c r="E8695" s="2" t="s">
        <v>311</v>
      </c>
      <c r="F8695" s="2" t="s">
        <v>4112</v>
      </c>
      <c r="G8695" s="5">
        <v>112</v>
      </c>
      <c r="H8695" s="5">
        <v>40.99</v>
      </c>
      <c r="I8695" s="5">
        <v>4590.88</v>
      </c>
      <c r="J8695" s="5">
        <v>533483.21000000008</v>
      </c>
      <c r="K8695" s="3" t="str" cm="1">
        <f t="array" ref="K8695">_xlfn.LET(_xlpm.d,UPPER(TRIM(CLEAN(SUBSTITUTE(F8695,CHAR(160),"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96" spans="2:11" hidden="1" x14ac:dyDescent="0.25">
      <c r="B8696" s="20">
        <v>46030</v>
      </c>
      <c r="C8696" s="2" t="s">
        <v>1</v>
      </c>
      <c r="D8696" s="2" t="s">
        <v>4133</v>
      </c>
      <c r="E8696" s="2" t="s">
        <v>1765</v>
      </c>
      <c r="F8696" s="2" t="s">
        <v>4112</v>
      </c>
      <c r="G8696" s="5">
        <v>190</v>
      </c>
      <c r="H8696" s="5">
        <v>41.5</v>
      </c>
      <c r="I8696" s="5">
        <v>7885</v>
      </c>
      <c r="J8696" s="5">
        <v>541368.21000000008</v>
      </c>
      <c r="K8696" s="3" t="str" cm="1">
        <f t="array" ref="K8696">_xlfn.LET(_xlpm.d,UPPER(TRIM(CLEAN(SUBSTITUTE(F8696,CHAR(160),"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97" spans="2:11" hidden="1" x14ac:dyDescent="0.25">
      <c r="B8697" s="20">
        <v>46030</v>
      </c>
      <c r="C8697" s="2" t="s">
        <v>1</v>
      </c>
      <c r="D8697" s="2" t="s">
        <v>4134</v>
      </c>
      <c r="E8697" s="2" t="s">
        <v>1701</v>
      </c>
      <c r="F8697" s="2" t="s">
        <v>4135</v>
      </c>
      <c r="G8697" s="5">
        <v>90</v>
      </c>
      <c r="H8697" s="5">
        <v>41.5</v>
      </c>
      <c r="I8697" s="5">
        <v>3735</v>
      </c>
      <c r="J8697" s="5">
        <v>545103.21000000008</v>
      </c>
      <c r="K8697" s="3" t="str" cm="1">
        <f t="array" ref="K8697">_xlfn.LET(_xlpm.d,UPPER(TRIM(CLEAN(SUBSTITUTE(F8697,CHAR(160),"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98" spans="2:11" hidden="1" x14ac:dyDescent="0.25">
      <c r="B8698" s="20">
        <v>46030</v>
      </c>
      <c r="C8698" s="2" t="s">
        <v>1</v>
      </c>
      <c r="D8698" s="2" t="s">
        <v>3597</v>
      </c>
      <c r="E8698" s="2" t="s">
        <v>835</v>
      </c>
      <c r="F8698" s="2" t="s">
        <v>4112</v>
      </c>
      <c r="G8698" s="5">
        <v>7</v>
      </c>
      <c r="H8698" s="5">
        <v>40.99</v>
      </c>
      <c r="I8698" s="5">
        <v>286.93</v>
      </c>
      <c r="J8698" s="5">
        <v>545390.14000000013</v>
      </c>
      <c r="K8698" s="3" t="str" cm="1">
        <f t="array" ref="K8698">_xlfn.LET(_xlpm.d,UPPER(TRIM(CLEAN(SUBSTITUTE(F8698,CHAR(160),"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699" spans="2:11" hidden="1" x14ac:dyDescent="0.25">
      <c r="B8699" s="20">
        <v>46030</v>
      </c>
      <c r="C8699" s="2" t="s">
        <v>1</v>
      </c>
      <c r="D8699" s="2" t="s">
        <v>63</v>
      </c>
      <c r="E8699" s="2" t="s">
        <v>64</v>
      </c>
      <c r="F8699" s="2" t="s">
        <v>4112</v>
      </c>
      <c r="G8699" s="5">
        <v>12</v>
      </c>
      <c r="H8699" s="5">
        <v>40.99</v>
      </c>
      <c r="I8699" s="5">
        <v>491.88</v>
      </c>
      <c r="J8699" s="5">
        <v>545882.02000000014</v>
      </c>
      <c r="K8699" s="3" t="str" cm="1">
        <f t="array" ref="K8699">_xlfn.LET(_xlpm.d,UPPER(TRIM(CLEAN(SUBSTITUTE(F8699,CHAR(160),"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00" spans="2:11" hidden="1" x14ac:dyDescent="0.25">
      <c r="B8700" s="20">
        <v>46030</v>
      </c>
      <c r="C8700" s="2" t="s">
        <v>1</v>
      </c>
      <c r="D8700" s="2" t="s">
        <v>4136</v>
      </c>
      <c r="E8700" s="2" t="s">
        <v>64</v>
      </c>
      <c r="F8700" s="2" t="s">
        <v>4112</v>
      </c>
      <c r="G8700" s="5">
        <v>1</v>
      </c>
      <c r="H8700" s="5">
        <v>40.99</v>
      </c>
      <c r="I8700" s="5">
        <v>40.99</v>
      </c>
      <c r="J8700" s="5">
        <v>545923.01000000013</v>
      </c>
      <c r="K8700" s="3" t="str" cm="1">
        <f t="array" ref="K8700">_xlfn.LET(_xlpm.d,UPPER(TRIM(CLEAN(SUBSTITUTE(F8700,CHAR(160),"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01" spans="2:11" hidden="1" x14ac:dyDescent="0.25">
      <c r="B8701" s="20">
        <v>46030</v>
      </c>
      <c r="C8701" s="2" t="s">
        <v>1</v>
      </c>
      <c r="D8701" s="2" t="s">
        <v>2286</v>
      </c>
      <c r="E8701" s="2" t="s">
        <v>224</v>
      </c>
      <c r="F8701" s="2" t="s">
        <v>4112</v>
      </c>
      <c r="G8701" s="5">
        <v>40</v>
      </c>
      <c r="H8701" s="5">
        <v>41.5</v>
      </c>
      <c r="I8701" s="5">
        <v>1660</v>
      </c>
      <c r="J8701" s="5">
        <v>547583.01000000013</v>
      </c>
      <c r="K8701" s="3" t="str" cm="1">
        <f t="array" ref="K8701">_xlfn.LET(_xlpm.d,UPPER(TRIM(CLEAN(SUBSTITUTE(F8701,CHAR(160),"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02" spans="2:11" hidden="1" x14ac:dyDescent="0.25">
      <c r="B8702" s="20">
        <v>46031</v>
      </c>
      <c r="C8702" s="2" t="s">
        <v>1</v>
      </c>
      <c r="D8702" s="2" t="s">
        <v>1191</v>
      </c>
      <c r="E8702" s="2" t="s">
        <v>192</v>
      </c>
      <c r="F8702" s="2" t="s">
        <v>4112</v>
      </c>
      <c r="G8702" s="5">
        <v>40</v>
      </c>
      <c r="H8702" s="5">
        <v>41.5</v>
      </c>
      <c r="I8702" s="5">
        <v>1660</v>
      </c>
      <c r="J8702" s="5">
        <v>549243.01000000013</v>
      </c>
      <c r="K8702" s="3" t="str" cm="1">
        <f t="array" ref="K8702">_xlfn.LET(_xlpm.d,UPPER(TRIM(CLEAN(SUBSTITUTE(F8702,CHAR(160),"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03" spans="2:11" hidden="1" x14ac:dyDescent="0.25">
      <c r="B8703" s="20">
        <v>46031</v>
      </c>
      <c r="C8703" s="2" t="s">
        <v>1</v>
      </c>
      <c r="D8703" s="2" t="s">
        <v>3401</v>
      </c>
      <c r="E8703" s="2" t="s">
        <v>170</v>
      </c>
      <c r="F8703" s="2" t="s">
        <v>4112</v>
      </c>
      <c r="G8703" s="5">
        <v>30</v>
      </c>
      <c r="H8703" s="5">
        <v>40.99</v>
      </c>
      <c r="I8703" s="5">
        <v>1229.7</v>
      </c>
      <c r="J8703" s="5">
        <v>550472.71000000008</v>
      </c>
      <c r="K8703" s="3" t="str" cm="1">
        <f t="array" ref="K8703">_xlfn.LET(_xlpm.d,UPPER(TRIM(CLEAN(SUBSTITUTE(F8703,CHAR(160),"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04" spans="2:11" hidden="1" x14ac:dyDescent="0.25">
      <c r="B8704" s="20">
        <v>46031</v>
      </c>
      <c r="C8704" s="2" t="s">
        <v>1</v>
      </c>
      <c r="D8704" s="2" t="s">
        <v>4137</v>
      </c>
      <c r="E8704" s="2" t="s">
        <v>1726</v>
      </c>
      <c r="F8704" s="2" t="s">
        <v>4112</v>
      </c>
      <c r="G8704" s="5">
        <v>48</v>
      </c>
      <c r="H8704" s="5">
        <v>40.99</v>
      </c>
      <c r="I8704" s="5">
        <v>1967.52</v>
      </c>
      <c r="J8704" s="5">
        <v>552440.2300000001</v>
      </c>
      <c r="K8704" s="3" t="str" cm="1">
        <f t="array" ref="K8704">_xlfn.LET(_xlpm.d,UPPER(TRIM(CLEAN(SUBSTITUTE(F8704,CHAR(160),"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05" spans="2:11" hidden="1" x14ac:dyDescent="0.25">
      <c r="B8705" s="20">
        <v>46031</v>
      </c>
      <c r="C8705" s="2" t="s">
        <v>1</v>
      </c>
      <c r="D8705" s="2" t="s">
        <v>2289</v>
      </c>
      <c r="E8705" s="2" t="s">
        <v>197</v>
      </c>
      <c r="F8705" s="2" t="s">
        <v>4112</v>
      </c>
      <c r="G8705" s="5">
        <v>17</v>
      </c>
      <c r="H8705" s="5">
        <v>41.5</v>
      </c>
      <c r="I8705" s="5">
        <v>705.5</v>
      </c>
      <c r="J8705" s="5">
        <v>553145.7300000001</v>
      </c>
      <c r="K8705" s="3" t="str" cm="1">
        <f t="array" ref="K8705">_xlfn.LET(_xlpm.d,UPPER(TRIM(CLEAN(SUBSTITUTE(F8705,CHAR(160),"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06" spans="2:11" hidden="1" x14ac:dyDescent="0.25">
      <c r="B8706" s="20">
        <v>46035</v>
      </c>
      <c r="C8706" s="2" t="s">
        <v>1</v>
      </c>
      <c r="D8706" s="2" t="s">
        <v>3413</v>
      </c>
      <c r="E8706" s="2" t="s">
        <v>158</v>
      </c>
      <c r="F8706" s="2" t="s">
        <v>4112</v>
      </c>
      <c r="G8706" s="5">
        <v>32</v>
      </c>
      <c r="H8706" s="5">
        <v>41.5</v>
      </c>
      <c r="I8706" s="5">
        <v>1328</v>
      </c>
      <c r="J8706" s="5">
        <v>554473.7300000001</v>
      </c>
      <c r="K8706" s="3" t="str" cm="1">
        <f t="array" ref="K8706">_xlfn.LET(_xlpm.d,UPPER(TRIM(CLEAN(SUBSTITUTE(F8706,CHAR(160),"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07" spans="2:11" hidden="1" x14ac:dyDescent="0.25">
      <c r="B8707" s="20">
        <v>46035</v>
      </c>
      <c r="C8707" s="2" t="s">
        <v>1</v>
      </c>
      <c r="D8707" s="2" t="s">
        <v>1192</v>
      </c>
      <c r="E8707" s="2" t="s">
        <v>162</v>
      </c>
      <c r="F8707" s="2" t="s">
        <v>4112</v>
      </c>
      <c r="G8707" s="5">
        <v>40</v>
      </c>
      <c r="H8707" s="5">
        <v>41.5</v>
      </c>
      <c r="I8707" s="5">
        <v>1660</v>
      </c>
      <c r="J8707" s="5">
        <v>556133.7300000001</v>
      </c>
      <c r="K8707" s="3" t="str" cm="1">
        <f t="array" ref="K8707">_xlfn.LET(_xlpm.d,UPPER(TRIM(CLEAN(SUBSTITUTE(F8707,CHAR(160),"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08" spans="2:11" hidden="1" x14ac:dyDescent="0.25">
      <c r="B8708" s="20">
        <v>46036</v>
      </c>
      <c r="C8708" s="2" t="s">
        <v>1</v>
      </c>
      <c r="D8708" s="2" t="s">
        <v>1316</v>
      </c>
      <c r="E8708" s="2" t="s">
        <v>266</v>
      </c>
      <c r="F8708" s="2" t="s">
        <v>4112</v>
      </c>
      <c r="G8708" s="5">
        <v>32</v>
      </c>
      <c r="H8708" s="5">
        <v>41.5</v>
      </c>
      <c r="I8708" s="5">
        <v>1328</v>
      </c>
      <c r="J8708" s="5">
        <v>557461.7300000001</v>
      </c>
      <c r="K8708" s="3" t="str" cm="1">
        <f t="array" ref="K8708">_xlfn.LET(_xlpm.d,UPPER(TRIM(CLEAN(SUBSTITUTE(F8708,CHAR(160),"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09" spans="2:11" hidden="1" x14ac:dyDescent="0.25">
      <c r="B8709" s="20">
        <v>46036</v>
      </c>
      <c r="C8709" s="2" t="s">
        <v>1</v>
      </c>
      <c r="D8709" s="2" t="s">
        <v>1193</v>
      </c>
      <c r="E8709" s="2" t="s">
        <v>141</v>
      </c>
      <c r="F8709" s="2" t="s">
        <v>4112</v>
      </c>
      <c r="G8709" s="5">
        <v>40</v>
      </c>
      <c r="H8709" s="5">
        <v>41.5</v>
      </c>
      <c r="I8709" s="5">
        <v>1660</v>
      </c>
      <c r="J8709" s="5">
        <v>559121.7300000001</v>
      </c>
      <c r="K8709" s="3" t="str" cm="1">
        <f t="array" ref="K8709">_xlfn.LET(_xlpm.d,UPPER(TRIM(CLEAN(SUBSTITUTE(F8709,CHAR(160),"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10" spans="2:11" hidden="1" x14ac:dyDescent="0.25">
      <c r="B8710" s="20">
        <v>46036</v>
      </c>
      <c r="C8710" s="2" t="s">
        <v>1</v>
      </c>
      <c r="D8710" s="2" t="s">
        <v>2295</v>
      </c>
      <c r="E8710" s="2" t="s">
        <v>1634</v>
      </c>
      <c r="F8710" s="2" t="s">
        <v>4112</v>
      </c>
      <c r="G8710" s="5">
        <v>10</v>
      </c>
      <c r="H8710" s="5">
        <v>41.5</v>
      </c>
      <c r="I8710" s="5">
        <v>415</v>
      </c>
      <c r="J8710" s="5">
        <v>559536.7300000001</v>
      </c>
      <c r="K8710" s="3" t="str" cm="1">
        <f t="array" ref="K8710">_xlfn.LET(_xlpm.d,UPPER(TRIM(CLEAN(SUBSTITUTE(F8710,CHAR(160),"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11" spans="2:11" hidden="1" x14ac:dyDescent="0.25">
      <c r="B8711" s="20">
        <v>46037</v>
      </c>
      <c r="C8711" s="2" t="s">
        <v>1</v>
      </c>
      <c r="D8711" s="2" t="s">
        <v>3417</v>
      </c>
      <c r="E8711" s="2" t="s">
        <v>254</v>
      </c>
      <c r="F8711" s="2" t="s">
        <v>4112</v>
      </c>
      <c r="G8711" s="5">
        <v>32</v>
      </c>
      <c r="H8711" s="5">
        <v>41.5</v>
      </c>
      <c r="I8711" s="5">
        <v>1328</v>
      </c>
      <c r="J8711" s="5">
        <v>560864.7300000001</v>
      </c>
      <c r="K8711" s="3" t="str" cm="1">
        <f t="array" ref="K8711">_xlfn.LET(_xlpm.d,UPPER(TRIM(CLEAN(SUBSTITUTE(F8711,CHAR(160),"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12" spans="2:11" hidden="1" x14ac:dyDescent="0.25">
      <c r="B8712" s="20">
        <v>46038</v>
      </c>
      <c r="C8712" s="2" t="s">
        <v>1</v>
      </c>
      <c r="D8712" s="2" t="s">
        <v>394</v>
      </c>
      <c r="E8712" s="2" t="s">
        <v>195</v>
      </c>
      <c r="F8712" s="2" t="s">
        <v>4112</v>
      </c>
      <c r="G8712" s="5">
        <v>40</v>
      </c>
      <c r="H8712" s="5">
        <v>41.5</v>
      </c>
      <c r="I8712" s="5">
        <v>1660</v>
      </c>
      <c r="J8712" s="5">
        <v>562524.7300000001</v>
      </c>
      <c r="K8712" s="3" t="str" cm="1">
        <f t="array" ref="K8712">_xlfn.LET(_xlpm.d,UPPER(TRIM(CLEAN(SUBSTITUTE(F8712,CHAR(160),"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13" spans="2:11" hidden="1" x14ac:dyDescent="0.25">
      <c r="B8713" s="20">
        <v>46038</v>
      </c>
      <c r="C8713" s="2" t="s">
        <v>1</v>
      </c>
      <c r="D8713" s="2" t="s">
        <v>133</v>
      </c>
      <c r="E8713" s="2" t="s">
        <v>43</v>
      </c>
      <c r="F8713" s="2" t="s">
        <v>4097</v>
      </c>
      <c r="G8713" s="5">
        <v>30</v>
      </c>
      <c r="H8713" s="5">
        <v>38.799999999999997</v>
      </c>
      <c r="I8713" s="5">
        <v>1164</v>
      </c>
      <c r="J8713" s="5">
        <v>563688.7300000001</v>
      </c>
      <c r="K8713" s="3" t="str" cm="1">
        <f t="array" ref="K8713">_xlfn.LET(_xlpm.d,UPPER(TRIM(CLEAN(SUBSTITUTE(F8713,CHAR(160),"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14" spans="2:11" hidden="1" x14ac:dyDescent="0.25">
      <c r="B8714" s="20">
        <v>46038</v>
      </c>
      <c r="C8714" s="2" t="s">
        <v>1</v>
      </c>
      <c r="D8714" s="2" t="s">
        <v>3426</v>
      </c>
      <c r="E8714" s="2" t="s">
        <v>224</v>
      </c>
      <c r="F8714" s="2" t="s">
        <v>4112</v>
      </c>
      <c r="G8714" s="5">
        <v>48</v>
      </c>
      <c r="H8714" s="5">
        <v>41.5</v>
      </c>
      <c r="I8714" s="5">
        <v>1992</v>
      </c>
      <c r="J8714" s="5">
        <v>565680.7300000001</v>
      </c>
      <c r="K8714" s="3" t="str" cm="1">
        <f t="array" ref="K8714">_xlfn.LET(_xlpm.d,UPPER(TRIM(CLEAN(SUBSTITUTE(F8714,CHAR(160),"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15" spans="2:11" hidden="1" x14ac:dyDescent="0.25">
      <c r="B8715" s="20">
        <v>46042</v>
      </c>
      <c r="C8715" s="2" t="s">
        <v>1</v>
      </c>
      <c r="D8715" s="2" t="s">
        <v>2298</v>
      </c>
      <c r="E8715" s="2" t="s">
        <v>234</v>
      </c>
      <c r="F8715" s="2" t="s">
        <v>4112</v>
      </c>
      <c r="G8715" s="5">
        <v>40</v>
      </c>
      <c r="H8715" s="5">
        <v>41.5</v>
      </c>
      <c r="I8715" s="5">
        <v>1660</v>
      </c>
      <c r="J8715" s="5">
        <v>567340.7300000001</v>
      </c>
      <c r="K8715" s="3" t="str" cm="1">
        <f t="array" ref="K8715">_xlfn.LET(_xlpm.d,UPPER(TRIM(CLEAN(SUBSTITUTE(F8715,CHAR(160),"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16" spans="2:11" hidden="1" x14ac:dyDescent="0.25">
      <c r="B8716" s="20">
        <v>46042</v>
      </c>
      <c r="C8716" s="2" t="s">
        <v>1</v>
      </c>
      <c r="D8716" s="2" t="s">
        <v>2302</v>
      </c>
      <c r="E8716" s="2" t="s">
        <v>78</v>
      </c>
      <c r="F8716" s="2" t="s">
        <v>4112</v>
      </c>
      <c r="G8716" s="5">
        <v>40</v>
      </c>
      <c r="H8716" s="5">
        <v>41.5</v>
      </c>
      <c r="I8716" s="5">
        <v>1660</v>
      </c>
      <c r="J8716" s="5">
        <v>569000.7300000001</v>
      </c>
      <c r="K8716" s="3" t="str" cm="1">
        <f t="array" ref="K8716">_xlfn.LET(_xlpm.d,UPPER(TRIM(CLEAN(SUBSTITUTE(F8716,CHAR(160),"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17" spans="2:11" hidden="1" x14ac:dyDescent="0.25">
      <c r="B8717" s="20">
        <v>46042</v>
      </c>
      <c r="C8717" s="2" t="s">
        <v>1</v>
      </c>
      <c r="D8717" s="2" t="s">
        <v>396</v>
      </c>
      <c r="E8717" s="2" t="s">
        <v>143</v>
      </c>
      <c r="F8717" s="2" t="s">
        <v>4112</v>
      </c>
      <c r="G8717" s="5">
        <v>40</v>
      </c>
      <c r="H8717" s="5">
        <v>41.5</v>
      </c>
      <c r="I8717" s="5">
        <v>1660</v>
      </c>
      <c r="J8717" s="5">
        <v>570660.7300000001</v>
      </c>
      <c r="K8717" s="3" t="str" cm="1">
        <f t="array" ref="K8717">_xlfn.LET(_xlpm.d,UPPER(TRIM(CLEAN(SUBSTITUTE(F8717,CHAR(160),"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18" spans="2:11" hidden="1" x14ac:dyDescent="0.25">
      <c r="B8718" s="20">
        <v>46042</v>
      </c>
      <c r="C8718" s="2" t="s">
        <v>1</v>
      </c>
      <c r="D8718" s="2" t="s">
        <v>2306</v>
      </c>
      <c r="E8718" s="2" t="s">
        <v>263</v>
      </c>
      <c r="F8718" s="2" t="s">
        <v>4112</v>
      </c>
      <c r="G8718" s="5">
        <v>80</v>
      </c>
      <c r="H8718" s="5">
        <v>41.5</v>
      </c>
      <c r="I8718" s="5">
        <v>3320</v>
      </c>
      <c r="J8718" s="5">
        <v>573980.7300000001</v>
      </c>
      <c r="K8718" s="3" t="str" cm="1">
        <f t="array" ref="K8718">_xlfn.LET(_xlpm.d,UPPER(TRIM(CLEAN(SUBSTITUTE(F8718,CHAR(160),"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19" spans="2:11" hidden="1" x14ac:dyDescent="0.25">
      <c r="B8719" s="20">
        <v>46043</v>
      </c>
      <c r="C8719" s="2" t="s">
        <v>1</v>
      </c>
      <c r="D8719" s="2" t="s">
        <v>3428</v>
      </c>
      <c r="E8719" s="2" t="s">
        <v>1634</v>
      </c>
      <c r="F8719" s="2" t="s">
        <v>4112</v>
      </c>
      <c r="G8719" s="5">
        <v>6</v>
      </c>
      <c r="H8719" s="5">
        <v>41.5</v>
      </c>
      <c r="I8719" s="5">
        <v>249</v>
      </c>
      <c r="J8719" s="5">
        <v>574229.7300000001</v>
      </c>
      <c r="K8719" s="3" t="str" cm="1">
        <f t="array" ref="K8719">_xlfn.LET(_xlpm.d,UPPER(TRIM(CLEAN(SUBSTITUTE(F8719,CHAR(160),"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20" spans="2:11" hidden="1" x14ac:dyDescent="0.25">
      <c r="B8720" s="20">
        <v>46043</v>
      </c>
      <c r="C8720" s="2" t="s">
        <v>1</v>
      </c>
      <c r="D8720" s="2" t="s">
        <v>3430</v>
      </c>
      <c r="E8720" s="2" t="s">
        <v>307</v>
      </c>
      <c r="F8720" s="2" t="s">
        <v>4112</v>
      </c>
      <c r="G8720" s="5">
        <v>96</v>
      </c>
      <c r="H8720" s="5">
        <v>41.5</v>
      </c>
      <c r="I8720" s="5">
        <v>3984</v>
      </c>
      <c r="J8720" s="5">
        <v>578213.7300000001</v>
      </c>
      <c r="K8720" s="3" t="str" cm="1">
        <f t="array" ref="K8720">_xlfn.LET(_xlpm.d,UPPER(TRIM(CLEAN(SUBSTITUTE(F8720,CHAR(160),"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21" spans="2:11" hidden="1" x14ac:dyDescent="0.25">
      <c r="B8721" s="20">
        <v>46044</v>
      </c>
      <c r="C8721" s="2" t="s">
        <v>1</v>
      </c>
      <c r="D8721" s="2" t="s">
        <v>1601</v>
      </c>
      <c r="E8721" s="2" t="s">
        <v>180</v>
      </c>
      <c r="F8721" s="2" t="s">
        <v>4112</v>
      </c>
      <c r="G8721" s="5">
        <v>30</v>
      </c>
      <c r="H8721" s="5">
        <v>41.5</v>
      </c>
      <c r="I8721" s="5">
        <v>1245</v>
      </c>
      <c r="J8721" s="5">
        <v>579458.7300000001</v>
      </c>
      <c r="K8721" s="3" t="str" cm="1">
        <f t="array" ref="K8721">_xlfn.LET(_xlpm.d,UPPER(TRIM(CLEAN(SUBSTITUTE(F8721,CHAR(160),"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22" spans="2:11" hidden="1" x14ac:dyDescent="0.25">
      <c r="B8722" s="20">
        <v>46044</v>
      </c>
      <c r="C8722" s="2" t="s">
        <v>1</v>
      </c>
      <c r="D8722" s="2" t="s">
        <v>2314</v>
      </c>
      <c r="E8722" s="2" t="s">
        <v>305</v>
      </c>
      <c r="F8722" s="2" t="s">
        <v>4112</v>
      </c>
      <c r="G8722" s="5">
        <v>64</v>
      </c>
      <c r="H8722" s="5">
        <v>41.5</v>
      </c>
      <c r="I8722" s="5">
        <v>2656</v>
      </c>
      <c r="J8722" s="5">
        <v>582114.7300000001</v>
      </c>
      <c r="K8722" s="3" t="str" cm="1">
        <f t="array" ref="K8722">_xlfn.LET(_xlpm.d,UPPER(TRIM(CLEAN(SUBSTITUTE(F8722,CHAR(160),"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23" spans="2:11" hidden="1" x14ac:dyDescent="0.25">
      <c r="B8723" s="20">
        <v>46045</v>
      </c>
      <c r="C8723" s="2" t="s">
        <v>1</v>
      </c>
      <c r="D8723" s="2" t="s">
        <v>2320</v>
      </c>
      <c r="E8723" s="2" t="s">
        <v>197</v>
      </c>
      <c r="F8723" s="2" t="s">
        <v>4112</v>
      </c>
      <c r="G8723" s="5">
        <v>112</v>
      </c>
      <c r="H8723" s="5">
        <v>41.5</v>
      </c>
      <c r="I8723" s="5">
        <v>4648</v>
      </c>
      <c r="J8723" s="5">
        <v>586762.7300000001</v>
      </c>
      <c r="K8723" s="3" t="str" cm="1">
        <f t="array" ref="K8723">_xlfn.LET(_xlpm.d,UPPER(TRIM(CLEAN(SUBSTITUTE(F8723,CHAR(160),"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24" spans="2:11" hidden="1" x14ac:dyDescent="0.25">
      <c r="B8724" s="20">
        <v>46049</v>
      </c>
      <c r="C8724" s="2" t="s">
        <v>1</v>
      </c>
      <c r="D8724" s="2" t="s">
        <v>1324</v>
      </c>
      <c r="E8724" s="2" t="s">
        <v>273</v>
      </c>
      <c r="F8724" s="2" t="s">
        <v>4112</v>
      </c>
      <c r="G8724" s="5">
        <v>32</v>
      </c>
      <c r="H8724" s="5">
        <v>41.5</v>
      </c>
      <c r="I8724" s="5">
        <v>1328</v>
      </c>
      <c r="J8724" s="5">
        <v>588090.7300000001</v>
      </c>
      <c r="K8724" s="3" t="str" cm="1">
        <f t="array" ref="K8724">_xlfn.LET(_xlpm.d,UPPER(TRIM(CLEAN(SUBSTITUTE(F8724,CHAR(160),"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25" spans="2:11" hidden="1" x14ac:dyDescent="0.25">
      <c r="B8725" s="20">
        <v>46050</v>
      </c>
      <c r="C8725" s="2" t="s">
        <v>1</v>
      </c>
      <c r="D8725" s="2" t="s">
        <v>2325</v>
      </c>
      <c r="E8725" s="2" t="s">
        <v>282</v>
      </c>
      <c r="F8725" s="2" t="s">
        <v>4112</v>
      </c>
      <c r="G8725" s="5">
        <v>15</v>
      </c>
      <c r="H8725" s="5">
        <v>41.5</v>
      </c>
      <c r="I8725" s="5">
        <v>622.5</v>
      </c>
      <c r="J8725" s="5">
        <v>588713.2300000001</v>
      </c>
      <c r="K8725" s="3" t="str" cm="1">
        <f t="array" ref="K8725">_xlfn.LET(_xlpm.d,UPPER(TRIM(CLEAN(SUBSTITUTE(F8725,CHAR(160),"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26" spans="2:11" hidden="1" x14ac:dyDescent="0.25">
      <c r="B8726" s="20">
        <v>46051</v>
      </c>
      <c r="C8726" s="2" t="s">
        <v>1</v>
      </c>
      <c r="D8726" s="2" t="s">
        <v>3910</v>
      </c>
      <c r="E8726" s="2" t="s">
        <v>151</v>
      </c>
      <c r="F8726" s="2" t="s">
        <v>4112</v>
      </c>
      <c r="G8726" s="5">
        <v>10</v>
      </c>
      <c r="H8726" s="5">
        <v>41.5</v>
      </c>
      <c r="I8726" s="5">
        <v>415</v>
      </c>
      <c r="J8726" s="5">
        <v>589128.2300000001</v>
      </c>
      <c r="K8726" s="3" t="str" cm="1">
        <f t="array" ref="K8726">_xlfn.LET(_xlpm.d,UPPER(TRIM(CLEAN(SUBSTITUTE(F8726,CHAR(160),"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27" spans="2:11" hidden="1" x14ac:dyDescent="0.25">
      <c r="B8727" s="20">
        <v>46051</v>
      </c>
      <c r="C8727" s="2" t="s">
        <v>1</v>
      </c>
      <c r="D8727" s="2" t="s">
        <v>2330</v>
      </c>
      <c r="E8727" s="2" t="s">
        <v>254</v>
      </c>
      <c r="F8727" s="2" t="s">
        <v>4112</v>
      </c>
      <c r="G8727" s="5">
        <v>16</v>
      </c>
      <c r="H8727" s="5">
        <v>41.5</v>
      </c>
      <c r="I8727" s="5">
        <v>664</v>
      </c>
      <c r="J8727" s="5">
        <v>589792.2300000001</v>
      </c>
      <c r="K8727" s="3" t="str" cm="1">
        <f t="array" ref="K8727">_xlfn.LET(_xlpm.d,UPPER(TRIM(CLEAN(SUBSTITUTE(F8727,CHAR(160),"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28" spans="2:11" hidden="1" x14ac:dyDescent="0.25">
      <c r="B8728" s="20">
        <v>46052</v>
      </c>
      <c r="C8728" s="2" t="s">
        <v>1</v>
      </c>
      <c r="D8728" s="2" t="s">
        <v>3449</v>
      </c>
      <c r="E8728" s="2" t="s">
        <v>286</v>
      </c>
      <c r="F8728" s="2" t="s">
        <v>4112</v>
      </c>
      <c r="G8728" s="5">
        <v>20</v>
      </c>
      <c r="H8728" s="5">
        <v>41.5</v>
      </c>
      <c r="I8728" s="5">
        <v>830</v>
      </c>
      <c r="J8728" s="5">
        <v>590622.2300000001</v>
      </c>
      <c r="K8728" s="3" t="str" cm="1">
        <f t="array" ref="K8728">_xlfn.LET(_xlpm.d,UPPER(TRIM(CLEAN(SUBSTITUTE(F8728,CHAR(160),"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29" spans="2:11" hidden="1" x14ac:dyDescent="0.25">
      <c r="B8729" s="20">
        <v>46052</v>
      </c>
      <c r="C8729" s="2" t="s">
        <v>1</v>
      </c>
      <c r="D8729" s="2" t="s">
        <v>4138</v>
      </c>
      <c r="E8729" s="2" t="s">
        <v>1765</v>
      </c>
      <c r="F8729" s="2" t="s">
        <v>4112</v>
      </c>
      <c r="G8729" s="5">
        <v>180</v>
      </c>
      <c r="H8729" s="5">
        <v>41.5</v>
      </c>
      <c r="I8729" s="5">
        <v>7470</v>
      </c>
      <c r="J8729" s="5">
        <v>598092.2300000001</v>
      </c>
      <c r="K8729" s="3" t="str" cm="1">
        <f t="array" ref="K8729">_xlfn.LET(_xlpm.d,UPPER(TRIM(CLEAN(SUBSTITUTE(F8729,CHAR(160),"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30" spans="2:11" hidden="1" x14ac:dyDescent="0.25">
      <c r="B8730" s="20">
        <v>46052</v>
      </c>
      <c r="C8730" s="2" t="s">
        <v>1</v>
      </c>
      <c r="D8730" s="2" t="s">
        <v>2333</v>
      </c>
      <c r="E8730" s="2" t="s">
        <v>485</v>
      </c>
      <c r="F8730" s="2" t="s">
        <v>4112</v>
      </c>
      <c r="G8730" s="5">
        <v>20</v>
      </c>
      <c r="H8730" s="5">
        <v>41.5</v>
      </c>
      <c r="I8730" s="5">
        <v>830</v>
      </c>
      <c r="J8730" s="5">
        <v>598922.2300000001</v>
      </c>
      <c r="K8730" s="3" t="str" cm="1">
        <f t="array" ref="K8730">_xlfn.LET(_xlpm.d,UPPER(TRIM(CLEAN(SUBSTITUTE(F8730,CHAR(160),"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31" spans="2:11" hidden="1" x14ac:dyDescent="0.25">
      <c r="B8731" s="20">
        <v>46052</v>
      </c>
      <c r="C8731" s="2" t="s">
        <v>1</v>
      </c>
      <c r="D8731" s="2" t="s">
        <v>3450</v>
      </c>
      <c r="E8731" s="2" t="s">
        <v>224</v>
      </c>
      <c r="F8731" s="2" t="s">
        <v>4112</v>
      </c>
      <c r="G8731" s="5">
        <v>80</v>
      </c>
      <c r="H8731" s="5">
        <v>41.5</v>
      </c>
      <c r="I8731" s="5">
        <v>3320</v>
      </c>
      <c r="J8731" s="5">
        <v>602242.2300000001</v>
      </c>
      <c r="K8731" s="3" t="str" cm="1">
        <f t="array" ref="K8731">_xlfn.LET(_xlpm.d,UPPER(TRIM(CLEAN(SUBSTITUTE(F8731,CHAR(160),"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32" spans="2:11" hidden="1" x14ac:dyDescent="0.25">
      <c r="B8732" s="20">
        <v>46052</v>
      </c>
      <c r="C8732" s="2" t="s">
        <v>1</v>
      </c>
      <c r="D8732" s="2" t="s">
        <v>3911</v>
      </c>
      <c r="E8732" s="2" t="s">
        <v>835</v>
      </c>
      <c r="F8732" s="2" t="s">
        <v>4112</v>
      </c>
      <c r="G8732" s="5">
        <v>10</v>
      </c>
      <c r="H8732" s="5">
        <v>40.99</v>
      </c>
      <c r="I8732" s="5">
        <v>409.9</v>
      </c>
      <c r="J8732" s="5">
        <v>602652.13000000012</v>
      </c>
      <c r="K8732" s="3" t="str" cm="1">
        <f t="array" ref="K8732">_xlfn.LET(_xlpm.d,UPPER(TRIM(CLEAN(SUBSTITUTE(F8732,CHAR(160),"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33" spans="2:11" hidden="1" x14ac:dyDescent="0.25">
      <c r="B8733" s="20">
        <v>46057</v>
      </c>
      <c r="C8733" s="2" t="s">
        <v>1</v>
      </c>
      <c r="D8733" s="2" t="s">
        <v>399</v>
      </c>
      <c r="E8733" s="2" t="s">
        <v>145</v>
      </c>
      <c r="F8733" s="2" t="s">
        <v>4112</v>
      </c>
      <c r="G8733" s="5">
        <v>5</v>
      </c>
      <c r="H8733" s="5">
        <v>41.5</v>
      </c>
      <c r="I8733" s="5">
        <v>207.5</v>
      </c>
      <c r="J8733" s="5">
        <v>602859.63000000012</v>
      </c>
      <c r="K8733" s="3" t="str" cm="1">
        <f t="array" ref="K8733">_xlfn.LET(_xlpm.d,UPPER(TRIM(CLEAN(SUBSTITUTE(F8733,CHAR(160),"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34" spans="2:11" hidden="1" x14ac:dyDescent="0.25">
      <c r="B8734" s="20">
        <v>46057</v>
      </c>
      <c r="C8734" s="2" t="s">
        <v>1</v>
      </c>
      <c r="D8734" s="2" t="s">
        <v>1489</v>
      </c>
      <c r="E8734" s="2" t="s">
        <v>279</v>
      </c>
      <c r="F8734" s="2" t="s">
        <v>4112</v>
      </c>
      <c r="G8734" s="5">
        <v>40</v>
      </c>
      <c r="H8734" s="5">
        <v>41.5</v>
      </c>
      <c r="I8734" s="5">
        <v>1660</v>
      </c>
      <c r="J8734" s="5">
        <v>604519.63000000012</v>
      </c>
      <c r="K8734" s="3" t="str" cm="1">
        <f t="array" ref="K8734">_xlfn.LET(_xlpm.d,UPPER(TRIM(CLEAN(SUBSTITUTE(F8734,CHAR(160),"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35" spans="2:11" hidden="1" x14ac:dyDescent="0.25">
      <c r="B8735" s="20">
        <v>46057</v>
      </c>
      <c r="C8735" s="2" t="s">
        <v>1</v>
      </c>
      <c r="D8735" s="2" t="s">
        <v>3458</v>
      </c>
      <c r="E8735" s="2" t="s">
        <v>311</v>
      </c>
      <c r="F8735" s="2" t="s">
        <v>4112</v>
      </c>
      <c r="G8735" s="5">
        <v>144</v>
      </c>
      <c r="H8735" s="5">
        <v>41.5</v>
      </c>
      <c r="I8735" s="5">
        <v>5976</v>
      </c>
      <c r="J8735" s="5">
        <v>610495.63000000012</v>
      </c>
      <c r="K8735" s="3" t="str" cm="1">
        <f t="array" ref="K8735">_xlfn.LET(_xlpm.d,UPPER(TRIM(CLEAN(SUBSTITUTE(F8735,CHAR(160),"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36" spans="2:11" hidden="1" x14ac:dyDescent="0.25">
      <c r="B8736" s="20">
        <v>46058</v>
      </c>
      <c r="C8736" s="2" t="s">
        <v>1</v>
      </c>
      <c r="D8736" s="2" t="s">
        <v>1602</v>
      </c>
      <c r="E8736" s="2" t="s">
        <v>135</v>
      </c>
      <c r="F8736" s="2" t="s">
        <v>4112</v>
      </c>
      <c r="G8736" s="5">
        <v>32</v>
      </c>
      <c r="H8736" s="5">
        <v>41.5</v>
      </c>
      <c r="I8736" s="5">
        <v>1328</v>
      </c>
      <c r="J8736" s="5">
        <v>611823.63000000012</v>
      </c>
      <c r="K8736" s="3" t="str" cm="1">
        <f t="array" ref="K8736">_xlfn.LET(_xlpm.d,UPPER(TRIM(CLEAN(SUBSTITUTE(F8736,CHAR(160),"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37" spans="2:11" hidden="1" x14ac:dyDescent="0.25">
      <c r="B8737" s="20">
        <v>46058</v>
      </c>
      <c r="C8737" s="2" t="s">
        <v>1</v>
      </c>
      <c r="D8737" s="2" t="s">
        <v>3463</v>
      </c>
      <c r="E8737" s="2" t="s">
        <v>305</v>
      </c>
      <c r="F8737" s="2" t="s">
        <v>4112</v>
      </c>
      <c r="G8737" s="5">
        <v>32</v>
      </c>
      <c r="H8737" s="5">
        <v>41.5</v>
      </c>
      <c r="I8737" s="5">
        <v>1328</v>
      </c>
      <c r="J8737" s="5">
        <v>613151.63000000012</v>
      </c>
      <c r="K8737" s="3" t="str" cm="1">
        <f t="array" ref="K8737">_xlfn.LET(_xlpm.d,UPPER(TRIM(CLEAN(SUBSTITUTE(F8737,CHAR(160),"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38" spans="2:11" hidden="1" x14ac:dyDescent="0.25">
      <c r="B8738" s="20">
        <v>46059</v>
      </c>
      <c r="C8738" s="2" t="s">
        <v>1</v>
      </c>
      <c r="D8738" s="2" t="s">
        <v>2348</v>
      </c>
      <c r="E8738" s="2" t="s">
        <v>43</v>
      </c>
      <c r="F8738" s="2" t="s">
        <v>4112</v>
      </c>
      <c r="G8738" s="5">
        <v>10</v>
      </c>
      <c r="H8738" s="5">
        <v>38.799999999999997</v>
      </c>
      <c r="I8738" s="5">
        <v>388</v>
      </c>
      <c r="J8738" s="5">
        <v>613539.63000000012</v>
      </c>
      <c r="K8738" s="3" t="str" cm="1">
        <f t="array" ref="K8738">_xlfn.LET(_xlpm.d,UPPER(TRIM(CLEAN(SUBSTITUTE(F8738,CHAR(160),"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39" spans="2:11" hidden="1" x14ac:dyDescent="0.25">
      <c r="B8739" s="20">
        <v>46063</v>
      </c>
      <c r="C8739" s="2" t="s">
        <v>1</v>
      </c>
      <c r="D8739" s="2" t="s">
        <v>3482</v>
      </c>
      <c r="E8739" s="2" t="s">
        <v>78</v>
      </c>
      <c r="F8739" s="2" t="s">
        <v>4112</v>
      </c>
      <c r="G8739" s="5">
        <v>16</v>
      </c>
      <c r="H8739" s="5">
        <v>41.5</v>
      </c>
      <c r="I8739" s="5">
        <v>664</v>
      </c>
      <c r="J8739" s="5">
        <v>614203.63000000012</v>
      </c>
      <c r="K8739" s="3" t="str" cm="1">
        <f t="array" ref="K8739">_xlfn.LET(_xlpm.d,UPPER(TRIM(CLEAN(SUBSTITUTE(F8739,CHAR(160),"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40" spans="2:11" hidden="1" x14ac:dyDescent="0.25">
      <c r="B8740" s="20">
        <v>46063</v>
      </c>
      <c r="C8740" s="2" t="s">
        <v>1</v>
      </c>
      <c r="D8740" s="2" t="s">
        <v>2350</v>
      </c>
      <c r="E8740" s="2" t="s">
        <v>186</v>
      </c>
      <c r="F8740" s="2" t="s">
        <v>4112</v>
      </c>
      <c r="G8740" s="5">
        <v>20</v>
      </c>
      <c r="H8740" s="5">
        <v>41.5</v>
      </c>
      <c r="I8740" s="5">
        <v>830</v>
      </c>
      <c r="J8740" s="5">
        <v>615033.63000000012</v>
      </c>
      <c r="K8740" s="3" t="str" cm="1">
        <f t="array" ref="K8740">_xlfn.LET(_xlpm.d,UPPER(TRIM(CLEAN(SUBSTITUTE(F8740,CHAR(160),"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41" spans="2:11" hidden="1" x14ac:dyDescent="0.25">
      <c r="B8741" s="20">
        <v>46063</v>
      </c>
      <c r="C8741" s="2" t="s">
        <v>1</v>
      </c>
      <c r="D8741" s="2" t="s">
        <v>2353</v>
      </c>
      <c r="E8741" s="2" t="s">
        <v>263</v>
      </c>
      <c r="F8741" s="2" t="s">
        <v>4112</v>
      </c>
      <c r="G8741" s="5">
        <v>64</v>
      </c>
      <c r="H8741" s="5">
        <v>41.5</v>
      </c>
      <c r="I8741" s="5">
        <v>2656</v>
      </c>
      <c r="J8741" s="5">
        <v>617689.63000000012</v>
      </c>
      <c r="K8741" s="3" t="str" cm="1">
        <f t="array" ref="K8741">_xlfn.LET(_xlpm.d,UPPER(TRIM(CLEAN(SUBSTITUTE(F8741,CHAR(160),"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42" spans="2:11" hidden="1" x14ac:dyDescent="0.25">
      <c r="B8742" s="20">
        <v>46064</v>
      </c>
      <c r="C8742" s="2" t="s">
        <v>1</v>
      </c>
      <c r="D8742" s="2" t="s">
        <v>4139</v>
      </c>
      <c r="E8742" s="2" t="s">
        <v>730</v>
      </c>
      <c r="F8742" s="2" t="s">
        <v>4112</v>
      </c>
      <c r="G8742" s="5">
        <v>40</v>
      </c>
      <c r="H8742" s="5">
        <v>41.5</v>
      </c>
      <c r="I8742" s="5">
        <v>1660</v>
      </c>
      <c r="J8742" s="5">
        <v>619349.63000000012</v>
      </c>
      <c r="K8742" s="3" t="str" cm="1">
        <f t="array" ref="K8742">_xlfn.LET(_xlpm.d,UPPER(TRIM(CLEAN(SUBSTITUTE(F8742,CHAR(160),"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43" spans="2:11" hidden="1" x14ac:dyDescent="0.25">
      <c r="B8743" s="20">
        <v>46064</v>
      </c>
      <c r="C8743" s="2" t="s">
        <v>1</v>
      </c>
      <c r="D8743" s="2" t="s">
        <v>3484</v>
      </c>
      <c r="E8743" s="2" t="s">
        <v>2415</v>
      </c>
      <c r="F8743" s="2" t="s">
        <v>4112</v>
      </c>
      <c r="G8743" s="5">
        <v>10</v>
      </c>
      <c r="H8743" s="5">
        <v>40.99</v>
      </c>
      <c r="I8743" s="5">
        <v>409.9</v>
      </c>
      <c r="J8743" s="5">
        <v>619759.53000000014</v>
      </c>
      <c r="K8743" s="3" t="str" cm="1">
        <f t="array" ref="K8743">_xlfn.LET(_xlpm.d,UPPER(TRIM(CLEAN(SUBSTITUTE(F8743,CHAR(160),"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44" spans="2:11" hidden="1" x14ac:dyDescent="0.25">
      <c r="B8744" s="20">
        <v>46064</v>
      </c>
      <c r="C8744" s="2" t="s">
        <v>1</v>
      </c>
      <c r="D8744" s="2" t="s">
        <v>2478</v>
      </c>
      <c r="E8744" s="2" t="s">
        <v>1701</v>
      </c>
      <c r="F8744" s="2" t="s">
        <v>4112</v>
      </c>
      <c r="G8744" s="5">
        <v>40</v>
      </c>
      <c r="H8744" s="5">
        <v>41.5</v>
      </c>
      <c r="I8744" s="5">
        <v>1660</v>
      </c>
      <c r="J8744" s="5">
        <v>621419.53000000014</v>
      </c>
      <c r="K8744" s="3" t="str" cm="1">
        <f t="array" ref="K8744">_xlfn.LET(_xlpm.d,UPPER(TRIM(CLEAN(SUBSTITUTE(F8744,CHAR(160),"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45" spans="2:11" hidden="1" x14ac:dyDescent="0.25">
      <c r="B8745" s="20">
        <v>46064</v>
      </c>
      <c r="C8745" s="2" t="s">
        <v>1</v>
      </c>
      <c r="D8745" s="2" t="s">
        <v>2354</v>
      </c>
      <c r="E8745" s="2" t="s">
        <v>197</v>
      </c>
      <c r="F8745" s="2" t="s">
        <v>4112</v>
      </c>
      <c r="G8745" s="5">
        <v>74</v>
      </c>
      <c r="H8745" s="5">
        <v>41.5</v>
      </c>
      <c r="I8745" s="5">
        <v>3071</v>
      </c>
      <c r="J8745" s="5">
        <v>624490.53000000014</v>
      </c>
      <c r="K8745" s="3" t="str" cm="1">
        <f t="array" ref="K8745">_xlfn.LET(_xlpm.d,UPPER(TRIM(CLEAN(SUBSTITUTE(F8745,CHAR(160),"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46" spans="2:11" hidden="1" x14ac:dyDescent="0.25">
      <c r="B8746" s="20">
        <v>46065</v>
      </c>
      <c r="C8746" s="2" t="s">
        <v>1</v>
      </c>
      <c r="D8746" s="2" t="s">
        <v>733</v>
      </c>
      <c r="E8746" s="2" t="s">
        <v>485</v>
      </c>
      <c r="F8746" s="2" t="s">
        <v>4112</v>
      </c>
      <c r="G8746" s="5">
        <v>30</v>
      </c>
      <c r="H8746" s="5">
        <v>41.5</v>
      </c>
      <c r="I8746" s="5">
        <v>1245</v>
      </c>
      <c r="J8746" s="5">
        <v>625735.53000000014</v>
      </c>
      <c r="K8746" s="3" t="str" cm="1">
        <f t="array" ref="K8746">_xlfn.LET(_xlpm.d,UPPER(TRIM(CLEAN(SUBSTITUTE(F8746,CHAR(160),"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47" spans="2:11" hidden="1" x14ac:dyDescent="0.25">
      <c r="B8747" s="20">
        <v>46065</v>
      </c>
      <c r="C8747" s="2" t="s">
        <v>1</v>
      </c>
      <c r="D8747" s="2" t="s">
        <v>3918</v>
      </c>
      <c r="E8747" s="2" t="s">
        <v>3</v>
      </c>
      <c r="F8747" s="2" t="s">
        <v>4112</v>
      </c>
      <c r="G8747" s="5">
        <v>14</v>
      </c>
      <c r="H8747" s="5">
        <v>37.700000000000003</v>
      </c>
      <c r="I8747" s="5">
        <v>527.79999999999995</v>
      </c>
      <c r="J8747" s="5">
        <v>626263.33000000019</v>
      </c>
      <c r="K8747" s="3" t="str" cm="1">
        <f t="array" ref="K8747">_xlfn.LET(_xlpm.d,UPPER(TRIM(CLEAN(SUBSTITUTE(F8747,CHAR(160),"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48" spans="2:11" hidden="1" x14ac:dyDescent="0.25">
      <c r="B8748" s="20">
        <v>46066</v>
      </c>
      <c r="C8748" s="2" t="s">
        <v>1</v>
      </c>
      <c r="D8748" s="2" t="s">
        <v>1204</v>
      </c>
      <c r="E8748" s="2" t="s">
        <v>307</v>
      </c>
      <c r="F8748" s="2" t="s">
        <v>4112</v>
      </c>
      <c r="G8748" s="5">
        <v>48</v>
      </c>
      <c r="H8748" s="5">
        <v>41.5</v>
      </c>
      <c r="I8748" s="5">
        <v>1992</v>
      </c>
      <c r="J8748" s="5">
        <v>628255.33000000019</v>
      </c>
      <c r="K8748" s="3" t="str" cm="1">
        <f t="array" ref="K8748">_xlfn.LET(_xlpm.d,UPPER(TRIM(CLEAN(SUBSTITUTE(F8748,CHAR(160),"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49" spans="2:11" hidden="1" x14ac:dyDescent="0.25">
      <c r="B8749" s="20">
        <v>46069</v>
      </c>
      <c r="C8749" s="2" t="s">
        <v>1</v>
      </c>
      <c r="D8749" s="2" t="s">
        <v>465</v>
      </c>
      <c r="E8749" s="2" t="s">
        <v>243</v>
      </c>
      <c r="F8749" s="2" t="s">
        <v>4112</v>
      </c>
      <c r="G8749" s="5">
        <v>60</v>
      </c>
      <c r="H8749" s="5">
        <v>41.5</v>
      </c>
      <c r="I8749" s="5">
        <v>2490</v>
      </c>
      <c r="J8749" s="5">
        <v>630745.33000000019</v>
      </c>
      <c r="K8749" s="3" t="str" cm="1">
        <f t="array" ref="K8749">_xlfn.LET(_xlpm.d,UPPER(TRIM(CLEAN(SUBSTITUTE(F8749,CHAR(160),"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50" spans="2:11" hidden="1" x14ac:dyDescent="0.25">
      <c r="B8750" s="20">
        <v>46070</v>
      </c>
      <c r="C8750" s="2" t="s">
        <v>1</v>
      </c>
      <c r="D8750" s="2" t="s">
        <v>161</v>
      </c>
      <c r="E8750" s="2" t="s">
        <v>162</v>
      </c>
      <c r="F8750" s="2" t="s">
        <v>4112</v>
      </c>
      <c r="G8750" s="5">
        <v>45</v>
      </c>
      <c r="H8750" s="5">
        <v>41.5</v>
      </c>
      <c r="I8750" s="5">
        <v>1867.5</v>
      </c>
      <c r="J8750" s="5">
        <v>632612.83000000019</v>
      </c>
      <c r="K8750" s="3" t="str" cm="1">
        <f t="array" ref="K8750">_xlfn.LET(_xlpm.d,UPPER(TRIM(CLEAN(SUBSTITUTE(F8750,CHAR(160),"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51" spans="2:11" hidden="1" x14ac:dyDescent="0.25">
      <c r="B8751" s="20">
        <v>46073</v>
      </c>
      <c r="C8751" s="2" t="s">
        <v>1</v>
      </c>
      <c r="D8751" s="2" t="s">
        <v>169</v>
      </c>
      <c r="E8751" s="2" t="s">
        <v>170</v>
      </c>
      <c r="F8751" s="2" t="s">
        <v>4112</v>
      </c>
      <c r="G8751" s="5">
        <v>30</v>
      </c>
      <c r="H8751" s="5">
        <v>40.99</v>
      </c>
      <c r="I8751" s="5">
        <v>1229.7</v>
      </c>
      <c r="J8751" s="5">
        <v>633842.53000000014</v>
      </c>
      <c r="K8751" s="3" t="str" cm="1">
        <f t="array" ref="K8751">_xlfn.LET(_xlpm.d,UPPER(TRIM(CLEAN(SUBSTITUTE(F8751,CHAR(160),"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52" spans="2:11" hidden="1" x14ac:dyDescent="0.25">
      <c r="B8752" s="20">
        <v>46073</v>
      </c>
      <c r="C8752" s="2" t="s">
        <v>1</v>
      </c>
      <c r="D8752" s="2" t="s">
        <v>3583</v>
      </c>
      <c r="E8752" s="2" t="s">
        <v>835</v>
      </c>
      <c r="F8752" s="2" t="s">
        <v>3273</v>
      </c>
      <c r="G8752" s="5">
        <v>20</v>
      </c>
      <c r="H8752" s="5">
        <v>40.99</v>
      </c>
      <c r="I8752" s="5">
        <v>819.8</v>
      </c>
      <c r="J8752" s="5">
        <v>634662.33000000019</v>
      </c>
      <c r="K8752" s="3" t="str" cm="1">
        <f t="array" ref="K8752">_xlfn.LET(_xlpm.d,UPPER(TRIM(CLEAN(SUBSTITUTE(F8752,CHAR(160),"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753" spans="2:11" hidden="1" x14ac:dyDescent="0.25">
      <c r="B8753" s="20">
        <v>46079</v>
      </c>
      <c r="C8753" s="2" t="s">
        <v>1</v>
      </c>
      <c r="D8753" s="2" t="s">
        <v>4140</v>
      </c>
      <c r="E8753" s="2" t="s">
        <v>27</v>
      </c>
      <c r="F8753" s="2" t="s">
        <v>4112</v>
      </c>
      <c r="G8753" s="5">
        <v>32</v>
      </c>
      <c r="H8753" s="5">
        <v>40.99</v>
      </c>
      <c r="I8753" s="5">
        <v>1311.68</v>
      </c>
      <c r="J8753" s="5">
        <v>635974.01000000024</v>
      </c>
      <c r="K8753" s="3" t="str" cm="1">
        <f t="array" ref="K8753">_xlfn.LET(_xlpm.d,UPPER(TRIM(CLEAN(SUBSTITUTE(F8753,CHAR(160),"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54" spans="2:11" hidden="1" x14ac:dyDescent="0.25">
      <c r="B8754" s="20">
        <v>46080</v>
      </c>
      <c r="C8754" s="2" t="s">
        <v>1</v>
      </c>
      <c r="D8754" s="2" t="s">
        <v>3504</v>
      </c>
      <c r="E8754" s="2" t="s">
        <v>165</v>
      </c>
      <c r="F8754" s="2" t="s">
        <v>4112</v>
      </c>
      <c r="G8754" s="5">
        <v>15</v>
      </c>
      <c r="H8754" s="5">
        <v>41.5</v>
      </c>
      <c r="I8754" s="5">
        <v>622.5</v>
      </c>
      <c r="J8754" s="5">
        <v>636596.51000000024</v>
      </c>
      <c r="K8754" s="3" t="str" cm="1">
        <f t="array" ref="K8754">_xlfn.LET(_xlpm.d,UPPER(TRIM(CLEAN(SUBSTITUTE(F8754,CHAR(160),"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55" spans="2:11" hidden="1" x14ac:dyDescent="0.25">
      <c r="B8755" s="20">
        <v>46084</v>
      </c>
      <c r="C8755" s="2" t="s">
        <v>1</v>
      </c>
      <c r="D8755" s="2" t="s">
        <v>3510</v>
      </c>
      <c r="E8755" s="2" t="s">
        <v>279</v>
      </c>
      <c r="F8755" s="2" t="s">
        <v>4112</v>
      </c>
      <c r="G8755" s="5">
        <v>32</v>
      </c>
      <c r="H8755" s="5">
        <v>41.5</v>
      </c>
      <c r="I8755" s="5">
        <v>1328</v>
      </c>
      <c r="J8755" s="5">
        <v>637924.51000000024</v>
      </c>
      <c r="K8755" s="3" t="str" cm="1">
        <f t="array" ref="K8755">_xlfn.LET(_xlpm.d,UPPER(TRIM(CLEAN(SUBSTITUTE(F8755,CHAR(160),"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56" spans="2:11" hidden="1" x14ac:dyDescent="0.25">
      <c r="B8756" s="20">
        <v>46084</v>
      </c>
      <c r="C8756" s="2" t="s">
        <v>1</v>
      </c>
      <c r="D8756" s="2" t="s">
        <v>174</v>
      </c>
      <c r="E8756" s="2" t="s">
        <v>162</v>
      </c>
      <c r="F8756" s="2" t="s">
        <v>4112</v>
      </c>
      <c r="G8756" s="5">
        <v>32</v>
      </c>
      <c r="H8756" s="5">
        <v>41.5</v>
      </c>
      <c r="I8756" s="5">
        <v>1328</v>
      </c>
      <c r="J8756" s="5">
        <v>639252.51000000024</v>
      </c>
      <c r="K8756" s="3" t="str" cm="1">
        <f t="array" ref="K8756">_xlfn.LET(_xlpm.d,UPPER(TRIM(CLEAN(SUBSTITUTE(F8756,CHAR(160),"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57" spans="2:11" hidden="1" x14ac:dyDescent="0.25">
      <c r="B8757" s="20">
        <v>46084</v>
      </c>
      <c r="C8757" s="2" t="s">
        <v>1</v>
      </c>
      <c r="D8757" s="2" t="s">
        <v>3511</v>
      </c>
      <c r="E8757" s="2" t="s">
        <v>158</v>
      </c>
      <c r="F8757" s="2" t="s">
        <v>4112</v>
      </c>
      <c r="G8757" s="5">
        <v>40</v>
      </c>
      <c r="H8757" s="5">
        <v>41.5</v>
      </c>
      <c r="I8757" s="5">
        <v>1660</v>
      </c>
      <c r="J8757" s="5">
        <v>640912.51000000024</v>
      </c>
      <c r="K8757" s="3" t="str" cm="1">
        <f t="array" ref="K8757">_xlfn.LET(_xlpm.d,UPPER(TRIM(CLEAN(SUBSTITUTE(F8757,CHAR(160),"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58" spans="2:11" hidden="1" x14ac:dyDescent="0.25">
      <c r="B8758" s="20">
        <v>46086</v>
      </c>
      <c r="C8758" s="2" t="s">
        <v>1</v>
      </c>
      <c r="D8758" s="2" t="s">
        <v>179</v>
      </c>
      <c r="E8758" s="2" t="s">
        <v>180</v>
      </c>
      <c r="F8758" s="2" t="s">
        <v>4112</v>
      </c>
      <c r="G8758" s="5">
        <v>20</v>
      </c>
      <c r="H8758" s="5">
        <v>41.5</v>
      </c>
      <c r="I8758" s="5">
        <v>830</v>
      </c>
      <c r="J8758" s="5">
        <v>641742.51000000024</v>
      </c>
      <c r="K8758" s="3" t="str" cm="1">
        <f t="array" ref="K8758">_xlfn.LET(_xlpm.d,UPPER(TRIM(CLEAN(SUBSTITUTE(F8758,CHAR(160),"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59" spans="2:11" hidden="1" x14ac:dyDescent="0.25">
      <c r="B8759" s="20">
        <v>46086</v>
      </c>
      <c r="C8759" s="2" t="s">
        <v>1</v>
      </c>
      <c r="D8759" s="2" t="s">
        <v>415</v>
      </c>
      <c r="E8759" s="2" t="s">
        <v>151</v>
      </c>
      <c r="F8759" s="2" t="s">
        <v>4112</v>
      </c>
      <c r="G8759" s="5">
        <v>20</v>
      </c>
      <c r="H8759" s="5">
        <v>41.5</v>
      </c>
      <c r="I8759" s="5">
        <v>830</v>
      </c>
      <c r="J8759" s="5">
        <v>642572.51000000024</v>
      </c>
      <c r="K8759" s="3" t="str" cm="1">
        <f t="array" ref="K8759">_xlfn.LET(_xlpm.d,UPPER(TRIM(CLEAN(SUBSTITUTE(F8759,CHAR(160),"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60" spans="2:11" hidden="1" x14ac:dyDescent="0.25">
      <c r="B8760" s="20">
        <v>46087</v>
      </c>
      <c r="C8760" s="2" t="s">
        <v>1</v>
      </c>
      <c r="D8760" s="2" t="s">
        <v>2389</v>
      </c>
      <c r="E8760" s="2" t="s">
        <v>1765</v>
      </c>
      <c r="F8760" s="2" t="s">
        <v>4112</v>
      </c>
      <c r="G8760" s="5">
        <v>60</v>
      </c>
      <c r="H8760" s="5">
        <v>41.5</v>
      </c>
      <c r="I8760" s="5">
        <v>2490</v>
      </c>
      <c r="J8760" s="5">
        <v>645062.51000000024</v>
      </c>
      <c r="K8760" s="3" t="str" cm="1">
        <f t="array" ref="K8760">_xlfn.LET(_xlpm.d,UPPER(TRIM(CLEAN(SUBSTITUTE(F8760,CHAR(160),"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61" spans="2:11" hidden="1" x14ac:dyDescent="0.25">
      <c r="B8761" s="20">
        <v>46087</v>
      </c>
      <c r="C8761" s="2" t="s">
        <v>1</v>
      </c>
      <c r="D8761" s="2" t="s">
        <v>2390</v>
      </c>
      <c r="E8761" s="2" t="s">
        <v>288</v>
      </c>
      <c r="F8761" s="2" t="s">
        <v>4112</v>
      </c>
      <c r="G8761" s="5">
        <v>16</v>
      </c>
      <c r="H8761" s="5">
        <v>41.5</v>
      </c>
      <c r="I8761" s="5">
        <v>664</v>
      </c>
      <c r="J8761" s="5">
        <v>645726.51000000024</v>
      </c>
      <c r="K8761" s="3" t="str" cm="1">
        <f t="array" ref="K8761">_xlfn.LET(_xlpm.d,UPPER(TRIM(CLEAN(SUBSTITUTE(F8761,CHAR(160),"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62" spans="2:11" hidden="1" x14ac:dyDescent="0.25">
      <c r="B8762" s="20">
        <v>46091</v>
      </c>
      <c r="C8762" s="2" t="s">
        <v>1</v>
      </c>
      <c r="D8762" s="2" t="s">
        <v>182</v>
      </c>
      <c r="E8762" s="2" t="s">
        <v>162</v>
      </c>
      <c r="F8762" s="2" t="s">
        <v>4112</v>
      </c>
      <c r="G8762" s="5">
        <v>16</v>
      </c>
      <c r="H8762" s="5">
        <v>41.5</v>
      </c>
      <c r="I8762" s="5">
        <v>664</v>
      </c>
      <c r="J8762" s="5">
        <v>646390.51000000024</v>
      </c>
      <c r="K8762" s="3" t="str" cm="1">
        <f t="array" ref="K8762">_xlfn.LET(_xlpm.d,UPPER(TRIM(CLEAN(SUBSTITUTE(F8762,CHAR(160),"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63" spans="2:11" hidden="1" x14ac:dyDescent="0.25">
      <c r="B8763" s="20">
        <v>46091</v>
      </c>
      <c r="C8763" s="2" t="s">
        <v>1</v>
      </c>
      <c r="D8763" s="2" t="s">
        <v>183</v>
      </c>
      <c r="E8763" s="2" t="s">
        <v>156</v>
      </c>
      <c r="F8763" s="2" t="s">
        <v>4112</v>
      </c>
      <c r="G8763" s="5">
        <v>26</v>
      </c>
      <c r="H8763" s="5">
        <v>41.5</v>
      </c>
      <c r="I8763" s="5">
        <v>1079</v>
      </c>
      <c r="J8763" s="5">
        <v>647469.51000000024</v>
      </c>
      <c r="K8763" s="3" t="str" cm="1">
        <f t="array" ref="K8763">_xlfn.LET(_xlpm.d,UPPER(TRIM(CLEAN(SUBSTITUTE(F8763,CHAR(160),"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64" spans="2:11" hidden="1" x14ac:dyDescent="0.25">
      <c r="B8764" s="20">
        <v>46091</v>
      </c>
      <c r="C8764" s="2" t="s">
        <v>1</v>
      </c>
      <c r="D8764" s="2" t="s">
        <v>185</v>
      </c>
      <c r="E8764" s="2" t="s">
        <v>186</v>
      </c>
      <c r="F8764" s="2" t="s">
        <v>4112</v>
      </c>
      <c r="G8764" s="5">
        <v>25</v>
      </c>
      <c r="H8764" s="5">
        <v>41.5</v>
      </c>
      <c r="I8764" s="5">
        <v>1037.5</v>
      </c>
      <c r="J8764" s="5">
        <v>648507.01000000024</v>
      </c>
      <c r="K8764" s="3" t="str" cm="1">
        <f t="array" ref="K8764">_xlfn.LET(_xlpm.d,UPPER(TRIM(CLEAN(SUBSTITUTE(F8764,CHAR(160),"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65" spans="2:11" hidden="1" x14ac:dyDescent="0.25">
      <c r="B8765" s="20">
        <v>46091</v>
      </c>
      <c r="C8765" s="2" t="s">
        <v>1</v>
      </c>
      <c r="D8765" s="2" t="s">
        <v>187</v>
      </c>
      <c r="E8765" s="2" t="s">
        <v>158</v>
      </c>
      <c r="F8765" s="2" t="s">
        <v>4112</v>
      </c>
      <c r="G8765" s="5">
        <v>16</v>
      </c>
      <c r="H8765" s="5">
        <v>41.5</v>
      </c>
      <c r="I8765" s="5">
        <v>664</v>
      </c>
      <c r="J8765" s="5">
        <v>649171.01000000024</v>
      </c>
      <c r="K8765" s="3" t="str" cm="1">
        <f t="array" ref="K8765">_xlfn.LET(_xlpm.d,UPPER(TRIM(CLEAN(SUBSTITUTE(F8765,CHAR(160),"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66" spans="2:11" hidden="1" x14ac:dyDescent="0.25">
      <c r="B8766" s="20">
        <v>46092</v>
      </c>
      <c r="C8766" s="2" t="s">
        <v>1</v>
      </c>
      <c r="D8766" s="2" t="s">
        <v>2395</v>
      </c>
      <c r="E8766" s="2" t="s">
        <v>305</v>
      </c>
      <c r="F8766" s="2" t="s">
        <v>4112</v>
      </c>
      <c r="G8766" s="5">
        <v>45</v>
      </c>
      <c r="H8766" s="5">
        <v>41.5</v>
      </c>
      <c r="I8766" s="5">
        <v>1867.5</v>
      </c>
      <c r="J8766" s="5">
        <v>651038.51000000024</v>
      </c>
      <c r="K8766" s="3" t="str" cm="1">
        <f t="array" ref="K8766">_xlfn.LET(_xlpm.d,UPPER(TRIM(CLEAN(SUBSTITUTE(F8766,CHAR(160),"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67" spans="2:11" hidden="1" x14ac:dyDescent="0.25">
      <c r="B8767" s="20">
        <v>46093</v>
      </c>
      <c r="C8767" s="2" t="s">
        <v>1</v>
      </c>
      <c r="D8767" s="2" t="s">
        <v>4141</v>
      </c>
      <c r="E8767" s="2" t="s">
        <v>6</v>
      </c>
      <c r="F8767" s="2" t="s">
        <v>4112</v>
      </c>
      <c r="G8767" s="5">
        <v>32</v>
      </c>
      <c r="H8767" s="5">
        <v>40.99</v>
      </c>
      <c r="I8767" s="5">
        <v>1311.68</v>
      </c>
      <c r="J8767" s="5">
        <v>652350.19000000029</v>
      </c>
      <c r="K8767" s="3" t="str" cm="1">
        <f t="array" ref="K8767">_xlfn.LET(_xlpm.d,UPPER(TRIM(CLEAN(SUBSTITUTE(F8767,CHAR(160),"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68" spans="2:11" hidden="1" x14ac:dyDescent="0.25">
      <c r="B8768" s="20">
        <v>46094</v>
      </c>
      <c r="C8768" s="2" t="s">
        <v>1</v>
      </c>
      <c r="D8768" s="2" t="s">
        <v>3530</v>
      </c>
      <c r="E8768" s="2" t="s">
        <v>2447</v>
      </c>
      <c r="F8768" s="2" t="s">
        <v>3272</v>
      </c>
      <c r="G8768" s="5">
        <v>16</v>
      </c>
      <c r="H8768" s="5">
        <v>40.99</v>
      </c>
      <c r="I8768" s="5">
        <v>655.84</v>
      </c>
      <c r="J8768" s="5">
        <v>653006.03000000026</v>
      </c>
      <c r="K8768" s="3" t="str" cm="1">
        <f t="array" ref="K8768">_xlfn.LET(_xlpm.d,UPPER(TRIM(CLEAN(SUBSTITUTE(F8768,CHAR(160),"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69" spans="2:11" hidden="1" x14ac:dyDescent="0.25">
      <c r="B8769" s="20">
        <v>46094</v>
      </c>
      <c r="C8769" s="2" t="s">
        <v>1</v>
      </c>
      <c r="D8769" s="2" t="s">
        <v>3530</v>
      </c>
      <c r="E8769" s="2" t="s">
        <v>2447</v>
      </c>
      <c r="F8769" s="2" t="s">
        <v>3273</v>
      </c>
      <c r="G8769" s="5">
        <v>16</v>
      </c>
      <c r="H8769" s="5">
        <v>40.99</v>
      </c>
      <c r="I8769" s="5">
        <v>655.84</v>
      </c>
      <c r="J8769" s="5">
        <v>653661.87000000023</v>
      </c>
      <c r="K8769" s="3" t="str" cm="1">
        <f t="array" ref="K8769">_xlfn.LET(_xlpm.d,UPPER(TRIM(CLEAN(SUBSTITUTE(F8769,CHAR(160),"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770" spans="2:11" hidden="1" x14ac:dyDescent="0.25">
      <c r="B8770" s="20">
        <v>46094</v>
      </c>
      <c r="C8770" s="2" t="s">
        <v>1</v>
      </c>
      <c r="D8770" s="2" t="s">
        <v>196</v>
      </c>
      <c r="E8770" s="2" t="s">
        <v>197</v>
      </c>
      <c r="F8770" s="2" t="s">
        <v>4112</v>
      </c>
      <c r="G8770" s="5">
        <v>32</v>
      </c>
      <c r="H8770" s="5">
        <v>41.5</v>
      </c>
      <c r="I8770" s="5">
        <v>1328</v>
      </c>
      <c r="J8770" s="5">
        <v>654989.87000000023</v>
      </c>
      <c r="K8770" s="3" t="str" cm="1">
        <f t="array" ref="K8770">_xlfn.LET(_xlpm.d,UPPER(TRIM(CLEAN(SUBSTITUTE(F8770,CHAR(160),"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71" spans="2:11" hidden="1" x14ac:dyDescent="0.25">
      <c r="B8771" s="20">
        <v>46097</v>
      </c>
      <c r="C8771" s="2" t="s">
        <v>1</v>
      </c>
      <c r="D8771" s="2" t="s">
        <v>431</v>
      </c>
      <c r="E8771" s="2" t="s">
        <v>160</v>
      </c>
      <c r="F8771" s="2" t="s">
        <v>4112</v>
      </c>
      <c r="G8771" s="5">
        <v>10</v>
      </c>
      <c r="H8771" s="5">
        <v>41.5</v>
      </c>
      <c r="I8771" s="5">
        <v>415</v>
      </c>
      <c r="J8771" s="5">
        <v>655404.87000000023</v>
      </c>
      <c r="K8771" s="3" t="str" cm="1">
        <f t="array" ref="K8771">_xlfn.LET(_xlpm.d,UPPER(TRIM(CLEAN(SUBSTITUTE(F8771,CHAR(160),"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72" spans="2:11" hidden="1" x14ac:dyDescent="0.25">
      <c r="B8772" s="20">
        <v>46098</v>
      </c>
      <c r="C8772" s="2" t="s">
        <v>1</v>
      </c>
      <c r="D8772" s="2" t="s">
        <v>4142</v>
      </c>
      <c r="E8772" s="2" t="s">
        <v>165</v>
      </c>
      <c r="F8772" s="2" t="s">
        <v>4112</v>
      </c>
      <c r="G8772" s="5">
        <v>20</v>
      </c>
      <c r="H8772" s="5">
        <v>41.5</v>
      </c>
      <c r="I8772" s="5">
        <v>830</v>
      </c>
      <c r="J8772" s="5">
        <v>656234.87000000023</v>
      </c>
      <c r="K8772" s="3" t="str" cm="1">
        <f t="array" ref="K8772">_xlfn.LET(_xlpm.d,UPPER(TRIM(CLEAN(SUBSTITUTE(F8772,CHAR(160),"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73" spans="2:11" hidden="1" x14ac:dyDescent="0.25">
      <c r="B8773" s="20">
        <v>46098</v>
      </c>
      <c r="C8773" s="2" t="s">
        <v>1</v>
      </c>
      <c r="D8773" s="2" t="s">
        <v>2400</v>
      </c>
      <c r="E8773" s="2" t="s">
        <v>232</v>
      </c>
      <c r="F8773" s="2" t="s">
        <v>4112</v>
      </c>
      <c r="G8773" s="5">
        <v>20</v>
      </c>
      <c r="H8773" s="5">
        <v>41.5</v>
      </c>
      <c r="I8773" s="5">
        <v>830</v>
      </c>
      <c r="J8773" s="5">
        <v>657064.87000000023</v>
      </c>
      <c r="K8773" s="3" t="str" cm="1">
        <f t="array" ref="K8773">_xlfn.LET(_xlpm.d,UPPER(TRIM(CLEAN(SUBSTITUTE(F8773,CHAR(160),"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74" spans="2:11" hidden="1" x14ac:dyDescent="0.25">
      <c r="B8774" s="20">
        <v>46099</v>
      </c>
      <c r="C8774" s="2" t="s">
        <v>1</v>
      </c>
      <c r="D8774" s="2" t="s">
        <v>439</v>
      </c>
      <c r="E8774" s="2" t="s">
        <v>78</v>
      </c>
      <c r="F8774" s="2" t="s">
        <v>4112</v>
      </c>
      <c r="G8774" s="5">
        <v>32</v>
      </c>
      <c r="H8774" s="5">
        <v>41.5</v>
      </c>
      <c r="I8774" s="5">
        <v>1328</v>
      </c>
      <c r="J8774" s="5">
        <v>658392.87000000023</v>
      </c>
      <c r="K8774" s="3" t="str" cm="1">
        <f t="array" ref="K8774">_xlfn.LET(_xlpm.d,UPPER(TRIM(CLEAN(SUBSTITUTE(F8774,CHAR(160),"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75" spans="2:11" hidden="1" x14ac:dyDescent="0.25">
      <c r="B8775" s="20">
        <v>46100</v>
      </c>
      <c r="C8775" s="2" t="s">
        <v>1</v>
      </c>
      <c r="D8775" s="2" t="s">
        <v>208</v>
      </c>
      <c r="E8775" s="2" t="s">
        <v>3</v>
      </c>
      <c r="F8775" s="2" t="s">
        <v>4143</v>
      </c>
      <c r="G8775" s="5">
        <v>14</v>
      </c>
      <c r="H8775" s="5">
        <v>37</v>
      </c>
      <c r="I8775" s="5">
        <v>518</v>
      </c>
      <c r="J8775" s="5">
        <v>658910.87000000023</v>
      </c>
      <c r="K8775" s="3" t="str" cm="1">
        <f t="array" ref="K8775">_xlfn.LET(_xlpm.d,UPPER(TRIM(CLEAN(SUBSTITUTE(F8775,CHAR(160),"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76" spans="2:11" hidden="1" x14ac:dyDescent="0.25">
      <c r="B8776" s="20">
        <v>46100</v>
      </c>
      <c r="C8776" s="2" t="s">
        <v>1</v>
      </c>
      <c r="D8776" s="2" t="s">
        <v>3540</v>
      </c>
      <c r="E8776" s="2" t="s">
        <v>3541</v>
      </c>
      <c r="F8776" s="2" t="s">
        <v>3273</v>
      </c>
      <c r="G8776" s="5">
        <v>19</v>
      </c>
      <c r="H8776" s="5">
        <v>40.99</v>
      </c>
      <c r="I8776" s="5">
        <v>778.81</v>
      </c>
      <c r="J8776" s="5">
        <v>659689.68000000028</v>
      </c>
      <c r="K8776" s="3" t="str" cm="1">
        <f t="array" ref="K8776">_xlfn.LET(_xlpm.d,UPPER(TRIM(CLEAN(SUBSTITUTE(F8776,CHAR(160),"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8777" spans="2:11" hidden="1" x14ac:dyDescent="0.25">
      <c r="B8777" s="20">
        <v>46101</v>
      </c>
      <c r="C8777" s="2" t="s">
        <v>1</v>
      </c>
      <c r="D8777" s="2" t="s">
        <v>4144</v>
      </c>
      <c r="E8777" s="2" t="s">
        <v>232</v>
      </c>
      <c r="F8777" s="2" t="s">
        <v>4112</v>
      </c>
      <c r="G8777" s="5">
        <v>20</v>
      </c>
      <c r="H8777" s="5">
        <v>41.5</v>
      </c>
      <c r="I8777" s="5">
        <v>830</v>
      </c>
      <c r="J8777" s="5">
        <v>660519.68000000028</v>
      </c>
      <c r="K8777" s="3" t="str" cm="1">
        <f t="array" ref="K8777">_xlfn.LET(_xlpm.d,UPPER(TRIM(CLEAN(SUBSTITUTE(F8777,CHAR(160),"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78" spans="2:11" hidden="1" x14ac:dyDescent="0.25">
      <c r="B8778" s="20">
        <v>46101</v>
      </c>
      <c r="C8778" s="2" t="s">
        <v>1</v>
      </c>
      <c r="D8778" s="2" t="s">
        <v>447</v>
      </c>
      <c r="E8778" s="2" t="s">
        <v>234</v>
      </c>
      <c r="F8778" s="2" t="s">
        <v>4112</v>
      </c>
      <c r="G8778" s="5">
        <v>20</v>
      </c>
      <c r="H8778" s="5">
        <v>41.5</v>
      </c>
      <c r="I8778" s="5">
        <v>830</v>
      </c>
      <c r="J8778" s="5">
        <v>661349.68000000028</v>
      </c>
      <c r="K8778" s="3" t="str" cm="1">
        <f t="array" ref="K8778">_xlfn.LET(_xlpm.d,UPPER(TRIM(CLEAN(SUBSTITUTE(F8778,CHAR(160),"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79" spans="2:11" hidden="1" x14ac:dyDescent="0.25">
      <c r="B8779" s="20">
        <v>46106</v>
      </c>
      <c r="C8779" s="2" t="s">
        <v>1</v>
      </c>
      <c r="D8779" s="2" t="s">
        <v>2411</v>
      </c>
      <c r="E8779" s="2" t="s">
        <v>189</v>
      </c>
      <c r="F8779" s="2" t="s">
        <v>4112</v>
      </c>
      <c r="G8779" s="5">
        <v>10</v>
      </c>
      <c r="H8779" s="5">
        <v>41.5</v>
      </c>
      <c r="I8779" s="5">
        <v>415</v>
      </c>
      <c r="J8779" s="5">
        <v>661764.68000000028</v>
      </c>
      <c r="K8779" s="3" t="str" cm="1">
        <f t="array" ref="K8779">_xlfn.LET(_xlpm.d,UPPER(TRIM(CLEAN(SUBSTITUTE(F8779,CHAR(160),"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80" spans="2:11" hidden="1" x14ac:dyDescent="0.25">
      <c r="B8780" s="20">
        <v>46106</v>
      </c>
      <c r="C8780" s="2" t="s">
        <v>1</v>
      </c>
      <c r="D8780" s="2" t="s">
        <v>2413</v>
      </c>
      <c r="E8780" s="2" t="s">
        <v>305</v>
      </c>
      <c r="F8780" s="2" t="s">
        <v>4112</v>
      </c>
      <c r="G8780" s="5">
        <v>48</v>
      </c>
      <c r="H8780" s="5">
        <v>41.5</v>
      </c>
      <c r="I8780" s="5">
        <v>1992</v>
      </c>
      <c r="J8780" s="5">
        <v>663756.68000000028</v>
      </c>
      <c r="K8780" s="3" t="str" cm="1">
        <f t="array" ref="K8780">_xlfn.LET(_xlpm.d,UPPER(TRIM(CLEAN(SUBSTITUTE(F8780,CHAR(160),"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81" spans="2:11" hidden="1" x14ac:dyDescent="0.25">
      <c r="B8781" s="20">
        <v>46107</v>
      </c>
      <c r="C8781" s="2" t="s">
        <v>1</v>
      </c>
      <c r="D8781" s="2" t="s">
        <v>2414</v>
      </c>
      <c r="E8781" s="2" t="s">
        <v>2415</v>
      </c>
      <c r="F8781" s="2" t="s">
        <v>3272</v>
      </c>
      <c r="G8781" s="5">
        <v>18</v>
      </c>
      <c r="H8781" s="5">
        <v>40.99</v>
      </c>
      <c r="I8781" s="5">
        <v>737.82</v>
      </c>
      <c r="J8781" s="5">
        <v>664494.50000000023</v>
      </c>
      <c r="K8781" s="3" t="str" cm="1">
        <f t="array" ref="K8781">_xlfn.LET(_xlpm.d,UPPER(TRIM(CLEAN(SUBSTITUTE(F8781,CHAR(160),"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82" spans="2:11" hidden="1" x14ac:dyDescent="0.25">
      <c r="B8782" s="20">
        <v>46108</v>
      </c>
      <c r="C8782" s="2" t="s">
        <v>1</v>
      </c>
      <c r="D8782" s="2" t="s">
        <v>2421</v>
      </c>
      <c r="E8782" s="2" t="s">
        <v>224</v>
      </c>
      <c r="F8782" s="2" t="s">
        <v>4112</v>
      </c>
      <c r="G8782" s="5">
        <v>76</v>
      </c>
      <c r="H8782" s="5">
        <v>41.5</v>
      </c>
      <c r="I8782" s="5">
        <v>3154</v>
      </c>
      <c r="J8782" s="5">
        <v>667648.50000000023</v>
      </c>
      <c r="K8782" s="3" t="str" cm="1">
        <f t="array" ref="K8782">_xlfn.LET(_xlpm.d,UPPER(TRIM(CLEAN(SUBSTITUTE(F8782,CHAR(160),"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83" spans="2:11" hidden="1" x14ac:dyDescent="0.25">
      <c r="B8783" s="20">
        <v>46112</v>
      </c>
      <c r="C8783" s="2" t="s">
        <v>1</v>
      </c>
      <c r="D8783" s="2" t="s">
        <v>2422</v>
      </c>
      <c r="E8783" s="2" t="s">
        <v>232</v>
      </c>
      <c r="F8783" s="2" t="s">
        <v>4112</v>
      </c>
      <c r="G8783" s="5">
        <v>10</v>
      </c>
      <c r="H8783" s="5">
        <v>41.5</v>
      </c>
      <c r="I8783" s="5">
        <v>415</v>
      </c>
      <c r="J8783" s="5">
        <v>668063.50000000023</v>
      </c>
      <c r="K8783" s="3" t="str" cm="1">
        <f t="array" ref="K8783">_xlfn.LET(_xlpm.d,UPPER(TRIM(CLEAN(SUBSTITUTE(F8783,CHAR(160),"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84" spans="2:11" hidden="1" x14ac:dyDescent="0.25">
      <c r="B8784" s="20">
        <v>46112</v>
      </c>
      <c r="C8784" s="2" t="s">
        <v>1</v>
      </c>
      <c r="D8784" s="2" t="s">
        <v>204</v>
      </c>
      <c r="E8784" s="2" t="s">
        <v>186</v>
      </c>
      <c r="F8784" s="2" t="s">
        <v>4112</v>
      </c>
      <c r="G8784" s="5">
        <v>20</v>
      </c>
      <c r="H8784" s="5">
        <v>41.5</v>
      </c>
      <c r="I8784" s="5">
        <v>830</v>
      </c>
      <c r="J8784" s="5">
        <v>668893.50000000023</v>
      </c>
      <c r="K8784" s="3" t="str" cm="1">
        <f t="array" ref="K8784">_xlfn.LET(_xlpm.d,UPPER(TRIM(CLEAN(SUBSTITUTE(F8784,CHAR(160),"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85" spans="1:11" hidden="1" x14ac:dyDescent="0.25">
      <c r="B8785" s="20">
        <v>46112</v>
      </c>
      <c r="C8785" s="2" t="s">
        <v>1</v>
      </c>
      <c r="D8785" s="2" t="s">
        <v>2423</v>
      </c>
      <c r="E8785" s="2" t="s">
        <v>78</v>
      </c>
      <c r="F8785" s="2" t="s">
        <v>4112</v>
      </c>
      <c r="G8785" s="5">
        <v>40</v>
      </c>
      <c r="H8785" s="5">
        <v>41.5</v>
      </c>
      <c r="I8785" s="5">
        <v>1660</v>
      </c>
      <c r="J8785" s="5">
        <v>670553.50000000023</v>
      </c>
      <c r="K8785" s="3" t="str" cm="1">
        <f t="array" ref="K8785">_xlfn.LET(_xlpm.d,UPPER(TRIM(CLEAN(SUBSTITUTE(F8785,CHAR(160),"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86" spans="1:11" hidden="1" x14ac:dyDescent="0.25">
      <c r="A8786" s="11" t="s">
        <v>4145</v>
      </c>
      <c r="G8786" s="6">
        <v>16228</v>
      </c>
      <c r="I8786" s="7">
        <f>I8345+I8346+I8347+I8348+I8349+I8350+I8351+I8352+I8353+I8354+I8355+I8356+I8357+I8358+I8359+I8360+I8361+I8362+I8363+I8364+I8365+I8366+I8367+I8368+I8369+I8370+I8371+I8372+I8373+I8374+I8375+I8376+I8377+I8378+I8379+I8380+I8381+I8382+I8383+I8384+I8385+I8386+I8387+I8388+I8389+I8390+I8391+I8392+I8393+I8394+I8395+I8396+I8397+I8398+I8399+I8400+I8401+I8402+I8403+I8404+I8405+I8406+I8407+I8408+I8409+I8410+I8411+I8412+I8413+I8414+I8415+I8416+I8417+I8418+I8419+I8420+I8421+I8422+I8423+I8424+I8425+I8426+I8427+I8428+I8429+I8430+I8431+I8432+I8433+I8434+I8435+I8436+I8437+I8438+I8439+I8440+I8441+I8442+I8443+I8444+I8445+I8446+I8447+I8448+I8449+I8450+I8451+I8452+I8453+I8454+I8455+I8456+I8457+I8458+I8459+I8460+I8461+I8462+I8463+I8464+I8465+I8466+I8467+I8468+I8469+I8470+I8471+I8472+I8473+I8474+I8475+I8476+I8477+I8478+I8479+I8480+I8481+I8482+I8483+I8484+I8485+I8486+I8487+I8488+I8489+I8490+I8491+I8492+I8493+I8494+I8495+I8496+I8497+I8498+I8499+I8500+I8501+I8502+I8503+I8504+I8505+I8506+I8507+I8508+I8509+I8510+I8511+I8512+I8513+I8514+I8515+I8516+I8517+I8518+I8519+I8520+I8521+I8522+I8523+I8524+I8525+I8526+I8527+I8528+I8529+I8530+I8531+I8532+I8533+I8534+I8535+I8536+I8537+I8538+I8539+I8540+I8541+I8542+I8543+I8544+I8545+I8546+I8547+I8548+I8549+I8550+I8551+I8552+I8553+I8554+I8555+I8556+I8557+I8558+I8559+I8560+I8561+I8562+I8563+I8564+I8565+I8566+I8567+I8568+I8569+I8570+I8571+I8572+I8573+I8574+I8575+I8576+I8577+I8578+I8579+I8580+I8581+I8582+I8583+I8584+I8585+I8586+I8587+I8588+I8589+I8590+I8591+I8592+I8593+I8594+I8595+I8596+I8597+I8598+I8599+I8600+I8601+I8602+I8603+I8604+I8605+I8606+I8607+I8608+I8609+I8610+I8611+I8612+I8613+I8614+I8615+I8616+I8617+I8618+I8619+I8620+I8621+I8622+I8623+I8624+I8625+I8626+I8627+I8628+I8629+I8630+I8631+I8632+I8633+I8634+I8635+I8636+I8637+I8638+I8639+I8640+I8641+I8642+I8643+I8644+I8645+I8646+I8647+I8648+I8649+I8650+I8651+I8652+I8653+I8654+I8655+I8656+I8657+I8658+I8659+I8660+I8661+I8662+I8663+I8664+I8665+I8666+I8667+I8668+I8669+I8670+I8671+I8672+I8673+I8674+I8675+I8676+I8677+I8678+I8679+I8680+I8681+I8682+I8683+I8684+I8685+I8686+I8687+I8688+I8689+I8690+I8691+I8692+I8693+I8694+I8695+I8696+I8697+I8698+I8699+I8700+I8701+I8702+I8703+I8704+I8705+I8706+I8707+I8708+I8709+I8710+I8711+I8712+I8713+I8714+I8715+I8716+I8717+I8718+I8719+I8720+I8721+I8722+I8723+I8724+I8725+I8726+I8727+I8728+I8729+I8730+I8731+I8732+I8733+I8734+I8735+I8736+I8737+I8738+I8739+I8740+I8741+I8742+I8743+I8744+I8745+I8746+I8747+I8748+I8749+I8750+I8751+I8752+I8753+I8754+I8755+I8756+I8757+I8758+I8759+I8760+I8761+I8762+I8763+I8764+I8765+I8766+I8767+I8768+I8769+I8770+I8771+I8772+I8773+I8774+I8775+I8776+I8777+I8778+I8779+I8780+I8781+I8782+I8783+I8784+I8785</f>
        <v>670553.50000000023</v>
      </c>
      <c r="K8786" s="3" t="str" cm="1">
        <f t="array" ref="K8786">_xlfn.LET(_xlpm.d,UPPER(TRIM(CLEAN(SUBSTITUTE(F8786,CHAR(160),"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787" spans="1:11" hidden="1" x14ac:dyDescent="0.25">
      <c r="A8787" s="10" t="s">
        <v>3272</v>
      </c>
      <c r="K8787" s="3" t="str" cm="1">
        <f t="array" ref="K8787">_xlfn.LET(_xlpm.d,UPPER(TRIM(CLEAN(SUBSTITUTE(F8787,CHAR(160),"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788" spans="1:11" hidden="1" x14ac:dyDescent="0.25">
      <c r="B8788" s="20">
        <v>45671</v>
      </c>
      <c r="C8788" s="2" t="s">
        <v>1</v>
      </c>
      <c r="D8788" s="2" t="s">
        <v>1584</v>
      </c>
      <c r="E8788" s="2" t="s">
        <v>266</v>
      </c>
      <c r="F8788" s="2" t="s">
        <v>3272</v>
      </c>
      <c r="G8788" s="5">
        <v>20</v>
      </c>
      <c r="H8788" s="5">
        <v>41.5</v>
      </c>
      <c r="I8788" s="5">
        <v>830</v>
      </c>
      <c r="J8788" s="5">
        <v>830</v>
      </c>
      <c r="K8788" s="3" t="str" cm="1">
        <f t="array" ref="K8788">_xlfn.LET(_xlpm.d,UPPER(TRIM(CLEAN(SUBSTITUTE(F8788,CHAR(160),"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89" spans="1:11" hidden="1" x14ac:dyDescent="0.25">
      <c r="B8789" s="20">
        <v>45674</v>
      </c>
      <c r="C8789" s="2" t="s">
        <v>1</v>
      </c>
      <c r="D8789" s="2" t="s">
        <v>1678</v>
      </c>
      <c r="E8789" s="2" t="s">
        <v>197</v>
      </c>
      <c r="F8789" s="2" t="s">
        <v>3272</v>
      </c>
      <c r="G8789" s="5">
        <v>40</v>
      </c>
      <c r="H8789" s="5">
        <v>41.5</v>
      </c>
      <c r="I8789" s="5">
        <v>1660</v>
      </c>
      <c r="J8789" s="5">
        <v>2490</v>
      </c>
      <c r="K8789" s="3" t="str" cm="1">
        <f t="array" ref="K8789">_xlfn.LET(_xlpm.d,UPPER(TRIM(CLEAN(SUBSTITUTE(F8789,CHAR(160),"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90" spans="1:11" hidden="1" x14ac:dyDescent="0.25">
      <c r="B8790" s="20">
        <v>45674</v>
      </c>
      <c r="C8790" s="2" t="s">
        <v>1</v>
      </c>
      <c r="D8790" s="2" t="s">
        <v>1679</v>
      </c>
      <c r="E8790" s="2" t="s">
        <v>224</v>
      </c>
      <c r="F8790" s="2" t="s">
        <v>3272</v>
      </c>
      <c r="G8790" s="5">
        <v>48</v>
      </c>
      <c r="H8790" s="5">
        <v>41.5</v>
      </c>
      <c r="I8790" s="5">
        <v>1992</v>
      </c>
      <c r="J8790" s="5">
        <v>4482</v>
      </c>
      <c r="K8790" s="3" t="str" cm="1">
        <f t="array" ref="K8790">_xlfn.LET(_xlpm.d,UPPER(TRIM(CLEAN(SUBSTITUTE(F8790,CHAR(160),"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91" spans="1:11" hidden="1" x14ac:dyDescent="0.25">
      <c r="B8791" s="20">
        <v>45678</v>
      </c>
      <c r="C8791" s="2" t="s">
        <v>1</v>
      </c>
      <c r="D8791" s="2" t="s">
        <v>888</v>
      </c>
      <c r="E8791" s="2" t="s">
        <v>141</v>
      </c>
      <c r="F8791" s="2" t="s">
        <v>3272</v>
      </c>
      <c r="G8791" s="5">
        <v>32</v>
      </c>
      <c r="H8791" s="5">
        <v>41.5</v>
      </c>
      <c r="I8791" s="5">
        <v>1328</v>
      </c>
      <c r="J8791" s="5">
        <v>5810</v>
      </c>
      <c r="K8791" s="3" t="str" cm="1">
        <f t="array" ref="K8791">_xlfn.LET(_xlpm.d,UPPER(TRIM(CLEAN(SUBSTITUTE(F8791,CHAR(160),"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92" spans="1:11" hidden="1" x14ac:dyDescent="0.25">
      <c r="B8792" s="20">
        <v>45678</v>
      </c>
      <c r="C8792" s="2" t="s">
        <v>1</v>
      </c>
      <c r="D8792" s="2" t="s">
        <v>889</v>
      </c>
      <c r="E8792" s="2" t="s">
        <v>266</v>
      </c>
      <c r="F8792" s="2" t="s">
        <v>3272</v>
      </c>
      <c r="G8792" s="5">
        <v>16</v>
      </c>
      <c r="H8792" s="5">
        <v>41.5</v>
      </c>
      <c r="I8792" s="5">
        <v>664</v>
      </c>
      <c r="J8792" s="5">
        <v>6474</v>
      </c>
      <c r="K8792" s="3" t="str" cm="1">
        <f t="array" ref="K8792">_xlfn.LET(_xlpm.d,UPPER(TRIM(CLEAN(SUBSTITUTE(F8792,CHAR(160),"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93" spans="1:11" hidden="1" x14ac:dyDescent="0.25">
      <c r="B8793" s="20">
        <v>45680</v>
      </c>
      <c r="C8793" s="2" t="s">
        <v>1</v>
      </c>
      <c r="D8793" s="2" t="s">
        <v>896</v>
      </c>
      <c r="E8793" s="2" t="s">
        <v>192</v>
      </c>
      <c r="F8793" s="2" t="s">
        <v>3272</v>
      </c>
      <c r="G8793" s="5">
        <v>40</v>
      </c>
      <c r="H8793" s="5">
        <v>41.5</v>
      </c>
      <c r="I8793" s="5">
        <v>1660</v>
      </c>
      <c r="J8793" s="5">
        <v>8134</v>
      </c>
      <c r="K8793" s="3" t="str" cm="1">
        <f t="array" ref="K8793">_xlfn.LET(_xlpm.d,UPPER(TRIM(CLEAN(SUBSTITUTE(F8793,CHAR(160),"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94" spans="1:11" hidden="1" x14ac:dyDescent="0.25">
      <c r="B8794" s="20">
        <v>45680</v>
      </c>
      <c r="C8794" s="2" t="s">
        <v>1</v>
      </c>
      <c r="D8794" s="2" t="s">
        <v>898</v>
      </c>
      <c r="E8794" s="2" t="s">
        <v>168</v>
      </c>
      <c r="F8794" s="2" t="s">
        <v>3272</v>
      </c>
      <c r="G8794" s="5">
        <v>32</v>
      </c>
      <c r="H8794" s="5">
        <v>41.5</v>
      </c>
      <c r="I8794" s="5">
        <v>1328</v>
      </c>
      <c r="J8794" s="5">
        <v>9462</v>
      </c>
      <c r="K8794" s="3" t="str" cm="1">
        <f t="array" ref="K8794">_xlfn.LET(_xlpm.d,UPPER(TRIM(CLEAN(SUBSTITUTE(F8794,CHAR(160),"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95" spans="1:11" hidden="1" x14ac:dyDescent="0.25">
      <c r="B8795" s="20">
        <v>45680</v>
      </c>
      <c r="C8795" s="2" t="s">
        <v>1</v>
      </c>
      <c r="D8795" s="2" t="s">
        <v>899</v>
      </c>
      <c r="E8795" s="2" t="s">
        <v>135</v>
      </c>
      <c r="F8795" s="2" t="s">
        <v>3272</v>
      </c>
      <c r="G8795" s="5">
        <v>40</v>
      </c>
      <c r="H8795" s="5">
        <v>41.5</v>
      </c>
      <c r="I8795" s="5">
        <v>1660</v>
      </c>
      <c r="J8795" s="5">
        <v>11122</v>
      </c>
      <c r="K8795" s="3" t="str" cm="1">
        <f t="array" ref="K8795">_xlfn.LET(_xlpm.d,UPPER(TRIM(CLEAN(SUBSTITUTE(F8795,CHAR(160),"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96" spans="1:11" hidden="1" x14ac:dyDescent="0.25">
      <c r="B8796" s="20">
        <v>45681</v>
      </c>
      <c r="C8796" s="2" t="s">
        <v>1</v>
      </c>
      <c r="D8796" s="2" t="s">
        <v>900</v>
      </c>
      <c r="E8796" s="2" t="s">
        <v>243</v>
      </c>
      <c r="F8796" s="2" t="s">
        <v>3272</v>
      </c>
      <c r="G8796" s="5">
        <v>50</v>
      </c>
      <c r="H8796" s="5">
        <v>41.5</v>
      </c>
      <c r="I8796" s="5">
        <v>2075</v>
      </c>
      <c r="J8796" s="5">
        <v>13197</v>
      </c>
      <c r="K8796" s="3" t="str" cm="1">
        <f t="array" ref="K8796">_xlfn.LET(_xlpm.d,UPPER(TRIM(CLEAN(SUBSTITUTE(F8796,CHAR(160),"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97" spans="1:11" hidden="1" x14ac:dyDescent="0.25">
      <c r="B8797" s="20">
        <v>45681</v>
      </c>
      <c r="C8797" s="2" t="s">
        <v>1</v>
      </c>
      <c r="D8797" s="2" t="s">
        <v>901</v>
      </c>
      <c r="E8797" s="2" t="s">
        <v>236</v>
      </c>
      <c r="F8797" s="2" t="s">
        <v>3272</v>
      </c>
      <c r="G8797" s="5">
        <v>40</v>
      </c>
      <c r="H8797" s="5">
        <v>41.5</v>
      </c>
      <c r="I8797" s="5">
        <v>1660</v>
      </c>
      <c r="J8797" s="5">
        <v>14857</v>
      </c>
      <c r="K8797" s="3" t="str" cm="1">
        <f t="array" ref="K8797">_xlfn.LET(_xlpm.d,UPPER(TRIM(CLEAN(SUBSTITUTE(F8797,CHAR(160),"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98" spans="1:11" hidden="1" x14ac:dyDescent="0.25">
      <c r="B8798" s="20">
        <v>45681</v>
      </c>
      <c r="C8798" s="2" t="s">
        <v>1</v>
      </c>
      <c r="D8798" s="2" t="s">
        <v>902</v>
      </c>
      <c r="E8798" s="2" t="s">
        <v>154</v>
      </c>
      <c r="F8798" s="2" t="s">
        <v>3272</v>
      </c>
      <c r="G8798" s="5">
        <v>40</v>
      </c>
      <c r="H8798" s="5">
        <v>41.5</v>
      </c>
      <c r="I8798" s="5">
        <v>1660</v>
      </c>
      <c r="J8798" s="5">
        <v>16517</v>
      </c>
      <c r="K8798" s="3" t="str" cm="1">
        <f t="array" ref="K8798">_xlfn.LET(_xlpm.d,UPPER(TRIM(CLEAN(SUBSTITUTE(F8798,CHAR(160),"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799" spans="1:11" hidden="1" x14ac:dyDescent="0.25">
      <c r="B8799" s="20">
        <v>45681</v>
      </c>
      <c r="C8799" s="2" t="s">
        <v>1</v>
      </c>
      <c r="D8799" s="2" t="s">
        <v>757</v>
      </c>
      <c r="E8799" s="2" t="s">
        <v>43</v>
      </c>
      <c r="F8799" s="2" t="s">
        <v>3272</v>
      </c>
      <c r="G8799" s="5">
        <v>32</v>
      </c>
      <c r="H8799" s="5">
        <v>31.25</v>
      </c>
      <c r="I8799" s="5">
        <v>1000</v>
      </c>
      <c r="J8799" s="5">
        <v>17517</v>
      </c>
      <c r="K8799" s="3" t="str" cm="1">
        <f t="array" ref="K8799">_xlfn.LET(_xlpm.d,UPPER(TRIM(CLEAN(SUBSTITUTE(F8799,CHAR(160),"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00" spans="1:11" hidden="1" x14ac:dyDescent="0.25">
      <c r="B8800" s="20">
        <v>45681</v>
      </c>
      <c r="C8800" s="2" t="s">
        <v>1</v>
      </c>
      <c r="D8800" s="2" t="s">
        <v>2639</v>
      </c>
      <c r="E8800" s="2" t="s">
        <v>170</v>
      </c>
      <c r="F8800" s="2" t="s">
        <v>3272</v>
      </c>
      <c r="G8800" s="5">
        <v>50</v>
      </c>
      <c r="H8800" s="5">
        <v>40.99</v>
      </c>
      <c r="I8800" s="5">
        <v>2049.5</v>
      </c>
      <c r="J8800" s="5">
        <v>19566.5</v>
      </c>
      <c r="K8800" s="3" t="str" cm="1">
        <f t="array" ref="K8800">_xlfn.LET(_xlpm.d,UPPER(TRIM(CLEAN(SUBSTITUTE(F8800,CHAR(160),"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01" spans="2:11" hidden="1" x14ac:dyDescent="0.25">
      <c r="B8801" s="20">
        <v>45681</v>
      </c>
      <c r="C8801" s="2" t="s">
        <v>1</v>
      </c>
      <c r="D8801" s="2" t="s">
        <v>2640</v>
      </c>
      <c r="E8801" s="2" t="s">
        <v>305</v>
      </c>
      <c r="F8801" s="2" t="s">
        <v>3272</v>
      </c>
      <c r="G8801" s="5">
        <v>32</v>
      </c>
      <c r="H8801" s="5">
        <v>41.5</v>
      </c>
      <c r="I8801" s="5">
        <v>1328</v>
      </c>
      <c r="J8801" s="5">
        <v>20894.5</v>
      </c>
      <c r="K8801" s="3" t="str" cm="1">
        <f t="array" ref="K8801">_xlfn.LET(_xlpm.d,UPPER(TRIM(CLEAN(SUBSTITUTE(F8801,CHAR(160),"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02" spans="2:11" hidden="1" x14ac:dyDescent="0.25">
      <c r="B8802" s="20">
        <v>45681</v>
      </c>
      <c r="C8802" s="2" t="s">
        <v>1</v>
      </c>
      <c r="D8802" s="2" t="s">
        <v>2641</v>
      </c>
      <c r="E8802" s="2" t="s">
        <v>224</v>
      </c>
      <c r="F8802" s="2" t="s">
        <v>3272</v>
      </c>
      <c r="G8802" s="5">
        <v>30</v>
      </c>
      <c r="H8802" s="5">
        <v>41.5</v>
      </c>
      <c r="I8802" s="5">
        <v>1245</v>
      </c>
      <c r="J8802" s="5">
        <v>22139.5</v>
      </c>
      <c r="K8802" s="3" t="str" cm="1">
        <f t="array" ref="K8802">_xlfn.LET(_xlpm.d,UPPER(TRIM(CLEAN(SUBSTITUTE(F8802,CHAR(160),"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03" spans="2:11" hidden="1" x14ac:dyDescent="0.25">
      <c r="B8803" s="20">
        <v>45685</v>
      </c>
      <c r="C8803" s="2" t="s">
        <v>1</v>
      </c>
      <c r="D8803" s="2" t="s">
        <v>2645</v>
      </c>
      <c r="E8803" s="2" t="s">
        <v>186</v>
      </c>
      <c r="F8803" s="2" t="s">
        <v>3272</v>
      </c>
      <c r="G8803" s="5">
        <v>20</v>
      </c>
      <c r="H8803" s="5">
        <v>41.5</v>
      </c>
      <c r="I8803" s="5">
        <v>830</v>
      </c>
      <c r="J8803" s="5">
        <v>22969.5</v>
      </c>
      <c r="K8803" s="3" t="str" cm="1">
        <f t="array" ref="K8803">_xlfn.LET(_xlpm.d,UPPER(TRIM(CLEAN(SUBSTITUTE(F8803,CHAR(160),"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04" spans="2:11" hidden="1" x14ac:dyDescent="0.25">
      <c r="B8804" s="20">
        <v>45685</v>
      </c>
      <c r="C8804" s="2" t="s">
        <v>1</v>
      </c>
      <c r="D8804" s="2" t="s">
        <v>3855</v>
      </c>
      <c r="E8804" s="2" t="s">
        <v>78</v>
      </c>
      <c r="F8804" s="2" t="s">
        <v>3272</v>
      </c>
      <c r="G8804" s="5">
        <v>32</v>
      </c>
      <c r="H8804" s="5">
        <v>41.5</v>
      </c>
      <c r="I8804" s="5">
        <v>1328</v>
      </c>
      <c r="J8804" s="5">
        <v>24297.5</v>
      </c>
      <c r="K8804" s="3" t="str" cm="1">
        <f t="array" ref="K8804">_xlfn.LET(_xlpm.d,UPPER(TRIM(CLEAN(SUBSTITUTE(F8804,CHAR(160),"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05" spans="2:11" hidden="1" x14ac:dyDescent="0.25">
      <c r="B8805" s="20">
        <v>45687</v>
      </c>
      <c r="C8805" s="2" t="s">
        <v>1</v>
      </c>
      <c r="D8805" s="2" t="s">
        <v>906</v>
      </c>
      <c r="E8805" s="2" t="s">
        <v>192</v>
      </c>
      <c r="F8805" s="2" t="s">
        <v>3272</v>
      </c>
      <c r="G8805" s="5">
        <v>40</v>
      </c>
      <c r="H8805" s="5">
        <v>41.5</v>
      </c>
      <c r="I8805" s="5">
        <v>1660</v>
      </c>
      <c r="J8805" s="5">
        <v>25957.5</v>
      </c>
      <c r="K8805" s="3" t="str" cm="1">
        <f t="array" ref="K8805">_xlfn.LET(_xlpm.d,UPPER(TRIM(CLEAN(SUBSTITUTE(F8805,CHAR(160),"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06" spans="2:11" hidden="1" x14ac:dyDescent="0.25">
      <c r="B8806" s="20">
        <v>45687</v>
      </c>
      <c r="C8806" s="2" t="s">
        <v>1</v>
      </c>
      <c r="D8806" s="2" t="s">
        <v>907</v>
      </c>
      <c r="E8806" s="2" t="s">
        <v>180</v>
      </c>
      <c r="F8806" s="2" t="s">
        <v>3272</v>
      </c>
      <c r="G8806" s="5">
        <v>32</v>
      </c>
      <c r="H8806" s="5">
        <v>41.5</v>
      </c>
      <c r="I8806" s="5">
        <v>1328</v>
      </c>
      <c r="J8806" s="5">
        <v>27285.5</v>
      </c>
      <c r="K8806" s="3" t="str" cm="1">
        <f t="array" ref="K8806">_xlfn.LET(_xlpm.d,UPPER(TRIM(CLEAN(SUBSTITUTE(F8806,CHAR(160),"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07" spans="2:11" hidden="1" x14ac:dyDescent="0.25">
      <c r="B8807" s="20">
        <v>45687</v>
      </c>
      <c r="C8807" s="2" t="s">
        <v>1</v>
      </c>
      <c r="D8807" s="2" t="s">
        <v>1703</v>
      </c>
      <c r="E8807" s="2" t="s">
        <v>248</v>
      </c>
      <c r="F8807" s="2" t="s">
        <v>3272</v>
      </c>
      <c r="G8807" s="5">
        <v>32</v>
      </c>
      <c r="H8807" s="5">
        <v>41.5</v>
      </c>
      <c r="I8807" s="5">
        <v>1328</v>
      </c>
      <c r="J8807" s="5">
        <v>28613.5</v>
      </c>
      <c r="K8807" s="3" t="str" cm="1">
        <f t="array" ref="K8807">_xlfn.LET(_xlpm.d,UPPER(TRIM(CLEAN(SUBSTITUTE(F8807,CHAR(160),"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08" spans="2:11" hidden="1" x14ac:dyDescent="0.25">
      <c r="B8808" s="20">
        <v>45688</v>
      </c>
      <c r="C8808" s="2" t="s">
        <v>1</v>
      </c>
      <c r="D8808" s="2" t="s">
        <v>2656</v>
      </c>
      <c r="E8808" s="2" t="s">
        <v>78</v>
      </c>
      <c r="F8808" s="2" t="s">
        <v>3272</v>
      </c>
      <c r="G8808" s="5">
        <v>20</v>
      </c>
      <c r="H8808" s="5">
        <v>41.5</v>
      </c>
      <c r="I8808" s="5">
        <v>830</v>
      </c>
      <c r="J8808" s="5">
        <v>29443.5</v>
      </c>
      <c r="K8808" s="3" t="str" cm="1">
        <f t="array" ref="K8808">_xlfn.LET(_xlpm.d,UPPER(TRIM(CLEAN(SUBSTITUTE(F8808,CHAR(160),"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09" spans="2:11" hidden="1" x14ac:dyDescent="0.25">
      <c r="B8809" s="20">
        <v>45688</v>
      </c>
      <c r="C8809" s="2" t="s">
        <v>1</v>
      </c>
      <c r="D8809" s="2" t="s">
        <v>912</v>
      </c>
      <c r="E8809" s="2" t="s">
        <v>154</v>
      </c>
      <c r="F8809" s="2" t="s">
        <v>3272</v>
      </c>
      <c r="G8809" s="5">
        <v>34</v>
      </c>
      <c r="H8809" s="5">
        <v>41.5</v>
      </c>
      <c r="I8809" s="5">
        <v>1411</v>
      </c>
      <c r="J8809" s="5">
        <v>30854.5</v>
      </c>
      <c r="K8809" s="3" t="str" cm="1">
        <f t="array" ref="K8809">_xlfn.LET(_xlpm.d,UPPER(TRIM(CLEAN(SUBSTITUTE(F8809,CHAR(160),"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10" spans="2:11" hidden="1" x14ac:dyDescent="0.25">
      <c r="B8810" s="20">
        <v>45695</v>
      </c>
      <c r="C8810" s="2" t="s">
        <v>1</v>
      </c>
      <c r="D8810" s="2" t="s">
        <v>1376</v>
      </c>
      <c r="E8810" s="2" t="s">
        <v>238</v>
      </c>
      <c r="F8810" s="2" t="s">
        <v>3272</v>
      </c>
      <c r="G8810" s="5">
        <v>20</v>
      </c>
      <c r="H8810" s="5">
        <v>41.5</v>
      </c>
      <c r="I8810" s="5">
        <v>830</v>
      </c>
      <c r="J8810" s="5">
        <v>31684.5</v>
      </c>
      <c r="K8810" s="3" t="str" cm="1">
        <f t="array" ref="K8810">_xlfn.LET(_xlpm.d,UPPER(TRIM(CLEAN(SUBSTITUTE(F8810,CHAR(160),"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11" spans="2:11" hidden="1" x14ac:dyDescent="0.25">
      <c r="B8811" s="20">
        <v>45695</v>
      </c>
      <c r="C8811" s="2" t="s">
        <v>1</v>
      </c>
      <c r="D8811" s="2" t="s">
        <v>1378</v>
      </c>
      <c r="E8811" s="2" t="s">
        <v>236</v>
      </c>
      <c r="F8811" s="2" t="s">
        <v>3272</v>
      </c>
      <c r="G8811" s="5">
        <v>40</v>
      </c>
      <c r="H8811" s="5">
        <v>41.5</v>
      </c>
      <c r="I8811" s="5">
        <v>1660</v>
      </c>
      <c r="J8811" s="5">
        <v>33344.5</v>
      </c>
      <c r="K8811" s="3" t="str" cm="1">
        <f t="array" ref="K8811">_xlfn.LET(_xlpm.d,UPPER(TRIM(CLEAN(SUBSTITUTE(F8811,CHAR(160),"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12" spans="2:11" hidden="1" x14ac:dyDescent="0.25">
      <c r="B8812" s="20">
        <v>45701</v>
      </c>
      <c r="C8812" s="2" t="s">
        <v>1</v>
      </c>
      <c r="D8812" s="2" t="s">
        <v>926</v>
      </c>
      <c r="E8812" s="2" t="s">
        <v>135</v>
      </c>
      <c r="F8812" s="2" t="s">
        <v>3272</v>
      </c>
      <c r="G8812" s="5">
        <v>8</v>
      </c>
      <c r="H8812" s="5">
        <v>41.5</v>
      </c>
      <c r="I8812" s="5">
        <v>332</v>
      </c>
      <c r="J8812" s="5">
        <v>33676.5</v>
      </c>
      <c r="K8812" s="3" t="str" cm="1">
        <f t="array" ref="K8812">_xlfn.LET(_xlpm.d,UPPER(TRIM(CLEAN(SUBSTITUTE(F8812,CHAR(160),"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13" spans="2:11" hidden="1" x14ac:dyDescent="0.25">
      <c r="B8813" s="20">
        <v>45709</v>
      </c>
      <c r="C8813" s="2" t="s">
        <v>1</v>
      </c>
      <c r="D8813" s="2" t="s">
        <v>1769</v>
      </c>
      <c r="E8813" s="2" t="s">
        <v>197</v>
      </c>
      <c r="F8813" s="2" t="s">
        <v>3272</v>
      </c>
      <c r="G8813" s="5">
        <v>22</v>
      </c>
      <c r="H8813" s="5">
        <v>41.5</v>
      </c>
      <c r="I8813" s="5">
        <v>913</v>
      </c>
      <c r="J8813" s="5">
        <v>34589.5</v>
      </c>
      <c r="K8813" s="3" t="str" cm="1">
        <f t="array" ref="K8813">_xlfn.LET(_xlpm.d,UPPER(TRIM(CLEAN(SUBSTITUTE(F8813,CHAR(160),"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14" spans="2:11" hidden="1" x14ac:dyDescent="0.25">
      <c r="B8814" s="20">
        <v>45716</v>
      </c>
      <c r="C8814" s="2" t="s">
        <v>1</v>
      </c>
      <c r="D8814" s="2" t="s">
        <v>2702</v>
      </c>
      <c r="E8814" s="2" t="s">
        <v>311</v>
      </c>
      <c r="F8814" s="2" t="s">
        <v>3272</v>
      </c>
      <c r="G8814" s="5">
        <v>20</v>
      </c>
      <c r="H8814" s="5">
        <v>41.5</v>
      </c>
      <c r="I8814" s="5">
        <v>830</v>
      </c>
      <c r="J8814" s="5">
        <v>35419.5</v>
      </c>
      <c r="K8814" s="3" t="str" cm="1">
        <f t="array" ref="K8814">_xlfn.LET(_xlpm.d,UPPER(TRIM(CLEAN(SUBSTITUTE(F8814,CHAR(160),"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15" spans="2:11" hidden="1" x14ac:dyDescent="0.25">
      <c r="B8815" s="20">
        <v>45722</v>
      </c>
      <c r="C8815" s="2" t="s">
        <v>1</v>
      </c>
      <c r="D8815" s="2" t="s">
        <v>1788</v>
      </c>
      <c r="E8815" s="2" t="s">
        <v>254</v>
      </c>
      <c r="F8815" s="2" t="s">
        <v>3272</v>
      </c>
      <c r="G8815" s="5">
        <v>40</v>
      </c>
      <c r="H8815" s="5">
        <v>41.5</v>
      </c>
      <c r="I8815" s="5">
        <v>1660</v>
      </c>
      <c r="J8815" s="5">
        <v>37079.5</v>
      </c>
      <c r="K8815" s="3" t="str" cm="1">
        <f t="array" ref="K8815">_xlfn.LET(_xlpm.d,UPPER(TRIM(CLEAN(SUBSTITUTE(F8815,CHAR(160),"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16" spans="2:11" hidden="1" x14ac:dyDescent="0.25">
      <c r="B8816" s="20">
        <v>45722</v>
      </c>
      <c r="C8816" s="2" t="s">
        <v>1</v>
      </c>
      <c r="D8816" s="2" t="s">
        <v>1789</v>
      </c>
      <c r="E8816" s="2" t="s">
        <v>268</v>
      </c>
      <c r="F8816" s="2" t="s">
        <v>3272</v>
      </c>
      <c r="G8816" s="5">
        <v>32</v>
      </c>
      <c r="H8816" s="5">
        <v>41.5</v>
      </c>
      <c r="I8816" s="5">
        <v>1328</v>
      </c>
      <c r="J8816" s="5">
        <v>38407.5</v>
      </c>
      <c r="K8816" s="3" t="str" cm="1">
        <f t="array" ref="K8816">_xlfn.LET(_xlpm.d,UPPER(TRIM(CLEAN(SUBSTITUTE(F8816,CHAR(160),"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17" spans="2:11" hidden="1" x14ac:dyDescent="0.25">
      <c r="B8817" s="20">
        <v>45722</v>
      </c>
      <c r="C8817" s="2" t="s">
        <v>1</v>
      </c>
      <c r="D8817" s="2" t="s">
        <v>932</v>
      </c>
      <c r="E8817" s="2" t="s">
        <v>192</v>
      </c>
      <c r="F8817" s="2" t="s">
        <v>3272</v>
      </c>
      <c r="G8817" s="5">
        <v>40</v>
      </c>
      <c r="H8817" s="5">
        <v>41.5</v>
      </c>
      <c r="I8817" s="5">
        <v>1660</v>
      </c>
      <c r="J8817" s="5">
        <v>40067.5</v>
      </c>
      <c r="K8817" s="3" t="str" cm="1">
        <f t="array" ref="K8817">_xlfn.LET(_xlpm.d,UPPER(TRIM(CLEAN(SUBSTITUTE(F8817,CHAR(160),"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18" spans="2:11" hidden="1" x14ac:dyDescent="0.25">
      <c r="B8818" s="20">
        <v>45722</v>
      </c>
      <c r="C8818" s="2" t="s">
        <v>1</v>
      </c>
      <c r="D8818" s="2" t="s">
        <v>1790</v>
      </c>
      <c r="E8818" s="2" t="s">
        <v>248</v>
      </c>
      <c r="F8818" s="2" t="s">
        <v>3272</v>
      </c>
      <c r="G8818" s="5">
        <v>40</v>
      </c>
      <c r="H8818" s="5">
        <v>41.5</v>
      </c>
      <c r="I8818" s="5">
        <v>1660</v>
      </c>
      <c r="J8818" s="5">
        <v>41727.5</v>
      </c>
      <c r="K8818" s="3" t="str" cm="1">
        <f t="array" ref="K8818">_xlfn.LET(_xlpm.d,UPPER(TRIM(CLEAN(SUBSTITUTE(F8818,CHAR(160),"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19" spans="2:11" hidden="1" x14ac:dyDescent="0.25">
      <c r="B8819" s="20">
        <v>45722</v>
      </c>
      <c r="C8819" s="2" t="s">
        <v>1</v>
      </c>
      <c r="D8819" s="2" t="s">
        <v>2717</v>
      </c>
      <c r="E8819" s="2" t="s">
        <v>305</v>
      </c>
      <c r="F8819" s="2" t="s">
        <v>3272</v>
      </c>
      <c r="G8819" s="5">
        <v>64</v>
      </c>
      <c r="H8819" s="5">
        <v>41.5</v>
      </c>
      <c r="I8819" s="5">
        <v>2656</v>
      </c>
      <c r="J8819" s="5">
        <v>44383.5</v>
      </c>
      <c r="K8819" s="3" t="str" cm="1">
        <f t="array" ref="K8819">_xlfn.LET(_xlpm.d,UPPER(TRIM(CLEAN(SUBSTITUTE(F8819,CHAR(160),"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20" spans="2:11" hidden="1" x14ac:dyDescent="0.25">
      <c r="B8820" s="20">
        <v>45722</v>
      </c>
      <c r="C8820" s="2" t="s">
        <v>1</v>
      </c>
      <c r="D8820" s="2" t="s">
        <v>1793</v>
      </c>
      <c r="E8820" s="2" t="s">
        <v>78</v>
      </c>
      <c r="F8820" s="2" t="s">
        <v>3272</v>
      </c>
      <c r="G8820" s="5">
        <v>40</v>
      </c>
      <c r="H8820" s="5">
        <v>41.5</v>
      </c>
      <c r="I8820" s="5">
        <v>1660</v>
      </c>
      <c r="J8820" s="5">
        <v>46043.5</v>
      </c>
      <c r="K8820" s="3" t="str" cm="1">
        <f t="array" ref="K8820">_xlfn.LET(_xlpm.d,UPPER(TRIM(CLEAN(SUBSTITUTE(F8820,CHAR(160),"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21" spans="2:11" hidden="1" x14ac:dyDescent="0.25">
      <c r="B8821" s="20">
        <v>45723</v>
      </c>
      <c r="C8821" s="2" t="s">
        <v>1</v>
      </c>
      <c r="D8821" s="2" t="s">
        <v>933</v>
      </c>
      <c r="E8821" s="2" t="s">
        <v>154</v>
      </c>
      <c r="F8821" s="2" t="s">
        <v>3272</v>
      </c>
      <c r="G8821" s="5">
        <v>32</v>
      </c>
      <c r="H8821" s="5">
        <v>41.5</v>
      </c>
      <c r="I8821" s="5">
        <v>1328</v>
      </c>
      <c r="J8821" s="5">
        <v>47371.5</v>
      </c>
      <c r="K8821" s="3" t="str" cm="1">
        <f t="array" ref="K8821">_xlfn.LET(_xlpm.d,UPPER(TRIM(CLEAN(SUBSTITUTE(F8821,CHAR(160),"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22" spans="2:11" hidden="1" x14ac:dyDescent="0.25">
      <c r="B8822" s="20">
        <v>45723</v>
      </c>
      <c r="C8822" s="2" t="s">
        <v>1</v>
      </c>
      <c r="D8822" s="2" t="s">
        <v>1798</v>
      </c>
      <c r="E8822" s="2" t="s">
        <v>197</v>
      </c>
      <c r="F8822" s="2" t="s">
        <v>3272</v>
      </c>
      <c r="G8822" s="5">
        <v>64</v>
      </c>
      <c r="H8822" s="5">
        <v>41.5</v>
      </c>
      <c r="I8822" s="5">
        <v>2656</v>
      </c>
      <c r="J8822" s="5">
        <v>50027.5</v>
      </c>
      <c r="K8822" s="3" t="str" cm="1">
        <f t="array" ref="K8822">_xlfn.LET(_xlpm.d,UPPER(TRIM(CLEAN(SUBSTITUTE(F8822,CHAR(160),"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23" spans="2:11" hidden="1" x14ac:dyDescent="0.25">
      <c r="B8823" s="20">
        <v>45726</v>
      </c>
      <c r="C8823" s="2" t="s">
        <v>1</v>
      </c>
      <c r="D8823" s="2" t="s">
        <v>2718</v>
      </c>
      <c r="E8823" s="2" t="s">
        <v>254</v>
      </c>
      <c r="F8823" s="2" t="s">
        <v>3272</v>
      </c>
      <c r="G8823" s="5">
        <v>16</v>
      </c>
      <c r="H8823" s="5">
        <v>41.5</v>
      </c>
      <c r="I8823" s="5">
        <v>664</v>
      </c>
      <c r="J8823" s="5">
        <v>50691.5</v>
      </c>
      <c r="K8823" s="3" t="str" cm="1">
        <f t="array" ref="K8823">_xlfn.LET(_xlpm.d,UPPER(TRIM(CLEAN(SUBSTITUTE(F8823,CHAR(160),"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24" spans="2:11" hidden="1" x14ac:dyDescent="0.25">
      <c r="B8824" s="20">
        <v>45728</v>
      </c>
      <c r="C8824" s="2" t="s">
        <v>1</v>
      </c>
      <c r="D8824" s="2" t="s">
        <v>1804</v>
      </c>
      <c r="E8824" s="2" t="s">
        <v>224</v>
      </c>
      <c r="F8824" s="2" t="s">
        <v>3272</v>
      </c>
      <c r="G8824" s="5">
        <v>59</v>
      </c>
      <c r="H8824" s="5">
        <v>41.5</v>
      </c>
      <c r="I8824" s="5">
        <v>2448.5</v>
      </c>
      <c r="J8824" s="5">
        <v>53140</v>
      </c>
      <c r="K8824" s="3" t="str" cm="1">
        <f t="array" ref="K8824">_xlfn.LET(_xlpm.d,UPPER(TRIM(CLEAN(SUBSTITUTE(F8824,CHAR(160),"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25" spans="2:11" hidden="1" x14ac:dyDescent="0.25">
      <c r="B8825" s="20">
        <v>45728</v>
      </c>
      <c r="C8825" s="2" t="s">
        <v>1</v>
      </c>
      <c r="D8825" s="2" t="s">
        <v>3701</v>
      </c>
      <c r="E8825" s="2" t="s">
        <v>835</v>
      </c>
      <c r="F8825" s="2" t="s">
        <v>3272</v>
      </c>
      <c r="G8825" s="5">
        <v>20</v>
      </c>
      <c r="H8825" s="5">
        <v>41.5</v>
      </c>
      <c r="I8825" s="5">
        <v>830</v>
      </c>
      <c r="J8825" s="5">
        <v>53970</v>
      </c>
      <c r="K8825" s="3" t="str" cm="1">
        <f t="array" ref="K8825">_xlfn.LET(_xlpm.d,UPPER(TRIM(CLEAN(SUBSTITUTE(F8825,CHAR(160),"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26" spans="2:11" hidden="1" x14ac:dyDescent="0.25">
      <c r="B8826" s="20">
        <v>45730</v>
      </c>
      <c r="C8826" s="2" t="s">
        <v>1</v>
      </c>
      <c r="D8826" s="2" t="s">
        <v>943</v>
      </c>
      <c r="E8826" s="2" t="s">
        <v>180</v>
      </c>
      <c r="F8826" s="2" t="s">
        <v>3272</v>
      </c>
      <c r="G8826" s="5">
        <v>32</v>
      </c>
      <c r="H8826" s="5">
        <v>41.5</v>
      </c>
      <c r="I8826" s="5">
        <v>1328</v>
      </c>
      <c r="J8826" s="5">
        <v>55298</v>
      </c>
      <c r="K8826" s="3" t="str" cm="1">
        <f t="array" ref="K8826">_xlfn.LET(_xlpm.d,UPPER(TRIM(CLEAN(SUBSTITUTE(F8826,CHAR(160),"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27" spans="2:11" hidden="1" x14ac:dyDescent="0.25">
      <c r="B8827" s="20">
        <v>45730</v>
      </c>
      <c r="C8827" s="2" t="s">
        <v>1</v>
      </c>
      <c r="D8827" s="2" t="s">
        <v>2737</v>
      </c>
      <c r="E8827" s="2" t="s">
        <v>307</v>
      </c>
      <c r="F8827" s="2" t="s">
        <v>3272</v>
      </c>
      <c r="G8827" s="5">
        <v>32</v>
      </c>
      <c r="H8827" s="5">
        <v>41.5</v>
      </c>
      <c r="I8827" s="5">
        <v>1328</v>
      </c>
      <c r="J8827" s="5">
        <v>56626</v>
      </c>
      <c r="K8827" s="3" t="str" cm="1">
        <f t="array" ref="K8827">_xlfn.LET(_xlpm.d,UPPER(TRIM(CLEAN(SUBSTITUTE(F8827,CHAR(160),"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28" spans="2:11" hidden="1" x14ac:dyDescent="0.25">
      <c r="B8828" s="20">
        <v>45733</v>
      </c>
      <c r="C8828" s="2" t="s">
        <v>1</v>
      </c>
      <c r="D8828" s="2" t="s">
        <v>944</v>
      </c>
      <c r="E8828" s="2" t="s">
        <v>279</v>
      </c>
      <c r="F8828" s="2" t="s">
        <v>3272</v>
      </c>
      <c r="G8828" s="5">
        <v>20</v>
      </c>
      <c r="H8828" s="5">
        <v>41.5</v>
      </c>
      <c r="I8828" s="5">
        <v>830</v>
      </c>
      <c r="J8828" s="5">
        <v>57456</v>
      </c>
      <c r="K8828" s="3" t="str" cm="1">
        <f t="array" ref="K8828">_xlfn.LET(_xlpm.d,UPPER(TRIM(CLEAN(SUBSTITUTE(F8828,CHAR(160),"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29" spans="2:11" hidden="1" x14ac:dyDescent="0.25">
      <c r="B8829" s="20">
        <v>45734</v>
      </c>
      <c r="C8829" s="2" t="s">
        <v>1</v>
      </c>
      <c r="D8829" s="2" t="s">
        <v>1591</v>
      </c>
      <c r="E8829" s="2" t="s">
        <v>147</v>
      </c>
      <c r="F8829" s="2" t="s">
        <v>3272</v>
      </c>
      <c r="G8829" s="5">
        <v>40</v>
      </c>
      <c r="H8829" s="5">
        <v>41.5</v>
      </c>
      <c r="I8829" s="5">
        <v>1660</v>
      </c>
      <c r="J8829" s="5">
        <v>59116</v>
      </c>
      <c r="K8829" s="3" t="str" cm="1">
        <f t="array" ref="K8829">_xlfn.LET(_xlpm.d,UPPER(TRIM(CLEAN(SUBSTITUTE(F8829,CHAR(160),"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30" spans="2:11" hidden="1" x14ac:dyDescent="0.25">
      <c r="B8830" s="20">
        <v>45734</v>
      </c>
      <c r="C8830" s="2" t="s">
        <v>1</v>
      </c>
      <c r="D8830" s="2" t="s">
        <v>1814</v>
      </c>
      <c r="E8830" s="2" t="s">
        <v>78</v>
      </c>
      <c r="F8830" s="2" t="s">
        <v>3272</v>
      </c>
      <c r="G8830" s="5">
        <v>10</v>
      </c>
      <c r="H8830" s="5">
        <v>41.5</v>
      </c>
      <c r="I8830" s="5">
        <v>415</v>
      </c>
      <c r="J8830" s="5">
        <v>59531</v>
      </c>
      <c r="K8830" s="3" t="str" cm="1">
        <f t="array" ref="K8830">_xlfn.LET(_xlpm.d,UPPER(TRIM(CLEAN(SUBSTITUTE(F8830,CHAR(160),"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31" spans="2:11" hidden="1" x14ac:dyDescent="0.25">
      <c r="B8831" s="20">
        <v>45734</v>
      </c>
      <c r="C8831" s="2" t="s">
        <v>1</v>
      </c>
      <c r="D8831" s="2" t="s">
        <v>3979</v>
      </c>
      <c r="E8831" s="2" t="s">
        <v>165</v>
      </c>
      <c r="F8831" s="2" t="s">
        <v>3272</v>
      </c>
      <c r="G8831" s="5">
        <v>10</v>
      </c>
      <c r="H8831" s="5">
        <v>41.5</v>
      </c>
      <c r="I8831" s="5">
        <v>415</v>
      </c>
      <c r="J8831" s="5">
        <v>59946</v>
      </c>
      <c r="K8831" s="3" t="str" cm="1">
        <f t="array" ref="K8831">_xlfn.LET(_xlpm.d,UPPER(TRIM(CLEAN(SUBSTITUTE(F8831,CHAR(160),"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32" spans="2:11" hidden="1" x14ac:dyDescent="0.25">
      <c r="B8832" s="20">
        <v>45735</v>
      </c>
      <c r="C8832" s="2" t="s">
        <v>1</v>
      </c>
      <c r="D8832" s="2" t="s">
        <v>3829</v>
      </c>
      <c r="E8832" s="2" t="s">
        <v>189</v>
      </c>
      <c r="F8832" s="2" t="s">
        <v>3272</v>
      </c>
      <c r="G8832" s="5">
        <v>16</v>
      </c>
      <c r="H8832" s="5">
        <v>41.5</v>
      </c>
      <c r="I8832" s="5">
        <v>664</v>
      </c>
      <c r="J8832" s="5">
        <v>60610</v>
      </c>
      <c r="K8832" s="3" t="str" cm="1">
        <f t="array" ref="K8832">_xlfn.LET(_xlpm.d,UPPER(TRIM(CLEAN(SUBSTITUTE(F8832,CHAR(160),"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33" spans="1:11" hidden="1" x14ac:dyDescent="0.25">
      <c r="B8833" s="20">
        <v>45735</v>
      </c>
      <c r="C8833" s="2" t="s">
        <v>1</v>
      </c>
      <c r="D8833" s="2" t="s">
        <v>947</v>
      </c>
      <c r="E8833" s="2" t="s">
        <v>149</v>
      </c>
      <c r="F8833" s="2" t="s">
        <v>3272</v>
      </c>
      <c r="G8833" s="5">
        <v>32</v>
      </c>
      <c r="H8833" s="5">
        <v>41.5</v>
      </c>
      <c r="I8833" s="5">
        <v>1328</v>
      </c>
      <c r="J8833" s="5">
        <v>61938</v>
      </c>
      <c r="K8833" s="3" t="str" cm="1">
        <f t="array" ref="K8833">_xlfn.LET(_xlpm.d,UPPER(TRIM(CLEAN(SUBSTITUTE(F8833,CHAR(160),"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34" spans="1:11" hidden="1" x14ac:dyDescent="0.25">
      <c r="B8834" s="20">
        <v>45735</v>
      </c>
      <c r="C8834" s="2" t="s">
        <v>1</v>
      </c>
      <c r="D8834" s="2" t="s">
        <v>1818</v>
      </c>
      <c r="E8834" s="2" t="s">
        <v>197</v>
      </c>
      <c r="F8834" s="2" t="s">
        <v>3272</v>
      </c>
      <c r="G8834" s="5">
        <v>32</v>
      </c>
      <c r="H8834" s="5">
        <v>41.5</v>
      </c>
      <c r="I8834" s="5">
        <v>1328</v>
      </c>
      <c r="J8834" s="5">
        <v>63266</v>
      </c>
      <c r="K8834" s="3" t="str" cm="1">
        <f t="array" ref="K8834">_xlfn.LET(_xlpm.d,UPPER(TRIM(CLEAN(SUBSTITUTE(F8834,CHAR(160),"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35" spans="1:11" hidden="1" x14ac:dyDescent="0.25">
      <c r="B8835" s="20">
        <v>45736</v>
      </c>
      <c r="C8835" s="2" t="s">
        <v>1</v>
      </c>
      <c r="D8835" s="2" t="s">
        <v>1822</v>
      </c>
      <c r="E8835" s="2" t="s">
        <v>224</v>
      </c>
      <c r="F8835" s="2" t="s">
        <v>3272</v>
      </c>
      <c r="G8835" s="5">
        <v>16</v>
      </c>
      <c r="H8835" s="5">
        <v>41.5</v>
      </c>
      <c r="I8835" s="5">
        <v>664</v>
      </c>
      <c r="J8835" s="5">
        <v>63930</v>
      </c>
      <c r="K8835" s="3" t="str" cm="1">
        <f t="array" ref="K8835">_xlfn.LET(_xlpm.d,UPPER(TRIM(CLEAN(SUBSTITUTE(F8835,CHAR(160),"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36" spans="1:11" hidden="1" x14ac:dyDescent="0.25">
      <c r="B8836" s="20">
        <v>45902</v>
      </c>
      <c r="C8836" s="2" t="s">
        <v>1</v>
      </c>
      <c r="D8836" s="2" t="s">
        <v>827</v>
      </c>
      <c r="E8836" s="2" t="s">
        <v>73</v>
      </c>
      <c r="F8836" s="2" t="s">
        <v>3272</v>
      </c>
      <c r="G8836" s="5">
        <v>12</v>
      </c>
      <c r="H8836" s="5">
        <v>40.99</v>
      </c>
      <c r="I8836" s="5">
        <v>491.88</v>
      </c>
      <c r="J8836" s="5">
        <v>64421.88</v>
      </c>
      <c r="K8836" s="3" t="str" cm="1">
        <f t="array" ref="K8836">_xlfn.LET(_xlpm.d,UPPER(TRIM(CLEAN(SUBSTITUTE(F8836,CHAR(160),"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37" spans="1:11" hidden="1" x14ac:dyDescent="0.25">
      <c r="B8837" s="20">
        <v>45954</v>
      </c>
      <c r="C8837" s="2" t="s">
        <v>1</v>
      </c>
      <c r="D8837" s="2" t="s">
        <v>3237</v>
      </c>
      <c r="E8837" s="2" t="s">
        <v>835</v>
      </c>
      <c r="F8837" s="2" t="s">
        <v>3272</v>
      </c>
      <c r="G8837" s="5">
        <v>32</v>
      </c>
      <c r="H8837" s="5">
        <v>40.99</v>
      </c>
      <c r="I8837" s="5">
        <v>1311.68</v>
      </c>
      <c r="J8837" s="5">
        <v>65733.56</v>
      </c>
      <c r="K8837" s="3" t="str" cm="1">
        <f t="array" ref="K8837">_xlfn.LET(_xlpm.d,UPPER(TRIM(CLEAN(SUBSTITUTE(F8837,CHAR(160),"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38" spans="1:11" hidden="1" x14ac:dyDescent="0.25">
      <c r="B8838" s="20">
        <v>45975</v>
      </c>
      <c r="C8838" s="2" t="s">
        <v>1</v>
      </c>
      <c r="D8838" s="2" t="s">
        <v>3839</v>
      </c>
      <c r="E8838" s="2" t="s">
        <v>835</v>
      </c>
      <c r="F8838" s="2" t="s">
        <v>3272</v>
      </c>
      <c r="G8838" s="5">
        <v>15</v>
      </c>
      <c r="H8838" s="5">
        <v>40.99</v>
      </c>
      <c r="I8838" s="5">
        <v>614.85</v>
      </c>
      <c r="J8838" s="5">
        <v>66348.41</v>
      </c>
      <c r="K8838" s="3" t="str" cm="1">
        <f t="array" ref="K8838">_xlfn.LET(_xlpm.d,UPPER(TRIM(CLEAN(SUBSTITUTE(F8838,CHAR(160),"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39" spans="1:11" hidden="1" x14ac:dyDescent="0.25">
      <c r="B8839" s="20">
        <v>45989</v>
      </c>
      <c r="C8839" s="2" t="s">
        <v>1</v>
      </c>
      <c r="D8839" s="2" t="s">
        <v>2559</v>
      </c>
      <c r="E8839" s="2" t="s">
        <v>835</v>
      </c>
      <c r="F8839" s="2" t="s">
        <v>3272</v>
      </c>
      <c r="G8839" s="5">
        <v>10</v>
      </c>
      <c r="H8839" s="5">
        <v>40.99</v>
      </c>
      <c r="I8839" s="5">
        <v>409.9</v>
      </c>
      <c r="J8839" s="5">
        <v>66758.31</v>
      </c>
      <c r="K8839" s="3" t="str" cm="1">
        <f t="array" ref="K8839">_xlfn.LET(_xlpm.d,UPPER(TRIM(CLEAN(SUBSTITUTE(F8839,CHAR(160),"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40" spans="1:11" hidden="1" x14ac:dyDescent="0.25">
      <c r="B8840" s="20">
        <v>45996</v>
      </c>
      <c r="C8840" s="2" t="s">
        <v>1</v>
      </c>
      <c r="D8840" s="2" t="s">
        <v>4131</v>
      </c>
      <c r="E8840" s="2" t="s">
        <v>170</v>
      </c>
      <c r="F8840" s="2" t="s">
        <v>3272</v>
      </c>
      <c r="G8840" s="5">
        <v>32</v>
      </c>
      <c r="H8840" s="5">
        <v>40.99</v>
      </c>
      <c r="I8840" s="5">
        <v>1311.68</v>
      </c>
      <c r="J8840" s="5">
        <v>68069.989999999991</v>
      </c>
      <c r="K8840" s="3" t="str" cm="1">
        <f t="array" ref="K8840">_xlfn.LET(_xlpm.d,UPPER(TRIM(CLEAN(SUBSTITUTE(F8840,CHAR(160),"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41" spans="1:11" hidden="1" x14ac:dyDescent="0.25">
      <c r="B8841" s="20">
        <v>46030</v>
      </c>
      <c r="C8841" s="2" t="s">
        <v>1</v>
      </c>
      <c r="D8841" s="2" t="s">
        <v>3597</v>
      </c>
      <c r="E8841" s="2" t="s">
        <v>835</v>
      </c>
      <c r="F8841" s="2" t="s">
        <v>3272</v>
      </c>
      <c r="G8841" s="5">
        <v>20</v>
      </c>
      <c r="H8841" s="5">
        <v>40.99</v>
      </c>
      <c r="I8841" s="5">
        <v>819.8</v>
      </c>
      <c r="J8841" s="5">
        <v>68889.789999999994</v>
      </c>
      <c r="K8841" s="3" t="str" cm="1">
        <f t="array" ref="K8841">_xlfn.LET(_xlpm.d,UPPER(TRIM(CLEAN(SUBSTITUTE(F8841,CHAR(160),"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42" spans="1:11" hidden="1" x14ac:dyDescent="0.25">
      <c r="B8842" s="20">
        <v>46052</v>
      </c>
      <c r="C8842" s="2" t="s">
        <v>1</v>
      </c>
      <c r="D8842" s="2" t="s">
        <v>3911</v>
      </c>
      <c r="E8842" s="2" t="s">
        <v>835</v>
      </c>
      <c r="F8842" s="2" t="s">
        <v>3272</v>
      </c>
      <c r="G8842" s="5">
        <v>20</v>
      </c>
      <c r="H8842" s="5">
        <v>40.99</v>
      </c>
      <c r="I8842" s="5">
        <v>819.8</v>
      </c>
      <c r="J8842" s="5">
        <v>69709.59</v>
      </c>
      <c r="K8842" s="3" t="str" cm="1">
        <f t="array" ref="K8842">_xlfn.LET(_xlpm.d,UPPER(TRIM(CLEAN(SUBSTITUTE(F8842,CHAR(160),"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43" spans="1:11" hidden="1" x14ac:dyDescent="0.25">
      <c r="B8843" s="20">
        <v>46094</v>
      </c>
      <c r="C8843" s="2" t="s">
        <v>1</v>
      </c>
      <c r="D8843" s="2" t="s">
        <v>1565</v>
      </c>
      <c r="E8843" s="2" t="s">
        <v>835</v>
      </c>
      <c r="F8843" s="2" t="s">
        <v>3272</v>
      </c>
      <c r="G8843" s="5">
        <v>10</v>
      </c>
      <c r="H8843" s="5">
        <v>40.99</v>
      </c>
      <c r="I8843" s="5">
        <v>409.9</v>
      </c>
      <c r="J8843" s="5">
        <v>70119.489999999991</v>
      </c>
      <c r="K8843" s="3" t="str" cm="1">
        <f t="array" ref="K8843">_xlfn.LET(_xlpm.d,UPPER(TRIM(CLEAN(SUBSTITUTE(F8843,CHAR(160),"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44" spans="1:11" hidden="1" x14ac:dyDescent="0.25">
      <c r="B8844" s="20">
        <v>46108</v>
      </c>
      <c r="C8844" s="2" t="s">
        <v>1</v>
      </c>
      <c r="D8844" s="2" t="s">
        <v>3617</v>
      </c>
      <c r="E8844" s="2" t="s">
        <v>835</v>
      </c>
      <c r="F8844" s="2" t="s">
        <v>3272</v>
      </c>
      <c r="G8844" s="5">
        <v>20</v>
      </c>
      <c r="H8844" s="5">
        <v>40.99</v>
      </c>
      <c r="I8844" s="5">
        <v>819.8</v>
      </c>
      <c r="J8844" s="5">
        <v>70939.289999999994</v>
      </c>
      <c r="K8844" s="3" t="str" cm="1">
        <f t="array" ref="K8844">_xlfn.LET(_xlpm.d,UPPER(TRIM(CLEAN(SUBSTITUTE(F8844,CHAR(160),"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45" spans="1:11" hidden="1" x14ac:dyDescent="0.25">
      <c r="A8845" s="11" t="s">
        <v>4146</v>
      </c>
      <c r="G8845" s="6">
        <v>1720</v>
      </c>
      <c r="I8845" s="7">
        <f>I8788+I8789+I8790+I8791+I8792+I8793+I8794+I8795+I8796+I8797+I8798+I8799+I8800+I8801+I8802+I8803+I8804+I8805+I8806+I8807+I8808+I8809+I8810+I8811+I8812+I8813+I8814+I8815+I8816+I8817+I8818+I8819+I8820+I8821+I8822+I8823+I8824+I8825+I8826+I8827+I8828+I8829+I8830+I8831+I8832+I8833+I8834+I8835+I8836+I8837+I8838+I8839+I8840+I8841+I8842+I8843+I8844</f>
        <v>70939.289999999994</v>
      </c>
      <c r="K8845" s="3" t="str" cm="1">
        <f t="array" ref="K8845">_xlfn.LET(_xlpm.d,UPPER(TRIM(CLEAN(SUBSTITUTE(F8845,CHAR(160),"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846" spans="1:11" hidden="1" x14ac:dyDescent="0.25">
      <c r="A8846" s="10" t="s">
        <v>4147</v>
      </c>
      <c r="K8846" s="3" t="str" cm="1">
        <f t="array" ref="K8846">_xlfn.LET(_xlpm.d,UPPER(TRIM(CLEAN(SUBSTITUTE(F8846,CHAR(160),"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847" spans="1:11" hidden="1" x14ac:dyDescent="0.25">
      <c r="B8847" s="20">
        <v>46070</v>
      </c>
      <c r="C8847" s="2" t="s">
        <v>1</v>
      </c>
      <c r="D8847" s="2" t="s">
        <v>1609</v>
      </c>
      <c r="E8847" s="2" t="s">
        <v>746</v>
      </c>
      <c r="F8847" s="2" t="s">
        <v>4148</v>
      </c>
      <c r="G8847" s="5">
        <v>20</v>
      </c>
      <c r="H8847" s="5">
        <v>17</v>
      </c>
      <c r="I8847" s="5">
        <v>340</v>
      </c>
      <c r="J8847" s="5">
        <v>340</v>
      </c>
      <c r="K8847" s="3" t="str" cm="1">
        <f t="array" ref="K8847">_xlfn.LET(_xlpm.d,UPPER(TRIM(CLEAN(SUBSTITUTE(F8847,CHAR(160),"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8848" spans="1:11" hidden="1" x14ac:dyDescent="0.25">
      <c r="A8848" s="11" t="s">
        <v>4149</v>
      </c>
      <c r="G8848" s="6">
        <v>20</v>
      </c>
      <c r="I8848" s="8">
        <f>I8847</f>
        <v>340</v>
      </c>
      <c r="K8848" s="3" t="str" cm="1">
        <f t="array" ref="K8848">_xlfn.LET(_xlpm.d,UPPER(TRIM(CLEAN(SUBSTITUTE(F8848,CHAR(160),"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849" spans="1:11" hidden="1" x14ac:dyDescent="0.25">
      <c r="A8849" s="10" t="s">
        <v>4150</v>
      </c>
      <c r="K8849" s="3" t="str" cm="1">
        <f t="array" ref="K8849">_xlfn.LET(_xlpm.d,UPPER(TRIM(CLEAN(SUBSTITUTE(F8849,CHAR(160),"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850" spans="1:11" hidden="1" x14ac:dyDescent="0.25">
      <c r="B8850" s="20">
        <v>45863</v>
      </c>
      <c r="C8850" s="2" t="s">
        <v>1</v>
      </c>
      <c r="D8850" s="2" t="s">
        <v>2970</v>
      </c>
      <c r="E8850" s="2" t="s">
        <v>170</v>
      </c>
      <c r="F8850" s="2" t="s">
        <v>4150</v>
      </c>
      <c r="G8850" s="5">
        <v>32</v>
      </c>
      <c r="H8850" s="5">
        <v>31.85</v>
      </c>
      <c r="I8850" s="5">
        <v>1019.2</v>
      </c>
      <c r="J8850" s="5">
        <v>1019.2</v>
      </c>
      <c r="K8850" s="3" t="str" cm="1">
        <f t="array" ref="K8850">_xlfn.LET(_xlpm.d,UPPER(TRIM(CLEAN(SUBSTITUTE(F8850,CHAR(160),"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51" spans="1:11" hidden="1" x14ac:dyDescent="0.25">
      <c r="B8851" s="20">
        <v>45875</v>
      </c>
      <c r="C8851" s="2" t="s">
        <v>1</v>
      </c>
      <c r="D8851" s="2" t="s">
        <v>2991</v>
      </c>
      <c r="E8851" s="2" t="s">
        <v>16</v>
      </c>
      <c r="F8851" s="2" t="s">
        <v>4150</v>
      </c>
      <c r="G8851" s="5">
        <v>30</v>
      </c>
      <c r="H8851" s="5">
        <v>32.950000000000003</v>
      </c>
      <c r="I8851" s="5">
        <v>988.5</v>
      </c>
      <c r="J8851" s="5">
        <v>2007.7</v>
      </c>
      <c r="K8851" s="3" t="str" cm="1">
        <f t="array" ref="K8851">_xlfn.LET(_xlpm.d,UPPER(TRIM(CLEAN(SUBSTITUTE(F8851,CHAR(160),"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52" spans="1:11" hidden="1" x14ac:dyDescent="0.25">
      <c r="B8852" s="20">
        <v>45884</v>
      </c>
      <c r="C8852" s="2" t="s">
        <v>1</v>
      </c>
      <c r="D8852" s="2" t="s">
        <v>4151</v>
      </c>
      <c r="E8852" s="2" t="s">
        <v>50</v>
      </c>
      <c r="F8852" s="2" t="s">
        <v>4152</v>
      </c>
      <c r="G8852" s="5">
        <v>100</v>
      </c>
      <c r="H8852" s="5">
        <v>20</v>
      </c>
      <c r="I8852" s="5">
        <v>2000</v>
      </c>
      <c r="J8852" s="5">
        <v>4007.7</v>
      </c>
      <c r="K8852" s="3" t="str" cm="1">
        <f t="array" ref="K8852">_xlfn.LET(_xlpm.d,UPPER(TRIM(CLEAN(SUBSTITUTE(F8852,CHAR(160),"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53" spans="1:11" hidden="1" x14ac:dyDescent="0.25">
      <c r="B8853" s="20">
        <v>45884</v>
      </c>
      <c r="C8853" s="2" t="s">
        <v>1</v>
      </c>
      <c r="D8853" s="2" t="s">
        <v>1048</v>
      </c>
      <c r="E8853" s="2" t="s">
        <v>43</v>
      </c>
      <c r="F8853" s="2" t="s">
        <v>4153</v>
      </c>
      <c r="G8853" s="5">
        <v>30</v>
      </c>
      <c r="H8853" s="5">
        <v>19.95</v>
      </c>
      <c r="I8853" s="5">
        <v>598.5</v>
      </c>
      <c r="J8853" s="5">
        <v>4606.2</v>
      </c>
      <c r="K8853" s="3" t="str" cm="1">
        <f t="array" ref="K8853">_xlfn.LET(_xlpm.d,UPPER(TRIM(CLEAN(SUBSTITUTE(F8853,CHAR(160),"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54" spans="1:11" hidden="1" x14ac:dyDescent="0.25">
      <c r="B8854" s="20">
        <v>45884</v>
      </c>
      <c r="C8854" s="2" t="s">
        <v>1</v>
      </c>
      <c r="D8854" s="2" t="s">
        <v>3005</v>
      </c>
      <c r="E8854" s="2" t="s">
        <v>61</v>
      </c>
      <c r="F8854" s="2" t="s">
        <v>4150</v>
      </c>
      <c r="G8854" s="5">
        <v>20</v>
      </c>
      <c r="H8854" s="5">
        <v>19.989999999999998</v>
      </c>
      <c r="I8854" s="5">
        <v>399.8</v>
      </c>
      <c r="J8854" s="5">
        <v>5006</v>
      </c>
      <c r="K8854" s="3" t="str" cm="1">
        <f t="array" ref="K8854">_xlfn.LET(_xlpm.d,UPPER(TRIM(CLEAN(SUBSTITUTE(F8854,CHAR(160),"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55" spans="1:11" hidden="1" x14ac:dyDescent="0.25">
      <c r="B8855" s="20">
        <v>45884</v>
      </c>
      <c r="C8855" s="2" t="s">
        <v>1</v>
      </c>
      <c r="D8855" s="2" t="s">
        <v>4154</v>
      </c>
      <c r="E8855" s="2" t="s">
        <v>16</v>
      </c>
      <c r="F8855" s="2" t="s">
        <v>4150</v>
      </c>
      <c r="G8855" s="5">
        <v>40</v>
      </c>
      <c r="H8855" s="5">
        <v>40.99</v>
      </c>
      <c r="I8855" s="5">
        <v>1639.6</v>
      </c>
      <c r="J8855" s="5">
        <v>6645.6</v>
      </c>
      <c r="K8855" s="3" t="str" cm="1">
        <f t="array" ref="K8855">_xlfn.LET(_xlpm.d,UPPER(TRIM(CLEAN(SUBSTITUTE(F8855,CHAR(160),"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56" spans="1:11" hidden="1" x14ac:dyDescent="0.25">
      <c r="B8856" s="20">
        <v>45884</v>
      </c>
      <c r="C8856" s="2" t="s">
        <v>1</v>
      </c>
      <c r="D8856" s="2" t="s">
        <v>4155</v>
      </c>
      <c r="E8856" s="2" t="s">
        <v>73</v>
      </c>
      <c r="F8856" s="2" t="s">
        <v>4150</v>
      </c>
      <c r="G8856" s="5">
        <v>60</v>
      </c>
      <c r="H8856" s="5">
        <v>20</v>
      </c>
      <c r="I8856" s="5">
        <v>1200</v>
      </c>
      <c r="J8856" s="5">
        <v>7845.6</v>
      </c>
      <c r="K8856" s="3" t="str" cm="1">
        <f t="array" ref="K8856">_xlfn.LET(_xlpm.d,UPPER(TRIM(CLEAN(SUBSTITUTE(F8856,CHAR(160),"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57" spans="1:11" hidden="1" x14ac:dyDescent="0.25">
      <c r="B8857" s="20">
        <v>45884</v>
      </c>
      <c r="C8857" s="2" t="s">
        <v>1</v>
      </c>
      <c r="D8857" s="2" t="s">
        <v>815</v>
      </c>
      <c r="E8857" s="2" t="s">
        <v>170</v>
      </c>
      <c r="F8857" s="2" t="s">
        <v>4150</v>
      </c>
      <c r="G8857" s="5">
        <v>80</v>
      </c>
      <c r="H8857" s="5">
        <v>32.950000000000003</v>
      </c>
      <c r="I8857" s="5">
        <v>2636</v>
      </c>
      <c r="J8857" s="5">
        <v>10481.6</v>
      </c>
      <c r="K8857" s="3" t="str" cm="1">
        <f t="array" ref="K8857">_xlfn.LET(_xlpm.d,UPPER(TRIM(CLEAN(SUBSTITUTE(F8857,CHAR(160),"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58" spans="1:11" hidden="1" x14ac:dyDescent="0.25">
      <c r="B8858" s="20">
        <v>45884</v>
      </c>
      <c r="C8858" s="2" t="s">
        <v>1</v>
      </c>
      <c r="D8858" s="2" t="s">
        <v>1232</v>
      </c>
      <c r="E8858" s="2" t="s">
        <v>1233</v>
      </c>
      <c r="F8858" s="2" t="s">
        <v>4150</v>
      </c>
      <c r="G8858" s="5">
        <v>20</v>
      </c>
      <c r="H8858" s="5">
        <v>20</v>
      </c>
      <c r="I8858" s="5">
        <v>400</v>
      </c>
      <c r="J8858" s="5">
        <v>10881.6</v>
      </c>
      <c r="K8858" s="3" t="str" cm="1">
        <f t="array" ref="K8858">_xlfn.LET(_xlpm.d,UPPER(TRIM(CLEAN(SUBSTITUTE(F8858,CHAR(160),"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59" spans="1:11" hidden="1" x14ac:dyDescent="0.25">
      <c r="B8859" s="20">
        <v>45887</v>
      </c>
      <c r="C8859" s="2" t="s">
        <v>1</v>
      </c>
      <c r="D8859" s="2" t="s">
        <v>2000</v>
      </c>
      <c r="E8859" s="2" t="s">
        <v>3</v>
      </c>
      <c r="F8859" s="2" t="s">
        <v>4150</v>
      </c>
      <c r="G8859" s="5">
        <v>16</v>
      </c>
      <c r="H8859" s="5">
        <v>21.5</v>
      </c>
      <c r="I8859" s="5">
        <v>344</v>
      </c>
      <c r="J8859" s="5">
        <v>11225.6</v>
      </c>
      <c r="K8859" s="3" t="str" cm="1">
        <f t="array" ref="K8859">_xlfn.LET(_xlpm.d,UPPER(TRIM(CLEAN(SUBSTITUTE(F8859,CHAR(160),"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60" spans="1:11" hidden="1" x14ac:dyDescent="0.25">
      <c r="B8860" s="20">
        <v>45891</v>
      </c>
      <c r="C8860" s="2" t="s">
        <v>1</v>
      </c>
      <c r="D8860" s="2" t="s">
        <v>655</v>
      </c>
      <c r="E8860" s="2" t="s">
        <v>43</v>
      </c>
      <c r="F8860" s="2" t="s">
        <v>4150</v>
      </c>
      <c r="G8860" s="5">
        <v>30</v>
      </c>
      <c r="H8860" s="5">
        <v>23.7</v>
      </c>
      <c r="I8860" s="5">
        <v>711</v>
      </c>
      <c r="J8860" s="5">
        <v>11936.6</v>
      </c>
      <c r="K8860" s="3" t="str" cm="1">
        <f t="array" ref="K8860">_xlfn.LET(_xlpm.d,UPPER(TRIM(CLEAN(SUBSTITUTE(F8860,CHAR(160),"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61" spans="1:11" hidden="1" x14ac:dyDescent="0.25">
      <c r="B8861" s="20">
        <v>45891</v>
      </c>
      <c r="C8861" s="2" t="s">
        <v>1</v>
      </c>
      <c r="D8861" s="2" t="s">
        <v>4156</v>
      </c>
      <c r="E8861" s="2" t="s">
        <v>170</v>
      </c>
      <c r="F8861" s="2" t="s">
        <v>4150</v>
      </c>
      <c r="G8861" s="5">
        <v>80</v>
      </c>
      <c r="H8861" s="5">
        <v>32.950000000000003</v>
      </c>
      <c r="I8861" s="5">
        <v>2636</v>
      </c>
      <c r="J8861" s="5">
        <v>14572.6</v>
      </c>
      <c r="K8861" s="3" t="str" cm="1">
        <f t="array" ref="K8861">_xlfn.LET(_xlpm.d,UPPER(TRIM(CLEAN(SUBSTITUTE(F8861,CHAR(160),"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62" spans="1:11" hidden="1" x14ac:dyDescent="0.25">
      <c r="B8862" s="20">
        <v>45891</v>
      </c>
      <c r="C8862" s="2" t="s">
        <v>1</v>
      </c>
      <c r="D8862" s="2" t="s">
        <v>3621</v>
      </c>
      <c r="E8862" s="2" t="s">
        <v>2447</v>
      </c>
      <c r="F8862" s="2" t="s">
        <v>4150</v>
      </c>
      <c r="G8862" s="5">
        <v>48</v>
      </c>
      <c r="H8862" s="5">
        <v>32.950000000000003</v>
      </c>
      <c r="I8862" s="5">
        <v>1581.6</v>
      </c>
      <c r="J8862" s="5">
        <v>16154.2</v>
      </c>
      <c r="K8862" s="3" t="str" cm="1">
        <f t="array" ref="K8862">_xlfn.LET(_xlpm.d,UPPER(TRIM(CLEAN(SUBSTITUTE(F8862,CHAR(160),"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63" spans="1:11" hidden="1" x14ac:dyDescent="0.25">
      <c r="B8863" s="20">
        <v>45891</v>
      </c>
      <c r="C8863" s="2" t="s">
        <v>1</v>
      </c>
      <c r="D8863" s="2" t="s">
        <v>3025</v>
      </c>
      <c r="E8863" s="2" t="s">
        <v>170</v>
      </c>
      <c r="F8863" s="2" t="s">
        <v>4150</v>
      </c>
      <c r="G8863" s="5">
        <v>32</v>
      </c>
      <c r="H8863" s="5">
        <v>32.950000000000003</v>
      </c>
      <c r="I8863" s="5">
        <v>1054.4000000000001</v>
      </c>
      <c r="J8863" s="5">
        <v>17208.600000000002</v>
      </c>
      <c r="K8863" s="3" t="str" cm="1">
        <f t="array" ref="K8863">_xlfn.LET(_xlpm.d,UPPER(TRIM(CLEAN(SUBSTITUTE(F8863,CHAR(160),"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64" spans="1:11" hidden="1" x14ac:dyDescent="0.25">
      <c r="B8864" s="20">
        <v>45894</v>
      </c>
      <c r="C8864" s="2" t="s">
        <v>1</v>
      </c>
      <c r="D8864" s="2" t="s">
        <v>3029</v>
      </c>
      <c r="E8864" s="2" t="s">
        <v>3</v>
      </c>
      <c r="F8864" s="2" t="s">
        <v>4150</v>
      </c>
      <c r="G8864" s="5">
        <v>16</v>
      </c>
      <c r="H8864" s="5">
        <v>22.9</v>
      </c>
      <c r="I8864" s="5">
        <v>366.4</v>
      </c>
      <c r="J8864" s="5">
        <v>17575.000000000004</v>
      </c>
      <c r="K8864" s="3" t="str" cm="1">
        <f t="array" ref="K8864">_xlfn.LET(_xlpm.d,UPPER(TRIM(CLEAN(SUBSTITUTE(F8864,CHAR(160),"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65" spans="1:11" hidden="1" x14ac:dyDescent="0.25">
      <c r="B8865" s="20">
        <v>45895</v>
      </c>
      <c r="C8865" s="2" t="s">
        <v>1</v>
      </c>
      <c r="D8865" s="2" t="s">
        <v>2013</v>
      </c>
      <c r="E8865" s="2" t="s">
        <v>50</v>
      </c>
      <c r="F8865" s="2" t="s">
        <v>4150</v>
      </c>
      <c r="G8865" s="5">
        <v>160</v>
      </c>
      <c r="H8865" s="5">
        <v>21</v>
      </c>
      <c r="I8865" s="5">
        <v>3360</v>
      </c>
      <c r="J8865" s="5">
        <v>20935.000000000004</v>
      </c>
      <c r="K8865" s="3" t="str" cm="1">
        <f t="array" ref="K8865">_xlfn.LET(_xlpm.d,UPPER(TRIM(CLEAN(SUBSTITUTE(F8865,CHAR(160),"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66" spans="1:11" hidden="1" x14ac:dyDescent="0.25">
      <c r="B8866" s="20">
        <v>45895</v>
      </c>
      <c r="C8866" s="2" t="s">
        <v>1</v>
      </c>
      <c r="D8866" s="2" t="s">
        <v>3036</v>
      </c>
      <c r="E8866" s="2" t="s">
        <v>2305</v>
      </c>
      <c r="F8866" s="2" t="s">
        <v>4150</v>
      </c>
      <c r="G8866" s="5">
        <v>16</v>
      </c>
      <c r="H8866" s="5">
        <v>22.9</v>
      </c>
      <c r="I8866" s="5">
        <v>366.4</v>
      </c>
      <c r="J8866" s="5">
        <v>21301.400000000005</v>
      </c>
      <c r="K8866" s="3" t="str" cm="1">
        <f t="array" ref="K8866">_xlfn.LET(_xlpm.d,UPPER(TRIM(CLEAN(SUBSTITUTE(F8866,CHAR(160),"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67" spans="1:11" hidden="1" x14ac:dyDescent="0.25">
      <c r="B8867" s="20">
        <v>45897</v>
      </c>
      <c r="C8867" s="2" t="s">
        <v>1</v>
      </c>
      <c r="D8867" s="2" t="s">
        <v>3047</v>
      </c>
      <c r="E8867" s="2" t="s">
        <v>3048</v>
      </c>
      <c r="F8867" s="2" t="s">
        <v>4150</v>
      </c>
      <c r="G8867" s="5">
        <v>20</v>
      </c>
      <c r="H8867" s="5">
        <v>22.9</v>
      </c>
      <c r="I8867" s="5">
        <v>458</v>
      </c>
      <c r="J8867" s="5">
        <v>21759.400000000005</v>
      </c>
      <c r="K8867" s="3" t="str" cm="1">
        <f t="array" ref="K8867">_xlfn.LET(_xlpm.d,UPPER(TRIM(CLEAN(SUBSTITUTE(F8867,CHAR(160),"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68" spans="1:11" hidden="1" x14ac:dyDescent="0.25">
      <c r="B8868" s="20">
        <v>45897</v>
      </c>
      <c r="C8868" s="2" t="s">
        <v>1</v>
      </c>
      <c r="D8868" s="2" t="s">
        <v>3049</v>
      </c>
      <c r="E8868" s="2" t="s">
        <v>3050</v>
      </c>
      <c r="F8868" s="2" t="s">
        <v>4150</v>
      </c>
      <c r="G8868" s="5">
        <v>20</v>
      </c>
      <c r="H8868" s="5">
        <v>22.9</v>
      </c>
      <c r="I8868" s="5">
        <v>458</v>
      </c>
      <c r="J8868" s="5">
        <v>22217.400000000005</v>
      </c>
      <c r="K8868" s="3" t="str" cm="1">
        <f t="array" ref="K8868">_xlfn.LET(_xlpm.d,UPPER(TRIM(CLEAN(SUBSTITUTE(F8868,CHAR(160),"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69" spans="1:11" hidden="1" x14ac:dyDescent="0.25">
      <c r="B8869" s="20">
        <v>45898</v>
      </c>
      <c r="C8869" s="2" t="s">
        <v>1</v>
      </c>
      <c r="D8869" s="2" t="s">
        <v>3052</v>
      </c>
      <c r="E8869" s="2" t="s">
        <v>170</v>
      </c>
      <c r="F8869" s="2" t="s">
        <v>4150</v>
      </c>
      <c r="G8869" s="5">
        <v>64</v>
      </c>
      <c r="H8869" s="5">
        <v>32.950000000000003</v>
      </c>
      <c r="I8869" s="5">
        <v>2108.8000000000002</v>
      </c>
      <c r="J8869" s="5">
        <v>24326.200000000004</v>
      </c>
      <c r="K8869" s="3" t="str" cm="1">
        <f t="array" ref="K8869">_xlfn.LET(_xlpm.d,UPPER(TRIM(CLEAN(SUBSTITUTE(F8869,CHAR(160),"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70" spans="1:11" hidden="1" x14ac:dyDescent="0.25">
      <c r="B8870" s="20">
        <v>45898</v>
      </c>
      <c r="C8870" s="2" t="s">
        <v>1</v>
      </c>
      <c r="D8870" s="2" t="s">
        <v>2020</v>
      </c>
      <c r="E8870" s="2" t="s">
        <v>807</v>
      </c>
      <c r="F8870" s="2" t="s">
        <v>4150</v>
      </c>
      <c r="G8870" s="5">
        <v>16</v>
      </c>
      <c r="H8870" s="5">
        <v>32</v>
      </c>
      <c r="I8870" s="5">
        <v>512</v>
      </c>
      <c r="J8870" s="5">
        <v>24838.200000000004</v>
      </c>
      <c r="K8870" s="3" t="str" cm="1">
        <f t="array" ref="K8870">_xlfn.LET(_xlpm.d,UPPER(TRIM(CLEAN(SUBSTITUTE(F8870,CHAR(160),"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71" spans="1:11" hidden="1" x14ac:dyDescent="0.25">
      <c r="B8871" s="20">
        <v>45901</v>
      </c>
      <c r="C8871" s="2" t="s">
        <v>1</v>
      </c>
      <c r="D8871" s="2" t="s">
        <v>2022</v>
      </c>
      <c r="E8871" s="2" t="s">
        <v>807</v>
      </c>
      <c r="F8871" s="2" t="s">
        <v>4150</v>
      </c>
      <c r="G8871" s="5">
        <v>16</v>
      </c>
      <c r="H8871" s="5">
        <v>21.55</v>
      </c>
      <c r="I8871" s="5">
        <v>344.8</v>
      </c>
      <c r="J8871" s="5">
        <v>25183.000000000004</v>
      </c>
      <c r="K8871" s="3" t="str" cm="1">
        <f t="array" ref="K8871">_xlfn.LET(_xlpm.d,UPPER(TRIM(CLEAN(SUBSTITUTE(F8871,CHAR(160),"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72" spans="1:11" hidden="1" x14ac:dyDescent="0.25">
      <c r="B8872" s="20">
        <v>45902</v>
      </c>
      <c r="C8872" s="2" t="s">
        <v>1</v>
      </c>
      <c r="D8872" s="2" t="s">
        <v>4157</v>
      </c>
      <c r="E8872" s="2" t="s">
        <v>2305</v>
      </c>
      <c r="F8872" s="2" t="s">
        <v>4150</v>
      </c>
      <c r="G8872" s="5">
        <v>16</v>
      </c>
      <c r="H8872" s="5">
        <v>22.9</v>
      </c>
      <c r="I8872" s="5">
        <v>366.4</v>
      </c>
      <c r="J8872" s="5">
        <v>25549.400000000005</v>
      </c>
      <c r="K8872" s="3" t="str" cm="1">
        <f t="array" ref="K8872">_xlfn.LET(_xlpm.d,UPPER(TRIM(CLEAN(SUBSTITUTE(F8872,CHAR(160),"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73" spans="1:11" hidden="1" x14ac:dyDescent="0.25">
      <c r="B8873" s="20">
        <v>45903</v>
      </c>
      <c r="C8873" s="2" t="s">
        <v>1</v>
      </c>
      <c r="D8873" s="2" t="s">
        <v>829</v>
      </c>
      <c r="E8873" s="2" t="s">
        <v>61</v>
      </c>
      <c r="F8873" s="2" t="s">
        <v>4150</v>
      </c>
      <c r="G8873" s="5">
        <v>6</v>
      </c>
      <c r="H8873" s="5">
        <v>22.9</v>
      </c>
      <c r="I8873" s="5">
        <v>137.4</v>
      </c>
      <c r="J8873" s="5">
        <v>25686.800000000007</v>
      </c>
      <c r="K8873" s="3" t="str" cm="1">
        <f t="array" ref="K8873">_xlfn.LET(_xlpm.d,UPPER(TRIM(CLEAN(SUBSTITUTE(F8873,CHAR(160),"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74" spans="1:11" hidden="1" x14ac:dyDescent="0.25">
      <c r="B8874" s="20">
        <v>45905</v>
      </c>
      <c r="C8874" s="2" t="s">
        <v>1</v>
      </c>
      <c r="D8874" s="2" t="s">
        <v>685</v>
      </c>
      <c r="E8874" s="2" t="s">
        <v>43</v>
      </c>
      <c r="F8874" s="2" t="s">
        <v>4150</v>
      </c>
      <c r="G8874" s="5">
        <v>30</v>
      </c>
      <c r="H8874" s="5">
        <v>23.7</v>
      </c>
      <c r="I8874" s="5">
        <v>711</v>
      </c>
      <c r="J8874" s="5">
        <v>26397.800000000007</v>
      </c>
      <c r="K8874" s="3" t="str" cm="1">
        <f t="array" ref="K8874">_xlfn.LET(_xlpm.d,UPPER(TRIM(CLEAN(SUBSTITUTE(F8874,CHAR(160),"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75" spans="1:11" hidden="1" x14ac:dyDescent="0.25">
      <c r="B8875" s="20">
        <v>45906</v>
      </c>
      <c r="C8875" s="2" t="s">
        <v>1</v>
      </c>
      <c r="D8875" s="2" t="s">
        <v>3624</v>
      </c>
      <c r="E8875" s="2" t="s">
        <v>3</v>
      </c>
      <c r="F8875" s="2" t="s">
        <v>4150</v>
      </c>
      <c r="G8875" s="5">
        <v>16</v>
      </c>
      <c r="H8875" s="5">
        <v>30.95</v>
      </c>
      <c r="I8875" s="5">
        <v>495.2</v>
      </c>
      <c r="J8875" s="5">
        <v>26893.000000000007</v>
      </c>
      <c r="K8875" s="3" t="str" cm="1">
        <f t="array" ref="K8875">_xlfn.LET(_xlpm.d,UPPER(TRIM(CLEAN(SUBSTITUTE(F8875,CHAR(160),"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76" spans="1:11" hidden="1" x14ac:dyDescent="0.25">
      <c r="B8876" s="20">
        <v>45912</v>
      </c>
      <c r="C8876" s="2" t="s">
        <v>1</v>
      </c>
      <c r="D8876" s="2" t="s">
        <v>4158</v>
      </c>
      <c r="E8876" s="2" t="s">
        <v>154</v>
      </c>
      <c r="F8876" s="2" t="s">
        <v>4150</v>
      </c>
      <c r="G8876" s="5">
        <v>24</v>
      </c>
      <c r="H8876" s="5">
        <v>0</v>
      </c>
      <c r="I8876" s="5">
        <v>0</v>
      </c>
      <c r="J8876" s="5">
        <v>26893.000000000007</v>
      </c>
      <c r="K8876" s="3" t="str" cm="1">
        <f t="array" ref="K8876">_xlfn.LET(_xlpm.d,UPPER(TRIM(CLEAN(SUBSTITUTE(F8876,CHAR(160),"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8877" spans="1:11" hidden="1" x14ac:dyDescent="0.25">
      <c r="A8877" s="11" t="s">
        <v>4159</v>
      </c>
      <c r="G8877" s="6">
        <v>1038</v>
      </c>
      <c r="I8877" s="7">
        <f>I8850+I8851+I8852+I8853+I8854+I8855+I8856+I8857+I8858+I8859+I8860+I8861+I8862+I8863+I8864+I8865+I8866+I8867+I8868+I8869+I8870+I8871+I8872+I8873+I8874+I8875+I8876</f>
        <v>26893.000000000007</v>
      </c>
      <c r="K8877" s="3" t="str" cm="1">
        <f t="array" ref="K8877">_xlfn.LET(_xlpm.d,UPPER(TRIM(CLEAN(SUBSTITUTE(F8877,CHAR(160),"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878" spans="1:11" hidden="1" x14ac:dyDescent="0.25">
      <c r="A8878" s="10" t="s">
        <v>2852</v>
      </c>
      <c r="K8878" s="3" t="str" cm="1">
        <f t="array" ref="K8878">_xlfn.LET(_xlpm.d,UPPER(TRIM(CLEAN(SUBSTITUTE(F8878,CHAR(160),"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879" spans="1:11" hidden="1" x14ac:dyDescent="0.25">
      <c r="B8879" s="20">
        <v>45660</v>
      </c>
      <c r="C8879" s="2" t="s">
        <v>1</v>
      </c>
      <c r="D8879" s="2" t="s">
        <v>2580</v>
      </c>
      <c r="E8879" s="2" t="s">
        <v>43</v>
      </c>
      <c r="F8879" s="2" t="s">
        <v>2852</v>
      </c>
      <c r="G8879" s="5">
        <v>25</v>
      </c>
      <c r="H8879" s="5">
        <v>19.989999999999998</v>
      </c>
      <c r="I8879" s="5">
        <v>499.75</v>
      </c>
      <c r="J8879" s="5">
        <v>499.75</v>
      </c>
      <c r="K8879" s="3" t="str" cm="1">
        <f t="array" ref="K8879">_xlfn.LET(_xlpm.d,UPPER(TRIM(CLEAN(SUBSTITUTE(F8879,CHAR(160),"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80" spans="1:11" hidden="1" x14ac:dyDescent="0.25">
      <c r="B8880" s="20">
        <v>45667</v>
      </c>
      <c r="C8880" s="2" t="s">
        <v>1</v>
      </c>
      <c r="D8880" s="2" t="s">
        <v>756</v>
      </c>
      <c r="E8880" s="2" t="s">
        <v>43</v>
      </c>
      <c r="F8880" s="2" t="s">
        <v>2852</v>
      </c>
      <c r="G8880" s="5">
        <v>15</v>
      </c>
      <c r="H8880" s="5">
        <v>19.989999999999998</v>
      </c>
      <c r="I8880" s="5">
        <v>299.85000000000002</v>
      </c>
      <c r="J8880" s="5">
        <v>799.6</v>
      </c>
      <c r="K8880" s="3" t="str" cm="1">
        <f t="array" ref="K8880">_xlfn.LET(_xlpm.d,UPPER(TRIM(CLEAN(SUBSTITUTE(F8880,CHAR(160),"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81" spans="2:11" hidden="1" x14ac:dyDescent="0.25">
      <c r="B8881" s="20">
        <v>45674</v>
      </c>
      <c r="C8881" s="2" t="s">
        <v>1</v>
      </c>
      <c r="D8881" s="2" t="s">
        <v>1676</v>
      </c>
      <c r="E8881" s="2" t="s">
        <v>43</v>
      </c>
      <c r="F8881" s="2" t="s">
        <v>2852</v>
      </c>
      <c r="G8881" s="5">
        <v>10</v>
      </c>
      <c r="H8881" s="5">
        <v>19.989999999999998</v>
      </c>
      <c r="I8881" s="5">
        <v>199.9</v>
      </c>
      <c r="J8881" s="5">
        <v>999.5</v>
      </c>
      <c r="K8881" s="3" t="str" cm="1">
        <f t="array" ref="K8881">_xlfn.LET(_xlpm.d,UPPER(TRIM(CLEAN(SUBSTITUTE(F8881,CHAR(160),"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82" spans="2:11" hidden="1" x14ac:dyDescent="0.25">
      <c r="B8882" s="20">
        <v>45681</v>
      </c>
      <c r="C8882" s="2" t="s">
        <v>1</v>
      </c>
      <c r="D8882" s="2" t="s">
        <v>757</v>
      </c>
      <c r="E8882" s="2" t="s">
        <v>43</v>
      </c>
      <c r="F8882" s="2" t="s">
        <v>2852</v>
      </c>
      <c r="G8882" s="5">
        <v>15</v>
      </c>
      <c r="H8882" s="5">
        <v>19.989999999999998</v>
      </c>
      <c r="I8882" s="5">
        <v>299.85000000000002</v>
      </c>
      <c r="J8882" s="5">
        <v>1299.3499999999999</v>
      </c>
      <c r="K8882" s="3" t="str" cm="1">
        <f t="array" ref="K8882">_xlfn.LET(_xlpm.d,UPPER(TRIM(CLEAN(SUBSTITUTE(F8882,CHAR(160),"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83" spans="2:11" hidden="1" x14ac:dyDescent="0.25">
      <c r="B8883" s="20">
        <v>45688</v>
      </c>
      <c r="C8883" s="2" t="s">
        <v>1</v>
      </c>
      <c r="D8883" s="2" t="s">
        <v>476</v>
      </c>
      <c r="E8883" s="2" t="s">
        <v>176</v>
      </c>
      <c r="F8883" s="2" t="s">
        <v>4160</v>
      </c>
      <c r="G8883" s="5">
        <v>20</v>
      </c>
      <c r="H8883" s="5">
        <v>19.989999999999998</v>
      </c>
      <c r="I8883" s="5">
        <v>399.8</v>
      </c>
      <c r="J8883" s="5">
        <v>1699.1499999999999</v>
      </c>
      <c r="K8883" s="3" t="str" cm="1">
        <f t="array" ref="K8883">_xlfn.LET(_xlpm.d,UPPER(TRIM(CLEAN(SUBSTITUTE(F8883,CHAR(160),"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8884" spans="2:11" hidden="1" x14ac:dyDescent="0.25">
      <c r="B8884" s="20">
        <v>45688</v>
      </c>
      <c r="C8884" s="2" t="s">
        <v>1</v>
      </c>
      <c r="D8884" s="2" t="s">
        <v>476</v>
      </c>
      <c r="E8884" s="2" t="s">
        <v>176</v>
      </c>
      <c r="F8884" s="2" t="s">
        <v>4161</v>
      </c>
      <c r="G8884" s="5">
        <v>20</v>
      </c>
      <c r="H8884" s="5">
        <v>19.989999999999998</v>
      </c>
      <c r="I8884" s="5">
        <v>399.8</v>
      </c>
      <c r="J8884" s="5">
        <v>2098.9499999999998</v>
      </c>
      <c r="K8884" s="3" t="str" cm="1">
        <f t="array" ref="K8884">_xlfn.LET(_xlpm.d,UPPER(TRIM(CLEAN(SUBSTITUTE(F8884,CHAR(160),"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85" spans="2:11" hidden="1" x14ac:dyDescent="0.25">
      <c r="B8885" s="20">
        <v>45688</v>
      </c>
      <c r="C8885" s="2" t="s">
        <v>1</v>
      </c>
      <c r="D8885" s="2" t="s">
        <v>476</v>
      </c>
      <c r="E8885" s="2" t="s">
        <v>176</v>
      </c>
      <c r="F8885" s="2" t="s">
        <v>4162</v>
      </c>
      <c r="G8885" s="5">
        <v>20</v>
      </c>
      <c r="H8885" s="5">
        <v>19.989999999999998</v>
      </c>
      <c r="I8885" s="5">
        <v>399.8</v>
      </c>
      <c r="J8885" s="5">
        <v>2498.75</v>
      </c>
      <c r="K8885" s="3" t="str" cm="1">
        <f t="array" ref="K8885">_xlfn.LET(_xlpm.d,UPPER(TRIM(CLEAN(SUBSTITUTE(F8885,CHAR(160),"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86" spans="2:11" hidden="1" x14ac:dyDescent="0.25">
      <c r="B8886" s="20">
        <v>45688</v>
      </c>
      <c r="C8886" s="2" t="s">
        <v>1</v>
      </c>
      <c r="D8886" s="2" t="s">
        <v>476</v>
      </c>
      <c r="E8886" s="2" t="s">
        <v>176</v>
      </c>
      <c r="F8886" s="2" t="s">
        <v>2785</v>
      </c>
      <c r="G8886" s="5">
        <v>20</v>
      </c>
      <c r="H8886" s="5">
        <v>19.989999999999998</v>
      </c>
      <c r="I8886" s="5">
        <v>399.8</v>
      </c>
      <c r="J8886" s="5">
        <v>2898.55</v>
      </c>
      <c r="K8886" s="3" t="str" cm="1">
        <f t="array" ref="K8886">_xlfn.LET(_xlpm.d,UPPER(TRIM(CLEAN(SUBSTITUTE(F8886,CHAR(160),"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87" spans="2:11" hidden="1" x14ac:dyDescent="0.25">
      <c r="B8887" s="20">
        <v>45688</v>
      </c>
      <c r="C8887" s="2" t="s">
        <v>1</v>
      </c>
      <c r="D8887" s="2" t="s">
        <v>476</v>
      </c>
      <c r="E8887" s="2" t="s">
        <v>176</v>
      </c>
      <c r="F8887" s="2" t="s">
        <v>4163</v>
      </c>
      <c r="G8887" s="5">
        <v>20</v>
      </c>
      <c r="H8887" s="5">
        <v>19.989999999999998</v>
      </c>
      <c r="I8887" s="5">
        <v>399.8</v>
      </c>
      <c r="J8887" s="5">
        <v>3298.3500000000004</v>
      </c>
      <c r="K8887" s="3" t="str" cm="1">
        <f t="array" ref="K8887">_xlfn.LET(_xlpm.d,UPPER(TRIM(CLEAN(SUBSTITUTE(F8887,CHAR(160),"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88" spans="2:11" hidden="1" x14ac:dyDescent="0.25">
      <c r="B8888" s="20">
        <v>45689</v>
      </c>
      <c r="C8888" s="2" t="s">
        <v>1</v>
      </c>
      <c r="D8888" s="2" t="s">
        <v>1706</v>
      </c>
      <c r="E8888" s="2" t="s">
        <v>43</v>
      </c>
      <c r="F8888" s="2" t="s">
        <v>2852</v>
      </c>
      <c r="G8888" s="5">
        <v>25</v>
      </c>
      <c r="H8888" s="5">
        <v>19.989999999999998</v>
      </c>
      <c r="I8888" s="5">
        <v>499.75</v>
      </c>
      <c r="J8888" s="5">
        <v>3798.1000000000004</v>
      </c>
      <c r="K8888" s="3" t="str" cm="1">
        <f t="array" ref="K8888">_xlfn.LET(_xlpm.d,UPPER(TRIM(CLEAN(SUBSTITUTE(F8888,CHAR(160),"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89" spans="2:11" hidden="1" x14ac:dyDescent="0.25">
      <c r="B8889" s="20">
        <v>45702</v>
      </c>
      <c r="C8889" s="2" t="s">
        <v>1</v>
      </c>
      <c r="D8889" s="2" t="s">
        <v>1752</v>
      </c>
      <c r="E8889" s="2" t="s">
        <v>43</v>
      </c>
      <c r="F8889" s="2" t="s">
        <v>2852</v>
      </c>
      <c r="G8889" s="5">
        <v>20</v>
      </c>
      <c r="H8889" s="5">
        <v>19.989999999999998</v>
      </c>
      <c r="I8889" s="5">
        <v>399.8</v>
      </c>
      <c r="J8889" s="5">
        <v>4197.9000000000005</v>
      </c>
      <c r="K8889" s="3" t="str" cm="1">
        <f t="array" ref="K8889">_xlfn.LET(_xlpm.d,UPPER(TRIM(CLEAN(SUBSTITUTE(F8889,CHAR(160),"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90" spans="2:11" hidden="1" x14ac:dyDescent="0.25">
      <c r="B8890" s="20">
        <v>45716</v>
      </c>
      <c r="C8890" s="2" t="s">
        <v>1</v>
      </c>
      <c r="D8890" s="2" t="s">
        <v>3975</v>
      </c>
      <c r="E8890" s="2" t="s">
        <v>835</v>
      </c>
      <c r="F8890" s="2" t="s">
        <v>2852</v>
      </c>
      <c r="G8890" s="5">
        <v>15</v>
      </c>
      <c r="H8890" s="5">
        <v>19.989999999999998</v>
      </c>
      <c r="I8890" s="5">
        <v>299.85000000000002</v>
      </c>
      <c r="J8890" s="5">
        <v>4497.7500000000009</v>
      </c>
      <c r="K8890" s="3" t="str" cm="1">
        <f t="array" ref="K8890">_xlfn.LET(_xlpm.d,UPPER(TRIM(CLEAN(SUBSTITUTE(F8890,CHAR(160),"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91" spans="2:11" hidden="1" x14ac:dyDescent="0.25">
      <c r="B8891" s="20">
        <v>45730</v>
      </c>
      <c r="C8891" s="2" t="s">
        <v>1</v>
      </c>
      <c r="D8891" s="2" t="s">
        <v>501</v>
      </c>
      <c r="E8891" s="2" t="s">
        <v>43</v>
      </c>
      <c r="F8891" s="2" t="s">
        <v>2852</v>
      </c>
      <c r="G8891" s="5">
        <v>30</v>
      </c>
      <c r="H8891" s="5">
        <v>19.989999999999998</v>
      </c>
      <c r="I8891" s="5">
        <v>599.70000000000005</v>
      </c>
      <c r="J8891" s="5">
        <v>5097.4500000000007</v>
      </c>
      <c r="K8891" s="3" t="str" cm="1">
        <f t="array" ref="K8891">_xlfn.LET(_xlpm.d,UPPER(TRIM(CLEAN(SUBSTITUTE(F8891,CHAR(160),"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92" spans="2:11" hidden="1" x14ac:dyDescent="0.25">
      <c r="B8892" s="20">
        <v>45736</v>
      </c>
      <c r="C8892" s="2" t="s">
        <v>1</v>
      </c>
      <c r="D8892" s="2" t="s">
        <v>1820</v>
      </c>
      <c r="E8892" s="2" t="s">
        <v>43</v>
      </c>
      <c r="F8892" s="2" t="s">
        <v>2852</v>
      </c>
      <c r="G8892" s="5">
        <v>20</v>
      </c>
      <c r="H8892" s="5">
        <v>19.989999999999998</v>
      </c>
      <c r="I8892" s="5">
        <v>399.8</v>
      </c>
      <c r="J8892" s="5">
        <v>5497.2500000000009</v>
      </c>
      <c r="K8892" s="3" t="str" cm="1">
        <f t="array" ref="K8892">_xlfn.LET(_xlpm.d,UPPER(TRIM(CLEAN(SUBSTITUTE(F8892,CHAR(160),"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93" spans="2:11" hidden="1" x14ac:dyDescent="0.25">
      <c r="B8893" s="20">
        <v>45751</v>
      </c>
      <c r="C8893" s="2" t="s">
        <v>1</v>
      </c>
      <c r="D8893" s="2" t="s">
        <v>1844</v>
      </c>
      <c r="E8893" s="2" t="s">
        <v>43</v>
      </c>
      <c r="F8893" s="2" t="s">
        <v>2852</v>
      </c>
      <c r="G8893" s="5">
        <v>10</v>
      </c>
      <c r="H8893" s="5">
        <v>19.989999999999998</v>
      </c>
      <c r="I8893" s="5">
        <v>199.9</v>
      </c>
      <c r="J8893" s="5">
        <v>5697.1500000000005</v>
      </c>
      <c r="K8893" s="3" t="str" cm="1">
        <f t="array" ref="K8893">_xlfn.LET(_xlpm.d,UPPER(TRIM(CLEAN(SUBSTITUTE(F8893,CHAR(160),"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94" spans="2:11" hidden="1" x14ac:dyDescent="0.25">
      <c r="B8894" s="20">
        <v>45770</v>
      </c>
      <c r="C8894" s="2" t="s">
        <v>1</v>
      </c>
      <c r="D8894" s="2" t="s">
        <v>1864</v>
      </c>
      <c r="E8894" s="2" t="s">
        <v>50</v>
      </c>
      <c r="F8894" s="2" t="s">
        <v>2852</v>
      </c>
      <c r="G8894" s="5">
        <v>150</v>
      </c>
      <c r="H8894" s="5">
        <v>18.989999999999998</v>
      </c>
      <c r="I8894" s="5">
        <v>2848.5</v>
      </c>
      <c r="J8894" s="5">
        <v>8545.6500000000015</v>
      </c>
      <c r="K8894" s="3" t="str" cm="1">
        <f t="array" ref="K8894">_xlfn.LET(_xlpm.d,UPPER(TRIM(CLEAN(SUBSTITUTE(F8894,CHAR(160),"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95" spans="2:11" hidden="1" x14ac:dyDescent="0.25">
      <c r="B8895" s="20">
        <v>45782</v>
      </c>
      <c r="C8895" s="2" t="s">
        <v>1</v>
      </c>
      <c r="D8895" s="2" t="s">
        <v>47</v>
      </c>
      <c r="E8895" s="2" t="s">
        <v>43</v>
      </c>
      <c r="F8895" s="2" t="s">
        <v>2852</v>
      </c>
      <c r="G8895" s="5">
        <v>19</v>
      </c>
      <c r="H8895" s="5">
        <v>19.989999999999998</v>
      </c>
      <c r="I8895" s="5">
        <v>379.81</v>
      </c>
      <c r="J8895" s="5">
        <v>8925.4600000000009</v>
      </c>
      <c r="K8895" s="3" t="str" cm="1">
        <f t="array" ref="K8895">_xlfn.LET(_xlpm.d,UPPER(TRIM(CLEAN(SUBSTITUTE(F8895,CHAR(160),"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96" spans="2:11" hidden="1" x14ac:dyDescent="0.25">
      <c r="B8896" s="20">
        <v>45786</v>
      </c>
      <c r="C8896" s="2" t="s">
        <v>1</v>
      </c>
      <c r="D8896" s="2" t="s">
        <v>1885</v>
      </c>
      <c r="E8896" s="2" t="s">
        <v>43</v>
      </c>
      <c r="F8896" s="2" t="s">
        <v>2852</v>
      </c>
      <c r="G8896" s="5">
        <v>5</v>
      </c>
      <c r="H8896" s="5">
        <v>19.989999999999998</v>
      </c>
      <c r="I8896" s="5">
        <v>99.95</v>
      </c>
      <c r="J8896" s="5">
        <v>9025.4100000000017</v>
      </c>
      <c r="K8896" s="3" t="str" cm="1">
        <f t="array" ref="K8896">_xlfn.LET(_xlpm.d,UPPER(TRIM(CLEAN(SUBSTITUTE(F8896,CHAR(160),"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97" spans="2:11" hidden="1" x14ac:dyDescent="0.25">
      <c r="B8897" s="20">
        <v>45797</v>
      </c>
      <c r="C8897" s="2" t="s">
        <v>1</v>
      </c>
      <c r="D8897" s="2" t="s">
        <v>1905</v>
      </c>
      <c r="E8897" s="2" t="s">
        <v>50</v>
      </c>
      <c r="F8897" s="2" t="s">
        <v>2852</v>
      </c>
      <c r="G8897" s="5">
        <v>100</v>
      </c>
      <c r="H8897" s="5">
        <v>18.989999999999998</v>
      </c>
      <c r="I8897" s="5">
        <v>1899</v>
      </c>
      <c r="J8897" s="5">
        <v>10924.410000000002</v>
      </c>
      <c r="K8897" s="3" t="str" cm="1">
        <f t="array" ref="K8897">_xlfn.LET(_xlpm.d,UPPER(TRIM(CLEAN(SUBSTITUTE(F8897,CHAR(160),"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98" spans="2:11" hidden="1" x14ac:dyDescent="0.25">
      <c r="B8898" s="20">
        <v>45800</v>
      </c>
      <c r="C8898" s="2" t="s">
        <v>1</v>
      </c>
      <c r="D8898" s="2" t="s">
        <v>780</v>
      </c>
      <c r="E8898" s="2" t="s">
        <v>43</v>
      </c>
      <c r="F8898" s="2" t="s">
        <v>2852</v>
      </c>
      <c r="G8898" s="5">
        <v>12</v>
      </c>
      <c r="H8898" s="5">
        <v>19.989999999999998</v>
      </c>
      <c r="I8898" s="5">
        <v>239.88</v>
      </c>
      <c r="J8898" s="5">
        <v>11164.29</v>
      </c>
      <c r="K8898" s="3" t="str" cm="1">
        <f t="array" ref="K8898">_xlfn.LET(_xlpm.d,UPPER(TRIM(CLEAN(SUBSTITUTE(F8898,CHAR(160),"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899" spans="2:11" hidden="1" x14ac:dyDescent="0.25">
      <c r="B8899" s="20">
        <v>45856</v>
      </c>
      <c r="C8899" s="2" t="s">
        <v>1</v>
      </c>
      <c r="D8899" s="2" t="s">
        <v>625</v>
      </c>
      <c r="E8899" s="2" t="s">
        <v>43</v>
      </c>
      <c r="F8899" s="2" t="s">
        <v>2852</v>
      </c>
      <c r="G8899" s="5">
        <v>10</v>
      </c>
      <c r="H8899" s="5">
        <v>19.989999999999998</v>
      </c>
      <c r="I8899" s="5">
        <v>199.9</v>
      </c>
      <c r="J8899" s="5">
        <v>11364.19</v>
      </c>
      <c r="K8899" s="3" t="str" cm="1">
        <f t="array" ref="K8899">_xlfn.LET(_xlpm.d,UPPER(TRIM(CLEAN(SUBSTITUTE(F8899,CHAR(160),"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00" spans="2:11" hidden="1" x14ac:dyDescent="0.25">
      <c r="B8900" s="20">
        <v>45870</v>
      </c>
      <c r="C8900" s="2" t="s">
        <v>1</v>
      </c>
      <c r="D8900" s="2" t="s">
        <v>636</v>
      </c>
      <c r="E8900" s="2" t="s">
        <v>43</v>
      </c>
      <c r="F8900" s="2" t="s">
        <v>2852</v>
      </c>
      <c r="G8900" s="5">
        <v>10</v>
      </c>
      <c r="H8900" s="5">
        <v>19.989999999999998</v>
      </c>
      <c r="I8900" s="5">
        <v>199.9</v>
      </c>
      <c r="J8900" s="5">
        <v>11564.09</v>
      </c>
      <c r="K8900" s="3" t="str" cm="1">
        <f t="array" ref="K8900">_xlfn.LET(_xlpm.d,UPPER(TRIM(CLEAN(SUBSTITUTE(F8900,CHAR(160),"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01" spans="2:11" hidden="1" x14ac:dyDescent="0.25">
      <c r="B8901" s="20">
        <v>45870</v>
      </c>
      <c r="C8901" s="2" t="s">
        <v>1</v>
      </c>
      <c r="D8901" s="2" t="s">
        <v>4164</v>
      </c>
      <c r="E8901" s="2" t="s">
        <v>143</v>
      </c>
      <c r="F8901" s="2" t="s">
        <v>2852</v>
      </c>
      <c r="G8901" s="5">
        <v>32</v>
      </c>
      <c r="H8901" s="5">
        <v>0</v>
      </c>
      <c r="I8901" s="5">
        <v>0</v>
      </c>
      <c r="J8901" s="5">
        <v>11564.09</v>
      </c>
      <c r="K8901" s="3" t="str" cm="1">
        <f t="array" ref="K8901">_xlfn.LET(_xlpm.d,UPPER(TRIM(CLEAN(SUBSTITUTE(F8901,CHAR(160),"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02" spans="2:11" hidden="1" x14ac:dyDescent="0.25">
      <c r="B8902" s="20">
        <v>45891</v>
      </c>
      <c r="C8902" s="2" t="s">
        <v>1</v>
      </c>
      <c r="D8902" s="2" t="s">
        <v>655</v>
      </c>
      <c r="E8902" s="2" t="s">
        <v>43</v>
      </c>
      <c r="F8902" s="2" t="s">
        <v>2852</v>
      </c>
      <c r="G8902" s="5">
        <v>15</v>
      </c>
      <c r="H8902" s="5">
        <v>21.2</v>
      </c>
      <c r="I8902" s="5">
        <v>318</v>
      </c>
      <c r="J8902" s="5">
        <v>11882.09</v>
      </c>
      <c r="K8902" s="3" t="str" cm="1">
        <f t="array" ref="K8902">_xlfn.LET(_xlpm.d,UPPER(TRIM(CLEAN(SUBSTITUTE(F8902,CHAR(160),"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03" spans="2:11" hidden="1" x14ac:dyDescent="0.25">
      <c r="B8903" s="20">
        <v>45905</v>
      </c>
      <c r="C8903" s="2" t="s">
        <v>1</v>
      </c>
      <c r="D8903" s="2" t="s">
        <v>685</v>
      </c>
      <c r="E8903" s="2" t="s">
        <v>43</v>
      </c>
      <c r="F8903" s="2" t="s">
        <v>2852</v>
      </c>
      <c r="G8903" s="5">
        <v>5</v>
      </c>
      <c r="H8903" s="5">
        <v>21.2</v>
      </c>
      <c r="I8903" s="5">
        <v>106</v>
      </c>
      <c r="J8903" s="5">
        <v>11988.09</v>
      </c>
      <c r="K8903" s="3" t="str" cm="1">
        <f t="array" ref="K8903">_xlfn.LET(_xlpm.d,UPPER(TRIM(CLEAN(SUBSTITUTE(F8903,CHAR(160),"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04" spans="2:11" hidden="1" x14ac:dyDescent="0.25">
      <c r="B8904" s="20">
        <v>45912</v>
      </c>
      <c r="C8904" s="2" t="s">
        <v>1</v>
      </c>
      <c r="D8904" s="2" t="s">
        <v>2059</v>
      </c>
      <c r="E8904" s="2" t="s">
        <v>43</v>
      </c>
      <c r="F8904" s="2" t="s">
        <v>2852</v>
      </c>
      <c r="G8904" s="5">
        <v>20</v>
      </c>
      <c r="H8904" s="5">
        <v>21.2</v>
      </c>
      <c r="I8904" s="5">
        <v>424</v>
      </c>
      <c r="J8904" s="5">
        <v>12412.09</v>
      </c>
      <c r="K8904" s="3" t="str" cm="1">
        <f t="array" ref="K8904">_xlfn.LET(_xlpm.d,UPPER(TRIM(CLEAN(SUBSTITUTE(F8904,CHAR(160),"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05" spans="2:11" hidden="1" x14ac:dyDescent="0.25">
      <c r="B8905" s="20">
        <v>45918</v>
      </c>
      <c r="C8905" s="2" t="s">
        <v>1</v>
      </c>
      <c r="D8905" s="2" t="s">
        <v>3115</v>
      </c>
      <c r="E8905" s="2" t="s">
        <v>120</v>
      </c>
      <c r="F8905" s="2" t="s">
        <v>2954</v>
      </c>
      <c r="G8905" s="5">
        <v>7</v>
      </c>
      <c r="H8905" s="5">
        <v>21.99</v>
      </c>
      <c r="I8905" s="5">
        <v>153.93</v>
      </c>
      <c r="J8905" s="5">
        <v>12566.02</v>
      </c>
      <c r="K8905" s="3" t="str" cm="1">
        <f t="array" ref="K8905">_xlfn.LET(_xlpm.d,UPPER(TRIM(CLEAN(SUBSTITUTE(F8905,CHAR(160),"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06" spans="2:11" hidden="1" x14ac:dyDescent="0.25">
      <c r="B8906" s="20">
        <v>45919</v>
      </c>
      <c r="C8906" s="2" t="s">
        <v>1</v>
      </c>
      <c r="D8906" s="2" t="s">
        <v>2550</v>
      </c>
      <c r="E8906" s="2" t="s">
        <v>2447</v>
      </c>
      <c r="F8906" s="2" t="s">
        <v>4165</v>
      </c>
      <c r="G8906" s="5">
        <v>20</v>
      </c>
      <c r="H8906" s="5">
        <v>21.2</v>
      </c>
      <c r="I8906" s="5">
        <v>424</v>
      </c>
      <c r="J8906" s="5">
        <v>12990.02</v>
      </c>
      <c r="K8906" s="3" t="str" cm="1">
        <f t="array" ref="K8906">_xlfn.LET(_xlpm.d,UPPER(TRIM(CLEAN(SUBSTITUTE(F8906,CHAR(160),"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07" spans="2:11" hidden="1" x14ac:dyDescent="0.25">
      <c r="B8907" s="20">
        <v>45919</v>
      </c>
      <c r="C8907" s="2" t="s">
        <v>1</v>
      </c>
      <c r="D8907" s="2" t="s">
        <v>3612</v>
      </c>
      <c r="E8907" s="2" t="s">
        <v>835</v>
      </c>
      <c r="F8907" s="2" t="s">
        <v>2852</v>
      </c>
      <c r="G8907" s="5">
        <v>5</v>
      </c>
      <c r="H8907" s="5">
        <v>21.2</v>
      </c>
      <c r="I8907" s="5">
        <v>106</v>
      </c>
      <c r="J8907" s="5">
        <v>13096.02</v>
      </c>
      <c r="K8907" s="3" t="str" cm="1">
        <f t="array" ref="K8907">_xlfn.LET(_xlpm.d,UPPER(TRIM(CLEAN(SUBSTITUTE(F8907,CHAR(160),"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08" spans="2:11" hidden="1" x14ac:dyDescent="0.25">
      <c r="B8908" s="20">
        <v>45926</v>
      </c>
      <c r="C8908" s="2" t="s">
        <v>1</v>
      </c>
      <c r="D8908" s="2" t="s">
        <v>1127</v>
      </c>
      <c r="E8908" s="2" t="s">
        <v>43</v>
      </c>
      <c r="F8908" s="2" t="s">
        <v>2852</v>
      </c>
      <c r="G8908" s="5">
        <v>10</v>
      </c>
      <c r="H8908" s="5">
        <v>21.2</v>
      </c>
      <c r="I8908" s="5">
        <v>212</v>
      </c>
      <c r="J8908" s="5">
        <v>13308.02</v>
      </c>
      <c r="K8908" s="3" t="str" cm="1">
        <f t="array" ref="K8908">_xlfn.LET(_xlpm.d,UPPER(TRIM(CLEAN(SUBSTITUTE(F8908,CHAR(160),"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09" spans="2:11" hidden="1" x14ac:dyDescent="0.25">
      <c r="B8909" s="20">
        <v>45933</v>
      </c>
      <c r="C8909" s="2" t="s">
        <v>1</v>
      </c>
      <c r="D8909" s="2" t="s">
        <v>2109</v>
      </c>
      <c r="E8909" s="2" t="s">
        <v>43</v>
      </c>
      <c r="F8909" s="2" t="s">
        <v>2852</v>
      </c>
      <c r="G8909" s="5">
        <v>20</v>
      </c>
      <c r="H8909" s="5">
        <v>21.2</v>
      </c>
      <c r="I8909" s="5">
        <v>424</v>
      </c>
      <c r="J8909" s="5">
        <v>13732.02</v>
      </c>
      <c r="K8909" s="3" t="str" cm="1">
        <f t="array" ref="K8909">_xlfn.LET(_xlpm.d,UPPER(TRIM(CLEAN(SUBSTITUTE(F8909,CHAR(160),"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10" spans="2:11" hidden="1" x14ac:dyDescent="0.25">
      <c r="B8910" s="20">
        <v>45940</v>
      </c>
      <c r="C8910" s="2" t="s">
        <v>1</v>
      </c>
      <c r="D8910" s="2" t="s">
        <v>704</v>
      </c>
      <c r="E8910" s="2" t="s">
        <v>43</v>
      </c>
      <c r="F8910" s="2" t="s">
        <v>2852</v>
      </c>
      <c r="G8910" s="5">
        <v>25</v>
      </c>
      <c r="H8910" s="5">
        <v>21.2</v>
      </c>
      <c r="I8910" s="5">
        <v>530</v>
      </c>
      <c r="J8910" s="5">
        <v>14262.02</v>
      </c>
      <c r="K8910" s="3" t="str" cm="1">
        <f t="array" ref="K8910">_xlfn.LET(_xlpm.d,UPPER(TRIM(CLEAN(SUBSTITUTE(F8910,CHAR(160),"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11" spans="2:11" hidden="1" x14ac:dyDescent="0.25">
      <c r="B8911" s="20">
        <v>45947</v>
      </c>
      <c r="C8911" s="2" t="s">
        <v>1</v>
      </c>
      <c r="D8911" s="2" t="s">
        <v>2148</v>
      </c>
      <c r="E8911" s="2" t="s">
        <v>43</v>
      </c>
      <c r="F8911" s="2" t="s">
        <v>2852</v>
      </c>
      <c r="G8911" s="5">
        <v>20</v>
      </c>
      <c r="H8911" s="5">
        <v>21.2</v>
      </c>
      <c r="I8911" s="5">
        <v>424</v>
      </c>
      <c r="J8911" s="5">
        <v>14686.02</v>
      </c>
      <c r="K8911" s="3" t="str" cm="1">
        <f t="array" ref="K8911">_xlfn.LET(_xlpm.d,UPPER(TRIM(CLEAN(SUBSTITUTE(F8911,CHAR(160),"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12" spans="2:11" hidden="1" x14ac:dyDescent="0.25">
      <c r="B8912" s="20">
        <v>45965</v>
      </c>
      <c r="C8912" s="2" t="s">
        <v>1</v>
      </c>
      <c r="D8912" s="2" t="s">
        <v>2188</v>
      </c>
      <c r="E8912" s="2" t="s">
        <v>50</v>
      </c>
      <c r="F8912" s="2" t="s">
        <v>2852</v>
      </c>
      <c r="G8912" s="5">
        <v>260</v>
      </c>
      <c r="H8912" s="5">
        <v>20</v>
      </c>
      <c r="I8912" s="5">
        <v>5200</v>
      </c>
      <c r="J8912" s="5">
        <v>19886.02</v>
      </c>
      <c r="K8912" s="3" t="str" cm="1">
        <f t="array" ref="K8912">_xlfn.LET(_xlpm.d,UPPER(TRIM(CLEAN(SUBSTITUTE(F8912,CHAR(160),"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13" spans="1:11" hidden="1" x14ac:dyDescent="0.25">
      <c r="B8913" s="20">
        <v>45967</v>
      </c>
      <c r="C8913" s="2" t="s">
        <v>1</v>
      </c>
      <c r="D8913" s="2" t="s">
        <v>3264</v>
      </c>
      <c r="E8913" s="2" t="s">
        <v>741</v>
      </c>
      <c r="F8913" s="2" t="s">
        <v>2852</v>
      </c>
      <c r="G8913" s="5">
        <v>18</v>
      </c>
      <c r="H8913" s="5">
        <v>20</v>
      </c>
      <c r="I8913" s="5">
        <v>360</v>
      </c>
      <c r="J8913" s="5">
        <v>20246.02</v>
      </c>
      <c r="K8913" s="3" t="str" cm="1">
        <f t="array" ref="K8913">_xlfn.LET(_xlpm.d,UPPER(TRIM(CLEAN(SUBSTITUTE(F8913,CHAR(160),"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14" spans="1:11" hidden="1" x14ac:dyDescent="0.25">
      <c r="B8914" s="20">
        <v>45968</v>
      </c>
      <c r="C8914" s="2" t="s">
        <v>1</v>
      </c>
      <c r="D8914" s="2" t="s">
        <v>722</v>
      </c>
      <c r="E8914" s="2" t="s">
        <v>43</v>
      </c>
      <c r="F8914" s="2" t="s">
        <v>2852</v>
      </c>
      <c r="G8914" s="5">
        <v>5</v>
      </c>
      <c r="H8914" s="5">
        <v>21.2</v>
      </c>
      <c r="I8914" s="5">
        <v>106</v>
      </c>
      <c r="J8914" s="5">
        <v>20352.02</v>
      </c>
      <c r="K8914" s="3" t="str" cm="1">
        <f t="array" ref="K8914">_xlfn.LET(_xlpm.d,UPPER(TRIM(CLEAN(SUBSTITUTE(F8914,CHAR(160),"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15" spans="1:11" hidden="1" x14ac:dyDescent="0.25">
      <c r="B8915" s="20">
        <v>45975</v>
      </c>
      <c r="C8915" s="2" t="s">
        <v>1</v>
      </c>
      <c r="D8915" s="2" t="s">
        <v>727</v>
      </c>
      <c r="E8915" s="2" t="s">
        <v>43</v>
      </c>
      <c r="F8915" s="2" t="s">
        <v>2852</v>
      </c>
      <c r="G8915" s="5">
        <v>5</v>
      </c>
      <c r="H8915" s="5">
        <v>21.2</v>
      </c>
      <c r="I8915" s="5">
        <v>106</v>
      </c>
      <c r="J8915" s="5">
        <v>20458.02</v>
      </c>
      <c r="K8915" s="3" t="str" cm="1">
        <f t="array" ref="K8915">_xlfn.LET(_xlpm.d,UPPER(TRIM(CLEAN(SUBSTITUTE(F8915,CHAR(160),"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16" spans="1:11" hidden="1" x14ac:dyDescent="0.25">
      <c r="B8916" s="20">
        <v>46032</v>
      </c>
      <c r="C8916" s="2" t="s">
        <v>1</v>
      </c>
      <c r="D8916" s="2" t="s">
        <v>393</v>
      </c>
      <c r="E8916" s="2" t="s">
        <v>43</v>
      </c>
      <c r="F8916" s="2" t="s">
        <v>2852</v>
      </c>
      <c r="G8916" s="5">
        <v>30</v>
      </c>
      <c r="H8916" s="5">
        <v>21.2</v>
      </c>
      <c r="I8916" s="5">
        <v>636</v>
      </c>
      <c r="J8916" s="5">
        <v>21094.02</v>
      </c>
      <c r="K8916" s="3" t="str" cm="1">
        <f t="array" ref="K8916">_xlfn.LET(_xlpm.d,UPPER(TRIM(CLEAN(SUBSTITUTE(F8916,CHAR(160),"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17" spans="1:11" hidden="1" x14ac:dyDescent="0.25">
      <c r="B8917" s="20">
        <v>46038</v>
      </c>
      <c r="C8917" s="2" t="s">
        <v>1</v>
      </c>
      <c r="D8917" s="2" t="s">
        <v>133</v>
      </c>
      <c r="E8917" s="2" t="s">
        <v>43</v>
      </c>
      <c r="F8917" s="2" t="s">
        <v>2852</v>
      </c>
      <c r="G8917" s="5">
        <v>20</v>
      </c>
      <c r="H8917" s="5">
        <v>21.2</v>
      </c>
      <c r="I8917" s="5">
        <v>424</v>
      </c>
      <c r="J8917" s="5">
        <v>21518.02</v>
      </c>
      <c r="K8917" s="3" t="str" cm="1">
        <f t="array" ref="K8917">_xlfn.LET(_xlpm.d,UPPER(TRIM(CLEAN(SUBSTITUTE(F8917,CHAR(160),"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18" spans="1:11" hidden="1" x14ac:dyDescent="0.25">
      <c r="B8918" s="20">
        <v>46044</v>
      </c>
      <c r="C8918" s="2" t="s">
        <v>1</v>
      </c>
      <c r="D8918" s="2" t="s">
        <v>2315</v>
      </c>
      <c r="E8918" s="2" t="s">
        <v>43</v>
      </c>
      <c r="F8918" s="2" t="s">
        <v>2852</v>
      </c>
      <c r="G8918" s="5">
        <v>15</v>
      </c>
      <c r="H8918" s="5">
        <v>21.2</v>
      </c>
      <c r="I8918" s="5">
        <v>318</v>
      </c>
      <c r="J8918" s="5">
        <v>21836.02</v>
      </c>
      <c r="K8918" s="3" t="str" cm="1">
        <f t="array" ref="K8918">_xlfn.LET(_xlpm.d,UPPER(TRIM(CLEAN(SUBSTITUTE(F8918,CHAR(160),"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19" spans="1:11" hidden="1" x14ac:dyDescent="0.25">
      <c r="B8919" s="20">
        <v>46066</v>
      </c>
      <c r="C8919" s="2" t="s">
        <v>1</v>
      </c>
      <c r="D8919" s="2" t="s">
        <v>82</v>
      </c>
      <c r="E8919" s="2" t="s">
        <v>43</v>
      </c>
      <c r="F8919" s="2" t="s">
        <v>2852</v>
      </c>
      <c r="G8919" s="5">
        <v>5</v>
      </c>
      <c r="H8919" s="5">
        <v>21.2</v>
      </c>
      <c r="I8919" s="5">
        <v>106</v>
      </c>
      <c r="J8919" s="5">
        <v>21942.02</v>
      </c>
      <c r="K8919" s="3" t="str" cm="1">
        <f t="array" ref="K8919">_xlfn.LET(_xlpm.d,UPPER(TRIM(CLEAN(SUBSTITUTE(F8919,CHAR(160),"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20" spans="1:11" hidden="1" x14ac:dyDescent="0.25">
      <c r="B8920" s="20">
        <v>46080</v>
      </c>
      <c r="C8920" s="2" t="s">
        <v>1</v>
      </c>
      <c r="D8920" s="2" t="s">
        <v>130</v>
      </c>
      <c r="E8920" s="2" t="s">
        <v>43</v>
      </c>
      <c r="F8920" s="2" t="s">
        <v>2852</v>
      </c>
      <c r="G8920" s="5">
        <v>10</v>
      </c>
      <c r="H8920" s="5">
        <v>21.2</v>
      </c>
      <c r="I8920" s="5">
        <v>212</v>
      </c>
      <c r="J8920" s="5">
        <v>22154.02</v>
      </c>
      <c r="K8920" s="3" t="str" cm="1">
        <f t="array" ref="K8920">_xlfn.LET(_xlpm.d,UPPER(TRIM(CLEAN(SUBSTITUTE(F8920,CHAR(160),"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21" spans="1:11" hidden="1" x14ac:dyDescent="0.25">
      <c r="B8921" s="20">
        <v>46108</v>
      </c>
      <c r="C8921" s="2" t="s">
        <v>1</v>
      </c>
      <c r="D8921" s="2" t="s">
        <v>460</v>
      </c>
      <c r="E8921" s="2" t="s">
        <v>43</v>
      </c>
      <c r="F8921" s="2" t="s">
        <v>2852</v>
      </c>
      <c r="G8921" s="5">
        <v>15</v>
      </c>
      <c r="H8921" s="5">
        <v>21.2</v>
      </c>
      <c r="I8921" s="5">
        <v>318</v>
      </c>
      <c r="J8921" s="5">
        <v>22472.02</v>
      </c>
      <c r="K8921" s="3" t="str" cm="1">
        <f t="array" ref="K8921">_xlfn.LET(_xlpm.d,UPPER(TRIM(CLEAN(SUBSTITUTE(F8921,CHAR(160),"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8922" spans="1:11" hidden="1" x14ac:dyDescent="0.25">
      <c r="A8922" s="11" t="s">
        <v>4166</v>
      </c>
      <c r="G8922" s="6">
        <v>1153</v>
      </c>
      <c r="I8922" s="7">
        <f>I8879+I8880+I8881+I8882+I8883+I8884+I8885+I8886+I8887+I8888+I8889+I8890+I8891+I8892+I8893+I8894+I8895+I8896+I8897+I8898+I8899+I8900+I8901+I8902+I8903+I8904+I8905+I8906+I8907+I8908+I8909+I8910+I8911+I8912+I8913+I8914+I8915+I8916+I8917+I8918+I8919+I8920+I8921</f>
        <v>22472.02</v>
      </c>
      <c r="K8922" s="3" t="str" cm="1">
        <f t="array" ref="K8922">_xlfn.LET(_xlpm.d,UPPER(TRIM(CLEAN(SUBSTITUTE(F8922,CHAR(160),"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923" spans="1:11" hidden="1" x14ac:dyDescent="0.25">
      <c r="A8923" s="10" t="s">
        <v>4167</v>
      </c>
      <c r="K8923" s="3" t="str" cm="1">
        <f t="array" ref="K8923">_xlfn.LET(_xlpm.d,UPPER(TRIM(CLEAN(SUBSTITUTE(F8923,CHAR(160),"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924" spans="1:11" hidden="1" x14ac:dyDescent="0.25">
      <c r="B8924" s="20">
        <v>45673</v>
      </c>
      <c r="C8924" s="2" t="s">
        <v>1</v>
      </c>
      <c r="D8924" s="2" t="s">
        <v>1624</v>
      </c>
      <c r="E8924" s="2" t="s">
        <v>746</v>
      </c>
      <c r="F8924" s="2" t="s">
        <v>4168</v>
      </c>
      <c r="G8924" s="5">
        <v>4</v>
      </c>
      <c r="H8924" s="5">
        <v>19.989999999999998</v>
      </c>
      <c r="I8924" s="5">
        <v>79.959999999999994</v>
      </c>
      <c r="J8924" s="5">
        <v>79.959999999999994</v>
      </c>
      <c r="K8924" s="3" t="str" cm="1">
        <f t="array" ref="K8924">_xlfn.LET(_xlpm.d,UPPER(TRIM(CLEAN(SUBSTITUTE(F8924,CHAR(160),"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25" spans="1:11" hidden="1" x14ac:dyDescent="0.25">
      <c r="A8925" s="11" t="s">
        <v>4169</v>
      </c>
      <c r="G8925" s="6">
        <v>4</v>
      </c>
      <c r="I8925" s="8">
        <f>I8924</f>
        <v>79.959999999999994</v>
      </c>
      <c r="K8925" s="3" t="str" cm="1">
        <f t="array" ref="K8925">_xlfn.LET(_xlpm.d,UPPER(TRIM(CLEAN(SUBSTITUTE(F8925,CHAR(160),"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926" spans="1:11" hidden="1" x14ac:dyDescent="0.25">
      <c r="A8926" s="10" t="s">
        <v>4170</v>
      </c>
      <c r="K8926" s="3" t="str" cm="1">
        <f t="array" ref="K8926">_xlfn.LET(_xlpm.d,UPPER(TRIM(CLEAN(SUBSTITUTE(F8926,CHAR(160),"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927" spans="1:11" hidden="1" x14ac:dyDescent="0.25">
      <c r="B8927" s="20">
        <v>45665</v>
      </c>
      <c r="C8927" s="2" t="s">
        <v>1</v>
      </c>
      <c r="D8927" s="2" t="s">
        <v>4171</v>
      </c>
      <c r="E8927" s="2" t="s">
        <v>117</v>
      </c>
      <c r="F8927" s="2" t="s">
        <v>4170</v>
      </c>
      <c r="G8927" s="5">
        <v>20</v>
      </c>
      <c r="H8927" s="5">
        <v>32.200000000000003</v>
      </c>
      <c r="I8927" s="5">
        <v>644</v>
      </c>
      <c r="J8927" s="5">
        <v>644</v>
      </c>
      <c r="K8927" s="3" t="str" cm="1">
        <f t="array" ref="K8927">_xlfn.LET(_xlpm.d,UPPER(TRIM(CLEAN(SUBSTITUTE(F8927,CHAR(160),"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28" spans="1:11" hidden="1" x14ac:dyDescent="0.25">
      <c r="B8928" s="20">
        <v>45674</v>
      </c>
      <c r="C8928" s="2" t="s">
        <v>1</v>
      </c>
      <c r="D8928" s="2" t="s">
        <v>3590</v>
      </c>
      <c r="E8928" s="2" t="s">
        <v>835</v>
      </c>
      <c r="F8928" s="2" t="s">
        <v>4172</v>
      </c>
      <c r="G8928" s="5">
        <v>6</v>
      </c>
      <c r="H8928" s="5">
        <v>19.989999999999998</v>
      </c>
      <c r="I8928" s="5">
        <v>119.94</v>
      </c>
      <c r="J8928" s="5">
        <v>763.94</v>
      </c>
      <c r="K8928" s="3" t="str" cm="1">
        <f t="array" ref="K8928">_xlfn.LET(_xlpm.d,UPPER(TRIM(CLEAN(SUBSTITUTE(F8928,CHAR(160),"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29" spans="1:11" hidden="1" x14ac:dyDescent="0.25">
      <c r="B8929" s="20">
        <v>45679</v>
      </c>
      <c r="C8929" s="2" t="s">
        <v>1</v>
      </c>
      <c r="D8929" s="2" t="s">
        <v>1687</v>
      </c>
      <c r="E8929" s="2" t="s">
        <v>16</v>
      </c>
      <c r="F8929" s="2" t="s">
        <v>4173</v>
      </c>
      <c r="G8929" s="5">
        <v>50</v>
      </c>
      <c r="H8929" s="5">
        <v>19.989999999999998</v>
      </c>
      <c r="I8929" s="5">
        <v>999.5</v>
      </c>
      <c r="J8929" s="5">
        <v>1763.44</v>
      </c>
      <c r="K8929" s="3" t="str" cm="1">
        <f t="array" ref="K8929">_xlfn.LET(_xlpm.d,UPPER(TRIM(CLEAN(SUBSTITUTE(F8929,CHAR(160),"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30" spans="1:11" hidden="1" x14ac:dyDescent="0.25">
      <c r="B8930" s="20">
        <v>45679</v>
      </c>
      <c r="C8930" s="2" t="s">
        <v>1</v>
      </c>
      <c r="D8930" s="2" t="s">
        <v>2624</v>
      </c>
      <c r="E8930" s="2" t="s">
        <v>2305</v>
      </c>
      <c r="F8930" s="2" t="s">
        <v>4170</v>
      </c>
      <c r="G8930" s="5">
        <v>12</v>
      </c>
      <c r="H8930" s="5">
        <v>19.989999999999998</v>
      </c>
      <c r="I8930" s="5">
        <v>239.88</v>
      </c>
      <c r="J8930" s="5">
        <v>2003.3200000000002</v>
      </c>
      <c r="K8930" s="3" t="str" cm="1">
        <f t="array" ref="K8930">_xlfn.LET(_xlpm.d,UPPER(TRIM(CLEAN(SUBSTITUTE(F8930,CHAR(160),"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31" spans="1:11" hidden="1" x14ac:dyDescent="0.25">
      <c r="B8931" s="20">
        <v>45684</v>
      </c>
      <c r="C8931" s="2" t="s">
        <v>1</v>
      </c>
      <c r="D8931" s="2" t="s">
        <v>4174</v>
      </c>
      <c r="E8931" s="2" t="s">
        <v>3</v>
      </c>
      <c r="F8931" s="2" t="s">
        <v>4172</v>
      </c>
      <c r="G8931" s="5">
        <v>60</v>
      </c>
      <c r="H8931" s="5">
        <v>19.989999999999998</v>
      </c>
      <c r="I8931" s="5">
        <v>1199.4000000000001</v>
      </c>
      <c r="J8931" s="5">
        <v>3202.7200000000003</v>
      </c>
      <c r="K8931" s="3" t="str" cm="1">
        <f t="array" ref="K8931">_xlfn.LET(_xlpm.d,UPPER(TRIM(CLEAN(SUBSTITUTE(F8931,CHAR(160),"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32" spans="1:11" hidden="1" x14ac:dyDescent="0.25">
      <c r="B8932" s="20">
        <v>45686</v>
      </c>
      <c r="C8932" s="2" t="s">
        <v>1</v>
      </c>
      <c r="D8932" s="2" t="s">
        <v>1702</v>
      </c>
      <c r="E8932" s="2" t="s">
        <v>1634</v>
      </c>
      <c r="F8932" s="2" t="s">
        <v>4170</v>
      </c>
      <c r="G8932" s="5">
        <v>10</v>
      </c>
      <c r="H8932" s="5">
        <v>31.45</v>
      </c>
      <c r="I8932" s="5">
        <v>314.5</v>
      </c>
      <c r="J8932" s="5">
        <v>3517.2200000000003</v>
      </c>
      <c r="K8932" s="3" t="str" cm="1">
        <f t="array" ref="K8932">_xlfn.LET(_xlpm.d,UPPER(TRIM(CLEAN(SUBSTITUTE(F8932,CHAR(160),"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33" spans="1:11" hidden="1" x14ac:dyDescent="0.25">
      <c r="B8933" s="20">
        <v>45688</v>
      </c>
      <c r="C8933" s="2" t="s">
        <v>1</v>
      </c>
      <c r="D8933" s="2" t="s">
        <v>476</v>
      </c>
      <c r="E8933" s="2" t="s">
        <v>176</v>
      </c>
      <c r="F8933" s="2" t="s">
        <v>4175</v>
      </c>
      <c r="G8933" s="5">
        <v>10</v>
      </c>
      <c r="H8933" s="5">
        <v>19.989999999999998</v>
      </c>
      <c r="I8933" s="5">
        <v>199.9</v>
      </c>
      <c r="J8933" s="5">
        <v>3717.1200000000003</v>
      </c>
      <c r="K8933" s="3" t="str" cm="1">
        <f t="array" ref="K8933">_xlfn.LET(_xlpm.d,UPPER(TRIM(CLEAN(SUBSTITUTE(F8933,CHAR(160),"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8934" spans="1:11" hidden="1" x14ac:dyDescent="0.25">
      <c r="B8934" s="20">
        <v>45688</v>
      </c>
      <c r="C8934" s="2" t="s">
        <v>1</v>
      </c>
      <c r="D8934" s="2" t="s">
        <v>476</v>
      </c>
      <c r="E8934" s="2" t="s">
        <v>176</v>
      </c>
      <c r="F8934" s="2" t="s">
        <v>4176</v>
      </c>
      <c r="G8934" s="5">
        <v>10</v>
      </c>
      <c r="H8934" s="5">
        <v>19.989999999999998</v>
      </c>
      <c r="I8934" s="5">
        <v>199.9</v>
      </c>
      <c r="J8934" s="5">
        <v>3917.0200000000004</v>
      </c>
      <c r="K8934" s="3" t="str" cm="1">
        <f t="array" ref="K8934">_xlfn.LET(_xlpm.d,UPPER(TRIM(CLEAN(SUBSTITUTE(F8934,CHAR(160),"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35" spans="1:11" hidden="1" x14ac:dyDescent="0.25">
      <c r="B8935" s="20">
        <v>45688</v>
      </c>
      <c r="C8935" s="2" t="s">
        <v>1</v>
      </c>
      <c r="D8935" s="2" t="s">
        <v>476</v>
      </c>
      <c r="E8935" s="2" t="s">
        <v>176</v>
      </c>
      <c r="F8935" s="2" t="s">
        <v>4177</v>
      </c>
      <c r="G8935" s="5">
        <v>10</v>
      </c>
      <c r="H8935" s="5">
        <v>19.989999999999998</v>
      </c>
      <c r="I8935" s="5">
        <v>199.9</v>
      </c>
      <c r="J8935" s="5">
        <v>4116.92</v>
      </c>
      <c r="K8935" s="3" t="str" cm="1">
        <f t="array" ref="K8935">_xlfn.LET(_xlpm.d,UPPER(TRIM(CLEAN(SUBSTITUTE(F8935,CHAR(160),"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36" spans="1:11" hidden="1" x14ac:dyDescent="0.25">
      <c r="B8936" s="20">
        <v>45692</v>
      </c>
      <c r="C8936" s="2" t="s">
        <v>1</v>
      </c>
      <c r="D8936" s="2" t="s">
        <v>2665</v>
      </c>
      <c r="E8936" s="2" t="s">
        <v>2305</v>
      </c>
      <c r="F8936" s="2" t="s">
        <v>4170</v>
      </c>
      <c r="G8936" s="5">
        <v>10</v>
      </c>
      <c r="H8936" s="5">
        <v>19.989999999999998</v>
      </c>
      <c r="I8936" s="5">
        <v>199.9</v>
      </c>
      <c r="J8936" s="5">
        <v>4316.82</v>
      </c>
      <c r="K8936" s="3" t="str" cm="1">
        <f t="array" ref="K8936">_xlfn.LET(_xlpm.d,UPPER(TRIM(CLEAN(SUBSTITUTE(F8936,CHAR(160),"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37" spans="1:11" hidden="1" x14ac:dyDescent="0.25">
      <c r="B8937" s="20">
        <v>45695</v>
      </c>
      <c r="C8937" s="2" t="s">
        <v>1</v>
      </c>
      <c r="D8937" s="2" t="s">
        <v>8</v>
      </c>
      <c r="E8937" s="2" t="s">
        <v>9</v>
      </c>
      <c r="F8937" s="2" t="s">
        <v>4170</v>
      </c>
      <c r="G8937" s="5">
        <v>30</v>
      </c>
      <c r="H8937" s="5">
        <v>19.989999999999998</v>
      </c>
      <c r="I8937" s="5">
        <v>599.70000000000005</v>
      </c>
      <c r="J8937" s="5">
        <v>4916.5199999999995</v>
      </c>
      <c r="K8937" s="3" t="str" cm="1">
        <f t="array" ref="K8937">_xlfn.LET(_xlpm.d,UPPER(TRIM(CLEAN(SUBSTITUTE(F8937,CHAR(160),"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38" spans="1:11" hidden="1" x14ac:dyDescent="0.25">
      <c r="B8938" s="20">
        <v>45695</v>
      </c>
      <c r="C8938" s="2" t="s">
        <v>1</v>
      </c>
      <c r="D8938" s="2" t="s">
        <v>4178</v>
      </c>
      <c r="E8938" s="2" t="s">
        <v>835</v>
      </c>
      <c r="F8938" s="2" t="s">
        <v>4170</v>
      </c>
      <c r="G8938" s="5">
        <v>5</v>
      </c>
      <c r="H8938" s="5">
        <v>32.200000000000003</v>
      </c>
      <c r="I8938" s="5">
        <v>161</v>
      </c>
      <c r="J8938" s="5">
        <v>5077.5199999999995</v>
      </c>
      <c r="K8938" s="3" t="str" cm="1">
        <f t="array" ref="K8938">_xlfn.LET(_xlpm.d,UPPER(TRIM(CLEAN(SUBSTITUTE(F8938,CHAR(160),"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39" spans="1:11" hidden="1" x14ac:dyDescent="0.25">
      <c r="B8939" s="20">
        <v>45945</v>
      </c>
      <c r="C8939" s="2" t="s">
        <v>1</v>
      </c>
      <c r="D8939" s="2" t="s">
        <v>3212</v>
      </c>
      <c r="E8939" s="2" t="s">
        <v>741</v>
      </c>
      <c r="F8939" s="2" t="s">
        <v>4170</v>
      </c>
      <c r="G8939" s="5">
        <v>4</v>
      </c>
      <c r="H8939" s="5">
        <v>25</v>
      </c>
      <c r="I8939" s="5">
        <v>100</v>
      </c>
      <c r="J8939" s="5">
        <v>5177.5199999999995</v>
      </c>
      <c r="K8939" s="3" t="str" cm="1">
        <f t="array" ref="K8939">_xlfn.LET(_xlpm.d,UPPER(TRIM(CLEAN(SUBSTITUTE(F8939,CHAR(160),"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40" spans="1:11" hidden="1" x14ac:dyDescent="0.25">
      <c r="B8940" s="20">
        <v>46085</v>
      </c>
      <c r="C8940" s="2" t="s">
        <v>1</v>
      </c>
      <c r="D8940" s="2" t="s">
        <v>175</v>
      </c>
      <c r="E8940" s="2" t="s">
        <v>176</v>
      </c>
      <c r="F8940" s="2" t="s">
        <v>4170</v>
      </c>
      <c r="G8940" s="5">
        <v>30</v>
      </c>
      <c r="H8940" s="5">
        <v>33.950000000000003</v>
      </c>
      <c r="I8940" s="5">
        <v>1018.5</v>
      </c>
      <c r="J8940" s="5">
        <v>6196.0199999999995</v>
      </c>
      <c r="K8940" s="3" t="str" cm="1">
        <f t="array" ref="K8940">_xlfn.LET(_xlpm.d,UPPER(TRIM(CLEAN(SUBSTITUTE(F8940,CHAR(160),"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8941" spans="1:11" hidden="1" x14ac:dyDescent="0.25">
      <c r="A8941" s="11" t="s">
        <v>4179</v>
      </c>
      <c r="G8941" s="6">
        <v>267</v>
      </c>
      <c r="I8941" s="7">
        <f>I8927+I8928+I8929+I8930+I8931+I8932+I8933+I8934+I8935+I8936+I8937+I8938+I8939+I8940</f>
        <v>6196.0199999999995</v>
      </c>
      <c r="K8941" s="3" t="str" cm="1">
        <f t="array" ref="K8941">_xlfn.LET(_xlpm.d,UPPER(TRIM(CLEAN(SUBSTITUTE(F8941,CHAR(160),"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942" spans="1:11" hidden="1" x14ac:dyDescent="0.25">
      <c r="A8942" s="10" t="s">
        <v>4180</v>
      </c>
      <c r="K8942" s="3" t="str" cm="1">
        <f t="array" ref="K8942">_xlfn.LET(_xlpm.d,UPPER(TRIM(CLEAN(SUBSTITUTE(F8942,CHAR(160),"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943" spans="1:11" hidden="1" x14ac:dyDescent="0.25">
      <c r="B8943" s="20">
        <v>45672</v>
      </c>
      <c r="C8943" s="2" t="s">
        <v>1</v>
      </c>
      <c r="D8943" s="2" t="s">
        <v>4181</v>
      </c>
      <c r="E8943" s="2" t="s">
        <v>1701</v>
      </c>
      <c r="F8943" s="2" t="s">
        <v>4182</v>
      </c>
      <c r="G8943" s="5">
        <v>6</v>
      </c>
      <c r="H8943" s="5">
        <v>54.95</v>
      </c>
      <c r="I8943" s="5">
        <v>329.7</v>
      </c>
      <c r="J8943" s="5">
        <v>329.7</v>
      </c>
      <c r="K8943" s="3" t="str" cm="1">
        <f t="array" ref="K8943">_xlfn.LET(_xlpm.d,UPPER(TRIM(CLEAN(SUBSTITUTE(F8943,CHAR(160),"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8944" spans="1:11" hidden="1" x14ac:dyDescent="0.25">
      <c r="B8944" s="20">
        <v>45706</v>
      </c>
      <c r="C8944" s="2" t="s">
        <v>1</v>
      </c>
      <c r="D8944" s="2" t="s">
        <v>3859</v>
      </c>
      <c r="E8944" s="2" t="s">
        <v>544</v>
      </c>
      <c r="F8944" s="2" t="s">
        <v>4183</v>
      </c>
      <c r="G8944" s="5">
        <v>15</v>
      </c>
      <c r="H8944" s="5">
        <v>54.95</v>
      </c>
      <c r="I8944" s="5">
        <v>824.25</v>
      </c>
      <c r="J8944" s="5">
        <v>1153.95</v>
      </c>
      <c r="K8944" s="3" t="str" cm="1">
        <f t="array" ref="K8944">_xlfn.LET(_xlpm.d,UPPER(TRIM(CLEAN(SUBSTITUTE(F8944,CHAR(160),"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8945" spans="1:11" hidden="1" x14ac:dyDescent="0.25">
      <c r="B8945" s="20">
        <v>45713</v>
      </c>
      <c r="C8945" s="2" t="s">
        <v>1</v>
      </c>
      <c r="D8945" s="2" t="s">
        <v>4184</v>
      </c>
      <c r="E8945" s="2" t="s">
        <v>1701</v>
      </c>
      <c r="F8945" s="2" t="s">
        <v>4185</v>
      </c>
      <c r="G8945" s="5">
        <v>6</v>
      </c>
      <c r="H8945" s="5">
        <v>54.95</v>
      </c>
      <c r="I8945" s="5">
        <v>329.7</v>
      </c>
      <c r="J8945" s="5">
        <v>1483.65</v>
      </c>
      <c r="K8945" s="3" t="str" cm="1">
        <f t="array" ref="K8945">_xlfn.LET(_xlpm.d,UPPER(TRIM(CLEAN(SUBSTITUTE(F8945,CHAR(160),"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8946" spans="1:11" hidden="1" x14ac:dyDescent="0.25">
      <c r="B8946" s="20">
        <v>46036</v>
      </c>
      <c r="C8946" s="2" t="s">
        <v>1</v>
      </c>
      <c r="D8946" s="2" t="s">
        <v>2295</v>
      </c>
      <c r="E8946" s="2" t="s">
        <v>1634</v>
      </c>
      <c r="F8946" s="2" t="s">
        <v>4180</v>
      </c>
      <c r="G8946" s="5">
        <v>6</v>
      </c>
      <c r="H8946" s="5">
        <v>58.95</v>
      </c>
      <c r="I8946" s="5">
        <v>353.7</v>
      </c>
      <c r="J8946" s="5">
        <v>1837.3500000000001</v>
      </c>
      <c r="K8946" s="3" t="str" cm="1">
        <f t="array" ref="K8946">_xlfn.LET(_xlpm.d,UPPER(TRIM(CLEAN(SUBSTITUTE(F8946,CHAR(160),"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19CM CHILLI POT</v>
      </c>
    </row>
    <row r="8947" spans="1:11" hidden="1" x14ac:dyDescent="0.25">
      <c r="B8947" s="20">
        <v>46065</v>
      </c>
      <c r="C8947" s="2" t="s">
        <v>1</v>
      </c>
      <c r="D8947" s="2" t="s">
        <v>2356</v>
      </c>
      <c r="E8947" s="2" t="s">
        <v>1634</v>
      </c>
      <c r="F8947" s="2" t="s">
        <v>4180</v>
      </c>
      <c r="G8947" s="5">
        <v>6</v>
      </c>
      <c r="H8947" s="5">
        <v>58.95</v>
      </c>
      <c r="I8947" s="5">
        <v>353.7</v>
      </c>
      <c r="J8947" s="5">
        <v>2191.0500000000002</v>
      </c>
      <c r="K8947" s="3" t="str" cm="1">
        <f t="array" ref="K8947">_xlfn.LET(_xlpm.d,UPPER(TRIM(CLEAN(SUBSTITUTE(F8947,CHAR(160),"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19CM CHILLI POT</v>
      </c>
    </row>
    <row r="8948" spans="1:11" hidden="1" x14ac:dyDescent="0.25">
      <c r="A8948" s="11" t="s">
        <v>4186</v>
      </c>
      <c r="G8948" s="6">
        <v>39</v>
      </c>
      <c r="I8948" s="7">
        <f>I8943+I8944+I8945+I8946+I8947</f>
        <v>2191.0500000000002</v>
      </c>
      <c r="K8948" s="3" t="str" cm="1">
        <f t="array" ref="K8948">_xlfn.LET(_xlpm.d,UPPER(TRIM(CLEAN(SUBSTITUTE(F8948,CHAR(160),"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949" spans="1:11" hidden="1" x14ac:dyDescent="0.25">
      <c r="A8949" s="10" t="s">
        <v>4187</v>
      </c>
      <c r="K8949" s="3" t="str" cm="1">
        <f t="array" ref="K8949">_xlfn.LET(_xlpm.d,UPPER(TRIM(CLEAN(SUBSTITUTE(F8949,CHAR(160),"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8950" spans="1:11" hidden="1" x14ac:dyDescent="0.25">
      <c r="B8950" s="20">
        <v>45660</v>
      </c>
      <c r="C8950" s="2" t="s">
        <v>1</v>
      </c>
      <c r="D8950" s="2" t="s">
        <v>880</v>
      </c>
      <c r="E8950" s="2" t="s">
        <v>243</v>
      </c>
      <c r="F8950" s="2" t="s">
        <v>4187</v>
      </c>
      <c r="G8950" s="5">
        <v>10</v>
      </c>
      <c r="H8950" s="5">
        <v>48.75</v>
      </c>
      <c r="I8950" s="5">
        <v>487.5</v>
      </c>
      <c r="J8950" s="5">
        <v>487.5</v>
      </c>
      <c r="K8950" s="3" t="str" cm="1">
        <f t="array" ref="K8950">_xlfn.LET(_xlpm.d,UPPER(TRIM(CLEAN(SUBSTITUTE(F8950,CHAR(160),"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51" spans="1:11" hidden="1" x14ac:dyDescent="0.25">
      <c r="B8951" s="20">
        <v>45666</v>
      </c>
      <c r="C8951" s="2" t="s">
        <v>1</v>
      </c>
      <c r="D8951" s="2" t="s">
        <v>4188</v>
      </c>
      <c r="E8951" s="2" t="s">
        <v>302</v>
      </c>
      <c r="F8951" s="2" t="s">
        <v>4187</v>
      </c>
      <c r="G8951" s="5">
        <v>10</v>
      </c>
      <c r="H8951" s="5">
        <v>47.99</v>
      </c>
      <c r="I8951" s="5">
        <v>479.9</v>
      </c>
      <c r="J8951" s="5">
        <v>967.4</v>
      </c>
      <c r="K8951" s="3" t="str" cm="1">
        <f t="array" ref="K8951">_xlfn.LET(_xlpm.d,UPPER(TRIM(CLEAN(SUBSTITUTE(F8951,CHAR(160),"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52" spans="1:11" hidden="1" x14ac:dyDescent="0.25">
      <c r="B8952" s="20">
        <v>45667</v>
      </c>
      <c r="C8952" s="2" t="s">
        <v>1</v>
      </c>
      <c r="D8952" s="2" t="s">
        <v>1369</v>
      </c>
      <c r="E8952" s="2" t="s">
        <v>238</v>
      </c>
      <c r="F8952" s="2" t="s">
        <v>4187</v>
      </c>
      <c r="G8952" s="5">
        <v>10</v>
      </c>
      <c r="H8952" s="5">
        <v>48.75</v>
      </c>
      <c r="I8952" s="5">
        <v>487.5</v>
      </c>
      <c r="J8952" s="5">
        <v>1454.9</v>
      </c>
      <c r="K8952" s="3" t="str" cm="1">
        <f t="array" ref="K8952">_xlfn.LET(_xlpm.d,UPPER(TRIM(CLEAN(SUBSTITUTE(F8952,CHAR(160),"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53" spans="1:11" hidden="1" x14ac:dyDescent="0.25">
      <c r="B8953" s="20">
        <v>45667</v>
      </c>
      <c r="C8953" s="2" t="s">
        <v>1</v>
      </c>
      <c r="D8953" s="2" t="s">
        <v>4189</v>
      </c>
      <c r="E8953" s="2" t="s">
        <v>236</v>
      </c>
      <c r="F8953" s="2" t="s">
        <v>4187</v>
      </c>
      <c r="G8953" s="5">
        <v>12</v>
      </c>
      <c r="H8953" s="5">
        <v>48.75</v>
      </c>
      <c r="I8953" s="5">
        <v>585</v>
      </c>
      <c r="J8953" s="5">
        <v>2039.9</v>
      </c>
      <c r="K8953" s="3" t="str" cm="1">
        <f t="array" ref="K8953">_xlfn.LET(_xlpm.d,UPPER(TRIM(CLEAN(SUBSTITUTE(F8953,CHAR(160),"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54" spans="1:11" hidden="1" x14ac:dyDescent="0.25">
      <c r="B8954" s="20">
        <v>45701</v>
      </c>
      <c r="C8954" s="2" t="s">
        <v>1</v>
      </c>
      <c r="D8954" s="2" t="s">
        <v>1745</v>
      </c>
      <c r="E8954" s="2" t="s">
        <v>286</v>
      </c>
      <c r="F8954" s="2" t="s">
        <v>4187</v>
      </c>
      <c r="G8954" s="5">
        <v>5</v>
      </c>
      <c r="H8954" s="5">
        <v>48.75</v>
      </c>
      <c r="I8954" s="5">
        <v>243.75</v>
      </c>
      <c r="J8954" s="5">
        <v>2283.65</v>
      </c>
      <c r="K8954" s="3" t="str" cm="1">
        <f t="array" ref="K8954">_xlfn.LET(_xlpm.d,UPPER(TRIM(CLEAN(SUBSTITUTE(F8954,CHAR(160),"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55" spans="1:11" hidden="1" x14ac:dyDescent="0.25">
      <c r="B8955" s="20">
        <v>45715</v>
      </c>
      <c r="C8955" s="2" t="s">
        <v>1</v>
      </c>
      <c r="D8955" s="2" t="s">
        <v>4190</v>
      </c>
      <c r="E8955" s="2" t="s">
        <v>302</v>
      </c>
      <c r="F8955" s="2" t="s">
        <v>4187</v>
      </c>
      <c r="G8955" s="5">
        <v>15</v>
      </c>
      <c r="H8955" s="5">
        <v>47.99</v>
      </c>
      <c r="I8955" s="5">
        <v>719.85</v>
      </c>
      <c r="J8955" s="5">
        <v>3003.5</v>
      </c>
      <c r="K8955" s="3" t="str" cm="1">
        <f t="array" ref="K8955">_xlfn.LET(_xlpm.d,UPPER(TRIM(CLEAN(SUBSTITUTE(F8955,CHAR(160),"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56" spans="1:11" hidden="1" x14ac:dyDescent="0.25">
      <c r="B8956" s="20">
        <v>45715</v>
      </c>
      <c r="C8956" s="2" t="s">
        <v>1</v>
      </c>
      <c r="D8956" s="2" t="s">
        <v>2697</v>
      </c>
      <c r="E8956" s="2" t="s">
        <v>3</v>
      </c>
      <c r="F8956" s="2" t="s">
        <v>4187</v>
      </c>
      <c r="G8956" s="5">
        <v>20</v>
      </c>
      <c r="H8956" s="5">
        <v>47.99</v>
      </c>
      <c r="I8956" s="5">
        <v>959.8</v>
      </c>
      <c r="J8956" s="5">
        <v>3963.3</v>
      </c>
      <c r="K8956" s="3" t="str" cm="1">
        <f t="array" ref="K8956">_xlfn.LET(_xlpm.d,UPPER(TRIM(CLEAN(SUBSTITUTE(F8956,CHAR(160),"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57" spans="1:11" hidden="1" x14ac:dyDescent="0.25">
      <c r="B8957" s="20">
        <v>45930</v>
      </c>
      <c r="C8957" s="2" t="s">
        <v>1</v>
      </c>
      <c r="D8957" s="2" t="s">
        <v>3158</v>
      </c>
      <c r="E8957" s="2" t="s">
        <v>224</v>
      </c>
      <c r="F8957" s="2" t="s">
        <v>4187</v>
      </c>
      <c r="G8957" s="5">
        <v>14</v>
      </c>
      <c r="H8957" s="5">
        <v>48.75</v>
      </c>
      <c r="I8957" s="5">
        <v>682.5</v>
      </c>
      <c r="J8957" s="5">
        <v>4645.8</v>
      </c>
      <c r="K8957" s="3" t="str" cm="1">
        <f t="array" ref="K8957">_xlfn.LET(_xlpm.d,UPPER(TRIM(CLEAN(SUBSTITUTE(F8957,CHAR(160),"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58" spans="1:11" hidden="1" x14ac:dyDescent="0.25">
      <c r="B8958" s="20">
        <v>45932</v>
      </c>
      <c r="C8958" s="2" t="s">
        <v>1</v>
      </c>
      <c r="D8958" s="2" t="s">
        <v>2104</v>
      </c>
      <c r="E8958" s="2" t="s">
        <v>248</v>
      </c>
      <c r="F8958" s="2" t="s">
        <v>4187</v>
      </c>
      <c r="G8958" s="5">
        <v>10</v>
      </c>
      <c r="H8958" s="5">
        <v>48.75</v>
      </c>
      <c r="I8958" s="5">
        <v>487.5</v>
      </c>
      <c r="J8958" s="5">
        <v>5133.3</v>
      </c>
      <c r="K8958" s="3" t="str" cm="1">
        <f t="array" ref="K8958">_xlfn.LET(_xlpm.d,UPPER(TRIM(CLEAN(SUBSTITUTE(F8958,CHAR(160),"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59" spans="1:11" hidden="1" x14ac:dyDescent="0.25">
      <c r="B8959" s="20">
        <v>45932</v>
      </c>
      <c r="C8959" s="2" t="s">
        <v>1</v>
      </c>
      <c r="D8959" s="2" t="s">
        <v>2105</v>
      </c>
      <c r="E8959" s="2" t="s">
        <v>305</v>
      </c>
      <c r="F8959" s="2" t="s">
        <v>4187</v>
      </c>
      <c r="G8959" s="5">
        <v>30</v>
      </c>
      <c r="H8959" s="5">
        <v>48.75</v>
      </c>
      <c r="I8959" s="5">
        <v>1462.5</v>
      </c>
      <c r="J8959" s="5">
        <v>6595.8</v>
      </c>
      <c r="K8959" s="3" t="str" cm="1">
        <f t="array" ref="K8959">_xlfn.LET(_xlpm.d,UPPER(TRIM(CLEAN(SUBSTITUTE(F8959,CHAR(160),"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60" spans="1:11" hidden="1" x14ac:dyDescent="0.25">
      <c r="B8960" s="20">
        <v>45933</v>
      </c>
      <c r="C8960" s="2" t="s">
        <v>1</v>
      </c>
      <c r="D8960" s="2" t="s">
        <v>1443</v>
      </c>
      <c r="E8960" s="2" t="s">
        <v>238</v>
      </c>
      <c r="F8960" s="2" t="s">
        <v>4187</v>
      </c>
      <c r="G8960" s="5">
        <v>20</v>
      </c>
      <c r="H8960" s="5">
        <v>48.75</v>
      </c>
      <c r="I8960" s="5">
        <v>975</v>
      </c>
      <c r="J8960" s="5">
        <v>7570.8</v>
      </c>
      <c r="K8960" s="3" t="str" cm="1">
        <f t="array" ref="K8960">_xlfn.LET(_xlpm.d,UPPER(TRIM(CLEAN(SUBSTITUTE(F8960,CHAR(160),"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61" spans="2:11" hidden="1" x14ac:dyDescent="0.25">
      <c r="B8961" s="20">
        <v>45933</v>
      </c>
      <c r="C8961" s="2" t="s">
        <v>1</v>
      </c>
      <c r="D8961" s="2" t="s">
        <v>2106</v>
      </c>
      <c r="E8961" s="2" t="s">
        <v>232</v>
      </c>
      <c r="F8961" s="2" t="s">
        <v>4187</v>
      </c>
      <c r="G8961" s="5">
        <v>10</v>
      </c>
      <c r="H8961" s="5">
        <v>48.75</v>
      </c>
      <c r="I8961" s="5">
        <v>487.5</v>
      </c>
      <c r="J8961" s="5">
        <v>8058.3</v>
      </c>
      <c r="K8961" s="3" t="str" cm="1">
        <f t="array" ref="K8961">_xlfn.LET(_xlpm.d,UPPER(TRIM(CLEAN(SUBSTITUTE(F8961,CHAR(160),"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62" spans="2:11" hidden="1" x14ac:dyDescent="0.25">
      <c r="B8962" s="20">
        <v>45933</v>
      </c>
      <c r="C8962" s="2" t="s">
        <v>1</v>
      </c>
      <c r="D8962" s="2" t="s">
        <v>2111</v>
      </c>
      <c r="E8962" s="2" t="s">
        <v>78</v>
      </c>
      <c r="F8962" s="2" t="s">
        <v>4187</v>
      </c>
      <c r="G8962" s="5">
        <v>20</v>
      </c>
      <c r="H8962" s="5">
        <v>48.75</v>
      </c>
      <c r="I8962" s="5">
        <v>975</v>
      </c>
      <c r="J8962" s="5">
        <v>9033.2999999999993</v>
      </c>
      <c r="K8962" s="3" t="str" cm="1">
        <f t="array" ref="K8962">_xlfn.LET(_xlpm.d,UPPER(TRIM(CLEAN(SUBSTITUTE(F8962,CHAR(160),"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63" spans="2:11" hidden="1" x14ac:dyDescent="0.25">
      <c r="B8963" s="20">
        <v>45936</v>
      </c>
      <c r="C8963" s="2" t="s">
        <v>1</v>
      </c>
      <c r="D8963" s="2" t="s">
        <v>2114</v>
      </c>
      <c r="E8963" s="2" t="s">
        <v>254</v>
      </c>
      <c r="F8963" s="2" t="s">
        <v>4187</v>
      </c>
      <c r="G8963" s="5">
        <v>10</v>
      </c>
      <c r="H8963" s="5">
        <v>48.75</v>
      </c>
      <c r="I8963" s="5">
        <v>487.5</v>
      </c>
      <c r="J8963" s="5">
        <v>9520.7999999999993</v>
      </c>
      <c r="K8963" s="3" t="str" cm="1">
        <f t="array" ref="K8963">_xlfn.LET(_xlpm.d,UPPER(TRIM(CLEAN(SUBSTITUTE(F8963,CHAR(160),"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64" spans="2:11" hidden="1" x14ac:dyDescent="0.25">
      <c r="B8964" s="20">
        <v>45936</v>
      </c>
      <c r="C8964" s="2" t="s">
        <v>1</v>
      </c>
      <c r="D8964" s="2" t="s">
        <v>3175</v>
      </c>
      <c r="E8964" s="2" t="s">
        <v>248</v>
      </c>
      <c r="F8964" s="2" t="s">
        <v>4187</v>
      </c>
      <c r="G8964" s="5">
        <v>10</v>
      </c>
      <c r="H8964" s="5">
        <v>48.75</v>
      </c>
      <c r="I8964" s="5">
        <v>487.5</v>
      </c>
      <c r="J8964" s="5">
        <v>10008.299999999999</v>
      </c>
      <c r="K8964" s="3" t="str" cm="1">
        <f t="array" ref="K8964">_xlfn.LET(_xlpm.d,UPPER(TRIM(CLEAN(SUBSTITUTE(F8964,CHAR(160),"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65" spans="2:11" hidden="1" x14ac:dyDescent="0.25">
      <c r="B8965" s="20">
        <v>45937</v>
      </c>
      <c r="C8965" s="2" t="s">
        <v>1</v>
      </c>
      <c r="D8965" s="2" t="s">
        <v>1446</v>
      </c>
      <c r="E8965" s="2" t="s">
        <v>158</v>
      </c>
      <c r="F8965" s="2" t="s">
        <v>4187</v>
      </c>
      <c r="G8965" s="5">
        <v>10</v>
      </c>
      <c r="H8965" s="5">
        <v>48.75</v>
      </c>
      <c r="I8965" s="5">
        <v>487.5</v>
      </c>
      <c r="J8965" s="5">
        <v>10495.8</v>
      </c>
      <c r="K8965" s="3" t="str" cm="1">
        <f t="array" ref="K8965">_xlfn.LET(_xlpm.d,UPPER(TRIM(CLEAN(SUBSTITUTE(F8965,CHAR(160),"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66" spans="2:11" hidden="1" x14ac:dyDescent="0.25">
      <c r="B8966" s="20">
        <v>45937</v>
      </c>
      <c r="C8966" s="2" t="s">
        <v>1</v>
      </c>
      <c r="D8966" s="2" t="s">
        <v>3182</v>
      </c>
      <c r="E8966" s="2" t="s">
        <v>1767</v>
      </c>
      <c r="F8966" s="2" t="s">
        <v>4187</v>
      </c>
      <c r="G8966" s="5">
        <v>10</v>
      </c>
      <c r="H8966" s="5">
        <v>48.75</v>
      </c>
      <c r="I8966" s="5">
        <v>487.5</v>
      </c>
      <c r="J8966" s="5">
        <v>10983.3</v>
      </c>
      <c r="K8966" s="3" t="str" cm="1">
        <f t="array" ref="K8966">_xlfn.LET(_xlpm.d,UPPER(TRIM(CLEAN(SUBSTITUTE(F8966,CHAR(160),"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67" spans="2:11" hidden="1" x14ac:dyDescent="0.25">
      <c r="B8967" s="20">
        <v>45938</v>
      </c>
      <c r="C8967" s="2" t="s">
        <v>1</v>
      </c>
      <c r="D8967" s="2" t="s">
        <v>2122</v>
      </c>
      <c r="E8967" s="2" t="s">
        <v>263</v>
      </c>
      <c r="F8967" s="2" t="s">
        <v>4187</v>
      </c>
      <c r="G8967" s="5">
        <v>10</v>
      </c>
      <c r="H8967" s="5">
        <v>48.75</v>
      </c>
      <c r="I8967" s="5">
        <v>487.5</v>
      </c>
      <c r="J8967" s="5">
        <v>11470.8</v>
      </c>
      <c r="K8967" s="3" t="str" cm="1">
        <f t="array" ref="K8967">_xlfn.LET(_xlpm.d,UPPER(TRIM(CLEAN(SUBSTITUTE(F8967,CHAR(160),"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68" spans="2:11" hidden="1" x14ac:dyDescent="0.25">
      <c r="B8968" s="20">
        <v>45938</v>
      </c>
      <c r="C8968" s="2" t="s">
        <v>1</v>
      </c>
      <c r="D8968" s="2" t="s">
        <v>4001</v>
      </c>
      <c r="E8968" s="2" t="s">
        <v>307</v>
      </c>
      <c r="F8968" s="2" t="s">
        <v>4187</v>
      </c>
      <c r="G8968" s="5">
        <v>20</v>
      </c>
      <c r="H8968" s="5">
        <v>48.75</v>
      </c>
      <c r="I8968" s="5">
        <v>975</v>
      </c>
      <c r="J8968" s="5">
        <v>12445.8</v>
      </c>
      <c r="K8968" s="3" t="str" cm="1">
        <f t="array" ref="K8968">_xlfn.LET(_xlpm.d,UPPER(TRIM(CLEAN(SUBSTITUTE(F8968,CHAR(160),"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69" spans="2:11" hidden="1" x14ac:dyDescent="0.25">
      <c r="B8969" s="20">
        <v>45940</v>
      </c>
      <c r="C8969" s="2" t="s">
        <v>1</v>
      </c>
      <c r="D8969" s="2" t="s">
        <v>3194</v>
      </c>
      <c r="E8969" s="2" t="s">
        <v>224</v>
      </c>
      <c r="F8969" s="2" t="s">
        <v>4187</v>
      </c>
      <c r="G8969" s="5">
        <v>50</v>
      </c>
      <c r="H8969" s="5">
        <v>48.75</v>
      </c>
      <c r="I8969" s="5">
        <v>2437.5</v>
      </c>
      <c r="J8969" s="5">
        <v>14883.3</v>
      </c>
      <c r="K8969" s="3" t="str" cm="1">
        <f t="array" ref="K8969">_xlfn.LET(_xlpm.d,UPPER(TRIM(CLEAN(SUBSTITUTE(F8969,CHAR(160),"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70" spans="2:11" hidden="1" x14ac:dyDescent="0.25">
      <c r="B8970" s="20">
        <v>45940</v>
      </c>
      <c r="C8970" s="2" t="s">
        <v>1</v>
      </c>
      <c r="D8970" s="2" t="s">
        <v>2134</v>
      </c>
      <c r="E8970" s="2" t="s">
        <v>197</v>
      </c>
      <c r="F8970" s="2" t="s">
        <v>4187</v>
      </c>
      <c r="G8970" s="5">
        <v>28</v>
      </c>
      <c r="H8970" s="5">
        <v>48.75</v>
      </c>
      <c r="I8970" s="5">
        <v>1365</v>
      </c>
      <c r="J8970" s="5">
        <v>16248.3</v>
      </c>
      <c r="K8970" s="3" t="str" cm="1">
        <f t="array" ref="K8970">_xlfn.LET(_xlpm.d,UPPER(TRIM(CLEAN(SUBSTITUTE(F8970,CHAR(160),"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71" spans="2:11" hidden="1" x14ac:dyDescent="0.25">
      <c r="B8971" s="20">
        <v>45943</v>
      </c>
      <c r="C8971" s="2" t="s">
        <v>1</v>
      </c>
      <c r="D8971" s="2" t="s">
        <v>4191</v>
      </c>
      <c r="E8971" s="2" t="s">
        <v>3179</v>
      </c>
      <c r="F8971" s="2" t="s">
        <v>4187</v>
      </c>
      <c r="G8971" s="5">
        <v>26</v>
      </c>
      <c r="H8971" s="5">
        <v>47.99</v>
      </c>
      <c r="I8971" s="5">
        <v>1247.74</v>
      </c>
      <c r="J8971" s="5">
        <v>17496.04</v>
      </c>
      <c r="K8971" s="3" t="str" cm="1">
        <f t="array" ref="K8971">_xlfn.LET(_xlpm.d,UPPER(TRIM(CLEAN(SUBSTITUTE(F8971,CHAR(160),"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72" spans="2:11" hidden="1" x14ac:dyDescent="0.25">
      <c r="B8972" s="20">
        <v>45944</v>
      </c>
      <c r="C8972" s="2" t="s">
        <v>1</v>
      </c>
      <c r="D8972" s="2" t="s">
        <v>3202</v>
      </c>
      <c r="E8972" s="2" t="s">
        <v>147</v>
      </c>
      <c r="F8972" s="2" t="s">
        <v>4187</v>
      </c>
      <c r="G8972" s="5">
        <v>20</v>
      </c>
      <c r="H8972" s="5">
        <v>48.75</v>
      </c>
      <c r="I8972" s="5">
        <v>975</v>
      </c>
      <c r="J8972" s="5">
        <v>18471.04</v>
      </c>
      <c r="K8972" s="3" t="str" cm="1">
        <f t="array" ref="K8972">_xlfn.LET(_xlpm.d,UPPER(TRIM(CLEAN(SUBSTITUTE(F8972,CHAR(160),"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73" spans="2:11" hidden="1" x14ac:dyDescent="0.25">
      <c r="B8973" s="20">
        <v>45944</v>
      </c>
      <c r="C8973" s="2" t="s">
        <v>1</v>
      </c>
      <c r="D8973" s="2" t="s">
        <v>3205</v>
      </c>
      <c r="E8973" s="2" t="s">
        <v>141</v>
      </c>
      <c r="F8973" s="2" t="s">
        <v>4187</v>
      </c>
      <c r="G8973" s="5">
        <v>30</v>
      </c>
      <c r="H8973" s="5">
        <v>48.75</v>
      </c>
      <c r="I8973" s="5">
        <v>1462.5</v>
      </c>
      <c r="J8973" s="5">
        <v>19933.54</v>
      </c>
      <c r="K8973" s="3" t="str" cm="1">
        <f t="array" ref="K8973">_xlfn.LET(_xlpm.d,UPPER(TRIM(CLEAN(SUBSTITUTE(F8973,CHAR(160),"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74" spans="2:11" hidden="1" x14ac:dyDescent="0.25">
      <c r="B8974" s="20">
        <v>45945</v>
      </c>
      <c r="C8974" s="2" t="s">
        <v>1</v>
      </c>
      <c r="D8974" s="2" t="s">
        <v>3209</v>
      </c>
      <c r="E8974" s="2" t="s">
        <v>149</v>
      </c>
      <c r="F8974" s="2" t="s">
        <v>4187</v>
      </c>
      <c r="G8974" s="5">
        <v>30</v>
      </c>
      <c r="H8974" s="5">
        <v>48.75</v>
      </c>
      <c r="I8974" s="5">
        <v>1462.5</v>
      </c>
      <c r="J8974" s="5">
        <v>21396.04</v>
      </c>
      <c r="K8974" s="3" t="str" cm="1">
        <f t="array" ref="K8974">_xlfn.LET(_xlpm.d,UPPER(TRIM(CLEAN(SUBSTITUTE(F8974,CHAR(160),"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75" spans="2:11" hidden="1" x14ac:dyDescent="0.25">
      <c r="B8975" s="20">
        <v>45945</v>
      </c>
      <c r="C8975" s="2" t="s">
        <v>1</v>
      </c>
      <c r="D8975" s="2" t="s">
        <v>4192</v>
      </c>
      <c r="E8975" s="2" t="s">
        <v>263</v>
      </c>
      <c r="F8975" s="2" t="s">
        <v>4187</v>
      </c>
      <c r="G8975" s="5">
        <v>30</v>
      </c>
      <c r="H8975" s="5">
        <v>48.75</v>
      </c>
      <c r="I8975" s="5">
        <v>1462.5</v>
      </c>
      <c r="J8975" s="5">
        <v>22858.54</v>
      </c>
      <c r="K8975" s="3" t="str" cm="1">
        <f t="array" ref="K8975">_xlfn.LET(_xlpm.d,UPPER(TRIM(CLEAN(SUBSTITUTE(F8975,CHAR(160),"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76" spans="2:11" hidden="1" x14ac:dyDescent="0.25">
      <c r="B8976" s="20">
        <v>45946</v>
      </c>
      <c r="C8976" s="2" t="s">
        <v>1</v>
      </c>
      <c r="D8976" s="2" t="s">
        <v>1282</v>
      </c>
      <c r="E8976" s="2" t="s">
        <v>135</v>
      </c>
      <c r="F8976" s="2" t="s">
        <v>4187</v>
      </c>
      <c r="G8976" s="5">
        <v>30</v>
      </c>
      <c r="H8976" s="5">
        <v>48.75</v>
      </c>
      <c r="I8976" s="5">
        <v>1462.5</v>
      </c>
      <c r="J8976" s="5">
        <v>24321.040000000001</v>
      </c>
      <c r="K8976" s="3" t="str" cm="1">
        <f t="array" ref="K8976">_xlfn.LET(_xlpm.d,UPPER(TRIM(CLEAN(SUBSTITUTE(F8976,CHAR(160),"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77" spans="2:11" hidden="1" x14ac:dyDescent="0.25">
      <c r="B8977" s="20">
        <v>45946</v>
      </c>
      <c r="C8977" s="2" t="s">
        <v>1</v>
      </c>
      <c r="D8977" s="2" t="s">
        <v>2428</v>
      </c>
      <c r="E8977" s="2" t="s">
        <v>3</v>
      </c>
      <c r="F8977" s="2" t="s">
        <v>4187</v>
      </c>
      <c r="G8977" s="5">
        <v>12</v>
      </c>
      <c r="H8977" s="5">
        <v>47.99</v>
      </c>
      <c r="I8977" s="5">
        <v>575.88</v>
      </c>
      <c r="J8977" s="5">
        <v>24896.920000000002</v>
      </c>
      <c r="K8977" s="3" t="str" cm="1">
        <f t="array" ref="K8977">_xlfn.LET(_xlpm.d,UPPER(TRIM(CLEAN(SUBSTITUTE(F8977,CHAR(160),"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78" spans="2:11" hidden="1" x14ac:dyDescent="0.25">
      <c r="B8978" s="20">
        <v>45947</v>
      </c>
      <c r="C8978" s="2" t="s">
        <v>1</v>
      </c>
      <c r="D8978" s="2" t="s">
        <v>2145</v>
      </c>
      <c r="E8978" s="2" t="s">
        <v>195</v>
      </c>
      <c r="F8978" s="2" t="s">
        <v>4187</v>
      </c>
      <c r="G8978" s="5">
        <v>15</v>
      </c>
      <c r="H8978" s="5">
        <v>48.75</v>
      </c>
      <c r="I8978" s="5">
        <v>731.25</v>
      </c>
      <c r="J8978" s="5">
        <v>25628.170000000002</v>
      </c>
      <c r="K8978" s="3" t="str" cm="1">
        <f t="array" ref="K8978">_xlfn.LET(_xlpm.d,UPPER(TRIM(CLEAN(SUBSTITUTE(F8978,CHAR(160),"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79" spans="2:11" hidden="1" x14ac:dyDescent="0.25">
      <c r="B8979" s="20">
        <v>45947</v>
      </c>
      <c r="C8979" s="2" t="s">
        <v>1</v>
      </c>
      <c r="D8979" s="2" t="s">
        <v>1283</v>
      </c>
      <c r="E8979" s="2" t="s">
        <v>154</v>
      </c>
      <c r="F8979" s="2" t="s">
        <v>4187</v>
      </c>
      <c r="G8979" s="5">
        <v>40</v>
      </c>
      <c r="H8979" s="5">
        <v>48.75</v>
      </c>
      <c r="I8979" s="5">
        <v>1950</v>
      </c>
      <c r="J8979" s="5">
        <v>27578.170000000002</v>
      </c>
      <c r="K8979" s="3" t="str" cm="1">
        <f t="array" ref="K8979">_xlfn.LET(_xlpm.d,UPPER(TRIM(CLEAN(SUBSTITUTE(F8979,CHAR(160),"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80" spans="2:11" hidden="1" x14ac:dyDescent="0.25">
      <c r="B8980" s="20">
        <v>45947</v>
      </c>
      <c r="C8980" s="2" t="s">
        <v>1</v>
      </c>
      <c r="D8980" s="2" t="s">
        <v>1284</v>
      </c>
      <c r="E8980" s="2" t="s">
        <v>238</v>
      </c>
      <c r="F8980" s="2" t="s">
        <v>4187</v>
      </c>
      <c r="G8980" s="5">
        <v>20</v>
      </c>
      <c r="H8980" s="5">
        <v>48.75</v>
      </c>
      <c r="I8980" s="5">
        <v>975</v>
      </c>
      <c r="J8980" s="5">
        <v>28553.170000000002</v>
      </c>
      <c r="K8980" s="3" t="str" cm="1">
        <f t="array" ref="K8980">_xlfn.LET(_xlpm.d,UPPER(TRIM(CLEAN(SUBSTITUTE(F8980,CHAR(160),"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81" spans="2:11" hidden="1" x14ac:dyDescent="0.25">
      <c r="B8981" s="20">
        <v>45947</v>
      </c>
      <c r="C8981" s="2" t="s">
        <v>1</v>
      </c>
      <c r="D8981" s="2" t="s">
        <v>3221</v>
      </c>
      <c r="E8981" s="2" t="s">
        <v>243</v>
      </c>
      <c r="F8981" s="2" t="s">
        <v>4187</v>
      </c>
      <c r="G8981" s="5">
        <v>30</v>
      </c>
      <c r="H8981" s="5">
        <v>48.75</v>
      </c>
      <c r="I8981" s="5">
        <v>1462.5</v>
      </c>
      <c r="J8981" s="5">
        <v>30015.670000000002</v>
      </c>
      <c r="K8981" s="3" t="str" cm="1">
        <f t="array" ref="K8981">_xlfn.LET(_xlpm.d,UPPER(TRIM(CLEAN(SUBSTITUTE(F8981,CHAR(160),"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82" spans="2:11" hidden="1" x14ac:dyDescent="0.25">
      <c r="B8982" s="20">
        <v>45947</v>
      </c>
      <c r="C8982" s="2" t="s">
        <v>1</v>
      </c>
      <c r="D8982" s="2" t="s">
        <v>3888</v>
      </c>
      <c r="E8982" s="2" t="s">
        <v>165</v>
      </c>
      <c r="F8982" s="2" t="s">
        <v>4187</v>
      </c>
      <c r="G8982" s="5">
        <v>10</v>
      </c>
      <c r="H8982" s="5">
        <v>48.75</v>
      </c>
      <c r="I8982" s="5">
        <v>487.5</v>
      </c>
      <c r="J8982" s="5">
        <v>30503.170000000002</v>
      </c>
      <c r="K8982" s="3" t="str" cm="1">
        <f t="array" ref="K8982">_xlfn.LET(_xlpm.d,UPPER(TRIM(CLEAN(SUBSTITUTE(F8982,CHAR(160),"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83" spans="2:11" hidden="1" x14ac:dyDescent="0.25">
      <c r="B8983" s="20">
        <v>45947</v>
      </c>
      <c r="C8983" s="2" t="s">
        <v>1</v>
      </c>
      <c r="D8983" s="2" t="s">
        <v>3223</v>
      </c>
      <c r="E8983" s="2" t="s">
        <v>224</v>
      </c>
      <c r="F8983" s="2" t="s">
        <v>4187</v>
      </c>
      <c r="G8983" s="5">
        <v>50</v>
      </c>
      <c r="H8983" s="5">
        <v>48.75</v>
      </c>
      <c r="I8983" s="5">
        <v>2437.5</v>
      </c>
      <c r="J8983" s="5">
        <v>32940.67</v>
      </c>
      <c r="K8983" s="3" t="str" cm="1">
        <f t="array" ref="K8983">_xlfn.LET(_xlpm.d,UPPER(TRIM(CLEAN(SUBSTITUTE(F8983,CHAR(160),"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84" spans="2:11" hidden="1" x14ac:dyDescent="0.25">
      <c r="B8984" s="20">
        <v>45947</v>
      </c>
      <c r="C8984" s="2" t="s">
        <v>1</v>
      </c>
      <c r="D8984" s="2" t="s">
        <v>2149</v>
      </c>
      <c r="E8984" s="2" t="s">
        <v>311</v>
      </c>
      <c r="F8984" s="2" t="s">
        <v>4187</v>
      </c>
      <c r="G8984" s="5">
        <v>80</v>
      </c>
      <c r="H8984" s="5">
        <v>48.75</v>
      </c>
      <c r="I8984" s="5">
        <v>3900</v>
      </c>
      <c r="J8984" s="5">
        <v>36840.67</v>
      </c>
      <c r="K8984" s="3" t="str" cm="1">
        <f t="array" ref="K8984">_xlfn.LET(_xlpm.d,UPPER(TRIM(CLEAN(SUBSTITUTE(F8984,CHAR(160),"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85" spans="2:11" hidden="1" x14ac:dyDescent="0.25">
      <c r="B8985" s="20">
        <v>45947</v>
      </c>
      <c r="C8985" s="2" t="s">
        <v>1</v>
      </c>
      <c r="D8985" s="2" t="s">
        <v>3595</v>
      </c>
      <c r="E8985" s="2" t="s">
        <v>835</v>
      </c>
      <c r="F8985" s="2" t="s">
        <v>4187</v>
      </c>
      <c r="G8985" s="5">
        <v>10</v>
      </c>
      <c r="H8985" s="5">
        <v>47.99</v>
      </c>
      <c r="I8985" s="5">
        <v>479.9</v>
      </c>
      <c r="J8985" s="5">
        <v>37320.57</v>
      </c>
      <c r="K8985" s="3" t="str" cm="1">
        <f t="array" ref="K8985">_xlfn.LET(_xlpm.d,UPPER(TRIM(CLEAN(SUBSTITUTE(F8985,CHAR(160),"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86" spans="2:11" hidden="1" x14ac:dyDescent="0.25">
      <c r="B8986" s="20">
        <v>45951</v>
      </c>
      <c r="C8986" s="2" t="s">
        <v>1</v>
      </c>
      <c r="D8986" s="2" t="s">
        <v>707</v>
      </c>
      <c r="E8986" s="2" t="s">
        <v>143</v>
      </c>
      <c r="F8986" s="2" t="s">
        <v>4187</v>
      </c>
      <c r="G8986" s="5">
        <v>20</v>
      </c>
      <c r="H8986" s="5">
        <v>48.75</v>
      </c>
      <c r="I8986" s="5">
        <v>975</v>
      </c>
      <c r="J8986" s="5">
        <v>38295.57</v>
      </c>
      <c r="K8986" s="3" t="str" cm="1">
        <f t="array" ref="K8986">_xlfn.LET(_xlpm.d,UPPER(TRIM(CLEAN(SUBSTITUTE(F8986,CHAR(160),"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87" spans="2:11" hidden="1" x14ac:dyDescent="0.25">
      <c r="B8987" s="20">
        <v>45951</v>
      </c>
      <c r="C8987" s="2" t="s">
        <v>1</v>
      </c>
      <c r="D8987" s="2" t="s">
        <v>1288</v>
      </c>
      <c r="E8987" s="2" t="s">
        <v>162</v>
      </c>
      <c r="F8987" s="2" t="s">
        <v>4187</v>
      </c>
      <c r="G8987" s="5">
        <v>40</v>
      </c>
      <c r="H8987" s="5">
        <v>48.75</v>
      </c>
      <c r="I8987" s="5">
        <v>1950</v>
      </c>
      <c r="J8987" s="5">
        <v>40245.57</v>
      </c>
      <c r="K8987" s="3" t="str" cm="1">
        <f t="array" ref="K8987">_xlfn.LET(_xlpm.d,UPPER(TRIM(CLEAN(SUBSTITUTE(F8987,CHAR(160),"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88" spans="2:11" hidden="1" x14ac:dyDescent="0.25">
      <c r="B8988" s="20">
        <v>45953</v>
      </c>
      <c r="C8988" s="2" t="s">
        <v>1</v>
      </c>
      <c r="D8988" s="2" t="s">
        <v>2158</v>
      </c>
      <c r="E8988" s="2" t="s">
        <v>305</v>
      </c>
      <c r="F8988" s="2" t="s">
        <v>4187</v>
      </c>
      <c r="G8988" s="5">
        <v>30</v>
      </c>
      <c r="H8988" s="5">
        <v>48.75</v>
      </c>
      <c r="I8988" s="5">
        <v>1462.5</v>
      </c>
      <c r="J8988" s="5">
        <v>41708.07</v>
      </c>
      <c r="K8988" s="3" t="str" cm="1">
        <f t="array" ref="K8988">_xlfn.LET(_xlpm.d,UPPER(TRIM(CLEAN(SUBSTITUTE(F8988,CHAR(160),"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89" spans="2:11" hidden="1" x14ac:dyDescent="0.25">
      <c r="B8989" s="20">
        <v>45954</v>
      </c>
      <c r="C8989" s="2" t="s">
        <v>1</v>
      </c>
      <c r="D8989" s="2" t="s">
        <v>3234</v>
      </c>
      <c r="E8989" s="2" t="s">
        <v>279</v>
      </c>
      <c r="F8989" s="2" t="s">
        <v>4187</v>
      </c>
      <c r="G8989" s="5">
        <v>20</v>
      </c>
      <c r="H8989" s="5">
        <v>48.75</v>
      </c>
      <c r="I8989" s="5">
        <v>975</v>
      </c>
      <c r="J8989" s="5">
        <v>42683.07</v>
      </c>
      <c r="K8989" s="3" t="str" cm="1">
        <f t="array" ref="K8989">_xlfn.LET(_xlpm.d,UPPER(TRIM(CLEAN(SUBSTITUTE(F8989,CHAR(160),"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90" spans="2:11" hidden="1" x14ac:dyDescent="0.25">
      <c r="B8990" s="20">
        <v>45954</v>
      </c>
      <c r="C8990" s="2" t="s">
        <v>1</v>
      </c>
      <c r="D8990" s="2" t="s">
        <v>1147</v>
      </c>
      <c r="E8990" s="2" t="s">
        <v>238</v>
      </c>
      <c r="F8990" s="2" t="s">
        <v>4187</v>
      </c>
      <c r="G8990" s="5">
        <v>20</v>
      </c>
      <c r="H8990" s="5">
        <v>48.75</v>
      </c>
      <c r="I8990" s="5">
        <v>975</v>
      </c>
      <c r="J8990" s="5">
        <v>43658.07</v>
      </c>
      <c r="K8990" s="3" t="str" cm="1">
        <f t="array" ref="K8990">_xlfn.LET(_xlpm.d,UPPER(TRIM(CLEAN(SUBSTITUTE(F8990,CHAR(160),"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91" spans="2:11" hidden="1" x14ac:dyDescent="0.25">
      <c r="B8991" s="20">
        <v>45954</v>
      </c>
      <c r="C8991" s="2" t="s">
        <v>1</v>
      </c>
      <c r="D8991" s="2" t="s">
        <v>3844</v>
      </c>
      <c r="E8991" s="2" t="s">
        <v>195</v>
      </c>
      <c r="F8991" s="2" t="s">
        <v>4187</v>
      </c>
      <c r="G8991" s="5">
        <v>12</v>
      </c>
      <c r="H8991" s="5">
        <v>48.75</v>
      </c>
      <c r="I8991" s="5">
        <v>585</v>
      </c>
      <c r="J8991" s="5">
        <v>44243.07</v>
      </c>
      <c r="K8991" s="3" t="str" cm="1">
        <f t="array" ref="K8991">_xlfn.LET(_xlpm.d,UPPER(TRIM(CLEAN(SUBSTITUTE(F8991,CHAR(160),"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92" spans="2:11" hidden="1" x14ac:dyDescent="0.25">
      <c r="B8992" s="20">
        <v>45954</v>
      </c>
      <c r="C8992" s="2" t="s">
        <v>1</v>
      </c>
      <c r="D8992" s="2" t="s">
        <v>3240</v>
      </c>
      <c r="E8992" s="2" t="s">
        <v>307</v>
      </c>
      <c r="F8992" s="2" t="s">
        <v>4187</v>
      </c>
      <c r="G8992" s="5">
        <v>100</v>
      </c>
      <c r="H8992" s="5">
        <v>33.5</v>
      </c>
      <c r="I8992" s="5">
        <v>3350</v>
      </c>
      <c r="J8992" s="5">
        <v>47593.07</v>
      </c>
      <c r="K8992" s="3" t="str" cm="1">
        <f t="array" ref="K8992">_xlfn.LET(_xlpm.d,UPPER(TRIM(CLEAN(SUBSTITUTE(F8992,CHAR(160),"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93" spans="2:11" hidden="1" x14ac:dyDescent="0.25">
      <c r="B8993" s="20">
        <v>45957</v>
      </c>
      <c r="C8993" s="2" t="s">
        <v>1</v>
      </c>
      <c r="D8993" s="2" t="s">
        <v>4193</v>
      </c>
      <c r="E8993" s="2" t="s">
        <v>1235</v>
      </c>
      <c r="F8993" s="2" t="s">
        <v>4187</v>
      </c>
      <c r="G8993" s="5">
        <v>12</v>
      </c>
      <c r="H8993" s="5">
        <v>47.99</v>
      </c>
      <c r="I8993" s="5">
        <v>575.88</v>
      </c>
      <c r="J8993" s="5">
        <v>48168.95</v>
      </c>
      <c r="K8993" s="3" t="str" cm="1">
        <f t="array" ref="K8993">_xlfn.LET(_xlpm.d,UPPER(TRIM(CLEAN(SUBSTITUTE(F8993,CHAR(160),"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94" spans="2:11" hidden="1" x14ac:dyDescent="0.25">
      <c r="B8994" s="20">
        <v>45958</v>
      </c>
      <c r="C8994" s="2" t="s">
        <v>1</v>
      </c>
      <c r="D8994" s="2" t="s">
        <v>2171</v>
      </c>
      <c r="E8994" s="2" t="s">
        <v>214</v>
      </c>
      <c r="F8994" s="2" t="s">
        <v>4187</v>
      </c>
      <c r="G8994" s="5">
        <v>20</v>
      </c>
      <c r="H8994" s="5">
        <v>48.75</v>
      </c>
      <c r="I8994" s="5">
        <v>975</v>
      </c>
      <c r="J8994" s="5">
        <v>49143.95</v>
      </c>
      <c r="K8994" s="3" t="str" cm="1">
        <f t="array" ref="K8994">_xlfn.LET(_xlpm.d,UPPER(TRIM(CLEAN(SUBSTITUTE(F8994,CHAR(160),"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95" spans="2:11" hidden="1" x14ac:dyDescent="0.25">
      <c r="B8995" s="20">
        <v>45958</v>
      </c>
      <c r="C8995" s="2" t="s">
        <v>1</v>
      </c>
      <c r="D8995" s="2" t="s">
        <v>2173</v>
      </c>
      <c r="E8995" s="2" t="s">
        <v>165</v>
      </c>
      <c r="F8995" s="2" t="s">
        <v>4187</v>
      </c>
      <c r="G8995" s="5">
        <v>10</v>
      </c>
      <c r="H8995" s="5">
        <v>48.75</v>
      </c>
      <c r="I8995" s="5">
        <v>487.5</v>
      </c>
      <c r="J8995" s="5">
        <v>49631.45</v>
      </c>
      <c r="K8995" s="3" t="str" cm="1">
        <f t="array" ref="K8995">_xlfn.LET(_xlpm.d,UPPER(TRIM(CLEAN(SUBSTITUTE(F8995,CHAR(160),"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96" spans="2:11" hidden="1" x14ac:dyDescent="0.25">
      <c r="B8996" s="20">
        <v>45958</v>
      </c>
      <c r="C8996" s="2" t="s">
        <v>1</v>
      </c>
      <c r="D8996" s="2" t="s">
        <v>2175</v>
      </c>
      <c r="E8996" s="2" t="s">
        <v>263</v>
      </c>
      <c r="F8996" s="2" t="s">
        <v>4187</v>
      </c>
      <c r="G8996" s="5">
        <v>15</v>
      </c>
      <c r="H8996" s="5">
        <v>48.75</v>
      </c>
      <c r="I8996" s="5">
        <v>731.25</v>
      </c>
      <c r="J8996" s="5">
        <v>50362.7</v>
      </c>
      <c r="K8996" s="3" t="str" cm="1">
        <f t="array" ref="K8996">_xlfn.LET(_xlpm.d,UPPER(TRIM(CLEAN(SUBSTITUTE(F8996,CHAR(160),"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97" spans="2:11" hidden="1" x14ac:dyDescent="0.25">
      <c r="B8997" s="20">
        <v>45959</v>
      </c>
      <c r="C8997" s="2" t="s">
        <v>1</v>
      </c>
      <c r="D8997" s="2" t="s">
        <v>1153</v>
      </c>
      <c r="E8997" s="2" t="s">
        <v>149</v>
      </c>
      <c r="F8997" s="2" t="s">
        <v>4187</v>
      </c>
      <c r="G8997" s="5">
        <v>15</v>
      </c>
      <c r="H8997" s="5">
        <v>48.75</v>
      </c>
      <c r="I8997" s="5">
        <v>731.25</v>
      </c>
      <c r="J8997" s="5">
        <v>51093.95</v>
      </c>
      <c r="K8997" s="3" t="str" cm="1">
        <f t="array" ref="K8997">_xlfn.LET(_xlpm.d,UPPER(TRIM(CLEAN(SUBSTITUTE(F8997,CHAR(160),"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98" spans="2:11" hidden="1" x14ac:dyDescent="0.25">
      <c r="B8998" s="20">
        <v>45960</v>
      </c>
      <c r="C8998" s="2" t="s">
        <v>1</v>
      </c>
      <c r="D8998" s="2" t="s">
        <v>1157</v>
      </c>
      <c r="E8998" s="2" t="s">
        <v>135</v>
      </c>
      <c r="F8998" s="2" t="s">
        <v>4187</v>
      </c>
      <c r="G8998" s="5">
        <v>10</v>
      </c>
      <c r="H8998" s="5">
        <v>48.75</v>
      </c>
      <c r="I8998" s="5">
        <v>487.5</v>
      </c>
      <c r="J8998" s="5">
        <v>51581.45</v>
      </c>
      <c r="K8998" s="3" t="str" cm="1">
        <f t="array" ref="K8998">_xlfn.LET(_xlpm.d,UPPER(TRIM(CLEAN(SUBSTITUTE(F8998,CHAR(160),"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8999" spans="2:11" hidden="1" x14ac:dyDescent="0.25">
      <c r="B8999" s="20">
        <v>45960</v>
      </c>
      <c r="C8999" s="2" t="s">
        <v>1</v>
      </c>
      <c r="D8999" s="2" t="s">
        <v>3251</v>
      </c>
      <c r="E8999" s="2" t="s">
        <v>120</v>
      </c>
      <c r="F8999" s="2" t="s">
        <v>4194</v>
      </c>
      <c r="G8999" s="5">
        <v>6</v>
      </c>
      <c r="H8999" s="5">
        <v>21.95</v>
      </c>
      <c r="I8999" s="5">
        <v>131.69999999999999</v>
      </c>
      <c r="J8999" s="5">
        <v>51713.149999999994</v>
      </c>
      <c r="K8999" s="3" t="str" cm="1">
        <f t="array" ref="K8999">_xlfn.LET(_xlpm.d,UPPER(TRIM(CLEAN(SUBSTITUTE(F8999,CHAR(160),"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00" spans="2:11" hidden="1" x14ac:dyDescent="0.25">
      <c r="B9000" s="20">
        <v>45961</v>
      </c>
      <c r="C9000" s="2" t="s">
        <v>1</v>
      </c>
      <c r="D9000" s="2" t="s">
        <v>1158</v>
      </c>
      <c r="E9000" s="2" t="s">
        <v>154</v>
      </c>
      <c r="F9000" s="2" t="s">
        <v>4187</v>
      </c>
      <c r="G9000" s="5">
        <v>15</v>
      </c>
      <c r="H9000" s="5">
        <v>48.75</v>
      </c>
      <c r="I9000" s="5">
        <v>731.25</v>
      </c>
      <c r="J9000" s="5">
        <v>52444.399999999994</v>
      </c>
      <c r="K9000" s="3" t="str" cm="1">
        <f t="array" ref="K9000">_xlfn.LET(_xlpm.d,UPPER(TRIM(CLEAN(SUBSTITUTE(F9000,CHAR(160),"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01" spans="2:11" hidden="1" x14ac:dyDescent="0.25">
      <c r="B9001" s="20">
        <v>45961</v>
      </c>
      <c r="C9001" s="2" t="s">
        <v>1</v>
      </c>
      <c r="D9001" s="2" t="s">
        <v>2181</v>
      </c>
      <c r="E9001" s="2" t="s">
        <v>305</v>
      </c>
      <c r="F9001" s="2" t="s">
        <v>4187</v>
      </c>
      <c r="G9001" s="5">
        <v>40</v>
      </c>
      <c r="H9001" s="5">
        <v>48.75</v>
      </c>
      <c r="I9001" s="5">
        <v>1950</v>
      </c>
      <c r="J9001" s="5">
        <v>54394.399999999994</v>
      </c>
      <c r="K9001" s="3" t="str" cm="1">
        <f t="array" ref="K9001">_xlfn.LET(_xlpm.d,UPPER(TRIM(CLEAN(SUBSTITUTE(F9001,CHAR(160),"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02" spans="2:11" hidden="1" x14ac:dyDescent="0.25">
      <c r="B9002" s="20">
        <v>45965</v>
      </c>
      <c r="C9002" s="2" t="s">
        <v>1</v>
      </c>
      <c r="D9002" s="2" t="s">
        <v>714</v>
      </c>
      <c r="E9002" s="2" t="s">
        <v>214</v>
      </c>
      <c r="F9002" s="2" t="s">
        <v>4187</v>
      </c>
      <c r="G9002" s="5">
        <v>20</v>
      </c>
      <c r="H9002" s="5">
        <v>48.75</v>
      </c>
      <c r="I9002" s="5">
        <v>975</v>
      </c>
      <c r="J9002" s="5">
        <v>55369.399999999994</v>
      </c>
      <c r="K9002" s="3" t="str" cm="1">
        <f t="array" ref="K9002">_xlfn.LET(_xlpm.d,UPPER(TRIM(CLEAN(SUBSTITUTE(F9002,CHAR(160),"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03" spans="2:11" hidden="1" x14ac:dyDescent="0.25">
      <c r="B9003" s="20">
        <v>45965</v>
      </c>
      <c r="C9003" s="2" t="s">
        <v>1</v>
      </c>
      <c r="D9003" s="2" t="s">
        <v>2430</v>
      </c>
      <c r="E9003" s="2" t="s">
        <v>143</v>
      </c>
      <c r="F9003" s="2" t="s">
        <v>4187</v>
      </c>
      <c r="G9003" s="5">
        <v>20</v>
      </c>
      <c r="H9003" s="5">
        <v>48.75</v>
      </c>
      <c r="I9003" s="5">
        <v>975</v>
      </c>
      <c r="J9003" s="5">
        <v>56344.399999999994</v>
      </c>
      <c r="K9003" s="3" t="str" cm="1">
        <f t="array" ref="K9003">_xlfn.LET(_xlpm.d,UPPER(TRIM(CLEAN(SUBSTITUTE(F9003,CHAR(160),"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04" spans="2:11" hidden="1" x14ac:dyDescent="0.25">
      <c r="B9004" s="20">
        <v>45965</v>
      </c>
      <c r="C9004" s="2" t="s">
        <v>1</v>
      </c>
      <c r="D9004" s="2" t="s">
        <v>715</v>
      </c>
      <c r="E9004" s="2" t="s">
        <v>261</v>
      </c>
      <c r="F9004" s="2" t="s">
        <v>4187</v>
      </c>
      <c r="G9004" s="5">
        <v>10</v>
      </c>
      <c r="H9004" s="5">
        <v>48.75</v>
      </c>
      <c r="I9004" s="5">
        <v>487.5</v>
      </c>
      <c r="J9004" s="5">
        <v>56831.899999999994</v>
      </c>
      <c r="K9004" s="3" t="str" cm="1">
        <f t="array" ref="K9004">_xlfn.LET(_xlpm.d,UPPER(TRIM(CLEAN(SUBSTITUTE(F9004,CHAR(160),"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05" spans="2:11" hidden="1" x14ac:dyDescent="0.25">
      <c r="B9005" s="20">
        <v>45965</v>
      </c>
      <c r="C9005" s="2" t="s">
        <v>1</v>
      </c>
      <c r="D9005" s="2" t="s">
        <v>3893</v>
      </c>
      <c r="E9005" s="2" t="s">
        <v>141</v>
      </c>
      <c r="F9005" s="2" t="s">
        <v>4187</v>
      </c>
      <c r="G9005" s="5">
        <v>15</v>
      </c>
      <c r="H9005" s="5">
        <v>48.75</v>
      </c>
      <c r="I9005" s="5">
        <v>731.25</v>
      </c>
      <c r="J9005" s="5">
        <v>57563.149999999994</v>
      </c>
      <c r="K9005" s="3" t="str" cm="1">
        <f t="array" ref="K9005">_xlfn.LET(_xlpm.d,UPPER(TRIM(CLEAN(SUBSTITUTE(F9005,CHAR(160),"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06" spans="2:11" hidden="1" x14ac:dyDescent="0.25">
      <c r="B9006" s="20">
        <v>45965</v>
      </c>
      <c r="C9006" s="2" t="s">
        <v>1</v>
      </c>
      <c r="D9006" s="2" t="s">
        <v>716</v>
      </c>
      <c r="E9006" s="2" t="s">
        <v>273</v>
      </c>
      <c r="F9006" s="2" t="s">
        <v>4187</v>
      </c>
      <c r="G9006" s="5">
        <v>20</v>
      </c>
      <c r="H9006" s="5">
        <v>48.75</v>
      </c>
      <c r="I9006" s="5">
        <v>975</v>
      </c>
      <c r="J9006" s="5">
        <v>58538.149999999994</v>
      </c>
      <c r="K9006" s="3" t="str" cm="1">
        <f t="array" ref="K9006">_xlfn.LET(_xlpm.d,UPPER(TRIM(CLEAN(SUBSTITUTE(F9006,CHAR(160),"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07" spans="2:11" hidden="1" x14ac:dyDescent="0.25">
      <c r="B9007" s="20">
        <v>45968</v>
      </c>
      <c r="C9007" s="2" t="s">
        <v>1</v>
      </c>
      <c r="D9007" s="2" t="s">
        <v>1165</v>
      </c>
      <c r="E9007" s="2" t="s">
        <v>154</v>
      </c>
      <c r="F9007" s="2" t="s">
        <v>4187</v>
      </c>
      <c r="G9007" s="5">
        <v>45</v>
      </c>
      <c r="H9007" s="5">
        <v>48.75</v>
      </c>
      <c r="I9007" s="5">
        <v>2193.75</v>
      </c>
      <c r="J9007" s="5">
        <v>60731.899999999994</v>
      </c>
      <c r="K9007" s="3" t="str" cm="1">
        <f t="array" ref="K9007">_xlfn.LET(_xlpm.d,UPPER(TRIM(CLEAN(SUBSTITUTE(F9007,CHAR(160),"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08" spans="2:11" hidden="1" x14ac:dyDescent="0.25">
      <c r="B9008" s="20">
        <v>45968</v>
      </c>
      <c r="C9008" s="2" t="s">
        <v>1</v>
      </c>
      <c r="D9008" s="2" t="s">
        <v>3269</v>
      </c>
      <c r="E9008" s="2" t="s">
        <v>195</v>
      </c>
      <c r="F9008" s="2" t="s">
        <v>4187</v>
      </c>
      <c r="G9008" s="5">
        <v>10</v>
      </c>
      <c r="H9008" s="5">
        <v>48.75</v>
      </c>
      <c r="I9008" s="5">
        <v>487.5</v>
      </c>
      <c r="J9008" s="5">
        <v>61219.399999999994</v>
      </c>
      <c r="K9008" s="3" t="str" cm="1">
        <f t="array" ref="K9008">_xlfn.LET(_xlpm.d,UPPER(TRIM(CLEAN(SUBSTITUTE(F9008,CHAR(160),"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09" spans="2:11" hidden="1" x14ac:dyDescent="0.25">
      <c r="B9009" s="20">
        <v>45968</v>
      </c>
      <c r="C9009" s="2" t="s">
        <v>1</v>
      </c>
      <c r="D9009" s="2" t="s">
        <v>3275</v>
      </c>
      <c r="E9009" s="2" t="s">
        <v>224</v>
      </c>
      <c r="F9009" s="2" t="s">
        <v>4195</v>
      </c>
      <c r="G9009" s="5">
        <v>10</v>
      </c>
      <c r="H9009" s="5">
        <v>48.75</v>
      </c>
      <c r="I9009" s="5">
        <v>487.5</v>
      </c>
      <c r="J9009" s="5">
        <v>61706.899999999994</v>
      </c>
      <c r="K9009" s="3" t="str" cm="1">
        <f t="array" ref="K9009">_xlfn.LET(_xlpm.d,UPPER(TRIM(CLEAN(SUBSTITUTE(F9009,CHAR(160),"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10" spans="2:11" hidden="1" x14ac:dyDescent="0.25">
      <c r="B9010" s="20">
        <v>45972</v>
      </c>
      <c r="C9010" s="2" t="s">
        <v>1</v>
      </c>
      <c r="D9010" s="2" t="s">
        <v>724</v>
      </c>
      <c r="E9010" s="2" t="s">
        <v>143</v>
      </c>
      <c r="F9010" s="2" t="s">
        <v>4187</v>
      </c>
      <c r="G9010" s="5">
        <v>10</v>
      </c>
      <c r="H9010" s="5">
        <v>48.75</v>
      </c>
      <c r="I9010" s="5">
        <v>487.5</v>
      </c>
      <c r="J9010" s="5">
        <v>62194.399999999994</v>
      </c>
      <c r="K9010" s="3" t="str" cm="1">
        <f t="array" ref="K9010">_xlfn.LET(_xlpm.d,UPPER(TRIM(CLEAN(SUBSTITUTE(F9010,CHAR(160),"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11" spans="2:11" hidden="1" x14ac:dyDescent="0.25">
      <c r="B9011" s="20">
        <v>45972</v>
      </c>
      <c r="C9011" s="2" t="s">
        <v>1</v>
      </c>
      <c r="D9011" s="2" t="s">
        <v>3895</v>
      </c>
      <c r="E9011" s="2" t="s">
        <v>261</v>
      </c>
      <c r="F9011" s="2" t="s">
        <v>4187</v>
      </c>
      <c r="G9011" s="5">
        <v>10</v>
      </c>
      <c r="H9011" s="5">
        <v>48.75</v>
      </c>
      <c r="I9011" s="5">
        <v>487.5</v>
      </c>
      <c r="J9011" s="5">
        <v>62681.899999999994</v>
      </c>
      <c r="K9011" s="3" t="str" cm="1">
        <f t="array" ref="K9011">_xlfn.LET(_xlpm.d,UPPER(TRIM(CLEAN(SUBSTITUTE(F9011,CHAR(160),"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12" spans="2:11" hidden="1" x14ac:dyDescent="0.25">
      <c r="B9012" s="20">
        <v>45972</v>
      </c>
      <c r="C9012" s="2" t="s">
        <v>1</v>
      </c>
      <c r="D9012" s="2" t="s">
        <v>2193</v>
      </c>
      <c r="E9012" s="2" t="s">
        <v>165</v>
      </c>
      <c r="F9012" s="2" t="s">
        <v>4187</v>
      </c>
      <c r="G9012" s="5">
        <v>10</v>
      </c>
      <c r="H9012" s="5">
        <v>48.75</v>
      </c>
      <c r="I9012" s="5">
        <v>487.5</v>
      </c>
      <c r="J9012" s="5">
        <v>63169.399999999994</v>
      </c>
      <c r="K9012" s="3" t="str" cm="1">
        <f t="array" ref="K9012">_xlfn.LET(_xlpm.d,UPPER(TRIM(CLEAN(SUBSTITUTE(F9012,CHAR(160),"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13" spans="2:11" hidden="1" x14ac:dyDescent="0.25">
      <c r="B9013" s="20">
        <v>45972</v>
      </c>
      <c r="C9013" s="2" t="s">
        <v>1</v>
      </c>
      <c r="D9013" s="2" t="s">
        <v>2194</v>
      </c>
      <c r="E9013" s="2" t="s">
        <v>276</v>
      </c>
      <c r="F9013" s="2" t="s">
        <v>4187</v>
      </c>
      <c r="G9013" s="5">
        <v>5</v>
      </c>
      <c r="H9013" s="5">
        <v>48.75</v>
      </c>
      <c r="I9013" s="5">
        <v>243.75</v>
      </c>
      <c r="J9013" s="5">
        <v>63413.149999999994</v>
      </c>
      <c r="K9013" s="3" t="str" cm="1">
        <f t="array" ref="K9013">_xlfn.LET(_xlpm.d,UPPER(TRIM(CLEAN(SUBSTITUTE(F9013,CHAR(160),"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14" spans="2:11" hidden="1" x14ac:dyDescent="0.25">
      <c r="B9014" s="20">
        <v>45974</v>
      </c>
      <c r="C9014" s="2" t="s">
        <v>1</v>
      </c>
      <c r="D9014" s="2" t="s">
        <v>1508</v>
      </c>
      <c r="E9014" s="2" t="s">
        <v>135</v>
      </c>
      <c r="F9014" s="2" t="s">
        <v>4187</v>
      </c>
      <c r="G9014" s="5">
        <v>20</v>
      </c>
      <c r="H9014" s="5">
        <v>48.75</v>
      </c>
      <c r="I9014" s="5">
        <v>975</v>
      </c>
      <c r="J9014" s="5">
        <v>64388.149999999994</v>
      </c>
      <c r="K9014" s="3" t="str" cm="1">
        <f t="array" ref="K9014">_xlfn.LET(_xlpm.d,UPPER(TRIM(CLEAN(SUBSTITUTE(F9014,CHAR(160),"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15" spans="2:11" hidden="1" x14ac:dyDescent="0.25">
      <c r="B9015" s="20">
        <v>45974</v>
      </c>
      <c r="C9015" s="2" t="s">
        <v>1</v>
      </c>
      <c r="D9015" s="2" t="s">
        <v>4013</v>
      </c>
      <c r="E9015" s="2" t="s">
        <v>286</v>
      </c>
      <c r="F9015" s="2" t="s">
        <v>4187</v>
      </c>
      <c r="G9015" s="5">
        <v>12</v>
      </c>
      <c r="H9015" s="5">
        <v>48.75</v>
      </c>
      <c r="I9015" s="5">
        <v>585</v>
      </c>
      <c r="J9015" s="5">
        <v>64973.149999999994</v>
      </c>
      <c r="K9015" s="3" t="str" cm="1">
        <f t="array" ref="K9015">_xlfn.LET(_xlpm.d,UPPER(TRIM(CLEAN(SUBSTITUTE(F9015,CHAR(160),"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16" spans="2:11" hidden="1" x14ac:dyDescent="0.25">
      <c r="B9016" s="20">
        <v>45974</v>
      </c>
      <c r="C9016" s="2" t="s">
        <v>1</v>
      </c>
      <c r="D9016" s="2" t="s">
        <v>3284</v>
      </c>
      <c r="E9016" s="2" t="s">
        <v>3</v>
      </c>
      <c r="F9016" s="2" t="s">
        <v>4187</v>
      </c>
      <c r="G9016" s="5">
        <v>8</v>
      </c>
      <c r="H9016" s="5">
        <v>47.99</v>
      </c>
      <c r="I9016" s="5">
        <v>383.92</v>
      </c>
      <c r="J9016" s="5">
        <v>65357.069999999992</v>
      </c>
      <c r="K9016" s="3" t="str" cm="1">
        <f t="array" ref="K9016">_xlfn.LET(_xlpm.d,UPPER(TRIM(CLEAN(SUBSTITUTE(F9016,CHAR(160),"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17" spans="2:11" hidden="1" x14ac:dyDescent="0.25">
      <c r="B9017" s="20">
        <v>45974</v>
      </c>
      <c r="C9017" s="2" t="s">
        <v>1</v>
      </c>
      <c r="D9017" s="2" t="s">
        <v>2196</v>
      </c>
      <c r="E9017" s="2" t="s">
        <v>305</v>
      </c>
      <c r="F9017" s="2" t="s">
        <v>4187</v>
      </c>
      <c r="G9017" s="5">
        <v>30</v>
      </c>
      <c r="H9017" s="5">
        <v>48.75</v>
      </c>
      <c r="I9017" s="5">
        <v>1462.5</v>
      </c>
      <c r="J9017" s="5">
        <v>66819.569999999992</v>
      </c>
      <c r="K9017" s="3" t="str" cm="1">
        <f t="array" ref="K9017">_xlfn.LET(_xlpm.d,UPPER(TRIM(CLEAN(SUBSTITUTE(F9017,CHAR(160),"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18" spans="2:11" hidden="1" x14ac:dyDescent="0.25">
      <c r="B9018" s="20">
        <v>45975</v>
      </c>
      <c r="C9018" s="2" t="s">
        <v>1</v>
      </c>
      <c r="D9018" s="2" t="s">
        <v>2197</v>
      </c>
      <c r="E9018" s="2" t="s">
        <v>243</v>
      </c>
      <c r="F9018" s="2" t="s">
        <v>4187</v>
      </c>
      <c r="G9018" s="5">
        <v>20</v>
      </c>
      <c r="H9018" s="5">
        <v>48.75</v>
      </c>
      <c r="I9018" s="5">
        <v>975</v>
      </c>
      <c r="J9018" s="5">
        <v>67794.569999999992</v>
      </c>
      <c r="K9018" s="3" t="str" cm="1">
        <f t="array" ref="K9018">_xlfn.LET(_xlpm.d,UPPER(TRIM(CLEAN(SUBSTITUTE(F9018,CHAR(160),"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19" spans="2:11" hidden="1" x14ac:dyDescent="0.25">
      <c r="B9019" s="20">
        <v>45975</v>
      </c>
      <c r="C9019" s="2" t="s">
        <v>1</v>
      </c>
      <c r="D9019" s="2" t="s">
        <v>1172</v>
      </c>
      <c r="E9019" s="2" t="s">
        <v>154</v>
      </c>
      <c r="F9019" s="2" t="s">
        <v>4187</v>
      </c>
      <c r="G9019" s="5">
        <v>14</v>
      </c>
      <c r="H9019" s="5">
        <v>48.75</v>
      </c>
      <c r="I9019" s="5">
        <v>682.5</v>
      </c>
      <c r="J9019" s="5">
        <v>68477.069999999992</v>
      </c>
      <c r="K9019" s="3" t="str" cm="1">
        <f t="array" ref="K9019">_xlfn.LET(_xlpm.d,UPPER(TRIM(CLEAN(SUBSTITUTE(F9019,CHAR(160),"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20" spans="2:11" hidden="1" x14ac:dyDescent="0.25">
      <c r="B9020" s="20">
        <v>45975</v>
      </c>
      <c r="C9020" s="2" t="s">
        <v>1</v>
      </c>
      <c r="D9020" s="2" t="s">
        <v>2202</v>
      </c>
      <c r="E9020" s="2" t="s">
        <v>224</v>
      </c>
      <c r="F9020" s="2" t="s">
        <v>4187</v>
      </c>
      <c r="G9020" s="5">
        <v>39</v>
      </c>
      <c r="H9020" s="5">
        <v>48.75</v>
      </c>
      <c r="I9020" s="5">
        <v>1901.25</v>
      </c>
      <c r="J9020" s="5">
        <v>70378.319999999992</v>
      </c>
      <c r="K9020" s="3" t="str" cm="1">
        <f t="array" ref="K9020">_xlfn.LET(_xlpm.d,UPPER(TRIM(CLEAN(SUBSTITUTE(F9020,CHAR(160),"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21" spans="2:11" hidden="1" x14ac:dyDescent="0.25">
      <c r="B9021" s="20">
        <v>45979</v>
      </c>
      <c r="C9021" s="2" t="s">
        <v>1</v>
      </c>
      <c r="D9021" s="2" t="s">
        <v>4196</v>
      </c>
      <c r="E9021" s="2" t="s">
        <v>214</v>
      </c>
      <c r="F9021" s="2" t="s">
        <v>4187</v>
      </c>
      <c r="G9021" s="5">
        <v>10</v>
      </c>
      <c r="H9021" s="5">
        <v>48.75</v>
      </c>
      <c r="I9021" s="5">
        <v>487.5</v>
      </c>
      <c r="J9021" s="5">
        <v>70865.819999999992</v>
      </c>
      <c r="K9021" s="3" t="str" cm="1">
        <f t="array" ref="K9021">_xlfn.LET(_xlpm.d,UPPER(TRIM(CLEAN(SUBSTITUTE(F9021,CHAR(160),"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22" spans="2:11" hidden="1" x14ac:dyDescent="0.25">
      <c r="B9022" s="20">
        <v>45979</v>
      </c>
      <c r="C9022" s="2" t="s">
        <v>1</v>
      </c>
      <c r="D9022" s="2" t="s">
        <v>2207</v>
      </c>
      <c r="E9022" s="2" t="s">
        <v>311</v>
      </c>
      <c r="F9022" s="2" t="s">
        <v>4187</v>
      </c>
      <c r="G9022" s="5">
        <v>40</v>
      </c>
      <c r="H9022" s="5">
        <v>48.75</v>
      </c>
      <c r="I9022" s="5">
        <v>1950</v>
      </c>
      <c r="J9022" s="5">
        <v>72815.819999999992</v>
      </c>
      <c r="K9022" s="3" t="str" cm="1">
        <f t="array" ref="K9022">_xlfn.LET(_xlpm.d,UPPER(TRIM(CLEAN(SUBSTITUTE(F9022,CHAR(160),"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23" spans="2:11" hidden="1" x14ac:dyDescent="0.25">
      <c r="B9023" s="20">
        <v>45980</v>
      </c>
      <c r="C9023" s="2" t="s">
        <v>1</v>
      </c>
      <c r="D9023" s="2" t="s">
        <v>2208</v>
      </c>
      <c r="E9023" s="2" t="s">
        <v>189</v>
      </c>
      <c r="F9023" s="2" t="s">
        <v>4187</v>
      </c>
      <c r="G9023" s="5">
        <v>10</v>
      </c>
      <c r="H9023" s="5">
        <v>48.75</v>
      </c>
      <c r="I9023" s="5">
        <v>487.5</v>
      </c>
      <c r="J9023" s="5">
        <v>73303.319999999992</v>
      </c>
      <c r="K9023" s="3" t="str" cm="1">
        <f t="array" ref="K9023">_xlfn.LET(_xlpm.d,UPPER(TRIM(CLEAN(SUBSTITUTE(F9023,CHAR(160),"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24" spans="2:11" hidden="1" x14ac:dyDescent="0.25">
      <c r="B9024" s="20">
        <v>45981</v>
      </c>
      <c r="C9024" s="2" t="s">
        <v>1</v>
      </c>
      <c r="D9024" s="2" t="s">
        <v>1177</v>
      </c>
      <c r="E9024" s="2" t="s">
        <v>135</v>
      </c>
      <c r="F9024" s="2" t="s">
        <v>4187</v>
      </c>
      <c r="G9024" s="5">
        <v>30</v>
      </c>
      <c r="H9024" s="5">
        <v>48.75</v>
      </c>
      <c r="I9024" s="5">
        <v>1462.5</v>
      </c>
      <c r="J9024" s="5">
        <v>74765.819999999992</v>
      </c>
      <c r="K9024" s="3" t="str" cm="1">
        <f t="array" ref="K9024">_xlfn.LET(_xlpm.d,UPPER(TRIM(CLEAN(SUBSTITUTE(F9024,CHAR(160),"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25" spans="2:11" hidden="1" x14ac:dyDescent="0.25">
      <c r="B9025" s="20">
        <v>45981</v>
      </c>
      <c r="C9025" s="2" t="s">
        <v>1</v>
      </c>
      <c r="D9025" s="2" t="s">
        <v>1179</v>
      </c>
      <c r="E9025" s="2" t="s">
        <v>197</v>
      </c>
      <c r="F9025" s="2" t="s">
        <v>4187</v>
      </c>
      <c r="G9025" s="5">
        <v>46</v>
      </c>
      <c r="H9025" s="5">
        <v>48.75</v>
      </c>
      <c r="I9025" s="5">
        <v>2242.5</v>
      </c>
      <c r="J9025" s="5">
        <v>77008.319999999992</v>
      </c>
      <c r="K9025" s="3" t="str" cm="1">
        <f t="array" ref="K9025">_xlfn.LET(_xlpm.d,UPPER(TRIM(CLEAN(SUBSTITUTE(F9025,CHAR(160),"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26" spans="2:11" hidden="1" x14ac:dyDescent="0.25">
      <c r="B9026" s="20">
        <v>45982</v>
      </c>
      <c r="C9026" s="2" t="s">
        <v>1</v>
      </c>
      <c r="D9026" s="2" t="s">
        <v>3291</v>
      </c>
      <c r="E9026" s="2" t="s">
        <v>243</v>
      </c>
      <c r="F9026" s="2" t="s">
        <v>4187</v>
      </c>
      <c r="G9026" s="5">
        <v>10</v>
      </c>
      <c r="H9026" s="5">
        <v>48.75</v>
      </c>
      <c r="I9026" s="5">
        <v>487.5</v>
      </c>
      <c r="J9026" s="5">
        <v>77495.819999999992</v>
      </c>
      <c r="K9026" s="3" t="str" cm="1">
        <f t="array" ref="K9026">_xlfn.LET(_xlpm.d,UPPER(TRIM(CLEAN(SUBSTITUTE(F9026,CHAR(160),"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27" spans="2:11" hidden="1" x14ac:dyDescent="0.25">
      <c r="B9027" s="20">
        <v>45982</v>
      </c>
      <c r="C9027" s="2" t="s">
        <v>1</v>
      </c>
      <c r="D9027" s="2" t="s">
        <v>2431</v>
      </c>
      <c r="E9027" s="2" t="s">
        <v>195</v>
      </c>
      <c r="F9027" s="2" t="s">
        <v>4187</v>
      </c>
      <c r="G9027" s="5">
        <v>10</v>
      </c>
      <c r="H9027" s="5">
        <v>48.75</v>
      </c>
      <c r="I9027" s="5">
        <v>487.5</v>
      </c>
      <c r="J9027" s="5">
        <v>77983.319999999992</v>
      </c>
      <c r="K9027" s="3" t="str" cm="1">
        <f t="array" ref="K9027">_xlfn.LET(_xlpm.d,UPPER(TRIM(CLEAN(SUBSTITUTE(F9027,CHAR(160),"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28" spans="2:11" hidden="1" x14ac:dyDescent="0.25">
      <c r="B9028" s="20">
        <v>45982</v>
      </c>
      <c r="C9028" s="2" t="s">
        <v>1</v>
      </c>
      <c r="D9028" s="2" t="s">
        <v>2473</v>
      </c>
      <c r="E9028" s="2" t="s">
        <v>224</v>
      </c>
      <c r="F9028" s="2" t="s">
        <v>4187</v>
      </c>
      <c r="G9028" s="5">
        <v>70</v>
      </c>
      <c r="H9028" s="5">
        <v>48.75</v>
      </c>
      <c r="I9028" s="5">
        <v>3412.5</v>
      </c>
      <c r="J9028" s="5">
        <v>81395.819999999992</v>
      </c>
      <c r="K9028" s="3" t="str" cm="1">
        <f t="array" ref="K9028">_xlfn.LET(_xlpm.d,UPPER(TRIM(CLEAN(SUBSTITUTE(F9028,CHAR(160),"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29" spans="2:11" hidden="1" x14ac:dyDescent="0.25">
      <c r="B9029" s="20">
        <v>45986</v>
      </c>
      <c r="C9029" s="2" t="s">
        <v>1</v>
      </c>
      <c r="D9029" s="2" t="s">
        <v>2475</v>
      </c>
      <c r="E9029" s="2" t="s">
        <v>273</v>
      </c>
      <c r="F9029" s="2" t="s">
        <v>4187</v>
      </c>
      <c r="G9029" s="5">
        <v>40</v>
      </c>
      <c r="H9029" s="5">
        <v>48.75</v>
      </c>
      <c r="I9029" s="5">
        <v>1950</v>
      </c>
      <c r="J9029" s="5">
        <v>83345.819999999992</v>
      </c>
      <c r="K9029" s="3" t="str" cm="1">
        <f t="array" ref="K9029">_xlfn.LET(_xlpm.d,UPPER(TRIM(CLEAN(SUBSTITUTE(F9029,CHAR(160),"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30" spans="2:11" hidden="1" x14ac:dyDescent="0.25">
      <c r="B9030" s="20">
        <v>45986</v>
      </c>
      <c r="C9030" s="2" t="s">
        <v>1</v>
      </c>
      <c r="D9030" s="2" t="s">
        <v>1471</v>
      </c>
      <c r="E9030" s="2" t="s">
        <v>141</v>
      </c>
      <c r="F9030" s="2" t="s">
        <v>4187</v>
      </c>
      <c r="G9030" s="5">
        <v>40</v>
      </c>
      <c r="H9030" s="5">
        <v>48.75</v>
      </c>
      <c r="I9030" s="5">
        <v>1950</v>
      </c>
      <c r="J9030" s="5">
        <v>85295.819999999992</v>
      </c>
      <c r="K9030" s="3" t="str" cm="1">
        <f t="array" ref="K9030">_xlfn.LET(_xlpm.d,UPPER(TRIM(CLEAN(SUBSTITUTE(F9030,CHAR(160),"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31" spans="2:11" hidden="1" x14ac:dyDescent="0.25">
      <c r="B9031" s="20">
        <v>45986</v>
      </c>
      <c r="C9031" s="2" t="s">
        <v>1</v>
      </c>
      <c r="D9031" s="2" t="s">
        <v>4197</v>
      </c>
      <c r="E9031" s="2" t="s">
        <v>774</v>
      </c>
      <c r="F9031" s="2" t="s">
        <v>4198</v>
      </c>
      <c r="G9031" s="5">
        <v>3</v>
      </c>
      <c r="H9031" s="5">
        <v>47.9</v>
      </c>
      <c r="I9031" s="5">
        <v>143.69999999999999</v>
      </c>
      <c r="J9031" s="5">
        <v>85439.51999999999</v>
      </c>
      <c r="K9031" s="3" t="str" cm="1">
        <f t="array" ref="K9031">_xlfn.LET(_xlpm.d,UPPER(TRIM(CLEAN(SUBSTITUTE(F9031,CHAR(160),"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9032" spans="2:11" hidden="1" x14ac:dyDescent="0.25">
      <c r="B9032" s="20">
        <v>45986</v>
      </c>
      <c r="C9032" s="2" t="s">
        <v>1</v>
      </c>
      <c r="D9032" s="2" t="s">
        <v>4197</v>
      </c>
      <c r="E9032" s="2" t="s">
        <v>774</v>
      </c>
      <c r="F9032" s="2" t="s">
        <v>4199</v>
      </c>
      <c r="G9032" s="5">
        <v>2</v>
      </c>
      <c r="H9032" s="5">
        <v>47.9</v>
      </c>
      <c r="I9032" s="5">
        <v>95.8</v>
      </c>
      <c r="J9032" s="5">
        <v>85535.319999999992</v>
      </c>
      <c r="K9032" s="3" t="str" cm="1">
        <f t="array" ref="K9032">_xlfn.LET(_xlpm.d,UPPER(TRIM(CLEAN(SUBSTITUTE(F9032,CHAR(160),"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9033" spans="2:11" hidden="1" x14ac:dyDescent="0.25">
      <c r="B9033" s="20">
        <v>45987</v>
      </c>
      <c r="C9033" s="2" t="s">
        <v>1</v>
      </c>
      <c r="D9033" s="2" t="s">
        <v>3304</v>
      </c>
      <c r="E9033" s="2" t="s">
        <v>149</v>
      </c>
      <c r="F9033" s="2" t="s">
        <v>4187</v>
      </c>
      <c r="G9033" s="5">
        <v>30</v>
      </c>
      <c r="H9033" s="5">
        <v>48.75</v>
      </c>
      <c r="I9033" s="5">
        <v>1462.5</v>
      </c>
      <c r="J9033" s="5">
        <v>86997.819999999992</v>
      </c>
      <c r="K9033" s="3" t="str" cm="1">
        <f t="array" ref="K9033">_xlfn.LET(_xlpm.d,UPPER(TRIM(CLEAN(SUBSTITUTE(F9033,CHAR(160),"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34" spans="2:11" hidden="1" x14ac:dyDescent="0.25">
      <c r="B9034" s="20">
        <v>45988</v>
      </c>
      <c r="C9034" s="2" t="s">
        <v>1</v>
      </c>
      <c r="D9034" s="2" t="s">
        <v>297</v>
      </c>
      <c r="E9034" s="2" t="s">
        <v>248</v>
      </c>
      <c r="F9034" s="2" t="s">
        <v>4187</v>
      </c>
      <c r="G9034" s="5">
        <v>15</v>
      </c>
      <c r="H9034" s="5">
        <v>48.75</v>
      </c>
      <c r="I9034" s="5">
        <v>731.25</v>
      </c>
      <c r="J9034" s="5">
        <v>87729.069999999992</v>
      </c>
      <c r="K9034" s="3" t="str" cm="1">
        <f t="array" ref="K9034">_xlfn.LET(_xlpm.d,UPPER(TRIM(CLEAN(SUBSTITUTE(F9034,CHAR(160),"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35" spans="2:11" hidden="1" x14ac:dyDescent="0.25">
      <c r="B9035" s="20">
        <v>45988</v>
      </c>
      <c r="C9035" s="2" t="s">
        <v>1</v>
      </c>
      <c r="D9035" s="2" t="s">
        <v>4200</v>
      </c>
      <c r="E9035" s="2" t="s">
        <v>248</v>
      </c>
      <c r="F9035" s="2" t="s">
        <v>4187</v>
      </c>
      <c r="G9035" s="5">
        <v>1</v>
      </c>
      <c r="H9035" s="5">
        <v>0</v>
      </c>
      <c r="I9035" s="5">
        <v>0</v>
      </c>
      <c r="J9035" s="5">
        <v>87729.069999999992</v>
      </c>
      <c r="K9035" s="3" t="str" cm="1">
        <f t="array" ref="K9035">_xlfn.LET(_xlpm.d,UPPER(TRIM(CLEAN(SUBSTITUTE(F9035,CHAR(160),"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36" spans="2:11" hidden="1" x14ac:dyDescent="0.25">
      <c r="B9036" s="20">
        <v>45988</v>
      </c>
      <c r="C9036" s="2" t="s">
        <v>1</v>
      </c>
      <c r="D9036" s="2" t="s">
        <v>3309</v>
      </c>
      <c r="E9036" s="2" t="s">
        <v>305</v>
      </c>
      <c r="F9036" s="2" t="s">
        <v>4187</v>
      </c>
      <c r="G9036" s="5">
        <v>24</v>
      </c>
      <c r="H9036" s="5">
        <v>45.75</v>
      </c>
      <c r="I9036" s="5">
        <v>1098</v>
      </c>
      <c r="J9036" s="5">
        <v>88827.069999999992</v>
      </c>
      <c r="K9036" s="3" t="str" cm="1">
        <f t="array" ref="K9036">_xlfn.LET(_xlpm.d,UPPER(TRIM(CLEAN(SUBSTITUTE(F9036,CHAR(160),"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37" spans="2:11" hidden="1" x14ac:dyDescent="0.25">
      <c r="B9037" s="20">
        <v>45989</v>
      </c>
      <c r="C9037" s="2" t="s">
        <v>1</v>
      </c>
      <c r="D9037" s="2" t="s">
        <v>313</v>
      </c>
      <c r="E9037" s="2" t="s">
        <v>243</v>
      </c>
      <c r="F9037" s="2" t="s">
        <v>4187</v>
      </c>
      <c r="G9037" s="5">
        <v>20</v>
      </c>
      <c r="H9037" s="5">
        <v>48.75</v>
      </c>
      <c r="I9037" s="5">
        <v>975</v>
      </c>
      <c r="J9037" s="5">
        <v>89802.069999999992</v>
      </c>
      <c r="K9037" s="3" t="str" cm="1">
        <f t="array" ref="K9037">_xlfn.LET(_xlpm.d,UPPER(TRIM(CLEAN(SUBSTITUTE(F9037,CHAR(160),"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38" spans="2:11" hidden="1" x14ac:dyDescent="0.25">
      <c r="B9038" s="20">
        <v>45989</v>
      </c>
      <c r="C9038" s="2" t="s">
        <v>1</v>
      </c>
      <c r="D9038" s="2" t="s">
        <v>2221</v>
      </c>
      <c r="E9038" s="2" t="s">
        <v>232</v>
      </c>
      <c r="F9038" s="2" t="s">
        <v>4187</v>
      </c>
      <c r="G9038" s="5">
        <v>10</v>
      </c>
      <c r="H9038" s="5">
        <v>48.75</v>
      </c>
      <c r="I9038" s="5">
        <v>487.5</v>
      </c>
      <c r="J9038" s="5">
        <v>90289.569999999992</v>
      </c>
      <c r="K9038" s="3" t="str" cm="1">
        <f t="array" ref="K9038">_xlfn.LET(_xlpm.d,UPPER(TRIM(CLEAN(SUBSTITUTE(F9038,CHAR(160),"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39" spans="2:11" hidden="1" x14ac:dyDescent="0.25">
      <c r="B9039" s="20">
        <v>45989</v>
      </c>
      <c r="C9039" s="2" t="s">
        <v>1</v>
      </c>
      <c r="D9039" s="2" t="s">
        <v>3311</v>
      </c>
      <c r="E9039" s="2" t="s">
        <v>195</v>
      </c>
      <c r="F9039" s="2" t="s">
        <v>4187</v>
      </c>
      <c r="G9039" s="5">
        <v>10</v>
      </c>
      <c r="H9039" s="5">
        <v>48.75</v>
      </c>
      <c r="I9039" s="5">
        <v>487.5</v>
      </c>
      <c r="J9039" s="5">
        <v>90777.069999999992</v>
      </c>
      <c r="K9039" s="3" t="str" cm="1">
        <f t="array" ref="K9039">_xlfn.LET(_xlpm.d,UPPER(TRIM(CLEAN(SUBSTITUTE(F9039,CHAR(160),"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40" spans="2:11" hidden="1" x14ac:dyDescent="0.25">
      <c r="B9040" s="20">
        <v>45989</v>
      </c>
      <c r="C9040" s="2" t="s">
        <v>1</v>
      </c>
      <c r="D9040" s="2" t="s">
        <v>317</v>
      </c>
      <c r="E9040" s="2" t="s">
        <v>154</v>
      </c>
      <c r="F9040" s="2" t="s">
        <v>4187</v>
      </c>
      <c r="G9040" s="5">
        <v>20</v>
      </c>
      <c r="H9040" s="5">
        <v>48.75</v>
      </c>
      <c r="I9040" s="5">
        <v>975</v>
      </c>
      <c r="J9040" s="5">
        <v>91752.069999999992</v>
      </c>
      <c r="K9040" s="3" t="str" cm="1">
        <f t="array" ref="K9040">_xlfn.LET(_xlpm.d,UPPER(TRIM(CLEAN(SUBSTITUTE(F9040,CHAR(160),"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41" spans="2:11" hidden="1" x14ac:dyDescent="0.25">
      <c r="B9041" s="20">
        <v>45989</v>
      </c>
      <c r="C9041" s="2" t="s">
        <v>1</v>
      </c>
      <c r="D9041" s="2" t="s">
        <v>2222</v>
      </c>
      <c r="E9041" s="2" t="s">
        <v>43</v>
      </c>
      <c r="F9041" s="2" t="s">
        <v>4187</v>
      </c>
      <c r="G9041" s="5">
        <v>10</v>
      </c>
      <c r="H9041" s="5">
        <v>48.3</v>
      </c>
      <c r="I9041" s="5">
        <v>483</v>
      </c>
      <c r="J9041" s="5">
        <v>92235.069999999992</v>
      </c>
      <c r="K9041" s="3" t="str" cm="1">
        <f t="array" ref="K9041">_xlfn.LET(_xlpm.d,UPPER(TRIM(CLEAN(SUBSTITUTE(F9041,CHAR(160),"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42" spans="2:11" hidden="1" x14ac:dyDescent="0.25">
      <c r="B9042" s="20">
        <v>45989</v>
      </c>
      <c r="C9042" s="2" t="s">
        <v>1</v>
      </c>
      <c r="D9042" s="2" t="s">
        <v>4201</v>
      </c>
      <c r="E9042" s="2" t="s">
        <v>41</v>
      </c>
      <c r="F9042" s="2" t="s">
        <v>4187</v>
      </c>
      <c r="G9042" s="5">
        <v>8</v>
      </c>
      <c r="H9042" s="5">
        <v>47.99</v>
      </c>
      <c r="I9042" s="5">
        <v>383.92</v>
      </c>
      <c r="J9042" s="5">
        <v>92618.989999999991</v>
      </c>
      <c r="K9042" s="3" t="str" cm="1">
        <f t="array" ref="K9042">_xlfn.LET(_xlpm.d,UPPER(TRIM(CLEAN(SUBSTITUTE(F9042,CHAR(160),"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43" spans="2:11" hidden="1" x14ac:dyDescent="0.25">
      <c r="B9043" s="20">
        <v>45989</v>
      </c>
      <c r="C9043" s="2" t="s">
        <v>1</v>
      </c>
      <c r="D9043" s="2" t="s">
        <v>3313</v>
      </c>
      <c r="E9043" s="2" t="s">
        <v>224</v>
      </c>
      <c r="F9043" s="2" t="s">
        <v>4187</v>
      </c>
      <c r="G9043" s="5">
        <v>30</v>
      </c>
      <c r="H9043" s="5">
        <v>48.75</v>
      </c>
      <c r="I9043" s="5">
        <v>1462.5</v>
      </c>
      <c r="J9043" s="5">
        <v>94081.489999999991</v>
      </c>
      <c r="K9043" s="3" t="str" cm="1">
        <f t="array" ref="K9043">_xlfn.LET(_xlpm.d,UPPER(TRIM(CLEAN(SUBSTITUTE(F9043,CHAR(160),"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44" spans="2:11" hidden="1" x14ac:dyDescent="0.25">
      <c r="B9044" s="20">
        <v>45989</v>
      </c>
      <c r="C9044" s="2" t="s">
        <v>1</v>
      </c>
      <c r="D9044" s="2" t="s">
        <v>3314</v>
      </c>
      <c r="E9044" s="2" t="s">
        <v>311</v>
      </c>
      <c r="F9044" s="2" t="s">
        <v>4187</v>
      </c>
      <c r="G9044" s="5">
        <v>58</v>
      </c>
      <c r="H9044" s="5">
        <v>48.75</v>
      </c>
      <c r="I9044" s="5">
        <v>2827.5</v>
      </c>
      <c r="J9044" s="5">
        <v>96908.989999999991</v>
      </c>
      <c r="K9044" s="3" t="str" cm="1">
        <f t="array" ref="K9044">_xlfn.LET(_xlpm.d,UPPER(TRIM(CLEAN(SUBSTITUTE(F9044,CHAR(160),"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45" spans="2:11" hidden="1" x14ac:dyDescent="0.25">
      <c r="B9045" s="20">
        <v>45990</v>
      </c>
      <c r="C9045" s="2" t="s">
        <v>1</v>
      </c>
      <c r="D9045" s="2" t="s">
        <v>3316</v>
      </c>
      <c r="E9045" s="2" t="s">
        <v>234</v>
      </c>
      <c r="F9045" s="2" t="s">
        <v>4187</v>
      </c>
      <c r="G9045" s="5">
        <v>50</v>
      </c>
      <c r="H9045" s="5">
        <v>48.75</v>
      </c>
      <c r="I9045" s="5">
        <v>2437.5</v>
      </c>
      <c r="J9045" s="5">
        <v>99346.489999999991</v>
      </c>
      <c r="K9045" s="3" t="str" cm="1">
        <f t="array" ref="K9045">_xlfn.LET(_xlpm.d,UPPER(TRIM(CLEAN(SUBSTITUTE(F9045,CHAR(160),"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46" spans="2:11" hidden="1" x14ac:dyDescent="0.25">
      <c r="B9046" s="20">
        <v>45993</v>
      </c>
      <c r="C9046" s="2" t="s">
        <v>1</v>
      </c>
      <c r="D9046" s="2" t="s">
        <v>1478</v>
      </c>
      <c r="E9046" s="2" t="s">
        <v>162</v>
      </c>
      <c r="F9046" s="2" t="s">
        <v>4187</v>
      </c>
      <c r="G9046" s="5">
        <v>20</v>
      </c>
      <c r="H9046" s="5">
        <v>48.75</v>
      </c>
      <c r="I9046" s="5">
        <v>975</v>
      </c>
      <c r="J9046" s="5">
        <v>100321.48999999999</v>
      </c>
      <c r="K9046" s="3" t="str" cm="1">
        <f t="array" ref="K9046">_xlfn.LET(_xlpm.d,UPPER(TRIM(CLEAN(SUBSTITUTE(F9046,CHAR(160),"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47" spans="2:11" hidden="1" x14ac:dyDescent="0.25">
      <c r="B9047" s="20">
        <v>45994</v>
      </c>
      <c r="C9047" s="2" t="s">
        <v>1</v>
      </c>
      <c r="D9047" s="2" t="s">
        <v>2230</v>
      </c>
      <c r="E9047" s="2" t="s">
        <v>796</v>
      </c>
      <c r="F9047" s="2" t="s">
        <v>4187</v>
      </c>
      <c r="G9047" s="5">
        <v>6</v>
      </c>
      <c r="H9047" s="5">
        <v>47.99</v>
      </c>
      <c r="I9047" s="5">
        <v>287.94</v>
      </c>
      <c r="J9047" s="5">
        <v>100609.43</v>
      </c>
      <c r="K9047" s="3" t="str" cm="1">
        <f t="array" ref="K9047">_xlfn.LET(_xlpm.d,UPPER(TRIM(CLEAN(SUBSTITUTE(F9047,CHAR(160),"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48" spans="2:11" hidden="1" x14ac:dyDescent="0.25">
      <c r="B9048" s="20">
        <v>45995</v>
      </c>
      <c r="C9048" s="2" t="s">
        <v>1</v>
      </c>
      <c r="D9048" s="2" t="s">
        <v>345</v>
      </c>
      <c r="E9048" s="2" t="s">
        <v>135</v>
      </c>
      <c r="F9048" s="2" t="s">
        <v>4187</v>
      </c>
      <c r="G9048" s="5">
        <v>20</v>
      </c>
      <c r="H9048" s="5">
        <v>48.75</v>
      </c>
      <c r="I9048" s="5">
        <v>975</v>
      </c>
      <c r="J9048" s="5">
        <v>101584.43</v>
      </c>
      <c r="K9048" s="3" t="str" cm="1">
        <f t="array" ref="K9048">_xlfn.LET(_xlpm.d,UPPER(TRIM(CLEAN(SUBSTITUTE(F9048,CHAR(160),"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49" spans="2:11" hidden="1" x14ac:dyDescent="0.25">
      <c r="B9049" s="20">
        <v>45996</v>
      </c>
      <c r="C9049" s="2" t="s">
        <v>1</v>
      </c>
      <c r="D9049" s="2" t="s">
        <v>354</v>
      </c>
      <c r="E9049" s="2" t="s">
        <v>279</v>
      </c>
      <c r="F9049" s="2" t="s">
        <v>4187</v>
      </c>
      <c r="G9049" s="5">
        <v>20</v>
      </c>
      <c r="H9049" s="5">
        <v>48.75</v>
      </c>
      <c r="I9049" s="5">
        <v>975</v>
      </c>
      <c r="J9049" s="5">
        <v>102559.43</v>
      </c>
      <c r="K9049" s="3" t="str" cm="1">
        <f t="array" ref="K9049">_xlfn.LET(_xlpm.d,UPPER(TRIM(CLEAN(SUBSTITUTE(F9049,CHAR(160),"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50" spans="2:11" hidden="1" x14ac:dyDescent="0.25">
      <c r="B9050" s="20">
        <v>45996</v>
      </c>
      <c r="C9050" s="2" t="s">
        <v>1</v>
      </c>
      <c r="D9050" s="2" t="s">
        <v>1299</v>
      </c>
      <c r="E9050" s="2" t="s">
        <v>236</v>
      </c>
      <c r="F9050" s="2" t="s">
        <v>4187</v>
      </c>
      <c r="G9050" s="5">
        <v>25</v>
      </c>
      <c r="H9050" s="5">
        <v>48.75</v>
      </c>
      <c r="I9050" s="5">
        <v>1218.75</v>
      </c>
      <c r="J9050" s="5">
        <v>103778.18</v>
      </c>
      <c r="K9050" s="3" t="str" cm="1">
        <f t="array" ref="K9050">_xlfn.LET(_xlpm.d,UPPER(TRIM(CLEAN(SUBSTITUTE(F9050,CHAR(160),"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51" spans="2:11" hidden="1" x14ac:dyDescent="0.25">
      <c r="B9051" s="20">
        <v>45996</v>
      </c>
      <c r="C9051" s="2" t="s">
        <v>1</v>
      </c>
      <c r="D9051" s="2" t="s">
        <v>1300</v>
      </c>
      <c r="E9051" s="2" t="s">
        <v>154</v>
      </c>
      <c r="F9051" s="2" t="s">
        <v>4187</v>
      </c>
      <c r="G9051" s="5">
        <v>20</v>
      </c>
      <c r="H9051" s="5">
        <v>48.75</v>
      </c>
      <c r="I9051" s="5">
        <v>975</v>
      </c>
      <c r="J9051" s="5">
        <v>104753.18</v>
      </c>
      <c r="K9051" s="3" t="str" cm="1">
        <f t="array" ref="K9051">_xlfn.LET(_xlpm.d,UPPER(TRIM(CLEAN(SUBSTITUTE(F9051,CHAR(160),"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52" spans="2:11" hidden="1" x14ac:dyDescent="0.25">
      <c r="B9052" s="20">
        <v>45999</v>
      </c>
      <c r="C9052" s="2" t="s">
        <v>1</v>
      </c>
      <c r="D9052" s="2" t="s">
        <v>3326</v>
      </c>
      <c r="E9052" s="2" t="s">
        <v>1235</v>
      </c>
      <c r="F9052" s="2" t="s">
        <v>4202</v>
      </c>
      <c r="G9052" s="5">
        <v>6</v>
      </c>
      <c r="H9052" s="5">
        <v>47.99</v>
      </c>
      <c r="I9052" s="5">
        <v>287.94</v>
      </c>
      <c r="J9052" s="5">
        <v>105041.12</v>
      </c>
      <c r="K9052" s="3" t="str" cm="1">
        <f t="array" ref="K9052">_xlfn.LET(_xlpm.d,UPPER(TRIM(CLEAN(SUBSTITUTE(F9052,CHAR(160),"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53" spans="2:11" hidden="1" x14ac:dyDescent="0.25">
      <c r="B9053" s="20">
        <v>46000</v>
      </c>
      <c r="C9053" s="2" t="s">
        <v>1</v>
      </c>
      <c r="D9053" s="2" t="s">
        <v>77</v>
      </c>
      <c r="E9053" s="2" t="s">
        <v>78</v>
      </c>
      <c r="F9053" s="2" t="s">
        <v>4187</v>
      </c>
      <c r="G9053" s="5">
        <v>10</v>
      </c>
      <c r="H9053" s="5">
        <v>48.75</v>
      </c>
      <c r="I9053" s="5">
        <v>487.5</v>
      </c>
      <c r="J9053" s="5">
        <v>105528.62</v>
      </c>
      <c r="K9053" s="3" t="str" cm="1">
        <f t="array" ref="K9053">_xlfn.LET(_xlpm.d,UPPER(TRIM(CLEAN(SUBSTITUTE(F9053,CHAR(160),"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54" spans="2:11" hidden="1" x14ac:dyDescent="0.25">
      <c r="B9054" s="20">
        <v>46000</v>
      </c>
      <c r="C9054" s="2" t="s">
        <v>1</v>
      </c>
      <c r="D9054" s="2" t="s">
        <v>365</v>
      </c>
      <c r="E9054" s="2" t="s">
        <v>147</v>
      </c>
      <c r="F9054" s="2" t="s">
        <v>4187</v>
      </c>
      <c r="G9054" s="5">
        <v>20</v>
      </c>
      <c r="H9054" s="5">
        <v>48.75</v>
      </c>
      <c r="I9054" s="5">
        <v>975</v>
      </c>
      <c r="J9054" s="5">
        <v>106503.62</v>
      </c>
      <c r="K9054" s="3" t="str" cm="1">
        <f t="array" ref="K9054">_xlfn.LET(_xlpm.d,UPPER(TRIM(CLEAN(SUBSTITUTE(F9054,CHAR(160),"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55" spans="2:11" hidden="1" x14ac:dyDescent="0.25">
      <c r="B9055" s="20">
        <v>46000</v>
      </c>
      <c r="C9055" s="2" t="s">
        <v>1</v>
      </c>
      <c r="D9055" s="2" t="s">
        <v>4203</v>
      </c>
      <c r="E9055" s="2" t="s">
        <v>165</v>
      </c>
      <c r="F9055" s="2" t="s">
        <v>4187</v>
      </c>
      <c r="G9055" s="5">
        <v>10</v>
      </c>
      <c r="H9055" s="5">
        <v>48.75</v>
      </c>
      <c r="I9055" s="5">
        <v>487.5</v>
      </c>
      <c r="J9055" s="5">
        <v>106991.12</v>
      </c>
      <c r="K9055" s="3" t="str" cm="1">
        <f t="array" ref="K9055">_xlfn.LET(_xlpm.d,UPPER(TRIM(CLEAN(SUBSTITUTE(F9055,CHAR(160),"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56" spans="2:11" hidden="1" x14ac:dyDescent="0.25">
      <c r="B9056" s="20">
        <v>46001</v>
      </c>
      <c r="C9056" s="2" t="s">
        <v>1</v>
      </c>
      <c r="D9056" s="2" t="s">
        <v>1303</v>
      </c>
      <c r="E9056" s="2" t="s">
        <v>143</v>
      </c>
      <c r="F9056" s="2" t="s">
        <v>4187</v>
      </c>
      <c r="G9056" s="5">
        <v>10</v>
      </c>
      <c r="H9056" s="5">
        <v>48.75</v>
      </c>
      <c r="I9056" s="5">
        <v>487.5</v>
      </c>
      <c r="J9056" s="5">
        <v>107478.62</v>
      </c>
      <c r="K9056" s="3" t="str" cm="1">
        <f t="array" ref="K9056">_xlfn.LET(_xlpm.d,UPPER(TRIM(CLEAN(SUBSTITUTE(F9056,CHAR(160),"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57" spans="2:11" hidden="1" x14ac:dyDescent="0.25">
      <c r="B9057" s="20">
        <v>46002</v>
      </c>
      <c r="C9057" s="2" t="s">
        <v>1</v>
      </c>
      <c r="D9057" s="2" t="s">
        <v>3337</v>
      </c>
      <c r="E9057" s="2" t="s">
        <v>3</v>
      </c>
      <c r="F9057" s="2" t="s">
        <v>4187</v>
      </c>
      <c r="G9057" s="5">
        <v>12</v>
      </c>
      <c r="H9057" s="5">
        <v>47.99</v>
      </c>
      <c r="I9057" s="5">
        <v>575.88</v>
      </c>
      <c r="J9057" s="5">
        <v>108054.5</v>
      </c>
      <c r="K9057" s="3" t="str" cm="1">
        <f t="array" ref="K9057">_xlfn.LET(_xlpm.d,UPPER(TRIM(CLEAN(SUBSTITUTE(F9057,CHAR(160),"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58" spans="2:11" hidden="1" x14ac:dyDescent="0.25">
      <c r="B9058" s="20">
        <v>46002</v>
      </c>
      <c r="C9058" s="2" t="s">
        <v>1</v>
      </c>
      <c r="D9058" s="2" t="s">
        <v>3341</v>
      </c>
      <c r="E9058" s="2" t="s">
        <v>305</v>
      </c>
      <c r="F9058" s="2" t="s">
        <v>4187</v>
      </c>
      <c r="G9058" s="5">
        <v>40</v>
      </c>
      <c r="H9058" s="5">
        <v>48.75</v>
      </c>
      <c r="I9058" s="5">
        <v>1950</v>
      </c>
      <c r="J9058" s="5">
        <v>110004.5</v>
      </c>
      <c r="K9058" s="3" t="str" cm="1">
        <f t="array" ref="K9058">_xlfn.LET(_xlpm.d,UPPER(TRIM(CLEAN(SUBSTITUTE(F9058,CHAR(160),"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59" spans="2:11" hidden="1" x14ac:dyDescent="0.25">
      <c r="B9059" s="20">
        <v>46003</v>
      </c>
      <c r="C9059" s="2" t="s">
        <v>1</v>
      </c>
      <c r="D9059" s="2" t="s">
        <v>3343</v>
      </c>
      <c r="E9059" s="2" t="s">
        <v>168</v>
      </c>
      <c r="F9059" s="2" t="s">
        <v>4187</v>
      </c>
      <c r="G9059" s="5">
        <v>10</v>
      </c>
      <c r="H9059" s="5">
        <v>48.75</v>
      </c>
      <c r="I9059" s="5">
        <v>487.5</v>
      </c>
      <c r="J9059" s="5">
        <v>110492</v>
      </c>
      <c r="K9059" s="3" t="str" cm="1">
        <f t="array" ref="K9059">_xlfn.LET(_xlpm.d,UPPER(TRIM(CLEAN(SUBSTITUTE(F9059,CHAR(160),"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60" spans="2:11" hidden="1" x14ac:dyDescent="0.25">
      <c r="B9060" s="20">
        <v>46003</v>
      </c>
      <c r="C9060" s="2" t="s">
        <v>1</v>
      </c>
      <c r="D9060" s="2" t="s">
        <v>2253</v>
      </c>
      <c r="E9060" s="2" t="s">
        <v>243</v>
      </c>
      <c r="F9060" s="2" t="s">
        <v>4187</v>
      </c>
      <c r="G9060" s="5">
        <v>10</v>
      </c>
      <c r="H9060" s="5">
        <v>48.75</v>
      </c>
      <c r="I9060" s="5">
        <v>487.5</v>
      </c>
      <c r="J9060" s="5">
        <v>110979.5</v>
      </c>
      <c r="K9060" s="3" t="str" cm="1">
        <f t="array" ref="K9060">_xlfn.LET(_xlpm.d,UPPER(TRIM(CLEAN(SUBSTITUTE(F9060,CHAR(160),"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61" spans="2:11" hidden="1" x14ac:dyDescent="0.25">
      <c r="B9061" s="20">
        <v>46003</v>
      </c>
      <c r="C9061" s="2" t="s">
        <v>1</v>
      </c>
      <c r="D9061" s="2" t="s">
        <v>3346</v>
      </c>
      <c r="E9061" s="2" t="s">
        <v>120</v>
      </c>
      <c r="F9061" s="2" t="s">
        <v>4194</v>
      </c>
      <c r="G9061" s="5">
        <v>4</v>
      </c>
      <c r="H9061" s="5">
        <v>51.95</v>
      </c>
      <c r="I9061" s="5">
        <v>207.8</v>
      </c>
      <c r="J9061" s="5">
        <v>111187.3</v>
      </c>
      <c r="K9061" s="3" t="str" cm="1">
        <f t="array" ref="K9061">_xlfn.LET(_xlpm.d,UPPER(TRIM(CLEAN(SUBSTITUTE(F9061,CHAR(160),"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62" spans="2:11" hidden="1" x14ac:dyDescent="0.25">
      <c r="B9062" s="20">
        <v>46008</v>
      </c>
      <c r="C9062" s="2" t="s">
        <v>1</v>
      </c>
      <c r="D9062" s="2" t="s">
        <v>3354</v>
      </c>
      <c r="E9062" s="2" t="s">
        <v>311</v>
      </c>
      <c r="F9062" s="2" t="s">
        <v>4187</v>
      </c>
      <c r="G9062" s="5">
        <v>20</v>
      </c>
      <c r="H9062" s="5">
        <v>48.75</v>
      </c>
      <c r="I9062" s="5">
        <v>975</v>
      </c>
      <c r="J9062" s="5">
        <v>112162.3</v>
      </c>
      <c r="K9062" s="3" t="str" cm="1">
        <f t="array" ref="K9062">_xlfn.LET(_xlpm.d,UPPER(TRIM(CLEAN(SUBSTITUTE(F9062,CHAR(160),"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63" spans="2:11" hidden="1" x14ac:dyDescent="0.25">
      <c r="B9063" s="20">
        <v>46009</v>
      </c>
      <c r="C9063" s="2" t="s">
        <v>1</v>
      </c>
      <c r="D9063" s="2" t="s">
        <v>1305</v>
      </c>
      <c r="E9063" s="2" t="s">
        <v>180</v>
      </c>
      <c r="F9063" s="2" t="s">
        <v>4187</v>
      </c>
      <c r="G9063" s="5">
        <v>15</v>
      </c>
      <c r="H9063" s="5">
        <v>48.75</v>
      </c>
      <c r="I9063" s="5">
        <v>731.25</v>
      </c>
      <c r="J9063" s="5">
        <v>112893.55</v>
      </c>
      <c r="K9063" s="3" t="str" cm="1">
        <f t="array" ref="K9063">_xlfn.LET(_xlpm.d,UPPER(TRIM(CLEAN(SUBSTITUTE(F9063,CHAR(160),"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64" spans="2:11" hidden="1" x14ac:dyDescent="0.25">
      <c r="B9064" s="20">
        <v>46010</v>
      </c>
      <c r="C9064" s="2" t="s">
        <v>1</v>
      </c>
      <c r="D9064" s="2" t="s">
        <v>3360</v>
      </c>
      <c r="E9064" s="2" t="s">
        <v>195</v>
      </c>
      <c r="F9064" s="2" t="s">
        <v>4187</v>
      </c>
      <c r="G9064" s="5">
        <v>20</v>
      </c>
      <c r="H9064" s="5">
        <v>48.75</v>
      </c>
      <c r="I9064" s="5">
        <v>975</v>
      </c>
      <c r="J9064" s="5">
        <v>113868.55</v>
      </c>
      <c r="K9064" s="3" t="str" cm="1">
        <f t="array" ref="K9064">_xlfn.LET(_xlpm.d,UPPER(TRIM(CLEAN(SUBSTITUTE(F9064,CHAR(160),"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65" spans="2:11" hidden="1" x14ac:dyDescent="0.25">
      <c r="B9065" s="20">
        <v>46010</v>
      </c>
      <c r="C9065" s="2" t="s">
        <v>1</v>
      </c>
      <c r="D9065" s="2" t="s">
        <v>4204</v>
      </c>
      <c r="E9065" s="2" t="s">
        <v>1726</v>
      </c>
      <c r="F9065" s="2" t="s">
        <v>4187</v>
      </c>
      <c r="G9065" s="5">
        <v>8</v>
      </c>
      <c r="H9065" s="5">
        <v>47.99</v>
      </c>
      <c r="I9065" s="5">
        <v>383.92</v>
      </c>
      <c r="J9065" s="5">
        <v>114252.47</v>
      </c>
      <c r="K9065" s="3" t="str" cm="1">
        <f t="array" ref="K9065">_xlfn.LET(_xlpm.d,UPPER(TRIM(CLEAN(SUBSTITUTE(F9065,CHAR(160),"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66" spans="2:11" hidden="1" x14ac:dyDescent="0.25">
      <c r="B9066" s="20">
        <v>46010</v>
      </c>
      <c r="C9066" s="2" t="s">
        <v>1</v>
      </c>
      <c r="D9066" s="2" t="s">
        <v>387</v>
      </c>
      <c r="E9066" s="2" t="s">
        <v>243</v>
      </c>
      <c r="F9066" s="2" t="s">
        <v>4187</v>
      </c>
      <c r="G9066" s="5">
        <v>10</v>
      </c>
      <c r="H9066" s="5">
        <v>48.75</v>
      </c>
      <c r="I9066" s="5">
        <v>487.5</v>
      </c>
      <c r="J9066" s="5">
        <v>114739.97</v>
      </c>
      <c r="K9066" s="3" t="str" cm="1">
        <f t="array" ref="K9066">_xlfn.LET(_xlpm.d,UPPER(TRIM(CLEAN(SUBSTITUTE(F9066,CHAR(160),"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67" spans="2:11" hidden="1" x14ac:dyDescent="0.25">
      <c r="B9067" s="20">
        <v>46013</v>
      </c>
      <c r="C9067" s="2" t="s">
        <v>1</v>
      </c>
      <c r="D9067" s="2" t="s">
        <v>4205</v>
      </c>
      <c r="E9067" s="2" t="s">
        <v>3179</v>
      </c>
      <c r="F9067" s="2" t="s">
        <v>4187</v>
      </c>
      <c r="G9067" s="5">
        <v>5</v>
      </c>
      <c r="H9067" s="5">
        <v>47.99</v>
      </c>
      <c r="I9067" s="5">
        <v>239.95</v>
      </c>
      <c r="J9067" s="5">
        <v>114979.92</v>
      </c>
      <c r="K9067" s="3" t="str" cm="1">
        <f t="array" ref="K9067">_xlfn.LET(_xlpm.d,UPPER(TRIM(CLEAN(SUBSTITUTE(F9067,CHAR(160),"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68" spans="2:11" hidden="1" x14ac:dyDescent="0.25">
      <c r="B9068" s="20">
        <v>46021</v>
      </c>
      <c r="C9068" s="2" t="s">
        <v>1</v>
      </c>
      <c r="D9068" s="2" t="s">
        <v>2269</v>
      </c>
      <c r="E9068" s="2" t="s">
        <v>78</v>
      </c>
      <c r="F9068" s="2" t="s">
        <v>4187</v>
      </c>
      <c r="G9068" s="5">
        <v>10</v>
      </c>
      <c r="H9068" s="5">
        <v>48.75</v>
      </c>
      <c r="I9068" s="5">
        <v>487.5</v>
      </c>
      <c r="J9068" s="5">
        <v>115467.42</v>
      </c>
      <c r="K9068" s="3" t="str" cm="1">
        <f t="array" ref="K9068">_xlfn.LET(_xlpm.d,UPPER(TRIM(CLEAN(SUBSTITUTE(F9068,CHAR(160),"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69" spans="2:11" hidden="1" x14ac:dyDescent="0.25">
      <c r="B9069" s="20">
        <v>46021</v>
      </c>
      <c r="C9069" s="2" t="s">
        <v>1</v>
      </c>
      <c r="D9069" s="2" t="s">
        <v>152</v>
      </c>
      <c r="E9069" s="2" t="s">
        <v>143</v>
      </c>
      <c r="F9069" s="2" t="s">
        <v>4187</v>
      </c>
      <c r="G9069" s="5">
        <v>22</v>
      </c>
      <c r="H9069" s="5">
        <v>48.75</v>
      </c>
      <c r="I9069" s="5">
        <v>1072.5</v>
      </c>
      <c r="J9069" s="5">
        <v>116539.92</v>
      </c>
      <c r="K9069" s="3" t="str" cm="1">
        <f t="array" ref="K9069">_xlfn.LET(_xlpm.d,UPPER(TRIM(CLEAN(SUBSTITUTE(F9069,CHAR(160),"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70" spans="2:11" hidden="1" x14ac:dyDescent="0.25">
      <c r="B9070" s="20">
        <v>46022</v>
      </c>
      <c r="C9070" s="2" t="s">
        <v>1</v>
      </c>
      <c r="D9070" s="2" t="s">
        <v>2271</v>
      </c>
      <c r="E9070" s="2" t="s">
        <v>189</v>
      </c>
      <c r="F9070" s="2" t="s">
        <v>4187</v>
      </c>
      <c r="G9070" s="5">
        <v>10</v>
      </c>
      <c r="H9070" s="5">
        <v>48.75</v>
      </c>
      <c r="I9070" s="5">
        <v>487.5</v>
      </c>
      <c r="J9070" s="5">
        <v>117027.42</v>
      </c>
      <c r="K9070" s="3" t="str" cm="1">
        <f t="array" ref="K9070">_xlfn.LET(_xlpm.d,UPPER(TRIM(CLEAN(SUBSTITUTE(F9070,CHAR(160),"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71" spans="2:11" hidden="1" x14ac:dyDescent="0.25">
      <c r="B9071" s="20">
        <v>46024</v>
      </c>
      <c r="C9071" s="2" t="s">
        <v>1</v>
      </c>
      <c r="D9071" s="2" t="s">
        <v>2274</v>
      </c>
      <c r="E9071" s="2" t="s">
        <v>254</v>
      </c>
      <c r="F9071" s="2" t="s">
        <v>4187</v>
      </c>
      <c r="G9071" s="5">
        <v>5</v>
      </c>
      <c r="H9071" s="5">
        <v>48.75</v>
      </c>
      <c r="I9071" s="5">
        <v>243.75</v>
      </c>
      <c r="J9071" s="5">
        <v>117271.17</v>
      </c>
      <c r="K9071" s="3" t="str" cm="1">
        <f t="array" ref="K9071">_xlfn.LET(_xlpm.d,UPPER(TRIM(CLEAN(SUBSTITUTE(F9071,CHAR(160),"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72" spans="2:11" hidden="1" x14ac:dyDescent="0.25">
      <c r="B9072" s="20">
        <v>46028</v>
      </c>
      <c r="C9072" s="2" t="s">
        <v>1</v>
      </c>
      <c r="D9072" s="2" t="s">
        <v>3388</v>
      </c>
      <c r="E9072" s="2" t="s">
        <v>214</v>
      </c>
      <c r="F9072" s="2" t="s">
        <v>4187</v>
      </c>
      <c r="G9072" s="5">
        <v>15</v>
      </c>
      <c r="H9072" s="5">
        <v>48.75</v>
      </c>
      <c r="I9072" s="5">
        <v>731.25</v>
      </c>
      <c r="J9072" s="5">
        <v>118002.42</v>
      </c>
      <c r="K9072" s="3" t="str" cm="1">
        <f t="array" ref="K9072">_xlfn.LET(_xlpm.d,UPPER(TRIM(CLEAN(SUBSTITUTE(F9072,CHAR(160),"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73" spans="2:11" hidden="1" x14ac:dyDescent="0.25">
      <c r="B9073" s="20">
        <v>46028</v>
      </c>
      <c r="C9073" s="2" t="s">
        <v>1</v>
      </c>
      <c r="D9073" s="2" t="s">
        <v>1311</v>
      </c>
      <c r="E9073" s="2" t="s">
        <v>273</v>
      </c>
      <c r="F9073" s="2" t="s">
        <v>4187</v>
      </c>
      <c r="G9073" s="5">
        <v>50</v>
      </c>
      <c r="H9073" s="5">
        <v>48.75</v>
      </c>
      <c r="I9073" s="5">
        <v>2437.5</v>
      </c>
      <c r="J9073" s="5">
        <v>120439.92</v>
      </c>
      <c r="K9073" s="3" t="str" cm="1">
        <f t="array" ref="K9073">_xlfn.LET(_xlpm.d,UPPER(TRIM(CLEAN(SUBSTITUTE(F9073,CHAR(160),"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74" spans="2:11" hidden="1" x14ac:dyDescent="0.25">
      <c r="B9074" s="20">
        <v>46028</v>
      </c>
      <c r="C9074" s="2" t="s">
        <v>1</v>
      </c>
      <c r="D9074" s="2" t="s">
        <v>1479</v>
      </c>
      <c r="E9074" s="2" t="s">
        <v>147</v>
      </c>
      <c r="F9074" s="2" t="s">
        <v>4187</v>
      </c>
      <c r="G9074" s="5">
        <v>15</v>
      </c>
      <c r="H9074" s="5">
        <v>48.75</v>
      </c>
      <c r="I9074" s="5">
        <v>731.25</v>
      </c>
      <c r="J9074" s="5">
        <v>121171.17</v>
      </c>
      <c r="K9074" s="3" t="str" cm="1">
        <f t="array" ref="K9074">_xlfn.LET(_xlpm.d,UPPER(TRIM(CLEAN(SUBSTITUTE(F9074,CHAR(160),"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75" spans="2:11" hidden="1" x14ac:dyDescent="0.25">
      <c r="B9075" s="20">
        <v>46029</v>
      </c>
      <c r="C9075" s="2" t="s">
        <v>1</v>
      </c>
      <c r="D9075" s="2" t="s">
        <v>4206</v>
      </c>
      <c r="E9075" s="2" t="s">
        <v>41</v>
      </c>
      <c r="F9075" s="2" t="s">
        <v>4187</v>
      </c>
      <c r="G9075" s="5">
        <v>8</v>
      </c>
      <c r="H9075" s="5">
        <v>47.99</v>
      </c>
      <c r="I9075" s="5">
        <v>383.92</v>
      </c>
      <c r="J9075" s="5">
        <v>121555.09</v>
      </c>
      <c r="K9075" s="3" t="str" cm="1">
        <f t="array" ref="K9075">_xlfn.LET(_xlpm.d,UPPER(TRIM(CLEAN(SUBSTITUTE(F9075,CHAR(160),"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76" spans="2:11" hidden="1" x14ac:dyDescent="0.25">
      <c r="B9076" s="20">
        <v>46029</v>
      </c>
      <c r="C9076" s="2" t="s">
        <v>1</v>
      </c>
      <c r="D9076" s="2" t="s">
        <v>3393</v>
      </c>
      <c r="E9076" s="2" t="s">
        <v>263</v>
      </c>
      <c r="F9076" s="2" t="s">
        <v>4187</v>
      </c>
      <c r="G9076" s="5">
        <v>9</v>
      </c>
      <c r="H9076" s="5">
        <v>48.75</v>
      </c>
      <c r="I9076" s="5">
        <v>438.75</v>
      </c>
      <c r="J9076" s="5">
        <v>121993.84</v>
      </c>
      <c r="K9076" s="3" t="str" cm="1">
        <f t="array" ref="K9076">_xlfn.LET(_xlpm.d,UPPER(TRIM(CLEAN(SUBSTITUTE(F9076,CHAR(160),"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77" spans="2:11" hidden="1" x14ac:dyDescent="0.25">
      <c r="B9077" s="20">
        <v>46029</v>
      </c>
      <c r="C9077" s="2" t="s">
        <v>1</v>
      </c>
      <c r="D9077" s="2" t="s">
        <v>3394</v>
      </c>
      <c r="E9077" s="2" t="s">
        <v>311</v>
      </c>
      <c r="F9077" s="2" t="s">
        <v>4187</v>
      </c>
      <c r="G9077" s="5">
        <v>20</v>
      </c>
      <c r="H9077" s="5">
        <v>47.99</v>
      </c>
      <c r="I9077" s="5">
        <v>959.8</v>
      </c>
      <c r="J9077" s="5">
        <v>122953.64</v>
      </c>
      <c r="K9077" s="3" t="str" cm="1">
        <f t="array" ref="K9077">_xlfn.LET(_xlpm.d,UPPER(TRIM(CLEAN(SUBSTITUTE(F9077,CHAR(160),"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78" spans="2:11" hidden="1" x14ac:dyDescent="0.25">
      <c r="B9078" s="20">
        <v>46030</v>
      </c>
      <c r="C9078" s="2" t="s">
        <v>1</v>
      </c>
      <c r="D9078" s="2" t="s">
        <v>1571</v>
      </c>
      <c r="E9078" s="2" t="s">
        <v>135</v>
      </c>
      <c r="F9078" s="2" t="s">
        <v>4187</v>
      </c>
      <c r="G9078" s="5">
        <v>30</v>
      </c>
      <c r="H9078" s="5">
        <v>48.75</v>
      </c>
      <c r="I9078" s="5">
        <v>1462.5</v>
      </c>
      <c r="J9078" s="5">
        <v>124416.14</v>
      </c>
      <c r="K9078" s="3" t="str" cm="1">
        <f t="array" ref="K9078">_xlfn.LET(_xlpm.d,UPPER(TRIM(CLEAN(SUBSTITUTE(F9078,CHAR(160),"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79" spans="2:11" hidden="1" x14ac:dyDescent="0.25">
      <c r="B9079" s="20">
        <v>46030</v>
      </c>
      <c r="C9079" s="2" t="s">
        <v>1</v>
      </c>
      <c r="D9079" s="2" t="s">
        <v>1572</v>
      </c>
      <c r="E9079" s="2" t="s">
        <v>168</v>
      </c>
      <c r="F9079" s="2" t="s">
        <v>4187</v>
      </c>
      <c r="G9079" s="5">
        <v>20</v>
      </c>
      <c r="H9079" s="5">
        <v>48.75</v>
      </c>
      <c r="I9079" s="5">
        <v>975</v>
      </c>
      <c r="J9079" s="5">
        <v>125391.14</v>
      </c>
      <c r="K9079" s="3" t="str" cm="1">
        <f t="array" ref="K9079">_xlfn.LET(_xlpm.d,UPPER(TRIM(CLEAN(SUBSTITUTE(F9079,CHAR(160),"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80" spans="2:11" hidden="1" x14ac:dyDescent="0.25">
      <c r="B9080" s="20">
        <v>46030</v>
      </c>
      <c r="C9080" s="2" t="s">
        <v>1</v>
      </c>
      <c r="D9080" s="2" t="s">
        <v>2286</v>
      </c>
      <c r="E9080" s="2" t="s">
        <v>224</v>
      </c>
      <c r="F9080" s="2" t="s">
        <v>4187</v>
      </c>
      <c r="G9080" s="5">
        <v>40</v>
      </c>
      <c r="H9080" s="5">
        <v>48.75</v>
      </c>
      <c r="I9080" s="5">
        <v>1950</v>
      </c>
      <c r="J9080" s="5">
        <v>127341.14</v>
      </c>
      <c r="K9080" s="3" t="str" cm="1">
        <f t="array" ref="K9080">_xlfn.LET(_xlpm.d,UPPER(TRIM(CLEAN(SUBSTITUTE(F9080,CHAR(160),"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81" spans="2:11" hidden="1" x14ac:dyDescent="0.25">
      <c r="B9081" s="20">
        <v>46031</v>
      </c>
      <c r="C9081" s="2" t="s">
        <v>1</v>
      </c>
      <c r="D9081" s="2" t="s">
        <v>1573</v>
      </c>
      <c r="E9081" s="2" t="s">
        <v>238</v>
      </c>
      <c r="F9081" s="2" t="s">
        <v>4187</v>
      </c>
      <c r="G9081" s="5">
        <v>45</v>
      </c>
      <c r="H9081" s="5">
        <v>48.75</v>
      </c>
      <c r="I9081" s="5">
        <v>2193.75</v>
      </c>
      <c r="J9081" s="5">
        <v>129534.89</v>
      </c>
      <c r="K9081" s="3" t="str" cm="1">
        <f t="array" ref="K9081">_xlfn.LET(_xlpm.d,UPPER(TRIM(CLEAN(SUBSTITUTE(F9081,CHAR(160),"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82" spans="2:11" hidden="1" x14ac:dyDescent="0.25">
      <c r="B9082" s="20">
        <v>46031</v>
      </c>
      <c r="C9082" s="2" t="s">
        <v>1</v>
      </c>
      <c r="D9082" s="2" t="s">
        <v>1575</v>
      </c>
      <c r="E9082" s="2" t="s">
        <v>154</v>
      </c>
      <c r="F9082" s="2" t="s">
        <v>4187</v>
      </c>
      <c r="G9082" s="5">
        <v>60</v>
      </c>
      <c r="H9082" s="5">
        <v>48.75</v>
      </c>
      <c r="I9082" s="5">
        <v>2925</v>
      </c>
      <c r="J9082" s="5">
        <v>132459.89000000001</v>
      </c>
      <c r="K9082" s="3" t="str" cm="1">
        <f t="array" ref="K9082">_xlfn.LET(_xlpm.d,UPPER(TRIM(CLEAN(SUBSTITUTE(F9082,CHAR(160),"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83" spans="2:11" hidden="1" x14ac:dyDescent="0.25">
      <c r="B9083" s="20">
        <v>46031</v>
      </c>
      <c r="C9083" s="2" t="s">
        <v>1</v>
      </c>
      <c r="D9083" s="2" t="s">
        <v>3402</v>
      </c>
      <c r="E9083" s="2" t="s">
        <v>319</v>
      </c>
      <c r="F9083" s="2" t="s">
        <v>4187</v>
      </c>
      <c r="G9083" s="5">
        <v>20</v>
      </c>
      <c r="H9083" s="5">
        <v>48.75</v>
      </c>
      <c r="I9083" s="5">
        <v>975</v>
      </c>
      <c r="J9083" s="5">
        <v>133434.89000000001</v>
      </c>
      <c r="K9083" s="3" t="str" cm="1">
        <f t="array" ref="K9083">_xlfn.LET(_xlpm.d,UPPER(TRIM(CLEAN(SUBSTITUTE(F9083,CHAR(160),"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84" spans="2:11" hidden="1" x14ac:dyDescent="0.25">
      <c r="B9084" s="20">
        <v>46031</v>
      </c>
      <c r="C9084" s="2" t="s">
        <v>1</v>
      </c>
      <c r="D9084" s="2" t="s">
        <v>2289</v>
      </c>
      <c r="E9084" s="2" t="s">
        <v>197</v>
      </c>
      <c r="F9084" s="2" t="s">
        <v>4187</v>
      </c>
      <c r="G9084" s="5">
        <v>54</v>
      </c>
      <c r="H9084" s="5">
        <v>48.75</v>
      </c>
      <c r="I9084" s="5">
        <v>2632.5</v>
      </c>
      <c r="J9084" s="5">
        <v>136067.39000000001</v>
      </c>
      <c r="K9084" s="3" t="str" cm="1">
        <f t="array" ref="K9084">_xlfn.LET(_xlpm.d,UPPER(TRIM(CLEAN(SUBSTITUTE(F9084,CHAR(160),"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85" spans="2:11" hidden="1" x14ac:dyDescent="0.25">
      <c r="B9085" s="20">
        <v>46032</v>
      </c>
      <c r="C9085" s="2" t="s">
        <v>1</v>
      </c>
      <c r="D9085" s="2" t="s">
        <v>390</v>
      </c>
      <c r="E9085" s="2" t="s">
        <v>243</v>
      </c>
      <c r="F9085" s="2" t="s">
        <v>4187</v>
      </c>
      <c r="G9085" s="5">
        <v>15</v>
      </c>
      <c r="H9085" s="5">
        <v>48.75</v>
      </c>
      <c r="I9085" s="5">
        <v>731.25</v>
      </c>
      <c r="J9085" s="5">
        <v>136798.64000000001</v>
      </c>
      <c r="K9085" s="3" t="str" cm="1">
        <f t="array" ref="K9085">_xlfn.LET(_xlpm.d,UPPER(TRIM(CLEAN(SUBSTITUTE(F9085,CHAR(160),"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86" spans="2:11" hidden="1" x14ac:dyDescent="0.25">
      <c r="B9086" s="20">
        <v>46032</v>
      </c>
      <c r="C9086" s="2" t="s">
        <v>1</v>
      </c>
      <c r="D9086" s="2" t="s">
        <v>391</v>
      </c>
      <c r="E9086" s="2" t="s">
        <v>195</v>
      </c>
      <c r="F9086" s="2" t="s">
        <v>4187</v>
      </c>
      <c r="G9086" s="5">
        <v>10</v>
      </c>
      <c r="H9086" s="5">
        <v>48.75</v>
      </c>
      <c r="I9086" s="5">
        <v>487.5</v>
      </c>
      <c r="J9086" s="5">
        <v>137286.14000000001</v>
      </c>
      <c r="K9086" s="3" t="str" cm="1">
        <f t="array" ref="K9086">_xlfn.LET(_xlpm.d,UPPER(TRIM(CLEAN(SUBSTITUTE(F9086,CHAR(160),"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87" spans="2:11" hidden="1" x14ac:dyDescent="0.25">
      <c r="B9087" s="20">
        <v>46035</v>
      </c>
      <c r="C9087" s="2" t="s">
        <v>1</v>
      </c>
      <c r="D9087" s="2" t="s">
        <v>3411</v>
      </c>
      <c r="E9087" s="2" t="s">
        <v>273</v>
      </c>
      <c r="F9087" s="2" t="s">
        <v>4187</v>
      </c>
      <c r="G9087" s="5">
        <v>10</v>
      </c>
      <c r="H9087" s="5">
        <v>48.75</v>
      </c>
      <c r="I9087" s="5">
        <v>487.5</v>
      </c>
      <c r="J9087" s="5">
        <v>137773.64000000001</v>
      </c>
      <c r="K9087" s="3" t="str" cm="1">
        <f t="array" ref="K9087">_xlfn.LET(_xlpm.d,UPPER(TRIM(CLEAN(SUBSTITUTE(F9087,CHAR(160),"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88" spans="2:11" hidden="1" x14ac:dyDescent="0.25">
      <c r="B9088" s="20">
        <v>46035</v>
      </c>
      <c r="C9088" s="2" t="s">
        <v>1</v>
      </c>
      <c r="D9088" s="2" t="s">
        <v>4207</v>
      </c>
      <c r="E9088" s="2" t="s">
        <v>276</v>
      </c>
      <c r="F9088" s="2" t="s">
        <v>4187</v>
      </c>
      <c r="G9088" s="5">
        <v>5</v>
      </c>
      <c r="H9088" s="5">
        <v>48.75</v>
      </c>
      <c r="I9088" s="5">
        <v>243.75</v>
      </c>
      <c r="J9088" s="5">
        <v>138017.39000000001</v>
      </c>
      <c r="K9088" s="3" t="str" cm="1">
        <f t="array" ref="K9088">_xlfn.LET(_xlpm.d,UPPER(TRIM(CLEAN(SUBSTITUTE(F9088,CHAR(160),"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89" spans="2:11" hidden="1" x14ac:dyDescent="0.25">
      <c r="B9089" s="20">
        <v>46035</v>
      </c>
      <c r="C9089" s="2" t="s">
        <v>1</v>
      </c>
      <c r="D9089" s="2" t="s">
        <v>2294</v>
      </c>
      <c r="E9089" s="2" t="s">
        <v>214</v>
      </c>
      <c r="F9089" s="2" t="s">
        <v>4187</v>
      </c>
      <c r="G9089" s="5">
        <v>5</v>
      </c>
      <c r="H9089" s="5">
        <v>48.75</v>
      </c>
      <c r="I9089" s="5">
        <v>243.75</v>
      </c>
      <c r="J9089" s="5">
        <v>138261.14000000001</v>
      </c>
      <c r="K9089" s="3" t="str" cm="1">
        <f t="array" ref="K9089">_xlfn.LET(_xlpm.d,UPPER(TRIM(CLEAN(SUBSTITUTE(F9089,CHAR(160),"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90" spans="2:11" hidden="1" x14ac:dyDescent="0.25">
      <c r="B9090" s="20">
        <v>46035</v>
      </c>
      <c r="C9090" s="2" t="s">
        <v>1</v>
      </c>
      <c r="D9090" s="2" t="s">
        <v>1315</v>
      </c>
      <c r="E9090" s="2" t="s">
        <v>143</v>
      </c>
      <c r="F9090" s="2" t="s">
        <v>4187</v>
      </c>
      <c r="G9090" s="5">
        <v>25</v>
      </c>
      <c r="H9090" s="5">
        <v>48.75</v>
      </c>
      <c r="I9090" s="5">
        <v>1218.75</v>
      </c>
      <c r="J9090" s="5">
        <v>139479.89000000001</v>
      </c>
      <c r="K9090" s="3" t="str" cm="1">
        <f t="array" ref="K9090">_xlfn.LET(_xlpm.d,UPPER(TRIM(CLEAN(SUBSTITUTE(F9090,CHAR(160),"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91" spans="2:11" hidden="1" x14ac:dyDescent="0.25">
      <c r="B9091" s="20">
        <v>46035</v>
      </c>
      <c r="C9091" s="2" t="s">
        <v>1</v>
      </c>
      <c r="D9091" s="2" t="s">
        <v>3412</v>
      </c>
      <c r="E9091" s="2" t="s">
        <v>156</v>
      </c>
      <c r="F9091" s="2" t="s">
        <v>4187</v>
      </c>
      <c r="G9091" s="5">
        <v>20</v>
      </c>
      <c r="H9091" s="5">
        <v>48.75</v>
      </c>
      <c r="I9091" s="5">
        <v>975</v>
      </c>
      <c r="J9091" s="5">
        <v>140454.89000000001</v>
      </c>
      <c r="K9091" s="3" t="str" cm="1">
        <f t="array" ref="K9091">_xlfn.LET(_xlpm.d,UPPER(TRIM(CLEAN(SUBSTITUTE(F9091,CHAR(160),"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92" spans="2:11" hidden="1" x14ac:dyDescent="0.25">
      <c r="B9092" s="20">
        <v>46035</v>
      </c>
      <c r="C9092" s="2" t="s">
        <v>1</v>
      </c>
      <c r="D9092" s="2" t="s">
        <v>3413</v>
      </c>
      <c r="E9092" s="2" t="s">
        <v>158</v>
      </c>
      <c r="F9092" s="2" t="s">
        <v>4187</v>
      </c>
      <c r="G9092" s="5">
        <v>10</v>
      </c>
      <c r="H9092" s="5">
        <v>48.75</v>
      </c>
      <c r="I9092" s="5">
        <v>487.5</v>
      </c>
      <c r="J9092" s="5">
        <v>140942.39000000001</v>
      </c>
      <c r="K9092" s="3" t="str" cm="1">
        <f t="array" ref="K9092">_xlfn.LET(_xlpm.d,UPPER(TRIM(CLEAN(SUBSTITUTE(F9092,CHAR(160),"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93" spans="2:11" hidden="1" x14ac:dyDescent="0.25">
      <c r="B9093" s="20">
        <v>46036</v>
      </c>
      <c r="C9093" s="2" t="s">
        <v>1</v>
      </c>
      <c r="D9093" s="2" t="s">
        <v>1193</v>
      </c>
      <c r="E9093" s="2" t="s">
        <v>141</v>
      </c>
      <c r="F9093" s="2" t="s">
        <v>4187</v>
      </c>
      <c r="G9093" s="5">
        <v>35</v>
      </c>
      <c r="H9093" s="5">
        <v>48.75</v>
      </c>
      <c r="I9093" s="5">
        <v>1706.25</v>
      </c>
      <c r="J9093" s="5">
        <v>142648.64000000001</v>
      </c>
      <c r="K9093" s="3" t="str" cm="1">
        <f t="array" ref="K9093">_xlfn.LET(_xlpm.d,UPPER(TRIM(CLEAN(SUBSTITUTE(F9093,CHAR(160),"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94" spans="2:11" hidden="1" x14ac:dyDescent="0.25">
      <c r="B9094" s="20">
        <v>46037</v>
      </c>
      <c r="C9094" s="2" t="s">
        <v>1</v>
      </c>
      <c r="D9094" s="2" t="s">
        <v>2296</v>
      </c>
      <c r="E9094" s="2" t="s">
        <v>135</v>
      </c>
      <c r="F9094" s="2" t="s">
        <v>4187</v>
      </c>
      <c r="G9094" s="5">
        <v>15</v>
      </c>
      <c r="H9094" s="5">
        <v>48.75</v>
      </c>
      <c r="I9094" s="5">
        <v>731.25</v>
      </c>
      <c r="J9094" s="5">
        <v>143379.89000000001</v>
      </c>
      <c r="K9094" s="3" t="str" cm="1">
        <f t="array" ref="K9094">_xlfn.LET(_xlpm.d,UPPER(TRIM(CLEAN(SUBSTITUTE(F9094,CHAR(160),"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95" spans="2:11" hidden="1" x14ac:dyDescent="0.25">
      <c r="B9095" s="20">
        <v>46038</v>
      </c>
      <c r="C9095" s="2" t="s">
        <v>1</v>
      </c>
      <c r="D9095" s="2" t="s">
        <v>394</v>
      </c>
      <c r="E9095" s="2" t="s">
        <v>195</v>
      </c>
      <c r="F9095" s="2" t="s">
        <v>4187</v>
      </c>
      <c r="G9095" s="5">
        <v>10</v>
      </c>
      <c r="H9095" s="5">
        <v>48.75</v>
      </c>
      <c r="I9095" s="5">
        <v>487.5</v>
      </c>
      <c r="J9095" s="5">
        <v>143867.39000000001</v>
      </c>
      <c r="K9095" s="3" t="str" cm="1">
        <f t="array" ref="K9095">_xlfn.LET(_xlpm.d,UPPER(TRIM(CLEAN(SUBSTITUTE(F9095,CHAR(160),"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96" spans="2:11" hidden="1" x14ac:dyDescent="0.25">
      <c r="B9096" s="20">
        <v>46042</v>
      </c>
      <c r="C9096" s="2" t="s">
        <v>1</v>
      </c>
      <c r="D9096" s="2" t="s">
        <v>2300</v>
      </c>
      <c r="E9096" s="2" t="s">
        <v>232</v>
      </c>
      <c r="F9096" s="2" t="s">
        <v>4187</v>
      </c>
      <c r="G9096" s="5">
        <v>5</v>
      </c>
      <c r="H9096" s="5">
        <v>48.75</v>
      </c>
      <c r="I9096" s="5">
        <v>243.75</v>
      </c>
      <c r="J9096" s="5">
        <v>144111.14000000001</v>
      </c>
      <c r="K9096" s="3" t="str" cm="1">
        <f t="array" ref="K9096">_xlfn.LET(_xlpm.d,UPPER(TRIM(CLEAN(SUBSTITUTE(F9096,CHAR(160),"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97" spans="2:11" hidden="1" x14ac:dyDescent="0.25">
      <c r="B9097" s="20">
        <v>46042</v>
      </c>
      <c r="C9097" s="2" t="s">
        <v>1</v>
      </c>
      <c r="D9097" s="2" t="s">
        <v>395</v>
      </c>
      <c r="E9097" s="2" t="s">
        <v>214</v>
      </c>
      <c r="F9097" s="2" t="s">
        <v>4187</v>
      </c>
      <c r="G9097" s="5">
        <v>10</v>
      </c>
      <c r="H9097" s="5">
        <v>48.75</v>
      </c>
      <c r="I9097" s="5">
        <v>487.5</v>
      </c>
      <c r="J9097" s="5">
        <v>144598.64000000001</v>
      </c>
      <c r="K9097" s="3" t="str" cm="1">
        <f t="array" ref="K9097">_xlfn.LET(_xlpm.d,UPPER(TRIM(CLEAN(SUBSTITUTE(F9097,CHAR(160),"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98" spans="2:11" hidden="1" x14ac:dyDescent="0.25">
      <c r="B9098" s="20">
        <v>46042</v>
      </c>
      <c r="C9098" s="2" t="s">
        <v>1</v>
      </c>
      <c r="D9098" s="2" t="s">
        <v>2301</v>
      </c>
      <c r="E9098" s="2" t="s">
        <v>165</v>
      </c>
      <c r="F9098" s="2" t="s">
        <v>4187</v>
      </c>
      <c r="G9098" s="5">
        <v>10</v>
      </c>
      <c r="H9098" s="5">
        <v>48.75</v>
      </c>
      <c r="I9098" s="5">
        <v>487.5</v>
      </c>
      <c r="J9098" s="5">
        <v>145086.14000000001</v>
      </c>
      <c r="K9098" s="3" t="str" cm="1">
        <f t="array" ref="K9098">_xlfn.LET(_xlpm.d,UPPER(TRIM(CLEAN(SUBSTITUTE(F9098,CHAR(160),"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099" spans="2:11" hidden="1" x14ac:dyDescent="0.25">
      <c r="B9099" s="20">
        <v>46042</v>
      </c>
      <c r="C9099" s="2" t="s">
        <v>1</v>
      </c>
      <c r="D9099" s="2" t="s">
        <v>396</v>
      </c>
      <c r="E9099" s="2" t="s">
        <v>143</v>
      </c>
      <c r="F9099" s="2" t="s">
        <v>4187</v>
      </c>
      <c r="G9099" s="5">
        <v>15</v>
      </c>
      <c r="H9099" s="5">
        <v>48.75</v>
      </c>
      <c r="I9099" s="5">
        <v>731.25</v>
      </c>
      <c r="J9099" s="5">
        <v>145817.39000000001</v>
      </c>
      <c r="K9099" s="3" t="str" cm="1">
        <f t="array" ref="K9099">_xlfn.LET(_xlpm.d,UPPER(TRIM(CLEAN(SUBSTITUTE(F9099,CHAR(160),"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00" spans="2:11" hidden="1" x14ac:dyDescent="0.25">
      <c r="B9100" s="20">
        <v>46042</v>
      </c>
      <c r="C9100" s="2" t="s">
        <v>1</v>
      </c>
      <c r="D9100" s="2" t="s">
        <v>2306</v>
      </c>
      <c r="E9100" s="2" t="s">
        <v>263</v>
      </c>
      <c r="F9100" s="2" t="s">
        <v>4187</v>
      </c>
      <c r="G9100" s="5">
        <v>30</v>
      </c>
      <c r="H9100" s="5">
        <v>48.75</v>
      </c>
      <c r="I9100" s="5">
        <v>1462.5</v>
      </c>
      <c r="J9100" s="5">
        <v>147279.89000000001</v>
      </c>
      <c r="K9100" s="3" t="str" cm="1">
        <f t="array" ref="K9100">_xlfn.LET(_xlpm.d,UPPER(TRIM(CLEAN(SUBSTITUTE(F9100,CHAR(160),"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01" spans="2:11" hidden="1" x14ac:dyDescent="0.25">
      <c r="B9101" s="20">
        <v>46043</v>
      </c>
      <c r="C9101" s="2" t="s">
        <v>1</v>
      </c>
      <c r="D9101" s="2" t="s">
        <v>1321</v>
      </c>
      <c r="E9101" s="2" t="s">
        <v>149</v>
      </c>
      <c r="F9101" s="2" t="s">
        <v>4187</v>
      </c>
      <c r="G9101" s="5">
        <v>15</v>
      </c>
      <c r="H9101" s="5">
        <v>48.75</v>
      </c>
      <c r="I9101" s="5">
        <v>731.25</v>
      </c>
      <c r="J9101" s="5">
        <v>148011.14000000001</v>
      </c>
      <c r="K9101" s="3" t="str" cm="1">
        <f t="array" ref="K9101">_xlfn.LET(_xlpm.d,UPPER(TRIM(CLEAN(SUBSTITUTE(F9101,CHAR(160),"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02" spans="2:11" hidden="1" x14ac:dyDescent="0.25">
      <c r="B9102" s="20">
        <v>46044</v>
      </c>
      <c r="C9102" s="2" t="s">
        <v>1</v>
      </c>
      <c r="D9102" s="2" t="s">
        <v>2312</v>
      </c>
      <c r="E9102" s="2" t="s">
        <v>248</v>
      </c>
      <c r="F9102" s="2" t="s">
        <v>4187</v>
      </c>
      <c r="G9102" s="5">
        <v>30</v>
      </c>
      <c r="H9102" s="5">
        <v>48.75</v>
      </c>
      <c r="I9102" s="5">
        <v>1462.5</v>
      </c>
      <c r="J9102" s="5">
        <v>149473.64000000001</v>
      </c>
      <c r="K9102" s="3" t="str" cm="1">
        <f t="array" ref="K9102">_xlfn.LET(_xlpm.d,UPPER(TRIM(CLEAN(SUBSTITUTE(F9102,CHAR(160),"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03" spans="2:11" hidden="1" x14ac:dyDescent="0.25">
      <c r="B9103" s="20">
        <v>46044</v>
      </c>
      <c r="C9103" s="2" t="s">
        <v>1</v>
      </c>
      <c r="D9103" s="2" t="s">
        <v>2313</v>
      </c>
      <c r="E9103" s="2" t="s">
        <v>254</v>
      </c>
      <c r="F9103" s="2" t="s">
        <v>4187</v>
      </c>
      <c r="G9103" s="5">
        <v>6</v>
      </c>
      <c r="H9103" s="5">
        <v>48.75</v>
      </c>
      <c r="I9103" s="5">
        <v>292.5</v>
      </c>
      <c r="J9103" s="5">
        <v>149766.14000000001</v>
      </c>
      <c r="K9103" s="3" t="str" cm="1">
        <f t="array" ref="K9103">_xlfn.LET(_xlpm.d,UPPER(TRIM(CLEAN(SUBSTITUTE(F9103,CHAR(160),"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04" spans="2:11" hidden="1" x14ac:dyDescent="0.25">
      <c r="B9104" s="20">
        <v>46044</v>
      </c>
      <c r="C9104" s="2" t="s">
        <v>1</v>
      </c>
      <c r="D9104" s="2" t="s">
        <v>2314</v>
      </c>
      <c r="E9104" s="2" t="s">
        <v>305</v>
      </c>
      <c r="F9104" s="2" t="s">
        <v>4187</v>
      </c>
      <c r="G9104" s="5">
        <v>40</v>
      </c>
      <c r="H9104" s="5">
        <v>48.75</v>
      </c>
      <c r="I9104" s="5">
        <v>1950</v>
      </c>
      <c r="J9104" s="5">
        <v>151716.14000000001</v>
      </c>
      <c r="K9104" s="3" t="str" cm="1">
        <f t="array" ref="K9104">_xlfn.LET(_xlpm.d,UPPER(TRIM(CLEAN(SUBSTITUTE(F9104,CHAR(160),"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05" spans="2:11" hidden="1" x14ac:dyDescent="0.25">
      <c r="B9105" s="20">
        <v>46045</v>
      </c>
      <c r="C9105" s="2" t="s">
        <v>1</v>
      </c>
      <c r="D9105" s="2" t="s">
        <v>1323</v>
      </c>
      <c r="E9105" s="2" t="s">
        <v>236</v>
      </c>
      <c r="F9105" s="2" t="s">
        <v>4187</v>
      </c>
      <c r="G9105" s="5">
        <v>25</v>
      </c>
      <c r="H9105" s="5">
        <v>48.75</v>
      </c>
      <c r="I9105" s="5">
        <v>1218.75</v>
      </c>
      <c r="J9105" s="5">
        <v>152934.89000000001</v>
      </c>
      <c r="K9105" s="3" t="str" cm="1">
        <f t="array" ref="K9105">_xlfn.LET(_xlpm.d,UPPER(TRIM(CLEAN(SUBSTITUTE(F9105,CHAR(160),"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06" spans="2:11" hidden="1" x14ac:dyDescent="0.25">
      <c r="B9106" s="20">
        <v>46045</v>
      </c>
      <c r="C9106" s="2" t="s">
        <v>1</v>
      </c>
      <c r="D9106" s="2" t="s">
        <v>2319</v>
      </c>
      <c r="E9106" s="2" t="s">
        <v>232</v>
      </c>
      <c r="F9106" s="2" t="s">
        <v>4187</v>
      </c>
      <c r="G9106" s="5">
        <v>20</v>
      </c>
      <c r="H9106" s="5">
        <v>48.75</v>
      </c>
      <c r="I9106" s="5">
        <v>975</v>
      </c>
      <c r="J9106" s="5">
        <v>153909.89000000001</v>
      </c>
      <c r="K9106" s="3" t="str" cm="1">
        <f t="array" ref="K9106">_xlfn.LET(_xlpm.d,UPPER(TRIM(CLEAN(SUBSTITUTE(F9106,CHAR(160),"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07" spans="2:11" hidden="1" x14ac:dyDescent="0.25">
      <c r="B9107" s="20">
        <v>46045</v>
      </c>
      <c r="C9107" s="2" t="s">
        <v>1</v>
      </c>
      <c r="D9107" s="2" t="s">
        <v>3435</v>
      </c>
      <c r="E9107" s="2" t="s">
        <v>319</v>
      </c>
      <c r="F9107" s="2" t="s">
        <v>4187</v>
      </c>
      <c r="G9107" s="5">
        <v>29</v>
      </c>
      <c r="H9107" s="5">
        <v>48.75</v>
      </c>
      <c r="I9107" s="5">
        <v>1413.75</v>
      </c>
      <c r="J9107" s="5">
        <v>155323.64000000001</v>
      </c>
      <c r="K9107" s="3" t="str" cm="1">
        <f t="array" ref="K9107">_xlfn.LET(_xlpm.d,UPPER(TRIM(CLEAN(SUBSTITUTE(F9107,CHAR(160),"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08" spans="2:11" hidden="1" x14ac:dyDescent="0.25">
      <c r="B9108" s="20">
        <v>46048</v>
      </c>
      <c r="C9108" s="2" t="s">
        <v>1</v>
      </c>
      <c r="D9108" s="2" t="s">
        <v>3908</v>
      </c>
      <c r="E9108" s="2" t="s">
        <v>254</v>
      </c>
      <c r="F9108" s="2" t="s">
        <v>4187</v>
      </c>
      <c r="G9108" s="5">
        <v>10</v>
      </c>
      <c r="H9108" s="5">
        <v>48.75</v>
      </c>
      <c r="I9108" s="5">
        <v>487.5</v>
      </c>
      <c r="J9108" s="5">
        <v>155811.14000000001</v>
      </c>
      <c r="K9108" s="3" t="str" cm="1">
        <f t="array" ref="K9108">_xlfn.LET(_xlpm.d,UPPER(TRIM(CLEAN(SUBSTITUTE(F9108,CHAR(160),"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09" spans="2:11" hidden="1" x14ac:dyDescent="0.25">
      <c r="B9109" s="20">
        <v>46049</v>
      </c>
      <c r="C9109" s="2" t="s">
        <v>1</v>
      </c>
      <c r="D9109" s="2" t="s">
        <v>3439</v>
      </c>
      <c r="E9109" s="2" t="s">
        <v>143</v>
      </c>
      <c r="F9109" s="2" t="s">
        <v>4187</v>
      </c>
      <c r="G9109" s="5">
        <v>12</v>
      </c>
      <c r="H9109" s="5">
        <v>48.75</v>
      </c>
      <c r="I9109" s="5">
        <v>585</v>
      </c>
      <c r="J9109" s="5">
        <v>156396.14000000001</v>
      </c>
      <c r="K9109" s="3" t="str" cm="1">
        <f t="array" ref="K9109">_xlfn.LET(_xlpm.d,UPPER(TRIM(CLEAN(SUBSTITUTE(F9109,CHAR(160),"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10" spans="2:11" hidden="1" x14ac:dyDescent="0.25">
      <c r="B9110" s="20">
        <v>46049</v>
      </c>
      <c r="C9110" s="2" t="s">
        <v>1</v>
      </c>
      <c r="D9110" s="2" t="s">
        <v>2323</v>
      </c>
      <c r="E9110" s="2" t="s">
        <v>276</v>
      </c>
      <c r="F9110" s="2" t="s">
        <v>4187</v>
      </c>
      <c r="G9110" s="5">
        <v>10</v>
      </c>
      <c r="H9110" s="5">
        <v>48.75</v>
      </c>
      <c r="I9110" s="5">
        <v>487.5</v>
      </c>
      <c r="J9110" s="5">
        <v>156883.64000000001</v>
      </c>
      <c r="K9110" s="3" t="str" cm="1">
        <f t="array" ref="K9110">_xlfn.LET(_xlpm.d,UPPER(TRIM(CLEAN(SUBSTITUTE(F9110,CHAR(160),"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11" spans="2:11" hidden="1" x14ac:dyDescent="0.25">
      <c r="B9111" s="20">
        <v>46049</v>
      </c>
      <c r="C9111" s="2" t="s">
        <v>1</v>
      </c>
      <c r="D9111" s="2" t="s">
        <v>1483</v>
      </c>
      <c r="E9111" s="2" t="s">
        <v>261</v>
      </c>
      <c r="F9111" s="2" t="s">
        <v>4187</v>
      </c>
      <c r="G9111" s="5">
        <v>10</v>
      </c>
      <c r="H9111" s="5">
        <v>48.75</v>
      </c>
      <c r="I9111" s="5">
        <v>487.5</v>
      </c>
      <c r="J9111" s="5">
        <v>157371.14000000001</v>
      </c>
      <c r="K9111" s="3" t="str" cm="1">
        <f t="array" ref="K9111">_xlfn.LET(_xlpm.d,UPPER(TRIM(CLEAN(SUBSTITUTE(F9111,CHAR(160),"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12" spans="2:11" hidden="1" x14ac:dyDescent="0.25">
      <c r="B9112" s="20">
        <v>46050</v>
      </c>
      <c r="C9112" s="2" t="s">
        <v>1</v>
      </c>
      <c r="D9112" s="2" t="s">
        <v>1484</v>
      </c>
      <c r="E9112" s="2" t="s">
        <v>149</v>
      </c>
      <c r="F9112" s="2" t="s">
        <v>4187</v>
      </c>
      <c r="G9112" s="5">
        <v>20</v>
      </c>
      <c r="H9112" s="5">
        <v>48.75</v>
      </c>
      <c r="I9112" s="5">
        <v>975</v>
      </c>
      <c r="J9112" s="5">
        <v>158346.14000000001</v>
      </c>
      <c r="K9112" s="3" t="str" cm="1">
        <f t="array" ref="K9112">_xlfn.LET(_xlpm.d,UPPER(TRIM(CLEAN(SUBSTITUTE(F9112,CHAR(160),"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13" spans="2:11" hidden="1" x14ac:dyDescent="0.25">
      <c r="B9113" s="20">
        <v>46051</v>
      </c>
      <c r="C9113" s="2" t="s">
        <v>1</v>
      </c>
      <c r="D9113" s="2" t="s">
        <v>1327</v>
      </c>
      <c r="E9113" s="2" t="s">
        <v>168</v>
      </c>
      <c r="F9113" s="2" t="s">
        <v>4187</v>
      </c>
      <c r="G9113" s="5">
        <v>12</v>
      </c>
      <c r="H9113" s="5">
        <v>48.75</v>
      </c>
      <c r="I9113" s="5">
        <v>585</v>
      </c>
      <c r="J9113" s="5">
        <v>158931.14000000001</v>
      </c>
      <c r="K9113" s="3" t="str" cm="1">
        <f t="array" ref="K9113">_xlfn.LET(_xlpm.d,UPPER(TRIM(CLEAN(SUBSTITUTE(F9113,CHAR(160),"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14" spans="2:11" hidden="1" x14ac:dyDescent="0.25">
      <c r="B9114" s="20">
        <v>46051</v>
      </c>
      <c r="C9114" s="2" t="s">
        <v>1</v>
      </c>
      <c r="D9114" s="2" t="s">
        <v>4208</v>
      </c>
      <c r="E9114" s="2" t="s">
        <v>3</v>
      </c>
      <c r="F9114" s="2" t="s">
        <v>4187</v>
      </c>
      <c r="G9114" s="5">
        <v>11</v>
      </c>
      <c r="H9114" s="5">
        <v>33.950000000000003</v>
      </c>
      <c r="I9114" s="5">
        <v>373.45</v>
      </c>
      <c r="J9114" s="5">
        <v>159304.59000000003</v>
      </c>
      <c r="K9114" s="3" t="str" cm="1">
        <f t="array" ref="K9114">_xlfn.LET(_xlpm.d,UPPER(TRIM(CLEAN(SUBSTITUTE(F9114,CHAR(160),"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15" spans="2:11" hidden="1" x14ac:dyDescent="0.25">
      <c r="B9115" s="20">
        <v>46052</v>
      </c>
      <c r="C9115" s="2" t="s">
        <v>1</v>
      </c>
      <c r="D9115" s="2" t="s">
        <v>2332</v>
      </c>
      <c r="E9115" s="2" t="s">
        <v>243</v>
      </c>
      <c r="F9115" s="2" t="s">
        <v>4187</v>
      </c>
      <c r="G9115" s="5">
        <v>10</v>
      </c>
      <c r="H9115" s="5">
        <v>48.75</v>
      </c>
      <c r="I9115" s="5">
        <v>487.5</v>
      </c>
      <c r="J9115" s="5">
        <v>159792.09000000003</v>
      </c>
      <c r="K9115" s="3" t="str" cm="1">
        <f t="array" ref="K9115">_xlfn.LET(_xlpm.d,UPPER(TRIM(CLEAN(SUBSTITUTE(F9115,CHAR(160),"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16" spans="2:11" hidden="1" x14ac:dyDescent="0.25">
      <c r="B9116" s="20">
        <v>46052</v>
      </c>
      <c r="C9116" s="2" t="s">
        <v>1</v>
      </c>
      <c r="D9116" s="2" t="s">
        <v>3449</v>
      </c>
      <c r="E9116" s="2" t="s">
        <v>286</v>
      </c>
      <c r="F9116" s="2" t="s">
        <v>4187</v>
      </c>
      <c r="G9116" s="5">
        <v>5</v>
      </c>
      <c r="H9116" s="5">
        <v>48.75</v>
      </c>
      <c r="I9116" s="5">
        <v>243.75</v>
      </c>
      <c r="J9116" s="5">
        <v>160035.84000000003</v>
      </c>
      <c r="K9116" s="3" t="str" cm="1">
        <f t="array" ref="K9116">_xlfn.LET(_xlpm.d,UPPER(TRIM(CLEAN(SUBSTITUTE(F9116,CHAR(160),"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17" spans="2:11" hidden="1" x14ac:dyDescent="0.25">
      <c r="B9117" s="20">
        <v>46052</v>
      </c>
      <c r="C9117" s="2" t="s">
        <v>1</v>
      </c>
      <c r="D9117" s="2" t="s">
        <v>3450</v>
      </c>
      <c r="E9117" s="2" t="s">
        <v>224</v>
      </c>
      <c r="F9117" s="2" t="s">
        <v>4187</v>
      </c>
      <c r="G9117" s="5">
        <v>50</v>
      </c>
      <c r="H9117" s="5">
        <v>48.75</v>
      </c>
      <c r="I9117" s="5">
        <v>2437.5</v>
      </c>
      <c r="J9117" s="5">
        <v>162473.34000000003</v>
      </c>
      <c r="K9117" s="3" t="str" cm="1">
        <f t="array" ref="K9117">_xlfn.LET(_xlpm.d,UPPER(TRIM(CLEAN(SUBSTITUTE(F9117,CHAR(160),"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18" spans="2:11" hidden="1" x14ac:dyDescent="0.25">
      <c r="B9118" s="20">
        <v>46052</v>
      </c>
      <c r="C9118" s="2" t="s">
        <v>1</v>
      </c>
      <c r="D9118" s="2" t="s">
        <v>3451</v>
      </c>
      <c r="E9118" s="2" t="s">
        <v>170</v>
      </c>
      <c r="F9118" s="2" t="s">
        <v>4187</v>
      </c>
      <c r="G9118" s="5">
        <v>20</v>
      </c>
      <c r="H9118" s="5">
        <v>47.99</v>
      </c>
      <c r="I9118" s="5">
        <v>959.8</v>
      </c>
      <c r="J9118" s="5">
        <v>163433.14000000001</v>
      </c>
      <c r="K9118" s="3" t="str" cm="1">
        <f t="array" ref="K9118">_xlfn.LET(_xlpm.d,UPPER(TRIM(CLEAN(SUBSTITUTE(F9118,CHAR(160),"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19" spans="2:11" hidden="1" x14ac:dyDescent="0.25">
      <c r="B9119" s="20">
        <v>46065</v>
      </c>
      <c r="C9119" s="2" t="s">
        <v>1</v>
      </c>
      <c r="D9119" s="2" t="s">
        <v>1200</v>
      </c>
      <c r="E9119" s="2" t="s">
        <v>149</v>
      </c>
      <c r="F9119" s="2" t="s">
        <v>4187</v>
      </c>
      <c r="G9119" s="5">
        <v>10</v>
      </c>
      <c r="H9119" s="5">
        <v>48.75</v>
      </c>
      <c r="I9119" s="5">
        <v>487.5</v>
      </c>
      <c r="J9119" s="5">
        <v>163920.64000000001</v>
      </c>
      <c r="K9119" s="3" t="str" cm="1">
        <f t="array" ref="K9119">_xlfn.LET(_xlpm.d,UPPER(TRIM(CLEAN(SUBSTITUTE(F9119,CHAR(160),"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20" spans="2:11" hidden="1" x14ac:dyDescent="0.25">
      <c r="B9120" s="20">
        <v>46070</v>
      </c>
      <c r="C9120" s="2" t="s">
        <v>1</v>
      </c>
      <c r="D9120" s="2" t="s">
        <v>213</v>
      </c>
      <c r="E9120" s="2" t="s">
        <v>214</v>
      </c>
      <c r="F9120" s="2" t="s">
        <v>4187</v>
      </c>
      <c r="G9120" s="5">
        <v>5</v>
      </c>
      <c r="H9120" s="5">
        <v>48.75</v>
      </c>
      <c r="I9120" s="5">
        <v>243.75</v>
      </c>
      <c r="J9120" s="5">
        <v>164164.39000000001</v>
      </c>
      <c r="K9120" s="3" t="str" cm="1">
        <f t="array" ref="K9120">_xlfn.LET(_xlpm.d,UPPER(TRIM(CLEAN(SUBSTITUTE(F9120,CHAR(160),"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21" spans="2:11" hidden="1" x14ac:dyDescent="0.25">
      <c r="B9121" s="20">
        <v>46072</v>
      </c>
      <c r="C9121" s="2" t="s">
        <v>1</v>
      </c>
      <c r="D9121" s="2" t="s">
        <v>4209</v>
      </c>
      <c r="E9121" s="2" t="s">
        <v>302</v>
      </c>
      <c r="F9121" s="2" t="s">
        <v>4210</v>
      </c>
      <c r="G9121" s="5">
        <v>4</v>
      </c>
      <c r="H9121" s="5">
        <v>47.99</v>
      </c>
      <c r="I9121" s="5">
        <v>191.96</v>
      </c>
      <c r="J9121" s="5">
        <v>164356.35</v>
      </c>
      <c r="K9121" s="3" t="str" cm="1">
        <f t="array" ref="K9121">_xlfn.LET(_xlpm.d,UPPER(TRIM(CLEAN(SUBSTITUTE(F9121,CHAR(160),"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9122" spans="2:11" hidden="1" x14ac:dyDescent="0.25">
      <c r="B9122" s="20">
        <v>46073</v>
      </c>
      <c r="C9122" s="2" t="s">
        <v>1</v>
      </c>
      <c r="D9122" s="2" t="s">
        <v>2365</v>
      </c>
      <c r="E9122" s="2" t="s">
        <v>186</v>
      </c>
      <c r="F9122" s="2" t="s">
        <v>4187</v>
      </c>
      <c r="G9122" s="5">
        <v>6</v>
      </c>
      <c r="H9122" s="5">
        <v>48.75</v>
      </c>
      <c r="I9122" s="5">
        <v>292.5</v>
      </c>
      <c r="J9122" s="5">
        <v>164648.85</v>
      </c>
      <c r="K9122" s="3" t="str" cm="1">
        <f t="array" ref="K9122">_xlfn.LET(_xlpm.d,UPPER(TRIM(CLEAN(SUBSTITUTE(F9122,CHAR(160),"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23" spans="2:11" hidden="1" x14ac:dyDescent="0.25">
      <c r="B9123" s="20">
        <v>46073</v>
      </c>
      <c r="C9123" s="2" t="s">
        <v>1</v>
      </c>
      <c r="D9123" s="2" t="s">
        <v>410</v>
      </c>
      <c r="E9123" s="2" t="s">
        <v>78</v>
      </c>
      <c r="F9123" s="2" t="s">
        <v>4187</v>
      </c>
      <c r="G9123" s="5">
        <v>10</v>
      </c>
      <c r="H9123" s="5">
        <v>48.75</v>
      </c>
      <c r="I9123" s="5">
        <v>487.5</v>
      </c>
      <c r="J9123" s="5">
        <v>165136.35</v>
      </c>
      <c r="K9123" s="3" t="str" cm="1">
        <f t="array" ref="K9123">_xlfn.LET(_xlpm.d,UPPER(TRIM(CLEAN(SUBSTITUTE(F9123,CHAR(160),"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24" spans="2:11" hidden="1" x14ac:dyDescent="0.25">
      <c r="B9124" s="20">
        <v>46073</v>
      </c>
      <c r="C9124" s="2" t="s">
        <v>1</v>
      </c>
      <c r="D9124" s="2" t="s">
        <v>473</v>
      </c>
      <c r="E9124" s="2" t="s">
        <v>195</v>
      </c>
      <c r="F9124" s="2" t="s">
        <v>4187</v>
      </c>
      <c r="G9124" s="5">
        <v>20</v>
      </c>
      <c r="H9124" s="5">
        <v>48.75</v>
      </c>
      <c r="I9124" s="5">
        <v>975</v>
      </c>
      <c r="J9124" s="5">
        <v>166111.35</v>
      </c>
      <c r="K9124" s="3" t="str" cm="1">
        <f t="array" ref="K9124">_xlfn.LET(_xlpm.d,UPPER(TRIM(CLEAN(SUBSTITUTE(F9124,CHAR(160),"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25" spans="2:11" hidden="1" x14ac:dyDescent="0.25">
      <c r="B9125" s="20">
        <v>46073</v>
      </c>
      <c r="C9125" s="2" t="s">
        <v>1</v>
      </c>
      <c r="D9125" s="2" t="s">
        <v>2366</v>
      </c>
      <c r="E9125" s="2" t="s">
        <v>232</v>
      </c>
      <c r="F9125" s="2" t="s">
        <v>4187</v>
      </c>
      <c r="G9125" s="5">
        <v>6</v>
      </c>
      <c r="H9125" s="5">
        <v>48.75</v>
      </c>
      <c r="I9125" s="5">
        <v>292.5</v>
      </c>
      <c r="J9125" s="5">
        <v>166403.85</v>
      </c>
      <c r="K9125" s="3" t="str" cm="1">
        <f t="array" ref="K9125">_xlfn.LET(_xlpm.d,UPPER(TRIM(CLEAN(SUBSTITUTE(F9125,CHAR(160),"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26" spans="2:11" hidden="1" x14ac:dyDescent="0.25">
      <c r="B9126" s="20">
        <v>46073</v>
      </c>
      <c r="C9126" s="2" t="s">
        <v>1</v>
      </c>
      <c r="D9126" s="2" t="s">
        <v>2367</v>
      </c>
      <c r="E9126" s="2" t="s">
        <v>224</v>
      </c>
      <c r="F9126" s="2" t="s">
        <v>4187</v>
      </c>
      <c r="G9126" s="5">
        <v>10</v>
      </c>
      <c r="H9126" s="5">
        <v>48.75</v>
      </c>
      <c r="I9126" s="5">
        <v>487.5</v>
      </c>
      <c r="J9126" s="5">
        <v>166891.35</v>
      </c>
      <c r="K9126" s="3" t="str" cm="1">
        <f t="array" ref="K9126">_xlfn.LET(_xlpm.d,UPPER(TRIM(CLEAN(SUBSTITUTE(F9126,CHAR(160),"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27" spans="2:11" hidden="1" x14ac:dyDescent="0.25">
      <c r="B9127" s="20">
        <v>46076</v>
      </c>
      <c r="C9127" s="2" t="s">
        <v>1</v>
      </c>
      <c r="D9127" s="2" t="s">
        <v>1207</v>
      </c>
      <c r="E9127" s="2" t="s">
        <v>273</v>
      </c>
      <c r="F9127" s="2" t="s">
        <v>4187</v>
      </c>
      <c r="G9127" s="5">
        <v>12</v>
      </c>
      <c r="H9127" s="5">
        <v>48.75</v>
      </c>
      <c r="I9127" s="5">
        <v>585</v>
      </c>
      <c r="J9127" s="5">
        <v>167476.35</v>
      </c>
      <c r="K9127" s="3" t="str" cm="1">
        <f t="array" ref="K9127">_xlfn.LET(_xlpm.d,UPPER(TRIM(CLEAN(SUBSTITUTE(F9127,CHAR(160),"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28" spans="2:11" hidden="1" x14ac:dyDescent="0.25">
      <c r="B9128" s="20">
        <v>46077</v>
      </c>
      <c r="C9128" s="2" t="s">
        <v>1</v>
      </c>
      <c r="D9128" s="2" t="s">
        <v>2369</v>
      </c>
      <c r="E9128" s="2" t="s">
        <v>165</v>
      </c>
      <c r="F9128" s="2" t="s">
        <v>4187</v>
      </c>
      <c r="G9128" s="5">
        <v>6</v>
      </c>
      <c r="H9128" s="5">
        <v>48.75</v>
      </c>
      <c r="I9128" s="5">
        <v>292.5</v>
      </c>
      <c r="J9128" s="5">
        <v>167768.85</v>
      </c>
      <c r="K9128" s="3" t="str" cm="1">
        <f t="array" ref="K9128">_xlfn.LET(_xlpm.d,UPPER(TRIM(CLEAN(SUBSTITUTE(F9128,CHAR(160),"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29" spans="2:11" hidden="1" x14ac:dyDescent="0.25">
      <c r="B9129" s="20">
        <v>46077</v>
      </c>
      <c r="C9129" s="2" t="s">
        <v>1</v>
      </c>
      <c r="D9129" s="2" t="s">
        <v>171</v>
      </c>
      <c r="E9129" s="2" t="s">
        <v>78</v>
      </c>
      <c r="F9129" s="2" t="s">
        <v>4187</v>
      </c>
      <c r="G9129" s="5">
        <v>10</v>
      </c>
      <c r="H9129" s="5">
        <v>48.75</v>
      </c>
      <c r="I9129" s="5">
        <v>487.5</v>
      </c>
      <c r="J9129" s="5">
        <v>168256.35</v>
      </c>
      <c r="K9129" s="3" t="str" cm="1">
        <f t="array" ref="K9129">_xlfn.LET(_xlpm.d,UPPER(TRIM(CLEAN(SUBSTITUTE(F9129,CHAR(160),"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30" spans="2:11" hidden="1" x14ac:dyDescent="0.25">
      <c r="B9130" s="20">
        <v>46077</v>
      </c>
      <c r="C9130" s="2" t="s">
        <v>1</v>
      </c>
      <c r="D9130" s="2" t="s">
        <v>1332</v>
      </c>
      <c r="E9130" s="2" t="s">
        <v>147</v>
      </c>
      <c r="F9130" s="2" t="s">
        <v>4187</v>
      </c>
      <c r="G9130" s="5">
        <v>20</v>
      </c>
      <c r="H9130" s="5">
        <v>48.75</v>
      </c>
      <c r="I9130" s="5">
        <v>975</v>
      </c>
      <c r="J9130" s="5">
        <v>169231.35</v>
      </c>
      <c r="K9130" s="3" t="str" cm="1">
        <f t="array" ref="K9130">_xlfn.LET(_xlpm.d,UPPER(TRIM(CLEAN(SUBSTITUTE(F9130,CHAR(160),"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31" spans="2:11" hidden="1" x14ac:dyDescent="0.25">
      <c r="B9131" s="20">
        <v>46078</v>
      </c>
      <c r="C9131" s="2" t="s">
        <v>1</v>
      </c>
      <c r="D9131" s="2" t="s">
        <v>2373</v>
      </c>
      <c r="E9131" s="2" t="s">
        <v>189</v>
      </c>
      <c r="F9131" s="2" t="s">
        <v>4187</v>
      </c>
      <c r="G9131" s="5">
        <v>4</v>
      </c>
      <c r="H9131" s="5">
        <v>48.75</v>
      </c>
      <c r="I9131" s="5">
        <v>195</v>
      </c>
      <c r="J9131" s="5">
        <v>169426.35</v>
      </c>
      <c r="K9131" s="3" t="str" cm="1">
        <f t="array" ref="K9131">_xlfn.LET(_xlpm.d,UPPER(TRIM(CLEAN(SUBSTITUTE(F9131,CHAR(160),"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32" spans="2:11" hidden="1" x14ac:dyDescent="0.25">
      <c r="B9132" s="20">
        <v>46079</v>
      </c>
      <c r="C9132" s="2" t="s">
        <v>1</v>
      </c>
      <c r="D9132" s="2" t="s">
        <v>1335</v>
      </c>
      <c r="E9132" s="2" t="s">
        <v>180</v>
      </c>
      <c r="F9132" s="2" t="s">
        <v>4187</v>
      </c>
      <c r="G9132" s="5">
        <v>15</v>
      </c>
      <c r="H9132" s="5">
        <v>48.75</v>
      </c>
      <c r="I9132" s="5">
        <v>731.25</v>
      </c>
      <c r="J9132" s="5">
        <v>170157.6</v>
      </c>
      <c r="K9132" s="3" t="str" cm="1">
        <f t="array" ref="K9132">_xlfn.LET(_xlpm.d,UPPER(TRIM(CLEAN(SUBSTITUTE(F9132,CHAR(160),"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33" spans="2:11" hidden="1" x14ac:dyDescent="0.25">
      <c r="B9133" s="20">
        <v>46080</v>
      </c>
      <c r="C9133" s="2" t="s">
        <v>1</v>
      </c>
      <c r="D9133" s="2" t="s">
        <v>1492</v>
      </c>
      <c r="E9133" s="2" t="s">
        <v>154</v>
      </c>
      <c r="F9133" s="2" t="s">
        <v>4187</v>
      </c>
      <c r="G9133" s="5">
        <v>10</v>
      </c>
      <c r="H9133" s="5">
        <v>48.75</v>
      </c>
      <c r="I9133" s="5">
        <v>487.5</v>
      </c>
      <c r="J9133" s="5">
        <v>170645.1</v>
      </c>
      <c r="K9133" s="3" t="str" cm="1">
        <f t="array" ref="K9133">_xlfn.LET(_xlpm.d,UPPER(TRIM(CLEAN(SUBSTITUTE(F9133,CHAR(160),"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34" spans="2:11" hidden="1" x14ac:dyDescent="0.25">
      <c r="B9134" s="20">
        <v>46084</v>
      </c>
      <c r="C9134" s="2" t="s">
        <v>1</v>
      </c>
      <c r="D9134" s="2" t="s">
        <v>174</v>
      </c>
      <c r="E9134" s="2" t="s">
        <v>162</v>
      </c>
      <c r="F9134" s="2" t="s">
        <v>4187</v>
      </c>
      <c r="G9134" s="5">
        <v>15</v>
      </c>
      <c r="H9134" s="5">
        <v>48.75</v>
      </c>
      <c r="I9134" s="5">
        <v>731.25</v>
      </c>
      <c r="J9134" s="5">
        <v>171376.35</v>
      </c>
      <c r="K9134" s="3" t="str" cm="1">
        <f t="array" ref="K9134">_xlfn.LET(_xlpm.d,UPPER(TRIM(CLEAN(SUBSTITUTE(F9134,CHAR(160),"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35" spans="2:11" hidden="1" x14ac:dyDescent="0.25">
      <c r="B9135" s="20">
        <v>46085</v>
      </c>
      <c r="C9135" s="2" t="s">
        <v>1</v>
      </c>
      <c r="D9135" s="2" t="s">
        <v>175</v>
      </c>
      <c r="E9135" s="2" t="s">
        <v>176</v>
      </c>
      <c r="F9135" s="2" t="s">
        <v>4211</v>
      </c>
      <c r="G9135" s="5">
        <v>10</v>
      </c>
      <c r="H9135" s="5">
        <v>47.99</v>
      </c>
      <c r="I9135" s="5">
        <v>479.9</v>
      </c>
      <c r="J9135" s="5">
        <v>171856.25</v>
      </c>
      <c r="K9135" s="3" t="str" cm="1">
        <f t="array" ref="K9135">_xlfn.LET(_xlpm.d,UPPER(TRIM(CLEAN(SUBSTITUTE(F9135,CHAR(160),"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9136" spans="2:11" hidden="1" x14ac:dyDescent="0.25">
      <c r="B9136" s="20">
        <v>46087</v>
      </c>
      <c r="C9136" s="2" t="s">
        <v>1</v>
      </c>
      <c r="D9136" s="2" t="s">
        <v>3518</v>
      </c>
      <c r="E9136" s="2" t="s">
        <v>154</v>
      </c>
      <c r="F9136" s="2" t="s">
        <v>4187</v>
      </c>
      <c r="G9136" s="5">
        <v>16</v>
      </c>
      <c r="H9136" s="5">
        <v>48.75</v>
      </c>
      <c r="I9136" s="5">
        <v>780</v>
      </c>
      <c r="J9136" s="5">
        <v>172636.25</v>
      </c>
      <c r="K9136" s="3" t="str" cm="1">
        <f t="array" ref="K9136">_xlfn.LET(_xlpm.d,UPPER(TRIM(CLEAN(SUBSTITUTE(F9136,CHAR(160),"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37" spans="1:11" hidden="1" x14ac:dyDescent="0.25">
      <c r="B9137" s="20">
        <v>46094</v>
      </c>
      <c r="C9137" s="2" t="s">
        <v>1</v>
      </c>
      <c r="D9137" s="2" t="s">
        <v>2397</v>
      </c>
      <c r="E9137" s="2" t="s">
        <v>224</v>
      </c>
      <c r="F9137" s="2" t="s">
        <v>4187</v>
      </c>
      <c r="G9137" s="5">
        <v>3</v>
      </c>
      <c r="H9137" s="5">
        <v>48.75</v>
      </c>
      <c r="I9137" s="5">
        <v>146.25</v>
      </c>
      <c r="J9137" s="5">
        <v>172782.5</v>
      </c>
      <c r="K9137" s="3" t="str" cm="1">
        <f t="array" ref="K9137">_xlfn.LET(_xlpm.d,UPPER(TRIM(CLEAN(SUBSTITUTE(F9137,CHAR(160),"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38" spans="1:11" hidden="1" x14ac:dyDescent="0.25">
      <c r="B9138" s="20">
        <v>46112</v>
      </c>
      <c r="C9138" s="2" t="s">
        <v>1</v>
      </c>
      <c r="D9138" s="2" t="s">
        <v>462</v>
      </c>
      <c r="E9138" s="2" t="s">
        <v>162</v>
      </c>
      <c r="F9138" s="2" t="s">
        <v>4187</v>
      </c>
      <c r="G9138" s="5">
        <v>16</v>
      </c>
      <c r="H9138" s="5">
        <v>48.75</v>
      </c>
      <c r="I9138" s="5">
        <v>780</v>
      </c>
      <c r="J9138" s="5">
        <v>173562.5</v>
      </c>
      <c r="K9138" s="3" t="str" cm="1">
        <f t="array" ref="K9138">_xlfn.LET(_xlpm.d,UPPER(TRIM(CLEAN(SUBSTITUTE(F9138,CHAR(160),"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139" spans="1:11" hidden="1" x14ac:dyDescent="0.25">
      <c r="A9139" s="11" t="s">
        <v>4212</v>
      </c>
      <c r="G9139" s="6">
        <v>3604</v>
      </c>
      <c r="I9139" s="7">
        <f>I8950+I8951+I8952+I8953+I8954+I8955+I8956+I8957+I8958+I8959+I8960+I8961+I8962+I8963+I8964+I8965+I8966+I8967+I8968+I8969+I8970+I8971+I8972+I8973+I8974+I8975+I8976+I8977+I8978+I8979+I8980+I8981+I8982+I8983+I8984+I8985+I8986+I8987+I8988+I8989+I8990+I8991+I8992+I8993+I8994+I8995+I8996+I8997+I8998+I8999+I9000+I9001+I9002+I9003+I9004+I9005+I9006+I9007+I9008+I9009+I9010+I9011+I9012+I9013+I9014+I9015+I9016+I9017+I9018+I9019+I9020+I9021+I9022+I9023+I9024+I9025+I9026+I9027+I9028+I9029+I9030+I9031+I9032+I9033+I9034+I9035+I9036+I9037+I9038+I9039+I9040+I9041+I9042+I9043+I9044+I9045+I9046+I9047+I9048+I9049+I9050+I9051+I9052+I9053+I9054+I9055+I9056+I9057+I9058+I9059+I9060+I9061+I9062+I9063+I9064+I9065+I9066+I9067+I9068+I9069+I9070+I9071+I9072+I9073+I9074+I9075+I9076+I9077+I9078+I9079+I9080+I9081+I9082+I9083+I9084+I9085+I9086+I9087+I9088+I9089+I9090+I9091+I9092+I9093+I9094+I9095+I9096+I9097+I9098+I9099+I9100+I9101+I9102+I9103+I9104+I9105+I9106+I9107+I9108+I9109+I9110+I9111+I9112+I9113+I9114+I9115+I9116+I9117+I9118+I9119+I9120+I9121+I9122+I9123+I9124+I9125+I9126+I9127+I9128+I9129+I9130+I9131+I9132+I9133+I9134+I9135+I9136+I9137+I9138</f>
        <v>173562.5</v>
      </c>
      <c r="K9139" s="3" t="str" cm="1">
        <f t="array" ref="K9139">_xlfn.LET(_xlpm.d,UPPER(TRIM(CLEAN(SUBSTITUTE(F9139,CHAR(160),"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9140" spans="1:11" hidden="1" x14ac:dyDescent="0.25">
      <c r="A9140" s="10" t="s">
        <v>4213</v>
      </c>
      <c r="K9140" s="3" t="str" cm="1">
        <f t="array" ref="K9140">_xlfn.LET(_xlpm.d,UPPER(TRIM(CLEAN(SUBSTITUTE(F9140,CHAR(160),"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9141" spans="1:11" hidden="1" x14ac:dyDescent="0.25">
      <c r="B9141" s="20">
        <v>45681</v>
      </c>
      <c r="C9141" s="2" t="s">
        <v>1</v>
      </c>
      <c r="D9141" s="2" t="s">
        <v>2638</v>
      </c>
      <c r="E9141" s="2" t="s">
        <v>874</v>
      </c>
      <c r="F9141" s="2" t="s">
        <v>4213</v>
      </c>
      <c r="G9141" s="5">
        <v>50</v>
      </c>
      <c r="H9141" s="5">
        <v>24.75</v>
      </c>
      <c r="I9141" s="5">
        <v>1237.5</v>
      </c>
      <c r="J9141" s="5">
        <v>1237.5</v>
      </c>
      <c r="K9141" s="3" t="str" cm="1">
        <f t="array" ref="K9141">_xlfn.LET(_xlpm.d,UPPER(TRIM(CLEAN(SUBSTITUTE(F9141,CHAR(160),"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9142" spans="1:11" hidden="1" x14ac:dyDescent="0.25">
      <c r="B9142" s="20">
        <v>45853</v>
      </c>
      <c r="C9142" s="2" t="s">
        <v>1</v>
      </c>
      <c r="D9142" s="2" t="s">
        <v>1013</v>
      </c>
      <c r="E9142" s="2" t="s">
        <v>874</v>
      </c>
      <c r="F9142" s="2" t="s">
        <v>4213</v>
      </c>
      <c r="G9142" s="5">
        <v>80</v>
      </c>
      <c r="H9142" s="5">
        <v>24.75</v>
      </c>
      <c r="I9142" s="5">
        <v>1980</v>
      </c>
      <c r="J9142" s="5">
        <v>3217.5</v>
      </c>
      <c r="K9142" s="3" t="str" cm="1">
        <f t="array" ref="K9142">_xlfn.LET(_xlpm.d,UPPER(TRIM(CLEAN(SUBSTITUTE(F9142,CHAR(160),"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9143" spans="1:11" hidden="1" x14ac:dyDescent="0.25">
      <c r="B9143" s="20">
        <v>45853</v>
      </c>
      <c r="C9143" s="2" t="s">
        <v>1</v>
      </c>
      <c r="D9143" s="2" t="s">
        <v>1014</v>
      </c>
      <c r="E9143" s="2" t="s">
        <v>874</v>
      </c>
      <c r="F9143" s="2" t="s">
        <v>4213</v>
      </c>
      <c r="G9143" s="5">
        <v>100</v>
      </c>
      <c r="H9143" s="5">
        <v>24.75</v>
      </c>
      <c r="I9143" s="5">
        <v>2475</v>
      </c>
      <c r="J9143" s="5">
        <v>5692.5</v>
      </c>
      <c r="K9143" s="3" t="str" cm="1">
        <f t="array" ref="K9143">_xlfn.LET(_xlpm.d,UPPER(TRIM(CLEAN(SUBSTITUTE(F9143,CHAR(160),"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9144" spans="1:11" hidden="1" x14ac:dyDescent="0.25">
      <c r="B9144" s="20">
        <v>45897</v>
      </c>
      <c r="C9144" s="2" t="s">
        <v>1</v>
      </c>
      <c r="D9144" s="2" t="s">
        <v>1070</v>
      </c>
      <c r="E9144" s="2" t="s">
        <v>874</v>
      </c>
      <c r="F9144" s="2" t="s">
        <v>4213</v>
      </c>
      <c r="G9144" s="5">
        <v>30</v>
      </c>
      <c r="H9144" s="5">
        <v>42</v>
      </c>
      <c r="I9144" s="5">
        <v>1260</v>
      </c>
      <c r="J9144" s="5">
        <v>6952.5</v>
      </c>
      <c r="K9144" s="3" t="str" cm="1">
        <f t="array" ref="K9144">_xlfn.LET(_xlpm.d,UPPER(TRIM(CLEAN(SUBSTITUTE(F9144,CHAR(160),"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9145" spans="1:11" hidden="1" x14ac:dyDescent="0.25">
      <c r="A9145" s="11" t="s">
        <v>4214</v>
      </c>
      <c r="G9145" s="6">
        <v>260</v>
      </c>
      <c r="I9145" s="7">
        <f>I9141+I9142+I9143+I9144</f>
        <v>6952.5</v>
      </c>
      <c r="K9145" s="3" t="str" cm="1">
        <f t="array" ref="K9145">_xlfn.LET(_xlpm.d,UPPER(TRIM(CLEAN(SUBSTITUTE(F9145,CHAR(160),"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9146" spans="1:11" hidden="1" x14ac:dyDescent="0.25">
      <c r="A9146" s="10" t="s">
        <v>4215</v>
      </c>
      <c r="K9146" s="3" t="str" cm="1">
        <f t="array" ref="K9146">_xlfn.LET(_xlpm.d,UPPER(TRIM(CLEAN(SUBSTITUTE(F9146,CHAR(160),"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9147" spans="1:11" hidden="1" x14ac:dyDescent="0.25">
      <c r="B9147" s="20">
        <v>45786</v>
      </c>
      <c r="C9147" s="2" t="s">
        <v>1</v>
      </c>
      <c r="D9147" s="2" t="s">
        <v>4055</v>
      </c>
      <c r="E9147" s="2" t="s">
        <v>746</v>
      </c>
      <c r="F9147" s="2" t="s">
        <v>4216</v>
      </c>
      <c r="G9147" s="5">
        <v>5</v>
      </c>
      <c r="H9147" s="5">
        <v>32.200000000000003</v>
      </c>
      <c r="I9147" s="5">
        <v>161</v>
      </c>
      <c r="J9147" s="5">
        <v>161</v>
      </c>
      <c r="K9147" s="3" t="str" cm="1">
        <f t="array" ref="K9147">_xlfn.LET(_xlpm.d,UPPER(TRIM(CLEAN(SUBSTITUTE(F9147,CHAR(160),"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48" spans="1:11" hidden="1" x14ac:dyDescent="0.25">
      <c r="A9148" s="11" t="s">
        <v>4217</v>
      </c>
      <c r="G9148" s="6">
        <v>5</v>
      </c>
      <c r="I9148" s="8">
        <f>I9147</f>
        <v>161</v>
      </c>
      <c r="K9148" s="3" t="str" cm="1">
        <f t="array" ref="K9148">_xlfn.LET(_xlpm.d,UPPER(TRIM(CLEAN(SUBSTITUTE(F9148,CHAR(160),"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9149" spans="1:11" hidden="1" x14ac:dyDescent="0.25">
      <c r="A9149" s="10" t="s">
        <v>4218</v>
      </c>
      <c r="K9149" s="3" t="str" cm="1">
        <f t="array" ref="K9149">_xlfn.LET(_xlpm.d,UPPER(TRIM(CLEAN(SUBSTITUTE(F9149,CHAR(160),"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9150" spans="1:11" hidden="1" x14ac:dyDescent="0.25">
      <c r="B9150" s="20">
        <v>45786</v>
      </c>
      <c r="C9150" s="2" t="s">
        <v>1</v>
      </c>
      <c r="D9150" s="2" t="s">
        <v>4055</v>
      </c>
      <c r="E9150" s="2" t="s">
        <v>746</v>
      </c>
      <c r="F9150" s="2" t="s">
        <v>4219</v>
      </c>
      <c r="G9150" s="5">
        <v>30</v>
      </c>
      <c r="H9150" s="5">
        <v>32.200000000000003</v>
      </c>
      <c r="I9150" s="5">
        <v>966</v>
      </c>
      <c r="J9150" s="5">
        <v>966</v>
      </c>
      <c r="K9150" s="3" t="str" cm="1">
        <f t="array" ref="K9150">_xlfn.LET(_xlpm.d,UPPER(TRIM(CLEAN(SUBSTITUTE(F9150,CHAR(160),"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9151" spans="1:11" hidden="1" x14ac:dyDescent="0.25">
      <c r="B9151" s="20">
        <v>45792</v>
      </c>
      <c r="C9151" s="2" t="s">
        <v>1</v>
      </c>
      <c r="D9151" s="2" t="s">
        <v>2452</v>
      </c>
      <c r="E9151" s="2" t="s">
        <v>746</v>
      </c>
      <c r="F9151" s="2" t="s">
        <v>4219</v>
      </c>
      <c r="G9151" s="5">
        <v>12</v>
      </c>
      <c r="H9151" s="5">
        <v>32.200000000000003</v>
      </c>
      <c r="I9151" s="5">
        <v>386.4</v>
      </c>
      <c r="J9151" s="5">
        <v>1352.4</v>
      </c>
      <c r="K9151" s="3" t="str" cm="1">
        <f t="array" ref="K9151">_xlfn.LET(_xlpm.d,UPPER(TRIM(CLEAN(SUBSTITUTE(F9151,CHAR(160),"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9152" spans="1:11" hidden="1" x14ac:dyDescent="0.25">
      <c r="A9152" s="11" t="s">
        <v>4220</v>
      </c>
      <c r="G9152" s="6">
        <v>42</v>
      </c>
      <c r="I9152" s="7">
        <f>I9150+I9151</f>
        <v>1352.4</v>
      </c>
      <c r="K9152" s="3" t="str" cm="1">
        <f t="array" ref="K9152">_xlfn.LET(_xlpm.d,UPPER(TRIM(CLEAN(SUBSTITUTE(F9152,CHAR(160),"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9153" spans="1:11" hidden="1" x14ac:dyDescent="0.25">
      <c r="A9153" s="10" t="s">
        <v>4221</v>
      </c>
      <c r="K9153" s="3" t="str" cm="1">
        <f t="array" ref="K9153">_xlfn.LET(_xlpm.d,UPPER(TRIM(CLEAN(SUBSTITUTE(F9153,CHAR(160),"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9154" spans="1:11" hidden="1" x14ac:dyDescent="0.25">
      <c r="B9154" s="20">
        <v>45692</v>
      </c>
      <c r="C9154" s="2" t="s">
        <v>1</v>
      </c>
      <c r="D9154" s="2" t="s">
        <v>2665</v>
      </c>
      <c r="E9154" s="2" t="s">
        <v>2305</v>
      </c>
      <c r="F9154" s="2" t="s">
        <v>4222</v>
      </c>
      <c r="G9154" s="5">
        <v>5</v>
      </c>
      <c r="H9154" s="5">
        <v>31.8</v>
      </c>
      <c r="I9154" s="5">
        <v>159</v>
      </c>
      <c r="J9154" s="5">
        <v>159</v>
      </c>
      <c r="K9154" s="3" t="str" cm="1">
        <f t="array" ref="K9154">_xlfn.LET(_xlpm.d,UPPER(TRIM(CLEAN(SUBSTITUTE(F9154,CHAR(160),"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55" spans="1:11" hidden="1" x14ac:dyDescent="0.25">
      <c r="A9155" s="11" t="s">
        <v>4223</v>
      </c>
      <c r="G9155" s="6">
        <v>5</v>
      </c>
      <c r="I9155" s="8">
        <f>I9154</f>
        <v>159</v>
      </c>
      <c r="K9155" s="3" t="str" cm="1">
        <f t="array" ref="K9155">_xlfn.LET(_xlpm.d,UPPER(TRIM(CLEAN(SUBSTITUTE(F9155,CHAR(160),"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9156" spans="1:11" hidden="1" x14ac:dyDescent="0.25">
      <c r="A9156" s="10" t="s">
        <v>4224</v>
      </c>
      <c r="K9156" s="3" t="str" cm="1">
        <f t="array" ref="K9156">_xlfn.LET(_xlpm.d,UPPER(TRIM(CLEAN(SUBSTITUTE(F9156,CHAR(160),"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9157" spans="1:11" hidden="1" x14ac:dyDescent="0.25">
      <c r="B9157" s="20">
        <v>45659</v>
      </c>
      <c r="C9157" s="2" t="s">
        <v>1</v>
      </c>
      <c r="D9157" s="2" t="s">
        <v>1639</v>
      </c>
      <c r="E9157" s="2" t="s">
        <v>214</v>
      </c>
      <c r="F9157" s="2" t="s">
        <v>4224</v>
      </c>
      <c r="G9157" s="5">
        <v>15</v>
      </c>
      <c r="H9157" s="5">
        <v>33.99</v>
      </c>
      <c r="I9157" s="5">
        <v>509.85</v>
      </c>
      <c r="J9157" s="5">
        <v>509.85</v>
      </c>
      <c r="K9157" s="3" t="str" cm="1">
        <f t="array" ref="K9157">_xlfn.LET(_xlpm.d,UPPER(TRIM(CLEAN(SUBSTITUTE(F9157,CHAR(160),"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58" spans="1:11" hidden="1" x14ac:dyDescent="0.25">
      <c r="B9158" s="20">
        <v>45659</v>
      </c>
      <c r="C9158" s="2" t="s">
        <v>1</v>
      </c>
      <c r="D9158" s="2" t="s">
        <v>2574</v>
      </c>
      <c r="E9158" s="2" t="s">
        <v>16</v>
      </c>
      <c r="F9158" s="2" t="s">
        <v>4224</v>
      </c>
      <c r="G9158" s="5">
        <v>10</v>
      </c>
      <c r="H9158" s="5">
        <v>47.99</v>
      </c>
      <c r="I9158" s="5">
        <v>479.9</v>
      </c>
      <c r="J9158" s="5">
        <v>989.75</v>
      </c>
      <c r="K9158" s="3" t="str" cm="1">
        <f t="array" ref="K9158">_xlfn.LET(_xlpm.d,UPPER(TRIM(CLEAN(SUBSTITUTE(F9158,CHAR(160),"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59" spans="1:11" hidden="1" x14ac:dyDescent="0.25">
      <c r="B9159" s="20">
        <v>45659</v>
      </c>
      <c r="C9159" s="2" t="s">
        <v>1</v>
      </c>
      <c r="D9159" s="2" t="s">
        <v>1640</v>
      </c>
      <c r="E9159" s="2" t="s">
        <v>282</v>
      </c>
      <c r="F9159" s="2" t="s">
        <v>4224</v>
      </c>
      <c r="G9159" s="5">
        <v>10</v>
      </c>
      <c r="H9159" s="5">
        <v>33.99</v>
      </c>
      <c r="I9159" s="5">
        <v>339.9</v>
      </c>
      <c r="J9159" s="5">
        <v>1329.65</v>
      </c>
      <c r="K9159" s="3" t="str" cm="1">
        <f t="array" ref="K9159">_xlfn.LET(_xlpm.d,UPPER(TRIM(CLEAN(SUBSTITUTE(F9159,CHAR(160),"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60" spans="1:11" hidden="1" x14ac:dyDescent="0.25">
      <c r="B9160" s="20">
        <v>45660</v>
      </c>
      <c r="C9160" s="2" t="s">
        <v>1</v>
      </c>
      <c r="D9160" s="2" t="s">
        <v>1359</v>
      </c>
      <c r="E9160" s="2" t="s">
        <v>236</v>
      </c>
      <c r="F9160" s="2" t="s">
        <v>4224</v>
      </c>
      <c r="G9160" s="5">
        <v>30</v>
      </c>
      <c r="H9160" s="5">
        <v>33.99</v>
      </c>
      <c r="I9160" s="5">
        <v>1019.7</v>
      </c>
      <c r="J9160" s="5">
        <v>2349.3500000000004</v>
      </c>
      <c r="K9160" s="3" t="str" cm="1">
        <f t="array" ref="K9160">_xlfn.LET(_xlpm.d,UPPER(TRIM(CLEAN(SUBSTITUTE(F9160,CHAR(160),"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61" spans="1:11" hidden="1" x14ac:dyDescent="0.25">
      <c r="B9161" s="20">
        <v>45660</v>
      </c>
      <c r="C9161" s="2" t="s">
        <v>1</v>
      </c>
      <c r="D9161" s="2" t="s">
        <v>1644</v>
      </c>
      <c r="E9161" s="2" t="s">
        <v>248</v>
      </c>
      <c r="F9161" s="2" t="s">
        <v>4224</v>
      </c>
      <c r="G9161" s="5">
        <v>15</v>
      </c>
      <c r="H9161" s="5">
        <v>33.99</v>
      </c>
      <c r="I9161" s="5">
        <v>509.85</v>
      </c>
      <c r="J9161" s="5">
        <v>2859.2000000000003</v>
      </c>
      <c r="K9161" s="3" t="str" cm="1">
        <f t="array" ref="K9161">_xlfn.LET(_xlpm.d,UPPER(TRIM(CLEAN(SUBSTITUTE(F9161,CHAR(160),"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62" spans="1:11" hidden="1" x14ac:dyDescent="0.25">
      <c r="B9162" s="20">
        <v>45660</v>
      </c>
      <c r="C9162" s="2" t="s">
        <v>1</v>
      </c>
      <c r="D9162" s="2" t="s">
        <v>2580</v>
      </c>
      <c r="E9162" s="2" t="s">
        <v>43</v>
      </c>
      <c r="F9162" s="2" t="s">
        <v>4224</v>
      </c>
      <c r="G9162" s="5">
        <v>28</v>
      </c>
      <c r="H9162" s="5">
        <v>27.65</v>
      </c>
      <c r="I9162" s="5">
        <v>774.2</v>
      </c>
      <c r="J9162" s="5">
        <v>3633.4000000000005</v>
      </c>
      <c r="K9162" s="3" t="str" cm="1">
        <f t="array" ref="K9162">_xlfn.LET(_xlpm.d,UPPER(TRIM(CLEAN(SUBSTITUTE(F9162,CHAR(160),"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63" spans="1:11" hidden="1" x14ac:dyDescent="0.25">
      <c r="B9163" s="20">
        <v>45660</v>
      </c>
      <c r="C9163" s="2" t="s">
        <v>1</v>
      </c>
      <c r="D9163" s="2" t="s">
        <v>2582</v>
      </c>
      <c r="E9163" s="2" t="s">
        <v>263</v>
      </c>
      <c r="F9163" s="2" t="s">
        <v>4224</v>
      </c>
      <c r="G9163" s="5">
        <v>15</v>
      </c>
      <c r="H9163" s="5">
        <v>33.99</v>
      </c>
      <c r="I9163" s="5">
        <v>509.85</v>
      </c>
      <c r="J9163" s="5">
        <v>4143.2500000000009</v>
      </c>
      <c r="K9163" s="3" t="str" cm="1">
        <f t="array" ref="K9163">_xlfn.LET(_xlpm.d,UPPER(TRIM(CLEAN(SUBSTITUTE(F9163,CHAR(160),"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64" spans="1:11" hidden="1" x14ac:dyDescent="0.25">
      <c r="B9164" s="20">
        <v>45664</v>
      </c>
      <c r="C9164" s="2" t="s">
        <v>1</v>
      </c>
      <c r="D9164" s="2" t="s">
        <v>4225</v>
      </c>
      <c r="E9164" s="2" t="s">
        <v>147</v>
      </c>
      <c r="F9164" s="2" t="s">
        <v>4224</v>
      </c>
      <c r="G9164" s="5">
        <v>20</v>
      </c>
      <c r="H9164" s="5">
        <v>33.99</v>
      </c>
      <c r="I9164" s="5">
        <v>679.8</v>
      </c>
      <c r="J9164" s="5">
        <v>4823.0500000000011</v>
      </c>
      <c r="K9164" s="3" t="str" cm="1">
        <f t="array" ref="K9164">_xlfn.LET(_xlpm.d,UPPER(TRIM(CLEAN(SUBSTITUTE(F9164,CHAR(160),"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65" spans="1:11" hidden="1" x14ac:dyDescent="0.25">
      <c r="B9165" s="20">
        <v>45664</v>
      </c>
      <c r="C9165" s="2" t="s">
        <v>1</v>
      </c>
      <c r="D9165" s="2" t="s">
        <v>1647</v>
      </c>
      <c r="E9165" s="2" t="s">
        <v>232</v>
      </c>
      <c r="F9165" s="2" t="s">
        <v>4224</v>
      </c>
      <c r="G9165" s="5">
        <v>10</v>
      </c>
      <c r="H9165" s="5">
        <v>33.99</v>
      </c>
      <c r="I9165" s="5">
        <v>339.9</v>
      </c>
      <c r="J9165" s="5">
        <v>5162.9500000000007</v>
      </c>
      <c r="K9165" s="3" t="str" cm="1">
        <f t="array" ref="K9165">_xlfn.LET(_xlpm.d,UPPER(TRIM(CLEAN(SUBSTITUTE(F9165,CHAR(160),"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66" spans="1:11" hidden="1" x14ac:dyDescent="0.25">
      <c r="B9166" s="20">
        <v>45664</v>
      </c>
      <c r="C9166" s="2" t="s">
        <v>1</v>
      </c>
      <c r="D9166" s="2" t="s">
        <v>1648</v>
      </c>
      <c r="E9166" s="2" t="s">
        <v>1634</v>
      </c>
      <c r="F9166" s="2" t="s">
        <v>4224</v>
      </c>
      <c r="G9166" s="5">
        <v>20</v>
      </c>
      <c r="H9166" s="5">
        <v>31.45</v>
      </c>
      <c r="I9166" s="5">
        <v>629</v>
      </c>
      <c r="J9166" s="5">
        <v>5791.9500000000007</v>
      </c>
      <c r="K9166" s="3" t="str" cm="1">
        <f t="array" ref="K9166">_xlfn.LET(_xlpm.d,UPPER(TRIM(CLEAN(SUBSTITUTE(F9166,CHAR(160),"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67" spans="1:11" hidden="1" x14ac:dyDescent="0.25">
      <c r="B9167" s="20">
        <v>45664</v>
      </c>
      <c r="C9167" s="2" t="s">
        <v>1</v>
      </c>
      <c r="D9167" s="2" t="s">
        <v>1361</v>
      </c>
      <c r="E9167" s="2" t="s">
        <v>143</v>
      </c>
      <c r="F9167" s="2" t="s">
        <v>4224</v>
      </c>
      <c r="G9167" s="5">
        <v>30</v>
      </c>
      <c r="H9167" s="5">
        <v>33.99</v>
      </c>
      <c r="I9167" s="5">
        <v>1019.7</v>
      </c>
      <c r="J9167" s="5">
        <v>6811.6500000000005</v>
      </c>
      <c r="K9167" s="3" t="str" cm="1">
        <f t="array" ref="K9167">_xlfn.LET(_xlpm.d,UPPER(TRIM(CLEAN(SUBSTITUTE(F9167,CHAR(160),"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68" spans="1:11" hidden="1" x14ac:dyDescent="0.25">
      <c r="B9168" s="20">
        <v>45664</v>
      </c>
      <c r="C9168" s="2" t="s">
        <v>1</v>
      </c>
      <c r="D9168" s="2" t="s">
        <v>2586</v>
      </c>
      <c r="E9168" s="2" t="s">
        <v>78</v>
      </c>
      <c r="F9168" s="2" t="s">
        <v>4224</v>
      </c>
      <c r="G9168" s="5">
        <v>30</v>
      </c>
      <c r="H9168" s="5">
        <v>33.99</v>
      </c>
      <c r="I9168" s="5">
        <v>1019.7</v>
      </c>
      <c r="J9168" s="5">
        <v>7831.35</v>
      </c>
      <c r="K9168" s="3" t="str" cm="1">
        <f t="array" ref="K9168">_xlfn.LET(_xlpm.d,UPPER(TRIM(CLEAN(SUBSTITUTE(F9168,CHAR(160),"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69" spans="2:11" hidden="1" x14ac:dyDescent="0.25">
      <c r="B9169" s="20">
        <v>45664</v>
      </c>
      <c r="C9169" s="2" t="s">
        <v>1</v>
      </c>
      <c r="D9169" s="2" t="s">
        <v>3852</v>
      </c>
      <c r="E9169" s="2" t="s">
        <v>141</v>
      </c>
      <c r="F9169" s="2" t="s">
        <v>4224</v>
      </c>
      <c r="G9169" s="5">
        <v>30</v>
      </c>
      <c r="H9169" s="5">
        <v>33.99</v>
      </c>
      <c r="I9169" s="5">
        <v>1019.7</v>
      </c>
      <c r="J9169" s="5">
        <v>8851.0500000000011</v>
      </c>
      <c r="K9169" s="3" t="str" cm="1">
        <f t="array" ref="K9169">_xlfn.LET(_xlpm.d,UPPER(TRIM(CLEAN(SUBSTITUTE(F9169,CHAR(160),"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70" spans="2:11" hidden="1" x14ac:dyDescent="0.25">
      <c r="B9170" s="20">
        <v>45664</v>
      </c>
      <c r="C9170" s="2" t="s">
        <v>1</v>
      </c>
      <c r="D9170" s="2" t="s">
        <v>1363</v>
      </c>
      <c r="E9170" s="2" t="s">
        <v>156</v>
      </c>
      <c r="F9170" s="2" t="s">
        <v>4224</v>
      </c>
      <c r="G9170" s="5">
        <v>15</v>
      </c>
      <c r="H9170" s="5">
        <v>33.99</v>
      </c>
      <c r="I9170" s="5">
        <v>509.85</v>
      </c>
      <c r="J9170" s="5">
        <v>9360.9000000000015</v>
      </c>
      <c r="K9170" s="3" t="str" cm="1">
        <f t="array" ref="K9170">_xlfn.LET(_xlpm.d,UPPER(TRIM(CLEAN(SUBSTITUTE(F9170,CHAR(160),"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71" spans="2:11" hidden="1" x14ac:dyDescent="0.25">
      <c r="B9171" s="20">
        <v>45664</v>
      </c>
      <c r="C9171" s="2" t="s">
        <v>1</v>
      </c>
      <c r="D9171" s="2" t="s">
        <v>1650</v>
      </c>
      <c r="E9171" s="2" t="s">
        <v>234</v>
      </c>
      <c r="F9171" s="2" t="s">
        <v>4224</v>
      </c>
      <c r="G9171" s="5">
        <v>20</v>
      </c>
      <c r="H9171" s="5">
        <v>33.99</v>
      </c>
      <c r="I9171" s="5">
        <v>679.8</v>
      </c>
      <c r="J9171" s="5">
        <v>10040.700000000001</v>
      </c>
      <c r="K9171" s="3" t="str" cm="1">
        <f t="array" ref="K9171">_xlfn.LET(_xlpm.d,UPPER(TRIM(CLEAN(SUBSTITUTE(F9171,CHAR(160),"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72" spans="2:11" hidden="1" x14ac:dyDescent="0.25">
      <c r="B9172" s="20">
        <v>45664</v>
      </c>
      <c r="C9172" s="2" t="s">
        <v>1</v>
      </c>
      <c r="D9172" s="2" t="s">
        <v>1364</v>
      </c>
      <c r="E9172" s="2" t="s">
        <v>158</v>
      </c>
      <c r="F9172" s="2" t="s">
        <v>4224</v>
      </c>
      <c r="G9172" s="5">
        <v>23</v>
      </c>
      <c r="H9172" s="5">
        <v>33.99</v>
      </c>
      <c r="I9172" s="5">
        <v>781.77</v>
      </c>
      <c r="J9172" s="5">
        <v>10822.470000000001</v>
      </c>
      <c r="K9172" s="3" t="str" cm="1">
        <f t="array" ref="K9172">_xlfn.LET(_xlpm.d,UPPER(TRIM(CLEAN(SUBSTITUTE(F9172,CHAR(160),"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73" spans="2:11" hidden="1" x14ac:dyDescent="0.25">
      <c r="B9173" s="20">
        <v>45664</v>
      </c>
      <c r="C9173" s="2" t="s">
        <v>1</v>
      </c>
      <c r="D9173" s="2" t="s">
        <v>2587</v>
      </c>
      <c r="E9173" s="2" t="s">
        <v>6</v>
      </c>
      <c r="F9173" s="2" t="s">
        <v>4224</v>
      </c>
      <c r="G9173" s="5">
        <v>30</v>
      </c>
      <c r="H9173" s="5">
        <v>32.200000000000003</v>
      </c>
      <c r="I9173" s="5">
        <v>966</v>
      </c>
      <c r="J9173" s="5">
        <v>11788.470000000001</v>
      </c>
      <c r="K9173" s="3" t="str" cm="1">
        <f t="array" ref="K9173">_xlfn.LET(_xlpm.d,UPPER(TRIM(CLEAN(SUBSTITUTE(F9173,CHAR(160),"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74" spans="2:11" hidden="1" x14ac:dyDescent="0.25">
      <c r="B9174" s="20">
        <v>45664</v>
      </c>
      <c r="C9174" s="2" t="s">
        <v>1</v>
      </c>
      <c r="D9174" s="2" t="s">
        <v>2588</v>
      </c>
      <c r="E9174" s="2" t="s">
        <v>165</v>
      </c>
      <c r="F9174" s="2" t="s">
        <v>4224</v>
      </c>
      <c r="G9174" s="5">
        <v>10</v>
      </c>
      <c r="H9174" s="5">
        <v>33.99</v>
      </c>
      <c r="I9174" s="5">
        <v>339.9</v>
      </c>
      <c r="J9174" s="5">
        <v>12128.37</v>
      </c>
      <c r="K9174" s="3" t="str" cm="1">
        <f t="array" ref="K9174">_xlfn.LET(_xlpm.d,UPPER(TRIM(CLEAN(SUBSTITUTE(F9174,CHAR(160),"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75" spans="2:11" hidden="1" x14ac:dyDescent="0.25">
      <c r="B9175" s="20">
        <v>45665</v>
      </c>
      <c r="C9175" s="2" t="s">
        <v>1</v>
      </c>
      <c r="D9175" s="2" t="s">
        <v>1652</v>
      </c>
      <c r="E9175" s="2" t="s">
        <v>61</v>
      </c>
      <c r="F9175" s="2" t="s">
        <v>4224</v>
      </c>
      <c r="G9175" s="5">
        <v>25</v>
      </c>
      <c r="H9175" s="5">
        <v>32.200000000000003</v>
      </c>
      <c r="I9175" s="5">
        <v>805</v>
      </c>
      <c r="J9175" s="5">
        <v>12933.37</v>
      </c>
      <c r="K9175" s="3" t="str" cm="1">
        <f t="array" ref="K9175">_xlfn.LET(_xlpm.d,UPPER(TRIM(CLEAN(SUBSTITUTE(F9175,CHAR(160),"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76" spans="2:11" hidden="1" x14ac:dyDescent="0.25">
      <c r="B9176" s="20">
        <v>45665</v>
      </c>
      <c r="C9176" s="2" t="s">
        <v>1</v>
      </c>
      <c r="D9176" s="2" t="s">
        <v>4086</v>
      </c>
      <c r="E9176" s="2" t="s">
        <v>189</v>
      </c>
      <c r="F9176" s="2" t="s">
        <v>4224</v>
      </c>
      <c r="G9176" s="5">
        <v>20</v>
      </c>
      <c r="H9176" s="5">
        <v>33.99</v>
      </c>
      <c r="I9176" s="5">
        <v>679.8</v>
      </c>
      <c r="J9176" s="5">
        <v>13613.17</v>
      </c>
      <c r="K9176" s="3" t="str" cm="1">
        <f t="array" ref="K9176">_xlfn.LET(_xlpm.d,UPPER(TRIM(CLEAN(SUBSTITUTE(F9176,CHAR(160),"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77" spans="2:11" hidden="1" x14ac:dyDescent="0.25">
      <c r="B9177" s="20">
        <v>45665</v>
      </c>
      <c r="C9177" s="2" t="s">
        <v>1</v>
      </c>
      <c r="D9177" s="2" t="s">
        <v>881</v>
      </c>
      <c r="E9177" s="2" t="s">
        <v>290</v>
      </c>
      <c r="F9177" s="2" t="s">
        <v>4224</v>
      </c>
      <c r="G9177" s="5">
        <v>5</v>
      </c>
      <c r="H9177" s="5">
        <v>33.99</v>
      </c>
      <c r="I9177" s="5">
        <v>169.95</v>
      </c>
      <c r="J9177" s="5">
        <v>13783.12</v>
      </c>
      <c r="K9177" s="3" t="str" cm="1">
        <f t="array" ref="K9177">_xlfn.LET(_xlpm.d,UPPER(TRIM(CLEAN(SUBSTITUTE(F9177,CHAR(160),"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78" spans="2:11" hidden="1" x14ac:dyDescent="0.25">
      <c r="B9178" s="20">
        <v>45666</v>
      </c>
      <c r="C9178" s="2" t="s">
        <v>1</v>
      </c>
      <c r="D9178" s="2" t="s">
        <v>1259</v>
      </c>
      <c r="E9178" s="2" t="s">
        <v>135</v>
      </c>
      <c r="F9178" s="2" t="s">
        <v>4224</v>
      </c>
      <c r="G9178" s="5">
        <v>40</v>
      </c>
      <c r="H9178" s="5">
        <v>33.99</v>
      </c>
      <c r="I9178" s="5">
        <v>1359.6</v>
      </c>
      <c r="J9178" s="5">
        <v>15142.720000000001</v>
      </c>
      <c r="K9178" s="3" t="str" cm="1">
        <f t="array" ref="K9178">_xlfn.LET(_xlpm.d,UPPER(TRIM(CLEAN(SUBSTITUTE(F9178,CHAR(160),"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79" spans="2:11" hidden="1" x14ac:dyDescent="0.25">
      <c r="B9179" s="20">
        <v>45666</v>
      </c>
      <c r="C9179" s="2" t="s">
        <v>1</v>
      </c>
      <c r="D9179" s="2" t="s">
        <v>1368</v>
      </c>
      <c r="E9179" s="2" t="s">
        <v>168</v>
      </c>
      <c r="F9179" s="2" t="s">
        <v>4224</v>
      </c>
      <c r="G9179" s="5">
        <v>30</v>
      </c>
      <c r="H9179" s="5">
        <v>33.99</v>
      </c>
      <c r="I9179" s="5">
        <v>1019.7</v>
      </c>
      <c r="J9179" s="5">
        <v>16162.420000000002</v>
      </c>
      <c r="K9179" s="3" t="str" cm="1">
        <f t="array" ref="K9179">_xlfn.LET(_xlpm.d,UPPER(TRIM(CLEAN(SUBSTITUTE(F9179,CHAR(160),"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80" spans="2:11" hidden="1" x14ac:dyDescent="0.25">
      <c r="B9180" s="20">
        <v>45666</v>
      </c>
      <c r="C9180" s="2" t="s">
        <v>1</v>
      </c>
      <c r="D9180" s="2" t="s">
        <v>4226</v>
      </c>
      <c r="E9180" s="2" t="s">
        <v>544</v>
      </c>
      <c r="F9180" s="2" t="s">
        <v>4224</v>
      </c>
      <c r="G9180" s="5">
        <v>20</v>
      </c>
      <c r="H9180" s="5">
        <v>31.45</v>
      </c>
      <c r="I9180" s="5">
        <v>629</v>
      </c>
      <c r="J9180" s="5">
        <v>16791.420000000002</v>
      </c>
      <c r="K9180" s="3" t="str" cm="1">
        <f t="array" ref="K9180">_xlfn.LET(_xlpm.d,UPPER(TRIM(CLEAN(SUBSTITUTE(F9180,CHAR(160),"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81" spans="2:11" hidden="1" x14ac:dyDescent="0.25">
      <c r="B9181" s="20">
        <v>45666</v>
      </c>
      <c r="C9181" s="2" t="s">
        <v>1</v>
      </c>
      <c r="D9181" s="2" t="s">
        <v>85</v>
      </c>
      <c r="E9181" s="2" t="s">
        <v>3</v>
      </c>
      <c r="F9181" s="2" t="s">
        <v>4224</v>
      </c>
      <c r="G9181" s="5">
        <v>6</v>
      </c>
      <c r="H9181" s="5">
        <v>32.200000000000003</v>
      </c>
      <c r="I9181" s="5">
        <v>193.2</v>
      </c>
      <c r="J9181" s="5">
        <v>16984.620000000003</v>
      </c>
      <c r="K9181" s="3" t="str" cm="1">
        <f t="array" ref="K9181">_xlfn.LET(_xlpm.d,UPPER(TRIM(CLEAN(SUBSTITUTE(F9181,CHAR(160),"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82" spans="2:11" hidden="1" x14ac:dyDescent="0.25">
      <c r="B9182" s="20">
        <v>45666</v>
      </c>
      <c r="C9182" s="2" t="s">
        <v>1</v>
      </c>
      <c r="D9182" s="2" t="s">
        <v>3604</v>
      </c>
      <c r="E9182" s="2" t="s">
        <v>120</v>
      </c>
      <c r="F9182" s="2" t="s">
        <v>4224</v>
      </c>
      <c r="G9182" s="5">
        <v>2</v>
      </c>
      <c r="H9182" s="5">
        <v>33.200000000000003</v>
      </c>
      <c r="I9182" s="5">
        <v>66.400000000000006</v>
      </c>
      <c r="J9182" s="5">
        <v>17051.020000000004</v>
      </c>
      <c r="K9182" s="3" t="str" cm="1">
        <f t="array" ref="K9182">_xlfn.LET(_xlpm.d,UPPER(TRIM(CLEAN(SUBSTITUTE(F9182,CHAR(160),"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83" spans="2:11" hidden="1" x14ac:dyDescent="0.25">
      <c r="B9183" s="20">
        <v>45667</v>
      </c>
      <c r="C9183" s="2" t="s">
        <v>1</v>
      </c>
      <c r="D9183" s="2" t="s">
        <v>1369</v>
      </c>
      <c r="E9183" s="2" t="s">
        <v>238</v>
      </c>
      <c r="F9183" s="2" t="s">
        <v>4224</v>
      </c>
      <c r="G9183" s="5">
        <v>30</v>
      </c>
      <c r="H9183" s="5">
        <v>33.99</v>
      </c>
      <c r="I9183" s="5">
        <v>1019.7</v>
      </c>
      <c r="J9183" s="5">
        <v>18070.720000000005</v>
      </c>
      <c r="K9183" s="3" t="str" cm="1">
        <f t="array" ref="K9183">_xlfn.LET(_xlpm.d,UPPER(TRIM(CLEAN(SUBSTITUTE(F9183,CHAR(160),"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84" spans="2:11" hidden="1" x14ac:dyDescent="0.25">
      <c r="B9184" s="20">
        <v>45667</v>
      </c>
      <c r="C9184" s="2" t="s">
        <v>1</v>
      </c>
      <c r="D9184" s="2" t="s">
        <v>2598</v>
      </c>
      <c r="E9184" s="2" t="s">
        <v>243</v>
      </c>
      <c r="F9184" s="2" t="s">
        <v>4224</v>
      </c>
      <c r="G9184" s="5">
        <v>20</v>
      </c>
      <c r="H9184" s="5">
        <v>33.99</v>
      </c>
      <c r="I9184" s="5">
        <v>679.8</v>
      </c>
      <c r="J9184" s="5">
        <v>18750.520000000004</v>
      </c>
      <c r="K9184" s="3" t="str" cm="1">
        <f t="array" ref="K9184">_xlfn.LET(_xlpm.d,UPPER(TRIM(CLEAN(SUBSTITUTE(F9184,CHAR(160),"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85" spans="2:11" hidden="1" x14ac:dyDescent="0.25">
      <c r="B9185" s="20">
        <v>45667</v>
      </c>
      <c r="C9185" s="2" t="s">
        <v>1</v>
      </c>
      <c r="D9185" s="2" t="s">
        <v>2599</v>
      </c>
      <c r="E9185" s="2" t="s">
        <v>311</v>
      </c>
      <c r="F9185" s="2" t="s">
        <v>4224</v>
      </c>
      <c r="G9185" s="5">
        <v>50</v>
      </c>
      <c r="H9185" s="5">
        <v>33.99</v>
      </c>
      <c r="I9185" s="5">
        <v>1699.5</v>
      </c>
      <c r="J9185" s="5">
        <v>20450.020000000004</v>
      </c>
      <c r="K9185" s="3" t="str" cm="1">
        <f t="array" ref="K9185">_xlfn.LET(_xlpm.d,UPPER(TRIM(CLEAN(SUBSTITUTE(F9185,CHAR(160),"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86" spans="2:11" hidden="1" x14ac:dyDescent="0.25">
      <c r="B9186" s="20">
        <v>45667</v>
      </c>
      <c r="C9186" s="2" t="s">
        <v>1</v>
      </c>
      <c r="D9186" s="2" t="s">
        <v>1499</v>
      </c>
      <c r="E9186" s="2" t="s">
        <v>154</v>
      </c>
      <c r="F9186" s="2" t="s">
        <v>4224</v>
      </c>
      <c r="G9186" s="5">
        <v>60</v>
      </c>
      <c r="H9186" s="5">
        <v>33.99</v>
      </c>
      <c r="I9186" s="5">
        <v>2039.4</v>
      </c>
      <c r="J9186" s="5">
        <v>22489.420000000006</v>
      </c>
      <c r="K9186" s="3" t="str" cm="1">
        <f t="array" ref="K9186">_xlfn.LET(_xlpm.d,UPPER(TRIM(CLEAN(SUBSTITUTE(F9186,CHAR(160),"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87" spans="2:11" hidden="1" x14ac:dyDescent="0.25">
      <c r="B9187" s="20">
        <v>45667</v>
      </c>
      <c r="C9187" s="2" t="s">
        <v>1</v>
      </c>
      <c r="D9187" s="2" t="s">
        <v>1655</v>
      </c>
      <c r="E9187" s="2" t="s">
        <v>78</v>
      </c>
      <c r="F9187" s="2" t="s">
        <v>4224</v>
      </c>
      <c r="G9187" s="5">
        <v>15</v>
      </c>
      <c r="H9187" s="5">
        <v>33.99</v>
      </c>
      <c r="I9187" s="5">
        <v>509.85</v>
      </c>
      <c r="J9187" s="5">
        <v>22999.270000000004</v>
      </c>
      <c r="K9187" s="3" t="str" cm="1">
        <f t="array" ref="K9187">_xlfn.LET(_xlpm.d,UPPER(TRIM(CLEAN(SUBSTITUTE(F9187,CHAR(160),"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88" spans="2:11" hidden="1" x14ac:dyDescent="0.25">
      <c r="B9188" s="20">
        <v>45667</v>
      </c>
      <c r="C9188" s="2" t="s">
        <v>1</v>
      </c>
      <c r="D9188" s="2" t="s">
        <v>1656</v>
      </c>
      <c r="E9188" s="2" t="s">
        <v>50</v>
      </c>
      <c r="F9188" s="2" t="s">
        <v>4224</v>
      </c>
      <c r="G9188" s="5">
        <v>60</v>
      </c>
      <c r="H9188" s="5">
        <v>30.5</v>
      </c>
      <c r="I9188" s="5">
        <v>1830</v>
      </c>
      <c r="J9188" s="5">
        <v>24829.270000000004</v>
      </c>
      <c r="K9188" s="3" t="str" cm="1">
        <f t="array" ref="K9188">_xlfn.LET(_xlpm.d,UPPER(TRIM(CLEAN(SUBSTITUTE(F9188,CHAR(160),"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89" spans="2:11" hidden="1" x14ac:dyDescent="0.25">
      <c r="B9189" s="20">
        <v>45667</v>
      </c>
      <c r="C9189" s="2" t="s">
        <v>1</v>
      </c>
      <c r="D9189" s="2" t="s">
        <v>1657</v>
      </c>
      <c r="E9189" s="2" t="s">
        <v>241</v>
      </c>
      <c r="F9189" s="2" t="s">
        <v>4224</v>
      </c>
      <c r="G9189" s="5">
        <v>5</v>
      </c>
      <c r="H9189" s="5">
        <v>33.99</v>
      </c>
      <c r="I9189" s="5">
        <v>169.95</v>
      </c>
      <c r="J9189" s="5">
        <v>24999.220000000005</v>
      </c>
      <c r="K9189" s="3" t="str" cm="1">
        <f t="array" ref="K9189">_xlfn.LET(_xlpm.d,UPPER(TRIM(CLEAN(SUBSTITUTE(F9189,CHAR(160),"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90" spans="2:11" hidden="1" x14ac:dyDescent="0.25">
      <c r="B9190" s="20">
        <v>45667</v>
      </c>
      <c r="C9190" s="2" t="s">
        <v>1</v>
      </c>
      <c r="D9190" s="2" t="s">
        <v>1370</v>
      </c>
      <c r="E9190" s="2" t="s">
        <v>195</v>
      </c>
      <c r="F9190" s="2" t="s">
        <v>4224</v>
      </c>
      <c r="G9190" s="5">
        <v>20</v>
      </c>
      <c r="H9190" s="5">
        <v>33.99</v>
      </c>
      <c r="I9190" s="5">
        <v>679.8</v>
      </c>
      <c r="J9190" s="5">
        <v>25679.020000000004</v>
      </c>
      <c r="K9190" s="3" t="str" cm="1">
        <f t="array" ref="K9190">_xlfn.LET(_xlpm.d,UPPER(TRIM(CLEAN(SUBSTITUTE(F9190,CHAR(160),"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91" spans="2:11" hidden="1" x14ac:dyDescent="0.25">
      <c r="B9191" s="20">
        <v>45667</v>
      </c>
      <c r="C9191" s="2" t="s">
        <v>1</v>
      </c>
      <c r="D9191" s="2" t="s">
        <v>2603</v>
      </c>
      <c r="E9191" s="2" t="s">
        <v>305</v>
      </c>
      <c r="F9191" s="2" t="s">
        <v>4224</v>
      </c>
      <c r="G9191" s="5">
        <v>70</v>
      </c>
      <c r="H9191" s="5">
        <v>33.99</v>
      </c>
      <c r="I9191" s="5">
        <v>2379.3000000000002</v>
      </c>
      <c r="J9191" s="5">
        <v>28058.320000000003</v>
      </c>
      <c r="K9191" s="3" t="str" cm="1">
        <f t="array" ref="K9191">_xlfn.LET(_xlpm.d,UPPER(TRIM(CLEAN(SUBSTITUTE(F9191,CHAR(160),"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92" spans="2:11" hidden="1" x14ac:dyDescent="0.25">
      <c r="B9192" s="20">
        <v>45670</v>
      </c>
      <c r="C9192" s="2" t="s">
        <v>1</v>
      </c>
      <c r="D9192" s="2" t="s">
        <v>1261</v>
      </c>
      <c r="E9192" s="2" t="s">
        <v>162</v>
      </c>
      <c r="F9192" s="2" t="s">
        <v>4224</v>
      </c>
      <c r="G9192" s="5">
        <v>60</v>
      </c>
      <c r="H9192" s="5">
        <v>33.99</v>
      </c>
      <c r="I9192" s="5">
        <v>2039.4</v>
      </c>
      <c r="J9192" s="5">
        <v>30097.720000000005</v>
      </c>
      <c r="K9192" s="3" t="str" cm="1">
        <f t="array" ref="K9192">_xlfn.LET(_xlpm.d,UPPER(TRIM(CLEAN(SUBSTITUTE(F9192,CHAR(160),"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93" spans="2:11" hidden="1" x14ac:dyDescent="0.25">
      <c r="B9193" s="20">
        <v>45671</v>
      </c>
      <c r="C9193" s="2" t="s">
        <v>1</v>
      </c>
      <c r="D9193" s="2" t="s">
        <v>1550</v>
      </c>
      <c r="E9193" s="2" t="s">
        <v>273</v>
      </c>
      <c r="F9193" s="2" t="s">
        <v>4224</v>
      </c>
      <c r="G9193" s="5">
        <v>20</v>
      </c>
      <c r="H9193" s="5">
        <v>33.99</v>
      </c>
      <c r="I9193" s="5">
        <v>679.8</v>
      </c>
      <c r="J9193" s="5">
        <v>30777.520000000004</v>
      </c>
      <c r="K9193" s="3" t="str" cm="1">
        <f t="array" ref="K9193">_xlfn.LET(_xlpm.d,UPPER(TRIM(CLEAN(SUBSTITUTE(F9193,CHAR(160),"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94" spans="2:11" hidden="1" x14ac:dyDescent="0.25">
      <c r="B9194" s="20">
        <v>45671</v>
      </c>
      <c r="C9194" s="2" t="s">
        <v>1</v>
      </c>
      <c r="D9194" s="2" t="s">
        <v>1551</v>
      </c>
      <c r="E9194" s="2" t="s">
        <v>147</v>
      </c>
      <c r="F9194" s="2" t="s">
        <v>4224</v>
      </c>
      <c r="G9194" s="5">
        <v>20</v>
      </c>
      <c r="H9194" s="5">
        <v>33.99</v>
      </c>
      <c r="I9194" s="5">
        <v>679.8</v>
      </c>
      <c r="J9194" s="5">
        <v>31457.320000000003</v>
      </c>
      <c r="K9194" s="3" t="str" cm="1">
        <f t="array" ref="K9194">_xlfn.LET(_xlpm.d,UPPER(TRIM(CLEAN(SUBSTITUTE(F9194,CHAR(160),"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95" spans="2:11" hidden="1" x14ac:dyDescent="0.25">
      <c r="B9195" s="20">
        <v>45671</v>
      </c>
      <c r="C9195" s="2" t="s">
        <v>1</v>
      </c>
      <c r="D9195" s="2" t="s">
        <v>2605</v>
      </c>
      <c r="E9195" s="2" t="s">
        <v>158</v>
      </c>
      <c r="F9195" s="2" t="s">
        <v>4224</v>
      </c>
      <c r="G9195" s="5">
        <v>25</v>
      </c>
      <c r="H9195" s="5">
        <v>33.99</v>
      </c>
      <c r="I9195" s="5">
        <v>849.75</v>
      </c>
      <c r="J9195" s="5">
        <v>32307.070000000003</v>
      </c>
      <c r="K9195" s="3" t="str" cm="1">
        <f t="array" ref="K9195">_xlfn.LET(_xlpm.d,UPPER(TRIM(CLEAN(SUBSTITUTE(F9195,CHAR(160),"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96" spans="2:11" hidden="1" x14ac:dyDescent="0.25">
      <c r="B9196" s="20">
        <v>45671</v>
      </c>
      <c r="C9196" s="2" t="s">
        <v>1</v>
      </c>
      <c r="D9196" s="2" t="s">
        <v>1663</v>
      </c>
      <c r="E9196" s="2" t="s">
        <v>234</v>
      </c>
      <c r="F9196" s="2" t="s">
        <v>4224</v>
      </c>
      <c r="G9196" s="5">
        <v>15</v>
      </c>
      <c r="H9196" s="5">
        <v>33.99</v>
      </c>
      <c r="I9196" s="5">
        <v>509.85</v>
      </c>
      <c r="J9196" s="5">
        <v>32816.920000000006</v>
      </c>
      <c r="K9196" s="3" t="str" cm="1">
        <f t="array" ref="K9196">_xlfn.LET(_xlpm.d,UPPER(TRIM(CLEAN(SUBSTITUTE(F9196,CHAR(160),"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97" spans="2:11" hidden="1" x14ac:dyDescent="0.25">
      <c r="B9197" s="20">
        <v>45671</v>
      </c>
      <c r="C9197" s="2" t="s">
        <v>1</v>
      </c>
      <c r="D9197" s="2" t="s">
        <v>1664</v>
      </c>
      <c r="E9197" s="2" t="s">
        <v>1634</v>
      </c>
      <c r="F9197" s="2" t="s">
        <v>4224</v>
      </c>
      <c r="G9197" s="5">
        <v>10</v>
      </c>
      <c r="H9197" s="5">
        <v>31.45</v>
      </c>
      <c r="I9197" s="5">
        <v>314.5</v>
      </c>
      <c r="J9197" s="5">
        <v>33131.420000000006</v>
      </c>
      <c r="K9197" s="3" t="str" cm="1">
        <f t="array" ref="K9197">_xlfn.LET(_xlpm.d,UPPER(TRIM(CLEAN(SUBSTITUTE(F9197,CHAR(160),"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98" spans="2:11" hidden="1" x14ac:dyDescent="0.25">
      <c r="B9198" s="20">
        <v>45671</v>
      </c>
      <c r="C9198" s="2" t="s">
        <v>1</v>
      </c>
      <c r="D9198" s="2" t="s">
        <v>1665</v>
      </c>
      <c r="E9198" s="2" t="s">
        <v>214</v>
      </c>
      <c r="F9198" s="2" t="s">
        <v>4224</v>
      </c>
      <c r="G9198" s="5">
        <v>15</v>
      </c>
      <c r="H9198" s="5">
        <v>33.99</v>
      </c>
      <c r="I9198" s="5">
        <v>509.85</v>
      </c>
      <c r="J9198" s="5">
        <v>33641.270000000004</v>
      </c>
      <c r="K9198" s="3" t="str" cm="1">
        <f t="array" ref="K9198">_xlfn.LET(_xlpm.d,UPPER(TRIM(CLEAN(SUBSTITUTE(F9198,CHAR(160),"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199" spans="2:11" hidden="1" x14ac:dyDescent="0.25">
      <c r="B9199" s="20">
        <v>45671</v>
      </c>
      <c r="C9199" s="2" t="s">
        <v>1</v>
      </c>
      <c r="D9199" s="2" t="s">
        <v>1553</v>
      </c>
      <c r="E9199" s="2" t="s">
        <v>141</v>
      </c>
      <c r="F9199" s="2" t="s">
        <v>4224</v>
      </c>
      <c r="G9199" s="5">
        <v>30</v>
      </c>
      <c r="H9199" s="5">
        <v>33.99</v>
      </c>
      <c r="I9199" s="5">
        <v>1019.7</v>
      </c>
      <c r="J9199" s="5">
        <v>34660.97</v>
      </c>
      <c r="K9199" s="3" t="str" cm="1">
        <f t="array" ref="K9199">_xlfn.LET(_xlpm.d,UPPER(TRIM(CLEAN(SUBSTITUTE(F9199,CHAR(160),"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00" spans="2:11" hidden="1" x14ac:dyDescent="0.25">
      <c r="B9200" s="20">
        <v>45671</v>
      </c>
      <c r="C9200" s="2" t="s">
        <v>1</v>
      </c>
      <c r="D9200" s="2" t="s">
        <v>1666</v>
      </c>
      <c r="E9200" s="2" t="s">
        <v>78</v>
      </c>
      <c r="F9200" s="2" t="s">
        <v>4224</v>
      </c>
      <c r="G9200" s="5">
        <v>15</v>
      </c>
      <c r="H9200" s="5">
        <v>33.99</v>
      </c>
      <c r="I9200" s="5">
        <v>509.85</v>
      </c>
      <c r="J9200" s="5">
        <v>35170.82</v>
      </c>
      <c r="K9200" s="3" t="str" cm="1">
        <f t="array" ref="K9200">_xlfn.LET(_xlpm.d,UPPER(TRIM(CLEAN(SUBSTITUTE(F9200,CHAR(160),"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01" spans="2:11" hidden="1" x14ac:dyDescent="0.25">
      <c r="B9201" s="20">
        <v>45671</v>
      </c>
      <c r="C9201" s="2" t="s">
        <v>1</v>
      </c>
      <c r="D9201" s="2" t="s">
        <v>1584</v>
      </c>
      <c r="E9201" s="2" t="s">
        <v>266</v>
      </c>
      <c r="F9201" s="2" t="s">
        <v>4224</v>
      </c>
      <c r="G9201" s="5">
        <v>20</v>
      </c>
      <c r="H9201" s="5">
        <v>33.99</v>
      </c>
      <c r="I9201" s="5">
        <v>679.8</v>
      </c>
      <c r="J9201" s="5">
        <v>35850.620000000003</v>
      </c>
      <c r="K9201" s="3" t="str" cm="1">
        <f t="array" ref="K9201">_xlfn.LET(_xlpm.d,UPPER(TRIM(CLEAN(SUBSTITUTE(F9201,CHAR(160),"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02" spans="2:11" hidden="1" x14ac:dyDescent="0.25">
      <c r="B9202" s="20">
        <v>45671</v>
      </c>
      <c r="C9202" s="2" t="s">
        <v>1</v>
      </c>
      <c r="D9202" s="2" t="s">
        <v>1670</v>
      </c>
      <c r="E9202" s="2" t="s">
        <v>61</v>
      </c>
      <c r="F9202" s="2" t="s">
        <v>4224</v>
      </c>
      <c r="G9202" s="5">
        <v>39</v>
      </c>
      <c r="H9202" s="5">
        <v>32.200000000000003</v>
      </c>
      <c r="I9202" s="5">
        <v>1255.8</v>
      </c>
      <c r="J9202" s="5">
        <v>37106.420000000006</v>
      </c>
      <c r="K9202" s="3" t="str" cm="1">
        <f t="array" ref="K9202">_xlfn.LET(_xlpm.d,UPPER(TRIM(CLEAN(SUBSTITUTE(F9202,CHAR(160),"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03" spans="2:11" hidden="1" x14ac:dyDescent="0.25">
      <c r="B9203" s="20">
        <v>45671</v>
      </c>
      <c r="C9203" s="2" t="s">
        <v>1</v>
      </c>
      <c r="D9203" s="2" t="s">
        <v>1671</v>
      </c>
      <c r="E9203" s="2" t="s">
        <v>286</v>
      </c>
      <c r="F9203" s="2" t="s">
        <v>4224</v>
      </c>
      <c r="G9203" s="5">
        <v>15</v>
      </c>
      <c r="H9203" s="5">
        <v>33.99</v>
      </c>
      <c r="I9203" s="5">
        <v>509.85</v>
      </c>
      <c r="J9203" s="5">
        <v>37616.270000000004</v>
      </c>
      <c r="K9203" s="3" t="str" cm="1">
        <f t="array" ref="K9203">_xlfn.LET(_xlpm.d,UPPER(TRIM(CLEAN(SUBSTITUTE(F9203,CHAR(160),"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04" spans="2:11" hidden="1" x14ac:dyDescent="0.25">
      <c r="B9204" s="20">
        <v>45672</v>
      </c>
      <c r="C9204" s="2" t="s">
        <v>1</v>
      </c>
      <c r="D9204" s="2" t="s">
        <v>4181</v>
      </c>
      <c r="E9204" s="2" t="s">
        <v>1701</v>
      </c>
      <c r="F9204" s="2" t="s">
        <v>4170</v>
      </c>
      <c r="G9204" s="5">
        <v>30</v>
      </c>
      <c r="H9204" s="5">
        <v>31.45</v>
      </c>
      <c r="I9204" s="5">
        <v>943.5</v>
      </c>
      <c r="J9204" s="5">
        <v>38559.770000000004</v>
      </c>
      <c r="K9204" s="3" t="str" cm="1">
        <f t="array" ref="K9204">_xlfn.LET(_xlpm.d,UPPER(TRIM(CLEAN(SUBSTITUTE(F9204,CHAR(160),"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05" spans="2:11" hidden="1" x14ac:dyDescent="0.25">
      <c r="B9205" s="20">
        <v>45672</v>
      </c>
      <c r="C9205" s="2" t="s">
        <v>1</v>
      </c>
      <c r="D9205" s="2" t="s">
        <v>1585</v>
      </c>
      <c r="E9205" s="2" t="s">
        <v>279</v>
      </c>
      <c r="F9205" s="2" t="s">
        <v>4224</v>
      </c>
      <c r="G9205" s="5">
        <v>20</v>
      </c>
      <c r="H9205" s="5">
        <v>33.99</v>
      </c>
      <c r="I9205" s="5">
        <v>679.8</v>
      </c>
      <c r="J9205" s="5">
        <v>39239.570000000007</v>
      </c>
      <c r="K9205" s="3" t="str" cm="1">
        <f t="array" ref="K9205">_xlfn.LET(_xlpm.d,UPPER(TRIM(CLEAN(SUBSTITUTE(F9205,CHAR(160),"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06" spans="2:11" hidden="1" x14ac:dyDescent="0.25">
      <c r="B9206" s="20">
        <v>45672</v>
      </c>
      <c r="C9206" s="2" t="s">
        <v>1</v>
      </c>
      <c r="D9206" s="2" t="s">
        <v>4227</v>
      </c>
      <c r="E9206" s="2" t="s">
        <v>796</v>
      </c>
      <c r="F9206" s="2" t="s">
        <v>4224</v>
      </c>
      <c r="G9206" s="5">
        <v>3</v>
      </c>
      <c r="H9206" s="5">
        <v>32.200000000000003</v>
      </c>
      <c r="I9206" s="5">
        <v>96.6</v>
      </c>
      <c r="J9206" s="5">
        <v>39336.170000000006</v>
      </c>
      <c r="K9206" s="3" t="str" cm="1">
        <f t="array" ref="K9206">_xlfn.LET(_xlpm.d,UPPER(TRIM(CLEAN(SUBSTITUTE(F9206,CHAR(160),"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07" spans="2:11" hidden="1" x14ac:dyDescent="0.25">
      <c r="B9207" s="20">
        <v>45673</v>
      </c>
      <c r="C9207" s="2" t="s">
        <v>1</v>
      </c>
      <c r="D9207" s="2" t="s">
        <v>1673</v>
      </c>
      <c r="E9207" s="2" t="s">
        <v>248</v>
      </c>
      <c r="F9207" s="2" t="s">
        <v>4224</v>
      </c>
      <c r="G9207" s="5">
        <v>25</v>
      </c>
      <c r="H9207" s="5">
        <v>33.99</v>
      </c>
      <c r="I9207" s="5">
        <v>849.75</v>
      </c>
      <c r="J9207" s="5">
        <v>40185.920000000006</v>
      </c>
      <c r="K9207" s="3" t="str" cm="1">
        <f t="array" ref="K9207">_xlfn.LET(_xlpm.d,UPPER(TRIM(CLEAN(SUBSTITUTE(F9207,CHAR(160),"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08" spans="2:11" hidden="1" x14ac:dyDescent="0.25">
      <c r="B9208" s="20">
        <v>45674</v>
      </c>
      <c r="C9208" s="2" t="s">
        <v>1</v>
      </c>
      <c r="D9208" s="2" t="s">
        <v>2613</v>
      </c>
      <c r="E9208" s="2" t="s">
        <v>170</v>
      </c>
      <c r="F9208" s="2" t="s">
        <v>4228</v>
      </c>
      <c r="G9208" s="5">
        <v>5</v>
      </c>
      <c r="H9208" s="5">
        <v>32.200000000000003</v>
      </c>
      <c r="I9208" s="5">
        <v>161</v>
      </c>
      <c r="J9208" s="5">
        <v>40346.920000000006</v>
      </c>
      <c r="K9208" s="3" t="str" cm="1">
        <f t="array" ref="K9208">_xlfn.LET(_xlpm.d,UPPER(TRIM(CLEAN(SUBSTITUTE(F9208,CHAR(160),"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09" spans="2:11" hidden="1" x14ac:dyDescent="0.25">
      <c r="B9209" s="20">
        <v>45674</v>
      </c>
      <c r="C9209" s="2" t="s">
        <v>1</v>
      </c>
      <c r="D9209" s="2" t="s">
        <v>2613</v>
      </c>
      <c r="E9209" s="2" t="s">
        <v>170</v>
      </c>
      <c r="F9209" s="2" t="s">
        <v>4229</v>
      </c>
      <c r="G9209" s="5">
        <v>30</v>
      </c>
      <c r="H9209" s="5">
        <v>19.989999999999998</v>
      </c>
      <c r="I9209" s="5">
        <v>599.70000000000005</v>
      </c>
      <c r="J9209" s="5">
        <v>40946.620000000003</v>
      </c>
      <c r="K9209" s="3" t="str" cm="1">
        <f t="array" ref="K9209">_xlfn.LET(_xlpm.d,UPPER(TRIM(CLEAN(SUBSTITUTE(F9209,CHAR(160),"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10" spans="2:11" hidden="1" x14ac:dyDescent="0.25">
      <c r="B9210" s="20">
        <v>45674</v>
      </c>
      <c r="C9210" s="2" t="s">
        <v>1</v>
      </c>
      <c r="D9210" s="2" t="s">
        <v>2446</v>
      </c>
      <c r="E9210" s="2" t="s">
        <v>2447</v>
      </c>
      <c r="F9210" s="2" t="s">
        <v>4230</v>
      </c>
      <c r="G9210" s="5">
        <v>10</v>
      </c>
      <c r="H9210" s="5">
        <v>19.989999999999998</v>
      </c>
      <c r="I9210" s="5">
        <v>199.9</v>
      </c>
      <c r="J9210" s="5">
        <v>41146.520000000004</v>
      </c>
      <c r="K9210" s="3" t="str" cm="1">
        <f t="array" ref="K9210">_xlfn.LET(_xlpm.d,UPPER(TRIM(CLEAN(SUBSTITUTE(F9210,CHAR(160),"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11" spans="2:11" hidden="1" x14ac:dyDescent="0.25">
      <c r="B9211" s="20">
        <v>45674</v>
      </c>
      <c r="C9211" s="2" t="s">
        <v>1</v>
      </c>
      <c r="D9211" s="2" t="s">
        <v>885</v>
      </c>
      <c r="E9211" s="2" t="s">
        <v>154</v>
      </c>
      <c r="F9211" s="2" t="s">
        <v>4224</v>
      </c>
      <c r="G9211" s="5">
        <v>20</v>
      </c>
      <c r="H9211" s="5">
        <v>33.99</v>
      </c>
      <c r="I9211" s="5">
        <v>679.8</v>
      </c>
      <c r="J9211" s="5">
        <v>41826.320000000007</v>
      </c>
      <c r="K9211" s="3" t="str" cm="1">
        <f t="array" ref="K9211">_xlfn.LET(_xlpm.d,UPPER(TRIM(CLEAN(SUBSTITUTE(F9211,CHAR(160),"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12" spans="2:11" hidden="1" x14ac:dyDescent="0.25">
      <c r="B9212" s="20">
        <v>45674</v>
      </c>
      <c r="C9212" s="2" t="s">
        <v>1</v>
      </c>
      <c r="D9212" s="2" t="s">
        <v>886</v>
      </c>
      <c r="E9212" s="2" t="s">
        <v>195</v>
      </c>
      <c r="F9212" s="2" t="s">
        <v>4224</v>
      </c>
      <c r="G9212" s="5">
        <v>20</v>
      </c>
      <c r="H9212" s="5">
        <v>33.99</v>
      </c>
      <c r="I9212" s="5">
        <v>679.8</v>
      </c>
      <c r="J9212" s="5">
        <v>42506.12000000001</v>
      </c>
      <c r="K9212" s="3" t="str" cm="1">
        <f t="array" ref="K9212">_xlfn.LET(_xlpm.d,UPPER(TRIM(CLEAN(SUBSTITUTE(F9212,CHAR(160),"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13" spans="2:11" hidden="1" x14ac:dyDescent="0.25">
      <c r="B9213" s="20">
        <v>45674</v>
      </c>
      <c r="C9213" s="2" t="s">
        <v>1</v>
      </c>
      <c r="D9213" s="2" t="s">
        <v>1676</v>
      </c>
      <c r="E9213" s="2" t="s">
        <v>43</v>
      </c>
      <c r="F9213" s="2" t="s">
        <v>4224</v>
      </c>
      <c r="G9213" s="5">
        <v>10</v>
      </c>
      <c r="H9213" s="5">
        <v>27.65</v>
      </c>
      <c r="I9213" s="5">
        <v>276.5</v>
      </c>
      <c r="J9213" s="5">
        <v>42782.62000000001</v>
      </c>
      <c r="K9213" s="3" t="str" cm="1">
        <f t="array" ref="K9213">_xlfn.LET(_xlpm.d,UPPER(TRIM(CLEAN(SUBSTITUTE(F9213,CHAR(160),"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14" spans="2:11" hidden="1" x14ac:dyDescent="0.25">
      <c r="B9214" s="20">
        <v>45674</v>
      </c>
      <c r="C9214" s="2" t="s">
        <v>1</v>
      </c>
      <c r="D9214" s="2" t="s">
        <v>1677</v>
      </c>
      <c r="E9214" s="2" t="s">
        <v>78</v>
      </c>
      <c r="F9214" s="2" t="s">
        <v>4224</v>
      </c>
      <c r="G9214" s="5">
        <v>10</v>
      </c>
      <c r="H9214" s="5">
        <v>33.99</v>
      </c>
      <c r="I9214" s="5">
        <v>339.9</v>
      </c>
      <c r="J9214" s="5">
        <v>43122.520000000011</v>
      </c>
      <c r="K9214" s="3" t="str" cm="1">
        <f t="array" ref="K9214">_xlfn.LET(_xlpm.d,UPPER(TRIM(CLEAN(SUBSTITUTE(F9214,CHAR(160),"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15" spans="2:11" hidden="1" x14ac:dyDescent="0.25">
      <c r="B9215" s="20">
        <v>45674</v>
      </c>
      <c r="C9215" s="2" t="s">
        <v>1</v>
      </c>
      <c r="D9215" s="2" t="s">
        <v>1678</v>
      </c>
      <c r="E9215" s="2" t="s">
        <v>197</v>
      </c>
      <c r="F9215" s="2" t="s">
        <v>4224</v>
      </c>
      <c r="G9215" s="5">
        <v>70</v>
      </c>
      <c r="H9215" s="5">
        <v>33.99</v>
      </c>
      <c r="I9215" s="5">
        <v>2379.3000000000002</v>
      </c>
      <c r="J9215" s="5">
        <v>45501.820000000014</v>
      </c>
      <c r="K9215" s="3" t="str" cm="1">
        <f t="array" ref="K9215">_xlfn.LET(_xlpm.d,UPPER(TRIM(CLEAN(SUBSTITUTE(F9215,CHAR(160),"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16" spans="2:11" hidden="1" x14ac:dyDescent="0.25">
      <c r="B9216" s="20">
        <v>45674</v>
      </c>
      <c r="C9216" s="2" t="s">
        <v>1</v>
      </c>
      <c r="D9216" s="2" t="s">
        <v>1679</v>
      </c>
      <c r="E9216" s="2" t="s">
        <v>224</v>
      </c>
      <c r="F9216" s="2" t="s">
        <v>4224</v>
      </c>
      <c r="G9216" s="5">
        <v>44</v>
      </c>
      <c r="H9216" s="5">
        <v>33.99</v>
      </c>
      <c r="I9216" s="5">
        <v>1495.56</v>
      </c>
      <c r="J9216" s="5">
        <v>46997.380000000012</v>
      </c>
      <c r="K9216" s="3" t="str" cm="1">
        <f t="array" ref="K9216">_xlfn.LET(_xlpm.d,UPPER(TRIM(CLEAN(SUBSTITUTE(F9216,CHAR(160),"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17" spans="2:11" hidden="1" x14ac:dyDescent="0.25">
      <c r="B9217" s="20">
        <v>45678</v>
      </c>
      <c r="C9217" s="2" t="s">
        <v>1</v>
      </c>
      <c r="D9217" s="2" t="s">
        <v>1680</v>
      </c>
      <c r="E9217" s="2" t="s">
        <v>214</v>
      </c>
      <c r="F9217" s="2" t="s">
        <v>4224</v>
      </c>
      <c r="G9217" s="5">
        <v>15</v>
      </c>
      <c r="H9217" s="5">
        <v>33.99</v>
      </c>
      <c r="I9217" s="5">
        <v>509.85</v>
      </c>
      <c r="J9217" s="5">
        <v>47507.23000000001</v>
      </c>
      <c r="K9217" s="3" t="str" cm="1">
        <f t="array" ref="K9217">_xlfn.LET(_xlpm.d,UPPER(TRIM(CLEAN(SUBSTITUTE(F9217,CHAR(160),"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18" spans="2:11" hidden="1" x14ac:dyDescent="0.25">
      <c r="B9218" s="20">
        <v>45678</v>
      </c>
      <c r="C9218" s="2" t="s">
        <v>1</v>
      </c>
      <c r="D9218" s="2" t="s">
        <v>888</v>
      </c>
      <c r="E9218" s="2" t="s">
        <v>141</v>
      </c>
      <c r="F9218" s="2" t="s">
        <v>4224</v>
      </c>
      <c r="G9218" s="5">
        <v>30</v>
      </c>
      <c r="H9218" s="5">
        <v>33.99</v>
      </c>
      <c r="I9218" s="5">
        <v>1019.7</v>
      </c>
      <c r="J9218" s="5">
        <v>48526.930000000008</v>
      </c>
      <c r="K9218" s="3" t="str" cm="1">
        <f t="array" ref="K9218">_xlfn.LET(_xlpm.d,UPPER(TRIM(CLEAN(SUBSTITUTE(F9218,CHAR(160),"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19" spans="2:11" hidden="1" x14ac:dyDescent="0.25">
      <c r="B9219" s="20">
        <v>45678</v>
      </c>
      <c r="C9219" s="2" t="s">
        <v>1</v>
      </c>
      <c r="D9219" s="2" t="s">
        <v>890</v>
      </c>
      <c r="E9219" s="2" t="s">
        <v>158</v>
      </c>
      <c r="F9219" s="2" t="s">
        <v>4224</v>
      </c>
      <c r="G9219" s="5">
        <v>10</v>
      </c>
      <c r="H9219" s="5">
        <v>33.99</v>
      </c>
      <c r="I9219" s="5">
        <v>339.9</v>
      </c>
      <c r="J9219" s="5">
        <v>48866.830000000009</v>
      </c>
      <c r="K9219" s="3" t="str" cm="1">
        <f t="array" ref="K9219">_xlfn.LET(_xlpm.d,UPPER(TRIM(CLEAN(SUBSTITUTE(F9219,CHAR(160),"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20" spans="2:11" hidden="1" x14ac:dyDescent="0.25">
      <c r="B9220" s="20">
        <v>45678</v>
      </c>
      <c r="C9220" s="2" t="s">
        <v>1</v>
      </c>
      <c r="D9220" s="2" t="s">
        <v>1684</v>
      </c>
      <c r="E9220" s="2" t="s">
        <v>165</v>
      </c>
      <c r="F9220" s="2" t="s">
        <v>4224</v>
      </c>
      <c r="G9220" s="5">
        <v>10</v>
      </c>
      <c r="H9220" s="5">
        <v>33.99</v>
      </c>
      <c r="I9220" s="5">
        <v>339.9</v>
      </c>
      <c r="J9220" s="5">
        <v>49206.73000000001</v>
      </c>
      <c r="K9220" s="3" t="str" cm="1">
        <f t="array" ref="K9220">_xlfn.LET(_xlpm.d,UPPER(TRIM(CLEAN(SUBSTITUTE(F9220,CHAR(160),"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21" spans="2:11" hidden="1" x14ac:dyDescent="0.25">
      <c r="B9221" s="20">
        <v>45678</v>
      </c>
      <c r="C9221" s="2" t="s">
        <v>1</v>
      </c>
      <c r="D9221" s="2" t="s">
        <v>892</v>
      </c>
      <c r="E9221" s="2" t="s">
        <v>234</v>
      </c>
      <c r="F9221" s="2" t="s">
        <v>4224</v>
      </c>
      <c r="G9221" s="5">
        <v>10</v>
      </c>
      <c r="H9221" s="5">
        <v>33.99</v>
      </c>
      <c r="I9221" s="5">
        <v>339.9</v>
      </c>
      <c r="J9221" s="5">
        <v>49546.630000000012</v>
      </c>
      <c r="K9221" s="3" t="str" cm="1">
        <f t="array" ref="K9221">_xlfn.LET(_xlpm.d,UPPER(TRIM(CLEAN(SUBSTITUTE(F9221,CHAR(160),"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22" spans="2:11" hidden="1" x14ac:dyDescent="0.25">
      <c r="B9222" s="20">
        <v>45678</v>
      </c>
      <c r="C9222" s="2" t="s">
        <v>1</v>
      </c>
      <c r="D9222" s="2" t="s">
        <v>1686</v>
      </c>
      <c r="E9222" s="2" t="s">
        <v>50</v>
      </c>
      <c r="F9222" s="2" t="s">
        <v>4224</v>
      </c>
      <c r="G9222" s="5">
        <v>100</v>
      </c>
      <c r="H9222" s="5">
        <v>30.5</v>
      </c>
      <c r="I9222" s="5">
        <v>3050</v>
      </c>
      <c r="J9222" s="5">
        <v>52596.630000000012</v>
      </c>
      <c r="K9222" s="3" t="str" cm="1">
        <f t="array" ref="K9222">_xlfn.LET(_xlpm.d,UPPER(TRIM(CLEAN(SUBSTITUTE(F9222,CHAR(160),"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23" spans="2:11" hidden="1" x14ac:dyDescent="0.25">
      <c r="B9223" s="20">
        <v>45678</v>
      </c>
      <c r="C9223" s="2" t="s">
        <v>1</v>
      </c>
      <c r="D9223" s="2" t="s">
        <v>1554</v>
      </c>
      <c r="E9223" s="2" t="s">
        <v>307</v>
      </c>
      <c r="F9223" s="2" t="s">
        <v>4224</v>
      </c>
      <c r="G9223" s="5">
        <v>40</v>
      </c>
      <c r="H9223" s="5">
        <v>41.5</v>
      </c>
      <c r="I9223" s="5">
        <v>1660</v>
      </c>
      <c r="J9223" s="5">
        <v>54256.630000000012</v>
      </c>
      <c r="K9223" s="3" t="str" cm="1">
        <f t="array" ref="K9223">_xlfn.LET(_xlpm.d,UPPER(TRIM(CLEAN(SUBSTITUTE(F9223,CHAR(160),"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24" spans="2:11" hidden="1" x14ac:dyDescent="0.25">
      <c r="B9224" s="20">
        <v>45678</v>
      </c>
      <c r="C9224" s="2" t="s">
        <v>1</v>
      </c>
      <c r="D9224" s="2" t="s">
        <v>1554</v>
      </c>
      <c r="E9224" s="2" t="s">
        <v>307</v>
      </c>
      <c r="F9224" s="2" t="s">
        <v>4224</v>
      </c>
      <c r="G9224" s="5">
        <v>50</v>
      </c>
      <c r="H9224" s="5">
        <v>33.99</v>
      </c>
      <c r="I9224" s="5">
        <v>1699.5</v>
      </c>
      <c r="J9224" s="5">
        <v>55956.130000000012</v>
      </c>
      <c r="K9224" s="3" t="str" cm="1">
        <f t="array" ref="K9224">_xlfn.LET(_xlpm.d,UPPER(TRIM(CLEAN(SUBSTITUTE(F9224,CHAR(160),"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25" spans="2:11" hidden="1" x14ac:dyDescent="0.25">
      <c r="B9225" s="20">
        <v>45679</v>
      </c>
      <c r="C9225" s="2" t="s">
        <v>1</v>
      </c>
      <c r="D9225" s="2" t="s">
        <v>1687</v>
      </c>
      <c r="E9225" s="2" t="s">
        <v>16</v>
      </c>
      <c r="F9225" s="2" t="s">
        <v>4231</v>
      </c>
      <c r="G9225" s="5">
        <v>20</v>
      </c>
      <c r="H9225" s="5">
        <v>32.200000000000003</v>
      </c>
      <c r="I9225" s="5">
        <v>644</v>
      </c>
      <c r="J9225" s="5">
        <v>56600.130000000012</v>
      </c>
      <c r="K9225" s="3" t="str" cm="1">
        <f t="array" ref="K9225">_xlfn.LET(_xlpm.d,UPPER(TRIM(CLEAN(SUBSTITUTE(F9225,CHAR(160),"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26" spans="2:11" hidden="1" x14ac:dyDescent="0.25">
      <c r="B9226" s="20">
        <v>45679</v>
      </c>
      <c r="C9226" s="2" t="s">
        <v>1</v>
      </c>
      <c r="D9226" s="2" t="s">
        <v>1689</v>
      </c>
      <c r="E9226" s="2" t="s">
        <v>1634</v>
      </c>
      <c r="F9226" s="2" t="s">
        <v>4224</v>
      </c>
      <c r="G9226" s="5">
        <v>8</v>
      </c>
      <c r="H9226" s="5">
        <v>31.45</v>
      </c>
      <c r="I9226" s="5">
        <v>251.6</v>
      </c>
      <c r="J9226" s="5">
        <v>56851.73000000001</v>
      </c>
      <c r="K9226" s="3" t="str" cm="1">
        <f t="array" ref="K9226">_xlfn.LET(_xlpm.d,UPPER(TRIM(CLEAN(SUBSTITUTE(F9226,CHAR(160),"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27" spans="2:11" hidden="1" x14ac:dyDescent="0.25">
      <c r="B9227" s="20">
        <v>45679</v>
      </c>
      <c r="C9227" s="2" t="s">
        <v>1</v>
      </c>
      <c r="D9227" s="2" t="s">
        <v>1690</v>
      </c>
      <c r="E9227" s="2" t="s">
        <v>6</v>
      </c>
      <c r="F9227" s="2" t="s">
        <v>4224</v>
      </c>
      <c r="G9227" s="5">
        <v>40</v>
      </c>
      <c r="H9227" s="5">
        <v>32.200000000000003</v>
      </c>
      <c r="I9227" s="5">
        <v>1288</v>
      </c>
      <c r="J9227" s="5">
        <v>58139.73000000001</v>
      </c>
      <c r="K9227" s="3" t="str" cm="1">
        <f t="array" ref="K9227">_xlfn.LET(_xlpm.d,UPPER(TRIM(CLEAN(SUBSTITUTE(F9227,CHAR(160),"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28" spans="2:11" hidden="1" x14ac:dyDescent="0.25">
      <c r="B9228" s="20">
        <v>45679</v>
      </c>
      <c r="C9228" s="2" t="s">
        <v>1</v>
      </c>
      <c r="D9228" s="2" t="s">
        <v>1691</v>
      </c>
      <c r="E9228" s="2" t="s">
        <v>282</v>
      </c>
      <c r="F9228" s="2" t="s">
        <v>4224</v>
      </c>
      <c r="G9228" s="5">
        <v>20</v>
      </c>
      <c r="H9228" s="5">
        <v>33.99</v>
      </c>
      <c r="I9228" s="5">
        <v>679.8</v>
      </c>
      <c r="J9228" s="5">
        <v>58819.530000000013</v>
      </c>
      <c r="K9228" s="3" t="str" cm="1">
        <f t="array" ref="K9228">_xlfn.LET(_xlpm.d,UPPER(TRIM(CLEAN(SUBSTITUTE(F9228,CHAR(160),"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29" spans="2:11" hidden="1" x14ac:dyDescent="0.25">
      <c r="B9229" s="20">
        <v>45679</v>
      </c>
      <c r="C9229" s="2" t="s">
        <v>1</v>
      </c>
      <c r="D9229" s="2" t="s">
        <v>482</v>
      </c>
      <c r="E9229" s="2" t="s">
        <v>143</v>
      </c>
      <c r="F9229" s="2" t="s">
        <v>4224</v>
      </c>
      <c r="G9229" s="5">
        <v>30</v>
      </c>
      <c r="H9229" s="5">
        <v>33.99</v>
      </c>
      <c r="I9229" s="5">
        <v>1019.7</v>
      </c>
      <c r="J9229" s="5">
        <v>59839.23000000001</v>
      </c>
      <c r="K9229" s="3" t="str" cm="1">
        <f t="array" ref="K9229">_xlfn.LET(_xlpm.d,UPPER(TRIM(CLEAN(SUBSTITUTE(F9229,CHAR(160),"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30" spans="2:11" hidden="1" x14ac:dyDescent="0.25">
      <c r="B9230" s="20">
        <v>45679</v>
      </c>
      <c r="C9230" s="2" t="s">
        <v>1</v>
      </c>
      <c r="D9230" s="2" t="s">
        <v>483</v>
      </c>
      <c r="E9230" s="2" t="s">
        <v>261</v>
      </c>
      <c r="F9230" s="2" t="s">
        <v>4224</v>
      </c>
      <c r="G9230" s="5">
        <v>40</v>
      </c>
      <c r="H9230" s="5">
        <v>33.99</v>
      </c>
      <c r="I9230" s="5">
        <v>1359.6</v>
      </c>
      <c r="J9230" s="5">
        <v>61198.830000000009</v>
      </c>
      <c r="K9230" s="3" t="str" cm="1">
        <f t="array" ref="K9230">_xlfn.LET(_xlpm.d,UPPER(TRIM(CLEAN(SUBSTITUTE(F9230,CHAR(160),"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31" spans="2:11" hidden="1" x14ac:dyDescent="0.25">
      <c r="B9231" s="20">
        <v>45679</v>
      </c>
      <c r="C9231" s="2" t="s">
        <v>1</v>
      </c>
      <c r="D9231" s="2" t="s">
        <v>894</v>
      </c>
      <c r="E9231" s="2" t="s">
        <v>149</v>
      </c>
      <c r="F9231" s="2" t="s">
        <v>4224</v>
      </c>
      <c r="G9231" s="5">
        <v>20</v>
      </c>
      <c r="H9231" s="5">
        <v>33.99</v>
      </c>
      <c r="I9231" s="5">
        <v>679.8</v>
      </c>
      <c r="J9231" s="5">
        <v>61878.630000000012</v>
      </c>
      <c r="K9231" s="3" t="str" cm="1">
        <f t="array" ref="K9231">_xlfn.LET(_xlpm.d,UPPER(TRIM(CLEAN(SUBSTITUTE(F9231,CHAR(160),"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32" spans="2:11" hidden="1" x14ac:dyDescent="0.25">
      <c r="B9232" s="20">
        <v>45679</v>
      </c>
      <c r="C9232" s="2" t="s">
        <v>1</v>
      </c>
      <c r="D9232" s="2" t="s">
        <v>4232</v>
      </c>
      <c r="E9232" s="2" t="s">
        <v>38</v>
      </c>
      <c r="F9232" s="2" t="s">
        <v>4172</v>
      </c>
      <c r="G9232" s="5">
        <v>5</v>
      </c>
      <c r="H9232" s="5">
        <v>19.989999999999998</v>
      </c>
      <c r="I9232" s="5">
        <v>99.95</v>
      </c>
      <c r="J9232" s="5">
        <v>61978.580000000009</v>
      </c>
      <c r="K9232" s="3" t="str" cm="1">
        <f t="array" ref="K9232">_xlfn.LET(_xlpm.d,UPPER(TRIM(CLEAN(SUBSTITUTE(F9232,CHAR(160),"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33" spans="2:11" hidden="1" x14ac:dyDescent="0.25">
      <c r="B9233" s="20">
        <v>45679</v>
      </c>
      <c r="C9233" s="2" t="s">
        <v>1</v>
      </c>
      <c r="D9233" s="2" t="s">
        <v>1694</v>
      </c>
      <c r="E9233" s="2" t="s">
        <v>796</v>
      </c>
      <c r="F9233" s="2" t="s">
        <v>4224</v>
      </c>
      <c r="G9233" s="5">
        <v>5</v>
      </c>
      <c r="H9233" s="5">
        <v>32.200000000000003</v>
      </c>
      <c r="I9233" s="5">
        <v>161</v>
      </c>
      <c r="J9233" s="5">
        <v>62139.580000000009</v>
      </c>
      <c r="K9233" s="3" t="str" cm="1">
        <f t="array" ref="K9233">_xlfn.LET(_xlpm.d,UPPER(TRIM(CLEAN(SUBSTITUTE(F9233,CHAR(160),"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34" spans="2:11" hidden="1" x14ac:dyDescent="0.25">
      <c r="B9234" s="20">
        <v>45679</v>
      </c>
      <c r="C9234" s="2" t="s">
        <v>1</v>
      </c>
      <c r="D9234" s="2" t="s">
        <v>2625</v>
      </c>
      <c r="E9234" s="2" t="s">
        <v>263</v>
      </c>
      <c r="F9234" s="2" t="s">
        <v>4224</v>
      </c>
      <c r="G9234" s="5">
        <v>30</v>
      </c>
      <c r="H9234" s="5">
        <v>33.99</v>
      </c>
      <c r="I9234" s="5">
        <v>1019.7</v>
      </c>
      <c r="J9234" s="5">
        <v>63159.280000000006</v>
      </c>
      <c r="K9234" s="3" t="str" cm="1">
        <f t="array" ref="K9234">_xlfn.LET(_xlpm.d,UPPER(TRIM(CLEAN(SUBSTITUTE(F9234,CHAR(160),"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35" spans="2:11" hidden="1" x14ac:dyDescent="0.25">
      <c r="B9235" s="20">
        <v>45680</v>
      </c>
      <c r="C9235" s="2" t="s">
        <v>1</v>
      </c>
      <c r="D9235" s="2" t="s">
        <v>1696</v>
      </c>
      <c r="E9235" s="2" t="s">
        <v>268</v>
      </c>
      <c r="F9235" s="2" t="s">
        <v>4224</v>
      </c>
      <c r="G9235" s="5">
        <v>25</v>
      </c>
      <c r="H9235" s="5">
        <v>33.99</v>
      </c>
      <c r="I9235" s="5">
        <v>849.75</v>
      </c>
      <c r="J9235" s="5">
        <v>64009.030000000006</v>
      </c>
      <c r="K9235" s="3" t="str" cm="1">
        <f t="array" ref="K9235">_xlfn.LET(_xlpm.d,UPPER(TRIM(CLEAN(SUBSTITUTE(F9235,CHAR(160),"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36" spans="2:11" hidden="1" x14ac:dyDescent="0.25">
      <c r="B9236" s="20">
        <v>45680</v>
      </c>
      <c r="C9236" s="2" t="s">
        <v>1</v>
      </c>
      <c r="D9236" s="2" t="s">
        <v>2626</v>
      </c>
      <c r="E9236" s="2" t="s">
        <v>3</v>
      </c>
      <c r="F9236" s="2" t="s">
        <v>4224</v>
      </c>
      <c r="G9236" s="5">
        <v>2</v>
      </c>
      <c r="H9236" s="5">
        <v>32.200000000000003</v>
      </c>
      <c r="I9236" s="5">
        <v>64.400000000000006</v>
      </c>
      <c r="J9236" s="5">
        <v>64073.430000000008</v>
      </c>
      <c r="K9236" s="3" t="str" cm="1">
        <f t="array" ref="K9236">_xlfn.LET(_xlpm.d,UPPER(TRIM(CLEAN(SUBSTITUTE(F9236,CHAR(160),"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37" spans="2:11" hidden="1" x14ac:dyDescent="0.25">
      <c r="B9237" s="20">
        <v>45680</v>
      </c>
      <c r="C9237" s="2" t="s">
        <v>1</v>
      </c>
      <c r="D9237" s="2" t="s">
        <v>4233</v>
      </c>
      <c r="E9237" s="2" t="s">
        <v>4234</v>
      </c>
      <c r="F9237" s="2" t="s">
        <v>4224</v>
      </c>
      <c r="G9237" s="5">
        <v>10</v>
      </c>
      <c r="H9237" s="5">
        <v>33.99</v>
      </c>
      <c r="I9237" s="5">
        <v>339.9</v>
      </c>
      <c r="J9237" s="5">
        <v>64413.330000000009</v>
      </c>
      <c r="K9237" s="3" t="str" cm="1">
        <f t="array" ref="K9237">_xlfn.LET(_xlpm.d,UPPER(TRIM(CLEAN(SUBSTITUTE(F9237,CHAR(160),"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38" spans="2:11" hidden="1" x14ac:dyDescent="0.25">
      <c r="B9238" s="20">
        <v>45680</v>
      </c>
      <c r="C9238" s="2" t="s">
        <v>1</v>
      </c>
      <c r="D9238" s="2" t="s">
        <v>2631</v>
      </c>
      <c r="E9238" s="2" t="s">
        <v>1767</v>
      </c>
      <c r="F9238" s="2" t="s">
        <v>4224</v>
      </c>
      <c r="G9238" s="5">
        <v>10</v>
      </c>
      <c r="H9238" s="5">
        <v>33.99</v>
      </c>
      <c r="I9238" s="5">
        <v>339.9</v>
      </c>
      <c r="J9238" s="5">
        <v>64753.23000000001</v>
      </c>
      <c r="K9238" s="3" t="str" cm="1">
        <f t="array" ref="K9238">_xlfn.LET(_xlpm.d,UPPER(TRIM(CLEAN(SUBSTITUTE(F9238,CHAR(160),"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39" spans="2:11" hidden="1" x14ac:dyDescent="0.25">
      <c r="B9239" s="20">
        <v>45680</v>
      </c>
      <c r="C9239" s="2" t="s">
        <v>1</v>
      </c>
      <c r="D9239" s="2" t="s">
        <v>2632</v>
      </c>
      <c r="E9239" s="2" t="s">
        <v>228</v>
      </c>
      <c r="F9239" s="2" t="s">
        <v>4224</v>
      </c>
      <c r="G9239" s="5">
        <v>20</v>
      </c>
      <c r="H9239" s="5">
        <v>33.99</v>
      </c>
      <c r="I9239" s="5">
        <v>679.8</v>
      </c>
      <c r="J9239" s="5">
        <v>65433.030000000013</v>
      </c>
      <c r="K9239" s="3" t="str" cm="1">
        <f t="array" ref="K9239">_xlfn.LET(_xlpm.d,UPPER(TRIM(CLEAN(SUBSTITUTE(F9239,CHAR(160),"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40" spans="2:11" hidden="1" x14ac:dyDescent="0.25">
      <c r="B9240" s="20">
        <v>45681</v>
      </c>
      <c r="C9240" s="2" t="s">
        <v>1</v>
      </c>
      <c r="D9240" s="2" t="s">
        <v>900</v>
      </c>
      <c r="E9240" s="2" t="s">
        <v>243</v>
      </c>
      <c r="F9240" s="2" t="s">
        <v>4224</v>
      </c>
      <c r="G9240" s="5">
        <v>20</v>
      </c>
      <c r="H9240" s="5">
        <v>33.99</v>
      </c>
      <c r="I9240" s="5">
        <v>679.8</v>
      </c>
      <c r="J9240" s="5">
        <v>66112.830000000016</v>
      </c>
      <c r="K9240" s="3" t="str" cm="1">
        <f t="array" ref="K9240">_xlfn.LET(_xlpm.d,UPPER(TRIM(CLEAN(SUBSTITUTE(F9240,CHAR(160),"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41" spans="2:11" hidden="1" x14ac:dyDescent="0.25">
      <c r="B9241" s="20">
        <v>45681</v>
      </c>
      <c r="C9241" s="2" t="s">
        <v>1</v>
      </c>
      <c r="D9241" s="2" t="s">
        <v>2633</v>
      </c>
      <c r="E9241" s="2" t="s">
        <v>286</v>
      </c>
      <c r="F9241" s="2" t="s">
        <v>4224</v>
      </c>
      <c r="G9241" s="5">
        <v>45</v>
      </c>
      <c r="H9241" s="5">
        <v>33.99</v>
      </c>
      <c r="I9241" s="5">
        <v>1529.55</v>
      </c>
      <c r="J9241" s="5">
        <v>67642.380000000019</v>
      </c>
      <c r="K9241" s="3" t="str" cm="1">
        <f t="array" ref="K9241">_xlfn.LET(_xlpm.d,UPPER(TRIM(CLEAN(SUBSTITUTE(F9241,CHAR(160),"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42" spans="2:11" hidden="1" x14ac:dyDescent="0.25">
      <c r="B9242" s="20">
        <v>45681</v>
      </c>
      <c r="C9242" s="2" t="s">
        <v>1</v>
      </c>
      <c r="D9242" s="2" t="s">
        <v>2634</v>
      </c>
      <c r="E9242" s="2" t="s">
        <v>195</v>
      </c>
      <c r="F9242" s="2" t="s">
        <v>4224</v>
      </c>
      <c r="G9242" s="5">
        <v>10</v>
      </c>
      <c r="H9242" s="5">
        <v>33.99</v>
      </c>
      <c r="I9242" s="5">
        <v>339.9</v>
      </c>
      <c r="J9242" s="5">
        <v>67982.280000000013</v>
      </c>
      <c r="K9242" s="3" t="str" cm="1">
        <f t="array" ref="K9242">_xlfn.LET(_xlpm.d,UPPER(TRIM(CLEAN(SUBSTITUTE(F9242,CHAR(160),"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43" spans="2:11" hidden="1" x14ac:dyDescent="0.25">
      <c r="B9243" s="20">
        <v>45681</v>
      </c>
      <c r="C9243" s="2" t="s">
        <v>1</v>
      </c>
      <c r="D9243" s="2" t="s">
        <v>2636</v>
      </c>
      <c r="E9243" s="2" t="s">
        <v>232</v>
      </c>
      <c r="F9243" s="2" t="s">
        <v>4224</v>
      </c>
      <c r="G9243" s="5">
        <v>5</v>
      </c>
      <c r="H9243" s="5">
        <v>33.99</v>
      </c>
      <c r="I9243" s="5">
        <v>169.95</v>
      </c>
      <c r="J9243" s="5">
        <v>68152.23000000001</v>
      </c>
      <c r="K9243" s="3" t="str" cm="1">
        <f t="array" ref="K9243">_xlfn.LET(_xlpm.d,UPPER(TRIM(CLEAN(SUBSTITUTE(F9243,CHAR(160),"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44" spans="2:11" hidden="1" x14ac:dyDescent="0.25">
      <c r="B9244" s="20">
        <v>45681</v>
      </c>
      <c r="C9244" s="2" t="s">
        <v>1</v>
      </c>
      <c r="D9244" s="2" t="s">
        <v>2637</v>
      </c>
      <c r="E9244" s="2" t="s">
        <v>234</v>
      </c>
      <c r="F9244" s="2" t="s">
        <v>4224</v>
      </c>
      <c r="G9244" s="5">
        <v>20</v>
      </c>
      <c r="H9244" s="5">
        <v>33.99</v>
      </c>
      <c r="I9244" s="5">
        <v>679.8</v>
      </c>
      <c r="J9244" s="5">
        <v>68832.030000000013</v>
      </c>
      <c r="K9244" s="3" t="str" cm="1">
        <f t="array" ref="K9244">_xlfn.LET(_xlpm.d,UPPER(TRIM(CLEAN(SUBSTITUTE(F9244,CHAR(160),"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45" spans="2:11" hidden="1" x14ac:dyDescent="0.25">
      <c r="B9245" s="20">
        <v>45681</v>
      </c>
      <c r="C9245" s="2" t="s">
        <v>1</v>
      </c>
      <c r="D9245" s="2" t="s">
        <v>902</v>
      </c>
      <c r="E9245" s="2" t="s">
        <v>154</v>
      </c>
      <c r="F9245" s="2" t="s">
        <v>4224</v>
      </c>
      <c r="G9245" s="5">
        <v>30</v>
      </c>
      <c r="H9245" s="5">
        <v>33.99</v>
      </c>
      <c r="I9245" s="5">
        <v>1019.7</v>
      </c>
      <c r="J9245" s="5">
        <v>69851.73000000001</v>
      </c>
      <c r="K9245" s="3" t="str" cm="1">
        <f t="array" ref="K9245">_xlfn.LET(_xlpm.d,UPPER(TRIM(CLEAN(SUBSTITUTE(F9245,CHAR(160),"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46" spans="2:11" hidden="1" x14ac:dyDescent="0.25">
      <c r="B9246" s="20">
        <v>45681</v>
      </c>
      <c r="C9246" s="2" t="s">
        <v>1</v>
      </c>
      <c r="D9246" s="2" t="s">
        <v>4235</v>
      </c>
      <c r="E9246" s="2" t="s">
        <v>165</v>
      </c>
      <c r="F9246" s="2" t="s">
        <v>4224</v>
      </c>
      <c r="G9246" s="5">
        <v>5</v>
      </c>
      <c r="H9246" s="5">
        <v>33.99</v>
      </c>
      <c r="I9246" s="5">
        <v>169.95</v>
      </c>
      <c r="J9246" s="5">
        <v>70021.680000000008</v>
      </c>
      <c r="K9246" s="3" t="str" cm="1">
        <f t="array" ref="K9246">_xlfn.LET(_xlpm.d,UPPER(TRIM(CLEAN(SUBSTITUTE(F9246,CHAR(160),"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47" spans="2:11" hidden="1" x14ac:dyDescent="0.25">
      <c r="B9247" s="20">
        <v>45681</v>
      </c>
      <c r="C9247" s="2" t="s">
        <v>1</v>
      </c>
      <c r="D9247" s="2" t="s">
        <v>28</v>
      </c>
      <c r="E9247" s="2" t="s">
        <v>16</v>
      </c>
      <c r="F9247" s="2" t="s">
        <v>4224</v>
      </c>
      <c r="G9247" s="5">
        <v>20</v>
      </c>
      <c r="H9247" s="5">
        <v>32.200000000000003</v>
      </c>
      <c r="I9247" s="5">
        <v>644</v>
      </c>
      <c r="J9247" s="5">
        <v>70665.680000000008</v>
      </c>
      <c r="K9247" s="3" t="str" cm="1">
        <f t="array" ref="K9247">_xlfn.LET(_xlpm.d,UPPER(TRIM(CLEAN(SUBSTITUTE(F9247,CHAR(160),"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48" spans="2:11" hidden="1" x14ac:dyDescent="0.25">
      <c r="B9248" s="20">
        <v>45681</v>
      </c>
      <c r="C9248" s="2" t="s">
        <v>1</v>
      </c>
      <c r="D9248" s="2" t="s">
        <v>757</v>
      </c>
      <c r="E9248" s="2" t="s">
        <v>43</v>
      </c>
      <c r="F9248" s="2" t="s">
        <v>4224</v>
      </c>
      <c r="G9248" s="5">
        <v>25</v>
      </c>
      <c r="H9248" s="5">
        <v>27.65</v>
      </c>
      <c r="I9248" s="5">
        <v>691.25</v>
      </c>
      <c r="J9248" s="5">
        <v>71356.930000000008</v>
      </c>
      <c r="K9248" s="3" t="str" cm="1">
        <f t="array" ref="K9248">_xlfn.LET(_xlpm.d,UPPER(TRIM(CLEAN(SUBSTITUTE(F9248,CHAR(160),"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49" spans="2:11" hidden="1" x14ac:dyDescent="0.25">
      <c r="B9249" s="20">
        <v>45681</v>
      </c>
      <c r="C9249" s="2" t="s">
        <v>1</v>
      </c>
      <c r="D9249" s="2" t="s">
        <v>3591</v>
      </c>
      <c r="E9249" s="2" t="s">
        <v>2447</v>
      </c>
      <c r="F9249" s="2" t="s">
        <v>4236</v>
      </c>
      <c r="G9249" s="5">
        <v>10</v>
      </c>
      <c r="H9249" s="5">
        <v>32.200000000000003</v>
      </c>
      <c r="I9249" s="5">
        <v>322</v>
      </c>
      <c r="J9249" s="5">
        <v>71678.930000000008</v>
      </c>
      <c r="K9249" s="3" t="str" cm="1">
        <f t="array" ref="K9249">_xlfn.LET(_xlpm.d,UPPER(TRIM(CLEAN(SUBSTITUTE(F9249,CHAR(160),"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50" spans="2:11" hidden="1" x14ac:dyDescent="0.25">
      <c r="B9250" s="20">
        <v>45681</v>
      </c>
      <c r="C9250" s="2" t="s">
        <v>1</v>
      </c>
      <c r="D9250" s="2" t="s">
        <v>3591</v>
      </c>
      <c r="E9250" s="2" t="s">
        <v>2447</v>
      </c>
      <c r="F9250" s="2" t="s">
        <v>4237</v>
      </c>
      <c r="G9250" s="5">
        <v>10</v>
      </c>
      <c r="H9250" s="5">
        <v>32.200000000000003</v>
      </c>
      <c r="I9250" s="5">
        <v>322</v>
      </c>
      <c r="J9250" s="5">
        <v>72000.930000000008</v>
      </c>
      <c r="K9250" s="3" t="str" cm="1">
        <f t="array" ref="K9250">_xlfn.LET(_xlpm.d,UPPER(TRIM(CLEAN(SUBSTITUTE(F9250,CHAR(160),"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51" spans="2:11" hidden="1" x14ac:dyDescent="0.25">
      <c r="B9251" s="20">
        <v>45681</v>
      </c>
      <c r="C9251" s="2" t="s">
        <v>1</v>
      </c>
      <c r="D9251" s="2" t="s">
        <v>2639</v>
      </c>
      <c r="E9251" s="2" t="s">
        <v>170</v>
      </c>
      <c r="F9251" s="2" t="s">
        <v>4224</v>
      </c>
      <c r="G9251" s="5">
        <v>30</v>
      </c>
      <c r="H9251" s="5">
        <v>32.200000000000003</v>
      </c>
      <c r="I9251" s="5">
        <v>966</v>
      </c>
      <c r="J9251" s="5">
        <v>72966.930000000008</v>
      </c>
      <c r="K9251" s="3" t="str" cm="1">
        <f t="array" ref="K9251">_xlfn.LET(_xlpm.d,UPPER(TRIM(CLEAN(SUBSTITUTE(F9251,CHAR(160),"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52" spans="2:11" hidden="1" x14ac:dyDescent="0.25">
      <c r="B9252" s="20">
        <v>45681</v>
      </c>
      <c r="C9252" s="2" t="s">
        <v>1</v>
      </c>
      <c r="D9252" s="2" t="s">
        <v>2640</v>
      </c>
      <c r="E9252" s="2" t="s">
        <v>305</v>
      </c>
      <c r="F9252" s="2" t="s">
        <v>4224</v>
      </c>
      <c r="G9252" s="5">
        <v>30</v>
      </c>
      <c r="H9252" s="5">
        <v>33.99</v>
      </c>
      <c r="I9252" s="5">
        <v>1019.7</v>
      </c>
      <c r="J9252" s="5">
        <v>73986.63</v>
      </c>
      <c r="K9252" s="3" t="str" cm="1">
        <f t="array" ref="K9252">_xlfn.LET(_xlpm.d,UPPER(TRIM(CLEAN(SUBSTITUTE(F9252,CHAR(160),"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53" spans="2:11" hidden="1" x14ac:dyDescent="0.25">
      <c r="B9253" s="20">
        <v>45681</v>
      </c>
      <c r="C9253" s="2" t="s">
        <v>1</v>
      </c>
      <c r="D9253" s="2" t="s">
        <v>2642</v>
      </c>
      <c r="E9253" s="2" t="s">
        <v>319</v>
      </c>
      <c r="F9253" s="2" t="s">
        <v>4224</v>
      </c>
      <c r="G9253" s="5">
        <v>58</v>
      </c>
      <c r="H9253" s="5">
        <v>33.99</v>
      </c>
      <c r="I9253" s="5">
        <v>1971.42</v>
      </c>
      <c r="J9253" s="5">
        <v>75958.05</v>
      </c>
      <c r="K9253" s="3" t="str" cm="1">
        <f t="array" ref="K9253">_xlfn.LET(_xlpm.d,UPPER(TRIM(CLEAN(SUBSTITUTE(F9253,CHAR(160),"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54" spans="2:11" hidden="1" x14ac:dyDescent="0.25">
      <c r="B9254" s="20">
        <v>45684</v>
      </c>
      <c r="C9254" s="2" t="s">
        <v>1</v>
      </c>
      <c r="D9254" s="2" t="s">
        <v>903</v>
      </c>
      <c r="E9254" s="2" t="s">
        <v>162</v>
      </c>
      <c r="F9254" s="2" t="s">
        <v>4224</v>
      </c>
      <c r="G9254" s="5">
        <v>35</v>
      </c>
      <c r="H9254" s="5">
        <v>33.99</v>
      </c>
      <c r="I9254" s="5">
        <v>1189.6500000000001</v>
      </c>
      <c r="J9254" s="5">
        <v>77147.7</v>
      </c>
      <c r="K9254" s="3" t="str" cm="1">
        <f t="array" ref="K9254">_xlfn.LET(_xlpm.d,UPPER(TRIM(CLEAN(SUBSTITUTE(F9254,CHAR(160),"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55" spans="2:11" hidden="1" x14ac:dyDescent="0.25">
      <c r="B9255" s="20">
        <v>45684</v>
      </c>
      <c r="C9255" s="2" t="s">
        <v>1</v>
      </c>
      <c r="D9255" s="2" t="s">
        <v>4238</v>
      </c>
      <c r="E9255" s="2" t="s">
        <v>248</v>
      </c>
      <c r="F9255" s="2" t="s">
        <v>4224</v>
      </c>
      <c r="G9255" s="5">
        <v>20</v>
      </c>
      <c r="H9255" s="5">
        <v>33.99</v>
      </c>
      <c r="I9255" s="5">
        <v>679.8</v>
      </c>
      <c r="J9255" s="5">
        <v>77827.5</v>
      </c>
      <c r="K9255" s="3" t="str" cm="1">
        <f t="array" ref="K9255">_xlfn.LET(_xlpm.d,UPPER(TRIM(CLEAN(SUBSTITUTE(F9255,CHAR(160),"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56" spans="2:11" hidden="1" x14ac:dyDescent="0.25">
      <c r="B9256" s="20">
        <v>45685</v>
      </c>
      <c r="C9256" s="2" t="s">
        <v>1</v>
      </c>
      <c r="D9256" s="2" t="s">
        <v>4239</v>
      </c>
      <c r="E9256" s="2" t="s">
        <v>158</v>
      </c>
      <c r="F9256" s="2" t="s">
        <v>4224</v>
      </c>
      <c r="G9256" s="5">
        <v>10</v>
      </c>
      <c r="H9256" s="5">
        <v>33.99</v>
      </c>
      <c r="I9256" s="5">
        <v>339.9</v>
      </c>
      <c r="J9256" s="5">
        <v>78167.399999999994</v>
      </c>
      <c r="K9256" s="3" t="str" cm="1">
        <f t="array" ref="K9256">_xlfn.LET(_xlpm.d,UPPER(TRIM(CLEAN(SUBSTITUTE(F9256,CHAR(160),"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57" spans="2:11" hidden="1" x14ac:dyDescent="0.25">
      <c r="B9257" s="20">
        <v>45685</v>
      </c>
      <c r="C9257" s="2" t="s">
        <v>1</v>
      </c>
      <c r="D9257" s="2" t="s">
        <v>3854</v>
      </c>
      <c r="E9257" s="2" t="s">
        <v>273</v>
      </c>
      <c r="F9257" s="2" t="s">
        <v>4224</v>
      </c>
      <c r="G9257" s="5">
        <v>25</v>
      </c>
      <c r="H9257" s="5">
        <v>33.99</v>
      </c>
      <c r="I9257" s="5">
        <v>849.75</v>
      </c>
      <c r="J9257" s="5">
        <v>79017.149999999994</v>
      </c>
      <c r="K9257" s="3" t="str" cm="1">
        <f t="array" ref="K9257">_xlfn.LET(_xlpm.d,UPPER(TRIM(CLEAN(SUBSTITUTE(F9257,CHAR(160),"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58" spans="2:11" hidden="1" x14ac:dyDescent="0.25">
      <c r="B9258" s="20">
        <v>45685</v>
      </c>
      <c r="C9258" s="2" t="s">
        <v>1</v>
      </c>
      <c r="D9258" s="2" t="s">
        <v>2646</v>
      </c>
      <c r="E9258" s="2" t="s">
        <v>147</v>
      </c>
      <c r="F9258" s="2" t="s">
        <v>4224</v>
      </c>
      <c r="G9258" s="5">
        <v>30</v>
      </c>
      <c r="H9258" s="5">
        <v>33.99</v>
      </c>
      <c r="I9258" s="5">
        <v>1019.7</v>
      </c>
      <c r="J9258" s="5">
        <v>80036.849999999991</v>
      </c>
      <c r="K9258" s="3" t="str" cm="1">
        <f t="array" ref="K9258">_xlfn.LET(_xlpm.d,UPPER(TRIM(CLEAN(SUBSTITUTE(F9258,CHAR(160),"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59" spans="2:11" hidden="1" x14ac:dyDescent="0.25">
      <c r="B9259" s="20">
        <v>45685</v>
      </c>
      <c r="C9259" s="2" t="s">
        <v>1</v>
      </c>
      <c r="D9259" s="2" t="s">
        <v>3855</v>
      </c>
      <c r="E9259" s="2" t="s">
        <v>78</v>
      </c>
      <c r="F9259" s="2" t="s">
        <v>4224</v>
      </c>
      <c r="G9259" s="5">
        <v>10</v>
      </c>
      <c r="H9259" s="5">
        <v>33.99</v>
      </c>
      <c r="I9259" s="5">
        <v>339.9</v>
      </c>
      <c r="J9259" s="5">
        <v>80376.749999999985</v>
      </c>
      <c r="K9259" s="3" t="str" cm="1">
        <f t="array" ref="K9259">_xlfn.LET(_xlpm.d,UPPER(TRIM(CLEAN(SUBSTITUTE(F9259,CHAR(160),"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60" spans="2:11" hidden="1" x14ac:dyDescent="0.25">
      <c r="B9260" s="20">
        <v>45685</v>
      </c>
      <c r="C9260" s="2" t="s">
        <v>1</v>
      </c>
      <c r="D9260" s="2" t="s">
        <v>1699</v>
      </c>
      <c r="E9260" s="2" t="s">
        <v>234</v>
      </c>
      <c r="F9260" s="2" t="s">
        <v>4224</v>
      </c>
      <c r="G9260" s="5">
        <v>10</v>
      </c>
      <c r="H9260" s="5">
        <v>33.99</v>
      </c>
      <c r="I9260" s="5">
        <v>339.9</v>
      </c>
      <c r="J9260" s="5">
        <v>80716.64999999998</v>
      </c>
      <c r="K9260" s="3" t="str" cm="1">
        <f t="array" ref="K9260">_xlfn.LET(_xlpm.d,UPPER(TRIM(CLEAN(SUBSTITUTE(F9260,CHAR(160),"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61" spans="2:11" hidden="1" x14ac:dyDescent="0.25">
      <c r="B9261" s="20">
        <v>45686</v>
      </c>
      <c r="C9261" s="2" t="s">
        <v>1</v>
      </c>
      <c r="D9261" s="2" t="s">
        <v>1700</v>
      </c>
      <c r="E9261" s="2" t="s">
        <v>1701</v>
      </c>
      <c r="F9261" s="2" t="s">
        <v>4224</v>
      </c>
      <c r="G9261" s="5">
        <v>40</v>
      </c>
      <c r="H9261" s="5">
        <v>31.45</v>
      </c>
      <c r="I9261" s="5">
        <v>1258</v>
      </c>
      <c r="J9261" s="5">
        <v>81974.64999999998</v>
      </c>
      <c r="K9261" s="3" t="str" cm="1">
        <f t="array" ref="K9261">_xlfn.LET(_xlpm.d,UPPER(TRIM(CLEAN(SUBSTITUTE(F9261,CHAR(160),"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62" spans="2:11" hidden="1" x14ac:dyDescent="0.25">
      <c r="B9262" s="20">
        <v>45686</v>
      </c>
      <c r="C9262" s="2" t="s">
        <v>1</v>
      </c>
      <c r="D9262" s="2" t="s">
        <v>3856</v>
      </c>
      <c r="E9262" s="2" t="s">
        <v>266</v>
      </c>
      <c r="F9262" s="2" t="s">
        <v>4224</v>
      </c>
      <c r="G9262" s="5">
        <v>15</v>
      </c>
      <c r="H9262" s="5">
        <v>33.99</v>
      </c>
      <c r="I9262" s="5">
        <v>509.85</v>
      </c>
      <c r="J9262" s="5">
        <v>82484.499999999985</v>
      </c>
      <c r="K9262" s="3" t="str" cm="1">
        <f t="array" ref="K9262">_xlfn.LET(_xlpm.d,UPPER(TRIM(CLEAN(SUBSTITUTE(F9262,CHAR(160),"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63" spans="2:11" hidden="1" x14ac:dyDescent="0.25">
      <c r="B9263" s="20">
        <v>45686</v>
      </c>
      <c r="C9263" s="2" t="s">
        <v>1</v>
      </c>
      <c r="D9263" s="2" t="s">
        <v>4240</v>
      </c>
      <c r="E9263" s="2" t="s">
        <v>292</v>
      </c>
      <c r="F9263" s="2" t="s">
        <v>4224</v>
      </c>
      <c r="G9263" s="5">
        <v>16</v>
      </c>
      <c r="H9263" s="5">
        <v>33.99</v>
      </c>
      <c r="I9263" s="5">
        <v>543.84</v>
      </c>
      <c r="J9263" s="5">
        <v>83028.339999999982</v>
      </c>
      <c r="K9263" s="3" t="str" cm="1">
        <f t="array" ref="K9263">_xlfn.LET(_xlpm.d,UPPER(TRIM(CLEAN(SUBSTITUTE(F9263,CHAR(160),"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64" spans="2:11" hidden="1" x14ac:dyDescent="0.25">
      <c r="B9264" s="20">
        <v>45686</v>
      </c>
      <c r="C9264" s="2" t="s">
        <v>1</v>
      </c>
      <c r="D9264" s="2" t="s">
        <v>484</v>
      </c>
      <c r="E9264" s="2" t="s">
        <v>485</v>
      </c>
      <c r="F9264" s="2" t="s">
        <v>4224</v>
      </c>
      <c r="G9264" s="5">
        <v>40</v>
      </c>
      <c r="H9264" s="5">
        <v>31.45</v>
      </c>
      <c r="I9264" s="5">
        <v>1258</v>
      </c>
      <c r="J9264" s="5">
        <v>84286.339999999982</v>
      </c>
      <c r="K9264" s="3" t="str" cm="1">
        <f t="array" ref="K9264">_xlfn.LET(_xlpm.d,UPPER(TRIM(CLEAN(SUBSTITUTE(F9264,CHAR(160),"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65" spans="2:11" hidden="1" x14ac:dyDescent="0.25">
      <c r="B9265" s="20">
        <v>45686</v>
      </c>
      <c r="C9265" s="2" t="s">
        <v>1</v>
      </c>
      <c r="D9265" s="2" t="s">
        <v>1702</v>
      </c>
      <c r="E9265" s="2" t="s">
        <v>1634</v>
      </c>
      <c r="F9265" s="2" t="s">
        <v>4224</v>
      </c>
      <c r="G9265" s="5">
        <v>20</v>
      </c>
      <c r="H9265" s="5">
        <v>31.45</v>
      </c>
      <c r="I9265" s="5">
        <v>629</v>
      </c>
      <c r="J9265" s="5">
        <v>84915.339999999982</v>
      </c>
      <c r="K9265" s="3" t="str" cm="1">
        <f t="array" ref="K9265">_xlfn.LET(_xlpm.d,UPPER(TRIM(CLEAN(SUBSTITUTE(F9265,CHAR(160),"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66" spans="2:11" hidden="1" x14ac:dyDescent="0.25">
      <c r="B9266" s="20">
        <v>45687</v>
      </c>
      <c r="C9266" s="2" t="s">
        <v>1</v>
      </c>
      <c r="D9266" s="2" t="s">
        <v>2652</v>
      </c>
      <c r="E9266" s="2" t="s">
        <v>268</v>
      </c>
      <c r="F9266" s="2" t="s">
        <v>4224</v>
      </c>
      <c r="G9266" s="5">
        <v>5</v>
      </c>
      <c r="H9266" s="5">
        <v>33.99</v>
      </c>
      <c r="I9266" s="5">
        <v>169.95</v>
      </c>
      <c r="J9266" s="5">
        <v>85085.289999999979</v>
      </c>
      <c r="K9266" s="3" t="str" cm="1">
        <f t="array" ref="K9266">_xlfn.LET(_xlpm.d,UPPER(TRIM(CLEAN(SUBSTITUTE(F9266,CHAR(160),"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67" spans="2:11" hidden="1" x14ac:dyDescent="0.25">
      <c r="B9267" s="20">
        <v>45687</v>
      </c>
      <c r="C9267" s="2" t="s">
        <v>1</v>
      </c>
      <c r="D9267" s="2" t="s">
        <v>908</v>
      </c>
      <c r="E9267" s="2" t="s">
        <v>135</v>
      </c>
      <c r="F9267" s="2" t="s">
        <v>4224</v>
      </c>
      <c r="G9267" s="5">
        <v>25</v>
      </c>
      <c r="H9267" s="5">
        <v>33.99</v>
      </c>
      <c r="I9267" s="5">
        <v>849.75</v>
      </c>
      <c r="J9267" s="5">
        <v>85935.039999999979</v>
      </c>
      <c r="K9267" s="3" t="str" cm="1">
        <f t="array" ref="K9267">_xlfn.LET(_xlpm.d,UPPER(TRIM(CLEAN(SUBSTITUTE(F9267,CHAR(160),"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68" spans="2:11" hidden="1" x14ac:dyDescent="0.25">
      <c r="B9268" s="20">
        <v>45687</v>
      </c>
      <c r="C9268" s="2" t="s">
        <v>1</v>
      </c>
      <c r="D9268" s="2" t="s">
        <v>1703</v>
      </c>
      <c r="E9268" s="2" t="s">
        <v>248</v>
      </c>
      <c r="F9268" s="2" t="s">
        <v>4224</v>
      </c>
      <c r="G9268" s="5">
        <v>20</v>
      </c>
      <c r="H9268" s="5">
        <v>33.99</v>
      </c>
      <c r="I9268" s="5">
        <v>679.8</v>
      </c>
      <c r="J9268" s="5">
        <v>86614.839999999982</v>
      </c>
      <c r="K9268" s="3" t="str" cm="1">
        <f t="array" ref="K9268">_xlfn.LET(_xlpm.d,UPPER(TRIM(CLEAN(SUBSTITUTE(F9268,CHAR(160),"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69" spans="2:11" hidden="1" x14ac:dyDescent="0.25">
      <c r="B9269" s="20">
        <v>45687</v>
      </c>
      <c r="C9269" s="2" t="s">
        <v>1</v>
      </c>
      <c r="D9269" s="2" t="s">
        <v>2654</v>
      </c>
      <c r="E9269" s="2" t="s">
        <v>311</v>
      </c>
      <c r="F9269" s="2" t="s">
        <v>4224</v>
      </c>
      <c r="G9269" s="5">
        <v>30</v>
      </c>
      <c r="H9269" s="5">
        <v>33.99</v>
      </c>
      <c r="I9269" s="5">
        <v>1019.7</v>
      </c>
      <c r="J9269" s="5">
        <v>87634.539999999979</v>
      </c>
      <c r="K9269" s="3" t="str" cm="1">
        <f t="array" ref="K9269">_xlfn.LET(_xlpm.d,UPPER(TRIM(CLEAN(SUBSTITUTE(F9269,CHAR(160),"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70" spans="2:11" hidden="1" x14ac:dyDescent="0.25">
      <c r="B9270" s="20">
        <v>45687</v>
      </c>
      <c r="C9270" s="2" t="s">
        <v>1</v>
      </c>
      <c r="D9270" s="2" t="s">
        <v>3970</v>
      </c>
      <c r="E9270" s="2" t="s">
        <v>120</v>
      </c>
      <c r="F9270" s="2" t="s">
        <v>4224</v>
      </c>
      <c r="G9270" s="5">
        <v>3</v>
      </c>
      <c r="H9270" s="5">
        <v>33.200000000000003</v>
      </c>
      <c r="I9270" s="5">
        <v>99.6</v>
      </c>
      <c r="J9270" s="5">
        <v>87734.139999999985</v>
      </c>
      <c r="K9270" s="3" t="str" cm="1">
        <f t="array" ref="K9270">_xlfn.LET(_xlpm.d,UPPER(TRIM(CLEAN(SUBSTITUTE(F9270,CHAR(160),"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71" spans="2:11" hidden="1" x14ac:dyDescent="0.25">
      <c r="B9271" s="20">
        <v>45688</v>
      </c>
      <c r="C9271" s="2" t="s">
        <v>1</v>
      </c>
      <c r="D9271" s="2" t="s">
        <v>2656</v>
      </c>
      <c r="E9271" s="2" t="s">
        <v>78</v>
      </c>
      <c r="F9271" s="2" t="s">
        <v>4224</v>
      </c>
      <c r="G9271" s="5">
        <v>15</v>
      </c>
      <c r="H9271" s="5">
        <v>33.99</v>
      </c>
      <c r="I9271" s="5">
        <v>509.85</v>
      </c>
      <c r="J9271" s="5">
        <v>88243.989999999991</v>
      </c>
      <c r="K9271" s="3" t="str" cm="1">
        <f t="array" ref="K9271">_xlfn.LET(_xlpm.d,UPPER(TRIM(CLEAN(SUBSTITUTE(F9271,CHAR(160),"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72" spans="2:11" hidden="1" x14ac:dyDescent="0.25">
      <c r="B9272" s="20">
        <v>45688</v>
      </c>
      <c r="C9272" s="2" t="s">
        <v>1</v>
      </c>
      <c r="D9272" s="2" t="s">
        <v>912</v>
      </c>
      <c r="E9272" s="2" t="s">
        <v>154</v>
      </c>
      <c r="F9272" s="2" t="s">
        <v>4224</v>
      </c>
      <c r="G9272" s="5">
        <v>40</v>
      </c>
      <c r="H9272" s="5">
        <v>33.99</v>
      </c>
      <c r="I9272" s="5">
        <v>1359.6</v>
      </c>
      <c r="J9272" s="5">
        <v>89603.59</v>
      </c>
      <c r="K9272" s="3" t="str" cm="1">
        <f t="array" ref="K9272">_xlfn.LET(_xlpm.d,UPPER(TRIM(CLEAN(SUBSTITUTE(F9272,CHAR(160),"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73" spans="2:11" hidden="1" x14ac:dyDescent="0.25">
      <c r="B9273" s="20">
        <v>45688</v>
      </c>
      <c r="C9273" s="2" t="s">
        <v>1</v>
      </c>
      <c r="D9273" s="2" t="s">
        <v>1705</v>
      </c>
      <c r="E9273" s="2" t="s">
        <v>238</v>
      </c>
      <c r="F9273" s="2" t="s">
        <v>4224</v>
      </c>
      <c r="G9273" s="5">
        <v>20</v>
      </c>
      <c r="H9273" s="5">
        <v>33.99</v>
      </c>
      <c r="I9273" s="5">
        <v>679.8</v>
      </c>
      <c r="J9273" s="5">
        <v>90283.39</v>
      </c>
      <c r="K9273" s="3" t="str" cm="1">
        <f t="array" ref="K9273">_xlfn.LET(_xlpm.d,UPPER(TRIM(CLEAN(SUBSTITUTE(F9273,CHAR(160),"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74" spans="2:11" hidden="1" x14ac:dyDescent="0.25">
      <c r="B9274" s="20">
        <v>45689</v>
      </c>
      <c r="C9274" s="2" t="s">
        <v>1</v>
      </c>
      <c r="D9274" s="2" t="s">
        <v>1706</v>
      </c>
      <c r="E9274" s="2" t="s">
        <v>43</v>
      </c>
      <c r="F9274" s="2" t="s">
        <v>4224</v>
      </c>
      <c r="G9274" s="5">
        <v>15</v>
      </c>
      <c r="H9274" s="5">
        <v>27.65</v>
      </c>
      <c r="I9274" s="5">
        <v>414.75</v>
      </c>
      <c r="J9274" s="5">
        <v>90698.14</v>
      </c>
      <c r="K9274" s="3" t="str" cm="1">
        <f t="array" ref="K9274">_xlfn.LET(_xlpm.d,UPPER(TRIM(CLEAN(SUBSTITUTE(F9274,CHAR(160),"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75" spans="2:11" hidden="1" x14ac:dyDescent="0.25">
      <c r="B9275" s="20">
        <v>45691</v>
      </c>
      <c r="C9275" s="2" t="s">
        <v>1</v>
      </c>
      <c r="D9275" s="2" t="s">
        <v>1707</v>
      </c>
      <c r="E9275" s="2" t="s">
        <v>807</v>
      </c>
      <c r="F9275" s="2" t="s">
        <v>4224</v>
      </c>
      <c r="G9275" s="5">
        <v>20</v>
      </c>
      <c r="H9275" s="5">
        <v>31.2</v>
      </c>
      <c r="I9275" s="5">
        <v>624</v>
      </c>
      <c r="J9275" s="5">
        <v>91322.14</v>
      </c>
      <c r="K9275" s="3" t="str" cm="1">
        <f t="array" ref="K9275">_xlfn.LET(_xlpm.d,UPPER(TRIM(CLEAN(SUBSTITUTE(F9275,CHAR(160),"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76" spans="2:11" hidden="1" x14ac:dyDescent="0.25">
      <c r="B9276" s="20">
        <v>45692</v>
      </c>
      <c r="C9276" s="2" t="s">
        <v>1</v>
      </c>
      <c r="D9276" s="2" t="s">
        <v>1710</v>
      </c>
      <c r="E9276" s="2" t="s">
        <v>143</v>
      </c>
      <c r="F9276" s="2" t="s">
        <v>4224</v>
      </c>
      <c r="G9276" s="5">
        <v>10</v>
      </c>
      <c r="H9276" s="5">
        <v>33.99</v>
      </c>
      <c r="I9276" s="5">
        <v>339.9</v>
      </c>
      <c r="J9276" s="5">
        <v>91662.04</v>
      </c>
      <c r="K9276" s="3" t="str" cm="1">
        <f t="array" ref="K9276">_xlfn.LET(_xlpm.d,UPPER(TRIM(CLEAN(SUBSTITUTE(F9276,CHAR(160),"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77" spans="2:11" hidden="1" x14ac:dyDescent="0.25">
      <c r="B9277" s="20">
        <v>45692</v>
      </c>
      <c r="C9277" s="2" t="s">
        <v>1</v>
      </c>
      <c r="D9277" s="2" t="s">
        <v>1543</v>
      </c>
      <c r="E9277" s="2" t="s">
        <v>158</v>
      </c>
      <c r="F9277" s="2" t="s">
        <v>4224</v>
      </c>
      <c r="G9277" s="5">
        <v>20</v>
      </c>
      <c r="H9277" s="5">
        <v>33.99</v>
      </c>
      <c r="I9277" s="5">
        <v>679.8</v>
      </c>
      <c r="J9277" s="5">
        <v>92341.84</v>
      </c>
      <c r="K9277" s="3" t="str" cm="1">
        <f t="array" ref="K9277">_xlfn.LET(_xlpm.d,UPPER(TRIM(CLEAN(SUBSTITUTE(F9277,CHAR(160),"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78" spans="2:11" hidden="1" x14ac:dyDescent="0.25">
      <c r="B9278" s="20">
        <v>45692</v>
      </c>
      <c r="C9278" s="2" t="s">
        <v>1</v>
      </c>
      <c r="D9278" s="2" t="s">
        <v>2663</v>
      </c>
      <c r="E9278" s="2" t="s">
        <v>141</v>
      </c>
      <c r="F9278" s="2" t="s">
        <v>4224</v>
      </c>
      <c r="G9278" s="5">
        <v>30</v>
      </c>
      <c r="H9278" s="5">
        <v>33.99</v>
      </c>
      <c r="I9278" s="5">
        <v>1019.7</v>
      </c>
      <c r="J9278" s="5">
        <v>93361.54</v>
      </c>
      <c r="K9278" s="3" t="str" cm="1">
        <f t="array" ref="K9278">_xlfn.LET(_xlpm.d,UPPER(TRIM(CLEAN(SUBSTITUTE(F9278,CHAR(160),"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79" spans="2:11" hidden="1" x14ac:dyDescent="0.25">
      <c r="B9279" s="20">
        <v>45692</v>
      </c>
      <c r="C9279" s="2" t="s">
        <v>1</v>
      </c>
      <c r="D9279" s="2" t="s">
        <v>486</v>
      </c>
      <c r="E9279" s="2" t="s">
        <v>290</v>
      </c>
      <c r="F9279" s="2" t="s">
        <v>4224</v>
      </c>
      <c r="G9279" s="5">
        <v>12</v>
      </c>
      <c r="H9279" s="5">
        <v>33.99</v>
      </c>
      <c r="I9279" s="5">
        <v>407.88</v>
      </c>
      <c r="J9279" s="5">
        <v>93769.42</v>
      </c>
      <c r="K9279" s="3" t="str" cm="1">
        <f t="array" ref="K9279">_xlfn.LET(_xlpm.d,UPPER(TRIM(CLEAN(SUBSTITUTE(F9279,CHAR(160),"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80" spans="2:11" hidden="1" x14ac:dyDescent="0.25">
      <c r="B9280" s="20">
        <v>45692</v>
      </c>
      <c r="C9280" s="2" t="s">
        <v>1</v>
      </c>
      <c r="D9280" s="2" t="s">
        <v>1712</v>
      </c>
      <c r="E9280" s="2" t="s">
        <v>50</v>
      </c>
      <c r="F9280" s="2" t="s">
        <v>4224</v>
      </c>
      <c r="G9280" s="5">
        <v>50</v>
      </c>
      <c r="H9280" s="5">
        <v>30.5</v>
      </c>
      <c r="I9280" s="5">
        <v>1525</v>
      </c>
      <c r="J9280" s="5">
        <v>95294.42</v>
      </c>
      <c r="K9280" s="3" t="str" cm="1">
        <f t="array" ref="K9280">_xlfn.LET(_xlpm.d,UPPER(TRIM(CLEAN(SUBSTITUTE(F9280,CHAR(160),"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81" spans="2:11" hidden="1" x14ac:dyDescent="0.25">
      <c r="B9281" s="20">
        <v>45692</v>
      </c>
      <c r="C9281" s="2" t="s">
        <v>1</v>
      </c>
      <c r="D9281" s="2" t="s">
        <v>915</v>
      </c>
      <c r="E9281" s="2" t="s">
        <v>156</v>
      </c>
      <c r="F9281" s="2" t="s">
        <v>4224</v>
      </c>
      <c r="G9281" s="5">
        <v>30</v>
      </c>
      <c r="H9281" s="5">
        <v>33.99</v>
      </c>
      <c r="I9281" s="5">
        <v>1019.7</v>
      </c>
      <c r="J9281" s="5">
        <v>96314.12</v>
      </c>
      <c r="K9281" s="3" t="str" cm="1">
        <f t="array" ref="K9281">_xlfn.LET(_xlpm.d,UPPER(TRIM(CLEAN(SUBSTITUTE(F9281,CHAR(160),"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82" spans="2:11" hidden="1" x14ac:dyDescent="0.25">
      <c r="B9282" s="20">
        <v>45692</v>
      </c>
      <c r="C9282" s="2" t="s">
        <v>1</v>
      </c>
      <c r="D9282" s="2" t="s">
        <v>1713</v>
      </c>
      <c r="E9282" s="2" t="s">
        <v>165</v>
      </c>
      <c r="F9282" s="2" t="s">
        <v>4224</v>
      </c>
      <c r="G9282" s="5">
        <v>15</v>
      </c>
      <c r="H9282" s="5">
        <v>33.99</v>
      </c>
      <c r="I9282" s="5">
        <v>509.85</v>
      </c>
      <c r="J9282" s="5">
        <v>96823.97</v>
      </c>
      <c r="K9282" s="3" t="str" cm="1">
        <f t="array" ref="K9282">_xlfn.LET(_xlpm.d,UPPER(TRIM(CLEAN(SUBSTITUTE(F9282,CHAR(160),"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83" spans="2:11" hidden="1" x14ac:dyDescent="0.25">
      <c r="B9283" s="20">
        <v>45692</v>
      </c>
      <c r="C9283" s="2" t="s">
        <v>1</v>
      </c>
      <c r="D9283" s="2" t="s">
        <v>1714</v>
      </c>
      <c r="E9283" s="2" t="s">
        <v>61</v>
      </c>
      <c r="F9283" s="2" t="s">
        <v>4224</v>
      </c>
      <c r="G9283" s="5">
        <v>33</v>
      </c>
      <c r="H9283" s="5">
        <v>32.200000000000003</v>
      </c>
      <c r="I9283" s="5">
        <v>1062.5999999999999</v>
      </c>
      <c r="J9283" s="5">
        <v>97886.57</v>
      </c>
      <c r="K9283" s="3" t="str" cm="1">
        <f t="array" ref="K9283">_xlfn.LET(_xlpm.d,UPPER(TRIM(CLEAN(SUBSTITUTE(F9283,CHAR(160),"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84" spans="2:11" hidden="1" x14ac:dyDescent="0.25">
      <c r="B9284" s="20">
        <v>45692</v>
      </c>
      <c r="C9284" s="2" t="s">
        <v>1</v>
      </c>
      <c r="D9284" s="2" t="s">
        <v>32</v>
      </c>
      <c r="E9284" s="2" t="s">
        <v>16</v>
      </c>
      <c r="F9284" s="2" t="s">
        <v>4224</v>
      </c>
      <c r="G9284" s="5">
        <v>9</v>
      </c>
      <c r="H9284" s="5">
        <v>32.200000000000003</v>
      </c>
      <c r="I9284" s="5">
        <v>289.8</v>
      </c>
      <c r="J9284" s="5">
        <v>98176.37000000001</v>
      </c>
      <c r="K9284" s="3" t="str" cm="1">
        <f t="array" ref="K9284">_xlfn.LET(_xlpm.d,UPPER(TRIM(CLEAN(SUBSTITUTE(F9284,CHAR(160),"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85" spans="2:11" hidden="1" x14ac:dyDescent="0.25">
      <c r="B9285" s="20">
        <v>45692</v>
      </c>
      <c r="C9285" s="2" t="s">
        <v>1</v>
      </c>
      <c r="D9285" s="2" t="s">
        <v>2666</v>
      </c>
      <c r="E9285" s="2" t="s">
        <v>263</v>
      </c>
      <c r="F9285" s="2" t="s">
        <v>4224</v>
      </c>
      <c r="G9285" s="5">
        <v>18</v>
      </c>
      <c r="H9285" s="5">
        <v>33.99</v>
      </c>
      <c r="I9285" s="5">
        <v>611.82000000000005</v>
      </c>
      <c r="J9285" s="5">
        <v>98788.190000000017</v>
      </c>
      <c r="K9285" s="3" t="str" cm="1">
        <f t="array" ref="K9285">_xlfn.LET(_xlpm.d,UPPER(TRIM(CLEAN(SUBSTITUTE(F9285,CHAR(160),"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86" spans="2:11" hidden="1" x14ac:dyDescent="0.25">
      <c r="B9286" s="20">
        <v>45693</v>
      </c>
      <c r="C9286" s="2" t="s">
        <v>1</v>
      </c>
      <c r="D9286" s="2" t="s">
        <v>918</v>
      </c>
      <c r="E9286" s="2" t="s">
        <v>282</v>
      </c>
      <c r="F9286" s="2" t="s">
        <v>4224</v>
      </c>
      <c r="G9286" s="5">
        <v>15</v>
      </c>
      <c r="H9286" s="5">
        <v>33.99</v>
      </c>
      <c r="I9286" s="5">
        <v>509.85</v>
      </c>
      <c r="J9286" s="5">
        <v>99298.040000000023</v>
      </c>
      <c r="K9286" s="3" t="str" cm="1">
        <f t="array" ref="K9286">_xlfn.LET(_xlpm.d,UPPER(TRIM(CLEAN(SUBSTITUTE(F9286,CHAR(160),"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87" spans="2:11" hidden="1" x14ac:dyDescent="0.25">
      <c r="B9287" s="20">
        <v>45694</v>
      </c>
      <c r="C9287" s="2" t="s">
        <v>1</v>
      </c>
      <c r="D9287" s="2" t="s">
        <v>1372</v>
      </c>
      <c r="E9287" s="2" t="s">
        <v>135</v>
      </c>
      <c r="F9287" s="2" t="s">
        <v>4224</v>
      </c>
      <c r="G9287" s="5">
        <v>30</v>
      </c>
      <c r="H9287" s="5">
        <v>33.99</v>
      </c>
      <c r="I9287" s="5">
        <v>1019.7</v>
      </c>
      <c r="J9287" s="5">
        <v>100317.74000000002</v>
      </c>
      <c r="K9287" s="3" t="str" cm="1">
        <f t="array" ref="K9287">_xlfn.LET(_xlpm.d,UPPER(TRIM(CLEAN(SUBSTITUTE(F9287,CHAR(160),"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88" spans="2:11" hidden="1" x14ac:dyDescent="0.25">
      <c r="B9288" s="20">
        <v>45694</v>
      </c>
      <c r="C9288" s="2" t="s">
        <v>1</v>
      </c>
      <c r="D9288" s="2" t="s">
        <v>1615</v>
      </c>
      <c r="E9288" s="2" t="s">
        <v>254</v>
      </c>
      <c r="F9288" s="2" t="s">
        <v>4224</v>
      </c>
      <c r="G9288" s="5">
        <v>10</v>
      </c>
      <c r="H9288" s="5">
        <v>33.99</v>
      </c>
      <c r="I9288" s="5">
        <v>339.9</v>
      </c>
      <c r="J9288" s="5">
        <v>100657.64000000001</v>
      </c>
      <c r="K9288" s="3" t="str" cm="1">
        <f t="array" ref="K9288">_xlfn.LET(_xlpm.d,UPPER(TRIM(CLEAN(SUBSTITUTE(F9288,CHAR(160),"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89" spans="2:11" hidden="1" x14ac:dyDescent="0.25">
      <c r="B9289" s="20">
        <v>45694</v>
      </c>
      <c r="C9289" s="2" t="s">
        <v>1</v>
      </c>
      <c r="D9289" s="2" t="s">
        <v>1373</v>
      </c>
      <c r="E9289" s="2" t="s">
        <v>248</v>
      </c>
      <c r="F9289" s="2" t="s">
        <v>4224</v>
      </c>
      <c r="G9289" s="5">
        <v>10</v>
      </c>
      <c r="H9289" s="5">
        <v>33.99</v>
      </c>
      <c r="I9289" s="5">
        <v>339.9</v>
      </c>
      <c r="J9289" s="5">
        <v>100997.54000000001</v>
      </c>
      <c r="K9289" s="3" t="str" cm="1">
        <f t="array" ref="K9289">_xlfn.LET(_xlpm.d,UPPER(TRIM(CLEAN(SUBSTITUTE(F9289,CHAR(160),"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90" spans="2:11" hidden="1" x14ac:dyDescent="0.25">
      <c r="B9290" s="20">
        <v>45694</v>
      </c>
      <c r="C9290" s="2" t="s">
        <v>1</v>
      </c>
      <c r="D9290" s="2" t="s">
        <v>1716</v>
      </c>
      <c r="E9290" s="2" t="s">
        <v>3</v>
      </c>
      <c r="F9290" s="2" t="s">
        <v>4224</v>
      </c>
      <c r="G9290" s="5">
        <v>5</v>
      </c>
      <c r="H9290" s="5">
        <v>32.200000000000003</v>
      </c>
      <c r="I9290" s="5">
        <v>161</v>
      </c>
      <c r="J9290" s="5">
        <v>101158.54000000001</v>
      </c>
      <c r="K9290" s="3" t="str" cm="1">
        <f t="array" ref="K9290">_xlfn.LET(_xlpm.d,UPPER(TRIM(CLEAN(SUBSTITUTE(F9290,CHAR(160),"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91" spans="2:11" hidden="1" x14ac:dyDescent="0.25">
      <c r="B9291" s="20">
        <v>45694</v>
      </c>
      <c r="C9291" s="2" t="s">
        <v>1</v>
      </c>
      <c r="D9291" s="2" t="s">
        <v>2673</v>
      </c>
      <c r="E9291" s="2" t="s">
        <v>261</v>
      </c>
      <c r="F9291" s="2" t="s">
        <v>4224</v>
      </c>
      <c r="G9291" s="5">
        <v>15</v>
      </c>
      <c r="H9291" s="5">
        <v>33.99</v>
      </c>
      <c r="I9291" s="5">
        <v>509.85</v>
      </c>
      <c r="J9291" s="5">
        <v>101668.39000000001</v>
      </c>
      <c r="K9291" s="3" t="str" cm="1">
        <f t="array" ref="K9291">_xlfn.LET(_xlpm.d,UPPER(TRIM(CLEAN(SUBSTITUTE(F9291,CHAR(160),"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92" spans="2:11" hidden="1" x14ac:dyDescent="0.25">
      <c r="B9292" s="20">
        <v>45695</v>
      </c>
      <c r="C9292" s="2" t="s">
        <v>1</v>
      </c>
      <c r="D9292" s="2" t="s">
        <v>1375</v>
      </c>
      <c r="E9292" s="2" t="s">
        <v>154</v>
      </c>
      <c r="F9292" s="2" t="s">
        <v>4224</v>
      </c>
      <c r="G9292" s="5">
        <v>20</v>
      </c>
      <c r="H9292" s="5">
        <v>33.99</v>
      </c>
      <c r="I9292" s="5">
        <v>679.8</v>
      </c>
      <c r="J9292" s="5">
        <v>102348.19000000002</v>
      </c>
      <c r="K9292" s="3" t="str" cm="1">
        <f t="array" ref="K9292">_xlfn.LET(_xlpm.d,UPPER(TRIM(CLEAN(SUBSTITUTE(F9292,CHAR(160),"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93" spans="2:11" hidden="1" x14ac:dyDescent="0.25">
      <c r="B9293" s="20">
        <v>45695</v>
      </c>
      <c r="C9293" s="2" t="s">
        <v>1</v>
      </c>
      <c r="D9293" s="2" t="s">
        <v>1376</v>
      </c>
      <c r="E9293" s="2" t="s">
        <v>238</v>
      </c>
      <c r="F9293" s="2" t="s">
        <v>4224</v>
      </c>
      <c r="G9293" s="5">
        <v>10</v>
      </c>
      <c r="H9293" s="5">
        <v>33.99</v>
      </c>
      <c r="I9293" s="5">
        <v>339.9</v>
      </c>
      <c r="J9293" s="5">
        <v>102688.09000000001</v>
      </c>
      <c r="K9293" s="3" t="str" cm="1">
        <f t="array" ref="K9293">_xlfn.LET(_xlpm.d,UPPER(TRIM(CLEAN(SUBSTITUTE(F9293,CHAR(160),"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94" spans="2:11" hidden="1" x14ac:dyDescent="0.25">
      <c r="B9294" s="20">
        <v>45695</v>
      </c>
      <c r="C9294" s="2" t="s">
        <v>1</v>
      </c>
      <c r="D9294" s="2" t="s">
        <v>1720</v>
      </c>
      <c r="E9294" s="2" t="s">
        <v>78</v>
      </c>
      <c r="F9294" s="2" t="s">
        <v>4224</v>
      </c>
      <c r="G9294" s="5">
        <v>15</v>
      </c>
      <c r="H9294" s="5">
        <v>33.99</v>
      </c>
      <c r="I9294" s="5">
        <v>509.85</v>
      </c>
      <c r="J9294" s="5">
        <v>103197.94000000002</v>
      </c>
      <c r="K9294" s="3" t="str" cm="1">
        <f t="array" ref="K9294">_xlfn.LET(_xlpm.d,UPPER(TRIM(CLEAN(SUBSTITUTE(F9294,CHAR(160),"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95" spans="2:11" hidden="1" x14ac:dyDescent="0.25">
      <c r="B9295" s="20">
        <v>45695</v>
      </c>
      <c r="C9295" s="2" t="s">
        <v>1</v>
      </c>
      <c r="D9295" s="2" t="s">
        <v>8</v>
      </c>
      <c r="E9295" s="2" t="s">
        <v>9</v>
      </c>
      <c r="F9295" s="2" t="s">
        <v>4241</v>
      </c>
      <c r="G9295" s="5">
        <v>30</v>
      </c>
      <c r="H9295" s="5">
        <v>19.989999999999998</v>
      </c>
      <c r="I9295" s="5">
        <v>599.70000000000005</v>
      </c>
      <c r="J9295" s="5">
        <v>103797.64000000001</v>
      </c>
      <c r="K9295" s="3" t="str" cm="1">
        <f t="array" ref="K9295">_xlfn.LET(_xlpm.d,UPPER(TRIM(CLEAN(SUBSTITUTE(F9295,CHAR(160),"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96" spans="2:11" hidden="1" x14ac:dyDescent="0.25">
      <c r="B9296" s="20">
        <v>45695</v>
      </c>
      <c r="C9296" s="2" t="s">
        <v>1</v>
      </c>
      <c r="D9296" s="2" t="s">
        <v>3971</v>
      </c>
      <c r="E9296" s="2" t="s">
        <v>170</v>
      </c>
      <c r="F9296" s="2" t="s">
        <v>4224</v>
      </c>
      <c r="G9296" s="5">
        <v>40</v>
      </c>
      <c r="H9296" s="5">
        <v>32.200000000000003</v>
      </c>
      <c r="I9296" s="5">
        <v>1288</v>
      </c>
      <c r="J9296" s="5">
        <v>105085.64000000001</v>
      </c>
      <c r="K9296" s="3" t="str" cm="1">
        <f t="array" ref="K9296">_xlfn.LET(_xlpm.d,UPPER(TRIM(CLEAN(SUBSTITUTE(F9296,CHAR(160),"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97" spans="2:11" hidden="1" x14ac:dyDescent="0.25">
      <c r="B9297" s="20">
        <v>45695</v>
      </c>
      <c r="C9297" s="2" t="s">
        <v>1</v>
      </c>
      <c r="D9297" s="2" t="s">
        <v>1723</v>
      </c>
      <c r="E9297" s="2" t="s">
        <v>197</v>
      </c>
      <c r="F9297" s="2" t="s">
        <v>4224</v>
      </c>
      <c r="G9297" s="5">
        <v>50</v>
      </c>
      <c r="H9297" s="5">
        <v>33.99</v>
      </c>
      <c r="I9297" s="5">
        <v>1699.5</v>
      </c>
      <c r="J9297" s="5">
        <v>106785.14000000001</v>
      </c>
      <c r="K9297" s="3" t="str" cm="1">
        <f t="array" ref="K9297">_xlfn.LET(_xlpm.d,UPPER(TRIM(CLEAN(SUBSTITUTE(F9297,CHAR(160),"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98" spans="2:11" hidden="1" x14ac:dyDescent="0.25">
      <c r="B9298" s="20">
        <v>45695</v>
      </c>
      <c r="C9298" s="2" t="s">
        <v>1</v>
      </c>
      <c r="D9298" s="2" t="s">
        <v>1724</v>
      </c>
      <c r="E9298" s="2" t="s">
        <v>224</v>
      </c>
      <c r="F9298" s="2" t="s">
        <v>4224</v>
      </c>
      <c r="G9298" s="5">
        <v>25</v>
      </c>
      <c r="H9298" s="5">
        <v>33.99</v>
      </c>
      <c r="I9298" s="5">
        <v>849.75</v>
      </c>
      <c r="J9298" s="5">
        <v>107634.89000000001</v>
      </c>
      <c r="K9298" s="3" t="str" cm="1">
        <f t="array" ref="K9298">_xlfn.LET(_xlpm.d,UPPER(TRIM(CLEAN(SUBSTITUTE(F9298,CHAR(160),"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299" spans="2:11" hidden="1" x14ac:dyDescent="0.25">
      <c r="B9299" s="20">
        <v>45695</v>
      </c>
      <c r="C9299" s="2" t="s">
        <v>1</v>
      </c>
      <c r="D9299" s="2" t="s">
        <v>1725</v>
      </c>
      <c r="E9299" s="2" t="s">
        <v>1726</v>
      </c>
      <c r="F9299" s="2" t="s">
        <v>4224</v>
      </c>
      <c r="G9299" s="5">
        <v>10</v>
      </c>
      <c r="H9299" s="5">
        <v>32.200000000000003</v>
      </c>
      <c r="I9299" s="5">
        <v>322</v>
      </c>
      <c r="J9299" s="5">
        <v>107956.89000000001</v>
      </c>
      <c r="K9299" s="3" t="str" cm="1">
        <f t="array" ref="K9299">_xlfn.LET(_xlpm.d,UPPER(TRIM(CLEAN(SUBSTITUTE(F9299,CHAR(160),"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00" spans="2:11" hidden="1" x14ac:dyDescent="0.25">
      <c r="B9300" s="20">
        <v>45698</v>
      </c>
      <c r="C9300" s="2" t="s">
        <v>1</v>
      </c>
      <c r="D9300" s="2" t="s">
        <v>920</v>
      </c>
      <c r="E9300" s="2" t="s">
        <v>162</v>
      </c>
      <c r="F9300" s="2" t="s">
        <v>4224</v>
      </c>
      <c r="G9300" s="5">
        <v>20</v>
      </c>
      <c r="H9300" s="5">
        <v>33.99</v>
      </c>
      <c r="I9300" s="5">
        <v>679.8</v>
      </c>
      <c r="J9300" s="5">
        <v>108636.69000000002</v>
      </c>
      <c r="K9300" s="3" t="str" cm="1">
        <f t="array" ref="K9300">_xlfn.LET(_xlpm.d,UPPER(TRIM(CLEAN(SUBSTITUTE(F9300,CHAR(160),"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01" spans="2:11" hidden="1" x14ac:dyDescent="0.25">
      <c r="B9301" s="20">
        <v>45699</v>
      </c>
      <c r="C9301" s="2" t="s">
        <v>1</v>
      </c>
      <c r="D9301" s="2" t="s">
        <v>2679</v>
      </c>
      <c r="E9301" s="2" t="s">
        <v>214</v>
      </c>
      <c r="F9301" s="2" t="s">
        <v>4224</v>
      </c>
      <c r="G9301" s="5">
        <v>12</v>
      </c>
      <c r="H9301" s="5">
        <v>33.99</v>
      </c>
      <c r="I9301" s="5">
        <v>407.88</v>
      </c>
      <c r="J9301" s="5">
        <v>109044.57000000002</v>
      </c>
      <c r="K9301" s="3" t="str" cm="1">
        <f t="array" ref="K9301">_xlfn.LET(_xlpm.d,UPPER(TRIM(CLEAN(SUBSTITUTE(F9301,CHAR(160),"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02" spans="2:11" hidden="1" x14ac:dyDescent="0.25">
      <c r="B9302" s="20">
        <v>45699</v>
      </c>
      <c r="C9302" s="2" t="s">
        <v>1</v>
      </c>
      <c r="D9302" s="2" t="s">
        <v>4242</v>
      </c>
      <c r="E9302" s="2" t="s">
        <v>143</v>
      </c>
      <c r="F9302" s="2" t="s">
        <v>4224</v>
      </c>
      <c r="G9302" s="5">
        <v>15</v>
      </c>
      <c r="H9302" s="5">
        <v>33.99</v>
      </c>
      <c r="I9302" s="5">
        <v>509.85</v>
      </c>
      <c r="J9302" s="5">
        <v>109554.42000000003</v>
      </c>
      <c r="K9302" s="3" t="str" cm="1">
        <f t="array" ref="K9302">_xlfn.LET(_xlpm.d,UPPER(TRIM(CLEAN(SUBSTITUTE(F9302,CHAR(160),"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03" spans="2:11" hidden="1" x14ac:dyDescent="0.25">
      <c r="B9303" s="20">
        <v>45699</v>
      </c>
      <c r="C9303" s="2" t="s">
        <v>1</v>
      </c>
      <c r="D9303" s="2" t="s">
        <v>1379</v>
      </c>
      <c r="E9303" s="2" t="s">
        <v>141</v>
      </c>
      <c r="F9303" s="2" t="s">
        <v>4224</v>
      </c>
      <c r="G9303" s="5">
        <v>20</v>
      </c>
      <c r="H9303" s="5">
        <v>33.99</v>
      </c>
      <c r="I9303" s="5">
        <v>679.8</v>
      </c>
      <c r="J9303" s="5">
        <v>110234.22000000003</v>
      </c>
      <c r="K9303" s="3" t="str" cm="1">
        <f t="array" ref="K9303">_xlfn.LET(_xlpm.d,UPPER(TRIM(CLEAN(SUBSTITUTE(F9303,CHAR(160),"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04" spans="2:11" hidden="1" x14ac:dyDescent="0.25">
      <c r="B9304" s="20">
        <v>45699</v>
      </c>
      <c r="C9304" s="2" t="s">
        <v>1</v>
      </c>
      <c r="D9304" s="2" t="s">
        <v>1517</v>
      </c>
      <c r="E9304" s="2" t="s">
        <v>273</v>
      </c>
      <c r="F9304" s="2" t="s">
        <v>4224</v>
      </c>
      <c r="G9304" s="5">
        <v>40</v>
      </c>
      <c r="H9304" s="5">
        <v>33.99</v>
      </c>
      <c r="I9304" s="5">
        <v>1359.6</v>
      </c>
      <c r="J9304" s="5">
        <v>111593.82000000004</v>
      </c>
      <c r="K9304" s="3" t="str" cm="1">
        <f t="array" ref="K9304">_xlfn.LET(_xlpm.d,UPPER(TRIM(CLEAN(SUBSTITUTE(F9304,CHAR(160),"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05" spans="2:11" hidden="1" x14ac:dyDescent="0.25">
      <c r="B9305" s="20">
        <v>45699</v>
      </c>
      <c r="C9305" s="2" t="s">
        <v>1</v>
      </c>
      <c r="D9305" s="2" t="s">
        <v>922</v>
      </c>
      <c r="E9305" s="2" t="s">
        <v>158</v>
      </c>
      <c r="F9305" s="2" t="s">
        <v>4224</v>
      </c>
      <c r="G9305" s="5">
        <v>40</v>
      </c>
      <c r="H9305" s="5">
        <v>33.99</v>
      </c>
      <c r="I9305" s="5">
        <v>1359.6</v>
      </c>
      <c r="J9305" s="5">
        <v>112953.42000000004</v>
      </c>
      <c r="K9305" s="3" t="str" cm="1">
        <f t="array" ref="K9305">_xlfn.LET(_xlpm.d,UPPER(TRIM(CLEAN(SUBSTITUTE(F9305,CHAR(160),"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06" spans="2:11" hidden="1" x14ac:dyDescent="0.25">
      <c r="B9306" s="20">
        <v>45699</v>
      </c>
      <c r="C9306" s="2" t="s">
        <v>1</v>
      </c>
      <c r="D9306" s="2" t="s">
        <v>2680</v>
      </c>
      <c r="E9306" s="2" t="s">
        <v>214</v>
      </c>
      <c r="F9306" s="2" t="s">
        <v>4224</v>
      </c>
      <c r="G9306" s="5">
        <v>12</v>
      </c>
      <c r="H9306" s="5">
        <v>33.99</v>
      </c>
      <c r="I9306" s="5">
        <v>407.88</v>
      </c>
      <c r="J9306" s="5">
        <v>113361.30000000005</v>
      </c>
      <c r="K9306" s="3" t="str" cm="1">
        <f t="array" ref="K9306">_xlfn.LET(_xlpm.d,UPPER(TRIM(CLEAN(SUBSTITUTE(F9306,CHAR(160),"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07" spans="2:11" hidden="1" x14ac:dyDescent="0.25">
      <c r="B9307" s="20">
        <v>45699</v>
      </c>
      <c r="C9307" s="2" t="s">
        <v>1</v>
      </c>
      <c r="D9307" s="2" t="s">
        <v>923</v>
      </c>
      <c r="E9307" s="2" t="s">
        <v>234</v>
      </c>
      <c r="F9307" s="2" t="s">
        <v>4224</v>
      </c>
      <c r="G9307" s="5">
        <v>20</v>
      </c>
      <c r="H9307" s="5">
        <v>33.99</v>
      </c>
      <c r="I9307" s="5">
        <v>679.8</v>
      </c>
      <c r="J9307" s="5">
        <v>114041.10000000005</v>
      </c>
      <c r="K9307" s="3" t="str" cm="1">
        <f t="array" ref="K9307">_xlfn.LET(_xlpm.d,UPPER(TRIM(CLEAN(SUBSTITUTE(F9307,CHAR(160),"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08" spans="2:11" hidden="1" x14ac:dyDescent="0.25">
      <c r="B9308" s="20">
        <v>45699</v>
      </c>
      <c r="C9308" s="2" t="s">
        <v>1</v>
      </c>
      <c r="D9308" s="2" t="s">
        <v>1733</v>
      </c>
      <c r="E9308" s="2" t="s">
        <v>6</v>
      </c>
      <c r="F9308" s="2" t="s">
        <v>4224</v>
      </c>
      <c r="G9308" s="5">
        <v>10</v>
      </c>
      <c r="H9308" s="5">
        <v>32.200000000000003</v>
      </c>
      <c r="I9308" s="5">
        <v>322</v>
      </c>
      <c r="J9308" s="5">
        <v>114363.10000000005</v>
      </c>
      <c r="K9308" s="3" t="str" cm="1">
        <f t="array" ref="K9308">_xlfn.LET(_xlpm.d,UPPER(TRIM(CLEAN(SUBSTITUTE(F9308,CHAR(160),"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09" spans="2:11" hidden="1" x14ac:dyDescent="0.25">
      <c r="B9309" s="20">
        <v>45699</v>
      </c>
      <c r="C9309" s="2" t="s">
        <v>1</v>
      </c>
      <c r="D9309" s="2" t="s">
        <v>1736</v>
      </c>
      <c r="E9309" s="2" t="s">
        <v>50</v>
      </c>
      <c r="F9309" s="2" t="s">
        <v>4224</v>
      </c>
      <c r="G9309" s="5">
        <v>80</v>
      </c>
      <c r="H9309" s="5">
        <v>30.5</v>
      </c>
      <c r="I9309" s="5">
        <v>2440</v>
      </c>
      <c r="J9309" s="5">
        <v>116803.10000000005</v>
      </c>
      <c r="K9309" s="3" t="str" cm="1">
        <f t="array" ref="K9309">_xlfn.LET(_xlpm.d,UPPER(TRIM(CLEAN(SUBSTITUTE(F9309,CHAR(160),"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10" spans="2:11" hidden="1" x14ac:dyDescent="0.25">
      <c r="B9310" s="20">
        <v>45700</v>
      </c>
      <c r="C9310" s="2" t="s">
        <v>1</v>
      </c>
      <c r="D9310" s="2" t="s">
        <v>1740</v>
      </c>
      <c r="E9310" s="2" t="s">
        <v>544</v>
      </c>
      <c r="F9310" s="2" t="s">
        <v>4224</v>
      </c>
      <c r="G9310" s="5">
        <v>35</v>
      </c>
      <c r="H9310" s="5">
        <v>31.45</v>
      </c>
      <c r="I9310" s="5">
        <v>1100.75</v>
      </c>
      <c r="J9310" s="5">
        <v>117903.85000000005</v>
      </c>
      <c r="K9310" s="3" t="str" cm="1">
        <f t="array" ref="K9310">_xlfn.LET(_xlpm.d,UPPER(TRIM(CLEAN(SUBSTITUTE(F9310,CHAR(160),"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11" spans="2:11" hidden="1" x14ac:dyDescent="0.25">
      <c r="B9311" s="20">
        <v>45700</v>
      </c>
      <c r="C9311" s="2" t="s">
        <v>1</v>
      </c>
      <c r="D9311" s="2" t="s">
        <v>1741</v>
      </c>
      <c r="E9311" s="2" t="s">
        <v>730</v>
      </c>
      <c r="F9311" s="2" t="s">
        <v>4224</v>
      </c>
      <c r="G9311" s="5">
        <v>30</v>
      </c>
      <c r="H9311" s="5">
        <v>31.45</v>
      </c>
      <c r="I9311" s="5">
        <v>943.5</v>
      </c>
      <c r="J9311" s="5">
        <v>118847.35000000005</v>
      </c>
      <c r="K9311" s="3" t="str" cm="1">
        <f t="array" ref="K9311">_xlfn.LET(_xlpm.d,UPPER(TRIM(CLEAN(SUBSTITUTE(F9311,CHAR(160),"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12" spans="2:11" hidden="1" x14ac:dyDescent="0.25">
      <c r="B9312" s="20">
        <v>45700</v>
      </c>
      <c r="C9312" s="2" t="s">
        <v>1</v>
      </c>
      <c r="D9312" s="2" t="s">
        <v>761</v>
      </c>
      <c r="E9312" s="2" t="s">
        <v>762</v>
      </c>
      <c r="F9312" s="2" t="s">
        <v>4243</v>
      </c>
      <c r="G9312" s="5">
        <v>10</v>
      </c>
      <c r="H9312" s="5">
        <v>18.649999999999999</v>
      </c>
      <c r="I9312" s="5">
        <v>186.5</v>
      </c>
      <c r="J9312" s="5">
        <v>119033.85000000005</v>
      </c>
      <c r="K9312" s="3" t="str" cm="1">
        <f t="array" ref="K9312">_xlfn.LET(_xlpm.d,UPPER(TRIM(CLEAN(SUBSTITUTE(F9312,CHAR(160),"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13" spans="2:11" hidden="1" x14ac:dyDescent="0.25">
      <c r="B9313" s="20">
        <v>45701</v>
      </c>
      <c r="C9313" s="2" t="s">
        <v>1</v>
      </c>
      <c r="D9313" s="2" t="s">
        <v>4244</v>
      </c>
      <c r="E9313" s="2" t="s">
        <v>120</v>
      </c>
      <c r="F9313" s="2" t="s">
        <v>4224</v>
      </c>
      <c r="G9313" s="5">
        <v>4</v>
      </c>
      <c r="H9313" s="5">
        <v>33.200000000000003</v>
      </c>
      <c r="I9313" s="5">
        <v>132.80000000000001</v>
      </c>
      <c r="J9313" s="5">
        <v>119166.65000000005</v>
      </c>
      <c r="K9313" s="3" t="str" cm="1">
        <f t="array" ref="K9313">_xlfn.LET(_xlpm.d,UPPER(TRIM(CLEAN(SUBSTITUTE(F9313,CHAR(160),"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14" spans="2:11" hidden="1" x14ac:dyDescent="0.25">
      <c r="B9314" s="20">
        <v>45701</v>
      </c>
      <c r="C9314" s="2" t="s">
        <v>1</v>
      </c>
      <c r="D9314" s="2" t="s">
        <v>1747</v>
      </c>
      <c r="E9314" s="2" t="s">
        <v>1634</v>
      </c>
      <c r="F9314" s="2" t="s">
        <v>4224</v>
      </c>
      <c r="G9314" s="5">
        <v>20</v>
      </c>
      <c r="H9314" s="5">
        <v>31.45</v>
      </c>
      <c r="I9314" s="5">
        <v>629</v>
      </c>
      <c r="J9314" s="5">
        <v>119795.65000000005</v>
      </c>
      <c r="K9314" s="3" t="str" cm="1">
        <f t="array" ref="K9314">_xlfn.LET(_xlpm.d,UPPER(TRIM(CLEAN(SUBSTITUTE(F9314,CHAR(160),"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15" spans="2:11" hidden="1" x14ac:dyDescent="0.25">
      <c r="B9315" s="20">
        <v>45702</v>
      </c>
      <c r="C9315" s="2" t="s">
        <v>1</v>
      </c>
      <c r="D9315" s="2" t="s">
        <v>1749</v>
      </c>
      <c r="E9315" s="2" t="s">
        <v>78</v>
      </c>
      <c r="F9315" s="2" t="s">
        <v>4224</v>
      </c>
      <c r="G9315" s="5">
        <v>10</v>
      </c>
      <c r="H9315" s="5">
        <v>33.99</v>
      </c>
      <c r="I9315" s="5">
        <v>339.9</v>
      </c>
      <c r="J9315" s="5">
        <v>120135.55000000005</v>
      </c>
      <c r="K9315" s="3" t="str" cm="1">
        <f t="array" ref="K9315">_xlfn.LET(_xlpm.d,UPPER(TRIM(CLEAN(SUBSTITUTE(F9315,CHAR(160),"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16" spans="2:11" hidden="1" x14ac:dyDescent="0.25">
      <c r="B9316" s="20">
        <v>45702</v>
      </c>
      <c r="C9316" s="2" t="s">
        <v>1</v>
      </c>
      <c r="D9316" s="2" t="s">
        <v>929</v>
      </c>
      <c r="E9316" s="2" t="s">
        <v>154</v>
      </c>
      <c r="F9316" s="2" t="s">
        <v>4224</v>
      </c>
      <c r="G9316" s="5">
        <v>30</v>
      </c>
      <c r="H9316" s="5">
        <v>33.99</v>
      </c>
      <c r="I9316" s="5">
        <v>1019.7</v>
      </c>
      <c r="J9316" s="5">
        <v>121155.25000000004</v>
      </c>
      <c r="K9316" s="3" t="str" cm="1">
        <f t="array" ref="K9316">_xlfn.LET(_xlpm.d,UPPER(TRIM(CLEAN(SUBSTITUTE(F9316,CHAR(160),"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17" spans="2:11" hidden="1" x14ac:dyDescent="0.25">
      <c r="B9317" s="20">
        <v>45702</v>
      </c>
      <c r="C9317" s="2" t="s">
        <v>1</v>
      </c>
      <c r="D9317" s="2" t="s">
        <v>1751</v>
      </c>
      <c r="E9317" s="2" t="s">
        <v>195</v>
      </c>
      <c r="F9317" s="2" t="s">
        <v>4224</v>
      </c>
      <c r="G9317" s="5">
        <v>20</v>
      </c>
      <c r="H9317" s="5">
        <v>33.99</v>
      </c>
      <c r="I9317" s="5">
        <v>679.8</v>
      </c>
      <c r="J9317" s="5">
        <v>121835.05000000005</v>
      </c>
      <c r="K9317" s="3" t="str" cm="1">
        <f t="array" ref="K9317">_xlfn.LET(_xlpm.d,UPPER(TRIM(CLEAN(SUBSTITUTE(F9317,CHAR(160),"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18" spans="2:11" hidden="1" x14ac:dyDescent="0.25">
      <c r="B9318" s="20">
        <v>45702</v>
      </c>
      <c r="C9318" s="2" t="s">
        <v>1</v>
      </c>
      <c r="D9318" s="2" t="s">
        <v>1752</v>
      </c>
      <c r="E9318" s="2" t="s">
        <v>43</v>
      </c>
      <c r="F9318" s="2" t="s">
        <v>4224</v>
      </c>
      <c r="G9318" s="5">
        <v>5</v>
      </c>
      <c r="H9318" s="5">
        <v>27.65</v>
      </c>
      <c r="I9318" s="5">
        <v>138.25</v>
      </c>
      <c r="J9318" s="5">
        <v>121973.30000000005</v>
      </c>
      <c r="K9318" s="3" t="str" cm="1">
        <f t="array" ref="K9318">_xlfn.LET(_xlpm.d,UPPER(TRIM(CLEAN(SUBSTITUTE(F9318,CHAR(160),"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19" spans="2:11" hidden="1" x14ac:dyDescent="0.25">
      <c r="B9319" s="20">
        <v>45702</v>
      </c>
      <c r="C9319" s="2" t="s">
        <v>1</v>
      </c>
      <c r="D9319" s="2" t="s">
        <v>1755</v>
      </c>
      <c r="E9319" s="2" t="s">
        <v>50</v>
      </c>
      <c r="F9319" s="2" t="s">
        <v>4224</v>
      </c>
      <c r="G9319" s="5">
        <v>20</v>
      </c>
      <c r="H9319" s="5">
        <v>30.5</v>
      </c>
      <c r="I9319" s="5">
        <v>610</v>
      </c>
      <c r="J9319" s="5">
        <v>122583.30000000005</v>
      </c>
      <c r="K9319" s="3" t="str" cm="1">
        <f t="array" ref="K9319">_xlfn.LET(_xlpm.d,UPPER(TRIM(CLEAN(SUBSTITUTE(F9319,CHAR(160),"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20" spans="2:11" hidden="1" x14ac:dyDescent="0.25">
      <c r="B9320" s="20">
        <v>45705</v>
      </c>
      <c r="C9320" s="2" t="s">
        <v>1</v>
      </c>
      <c r="D9320" s="2" t="s">
        <v>1382</v>
      </c>
      <c r="E9320" s="2" t="s">
        <v>162</v>
      </c>
      <c r="F9320" s="2" t="s">
        <v>4224</v>
      </c>
      <c r="G9320" s="5">
        <v>30</v>
      </c>
      <c r="H9320" s="5">
        <v>33.99</v>
      </c>
      <c r="I9320" s="5">
        <v>1019.7</v>
      </c>
      <c r="J9320" s="5">
        <v>123603.00000000004</v>
      </c>
      <c r="K9320" s="3" t="str" cm="1">
        <f t="array" ref="K9320">_xlfn.LET(_xlpm.d,UPPER(TRIM(CLEAN(SUBSTITUTE(F9320,CHAR(160),"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21" spans="2:11" hidden="1" x14ac:dyDescent="0.25">
      <c r="B9321" s="20">
        <v>45706</v>
      </c>
      <c r="C9321" s="2" t="s">
        <v>1</v>
      </c>
      <c r="D9321" s="2" t="s">
        <v>1760</v>
      </c>
      <c r="E9321" s="2" t="s">
        <v>143</v>
      </c>
      <c r="F9321" s="2" t="s">
        <v>4224</v>
      </c>
      <c r="G9321" s="5">
        <v>20</v>
      </c>
      <c r="H9321" s="5">
        <v>33.99</v>
      </c>
      <c r="I9321" s="5">
        <v>679.8</v>
      </c>
      <c r="J9321" s="5">
        <v>124282.80000000005</v>
      </c>
      <c r="K9321" s="3" t="str" cm="1">
        <f t="array" ref="K9321">_xlfn.LET(_xlpm.d,UPPER(TRIM(CLEAN(SUBSTITUTE(F9321,CHAR(160),"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22" spans="2:11" hidden="1" x14ac:dyDescent="0.25">
      <c r="B9322" s="20">
        <v>45706</v>
      </c>
      <c r="C9322" s="2" t="s">
        <v>1</v>
      </c>
      <c r="D9322" s="2" t="s">
        <v>1520</v>
      </c>
      <c r="E9322" s="2" t="s">
        <v>158</v>
      </c>
      <c r="F9322" s="2" t="s">
        <v>4224</v>
      </c>
      <c r="G9322" s="5">
        <v>20</v>
      </c>
      <c r="H9322" s="5">
        <v>33.99</v>
      </c>
      <c r="I9322" s="5">
        <v>679.8</v>
      </c>
      <c r="J9322" s="5">
        <v>124962.60000000005</v>
      </c>
      <c r="K9322" s="3" t="str" cm="1">
        <f t="array" ref="K9322">_xlfn.LET(_xlpm.d,UPPER(TRIM(CLEAN(SUBSTITUTE(F9322,CHAR(160),"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23" spans="2:11" hidden="1" x14ac:dyDescent="0.25">
      <c r="B9323" s="20">
        <v>45707</v>
      </c>
      <c r="C9323" s="2" t="s">
        <v>1</v>
      </c>
      <c r="D9323" s="2" t="s">
        <v>1762</v>
      </c>
      <c r="E9323" s="2" t="s">
        <v>485</v>
      </c>
      <c r="F9323" s="2" t="s">
        <v>4245</v>
      </c>
      <c r="G9323" s="5">
        <v>10</v>
      </c>
      <c r="H9323" s="5">
        <v>31.45</v>
      </c>
      <c r="I9323" s="5">
        <v>314.5</v>
      </c>
      <c r="J9323" s="5">
        <v>125277.10000000005</v>
      </c>
      <c r="K9323" s="3" t="str" cm="1">
        <f t="array" ref="K9323">_xlfn.LET(_xlpm.d,UPPER(TRIM(CLEAN(SUBSTITUTE(F9323,CHAR(160),"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24" spans="2:11" hidden="1" x14ac:dyDescent="0.25">
      <c r="B9324" s="20">
        <v>45707</v>
      </c>
      <c r="C9324" s="2" t="s">
        <v>1</v>
      </c>
      <c r="D9324" s="2" t="s">
        <v>1763</v>
      </c>
      <c r="E9324" s="2" t="s">
        <v>305</v>
      </c>
      <c r="F9324" s="2" t="s">
        <v>4224</v>
      </c>
      <c r="G9324" s="5">
        <v>40</v>
      </c>
      <c r="H9324" s="5">
        <v>33.99</v>
      </c>
      <c r="I9324" s="5">
        <v>1359.6</v>
      </c>
      <c r="J9324" s="5">
        <v>126636.70000000006</v>
      </c>
      <c r="K9324" s="3" t="str" cm="1">
        <f t="array" ref="K9324">_xlfn.LET(_xlpm.d,UPPER(TRIM(CLEAN(SUBSTITUTE(F9324,CHAR(160),"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25" spans="2:11" hidden="1" x14ac:dyDescent="0.25">
      <c r="B9325" s="20">
        <v>45708</v>
      </c>
      <c r="C9325" s="2" t="s">
        <v>1</v>
      </c>
      <c r="D9325" s="2" t="s">
        <v>1521</v>
      </c>
      <c r="E9325" s="2" t="s">
        <v>135</v>
      </c>
      <c r="F9325" s="2" t="s">
        <v>4224</v>
      </c>
      <c r="G9325" s="5">
        <v>15</v>
      </c>
      <c r="H9325" s="5">
        <v>33.99</v>
      </c>
      <c r="I9325" s="5">
        <v>509.85</v>
      </c>
      <c r="J9325" s="5">
        <v>127146.55000000006</v>
      </c>
      <c r="K9325" s="3" t="str" cm="1">
        <f t="array" ref="K9325">_xlfn.LET(_xlpm.d,UPPER(TRIM(CLEAN(SUBSTITUTE(F9325,CHAR(160),"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26" spans="2:11" hidden="1" x14ac:dyDescent="0.25">
      <c r="B9326" s="20">
        <v>45708</v>
      </c>
      <c r="C9326" s="2" t="s">
        <v>1</v>
      </c>
      <c r="D9326" s="2" t="s">
        <v>4246</v>
      </c>
      <c r="E9326" s="2" t="s">
        <v>120</v>
      </c>
      <c r="F9326" s="2" t="s">
        <v>4224</v>
      </c>
      <c r="G9326" s="5">
        <v>2</v>
      </c>
      <c r="H9326" s="5">
        <v>33.200000000000003</v>
      </c>
      <c r="I9326" s="5">
        <v>66.400000000000006</v>
      </c>
      <c r="J9326" s="5">
        <v>127212.95000000006</v>
      </c>
      <c r="K9326" s="3" t="str" cm="1">
        <f t="array" ref="K9326">_xlfn.LET(_xlpm.d,UPPER(TRIM(CLEAN(SUBSTITUTE(F9326,CHAR(160),"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27" spans="2:11" hidden="1" x14ac:dyDescent="0.25">
      <c r="B9327" s="20">
        <v>45708</v>
      </c>
      <c r="C9327" s="2" t="s">
        <v>1</v>
      </c>
      <c r="D9327" s="2" t="s">
        <v>3620</v>
      </c>
      <c r="E9327" s="2" t="s">
        <v>814</v>
      </c>
      <c r="F9327" s="2" t="s">
        <v>4224</v>
      </c>
      <c r="G9327" s="5">
        <v>5</v>
      </c>
      <c r="H9327" s="5">
        <v>32.200000000000003</v>
      </c>
      <c r="I9327" s="5">
        <v>161</v>
      </c>
      <c r="J9327" s="5">
        <v>127373.95000000006</v>
      </c>
      <c r="K9327" s="3" t="str" cm="1">
        <f t="array" ref="K9327">_xlfn.LET(_xlpm.d,UPPER(TRIM(CLEAN(SUBSTITUTE(F9327,CHAR(160),"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28" spans="2:11" hidden="1" x14ac:dyDescent="0.25">
      <c r="B9328" s="20">
        <v>45708</v>
      </c>
      <c r="C9328" s="2" t="s">
        <v>1</v>
      </c>
      <c r="D9328" s="2" t="s">
        <v>1766</v>
      </c>
      <c r="E9328" s="2" t="s">
        <v>1767</v>
      </c>
      <c r="F9328" s="2" t="s">
        <v>4224</v>
      </c>
      <c r="G9328" s="5">
        <v>10</v>
      </c>
      <c r="H9328" s="5">
        <v>33.99</v>
      </c>
      <c r="I9328" s="5">
        <v>339.9</v>
      </c>
      <c r="J9328" s="5">
        <v>127713.85000000005</v>
      </c>
      <c r="K9328" s="3" t="str" cm="1">
        <f t="array" ref="K9328">_xlfn.LET(_xlpm.d,UPPER(TRIM(CLEAN(SUBSTITUTE(F9328,CHAR(160),"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29" spans="2:11" hidden="1" x14ac:dyDescent="0.25">
      <c r="B9329" s="20">
        <v>45709</v>
      </c>
      <c r="C9329" s="2" t="s">
        <v>1</v>
      </c>
      <c r="D9329" s="2" t="s">
        <v>2463</v>
      </c>
      <c r="E9329" s="2" t="s">
        <v>238</v>
      </c>
      <c r="F9329" s="2" t="s">
        <v>4224</v>
      </c>
      <c r="G9329" s="5">
        <v>10</v>
      </c>
      <c r="H9329" s="5">
        <v>33.99</v>
      </c>
      <c r="I9329" s="5">
        <v>339.9</v>
      </c>
      <c r="J9329" s="5">
        <v>128053.75000000004</v>
      </c>
      <c r="K9329" s="3" t="str" cm="1">
        <f t="array" ref="K9329">_xlfn.LET(_xlpm.d,UPPER(TRIM(CLEAN(SUBSTITUTE(F9329,CHAR(160),"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30" spans="2:11" hidden="1" x14ac:dyDescent="0.25">
      <c r="B9330" s="20">
        <v>45709</v>
      </c>
      <c r="C9330" s="2" t="s">
        <v>1</v>
      </c>
      <c r="D9330" s="2" t="s">
        <v>1768</v>
      </c>
      <c r="E9330" s="2" t="s">
        <v>78</v>
      </c>
      <c r="F9330" s="2" t="s">
        <v>4224</v>
      </c>
      <c r="G9330" s="5">
        <v>28</v>
      </c>
      <c r="H9330" s="5">
        <v>33.99</v>
      </c>
      <c r="I9330" s="5">
        <v>951.72</v>
      </c>
      <c r="J9330" s="5">
        <v>129005.47000000004</v>
      </c>
      <c r="K9330" s="3" t="str" cm="1">
        <f t="array" ref="K9330">_xlfn.LET(_xlpm.d,UPPER(TRIM(CLEAN(SUBSTITUTE(F9330,CHAR(160),"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31" spans="2:11" hidden="1" x14ac:dyDescent="0.25">
      <c r="B9331" s="20">
        <v>45709</v>
      </c>
      <c r="C9331" s="2" t="s">
        <v>1</v>
      </c>
      <c r="D9331" s="2" t="s">
        <v>1386</v>
      </c>
      <c r="E9331" s="2" t="s">
        <v>292</v>
      </c>
      <c r="F9331" s="2" t="s">
        <v>4224</v>
      </c>
      <c r="G9331" s="5">
        <v>10</v>
      </c>
      <c r="H9331" s="5">
        <v>33.99</v>
      </c>
      <c r="I9331" s="5">
        <v>339.9</v>
      </c>
      <c r="J9331" s="5">
        <v>129345.37000000004</v>
      </c>
      <c r="K9331" s="3" t="str" cm="1">
        <f t="array" ref="K9331">_xlfn.LET(_xlpm.d,UPPER(TRIM(CLEAN(SUBSTITUTE(F9331,CHAR(160),"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32" spans="2:11" hidden="1" x14ac:dyDescent="0.25">
      <c r="B9332" s="20">
        <v>45709</v>
      </c>
      <c r="C9332" s="2" t="s">
        <v>1</v>
      </c>
      <c r="D9332" s="2" t="s">
        <v>1769</v>
      </c>
      <c r="E9332" s="2" t="s">
        <v>197</v>
      </c>
      <c r="F9332" s="2" t="s">
        <v>4224</v>
      </c>
      <c r="G9332" s="5">
        <v>44</v>
      </c>
      <c r="H9332" s="5">
        <v>33.99</v>
      </c>
      <c r="I9332" s="5">
        <v>1495.56</v>
      </c>
      <c r="J9332" s="5">
        <v>130840.93000000004</v>
      </c>
      <c r="K9332" s="3" t="str" cm="1">
        <f t="array" ref="K9332">_xlfn.LET(_xlpm.d,UPPER(TRIM(CLEAN(SUBSTITUTE(F9332,CHAR(160),"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33" spans="2:11" hidden="1" x14ac:dyDescent="0.25">
      <c r="B9333" s="20">
        <v>45709</v>
      </c>
      <c r="C9333" s="2" t="s">
        <v>1</v>
      </c>
      <c r="D9333" s="2" t="s">
        <v>1770</v>
      </c>
      <c r="E9333" s="2" t="s">
        <v>319</v>
      </c>
      <c r="F9333" s="2" t="s">
        <v>4224</v>
      </c>
      <c r="G9333" s="5">
        <v>20</v>
      </c>
      <c r="H9333" s="5">
        <v>33.99</v>
      </c>
      <c r="I9333" s="5">
        <v>679.8</v>
      </c>
      <c r="J9333" s="5">
        <v>131520.73000000004</v>
      </c>
      <c r="K9333" s="3" t="str" cm="1">
        <f t="array" ref="K9333">_xlfn.LET(_xlpm.d,UPPER(TRIM(CLEAN(SUBSTITUTE(F9333,CHAR(160),"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34" spans="2:11" hidden="1" x14ac:dyDescent="0.25">
      <c r="B9334" s="20">
        <v>45712</v>
      </c>
      <c r="C9334" s="2" t="s">
        <v>1</v>
      </c>
      <c r="D9334" s="2" t="s">
        <v>3862</v>
      </c>
      <c r="E9334" s="2" t="s">
        <v>279</v>
      </c>
      <c r="F9334" s="2" t="s">
        <v>4224</v>
      </c>
      <c r="G9334" s="5">
        <v>25</v>
      </c>
      <c r="H9334" s="5">
        <v>33.99</v>
      </c>
      <c r="I9334" s="5">
        <v>849.75</v>
      </c>
      <c r="J9334" s="5">
        <v>132370.48000000004</v>
      </c>
      <c r="K9334" s="3" t="str" cm="1">
        <f t="array" ref="K9334">_xlfn.LET(_xlpm.d,UPPER(TRIM(CLEAN(SUBSTITUTE(F9334,CHAR(160),"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35" spans="2:11" hidden="1" x14ac:dyDescent="0.25">
      <c r="B9335" s="20">
        <v>45712</v>
      </c>
      <c r="C9335" s="2" t="s">
        <v>1</v>
      </c>
      <c r="D9335" s="2" t="s">
        <v>2690</v>
      </c>
      <c r="E9335" s="2" t="s">
        <v>3</v>
      </c>
      <c r="F9335" s="2" t="s">
        <v>4224</v>
      </c>
      <c r="G9335" s="5">
        <v>11</v>
      </c>
      <c r="H9335" s="5">
        <v>32.200000000000003</v>
      </c>
      <c r="I9335" s="5">
        <v>354.2</v>
      </c>
      <c r="J9335" s="5">
        <v>132724.68000000005</v>
      </c>
      <c r="K9335" s="3" t="str" cm="1">
        <f t="array" ref="K9335">_xlfn.LET(_xlpm.d,UPPER(TRIM(CLEAN(SUBSTITUTE(F9335,CHAR(160),"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36" spans="2:11" hidden="1" x14ac:dyDescent="0.25">
      <c r="B9336" s="20">
        <v>45713</v>
      </c>
      <c r="C9336" s="2" t="s">
        <v>1</v>
      </c>
      <c r="D9336" s="2" t="s">
        <v>1388</v>
      </c>
      <c r="E9336" s="2" t="s">
        <v>273</v>
      </c>
      <c r="F9336" s="2" t="s">
        <v>4224</v>
      </c>
      <c r="G9336" s="5">
        <v>20</v>
      </c>
      <c r="H9336" s="5">
        <v>33.99</v>
      </c>
      <c r="I9336" s="5">
        <v>679.8</v>
      </c>
      <c r="J9336" s="5">
        <v>133404.48000000004</v>
      </c>
      <c r="K9336" s="3" t="str" cm="1">
        <f t="array" ref="K9336">_xlfn.LET(_xlpm.d,UPPER(TRIM(CLEAN(SUBSTITUTE(F9336,CHAR(160),"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37" spans="2:11" hidden="1" x14ac:dyDescent="0.25">
      <c r="B9337" s="20">
        <v>45713</v>
      </c>
      <c r="C9337" s="2" t="s">
        <v>1</v>
      </c>
      <c r="D9337" s="2" t="s">
        <v>1389</v>
      </c>
      <c r="E9337" s="2" t="s">
        <v>143</v>
      </c>
      <c r="F9337" s="2" t="s">
        <v>4224</v>
      </c>
      <c r="G9337" s="5">
        <v>20</v>
      </c>
      <c r="H9337" s="5">
        <v>33.99</v>
      </c>
      <c r="I9337" s="5">
        <v>679.8</v>
      </c>
      <c r="J9337" s="5">
        <v>134084.28000000003</v>
      </c>
      <c r="K9337" s="3" t="str" cm="1">
        <f t="array" ref="K9337">_xlfn.LET(_xlpm.d,UPPER(TRIM(CLEAN(SUBSTITUTE(F9337,CHAR(160),"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38" spans="2:11" hidden="1" x14ac:dyDescent="0.25">
      <c r="B9338" s="20">
        <v>45713</v>
      </c>
      <c r="C9338" s="2" t="s">
        <v>1</v>
      </c>
      <c r="D9338" s="2" t="s">
        <v>1774</v>
      </c>
      <c r="E9338" s="2" t="s">
        <v>1634</v>
      </c>
      <c r="F9338" s="2" t="s">
        <v>4224</v>
      </c>
      <c r="G9338" s="5">
        <v>10</v>
      </c>
      <c r="H9338" s="5">
        <v>31.45</v>
      </c>
      <c r="I9338" s="5">
        <v>314.5</v>
      </c>
      <c r="J9338" s="5">
        <v>134398.78000000003</v>
      </c>
      <c r="K9338" s="3" t="str" cm="1">
        <f t="array" ref="K9338">_xlfn.LET(_xlpm.d,UPPER(TRIM(CLEAN(SUBSTITUTE(F9338,CHAR(160),"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39" spans="2:11" hidden="1" x14ac:dyDescent="0.25">
      <c r="B9339" s="20">
        <v>45713</v>
      </c>
      <c r="C9339" s="2" t="s">
        <v>1</v>
      </c>
      <c r="D9339" s="2" t="s">
        <v>4184</v>
      </c>
      <c r="E9339" s="2" t="s">
        <v>1701</v>
      </c>
      <c r="F9339" s="2" t="s">
        <v>4224</v>
      </c>
      <c r="G9339" s="5">
        <v>12</v>
      </c>
      <c r="H9339" s="5">
        <v>31.45</v>
      </c>
      <c r="I9339" s="5">
        <v>377.4</v>
      </c>
      <c r="J9339" s="5">
        <v>134776.18000000002</v>
      </c>
      <c r="K9339" s="3" t="str" cm="1">
        <f t="array" ref="K9339">_xlfn.LET(_xlpm.d,UPPER(TRIM(CLEAN(SUBSTITUTE(F9339,CHAR(160),"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40" spans="2:11" hidden="1" x14ac:dyDescent="0.25">
      <c r="B9340" s="20">
        <v>45713</v>
      </c>
      <c r="C9340" s="2" t="s">
        <v>1</v>
      </c>
      <c r="D9340" s="2" t="s">
        <v>4247</v>
      </c>
      <c r="E9340" s="2" t="s">
        <v>6</v>
      </c>
      <c r="F9340" s="2" t="s">
        <v>4224</v>
      </c>
      <c r="G9340" s="5">
        <v>15</v>
      </c>
      <c r="H9340" s="5">
        <v>32.200000000000003</v>
      </c>
      <c r="I9340" s="5">
        <v>483</v>
      </c>
      <c r="J9340" s="5">
        <v>135259.18000000002</v>
      </c>
      <c r="K9340" s="3" t="str" cm="1">
        <f t="array" ref="K9340">_xlfn.LET(_xlpm.d,UPPER(TRIM(CLEAN(SUBSTITUTE(F9340,CHAR(160),"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41" spans="2:11" hidden="1" x14ac:dyDescent="0.25">
      <c r="B9341" s="20">
        <v>45713</v>
      </c>
      <c r="C9341" s="2" t="s">
        <v>1</v>
      </c>
      <c r="D9341" s="2" t="s">
        <v>1391</v>
      </c>
      <c r="E9341" s="2" t="s">
        <v>141</v>
      </c>
      <c r="F9341" s="2" t="s">
        <v>4224</v>
      </c>
      <c r="G9341" s="5">
        <v>35</v>
      </c>
      <c r="H9341" s="5">
        <v>33.99</v>
      </c>
      <c r="I9341" s="5">
        <v>1189.6500000000001</v>
      </c>
      <c r="J9341" s="5">
        <v>136448.83000000002</v>
      </c>
      <c r="K9341" s="3" t="str" cm="1">
        <f t="array" ref="K9341">_xlfn.LET(_xlpm.d,UPPER(TRIM(CLEAN(SUBSTITUTE(F9341,CHAR(160),"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42" spans="2:11" hidden="1" x14ac:dyDescent="0.25">
      <c r="B9342" s="20">
        <v>45713</v>
      </c>
      <c r="C9342" s="2" t="s">
        <v>1</v>
      </c>
      <c r="D9342" s="2" t="s">
        <v>2694</v>
      </c>
      <c r="E9342" s="2" t="s">
        <v>290</v>
      </c>
      <c r="F9342" s="2" t="s">
        <v>4224</v>
      </c>
      <c r="G9342" s="5">
        <v>20</v>
      </c>
      <c r="H9342" s="5">
        <v>33.99</v>
      </c>
      <c r="I9342" s="5">
        <v>679.8</v>
      </c>
      <c r="J9342" s="5">
        <v>137128.63</v>
      </c>
      <c r="K9342" s="3" t="str" cm="1">
        <f t="array" ref="K9342">_xlfn.LET(_xlpm.d,UPPER(TRIM(CLEAN(SUBSTITUTE(F9342,CHAR(160),"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43" spans="2:11" hidden="1" x14ac:dyDescent="0.25">
      <c r="B9343" s="20">
        <v>45713</v>
      </c>
      <c r="C9343" s="2" t="s">
        <v>1</v>
      </c>
      <c r="D9343" s="2" t="s">
        <v>1393</v>
      </c>
      <c r="E9343" s="2" t="s">
        <v>147</v>
      </c>
      <c r="F9343" s="2" t="s">
        <v>4224</v>
      </c>
      <c r="G9343" s="5">
        <v>46</v>
      </c>
      <c r="H9343" s="5">
        <v>33.99</v>
      </c>
      <c r="I9343" s="5">
        <v>1563.54</v>
      </c>
      <c r="J9343" s="5">
        <v>138692.17000000001</v>
      </c>
      <c r="K9343" s="3" t="str" cm="1">
        <f t="array" ref="K9343">_xlfn.LET(_xlpm.d,UPPER(TRIM(CLEAN(SUBSTITUTE(F9343,CHAR(160),"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44" spans="2:11" hidden="1" x14ac:dyDescent="0.25">
      <c r="B9344" s="20">
        <v>45713</v>
      </c>
      <c r="C9344" s="2" t="s">
        <v>1</v>
      </c>
      <c r="D9344" s="2" t="s">
        <v>1776</v>
      </c>
      <c r="E9344" s="2" t="s">
        <v>50</v>
      </c>
      <c r="F9344" s="2" t="s">
        <v>4224</v>
      </c>
      <c r="G9344" s="5">
        <v>70</v>
      </c>
      <c r="H9344" s="5">
        <v>30.5</v>
      </c>
      <c r="I9344" s="5">
        <v>2135</v>
      </c>
      <c r="J9344" s="5">
        <v>140827.17000000001</v>
      </c>
      <c r="K9344" s="3" t="str" cm="1">
        <f t="array" ref="K9344">_xlfn.LET(_xlpm.d,UPPER(TRIM(CLEAN(SUBSTITUTE(F9344,CHAR(160),"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45" spans="2:11" hidden="1" x14ac:dyDescent="0.25">
      <c r="B9345" s="20">
        <v>45713</v>
      </c>
      <c r="C9345" s="2" t="s">
        <v>1</v>
      </c>
      <c r="D9345" s="2" t="s">
        <v>2695</v>
      </c>
      <c r="E9345" s="2" t="s">
        <v>263</v>
      </c>
      <c r="F9345" s="2" t="s">
        <v>4224</v>
      </c>
      <c r="G9345" s="5">
        <v>10</v>
      </c>
      <c r="H9345" s="5">
        <v>33.99</v>
      </c>
      <c r="I9345" s="5">
        <v>339.9</v>
      </c>
      <c r="J9345" s="5">
        <v>141167.07</v>
      </c>
      <c r="K9345" s="3" t="str" cm="1">
        <f t="array" ref="K9345">_xlfn.LET(_xlpm.d,UPPER(TRIM(CLEAN(SUBSTITUTE(F9345,CHAR(160),"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46" spans="2:11" hidden="1" x14ac:dyDescent="0.25">
      <c r="B9346" s="20">
        <v>45715</v>
      </c>
      <c r="C9346" s="2" t="s">
        <v>1</v>
      </c>
      <c r="D9346" s="2" t="s">
        <v>1524</v>
      </c>
      <c r="E9346" s="2" t="s">
        <v>268</v>
      </c>
      <c r="F9346" s="2" t="s">
        <v>4224</v>
      </c>
      <c r="G9346" s="5">
        <v>15</v>
      </c>
      <c r="H9346" s="5">
        <v>33.99</v>
      </c>
      <c r="I9346" s="5">
        <v>509.85</v>
      </c>
      <c r="J9346" s="5">
        <v>141676.92000000001</v>
      </c>
      <c r="K9346" s="3" t="str" cm="1">
        <f t="array" ref="K9346">_xlfn.LET(_xlpm.d,UPPER(TRIM(CLEAN(SUBSTITUTE(F9346,CHAR(160),"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47" spans="2:11" hidden="1" x14ac:dyDescent="0.25">
      <c r="B9347" s="20">
        <v>45715</v>
      </c>
      <c r="C9347" s="2" t="s">
        <v>1</v>
      </c>
      <c r="D9347" s="2" t="s">
        <v>2698</v>
      </c>
      <c r="E9347" s="2" t="s">
        <v>120</v>
      </c>
      <c r="F9347" s="2" t="s">
        <v>4224</v>
      </c>
      <c r="G9347" s="5">
        <v>5</v>
      </c>
      <c r="H9347" s="5">
        <v>33.200000000000003</v>
      </c>
      <c r="I9347" s="5">
        <v>166</v>
      </c>
      <c r="J9347" s="5">
        <v>141842.92000000001</v>
      </c>
      <c r="K9347" s="3" t="str" cm="1">
        <f t="array" ref="K9347">_xlfn.LET(_xlpm.d,UPPER(TRIM(CLEAN(SUBSTITUTE(F9347,CHAR(160),"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48" spans="2:11" hidden="1" x14ac:dyDescent="0.25">
      <c r="B9348" s="20">
        <v>45715</v>
      </c>
      <c r="C9348" s="2" t="s">
        <v>1</v>
      </c>
      <c r="D9348" s="2" t="s">
        <v>4248</v>
      </c>
      <c r="E9348" s="2" t="s">
        <v>4249</v>
      </c>
      <c r="F9348" s="2" t="s">
        <v>4250</v>
      </c>
      <c r="G9348" s="5">
        <v>1</v>
      </c>
      <c r="H9348" s="5">
        <v>32.200000000000003</v>
      </c>
      <c r="I9348" s="5">
        <v>32.200000000000003</v>
      </c>
      <c r="J9348" s="5">
        <v>141875.12000000002</v>
      </c>
      <c r="K9348" s="3" t="str" cm="1">
        <f t="array" ref="K9348">_xlfn.LET(_xlpm.d,UPPER(TRIM(CLEAN(SUBSTITUTE(F9348,CHAR(160),"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49" spans="2:11" hidden="1" x14ac:dyDescent="0.25">
      <c r="B9349" s="20">
        <v>45715</v>
      </c>
      <c r="C9349" s="2" t="s">
        <v>1</v>
      </c>
      <c r="D9349" s="2" t="s">
        <v>4248</v>
      </c>
      <c r="E9349" s="2" t="s">
        <v>4249</v>
      </c>
      <c r="F9349" s="2" t="s">
        <v>4251</v>
      </c>
      <c r="G9349" s="5">
        <v>1</v>
      </c>
      <c r="H9349" s="5">
        <v>32.200000000000003</v>
      </c>
      <c r="I9349" s="5">
        <v>32.200000000000003</v>
      </c>
      <c r="J9349" s="5">
        <v>141907.32000000004</v>
      </c>
      <c r="K9349" s="3" t="str" cm="1">
        <f t="array" ref="K9349">_xlfn.LET(_xlpm.d,UPPER(TRIM(CLEAN(SUBSTITUTE(F9349,CHAR(160),"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50" spans="2:11" hidden="1" x14ac:dyDescent="0.25">
      <c r="B9350" s="20">
        <v>45716</v>
      </c>
      <c r="C9350" s="2" t="s">
        <v>1</v>
      </c>
      <c r="D9350" s="2" t="s">
        <v>1779</v>
      </c>
      <c r="E9350" s="2" t="s">
        <v>195</v>
      </c>
      <c r="F9350" s="2" t="s">
        <v>4224</v>
      </c>
      <c r="G9350" s="5">
        <v>5</v>
      </c>
      <c r="H9350" s="5">
        <v>33.99</v>
      </c>
      <c r="I9350" s="5">
        <v>169.95</v>
      </c>
      <c r="J9350" s="5">
        <v>142077.27000000005</v>
      </c>
      <c r="K9350" s="3" t="str" cm="1">
        <f t="array" ref="K9350">_xlfn.LET(_xlpm.d,UPPER(TRIM(CLEAN(SUBSTITUTE(F9350,CHAR(160),"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51" spans="2:11" hidden="1" x14ac:dyDescent="0.25">
      <c r="B9351" s="20">
        <v>45716</v>
      </c>
      <c r="C9351" s="2" t="s">
        <v>1</v>
      </c>
      <c r="D9351" s="2" t="s">
        <v>1558</v>
      </c>
      <c r="E9351" s="2" t="s">
        <v>154</v>
      </c>
      <c r="F9351" s="2" t="s">
        <v>4224</v>
      </c>
      <c r="G9351" s="5">
        <v>20</v>
      </c>
      <c r="H9351" s="5">
        <v>33.99</v>
      </c>
      <c r="I9351" s="5">
        <v>679.8</v>
      </c>
      <c r="J9351" s="5">
        <v>142757.07000000004</v>
      </c>
      <c r="K9351" s="3" t="str" cm="1">
        <f t="array" ref="K9351">_xlfn.LET(_xlpm.d,UPPER(TRIM(CLEAN(SUBSTITUTE(F9351,CHAR(160),"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52" spans="2:11" hidden="1" x14ac:dyDescent="0.25">
      <c r="B9352" s="20">
        <v>45716</v>
      </c>
      <c r="C9352" s="2" t="s">
        <v>1</v>
      </c>
      <c r="D9352" s="2" t="s">
        <v>2699</v>
      </c>
      <c r="E9352" s="2" t="s">
        <v>78</v>
      </c>
      <c r="F9352" s="2" t="s">
        <v>4224</v>
      </c>
      <c r="G9352" s="5">
        <v>10</v>
      </c>
      <c r="H9352" s="5">
        <v>33.99</v>
      </c>
      <c r="I9352" s="5">
        <v>339.9</v>
      </c>
      <c r="J9352" s="5">
        <v>143096.97000000003</v>
      </c>
      <c r="K9352" s="3" t="str" cm="1">
        <f t="array" ref="K9352">_xlfn.LET(_xlpm.d,UPPER(TRIM(CLEAN(SUBSTITUTE(F9352,CHAR(160),"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53" spans="2:11" hidden="1" x14ac:dyDescent="0.25">
      <c r="B9353" s="20">
        <v>45716</v>
      </c>
      <c r="C9353" s="2" t="s">
        <v>1</v>
      </c>
      <c r="D9353" s="2" t="s">
        <v>1559</v>
      </c>
      <c r="E9353" s="2" t="s">
        <v>236</v>
      </c>
      <c r="F9353" s="2" t="s">
        <v>4224</v>
      </c>
      <c r="G9353" s="5">
        <v>10</v>
      </c>
      <c r="H9353" s="5">
        <v>33.99</v>
      </c>
      <c r="I9353" s="5">
        <v>339.9</v>
      </c>
      <c r="J9353" s="5">
        <v>143436.87000000002</v>
      </c>
      <c r="K9353" s="3" t="str" cm="1">
        <f t="array" ref="K9353">_xlfn.LET(_xlpm.d,UPPER(TRIM(CLEAN(SUBSTITUTE(F9353,CHAR(160),"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54" spans="2:11" hidden="1" x14ac:dyDescent="0.25">
      <c r="B9354" s="20">
        <v>45716</v>
      </c>
      <c r="C9354" s="2" t="s">
        <v>1</v>
      </c>
      <c r="D9354" s="2" t="s">
        <v>2700</v>
      </c>
      <c r="E9354" s="2" t="s">
        <v>1235</v>
      </c>
      <c r="F9354" s="2" t="s">
        <v>4224</v>
      </c>
      <c r="G9354" s="5">
        <v>4</v>
      </c>
      <c r="H9354" s="5">
        <v>32.200000000000003</v>
      </c>
      <c r="I9354" s="5">
        <v>128.80000000000001</v>
      </c>
      <c r="J9354" s="5">
        <v>143565.67000000001</v>
      </c>
      <c r="K9354" s="3" t="str" cm="1">
        <f t="array" ref="K9354">_xlfn.LET(_xlpm.d,UPPER(TRIM(CLEAN(SUBSTITUTE(F9354,CHAR(160),"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55" spans="2:11" hidden="1" x14ac:dyDescent="0.25">
      <c r="B9355" s="20">
        <v>45716</v>
      </c>
      <c r="C9355" s="2" t="s">
        <v>1</v>
      </c>
      <c r="D9355" s="2" t="s">
        <v>1781</v>
      </c>
      <c r="E9355" s="2" t="s">
        <v>807</v>
      </c>
      <c r="F9355" s="2" t="s">
        <v>4224</v>
      </c>
      <c r="G9355" s="5">
        <v>20</v>
      </c>
      <c r="H9355" s="5">
        <v>76.7</v>
      </c>
      <c r="I9355" s="5">
        <v>1534</v>
      </c>
      <c r="J9355" s="5">
        <v>145099.67000000001</v>
      </c>
      <c r="K9355" s="3" t="str" cm="1">
        <f t="array" ref="K9355">_xlfn.LET(_xlpm.d,UPPER(TRIM(CLEAN(SUBSTITUTE(F9355,CHAR(160),"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56" spans="2:11" hidden="1" x14ac:dyDescent="0.25">
      <c r="B9356" s="20">
        <v>45716</v>
      </c>
      <c r="C9356" s="2" t="s">
        <v>1</v>
      </c>
      <c r="D9356" s="2" t="s">
        <v>4252</v>
      </c>
      <c r="E9356" s="2" t="s">
        <v>2447</v>
      </c>
      <c r="F9356" s="2" t="s">
        <v>4224</v>
      </c>
      <c r="G9356" s="5">
        <v>10</v>
      </c>
      <c r="H9356" s="5">
        <v>32.200000000000003</v>
      </c>
      <c r="I9356" s="5">
        <v>322</v>
      </c>
      <c r="J9356" s="5">
        <v>145421.67000000001</v>
      </c>
      <c r="K9356" s="3" t="str" cm="1">
        <f t="array" ref="K9356">_xlfn.LET(_xlpm.d,UPPER(TRIM(CLEAN(SUBSTITUTE(F9356,CHAR(160),"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57" spans="2:11" hidden="1" x14ac:dyDescent="0.25">
      <c r="B9357" s="20">
        <v>45716</v>
      </c>
      <c r="C9357" s="2" t="s">
        <v>1</v>
      </c>
      <c r="D9357" s="2" t="s">
        <v>4252</v>
      </c>
      <c r="E9357" s="2" t="s">
        <v>2447</v>
      </c>
      <c r="F9357" s="2" t="s">
        <v>4253</v>
      </c>
      <c r="G9357" s="5">
        <v>10</v>
      </c>
      <c r="H9357" s="5">
        <v>32.200000000000003</v>
      </c>
      <c r="I9357" s="5">
        <v>322</v>
      </c>
      <c r="J9357" s="5">
        <v>145743.67000000001</v>
      </c>
      <c r="K9357" s="3" t="str" cm="1">
        <f t="array" ref="K9357">_xlfn.LET(_xlpm.d,UPPER(TRIM(CLEAN(SUBSTITUTE(F9357,CHAR(160),"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17CM GERANIUM</v>
      </c>
    </row>
    <row r="9358" spans="2:11" hidden="1" x14ac:dyDescent="0.25">
      <c r="B9358" s="20">
        <v>45716</v>
      </c>
      <c r="C9358" s="2" t="s">
        <v>1</v>
      </c>
      <c r="D9358" s="2" t="s">
        <v>2701</v>
      </c>
      <c r="E9358" s="2" t="s">
        <v>224</v>
      </c>
      <c r="F9358" s="2" t="s">
        <v>4224</v>
      </c>
      <c r="G9358" s="5">
        <v>70</v>
      </c>
      <c r="H9358" s="5">
        <v>33.99</v>
      </c>
      <c r="I9358" s="5">
        <v>2379.3000000000002</v>
      </c>
      <c r="J9358" s="5">
        <v>148122.97</v>
      </c>
      <c r="K9358" s="3" t="str" cm="1">
        <f t="array" ref="K9358">_xlfn.LET(_xlpm.d,UPPER(TRIM(CLEAN(SUBSTITUTE(F9358,CHAR(160),"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59" spans="2:11" hidden="1" x14ac:dyDescent="0.25">
      <c r="B9359" s="20">
        <v>45716</v>
      </c>
      <c r="C9359" s="2" t="s">
        <v>1</v>
      </c>
      <c r="D9359" s="2" t="s">
        <v>2702</v>
      </c>
      <c r="E9359" s="2" t="s">
        <v>311</v>
      </c>
      <c r="F9359" s="2" t="s">
        <v>4224</v>
      </c>
      <c r="G9359" s="5">
        <v>50</v>
      </c>
      <c r="H9359" s="5">
        <v>33.99</v>
      </c>
      <c r="I9359" s="5">
        <v>1699.5</v>
      </c>
      <c r="J9359" s="5">
        <v>149822.47</v>
      </c>
      <c r="K9359" s="3" t="str" cm="1">
        <f t="array" ref="K9359">_xlfn.LET(_xlpm.d,UPPER(TRIM(CLEAN(SUBSTITUTE(F9359,CHAR(160),"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60" spans="2:11" hidden="1" x14ac:dyDescent="0.25">
      <c r="B9360" s="20">
        <v>45720</v>
      </c>
      <c r="C9360" s="2" t="s">
        <v>1</v>
      </c>
      <c r="D9360" s="2" t="s">
        <v>1784</v>
      </c>
      <c r="E9360" s="2" t="s">
        <v>234</v>
      </c>
      <c r="F9360" s="2" t="s">
        <v>4224</v>
      </c>
      <c r="G9360" s="5">
        <v>20</v>
      </c>
      <c r="H9360" s="5">
        <v>33.99</v>
      </c>
      <c r="I9360" s="5">
        <v>679.8</v>
      </c>
      <c r="J9360" s="5">
        <v>150502.26999999999</v>
      </c>
      <c r="K9360" s="3" t="str" cm="1">
        <f t="array" ref="K9360">_xlfn.LET(_xlpm.d,UPPER(TRIM(CLEAN(SUBSTITUTE(F9360,CHAR(160),"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61" spans="2:11" hidden="1" x14ac:dyDescent="0.25">
      <c r="B9361" s="20">
        <v>45720</v>
      </c>
      <c r="C9361" s="2" t="s">
        <v>1</v>
      </c>
      <c r="D9361" s="2" t="s">
        <v>1785</v>
      </c>
      <c r="E9361" s="2" t="s">
        <v>50</v>
      </c>
      <c r="F9361" s="2" t="s">
        <v>4224</v>
      </c>
      <c r="G9361" s="5">
        <v>60</v>
      </c>
      <c r="H9361" s="5">
        <v>30.5</v>
      </c>
      <c r="I9361" s="5">
        <v>1830</v>
      </c>
      <c r="J9361" s="5">
        <v>152332.26999999999</v>
      </c>
      <c r="K9361" s="3" t="str" cm="1">
        <f t="array" ref="K9361">_xlfn.LET(_xlpm.d,UPPER(TRIM(CLEAN(SUBSTITUTE(F9361,CHAR(160),"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62" spans="2:11" hidden="1" x14ac:dyDescent="0.25">
      <c r="B9362" s="20">
        <v>45720</v>
      </c>
      <c r="C9362" s="2" t="s">
        <v>1</v>
      </c>
      <c r="D9362" s="2" t="s">
        <v>1500</v>
      </c>
      <c r="E9362" s="2" t="s">
        <v>266</v>
      </c>
      <c r="F9362" s="2" t="s">
        <v>4224</v>
      </c>
      <c r="G9362" s="5">
        <v>10</v>
      </c>
      <c r="H9362" s="5">
        <v>33.99</v>
      </c>
      <c r="I9362" s="5">
        <v>339.9</v>
      </c>
      <c r="J9362" s="5">
        <v>152672.16999999998</v>
      </c>
      <c r="K9362" s="3" t="str" cm="1">
        <f t="array" ref="K9362">_xlfn.LET(_xlpm.d,UPPER(TRIM(CLEAN(SUBSTITUTE(F9362,CHAR(160),"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63" spans="2:11" hidden="1" x14ac:dyDescent="0.25">
      <c r="B9363" s="20">
        <v>45720</v>
      </c>
      <c r="C9363" s="2" t="s">
        <v>1</v>
      </c>
      <c r="D9363" s="2" t="s">
        <v>1786</v>
      </c>
      <c r="E9363" s="2" t="s">
        <v>61</v>
      </c>
      <c r="F9363" s="2" t="s">
        <v>4224</v>
      </c>
      <c r="G9363" s="5">
        <v>45</v>
      </c>
      <c r="H9363" s="5">
        <v>32.200000000000003</v>
      </c>
      <c r="I9363" s="5">
        <v>1449</v>
      </c>
      <c r="J9363" s="5">
        <v>154121.16999999998</v>
      </c>
      <c r="K9363" s="3" t="str" cm="1">
        <f t="array" ref="K9363">_xlfn.LET(_xlpm.d,UPPER(TRIM(CLEAN(SUBSTITUTE(F9363,CHAR(160),"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64" spans="2:11" hidden="1" x14ac:dyDescent="0.25">
      <c r="B9364" s="20">
        <v>45721</v>
      </c>
      <c r="C9364" s="2" t="s">
        <v>1</v>
      </c>
      <c r="D9364" s="2" t="s">
        <v>2708</v>
      </c>
      <c r="E9364" s="2" t="s">
        <v>857</v>
      </c>
      <c r="F9364" s="2" t="s">
        <v>4224</v>
      </c>
      <c r="G9364" s="5">
        <v>15</v>
      </c>
      <c r="H9364" s="5">
        <v>32.200000000000003</v>
      </c>
      <c r="I9364" s="5">
        <v>483</v>
      </c>
      <c r="J9364" s="5">
        <v>154604.16999999998</v>
      </c>
      <c r="K9364" s="3" t="str" cm="1">
        <f t="array" ref="K9364">_xlfn.LET(_xlpm.d,UPPER(TRIM(CLEAN(SUBSTITUTE(F9364,CHAR(160),"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65" spans="2:11" hidden="1" x14ac:dyDescent="0.25">
      <c r="B9365" s="20">
        <v>45721</v>
      </c>
      <c r="C9365" s="2" t="s">
        <v>1</v>
      </c>
      <c r="D9365" s="2" t="s">
        <v>1787</v>
      </c>
      <c r="E9365" s="2" t="s">
        <v>16</v>
      </c>
      <c r="F9365" s="2" t="s">
        <v>4224</v>
      </c>
      <c r="G9365" s="5">
        <v>20</v>
      </c>
      <c r="H9365" s="5">
        <v>32.200000000000003</v>
      </c>
      <c r="I9365" s="5">
        <v>644</v>
      </c>
      <c r="J9365" s="5">
        <v>155248.16999999998</v>
      </c>
      <c r="K9365" s="3" t="str" cm="1">
        <f t="array" ref="K9365">_xlfn.LET(_xlpm.d,UPPER(TRIM(CLEAN(SUBSTITUTE(F9365,CHAR(160),"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66" spans="2:11" hidden="1" x14ac:dyDescent="0.25">
      <c r="B9366" s="20">
        <v>45721</v>
      </c>
      <c r="C9366" s="2" t="s">
        <v>1</v>
      </c>
      <c r="D9366" s="2" t="s">
        <v>495</v>
      </c>
      <c r="E9366" s="2" t="s">
        <v>195</v>
      </c>
      <c r="F9366" s="2" t="s">
        <v>4224</v>
      </c>
      <c r="G9366" s="5">
        <v>10</v>
      </c>
      <c r="H9366" s="5">
        <v>33.99</v>
      </c>
      <c r="I9366" s="5">
        <v>339.9</v>
      </c>
      <c r="J9366" s="5">
        <v>155588.06999999998</v>
      </c>
      <c r="K9366" s="3" t="str" cm="1">
        <f t="array" ref="K9366">_xlfn.LET(_xlpm.d,UPPER(TRIM(CLEAN(SUBSTITUTE(F9366,CHAR(160),"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67" spans="2:11" hidden="1" x14ac:dyDescent="0.25">
      <c r="B9367" s="20">
        <v>45722</v>
      </c>
      <c r="C9367" s="2" t="s">
        <v>1</v>
      </c>
      <c r="D9367" s="2" t="s">
        <v>1789</v>
      </c>
      <c r="E9367" s="2" t="s">
        <v>268</v>
      </c>
      <c r="F9367" s="2" t="s">
        <v>4224</v>
      </c>
      <c r="G9367" s="5">
        <v>10</v>
      </c>
      <c r="H9367" s="5">
        <v>33.99</v>
      </c>
      <c r="I9367" s="5">
        <v>339.9</v>
      </c>
      <c r="J9367" s="5">
        <v>155927.96999999997</v>
      </c>
      <c r="K9367" s="3" t="str" cm="1">
        <f t="array" ref="K9367">_xlfn.LET(_xlpm.d,UPPER(TRIM(CLEAN(SUBSTITUTE(F9367,CHAR(160),"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68" spans="2:11" hidden="1" x14ac:dyDescent="0.25">
      <c r="B9368" s="20">
        <v>45722</v>
      </c>
      <c r="C9368" s="2" t="s">
        <v>1</v>
      </c>
      <c r="D9368" s="2" t="s">
        <v>2713</v>
      </c>
      <c r="E9368" s="2" t="s">
        <v>135</v>
      </c>
      <c r="F9368" s="2" t="s">
        <v>4224</v>
      </c>
      <c r="G9368" s="5">
        <v>40</v>
      </c>
      <c r="H9368" s="5">
        <v>33.99</v>
      </c>
      <c r="I9368" s="5">
        <v>1359.6</v>
      </c>
      <c r="J9368" s="5">
        <v>157287.56999999998</v>
      </c>
      <c r="K9368" s="3" t="str" cm="1">
        <f t="array" ref="K9368">_xlfn.LET(_xlpm.d,UPPER(TRIM(CLEAN(SUBSTITUTE(F9368,CHAR(160),"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69" spans="2:11" hidden="1" x14ac:dyDescent="0.25">
      <c r="B9369" s="20">
        <v>45722</v>
      </c>
      <c r="C9369" s="2" t="s">
        <v>1</v>
      </c>
      <c r="D9369" s="2" t="s">
        <v>1790</v>
      </c>
      <c r="E9369" s="2" t="s">
        <v>248</v>
      </c>
      <c r="F9369" s="2" t="s">
        <v>4224</v>
      </c>
      <c r="G9369" s="5">
        <v>10</v>
      </c>
      <c r="H9369" s="5">
        <v>33.99</v>
      </c>
      <c r="I9369" s="5">
        <v>339.9</v>
      </c>
      <c r="J9369" s="5">
        <v>157627.46999999997</v>
      </c>
      <c r="K9369" s="3" t="str" cm="1">
        <f t="array" ref="K9369">_xlfn.LET(_xlpm.d,UPPER(TRIM(CLEAN(SUBSTITUTE(F9369,CHAR(160),"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70" spans="2:11" hidden="1" x14ac:dyDescent="0.25">
      <c r="B9370" s="20">
        <v>45722</v>
      </c>
      <c r="C9370" s="2" t="s">
        <v>1</v>
      </c>
      <c r="D9370" s="2" t="s">
        <v>2715</v>
      </c>
      <c r="E9370" s="2" t="s">
        <v>3</v>
      </c>
      <c r="F9370" s="2" t="s">
        <v>4224</v>
      </c>
      <c r="G9370" s="5">
        <v>6</v>
      </c>
      <c r="H9370" s="5">
        <v>32.200000000000003</v>
      </c>
      <c r="I9370" s="5">
        <v>193.2</v>
      </c>
      <c r="J9370" s="5">
        <v>157820.66999999998</v>
      </c>
      <c r="K9370" s="3" t="str" cm="1">
        <f t="array" ref="K9370">_xlfn.LET(_xlpm.d,UPPER(TRIM(CLEAN(SUBSTITUTE(F9370,CHAR(160),"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71" spans="2:11" hidden="1" x14ac:dyDescent="0.25">
      <c r="B9371" s="20">
        <v>45722</v>
      </c>
      <c r="C9371" s="2" t="s">
        <v>1</v>
      </c>
      <c r="D9371" s="2" t="s">
        <v>3865</v>
      </c>
      <c r="E9371" s="2" t="s">
        <v>762</v>
      </c>
      <c r="F9371" s="2" t="s">
        <v>4254</v>
      </c>
      <c r="G9371" s="5">
        <v>20</v>
      </c>
      <c r="H9371" s="5">
        <v>22.65</v>
      </c>
      <c r="I9371" s="5">
        <v>453</v>
      </c>
      <c r="J9371" s="5">
        <v>158273.66999999998</v>
      </c>
      <c r="K9371" s="3" t="str" cm="1">
        <f t="array" ref="K9371">_xlfn.LET(_xlpm.d,UPPER(TRIM(CLEAN(SUBSTITUTE(F9371,CHAR(160),"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72" spans="2:11" hidden="1" x14ac:dyDescent="0.25">
      <c r="B9372" s="20">
        <v>45722</v>
      </c>
      <c r="C9372" s="2" t="s">
        <v>1</v>
      </c>
      <c r="D9372" s="2" t="s">
        <v>3865</v>
      </c>
      <c r="E9372" s="2" t="s">
        <v>762</v>
      </c>
      <c r="F9372" s="2" t="s">
        <v>4255</v>
      </c>
      <c r="G9372" s="5">
        <v>5</v>
      </c>
      <c r="H9372" s="5">
        <v>22.65</v>
      </c>
      <c r="I9372" s="5">
        <v>113.25</v>
      </c>
      <c r="J9372" s="5">
        <v>158386.91999999998</v>
      </c>
      <c r="K9372" s="3" t="str" cm="1">
        <f t="array" ref="K9372">_xlfn.LET(_xlpm.d,UPPER(TRIM(CLEAN(SUBSTITUTE(F9372,CHAR(160),"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9373" spans="2:11" hidden="1" x14ac:dyDescent="0.25">
      <c r="B9373" s="20">
        <v>45722</v>
      </c>
      <c r="C9373" s="2" t="s">
        <v>1</v>
      </c>
      <c r="D9373" s="2" t="s">
        <v>2717</v>
      </c>
      <c r="E9373" s="2" t="s">
        <v>305</v>
      </c>
      <c r="F9373" s="2" t="s">
        <v>4224</v>
      </c>
      <c r="G9373" s="5">
        <v>70</v>
      </c>
      <c r="H9373" s="5">
        <v>33.99</v>
      </c>
      <c r="I9373" s="5">
        <v>2379.3000000000002</v>
      </c>
      <c r="J9373" s="5">
        <v>160766.21999999997</v>
      </c>
      <c r="K9373" s="3" t="str" cm="1">
        <f t="array" ref="K9373">_xlfn.LET(_xlpm.d,UPPER(TRIM(CLEAN(SUBSTITUTE(F9373,CHAR(160),"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74" spans="2:11" hidden="1" x14ac:dyDescent="0.25">
      <c r="B9374" s="20">
        <v>45723</v>
      </c>
      <c r="C9374" s="2" t="s">
        <v>1</v>
      </c>
      <c r="D9374" s="2" t="s">
        <v>497</v>
      </c>
      <c r="E9374" s="2" t="s">
        <v>43</v>
      </c>
      <c r="F9374" s="2" t="s">
        <v>4224</v>
      </c>
      <c r="G9374" s="5">
        <v>10</v>
      </c>
      <c r="H9374" s="5">
        <v>27.65</v>
      </c>
      <c r="I9374" s="5">
        <v>276.5</v>
      </c>
      <c r="J9374" s="5">
        <v>161042.71999999997</v>
      </c>
      <c r="K9374" s="3" t="str" cm="1">
        <f t="array" ref="K9374">_xlfn.LET(_xlpm.d,UPPER(TRIM(CLEAN(SUBSTITUTE(F9374,CHAR(160),"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75" spans="2:11" hidden="1" x14ac:dyDescent="0.25">
      <c r="B9375" s="20">
        <v>45723</v>
      </c>
      <c r="C9375" s="2" t="s">
        <v>1</v>
      </c>
      <c r="D9375" s="2" t="s">
        <v>934</v>
      </c>
      <c r="E9375" s="2" t="s">
        <v>234</v>
      </c>
      <c r="F9375" s="2" t="s">
        <v>4224</v>
      </c>
      <c r="G9375" s="5">
        <v>10</v>
      </c>
      <c r="H9375" s="5">
        <v>33.99</v>
      </c>
      <c r="I9375" s="5">
        <v>339.9</v>
      </c>
      <c r="J9375" s="5">
        <v>161382.61999999997</v>
      </c>
      <c r="K9375" s="3" t="str" cm="1">
        <f t="array" ref="K9375">_xlfn.LET(_xlpm.d,UPPER(TRIM(CLEAN(SUBSTITUTE(F9375,CHAR(160),"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76" spans="2:11" hidden="1" x14ac:dyDescent="0.25">
      <c r="B9376" s="20">
        <v>45723</v>
      </c>
      <c r="C9376" s="2" t="s">
        <v>1</v>
      </c>
      <c r="D9376" s="2" t="s">
        <v>1798</v>
      </c>
      <c r="E9376" s="2" t="s">
        <v>197</v>
      </c>
      <c r="F9376" s="2" t="s">
        <v>4224</v>
      </c>
      <c r="G9376" s="5">
        <v>20</v>
      </c>
      <c r="H9376" s="5">
        <v>33.99</v>
      </c>
      <c r="I9376" s="5">
        <v>679.8</v>
      </c>
      <c r="J9376" s="5">
        <v>162062.41999999995</v>
      </c>
      <c r="K9376" s="3" t="str" cm="1">
        <f t="array" ref="K9376">_xlfn.LET(_xlpm.d,UPPER(TRIM(CLEAN(SUBSTITUTE(F9376,CHAR(160),"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77" spans="2:11" hidden="1" x14ac:dyDescent="0.25">
      <c r="B9377" s="20">
        <v>45726</v>
      </c>
      <c r="C9377" s="2" t="s">
        <v>1</v>
      </c>
      <c r="D9377" s="2" t="s">
        <v>936</v>
      </c>
      <c r="E9377" s="2" t="s">
        <v>156</v>
      </c>
      <c r="F9377" s="2" t="s">
        <v>4224</v>
      </c>
      <c r="G9377" s="5">
        <v>40</v>
      </c>
      <c r="H9377" s="5">
        <v>33.99</v>
      </c>
      <c r="I9377" s="5">
        <v>1359.6</v>
      </c>
      <c r="J9377" s="5">
        <v>163422.01999999996</v>
      </c>
      <c r="K9377" s="3" t="str" cm="1">
        <f t="array" ref="K9377">_xlfn.LET(_xlpm.d,UPPER(TRIM(CLEAN(SUBSTITUTE(F9377,CHAR(160),"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78" spans="2:11" hidden="1" x14ac:dyDescent="0.25">
      <c r="B9378" s="20">
        <v>45727</v>
      </c>
      <c r="C9378" s="2" t="s">
        <v>1</v>
      </c>
      <c r="D9378" s="2" t="s">
        <v>2720</v>
      </c>
      <c r="E9378" s="2" t="s">
        <v>143</v>
      </c>
      <c r="F9378" s="2" t="s">
        <v>4224</v>
      </c>
      <c r="G9378" s="5">
        <v>8</v>
      </c>
      <c r="H9378" s="5">
        <v>33.99</v>
      </c>
      <c r="I9378" s="5">
        <v>271.92</v>
      </c>
      <c r="J9378" s="5">
        <v>163693.93999999997</v>
      </c>
      <c r="K9378" s="3" t="str" cm="1">
        <f t="array" ref="K9378">_xlfn.LET(_xlpm.d,UPPER(TRIM(CLEAN(SUBSTITUTE(F9378,CHAR(160),"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79" spans="2:11" hidden="1" x14ac:dyDescent="0.25">
      <c r="B9379" s="20">
        <v>45727</v>
      </c>
      <c r="C9379" s="2" t="s">
        <v>1</v>
      </c>
      <c r="D9379" s="2" t="s">
        <v>1633</v>
      </c>
      <c r="E9379" s="2" t="s">
        <v>1634</v>
      </c>
      <c r="F9379" s="2" t="s">
        <v>4224</v>
      </c>
      <c r="G9379" s="5">
        <v>20</v>
      </c>
      <c r="H9379" s="5">
        <v>33.99</v>
      </c>
      <c r="I9379" s="5">
        <v>679.8</v>
      </c>
      <c r="J9379" s="5">
        <v>164373.73999999996</v>
      </c>
      <c r="K9379" s="3" t="str" cm="1">
        <f t="array" ref="K9379">_xlfn.LET(_xlpm.d,UPPER(TRIM(CLEAN(SUBSTITUTE(F9379,CHAR(160),"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80" spans="2:11" hidden="1" x14ac:dyDescent="0.25">
      <c r="B9380" s="20">
        <v>45728</v>
      </c>
      <c r="C9380" s="2" t="s">
        <v>1</v>
      </c>
      <c r="D9380" s="2" t="s">
        <v>2726</v>
      </c>
      <c r="E9380" s="2" t="s">
        <v>170</v>
      </c>
      <c r="F9380" s="2" t="s">
        <v>4224</v>
      </c>
      <c r="G9380" s="5">
        <v>5</v>
      </c>
      <c r="H9380" s="5">
        <v>32.200000000000003</v>
      </c>
      <c r="I9380" s="5">
        <v>161</v>
      </c>
      <c r="J9380" s="5">
        <v>164534.73999999996</v>
      </c>
      <c r="K9380" s="3" t="str" cm="1">
        <f t="array" ref="K9380">_xlfn.LET(_xlpm.d,UPPER(TRIM(CLEAN(SUBSTITUTE(F9380,CHAR(160),"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81" spans="2:11" hidden="1" x14ac:dyDescent="0.25">
      <c r="B9381" s="20">
        <v>45729</v>
      </c>
      <c r="C9381" s="2" t="s">
        <v>1</v>
      </c>
      <c r="D9381" s="2" t="s">
        <v>2732</v>
      </c>
      <c r="E9381" s="2" t="s">
        <v>268</v>
      </c>
      <c r="F9381" s="2" t="s">
        <v>4224</v>
      </c>
      <c r="G9381" s="5">
        <v>5</v>
      </c>
      <c r="H9381" s="5">
        <v>33.99</v>
      </c>
      <c r="I9381" s="5">
        <v>169.95</v>
      </c>
      <c r="J9381" s="5">
        <v>164704.68999999997</v>
      </c>
      <c r="K9381" s="3" t="str" cm="1">
        <f t="array" ref="K9381">_xlfn.LET(_xlpm.d,UPPER(TRIM(CLEAN(SUBSTITUTE(F9381,CHAR(160),"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82" spans="2:11" hidden="1" x14ac:dyDescent="0.25">
      <c r="B9382" s="20">
        <v>45729</v>
      </c>
      <c r="C9382" s="2" t="s">
        <v>1</v>
      </c>
      <c r="D9382" s="2" t="s">
        <v>1527</v>
      </c>
      <c r="E9382" s="2" t="s">
        <v>135</v>
      </c>
      <c r="F9382" s="2" t="s">
        <v>4224</v>
      </c>
      <c r="G9382" s="5">
        <v>10</v>
      </c>
      <c r="H9382" s="5">
        <v>33.99</v>
      </c>
      <c r="I9382" s="5">
        <v>339.9</v>
      </c>
      <c r="J9382" s="5">
        <v>165044.58999999997</v>
      </c>
      <c r="K9382" s="3" t="str" cm="1">
        <f t="array" ref="K9382">_xlfn.LET(_xlpm.d,UPPER(TRIM(CLEAN(SUBSTITUTE(F9382,CHAR(160),"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83" spans="2:11" hidden="1" x14ac:dyDescent="0.25">
      <c r="B9383" s="20">
        <v>45730</v>
      </c>
      <c r="C9383" s="2" t="s">
        <v>1</v>
      </c>
      <c r="D9383" s="2" t="s">
        <v>500</v>
      </c>
      <c r="E9383" s="2" t="s">
        <v>195</v>
      </c>
      <c r="F9383" s="2" t="s">
        <v>4224</v>
      </c>
      <c r="G9383" s="5">
        <v>20</v>
      </c>
      <c r="H9383" s="5">
        <v>33.99</v>
      </c>
      <c r="I9383" s="5">
        <v>679.8</v>
      </c>
      <c r="J9383" s="5">
        <v>165724.38999999996</v>
      </c>
      <c r="K9383" s="3" t="str" cm="1">
        <f t="array" ref="K9383">_xlfn.LET(_xlpm.d,UPPER(TRIM(CLEAN(SUBSTITUTE(F9383,CHAR(160),"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84" spans="2:11" hidden="1" x14ac:dyDescent="0.25">
      <c r="B9384" s="20">
        <v>45730</v>
      </c>
      <c r="C9384" s="2" t="s">
        <v>1</v>
      </c>
      <c r="D9384" s="2" t="s">
        <v>1808</v>
      </c>
      <c r="E9384" s="2" t="s">
        <v>243</v>
      </c>
      <c r="F9384" s="2" t="s">
        <v>4224</v>
      </c>
      <c r="G9384" s="5">
        <v>15</v>
      </c>
      <c r="H9384" s="5">
        <v>33.99</v>
      </c>
      <c r="I9384" s="5">
        <v>509.85</v>
      </c>
      <c r="J9384" s="5">
        <v>166234.23999999996</v>
      </c>
      <c r="K9384" s="3" t="str" cm="1">
        <f t="array" ref="K9384">_xlfn.LET(_xlpm.d,UPPER(TRIM(CLEAN(SUBSTITUTE(F9384,CHAR(160),"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85" spans="2:11" hidden="1" x14ac:dyDescent="0.25">
      <c r="B9385" s="20">
        <v>45730</v>
      </c>
      <c r="C9385" s="2" t="s">
        <v>1</v>
      </c>
      <c r="D9385" s="2" t="s">
        <v>501</v>
      </c>
      <c r="E9385" s="2" t="s">
        <v>43</v>
      </c>
      <c r="F9385" s="2" t="s">
        <v>4224</v>
      </c>
      <c r="G9385" s="5">
        <v>15</v>
      </c>
      <c r="H9385" s="5">
        <v>27.65</v>
      </c>
      <c r="I9385" s="5">
        <v>414.75</v>
      </c>
      <c r="J9385" s="5">
        <v>166648.98999999996</v>
      </c>
      <c r="K9385" s="3" t="str" cm="1">
        <f t="array" ref="K9385">_xlfn.LET(_xlpm.d,UPPER(TRIM(CLEAN(SUBSTITUTE(F9385,CHAR(160),"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86" spans="2:11" hidden="1" x14ac:dyDescent="0.25">
      <c r="B9386" s="20">
        <v>45730</v>
      </c>
      <c r="C9386" s="2" t="s">
        <v>1</v>
      </c>
      <c r="D9386" s="2" t="s">
        <v>1809</v>
      </c>
      <c r="E9386" s="2" t="s">
        <v>78</v>
      </c>
      <c r="F9386" s="2" t="s">
        <v>4224</v>
      </c>
      <c r="G9386" s="5">
        <v>20</v>
      </c>
      <c r="H9386" s="5">
        <v>33.99</v>
      </c>
      <c r="I9386" s="5">
        <v>679.8</v>
      </c>
      <c r="J9386" s="5">
        <v>167328.78999999995</v>
      </c>
      <c r="K9386" s="3" t="str" cm="1">
        <f t="array" ref="K9386">_xlfn.LET(_xlpm.d,UPPER(TRIM(CLEAN(SUBSTITUTE(F9386,CHAR(160),"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87" spans="2:11" hidden="1" x14ac:dyDescent="0.25">
      <c r="B9387" s="20">
        <v>45730</v>
      </c>
      <c r="C9387" s="2" t="s">
        <v>1</v>
      </c>
      <c r="D9387" s="2" t="s">
        <v>1810</v>
      </c>
      <c r="E9387" s="2" t="s">
        <v>50</v>
      </c>
      <c r="F9387" s="2" t="s">
        <v>4224</v>
      </c>
      <c r="G9387" s="5">
        <v>90</v>
      </c>
      <c r="H9387" s="5">
        <v>30.5</v>
      </c>
      <c r="I9387" s="5">
        <v>2745</v>
      </c>
      <c r="J9387" s="5">
        <v>170073.78999999995</v>
      </c>
      <c r="K9387" s="3" t="str" cm="1">
        <f t="array" ref="K9387">_xlfn.LET(_xlpm.d,UPPER(TRIM(CLEAN(SUBSTITUTE(F9387,CHAR(160),"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88" spans="2:11" hidden="1" x14ac:dyDescent="0.25">
      <c r="B9388" s="20">
        <v>45734</v>
      </c>
      <c r="C9388" s="2" t="s">
        <v>1</v>
      </c>
      <c r="D9388" s="2" t="s">
        <v>1591</v>
      </c>
      <c r="E9388" s="2" t="s">
        <v>147</v>
      </c>
      <c r="F9388" s="2" t="s">
        <v>4224</v>
      </c>
      <c r="G9388" s="5">
        <v>15</v>
      </c>
      <c r="H9388" s="5">
        <v>33.99</v>
      </c>
      <c r="I9388" s="5">
        <v>509.85</v>
      </c>
      <c r="J9388" s="5">
        <v>170583.63999999996</v>
      </c>
      <c r="K9388" s="3" t="str" cm="1">
        <f t="array" ref="K9388">_xlfn.LET(_xlpm.d,UPPER(TRIM(CLEAN(SUBSTITUTE(F9388,CHAR(160),"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89" spans="2:11" hidden="1" x14ac:dyDescent="0.25">
      <c r="B9389" s="20">
        <v>45734</v>
      </c>
      <c r="C9389" s="2" t="s">
        <v>1</v>
      </c>
      <c r="D9389" s="2" t="s">
        <v>1815</v>
      </c>
      <c r="E9389" s="2" t="s">
        <v>234</v>
      </c>
      <c r="F9389" s="2" t="s">
        <v>4224</v>
      </c>
      <c r="G9389" s="5">
        <v>15</v>
      </c>
      <c r="H9389" s="5">
        <v>33.99</v>
      </c>
      <c r="I9389" s="5">
        <v>509.85</v>
      </c>
      <c r="J9389" s="5">
        <v>171093.48999999996</v>
      </c>
      <c r="K9389" s="3" t="str" cm="1">
        <f t="array" ref="K9389">_xlfn.LET(_xlpm.d,UPPER(TRIM(CLEAN(SUBSTITUTE(F9389,CHAR(160),"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90" spans="2:11" hidden="1" x14ac:dyDescent="0.25">
      <c r="B9390" s="20">
        <v>45734</v>
      </c>
      <c r="C9390" s="2" t="s">
        <v>1</v>
      </c>
      <c r="D9390" s="2" t="s">
        <v>4256</v>
      </c>
      <c r="E9390" s="2" t="s">
        <v>796</v>
      </c>
      <c r="F9390" s="2" t="s">
        <v>4170</v>
      </c>
      <c r="G9390" s="5">
        <v>4</v>
      </c>
      <c r="H9390" s="5">
        <v>19.989999999999998</v>
      </c>
      <c r="I9390" s="5">
        <v>79.959999999999994</v>
      </c>
      <c r="J9390" s="5">
        <v>171173.44999999995</v>
      </c>
      <c r="K9390" s="3" t="str" cm="1">
        <f t="array" ref="K9390">_xlfn.LET(_xlpm.d,UPPER(TRIM(CLEAN(SUBSTITUTE(F9390,CHAR(160),"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91" spans="2:11" hidden="1" x14ac:dyDescent="0.25">
      <c r="B9391" s="20">
        <v>45736</v>
      </c>
      <c r="C9391" s="2" t="s">
        <v>1</v>
      </c>
      <c r="D9391" s="2" t="s">
        <v>1819</v>
      </c>
      <c r="E9391" s="2" t="s">
        <v>268</v>
      </c>
      <c r="F9391" s="2" t="s">
        <v>4224</v>
      </c>
      <c r="G9391" s="5">
        <v>10</v>
      </c>
      <c r="H9391" s="5">
        <v>33.99</v>
      </c>
      <c r="I9391" s="5">
        <v>339.9</v>
      </c>
      <c r="J9391" s="5">
        <v>171513.34999999995</v>
      </c>
      <c r="K9391" s="3" t="str" cm="1">
        <f t="array" ref="K9391">_xlfn.LET(_xlpm.d,UPPER(TRIM(CLEAN(SUBSTITUTE(F9391,CHAR(160),"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92" spans="2:11" hidden="1" x14ac:dyDescent="0.25">
      <c r="B9392" s="20">
        <v>45736</v>
      </c>
      <c r="C9392" s="2" t="s">
        <v>1</v>
      </c>
      <c r="D9392" s="2" t="s">
        <v>4257</v>
      </c>
      <c r="E9392" s="2" t="s">
        <v>170</v>
      </c>
      <c r="F9392" s="2" t="s">
        <v>4224</v>
      </c>
      <c r="G9392" s="5">
        <v>16</v>
      </c>
      <c r="H9392" s="5">
        <v>32.200000000000003</v>
      </c>
      <c r="I9392" s="5">
        <v>515.20000000000005</v>
      </c>
      <c r="J9392" s="5">
        <v>172028.54999999996</v>
      </c>
      <c r="K9392" s="3" t="str" cm="1">
        <f t="array" ref="K9392">_xlfn.LET(_xlpm.d,UPPER(TRIM(CLEAN(SUBSTITUTE(F9392,CHAR(160),"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93" spans="2:11" hidden="1" x14ac:dyDescent="0.25">
      <c r="B9393" s="20">
        <v>45736</v>
      </c>
      <c r="C9393" s="2" t="s">
        <v>1</v>
      </c>
      <c r="D9393" s="2" t="s">
        <v>2744</v>
      </c>
      <c r="E9393" s="2" t="s">
        <v>3</v>
      </c>
      <c r="F9393" s="2" t="s">
        <v>4224</v>
      </c>
      <c r="G9393" s="5">
        <v>10</v>
      </c>
      <c r="H9393" s="5">
        <v>32.200000000000003</v>
      </c>
      <c r="I9393" s="5">
        <v>322</v>
      </c>
      <c r="J9393" s="5">
        <v>172350.54999999996</v>
      </c>
      <c r="K9393" s="3" t="str" cm="1">
        <f t="array" ref="K9393">_xlfn.LET(_xlpm.d,UPPER(TRIM(CLEAN(SUBSTITUTE(F9393,CHAR(160),"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94" spans="2:11" hidden="1" x14ac:dyDescent="0.25">
      <c r="B9394" s="20">
        <v>45736</v>
      </c>
      <c r="C9394" s="2" t="s">
        <v>1</v>
      </c>
      <c r="D9394" s="2" t="s">
        <v>1820</v>
      </c>
      <c r="E9394" s="2" t="s">
        <v>43</v>
      </c>
      <c r="F9394" s="2" t="s">
        <v>4224</v>
      </c>
      <c r="G9394" s="5">
        <v>5</v>
      </c>
      <c r="H9394" s="5">
        <v>27.65</v>
      </c>
      <c r="I9394" s="5">
        <v>138.25</v>
      </c>
      <c r="J9394" s="5">
        <v>172488.79999999996</v>
      </c>
      <c r="K9394" s="3" t="str" cm="1">
        <f t="array" ref="K9394">_xlfn.LET(_xlpm.d,UPPER(TRIM(CLEAN(SUBSTITUTE(F9394,CHAR(160),"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95" spans="2:11" hidden="1" x14ac:dyDescent="0.25">
      <c r="B9395" s="20">
        <v>45740</v>
      </c>
      <c r="C9395" s="2" t="s">
        <v>1</v>
      </c>
      <c r="D9395" s="2" t="s">
        <v>506</v>
      </c>
      <c r="E9395" s="2" t="s">
        <v>243</v>
      </c>
      <c r="F9395" s="2" t="s">
        <v>4224</v>
      </c>
      <c r="G9395" s="5">
        <v>15</v>
      </c>
      <c r="H9395" s="5">
        <v>33.99</v>
      </c>
      <c r="I9395" s="5">
        <v>509.85</v>
      </c>
      <c r="J9395" s="5">
        <v>172998.64999999997</v>
      </c>
      <c r="K9395" s="3" t="str" cm="1">
        <f t="array" ref="K9395">_xlfn.LET(_xlpm.d,UPPER(TRIM(CLEAN(SUBSTITUTE(F9395,CHAR(160),"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96" spans="2:11" hidden="1" x14ac:dyDescent="0.25">
      <c r="B9396" s="20">
        <v>45741</v>
      </c>
      <c r="C9396" s="2" t="s">
        <v>1</v>
      </c>
      <c r="D9396" s="2" t="s">
        <v>2749</v>
      </c>
      <c r="E9396" s="2" t="s">
        <v>147</v>
      </c>
      <c r="F9396" s="2" t="s">
        <v>4224</v>
      </c>
      <c r="G9396" s="5">
        <v>25</v>
      </c>
      <c r="H9396" s="5">
        <v>33.99</v>
      </c>
      <c r="I9396" s="5">
        <v>849.75</v>
      </c>
      <c r="J9396" s="5">
        <v>173848.39999999997</v>
      </c>
      <c r="K9396" s="3" t="str" cm="1">
        <f t="array" ref="K9396">_xlfn.LET(_xlpm.d,UPPER(TRIM(CLEAN(SUBSTITUTE(F9396,CHAR(160),"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97" spans="2:11" hidden="1" x14ac:dyDescent="0.25">
      <c r="B9397" s="20">
        <v>45741</v>
      </c>
      <c r="C9397" s="2" t="s">
        <v>1</v>
      </c>
      <c r="D9397" s="2" t="s">
        <v>1823</v>
      </c>
      <c r="E9397" s="2" t="s">
        <v>78</v>
      </c>
      <c r="F9397" s="2" t="s">
        <v>4224</v>
      </c>
      <c r="G9397" s="5">
        <v>15</v>
      </c>
      <c r="H9397" s="5">
        <v>33.99</v>
      </c>
      <c r="I9397" s="5">
        <v>509.85</v>
      </c>
      <c r="J9397" s="5">
        <v>174358.24999999997</v>
      </c>
      <c r="K9397" s="3" t="str" cm="1">
        <f t="array" ref="K9397">_xlfn.LET(_xlpm.d,UPPER(TRIM(CLEAN(SUBSTITUTE(F9397,CHAR(160),"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98" spans="2:11" hidden="1" x14ac:dyDescent="0.25">
      <c r="B9398" s="20">
        <v>45741</v>
      </c>
      <c r="C9398" s="2" t="s">
        <v>1</v>
      </c>
      <c r="D9398" s="2" t="s">
        <v>2750</v>
      </c>
      <c r="E9398" s="2" t="s">
        <v>50</v>
      </c>
      <c r="F9398" s="2" t="s">
        <v>4224</v>
      </c>
      <c r="G9398" s="5">
        <v>30</v>
      </c>
      <c r="H9398" s="5">
        <v>30.5</v>
      </c>
      <c r="I9398" s="5">
        <v>915</v>
      </c>
      <c r="J9398" s="5">
        <v>175273.24999999997</v>
      </c>
      <c r="K9398" s="3" t="str" cm="1">
        <f t="array" ref="K9398">_xlfn.LET(_xlpm.d,UPPER(TRIM(CLEAN(SUBSTITUTE(F9398,CHAR(160),"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399" spans="2:11" hidden="1" x14ac:dyDescent="0.25">
      <c r="B9399" s="20">
        <v>45741</v>
      </c>
      <c r="C9399" s="2" t="s">
        <v>1</v>
      </c>
      <c r="D9399" s="2" t="s">
        <v>4258</v>
      </c>
      <c r="E9399" s="2" t="s">
        <v>156</v>
      </c>
      <c r="F9399" s="2" t="s">
        <v>4224</v>
      </c>
      <c r="G9399" s="5">
        <v>20</v>
      </c>
      <c r="H9399" s="5">
        <v>33.99</v>
      </c>
      <c r="I9399" s="5">
        <v>679.8</v>
      </c>
      <c r="J9399" s="5">
        <v>175953.04999999996</v>
      </c>
      <c r="K9399" s="3" t="str" cm="1">
        <f t="array" ref="K9399">_xlfn.LET(_xlpm.d,UPPER(TRIM(CLEAN(SUBSTITUTE(F9399,CHAR(160),"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00" spans="2:11" hidden="1" x14ac:dyDescent="0.25">
      <c r="B9400" s="20">
        <v>45741</v>
      </c>
      <c r="C9400" s="2" t="s">
        <v>1</v>
      </c>
      <c r="D9400" s="2" t="s">
        <v>1824</v>
      </c>
      <c r="E9400" s="2" t="s">
        <v>234</v>
      </c>
      <c r="F9400" s="2" t="s">
        <v>4224</v>
      </c>
      <c r="G9400" s="5">
        <v>10</v>
      </c>
      <c r="H9400" s="5">
        <v>33.99</v>
      </c>
      <c r="I9400" s="5">
        <v>339.9</v>
      </c>
      <c r="J9400" s="5">
        <v>176292.94999999995</v>
      </c>
      <c r="K9400" s="3" t="str" cm="1">
        <f t="array" ref="K9400">_xlfn.LET(_xlpm.d,UPPER(TRIM(CLEAN(SUBSTITUTE(F9400,CHAR(160),"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01" spans="2:11" hidden="1" x14ac:dyDescent="0.25">
      <c r="B9401" s="20">
        <v>45741</v>
      </c>
      <c r="C9401" s="2" t="s">
        <v>1</v>
      </c>
      <c r="D9401" s="2" t="s">
        <v>1826</v>
      </c>
      <c r="E9401" s="2" t="s">
        <v>6</v>
      </c>
      <c r="F9401" s="2" t="s">
        <v>4224</v>
      </c>
      <c r="G9401" s="5">
        <v>10</v>
      </c>
      <c r="H9401" s="5">
        <v>32.200000000000003</v>
      </c>
      <c r="I9401" s="5">
        <v>322</v>
      </c>
      <c r="J9401" s="5">
        <v>176614.94999999995</v>
      </c>
      <c r="K9401" s="3" t="str" cm="1">
        <f t="array" ref="K9401">_xlfn.LET(_xlpm.d,UPPER(TRIM(CLEAN(SUBSTITUTE(F9401,CHAR(160),"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02" spans="2:11" hidden="1" x14ac:dyDescent="0.25">
      <c r="B9402" s="20">
        <v>45742</v>
      </c>
      <c r="C9402" s="2" t="s">
        <v>1</v>
      </c>
      <c r="D9402" s="2" t="s">
        <v>4259</v>
      </c>
      <c r="E9402" s="2" t="s">
        <v>730</v>
      </c>
      <c r="F9402" s="2" t="s">
        <v>4224</v>
      </c>
      <c r="G9402" s="5">
        <v>25</v>
      </c>
      <c r="H9402" s="5">
        <v>33.99</v>
      </c>
      <c r="I9402" s="5">
        <v>849.75</v>
      </c>
      <c r="J9402" s="5">
        <v>177464.69999999995</v>
      </c>
      <c r="K9402" s="3" t="str" cm="1">
        <f t="array" ref="K9402">_xlfn.LET(_xlpm.d,UPPER(TRIM(CLEAN(SUBSTITUTE(F9402,CHAR(160),"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03" spans="2:11" hidden="1" x14ac:dyDescent="0.25">
      <c r="B9403" s="20">
        <v>45742</v>
      </c>
      <c r="C9403" s="2" t="s">
        <v>1</v>
      </c>
      <c r="D9403" s="2" t="s">
        <v>1827</v>
      </c>
      <c r="E9403" s="2" t="s">
        <v>16</v>
      </c>
      <c r="F9403" s="2" t="s">
        <v>4224</v>
      </c>
      <c r="G9403" s="5">
        <v>20</v>
      </c>
      <c r="H9403" s="5">
        <v>32.200000000000003</v>
      </c>
      <c r="I9403" s="5">
        <v>644</v>
      </c>
      <c r="J9403" s="5">
        <v>178108.69999999995</v>
      </c>
      <c r="K9403" s="3" t="str" cm="1">
        <f t="array" ref="K9403">_xlfn.LET(_xlpm.d,UPPER(TRIM(CLEAN(SUBSTITUTE(F9403,CHAR(160),"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04" spans="2:11" hidden="1" x14ac:dyDescent="0.25">
      <c r="B9404" s="20">
        <v>45743</v>
      </c>
      <c r="C9404" s="2" t="s">
        <v>1</v>
      </c>
      <c r="D9404" s="2" t="s">
        <v>952</v>
      </c>
      <c r="E9404" s="2" t="s">
        <v>135</v>
      </c>
      <c r="F9404" s="2" t="s">
        <v>4224</v>
      </c>
      <c r="G9404" s="5">
        <v>20</v>
      </c>
      <c r="H9404" s="5">
        <v>33.99</v>
      </c>
      <c r="I9404" s="5">
        <v>679.8</v>
      </c>
      <c r="J9404" s="5">
        <v>178788.49999999994</v>
      </c>
      <c r="K9404" s="3" t="str" cm="1">
        <f t="array" ref="K9404">_xlfn.LET(_xlpm.d,UPPER(TRIM(CLEAN(SUBSTITUTE(F9404,CHAR(160),"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05" spans="2:11" hidden="1" x14ac:dyDescent="0.25">
      <c r="B9405" s="20">
        <v>45743</v>
      </c>
      <c r="C9405" s="2" t="s">
        <v>1</v>
      </c>
      <c r="D9405" s="2" t="s">
        <v>1828</v>
      </c>
      <c r="E9405" s="2" t="s">
        <v>248</v>
      </c>
      <c r="F9405" s="2" t="s">
        <v>4224</v>
      </c>
      <c r="G9405" s="5">
        <v>30</v>
      </c>
      <c r="H9405" s="5">
        <v>33.99</v>
      </c>
      <c r="I9405" s="5">
        <v>1019.7</v>
      </c>
      <c r="J9405" s="5">
        <v>179808.19999999995</v>
      </c>
      <c r="K9405" s="3" t="str" cm="1">
        <f t="array" ref="K9405">_xlfn.LET(_xlpm.d,UPPER(TRIM(CLEAN(SUBSTITUTE(F9405,CHAR(160),"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06" spans="2:11" hidden="1" x14ac:dyDescent="0.25">
      <c r="B9406" s="20">
        <v>45744</v>
      </c>
      <c r="C9406" s="2" t="s">
        <v>1</v>
      </c>
      <c r="D9406" s="2" t="s">
        <v>509</v>
      </c>
      <c r="E9406" s="2" t="s">
        <v>195</v>
      </c>
      <c r="F9406" s="2" t="s">
        <v>4224</v>
      </c>
      <c r="G9406" s="5">
        <v>30</v>
      </c>
      <c r="H9406" s="5">
        <v>33.99</v>
      </c>
      <c r="I9406" s="5">
        <v>1019.7</v>
      </c>
      <c r="J9406" s="5">
        <v>180827.89999999997</v>
      </c>
      <c r="K9406" s="3" t="str" cm="1">
        <f t="array" ref="K9406">_xlfn.LET(_xlpm.d,UPPER(TRIM(CLEAN(SUBSTITUTE(F9406,CHAR(160),"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07" spans="2:11" hidden="1" x14ac:dyDescent="0.25">
      <c r="B9407" s="20">
        <v>45744</v>
      </c>
      <c r="C9407" s="2" t="s">
        <v>1</v>
      </c>
      <c r="D9407" s="2" t="s">
        <v>2758</v>
      </c>
      <c r="E9407" s="2" t="s">
        <v>236</v>
      </c>
      <c r="F9407" s="2" t="s">
        <v>4224</v>
      </c>
      <c r="G9407" s="5">
        <v>15</v>
      </c>
      <c r="H9407" s="5">
        <v>33.99</v>
      </c>
      <c r="I9407" s="5">
        <v>509.85</v>
      </c>
      <c r="J9407" s="5">
        <v>181337.74999999997</v>
      </c>
      <c r="K9407" s="3" t="str" cm="1">
        <f t="array" ref="K9407">_xlfn.LET(_xlpm.d,UPPER(TRIM(CLEAN(SUBSTITUTE(F9407,CHAR(160),"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08" spans="2:11" hidden="1" x14ac:dyDescent="0.25">
      <c r="B9408" s="20">
        <v>45744</v>
      </c>
      <c r="C9408" s="2" t="s">
        <v>1</v>
      </c>
      <c r="D9408" s="2" t="s">
        <v>1831</v>
      </c>
      <c r="E9408" s="2" t="s">
        <v>154</v>
      </c>
      <c r="F9408" s="2" t="s">
        <v>4224</v>
      </c>
      <c r="G9408" s="5">
        <v>20</v>
      </c>
      <c r="H9408" s="5">
        <v>33.99</v>
      </c>
      <c r="I9408" s="5">
        <v>679.8</v>
      </c>
      <c r="J9408" s="5">
        <v>182017.54999999996</v>
      </c>
      <c r="K9408" s="3" t="str" cm="1">
        <f t="array" ref="K9408">_xlfn.LET(_xlpm.d,UPPER(TRIM(CLEAN(SUBSTITUTE(F9408,CHAR(160),"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09" spans="2:11" hidden="1" x14ac:dyDescent="0.25">
      <c r="B9409" s="20">
        <v>45744</v>
      </c>
      <c r="C9409" s="2" t="s">
        <v>1</v>
      </c>
      <c r="D9409" s="2" t="s">
        <v>953</v>
      </c>
      <c r="E9409" s="2" t="s">
        <v>43</v>
      </c>
      <c r="F9409" s="2" t="s">
        <v>4224</v>
      </c>
      <c r="G9409" s="5">
        <v>10</v>
      </c>
      <c r="H9409" s="5">
        <v>27.65</v>
      </c>
      <c r="I9409" s="5">
        <v>276.5</v>
      </c>
      <c r="J9409" s="5">
        <v>182294.04999999996</v>
      </c>
      <c r="K9409" s="3" t="str" cm="1">
        <f t="array" ref="K9409">_xlfn.LET(_xlpm.d,UPPER(TRIM(CLEAN(SUBSTITUTE(F9409,CHAR(160),"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10" spans="2:11" hidden="1" x14ac:dyDescent="0.25">
      <c r="B9410" s="20">
        <v>45744</v>
      </c>
      <c r="C9410" s="2" t="s">
        <v>1</v>
      </c>
      <c r="D9410" s="2" t="s">
        <v>2759</v>
      </c>
      <c r="E9410" s="2" t="s">
        <v>311</v>
      </c>
      <c r="F9410" s="2" t="s">
        <v>4224</v>
      </c>
      <c r="G9410" s="5">
        <v>30</v>
      </c>
      <c r="H9410" s="5">
        <v>33.99</v>
      </c>
      <c r="I9410" s="5">
        <v>1019.7</v>
      </c>
      <c r="J9410" s="5">
        <v>183313.74999999997</v>
      </c>
      <c r="K9410" s="3" t="str" cm="1">
        <f t="array" ref="K9410">_xlfn.LET(_xlpm.d,UPPER(TRIM(CLEAN(SUBSTITUTE(F9410,CHAR(160),"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11" spans="2:11" hidden="1" x14ac:dyDescent="0.25">
      <c r="B9411" s="20">
        <v>45747</v>
      </c>
      <c r="C9411" s="2" t="s">
        <v>1</v>
      </c>
      <c r="D9411" s="2" t="s">
        <v>955</v>
      </c>
      <c r="E9411" s="2" t="s">
        <v>162</v>
      </c>
      <c r="F9411" s="2" t="s">
        <v>4224</v>
      </c>
      <c r="G9411" s="5">
        <v>25</v>
      </c>
      <c r="H9411" s="5">
        <v>33.99</v>
      </c>
      <c r="I9411" s="5">
        <v>849.75</v>
      </c>
      <c r="J9411" s="5">
        <v>184163.49999999997</v>
      </c>
      <c r="K9411" s="3" t="str" cm="1">
        <f t="array" ref="K9411">_xlfn.LET(_xlpm.d,UPPER(TRIM(CLEAN(SUBSTITUTE(F9411,CHAR(160),"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12" spans="2:11" hidden="1" x14ac:dyDescent="0.25">
      <c r="B9412" s="20">
        <v>45747</v>
      </c>
      <c r="C9412" s="2" t="s">
        <v>1</v>
      </c>
      <c r="D9412" s="2" t="s">
        <v>2760</v>
      </c>
      <c r="E9412" s="2" t="s">
        <v>143</v>
      </c>
      <c r="F9412" s="2" t="s">
        <v>4224</v>
      </c>
      <c r="G9412" s="5">
        <v>35</v>
      </c>
      <c r="H9412" s="5">
        <v>33.99</v>
      </c>
      <c r="I9412" s="5">
        <v>1189.6500000000001</v>
      </c>
      <c r="J9412" s="5">
        <v>185353.14999999997</v>
      </c>
      <c r="K9412" s="3" t="str" cm="1">
        <f t="array" ref="K9412">_xlfn.LET(_xlpm.d,UPPER(TRIM(CLEAN(SUBSTITUTE(F9412,CHAR(160),"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13" spans="2:11" hidden="1" x14ac:dyDescent="0.25">
      <c r="B9413" s="20">
        <v>45748</v>
      </c>
      <c r="C9413" s="2" t="s">
        <v>1</v>
      </c>
      <c r="D9413" s="2" t="s">
        <v>1402</v>
      </c>
      <c r="E9413" s="2" t="s">
        <v>273</v>
      </c>
      <c r="F9413" s="2" t="s">
        <v>4224</v>
      </c>
      <c r="G9413" s="5">
        <v>20</v>
      </c>
      <c r="H9413" s="5">
        <v>33.99</v>
      </c>
      <c r="I9413" s="5">
        <v>679.8</v>
      </c>
      <c r="J9413" s="5">
        <v>186032.94999999995</v>
      </c>
      <c r="K9413" s="3" t="str" cm="1">
        <f t="array" ref="K9413">_xlfn.LET(_xlpm.d,UPPER(TRIM(CLEAN(SUBSTITUTE(F9413,CHAR(160),"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14" spans="2:11" hidden="1" x14ac:dyDescent="0.25">
      <c r="B9414" s="20">
        <v>45748</v>
      </c>
      <c r="C9414" s="2" t="s">
        <v>1</v>
      </c>
      <c r="D9414" s="2" t="s">
        <v>4260</v>
      </c>
      <c r="E9414" s="2" t="s">
        <v>214</v>
      </c>
      <c r="F9414" s="2" t="s">
        <v>4224</v>
      </c>
      <c r="G9414" s="5">
        <v>15</v>
      </c>
      <c r="H9414" s="5">
        <v>33.99</v>
      </c>
      <c r="I9414" s="5">
        <v>509.85</v>
      </c>
      <c r="J9414" s="5">
        <v>186542.79999999996</v>
      </c>
      <c r="K9414" s="3" t="str" cm="1">
        <f t="array" ref="K9414">_xlfn.LET(_xlpm.d,UPPER(TRIM(CLEAN(SUBSTITUTE(F9414,CHAR(160),"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15" spans="2:11" hidden="1" x14ac:dyDescent="0.25">
      <c r="B9415" s="20">
        <v>45748</v>
      </c>
      <c r="C9415" s="2" t="s">
        <v>1</v>
      </c>
      <c r="D9415" s="2" t="s">
        <v>957</v>
      </c>
      <c r="E9415" s="2" t="s">
        <v>141</v>
      </c>
      <c r="F9415" s="2" t="s">
        <v>4224</v>
      </c>
      <c r="G9415" s="5">
        <v>30</v>
      </c>
      <c r="H9415" s="5">
        <v>33.99</v>
      </c>
      <c r="I9415" s="5">
        <v>1019.7</v>
      </c>
      <c r="J9415" s="5">
        <v>187562.49999999997</v>
      </c>
      <c r="K9415" s="3" t="str" cm="1">
        <f t="array" ref="K9415">_xlfn.LET(_xlpm.d,UPPER(TRIM(CLEAN(SUBSTITUTE(F9415,CHAR(160),"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16" spans="2:11" hidden="1" x14ac:dyDescent="0.25">
      <c r="B9416" s="20">
        <v>45748</v>
      </c>
      <c r="C9416" s="2" t="s">
        <v>1</v>
      </c>
      <c r="D9416" s="2" t="s">
        <v>4261</v>
      </c>
      <c r="E9416" s="2" t="s">
        <v>290</v>
      </c>
      <c r="F9416" s="2" t="s">
        <v>4224</v>
      </c>
      <c r="G9416" s="5">
        <v>20</v>
      </c>
      <c r="H9416" s="5">
        <v>33.99</v>
      </c>
      <c r="I9416" s="5">
        <v>679.8</v>
      </c>
      <c r="J9416" s="5">
        <v>188242.29999999996</v>
      </c>
      <c r="K9416" s="3" t="str" cm="1">
        <f t="array" ref="K9416">_xlfn.LET(_xlpm.d,UPPER(TRIM(CLEAN(SUBSTITUTE(F9416,CHAR(160),"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17" spans="2:11" hidden="1" x14ac:dyDescent="0.25">
      <c r="B9417" s="20">
        <v>45748</v>
      </c>
      <c r="C9417" s="2" t="s">
        <v>1</v>
      </c>
      <c r="D9417" s="2" t="s">
        <v>1403</v>
      </c>
      <c r="E9417" s="2" t="s">
        <v>266</v>
      </c>
      <c r="F9417" s="2" t="s">
        <v>4224</v>
      </c>
      <c r="G9417" s="5">
        <v>25</v>
      </c>
      <c r="H9417" s="5">
        <v>33.99</v>
      </c>
      <c r="I9417" s="5">
        <v>849.75</v>
      </c>
      <c r="J9417" s="5">
        <v>189092.04999999996</v>
      </c>
      <c r="K9417" s="3" t="str" cm="1">
        <f t="array" ref="K9417">_xlfn.LET(_xlpm.d,UPPER(TRIM(CLEAN(SUBSTITUTE(F9417,CHAR(160),"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18" spans="2:11" hidden="1" x14ac:dyDescent="0.25">
      <c r="B9418" s="20">
        <v>45749</v>
      </c>
      <c r="C9418" s="2" t="s">
        <v>1</v>
      </c>
      <c r="D9418" s="2" t="s">
        <v>1839</v>
      </c>
      <c r="E9418" s="2" t="s">
        <v>16</v>
      </c>
      <c r="F9418" s="2" t="s">
        <v>4224</v>
      </c>
      <c r="G9418" s="5">
        <v>20</v>
      </c>
      <c r="H9418" s="5">
        <v>32.200000000000003</v>
      </c>
      <c r="I9418" s="5">
        <v>644</v>
      </c>
      <c r="J9418" s="5">
        <v>189736.04999999996</v>
      </c>
      <c r="K9418" s="3" t="str" cm="1">
        <f t="array" ref="K9418">_xlfn.LET(_xlpm.d,UPPER(TRIM(CLEAN(SUBSTITUTE(F9418,CHAR(160),"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19" spans="2:11" hidden="1" x14ac:dyDescent="0.25">
      <c r="B9419" s="20">
        <v>45749</v>
      </c>
      <c r="C9419" s="2" t="s">
        <v>1</v>
      </c>
      <c r="D9419" s="2" t="s">
        <v>2765</v>
      </c>
      <c r="E9419" s="2" t="s">
        <v>6</v>
      </c>
      <c r="F9419" s="2" t="s">
        <v>4224</v>
      </c>
      <c r="G9419" s="5">
        <v>15</v>
      </c>
      <c r="H9419" s="5">
        <v>32.200000000000003</v>
      </c>
      <c r="I9419" s="5">
        <v>483</v>
      </c>
      <c r="J9419" s="5">
        <v>190219.04999999996</v>
      </c>
      <c r="K9419" s="3" t="str" cm="1">
        <f t="array" ref="K9419">_xlfn.LET(_xlpm.d,UPPER(TRIM(CLEAN(SUBSTITUTE(F9419,CHAR(160),"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20" spans="2:11" hidden="1" x14ac:dyDescent="0.25">
      <c r="B9420" s="20">
        <v>45749</v>
      </c>
      <c r="C9420" s="2" t="s">
        <v>1</v>
      </c>
      <c r="D9420" s="2" t="s">
        <v>2767</v>
      </c>
      <c r="E9420" s="2" t="s">
        <v>1726</v>
      </c>
      <c r="F9420" s="2" t="s">
        <v>4224</v>
      </c>
      <c r="G9420" s="5">
        <v>16</v>
      </c>
      <c r="H9420" s="5">
        <v>33.85</v>
      </c>
      <c r="I9420" s="5">
        <v>541.6</v>
      </c>
      <c r="J9420" s="5">
        <v>190760.64999999997</v>
      </c>
      <c r="K9420" s="3" t="str" cm="1">
        <f t="array" ref="K9420">_xlfn.LET(_xlpm.d,UPPER(TRIM(CLEAN(SUBSTITUTE(F9420,CHAR(160),"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21" spans="2:11" hidden="1" x14ac:dyDescent="0.25">
      <c r="B9421" s="20">
        <v>45749</v>
      </c>
      <c r="C9421" s="2" t="s">
        <v>1</v>
      </c>
      <c r="D9421" s="2" t="s">
        <v>1840</v>
      </c>
      <c r="E9421" s="2" t="s">
        <v>224</v>
      </c>
      <c r="F9421" s="2" t="s">
        <v>4224</v>
      </c>
      <c r="G9421" s="5">
        <v>5</v>
      </c>
      <c r="H9421" s="5">
        <v>33.99</v>
      </c>
      <c r="I9421" s="5">
        <v>169.95</v>
      </c>
      <c r="J9421" s="5">
        <v>190930.59999999998</v>
      </c>
      <c r="K9421" s="3" t="str" cm="1">
        <f t="array" ref="K9421">_xlfn.LET(_xlpm.d,UPPER(TRIM(CLEAN(SUBSTITUTE(F9421,CHAR(160),"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22" spans="2:11" hidden="1" x14ac:dyDescent="0.25">
      <c r="B9422" s="20">
        <v>45750</v>
      </c>
      <c r="C9422" s="2" t="s">
        <v>1</v>
      </c>
      <c r="D9422" s="2" t="s">
        <v>958</v>
      </c>
      <c r="E9422" s="2" t="s">
        <v>168</v>
      </c>
      <c r="F9422" s="2" t="s">
        <v>4224</v>
      </c>
      <c r="G9422" s="5">
        <v>25</v>
      </c>
      <c r="H9422" s="5">
        <v>33.99</v>
      </c>
      <c r="I9422" s="5">
        <v>849.75</v>
      </c>
      <c r="J9422" s="5">
        <v>191780.34999999998</v>
      </c>
      <c r="K9422" s="3" t="str" cm="1">
        <f t="array" ref="K9422">_xlfn.LET(_xlpm.d,UPPER(TRIM(CLEAN(SUBSTITUTE(F9422,CHAR(160),"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23" spans="2:11" hidden="1" x14ac:dyDescent="0.25">
      <c r="B9423" s="20">
        <v>45750</v>
      </c>
      <c r="C9423" s="2" t="s">
        <v>1</v>
      </c>
      <c r="D9423" s="2" t="s">
        <v>1841</v>
      </c>
      <c r="E9423" s="2" t="s">
        <v>268</v>
      </c>
      <c r="F9423" s="2" t="s">
        <v>4224</v>
      </c>
      <c r="G9423" s="5">
        <v>25</v>
      </c>
      <c r="H9423" s="5">
        <v>33.99</v>
      </c>
      <c r="I9423" s="5">
        <v>849.75</v>
      </c>
      <c r="J9423" s="5">
        <v>192630.09999999998</v>
      </c>
      <c r="K9423" s="3" t="str" cm="1">
        <f t="array" ref="K9423">_xlfn.LET(_xlpm.d,UPPER(TRIM(CLEAN(SUBSTITUTE(F9423,CHAR(160),"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24" spans="2:11" hidden="1" x14ac:dyDescent="0.25">
      <c r="B9424" s="20">
        <v>45751</v>
      </c>
      <c r="C9424" s="2" t="s">
        <v>1</v>
      </c>
      <c r="D9424" s="2" t="s">
        <v>4262</v>
      </c>
      <c r="E9424" s="2" t="s">
        <v>4263</v>
      </c>
      <c r="F9424" s="2" t="s">
        <v>4264</v>
      </c>
      <c r="G9424" s="5">
        <v>100</v>
      </c>
      <c r="H9424" s="5">
        <v>19.95</v>
      </c>
      <c r="I9424" s="5">
        <v>1995</v>
      </c>
      <c r="J9424" s="5">
        <v>194625.09999999998</v>
      </c>
      <c r="K9424" s="3" t="str" cm="1">
        <f t="array" ref="K9424">_xlfn.LET(_xlpm.d,UPPER(TRIM(CLEAN(SUBSTITUTE(F9424,CHAR(160),"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25" spans="2:11" hidden="1" x14ac:dyDescent="0.25">
      <c r="B9425" s="20">
        <v>45751</v>
      </c>
      <c r="C9425" s="2" t="s">
        <v>1</v>
      </c>
      <c r="D9425" s="2" t="s">
        <v>1842</v>
      </c>
      <c r="E9425" s="2" t="s">
        <v>78</v>
      </c>
      <c r="F9425" s="2" t="s">
        <v>4224</v>
      </c>
      <c r="G9425" s="5">
        <v>10</v>
      </c>
      <c r="H9425" s="5">
        <v>33.99</v>
      </c>
      <c r="I9425" s="5">
        <v>339.9</v>
      </c>
      <c r="J9425" s="5">
        <v>194964.99999999997</v>
      </c>
      <c r="K9425" s="3" t="str" cm="1">
        <f t="array" ref="K9425">_xlfn.LET(_xlpm.d,UPPER(TRIM(CLEAN(SUBSTITUTE(F9425,CHAR(160),"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26" spans="2:11" hidden="1" x14ac:dyDescent="0.25">
      <c r="B9426" s="20">
        <v>45755</v>
      </c>
      <c r="C9426" s="2" t="s">
        <v>1</v>
      </c>
      <c r="D9426" s="2" t="s">
        <v>1345</v>
      </c>
      <c r="E9426" s="2" t="s">
        <v>158</v>
      </c>
      <c r="F9426" s="2" t="s">
        <v>4224</v>
      </c>
      <c r="G9426" s="5">
        <v>15</v>
      </c>
      <c r="H9426" s="5">
        <v>33.99</v>
      </c>
      <c r="I9426" s="5">
        <v>509.85</v>
      </c>
      <c r="J9426" s="5">
        <v>195474.84999999998</v>
      </c>
      <c r="K9426" s="3" t="str" cm="1">
        <f t="array" ref="K9426">_xlfn.LET(_xlpm.d,UPPER(TRIM(CLEAN(SUBSTITUTE(F9426,CHAR(160),"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27" spans="2:11" hidden="1" x14ac:dyDescent="0.25">
      <c r="B9427" s="20">
        <v>45755</v>
      </c>
      <c r="C9427" s="2" t="s">
        <v>1</v>
      </c>
      <c r="D9427" s="2" t="s">
        <v>962</v>
      </c>
      <c r="E9427" s="2" t="s">
        <v>234</v>
      </c>
      <c r="F9427" s="2" t="s">
        <v>4224</v>
      </c>
      <c r="G9427" s="5">
        <v>10</v>
      </c>
      <c r="H9427" s="5">
        <v>33.99</v>
      </c>
      <c r="I9427" s="5">
        <v>339.9</v>
      </c>
      <c r="J9427" s="5">
        <v>195814.74999999997</v>
      </c>
      <c r="K9427" s="3" t="str" cm="1">
        <f t="array" ref="K9427">_xlfn.LET(_xlpm.d,UPPER(TRIM(CLEAN(SUBSTITUTE(F9427,CHAR(160),"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28" spans="2:11" hidden="1" x14ac:dyDescent="0.25">
      <c r="B9428" s="20">
        <v>45755</v>
      </c>
      <c r="C9428" s="2" t="s">
        <v>1</v>
      </c>
      <c r="D9428" s="2" t="s">
        <v>1405</v>
      </c>
      <c r="E9428" s="2" t="s">
        <v>147</v>
      </c>
      <c r="F9428" s="2" t="s">
        <v>4224</v>
      </c>
      <c r="G9428" s="5">
        <v>10</v>
      </c>
      <c r="H9428" s="5">
        <v>33.99</v>
      </c>
      <c r="I9428" s="5">
        <v>339.9</v>
      </c>
      <c r="J9428" s="5">
        <v>196154.64999999997</v>
      </c>
      <c r="K9428" s="3" t="str" cm="1">
        <f t="array" ref="K9428">_xlfn.LET(_xlpm.d,UPPER(TRIM(CLEAN(SUBSTITUTE(F9428,CHAR(160),"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29" spans="2:11" hidden="1" x14ac:dyDescent="0.25">
      <c r="B9429" s="20">
        <v>45755</v>
      </c>
      <c r="C9429" s="2" t="s">
        <v>1</v>
      </c>
      <c r="D9429" s="2" t="s">
        <v>2775</v>
      </c>
      <c r="E9429" s="2" t="s">
        <v>78</v>
      </c>
      <c r="F9429" s="2" t="s">
        <v>4224</v>
      </c>
      <c r="G9429" s="5">
        <v>30</v>
      </c>
      <c r="H9429" s="5">
        <v>33.99</v>
      </c>
      <c r="I9429" s="5">
        <v>1019.7</v>
      </c>
      <c r="J9429" s="5">
        <v>197174.34999999998</v>
      </c>
      <c r="K9429" s="3" t="str" cm="1">
        <f t="array" ref="K9429">_xlfn.LET(_xlpm.d,UPPER(TRIM(CLEAN(SUBSTITUTE(F9429,CHAR(160),"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30" spans="2:11" hidden="1" x14ac:dyDescent="0.25">
      <c r="B9430" s="20">
        <v>45755</v>
      </c>
      <c r="C9430" s="2" t="s">
        <v>1</v>
      </c>
      <c r="D9430" s="2" t="s">
        <v>1849</v>
      </c>
      <c r="E9430" s="2" t="s">
        <v>143</v>
      </c>
      <c r="F9430" s="2" t="s">
        <v>4224</v>
      </c>
      <c r="G9430" s="5">
        <v>10</v>
      </c>
      <c r="H9430" s="5">
        <v>33.99</v>
      </c>
      <c r="I9430" s="5">
        <v>339.9</v>
      </c>
      <c r="J9430" s="5">
        <v>197514.24999999997</v>
      </c>
      <c r="K9430" s="3" t="str" cm="1">
        <f t="array" ref="K9430">_xlfn.LET(_xlpm.d,UPPER(TRIM(CLEAN(SUBSTITUTE(F9430,CHAR(160),"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31" spans="2:11" hidden="1" x14ac:dyDescent="0.25">
      <c r="B9431" s="20">
        <v>45755</v>
      </c>
      <c r="C9431" s="2" t="s">
        <v>1</v>
      </c>
      <c r="D9431" s="2" t="s">
        <v>2776</v>
      </c>
      <c r="E9431" s="2" t="s">
        <v>6</v>
      </c>
      <c r="F9431" s="2" t="s">
        <v>4224</v>
      </c>
      <c r="G9431" s="5">
        <v>20</v>
      </c>
      <c r="H9431" s="5">
        <v>32.200000000000003</v>
      </c>
      <c r="I9431" s="5">
        <v>644</v>
      </c>
      <c r="J9431" s="5">
        <v>198158.24999999997</v>
      </c>
      <c r="K9431" s="3" t="str" cm="1">
        <f t="array" ref="K9431">_xlfn.LET(_xlpm.d,UPPER(TRIM(CLEAN(SUBSTITUTE(F9431,CHAR(160),"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32" spans="2:11" hidden="1" x14ac:dyDescent="0.25">
      <c r="B9432" s="20">
        <v>45756</v>
      </c>
      <c r="C9432" s="2" t="s">
        <v>1</v>
      </c>
      <c r="D9432" s="2" t="s">
        <v>2778</v>
      </c>
      <c r="E9432" s="2" t="s">
        <v>491</v>
      </c>
      <c r="F9432" s="2" t="s">
        <v>4224</v>
      </c>
      <c r="G9432" s="5">
        <v>24</v>
      </c>
      <c r="H9432" s="5">
        <v>33.99</v>
      </c>
      <c r="I9432" s="5">
        <v>815.76</v>
      </c>
      <c r="J9432" s="5">
        <v>198974.00999999998</v>
      </c>
      <c r="K9432" s="3" t="str" cm="1">
        <f t="array" ref="K9432">_xlfn.LET(_xlpm.d,UPPER(TRIM(CLEAN(SUBSTITUTE(F9432,CHAR(160),"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33" spans="2:11" hidden="1" x14ac:dyDescent="0.25">
      <c r="B9433" s="20">
        <v>45757</v>
      </c>
      <c r="C9433" s="2" t="s">
        <v>1</v>
      </c>
      <c r="D9433" s="2" t="s">
        <v>512</v>
      </c>
      <c r="E9433" s="2" t="s">
        <v>180</v>
      </c>
      <c r="F9433" s="2" t="s">
        <v>4224</v>
      </c>
      <c r="G9433" s="5">
        <v>20</v>
      </c>
      <c r="H9433" s="5">
        <v>33.99</v>
      </c>
      <c r="I9433" s="5">
        <v>679.8</v>
      </c>
      <c r="J9433" s="5">
        <v>199653.80999999997</v>
      </c>
      <c r="K9433" s="3" t="str" cm="1">
        <f t="array" ref="K9433">_xlfn.LET(_xlpm.d,UPPER(TRIM(CLEAN(SUBSTITUTE(F9433,CHAR(160),"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34" spans="2:11" hidden="1" x14ac:dyDescent="0.25">
      <c r="B9434" s="20">
        <v>45758</v>
      </c>
      <c r="C9434" s="2" t="s">
        <v>1</v>
      </c>
      <c r="D9434" s="2" t="s">
        <v>1406</v>
      </c>
      <c r="E9434" s="2" t="s">
        <v>154</v>
      </c>
      <c r="F9434" s="2" t="s">
        <v>4224</v>
      </c>
      <c r="G9434" s="5">
        <v>25</v>
      </c>
      <c r="H9434" s="5">
        <v>33.99</v>
      </c>
      <c r="I9434" s="5">
        <v>849.75</v>
      </c>
      <c r="J9434" s="5">
        <v>200503.55999999997</v>
      </c>
      <c r="K9434" s="3" t="str" cm="1">
        <f t="array" ref="K9434">_xlfn.LET(_xlpm.d,UPPER(TRIM(CLEAN(SUBSTITUTE(F9434,CHAR(160),"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35" spans="2:11" hidden="1" x14ac:dyDescent="0.25">
      <c r="B9435" s="20">
        <v>45758</v>
      </c>
      <c r="C9435" s="2" t="s">
        <v>1</v>
      </c>
      <c r="D9435" s="2" t="s">
        <v>1854</v>
      </c>
      <c r="E9435" s="2" t="s">
        <v>195</v>
      </c>
      <c r="F9435" s="2" t="s">
        <v>4224</v>
      </c>
      <c r="G9435" s="5">
        <v>30</v>
      </c>
      <c r="H9435" s="5">
        <v>33.99</v>
      </c>
      <c r="I9435" s="5">
        <v>1019.7</v>
      </c>
      <c r="J9435" s="5">
        <v>201523.25999999998</v>
      </c>
      <c r="K9435" s="3" t="str" cm="1">
        <f t="array" ref="K9435">_xlfn.LET(_xlpm.d,UPPER(TRIM(CLEAN(SUBSTITUTE(F9435,CHAR(160),"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36" spans="2:11" hidden="1" x14ac:dyDescent="0.25">
      <c r="B9436" s="20">
        <v>45758</v>
      </c>
      <c r="C9436" s="2" t="s">
        <v>1</v>
      </c>
      <c r="D9436" s="2" t="s">
        <v>513</v>
      </c>
      <c r="E9436" s="2" t="s">
        <v>243</v>
      </c>
      <c r="F9436" s="2" t="s">
        <v>4224</v>
      </c>
      <c r="G9436" s="5">
        <v>10</v>
      </c>
      <c r="H9436" s="5">
        <v>33.99</v>
      </c>
      <c r="I9436" s="5">
        <v>339.9</v>
      </c>
      <c r="J9436" s="5">
        <v>201863.15999999997</v>
      </c>
      <c r="K9436" s="3" t="str" cm="1">
        <f t="array" ref="K9436">_xlfn.LET(_xlpm.d,UPPER(TRIM(CLEAN(SUBSTITUTE(F9436,CHAR(160),"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37" spans="2:11" hidden="1" x14ac:dyDescent="0.25">
      <c r="B9437" s="20">
        <v>45758</v>
      </c>
      <c r="C9437" s="2" t="s">
        <v>1</v>
      </c>
      <c r="D9437" s="2" t="s">
        <v>969</v>
      </c>
      <c r="E9437" s="2" t="s">
        <v>120</v>
      </c>
      <c r="F9437" s="2" t="s">
        <v>4224</v>
      </c>
      <c r="G9437" s="5">
        <v>2</v>
      </c>
      <c r="H9437" s="5">
        <v>33.200000000000003</v>
      </c>
      <c r="I9437" s="5">
        <v>66.400000000000006</v>
      </c>
      <c r="J9437" s="5">
        <v>201929.55999999997</v>
      </c>
      <c r="K9437" s="3" t="str" cm="1">
        <f t="array" ref="K9437">_xlfn.LET(_xlpm.d,UPPER(TRIM(CLEAN(SUBSTITUTE(F9437,CHAR(160),"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38" spans="2:11" hidden="1" x14ac:dyDescent="0.25">
      <c r="B9438" s="20">
        <v>45758</v>
      </c>
      <c r="C9438" s="2" t="s">
        <v>1</v>
      </c>
      <c r="D9438" s="2" t="s">
        <v>1855</v>
      </c>
      <c r="E9438" s="2" t="s">
        <v>807</v>
      </c>
      <c r="F9438" s="2" t="s">
        <v>4224</v>
      </c>
      <c r="G9438" s="5">
        <v>1</v>
      </c>
      <c r="H9438" s="5">
        <v>32.950000000000003</v>
      </c>
      <c r="I9438" s="5">
        <v>32.950000000000003</v>
      </c>
      <c r="J9438" s="5">
        <v>201962.50999999998</v>
      </c>
      <c r="K9438" s="3" t="str" cm="1">
        <f t="array" ref="K9438">_xlfn.LET(_xlpm.d,UPPER(TRIM(CLEAN(SUBSTITUTE(F9438,CHAR(160),"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39" spans="2:11" hidden="1" x14ac:dyDescent="0.25">
      <c r="B9439" s="20">
        <v>45762</v>
      </c>
      <c r="C9439" s="2" t="s">
        <v>1</v>
      </c>
      <c r="D9439" s="2" t="s">
        <v>514</v>
      </c>
      <c r="E9439" s="2" t="s">
        <v>276</v>
      </c>
      <c r="F9439" s="2" t="s">
        <v>4224</v>
      </c>
      <c r="G9439" s="5">
        <v>10</v>
      </c>
      <c r="H9439" s="5">
        <v>33.99</v>
      </c>
      <c r="I9439" s="5">
        <v>339.9</v>
      </c>
      <c r="J9439" s="5">
        <v>202302.40999999997</v>
      </c>
      <c r="K9439" s="3" t="str" cm="1">
        <f t="array" ref="K9439">_xlfn.LET(_xlpm.d,UPPER(TRIM(CLEAN(SUBSTITUTE(F9439,CHAR(160),"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40" spans="2:11" hidden="1" x14ac:dyDescent="0.25">
      <c r="B9440" s="20">
        <v>45762</v>
      </c>
      <c r="C9440" s="2" t="s">
        <v>1</v>
      </c>
      <c r="D9440" s="2" t="s">
        <v>515</v>
      </c>
      <c r="E9440" s="2" t="s">
        <v>147</v>
      </c>
      <c r="F9440" s="2" t="s">
        <v>4224</v>
      </c>
      <c r="G9440" s="5">
        <v>13</v>
      </c>
      <c r="H9440" s="5">
        <v>33.99</v>
      </c>
      <c r="I9440" s="5">
        <v>441.87</v>
      </c>
      <c r="J9440" s="5">
        <v>202744.27999999997</v>
      </c>
      <c r="K9440" s="3" t="str" cm="1">
        <f t="array" ref="K9440">_xlfn.LET(_xlpm.d,UPPER(TRIM(CLEAN(SUBSTITUTE(F9440,CHAR(160),"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41" spans="2:11" hidden="1" x14ac:dyDescent="0.25">
      <c r="B9441" s="20">
        <v>45762</v>
      </c>
      <c r="C9441" s="2" t="s">
        <v>1</v>
      </c>
      <c r="D9441" s="2" t="s">
        <v>516</v>
      </c>
      <c r="E9441" s="2" t="s">
        <v>214</v>
      </c>
      <c r="F9441" s="2" t="s">
        <v>4224</v>
      </c>
      <c r="G9441" s="5">
        <v>20</v>
      </c>
      <c r="H9441" s="5">
        <v>33.99</v>
      </c>
      <c r="I9441" s="5">
        <v>679.8</v>
      </c>
      <c r="J9441" s="5">
        <v>203424.07999999996</v>
      </c>
      <c r="K9441" s="3" t="str" cm="1">
        <f t="array" ref="K9441">_xlfn.LET(_xlpm.d,UPPER(TRIM(CLEAN(SUBSTITUTE(F9441,CHAR(160),"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42" spans="2:11" hidden="1" x14ac:dyDescent="0.25">
      <c r="B9442" s="20">
        <v>45762</v>
      </c>
      <c r="C9442" s="2" t="s">
        <v>1</v>
      </c>
      <c r="D9442" s="2" t="s">
        <v>517</v>
      </c>
      <c r="E9442" s="2" t="s">
        <v>273</v>
      </c>
      <c r="F9442" s="2" t="s">
        <v>4224</v>
      </c>
      <c r="G9442" s="5">
        <v>15</v>
      </c>
      <c r="H9442" s="5">
        <v>33.99</v>
      </c>
      <c r="I9442" s="5">
        <v>509.85</v>
      </c>
      <c r="J9442" s="5">
        <v>203933.92999999996</v>
      </c>
      <c r="K9442" s="3" t="str" cm="1">
        <f t="array" ref="K9442">_xlfn.LET(_xlpm.d,UPPER(TRIM(CLEAN(SUBSTITUTE(F9442,CHAR(160),"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43" spans="2:11" hidden="1" x14ac:dyDescent="0.25">
      <c r="B9443" s="20">
        <v>45762</v>
      </c>
      <c r="C9443" s="2" t="s">
        <v>1</v>
      </c>
      <c r="D9443" s="2" t="s">
        <v>2795</v>
      </c>
      <c r="E9443" s="2" t="s">
        <v>544</v>
      </c>
      <c r="F9443" s="2" t="s">
        <v>4224</v>
      </c>
      <c r="G9443" s="5">
        <v>10</v>
      </c>
      <c r="H9443" s="5">
        <v>33.99</v>
      </c>
      <c r="I9443" s="5">
        <v>339.9</v>
      </c>
      <c r="J9443" s="5">
        <v>204273.82999999996</v>
      </c>
      <c r="K9443" s="3" t="str" cm="1">
        <f t="array" ref="K9443">_xlfn.LET(_xlpm.d,UPPER(TRIM(CLEAN(SUBSTITUTE(F9443,CHAR(160),"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44" spans="2:11" hidden="1" x14ac:dyDescent="0.25">
      <c r="B9444" s="20">
        <v>45762</v>
      </c>
      <c r="C9444" s="2" t="s">
        <v>1</v>
      </c>
      <c r="D9444" s="2" t="s">
        <v>1860</v>
      </c>
      <c r="E9444" s="2" t="s">
        <v>61</v>
      </c>
      <c r="F9444" s="2" t="s">
        <v>4224</v>
      </c>
      <c r="G9444" s="5">
        <v>27</v>
      </c>
      <c r="H9444" s="5">
        <v>32.200000000000003</v>
      </c>
      <c r="I9444" s="5">
        <v>869.4</v>
      </c>
      <c r="J9444" s="5">
        <v>205143.22999999995</v>
      </c>
      <c r="K9444" s="3" t="str" cm="1">
        <f t="array" ref="K9444">_xlfn.LET(_xlpm.d,UPPER(TRIM(CLEAN(SUBSTITUTE(F9444,CHAR(160),"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45" spans="2:11" hidden="1" x14ac:dyDescent="0.25">
      <c r="B9445" s="20">
        <v>45762</v>
      </c>
      <c r="C9445" s="2" t="s">
        <v>1</v>
      </c>
      <c r="D9445" s="2" t="s">
        <v>2797</v>
      </c>
      <c r="E9445" s="2" t="s">
        <v>6</v>
      </c>
      <c r="F9445" s="2" t="s">
        <v>4224</v>
      </c>
      <c r="G9445" s="5">
        <v>10</v>
      </c>
      <c r="H9445" s="5">
        <v>32.200000000000003</v>
      </c>
      <c r="I9445" s="5">
        <v>322</v>
      </c>
      <c r="J9445" s="5">
        <v>205465.22999999995</v>
      </c>
      <c r="K9445" s="3" t="str" cm="1">
        <f t="array" ref="K9445">_xlfn.LET(_xlpm.d,UPPER(TRIM(CLEAN(SUBSTITUTE(F9445,CHAR(160),"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46" spans="2:11" hidden="1" x14ac:dyDescent="0.25">
      <c r="B9446" s="20">
        <v>45763</v>
      </c>
      <c r="C9446" s="2" t="s">
        <v>1</v>
      </c>
      <c r="D9446" s="2" t="s">
        <v>46</v>
      </c>
      <c r="E9446" s="2" t="s">
        <v>16</v>
      </c>
      <c r="F9446" s="2" t="s">
        <v>4224</v>
      </c>
      <c r="G9446" s="5">
        <v>30</v>
      </c>
      <c r="H9446" s="5">
        <v>32.200000000000003</v>
      </c>
      <c r="I9446" s="5">
        <v>966</v>
      </c>
      <c r="J9446" s="5">
        <v>206431.22999999995</v>
      </c>
      <c r="K9446" s="3" t="str" cm="1">
        <f t="array" ref="K9446">_xlfn.LET(_xlpm.d,UPPER(TRIM(CLEAN(SUBSTITUTE(F9446,CHAR(160),"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47" spans="2:11" hidden="1" x14ac:dyDescent="0.25">
      <c r="B9447" s="20">
        <v>45763</v>
      </c>
      <c r="C9447" s="2" t="s">
        <v>1</v>
      </c>
      <c r="D9447" s="2" t="s">
        <v>1861</v>
      </c>
      <c r="E9447" s="2" t="s">
        <v>1634</v>
      </c>
      <c r="F9447" s="2" t="s">
        <v>4224</v>
      </c>
      <c r="G9447" s="5">
        <v>20</v>
      </c>
      <c r="H9447" s="5">
        <v>33.99</v>
      </c>
      <c r="I9447" s="5">
        <v>679.8</v>
      </c>
      <c r="J9447" s="5">
        <v>207111.02999999994</v>
      </c>
      <c r="K9447" s="3" t="str" cm="1">
        <f t="array" ref="K9447">_xlfn.LET(_xlpm.d,UPPER(TRIM(CLEAN(SUBSTITUTE(F9447,CHAR(160),"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48" spans="2:11" hidden="1" x14ac:dyDescent="0.25">
      <c r="B9448" s="20">
        <v>45763</v>
      </c>
      <c r="C9448" s="2" t="s">
        <v>1</v>
      </c>
      <c r="D9448" s="2" t="s">
        <v>519</v>
      </c>
      <c r="E9448" s="2" t="s">
        <v>143</v>
      </c>
      <c r="F9448" s="2" t="s">
        <v>4224</v>
      </c>
      <c r="G9448" s="5">
        <v>10</v>
      </c>
      <c r="H9448" s="5">
        <v>33.99</v>
      </c>
      <c r="I9448" s="5">
        <v>339.9</v>
      </c>
      <c r="J9448" s="5">
        <v>207450.92999999993</v>
      </c>
      <c r="K9448" s="3" t="str" cm="1">
        <f t="array" ref="K9448">_xlfn.LET(_xlpm.d,UPPER(TRIM(CLEAN(SUBSTITUTE(F9448,CHAR(160),"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49" spans="2:11" hidden="1" x14ac:dyDescent="0.25">
      <c r="B9449" s="20">
        <v>45770</v>
      </c>
      <c r="C9449" s="2" t="s">
        <v>1</v>
      </c>
      <c r="D9449" s="2" t="s">
        <v>526</v>
      </c>
      <c r="E9449" s="2" t="s">
        <v>143</v>
      </c>
      <c r="F9449" s="2" t="s">
        <v>4224</v>
      </c>
      <c r="G9449" s="5">
        <v>10</v>
      </c>
      <c r="H9449" s="5">
        <v>33.99</v>
      </c>
      <c r="I9449" s="5">
        <v>339.9</v>
      </c>
      <c r="J9449" s="5">
        <v>207790.82999999993</v>
      </c>
      <c r="K9449" s="3" t="str" cm="1">
        <f t="array" ref="K9449">_xlfn.LET(_xlpm.d,UPPER(TRIM(CLEAN(SUBSTITUTE(F9449,CHAR(160),"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50" spans="2:11" hidden="1" x14ac:dyDescent="0.25">
      <c r="B9450" s="20">
        <v>45770</v>
      </c>
      <c r="C9450" s="2" t="s">
        <v>1</v>
      </c>
      <c r="D9450" s="2" t="s">
        <v>527</v>
      </c>
      <c r="E9450" s="2" t="s">
        <v>261</v>
      </c>
      <c r="F9450" s="2" t="s">
        <v>4224</v>
      </c>
      <c r="G9450" s="5">
        <v>18</v>
      </c>
      <c r="H9450" s="5">
        <v>31.85</v>
      </c>
      <c r="I9450" s="5">
        <v>573.29999999999995</v>
      </c>
      <c r="J9450" s="5">
        <v>208364.12999999992</v>
      </c>
      <c r="K9450" s="3" t="str" cm="1">
        <f t="array" ref="K9450">_xlfn.LET(_xlpm.d,UPPER(TRIM(CLEAN(SUBSTITUTE(F9450,CHAR(160),"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51" spans="2:11" hidden="1" x14ac:dyDescent="0.25">
      <c r="B9451" s="20">
        <v>45772</v>
      </c>
      <c r="C9451" s="2" t="s">
        <v>1</v>
      </c>
      <c r="D9451" s="2" t="s">
        <v>763</v>
      </c>
      <c r="E9451" s="2" t="s">
        <v>43</v>
      </c>
      <c r="F9451" s="2" t="s">
        <v>4224</v>
      </c>
      <c r="G9451" s="5">
        <v>5</v>
      </c>
      <c r="H9451" s="5">
        <v>27.65</v>
      </c>
      <c r="I9451" s="5">
        <v>138.25</v>
      </c>
      <c r="J9451" s="5">
        <v>208502.37999999992</v>
      </c>
      <c r="K9451" s="3" t="str" cm="1">
        <f t="array" ref="K9451">_xlfn.LET(_xlpm.d,UPPER(TRIM(CLEAN(SUBSTITUTE(F9451,CHAR(160),"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52" spans="2:11" hidden="1" x14ac:dyDescent="0.25">
      <c r="B9452" s="20">
        <v>45776</v>
      </c>
      <c r="C9452" s="2" t="s">
        <v>1</v>
      </c>
      <c r="D9452" s="2" t="s">
        <v>2819</v>
      </c>
      <c r="E9452" s="2" t="s">
        <v>158</v>
      </c>
      <c r="F9452" s="2" t="s">
        <v>4224</v>
      </c>
      <c r="G9452" s="5">
        <v>10</v>
      </c>
      <c r="H9452" s="5">
        <v>33.99</v>
      </c>
      <c r="I9452" s="5">
        <v>339.9</v>
      </c>
      <c r="J9452" s="5">
        <v>208842.27999999991</v>
      </c>
      <c r="K9452" s="3" t="str" cm="1">
        <f t="array" ref="K9452">_xlfn.LET(_xlpm.d,UPPER(TRIM(CLEAN(SUBSTITUTE(F9452,CHAR(160),"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53" spans="2:11" hidden="1" x14ac:dyDescent="0.25">
      <c r="B9453" s="20">
        <v>45777</v>
      </c>
      <c r="C9453" s="2" t="s">
        <v>1</v>
      </c>
      <c r="D9453" s="2" t="s">
        <v>1869</v>
      </c>
      <c r="E9453" s="2" t="s">
        <v>1634</v>
      </c>
      <c r="F9453" s="2" t="s">
        <v>4224</v>
      </c>
      <c r="G9453" s="5">
        <v>20</v>
      </c>
      <c r="H9453" s="5">
        <v>33.99</v>
      </c>
      <c r="I9453" s="5">
        <v>679.8</v>
      </c>
      <c r="J9453" s="5">
        <v>209522.0799999999</v>
      </c>
      <c r="K9453" s="3" t="str" cm="1">
        <f t="array" ref="K9453">_xlfn.LET(_xlpm.d,UPPER(TRIM(CLEAN(SUBSTITUTE(F9453,CHAR(160),"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54" spans="2:11" hidden="1" x14ac:dyDescent="0.25">
      <c r="B9454" s="20">
        <v>45777</v>
      </c>
      <c r="C9454" s="2" t="s">
        <v>1</v>
      </c>
      <c r="D9454" s="2" t="s">
        <v>536</v>
      </c>
      <c r="E9454" s="2" t="s">
        <v>141</v>
      </c>
      <c r="F9454" s="2" t="s">
        <v>4224</v>
      </c>
      <c r="G9454" s="5">
        <v>5</v>
      </c>
      <c r="H9454" s="5">
        <v>33.99</v>
      </c>
      <c r="I9454" s="5">
        <v>169.95</v>
      </c>
      <c r="J9454" s="5">
        <v>209692.02999999991</v>
      </c>
      <c r="K9454" s="3" t="str" cm="1">
        <f t="array" ref="K9454">_xlfn.LET(_xlpm.d,UPPER(TRIM(CLEAN(SUBSTITUTE(F9454,CHAR(160),"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55" spans="2:11" hidden="1" x14ac:dyDescent="0.25">
      <c r="B9455" s="20">
        <v>45777</v>
      </c>
      <c r="C9455" s="2" t="s">
        <v>1</v>
      </c>
      <c r="D9455" s="2" t="s">
        <v>1870</v>
      </c>
      <c r="E9455" s="2" t="s">
        <v>50</v>
      </c>
      <c r="F9455" s="2" t="s">
        <v>4224</v>
      </c>
      <c r="G9455" s="5">
        <v>30</v>
      </c>
      <c r="H9455" s="5">
        <v>32.65</v>
      </c>
      <c r="I9455" s="5">
        <v>979.5</v>
      </c>
      <c r="J9455" s="5">
        <v>210671.52999999991</v>
      </c>
      <c r="K9455" s="3" t="str" cm="1">
        <f t="array" ref="K9455">_xlfn.LET(_xlpm.d,UPPER(TRIM(CLEAN(SUBSTITUTE(F9455,CHAR(160),"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56" spans="2:11" hidden="1" x14ac:dyDescent="0.25">
      <c r="B9456" s="20">
        <v>45782</v>
      </c>
      <c r="C9456" s="2" t="s">
        <v>1</v>
      </c>
      <c r="D9456" s="2" t="s">
        <v>538</v>
      </c>
      <c r="E9456" s="2" t="s">
        <v>162</v>
      </c>
      <c r="F9456" s="2" t="s">
        <v>4224</v>
      </c>
      <c r="G9456" s="5">
        <v>15</v>
      </c>
      <c r="H9456" s="5">
        <v>33.99</v>
      </c>
      <c r="I9456" s="5">
        <v>509.85</v>
      </c>
      <c r="J9456" s="5">
        <v>211181.37999999992</v>
      </c>
      <c r="K9456" s="3" t="str" cm="1">
        <f t="array" ref="K9456">_xlfn.LET(_xlpm.d,UPPER(TRIM(CLEAN(SUBSTITUTE(F9456,CHAR(160),"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57" spans="2:11" hidden="1" x14ac:dyDescent="0.25">
      <c r="B9457" s="20">
        <v>45782</v>
      </c>
      <c r="C9457" s="2" t="s">
        <v>1</v>
      </c>
      <c r="D9457" s="2" t="s">
        <v>47</v>
      </c>
      <c r="E9457" s="2" t="s">
        <v>43</v>
      </c>
      <c r="F9457" s="2" t="s">
        <v>4224</v>
      </c>
      <c r="G9457" s="5">
        <v>12</v>
      </c>
      <c r="H9457" s="5">
        <v>27.65</v>
      </c>
      <c r="I9457" s="5">
        <v>331.8</v>
      </c>
      <c r="J9457" s="5">
        <v>211513.17999999991</v>
      </c>
      <c r="K9457" s="3" t="str" cm="1">
        <f t="array" ref="K9457">_xlfn.LET(_xlpm.d,UPPER(TRIM(CLEAN(SUBSTITUTE(F9457,CHAR(160),"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58" spans="2:11" hidden="1" x14ac:dyDescent="0.25">
      <c r="B9458" s="20">
        <v>45783</v>
      </c>
      <c r="C9458" s="2" t="s">
        <v>1</v>
      </c>
      <c r="D9458" s="2" t="s">
        <v>542</v>
      </c>
      <c r="E9458" s="2" t="s">
        <v>261</v>
      </c>
      <c r="F9458" s="2" t="s">
        <v>4224</v>
      </c>
      <c r="G9458" s="5">
        <v>6</v>
      </c>
      <c r="H9458" s="5">
        <v>33.99</v>
      </c>
      <c r="I9458" s="5">
        <v>203.94</v>
      </c>
      <c r="J9458" s="5">
        <v>211717.11999999991</v>
      </c>
      <c r="K9458" s="3" t="str" cm="1">
        <f t="array" ref="K9458">_xlfn.LET(_xlpm.d,UPPER(TRIM(CLEAN(SUBSTITUTE(F9458,CHAR(160),"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59" spans="2:11" hidden="1" x14ac:dyDescent="0.25">
      <c r="B9459" s="20">
        <v>45783</v>
      </c>
      <c r="C9459" s="2" t="s">
        <v>1</v>
      </c>
      <c r="D9459" s="2" t="s">
        <v>1877</v>
      </c>
      <c r="E9459" s="2" t="s">
        <v>61</v>
      </c>
      <c r="F9459" s="2" t="s">
        <v>4224</v>
      </c>
      <c r="G9459" s="5">
        <v>25</v>
      </c>
      <c r="H9459" s="5">
        <v>32.200000000000003</v>
      </c>
      <c r="I9459" s="5">
        <v>805</v>
      </c>
      <c r="J9459" s="5">
        <v>212522.11999999991</v>
      </c>
      <c r="K9459" s="3" t="str" cm="1">
        <f t="array" ref="K9459">_xlfn.LET(_xlpm.d,UPPER(TRIM(CLEAN(SUBSTITUTE(F9459,CHAR(160),"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60" spans="2:11" hidden="1" x14ac:dyDescent="0.25">
      <c r="B9460" s="20">
        <v>45784</v>
      </c>
      <c r="C9460" s="2" t="s">
        <v>1</v>
      </c>
      <c r="D9460" s="2" t="s">
        <v>543</v>
      </c>
      <c r="E9460" s="2" t="s">
        <v>544</v>
      </c>
      <c r="F9460" s="2" t="s">
        <v>4224</v>
      </c>
      <c r="G9460" s="5">
        <v>5</v>
      </c>
      <c r="H9460" s="5">
        <v>33.99</v>
      </c>
      <c r="I9460" s="5">
        <v>169.95</v>
      </c>
      <c r="J9460" s="5">
        <v>212692.06999999992</v>
      </c>
      <c r="K9460" s="3" t="str" cm="1">
        <f t="array" ref="K9460">_xlfn.LET(_xlpm.d,UPPER(TRIM(CLEAN(SUBSTITUTE(F9460,CHAR(160),"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61" spans="2:11" hidden="1" x14ac:dyDescent="0.25">
      <c r="B9461" s="20">
        <v>45785</v>
      </c>
      <c r="C9461" s="2" t="s">
        <v>1</v>
      </c>
      <c r="D9461" s="2" t="s">
        <v>4103</v>
      </c>
      <c r="E9461" s="2" t="s">
        <v>3</v>
      </c>
      <c r="F9461" s="2" t="s">
        <v>4224</v>
      </c>
      <c r="G9461" s="5">
        <v>6</v>
      </c>
      <c r="H9461" s="5">
        <v>32.200000000000003</v>
      </c>
      <c r="I9461" s="5">
        <v>193.2</v>
      </c>
      <c r="J9461" s="5">
        <v>212885.26999999993</v>
      </c>
      <c r="K9461" s="3" t="str" cm="1">
        <f t="array" ref="K9461">_xlfn.LET(_xlpm.d,UPPER(TRIM(CLEAN(SUBSTITUTE(F9461,CHAR(160),"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62" spans="2:11" hidden="1" x14ac:dyDescent="0.25">
      <c r="B9462" s="20">
        <v>45785</v>
      </c>
      <c r="C9462" s="2" t="s">
        <v>1</v>
      </c>
      <c r="D9462" s="2" t="s">
        <v>2846</v>
      </c>
      <c r="E9462" s="2" t="s">
        <v>305</v>
      </c>
      <c r="F9462" s="2" t="s">
        <v>4224</v>
      </c>
      <c r="G9462" s="5">
        <v>10</v>
      </c>
      <c r="H9462" s="5">
        <v>33.99</v>
      </c>
      <c r="I9462" s="5">
        <v>339.9</v>
      </c>
      <c r="J9462" s="5">
        <v>213225.16999999993</v>
      </c>
      <c r="K9462" s="3" t="str" cm="1">
        <f t="array" ref="K9462">_xlfn.LET(_xlpm.d,UPPER(TRIM(CLEAN(SUBSTITUTE(F9462,CHAR(160),"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63" spans="2:11" hidden="1" x14ac:dyDescent="0.25">
      <c r="B9463" s="20">
        <v>45786</v>
      </c>
      <c r="C9463" s="2" t="s">
        <v>1</v>
      </c>
      <c r="D9463" s="2" t="s">
        <v>1412</v>
      </c>
      <c r="E9463" s="2" t="s">
        <v>236</v>
      </c>
      <c r="F9463" s="2" t="s">
        <v>4224</v>
      </c>
      <c r="G9463" s="5">
        <v>30</v>
      </c>
      <c r="H9463" s="5">
        <v>33.99</v>
      </c>
      <c r="I9463" s="5">
        <v>1019.7</v>
      </c>
      <c r="J9463" s="5">
        <v>214244.86999999994</v>
      </c>
      <c r="K9463" s="3" t="str" cm="1">
        <f t="array" ref="K9463">_xlfn.LET(_xlpm.d,UPPER(TRIM(CLEAN(SUBSTITUTE(F9463,CHAR(160),"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64" spans="2:11" hidden="1" x14ac:dyDescent="0.25">
      <c r="B9464" s="20">
        <v>45786</v>
      </c>
      <c r="C9464" s="2" t="s">
        <v>1</v>
      </c>
      <c r="D9464" s="2" t="s">
        <v>1413</v>
      </c>
      <c r="E9464" s="2" t="s">
        <v>154</v>
      </c>
      <c r="F9464" s="2" t="s">
        <v>4224</v>
      </c>
      <c r="G9464" s="5">
        <v>30</v>
      </c>
      <c r="H9464" s="5">
        <v>33.99</v>
      </c>
      <c r="I9464" s="5">
        <v>1019.7</v>
      </c>
      <c r="J9464" s="5">
        <v>215264.56999999995</v>
      </c>
      <c r="K9464" s="3" t="str" cm="1">
        <f t="array" ref="K9464">_xlfn.LET(_xlpm.d,UPPER(TRIM(CLEAN(SUBSTITUTE(F9464,CHAR(160),"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65" spans="2:11" hidden="1" x14ac:dyDescent="0.25">
      <c r="B9465" s="20">
        <v>45786</v>
      </c>
      <c r="C9465" s="2" t="s">
        <v>1</v>
      </c>
      <c r="D9465" s="2" t="s">
        <v>1884</v>
      </c>
      <c r="E9465" s="2" t="s">
        <v>78</v>
      </c>
      <c r="F9465" s="2" t="s">
        <v>4224</v>
      </c>
      <c r="G9465" s="5">
        <v>10</v>
      </c>
      <c r="H9465" s="5">
        <v>33.99</v>
      </c>
      <c r="I9465" s="5">
        <v>339.9</v>
      </c>
      <c r="J9465" s="5">
        <v>215604.46999999994</v>
      </c>
      <c r="K9465" s="3" t="str" cm="1">
        <f t="array" ref="K9465">_xlfn.LET(_xlpm.d,UPPER(TRIM(CLEAN(SUBSTITUTE(F9465,CHAR(160),"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66" spans="2:11" hidden="1" x14ac:dyDescent="0.25">
      <c r="B9466" s="20">
        <v>45786</v>
      </c>
      <c r="C9466" s="2" t="s">
        <v>1</v>
      </c>
      <c r="D9466" s="2" t="s">
        <v>1885</v>
      </c>
      <c r="E9466" s="2" t="s">
        <v>43</v>
      </c>
      <c r="F9466" s="2" t="s">
        <v>4224</v>
      </c>
      <c r="G9466" s="5">
        <v>10</v>
      </c>
      <c r="H9466" s="5">
        <v>27.65</v>
      </c>
      <c r="I9466" s="5">
        <v>276.5</v>
      </c>
      <c r="J9466" s="5">
        <v>215880.96999999994</v>
      </c>
      <c r="K9466" s="3" t="str" cm="1">
        <f t="array" ref="K9466">_xlfn.LET(_xlpm.d,UPPER(TRIM(CLEAN(SUBSTITUTE(F9466,CHAR(160),"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67" spans="2:11" hidden="1" x14ac:dyDescent="0.25">
      <c r="B9467" s="20">
        <v>45786</v>
      </c>
      <c r="C9467" s="2" t="s">
        <v>1</v>
      </c>
      <c r="D9467" s="2" t="s">
        <v>49</v>
      </c>
      <c r="E9467" s="2" t="s">
        <v>50</v>
      </c>
      <c r="F9467" s="2" t="s">
        <v>4224</v>
      </c>
      <c r="G9467" s="5">
        <v>40</v>
      </c>
      <c r="H9467" s="5">
        <v>30.5</v>
      </c>
      <c r="I9467" s="5">
        <v>1220</v>
      </c>
      <c r="J9467" s="5">
        <v>217100.96999999994</v>
      </c>
      <c r="K9467" s="3" t="str" cm="1">
        <f t="array" ref="K9467">_xlfn.LET(_xlpm.d,UPPER(TRIM(CLEAN(SUBSTITUTE(F9467,CHAR(160),"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68" spans="2:11" hidden="1" x14ac:dyDescent="0.25">
      <c r="B9468" s="20">
        <v>45786</v>
      </c>
      <c r="C9468" s="2" t="s">
        <v>1</v>
      </c>
      <c r="D9468" s="2" t="s">
        <v>4265</v>
      </c>
      <c r="E9468" s="2" t="s">
        <v>170</v>
      </c>
      <c r="F9468" s="2" t="s">
        <v>4224</v>
      </c>
      <c r="G9468" s="5">
        <v>30</v>
      </c>
      <c r="H9468" s="5">
        <v>33.99</v>
      </c>
      <c r="I9468" s="5">
        <v>1019.7</v>
      </c>
      <c r="J9468" s="5">
        <v>218120.66999999995</v>
      </c>
      <c r="K9468" s="3" t="str" cm="1">
        <f t="array" ref="K9468">_xlfn.LET(_xlpm.d,UPPER(TRIM(CLEAN(SUBSTITUTE(F9468,CHAR(160),"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69" spans="2:11" hidden="1" x14ac:dyDescent="0.25">
      <c r="B9469" s="20">
        <v>45786</v>
      </c>
      <c r="C9469" s="2" t="s">
        <v>1</v>
      </c>
      <c r="D9469" s="2" t="s">
        <v>4266</v>
      </c>
      <c r="E9469" s="2" t="s">
        <v>41</v>
      </c>
      <c r="F9469" s="2" t="s">
        <v>4224</v>
      </c>
      <c r="G9469" s="5">
        <v>10</v>
      </c>
      <c r="H9469" s="5">
        <v>32.200000000000003</v>
      </c>
      <c r="I9469" s="5">
        <v>322</v>
      </c>
      <c r="J9469" s="5">
        <v>218442.66999999995</v>
      </c>
      <c r="K9469" s="3" t="str" cm="1">
        <f t="array" ref="K9469">_xlfn.LET(_xlpm.d,UPPER(TRIM(CLEAN(SUBSTITUTE(F9469,CHAR(160),"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70" spans="2:11" hidden="1" x14ac:dyDescent="0.25">
      <c r="B9470" s="20">
        <v>45790</v>
      </c>
      <c r="C9470" s="2" t="s">
        <v>1</v>
      </c>
      <c r="D9470" s="2" t="s">
        <v>1266</v>
      </c>
      <c r="E9470" s="2" t="s">
        <v>162</v>
      </c>
      <c r="F9470" s="2" t="s">
        <v>4224</v>
      </c>
      <c r="G9470" s="5">
        <v>15</v>
      </c>
      <c r="H9470" s="5">
        <v>33.99</v>
      </c>
      <c r="I9470" s="5">
        <v>509.85</v>
      </c>
      <c r="J9470" s="5">
        <v>218952.51999999996</v>
      </c>
      <c r="K9470" s="3" t="str" cm="1">
        <f t="array" ref="K9470">_xlfn.LET(_xlpm.d,UPPER(TRIM(CLEAN(SUBSTITUTE(F9470,CHAR(160),"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71" spans="2:11" hidden="1" x14ac:dyDescent="0.25">
      <c r="B9471" s="20">
        <v>45790</v>
      </c>
      <c r="C9471" s="2" t="s">
        <v>1</v>
      </c>
      <c r="D9471" s="2" t="s">
        <v>1892</v>
      </c>
      <c r="E9471" s="2" t="s">
        <v>143</v>
      </c>
      <c r="F9471" s="2" t="s">
        <v>4224</v>
      </c>
      <c r="G9471" s="5">
        <v>10</v>
      </c>
      <c r="H9471" s="5">
        <v>33.99</v>
      </c>
      <c r="I9471" s="5">
        <v>339.9</v>
      </c>
      <c r="J9471" s="5">
        <v>219292.41999999995</v>
      </c>
      <c r="K9471" s="3" t="str" cm="1">
        <f t="array" ref="K9471">_xlfn.LET(_xlpm.d,UPPER(TRIM(CLEAN(SUBSTITUTE(F9471,CHAR(160),"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72" spans="2:11" hidden="1" x14ac:dyDescent="0.25">
      <c r="B9472" s="20">
        <v>45790</v>
      </c>
      <c r="C9472" s="2" t="s">
        <v>1</v>
      </c>
      <c r="D9472" s="2" t="s">
        <v>986</v>
      </c>
      <c r="E9472" s="2" t="s">
        <v>234</v>
      </c>
      <c r="F9472" s="2" t="s">
        <v>4224</v>
      </c>
      <c r="G9472" s="5">
        <v>10</v>
      </c>
      <c r="H9472" s="5">
        <v>33.99</v>
      </c>
      <c r="I9472" s="5">
        <v>339.9</v>
      </c>
      <c r="J9472" s="5">
        <v>219632.31999999995</v>
      </c>
      <c r="K9472" s="3" t="str" cm="1">
        <f t="array" ref="K9472">_xlfn.LET(_xlpm.d,UPPER(TRIM(CLEAN(SUBSTITUTE(F9472,CHAR(160),"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73" spans="2:11" hidden="1" x14ac:dyDescent="0.25">
      <c r="B9473" s="20">
        <v>45790</v>
      </c>
      <c r="C9473" s="2" t="s">
        <v>1</v>
      </c>
      <c r="D9473" s="2" t="s">
        <v>2855</v>
      </c>
      <c r="E9473" s="2" t="s">
        <v>266</v>
      </c>
      <c r="F9473" s="2" t="s">
        <v>4224</v>
      </c>
      <c r="G9473" s="5">
        <v>20</v>
      </c>
      <c r="H9473" s="5">
        <v>33.99</v>
      </c>
      <c r="I9473" s="5">
        <v>679.8</v>
      </c>
      <c r="J9473" s="5">
        <v>220312.11999999994</v>
      </c>
      <c r="K9473" s="3" t="str" cm="1">
        <f t="array" ref="K9473">_xlfn.LET(_xlpm.d,UPPER(TRIM(CLEAN(SUBSTITUTE(F9473,CHAR(160),"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74" spans="2:11" hidden="1" x14ac:dyDescent="0.25">
      <c r="B9474" s="20">
        <v>45790</v>
      </c>
      <c r="C9474" s="2" t="s">
        <v>1</v>
      </c>
      <c r="D9474" s="2" t="s">
        <v>1894</v>
      </c>
      <c r="E9474" s="2" t="s">
        <v>61</v>
      </c>
      <c r="F9474" s="2" t="s">
        <v>4224</v>
      </c>
      <c r="G9474" s="5">
        <v>30</v>
      </c>
      <c r="H9474" s="5">
        <v>32.200000000000003</v>
      </c>
      <c r="I9474" s="5">
        <v>966</v>
      </c>
      <c r="J9474" s="5">
        <v>221278.11999999994</v>
      </c>
      <c r="K9474" s="3" t="str" cm="1">
        <f t="array" ref="K9474">_xlfn.LET(_xlpm.d,UPPER(TRIM(CLEAN(SUBSTITUTE(F9474,CHAR(160),"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75" spans="2:11" hidden="1" x14ac:dyDescent="0.25">
      <c r="B9475" s="20">
        <v>45791</v>
      </c>
      <c r="C9475" s="2" t="s">
        <v>1</v>
      </c>
      <c r="D9475" s="2" t="s">
        <v>2856</v>
      </c>
      <c r="E9475" s="2" t="s">
        <v>141</v>
      </c>
      <c r="F9475" s="2" t="s">
        <v>4224</v>
      </c>
      <c r="G9475" s="5">
        <v>15</v>
      </c>
      <c r="H9475" s="5">
        <v>33.99</v>
      </c>
      <c r="I9475" s="5">
        <v>509.85</v>
      </c>
      <c r="J9475" s="5">
        <v>221787.96999999994</v>
      </c>
      <c r="K9475" s="3" t="str" cm="1">
        <f t="array" ref="K9475">_xlfn.LET(_xlpm.d,UPPER(TRIM(CLEAN(SUBSTITUTE(F9475,CHAR(160),"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76" spans="2:11" hidden="1" x14ac:dyDescent="0.25">
      <c r="B9476" s="20">
        <v>45791</v>
      </c>
      <c r="C9476" s="2" t="s">
        <v>1</v>
      </c>
      <c r="D9476" s="2" t="s">
        <v>1895</v>
      </c>
      <c r="E9476" s="2" t="s">
        <v>730</v>
      </c>
      <c r="F9476" s="2" t="s">
        <v>4224</v>
      </c>
      <c r="G9476" s="5">
        <v>45</v>
      </c>
      <c r="H9476" s="5">
        <v>33.99</v>
      </c>
      <c r="I9476" s="5">
        <v>1529.55</v>
      </c>
      <c r="J9476" s="5">
        <v>223317.51999999993</v>
      </c>
      <c r="K9476" s="3" t="str" cm="1">
        <f t="array" ref="K9476">_xlfn.LET(_xlpm.d,UPPER(TRIM(CLEAN(SUBSTITUTE(F9476,CHAR(160),"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77" spans="2:11" hidden="1" x14ac:dyDescent="0.25">
      <c r="B9477" s="20">
        <v>45791</v>
      </c>
      <c r="C9477" s="2" t="s">
        <v>1</v>
      </c>
      <c r="D9477" s="2" t="s">
        <v>1896</v>
      </c>
      <c r="E9477" s="2" t="s">
        <v>1634</v>
      </c>
      <c r="F9477" s="2" t="s">
        <v>4224</v>
      </c>
      <c r="G9477" s="5">
        <v>20</v>
      </c>
      <c r="H9477" s="5">
        <v>33.99</v>
      </c>
      <c r="I9477" s="5">
        <v>679.8</v>
      </c>
      <c r="J9477" s="5">
        <v>223997.31999999992</v>
      </c>
      <c r="K9477" s="3" t="str" cm="1">
        <f t="array" ref="K9477">_xlfn.LET(_xlpm.d,UPPER(TRIM(CLEAN(SUBSTITUTE(F9477,CHAR(160),"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78" spans="2:11" hidden="1" x14ac:dyDescent="0.25">
      <c r="B9478" s="20">
        <v>45792</v>
      </c>
      <c r="C9478" s="2" t="s">
        <v>1</v>
      </c>
      <c r="D9478" s="2" t="s">
        <v>1416</v>
      </c>
      <c r="E9478" s="2" t="s">
        <v>180</v>
      </c>
      <c r="F9478" s="2" t="s">
        <v>4224</v>
      </c>
      <c r="G9478" s="5">
        <v>20</v>
      </c>
      <c r="H9478" s="5">
        <v>31.85</v>
      </c>
      <c r="I9478" s="5">
        <v>637</v>
      </c>
      <c r="J9478" s="5">
        <v>224634.31999999992</v>
      </c>
      <c r="K9478" s="3" t="str" cm="1">
        <f t="array" ref="K9478">_xlfn.LET(_xlpm.d,UPPER(TRIM(CLEAN(SUBSTITUTE(F9478,CHAR(160),"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79" spans="2:11" hidden="1" x14ac:dyDescent="0.25">
      <c r="B9479" s="20">
        <v>45793</v>
      </c>
      <c r="C9479" s="2" t="s">
        <v>1</v>
      </c>
      <c r="D9479" s="2" t="s">
        <v>549</v>
      </c>
      <c r="E9479" s="2" t="s">
        <v>195</v>
      </c>
      <c r="F9479" s="2" t="s">
        <v>4224</v>
      </c>
      <c r="G9479" s="5">
        <v>30</v>
      </c>
      <c r="H9479" s="5">
        <v>33.99</v>
      </c>
      <c r="I9479" s="5">
        <v>1019.7</v>
      </c>
      <c r="J9479" s="5">
        <v>225654.01999999993</v>
      </c>
      <c r="K9479" s="3" t="str" cm="1">
        <f t="array" ref="K9479">_xlfn.LET(_xlpm.d,UPPER(TRIM(CLEAN(SUBSTITUTE(F9479,CHAR(160),"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80" spans="2:11" hidden="1" x14ac:dyDescent="0.25">
      <c r="B9480" s="20">
        <v>45797</v>
      </c>
      <c r="C9480" s="2" t="s">
        <v>1</v>
      </c>
      <c r="D9480" s="2" t="s">
        <v>551</v>
      </c>
      <c r="E9480" s="2" t="s">
        <v>156</v>
      </c>
      <c r="F9480" s="2" t="s">
        <v>4224</v>
      </c>
      <c r="G9480" s="5">
        <v>20</v>
      </c>
      <c r="H9480" s="5">
        <v>33.99</v>
      </c>
      <c r="I9480" s="5">
        <v>679.8</v>
      </c>
      <c r="J9480" s="5">
        <v>226333.81999999992</v>
      </c>
      <c r="K9480" s="3" t="str" cm="1">
        <f t="array" ref="K9480">_xlfn.LET(_xlpm.d,UPPER(TRIM(CLEAN(SUBSTITUTE(F9480,CHAR(160),"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81" spans="2:11" hidden="1" x14ac:dyDescent="0.25">
      <c r="B9481" s="20">
        <v>45797</v>
      </c>
      <c r="C9481" s="2" t="s">
        <v>1</v>
      </c>
      <c r="D9481" s="2" t="s">
        <v>1420</v>
      </c>
      <c r="E9481" s="2" t="s">
        <v>147</v>
      </c>
      <c r="F9481" s="2" t="s">
        <v>4224</v>
      </c>
      <c r="G9481" s="5">
        <v>25</v>
      </c>
      <c r="H9481" s="5">
        <v>33.99</v>
      </c>
      <c r="I9481" s="5">
        <v>849.75</v>
      </c>
      <c r="J9481" s="5">
        <v>227183.56999999992</v>
      </c>
      <c r="K9481" s="3" t="str" cm="1">
        <f t="array" ref="K9481">_xlfn.LET(_xlpm.d,UPPER(TRIM(CLEAN(SUBSTITUTE(F9481,CHAR(160),"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82" spans="2:11" hidden="1" x14ac:dyDescent="0.25">
      <c r="B9482" s="20">
        <v>45797</v>
      </c>
      <c r="C9482" s="2" t="s">
        <v>1</v>
      </c>
      <c r="D9482" s="2" t="s">
        <v>552</v>
      </c>
      <c r="E9482" s="2" t="s">
        <v>143</v>
      </c>
      <c r="F9482" s="2" t="s">
        <v>4224</v>
      </c>
      <c r="G9482" s="5">
        <v>25</v>
      </c>
      <c r="H9482" s="5">
        <v>33.99</v>
      </c>
      <c r="I9482" s="5">
        <v>849.75</v>
      </c>
      <c r="J9482" s="5">
        <v>228033.31999999992</v>
      </c>
      <c r="K9482" s="3" t="str" cm="1">
        <f t="array" ref="K9482">_xlfn.LET(_xlpm.d,UPPER(TRIM(CLEAN(SUBSTITUTE(F9482,CHAR(160),"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83" spans="2:11" hidden="1" x14ac:dyDescent="0.25">
      <c r="B9483" s="20">
        <v>45797</v>
      </c>
      <c r="C9483" s="2" t="s">
        <v>1</v>
      </c>
      <c r="D9483" s="2" t="s">
        <v>2864</v>
      </c>
      <c r="E9483" s="2" t="s">
        <v>234</v>
      </c>
      <c r="F9483" s="2" t="s">
        <v>4224</v>
      </c>
      <c r="G9483" s="5">
        <v>5</v>
      </c>
      <c r="H9483" s="5">
        <v>33.99</v>
      </c>
      <c r="I9483" s="5">
        <v>169.95</v>
      </c>
      <c r="J9483" s="5">
        <v>228203.26999999993</v>
      </c>
      <c r="K9483" s="3" t="str" cm="1">
        <f t="array" ref="K9483">_xlfn.LET(_xlpm.d,UPPER(TRIM(CLEAN(SUBSTITUTE(F9483,CHAR(160),"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84" spans="2:11" hidden="1" x14ac:dyDescent="0.25">
      <c r="B9484" s="20">
        <v>45797</v>
      </c>
      <c r="C9484" s="2" t="s">
        <v>1</v>
      </c>
      <c r="D9484" s="2" t="s">
        <v>553</v>
      </c>
      <c r="E9484" s="2" t="s">
        <v>141</v>
      </c>
      <c r="F9484" s="2" t="s">
        <v>4224</v>
      </c>
      <c r="G9484" s="5">
        <v>20</v>
      </c>
      <c r="H9484" s="5">
        <v>33.99</v>
      </c>
      <c r="I9484" s="5">
        <v>679.8</v>
      </c>
      <c r="J9484" s="5">
        <v>228883.06999999992</v>
      </c>
      <c r="K9484" s="3" t="str" cm="1">
        <f t="array" ref="K9484">_xlfn.LET(_xlpm.d,UPPER(TRIM(CLEAN(SUBSTITUTE(F9484,CHAR(160),"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85" spans="2:11" hidden="1" x14ac:dyDescent="0.25">
      <c r="B9485" s="20">
        <v>45797</v>
      </c>
      <c r="C9485" s="2" t="s">
        <v>1</v>
      </c>
      <c r="D9485" s="2" t="s">
        <v>2865</v>
      </c>
      <c r="E9485" s="2" t="s">
        <v>261</v>
      </c>
      <c r="F9485" s="2" t="s">
        <v>4224</v>
      </c>
      <c r="G9485" s="5">
        <v>8</v>
      </c>
      <c r="H9485" s="5">
        <v>33.99</v>
      </c>
      <c r="I9485" s="5">
        <v>271.92</v>
      </c>
      <c r="J9485" s="5">
        <v>229154.98999999993</v>
      </c>
      <c r="K9485" s="3" t="str" cm="1">
        <f t="array" ref="K9485">_xlfn.LET(_xlpm.d,UPPER(TRIM(CLEAN(SUBSTITUTE(F9485,CHAR(160),"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86" spans="2:11" hidden="1" x14ac:dyDescent="0.25">
      <c r="B9486" s="20">
        <v>45797</v>
      </c>
      <c r="C9486" s="2" t="s">
        <v>1</v>
      </c>
      <c r="D9486" s="2" t="s">
        <v>1904</v>
      </c>
      <c r="E9486" s="2" t="s">
        <v>730</v>
      </c>
      <c r="F9486" s="2" t="s">
        <v>4224</v>
      </c>
      <c r="G9486" s="5">
        <v>10</v>
      </c>
      <c r="H9486" s="5">
        <v>33.99</v>
      </c>
      <c r="I9486" s="5">
        <v>339.9</v>
      </c>
      <c r="J9486" s="5">
        <v>229494.88999999993</v>
      </c>
      <c r="K9486" s="3" t="str" cm="1">
        <f t="array" ref="K9486">_xlfn.LET(_xlpm.d,UPPER(TRIM(CLEAN(SUBSTITUTE(F9486,CHAR(160),"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87" spans="2:11" hidden="1" x14ac:dyDescent="0.25">
      <c r="B9487" s="20">
        <v>45797</v>
      </c>
      <c r="C9487" s="2" t="s">
        <v>1</v>
      </c>
      <c r="D9487" s="2" t="s">
        <v>1905</v>
      </c>
      <c r="E9487" s="2" t="s">
        <v>50</v>
      </c>
      <c r="F9487" s="2" t="s">
        <v>4224</v>
      </c>
      <c r="G9487" s="5">
        <v>40</v>
      </c>
      <c r="H9487" s="5">
        <v>30.5</v>
      </c>
      <c r="I9487" s="5">
        <v>1220</v>
      </c>
      <c r="J9487" s="5">
        <v>230714.88999999993</v>
      </c>
      <c r="K9487" s="3" t="str" cm="1">
        <f t="array" ref="K9487">_xlfn.LET(_xlpm.d,UPPER(TRIM(CLEAN(SUBSTITUTE(F9487,CHAR(160),"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88" spans="2:11" hidden="1" x14ac:dyDescent="0.25">
      <c r="B9488" s="20">
        <v>45799</v>
      </c>
      <c r="C9488" s="2" t="s">
        <v>1</v>
      </c>
      <c r="D9488" s="2" t="s">
        <v>554</v>
      </c>
      <c r="E9488" s="2" t="s">
        <v>168</v>
      </c>
      <c r="F9488" s="2" t="s">
        <v>4224</v>
      </c>
      <c r="G9488" s="5">
        <v>25</v>
      </c>
      <c r="H9488" s="5">
        <v>33.99</v>
      </c>
      <c r="I9488" s="5">
        <v>849.75</v>
      </c>
      <c r="J9488" s="5">
        <v>231564.63999999993</v>
      </c>
      <c r="K9488" s="3" t="str" cm="1">
        <f t="array" ref="K9488">_xlfn.LET(_xlpm.d,UPPER(TRIM(CLEAN(SUBSTITUTE(F9488,CHAR(160),"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89" spans="2:11" hidden="1" x14ac:dyDescent="0.25">
      <c r="B9489" s="20">
        <v>45799</v>
      </c>
      <c r="C9489" s="2" t="s">
        <v>1</v>
      </c>
      <c r="D9489" s="2" t="s">
        <v>555</v>
      </c>
      <c r="E9489" s="2" t="s">
        <v>135</v>
      </c>
      <c r="F9489" s="2" t="s">
        <v>4224</v>
      </c>
      <c r="G9489" s="5">
        <v>35</v>
      </c>
      <c r="H9489" s="5">
        <v>33.99</v>
      </c>
      <c r="I9489" s="5">
        <v>1189.6500000000001</v>
      </c>
      <c r="J9489" s="5">
        <v>232754.28999999992</v>
      </c>
      <c r="K9489" s="3" t="str" cm="1">
        <f t="array" ref="K9489">_xlfn.LET(_xlpm.d,UPPER(TRIM(CLEAN(SUBSTITUTE(F9489,CHAR(160),"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90" spans="2:11" hidden="1" x14ac:dyDescent="0.25">
      <c r="B9490" s="20">
        <v>45799</v>
      </c>
      <c r="C9490" s="2" t="s">
        <v>1</v>
      </c>
      <c r="D9490" s="2" t="s">
        <v>556</v>
      </c>
      <c r="E9490" s="2" t="s">
        <v>305</v>
      </c>
      <c r="F9490" s="2" t="s">
        <v>4224</v>
      </c>
      <c r="G9490" s="5">
        <v>50</v>
      </c>
      <c r="H9490" s="5">
        <v>33.99</v>
      </c>
      <c r="I9490" s="5">
        <v>1699.5</v>
      </c>
      <c r="J9490" s="5">
        <v>234453.78999999992</v>
      </c>
      <c r="K9490" s="3" t="str" cm="1">
        <f t="array" ref="K9490">_xlfn.LET(_xlpm.d,UPPER(TRIM(CLEAN(SUBSTITUTE(F9490,CHAR(160),"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91" spans="2:11" hidden="1" x14ac:dyDescent="0.25">
      <c r="B9491" s="20">
        <v>45800</v>
      </c>
      <c r="C9491" s="2" t="s">
        <v>1</v>
      </c>
      <c r="D9491" s="2" t="s">
        <v>1424</v>
      </c>
      <c r="E9491" s="2" t="s">
        <v>243</v>
      </c>
      <c r="F9491" s="2" t="s">
        <v>4224</v>
      </c>
      <c r="G9491" s="5">
        <v>10</v>
      </c>
      <c r="H9491" s="5">
        <v>33.99</v>
      </c>
      <c r="I9491" s="5">
        <v>339.9</v>
      </c>
      <c r="J9491" s="5">
        <v>234793.68999999992</v>
      </c>
      <c r="K9491" s="3" t="str" cm="1">
        <f t="array" ref="K9491">_xlfn.LET(_xlpm.d,UPPER(TRIM(CLEAN(SUBSTITUTE(F9491,CHAR(160),"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92" spans="2:11" hidden="1" x14ac:dyDescent="0.25">
      <c r="B9492" s="20">
        <v>45800</v>
      </c>
      <c r="C9492" s="2" t="s">
        <v>1</v>
      </c>
      <c r="D9492" s="2" t="s">
        <v>2873</v>
      </c>
      <c r="E9492" s="2" t="s">
        <v>50</v>
      </c>
      <c r="F9492" s="2" t="s">
        <v>4224</v>
      </c>
      <c r="G9492" s="5">
        <v>50</v>
      </c>
      <c r="H9492" s="5">
        <v>30.5</v>
      </c>
      <c r="I9492" s="5">
        <v>1525</v>
      </c>
      <c r="J9492" s="5">
        <v>236318.68999999992</v>
      </c>
      <c r="K9492" s="3" t="str" cm="1">
        <f t="array" ref="K9492">_xlfn.LET(_xlpm.d,UPPER(TRIM(CLEAN(SUBSTITUTE(F9492,CHAR(160),"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93" spans="2:11" hidden="1" x14ac:dyDescent="0.25">
      <c r="B9493" s="20">
        <v>45800</v>
      </c>
      <c r="C9493" s="2" t="s">
        <v>1</v>
      </c>
      <c r="D9493" s="2" t="s">
        <v>780</v>
      </c>
      <c r="E9493" s="2" t="s">
        <v>43</v>
      </c>
      <c r="F9493" s="2" t="s">
        <v>4224</v>
      </c>
      <c r="G9493" s="5">
        <v>15</v>
      </c>
      <c r="H9493" s="5">
        <v>27.65</v>
      </c>
      <c r="I9493" s="5">
        <v>414.75</v>
      </c>
      <c r="J9493" s="5">
        <v>236733.43999999992</v>
      </c>
      <c r="K9493" s="3" t="str" cm="1">
        <f t="array" ref="K9493">_xlfn.LET(_xlpm.d,UPPER(TRIM(CLEAN(SUBSTITUTE(F9493,CHAR(160),"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94" spans="2:11" hidden="1" x14ac:dyDescent="0.25">
      <c r="B9494" s="20">
        <v>45800</v>
      </c>
      <c r="C9494" s="2" t="s">
        <v>1</v>
      </c>
      <c r="D9494" s="2" t="s">
        <v>781</v>
      </c>
      <c r="E9494" s="2" t="s">
        <v>64</v>
      </c>
      <c r="F9494" s="2" t="s">
        <v>4224</v>
      </c>
      <c r="G9494" s="5">
        <v>6</v>
      </c>
      <c r="H9494" s="5">
        <v>21.8</v>
      </c>
      <c r="I9494" s="5">
        <v>130.80000000000001</v>
      </c>
      <c r="J9494" s="5">
        <v>236864.2399999999</v>
      </c>
      <c r="K9494" s="3" t="str" cm="1">
        <f t="array" ref="K9494">_xlfn.LET(_xlpm.d,UPPER(TRIM(CLEAN(SUBSTITUTE(F9494,CHAR(160),"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95" spans="2:11" hidden="1" x14ac:dyDescent="0.25">
      <c r="B9495" s="20">
        <v>45800</v>
      </c>
      <c r="C9495" s="2" t="s">
        <v>1</v>
      </c>
      <c r="D9495" s="2" t="s">
        <v>2874</v>
      </c>
      <c r="E9495" s="2" t="s">
        <v>170</v>
      </c>
      <c r="F9495" s="2" t="s">
        <v>4224</v>
      </c>
      <c r="G9495" s="5">
        <v>40</v>
      </c>
      <c r="H9495" s="5">
        <v>33.99</v>
      </c>
      <c r="I9495" s="5">
        <v>1359.6</v>
      </c>
      <c r="J9495" s="5">
        <v>238223.83999999991</v>
      </c>
      <c r="K9495" s="3" t="str" cm="1">
        <f t="array" ref="K9495">_xlfn.LET(_xlpm.d,UPPER(TRIM(CLEAN(SUBSTITUTE(F9495,CHAR(160),"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96" spans="2:11" hidden="1" x14ac:dyDescent="0.25">
      <c r="B9496" s="20">
        <v>45800</v>
      </c>
      <c r="C9496" s="2" t="s">
        <v>1</v>
      </c>
      <c r="D9496" s="2" t="s">
        <v>559</v>
      </c>
      <c r="E9496" s="2" t="s">
        <v>224</v>
      </c>
      <c r="F9496" s="2" t="s">
        <v>4224</v>
      </c>
      <c r="G9496" s="5">
        <v>10</v>
      </c>
      <c r="H9496" s="5">
        <v>33.99</v>
      </c>
      <c r="I9496" s="5">
        <v>339.9</v>
      </c>
      <c r="J9496" s="5">
        <v>238563.7399999999</v>
      </c>
      <c r="K9496" s="3" t="str" cm="1">
        <f t="array" ref="K9496">_xlfn.LET(_xlpm.d,UPPER(TRIM(CLEAN(SUBSTITUTE(F9496,CHAR(160),"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97" spans="2:11" hidden="1" x14ac:dyDescent="0.25">
      <c r="B9497" s="20">
        <v>45804</v>
      </c>
      <c r="C9497" s="2" t="s">
        <v>1</v>
      </c>
      <c r="D9497" s="2" t="s">
        <v>1910</v>
      </c>
      <c r="E9497" s="2" t="s">
        <v>234</v>
      </c>
      <c r="F9497" s="2" t="s">
        <v>4224</v>
      </c>
      <c r="G9497" s="5">
        <v>15</v>
      </c>
      <c r="H9497" s="5">
        <v>33.99</v>
      </c>
      <c r="I9497" s="5">
        <v>509.85</v>
      </c>
      <c r="J9497" s="5">
        <v>239073.58999999991</v>
      </c>
      <c r="K9497" s="3" t="str" cm="1">
        <f t="array" ref="K9497">_xlfn.LET(_xlpm.d,UPPER(TRIM(CLEAN(SUBSTITUTE(F9497,CHAR(160),"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98" spans="2:11" hidden="1" x14ac:dyDescent="0.25">
      <c r="B9498" s="20">
        <v>45804</v>
      </c>
      <c r="C9498" s="2" t="s">
        <v>1</v>
      </c>
      <c r="D9498" s="2" t="s">
        <v>2879</v>
      </c>
      <c r="E9498" s="2" t="s">
        <v>6</v>
      </c>
      <c r="F9498" s="2" t="s">
        <v>4224</v>
      </c>
      <c r="G9498" s="5">
        <v>30</v>
      </c>
      <c r="H9498" s="5">
        <v>32.200000000000003</v>
      </c>
      <c r="I9498" s="5">
        <v>966</v>
      </c>
      <c r="J9498" s="5">
        <v>240039.58999999991</v>
      </c>
      <c r="K9498" s="3" t="str" cm="1">
        <f t="array" ref="K9498">_xlfn.LET(_xlpm.d,UPPER(TRIM(CLEAN(SUBSTITUTE(F9498,CHAR(160),"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499" spans="2:11" hidden="1" x14ac:dyDescent="0.25">
      <c r="B9499" s="20">
        <v>45805</v>
      </c>
      <c r="C9499" s="2" t="s">
        <v>1</v>
      </c>
      <c r="D9499" s="2" t="s">
        <v>2884</v>
      </c>
      <c r="E9499" s="2" t="s">
        <v>263</v>
      </c>
      <c r="F9499" s="2" t="s">
        <v>4224</v>
      </c>
      <c r="G9499" s="5">
        <v>20</v>
      </c>
      <c r="H9499" s="5">
        <v>33.99</v>
      </c>
      <c r="I9499" s="5">
        <v>679.8</v>
      </c>
      <c r="J9499" s="5">
        <v>240719.3899999999</v>
      </c>
      <c r="K9499" s="3" t="str" cm="1">
        <f t="array" ref="K9499">_xlfn.LET(_xlpm.d,UPPER(TRIM(CLEAN(SUBSTITUTE(F9499,CHAR(160),"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00" spans="2:11" hidden="1" x14ac:dyDescent="0.25">
      <c r="B9500" s="20">
        <v>45806</v>
      </c>
      <c r="C9500" s="2" t="s">
        <v>1</v>
      </c>
      <c r="D9500" s="2" t="s">
        <v>1913</v>
      </c>
      <c r="E9500" s="2" t="s">
        <v>268</v>
      </c>
      <c r="F9500" s="2" t="s">
        <v>4224</v>
      </c>
      <c r="G9500" s="5">
        <v>5</v>
      </c>
      <c r="H9500" s="5">
        <v>33.99</v>
      </c>
      <c r="I9500" s="5">
        <v>169.95</v>
      </c>
      <c r="J9500" s="5">
        <v>240889.33999999991</v>
      </c>
      <c r="K9500" s="3" t="str" cm="1">
        <f t="array" ref="K9500">_xlfn.LET(_xlpm.d,UPPER(TRIM(CLEAN(SUBSTITUTE(F9500,CHAR(160),"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01" spans="2:11" hidden="1" x14ac:dyDescent="0.25">
      <c r="B9501" s="20">
        <v>45806</v>
      </c>
      <c r="C9501" s="2" t="s">
        <v>1</v>
      </c>
      <c r="D9501" s="2" t="s">
        <v>4267</v>
      </c>
      <c r="E9501" s="2" t="s">
        <v>248</v>
      </c>
      <c r="F9501" s="2" t="s">
        <v>4224</v>
      </c>
      <c r="G9501" s="5">
        <v>25</v>
      </c>
      <c r="H9501" s="5">
        <v>33.99</v>
      </c>
      <c r="I9501" s="5">
        <v>849.75</v>
      </c>
      <c r="J9501" s="5">
        <v>241739.08999999991</v>
      </c>
      <c r="K9501" s="3" t="str" cm="1">
        <f t="array" ref="K9501">_xlfn.LET(_xlpm.d,UPPER(TRIM(CLEAN(SUBSTITUTE(F9501,CHAR(160),"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02" spans="2:11" hidden="1" x14ac:dyDescent="0.25">
      <c r="B9502" s="20">
        <v>45807</v>
      </c>
      <c r="C9502" s="2" t="s">
        <v>1</v>
      </c>
      <c r="D9502" s="2" t="s">
        <v>568</v>
      </c>
      <c r="E9502" s="2" t="s">
        <v>243</v>
      </c>
      <c r="F9502" s="2" t="s">
        <v>4224</v>
      </c>
      <c r="G9502" s="5">
        <v>10</v>
      </c>
      <c r="H9502" s="5">
        <v>33.99</v>
      </c>
      <c r="I9502" s="5">
        <v>339.9</v>
      </c>
      <c r="J9502" s="5">
        <v>242078.9899999999</v>
      </c>
      <c r="K9502" s="3" t="str" cm="1">
        <f t="array" ref="K9502">_xlfn.LET(_xlpm.d,UPPER(TRIM(CLEAN(SUBSTITUTE(F9502,CHAR(160),"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03" spans="2:11" hidden="1" x14ac:dyDescent="0.25">
      <c r="B9503" s="20">
        <v>45807</v>
      </c>
      <c r="C9503" s="2" t="s">
        <v>1</v>
      </c>
      <c r="D9503" s="2" t="s">
        <v>1544</v>
      </c>
      <c r="E9503" s="2" t="s">
        <v>154</v>
      </c>
      <c r="F9503" s="2" t="s">
        <v>4224</v>
      </c>
      <c r="G9503" s="5">
        <v>10</v>
      </c>
      <c r="H9503" s="5">
        <v>33.99</v>
      </c>
      <c r="I9503" s="5">
        <v>339.9</v>
      </c>
      <c r="J9503" s="5">
        <v>242418.8899999999</v>
      </c>
      <c r="K9503" s="3" t="str" cm="1">
        <f t="array" ref="K9503">_xlfn.LET(_xlpm.d,UPPER(TRIM(CLEAN(SUBSTITUTE(F9503,CHAR(160),"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04" spans="2:11" hidden="1" x14ac:dyDescent="0.25">
      <c r="B9504" s="20">
        <v>45811</v>
      </c>
      <c r="C9504" s="2" t="s">
        <v>1</v>
      </c>
      <c r="D9504" s="2" t="s">
        <v>572</v>
      </c>
      <c r="E9504" s="2" t="s">
        <v>276</v>
      </c>
      <c r="F9504" s="2" t="s">
        <v>4224</v>
      </c>
      <c r="G9504" s="5">
        <v>10</v>
      </c>
      <c r="H9504" s="5">
        <v>33.99</v>
      </c>
      <c r="I9504" s="5">
        <v>339.9</v>
      </c>
      <c r="J9504" s="5">
        <v>242758.78999999989</v>
      </c>
      <c r="K9504" s="3" t="str" cm="1">
        <f t="array" ref="K9504">_xlfn.LET(_xlpm.d,UPPER(TRIM(CLEAN(SUBSTITUTE(F9504,CHAR(160),"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05" spans="2:11" hidden="1" x14ac:dyDescent="0.25">
      <c r="B9505" s="20">
        <v>45811</v>
      </c>
      <c r="C9505" s="2" t="s">
        <v>1</v>
      </c>
      <c r="D9505" s="2" t="s">
        <v>573</v>
      </c>
      <c r="E9505" s="2" t="s">
        <v>147</v>
      </c>
      <c r="F9505" s="2" t="s">
        <v>4224</v>
      </c>
      <c r="G9505" s="5">
        <v>25</v>
      </c>
      <c r="H9505" s="5">
        <v>33.99</v>
      </c>
      <c r="I9505" s="5">
        <v>849.75</v>
      </c>
      <c r="J9505" s="5">
        <v>243608.53999999989</v>
      </c>
      <c r="K9505" s="3" t="str" cm="1">
        <f t="array" ref="K9505">_xlfn.LET(_xlpm.d,UPPER(TRIM(CLEAN(SUBSTITUTE(F9505,CHAR(160),"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06" spans="2:11" hidden="1" x14ac:dyDescent="0.25">
      <c r="B9506" s="20">
        <v>45811</v>
      </c>
      <c r="C9506" s="2" t="s">
        <v>1</v>
      </c>
      <c r="D9506" s="2" t="s">
        <v>1919</v>
      </c>
      <c r="E9506" s="2" t="s">
        <v>214</v>
      </c>
      <c r="F9506" s="2" t="s">
        <v>4224</v>
      </c>
      <c r="G9506" s="5">
        <v>15</v>
      </c>
      <c r="H9506" s="5">
        <v>33.99</v>
      </c>
      <c r="I9506" s="5">
        <v>509.85</v>
      </c>
      <c r="J9506" s="5">
        <v>244118.3899999999</v>
      </c>
      <c r="K9506" s="3" t="str" cm="1">
        <f t="array" ref="K9506">_xlfn.LET(_xlpm.d,UPPER(TRIM(CLEAN(SUBSTITUTE(F9506,CHAR(160),"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07" spans="2:11" hidden="1" x14ac:dyDescent="0.25">
      <c r="B9507" s="20">
        <v>45811</v>
      </c>
      <c r="C9507" s="2" t="s">
        <v>1</v>
      </c>
      <c r="D9507" s="2" t="s">
        <v>1545</v>
      </c>
      <c r="E9507" s="2" t="s">
        <v>141</v>
      </c>
      <c r="F9507" s="2" t="s">
        <v>4224</v>
      </c>
      <c r="G9507" s="5">
        <v>10</v>
      </c>
      <c r="H9507" s="5">
        <v>33.99</v>
      </c>
      <c r="I9507" s="5">
        <v>339.9</v>
      </c>
      <c r="J9507" s="5">
        <v>244458.28999999989</v>
      </c>
      <c r="K9507" s="3" t="str" cm="1">
        <f t="array" ref="K9507">_xlfn.LET(_xlpm.d,UPPER(TRIM(CLEAN(SUBSTITUTE(F9507,CHAR(160),"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08" spans="2:11" hidden="1" x14ac:dyDescent="0.25">
      <c r="B9508" s="20">
        <v>45813</v>
      </c>
      <c r="C9508" s="2" t="s">
        <v>1</v>
      </c>
      <c r="D9508" s="2" t="s">
        <v>578</v>
      </c>
      <c r="E9508" s="2" t="s">
        <v>135</v>
      </c>
      <c r="F9508" s="2" t="s">
        <v>4224</v>
      </c>
      <c r="G9508" s="5">
        <v>20</v>
      </c>
      <c r="H9508" s="5">
        <v>33.99</v>
      </c>
      <c r="I9508" s="5">
        <v>679.8</v>
      </c>
      <c r="J9508" s="5">
        <v>245138.08999999988</v>
      </c>
      <c r="K9508" s="3" t="str" cm="1">
        <f t="array" ref="K9508">_xlfn.LET(_xlpm.d,UPPER(TRIM(CLEAN(SUBSTITUTE(F9508,CHAR(160),"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09" spans="2:11" hidden="1" x14ac:dyDescent="0.25">
      <c r="B9509" s="20">
        <v>45814</v>
      </c>
      <c r="C9509" s="2" t="s">
        <v>1</v>
      </c>
      <c r="D9509" s="2" t="s">
        <v>2899</v>
      </c>
      <c r="E9509" s="2" t="s">
        <v>154</v>
      </c>
      <c r="F9509" s="2" t="s">
        <v>4224</v>
      </c>
      <c r="G9509" s="5">
        <v>10</v>
      </c>
      <c r="H9509" s="5">
        <v>33.99</v>
      </c>
      <c r="I9509" s="5">
        <v>339.9</v>
      </c>
      <c r="J9509" s="5">
        <v>245477.98999999987</v>
      </c>
      <c r="K9509" s="3" t="str" cm="1">
        <f t="array" ref="K9509">_xlfn.LET(_xlpm.d,UPPER(TRIM(CLEAN(SUBSTITUTE(F9509,CHAR(160),"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10" spans="2:11" hidden="1" x14ac:dyDescent="0.25">
      <c r="B9510" s="20">
        <v>45814</v>
      </c>
      <c r="C9510" s="2" t="s">
        <v>1</v>
      </c>
      <c r="D9510" s="2" t="s">
        <v>582</v>
      </c>
      <c r="E9510" s="2" t="s">
        <v>243</v>
      </c>
      <c r="F9510" s="2" t="s">
        <v>4224</v>
      </c>
      <c r="G9510" s="5">
        <v>12</v>
      </c>
      <c r="H9510" s="5">
        <v>33.99</v>
      </c>
      <c r="I9510" s="5">
        <v>407.88</v>
      </c>
      <c r="J9510" s="5">
        <v>245885.86999999988</v>
      </c>
      <c r="K9510" s="3" t="str" cm="1">
        <f t="array" ref="K9510">_xlfn.LET(_xlpm.d,UPPER(TRIM(CLEAN(SUBSTITUTE(F9510,CHAR(160),"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11" spans="2:11" hidden="1" x14ac:dyDescent="0.25">
      <c r="B9511" s="20">
        <v>45814</v>
      </c>
      <c r="C9511" s="2" t="s">
        <v>1</v>
      </c>
      <c r="D9511" s="2" t="s">
        <v>789</v>
      </c>
      <c r="E9511" s="2" t="s">
        <v>43</v>
      </c>
      <c r="F9511" s="2" t="s">
        <v>4224</v>
      </c>
      <c r="G9511" s="5">
        <v>20</v>
      </c>
      <c r="H9511" s="5">
        <v>27.65</v>
      </c>
      <c r="I9511" s="5">
        <v>553</v>
      </c>
      <c r="J9511" s="5">
        <v>246438.86999999988</v>
      </c>
      <c r="K9511" s="3" t="str" cm="1">
        <f t="array" ref="K9511">_xlfn.LET(_xlpm.d,UPPER(TRIM(CLEAN(SUBSTITUTE(F9511,CHAR(160),"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12" spans="2:11" hidden="1" x14ac:dyDescent="0.25">
      <c r="B9512" s="20">
        <v>45818</v>
      </c>
      <c r="C9512" s="2" t="s">
        <v>1</v>
      </c>
      <c r="D9512" s="2" t="s">
        <v>584</v>
      </c>
      <c r="E9512" s="2" t="s">
        <v>143</v>
      </c>
      <c r="F9512" s="2" t="s">
        <v>4224</v>
      </c>
      <c r="G9512" s="5">
        <v>20</v>
      </c>
      <c r="H9512" s="5">
        <v>33.99</v>
      </c>
      <c r="I9512" s="5">
        <v>679.8</v>
      </c>
      <c r="J9512" s="5">
        <v>247118.66999999987</v>
      </c>
      <c r="K9512" s="3" t="str" cm="1">
        <f t="array" ref="K9512">_xlfn.LET(_xlpm.d,UPPER(TRIM(CLEAN(SUBSTITUTE(F9512,CHAR(160),"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13" spans="2:11" hidden="1" x14ac:dyDescent="0.25">
      <c r="B9513" s="20">
        <v>45818</v>
      </c>
      <c r="C9513" s="2" t="s">
        <v>1</v>
      </c>
      <c r="D9513" s="2" t="s">
        <v>586</v>
      </c>
      <c r="E9513" s="2" t="s">
        <v>147</v>
      </c>
      <c r="F9513" s="2" t="s">
        <v>4224</v>
      </c>
      <c r="G9513" s="5">
        <v>15</v>
      </c>
      <c r="H9513" s="5">
        <v>33.99</v>
      </c>
      <c r="I9513" s="5">
        <v>509.85</v>
      </c>
      <c r="J9513" s="5">
        <v>247628.51999999987</v>
      </c>
      <c r="K9513" s="3" t="str" cm="1">
        <f t="array" ref="K9513">_xlfn.LET(_xlpm.d,UPPER(TRIM(CLEAN(SUBSTITUTE(F9513,CHAR(160),"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14" spans="2:11" hidden="1" x14ac:dyDescent="0.25">
      <c r="B9514" s="20">
        <v>45818</v>
      </c>
      <c r="C9514" s="2" t="s">
        <v>1</v>
      </c>
      <c r="D9514" s="2" t="s">
        <v>587</v>
      </c>
      <c r="E9514" s="2" t="s">
        <v>261</v>
      </c>
      <c r="F9514" s="2" t="s">
        <v>4224</v>
      </c>
      <c r="G9514" s="5">
        <v>19</v>
      </c>
      <c r="H9514" s="5">
        <v>33.99</v>
      </c>
      <c r="I9514" s="5">
        <v>645.80999999999995</v>
      </c>
      <c r="J9514" s="5">
        <v>248274.32999999987</v>
      </c>
      <c r="K9514" s="3" t="str" cm="1">
        <f t="array" ref="K9514">_xlfn.LET(_xlpm.d,UPPER(TRIM(CLEAN(SUBSTITUTE(F9514,CHAR(160),"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15" spans="2:11" hidden="1" x14ac:dyDescent="0.25">
      <c r="B9515" s="20">
        <v>45818</v>
      </c>
      <c r="C9515" s="2" t="s">
        <v>1</v>
      </c>
      <c r="D9515" s="2" t="s">
        <v>1429</v>
      </c>
      <c r="E9515" s="2" t="s">
        <v>141</v>
      </c>
      <c r="F9515" s="2" t="s">
        <v>4224</v>
      </c>
      <c r="G9515" s="5">
        <v>15</v>
      </c>
      <c r="H9515" s="5">
        <v>33.99</v>
      </c>
      <c r="I9515" s="5">
        <v>509.85</v>
      </c>
      <c r="J9515" s="5">
        <v>248784.17999999988</v>
      </c>
      <c r="K9515" s="3" t="str" cm="1">
        <f t="array" ref="K9515">_xlfn.LET(_xlpm.d,UPPER(TRIM(CLEAN(SUBSTITUTE(F9515,CHAR(160),"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16" spans="2:11" hidden="1" x14ac:dyDescent="0.25">
      <c r="B9516" s="20">
        <v>45818</v>
      </c>
      <c r="C9516" s="2" t="s">
        <v>1</v>
      </c>
      <c r="D9516" s="2" t="s">
        <v>1430</v>
      </c>
      <c r="E9516" s="2" t="s">
        <v>162</v>
      </c>
      <c r="F9516" s="2" t="s">
        <v>4224</v>
      </c>
      <c r="G9516" s="5">
        <v>10</v>
      </c>
      <c r="H9516" s="5">
        <v>33.99</v>
      </c>
      <c r="I9516" s="5">
        <v>339.9</v>
      </c>
      <c r="J9516" s="5">
        <v>249124.07999999987</v>
      </c>
      <c r="K9516" s="3" t="str" cm="1">
        <f t="array" ref="K9516">_xlfn.LET(_xlpm.d,UPPER(TRIM(CLEAN(SUBSTITUTE(F9516,CHAR(160),"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17" spans="2:11" hidden="1" x14ac:dyDescent="0.25">
      <c r="B9517" s="20">
        <v>45821</v>
      </c>
      <c r="C9517" s="2" t="s">
        <v>1</v>
      </c>
      <c r="D9517" s="2" t="s">
        <v>2905</v>
      </c>
      <c r="E9517" s="2" t="s">
        <v>195</v>
      </c>
      <c r="F9517" s="2" t="s">
        <v>4224</v>
      </c>
      <c r="G9517" s="5">
        <v>5</v>
      </c>
      <c r="H9517" s="5">
        <v>33.99</v>
      </c>
      <c r="I9517" s="5">
        <v>169.95</v>
      </c>
      <c r="J9517" s="5">
        <v>249294.02999999988</v>
      </c>
      <c r="K9517" s="3" t="str" cm="1">
        <f t="array" ref="K9517">_xlfn.LET(_xlpm.d,UPPER(TRIM(CLEAN(SUBSTITUTE(F9517,CHAR(160),"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18" spans="2:11" hidden="1" x14ac:dyDescent="0.25">
      <c r="B9518" s="20">
        <v>45825</v>
      </c>
      <c r="C9518" s="2" t="s">
        <v>1</v>
      </c>
      <c r="D9518" s="2" t="s">
        <v>2908</v>
      </c>
      <c r="E9518" s="2" t="s">
        <v>263</v>
      </c>
      <c r="F9518" s="2" t="s">
        <v>4224</v>
      </c>
      <c r="G9518" s="5">
        <v>10</v>
      </c>
      <c r="H9518" s="5">
        <v>33.99</v>
      </c>
      <c r="I9518" s="5">
        <v>339.9</v>
      </c>
      <c r="J9518" s="5">
        <v>249633.92999999988</v>
      </c>
      <c r="K9518" s="3" t="str" cm="1">
        <f t="array" ref="K9518">_xlfn.LET(_xlpm.d,UPPER(TRIM(CLEAN(SUBSTITUTE(F9518,CHAR(160),"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19" spans="2:11" hidden="1" x14ac:dyDescent="0.25">
      <c r="B9519" s="20">
        <v>45825</v>
      </c>
      <c r="C9519" s="2" t="s">
        <v>1</v>
      </c>
      <c r="D9519" s="2" t="s">
        <v>2909</v>
      </c>
      <c r="E9519" s="2" t="s">
        <v>248</v>
      </c>
      <c r="F9519" s="2" t="s">
        <v>4224</v>
      </c>
      <c r="G9519" s="5">
        <v>32</v>
      </c>
      <c r="H9519" s="5">
        <v>41.5</v>
      </c>
      <c r="I9519" s="5">
        <v>1328</v>
      </c>
      <c r="J9519" s="5">
        <v>250961.92999999988</v>
      </c>
      <c r="K9519" s="3" t="str" cm="1">
        <f t="array" ref="K9519">_xlfn.LET(_xlpm.d,UPPER(TRIM(CLEAN(SUBSTITUTE(F9519,CHAR(160),"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20" spans="2:11" hidden="1" x14ac:dyDescent="0.25">
      <c r="B9520" s="20">
        <v>45826</v>
      </c>
      <c r="C9520" s="2" t="s">
        <v>1</v>
      </c>
      <c r="D9520" s="2" t="s">
        <v>591</v>
      </c>
      <c r="E9520" s="2" t="s">
        <v>214</v>
      </c>
      <c r="F9520" s="2" t="s">
        <v>4224</v>
      </c>
      <c r="G9520" s="5">
        <v>5</v>
      </c>
      <c r="H9520" s="5">
        <v>33.99</v>
      </c>
      <c r="I9520" s="5">
        <v>169.95</v>
      </c>
      <c r="J9520" s="5">
        <v>251131.87999999989</v>
      </c>
      <c r="K9520" s="3" t="str" cm="1">
        <f t="array" ref="K9520">_xlfn.LET(_xlpm.d,UPPER(TRIM(CLEAN(SUBSTITUTE(F9520,CHAR(160),"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21" spans="2:11" hidden="1" x14ac:dyDescent="0.25">
      <c r="B9521" s="20">
        <v>45826</v>
      </c>
      <c r="C9521" s="2" t="s">
        <v>1</v>
      </c>
      <c r="D9521" s="2" t="s">
        <v>1229</v>
      </c>
      <c r="E9521" s="2" t="s">
        <v>273</v>
      </c>
      <c r="F9521" s="2" t="s">
        <v>4224</v>
      </c>
      <c r="G9521" s="5">
        <v>10</v>
      </c>
      <c r="H9521" s="5">
        <v>33.99</v>
      </c>
      <c r="I9521" s="5">
        <v>339.9</v>
      </c>
      <c r="J9521" s="5">
        <v>251471.77999999988</v>
      </c>
      <c r="K9521" s="3" t="str" cm="1">
        <f t="array" ref="K9521">_xlfn.LET(_xlpm.d,UPPER(TRIM(CLEAN(SUBSTITUTE(F9521,CHAR(160),"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22" spans="2:11" hidden="1" x14ac:dyDescent="0.25">
      <c r="B9522" s="20">
        <v>45826</v>
      </c>
      <c r="C9522" s="2" t="s">
        <v>1</v>
      </c>
      <c r="D9522" s="2" t="s">
        <v>1927</v>
      </c>
      <c r="E9522" s="2" t="s">
        <v>143</v>
      </c>
      <c r="F9522" s="2" t="s">
        <v>4224</v>
      </c>
      <c r="G9522" s="5">
        <v>15</v>
      </c>
      <c r="H9522" s="5">
        <v>33.99</v>
      </c>
      <c r="I9522" s="5">
        <v>509.85</v>
      </c>
      <c r="J9522" s="5">
        <v>251981.62999999989</v>
      </c>
      <c r="K9522" s="3" t="str" cm="1">
        <f t="array" ref="K9522">_xlfn.LET(_xlpm.d,UPPER(TRIM(CLEAN(SUBSTITUTE(F9522,CHAR(160),"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23" spans="2:11" hidden="1" x14ac:dyDescent="0.25">
      <c r="B9523" s="20">
        <v>45827</v>
      </c>
      <c r="C9523" s="2" t="s">
        <v>1</v>
      </c>
      <c r="D9523" s="2" t="s">
        <v>596</v>
      </c>
      <c r="E9523" s="2" t="s">
        <v>135</v>
      </c>
      <c r="F9523" s="2" t="s">
        <v>4224</v>
      </c>
      <c r="G9523" s="5">
        <v>26</v>
      </c>
      <c r="H9523" s="5">
        <v>33.99</v>
      </c>
      <c r="I9523" s="5">
        <v>883.74</v>
      </c>
      <c r="J9523" s="5">
        <v>252865.36999999988</v>
      </c>
      <c r="K9523" s="3" t="str" cm="1">
        <f t="array" ref="K9523">_xlfn.LET(_xlpm.d,UPPER(TRIM(CLEAN(SUBSTITUTE(F9523,CHAR(160),"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24" spans="2:11" hidden="1" x14ac:dyDescent="0.25">
      <c r="B9524" s="20">
        <v>45828</v>
      </c>
      <c r="C9524" s="2" t="s">
        <v>1</v>
      </c>
      <c r="D9524" s="2" t="s">
        <v>598</v>
      </c>
      <c r="E9524" s="2" t="s">
        <v>238</v>
      </c>
      <c r="F9524" s="2" t="s">
        <v>4224</v>
      </c>
      <c r="G9524" s="5">
        <v>25</v>
      </c>
      <c r="H9524" s="5">
        <v>33.99</v>
      </c>
      <c r="I9524" s="5">
        <v>849.75</v>
      </c>
      <c r="J9524" s="5">
        <v>253715.11999999988</v>
      </c>
      <c r="K9524" s="3" t="str" cm="1">
        <f t="array" ref="K9524">_xlfn.LET(_xlpm.d,UPPER(TRIM(CLEAN(SUBSTITUTE(F9524,CHAR(160),"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25" spans="2:11" hidden="1" x14ac:dyDescent="0.25">
      <c r="B9525" s="20">
        <v>45828</v>
      </c>
      <c r="C9525" s="2" t="s">
        <v>1</v>
      </c>
      <c r="D9525" s="2" t="s">
        <v>1006</v>
      </c>
      <c r="E9525" s="2" t="s">
        <v>43</v>
      </c>
      <c r="F9525" s="2" t="s">
        <v>4224</v>
      </c>
      <c r="G9525" s="5">
        <v>5</v>
      </c>
      <c r="H9525" s="5">
        <v>27.65</v>
      </c>
      <c r="I9525" s="5">
        <v>138.25</v>
      </c>
      <c r="J9525" s="5">
        <v>253853.36999999988</v>
      </c>
      <c r="K9525" s="3" t="str" cm="1">
        <f t="array" ref="K9525">_xlfn.LET(_xlpm.d,UPPER(TRIM(CLEAN(SUBSTITUTE(F9525,CHAR(160),"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26" spans="2:11" hidden="1" x14ac:dyDescent="0.25">
      <c r="B9526" s="20">
        <v>45832</v>
      </c>
      <c r="C9526" s="2" t="s">
        <v>1</v>
      </c>
      <c r="D9526" s="2" t="s">
        <v>601</v>
      </c>
      <c r="E9526" s="2" t="s">
        <v>234</v>
      </c>
      <c r="F9526" s="2" t="s">
        <v>4224</v>
      </c>
      <c r="G9526" s="5">
        <v>25</v>
      </c>
      <c r="H9526" s="5">
        <v>33.99</v>
      </c>
      <c r="I9526" s="5">
        <v>849.75</v>
      </c>
      <c r="J9526" s="5">
        <v>254703.11999999988</v>
      </c>
      <c r="K9526" s="3" t="str" cm="1">
        <f t="array" ref="K9526">_xlfn.LET(_xlpm.d,UPPER(TRIM(CLEAN(SUBSTITUTE(F9526,CHAR(160),"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27" spans="2:11" hidden="1" x14ac:dyDescent="0.25">
      <c r="B9527" s="20">
        <v>45832</v>
      </c>
      <c r="C9527" s="2" t="s">
        <v>1</v>
      </c>
      <c r="D9527" s="2" t="s">
        <v>1934</v>
      </c>
      <c r="E9527" s="2" t="s">
        <v>78</v>
      </c>
      <c r="F9527" s="2" t="s">
        <v>4224</v>
      </c>
      <c r="G9527" s="5">
        <v>20</v>
      </c>
      <c r="H9527" s="5">
        <v>33.99</v>
      </c>
      <c r="I9527" s="5">
        <v>679.8</v>
      </c>
      <c r="J9527" s="5">
        <v>255382.91999999987</v>
      </c>
      <c r="K9527" s="3" t="str" cm="1">
        <f t="array" ref="K9527">_xlfn.LET(_xlpm.d,UPPER(TRIM(CLEAN(SUBSTITUTE(F9527,CHAR(160),"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28" spans="2:11" hidden="1" x14ac:dyDescent="0.25">
      <c r="B9528" s="20">
        <v>45832</v>
      </c>
      <c r="C9528" s="2" t="s">
        <v>1</v>
      </c>
      <c r="D9528" s="2" t="s">
        <v>2922</v>
      </c>
      <c r="E9528" s="2" t="s">
        <v>143</v>
      </c>
      <c r="F9528" s="2" t="s">
        <v>4224</v>
      </c>
      <c r="G9528" s="5">
        <v>5</v>
      </c>
      <c r="H9528" s="5">
        <v>33.99</v>
      </c>
      <c r="I9528" s="5">
        <v>169.95</v>
      </c>
      <c r="J9528" s="5">
        <v>255552.86999999988</v>
      </c>
      <c r="K9528" s="3" t="str" cm="1">
        <f t="array" ref="K9528">_xlfn.LET(_xlpm.d,UPPER(TRIM(CLEAN(SUBSTITUTE(F9528,CHAR(160),"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29" spans="2:11" hidden="1" x14ac:dyDescent="0.25">
      <c r="B9529" s="20">
        <v>45832</v>
      </c>
      <c r="C9529" s="2" t="s">
        <v>1</v>
      </c>
      <c r="D9529" s="2" t="s">
        <v>602</v>
      </c>
      <c r="E9529" s="2" t="s">
        <v>156</v>
      </c>
      <c r="F9529" s="2" t="s">
        <v>4224</v>
      </c>
      <c r="G9529" s="5">
        <v>35</v>
      </c>
      <c r="H9529" s="5">
        <v>33.99</v>
      </c>
      <c r="I9529" s="5">
        <v>1189.6500000000001</v>
      </c>
      <c r="J9529" s="5">
        <v>256742.51999999987</v>
      </c>
      <c r="K9529" s="3" t="str" cm="1">
        <f t="array" ref="K9529">_xlfn.LET(_xlpm.d,UPPER(TRIM(CLEAN(SUBSTITUTE(F9529,CHAR(160),"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30" spans="2:11" hidden="1" x14ac:dyDescent="0.25">
      <c r="B9530" s="20">
        <v>45833</v>
      </c>
      <c r="C9530" s="2" t="s">
        <v>1</v>
      </c>
      <c r="D9530" s="2" t="s">
        <v>1935</v>
      </c>
      <c r="E9530" s="2" t="s">
        <v>311</v>
      </c>
      <c r="F9530" s="2" t="s">
        <v>4224</v>
      </c>
      <c r="G9530" s="5">
        <v>15</v>
      </c>
      <c r="H9530" s="5">
        <v>33.99</v>
      </c>
      <c r="I9530" s="5">
        <v>509.85</v>
      </c>
      <c r="J9530" s="5">
        <v>257252.36999999988</v>
      </c>
      <c r="K9530" s="3" t="str" cm="1">
        <f t="array" ref="K9530">_xlfn.LET(_xlpm.d,UPPER(TRIM(CLEAN(SUBSTITUTE(F9530,CHAR(160),"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31" spans="2:11" hidden="1" x14ac:dyDescent="0.25">
      <c r="B9531" s="20">
        <v>45833</v>
      </c>
      <c r="C9531" s="2" t="s">
        <v>1</v>
      </c>
      <c r="D9531" s="2" t="s">
        <v>2925</v>
      </c>
      <c r="E9531" s="2" t="s">
        <v>305</v>
      </c>
      <c r="F9531" s="2" t="s">
        <v>4224</v>
      </c>
      <c r="G9531" s="5">
        <v>40</v>
      </c>
      <c r="H9531" s="5">
        <v>33.99</v>
      </c>
      <c r="I9531" s="5">
        <v>1359.6</v>
      </c>
      <c r="J9531" s="5">
        <v>258611.96999999988</v>
      </c>
      <c r="K9531" s="3" t="str" cm="1">
        <f t="array" ref="K9531">_xlfn.LET(_xlpm.d,UPPER(TRIM(CLEAN(SUBSTITUTE(F9531,CHAR(160),"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32" spans="2:11" hidden="1" x14ac:dyDescent="0.25">
      <c r="B9532" s="20">
        <v>45834</v>
      </c>
      <c r="C9532" s="2" t="s">
        <v>1</v>
      </c>
      <c r="D9532" s="2" t="s">
        <v>1529</v>
      </c>
      <c r="E9532" s="2" t="s">
        <v>135</v>
      </c>
      <c r="F9532" s="2" t="s">
        <v>4224</v>
      </c>
      <c r="G9532" s="5">
        <v>15</v>
      </c>
      <c r="H9532" s="5">
        <v>33.99</v>
      </c>
      <c r="I9532" s="5">
        <v>509.85</v>
      </c>
      <c r="J9532" s="5">
        <v>259121.81999999989</v>
      </c>
      <c r="K9532" s="3" t="str" cm="1">
        <f t="array" ref="K9532">_xlfn.LET(_xlpm.d,UPPER(TRIM(CLEAN(SUBSTITUTE(F9532,CHAR(160),"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33" spans="2:11" hidden="1" x14ac:dyDescent="0.25">
      <c r="B9533" s="20">
        <v>45835</v>
      </c>
      <c r="C9533" s="2" t="s">
        <v>1</v>
      </c>
      <c r="D9533" s="2" t="s">
        <v>2926</v>
      </c>
      <c r="E9533" s="2" t="s">
        <v>236</v>
      </c>
      <c r="F9533" s="2" t="s">
        <v>4224</v>
      </c>
      <c r="G9533" s="5">
        <v>13</v>
      </c>
      <c r="H9533" s="5">
        <v>33.99</v>
      </c>
      <c r="I9533" s="5">
        <v>441.87</v>
      </c>
      <c r="J9533" s="5">
        <v>259563.68999999989</v>
      </c>
      <c r="K9533" s="3" t="str" cm="1">
        <f t="array" ref="K9533">_xlfn.LET(_xlpm.d,UPPER(TRIM(CLEAN(SUBSTITUTE(F9533,CHAR(160),"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34" spans="2:11" hidden="1" x14ac:dyDescent="0.25">
      <c r="B9534" s="20">
        <v>45835</v>
      </c>
      <c r="C9534" s="2" t="s">
        <v>1</v>
      </c>
      <c r="D9534" s="2" t="s">
        <v>605</v>
      </c>
      <c r="E9534" s="2" t="s">
        <v>195</v>
      </c>
      <c r="F9534" s="2" t="s">
        <v>4224</v>
      </c>
      <c r="G9534" s="5">
        <v>15</v>
      </c>
      <c r="H9534" s="5">
        <v>33.99</v>
      </c>
      <c r="I9534" s="5">
        <v>509.85</v>
      </c>
      <c r="J9534" s="5">
        <v>260073.53999999989</v>
      </c>
      <c r="K9534" s="3" t="str" cm="1">
        <f t="array" ref="K9534">_xlfn.LET(_xlpm.d,UPPER(TRIM(CLEAN(SUBSTITUTE(F9534,CHAR(160),"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35" spans="2:11" hidden="1" x14ac:dyDescent="0.25">
      <c r="B9535" s="20">
        <v>45835</v>
      </c>
      <c r="C9535" s="2" t="s">
        <v>1</v>
      </c>
      <c r="D9535" s="2" t="s">
        <v>1939</v>
      </c>
      <c r="E9535" s="2" t="s">
        <v>50</v>
      </c>
      <c r="F9535" s="2" t="s">
        <v>4224</v>
      </c>
      <c r="G9535" s="5">
        <v>50</v>
      </c>
      <c r="H9535" s="5">
        <v>30.5</v>
      </c>
      <c r="I9535" s="5">
        <v>1525</v>
      </c>
      <c r="J9535" s="5">
        <v>261598.53999999989</v>
      </c>
      <c r="K9535" s="3" t="str" cm="1">
        <f t="array" ref="K9535">_xlfn.LET(_xlpm.d,UPPER(TRIM(CLEAN(SUBSTITUTE(F9535,CHAR(160),"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36" spans="2:11" hidden="1" x14ac:dyDescent="0.25">
      <c r="B9536" s="20">
        <v>45835</v>
      </c>
      <c r="C9536" s="2" t="s">
        <v>1</v>
      </c>
      <c r="D9536" s="2" t="s">
        <v>798</v>
      </c>
      <c r="E9536" s="2" t="s">
        <v>43</v>
      </c>
      <c r="F9536" s="2" t="s">
        <v>4224</v>
      </c>
      <c r="G9536" s="5">
        <v>10</v>
      </c>
      <c r="H9536" s="5">
        <v>27.65</v>
      </c>
      <c r="I9536" s="5">
        <v>276.5</v>
      </c>
      <c r="J9536" s="5">
        <v>261875.03999999989</v>
      </c>
      <c r="K9536" s="3" t="str" cm="1">
        <f t="array" ref="K9536">_xlfn.LET(_xlpm.d,UPPER(TRIM(CLEAN(SUBSTITUTE(F9536,CHAR(160),"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37" spans="2:11" hidden="1" x14ac:dyDescent="0.25">
      <c r="B9537" s="20">
        <v>45839</v>
      </c>
      <c r="C9537" s="2" t="s">
        <v>1</v>
      </c>
      <c r="D9537" s="2" t="s">
        <v>608</v>
      </c>
      <c r="E9537" s="2" t="s">
        <v>261</v>
      </c>
      <c r="F9537" s="2" t="s">
        <v>4224</v>
      </c>
      <c r="G9537" s="5">
        <v>5</v>
      </c>
      <c r="H9537" s="5">
        <v>31.85</v>
      </c>
      <c r="I9537" s="5">
        <v>159.25</v>
      </c>
      <c r="J9537" s="5">
        <v>262034.28999999989</v>
      </c>
      <c r="K9537" s="3" t="str" cm="1">
        <f t="array" ref="K9537">_xlfn.LET(_xlpm.d,UPPER(TRIM(CLEAN(SUBSTITUTE(F9537,CHAR(160),"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38" spans="2:11" hidden="1" x14ac:dyDescent="0.25">
      <c r="B9538" s="20">
        <v>45841</v>
      </c>
      <c r="C9538" s="2" t="s">
        <v>1</v>
      </c>
      <c r="D9538" s="2" t="s">
        <v>610</v>
      </c>
      <c r="E9538" s="2" t="s">
        <v>180</v>
      </c>
      <c r="F9538" s="2" t="s">
        <v>4224</v>
      </c>
      <c r="G9538" s="5">
        <v>15</v>
      </c>
      <c r="H9538" s="5">
        <v>33.99</v>
      </c>
      <c r="I9538" s="5">
        <v>509.85</v>
      </c>
      <c r="J9538" s="5">
        <v>262544.1399999999</v>
      </c>
      <c r="K9538" s="3" t="str" cm="1">
        <f t="array" ref="K9538">_xlfn.LET(_xlpm.d,UPPER(TRIM(CLEAN(SUBSTITUTE(F9538,CHAR(160),"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39" spans="2:11" hidden="1" x14ac:dyDescent="0.25">
      <c r="B9539" s="20">
        <v>45841</v>
      </c>
      <c r="C9539" s="2" t="s">
        <v>1</v>
      </c>
      <c r="D9539" s="2" t="s">
        <v>1947</v>
      </c>
      <c r="E9539" s="2" t="s">
        <v>268</v>
      </c>
      <c r="F9539" s="2" t="s">
        <v>4224</v>
      </c>
      <c r="G9539" s="5">
        <v>20</v>
      </c>
      <c r="H9539" s="5">
        <v>33.99</v>
      </c>
      <c r="I9539" s="5">
        <v>679.8</v>
      </c>
      <c r="J9539" s="5">
        <v>263223.93999999989</v>
      </c>
      <c r="K9539" s="3" t="str" cm="1">
        <f t="array" ref="K9539">_xlfn.LET(_xlpm.d,UPPER(TRIM(CLEAN(SUBSTITUTE(F9539,CHAR(160),"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40" spans="2:11" hidden="1" x14ac:dyDescent="0.25">
      <c r="B9540" s="20">
        <v>45842</v>
      </c>
      <c r="C9540" s="2" t="s">
        <v>1</v>
      </c>
      <c r="D9540" s="2" t="s">
        <v>613</v>
      </c>
      <c r="E9540" s="2" t="s">
        <v>154</v>
      </c>
      <c r="F9540" s="2" t="s">
        <v>4224</v>
      </c>
      <c r="G9540" s="5">
        <v>30</v>
      </c>
      <c r="H9540" s="5">
        <v>33.99</v>
      </c>
      <c r="I9540" s="5">
        <v>1019.7</v>
      </c>
      <c r="J9540" s="5">
        <v>264243.6399999999</v>
      </c>
      <c r="K9540" s="3" t="str" cm="1">
        <f t="array" ref="K9540">_xlfn.LET(_xlpm.d,UPPER(TRIM(CLEAN(SUBSTITUTE(F9540,CHAR(160),"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41" spans="2:11" hidden="1" x14ac:dyDescent="0.25">
      <c r="B9541" s="20">
        <v>45842</v>
      </c>
      <c r="C9541" s="2" t="s">
        <v>1</v>
      </c>
      <c r="D9541" s="2" t="s">
        <v>1948</v>
      </c>
      <c r="E9541" s="2" t="s">
        <v>78</v>
      </c>
      <c r="F9541" s="2" t="s">
        <v>4224</v>
      </c>
      <c r="G9541" s="5">
        <v>10</v>
      </c>
      <c r="H9541" s="5">
        <v>33.99</v>
      </c>
      <c r="I9541" s="5">
        <v>339.9</v>
      </c>
      <c r="J9541" s="5">
        <v>264583.53999999992</v>
      </c>
      <c r="K9541" s="3" t="str" cm="1">
        <f t="array" ref="K9541">_xlfn.LET(_xlpm.d,UPPER(TRIM(CLEAN(SUBSTITUTE(F9541,CHAR(160),"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42" spans="2:11" hidden="1" x14ac:dyDescent="0.25">
      <c r="B9542" s="20">
        <v>45842</v>
      </c>
      <c r="C9542" s="2" t="s">
        <v>1</v>
      </c>
      <c r="D9542" s="2" t="s">
        <v>1949</v>
      </c>
      <c r="E9542" s="2" t="s">
        <v>165</v>
      </c>
      <c r="F9542" s="2" t="s">
        <v>4224</v>
      </c>
      <c r="G9542" s="5">
        <v>10</v>
      </c>
      <c r="H9542" s="5">
        <v>33.99</v>
      </c>
      <c r="I9542" s="5">
        <v>339.9</v>
      </c>
      <c r="J9542" s="5">
        <v>264923.43999999994</v>
      </c>
      <c r="K9542" s="3" t="str" cm="1">
        <f t="array" ref="K9542">_xlfn.LET(_xlpm.d,UPPER(TRIM(CLEAN(SUBSTITUTE(F9542,CHAR(160),"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43" spans="2:11" hidden="1" x14ac:dyDescent="0.25">
      <c r="B9543" s="20">
        <v>45846</v>
      </c>
      <c r="C9543" s="2" t="s">
        <v>1</v>
      </c>
      <c r="D9543" s="2" t="s">
        <v>615</v>
      </c>
      <c r="E9543" s="2" t="s">
        <v>147</v>
      </c>
      <c r="F9543" s="2" t="s">
        <v>4224</v>
      </c>
      <c r="G9543" s="5">
        <v>25</v>
      </c>
      <c r="H9543" s="5">
        <v>33.99</v>
      </c>
      <c r="I9543" s="5">
        <v>849.75</v>
      </c>
      <c r="J9543" s="5">
        <v>265773.18999999994</v>
      </c>
      <c r="K9543" s="3" t="str" cm="1">
        <f t="array" ref="K9543">_xlfn.LET(_xlpm.d,UPPER(TRIM(CLEAN(SUBSTITUTE(F9543,CHAR(160),"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44" spans="2:11" hidden="1" x14ac:dyDescent="0.25">
      <c r="B9544" s="20">
        <v>45846</v>
      </c>
      <c r="C9544" s="2" t="s">
        <v>1</v>
      </c>
      <c r="D9544" s="2" t="s">
        <v>1957</v>
      </c>
      <c r="E9544" s="2" t="s">
        <v>143</v>
      </c>
      <c r="F9544" s="2" t="s">
        <v>4224</v>
      </c>
      <c r="G9544" s="5">
        <v>25</v>
      </c>
      <c r="H9544" s="5">
        <v>33.99</v>
      </c>
      <c r="I9544" s="5">
        <v>849.75</v>
      </c>
      <c r="J9544" s="5">
        <v>266622.93999999994</v>
      </c>
      <c r="K9544" s="3" t="str" cm="1">
        <f t="array" ref="K9544">_xlfn.LET(_xlpm.d,UPPER(TRIM(CLEAN(SUBSTITUTE(F9544,CHAR(160),"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45" spans="2:11" hidden="1" x14ac:dyDescent="0.25">
      <c r="B9545" s="20">
        <v>45847</v>
      </c>
      <c r="C9545" s="2" t="s">
        <v>1</v>
      </c>
      <c r="D9545" s="2" t="s">
        <v>1958</v>
      </c>
      <c r="E9545" s="2" t="s">
        <v>61</v>
      </c>
      <c r="F9545" s="2" t="s">
        <v>4224</v>
      </c>
      <c r="G9545" s="5">
        <v>25</v>
      </c>
      <c r="H9545" s="5">
        <v>32.200000000000003</v>
      </c>
      <c r="I9545" s="5">
        <v>805</v>
      </c>
      <c r="J9545" s="5">
        <v>267427.93999999994</v>
      </c>
      <c r="K9545" s="3" t="str" cm="1">
        <f t="array" ref="K9545">_xlfn.LET(_xlpm.d,UPPER(TRIM(CLEAN(SUBSTITUTE(F9545,CHAR(160),"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46" spans="2:11" hidden="1" x14ac:dyDescent="0.25">
      <c r="B9546" s="20">
        <v>45848</v>
      </c>
      <c r="C9546" s="2" t="s">
        <v>1</v>
      </c>
      <c r="D9546" s="2" t="s">
        <v>616</v>
      </c>
      <c r="E9546" s="2" t="s">
        <v>168</v>
      </c>
      <c r="F9546" s="2" t="s">
        <v>4224</v>
      </c>
      <c r="G9546" s="5">
        <v>20</v>
      </c>
      <c r="H9546" s="5">
        <v>33.99</v>
      </c>
      <c r="I9546" s="5">
        <v>679.8</v>
      </c>
      <c r="J9546" s="5">
        <v>268107.73999999993</v>
      </c>
      <c r="K9546" s="3" t="str" cm="1">
        <f t="array" ref="K9546">_xlfn.LET(_xlpm.d,UPPER(TRIM(CLEAN(SUBSTITUTE(F9546,CHAR(160),"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47" spans="2:11" hidden="1" x14ac:dyDescent="0.25">
      <c r="B9547" s="20">
        <v>45849</v>
      </c>
      <c r="C9547" s="2" t="s">
        <v>1</v>
      </c>
      <c r="D9547" s="2" t="s">
        <v>1011</v>
      </c>
      <c r="E9547" s="2" t="s">
        <v>78</v>
      </c>
      <c r="F9547" s="2" t="s">
        <v>4224</v>
      </c>
      <c r="G9547" s="5">
        <v>10</v>
      </c>
      <c r="H9547" s="5">
        <v>33.99</v>
      </c>
      <c r="I9547" s="5">
        <v>339.9</v>
      </c>
      <c r="J9547" s="5">
        <v>268447.63999999996</v>
      </c>
      <c r="K9547" s="3" t="str" cm="1">
        <f t="array" ref="K9547">_xlfn.LET(_xlpm.d,UPPER(TRIM(CLEAN(SUBSTITUTE(F9547,CHAR(160),"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48" spans="2:11" hidden="1" x14ac:dyDescent="0.25">
      <c r="B9548" s="20">
        <v>45849</v>
      </c>
      <c r="C9548" s="2" t="s">
        <v>1</v>
      </c>
      <c r="D9548" s="2" t="s">
        <v>617</v>
      </c>
      <c r="E9548" s="2" t="s">
        <v>154</v>
      </c>
      <c r="F9548" s="2" t="s">
        <v>4224</v>
      </c>
      <c r="G9548" s="5">
        <v>15</v>
      </c>
      <c r="H9548" s="5">
        <v>33.99</v>
      </c>
      <c r="I9548" s="5">
        <v>509.85</v>
      </c>
      <c r="J9548" s="5">
        <v>268957.48999999993</v>
      </c>
      <c r="K9548" s="3" t="str" cm="1">
        <f t="array" ref="K9548">_xlfn.LET(_xlpm.d,UPPER(TRIM(CLEAN(SUBSTITUTE(F9548,CHAR(160),"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49" spans="2:11" hidden="1" x14ac:dyDescent="0.25">
      <c r="B9549" s="20">
        <v>45853</v>
      </c>
      <c r="C9549" s="2" t="s">
        <v>1</v>
      </c>
      <c r="D9549" s="2" t="s">
        <v>622</v>
      </c>
      <c r="E9549" s="2" t="s">
        <v>162</v>
      </c>
      <c r="F9549" s="2" t="s">
        <v>4224</v>
      </c>
      <c r="G9549" s="5">
        <v>10</v>
      </c>
      <c r="H9549" s="5">
        <v>33.99</v>
      </c>
      <c r="I9549" s="5">
        <v>339.9</v>
      </c>
      <c r="J9549" s="5">
        <v>269297.38999999996</v>
      </c>
      <c r="K9549" s="3" t="str" cm="1">
        <f t="array" ref="K9549">_xlfn.LET(_xlpm.d,UPPER(TRIM(CLEAN(SUBSTITUTE(F9549,CHAR(160),"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50" spans="2:11" hidden="1" x14ac:dyDescent="0.25">
      <c r="B9550" s="20">
        <v>45853</v>
      </c>
      <c r="C9550" s="2" t="s">
        <v>1</v>
      </c>
      <c r="D9550" s="2" t="s">
        <v>1531</v>
      </c>
      <c r="E9550" s="2" t="s">
        <v>141</v>
      </c>
      <c r="F9550" s="2" t="s">
        <v>4224</v>
      </c>
      <c r="G9550" s="5">
        <v>10</v>
      </c>
      <c r="H9550" s="5">
        <v>33.99</v>
      </c>
      <c r="I9550" s="5">
        <v>339.9</v>
      </c>
      <c r="J9550" s="5">
        <v>269637.28999999998</v>
      </c>
      <c r="K9550" s="3" t="str" cm="1">
        <f t="array" ref="K9550">_xlfn.LET(_xlpm.d,UPPER(TRIM(CLEAN(SUBSTITUTE(F9550,CHAR(160),"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51" spans="2:11" hidden="1" x14ac:dyDescent="0.25">
      <c r="B9551" s="20">
        <v>45853</v>
      </c>
      <c r="C9551" s="2" t="s">
        <v>1</v>
      </c>
      <c r="D9551" s="2" t="s">
        <v>2948</v>
      </c>
      <c r="E9551" s="2" t="s">
        <v>6</v>
      </c>
      <c r="F9551" s="2" t="s">
        <v>4224</v>
      </c>
      <c r="G9551" s="5">
        <v>15</v>
      </c>
      <c r="H9551" s="5">
        <v>32.200000000000003</v>
      </c>
      <c r="I9551" s="5">
        <v>483</v>
      </c>
      <c r="J9551" s="5">
        <v>270120.28999999998</v>
      </c>
      <c r="K9551" s="3" t="str" cm="1">
        <f t="array" ref="K9551">_xlfn.LET(_xlpm.d,UPPER(TRIM(CLEAN(SUBSTITUTE(F9551,CHAR(160),"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52" spans="2:11" hidden="1" x14ac:dyDescent="0.25">
      <c r="B9552" s="20">
        <v>45853</v>
      </c>
      <c r="C9552" s="2" t="s">
        <v>1</v>
      </c>
      <c r="D9552" s="2" t="s">
        <v>2949</v>
      </c>
      <c r="E9552" s="2" t="s">
        <v>263</v>
      </c>
      <c r="F9552" s="2" t="s">
        <v>4224</v>
      </c>
      <c r="G9552" s="5">
        <v>14</v>
      </c>
      <c r="H9552" s="5">
        <v>33.99</v>
      </c>
      <c r="I9552" s="5">
        <v>475.86</v>
      </c>
      <c r="J9552" s="5">
        <v>270596.14999999997</v>
      </c>
      <c r="K9552" s="3" t="str" cm="1">
        <f t="array" ref="K9552">_xlfn.LET(_xlpm.d,UPPER(TRIM(CLEAN(SUBSTITUTE(F9552,CHAR(160),"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53" spans="2:11" hidden="1" x14ac:dyDescent="0.25">
      <c r="B9553" s="20">
        <v>45854</v>
      </c>
      <c r="C9553" s="2" t="s">
        <v>1</v>
      </c>
      <c r="D9553" s="2" t="s">
        <v>1016</v>
      </c>
      <c r="E9553" s="2" t="s">
        <v>282</v>
      </c>
      <c r="F9553" s="2" t="s">
        <v>4224</v>
      </c>
      <c r="G9553" s="5">
        <v>5</v>
      </c>
      <c r="H9553" s="5">
        <v>33.99</v>
      </c>
      <c r="I9553" s="5">
        <v>169.95</v>
      </c>
      <c r="J9553" s="5">
        <v>270766.09999999998</v>
      </c>
      <c r="K9553" s="3" t="str" cm="1">
        <f t="array" ref="K9553">_xlfn.LET(_xlpm.d,UPPER(TRIM(CLEAN(SUBSTITUTE(F9553,CHAR(160),"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54" spans="2:11" hidden="1" x14ac:dyDescent="0.25">
      <c r="B9554" s="20">
        <v>45855</v>
      </c>
      <c r="C9554" s="2" t="s">
        <v>1</v>
      </c>
      <c r="D9554" s="2" t="s">
        <v>1017</v>
      </c>
      <c r="E9554" s="2" t="s">
        <v>120</v>
      </c>
      <c r="F9554" s="2" t="s">
        <v>4224</v>
      </c>
      <c r="G9554" s="5">
        <v>3</v>
      </c>
      <c r="H9554" s="5">
        <v>33.21</v>
      </c>
      <c r="I9554" s="5">
        <v>99.63</v>
      </c>
      <c r="J9554" s="5">
        <v>270865.73</v>
      </c>
      <c r="K9554" s="3" t="str" cm="1">
        <f t="array" ref="K9554">_xlfn.LET(_xlpm.d,UPPER(TRIM(CLEAN(SUBSTITUTE(F9554,CHAR(160),"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55" spans="2:11" hidden="1" x14ac:dyDescent="0.25">
      <c r="B9555" s="20">
        <v>45855</v>
      </c>
      <c r="C9555" s="2" t="s">
        <v>1</v>
      </c>
      <c r="D9555" s="2" t="s">
        <v>624</v>
      </c>
      <c r="E9555" s="2" t="s">
        <v>305</v>
      </c>
      <c r="F9555" s="2" t="s">
        <v>4224</v>
      </c>
      <c r="G9555" s="5">
        <v>50</v>
      </c>
      <c r="H9555" s="5">
        <v>33.99</v>
      </c>
      <c r="I9555" s="5">
        <v>1699.5</v>
      </c>
      <c r="J9555" s="5">
        <v>272565.23</v>
      </c>
      <c r="K9555" s="3" t="str" cm="1">
        <f t="array" ref="K9555">_xlfn.LET(_xlpm.d,UPPER(TRIM(CLEAN(SUBSTITUTE(F9555,CHAR(160),"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56" spans="2:11" hidden="1" x14ac:dyDescent="0.25">
      <c r="B9556" s="20">
        <v>45856</v>
      </c>
      <c r="C9556" s="2" t="s">
        <v>1</v>
      </c>
      <c r="D9556" s="2" t="s">
        <v>1962</v>
      </c>
      <c r="E9556" s="2" t="s">
        <v>50</v>
      </c>
      <c r="F9556" s="2" t="s">
        <v>4224</v>
      </c>
      <c r="G9556" s="5">
        <v>65</v>
      </c>
      <c r="H9556" s="5">
        <v>30.5</v>
      </c>
      <c r="I9556" s="5">
        <v>1982.5</v>
      </c>
      <c r="J9556" s="5">
        <v>274547.73</v>
      </c>
      <c r="K9556" s="3" t="str" cm="1">
        <f t="array" ref="K9556">_xlfn.LET(_xlpm.d,UPPER(TRIM(CLEAN(SUBSTITUTE(F9556,CHAR(160),"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57" spans="2:11" hidden="1" x14ac:dyDescent="0.25">
      <c r="B9557" s="20">
        <v>45856</v>
      </c>
      <c r="C9557" s="2" t="s">
        <v>1</v>
      </c>
      <c r="D9557" s="2" t="s">
        <v>625</v>
      </c>
      <c r="E9557" s="2" t="s">
        <v>43</v>
      </c>
      <c r="F9557" s="2" t="s">
        <v>4224</v>
      </c>
      <c r="G9557" s="5">
        <v>15</v>
      </c>
      <c r="H9557" s="5">
        <v>27.65</v>
      </c>
      <c r="I9557" s="5">
        <v>414.75</v>
      </c>
      <c r="J9557" s="5">
        <v>274962.48</v>
      </c>
      <c r="K9557" s="3" t="str" cm="1">
        <f t="array" ref="K9557">_xlfn.LET(_xlpm.d,UPPER(TRIM(CLEAN(SUBSTITUTE(F9557,CHAR(160),"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58" spans="2:11" hidden="1" x14ac:dyDescent="0.25">
      <c r="B9558" s="20">
        <v>45856</v>
      </c>
      <c r="C9558" s="2" t="s">
        <v>1</v>
      </c>
      <c r="D9558" s="2" t="s">
        <v>1963</v>
      </c>
      <c r="E9558" s="2" t="s">
        <v>197</v>
      </c>
      <c r="F9558" s="2" t="s">
        <v>4224</v>
      </c>
      <c r="G9558" s="5">
        <v>20</v>
      </c>
      <c r="H9558" s="5">
        <v>33.99</v>
      </c>
      <c r="I9558" s="5">
        <v>679.8</v>
      </c>
      <c r="J9558" s="5">
        <v>275642.27999999997</v>
      </c>
      <c r="K9558" s="3" t="str" cm="1">
        <f t="array" ref="K9558">_xlfn.LET(_xlpm.d,UPPER(TRIM(CLEAN(SUBSTITUTE(F9558,CHAR(160),"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59" spans="2:11" hidden="1" x14ac:dyDescent="0.25">
      <c r="B9559" s="20">
        <v>45860</v>
      </c>
      <c r="C9559" s="2" t="s">
        <v>1</v>
      </c>
      <c r="D9559" s="2" t="s">
        <v>1595</v>
      </c>
      <c r="E9559" s="2" t="s">
        <v>273</v>
      </c>
      <c r="F9559" s="2" t="s">
        <v>4224</v>
      </c>
      <c r="G9559" s="5">
        <v>10</v>
      </c>
      <c r="H9559" s="5">
        <v>33.99</v>
      </c>
      <c r="I9559" s="5">
        <v>339.9</v>
      </c>
      <c r="J9559" s="5">
        <v>275982.18</v>
      </c>
      <c r="K9559" s="3" t="str" cm="1">
        <f t="array" ref="K9559">_xlfn.LET(_xlpm.d,UPPER(TRIM(CLEAN(SUBSTITUTE(F9559,CHAR(160),"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60" spans="2:11" hidden="1" x14ac:dyDescent="0.25">
      <c r="B9560" s="20">
        <v>45863</v>
      </c>
      <c r="C9560" s="2" t="s">
        <v>1</v>
      </c>
      <c r="D9560" s="2" t="s">
        <v>630</v>
      </c>
      <c r="E9560" s="2" t="s">
        <v>236</v>
      </c>
      <c r="F9560" s="2" t="s">
        <v>4224</v>
      </c>
      <c r="G9560" s="5">
        <v>15</v>
      </c>
      <c r="H9560" s="5">
        <v>33.99</v>
      </c>
      <c r="I9560" s="5">
        <v>509.85</v>
      </c>
      <c r="J9560" s="5">
        <v>276492.02999999997</v>
      </c>
      <c r="K9560" s="3" t="str" cm="1">
        <f t="array" ref="K9560">_xlfn.LET(_xlpm.d,UPPER(TRIM(CLEAN(SUBSTITUTE(F9560,CHAR(160),"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61" spans="2:11" hidden="1" x14ac:dyDescent="0.25">
      <c r="B9561" s="20">
        <v>45867</v>
      </c>
      <c r="C9561" s="2" t="s">
        <v>1</v>
      </c>
      <c r="D9561" s="2" t="s">
        <v>632</v>
      </c>
      <c r="E9561" s="2" t="s">
        <v>261</v>
      </c>
      <c r="F9561" s="2" t="s">
        <v>4224</v>
      </c>
      <c r="G9561" s="5">
        <v>15</v>
      </c>
      <c r="H9561" s="5">
        <v>33.99</v>
      </c>
      <c r="I9561" s="5">
        <v>509.85</v>
      </c>
      <c r="J9561" s="5">
        <v>277001.87999999995</v>
      </c>
      <c r="K9561" s="3" t="str" cm="1">
        <f t="array" ref="K9561">_xlfn.LET(_xlpm.d,UPPER(TRIM(CLEAN(SUBSTITUTE(F9561,CHAR(160),"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62" spans="2:11" hidden="1" x14ac:dyDescent="0.25">
      <c r="B9562" s="20">
        <v>45867</v>
      </c>
      <c r="C9562" s="2" t="s">
        <v>1</v>
      </c>
      <c r="D9562" s="2" t="s">
        <v>1969</v>
      </c>
      <c r="E9562" s="2" t="s">
        <v>143</v>
      </c>
      <c r="F9562" s="2" t="s">
        <v>4224</v>
      </c>
      <c r="G9562" s="5">
        <v>12</v>
      </c>
      <c r="H9562" s="5">
        <v>33.99</v>
      </c>
      <c r="I9562" s="5">
        <v>407.88</v>
      </c>
      <c r="J9562" s="5">
        <v>277409.75999999995</v>
      </c>
      <c r="K9562" s="3" t="str" cm="1">
        <f t="array" ref="K9562">_xlfn.LET(_xlpm.d,UPPER(TRIM(CLEAN(SUBSTITUTE(F9562,CHAR(160),"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63" spans="2:11" hidden="1" x14ac:dyDescent="0.25">
      <c r="B9563" s="20">
        <v>45869</v>
      </c>
      <c r="C9563" s="2" t="s">
        <v>1</v>
      </c>
      <c r="D9563" s="2" t="s">
        <v>1972</v>
      </c>
      <c r="E9563" s="2" t="s">
        <v>180</v>
      </c>
      <c r="F9563" s="2" t="s">
        <v>4224</v>
      </c>
      <c r="G9563" s="5">
        <v>16</v>
      </c>
      <c r="H9563" s="5">
        <v>33.99</v>
      </c>
      <c r="I9563" s="5">
        <v>543.84</v>
      </c>
      <c r="J9563" s="5">
        <v>277953.59999999998</v>
      </c>
      <c r="K9563" s="3" t="str" cm="1">
        <f t="array" ref="K9563">_xlfn.LET(_xlpm.d,UPPER(TRIM(CLEAN(SUBSTITUTE(F9563,CHAR(160),"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64" spans="2:11" hidden="1" x14ac:dyDescent="0.25">
      <c r="B9564" s="20">
        <v>45870</v>
      </c>
      <c r="C9564" s="2" t="s">
        <v>1</v>
      </c>
      <c r="D9564" s="2" t="s">
        <v>1024</v>
      </c>
      <c r="E9564" s="2" t="s">
        <v>78</v>
      </c>
      <c r="F9564" s="2" t="s">
        <v>4224</v>
      </c>
      <c r="G9564" s="5">
        <v>35</v>
      </c>
      <c r="H9564" s="5">
        <v>33.99</v>
      </c>
      <c r="I9564" s="5">
        <v>1189.6500000000001</v>
      </c>
      <c r="J9564" s="5">
        <v>279143.25</v>
      </c>
      <c r="K9564" s="3" t="str" cm="1">
        <f t="array" ref="K9564">_xlfn.LET(_xlpm.d,UPPER(TRIM(CLEAN(SUBSTITUTE(F9564,CHAR(160),"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65" spans="2:11" hidden="1" x14ac:dyDescent="0.25">
      <c r="B9565" s="20">
        <v>45870</v>
      </c>
      <c r="C9565" s="2" t="s">
        <v>1</v>
      </c>
      <c r="D9565" s="2" t="s">
        <v>636</v>
      </c>
      <c r="E9565" s="2" t="s">
        <v>43</v>
      </c>
      <c r="F9565" s="2" t="s">
        <v>4224</v>
      </c>
      <c r="G9565" s="5">
        <v>5</v>
      </c>
      <c r="H9565" s="5">
        <v>27.65</v>
      </c>
      <c r="I9565" s="5">
        <v>138.25</v>
      </c>
      <c r="J9565" s="5">
        <v>279281.5</v>
      </c>
      <c r="K9565" s="3" t="str" cm="1">
        <f t="array" ref="K9565">_xlfn.LET(_xlpm.d,UPPER(TRIM(CLEAN(SUBSTITUTE(F9565,CHAR(160),"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66" spans="2:11" hidden="1" x14ac:dyDescent="0.25">
      <c r="B9566" s="20">
        <v>45870</v>
      </c>
      <c r="C9566" s="2" t="s">
        <v>1</v>
      </c>
      <c r="D9566" s="2" t="s">
        <v>2981</v>
      </c>
      <c r="E9566" s="2" t="s">
        <v>234</v>
      </c>
      <c r="F9566" s="2" t="s">
        <v>4224</v>
      </c>
      <c r="G9566" s="5">
        <v>15</v>
      </c>
      <c r="H9566" s="5">
        <v>33.99</v>
      </c>
      <c r="I9566" s="5">
        <v>509.85</v>
      </c>
      <c r="J9566" s="5">
        <v>279791.34999999998</v>
      </c>
      <c r="K9566" s="3" t="str" cm="1">
        <f t="array" ref="K9566">_xlfn.LET(_xlpm.d,UPPER(TRIM(CLEAN(SUBSTITUTE(F9566,CHAR(160),"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67" spans="2:11" hidden="1" x14ac:dyDescent="0.25">
      <c r="B9567" s="20">
        <v>45870</v>
      </c>
      <c r="C9567" s="2" t="s">
        <v>1</v>
      </c>
      <c r="D9567" s="2" t="s">
        <v>638</v>
      </c>
      <c r="E9567" s="2" t="s">
        <v>195</v>
      </c>
      <c r="F9567" s="2" t="s">
        <v>4224</v>
      </c>
      <c r="G9567" s="5">
        <v>25</v>
      </c>
      <c r="H9567" s="5">
        <v>33.99</v>
      </c>
      <c r="I9567" s="5">
        <v>849.75</v>
      </c>
      <c r="J9567" s="5">
        <v>280641.09999999998</v>
      </c>
      <c r="K9567" s="3" t="str" cm="1">
        <f t="array" ref="K9567">_xlfn.LET(_xlpm.d,UPPER(TRIM(CLEAN(SUBSTITUTE(F9567,CHAR(160),"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68" spans="2:11" hidden="1" x14ac:dyDescent="0.25">
      <c r="B9568" s="20">
        <v>45870</v>
      </c>
      <c r="C9568" s="2" t="s">
        <v>1</v>
      </c>
      <c r="D9568" s="2" t="s">
        <v>1977</v>
      </c>
      <c r="E9568" s="2" t="s">
        <v>305</v>
      </c>
      <c r="F9568" s="2" t="s">
        <v>4224</v>
      </c>
      <c r="G9568" s="5">
        <v>30</v>
      </c>
      <c r="H9568" s="5">
        <v>35.700000000000003</v>
      </c>
      <c r="I9568" s="5">
        <v>1071</v>
      </c>
      <c r="J9568" s="5">
        <v>281712.09999999998</v>
      </c>
      <c r="K9568" s="3" t="str" cm="1">
        <f t="array" ref="K9568">_xlfn.LET(_xlpm.d,UPPER(TRIM(CLEAN(SUBSTITUTE(F9568,CHAR(160),"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69" spans="2:11" hidden="1" x14ac:dyDescent="0.25">
      <c r="B9569" s="20">
        <v>45873</v>
      </c>
      <c r="C9569" s="2" t="s">
        <v>1</v>
      </c>
      <c r="D9569" s="2" t="s">
        <v>1978</v>
      </c>
      <c r="E9569" s="2" t="s">
        <v>248</v>
      </c>
      <c r="F9569" s="2" t="s">
        <v>4224</v>
      </c>
      <c r="G9569" s="5">
        <v>30</v>
      </c>
      <c r="H9569" s="5">
        <v>35.700000000000003</v>
      </c>
      <c r="I9569" s="5">
        <v>1071</v>
      </c>
      <c r="J9569" s="5">
        <v>282783.09999999998</v>
      </c>
      <c r="K9569" s="3" t="str" cm="1">
        <f t="array" ref="K9569">_xlfn.LET(_xlpm.d,UPPER(TRIM(CLEAN(SUBSTITUTE(F9569,CHAR(160),"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70" spans="2:11" hidden="1" x14ac:dyDescent="0.25">
      <c r="B9570" s="20">
        <v>45874</v>
      </c>
      <c r="C9570" s="2" t="s">
        <v>1</v>
      </c>
      <c r="D9570" s="2" t="s">
        <v>1026</v>
      </c>
      <c r="E9570" s="2" t="s">
        <v>273</v>
      </c>
      <c r="F9570" s="2" t="s">
        <v>4224</v>
      </c>
      <c r="G9570" s="5">
        <v>15</v>
      </c>
      <c r="H9570" s="5">
        <v>35.700000000000003</v>
      </c>
      <c r="I9570" s="5">
        <v>535.5</v>
      </c>
      <c r="J9570" s="5">
        <v>283318.59999999998</v>
      </c>
      <c r="K9570" s="3" t="str" cm="1">
        <f t="array" ref="K9570">_xlfn.LET(_xlpm.d,UPPER(TRIM(CLEAN(SUBSTITUTE(F9570,CHAR(160),"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71" spans="2:11" hidden="1" x14ac:dyDescent="0.25">
      <c r="B9571" s="20">
        <v>45874</v>
      </c>
      <c r="C9571" s="2" t="s">
        <v>1</v>
      </c>
      <c r="D9571" s="2" t="s">
        <v>1027</v>
      </c>
      <c r="E9571" s="2" t="s">
        <v>143</v>
      </c>
      <c r="F9571" s="2" t="s">
        <v>4224</v>
      </c>
      <c r="G9571" s="5">
        <v>15</v>
      </c>
      <c r="H9571" s="5">
        <v>35.700000000000003</v>
      </c>
      <c r="I9571" s="5">
        <v>535.5</v>
      </c>
      <c r="J9571" s="5">
        <v>283854.09999999998</v>
      </c>
      <c r="K9571" s="3" t="str" cm="1">
        <f t="array" ref="K9571">_xlfn.LET(_xlpm.d,UPPER(TRIM(CLEAN(SUBSTITUTE(F9571,CHAR(160),"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72" spans="2:11" hidden="1" x14ac:dyDescent="0.25">
      <c r="B9572" s="20">
        <v>45875</v>
      </c>
      <c r="C9572" s="2" t="s">
        <v>1</v>
      </c>
      <c r="D9572" s="2" t="s">
        <v>2991</v>
      </c>
      <c r="E9572" s="2" t="s">
        <v>16</v>
      </c>
      <c r="F9572" s="2" t="s">
        <v>4224</v>
      </c>
      <c r="G9572" s="5">
        <v>10</v>
      </c>
      <c r="H9572" s="5">
        <v>33.950000000000003</v>
      </c>
      <c r="I9572" s="5">
        <v>339.5</v>
      </c>
      <c r="J9572" s="5">
        <v>284193.59999999998</v>
      </c>
      <c r="K9572" s="3" t="str" cm="1">
        <f t="array" ref="K9572">_xlfn.LET(_xlpm.d,UPPER(TRIM(CLEAN(SUBSTITUTE(F9572,CHAR(160),"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73" spans="2:11" hidden="1" x14ac:dyDescent="0.25">
      <c r="B9573" s="20">
        <v>45876</v>
      </c>
      <c r="C9573" s="2" t="s">
        <v>1</v>
      </c>
      <c r="D9573" s="2" t="s">
        <v>4268</v>
      </c>
      <c r="E9573" s="2" t="s">
        <v>120</v>
      </c>
      <c r="F9573" s="2" t="s">
        <v>4224</v>
      </c>
      <c r="G9573" s="5">
        <v>8</v>
      </c>
      <c r="H9573" s="5">
        <v>33.21</v>
      </c>
      <c r="I9573" s="5">
        <v>265.68</v>
      </c>
      <c r="J9573" s="5">
        <v>284459.27999999997</v>
      </c>
      <c r="K9573" s="3" t="str" cm="1">
        <f t="array" ref="K9573">_xlfn.LET(_xlpm.d,UPPER(TRIM(CLEAN(SUBSTITUTE(F9573,CHAR(160),"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74" spans="2:11" hidden="1" x14ac:dyDescent="0.25">
      <c r="B9574" s="20">
        <v>45876</v>
      </c>
      <c r="C9574" s="2" t="s">
        <v>1</v>
      </c>
      <c r="D9574" s="2" t="s">
        <v>1983</v>
      </c>
      <c r="E9574" s="2" t="s">
        <v>268</v>
      </c>
      <c r="F9574" s="2" t="s">
        <v>4224</v>
      </c>
      <c r="G9574" s="5">
        <v>10</v>
      </c>
      <c r="H9574" s="5">
        <v>35.700000000000003</v>
      </c>
      <c r="I9574" s="5">
        <v>357</v>
      </c>
      <c r="J9574" s="5">
        <v>284816.27999999997</v>
      </c>
      <c r="K9574" s="3" t="str" cm="1">
        <f t="array" ref="K9574">_xlfn.LET(_xlpm.d,UPPER(TRIM(CLEAN(SUBSTITUTE(F9574,CHAR(160),"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75" spans="2:11" hidden="1" x14ac:dyDescent="0.25">
      <c r="B9575" s="20">
        <v>45876</v>
      </c>
      <c r="C9575" s="2" t="s">
        <v>1</v>
      </c>
      <c r="D9575" s="2" t="s">
        <v>642</v>
      </c>
      <c r="E9575" s="2" t="s">
        <v>135</v>
      </c>
      <c r="F9575" s="2" t="s">
        <v>4224</v>
      </c>
      <c r="G9575" s="5">
        <v>10</v>
      </c>
      <c r="H9575" s="5">
        <v>35.700000000000003</v>
      </c>
      <c r="I9575" s="5">
        <v>357</v>
      </c>
      <c r="J9575" s="5">
        <v>285173.27999999997</v>
      </c>
      <c r="K9575" s="3" t="str" cm="1">
        <f t="array" ref="K9575">_xlfn.LET(_xlpm.d,UPPER(TRIM(CLEAN(SUBSTITUTE(F9575,CHAR(160),"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76" spans="2:11" hidden="1" x14ac:dyDescent="0.25">
      <c r="B9576" s="20">
        <v>45877</v>
      </c>
      <c r="C9576" s="2" t="s">
        <v>1</v>
      </c>
      <c r="D9576" s="2" t="s">
        <v>1031</v>
      </c>
      <c r="E9576" s="2" t="s">
        <v>243</v>
      </c>
      <c r="F9576" s="2" t="s">
        <v>4224</v>
      </c>
      <c r="G9576" s="5">
        <v>15</v>
      </c>
      <c r="H9576" s="5">
        <v>35.700000000000003</v>
      </c>
      <c r="I9576" s="5">
        <v>535.5</v>
      </c>
      <c r="J9576" s="5">
        <v>285708.77999999997</v>
      </c>
      <c r="K9576" s="3" t="str" cm="1">
        <f t="array" ref="K9576">_xlfn.LET(_xlpm.d,UPPER(TRIM(CLEAN(SUBSTITUTE(F9576,CHAR(160),"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77" spans="2:11" hidden="1" x14ac:dyDescent="0.25">
      <c r="B9577" s="20">
        <v>45880</v>
      </c>
      <c r="C9577" s="2" t="s">
        <v>1</v>
      </c>
      <c r="D9577" s="2" t="s">
        <v>4269</v>
      </c>
      <c r="E9577" s="2" t="s">
        <v>50</v>
      </c>
      <c r="F9577" s="2" t="s">
        <v>4224</v>
      </c>
      <c r="G9577" s="5">
        <v>70</v>
      </c>
      <c r="H9577" s="5">
        <v>30.5</v>
      </c>
      <c r="I9577" s="5">
        <v>2135</v>
      </c>
      <c r="J9577" s="5">
        <v>287843.77999999997</v>
      </c>
      <c r="K9577" s="3" t="str" cm="1">
        <f t="array" ref="K9577">_xlfn.LET(_xlpm.d,UPPER(TRIM(CLEAN(SUBSTITUTE(F9577,CHAR(160),"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78" spans="2:11" hidden="1" x14ac:dyDescent="0.25">
      <c r="B9578" s="20">
        <v>45881</v>
      </c>
      <c r="C9578" s="2" t="s">
        <v>1</v>
      </c>
      <c r="D9578" s="2" t="s">
        <v>1034</v>
      </c>
      <c r="E9578" s="2" t="s">
        <v>162</v>
      </c>
      <c r="F9578" s="2" t="s">
        <v>4224</v>
      </c>
      <c r="G9578" s="5">
        <v>10</v>
      </c>
      <c r="H9578" s="5">
        <v>35.700000000000003</v>
      </c>
      <c r="I9578" s="5">
        <v>357</v>
      </c>
      <c r="J9578" s="5">
        <v>288200.77999999997</v>
      </c>
      <c r="K9578" s="3" t="str" cm="1">
        <f t="array" ref="K9578">_xlfn.LET(_xlpm.d,UPPER(TRIM(CLEAN(SUBSTITUTE(F9578,CHAR(160),"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79" spans="2:11" hidden="1" x14ac:dyDescent="0.25">
      <c r="B9579" s="20">
        <v>45881</v>
      </c>
      <c r="C9579" s="2" t="s">
        <v>1</v>
      </c>
      <c r="D9579" s="2" t="s">
        <v>1990</v>
      </c>
      <c r="E9579" s="2" t="s">
        <v>730</v>
      </c>
      <c r="F9579" s="2" t="s">
        <v>4224</v>
      </c>
      <c r="G9579" s="5">
        <v>15</v>
      </c>
      <c r="H9579" s="5">
        <v>33.99</v>
      </c>
      <c r="I9579" s="5">
        <v>509.85</v>
      </c>
      <c r="J9579" s="5">
        <v>288710.62999999995</v>
      </c>
      <c r="K9579" s="3" t="str" cm="1">
        <f t="array" ref="K9579">_xlfn.LET(_xlpm.d,UPPER(TRIM(CLEAN(SUBSTITUTE(F9579,CHAR(160),"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80" spans="2:11" hidden="1" x14ac:dyDescent="0.25">
      <c r="B9580" s="20">
        <v>45881</v>
      </c>
      <c r="C9580" s="2" t="s">
        <v>1</v>
      </c>
      <c r="D9580" s="2" t="s">
        <v>648</v>
      </c>
      <c r="E9580" s="2" t="s">
        <v>276</v>
      </c>
      <c r="F9580" s="2" t="s">
        <v>4224</v>
      </c>
      <c r="G9580" s="5">
        <v>25</v>
      </c>
      <c r="H9580" s="5">
        <v>35.700000000000003</v>
      </c>
      <c r="I9580" s="5">
        <v>892.5</v>
      </c>
      <c r="J9580" s="5">
        <v>289603.12999999995</v>
      </c>
      <c r="K9580" s="3" t="str" cm="1">
        <f t="array" ref="K9580">_xlfn.LET(_xlpm.d,UPPER(TRIM(CLEAN(SUBSTITUTE(F9580,CHAR(160),"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81" spans="2:11" hidden="1" x14ac:dyDescent="0.25">
      <c r="B9581" s="20">
        <v>45881</v>
      </c>
      <c r="C9581" s="2" t="s">
        <v>1</v>
      </c>
      <c r="D9581" s="2" t="s">
        <v>1993</v>
      </c>
      <c r="E9581" s="2" t="s">
        <v>234</v>
      </c>
      <c r="F9581" s="2" t="s">
        <v>4224</v>
      </c>
      <c r="G9581" s="5">
        <v>20</v>
      </c>
      <c r="H9581" s="5">
        <v>35.700000000000003</v>
      </c>
      <c r="I9581" s="5">
        <v>714</v>
      </c>
      <c r="J9581" s="5">
        <v>290317.12999999995</v>
      </c>
      <c r="K9581" s="3" t="str" cm="1">
        <f t="array" ref="K9581">_xlfn.LET(_xlpm.d,UPPER(TRIM(CLEAN(SUBSTITUTE(F9581,CHAR(160),"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82" spans="2:11" hidden="1" x14ac:dyDescent="0.25">
      <c r="B9582" s="20">
        <v>45881</v>
      </c>
      <c r="C9582" s="2" t="s">
        <v>1</v>
      </c>
      <c r="D9582" s="2" t="s">
        <v>2995</v>
      </c>
      <c r="E9582" s="2" t="s">
        <v>6</v>
      </c>
      <c r="F9582" s="2" t="s">
        <v>4224</v>
      </c>
      <c r="G9582" s="5">
        <v>20</v>
      </c>
      <c r="H9582" s="5">
        <v>33.950000000000003</v>
      </c>
      <c r="I9582" s="5">
        <v>679</v>
      </c>
      <c r="J9582" s="5">
        <v>290996.12999999995</v>
      </c>
      <c r="K9582" s="3" t="str" cm="1">
        <f t="array" ref="K9582">_xlfn.LET(_xlpm.d,UPPER(TRIM(CLEAN(SUBSTITUTE(F9582,CHAR(160),"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83" spans="2:11" hidden="1" x14ac:dyDescent="0.25">
      <c r="B9583" s="20">
        <v>45882</v>
      </c>
      <c r="C9583" s="2" t="s">
        <v>1</v>
      </c>
      <c r="D9583" s="2" t="s">
        <v>1038</v>
      </c>
      <c r="E9583" s="2" t="s">
        <v>282</v>
      </c>
      <c r="F9583" s="2" t="s">
        <v>4224</v>
      </c>
      <c r="G9583" s="5">
        <v>10</v>
      </c>
      <c r="H9583" s="5">
        <v>35.700000000000003</v>
      </c>
      <c r="I9583" s="5">
        <v>357</v>
      </c>
      <c r="J9583" s="5">
        <v>291353.12999999995</v>
      </c>
      <c r="K9583" s="3" t="str" cm="1">
        <f t="array" ref="K9583">_xlfn.LET(_xlpm.d,UPPER(TRIM(CLEAN(SUBSTITUTE(F9583,CHAR(160),"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84" spans="2:11" hidden="1" x14ac:dyDescent="0.25">
      <c r="B9584" s="20">
        <v>45882</v>
      </c>
      <c r="C9584" s="2" t="s">
        <v>1</v>
      </c>
      <c r="D9584" s="2" t="s">
        <v>1040</v>
      </c>
      <c r="E9584" s="2" t="s">
        <v>143</v>
      </c>
      <c r="F9584" s="2" t="s">
        <v>4224</v>
      </c>
      <c r="G9584" s="5">
        <v>5</v>
      </c>
      <c r="H9584" s="5">
        <v>35.700000000000003</v>
      </c>
      <c r="I9584" s="5">
        <v>178.5</v>
      </c>
      <c r="J9584" s="5">
        <v>291531.62999999995</v>
      </c>
      <c r="K9584" s="3" t="str" cm="1">
        <f t="array" ref="K9584">_xlfn.LET(_xlpm.d,UPPER(TRIM(CLEAN(SUBSTITUTE(F9584,CHAR(160),"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85" spans="2:11" hidden="1" x14ac:dyDescent="0.25">
      <c r="B9585" s="20">
        <v>45883</v>
      </c>
      <c r="C9585" s="2" t="s">
        <v>1</v>
      </c>
      <c r="D9585" s="2" t="s">
        <v>1042</v>
      </c>
      <c r="E9585" s="2" t="s">
        <v>180</v>
      </c>
      <c r="F9585" s="2" t="s">
        <v>4224</v>
      </c>
      <c r="G9585" s="5">
        <v>20</v>
      </c>
      <c r="H9585" s="5">
        <v>35.700000000000003</v>
      </c>
      <c r="I9585" s="5">
        <v>714</v>
      </c>
      <c r="J9585" s="5">
        <v>292245.62999999995</v>
      </c>
      <c r="K9585" s="3" t="str" cm="1">
        <f t="array" ref="K9585">_xlfn.LET(_xlpm.d,UPPER(TRIM(CLEAN(SUBSTITUTE(F9585,CHAR(160),"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86" spans="2:11" hidden="1" x14ac:dyDescent="0.25">
      <c r="B9586" s="20">
        <v>45883</v>
      </c>
      <c r="C9586" s="2" t="s">
        <v>1</v>
      </c>
      <c r="D9586" s="2" t="s">
        <v>1045</v>
      </c>
      <c r="E9586" s="2" t="s">
        <v>238</v>
      </c>
      <c r="F9586" s="2" t="s">
        <v>4224</v>
      </c>
      <c r="G9586" s="5">
        <v>17</v>
      </c>
      <c r="H9586" s="5">
        <v>35.700000000000003</v>
      </c>
      <c r="I9586" s="5">
        <v>606.9</v>
      </c>
      <c r="J9586" s="5">
        <v>292852.52999999997</v>
      </c>
      <c r="K9586" s="3" t="str" cm="1">
        <f t="array" ref="K9586">_xlfn.LET(_xlpm.d,UPPER(TRIM(CLEAN(SUBSTITUTE(F9586,CHAR(160),"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87" spans="2:11" hidden="1" x14ac:dyDescent="0.25">
      <c r="B9587" s="20">
        <v>45884</v>
      </c>
      <c r="C9587" s="2" t="s">
        <v>1</v>
      </c>
      <c r="D9587" s="2" t="s">
        <v>1997</v>
      </c>
      <c r="E9587" s="2" t="s">
        <v>268</v>
      </c>
      <c r="F9587" s="2" t="s">
        <v>4224</v>
      </c>
      <c r="G9587" s="5">
        <v>10</v>
      </c>
      <c r="H9587" s="5">
        <v>35.700000000000003</v>
      </c>
      <c r="I9587" s="5">
        <v>357</v>
      </c>
      <c r="J9587" s="5">
        <v>293209.52999999997</v>
      </c>
      <c r="K9587" s="3" t="str" cm="1">
        <f t="array" ref="K9587">_xlfn.LET(_xlpm.d,UPPER(TRIM(CLEAN(SUBSTITUTE(F9587,CHAR(160),"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88" spans="2:11" hidden="1" x14ac:dyDescent="0.25">
      <c r="B9588" s="20">
        <v>45884</v>
      </c>
      <c r="C9588" s="2" t="s">
        <v>1</v>
      </c>
      <c r="D9588" s="2" t="s">
        <v>1046</v>
      </c>
      <c r="E9588" s="2" t="s">
        <v>195</v>
      </c>
      <c r="F9588" s="2" t="s">
        <v>4224</v>
      </c>
      <c r="G9588" s="5">
        <v>15</v>
      </c>
      <c r="H9588" s="5">
        <v>35.700000000000003</v>
      </c>
      <c r="I9588" s="5">
        <v>535.5</v>
      </c>
      <c r="J9588" s="5">
        <v>293745.02999999997</v>
      </c>
      <c r="K9588" s="3" t="str" cm="1">
        <f t="array" ref="K9588">_xlfn.LET(_xlpm.d,UPPER(TRIM(CLEAN(SUBSTITUTE(F9588,CHAR(160),"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89" spans="2:11" hidden="1" x14ac:dyDescent="0.25">
      <c r="B9589" s="20">
        <v>45884</v>
      </c>
      <c r="C9589" s="2" t="s">
        <v>1</v>
      </c>
      <c r="D9589" s="2" t="s">
        <v>1998</v>
      </c>
      <c r="E9589" s="2" t="s">
        <v>78</v>
      </c>
      <c r="F9589" s="2" t="s">
        <v>4224</v>
      </c>
      <c r="G9589" s="5">
        <v>20</v>
      </c>
      <c r="H9589" s="5">
        <v>29.95</v>
      </c>
      <c r="I9589" s="5">
        <v>599</v>
      </c>
      <c r="J9589" s="5">
        <v>294344.02999999997</v>
      </c>
      <c r="K9589" s="3" t="str" cm="1">
        <f t="array" ref="K9589">_xlfn.LET(_xlpm.d,UPPER(TRIM(CLEAN(SUBSTITUTE(F9589,CHAR(160),"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90" spans="2:11" hidden="1" x14ac:dyDescent="0.25">
      <c r="B9590" s="20">
        <v>45884</v>
      </c>
      <c r="C9590" s="2" t="s">
        <v>1</v>
      </c>
      <c r="D9590" s="2" t="s">
        <v>1350</v>
      </c>
      <c r="E9590" s="2" t="s">
        <v>236</v>
      </c>
      <c r="F9590" s="2" t="s">
        <v>4224</v>
      </c>
      <c r="G9590" s="5">
        <v>20</v>
      </c>
      <c r="H9590" s="5">
        <v>35.700000000000003</v>
      </c>
      <c r="I9590" s="5">
        <v>714</v>
      </c>
      <c r="J9590" s="5">
        <v>295058.02999999997</v>
      </c>
      <c r="K9590" s="3" t="str" cm="1">
        <f t="array" ref="K9590">_xlfn.LET(_xlpm.d,UPPER(TRIM(CLEAN(SUBSTITUTE(F9590,CHAR(160),"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91" spans="2:11" hidden="1" x14ac:dyDescent="0.25">
      <c r="B9591" s="20">
        <v>45884</v>
      </c>
      <c r="C9591" s="2" t="s">
        <v>1</v>
      </c>
      <c r="D9591" s="2" t="s">
        <v>1047</v>
      </c>
      <c r="E9591" s="2" t="s">
        <v>243</v>
      </c>
      <c r="F9591" s="2" t="s">
        <v>4224</v>
      </c>
      <c r="G9591" s="5">
        <v>20</v>
      </c>
      <c r="H9591" s="5">
        <v>35.700000000000003</v>
      </c>
      <c r="I9591" s="5">
        <v>714</v>
      </c>
      <c r="J9591" s="5">
        <v>295772.02999999997</v>
      </c>
      <c r="K9591" s="3" t="str" cm="1">
        <f t="array" ref="K9591">_xlfn.LET(_xlpm.d,UPPER(TRIM(CLEAN(SUBSTITUTE(F9591,CHAR(160),"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92" spans="2:11" hidden="1" x14ac:dyDescent="0.25">
      <c r="B9592" s="20">
        <v>45884</v>
      </c>
      <c r="C9592" s="2" t="s">
        <v>1</v>
      </c>
      <c r="D9592" s="2" t="s">
        <v>4270</v>
      </c>
      <c r="E9592" s="2" t="s">
        <v>485</v>
      </c>
      <c r="F9592" s="2" t="s">
        <v>4224</v>
      </c>
      <c r="G9592" s="5">
        <v>20</v>
      </c>
      <c r="H9592" s="5">
        <v>68.989999999999995</v>
      </c>
      <c r="I9592" s="5">
        <v>1379.8</v>
      </c>
      <c r="J9592" s="5">
        <v>297151.82999999996</v>
      </c>
      <c r="K9592" s="3" t="str" cm="1">
        <f t="array" ref="K9592">_xlfn.LET(_xlpm.d,UPPER(TRIM(CLEAN(SUBSTITUTE(F9592,CHAR(160),"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93" spans="2:11" hidden="1" x14ac:dyDescent="0.25">
      <c r="B9593" s="20">
        <v>45884</v>
      </c>
      <c r="C9593" s="2" t="s">
        <v>1</v>
      </c>
      <c r="D9593" s="2" t="s">
        <v>1048</v>
      </c>
      <c r="E9593" s="2" t="s">
        <v>43</v>
      </c>
      <c r="F9593" s="2" t="s">
        <v>4224</v>
      </c>
      <c r="G9593" s="5">
        <v>15</v>
      </c>
      <c r="H9593" s="5">
        <v>29.3</v>
      </c>
      <c r="I9593" s="5">
        <v>439.5</v>
      </c>
      <c r="J9593" s="5">
        <v>297591.32999999996</v>
      </c>
      <c r="K9593" s="3" t="str" cm="1">
        <f t="array" ref="K9593">_xlfn.LET(_xlpm.d,UPPER(TRIM(CLEAN(SUBSTITUTE(F9593,CHAR(160),"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94" spans="2:11" hidden="1" x14ac:dyDescent="0.25">
      <c r="B9594" s="20">
        <v>45887</v>
      </c>
      <c r="C9594" s="2" t="s">
        <v>1</v>
      </c>
      <c r="D9594" s="2" t="s">
        <v>3008</v>
      </c>
      <c r="E9594" s="2" t="s">
        <v>279</v>
      </c>
      <c r="F9594" s="2" t="s">
        <v>4224</v>
      </c>
      <c r="G9594" s="5">
        <v>10</v>
      </c>
      <c r="H9594" s="5">
        <v>35.700000000000003</v>
      </c>
      <c r="I9594" s="5">
        <v>357</v>
      </c>
      <c r="J9594" s="5">
        <v>297948.32999999996</v>
      </c>
      <c r="K9594" s="3" t="str" cm="1">
        <f t="array" ref="K9594">_xlfn.LET(_xlpm.d,UPPER(TRIM(CLEAN(SUBSTITUTE(F9594,CHAR(160),"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95" spans="2:11" hidden="1" x14ac:dyDescent="0.25">
      <c r="B9595" s="20">
        <v>45888</v>
      </c>
      <c r="C9595" s="2" t="s">
        <v>1</v>
      </c>
      <c r="D9595" s="2" t="s">
        <v>1050</v>
      </c>
      <c r="E9595" s="2" t="s">
        <v>266</v>
      </c>
      <c r="F9595" s="2" t="s">
        <v>4224</v>
      </c>
      <c r="G9595" s="5">
        <v>20</v>
      </c>
      <c r="H9595" s="5">
        <v>35.700000000000003</v>
      </c>
      <c r="I9595" s="5">
        <v>714</v>
      </c>
      <c r="J9595" s="5">
        <v>298662.32999999996</v>
      </c>
      <c r="K9595" s="3" t="str" cm="1">
        <f t="array" ref="K9595">_xlfn.LET(_xlpm.d,UPPER(TRIM(CLEAN(SUBSTITUTE(F9595,CHAR(160),"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96" spans="2:11" hidden="1" x14ac:dyDescent="0.25">
      <c r="B9596" s="20">
        <v>45888</v>
      </c>
      <c r="C9596" s="2" t="s">
        <v>1</v>
      </c>
      <c r="D9596" s="2" t="s">
        <v>1268</v>
      </c>
      <c r="E9596" s="2" t="s">
        <v>158</v>
      </c>
      <c r="F9596" s="2" t="s">
        <v>4224</v>
      </c>
      <c r="G9596" s="5">
        <v>20</v>
      </c>
      <c r="H9596" s="5">
        <v>35.700000000000003</v>
      </c>
      <c r="I9596" s="5">
        <v>714</v>
      </c>
      <c r="J9596" s="5">
        <v>299376.32999999996</v>
      </c>
      <c r="K9596" s="3" t="str" cm="1">
        <f t="array" ref="K9596">_xlfn.LET(_xlpm.d,UPPER(TRIM(CLEAN(SUBSTITUTE(F9596,CHAR(160),"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97" spans="2:11" hidden="1" x14ac:dyDescent="0.25">
      <c r="B9597" s="20">
        <v>45888</v>
      </c>
      <c r="C9597" s="2" t="s">
        <v>1</v>
      </c>
      <c r="D9597" s="2" t="s">
        <v>652</v>
      </c>
      <c r="E9597" s="2" t="s">
        <v>147</v>
      </c>
      <c r="F9597" s="2" t="s">
        <v>4224</v>
      </c>
      <c r="G9597" s="5">
        <v>20</v>
      </c>
      <c r="H9597" s="5">
        <v>35.700000000000003</v>
      </c>
      <c r="I9597" s="5">
        <v>714</v>
      </c>
      <c r="J9597" s="5">
        <v>300090.32999999996</v>
      </c>
      <c r="K9597" s="3" t="str" cm="1">
        <f t="array" ref="K9597">_xlfn.LET(_xlpm.d,UPPER(TRIM(CLEAN(SUBSTITUTE(F9597,CHAR(160),"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98" spans="2:11" hidden="1" x14ac:dyDescent="0.25">
      <c r="B9598" s="20">
        <v>45888</v>
      </c>
      <c r="C9598" s="2" t="s">
        <v>1</v>
      </c>
      <c r="D9598" s="2" t="s">
        <v>3012</v>
      </c>
      <c r="E9598" s="2" t="s">
        <v>6</v>
      </c>
      <c r="F9598" s="2" t="s">
        <v>4224</v>
      </c>
      <c r="G9598" s="5">
        <v>15</v>
      </c>
      <c r="H9598" s="5">
        <v>33.950000000000003</v>
      </c>
      <c r="I9598" s="5">
        <v>509.25</v>
      </c>
      <c r="J9598" s="5">
        <v>300599.57999999996</v>
      </c>
      <c r="K9598" s="3" t="str" cm="1">
        <f t="array" ref="K9598">_xlfn.LET(_xlpm.d,UPPER(TRIM(CLEAN(SUBSTITUTE(F9598,CHAR(160),"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599" spans="2:11" hidden="1" x14ac:dyDescent="0.25">
      <c r="B9599" s="20">
        <v>45888</v>
      </c>
      <c r="C9599" s="2" t="s">
        <v>1</v>
      </c>
      <c r="D9599" s="2" t="s">
        <v>4271</v>
      </c>
      <c r="E9599" s="2" t="s">
        <v>61</v>
      </c>
      <c r="F9599" s="2" t="s">
        <v>4224</v>
      </c>
      <c r="G9599" s="5">
        <v>21</v>
      </c>
      <c r="H9599" s="5">
        <v>33.950000000000003</v>
      </c>
      <c r="I9599" s="5">
        <v>712.95</v>
      </c>
      <c r="J9599" s="5">
        <v>301312.52999999997</v>
      </c>
      <c r="K9599" s="3" t="str" cm="1">
        <f t="array" ref="K9599">_xlfn.LET(_xlpm.d,UPPER(TRIM(CLEAN(SUBSTITUTE(F9599,CHAR(160),"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00" spans="2:11" hidden="1" x14ac:dyDescent="0.25">
      <c r="B9600" s="20">
        <v>45888</v>
      </c>
      <c r="C9600" s="2" t="s">
        <v>1</v>
      </c>
      <c r="D9600" s="2" t="s">
        <v>654</v>
      </c>
      <c r="E9600" s="2" t="s">
        <v>156</v>
      </c>
      <c r="F9600" s="2" t="s">
        <v>4224</v>
      </c>
      <c r="G9600" s="5">
        <v>20</v>
      </c>
      <c r="H9600" s="5">
        <v>35.700000000000003</v>
      </c>
      <c r="I9600" s="5">
        <v>714</v>
      </c>
      <c r="J9600" s="5">
        <v>302026.52999999997</v>
      </c>
      <c r="K9600" s="3" t="str" cm="1">
        <f t="array" ref="K9600">_xlfn.LET(_xlpm.d,UPPER(TRIM(CLEAN(SUBSTITUTE(F9600,CHAR(160),"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01" spans="2:11" hidden="1" x14ac:dyDescent="0.25">
      <c r="B9601" s="20">
        <v>45891</v>
      </c>
      <c r="C9601" s="2" t="s">
        <v>1</v>
      </c>
      <c r="D9601" s="2" t="s">
        <v>1056</v>
      </c>
      <c r="E9601" s="2" t="s">
        <v>195</v>
      </c>
      <c r="F9601" s="2" t="s">
        <v>4224</v>
      </c>
      <c r="G9601" s="5">
        <v>10</v>
      </c>
      <c r="H9601" s="5">
        <v>35.700000000000003</v>
      </c>
      <c r="I9601" s="5">
        <v>357</v>
      </c>
      <c r="J9601" s="5">
        <v>302383.52999999997</v>
      </c>
      <c r="K9601" s="3" t="str" cm="1">
        <f t="array" ref="K9601">_xlfn.LET(_xlpm.d,UPPER(TRIM(CLEAN(SUBSTITUTE(F9601,CHAR(160),"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02" spans="2:11" hidden="1" x14ac:dyDescent="0.25">
      <c r="B9602" s="20">
        <v>45891</v>
      </c>
      <c r="C9602" s="2" t="s">
        <v>1</v>
      </c>
      <c r="D9602" s="2" t="s">
        <v>655</v>
      </c>
      <c r="E9602" s="2" t="s">
        <v>43</v>
      </c>
      <c r="F9602" s="2" t="s">
        <v>4224</v>
      </c>
      <c r="G9602" s="5">
        <v>10</v>
      </c>
      <c r="H9602" s="5">
        <v>29.3</v>
      </c>
      <c r="I9602" s="5">
        <v>293</v>
      </c>
      <c r="J9602" s="5">
        <v>302676.52999999997</v>
      </c>
      <c r="K9602" s="3" t="str" cm="1">
        <f t="array" ref="K9602">_xlfn.LET(_xlpm.d,UPPER(TRIM(CLEAN(SUBSTITUTE(F9602,CHAR(160),"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03" spans="2:11" hidden="1" x14ac:dyDescent="0.25">
      <c r="B9603" s="20">
        <v>45895</v>
      </c>
      <c r="C9603" s="2" t="s">
        <v>1</v>
      </c>
      <c r="D9603" s="2" t="s">
        <v>1059</v>
      </c>
      <c r="E9603" s="2" t="s">
        <v>78</v>
      </c>
      <c r="F9603" s="2" t="s">
        <v>4224</v>
      </c>
      <c r="G9603" s="5">
        <v>25</v>
      </c>
      <c r="H9603" s="5">
        <v>29.5</v>
      </c>
      <c r="I9603" s="5">
        <v>737.5</v>
      </c>
      <c r="J9603" s="5">
        <v>303414.02999999997</v>
      </c>
      <c r="K9603" s="3" t="str" cm="1">
        <f t="array" ref="K9603">_xlfn.LET(_xlpm.d,UPPER(TRIM(CLEAN(SUBSTITUTE(F9603,CHAR(160),"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04" spans="2:11" hidden="1" x14ac:dyDescent="0.25">
      <c r="B9604" s="20">
        <v>45895</v>
      </c>
      <c r="C9604" s="2" t="s">
        <v>1</v>
      </c>
      <c r="D9604" s="2" t="s">
        <v>660</v>
      </c>
      <c r="E9604" s="2" t="s">
        <v>214</v>
      </c>
      <c r="F9604" s="2" t="s">
        <v>4224</v>
      </c>
      <c r="G9604" s="5">
        <v>15</v>
      </c>
      <c r="H9604" s="5">
        <v>35.700000000000003</v>
      </c>
      <c r="I9604" s="5">
        <v>535.5</v>
      </c>
      <c r="J9604" s="5">
        <v>303949.52999999997</v>
      </c>
      <c r="K9604" s="3" t="str" cm="1">
        <f t="array" ref="K9604">_xlfn.LET(_xlpm.d,UPPER(TRIM(CLEAN(SUBSTITUTE(F9604,CHAR(160),"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05" spans="2:11" hidden="1" x14ac:dyDescent="0.25">
      <c r="B9605" s="20">
        <v>45895</v>
      </c>
      <c r="C9605" s="2" t="s">
        <v>1</v>
      </c>
      <c r="D9605" s="2" t="s">
        <v>661</v>
      </c>
      <c r="E9605" s="2" t="s">
        <v>162</v>
      </c>
      <c r="F9605" s="2" t="s">
        <v>4224</v>
      </c>
      <c r="G9605" s="5">
        <v>15</v>
      </c>
      <c r="H9605" s="5">
        <v>35.700000000000003</v>
      </c>
      <c r="I9605" s="5">
        <v>535.5</v>
      </c>
      <c r="J9605" s="5">
        <v>304485.02999999997</v>
      </c>
      <c r="K9605" s="3" t="str" cm="1">
        <f t="array" ref="K9605">_xlfn.LET(_xlpm.d,UPPER(TRIM(CLEAN(SUBSTITUTE(F9605,CHAR(160),"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06" spans="2:11" hidden="1" x14ac:dyDescent="0.25">
      <c r="B9606" s="20">
        <v>45895</v>
      </c>
      <c r="C9606" s="2" t="s">
        <v>1</v>
      </c>
      <c r="D9606" s="2" t="s">
        <v>2013</v>
      </c>
      <c r="E9606" s="2" t="s">
        <v>50</v>
      </c>
      <c r="F9606" s="2" t="s">
        <v>4224</v>
      </c>
      <c r="G9606" s="5">
        <v>30</v>
      </c>
      <c r="H9606" s="5">
        <v>30.5</v>
      </c>
      <c r="I9606" s="5">
        <v>915</v>
      </c>
      <c r="J9606" s="5">
        <v>305400.02999999997</v>
      </c>
      <c r="K9606" s="3" t="str" cm="1">
        <f t="array" ref="K9606">_xlfn.LET(_xlpm.d,UPPER(TRIM(CLEAN(SUBSTITUTE(F9606,CHAR(160),"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07" spans="2:11" hidden="1" x14ac:dyDescent="0.25">
      <c r="B9607" s="20">
        <v>45895</v>
      </c>
      <c r="C9607" s="2" t="s">
        <v>1</v>
      </c>
      <c r="D9607" s="2" t="s">
        <v>2014</v>
      </c>
      <c r="E9607" s="2" t="s">
        <v>165</v>
      </c>
      <c r="F9607" s="2" t="s">
        <v>4224</v>
      </c>
      <c r="G9607" s="5">
        <v>20</v>
      </c>
      <c r="H9607" s="5">
        <v>33.700000000000003</v>
      </c>
      <c r="I9607" s="5">
        <v>674</v>
      </c>
      <c r="J9607" s="5">
        <v>306074.02999999997</v>
      </c>
      <c r="K9607" s="3" t="str" cm="1">
        <f t="array" ref="K9607">_xlfn.LET(_xlpm.d,UPPER(TRIM(CLEAN(SUBSTITUTE(F9607,CHAR(160),"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08" spans="2:11" hidden="1" x14ac:dyDescent="0.25">
      <c r="B9608" s="20">
        <v>45895</v>
      </c>
      <c r="C9608" s="2" t="s">
        <v>1</v>
      </c>
      <c r="D9608" s="2" t="s">
        <v>662</v>
      </c>
      <c r="E9608" s="2" t="s">
        <v>261</v>
      </c>
      <c r="F9608" s="2" t="s">
        <v>4224</v>
      </c>
      <c r="G9608" s="5">
        <v>20</v>
      </c>
      <c r="H9608" s="5">
        <v>35.700000000000003</v>
      </c>
      <c r="I9608" s="5">
        <v>714</v>
      </c>
      <c r="J9608" s="5">
        <v>306788.02999999997</v>
      </c>
      <c r="K9608" s="3" t="str" cm="1">
        <f t="array" ref="K9608">_xlfn.LET(_xlpm.d,UPPER(TRIM(CLEAN(SUBSTITUTE(F9608,CHAR(160),"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09" spans="2:11" hidden="1" x14ac:dyDescent="0.25">
      <c r="B9609" s="20">
        <v>45895</v>
      </c>
      <c r="C9609" s="2" t="s">
        <v>1</v>
      </c>
      <c r="D9609" s="2" t="s">
        <v>4272</v>
      </c>
      <c r="E9609" s="2" t="s">
        <v>61</v>
      </c>
      <c r="F9609" s="2" t="s">
        <v>4224</v>
      </c>
      <c r="G9609" s="5">
        <v>24</v>
      </c>
      <c r="H9609" s="5">
        <v>33.950000000000003</v>
      </c>
      <c r="I9609" s="5">
        <v>814.8</v>
      </c>
      <c r="J9609" s="5">
        <v>307602.82999999996</v>
      </c>
      <c r="K9609" s="3" t="str" cm="1">
        <f t="array" ref="K9609">_xlfn.LET(_xlpm.d,UPPER(TRIM(CLEAN(SUBSTITUTE(F9609,CHAR(160),"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10" spans="2:11" hidden="1" x14ac:dyDescent="0.25">
      <c r="B9610" s="20">
        <v>45895</v>
      </c>
      <c r="C9610" s="2" t="s">
        <v>1</v>
      </c>
      <c r="D9610" s="2" t="s">
        <v>2015</v>
      </c>
      <c r="E9610" s="2" t="s">
        <v>197</v>
      </c>
      <c r="F9610" s="2" t="s">
        <v>4224</v>
      </c>
      <c r="G9610" s="5">
        <v>23</v>
      </c>
      <c r="H9610" s="5">
        <v>35.700000000000003</v>
      </c>
      <c r="I9610" s="5">
        <v>821.1</v>
      </c>
      <c r="J9610" s="5">
        <v>308423.92999999993</v>
      </c>
      <c r="K9610" s="3" t="str" cm="1">
        <f t="array" ref="K9610">_xlfn.LET(_xlpm.d,UPPER(TRIM(CLEAN(SUBSTITUTE(F9610,CHAR(160),"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11" spans="2:11" hidden="1" x14ac:dyDescent="0.25">
      <c r="B9611" s="20">
        <v>45896</v>
      </c>
      <c r="C9611" s="2" t="s">
        <v>1</v>
      </c>
      <c r="D9611" s="2" t="s">
        <v>4273</v>
      </c>
      <c r="E9611" s="2" t="s">
        <v>6</v>
      </c>
      <c r="F9611" s="2" t="s">
        <v>4224</v>
      </c>
      <c r="G9611" s="5">
        <v>5</v>
      </c>
      <c r="H9611" s="5">
        <v>33.950000000000003</v>
      </c>
      <c r="I9611" s="5">
        <v>169.75</v>
      </c>
      <c r="J9611" s="5">
        <v>308593.67999999993</v>
      </c>
      <c r="K9611" s="3" t="str" cm="1">
        <f t="array" ref="K9611">_xlfn.LET(_xlpm.d,UPPER(TRIM(CLEAN(SUBSTITUTE(F9611,CHAR(160),"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12" spans="2:11" hidden="1" x14ac:dyDescent="0.25">
      <c r="B9612" s="20">
        <v>45896</v>
      </c>
      <c r="C9612" s="2" t="s">
        <v>1</v>
      </c>
      <c r="D9612" s="2" t="s">
        <v>1064</v>
      </c>
      <c r="E9612" s="2" t="s">
        <v>282</v>
      </c>
      <c r="F9612" s="2" t="s">
        <v>4224</v>
      </c>
      <c r="G9612" s="5">
        <v>10</v>
      </c>
      <c r="H9612" s="5">
        <v>35.700000000000003</v>
      </c>
      <c r="I9612" s="5">
        <v>357</v>
      </c>
      <c r="J9612" s="5">
        <v>308950.67999999993</v>
      </c>
      <c r="K9612" s="3" t="str" cm="1">
        <f t="array" ref="K9612">_xlfn.LET(_xlpm.d,UPPER(TRIM(CLEAN(SUBSTITUTE(F9612,CHAR(160),"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13" spans="2:11" hidden="1" x14ac:dyDescent="0.25">
      <c r="B9613" s="20">
        <v>45896</v>
      </c>
      <c r="C9613" s="2" t="s">
        <v>1</v>
      </c>
      <c r="D9613" s="2" t="s">
        <v>3042</v>
      </c>
      <c r="E9613" s="2" t="s">
        <v>141</v>
      </c>
      <c r="F9613" s="2" t="s">
        <v>4224</v>
      </c>
      <c r="G9613" s="5">
        <v>25</v>
      </c>
      <c r="H9613" s="5">
        <v>35.700000000000003</v>
      </c>
      <c r="I9613" s="5">
        <v>892.5</v>
      </c>
      <c r="J9613" s="5">
        <v>309843.17999999993</v>
      </c>
      <c r="K9613" s="3" t="str" cm="1">
        <f t="array" ref="K9613">_xlfn.LET(_xlpm.d,UPPER(TRIM(CLEAN(SUBSTITUTE(F9613,CHAR(160),"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14" spans="2:11" hidden="1" x14ac:dyDescent="0.25">
      <c r="B9614" s="20">
        <v>45897</v>
      </c>
      <c r="C9614" s="2" t="s">
        <v>1</v>
      </c>
      <c r="D9614" s="2" t="s">
        <v>665</v>
      </c>
      <c r="E9614" s="2" t="s">
        <v>143</v>
      </c>
      <c r="F9614" s="2" t="s">
        <v>4224</v>
      </c>
      <c r="G9614" s="5">
        <v>30</v>
      </c>
      <c r="H9614" s="5">
        <v>35.700000000000003</v>
      </c>
      <c r="I9614" s="5">
        <v>1071</v>
      </c>
      <c r="J9614" s="5">
        <v>310914.17999999993</v>
      </c>
      <c r="K9614" s="3" t="str" cm="1">
        <f t="array" ref="K9614">_xlfn.LET(_xlpm.d,UPPER(TRIM(CLEAN(SUBSTITUTE(F9614,CHAR(160),"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15" spans="2:11" hidden="1" x14ac:dyDescent="0.25">
      <c r="B9615" s="20">
        <v>45897</v>
      </c>
      <c r="C9615" s="2" t="s">
        <v>1</v>
      </c>
      <c r="D9615" s="2" t="s">
        <v>2017</v>
      </c>
      <c r="E9615" s="2" t="s">
        <v>248</v>
      </c>
      <c r="F9615" s="2" t="s">
        <v>4224</v>
      </c>
      <c r="G9615" s="5">
        <v>15</v>
      </c>
      <c r="H9615" s="5">
        <v>35.700000000000003</v>
      </c>
      <c r="I9615" s="5">
        <v>535.5</v>
      </c>
      <c r="J9615" s="5">
        <v>311449.67999999993</v>
      </c>
      <c r="K9615" s="3" t="str" cm="1">
        <f t="array" ref="K9615">_xlfn.LET(_xlpm.d,UPPER(TRIM(CLEAN(SUBSTITUTE(F9615,CHAR(160),"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16" spans="2:11" hidden="1" x14ac:dyDescent="0.25">
      <c r="B9616" s="20">
        <v>45897</v>
      </c>
      <c r="C9616" s="2" t="s">
        <v>1</v>
      </c>
      <c r="D9616" s="2" t="s">
        <v>1069</v>
      </c>
      <c r="E9616" s="2" t="s">
        <v>151</v>
      </c>
      <c r="F9616" s="2" t="s">
        <v>4224</v>
      </c>
      <c r="G9616" s="5">
        <v>10</v>
      </c>
      <c r="H9616" s="5">
        <v>35.700000000000003</v>
      </c>
      <c r="I9616" s="5">
        <v>357</v>
      </c>
      <c r="J9616" s="5">
        <v>311806.67999999993</v>
      </c>
      <c r="K9616" s="3" t="str" cm="1">
        <f t="array" ref="K9616">_xlfn.LET(_xlpm.d,UPPER(TRIM(CLEAN(SUBSTITUTE(F9616,CHAR(160),"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17" spans="2:11" hidden="1" x14ac:dyDescent="0.25">
      <c r="B9617" s="20">
        <v>45897</v>
      </c>
      <c r="C9617" s="2" t="s">
        <v>1</v>
      </c>
      <c r="D9617" s="2" t="s">
        <v>3045</v>
      </c>
      <c r="E9617" s="2" t="s">
        <v>3</v>
      </c>
      <c r="F9617" s="2" t="s">
        <v>4224</v>
      </c>
      <c r="G9617" s="5">
        <v>5</v>
      </c>
      <c r="H9617" s="5">
        <v>33.950000000000003</v>
      </c>
      <c r="I9617" s="5">
        <v>169.75</v>
      </c>
      <c r="J9617" s="5">
        <v>311976.42999999993</v>
      </c>
      <c r="K9617" s="3" t="str" cm="1">
        <f t="array" ref="K9617">_xlfn.LET(_xlpm.d,UPPER(TRIM(CLEAN(SUBSTITUTE(F9617,CHAR(160),"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18" spans="2:11" hidden="1" x14ac:dyDescent="0.25">
      <c r="B9618" s="20">
        <v>45897</v>
      </c>
      <c r="C9618" s="2" t="s">
        <v>1</v>
      </c>
      <c r="D9618" s="2" t="s">
        <v>667</v>
      </c>
      <c r="E9618" s="2" t="s">
        <v>180</v>
      </c>
      <c r="F9618" s="2" t="s">
        <v>4224</v>
      </c>
      <c r="G9618" s="5">
        <v>10</v>
      </c>
      <c r="H9618" s="5">
        <v>35.700000000000003</v>
      </c>
      <c r="I9618" s="5">
        <v>357</v>
      </c>
      <c r="J9618" s="5">
        <v>312333.42999999993</v>
      </c>
      <c r="K9618" s="3" t="str" cm="1">
        <f t="array" ref="K9618">_xlfn.LET(_xlpm.d,UPPER(TRIM(CLEAN(SUBSTITUTE(F9618,CHAR(160),"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19" spans="2:11" hidden="1" x14ac:dyDescent="0.25">
      <c r="B9619" s="20">
        <v>45897</v>
      </c>
      <c r="C9619" s="2" t="s">
        <v>1</v>
      </c>
      <c r="D9619" s="2" t="s">
        <v>3046</v>
      </c>
      <c r="E9619" s="2" t="s">
        <v>16</v>
      </c>
      <c r="F9619" s="2" t="s">
        <v>4224</v>
      </c>
      <c r="G9619" s="5">
        <v>10</v>
      </c>
      <c r="H9619" s="5">
        <v>33.950000000000003</v>
      </c>
      <c r="I9619" s="5">
        <v>339.5</v>
      </c>
      <c r="J9619" s="5">
        <v>312672.92999999993</v>
      </c>
      <c r="K9619" s="3" t="str" cm="1">
        <f t="array" ref="K9619">_xlfn.LET(_xlpm.d,UPPER(TRIM(CLEAN(SUBSTITUTE(F9619,CHAR(160),"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20" spans="2:11" hidden="1" x14ac:dyDescent="0.25">
      <c r="B9620" s="20">
        <v>45898</v>
      </c>
      <c r="C9620" s="2" t="s">
        <v>1</v>
      </c>
      <c r="D9620" s="2" t="s">
        <v>1073</v>
      </c>
      <c r="E9620" s="2" t="s">
        <v>195</v>
      </c>
      <c r="F9620" s="2" t="s">
        <v>4224</v>
      </c>
      <c r="G9620" s="5">
        <v>10</v>
      </c>
      <c r="H9620" s="5">
        <v>35.700000000000003</v>
      </c>
      <c r="I9620" s="5">
        <v>357</v>
      </c>
      <c r="J9620" s="5">
        <v>313029.92999999993</v>
      </c>
      <c r="K9620" s="3" t="str" cm="1">
        <f t="array" ref="K9620">_xlfn.LET(_xlpm.d,UPPER(TRIM(CLEAN(SUBSTITUTE(F9620,CHAR(160),"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21" spans="2:11" hidden="1" x14ac:dyDescent="0.25">
      <c r="B9621" s="20">
        <v>45898</v>
      </c>
      <c r="C9621" s="2" t="s">
        <v>1</v>
      </c>
      <c r="D9621" s="2" t="s">
        <v>668</v>
      </c>
      <c r="E9621" s="2" t="s">
        <v>236</v>
      </c>
      <c r="F9621" s="2" t="s">
        <v>4224</v>
      </c>
      <c r="G9621" s="5">
        <v>20</v>
      </c>
      <c r="H9621" s="5">
        <v>35.700000000000003</v>
      </c>
      <c r="I9621" s="5">
        <v>714</v>
      </c>
      <c r="J9621" s="5">
        <v>313743.92999999993</v>
      </c>
      <c r="K9621" s="3" t="str" cm="1">
        <f t="array" ref="K9621">_xlfn.LET(_xlpm.d,UPPER(TRIM(CLEAN(SUBSTITUTE(F9621,CHAR(160),"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22" spans="2:11" hidden="1" x14ac:dyDescent="0.25">
      <c r="B9622" s="20">
        <v>45898</v>
      </c>
      <c r="C9622" s="2" t="s">
        <v>1</v>
      </c>
      <c r="D9622" s="2" t="s">
        <v>1074</v>
      </c>
      <c r="E9622" s="2" t="s">
        <v>243</v>
      </c>
      <c r="F9622" s="2" t="s">
        <v>4224</v>
      </c>
      <c r="G9622" s="5">
        <v>10</v>
      </c>
      <c r="H9622" s="5">
        <v>35.700000000000003</v>
      </c>
      <c r="I9622" s="5">
        <v>357</v>
      </c>
      <c r="J9622" s="5">
        <v>314100.92999999993</v>
      </c>
      <c r="K9622" s="3" t="str" cm="1">
        <f t="array" ref="K9622">_xlfn.LET(_xlpm.d,UPPER(TRIM(CLEAN(SUBSTITUTE(F9622,CHAR(160),"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23" spans="2:11" hidden="1" x14ac:dyDescent="0.25">
      <c r="B9623" s="20">
        <v>45898</v>
      </c>
      <c r="C9623" s="2" t="s">
        <v>1</v>
      </c>
      <c r="D9623" s="2" t="s">
        <v>1075</v>
      </c>
      <c r="E9623" s="2" t="s">
        <v>234</v>
      </c>
      <c r="F9623" s="2" t="s">
        <v>4224</v>
      </c>
      <c r="G9623" s="5">
        <v>10</v>
      </c>
      <c r="H9623" s="5">
        <v>35.700000000000003</v>
      </c>
      <c r="I9623" s="5">
        <v>357</v>
      </c>
      <c r="J9623" s="5">
        <v>314457.92999999993</v>
      </c>
      <c r="K9623" s="3" t="str" cm="1">
        <f t="array" ref="K9623">_xlfn.LET(_xlpm.d,UPPER(TRIM(CLEAN(SUBSTITUTE(F9623,CHAR(160),"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24" spans="2:11" hidden="1" x14ac:dyDescent="0.25">
      <c r="B9624" s="20">
        <v>45898</v>
      </c>
      <c r="C9624" s="2" t="s">
        <v>1</v>
      </c>
      <c r="D9624" s="2" t="s">
        <v>670</v>
      </c>
      <c r="E9624" s="2" t="s">
        <v>154</v>
      </c>
      <c r="F9624" s="2" t="s">
        <v>4224</v>
      </c>
      <c r="G9624" s="5">
        <v>25</v>
      </c>
      <c r="H9624" s="5">
        <v>35.700000000000003</v>
      </c>
      <c r="I9624" s="5">
        <v>892.5</v>
      </c>
      <c r="J9624" s="5">
        <v>315350.42999999993</v>
      </c>
      <c r="K9624" s="3" t="str" cm="1">
        <f t="array" ref="K9624">_xlfn.LET(_xlpm.d,UPPER(TRIM(CLEAN(SUBSTITUTE(F9624,CHAR(160),"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25" spans="2:11" hidden="1" x14ac:dyDescent="0.25">
      <c r="B9625" s="20">
        <v>45901</v>
      </c>
      <c r="C9625" s="2" t="s">
        <v>1</v>
      </c>
      <c r="D9625" s="2" t="s">
        <v>1078</v>
      </c>
      <c r="E9625" s="2" t="s">
        <v>214</v>
      </c>
      <c r="F9625" s="2" t="s">
        <v>4224</v>
      </c>
      <c r="G9625" s="5">
        <v>20</v>
      </c>
      <c r="H9625" s="5">
        <v>35.700000000000003</v>
      </c>
      <c r="I9625" s="5">
        <v>714</v>
      </c>
      <c r="J9625" s="5">
        <v>316064.42999999993</v>
      </c>
      <c r="K9625" s="3" t="str" cm="1">
        <f t="array" ref="K9625">_xlfn.LET(_xlpm.d,UPPER(TRIM(CLEAN(SUBSTITUTE(F9625,CHAR(160),"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26" spans="2:11" hidden="1" x14ac:dyDescent="0.25">
      <c r="B9626" s="20">
        <v>45901</v>
      </c>
      <c r="C9626" s="2" t="s">
        <v>1</v>
      </c>
      <c r="D9626" s="2" t="s">
        <v>2558</v>
      </c>
      <c r="E9626" s="2" t="s">
        <v>25</v>
      </c>
      <c r="F9626" s="2" t="s">
        <v>4274</v>
      </c>
      <c r="G9626" s="5">
        <v>16</v>
      </c>
      <c r="H9626" s="5">
        <v>17</v>
      </c>
      <c r="I9626" s="5">
        <v>272</v>
      </c>
      <c r="J9626" s="5">
        <v>316336.42999999993</v>
      </c>
      <c r="K9626" s="3" t="str" cm="1">
        <f t="array" ref="K9626">_xlfn.LET(_xlpm.d,UPPER(TRIM(CLEAN(SUBSTITUTE(F9626,CHAR(160),"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9627" spans="2:11" hidden="1" x14ac:dyDescent="0.25">
      <c r="B9627" s="20">
        <v>45902</v>
      </c>
      <c r="C9627" s="2" t="s">
        <v>1</v>
      </c>
      <c r="D9627" s="2" t="s">
        <v>1080</v>
      </c>
      <c r="E9627" s="2" t="s">
        <v>266</v>
      </c>
      <c r="F9627" s="2" t="s">
        <v>4224</v>
      </c>
      <c r="G9627" s="5">
        <v>15</v>
      </c>
      <c r="H9627" s="5">
        <v>35.700000000000003</v>
      </c>
      <c r="I9627" s="5">
        <v>535.5</v>
      </c>
      <c r="J9627" s="5">
        <v>316871.92999999993</v>
      </c>
      <c r="K9627" s="3" t="str" cm="1">
        <f t="array" ref="K9627">_xlfn.LET(_xlpm.d,UPPER(TRIM(CLEAN(SUBSTITUTE(F9627,CHAR(160),"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28" spans="2:11" hidden="1" x14ac:dyDescent="0.25">
      <c r="B9628" s="20">
        <v>45902</v>
      </c>
      <c r="C9628" s="2" t="s">
        <v>1</v>
      </c>
      <c r="D9628" s="2" t="s">
        <v>675</v>
      </c>
      <c r="E9628" s="2" t="s">
        <v>147</v>
      </c>
      <c r="F9628" s="2" t="s">
        <v>4224</v>
      </c>
      <c r="G9628" s="5">
        <v>30</v>
      </c>
      <c r="H9628" s="5">
        <v>35.700000000000003</v>
      </c>
      <c r="I9628" s="5">
        <v>1071</v>
      </c>
      <c r="J9628" s="5">
        <v>317942.92999999993</v>
      </c>
      <c r="K9628" s="3" t="str" cm="1">
        <f t="array" ref="K9628">_xlfn.LET(_xlpm.d,UPPER(TRIM(CLEAN(SUBSTITUTE(F9628,CHAR(160),"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29" spans="2:11" hidden="1" x14ac:dyDescent="0.25">
      <c r="B9629" s="20">
        <v>45902</v>
      </c>
      <c r="C9629" s="2" t="s">
        <v>1</v>
      </c>
      <c r="D9629" s="2" t="s">
        <v>1082</v>
      </c>
      <c r="E9629" s="2" t="s">
        <v>261</v>
      </c>
      <c r="F9629" s="2" t="s">
        <v>4224</v>
      </c>
      <c r="G9629" s="5">
        <v>10</v>
      </c>
      <c r="H9629" s="5">
        <v>35.700000000000003</v>
      </c>
      <c r="I9629" s="5">
        <v>357</v>
      </c>
      <c r="J9629" s="5">
        <v>318299.92999999993</v>
      </c>
      <c r="K9629" s="3" t="str" cm="1">
        <f t="array" ref="K9629">_xlfn.LET(_xlpm.d,UPPER(TRIM(CLEAN(SUBSTITUTE(F9629,CHAR(160),"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30" spans="2:11" hidden="1" x14ac:dyDescent="0.25">
      <c r="B9630" s="20">
        <v>45902</v>
      </c>
      <c r="C9630" s="2" t="s">
        <v>1</v>
      </c>
      <c r="D9630" s="2" t="s">
        <v>676</v>
      </c>
      <c r="E9630" s="2" t="s">
        <v>156</v>
      </c>
      <c r="F9630" s="2" t="s">
        <v>4224</v>
      </c>
      <c r="G9630" s="5">
        <v>16</v>
      </c>
      <c r="H9630" s="5">
        <v>35.700000000000003</v>
      </c>
      <c r="I9630" s="5">
        <v>571.20000000000005</v>
      </c>
      <c r="J9630" s="5">
        <v>318871.12999999995</v>
      </c>
      <c r="K9630" s="3" t="str" cm="1">
        <f t="array" ref="K9630">_xlfn.LET(_xlpm.d,UPPER(TRIM(CLEAN(SUBSTITUTE(F9630,CHAR(160),"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31" spans="2:11" hidden="1" x14ac:dyDescent="0.25">
      <c r="B9631" s="20">
        <v>45902</v>
      </c>
      <c r="C9631" s="2" t="s">
        <v>1</v>
      </c>
      <c r="D9631" s="2" t="s">
        <v>1084</v>
      </c>
      <c r="E9631" s="2" t="s">
        <v>263</v>
      </c>
      <c r="F9631" s="2" t="s">
        <v>4224</v>
      </c>
      <c r="G9631" s="5">
        <v>15</v>
      </c>
      <c r="H9631" s="5">
        <v>35.700000000000003</v>
      </c>
      <c r="I9631" s="5">
        <v>535.5</v>
      </c>
      <c r="J9631" s="5">
        <v>319406.62999999995</v>
      </c>
      <c r="K9631" s="3" t="str" cm="1">
        <f t="array" ref="K9631">_xlfn.LET(_xlpm.d,UPPER(TRIM(CLEAN(SUBSTITUTE(F9631,CHAR(160),"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32" spans="2:11" hidden="1" x14ac:dyDescent="0.25">
      <c r="B9632" s="20">
        <v>45903</v>
      </c>
      <c r="C9632" s="2" t="s">
        <v>1</v>
      </c>
      <c r="D9632" s="2" t="s">
        <v>1085</v>
      </c>
      <c r="E9632" s="2" t="s">
        <v>276</v>
      </c>
      <c r="F9632" s="2" t="s">
        <v>4224</v>
      </c>
      <c r="G9632" s="5">
        <v>12</v>
      </c>
      <c r="H9632" s="5">
        <v>35.700000000000003</v>
      </c>
      <c r="I9632" s="5">
        <v>428.4</v>
      </c>
      <c r="J9632" s="5">
        <v>319835.02999999997</v>
      </c>
      <c r="K9632" s="3" t="str" cm="1">
        <f t="array" ref="K9632">_xlfn.LET(_xlpm.d,UPPER(TRIM(CLEAN(SUBSTITUTE(F9632,CHAR(160),"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33" spans="2:11" hidden="1" x14ac:dyDescent="0.25">
      <c r="B9633" s="20">
        <v>45903</v>
      </c>
      <c r="C9633" s="2" t="s">
        <v>1</v>
      </c>
      <c r="D9633" s="2" t="s">
        <v>2027</v>
      </c>
      <c r="E9633" s="2" t="s">
        <v>234</v>
      </c>
      <c r="F9633" s="2" t="s">
        <v>4224</v>
      </c>
      <c r="G9633" s="5">
        <v>5</v>
      </c>
      <c r="H9633" s="5">
        <v>35.700000000000003</v>
      </c>
      <c r="I9633" s="5">
        <v>178.5</v>
      </c>
      <c r="J9633" s="5">
        <v>320013.52999999997</v>
      </c>
      <c r="K9633" s="3" t="str" cm="1">
        <f t="array" ref="K9633">_xlfn.LET(_xlpm.d,UPPER(TRIM(CLEAN(SUBSTITUTE(F9633,CHAR(160),"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34" spans="2:11" hidden="1" x14ac:dyDescent="0.25">
      <c r="B9634" s="20">
        <v>45903</v>
      </c>
      <c r="C9634" s="2" t="s">
        <v>1</v>
      </c>
      <c r="D9634" s="2" t="s">
        <v>1086</v>
      </c>
      <c r="E9634" s="2" t="s">
        <v>282</v>
      </c>
      <c r="F9634" s="2" t="s">
        <v>4224</v>
      </c>
      <c r="G9634" s="5">
        <v>10</v>
      </c>
      <c r="H9634" s="5">
        <v>35.700000000000003</v>
      </c>
      <c r="I9634" s="5">
        <v>357</v>
      </c>
      <c r="J9634" s="5">
        <v>320370.52999999997</v>
      </c>
      <c r="K9634" s="3" t="str" cm="1">
        <f t="array" ref="K9634">_xlfn.LET(_xlpm.d,UPPER(TRIM(CLEAN(SUBSTITUTE(F9634,CHAR(160),"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35" spans="2:11" hidden="1" x14ac:dyDescent="0.25">
      <c r="B9635" s="20">
        <v>45903</v>
      </c>
      <c r="C9635" s="2" t="s">
        <v>1</v>
      </c>
      <c r="D9635" s="2" t="s">
        <v>829</v>
      </c>
      <c r="E9635" s="2" t="s">
        <v>61</v>
      </c>
      <c r="F9635" s="2" t="s">
        <v>4224</v>
      </c>
      <c r="G9635" s="5">
        <v>22</v>
      </c>
      <c r="H9635" s="5">
        <v>33.950000000000003</v>
      </c>
      <c r="I9635" s="5">
        <v>746.9</v>
      </c>
      <c r="J9635" s="5">
        <v>321117.43</v>
      </c>
      <c r="K9635" s="3" t="str" cm="1">
        <f t="array" ref="K9635">_xlfn.LET(_xlpm.d,UPPER(TRIM(CLEAN(SUBSTITUTE(F9635,CHAR(160),"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36" spans="2:11" hidden="1" x14ac:dyDescent="0.25">
      <c r="B9636" s="20">
        <v>45903</v>
      </c>
      <c r="C9636" s="2" t="s">
        <v>1</v>
      </c>
      <c r="D9636" s="2" t="s">
        <v>2032</v>
      </c>
      <c r="E9636" s="2" t="s">
        <v>305</v>
      </c>
      <c r="F9636" s="2" t="s">
        <v>4224</v>
      </c>
      <c r="G9636" s="5">
        <v>30</v>
      </c>
      <c r="H9636" s="5">
        <v>35.700000000000003</v>
      </c>
      <c r="I9636" s="5">
        <v>1071</v>
      </c>
      <c r="J9636" s="5">
        <v>322188.43</v>
      </c>
      <c r="K9636" s="3" t="str" cm="1">
        <f t="array" ref="K9636">_xlfn.LET(_xlpm.d,UPPER(TRIM(CLEAN(SUBSTITUTE(F9636,CHAR(160),"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37" spans="2:11" hidden="1" x14ac:dyDescent="0.25">
      <c r="B9637" s="20">
        <v>45904</v>
      </c>
      <c r="C9637" s="2" t="s">
        <v>1</v>
      </c>
      <c r="D9637" s="2" t="s">
        <v>2033</v>
      </c>
      <c r="E9637" s="2" t="s">
        <v>1634</v>
      </c>
      <c r="F9637" s="2" t="s">
        <v>4224</v>
      </c>
      <c r="G9637" s="5">
        <v>10</v>
      </c>
      <c r="H9637" s="5">
        <v>33.99</v>
      </c>
      <c r="I9637" s="5">
        <v>339.9</v>
      </c>
      <c r="J9637" s="5">
        <v>322528.33</v>
      </c>
      <c r="K9637" s="3" t="str" cm="1">
        <f t="array" ref="K9637">_xlfn.LET(_xlpm.d,UPPER(TRIM(CLEAN(SUBSTITUTE(F9637,CHAR(160),"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38" spans="2:11" hidden="1" x14ac:dyDescent="0.25">
      <c r="B9638" s="20">
        <v>45904</v>
      </c>
      <c r="C9638" s="2" t="s">
        <v>1</v>
      </c>
      <c r="D9638" s="2" t="s">
        <v>2034</v>
      </c>
      <c r="E9638" s="2" t="s">
        <v>248</v>
      </c>
      <c r="F9638" s="2" t="s">
        <v>4224</v>
      </c>
      <c r="G9638" s="5">
        <v>10</v>
      </c>
      <c r="H9638" s="5">
        <v>35.700000000000003</v>
      </c>
      <c r="I9638" s="5">
        <v>357</v>
      </c>
      <c r="J9638" s="5">
        <v>322885.33</v>
      </c>
      <c r="K9638" s="3" t="str" cm="1">
        <f t="array" ref="K9638">_xlfn.LET(_xlpm.d,UPPER(TRIM(CLEAN(SUBSTITUTE(F9638,CHAR(160),"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39" spans="2:11" hidden="1" x14ac:dyDescent="0.25">
      <c r="B9639" s="20">
        <v>45904</v>
      </c>
      <c r="C9639" s="2" t="s">
        <v>1</v>
      </c>
      <c r="D9639" s="2" t="s">
        <v>2035</v>
      </c>
      <c r="E9639" s="2" t="s">
        <v>268</v>
      </c>
      <c r="F9639" s="2" t="s">
        <v>4224</v>
      </c>
      <c r="G9639" s="5">
        <v>15</v>
      </c>
      <c r="H9639" s="5">
        <v>35.700000000000003</v>
      </c>
      <c r="I9639" s="5">
        <v>535.5</v>
      </c>
      <c r="J9639" s="5">
        <v>323420.83</v>
      </c>
      <c r="K9639" s="3" t="str" cm="1">
        <f t="array" ref="K9639">_xlfn.LET(_xlpm.d,UPPER(TRIM(CLEAN(SUBSTITUTE(F9639,CHAR(160),"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40" spans="2:11" hidden="1" x14ac:dyDescent="0.25">
      <c r="B9640" s="20">
        <v>45905</v>
      </c>
      <c r="C9640" s="2" t="s">
        <v>1</v>
      </c>
      <c r="D9640" s="2" t="s">
        <v>1087</v>
      </c>
      <c r="E9640" s="2" t="s">
        <v>151</v>
      </c>
      <c r="F9640" s="2" t="s">
        <v>4224</v>
      </c>
      <c r="G9640" s="5">
        <v>5</v>
      </c>
      <c r="H9640" s="5">
        <v>29.95</v>
      </c>
      <c r="I9640" s="5">
        <v>149.75</v>
      </c>
      <c r="J9640" s="5">
        <v>323570.58</v>
      </c>
      <c r="K9640" s="3" t="str" cm="1">
        <f t="array" ref="K9640">_xlfn.LET(_xlpm.d,UPPER(TRIM(CLEAN(SUBSTITUTE(F9640,CHAR(160),"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41" spans="2:11" hidden="1" x14ac:dyDescent="0.25">
      <c r="B9641" s="20">
        <v>45905</v>
      </c>
      <c r="C9641" s="2" t="s">
        <v>1</v>
      </c>
      <c r="D9641" s="2" t="s">
        <v>682</v>
      </c>
      <c r="E9641" s="2" t="s">
        <v>168</v>
      </c>
      <c r="F9641" s="2" t="s">
        <v>4224</v>
      </c>
      <c r="G9641" s="5">
        <v>10</v>
      </c>
      <c r="H9641" s="5">
        <v>35.700000000000003</v>
      </c>
      <c r="I9641" s="5">
        <v>357</v>
      </c>
      <c r="J9641" s="5">
        <v>323927.58</v>
      </c>
      <c r="K9641" s="3" t="str" cm="1">
        <f t="array" ref="K9641">_xlfn.LET(_xlpm.d,UPPER(TRIM(CLEAN(SUBSTITUTE(F9641,CHAR(160),"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42" spans="2:11" hidden="1" x14ac:dyDescent="0.25">
      <c r="B9642" s="20">
        <v>45905</v>
      </c>
      <c r="C9642" s="2" t="s">
        <v>1</v>
      </c>
      <c r="D9642" s="2" t="s">
        <v>683</v>
      </c>
      <c r="E9642" s="2" t="s">
        <v>243</v>
      </c>
      <c r="F9642" s="2" t="s">
        <v>4224</v>
      </c>
      <c r="G9642" s="5">
        <v>15</v>
      </c>
      <c r="H9642" s="5">
        <v>35.700000000000003</v>
      </c>
      <c r="I9642" s="5">
        <v>535.5</v>
      </c>
      <c r="J9642" s="5">
        <v>324463.08</v>
      </c>
      <c r="K9642" s="3" t="str" cm="1">
        <f t="array" ref="K9642">_xlfn.LET(_xlpm.d,UPPER(TRIM(CLEAN(SUBSTITUTE(F9642,CHAR(160),"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43" spans="2:11" hidden="1" x14ac:dyDescent="0.25">
      <c r="B9643" s="20">
        <v>45905</v>
      </c>
      <c r="C9643" s="2" t="s">
        <v>1</v>
      </c>
      <c r="D9643" s="2" t="s">
        <v>2037</v>
      </c>
      <c r="E9643" s="2" t="s">
        <v>232</v>
      </c>
      <c r="F9643" s="2" t="s">
        <v>4224</v>
      </c>
      <c r="G9643" s="5">
        <v>15</v>
      </c>
      <c r="H9643" s="5">
        <v>35.700000000000003</v>
      </c>
      <c r="I9643" s="5">
        <v>535.5</v>
      </c>
      <c r="J9643" s="5">
        <v>324998.58</v>
      </c>
      <c r="K9643" s="3" t="str" cm="1">
        <f t="array" ref="K9643">_xlfn.LET(_xlpm.d,UPPER(TRIM(CLEAN(SUBSTITUTE(F9643,CHAR(160),"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44" spans="2:11" hidden="1" x14ac:dyDescent="0.25">
      <c r="B9644" s="20">
        <v>45905</v>
      </c>
      <c r="C9644" s="2" t="s">
        <v>1</v>
      </c>
      <c r="D9644" s="2" t="s">
        <v>2038</v>
      </c>
      <c r="E9644" s="2" t="s">
        <v>195</v>
      </c>
      <c r="F9644" s="2" t="s">
        <v>4224</v>
      </c>
      <c r="G9644" s="5">
        <v>15</v>
      </c>
      <c r="H9644" s="5">
        <v>35.700000000000003</v>
      </c>
      <c r="I9644" s="5">
        <v>535.5</v>
      </c>
      <c r="J9644" s="5">
        <v>325534.08000000002</v>
      </c>
      <c r="K9644" s="3" t="str" cm="1">
        <f t="array" ref="K9644">_xlfn.LET(_xlpm.d,UPPER(TRIM(CLEAN(SUBSTITUTE(F9644,CHAR(160),"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45" spans="2:11" hidden="1" x14ac:dyDescent="0.25">
      <c r="B9645" s="20">
        <v>45905</v>
      </c>
      <c r="C9645" s="2" t="s">
        <v>1</v>
      </c>
      <c r="D9645" s="2" t="s">
        <v>688</v>
      </c>
      <c r="E9645" s="2" t="s">
        <v>154</v>
      </c>
      <c r="F9645" s="2" t="s">
        <v>4224</v>
      </c>
      <c r="G9645" s="5">
        <v>20</v>
      </c>
      <c r="H9645" s="5">
        <v>35.700000000000003</v>
      </c>
      <c r="I9645" s="5">
        <v>714</v>
      </c>
      <c r="J9645" s="5">
        <v>326248.08</v>
      </c>
      <c r="K9645" s="3" t="str" cm="1">
        <f t="array" ref="K9645">_xlfn.LET(_xlpm.d,UPPER(TRIM(CLEAN(SUBSTITUTE(F9645,CHAR(160),"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46" spans="2:11" hidden="1" x14ac:dyDescent="0.25">
      <c r="B9646" s="20">
        <v>45908</v>
      </c>
      <c r="C9646" s="2" t="s">
        <v>1</v>
      </c>
      <c r="D9646" s="2" t="s">
        <v>2041</v>
      </c>
      <c r="E9646" s="2" t="s">
        <v>186</v>
      </c>
      <c r="F9646" s="2" t="s">
        <v>4224</v>
      </c>
      <c r="G9646" s="5">
        <v>15</v>
      </c>
      <c r="H9646" s="5">
        <v>35.700000000000003</v>
      </c>
      <c r="I9646" s="5">
        <v>535.5</v>
      </c>
      <c r="J9646" s="5">
        <v>326783.58</v>
      </c>
      <c r="K9646" s="3" t="str" cm="1">
        <f t="array" ref="K9646">_xlfn.LET(_xlpm.d,UPPER(TRIM(CLEAN(SUBSTITUTE(F9646,CHAR(160),"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47" spans="2:11" hidden="1" x14ac:dyDescent="0.25">
      <c r="B9647" s="20">
        <v>45908</v>
      </c>
      <c r="C9647" s="2" t="s">
        <v>1</v>
      </c>
      <c r="D9647" s="2" t="s">
        <v>2042</v>
      </c>
      <c r="E9647" s="2" t="s">
        <v>243</v>
      </c>
      <c r="F9647" s="2" t="s">
        <v>4224</v>
      </c>
      <c r="G9647" s="5">
        <v>20</v>
      </c>
      <c r="H9647" s="5">
        <v>35.700000000000003</v>
      </c>
      <c r="I9647" s="5">
        <v>714</v>
      </c>
      <c r="J9647" s="5">
        <v>327497.58</v>
      </c>
      <c r="K9647" s="3" t="str" cm="1">
        <f t="array" ref="K9647">_xlfn.LET(_xlpm.d,UPPER(TRIM(CLEAN(SUBSTITUTE(F9647,CHAR(160),"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48" spans="2:11" hidden="1" x14ac:dyDescent="0.25">
      <c r="B9648" s="20">
        <v>45908</v>
      </c>
      <c r="C9648" s="2" t="s">
        <v>1</v>
      </c>
      <c r="D9648" s="2" t="s">
        <v>831</v>
      </c>
      <c r="E9648" s="2" t="s">
        <v>832</v>
      </c>
      <c r="F9648" s="2" t="s">
        <v>4224</v>
      </c>
      <c r="G9648" s="5">
        <v>6</v>
      </c>
      <c r="H9648" s="5">
        <v>33.950000000000003</v>
      </c>
      <c r="I9648" s="5">
        <v>203.7</v>
      </c>
      <c r="J9648" s="5">
        <v>327701.28000000003</v>
      </c>
      <c r="K9648" s="3" t="str" cm="1">
        <f t="array" ref="K9648">_xlfn.LET(_xlpm.d,UPPER(TRIM(CLEAN(SUBSTITUTE(F9648,CHAR(160),"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49" spans="2:11" hidden="1" x14ac:dyDescent="0.25">
      <c r="B9649" s="20">
        <v>45909</v>
      </c>
      <c r="C9649" s="2" t="s">
        <v>1</v>
      </c>
      <c r="D9649" s="2" t="s">
        <v>2045</v>
      </c>
      <c r="E9649" s="2" t="s">
        <v>214</v>
      </c>
      <c r="F9649" s="2" t="s">
        <v>4224</v>
      </c>
      <c r="G9649" s="5">
        <v>10</v>
      </c>
      <c r="H9649" s="5">
        <v>35.700000000000003</v>
      </c>
      <c r="I9649" s="5">
        <v>357</v>
      </c>
      <c r="J9649" s="5">
        <v>328058.28000000003</v>
      </c>
      <c r="K9649" s="3" t="str" cm="1">
        <f t="array" ref="K9649">_xlfn.LET(_xlpm.d,UPPER(TRIM(CLEAN(SUBSTITUTE(F9649,CHAR(160),"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50" spans="2:11" hidden="1" x14ac:dyDescent="0.25">
      <c r="B9650" s="20">
        <v>45909</v>
      </c>
      <c r="C9650" s="2" t="s">
        <v>1</v>
      </c>
      <c r="D9650" s="2" t="s">
        <v>689</v>
      </c>
      <c r="E9650" s="2" t="s">
        <v>143</v>
      </c>
      <c r="F9650" s="2" t="s">
        <v>4224</v>
      </c>
      <c r="G9650" s="5">
        <v>20</v>
      </c>
      <c r="H9650" s="5">
        <v>35.700000000000003</v>
      </c>
      <c r="I9650" s="5">
        <v>714</v>
      </c>
      <c r="J9650" s="5">
        <v>328772.28000000003</v>
      </c>
      <c r="K9650" s="3" t="str" cm="1">
        <f t="array" ref="K9650">_xlfn.LET(_xlpm.d,UPPER(TRIM(CLEAN(SUBSTITUTE(F9650,CHAR(160),"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51" spans="2:11" hidden="1" x14ac:dyDescent="0.25">
      <c r="B9651" s="20">
        <v>45909</v>
      </c>
      <c r="C9651" s="2" t="s">
        <v>1</v>
      </c>
      <c r="D9651" s="2" t="s">
        <v>690</v>
      </c>
      <c r="E9651" s="2" t="s">
        <v>141</v>
      </c>
      <c r="F9651" s="2" t="s">
        <v>4224</v>
      </c>
      <c r="G9651" s="5">
        <v>20</v>
      </c>
      <c r="H9651" s="5">
        <v>35.700000000000003</v>
      </c>
      <c r="I9651" s="5">
        <v>714</v>
      </c>
      <c r="J9651" s="5">
        <v>329486.28000000003</v>
      </c>
      <c r="K9651" s="3" t="str" cm="1">
        <f t="array" ref="K9651">_xlfn.LET(_xlpm.d,UPPER(TRIM(CLEAN(SUBSTITUTE(F9651,CHAR(160),"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52" spans="2:11" hidden="1" x14ac:dyDescent="0.25">
      <c r="B9652" s="20">
        <v>45909</v>
      </c>
      <c r="C9652" s="2" t="s">
        <v>1</v>
      </c>
      <c r="D9652" s="2" t="s">
        <v>2047</v>
      </c>
      <c r="E9652" s="2" t="s">
        <v>165</v>
      </c>
      <c r="F9652" s="2" t="s">
        <v>4224</v>
      </c>
      <c r="G9652" s="5">
        <v>5</v>
      </c>
      <c r="H9652" s="5">
        <v>35.700000000000003</v>
      </c>
      <c r="I9652" s="5">
        <v>178.5</v>
      </c>
      <c r="J9652" s="5">
        <v>329664.78000000003</v>
      </c>
      <c r="K9652" s="3" t="str" cm="1">
        <f t="array" ref="K9652">_xlfn.LET(_xlpm.d,UPPER(TRIM(CLEAN(SUBSTITUTE(F9652,CHAR(160),"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53" spans="2:11" hidden="1" x14ac:dyDescent="0.25">
      <c r="B9653" s="20">
        <v>45909</v>
      </c>
      <c r="C9653" s="2" t="s">
        <v>1</v>
      </c>
      <c r="D9653" s="2" t="s">
        <v>1273</v>
      </c>
      <c r="E9653" s="2" t="s">
        <v>162</v>
      </c>
      <c r="F9653" s="2" t="s">
        <v>4224</v>
      </c>
      <c r="G9653" s="5">
        <v>12</v>
      </c>
      <c r="H9653" s="5">
        <v>35.700000000000003</v>
      </c>
      <c r="I9653" s="5">
        <v>428.4</v>
      </c>
      <c r="J9653" s="5">
        <v>330093.18000000005</v>
      </c>
      <c r="K9653" s="3" t="str" cm="1">
        <f t="array" ref="K9653">_xlfn.LET(_xlpm.d,UPPER(TRIM(CLEAN(SUBSTITUTE(F9653,CHAR(160),"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54" spans="2:11" hidden="1" x14ac:dyDescent="0.25">
      <c r="B9654" s="20">
        <v>45910</v>
      </c>
      <c r="C9654" s="2" t="s">
        <v>1</v>
      </c>
      <c r="D9654" s="2" t="s">
        <v>1093</v>
      </c>
      <c r="E9654" s="2" t="s">
        <v>234</v>
      </c>
      <c r="F9654" s="2" t="s">
        <v>4224</v>
      </c>
      <c r="G9654" s="5">
        <v>10</v>
      </c>
      <c r="H9654" s="5">
        <v>35.700000000000003</v>
      </c>
      <c r="I9654" s="5">
        <v>357</v>
      </c>
      <c r="J9654" s="5">
        <v>330450.18000000005</v>
      </c>
      <c r="K9654" s="3" t="str" cm="1">
        <f t="array" ref="K9654">_xlfn.LET(_xlpm.d,UPPER(TRIM(CLEAN(SUBSTITUTE(F9654,CHAR(160),"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55" spans="2:11" hidden="1" x14ac:dyDescent="0.25">
      <c r="B9655" s="20">
        <v>45910</v>
      </c>
      <c r="C9655" s="2" t="s">
        <v>1</v>
      </c>
      <c r="D9655" s="2" t="s">
        <v>1095</v>
      </c>
      <c r="E9655" s="2" t="s">
        <v>282</v>
      </c>
      <c r="F9655" s="2" t="s">
        <v>4224</v>
      </c>
      <c r="G9655" s="5">
        <v>5</v>
      </c>
      <c r="H9655" s="5">
        <v>35.700000000000003</v>
      </c>
      <c r="I9655" s="5">
        <v>178.5</v>
      </c>
      <c r="J9655" s="5">
        <v>330628.68000000005</v>
      </c>
      <c r="K9655" s="3" t="str" cm="1">
        <f t="array" ref="K9655">_xlfn.LET(_xlpm.d,UPPER(TRIM(CLEAN(SUBSTITUTE(F9655,CHAR(160),"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56" spans="2:11" hidden="1" x14ac:dyDescent="0.25">
      <c r="B9656" s="20">
        <v>45910</v>
      </c>
      <c r="C9656" s="2" t="s">
        <v>1</v>
      </c>
      <c r="D9656" s="2" t="s">
        <v>692</v>
      </c>
      <c r="E9656" s="2" t="s">
        <v>544</v>
      </c>
      <c r="F9656" s="2" t="s">
        <v>4224</v>
      </c>
      <c r="G9656" s="5">
        <v>10</v>
      </c>
      <c r="H9656" s="5">
        <v>33.99</v>
      </c>
      <c r="I9656" s="5">
        <v>339.9</v>
      </c>
      <c r="J9656" s="5">
        <v>330968.58000000007</v>
      </c>
      <c r="K9656" s="3" t="str" cm="1">
        <f t="array" ref="K9656">_xlfn.LET(_xlpm.d,UPPER(TRIM(CLEAN(SUBSTITUTE(F9656,CHAR(160),"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57" spans="2:11" hidden="1" x14ac:dyDescent="0.25">
      <c r="B9657" s="20">
        <v>45910</v>
      </c>
      <c r="C9657" s="2" t="s">
        <v>1</v>
      </c>
      <c r="D9657" s="2" t="s">
        <v>1097</v>
      </c>
      <c r="E9657" s="2" t="s">
        <v>78</v>
      </c>
      <c r="F9657" s="2" t="s">
        <v>4224</v>
      </c>
      <c r="G9657" s="5">
        <v>15</v>
      </c>
      <c r="H9657" s="5">
        <v>35.700000000000003</v>
      </c>
      <c r="I9657" s="5">
        <v>535.5</v>
      </c>
      <c r="J9657" s="5">
        <v>331504.08000000007</v>
      </c>
      <c r="K9657" s="3" t="str" cm="1">
        <f t="array" ref="K9657">_xlfn.LET(_xlpm.d,UPPER(TRIM(CLEAN(SUBSTITUTE(F9657,CHAR(160),"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58" spans="2:11" hidden="1" x14ac:dyDescent="0.25">
      <c r="B9658" s="20">
        <v>45911</v>
      </c>
      <c r="C9658" s="2" t="s">
        <v>1</v>
      </c>
      <c r="D9658" s="2" t="s">
        <v>695</v>
      </c>
      <c r="E9658" s="2" t="s">
        <v>135</v>
      </c>
      <c r="F9658" s="2" t="s">
        <v>4224</v>
      </c>
      <c r="G9658" s="5">
        <v>19</v>
      </c>
      <c r="H9658" s="5">
        <v>35.700000000000003</v>
      </c>
      <c r="I9658" s="5">
        <v>678.3</v>
      </c>
      <c r="J9658" s="5">
        <v>332182.38000000006</v>
      </c>
      <c r="K9658" s="3" t="str" cm="1">
        <f t="array" ref="K9658">_xlfn.LET(_xlpm.d,UPPER(TRIM(CLEAN(SUBSTITUTE(F9658,CHAR(160),"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59" spans="2:11" hidden="1" x14ac:dyDescent="0.25">
      <c r="B9659" s="20">
        <v>45911</v>
      </c>
      <c r="C9659" s="2" t="s">
        <v>1</v>
      </c>
      <c r="D9659" s="2" t="s">
        <v>3087</v>
      </c>
      <c r="E9659" s="2" t="s">
        <v>3</v>
      </c>
      <c r="F9659" s="2" t="s">
        <v>4224</v>
      </c>
      <c r="G9659" s="5">
        <v>10</v>
      </c>
      <c r="H9659" s="5">
        <v>33.950000000000003</v>
      </c>
      <c r="I9659" s="5">
        <v>339.5</v>
      </c>
      <c r="J9659" s="5">
        <v>332521.88000000006</v>
      </c>
      <c r="K9659" s="3" t="str" cm="1">
        <f t="array" ref="K9659">_xlfn.LET(_xlpm.d,UPPER(TRIM(CLEAN(SUBSTITUTE(F9659,CHAR(160),"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60" spans="2:11" hidden="1" x14ac:dyDescent="0.25">
      <c r="B9660" s="20">
        <v>45912</v>
      </c>
      <c r="C9660" s="2" t="s">
        <v>1</v>
      </c>
      <c r="D9660" s="2" t="s">
        <v>2059</v>
      </c>
      <c r="E9660" s="2" t="s">
        <v>43</v>
      </c>
      <c r="F9660" s="2" t="s">
        <v>4224</v>
      </c>
      <c r="G9660" s="5">
        <v>10</v>
      </c>
      <c r="H9660" s="5">
        <v>29.3</v>
      </c>
      <c r="I9660" s="5">
        <v>293</v>
      </c>
      <c r="J9660" s="5">
        <v>332814.88000000006</v>
      </c>
      <c r="K9660" s="3" t="str" cm="1">
        <f t="array" ref="K9660">_xlfn.LET(_xlpm.d,UPPER(TRIM(CLEAN(SUBSTITUTE(F9660,CHAR(160),"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61" spans="2:11" hidden="1" x14ac:dyDescent="0.25">
      <c r="B9661" s="20">
        <v>45915</v>
      </c>
      <c r="C9661" s="2" t="s">
        <v>1</v>
      </c>
      <c r="D9661" s="2" t="s">
        <v>3099</v>
      </c>
      <c r="E9661" s="2" t="s">
        <v>243</v>
      </c>
      <c r="F9661" s="2" t="s">
        <v>4224</v>
      </c>
      <c r="G9661" s="5">
        <v>30</v>
      </c>
      <c r="H9661" s="5">
        <v>35.700000000000003</v>
      </c>
      <c r="I9661" s="5">
        <v>1071</v>
      </c>
      <c r="J9661" s="5">
        <v>333885.88000000006</v>
      </c>
      <c r="K9661" s="3" t="str" cm="1">
        <f t="array" ref="K9661">_xlfn.LET(_xlpm.d,UPPER(TRIM(CLEAN(SUBSTITUTE(F9661,CHAR(160),"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62" spans="2:11" hidden="1" x14ac:dyDescent="0.25">
      <c r="B9662" s="20">
        <v>45916</v>
      </c>
      <c r="C9662" s="2" t="s">
        <v>1</v>
      </c>
      <c r="D9662" s="2" t="s">
        <v>1435</v>
      </c>
      <c r="E9662" s="2" t="s">
        <v>147</v>
      </c>
      <c r="F9662" s="2" t="s">
        <v>4224</v>
      </c>
      <c r="G9662" s="5">
        <v>15</v>
      </c>
      <c r="H9662" s="5">
        <v>35.700000000000003</v>
      </c>
      <c r="I9662" s="5">
        <v>535.5</v>
      </c>
      <c r="J9662" s="5">
        <v>334421.38000000006</v>
      </c>
      <c r="K9662" s="3" t="str" cm="1">
        <f t="array" ref="K9662">_xlfn.LET(_xlpm.d,UPPER(TRIM(CLEAN(SUBSTITUTE(F9662,CHAR(160),"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63" spans="2:11" hidden="1" x14ac:dyDescent="0.25">
      <c r="B9663" s="20">
        <v>45916</v>
      </c>
      <c r="C9663" s="2" t="s">
        <v>1</v>
      </c>
      <c r="D9663" s="2" t="s">
        <v>1101</v>
      </c>
      <c r="E9663" s="2" t="s">
        <v>273</v>
      </c>
      <c r="F9663" s="2" t="s">
        <v>4224</v>
      </c>
      <c r="G9663" s="5">
        <v>10</v>
      </c>
      <c r="H9663" s="5">
        <v>35.700000000000003</v>
      </c>
      <c r="I9663" s="5">
        <v>357</v>
      </c>
      <c r="J9663" s="5">
        <v>334778.38000000006</v>
      </c>
      <c r="K9663" s="3" t="str" cm="1">
        <f t="array" ref="K9663">_xlfn.LET(_xlpm.d,UPPER(TRIM(CLEAN(SUBSTITUTE(F9663,CHAR(160),"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64" spans="2:11" hidden="1" x14ac:dyDescent="0.25">
      <c r="B9664" s="20">
        <v>45916</v>
      </c>
      <c r="C9664" s="2" t="s">
        <v>1</v>
      </c>
      <c r="D9664" s="2" t="s">
        <v>1102</v>
      </c>
      <c r="E9664" s="2" t="s">
        <v>234</v>
      </c>
      <c r="F9664" s="2" t="s">
        <v>4224</v>
      </c>
      <c r="G9664" s="5">
        <v>20</v>
      </c>
      <c r="H9664" s="5">
        <v>35.700000000000003</v>
      </c>
      <c r="I9664" s="5">
        <v>714</v>
      </c>
      <c r="J9664" s="5">
        <v>335492.38000000006</v>
      </c>
      <c r="K9664" s="3" t="str" cm="1">
        <f t="array" ref="K9664">_xlfn.LET(_xlpm.d,UPPER(TRIM(CLEAN(SUBSTITUTE(F9664,CHAR(160),"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65" spans="2:11" hidden="1" x14ac:dyDescent="0.25">
      <c r="B9665" s="20">
        <v>45916</v>
      </c>
      <c r="C9665" s="2" t="s">
        <v>1</v>
      </c>
      <c r="D9665" s="2" t="s">
        <v>697</v>
      </c>
      <c r="E9665" s="2" t="s">
        <v>261</v>
      </c>
      <c r="F9665" s="2" t="s">
        <v>4224</v>
      </c>
      <c r="G9665" s="5">
        <v>30</v>
      </c>
      <c r="H9665" s="5">
        <v>35.700000000000003</v>
      </c>
      <c r="I9665" s="5">
        <v>1071</v>
      </c>
      <c r="J9665" s="5">
        <v>336563.38000000006</v>
      </c>
      <c r="K9665" s="3" t="str" cm="1">
        <f t="array" ref="K9665">_xlfn.LET(_xlpm.d,UPPER(TRIM(CLEAN(SUBSTITUTE(F9665,CHAR(160),"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66" spans="2:11" hidden="1" x14ac:dyDescent="0.25">
      <c r="B9666" s="20">
        <v>45917</v>
      </c>
      <c r="C9666" s="2" t="s">
        <v>1</v>
      </c>
      <c r="D9666" s="2" t="s">
        <v>2064</v>
      </c>
      <c r="E9666" s="2" t="s">
        <v>143</v>
      </c>
      <c r="F9666" s="2" t="s">
        <v>4224</v>
      </c>
      <c r="G9666" s="5">
        <v>20</v>
      </c>
      <c r="H9666" s="5">
        <v>35.700000000000003</v>
      </c>
      <c r="I9666" s="5">
        <v>714</v>
      </c>
      <c r="J9666" s="5">
        <v>337277.38000000006</v>
      </c>
      <c r="K9666" s="3" t="str" cm="1">
        <f t="array" ref="K9666">_xlfn.LET(_xlpm.d,UPPER(TRIM(CLEAN(SUBSTITUTE(F9666,CHAR(160),"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67" spans="2:11" hidden="1" x14ac:dyDescent="0.25">
      <c r="B9667" s="20">
        <v>45917</v>
      </c>
      <c r="C9667" s="2" t="s">
        <v>1</v>
      </c>
      <c r="D9667" s="2" t="s">
        <v>1537</v>
      </c>
      <c r="E9667" s="2" t="s">
        <v>141</v>
      </c>
      <c r="F9667" s="2" t="s">
        <v>4224</v>
      </c>
      <c r="G9667" s="5">
        <v>30</v>
      </c>
      <c r="H9667" s="5">
        <v>35.700000000000003</v>
      </c>
      <c r="I9667" s="5">
        <v>1071</v>
      </c>
      <c r="J9667" s="5">
        <v>338348.38000000006</v>
      </c>
      <c r="K9667" s="3" t="str" cm="1">
        <f t="array" ref="K9667">_xlfn.LET(_xlpm.d,UPPER(TRIM(CLEAN(SUBSTITUTE(F9667,CHAR(160),"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68" spans="2:11" hidden="1" x14ac:dyDescent="0.25">
      <c r="B9668" s="20">
        <v>45918</v>
      </c>
      <c r="C9668" s="2" t="s">
        <v>1</v>
      </c>
      <c r="D9668" s="2" t="s">
        <v>1106</v>
      </c>
      <c r="E9668" s="2" t="s">
        <v>168</v>
      </c>
      <c r="F9668" s="2" t="s">
        <v>4224</v>
      </c>
      <c r="G9668" s="5">
        <v>30</v>
      </c>
      <c r="H9668" s="5">
        <v>35.700000000000003</v>
      </c>
      <c r="I9668" s="5">
        <v>1071</v>
      </c>
      <c r="J9668" s="5">
        <v>339419.38000000006</v>
      </c>
      <c r="K9668" s="3" t="str" cm="1">
        <f t="array" ref="K9668">_xlfn.LET(_xlpm.d,UPPER(TRIM(CLEAN(SUBSTITUTE(F9668,CHAR(160),"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69" spans="2:11" hidden="1" x14ac:dyDescent="0.25">
      <c r="B9669" s="20">
        <v>45918</v>
      </c>
      <c r="C9669" s="2" t="s">
        <v>1</v>
      </c>
      <c r="D9669" s="2" t="s">
        <v>3112</v>
      </c>
      <c r="E9669" s="2" t="s">
        <v>135</v>
      </c>
      <c r="F9669" s="2" t="s">
        <v>4224</v>
      </c>
      <c r="G9669" s="5">
        <v>30</v>
      </c>
      <c r="H9669" s="5">
        <v>35.700000000000003</v>
      </c>
      <c r="I9669" s="5">
        <v>1071</v>
      </c>
      <c r="J9669" s="5">
        <v>340490.38000000006</v>
      </c>
      <c r="K9669" s="3" t="str" cm="1">
        <f t="array" ref="K9669">_xlfn.LET(_xlpm.d,UPPER(TRIM(CLEAN(SUBSTITUTE(F9669,CHAR(160),"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70" spans="2:11" hidden="1" x14ac:dyDescent="0.25">
      <c r="B9670" s="20">
        <v>45918</v>
      </c>
      <c r="C9670" s="2" t="s">
        <v>1</v>
      </c>
      <c r="D9670" s="2" t="s">
        <v>3114</v>
      </c>
      <c r="E9670" s="2" t="s">
        <v>3</v>
      </c>
      <c r="F9670" s="2" t="s">
        <v>4224</v>
      </c>
      <c r="G9670" s="5">
        <v>5</v>
      </c>
      <c r="H9670" s="5">
        <v>33.950000000000003</v>
      </c>
      <c r="I9670" s="5">
        <v>169.75</v>
      </c>
      <c r="J9670" s="5">
        <v>340660.13000000006</v>
      </c>
      <c r="K9670" s="3" t="str" cm="1">
        <f t="array" ref="K9670">_xlfn.LET(_xlpm.d,UPPER(TRIM(CLEAN(SUBSTITUTE(F9670,CHAR(160),"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71" spans="2:11" hidden="1" x14ac:dyDescent="0.25">
      <c r="B9671" s="20">
        <v>45919</v>
      </c>
      <c r="C9671" s="2" t="s">
        <v>1</v>
      </c>
      <c r="D9671" s="2" t="s">
        <v>2069</v>
      </c>
      <c r="E9671" s="2" t="s">
        <v>195</v>
      </c>
      <c r="F9671" s="2" t="s">
        <v>4224</v>
      </c>
      <c r="G9671" s="5">
        <v>30</v>
      </c>
      <c r="H9671" s="5">
        <v>35.700000000000003</v>
      </c>
      <c r="I9671" s="5">
        <v>1071</v>
      </c>
      <c r="J9671" s="5">
        <v>341731.13000000006</v>
      </c>
      <c r="K9671" s="3" t="str" cm="1">
        <f t="array" ref="K9671">_xlfn.LET(_xlpm.d,UPPER(TRIM(CLEAN(SUBSTITUTE(F9671,CHAR(160),"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72" spans="2:11" hidden="1" x14ac:dyDescent="0.25">
      <c r="B9672" s="20">
        <v>45919</v>
      </c>
      <c r="C9672" s="2" t="s">
        <v>1</v>
      </c>
      <c r="D9672" s="2" t="s">
        <v>1109</v>
      </c>
      <c r="E9672" s="2" t="s">
        <v>236</v>
      </c>
      <c r="F9672" s="2" t="s">
        <v>4224</v>
      </c>
      <c r="G9672" s="5">
        <v>15</v>
      </c>
      <c r="H9672" s="5">
        <v>35.700000000000003</v>
      </c>
      <c r="I9672" s="5">
        <v>535.5</v>
      </c>
      <c r="J9672" s="5">
        <v>342266.63000000006</v>
      </c>
      <c r="K9672" s="3" t="str" cm="1">
        <f t="array" ref="K9672">_xlfn.LET(_xlpm.d,UPPER(TRIM(CLEAN(SUBSTITUTE(F9672,CHAR(160),"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73" spans="2:11" hidden="1" x14ac:dyDescent="0.25">
      <c r="B9673" s="20">
        <v>45919</v>
      </c>
      <c r="C9673" s="2" t="s">
        <v>1</v>
      </c>
      <c r="D9673" s="2" t="s">
        <v>3121</v>
      </c>
      <c r="E9673" s="2" t="s">
        <v>78</v>
      </c>
      <c r="F9673" s="2" t="s">
        <v>4224</v>
      </c>
      <c r="G9673" s="5">
        <v>10</v>
      </c>
      <c r="H9673" s="5">
        <v>35.700000000000003</v>
      </c>
      <c r="I9673" s="5">
        <v>357</v>
      </c>
      <c r="J9673" s="5">
        <v>342623.63000000006</v>
      </c>
      <c r="K9673" s="3" t="str" cm="1">
        <f t="array" ref="K9673">_xlfn.LET(_xlpm.d,UPPER(TRIM(CLEAN(SUBSTITUTE(F9673,CHAR(160),"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74" spans="2:11" hidden="1" x14ac:dyDescent="0.25">
      <c r="B9674" s="20">
        <v>45919</v>
      </c>
      <c r="C9674" s="2" t="s">
        <v>1</v>
      </c>
      <c r="D9674" s="2" t="s">
        <v>1110</v>
      </c>
      <c r="E9674" s="2" t="s">
        <v>238</v>
      </c>
      <c r="F9674" s="2" t="s">
        <v>4224</v>
      </c>
      <c r="G9674" s="5">
        <v>10</v>
      </c>
      <c r="H9674" s="5">
        <v>35.700000000000003</v>
      </c>
      <c r="I9674" s="5">
        <v>357</v>
      </c>
      <c r="J9674" s="5">
        <v>342980.63000000006</v>
      </c>
      <c r="K9674" s="3" t="str" cm="1">
        <f t="array" ref="K9674">_xlfn.LET(_xlpm.d,UPPER(TRIM(CLEAN(SUBSTITUTE(F9674,CHAR(160),"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75" spans="2:11" hidden="1" x14ac:dyDescent="0.25">
      <c r="B9675" s="20">
        <v>45919</v>
      </c>
      <c r="C9675" s="2" t="s">
        <v>1</v>
      </c>
      <c r="D9675" s="2" t="s">
        <v>2072</v>
      </c>
      <c r="E9675" s="2" t="s">
        <v>279</v>
      </c>
      <c r="F9675" s="2" t="s">
        <v>4224</v>
      </c>
      <c r="G9675" s="5">
        <v>10</v>
      </c>
      <c r="H9675" s="5">
        <v>35.700000000000003</v>
      </c>
      <c r="I9675" s="5">
        <v>357</v>
      </c>
      <c r="J9675" s="5">
        <v>343337.63000000006</v>
      </c>
      <c r="K9675" s="3" t="str" cm="1">
        <f t="array" ref="K9675">_xlfn.LET(_xlpm.d,UPPER(TRIM(CLEAN(SUBSTITUTE(F9675,CHAR(160),"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76" spans="2:11" hidden="1" x14ac:dyDescent="0.25">
      <c r="B9676" s="20">
        <v>45919</v>
      </c>
      <c r="C9676" s="2" t="s">
        <v>1</v>
      </c>
      <c r="D9676" s="2" t="s">
        <v>4123</v>
      </c>
      <c r="E9676" s="2" t="s">
        <v>1701</v>
      </c>
      <c r="F9676" s="2" t="s">
        <v>4224</v>
      </c>
      <c r="G9676" s="5">
        <v>20</v>
      </c>
      <c r="H9676" s="5">
        <v>58.95</v>
      </c>
      <c r="I9676" s="5">
        <v>1179</v>
      </c>
      <c r="J9676" s="5">
        <v>344516.63000000006</v>
      </c>
      <c r="K9676" s="3" t="str" cm="1">
        <f t="array" ref="K9676">_xlfn.LET(_xlpm.d,UPPER(TRIM(CLEAN(SUBSTITUTE(F9676,CHAR(160),"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77" spans="2:11" hidden="1" x14ac:dyDescent="0.25">
      <c r="B9677" s="20">
        <v>45919</v>
      </c>
      <c r="C9677" s="2" t="s">
        <v>1</v>
      </c>
      <c r="D9677" s="2" t="s">
        <v>1113</v>
      </c>
      <c r="E9677" s="2" t="s">
        <v>43</v>
      </c>
      <c r="F9677" s="2" t="s">
        <v>4224</v>
      </c>
      <c r="G9677" s="5">
        <v>20</v>
      </c>
      <c r="H9677" s="5">
        <v>29.3</v>
      </c>
      <c r="I9677" s="5">
        <v>586</v>
      </c>
      <c r="J9677" s="5">
        <v>345102.63000000006</v>
      </c>
      <c r="K9677" s="3" t="str" cm="1">
        <f t="array" ref="K9677">_xlfn.LET(_xlpm.d,UPPER(TRIM(CLEAN(SUBSTITUTE(F9677,CHAR(160),"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78" spans="2:11" hidden="1" x14ac:dyDescent="0.25">
      <c r="B9678" s="20">
        <v>45919</v>
      </c>
      <c r="C9678" s="2" t="s">
        <v>1</v>
      </c>
      <c r="D9678" s="2" t="s">
        <v>4275</v>
      </c>
      <c r="E9678" s="2" t="s">
        <v>170</v>
      </c>
      <c r="F9678" s="2" t="s">
        <v>4224</v>
      </c>
      <c r="G9678" s="5">
        <v>30</v>
      </c>
      <c r="H9678" s="5">
        <v>33.950000000000003</v>
      </c>
      <c r="I9678" s="5">
        <v>1018.5</v>
      </c>
      <c r="J9678" s="5">
        <v>346121.13000000006</v>
      </c>
      <c r="K9678" s="3" t="str" cm="1">
        <f t="array" ref="K9678">_xlfn.LET(_xlpm.d,UPPER(TRIM(CLEAN(SUBSTITUTE(F9678,CHAR(160),"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79" spans="2:11" hidden="1" x14ac:dyDescent="0.25">
      <c r="B9679" s="20">
        <v>45919</v>
      </c>
      <c r="C9679" s="2" t="s">
        <v>1</v>
      </c>
      <c r="D9679" s="2" t="s">
        <v>3127</v>
      </c>
      <c r="E9679" s="2" t="s">
        <v>305</v>
      </c>
      <c r="F9679" s="2" t="s">
        <v>4224</v>
      </c>
      <c r="G9679" s="5">
        <v>20</v>
      </c>
      <c r="H9679" s="5">
        <v>35.700000000000003</v>
      </c>
      <c r="I9679" s="5">
        <v>714</v>
      </c>
      <c r="J9679" s="5">
        <v>346835.13000000006</v>
      </c>
      <c r="K9679" s="3" t="str" cm="1">
        <f t="array" ref="K9679">_xlfn.LET(_xlpm.d,UPPER(TRIM(CLEAN(SUBSTITUTE(F9679,CHAR(160),"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80" spans="2:11" hidden="1" x14ac:dyDescent="0.25">
      <c r="B9680" s="20">
        <v>45923</v>
      </c>
      <c r="C9680" s="2" t="s">
        <v>1</v>
      </c>
      <c r="D9680" s="2" t="s">
        <v>1505</v>
      </c>
      <c r="E9680" s="2" t="s">
        <v>273</v>
      </c>
      <c r="F9680" s="2" t="s">
        <v>4224</v>
      </c>
      <c r="G9680" s="5">
        <v>20</v>
      </c>
      <c r="H9680" s="5">
        <v>35.700000000000003</v>
      </c>
      <c r="I9680" s="5">
        <v>714</v>
      </c>
      <c r="J9680" s="5">
        <v>347549.13000000006</v>
      </c>
      <c r="K9680" s="3" t="str" cm="1">
        <f t="array" ref="K9680">_xlfn.LET(_xlpm.d,UPPER(TRIM(CLEAN(SUBSTITUTE(F9680,CHAR(160),"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81" spans="2:11" hidden="1" x14ac:dyDescent="0.25">
      <c r="B9681" s="20">
        <v>45923</v>
      </c>
      <c r="C9681" s="2" t="s">
        <v>1</v>
      </c>
      <c r="D9681" s="2" t="s">
        <v>2076</v>
      </c>
      <c r="E9681" s="2" t="s">
        <v>214</v>
      </c>
      <c r="F9681" s="2" t="s">
        <v>4224</v>
      </c>
      <c r="G9681" s="5">
        <v>15</v>
      </c>
      <c r="H9681" s="5">
        <v>35.700000000000003</v>
      </c>
      <c r="I9681" s="5">
        <v>535.5</v>
      </c>
      <c r="J9681" s="5">
        <v>348084.63000000006</v>
      </c>
      <c r="K9681" s="3" t="str" cm="1">
        <f t="array" ref="K9681">_xlfn.LET(_xlpm.d,UPPER(TRIM(CLEAN(SUBSTITUTE(F9681,CHAR(160),"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82" spans="2:11" hidden="1" x14ac:dyDescent="0.25">
      <c r="B9682" s="20">
        <v>45923</v>
      </c>
      <c r="C9682" s="2" t="s">
        <v>1</v>
      </c>
      <c r="D9682" s="2" t="s">
        <v>1118</v>
      </c>
      <c r="E9682" s="2" t="s">
        <v>147</v>
      </c>
      <c r="F9682" s="2" t="s">
        <v>4224</v>
      </c>
      <c r="G9682" s="5">
        <v>25</v>
      </c>
      <c r="H9682" s="5">
        <v>35.700000000000003</v>
      </c>
      <c r="I9682" s="5">
        <v>892.5</v>
      </c>
      <c r="J9682" s="5">
        <v>348977.13000000006</v>
      </c>
      <c r="K9682" s="3" t="str" cm="1">
        <f t="array" ref="K9682">_xlfn.LET(_xlpm.d,UPPER(TRIM(CLEAN(SUBSTITUTE(F9682,CHAR(160),"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83" spans="2:11" hidden="1" x14ac:dyDescent="0.25">
      <c r="B9683" s="20">
        <v>45923</v>
      </c>
      <c r="C9683" s="2" t="s">
        <v>1</v>
      </c>
      <c r="D9683" s="2" t="s">
        <v>3134</v>
      </c>
      <c r="E9683" s="2" t="s">
        <v>261</v>
      </c>
      <c r="F9683" s="2" t="s">
        <v>4224</v>
      </c>
      <c r="G9683" s="5">
        <v>10</v>
      </c>
      <c r="H9683" s="5">
        <v>35.700000000000003</v>
      </c>
      <c r="I9683" s="5">
        <v>357</v>
      </c>
      <c r="J9683" s="5">
        <v>349334.13000000006</v>
      </c>
      <c r="K9683" s="3" t="str" cm="1">
        <f t="array" ref="K9683">_xlfn.LET(_xlpm.d,UPPER(TRIM(CLEAN(SUBSTITUTE(F9683,CHAR(160),"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84" spans="2:11" hidden="1" x14ac:dyDescent="0.25">
      <c r="B9684" s="20">
        <v>45923</v>
      </c>
      <c r="C9684" s="2" t="s">
        <v>1</v>
      </c>
      <c r="D9684" s="2" t="s">
        <v>2079</v>
      </c>
      <c r="E9684" s="2" t="s">
        <v>61</v>
      </c>
      <c r="F9684" s="2" t="s">
        <v>4224</v>
      </c>
      <c r="G9684" s="5">
        <v>10</v>
      </c>
      <c r="H9684" s="5">
        <v>33.950000000000003</v>
      </c>
      <c r="I9684" s="5">
        <v>339.5</v>
      </c>
      <c r="J9684" s="5">
        <v>349673.63000000006</v>
      </c>
      <c r="K9684" s="3" t="str" cm="1">
        <f t="array" ref="K9684">_xlfn.LET(_xlpm.d,UPPER(TRIM(CLEAN(SUBSTITUTE(F9684,CHAR(160),"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85" spans="2:11" hidden="1" x14ac:dyDescent="0.25">
      <c r="B9685" s="20">
        <v>45925</v>
      </c>
      <c r="C9685" s="2" t="s">
        <v>1</v>
      </c>
      <c r="D9685" s="2" t="s">
        <v>4276</v>
      </c>
      <c r="E9685" s="2" t="s">
        <v>1701</v>
      </c>
      <c r="F9685" s="2" t="s">
        <v>4224</v>
      </c>
      <c r="G9685" s="5">
        <v>12</v>
      </c>
      <c r="H9685" s="5">
        <v>33.99</v>
      </c>
      <c r="I9685" s="5">
        <v>407.88</v>
      </c>
      <c r="J9685" s="5">
        <v>350081.51000000007</v>
      </c>
      <c r="K9685" s="3" t="str" cm="1">
        <f t="array" ref="K9685">_xlfn.LET(_xlpm.d,UPPER(TRIM(CLEAN(SUBSTITUTE(F9685,CHAR(160),"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86" spans="2:11" hidden="1" x14ac:dyDescent="0.25">
      <c r="B9686" s="20">
        <v>45925</v>
      </c>
      <c r="C9686" s="2" t="s">
        <v>1</v>
      </c>
      <c r="D9686" s="2" t="s">
        <v>3142</v>
      </c>
      <c r="E9686" s="2" t="s">
        <v>135</v>
      </c>
      <c r="F9686" s="2" t="s">
        <v>4224</v>
      </c>
      <c r="G9686" s="5">
        <v>10</v>
      </c>
      <c r="H9686" s="5">
        <v>35.700000000000003</v>
      </c>
      <c r="I9686" s="5">
        <v>357</v>
      </c>
      <c r="J9686" s="5">
        <v>350438.51000000007</v>
      </c>
      <c r="K9686" s="3" t="str" cm="1">
        <f t="array" ref="K9686">_xlfn.LET(_xlpm.d,UPPER(TRIM(CLEAN(SUBSTITUTE(F9686,CHAR(160),"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87" spans="2:11" hidden="1" x14ac:dyDescent="0.25">
      <c r="B9687" s="20">
        <v>45925</v>
      </c>
      <c r="C9687" s="2" t="s">
        <v>1</v>
      </c>
      <c r="D9687" s="2" t="s">
        <v>1123</v>
      </c>
      <c r="E9687" s="2" t="s">
        <v>3</v>
      </c>
      <c r="F9687" s="2" t="s">
        <v>4224</v>
      </c>
      <c r="G9687" s="5">
        <v>13</v>
      </c>
      <c r="H9687" s="5">
        <v>33.950000000000003</v>
      </c>
      <c r="I9687" s="5">
        <v>441.35</v>
      </c>
      <c r="J9687" s="5">
        <v>350879.86000000004</v>
      </c>
      <c r="K9687" s="3" t="str" cm="1">
        <f t="array" ref="K9687">_xlfn.LET(_xlpm.d,UPPER(TRIM(CLEAN(SUBSTITUTE(F9687,CHAR(160),"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88" spans="2:11" hidden="1" x14ac:dyDescent="0.25">
      <c r="B9688" s="20">
        <v>45925</v>
      </c>
      <c r="C9688" s="2" t="s">
        <v>1</v>
      </c>
      <c r="D9688" s="2" t="s">
        <v>3143</v>
      </c>
      <c r="E9688" s="2" t="s">
        <v>120</v>
      </c>
      <c r="F9688" s="2" t="s">
        <v>4224</v>
      </c>
      <c r="G9688" s="5">
        <v>2</v>
      </c>
      <c r="H9688" s="5">
        <v>35.200000000000003</v>
      </c>
      <c r="I9688" s="5">
        <v>70.400000000000006</v>
      </c>
      <c r="J9688" s="5">
        <v>350950.26000000007</v>
      </c>
      <c r="K9688" s="3" t="str" cm="1">
        <f t="array" ref="K9688">_xlfn.LET(_xlpm.d,UPPER(TRIM(CLEAN(SUBSTITUTE(F9688,CHAR(160),"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89" spans="2:11" hidden="1" x14ac:dyDescent="0.25">
      <c r="B9689" s="20">
        <v>45926</v>
      </c>
      <c r="C9689" s="2" t="s">
        <v>1</v>
      </c>
      <c r="D9689" s="2" t="s">
        <v>2084</v>
      </c>
      <c r="E9689" s="2" t="s">
        <v>195</v>
      </c>
      <c r="F9689" s="2" t="s">
        <v>4224</v>
      </c>
      <c r="G9689" s="5">
        <v>20</v>
      </c>
      <c r="H9689" s="5">
        <v>35.700000000000003</v>
      </c>
      <c r="I9689" s="5">
        <v>714</v>
      </c>
      <c r="J9689" s="5">
        <v>351664.26000000007</v>
      </c>
      <c r="K9689" s="3" t="str" cm="1">
        <f t="array" ref="K9689">_xlfn.LET(_xlpm.d,UPPER(TRIM(CLEAN(SUBSTITUTE(F9689,CHAR(160),"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90" spans="2:11" hidden="1" x14ac:dyDescent="0.25">
      <c r="B9690" s="20">
        <v>45926</v>
      </c>
      <c r="C9690" s="2" t="s">
        <v>1</v>
      </c>
      <c r="D9690" s="2" t="s">
        <v>1124</v>
      </c>
      <c r="E9690" s="2" t="s">
        <v>154</v>
      </c>
      <c r="F9690" s="2" t="s">
        <v>4224</v>
      </c>
      <c r="G9690" s="5">
        <v>30</v>
      </c>
      <c r="H9690" s="5">
        <v>35.700000000000003</v>
      </c>
      <c r="I9690" s="5">
        <v>1071</v>
      </c>
      <c r="J9690" s="5">
        <v>352735.26000000007</v>
      </c>
      <c r="K9690" s="3" t="str" cm="1">
        <f t="array" ref="K9690">_xlfn.LET(_xlpm.d,UPPER(TRIM(CLEAN(SUBSTITUTE(F9690,CHAR(160),"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91" spans="2:11" hidden="1" x14ac:dyDescent="0.25">
      <c r="B9691" s="20">
        <v>45926</v>
      </c>
      <c r="C9691" s="2" t="s">
        <v>1</v>
      </c>
      <c r="D9691" s="2" t="s">
        <v>3146</v>
      </c>
      <c r="E9691" s="2" t="s">
        <v>236</v>
      </c>
      <c r="F9691" s="2" t="s">
        <v>4224</v>
      </c>
      <c r="G9691" s="5">
        <v>10</v>
      </c>
      <c r="H9691" s="5">
        <v>35.700000000000003</v>
      </c>
      <c r="I9691" s="5">
        <v>357</v>
      </c>
      <c r="J9691" s="5">
        <v>353092.26000000007</v>
      </c>
      <c r="K9691" s="3" t="str" cm="1">
        <f t="array" ref="K9691">_xlfn.LET(_xlpm.d,UPPER(TRIM(CLEAN(SUBSTITUTE(F9691,CHAR(160),"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92" spans="2:11" hidden="1" x14ac:dyDescent="0.25">
      <c r="B9692" s="20">
        <v>45926</v>
      </c>
      <c r="C9692" s="2" t="s">
        <v>1</v>
      </c>
      <c r="D9692" s="2" t="s">
        <v>2087</v>
      </c>
      <c r="E9692" s="2" t="s">
        <v>243</v>
      </c>
      <c r="F9692" s="2" t="s">
        <v>4224</v>
      </c>
      <c r="G9692" s="5">
        <v>10</v>
      </c>
      <c r="H9692" s="5">
        <v>35.700000000000003</v>
      </c>
      <c r="I9692" s="5">
        <v>357</v>
      </c>
      <c r="J9692" s="5">
        <v>353449.26000000007</v>
      </c>
      <c r="K9692" s="3" t="str" cm="1">
        <f t="array" ref="K9692">_xlfn.LET(_xlpm.d,UPPER(TRIM(CLEAN(SUBSTITUTE(F9692,CHAR(160),"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93" spans="2:11" hidden="1" x14ac:dyDescent="0.25">
      <c r="B9693" s="20">
        <v>45926</v>
      </c>
      <c r="C9693" s="2" t="s">
        <v>1</v>
      </c>
      <c r="D9693" s="2" t="s">
        <v>2088</v>
      </c>
      <c r="E9693" s="2" t="s">
        <v>78</v>
      </c>
      <c r="F9693" s="2" t="s">
        <v>4224</v>
      </c>
      <c r="G9693" s="5">
        <v>10</v>
      </c>
      <c r="H9693" s="5">
        <v>35.700000000000003</v>
      </c>
      <c r="I9693" s="5">
        <v>357</v>
      </c>
      <c r="J9693" s="5">
        <v>353806.26000000007</v>
      </c>
      <c r="K9693" s="3" t="str" cm="1">
        <f t="array" ref="K9693">_xlfn.LET(_xlpm.d,UPPER(TRIM(CLEAN(SUBSTITUTE(F9693,CHAR(160),"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94" spans="2:11" hidden="1" x14ac:dyDescent="0.25">
      <c r="B9694" s="20">
        <v>45926</v>
      </c>
      <c r="C9694" s="2" t="s">
        <v>1</v>
      </c>
      <c r="D9694" s="2" t="s">
        <v>2089</v>
      </c>
      <c r="E9694" s="2" t="s">
        <v>268</v>
      </c>
      <c r="F9694" s="2" t="s">
        <v>4224</v>
      </c>
      <c r="G9694" s="5">
        <v>15</v>
      </c>
      <c r="H9694" s="5">
        <v>35.700000000000003</v>
      </c>
      <c r="I9694" s="5">
        <v>535.5</v>
      </c>
      <c r="J9694" s="5">
        <v>354341.76000000007</v>
      </c>
      <c r="K9694" s="3" t="str" cm="1">
        <f t="array" ref="K9694">_xlfn.LET(_xlpm.d,UPPER(TRIM(CLEAN(SUBSTITUTE(F9694,CHAR(160),"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95" spans="2:11" hidden="1" x14ac:dyDescent="0.25">
      <c r="B9695" s="20">
        <v>45926</v>
      </c>
      <c r="C9695" s="2" t="s">
        <v>1</v>
      </c>
      <c r="D9695" s="2" t="s">
        <v>2090</v>
      </c>
      <c r="E9695" s="2" t="s">
        <v>1634</v>
      </c>
      <c r="F9695" s="2" t="s">
        <v>4224</v>
      </c>
      <c r="G9695" s="5">
        <v>10</v>
      </c>
      <c r="H9695" s="5">
        <v>33.99</v>
      </c>
      <c r="I9695" s="5">
        <v>339.9</v>
      </c>
      <c r="J9695" s="5">
        <v>354681.66000000009</v>
      </c>
      <c r="K9695" s="3" t="str" cm="1">
        <f t="array" ref="K9695">_xlfn.LET(_xlpm.d,UPPER(TRIM(CLEAN(SUBSTITUTE(F9695,CHAR(160),"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96" spans="2:11" hidden="1" x14ac:dyDescent="0.25">
      <c r="B9696" s="20">
        <v>45926</v>
      </c>
      <c r="C9696" s="2" t="s">
        <v>1</v>
      </c>
      <c r="D9696" s="2" t="s">
        <v>2092</v>
      </c>
      <c r="E9696" s="2" t="s">
        <v>197</v>
      </c>
      <c r="F9696" s="2" t="s">
        <v>4224</v>
      </c>
      <c r="G9696" s="5">
        <v>9</v>
      </c>
      <c r="H9696" s="5">
        <v>35.700000000000003</v>
      </c>
      <c r="I9696" s="5">
        <v>321.3</v>
      </c>
      <c r="J9696" s="5">
        <v>355002.96000000008</v>
      </c>
      <c r="K9696" s="3" t="str" cm="1">
        <f t="array" ref="K9696">_xlfn.LET(_xlpm.d,UPPER(TRIM(CLEAN(SUBSTITUTE(F9696,CHAR(160),"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97" spans="2:11" hidden="1" x14ac:dyDescent="0.25">
      <c r="B9697" s="20">
        <v>45930</v>
      </c>
      <c r="C9697" s="2" t="s">
        <v>1</v>
      </c>
      <c r="D9697" s="2" t="s">
        <v>1438</v>
      </c>
      <c r="E9697" s="2" t="s">
        <v>266</v>
      </c>
      <c r="F9697" s="2" t="s">
        <v>4224</v>
      </c>
      <c r="G9697" s="5">
        <v>30</v>
      </c>
      <c r="H9697" s="5">
        <v>35.700000000000003</v>
      </c>
      <c r="I9697" s="5">
        <v>1071</v>
      </c>
      <c r="J9697" s="5">
        <v>356073.96000000008</v>
      </c>
      <c r="K9697" s="3" t="str" cm="1">
        <f t="array" ref="K9697">_xlfn.LET(_xlpm.d,UPPER(TRIM(CLEAN(SUBSTITUTE(F9697,CHAR(160),"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98" spans="2:11" hidden="1" x14ac:dyDescent="0.25">
      <c r="B9698" s="20">
        <v>45930</v>
      </c>
      <c r="C9698" s="2" t="s">
        <v>1</v>
      </c>
      <c r="D9698" s="2" t="s">
        <v>3154</v>
      </c>
      <c r="E9698" s="2" t="s">
        <v>143</v>
      </c>
      <c r="F9698" s="2" t="s">
        <v>4224</v>
      </c>
      <c r="G9698" s="5">
        <v>15</v>
      </c>
      <c r="H9698" s="5">
        <v>35.700000000000003</v>
      </c>
      <c r="I9698" s="5">
        <v>535.5</v>
      </c>
      <c r="J9698" s="5">
        <v>356609.46000000008</v>
      </c>
      <c r="K9698" s="3" t="str" cm="1">
        <f t="array" ref="K9698">_xlfn.LET(_xlpm.d,UPPER(TRIM(CLEAN(SUBSTITUTE(F9698,CHAR(160),"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699" spans="2:11" hidden="1" x14ac:dyDescent="0.25">
      <c r="B9699" s="20">
        <v>45930</v>
      </c>
      <c r="C9699" s="2" t="s">
        <v>1</v>
      </c>
      <c r="D9699" s="2" t="s">
        <v>2093</v>
      </c>
      <c r="E9699" s="2" t="s">
        <v>78</v>
      </c>
      <c r="F9699" s="2" t="s">
        <v>4224</v>
      </c>
      <c r="G9699" s="5">
        <v>20</v>
      </c>
      <c r="H9699" s="5">
        <v>35.700000000000003</v>
      </c>
      <c r="I9699" s="5">
        <v>714</v>
      </c>
      <c r="J9699" s="5">
        <v>357323.46000000008</v>
      </c>
      <c r="K9699" s="3" t="str" cm="1">
        <f t="array" ref="K9699">_xlfn.LET(_xlpm.d,UPPER(TRIM(CLEAN(SUBSTITUTE(F9699,CHAR(160),"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00" spans="2:11" hidden="1" x14ac:dyDescent="0.25">
      <c r="B9700" s="20">
        <v>45930</v>
      </c>
      <c r="C9700" s="2" t="s">
        <v>1</v>
      </c>
      <c r="D9700" s="2" t="s">
        <v>1130</v>
      </c>
      <c r="E9700" s="2" t="s">
        <v>273</v>
      </c>
      <c r="F9700" s="2" t="s">
        <v>4224</v>
      </c>
      <c r="G9700" s="5">
        <v>10</v>
      </c>
      <c r="H9700" s="5">
        <v>35.700000000000003</v>
      </c>
      <c r="I9700" s="5">
        <v>357</v>
      </c>
      <c r="J9700" s="5">
        <v>357680.46000000008</v>
      </c>
      <c r="K9700" s="3" t="str" cm="1">
        <f t="array" ref="K9700">_xlfn.LET(_xlpm.d,UPPER(TRIM(CLEAN(SUBSTITUTE(F9700,CHAR(160),"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01" spans="2:11" hidden="1" x14ac:dyDescent="0.25">
      <c r="B9701" s="20">
        <v>45930</v>
      </c>
      <c r="C9701" s="2" t="s">
        <v>1</v>
      </c>
      <c r="D9701" s="2" t="s">
        <v>1439</v>
      </c>
      <c r="E9701" s="2" t="s">
        <v>158</v>
      </c>
      <c r="F9701" s="2" t="s">
        <v>4224</v>
      </c>
      <c r="G9701" s="5">
        <v>20</v>
      </c>
      <c r="H9701" s="5">
        <v>35.700000000000003</v>
      </c>
      <c r="I9701" s="5">
        <v>714</v>
      </c>
      <c r="J9701" s="5">
        <v>358394.46000000008</v>
      </c>
      <c r="K9701" s="3" t="str" cm="1">
        <f t="array" ref="K9701">_xlfn.LET(_xlpm.d,UPPER(TRIM(CLEAN(SUBSTITUTE(F9701,CHAR(160),"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02" spans="2:11" hidden="1" x14ac:dyDescent="0.25">
      <c r="B9702" s="20">
        <v>45930</v>
      </c>
      <c r="C9702" s="2" t="s">
        <v>1</v>
      </c>
      <c r="D9702" s="2" t="s">
        <v>700</v>
      </c>
      <c r="E9702" s="2" t="s">
        <v>261</v>
      </c>
      <c r="F9702" s="2" t="s">
        <v>4224</v>
      </c>
      <c r="G9702" s="5">
        <v>5</v>
      </c>
      <c r="H9702" s="5">
        <v>35.700000000000003</v>
      </c>
      <c r="I9702" s="5">
        <v>178.5</v>
      </c>
      <c r="J9702" s="5">
        <v>358572.96000000008</v>
      </c>
      <c r="K9702" s="3" t="str" cm="1">
        <f t="array" ref="K9702">_xlfn.LET(_xlpm.d,UPPER(TRIM(CLEAN(SUBSTITUTE(F9702,CHAR(160),"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03" spans="2:11" hidden="1" x14ac:dyDescent="0.25">
      <c r="B9703" s="20">
        <v>45930</v>
      </c>
      <c r="C9703" s="2" t="s">
        <v>1</v>
      </c>
      <c r="D9703" s="2" t="s">
        <v>2095</v>
      </c>
      <c r="E9703" s="2" t="s">
        <v>234</v>
      </c>
      <c r="F9703" s="2" t="s">
        <v>4224</v>
      </c>
      <c r="G9703" s="5">
        <v>15</v>
      </c>
      <c r="H9703" s="5">
        <v>35.700000000000003</v>
      </c>
      <c r="I9703" s="5">
        <v>535.5</v>
      </c>
      <c r="J9703" s="5">
        <v>359108.46000000008</v>
      </c>
      <c r="K9703" s="3" t="str" cm="1">
        <f t="array" ref="K9703">_xlfn.LET(_xlpm.d,UPPER(TRIM(CLEAN(SUBSTITUTE(F9703,CHAR(160),"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04" spans="2:11" hidden="1" x14ac:dyDescent="0.25">
      <c r="B9704" s="20">
        <v>45930</v>
      </c>
      <c r="C9704" s="2" t="s">
        <v>1</v>
      </c>
      <c r="D9704" s="2" t="s">
        <v>1131</v>
      </c>
      <c r="E9704" s="2" t="s">
        <v>156</v>
      </c>
      <c r="F9704" s="2" t="s">
        <v>4224</v>
      </c>
      <c r="G9704" s="5">
        <v>20</v>
      </c>
      <c r="H9704" s="5">
        <v>35.700000000000003</v>
      </c>
      <c r="I9704" s="5">
        <v>714</v>
      </c>
      <c r="J9704" s="5">
        <v>359822.46000000008</v>
      </c>
      <c r="K9704" s="3" t="str" cm="1">
        <f t="array" ref="K9704">_xlfn.LET(_xlpm.d,UPPER(TRIM(CLEAN(SUBSTITUTE(F9704,CHAR(160),"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05" spans="2:11" hidden="1" x14ac:dyDescent="0.25">
      <c r="B9705" s="20">
        <v>45930</v>
      </c>
      <c r="C9705" s="2" t="s">
        <v>1</v>
      </c>
      <c r="D9705" s="2" t="s">
        <v>1440</v>
      </c>
      <c r="E9705" s="2" t="s">
        <v>141</v>
      </c>
      <c r="F9705" s="2" t="s">
        <v>4224</v>
      </c>
      <c r="G9705" s="5">
        <v>15</v>
      </c>
      <c r="H9705" s="5">
        <v>35.700000000000003</v>
      </c>
      <c r="I9705" s="5">
        <v>535.5</v>
      </c>
      <c r="J9705" s="5">
        <v>360357.96000000008</v>
      </c>
      <c r="K9705" s="3" t="str" cm="1">
        <f t="array" ref="K9705">_xlfn.LET(_xlpm.d,UPPER(TRIM(CLEAN(SUBSTITUTE(F9705,CHAR(160),"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06" spans="2:11" hidden="1" x14ac:dyDescent="0.25">
      <c r="B9706" s="20">
        <v>45930</v>
      </c>
      <c r="C9706" s="2" t="s">
        <v>1</v>
      </c>
      <c r="D9706" s="2" t="s">
        <v>3157</v>
      </c>
      <c r="E9706" s="2" t="s">
        <v>162</v>
      </c>
      <c r="F9706" s="2" t="s">
        <v>4224</v>
      </c>
      <c r="G9706" s="5">
        <v>20</v>
      </c>
      <c r="H9706" s="5">
        <v>35.700000000000003</v>
      </c>
      <c r="I9706" s="5">
        <v>714</v>
      </c>
      <c r="J9706" s="5">
        <v>361071.96000000008</v>
      </c>
      <c r="K9706" s="3" t="str" cm="1">
        <f t="array" ref="K9706">_xlfn.LET(_xlpm.d,UPPER(TRIM(CLEAN(SUBSTITUTE(F9706,CHAR(160),"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07" spans="2:11" hidden="1" x14ac:dyDescent="0.25">
      <c r="B9707" s="20">
        <v>45930</v>
      </c>
      <c r="C9707" s="2" t="s">
        <v>1</v>
      </c>
      <c r="D9707" s="2" t="s">
        <v>2097</v>
      </c>
      <c r="E9707" s="2" t="s">
        <v>311</v>
      </c>
      <c r="F9707" s="2" t="s">
        <v>4224</v>
      </c>
      <c r="G9707" s="5">
        <v>10</v>
      </c>
      <c r="H9707" s="5">
        <v>35.700000000000003</v>
      </c>
      <c r="I9707" s="5">
        <v>357</v>
      </c>
      <c r="J9707" s="5">
        <v>361428.96000000008</v>
      </c>
      <c r="K9707" s="3" t="str" cm="1">
        <f t="array" ref="K9707">_xlfn.LET(_xlpm.d,UPPER(TRIM(CLEAN(SUBSTITUTE(F9707,CHAR(160),"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08" spans="2:11" hidden="1" x14ac:dyDescent="0.25">
      <c r="B9708" s="20">
        <v>45930</v>
      </c>
      <c r="C9708" s="2" t="s">
        <v>1</v>
      </c>
      <c r="D9708" s="2" t="s">
        <v>3158</v>
      </c>
      <c r="E9708" s="2" t="s">
        <v>224</v>
      </c>
      <c r="F9708" s="2" t="s">
        <v>4224</v>
      </c>
      <c r="G9708" s="5">
        <v>30</v>
      </c>
      <c r="H9708" s="5">
        <v>35.700000000000003</v>
      </c>
      <c r="I9708" s="5">
        <v>1071</v>
      </c>
      <c r="J9708" s="5">
        <v>362499.96000000008</v>
      </c>
      <c r="K9708" s="3" t="str" cm="1">
        <f t="array" ref="K9708">_xlfn.LET(_xlpm.d,UPPER(TRIM(CLEAN(SUBSTITUTE(F9708,CHAR(160),"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09" spans="2:11" hidden="1" x14ac:dyDescent="0.25">
      <c r="B9709" s="20">
        <v>45930</v>
      </c>
      <c r="C9709" s="2" t="s">
        <v>1</v>
      </c>
      <c r="D9709" s="2" t="s">
        <v>2467</v>
      </c>
      <c r="E9709" s="2" t="s">
        <v>170</v>
      </c>
      <c r="F9709" s="2" t="s">
        <v>4224</v>
      </c>
      <c r="G9709" s="5">
        <v>10</v>
      </c>
      <c r="H9709" s="5">
        <v>33.950000000000003</v>
      </c>
      <c r="I9709" s="5">
        <v>339.5</v>
      </c>
      <c r="J9709" s="5">
        <v>362839.46000000008</v>
      </c>
      <c r="K9709" s="3" t="str" cm="1">
        <f t="array" ref="K9709">_xlfn.LET(_xlpm.d,UPPER(TRIM(CLEAN(SUBSTITUTE(F9709,CHAR(160),"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10" spans="2:11" hidden="1" x14ac:dyDescent="0.25">
      <c r="B9710" s="20">
        <v>45932</v>
      </c>
      <c r="C9710" s="2" t="s">
        <v>1</v>
      </c>
      <c r="D9710" s="2" t="s">
        <v>1547</v>
      </c>
      <c r="E9710" s="2" t="s">
        <v>135</v>
      </c>
      <c r="F9710" s="2" t="s">
        <v>4224</v>
      </c>
      <c r="G9710" s="5">
        <v>50</v>
      </c>
      <c r="H9710" s="5">
        <v>35.700000000000003</v>
      </c>
      <c r="I9710" s="5">
        <v>1785</v>
      </c>
      <c r="J9710" s="5">
        <v>364624.46000000008</v>
      </c>
      <c r="K9710" s="3" t="str" cm="1">
        <f t="array" ref="K9710">_xlfn.LET(_xlpm.d,UPPER(TRIM(CLEAN(SUBSTITUTE(F9710,CHAR(160),"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11" spans="2:11" hidden="1" x14ac:dyDescent="0.25">
      <c r="B9711" s="20">
        <v>45932</v>
      </c>
      <c r="C9711" s="2" t="s">
        <v>1</v>
      </c>
      <c r="D9711" s="2" t="s">
        <v>2102</v>
      </c>
      <c r="E9711" s="2" t="s">
        <v>268</v>
      </c>
      <c r="F9711" s="2" t="s">
        <v>4224</v>
      </c>
      <c r="G9711" s="5">
        <v>10</v>
      </c>
      <c r="H9711" s="5">
        <v>35.700000000000003</v>
      </c>
      <c r="I9711" s="5">
        <v>357</v>
      </c>
      <c r="J9711" s="5">
        <v>364981.46000000008</v>
      </c>
      <c r="K9711" s="3" t="str" cm="1">
        <f t="array" ref="K9711">_xlfn.LET(_xlpm.d,UPPER(TRIM(CLEAN(SUBSTITUTE(F9711,CHAR(160),"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12" spans="2:11" hidden="1" x14ac:dyDescent="0.25">
      <c r="B9712" s="20">
        <v>45932</v>
      </c>
      <c r="C9712" s="2" t="s">
        <v>1</v>
      </c>
      <c r="D9712" s="2" t="s">
        <v>1275</v>
      </c>
      <c r="E9712" s="2" t="s">
        <v>160</v>
      </c>
      <c r="F9712" s="2" t="s">
        <v>4224</v>
      </c>
      <c r="G9712" s="5">
        <v>10</v>
      </c>
      <c r="H9712" s="5">
        <v>35.700000000000003</v>
      </c>
      <c r="I9712" s="5">
        <v>357</v>
      </c>
      <c r="J9712" s="5">
        <v>365338.46000000008</v>
      </c>
      <c r="K9712" s="3" t="str" cm="1">
        <f t="array" ref="K9712">_xlfn.LET(_xlpm.d,UPPER(TRIM(CLEAN(SUBSTITUTE(F9712,CHAR(160),"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13" spans="2:11" hidden="1" x14ac:dyDescent="0.25">
      <c r="B9713" s="20">
        <v>45932</v>
      </c>
      <c r="C9713" s="2" t="s">
        <v>1</v>
      </c>
      <c r="D9713" s="2" t="s">
        <v>1133</v>
      </c>
      <c r="E9713" s="2" t="s">
        <v>180</v>
      </c>
      <c r="F9713" s="2" t="s">
        <v>4224</v>
      </c>
      <c r="G9713" s="5">
        <v>17</v>
      </c>
      <c r="H9713" s="5">
        <v>35.700000000000003</v>
      </c>
      <c r="I9713" s="5">
        <v>606.9</v>
      </c>
      <c r="J9713" s="5">
        <v>365945.3600000001</v>
      </c>
      <c r="K9713" s="3" t="str" cm="1">
        <f t="array" ref="K9713">_xlfn.LET(_xlpm.d,UPPER(TRIM(CLEAN(SUBSTITUTE(F9713,CHAR(160),"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14" spans="2:11" hidden="1" x14ac:dyDescent="0.25">
      <c r="B9714" s="20">
        <v>45932</v>
      </c>
      <c r="C9714" s="2" t="s">
        <v>1</v>
      </c>
      <c r="D9714" s="2" t="s">
        <v>1134</v>
      </c>
      <c r="E9714" s="2" t="s">
        <v>149</v>
      </c>
      <c r="F9714" s="2" t="s">
        <v>4224</v>
      </c>
      <c r="G9714" s="5">
        <v>20</v>
      </c>
      <c r="H9714" s="5">
        <v>35.700000000000003</v>
      </c>
      <c r="I9714" s="5">
        <v>714</v>
      </c>
      <c r="J9714" s="5">
        <v>366659.3600000001</v>
      </c>
      <c r="K9714" s="3" t="str" cm="1">
        <f t="array" ref="K9714">_xlfn.LET(_xlpm.d,UPPER(TRIM(CLEAN(SUBSTITUTE(F9714,CHAR(160),"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15" spans="2:11" hidden="1" x14ac:dyDescent="0.25">
      <c r="B9715" s="20">
        <v>45932</v>
      </c>
      <c r="C9715" s="2" t="s">
        <v>1</v>
      </c>
      <c r="D9715" s="2" t="s">
        <v>1442</v>
      </c>
      <c r="E9715" s="2" t="s">
        <v>279</v>
      </c>
      <c r="F9715" s="2" t="s">
        <v>4224</v>
      </c>
      <c r="G9715" s="5">
        <v>35</v>
      </c>
      <c r="H9715" s="5">
        <v>35.700000000000003</v>
      </c>
      <c r="I9715" s="5">
        <v>1249.5</v>
      </c>
      <c r="J9715" s="5">
        <v>367908.8600000001</v>
      </c>
      <c r="K9715" s="3" t="str" cm="1">
        <f t="array" ref="K9715">_xlfn.LET(_xlpm.d,UPPER(TRIM(CLEAN(SUBSTITUTE(F9715,CHAR(160),"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16" spans="2:11" hidden="1" x14ac:dyDescent="0.25">
      <c r="B9716" s="20">
        <v>45932</v>
      </c>
      <c r="C9716" s="2" t="s">
        <v>1</v>
      </c>
      <c r="D9716" s="2" t="s">
        <v>3166</v>
      </c>
      <c r="E9716" s="2" t="s">
        <v>3</v>
      </c>
      <c r="F9716" s="2" t="s">
        <v>4224</v>
      </c>
      <c r="G9716" s="5">
        <v>9</v>
      </c>
      <c r="H9716" s="5">
        <v>47.99</v>
      </c>
      <c r="I9716" s="5">
        <v>431.91</v>
      </c>
      <c r="J9716" s="5">
        <v>368340.77000000008</v>
      </c>
      <c r="K9716" s="3" t="str" cm="1">
        <f t="array" ref="K9716">_xlfn.LET(_xlpm.d,UPPER(TRIM(CLEAN(SUBSTITUTE(F9716,CHAR(160),"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17" spans="2:11" hidden="1" x14ac:dyDescent="0.25">
      <c r="B9717" s="20">
        <v>45932</v>
      </c>
      <c r="C9717" s="2" t="s">
        <v>1</v>
      </c>
      <c r="D9717" s="2" t="s">
        <v>3168</v>
      </c>
      <c r="E9717" s="2" t="s">
        <v>120</v>
      </c>
      <c r="F9717" s="2" t="s">
        <v>4224</v>
      </c>
      <c r="G9717" s="5">
        <v>3</v>
      </c>
      <c r="H9717" s="5">
        <v>35.21</v>
      </c>
      <c r="I9717" s="5">
        <v>105.63</v>
      </c>
      <c r="J9717" s="5">
        <v>368446.40000000008</v>
      </c>
      <c r="K9717" s="3" t="str" cm="1">
        <f t="array" ref="K9717">_xlfn.LET(_xlpm.d,UPPER(TRIM(CLEAN(SUBSTITUTE(F9717,CHAR(160),"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18" spans="2:11" hidden="1" x14ac:dyDescent="0.25">
      <c r="B9718" s="20">
        <v>45933</v>
      </c>
      <c r="C9718" s="2" t="s">
        <v>1</v>
      </c>
      <c r="D9718" s="2" t="s">
        <v>3998</v>
      </c>
      <c r="E9718" s="2" t="s">
        <v>286</v>
      </c>
      <c r="F9718" s="2" t="s">
        <v>4224</v>
      </c>
      <c r="G9718" s="5">
        <v>4</v>
      </c>
      <c r="H9718" s="5">
        <v>35.700000000000003</v>
      </c>
      <c r="I9718" s="5">
        <v>142.80000000000001</v>
      </c>
      <c r="J9718" s="5">
        <v>368589.20000000007</v>
      </c>
      <c r="K9718" s="3" t="str" cm="1">
        <f t="array" ref="K9718">_xlfn.LET(_xlpm.d,UPPER(TRIM(CLEAN(SUBSTITUTE(F9718,CHAR(160),"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19" spans="2:11" hidden="1" x14ac:dyDescent="0.25">
      <c r="B9719" s="20">
        <v>45933</v>
      </c>
      <c r="C9719" s="2" t="s">
        <v>1</v>
      </c>
      <c r="D9719" s="2" t="s">
        <v>4277</v>
      </c>
      <c r="E9719" s="2" t="s">
        <v>50</v>
      </c>
      <c r="F9719" s="2" t="s">
        <v>4224</v>
      </c>
      <c r="G9719" s="5">
        <v>100</v>
      </c>
      <c r="H9719" s="5">
        <v>30.5</v>
      </c>
      <c r="I9719" s="5">
        <v>3050</v>
      </c>
      <c r="J9719" s="5">
        <v>371639.20000000007</v>
      </c>
      <c r="K9719" s="3" t="str" cm="1">
        <f t="array" ref="K9719">_xlfn.LET(_xlpm.d,UPPER(TRIM(CLEAN(SUBSTITUTE(F9719,CHAR(160),"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20" spans="2:11" hidden="1" x14ac:dyDescent="0.25">
      <c r="B9720" s="20">
        <v>45933</v>
      </c>
      <c r="C9720" s="2" t="s">
        <v>1</v>
      </c>
      <c r="D9720" s="2" t="s">
        <v>1443</v>
      </c>
      <c r="E9720" s="2" t="s">
        <v>238</v>
      </c>
      <c r="F9720" s="2" t="s">
        <v>4224</v>
      </c>
      <c r="G9720" s="5">
        <v>10</v>
      </c>
      <c r="H9720" s="5">
        <v>35.700000000000003</v>
      </c>
      <c r="I9720" s="5">
        <v>357</v>
      </c>
      <c r="J9720" s="5">
        <v>371996.20000000007</v>
      </c>
      <c r="K9720" s="3" t="str" cm="1">
        <f t="array" ref="K9720">_xlfn.LET(_xlpm.d,UPPER(TRIM(CLEAN(SUBSTITUTE(F9720,CHAR(160),"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21" spans="2:11" hidden="1" x14ac:dyDescent="0.25">
      <c r="B9721" s="20">
        <v>45933</v>
      </c>
      <c r="C9721" s="2" t="s">
        <v>1</v>
      </c>
      <c r="D9721" s="2" t="s">
        <v>2108</v>
      </c>
      <c r="E9721" s="2" t="s">
        <v>195</v>
      </c>
      <c r="F9721" s="2" t="s">
        <v>4224</v>
      </c>
      <c r="G9721" s="5">
        <v>10</v>
      </c>
      <c r="H9721" s="5">
        <v>35.700000000000003</v>
      </c>
      <c r="I9721" s="5">
        <v>357</v>
      </c>
      <c r="J9721" s="5">
        <v>372353.20000000007</v>
      </c>
      <c r="K9721" s="3" t="str" cm="1">
        <f t="array" ref="K9721">_xlfn.LET(_xlpm.d,UPPER(TRIM(CLEAN(SUBSTITUTE(F9721,CHAR(160),"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22" spans="2:11" hidden="1" x14ac:dyDescent="0.25">
      <c r="B9722" s="20">
        <v>45933</v>
      </c>
      <c r="C9722" s="2" t="s">
        <v>1</v>
      </c>
      <c r="D9722" s="2" t="s">
        <v>1135</v>
      </c>
      <c r="E9722" s="2" t="s">
        <v>154</v>
      </c>
      <c r="F9722" s="2" t="s">
        <v>4224</v>
      </c>
      <c r="G9722" s="5">
        <v>15</v>
      </c>
      <c r="H9722" s="5">
        <v>35.700000000000003</v>
      </c>
      <c r="I9722" s="5">
        <v>535.5</v>
      </c>
      <c r="J9722" s="5">
        <v>372888.70000000007</v>
      </c>
      <c r="K9722" s="3" t="str" cm="1">
        <f t="array" ref="K9722">_xlfn.LET(_xlpm.d,UPPER(TRIM(CLEAN(SUBSTITUTE(F9722,CHAR(160),"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23" spans="2:11" hidden="1" x14ac:dyDescent="0.25">
      <c r="B9723" s="20">
        <v>45933</v>
      </c>
      <c r="C9723" s="2" t="s">
        <v>1</v>
      </c>
      <c r="D9723" s="2" t="s">
        <v>2109</v>
      </c>
      <c r="E9723" s="2" t="s">
        <v>43</v>
      </c>
      <c r="F9723" s="2" t="s">
        <v>4224</v>
      </c>
      <c r="G9723" s="5">
        <v>10</v>
      </c>
      <c r="H9723" s="5">
        <v>29.3</v>
      </c>
      <c r="I9723" s="5">
        <v>293</v>
      </c>
      <c r="J9723" s="5">
        <v>373181.70000000007</v>
      </c>
      <c r="K9723" s="3" t="str" cm="1">
        <f t="array" ref="K9723">_xlfn.LET(_xlpm.d,UPPER(TRIM(CLEAN(SUBSTITUTE(F9723,CHAR(160),"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24" spans="2:11" hidden="1" x14ac:dyDescent="0.25">
      <c r="B9724" s="20">
        <v>45933</v>
      </c>
      <c r="C9724" s="2" t="s">
        <v>1</v>
      </c>
      <c r="D9724" s="2" t="s">
        <v>3169</v>
      </c>
      <c r="E9724" s="2" t="s">
        <v>1634</v>
      </c>
      <c r="F9724" s="2" t="s">
        <v>4224</v>
      </c>
      <c r="G9724" s="5">
        <v>10</v>
      </c>
      <c r="H9724" s="5">
        <v>33.99</v>
      </c>
      <c r="I9724" s="5">
        <v>339.9</v>
      </c>
      <c r="J9724" s="5">
        <v>373521.60000000009</v>
      </c>
      <c r="K9724" s="3" t="str" cm="1">
        <f t="array" ref="K9724">_xlfn.LET(_xlpm.d,UPPER(TRIM(CLEAN(SUBSTITUTE(F9724,CHAR(160),"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25" spans="2:11" hidden="1" x14ac:dyDescent="0.25">
      <c r="B9725" s="20">
        <v>45933</v>
      </c>
      <c r="C9725" s="2" t="s">
        <v>1</v>
      </c>
      <c r="D9725" s="2" t="s">
        <v>3172</v>
      </c>
      <c r="E9725" s="2" t="s">
        <v>234</v>
      </c>
      <c r="F9725" s="2" t="s">
        <v>4224</v>
      </c>
      <c r="G9725" s="5">
        <v>10</v>
      </c>
      <c r="H9725" s="5">
        <v>35.700000000000003</v>
      </c>
      <c r="I9725" s="5">
        <v>357</v>
      </c>
      <c r="J9725" s="5">
        <v>373878.60000000009</v>
      </c>
      <c r="K9725" s="3" t="str" cm="1">
        <f t="array" ref="K9725">_xlfn.LET(_xlpm.d,UPPER(TRIM(CLEAN(SUBSTITUTE(F9725,CHAR(160),"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26" spans="2:11" hidden="1" x14ac:dyDescent="0.25">
      <c r="B9726" s="20">
        <v>45937</v>
      </c>
      <c r="C9726" s="2" t="s">
        <v>1</v>
      </c>
      <c r="D9726" s="2" t="s">
        <v>1445</v>
      </c>
      <c r="E9726" s="2" t="s">
        <v>156</v>
      </c>
      <c r="F9726" s="2" t="s">
        <v>4224</v>
      </c>
      <c r="G9726" s="5">
        <v>15</v>
      </c>
      <c r="H9726" s="5">
        <v>35.700000000000003</v>
      </c>
      <c r="I9726" s="5">
        <v>535.5</v>
      </c>
      <c r="J9726" s="5">
        <v>374414.10000000009</v>
      </c>
      <c r="K9726" s="3" t="str" cm="1">
        <f t="array" ref="K9726">_xlfn.LET(_xlpm.d,UPPER(TRIM(CLEAN(SUBSTITUTE(F9726,CHAR(160),"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27" spans="2:11" hidden="1" x14ac:dyDescent="0.25">
      <c r="B9727" s="20">
        <v>45937</v>
      </c>
      <c r="C9727" s="2" t="s">
        <v>1</v>
      </c>
      <c r="D9727" s="2" t="s">
        <v>1446</v>
      </c>
      <c r="E9727" s="2" t="s">
        <v>158</v>
      </c>
      <c r="F9727" s="2" t="s">
        <v>4224</v>
      </c>
      <c r="G9727" s="5">
        <v>10</v>
      </c>
      <c r="H9727" s="5">
        <v>35.700000000000003</v>
      </c>
      <c r="I9727" s="5">
        <v>357</v>
      </c>
      <c r="J9727" s="5">
        <v>374771.10000000009</v>
      </c>
      <c r="K9727" s="3" t="str" cm="1">
        <f t="array" ref="K9727">_xlfn.LET(_xlpm.d,UPPER(TRIM(CLEAN(SUBSTITUTE(F9727,CHAR(160),"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28" spans="2:11" hidden="1" x14ac:dyDescent="0.25">
      <c r="B9728" s="20">
        <v>45937</v>
      </c>
      <c r="C9728" s="2" t="s">
        <v>1</v>
      </c>
      <c r="D9728" s="2" t="s">
        <v>1448</v>
      </c>
      <c r="E9728" s="2" t="s">
        <v>141</v>
      </c>
      <c r="F9728" s="2" t="s">
        <v>4224</v>
      </c>
      <c r="G9728" s="5">
        <v>30</v>
      </c>
      <c r="H9728" s="5">
        <v>35.700000000000003</v>
      </c>
      <c r="I9728" s="5">
        <v>1071</v>
      </c>
      <c r="J9728" s="5">
        <v>375842.10000000009</v>
      </c>
      <c r="K9728" s="3" t="str" cm="1">
        <f t="array" ref="K9728">_xlfn.LET(_xlpm.d,UPPER(TRIM(CLEAN(SUBSTITUTE(F9728,CHAR(160),"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29" spans="2:11" hidden="1" x14ac:dyDescent="0.25">
      <c r="B9729" s="20">
        <v>45937</v>
      </c>
      <c r="C9729" s="2" t="s">
        <v>1</v>
      </c>
      <c r="D9729" s="2" t="s">
        <v>3177</v>
      </c>
      <c r="E9729" s="2" t="s">
        <v>6</v>
      </c>
      <c r="F9729" s="2" t="s">
        <v>4224</v>
      </c>
      <c r="G9729" s="5">
        <v>25</v>
      </c>
      <c r="H9729" s="5">
        <v>33.950000000000003</v>
      </c>
      <c r="I9729" s="5">
        <v>848.75</v>
      </c>
      <c r="J9729" s="5">
        <v>376690.85000000009</v>
      </c>
      <c r="K9729" s="3" t="str" cm="1">
        <f t="array" ref="K9729">_xlfn.LET(_xlpm.d,UPPER(TRIM(CLEAN(SUBSTITUTE(F9729,CHAR(160),"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30" spans="2:11" hidden="1" x14ac:dyDescent="0.25">
      <c r="B9730" s="20">
        <v>45938</v>
      </c>
      <c r="C9730" s="2" t="s">
        <v>1</v>
      </c>
      <c r="D9730" s="2" t="s">
        <v>1450</v>
      </c>
      <c r="E9730" s="2" t="s">
        <v>261</v>
      </c>
      <c r="F9730" s="2" t="s">
        <v>4224</v>
      </c>
      <c r="G9730" s="5">
        <v>15</v>
      </c>
      <c r="H9730" s="5">
        <v>35.700000000000003</v>
      </c>
      <c r="I9730" s="5">
        <v>535.5</v>
      </c>
      <c r="J9730" s="5">
        <v>377226.35000000009</v>
      </c>
      <c r="K9730" s="3" t="str" cm="1">
        <f t="array" ref="K9730">_xlfn.LET(_xlpm.d,UPPER(TRIM(CLEAN(SUBSTITUTE(F9730,CHAR(160),"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31" spans="2:11" hidden="1" x14ac:dyDescent="0.25">
      <c r="B9731" s="20">
        <v>45938</v>
      </c>
      <c r="C9731" s="2" t="s">
        <v>1</v>
      </c>
      <c r="D9731" s="2" t="s">
        <v>2120</v>
      </c>
      <c r="E9731" s="2" t="s">
        <v>282</v>
      </c>
      <c r="F9731" s="2" t="s">
        <v>4224</v>
      </c>
      <c r="G9731" s="5">
        <v>5</v>
      </c>
      <c r="H9731" s="5">
        <v>35.700000000000003</v>
      </c>
      <c r="I9731" s="5">
        <v>178.5</v>
      </c>
      <c r="J9731" s="5">
        <v>377404.85000000009</v>
      </c>
      <c r="K9731" s="3" t="str" cm="1">
        <f t="array" ref="K9731">_xlfn.LET(_xlpm.d,UPPER(TRIM(CLEAN(SUBSTITUTE(F9731,CHAR(160),"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32" spans="2:11" hidden="1" x14ac:dyDescent="0.25">
      <c r="B9732" s="20">
        <v>45938</v>
      </c>
      <c r="C9732" s="2" t="s">
        <v>1</v>
      </c>
      <c r="D9732" s="2" t="s">
        <v>2122</v>
      </c>
      <c r="E9732" s="2" t="s">
        <v>263</v>
      </c>
      <c r="F9732" s="2" t="s">
        <v>4224</v>
      </c>
      <c r="G9732" s="5">
        <v>20</v>
      </c>
      <c r="H9732" s="5">
        <v>35.700000000000003</v>
      </c>
      <c r="I9732" s="5">
        <v>714</v>
      </c>
      <c r="J9732" s="5">
        <v>378118.85000000009</v>
      </c>
      <c r="K9732" s="3" t="str" cm="1">
        <f t="array" ref="K9732">_xlfn.LET(_xlpm.d,UPPER(TRIM(CLEAN(SUBSTITUTE(F9732,CHAR(160),"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33" spans="2:11" hidden="1" x14ac:dyDescent="0.25">
      <c r="B9733" s="20">
        <v>45939</v>
      </c>
      <c r="C9733" s="2" t="s">
        <v>1</v>
      </c>
      <c r="D9733" s="2" t="s">
        <v>3187</v>
      </c>
      <c r="E9733" s="2" t="s">
        <v>268</v>
      </c>
      <c r="F9733" s="2" t="s">
        <v>4224</v>
      </c>
      <c r="G9733" s="5">
        <v>6</v>
      </c>
      <c r="H9733" s="5">
        <v>35.700000000000003</v>
      </c>
      <c r="I9733" s="5">
        <v>214.2</v>
      </c>
      <c r="J9733" s="5">
        <v>378333.0500000001</v>
      </c>
      <c r="K9733" s="3" t="str" cm="1">
        <f t="array" ref="K9733">_xlfn.LET(_xlpm.d,UPPER(TRIM(CLEAN(SUBSTITUTE(F9733,CHAR(160),"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34" spans="2:11" hidden="1" x14ac:dyDescent="0.25">
      <c r="B9734" s="20">
        <v>45939</v>
      </c>
      <c r="C9734" s="2" t="s">
        <v>1</v>
      </c>
      <c r="D9734" s="2" t="s">
        <v>2125</v>
      </c>
      <c r="E9734" s="2" t="s">
        <v>1938</v>
      </c>
      <c r="F9734" s="2" t="s">
        <v>4224</v>
      </c>
      <c r="G9734" s="5">
        <v>1</v>
      </c>
      <c r="H9734" s="5">
        <v>33.950000000000003</v>
      </c>
      <c r="I9734" s="5">
        <v>33.950000000000003</v>
      </c>
      <c r="J9734" s="5">
        <v>378367.00000000012</v>
      </c>
      <c r="K9734" s="3" t="str" cm="1">
        <f t="array" ref="K9734">_xlfn.LET(_xlpm.d,UPPER(TRIM(CLEAN(SUBSTITUTE(F9734,CHAR(160),"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35" spans="2:11" hidden="1" x14ac:dyDescent="0.25">
      <c r="B9735" s="20">
        <v>45939</v>
      </c>
      <c r="C9735" s="2" t="s">
        <v>1</v>
      </c>
      <c r="D9735" s="2" t="s">
        <v>3191</v>
      </c>
      <c r="E9735" s="2" t="s">
        <v>305</v>
      </c>
      <c r="F9735" s="2" t="s">
        <v>4224</v>
      </c>
      <c r="G9735" s="5">
        <v>40</v>
      </c>
      <c r="H9735" s="5">
        <v>35.700000000000003</v>
      </c>
      <c r="I9735" s="5">
        <v>1428</v>
      </c>
      <c r="J9735" s="5">
        <v>379795.00000000012</v>
      </c>
      <c r="K9735" s="3" t="str" cm="1">
        <f t="array" ref="K9735">_xlfn.LET(_xlpm.d,UPPER(TRIM(CLEAN(SUBSTITUTE(F9735,CHAR(160),"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36" spans="2:11" hidden="1" x14ac:dyDescent="0.25">
      <c r="B9736" s="20">
        <v>45940</v>
      </c>
      <c r="C9736" s="2" t="s">
        <v>1</v>
      </c>
      <c r="D9736" s="2" t="s">
        <v>1455</v>
      </c>
      <c r="E9736" s="2" t="s">
        <v>154</v>
      </c>
      <c r="F9736" s="2" t="s">
        <v>4224</v>
      </c>
      <c r="G9736" s="5">
        <v>25</v>
      </c>
      <c r="H9736" s="5">
        <v>35.700000000000003</v>
      </c>
      <c r="I9736" s="5">
        <v>892.5</v>
      </c>
      <c r="J9736" s="5">
        <v>380687.50000000012</v>
      </c>
      <c r="K9736" s="3" t="str" cm="1">
        <f t="array" ref="K9736">_xlfn.LET(_xlpm.d,UPPER(TRIM(CLEAN(SUBSTITUTE(F9736,CHAR(160),"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37" spans="2:11" hidden="1" x14ac:dyDescent="0.25">
      <c r="B9737" s="20">
        <v>45940</v>
      </c>
      <c r="C9737" s="2" t="s">
        <v>1</v>
      </c>
      <c r="D9737" s="2" t="s">
        <v>3192</v>
      </c>
      <c r="E9737" s="2" t="s">
        <v>243</v>
      </c>
      <c r="F9737" s="2" t="s">
        <v>4224</v>
      </c>
      <c r="G9737" s="5">
        <v>25</v>
      </c>
      <c r="H9737" s="5">
        <v>35.700000000000003</v>
      </c>
      <c r="I9737" s="5">
        <v>892.5</v>
      </c>
      <c r="J9737" s="5">
        <v>381580.00000000012</v>
      </c>
      <c r="K9737" s="3" t="str" cm="1">
        <f t="array" ref="K9737">_xlfn.LET(_xlpm.d,UPPER(TRIM(CLEAN(SUBSTITUTE(F9737,CHAR(160),"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38" spans="2:11" hidden="1" x14ac:dyDescent="0.25">
      <c r="B9738" s="20">
        <v>45940</v>
      </c>
      <c r="C9738" s="2" t="s">
        <v>1</v>
      </c>
      <c r="D9738" s="2" t="s">
        <v>2127</v>
      </c>
      <c r="E9738" s="2" t="s">
        <v>238</v>
      </c>
      <c r="F9738" s="2" t="s">
        <v>4224</v>
      </c>
      <c r="G9738" s="5">
        <v>19</v>
      </c>
      <c r="H9738" s="5">
        <v>35.700000000000003</v>
      </c>
      <c r="I9738" s="5">
        <v>678.3</v>
      </c>
      <c r="J9738" s="5">
        <v>382258.3000000001</v>
      </c>
      <c r="K9738" s="3" t="str" cm="1">
        <f t="array" ref="K9738">_xlfn.LET(_xlpm.d,UPPER(TRIM(CLEAN(SUBSTITUTE(F9738,CHAR(160),"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39" spans="2:11" hidden="1" x14ac:dyDescent="0.25">
      <c r="B9739" s="20">
        <v>45940</v>
      </c>
      <c r="C9739" s="2" t="s">
        <v>1</v>
      </c>
      <c r="D9739" s="2" t="s">
        <v>2130</v>
      </c>
      <c r="E9739" s="2" t="s">
        <v>195</v>
      </c>
      <c r="F9739" s="2" t="s">
        <v>4224</v>
      </c>
      <c r="G9739" s="5">
        <v>15</v>
      </c>
      <c r="H9739" s="5">
        <v>35.700000000000003</v>
      </c>
      <c r="I9739" s="5">
        <v>535.5</v>
      </c>
      <c r="J9739" s="5">
        <v>382793.8000000001</v>
      </c>
      <c r="K9739" s="3" t="str" cm="1">
        <f t="array" ref="K9739">_xlfn.LET(_xlpm.d,UPPER(TRIM(CLEAN(SUBSTITUTE(F9739,CHAR(160),"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40" spans="2:11" hidden="1" x14ac:dyDescent="0.25">
      <c r="B9740" s="20">
        <v>45940</v>
      </c>
      <c r="C9740" s="2" t="s">
        <v>1</v>
      </c>
      <c r="D9740" s="2" t="s">
        <v>704</v>
      </c>
      <c r="E9740" s="2" t="s">
        <v>43</v>
      </c>
      <c r="F9740" s="2" t="s">
        <v>4224</v>
      </c>
      <c r="G9740" s="5">
        <v>10</v>
      </c>
      <c r="H9740" s="5">
        <v>48.3</v>
      </c>
      <c r="I9740" s="5">
        <v>483</v>
      </c>
      <c r="J9740" s="5">
        <v>383276.8000000001</v>
      </c>
      <c r="K9740" s="3" t="str" cm="1">
        <f t="array" ref="K9740">_xlfn.LET(_xlpm.d,UPPER(TRIM(CLEAN(SUBSTITUTE(F9740,CHAR(160),"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41" spans="2:11" hidden="1" x14ac:dyDescent="0.25">
      <c r="B9741" s="20">
        <v>45940</v>
      </c>
      <c r="C9741" s="2" t="s">
        <v>1</v>
      </c>
      <c r="D9741" s="2" t="s">
        <v>2134</v>
      </c>
      <c r="E9741" s="2" t="s">
        <v>197</v>
      </c>
      <c r="F9741" s="2" t="s">
        <v>4224</v>
      </c>
      <c r="G9741" s="5">
        <v>30</v>
      </c>
      <c r="H9741" s="5">
        <v>35.700000000000003</v>
      </c>
      <c r="I9741" s="5">
        <v>1071</v>
      </c>
      <c r="J9741" s="5">
        <v>384347.8000000001</v>
      </c>
      <c r="K9741" s="3" t="str" cm="1">
        <f t="array" ref="K9741">_xlfn.LET(_xlpm.d,UPPER(TRIM(CLEAN(SUBSTITUTE(F9741,CHAR(160),"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42" spans="2:11" hidden="1" x14ac:dyDescent="0.25">
      <c r="B9742" s="20">
        <v>45944</v>
      </c>
      <c r="C9742" s="2" t="s">
        <v>1</v>
      </c>
      <c r="D9742" s="2" t="s">
        <v>1458</v>
      </c>
      <c r="E9742" s="2" t="s">
        <v>143</v>
      </c>
      <c r="F9742" s="2" t="s">
        <v>4224</v>
      </c>
      <c r="G9742" s="5">
        <v>20</v>
      </c>
      <c r="H9742" s="5">
        <v>35.700000000000003</v>
      </c>
      <c r="I9742" s="5">
        <v>714</v>
      </c>
      <c r="J9742" s="5">
        <v>385061.8000000001</v>
      </c>
      <c r="K9742" s="3" t="str" cm="1">
        <f t="array" ref="K9742">_xlfn.LET(_xlpm.d,UPPER(TRIM(CLEAN(SUBSTITUTE(F9742,CHAR(160),"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43" spans="2:11" hidden="1" x14ac:dyDescent="0.25">
      <c r="B9743" s="20">
        <v>45944</v>
      </c>
      <c r="C9743" s="2" t="s">
        <v>1</v>
      </c>
      <c r="D9743" s="2" t="s">
        <v>3202</v>
      </c>
      <c r="E9743" s="2" t="s">
        <v>147</v>
      </c>
      <c r="F9743" s="2" t="s">
        <v>4224</v>
      </c>
      <c r="G9743" s="5">
        <v>55</v>
      </c>
      <c r="H9743" s="5">
        <v>35.700000000000003</v>
      </c>
      <c r="I9743" s="5">
        <v>1963.5</v>
      </c>
      <c r="J9743" s="5">
        <v>387025.3000000001</v>
      </c>
      <c r="K9743" s="3" t="str" cm="1">
        <f t="array" ref="K9743">_xlfn.LET(_xlpm.d,UPPER(TRIM(CLEAN(SUBSTITUTE(F9743,CHAR(160),"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44" spans="2:11" hidden="1" x14ac:dyDescent="0.25">
      <c r="B9744" s="20">
        <v>45944</v>
      </c>
      <c r="C9744" s="2" t="s">
        <v>1</v>
      </c>
      <c r="D9744" s="2" t="s">
        <v>2136</v>
      </c>
      <c r="E9744" s="2" t="s">
        <v>276</v>
      </c>
      <c r="F9744" s="2" t="s">
        <v>4224</v>
      </c>
      <c r="G9744" s="5">
        <v>25</v>
      </c>
      <c r="H9744" s="5">
        <v>35.700000000000003</v>
      </c>
      <c r="I9744" s="5">
        <v>892.5</v>
      </c>
      <c r="J9744" s="5">
        <v>387917.8000000001</v>
      </c>
      <c r="K9744" s="3" t="str" cm="1">
        <f t="array" ref="K9744">_xlfn.LET(_xlpm.d,UPPER(TRIM(CLEAN(SUBSTITUTE(F9744,CHAR(160),"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45" spans="2:11" hidden="1" x14ac:dyDescent="0.25">
      <c r="B9745" s="20">
        <v>45944</v>
      </c>
      <c r="C9745" s="2" t="s">
        <v>1</v>
      </c>
      <c r="D9745" s="2" t="s">
        <v>3887</v>
      </c>
      <c r="E9745" s="2" t="s">
        <v>234</v>
      </c>
      <c r="F9745" s="2" t="s">
        <v>4224</v>
      </c>
      <c r="G9745" s="5">
        <v>5</v>
      </c>
      <c r="H9745" s="5">
        <v>35.700000000000003</v>
      </c>
      <c r="I9745" s="5">
        <v>178.5</v>
      </c>
      <c r="J9745" s="5">
        <v>388096.3000000001</v>
      </c>
      <c r="K9745" s="3" t="str" cm="1">
        <f t="array" ref="K9745">_xlfn.LET(_xlpm.d,UPPER(TRIM(CLEAN(SUBSTITUTE(F9745,CHAR(160),"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46" spans="2:11" hidden="1" x14ac:dyDescent="0.25">
      <c r="B9746" s="20">
        <v>45944</v>
      </c>
      <c r="C9746" s="2" t="s">
        <v>1</v>
      </c>
      <c r="D9746" s="2" t="s">
        <v>1277</v>
      </c>
      <c r="E9746" s="2" t="s">
        <v>162</v>
      </c>
      <c r="F9746" s="2" t="s">
        <v>4224</v>
      </c>
      <c r="G9746" s="5">
        <v>20</v>
      </c>
      <c r="H9746" s="5">
        <v>35.700000000000003</v>
      </c>
      <c r="I9746" s="5">
        <v>714</v>
      </c>
      <c r="J9746" s="5">
        <v>388810.3000000001</v>
      </c>
      <c r="K9746" s="3" t="str" cm="1">
        <f t="array" ref="K9746">_xlfn.LET(_xlpm.d,UPPER(TRIM(CLEAN(SUBSTITUTE(F9746,CHAR(160),"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47" spans="2:11" hidden="1" x14ac:dyDescent="0.25">
      <c r="B9747" s="20">
        <v>45945</v>
      </c>
      <c r="C9747" s="2" t="s">
        <v>1</v>
      </c>
      <c r="D9747" s="2" t="s">
        <v>4006</v>
      </c>
      <c r="E9747" s="2" t="s">
        <v>286</v>
      </c>
      <c r="F9747" s="2" t="s">
        <v>4224</v>
      </c>
      <c r="G9747" s="5">
        <v>5</v>
      </c>
      <c r="H9747" s="5">
        <v>35.700000000000003</v>
      </c>
      <c r="I9747" s="5">
        <v>178.5</v>
      </c>
      <c r="J9747" s="5">
        <v>388988.8000000001</v>
      </c>
      <c r="K9747" s="3" t="str" cm="1">
        <f t="array" ref="K9747">_xlfn.LET(_xlpm.d,UPPER(TRIM(CLEAN(SUBSTITUTE(F9747,CHAR(160),"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48" spans="2:11" hidden="1" x14ac:dyDescent="0.25">
      <c r="B9748" s="20">
        <v>45945</v>
      </c>
      <c r="C9748" s="2" t="s">
        <v>1</v>
      </c>
      <c r="D9748" s="2" t="s">
        <v>3212</v>
      </c>
      <c r="E9748" s="2" t="s">
        <v>741</v>
      </c>
      <c r="F9748" s="2" t="s">
        <v>4224</v>
      </c>
      <c r="G9748" s="5">
        <v>5</v>
      </c>
      <c r="H9748" s="5">
        <v>10</v>
      </c>
      <c r="I9748" s="5">
        <v>50</v>
      </c>
      <c r="J9748" s="5">
        <v>389038.8000000001</v>
      </c>
      <c r="K9748" s="3" t="str" cm="1">
        <f t="array" ref="K9748">_xlfn.LET(_xlpm.d,UPPER(TRIM(CLEAN(SUBSTITUTE(F9748,CHAR(160),"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49" spans="2:11" hidden="1" x14ac:dyDescent="0.25">
      <c r="B9749" s="20">
        <v>45946</v>
      </c>
      <c r="C9749" s="2" t="s">
        <v>1</v>
      </c>
      <c r="D9749" s="2" t="s">
        <v>1279</v>
      </c>
      <c r="E9749" s="2" t="s">
        <v>180</v>
      </c>
      <c r="F9749" s="2" t="s">
        <v>4224</v>
      </c>
      <c r="G9749" s="5">
        <v>15</v>
      </c>
      <c r="H9749" s="5">
        <v>35.700000000000003</v>
      </c>
      <c r="I9749" s="5">
        <v>535.5</v>
      </c>
      <c r="J9749" s="5">
        <v>389574.3000000001</v>
      </c>
      <c r="K9749" s="3" t="str" cm="1">
        <f t="array" ref="K9749">_xlfn.LET(_xlpm.d,UPPER(TRIM(CLEAN(SUBSTITUTE(F9749,CHAR(160),"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50" spans="2:11" hidden="1" x14ac:dyDescent="0.25">
      <c r="B9750" s="20">
        <v>45946</v>
      </c>
      <c r="C9750" s="2" t="s">
        <v>1</v>
      </c>
      <c r="D9750" s="2" t="s">
        <v>2143</v>
      </c>
      <c r="E9750" s="2" t="s">
        <v>268</v>
      </c>
      <c r="F9750" s="2" t="s">
        <v>4224</v>
      </c>
      <c r="G9750" s="5">
        <v>10</v>
      </c>
      <c r="H9750" s="5">
        <v>35.700000000000003</v>
      </c>
      <c r="I9750" s="5">
        <v>357</v>
      </c>
      <c r="J9750" s="5">
        <v>389931.3000000001</v>
      </c>
      <c r="K9750" s="3" t="str" cm="1">
        <f t="array" ref="K9750">_xlfn.LET(_xlpm.d,UPPER(TRIM(CLEAN(SUBSTITUTE(F9750,CHAR(160),"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51" spans="2:11" hidden="1" x14ac:dyDescent="0.25">
      <c r="B9751" s="20">
        <v>45946</v>
      </c>
      <c r="C9751" s="2" t="s">
        <v>1</v>
      </c>
      <c r="D9751" s="2" t="s">
        <v>2428</v>
      </c>
      <c r="E9751" s="2" t="s">
        <v>3</v>
      </c>
      <c r="F9751" s="2" t="s">
        <v>4224</v>
      </c>
      <c r="G9751" s="5">
        <v>10</v>
      </c>
      <c r="H9751" s="5">
        <v>33.950000000000003</v>
      </c>
      <c r="I9751" s="5">
        <v>339.5</v>
      </c>
      <c r="J9751" s="5">
        <v>390270.8000000001</v>
      </c>
      <c r="K9751" s="3" t="str" cm="1">
        <f t="array" ref="K9751">_xlfn.LET(_xlpm.d,UPPER(TRIM(CLEAN(SUBSTITUTE(F9751,CHAR(160),"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52" spans="2:11" hidden="1" x14ac:dyDescent="0.25">
      <c r="B9752" s="20">
        <v>45947</v>
      </c>
      <c r="C9752" s="2" t="s">
        <v>1</v>
      </c>
      <c r="D9752" s="2" t="s">
        <v>2429</v>
      </c>
      <c r="E9752" s="2" t="s">
        <v>234</v>
      </c>
      <c r="F9752" s="2" t="s">
        <v>4224</v>
      </c>
      <c r="G9752" s="5">
        <v>15</v>
      </c>
      <c r="H9752" s="5">
        <v>35.700000000000003</v>
      </c>
      <c r="I9752" s="5">
        <v>535.5</v>
      </c>
      <c r="J9752" s="5">
        <v>390806.3000000001</v>
      </c>
      <c r="K9752" s="3" t="str" cm="1">
        <f t="array" ref="K9752">_xlfn.LET(_xlpm.d,UPPER(TRIM(CLEAN(SUBSTITUTE(F9752,CHAR(160),"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53" spans="2:11" hidden="1" x14ac:dyDescent="0.25">
      <c r="B9753" s="20">
        <v>45947</v>
      </c>
      <c r="C9753" s="2" t="s">
        <v>1</v>
      </c>
      <c r="D9753" s="2" t="s">
        <v>2148</v>
      </c>
      <c r="E9753" s="2" t="s">
        <v>43</v>
      </c>
      <c r="F9753" s="2" t="s">
        <v>4224</v>
      </c>
      <c r="G9753" s="5">
        <v>20</v>
      </c>
      <c r="H9753" s="5">
        <v>29.3</v>
      </c>
      <c r="I9753" s="5">
        <v>586</v>
      </c>
      <c r="J9753" s="5">
        <v>391392.3000000001</v>
      </c>
      <c r="K9753" s="3" t="str" cm="1">
        <f t="array" ref="K9753">_xlfn.LET(_xlpm.d,UPPER(TRIM(CLEAN(SUBSTITUTE(F9753,CHAR(160),"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54" spans="2:11" hidden="1" x14ac:dyDescent="0.25">
      <c r="B9754" s="20">
        <v>45947</v>
      </c>
      <c r="C9754" s="2" t="s">
        <v>1</v>
      </c>
      <c r="D9754" s="2" t="s">
        <v>4278</v>
      </c>
      <c r="E9754" s="2" t="s">
        <v>73</v>
      </c>
      <c r="F9754" s="2" t="s">
        <v>4224</v>
      </c>
      <c r="G9754" s="5">
        <v>80</v>
      </c>
      <c r="H9754" s="5">
        <v>33.950000000000003</v>
      </c>
      <c r="I9754" s="5">
        <v>2716</v>
      </c>
      <c r="J9754" s="5">
        <v>394108.3000000001</v>
      </c>
      <c r="K9754" s="3" t="str" cm="1">
        <f t="array" ref="K9754">_xlfn.LET(_xlpm.d,UPPER(TRIM(CLEAN(SUBSTITUTE(F9754,CHAR(160),"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55" spans="2:11" hidden="1" x14ac:dyDescent="0.25">
      <c r="B9755" s="20">
        <v>45947</v>
      </c>
      <c r="C9755" s="2" t="s">
        <v>1</v>
      </c>
      <c r="D9755" s="2" t="s">
        <v>3224</v>
      </c>
      <c r="E9755" s="2" t="s">
        <v>228</v>
      </c>
      <c r="F9755" s="2" t="s">
        <v>4224</v>
      </c>
      <c r="G9755" s="5">
        <v>20</v>
      </c>
      <c r="H9755" s="5">
        <v>35.700000000000003</v>
      </c>
      <c r="I9755" s="5">
        <v>714</v>
      </c>
      <c r="J9755" s="5">
        <v>394822.3000000001</v>
      </c>
      <c r="K9755" s="3" t="str" cm="1">
        <f t="array" ref="K9755">_xlfn.LET(_xlpm.d,UPPER(TRIM(CLEAN(SUBSTITUTE(F9755,CHAR(160),"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56" spans="2:11" hidden="1" x14ac:dyDescent="0.25">
      <c r="B9756" s="20">
        <v>45947</v>
      </c>
      <c r="C9756" s="2" t="s">
        <v>1</v>
      </c>
      <c r="D9756" s="2" t="s">
        <v>3225</v>
      </c>
      <c r="E9756" s="2" t="s">
        <v>319</v>
      </c>
      <c r="F9756" s="2" t="s">
        <v>4224</v>
      </c>
      <c r="G9756" s="5">
        <v>10</v>
      </c>
      <c r="H9756" s="5">
        <v>35.700000000000003</v>
      </c>
      <c r="I9756" s="5">
        <v>357</v>
      </c>
      <c r="J9756" s="5">
        <v>395179.3000000001</v>
      </c>
      <c r="K9756" s="3" t="str" cm="1">
        <f t="array" ref="K9756">_xlfn.LET(_xlpm.d,UPPER(TRIM(CLEAN(SUBSTITUTE(F9756,CHAR(160),"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57" spans="2:11" hidden="1" x14ac:dyDescent="0.25">
      <c r="B9757" s="20">
        <v>45947</v>
      </c>
      <c r="C9757" s="2" t="s">
        <v>1</v>
      </c>
      <c r="D9757" s="2" t="s">
        <v>2149</v>
      </c>
      <c r="E9757" s="2" t="s">
        <v>311</v>
      </c>
      <c r="F9757" s="2" t="s">
        <v>4224</v>
      </c>
      <c r="G9757" s="5">
        <v>30</v>
      </c>
      <c r="H9757" s="5">
        <v>35.700000000000003</v>
      </c>
      <c r="I9757" s="5">
        <v>1071</v>
      </c>
      <c r="J9757" s="5">
        <v>396250.3000000001</v>
      </c>
      <c r="K9757" s="3" t="str" cm="1">
        <f t="array" ref="K9757">_xlfn.LET(_xlpm.d,UPPER(TRIM(CLEAN(SUBSTITUTE(F9757,CHAR(160),"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58" spans="2:11" hidden="1" x14ac:dyDescent="0.25">
      <c r="B9758" s="20">
        <v>45947</v>
      </c>
      <c r="C9758" s="2" t="s">
        <v>1</v>
      </c>
      <c r="D9758" s="2" t="s">
        <v>3226</v>
      </c>
      <c r="E9758" s="2" t="s">
        <v>170</v>
      </c>
      <c r="F9758" s="2" t="s">
        <v>4224</v>
      </c>
      <c r="G9758" s="5">
        <v>25</v>
      </c>
      <c r="H9758" s="5">
        <v>33.950000000000003</v>
      </c>
      <c r="I9758" s="5">
        <v>848.75</v>
      </c>
      <c r="J9758" s="5">
        <v>397099.0500000001</v>
      </c>
      <c r="K9758" s="3" t="str" cm="1">
        <f t="array" ref="K9758">_xlfn.LET(_xlpm.d,UPPER(TRIM(CLEAN(SUBSTITUTE(F9758,CHAR(160),"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59" spans="2:11" hidden="1" x14ac:dyDescent="0.25">
      <c r="B9759" s="20">
        <v>45947</v>
      </c>
      <c r="C9759" s="2" t="s">
        <v>1</v>
      </c>
      <c r="D9759" s="2" t="s">
        <v>3596</v>
      </c>
      <c r="E9759" s="2" t="s">
        <v>64</v>
      </c>
      <c r="F9759" s="2" t="s">
        <v>4224</v>
      </c>
      <c r="G9759" s="5">
        <v>10</v>
      </c>
      <c r="H9759" s="5">
        <v>47.99</v>
      </c>
      <c r="I9759" s="5">
        <v>479.9</v>
      </c>
      <c r="J9759" s="5">
        <v>397578.95000000013</v>
      </c>
      <c r="K9759" s="3" t="str" cm="1">
        <f t="array" ref="K9759">_xlfn.LET(_xlpm.d,UPPER(TRIM(CLEAN(SUBSTITUTE(F9759,CHAR(160),"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60" spans="2:11" hidden="1" x14ac:dyDescent="0.25">
      <c r="B9760" s="20">
        <v>45950</v>
      </c>
      <c r="C9760" s="2" t="s">
        <v>1</v>
      </c>
      <c r="D9760" s="2" t="s">
        <v>4279</v>
      </c>
      <c r="E9760" s="2" t="s">
        <v>3</v>
      </c>
      <c r="F9760" s="2" t="s">
        <v>4224</v>
      </c>
      <c r="G9760" s="5">
        <v>20</v>
      </c>
      <c r="H9760" s="5">
        <v>47.85</v>
      </c>
      <c r="I9760" s="5">
        <v>957</v>
      </c>
      <c r="J9760" s="5">
        <v>398535.95000000013</v>
      </c>
      <c r="K9760" s="3" t="str" cm="1">
        <f t="array" ref="K9760">_xlfn.LET(_xlpm.d,UPPER(TRIM(CLEAN(SUBSTITUTE(F9760,CHAR(160),"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61" spans="2:11" hidden="1" x14ac:dyDescent="0.25">
      <c r="B9761" s="20">
        <v>45951</v>
      </c>
      <c r="C9761" s="2" t="s">
        <v>1</v>
      </c>
      <c r="D9761" s="2" t="s">
        <v>2150</v>
      </c>
      <c r="E9761" s="2" t="s">
        <v>78</v>
      </c>
      <c r="F9761" s="2" t="s">
        <v>4224</v>
      </c>
      <c r="G9761" s="5">
        <v>10</v>
      </c>
      <c r="H9761" s="5">
        <v>35.700000000000003</v>
      </c>
      <c r="I9761" s="5">
        <v>357</v>
      </c>
      <c r="J9761" s="5">
        <v>398892.95000000013</v>
      </c>
      <c r="K9761" s="3" t="str" cm="1">
        <f t="array" ref="K9761">_xlfn.LET(_xlpm.d,UPPER(TRIM(CLEAN(SUBSTITUTE(F9761,CHAR(160),"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62" spans="2:11" hidden="1" x14ac:dyDescent="0.25">
      <c r="B9762" s="20">
        <v>45951</v>
      </c>
      <c r="C9762" s="2" t="s">
        <v>1</v>
      </c>
      <c r="D9762" s="2" t="s">
        <v>1287</v>
      </c>
      <c r="E9762" s="2" t="s">
        <v>273</v>
      </c>
      <c r="F9762" s="2" t="s">
        <v>4224</v>
      </c>
      <c r="G9762" s="5">
        <v>15</v>
      </c>
      <c r="H9762" s="5">
        <v>35.700000000000003</v>
      </c>
      <c r="I9762" s="5">
        <v>535.5</v>
      </c>
      <c r="J9762" s="5">
        <v>399428.45000000013</v>
      </c>
      <c r="K9762" s="3" t="str" cm="1">
        <f t="array" ref="K9762">_xlfn.LET(_xlpm.d,UPPER(TRIM(CLEAN(SUBSTITUTE(F9762,CHAR(160),"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63" spans="2:11" hidden="1" x14ac:dyDescent="0.25">
      <c r="B9763" s="20">
        <v>45951</v>
      </c>
      <c r="C9763" s="2" t="s">
        <v>1</v>
      </c>
      <c r="D9763" s="2" t="s">
        <v>1141</v>
      </c>
      <c r="E9763" s="2" t="s">
        <v>234</v>
      </c>
      <c r="F9763" s="2" t="s">
        <v>4224</v>
      </c>
      <c r="G9763" s="5">
        <v>15</v>
      </c>
      <c r="H9763" s="5">
        <v>35.700000000000003</v>
      </c>
      <c r="I9763" s="5">
        <v>535.5</v>
      </c>
      <c r="J9763" s="5">
        <v>399963.95000000013</v>
      </c>
      <c r="K9763" s="3" t="str" cm="1">
        <f t="array" ref="K9763">_xlfn.LET(_xlpm.d,UPPER(TRIM(CLEAN(SUBSTITUTE(F9763,CHAR(160),"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64" spans="2:11" hidden="1" x14ac:dyDescent="0.25">
      <c r="B9764" s="20">
        <v>45951</v>
      </c>
      <c r="C9764" s="2" t="s">
        <v>1</v>
      </c>
      <c r="D9764" s="2" t="s">
        <v>1289</v>
      </c>
      <c r="E9764" s="2" t="s">
        <v>141</v>
      </c>
      <c r="F9764" s="2" t="s">
        <v>4224</v>
      </c>
      <c r="G9764" s="5">
        <v>30</v>
      </c>
      <c r="H9764" s="5">
        <v>35.700000000000003</v>
      </c>
      <c r="I9764" s="5">
        <v>1071</v>
      </c>
      <c r="J9764" s="5">
        <v>401034.95000000013</v>
      </c>
      <c r="K9764" s="3" t="str" cm="1">
        <f t="array" ref="K9764">_xlfn.LET(_xlpm.d,UPPER(TRIM(CLEAN(SUBSTITUTE(F9764,CHAR(160),"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65" spans="2:11" hidden="1" x14ac:dyDescent="0.25">
      <c r="B9765" s="20">
        <v>45951</v>
      </c>
      <c r="C9765" s="2" t="s">
        <v>1</v>
      </c>
      <c r="D9765" s="2" t="s">
        <v>2153</v>
      </c>
      <c r="E9765" s="2" t="s">
        <v>50</v>
      </c>
      <c r="F9765" s="2" t="s">
        <v>4224</v>
      </c>
      <c r="G9765" s="5">
        <v>45</v>
      </c>
      <c r="H9765" s="5">
        <v>30.5</v>
      </c>
      <c r="I9765" s="5">
        <v>1372.5</v>
      </c>
      <c r="J9765" s="5">
        <v>402407.45000000013</v>
      </c>
      <c r="K9765" s="3" t="str" cm="1">
        <f t="array" ref="K9765">_xlfn.LET(_xlpm.d,UPPER(TRIM(CLEAN(SUBSTITUTE(F9765,CHAR(160),"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66" spans="2:11" hidden="1" x14ac:dyDescent="0.25">
      <c r="B9766" s="20">
        <v>45952</v>
      </c>
      <c r="C9766" s="2" t="s">
        <v>1</v>
      </c>
      <c r="D9766" s="2" t="s">
        <v>1142</v>
      </c>
      <c r="E9766" s="2" t="s">
        <v>282</v>
      </c>
      <c r="F9766" s="2" t="s">
        <v>4224</v>
      </c>
      <c r="G9766" s="5">
        <v>10</v>
      </c>
      <c r="H9766" s="5">
        <v>35.700000000000003</v>
      </c>
      <c r="I9766" s="5">
        <v>357</v>
      </c>
      <c r="J9766" s="5">
        <v>402764.45000000013</v>
      </c>
      <c r="K9766" s="3" t="str" cm="1">
        <f t="array" ref="K9766">_xlfn.LET(_xlpm.d,UPPER(TRIM(CLEAN(SUBSTITUTE(F9766,CHAR(160),"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67" spans="2:11" hidden="1" x14ac:dyDescent="0.25">
      <c r="B9767" s="20">
        <v>45953</v>
      </c>
      <c r="C9767" s="2" t="s">
        <v>1</v>
      </c>
      <c r="D9767" s="2" t="s">
        <v>2156</v>
      </c>
      <c r="E9767" s="2" t="s">
        <v>268</v>
      </c>
      <c r="F9767" s="2" t="s">
        <v>4224</v>
      </c>
      <c r="G9767" s="5">
        <v>20</v>
      </c>
      <c r="H9767" s="5">
        <v>35.700000000000003</v>
      </c>
      <c r="I9767" s="5">
        <v>714</v>
      </c>
      <c r="J9767" s="5">
        <v>403478.45000000013</v>
      </c>
      <c r="K9767" s="3" t="str" cm="1">
        <f t="array" ref="K9767">_xlfn.LET(_xlpm.d,UPPER(TRIM(CLEAN(SUBSTITUTE(F9767,CHAR(160),"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68" spans="2:11" hidden="1" x14ac:dyDescent="0.25">
      <c r="B9768" s="20">
        <v>45953</v>
      </c>
      <c r="C9768" s="2" t="s">
        <v>1</v>
      </c>
      <c r="D9768" s="2" t="s">
        <v>1146</v>
      </c>
      <c r="E9768" s="2" t="s">
        <v>135</v>
      </c>
      <c r="F9768" s="2" t="s">
        <v>4224</v>
      </c>
      <c r="G9768" s="5">
        <v>10</v>
      </c>
      <c r="H9768" s="5">
        <v>35.700000000000003</v>
      </c>
      <c r="I9768" s="5">
        <v>357</v>
      </c>
      <c r="J9768" s="5">
        <v>403835.45000000013</v>
      </c>
      <c r="K9768" s="3" t="str" cm="1">
        <f t="array" ref="K9768">_xlfn.LET(_xlpm.d,UPPER(TRIM(CLEAN(SUBSTITUTE(F9768,CHAR(160),"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69" spans="2:11" hidden="1" x14ac:dyDescent="0.25">
      <c r="B9769" s="20">
        <v>45953</v>
      </c>
      <c r="C9769" s="2" t="s">
        <v>1</v>
      </c>
      <c r="D9769" s="2" t="s">
        <v>4280</v>
      </c>
      <c r="E9769" s="2" t="s">
        <v>120</v>
      </c>
      <c r="F9769" s="2" t="s">
        <v>4224</v>
      </c>
      <c r="G9769" s="5">
        <v>4</v>
      </c>
      <c r="H9769" s="5">
        <v>35.200000000000003</v>
      </c>
      <c r="I9769" s="5">
        <v>140.80000000000001</v>
      </c>
      <c r="J9769" s="5">
        <v>403976.25000000012</v>
      </c>
      <c r="K9769" s="3" t="str" cm="1">
        <f t="array" ref="K9769">_xlfn.LET(_xlpm.d,UPPER(TRIM(CLEAN(SUBSTITUTE(F9769,CHAR(160),"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70" spans="2:11" hidden="1" x14ac:dyDescent="0.25">
      <c r="B9770" s="20">
        <v>45953</v>
      </c>
      <c r="C9770" s="2" t="s">
        <v>1</v>
      </c>
      <c r="D9770" s="2" t="s">
        <v>4281</v>
      </c>
      <c r="E9770" s="2" t="s">
        <v>302</v>
      </c>
      <c r="F9770" s="2" t="s">
        <v>4224</v>
      </c>
      <c r="G9770" s="5">
        <v>15</v>
      </c>
      <c r="H9770" s="5">
        <v>33.950000000000003</v>
      </c>
      <c r="I9770" s="5">
        <v>509.25</v>
      </c>
      <c r="J9770" s="5">
        <v>404485.50000000012</v>
      </c>
      <c r="K9770" s="3" t="str" cm="1">
        <f t="array" ref="K9770">_xlfn.LET(_xlpm.d,UPPER(TRIM(CLEAN(SUBSTITUTE(F9770,CHAR(160),"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71" spans="2:11" hidden="1" x14ac:dyDescent="0.25">
      <c r="B9771" s="20">
        <v>45953</v>
      </c>
      <c r="C9771" s="2" t="s">
        <v>1</v>
      </c>
      <c r="D9771" s="2" t="s">
        <v>4282</v>
      </c>
      <c r="E9771" s="2" t="s">
        <v>3179</v>
      </c>
      <c r="F9771" s="2" t="s">
        <v>4283</v>
      </c>
      <c r="G9771" s="5">
        <v>15</v>
      </c>
      <c r="H9771" s="5">
        <v>47.99</v>
      </c>
      <c r="I9771" s="5">
        <v>719.85</v>
      </c>
      <c r="J9771" s="5">
        <v>405205.35000000009</v>
      </c>
      <c r="K9771" s="3" t="str" cm="1">
        <f t="array" ref="K9771">_xlfn.LET(_xlpm.d,UPPER(TRIM(CLEAN(SUBSTITUTE(F9771,CHAR(160),"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772" spans="2:11" hidden="1" x14ac:dyDescent="0.25">
      <c r="B9772" s="20">
        <v>45953</v>
      </c>
      <c r="C9772" s="2" t="s">
        <v>1</v>
      </c>
      <c r="D9772" s="2" t="s">
        <v>2158</v>
      </c>
      <c r="E9772" s="2" t="s">
        <v>305</v>
      </c>
      <c r="F9772" s="2" t="s">
        <v>4224</v>
      </c>
      <c r="G9772" s="5">
        <v>70</v>
      </c>
      <c r="H9772" s="5">
        <v>35.700000000000003</v>
      </c>
      <c r="I9772" s="5">
        <v>2499</v>
      </c>
      <c r="J9772" s="5">
        <v>407704.35000000009</v>
      </c>
      <c r="K9772" s="3" t="str" cm="1">
        <f t="array" ref="K9772">_xlfn.LET(_xlpm.d,UPPER(TRIM(CLEAN(SUBSTITUTE(F9772,CHAR(160),"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73" spans="2:11" hidden="1" x14ac:dyDescent="0.25">
      <c r="B9773" s="20">
        <v>45954</v>
      </c>
      <c r="C9773" s="2" t="s">
        <v>1</v>
      </c>
      <c r="D9773" s="2" t="s">
        <v>3234</v>
      </c>
      <c r="E9773" s="2" t="s">
        <v>279</v>
      </c>
      <c r="F9773" s="2" t="s">
        <v>4224</v>
      </c>
      <c r="G9773" s="5">
        <v>5</v>
      </c>
      <c r="H9773" s="5">
        <v>35.700000000000003</v>
      </c>
      <c r="I9773" s="5">
        <v>178.5</v>
      </c>
      <c r="J9773" s="5">
        <v>407882.85000000009</v>
      </c>
      <c r="K9773" s="3" t="str" cm="1">
        <f t="array" ref="K9773">_xlfn.LET(_xlpm.d,UPPER(TRIM(CLEAN(SUBSTITUTE(F9773,CHAR(160),"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74" spans="2:11" hidden="1" x14ac:dyDescent="0.25">
      <c r="B9774" s="20">
        <v>45954</v>
      </c>
      <c r="C9774" s="2" t="s">
        <v>1</v>
      </c>
      <c r="D9774" s="2" t="s">
        <v>1147</v>
      </c>
      <c r="E9774" s="2" t="s">
        <v>238</v>
      </c>
      <c r="F9774" s="2" t="s">
        <v>4224</v>
      </c>
      <c r="G9774" s="5">
        <v>20</v>
      </c>
      <c r="H9774" s="5">
        <v>35.700000000000003</v>
      </c>
      <c r="I9774" s="5">
        <v>714</v>
      </c>
      <c r="J9774" s="5">
        <v>408596.85000000009</v>
      </c>
      <c r="K9774" s="3" t="str" cm="1">
        <f t="array" ref="K9774">_xlfn.LET(_xlpm.d,UPPER(TRIM(CLEAN(SUBSTITUTE(F9774,CHAR(160),"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75" spans="2:11" hidden="1" x14ac:dyDescent="0.25">
      <c r="B9775" s="20">
        <v>45954</v>
      </c>
      <c r="C9775" s="2" t="s">
        <v>1</v>
      </c>
      <c r="D9775" s="2" t="s">
        <v>3843</v>
      </c>
      <c r="E9775" s="2" t="s">
        <v>243</v>
      </c>
      <c r="F9775" s="2" t="s">
        <v>4224</v>
      </c>
      <c r="G9775" s="5">
        <v>20</v>
      </c>
      <c r="H9775" s="5">
        <v>35.700000000000003</v>
      </c>
      <c r="I9775" s="5">
        <v>714</v>
      </c>
      <c r="J9775" s="5">
        <v>409310.85000000009</v>
      </c>
      <c r="K9775" s="3" t="str" cm="1">
        <f t="array" ref="K9775">_xlfn.LET(_xlpm.d,UPPER(TRIM(CLEAN(SUBSTITUTE(F9775,CHAR(160),"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76" spans="2:11" hidden="1" x14ac:dyDescent="0.25">
      <c r="B9776" s="20">
        <v>45954</v>
      </c>
      <c r="C9776" s="2" t="s">
        <v>1</v>
      </c>
      <c r="D9776" s="2" t="s">
        <v>1148</v>
      </c>
      <c r="E9776" s="2" t="s">
        <v>236</v>
      </c>
      <c r="F9776" s="2" t="s">
        <v>4224</v>
      </c>
      <c r="G9776" s="5">
        <v>13</v>
      </c>
      <c r="H9776" s="5">
        <v>35.700000000000003</v>
      </c>
      <c r="I9776" s="5">
        <v>464.1</v>
      </c>
      <c r="J9776" s="5">
        <v>409774.95000000007</v>
      </c>
      <c r="K9776" s="3" t="str" cm="1">
        <f t="array" ref="K9776">_xlfn.LET(_xlpm.d,UPPER(TRIM(CLEAN(SUBSTITUTE(F9776,CHAR(160),"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77" spans="2:11" hidden="1" x14ac:dyDescent="0.25">
      <c r="B9777" s="20">
        <v>45954</v>
      </c>
      <c r="C9777" s="2" t="s">
        <v>1</v>
      </c>
      <c r="D9777" s="2" t="s">
        <v>3844</v>
      </c>
      <c r="E9777" s="2" t="s">
        <v>195</v>
      </c>
      <c r="F9777" s="2" t="s">
        <v>4224</v>
      </c>
      <c r="G9777" s="5">
        <v>20</v>
      </c>
      <c r="H9777" s="5">
        <v>35.700000000000003</v>
      </c>
      <c r="I9777" s="5">
        <v>714</v>
      </c>
      <c r="J9777" s="5">
        <v>410488.95000000007</v>
      </c>
      <c r="K9777" s="3" t="str" cm="1">
        <f t="array" ref="K9777">_xlfn.LET(_xlpm.d,UPPER(TRIM(CLEAN(SUBSTITUTE(F9777,CHAR(160),"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78" spans="2:11" hidden="1" x14ac:dyDescent="0.25">
      <c r="B9778" s="20">
        <v>45954</v>
      </c>
      <c r="C9778" s="2" t="s">
        <v>1</v>
      </c>
      <c r="D9778" s="2" t="s">
        <v>2161</v>
      </c>
      <c r="E9778" s="2" t="s">
        <v>73</v>
      </c>
      <c r="F9778" s="2" t="s">
        <v>4224</v>
      </c>
      <c r="G9778" s="5">
        <v>5</v>
      </c>
      <c r="H9778" s="5">
        <v>33.950000000000003</v>
      </c>
      <c r="I9778" s="5">
        <v>169.75</v>
      </c>
      <c r="J9778" s="5">
        <v>410658.70000000007</v>
      </c>
      <c r="K9778" s="3" t="str" cm="1">
        <f t="array" ref="K9778">_xlfn.LET(_xlpm.d,UPPER(TRIM(CLEAN(SUBSTITUTE(F9778,CHAR(160),"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79" spans="2:11" hidden="1" x14ac:dyDescent="0.25">
      <c r="B9779" s="20">
        <v>45954</v>
      </c>
      <c r="C9779" s="2" t="s">
        <v>1</v>
      </c>
      <c r="D9779" s="2" t="s">
        <v>2163</v>
      </c>
      <c r="E9779" s="2" t="s">
        <v>197</v>
      </c>
      <c r="F9779" s="2" t="s">
        <v>4224</v>
      </c>
      <c r="G9779" s="5">
        <v>20</v>
      </c>
      <c r="H9779" s="5">
        <v>35.700000000000003</v>
      </c>
      <c r="I9779" s="5">
        <v>714</v>
      </c>
      <c r="J9779" s="5">
        <v>411372.70000000007</v>
      </c>
      <c r="K9779" s="3" t="str" cm="1">
        <f t="array" ref="K9779">_xlfn.LET(_xlpm.d,UPPER(TRIM(CLEAN(SUBSTITUTE(F9779,CHAR(160),"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80" spans="2:11" hidden="1" x14ac:dyDescent="0.25">
      <c r="B9780" s="20">
        <v>45954</v>
      </c>
      <c r="C9780" s="2" t="s">
        <v>1</v>
      </c>
      <c r="D9780" s="2" t="s">
        <v>3240</v>
      </c>
      <c r="E9780" s="2" t="s">
        <v>307</v>
      </c>
      <c r="F9780" s="2" t="s">
        <v>4224</v>
      </c>
      <c r="G9780" s="5">
        <v>20</v>
      </c>
      <c r="H9780" s="5">
        <v>35.700000000000003</v>
      </c>
      <c r="I9780" s="5">
        <v>714</v>
      </c>
      <c r="J9780" s="5">
        <v>412086.70000000007</v>
      </c>
      <c r="K9780" s="3" t="str" cm="1">
        <f t="array" ref="K9780">_xlfn.LET(_xlpm.d,UPPER(TRIM(CLEAN(SUBSTITUTE(F9780,CHAR(160),"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81" spans="2:11" hidden="1" x14ac:dyDescent="0.25">
      <c r="B9781" s="20">
        <v>45957</v>
      </c>
      <c r="C9781" s="2" t="s">
        <v>1</v>
      </c>
      <c r="D9781" s="2" t="s">
        <v>3241</v>
      </c>
      <c r="E9781" s="2" t="s">
        <v>170</v>
      </c>
      <c r="F9781" s="2" t="s">
        <v>4224</v>
      </c>
      <c r="G9781" s="5">
        <v>29</v>
      </c>
      <c r="H9781" s="5">
        <v>47.99</v>
      </c>
      <c r="I9781" s="5">
        <v>1391.71</v>
      </c>
      <c r="J9781" s="5">
        <v>413478.41000000009</v>
      </c>
      <c r="K9781" s="3" t="str" cm="1">
        <f t="array" ref="K9781">_xlfn.LET(_xlpm.d,UPPER(TRIM(CLEAN(SUBSTITUTE(F9781,CHAR(160),"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82" spans="2:11" hidden="1" x14ac:dyDescent="0.25">
      <c r="B9782" s="20">
        <v>45957</v>
      </c>
      <c r="C9782" s="2" t="s">
        <v>1</v>
      </c>
      <c r="D9782" s="2" t="s">
        <v>2167</v>
      </c>
      <c r="E9782" s="2" t="s">
        <v>807</v>
      </c>
      <c r="F9782" s="2" t="s">
        <v>4224</v>
      </c>
      <c r="G9782" s="5">
        <v>30</v>
      </c>
      <c r="H9782" s="5">
        <v>33.950000000000003</v>
      </c>
      <c r="I9782" s="5">
        <v>1018.5</v>
      </c>
      <c r="J9782" s="5">
        <v>414496.91000000009</v>
      </c>
      <c r="K9782" s="3" t="str" cm="1">
        <f t="array" ref="K9782">_xlfn.LET(_xlpm.d,UPPER(TRIM(CLEAN(SUBSTITUTE(F9782,CHAR(160),"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83" spans="2:11" hidden="1" x14ac:dyDescent="0.25">
      <c r="B9783" s="20">
        <v>45958</v>
      </c>
      <c r="C9783" s="2" t="s">
        <v>1</v>
      </c>
      <c r="D9783" s="2" t="s">
        <v>1290</v>
      </c>
      <c r="E9783" s="2" t="s">
        <v>143</v>
      </c>
      <c r="F9783" s="2" t="s">
        <v>4224</v>
      </c>
      <c r="G9783" s="5">
        <v>20</v>
      </c>
      <c r="H9783" s="5">
        <v>35.700000000000003</v>
      </c>
      <c r="I9783" s="5">
        <v>714</v>
      </c>
      <c r="J9783" s="5">
        <v>415210.91000000009</v>
      </c>
      <c r="K9783" s="3" t="str" cm="1">
        <f t="array" ref="K9783">_xlfn.LET(_xlpm.d,UPPER(TRIM(CLEAN(SUBSTITUTE(F9783,CHAR(160),"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84" spans="2:11" hidden="1" x14ac:dyDescent="0.25">
      <c r="B9784" s="20">
        <v>45958</v>
      </c>
      <c r="C9784" s="2" t="s">
        <v>1</v>
      </c>
      <c r="D9784" s="2" t="s">
        <v>1291</v>
      </c>
      <c r="E9784" s="2" t="s">
        <v>266</v>
      </c>
      <c r="F9784" s="2" t="s">
        <v>4224</v>
      </c>
      <c r="G9784" s="5">
        <v>20</v>
      </c>
      <c r="H9784" s="5">
        <v>35.700000000000003</v>
      </c>
      <c r="I9784" s="5">
        <v>714</v>
      </c>
      <c r="J9784" s="5">
        <v>415924.91000000009</v>
      </c>
      <c r="K9784" s="3" t="str" cm="1">
        <f t="array" ref="K9784">_xlfn.LET(_xlpm.d,UPPER(TRIM(CLEAN(SUBSTITUTE(F9784,CHAR(160),"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85" spans="2:11" hidden="1" x14ac:dyDescent="0.25">
      <c r="B9785" s="20">
        <v>45958</v>
      </c>
      <c r="C9785" s="2" t="s">
        <v>1</v>
      </c>
      <c r="D9785" s="2" t="s">
        <v>2171</v>
      </c>
      <c r="E9785" s="2" t="s">
        <v>214</v>
      </c>
      <c r="F9785" s="2" t="s">
        <v>4224</v>
      </c>
      <c r="G9785" s="5">
        <v>10</v>
      </c>
      <c r="H9785" s="5">
        <v>35.700000000000003</v>
      </c>
      <c r="I9785" s="5">
        <v>357</v>
      </c>
      <c r="J9785" s="5">
        <v>416281.91000000009</v>
      </c>
      <c r="K9785" s="3" t="str" cm="1">
        <f t="array" ref="K9785">_xlfn.LET(_xlpm.d,UPPER(TRIM(CLEAN(SUBSTITUTE(F9785,CHAR(160),"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86" spans="2:11" hidden="1" x14ac:dyDescent="0.25">
      <c r="B9786" s="20">
        <v>45958</v>
      </c>
      <c r="C9786" s="2" t="s">
        <v>1</v>
      </c>
      <c r="D9786" s="2" t="s">
        <v>2172</v>
      </c>
      <c r="E9786" s="2" t="s">
        <v>78</v>
      </c>
      <c r="F9786" s="2" t="s">
        <v>4224</v>
      </c>
      <c r="G9786" s="5">
        <v>20</v>
      </c>
      <c r="H9786" s="5">
        <v>35.700000000000003</v>
      </c>
      <c r="I9786" s="5">
        <v>714</v>
      </c>
      <c r="J9786" s="5">
        <v>416995.91000000009</v>
      </c>
      <c r="K9786" s="3" t="str" cm="1">
        <f t="array" ref="K9786">_xlfn.LET(_xlpm.d,UPPER(TRIM(CLEAN(SUBSTITUTE(F9786,CHAR(160),"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87" spans="2:11" hidden="1" x14ac:dyDescent="0.25">
      <c r="B9787" s="20">
        <v>45958</v>
      </c>
      <c r="C9787" s="2" t="s">
        <v>1</v>
      </c>
      <c r="D9787" s="2" t="s">
        <v>2173</v>
      </c>
      <c r="E9787" s="2" t="s">
        <v>165</v>
      </c>
      <c r="F9787" s="2" t="s">
        <v>4224</v>
      </c>
      <c r="G9787" s="5">
        <v>10</v>
      </c>
      <c r="H9787" s="5">
        <v>35.700000000000003</v>
      </c>
      <c r="I9787" s="5">
        <v>357</v>
      </c>
      <c r="J9787" s="5">
        <v>417352.91000000009</v>
      </c>
      <c r="K9787" s="3" t="str" cm="1">
        <f t="array" ref="K9787">_xlfn.LET(_xlpm.d,UPPER(TRIM(CLEAN(SUBSTITUTE(F9787,CHAR(160),"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88" spans="2:11" hidden="1" x14ac:dyDescent="0.25">
      <c r="B9788" s="20">
        <v>45958</v>
      </c>
      <c r="C9788" s="2" t="s">
        <v>1</v>
      </c>
      <c r="D9788" s="2" t="s">
        <v>3244</v>
      </c>
      <c r="E9788" s="2" t="s">
        <v>234</v>
      </c>
      <c r="F9788" s="2" t="s">
        <v>4224</v>
      </c>
      <c r="G9788" s="5">
        <v>20</v>
      </c>
      <c r="H9788" s="5">
        <v>35.700000000000003</v>
      </c>
      <c r="I9788" s="5">
        <v>714</v>
      </c>
      <c r="J9788" s="5">
        <v>418066.91000000009</v>
      </c>
      <c r="K9788" s="3" t="str" cm="1">
        <f t="array" ref="K9788">_xlfn.LET(_xlpm.d,UPPER(TRIM(CLEAN(SUBSTITUTE(F9788,CHAR(160),"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89" spans="2:11" hidden="1" x14ac:dyDescent="0.25">
      <c r="B9789" s="20">
        <v>45958</v>
      </c>
      <c r="C9789" s="2" t="s">
        <v>1</v>
      </c>
      <c r="D9789" s="2" t="s">
        <v>4284</v>
      </c>
      <c r="E9789" s="2" t="s">
        <v>141</v>
      </c>
      <c r="F9789" s="2" t="s">
        <v>4224</v>
      </c>
      <c r="G9789" s="5">
        <v>30</v>
      </c>
      <c r="H9789" s="5">
        <v>35.700000000000003</v>
      </c>
      <c r="I9789" s="5">
        <v>1071</v>
      </c>
      <c r="J9789" s="5">
        <v>419137.91000000009</v>
      </c>
      <c r="K9789" s="3" t="str" cm="1">
        <f t="array" ref="K9789">_xlfn.LET(_xlpm.d,UPPER(TRIM(CLEAN(SUBSTITUTE(F9789,CHAR(160),"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90" spans="2:11" hidden="1" x14ac:dyDescent="0.25">
      <c r="B9790" s="20">
        <v>45958</v>
      </c>
      <c r="C9790" s="2" t="s">
        <v>1</v>
      </c>
      <c r="D9790" s="2" t="s">
        <v>848</v>
      </c>
      <c r="E9790" s="2" t="s">
        <v>796</v>
      </c>
      <c r="F9790" s="2" t="s">
        <v>4224</v>
      </c>
      <c r="G9790" s="5">
        <v>5</v>
      </c>
      <c r="H9790" s="5">
        <v>33.950000000000003</v>
      </c>
      <c r="I9790" s="5">
        <v>169.75</v>
      </c>
      <c r="J9790" s="5">
        <v>419307.66000000009</v>
      </c>
      <c r="K9790" s="3" t="str" cm="1">
        <f t="array" ref="K9790">_xlfn.LET(_xlpm.d,UPPER(TRIM(CLEAN(SUBSTITUTE(F9790,CHAR(160),"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91" spans="2:11" hidden="1" x14ac:dyDescent="0.25">
      <c r="B9791" s="20">
        <v>45958</v>
      </c>
      <c r="C9791" s="2" t="s">
        <v>1</v>
      </c>
      <c r="D9791" s="2" t="s">
        <v>2174</v>
      </c>
      <c r="E9791" s="2" t="s">
        <v>61</v>
      </c>
      <c r="F9791" s="2" t="s">
        <v>4224</v>
      </c>
      <c r="G9791" s="5">
        <v>20</v>
      </c>
      <c r="H9791" s="5">
        <v>33.950000000000003</v>
      </c>
      <c r="I9791" s="5">
        <v>679</v>
      </c>
      <c r="J9791" s="5">
        <v>419986.66000000009</v>
      </c>
      <c r="K9791" s="3" t="str" cm="1">
        <f t="array" ref="K9791">_xlfn.LET(_xlpm.d,UPPER(TRIM(CLEAN(SUBSTITUTE(F9791,CHAR(160),"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92" spans="2:11" hidden="1" x14ac:dyDescent="0.25">
      <c r="B9792" s="20">
        <v>45958</v>
      </c>
      <c r="C9792" s="2" t="s">
        <v>1</v>
      </c>
      <c r="D9792" s="2" t="s">
        <v>710</v>
      </c>
      <c r="E9792" s="2" t="s">
        <v>261</v>
      </c>
      <c r="F9792" s="2" t="s">
        <v>4224</v>
      </c>
      <c r="G9792" s="5">
        <v>10</v>
      </c>
      <c r="H9792" s="5">
        <v>35.700000000000003</v>
      </c>
      <c r="I9792" s="5">
        <v>357</v>
      </c>
      <c r="J9792" s="5">
        <v>420343.66000000009</v>
      </c>
      <c r="K9792" s="3" t="str" cm="1">
        <f t="array" ref="K9792">_xlfn.LET(_xlpm.d,UPPER(TRIM(CLEAN(SUBSTITUTE(F9792,CHAR(160),"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93" spans="2:11" hidden="1" x14ac:dyDescent="0.25">
      <c r="B9793" s="20">
        <v>45958</v>
      </c>
      <c r="C9793" s="2" t="s">
        <v>1</v>
      </c>
      <c r="D9793" s="2" t="s">
        <v>3247</v>
      </c>
      <c r="E9793" s="2" t="s">
        <v>117</v>
      </c>
      <c r="F9793" s="2" t="s">
        <v>4224</v>
      </c>
      <c r="G9793" s="5">
        <v>10</v>
      </c>
      <c r="H9793" s="5">
        <v>33.950000000000003</v>
      </c>
      <c r="I9793" s="5">
        <v>339.5</v>
      </c>
      <c r="J9793" s="5">
        <v>420683.16000000009</v>
      </c>
      <c r="K9793" s="3" t="str" cm="1">
        <f t="array" ref="K9793">_xlfn.LET(_xlpm.d,UPPER(TRIM(CLEAN(SUBSTITUTE(F9793,CHAR(160),"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94" spans="2:11" hidden="1" x14ac:dyDescent="0.25">
      <c r="B9794" s="20">
        <v>45958</v>
      </c>
      <c r="C9794" s="2" t="s">
        <v>1</v>
      </c>
      <c r="D9794" s="2" t="s">
        <v>2175</v>
      </c>
      <c r="E9794" s="2" t="s">
        <v>263</v>
      </c>
      <c r="F9794" s="2" t="s">
        <v>4224</v>
      </c>
      <c r="G9794" s="5">
        <v>13</v>
      </c>
      <c r="H9794" s="5">
        <v>35.700000000000003</v>
      </c>
      <c r="I9794" s="5">
        <v>464.1</v>
      </c>
      <c r="J9794" s="5">
        <v>421147.26000000007</v>
      </c>
      <c r="K9794" s="3" t="str" cm="1">
        <f t="array" ref="K9794">_xlfn.LET(_xlpm.d,UPPER(TRIM(CLEAN(SUBSTITUTE(F9794,CHAR(160),"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95" spans="2:11" hidden="1" x14ac:dyDescent="0.25">
      <c r="B9795" s="20">
        <v>45959</v>
      </c>
      <c r="C9795" s="2" t="s">
        <v>1</v>
      </c>
      <c r="D9795" s="2" t="s">
        <v>1636</v>
      </c>
      <c r="E9795" s="2" t="s">
        <v>1634</v>
      </c>
      <c r="F9795" s="2" t="s">
        <v>4224</v>
      </c>
      <c r="G9795" s="5">
        <v>10</v>
      </c>
      <c r="H9795" s="5">
        <v>33.99</v>
      </c>
      <c r="I9795" s="5">
        <v>339.9</v>
      </c>
      <c r="J9795" s="5">
        <v>421487.16000000009</v>
      </c>
      <c r="K9795" s="3" t="str" cm="1">
        <f t="array" ref="K9795">_xlfn.LET(_xlpm.d,UPPER(TRIM(CLEAN(SUBSTITUTE(F9795,CHAR(160),"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96" spans="2:11" hidden="1" x14ac:dyDescent="0.25">
      <c r="B9796" s="20">
        <v>45960</v>
      </c>
      <c r="C9796" s="2" t="s">
        <v>1</v>
      </c>
      <c r="D9796" s="2" t="s">
        <v>2176</v>
      </c>
      <c r="E9796" s="2" t="s">
        <v>268</v>
      </c>
      <c r="F9796" s="2" t="s">
        <v>4224</v>
      </c>
      <c r="G9796" s="5">
        <v>15</v>
      </c>
      <c r="H9796" s="5">
        <v>35.700000000000003</v>
      </c>
      <c r="I9796" s="5">
        <v>535.5</v>
      </c>
      <c r="J9796" s="5">
        <v>422022.66000000009</v>
      </c>
      <c r="K9796" s="3" t="str" cm="1">
        <f t="array" ref="K9796">_xlfn.LET(_xlpm.d,UPPER(TRIM(CLEAN(SUBSTITUTE(F9796,CHAR(160),"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97" spans="2:11" hidden="1" x14ac:dyDescent="0.25">
      <c r="B9797" s="20">
        <v>45960</v>
      </c>
      <c r="C9797" s="2" t="s">
        <v>1</v>
      </c>
      <c r="D9797" s="2" t="s">
        <v>1157</v>
      </c>
      <c r="E9797" s="2" t="s">
        <v>135</v>
      </c>
      <c r="F9797" s="2" t="s">
        <v>4224</v>
      </c>
      <c r="G9797" s="5">
        <v>5</v>
      </c>
      <c r="H9797" s="5">
        <v>35.700000000000003</v>
      </c>
      <c r="I9797" s="5">
        <v>178.5</v>
      </c>
      <c r="J9797" s="5">
        <v>422201.16000000009</v>
      </c>
      <c r="K9797" s="3" t="str" cm="1">
        <f t="array" ref="K9797">_xlfn.LET(_xlpm.d,UPPER(TRIM(CLEAN(SUBSTITUTE(F9797,CHAR(160),"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98" spans="2:11" hidden="1" x14ac:dyDescent="0.25">
      <c r="B9798" s="20">
        <v>45960</v>
      </c>
      <c r="C9798" s="2" t="s">
        <v>1</v>
      </c>
      <c r="D9798" s="2" t="s">
        <v>3253</v>
      </c>
      <c r="E9798" s="2" t="s">
        <v>3</v>
      </c>
      <c r="F9798" s="2" t="s">
        <v>4224</v>
      </c>
      <c r="G9798" s="5">
        <v>10</v>
      </c>
      <c r="H9798" s="5">
        <v>33.950000000000003</v>
      </c>
      <c r="I9798" s="5">
        <v>339.5</v>
      </c>
      <c r="J9798" s="5">
        <v>422540.66000000009</v>
      </c>
      <c r="K9798" s="3" t="str" cm="1">
        <f t="array" ref="K9798">_xlfn.LET(_xlpm.d,UPPER(TRIM(CLEAN(SUBSTITUTE(F9798,CHAR(160),"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799" spans="2:11" hidden="1" x14ac:dyDescent="0.25">
      <c r="B9799" s="20">
        <v>45961</v>
      </c>
      <c r="C9799" s="2" t="s">
        <v>1</v>
      </c>
      <c r="D9799" s="2" t="s">
        <v>2178</v>
      </c>
      <c r="E9799" s="2" t="s">
        <v>243</v>
      </c>
      <c r="F9799" s="2" t="s">
        <v>4224</v>
      </c>
      <c r="G9799" s="5">
        <v>10</v>
      </c>
      <c r="H9799" s="5">
        <v>35.700000000000003</v>
      </c>
      <c r="I9799" s="5">
        <v>357</v>
      </c>
      <c r="J9799" s="5">
        <v>422897.66000000009</v>
      </c>
      <c r="K9799" s="3" t="str" cm="1">
        <f t="array" ref="K9799">_xlfn.LET(_xlpm.d,UPPER(TRIM(CLEAN(SUBSTITUTE(F9799,CHAR(160),"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00" spans="2:11" hidden="1" x14ac:dyDescent="0.25">
      <c r="B9800" s="20">
        <v>45961</v>
      </c>
      <c r="C9800" s="2" t="s">
        <v>1</v>
      </c>
      <c r="D9800" s="2" t="s">
        <v>712</v>
      </c>
      <c r="E9800" s="2" t="s">
        <v>195</v>
      </c>
      <c r="F9800" s="2" t="s">
        <v>4224</v>
      </c>
      <c r="G9800" s="5">
        <v>15</v>
      </c>
      <c r="H9800" s="5">
        <v>35.700000000000003</v>
      </c>
      <c r="I9800" s="5">
        <v>535.5</v>
      </c>
      <c r="J9800" s="5">
        <v>423433.16000000009</v>
      </c>
      <c r="K9800" s="3" t="str" cm="1">
        <f t="array" ref="K9800">_xlfn.LET(_xlpm.d,UPPER(TRIM(CLEAN(SUBSTITUTE(F9800,CHAR(160),"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01" spans="2:11" hidden="1" x14ac:dyDescent="0.25">
      <c r="B9801" s="20">
        <v>45961</v>
      </c>
      <c r="C9801" s="2" t="s">
        <v>1</v>
      </c>
      <c r="D9801" s="2" t="s">
        <v>2180</v>
      </c>
      <c r="E9801" s="2" t="s">
        <v>43</v>
      </c>
      <c r="F9801" s="2" t="s">
        <v>4224</v>
      </c>
      <c r="G9801" s="5">
        <v>10</v>
      </c>
      <c r="H9801" s="5">
        <v>29.3</v>
      </c>
      <c r="I9801" s="5">
        <v>293</v>
      </c>
      <c r="J9801" s="5">
        <v>423726.16000000009</v>
      </c>
      <c r="K9801" s="3" t="str" cm="1">
        <f t="array" ref="K9801">_xlfn.LET(_xlpm.d,UPPER(TRIM(CLEAN(SUBSTITUTE(F9801,CHAR(160),"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02" spans="2:11" hidden="1" x14ac:dyDescent="0.25">
      <c r="B9802" s="20">
        <v>45961</v>
      </c>
      <c r="C9802" s="2" t="s">
        <v>1</v>
      </c>
      <c r="D9802" s="2" t="s">
        <v>114</v>
      </c>
      <c r="E9802" s="2" t="s">
        <v>64</v>
      </c>
      <c r="F9802" s="2" t="s">
        <v>4224</v>
      </c>
      <c r="G9802" s="5">
        <v>10</v>
      </c>
      <c r="H9802" s="5">
        <v>47.99</v>
      </c>
      <c r="I9802" s="5">
        <v>479.9</v>
      </c>
      <c r="J9802" s="5">
        <v>424206.06000000011</v>
      </c>
      <c r="K9802" s="3" t="str" cm="1">
        <f t="array" ref="K9802">_xlfn.LET(_xlpm.d,UPPER(TRIM(CLEAN(SUBSTITUTE(F9802,CHAR(160),"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03" spans="2:11" hidden="1" x14ac:dyDescent="0.25">
      <c r="B9803" s="20">
        <v>45961</v>
      </c>
      <c r="C9803" s="2" t="s">
        <v>1</v>
      </c>
      <c r="D9803" s="2" t="s">
        <v>2181</v>
      </c>
      <c r="E9803" s="2" t="s">
        <v>305</v>
      </c>
      <c r="F9803" s="2" t="s">
        <v>4224</v>
      </c>
      <c r="G9803" s="5">
        <v>11</v>
      </c>
      <c r="H9803" s="5">
        <v>35.700000000000003</v>
      </c>
      <c r="I9803" s="5">
        <v>392.7</v>
      </c>
      <c r="J9803" s="5">
        <v>424598.76000000013</v>
      </c>
      <c r="K9803" s="3" t="str" cm="1">
        <f t="array" ref="K9803">_xlfn.LET(_xlpm.d,UPPER(TRIM(CLEAN(SUBSTITUTE(F9803,CHAR(160),"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04" spans="2:11" hidden="1" x14ac:dyDescent="0.25">
      <c r="B9804" s="20">
        <v>45965</v>
      </c>
      <c r="C9804" s="2" t="s">
        <v>1</v>
      </c>
      <c r="D9804" s="2" t="s">
        <v>1353</v>
      </c>
      <c r="E9804" s="2" t="s">
        <v>147</v>
      </c>
      <c r="F9804" s="2" t="s">
        <v>4224</v>
      </c>
      <c r="G9804" s="5">
        <v>40</v>
      </c>
      <c r="H9804" s="5">
        <v>35.700000000000003</v>
      </c>
      <c r="I9804" s="5">
        <v>1428</v>
      </c>
      <c r="J9804" s="5">
        <v>426026.76000000013</v>
      </c>
      <c r="K9804" s="3" t="str" cm="1">
        <f t="array" ref="K9804">_xlfn.LET(_xlpm.d,UPPER(TRIM(CLEAN(SUBSTITUTE(F9804,CHAR(160),"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05" spans="2:11" hidden="1" x14ac:dyDescent="0.25">
      <c r="B9805" s="20">
        <v>45965</v>
      </c>
      <c r="C9805" s="2" t="s">
        <v>1</v>
      </c>
      <c r="D9805" s="2" t="s">
        <v>714</v>
      </c>
      <c r="E9805" s="2" t="s">
        <v>214</v>
      </c>
      <c r="F9805" s="2" t="s">
        <v>4224</v>
      </c>
      <c r="G9805" s="5">
        <v>15</v>
      </c>
      <c r="H9805" s="5">
        <v>35.700000000000003</v>
      </c>
      <c r="I9805" s="5">
        <v>535.5</v>
      </c>
      <c r="J9805" s="5">
        <v>426562.26000000013</v>
      </c>
      <c r="K9805" s="3" t="str" cm="1">
        <f t="array" ref="K9805">_xlfn.LET(_xlpm.d,UPPER(TRIM(CLEAN(SUBSTITUTE(F9805,CHAR(160),"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06" spans="2:11" hidden="1" x14ac:dyDescent="0.25">
      <c r="B9806" s="20">
        <v>45965</v>
      </c>
      <c r="C9806" s="2" t="s">
        <v>1</v>
      </c>
      <c r="D9806" s="2" t="s">
        <v>2430</v>
      </c>
      <c r="E9806" s="2" t="s">
        <v>143</v>
      </c>
      <c r="F9806" s="2" t="s">
        <v>4224</v>
      </c>
      <c r="G9806" s="5">
        <v>20</v>
      </c>
      <c r="H9806" s="5">
        <v>35.700000000000003</v>
      </c>
      <c r="I9806" s="5">
        <v>714</v>
      </c>
      <c r="J9806" s="5">
        <v>427276.26000000013</v>
      </c>
      <c r="K9806" s="3" t="str" cm="1">
        <f t="array" ref="K9806">_xlfn.LET(_xlpm.d,UPPER(TRIM(CLEAN(SUBSTITUTE(F9806,CHAR(160),"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07" spans="2:11" hidden="1" x14ac:dyDescent="0.25">
      <c r="B9807" s="20">
        <v>45965</v>
      </c>
      <c r="C9807" s="2" t="s">
        <v>1</v>
      </c>
      <c r="D9807" s="2" t="s">
        <v>4285</v>
      </c>
      <c r="E9807" s="2" t="s">
        <v>145</v>
      </c>
      <c r="F9807" s="2" t="s">
        <v>4224</v>
      </c>
      <c r="G9807" s="5">
        <v>1</v>
      </c>
      <c r="H9807" s="5">
        <v>0</v>
      </c>
      <c r="I9807" s="5">
        <v>0</v>
      </c>
      <c r="J9807" s="5">
        <v>427276.26000000013</v>
      </c>
      <c r="K9807" s="3" t="str" cm="1">
        <f t="array" ref="K9807">_xlfn.LET(_xlpm.d,UPPER(TRIM(CLEAN(SUBSTITUTE(F9807,CHAR(160),"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08" spans="2:11" hidden="1" x14ac:dyDescent="0.25">
      <c r="B9808" s="20">
        <v>45965</v>
      </c>
      <c r="C9808" s="2" t="s">
        <v>1</v>
      </c>
      <c r="D9808" s="2" t="s">
        <v>715</v>
      </c>
      <c r="E9808" s="2" t="s">
        <v>261</v>
      </c>
      <c r="F9808" s="2" t="s">
        <v>4224</v>
      </c>
      <c r="G9808" s="5">
        <v>10</v>
      </c>
      <c r="H9808" s="5">
        <v>35.700000000000003</v>
      </c>
      <c r="I9808" s="5">
        <v>357</v>
      </c>
      <c r="J9808" s="5">
        <v>427633.26000000013</v>
      </c>
      <c r="K9808" s="3" t="str" cm="1">
        <f t="array" ref="K9808">_xlfn.LET(_xlpm.d,UPPER(TRIM(CLEAN(SUBSTITUTE(F9808,CHAR(160),"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09" spans="2:11" hidden="1" x14ac:dyDescent="0.25">
      <c r="B9809" s="20">
        <v>45965</v>
      </c>
      <c r="C9809" s="2" t="s">
        <v>1</v>
      </c>
      <c r="D9809" s="2" t="s">
        <v>3893</v>
      </c>
      <c r="E9809" s="2" t="s">
        <v>141</v>
      </c>
      <c r="F9809" s="2" t="s">
        <v>4224</v>
      </c>
      <c r="G9809" s="5">
        <v>5</v>
      </c>
      <c r="H9809" s="5">
        <v>35.700000000000003</v>
      </c>
      <c r="I9809" s="5">
        <v>178.5</v>
      </c>
      <c r="J9809" s="5">
        <v>427811.76000000013</v>
      </c>
      <c r="K9809" s="3" t="str" cm="1">
        <f t="array" ref="K9809">_xlfn.LET(_xlpm.d,UPPER(TRIM(CLEAN(SUBSTITUTE(F9809,CHAR(160),"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10" spans="2:11" hidden="1" x14ac:dyDescent="0.25">
      <c r="B9810" s="20">
        <v>45965</v>
      </c>
      <c r="C9810" s="2" t="s">
        <v>1</v>
      </c>
      <c r="D9810" s="2" t="s">
        <v>1159</v>
      </c>
      <c r="E9810" s="2" t="s">
        <v>234</v>
      </c>
      <c r="F9810" s="2" t="s">
        <v>4224</v>
      </c>
      <c r="G9810" s="5">
        <v>10</v>
      </c>
      <c r="H9810" s="5">
        <v>35.700000000000003</v>
      </c>
      <c r="I9810" s="5">
        <v>357</v>
      </c>
      <c r="J9810" s="5">
        <v>428168.76000000013</v>
      </c>
      <c r="K9810" s="3" t="str" cm="1">
        <f t="array" ref="K9810">_xlfn.LET(_xlpm.d,UPPER(TRIM(CLEAN(SUBSTITUTE(F9810,CHAR(160),"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11" spans="2:11" hidden="1" x14ac:dyDescent="0.25">
      <c r="B9811" s="20">
        <v>45965</v>
      </c>
      <c r="C9811" s="2" t="s">
        <v>1</v>
      </c>
      <c r="D9811" s="2" t="s">
        <v>1297</v>
      </c>
      <c r="E9811" s="2" t="s">
        <v>156</v>
      </c>
      <c r="F9811" s="2" t="s">
        <v>4224</v>
      </c>
      <c r="G9811" s="5">
        <v>30</v>
      </c>
      <c r="H9811" s="5">
        <v>35.700000000000003</v>
      </c>
      <c r="I9811" s="5">
        <v>1071</v>
      </c>
      <c r="J9811" s="5">
        <v>429239.76000000013</v>
      </c>
      <c r="K9811" s="3" t="str" cm="1">
        <f t="array" ref="K9811">_xlfn.LET(_xlpm.d,UPPER(TRIM(CLEAN(SUBSTITUTE(F9811,CHAR(160),"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12" spans="2:11" hidden="1" x14ac:dyDescent="0.25">
      <c r="B9812" s="20">
        <v>45965</v>
      </c>
      <c r="C9812" s="2" t="s">
        <v>1</v>
      </c>
      <c r="D9812" s="2" t="s">
        <v>716</v>
      </c>
      <c r="E9812" s="2" t="s">
        <v>273</v>
      </c>
      <c r="F9812" s="2" t="s">
        <v>4224</v>
      </c>
      <c r="G9812" s="5">
        <v>50</v>
      </c>
      <c r="H9812" s="5">
        <v>35.700000000000003</v>
      </c>
      <c r="I9812" s="5">
        <v>1785</v>
      </c>
      <c r="J9812" s="5">
        <v>431024.76000000013</v>
      </c>
      <c r="K9812" s="3" t="str" cm="1">
        <f t="array" ref="K9812">_xlfn.LET(_xlpm.d,UPPER(TRIM(CLEAN(SUBSTITUTE(F9812,CHAR(160),"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13" spans="2:11" hidden="1" x14ac:dyDescent="0.25">
      <c r="B9813" s="20">
        <v>45965</v>
      </c>
      <c r="C9813" s="2" t="s">
        <v>1</v>
      </c>
      <c r="D9813" s="2" t="s">
        <v>2187</v>
      </c>
      <c r="E9813" s="2" t="s">
        <v>61</v>
      </c>
      <c r="F9813" s="2" t="s">
        <v>4224</v>
      </c>
      <c r="G9813" s="5">
        <v>20</v>
      </c>
      <c r="H9813" s="5">
        <v>33.950000000000003</v>
      </c>
      <c r="I9813" s="5">
        <v>679</v>
      </c>
      <c r="J9813" s="5">
        <v>431703.76000000013</v>
      </c>
      <c r="K9813" s="3" t="str" cm="1">
        <f t="array" ref="K9813">_xlfn.LET(_xlpm.d,UPPER(TRIM(CLEAN(SUBSTITUTE(F9813,CHAR(160),"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14" spans="2:11" hidden="1" x14ac:dyDescent="0.25">
      <c r="B9814" s="20">
        <v>45965</v>
      </c>
      <c r="C9814" s="2" t="s">
        <v>1</v>
      </c>
      <c r="D9814" s="2" t="s">
        <v>2188</v>
      </c>
      <c r="E9814" s="2" t="s">
        <v>50</v>
      </c>
      <c r="F9814" s="2" t="s">
        <v>4224</v>
      </c>
      <c r="G9814" s="5">
        <v>40</v>
      </c>
      <c r="H9814" s="5">
        <v>30.5</v>
      </c>
      <c r="I9814" s="5">
        <v>1220</v>
      </c>
      <c r="J9814" s="5">
        <v>432923.76000000013</v>
      </c>
      <c r="K9814" s="3" t="str" cm="1">
        <f t="array" ref="K9814">_xlfn.LET(_xlpm.d,UPPER(TRIM(CLEAN(SUBSTITUTE(F9814,CHAR(160),"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15" spans="2:11" hidden="1" x14ac:dyDescent="0.25">
      <c r="B9815" s="20">
        <v>45965</v>
      </c>
      <c r="C9815" s="2" t="s">
        <v>1</v>
      </c>
      <c r="D9815" s="2" t="s">
        <v>3258</v>
      </c>
      <c r="E9815" s="2" t="s">
        <v>6</v>
      </c>
      <c r="F9815" s="2" t="s">
        <v>4224</v>
      </c>
      <c r="G9815" s="5">
        <v>20</v>
      </c>
      <c r="H9815" s="5">
        <v>33.950000000000003</v>
      </c>
      <c r="I9815" s="5">
        <v>679</v>
      </c>
      <c r="J9815" s="5">
        <v>433602.76000000013</v>
      </c>
      <c r="K9815" s="3" t="str" cm="1">
        <f t="array" ref="K9815">_xlfn.LET(_xlpm.d,UPPER(TRIM(CLEAN(SUBSTITUTE(F9815,CHAR(160),"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16" spans="2:11" hidden="1" x14ac:dyDescent="0.25">
      <c r="B9816" s="20">
        <v>45965</v>
      </c>
      <c r="C9816" s="2" t="s">
        <v>1</v>
      </c>
      <c r="D9816" s="2" t="s">
        <v>1160</v>
      </c>
      <c r="E9816" s="2" t="s">
        <v>762</v>
      </c>
      <c r="F9816" s="2" t="s">
        <v>4286</v>
      </c>
      <c r="G9816" s="5">
        <v>9</v>
      </c>
      <c r="H9816" s="5">
        <v>25</v>
      </c>
      <c r="I9816" s="5">
        <v>225</v>
      </c>
      <c r="J9816" s="5">
        <v>433827.76000000013</v>
      </c>
      <c r="K9816" s="3" t="str" cm="1">
        <f t="array" ref="K9816">_xlfn.LET(_xlpm.d,UPPER(TRIM(CLEAN(SUBSTITUTE(F9816,CHAR(160),"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817" spans="2:11" hidden="1" x14ac:dyDescent="0.25">
      <c r="B9817" s="20">
        <v>45966</v>
      </c>
      <c r="C9817" s="2" t="s">
        <v>1</v>
      </c>
      <c r="D9817" s="2" t="s">
        <v>2189</v>
      </c>
      <c r="E9817" s="2" t="s">
        <v>282</v>
      </c>
      <c r="F9817" s="2" t="s">
        <v>4224</v>
      </c>
      <c r="G9817" s="5">
        <v>6</v>
      </c>
      <c r="H9817" s="5">
        <v>35.700000000000003</v>
      </c>
      <c r="I9817" s="5">
        <v>214.2</v>
      </c>
      <c r="J9817" s="5">
        <v>434041.96000000014</v>
      </c>
      <c r="K9817" s="3" t="str" cm="1">
        <f t="array" ref="K9817">_xlfn.LET(_xlpm.d,UPPER(TRIM(CLEAN(SUBSTITUTE(F9817,CHAR(160),"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18" spans="2:11" hidden="1" x14ac:dyDescent="0.25">
      <c r="B9818" s="20">
        <v>45966</v>
      </c>
      <c r="C9818" s="2" t="s">
        <v>1</v>
      </c>
      <c r="D9818" s="2" t="s">
        <v>3261</v>
      </c>
      <c r="E9818" s="2" t="s">
        <v>228</v>
      </c>
      <c r="F9818" s="2" t="s">
        <v>4224</v>
      </c>
      <c r="G9818" s="5">
        <v>20</v>
      </c>
      <c r="H9818" s="5">
        <v>35.700000000000003</v>
      </c>
      <c r="I9818" s="5">
        <v>714</v>
      </c>
      <c r="J9818" s="5">
        <v>434755.96000000014</v>
      </c>
      <c r="K9818" s="3" t="str" cm="1">
        <f t="array" ref="K9818">_xlfn.LET(_xlpm.d,UPPER(TRIM(CLEAN(SUBSTITUTE(F9818,CHAR(160),"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19" spans="2:11" hidden="1" x14ac:dyDescent="0.25">
      <c r="B9819" s="20">
        <v>45967</v>
      </c>
      <c r="C9819" s="2" t="s">
        <v>1</v>
      </c>
      <c r="D9819" s="2" t="s">
        <v>3262</v>
      </c>
      <c r="E9819" s="2" t="s">
        <v>268</v>
      </c>
      <c r="F9819" s="2" t="s">
        <v>4224</v>
      </c>
      <c r="G9819" s="5">
        <v>15</v>
      </c>
      <c r="H9819" s="5">
        <v>35.700000000000003</v>
      </c>
      <c r="I9819" s="5">
        <v>535.5</v>
      </c>
      <c r="J9819" s="5">
        <v>435291.46000000014</v>
      </c>
      <c r="K9819" s="3" t="str" cm="1">
        <f t="array" ref="K9819">_xlfn.LET(_xlpm.d,UPPER(TRIM(CLEAN(SUBSTITUTE(F9819,CHAR(160),"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20" spans="2:11" hidden="1" x14ac:dyDescent="0.25">
      <c r="B9820" s="20">
        <v>45967</v>
      </c>
      <c r="C9820" s="2" t="s">
        <v>1</v>
      </c>
      <c r="D9820" s="2" t="s">
        <v>1600</v>
      </c>
      <c r="E9820" s="2" t="s">
        <v>135</v>
      </c>
      <c r="F9820" s="2" t="s">
        <v>4224</v>
      </c>
      <c r="G9820" s="5">
        <v>20</v>
      </c>
      <c r="H9820" s="5">
        <v>35.700000000000003</v>
      </c>
      <c r="I9820" s="5">
        <v>714</v>
      </c>
      <c r="J9820" s="5">
        <v>436005.46000000014</v>
      </c>
      <c r="K9820" s="3" t="str" cm="1">
        <f t="array" ref="K9820">_xlfn.LET(_xlpm.d,UPPER(TRIM(CLEAN(SUBSTITUTE(F9820,CHAR(160),"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21" spans="2:11" hidden="1" x14ac:dyDescent="0.25">
      <c r="B9821" s="20">
        <v>45967</v>
      </c>
      <c r="C9821" s="2" t="s">
        <v>1</v>
      </c>
      <c r="D9821" s="2" t="s">
        <v>718</v>
      </c>
      <c r="E9821" s="2" t="s">
        <v>168</v>
      </c>
      <c r="F9821" s="2" t="s">
        <v>4224</v>
      </c>
      <c r="G9821" s="5">
        <v>20</v>
      </c>
      <c r="H9821" s="5">
        <v>35.700000000000003</v>
      </c>
      <c r="I9821" s="5">
        <v>714</v>
      </c>
      <c r="J9821" s="5">
        <v>436719.46000000014</v>
      </c>
      <c r="K9821" s="3" t="str" cm="1">
        <f t="array" ref="K9821">_xlfn.LET(_xlpm.d,UPPER(TRIM(CLEAN(SUBSTITUTE(F9821,CHAR(160),"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22" spans="2:11" hidden="1" x14ac:dyDescent="0.25">
      <c r="B9822" s="20">
        <v>45967</v>
      </c>
      <c r="C9822" s="2" t="s">
        <v>1</v>
      </c>
      <c r="D9822" s="2" t="s">
        <v>4287</v>
      </c>
      <c r="E9822" s="2" t="s">
        <v>302</v>
      </c>
      <c r="F9822" s="2" t="s">
        <v>4224</v>
      </c>
      <c r="G9822" s="5">
        <v>5</v>
      </c>
      <c r="H9822" s="5">
        <v>33.950000000000003</v>
      </c>
      <c r="I9822" s="5">
        <v>169.75</v>
      </c>
      <c r="J9822" s="5">
        <v>436889.21000000014</v>
      </c>
      <c r="K9822" s="3" t="str" cm="1">
        <f t="array" ref="K9822">_xlfn.LET(_xlpm.d,UPPER(TRIM(CLEAN(SUBSTITUTE(F9822,CHAR(160),"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23" spans="2:11" hidden="1" x14ac:dyDescent="0.25">
      <c r="B9823" s="20">
        <v>45967</v>
      </c>
      <c r="C9823" s="2" t="s">
        <v>1</v>
      </c>
      <c r="D9823" s="2" t="s">
        <v>3263</v>
      </c>
      <c r="E9823" s="2" t="s">
        <v>3</v>
      </c>
      <c r="F9823" s="2" t="s">
        <v>4224</v>
      </c>
      <c r="G9823" s="5">
        <v>10</v>
      </c>
      <c r="H9823" s="5">
        <v>33.950000000000003</v>
      </c>
      <c r="I9823" s="5">
        <v>339.5</v>
      </c>
      <c r="J9823" s="5">
        <v>437228.71000000014</v>
      </c>
      <c r="K9823" s="3" t="str" cm="1">
        <f t="array" ref="K9823">_xlfn.LET(_xlpm.d,UPPER(TRIM(CLEAN(SUBSTITUTE(F9823,CHAR(160),"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24" spans="2:11" hidden="1" x14ac:dyDescent="0.25">
      <c r="B9824" s="20">
        <v>45967</v>
      </c>
      <c r="C9824" s="2" t="s">
        <v>1</v>
      </c>
      <c r="D9824" s="2" t="s">
        <v>3264</v>
      </c>
      <c r="E9824" s="2" t="s">
        <v>741</v>
      </c>
      <c r="F9824" s="2" t="s">
        <v>4224</v>
      </c>
      <c r="G9824" s="5">
        <v>1</v>
      </c>
      <c r="H9824" s="5">
        <v>28.5</v>
      </c>
      <c r="I9824" s="5">
        <v>28.5</v>
      </c>
      <c r="J9824" s="5">
        <v>437257.21000000014</v>
      </c>
      <c r="K9824" s="3" t="str" cm="1">
        <f t="array" ref="K9824">_xlfn.LET(_xlpm.d,UPPER(TRIM(CLEAN(SUBSTITUTE(F9824,CHAR(160),"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25" spans="2:11" hidden="1" x14ac:dyDescent="0.25">
      <c r="B9825" s="20">
        <v>45967</v>
      </c>
      <c r="C9825" s="2" t="s">
        <v>1</v>
      </c>
      <c r="D9825" s="2" t="s">
        <v>3265</v>
      </c>
      <c r="E9825" s="2" t="s">
        <v>319</v>
      </c>
      <c r="F9825" s="2" t="s">
        <v>4224</v>
      </c>
      <c r="G9825" s="5">
        <v>30</v>
      </c>
      <c r="H9825" s="5">
        <v>35.700000000000003</v>
      </c>
      <c r="I9825" s="5">
        <v>1071</v>
      </c>
      <c r="J9825" s="5">
        <v>438328.21000000014</v>
      </c>
      <c r="K9825" s="3" t="str" cm="1">
        <f t="array" ref="K9825">_xlfn.LET(_xlpm.d,UPPER(TRIM(CLEAN(SUBSTITUTE(F9825,CHAR(160),"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26" spans="2:11" hidden="1" x14ac:dyDescent="0.25">
      <c r="B9826" s="20">
        <v>45967</v>
      </c>
      <c r="C9826" s="2" t="s">
        <v>1</v>
      </c>
      <c r="D9826" s="2" t="s">
        <v>2192</v>
      </c>
      <c r="E9826" s="2" t="s">
        <v>197</v>
      </c>
      <c r="F9826" s="2" t="s">
        <v>4224</v>
      </c>
      <c r="G9826" s="5">
        <v>30</v>
      </c>
      <c r="H9826" s="5">
        <v>35.700000000000003</v>
      </c>
      <c r="I9826" s="5">
        <v>1071</v>
      </c>
      <c r="J9826" s="5">
        <v>439399.21000000014</v>
      </c>
      <c r="K9826" s="3" t="str" cm="1">
        <f t="array" ref="K9826">_xlfn.LET(_xlpm.d,UPPER(TRIM(CLEAN(SUBSTITUTE(F9826,CHAR(160),"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27" spans="2:11" hidden="1" x14ac:dyDescent="0.25">
      <c r="B9827" s="20">
        <v>45968</v>
      </c>
      <c r="C9827" s="2" t="s">
        <v>1</v>
      </c>
      <c r="D9827" s="2" t="s">
        <v>3269</v>
      </c>
      <c r="E9827" s="2" t="s">
        <v>195</v>
      </c>
      <c r="F9827" s="2" t="s">
        <v>4224</v>
      </c>
      <c r="G9827" s="5">
        <v>15</v>
      </c>
      <c r="H9827" s="5">
        <v>35.700000000000003</v>
      </c>
      <c r="I9827" s="5">
        <v>535.5</v>
      </c>
      <c r="J9827" s="5">
        <v>439934.71000000014</v>
      </c>
      <c r="K9827" s="3" t="str" cm="1">
        <f t="array" ref="K9827">_xlfn.LET(_xlpm.d,UPPER(TRIM(CLEAN(SUBSTITUTE(F9827,CHAR(160),"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28" spans="2:11" hidden="1" x14ac:dyDescent="0.25">
      <c r="B9828" s="20">
        <v>45968</v>
      </c>
      <c r="C9828" s="2" t="s">
        <v>1</v>
      </c>
      <c r="D9828" s="2" t="s">
        <v>722</v>
      </c>
      <c r="E9828" s="2" t="s">
        <v>43</v>
      </c>
      <c r="F9828" s="2" t="s">
        <v>4224</v>
      </c>
      <c r="G9828" s="5">
        <v>10</v>
      </c>
      <c r="H9828" s="5">
        <v>29.3</v>
      </c>
      <c r="I9828" s="5">
        <v>293</v>
      </c>
      <c r="J9828" s="5">
        <v>440227.71000000014</v>
      </c>
      <c r="K9828" s="3" t="str" cm="1">
        <f t="array" ref="K9828">_xlfn.LET(_xlpm.d,UPPER(TRIM(CLEAN(SUBSTITUTE(F9828,CHAR(160),"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29" spans="2:11" hidden="1" x14ac:dyDescent="0.25">
      <c r="B9829" s="20">
        <v>45968</v>
      </c>
      <c r="C9829" s="2" t="s">
        <v>1</v>
      </c>
      <c r="D9829" s="2" t="s">
        <v>3271</v>
      </c>
      <c r="E9829" s="2" t="s">
        <v>170</v>
      </c>
      <c r="F9829" s="2" t="s">
        <v>4224</v>
      </c>
      <c r="G9829" s="5">
        <v>10</v>
      </c>
      <c r="H9829" s="5">
        <v>47.99</v>
      </c>
      <c r="I9829" s="5">
        <v>479.9</v>
      </c>
      <c r="J9829" s="5">
        <v>440707.61000000016</v>
      </c>
      <c r="K9829" s="3" t="str" cm="1">
        <f t="array" ref="K9829">_xlfn.LET(_xlpm.d,UPPER(TRIM(CLEAN(SUBSTITUTE(F9829,CHAR(160),"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30" spans="2:11" hidden="1" x14ac:dyDescent="0.25">
      <c r="B9830" s="20">
        <v>45968</v>
      </c>
      <c r="C9830" s="2" t="s">
        <v>1</v>
      </c>
      <c r="D9830" s="2" t="s">
        <v>3275</v>
      </c>
      <c r="E9830" s="2" t="s">
        <v>224</v>
      </c>
      <c r="F9830" s="2" t="s">
        <v>4288</v>
      </c>
      <c r="G9830" s="5">
        <v>30</v>
      </c>
      <c r="H9830" s="5">
        <v>35.700000000000003</v>
      </c>
      <c r="I9830" s="5">
        <v>1071</v>
      </c>
      <c r="J9830" s="5">
        <v>441778.61000000016</v>
      </c>
      <c r="K9830" s="3" t="str" cm="1">
        <f t="array" ref="K9830">_xlfn.LET(_xlpm.d,UPPER(TRIM(CLEAN(SUBSTITUTE(F9830,CHAR(160),"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31" spans="2:11" hidden="1" x14ac:dyDescent="0.25">
      <c r="B9831" s="20">
        <v>45972</v>
      </c>
      <c r="C9831" s="2" t="s">
        <v>1</v>
      </c>
      <c r="D9831" s="2" t="s">
        <v>724</v>
      </c>
      <c r="E9831" s="2" t="s">
        <v>143</v>
      </c>
      <c r="F9831" s="2" t="s">
        <v>4224</v>
      </c>
      <c r="G9831" s="5">
        <v>10</v>
      </c>
      <c r="H9831" s="5">
        <v>35.700000000000003</v>
      </c>
      <c r="I9831" s="5">
        <v>357</v>
      </c>
      <c r="J9831" s="5">
        <v>442135.61000000016</v>
      </c>
      <c r="K9831" s="3" t="str" cm="1">
        <f t="array" ref="K9831">_xlfn.LET(_xlpm.d,UPPER(TRIM(CLEAN(SUBSTITUTE(F9831,CHAR(160),"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32" spans="2:11" hidden="1" x14ac:dyDescent="0.25">
      <c r="B9832" s="20">
        <v>45972</v>
      </c>
      <c r="C9832" s="2" t="s">
        <v>1</v>
      </c>
      <c r="D9832" s="2" t="s">
        <v>1619</v>
      </c>
      <c r="E9832" s="2" t="s">
        <v>78</v>
      </c>
      <c r="F9832" s="2" t="s">
        <v>4224</v>
      </c>
      <c r="G9832" s="5">
        <v>15</v>
      </c>
      <c r="H9832" s="5">
        <v>35.700000000000003</v>
      </c>
      <c r="I9832" s="5">
        <v>535.5</v>
      </c>
      <c r="J9832" s="5">
        <v>442671.11000000016</v>
      </c>
      <c r="K9832" s="3" t="str" cm="1">
        <f t="array" ref="K9832">_xlfn.LET(_xlpm.d,UPPER(TRIM(CLEAN(SUBSTITUTE(F9832,CHAR(160),"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33" spans="2:11" hidden="1" x14ac:dyDescent="0.25">
      <c r="B9833" s="20">
        <v>45972</v>
      </c>
      <c r="C9833" s="2" t="s">
        <v>1</v>
      </c>
      <c r="D9833" s="2" t="s">
        <v>3280</v>
      </c>
      <c r="E9833" s="2" t="s">
        <v>1235</v>
      </c>
      <c r="F9833" s="2" t="s">
        <v>4286</v>
      </c>
      <c r="G9833" s="5">
        <v>6</v>
      </c>
      <c r="H9833" s="5">
        <v>33.950000000000003</v>
      </c>
      <c r="I9833" s="5">
        <v>203.7</v>
      </c>
      <c r="J9833" s="5">
        <v>442874.81000000017</v>
      </c>
      <c r="K9833" s="3" t="str" cm="1">
        <f t="array" ref="K9833">_xlfn.LET(_xlpm.d,UPPER(TRIM(CLEAN(SUBSTITUTE(F9833,CHAR(160),"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834" spans="2:11" hidden="1" x14ac:dyDescent="0.25">
      <c r="B9834" s="20">
        <v>45974</v>
      </c>
      <c r="C9834" s="2" t="s">
        <v>1</v>
      </c>
      <c r="D9834" s="2" t="s">
        <v>1170</v>
      </c>
      <c r="E9834" s="2" t="s">
        <v>180</v>
      </c>
      <c r="F9834" s="2" t="s">
        <v>4224</v>
      </c>
      <c r="G9834" s="5">
        <v>12</v>
      </c>
      <c r="H9834" s="5">
        <v>35.700000000000003</v>
      </c>
      <c r="I9834" s="5">
        <v>428.4</v>
      </c>
      <c r="J9834" s="5">
        <v>443303.2100000002</v>
      </c>
      <c r="K9834" s="3" t="str" cm="1">
        <f t="array" ref="K9834">_xlfn.LET(_xlpm.d,UPPER(TRIM(CLEAN(SUBSTITUTE(F9834,CHAR(160),"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35" spans="2:11" hidden="1" x14ac:dyDescent="0.25">
      <c r="B9835" s="20">
        <v>45974</v>
      </c>
      <c r="C9835" s="2" t="s">
        <v>1</v>
      </c>
      <c r="D9835" s="2" t="s">
        <v>2196</v>
      </c>
      <c r="E9835" s="2" t="s">
        <v>305</v>
      </c>
      <c r="F9835" s="2" t="s">
        <v>4224</v>
      </c>
      <c r="G9835" s="5">
        <v>20</v>
      </c>
      <c r="H9835" s="5">
        <v>35.700000000000003</v>
      </c>
      <c r="I9835" s="5">
        <v>714</v>
      </c>
      <c r="J9835" s="5">
        <v>444017.2100000002</v>
      </c>
      <c r="K9835" s="3" t="str" cm="1">
        <f t="array" ref="K9835">_xlfn.LET(_xlpm.d,UPPER(TRIM(CLEAN(SUBSTITUTE(F9835,CHAR(160),"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36" spans="2:11" hidden="1" x14ac:dyDescent="0.25">
      <c r="B9836" s="20">
        <v>45975</v>
      </c>
      <c r="C9836" s="2" t="s">
        <v>1</v>
      </c>
      <c r="D9836" s="2" t="s">
        <v>2197</v>
      </c>
      <c r="E9836" s="2" t="s">
        <v>243</v>
      </c>
      <c r="F9836" s="2" t="s">
        <v>4224</v>
      </c>
      <c r="G9836" s="5">
        <v>12</v>
      </c>
      <c r="H9836" s="5">
        <v>35.700000000000003</v>
      </c>
      <c r="I9836" s="5">
        <v>428.4</v>
      </c>
      <c r="J9836" s="5">
        <v>444445.61000000022</v>
      </c>
      <c r="K9836" s="3" t="str" cm="1">
        <f t="array" ref="K9836">_xlfn.LET(_xlpm.d,UPPER(TRIM(CLEAN(SUBSTITUTE(F9836,CHAR(160),"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37" spans="2:11" hidden="1" x14ac:dyDescent="0.25">
      <c r="B9837" s="20">
        <v>45975</v>
      </c>
      <c r="C9837" s="2" t="s">
        <v>1</v>
      </c>
      <c r="D9837" s="2" t="s">
        <v>1620</v>
      </c>
      <c r="E9837" s="2" t="s">
        <v>78</v>
      </c>
      <c r="F9837" s="2" t="s">
        <v>4224</v>
      </c>
      <c r="G9837" s="5">
        <v>10</v>
      </c>
      <c r="H9837" s="5">
        <v>35.700000000000003</v>
      </c>
      <c r="I9837" s="5">
        <v>357</v>
      </c>
      <c r="J9837" s="5">
        <v>444802.61000000022</v>
      </c>
      <c r="K9837" s="3" t="str" cm="1">
        <f t="array" ref="K9837">_xlfn.LET(_xlpm.d,UPPER(TRIM(CLEAN(SUBSTITUTE(F9837,CHAR(160),"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38" spans="2:11" hidden="1" x14ac:dyDescent="0.25">
      <c r="B9838" s="20">
        <v>45975</v>
      </c>
      <c r="C9838" s="2" t="s">
        <v>1</v>
      </c>
      <c r="D9838" s="2" t="s">
        <v>2199</v>
      </c>
      <c r="E9838" s="2" t="s">
        <v>186</v>
      </c>
      <c r="F9838" s="2" t="s">
        <v>4224</v>
      </c>
      <c r="G9838" s="5">
        <v>5</v>
      </c>
      <c r="H9838" s="5">
        <v>35.700000000000003</v>
      </c>
      <c r="I9838" s="5">
        <v>178.5</v>
      </c>
      <c r="J9838" s="5">
        <v>444981.11000000022</v>
      </c>
      <c r="K9838" s="3" t="str" cm="1">
        <f t="array" ref="K9838">_xlfn.LET(_xlpm.d,UPPER(TRIM(CLEAN(SUBSTITUTE(F9838,CHAR(160),"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39" spans="2:11" hidden="1" x14ac:dyDescent="0.25">
      <c r="B9839" s="20">
        <v>45975</v>
      </c>
      <c r="C9839" s="2" t="s">
        <v>1</v>
      </c>
      <c r="D9839" s="2" t="s">
        <v>726</v>
      </c>
      <c r="E9839" s="2" t="s">
        <v>195</v>
      </c>
      <c r="F9839" s="2" t="s">
        <v>4224</v>
      </c>
      <c r="G9839" s="5">
        <v>20</v>
      </c>
      <c r="H9839" s="5">
        <v>35.700000000000003</v>
      </c>
      <c r="I9839" s="5">
        <v>714</v>
      </c>
      <c r="J9839" s="5">
        <v>445695.11000000022</v>
      </c>
      <c r="K9839" s="3" t="str" cm="1">
        <f t="array" ref="K9839">_xlfn.LET(_xlpm.d,UPPER(TRIM(CLEAN(SUBSTITUTE(F9839,CHAR(160),"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40" spans="2:11" hidden="1" x14ac:dyDescent="0.25">
      <c r="B9840" s="20">
        <v>45975</v>
      </c>
      <c r="C9840" s="2" t="s">
        <v>1</v>
      </c>
      <c r="D9840" s="2" t="s">
        <v>3286</v>
      </c>
      <c r="E9840" s="2" t="s">
        <v>50</v>
      </c>
      <c r="F9840" s="2" t="s">
        <v>4224</v>
      </c>
      <c r="G9840" s="5">
        <v>40</v>
      </c>
      <c r="H9840" s="5">
        <v>30.5</v>
      </c>
      <c r="I9840" s="5">
        <v>1220</v>
      </c>
      <c r="J9840" s="5">
        <v>446915.11000000022</v>
      </c>
      <c r="K9840" s="3" t="str" cm="1">
        <f t="array" ref="K9840">_xlfn.LET(_xlpm.d,UPPER(TRIM(CLEAN(SUBSTITUTE(F9840,CHAR(160),"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41" spans="2:11" hidden="1" x14ac:dyDescent="0.25">
      <c r="B9841" s="20">
        <v>45975</v>
      </c>
      <c r="C9841" s="2" t="s">
        <v>1</v>
      </c>
      <c r="D9841" s="2" t="s">
        <v>727</v>
      </c>
      <c r="E9841" s="2" t="s">
        <v>43</v>
      </c>
      <c r="F9841" s="2" t="s">
        <v>4224</v>
      </c>
      <c r="G9841" s="5">
        <v>5</v>
      </c>
      <c r="H9841" s="5">
        <v>29.3</v>
      </c>
      <c r="I9841" s="5">
        <v>146.5</v>
      </c>
      <c r="J9841" s="5">
        <v>447061.61000000022</v>
      </c>
      <c r="K9841" s="3" t="str" cm="1">
        <f t="array" ref="K9841">_xlfn.LET(_xlpm.d,UPPER(TRIM(CLEAN(SUBSTITUTE(F9841,CHAR(160),"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42" spans="2:11" hidden="1" x14ac:dyDescent="0.25">
      <c r="B9842" s="20">
        <v>45975</v>
      </c>
      <c r="C9842" s="2" t="s">
        <v>1</v>
      </c>
      <c r="D9842" s="2" t="s">
        <v>3839</v>
      </c>
      <c r="E9842" s="2" t="s">
        <v>835</v>
      </c>
      <c r="F9842" s="2" t="s">
        <v>4224</v>
      </c>
      <c r="G9842" s="5">
        <v>18</v>
      </c>
      <c r="H9842" s="5">
        <v>47.99</v>
      </c>
      <c r="I9842" s="5">
        <v>863.82</v>
      </c>
      <c r="J9842" s="5">
        <v>447925.43000000023</v>
      </c>
      <c r="K9842" s="3" t="str" cm="1">
        <f t="array" ref="K9842">_xlfn.LET(_xlpm.d,UPPER(TRIM(CLEAN(SUBSTITUTE(F9842,CHAR(160),"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43" spans="2:11" hidden="1" x14ac:dyDescent="0.25">
      <c r="B9843" s="20">
        <v>45975</v>
      </c>
      <c r="C9843" s="2" t="s">
        <v>1</v>
      </c>
      <c r="D9843" s="2" t="s">
        <v>4289</v>
      </c>
      <c r="E9843" s="2" t="s">
        <v>170</v>
      </c>
      <c r="F9843" s="2" t="s">
        <v>4224</v>
      </c>
      <c r="G9843" s="5">
        <v>10</v>
      </c>
      <c r="H9843" s="5">
        <v>47.99</v>
      </c>
      <c r="I9843" s="5">
        <v>479.9</v>
      </c>
      <c r="J9843" s="5">
        <v>448405.33000000025</v>
      </c>
      <c r="K9843" s="3" t="str" cm="1">
        <f t="array" ref="K9843">_xlfn.LET(_xlpm.d,UPPER(TRIM(CLEAN(SUBSTITUTE(F9843,CHAR(160),"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44" spans="2:11" hidden="1" x14ac:dyDescent="0.25">
      <c r="B9844" s="20">
        <v>45979</v>
      </c>
      <c r="C9844" s="2" t="s">
        <v>1</v>
      </c>
      <c r="D9844" s="2" t="s">
        <v>1173</v>
      </c>
      <c r="E9844" s="2" t="s">
        <v>162</v>
      </c>
      <c r="F9844" s="2" t="s">
        <v>4224</v>
      </c>
      <c r="G9844" s="5">
        <v>20</v>
      </c>
      <c r="H9844" s="5">
        <v>35.700000000000003</v>
      </c>
      <c r="I9844" s="5">
        <v>714</v>
      </c>
      <c r="J9844" s="5">
        <v>449119.33000000025</v>
      </c>
      <c r="K9844" s="3" t="str" cm="1">
        <f t="array" ref="K9844">_xlfn.LET(_xlpm.d,UPPER(TRIM(CLEAN(SUBSTITUTE(F9844,CHAR(160),"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45" spans="2:11" hidden="1" x14ac:dyDescent="0.25">
      <c r="B9845" s="20">
        <v>45979</v>
      </c>
      <c r="C9845" s="2" t="s">
        <v>1</v>
      </c>
      <c r="D9845" s="2" t="s">
        <v>1465</v>
      </c>
      <c r="E9845" s="2" t="s">
        <v>266</v>
      </c>
      <c r="F9845" s="2" t="s">
        <v>4224</v>
      </c>
      <c r="G9845" s="5">
        <v>15</v>
      </c>
      <c r="H9845" s="5">
        <v>35.700000000000003</v>
      </c>
      <c r="I9845" s="5">
        <v>535.5</v>
      </c>
      <c r="J9845" s="5">
        <v>449654.83000000025</v>
      </c>
      <c r="K9845" s="3" t="str" cm="1">
        <f t="array" ref="K9845">_xlfn.LET(_xlpm.d,UPPER(TRIM(CLEAN(SUBSTITUTE(F9845,CHAR(160),"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46" spans="2:11" hidden="1" x14ac:dyDescent="0.25">
      <c r="B9846" s="20">
        <v>45979</v>
      </c>
      <c r="C9846" s="2" t="s">
        <v>1</v>
      </c>
      <c r="D9846" s="2" t="s">
        <v>1466</v>
      </c>
      <c r="E9846" s="2" t="s">
        <v>147</v>
      </c>
      <c r="F9846" s="2" t="s">
        <v>4224</v>
      </c>
      <c r="G9846" s="5">
        <v>30</v>
      </c>
      <c r="H9846" s="5">
        <v>35.700000000000003</v>
      </c>
      <c r="I9846" s="5">
        <v>1071</v>
      </c>
      <c r="J9846" s="5">
        <v>450725.83000000025</v>
      </c>
      <c r="K9846" s="3" t="str" cm="1">
        <f t="array" ref="K9846">_xlfn.LET(_xlpm.d,UPPER(TRIM(CLEAN(SUBSTITUTE(F9846,CHAR(160),"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47" spans="2:11" hidden="1" x14ac:dyDescent="0.25">
      <c r="B9847" s="20">
        <v>45979</v>
      </c>
      <c r="C9847" s="2" t="s">
        <v>1</v>
      </c>
      <c r="D9847" s="2" t="s">
        <v>1564</v>
      </c>
      <c r="E9847" s="2" t="s">
        <v>273</v>
      </c>
      <c r="F9847" s="2" t="s">
        <v>4224</v>
      </c>
      <c r="G9847" s="5">
        <v>20</v>
      </c>
      <c r="H9847" s="5">
        <v>35.700000000000003</v>
      </c>
      <c r="I9847" s="5">
        <v>714</v>
      </c>
      <c r="J9847" s="5">
        <v>451439.83000000025</v>
      </c>
      <c r="K9847" s="3" t="str" cm="1">
        <f t="array" ref="K9847">_xlfn.LET(_xlpm.d,UPPER(TRIM(CLEAN(SUBSTITUTE(F9847,CHAR(160),"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48" spans="2:11" hidden="1" x14ac:dyDescent="0.25">
      <c r="B9848" s="20">
        <v>45979</v>
      </c>
      <c r="C9848" s="2" t="s">
        <v>1</v>
      </c>
      <c r="D9848" s="2" t="s">
        <v>1469</v>
      </c>
      <c r="E9848" s="2" t="s">
        <v>141</v>
      </c>
      <c r="F9848" s="2" t="s">
        <v>4224</v>
      </c>
      <c r="G9848" s="5">
        <v>30</v>
      </c>
      <c r="H9848" s="5">
        <v>35.700000000000003</v>
      </c>
      <c r="I9848" s="5">
        <v>1071</v>
      </c>
      <c r="J9848" s="5">
        <v>452510.83000000025</v>
      </c>
      <c r="K9848" s="3" t="str" cm="1">
        <f t="array" ref="K9848">_xlfn.LET(_xlpm.d,UPPER(TRIM(CLEAN(SUBSTITUTE(F9848,CHAR(160),"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49" spans="2:11" hidden="1" x14ac:dyDescent="0.25">
      <c r="B9849" s="20">
        <v>45979</v>
      </c>
      <c r="C9849" s="2" t="s">
        <v>1</v>
      </c>
      <c r="D9849" s="2" t="s">
        <v>4196</v>
      </c>
      <c r="E9849" s="2" t="s">
        <v>214</v>
      </c>
      <c r="F9849" s="2" t="s">
        <v>4224</v>
      </c>
      <c r="G9849" s="5">
        <v>15</v>
      </c>
      <c r="H9849" s="5">
        <v>35.700000000000003</v>
      </c>
      <c r="I9849" s="5">
        <v>535.5</v>
      </c>
      <c r="J9849" s="5">
        <v>453046.33000000025</v>
      </c>
      <c r="K9849" s="3" t="str" cm="1">
        <f t="array" ref="K9849">_xlfn.LET(_xlpm.d,UPPER(TRIM(CLEAN(SUBSTITUTE(F9849,CHAR(160),"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50" spans="2:11" hidden="1" x14ac:dyDescent="0.25">
      <c r="B9850" s="20">
        <v>45979</v>
      </c>
      <c r="C9850" s="2" t="s">
        <v>1</v>
      </c>
      <c r="D9850" s="2" t="s">
        <v>2207</v>
      </c>
      <c r="E9850" s="2" t="s">
        <v>311</v>
      </c>
      <c r="F9850" s="2" t="s">
        <v>4224</v>
      </c>
      <c r="G9850" s="5">
        <v>30</v>
      </c>
      <c r="H9850" s="5">
        <v>33.700000000000003</v>
      </c>
      <c r="I9850" s="5">
        <v>1011</v>
      </c>
      <c r="J9850" s="5">
        <v>454057.33000000025</v>
      </c>
      <c r="K9850" s="3" t="str" cm="1">
        <f t="array" ref="K9850">_xlfn.LET(_xlpm.d,UPPER(TRIM(CLEAN(SUBSTITUTE(F9850,CHAR(160),"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51" spans="2:11" hidden="1" x14ac:dyDescent="0.25">
      <c r="B9851" s="20">
        <v>45981</v>
      </c>
      <c r="C9851" s="2" t="s">
        <v>1</v>
      </c>
      <c r="D9851" s="2" t="s">
        <v>1178</v>
      </c>
      <c r="E9851" s="2" t="s">
        <v>282</v>
      </c>
      <c r="F9851" s="2" t="s">
        <v>4224</v>
      </c>
      <c r="G9851" s="5">
        <v>10</v>
      </c>
      <c r="H9851" s="5">
        <v>35.700000000000003</v>
      </c>
      <c r="I9851" s="5">
        <v>357</v>
      </c>
      <c r="J9851" s="5">
        <v>454414.33000000025</v>
      </c>
      <c r="K9851" s="3" t="str" cm="1">
        <f t="array" ref="K9851">_xlfn.LET(_xlpm.d,UPPER(TRIM(CLEAN(SUBSTITUTE(F9851,CHAR(160),"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52" spans="2:11" hidden="1" x14ac:dyDescent="0.25">
      <c r="B9852" s="20">
        <v>45981</v>
      </c>
      <c r="C9852" s="2" t="s">
        <v>1</v>
      </c>
      <c r="D9852" s="2" t="s">
        <v>1179</v>
      </c>
      <c r="E9852" s="2" t="s">
        <v>197</v>
      </c>
      <c r="F9852" s="2" t="s">
        <v>4224</v>
      </c>
      <c r="G9852" s="5">
        <v>17</v>
      </c>
      <c r="H9852" s="5">
        <v>35.700000000000003</v>
      </c>
      <c r="I9852" s="5">
        <v>606.9</v>
      </c>
      <c r="J9852" s="5">
        <v>455021.23000000027</v>
      </c>
      <c r="K9852" s="3" t="str" cm="1">
        <f t="array" ref="K9852">_xlfn.LET(_xlpm.d,UPPER(TRIM(CLEAN(SUBSTITUTE(F9852,CHAR(160),"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53" spans="2:11" hidden="1" x14ac:dyDescent="0.25">
      <c r="B9853" s="20">
        <v>45981</v>
      </c>
      <c r="C9853" s="2" t="s">
        <v>1</v>
      </c>
      <c r="D9853" s="2" t="s">
        <v>4290</v>
      </c>
      <c r="E9853" s="2" t="s">
        <v>73</v>
      </c>
      <c r="F9853" s="2" t="s">
        <v>4224</v>
      </c>
      <c r="G9853" s="5">
        <v>20</v>
      </c>
      <c r="H9853" s="5">
        <v>33.950000000000003</v>
      </c>
      <c r="I9853" s="5">
        <v>679</v>
      </c>
      <c r="J9853" s="5">
        <v>455700.23000000027</v>
      </c>
      <c r="K9853" s="3" t="str" cm="1">
        <f t="array" ref="K9853">_xlfn.LET(_xlpm.d,UPPER(TRIM(CLEAN(SUBSTITUTE(F9853,CHAR(160),"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54" spans="2:11" hidden="1" x14ac:dyDescent="0.25">
      <c r="B9854" s="20">
        <v>45982</v>
      </c>
      <c r="C9854" s="2" t="s">
        <v>1</v>
      </c>
      <c r="D9854" s="2" t="s">
        <v>3290</v>
      </c>
      <c r="E9854" s="2" t="s">
        <v>1701</v>
      </c>
      <c r="F9854" s="2" t="s">
        <v>4224</v>
      </c>
      <c r="G9854" s="5">
        <v>42</v>
      </c>
      <c r="H9854" s="5">
        <v>33.99</v>
      </c>
      <c r="I9854" s="5">
        <v>1427.58</v>
      </c>
      <c r="J9854" s="5">
        <v>457127.81000000029</v>
      </c>
      <c r="K9854" s="3" t="str" cm="1">
        <f t="array" ref="K9854">_xlfn.LET(_xlpm.d,UPPER(TRIM(CLEAN(SUBSTITUTE(F9854,CHAR(160),"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55" spans="2:11" hidden="1" x14ac:dyDescent="0.25">
      <c r="B9855" s="20">
        <v>45982</v>
      </c>
      <c r="C9855" s="2" t="s">
        <v>1</v>
      </c>
      <c r="D9855" s="2" t="s">
        <v>3291</v>
      </c>
      <c r="E9855" s="2" t="s">
        <v>243</v>
      </c>
      <c r="F9855" s="2" t="s">
        <v>4224</v>
      </c>
      <c r="G9855" s="5">
        <v>15</v>
      </c>
      <c r="H9855" s="5">
        <v>35.700000000000003</v>
      </c>
      <c r="I9855" s="5">
        <v>535.5</v>
      </c>
      <c r="J9855" s="5">
        <v>457663.31000000029</v>
      </c>
      <c r="K9855" s="3" t="str" cm="1">
        <f t="array" ref="K9855">_xlfn.LET(_xlpm.d,UPPER(TRIM(CLEAN(SUBSTITUTE(F9855,CHAR(160),"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56" spans="2:11" hidden="1" x14ac:dyDescent="0.25">
      <c r="B9856" s="20">
        <v>45982</v>
      </c>
      <c r="C9856" s="2" t="s">
        <v>1</v>
      </c>
      <c r="D9856" s="2" t="s">
        <v>3292</v>
      </c>
      <c r="E9856" s="2" t="s">
        <v>238</v>
      </c>
      <c r="F9856" s="2" t="s">
        <v>4224</v>
      </c>
      <c r="G9856" s="5">
        <v>15</v>
      </c>
      <c r="H9856" s="5">
        <v>35.700000000000003</v>
      </c>
      <c r="I9856" s="5">
        <v>535.5</v>
      </c>
      <c r="J9856" s="5">
        <v>458198.81000000029</v>
      </c>
      <c r="K9856" s="3" t="str" cm="1">
        <f t="array" ref="K9856">_xlfn.LET(_xlpm.d,UPPER(TRIM(CLEAN(SUBSTITUTE(F9856,CHAR(160),"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57" spans="2:11" hidden="1" x14ac:dyDescent="0.25">
      <c r="B9857" s="20">
        <v>45982</v>
      </c>
      <c r="C9857" s="2" t="s">
        <v>1</v>
      </c>
      <c r="D9857" s="2" t="s">
        <v>1470</v>
      </c>
      <c r="E9857" s="2" t="s">
        <v>154</v>
      </c>
      <c r="F9857" s="2" t="s">
        <v>4224</v>
      </c>
      <c r="G9857" s="5">
        <v>20</v>
      </c>
      <c r="H9857" s="5">
        <v>35.700000000000003</v>
      </c>
      <c r="I9857" s="5">
        <v>714</v>
      </c>
      <c r="J9857" s="5">
        <v>458912.81000000029</v>
      </c>
      <c r="K9857" s="3" t="str" cm="1">
        <f t="array" ref="K9857">_xlfn.LET(_xlpm.d,UPPER(TRIM(CLEAN(SUBSTITUTE(F9857,CHAR(160),"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58" spans="2:11" hidden="1" x14ac:dyDescent="0.25">
      <c r="B9858" s="20">
        <v>45982</v>
      </c>
      <c r="C9858" s="2" t="s">
        <v>1</v>
      </c>
      <c r="D9858" s="2" t="s">
        <v>4015</v>
      </c>
      <c r="E9858" s="2" t="s">
        <v>170</v>
      </c>
      <c r="F9858" s="2" t="s">
        <v>4224</v>
      </c>
      <c r="G9858" s="5">
        <v>20</v>
      </c>
      <c r="H9858" s="5">
        <v>33.950000000000003</v>
      </c>
      <c r="I9858" s="5">
        <v>679</v>
      </c>
      <c r="J9858" s="5">
        <v>459591.81000000029</v>
      </c>
      <c r="K9858" s="3" t="str" cm="1">
        <f t="array" ref="K9858">_xlfn.LET(_xlpm.d,UPPER(TRIM(CLEAN(SUBSTITUTE(F9858,CHAR(160),"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59" spans="2:11" hidden="1" x14ac:dyDescent="0.25">
      <c r="B9859" s="20">
        <v>45982</v>
      </c>
      <c r="C9859" s="2" t="s">
        <v>1</v>
      </c>
      <c r="D9859" s="2" t="s">
        <v>2473</v>
      </c>
      <c r="E9859" s="2" t="s">
        <v>224</v>
      </c>
      <c r="F9859" s="2" t="s">
        <v>4224</v>
      </c>
      <c r="G9859" s="5">
        <v>20</v>
      </c>
      <c r="H9859" s="5">
        <v>35.700000000000003</v>
      </c>
      <c r="I9859" s="5">
        <v>714</v>
      </c>
      <c r="J9859" s="5">
        <v>460305.81000000029</v>
      </c>
      <c r="K9859" s="3" t="str" cm="1">
        <f t="array" ref="K9859">_xlfn.LET(_xlpm.d,UPPER(TRIM(CLEAN(SUBSTITUTE(F9859,CHAR(160),"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60" spans="2:11" hidden="1" x14ac:dyDescent="0.25">
      <c r="B9860" s="20">
        <v>45986</v>
      </c>
      <c r="C9860" s="2" t="s">
        <v>1</v>
      </c>
      <c r="D9860" s="2" t="s">
        <v>3300</v>
      </c>
      <c r="E9860" s="2" t="s">
        <v>214</v>
      </c>
      <c r="F9860" s="2" t="s">
        <v>4224</v>
      </c>
      <c r="G9860" s="5">
        <v>10</v>
      </c>
      <c r="H9860" s="5">
        <v>35.700000000000003</v>
      </c>
      <c r="I9860" s="5">
        <v>357</v>
      </c>
      <c r="J9860" s="5">
        <v>460662.81000000029</v>
      </c>
      <c r="K9860" s="3" t="str" cm="1">
        <f t="array" ref="K9860">_xlfn.LET(_xlpm.d,UPPER(TRIM(CLEAN(SUBSTITUTE(F9860,CHAR(160),"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61" spans="2:11" hidden="1" x14ac:dyDescent="0.25">
      <c r="B9861" s="20">
        <v>45986</v>
      </c>
      <c r="C9861" s="2" t="s">
        <v>1</v>
      </c>
      <c r="D9861" s="2" t="s">
        <v>3301</v>
      </c>
      <c r="E9861" s="2" t="s">
        <v>261</v>
      </c>
      <c r="F9861" s="2" t="s">
        <v>4224</v>
      </c>
      <c r="G9861" s="5">
        <v>15</v>
      </c>
      <c r="H9861" s="5">
        <v>35.700000000000003</v>
      </c>
      <c r="I9861" s="5">
        <v>535.5</v>
      </c>
      <c r="J9861" s="5">
        <v>461198.31000000029</v>
      </c>
      <c r="K9861" s="3" t="str" cm="1">
        <f t="array" ref="K9861">_xlfn.LET(_xlpm.d,UPPER(TRIM(CLEAN(SUBSTITUTE(F9861,CHAR(160),"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62" spans="2:11" hidden="1" x14ac:dyDescent="0.25">
      <c r="B9862" s="20">
        <v>45986</v>
      </c>
      <c r="C9862" s="2" t="s">
        <v>1</v>
      </c>
      <c r="D9862" s="2" t="s">
        <v>2215</v>
      </c>
      <c r="E9862" s="2" t="s">
        <v>50</v>
      </c>
      <c r="F9862" s="2" t="s">
        <v>4224</v>
      </c>
      <c r="G9862" s="5">
        <v>10</v>
      </c>
      <c r="H9862" s="5">
        <v>30.5</v>
      </c>
      <c r="I9862" s="5">
        <v>305</v>
      </c>
      <c r="J9862" s="5">
        <v>461503.31000000029</v>
      </c>
      <c r="K9862" s="3" t="str" cm="1">
        <f t="array" ref="K9862">_xlfn.LET(_xlpm.d,UPPER(TRIM(CLEAN(SUBSTITUTE(F9862,CHAR(160),"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63" spans="2:11" hidden="1" x14ac:dyDescent="0.25">
      <c r="B9863" s="20">
        <v>45986</v>
      </c>
      <c r="C9863" s="2" t="s">
        <v>1</v>
      </c>
      <c r="D9863" s="2" t="s">
        <v>2216</v>
      </c>
      <c r="E9863" s="2" t="s">
        <v>1634</v>
      </c>
      <c r="F9863" s="2" t="s">
        <v>4224</v>
      </c>
      <c r="G9863" s="5">
        <v>10</v>
      </c>
      <c r="H9863" s="5">
        <v>33.99</v>
      </c>
      <c r="I9863" s="5">
        <v>339.9</v>
      </c>
      <c r="J9863" s="5">
        <v>461843.21000000031</v>
      </c>
      <c r="K9863" s="3" t="str" cm="1">
        <f t="array" ref="K9863">_xlfn.LET(_xlpm.d,UPPER(TRIM(CLEAN(SUBSTITUTE(F9863,CHAR(160),"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64" spans="2:11" hidden="1" x14ac:dyDescent="0.25">
      <c r="B9864" s="20">
        <v>45986</v>
      </c>
      <c r="C9864" s="2" t="s">
        <v>1</v>
      </c>
      <c r="D9864" s="2" t="s">
        <v>2217</v>
      </c>
      <c r="E9864" s="2" t="s">
        <v>61</v>
      </c>
      <c r="F9864" s="2" t="s">
        <v>4224</v>
      </c>
      <c r="G9864" s="5">
        <v>21</v>
      </c>
      <c r="H9864" s="5">
        <v>33.950000000000003</v>
      </c>
      <c r="I9864" s="5">
        <v>712.95</v>
      </c>
      <c r="J9864" s="5">
        <v>462556.16000000032</v>
      </c>
      <c r="K9864" s="3" t="str" cm="1">
        <f t="array" ref="K9864">_xlfn.LET(_xlpm.d,UPPER(TRIM(CLEAN(SUBSTITUTE(F9864,CHAR(160),"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65" spans="2:11" hidden="1" x14ac:dyDescent="0.25">
      <c r="B9865" s="20">
        <v>45987</v>
      </c>
      <c r="C9865" s="2" t="s">
        <v>1</v>
      </c>
      <c r="D9865" s="2" t="s">
        <v>3824</v>
      </c>
      <c r="E9865" s="2" t="s">
        <v>143</v>
      </c>
      <c r="F9865" s="2" t="s">
        <v>4224</v>
      </c>
      <c r="G9865" s="5">
        <v>25</v>
      </c>
      <c r="H9865" s="5">
        <v>35.700000000000003</v>
      </c>
      <c r="I9865" s="5">
        <v>892.5</v>
      </c>
      <c r="J9865" s="5">
        <v>463448.66000000032</v>
      </c>
      <c r="K9865" s="3" t="str" cm="1">
        <f t="array" ref="K9865">_xlfn.LET(_xlpm.d,UPPER(TRIM(CLEAN(SUBSTITUTE(F9865,CHAR(160),"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66" spans="2:11" hidden="1" x14ac:dyDescent="0.25">
      <c r="B9866" s="20">
        <v>45987</v>
      </c>
      <c r="C9866" s="2" t="s">
        <v>1</v>
      </c>
      <c r="D9866" s="2" t="s">
        <v>2218</v>
      </c>
      <c r="E9866" s="2" t="s">
        <v>276</v>
      </c>
      <c r="F9866" s="2" t="s">
        <v>4224</v>
      </c>
      <c r="G9866" s="5">
        <v>15</v>
      </c>
      <c r="H9866" s="5">
        <v>35.700000000000003</v>
      </c>
      <c r="I9866" s="5">
        <v>535.5</v>
      </c>
      <c r="J9866" s="5">
        <v>463984.16000000032</v>
      </c>
      <c r="K9866" s="3" t="str" cm="1">
        <f t="array" ref="K9866">_xlfn.LET(_xlpm.d,UPPER(TRIM(CLEAN(SUBSTITUTE(F9866,CHAR(160),"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67" spans="2:11" hidden="1" x14ac:dyDescent="0.25">
      <c r="B9867" s="20">
        <v>45987</v>
      </c>
      <c r="C9867" s="2" t="s">
        <v>1</v>
      </c>
      <c r="D9867" s="2" t="s">
        <v>3898</v>
      </c>
      <c r="E9867" s="2" t="s">
        <v>158</v>
      </c>
      <c r="F9867" s="2" t="s">
        <v>4224</v>
      </c>
      <c r="G9867" s="5">
        <v>20</v>
      </c>
      <c r="H9867" s="5">
        <v>35.700000000000003</v>
      </c>
      <c r="I9867" s="5">
        <v>714</v>
      </c>
      <c r="J9867" s="5">
        <v>464698.16000000032</v>
      </c>
      <c r="K9867" s="3" t="str" cm="1">
        <f t="array" ref="K9867">_xlfn.LET(_xlpm.d,UPPER(TRIM(CLEAN(SUBSTITUTE(F9867,CHAR(160),"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68" spans="2:11" hidden="1" x14ac:dyDescent="0.25">
      <c r="B9868" s="20">
        <v>45987</v>
      </c>
      <c r="C9868" s="2" t="s">
        <v>1</v>
      </c>
      <c r="D9868" s="2" t="s">
        <v>3304</v>
      </c>
      <c r="E9868" s="2" t="s">
        <v>149</v>
      </c>
      <c r="F9868" s="2" t="s">
        <v>4224</v>
      </c>
      <c r="G9868" s="5">
        <v>21</v>
      </c>
      <c r="H9868" s="5">
        <v>35.700000000000003</v>
      </c>
      <c r="I9868" s="5">
        <v>749.7</v>
      </c>
      <c r="J9868" s="5">
        <v>465447.86000000034</v>
      </c>
      <c r="K9868" s="3" t="str" cm="1">
        <f t="array" ref="K9868">_xlfn.LET(_xlpm.d,UPPER(TRIM(CLEAN(SUBSTITUTE(F9868,CHAR(160),"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69" spans="2:11" hidden="1" x14ac:dyDescent="0.25">
      <c r="B9869" s="20">
        <v>45987</v>
      </c>
      <c r="C9869" s="2" t="s">
        <v>1</v>
      </c>
      <c r="D9869" s="2" t="s">
        <v>4017</v>
      </c>
      <c r="E9869" s="2" t="s">
        <v>282</v>
      </c>
      <c r="F9869" s="2" t="s">
        <v>4224</v>
      </c>
      <c r="G9869" s="5">
        <v>10</v>
      </c>
      <c r="H9869" s="5">
        <v>35.700000000000003</v>
      </c>
      <c r="I9869" s="5">
        <v>357</v>
      </c>
      <c r="J9869" s="5">
        <v>465804.86000000034</v>
      </c>
      <c r="K9869" s="3" t="str" cm="1">
        <f t="array" ref="K9869">_xlfn.LET(_xlpm.d,UPPER(TRIM(CLEAN(SUBSTITUTE(F9869,CHAR(160),"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70" spans="2:11" hidden="1" x14ac:dyDescent="0.25">
      <c r="B9870" s="20">
        <v>45988</v>
      </c>
      <c r="C9870" s="2" t="s">
        <v>1</v>
      </c>
      <c r="D9870" s="2" t="s">
        <v>3309</v>
      </c>
      <c r="E9870" s="2" t="s">
        <v>305</v>
      </c>
      <c r="F9870" s="2" t="s">
        <v>4224</v>
      </c>
      <c r="G9870" s="5">
        <v>40</v>
      </c>
      <c r="H9870" s="5">
        <v>35.700000000000003</v>
      </c>
      <c r="I9870" s="5">
        <v>1428</v>
      </c>
      <c r="J9870" s="5">
        <v>467232.86000000034</v>
      </c>
      <c r="K9870" s="3" t="str" cm="1">
        <f t="array" ref="K9870">_xlfn.LET(_xlpm.d,UPPER(TRIM(CLEAN(SUBSTITUTE(F9870,CHAR(160),"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71" spans="2:11" hidden="1" x14ac:dyDescent="0.25">
      <c r="B9871" s="20">
        <v>45989</v>
      </c>
      <c r="C9871" s="2" t="s">
        <v>1</v>
      </c>
      <c r="D9871" s="2" t="s">
        <v>309</v>
      </c>
      <c r="E9871" s="2" t="s">
        <v>135</v>
      </c>
      <c r="F9871" s="2" t="s">
        <v>4224</v>
      </c>
      <c r="G9871" s="5">
        <v>30</v>
      </c>
      <c r="H9871" s="5">
        <v>35.700000000000003</v>
      </c>
      <c r="I9871" s="5">
        <v>1071</v>
      </c>
      <c r="J9871" s="5">
        <v>468303.86000000034</v>
      </c>
      <c r="K9871" s="3" t="str" cm="1">
        <f t="array" ref="K9871">_xlfn.LET(_xlpm.d,UPPER(TRIM(CLEAN(SUBSTITUTE(F9871,CHAR(160),"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72" spans="2:11" hidden="1" x14ac:dyDescent="0.25">
      <c r="B9872" s="20">
        <v>45989</v>
      </c>
      <c r="C9872" s="2" t="s">
        <v>1</v>
      </c>
      <c r="D9872" s="2" t="s">
        <v>317</v>
      </c>
      <c r="E9872" s="2" t="s">
        <v>154</v>
      </c>
      <c r="F9872" s="2" t="s">
        <v>4224</v>
      </c>
      <c r="G9872" s="5">
        <v>8</v>
      </c>
      <c r="H9872" s="5">
        <v>35.700000000000003</v>
      </c>
      <c r="I9872" s="5">
        <v>285.60000000000002</v>
      </c>
      <c r="J9872" s="5">
        <v>468589.46000000031</v>
      </c>
      <c r="K9872" s="3" t="str" cm="1">
        <f t="array" ref="K9872">_xlfn.LET(_xlpm.d,UPPER(TRIM(CLEAN(SUBSTITUTE(F9872,CHAR(160),"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73" spans="2:11" hidden="1" x14ac:dyDescent="0.25">
      <c r="B9873" s="20">
        <v>45989</v>
      </c>
      <c r="C9873" s="2" t="s">
        <v>1</v>
      </c>
      <c r="D9873" s="2" t="s">
        <v>2222</v>
      </c>
      <c r="E9873" s="2" t="s">
        <v>43</v>
      </c>
      <c r="F9873" s="2" t="s">
        <v>4224</v>
      </c>
      <c r="G9873" s="5">
        <v>14</v>
      </c>
      <c r="H9873" s="5">
        <v>29.3</v>
      </c>
      <c r="I9873" s="5">
        <v>410.2</v>
      </c>
      <c r="J9873" s="5">
        <v>468999.66000000032</v>
      </c>
      <c r="K9873" s="3" t="str" cm="1">
        <f t="array" ref="K9873">_xlfn.LET(_xlpm.d,UPPER(TRIM(CLEAN(SUBSTITUTE(F9873,CHAR(160),"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74" spans="2:11" hidden="1" x14ac:dyDescent="0.25">
      <c r="B9874" s="20">
        <v>45990</v>
      </c>
      <c r="C9874" s="2" t="s">
        <v>1</v>
      </c>
      <c r="D9874" s="2" t="s">
        <v>3316</v>
      </c>
      <c r="E9874" s="2" t="s">
        <v>234</v>
      </c>
      <c r="F9874" s="2" t="s">
        <v>4224</v>
      </c>
      <c r="G9874" s="5">
        <v>20</v>
      </c>
      <c r="H9874" s="5">
        <v>35.700000000000003</v>
      </c>
      <c r="I9874" s="5">
        <v>714</v>
      </c>
      <c r="J9874" s="5">
        <v>469713.66000000032</v>
      </c>
      <c r="K9874" s="3" t="str" cm="1">
        <f t="array" ref="K9874">_xlfn.LET(_xlpm.d,UPPER(TRIM(CLEAN(SUBSTITUTE(F9874,CHAR(160),"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75" spans="2:11" hidden="1" x14ac:dyDescent="0.25">
      <c r="B9875" s="20">
        <v>45993</v>
      </c>
      <c r="C9875" s="2" t="s">
        <v>1</v>
      </c>
      <c r="D9875" s="2" t="s">
        <v>1475</v>
      </c>
      <c r="E9875" s="2" t="s">
        <v>147</v>
      </c>
      <c r="F9875" s="2" t="s">
        <v>4224</v>
      </c>
      <c r="G9875" s="5">
        <v>15</v>
      </c>
      <c r="H9875" s="5">
        <v>35.700000000000003</v>
      </c>
      <c r="I9875" s="5">
        <v>535.5</v>
      </c>
      <c r="J9875" s="5">
        <v>470249.16000000032</v>
      </c>
      <c r="K9875" s="3" t="str" cm="1">
        <f t="array" ref="K9875">_xlfn.LET(_xlpm.d,UPPER(TRIM(CLEAN(SUBSTITUTE(F9875,CHAR(160),"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76" spans="2:11" hidden="1" x14ac:dyDescent="0.25">
      <c r="B9876" s="20">
        <v>45993</v>
      </c>
      <c r="C9876" s="2" t="s">
        <v>1</v>
      </c>
      <c r="D9876" s="2" t="s">
        <v>1476</v>
      </c>
      <c r="E9876" s="2" t="s">
        <v>158</v>
      </c>
      <c r="F9876" s="2" t="s">
        <v>4224</v>
      </c>
      <c r="G9876" s="5">
        <v>10</v>
      </c>
      <c r="H9876" s="5">
        <v>35.700000000000003</v>
      </c>
      <c r="I9876" s="5">
        <v>357</v>
      </c>
      <c r="J9876" s="5">
        <v>470606.16000000032</v>
      </c>
      <c r="K9876" s="3" t="str" cm="1">
        <f t="array" ref="K9876">_xlfn.LET(_xlpm.d,UPPER(TRIM(CLEAN(SUBSTITUTE(F9876,CHAR(160),"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77" spans="2:11" hidden="1" x14ac:dyDescent="0.25">
      <c r="B9877" s="20">
        <v>45993</v>
      </c>
      <c r="C9877" s="2" t="s">
        <v>1</v>
      </c>
      <c r="D9877" s="2" t="s">
        <v>4291</v>
      </c>
      <c r="E9877" s="2" t="s">
        <v>261</v>
      </c>
      <c r="F9877" s="2" t="s">
        <v>4224</v>
      </c>
      <c r="G9877" s="5">
        <v>15</v>
      </c>
      <c r="H9877" s="5">
        <v>35.700000000000003</v>
      </c>
      <c r="I9877" s="5">
        <v>535.5</v>
      </c>
      <c r="J9877" s="5">
        <v>471141.66000000032</v>
      </c>
      <c r="K9877" s="3" t="str" cm="1">
        <f t="array" ref="K9877">_xlfn.LET(_xlpm.d,UPPER(TRIM(CLEAN(SUBSTITUTE(F9877,CHAR(160),"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78" spans="2:11" hidden="1" x14ac:dyDescent="0.25">
      <c r="B9878" s="20">
        <v>45993</v>
      </c>
      <c r="C9878" s="2" t="s">
        <v>1</v>
      </c>
      <c r="D9878" s="2" t="s">
        <v>1477</v>
      </c>
      <c r="E9878" s="2" t="s">
        <v>143</v>
      </c>
      <c r="F9878" s="2" t="s">
        <v>4224</v>
      </c>
      <c r="G9878" s="5">
        <v>65</v>
      </c>
      <c r="H9878" s="5">
        <v>35.700000000000003</v>
      </c>
      <c r="I9878" s="5">
        <v>2320.5</v>
      </c>
      <c r="J9878" s="5">
        <v>473462.16000000032</v>
      </c>
      <c r="K9878" s="3" t="str" cm="1">
        <f t="array" ref="K9878">_xlfn.LET(_xlpm.d,UPPER(TRIM(CLEAN(SUBSTITUTE(F9878,CHAR(160),"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79" spans="2:11" hidden="1" x14ac:dyDescent="0.25">
      <c r="B9879" s="20">
        <v>45993</v>
      </c>
      <c r="C9879" s="2" t="s">
        <v>1</v>
      </c>
      <c r="D9879" s="2" t="s">
        <v>2226</v>
      </c>
      <c r="E9879" s="2" t="s">
        <v>50</v>
      </c>
      <c r="F9879" s="2" t="s">
        <v>4224</v>
      </c>
      <c r="G9879" s="5">
        <v>20</v>
      </c>
      <c r="H9879" s="5">
        <v>30.5</v>
      </c>
      <c r="I9879" s="5">
        <v>610</v>
      </c>
      <c r="J9879" s="5">
        <v>474072.16000000032</v>
      </c>
      <c r="K9879" s="3" t="str" cm="1">
        <f t="array" ref="K9879">_xlfn.LET(_xlpm.d,UPPER(TRIM(CLEAN(SUBSTITUTE(F9879,CHAR(160),"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80" spans="2:11" hidden="1" x14ac:dyDescent="0.25">
      <c r="B9880" s="20">
        <v>45993</v>
      </c>
      <c r="C9880" s="2" t="s">
        <v>1</v>
      </c>
      <c r="D9880" s="2" t="s">
        <v>1478</v>
      </c>
      <c r="E9880" s="2" t="s">
        <v>162</v>
      </c>
      <c r="F9880" s="2" t="s">
        <v>4224</v>
      </c>
      <c r="G9880" s="5">
        <v>30</v>
      </c>
      <c r="H9880" s="5">
        <v>35.700000000000003</v>
      </c>
      <c r="I9880" s="5">
        <v>1071</v>
      </c>
      <c r="J9880" s="5">
        <v>475143.16000000032</v>
      </c>
      <c r="K9880" s="3" t="str" cm="1">
        <f t="array" ref="K9880">_xlfn.LET(_xlpm.d,UPPER(TRIM(CLEAN(SUBSTITUTE(F9880,CHAR(160),"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81" spans="2:11" hidden="1" x14ac:dyDescent="0.25">
      <c r="B9881" s="20">
        <v>45994</v>
      </c>
      <c r="C9881" s="2" t="s">
        <v>1</v>
      </c>
      <c r="D9881" s="2" t="s">
        <v>340</v>
      </c>
      <c r="E9881" s="2" t="s">
        <v>149</v>
      </c>
      <c r="F9881" s="2" t="s">
        <v>4224</v>
      </c>
      <c r="G9881" s="5">
        <v>10</v>
      </c>
      <c r="H9881" s="5">
        <v>35.700000000000003</v>
      </c>
      <c r="I9881" s="5">
        <v>357</v>
      </c>
      <c r="J9881" s="5">
        <v>475500.16000000032</v>
      </c>
      <c r="K9881" s="3" t="str" cm="1">
        <f t="array" ref="K9881">_xlfn.LET(_xlpm.d,UPPER(TRIM(CLEAN(SUBSTITUTE(F9881,CHAR(160),"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82" spans="2:11" hidden="1" x14ac:dyDescent="0.25">
      <c r="B9882" s="20">
        <v>45995</v>
      </c>
      <c r="C9882" s="2" t="s">
        <v>1</v>
      </c>
      <c r="D9882" s="2" t="s">
        <v>345</v>
      </c>
      <c r="E9882" s="2" t="s">
        <v>135</v>
      </c>
      <c r="F9882" s="2" t="s">
        <v>4224</v>
      </c>
      <c r="G9882" s="5">
        <v>20</v>
      </c>
      <c r="H9882" s="5">
        <v>35.700000000000003</v>
      </c>
      <c r="I9882" s="5">
        <v>714</v>
      </c>
      <c r="J9882" s="5">
        <v>476214.16000000032</v>
      </c>
      <c r="K9882" s="3" t="str" cm="1">
        <f t="array" ref="K9882">_xlfn.LET(_xlpm.d,UPPER(TRIM(CLEAN(SUBSTITUTE(F9882,CHAR(160),"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83" spans="2:11" hidden="1" x14ac:dyDescent="0.25">
      <c r="B9883" s="20">
        <v>45995</v>
      </c>
      <c r="C9883" s="2" t="s">
        <v>1</v>
      </c>
      <c r="D9883" s="2" t="s">
        <v>2234</v>
      </c>
      <c r="E9883" s="2" t="s">
        <v>16</v>
      </c>
      <c r="F9883" s="2" t="s">
        <v>4224</v>
      </c>
      <c r="G9883" s="5">
        <v>20</v>
      </c>
      <c r="H9883" s="5">
        <v>33.950000000000003</v>
      </c>
      <c r="I9883" s="5">
        <v>679</v>
      </c>
      <c r="J9883" s="5">
        <v>476893.16000000032</v>
      </c>
      <c r="K9883" s="3" t="str" cm="1">
        <f t="array" ref="K9883">_xlfn.LET(_xlpm.d,UPPER(TRIM(CLEAN(SUBSTITUTE(F9883,CHAR(160),"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84" spans="2:11" hidden="1" x14ac:dyDescent="0.25">
      <c r="B9884" s="20">
        <v>45996</v>
      </c>
      <c r="C9884" s="2" t="s">
        <v>1</v>
      </c>
      <c r="D9884" s="2" t="s">
        <v>2235</v>
      </c>
      <c r="E9884" s="2" t="s">
        <v>243</v>
      </c>
      <c r="F9884" s="2" t="s">
        <v>4224</v>
      </c>
      <c r="G9884" s="5">
        <v>15</v>
      </c>
      <c r="H9884" s="5">
        <v>35.700000000000003</v>
      </c>
      <c r="I9884" s="5">
        <v>535.5</v>
      </c>
      <c r="J9884" s="5">
        <v>477428.66000000032</v>
      </c>
      <c r="K9884" s="3" t="str" cm="1">
        <f t="array" ref="K9884">_xlfn.LET(_xlpm.d,UPPER(TRIM(CLEAN(SUBSTITUTE(F9884,CHAR(160),"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85" spans="2:11" hidden="1" x14ac:dyDescent="0.25">
      <c r="B9885" s="20">
        <v>45996</v>
      </c>
      <c r="C9885" s="2" t="s">
        <v>1</v>
      </c>
      <c r="D9885" s="2" t="s">
        <v>3322</v>
      </c>
      <c r="E9885" s="2" t="s">
        <v>6</v>
      </c>
      <c r="F9885" s="2" t="s">
        <v>4224</v>
      </c>
      <c r="G9885" s="5">
        <v>20</v>
      </c>
      <c r="H9885" s="5">
        <v>33.950000000000003</v>
      </c>
      <c r="I9885" s="5">
        <v>679</v>
      </c>
      <c r="J9885" s="5">
        <v>478107.66000000032</v>
      </c>
      <c r="K9885" s="3" t="str" cm="1">
        <f t="array" ref="K9885">_xlfn.LET(_xlpm.d,UPPER(TRIM(CLEAN(SUBSTITUTE(F9885,CHAR(160),"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86" spans="2:11" hidden="1" x14ac:dyDescent="0.25">
      <c r="B9886" s="20">
        <v>45996</v>
      </c>
      <c r="C9886" s="2" t="s">
        <v>1</v>
      </c>
      <c r="D9886" s="2" t="s">
        <v>2239</v>
      </c>
      <c r="E9886" s="2" t="s">
        <v>43</v>
      </c>
      <c r="F9886" s="2" t="s">
        <v>4224</v>
      </c>
      <c r="G9886" s="5">
        <v>15</v>
      </c>
      <c r="H9886" s="5">
        <v>29.3</v>
      </c>
      <c r="I9886" s="5">
        <v>439.5</v>
      </c>
      <c r="J9886" s="5">
        <v>478547.16000000032</v>
      </c>
      <c r="K9886" s="3" t="str" cm="1">
        <f t="array" ref="K9886">_xlfn.LET(_xlpm.d,UPPER(TRIM(CLEAN(SUBSTITUTE(F9886,CHAR(160),"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87" spans="2:11" hidden="1" x14ac:dyDescent="0.25">
      <c r="B9887" s="20">
        <v>45999</v>
      </c>
      <c r="C9887" s="2" t="s">
        <v>1</v>
      </c>
      <c r="D9887" s="2" t="s">
        <v>3326</v>
      </c>
      <c r="E9887" s="2" t="s">
        <v>1235</v>
      </c>
      <c r="F9887" s="2" t="s">
        <v>4292</v>
      </c>
      <c r="G9887" s="5">
        <v>8</v>
      </c>
      <c r="H9887" s="5">
        <v>33.950000000000003</v>
      </c>
      <c r="I9887" s="5">
        <v>271.60000000000002</v>
      </c>
      <c r="J9887" s="5">
        <v>478818.7600000003</v>
      </c>
      <c r="K9887" s="3" t="str" cm="1">
        <f t="array" ref="K9887">_xlfn.LET(_xlpm.d,UPPER(TRIM(CLEAN(SUBSTITUTE(F9887,CHAR(160),"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88" spans="2:11" hidden="1" x14ac:dyDescent="0.25">
      <c r="B9888" s="20">
        <v>46000</v>
      </c>
      <c r="C9888" s="2" t="s">
        <v>1</v>
      </c>
      <c r="D9888" s="2" t="s">
        <v>367</v>
      </c>
      <c r="E9888" s="2" t="s">
        <v>273</v>
      </c>
      <c r="F9888" s="2" t="s">
        <v>4224</v>
      </c>
      <c r="G9888" s="5">
        <v>20</v>
      </c>
      <c r="H9888" s="5">
        <v>35.700000000000003</v>
      </c>
      <c r="I9888" s="5">
        <v>714</v>
      </c>
      <c r="J9888" s="5">
        <v>479532.7600000003</v>
      </c>
      <c r="K9888" s="3" t="str" cm="1">
        <f t="array" ref="K9888">_xlfn.LET(_xlpm.d,UPPER(TRIM(CLEAN(SUBSTITUTE(F9888,CHAR(160),"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89" spans="2:11" hidden="1" x14ac:dyDescent="0.25">
      <c r="B9889" s="20">
        <v>46000</v>
      </c>
      <c r="C9889" s="2" t="s">
        <v>1</v>
      </c>
      <c r="D9889" s="2" t="s">
        <v>1354</v>
      </c>
      <c r="E9889" s="2" t="s">
        <v>156</v>
      </c>
      <c r="F9889" s="2" t="s">
        <v>4224</v>
      </c>
      <c r="G9889" s="5">
        <v>40</v>
      </c>
      <c r="H9889" s="5">
        <v>35.700000000000003</v>
      </c>
      <c r="I9889" s="5">
        <v>1428</v>
      </c>
      <c r="J9889" s="5">
        <v>480960.7600000003</v>
      </c>
      <c r="K9889" s="3" t="str" cm="1">
        <f t="array" ref="K9889">_xlfn.LET(_xlpm.d,UPPER(TRIM(CLEAN(SUBSTITUTE(F9889,CHAR(160),"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90" spans="2:11" hidden="1" x14ac:dyDescent="0.25">
      <c r="B9890" s="20">
        <v>46000</v>
      </c>
      <c r="C9890" s="2" t="s">
        <v>1</v>
      </c>
      <c r="D9890" s="2" t="s">
        <v>2243</v>
      </c>
      <c r="E9890" s="2" t="s">
        <v>50</v>
      </c>
      <c r="F9890" s="2" t="s">
        <v>4224</v>
      </c>
      <c r="G9890" s="5">
        <v>30</v>
      </c>
      <c r="H9890" s="5">
        <v>30.5</v>
      </c>
      <c r="I9890" s="5">
        <v>915</v>
      </c>
      <c r="J9890" s="5">
        <v>481875.7600000003</v>
      </c>
      <c r="K9890" s="3" t="str" cm="1">
        <f t="array" ref="K9890">_xlfn.LET(_xlpm.d,UPPER(TRIM(CLEAN(SUBSTITUTE(F9890,CHAR(160),"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91" spans="2:11" hidden="1" x14ac:dyDescent="0.25">
      <c r="B9891" s="20">
        <v>46000</v>
      </c>
      <c r="C9891" s="2" t="s">
        <v>1</v>
      </c>
      <c r="D9891" s="2" t="s">
        <v>2244</v>
      </c>
      <c r="E9891" s="2" t="s">
        <v>1634</v>
      </c>
      <c r="F9891" s="2" t="s">
        <v>4224</v>
      </c>
      <c r="G9891" s="5">
        <v>6</v>
      </c>
      <c r="H9891" s="5">
        <v>33.99</v>
      </c>
      <c r="I9891" s="5">
        <v>203.94</v>
      </c>
      <c r="J9891" s="5">
        <v>482079.7000000003</v>
      </c>
      <c r="K9891" s="3" t="str" cm="1">
        <f t="array" ref="K9891">_xlfn.LET(_xlpm.d,UPPER(TRIM(CLEAN(SUBSTITUTE(F9891,CHAR(160),"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92" spans="2:11" hidden="1" x14ac:dyDescent="0.25">
      <c r="B9892" s="20">
        <v>46000</v>
      </c>
      <c r="C9892" s="2" t="s">
        <v>1</v>
      </c>
      <c r="D9892" s="2" t="s">
        <v>2476</v>
      </c>
      <c r="E9892" s="2" t="s">
        <v>61</v>
      </c>
      <c r="F9892" s="2" t="s">
        <v>4224</v>
      </c>
      <c r="G9892" s="5">
        <v>30</v>
      </c>
      <c r="H9892" s="5">
        <v>33.950000000000003</v>
      </c>
      <c r="I9892" s="5">
        <v>1018.5</v>
      </c>
      <c r="J9892" s="5">
        <v>483098.2000000003</v>
      </c>
      <c r="K9892" s="3" t="str" cm="1">
        <f t="array" ref="K9892">_xlfn.LET(_xlpm.d,UPPER(TRIM(CLEAN(SUBSTITUTE(F9892,CHAR(160),"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93" spans="2:11" hidden="1" x14ac:dyDescent="0.25">
      <c r="B9893" s="20">
        <v>46002</v>
      </c>
      <c r="C9893" s="2" t="s">
        <v>1</v>
      </c>
      <c r="D9893" s="2" t="s">
        <v>3338</v>
      </c>
      <c r="E9893" s="2" t="s">
        <v>170</v>
      </c>
      <c r="F9893" s="2" t="s">
        <v>4224</v>
      </c>
      <c r="G9893" s="5">
        <v>20</v>
      </c>
      <c r="H9893" s="5">
        <v>47.99</v>
      </c>
      <c r="I9893" s="5">
        <v>959.8</v>
      </c>
      <c r="J9893" s="5">
        <v>484058.00000000029</v>
      </c>
      <c r="K9893" s="3" t="str" cm="1">
        <f t="array" ref="K9893">_xlfn.LET(_xlpm.d,UPPER(TRIM(CLEAN(SUBSTITUTE(F9893,CHAR(160),"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94" spans="2:11" hidden="1" x14ac:dyDescent="0.25">
      <c r="B9894" s="20">
        <v>46003</v>
      </c>
      <c r="C9894" s="2" t="s">
        <v>1</v>
      </c>
      <c r="D9894" s="2" t="s">
        <v>3342</v>
      </c>
      <c r="E9894" s="2" t="s">
        <v>268</v>
      </c>
      <c r="F9894" s="2" t="s">
        <v>4224</v>
      </c>
      <c r="G9894" s="5">
        <v>15</v>
      </c>
      <c r="H9894" s="5">
        <v>35.700000000000003</v>
      </c>
      <c r="I9894" s="5">
        <v>535.5</v>
      </c>
      <c r="J9894" s="5">
        <v>484593.50000000029</v>
      </c>
      <c r="K9894" s="3" t="str" cm="1">
        <f t="array" ref="K9894">_xlfn.LET(_xlpm.d,UPPER(TRIM(CLEAN(SUBSTITUTE(F9894,CHAR(160),"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95" spans="2:11" hidden="1" x14ac:dyDescent="0.25">
      <c r="B9895" s="20">
        <v>46003</v>
      </c>
      <c r="C9895" s="2" t="s">
        <v>1</v>
      </c>
      <c r="D9895" s="2" t="s">
        <v>3343</v>
      </c>
      <c r="E9895" s="2" t="s">
        <v>168</v>
      </c>
      <c r="F9895" s="2" t="s">
        <v>4224</v>
      </c>
      <c r="G9895" s="5">
        <v>10</v>
      </c>
      <c r="H9895" s="5">
        <v>35.700000000000003</v>
      </c>
      <c r="I9895" s="5">
        <v>357</v>
      </c>
      <c r="J9895" s="5">
        <v>484950.50000000029</v>
      </c>
      <c r="K9895" s="3" t="str" cm="1">
        <f t="array" ref="K9895">_xlfn.LET(_xlpm.d,UPPER(TRIM(CLEAN(SUBSTITUTE(F9895,CHAR(160),"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96" spans="2:11" hidden="1" x14ac:dyDescent="0.25">
      <c r="B9896" s="20">
        <v>46003</v>
      </c>
      <c r="C9896" s="2" t="s">
        <v>1</v>
      </c>
      <c r="D9896" s="2" t="s">
        <v>2251</v>
      </c>
      <c r="E9896" s="2" t="s">
        <v>485</v>
      </c>
      <c r="F9896" s="2" t="s">
        <v>4224</v>
      </c>
      <c r="G9896" s="5">
        <v>20</v>
      </c>
      <c r="H9896" s="5">
        <v>33.99</v>
      </c>
      <c r="I9896" s="5">
        <v>679.8</v>
      </c>
      <c r="J9896" s="5">
        <v>485630.30000000028</v>
      </c>
      <c r="K9896" s="3" t="str" cm="1">
        <f t="array" ref="K9896">_xlfn.LET(_xlpm.d,UPPER(TRIM(CLEAN(SUBSTITUTE(F9896,CHAR(160),"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97" spans="2:11" hidden="1" x14ac:dyDescent="0.25">
      <c r="B9897" s="20">
        <v>46003</v>
      </c>
      <c r="C9897" s="2" t="s">
        <v>1</v>
      </c>
      <c r="D9897" s="2" t="s">
        <v>138</v>
      </c>
      <c r="E9897" s="2" t="s">
        <v>139</v>
      </c>
      <c r="F9897" s="2" t="s">
        <v>4224</v>
      </c>
      <c r="G9897" s="5">
        <v>67</v>
      </c>
      <c r="H9897" s="5">
        <v>33.950000000000003</v>
      </c>
      <c r="I9897" s="5">
        <v>2274.65</v>
      </c>
      <c r="J9897" s="5">
        <v>487904.9500000003</v>
      </c>
      <c r="K9897" s="3" t="str" cm="1">
        <f t="array" ref="K9897">_xlfn.LET(_xlpm.d,UPPER(TRIM(CLEAN(SUBSTITUTE(F9897,CHAR(160),"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98" spans="2:11" hidden="1" x14ac:dyDescent="0.25">
      <c r="B9898" s="20">
        <v>46003</v>
      </c>
      <c r="C9898" s="2" t="s">
        <v>1</v>
      </c>
      <c r="D9898" s="2" t="s">
        <v>3345</v>
      </c>
      <c r="E9898" s="2" t="s">
        <v>195</v>
      </c>
      <c r="F9898" s="2" t="s">
        <v>4224</v>
      </c>
      <c r="G9898" s="5">
        <v>20</v>
      </c>
      <c r="H9898" s="5">
        <v>35.700000000000003</v>
      </c>
      <c r="I9898" s="5">
        <v>714</v>
      </c>
      <c r="J9898" s="5">
        <v>488618.9500000003</v>
      </c>
      <c r="K9898" s="3" t="str" cm="1">
        <f t="array" ref="K9898">_xlfn.LET(_xlpm.d,UPPER(TRIM(CLEAN(SUBSTITUTE(F9898,CHAR(160),"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899" spans="2:11" hidden="1" x14ac:dyDescent="0.25">
      <c r="B9899" s="20">
        <v>46003</v>
      </c>
      <c r="C9899" s="2" t="s">
        <v>1</v>
      </c>
      <c r="D9899" s="2" t="s">
        <v>79</v>
      </c>
      <c r="E9899" s="2" t="s">
        <v>6</v>
      </c>
      <c r="F9899" s="2" t="s">
        <v>4224</v>
      </c>
      <c r="G9899" s="5">
        <v>20</v>
      </c>
      <c r="H9899" s="5">
        <v>33.950000000000003</v>
      </c>
      <c r="I9899" s="5">
        <v>679</v>
      </c>
      <c r="J9899" s="5">
        <v>489297.9500000003</v>
      </c>
      <c r="K9899" s="3" t="str" cm="1">
        <f t="array" ref="K9899">_xlfn.LET(_xlpm.d,UPPER(TRIM(CLEAN(SUBSTITUTE(F9899,CHAR(160),"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00" spans="2:11" hidden="1" x14ac:dyDescent="0.25">
      <c r="B9900" s="20">
        <v>46006</v>
      </c>
      <c r="C9900" s="2" t="s">
        <v>1</v>
      </c>
      <c r="D9900" s="2" t="s">
        <v>4293</v>
      </c>
      <c r="E9900" s="2" t="s">
        <v>73</v>
      </c>
      <c r="F9900" s="2" t="s">
        <v>4224</v>
      </c>
      <c r="G9900" s="5">
        <v>4</v>
      </c>
      <c r="H9900" s="5">
        <v>33.950000000000003</v>
      </c>
      <c r="I9900" s="5">
        <v>135.80000000000001</v>
      </c>
      <c r="J9900" s="5">
        <v>489433.75000000029</v>
      </c>
      <c r="K9900" s="3" t="str" cm="1">
        <f t="array" ref="K9900">_xlfn.LET(_xlpm.d,UPPER(TRIM(CLEAN(SUBSTITUTE(F9900,CHAR(160),"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01" spans="2:11" hidden="1" x14ac:dyDescent="0.25">
      <c r="B9901" s="20">
        <v>46008</v>
      </c>
      <c r="C9901" s="2" t="s">
        <v>1</v>
      </c>
      <c r="D9901" s="2" t="s">
        <v>142</v>
      </c>
      <c r="E9901" s="2" t="s">
        <v>143</v>
      </c>
      <c r="F9901" s="2" t="s">
        <v>4224</v>
      </c>
      <c r="G9901" s="5">
        <v>5</v>
      </c>
      <c r="H9901" s="5">
        <v>35.700000000000003</v>
      </c>
      <c r="I9901" s="5">
        <v>178.5</v>
      </c>
      <c r="J9901" s="5">
        <v>489612.25000000029</v>
      </c>
      <c r="K9901" s="3" t="str" cm="1">
        <f t="array" ref="K9901">_xlfn.LET(_xlpm.d,UPPER(TRIM(CLEAN(SUBSTITUTE(F9901,CHAR(160),"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02" spans="2:11" hidden="1" x14ac:dyDescent="0.25">
      <c r="B9902" s="20">
        <v>46009</v>
      </c>
      <c r="C9902" s="2" t="s">
        <v>1</v>
      </c>
      <c r="D9902" s="2" t="s">
        <v>2255</v>
      </c>
      <c r="E9902" s="2" t="s">
        <v>78</v>
      </c>
      <c r="F9902" s="2" t="s">
        <v>4224</v>
      </c>
      <c r="G9902" s="5">
        <v>20</v>
      </c>
      <c r="H9902" s="5">
        <v>35.700000000000003</v>
      </c>
      <c r="I9902" s="5">
        <v>714</v>
      </c>
      <c r="J9902" s="5">
        <v>490326.25000000029</v>
      </c>
      <c r="K9902" s="3" t="str" cm="1">
        <f t="array" ref="K9902">_xlfn.LET(_xlpm.d,UPPER(TRIM(CLEAN(SUBSTITUTE(F9902,CHAR(160),"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03" spans="2:11" hidden="1" x14ac:dyDescent="0.25">
      <c r="B9903" s="20">
        <v>46009</v>
      </c>
      <c r="C9903" s="2" t="s">
        <v>1</v>
      </c>
      <c r="D9903" s="2" t="s">
        <v>2256</v>
      </c>
      <c r="E9903" s="2" t="s">
        <v>61</v>
      </c>
      <c r="F9903" s="2" t="s">
        <v>4224</v>
      </c>
      <c r="G9903" s="5">
        <v>30</v>
      </c>
      <c r="H9903" s="5">
        <v>33.950000000000003</v>
      </c>
      <c r="I9903" s="5">
        <v>1018.5</v>
      </c>
      <c r="J9903" s="5">
        <v>491344.75000000029</v>
      </c>
      <c r="K9903" s="3" t="str" cm="1">
        <f t="array" ref="K9903">_xlfn.LET(_xlpm.d,UPPER(TRIM(CLEAN(SUBSTITUTE(F9903,CHAR(160),"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04" spans="2:11" hidden="1" x14ac:dyDescent="0.25">
      <c r="B9904" s="20">
        <v>46010</v>
      </c>
      <c r="C9904" s="2" t="s">
        <v>1</v>
      </c>
      <c r="D9904" s="2" t="s">
        <v>3358</v>
      </c>
      <c r="E9904" s="2" t="s">
        <v>279</v>
      </c>
      <c r="F9904" s="2" t="s">
        <v>4224</v>
      </c>
      <c r="G9904" s="5">
        <v>10</v>
      </c>
      <c r="H9904" s="5">
        <v>15.75</v>
      </c>
      <c r="I9904" s="5">
        <v>157.5</v>
      </c>
      <c r="J9904" s="5">
        <v>491502.25000000029</v>
      </c>
      <c r="K9904" s="3" t="str" cm="1">
        <f t="array" ref="K9904">_xlfn.LET(_xlpm.d,UPPER(TRIM(CLEAN(SUBSTITUTE(F9904,CHAR(160),"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05" spans="2:11" hidden="1" x14ac:dyDescent="0.25">
      <c r="B9905" s="20">
        <v>46014</v>
      </c>
      <c r="C9905" s="2" t="s">
        <v>1</v>
      </c>
      <c r="D9905" s="2" t="s">
        <v>731</v>
      </c>
      <c r="E9905" s="2" t="s">
        <v>544</v>
      </c>
      <c r="F9905" s="2" t="s">
        <v>4224</v>
      </c>
      <c r="G9905" s="5">
        <v>15</v>
      </c>
      <c r="H9905" s="5">
        <v>33.99</v>
      </c>
      <c r="I9905" s="5">
        <v>509.85</v>
      </c>
      <c r="J9905" s="5">
        <v>492012.10000000027</v>
      </c>
      <c r="K9905" s="3" t="str" cm="1">
        <f t="array" ref="K9905">_xlfn.LET(_xlpm.d,UPPER(TRIM(CLEAN(SUBSTITUTE(F9905,CHAR(160),"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06" spans="2:11" hidden="1" x14ac:dyDescent="0.25">
      <c r="B9906" s="20">
        <v>46014</v>
      </c>
      <c r="C9906" s="2" t="s">
        <v>1</v>
      </c>
      <c r="D9906" s="2" t="s">
        <v>2262</v>
      </c>
      <c r="E9906" s="2" t="s">
        <v>214</v>
      </c>
      <c r="F9906" s="2" t="s">
        <v>4224</v>
      </c>
      <c r="G9906" s="5">
        <v>10</v>
      </c>
      <c r="H9906" s="5">
        <v>35.700000000000003</v>
      </c>
      <c r="I9906" s="5">
        <v>357</v>
      </c>
      <c r="J9906" s="5">
        <v>492369.10000000027</v>
      </c>
      <c r="K9906" s="3" t="str" cm="1">
        <f t="array" ref="K9906">_xlfn.LET(_xlpm.d,UPPER(TRIM(CLEAN(SUBSTITUTE(F9906,CHAR(160),"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07" spans="2:11" hidden="1" x14ac:dyDescent="0.25">
      <c r="B9907" s="20">
        <v>46014</v>
      </c>
      <c r="C9907" s="2" t="s">
        <v>1</v>
      </c>
      <c r="D9907" s="2" t="s">
        <v>3372</v>
      </c>
      <c r="E9907" s="2" t="s">
        <v>261</v>
      </c>
      <c r="F9907" s="2" t="s">
        <v>4224</v>
      </c>
      <c r="G9907" s="5">
        <v>12</v>
      </c>
      <c r="H9907" s="5">
        <v>35.700000000000003</v>
      </c>
      <c r="I9907" s="5">
        <v>428.4</v>
      </c>
      <c r="J9907" s="5">
        <v>492797.50000000029</v>
      </c>
      <c r="K9907" s="3" t="str" cm="1">
        <f t="array" ref="K9907">_xlfn.LET(_xlpm.d,UPPER(TRIM(CLEAN(SUBSTITUTE(F9907,CHAR(160),"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08" spans="2:11" hidden="1" x14ac:dyDescent="0.25">
      <c r="B9908" s="20">
        <v>46015</v>
      </c>
      <c r="C9908" s="2" t="s">
        <v>1</v>
      </c>
      <c r="D9908" s="2" t="s">
        <v>388</v>
      </c>
      <c r="E9908" s="2" t="s">
        <v>282</v>
      </c>
      <c r="F9908" s="2" t="s">
        <v>4224</v>
      </c>
      <c r="G9908" s="5">
        <v>5</v>
      </c>
      <c r="H9908" s="5">
        <v>35.700000000000003</v>
      </c>
      <c r="I9908" s="5">
        <v>178.5</v>
      </c>
      <c r="J9908" s="5">
        <v>492976.00000000029</v>
      </c>
      <c r="K9908" s="3" t="str" cm="1">
        <f t="array" ref="K9908">_xlfn.LET(_xlpm.d,UPPER(TRIM(CLEAN(SUBSTITUTE(F9908,CHAR(160),"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09" spans="2:11" hidden="1" x14ac:dyDescent="0.25">
      <c r="B9909" s="20">
        <v>46021</v>
      </c>
      <c r="C9909" s="2" t="s">
        <v>1</v>
      </c>
      <c r="D9909" s="2" t="s">
        <v>2270</v>
      </c>
      <c r="E9909" s="2" t="s">
        <v>276</v>
      </c>
      <c r="F9909" s="2" t="s">
        <v>4224</v>
      </c>
      <c r="G9909" s="5">
        <v>5</v>
      </c>
      <c r="H9909" s="5">
        <v>35.700000000000003</v>
      </c>
      <c r="I9909" s="5">
        <v>178.5</v>
      </c>
      <c r="J9909" s="5">
        <v>493154.50000000029</v>
      </c>
      <c r="K9909" s="3" t="str" cm="1">
        <f t="array" ref="K9909">_xlfn.LET(_xlpm.d,UPPER(TRIM(CLEAN(SUBSTITUTE(F9909,CHAR(160),"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10" spans="2:11" hidden="1" x14ac:dyDescent="0.25">
      <c r="B9910" s="20">
        <v>46024</v>
      </c>
      <c r="C9910" s="2" t="s">
        <v>1</v>
      </c>
      <c r="D9910" s="2" t="s">
        <v>1310</v>
      </c>
      <c r="E9910" s="2" t="s">
        <v>236</v>
      </c>
      <c r="F9910" s="2" t="s">
        <v>4224</v>
      </c>
      <c r="G9910" s="5">
        <v>15</v>
      </c>
      <c r="H9910" s="5">
        <v>35.700000000000003</v>
      </c>
      <c r="I9910" s="5">
        <v>535.5</v>
      </c>
      <c r="J9910" s="5">
        <v>493690.00000000029</v>
      </c>
      <c r="K9910" s="3" t="str" cm="1">
        <f t="array" ref="K9910">_xlfn.LET(_xlpm.d,UPPER(TRIM(CLEAN(SUBSTITUTE(F9910,CHAR(160),"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11" spans="2:11" hidden="1" x14ac:dyDescent="0.25">
      <c r="B9911" s="20">
        <v>46028</v>
      </c>
      <c r="C9911" s="2" t="s">
        <v>1</v>
      </c>
      <c r="D9911" s="2" t="s">
        <v>2277</v>
      </c>
      <c r="E9911" s="2" t="s">
        <v>276</v>
      </c>
      <c r="F9911" s="2" t="s">
        <v>4224</v>
      </c>
      <c r="G9911" s="5">
        <v>6</v>
      </c>
      <c r="H9911" s="5">
        <v>35.700000000000003</v>
      </c>
      <c r="I9911" s="5">
        <v>214.2</v>
      </c>
      <c r="J9911" s="5">
        <v>493904.2000000003</v>
      </c>
      <c r="K9911" s="3" t="str" cm="1">
        <f t="array" ref="K9911">_xlfn.LET(_xlpm.d,UPPER(TRIM(CLEAN(SUBSTITUTE(F9911,CHAR(160),"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12" spans="2:11" hidden="1" x14ac:dyDescent="0.25">
      <c r="B9912" s="20">
        <v>46028</v>
      </c>
      <c r="C9912" s="2" t="s">
        <v>1</v>
      </c>
      <c r="D9912" s="2" t="s">
        <v>3388</v>
      </c>
      <c r="E9912" s="2" t="s">
        <v>214</v>
      </c>
      <c r="F9912" s="2" t="s">
        <v>4224</v>
      </c>
      <c r="G9912" s="5">
        <v>10</v>
      </c>
      <c r="H9912" s="5">
        <v>35.700000000000003</v>
      </c>
      <c r="I9912" s="5">
        <v>357</v>
      </c>
      <c r="J9912" s="5">
        <v>494261.2000000003</v>
      </c>
      <c r="K9912" s="3" t="str" cm="1">
        <f t="array" ref="K9912">_xlfn.LET(_xlpm.d,UPPER(TRIM(CLEAN(SUBSTITUTE(F9912,CHAR(160),"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13" spans="2:11" hidden="1" x14ac:dyDescent="0.25">
      <c r="B9913" s="20">
        <v>46028</v>
      </c>
      <c r="C9913" s="2" t="s">
        <v>1</v>
      </c>
      <c r="D9913" s="2" t="s">
        <v>1311</v>
      </c>
      <c r="E9913" s="2" t="s">
        <v>273</v>
      </c>
      <c r="F9913" s="2" t="s">
        <v>4224</v>
      </c>
      <c r="G9913" s="5">
        <v>20</v>
      </c>
      <c r="H9913" s="5">
        <v>35.700000000000003</v>
      </c>
      <c r="I9913" s="5">
        <v>714</v>
      </c>
      <c r="J9913" s="5">
        <v>494975.2000000003</v>
      </c>
      <c r="K9913" s="3" t="str" cm="1">
        <f t="array" ref="K9913">_xlfn.LET(_xlpm.d,UPPER(TRIM(CLEAN(SUBSTITUTE(F9913,CHAR(160),"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14" spans="2:11" hidden="1" x14ac:dyDescent="0.25">
      <c r="B9914" s="20">
        <v>46028</v>
      </c>
      <c r="C9914" s="2" t="s">
        <v>1</v>
      </c>
      <c r="D9914" s="2" t="s">
        <v>2279</v>
      </c>
      <c r="E9914" s="2" t="s">
        <v>50</v>
      </c>
      <c r="F9914" s="2" t="s">
        <v>4224</v>
      </c>
      <c r="G9914" s="5">
        <v>80</v>
      </c>
      <c r="H9914" s="5">
        <v>30.5</v>
      </c>
      <c r="I9914" s="5">
        <v>2440</v>
      </c>
      <c r="J9914" s="5">
        <v>497415.2000000003</v>
      </c>
      <c r="K9914" s="3" t="str" cm="1">
        <f t="array" ref="K9914">_xlfn.LET(_xlpm.d,UPPER(TRIM(CLEAN(SUBSTITUTE(F9914,CHAR(160),"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15" spans="2:11" hidden="1" x14ac:dyDescent="0.25">
      <c r="B9915" s="20">
        <v>46028</v>
      </c>
      <c r="C9915" s="2" t="s">
        <v>1</v>
      </c>
      <c r="D9915" s="2" t="s">
        <v>2280</v>
      </c>
      <c r="E9915" s="2" t="s">
        <v>61</v>
      </c>
      <c r="F9915" s="2" t="s">
        <v>4224</v>
      </c>
      <c r="G9915" s="5">
        <v>45</v>
      </c>
      <c r="H9915" s="5">
        <v>33.950000000000003</v>
      </c>
      <c r="I9915" s="5">
        <v>1527.75</v>
      </c>
      <c r="J9915" s="5">
        <v>498942.9500000003</v>
      </c>
      <c r="K9915" s="3" t="str" cm="1">
        <f t="array" ref="K9915">_xlfn.LET(_xlpm.d,UPPER(TRIM(CLEAN(SUBSTITUTE(F9915,CHAR(160),"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16" spans="2:11" hidden="1" x14ac:dyDescent="0.25">
      <c r="B9916" s="20">
        <v>46028</v>
      </c>
      <c r="C9916" s="2" t="s">
        <v>1</v>
      </c>
      <c r="D9916" s="2" t="s">
        <v>3392</v>
      </c>
      <c r="E9916" s="2" t="s">
        <v>6</v>
      </c>
      <c r="F9916" s="2" t="s">
        <v>4224</v>
      </c>
      <c r="G9916" s="5">
        <v>15</v>
      </c>
      <c r="H9916" s="5">
        <v>33.950000000000003</v>
      </c>
      <c r="I9916" s="5">
        <v>509.25</v>
      </c>
      <c r="J9916" s="5">
        <v>499452.2000000003</v>
      </c>
      <c r="K9916" s="3" t="str" cm="1">
        <f t="array" ref="K9916">_xlfn.LET(_xlpm.d,UPPER(TRIM(CLEAN(SUBSTITUTE(F9916,CHAR(160),"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17" spans="2:11" hidden="1" x14ac:dyDescent="0.25">
      <c r="B9917" s="20">
        <v>46030</v>
      </c>
      <c r="C9917" s="2" t="s">
        <v>1</v>
      </c>
      <c r="D9917" s="2" t="s">
        <v>1572</v>
      </c>
      <c r="E9917" s="2" t="s">
        <v>168</v>
      </c>
      <c r="F9917" s="2" t="s">
        <v>4224</v>
      </c>
      <c r="G9917" s="5">
        <v>10</v>
      </c>
      <c r="H9917" s="5">
        <v>35.700000000000003</v>
      </c>
      <c r="I9917" s="5">
        <v>357</v>
      </c>
      <c r="J9917" s="5">
        <v>499809.2000000003</v>
      </c>
      <c r="K9917" s="3" t="str" cm="1">
        <f t="array" ref="K9917">_xlfn.LET(_xlpm.d,UPPER(TRIM(CLEAN(SUBSTITUTE(F9917,CHAR(160),"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18" spans="2:11" hidden="1" x14ac:dyDescent="0.25">
      <c r="B9918" s="20">
        <v>46030</v>
      </c>
      <c r="C9918" s="2" t="s">
        <v>1</v>
      </c>
      <c r="D9918" s="2" t="s">
        <v>3902</v>
      </c>
      <c r="E9918" s="2" t="s">
        <v>120</v>
      </c>
      <c r="F9918" s="2" t="s">
        <v>4224</v>
      </c>
      <c r="G9918" s="5">
        <v>2</v>
      </c>
      <c r="H9918" s="5">
        <v>35.200000000000003</v>
      </c>
      <c r="I9918" s="5">
        <v>70.400000000000006</v>
      </c>
      <c r="J9918" s="5">
        <v>499879.60000000033</v>
      </c>
      <c r="K9918" s="3" t="str" cm="1">
        <f t="array" ref="K9918">_xlfn.LET(_xlpm.d,UPPER(TRIM(CLEAN(SUBSTITUTE(F9918,CHAR(160),"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19" spans="2:11" hidden="1" x14ac:dyDescent="0.25">
      <c r="B9919" s="20">
        <v>46030</v>
      </c>
      <c r="C9919" s="2" t="s">
        <v>1</v>
      </c>
      <c r="D9919" s="2" t="s">
        <v>4134</v>
      </c>
      <c r="E9919" s="2" t="s">
        <v>1701</v>
      </c>
      <c r="F9919" s="2" t="s">
        <v>4294</v>
      </c>
      <c r="G9919" s="5">
        <v>24</v>
      </c>
      <c r="H9919" s="5">
        <v>33.99</v>
      </c>
      <c r="I9919" s="5">
        <v>815.76</v>
      </c>
      <c r="J9919" s="5">
        <v>500695.36000000034</v>
      </c>
      <c r="K9919" s="3" t="str" cm="1">
        <f t="array" ref="K9919">_xlfn.LET(_xlpm.d,UPPER(TRIM(CLEAN(SUBSTITUTE(F9919,CHAR(160),"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20" spans="2:11" hidden="1" x14ac:dyDescent="0.25">
      <c r="B9920" s="20">
        <v>46031</v>
      </c>
      <c r="C9920" s="2" t="s">
        <v>1</v>
      </c>
      <c r="D9920" s="2" t="s">
        <v>1575</v>
      </c>
      <c r="E9920" s="2" t="s">
        <v>154</v>
      </c>
      <c r="F9920" s="2" t="s">
        <v>4224</v>
      </c>
      <c r="G9920" s="5">
        <v>50</v>
      </c>
      <c r="H9920" s="5">
        <v>35.700000000000003</v>
      </c>
      <c r="I9920" s="5">
        <v>1785</v>
      </c>
      <c r="J9920" s="5">
        <v>502480.36000000034</v>
      </c>
      <c r="K9920" s="3" t="str" cm="1">
        <f t="array" ref="K9920">_xlfn.LET(_xlpm.d,UPPER(TRIM(CLEAN(SUBSTITUTE(F9920,CHAR(160),"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21" spans="2:11" hidden="1" x14ac:dyDescent="0.25">
      <c r="B9921" s="20">
        <v>46031</v>
      </c>
      <c r="C9921" s="2" t="s">
        <v>1</v>
      </c>
      <c r="D9921" s="2" t="s">
        <v>3401</v>
      </c>
      <c r="E9921" s="2" t="s">
        <v>170</v>
      </c>
      <c r="F9921" s="2" t="s">
        <v>4224</v>
      </c>
      <c r="G9921" s="5">
        <v>15</v>
      </c>
      <c r="H9921" s="5">
        <v>33.950000000000003</v>
      </c>
      <c r="I9921" s="5">
        <v>509.25</v>
      </c>
      <c r="J9921" s="5">
        <v>502989.61000000034</v>
      </c>
      <c r="K9921" s="3" t="str" cm="1">
        <f t="array" ref="K9921">_xlfn.LET(_xlpm.d,UPPER(TRIM(CLEAN(SUBSTITUTE(F9921,CHAR(160),"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22" spans="2:11" hidden="1" x14ac:dyDescent="0.25">
      <c r="B9922" s="20">
        <v>46031</v>
      </c>
      <c r="C9922" s="2" t="s">
        <v>1</v>
      </c>
      <c r="D9922" s="2" t="s">
        <v>3401</v>
      </c>
      <c r="E9922" s="2" t="s">
        <v>170</v>
      </c>
      <c r="F9922" s="2" t="s">
        <v>4286</v>
      </c>
      <c r="G9922" s="5">
        <v>10</v>
      </c>
      <c r="H9922" s="5">
        <v>47.99</v>
      </c>
      <c r="I9922" s="5">
        <v>479.9</v>
      </c>
      <c r="J9922" s="5">
        <v>503469.51000000036</v>
      </c>
      <c r="K9922" s="3" t="str" cm="1">
        <f t="array" ref="K9922">_xlfn.LET(_xlpm.d,UPPER(TRIM(CLEAN(SUBSTITUTE(F9922,CHAR(160),"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923" spans="2:11" hidden="1" x14ac:dyDescent="0.25">
      <c r="B9923" s="20">
        <v>46032</v>
      </c>
      <c r="C9923" s="2" t="s">
        <v>1</v>
      </c>
      <c r="D9923" s="2" t="s">
        <v>390</v>
      </c>
      <c r="E9923" s="2" t="s">
        <v>243</v>
      </c>
      <c r="F9923" s="2" t="s">
        <v>4224</v>
      </c>
      <c r="G9923" s="5">
        <v>25</v>
      </c>
      <c r="H9923" s="5">
        <v>35.700000000000003</v>
      </c>
      <c r="I9923" s="5">
        <v>892.5</v>
      </c>
      <c r="J9923" s="5">
        <v>504362.01000000036</v>
      </c>
      <c r="K9923" s="3" t="str" cm="1">
        <f t="array" ref="K9923">_xlfn.LET(_xlpm.d,UPPER(TRIM(CLEAN(SUBSTITUTE(F9923,CHAR(160),"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24" spans="2:11" hidden="1" x14ac:dyDescent="0.25">
      <c r="B9924" s="20">
        <v>46032</v>
      </c>
      <c r="C9924" s="2" t="s">
        <v>1</v>
      </c>
      <c r="D9924" s="2" t="s">
        <v>391</v>
      </c>
      <c r="E9924" s="2" t="s">
        <v>195</v>
      </c>
      <c r="F9924" s="2" t="s">
        <v>4224</v>
      </c>
      <c r="G9924" s="5">
        <v>10</v>
      </c>
      <c r="H9924" s="5">
        <v>35.700000000000003</v>
      </c>
      <c r="I9924" s="5">
        <v>357</v>
      </c>
      <c r="J9924" s="5">
        <v>504719.01000000036</v>
      </c>
      <c r="K9924" s="3" t="str" cm="1">
        <f t="array" ref="K9924">_xlfn.LET(_xlpm.d,UPPER(TRIM(CLEAN(SUBSTITUTE(F9924,CHAR(160),"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25" spans="2:11" hidden="1" x14ac:dyDescent="0.25">
      <c r="B9925" s="20">
        <v>46032</v>
      </c>
      <c r="C9925" s="2" t="s">
        <v>1</v>
      </c>
      <c r="D9925" s="2" t="s">
        <v>392</v>
      </c>
      <c r="E9925" s="2" t="s">
        <v>241</v>
      </c>
      <c r="F9925" s="2" t="s">
        <v>4224</v>
      </c>
      <c r="G9925" s="5">
        <v>10</v>
      </c>
      <c r="H9925" s="5">
        <v>35.700000000000003</v>
      </c>
      <c r="I9925" s="5">
        <v>357</v>
      </c>
      <c r="J9925" s="5">
        <v>505076.01000000036</v>
      </c>
      <c r="K9925" s="3" t="str" cm="1">
        <f t="array" ref="K9925">_xlfn.LET(_xlpm.d,UPPER(TRIM(CLEAN(SUBSTITUTE(F9925,CHAR(160),"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26" spans="2:11" hidden="1" x14ac:dyDescent="0.25">
      <c r="B9926" s="20">
        <v>46032</v>
      </c>
      <c r="C9926" s="2" t="s">
        <v>1</v>
      </c>
      <c r="D9926" s="2" t="s">
        <v>393</v>
      </c>
      <c r="E9926" s="2" t="s">
        <v>43</v>
      </c>
      <c r="F9926" s="2" t="s">
        <v>4224</v>
      </c>
      <c r="G9926" s="5">
        <v>25</v>
      </c>
      <c r="H9926" s="5">
        <v>29.3</v>
      </c>
      <c r="I9926" s="5">
        <v>732.5</v>
      </c>
      <c r="J9926" s="5">
        <v>505808.51000000036</v>
      </c>
      <c r="K9926" s="3" t="str" cm="1">
        <f t="array" ref="K9926">_xlfn.LET(_xlpm.d,UPPER(TRIM(CLEAN(SUBSTITUTE(F9926,CHAR(160),"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27" spans="2:11" hidden="1" x14ac:dyDescent="0.25">
      <c r="B9927" s="20">
        <v>46032</v>
      </c>
      <c r="C9927" s="2" t="s">
        <v>1</v>
      </c>
      <c r="D9927" s="2" t="s">
        <v>2290</v>
      </c>
      <c r="E9927" s="2" t="s">
        <v>279</v>
      </c>
      <c r="F9927" s="2" t="s">
        <v>4224</v>
      </c>
      <c r="G9927" s="5">
        <v>9</v>
      </c>
      <c r="H9927" s="5">
        <v>48.75</v>
      </c>
      <c r="I9927" s="5">
        <v>438.75</v>
      </c>
      <c r="J9927" s="5">
        <v>506247.26000000036</v>
      </c>
      <c r="K9927" s="3" t="str" cm="1">
        <f t="array" ref="K9927">_xlfn.LET(_xlpm.d,UPPER(TRIM(CLEAN(SUBSTITUTE(F9927,CHAR(160),"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28" spans="2:11" hidden="1" x14ac:dyDescent="0.25">
      <c r="B9928" s="20">
        <v>46035</v>
      </c>
      <c r="C9928" s="2" t="s">
        <v>1</v>
      </c>
      <c r="D9928" s="2" t="s">
        <v>2292</v>
      </c>
      <c r="E9928" s="2" t="s">
        <v>78</v>
      </c>
      <c r="F9928" s="2" t="s">
        <v>4224</v>
      </c>
      <c r="G9928" s="5">
        <v>20</v>
      </c>
      <c r="H9928" s="5">
        <v>35.700000000000003</v>
      </c>
      <c r="I9928" s="5">
        <v>714</v>
      </c>
      <c r="J9928" s="5">
        <v>506961.26000000036</v>
      </c>
      <c r="K9928" s="3" t="str" cm="1">
        <f t="array" ref="K9928">_xlfn.LET(_xlpm.d,UPPER(TRIM(CLEAN(SUBSTITUTE(F9928,CHAR(160),"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29" spans="2:11" hidden="1" x14ac:dyDescent="0.25">
      <c r="B9929" s="20">
        <v>46035</v>
      </c>
      <c r="C9929" s="2" t="s">
        <v>1</v>
      </c>
      <c r="D9929" s="2" t="s">
        <v>2293</v>
      </c>
      <c r="E9929" s="2" t="s">
        <v>234</v>
      </c>
      <c r="F9929" s="2" t="s">
        <v>4224</v>
      </c>
      <c r="G9929" s="5">
        <v>30</v>
      </c>
      <c r="H9929" s="5">
        <v>35.700000000000003</v>
      </c>
      <c r="I9929" s="5">
        <v>1071</v>
      </c>
      <c r="J9929" s="5">
        <v>508032.26000000036</v>
      </c>
      <c r="K9929" s="3" t="str" cm="1">
        <f t="array" ref="K9929">_xlfn.LET(_xlpm.d,UPPER(TRIM(CLEAN(SUBSTITUTE(F9929,CHAR(160),"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30" spans="2:11" hidden="1" x14ac:dyDescent="0.25">
      <c r="B9930" s="20">
        <v>46035</v>
      </c>
      <c r="C9930" s="2" t="s">
        <v>1</v>
      </c>
      <c r="D9930" s="2" t="s">
        <v>2294</v>
      </c>
      <c r="E9930" s="2" t="s">
        <v>214</v>
      </c>
      <c r="F9930" s="2" t="s">
        <v>4224</v>
      </c>
      <c r="G9930" s="5">
        <v>8</v>
      </c>
      <c r="H9930" s="5">
        <v>35.700000000000003</v>
      </c>
      <c r="I9930" s="5">
        <v>285.60000000000002</v>
      </c>
      <c r="J9930" s="5">
        <v>508317.86000000034</v>
      </c>
      <c r="K9930" s="3" t="str" cm="1">
        <f t="array" ref="K9930">_xlfn.LET(_xlpm.d,UPPER(TRIM(CLEAN(SUBSTITUTE(F9930,CHAR(160),"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31" spans="2:11" hidden="1" x14ac:dyDescent="0.25">
      <c r="B9931" s="20">
        <v>46036</v>
      </c>
      <c r="C9931" s="2" t="s">
        <v>1</v>
      </c>
      <c r="D9931" s="2" t="s">
        <v>1193</v>
      </c>
      <c r="E9931" s="2" t="s">
        <v>141</v>
      </c>
      <c r="F9931" s="2" t="s">
        <v>4224</v>
      </c>
      <c r="G9931" s="5">
        <v>15</v>
      </c>
      <c r="H9931" s="5">
        <v>35.700000000000003</v>
      </c>
      <c r="I9931" s="5">
        <v>535.5</v>
      </c>
      <c r="J9931" s="5">
        <v>508853.36000000034</v>
      </c>
      <c r="K9931" s="3" t="str" cm="1">
        <f t="array" ref="K9931">_xlfn.LET(_xlpm.d,UPPER(TRIM(CLEAN(SUBSTITUTE(F9931,CHAR(160),"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32" spans="2:11" hidden="1" x14ac:dyDescent="0.25">
      <c r="B9932" s="20">
        <v>46036</v>
      </c>
      <c r="C9932" s="2" t="s">
        <v>1</v>
      </c>
      <c r="D9932" s="2" t="s">
        <v>1194</v>
      </c>
      <c r="E9932" s="2" t="s">
        <v>189</v>
      </c>
      <c r="F9932" s="2" t="s">
        <v>4224</v>
      </c>
      <c r="G9932" s="5">
        <v>10</v>
      </c>
      <c r="H9932" s="5">
        <v>35.700000000000003</v>
      </c>
      <c r="I9932" s="5">
        <v>357</v>
      </c>
      <c r="J9932" s="5">
        <v>509210.36000000034</v>
      </c>
      <c r="K9932" s="3" t="str" cm="1">
        <f t="array" ref="K9932">_xlfn.LET(_xlpm.d,UPPER(TRIM(CLEAN(SUBSTITUTE(F9932,CHAR(160),"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33" spans="2:11" hidden="1" x14ac:dyDescent="0.25">
      <c r="B9933" s="20">
        <v>46036</v>
      </c>
      <c r="C9933" s="2" t="s">
        <v>1</v>
      </c>
      <c r="D9933" s="2" t="s">
        <v>2295</v>
      </c>
      <c r="E9933" s="2" t="s">
        <v>1634</v>
      </c>
      <c r="F9933" s="2" t="s">
        <v>4224</v>
      </c>
      <c r="G9933" s="5">
        <v>10</v>
      </c>
      <c r="H9933" s="5">
        <v>33.99</v>
      </c>
      <c r="I9933" s="5">
        <v>339.9</v>
      </c>
      <c r="J9933" s="5">
        <v>509550.26000000036</v>
      </c>
      <c r="K9933" s="3" t="str" cm="1">
        <f t="array" ref="K9933">_xlfn.LET(_xlpm.d,UPPER(TRIM(CLEAN(SUBSTITUTE(F9933,CHAR(160),"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34" spans="2:11" hidden="1" x14ac:dyDescent="0.25">
      <c r="B9934" s="20">
        <v>46037</v>
      </c>
      <c r="C9934" s="2" t="s">
        <v>1</v>
      </c>
      <c r="D9934" s="2" t="s">
        <v>2296</v>
      </c>
      <c r="E9934" s="2" t="s">
        <v>135</v>
      </c>
      <c r="F9934" s="2" t="s">
        <v>4224</v>
      </c>
      <c r="G9934" s="5">
        <v>15</v>
      </c>
      <c r="H9934" s="5">
        <v>35.700000000000003</v>
      </c>
      <c r="I9934" s="5">
        <v>535.5</v>
      </c>
      <c r="J9934" s="5">
        <v>510085.76000000036</v>
      </c>
      <c r="K9934" s="3" t="str" cm="1">
        <f t="array" ref="K9934">_xlfn.LET(_xlpm.d,UPPER(TRIM(CLEAN(SUBSTITUTE(F9934,CHAR(160),"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35" spans="2:11" hidden="1" x14ac:dyDescent="0.25">
      <c r="B9935" s="20">
        <v>46038</v>
      </c>
      <c r="C9935" s="2" t="s">
        <v>1</v>
      </c>
      <c r="D9935" s="2" t="s">
        <v>394</v>
      </c>
      <c r="E9935" s="2" t="s">
        <v>195</v>
      </c>
      <c r="F9935" s="2" t="s">
        <v>4224</v>
      </c>
      <c r="G9935" s="5">
        <v>10</v>
      </c>
      <c r="H9935" s="5">
        <v>35.700000000000003</v>
      </c>
      <c r="I9935" s="5">
        <v>357</v>
      </c>
      <c r="J9935" s="5">
        <v>510442.76000000036</v>
      </c>
      <c r="K9935" s="3" t="str" cm="1">
        <f t="array" ref="K9935">_xlfn.LET(_xlpm.d,UPPER(TRIM(CLEAN(SUBSTITUTE(F9935,CHAR(160),"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36" spans="2:11" hidden="1" x14ac:dyDescent="0.25">
      <c r="B9936" s="20">
        <v>46038</v>
      </c>
      <c r="C9936" s="2" t="s">
        <v>1</v>
      </c>
      <c r="D9936" s="2" t="s">
        <v>4295</v>
      </c>
      <c r="E9936" s="2" t="s">
        <v>110</v>
      </c>
      <c r="F9936" s="2" t="s">
        <v>4224</v>
      </c>
      <c r="G9936" s="5">
        <v>1</v>
      </c>
      <c r="H9936" s="5">
        <v>33.950000000000003</v>
      </c>
      <c r="I9936" s="5">
        <v>33.950000000000003</v>
      </c>
      <c r="J9936" s="5">
        <v>510476.71000000037</v>
      </c>
      <c r="K9936" s="3" t="str" cm="1">
        <f t="array" ref="K9936">_xlfn.LET(_xlpm.d,UPPER(TRIM(CLEAN(SUBSTITUTE(F9936,CHAR(160),"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37" spans="2:11" hidden="1" x14ac:dyDescent="0.25">
      <c r="B9937" s="20">
        <v>46038</v>
      </c>
      <c r="C9937" s="2" t="s">
        <v>1</v>
      </c>
      <c r="D9937" s="2" t="s">
        <v>3425</v>
      </c>
      <c r="E9937" s="2" t="s">
        <v>170</v>
      </c>
      <c r="F9937" s="2" t="s">
        <v>4224</v>
      </c>
      <c r="G9937" s="5">
        <v>20</v>
      </c>
      <c r="H9937" s="5">
        <v>33.950000000000003</v>
      </c>
      <c r="I9937" s="5">
        <v>679</v>
      </c>
      <c r="J9937" s="5">
        <v>511155.71000000037</v>
      </c>
      <c r="K9937" s="3" t="str" cm="1">
        <f t="array" ref="K9937">_xlfn.LET(_xlpm.d,UPPER(TRIM(CLEAN(SUBSTITUTE(F9937,CHAR(160),"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38" spans="2:11" hidden="1" x14ac:dyDescent="0.25">
      <c r="B9938" s="20">
        <v>46038</v>
      </c>
      <c r="C9938" s="2" t="s">
        <v>1</v>
      </c>
      <c r="D9938" s="2" t="s">
        <v>3598</v>
      </c>
      <c r="E9938" s="2" t="s">
        <v>835</v>
      </c>
      <c r="F9938" s="2" t="s">
        <v>4286</v>
      </c>
      <c r="G9938" s="5">
        <v>22</v>
      </c>
      <c r="H9938" s="5">
        <v>47.99</v>
      </c>
      <c r="I9938" s="5">
        <v>1055.78</v>
      </c>
      <c r="J9938" s="5">
        <v>512211.4900000004</v>
      </c>
      <c r="K9938" s="3" t="str" cm="1">
        <f t="array" ref="K9938">_xlfn.LET(_xlpm.d,UPPER(TRIM(CLEAN(SUBSTITUTE(F9938,CHAR(160),"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9939" spans="2:11" hidden="1" x14ac:dyDescent="0.25">
      <c r="B9939" s="20">
        <v>46042</v>
      </c>
      <c r="C9939" s="2" t="s">
        <v>1</v>
      </c>
      <c r="D9939" s="2" t="s">
        <v>1480</v>
      </c>
      <c r="E9939" s="2" t="s">
        <v>162</v>
      </c>
      <c r="F9939" s="2" t="s">
        <v>4224</v>
      </c>
      <c r="G9939" s="5">
        <v>25</v>
      </c>
      <c r="H9939" s="5">
        <v>35.700000000000003</v>
      </c>
      <c r="I9939" s="5">
        <v>892.5</v>
      </c>
      <c r="J9939" s="5">
        <v>513103.9900000004</v>
      </c>
      <c r="K9939" s="3" t="str" cm="1">
        <f t="array" ref="K9939">_xlfn.LET(_xlpm.d,UPPER(TRIM(CLEAN(SUBSTITUTE(F9939,CHAR(160),"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40" spans="2:11" hidden="1" x14ac:dyDescent="0.25">
      <c r="B9940" s="20">
        <v>46042</v>
      </c>
      <c r="C9940" s="2" t="s">
        <v>1</v>
      </c>
      <c r="D9940" s="2" t="s">
        <v>396</v>
      </c>
      <c r="E9940" s="2" t="s">
        <v>143</v>
      </c>
      <c r="F9940" s="2" t="s">
        <v>4224</v>
      </c>
      <c r="G9940" s="5">
        <v>15</v>
      </c>
      <c r="H9940" s="5">
        <v>35.700000000000003</v>
      </c>
      <c r="I9940" s="5">
        <v>535.5</v>
      </c>
      <c r="J9940" s="5">
        <v>513639.4900000004</v>
      </c>
      <c r="K9940" s="3" t="str" cm="1">
        <f t="array" ref="K9940">_xlfn.LET(_xlpm.d,UPPER(TRIM(CLEAN(SUBSTITUTE(F9940,CHAR(160),"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41" spans="2:11" hidden="1" x14ac:dyDescent="0.25">
      <c r="B9941" s="20">
        <v>46042</v>
      </c>
      <c r="C9941" s="2" t="s">
        <v>1</v>
      </c>
      <c r="D9941" s="2" t="s">
        <v>2303</v>
      </c>
      <c r="E9941" s="2" t="s">
        <v>50</v>
      </c>
      <c r="F9941" s="2" t="s">
        <v>4224</v>
      </c>
      <c r="G9941" s="5">
        <v>50</v>
      </c>
      <c r="H9941" s="5">
        <v>30.5</v>
      </c>
      <c r="I9941" s="5">
        <v>1525</v>
      </c>
      <c r="J9941" s="5">
        <v>515164.4900000004</v>
      </c>
      <c r="K9941" s="3" t="str" cm="1">
        <f t="array" ref="K9941">_xlfn.LET(_xlpm.d,UPPER(TRIM(CLEAN(SUBSTITUTE(F9941,CHAR(160),"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42" spans="2:11" hidden="1" x14ac:dyDescent="0.25">
      <c r="B9942" s="20">
        <v>46043</v>
      </c>
      <c r="C9942" s="2" t="s">
        <v>1</v>
      </c>
      <c r="D9942" s="2" t="s">
        <v>2310</v>
      </c>
      <c r="E9942" s="2" t="s">
        <v>176</v>
      </c>
      <c r="F9942" s="2" t="s">
        <v>4224</v>
      </c>
      <c r="G9942" s="5">
        <v>28</v>
      </c>
      <c r="H9942" s="5">
        <v>33.950000000000003</v>
      </c>
      <c r="I9942" s="5">
        <v>950.6</v>
      </c>
      <c r="J9942" s="5">
        <v>516115.09000000037</v>
      </c>
      <c r="K9942" s="3" t="str" cm="1">
        <f t="array" ref="K9942">_xlfn.LET(_xlpm.d,UPPER(TRIM(CLEAN(SUBSTITUTE(F9942,CHAR(160),"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43" spans="2:11" hidden="1" x14ac:dyDescent="0.25">
      <c r="B9943" s="20">
        <v>46043</v>
      </c>
      <c r="C9943" s="2" t="s">
        <v>1</v>
      </c>
      <c r="D9943" s="2" t="s">
        <v>2311</v>
      </c>
      <c r="E9943" s="2" t="s">
        <v>61</v>
      </c>
      <c r="F9943" s="2" t="s">
        <v>4224</v>
      </c>
      <c r="G9943" s="5">
        <v>28</v>
      </c>
      <c r="H9943" s="5">
        <v>33.950000000000003</v>
      </c>
      <c r="I9943" s="5">
        <v>950.6</v>
      </c>
      <c r="J9943" s="5">
        <v>517065.69000000035</v>
      </c>
      <c r="K9943" s="3" t="str" cm="1">
        <f t="array" ref="K9943">_xlfn.LET(_xlpm.d,UPPER(TRIM(CLEAN(SUBSTITUTE(F9943,CHAR(160),"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44" spans="2:11" hidden="1" x14ac:dyDescent="0.25">
      <c r="B9944" s="20">
        <v>46043</v>
      </c>
      <c r="C9944" s="2" t="s">
        <v>1</v>
      </c>
      <c r="D9944" s="2" t="s">
        <v>3430</v>
      </c>
      <c r="E9944" s="2" t="s">
        <v>307</v>
      </c>
      <c r="F9944" s="2" t="s">
        <v>4224</v>
      </c>
      <c r="G9944" s="5">
        <v>30</v>
      </c>
      <c r="H9944" s="5">
        <v>48.75</v>
      </c>
      <c r="I9944" s="5">
        <v>1462.5</v>
      </c>
      <c r="J9944" s="5">
        <v>518528.19000000035</v>
      </c>
      <c r="K9944" s="3" t="str" cm="1">
        <f t="array" ref="K9944">_xlfn.LET(_xlpm.d,UPPER(TRIM(CLEAN(SUBSTITUTE(F9944,CHAR(160),"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45" spans="2:11" hidden="1" x14ac:dyDescent="0.25">
      <c r="B9945" s="20">
        <v>46044</v>
      </c>
      <c r="C9945" s="2" t="s">
        <v>1</v>
      </c>
      <c r="D9945" s="2" t="s">
        <v>1601</v>
      </c>
      <c r="E9945" s="2" t="s">
        <v>180</v>
      </c>
      <c r="F9945" s="2" t="s">
        <v>4224</v>
      </c>
      <c r="G9945" s="5">
        <v>8</v>
      </c>
      <c r="H9945" s="5">
        <v>35.700000000000003</v>
      </c>
      <c r="I9945" s="5">
        <v>285.60000000000002</v>
      </c>
      <c r="J9945" s="5">
        <v>518813.79000000033</v>
      </c>
      <c r="K9945" s="3" t="str" cm="1">
        <f t="array" ref="K9945">_xlfn.LET(_xlpm.d,UPPER(TRIM(CLEAN(SUBSTITUTE(F9945,CHAR(160),"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46" spans="2:11" hidden="1" x14ac:dyDescent="0.25">
      <c r="B9946" s="20">
        <v>46044</v>
      </c>
      <c r="C9946" s="2" t="s">
        <v>1</v>
      </c>
      <c r="D9946" s="2" t="s">
        <v>3431</v>
      </c>
      <c r="E9946" s="2" t="s">
        <v>3</v>
      </c>
      <c r="F9946" s="2" t="s">
        <v>4224</v>
      </c>
      <c r="G9946" s="5">
        <v>2</v>
      </c>
      <c r="H9946" s="5">
        <v>33.950000000000003</v>
      </c>
      <c r="I9946" s="5">
        <v>67.900000000000006</v>
      </c>
      <c r="J9946" s="5">
        <v>518881.69000000035</v>
      </c>
      <c r="K9946" s="3" t="str" cm="1">
        <f t="array" ref="K9946">_xlfn.LET(_xlpm.d,UPPER(TRIM(CLEAN(SUBSTITUTE(F9946,CHAR(160),"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47" spans="2:11" hidden="1" x14ac:dyDescent="0.25">
      <c r="B9947" s="20">
        <v>46044</v>
      </c>
      <c r="C9947" s="2" t="s">
        <v>1</v>
      </c>
      <c r="D9947" s="2" t="s">
        <v>2314</v>
      </c>
      <c r="E9947" s="2" t="s">
        <v>305</v>
      </c>
      <c r="F9947" s="2" t="s">
        <v>4224</v>
      </c>
      <c r="G9947" s="5">
        <v>30</v>
      </c>
      <c r="H9947" s="5">
        <v>35.700000000000003</v>
      </c>
      <c r="I9947" s="5">
        <v>1071</v>
      </c>
      <c r="J9947" s="5">
        <v>519952.69000000035</v>
      </c>
      <c r="K9947" s="3" t="str" cm="1">
        <f t="array" ref="K9947">_xlfn.LET(_xlpm.d,UPPER(TRIM(CLEAN(SUBSTITUTE(F9947,CHAR(160),"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48" spans="2:11" hidden="1" x14ac:dyDescent="0.25">
      <c r="B9948" s="20">
        <v>46045</v>
      </c>
      <c r="C9948" s="2" t="s">
        <v>1</v>
      </c>
      <c r="D9948" s="2" t="s">
        <v>2317</v>
      </c>
      <c r="E9948" s="2" t="s">
        <v>195</v>
      </c>
      <c r="F9948" s="2" t="s">
        <v>4224</v>
      </c>
      <c r="G9948" s="5">
        <v>15</v>
      </c>
      <c r="H9948" s="5">
        <v>35.700000000000003</v>
      </c>
      <c r="I9948" s="5">
        <v>535.5</v>
      </c>
      <c r="J9948" s="5">
        <v>520488.19000000035</v>
      </c>
      <c r="K9948" s="3" t="str" cm="1">
        <f t="array" ref="K9948">_xlfn.LET(_xlpm.d,UPPER(TRIM(CLEAN(SUBSTITUTE(F9948,CHAR(160),"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49" spans="2:11" hidden="1" x14ac:dyDescent="0.25">
      <c r="B9949" s="20">
        <v>46049</v>
      </c>
      <c r="C9949" s="2" t="s">
        <v>1</v>
      </c>
      <c r="D9949" s="2" t="s">
        <v>3439</v>
      </c>
      <c r="E9949" s="2" t="s">
        <v>143</v>
      </c>
      <c r="F9949" s="2" t="s">
        <v>4224</v>
      </c>
      <c r="G9949" s="5">
        <v>15</v>
      </c>
      <c r="H9949" s="5">
        <v>35.700000000000003</v>
      </c>
      <c r="I9949" s="5">
        <v>535.5</v>
      </c>
      <c r="J9949" s="5">
        <v>521023.69000000035</v>
      </c>
      <c r="K9949" s="3" t="str" cm="1">
        <f t="array" ref="K9949">_xlfn.LET(_xlpm.d,UPPER(TRIM(CLEAN(SUBSTITUTE(F9949,CHAR(160),"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50" spans="2:11" hidden="1" x14ac:dyDescent="0.25">
      <c r="B9950" s="20">
        <v>46049</v>
      </c>
      <c r="C9950" s="2" t="s">
        <v>1</v>
      </c>
      <c r="D9950" s="2" t="s">
        <v>2323</v>
      </c>
      <c r="E9950" s="2" t="s">
        <v>276</v>
      </c>
      <c r="F9950" s="2" t="s">
        <v>4224</v>
      </c>
      <c r="G9950" s="5">
        <v>10</v>
      </c>
      <c r="H9950" s="5">
        <v>35.700000000000003</v>
      </c>
      <c r="I9950" s="5">
        <v>357</v>
      </c>
      <c r="J9950" s="5">
        <v>521380.69000000035</v>
      </c>
      <c r="K9950" s="3" t="str" cm="1">
        <f t="array" ref="K9950">_xlfn.LET(_xlpm.d,UPPER(TRIM(CLEAN(SUBSTITUTE(F9950,CHAR(160),"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51" spans="2:11" hidden="1" x14ac:dyDescent="0.25">
      <c r="B9951" s="20">
        <v>46049</v>
      </c>
      <c r="C9951" s="2" t="s">
        <v>1</v>
      </c>
      <c r="D9951" s="2" t="s">
        <v>1483</v>
      </c>
      <c r="E9951" s="2" t="s">
        <v>261</v>
      </c>
      <c r="F9951" s="2" t="s">
        <v>4224</v>
      </c>
      <c r="G9951" s="5">
        <v>25</v>
      </c>
      <c r="H9951" s="5">
        <v>35.700000000000003</v>
      </c>
      <c r="I9951" s="5">
        <v>892.5</v>
      </c>
      <c r="J9951" s="5">
        <v>522273.19000000035</v>
      </c>
      <c r="K9951" s="3" t="str" cm="1">
        <f t="array" ref="K9951">_xlfn.LET(_xlpm.d,UPPER(TRIM(CLEAN(SUBSTITUTE(F9951,CHAR(160),"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52" spans="2:11" hidden="1" x14ac:dyDescent="0.25">
      <c r="B9952" s="20">
        <v>46050</v>
      </c>
      <c r="C9952" s="2" t="s">
        <v>1</v>
      </c>
      <c r="D9952" s="2" t="s">
        <v>2324</v>
      </c>
      <c r="E9952" s="2" t="s">
        <v>50</v>
      </c>
      <c r="F9952" s="2" t="s">
        <v>4224</v>
      </c>
      <c r="G9952" s="5">
        <v>80</v>
      </c>
      <c r="H9952" s="5">
        <v>30.5</v>
      </c>
      <c r="I9952" s="5">
        <v>2440</v>
      </c>
      <c r="J9952" s="5">
        <v>524713.19000000041</v>
      </c>
      <c r="K9952" s="3" t="str" cm="1">
        <f t="array" ref="K9952">_xlfn.LET(_xlpm.d,UPPER(TRIM(CLEAN(SUBSTITUTE(F9952,CHAR(160),"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53" spans="2:11" hidden="1" x14ac:dyDescent="0.25">
      <c r="B9953" s="20">
        <v>46050</v>
      </c>
      <c r="C9953" s="2" t="s">
        <v>1</v>
      </c>
      <c r="D9953" s="2" t="s">
        <v>2327</v>
      </c>
      <c r="E9953" s="2" t="s">
        <v>1634</v>
      </c>
      <c r="F9953" s="2" t="s">
        <v>4224</v>
      </c>
      <c r="G9953" s="5">
        <v>6</v>
      </c>
      <c r="H9953" s="5">
        <v>33.99</v>
      </c>
      <c r="I9953" s="5">
        <v>203.94</v>
      </c>
      <c r="J9953" s="5">
        <v>524917.13000000035</v>
      </c>
      <c r="K9953" s="3" t="str" cm="1">
        <f t="array" ref="K9953">_xlfn.LET(_xlpm.d,UPPER(TRIM(CLEAN(SUBSTITUTE(F9953,CHAR(160),"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54" spans="2:11" hidden="1" x14ac:dyDescent="0.25">
      <c r="B9954" s="20">
        <v>46050</v>
      </c>
      <c r="C9954" s="2" t="s">
        <v>1</v>
      </c>
      <c r="D9954" s="2" t="s">
        <v>3441</v>
      </c>
      <c r="E9954" s="2" t="s">
        <v>73</v>
      </c>
      <c r="F9954" s="2" t="s">
        <v>4224</v>
      </c>
      <c r="G9954" s="5">
        <v>3</v>
      </c>
      <c r="H9954" s="5">
        <v>47.99</v>
      </c>
      <c r="I9954" s="5">
        <v>143.97</v>
      </c>
      <c r="J9954" s="5">
        <v>525061.10000000033</v>
      </c>
      <c r="K9954" s="3" t="str" cm="1">
        <f t="array" ref="K9954">_xlfn.LET(_xlpm.d,UPPER(TRIM(CLEAN(SUBSTITUTE(F9954,CHAR(160),"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55" spans="2:11" hidden="1" x14ac:dyDescent="0.25">
      <c r="B9955" s="20">
        <v>46051</v>
      </c>
      <c r="C9955" s="2" t="s">
        <v>1</v>
      </c>
      <c r="D9955" s="2" t="s">
        <v>1327</v>
      </c>
      <c r="E9955" s="2" t="s">
        <v>168</v>
      </c>
      <c r="F9955" s="2" t="s">
        <v>4224</v>
      </c>
      <c r="G9955" s="5">
        <v>13</v>
      </c>
      <c r="H9955" s="5">
        <v>35.700000000000003</v>
      </c>
      <c r="I9955" s="5">
        <v>464.1</v>
      </c>
      <c r="J9955" s="5">
        <v>525525.2000000003</v>
      </c>
      <c r="K9955" s="3" t="str" cm="1">
        <f t="array" ref="K9955">_xlfn.LET(_xlpm.d,UPPER(TRIM(CLEAN(SUBSTITUTE(F9955,CHAR(160),"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56" spans="2:11" hidden="1" x14ac:dyDescent="0.25">
      <c r="B9956" s="20">
        <v>46051</v>
      </c>
      <c r="C9956" s="2" t="s">
        <v>1</v>
      </c>
      <c r="D9956" s="2" t="s">
        <v>1485</v>
      </c>
      <c r="E9956" s="2" t="s">
        <v>135</v>
      </c>
      <c r="F9956" s="2" t="s">
        <v>4224</v>
      </c>
      <c r="G9956" s="5">
        <v>12</v>
      </c>
      <c r="H9956" s="5">
        <v>35.700000000000003</v>
      </c>
      <c r="I9956" s="5">
        <v>428.4</v>
      </c>
      <c r="J9956" s="5">
        <v>525953.60000000033</v>
      </c>
      <c r="K9956" s="3" t="str" cm="1">
        <f t="array" ref="K9956">_xlfn.LET(_xlpm.d,UPPER(TRIM(CLEAN(SUBSTITUTE(F9956,CHAR(160),"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57" spans="2:11" hidden="1" x14ac:dyDescent="0.25">
      <c r="B9957" s="20">
        <v>46051</v>
      </c>
      <c r="C9957" s="2" t="s">
        <v>1</v>
      </c>
      <c r="D9957" s="2" t="s">
        <v>2331</v>
      </c>
      <c r="E9957" s="2" t="s">
        <v>268</v>
      </c>
      <c r="F9957" s="2" t="s">
        <v>4224</v>
      </c>
      <c r="G9957" s="5">
        <v>15</v>
      </c>
      <c r="H9957" s="5">
        <v>35.700000000000003</v>
      </c>
      <c r="I9957" s="5">
        <v>535.5</v>
      </c>
      <c r="J9957" s="5">
        <v>526489.10000000033</v>
      </c>
      <c r="K9957" s="3" t="str" cm="1">
        <f t="array" ref="K9957">_xlfn.LET(_xlpm.d,UPPER(TRIM(CLEAN(SUBSTITUTE(F9957,CHAR(160),"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58" spans="2:11" hidden="1" x14ac:dyDescent="0.25">
      <c r="B9958" s="20">
        <v>46051</v>
      </c>
      <c r="C9958" s="2" t="s">
        <v>1</v>
      </c>
      <c r="D9958" s="2" t="s">
        <v>3443</v>
      </c>
      <c r="E9958" s="2" t="s">
        <v>120</v>
      </c>
      <c r="F9958" s="2" t="s">
        <v>4224</v>
      </c>
      <c r="G9958" s="5">
        <v>2</v>
      </c>
      <c r="H9958" s="5">
        <v>35.200000000000003</v>
      </c>
      <c r="I9958" s="5">
        <v>70.400000000000006</v>
      </c>
      <c r="J9958" s="5">
        <v>526559.50000000035</v>
      </c>
      <c r="K9958" s="3" t="str" cm="1">
        <f t="array" ref="K9958">_xlfn.LET(_xlpm.d,UPPER(TRIM(CLEAN(SUBSTITUTE(F9958,CHAR(160),"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59" spans="2:11" hidden="1" x14ac:dyDescent="0.25">
      <c r="B9959" s="20">
        <v>46052</v>
      </c>
      <c r="C9959" s="2" t="s">
        <v>1</v>
      </c>
      <c r="D9959" s="2" t="s">
        <v>3447</v>
      </c>
      <c r="E9959" s="2" t="s">
        <v>234</v>
      </c>
      <c r="F9959" s="2" t="s">
        <v>4224</v>
      </c>
      <c r="G9959" s="5">
        <v>10</v>
      </c>
      <c r="H9959" s="5">
        <v>35.700000000000003</v>
      </c>
      <c r="I9959" s="5">
        <v>357</v>
      </c>
      <c r="J9959" s="5">
        <v>526916.50000000035</v>
      </c>
      <c r="K9959" s="3" t="str" cm="1">
        <f t="array" ref="K9959">_xlfn.LET(_xlpm.d,UPPER(TRIM(CLEAN(SUBSTITUTE(F9959,CHAR(160),"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60" spans="2:11" hidden="1" x14ac:dyDescent="0.25">
      <c r="B9960" s="20">
        <v>46052</v>
      </c>
      <c r="C9960" s="2" t="s">
        <v>1</v>
      </c>
      <c r="D9960" s="2" t="s">
        <v>3449</v>
      </c>
      <c r="E9960" s="2" t="s">
        <v>286</v>
      </c>
      <c r="F9960" s="2" t="s">
        <v>4224</v>
      </c>
      <c r="G9960" s="5">
        <v>15</v>
      </c>
      <c r="H9960" s="5">
        <v>35.700000000000003</v>
      </c>
      <c r="I9960" s="5">
        <v>535.5</v>
      </c>
      <c r="J9960" s="5">
        <v>527452.00000000035</v>
      </c>
      <c r="K9960" s="3" t="str" cm="1">
        <f t="array" ref="K9960">_xlfn.LET(_xlpm.d,UPPER(TRIM(CLEAN(SUBSTITUTE(F9960,CHAR(160),"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61" spans="2:11" hidden="1" x14ac:dyDescent="0.25">
      <c r="B9961" s="20">
        <v>46052</v>
      </c>
      <c r="C9961" s="2" t="s">
        <v>1</v>
      </c>
      <c r="D9961" s="2" t="s">
        <v>2333</v>
      </c>
      <c r="E9961" s="2" t="s">
        <v>485</v>
      </c>
      <c r="F9961" s="2" t="s">
        <v>4224</v>
      </c>
      <c r="G9961" s="5">
        <v>10</v>
      </c>
      <c r="H9961" s="5">
        <v>33.99</v>
      </c>
      <c r="I9961" s="5">
        <v>339.9</v>
      </c>
      <c r="J9961" s="5">
        <v>527791.90000000037</v>
      </c>
      <c r="K9961" s="3" t="str" cm="1">
        <f t="array" ref="K9961">_xlfn.LET(_xlpm.d,UPPER(TRIM(CLEAN(SUBSTITUTE(F9961,CHAR(160),"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62" spans="2:11" hidden="1" x14ac:dyDescent="0.25">
      <c r="B9962" s="20">
        <v>46052</v>
      </c>
      <c r="C9962" s="2" t="s">
        <v>1</v>
      </c>
      <c r="D9962" s="2" t="s">
        <v>2335</v>
      </c>
      <c r="E9962" s="2" t="s">
        <v>61</v>
      </c>
      <c r="F9962" s="2" t="s">
        <v>4224</v>
      </c>
      <c r="G9962" s="5">
        <v>34</v>
      </c>
      <c r="H9962" s="5">
        <v>33.950000000000003</v>
      </c>
      <c r="I9962" s="5">
        <v>1154.3</v>
      </c>
      <c r="J9962" s="5">
        <v>528946.20000000042</v>
      </c>
      <c r="K9962" s="3" t="str" cm="1">
        <f t="array" ref="K9962">_xlfn.LET(_xlpm.d,UPPER(TRIM(CLEAN(SUBSTITUTE(F9962,CHAR(160),"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63" spans="2:11" hidden="1" x14ac:dyDescent="0.25">
      <c r="B9963" s="20">
        <v>46052</v>
      </c>
      <c r="C9963" s="2" t="s">
        <v>1</v>
      </c>
      <c r="D9963" s="2" t="s">
        <v>3911</v>
      </c>
      <c r="E9963" s="2" t="s">
        <v>835</v>
      </c>
      <c r="F9963" s="2" t="s">
        <v>4224</v>
      </c>
      <c r="G9963" s="5">
        <v>6</v>
      </c>
      <c r="H9963" s="5">
        <v>33.950000000000003</v>
      </c>
      <c r="I9963" s="5">
        <v>203.7</v>
      </c>
      <c r="J9963" s="5">
        <v>529149.90000000037</v>
      </c>
      <c r="K9963" s="3" t="str" cm="1">
        <f t="array" ref="K9963">_xlfn.LET(_xlpm.d,UPPER(TRIM(CLEAN(SUBSTITUTE(F9963,CHAR(160),"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64" spans="2:11" hidden="1" x14ac:dyDescent="0.25">
      <c r="B9964" s="20">
        <v>46053</v>
      </c>
      <c r="C9964" s="2" t="s">
        <v>1</v>
      </c>
      <c r="D9964" s="2" t="s">
        <v>2336</v>
      </c>
      <c r="E9964" s="2" t="s">
        <v>43</v>
      </c>
      <c r="F9964" s="2" t="s">
        <v>4224</v>
      </c>
      <c r="G9964" s="5">
        <v>20</v>
      </c>
      <c r="H9964" s="5">
        <v>29.3</v>
      </c>
      <c r="I9964" s="5">
        <v>586</v>
      </c>
      <c r="J9964" s="5">
        <v>529735.90000000037</v>
      </c>
      <c r="K9964" s="3" t="str" cm="1">
        <f t="array" ref="K9964">_xlfn.LET(_xlpm.d,UPPER(TRIM(CLEAN(SUBSTITUTE(F9964,CHAR(160),"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65" spans="2:11" hidden="1" x14ac:dyDescent="0.25">
      <c r="B9965" s="20">
        <v>46056</v>
      </c>
      <c r="C9965" s="2" t="s">
        <v>1</v>
      </c>
      <c r="D9965" s="2" t="s">
        <v>3455</v>
      </c>
      <c r="E9965" s="2" t="s">
        <v>162</v>
      </c>
      <c r="F9965" s="2" t="s">
        <v>4224</v>
      </c>
      <c r="G9965" s="5">
        <v>10</v>
      </c>
      <c r="H9965" s="5">
        <v>35.700000000000003</v>
      </c>
      <c r="I9965" s="5">
        <v>357</v>
      </c>
      <c r="J9965" s="5">
        <v>530092.90000000037</v>
      </c>
      <c r="K9965" s="3" t="str" cm="1">
        <f t="array" ref="K9965">_xlfn.LET(_xlpm.d,UPPER(TRIM(CLEAN(SUBSTITUTE(F9965,CHAR(160),"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66" spans="2:11" hidden="1" x14ac:dyDescent="0.25">
      <c r="B9966" s="20">
        <v>46056</v>
      </c>
      <c r="C9966" s="2" t="s">
        <v>1</v>
      </c>
      <c r="D9966" s="2" t="s">
        <v>1486</v>
      </c>
      <c r="E9966" s="2" t="s">
        <v>141</v>
      </c>
      <c r="F9966" s="2" t="s">
        <v>4224</v>
      </c>
      <c r="G9966" s="5">
        <v>30</v>
      </c>
      <c r="H9966" s="5">
        <v>35.700000000000003</v>
      </c>
      <c r="I9966" s="5">
        <v>1071</v>
      </c>
      <c r="J9966" s="5">
        <v>531163.90000000037</v>
      </c>
      <c r="K9966" s="3" t="str" cm="1">
        <f t="array" ref="K9966">_xlfn.LET(_xlpm.d,UPPER(TRIM(CLEAN(SUBSTITUTE(F9966,CHAR(160),"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67" spans="2:11" hidden="1" x14ac:dyDescent="0.25">
      <c r="B9967" s="20">
        <v>46056</v>
      </c>
      <c r="C9967" s="2" t="s">
        <v>1</v>
      </c>
      <c r="D9967" s="2" t="s">
        <v>1487</v>
      </c>
      <c r="E9967" s="2" t="s">
        <v>266</v>
      </c>
      <c r="F9967" s="2" t="s">
        <v>4224</v>
      </c>
      <c r="G9967" s="5">
        <v>30</v>
      </c>
      <c r="H9967" s="5">
        <v>35.700000000000003</v>
      </c>
      <c r="I9967" s="5">
        <v>1071</v>
      </c>
      <c r="J9967" s="5">
        <v>532234.90000000037</v>
      </c>
      <c r="K9967" s="3" t="str" cm="1">
        <f t="array" ref="K9967">_xlfn.LET(_xlpm.d,UPPER(TRIM(CLEAN(SUBSTITUTE(F9967,CHAR(160),"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68" spans="2:11" hidden="1" x14ac:dyDescent="0.25">
      <c r="B9968" s="20">
        <v>46056</v>
      </c>
      <c r="C9968" s="2" t="s">
        <v>1</v>
      </c>
      <c r="D9968" s="2" t="s">
        <v>1488</v>
      </c>
      <c r="E9968" s="2" t="s">
        <v>273</v>
      </c>
      <c r="F9968" s="2" t="s">
        <v>4224</v>
      </c>
      <c r="G9968" s="5">
        <v>40</v>
      </c>
      <c r="H9968" s="5">
        <v>35.700000000000003</v>
      </c>
      <c r="I9968" s="5">
        <v>1428</v>
      </c>
      <c r="J9968" s="5">
        <v>533662.90000000037</v>
      </c>
      <c r="K9968" s="3" t="str" cm="1">
        <f t="array" ref="K9968">_xlfn.LET(_xlpm.d,UPPER(TRIM(CLEAN(SUBSTITUTE(F9968,CHAR(160),"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69" spans="2:11" hidden="1" x14ac:dyDescent="0.25">
      <c r="B9969" s="20">
        <v>46056</v>
      </c>
      <c r="C9969" s="2" t="s">
        <v>1</v>
      </c>
      <c r="D9969" s="2" t="s">
        <v>1330</v>
      </c>
      <c r="E9969" s="2" t="s">
        <v>156</v>
      </c>
      <c r="F9969" s="2" t="s">
        <v>4224</v>
      </c>
      <c r="G9969" s="5">
        <v>45</v>
      </c>
      <c r="H9969" s="5">
        <v>35.700000000000003</v>
      </c>
      <c r="I9969" s="5">
        <v>1606.5</v>
      </c>
      <c r="J9969" s="5">
        <v>535269.40000000037</v>
      </c>
      <c r="K9969" s="3" t="str" cm="1">
        <f t="array" ref="K9969">_xlfn.LET(_xlpm.d,UPPER(TRIM(CLEAN(SUBSTITUTE(F9969,CHAR(160),"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70" spans="2:11" hidden="1" x14ac:dyDescent="0.25">
      <c r="B9970" s="20">
        <v>46056</v>
      </c>
      <c r="C9970" s="2" t="s">
        <v>1</v>
      </c>
      <c r="D9970" s="2" t="s">
        <v>398</v>
      </c>
      <c r="E9970" s="2" t="s">
        <v>276</v>
      </c>
      <c r="F9970" s="2" t="s">
        <v>4224</v>
      </c>
      <c r="G9970" s="5">
        <v>30</v>
      </c>
      <c r="H9970" s="5">
        <v>35.700000000000003</v>
      </c>
      <c r="I9970" s="5">
        <v>1071</v>
      </c>
      <c r="J9970" s="5">
        <v>536340.40000000037</v>
      </c>
      <c r="K9970" s="3" t="str" cm="1">
        <f t="array" ref="K9970">_xlfn.LET(_xlpm.d,UPPER(TRIM(CLEAN(SUBSTITUTE(F9970,CHAR(160),"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71" spans="2:11" hidden="1" x14ac:dyDescent="0.25">
      <c r="B9971" s="20">
        <v>46056</v>
      </c>
      <c r="C9971" s="2" t="s">
        <v>1</v>
      </c>
      <c r="D9971" s="2" t="s">
        <v>1331</v>
      </c>
      <c r="E9971" s="2" t="s">
        <v>143</v>
      </c>
      <c r="F9971" s="2" t="s">
        <v>4224</v>
      </c>
      <c r="G9971" s="5">
        <v>10</v>
      </c>
      <c r="H9971" s="5">
        <v>35.700000000000003</v>
      </c>
      <c r="I9971" s="5">
        <v>357</v>
      </c>
      <c r="J9971" s="5">
        <v>536697.40000000037</v>
      </c>
      <c r="K9971" s="3" t="str" cm="1">
        <f t="array" ref="K9971">_xlfn.LET(_xlpm.d,UPPER(TRIM(CLEAN(SUBSTITUTE(F9971,CHAR(160),"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72" spans="2:11" hidden="1" x14ac:dyDescent="0.25">
      <c r="B9972" s="20">
        <v>46057</v>
      </c>
      <c r="C9972" s="2" t="s">
        <v>1</v>
      </c>
      <c r="D9972" s="2" t="s">
        <v>1489</v>
      </c>
      <c r="E9972" s="2" t="s">
        <v>279</v>
      </c>
      <c r="F9972" s="2" t="s">
        <v>4224</v>
      </c>
      <c r="G9972" s="5">
        <v>25</v>
      </c>
      <c r="H9972" s="5">
        <v>35.700000000000003</v>
      </c>
      <c r="I9972" s="5">
        <v>892.5</v>
      </c>
      <c r="J9972" s="5">
        <v>537589.90000000037</v>
      </c>
      <c r="K9972" s="3" t="str" cm="1">
        <f t="array" ref="K9972">_xlfn.LET(_xlpm.d,UPPER(TRIM(CLEAN(SUBSTITUTE(F9972,CHAR(160),"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73" spans="2:11" hidden="1" x14ac:dyDescent="0.25">
      <c r="B9973" s="20">
        <v>46058</v>
      </c>
      <c r="C9973" s="2" t="s">
        <v>1</v>
      </c>
      <c r="D9973" s="2" t="s">
        <v>4296</v>
      </c>
      <c r="E9973" s="2" t="s">
        <v>302</v>
      </c>
      <c r="F9973" s="2" t="s">
        <v>4224</v>
      </c>
      <c r="G9973" s="5">
        <v>4</v>
      </c>
      <c r="H9973" s="5">
        <v>33.950000000000003</v>
      </c>
      <c r="I9973" s="5">
        <v>135.80000000000001</v>
      </c>
      <c r="J9973" s="5">
        <v>537725.70000000042</v>
      </c>
      <c r="K9973" s="3" t="str" cm="1">
        <f t="array" ref="K9973">_xlfn.LET(_xlpm.d,UPPER(TRIM(CLEAN(SUBSTITUTE(F9973,CHAR(160),"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74" spans="2:11" hidden="1" x14ac:dyDescent="0.25">
      <c r="B9974" s="20">
        <v>46058</v>
      </c>
      <c r="C9974" s="2" t="s">
        <v>1</v>
      </c>
      <c r="D9974" s="2" t="s">
        <v>3463</v>
      </c>
      <c r="E9974" s="2" t="s">
        <v>305</v>
      </c>
      <c r="F9974" s="2" t="s">
        <v>4224</v>
      </c>
      <c r="G9974" s="5">
        <v>40</v>
      </c>
      <c r="H9974" s="5">
        <v>35.700000000000003</v>
      </c>
      <c r="I9974" s="5">
        <v>1428</v>
      </c>
      <c r="J9974" s="5">
        <v>539153.70000000042</v>
      </c>
      <c r="K9974" s="3" t="str" cm="1">
        <f t="array" ref="K9974">_xlfn.LET(_xlpm.d,UPPER(TRIM(CLEAN(SUBSTITUTE(F9974,CHAR(160),"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75" spans="2:11" hidden="1" x14ac:dyDescent="0.25">
      <c r="B9975" s="20">
        <v>46059</v>
      </c>
      <c r="C9975" s="2" t="s">
        <v>1</v>
      </c>
      <c r="D9975" s="2" t="s">
        <v>2346</v>
      </c>
      <c r="E9975" s="2" t="s">
        <v>78</v>
      </c>
      <c r="F9975" s="2" t="s">
        <v>4224</v>
      </c>
      <c r="G9975" s="5">
        <v>20</v>
      </c>
      <c r="H9975" s="5">
        <v>35.700000000000003</v>
      </c>
      <c r="I9975" s="5">
        <v>714</v>
      </c>
      <c r="J9975" s="5">
        <v>539867.70000000042</v>
      </c>
      <c r="K9975" s="3" t="str" cm="1">
        <f t="array" ref="K9975">_xlfn.LET(_xlpm.d,UPPER(TRIM(CLEAN(SUBSTITUTE(F9975,CHAR(160),"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76" spans="2:11" hidden="1" x14ac:dyDescent="0.25">
      <c r="B9976" s="20">
        <v>46059</v>
      </c>
      <c r="C9976" s="2" t="s">
        <v>1</v>
      </c>
      <c r="D9976" s="2" t="s">
        <v>2347</v>
      </c>
      <c r="E9976" s="2" t="s">
        <v>234</v>
      </c>
      <c r="F9976" s="2" t="s">
        <v>4224</v>
      </c>
      <c r="G9976" s="5">
        <v>10</v>
      </c>
      <c r="H9976" s="5">
        <v>35.700000000000003</v>
      </c>
      <c r="I9976" s="5">
        <v>357</v>
      </c>
      <c r="J9976" s="5">
        <v>540224.70000000042</v>
      </c>
      <c r="K9976" s="3" t="str" cm="1">
        <f t="array" ref="K9976">_xlfn.LET(_xlpm.d,UPPER(TRIM(CLEAN(SUBSTITUTE(F9976,CHAR(160),"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77" spans="2:11" hidden="1" x14ac:dyDescent="0.25">
      <c r="B9977" s="20">
        <v>46059</v>
      </c>
      <c r="C9977" s="2" t="s">
        <v>1</v>
      </c>
      <c r="D9977" s="2" t="s">
        <v>4297</v>
      </c>
      <c r="E9977" s="2" t="s">
        <v>1072</v>
      </c>
      <c r="F9977" s="2" t="s">
        <v>4224</v>
      </c>
      <c r="G9977" s="5">
        <v>6</v>
      </c>
      <c r="H9977" s="5">
        <v>33.950000000000003</v>
      </c>
      <c r="I9977" s="5">
        <v>203.7</v>
      </c>
      <c r="J9977" s="5">
        <v>540428.40000000037</v>
      </c>
      <c r="K9977" s="3" t="str" cm="1">
        <f t="array" ref="K9977">_xlfn.LET(_xlpm.d,UPPER(TRIM(CLEAN(SUBSTITUTE(F9977,CHAR(160),"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78" spans="2:11" hidden="1" x14ac:dyDescent="0.25">
      <c r="B9978" s="20">
        <v>46063</v>
      </c>
      <c r="C9978" s="2" t="s">
        <v>1</v>
      </c>
      <c r="D9978" s="2" t="s">
        <v>2349</v>
      </c>
      <c r="E9978" s="2" t="s">
        <v>232</v>
      </c>
      <c r="F9978" s="2" t="s">
        <v>4224</v>
      </c>
      <c r="G9978" s="5">
        <v>10</v>
      </c>
      <c r="H9978" s="5">
        <v>35.700000000000003</v>
      </c>
      <c r="I9978" s="5">
        <v>357</v>
      </c>
      <c r="J9978" s="5">
        <v>540785.40000000037</v>
      </c>
      <c r="K9978" s="3" t="str" cm="1">
        <f t="array" ref="K9978">_xlfn.LET(_xlpm.d,UPPER(TRIM(CLEAN(SUBSTITUTE(F9978,CHAR(160),"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79" spans="2:11" hidden="1" x14ac:dyDescent="0.25">
      <c r="B9979" s="20">
        <v>46063</v>
      </c>
      <c r="C9979" s="2" t="s">
        <v>1</v>
      </c>
      <c r="D9979" s="2" t="s">
        <v>404</v>
      </c>
      <c r="E9979" s="2" t="s">
        <v>261</v>
      </c>
      <c r="F9979" s="2" t="s">
        <v>4224</v>
      </c>
      <c r="G9979" s="5">
        <v>10</v>
      </c>
      <c r="H9979" s="5">
        <v>35.700000000000003</v>
      </c>
      <c r="I9979" s="5">
        <v>357</v>
      </c>
      <c r="J9979" s="5">
        <v>541142.40000000037</v>
      </c>
      <c r="K9979" s="3" t="str" cm="1">
        <f t="array" ref="K9979">_xlfn.LET(_xlpm.d,UPPER(TRIM(CLEAN(SUBSTITUTE(F9979,CHAR(160),"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80" spans="2:11" hidden="1" x14ac:dyDescent="0.25">
      <c r="B9980" s="20">
        <v>46063</v>
      </c>
      <c r="C9980" s="2" t="s">
        <v>1</v>
      </c>
      <c r="D9980" s="2" t="s">
        <v>1539</v>
      </c>
      <c r="E9980" s="2" t="s">
        <v>147</v>
      </c>
      <c r="F9980" s="2" t="s">
        <v>4224</v>
      </c>
      <c r="G9980" s="5">
        <v>50</v>
      </c>
      <c r="H9980" s="5">
        <v>35.700000000000003</v>
      </c>
      <c r="I9980" s="5">
        <v>1785</v>
      </c>
      <c r="J9980" s="5">
        <v>542927.40000000037</v>
      </c>
      <c r="K9980" s="3" t="str" cm="1">
        <f t="array" ref="K9980">_xlfn.LET(_xlpm.d,UPPER(TRIM(CLEAN(SUBSTITUTE(F9980,CHAR(160),"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81" spans="2:11" hidden="1" x14ac:dyDescent="0.25">
      <c r="B9981" s="20">
        <v>46063</v>
      </c>
      <c r="C9981" s="2" t="s">
        <v>1</v>
      </c>
      <c r="D9981" s="2" t="s">
        <v>2352</v>
      </c>
      <c r="E9981" s="2" t="s">
        <v>61</v>
      </c>
      <c r="F9981" s="2" t="s">
        <v>4224</v>
      </c>
      <c r="G9981" s="5">
        <v>22</v>
      </c>
      <c r="H9981" s="5">
        <v>33.950000000000003</v>
      </c>
      <c r="I9981" s="5">
        <v>746.9</v>
      </c>
      <c r="J9981" s="5">
        <v>543674.3000000004</v>
      </c>
      <c r="K9981" s="3" t="str" cm="1">
        <f t="array" ref="K9981">_xlfn.LET(_xlpm.d,UPPER(TRIM(CLEAN(SUBSTITUTE(F9981,CHAR(160),"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82" spans="2:11" hidden="1" x14ac:dyDescent="0.25">
      <c r="B9982" s="20">
        <v>46063</v>
      </c>
      <c r="C9982" s="2" t="s">
        <v>1</v>
      </c>
      <c r="D9982" s="2" t="s">
        <v>2353</v>
      </c>
      <c r="E9982" s="2" t="s">
        <v>263</v>
      </c>
      <c r="F9982" s="2" t="s">
        <v>4224</v>
      </c>
      <c r="G9982" s="5">
        <v>10</v>
      </c>
      <c r="H9982" s="5">
        <v>35.700000000000003</v>
      </c>
      <c r="I9982" s="5">
        <v>357</v>
      </c>
      <c r="J9982" s="5">
        <v>544031.3000000004</v>
      </c>
      <c r="K9982" s="3" t="str" cm="1">
        <f t="array" ref="K9982">_xlfn.LET(_xlpm.d,UPPER(TRIM(CLEAN(SUBSTITUTE(F9982,CHAR(160),"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83" spans="2:11" hidden="1" x14ac:dyDescent="0.25">
      <c r="B9983" s="20">
        <v>46064</v>
      </c>
      <c r="C9983" s="2" t="s">
        <v>1</v>
      </c>
      <c r="D9983" s="2" t="s">
        <v>3483</v>
      </c>
      <c r="E9983" s="2" t="s">
        <v>544</v>
      </c>
      <c r="F9983" s="2" t="s">
        <v>4224</v>
      </c>
      <c r="G9983" s="5">
        <v>35</v>
      </c>
      <c r="H9983" s="5">
        <v>33.99</v>
      </c>
      <c r="I9983" s="5">
        <v>1189.6500000000001</v>
      </c>
      <c r="J9983" s="5">
        <v>545220.95000000042</v>
      </c>
      <c r="K9983" s="3" t="str" cm="1">
        <f t="array" ref="K9983">_xlfn.LET(_xlpm.d,UPPER(TRIM(CLEAN(SUBSTITUTE(F9983,CHAR(160),"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84" spans="2:11" hidden="1" x14ac:dyDescent="0.25">
      <c r="B9984" s="20">
        <v>46064</v>
      </c>
      <c r="C9984" s="2" t="s">
        <v>1</v>
      </c>
      <c r="D9984" s="2" t="s">
        <v>3484</v>
      </c>
      <c r="E9984" s="2" t="s">
        <v>2415</v>
      </c>
      <c r="F9984" s="2" t="s">
        <v>4224</v>
      </c>
      <c r="G9984" s="5">
        <v>11</v>
      </c>
      <c r="H9984" s="5">
        <v>33.950000000000003</v>
      </c>
      <c r="I9984" s="5">
        <v>373.45</v>
      </c>
      <c r="J9984" s="5">
        <v>545594.40000000037</v>
      </c>
      <c r="K9984" s="3" t="str" cm="1">
        <f t="array" ref="K9984">_xlfn.LET(_xlpm.d,UPPER(TRIM(CLEAN(SUBSTITUTE(F9984,CHAR(160),"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85" spans="2:11" hidden="1" x14ac:dyDescent="0.25">
      <c r="B9985" s="20">
        <v>46064</v>
      </c>
      <c r="C9985" s="2" t="s">
        <v>1</v>
      </c>
      <c r="D9985" s="2" t="s">
        <v>2478</v>
      </c>
      <c r="E9985" s="2" t="s">
        <v>1701</v>
      </c>
      <c r="F9985" s="2" t="s">
        <v>4224</v>
      </c>
      <c r="G9985" s="5">
        <v>36</v>
      </c>
      <c r="H9985" s="5">
        <v>33.99</v>
      </c>
      <c r="I9985" s="5">
        <v>1223.6400000000001</v>
      </c>
      <c r="J9985" s="5">
        <v>546818.04000000039</v>
      </c>
      <c r="K9985" s="3" t="str" cm="1">
        <f t="array" ref="K9985">_xlfn.LET(_xlpm.d,UPPER(TRIM(CLEAN(SUBSTITUTE(F9985,CHAR(160),"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86" spans="2:11" hidden="1" x14ac:dyDescent="0.25">
      <c r="B9986" s="20">
        <v>46064</v>
      </c>
      <c r="C9986" s="2" t="s">
        <v>1</v>
      </c>
      <c r="D9986" s="2" t="s">
        <v>2478</v>
      </c>
      <c r="E9986" s="2" t="s">
        <v>1701</v>
      </c>
      <c r="F9986" s="2" t="s">
        <v>4224</v>
      </c>
      <c r="G9986" s="5">
        <v>60</v>
      </c>
      <c r="H9986" s="5">
        <v>33.99</v>
      </c>
      <c r="I9986" s="5">
        <v>2039.4</v>
      </c>
      <c r="J9986" s="5">
        <v>548857.44000000041</v>
      </c>
      <c r="K9986" s="3" t="str" cm="1">
        <f t="array" ref="K9986">_xlfn.LET(_xlpm.d,UPPER(TRIM(CLEAN(SUBSTITUTE(F9986,CHAR(160),"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87" spans="2:11" hidden="1" x14ac:dyDescent="0.25">
      <c r="B9987" s="20">
        <v>46064</v>
      </c>
      <c r="C9987" s="2" t="s">
        <v>1</v>
      </c>
      <c r="D9987" s="2" t="s">
        <v>3485</v>
      </c>
      <c r="E9987" s="2" t="s">
        <v>120</v>
      </c>
      <c r="F9987" s="2" t="s">
        <v>4224</v>
      </c>
      <c r="G9987" s="5">
        <v>5</v>
      </c>
      <c r="H9987" s="5">
        <v>35.200000000000003</v>
      </c>
      <c r="I9987" s="5">
        <v>176</v>
      </c>
      <c r="J9987" s="5">
        <v>549033.44000000041</v>
      </c>
      <c r="K9987" s="3" t="str" cm="1">
        <f t="array" ref="K9987">_xlfn.LET(_xlpm.d,UPPER(TRIM(CLEAN(SUBSTITUTE(F9987,CHAR(160),"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88" spans="2:11" hidden="1" x14ac:dyDescent="0.25">
      <c r="B9988" s="20">
        <v>46064</v>
      </c>
      <c r="C9988" s="2" t="s">
        <v>1</v>
      </c>
      <c r="D9988" s="2" t="s">
        <v>405</v>
      </c>
      <c r="E9988" s="2" t="s">
        <v>189</v>
      </c>
      <c r="F9988" s="2" t="s">
        <v>4224</v>
      </c>
      <c r="G9988" s="5">
        <v>6</v>
      </c>
      <c r="H9988" s="5">
        <v>35.700000000000003</v>
      </c>
      <c r="I9988" s="5">
        <v>214.2</v>
      </c>
      <c r="J9988" s="5">
        <v>549247.64000000036</v>
      </c>
      <c r="K9988" s="3" t="str" cm="1">
        <f t="array" ref="K9988">_xlfn.LET(_xlpm.d,UPPER(TRIM(CLEAN(SUBSTITUTE(F9988,CHAR(160),"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89" spans="2:11" hidden="1" x14ac:dyDescent="0.25">
      <c r="B9989" s="20">
        <v>46064</v>
      </c>
      <c r="C9989" s="2" t="s">
        <v>1</v>
      </c>
      <c r="D9989" s="2" t="s">
        <v>2354</v>
      </c>
      <c r="E9989" s="2" t="s">
        <v>197</v>
      </c>
      <c r="F9989" s="2" t="s">
        <v>4224</v>
      </c>
      <c r="G9989" s="5">
        <v>40</v>
      </c>
      <c r="H9989" s="5">
        <v>35.700000000000003</v>
      </c>
      <c r="I9989" s="5">
        <v>1428</v>
      </c>
      <c r="J9989" s="5">
        <v>550675.64000000036</v>
      </c>
      <c r="K9989" s="3" t="str" cm="1">
        <f t="array" ref="K9989">_xlfn.LET(_xlpm.d,UPPER(TRIM(CLEAN(SUBSTITUTE(F9989,CHAR(160),"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90" spans="2:11" hidden="1" x14ac:dyDescent="0.25">
      <c r="B9990" s="20">
        <v>46065</v>
      </c>
      <c r="C9990" s="2" t="s">
        <v>1</v>
      </c>
      <c r="D9990" s="2" t="s">
        <v>733</v>
      </c>
      <c r="E9990" s="2" t="s">
        <v>485</v>
      </c>
      <c r="F9990" s="2" t="s">
        <v>4224</v>
      </c>
      <c r="G9990" s="5">
        <v>80</v>
      </c>
      <c r="H9990" s="5">
        <v>33.99</v>
      </c>
      <c r="I9990" s="5">
        <v>2719.2</v>
      </c>
      <c r="J9990" s="5">
        <v>553394.84000000032</v>
      </c>
      <c r="K9990" s="3" t="str" cm="1">
        <f t="array" ref="K9990">_xlfn.LET(_xlpm.d,UPPER(TRIM(CLEAN(SUBSTITUTE(F9990,CHAR(160),"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91" spans="2:11" hidden="1" x14ac:dyDescent="0.25">
      <c r="B9991" s="20">
        <v>46065</v>
      </c>
      <c r="C9991" s="2" t="s">
        <v>1</v>
      </c>
      <c r="D9991" s="2" t="s">
        <v>1198</v>
      </c>
      <c r="E9991" s="2" t="s">
        <v>135</v>
      </c>
      <c r="F9991" s="2" t="s">
        <v>4224</v>
      </c>
      <c r="G9991" s="5">
        <v>25</v>
      </c>
      <c r="H9991" s="5">
        <v>35.700000000000003</v>
      </c>
      <c r="I9991" s="5">
        <v>892.5</v>
      </c>
      <c r="J9991" s="5">
        <v>554287.34000000032</v>
      </c>
      <c r="K9991" s="3" t="str" cm="1">
        <f t="array" ref="K9991">_xlfn.LET(_xlpm.d,UPPER(TRIM(CLEAN(SUBSTITUTE(F9991,CHAR(160),"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92" spans="2:11" hidden="1" x14ac:dyDescent="0.25">
      <c r="B9992" s="20">
        <v>46065</v>
      </c>
      <c r="C9992" s="2" t="s">
        <v>1</v>
      </c>
      <c r="D9992" s="2" t="s">
        <v>4029</v>
      </c>
      <c r="E9992" s="2" t="s">
        <v>964</v>
      </c>
      <c r="F9992" s="2" t="s">
        <v>4224</v>
      </c>
      <c r="G9992" s="5">
        <v>25</v>
      </c>
      <c r="H9992" s="5">
        <v>33.950000000000003</v>
      </c>
      <c r="I9992" s="5">
        <v>848.75</v>
      </c>
      <c r="J9992" s="5">
        <v>555136.09000000032</v>
      </c>
      <c r="K9992" s="3" t="str" cm="1">
        <f t="array" ref="K9992">_xlfn.LET(_xlpm.d,UPPER(TRIM(CLEAN(SUBSTITUTE(F9992,CHAR(160),"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93" spans="2:11" hidden="1" x14ac:dyDescent="0.25">
      <c r="B9993" s="20">
        <v>46066</v>
      </c>
      <c r="C9993" s="2" t="s">
        <v>1</v>
      </c>
      <c r="D9993" s="2" t="s">
        <v>1201</v>
      </c>
      <c r="E9993" s="2" t="s">
        <v>236</v>
      </c>
      <c r="F9993" s="2" t="s">
        <v>4224</v>
      </c>
      <c r="G9993" s="5">
        <v>30</v>
      </c>
      <c r="H9993" s="5">
        <v>35.700000000000003</v>
      </c>
      <c r="I9993" s="5">
        <v>1071</v>
      </c>
      <c r="J9993" s="5">
        <v>556207.09000000032</v>
      </c>
      <c r="K9993" s="3" t="str" cm="1">
        <f t="array" ref="K9993">_xlfn.LET(_xlpm.d,UPPER(TRIM(CLEAN(SUBSTITUTE(F9993,CHAR(160),"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94" spans="2:11" hidden="1" x14ac:dyDescent="0.25">
      <c r="B9994" s="20">
        <v>46066</v>
      </c>
      <c r="C9994" s="2" t="s">
        <v>1</v>
      </c>
      <c r="D9994" s="2" t="s">
        <v>1202</v>
      </c>
      <c r="E9994" s="2" t="s">
        <v>154</v>
      </c>
      <c r="F9994" s="2" t="s">
        <v>4224</v>
      </c>
      <c r="G9994" s="5">
        <v>30</v>
      </c>
      <c r="H9994" s="5">
        <v>35.700000000000003</v>
      </c>
      <c r="I9994" s="5">
        <v>1071</v>
      </c>
      <c r="J9994" s="5">
        <v>557278.09000000032</v>
      </c>
      <c r="K9994" s="3" t="str" cm="1">
        <f t="array" ref="K9994">_xlfn.LET(_xlpm.d,UPPER(TRIM(CLEAN(SUBSTITUTE(F9994,CHAR(160),"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95" spans="2:11" hidden="1" x14ac:dyDescent="0.25">
      <c r="B9995" s="20">
        <v>46066</v>
      </c>
      <c r="C9995" s="2" t="s">
        <v>1</v>
      </c>
      <c r="D9995" s="2" t="s">
        <v>1203</v>
      </c>
      <c r="E9995" s="2" t="s">
        <v>238</v>
      </c>
      <c r="F9995" s="2" t="s">
        <v>4224</v>
      </c>
      <c r="G9995" s="5">
        <v>15</v>
      </c>
      <c r="H9995" s="5">
        <v>35.700000000000003</v>
      </c>
      <c r="I9995" s="5">
        <v>535.5</v>
      </c>
      <c r="J9995" s="5">
        <v>557813.59000000032</v>
      </c>
      <c r="K9995" s="3" t="str" cm="1">
        <f t="array" ref="K9995">_xlfn.LET(_xlpm.d,UPPER(TRIM(CLEAN(SUBSTITUTE(F9995,CHAR(160),"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96" spans="2:11" hidden="1" x14ac:dyDescent="0.25">
      <c r="B9996" s="20">
        <v>46066</v>
      </c>
      <c r="C9996" s="2" t="s">
        <v>1</v>
      </c>
      <c r="D9996" s="2" t="s">
        <v>2357</v>
      </c>
      <c r="E9996" s="2" t="s">
        <v>78</v>
      </c>
      <c r="F9996" s="2" t="s">
        <v>4224</v>
      </c>
      <c r="G9996" s="5">
        <v>10</v>
      </c>
      <c r="H9996" s="5">
        <v>35.700000000000003</v>
      </c>
      <c r="I9996" s="5">
        <v>357</v>
      </c>
      <c r="J9996" s="5">
        <v>558170.59000000032</v>
      </c>
      <c r="K9996" s="3" t="str" cm="1">
        <f t="array" ref="K9996">_xlfn.LET(_xlpm.d,UPPER(TRIM(CLEAN(SUBSTITUTE(F9996,CHAR(160),"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97" spans="2:11" hidden="1" x14ac:dyDescent="0.25">
      <c r="B9997" s="20">
        <v>46066</v>
      </c>
      <c r="C9997" s="2" t="s">
        <v>1</v>
      </c>
      <c r="D9997" s="2" t="s">
        <v>2359</v>
      </c>
      <c r="E9997" s="2" t="s">
        <v>195</v>
      </c>
      <c r="F9997" s="2" t="s">
        <v>4224</v>
      </c>
      <c r="G9997" s="5">
        <v>10</v>
      </c>
      <c r="H9997" s="5">
        <v>35.700000000000003</v>
      </c>
      <c r="I9997" s="5">
        <v>357</v>
      </c>
      <c r="J9997" s="5">
        <v>558527.59000000032</v>
      </c>
      <c r="K9997" s="3" t="str" cm="1">
        <f t="array" ref="K9997">_xlfn.LET(_xlpm.d,UPPER(TRIM(CLEAN(SUBSTITUTE(F9997,CHAR(160),"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98" spans="2:11" hidden="1" x14ac:dyDescent="0.25">
      <c r="B9998" s="20">
        <v>46066</v>
      </c>
      <c r="C9998" s="2" t="s">
        <v>1</v>
      </c>
      <c r="D9998" s="2" t="s">
        <v>2360</v>
      </c>
      <c r="E9998" s="2" t="s">
        <v>234</v>
      </c>
      <c r="F9998" s="2" t="s">
        <v>4224</v>
      </c>
      <c r="G9998" s="5">
        <v>10</v>
      </c>
      <c r="H9998" s="5">
        <v>35.700000000000003</v>
      </c>
      <c r="I9998" s="5">
        <v>357</v>
      </c>
      <c r="J9998" s="5">
        <v>558884.59000000032</v>
      </c>
      <c r="K9998" s="3" t="str" cm="1">
        <f t="array" ref="K9998">_xlfn.LET(_xlpm.d,UPPER(TRIM(CLEAN(SUBSTITUTE(F9998,CHAR(160),"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9999" spans="2:11" hidden="1" x14ac:dyDescent="0.25">
      <c r="B9999" s="20">
        <v>46066</v>
      </c>
      <c r="C9999" s="2" t="s">
        <v>1</v>
      </c>
      <c r="D9999" s="2" t="s">
        <v>82</v>
      </c>
      <c r="E9999" s="2" t="s">
        <v>43</v>
      </c>
      <c r="F9999" s="2" t="s">
        <v>4224</v>
      </c>
      <c r="G9999" s="5">
        <v>15</v>
      </c>
      <c r="H9999" s="5">
        <v>29.3</v>
      </c>
      <c r="I9999" s="5">
        <v>439.5</v>
      </c>
      <c r="J9999" s="5">
        <v>559324.09000000032</v>
      </c>
      <c r="K9999" s="3" t="str" cm="1">
        <f t="array" ref="K9999">_xlfn.LET(_xlpm.d,UPPER(TRIM(CLEAN(SUBSTITUTE(F9999,CHAR(160),"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00" spans="2:11" hidden="1" x14ac:dyDescent="0.25">
      <c r="B10000" s="20">
        <v>46069</v>
      </c>
      <c r="C10000" s="2" t="s">
        <v>1</v>
      </c>
      <c r="D10000" s="2" t="s">
        <v>465</v>
      </c>
      <c r="E10000" s="2" t="s">
        <v>243</v>
      </c>
      <c r="F10000" s="2" t="s">
        <v>4224</v>
      </c>
      <c r="G10000" s="5">
        <v>10</v>
      </c>
      <c r="H10000" s="5">
        <v>35.700000000000003</v>
      </c>
      <c r="I10000" s="5">
        <v>357</v>
      </c>
      <c r="J10000" s="5">
        <v>559681.09000000032</v>
      </c>
      <c r="K10000" s="3" t="str" cm="1">
        <f t="array" ref="K10000">_xlfn.LET(_xlpm.d,UPPER(TRIM(CLEAN(SUBSTITUTE(F10000,CHAR(160),"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01" spans="2:11" hidden="1" x14ac:dyDescent="0.25">
      <c r="B10001" s="20">
        <v>46070</v>
      </c>
      <c r="C10001" s="2" t="s">
        <v>1</v>
      </c>
      <c r="D10001" s="2" t="s">
        <v>161</v>
      </c>
      <c r="E10001" s="2" t="s">
        <v>162</v>
      </c>
      <c r="F10001" s="2" t="s">
        <v>4224</v>
      </c>
      <c r="G10001" s="5">
        <v>10</v>
      </c>
      <c r="H10001" s="5">
        <v>35.700000000000003</v>
      </c>
      <c r="I10001" s="5">
        <v>357</v>
      </c>
      <c r="J10001" s="5">
        <v>560038.09000000032</v>
      </c>
      <c r="K10001" s="3" t="str" cm="1">
        <f t="array" ref="K10001">_xlfn.LET(_xlpm.d,UPPER(TRIM(CLEAN(SUBSTITUTE(F10001,CHAR(160),"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02" spans="2:11" hidden="1" x14ac:dyDescent="0.25">
      <c r="B10002" s="20">
        <v>46070</v>
      </c>
      <c r="C10002" s="2" t="s">
        <v>1</v>
      </c>
      <c r="D10002" s="2" t="s">
        <v>213</v>
      </c>
      <c r="E10002" s="2" t="s">
        <v>214</v>
      </c>
      <c r="F10002" s="2" t="s">
        <v>4224</v>
      </c>
      <c r="G10002" s="5">
        <v>14</v>
      </c>
      <c r="H10002" s="5">
        <v>35.700000000000003</v>
      </c>
      <c r="I10002" s="5">
        <v>499.8</v>
      </c>
      <c r="J10002" s="5">
        <v>560537.89000000036</v>
      </c>
      <c r="K10002" s="3" t="str" cm="1">
        <f t="array" ref="K10002">_xlfn.LET(_xlpm.d,UPPER(TRIM(CLEAN(SUBSTITUTE(F10002,CHAR(160),"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03" spans="2:11" hidden="1" x14ac:dyDescent="0.25">
      <c r="B10003" s="20">
        <v>46070</v>
      </c>
      <c r="C10003" s="2" t="s">
        <v>1</v>
      </c>
      <c r="D10003" s="2" t="s">
        <v>3494</v>
      </c>
      <c r="E10003" s="2" t="s">
        <v>796</v>
      </c>
      <c r="F10003" s="2" t="s">
        <v>4170</v>
      </c>
      <c r="G10003" s="5">
        <v>10</v>
      </c>
      <c r="H10003" s="5">
        <v>33.950000000000003</v>
      </c>
      <c r="I10003" s="5">
        <v>339.5</v>
      </c>
      <c r="J10003" s="5">
        <v>560877.39000000036</v>
      </c>
      <c r="K10003" s="3" t="str" cm="1">
        <f t="array" ref="K10003">_xlfn.LET(_xlpm.d,UPPER(TRIM(CLEAN(SUBSTITUTE(F10003,CHAR(160),"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04" spans="2:11" hidden="1" x14ac:dyDescent="0.25">
      <c r="B10004" s="20">
        <v>46070</v>
      </c>
      <c r="C10004" s="2" t="s">
        <v>1</v>
      </c>
      <c r="D10004" s="2" t="s">
        <v>2362</v>
      </c>
      <c r="E10004" s="2" t="s">
        <v>50</v>
      </c>
      <c r="F10004" s="2" t="s">
        <v>4224</v>
      </c>
      <c r="G10004" s="5">
        <v>50</v>
      </c>
      <c r="H10004" s="5">
        <v>30.5</v>
      </c>
      <c r="I10004" s="5">
        <v>1525</v>
      </c>
      <c r="J10004" s="5">
        <v>562402.39000000036</v>
      </c>
      <c r="K10004" s="3" t="str" cm="1">
        <f t="array" ref="K10004">_xlfn.LET(_xlpm.d,UPPER(TRIM(CLEAN(SUBSTITUTE(F10004,CHAR(160),"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05" spans="2:11" hidden="1" x14ac:dyDescent="0.25">
      <c r="B10005" s="20">
        <v>46071</v>
      </c>
      <c r="C10005" s="2" t="s">
        <v>1</v>
      </c>
      <c r="D10005" s="2" t="s">
        <v>3495</v>
      </c>
      <c r="E10005" s="2" t="s">
        <v>143</v>
      </c>
      <c r="F10005" s="2" t="s">
        <v>4224</v>
      </c>
      <c r="G10005" s="5">
        <v>20</v>
      </c>
      <c r="H10005" s="5">
        <v>35.700000000000003</v>
      </c>
      <c r="I10005" s="5">
        <v>714</v>
      </c>
      <c r="J10005" s="5">
        <v>563116.39000000036</v>
      </c>
      <c r="K10005" s="3" t="str" cm="1">
        <f t="array" ref="K10005">_xlfn.LET(_xlpm.d,UPPER(TRIM(CLEAN(SUBSTITUTE(F10005,CHAR(160),"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06" spans="2:11" hidden="1" x14ac:dyDescent="0.25">
      <c r="B10006" s="20">
        <v>46071</v>
      </c>
      <c r="C10006" s="2" t="s">
        <v>1</v>
      </c>
      <c r="D10006" s="2" t="s">
        <v>2363</v>
      </c>
      <c r="E10006" s="2" t="s">
        <v>61</v>
      </c>
      <c r="F10006" s="2" t="s">
        <v>4224</v>
      </c>
      <c r="G10006" s="5">
        <v>20</v>
      </c>
      <c r="H10006" s="5">
        <v>33.950000000000003</v>
      </c>
      <c r="I10006" s="5">
        <v>679</v>
      </c>
      <c r="J10006" s="5">
        <v>563795.39000000036</v>
      </c>
      <c r="K10006" s="3" t="str" cm="1">
        <f t="array" ref="K10006">_xlfn.LET(_xlpm.d,UPPER(TRIM(CLEAN(SUBSTITUTE(F10006,CHAR(160),"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07" spans="2:11" hidden="1" x14ac:dyDescent="0.25">
      <c r="B10007" s="20">
        <v>46071</v>
      </c>
      <c r="C10007" s="2" t="s">
        <v>1</v>
      </c>
      <c r="D10007" s="2" t="s">
        <v>4298</v>
      </c>
      <c r="E10007" s="2" t="s">
        <v>6</v>
      </c>
      <c r="F10007" s="2" t="s">
        <v>4224</v>
      </c>
      <c r="G10007" s="5">
        <v>40</v>
      </c>
      <c r="H10007" s="5">
        <v>33.950000000000003</v>
      </c>
      <c r="I10007" s="5">
        <v>1358</v>
      </c>
      <c r="J10007" s="5">
        <v>565153.39000000036</v>
      </c>
      <c r="K10007" s="3" t="str" cm="1">
        <f t="array" ref="K10007">_xlfn.LET(_xlpm.d,UPPER(TRIM(CLEAN(SUBSTITUTE(F10007,CHAR(160),"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08" spans="2:11" hidden="1" x14ac:dyDescent="0.25">
      <c r="B10008" s="20">
        <v>46072</v>
      </c>
      <c r="C10008" s="2" t="s">
        <v>1</v>
      </c>
      <c r="D10008" s="2" t="s">
        <v>471</v>
      </c>
      <c r="E10008" s="2" t="s">
        <v>135</v>
      </c>
      <c r="F10008" s="2" t="s">
        <v>4224</v>
      </c>
      <c r="G10008" s="5">
        <v>25</v>
      </c>
      <c r="H10008" s="5">
        <v>35.700000000000003</v>
      </c>
      <c r="I10008" s="5">
        <v>892.5</v>
      </c>
      <c r="J10008" s="5">
        <v>566045.89000000036</v>
      </c>
      <c r="K10008" s="3" t="str" cm="1">
        <f t="array" ref="K10008">_xlfn.LET(_xlpm.d,UPPER(TRIM(CLEAN(SUBSTITUTE(F10008,CHAR(160),"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09" spans="2:11" hidden="1" x14ac:dyDescent="0.25">
      <c r="B10009" s="20">
        <v>46073</v>
      </c>
      <c r="C10009" s="2" t="s">
        <v>1</v>
      </c>
      <c r="D10009" s="2" t="s">
        <v>410</v>
      </c>
      <c r="E10009" s="2" t="s">
        <v>78</v>
      </c>
      <c r="F10009" s="2" t="s">
        <v>4224</v>
      </c>
      <c r="G10009" s="5">
        <v>20</v>
      </c>
      <c r="H10009" s="5">
        <v>33.5</v>
      </c>
      <c r="I10009" s="5">
        <v>670</v>
      </c>
      <c r="J10009" s="5">
        <v>566715.89000000036</v>
      </c>
      <c r="K10009" s="3" t="str" cm="1">
        <f t="array" ref="K10009">_xlfn.LET(_xlpm.d,UPPER(TRIM(CLEAN(SUBSTITUTE(F10009,CHAR(160),"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10" spans="2:11" hidden="1" x14ac:dyDescent="0.25">
      <c r="B10010" s="20">
        <v>46073</v>
      </c>
      <c r="C10010" s="2" t="s">
        <v>1</v>
      </c>
      <c r="D10010" s="2" t="s">
        <v>129</v>
      </c>
      <c r="E10010" s="2" t="s">
        <v>43</v>
      </c>
      <c r="F10010" s="2" t="s">
        <v>4224</v>
      </c>
      <c r="G10010" s="5">
        <v>10</v>
      </c>
      <c r="H10010" s="5">
        <v>29.3</v>
      </c>
      <c r="I10010" s="5">
        <v>293</v>
      </c>
      <c r="J10010" s="5">
        <v>567008.89000000036</v>
      </c>
      <c r="K10010" s="3" t="str" cm="1">
        <f t="array" ref="K10010">_xlfn.LET(_xlpm.d,UPPER(TRIM(CLEAN(SUBSTITUTE(F10010,CHAR(160),"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11" spans="2:11" hidden="1" x14ac:dyDescent="0.25">
      <c r="B10011" s="20">
        <v>46073</v>
      </c>
      <c r="C10011" s="2" t="s">
        <v>1</v>
      </c>
      <c r="D10011" s="2" t="s">
        <v>2367</v>
      </c>
      <c r="E10011" s="2" t="s">
        <v>224</v>
      </c>
      <c r="F10011" s="2" t="s">
        <v>4224</v>
      </c>
      <c r="G10011" s="5">
        <v>40</v>
      </c>
      <c r="H10011" s="5">
        <v>35.700000000000003</v>
      </c>
      <c r="I10011" s="5">
        <v>1428</v>
      </c>
      <c r="J10011" s="5">
        <v>568436.89000000036</v>
      </c>
      <c r="K10011" s="3" t="str" cm="1">
        <f t="array" ref="K10011">_xlfn.LET(_xlpm.d,UPPER(TRIM(CLEAN(SUBSTITUTE(F10011,CHAR(160),"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12" spans="2:11" hidden="1" x14ac:dyDescent="0.25">
      <c r="B10012" s="20">
        <v>46077</v>
      </c>
      <c r="C10012" s="2" t="s">
        <v>1</v>
      </c>
      <c r="D10012" s="2" t="s">
        <v>1332</v>
      </c>
      <c r="E10012" s="2" t="s">
        <v>147</v>
      </c>
      <c r="F10012" s="2" t="s">
        <v>4224</v>
      </c>
      <c r="G10012" s="5">
        <v>30</v>
      </c>
      <c r="H10012" s="5">
        <v>35.700000000000003</v>
      </c>
      <c r="I10012" s="5">
        <v>1071</v>
      </c>
      <c r="J10012" s="5">
        <v>569507.89000000036</v>
      </c>
      <c r="K10012" s="3" t="str" cm="1">
        <f t="array" ref="K10012">_xlfn.LET(_xlpm.d,UPPER(TRIM(CLEAN(SUBSTITUTE(F10012,CHAR(160),"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13" spans="2:11" hidden="1" x14ac:dyDescent="0.25">
      <c r="B10013" s="20">
        <v>46077</v>
      </c>
      <c r="C10013" s="2" t="s">
        <v>1</v>
      </c>
      <c r="D10013" s="2" t="s">
        <v>1333</v>
      </c>
      <c r="E10013" s="2" t="s">
        <v>141</v>
      </c>
      <c r="F10013" s="2" t="s">
        <v>4224</v>
      </c>
      <c r="G10013" s="5">
        <v>10</v>
      </c>
      <c r="H10013" s="5">
        <v>35.700000000000003</v>
      </c>
      <c r="I10013" s="5">
        <v>357</v>
      </c>
      <c r="J10013" s="5">
        <v>569864.89000000036</v>
      </c>
      <c r="K10013" s="3" t="str" cm="1">
        <f t="array" ref="K10013">_xlfn.LET(_xlpm.d,UPPER(TRIM(CLEAN(SUBSTITUTE(F10013,CHAR(160),"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14" spans="2:11" hidden="1" x14ac:dyDescent="0.25">
      <c r="B10014" s="20">
        <v>46077</v>
      </c>
      <c r="C10014" s="2" t="s">
        <v>1</v>
      </c>
      <c r="D10014" s="2" t="s">
        <v>2370</v>
      </c>
      <c r="E10014" s="2" t="s">
        <v>50</v>
      </c>
      <c r="F10014" s="2" t="s">
        <v>4224</v>
      </c>
      <c r="G10014" s="5">
        <v>20</v>
      </c>
      <c r="H10014" s="5">
        <v>30.5</v>
      </c>
      <c r="I10014" s="5">
        <v>610</v>
      </c>
      <c r="J10014" s="5">
        <v>570474.89000000036</v>
      </c>
      <c r="K10014" s="3" t="str" cm="1">
        <f t="array" ref="K10014">_xlfn.LET(_xlpm.d,UPPER(TRIM(CLEAN(SUBSTITUTE(F10014,CHAR(160),"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15" spans="2:11" hidden="1" x14ac:dyDescent="0.25">
      <c r="B10015" s="20">
        <v>46077</v>
      </c>
      <c r="C10015" s="2" t="s">
        <v>1</v>
      </c>
      <c r="D10015" s="2" t="s">
        <v>4299</v>
      </c>
      <c r="E10015" s="2" t="s">
        <v>6</v>
      </c>
      <c r="F10015" s="2" t="s">
        <v>4224</v>
      </c>
      <c r="G10015" s="5">
        <v>10</v>
      </c>
      <c r="H10015" s="5">
        <v>33.950000000000003</v>
      </c>
      <c r="I10015" s="5">
        <v>339.5</v>
      </c>
      <c r="J10015" s="5">
        <v>570814.39000000036</v>
      </c>
      <c r="K10015" s="3" t="str" cm="1">
        <f t="array" ref="K10015">_xlfn.LET(_xlpm.d,UPPER(TRIM(CLEAN(SUBSTITUTE(F10015,CHAR(160),"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16" spans="2:11" hidden="1" x14ac:dyDescent="0.25">
      <c r="B10016" s="20">
        <v>46078</v>
      </c>
      <c r="C10016" s="2" t="s">
        <v>1</v>
      </c>
      <c r="D10016" s="2" t="s">
        <v>2373</v>
      </c>
      <c r="E10016" s="2" t="s">
        <v>189</v>
      </c>
      <c r="F10016" s="2" t="s">
        <v>4224</v>
      </c>
      <c r="G10016" s="5">
        <v>5</v>
      </c>
      <c r="H10016" s="5">
        <v>35.700000000000003</v>
      </c>
      <c r="I10016" s="5">
        <v>178.5</v>
      </c>
      <c r="J10016" s="5">
        <v>570992.89000000036</v>
      </c>
      <c r="K10016" s="3" t="str" cm="1">
        <f t="array" ref="K10016">_xlfn.LET(_xlpm.d,UPPER(TRIM(CLEAN(SUBSTITUTE(F10016,CHAR(160),"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17" spans="2:11" hidden="1" x14ac:dyDescent="0.25">
      <c r="B10017" s="20">
        <v>46078</v>
      </c>
      <c r="C10017" s="2" t="s">
        <v>1</v>
      </c>
      <c r="D10017" s="2" t="s">
        <v>2479</v>
      </c>
      <c r="E10017" s="2" t="s">
        <v>1701</v>
      </c>
      <c r="F10017" s="2" t="s">
        <v>4224</v>
      </c>
      <c r="G10017" s="5">
        <v>39</v>
      </c>
      <c r="H10017" s="5">
        <v>33.99</v>
      </c>
      <c r="I10017" s="5">
        <v>1325.61</v>
      </c>
      <c r="J10017" s="5">
        <v>572318.50000000035</v>
      </c>
      <c r="K10017" s="3" t="str" cm="1">
        <f t="array" ref="K10017">_xlfn.LET(_xlpm.d,UPPER(TRIM(CLEAN(SUBSTITUTE(F10017,CHAR(160),"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18" spans="2:11" hidden="1" x14ac:dyDescent="0.25">
      <c r="B10018" s="20">
        <v>46078</v>
      </c>
      <c r="C10018" s="2" t="s">
        <v>1</v>
      </c>
      <c r="D10018" s="2" t="s">
        <v>3502</v>
      </c>
      <c r="E10018" s="2" t="s">
        <v>311</v>
      </c>
      <c r="F10018" s="2" t="s">
        <v>4224</v>
      </c>
      <c r="G10018" s="5">
        <v>30</v>
      </c>
      <c r="H10018" s="5">
        <v>35.700000000000003</v>
      </c>
      <c r="I10018" s="5">
        <v>1071</v>
      </c>
      <c r="J10018" s="5">
        <v>573389.50000000035</v>
      </c>
      <c r="K10018" s="3" t="str" cm="1">
        <f t="array" ref="K10018">_xlfn.LET(_xlpm.d,UPPER(TRIM(CLEAN(SUBSTITUTE(F10018,CHAR(160),"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19" spans="2:11" hidden="1" x14ac:dyDescent="0.25">
      <c r="B10019" s="20">
        <v>46079</v>
      </c>
      <c r="C10019" s="2" t="s">
        <v>1</v>
      </c>
      <c r="D10019" s="2" t="s">
        <v>2375</v>
      </c>
      <c r="E10019" s="2" t="s">
        <v>268</v>
      </c>
      <c r="F10019" s="2" t="s">
        <v>4224</v>
      </c>
      <c r="G10019" s="5">
        <v>20</v>
      </c>
      <c r="H10019" s="5">
        <v>33.5</v>
      </c>
      <c r="I10019" s="5">
        <v>670</v>
      </c>
      <c r="J10019" s="5">
        <v>574059.50000000035</v>
      </c>
      <c r="K10019" s="3" t="str" cm="1">
        <f t="array" ref="K10019">_xlfn.LET(_xlpm.d,UPPER(TRIM(CLEAN(SUBSTITUTE(F10019,CHAR(160),"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20" spans="2:11" hidden="1" x14ac:dyDescent="0.25">
      <c r="B10020" s="20">
        <v>46079</v>
      </c>
      <c r="C10020" s="2" t="s">
        <v>1</v>
      </c>
      <c r="D10020" s="2" t="s">
        <v>215</v>
      </c>
      <c r="E10020" s="2" t="s">
        <v>3</v>
      </c>
      <c r="F10020" s="2" t="s">
        <v>4224</v>
      </c>
      <c r="G10020" s="5">
        <v>5</v>
      </c>
      <c r="H10020" s="5">
        <v>33.950000000000003</v>
      </c>
      <c r="I10020" s="5">
        <v>169.75</v>
      </c>
      <c r="J10020" s="5">
        <v>574229.25000000035</v>
      </c>
      <c r="K10020" s="3" t="str" cm="1">
        <f t="array" ref="K10020">_xlfn.LET(_xlpm.d,UPPER(TRIM(CLEAN(SUBSTITUTE(F10020,CHAR(160),"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21" spans="2:11" hidden="1" x14ac:dyDescent="0.25">
      <c r="B10021" s="20">
        <v>46080</v>
      </c>
      <c r="C10021" s="2" t="s">
        <v>1</v>
      </c>
      <c r="D10021" s="2" t="s">
        <v>2376</v>
      </c>
      <c r="E10021" s="2" t="s">
        <v>232</v>
      </c>
      <c r="F10021" s="2" t="s">
        <v>4224</v>
      </c>
      <c r="G10021" s="5">
        <v>10</v>
      </c>
      <c r="H10021" s="5">
        <v>35.700000000000003</v>
      </c>
      <c r="I10021" s="5">
        <v>357</v>
      </c>
      <c r="J10021" s="5">
        <v>574586.25000000035</v>
      </c>
      <c r="K10021" s="3" t="str" cm="1">
        <f t="array" ref="K10021">_xlfn.LET(_xlpm.d,UPPER(TRIM(CLEAN(SUBSTITUTE(F10021,CHAR(160),"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22" spans="2:11" hidden="1" x14ac:dyDescent="0.25">
      <c r="B10022" s="20">
        <v>46080</v>
      </c>
      <c r="C10022" s="2" t="s">
        <v>1</v>
      </c>
      <c r="D10022" s="2" t="s">
        <v>2378</v>
      </c>
      <c r="E10022" s="2" t="s">
        <v>197</v>
      </c>
      <c r="F10022" s="2" t="s">
        <v>4224</v>
      </c>
      <c r="G10022" s="5">
        <v>20</v>
      </c>
      <c r="H10022" s="5">
        <v>35.700000000000003</v>
      </c>
      <c r="I10022" s="5">
        <v>714</v>
      </c>
      <c r="J10022" s="5">
        <v>575300.25000000035</v>
      </c>
      <c r="K10022" s="3" t="str" cm="1">
        <f t="array" ref="K10022">_xlfn.LET(_xlpm.d,UPPER(TRIM(CLEAN(SUBSTITUTE(F10022,CHAR(160),"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23" spans="2:11" hidden="1" x14ac:dyDescent="0.25">
      <c r="B10023" s="20">
        <v>46084</v>
      </c>
      <c r="C10023" s="2" t="s">
        <v>1</v>
      </c>
      <c r="D10023" s="2" t="s">
        <v>411</v>
      </c>
      <c r="E10023" s="2" t="s">
        <v>78</v>
      </c>
      <c r="F10023" s="2" t="s">
        <v>4224</v>
      </c>
      <c r="G10023" s="5">
        <v>25</v>
      </c>
      <c r="H10023" s="5">
        <v>35.700000000000003</v>
      </c>
      <c r="I10023" s="5">
        <v>892.5</v>
      </c>
      <c r="J10023" s="5">
        <v>576192.75000000035</v>
      </c>
      <c r="K10023" s="3" t="str" cm="1">
        <f t="array" ref="K10023">_xlfn.LET(_xlpm.d,UPPER(TRIM(CLEAN(SUBSTITUTE(F10023,CHAR(160),"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24" spans="2:11" hidden="1" x14ac:dyDescent="0.25">
      <c r="B10024" s="20">
        <v>46084</v>
      </c>
      <c r="C10024" s="2" t="s">
        <v>1</v>
      </c>
      <c r="D10024" s="2" t="s">
        <v>2381</v>
      </c>
      <c r="E10024" s="2" t="s">
        <v>232</v>
      </c>
      <c r="F10024" s="2" t="s">
        <v>4224</v>
      </c>
      <c r="G10024" s="5">
        <v>5</v>
      </c>
      <c r="H10024" s="5">
        <v>35.700000000000003</v>
      </c>
      <c r="I10024" s="5">
        <v>178.5</v>
      </c>
      <c r="J10024" s="5">
        <v>576371.25000000035</v>
      </c>
      <c r="K10024" s="3" t="str" cm="1">
        <f t="array" ref="K10024">_xlfn.LET(_xlpm.d,UPPER(TRIM(CLEAN(SUBSTITUTE(F10024,CHAR(160),"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25" spans="2:11" hidden="1" x14ac:dyDescent="0.25">
      <c r="B10025" s="20">
        <v>46084</v>
      </c>
      <c r="C10025" s="2" t="s">
        <v>1</v>
      </c>
      <c r="D10025" s="2" t="s">
        <v>2382</v>
      </c>
      <c r="E10025" s="2" t="s">
        <v>50</v>
      </c>
      <c r="F10025" s="2" t="s">
        <v>4224</v>
      </c>
      <c r="G10025" s="5">
        <v>10</v>
      </c>
      <c r="H10025" s="5">
        <v>30.5</v>
      </c>
      <c r="I10025" s="5">
        <v>305</v>
      </c>
      <c r="J10025" s="5">
        <v>576676.25000000035</v>
      </c>
      <c r="K10025" s="3" t="str" cm="1">
        <f t="array" ref="K10025">_xlfn.LET(_xlpm.d,UPPER(TRIM(CLEAN(SUBSTITUTE(F10025,CHAR(160),"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26" spans="2:11" hidden="1" x14ac:dyDescent="0.25">
      <c r="B10026" s="20">
        <v>46084</v>
      </c>
      <c r="C10026" s="2" t="s">
        <v>1</v>
      </c>
      <c r="D10026" s="2" t="s">
        <v>738</v>
      </c>
      <c r="E10026" s="2" t="s">
        <v>61</v>
      </c>
      <c r="F10026" s="2" t="s">
        <v>4224</v>
      </c>
      <c r="G10026" s="5">
        <v>6</v>
      </c>
      <c r="H10026" s="5">
        <v>33.950000000000003</v>
      </c>
      <c r="I10026" s="5">
        <v>203.7</v>
      </c>
      <c r="J10026" s="5">
        <v>576879.9500000003</v>
      </c>
      <c r="K10026" s="3" t="str" cm="1">
        <f t="array" ref="K10026">_xlfn.LET(_xlpm.d,UPPER(TRIM(CLEAN(SUBSTITUTE(F10026,CHAR(160),"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27" spans="2:11" hidden="1" x14ac:dyDescent="0.25">
      <c r="B10027" s="20">
        <v>46085</v>
      </c>
      <c r="C10027" s="2" t="s">
        <v>1</v>
      </c>
      <c r="D10027" s="2" t="s">
        <v>4300</v>
      </c>
      <c r="E10027" s="2" t="s">
        <v>6</v>
      </c>
      <c r="F10027" s="2" t="s">
        <v>4224</v>
      </c>
      <c r="G10027" s="5">
        <v>20</v>
      </c>
      <c r="H10027" s="5">
        <v>33.950000000000003</v>
      </c>
      <c r="I10027" s="5">
        <v>679</v>
      </c>
      <c r="J10027" s="5">
        <v>577558.9500000003</v>
      </c>
      <c r="K10027" s="3" t="str" cm="1">
        <f t="array" ref="K10027">_xlfn.LET(_xlpm.d,UPPER(TRIM(CLEAN(SUBSTITUTE(F10027,CHAR(160),"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28" spans="2:11" hidden="1" x14ac:dyDescent="0.25">
      <c r="B10028" s="20">
        <v>46086</v>
      </c>
      <c r="C10028" s="2" t="s">
        <v>1</v>
      </c>
      <c r="D10028" s="2" t="s">
        <v>179</v>
      </c>
      <c r="E10028" s="2" t="s">
        <v>180</v>
      </c>
      <c r="F10028" s="2" t="s">
        <v>4224</v>
      </c>
      <c r="G10028" s="5">
        <v>12</v>
      </c>
      <c r="H10028" s="5">
        <v>35.700000000000003</v>
      </c>
      <c r="I10028" s="5">
        <v>428.4</v>
      </c>
      <c r="J10028" s="5">
        <v>577987.35000000033</v>
      </c>
      <c r="K10028" s="3" t="str" cm="1">
        <f t="array" ref="K10028">_xlfn.LET(_xlpm.d,UPPER(TRIM(CLEAN(SUBSTITUTE(F10028,CHAR(160),"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29" spans="2:11" hidden="1" x14ac:dyDescent="0.25">
      <c r="B10029" s="20">
        <v>46086</v>
      </c>
      <c r="C10029" s="2" t="s">
        <v>1</v>
      </c>
      <c r="D10029" s="2" t="s">
        <v>217</v>
      </c>
      <c r="E10029" s="2" t="s">
        <v>16</v>
      </c>
      <c r="F10029" s="2" t="s">
        <v>4224</v>
      </c>
      <c r="G10029" s="5">
        <v>30</v>
      </c>
      <c r="H10029" s="5">
        <v>33.950000000000003</v>
      </c>
      <c r="I10029" s="5">
        <v>1018.5</v>
      </c>
      <c r="J10029" s="5">
        <v>579005.85000000033</v>
      </c>
      <c r="K10029" s="3" t="str" cm="1">
        <f t="array" ref="K10029">_xlfn.LET(_xlpm.d,UPPER(TRIM(CLEAN(SUBSTITUTE(F10029,CHAR(160),"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30" spans="2:11" hidden="1" x14ac:dyDescent="0.25">
      <c r="B10030" s="20">
        <v>46086</v>
      </c>
      <c r="C10030" s="2" t="s">
        <v>1</v>
      </c>
      <c r="D10030" s="2" t="s">
        <v>4301</v>
      </c>
      <c r="E10030" s="2" t="s">
        <v>302</v>
      </c>
      <c r="F10030" s="2" t="s">
        <v>4182</v>
      </c>
      <c r="G10030" s="5">
        <v>2</v>
      </c>
      <c r="H10030" s="5">
        <v>47.99</v>
      </c>
      <c r="I10030" s="5">
        <v>95.98</v>
      </c>
      <c r="J10030" s="5">
        <v>579101.83000000031</v>
      </c>
      <c r="K10030" s="3" t="str" cm="1">
        <f t="array" ref="K10030">_xlfn.LET(_xlpm.d,UPPER(TRIM(CLEAN(SUBSTITUTE(F10030,CHAR(160),"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031" spans="2:11" hidden="1" x14ac:dyDescent="0.25">
      <c r="B10031" s="20">
        <v>46086</v>
      </c>
      <c r="C10031" s="2" t="s">
        <v>1</v>
      </c>
      <c r="D10031" s="2" t="s">
        <v>4030</v>
      </c>
      <c r="E10031" s="2" t="s">
        <v>3</v>
      </c>
      <c r="F10031" s="2" t="s">
        <v>4224</v>
      </c>
      <c r="G10031" s="5">
        <v>4</v>
      </c>
      <c r="H10031" s="5">
        <v>33.950000000000003</v>
      </c>
      <c r="I10031" s="5">
        <v>135.80000000000001</v>
      </c>
      <c r="J10031" s="5">
        <v>579237.63000000035</v>
      </c>
      <c r="K10031" s="3" t="str" cm="1">
        <f t="array" ref="K10031">_xlfn.LET(_xlpm.d,UPPER(TRIM(CLEAN(SUBSTITUTE(F10031,CHAR(160),"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32" spans="2:11" hidden="1" x14ac:dyDescent="0.25">
      <c r="B10032" s="20">
        <v>46087</v>
      </c>
      <c r="C10032" s="2" t="s">
        <v>1</v>
      </c>
      <c r="D10032" s="2" t="s">
        <v>3518</v>
      </c>
      <c r="E10032" s="2" t="s">
        <v>154</v>
      </c>
      <c r="F10032" s="2" t="s">
        <v>4224</v>
      </c>
      <c r="G10032" s="5">
        <v>50</v>
      </c>
      <c r="H10032" s="5">
        <v>35.700000000000003</v>
      </c>
      <c r="I10032" s="5">
        <v>1785</v>
      </c>
      <c r="J10032" s="5">
        <v>581022.63000000035</v>
      </c>
      <c r="K10032" s="3" t="str" cm="1">
        <f t="array" ref="K10032">_xlfn.LET(_xlpm.d,UPPER(TRIM(CLEAN(SUBSTITUTE(F10032,CHAR(160),"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33" spans="2:11" hidden="1" x14ac:dyDescent="0.25">
      <c r="B10033" s="20">
        <v>46087</v>
      </c>
      <c r="C10033" s="2" t="s">
        <v>1</v>
      </c>
      <c r="D10033" s="2" t="s">
        <v>2388</v>
      </c>
      <c r="E10033" s="2" t="s">
        <v>50</v>
      </c>
      <c r="F10033" s="2" t="s">
        <v>4224</v>
      </c>
      <c r="G10033" s="5">
        <v>20</v>
      </c>
      <c r="H10033" s="5">
        <v>30.5</v>
      </c>
      <c r="I10033" s="5">
        <v>610</v>
      </c>
      <c r="J10033" s="5">
        <v>581632.63000000035</v>
      </c>
      <c r="K10033" s="3" t="str" cm="1">
        <f t="array" ref="K10033">_xlfn.LET(_xlpm.d,UPPER(TRIM(CLEAN(SUBSTITUTE(F10033,CHAR(160),"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34" spans="2:11" hidden="1" x14ac:dyDescent="0.25">
      <c r="B10034" s="20">
        <v>46091</v>
      </c>
      <c r="C10034" s="2" t="s">
        <v>1</v>
      </c>
      <c r="D10034" s="2" t="s">
        <v>182</v>
      </c>
      <c r="E10034" s="2" t="s">
        <v>162</v>
      </c>
      <c r="F10034" s="2" t="s">
        <v>4224</v>
      </c>
      <c r="G10034" s="5">
        <v>30</v>
      </c>
      <c r="H10034" s="5">
        <v>35.700000000000003</v>
      </c>
      <c r="I10034" s="5">
        <v>1071</v>
      </c>
      <c r="J10034" s="5">
        <v>582703.63000000035</v>
      </c>
      <c r="K10034" s="3" t="str" cm="1">
        <f t="array" ref="K10034">_xlfn.LET(_xlpm.d,UPPER(TRIM(CLEAN(SUBSTITUTE(F10034,CHAR(160),"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35" spans="2:11" hidden="1" x14ac:dyDescent="0.25">
      <c r="B10035" s="20">
        <v>46091</v>
      </c>
      <c r="C10035" s="2" t="s">
        <v>1</v>
      </c>
      <c r="D10035" s="2" t="s">
        <v>183</v>
      </c>
      <c r="E10035" s="2" t="s">
        <v>156</v>
      </c>
      <c r="F10035" s="2" t="s">
        <v>4224</v>
      </c>
      <c r="G10035" s="5">
        <v>40</v>
      </c>
      <c r="H10035" s="5">
        <v>35.700000000000003</v>
      </c>
      <c r="I10035" s="5">
        <v>1428</v>
      </c>
      <c r="J10035" s="5">
        <v>584131.63000000035</v>
      </c>
      <c r="K10035" s="3" t="str" cm="1">
        <f t="array" ref="K10035">_xlfn.LET(_xlpm.d,UPPER(TRIM(CLEAN(SUBSTITUTE(F10035,CHAR(160),"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36" spans="2:11" hidden="1" x14ac:dyDescent="0.25">
      <c r="B10036" s="20">
        <v>46091</v>
      </c>
      <c r="C10036" s="2" t="s">
        <v>1</v>
      </c>
      <c r="D10036" s="2" t="s">
        <v>184</v>
      </c>
      <c r="E10036" s="2" t="s">
        <v>78</v>
      </c>
      <c r="F10036" s="2" t="s">
        <v>4224</v>
      </c>
      <c r="G10036" s="5">
        <v>10</v>
      </c>
      <c r="H10036" s="5">
        <v>35.700000000000003</v>
      </c>
      <c r="I10036" s="5">
        <v>357</v>
      </c>
      <c r="J10036" s="5">
        <v>584488.63000000035</v>
      </c>
      <c r="K10036" s="3" t="str" cm="1">
        <f t="array" ref="K10036">_xlfn.LET(_xlpm.d,UPPER(TRIM(CLEAN(SUBSTITUTE(F10036,CHAR(160),"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37" spans="2:11" hidden="1" x14ac:dyDescent="0.25">
      <c r="B10037" s="20">
        <v>46091</v>
      </c>
      <c r="C10037" s="2" t="s">
        <v>1</v>
      </c>
      <c r="D10037" s="2" t="s">
        <v>1493</v>
      </c>
      <c r="E10037" s="2" t="s">
        <v>266</v>
      </c>
      <c r="F10037" s="2" t="s">
        <v>4224</v>
      </c>
      <c r="G10037" s="5">
        <v>20</v>
      </c>
      <c r="H10037" s="5">
        <v>35.700000000000003</v>
      </c>
      <c r="I10037" s="5">
        <v>714</v>
      </c>
      <c r="J10037" s="5">
        <v>585202.63000000035</v>
      </c>
      <c r="K10037" s="3" t="str" cm="1">
        <f t="array" ref="K10037">_xlfn.LET(_xlpm.d,UPPER(TRIM(CLEAN(SUBSTITUTE(F10037,CHAR(160),"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38" spans="2:11" hidden="1" x14ac:dyDescent="0.25">
      <c r="B10038" s="20">
        <v>46091</v>
      </c>
      <c r="C10038" s="2" t="s">
        <v>1</v>
      </c>
      <c r="D10038" s="2" t="s">
        <v>187</v>
      </c>
      <c r="E10038" s="2" t="s">
        <v>158</v>
      </c>
      <c r="F10038" s="2" t="s">
        <v>4224</v>
      </c>
      <c r="G10038" s="5">
        <v>40</v>
      </c>
      <c r="H10038" s="5">
        <v>35.700000000000003</v>
      </c>
      <c r="I10038" s="5">
        <v>1428</v>
      </c>
      <c r="J10038" s="5">
        <v>586630.63000000035</v>
      </c>
      <c r="K10038" s="3" t="str" cm="1">
        <f t="array" ref="K10038">_xlfn.LET(_xlpm.d,UPPER(TRIM(CLEAN(SUBSTITUTE(F10038,CHAR(160),"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39" spans="2:11" hidden="1" x14ac:dyDescent="0.25">
      <c r="B10039" s="20">
        <v>46092</v>
      </c>
      <c r="C10039" s="2" t="s">
        <v>1</v>
      </c>
      <c r="D10039" s="2" t="s">
        <v>3523</v>
      </c>
      <c r="E10039" s="2" t="s">
        <v>120</v>
      </c>
      <c r="F10039" s="2" t="s">
        <v>4224</v>
      </c>
      <c r="G10039" s="5">
        <v>3</v>
      </c>
      <c r="H10039" s="5">
        <v>35.200000000000003</v>
      </c>
      <c r="I10039" s="5">
        <v>105.6</v>
      </c>
      <c r="J10039" s="5">
        <v>586736.23000000033</v>
      </c>
      <c r="K10039" s="3" t="str" cm="1">
        <f t="array" ref="K10039">_xlfn.LET(_xlpm.d,UPPER(TRIM(CLEAN(SUBSTITUTE(F10039,CHAR(160),"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40" spans="2:11" hidden="1" x14ac:dyDescent="0.25">
      <c r="B10040" s="20">
        <v>46093</v>
      </c>
      <c r="C10040" s="2" t="s">
        <v>1</v>
      </c>
      <c r="D10040" s="2" t="s">
        <v>193</v>
      </c>
      <c r="E10040" s="2" t="s">
        <v>180</v>
      </c>
      <c r="F10040" s="2" t="s">
        <v>4224</v>
      </c>
      <c r="G10040" s="5">
        <v>5</v>
      </c>
      <c r="H10040" s="5">
        <v>35.700000000000003</v>
      </c>
      <c r="I10040" s="5">
        <v>178.5</v>
      </c>
      <c r="J10040" s="5">
        <v>586914.73000000033</v>
      </c>
      <c r="K10040" s="3" t="str" cm="1">
        <f t="array" ref="K10040">_xlfn.LET(_xlpm.d,UPPER(TRIM(CLEAN(SUBSTITUTE(F10040,CHAR(160),"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41" spans="2:11" hidden="1" x14ac:dyDescent="0.25">
      <c r="B10041" s="20">
        <v>46093</v>
      </c>
      <c r="C10041" s="2" t="s">
        <v>1</v>
      </c>
      <c r="D10041" s="2" t="s">
        <v>1494</v>
      </c>
      <c r="E10041" s="2" t="s">
        <v>135</v>
      </c>
      <c r="F10041" s="2" t="s">
        <v>4224</v>
      </c>
      <c r="G10041" s="5">
        <v>50</v>
      </c>
      <c r="H10041" s="5">
        <v>35.700000000000003</v>
      </c>
      <c r="I10041" s="5">
        <v>1785</v>
      </c>
      <c r="J10041" s="5">
        <v>588699.73000000033</v>
      </c>
      <c r="K10041" s="3" t="str" cm="1">
        <f t="array" ref="K10041">_xlfn.LET(_xlpm.d,UPPER(TRIM(CLEAN(SUBSTITUTE(F10041,CHAR(160),"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42" spans="2:11" hidden="1" x14ac:dyDescent="0.25">
      <c r="B10042" s="20">
        <v>46093</v>
      </c>
      <c r="C10042" s="2" t="s">
        <v>1</v>
      </c>
      <c r="D10042" s="2" t="s">
        <v>4302</v>
      </c>
      <c r="E10042" s="2" t="s">
        <v>61</v>
      </c>
      <c r="F10042" s="2" t="s">
        <v>4224</v>
      </c>
      <c r="G10042" s="5">
        <v>23</v>
      </c>
      <c r="H10042" s="5">
        <v>33.950000000000003</v>
      </c>
      <c r="I10042" s="5">
        <v>780.85</v>
      </c>
      <c r="J10042" s="5">
        <v>589480.58000000031</v>
      </c>
      <c r="K10042" s="3" t="str" cm="1">
        <f t="array" ref="K10042">_xlfn.LET(_xlpm.d,UPPER(TRIM(CLEAN(SUBSTITUTE(F10042,CHAR(160),"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43" spans="2:11" hidden="1" x14ac:dyDescent="0.25">
      <c r="B10043" s="20">
        <v>46094</v>
      </c>
      <c r="C10043" s="2" t="s">
        <v>1</v>
      </c>
      <c r="D10043" s="2" t="s">
        <v>3529</v>
      </c>
      <c r="E10043" s="2" t="s">
        <v>50</v>
      </c>
      <c r="F10043" s="2" t="s">
        <v>4224</v>
      </c>
      <c r="G10043" s="5">
        <v>40</v>
      </c>
      <c r="H10043" s="5">
        <v>30.5</v>
      </c>
      <c r="I10043" s="5">
        <v>1220</v>
      </c>
      <c r="J10043" s="5">
        <v>590700.58000000031</v>
      </c>
      <c r="K10043" s="3" t="str" cm="1">
        <f t="array" ref="K10043">_xlfn.LET(_xlpm.d,UPPER(TRIM(CLEAN(SUBSTITUTE(F10043,CHAR(160),"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44" spans="2:11" hidden="1" x14ac:dyDescent="0.25">
      <c r="B10044" s="20">
        <v>46094</v>
      </c>
      <c r="C10044" s="2" t="s">
        <v>1</v>
      </c>
      <c r="D10044" s="2" t="s">
        <v>2396</v>
      </c>
      <c r="E10044" s="2" t="s">
        <v>73</v>
      </c>
      <c r="F10044" s="2" t="s">
        <v>4224</v>
      </c>
      <c r="G10044" s="5">
        <v>6</v>
      </c>
      <c r="H10044" s="5">
        <v>33.950000000000003</v>
      </c>
      <c r="I10044" s="5">
        <v>203.7</v>
      </c>
      <c r="J10044" s="5">
        <v>590904.28000000026</v>
      </c>
      <c r="K10044" s="3" t="str" cm="1">
        <f t="array" ref="K10044">_xlfn.LET(_xlpm.d,UPPER(TRIM(CLEAN(SUBSTITUTE(F10044,CHAR(160),"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45" spans="2:11" hidden="1" x14ac:dyDescent="0.25">
      <c r="B10045" s="20">
        <v>46094</v>
      </c>
      <c r="C10045" s="2" t="s">
        <v>1</v>
      </c>
      <c r="D10045" s="2" t="s">
        <v>3530</v>
      </c>
      <c r="E10045" s="2" t="s">
        <v>2447</v>
      </c>
      <c r="F10045" s="2" t="s">
        <v>4303</v>
      </c>
      <c r="G10045" s="5">
        <v>10</v>
      </c>
      <c r="H10045" s="5">
        <v>33.950000000000003</v>
      </c>
      <c r="I10045" s="5">
        <v>339.5</v>
      </c>
      <c r="J10045" s="5">
        <v>591243.78000000026</v>
      </c>
      <c r="K10045" s="3" t="str" cm="1">
        <f t="array" ref="K10045">_xlfn.LET(_xlpm.d,UPPER(TRIM(CLEAN(SUBSTITUTE(F10045,CHAR(160),"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0046" spans="2:11" hidden="1" x14ac:dyDescent="0.25">
      <c r="B10046" s="20">
        <v>46094</v>
      </c>
      <c r="C10046" s="2" t="s">
        <v>1</v>
      </c>
      <c r="D10046" s="2" t="s">
        <v>3532</v>
      </c>
      <c r="E10046" s="2" t="s">
        <v>170</v>
      </c>
      <c r="F10046" s="2" t="s">
        <v>4224</v>
      </c>
      <c r="G10046" s="5">
        <v>20</v>
      </c>
      <c r="H10046" s="5">
        <v>33.950000000000003</v>
      </c>
      <c r="I10046" s="5">
        <v>679</v>
      </c>
      <c r="J10046" s="5">
        <v>591922.78000000026</v>
      </c>
      <c r="K10046" s="3" t="str" cm="1">
        <f t="array" ref="K10046">_xlfn.LET(_xlpm.d,UPPER(TRIM(CLEAN(SUBSTITUTE(F10046,CHAR(160),"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47" spans="2:11" hidden="1" x14ac:dyDescent="0.25">
      <c r="B10047" s="20">
        <v>46094</v>
      </c>
      <c r="C10047" s="2" t="s">
        <v>1</v>
      </c>
      <c r="D10047" s="2" t="s">
        <v>196</v>
      </c>
      <c r="E10047" s="2" t="s">
        <v>197</v>
      </c>
      <c r="F10047" s="2" t="s">
        <v>4224</v>
      </c>
      <c r="G10047" s="5">
        <v>60</v>
      </c>
      <c r="H10047" s="5">
        <v>35.700000000000003</v>
      </c>
      <c r="I10047" s="5">
        <v>2142</v>
      </c>
      <c r="J10047" s="5">
        <v>594064.78000000026</v>
      </c>
      <c r="K10047" s="3" t="str" cm="1">
        <f t="array" ref="K10047">_xlfn.LET(_xlpm.d,UPPER(TRIM(CLEAN(SUBSTITUTE(F10047,CHAR(160),"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48" spans="2:11" hidden="1" x14ac:dyDescent="0.25">
      <c r="B10048" s="20">
        <v>46097</v>
      </c>
      <c r="C10048" s="2" t="s">
        <v>1</v>
      </c>
      <c r="D10048" s="2" t="s">
        <v>433</v>
      </c>
      <c r="E10048" s="2" t="s">
        <v>243</v>
      </c>
      <c r="F10048" s="2" t="s">
        <v>4224</v>
      </c>
      <c r="G10048" s="5">
        <v>40</v>
      </c>
      <c r="H10048" s="5">
        <v>35.700000000000003</v>
      </c>
      <c r="I10048" s="5">
        <v>1428</v>
      </c>
      <c r="J10048" s="5">
        <v>595492.78000000026</v>
      </c>
      <c r="K10048" s="3" t="str" cm="1">
        <f t="array" ref="K10048">_xlfn.LET(_xlpm.d,UPPER(TRIM(CLEAN(SUBSTITUTE(F10048,CHAR(160),"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49" spans="2:11" hidden="1" x14ac:dyDescent="0.25">
      <c r="B10049" s="20">
        <v>46098</v>
      </c>
      <c r="C10049" s="2" t="s">
        <v>1</v>
      </c>
      <c r="D10049" s="2" t="s">
        <v>199</v>
      </c>
      <c r="E10049" s="2" t="s">
        <v>158</v>
      </c>
      <c r="F10049" s="2" t="s">
        <v>4224</v>
      </c>
      <c r="G10049" s="5">
        <v>20</v>
      </c>
      <c r="H10049" s="5">
        <v>35.700000000000003</v>
      </c>
      <c r="I10049" s="5">
        <v>714</v>
      </c>
      <c r="J10049" s="5">
        <v>596206.78000000026</v>
      </c>
      <c r="K10049" s="3" t="str" cm="1">
        <f t="array" ref="K10049">_xlfn.LET(_xlpm.d,UPPER(TRIM(CLEAN(SUBSTITUTE(F10049,CHAR(160),"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50" spans="2:11" hidden="1" x14ac:dyDescent="0.25">
      <c r="B10050" s="20">
        <v>46098</v>
      </c>
      <c r="C10050" s="2" t="s">
        <v>1</v>
      </c>
      <c r="D10050" s="2" t="s">
        <v>434</v>
      </c>
      <c r="E10050" s="2" t="s">
        <v>147</v>
      </c>
      <c r="F10050" s="2" t="s">
        <v>4224</v>
      </c>
      <c r="G10050" s="5">
        <v>40</v>
      </c>
      <c r="H10050" s="5">
        <v>35.700000000000003</v>
      </c>
      <c r="I10050" s="5">
        <v>1428</v>
      </c>
      <c r="J10050" s="5">
        <v>597634.78000000026</v>
      </c>
      <c r="K10050" s="3" t="str" cm="1">
        <f t="array" ref="K10050">_xlfn.LET(_xlpm.d,UPPER(TRIM(CLEAN(SUBSTITUTE(F10050,CHAR(160),"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51" spans="2:11" hidden="1" x14ac:dyDescent="0.25">
      <c r="B10051" s="20">
        <v>46098</v>
      </c>
      <c r="C10051" s="2" t="s">
        <v>1</v>
      </c>
      <c r="D10051" s="2" t="s">
        <v>435</v>
      </c>
      <c r="E10051" s="2" t="s">
        <v>273</v>
      </c>
      <c r="F10051" s="2" t="s">
        <v>4224</v>
      </c>
      <c r="G10051" s="5">
        <v>40</v>
      </c>
      <c r="H10051" s="5">
        <v>35.700000000000003</v>
      </c>
      <c r="I10051" s="5">
        <v>1428</v>
      </c>
      <c r="J10051" s="5">
        <v>599062.78000000026</v>
      </c>
      <c r="K10051" s="3" t="str" cm="1">
        <f t="array" ref="K10051">_xlfn.LET(_xlpm.d,UPPER(TRIM(CLEAN(SUBSTITUTE(F10051,CHAR(160),"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52" spans="2:11" hidden="1" x14ac:dyDescent="0.25">
      <c r="B10052" s="20">
        <v>46098</v>
      </c>
      <c r="C10052" s="2" t="s">
        <v>1</v>
      </c>
      <c r="D10052" s="2" t="s">
        <v>200</v>
      </c>
      <c r="E10052" s="2" t="s">
        <v>141</v>
      </c>
      <c r="F10052" s="2" t="s">
        <v>4224</v>
      </c>
      <c r="G10052" s="5">
        <v>30</v>
      </c>
      <c r="H10052" s="5">
        <v>35.700000000000003</v>
      </c>
      <c r="I10052" s="5">
        <v>1071</v>
      </c>
      <c r="J10052" s="5">
        <v>600133.78000000026</v>
      </c>
      <c r="K10052" s="3" t="str" cm="1">
        <f t="array" ref="K10052">_xlfn.LET(_xlpm.d,UPPER(TRIM(CLEAN(SUBSTITUTE(F10052,CHAR(160),"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53" spans="2:11" hidden="1" x14ac:dyDescent="0.25">
      <c r="B10053" s="20">
        <v>46098</v>
      </c>
      <c r="C10053" s="2" t="s">
        <v>1</v>
      </c>
      <c r="D10053" s="2" t="s">
        <v>2398</v>
      </c>
      <c r="E10053" s="2" t="s">
        <v>50</v>
      </c>
      <c r="F10053" s="2" t="s">
        <v>4224</v>
      </c>
      <c r="G10053" s="5">
        <v>40</v>
      </c>
      <c r="H10053" s="5">
        <v>30.5</v>
      </c>
      <c r="I10053" s="5">
        <v>1220</v>
      </c>
      <c r="J10053" s="5">
        <v>601353.78000000026</v>
      </c>
      <c r="K10053" s="3" t="str" cm="1">
        <f t="array" ref="K10053">_xlfn.LET(_xlpm.d,UPPER(TRIM(CLEAN(SUBSTITUTE(F10053,CHAR(160),"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54" spans="2:11" hidden="1" x14ac:dyDescent="0.25">
      <c r="B10054" s="20">
        <v>46098</v>
      </c>
      <c r="C10054" s="2" t="s">
        <v>1</v>
      </c>
      <c r="D10054" s="2" t="s">
        <v>2399</v>
      </c>
      <c r="E10054" s="2" t="s">
        <v>1634</v>
      </c>
      <c r="F10054" s="2" t="s">
        <v>4224</v>
      </c>
      <c r="G10054" s="5">
        <v>10</v>
      </c>
      <c r="H10054" s="5">
        <v>35.75</v>
      </c>
      <c r="I10054" s="5">
        <v>357.5</v>
      </c>
      <c r="J10054" s="5">
        <v>601711.28000000026</v>
      </c>
      <c r="K10054" s="3" t="str" cm="1">
        <f t="array" ref="K10054">_xlfn.LET(_xlpm.d,UPPER(TRIM(CLEAN(SUBSTITUTE(F10054,CHAR(160),"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55" spans="2:11" hidden="1" x14ac:dyDescent="0.25">
      <c r="B10055" s="20">
        <v>46098</v>
      </c>
      <c r="C10055" s="2" t="s">
        <v>1</v>
      </c>
      <c r="D10055" s="2" t="s">
        <v>2401</v>
      </c>
      <c r="E10055" s="2" t="s">
        <v>2402</v>
      </c>
      <c r="F10055" s="2" t="s">
        <v>4304</v>
      </c>
      <c r="G10055" s="5">
        <v>5</v>
      </c>
      <c r="H10055" s="5">
        <v>33</v>
      </c>
      <c r="I10055" s="5">
        <v>165</v>
      </c>
      <c r="J10055" s="5">
        <v>601876.28000000026</v>
      </c>
      <c r="K10055" s="3" t="str" cm="1">
        <f t="array" ref="K10055">_xlfn.LET(_xlpm.d,UPPER(TRIM(CLEAN(SUBSTITUTE(F10055,CHAR(160),"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56" spans="2:11" hidden="1" x14ac:dyDescent="0.25">
      <c r="B10056" s="20">
        <v>46098</v>
      </c>
      <c r="C10056" s="2" t="s">
        <v>1</v>
      </c>
      <c r="D10056" s="2" t="s">
        <v>4305</v>
      </c>
      <c r="E10056" s="2" t="s">
        <v>6</v>
      </c>
      <c r="F10056" s="2" t="s">
        <v>4224</v>
      </c>
      <c r="G10056" s="5">
        <v>30</v>
      </c>
      <c r="H10056" s="5">
        <v>33.950000000000003</v>
      </c>
      <c r="I10056" s="5">
        <v>1018.5</v>
      </c>
      <c r="J10056" s="5">
        <v>602894.78000000026</v>
      </c>
      <c r="K10056" s="3" t="str" cm="1">
        <f t="array" ref="K10056">_xlfn.LET(_xlpm.d,UPPER(TRIM(CLEAN(SUBSTITUTE(F10056,CHAR(160),"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57" spans="2:11" hidden="1" x14ac:dyDescent="0.25">
      <c r="B10057" s="20">
        <v>46099</v>
      </c>
      <c r="C10057" s="2" t="s">
        <v>1</v>
      </c>
      <c r="D10057" s="2" t="s">
        <v>4306</v>
      </c>
      <c r="E10057" s="2" t="s">
        <v>302</v>
      </c>
      <c r="F10057" s="2" t="s">
        <v>4307</v>
      </c>
      <c r="G10057" s="5">
        <v>10</v>
      </c>
      <c r="H10057" s="5">
        <v>33.950000000000003</v>
      </c>
      <c r="I10057" s="5">
        <v>339.5</v>
      </c>
      <c r="J10057" s="5">
        <v>603234.28000000026</v>
      </c>
      <c r="K10057" s="3" t="str" cm="1">
        <f t="array" ref="K10057">_xlfn.LET(_xlpm.d,UPPER(TRIM(CLEAN(SUBSTITUTE(F10057,CHAR(160),"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58" spans="2:11" hidden="1" x14ac:dyDescent="0.25">
      <c r="B10058" s="20">
        <v>46100</v>
      </c>
      <c r="C10058" s="2" t="s">
        <v>1</v>
      </c>
      <c r="D10058" s="2" t="s">
        <v>441</v>
      </c>
      <c r="E10058" s="2" t="s">
        <v>311</v>
      </c>
      <c r="F10058" s="2" t="s">
        <v>4224</v>
      </c>
      <c r="G10058" s="5">
        <v>60</v>
      </c>
      <c r="H10058" s="5">
        <v>35.700000000000003</v>
      </c>
      <c r="I10058" s="5">
        <v>2142</v>
      </c>
      <c r="J10058" s="5">
        <v>605376.28000000026</v>
      </c>
      <c r="K10058" s="3" t="str" cm="1">
        <f t="array" ref="K10058">_xlfn.LET(_xlpm.d,UPPER(TRIM(CLEAN(SUBSTITUTE(F10058,CHAR(160),"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59" spans="2:11" hidden="1" x14ac:dyDescent="0.25">
      <c r="B10059" s="20">
        <v>46100</v>
      </c>
      <c r="C10059" s="2" t="s">
        <v>1</v>
      </c>
      <c r="D10059" s="2" t="s">
        <v>442</v>
      </c>
      <c r="E10059" s="2" t="s">
        <v>248</v>
      </c>
      <c r="F10059" s="2" t="s">
        <v>4224</v>
      </c>
      <c r="G10059" s="5">
        <v>5</v>
      </c>
      <c r="H10059" s="5">
        <v>35.700000000000003</v>
      </c>
      <c r="I10059" s="5">
        <v>178.5</v>
      </c>
      <c r="J10059" s="5">
        <v>605554.78000000026</v>
      </c>
      <c r="K10059" s="3" t="str" cm="1">
        <f t="array" ref="K10059">_xlfn.LET(_xlpm.d,UPPER(TRIM(CLEAN(SUBSTITUTE(F10059,CHAR(160),"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60" spans="2:11" hidden="1" x14ac:dyDescent="0.25">
      <c r="B10060" s="20">
        <v>46100</v>
      </c>
      <c r="C10060" s="2" t="s">
        <v>1</v>
      </c>
      <c r="D10060" s="2" t="s">
        <v>208</v>
      </c>
      <c r="E10060" s="2" t="s">
        <v>3</v>
      </c>
      <c r="F10060" s="2" t="s">
        <v>4308</v>
      </c>
      <c r="G10060" s="5">
        <v>20</v>
      </c>
      <c r="H10060" s="5">
        <v>33.950000000000003</v>
      </c>
      <c r="I10060" s="5">
        <v>679</v>
      </c>
      <c r="J10060" s="5">
        <v>606233.78000000026</v>
      </c>
      <c r="K10060" s="3" t="str" cm="1">
        <f t="array" ref="K10060">_xlfn.LET(_xlpm.d,UPPER(TRIM(CLEAN(SUBSTITUTE(F10060,CHAR(160),"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61" spans="2:11" hidden="1" x14ac:dyDescent="0.25">
      <c r="B10061" s="20">
        <v>46100</v>
      </c>
      <c r="C10061" s="2" t="s">
        <v>1</v>
      </c>
      <c r="D10061" s="2" t="s">
        <v>3542</v>
      </c>
      <c r="E10061" s="2" t="s">
        <v>228</v>
      </c>
      <c r="F10061" s="2" t="s">
        <v>4224</v>
      </c>
      <c r="G10061" s="5">
        <v>10</v>
      </c>
      <c r="H10061" s="5">
        <v>35.700000000000003</v>
      </c>
      <c r="I10061" s="5">
        <v>357</v>
      </c>
      <c r="J10061" s="5">
        <v>606590.78000000026</v>
      </c>
      <c r="K10061" s="3" t="str" cm="1">
        <f t="array" ref="K10061">_xlfn.LET(_xlpm.d,UPPER(TRIM(CLEAN(SUBSTITUTE(F10061,CHAR(160),"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62" spans="2:11" hidden="1" x14ac:dyDescent="0.25">
      <c r="B10062" s="20">
        <v>46101</v>
      </c>
      <c r="C10062" s="2" t="s">
        <v>1</v>
      </c>
      <c r="D10062" s="2" t="s">
        <v>4309</v>
      </c>
      <c r="E10062" s="2" t="s">
        <v>78</v>
      </c>
      <c r="F10062" s="2" t="s">
        <v>4224</v>
      </c>
      <c r="G10062" s="5">
        <v>10</v>
      </c>
      <c r="H10062" s="5">
        <v>35.700000000000003</v>
      </c>
      <c r="I10062" s="5">
        <v>357</v>
      </c>
      <c r="J10062" s="5">
        <v>606947.78000000026</v>
      </c>
      <c r="K10062" s="3" t="str" cm="1">
        <f t="array" ref="K10062">_xlfn.LET(_xlpm.d,UPPER(TRIM(CLEAN(SUBSTITUTE(F10062,CHAR(160),"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63" spans="2:11" hidden="1" x14ac:dyDescent="0.25">
      <c r="B10063" s="20">
        <v>46101</v>
      </c>
      <c r="C10063" s="2" t="s">
        <v>1</v>
      </c>
      <c r="D10063" s="2" t="s">
        <v>443</v>
      </c>
      <c r="E10063" s="2" t="s">
        <v>195</v>
      </c>
      <c r="F10063" s="2" t="s">
        <v>4224</v>
      </c>
      <c r="G10063" s="5">
        <v>40</v>
      </c>
      <c r="H10063" s="5">
        <v>35.700000000000003</v>
      </c>
      <c r="I10063" s="5">
        <v>1428</v>
      </c>
      <c r="J10063" s="5">
        <v>608375.78000000026</v>
      </c>
      <c r="K10063" s="3" t="str" cm="1">
        <f t="array" ref="K10063">_xlfn.LET(_xlpm.d,UPPER(TRIM(CLEAN(SUBSTITUTE(F10063,CHAR(160),"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64" spans="2:11" hidden="1" x14ac:dyDescent="0.25">
      <c r="B10064" s="20">
        <v>46101</v>
      </c>
      <c r="C10064" s="2" t="s">
        <v>1</v>
      </c>
      <c r="D10064" s="2" t="s">
        <v>1215</v>
      </c>
      <c r="E10064" s="2" t="s">
        <v>43</v>
      </c>
      <c r="F10064" s="2" t="s">
        <v>4224</v>
      </c>
      <c r="G10064" s="5">
        <v>20</v>
      </c>
      <c r="H10064" s="5">
        <v>29.3</v>
      </c>
      <c r="I10064" s="5">
        <v>586</v>
      </c>
      <c r="J10064" s="5">
        <v>608961.78000000026</v>
      </c>
      <c r="K10064" s="3" t="str" cm="1">
        <f t="array" ref="K10064">_xlfn.LET(_xlpm.d,UPPER(TRIM(CLEAN(SUBSTITUTE(F10064,CHAR(160),"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65" spans="1:11" hidden="1" x14ac:dyDescent="0.25">
      <c r="B10065" s="20">
        <v>46101</v>
      </c>
      <c r="C10065" s="2" t="s">
        <v>1</v>
      </c>
      <c r="D10065" s="2" t="s">
        <v>3544</v>
      </c>
      <c r="E10065" s="2" t="s">
        <v>319</v>
      </c>
      <c r="F10065" s="2" t="s">
        <v>4224</v>
      </c>
      <c r="G10065" s="5">
        <v>15</v>
      </c>
      <c r="H10065" s="5">
        <v>33.5</v>
      </c>
      <c r="I10065" s="5">
        <v>502.5</v>
      </c>
      <c r="J10065" s="5">
        <v>609464.28000000026</v>
      </c>
      <c r="K10065" s="3" t="str" cm="1">
        <f t="array" ref="K10065">_xlfn.LET(_xlpm.d,UPPER(TRIM(CLEAN(SUBSTITUTE(F10065,CHAR(160),"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66" spans="1:11" hidden="1" x14ac:dyDescent="0.25">
      <c r="B10066" s="20">
        <v>46104</v>
      </c>
      <c r="C10066" s="2" t="s">
        <v>1</v>
      </c>
      <c r="D10066" s="2" t="s">
        <v>450</v>
      </c>
      <c r="E10066" s="2" t="s">
        <v>162</v>
      </c>
      <c r="F10066" s="2" t="s">
        <v>4224</v>
      </c>
      <c r="G10066" s="5">
        <v>20</v>
      </c>
      <c r="H10066" s="5">
        <v>35.700000000000003</v>
      </c>
      <c r="I10066" s="5">
        <v>714</v>
      </c>
      <c r="J10066" s="5">
        <v>610178.28000000026</v>
      </c>
      <c r="K10066" s="3" t="str" cm="1">
        <f t="array" ref="K10066">_xlfn.LET(_xlpm.d,UPPER(TRIM(CLEAN(SUBSTITUTE(F10066,CHAR(160),"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67" spans="1:11" hidden="1" x14ac:dyDescent="0.25">
      <c r="B10067" s="20">
        <v>46105</v>
      </c>
      <c r="C10067" s="2" t="s">
        <v>1</v>
      </c>
      <c r="D10067" s="2" t="s">
        <v>3545</v>
      </c>
      <c r="E10067" s="2" t="s">
        <v>268</v>
      </c>
      <c r="F10067" s="2" t="s">
        <v>4224</v>
      </c>
      <c r="G10067" s="5">
        <v>5</v>
      </c>
      <c r="H10067" s="5">
        <v>35.700000000000003</v>
      </c>
      <c r="I10067" s="5">
        <v>178.5</v>
      </c>
      <c r="J10067" s="5">
        <v>610356.78000000026</v>
      </c>
      <c r="K10067" s="3" t="str" cm="1">
        <f t="array" ref="K10067">_xlfn.LET(_xlpm.d,UPPER(TRIM(CLEAN(SUBSTITUTE(F10067,CHAR(160),"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68" spans="1:11" hidden="1" x14ac:dyDescent="0.25">
      <c r="B10068" s="20">
        <v>46105</v>
      </c>
      <c r="C10068" s="2" t="s">
        <v>1</v>
      </c>
      <c r="D10068" s="2" t="s">
        <v>1603</v>
      </c>
      <c r="E10068" s="2" t="s">
        <v>147</v>
      </c>
      <c r="F10068" s="2" t="s">
        <v>4224</v>
      </c>
      <c r="G10068" s="5">
        <v>40</v>
      </c>
      <c r="H10068" s="5">
        <v>35.700000000000003</v>
      </c>
      <c r="I10068" s="5">
        <v>1428</v>
      </c>
      <c r="J10068" s="5">
        <v>611784.78000000026</v>
      </c>
      <c r="K10068" s="3" t="str" cm="1">
        <f t="array" ref="K10068">_xlfn.LET(_xlpm.d,UPPER(TRIM(CLEAN(SUBSTITUTE(F10068,CHAR(160),"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69" spans="1:11" hidden="1" x14ac:dyDescent="0.25">
      <c r="B10069" s="20">
        <v>46107</v>
      </c>
      <c r="C10069" s="2" t="s">
        <v>1</v>
      </c>
      <c r="D10069" s="2" t="s">
        <v>202</v>
      </c>
      <c r="E10069" s="2" t="s">
        <v>168</v>
      </c>
      <c r="F10069" s="2" t="s">
        <v>4224</v>
      </c>
      <c r="G10069" s="5">
        <v>30</v>
      </c>
      <c r="H10069" s="5">
        <v>35.700000000000003</v>
      </c>
      <c r="I10069" s="5">
        <v>1071</v>
      </c>
      <c r="J10069" s="5">
        <v>612855.78000000026</v>
      </c>
      <c r="K10069" s="3" t="str" cm="1">
        <f t="array" ref="K10069">_xlfn.LET(_xlpm.d,UPPER(TRIM(CLEAN(SUBSTITUTE(F10069,CHAR(160),"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70" spans="1:11" hidden="1" x14ac:dyDescent="0.25">
      <c r="B10070" s="20">
        <v>46108</v>
      </c>
      <c r="C10070" s="2" t="s">
        <v>1</v>
      </c>
      <c r="D10070" s="2" t="s">
        <v>1496</v>
      </c>
      <c r="E10070" s="2" t="s">
        <v>236</v>
      </c>
      <c r="F10070" s="2" t="s">
        <v>4224</v>
      </c>
      <c r="G10070" s="5">
        <v>40</v>
      </c>
      <c r="H10070" s="5">
        <v>35.700000000000003</v>
      </c>
      <c r="I10070" s="5">
        <v>1428</v>
      </c>
      <c r="J10070" s="5">
        <v>614283.78000000026</v>
      </c>
      <c r="K10070" s="3" t="str" cm="1">
        <f t="array" ref="K10070">_xlfn.LET(_xlpm.d,UPPER(TRIM(CLEAN(SUBSTITUTE(F10070,CHAR(160),"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71" spans="1:11" hidden="1" x14ac:dyDescent="0.25">
      <c r="B10071" s="20">
        <v>46108</v>
      </c>
      <c r="C10071" s="2" t="s">
        <v>1</v>
      </c>
      <c r="D10071" s="2" t="s">
        <v>2416</v>
      </c>
      <c r="E10071" s="2" t="s">
        <v>78</v>
      </c>
      <c r="F10071" s="2" t="s">
        <v>4224</v>
      </c>
      <c r="G10071" s="5">
        <v>10</v>
      </c>
      <c r="H10071" s="5">
        <v>35.700000000000003</v>
      </c>
      <c r="I10071" s="5">
        <v>357</v>
      </c>
      <c r="J10071" s="5">
        <v>614640.78000000026</v>
      </c>
      <c r="K10071" s="3" t="str" cm="1">
        <f t="array" ref="K10071">_xlfn.LET(_xlpm.d,UPPER(TRIM(CLEAN(SUBSTITUTE(F10071,CHAR(160),"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72" spans="1:11" hidden="1" x14ac:dyDescent="0.25">
      <c r="B10072" s="20">
        <v>46108</v>
      </c>
      <c r="C10072" s="2" t="s">
        <v>1</v>
      </c>
      <c r="D10072" s="2" t="s">
        <v>2418</v>
      </c>
      <c r="E10072" s="2" t="s">
        <v>234</v>
      </c>
      <c r="F10072" s="2" t="s">
        <v>4224</v>
      </c>
      <c r="G10072" s="5">
        <v>10</v>
      </c>
      <c r="H10072" s="5">
        <v>35.700000000000003</v>
      </c>
      <c r="I10072" s="5">
        <v>357</v>
      </c>
      <c r="J10072" s="5">
        <v>614997.78000000026</v>
      </c>
      <c r="K10072" s="3" t="str" cm="1">
        <f t="array" ref="K10072">_xlfn.LET(_xlpm.d,UPPER(TRIM(CLEAN(SUBSTITUTE(F10072,CHAR(160),"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73" spans="1:11" hidden="1" x14ac:dyDescent="0.25">
      <c r="B10073" s="20">
        <v>46108</v>
      </c>
      <c r="C10073" s="2" t="s">
        <v>1</v>
      </c>
      <c r="D10073" s="2" t="s">
        <v>3553</v>
      </c>
      <c r="E10073" s="2" t="s">
        <v>544</v>
      </c>
      <c r="F10073" s="2" t="s">
        <v>4224</v>
      </c>
      <c r="G10073" s="5">
        <v>20</v>
      </c>
      <c r="H10073" s="5">
        <v>35.75</v>
      </c>
      <c r="I10073" s="5">
        <v>715</v>
      </c>
      <c r="J10073" s="5">
        <v>615712.78000000026</v>
      </c>
      <c r="K10073" s="3" t="str" cm="1">
        <f t="array" ref="K10073">_xlfn.LET(_xlpm.d,UPPER(TRIM(CLEAN(SUBSTITUTE(F10073,CHAR(160),"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74" spans="1:11" hidden="1" x14ac:dyDescent="0.25">
      <c r="B10074" s="20">
        <v>46108</v>
      </c>
      <c r="C10074" s="2" t="s">
        <v>1</v>
      </c>
      <c r="D10074" s="2" t="s">
        <v>2420</v>
      </c>
      <c r="E10074" s="2" t="s">
        <v>50</v>
      </c>
      <c r="F10074" s="2" t="s">
        <v>4224</v>
      </c>
      <c r="G10074" s="5">
        <v>40</v>
      </c>
      <c r="H10074" s="5">
        <v>30.5</v>
      </c>
      <c r="I10074" s="5">
        <v>1220</v>
      </c>
      <c r="J10074" s="5">
        <v>616932.78000000026</v>
      </c>
      <c r="K10074" s="3" t="str" cm="1">
        <f t="array" ref="K10074">_xlfn.LET(_xlpm.d,UPPER(TRIM(CLEAN(SUBSTITUTE(F10074,CHAR(160),"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75" spans="1:11" hidden="1" x14ac:dyDescent="0.25">
      <c r="B10075" s="20">
        <v>46108</v>
      </c>
      <c r="C10075" s="2" t="s">
        <v>1</v>
      </c>
      <c r="D10075" s="2" t="s">
        <v>4310</v>
      </c>
      <c r="E10075" s="2" t="s">
        <v>50</v>
      </c>
      <c r="F10075" s="2" t="s">
        <v>4224</v>
      </c>
      <c r="G10075" s="5">
        <v>15</v>
      </c>
      <c r="H10075" s="5">
        <v>20.5</v>
      </c>
      <c r="I10075" s="5">
        <v>307.5</v>
      </c>
      <c r="J10075" s="5">
        <v>617240.28000000026</v>
      </c>
      <c r="K10075" s="3" t="str" cm="1">
        <f t="array" ref="K10075">_xlfn.LET(_xlpm.d,UPPER(TRIM(CLEAN(SUBSTITUTE(F10075,CHAR(160),"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76" spans="1:11" hidden="1" x14ac:dyDescent="0.25">
      <c r="B10076" s="20">
        <v>46111</v>
      </c>
      <c r="C10076" s="2" t="s">
        <v>1</v>
      </c>
      <c r="D10076" s="2" t="s">
        <v>873</v>
      </c>
      <c r="E10076" s="2" t="s">
        <v>874</v>
      </c>
      <c r="F10076" s="2" t="s">
        <v>4224</v>
      </c>
      <c r="G10076" s="5">
        <v>30</v>
      </c>
      <c r="H10076" s="5">
        <v>0</v>
      </c>
      <c r="I10076" s="5">
        <v>0</v>
      </c>
      <c r="J10076" s="5">
        <v>617240.28000000026</v>
      </c>
      <c r="K10076" s="3" t="str" cm="1">
        <f t="array" ref="K10076">_xlfn.LET(_xlpm.d,UPPER(TRIM(CLEAN(SUBSTITUTE(F10076,CHAR(160),"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77" spans="1:11" hidden="1" x14ac:dyDescent="0.25">
      <c r="B10077" s="20">
        <v>46112</v>
      </c>
      <c r="C10077" s="2" t="s">
        <v>1</v>
      </c>
      <c r="D10077" s="2" t="s">
        <v>1605</v>
      </c>
      <c r="E10077" s="2" t="s">
        <v>273</v>
      </c>
      <c r="F10077" s="2" t="s">
        <v>4224</v>
      </c>
      <c r="G10077" s="5">
        <v>20</v>
      </c>
      <c r="H10077" s="5">
        <v>35.700000000000003</v>
      </c>
      <c r="I10077" s="5">
        <v>714</v>
      </c>
      <c r="J10077" s="5">
        <v>617954.28000000026</v>
      </c>
      <c r="K10077" s="3" t="str" cm="1">
        <f t="array" ref="K10077">_xlfn.LET(_xlpm.d,UPPER(TRIM(CLEAN(SUBSTITUTE(F10077,CHAR(160),"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78" spans="1:11" hidden="1" x14ac:dyDescent="0.25">
      <c r="A10078" s="11" t="s">
        <v>4311</v>
      </c>
      <c r="G10078" s="6">
        <v>18150</v>
      </c>
      <c r="I10078" s="7">
        <f>I9157+I9158+I9159+I9160+I9161+I9162+I9163+I9164+I9165+I9166+I9167+I9168+I9169+I9170+I9171+I9172+I9173+I9174+I9175+I9176+I9177+I9178+I9179+I9180+I9181+I9182+I9183+I9184+I9185+I9186+I9187+I9188+I9189+I9190+I9191+I9192+I9193+I9194+I9195+I9196+I9197+I9198+I9199+I9200+I9201+I9202+I9203+I9204+I9205+I9206+I9207+I9208+I9209+I9210+I9211+I9212+I9213+I9214+I9215+I9216+I9217+I9218+I9219+I9220+I9221+I9222+I9223+I9224+I9225+I9226+I9227+I9228+I9229+I9230+I9231+I9232+I9233+I9234+I9235+I9236+I9237+I9238+I9239+I9240+I9241+I9242+I9243+I9244+I9245+I9246+I9247+I9248+I9249+I9250+I9251+I9252+I9253+I9254+I9255+I9256+I9257+I9258+I9259+I9260+I9261+I9262+I9263+I9264+I9265+I9266+I9267+I9268+I9269+I9270+I9271+I9272+I9273+I9274+I9275+I9276+I9277+I9278+I9279+I9280+I9281+I9282+I9283+I9284+I9285+I9286+I9287+I9288+I9289+I9290+I9291+I9292+I9293+I9294+I9295+I9296+I9297+I9298+I9299+I9300+I9301+I9302+I9303+I9304+I9305+I9306+I9307+I9308+I9309+I9310+I9311+I9312+I9313+I9314+I9315+I9316+I9317+I9318+I9319+I9320+I9321+I9322+I9323+I9324+I9325+I9326+I9327+I9328+I9329+I9330+I9331+I9332+I9333+I9334+I9335+I9336+I9337+I9338+I9339+I9340+I9341+I9342+I9343+I9344+I9345+I9346+I9347+I9348+I9349+I9350+I9351+I9352+I9353+I9354+I9355+I9356+I9357+I9358+I9359+I9360+I9361+I9362+I9363+I9364+I9365+I9366+I9367+I9368+I9369+I9370+I9371+I9372+I9373+I9374+I9375+I9376+I9377+I9378+I9379+I9380+I9381+I9382+I9383+I9384+I9385+I9386+I9387+I9388+I9389+I9390+I9391+I9392+I9393+I9394+I9395+I9396+I9397+I9398+I9399+I9400+I9401+I9402+I9403+I9404+I9405+I9406+I9407+I9408+I9409+I9410+I9411+I9412+I9413+I9414+I9415+I9416+I9417+I9418+I9419+I9420+I9421+I9422+I9423+I9424+I9425+I9426+I9427+I9428+I9429+I9430+I9431+I9432+I9433+I9434+I9435+I9436+I9437+I9438+I9439+I9440+I9441+I9442+I9443+I9444+I9445+I9446+I9447+I9448+I9449+I9450+I9451+I9452+I9453+I9454+I9455+I9456+I9457+I9458+I9459+I9460+I9461+I9462+I9463+I9464+I9465+I9466+I9467+I9468+I9469+I9470+I9471+I9472+I9473+I9474+I9475+I9476+I9477+I9478+I9479+I9480+I9481+I9482+I9483+I9484+I9485+I9486+I9487+I9488+I9489+I9490+I9491+I9492+I9493+I9494+I9495+I9496+I9497+I9498+I9499+I9500+I9501+I9502+I9503+I9504+I9505+I9506+I9507+I9508+I9509+I9510+I9511+I9512+I9513+I9514+I9515+I9516+I9517+I9518+I9519+I9520+I9521+I9522+I9523+I9524+I9525+I9526+I9527+I9528+I9529+I9530+I9531+I9532+I9533+I9534+I9535+I9536+I9537+I9538+I9539+I9540+I9541+I9542+I9543+I9544+I9545+I9546+I9547+I9548+I9549+I9550+I9551+I9552+I9553+I9554+I9555+I9556+I9557+I9558+I9559+I9560+I9561+I9562+I9563+I9564+I9565+I9566+I9567+I9568+I9569+I9570+I9571+I9572+I9573+I9574+I9575+I9576+I9577+I9578+I9579+I9580+I9581+I9582+I9583+I9584+I9585+I9586+I9587+I9588+I9589+I9590+I9591+I9592+I9593+I9594+I9595+I9596+I9597+I9598+I9599+I9600+I9601+I9602+I9603+I9604+I9605+I9606+I9607+I9608+I9609+I9610+I9611+I9612+I9613+I9614+I9615+I9616+I9617+I9618+I9619+I9620+I9621+I9622+I9623+I9624+I9625+I9626+I9627+I9628+I9629+I9630+I9631+I9632+I9633+I9634+I9635+I9636+I9637+I9638+I9639+I9640+I9641+I9642+I9643+I9644+I9645+I9646+I9647+I9648+I9649+I9650+I9651+I9652+I9653+I9654+I9655+I9656+I9657+I9658+I9659+I9660+I9661+I9662+I9663+I9664+I9665+I9666+I9667+I9668+I9669+I9670+I9671+I9672+I9673+I9674+I9675+I9676+I9677+I9678+I9679+I9680+I9681+I9682+I9683+I9684+I9685+I9686+I9687+I9688+I9689+I9690+I9691+I9692+I9693+I9694+I9695+I9696+I9697+I9698+I9699+I9700+I9701+I9702+I9703+I9704+I9705+I9706+I9707+I9708+I9709+I9710+I9711+I9712+I9713+I9714+I9715+I9716+I9717+I9718+I9719+I9720+I9721+I9722+I9723+I9724+I9725+I9726+I9727+I9728+I9729+I9730+I9731+I9732+I9733+I9734+I9735+I9736+I9737+I9738+I9739+I9740+I9741+I9742+I9743+I9744+I9745+I9746+I9747+I9748+I9749+I9750+I9751+I9752+I9753+I9754+I9755+I9756+I9757+I9758+I9759+I9760+I9761+I9762+I9763+I9764+I9765+I9766+I9767+I9768+I9769+I9770+I9771+I9772+I9773+I9774+I9775+I9776+I9777+I9778+I9779+I9780+I9781+I9782+I9783+I9784+I9785+I9786+I9787+I9788+I9789+I9790+I9791+I9792+I9793+I9794+I9795+I9796+I9797+I9798+I9799+I9800+I9801+I9802+I9803+I9804+I9805+I9806+I9807+I9808+I9809+I9810+I9811+I9812+I9813+I9814+I9815+I9816+I9817+I9818+I9819+I9820+I9821+I9822+I9823+I9824+I9825+I9826+I9827+I9828+I9829+I9830+I9831+I9832+I9833+I9834+I9835+I9836+I9837+I9838+I9839+I9840+I9841+I9842+I9843+I9844+I9845+I9846+I9847+I9848+I9849+I9850+I9851+I9852+I9853+I9854+I9855+I9856+I9857+I9858+I9859+I9860+I9861+I9862+I9863+I9864+I9865+I9866+I9867+I9868+I9869+I9870+I9871+I9872+I9873+I9874+I9875+I9876+I9877+I9878+I9879+I9880+I9881+I9882+I9883+I9884+I9885+I9886+I9887+I9888+I9889+I9890+I9891+I9892+I9893+I9894+I9895+I9896+I9897+I9898+I9899+I9900+I9901+I9902+I9903+I9904+I9905+I9906+I9907+I9908+I9909+I9910+I9911+I9912+I9913+I9914+I9915+I9916+I9917+I9918+I9919+I9920+I9921+I9922+I9923+I9924+I9925+I9926+I9927+I9928+I9929+I9930+I9931+I9932+I9933+I9934+I9935+I9936+I9937+I9938+I9939+I9940+I9941+I9942+I9943+I9944+I9945+I9946+I9947+I9948+I9949+I9950+I9951+I9952+I9953+I9954+I9955+I9956+I9957+I9958+I9959+I9960+I9961+I9962+I9963+I9964+I9965+I9966+I9967+I9968+I9969+I9970+I9971+I9972+I9973+I9974+I9975+I9976+I9977+I9978+I9979+I9980+I9981+I9982+I9983+I9984+I9985+I9986+I9987+I9988+I9989+I9990+I9991+I9992+I9993+I9994+I9995+I9996+I9997+I9998+I9999+I10000+I10001+I10002+I10003+I10004+I10005+I10006+I10007+I10008+I10009+I10010+I10011+I10012+I10013+I10014+I10015+I10016+I10017+I10018+I10019+I10020+I10021+I10022+I10023+I10024+I10025+I10026+I10027+I10028+I10029+I10030+I10031+I10032+I10033+I10034+I10035+I10036+I10037+I10038+I10039+I10040+I10041+I10042+I10043+I10044+I10045+I10046+I10047+I10048+I10049+I10050+I10051+I10052+I10053+I10054+I10055+I10056+I10057+I10058+I10059+I10060+I10061+I10062+I10063+I10064+I10065+I10066+I10067+I10068+I10069+I10070+I10071+I10072+I10073+I10074+I10075+I10076+I10077</f>
        <v>617954.28000000026</v>
      </c>
      <c r="K10078" s="3" t="str" cm="1">
        <f t="array" ref="K10078">_xlfn.LET(_xlpm.d,UPPER(TRIM(CLEAN(SUBSTITUTE(F10078,CHAR(160),"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079" spans="1:11" hidden="1" x14ac:dyDescent="0.25">
      <c r="A10079" s="10" t="s">
        <v>4312</v>
      </c>
      <c r="K10079" s="3" t="str" cm="1">
        <f t="array" ref="K10079">_xlfn.LET(_xlpm.d,UPPER(TRIM(CLEAN(SUBSTITUTE(F10079,CHAR(160),"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080" spans="1:11" hidden="1" x14ac:dyDescent="0.25">
      <c r="B10080" s="20">
        <v>45947</v>
      </c>
      <c r="C10080" s="2" t="s">
        <v>1</v>
      </c>
      <c r="D10080" s="2" t="s">
        <v>2502</v>
      </c>
      <c r="E10080" s="2" t="s">
        <v>746</v>
      </c>
      <c r="F10080" s="2" t="s">
        <v>4313</v>
      </c>
      <c r="G10080" s="5">
        <v>10</v>
      </c>
      <c r="H10080" s="5">
        <v>39.72</v>
      </c>
      <c r="I10080" s="5">
        <v>397.2</v>
      </c>
      <c r="J10080" s="5">
        <v>397.2</v>
      </c>
      <c r="K10080" s="3" t="str" cm="1">
        <f t="array" ref="K10080">_xlfn.LET(_xlpm.d,UPPER(TRIM(CLEAN(SUBSTITUTE(F10080,CHAR(160),"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81" spans="1:11" hidden="1" x14ac:dyDescent="0.25">
      <c r="A10081" s="11" t="s">
        <v>4314</v>
      </c>
      <c r="G10081" s="6">
        <v>10</v>
      </c>
      <c r="I10081" s="8">
        <f>I10080</f>
        <v>397.2</v>
      </c>
      <c r="K10081" s="3" t="str" cm="1">
        <f t="array" ref="K10081">_xlfn.LET(_xlpm.d,UPPER(TRIM(CLEAN(SUBSTITUTE(F10081,CHAR(160),"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082" spans="1:11" hidden="1" x14ac:dyDescent="0.25">
      <c r="A10082" s="10" t="s">
        <v>4274</v>
      </c>
      <c r="K10082" s="3" t="str" cm="1">
        <f t="array" ref="K10082">_xlfn.LET(_xlpm.d,UPPER(TRIM(CLEAN(SUBSTITUTE(F10082,CHAR(160),"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083" spans="1:11" hidden="1" x14ac:dyDescent="0.25">
      <c r="B10083" s="20">
        <v>45734</v>
      </c>
      <c r="C10083" s="2" t="s">
        <v>1</v>
      </c>
      <c r="D10083" s="2" t="s">
        <v>4256</v>
      </c>
      <c r="E10083" s="2" t="s">
        <v>796</v>
      </c>
      <c r="F10083" s="2" t="s">
        <v>4274</v>
      </c>
      <c r="G10083" s="5">
        <v>5</v>
      </c>
      <c r="H10083" s="5">
        <v>47.99</v>
      </c>
      <c r="I10083" s="5">
        <v>239.95</v>
      </c>
      <c r="J10083" s="5">
        <v>239.95</v>
      </c>
      <c r="K10083" s="3" t="str" cm="1">
        <f t="array" ref="K10083">_xlfn.LET(_xlpm.d,UPPER(TRIM(CLEAN(SUBSTITUTE(F10083,CHAR(160),"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0084" spans="1:11" hidden="1" x14ac:dyDescent="0.25">
      <c r="B10084" s="20">
        <v>45972</v>
      </c>
      <c r="C10084" s="2" t="s">
        <v>1</v>
      </c>
      <c r="D10084" s="2" t="s">
        <v>3280</v>
      </c>
      <c r="E10084" s="2" t="s">
        <v>1235</v>
      </c>
      <c r="F10084" s="2" t="s">
        <v>4274</v>
      </c>
      <c r="G10084" s="5">
        <v>6</v>
      </c>
      <c r="H10084" s="5">
        <v>47.99</v>
      </c>
      <c r="I10084" s="5">
        <v>287.94</v>
      </c>
      <c r="J10084" s="5">
        <v>527.89</v>
      </c>
      <c r="K10084" s="3" t="str" cm="1">
        <f t="array" ref="K10084">_xlfn.LET(_xlpm.d,UPPER(TRIM(CLEAN(SUBSTITUTE(F10084,CHAR(160),"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0085" spans="1:11" hidden="1" x14ac:dyDescent="0.25">
      <c r="A10085" s="11" t="s">
        <v>4315</v>
      </c>
      <c r="G10085" s="6">
        <v>11</v>
      </c>
      <c r="I10085" s="8">
        <f>I10083+I10084</f>
        <v>527.89</v>
      </c>
      <c r="K10085" s="3" t="str" cm="1">
        <f t="array" ref="K10085">_xlfn.LET(_xlpm.d,UPPER(TRIM(CLEAN(SUBSTITUTE(F10085,CHAR(160),"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086" spans="1:11" hidden="1" x14ac:dyDescent="0.25">
      <c r="A10086" s="10" t="s">
        <v>4316</v>
      </c>
      <c r="K10086" s="3" t="str" cm="1">
        <f t="array" ref="K10086">_xlfn.LET(_xlpm.d,UPPER(TRIM(CLEAN(SUBSTITUTE(F10086,CHAR(160),"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087" spans="1:11" hidden="1" x14ac:dyDescent="0.25">
      <c r="B10087" s="20">
        <v>46070</v>
      </c>
      <c r="C10087" s="2" t="s">
        <v>1</v>
      </c>
      <c r="D10087" s="2" t="s">
        <v>1609</v>
      </c>
      <c r="E10087" s="2" t="s">
        <v>746</v>
      </c>
      <c r="F10087" s="2" t="s">
        <v>4317</v>
      </c>
      <c r="G10087" s="5">
        <v>20</v>
      </c>
      <c r="H10087" s="5">
        <v>33.950000000000003</v>
      </c>
      <c r="I10087" s="5">
        <v>679</v>
      </c>
      <c r="J10087" s="5">
        <v>679</v>
      </c>
      <c r="K10087" s="3" t="str" cm="1">
        <f t="array" ref="K10087">_xlfn.LET(_xlpm.d,UPPER(TRIM(CLEAN(SUBSTITUTE(F10087,CHAR(160),"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88" spans="1:11" hidden="1" x14ac:dyDescent="0.25">
      <c r="A10088" s="11" t="s">
        <v>4318</v>
      </c>
      <c r="G10088" s="6">
        <v>20</v>
      </c>
      <c r="I10088" s="8">
        <f>I10087</f>
        <v>679</v>
      </c>
      <c r="K10088" s="3" t="str" cm="1">
        <f t="array" ref="K10088">_xlfn.LET(_xlpm.d,UPPER(TRIM(CLEAN(SUBSTITUTE(F10088,CHAR(160),"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089" spans="1:11" hidden="1" x14ac:dyDescent="0.25">
      <c r="A10089" s="10" t="s">
        <v>4319</v>
      </c>
      <c r="K10089" s="3" t="str" cm="1">
        <f t="array" ref="K10089">_xlfn.LET(_xlpm.d,UPPER(TRIM(CLEAN(SUBSTITUTE(F10089,CHAR(160),"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090" spans="1:11" hidden="1" x14ac:dyDescent="0.25">
      <c r="B10090" s="20">
        <v>45670</v>
      </c>
      <c r="C10090" s="2" t="s">
        <v>1</v>
      </c>
      <c r="D10090" s="2" t="s">
        <v>4320</v>
      </c>
      <c r="E10090" s="2" t="s">
        <v>302</v>
      </c>
      <c r="F10090" s="2" t="s">
        <v>4319</v>
      </c>
      <c r="G10090" s="5">
        <v>10</v>
      </c>
      <c r="H10090" s="5">
        <v>32.200000000000003</v>
      </c>
      <c r="I10090" s="5">
        <v>322</v>
      </c>
      <c r="J10090" s="5">
        <v>322</v>
      </c>
      <c r="K10090" s="3" t="str" cm="1">
        <f t="array" ref="K10090">_xlfn.LET(_xlpm.d,UPPER(TRIM(CLEAN(SUBSTITUTE(F10090,CHAR(160),"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91" spans="1:11" hidden="1" x14ac:dyDescent="0.25">
      <c r="B10091" s="20">
        <v>45674</v>
      </c>
      <c r="C10091" s="2" t="s">
        <v>1</v>
      </c>
      <c r="D10091" s="2" t="s">
        <v>3590</v>
      </c>
      <c r="E10091" s="2" t="s">
        <v>835</v>
      </c>
      <c r="F10091" s="2" t="s">
        <v>4319</v>
      </c>
      <c r="G10091" s="5">
        <v>10</v>
      </c>
      <c r="H10091" s="5">
        <v>32.200000000000003</v>
      </c>
      <c r="I10091" s="5">
        <v>322</v>
      </c>
      <c r="J10091" s="5">
        <v>644</v>
      </c>
      <c r="K10091" s="3" t="str" cm="1">
        <f t="array" ref="K10091">_xlfn.LET(_xlpm.d,UPPER(TRIM(CLEAN(SUBSTITUTE(F10091,CHAR(160),"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92" spans="1:11" hidden="1" x14ac:dyDescent="0.25">
      <c r="B10092" s="20">
        <v>45685</v>
      </c>
      <c r="C10092" s="2" t="s">
        <v>1</v>
      </c>
      <c r="D10092" s="2" t="s">
        <v>5</v>
      </c>
      <c r="E10092" s="2" t="s">
        <v>6</v>
      </c>
      <c r="F10092" s="2" t="s">
        <v>4319</v>
      </c>
      <c r="G10092" s="5">
        <v>10</v>
      </c>
      <c r="H10092" s="5">
        <v>32.200000000000003</v>
      </c>
      <c r="I10092" s="5">
        <v>322</v>
      </c>
      <c r="J10092" s="5">
        <v>966</v>
      </c>
      <c r="K10092" s="3" t="str" cm="1">
        <f t="array" ref="K10092">_xlfn.LET(_xlpm.d,UPPER(TRIM(CLEAN(SUBSTITUTE(F10092,CHAR(160),"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93" spans="1:11" hidden="1" x14ac:dyDescent="0.25">
      <c r="B10093" s="20">
        <v>45952</v>
      </c>
      <c r="C10093" s="2" t="s">
        <v>1</v>
      </c>
      <c r="D10093" s="2" t="s">
        <v>4321</v>
      </c>
      <c r="E10093" s="2" t="s">
        <v>73</v>
      </c>
      <c r="F10093" s="2" t="s">
        <v>4319</v>
      </c>
      <c r="G10093" s="5">
        <v>3</v>
      </c>
      <c r="H10093" s="5">
        <v>33.950000000000003</v>
      </c>
      <c r="I10093" s="5">
        <v>101.85</v>
      </c>
      <c r="J10093" s="5">
        <v>1067.8499999999999</v>
      </c>
      <c r="K10093" s="3" t="str" cm="1">
        <f t="array" ref="K10093">_xlfn.LET(_xlpm.d,UPPER(TRIM(CLEAN(SUBSTITUTE(F10093,CHAR(160),"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94" spans="1:11" hidden="1" x14ac:dyDescent="0.25">
      <c r="B10094" s="20">
        <v>45959</v>
      </c>
      <c r="C10094" s="2" t="s">
        <v>1</v>
      </c>
      <c r="D10094" s="2" t="s">
        <v>849</v>
      </c>
      <c r="E10094" s="2" t="s">
        <v>741</v>
      </c>
      <c r="F10094" s="2" t="s">
        <v>4319</v>
      </c>
      <c r="G10094" s="5">
        <v>8</v>
      </c>
      <c r="H10094" s="5">
        <v>25</v>
      </c>
      <c r="I10094" s="5">
        <v>200</v>
      </c>
      <c r="J10094" s="5">
        <v>1267.8499999999999</v>
      </c>
      <c r="K10094" s="3" t="str" cm="1">
        <f t="array" ref="K10094">_xlfn.LET(_xlpm.d,UPPER(TRIM(CLEAN(SUBSTITUTE(F10094,CHAR(160),"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0095" spans="1:11" hidden="1" x14ac:dyDescent="0.25">
      <c r="A10095" s="11" t="s">
        <v>4322</v>
      </c>
      <c r="G10095" s="6">
        <v>41</v>
      </c>
      <c r="I10095" s="7">
        <f>I10090+I10091+I10092+I10093+I10094</f>
        <v>1267.8499999999999</v>
      </c>
      <c r="K10095" s="3" t="str" cm="1">
        <f t="array" ref="K10095">_xlfn.LET(_xlpm.d,UPPER(TRIM(CLEAN(SUBSTITUTE(F10095,CHAR(160),"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096" spans="1:11" hidden="1" x14ac:dyDescent="0.25">
      <c r="A10096" s="10" t="s">
        <v>4323</v>
      </c>
      <c r="K10096" s="3" t="str" cm="1">
        <f t="array" ref="K10096">_xlfn.LET(_xlpm.d,UPPER(TRIM(CLEAN(SUBSTITUTE(F10096,CHAR(160),"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097" spans="2:11" hidden="1" x14ac:dyDescent="0.25">
      <c r="B10097" s="20">
        <v>45659</v>
      </c>
      <c r="C10097" s="2" t="s">
        <v>1</v>
      </c>
      <c r="D10097" s="2" t="s">
        <v>3850</v>
      </c>
      <c r="E10097" s="2" t="s">
        <v>796</v>
      </c>
      <c r="F10097" s="2" t="s">
        <v>4324</v>
      </c>
      <c r="G10097" s="5">
        <v>3</v>
      </c>
      <c r="H10097" s="5">
        <v>53.95</v>
      </c>
      <c r="I10097" s="5">
        <v>161.85</v>
      </c>
      <c r="J10097" s="5">
        <v>161.85</v>
      </c>
      <c r="K10097" s="3" t="str" cm="1">
        <f t="array" ref="K10097">_xlfn.LET(_xlpm.d,UPPER(TRIM(CLEAN(SUBSTITUTE(F10097,CHAR(160),"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098" spans="2:11" hidden="1" x14ac:dyDescent="0.25">
      <c r="B10098" s="20">
        <v>45660</v>
      </c>
      <c r="C10098" s="2" t="s">
        <v>1</v>
      </c>
      <c r="D10098" s="2" t="s">
        <v>4325</v>
      </c>
      <c r="E10098" s="2" t="s">
        <v>302</v>
      </c>
      <c r="F10098" s="2" t="s">
        <v>4324</v>
      </c>
      <c r="G10098" s="5">
        <v>6</v>
      </c>
      <c r="H10098" s="5">
        <v>53.95</v>
      </c>
      <c r="I10098" s="5">
        <v>323.7</v>
      </c>
      <c r="J10098" s="5">
        <v>485.54999999999995</v>
      </c>
      <c r="K10098" s="3" t="str" cm="1">
        <f t="array" ref="K10098">_xlfn.LET(_xlpm.d,UPPER(TRIM(CLEAN(SUBSTITUTE(F10098,CHAR(160),"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099" spans="2:11" hidden="1" x14ac:dyDescent="0.25">
      <c r="B10099" s="20">
        <v>45666</v>
      </c>
      <c r="C10099" s="2" t="s">
        <v>1</v>
      </c>
      <c r="D10099" s="2" t="s">
        <v>85</v>
      </c>
      <c r="E10099" s="2" t="s">
        <v>3</v>
      </c>
      <c r="F10099" s="2" t="s">
        <v>4324</v>
      </c>
      <c r="G10099" s="5">
        <v>2</v>
      </c>
      <c r="H10099" s="5">
        <v>19.989999999999998</v>
      </c>
      <c r="I10099" s="5">
        <v>39.979999999999997</v>
      </c>
      <c r="J10099" s="5">
        <v>525.53</v>
      </c>
      <c r="K10099" s="3" t="str" cm="1">
        <f t="array" ref="K10099">_xlfn.LET(_xlpm.d,UPPER(TRIM(CLEAN(SUBSTITUTE(F10099,CHAR(160),"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00" spans="2:11" hidden="1" x14ac:dyDescent="0.25">
      <c r="B10100" s="20">
        <v>45666</v>
      </c>
      <c r="C10100" s="2" t="s">
        <v>1</v>
      </c>
      <c r="D10100" s="2" t="s">
        <v>3604</v>
      </c>
      <c r="E10100" s="2" t="s">
        <v>120</v>
      </c>
      <c r="F10100" s="2" t="s">
        <v>4324</v>
      </c>
      <c r="G10100" s="5">
        <v>6</v>
      </c>
      <c r="H10100" s="5">
        <v>19.989999999999998</v>
      </c>
      <c r="I10100" s="5">
        <v>119.94</v>
      </c>
      <c r="J10100" s="5">
        <v>645.47</v>
      </c>
      <c r="K10100" s="3" t="str" cm="1">
        <f t="array" ref="K10100">_xlfn.LET(_xlpm.d,UPPER(TRIM(CLEAN(SUBSTITUTE(F10100,CHAR(160),"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01" spans="2:11" hidden="1" x14ac:dyDescent="0.25">
      <c r="B10101" s="20">
        <v>45666</v>
      </c>
      <c r="C10101" s="2" t="s">
        <v>1</v>
      </c>
      <c r="D10101" s="2" t="s">
        <v>3604</v>
      </c>
      <c r="E10101" s="2" t="s">
        <v>120</v>
      </c>
      <c r="F10101" s="2" t="s">
        <v>4326</v>
      </c>
      <c r="G10101" s="5">
        <v>9</v>
      </c>
      <c r="H10101" s="5">
        <v>19.989999999999998</v>
      </c>
      <c r="I10101" s="5">
        <v>179.91</v>
      </c>
      <c r="J10101" s="5">
        <v>825.38</v>
      </c>
      <c r="K10101" s="3" t="str" cm="1">
        <f t="array" ref="K10101">_xlfn.LET(_xlpm.d,UPPER(TRIM(CLEAN(SUBSTITUTE(F10101,CHAR(160),"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02" spans="2:11" hidden="1" x14ac:dyDescent="0.25">
      <c r="B10102" s="20">
        <v>45673</v>
      </c>
      <c r="C10102" s="2" t="s">
        <v>1</v>
      </c>
      <c r="D10102" s="2" t="s">
        <v>1624</v>
      </c>
      <c r="E10102" s="2" t="s">
        <v>746</v>
      </c>
      <c r="F10102" s="2" t="s">
        <v>4324</v>
      </c>
      <c r="G10102" s="5">
        <v>4</v>
      </c>
      <c r="H10102" s="5">
        <v>19.989999999999998</v>
      </c>
      <c r="I10102" s="5">
        <v>79.959999999999994</v>
      </c>
      <c r="J10102" s="5">
        <v>905.34</v>
      </c>
      <c r="K10102" s="3" t="str" cm="1">
        <f t="array" ref="K10102">_xlfn.LET(_xlpm.d,UPPER(TRIM(CLEAN(SUBSTITUTE(F10102,CHAR(160),"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03" spans="2:11" hidden="1" x14ac:dyDescent="0.25">
      <c r="B10103" s="20">
        <v>45700</v>
      </c>
      <c r="C10103" s="2" t="s">
        <v>1</v>
      </c>
      <c r="D10103" s="2" t="s">
        <v>1742</v>
      </c>
      <c r="E10103" s="2" t="s">
        <v>16</v>
      </c>
      <c r="F10103" s="2" t="s">
        <v>4327</v>
      </c>
      <c r="G10103" s="5">
        <v>10</v>
      </c>
      <c r="H10103" s="5">
        <v>19.989999999999998</v>
      </c>
      <c r="I10103" s="5">
        <v>199.9</v>
      </c>
      <c r="J10103" s="5">
        <v>1105.24</v>
      </c>
      <c r="K10103" s="3" t="str" cm="1">
        <f t="array" ref="K10103">_xlfn.LET(_xlpm.d,UPPER(TRIM(CLEAN(SUBSTITUTE(F10103,CHAR(160),"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04" spans="2:11" hidden="1" x14ac:dyDescent="0.25">
      <c r="B10104" s="20">
        <v>45721</v>
      </c>
      <c r="C10104" s="2" t="s">
        <v>1</v>
      </c>
      <c r="D10104" s="2" t="s">
        <v>1787</v>
      </c>
      <c r="E10104" s="2" t="s">
        <v>16</v>
      </c>
      <c r="F10104" s="2" t="s">
        <v>4328</v>
      </c>
      <c r="G10104" s="5">
        <v>10</v>
      </c>
      <c r="H10104" s="5">
        <v>19.989999999999998</v>
      </c>
      <c r="I10104" s="5">
        <v>199.9</v>
      </c>
      <c r="J10104" s="5">
        <v>1305.1400000000001</v>
      </c>
      <c r="K10104" s="3" t="str" cm="1">
        <f t="array" ref="K10104">_xlfn.LET(_xlpm.d,UPPER(TRIM(CLEAN(SUBSTITUTE(F10104,CHAR(160),"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05" spans="2:11" hidden="1" x14ac:dyDescent="0.25">
      <c r="B10105" s="20">
        <v>45734</v>
      </c>
      <c r="C10105" s="2" t="s">
        <v>1</v>
      </c>
      <c r="D10105" s="2" t="s">
        <v>4256</v>
      </c>
      <c r="E10105" s="2" t="s">
        <v>796</v>
      </c>
      <c r="F10105" s="2" t="s">
        <v>4182</v>
      </c>
      <c r="G10105" s="5">
        <v>2</v>
      </c>
      <c r="H10105" s="5">
        <v>19.989999999999998</v>
      </c>
      <c r="I10105" s="5">
        <v>39.979999999999997</v>
      </c>
      <c r="J10105" s="5">
        <v>1345.1200000000001</v>
      </c>
      <c r="K10105" s="3" t="str" cm="1">
        <f t="array" ref="K10105">_xlfn.LET(_xlpm.d,UPPER(TRIM(CLEAN(SUBSTITUTE(F10105,CHAR(160),"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06" spans="2:11" hidden="1" x14ac:dyDescent="0.25">
      <c r="B10106" s="20">
        <v>45930</v>
      </c>
      <c r="C10106" s="2" t="s">
        <v>1</v>
      </c>
      <c r="D10106" s="2" t="s">
        <v>2467</v>
      </c>
      <c r="E10106" s="2" t="s">
        <v>170</v>
      </c>
      <c r="F10106" s="2" t="s">
        <v>4324</v>
      </c>
      <c r="G10106" s="5">
        <v>5</v>
      </c>
      <c r="H10106" s="5">
        <v>47.99</v>
      </c>
      <c r="I10106" s="5">
        <v>239.95</v>
      </c>
      <c r="J10106" s="5">
        <v>1585.0700000000002</v>
      </c>
      <c r="K10106" s="3" t="str" cm="1">
        <f t="array" ref="K10106">_xlfn.LET(_xlpm.d,UPPER(TRIM(CLEAN(SUBSTITUTE(F10106,CHAR(160),"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07" spans="2:11" hidden="1" x14ac:dyDescent="0.25">
      <c r="B10107" s="20">
        <v>45931</v>
      </c>
      <c r="C10107" s="2" t="s">
        <v>1</v>
      </c>
      <c r="D10107" s="2" t="s">
        <v>4108</v>
      </c>
      <c r="E10107" s="2" t="s">
        <v>774</v>
      </c>
      <c r="F10107" s="2" t="s">
        <v>4324</v>
      </c>
      <c r="G10107" s="5">
        <v>1</v>
      </c>
      <c r="H10107" s="5">
        <v>47.99</v>
      </c>
      <c r="I10107" s="5">
        <v>47.99</v>
      </c>
      <c r="J10107" s="5">
        <v>1633.0600000000002</v>
      </c>
      <c r="K10107" s="3" t="str" cm="1">
        <f t="array" ref="K10107">_xlfn.LET(_xlpm.d,UPPER(TRIM(CLEAN(SUBSTITUTE(F10107,CHAR(160),"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08" spans="2:11" hidden="1" x14ac:dyDescent="0.25">
      <c r="B10108" s="20">
        <v>45933</v>
      </c>
      <c r="C10108" s="2" t="s">
        <v>1</v>
      </c>
      <c r="D10108" s="2" t="s">
        <v>2109</v>
      </c>
      <c r="E10108" s="2" t="s">
        <v>43</v>
      </c>
      <c r="F10108" s="2" t="s">
        <v>4324</v>
      </c>
      <c r="G10108" s="5">
        <v>5</v>
      </c>
      <c r="H10108" s="5">
        <v>47.99</v>
      </c>
      <c r="I10108" s="5">
        <v>239.95</v>
      </c>
      <c r="J10108" s="5">
        <v>1873.0100000000002</v>
      </c>
      <c r="K10108" s="3" t="str" cm="1">
        <f t="array" ref="K10108">_xlfn.LET(_xlpm.d,UPPER(TRIM(CLEAN(SUBSTITUTE(F10108,CHAR(160),"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09" spans="2:11" hidden="1" x14ac:dyDescent="0.25">
      <c r="B10109" s="20">
        <v>45939</v>
      </c>
      <c r="C10109" s="2" t="s">
        <v>1</v>
      </c>
      <c r="D10109" s="2" t="s">
        <v>2125</v>
      </c>
      <c r="E10109" s="2" t="s">
        <v>1938</v>
      </c>
      <c r="F10109" s="2" t="s">
        <v>4324</v>
      </c>
      <c r="G10109" s="5">
        <v>1</v>
      </c>
      <c r="H10109" s="5">
        <v>47.99</v>
      </c>
      <c r="I10109" s="5">
        <v>47.99</v>
      </c>
      <c r="J10109" s="5">
        <v>1921.0000000000002</v>
      </c>
      <c r="K10109" s="3" t="str" cm="1">
        <f t="array" ref="K10109">_xlfn.LET(_xlpm.d,UPPER(TRIM(CLEAN(SUBSTITUTE(F10109,CHAR(160),"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10" spans="2:11" hidden="1" x14ac:dyDescent="0.25">
      <c r="B10110" s="20">
        <v>45996</v>
      </c>
      <c r="C10110" s="2" t="s">
        <v>1</v>
      </c>
      <c r="D10110" s="2" t="s">
        <v>2239</v>
      </c>
      <c r="E10110" s="2" t="s">
        <v>43</v>
      </c>
      <c r="F10110" s="2" t="s">
        <v>4324</v>
      </c>
      <c r="G10110" s="5">
        <v>5</v>
      </c>
      <c r="H10110" s="5">
        <v>47.99</v>
      </c>
      <c r="I10110" s="5">
        <v>239.95</v>
      </c>
      <c r="J10110" s="5">
        <v>2160.9500000000003</v>
      </c>
      <c r="K10110" s="3" t="str" cm="1">
        <f t="array" ref="K10110">_xlfn.LET(_xlpm.d,UPPER(TRIM(CLEAN(SUBSTITUTE(F10110,CHAR(160),"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11" spans="2:11" hidden="1" x14ac:dyDescent="0.25">
      <c r="B10111" s="20">
        <v>46006</v>
      </c>
      <c r="C10111" s="2" t="s">
        <v>1</v>
      </c>
      <c r="D10111" s="2" t="s">
        <v>4293</v>
      </c>
      <c r="E10111" s="2" t="s">
        <v>73</v>
      </c>
      <c r="F10111" s="2" t="s">
        <v>4324</v>
      </c>
      <c r="G10111" s="5">
        <v>3</v>
      </c>
      <c r="H10111" s="5">
        <v>47.99</v>
      </c>
      <c r="I10111" s="5">
        <v>143.97</v>
      </c>
      <c r="J10111" s="5">
        <v>2304.92</v>
      </c>
      <c r="K10111" s="3" t="str" cm="1">
        <f t="array" ref="K10111">_xlfn.LET(_xlpm.d,UPPER(TRIM(CLEAN(SUBSTITUTE(F10111,CHAR(160),"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12" spans="2:11" hidden="1" x14ac:dyDescent="0.25">
      <c r="B10112" s="20">
        <v>46065</v>
      </c>
      <c r="C10112" s="2" t="s">
        <v>1</v>
      </c>
      <c r="D10112" s="2" t="s">
        <v>4329</v>
      </c>
      <c r="E10112" s="2" t="s">
        <v>302</v>
      </c>
      <c r="F10112" s="2" t="s">
        <v>4324</v>
      </c>
      <c r="G10112" s="5">
        <v>4</v>
      </c>
      <c r="H10112" s="5">
        <v>47.99</v>
      </c>
      <c r="I10112" s="5">
        <v>191.96</v>
      </c>
      <c r="J10112" s="5">
        <v>2496.88</v>
      </c>
      <c r="K10112" s="3" t="str" cm="1">
        <f t="array" ref="K10112">_xlfn.LET(_xlpm.d,UPPER(TRIM(CLEAN(SUBSTITUTE(F10112,CHAR(160),"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113" spans="1:11" hidden="1" x14ac:dyDescent="0.25">
      <c r="A10113" s="11" t="s">
        <v>4330</v>
      </c>
      <c r="G10113" s="6">
        <v>76</v>
      </c>
      <c r="I10113" s="7">
        <f>I10097+I10098+I10099+I10100+I10101+I10102+I10103+I10104+I10105+I10106+I10107+I10108+I10109+I10110+I10111+I10112</f>
        <v>2496.88</v>
      </c>
      <c r="K10113" s="3" t="str" cm="1">
        <f t="array" ref="K10113">_xlfn.LET(_xlpm.d,UPPER(TRIM(CLEAN(SUBSTITUTE(F10113,CHAR(160),"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14" spans="1:11" hidden="1" x14ac:dyDescent="0.25">
      <c r="A10114" s="10" t="s">
        <v>4331</v>
      </c>
      <c r="K10114" s="3" t="str" cm="1">
        <f t="array" ref="K10114">_xlfn.LET(_xlpm.d,UPPER(TRIM(CLEAN(SUBSTITUTE(F10114,CHAR(160),"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15" spans="1:11" x14ac:dyDescent="0.25">
      <c r="B10115" s="20">
        <v>45922</v>
      </c>
      <c r="C10115" s="2" t="s">
        <v>1</v>
      </c>
      <c r="D10115" s="2" t="s">
        <v>2543</v>
      </c>
      <c r="E10115" s="2" t="s">
        <v>749</v>
      </c>
      <c r="F10115" s="2" t="s">
        <v>4332</v>
      </c>
      <c r="G10115" s="5">
        <v>6</v>
      </c>
      <c r="H10115" s="5">
        <v>80.61</v>
      </c>
      <c r="I10115" s="5">
        <v>483.66</v>
      </c>
      <c r="J10115" s="5">
        <v>483.66</v>
      </c>
      <c r="K10115" s="3" t="str" cm="1">
        <f t="array" ref="K10115">_xlfn.LET(_xlpm.d,UPPER(TRIM(CLEAN(SUBSTITUTE(F10115,CHAR(160),"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16" spans="1:11" hidden="1" x14ac:dyDescent="0.25">
      <c r="A10116" s="11" t="s">
        <v>4333</v>
      </c>
      <c r="G10116" s="6">
        <v>6</v>
      </c>
      <c r="I10116" s="8">
        <f>I10115</f>
        <v>483.66</v>
      </c>
      <c r="K10116" s="3" t="str" cm="1">
        <f t="array" ref="K10116">_xlfn.LET(_xlpm.d,UPPER(TRIM(CLEAN(SUBSTITUTE(F10116,CHAR(160),"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17" spans="1:11" hidden="1" x14ac:dyDescent="0.25">
      <c r="A10117" s="10" t="s">
        <v>4334</v>
      </c>
      <c r="K10117" s="3" t="str" cm="1">
        <f t="array" ref="K10117">_xlfn.LET(_xlpm.d,UPPER(TRIM(CLEAN(SUBSTITUTE(F10117,CHAR(160),"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18" spans="1:11" hidden="1" x14ac:dyDescent="0.25">
      <c r="B10118" s="20">
        <v>45673</v>
      </c>
      <c r="C10118" s="2" t="s">
        <v>1</v>
      </c>
      <c r="D10118" s="2" t="s">
        <v>4335</v>
      </c>
      <c r="E10118" s="2" t="s">
        <v>2494</v>
      </c>
      <c r="F10118" s="2" t="s">
        <v>4336</v>
      </c>
      <c r="G10118" s="5">
        <v>5</v>
      </c>
      <c r="H10118" s="5">
        <v>64.989999999999995</v>
      </c>
      <c r="I10118" s="5">
        <v>324.95</v>
      </c>
      <c r="J10118" s="5">
        <v>324.95</v>
      </c>
      <c r="K10118" s="3" t="str" cm="1">
        <f t="array" ref="K10118">_xlfn.LET(_xlpm.d,UPPER(TRIM(CLEAN(SUBSTITUTE(F10118,CHAR(160),"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19" spans="1:11" hidden="1" x14ac:dyDescent="0.25">
      <c r="B10119" s="20">
        <v>45867</v>
      </c>
      <c r="C10119" s="2" t="s">
        <v>1</v>
      </c>
      <c r="D10119" s="2" t="s">
        <v>3723</v>
      </c>
      <c r="E10119" s="2" t="s">
        <v>2494</v>
      </c>
      <c r="F10119" s="2" t="s">
        <v>4336</v>
      </c>
      <c r="G10119" s="5">
        <v>5</v>
      </c>
      <c r="H10119" s="5">
        <v>64.989999999999995</v>
      </c>
      <c r="I10119" s="5">
        <v>324.95</v>
      </c>
      <c r="J10119" s="5">
        <v>649.9</v>
      </c>
      <c r="K10119" s="3" t="str" cm="1">
        <f t="array" ref="K10119">_xlfn.LET(_xlpm.d,UPPER(TRIM(CLEAN(SUBSTITUTE(F10119,CHAR(160),"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20" spans="1:11" hidden="1" x14ac:dyDescent="0.25">
      <c r="A10120" s="11" t="s">
        <v>4337</v>
      </c>
      <c r="G10120" s="6">
        <v>10</v>
      </c>
      <c r="I10120" s="8">
        <f>I10118+I10119</f>
        <v>649.9</v>
      </c>
      <c r="K10120" s="3" t="str" cm="1">
        <f t="array" ref="K10120">_xlfn.LET(_xlpm.d,UPPER(TRIM(CLEAN(SUBSTITUTE(F10120,CHAR(160),"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21" spans="1:11" hidden="1" x14ac:dyDescent="0.25">
      <c r="A10121" s="10" t="s">
        <v>4338</v>
      </c>
      <c r="K10121" s="3" t="str" cm="1">
        <f t="array" ref="K10121">_xlfn.LET(_xlpm.d,UPPER(TRIM(CLEAN(SUBSTITUTE(F10121,CHAR(160),"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22" spans="1:11" hidden="1" x14ac:dyDescent="0.25">
      <c r="B10122" s="20">
        <v>45660</v>
      </c>
      <c r="C10122" s="2" t="s">
        <v>1</v>
      </c>
      <c r="D10122" s="2" t="s">
        <v>3687</v>
      </c>
      <c r="E10122" s="2" t="s">
        <v>749</v>
      </c>
      <c r="F10122" s="2" t="s">
        <v>4339</v>
      </c>
      <c r="G10122" s="5">
        <v>4</v>
      </c>
      <c r="H10122" s="5">
        <v>64.989999999999995</v>
      </c>
      <c r="I10122" s="5">
        <v>259.95999999999998</v>
      </c>
      <c r="J10122" s="5">
        <v>259.95999999999998</v>
      </c>
      <c r="K10122" s="3" t="str" cm="1">
        <f t="array" ref="K10122">_xlfn.LET(_xlpm.d,UPPER(TRIM(CLEAN(SUBSTITUTE(F10122,CHAR(160),"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23" spans="1:11" hidden="1" x14ac:dyDescent="0.25">
      <c r="B10123" s="20">
        <v>45673</v>
      </c>
      <c r="C10123" s="2" t="s">
        <v>1</v>
      </c>
      <c r="D10123" s="2" t="s">
        <v>4335</v>
      </c>
      <c r="E10123" s="2" t="s">
        <v>2494</v>
      </c>
      <c r="F10123" s="2" t="s">
        <v>4339</v>
      </c>
      <c r="G10123" s="5">
        <v>5</v>
      </c>
      <c r="H10123" s="5">
        <v>64.989999999999995</v>
      </c>
      <c r="I10123" s="5">
        <v>324.95</v>
      </c>
      <c r="J10123" s="5">
        <v>584.91</v>
      </c>
      <c r="K10123" s="3" t="str" cm="1">
        <f t="array" ref="K10123">_xlfn.LET(_xlpm.d,UPPER(TRIM(CLEAN(SUBSTITUTE(F10123,CHAR(160),"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24" spans="1:11" hidden="1" x14ac:dyDescent="0.25">
      <c r="A10124" s="11" t="s">
        <v>4340</v>
      </c>
      <c r="G10124" s="6">
        <v>9</v>
      </c>
      <c r="I10124" s="8">
        <f>I10122+I10123</f>
        <v>584.91</v>
      </c>
      <c r="K10124" s="3" t="str" cm="1">
        <f t="array" ref="K10124">_xlfn.LET(_xlpm.d,UPPER(TRIM(CLEAN(SUBSTITUTE(F10124,CHAR(160),"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25" spans="1:11" hidden="1" x14ac:dyDescent="0.25">
      <c r="A10125" s="10" t="s">
        <v>4341</v>
      </c>
      <c r="K10125" s="3" t="str" cm="1">
        <f t="array" ref="K10125">_xlfn.LET(_xlpm.d,UPPER(TRIM(CLEAN(SUBSTITUTE(F10125,CHAR(160),"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26" spans="1:11" hidden="1" x14ac:dyDescent="0.25">
      <c r="B10126" s="20">
        <v>45660</v>
      </c>
      <c r="C10126" s="2" t="s">
        <v>1</v>
      </c>
      <c r="D10126" s="2" t="s">
        <v>3687</v>
      </c>
      <c r="E10126" s="2" t="s">
        <v>749</v>
      </c>
      <c r="F10126" s="2" t="s">
        <v>4342</v>
      </c>
      <c r="G10126" s="5">
        <v>4</v>
      </c>
      <c r="H10126" s="5">
        <v>64.989999999999995</v>
      </c>
      <c r="I10126" s="5">
        <v>259.95999999999998</v>
      </c>
      <c r="J10126" s="5">
        <v>259.95999999999998</v>
      </c>
      <c r="K10126" s="3" t="str" cm="1">
        <f t="array" ref="K10126">_xlfn.LET(_xlpm.d,UPPER(TRIM(CLEAN(SUBSTITUTE(F10126,CHAR(160),"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27" spans="1:11" hidden="1" x14ac:dyDescent="0.25">
      <c r="B10127" s="20">
        <v>45673</v>
      </c>
      <c r="C10127" s="2" t="s">
        <v>1</v>
      </c>
      <c r="D10127" s="2" t="s">
        <v>4335</v>
      </c>
      <c r="E10127" s="2" t="s">
        <v>2494</v>
      </c>
      <c r="F10127" s="2" t="s">
        <v>4342</v>
      </c>
      <c r="G10127" s="5">
        <v>5</v>
      </c>
      <c r="H10127" s="5">
        <v>64.989999999999995</v>
      </c>
      <c r="I10127" s="5">
        <v>324.95</v>
      </c>
      <c r="J10127" s="5">
        <v>584.91</v>
      </c>
      <c r="K10127" s="3" t="str" cm="1">
        <f t="array" ref="K10127">_xlfn.LET(_xlpm.d,UPPER(TRIM(CLEAN(SUBSTITUTE(F10127,CHAR(160),"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28" spans="1:11" hidden="1" x14ac:dyDescent="0.25">
      <c r="B10128" s="20">
        <v>45867</v>
      </c>
      <c r="C10128" s="2" t="s">
        <v>1</v>
      </c>
      <c r="D10128" s="2" t="s">
        <v>3723</v>
      </c>
      <c r="E10128" s="2" t="s">
        <v>2494</v>
      </c>
      <c r="F10128" s="2" t="s">
        <v>4342</v>
      </c>
      <c r="G10128" s="5">
        <v>5</v>
      </c>
      <c r="H10128" s="5">
        <v>64.989999999999995</v>
      </c>
      <c r="I10128" s="5">
        <v>324.95</v>
      </c>
      <c r="J10128" s="5">
        <v>909.8599999999999</v>
      </c>
      <c r="K10128" s="3" t="str" cm="1">
        <f t="array" ref="K10128">_xlfn.LET(_xlpm.d,UPPER(TRIM(CLEAN(SUBSTITUTE(F10128,CHAR(160),"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29" spans="1:11" hidden="1" x14ac:dyDescent="0.25">
      <c r="A10129" s="11" t="s">
        <v>4343</v>
      </c>
      <c r="G10129" s="6">
        <v>14</v>
      </c>
      <c r="I10129" s="8">
        <f>I10126+I10127+I10128</f>
        <v>909.8599999999999</v>
      </c>
      <c r="K10129" s="3" t="str" cm="1">
        <f t="array" ref="K10129">_xlfn.LET(_xlpm.d,UPPER(TRIM(CLEAN(SUBSTITUTE(F10129,CHAR(160),"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30" spans="1:11" hidden="1" x14ac:dyDescent="0.25">
      <c r="A10130" s="10" t="s">
        <v>4344</v>
      </c>
      <c r="K10130" s="3" t="str" cm="1">
        <f t="array" ref="K10130">_xlfn.LET(_xlpm.d,UPPER(TRIM(CLEAN(SUBSTITUTE(F10130,CHAR(160),"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31" spans="1:11" hidden="1" x14ac:dyDescent="0.25">
      <c r="B10131" s="20">
        <v>45673</v>
      </c>
      <c r="C10131" s="2" t="s">
        <v>1</v>
      </c>
      <c r="D10131" s="2" t="s">
        <v>1624</v>
      </c>
      <c r="E10131" s="2" t="s">
        <v>746</v>
      </c>
      <c r="F10131" s="2" t="s">
        <v>4345</v>
      </c>
      <c r="G10131" s="5">
        <v>2</v>
      </c>
      <c r="H10131" s="5">
        <v>64.989999999999995</v>
      </c>
      <c r="I10131" s="5">
        <v>129.97999999999999</v>
      </c>
      <c r="J10131" s="5">
        <v>129.97999999999999</v>
      </c>
      <c r="K10131" s="3" t="str" cm="1">
        <f t="array" ref="K10131">_xlfn.LET(_xlpm.d,UPPER(TRIM(CLEAN(SUBSTITUTE(F10131,CHAR(160),"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0132" spans="1:11" hidden="1" x14ac:dyDescent="0.25">
      <c r="A10132" s="11" t="s">
        <v>4346</v>
      </c>
      <c r="G10132" s="6">
        <v>2</v>
      </c>
      <c r="I10132" s="8">
        <f>I10131</f>
        <v>129.97999999999999</v>
      </c>
      <c r="K10132" s="3" t="str" cm="1">
        <f t="array" ref="K10132">_xlfn.LET(_xlpm.d,UPPER(TRIM(CLEAN(SUBSTITUTE(F10132,CHAR(160),"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33" spans="1:11" hidden="1" x14ac:dyDescent="0.25">
      <c r="A10133" s="10" t="s">
        <v>4347</v>
      </c>
      <c r="K10133" s="3" t="str" cm="1">
        <f t="array" ref="K10133">_xlfn.LET(_xlpm.d,UPPER(TRIM(CLEAN(SUBSTITUTE(F10133,CHAR(160),"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34" spans="1:11" hidden="1" x14ac:dyDescent="0.25">
      <c r="B10134" s="20">
        <v>45673</v>
      </c>
      <c r="C10134" s="2" t="s">
        <v>1</v>
      </c>
      <c r="D10134" s="2" t="s">
        <v>1624</v>
      </c>
      <c r="E10134" s="2" t="s">
        <v>746</v>
      </c>
      <c r="F10134" s="2" t="s">
        <v>4348</v>
      </c>
      <c r="G10134" s="5">
        <v>2</v>
      </c>
      <c r="H10134" s="5">
        <v>64.989999999999995</v>
      </c>
      <c r="I10134" s="5">
        <v>129.97999999999999</v>
      </c>
      <c r="J10134" s="5">
        <v>129.97999999999999</v>
      </c>
      <c r="K10134" s="3" t="str" cm="1">
        <f t="array" ref="K10134">_xlfn.LET(_xlpm.d,UPPER(TRIM(CLEAN(SUBSTITUTE(F10134,CHAR(160),"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0135" spans="1:11" hidden="1" x14ac:dyDescent="0.25">
      <c r="A10135" s="11" t="s">
        <v>4349</v>
      </c>
      <c r="G10135" s="6">
        <v>2</v>
      </c>
      <c r="I10135" s="8">
        <f>I10134</f>
        <v>129.97999999999999</v>
      </c>
      <c r="K10135" s="3" t="str" cm="1">
        <f t="array" ref="K10135">_xlfn.LET(_xlpm.d,UPPER(TRIM(CLEAN(SUBSTITUTE(F10135,CHAR(160),"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36" spans="1:11" hidden="1" x14ac:dyDescent="0.25">
      <c r="A10136" s="10" t="s">
        <v>4350</v>
      </c>
      <c r="K10136" s="3" t="str" cm="1">
        <f t="array" ref="K10136">_xlfn.LET(_xlpm.d,UPPER(TRIM(CLEAN(SUBSTITUTE(F10136,CHAR(160),"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37" spans="1:11" hidden="1" x14ac:dyDescent="0.25">
      <c r="B10137" s="20">
        <v>45786</v>
      </c>
      <c r="C10137" s="2" t="s">
        <v>1</v>
      </c>
      <c r="D10137" s="2" t="s">
        <v>4055</v>
      </c>
      <c r="E10137" s="2" t="s">
        <v>746</v>
      </c>
      <c r="F10137" s="2" t="s">
        <v>4351</v>
      </c>
      <c r="G10137" s="5">
        <v>5</v>
      </c>
      <c r="H10137" s="5">
        <v>64.989999999999995</v>
      </c>
      <c r="I10137" s="5">
        <v>324.95</v>
      </c>
      <c r="J10137" s="5">
        <v>324.95</v>
      </c>
      <c r="K10137" s="3" t="str" cm="1">
        <f t="array" ref="K10137">_xlfn.LET(_xlpm.d,UPPER(TRIM(CLEAN(SUBSTITUTE(F10137,CHAR(160),"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0138" spans="1:11" hidden="1" x14ac:dyDescent="0.25">
      <c r="A10138" s="11" t="s">
        <v>4352</v>
      </c>
      <c r="G10138" s="6">
        <v>5</v>
      </c>
      <c r="I10138" s="8">
        <f>I10137</f>
        <v>324.95</v>
      </c>
      <c r="K10138" s="3" t="str" cm="1">
        <f t="array" ref="K10138">_xlfn.LET(_xlpm.d,UPPER(TRIM(CLEAN(SUBSTITUTE(F10138,CHAR(160),"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39" spans="1:11" hidden="1" x14ac:dyDescent="0.25">
      <c r="A10139" s="10" t="s">
        <v>4353</v>
      </c>
      <c r="K10139" s="3" t="str" cm="1">
        <f t="array" ref="K10139">_xlfn.LET(_xlpm.d,UPPER(TRIM(CLEAN(SUBSTITUTE(F10139,CHAR(160),"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40" spans="1:11" hidden="1" x14ac:dyDescent="0.25">
      <c r="B10140" s="20">
        <v>45660</v>
      </c>
      <c r="C10140" s="2" t="s">
        <v>1</v>
      </c>
      <c r="D10140" s="2" t="s">
        <v>3687</v>
      </c>
      <c r="E10140" s="2" t="s">
        <v>749</v>
      </c>
      <c r="F10140" s="2" t="s">
        <v>4354</v>
      </c>
      <c r="G10140" s="5">
        <v>4</v>
      </c>
      <c r="H10140" s="5">
        <v>64.989999999999995</v>
      </c>
      <c r="I10140" s="5">
        <v>259.95999999999998</v>
      </c>
      <c r="J10140" s="5">
        <v>259.95999999999998</v>
      </c>
      <c r="K10140" s="3" t="str" cm="1">
        <f t="array" ref="K10140">_xlfn.LET(_xlpm.d,UPPER(TRIM(CLEAN(SUBSTITUTE(F10140,CHAR(160),"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0141" spans="1:11" hidden="1" x14ac:dyDescent="0.25">
      <c r="A10141" s="11" t="s">
        <v>4355</v>
      </c>
      <c r="G10141" s="6">
        <v>4</v>
      </c>
      <c r="I10141" s="8">
        <f>I10140</f>
        <v>259.95999999999998</v>
      </c>
      <c r="K10141" s="3" t="str" cm="1">
        <f t="array" ref="K10141">_xlfn.LET(_xlpm.d,UPPER(TRIM(CLEAN(SUBSTITUTE(F10141,CHAR(160),"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42" spans="1:11" hidden="1" x14ac:dyDescent="0.25">
      <c r="A10142" s="10" t="s">
        <v>4356</v>
      </c>
      <c r="K10142" s="3" t="str" cm="1">
        <f t="array" ref="K10142">_xlfn.LET(_xlpm.d,UPPER(TRIM(CLEAN(SUBSTITUTE(F10142,CHAR(160),"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43" spans="1:11" hidden="1" x14ac:dyDescent="0.25">
      <c r="B10143" s="20">
        <v>45660</v>
      </c>
      <c r="C10143" s="2" t="s">
        <v>1</v>
      </c>
      <c r="D10143" s="2" t="s">
        <v>3687</v>
      </c>
      <c r="E10143" s="2" t="s">
        <v>749</v>
      </c>
      <c r="F10143" s="2" t="s">
        <v>4357</v>
      </c>
      <c r="G10143" s="5">
        <v>4</v>
      </c>
      <c r="H10143" s="5">
        <v>64.989999999999995</v>
      </c>
      <c r="I10143" s="5">
        <v>259.95999999999998</v>
      </c>
      <c r="J10143" s="5">
        <v>259.95999999999998</v>
      </c>
      <c r="K10143" s="3" t="str" cm="1">
        <f t="array" ref="K10143">_xlfn.LET(_xlpm.d,UPPER(TRIM(CLEAN(SUBSTITUTE(F10143,CHAR(160),"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44" spans="1:11" hidden="1" x14ac:dyDescent="0.25">
      <c r="A10144" s="11" t="s">
        <v>4358</v>
      </c>
      <c r="G10144" s="6">
        <v>4</v>
      </c>
      <c r="I10144" s="8">
        <f>I10143</f>
        <v>259.95999999999998</v>
      </c>
      <c r="K10144" s="3" t="str" cm="1">
        <f t="array" ref="K10144">_xlfn.LET(_xlpm.d,UPPER(TRIM(CLEAN(SUBSTITUTE(F10144,CHAR(160),"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45" spans="1:11" hidden="1" x14ac:dyDescent="0.25">
      <c r="A10145" s="10" t="s">
        <v>4359</v>
      </c>
      <c r="K10145" s="3" t="str" cm="1">
        <f t="array" ref="K10145">_xlfn.LET(_xlpm.d,UPPER(TRIM(CLEAN(SUBSTITUTE(F10145,CHAR(160),"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46" spans="1:11" hidden="1" x14ac:dyDescent="0.25">
      <c r="B10146" s="20">
        <v>45922</v>
      </c>
      <c r="C10146" s="2" t="s">
        <v>1</v>
      </c>
      <c r="D10146" s="2" t="s">
        <v>2543</v>
      </c>
      <c r="E10146" s="2" t="s">
        <v>749</v>
      </c>
      <c r="F10146" s="2" t="s">
        <v>4360</v>
      </c>
      <c r="G10146" s="5">
        <v>6</v>
      </c>
      <c r="H10146" s="5">
        <v>80.61</v>
      </c>
      <c r="I10146" s="5">
        <v>483.66</v>
      </c>
      <c r="J10146" s="5">
        <v>483.66</v>
      </c>
      <c r="K10146" s="3" t="str" cm="1">
        <f t="array" ref="K10146">_xlfn.LET(_xlpm.d,UPPER(TRIM(CLEAN(SUBSTITUTE(F10146,CHAR(160),"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47" spans="1:11" hidden="1" x14ac:dyDescent="0.25">
      <c r="A10147" s="11" t="s">
        <v>4361</v>
      </c>
      <c r="G10147" s="6">
        <v>6</v>
      </c>
      <c r="I10147" s="8">
        <f>I10146</f>
        <v>483.66</v>
      </c>
      <c r="K10147" s="3" t="str" cm="1">
        <f t="array" ref="K10147">_xlfn.LET(_xlpm.d,UPPER(TRIM(CLEAN(SUBSTITUTE(F10147,CHAR(160),"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48" spans="1:11" hidden="1" x14ac:dyDescent="0.25">
      <c r="A10148" s="10" t="s">
        <v>4362</v>
      </c>
      <c r="K10148" s="3" t="str" cm="1">
        <f t="array" ref="K10148">_xlfn.LET(_xlpm.d,UPPER(TRIM(CLEAN(SUBSTITUTE(F10148,CHAR(160),"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49" spans="1:11" hidden="1" x14ac:dyDescent="0.25">
      <c r="B10149" s="20">
        <v>45849</v>
      </c>
      <c r="C10149" s="2" t="s">
        <v>1</v>
      </c>
      <c r="D10149" s="2" t="s">
        <v>4363</v>
      </c>
      <c r="E10149" s="2" t="s">
        <v>749</v>
      </c>
      <c r="F10149" s="2" t="s">
        <v>4364</v>
      </c>
      <c r="G10149" s="5">
        <v>5</v>
      </c>
      <c r="H10149" s="5">
        <v>64.989999999999995</v>
      </c>
      <c r="I10149" s="5">
        <v>324.95</v>
      </c>
      <c r="J10149" s="5">
        <v>324.95</v>
      </c>
      <c r="K10149" s="3" t="str" cm="1">
        <f t="array" ref="K10149">_xlfn.LET(_xlpm.d,UPPER(TRIM(CLEAN(SUBSTITUTE(F10149,CHAR(160),"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50" spans="1:11" hidden="1" x14ac:dyDescent="0.25">
      <c r="A10150" s="11" t="s">
        <v>4365</v>
      </c>
      <c r="G10150" s="6">
        <v>5</v>
      </c>
      <c r="I10150" s="8">
        <f>I10149</f>
        <v>324.95</v>
      </c>
      <c r="K10150" s="3" t="str" cm="1">
        <f t="array" ref="K10150">_xlfn.LET(_xlpm.d,UPPER(TRIM(CLEAN(SUBSTITUTE(F10150,CHAR(160),"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51" spans="1:11" hidden="1" x14ac:dyDescent="0.25">
      <c r="A10151" s="10" t="s">
        <v>4366</v>
      </c>
      <c r="K10151" s="3" t="str" cm="1">
        <f t="array" ref="K10151">_xlfn.LET(_xlpm.d,UPPER(TRIM(CLEAN(SUBSTITUTE(F10151,CHAR(160),"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52" spans="1:11" hidden="1" x14ac:dyDescent="0.25">
      <c r="B10152" s="20">
        <v>45673</v>
      </c>
      <c r="C10152" s="2" t="s">
        <v>1</v>
      </c>
      <c r="D10152" s="2" t="s">
        <v>4335</v>
      </c>
      <c r="E10152" s="2" t="s">
        <v>2494</v>
      </c>
      <c r="F10152" s="2" t="s">
        <v>4367</v>
      </c>
      <c r="G10152" s="5">
        <v>5</v>
      </c>
      <c r="H10152" s="5">
        <v>64.989999999999995</v>
      </c>
      <c r="I10152" s="5">
        <v>324.95</v>
      </c>
      <c r="J10152" s="5">
        <v>324.95</v>
      </c>
      <c r="K10152" s="3" t="str" cm="1">
        <f t="array" ref="K10152">_xlfn.LET(_xlpm.d,UPPER(TRIM(CLEAN(SUBSTITUTE(F10152,CHAR(160),"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53" spans="1:11" hidden="1" x14ac:dyDescent="0.25">
      <c r="A10153" s="11" t="s">
        <v>4368</v>
      </c>
      <c r="G10153" s="6">
        <v>5</v>
      </c>
      <c r="I10153" s="8">
        <f>I10152</f>
        <v>324.95</v>
      </c>
      <c r="K10153" s="3" t="str" cm="1">
        <f t="array" ref="K10153">_xlfn.LET(_xlpm.d,UPPER(TRIM(CLEAN(SUBSTITUTE(F10153,CHAR(160),"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54" spans="1:11" hidden="1" x14ac:dyDescent="0.25">
      <c r="A10154" s="10" t="s">
        <v>4369</v>
      </c>
      <c r="K10154" s="3" t="str" cm="1">
        <f t="array" ref="K10154">_xlfn.LET(_xlpm.d,UPPER(TRIM(CLEAN(SUBSTITUTE(F10154,CHAR(160),"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55" spans="1:11" hidden="1" x14ac:dyDescent="0.25">
      <c r="B10155" s="20">
        <v>45685</v>
      </c>
      <c r="C10155" s="2" t="s">
        <v>1</v>
      </c>
      <c r="D10155" s="2" t="s">
        <v>1219</v>
      </c>
      <c r="E10155" s="2" t="s">
        <v>749</v>
      </c>
      <c r="F10155" s="2" t="s">
        <v>4370</v>
      </c>
      <c r="G10155" s="5">
        <v>8</v>
      </c>
      <c r="H10155" s="5">
        <v>52.99</v>
      </c>
      <c r="I10155" s="5">
        <v>423.92</v>
      </c>
      <c r="J10155" s="5">
        <v>423.92</v>
      </c>
      <c r="K10155" s="3" t="str" cm="1">
        <f t="array" ref="K10155">_xlfn.LET(_xlpm.d,UPPER(TRIM(CLEAN(SUBSTITUTE(F10155,CHAR(160),"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56" spans="1:11" hidden="1" x14ac:dyDescent="0.25">
      <c r="A10156" s="11" t="s">
        <v>4371</v>
      </c>
      <c r="G10156" s="6">
        <v>8</v>
      </c>
      <c r="I10156" s="8">
        <f>I10155</f>
        <v>423.92</v>
      </c>
      <c r="K10156" s="3" t="str" cm="1">
        <f t="array" ref="K10156">_xlfn.LET(_xlpm.d,UPPER(TRIM(CLEAN(SUBSTITUTE(F10156,CHAR(160),"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57" spans="1:11" hidden="1" x14ac:dyDescent="0.25">
      <c r="A10157" s="10" t="s">
        <v>4372</v>
      </c>
      <c r="K10157" s="3" t="str" cm="1">
        <f t="array" ref="K10157">_xlfn.LET(_xlpm.d,UPPER(TRIM(CLEAN(SUBSTITUTE(F10157,CHAR(160),"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58" spans="1:11" hidden="1" x14ac:dyDescent="0.25">
      <c r="B10158" s="20">
        <v>45673</v>
      </c>
      <c r="C10158" s="2" t="s">
        <v>1</v>
      </c>
      <c r="D10158" s="2" t="s">
        <v>4335</v>
      </c>
      <c r="E10158" s="2" t="s">
        <v>2494</v>
      </c>
      <c r="F10158" s="2" t="s">
        <v>4373</v>
      </c>
      <c r="G10158" s="5">
        <v>2</v>
      </c>
      <c r="H10158" s="5">
        <v>64.989999999999995</v>
      </c>
      <c r="I10158" s="5">
        <v>129.97999999999999</v>
      </c>
      <c r="J10158" s="5">
        <v>129.97999999999999</v>
      </c>
      <c r="K10158" s="3" t="str" cm="1">
        <f t="array" ref="K10158">_xlfn.LET(_xlpm.d,UPPER(TRIM(CLEAN(SUBSTITUTE(F10158,CHAR(160),"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59" spans="1:11" hidden="1" x14ac:dyDescent="0.25">
      <c r="A10159" s="11" t="s">
        <v>4374</v>
      </c>
      <c r="G10159" s="6">
        <v>2</v>
      </c>
      <c r="I10159" s="8">
        <f>I10158</f>
        <v>129.97999999999999</v>
      </c>
      <c r="K10159" s="3" t="str" cm="1">
        <f t="array" ref="K10159">_xlfn.LET(_xlpm.d,UPPER(TRIM(CLEAN(SUBSTITUTE(F10159,CHAR(160),"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60" spans="1:11" hidden="1" x14ac:dyDescent="0.25">
      <c r="A10160" s="10" t="s">
        <v>4375</v>
      </c>
      <c r="K10160" s="3" t="str" cm="1">
        <f t="array" ref="K10160">_xlfn.LET(_xlpm.d,UPPER(TRIM(CLEAN(SUBSTITUTE(F10160,CHAR(160),"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61" spans="1:11" hidden="1" x14ac:dyDescent="0.25">
      <c r="B10161" s="20">
        <v>45673</v>
      </c>
      <c r="C10161" s="2" t="s">
        <v>1</v>
      </c>
      <c r="D10161" s="2" t="s">
        <v>4335</v>
      </c>
      <c r="E10161" s="2" t="s">
        <v>2494</v>
      </c>
      <c r="F10161" s="2" t="s">
        <v>4376</v>
      </c>
      <c r="G10161" s="5">
        <v>5</v>
      </c>
      <c r="H10161" s="5">
        <v>64.989999999999995</v>
      </c>
      <c r="I10161" s="5">
        <v>324.95</v>
      </c>
      <c r="J10161" s="5">
        <v>324.95</v>
      </c>
      <c r="K10161" s="3" t="str" cm="1">
        <f t="array" ref="K10161">_xlfn.LET(_xlpm.d,UPPER(TRIM(CLEAN(SUBSTITUTE(F10161,CHAR(160),"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62" spans="1:11" hidden="1" x14ac:dyDescent="0.25">
      <c r="B10162" s="20">
        <v>45685</v>
      </c>
      <c r="C10162" s="2" t="s">
        <v>1</v>
      </c>
      <c r="D10162" s="2" t="s">
        <v>1219</v>
      </c>
      <c r="E10162" s="2" t="s">
        <v>749</v>
      </c>
      <c r="F10162" s="2" t="s">
        <v>4376</v>
      </c>
      <c r="G10162" s="5">
        <v>12</v>
      </c>
      <c r="H10162" s="5">
        <v>52.99</v>
      </c>
      <c r="I10162" s="5">
        <v>635.88</v>
      </c>
      <c r="J10162" s="5">
        <v>960.82999999999993</v>
      </c>
      <c r="K10162" s="3" t="str" cm="1">
        <f t="array" ref="K10162">_xlfn.LET(_xlpm.d,UPPER(TRIM(CLEAN(SUBSTITUTE(F10162,CHAR(160),"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63" spans="1:11" hidden="1" x14ac:dyDescent="0.25">
      <c r="A10163" s="11" t="s">
        <v>4377</v>
      </c>
      <c r="G10163" s="6">
        <v>17</v>
      </c>
      <c r="I10163" s="8">
        <f>I10161+I10162</f>
        <v>960.82999999999993</v>
      </c>
      <c r="K10163" s="3" t="str" cm="1">
        <f t="array" ref="K10163">_xlfn.LET(_xlpm.d,UPPER(TRIM(CLEAN(SUBSTITUTE(F10163,CHAR(160),"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64" spans="1:11" hidden="1" x14ac:dyDescent="0.25">
      <c r="A10164" s="10" t="s">
        <v>4378</v>
      </c>
      <c r="K10164" s="3" t="str" cm="1">
        <f t="array" ref="K10164">_xlfn.LET(_xlpm.d,UPPER(TRIM(CLEAN(SUBSTITUTE(F10164,CHAR(160),"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65" spans="1:11" hidden="1" x14ac:dyDescent="0.25">
      <c r="B10165" s="20">
        <v>45660</v>
      </c>
      <c r="C10165" s="2" t="s">
        <v>1</v>
      </c>
      <c r="D10165" s="2" t="s">
        <v>3687</v>
      </c>
      <c r="E10165" s="2" t="s">
        <v>749</v>
      </c>
      <c r="F10165" s="2" t="s">
        <v>4379</v>
      </c>
      <c r="G10165" s="5">
        <v>4</v>
      </c>
      <c r="H10165" s="5">
        <v>64.989999999999995</v>
      </c>
      <c r="I10165" s="5">
        <v>259.95999999999998</v>
      </c>
      <c r="J10165" s="5">
        <v>259.95999999999998</v>
      </c>
      <c r="K10165" s="3" t="str" cm="1">
        <f t="array" ref="K10165">_xlfn.LET(_xlpm.d,UPPER(TRIM(CLEAN(SUBSTITUTE(F10165,CHAR(160),"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66" spans="1:11" hidden="1" x14ac:dyDescent="0.25">
      <c r="A10166" s="11" t="s">
        <v>4380</v>
      </c>
      <c r="G10166" s="6">
        <v>4</v>
      </c>
      <c r="I10166" s="8">
        <f>I10165</f>
        <v>259.95999999999998</v>
      </c>
      <c r="K10166" s="3" t="str" cm="1">
        <f t="array" ref="K10166">_xlfn.LET(_xlpm.d,UPPER(TRIM(CLEAN(SUBSTITUTE(F10166,CHAR(160),"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67" spans="1:11" hidden="1" x14ac:dyDescent="0.25">
      <c r="A10167" s="10" t="s">
        <v>4381</v>
      </c>
      <c r="K10167" s="3" t="str" cm="1">
        <f t="array" ref="K10167">_xlfn.LET(_xlpm.d,UPPER(TRIM(CLEAN(SUBSTITUTE(F10167,CHAR(160),"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68" spans="1:11" hidden="1" x14ac:dyDescent="0.25">
      <c r="B10168" s="20">
        <v>45673</v>
      </c>
      <c r="C10168" s="2" t="s">
        <v>1</v>
      </c>
      <c r="D10168" s="2" t="s">
        <v>4335</v>
      </c>
      <c r="E10168" s="2" t="s">
        <v>2494</v>
      </c>
      <c r="F10168" s="2" t="s">
        <v>4382</v>
      </c>
      <c r="G10168" s="5">
        <v>3</v>
      </c>
      <c r="H10168" s="5">
        <v>64.989999999999995</v>
      </c>
      <c r="I10168" s="5">
        <v>194.97</v>
      </c>
      <c r="J10168" s="5">
        <v>194.97</v>
      </c>
      <c r="K10168" s="3" t="str" cm="1">
        <f t="array" ref="K10168">_xlfn.LET(_xlpm.d,UPPER(TRIM(CLEAN(SUBSTITUTE(F10168,CHAR(160),"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69" spans="1:11" hidden="1" x14ac:dyDescent="0.25">
      <c r="B10169" s="20">
        <v>45947</v>
      </c>
      <c r="C10169" s="2" t="s">
        <v>1</v>
      </c>
      <c r="D10169" s="2" t="s">
        <v>2502</v>
      </c>
      <c r="E10169" s="2" t="s">
        <v>746</v>
      </c>
      <c r="F10169" s="2" t="s">
        <v>4383</v>
      </c>
      <c r="G10169" s="5">
        <v>3</v>
      </c>
      <c r="H10169" s="5">
        <v>80.61</v>
      </c>
      <c r="I10169" s="5">
        <v>241.83</v>
      </c>
      <c r="J10169" s="5">
        <v>436.8</v>
      </c>
      <c r="K10169" s="3" t="str" cm="1">
        <f t="array" ref="K10169">_xlfn.LET(_xlpm.d,UPPER(TRIM(CLEAN(SUBSTITUTE(F10169,CHAR(160),"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70" spans="1:11" hidden="1" x14ac:dyDescent="0.25">
      <c r="A10170" s="11" t="s">
        <v>4384</v>
      </c>
      <c r="G10170" s="6">
        <v>6</v>
      </c>
      <c r="I10170" s="8">
        <f>I10168+I10169</f>
        <v>436.8</v>
      </c>
      <c r="K10170" s="3" t="str" cm="1">
        <f t="array" ref="K10170">_xlfn.LET(_xlpm.d,UPPER(TRIM(CLEAN(SUBSTITUTE(F10170,CHAR(160),"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71" spans="1:11" hidden="1" x14ac:dyDescent="0.25">
      <c r="A10171" s="10" t="s">
        <v>4385</v>
      </c>
      <c r="K10171" s="3" t="str" cm="1">
        <f t="array" ref="K10171">_xlfn.LET(_xlpm.d,UPPER(TRIM(CLEAN(SUBSTITUTE(F10171,CHAR(160),"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72" spans="1:11" hidden="1" x14ac:dyDescent="0.25">
      <c r="B10172" s="20">
        <v>45660</v>
      </c>
      <c r="C10172" s="2" t="s">
        <v>1</v>
      </c>
      <c r="D10172" s="2" t="s">
        <v>3687</v>
      </c>
      <c r="E10172" s="2" t="s">
        <v>749</v>
      </c>
      <c r="F10172" s="2" t="s">
        <v>4386</v>
      </c>
      <c r="G10172" s="5">
        <v>4</v>
      </c>
      <c r="H10172" s="5">
        <v>64.989999999999995</v>
      </c>
      <c r="I10172" s="5">
        <v>259.95999999999998</v>
      </c>
      <c r="J10172" s="5">
        <v>259.95999999999998</v>
      </c>
      <c r="K10172" s="3" t="str" cm="1">
        <f t="array" ref="K10172">_xlfn.LET(_xlpm.d,UPPER(TRIM(CLEAN(SUBSTITUTE(F10172,CHAR(160),"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73" spans="1:11" hidden="1" x14ac:dyDescent="0.25">
      <c r="B10173" s="20">
        <v>45867</v>
      </c>
      <c r="C10173" s="2" t="s">
        <v>1</v>
      </c>
      <c r="D10173" s="2" t="s">
        <v>3723</v>
      </c>
      <c r="E10173" s="2" t="s">
        <v>2494</v>
      </c>
      <c r="F10173" s="2" t="s">
        <v>4386</v>
      </c>
      <c r="G10173" s="5">
        <v>5</v>
      </c>
      <c r="H10173" s="5">
        <v>64.989999999999995</v>
      </c>
      <c r="I10173" s="5">
        <v>324.95</v>
      </c>
      <c r="J10173" s="5">
        <v>584.91</v>
      </c>
      <c r="K10173" s="3" t="str" cm="1">
        <f t="array" ref="K10173">_xlfn.LET(_xlpm.d,UPPER(TRIM(CLEAN(SUBSTITUTE(F10173,CHAR(160),"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74" spans="1:11" hidden="1" x14ac:dyDescent="0.25">
      <c r="A10174" s="11" t="s">
        <v>4387</v>
      </c>
      <c r="G10174" s="6">
        <v>9</v>
      </c>
      <c r="I10174" s="8">
        <f>I10172+I10173</f>
        <v>584.91</v>
      </c>
      <c r="K10174" s="3" t="str" cm="1">
        <f t="array" ref="K10174">_xlfn.LET(_xlpm.d,UPPER(TRIM(CLEAN(SUBSTITUTE(F10174,CHAR(160),"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75" spans="1:11" hidden="1" x14ac:dyDescent="0.25">
      <c r="A10175" s="10" t="s">
        <v>4388</v>
      </c>
      <c r="K10175" s="3" t="str" cm="1">
        <f t="array" ref="K10175">_xlfn.LET(_xlpm.d,UPPER(TRIM(CLEAN(SUBSTITUTE(F10175,CHAR(160),"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76" spans="1:11" hidden="1" x14ac:dyDescent="0.25">
      <c r="B10176" s="20">
        <v>45673</v>
      </c>
      <c r="C10176" s="2" t="s">
        <v>1</v>
      </c>
      <c r="D10176" s="2" t="s">
        <v>4335</v>
      </c>
      <c r="E10176" s="2" t="s">
        <v>2494</v>
      </c>
      <c r="F10176" s="2" t="s">
        <v>4389</v>
      </c>
      <c r="G10176" s="5">
        <v>5</v>
      </c>
      <c r="H10176" s="5">
        <v>64.989999999999995</v>
      </c>
      <c r="I10176" s="5">
        <v>324.95</v>
      </c>
      <c r="J10176" s="5">
        <v>324.95</v>
      </c>
      <c r="K10176" s="3" t="str" cm="1">
        <f t="array" ref="K10176">_xlfn.LET(_xlpm.d,UPPER(TRIM(CLEAN(SUBSTITUTE(F10176,CHAR(160),"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77" spans="1:11" hidden="1" x14ac:dyDescent="0.25">
      <c r="B10177" s="20">
        <v>45673</v>
      </c>
      <c r="C10177" s="2" t="s">
        <v>1</v>
      </c>
      <c r="D10177" s="2" t="s">
        <v>1624</v>
      </c>
      <c r="E10177" s="2" t="s">
        <v>746</v>
      </c>
      <c r="F10177" s="2" t="s">
        <v>4389</v>
      </c>
      <c r="G10177" s="5">
        <v>2</v>
      </c>
      <c r="H10177" s="5">
        <v>64.989999999999995</v>
      </c>
      <c r="I10177" s="5">
        <v>129.97999999999999</v>
      </c>
      <c r="J10177" s="5">
        <v>454.92999999999995</v>
      </c>
      <c r="K10177" s="3" t="str" cm="1">
        <f t="array" ref="K10177">_xlfn.LET(_xlpm.d,UPPER(TRIM(CLEAN(SUBSTITUTE(F10177,CHAR(160),"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78" spans="1:11" hidden="1" x14ac:dyDescent="0.25">
      <c r="A10178" s="11" t="s">
        <v>4390</v>
      </c>
      <c r="G10178" s="6">
        <v>7</v>
      </c>
      <c r="I10178" s="8">
        <f>I10176+I10177</f>
        <v>454.92999999999995</v>
      </c>
      <c r="K10178" s="3" t="str" cm="1">
        <f t="array" ref="K10178">_xlfn.LET(_xlpm.d,UPPER(TRIM(CLEAN(SUBSTITUTE(F10178,CHAR(160),"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79" spans="1:11" hidden="1" x14ac:dyDescent="0.25">
      <c r="A10179" s="10" t="s">
        <v>4391</v>
      </c>
      <c r="K10179" s="3" t="str" cm="1">
        <f t="array" ref="K10179">_xlfn.LET(_xlpm.d,UPPER(TRIM(CLEAN(SUBSTITUTE(F10179,CHAR(160),"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80" spans="1:11" hidden="1" x14ac:dyDescent="0.25">
      <c r="B10180" s="20">
        <v>45660</v>
      </c>
      <c r="C10180" s="2" t="s">
        <v>1</v>
      </c>
      <c r="D10180" s="2" t="s">
        <v>3687</v>
      </c>
      <c r="E10180" s="2" t="s">
        <v>749</v>
      </c>
      <c r="F10180" s="2" t="s">
        <v>4392</v>
      </c>
      <c r="G10180" s="5">
        <v>4</v>
      </c>
      <c r="H10180" s="5">
        <v>64.989999999999995</v>
      </c>
      <c r="I10180" s="5">
        <v>259.95999999999998</v>
      </c>
      <c r="J10180" s="5">
        <v>259.95999999999998</v>
      </c>
      <c r="K10180" s="3" t="str" cm="1">
        <f t="array" ref="K10180">_xlfn.LET(_xlpm.d,UPPER(TRIM(CLEAN(SUBSTITUTE(F10180,CHAR(160),"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81" spans="1:11" hidden="1" x14ac:dyDescent="0.25">
      <c r="B10181" s="20">
        <v>45685</v>
      </c>
      <c r="C10181" s="2" t="s">
        <v>1</v>
      </c>
      <c r="D10181" s="2" t="s">
        <v>1219</v>
      </c>
      <c r="E10181" s="2" t="s">
        <v>749</v>
      </c>
      <c r="F10181" s="2" t="s">
        <v>4392</v>
      </c>
      <c r="G10181" s="5">
        <v>17</v>
      </c>
      <c r="H10181" s="5">
        <v>52.99</v>
      </c>
      <c r="I10181" s="5">
        <v>900.83</v>
      </c>
      <c r="J10181" s="5">
        <v>1160.79</v>
      </c>
      <c r="K10181" s="3" t="str" cm="1">
        <f t="array" ref="K10181">_xlfn.LET(_xlpm.d,UPPER(TRIM(CLEAN(SUBSTITUTE(F10181,CHAR(160),"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82" spans="1:11" hidden="1" x14ac:dyDescent="0.25">
      <c r="A10182" s="11" t="s">
        <v>4393</v>
      </c>
      <c r="G10182" s="6">
        <v>21</v>
      </c>
      <c r="I10182" s="7">
        <f>I10180+I10181</f>
        <v>1160.79</v>
      </c>
      <c r="K10182" s="3" t="str" cm="1">
        <f t="array" ref="K10182">_xlfn.LET(_xlpm.d,UPPER(TRIM(CLEAN(SUBSTITUTE(F10182,CHAR(160),"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83" spans="1:11" hidden="1" x14ac:dyDescent="0.25">
      <c r="A10183" s="10" t="s">
        <v>4394</v>
      </c>
      <c r="K10183" s="3" t="str" cm="1">
        <f t="array" ref="K10183">_xlfn.LET(_xlpm.d,UPPER(TRIM(CLEAN(SUBSTITUTE(F10183,CHAR(160),"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84" spans="1:11" hidden="1" x14ac:dyDescent="0.25">
      <c r="B10184" s="20">
        <v>45685</v>
      </c>
      <c r="C10184" s="2" t="s">
        <v>1</v>
      </c>
      <c r="D10184" s="2" t="s">
        <v>1219</v>
      </c>
      <c r="E10184" s="2" t="s">
        <v>749</v>
      </c>
      <c r="F10184" s="2" t="s">
        <v>4395</v>
      </c>
      <c r="G10184" s="5">
        <v>3</v>
      </c>
      <c r="H10184" s="5">
        <v>52.99</v>
      </c>
      <c r="I10184" s="5">
        <v>158.97</v>
      </c>
      <c r="J10184" s="5">
        <v>158.97</v>
      </c>
      <c r="K10184" s="3" t="str" cm="1">
        <f t="array" ref="K10184">_xlfn.LET(_xlpm.d,UPPER(TRIM(CLEAN(SUBSTITUTE(F10184,CHAR(160),"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85" spans="1:11" hidden="1" x14ac:dyDescent="0.25">
      <c r="A10185" s="11" t="s">
        <v>4396</v>
      </c>
      <c r="G10185" s="6">
        <v>3</v>
      </c>
      <c r="I10185" s="8">
        <f>I10184</f>
        <v>158.97</v>
      </c>
      <c r="K10185" s="3" t="str" cm="1">
        <f t="array" ref="K10185">_xlfn.LET(_xlpm.d,UPPER(TRIM(CLEAN(SUBSTITUTE(F10185,CHAR(160),"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86" spans="1:11" hidden="1" x14ac:dyDescent="0.25">
      <c r="A10186" s="10" t="s">
        <v>4397</v>
      </c>
      <c r="K10186" s="3" t="str" cm="1">
        <f t="array" ref="K10186">_xlfn.LET(_xlpm.d,UPPER(TRIM(CLEAN(SUBSTITUTE(F10186,CHAR(160),"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0187" spans="1:11" hidden="1" x14ac:dyDescent="0.25">
      <c r="B10187" s="20">
        <v>45659</v>
      </c>
      <c r="C10187" s="2" t="s">
        <v>1</v>
      </c>
      <c r="D10187" s="2" t="s">
        <v>1639</v>
      </c>
      <c r="E10187" s="2" t="s">
        <v>214</v>
      </c>
      <c r="F10187" s="2" t="s">
        <v>4397</v>
      </c>
      <c r="G10187" s="5">
        <v>10</v>
      </c>
      <c r="H10187" s="5">
        <v>68.989999999999995</v>
      </c>
      <c r="I10187" s="5">
        <v>689.9</v>
      </c>
      <c r="J10187" s="5">
        <v>689.9</v>
      </c>
      <c r="K10187" s="3" t="str" cm="1">
        <f t="array" ref="K10187">_xlfn.LET(_xlpm.d,UPPER(TRIM(CLEAN(SUBSTITUTE(F10187,CHAR(160),"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88" spans="1:11" hidden="1" x14ac:dyDescent="0.25">
      <c r="B10188" s="20">
        <v>45659</v>
      </c>
      <c r="C10188" s="2" t="s">
        <v>1</v>
      </c>
      <c r="D10188" s="2" t="s">
        <v>2574</v>
      </c>
      <c r="E10188" s="2" t="s">
        <v>16</v>
      </c>
      <c r="F10188" s="2" t="s">
        <v>4397</v>
      </c>
      <c r="G10188" s="5">
        <v>15</v>
      </c>
      <c r="H10188" s="5">
        <v>64.989999999999995</v>
      </c>
      <c r="I10188" s="5">
        <v>974.85</v>
      </c>
      <c r="J10188" s="5">
        <v>1664.75</v>
      </c>
      <c r="K10188" s="3" t="str" cm="1">
        <f t="array" ref="K10188">_xlfn.LET(_xlpm.d,UPPER(TRIM(CLEAN(SUBSTITUTE(F10188,CHAR(160),"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89" spans="1:11" hidden="1" x14ac:dyDescent="0.25">
      <c r="B10189" s="20">
        <v>45659</v>
      </c>
      <c r="C10189" s="2" t="s">
        <v>1</v>
      </c>
      <c r="D10189" s="2" t="s">
        <v>1641</v>
      </c>
      <c r="E10189" s="2" t="s">
        <v>294</v>
      </c>
      <c r="F10189" s="2" t="s">
        <v>4397</v>
      </c>
      <c r="G10189" s="5">
        <v>6</v>
      </c>
      <c r="H10189" s="5">
        <v>68.989999999999995</v>
      </c>
      <c r="I10189" s="5">
        <v>413.94</v>
      </c>
      <c r="J10189" s="5">
        <v>2078.69</v>
      </c>
      <c r="K10189" s="3" t="str" cm="1">
        <f t="array" ref="K10189">_xlfn.LET(_xlpm.d,UPPER(TRIM(CLEAN(SUBSTITUTE(F10189,CHAR(160),"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90" spans="1:11" hidden="1" x14ac:dyDescent="0.25">
      <c r="B10190" s="20">
        <v>45659</v>
      </c>
      <c r="C10190" s="2" t="s">
        <v>1</v>
      </c>
      <c r="D10190" s="2" t="s">
        <v>2576</v>
      </c>
      <c r="E10190" s="2" t="s">
        <v>1701</v>
      </c>
      <c r="F10190" s="2" t="s">
        <v>4397</v>
      </c>
      <c r="G10190" s="5">
        <v>26</v>
      </c>
      <c r="H10190" s="5">
        <v>63.99</v>
      </c>
      <c r="I10190" s="5">
        <v>1663.74</v>
      </c>
      <c r="J10190" s="5">
        <v>3742.4300000000003</v>
      </c>
      <c r="K10190" s="3" t="str" cm="1">
        <f t="array" ref="K10190">_xlfn.LET(_xlpm.d,UPPER(TRIM(CLEAN(SUBSTITUTE(F10190,CHAR(160),"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91" spans="1:11" hidden="1" x14ac:dyDescent="0.25">
      <c r="B10191" s="20">
        <v>45659</v>
      </c>
      <c r="C10191" s="2" t="s">
        <v>1</v>
      </c>
      <c r="D10191" s="2" t="s">
        <v>1358</v>
      </c>
      <c r="E10191" s="2" t="s">
        <v>149</v>
      </c>
      <c r="F10191" s="2" t="s">
        <v>4397</v>
      </c>
      <c r="G10191" s="5">
        <v>10</v>
      </c>
      <c r="H10191" s="5">
        <v>68.989999999999995</v>
      </c>
      <c r="I10191" s="5">
        <v>689.9</v>
      </c>
      <c r="J10191" s="5">
        <v>4432.33</v>
      </c>
      <c r="K10191" s="3" t="str" cm="1">
        <f t="array" ref="K10191">_xlfn.LET(_xlpm.d,UPPER(TRIM(CLEAN(SUBSTITUTE(F10191,CHAR(160),"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92" spans="1:11" hidden="1" x14ac:dyDescent="0.25">
      <c r="B10192" s="20">
        <v>45659</v>
      </c>
      <c r="C10192" s="2" t="s">
        <v>1</v>
      </c>
      <c r="D10192" s="2" t="s">
        <v>1642</v>
      </c>
      <c r="E10192" s="2" t="s">
        <v>730</v>
      </c>
      <c r="F10192" s="2" t="s">
        <v>4397</v>
      </c>
      <c r="G10192" s="5">
        <v>14</v>
      </c>
      <c r="H10192" s="5">
        <v>63.99</v>
      </c>
      <c r="I10192" s="5">
        <v>895.86</v>
      </c>
      <c r="J10192" s="5">
        <v>5328.19</v>
      </c>
      <c r="K10192" s="3" t="str" cm="1">
        <f t="array" ref="K10192">_xlfn.LET(_xlpm.d,UPPER(TRIM(CLEAN(SUBSTITUTE(F10192,CHAR(160),"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93" spans="2:11" hidden="1" x14ac:dyDescent="0.25">
      <c r="B10193" s="20">
        <v>45659</v>
      </c>
      <c r="C10193" s="2" t="s">
        <v>1</v>
      </c>
      <c r="D10193" s="2" t="s">
        <v>3850</v>
      </c>
      <c r="E10193" s="2" t="s">
        <v>796</v>
      </c>
      <c r="F10193" s="2" t="s">
        <v>4397</v>
      </c>
      <c r="G10193" s="5">
        <v>16</v>
      </c>
      <c r="H10193" s="5">
        <v>64.989999999999995</v>
      </c>
      <c r="I10193" s="5">
        <v>1039.8399999999999</v>
      </c>
      <c r="J10193" s="5">
        <v>6368.03</v>
      </c>
      <c r="K10193" s="3" t="str" cm="1">
        <f t="array" ref="K10193">_xlfn.LET(_xlpm.d,UPPER(TRIM(CLEAN(SUBSTITUTE(F10193,CHAR(160),"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94" spans="2:11" hidden="1" x14ac:dyDescent="0.25">
      <c r="B10194" s="20">
        <v>45660</v>
      </c>
      <c r="C10194" s="2" t="s">
        <v>1</v>
      </c>
      <c r="D10194" s="2" t="s">
        <v>1359</v>
      </c>
      <c r="E10194" s="2" t="s">
        <v>236</v>
      </c>
      <c r="F10194" s="2" t="s">
        <v>4397</v>
      </c>
      <c r="G10194" s="5">
        <v>10</v>
      </c>
      <c r="H10194" s="5">
        <v>68.989999999999995</v>
      </c>
      <c r="I10194" s="5">
        <v>689.9</v>
      </c>
      <c r="J10194" s="5">
        <v>7057.9299999999994</v>
      </c>
      <c r="K10194" s="3" t="str" cm="1">
        <f t="array" ref="K10194">_xlfn.LET(_xlpm.d,UPPER(TRIM(CLEAN(SUBSTITUTE(F10194,CHAR(160),"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95" spans="2:11" hidden="1" x14ac:dyDescent="0.25">
      <c r="B10195" s="20">
        <v>45660</v>
      </c>
      <c r="C10195" s="2" t="s">
        <v>1</v>
      </c>
      <c r="D10195" s="2" t="s">
        <v>1643</v>
      </c>
      <c r="E10195" s="2" t="s">
        <v>254</v>
      </c>
      <c r="F10195" s="2" t="s">
        <v>4397</v>
      </c>
      <c r="G10195" s="5">
        <v>13</v>
      </c>
      <c r="H10195" s="5">
        <v>68.989999999999995</v>
      </c>
      <c r="I10195" s="5">
        <v>896.87</v>
      </c>
      <c r="J10195" s="5">
        <v>7954.7999999999993</v>
      </c>
      <c r="K10195" s="3" t="str" cm="1">
        <f t="array" ref="K10195">_xlfn.LET(_xlpm.d,UPPER(TRIM(CLEAN(SUBSTITUTE(F10195,CHAR(160),"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96" spans="2:11" hidden="1" x14ac:dyDescent="0.25">
      <c r="B10196" s="20">
        <v>45660</v>
      </c>
      <c r="C10196" s="2" t="s">
        <v>1</v>
      </c>
      <c r="D10196" s="2" t="s">
        <v>880</v>
      </c>
      <c r="E10196" s="2" t="s">
        <v>243</v>
      </c>
      <c r="F10196" s="2" t="s">
        <v>4397</v>
      </c>
      <c r="G10196" s="5">
        <v>5</v>
      </c>
      <c r="H10196" s="5">
        <v>68.989999999999995</v>
      </c>
      <c r="I10196" s="5">
        <v>344.95</v>
      </c>
      <c r="J10196" s="5">
        <v>8299.75</v>
      </c>
      <c r="K10196" s="3" t="str" cm="1">
        <f t="array" ref="K10196">_xlfn.LET(_xlpm.d,UPPER(TRIM(CLEAN(SUBSTITUTE(F10196,CHAR(160),"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97" spans="2:11" hidden="1" x14ac:dyDescent="0.25">
      <c r="B10197" s="20">
        <v>45660</v>
      </c>
      <c r="C10197" s="2" t="s">
        <v>1</v>
      </c>
      <c r="D10197" s="2" t="s">
        <v>1645</v>
      </c>
      <c r="E10197" s="2" t="s">
        <v>151</v>
      </c>
      <c r="F10197" s="2" t="s">
        <v>4397</v>
      </c>
      <c r="G10197" s="5">
        <v>6</v>
      </c>
      <c r="H10197" s="5">
        <v>68.989999999999995</v>
      </c>
      <c r="I10197" s="5">
        <v>413.94</v>
      </c>
      <c r="J10197" s="5">
        <v>8713.69</v>
      </c>
      <c r="K10197" s="3" t="str" cm="1">
        <f t="array" ref="K10197">_xlfn.LET(_xlpm.d,UPPER(TRIM(CLEAN(SUBSTITUTE(F10197,CHAR(160),"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98" spans="2:11" hidden="1" x14ac:dyDescent="0.25">
      <c r="B10198" s="20">
        <v>45660</v>
      </c>
      <c r="C10198" s="2" t="s">
        <v>1</v>
      </c>
      <c r="D10198" s="2" t="s">
        <v>2580</v>
      </c>
      <c r="E10198" s="2" t="s">
        <v>43</v>
      </c>
      <c r="F10198" s="2" t="s">
        <v>4397</v>
      </c>
      <c r="G10198" s="5">
        <v>8</v>
      </c>
      <c r="H10198" s="5">
        <v>64.95</v>
      </c>
      <c r="I10198" s="5">
        <v>519.6</v>
      </c>
      <c r="J10198" s="5">
        <v>9233.2900000000009</v>
      </c>
      <c r="K10198" s="3" t="str" cm="1">
        <f t="array" ref="K10198">_xlfn.LET(_xlpm.d,UPPER(TRIM(CLEAN(SUBSTITUTE(F10198,CHAR(160),"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199" spans="2:11" hidden="1" x14ac:dyDescent="0.25">
      <c r="B10199" s="20">
        <v>45660</v>
      </c>
      <c r="C10199" s="2" t="s">
        <v>1</v>
      </c>
      <c r="D10199" s="2" t="s">
        <v>2582</v>
      </c>
      <c r="E10199" s="2" t="s">
        <v>263</v>
      </c>
      <c r="F10199" s="2" t="s">
        <v>4397</v>
      </c>
      <c r="G10199" s="5">
        <v>15</v>
      </c>
      <c r="H10199" s="5">
        <v>68.989999999999995</v>
      </c>
      <c r="I10199" s="5">
        <v>1034.8499999999999</v>
      </c>
      <c r="J10199" s="5">
        <v>10268.140000000001</v>
      </c>
      <c r="K10199" s="3" t="str" cm="1">
        <f t="array" ref="K10199">_xlfn.LET(_xlpm.d,UPPER(TRIM(CLEAN(SUBSTITUTE(F10199,CHAR(160),"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00" spans="2:11" hidden="1" x14ac:dyDescent="0.25">
      <c r="B10200" s="20">
        <v>45663</v>
      </c>
      <c r="C10200" s="2" t="s">
        <v>1</v>
      </c>
      <c r="D10200" s="2" t="s">
        <v>4398</v>
      </c>
      <c r="E10200" s="2" t="s">
        <v>254</v>
      </c>
      <c r="F10200" s="2" t="s">
        <v>4397</v>
      </c>
      <c r="G10200" s="5">
        <v>10</v>
      </c>
      <c r="H10200" s="5">
        <v>68.989999999999995</v>
      </c>
      <c r="I10200" s="5">
        <v>689.9</v>
      </c>
      <c r="J10200" s="5">
        <v>10958.04</v>
      </c>
      <c r="K10200" s="3" t="str" cm="1">
        <f t="array" ref="K10200">_xlfn.LET(_xlpm.d,UPPER(TRIM(CLEAN(SUBSTITUTE(F10200,CHAR(160),"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01" spans="2:11" hidden="1" x14ac:dyDescent="0.25">
      <c r="B10201" s="20">
        <v>45663</v>
      </c>
      <c r="C10201" s="2" t="s">
        <v>1</v>
      </c>
      <c r="D10201" s="2" t="s">
        <v>2585</v>
      </c>
      <c r="E10201" s="2" t="s">
        <v>248</v>
      </c>
      <c r="F10201" s="2" t="s">
        <v>4397</v>
      </c>
      <c r="G10201" s="5">
        <v>2</v>
      </c>
      <c r="H10201" s="5">
        <v>68.989999999999995</v>
      </c>
      <c r="I10201" s="5">
        <v>137.97999999999999</v>
      </c>
      <c r="J10201" s="5">
        <v>11096.02</v>
      </c>
      <c r="K10201" s="3" t="str" cm="1">
        <f t="array" ref="K10201">_xlfn.LET(_xlpm.d,UPPER(TRIM(CLEAN(SUBSTITUTE(F10201,CHAR(160),"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02" spans="2:11" hidden="1" x14ac:dyDescent="0.25">
      <c r="B10202" s="20">
        <v>45664</v>
      </c>
      <c r="C10202" s="2" t="s">
        <v>1</v>
      </c>
      <c r="D10202" s="2" t="s">
        <v>1647</v>
      </c>
      <c r="E10202" s="2" t="s">
        <v>232</v>
      </c>
      <c r="F10202" s="2" t="s">
        <v>4397</v>
      </c>
      <c r="G10202" s="5">
        <v>4</v>
      </c>
      <c r="H10202" s="5">
        <v>68.989999999999995</v>
      </c>
      <c r="I10202" s="5">
        <v>275.95999999999998</v>
      </c>
      <c r="J10202" s="5">
        <v>11371.98</v>
      </c>
      <c r="K10202" s="3" t="str" cm="1">
        <f t="array" ref="K10202">_xlfn.LET(_xlpm.d,UPPER(TRIM(CLEAN(SUBSTITUTE(F10202,CHAR(160),"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03" spans="2:11" hidden="1" x14ac:dyDescent="0.25">
      <c r="B10203" s="20">
        <v>45664</v>
      </c>
      <c r="C10203" s="2" t="s">
        <v>1</v>
      </c>
      <c r="D10203" s="2" t="s">
        <v>1649</v>
      </c>
      <c r="E10203" s="2" t="s">
        <v>186</v>
      </c>
      <c r="F10203" s="2" t="s">
        <v>4397</v>
      </c>
      <c r="G10203" s="5">
        <v>6</v>
      </c>
      <c r="H10203" s="5">
        <v>68.989999999999995</v>
      </c>
      <c r="I10203" s="5">
        <v>413.94</v>
      </c>
      <c r="J10203" s="5">
        <v>11785.92</v>
      </c>
      <c r="K10203" s="3" t="str" cm="1">
        <f t="array" ref="K10203">_xlfn.LET(_xlpm.d,UPPER(TRIM(CLEAN(SUBSTITUTE(F10203,CHAR(160),"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04" spans="2:11" hidden="1" x14ac:dyDescent="0.25">
      <c r="B10204" s="20">
        <v>45664</v>
      </c>
      <c r="C10204" s="2" t="s">
        <v>1</v>
      </c>
      <c r="D10204" s="2" t="s">
        <v>1650</v>
      </c>
      <c r="E10204" s="2" t="s">
        <v>234</v>
      </c>
      <c r="F10204" s="2" t="s">
        <v>4397</v>
      </c>
      <c r="G10204" s="5">
        <v>7</v>
      </c>
      <c r="H10204" s="5">
        <v>68.989999999999995</v>
      </c>
      <c r="I10204" s="5">
        <v>482.93</v>
      </c>
      <c r="J10204" s="5">
        <v>12268.85</v>
      </c>
      <c r="K10204" s="3" t="str" cm="1">
        <f t="array" ref="K10204">_xlfn.LET(_xlpm.d,UPPER(TRIM(CLEAN(SUBSTITUTE(F10204,CHAR(160),"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05" spans="2:11" hidden="1" x14ac:dyDescent="0.25">
      <c r="B10205" s="20">
        <v>45664</v>
      </c>
      <c r="C10205" s="2" t="s">
        <v>1</v>
      </c>
      <c r="D10205" s="2" t="s">
        <v>1364</v>
      </c>
      <c r="E10205" s="2" t="s">
        <v>158</v>
      </c>
      <c r="F10205" s="2" t="s">
        <v>4397</v>
      </c>
      <c r="G10205" s="5">
        <v>10</v>
      </c>
      <c r="H10205" s="5">
        <v>68.989999999999995</v>
      </c>
      <c r="I10205" s="5">
        <v>689.9</v>
      </c>
      <c r="J10205" s="5">
        <v>12958.75</v>
      </c>
      <c r="K10205" s="3" t="str" cm="1">
        <f t="array" ref="K10205">_xlfn.LET(_xlpm.d,UPPER(TRIM(CLEAN(SUBSTITUTE(F10205,CHAR(160),"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06" spans="2:11" hidden="1" x14ac:dyDescent="0.25">
      <c r="B10206" s="20">
        <v>45664</v>
      </c>
      <c r="C10206" s="2" t="s">
        <v>1</v>
      </c>
      <c r="D10206" s="2" t="s">
        <v>2588</v>
      </c>
      <c r="E10206" s="2" t="s">
        <v>165</v>
      </c>
      <c r="F10206" s="2" t="s">
        <v>4397</v>
      </c>
      <c r="G10206" s="5">
        <v>3</v>
      </c>
      <c r="H10206" s="5">
        <v>68.989999999999995</v>
      </c>
      <c r="I10206" s="5">
        <v>206.97</v>
      </c>
      <c r="J10206" s="5">
        <v>13165.72</v>
      </c>
      <c r="K10206" s="3" t="str" cm="1">
        <f t="array" ref="K10206">_xlfn.LET(_xlpm.d,UPPER(TRIM(CLEAN(SUBSTITUTE(F10206,CHAR(160),"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07" spans="2:11" hidden="1" x14ac:dyDescent="0.25">
      <c r="B10207" s="20">
        <v>45664</v>
      </c>
      <c r="C10207" s="2" t="s">
        <v>1</v>
      </c>
      <c r="D10207" s="2" t="s">
        <v>1651</v>
      </c>
      <c r="E10207" s="2" t="s">
        <v>197</v>
      </c>
      <c r="F10207" s="2" t="s">
        <v>4397</v>
      </c>
      <c r="G10207" s="5">
        <v>18</v>
      </c>
      <c r="H10207" s="5">
        <v>68.989999999999995</v>
      </c>
      <c r="I10207" s="5">
        <v>1241.82</v>
      </c>
      <c r="J10207" s="5">
        <v>14407.539999999999</v>
      </c>
      <c r="K10207" s="3" t="str" cm="1">
        <f t="array" ref="K10207">_xlfn.LET(_xlpm.d,UPPER(TRIM(CLEAN(SUBSTITUTE(F10207,CHAR(160),"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08" spans="2:11" hidden="1" x14ac:dyDescent="0.25">
      <c r="B10208" s="20">
        <v>45664</v>
      </c>
      <c r="C10208" s="2" t="s">
        <v>1</v>
      </c>
      <c r="D10208" s="2" t="s">
        <v>4085</v>
      </c>
      <c r="E10208" s="2" t="s">
        <v>1726</v>
      </c>
      <c r="F10208" s="2" t="s">
        <v>4397</v>
      </c>
      <c r="G10208" s="5">
        <v>3</v>
      </c>
      <c r="H10208" s="5">
        <v>64.989999999999995</v>
      </c>
      <c r="I10208" s="5">
        <v>194.97</v>
      </c>
      <c r="J10208" s="5">
        <v>14602.509999999998</v>
      </c>
      <c r="K10208" s="3" t="str" cm="1">
        <f t="array" ref="K10208">_xlfn.LET(_xlpm.d,UPPER(TRIM(CLEAN(SUBSTITUTE(F10208,CHAR(160),"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09" spans="2:11" hidden="1" x14ac:dyDescent="0.25">
      <c r="B10209" s="20">
        <v>45665</v>
      </c>
      <c r="C10209" s="2" t="s">
        <v>1</v>
      </c>
      <c r="D10209" s="2" t="s">
        <v>2589</v>
      </c>
      <c r="E10209" s="2" t="s">
        <v>491</v>
      </c>
      <c r="F10209" s="2" t="s">
        <v>4397</v>
      </c>
      <c r="G10209" s="5">
        <v>12</v>
      </c>
      <c r="H10209" s="5">
        <v>63.99</v>
      </c>
      <c r="I10209" s="5">
        <v>767.88</v>
      </c>
      <c r="J10209" s="5">
        <v>15370.389999999998</v>
      </c>
      <c r="K10209" s="3" t="str" cm="1">
        <f t="array" ref="K10209">_xlfn.LET(_xlpm.d,UPPER(TRIM(CLEAN(SUBSTITUTE(F10209,CHAR(160),"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10" spans="2:11" hidden="1" x14ac:dyDescent="0.25">
      <c r="B10210" s="20">
        <v>45665</v>
      </c>
      <c r="C10210" s="2" t="s">
        <v>1</v>
      </c>
      <c r="D10210" s="2" t="s">
        <v>2591</v>
      </c>
      <c r="E10210" s="2" t="s">
        <v>145</v>
      </c>
      <c r="F10210" s="2" t="s">
        <v>4397</v>
      </c>
      <c r="G10210" s="5">
        <v>14</v>
      </c>
      <c r="H10210" s="5">
        <v>68.989999999999995</v>
      </c>
      <c r="I10210" s="5">
        <v>965.86</v>
      </c>
      <c r="J10210" s="5">
        <v>16336.249999999998</v>
      </c>
      <c r="K10210" s="3" t="str" cm="1">
        <f t="array" ref="K10210">_xlfn.LET(_xlpm.d,UPPER(TRIM(CLEAN(SUBSTITUTE(F10210,CHAR(160),"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11" spans="2:11" hidden="1" x14ac:dyDescent="0.25">
      <c r="B10211" s="20">
        <v>45665</v>
      </c>
      <c r="C10211" s="2" t="s">
        <v>1</v>
      </c>
      <c r="D10211" s="2" t="s">
        <v>2592</v>
      </c>
      <c r="E10211" s="2" t="s">
        <v>195</v>
      </c>
      <c r="F10211" s="2" t="s">
        <v>4397</v>
      </c>
      <c r="G10211" s="5">
        <v>10</v>
      </c>
      <c r="H10211" s="5">
        <v>68.989999999999995</v>
      </c>
      <c r="I10211" s="5">
        <v>689.9</v>
      </c>
      <c r="J10211" s="5">
        <v>17026.149999999998</v>
      </c>
      <c r="K10211" s="3" t="str" cm="1">
        <f t="array" ref="K10211">_xlfn.LET(_xlpm.d,UPPER(TRIM(CLEAN(SUBSTITUTE(F10211,CHAR(160),"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12" spans="2:11" hidden="1" x14ac:dyDescent="0.25">
      <c r="B10212" s="20">
        <v>45665</v>
      </c>
      <c r="C10212" s="2" t="s">
        <v>1</v>
      </c>
      <c r="D10212" s="2" t="s">
        <v>4399</v>
      </c>
      <c r="E10212" s="2" t="s">
        <v>2447</v>
      </c>
      <c r="F10212" s="2" t="s">
        <v>4397</v>
      </c>
      <c r="G10212" s="5">
        <v>5</v>
      </c>
      <c r="H10212" s="5">
        <v>64.989999999999995</v>
      </c>
      <c r="I10212" s="5">
        <v>324.95</v>
      </c>
      <c r="J10212" s="5">
        <v>17351.099999999999</v>
      </c>
      <c r="K10212" s="3" t="str" cm="1">
        <f t="array" ref="K10212">_xlfn.LET(_xlpm.d,UPPER(TRIM(CLEAN(SUBSTITUTE(F10212,CHAR(160),"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13" spans="2:11" hidden="1" x14ac:dyDescent="0.25">
      <c r="B10213" s="20">
        <v>45665</v>
      </c>
      <c r="C10213" s="2" t="s">
        <v>1</v>
      </c>
      <c r="D10213" s="2" t="s">
        <v>4044</v>
      </c>
      <c r="E10213" s="2" t="s">
        <v>835</v>
      </c>
      <c r="F10213" s="2" t="s">
        <v>4397</v>
      </c>
      <c r="G10213" s="5">
        <v>10</v>
      </c>
      <c r="H10213" s="5">
        <v>64.989999999999995</v>
      </c>
      <c r="I10213" s="5">
        <v>649.9</v>
      </c>
      <c r="J10213" s="5">
        <v>18001</v>
      </c>
      <c r="K10213" s="3" t="str" cm="1">
        <f t="array" ref="K10213">_xlfn.LET(_xlpm.d,UPPER(TRIM(CLEAN(SUBSTITUTE(F10213,CHAR(160),"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14" spans="2:11" hidden="1" x14ac:dyDescent="0.25">
      <c r="B10214" s="20">
        <v>45666</v>
      </c>
      <c r="C10214" s="2" t="s">
        <v>1</v>
      </c>
      <c r="D10214" s="2" t="s">
        <v>1258</v>
      </c>
      <c r="E10214" s="2" t="s">
        <v>192</v>
      </c>
      <c r="F10214" s="2" t="s">
        <v>4397</v>
      </c>
      <c r="G10214" s="5">
        <v>35</v>
      </c>
      <c r="H10214" s="5">
        <v>68.989999999999995</v>
      </c>
      <c r="I10214" s="5">
        <v>2414.65</v>
      </c>
      <c r="J10214" s="5">
        <v>20415.650000000001</v>
      </c>
      <c r="K10214" s="3" t="str" cm="1">
        <f t="array" ref="K10214">_xlfn.LET(_xlpm.d,UPPER(TRIM(CLEAN(SUBSTITUTE(F10214,CHAR(160),"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15" spans="2:11" hidden="1" x14ac:dyDescent="0.25">
      <c r="B10215" s="20">
        <v>45666</v>
      </c>
      <c r="C10215" s="2" t="s">
        <v>1</v>
      </c>
      <c r="D10215" s="2" t="s">
        <v>1367</v>
      </c>
      <c r="E10215" s="2" t="s">
        <v>180</v>
      </c>
      <c r="F10215" s="2" t="s">
        <v>4397</v>
      </c>
      <c r="G10215" s="5">
        <v>10</v>
      </c>
      <c r="H10215" s="5">
        <v>68.989999999999995</v>
      </c>
      <c r="I10215" s="5">
        <v>689.9</v>
      </c>
      <c r="J10215" s="5">
        <v>21105.550000000003</v>
      </c>
      <c r="K10215" s="3" t="str" cm="1">
        <f t="array" ref="K10215">_xlfn.LET(_xlpm.d,UPPER(TRIM(CLEAN(SUBSTITUTE(F10215,CHAR(160),"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16" spans="2:11" hidden="1" x14ac:dyDescent="0.25">
      <c r="B10216" s="20">
        <v>45666</v>
      </c>
      <c r="C10216" s="2" t="s">
        <v>1</v>
      </c>
      <c r="D10216" s="2" t="s">
        <v>1259</v>
      </c>
      <c r="E10216" s="2" t="s">
        <v>135</v>
      </c>
      <c r="F10216" s="2" t="s">
        <v>4397</v>
      </c>
      <c r="G10216" s="5">
        <v>30</v>
      </c>
      <c r="H10216" s="5">
        <v>68.989999999999995</v>
      </c>
      <c r="I10216" s="5">
        <v>2069.6999999999998</v>
      </c>
      <c r="J10216" s="5">
        <v>23175.250000000004</v>
      </c>
      <c r="K10216" s="3" t="str" cm="1">
        <f t="array" ref="K10216">_xlfn.LET(_xlpm.d,UPPER(TRIM(CLEAN(SUBSTITUTE(F10216,CHAR(160),"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17" spans="2:11" hidden="1" x14ac:dyDescent="0.25">
      <c r="B10217" s="20">
        <v>45666</v>
      </c>
      <c r="C10217" s="2" t="s">
        <v>1</v>
      </c>
      <c r="D10217" s="2" t="s">
        <v>1368</v>
      </c>
      <c r="E10217" s="2" t="s">
        <v>168</v>
      </c>
      <c r="F10217" s="2" t="s">
        <v>4397</v>
      </c>
      <c r="G10217" s="5">
        <v>10</v>
      </c>
      <c r="H10217" s="5">
        <v>68.989999999999995</v>
      </c>
      <c r="I10217" s="5">
        <v>689.9</v>
      </c>
      <c r="J10217" s="5">
        <v>23865.150000000005</v>
      </c>
      <c r="K10217" s="3" t="str" cm="1">
        <f t="array" ref="K10217">_xlfn.LET(_xlpm.d,UPPER(TRIM(CLEAN(SUBSTITUTE(F10217,CHAR(160),"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18" spans="2:11" hidden="1" x14ac:dyDescent="0.25">
      <c r="B10218" s="20">
        <v>45666</v>
      </c>
      <c r="C10218" s="2" t="s">
        <v>1</v>
      </c>
      <c r="D10218" s="2" t="s">
        <v>4226</v>
      </c>
      <c r="E10218" s="2" t="s">
        <v>544</v>
      </c>
      <c r="F10218" s="2" t="s">
        <v>4397</v>
      </c>
      <c r="G10218" s="5">
        <v>25</v>
      </c>
      <c r="H10218" s="5">
        <v>63.99</v>
      </c>
      <c r="I10218" s="5">
        <v>1599.75</v>
      </c>
      <c r="J10218" s="5">
        <v>25464.900000000005</v>
      </c>
      <c r="K10218" s="3" t="str" cm="1">
        <f t="array" ref="K10218">_xlfn.LET(_xlpm.d,UPPER(TRIM(CLEAN(SUBSTITUTE(F10218,CHAR(160),"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19" spans="2:11" hidden="1" x14ac:dyDescent="0.25">
      <c r="B10219" s="20">
        <v>45666</v>
      </c>
      <c r="C10219" s="2" t="s">
        <v>1</v>
      </c>
      <c r="D10219" s="2" t="s">
        <v>85</v>
      </c>
      <c r="E10219" s="2" t="s">
        <v>3</v>
      </c>
      <c r="F10219" s="2" t="s">
        <v>4397</v>
      </c>
      <c r="G10219" s="5">
        <v>5</v>
      </c>
      <c r="H10219" s="5">
        <v>64.989999999999995</v>
      </c>
      <c r="I10219" s="5">
        <v>324.95</v>
      </c>
      <c r="J10219" s="5">
        <v>25789.850000000006</v>
      </c>
      <c r="K10219" s="3" t="str" cm="1">
        <f t="array" ref="K10219">_xlfn.LET(_xlpm.d,UPPER(TRIM(CLEAN(SUBSTITUTE(F10219,CHAR(160),"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20" spans="2:11" hidden="1" x14ac:dyDescent="0.25">
      <c r="B10220" s="20">
        <v>45666</v>
      </c>
      <c r="C10220" s="2" t="s">
        <v>1</v>
      </c>
      <c r="D10220" s="2" t="s">
        <v>3604</v>
      </c>
      <c r="E10220" s="2" t="s">
        <v>120</v>
      </c>
      <c r="F10220" s="2" t="s">
        <v>4397</v>
      </c>
      <c r="G10220" s="5">
        <v>3</v>
      </c>
      <c r="H10220" s="5">
        <v>64.25</v>
      </c>
      <c r="I10220" s="5">
        <v>192.75</v>
      </c>
      <c r="J10220" s="5">
        <v>25982.600000000006</v>
      </c>
      <c r="K10220" s="3" t="str" cm="1">
        <f t="array" ref="K10220">_xlfn.LET(_xlpm.d,UPPER(TRIM(CLEAN(SUBSTITUTE(F10220,CHAR(160),"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21" spans="2:11" hidden="1" x14ac:dyDescent="0.25">
      <c r="B10221" s="20">
        <v>45667</v>
      </c>
      <c r="C10221" s="2" t="s">
        <v>1</v>
      </c>
      <c r="D10221" s="2" t="s">
        <v>1369</v>
      </c>
      <c r="E10221" s="2" t="s">
        <v>238</v>
      </c>
      <c r="F10221" s="2" t="s">
        <v>4397</v>
      </c>
      <c r="G10221" s="5">
        <v>10</v>
      </c>
      <c r="H10221" s="5">
        <v>68.989999999999995</v>
      </c>
      <c r="I10221" s="5">
        <v>689.9</v>
      </c>
      <c r="J10221" s="5">
        <v>26672.500000000007</v>
      </c>
      <c r="K10221" s="3" t="str" cm="1">
        <f t="array" ref="K10221">_xlfn.LET(_xlpm.d,UPPER(TRIM(CLEAN(SUBSTITUTE(F10221,CHAR(160),"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22" spans="2:11" hidden="1" x14ac:dyDescent="0.25">
      <c r="B10222" s="20">
        <v>45667</v>
      </c>
      <c r="C10222" s="2" t="s">
        <v>1</v>
      </c>
      <c r="D10222" s="2" t="s">
        <v>4087</v>
      </c>
      <c r="E10222" s="2" t="s">
        <v>186</v>
      </c>
      <c r="F10222" s="2" t="s">
        <v>4397</v>
      </c>
      <c r="G10222" s="5">
        <v>4</v>
      </c>
      <c r="H10222" s="5">
        <v>68.989999999999995</v>
      </c>
      <c r="I10222" s="5">
        <v>275.95999999999998</v>
      </c>
      <c r="J10222" s="5">
        <v>26948.460000000006</v>
      </c>
      <c r="K10222" s="3" t="str" cm="1">
        <f t="array" ref="K10222">_xlfn.LET(_xlpm.d,UPPER(TRIM(CLEAN(SUBSTITUTE(F10222,CHAR(160),"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23" spans="2:11" hidden="1" x14ac:dyDescent="0.25">
      <c r="B10223" s="20">
        <v>45667</v>
      </c>
      <c r="C10223" s="2" t="s">
        <v>1</v>
      </c>
      <c r="D10223" s="2" t="s">
        <v>2599</v>
      </c>
      <c r="E10223" s="2" t="s">
        <v>311</v>
      </c>
      <c r="F10223" s="2" t="s">
        <v>4397</v>
      </c>
      <c r="G10223" s="5">
        <v>10</v>
      </c>
      <c r="H10223" s="5">
        <v>68.989999999999995</v>
      </c>
      <c r="I10223" s="5">
        <v>689.9</v>
      </c>
      <c r="J10223" s="5">
        <v>27638.360000000008</v>
      </c>
      <c r="K10223" s="3" t="str" cm="1">
        <f t="array" ref="K10223">_xlfn.LET(_xlpm.d,UPPER(TRIM(CLEAN(SUBSTITUTE(F10223,CHAR(160),"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24" spans="2:11" hidden="1" x14ac:dyDescent="0.25">
      <c r="B10224" s="20">
        <v>45667</v>
      </c>
      <c r="C10224" s="2" t="s">
        <v>1</v>
      </c>
      <c r="D10224" s="2" t="s">
        <v>1499</v>
      </c>
      <c r="E10224" s="2" t="s">
        <v>154</v>
      </c>
      <c r="F10224" s="2" t="s">
        <v>4400</v>
      </c>
      <c r="G10224" s="5">
        <v>28</v>
      </c>
      <c r="H10224" s="5">
        <v>68.989999999999995</v>
      </c>
      <c r="I10224" s="5">
        <v>1931.72</v>
      </c>
      <c r="J10224" s="5">
        <v>29570.080000000009</v>
      </c>
      <c r="K10224" s="3" t="str" cm="1">
        <f t="array" ref="K10224">_xlfn.LET(_xlpm.d,UPPER(TRIM(CLEAN(SUBSTITUTE(F10224,CHAR(160),"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0225" spans="2:11" hidden="1" x14ac:dyDescent="0.25">
      <c r="B10225" s="20">
        <v>45667</v>
      </c>
      <c r="C10225" s="2" t="s">
        <v>1</v>
      </c>
      <c r="D10225" s="2" t="s">
        <v>1655</v>
      </c>
      <c r="E10225" s="2" t="s">
        <v>78</v>
      </c>
      <c r="F10225" s="2" t="s">
        <v>4397</v>
      </c>
      <c r="G10225" s="5">
        <v>15</v>
      </c>
      <c r="H10225" s="5">
        <v>68.989999999999995</v>
      </c>
      <c r="I10225" s="5">
        <v>1034.8499999999999</v>
      </c>
      <c r="J10225" s="5">
        <v>30604.930000000008</v>
      </c>
      <c r="K10225" s="3" t="str" cm="1">
        <f t="array" ref="K10225">_xlfn.LET(_xlpm.d,UPPER(TRIM(CLEAN(SUBSTITUTE(F10225,CHAR(160),"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26" spans="2:11" hidden="1" x14ac:dyDescent="0.25">
      <c r="B10226" s="20">
        <v>45667</v>
      </c>
      <c r="C10226" s="2" t="s">
        <v>1</v>
      </c>
      <c r="D10226" s="2" t="s">
        <v>2602</v>
      </c>
      <c r="E10226" s="2" t="s">
        <v>234</v>
      </c>
      <c r="F10226" s="2" t="s">
        <v>4397</v>
      </c>
      <c r="G10226" s="5">
        <v>3</v>
      </c>
      <c r="H10226" s="5">
        <v>68.989999999999995</v>
      </c>
      <c r="I10226" s="5">
        <v>206.97</v>
      </c>
      <c r="J10226" s="5">
        <v>30811.900000000009</v>
      </c>
      <c r="K10226" s="3" t="str" cm="1">
        <f t="array" ref="K10226">_xlfn.LET(_xlpm.d,UPPER(TRIM(CLEAN(SUBSTITUTE(F10226,CHAR(160),"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27" spans="2:11" hidden="1" x14ac:dyDescent="0.25">
      <c r="B10227" s="20">
        <v>45667</v>
      </c>
      <c r="C10227" s="2" t="s">
        <v>1</v>
      </c>
      <c r="D10227" s="2" t="s">
        <v>756</v>
      </c>
      <c r="E10227" s="2" t="s">
        <v>43</v>
      </c>
      <c r="F10227" s="2" t="s">
        <v>4397</v>
      </c>
      <c r="G10227" s="5">
        <v>8</v>
      </c>
      <c r="H10227" s="5">
        <v>64.95</v>
      </c>
      <c r="I10227" s="5">
        <v>519.6</v>
      </c>
      <c r="J10227" s="5">
        <v>31331.500000000007</v>
      </c>
      <c r="K10227" s="3" t="str" cm="1">
        <f t="array" ref="K10227">_xlfn.LET(_xlpm.d,UPPER(TRIM(CLEAN(SUBSTITUTE(F10227,CHAR(160),"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28" spans="2:11" hidden="1" x14ac:dyDescent="0.25">
      <c r="B10228" s="20">
        <v>45667</v>
      </c>
      <c r="C10228" s="2" t="s">
        <v>1</v>
      </c>
      <c r="D10228" s="2" t="s">
        <v>882</v>
      </c>
      <c r="E10228" s="2" t="s">
        <v>874</v>
      </c>
      <c r="F10228" s="2" t="s">
        <v>4397</v>
      </c>
      <c r="G10228" s="5">
        <v>45</v>
      </c>
      <c r="H10228" s="5">
        <v>48.6</v>
      </c>
      <c r="I10228" s="5">
        <v>2187</v>
      </c>
      <c r="J10228" s="5">
        <v>33518.500000000007</v>
      </c>
      <c r="K10228" s="3" t="str" cm="1">
        <f t="array" ref="K10228">_xlfn.LET(_xlpm.d,UPPER(TRIM(CLEAN(SUBSTITUTE(F10228,CHAR(160),"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29" spans="2:11" hidden="1" x14ac:dyDescent="0.25">
      <c r="B10229" s="20">
        <v>45667</v>
      </c>
      <c r="C10229" s="2" t="s">
        <v>1</v>
      </c>
      <c r="D10229" s="2" t="s">
        <v>883</v>
      </c>
      <c r="E10229" s="2" t="s">
        <v>874</v>
      </c>
      <c r="F10229" s="2" t="s">
        <v>4397</v>
      </c>
      <c r="G10229" s="5">
        <v>10</v>
      </c>
      <c r="H10229" s="5">
        <v>48.6</v>
      </c>
      <c r="I10229" s="5">
        <v>486</v>
      </c>
      <c r="J10229" s="5">
        <v>34004.500000000007</v>
      </c>
      <c r="K10229" s="3" t="str" cm="1">
        <f t="array" ref="K10229">_xlfn.LET(_xlpm.d,UPPER(TRIM(CLEAN(SUBSTITUTE(F10229,CHAR(160),"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30" spans="2:11" hidden="1" x14ac:dyDescent="0.25">
      <c r="B10230" s="20">
        <v>45667</v>
      </c>
      <c r="C10230" s="2" t="s">
        <v>1</v>
      </c>
      <c r="D10230" s="2" t="s">
        <v>2603</v>
      </c>
      <c r="E10230" s="2" t="s">
        <v>305</v>
      </c>
      <c r="F10230" s="2" t="s">
        <v>4397</v>
      </c>
      <c r="G10230" s="5">
        <v>3</v>
      </c>
      <c r="H10230" s="5">
        <v>68.989999999999995</v>
      </c>
      <c r="I10230" s="5">
        <v>206.97</v>
      </c>
      <c r="J10230" s="5">
        <v>34211.470000000008</v>
      </c>
      <c r="K10230" s="3" t="str" cm="1">
        <f t="array" ref="K10230">_xlfn.LET(_xlpm.d,UPPER(TRIM(CLEAN(SUBSTITUTE(F10230,CHAR(160),"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31" spans="2:11" hidden="1" x14ac:dyDescent="0.25">
      <c r="B10231" s="20">
        <v>45670</v>
      </c>
      <c r="C10231" s="2" t="s">
        <v>1</v>
      </c>
      <c r="D10231" s="2" t="s">
        <v>1261</v>
      </c>
      <c r="E10231" s="2" t="s">
        <v>162</v>
      </c>
      <c r="F10231" s="2" t="s">
        <v>4397</v>
      </c>
      <c r="G10231" s="5">
        <v>16</v>
      </c>
      <c r="H10231" s="5">
        <v>68.989999999999995</v>
      </c>
      <c r="I10231" s="5">
        <v>1103.8399999999999</v>
      </c>
      <c r="J10231" s="5">
        <v>35315.310000000005</v>
      </c>
      <c r="K10231" s="3" t="str" cm="1">
        <f t="array" ref="K10231">_xlfn.LET(_xlpm.d,UPPER(TRIM(CLEAN(SUBSTITUTE(F10231,CHAR(160),"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32" spans="2:11" hidden="1" x14ac:dyDescent="0.25">
      <c r="B10232" s="20">
        <v>45670</v>
      </c>
      <c r="C10232" s="2" t="s">
        <v>1</v>
      </c>
      <c r="D10232" s="2" t="s">
        <v>1660</v>
      </c>
      <c r="E10232" s="2" t="s">
        <v>254</v>
      </c>
      <c r="F10232" s="2" t="s">
        <v>4397</v>
      </c>
      <c r="G10232" s="5">
        <v>10</v>
      </c>
      <c r="H10232" s="5">
        <v>68.989999999999995</v>
      </c>
      <c r="I10232" s="5">
        <v>689.9</v>
      </c>
      <c r="J10232" s="5">
        <v>36005.210000000006</v>
      </c>
      <c r="K10232" s="3" t="str" cm="1">
        <f t="array" ref="K10232">_xlfn.LET(_xlpm.d,UPPER(TRIM(CLEAN(SUBSTITUTE(F10232,CHAR(160),"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33" spans="2:11" hidden="1" x14ac:dyDescent="0.25">
      <c r="B10233" s="20">
        <v>45671</v>
      </c>
      <c r="C10233" s="2" t="s">
        <v>1</v>
      </c>
      <c r="D10233" s="2" t="s">
        <v>1661</v>
      </c>
      <c r="E10233" s="2" t="s">
        <v>276</v>
      </c>
      <c r="F10233" s="2" t="s">
        <v>4397</v>
      </c>
      <c r="G10233" s="5">
        <v>5</v>
      </c>
      <c r="H10233" s="5">
        <v>68.989999999999995</v>
      </c>
      <c r="I10233" s="5">
        <v>344.95</v>
      </c>
      <c r="J10233" s="5">
        <v>36350.160000000003</v>
      </c>
      <c r="K10233" s="3" t="str" cm="1">
        <f t="array" ref="K10233">_xlfn.LET(_xlpm.d,UPPER(TRIM(CLEAN(SUBSTITUTE(F10233,CHAR(160),"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34" spans="2:11" hidden="1" x14ac:dyDescent="0.25">
      <c r="B10234" s="20">
        <v>45671</v>
      </c>
      <c r="C10234" s="2" t="s">
        <v>1</v>
      </c>
      <c r="D10234" s="2" t="s">
        <v>1662</v>
      </c>
      <c r="E10234" s="2" t="s">
        <v>232</v>
      </c>
      <c r="F10234" s="2" t="s">
        <v>4397</v>
      </c>
      <c r="G10234" s="5">
        <v>5</v>
      </c>
      <c r="H10234" s="5">
        <v>68.989999999999995</v>
      </c>
      <c r="I10234" s="5">
        <v>344.95</v>
      </c>
      <c r="J10234" s="5">
        <v>36695.11</v>
      </c>
      <c r="K10234" s="3" t="str" cm="1">
        <f t="array" ref="K10234">_xlfn.LET(_xlpm.d,UPPER(TRIM(CLEAN(SUBSTITUTE(F10234,CHAR(160),"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35" spans="2:11" hidden="1" x14ac:dyDescent="0.25">
      <c r="B10235" s="20">
        <v>45671</v>
      </c>
      <c r="C10235" s="2" t="s">
        <v>1</v>
      </c>
      <c r="D10235" s="2" t="s">
        <v>1552</v>
      </c>
      <c r="E10235" s="2" t="s">
        <v>143</v>
      </c>
      <c r="F10235" s="2" t="s">
        <v>4397</v>
      </c>
      <c r="G10235" s="5">
        <v>10</v>
      </c>
      <c r="H10235" s="5">
        <v>68.989999999999995</v>
      </c>
      <c r="I10235" s="5">
        <v>689.9</v>
      </c>
      <c r="J10235" s="5">
        <v>37385.01</v>
      </c>
      <c r="K10235" s="3" t="str" cm="1">
        <f t="array" ref="K10235">_xlfn.LET(_xlpm.d,UPPER(TRIM(CLEAN(SUBSTITUTE(F10235,CHAR(160),"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36" spans="2:11" hidden="1" x14ac:dyDescent="0.25">
      <c r="B10236" s="20">
        <v>45671</v>
      </c>
      <c r="C10236" s="2" t="s">
        <v>1</v>
      </c>
      <c r="D10236" s="2" t="s">
        <v>2606</v>
      </c>
      <c r="E10236" s="2" t="s">
        <v>491</v>
      </c>
      <c r="F10236" s="2" t="s">
        <v>4397</v>
      </c>
      <c r="G10236" s="5">
        <v>94</v>
      </c>
      <c r="H10236" s="5">
        <v>63.99</v>
      </c>
      <c r="I10236" s="5">
        <v>6015.06</v>
      </c>
      <c r="J10236" s="5">
        <v>43400.07</v>
      </c>
      <c r="K10236" s="3" t="str" cm="1">
        <f t="array" ref="K10236">_xlfn.LET(_xlpm.d,UPPER(TRIM(CLEAN(SUBSTITUTE(F10236,CHAR(160),"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37" spans="2:11" hidden="1" x14ac:dyDescent="0.25">
      <c r="B10237" s="20">
        <v>45671</v>
      </c>
      <c r="C10237" s="2" t="s">
        <v>1</v>
      </c>
      <c r="D10237" s="2" t="s">
        <v>1665</v>
      </c>
      <c r="E10237" s="2" t="s">
        <v>214</v>
      </c>
      <c r="F10237" s="2" t="s">
        <v>4397</v>
      </c>
      <c r="G10237" s="5">
        <v>5</v>
      </c>
      <c r="H10237" s="5">
        <v>68.989999999999995</v>
      </c>
      <c r="I10237" s="5">
        <v>344.95</v>
      </c>
      <c r="J10237" s="5">
        <v>43745.02</v>
      </c>
      <c r="K10237" s="3" t="str" cm="1">
        <f t="array" ref="K10237">_xlfn.LET(_xlpm.d,UPPER(TRIM(CLEAN(SUBSTITUTE(F10237,CHAR(160),"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38" spans="2:11" hidden="1" x14ac:dyDescent="0.25">
      <c r="B10238" s="20">
        <v>45671</v>
      </c>
      <c r="C10238" s="2" t="s">
        <v>1</v>
      </c>
      <c r="D10238" s="2" t="s">
        <v>1668</v>
      </c>
      <c r="E10238" s="2" t="s">
        <v>186</v>
      </c>
      <c r="F10238" s="2" t="s">
        <v>4397</v>
      </c>
      <c r="G10238" s="5">
        <v>8</v>
      </c>
      <c r="H10238" s="5">
        <v>68.989999999999995</v>
      </c>
      <c r="I10238" s="5">
        <v>551.91999999999996</v>
      </c>
      <c r="J10238" s="5">
        <v>44296.939999999995</v>
      </c>
      <c r="K10238" s="3" t="str" cm="1">
        <f t="array" ref="K10238">_xlfn.LET(_xlpm.d,UPPER(TRIM(CLEAN(SUBSTITUTE(F10238,CHAR(160),"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39" spans="2:11" hidden="1" x14ac:dyDescent="0.25">
      <c r="B10239" s="20">
        <v>45671</v>
      </c>
      <c r="C10239" s="2" t="s">
        <v>1</v>
      </c>
      <c r="D10239" s="2" t="s">
        <v>1669</v>
      </c>
      <c r="E10239" s="2" t="s">
        <v>485</v>
      </c>
      <c r="F10239" s="2" t="s">
        <v>4397</v>
      </c>
      <c r="G10239" s="5">
        <v>20</v>
      </c>
      <c r="H10239" s="5">
        <v>63.99</v>
      </c>
      <c r="I10239" s="5">
        <v>1279.8</v>
      </c>
      <c r="J10239" s="5">
        <v>45576.74</v>
      </c>
      <c r="K10239" s="3" t="str" cm="1">
        <f t="array" ref="K10239">_xlfn.LET(_xlpm.d,UPPER(TRIM(CLEAN(SUBSTITUTE(F10239,CHAR(160),"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40" spans="2:11" hidden="1" x14ac:dyDescent="0.25">
      <c r="B10240" s="20">
        <v>45671</v>
      </c>
      <c r="C10240" s="2" t="s">
        <v>1</v>
      </c>
      <c r="D10240" s="2" t="s">
        <v>1671</v>
      </c>
      <c r="E10240" s="2" t="s">
        <v>286</v>
      </c>
      <c r="F10240" s="2" t="s">
        <v>4397</v>
      </c>
      <c r="G10240" s="5">
        <v>8</v>
      </c>
      <c r="H10240" s="5">
        <v>68.989999999999995</v>
      </c>
      <c r="I10240" s="5">
        <v>551.91999999999996</v>
      </c>
      <c r="J10240" s="5">
        <v>46128.659999999996</v>
      </c>
      <c r="K10240" s="3" t="str" cm="1">
        <f t="array" ref="K10240">_xlfn.LET(_xlpm.d,UPPER(TRIM(CLEAN(SUBSTITUTE(F10240,CHAR(160),"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41" spans="2:11" hidden="1" x14ac:dyDescent="0.25">
      <c r="B10241" s="20">
        <v>45672</v>
      </c>
      <c r="C10241" s="2" t="s">
        <v>1</v>
      </c>
      <c r="D10241" s="2" t="s">
        <v>4181</v>
      </c>
      <c r="E10241" s="2" t="s">
        <v>1701</v>
      </c>
      <c r="F10241" s="2" t="s">
        <v>4397</v>
      </c>
      <c r="G10241" s="5">
        <v>14</v>
      </c>
      <c r="H10241" s="5">
        <v>63.99</v>
      </c>
      <c r="I10241" s="5">
        <v>895.86</v>
      </c>
      <c r="J10241" s="5">
        <v>47024.52</v>
      </c>
      <c r="K10241" s="3" t="str" cm="1">
        <f t="array" ref="K10241">_xlfn.LET(_xlpm.d,UPPER(TRIM(CLEAN(SUBSTITUTE(F10241,CHAR(160),"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42" spans="2:11" hidden="1" x14ac:dyDescent="0.25">
      <c r="B10242" s="20">
        <v>45672</v>
      </c>
      <c r="C10242" s="2" t="s">
        <v>1</v>
      </c>
      <c r="D10242" s="2" t="s">
        <v>1585</v>
      </c>
      <c r="E10242" s="2" t="s">
        <v>279</v>
      </c>
      <c r="F10242" s="2" t="s">
        <v>4397</v>
      </c>
      <c r="G10242" s="5">
        <v>14</v>
      </c>
      <c r="H10242" s="5">
        <v>68.989999999999995</v>
      </c>
      <c r="I10242" s="5">
        <v>965.86</v>
      </c>
      <c r="J10242" s="5">
        <v>47990.38</v>
      </c>
      <c r="K10242" s="3" t="str" cm="1">
        <f t="array" ref="K10242">_xlfn.LET(_xlpm.d,UPPER(TRIM(CLEAN(SUBSTITUTE(F10242,CHAR(160),"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43" spans="2:11" hidden="1" x14ac:dyDescent="0.25">
      <c r="B10243" s="20">
        <v>45673</v>
      </c>
      <c r="C10243" s="2" t="s">
        <v>1</v>
      </c>
      <c r="D10243" s="2" t="s">
        <v>1674</v>
      </c>
      <c r="E10243" s="2" t="s">
        <v>151</v>
      </c>
      <c r="F10243" s="2" t="s">
        <v>4397</v>
      </c>
      <c r="G10243" s="5">
        <v>4</v>
      </c>
      <c r="H10243" s="5">
        <v>68.989999999999995</v>
      </c>
      <c r="I10243" s="5">
        <v>275.95999999999998</v>
      </c>
      <c r="J10243" s="5">
        <v>48266.34</v>
      </c>
      <c r="K10243" s="3" t="str" cm="1">
        <f t="array" ref="K10243">_xlfn.LET(_xlpm.d,UPPER(TRIM(CLEAN(SUBSTITUTE(F10243,CHAR(160),"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44" spans="2:11" hidden="1" x14ac:dyDescent="0.25">
      <c r="B10244" s="20">
        <v>45673</v>
      </c>
      <c r="C10244" s="2" t="s">
        <v>1</v>
      </c>
      <c r="D10244" s="2" t="s">
        <v>1675</v>
      </c>
      <c r="E10244" s="2" t="s">
        <v>730</v>
      </c>
      <c r="F10244" s="2" t="s">
        <v>4397</v>
      </c>
      <c r="G10244" s="5">
        <v>6</v>
      </c>
      <c r="H10244" s="5">
        <v>63.99</v>
      </c>
      <c r="I10244" s="5">
        <v>383.94</v>
      </c>
      <c r="J10244" s="5">
        <v>48650.28</v>
      </c>
      <c r="K10244" s="3" t="str" cm="1">
        <f t="array" ref="K10244">_xlfn.LET(_xlpm.d,UPPER(TRIM(CLEAN(SUBSTITUTE(F10244,CHAR(160),"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45" spans="2:11" hidden="1" x14ac:dyDescent="0.25">
      <c r="B10245" s="20">
        <v>45674</v>
      </c>
      <c r="C10245" s="2" t="s">
        <v>1</v>
      </c>
      <c r="D10245" s="2" t="s">
        <v>2613</v>
      </c>
      <c r="E10245" s="2" t="s">
        <v>170</v>
      </c>
      <c r="F10245" s="2" t="s">
        <v>4397</v>
      </c>
      <c r="G10245" s="5">
        <v>8</v>
      </c>
      <c r="H10245" s="5">
        <v>64.989999999999995</v>
      </c>
      <c r="I10245" s="5">
        <v>519.91999999999996</v>
      </c>
      <c r="J10245" s="5">
        <v>49170.2</v>
      </c>
      <c r="K10245" s="3" t="str" cm="1">
        <f t="array" ref="K10245">_xlfn.LET(_xlpm.d,UPPER(TRIM(CLEAN(SUBSTITUTE(F10245,CHAR(160),"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46" spans="2:11" hidden="1" x14ac:dyDescent="0.25">
      <c r="B10246" s="20">
        <v>45674</v>
      </c>
      <c r="C10246" s="2" t="s">
        <v>1</v>
      </c>
      <c r="D10246" s="2" t="s">
        <v>2446</v>
      </c>
      <c r="E10246" s="2" t="s">
        <v>2447</v>
      </c>
      <c r="F10246" s="2" t="s">
        <v>4397</v>
      </c>
      <c r="G10246" s="5">
        <v>20</v>
      </c>
      <c r="H10246" s="5">
        <v>64.989999999999995</v>
      </c>
      <c r="I10246" s="5">
        <v>1299.8</v>
      </c>
      <c r="J10246" s="5">
        <v>50470</v>
      </c>
      <c r="K10246" s="3" t="str" cm="1">
        <f t="array" ref="K10246">_xlfn.LET(_xlpm.d,UPPER(TRIM(CLEAN(SUBSTITUTE(F10246,CHAR(160),"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47" spans="2:11" hidden="1" x14ac:dyDescent="0.25">
      <c r="B10247" s="20">
        <v>45674</v>
      </c>
      <c r="C10247" s="2" t="s">
        <v>1</v>
      </c>
      <c r="D10247" s="2" t="s">
        <v>886</v>
      </c>
      <c r="E10247" s="2" t="s">
        <v>195</v>
      </c>
      <c r="F10247" s="2" t="s">
        <v>4397</v>
      </c>
      <c r="G10247" s="5">
        <v>5</v>
      </c>
      <c r="H10247" s="5">
        <v>68.989999999999995</v>
      </c>
      <c r="I10247" s="5">
        <v>344.95</v>
      </c>
      <c r="J10247" s="5">
        <v>50814.95</v>
      </c>
      <c r="K10247" s="3" t="str" cm="1">
        <f t="array" ref="K10247">_xlfn.LET(_xlpm.d,UPPER(TRIM(CLEAN(SUBSTITUTE(F10247,CHAR(160),"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48" spans="2:11" hidden="1" x14ac:dyDescent="0.25">
      <c r="B10248" s="20">
        <v>45674</v>
      </c>
      <c r="C10248" s="2" t="s">
        <v>1</v>
      </c>
      <c r="D10248" s="2" t="s">
        <v>887</v>
      </c>
      <c r="E10248" s="2" t="s">
        <v>236</v>
      </c>
      <c r="F10248" s="2" t="s">
        <v>4397</v>
      </c>
      <c r="G10248" s="5">
        <v>12</v>
      </c>
      <c r="H10248" s="5">
        <v>68.989999999999995</v>
      </c>
      <c r="I10248" s="5">
        <v>827.88</v>
      </c>
      <c r="J10248" s="5">
        <v>51642.829999999994</v>
      </c>
      <c r="K10248" s="3" t="str" cm="1">
        <f t="array" ref="K10248">_xlfn.LET(_xlpm.d,UPPER(TRIM(CLEAN(SUBSTITUTE(F10248,CHAR(160),"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49" spans="2:11" hidden="1" x14ac:dyDescent="0.25">
      <c r="B10249" s="20">
        <v>45674</v>
      </c>
      <c r="C10249" s="2" t="s">
        <v>1</v>
      </c>
      <c r="D10249" s="2" t="s">
        <v>481</v>
      </c>
      <c r="E10249" s="2" t="s">
        <v>241</v>
      </c>
      <c r="F10249" s="2" t="s">
        <v>4397</v>
      </c>
      <c r="G10249" s="5">
        <v>5</v>
      </c>
      <c r="H10249" s="5">
        <v>68.989999999999995</v>
      </c>
      <c r="I10249" s="5">
        <v>344.95</v>
      </c>
      <c r="J10249" s="5">
        <v>51987.779999999992</v>
      </c>
      <c r="K10249" s="3" t="str" cm="1">
        <f t="array" ref="K10249">_xlfn.LET(_xlpm.d,UPPER(TRIM(CLEAN(SUBSTITUTE(F10249,CHAR(160),"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50" spans="2:11" hidden="1" x14ac:dyDescent="0.25">
      <c r="B10250" s="20">
        <v>45674</v>
      </c>
      <c r="C10250" s="2" t="s">
        <v>1</v>
      </c>
      <c r="D10250" s="2" t="s">
        <v>3590</v>
      </c>
      <c r="E10250" s="2" t="s">
        <v>835</v>
      </c>
      <c r="F10250" s="2" t="s">
        <v>4401</v>
      </c>
      <c r="G10250" s="5">
        <v>6</v>
      </c>
      <c r="H10250" s="5">
        <v>64.989999999999995</v>
      </c>
      <c r="I10250" s="5">
        <v>389.94</v>
      </c>
      <c r="J10250" s="5">
        <v>52377.719999999994</v>
      </c>
      <c r="K10250" s="3" t="str" cm="1">
        <f t="array" ref="K10250">_xlfn.LET(_xlpm.d,UPPER(TRIM(CLEAN(SUBSTITUTE(F10250,CHAR(160),"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51" spans="2:11" hidden="1" x14ac:dyDescent="0.25">
      <c r="B10251" s="20">
        <v>45674</v>
      </c>
      <c r="C10251" s="2" t="s">
        <v>1</v>
      </c>
      <c r="D10251" s="2" t="s">
        <v>3590</v>
      </c>
      <c r="E10251" s="2" t="s">
        <v>835</v>
      </c>
      <c r="F10251" s="2" t="s">
        <v>4402</v>
      </c>
      <c r="G10251" s="5">
        <v>4</v>
      </c>
      <c r="H10251" s="5">
        <v>64.989999999999995</v>
      </c>
      <c r="I10251" s="5">
        <v>259.95999999999998</v>
      </c>
      <c r="J10251" s="5">
        <v>52637.679999999993</v>
      </c>
      <c r="K10251" s="3" t="str" cm="1">
        <f t="array" ref="K10251">_xlfn.LET(_xlpm.d,UPPER(TRIM(CLEAN(SUBSTITUTE(F10251,CHAR(160),"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52" spans="2:11" hidden="1" x14ac:dyDescent="0.25">
      <c r="B10252" s="20">
        <v>45674</v>
      </c>
      <c r="C10252" s="2" t="s">
        <v>1</v>
      </c>
      <c r="D10252" s="2" t="s">
        <v>3590</v>
      </c>
      <c r="E10252" s="2" t="s">
        <v>835</v>
      </c>
      <c r="F10252" s="2" t="s">
        <v>4403</v>
      </c>
      <c r="G10252" s="5">
        <v>3</v>
      </c>
      <c r="H10252" s="5">
        <v>64.989999999999995</v>
      </c>
      <c r="I10252" s="5">
        <v>194.97</v>
      </c>
      <c r="J10252" s="5">
        <v>52832.649999999994</v>
      </c>
      <c r="K10252" s="3" t="str" cm="1">
        <f t="array" ref="K10252">_xlfn.LET(_xlpm.d,UPPER(TRIM(CLEAN(SUBSTITUTE(F10252,CHAR(160),"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0253" spans="2:11" hidden="1" x14ac:dyDescent="0.25">
      <c r="B10253" s="20">
        <v>45674</v>
      </c>
      <c r="C10253" s="2" t="s">
        <v>1</v>
      </c>
      <c r="D10253" s="2" t="s">
        <v>1678</v>
      </c>
      <c r="E10253" s="2" t="s">
        <v>197</v>
      </c>
      <c r="F10253" s="2" t="s">
        <v>4397</v>
      </c>
      <c r="G10253" s="5">
        <v>12</v>
      </c>
      <c r="H10253" s="5">
        <v>68.989999999999995</v>
      </c>
      <c r="I10253" s="5">
        <v>827.88</v>
      </c>
      <c r="J10253" s="5">
        <v>53660.529999999992</v>
      </c>
      <c r="K10253" s="3" t="str" cm="1">
        <f t="array" ref="K10253">_xlfn.LET(_xlpm.d,UPPER(TRIM(CLEAN(SUBSTITUTE(F10253,CHAR(160),"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54" spans="2:11" hidden="1" x14ac:dyDescent="0.25">
      <c r="B10254" s="20">
        <v>45674</v>
      </c>
      <c r="C10254" s="2" t="s">
        <v>1</v>
      </c>
      <c r="D10254" s="2" t="s">
        <v>1679</v>
      </c>
      <c r="E10254" s="2" t="s">
        <v>224</v>
      </c>
      <c r="F10254" s="2" t="s">
        <v>4397</v>
      </c>
      <c r="G10254" s="5">
        <v>17</v>
      </c>
      <c r="H10254" s="5">
        <v>68.989999999999995</v>
      </c>
      <c r="I10254" s="5">
        <v>1172.83</v>
      </c>
      <c r="J10254" s="5">
        <v>54833.359999999993</v>
      </c>
      <c r="K10254" s="3" t="str" cm="1">
        <f t="array" ref="K10254">_xlfn.LET(_xlpm.d,UPPER(TRIM(CLEAN(SUBSTITUTE(F10254,CHAR(160),"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55" spans="2:11" hidden="1" x14ac:dyDescent="0.25">
      <c r="B10255" s="20">
        <v>45677</v>
      </c>
      <c r="C10255" s="2" t="s">
        <v>1</v>
      </c>
      <c r="D10255" s="2" t="s">
        <v>2619</v>
      </c>
      <c r="E10255" s="2" t="s">
        <v>254</v>
      </c>
      <c r="F10255" s="2" t="s">
        <v>4397</v>
      </c>
      <c r="G10255" s="5">
        <v>10</v>
      </c>
      <c r="H10255" s="5">
        <v>68.989999999999995</v>
      </c>
      <c r="I10255" s="5">
        <v>689.9</v>
      </c>
      <c r="J10255" s="5">
        <v>55523.259999999995</v>
      </c>
      <c r="K10255" s="3" t="str" cm="1">
        <f t="array" ref="K10255">_xlfn.LET(_xlpm.d,UPPER(TRIM(CLEAN(SUBSTITUTE(F10255,CHAR(160),"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56" spans="2:11" hidden="1" x14ac:dyDescent="0.25">
      <c r="B10256" s="20">
        <v>45678</v>
      </c>
      <c r="C10256" s="2" t="s">
        <v>1</v>
      </c>
      <c r="D10256" s="2" t="s">
        <v>1681</v>
      </c>
      <c r="E10256" s="2" t="s">
        <v>232</v>
      </c>
      <c r="F10256" s="2" t="s">
        <v>4397</v>
      </c>
      <c r="G10256" s="5">
        <v>5</v>
      </c>
      <c r="H10256" s="5">
        <v>68.989999999999995</v>
      </c>
      <c r="I10256" s="5">
        <v>344.95</v>
      </c>
      <c r="J10256" s="5">
        <v>55868.209999999992</v>
      </c>
      <c r="K10256" s="3" t="str" cm="1">
        <f t="array" ref="K10256">_xlfn.LET(_xlpm.d,UPPER(TRIM(CLEAN(SUBSTITUTE(F10256,CHAR(160),"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57" spans="2:11" hidden="1" x14ac:dyDescent="0.25">
      <c r="B10257" s="20">
        <v>45678</v>
      </c>
      <c r="C10257" s="2" t="s">
        <v>1</v>
      </c>
      <c r="D10257" s="2" t="s">
        <v>1682</v>
      </c>
      <c r="E10257" s="2" t="s">
        <v>78</v>
      </c>
      <c r="F10257" s="2" t="s">
        <v>4397</v>
      </c>
      <c r="G10257" s="5">
        <v>5</v>
      </c>
      <c r="H10257" s="5">
        <v>68.989999999999995</v>
      </c>
      <c r="I10257" s="5">
        <v>344.95</v>
      </c>
      <c r="J10257" s="5">
        <v>56213.159999999989</v>
      </c>
      <c r="K10257" s="3" t="str" cm="1">
        <f t="array" ref="K10257">_xlfn.LET(_xlpm.d,UPPER(TRIM(CLEAN(SUBSTITUTE(F10257,CHAR(160),"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58" spans="2:11" hidden="1" x14ac:dyDescent="0.25">
      <c r="B10258" s="20">
        <v>45678</v>
      </c>
      <c r="C10258" s="2" t="s">
        <v>1</v>
      </c>
      <c r="D10258" s="2" t="s">
        <v>1683</v>
      </c>
      <c r="E10258" s="2" t="s">
        <v>186</v>
      </c>
      <c r="F10258" s="2" t="s">
        <v>4397</v>
      </c>
      <c r="G10258" s="5">
        <v>4</v>
      </c>
      <c r="H10258" s="5">
        <v>68.989999999999995</v>
      </c>
      <c r="I10258" s="5">
        <v>275.95999999999998</v>
      </c>
      <c r="J10258" s="5">
        <v>56489.119999999988</v>
      </c>
      <c r="K10258" s="3" t="str" cm="1">
        <f t="array" ref="K10258">_xlfn.LET(_xlpm.d,UPPER(TRIM(CLEAN(SUBSTITUTE(F10258,CHAR(160),"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59" spans="2:11" hidden="1" x14ac:dyDescent="0.25">
      <c r="B10259" s="20">
        <v>45678</v>
      </c>
      <c r="C10259" s="2" t="s">
        <v>1</v>
      </c>
      <c r="D10259" s="2" t="s">
        <v>891</v>
      </c>
      <c r="E10259" s="2" t="s">
        <v>294</v>
      </c>
      <c r="F10259" s="2" t="s">
        <v>4397</v>
      </c>
      <c r="G10259" s="5">
        <v>8</v>
      </c>
      <c r="H10259" s="5">
        <v>68.989999999999995</v>
      </c>
      <c r="I10259" s="5">
        <v>551.91999999999996</v>
      </c>
      <c r="J10259" s="5">
        <v>57041.039999999986</v>
      </c>
      <c r="K10259" s="3" t="str" cm="1">
        <f t="array" ref="K10259">_xlfn.LET(_xlpm.d,UPPER(TRIM(CLEAN(SUBSTITUTE(F10259,CHAR(160),"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60" spans="2:11" hidden="1" x14ac:dyDescent="0.25">
      <c r="B10260" s="20">
        <v>45678</v>
      </c>
      <c r="C10260" s="2" t="s">
        <v>1</v>
      </c>
      <c r="D10260" s="2" t="s">
        <v>892</v>
      </c>
      <c r="E10260" s="2" t="s">
        <v>234</v>
      </c>
      <c r="F10260" s="2" t="s">
        <v>4397</v>
      </c>
      <c r="G10260" s="5">
        <v>4</v>
      </c>
      <c r="H10260" s="5">
        <v>68.989999999999995</v>
      </c>
      <c r="I10260" s="5">
        <v>275.95999999999998</v>
      </c>
      <c r="J10260" s="5">
        <v>57316.999999999985</v>
      </c>
      <c r="K10260" s="3" t="str" cm="1">
        <f t="array" ref="K10260">_xlfn.LET(_xlpm.d,UPPER(TRIM(CLEAN(SUBSTITUTE(F10260,CHAR(160),"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61" spans="2:11" hidden="1" x14ac:dyDescent="0.25">
      <c r="B10261" s="20">
        <v>45678</v>
      </c>
      <c r="C10261" s="2" t="s">
        <v>1</v>
      </c>
      <c r="D10261" s="2" t="s">
        <v>1554</v>
      </c>
      <c r="E10261" s="2" t="s">
        <v>307</v>
      </c>
      <c r="F10261" s="2" t="s">
        <v>4397</v>
      </c>
      <c r="G10261" s="5">
        <v>10</v>
      </c>
      <c r="H10261" s="5">
        <v>41.5</v>
      </c>
      <c r="I10261" s="5">
        <v>415</v>
      </c>
      <c r="J10261" s="5">
        <v>57731.999999999985</v>
      </c>
      <c r="K10261" s="3" t="str" cm="1">
        <f t="array" ref="K10261">_xlfn.LET(_xlpm.d,UPPER(TRIM(CLEAN(SUBSTITUTE(F10261,CHAR(160),"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62" spans="2:11" hidden="1" x14ac:dyDescent="0.25">
      <c r="B10262" s="20">
        <v>45679</v>
      </c>
      <c r="C10262" s="2" t="s">
        <v>1</v>
      </c>
      <c r="D10262" s="2" t="s">
        <v>482</v>
      </c>
      <c r="E10262" s="2" t="s">
        <v>143</v>
      </c>
      <c r="F10262" s="2" t="s">
        <v>4397</v>
      </c>
      <c r="G10262" s="5">
        <v>5</v>
      </c>
      <c r="H10262" s="5">
        <v>68.989999999999995</v>
      </c>
      <c r="I10262" s="5">
        <v>344.95</v>
      </c>
      <c r="J10262" s="5">
        <v>58076.949999999983</v>
      </c>
      <c r="K10262" s="3" t="str" cm="1">
        <f t="array" ref="K10262">_xlfn.LET(_xlpm.d,UPPER(TRIM(CLEAN(SUBSTITUTE(F10262,CHAR(160),"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63" spans="2:11" hidden="1" x14ac:dyDescent="0.25">
      <c r="B10263" s="20">
        <v>45679</v>
      </c>
      <c r="C10263" s="2" t="s">
        <v>1</v>
      </c>
      <c r="D10263" s="2" t="s">
        <v>4404</v>
      </c>
      <c r="E10263" s="2" t="s">
        <v>730</v>
      </c>
      <c r="F10263" s="2" t="s">
        <v>4397</v>
      </c>
      <c r="G10263" s="5">
        <v>4</v>
      </c>
      <c r="H10263" s="5">
        <v>63.99</v>
      </c>
      <c r="I10263" s="5">
        <v>255.96</v>
      </c>
      <c r="J10263" s="5">
        <v>58332.909999999982</v>
      </c>
      <c r="K10263" s="3" t="str" cm="1">
        <f t="array" ref="K10263">_xlfn.LET(_xlpm.d,UPPER(TRIM(CLEAN(SUBSTITUTE(F10263,CHAR(160),"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64" spans="2:11" hidden="1" x14ac:dyDescent="0.25">
      <c r="B10264" s="20">
        <v>45679</v>
      </c>
      <c r="C10264" s="2" t="s">
        <v>1</v>
      </c>
      <c r="D10264" s="2" t="s">
        <v>1693</v>
      </c>
      <c r="E10264" s="2" t="s">
        <v>544</v>
      </c>
      <c r="F10264" s="2" t="s">
        <v>4397</v>
      </c>
      <c r="G10264" s="5">
        <v>15</v>
      </c>
      <c r="H10264" s="5">
        <v>63.99</v>
      </c>
      <c r="I10264" s="5">
        <v>959.85</v>
      </c>
      <c r="J10264" s="5">
        <v>59292.75999999998</v>
      </c>
      <c r="K10264" s="3" t="str" cm="1">
        <f t="array" ref="K10264">_xlfn.LET(_xlpm.d,UPPER(TRIM(CLEAN(SUBSTITUTE(F10264,CHAR(160),"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65" spans="2:11" hidden="1" x14ac:dyDescent="0.25">
      <c r="B10265" s="20">
        <v>45679</v>
      </c>
      <c r="C10265" s="2" t="s">
        <v>1</v>
      </c>
      <c r="D10265" s="2" t="s">
        <v>483</v>
      </c>
      <c r="E10265" s="2" t="s">
        <v>261</v>
      </c>
      <c r="F10265" s="2" t="s">
        <v>4397</v>
      </c>
      <c r="G10265" s="5">
        <v>6</v>
      </c>
      <c r="H10265" s="5">
        <v>68.989999999999995</v>
      </c>
      <c r="I10265" s="5">
        <v>413.94</v>
      </c>
      <c r="J10265" s="5">
        <v>59706.699999999983</v>
      </c>
      <c r="K10265" s="3" t="str" cm="1">
        <f t="array" ref="K10265">_xlfn.LET(_xlpm.d,UPPER(TRIM(CLEAN(SUBSTITUTE(F10265,CHAR(160),"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66" spans="2:11" hidden="1" x14ac:dyDescent="0.25">
      <c r="B10266" s="20">
        <v>45679</v>
      </c>
      <c r="C10266" s="2" t="s">
        <v>1</v>
      </c>
      <c r="D10266" s="2" t="s">
        <v>894</v>
      </c>
      <c r="E10266" s="2" t="s">
        <v>149</v>
      </c>
      <c r="F10266" s="2" t="s">
        <v>4397</v>
      </c>
      <c r="G10266" s="5">
        <v>20</v>
      </c>
      <c r="H10266" s="5">
        <v>68.989999999999995</v>
      </c>
      <c r="I10266" s="5">
        <v>1379.8</v>
      </c>
      <c r="J10266" s="5">
        <v>61086.499999999985</v>
      </c>
      <c r="K10266" s="3" t="str" cm="1">
        <f t="array" ref="K10266">_xlfn.LET(_xlpm.d,UPPER(TRIM(CLEAN(SUBSTITUTE(F10266,CHAR(160),"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67" spans="2:11" hidden="1" x14ac:dyDescent="0.25">
      <c r="B10267" s="20">
        <v>45679</v>
      </c>
      <c r="C10267" s="2" t="s">
        <v>1</v>
      </c>
      <c r="D10267" s="2" t="s">
        <v>1694</v>
      </c>
      <c r="E10267" s="2" t="s">
        <v>796</v>
      </c>
      <c r="F10267" s="2" t="s">
        <v>4397</v>
      </c>
      <c r="G10267" s="5">
        <v>6</v>
      </c>
      <c r="H10267" s="5">
        <v>64.989999999999995</v>
      </c>
      <c r="I10267" s="5">
        <v>389.94</v>
      </c>
      <c r="J10267" s="5">
        <v>61476.439999999988</v>
      </c>
      <c r="K10267" s="3" t="str" cm="1">
        <f t="array" ref="K10267">_xlfn.LET(_xlpm.d,UPPER(TRIM(CLEAN(SUBSTITUTE(F10267,CHAR(160),"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68" spans="2:11" hidden="1" x14ac:dyDescent="0.25">
      <c r="B10268" s="20">
        <v>45679</v>
      </c>
      <c r="C10268" s="2" t="s">
        <v>1</v>
      </c>
      <c r="D10268" s="2" t="s">
        <v>2622</v>
      </c>
      <c r="E10268" s="2" t="s">
        <v>762</v>
      </c>
      <c r="F10268" s="2" t="s">
        <v>4397</v>
      </c>
      <c r="G10268" s="5">
        <v>8</v>
      </c>
      <c r="H10268" s="5">
        <v>50</v>
      </c>
      <c r="I10268" s="5">
        <v>400</v>
      </c>
      <c r="J10268" s="5">
        <v>61876.439999999988</v>
      </c>
      <c r="K10268" s="3" t="str" cm="1">
        <f t="array" ref="K10268">_xlfn.LET(_xlpm.d,UPPER(TRIM(CLEAN(SUBSTITUTE(F10268,CHAR(160),"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69" spans="2:11" hidden="1" x14ac:dyDescent="0.25">
      <c r="B10269" s="20">
        <v>45679</v>
      </c>
      <c r="C10269" s="2" t="s">
        <v>1</v>
      </c>
      <c r="D10269" s="2" t="s">
        <v>2625</v>
      </c>
      <c r="E10269" s="2" t="s">
        <v>263</v>
      </c>
      <c r="F10269" s="2" t="s">
        <v>4397</v>
      </c>
      <c r="G10269" s="5">
        <v>6</v>
      </c>
      <c r="H10269" s="5">
        <v>68.989999999999995</v>
      </c>
      <c r="I10269" s="5">
        <v>413.94</v>
      </c>
      <c r="J10269" s="5">
        <v>62290.37999999999</v>
      </c>
      <c r="K10269" s="3" t="str" cm="1">
        <f t="array" ref="K10269">_xlfn.LET(_xlpm.d,UPPER(TRIM(CLEAN(SUBSTITUTE(F10269,CHAR(160),"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70" spans="2:11" hidden="1" x14ac:dyDescent="0.25">
      <c r="B10270" s="20">
        <v>45680</v>
      </c>
      <c r="C10270" s="2" t="s">
        <v>1</v>
      </c>
      <c r="D10270" s="2" t="s">
        <v>1695</v>
      </c>
      <c r="E10270" s="2" t="s">
        <v>254</v>
      </c>
      <c r="F10270" s="2" t="s">
        <v>4397</v>
      </c>
      <c r="G10270" s="5">
        <v>5</v>
      </c>
      <c r="H10270" s="5">
        <v>68.989999999999995</v>
      </c>
      <c r="I10270" s="5">
        <v>344.95</v>
      </c>
      <c r="J10270" s="5">
        <v>62635.329999999987</v>
      </c>
      <c r="K10270" s="3" t="str" cm="1">
        <f t="array" ref="K10270">_xlfn.LET(_xlpm.d,UPPER(TRIM(CLEAN(SUBSTITUTE(F10270,CHAR(160),"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71" spans="2:11" hidden="1" x14ac:dyDescent="0.25">
      <c r="B10271" s="20">
        <v>45680</v>
      </c>
      <c r="C10271" s="2" t="s">
        <v>1</v>
      </c>
      <c r="D10271" s="2" t="s">
        <v>1696</v>
      </c>
      <c r="E10271" s="2" t="s">
        <v>268</v>
      </c>
      <c r="F10271" s="2" t="s">
        <v>4397</v>
      </c>
      <c r="G10271" s="5">
        <v>10</v>
      </c>
      <c r="H10271" s="5">
        <v>68.989999999999995</v>
      </c>
      <c r="I10271" s="5">
        <v>689.9</v>
      </c>
      <c r="J10271" s="5">
        <v>63325.229999999989</v>
      </c>
      <c r="K10271" s="3" t="str" cm="1">
        <f t="array" ref="K10271">_xlfn.LET(_xlpm.d,UPPER(TRIM(CLEAN(SUBSTITUTE(F10271,CHAR(160),"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72" spans="2:11" hidden="1" x14ac:dyDescent="0.25">
      <c r="B10272" s="20">
        <v>45680</v>
      </c>
      <c r="C10272" s="2" t="s">
        <v>1</v>
      </c>
      <c r="D10272" s="2" t="s">
        <v>897</v>
      </c>
      <c r="E10272" s="2" t="s">
        <v>151</v>
      </c>
      <c r="F10272" s="2" t="s">
        <v>4397</v>
      </c>
      <c r="G10272" s="5">
        <v>12</v>
      </c>
      <c r="H10272" s="5">
        <v>68.989999999999995</v>
      </c>
      <c r="I10272" s="5">
        <v>827.88</v>
      </c>
      <c r="J10272" s="5">
        <v>64153.109999999986</v>
      </c>
      <c r="K10272" s="3" t="str" cm="1">
        <f t="array" ref="K10272">_xlfn.LET(_xlpm.d,UPPER(TRIM(CLEAN(SUBSTITUTE(F10272,CHAR(160),"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73" spans="2:11" hidden="1" x14ac:dyDescent="0.25">
      <c r="B10273" s="20">
        <v>45680</v>
      </c>
      <c r="C10273" s="2" t="s">
        <v>1</v>
      </c>
      <c r="D10273" s="2" t="s">
        <v>2626</v>
      </c>
      <c r="E10273" s="2" t="s">
        <v>3</v>
      </c>
      <c r="F10273" s="2" t="s">
        <v>4397</v>
      </c>
      <c r="G10273" s="5">
        <v>4</v>
      </c>
      <c r="H10273" s="5">
        <v>64.989999999999995</v>
      </c>
      <c r="I10273" s="5">
        <v>259.95999999999998</v>
      </c>
      <c r="J10273" s="5">
        <v>64413.069999999985</v>
      </c>
      <c r="K10273" s="3" t="str" cm="1">
        <f t="array" ref="K10273">_xlfn.LET(_xlpm.d,UPPER(TRIM(CLEAN(SUBSTITUTE(F10273,CHAR(160),"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74" spans="2:11" hidden="1" x14ac:dyDescent="0.25">
      <c r="B10274" s="20">
        <v>45680</v>
      </c>
      <c r="C10274" s="2" t="s">
        <v>1</v>
      </c>
      <c r="D10274" s="2" t="s">
        <v>26</v>
      </c>
      <c r="E10274" s="2" t="s">
        <v>27</v>
      </c>
      <c r="F10274" s="2" t="s">
        <v>4397</v>
      </c>
      <c r="G10274" s="5">
        <v>8</v>
      </c>
      <c r="H10274" s="5">
        <v>64.989999999999995</v>
      </c>
      <c r="I10274" s="5">
        <v>519.91999999999996</v>
      </c>
      <c r="J10274" s="5">
        <v>64932.989999999983</v>
      </c>
      <c r="K10274" s="3" t="str" cm="1">
        <f t="array" ref="K10274">_xlfn.LET(_xlpm.d,UPPER(TRIM(CLEAN(SUBSTITUTE(F10274,CHAR(160),"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75" spans="2:11" hidden="1" x14ac:dyDescent="0.25">
      <c r="B10275" s="20">
        <v>45680</v>
      </c>
      <c r="C10275" s="2" t="s">
        <v>1</v>
      </c>
      <c r="D10275" s="2" t="s">
        <v>2631</v>
      </c>
      <c r="E10275" s="2" t="s">
        <v>1767</v>
      </c>
      <c r="F10275" s="2" t="s">
        <v>4397</v>
      </c>
      <c r="G10275" s="5">
        <v>15</v>
      </c>
      <c r="H10275" s="5">
        <v>68.989999999999995</v>
      </c>
      <c r="I10275" s="5">
        <v>1034.8499999999999</v>
      </c>
      <c r="J10275" s="5">
        <v>65967.839999999982</v>
      </c>
      <c r="K10275" s="3" t="str" cm="1">
        <f t="array" ref="K10275">_xlfn.LET(_xlpm.d,UPPER(TRIM(CLEAN(SUBSTITUTE(F10275,CHAR(160),"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76" spans="2:11" hidden="1" x14ac:dyDescent="0.25">
      <c r="B10276" s="20">
        <v>45681</v>
      </c>
      <c r="C10276" s="2" t="s">
        <v>1</v>
      </c>
      <c r="D10276" s="2" t="s">
        <v>2633</v>
      </c>
      <c r="E10276" s="2" t="s">
        <v>286</v>
      </c>
      <c r="F10276" s="2" t="s">
        <v>4397</v>
      </c>
      <c r="G10276" s="5">
        <v>20</v>
      </c>
      <c r="H10276" s="5">
        <v>68.989999999999995</v>
      </c>
      <c r="I10276" s="5">
        <v>1379.8</v>
      </c>
      <c r="J10276" s="5">
        <v>67347.639999999985</v>
      </c>
      <c r="K10276" s="3" t="str" cm="1">
        <f t="array" ref="K10276">_xlfn.LET(_xlpm.d,UPPER(TRIM(CLEAN(SUBSTITUTE(F10276,CHAR(160),"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77" spans="2:11" hidden="1" x14ac:dyDescent="0.25">
      <c r="B10277" s="20">
        <v>45681</v>
      </c>
      <c r="C10277" s="2" t="s">
        <v>1</v>
      </c>
      <c r="D10277" s="2" t="s">
        <v>901</v>
      </c>
      <c r="E10277" s="2" t="s">
        <v>236</v>
      </c>
      <c r="F10277" s="2" t="s">
        <v>4397</v>
      </c>
      <c r="G10277" s="5">
        <v>14</v>
      </c>
      <c r="H10277" s="5">
        <v>68.989999999999995</v>
      </c>
      <c r="I10277" s="5">
        <v>965.86</v>
      </c>
      <c r="J10277" s="5">
        <v>68313.499999999985</v>
      </c>
      <c r="K10277" s="3" t="str" cm="1">
        <f t="array" ref="K10277">_xlfn.LET(_xlpm.d,UPPER(TRIM(CLEAN(SUBSTITUTE(F10277,CHAR(160),"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78" spans="2:11" hidden="1" x14ac:dyDescent="0.25">
      <c r="B10278" s="20">
        <v>45681</v>
      </c>
      <c r="C10278" s="2" t="s">
        <v>1</v>
      </c>
      <c r="D10278" s="2" t="s">
        <v>2634</v>
      </c>
      <c r="E10278" s="2" t="s">
        <v>195</v>
      </c>
      <c r="F10278" s="2" t="s">
        <v>4397</v>
      </c>
      <c r="G10278" s="5">
        <v>4</v>
      </c>
      <c r="H10278" s="5">
        <v>68.989999999999995</v>
      </c>
      <c r="I10278" s="5">
        <v>275.95999999999998</v>
      </c>
      <c r="J10278" s="5">
        <v>68589.459999999992</v>
      </c>
      <c r="K10278" s="3" t="str" cm="1">
        <f t="array" ref="K10278">_xlfn.LET(_xlpm.d,UPPER(TRIM(CLEAN(SUBSTITUTE(F10278,CHAR(160),"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79" spans="2:11" hidden="1" x14ac:dyDescent="0.25">
      <c r="B10279" s="20">
        <v>45681</v>
      </c>
      <c r="C10279" s="2" t="s">
        <v>1</v>
      </c>
      <c r="D10279" s="2" t="s">
        <v>2636</v>
      </c>
      <c r="E10279" s="2" t="s">
        <v>232</v>
      </c>
      <c r="F10279" s="2" t="s">
        <v>4397</v>
      </c>
      <c r="G10279" s="5">
        <v>5</v>
      </c>
      <c r="H10279" s="5">
        <v>68.989999999999995</v>
      </c>
      <c r="I10279" s="5">
        <v>344.95</v>
      </c>
      <c r="J10279" s="5">
        <v>68934.409999999989</v>
      </c>
      <c r="K10279" s="3" t="str" cm="1">
        <f t="array" ref="K10279">_xlfn.LET(_xlpm.d,UPPER(TRIM(CLEAN(SUBSTITUTE(F10279,CHAR(160),"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80" spans="2:11" hidden="1" x14ac:dyDescent="0.25">
      <c r="B10280" s="20">
        <v>45681</v>
      </c>
      <c r="C10280" s="2" t="s">
        <v>1</v>
      </c>
      <c r="D10280" s="2" t="s">
        <v>28</v>
      </c>
      <c r="E10280" s="2" t="s">
        <v>16</v>
      </c>
      <c r="F10280" s="2" t="s">
        <v>4397</v>
      </c>
      <c r="G10280" s="5">
        <v>15</v>
      </c>
      <c r="H10280" s="5">
        <v>64.989999999999995</v>
      </c>
      <c r="I10280" s="5">
        <v>974.85</v>
      </c>
      <c r="J10280" s="5">
        <v>69909.259999999995</v>
      </c>
      <c r="K10280" s="3" t="str" cm="1">
        <f t="array" ref="K10280">_xlfn.LET(_xlpm.d,UPPER(TRIM(CLEAN(SUBSTITUTE(F10280,CHAR(160),"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81" spans="2:11" hidden="1" x14ac:dyDescent="0.25">
      <c r="B10281" s="20">
        <v>45681</v>
      </c>
      <c r="C10281" s="2" t="s">
        <v>1</v>
      </c>
      <c r="D10281" s="2" t="s">
        <v>2638</v>
      </c>
      <c r="E10281" s="2" t="s">
        <v>874</v>
      </c>
      <c r="F10281" s="2" t="s">
        <v>4397</v>
      </c>
      <c r="G10281" s="5">
        <v>20</v>
      </c>
      <c r="H10281" s="5">
        <v>48.6</v>
      </c>
      <c r="I10281" s="5">
        <v>972</v>
      </c>
      <c r="J10281" s="5">
        <v>70881.259999999995</v>
      </c>
      <c r="K10281" s="3" t="str" cm="1">
        <f t="array" ref="K10281">_xlfn.LET(_xlpm.d,UPPER(TRIM(CLEAN(SUBSTITUTE(F10281,CHAR(160),"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82" spans="2:11" hidden="1" x14ac:dyDescent="0.25">
      <c r="B10282" s="20">
        <v>45681</v>
      </c>
      <c r="C10282" s="2" t="s">
        <v>1</v>
      </c>
      <c r="D10282" s="2" t="s">
        <v>757</v>
      </c>
      <c r="E10282" s="2" t="s">
        <v>43</v>
      </c>
      <c r="F10282" s="2" t="s">
        <v>4397</v>
      </c>
      <c r="G10282" s="5">
        <v>4</v>
      </c>
      <c r="H10282" s="5">
        <v>64.95</v>
      </c>
      <c r="I10282" s="5">
        <v>259.8</v>
      </c>
      <c r="J10282" s="5">
        <v>71141.06</v>
      </c>
      <c r="K10282" s="3" t="str" cm="1">
        <f t="array" ref="K10282">_xlfn.LET(_xlpm.d,UPPER(TRIM(CLEAN(SUBSTITUTE(F10282,CHAR(160),"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83" spans="2:11" hidden="1" x14ac:dyDescent="0.25">
      <c r="B10283" s="20">
        <v>45681</v>
      </c>
      <c r="C10283" s="2" t="s">
        <v>1</v>
      </c>
      <c r="D10283" s="2" t="s">
        <v>2639</v>
      </c>
      <c r="E10283" s="2" t="s">
        <v>170</v>
      </c>
      <c r="F10283" s="2" t="s">
        <v>4397</v>
      </c>
      <c r="G10283" s="5">
        <v>10</v>
      </c>
      <c r="H10283" s="5">
        <v>64.989999999999995</v>
      </c>
      <c r="I10283" s="5">
        <v>649.9</v>
      </c>
      <c r="J10283" s="5">
        <v>71790.959999999992</v>
      </c>
      <c r="K10283" s="3" t="str" cm="1">
        <f t="array" ref="K10283">_xlfn.LET(_xlpm.d,UPPER(TRIM(CLEAN(SUBSTITUTE(F10283,CHAR(160),"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84" spans="2:11" hidden="1" x14ac:dyDescent="0.25">
      <c r="B10284" s="20">
        <v>45681</v>
      </c>
      <c r="C10284" s="2" t="s">
        <v>1</v>
      </c>
      <c r="D10284" s="2" t="s">
        <v>2640</v>
      </c>
      <c r="E10284" s="2" t="s">
        <v>305</v>
      </c>
      <c r="F10284" s="2" t="s">
        <v>4397</v>
      </c>
      <c r="G10284" s="5">
        <v>10</v>
      </c>
      <c r="H10284" s="5">
        <v>68.989999999999995</v>
      </c>
      <c r="I10284" s="5">
        <v>689.9</v>
      </c>
      <c r="J10284" s="5">
        <v>72480.859999999986</v>
      </c>
      <c r="K10284" s="3" t="str" cm="1">
        <f t="array" ref="K10284">_xlfn.LET(_xlpm.d,UPPER(TRIM(CLEAN(SUBSTITUTE(F10284,CHAR(160),"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85" spans="2:11" hidden="1" x14ac:dyDescent="0.25">
      <c r="B10285" s="20">
        <v>45681</v>
      </c>
      <c r="C10285" s="2" t="s">
        <v>1</v>
      </c>
      <c r="D10285" s="2" t="s">
        <v>2641</v>
      </c>
      <c r="E10285" s="2" t="s">
        <v>224</v>
      </c>
      <c r="F10285" s="2" t="s">
        <v>4397</v>
      </c>
      <c r="G10285" s="5">
        <v>9</v>
      </c>
      <c r="H10285" s="5">
        <v>68.989999999999995</v>
      </c>
      <c r="I10285" s="5">
        <v>620.91</v>
      </c>
      <c r="J10285" s="5">
        <v>73101.76999999999</v>
      </c>
      <c r="K10285" s="3" t="str" cm="1">
        <f t="array" ref="K10285">_xlfn.LET(_xlpm.d,UPPER(TRIM(CLEAN(SUBSTITUTE(F10285,CHAR(160),"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86" spans="2:11" hidden="1" x14ac:dyDescent="0.25">
      <c r="B10286" s="20">
        <v>45684</v>
      </c>
      <c r="C10286" s="2" t="s">
        <v>1</v>
      </c>
      <c r="D10286" s="2" t="s">
        <v>903</v>
      </c>
      <c r="E10286" s="2" t="s">
        <v>162</v>
      </c>
      <c r="F10286" s="2" t="s">
        <v>4397</v>
      </c>
      <c r="G10286" s="5">
        <v>10</v>
      </c>
      <c r="H10286" s="5">
        <v>68.989999999999995</v>
      </c>
      <c r="I10286" s="5">
        <v>689.9</v>
      </c>
      <c r="J10286" s="5">
        <v>73791.669999999984</v>
      </c>
      <c r="K10286" s="3" t="str" cm="1">
        <f t="array" ref="K10286">_xlfn.LET(_xlpm.d,UPPER(TRIM(CLEAN(SUBSTITUTE(F10286,CHAR(160),"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87" spans="2:11" hidden="1" x14ac:dyDescent="0.25">
      <c r="B10287" s="20">
        <v>45684</v>
      </c>
      <c r="C10287" s="2" t="s">
        <v>1</v>
      </c>
      <c r="D10287" s="2" t="s">
        <v>2644</v>
      </c>
      <c r="E10287" s="2" t="s">
        <v>254</v>
      </c>
      <c r="F10287" s="2" t="s">
        <v>4397</v>
      </c>
      <c r="G10287" s="5">
        <v>3</v>
      </c>
      <c r="H10287" s="5">
        <v>68.989999999999995</v>
      </c>
      <c r="I10287" s="5">
        <v>206.97</v>
      </c>
      <c r="J10287" s="5">
        <v>73998.639999999985</v>
      </c>
      <c r="K10287" s="3" t="str" cm="1">
        <f t="array" ref="K10287">_xlfn.LET(_xlpm.d,UPPER(TRIM(CLEAN(SUBSTITUTE(F10287,CHAR(160),"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88" spans="2:11" hidden="1" x14ac:dyDescent="0.25">
      <c r="B10288" s="20">
        <v>45685</v>
      </c>
      <c r="C10288" s="2" t="s">
        <v>1</v>
      </c>
      <c r="D10288" s="2" t="s">
        <v>4239</v>
      </c>
      <c r="E10288" s="2" t="s">
        <v>158</v>
      </c>
      <c r="F10288" s="2" t="s">
        <v>4397</v>
      </c>
      <c r="G10288" s="5">
        <v>5</v>
      </c>
      <c r="H10288" s="5">
        <v>68.989999999999995</v>
      </c>
      <c r="I10288" s="5">
        <v>344.95</v>
      </c>
      <c r="J10288" s="5">
        <v>74343.589999999982</v>
      </c>
      <c r="K10288" s="3" t="str" cm="1">
        <f t="array" ref="K10288">_xlfn.LET(_xlpm.d,UPPER(TRIM(CLEAN(SUBSTITUTE(F10288,CHAR(160),"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89" spans="2:11" hidden="1" x14ac:dyDescent="0.25">
      <c r="B10289" s="20">
        <v>45685</v>
      </c>
      <c r="C10289" s="2" t="s">
        <v>1</v>
      </c>
      <c r="D10289" s="2" t="s">
        <v>2645</v>
      </c>
      <c r="E10289" s="2" t="s">
        <v>186</v>
      </c>
      <c r="F10289" s="2" t="s">
        <v>4397</v>
      </c>
      <c r="G10289" s="5">
        <v>4</v>
      </c>
      <c r="H10289" s="5">
        <v>68.989999999999995</v>
      </c>
      <c r="I10289" s="5">
        <v>275.95999999999998</v>
      </c>
      <c r="J10289" s="5">
        <v>74619.549999999988</v>
      </c>
      <c r="K10289" s="3" t="str" cm="1">
        <f t="array" ref="K10289">_xlfn.LET(_xlpm.d,UPPER(TRIM(CLEAN(SUBSTITUTE(F10289,CHAR(160),"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90" spans="2:11" hidden="1" x14ac:dyDescent="0.25">
      <c r="B10290" s="20">
        <v>45685</v>
      </c>
      <c r="C10290" s="2" t="s">
        <v>1</v>
      </c>
      <c r="D10290" s="2" t="s">
        <v>1698</v>
      </c>
      <c r="E10290" s="2" t="s">
        <v>232</v>
      </c>
      <c r="F10290" s="2" t="s">
        <v>4397</v>
      </c>
      <c r="G10290" s="5">
        <v>5</v>
      </c>
      <c r="H10290" s="5">
        <v>68.989999999999995</v>
      </c>
      <c r="I10290" s="5">
        <v>344.95</v>
      </c>
      <c r="J10290" s="5">
        <v>74964.499999999985</v>
      </c>
      <c r="K10290" s="3" t="str" cm="1">
        <f t="array" ref="K10290">_xlfn.LET(_xlpm.d,UPPER(TRIM(CLEAN(SUBSTITUTE(F10290,CHAR(160),"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91" spans="2:11" hidden="1" x14ac:dyDescent="0.25">
      <c r="B10291" s="20">
        <v>45685</v>
      </c>
      <c r="C10291" s="2" t="s">
        <v>1</v>
      </c>
      <c r="D10291" s="2" t="s">
        <v>2649</v>
      </c>
      <c r="E10291" s="2" t="s">
        <v>143</v>
      </c>
      <c r="F10291" s="2" t="s">
        <v>4397</v>
      </c>
      <c r="G10291" s="5">
        <v>10</v>
      </c>
      <c r="H10291" s="5">
        <v>68.989999999999995</v>
      </c>
      <c r="I10291" s="5">
        <v>689.9</v>
      </c>
      <c r="J10291" s="5">
        <v>75654.39999999998</v>
      </c>
      <c r="K10291" s="3" t="str" cm="1">
        <f t="array" ref="K10291">_xlfn.LET(_xlpm.d,UPPER(TRIM(CLEAN(SUBSTITUTE(F10291,CHAR(160),"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92" spans="2:11" hidden="1" x14ac:dyDescent="0.25">
      <c r="B10292" s="20">
        <v>45685</v>
      </c>
      <c r="C10292" s="2" t="s">
        <v>1</v>
      </c>
      <c r="D10292" s="2" t="s">
        <v>1699</v>
      </c>
      <c r="E10292" s="2" t="s">
        <v>234</v>
      </c>
      <c r="F10292" s="2" t="s">
        <v>4397</v>
      </c>
      <c r="G10292" s="5">
        <v>7</v>
      </c>
      <c r="H10292" s="5">
        <v>68.989999999999995</v>
      </c>
      <c r="I10292" s="5">
        <v>482.93</v>
      </c>
      <c r="J10292" s="5">
        <v>76137.329999999973</v>
      </c>
      <c r="K10292" s="3" t="str" cm="1">
        <f t="array" ref="K10292">_xlfn.LET(_xlpm.d,UPPER(TRIM(CLEAN(SUBSTITUTE(F10292,CHAR(160),"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93" spans="2:11" hidden="1" x14ac:dyDescent="0.25">
      <c r="B10293" s="20">
        <v>45686</v>
      </c>
      <c r="C10293" s="2" t="s">
        <v>1</v>
      </c>
      <c r="D10293" s="2" t="s">
        <v>1700</v>
      </c>
      <c r="E10293" s="2" t="s">
        <v>1701</v>
      </c>
      <c r="F10293" s="2" t="s">
        <v>4397</v>
      </c>
      <c r="G10293" s="5">
        <v>16</v>
      </c>
      <c r="H10293" s="5">
        <v>63.99</v>
      </c>
      <c r="I10293" s="5">
        <v>1023.84</v>
      </c>
      <c r="J10293" s="5">
        <v>77161.169999999969</v>
      </c>
      <c r="K10293" s="3" t="str" cm="1">
        <f t="array" ref="K10293">_xlfn.LET(_xlpm.d,UPPER(TRIM(CLEAN(SUBSTITUTE(F10293,CHAR(160),"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94" spans="2:11" hidden="1" x14ac:dyDescent="0.25">
      <c r="B10294" s="20">
        <v>45686</v>
      </c>
      <c r="C10294" s="2" t="s">
        <v>1</v>
      </c>
      <c r="D10294" s="2" t="s">
        <v>905</v>
      </c>
      <c r="E10294" s="2" t="s">
        <v>149</v>
      </c>
      <c r="F10294" s="2" t="s">
        <v>4397</v>
      </c>
      <c r="G10294" s="5">
        <v>10</v>
      </c>
      <c r="H10294" s="5">
        <v>68.989999999999995</v>
      </c>
      <c r="I10294" s="5">
        <v>689.9</v>
      </c>
      <c r="J10294" s="5">
        <v>77851.069999999963</v>
      </c>
      <c r="K10294" s="3" t="str" cm="1">
        <f t="array" ref="K10294">_xlfn.LET(_xlpm.d,UPPER(TRIM(CLEAN(SUBSTITUTE(F10294,CHAR(160),"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95" spans="2:11" hidden="1" x14ac:dyDescent="0.25">
      <c r="B10295" s="20">
        <v>45686</v>
      </c>
      <c r="C10295" s="2" t="s">
        <v>1</v>
      </c>
      <c r="D10295" s="2" t="s">
        <v>29</v>
      </c>
      <c r="E10295" s="2" t="s">
        <v>14</v>
      </c>
      <c r="F10295" s="2" t="s">
        <v>4397</v>
      </c>
      <c r="G10295" s="5">
        <v>3</v>
      </c>
      <c r="H10295" s="5">
        <v>64.989999999999995</v>
      </c>
      <c r="I10295" s="5">
        <v>194.97</v>
      </c>
      <c r="J10295" s="5">
        <v>78046.039999999964</v>
      </c>
      <c r="K10295" s="3" t="str" cm="1">
        <f t="array" ref="K10295">_xlfn.LET(_xlpm.d,UPPER(TRIM(CLEAN(SUBSTITUTE(F10295,CHAR(160),"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96" spans="2:11" hidden="1" x14ac:dyDescent="0.25">
      <c r="B10296" s="20">
        <v>45686</v>
      </c>
      <c r="C10296" s="2" t="s">
        <v>1</v>
      </c>
      <c r="D10296" s="2" t="s">
        <v>484</v>
      </c>
      <c r="E10296" s="2" t="s">
        <v>485</v>
      </c>
      <c r="F10296" s="2" t="s">
        <v>4397</v>
      </c>
      <c r="G10296" s="5">
        <v>15</v>
      </c>
      <c r="H10296" s="5">
        <v>63.99</v>
      </c>
      <c r="I10296" s="5">
        <v>959.85</v>
      </c>
      <c r="J10296" s="5">
        <v>79005.88999999997</v>
      </c>
      <c r="K10296" s="3" t="str" cm="1">
        <f t="array" ref="K10296">_xlfn.LET(_xlpm.d,UPPER(TRIM(CLEAN(SUBSTITUTE(F10296,CHAR(160),"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97" spans="2:11" hidden="1" x14ac:dyDescent="0.25">
      <c r="B10297" s="20">
        <v>45686</v>
      </c>
      <c r="C10297" s="2" t="s">
        <v>1</v>
      </c>
      <c r="D10297" s="2" t="s">
        <v>1702</v>
      </c>
      <c r="E10297" s="2" t="s">
        <v>1634</v>
      </c>
      <c r="F10297" s="2" t="s">
        <v>4397</v>
      </c>
      <c r="G10297" s="5">
        <v>10</v>
      </c>
      <c r="H10297" s="5">
        <v>63.99</v>
      </c>
      <c r="I10297" s="5">
        <v>639.9</v>
      </c>
      <c r="J10297" s="5">
        <v>79645.789999999964</v>
      </c>
      <c r="K10297" s="3" t="str" cm="1">
        <f t="array" ref="K10297">_xlfn.LET(_xlpm.d,UPPER(TRIM(CLEAN(SUBSTITUTE(F10297,CHAR(160),"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98" spans="2:11" hidden="1" x14ac:dyDescent="0.25">
      <c r="B10298" s="20">
        <v>45686</v>
      </c>
      <c r="C10298" s="2" t="s">
        <v>1</v>
      </c>
      <c r="D10298" s="2" t="s">
        <v>4405</v>
      </c>
      <c r="E10298" s="2" t="s">
        <v>16</v>
      </c>
      <c r="F10298" s="2" t="s">
        <v>4397</v>
      </c>
      <c r="G10298" s="5">
        <v>6</v>
      </c>
      <c r="H10298" s="5">
        <v>64.989999999999995</v>
      </c>
      <c r="I10298" s="5">
        <v>389.94</v>
      </c>
      <c r="J10298" s="5">
        <v>80035.729999999967</v>
      </c>
      <c r="K10298" s="3" t="str" cm="1">
        <f t="array" ref="K10298">_xlfn.LET(_xlpm.d,UPPER(TRIM(CLEAN(SUBSTITUTE(F10298,CHAR(160),"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299" spans="2:11" hidden="1" x14ac:dyDescent="0.25">
      <c r="B10299" s="20">
        <v>45687</v>
      </c>
      <c r="C10299" s="2" t="s">
        <v>1</v>
      </c>
      <c r="D10299" s="2" t="s">
        <v>2653</v>
      </c>
      <c r="E10299" s="2" t="s">
        <v>254</v>
      </c>
      <c r="F10299" s="2" t="s">
        <v>4397</v>
      </c>
      <c r="G10299" s="5">
        <v>10</v>
      </c>
      <c r="H10299" s="5">
        <v>68.989999999999995</v>
      </c>
      <c r="I10299" s="5">
        <v>689.9</v>
      </c>
      <c r="J10299" s="5">
        <v>80725.629999999961</v>
      </c>
      <c r="K10299" s="3" t="str" cm="1">
        <f t="array" ref="K10299">_xlfn.LET(_xlpm.d,UPPER(TRIM(CLEAN(SUBSTITUTE(F10299,CHAR(160),"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00" spans="2:11" hidden="1" x14ac:dyDescent="0.25">
      <c r="B10300" s="20">
        <v>45687</v>
      </c>
      <c r="C10300" s="2" t="s">
        <v>1</v>
      </c>
      <c r="D10300" s="2" t="s">
        <v>907</v>
      </c>
      <c r="E10300" s="2" t="s">
        <v>180</v>
      </c>
      <c r="F10300" s="2" t="s">
        <v>4397</v>
      </c>
      <c r="G10300" s="5">
        <v>10</v>
      </c>
      <c r="H10300" s="5">
        <v>68.989999999999995</v>
      </c>
      <c r="I10300" s="5">
        <v>689.9</v>
      </c>
      <c r="J10300" s="5">
        <v>81415.529999999955</v>
      </c>
      <c r="K10300" s="3" t="str" cm="1">
        <f t="array" ref="K10300">_xlfn.LET(_xlpm.d,UPPER(TRIM(CLEAN(SUBSTITUTE(F10300,CHAR(160),"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01" spans="2:11" hidden="1" x14ac:dyDescent="0.25">
      <c r="B10301" s="20">
        <v>45687</v>
      </c>
      <c r="C10301" s="2" t="s">
        <v>1</v>
      </c>
      <c r="D10301" s="2" t="s">
        <v>2654</v>
      </c>
      <c r="E10301" s="2" t="s">
        <v>311</v>
      </c>
      <c r="F10301" s="2" t="s">
        <v>4397</v>
      </c>
      <c r="G10301" s="5">
        <v>15</v>
      </c>
      <c r="H10301" s="5">
        <v>68.989999999999995</v>
      </c>
      <c r="I10301" s="5">
        <v>1034.8499999999999</v>
      </c>
      <c r="J10301" s="5">
        <v>82450.379999999961</v>
      </c>
      <c r="K10301" s="3" t="str" cm="1">
        <f t="array" ref="K10301">_xlfn.LET(_xlpm.d,UPPER(TRIM(CLEAN(SUBSTITUTE(F10301,CHAR(160),"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02" spans="2:11" hidden="1" x14ac:dyDescent="0.25">
      <c r="B10302" s="20">
        <v>45688</v>
      </c>
      <c r="C10302" s="2" t="s">
        <v>1</v>
      </c>
      <c r="D10302" s="2" t="s">
        <v>2656</v>
      </c>
      <c r="E10302" s="2" t="s">
        <v>78</v>
      </c>
      <c r="F10302" s="2" t="s">
        <v>4397</v>
      </c>
      <c r="G10302" s="5">
        <v>4</v>
      </c>
      <c r="H10302" s="5">
        <v>68.989999999999995</v>
      </c>
      <c r="I10302" s="5">
        <v>275.95999999999998</v>
      </c>
      <c r="J10302" s="5">
        <v>82726.339999999967</v>
      </c>
      <c r="K10302" s="3" t="str" cm="1">
        <f t="array" ref="K10302">_xlfn.LET(_xlpm.d,UPPER(TRIM(CLEAN(SUBSTITUTE(F10302,CHAR(160),"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03" spans="2:11" hidden="1" x14ac:dyDescent="0.25">
      <c r="B10303" s="20">
        <v>45688</v>
      </c>
      <c r="C10303" s="2" t="s">
        <v>1</v>
      </c>
      <c r="D10303" s="2" t="s">
        <v>1704</v>
      </c>
      <c r="E10303" s="2" t="s">
        <v>234</v>
      </c>
      <c r="F10303" s="2" t="s">
        <v>4397</v>
      </c>
      <c r="G10303" s="5">
        <v>5</v>
      </c>
      <c r="H10303" s="5">
        <v>68.989999999999995</v>
      </c>
      <c r="I10303" s="5">
        <v>344.95</v>
      </c>
      <c r="J10303" s="5">
        <v>83071.289999999964</v>
      </c>
      <c r="K10303" s="3" t="str" cm="1">
        <f t="array" ref="K10303">_xlfn.LET(_xlpm.d,UPPER(TRIM(CLEAN(SUBSTITUTE(F10303,CHAR(160),"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04" spans="2:11" hidden="1" x14ac:dyDescent="0.25">
      <c r="B10304" s="20">
        <v>45688</v>
      </c>
      <c r="C10304" s="2" t="s">
        <v>1</v>
      </c>
      <c r="D10304" s="2" t="s">
        <v>911</v>
      </c>
      <c r="E10304" s="2" t="s">
        <v>243</v>
      </c>
      <c r="F10304" s="2" t="s">
        <v>4397</v>
      </c>
      <c r="G10304" s="5">
        <v>10</v>
      </c>
      <c r="H10304" s="5">
        <v>68.989999999999995</v>
      </c>
      <c r="I10304" s="5">
        <v>689.9</v>
      </c>
      <c r="J10304" s="5">
        <v>83761.189999999959</v>
      </c>
      <c r="K10304" s="3" t="str" cm="1">
        <f t="array" ref="K10304">_xlfn.LET(_xlpm.d,UPPER(TRIM(CLEAN(SUBSTITUTE(F10304,CHAR(160),"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05" spans="2:11" hidden="1" x14ac:dyDescent="0.25">
      <c r="B10305" s="20">
        <v>45688</v>
      </c>
      <c r="C10305" s="2" t="s">
        <v>1</v>
      </c>
      <c r="D10305" s="2" t="s">
        <v>4406</v>
      </c>
      <c r="E10305" s="2" t="s">
        <v>186</v>
      </c>
      <c r="F10305" s="2" t="s">
        <v>4397</v>
      </c>
      <c r="G10305" s="5">
        <v>7</v>
      </c>
      <c r="H10305" s="5">
        <v>68.989999999999995</v>
      </c>
      <c r="I10305" s="5">
        <v>482.93</v>
      </c>
      <c r="J10305" s="5">
        <v>84244.119999999952</v>
      </c>
      <c r="K10305" s="3" t="str" cm="1">
        <f t="array" ref="K10305">_xlfn.LET(_xlpm.d,UPPER(TRIM(CLEAN(SUBSTITUTE(F10305,CHAR(160),"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06" spans="2:11" hidden="1" x14ac:dyDescent="0.25">
      <c r="B10306" s="20">
        <v>45688</v>
      </c>
      <c r="C10306" s="2" t="s">
        <v>1</v>
      </c>
      <c r="D10306" s="2" t="s">
        <v>913</v>
      </c>
      <c r="E10306" s="2" t="s">
        <v>236</v>
      </c>
      <c r="F10306" s="2" t="s">
        <v>4397</v>
      </c>
      <c r="G10306" s="5">
        <v>10</v>
      </c>
      <c r="H10306" s="5">
        <v>68.989999999999995</v>
      </c>
      <c r="I10306" s="5">
        <v>689.9</v>
      </c>
      <c r="J10306" s="5">
        <v>84934.019999999946</v>
      </c>
      <c r="K10306" s="3" t="str" cm="1">
        <f t="array" ref="K10306">_xlfn.LET(_xlpm.d,UPPER(TRIM(CLEAN(SUBSTITUTE(F10306,CHAR(160),"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07" spans="2:11" hidden="1" x14ac:dyDescent="0.25">
      <c r="B10307" s="20">
        <v>45688</v>
      </c>
      <c r="C10307" s="2" t="s">
        <v>1</v>
      </c>
      <c r="D10307" s="2" t="s">
        <v>4407</v>
      </c>
      <c r="E10307" s="2" t="s">
        <v>165</v>
      </c>
      <c r="F10307" s="2" t="s">
        <v>4397</v>
      </c>
      <c r="G10307" s="5">
        <v>4</v>
      </c>
      <c r="H10307" s="5">
        <v>68.989999999999995</v>
      </c>
      <c r="I10307" s="5">
        <v>275.95999999999998</v>
      </c>
      <c r="J10307" s="5">
        <v>85209.979999999952</v>
      </c>
      <c r="K10307" s="3" t="str" cm="1">
        <f t="array" ref="K10307">_xlfn.LET(_xlpm.d,UPPER(TRIM(CLEAN(SUBSTITUTE(F10307,CHAR(160),"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08" spans="2:11" hidden="1" x14ac:dyDescent="0.25">
      <c r="B10308" s="20">
        <v>45688</v>
      </c>
      <c r="C10308" s="2" t="s">
        <v>1</v>
      </c>
      <c r="D10308" s="2" t="s">
        <v>4408</v>
      </c>
      <c r="E10308" s="2" t="s">
        <v>241</v>
      </c>
      <c r="F10308" s="2" t="s">
        <v>4397</v>
      </c>
      <c r="G10308" s="5">
        <v>8</v>
      </c>
      <c r="H10308" s="5">
        <v>68.989999999999995</v>
      </c>
      <c r="I10308" s="5">
        <v>551.91999999999996</v>
      </c>
      <c r="J10308" s="5">
        <v>85761.899999999951</v>
      </c>
      <c r="K10308" s="3" t="str" cm="1">
        <f t="array" ref="K10308">_xlfn.LET(_xlpm.d,UPPER(TRIM(CLEAN(SUBSTITUTE(F10308,CHAR(160),"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09" spans="2:11" hidden="1" x14ac:dyDescent="0.25">
      <c r="B10309" s="20">
        <v>45688</v>
      </c>
      <c r="C10309" s="2" t="s">
        <v>1</v>
      </c>
      <c r="D10309" s="2" t="s">
        <v>2659</v>
      </c>
      <c r="E10309" s="2" t="s">
        <v>2660</v>
      </c>
      <c r="F10309" s="2" t="s">
        <v>4397</v>
      </c>
      <c r="G10309" s="5">
        <v>5</v>
      </c>
      <c r="H10309" s="5">
        <v>70.5</v>
      </c>
      <c r="I10309" s="5">
        <v>352.5</v>
      </c>
      <c r="J10309" s="5">
        <v>86114.399999999951</v>
      </c>
      <c r="K10309" s="3" t="str" cm="1">
        <f t="array" ref="K10309">_xlfn.LET(_xlpm.d,UPPER(TRIM(CLEAN(SUBSTITUTE(F10309,CHAR(160),"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10" spans="2:11" hidden="1" x14ac:dyDescent="0.25">
      <c r="B10310" s="20">
        <v>45689</v>
      </c>
      <c r="C10310" s="2" t="s">
        <v>1</v>
      </c>
      <c r="D10310" s="2" t="s">
        <v>1706</v>
      </c>
      <c r="E10310" s="2" t="s">
        <v>43</v>
      </c>
      <c r="F10310" s="2" t="s">
        <v>4397</v>
      </c>
      <c r="G10310" s="5">
        <v>4</v>
      </c>
      <c r="H10310" s="5">
        <v>64.95</v>
      </c>
      <c r="I10310" s="5">
        <v>259.8</v>
      </c>
      <c r="J10310" s="5">
        <v>86374.199999999953</v>
      </c>
      <c r="K10310" s="3" t="str" cm="1">
        <f t="array" ref="K10310">_xlfn.LET(_xlpm.d,UPPER(TRIM(CLEAN(SUBSTITUTE(F10310,CHAR(160),"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11" spans="2:11" hidden="1" x14ac:dyDescent="0.25">
      <c r="B10311" s="20">
        <v>45691</v>
      </c>
      <c r="C10311" s="2" t="s">
        <v>1</v>
      </c>
      <c r="D10311" s="2" t="s">
        <v>914</v>
      </c>
      <c r="E10311" s="2" t="s">
        <v>279</v>
      </c>
      <c r="F10311" s="2" t="s">
        <v>4397</v>
      </c>
      <c r="G10311" s="5">
        <v>15</v>
      </c>
      <c r="H10311" s="5">
        <v>68.989999999999995</v>
      </c>
      <c r="I10311" s="5">
        <v>1034.8499999999999</v>
      </c>
      <c r="J10311" s="5">
        <v>87409.049999999959</v>
      </c>
      <c r="K10311" s="3" t="str" cm="1">
        <f t="array" ref="K10311">_xlfn.LET(_xlpm.d,UPPER(TRIM(CLEAN(SUBSTITUTE(F10311,CHAR(160),"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12" spans="2:11" hidden="1" x14ac:dyDescent="0.25">
      <c r="B10312" s="20">
        <v>45691</v>
      </c>
      <c r="C10312" s="2" t="s">
        <v>1</v>
      </c>
      <c r="D10312" s="2" t="s">
        <v>4409</v>
      </c>
      <c r="E10312" s="2" t="s">
        <v>254</v>
      </c>
      <c r="F10312" s="2" t="s">
        <v>4397</v>
      </c>
      <c r="G10312" s="5">
        <v>10</v>
      </c>
      <c r="H10312" s="5">
        <v>68.989999999999995</v>
      </c>
      <c r="I10312" s="5">
        <v>689.9</v>
      </c>
      <c r="J10312" s="5">
        <v>88098.949999999953</v>
      </c>
      <c r="K10312" s="3" t="str" cm="1">
        <f t="array" ref="K10312">_xlfn.LET(_xlpm.d,UPPER(TRIM(CLEAN(SUBSTITUTE(F10312,CHAR(160),"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13" spans="2:11" hidden="1" x14ac:dyDescent="0.25">
      <c r="B10313" s="20">
        <v>45692</v>
      </c>
      <c r="C10313" s="2" t="s">
        <v>1</v>
      </c>
      <c r="D10313" s="2" t="s">
        <v>1543</v>
      </c>
      <c r="E10313" s="2" t="s">
        <v>158</v>
      </c>
      <c r="F10313" s="2" t="s">
        <v>4397</v>
      </c>
      <c r="G10313" s="5">
        <v>10</v>
      </c>
      <c r="H10313" s="5">
        <v>68.989999999999995</v>
      </c>
      <c r="I10313" s="5">
        <v>689.9</v>
      </c>
      <c r="J10313" s="5">
        <v>88788.849999999948</v>
      </c>
      <c r="K10313" s="3" t="str" cm="1">
        <f t="array" ref="K10313">_xlfn.LET(_xlpm.d,UPPER(TRIM(CLEAN(SUBSTITUTE(F10313,CHAR(160),"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14" spans="2:11" hidden="1" x14ac:dyDescent="0.25">
      <c r="B10314" s="20">
        <v>45692</v>
      </c>
      <c r="C10314" s="2" t="s">
        <v>1</v>
      </c>
      <c r="D10314" s="2" t="s">
        <v>1711</v>
      </c>
      <c r="E10314" s="2" t="s">
        <v>232</v>
      </c>
      <c r="F10314" s="2" t="s">
        <v>4397</v>
      </c>
      <c r="G10314" s="5">
        <v>6</v>
      </c>
      <c r="H10314" s="5">
        <v>68.989999999999995</v>
      </c>
      <c r="I10314" s="5">
        <v>413.94</v>
      </c>
      <c r="J10314" s="5">
        <v>89202.78999999995</v>
      </c>
      <c r="K10314" s="3" t="str" cm="1">
        <f t="array" ref="K10314">_xlfn.LET(_xlpm.d,UPPER(TRIM(CLEAN(SUBSTITUTE(F10314,CHAR(160),"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15" spans="2:11" hidden="1" x14ac:dyDescent="0.25">
      <c r="B10315" s="20">
        <v>45692</v>
      </c>
      <c r="C10315" s="2" t="s">
        <v>1</v>
      </c>
      <c r="D10315" s="2" t="s">
        <v>1714</v>
      </c>
      <c r="E10315" s="2" t="s">
        <v>61</v>
      </c>
      <c r="F10315" s="2" t="s">
        <v>4397</v>
      </c>
      <c r="G10315" s="5">
        <v>10</v>
      </c>
      <c r="H10315" s="5">
        <v>64.989999999999995</v>
      </c>
      <c r="I10315" s="5">
        <v>649.9</v>
      </c>
      <c r="J10315" s="5">
        <v>89852.689999999944</v>
      </c>
      <c r="K10315" s="3" t="str" cm="1">
        <f t="array" ref="K10315">_xlfn.LET(_xlpm.d,UPPER(TRIM(CLEAN(SUBSTITUTE(F10315,CHAR(160),"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16" spans="2:11" hidden="1" x14ac:dyDescent="0.25">
      <c r="B10316" s="20">
        <v>45692</v>
      </c>
      <c r="C10316" s="2" t="s">
        <v>1</v>
      </c>
      <c r="D10316" s="2" t="s">
        <v>916</v>
      </c>
      <c r="E10316" s="2" t="s">
        <v>266</v>
      </c>
      <c r="F10316" s="2" t="s">
        <v>4397</v>
      </c>
      <c r="G10316" s="5">
        <v>10</v>
      </c>
      <c r="H10316" s="5">
        <v>68.989999999999995</v>
      </c>
      <c r="I10316" s="5">
        <v>689.9</v>
      </c>
      <c r="J10316" s="5">
        <v>90542.589999999938</v>
      </c>
      <c r="K10316" s="3" t="str" cm="1">
        <f t="array" ref="K10316">_xlfn.LET(_xlpm.d,UPPER(TRIM(CLEAN(SUBSTITUTE(F10316,CHAR(160),"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17" spans="2:11" hidden="1" x14ac:dyDescent="0.25">
      <c r="B10317" s="20">
        <v>45692</v>
      </c>
      <c r="C10317" s="2" t="s">
        <v>1</v>
      </c>
      <c r="D10317" s="2" t="s">
        <v>32</v>
      </c>
      <c r="E10317" s="2" t="s">
        <v>16</v>
      </c>
      <c r="F10317" s="2" t="s">
        <v>4397</v>
      </c>
      <c r="G10317" s="5">
        <v>10</v>
      </c>
      <c r="H10317" s="5">
        <v>64.989999999999995</v>
      </c>
      <c r="I10317" s="5">
        <v>649.9</v>
      </c>
      <c r="J10317" s="5">
        <v>91192.489999999932</v>
      </c>
      <c r="K10317" s="3" t="str" cm="1">
        <f t="array" ref="K10317">_xlfn.LET(_xlpm.d,UPPER(TRIM(CLEAN(SUBSTITUTE(F10317,CHAR(160),"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18" spans="2:11" hidden="1" x14ac:dyDescent="0.25">
      <c r="B10318" s="20">
        <v>45692</v>
      </c>
      <c r="C10318" s="2" t="s">
        <v>1</v>
      </c>
      <c r="D10318" s="2" t="s">
        <v>2665</v>
      </c>
      <c r="E10318" s="2" t="s">
        <v>2305</v>
      </c>
      <c r="F10318" s="2" t="s">
        <v>4397</v>
      </c>
      <c r="G10318" s="5">
        <v>5</v>
      </c>
      <c r="H10318" s="5">
        <v>64.989999999999995</v>
      </c>
      <c r="I10318" s="5">
        <v>324.95</v>
      </c>
      <c r="J10318" s="5">
        <v>91517.43999999993</v>
      </c>
      <c r="K10318" s="3" t="str" cm="1">
        <f t="array" ref="K10318">_xlfn.LET(_xlpm.d,UPPER(TRIM(CLEAN(SUBSTITUTE(F10318,CHAR(160),"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19" spans="2:11" hidden="1" x14ac:dyDescent="0.25">
      <c r="B10319" s="20">
        <v>45692</v>
      </c>
      <c r="C10319" s="2" t="s">
        <v>1</v>
      </c>
      <c r="D10319" s="2" t="s">
        <v>2666</v>
      </c>
      <c r="E10319" s="2" t="s">
        <v>263</v>
      </c>
      <c r="F10319" s="2" t="s">
        <v>4397</v>
      </c>
      <c r="G10319" s="5">
        <v>7</v>
      </c>
      <c r="H10319" s="5">
        <v>68.989999999999995</v>
      </c>
      <c r="I10319" s="5">
        <v>482.93</v>
      </c>
      <c r="J10319" s="5">
        <v>92000.369999999923</v>
      </c>
      <c r="K10319" s="3" t="str" cm="1">
        <f t="array" ref="K10319">_xlfn.LET(_xlpm.d,UPPER(TRIM(CLEAN(SUBSTITUTE(F10319,CHAR(160),"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20" spans="2:11" hidden="1" x14ac:dyDescent="0.25">
      <c r="B10320" s="20">
        <v>45693</v>
      </c>
      <c r="C10320" s="2" t="s">
        <v>1</v>
      </c>
      <c r="D10320" s="2" t="s">
        <v>917</v>
      </c>
      <c r="E10320" s="2" t="s">
        <v>145</v>
      </c>
      <c r="F10320" s="2" t="s">
        <v>4397</v>
      </c>
      <c r="G10320" s="5">
        <v>8</v>
      </c>
      <c r="H10320" s="5">
        <v>68.989999999999995</v>
      </c>
      <c r="I10320" s="5">
        <v>551.91999999999996</v>
      </c>
      <c r="J10320" s="5">
        <v>92552.289999999921</v>
      </c>
      <c r="K10320" s="3" t="str" cm="1">
        <f t="array" ref="K10320">_xlfn.LET(_xlpm.d,UPPER(TRIM(CLEAN(SUBSTITUTE(F10320,CHAR(160),"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21" spans="2:11" hidden="1" x14ac:dyDescent="0.25">
      <c r="B10321" s="20">
        <v>45693</v>
      </c>
      <c r="C10321" s="2" t="s">
        <v>1</v>
      </c>
      <c r="D10321" s="2" t="s">
        <v>2667</v>
      </c>
      <c r="E10321" s="2" t="s">
        <v>1765</v>
      </c>
      <c r="F10321" s="2" t="s">
        <v>4397</v>
      </c>
      <c r="G10321" s="5">
        <v>30</v>
      </c>
      <c r="H10321" s="5">
        <v>63.99</v>
      </c>
      <c r="I10321" s="5">
        <v>1919.7</v>
      </c>
      <c r="J10321" s="5">
        <v>94471.989999999918</v>
      </c>
      <c r="K10321" s="3" t="str" cm="1">
        <f t="array" ref="K10321">_xlfn.LET(_xlpm.d,UPPER(TRIM(CLEAN(SUBSTITUTE(F10321,CHAR(160),"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22" spans="2:11" hidden="1" x14ac:dyDescent="0.25">
      <c r="B10322" s="20">
        <v>45693</v>
      </c>
      <c r="C10322" s="2" t="s">
        <v>1</v>
      </c>
      <c r="D10322" s="2" t="s">
        <v>2668</v>
      </c>
      <c r="E10322" s="2" t="s">
        <v>491</v>
      </c>
      <c r="F10322" s="2" t="s">
        <v>4397</v>
      </c>
      <c r="G10322" s="5">
        <v>10</v>
      </c>
      <c r="H10322" s="5">
        <v>63.99</v>
      </c>
      <c r="I10322" s="5">
        <v>639.9</v>
      </c>
      <c r="J10322" s="5">
        <v>95111.889999999912</v>
      </c>
      <c r="K10322" s="3" t="str" cm="1">
        <f t="array" ref="K10322">_xlfn.LET(_xlpm.d,UPPER(TRIM(CLEAN(SUBSTITUTE(F10322,CHAR(160),"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23" spans="2:11" hidden="1" x14ac:dyDescent="0.25">
      <c r="B10323" s="20">
        <v>45694</v>
      </c>
      <c r="C10323" s="2" t="s">
        <v>1</v>
      </c>
      <c r="D10323" s="2" t="s">
        <v>487</v>
      </c>
      <c r="E10323" s="2" t="s">
        <v>251</v>
      </c>
      <c r="F10323" s="2" t="s">
        <v>4397</v>
      </c>
      <c r="G10323" s="5">
        <v>20</v>
      </c>
      <c r="H10323" s="5">
        <v>68.989999999999995</v>
      </c>
      <c r="I10323" s="5">
        <v>1379.8</v>
      </c>
      <c r="J10323" s="5">
        <v>96491.689999999915</v>
      </c>
      <c r="K10323" s="3" t="str" cm="1">
        <f t="array" ref="K10323">_xlfn.LET(_xlpm.d,UPPER(TRIM(CLEAN(SUBSTITUTE(F10323,CHAR(160),"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24" spans="2:11" hidden="1" x14ac:dyDescent="0.25">
      <c r="B10324" s="20">
        <v>45694</v>
      </c>
      <c r="C10324" s="2" t="s">
        <v>1</v>
      </c>
      <c r="D10324" s="2" t="s">
        <v>1374</v>
      </c>
      <c r="E10324" s="2" t="s">
        <v>246</v>
      </c>
      <c r="F10324" s="2" t="s">
        <v>4397</v>
      </c>
      <c r="G10324" s="5">
        <v>10</v>
      </c>
      <c r="H10324" s="5">
        <v>68.989999999999995</v>
      </c>
      <c r="I10324" s="5">
        <v>689.9</v>
      </c>
      <c r="J10324" s="5">
        <v>97181.589999999909</v>
      </c>
      <c r="K10324" s="3" t="str" cm="1">
        <f t="array" ref="K10324">_xlfn.LET(_xlpm.d,UPPER(TRIM(CLEAN(SUBSTITUTE(F10324,CHAR(160),"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25" spans="2:11" hidden="1" x14ac:dyDescent="0.25">
      <c r="B10325" s="20">
        <v>45694</v>
      </c>
      <c r="C10325" s="2" t="s">
        <v>1</v>
      </c>
      <c r="D10325" s="2" t="s">
        <v>1716</v>
      </c>
      <c r="E10325" s="2" t="s">
        <v>3</v>
      </c>
      <c r="F10325" s="2" t="s">
        <v>4397</v>
      </c>
      <c r="G10325" s="5">
        <v>11</v>
      </c>
      <c r="H10325" s="5">
        <v>64.989999999999995</v>
      </c>
      <c r="I10325" s="5">
        <v>714.89</v>
      </c>
      <c r="J10325" s="5">
        <v>97896.479999999909</v>
      </c>
      <c r="K10325" s="3" t="str" cm="1">
        <f t="array" ref="K10325">_xlfn.LET(_xlpm.d,UPPER(TRIM(CLEAN(SUBSTITUTE(F10325,CHAR(160),"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26" spans="2:11" hidden="1" x14ac:dyDescent="0.25">
      <c r="B10326" s="20">
        <v>45694</v>
      </c>
      <c r="C10326" s="2" t="s">
        <v>1</v>
      </c>
      <c r="D10326" s="2" t="s">
        <v>2674</v>
      </c>
      <c r="E10326" s="2" t="s">
        <v>305</v>
      </c>
      <c r="F10326" s="2" t="s">
        <v>4397</v>
      </c>
      <c r="G10326" s="5">
        <v>20</v>
      </c>
      <c r="H10326" s="5">
        <v>68.989999999999995</v>
      </c>
      <c r="I10326" s="5">
        <v>1379.8</v>
      </c>
      <c r="J10326" s="5">
        <v>99276.279999999912</v>
      </c>
      <c r="K10326" s="3" t="str" cm="1">
        <f t="array" ref="K10326">_xlfn.LET(_xlpm.d,UPPER(TRIM(CLEAN(SUBSTITUTE(F10326,CHAR(160),"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27" spans="2:11" hidden="1" x14ac:dyDescent="0.25">
      <c r="B10327" s="20">
        <v>45695</v>
      </c>
      <c r="C10327" s="2" t="s">
        <v>1</v>
      </c>
      <c r="D10327" s="2" t="s">
        <v>2675</v>
      </c>
      <c r="E10327" s="2" t="s">
        <v>286</v>
      </c>
      <c r="F10327" s="2" t="s">
        <v>4397</v>
      </c>
      <c r="G10327" s="5">
        <v>13</v>
      </c>
      <c r="H10327" s="5">
        <v>68.989999999999995</v>
      </c>
      <c r="I10327" s="5">
        <v>896.87</v>
      </c>
      <c r="J10327" s="5">
        <v>100173.14999999991</v>
      </c>
      <c r="K10327" s="3" t="str" cm="1">
        <f t="array" ref="K10327">_xlfn.LET(_xlpm.d,UPPER(TRIM(CLEAN(SUBSTITUTE(F10327,CHAR(160),"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28" spans="2:11" hidden="1" x14ac:dyDescent="0.25">
      <c r="B10328" s="20">
        <v>45695</v>
      </c>
      <c r="C10328" s="2" t="s">
        <v>1</v>
      </c>
      <c r="D10328" s="2" t="s">
        <v>1377</v>
      </c>
      <c r="E10328" s="2" t="s">
        <v>186</v>
      </c>
      <c r="F10328" s="2" t="s">
        <v>4397</v>
      </c>
      <c r="G10328" s="5">
        <v>4</v>
      </c>
      <c r="H10328" s="5">
        <v>68.989999999999995</v>
      </c>
      <c r="I10328" s="5">
        <v>275.95999999999998</v>
      </c>
      <c r="J10328" s="5">
        <v>100449.10999999991</v>
      </c>
      <c r="K10328" s="3" t="str" cm="1">
        <f t="array" ref="K10328">_xlfn.LET(_xlpm.d,UPPER(TRIM(CLEAN(SUBSTITUTE(F10328,CHAR(160),"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29" spans="2:11" hidden="1" x14ac:dyDescent="0.25">
      <c r="B10329" s="20">
        <v>45695</v>
      </c>
      <c r="C10329" s="2" t="s">
        <v>1</v>
      </c>
      <c r="D10329" s="2" t="s">
        <v>1722</v>
      </c>
      <c r="E10329" s="2" t="s">
        <v>234</v>
      </c>
      <c r="F10329" s="2" t="s">
        <v>4397</v>
      </c>
      <c r="G10329" s="5">
        <v>4</v>
      </c>
      <c r="H10329" s="5">
        <v>68.989999999999995</v>
      </c>
      <c r="I10329" s="5">
        <v>275.95999999999998</v>
      </c>
      <c r="J10329" s="5">
        <v>100725.06999999992</v>
      </c>
      <c r="K10329" s="3" t="str" cm="1">
        <f t="array" ref="K10329">_xlfn.LET(_xlpm.d,UPPER(TRIM(CLEAN(SUBSTITUTE(F10329,CHAR(160),"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30" spans="2:11" hidden="1" x14ac:dyDescent="0.25">
      <c r="B10330" s="20">
        <v>45695</v>
      </c>
      <c r="C10330" s="2" t="s">
        <v>1</v>
      </c>
      <c r="D10330" s="2" t="s">
        <v>4178</v>
      </c>
      <c r="E10330" s="2" t="s">
        <v>835</v>
      </c>
      <c r="F10330" s="2" t="s">
        <v>4410</v>
      </c>
      <c r="G10330" s="5">
        <v>5</v>
      </c>
      <c r="H10330" s="5">
        <v>64.989999999999995</v>
      </c>
      <c r="I10330" s="5">
        <v>324.95</v>
      </c>
      <c r="J10330" s="5">
        <v>101050.01999999992</v>
      </c>
      <c r="K10330" s="3" t="str" cm="1">
        <f t="array" ref="K10330">_xlfn.LET(_xlpm.d,UPPER(TRIM(CLEAN(SUBSTITUTE(F10330,CHAR(160),"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31" spans="2:11" hidden="1" x14ac:dyDescent="0.25">
      <c r="B10331" s="20">
        <v>45695</v>
      </c>
      <c r="C10331" s="2" t="s">
        <v>1</v>
      </c>
      <c r="D10331" s="2" t="s">
        <v>3971</v>
      </c>
      <c r="E10331" s="2" t="s">
        <v>170</v>
      </c>
      <c r="F10331" s="2" t="s">
        <v>4397</v>
      </c>
      <c r="G10331" s="5">
        <v>7</v>
      </c>
      <c r="H10331" s="5">
        <v>64.989999999999995</v>
      </c>
      <c r="I10331" s="5">
        <v>454.93</v>
      </c>
      <c r="J10331" s="5">
        <v>101504.94999999991</v>
      </c>
      <c r="K10331" s="3" t="str" cm="1">
        <f t="array" ref="K10331">_xlfn.LET(_xlpm.d,UPPER(TRIM(CLEAN(SUBSTITUTE(F10331,CHAR(160),"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32" spans="2:11" hidden="1" x14ac:dyDescent="0.25">
      <c r="B10332" s="20">
        <v>45695</v>
      </c>
      <c r="C10332" s="2" t="s">
        <v>1</v>
      </c>
      <c r="D10332" s="2" t="s">
        <v>1724</v>
      </c>
      <c r="E10332" s="2" t="s">
        <v>224</v>
      </c>
      <c r="F10332" s="2" t="s">
        <v>4397</v>
      </c>
      <c r="G10332" s="5">
        <v>8</v>
      </c>
      <c r="H10332" s="5">
        <v>68.989999999999995</v>
      </c>
      <c r="I10332" s="5">
        <v>551.91999999999996</v>
      </c>
      <c r="J10332" s="5">
        <v>102056.86999999991</v>
      </c>
      <c r="K10332" s="3" t="str" cm="1">
        <f t="array" ref="K10332">_xlfn.LET(_xlpm.d,UPPER(TRIM(CLEAN(SUBSTITUTE(F10332,CHAR(160),"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33" spans="2:11" hidden="1" x14ac:dyDescent="0.25">
      <c r="B10333" s="20">
        <v>45695</v>
      </c>
      <c r="C10333" s="2" t="s">
        <v>1</v>
      </c>
      <c r="D10333" s="2" t="s">
        <v>1725</v>
      </c>
      <c r="E10333" s="2" t="s">
        <v>1726</v>
      </c>
      <c r="F10333" s="2" t="s">
        <v>4397</v>
      </c>
      <c r="G10333" s="5">
        <v>20</v>
      </c>
      <c r="H10333" s="5">
        <v>64.989999999999995</v>
      </c>
      <c r="I10333" s="5">
        <v>1299.8</v>
      </c>
      <c r="J10333" s="5">
        <v>103356.66999999991</v>
      </c>
      <c r="K10333" s="3" t="str" cm="1">
        <f t="array" ref="K10333">_xlfn.LET(_xlpm.d,UPPER(TRIM(CLEAN(SUBSTITUTE(F10333,CHAR(160),"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34" spans="2:11" hidden="1" x14ac:dyDescent="0.25">
      <c r="B10334" s="20">
        <v>45698</v>
      </c>
      <c r="C10334" s="2" t="s">
        <v>1</v>
      </c>
      <c r="D10334" s="2" t="s">
        <v>920</v>
      </c>
      <c r="E10334" s="2" t="s">
        <v>162</v>
      </c>
      <c r="F10334" s="2" t="s">
        <v>4397</v>
      </c>
      <c r="G10334" s="5">
        <v>10</v>
      </c>
      <c r="H10334" s="5">
        <v>68.989999999999995</v>
      </c>
      <c r="I10334" s="5">
        <v>689.9</v>
      </c>
      <c r="J10334" s="5">
        <v>104046.56999999991</v>
      </c>
      <c r="K10334" s="3" t="str" cm="1">
        <f t="array" ref="K10334">_xlfn.LET(_xlpm.d,UPPER(TRIM(CLEAN(SUBSTITUTE(F10334,CHAR(160),"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35" spans="2:11" hidden="1" x14ac:dyDescent="0.25">
      <c r="B10335" s="20">
        <v>45698</v>
      </c>
      <c r="C10335" s="2" t="s">
        <v>1</v>
      </c>
      <c r="D10335" s="2" t="s">
        <v>1728</v>
      </c>
      <c r="E10335" s="2" t="s">
        <v>254</v>
      </c>
      <c r="F10335" s="2" t="s">
        <v>4397</v>
      </c>
      <c r="G10335" s="5">
        <v>12</v>
      </c>
      <c r="H10335" s="5">
        <v>68.989999999999995</v>
      </c>
      <c r="I10335" s="5">
        <v>827.88</v>
      </c>
      <c r="J10335" s="5">
        <v>104874.44999999991</v>
      </c>
      <c r="K10335" s="3" t="str" cm="1">
        <f t="array" ref="K10335">_xlfn.LET(_xlpm.d,UPPER(TRIM(CLEAN(SUBSTITUTE(F10335,CHAR(160),"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36" spans="2:11" hidden="1" x14ac:dyDescent="0.25">
      <c r="B10336" s="20">
        <v>45699</v>
      </c>
      <c r="C10336" s="2" t="s">
        <v>1</v>
      </c>
      <c r="D10336" s="2" t="s">
        <v>1729</v>
      </c>
      <c r="E10336" s="2" t="s">
        <v>165</v>
      </c>
      <c r="F10336" s="2" t="s">
        <v>4397</v>
      </c>
      <c r="G10336" s="5">
        <v>3</v>
      </c>
      <c r="H10336" s="5">
        <v>68.989999999999995</v>
      </c>
      <c r="I10336" s="5">
        <v>206.97</v>
      </c>
      <c r="J10336" s="5">
        <v>105081.41999999991</v>
      </c>
      <c r="K10336" s="3" t="str" cm="1">
        <f t="array" ref="K10336">_xlfn.LET(_xlpm.d,UPPER(TRIM(CLEAN(SUBSTITUTE(F10336,CHAR(160),"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37" spans="2:11" hidden="1" x14ac:dyDescent="0.25">
      <c r="B10337" s="20">
        <v>45699</v>
      </c>
      <c r="C10337" s="2" t="s">
        <v>1</v>
      </c>
      <c r="D10337" s="2" t="s">
        <v>1730</v>
      </c>
      <c r="E10337" s="2" t="s">
        <v>232</v>
      </c>
      <c r="F10337" s="2" t="s">
        <v>4397</v>
      </c>
      <c r="G10337" s="5">
        <v>3</v>
      </c>
      <c r="H10337" s="5">
        <v>68.989999999999995</v>
      </c>
      <c r="I10337" s="5">
        <v>206.97</v>
      </c>
      <c r="J10337" s="5">
        <v>105288.38999999991</v>
      </c>
      <c r="K10337" s="3" t="str" cm="1">
        <f t="array" ref="K10337">_xlfn.LET(_xlpm.d,UPPER(TRIM(CLEAN(SUBSTITUTE(F10337,CHAR(160),"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38" spans="2:11" hidden="1" x14ac:dyDescent="0.25">
      <c r="B10338" s="20">
        <v>45699</v>
      </c>
      <c r="C10338" s="2" t="s">
        <v>1</v>
      </c>
      <c r="D10338" s="2" t="s">
        <v>1732</v>
      </c>
      <c r="E10338" s="2" t="s">
        <v>186</v>
      </c>
      <c r="F10338" s="2" t="s">
        <v>4397</v>
      </c>
      <c r="G10338" s="5">
        <v>5</v>
      </c>
      <c r="H10338" s="5">
        <v>68.989999999999995</v>
      </c>
      <c r="I10338" s="5">
        <v>344.95</v>
      </c>
      <c r="J10338" s="5">
        <v>105633.33999999991</v>
      </c>
      <c r="K10338" s="3" t="str" cm="1">
        <f t="array" ref="K10338">_xlfn.LET(_xlpm.d,UPPER(TRIM(CLEAN(SUBSTITUTE(F10338,CHAR(160),"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39" spans="2:11" hidden="1" x14ac:dyDescent="0.25">
      <c r="B10339" s="20">
        <v>45700</v>
      </c>
      <c r="C10339" s="2" t="s">
        <v>1</v>
      </c>
      <c r="D10339" s="2" t="s">
        <v>1380</v>
      </c>
      <c r="E10339" s="2" t="s">
        <v>149</v>
      </c>
      <c r="F10339" s="2" t="s">
        <v>4397</v>
      </c>
      <c r="G10339" s="5">
        <v>22</v>
      </c>
      <c r="H10339" s="5">
        <v>68.989999999999995</v>
      </c>
      <c r="I10339" s="5">
        <v>1517.78</v>
      </c>
      <c r="J10339" s="5">
        <v>107151.11999999991</v>
      </c>
      <c r="K10339" s="3" t="str" cm="1">
        <f t="array" ref="K10339">_xlfn.LET(_xlpm.d,UPPER(TRIM(CLEAN(SUBSTITUTE(F10339,CHAR(160),"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40" spans="2:11" hidden="1" x14ac:dyDescent="0.25">
      <c r="B10340" s="20">
        <v>45700</v>
      </c>
      <c r="C10340" s="2" t="s">
        <v>1</v>
      </c>
      <c r="D10340" s="2" t="s">
        <v>3972</v>
      </c>
      <c r="E10340" s="2" t="s">
        <v>61</v>
      </c>
      <c r="F10340" s="2" t="s">
        <v>4397</v>
      </c>
      <c r="G10340" s="5">
        <v>10</v>
      </c>
      <c r="H10340" s="5">
        <v>64.989999999999995</v>
      </c>
      <c r="I10340" s="5">
        <v>649.9</v>
      </c>
      <c r="J10340" s="5">
        <v>107801.0199999999</v>
      </c>
      <c r="K10340" s="3" t="str" cm="1">
        <f t="array" ref="K10340">_xlfn.LET(_xlpm.d,UPPER(TRIM(CLEAN(SUBSTITUTE(F10340,CHAR(160),"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41" spans="2:11" hidden="1" x14ac:dyDescent="0.25">
      <c r="B10341" s="20">
        <v>45700</v>
      </c>
      <c r="C10341" s="2" t="s">
        <v>1</v>
      </c>
      <c r="D10341" s="2" t="s">
        <v>1739</v>
      </c>
      <c r="E10341" s="2" t="s">
        <v>145</v>
      </c>
      <c r="F10341" s="2" t="s">
        <v>4397</v>
      </c>
      <c r="G10341" s="5">
        <v>7</v>
      </c>
      <c r="H10341" s="5">
        <v>68.989999999999995</v>
      </c>
      <c r="I10341" s="5">
        <v>482.93</v>
      </c>
      <c r="J10341" s="5">
        <v>108283.9499999999</v>
      </c>
      <c r="K10341" s="3" t="str" cm="1">
        <f t="array" ref="K10341">_xlfn.LET(_xlpm.d,UPPER(TRIM(CLEAN(SUBSTITUTE(F10341,CHAR(160),"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42" spans="2:11" hidden="1" x14ac:dyDescent="0.25">
      <c r="B10342" s="20">
        <v>45700</v>
      </c>
      <c r="C10342" s="2" t="s">
        <v>1</v>
      </c>
      <c r="D10342" s="2" t="s">
        <v>1741</v>
      </c>
      <c r="E10342" s="2" t="s">
        <v>730</v>
      </c>
      <c r="F10342" s="2" t="s">
        <v>4397</v>
      </c>
      <c r="G10342" s="5">
        <v>18</v>
      </c>
      <c r="H10342" s="5">
        <v>63.99</v>
      </c>
      <c r="I10342" s="5">
        <v>1151.82</v>
      </c>
      <c r="J10342" s="5">
        <v>109435.7699999999</v>
      </c>
      <c r="K10342" s="3" t="str" cm="1">
        <f t="array" ref="K10342">_xlfn.LET(_xlpm.d,UPPER(TRIM(CLEAN(SUBSTITUTE(F10342,CHAR(160),"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43" spans="2:11" hidden="1" x14ac:dyDescent="0.25">
      <c r="B10343" s="20">
        <v>45700</v>
      </c>
      <c r="C10343" s="2" t="s">
        <v>1</v>
      </c>
      <c r="D10343" s="2" t="s">
        <v>1742</v>
      </c>
      <c r="E10343" s="2" t="s">
        <v>16</v>
      </c>
      <c r="F10343" s="2" t="s">
        <v>4397</v>
      </c>
      <c r="G10343" s="5">
        <v>15</v>
      </c>
      <c r="H10343" s="5">
        <v>64.989999999999995</v>
      </c>
      <c r="I10343" s="5">
        <v>974.85</v>
      </c>
      <c r="J10343" s="5">
        <v>110410.61999999991</v>
      </c>
      <c r="K10343" s="3" t="str" cm="1">
        <f t="array" ref="K10343">_xlfn.LET(_xlpm.d,UPPER(TRIM(CLEAN(SUBSTITUTE(F10343,CHAR(160),"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44" spans="2:11" hidden="1" x14ac:dyDescent="0.25">
      <c r="B10344" s="20">
        <v>45700</v>
      </c>
      <c r="C10344" s="2" t="s">
        <v>1</v>
      </c>
      <c r="D10344" s="2" t="s">
        <v>925</v>
      </c>
      <c r="E10344" s="2" t="s">
        <v>874</v>
      </c>
      <c r="F10344" s="2" t="s">
        <v>4397</v>
      </c>
      <c r="G10344" s="5">
        <v>10</v>
      </c>
      <c r="H10344" s="5">
        <v>48.6</v>
      </c>
      <c r="I10344" s="5">
        <v>486</v>
      </c>
      <c r="J10344" s="5">
        <v>110896.61999999991</v>
      </c>
      <c r="K10344" s="3" t="str" cm="1">
        <f t="array" ref="K10344">_xlfn.LET(_xlpm.d,UPPER(TRIM(CLEAN(SUBSTITUTE(F10344,CHAR(160),"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45" spans="2:11" hidden="1" x14ac:dyDescent="0.25">
      <c r="B10345" s="20">
        <v>45700</v>
      </c>
      <c r="C10345" s="2" t="s">
        <v>1</v>
      </c>
      <c r="D10345" s="2" t="s">
        <v>761</v>
      </c>
      <c r="E10345" s="2" t="s">
        <v>762</v>
      </c>
      <c r="F10345" s="2" t="s">
        <v>4411</v>
      </c>
      <c r="G10345" s="5">
        <v>13</v>
      </c>
      <c r="H10345" s="5">
        <v>50</v>
      </c>
      <c r="I10345" s="5">
        <v>650</v>
      </c>
      <c r="J10345" s="5">
        <v>111546.61999999991</v>
      </c>
      <c r="K10345" s="3" t="str" cm="1">
        <f t="array" ref="K10345">_xlfn.LET(_xlpm.d,UPPER(TRIM(CLEAN(SUBSTITUTE(F10345,CHAR(160),"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46" spans="2:11" hidden="1" x14ac:dyDescent="0.25">
      <c r="B10346" s="20">
        <v>45701</v>
      </c>
      <c r="C10346" s="2" t="s">
        <v>1</v>
      </c>
      <c r="D10346" s="2" t="s">
        <v>1744</v>
      </c>
      <c r="E10346" s="2" t="s">
        <v>254</v>
      </c>
      <c r="F10346" s="2" t="s">
        <v>4397</v>
      </c>
      <c r="G10346" s="5">
        <v>10</v>
      </c>
      <c r="H10346" s="5">
        <v>68.989999999999995</v>
      </c>
      <c r="I10346" s="5">
        <v>689.9</v>
      </c>
      <c r="J10346" s="5">
        <v>112236.5199999999</v>
      </c>
      <c r="K10346" s="3" t="str" cm="1">
        <f t="array" ref="K10346">_xlfn.LET(_xlpm.d,UPPER(TRIM(CLEAN(SUBSTITUTE(F10346,CHAR(160),"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47" spans="2:11" hidden="1" x14ac:dyDescent="0.25">
      <c r="B10347" s="20">
        <v>45701</v>
      </c>
      <c r="C10347" s="2" t="s">
        <v>1</v>
      </c>
      <c r="D10347" s="2" t="s">
        <v>1745</v>
      </c>
      <c r="E10347" s="2" t="s">
        <v>286</v>
      </c>
      <c r="F10347" s="2" t="s">
        <v>4397</v>
      </c>
      <c r="G10347" s="5">
        <v>9</v>
      </c>
      <c r="H10347" s="5">
        <v>68.989999999999995</v>
      </c>
      <c r="I10347" s="5">
        <v>620.91</v>
      </c>
      <c r="J10347" s="5">
        <v>112857.42999999991</v>
      </c>
      <c r="K10347" s="3" t="str" cm="1">
        <f t="array" ref="K10347">_xlfn.LET(_xlpm.d,UPPER(TRIM(CLEAN(SUBSTITUTE(F10347,CHAR(160),"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48" spans="2:11" hidden="1" x14ac:dyDescent="0.25">
      <c r="B10348" s="20">
        <v>45701</v>
      </c>
      <c r="C10348" s="2" t="s">
        <v>1</v>
      </c>
      <c r="D10348" s="2" t="s">
        <v>1746</v>
      </c>
      <c r="E10348" s="2" t="s">
        <v>268</v>
      </c>
      <c r="F10348" s="2" t="s">
        <v>4397</v>
      </c>
      <c r="G10348" s="5">
        <v>4</v>
      </c>
      <c r="H10348" s="5">
        <v>68.989999999999995</v>
      </c>
      <c r="I10348" s="5">
        <v>275.95999999999998</v>
      </c>
      <c r="J10348" s="5">
        <v>113133.38999999991</v>
      </c>
      <c r="K10348" s="3" t="str" cm="1">
        <f t="array" ref="K10348">_xlfn.LET(_xlpm.d,UPPER(TRIM(CLEAN(SUBSTITUTE(F10348,CHAR(160),"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49" spans="2:11" hidden="1" x14ac:dyDescent="0.25">
      <c r="B10349" s="20">
        <v>45701</v>
      </c>
      <c r="C10349" s="2" t="s">
        <v>1</v>
      </c>
      <c r="D10349" s="2" t="s">
        <v>4244</v>
      </c>
      <c r="E10349" s="2" t="s">
        <v>120</v>
      </c>
      <c r="F10349" s="2" t="s">
        <v>4397</v>
      </c>
      <c r="G10349" s="5">
        <v>5</v>
      </c>
      <c r="H10349" s="5">
        <v>64.25</v>
      </c>
      <c r="I10349" s="5">
        <v>321.25</v>
      </c>
      <c r="J10349" s="5">
        <v>113454.63999999991</v>
      </c>
      <c r="K10349" s="3" t="str" cm="1">
        <f t="array" ref="K10349">_xlfn.LET(_xlpm.d,UPPER(TRIM(CLEAN(SUBSTITUTE(F10349,CHAR(160),"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50" spans="2:11" hidden="1" x14ac:dyDescent="0.25">
      <c r="B10350" s="20">
        <v>45701</v>
      </c>
      <c r="C10350" s="2" t="s">
        <v>1</v>
      </c>
      <c r="D10350" s="2" t="s">
        <v>927</v>
      </c>
      <c r="E10350" s="2" t="s">
        <v>151</v>
      </c>
      <c r="F10350" s="2" t="s">
        <v>4397</v>
      </c>
      <c r="G10350" s="5">
        <v>3</v>
      </c>
      <c r="H10350" s="5">
        <v>68.989999999999995</v>
      </c>
      <c r="I10350" s="5">
        <v>206.97</v>
      </c>
      <c r="J10350" s="5">
        <v>113661.60999999991</v>
      </c>
      <c r="K10350" s="3" t="str" cm="1">
        <f t="array" ref="K10350">_xlfn.LET(_xlpm.d,UPPER(TRIM(CLEAN(SUBSTITUTE(F10350,CHAR(160),"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51" spans="2:11" hidden="1" x14ac:dyDescent="0.25">
      <c r="B10351" s="20">
        <v>45701</v>
      </c>
      <c r="C10351" s="2" t="s">
        <v>1</v>
      </c>
      <c r="D10351" s="2" t="s">
        <v>4412</v>
      </c>
      <c r="E10351" s="2" t="s">
        <v>3</v>
      </c>
      <c r="F10351" s="2" t="s">
        <v>4397</v>
      </c>
      <c r="G10351" s="5">
        <v>4</v>
      </c>
      <c r="H10351" s="5">
        <v>64.989999999999995</v>
      </c>
      <c r="I10351" s="5">
        <v>259.95999999999998</v>
      </c>
      <c r="J10351" s="5">
        <v>113921.56999999992</v>
      </c>
      <c r="K10351" s="3" t="str" cm="1">
        <f t="array" ref="K10351">_xlfn.LET(_xlpm.d,UPPER(TRIM(CLEAN(SUBSTITUTE(F10351,CHAR(160),"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52" spans="2:11" hidden="1" x14ac:dyDescent="0.25">
      <c r="B10352" s="20">
        <v>45701</v>
      </c>
      <c r="C10352" s="2" t="s">
        <v>1</v>
      </c>
      <c r="D10352" s="2" t="s">
        <v>1747</v>
      </c>
      <c r="E10352" s="2" t="s">
        <v>1634</v>
      </c>
      <c r="F10352" s="2" t="s">
        <v>4397</v>
      </c>
      <c r="G10352" s="5">
        <v>10</v>
      </c>
      <c r="H10352" s="5">
        <v>63.99</v>
      </c>
      <c r="I10352" s="5">
        <v>639.9</v>
      </c>
      <c r="J10352" s="5">
        <v>114561.46999999991</v>
      </c>
      <c r="K10352" s="3" t="str" cm="1">
        <f t="array" ref="K10352">_xlfn.LET(_xlpm.d,UPPER(TRIM(CLEAN(SUBSTITUTE(F10352,CHAR(160),"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53" spans="2:11" hidden="1" x14ac:dyDescent="0.25">
      <c r="B10353" s="20">
        <v>45702</v>
      </c>
      <c r="C10353" s="2" t="s">
        <v>1</v>
      </c>
      <c r="D10353" s="2" t="s">
        <v>1749</v>
      </c>
      <c r="E10353" s="2" t="s">
        <v>78</v>
      </c>
      <c r="F10353" s="2" t="s">
        <v>4397</v>
      </c>
      <c r="G10353" s="5">
        <v>5</v>
      </c>
      <c r="H10353" s="5">
        <v>68.989999999999995</v>
      </c>
      <c r="I10353" s="5">
        <v>344.95</v>
      </c>
      <c r="J10353" s="5">
        <v>114906.41999999991</v>
      </c>
      <c r="K10353" s="3" t="str" cm="1">
        <f t="array" ref="K10353">_xlfn.LET(_xlpm.d,UPPER(TRIM(CLEAN(SUBSTITUTE(F10353,CHAR(160),"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54" spans="2:11" hidden="1" x14ac:dyDescent="0.25">
      <c r="B10354" s="20">
        <v>45702</v>
      </c>
      <c r="C10354" s="2" t="s">
        <v>1</v>
      </c>
      <c r="D10354" s="2" t="s">
        <v>928</v>
      </c>
      <c r="E10354" s="2" t="s">
        <v>236</v>
      </c>
      <c r="F10354" s="2" t="s">
        <v>4397</v>
      </c>
      <c r="G10354" s="5">
        <v>10</v>
      </c>
      <c r="H10354" s="5">
        <v>68.989999999999995</v>
      </c>
      <c r="I10354" s="5">
        <v>689.9</v>
      </c>
      <c r="J10354" s="5">
        <v>115596.31999999991</v>
      </c>
      <c r="K10354" s="3" t="str" cm="1">
        <f t="array" ref="K10354">_xlfn.LET(_xlpm.d,UPPER(TRIM(CLEAN(SUBSTITUTE(F10354,CHAR(160),"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55" spans="2:11" hidden="1" x14ac:dyDescent="0.25">
      <c r="B10355" s="20">
        <v>45702</v>
      </c>
      <c r="C10355" s="2" t="s">
        <v>1</v>
      </c>
      <c r="D10355" s="2" t="s">
        <v>1752</v>
      </c>
      <c r="E10355" s="2" t="s">
        <v>43</v>
      </c>
      <c r="F10355" s="2" t="s">
        <v>4397</v>
      </c>
      <c r="G10355" s="5">
        <v>6</v>
      </c>
      <c r="H10355" s="5">
        <v>64.95</v>
      </c>
      <c r="I10355" s="5">
        <v>389.7</v>
      </c>
      <c r="J10355" s="5">
        <v>115986.0199999999</v>
      </c>
      <c r="K10355" s="3" t="str" cm="1">
        <f t="array" ref="K10355">_xlfn.LET(_xlpm.d,UPPER(TRIM(CLEAN(SUBSTITUTE(F10355,CHAR(160),"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56" spans="2:11" hidden="1" x14ac:dyDescent="0.25">
      <c r="B10356" s="20">
        <v>45702</v>
      </c>
      <c r="C10356" s="2" t="s">
        <v>1</v>
      </c>
      <c r="D10356" s="2" t="s">
        <v>1753</v>
      </c>
      <c r="E10356" s="2" t="s">
        <v>234</v>
      </c>
      <c r="F10356" s="2" t="s">
        <v>4397</v>
      </c>
      <c r="G10356" s="5">
        <v>3</v>
      </c>
      <c r="H10356" s="5">
        <v>68.989999999999995</v>
      </c>
      <c r="I10356" s="5">
        <v>206.97</v>
      </c>
      <c r="J10356" s="5">
        <v>116192.9899999999</v>
      </c>
      <c r="K10356" s="3" t="str" cm="1">
        <f t="array" ref="K10356">_xlfn.LET(_xlpm.d,UPPER(TRIM(CLEAN(SUBSTITUTE(F10356,CHAR(160),"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57" spans="2:11" hidden="1" x14ac:dyDescent="0.25">
      <c r="B10357" s="20">
        <v>45702</v>
      </c>
      <c r="C10357" s="2" t="s">
        <v>1</v>
      </c>
      <c r="D10357" s="2" t="s">
        <v>1754</v>
      </c>
      <c r="E10357" s="2" t="s">
        <v>165</v>
      </c>
      <c r="F10357" s="2" t="s">
        <v>4397</v>
      </c>
      <c r="G10357" s="5">
        <v>4</v>
      </c>
      <c r="H10357" s="5">
        <v>68.989999999999995</v>
      </c>
      <c r="I10357" s="5">
        <v>275.95999999999998</v>
      </c>
      <c r="J10357" s="5">
        <v>116468.94999999991</v>
      </c>
      <c r="K10357" s="3" t="str" cm="1">
        <f t="array" ref="K10357">_xlfn.LET(_xlpm.d,UPPER(TRIM(CLEAN(SUBSTITUTE(F10357,CHAR(160),"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58" spans="2:11" hidden="1" x14ac:dyDescent="0.25">
      <c r="B10358" s="20">
        <v>45702</v>
      </c>
      <c r="C10358" s="2" t="s">
        <v>1</v>
      </c>
      <c r="D10358" s="2" t="s">
        <v>4413</v>
      </c>
      <c r="E10358" s="2" t="s">
        <v>2447</v>
      </c>
      <c r="F10358" s="2" t="s">
        <v>4397</v>
      </c>
      <c r="G10358" s="5">
        <v>4</v>
      </c>
      <c r="H10358" s="5">
        <v>64.989999999999995</v>
      </c>
      <c r="I10358" s="5">
        <v>259.95999999999998</v>
      </c>
      <c r="J10358" s="5">
        <v>116728.90999999992</v>
      </c>
      <c r="K10358" s="3" t="str" cm="1">
        <f t="array" ref="K10358">_xlfn.LET(_xlpm.d,UPPER(TRIM(CLEAN(SUBSTITUTE(F10358,CHAR(160),"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59" spans="2:11" hidden="1" x14ac:dyDescent="0.25">
      <c r="B10359" s="20">
        <v>45702</v>
      </c>
      <c r="C10359" s="2" t="s">
        <v>1</v>
      </c>
      <c r="D10359" s="2" t="s">
        <v>3974</v>
      </c>
      <c r="E10359" s="2" t="s">
        <v>835</v>
      </c>
      <c r="F10359" s="2" t="s">
        <v>4397</v>
      </c>
      <c r="G10359" s="5">
        <v>4</v>
      </c>
      <c r="H10359" s="5">
        <v>64.989999999999995</v>
      </c>
      <c r="I10359" s="5">
        <v>259.95999999999998</v>
      </c>
      <c r="J10359" s="5">
        <v>116988.86999999992</v>
      </c>
      <c r="K10359" s="3" t="str" cm="1">
        <f t="array" ref="K10359">_xlfn.LET(_xlpm.d,UPPER(TRIM(CLEAN(SUBSTITUTE(F10359,CHAR(160),"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60" spans="2:11" hidden="1" x14ac:dyDescent="0.25">
      <c r="B10360" s="20">
        <v>45702</v>
      </c>
      <c r="C10360" s="2" t="s">
        <v>1</v>
      </c>
      <c r="D10360" s="2" t="s">
        <v>1757</v>
      </c>
      <c r="E10360" s="2" t="s">
        <v>224</v>
      </c>
      <c r="F10360" s="2" t="s">
        <v>4397</v>
      </c>
      <c r="G10360" s="5">
        <v>20</v>
      </c>
      <c r="H10360" s="5">
        <v>68.989999999999995</v>
      </c>
      <c r="I10360" s="5">
        <v>1379.8</v>
      </c>
      <c r="J10360" s="5">
        <v>118368.66999999993</v>
      </c>
      <c r="K10360" s="3" t="str" cm="1">
        <f t="array" ref="K10360">_xlfn.LET(_xlpm.d,UPPER(TRIM(CLEAN(SUBSTITUTE(F10360,CHAR(160),"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61" spans="2:11" hidden="1" x14ac:dyDescent="0.25">
      <c r="B10361" s="20">
        <v>45702</v>
      </c>
      <c r="C10361" s="2" t="s">
        <v>1</v>
      </c>
      <c r="D10361" s="2" t="s">
        <v>4414</v>
      </c>
      <c r="E10361" s="2" t="s">
        <v>307</v>
      </c>
      <c r="F10361" s="2" t="s">
        <v>4397</v>
      </c>
      <c r="G10361" s="5">
        <v>10</v>
      </c>
      <c r="H10361" s="5">
        <v>68.989999999999995</v>
      </c>
      <c r="I10361" s="5">
        <v>689.9</v>
      </c>
      <c r="J10361" s="5">
        <v>119058.56999999992</v>
      </c>
      <c r="K10361" s="3" t="str" cm="1">
        <f t="array" ref="K10361">_xlfn.LET(_xlpm.d,UPPER(TRIM(CLEAN(SUBSTITUTE(F10361,CHAR(160),"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62" spans="2:11" hidden="1" x14ac:dyDescent="0.25">
      <c r="B10362" s="20">
        <v>45703</v>
      </c>
      <c r="C10362" s="2" t="s">
        <v>1</v>
      </c>
      <c r="D10362" s="2" t="s">
        <v>1758</v>
      </c>
      <c r="E10362" s="2" t="s">
        <v>796</v>
      </c>
      <c r="F10362" s="2" t="s">
        <v>4397</v>
      </c>
      <c r="G10362" s="5">
        <v>8</v>
      </c>
      <c r="H10362" s="5">
        <v>64.989999999999995</v>
      </c>
      <c r="I10362" s="5">
        <v>519.91999999999996</v>
      </c>
      <c r="J10362" s="5">
        <v>119578.48999999992</v>
      </c>
      <c r="K10362" s="3" t="str" cm="1">
        <f t="array" ref="K10362">_xlfn.LET(_xlpm.d,UPPER(TRIM(CLEAN(SUBSTITUTE(F10362,CHAR(160),"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63" spans="2:11" hidden="1" x14ac:dyDescent="0.25">
      <c r="B10363" s="20">
        <v>45705</v>
      </c>
      <c r="C10363" s="2" t="s">
        <v>1</v>
      </c>
      <c r="D10363" s="2" t="s">
        <v>2687</v>
      </c>
      <c r="E10363" s="2" t="s">
        <v>254</v>
      </c>
      <c r="F10363" s="2" t="s">
        <v>4397</v>
      </c>
      <c r="G10363" s="5">
        <v>5</v>
      </c>
      <c r="H10363" s="5">
        <v>68.989999999999995</v>
      </c>
      <c r="I10363" s="5">
        <v>344.95</v>
      </c>
      <c r="J10363" s="5">
        <v>119923.43999999992</v>
      </c>
      <c r="K10363" s="3" t="str" cm="1">
        <f t="array" ref="K10363">_xlfn.LET(_xlpm.d,UPPER(TRIM(CLEAN(SUBSTITUTE(F10363,CHAR(160),"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64" spans="2:11" hidden="1" x14ac:dyDescent="0.25">
      <c r="B10364" s="20">
        <v>45706</v>
      </c>
      <c r="C10364" s="2" t="s">
        <v>1</v>
      </c>
      <c r="D10364" s="2" t="s">
        <v>1520</v>
      </c>
      <c r="E10364" s="2" t="s">
        <v>158</v>
      </c>
      <c r="F10364" s="2" t="s">
        <v>4397</v>
      </c>
      <c r="G10364" s="5">
        <v>11</v>
      </c>
      <c r="H10364" s="5">
        <v>68.989999999999995</v>
      </c>
      <c r="I10364" s="5">
        <v>758.89</v>
      </c>
      <c r="J10364" s="5">
        <v>120682.32999999991</v>
      </c>
      <c r="K10364" s="3" t="str" cm="1">
        <f t="array" ref="K10364">_xlfn.LET(_xlpm.d,UPPER(TRIM(CLEAN(SUBSTITUTE(F10364,CHAR(160),"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65" spans="2:11" hidden="1" x14ac:dyDescent="0.25">
      <c r="B10365" s="20">
        <v>45706</v>
      </c>
      <c r="C10365" s="2" t="s">
        <v>1</v>
      </c>
      <c r="D10365" s="2" t="s">
        <v>3859</v>
      </c>
      <c r="E10365" s="2" t="s">
        <v>544</v>
      </c>
      <c r="F10365" s="2" t="s">
        <v>4397</v>
      </c>
      <c r="G10365" s="5">
        <v>20</v>
      </c>
      <c r="H10365" s="5">
        <v>63.99</v>
      </c>
      <c r="I10365" s="5">
        <v>1279.8</v>
      </c>
      <c r="J10365" s="5">
        <v>121962.12999999992</v>
      </c>
      <c r="K10365" s="3" t="str" cm="1">
        <f t="array" ref="K10365">_xlfn.LET(_xlpm.d,UPPER(TRIM(CLEAN(SUBSTITUTE(F10365,CHAR(160),"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66" spans="2:11" hidden="1" x14ac:dyDescent="0.25">
      <c r="B10366" s="20">
        <v>45707</v>
      </c>
      <c r="C10366" s="2" t="s">
        <v>1</v>
      </c>
      <c r="D10366" s="2" t="s">
        <v>1384</v>
      </c>
      <c r="E10366" s="2" t="s">
        <v>286</v>
      </c>
      <c r="F10366" s="2" t="s">
        <v>4397</v>
      </c>
      <c r="G10366" s="5">
        <v>8</v>
      </c>
      <c r="H10366" s="5">
        <v>68.989999999999995</v>
      </c>
      <c r="I10366" s="5">
        <v>551.91999999999996</v>
      </c>
      <c r="J10366" s="5">
        <v>122514.04999999992</v>
      </c>
      <c r="K10366" s="3" t="str" cm="1">
        <f t="array" ref="K10366">_xlfn.LET(_xlpm.d,UPPER(TRIM(CLEAN(SUBSTITUTE(F10366,CHAR(160),"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67" spans="2:11" hidden="1" x14ac:dyDescent="0.25">
      <c r="B10367" s="20">
        <v>45707</v>
      </c>
      <c r="C10367" s="2" t="s">
        <v>1</v>
      </c>
      <c r="D10367" s="2" t="s">
        <v>4415</v>
      </c>
      <c r="E10367" s="2" t="s">
        <v>762</v>
      </c>
      <c r="F10367" s="2" t="s">
        <v>4397</v>
      </c>
      <c r="G10367" s="5">
        <v>11</v>
      </c>
      <c r="H10367" s="5">
        <v>50</v>
      </c>
      <c r="I10367" s="5">
        <v>550</v>
      </c>
      <c r="J10367" s="5">
        <v>123064.04999999992</v>
      </c>
      <c r="K10367" s="3" t="str" cm="1">
        <f t="array" ref="K10367">_xlfn.LET(_xlpm.d,UPPER(TRIM(CLEAN(SUBSTITUTE(F10367,CHAR(160),"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68" spans="2:11" hidden="1" x14ac:dyDescent="0.25">
      <c r="B10368" s="20">
        <v>45707</v>
      </c>
      <c r="C10368" s="2" t="s">
        <v>1</v>
      </c>
      <c r="D10368" s="2" t="s">
        <v>1763</v>
      </c>
      <c r="E10368" s="2" t="s">
        <v>305</v>
      </c>
      <c r="F10368" s="2" t="s">
        <v>4397</v>
      </c>
      <c r="G10368" s="5">
        <v>15</v>
      </c>
      <c r="H10368" s="5">
        <v>68.989999999999995</v>
      </c>
      <c r="I10368" s="5">
        <v>1034.8499999999999</v>
      </c>
      <c r="J10368" s="5">
        <v>124098.89999999992</v>
      </c>
      <c r="K10368" s="3" t="str" cm="1">
        <f t="array" ref="K10368">_xlfn.LET(_xlpm.d,UPPER(TRIM(CLEAN(SUBSTITUTE(F10368,CHAR(160),"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69" spans="2:11" hidden="1" x14ac:dyDescent="0.25">
      <c r="B10369" s="20">
        <v>45708</v>
      </c>
      <c r="C10369" s="2" t="s">
        <v>1</v>
      </c>
      <c r="D10369" s="2" t="s">
        <v>1385</v>
      </c>
      <c r="E10369" s="2" t="s">
        <v>147</v>
      </c>
      <c r="F10369" s="2" t="s">
        <v>4397</v>
      </c>
      <c r="G10369" s="5">
        <v>8</v>
      </c>
      <c r="H10369" s="5">
        <v>68.989999999999995</v>
      </c>
      <c r="I10369" s="5">
        <v>551.91999999999996</v>
      </c>
      <c r="J10369" s="5">
        <v>124650.81999999992</v>
      </c>
      <c r="K10369" s="3" t="str" cm="1">
        <f t="array" ref="K10369">_xlfn.LET(_xlpm.d,UPPER(TRIM(CLEAN(SUBSTITUTE(F10369,CHAR(160),"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70" spans="2:11" hidden="1" x14ac:dyDescent="0.25">
      <c r="B10370" s="20">
        <v>45709</v>
      </c>
      <c r="C10370" s="2" t="s">
        <v>1</v>
      </c>
      <c r="D10370" s="2" t="s">
        <v>4416</v>
      </c>
      <c r="E10370" s="2" t="s">
        <v>1726</v>
      </c>
      <c r="F10370" s="2" t="s">
        <v>4397</v>
      </c>
      <c r="G10370" s="5">
        <v>10</v>
      </c>
      <c r="H10370" s="5">
        <v>64.989999999999995</v>
      </c>
      <c r="I10370" s="5">
        <v>649.9</v>
      </c>
      <c r="J10370" s="5">
        <v>125300.71999999991</v>
      </c>
      <c r="K10370" s="3" t="str" cm="1">
        <f t="array" ref="K10370">_xlfn.LET(_xlpm.d,UPPER(TRIM(CLEAN(SUBSTITUTE(F10370,CHAR(160),"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71" spans="2:11" hidden="1" x14ac:dyDescent="0.25">
      <c r="B10371" s="20">
        <v>45709</v>
      </c>
      <c r="C10371" s="2" t="s">
        <v>1</v>
      </c>
      <c r="D10371" s="2" t="s">
        <v>1769</v>
      </c>
      <c r="E10371" s="2" t="s">
        <v>197</v>
      </c>
      <c r="F10371" s="2" t="s">
        <v>4397</v>
      </c>
      <c r="G10371" s="5">
        <v>19</v>
      </c>
      <c r="H10371" s="5">
        <v>68.989999999999995</v>
      </c>
      <c r="I10371" s="5">
        <v>1310.81</v>
      </c>
      <c r="J10371" s="5">
        <v>126611.52999999991</v>
      </c>
      <c r="K10371" s="3" t="str" cm="1">
        <f t="array" ref="K10371">_xlfn.LET(_xlpm.d,UPPER(TRIM(CLEAN(SUBSTITUTE(F10371,CHAR(160),"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72" spans="2:11" hidden="1" x14ac:dyDescent="0.25">
      <c r="B10372" s="20">
        <v>45713</v>
      </c>
      <c r="C10372" s="2" t="s">
        <v>1</v>
      </c>
      <c r="D10372" s="2" t="s">
        <v>2693</v>
      </c>
      <c r="E10372" s="2" t="s">
        <v>259</v>
      </c>
      <c r="F10372" s="2" t="s">
        <v>4397</v>
      </c>
      <c r="G10372" s="5">
        <v>5</v>
      </c>
      <c r="H10372" s="5">
        <v>68.989999999999995</v>
      </c>
      <c r="I10372" s="5">
        <v>344.95</v>
      </c>
      <c r="J10372" s="5">
        <v>126956.47999999991</v>
      </c>
      <c r="K10372" s="3" t="str" cm="1">
        <f t="array" ref="K10372">_xlfn.LET(_xlpm.d,UPPER(TRIM(CLEAN(SUBSTITUTE(F10372,CHAR(160),"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73" spans="2:11" hidden="1" x14ac:dyDescent="0.25">
      <c r="B10373" s="20">
        <v>45713</v>
      </c>
      <c r="C10373" s="2" t="s">
        <v>1</v>
      </c>
      <c r="D10373" s="2" t="s">
        <v>1387</v>
      </c>
      <c r="E10373" s="2" t="s">
        <v>186</v>
      </c>
      <c r="F10373" s="2" t="s">
        <v>4397</v>
      </c>
      <c r="G10373" s="5">
        <v>3</v>
      </c>
      <c r="H10373" s="5">
        <v>68.989999999999995</v>
      </c>
      <c r="I10373" s="5">
        <v>206.97</v>
      </c>
      <c r="J10373" s="5">
        <v>127163.44999999991</v>
      </c>
      <c r="K10373" s="3" t="str" cm="1">
        <f t="array" ref="K10373">_xlfn.LET(_xlpm.d,UPPER(TRIM(CLEAN(SUBSTITUTE(F10373,CHAR(160),"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74" spans="2:11" hidden="1" x14ac:dyDescent="0.25">
      <c r="B10374" s="20">
        <v>45713</v>
      </c>
      <c r="C10374" s="2" t="s">
        <v>1</v>
      </c>
      <c r="D10374" s="2" t="s">
        <v>1772</v>
      </c>
      <c r="E10374" s="2" t="s">
        <v>234</v>
      </c>
      <c r="F10374" s="2" t="s">
        <v>4397</v>
      </c>
      <c r="G10374" s="5">
        <v>6</v>
      </c>
      <c r="H10374" s="5">
        <v>68.989999999999995</v>
      </c>
      <c r="I10374" s="5">
        <v>413.94</v>
      </c>
      <c r="J10374" s="5">
        <v>127577.38999999991</v>
      </c>
      <c r="K10374" s="3" t="str" cm="1">
        <f t="array" ref="K10374">_xlfn.LET(_xlpm.d,UPPER(TRIM(CLEAN(SUBSTITUTE(F10374,CHAR(160),"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75" spans="2:11" hidden="1" x14ac:dyDescent="0.25">
      <c r="B10375" s="20">
        <v>45713</v>
      </c>
      <c r="C10375" s="2" t="s">
        <v>1</v>
      </c>
      <c r="D10375" s="2" t="s">
        <v>4184</v>
      </c>
      <c r="E10375" s="2" t="s">
        <v>1701</v>
      </c>
      <c r="F10375" s="2" t="s">
        <v>4397</v>
      </c>
      <c r="G10375" s="5">
        <v>20</v>
      </c>
      <c r="H10375" s="5">
        <v>63.99</v>
      </c>
      <c r="I10375" s="5">
        <v>1279.8</v>
      </c>
      <c r="J10375" s="5">
        <v>128857.18999999992</v>
      </c>
      <c r="K10375" s="3" t="str" cm="1">
        <f t="array" ref="K10375">_xlfn.LET(_xlpm.d,UPPER(TRIM(CLEAN(SUBSTITUTE(F10375,CHAR(160),"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76" spans="2:11" hidden="1" x14ac:dyDescent="0.25">
      <c r="B10376" s="20">
        <v>45713</v>
      </c>
      <c r="C10376" s="2" t="s">
        <v>1</v>
      </c>
      <c r="D10376" s="2" t="s">
        <v>4417</v>
      </c>
      <c r="E10376" s="2" t="s">
        <v>730</v>
      </c>
      <c r="F10376" s="2" t="s">
        <v>4397</v>
      </c>
      <c r="G10376" s="5">
        <v>10</v>
      </c>
      <c r="H10376" s="5">
        <v>63.99</v>
      </c>
      <c r="I10376" s="5">
        <v>639.9</v>
      </c>
      <c r="J10376" s="5">
        <v>129497.08999999991</v>
      </c>
      <c r="K10376" s="3" t="str" cm="1">
        <f t="array" ref="K10376">_xlfn.LET(_xlpm.d,UPPER(TRIM(CLEAN(SUBSTITUTE(F10376,CHAR(160),"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77" spans="2:11" hidden="1" x14ac:dyDescent="0.25">
      <c r="B10377" s="20">
        <v>45713</v>
      </c>
      <c r="C10377" s="2" t="s">
        <v>1</v>
      </c>
      <c r="D10377" s="2" t="s">
        <v>4418</v>
      </c>
      <c r="E10377" s="2" t="s">
        <v>290</v>
      </c>
      <c r="F10377" s="2" t="s">
        <v>4397</v>
      </c>
      <c r="G10377" s="5">
        <v>5</v>
      </c>
      <c r="H10377" s="5">
        <v>68.989999999999995</v>
      </c>
      <c r="I10377" s="5">
        <v>344.95</v>
      </c>
      <c r="J10377" s="5">
        <v>129842.03999999991</v>
      </c>
      <c r="K10377" s="3" t="str" cm="1">
        <f t="array" ref="K10377">_xlfn.LET(_xlpm.d,UPPER(TRIM(CLEAN(SUBSTITUTE(F10377,CHAR(160),"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78" spans="2:11" hidden="1" x14ac:dyDescent="0.25">
      <c r="B10378" s="20">
        <v>45713</v>
      </c>
      <c r="C10378" s="2" t="s">
        <v>1</v>
      </c>
      <c r="D10378" s="2" t="s">
        <v>1775</v>
      </c>
      <c r="E10378" s="2" t="s">
        <v>165</v>
      </c>
      <c r="F10378" s="2" t="s">
        <v>4397</v>
      </c>
      <c r="G10378" s="5">
        <v>3</v>
      </c>
      <c r="H10378" s="5">
        <v>68.989999999999995</v>
      </c>
      <c r="I10378" s="5">
        <v>206.97</v>
      </c>
      <c r="J10378" s="5">
        <v>130049.00999999991</v>
      </c>
      <c r="K10378" s="3" t="str" cm="1">
        <f t="array" ref="K10378">_xlfn.LET(_xlpm.d,UPPER(TRIM(CLEAN(SUBSTITUTE(F10378,CHAR(160),"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79" spans="2:11" hidden="1" x14ac:dyDescent="0.25">
      <c r="B10379" s="20">
        <v>45713</v>
      </c>
      <c r="C10379" s="2" t="s">
        <v>1</v>
      </c>
      <c r="D10379" s="2" t="s">
        <v>1777</v>
      </c>
      <c r="E10379" s="2" t="s">
        <v>796</v>
      </c>
      <c r="F10379" s="2" t="s">
        <v>4397</v>
      </c>
      <c r="G10379" s="5">
        <v>6</v>
      </c>
      <c r="H10379" s="5">
        <v>64.989999999999995</v>
      </c>
      <c r="I10379" s="5">
        <v>389.94</v>
      </c>
      <c r="J10379" s="5">
        <v>130438.94999999991</v>
      </c>
      <c r="K10379" s="3" t="str" cm="1">
        <f t="array" ref="K10379">_xlfn.LET(_xlpm.d,UPPER(TRIM(CLEAN(SUBSTITUTE(F10379,CHAR(160),"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80" spans="2:11" hidden="1" x14ac:dyDescent="0.25">
      <c r="B10380" s="20">
        <v>45713</v>
      </c>
      <c r="C10380" s="2" t="s">
        <v>1</v>
      </c>
      <c r="D10380" s="2" t="s">
        <v>2695</v>
      </c>
      <c r="E10380" s="2" t="s">
        <v>263</v>
      </c>
      <c r="F10380" s="2" t="s">
        <v>4397</v>
      </c>
      <c r="G10380" s="5">
        <v>8</v>
      </c>
      <c r="H10380" s="5">
        <v>68.989999999999995</v>
      </c>
      <c r="I10380" s="5">
        <v>551.91999999999996</v>
      </c>
      <c r="J10380" s="5">
        <v>130990.86999999991</v>
      </c>
      <c r="K10380" s="3" t="str" cm="1">
        <f t="array" ref="K10380">_xlfn.LET(_xlpm.d,UPPER(TRIM(CLEAN(SUBSTITUTE(F10380,CHAR(160),"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81" spans="2:11" hidden="1" x14ac:dyDescent="0.25">
      <c r="B10381" s="20">
        <v>45714</v>
      </c>
      <c r="C10381" s="2" t="s">
        <v>1</v>
      </c>
      <c r="D10381" s="2" t="s">
        <v>1523</v>
      </c>
      <c r="E10381" s="2" t="s">
        <v>149</v>
      </c>
      <c r="F10381" s="2" t="s">
        <v>4397</v>
      </c>
      <c r="G10381" s="5">
        <v>10</v>
      </c>
      <c r="H10381" s="5">
        <v>68.989999999999995</v>
      </c>
      <c r="I10381" s="5">
        <v>689.9</v>
      </c>
      <c r="J10381" s="5">
        <v>131680.7699999999</v>
      </c>
      <c r="K10381" s="3" t="str" cm="1">
        <f t="array" ref="K10381">_xlfn.LET(_xlpm.d,UPPER(TRIM(CLEAN(SUBSTITUTE(F10381,CHAR(160),"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82" spans="2:11" hidden="1" x14ac:dyDescent="0.25">
      <c r="B10382" s="20">
        <v>45714</v>
      </c>
      <c r="C10382" s="2" t="s">
        <v>1</v>
      </c>
      <c r="D10382" s="2" t="s">
        <v>490</v>
      </c>
      <c r="E10382" s="2" t="s">
        <v>491</v>
      </c>
      <c r="F10382" s="2" t="s">
        <v>4397</v>
      </c>
      <c r="G10382" s="5">
        <v>8</v>
      </c>
      <c r="H10382" s="5">
        <v>63.99</v>
      </c>
      <c r="I10382" s="5">
        <v>511.92</v>
      </c>
      <c r="J10382" s="5">
        <v>132192.68999999992</v>
      </c>
      <c r="K10382" s="3" t="str" cm="1">
        <f t="array" ref="K10382">_xlfn.LET(_xlpm.d,UPPER(TRIM(CLEAN(SUBSTITUTE(F10382,CHAR(160),"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83" spans="2:11" hidden="1" x14ac:dyDescent="0.25">
      <c r="B10383" s="20">
        <v>45715</v>
      </c>
      <c r="C10383" s="2" t="s">
        <v>1</v>
      </c>
      <c r="D10383" s="2" t="s">
        <v>1524</v>
      </c>
      <c r="E10383" s="2" t="s">
        <v>268</v>
      </c>
      <c r="F10383" s="2" t="s">
        <v>4397</v>
      </c>
      <c r="G10383" s="5">
        <v>3</v>
      </c>
      <c r="H10383" s="5">
        <v>68.989999999999995</v>
      </c>
      <c r="I10383" s="5">
        <v>206.97</v>
      </c>
      <c r="J10383" s="5">
        <v>132399.65999999992</v>
      </c>
      <c r="K10383" s="3" t="str" cm="1">
        <f t="array" ref="K10383">_xlfn.LET(_xlpm.d,UPPER(TRIM(CLEAN(SUBSTITUTE(F10383,CHAR(160),"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84" spans="2:11" hidden="1" x14ac:dyDescent="0.25">
      <c r="B10384" s="20">
        <v>45715</v>
      </c>
      <c r="C10384" s="2" t="s">
        <v>1</v>
      </c>
      <c r="D10384" s="2" t="s">
        <v>1557</v>
      </c>
      <c r="E10384" s="2" t="s">
        <v>254</v>
      </c>
      <c r="F10384" s="2" t="s">
        <v>4397</v>
      </c>
      <c r="G10384" s="5">
        <v>6</v>
      </c>
      <c r="H10384" s="5">
        <v>68.989999999999995</v>
      </c>
      <c r="I10384" s="5">
        <v>413.94</v>
      </c>
      <c r="J10384" s="5">
        <v>132813.59999999992</v>
      </c>
      <c r="K10384" s="3" t="str" cm="1">
        <f t="array" ref="K10384">_xlfn.LET(_xlpm.d,UPPER(TRIM(CLEAN(SUBSTITUTE(F10384,CHAR(160),"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85" spans="2:11" hidden="1" x14ac:dyDescent="0.25">
      <c r="B10385" s="20">
        <v>45716</v>
      </c>
      <c r="C10385" s="2" t="s">
        <v>1</v>
      </c>
      <c r="D10385" s="2" t="s">
        <v>4419</v>
      </c>
      <c r="E10385" s="2" t="s">
        <v>232</v>
      </c>
      <c r="F10385" s="2" t="s">
        <v>4397</v>
      </c>
      <c r="G10385" s="5">
        <v>4</v>
      </c>
      <c r="H10385" s="5">
        <v>68.989999999999995</v>
      </c>
      <c r="I10385" s="5">
        <v>275.95999999999998</v>
      </c>
      <c r="J10385" s="5">
        <v>133089.55999999991</v>
      </c>
      <c r="K10385" s="3" t="str" cm="1">
        <f t="array" ref="K10385">_xlfn.LET(_xlpm.d,UPPER(TRIM(CLEAN(SUBSTITUTE(F10385,CHAR(160),"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86" spans="2:11" hidden="1" x14ac:dyDescent="0.25">
      <c r="B10386" s="20">
        <v>45716</v>
      </c>
      <c r="C10386" s="2" t="s">
        <v>1</v>
      </c>
      <c r="D10386" s="2" t="s">
        <v>1559</v>
      </c>
      <c r="E10386" s="2" t="s">
        <v>236</v>
      </c>
      <c r="F10386" s="2" t="s">
        <v>4397</v>
      </c>
      <c r="G10386" s="5">
        <v>8</v>
      </c>
      <c r="H10386" s="5">
        <v>68.989999999999995</v>
      </c>
      <c r="I10386" s="5">
        <v>551.91999999999996</v>
      </c>
      <c r="J10386" s="5">
        <v>133641.47999999992</v>
      </c>
      <c r="K10386" s="3" t="str" cm="1">
        <f t="array" ref="K10386">_xlfn.LET(_xlpm.d,UPPER(TRIM(CLEAN(SUBSTITUTE(F10386,CHAR(160),"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87" spans="2:11" hidden="1" x14ac:dyDescent="0.25">
      <c r="B10387" s="20">
        <v>45716</v>
      </c>
      <c r="C10387" s="2" t="s">
        <v>1</v>
      </c>
      <c r="D10387" s="2" t="s">
        <v>2700</v>
      </c>
      <c r="E10387" s="2" t="s">
        <v>1235</v>
      </c>
      <c r="F10387" s="2" t="s">
        <v>4397</v>
      </c>
      <c r="G10387" s="5">
        <v>6</v>
      </c>
      <c r="H10387" s="5">
        <v>64.989999999999995</v>
      </c>
      <c r="I10387" s="5">
        <v>389.94</v>
      </c>
      <c r="J10387" s="5">
        <v>134031.41999999993</v>
      </c>
      <c r="K10387" s="3" t="str" cm="1">
        <f t="array" ref="K10387">_xlfn.LET(_xlpm.d,UPPER(TRIM(CLEAN(SUBSTITUTE(F10387,CHAR(160),"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88" spans="2:11" hidden="1" x14ac:dyDescent="0.25">
      <c r="B10388" s="20">
        <v>45716</v>
      </c>
      <c r="C10388" s="2" t="s">
        <v>1</v>
      </c>
      <c r="D10388" s="2" t="s">
        <v>3975</v>
      </c>
      <c r="E10388" s="2" t="s">
        <v>835</v>
      </c>
      <c r="F10388" s="2" t="s">
        <v>4397</v>
      </c>
      <c r="G10388" s="5">
        <v>10</v>
      </c>
      <c r="H10388" s="5">
        <v>64.989999999999995</v>
      </c>
      <c r="I10388" s="5">
        <v>649.9</v>
      </c>
      <c r="J10388" s="5">
        <v>134681.31999999992</v>
      </c>
      <c r="K10388" s="3" t="str" cm="1">
        <f t="array" ref="K10388">_xlfn.LET(_xlpm.d,UPPER(TRIM(CLEAN(SUBSTITUTE(F10388,CHAR(160),"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89" spans="2:11" hidden="1" x14ac:dyDescent="0.25">
      <c r="B10389" s="20">
        <v>45716</v>
      </c>
      <c r="C10389" s="2" t="s">
        <v>1</v>
      </c>
      <c r="D10389" s="2" t="s">
        <v>2701</v>
      </c>
      <c r="E10389" s="2" t="s">
        <v>224</v>
      </c>
      <c r="F10389" s="2" t="s">
        <v>4397</v>
      </c>
      <c r="G10389" s="5">
        <v>13</v>
      </c>
      <c r="H10389" s="5">
        <v>68.989999999999995</v>
      </c>
      <c r="I10389" s="5">
        <v>896.87</v>
      </c>
      <c r="J10389" s="5">
        <v>135578.18999999992</v>
      </c>
      <c r="K10389" s="3" t="str" cm="1">
        <f t="array" ref="K10389">_xlfn.LET(_xlpm.d,UPPER(TRIM(CLEAN(SUBSTITUTE(F10389,CHAR(160),"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90" spans="2:11" hidden="1" x14ac:dyDescent="0.25">
      <c r="B10390" s="20">
        <v>45716</v>
      </c>
      <c r="C10390" s="2" t="s">
        <v>1</v>
      </c>
      <c r="D10390" s="2" t="s">
        <v>2702</v>
      </c>
      <c r="E10390" s="2" t="s">
        <v>311</v>
      </c>
      <c r="F10390" s="2" t="s">
        <v>4397</v>
      </c>
      <c r="G10390" s="5">
        <v>20</v>
      </c>
      <c r="H10390" s="5">
        <v>68.989999999999995</v>
      </c>
      <c r="I10390" s="5">
        <v>1379.8</v>
      </c>
      <c r="J10390" s="5">
        <v>136957.9899999999</v>
      </c>
      <c r="K10390" s="3" t="str" cm="1">
        <f t="array" ref="K10390">_xlfn.LET(_xlpm.d,UPPER(TRIM(CLEAN(SUBSTITUTE(F10390,CHAR(160),"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91" spans="2:11" hidden="1" x14ac:dyDescent="0.25">
      <c r="B10391" s="20">
        <v>45719</v>
      </c>
      <c r="C10391" s="2" t="s">
        <v>1</v>
      </c>
      <c r="D10391" s="2" t="s">
        <v>3976</v>
      </c>
      <c r="E10391" s="2" t="s">
        <v>254</v>
      </c>
      <c r="F10391" s="2" t="s">
        <v>4397</v>
      </c>
      <c r="G10391" s="5">
        <v>9</v>
      </c>
      <c r="H10391" s="5">
        <v>68.989999999999995</v>
      </c>
      <c r="I10391" s="5">
        <v>620.91</v>
      </c>
      <c r="J10391" s="5">
        <v>137578.89999999991</v>
      </c>
      <c r="K10391" s="3" t="str" cm="1">
        <f t="array" ref="K10391">_xlfn.LET(_xlpm.d,UPPER(TRIM(CLEAN(SUBSTITUTE(F10391,CHAR(160),"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92" spans="2:11" hidden="1" x14ac:dyDescent="0.25">
      <c r="B10392" s="20">
        <v>45720</v>
      </c>
      <c r="C10392" s="2" t="s">
        <v>1</v>
      </c>
      <c r="D10392" s="2" t="s">
        <v>494</v>
      </c>
      <c r="E10392" s="2" t="s">
        <v>143</v>
      </c>
      <c r="F10392" s="2" t="s">
        <v>4397</v>
      </c>
      <c r="G10392" s="5">
        <v>5</v>
      </c>
      <c r="H10392" s="5">
        <v>68.989999999999995</v>
      </c>
      <c r="I10392" s="5">
        <v>344.95</v>
      </c>
      <c r="J10392" s="5">
        <v>137923.84999999992</v>
      </c>
      <c r="K10392" s="3" t="str" cm="1">
        <f t="array" ref="K10392">_xlfn.LET(_xlpm.d,UPPER(TRIM(CLEAN(SUBSTITUTE(F10392,CHAR(160),"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93" spans="2:11" hidden="1" x14ac:dyDescent="0.25">
      <c r="B10393" s="20">
        <v>45720</v>
      </c>
      <c r="C10393" s="2" t="s">
        <v>1</v>
      </c>
      <c r="D10393" s="2" t="s">
        <v>1784</v>
      </c>
      <c r="E10393" s="2" t="s">
        <v>234</v>
      </c>
      <c r="F10393" s="2" t="s">
        <v>4397</v>
      </c>
      <c r="G10393" s="5">
        <v>4</v>
      </c>
      <c r="H10393" s="5">
        <v>68.989999999999995</v>
      </c>
      <c r="I10393" s="5">
        <v>275.95999999999998</v>
      </c>
      <c r="J10393" s="5">
        <v>138199.80999999991</v>
      </c>
      <c r="K10393" s="3" t="str" cm="1">
        <f t="array" ref="K10393">_xlfn.LET(_xlpm.d,UPPER(TRIM(CLEAN(SUBSTITUTE(F10393,CHAR(160),"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94" spans="2:11" hidden="1" x14ac:dyDescent="0.25">
      <c r="B10394" s="20">
        <v>45721</v>
      </c>
      <c r="C10394" s="2" t="s">
        <v>1</v>
      </c>
      <c r="D10394" s="2" t="s">
        <v>930</v>
      </c>
      <c r="E10394" s="2" t="s">
        <v>145</v>
      </c>
      <c r="F10394" s="2" t="s">
        <v>4397</v>
      </c>
      <c r="G10394" s="5">
        <v>10</v>
      </c>
      <c r="H10394" s="5">
        <v>68.989999999999995</v>
      </c>
      <c r="I10394" s="5">
        <v>689.9</v>
      </c>
      <c r="J10394" s="5">
        <v>138889.7099999999</v>
      </c>
      <c r="K10394" s="3" t="str" cm="1">
        <f t="array" ref="K10394">_xlfn.LET(_xlpm.d,UPPER(TRIM(CLEAN(SUBSTITUTE(F10394,CHAR(160),"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95" spans="2:11" hidden="1" x14ac:dyDescent="0.25">
      <c r="B10395" s="20">
        <v>45721</v>
      </c>
      <c r="C10395" s="2" t="s">
        <v>1</v>
      </c>
      <c r="D10395" s="2" t="s">
        <v>931</v>
      </c>
      <c r="E10395" s="2" t="s">
        <v>149</v>
      </c>
      <c r="F10395" s="2" t="s">
        <v>4397</v>
      </c>
      <c r="G10395" s="5">
        <v>10</v>
      </c>
      <c r="H10395" s="5">
        <v>68.989999999999995</v>
      </c>
      <c r="I10395" s="5">
        <v>689.9</v>
      </c>
      <c r="J10395" s="5">
        <v>139579.6099999999</v>
      </c>
      <c r="K10395" s="3" t="str" cm="1">
        <f t="array" ref="K10395">_xlfn.LET(_xlpm.d,UPPER(TRIM(CLEAN(SUBSTITUTE(F10395,CHAR(160),"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96" spans="2:11" hidden="1" x14ac:dyDescent="0.25">
      <c r="B10396" s="20">
        <v>45722</v>
      </c>
      <c r="C10396" s="2" t="s">
        <v>1</v>
      </c>
      <c r="D10396" s="2" t="s">
        <v>2715</v>
      </c>
      <c r="E10396" s="2" t="s">
        <v>3</v>
      </c>
      <c r="F10396" s="2" t="s">
        <v>4397</v>
      </c>
      <c r="G10396" s="5">
        <v>4</v>
      </c>
      <c r="H10396" s="5">
        <v>64.989999999999995</v>
      </c>
      <c r="I10396" s="5">
        <v>259.95999999999998</v>
      </c>
      <c r="J10396" s="5">
        <v>139839.56999999989</v>
      </c>
      <c r="K10396" s="3" t="str" cm="1">
        <f t="array" ref="K10396">_xlfn.LET(_xlpm.d,UPPER(TRIM(CLEAN(SUBSTITUTE(F10396,CHAR(160),"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97" spans="2:11" hidden="1" x14ac:dyDescent="0.25">
      <c r="B10397" s="20">
        <v>45722</v>
      </c>
      <c r="C10397" s="2" t="s">
        <v>1</v>
      </c>
      <c r="D10397" s="2" t="s">
        <v>3865</v>
      </c>
      <c r="E10397" s="2" t="s">
        <v>762</v>
      </c>
      <c r="F10397" s="2" t="s">
        <v>4397</v>
      </c>
      <c r="G10397" s="5">
        <v>6</v>
      </c>
      <c r="H10397" s="5">
        <v>50</v>
      </c>
      <c r="I10397" s="5">
        <v>300</v>
      </c>
      <c r="J10397" s="5">
        <v>140139.56999999989</v>
      </c>
      <c r="K10397" s="3" t="str" cm="1">
        <f t="array" ref="K10397">_xlfn.LET(_xlpm.d,UPPER(TRIM(CLEAN(SUBSTITUTE(F10397,CHAR(160),"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98" spans="2:11" hidden="1" x14ac:dyDescent="0.25">
      <c r="B10398" s="20">
        <v>45722</v>
      </c>
      <c r="C10398" s="2" t="s">
        <v>1</v>
      </c>
      <c r="D10398" s="2" t="s">
        <v>1791</v>
      </c>
      <c r="E10398" s="2" t="s">
        <v>1792</v>
      </c>
      <c r="F10398" s="2" t="s">
        <v>4397</v>
      </c>
      <c r="G10398" s="5">
        <v>30</v>
      </c>
      <c r="H10398" s="5">
        <v>64.989999999999995</v>
      </c>
      <c r="I10398" s="5">
        <v>1949.7</v>
      </c>
      <c r="J10398" s="5">
        <v>142089.2699999999</v>
      </c>
      <c r="K10398" s="3" t="str" cm="1">
        <f t="array" ref="K10398">_xlfn.LET(_xlpm.d,UPPER(TRIM(CLEAN(SUBSTITUTE(F10398,CHAR(160),"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399" spans="2:11" hidden="1" x14ac:dyDescent="0.25">
      <c r="B10399" s="20">
        <v>45722</v>
      </c>
      <c r="C10399" s="2" t="s">
        <v>1</v>
      </c>
      <c r="D10399" s="2" t="s">
        <v>1793</v>
      </c>
      <c r="E10399" s="2" t="s">
        <v>78</v>
      </c>
      <c r="F10399" s="2" t="s">
        <v>4397</v>
      </c>
      <c r="G10399" s="5">
        <v>4</v>
      </c>
      <c r="H10399" s="5">
        <v>68.989999999999995</v>
      </c>
      <c r="I10399" s="5">
        <v>275.95999999999998</v>
      </c>
      <c r="J10399" s="5">
        <v>142365.22999999989</v>
      </c>
      <c r="K10399" s="3" t="str" cm="1">
        <f t="array" ref="K10399">_xlfn.LET(_xlpm.d,UPPER(TRIM(CLEAN(SUBSTITUTE(F10399,CHAR(160),"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00" spans="2:11" hidden="1" x14ac:dyDescent="0.25">
      <c r="B10400" s="20">
        <v>45723</v>
      </c>
      <c r="C10400" s="2" t="s">
        <v>1</v>
      </c>
      <c r="D10400" s="2" t="s">
        <v>1794</v>
      </c>
      <c r="E10400" s="2" t="s">
        <v>232</v>
      </c>
      <c r="F10400" s="2" t="s">
        <v>4397</v>
      </c>
      <c r="G10400" s="5">
        <v>3</v>
      </c>
      <c r="H10400" s="5">
        <v>68.989999999999995</v>
      </c>
      <c r="I10400" s="5">
        <v>206.97</v>
      </c>
      <c r="J10400" s="5">
        <v>142572.1999999999</v>
      </c>
      <c r="K10400" s="3" t="str" cm="1">
        <f t="array" ref="K10400">_xlfn.LET(_xlpm.d,UPPER(TRIM(CLEAN(SUBSTITUTE(F10400,CHAR(160),"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01" spans="2:11" hidden="1" x14ac:dyDescent="0.25">
      <c r="B10401" s="20">
        <v>45723</v>
      </c>
      <c r="C10401" s="2" t="s">
        <v>1</v>
      </c>
      <c r="D10401" s="2" t="s">
        <v>497</v>
      </c>
      <c r="E10401" s="2" t="s">
        <v>43</v>
      </c>
      <c r="F10401" s="2" t="s">
        <v>4397</v>
      </c>
      <c r="G10401" s="5">
        <v>4</v>
      </c>
      <c r="H10401" s="5">
        <v>64.95</v>
      </c>
      <c r="I10401" s="5">
        <v>259.8</v>
      </c>
      <c r="J10401" s="5">
        <v>142831.99999999988</v>
      </c>
      <c r="K10401" s="3" t="str" cm="1">
        <f t="array" ref="K10401">_xlfn.LET(_xlpm.d,UPPER(TRIM(CLEAN(SUBSTITUTE(F10401,CHAR(160),"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02" spans="2:11" hidden="1" x14ac:dyDescent="0.25">
      <c r="B10402" s="20">
        <v>45723</v>
      </c>
      <c r="C10402" s="2" t="s">
        <v>1</v>
      </c>
      <c r="D10402" s="2" t="s">
        <v>934</v>
      </c>
      <c r="E10402" s="2" t="s">
        <v>234</v>
      </c>
      <c r="F10402" s="2" t="s">
        <v>4397</v>
      </c>
      <c r="G10402" s="5">
        <v>6</v>
      </c>
      <c r="H10402" s="5">
        <v>68.989999999999995</v>
      </c>
      <c r="I10402" s="5">
        <v>413.94</v>
      </c>
      <c r="J10402" s="5">
        <v>143245.93999999989</v>
      </c>
      <c r="K10402" s="3" t="str" cm="1">
        <f t="array" ref="K10402">_xlfn.LET(_xlpm.d,UPPER(TRIM(CLEAN(SUBSTITUTE(F10402,CHAR(160),"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03" spans="2:11" hidden="1" x14ac:dyDescent="0.25">
      <c r="B10403" s="20">
        <v>45723</v>
      </c>
      <c r="C10403" s="2" t="s">
        <v>1</v>
      </c>
      <c r="D10403" s="2" t="s">
        <v>1798</v>
      </c>
      <c r="E10403" s="2" t="s">
        <v>197</v>
      </c>
      <c r="F10403" s="2" t="s">
        <v>4397</v>
      </c>
      <c r="G10403" s="5">
        <v>10</v>
      </c>
      <c r="H10403" s="5">
        <v>68.989999999999995</v>
      </c>
      <c r="I10403" s="5">
        <v>689.9</v>
      </c>
      <c r="J10403" s="5">
        <v>143935.83999999988</v>
      </c>
      <c r="K10403" s="3" t="str" cm="1">
        <f t="array" ref="K10403">_xlfn.LET(_xlpm.d,UPPER(TRIM(CLEAN(SUBSTITUTE(F10403,CHAR(160),"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04" spans="2:11" hidden="1" x14ac:dyDescent="0.25">
      <c r="B10404" s="20">
        <v>45724</v>
      </c>
      <c r="C10404" s="2" t="s">
        <v>1</v>
      </c>
      <c r="D10404" s="2" t="s">
        <v>4420</v>
      </c>
      <c r="E10404" s="2" t="s">
        <v>1235</v>
      </c>
      <c r="F10404" s="2" t="s">
        <v>4397</v>
      </c>
      <c r="G10404" s="5">
        <v>10</v>
      </c>
      <c r="H10404" s="5">
        <v>64.989999999999995</v>
      </c>
      <c r="I10404" s="5">
        <v>649.9</v>
      </c>
      <c r="J10404" s="5">
        <v>144585.73999999987</v>
      </c>
      <c r="K10404" s="3" t="str" cm="1">
        <f t="array" ref="K10404">_xlfn.LET(_xlpm.d,UPPER(TRIM(CLEAN(SUBSTITUTE(F10404,CHAR(160),"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05" spans="2:11" hidden="1" x14ac:dyDescent="0.25">
      <c r="B10405" s="20">
        <v>45726</v>
      </c>
      <c r="C10405" s="2" t="s">
        <v>1</v>
      </c>
      <c r="D10405" s="2" t="s">
        <v>935</v>
      </c>
      <c r="E10405" s="2" t="s">
        <v>158</v>
      </c>
      <c r="F10405" s="2" t="s">
        <v>4397</v>
      </c>
      <c r="G10405" s="5">
        <v>10</v>
      </c>
      <c r="H10405" s="5">
        <v>68.989999999999995</v>
      </c>
      <c r="I10405" s="5">
        <v>689.9</v>
      </c>
      <c r="J10405" s="5">
        <v>145275.63999999987</v>
      </c>
      <c r="K10405" s="3" t="str" cm="1">
        <f t="array" ref="K10405">_xlfn.LET(_xlpm.d,UPPER(TRIM(CLEAN(SUBSTITUTE(F10405,CHAR(160),"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06" spans="2:11" hidden="1" x14ac:dyDescent="0.25">
      <c r="B10406" s="20">
        <v>45726</v>
      </c>
      <c r="C10406" s="2" t="s">
        <v>1</v>
      </c>
      <c r="D10406" s="2" t="s">
        <v>937</v>
      </c>
      <c r="E10406" s="2" t="s">
        <v>874</v>
      </c>
      <c r="F10406" s="2" t="s">
        <v>4397</v>
      </c>
      <c r="G10406" s="5">
        <v>156</v>
      </c>
      <c r="H10406" s="5">
        <v>48.6</v>
      </c>
      <c r="I10406" s="5">
        <v>7581.6</v>
      </c>
      <c r="J10406" s="5">
        <v>152857.23999999987</v>
      </c>
      <c r="K10406" s="3" t="str" cm="1">
        <f t="array" ref="K10406">_xlfn.LET(_xlpm.d,UPPER(TRIM(CLEAN(SUBSTITUTE(F10406,CHAR(160),"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07" spans="2:11" hidden="1" x14ac:dyDescent="0.25">
      <c r="B10407" s="20">
        <v>45727</v>
      </c>
      <c r="C10407" s="2" t="s">
        <v>1</v>
      </c>
      <c r="D10407" s="2" t="s">
        <v>1800</v>
      </c>
      <c r="E10407" s="2" t="s">
        <v>78</v>
      </c>
      <c r="F10407" s="2" t="s">
        <v>4397</v>
      </c>
      <c r="G10407" s="5">
        <v>3</v>
      </c>
      <c r="H10407" s="5">
        <v>68.989999999999995</v>
      </c>
      <c r="I10407" s="5">
        <v>206.97</v>
      </c>
      <c r="J10407" s="5">
        <v>153064.20999999988</v>
      </c>
      <c r="K10407" s="3" t="str" cm="1">
        <f t="array" ref="K10407">_xlfn.LET(_xlpm.d,UPPER(TRIM(CLEAN(SUBSTITUTE(F10407,CHAR(160),"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08" spans="2:11" hidden="1" x14ac:dyDescent="0.25">
      <c r="B10408" s="20">
        <v>45727</v>
      </c>
      <c r="C10408" s="2" t="s">
        <v>1</v>
      </c>
      <c r="D10408" s="2" t="s">
        <v>3977</v>
      </c>
      <c r="E10408" s="2" t="s">
        <v>186</v>
      </c>
      <c r="F10408" s="2" t="s">
        <v>4397</v>
      </c>
      <c r="G10408" s="5">
        <v>4</v>
      </c>
      <c r="H10408" s="5">
        <v>68.989999999999995</v>
      </c>
      <c r="I10408" s="5">
        <v>275.95999999999998</v>
      </c>
      <c r="J10408" s="5">
        <v>153340.16999999987</v>
      </c>
      <c r="K10408" s="3" t="str" cm="1">
        <f t="array" ref="K10408">_xlfn.LET(_xlpm.d,UPPER(TRIM(CLEAN(SUBSTITUTE(F10408,CHAR(160),"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09" spans="2:11" hidden="1" x14ac:dyDescent="0.25">
      <c r="B10409" s="20">
        <v>45727</v>
      </c>
      <c r="C10409" s="2" t="s">
        <v>1</v>
      </c>
      <c r="D10409" s="2" t="s">
        <v>1633</v>
      </c>
      <c r="E10409" s="2" t="s">
        <v>1634</v>
      </c>
      <c r="F10409" s="2" t="s">
        <v>4397</v>
      </c>
      <c r="G10409" s="5">
        <v>6</v>
      </c>
      <c r="H10409" s="5">
        <v>68.989999999999995</v>
      </c>
      <c r="I10409" s="5">
        <v>413.94</v>
      </c>
      <c r="J10409" s="5">
        <v>153754.10999999987</v>
      </c>
      <c r="K10409" s="3" t="str" cm="1">
        <f t="array" ref="K10409">_xlfn.LET(_xlpm.d,UPPER(TRIM(CLEAN(SUBSTITUTE(F10409,CHAR(160),"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10" spans="2:11" hidden="1" x14ac:dyDescent="0.25">
      <c r="B10410" s="20">
        <v>45727</v>
      </c>
      <c r="C10410" s="2" t="s">
        <v>1</v>
      </c>
      <c r="D10410" s="2" t="s">
        <v>2721</v>
      </c>
      <c r="E10410" s="2" t="s">
        <v>544</v>
      </c>
      <c r="F10410" s="2" t="s">
        <v>4397</v>
      </c>
      <c r="G10410" s="5">
        <v>20</v>
      </c>
      <c r="H10410" s="5">
        <v>68.989999999999995</v>
      </c>
      <c r="I10410" s="5">
        <v>1379.8</v>
      </c>
      <c r="J10410" s="5">
        <v>155133.90999999986</v>
      </c>
      <c r="K10410" s="3" t="str" cm="1">
        <f t="array" ref="K10410">_xlfn.LET(_xlpm.d,UPPER(TRIM(CLEAN(SUBSTITUTE(F10410,CHAR(160),"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11" spans="2:11" hidden="1" x14ac:dyDescent="0.25">
      <c r="B10411" s="20">
        <v>45727</v>
      </c>
      <c r="C10411" s="2" t="s">
        <v>1</v>
      </c>
      <c r="D10411" s="2" t="s">
        <v>2722</v>
      </c>
      <c r="E10411" s="2" t="s">
        <v>730</v>
      </c>
      <c r="F10411" s="2" t="s">
        <v>4397</v>
      </c>
      <c r="G10411" s="5">
        <v>6</v>
      </c>
      <c r="H10411" s="5">
        <v>68.989999999999995</v>
      </c>
      <c r="I10411" s="5">
        <v>413.94</v>
      </c>
      <c r="J10411" s="5">
        <v>155547.84999999986</v>
      </c>
      <c r="K10411" s="3" t="str" cm="1">
        <f t="array" ref="K10411">_xlfn.LET(_xlpm.d,UPPER(TRIM(CLEAN(SUBSTITUTE(F10411,CHAR(160),"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12" spans="2:11" hidden="1" x14ac:dyDescent="0.25">
      <c r="B10412" s="20">
        <v>45727</v>
      </c>
      <c r="C10412" s="2" t="s">
        <v>1</v>
      </c>
      <c r="D10412" s="2" t="s">
        <v>2724</v>
      </c>
      <c r="E10412" s="2" t="s">
        <v>263</v>
      </c>
      <c r="F10412" s="2" t="s">
        <v>4397</v>
      </c>
      <c r="G10412" s="5">
        <v>15</v>
      </c>
      <c r="H10412" s="5">
        <v>68.989999999999995</v>
      </c>
      <c r="I10412" s="5">
        <v>1034.8499999999999</v>
      </c>
      <c r="J10412" s="5">
        <v>156582.69999999987</v>
      </c>
      <c r="K10412" s="3" t="str" cm="1">
        <f t="array" ref="K10412">_xlfn.LET(_xlpm.d,UPPER(TRIM(CLEAN(SUBSTITUTE(F10412,CHAR(160),"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13" spans="2:11" hidden="1" x14ac:dyDescent="0.25">
      <c r="B10413" s="20">
        <v>45728</v>
      </c>
      <c r="C10413" s="2" t="s">
        <v>1</v>
      </c>
      <c r="D10413" s="2" t="s">
        <v>1590</v>
      </c>
      <c r="E10413" s="2" t="s">
        <v>149</v>
      </c>
      <c r="F10413" s="2" t="s">
        <v>4397</v>
      </c>
      <c r="G10413" s="5">
        <v>12</v>
      </c>
      <c r="H10413" s="5">
        <v>68.989999999999995</v>
      </c>
      <c r="I10413" s="5">
        <v>827.88</v>
      </c>
      <c r="J10413" s="5">
        <v>157410.57999999987</v>
      </c>
      <c r="K10413" s="3" t="str" cm="1">
        <f t="array" ref="K10413">_xlfn.LET(_xlpm.d,UPPER(TRIM(CLEAN(SUBSTITUTE(F10413,CHAR(160),"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14" spans="2:11" hidden="1" x14ac:dyDescent="0.25">
      <c r="B10414" s="20">
        <v>45728</v>
      </c>
      <c r="C10414" s="2" t="s">
        <v>1</v>
      </c>
      <c r="D10414" s="2" t="s">
        <v>2725</v>
      </c>
      <c r="E10414" s="2" t="s">
        <v>189</v>
      </c>
      <c r="F10414" s="2" t="s">
        <v>4397</v>
      </c>
      <c r="G10414" s="5">
        <v>3</v>
      </c>
      <c r="H10414" s="5">
        <v>68.989999999999995</v>
      </c>
      <c r="I10414" s="5">
        <v>206.97</v>
      </c>
      <c r="J10414" s="5">
        <v>157617.54999999987</v>
      </c>
      <c r="K10414" s="3" t="str" cm="1">
        <f t="array" ref="K10414">_xlfn.LET(_xlpm.d,UPPER(TRIM(CLEAN(SUBSTITUTE(F10414,CHAR(160),"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15" spans="2:11" hidden="1" x14ac:dyDescent="0.25">
      <c r="B10415" s="20">
        <v>45728</v>
      </c>
      <c r="C10415" s="2" t="s">
        <v>1</v>
      </c>
      <c r="D10415" s="2" t="s">
        <v>2726</v>
      </c>
      <c r="E10415" s="2" t="s">
        <v>170</v>
      </c>
      <c r="F10415" s="2" t="s">
        <v>4397</v>
      </c>
      <c r="G10415" s="5">
        <v>18</v>
      </c>
      <c r="H10415" s="5">
        <v>64.989999999999995</v>
      </c>
      <c r="I10415" s="5">
        <v>1169.82</v>
      </c>
      <c r="J10415" s="5">
        <v>158787.36999999988</v>
      </c>
      <c r="K10415" s="3" t="str" cm="1">
        <f t="array" ref="K10415">_xlfn.LET(_xlpm.d,UPPER(TRIM(CLEAN(SUBSTITUTE(F10415,CHAR(160),"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16" spans="2:11" hidden="1" x14ac:dyDescent="0.25">
      <c r="B10416" s="20">
        <v>45728</v>
      </c>
      <c r="C10416" s="2" t="s">
        <v>1</v>
      </c>
      <c r="D10416" s="2" t="s">
        <v>2727</v>
      </c>
      <c r="E10416" s="2" t="s">
        <v>145</v>
      </c>
      <c r="F10416" s="2" t="s">
        <v>4397</v>
      </c>
      <c r="G10416" s="5">
        <v>5</v>
      </c>
      <c r="H10416" s="5">
        <v>68.989999999999995</v>
      </c>
      <c r="I10416" s="5">
        <v>344.95</v>
      </c>
      <c r="J10416" s="5">
        <v>159132.31999999989</v>
      </c>
      <c r="K10416" s="3" t="str" cm="1">
        <f t="array" ref="K10416">_xlfn.LET(_xlpm.d,UPPER(TRIM(CLEAN(SUBSTITUTE(F10416,CHAR(160),"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17" spans="2:11" hidden="1" x14ac:dyDescent="0.25">
      <c r="B10417" s="20">
        <v>45728</v>
      </c>
      <c r="C10417" s="2" t="s">
        <v>1</v>
      </c>
      <c r="D10417" s="2" t="s">
        <v>1804</v>
      </c>
      <c r="E10417" s="2" t="s">
        <v>224</v>
      </c>
      <c r="F10417" s="2" t="s">
        <v>4397</v>
      </c>
      <c r="G10417" s="5">
        <v>17</v>
      </c>
      <c r="H10417" s="5">
        <v>68.989999999999995</v>
      </c>
      <c r="I10417" s="5">
        <v>1172.83</v>
      </c>
      <c r="J10417" s="5">
        <v>160305.14999999988</v>
      </c>
      <c r="K10417" s="3" t="str" cm="1">
        <f t="array" ref="K10417">_xlfn.LET(_xlpm.d,UPPER(TRIM(CLEAN(SUBSTITUTE(F10417,CHAR(160),"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18" spans="2:11" hidden="1" x14ac:dyDescent="0.25">
      <c r="B10418" s="20">
        <v>45728</v>
      </c>
      <c r="C10418" s="2" t="s">
        <v>1</v>
      </c>
      <c r="D10418" s="2" t="s">
        <v>3701</v>
      </c>
      <c r="E10418" s="2" t="s">
        <v>835</v>
      </c>
      <c r="F10418" s="2" t="s">
        <v>4401</v>
      </c>
      <c r="G10418" s="5">
        <v>14</v>
      </c>
      <c r="H10418" s="5">
        <v>64.989999999999995</v>
      </c>
      <c r="I10418" s="5">
        <v>909.86</v>
      </c>
      <c r="J10418" s="5">
        <v>161215.00999999986</v>
      </c>
      <c r="K10418" s="3" t="str" cm="1">
        <f t="array" ref="K10418">_xlfn.LET(_xlpm.d,UPPER(TRIM(CLEAN(SUBSTITUTE(F10418,CHAR(160),"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19" spans="2:11" hidden="1" x14ac:dyDescent="0.25">
      <c r="B10419" s="20">
        <v>45729</v>
      </c>
      <c r="C10419" s="2" t="s">
        <v>1</v>
      </c>
      <c r="D10419" s="2" t="s">
        <v>2730</v>
      </c>
      <c r="E10419" s="2" t="s">
        <v>120</v>
      </c>
      <c r="F10419" s="2" t="s">
        <v>4397</v>
      </c>
      <c r="G10419" s="5">
        <v>3</v>
      </c>
      <c r="H10419" s="5">
        <v>64.25</v>
      </c>
      <c r="I10419" s="5">
        <v>192.75</v>
      </c>
      <c r="J10419" s="5">
        <v>161407.75999999986</v>
      </c>
      <c r="K10419" s="3" t="str" cm="1">
        <f t="array" ref="K10419">_xlfn.LET(_xlpm.d,UPPER(TRIM(CLEAN(SUBSTITUTE(F10419,CHAR(160),"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20" spans="2:11" hidden="1" x14ac:dyDescent="0.25">
      <c r="B10420" s="20">
        <v>45729</v>
      </c>
      <c r="C10420" s="2" t="s">
        <v>1</v>
      </c>
      <c r="D10420" s="2" t="s">
        <v>2732</v>
      </c>
      <c r="E10420" s="2" t="s">
        <v>268</v>
      </c>
      <c r="F10420" s="2" t="s">
        <v>4397</v>
      </c>
      <c r="G10420" s="5">
        <v>3</v>
      </c>
      <c r="H10420" s="5">
        <v>68.989999999999995</v>
      </c>
      <c r="I10420" s="5">
        <v>206.97</v>
      </c>
      <c r="J10420" s="5">
        <v>161614.72999999986</v>
      </c>
      <c r="K10420" s="3" t="str" cm="1">
        <f t="array" ref="K10420">_xlfn.LET(_xlpm.d,UPPER(TRIM(CLEAN(SUBSTITUTE(F10420,CHAR(160),"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21" spans="2:11" hidden="1" x14ac:dyDescent="0.25">
      <c r="B10421" s="20">
        <v>45729</v>
      </c>
      <c r="C10421" s="2" t="s">
        <v>1</v>
      </c>
      <c r="D10421" s="2" t="s">
        <v>1805</v>
      </c>
      <c r="E10421" s="2" t="s">
        <v>151</v>
      </c>
      <c r="F10421" s="2" t="s">
        <v>4397</v>
      </c>
      <c r="G10421" s="5">
        <v>4</v>
      </c>
      <c r="H10421" s="5">
        <v>68.989999999999995</v>
      </c>
      <c r="I10421" s="5">
        <v>275.95999999999998</v>
      </c>
      <c r="J10421" s="5">
        <v>161890.68999999986</v>
      </c>
      <c r="K10421" s="3" t="str" cm="1">
        <f t="array" ref="K10421">_xlfn.LET(_xlpm.d,UPPER(TRIM(CLEAN(SUBSTITUTE(F10421,CHAR(160),"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22" spans="2:11" hidden="1" x14ac:dyDescent="0.25">
      <c r="B10422" s="20">
        <v>45730</v>
      </c>
      <c r="C10422" s="2" t="s">
        <v>1</v>
      </c>
      <c r="D10422" s="2" t="s">
        <v>4421</v>
      </c>
      <c r="E10422" s="2" t="s">
        <v>50</v>
      </c>
      <c r="F10422" s="2" t="s">
        <v>4397</v>
      </c>
      <c r="G10422" s="5">
        <v>25</v>
      </c>
      <c r="H10422" s="5">
        <v>58.3</v>
      </c>
      <c r="I10422" s="5">
        <v>1457.5</v>
      </c>
      <c r="J10422" s="5">
        <v>163348.18999999986</v>
      </c>
      <c r="K10422" s="3" t="str" cm="1">
        <f t="array" ref="K10422">_xlfn.LET(_xlpm.d,UPPER(TRIM(CLEAN(SUBSTITUTE(F10422,CHAR(160),"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23" spans="2:11" hidden="1" x14ac:dyDescent="0.25">
      <c r="B10423" s="20">
        <v>45730</v>
      </c>
      <c r="C10423" s="2" t="s">
        <v>1</v>
      </c>
      <c r="D10423" s="2" t="s">
        <v>943</v>
      </c>
      <c r="E10423" s="2" t="s">
        <v>180</v>
      </c>
      <c r="F10423" s="2" t="s">
        <v>4397</v>
      </c>
      <c r="G10423" s="5">
        <v>8</v>
      </c>
      <c r="H10423" s="5">
        <v>68.989999999999995</v>
      </c>
      <c r="I10423" s="5">
        <v>551.91999999999996</v>
      </c>
      <c r="J10423" s="5">
        <v>163900.10999999987</v>
      </c>
      <c r="K10423" s="3" t="str" cm="1">
        <f t="array" ref="K10423">_xlfn.LET(_xlpm.d,UPPER(TRIM(CLEAN(SUBSTITUTE(F10423,CHAR(160),"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24" spans="2:11" hidden="1" x14ac:dyDescent="0.25">
      <c r="B10424" s="20">
        <v>45730</v>
      </c>
      <c r="C10424" s="2" t="s">
        <v>1</v>
      </c>
      <c r="D10424" s="2" t="s">
        <v>2733</v>
      </c>
      <c r="E10424" s="2" t="s">
        <v>286</v>
      </c>
      <c r="F10424" s="2" t="s">
        <v>4397</v>
      </c>
      <c r="G10424" s="5">
        <v>8</v>
      </c>
      <c r="H10424" s="5">
        <v>68.989999999999995</v>
      </c>
      <c r="I10424" s="5">
        <v>551.91999999999996</v>
      </c>
      <c r="J10424" s="5">
        <v>164452.02999999988</v>
      </c>
      <c r="K10424" s="3" t="str" cm="1">
        <f t="array" ref="K10424">_xlfn.LET(_xlpm.d,UPPER(TRIM(CLEAN(SUBSTITUTE(F10424,CHAR(160),"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25" spans="2:11" hidden="1" x14ac:dyDescent="0.25">
      <c r="B10425" s="20">
        <v>45730</v>
      </c>
      <c r="C10425" s="2" t="s">
        <v>1</v>
      </c>
      <c r="D10425" s="2" t="s">
        <v>2734</v>
      </c>
      <c r="E10425" s="2" t="s">
        <v>1765</v>
      </c>
      <c r="F10425" s="2" t="s">
        <v>4397</v>
      </c>
      <c r="G10425" s="5">
        <v>70</v>
      </c>
      <c r="H10425" s="5">
        <v>68.989999999999995</v>
      </c>
      <c r="I10425" s="5">
        <v>4829.3</v>
      </c>
      <c r="J10425" s="5">
        <v>169281.32999999987</v>
      </c>
      <c r="K10425" s="3" t="str" cm="1">
        <f t="array" ref="K10425">_xlfn.LET(_xlpm.d,UPPER(TRIM(CLEAN(SUBSTITUTE(F10425,CHAR(160),"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26" spans="2:11" hidden="1" x14ac:dyDescent="0.25">
      <c r="B10426" s="20">
        <v>45733</v>
      </c>
      <c r="C10426" s="2" t="s">
        <v>1</v>
      </c>
      <c r="D10426" s="2" t="s">
        <v>944</v>
      </c>
      <c r="E10426" s="2" t="s">
        <v>279</v>
      </c>
      <c r="F10426" s="2" t="s">
        <v>4397</v>
      </c>
      <c r="G10426" s="5">
        <v>16</v>
      </c>
      <c r="H10426" s="5">
        <v>68.989999999999995</v>
      </c>
      <c r="I10426" s="5">
        <v>1103.8399999999999</v>
      </c>
      <c r="J10426" s="5">
        <v>170385.16999999987</v>
      </c>
      <c r="K10426" s="3" t="str" cm="1">
        <f t="array" ref="K10426">_xlfn.LET(_xlpm.d,UPPER(TRIM(CLEAN(SUBSTITUTE(F10426,CHAR(160),"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27" spans="2:11" hidden="1" x14ac:dyDescent="0.25">
      <c r="B10427" s="20">
        <v>45733</v>
      </c>
      <c r="C10427" s="2" t="s">
        <v>1</v>
      </c>
      <c r="D10427" s="2" t="s">
        <v>945</v>
      </c>
      <c r="E10427" s="2" t="s">
        <v>162</v>
      </c>
      <c r="F10427" s="2" t="s">
        <v>4397</v>
      </c>
      <c r="G10427" s="5">
        <v>16</v>
      </c>
      <c r="H10427" s="5">
        <v>68.989999999999995</v>
      </c>
      <c r="I10427" s="5">
        <v>1103.8399999999999</v>
      </c>
      <c r="J10427" s="5">
        <v>171489.00999999986</v>
      </c>
      <c r="K10427" s="3" t="str" cm="1">
        <f t="array" ref="K10427">_xlfn.LET(_xlpm.d,UPPER(TRIM(CLEAN(SUBSTITUTE(F10427,CHAR(160),"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28" spans="2:11" hidden="1" x14ac:dyDescent="0.25">
      <c r="B10428" s="20">
        <v>45734</v>
      </c>
      <c r="C10428" s="2" t="s">
        <v>1</v>
      </c>
      <c r="D10428" s="2" t="s">
        <v>1396</v>
      </c>
      <c r="E10428" s="2" t="s">
        <v>232</v>
      </c>
      <c r="F10428" s="2" t="s">
        <v>4397</v>
      </c>
      <c r="G10428" s="5">
        <v>6</v>
      </c>
      <c r="H10428" s="5">
        <v>68.989999999999995</v>
      </c>
      <c r="I10428" s="5">
        <v>413.94</v>
      </c>
      <c r="J10428" s="5">
        <v>171902.94999999987</v>
      </c>
      <c r="K10428" s="3" t="str" cm="1">
        <f t="array" ref="K10428">_xlfn.LET(_xlpm.d,UPPER(TRIM(CLEAN(SUBSTITUTE(F10428,CHAR(160),"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29" spans="2:11" hidden="1" x14ac:dyDescent="0.25">
      <c r="B10429" s="20">
        <v>45734</v>
      </c>
      <c r="C10429" s="2" t="s">
        <v>1</v>
      </c>
      <c r="D10429" s="2" t="s">
        <v>1814</v>
      </c>
      <c r="E10429" s="2" t="s">
        <v>78</v>
      </c>
      <c r="F10429" s="2" t="s">
        <v>4397</v>
      </c>
      <c r="G10429" s="5">
        <v>4</v>
      </c>
      <c r="H10429" s="5">
        <v>68.989999999999995</v>
      </c>
      <c r="I10429" s="5">
        <v>275.95999999999998</v>
      </c>
      <c r="J10429" s="5">
        <v>172178.90999999986</v>
      </c>
      <c r="K10429" s="3" t="str" cm="1">
        <f t="array" ref="K10429">_xlfn.LET(_xlpm.d,UPPER(TRIM(CLEAN(SUBSTITUTE(F10429,CHAR(160),"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30" spans="2:11" hidden="1" x14ac:dyDescent="0.25">
      <c r="B10430" s="20">
        <v>45734</v>
      </c>
      <c r="C10430" s="2" t="s">
        <v>1</v>
      </c>
      <c r="D10430" s="2" t="s">
        <v>503</v>
      </c>
      <c r="E10430" s="2" t="s">
        <v>143</v>
      </c>
      <c r="F10430" s="2" t="s">
        <v>4397</v>
      </c>
      <c r="G10430" s="5">
        <v>20</v>
      </c>
      <c r="H10430" s="5">
        <v>68.989999999999995</v>
      </c>
      <c r="I10430" s="5">
        <v>1379.8</v>
      </c>
      <c r="J10430" s="5">
        <v>173558.70999999985</v>
      </c>
      <c r="K10430" s="3" t="str" cm="1">
        <f t="array" ref="K10430">_xlfn.LET(_xlpm.d,UPPER(TRIM(CLEAN(SUBSTITUTE(F10430,CHAR(160),"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31" spans="2:11" hidden="1" x14ac:dyDescent="0.25">
      <c r="B10431" s="20">
        <v>45734</v>
      </c>
      <c r="C10431" s="2" t="s">
        <v>1</v>
      </c>
      <c r="D10431" s="2" t="s">
        <v>3979</v>
      </c>
      <c r="E10431" s="2" t="s">
        <v>165</v>
      </c>
      <c r="F10431" s="2" t="s">
        <v>4397</v>
      </c>
      <c r="G10431" s="5">
        <v>3</v>
      </c>
      <c r="H10431" s="5">
        <v>68.989999999999995</v>
      </c>
      <c r="I10431" s="5">
        <v>206.97</v>
      </c>
      <c r="J10431" s="5">
        <v>173765.67999999985</v>
      </c>
      <c r="K10431" s="3" t="str" cm="1">
        <f t="array" ref="K10431">_xlfn.LET(_xlpm.d,UPPER(TRIM(CLEAN(SUBSTITUTE(F10431,CHAR(160),"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32" spans="2:11" hidden="1" x14ac:dyDescent="0.25">
      <c r="B10432" s="20">
        <v>45734</v>
      </c>
      <c r="C10432" s="2" t="s">
        <v>1</v>
      </c>
      <c r="D10432" s="2" t="s">
        <v>505</v>
      </c>
      <c r="E10432" s="2" t="s">
        <v>261</v>
      </c>
      <c r="F10432" s="2" t="s">
        <v>4397</v>
      </c>
      <c r="G10432" s="5">
        <v>10</v>
      </c>
      <c r="H10432" s="5">
        <v>68.989999999999995</v>
      </c>
      <c r="I10432" s="5">
        <v>689.9</v>
      </c>
      <c r="J10432" s="5">
        <v>174455.57999999984</v>
      </c>
      <c r="K10432" s="3" t="str" cm="1">
        <f t="array" ref="K10432">_xlfn.LET(_xlpm.d,UPPER(TRIM(CLEAN(SUBSTITUTE(F10432,CHAR(160),"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33" spans="2:11" hidden="1" x14ac:dyDescent="0.25">
      <c r="B10433" s="20">
        <v>45734</v>
      </c>
      <c r="C10433" s="2" t="s">
        <v>1</v>
      </c>
      <c r="D10433" s="2" t="s">
        <v>4256</v>
      </c>
      <c r="E10433" s="2" t="s">
        <v>796</v>
      </c>
      <c r="F10433" s="2" t="s">
        <v>4397</v>
      </c>
      <c r="G10433" s="5">
        <v>8</v>
      </c>
      <c r="H10433" s="5">
        <v>64.989999999999995</v>
      </c>
      <c r="I10433" s="5">
        <v>519.91999999999996</v>
      </c>
      <c r="J10433" s="5">
        <v>174975.49999999985</v>
      </c>
      <c r="K10433" s="3" t="str" cm="1">
        <f t="array" ref="K10433">_xlfn.LET(_xlpm.d,UPPER(TRIM(CLEAN(SUBSTITUTE(F10433,CHAR(160),"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34" spans="2:11" hidden="1" x14ac:dyDescent="0.25">
      <c r="B10434" s="20">
        <v>45734</v>
      </c>
      <c r="C10434" s="2" t="s">
        <v>1</v>
      </c>
      <c r="D10434" s="2" t="s">
        <v>946</v>
      </c>
      <c r="E10434" s="2" t="s">
        <v>874</v>
      </c>
      <c r="F10434" s="2" t="s">
        <v>4397</v>
      </c>
      <c r="G10434" s="5">
        <v>20</v>
      </c>
      <c r="H10434" s="5">
        <v>48.6</v>
      </c>
      <c r="I10434" s="5">
        <v>972</v>
      </c>
      <c r="J10434" s="5">
        <v>175947.49999999985</v>
      </c>
      <c r="K10434" s="3" t="str" cm="1">
        <f t="array" ref="K10434">_xlfn.LET(_xlpm.d,UPPER(TRIM(CLEAN(SUBSTITUTE(F10434,CHAR(160),"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35" spans="2:11" hidden="1" x14ac:dyDescent="0.25">
      <c r="B10435" s="20">
        <v>45735</v>
      </c>
      <c r="C10435" s="2" t="s">
        <v>1</v>
      </c>
      <c r="D10435" s="2" t="s">
        <v>1399</v>
      </c>
      <c r="E10435" s="2" t="s">
        <v>286</v>
      </c>
      <c r="F10435" s="2" t="s">
        <v>4397</v>
      </c>
      <c r="G10435" s="5">
        <v>10</v>
      </c>
      <c r="H10435" s="5">
        <v>68.989999999999995</v>
      </c>
      <c r="I10435" s="5">
        <v>689.9</v>
      </c>
      <c r="J10435" s="5">
        <v>176637.39999999985</v>
      </c>
      <c r="K10435" s="3" t="str" cm="1">
        <f t="array" ref="K10435">_xlfn.LET(_xlpm.d,UPPER(TRIM(CLEAN(SUBSTITUTE(F10435,CHAR(160),"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36" spans="2:11" hidden="1" x14ac:dyDescent="0.25">
      <c r="B10436" s="20">
        <v>45735</v>
      </c>
      <c r="C10436" s="2" t="s">
        <v>1</v>
      </c>
      <c r="D10436" s="2" t="s">
        <v>947</v>
      </c>
      <c r="E10436" s="2" t="s">
        <v>149</v>
      </c>
      <c r="F10436" s="2" t="s">
        <v>4397</v>
      </c>
      <c r="G10436" s="5">
        <v>10</v>
      </c>
      <c r="H10436" s="5">
        <v>68.989999999999995</v>
      </c>
      <c r="I10436" s="5">
        <v>689.9</v>
      </c>
      <c r="J10436" s="5">
        <v>177327.29999999984</v>
      </c>
      <c r="K10436" s="3" t="str" cm="1">
        <f t="array" ref="K10436">_xlfn.LET(_xlpm.d,UPPER(TRIM(CLEAN(SUBSTITUTE(F10436,CHAR(160),"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37" spans="2:11" hidden="1" x14ac:dyDescent="0.25">
      <c r="B10437" s="20">
        <v>45735</v>
      </c>
      <c r="C10437" s="2" t="s">
        <v>1</v>
      </c>
      <c r="D10437" s="2" t="s">
        <v>4422</v>
      </c>
      <c r="E10437" s="2" t="s">
        <v>1726</v>
      </c>
      <c r="F10437" s="2" t="s">
        <v>4397</v>
      </c>
      <c r="G10437" s="5">
        <v>10</v>
      </c>
      <c r="H10437" s="5">
        <v>64.989999999999995</v>
      </c>
      <c r="I10437" s="5">
        <v>649.9</v>
      </c>
      <c r="J10437" s="5">
        <v>177977.19999999984</v>
      </c>
      <c r="K10437" s="3" t="str" cm="1">
        <f t="array" ref="K10437">_xlfn.LET(_xlpm.d,UPPER(TRIM(CLEAN(SUBSTITUTE(F10437,CHAR(160),"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38" spans="2:11" hidden="1" x14ac:dyDescent="0.25">
      <c r="B10438" s="20">
        <v>45735</v>
      </c>
      <c r="C10438" s="2" t="s">
        <v>1</v>
      </c>
      <c r="D10438" s="2" t="s">
        <v>1818</v>
      </c>
      <c r="E10438" s="2" t="s">
        <v>197</v>
      </c>
      <c r="F10438" s="2" t="s">
        <v>4397</v>
      </c>
      <c r="G10438" s="5">
        <v>4</v>
      </c>
      <c r="H10438" s="5">
        <v>68.989999999999995</v>
      </c>
      <c r="I10438" s="5">
        <v>275.95999999999998</v>
      </c>
      <c r="J10438" s="5">
        <v>178253.15999999983</v>
      </c>
      <c r="K10438" s="3" t="str" cm="1">
        <f t="array" ref="K10438">_xlfn.LET(_xlpm.d,UPPER(TRIM(CLEAN(SUBSTITUTE(F10438,CHAR(160),"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39" spans="2:11" hidden="1" x14ac:dyDescent="0.25">
      <c r="B10439" s="20">
        <v>45735</v>
      </c>
      <c r="C10439" s="2" t="s">
        <v>1</v>
      </c>
      <c r="D10439" s="2" t="s">
        <v>948</v>
      </c>
      <c r="E10439" s="2" t="s">
        <v>305</v>
      </c>
      <c r="F10439" s="2" t="s">
        <v>4397</v>
      </c>
      <c r="G10439" s="5">
        <v>21</v>
      </c>
      <c r="H10439" s="5">
        <v>68.989999999999995</v>
      </c>
      <c r="I10439" s="5">
        <v>1448.79</v>
      </c>
      <c r="J10439" s="5">
        <v>179701.94999999984</v>
      </c>
      <c r="K10439" s="3" t="str" cm="1">
        <f t="array" ref="K10439">_xlfn.LET(_xlpm.d,UPPER(TRIM(CLEAN(SUBSTITUTE(F10439,CHAR(160),"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40" spans="2:11" hidden="1" x14ac:dyDescent="0.25">
      <c r="B10440" s="20">
        <v>45735</v>
      </c>
      <c r="C10440" s="2" t="s">
        <v>1</v>
      </c>
      <c r="D10440" s="2" t="s">
        <v>4423</v>
      </c>
      <c r="E10440" s="2" t="s">
        <v>27</v>
      </c>
      <c r="F10440" s="2" t="s">
        <v>4397</v>
      </c>
      <c r="G10440" s="5">
        <v>4</v>
      </c>
      <c r="H10440" s="5">
        <v>64.989999999999995</v>
      </c>
      <c r="I10440" s="5">
        <v>259.95999999999998</v>
      </c>
      <c r="J10440" s="5">
        <v>179961.90999999983</v>
      </c>
      <c r="K10440" s="3" t="str" cm="1">
        <f t="array" ref="K10440">_xlfn.LET(_xlpm.d,UPPER(TRIM(CLEAN(SUBSTITUTE(F10440,CHAR(160),"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41" spans="2:11" hidden="1" x14ac:dyDescent="0.25">
      <c r="B10441" s="20">
        <v>45735</v>
      </c>
      <c r="C10441" s="2" t="s">
        <v>1</v>
      </c>
      <c r="D10441" s="2" t="s">
        <v>2742</v>
      </c>
      <c r="E10441" s="2" t="s">
        <v>170</v>
      </c>
      <c r="F10441" s="2" t="s">
        <v>4397</v>
      </c>
      <c r="G10441" s="5">
        <v>4</v>
      </c>
      <c r="H10441" s="5">
        <v>64.989999999999995</v>
      </c>
      <c r="I10441" s="5">
        <v>259.95999999999998</v>
      </c>
      <c r="J10441" s="5">
        <v>180221.86999999982</v>
      </c>
      <c r="K10441" s="3" t="str" cm="1">
        <f t="array" ref="K10441">_xlfn.LET(_xlpm.d,UPPER(TRIM(CLEAN(SUBSTITUTE(F10441,CHAR(160),"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42" spans="2:11" hidden="1" x14ac:dyDescent="0.25">
      <c r="B10442" s="20">
        <v>45736</v>
      </c>
      <c r="C10442" s="2" t="s">
        <v>1</v>
      </c>
      <c r="D10442" s="2" t="s">
        <v>1819</v>
      </c>
      <c r="E10442" s="2" t="s">
        <v>268</v>
      </c>
      <c r="F10442" s="2" t="s">
        <v>4397</v>
      </c>
      <c r="G10442" s="5">
        <v>3</v>
      </c>
      <c r="H10442" s="5">
        <v>68.989999999999995</v>
      </c>
      <c r="I10442" s="5">
        <v>206.97</v>
      </c>
      <c r="J10442" s="5">
        <v>180428.83999999982</v>
      </c>
      <c r="K10442" s="3" t="str" cm="1">
        <f t="array" ref="K10442">_xlfn.LET(_xlpm.d,UPPER(TRIM(CLEAN(SUBSTITUTE(F10442,CHAR(160),"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43" spans="2:11" hidden="1" x14ac:dyDescent="0.25">
      <c r="B10443" s="20">
        <v>45736</v>
      </c>
      <c r="C10443" s="2" t="s">
        <v>1</v>
      </c>
      <c r="D10443" s="2" t="s">
        <v>1400</v>
      </c>
      <c r="E10443" s="2" t="s">
        <v>236</v>
      </c>
      <c r="F10443" s="2" t="s">
        <v>4397</v>
      </c>
      <c r="G10443" s="5">
        <v>10</v>
      </c>
      <c r="H10443" s="5">
        <v>68.989999999999995</v>
      </c>
      <c r="I10443" s="5">
        <v>689.9</v>
      </c>
      <c r="J10443" s="5">
        <v>181118.73999999982</v>
      </c>
      <c r="K10443" s="3" t="str" cm="1">
        <f t="array" ref="K10443">_xlfn.LET(_xlpm.d,UPPER(TRIM(CLEAN(SUBSTITUTE(F10443,CHAR(160),"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44" spans="2:11" hidden="1" x14ac:dyDescent="0.25">
      <c r="B10444" s="20">
        <v>45736</v>
      </c>
      <c r="C10444" s="2" t="s">
        <v>1</v>
      </c>
      <c r="D10444" s="2" t="s">
        <v>4257</v>
      </c>
      <c r="E10444" s="2" t="s">
        <v>170</v>
      </c>
      <c r="F10444" s="2" t="s">
        <v>4397</v>
      </c>
      <c r="G10444" s="5">
        <v>9</v>
      </c>
      <c r="H10444" s="5">
        <v>64.989999999999995</v>
      </c>
      <c r="I10444" s="5">
        <v>584.91</v>
      </c>
      <c r="J10444" s="5">
        <v>181703.64999999982</v>
      </c>
      <c r="K10444" s="3" t="str" cm="1">
        <f t="array" ref="K10444">_xlfn.LET(_xlpm.d,UPPER(TRIM(CLEAN(SUBSTITUTE(F10444,CHAR(160),"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45" spans="2:11" hidden="1" x14ac:dyDescent="0.25">
      <c r="B10445" s="20">
        <v>45736</v>
      </c>
      <c r="C10445" s="2" t="s">
        <v>1</v>
      </c>
      <c r="D10445" s="2" t="s">
        <v>2744</v>
      </c>
      <c r="E10445" s="2" t="s">
        <v>3</v>
      </c>
      <c r="F10445" s="2" t="s">
        <v>4397</v>
      </c>
      <c r="G10445" s="5">
        <v>5</v>
      </c>
      <c r="H10445" s="5">
        <v>64.989999999999995</v>
      </c>
      <c r="I10445" s="5">
        <v>324.95</v>
      </c>
      <c r="J10445" s="5">
        <v>182028.59999999983</v>
      </c>
      <c r="K10445" s="3" t="str" cm="1">
        <f t="array" ref="K10445">_xlfn.LET(_xlpm.d,UPPER(TRIM(CLEAN(SUBSTITUTE(F10445,CHAR(160),"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46" spans="2:11" hidden="1" x14ac:dyDescent="0.25">
      <c r="B10446" s="20">
        <v>45736</v>
      </c>
      <c r="C10446" s="2" t="s">
        <v>1</v>
      </c>
      <c r="D10446" s="2" t="s">
        <v>1822</v>
      </c>
      <c r="E10446" s="2" t="s">
        <v>224</v>
      </c>
      <c r="F10446" s="2" t="s">
        <v>4397</v>
      </c>
      <c r="G10446" s="5">
        <v>15</v>
      </c>
      <c r="H10446" s="5">
        <v>68.989999999999995</v>
      </c>
      <c r="I10446" s="5">
        <v>1034.8499999999999</v>
      </c>
      <c r="J10446" s="5">
        <v>183063.44999999984</v>
      </c>
      <c r="K10446" s="3" t="str" cm="1">
        <f t="array" ref="K10446">_xlfn.LET(_xlpm.d,UPPER(TRIM(CLEAN(SUBSTITUTE(F10446,CHAR(160),"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47" spans="2:11" hidden="1" x14ac:dyDescent="0.25">
      <c r="B10447" s="20">
        <v>45740</v>
      </c>
      <c r="C10447" s="2" t="s">
        <v>1</v>
      </c>
      <c r="D10447" s="2" t="s">
        <v>3980</v>
      </c>
      <c r="E10447" s="2" t="s">
        <v>254</v>
      </c>
      <c r="F10447" s="2" t="s">
        <v>4397</v>
      </c>
      <c r="G10447" s="5">
        <v>10</v>
      </c>
      <c r="H10447" s="5">
        <v>68.989999999999995</v>
      </c>
      <c r="I10447" s="5">
        <v>689.9</v>
      </c>
      <c r="J10447" s="5">
        <v>183753.34999999983</v>
      </c>
      <c r="K10447" s="3" t="str" cm="1">
        <f t="array" ref="K10447">_xlfn.LET(_xlpm.d,UPPER(TRIM(CLEAN(SUBSTITUTE(F10447,CHAR(160),"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48" spans="2:11" hidden="1" x14ac:dyDescent="0.25">
      <c r="B10448" s="20">
        <v>45741</v>
      </c>
      <c r="C10448" s="2" t="s">
        <v>1</v>
      </c>
      <c r="D10448" s="2" t="s">
        <v>4424</v>
      </c>
      <c r="E10448" s="2" t="s">
        <v>1701</v>
      </c>
      <c r="F10448" s="2" t="s">
        <v>4397</v>
      </c>
      <c r="G10448" s="5">
        <v>10</v>
      </c>
      <c r="H10448" s="5">
        <v>68.989999999999995</v>
      </c>
      <c r="I10448" s="5">
        <v>689.9</v>
      </c>
      <c r="J10448" s="5">
        <v>184443.24999999983</v>
      </c>
      <c r="K10448" s="3" t="str" cm="1">
        <f t="array" ref="K10448">_xlfn.LET(_xlpm.d,UPPER(TRIM(CLEAN(SUBSTITUTE(F10448,CHAR(160),"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49" spans="2:11" hidden="1" x14ac:dyDescent="0.25">
      <c r="B10449" s="20">
        <v>45741</v>
      </c>
      <c r="C10449" s="2" t="s">
        <v>1</v>
      </c>
      <c r="D10449" s="2" t="s">
        <v>4258</v>
      </c>
      <c r="E10449" s="2" t="s">
        <v>156</v>
      </c>
      <c r="F10449" s="2" t="s">
        <v>4397</v>
      </c>
      <c r="G10449" s="5">
        <v>8</v>
      </c>
      <c r="H10449" s="5">
        <v>68.989999999999995</v>
      </c>
      <c r="I10449" s="5">
        <v>551.91999999999996</v>
      </c>
      <c r="J10449" s="5">
        <v>184995.16999999984</v>
      </c>
      <c r="K10449" s="3" t="str" cm="1">
        <f t="array" ref="K10449">_xlfn.LET(_xlpm.d,UPPER(TRIM(CLEAN(SUBSTITUTE(F10449,CHAR(160),"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50" spans="2:11" hidden="1" x14ac:dyDescent="0.25">
      <c r="B10450" s="20">
        <v>45741</v>
      </c>
      <c r="C10450" s="2" t="s">
        <v>1</v>
      </c>
      <c r="D10450" s="2" t="s">
        <v>1824</v>
      </c>
      <c r="E10450" s="2" t="s">
        <v>234</v>
      </c>
      <c r="F10450" s="2" t="s">
        <v>4397</v>
      </c>
      <c r="G10450" s="5">
        <v>3</v>
      </c>
      <c r="H10450" s="5">
        <v>68.989999999999995</v>
      </c>
      <c r="I10450" s="5">
        <v>206.97</v>
      </c>
      <c r="J10450" s="5">
        <v>185202.13999999984</v>
      </c>
      <c r="K10450" s="3" t="str" cm="1">
        <f t="array" ref="K10450">_xlfn.LET(_xlpm.d,UPPER(TRIM(CLEAN(SUBSTITUTE(F10450,CHAR(160),"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51" spans="2:11" hidden="1" x14ac:dyDescent="0.25">
      <c r="B10451" s="20">
        <v>45742</v>
      </c>
      <c r="C10451" s="2" t="s">
        <v>1</v>
      </c>
      <c r="D10451" s="2" t="s">
        <v>4259</v>
      </c>
      <c r="E10451" s="2" t="s">
        <v>730</v>
      </c>
      <c r="F10451" s="2" t="s">
        <v>4397</v>
      </c>
      <c r="G10451" s="5">
        <v>15</v>
      </c>
      <c r="H10451" s="5">
        <v>68.989999999999995</v>
      </c>
      <c r="I10451" s="5">
        <v>1034.8499999999999</v>
      </c>
      <c r="J10451" s="5">
        <v>186236.98999999985</v>
      </c>
      <c r="K10451" s="3" t="str" cm="1">
        <f t="array" ref="K10451">_xlfn.LET(_xlpm.d,UPPER(TRIM(CLEAN(SUBSTITUTE(F10451,CHAR(160),"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52" spans="2:11" hidden="1" x14ac:dyDescent="0.25">
      <c r="B10452" s="20">
        <v>45742</v>
      </c>
      <c r="C10452" s="2" t="s">
        <v>1</v>
      </c>
      <c r="D10452" s="2" t="s">
        <v>950</v>
      </c>
      <c r="E10452" s="2" t="s">
        <v>145</v>
      </c>
      <c r="F10452" s="2" t="s">
        <v>4397</v>
      </c>
      <c r="G10452" s="5">
        <v>10</v>
      </c>
      <c r="H10452" s="5">
        <v>68.989999999999995</v>
      </c>
      <c r="I10452" s="5">
        <v>689.9</v>
      </c>
      <c r="J10452" s="5">
        <v>186926.88999999984</v>
      </c>
      <c r="K10452" s="3" t="str" cm="1">
        <f t="array" ref="K10452">_xlfn.LET(_xlpm.d,UPPER(TRIM(CLEAN(SUBSTITUTE(F10452,CHAR(160),"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53" spans="2:11" hidden="1" x14ac:dyDescent="0.25">
      <c r="B10453" s="20">
        <v>45742</v>
      </c>
      <c r="C10453" s="2" t="s">
        <v>1</v>
      </c>
      <c r="D10453" s="2" t="s">
        <v>1827</v>
      </c>
      <c r="E10453" s="2" t="s">
        <v>16</v>
      </c>
      <c r="F10453" s="2" t="s">
        <v>4397</v>
      </c>
      <c r="G10453" s="5">
        <v>15</v>
      </c>
      <c r="H10453" s="5">
        <v>64.989999999999995</v>
      </c>
      <c r="I10453" s="5">
        <v>974.85</v>
      </c>
      <c r="J10453" s="5">
        <v>187901.73999999985</v>
      </c>
      <c r="K10453" s="3" t="str" cm="1">
        <f t="array" ref="K10453">_xlfn.LET(_xlpm.d,UPPER(TRIM(CLEAN(SUBSTITUTE(F10453,CHAR(160),"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54" spans="2:11" hidden="1" x14ac:dyDescent="0.25">
      <c r="B10454" s="20">
        <v>45742</v>
      </c>
      <c r="C10454" s="2" t="s">
        <v>1</v>
      </c>
      <c r="D10454" s="2" t="s">
        <v>2753</v>
      </c>
      <c r="E10454" s="2" t="s">
        <v>491</v>
      </c>
      <c r="F10454" s="2" t="s">
        <v>4397</v>
      </c>
      <c r="G10454" s="5">
        <v>6</v>
      </c>
      <c r="H10454" s="5">
        <v>68.989999999999995</v>
      </c>
      <c r="I10454" s="5">
        <v>413.94</v>
      </c>
      <c r="J10454" s="5">
        <v>188315.67999999985</v>
      </c>
      <c r="K10454" s="3" t="str" cm="1">
        <f t="array" ref="K10454">_xlfn.LET(_xlpm.d,UPPER(TRIM(CLEAN(SUBSTITUTE(F10454,CHAR(160),"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55" spans="2:11" hidden="1" x14ac:dyDescent="0.25">
      <c r="B10455" s="20">
        <v>45743</v>
      </c>
      <c r="C10455" s="2" t="s">
        <v>1</v>
      </c>
      <c r="D10455" s="2" t="s">
        <v>3981</v>
      </c>
      <c r="E10455" s="2" t="s">
        <v>151</v>
      </c>
      <c r="F10455" s="2" t="s">
        <v>4397</v>
      </c>
      <c r="G10455" s="5">
        <v>6</v>
      </c>
      <c r="H10455" s="5">
        <v>68.989999999999995</v>
      </c>
      <c r="I10455" s="5">
        <v>413.94</v>
      </c>
      <c r="J10455" s="5">
        <v>188729.61999999985</v>
      </c>
      <c r="K10455" s="3" t="str" cm="1">
        <f t="array" ref="K10455">_xlfn.LET(_xlpm.d,UPPER(TRIM(CLEAN(SUBSTITUTE(F10455,CHAR(160),"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56" spans="2:11" hidden="1" x14ac:dyDescent="0.25">
      <c r="B10456" s="20">
        <v>45743</v>
      </c>
      <c r="C10456" s="2" t="s">
        <v>1</v>
      </c>
      <c r="D10456" s="2" t="s">
        <v>2755</v>
      </c>
      <c r="E10456" s="2" t="s">
        <v>246</v>
      </c>
      <c r="F10456" s="2" t="s">
        <v>4397</v>
      </c>
      <c r="G10456" s="5">
        <v>5</v>
      </c>
      <c r="H10456" s="5">
        <v>68.989999999999995</v>
      </c>
      <c r="I10456" s="5">
        <v>344.95</v>
      </c>
      <c r="J10456" s="5">
        <v>189074.56999999986</v>
      </c>
      <c r="K10456" s="3" t="str" cm="1">
        <f t="array" ref="K10456">_xlfn.LET(_xlpm.d,UPPER(TRIM(CLEAN(SUBSTITUTE(F10456,CHAR(160),"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57" spans="2:11" hidden="1" x14ac:dyDescent="0.25">
      <c r="B10457" s="20">
        <v>45743</v>
      </c>
      <c r="C10457" s="2" t="s">
        <v>1</v>
      </c>
      <c r="D10457" s="2" t="s">
        <v>1828</v>
      </c>
      <c r="E10457" s="2" t="s">
        <v>248</v>
      </c>
      <c r="F10457" s="2" t="s">
        <v>4397</v>
      </c>
      <c r="G10457" s="5">
        <v>10</v>
      </c>
      <c r="H10457" s="5">
        <v>68.989999999999995</v>
      </c>
      <c r="I10457" s="5">
        <v>689.9</v>
      </c>
      <c r="J10457" s="5">
        <v>189764.46999999986</v>
      </c>
      <c r="K10457" s="3" t="str" cm="1">
        <f t="array" ref="K10457">_xlfn.LET(_xlpm.d,UPPER(TRIM(CLEAN(SUBSTITUTE(F10457,CHAR(160),"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58" spans="2:11" hidden="1" x14ac:dyDescent="0.25">
      <c r="B10458" s="20">
        <v>45743</v>
      </c>
      <c r="C10458" s="2" t="s">
        <v>1</v>
      </c>
      <c r="D10458" s="2" t="s">
        <v>4425</v>
      </c>
      <c r="E10458" s="2" t="s">
        <v>3</v>
      </c>
      <c r="F10458" s="2" t="s">
        <v>4397</v>
      </c>
      <c r="G10458" s="5">
        <v>4</v>
      </c>
      <c r="H10458" s="5">
        <v>64.989999999999995</v>
      </c>
      <c r="I10458" s="5">
        <v>259.95999999999998</v>
      </c>
      <c r="J10458" s="5">
        <v>190024.42999999985</v>
      </c>
      <c r="K10458" s="3" t="str" cm="1">
        <f t="array" ref="K10458">_xlfn.LET(_xlpm.d,UPPER(TRIM(CLEAN(SUBSTITUTE(F10458,CHAR(160),"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59" spans="2:11" hidden="1" x14ac:dyDescent="0.25">
      <c r="B10459" s="20">
        <v>45744</v>
      </c>
      <c r="C10459" s="2" t="s">
        <v>1</v>
      </c>
      <c r="D10459" s="2" t="s">
        <v>1829</v>
      </c>
      <c r="E10459" s="2" t="s">
        <v>241</v>
      </c>
      <c r="F10459" s="2" t="s">
        <v>4397</v>
      </c>
      <c r="G10459" s="5">
        <v>6</v>
      </c>
      <c r="H10459" s="5">
        <v>68.989999999999995</v>
      </c>
      <c r="I10459" s="5">
        <v>413.94</v>
      </c>
      <c r="J10459" s="5">
        <v>190438.36999999985</v>
      </c>
      <c r="K10459" s="3" t="str" cm="1">
        <f t="array" ref="K10459">_xlfn.LET(_xlpm.d,UPPER(TRIM(CLEAN(SUBSTITUTE(F10459,CHAR(160),"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60" spans="2:11" hidden="1" x14ac:dyDescent="0.25">
      <c r="B10460" s="20">
        <v>45744</v>
      </c>
      <c r="C10460" s="2" t="s">
        <v>1</v>
      </c>
      <c r="D10460" s="2" t="s">
        <v>2757</v>
      </c>
      <c r="E10460" s="2" t="s">
        <v>232</v>
      </c>
      <c r="F10460" s="2" t="s">
        <v>4397</v>
      </c>
      <c r="G10460" s="5">
        <v>5</v>
      </c>
      <c r="H10460" s="5">
        <v>68.989999999999995</v>
      </c>
      <c r="I10460" s="5">
        <v>344.95</v>
      </c>
      <c r="J10460" s="5">
        <v>190783.31999999986</v>
      </c>
      <c r="K10460" s="3" t="str" cm="1">
        <f t="array" ref="K10460">_xlfn.LET(_xlpm.d,UPPER(TRIM(CLEAN(SUBSTITUTE(F10460,CHAR(160),"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61" spans="2:11" hidden="1" x14ac:dyDescent="0.25">
      <c r="B10461" s="20">
        <v>45744</v>
      </c>
      <c r="C10461" s="2" t="s">
        <v>1</v>
      </c>
      <c r="D10461" s="2" t="s">
        <v>40</v>
      </c>
      <c r="E10461" s="2" t="s">
        <v>41</v>
      </c>
      <c r="F10461" s="2" t="s">
        <v>4397</v>
      </c>
      <c r="G10461" s="5">
        <v>7</v>
      </c>
      <c r="H10461" s="5">
        <v>64.989999999999995</v>
      </c>
      <c r="I10461" s="5">
        <v>454.93</v>
      </c>
      <c r="J10461" s="5">
        <v>191238.24999999985</v>
      </c>
      <c r="K10461" s="3" t="str" cm="1">
        <f t="array" ref="K10461">_xlfn.LET(_xlpm.d,UPPER(TRIM(CLEAN(SUBSTITUTE(F10461,CHAR(160),"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62" spans="2:11" hidden="1" x14ac:dyDescent="0.25">
      <c r="B10462" s="20">
        <v>45744</v>
      </c>
      <c r="C10462" s="2" t="s">
        <v>1</v>
      </c>
      <c r="D10462" s="2" t="s">
        <v>2759</v>
      </c>
      <c r="E10462" s="2" t="s">
        <v>311</v>
      </c>
      <c r="F10462" s="2" t="s">
        <v>4397</v>
      </c>
      <c r="G10462" s="5">
        <v>20</v>
      </c>
      <c r="H10462" s="5">
        <v>68.989999999999995</v>
      </c>
      <c r="I10462" s="5">
        <v>1379.8</v>
      </c>
      <c r="J10462" s="5">
        <v>192618.04999999984</v>
      </c>
      <c r="K10462" s="3" t="str" cm="1">
        <f t="array" ref="K10462">_xlfn.LET(_xlpm.d,UPPER(TRIM(CLEAN(SUBSTITUTE(F10462,CHAR(160),"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63" spans="2:11" hidden="1" x14ac:dyDescent="0.25">
      <c r="B10463" s="20">
        <v>45747</v>
      </c>
      <c r="C10463" s="2" t="s">
        <v>1</v>
      </c>
      <c r="D10463" s="2" t="s">
        <v>955</v>
      </c>
      <c r="E10463" s="2" t="s">
        <v>162</v>
      </c>
      <c r="F10463" s="2" t="s">
        <v>4397</v>
      </c>
      <c r="G10463" s="5">
        <v>10</v>
      </c>
      <c r="H10463" s="5">
        <v>68.989999999999995</v>
      </c>
      <c r="I10463" s="5">
        <v>689.9</v>
      </c>
      <c r="J10463" s="5">
        <v>193307.94999999984</v>
      </c>
      <c r="K10463" s="3" t="str" cm="1">
        <f t="array" ref="K10463">_xlfn.LET(_xlpm.d,UPPER(TRIM(CLEAN(SUBSTITUTE(F10463,CHAR(160),"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64" spans="2:11" hidden="1" x14ac:dyDescent="0.25">
      <c r="B10464" s="20">
        <v>45747</v>
      </c>
      <c r="C10464" s="2" t="s">
        <v>1</v>
      </c>
      <c r="D10464" s="2" t="s">
        <v>1834</v>
      </c>
      <c r="E10464" s="2" t="s">
        <v>232</v>
      </c>
      <c r="F10464" s="2" t="s">
        <v>4397</v>
      </c>
      <c r="G10464" s="5">
        <v>6</v>
      </c>
      <c r="H10464" s="5">
        <v>68.989999999999995</v>
      </c>
      <c r="I10464" s="5">
        <v>413.94</v>
      </c>
      <c r="J10464" s="5">
        <v>193721.88999999984</v>
      </c>
      <c r="K10464" s="3" t="str" cm="1">
        <f t="array" ref="K10464">_xlfn.LET(_xlpm.d,UPPER(TRIM(CLEAN(SUBSTITUTE(F10464,CHAR(160),"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65" spans="2:11" hidden="1" x14ac:dyDescent="0.25">
      <c r="B10465" s="20">
        <v>45747</v>
      </c>
      <c r="C10465" s="2" t="s">
        <v>1</v>
      </c>
      <c r="D10465" s="2" t="s">
        <v>2760</v>
      </c>
      <c r="E10465" s="2" t="s">
        <v>143</v>
      </c>
      <c r="F10465" s="2" t="s">
        <v>4397</v>
      </c>
      <c r="G10465" s="5">
        <v>10</v>
      </c>
      <c r="H10465" s="5">
        <v>68.989999999999995</v>
      </c>
      <c r="I10465" s="5">
        <v>689.9</v>
      </c>
      <c r="J10465" s="5">
        <v>194411.78999999983</v>
      </c>
      <c r="K10465" s="3" t="str" cm="1">
        <f t="array" ref="K10465">_xlfn.LET(_xlpm.d,UPPER(TRIM(CLEAN(SUBSTITUTE(F10465,CHAR(160),"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66" spans="2:11" hidden="1" x14ac:dyDescent="0.25">
      <c r="B10466" s="20">
        <v>45747</v>
      </c>
      <c r="C10466" s="2" t="s">
        <v>1</v>
      </c>
      <c r="D10466" s="2" t="s">
        <v>956</v>
      </c>
      <c r="E10466" s="2" t="s">
        <v>874</v>
      </c>
      <c r="F10466" s="2" t="s">
        <v>4397</v>
      </c>
      <c r="G10466" s="5">
        <v>30</v>
      </c>
      <c r="H10466" s="5">
        <v>48.6</v>
      </c>
      <c r="I10466" s="5">
        <v>1458</v>
      </c>
      <c r="J10466" s="5">
        <v>195869.78999999983</v>
      </c>
      <c r="K10466" s="3" t="str" cm="1">
        <f t="array" ref="K10466">_xlfn.LET(_xlpm.d,UPPER(TRIM(CLEAN(SUBSTITUTE(F10466,CHAR(160),"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67" spans="2:11" hidden="1" x14ac:dyDescent="0.25">
      <c r="B10467" s="20">
        <v>45748</v>
      </c>
      <c r="C10467" s="2" t="s">
        <v>1</v>
      </c>
      <c r="D10467" s="2" t="s">
        <v>1401</v>
      </c>
      <c r="E10467" s="2" t="s">
        <v>158</v>
      </c>
      <c r="F10467" s="2" t="s">
        <v>4397</v>
      </c>
      <c r="G10467" s="5">
        <v>10</v>
      </c>
      <c r="H10467" s="5">
        <v>68.989999999999995</v>
      </c>
      <c r="I10467" s="5">
        <v>689.9</v>
      </c>
      <c r="J10467" s="5">
        <v>196559.68999999983</v>
      </c>
      <c r="K10467" s="3" t="str" cm="1">
        <f t="array" ref="K10467">_xlfn.LET(_xlpm.d,UPPER(TRIM(CLEAN(SUBSTITUTE(F10467,CHAR(160),"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68" spans="2:11" hidden="1" x14ac:dyDescent="0.25">
      <c r="B10468" s="20">
        <v>45748</v>
      </c>
      <c r="C10468" s="2" t="s">
        <v>1</v>
      </c>
      <c r="D10468" s="2" t="s">
        <v>957</v>
      </c>
      <c r="E10468" s="2" t="s">
        <v>141</v>
      </c>
      <c r="F10468" s="2" t="s">
        <v>4397</v>
      </c>
      <c r="G10468" s="5">
        <v>20</v>
      </c>
      <c r="H10468" s="5">
        <v>68.989999999999995</v>
      </c>
      <c r="I10468" s="5">
        <v>1379.8</v>
      </c>
      <c r="J10468" s="5">
        <v>197939.48999999982</v>
      </c>
      <c r="K10468" s="3" t="str" cm="1">
        <f t="array" ref="K10468">_xlfn.LET(_xlpm.d,UPPER(TRIM(CLEAN(SUBSTITUTE(F10468,CHAR(160),"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69" spans="2:11" hidden="1" x14ac:dyDescent="0.25">
      <c r="B10469" s="20">
        <v>45748</v>
      </c>
      <c r="C10469" s="2" t="s">
        <v>1</v>
      </c>
      <c r="D10469" s="2" t="s">
        <v>4426</v>
      </c>
      <c r="E10469" s="2" t="s">
        <v>2305</v>
      </c>
      <c r="F10469" s="2" t="s">
        <v>4397</v>
      </c>
      <c r="G10469" s="5">
        <v>5</v>
      </c>
      <c r="H10469" s="5">
        <v>68.989999999999995</v>
      </c>
      <c r="I10469" s="5">
        <v>344.95</v>
      </c>
      <c r="J10469" s="5">
        <v>198284.43999999983</v>
      </c>
      <c r="K10469" s="3" t="str" cm="1">
        <f t="array" ref="K10469">_xlfn.LET(_xlpm.d,UPPER(TRIM(CLEAN(SUBSTITUTE(F10469,CHAR(160),"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70" spans="2:11" hidden="1" x14ac:dyDescent="0.25">
      <c r="B10470" s="20">
        <v>45748</v>
      </c>
      <c r="C10470" s="2" t="s">
        <v>1</v>
      </c>
      <c r="D10470" s="2" t="s">
        <v>2763</v>
      </c>
      <c r="E10470" s="2" t="s">
        <v>263</v>
      </c>
      <c r="F10470" s="2" t="s">
        <v>4397</v>
      </c>
      <c r="G10470" s="5">
        <v>10</v>
      </c>
      <c r="H10470" s="5">
        <v>68.989999999999995</v>
      </c>
      <c r="I10470" s="5">
        <v>689.9</v>
      </c>
      <c r="J10470" s="5">
        <v>198974.33999999982</v>
      </c>
      <c r="K10470" s="3" t="str" cm="1">
        <f t="array" ref="K10470">_xlfn.LET(_xlpm.d,UPPER(TRIM(CLEAN(SUBSTITUTE(F10470,CHAR(160),"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71" spans="2:11" hidden="1" x14ac:dyDescent="0.25">
      <c r="B10471" s="20">
        <v>45749</v>
      </c>
      <c r="C10471" s="2" t="s">
        <v>1</v>
      </c>
      <c r="D10471" s="2" t="s">
        <v>2764</v>
      </c>
      <c r="E10471" s="2" t="s">
        <v>730</v>
      </c>
      <c r="F10471" s="2" t="s">
        <v>4397</v>
      </c>
      <c r="G10471" s="5">
        <v>11</v>
      </c>
      <c r="H10471" s="5">
        <v>68.989999999999995</v>
      </c>
      <c r="I10471" s="5">
        <v>758.89</v>
      </c>
      <c r="J10471" s="5">
        <v>199733.22999999984</v>
      </c>
      <c r="K10471" s="3" t="str" cm="1">
        <f t="array" ref="K10471">_xlfn.LET(_xlpm.d,UPPER(TRIM(CLEAN(SUBSTITUTE(F10471,CHAR(160),"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72" spans="2:11" hidden="1" x14ac:dyDescent="0.25">
      <c r="B10472" s="20">
        <v>45749</v>
      </c>
      <c r="C10472" s="2" t="s">
        <v>1</v>
      </c>
      <c r="D10472" s="2" t="s">
        <v>1839</v>
      </c>
      <c r="E10472" s="2" t="s">
        <v>16</v>
      </c>
      <c r="F10472" s="2" t="s">
        <v>4397</v>
      </c>
      <c r="G10472" s="5">
        <v>10</v>
      </c>
      <c r="H10472" s="5">
        <v>64.989999999999995</v>
      </c>
      <c r="I10472" s="5">
        <v>649.9</v>
      </c>
      <c r="J10472" s="5">
        <v>200383.12999999983</v>
      </c>
      <c r="K10472" s="3" t="str" cm="1">
        <f t="array" ref="K10472">_xlfn.LET(_xlpm.d,UPPER(TRIM(CLEAN(SUBSTITUTE(F10472,CHAR(160),"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73" spans="2:11" hidden="1" x14ac:dyDescent="0.25">
      <c r="B10473" s="20">
        <v>45749</v>
      </c>
      <c r="C10473" s="2" t="s">
        <v>1</v>
      </c>
      <c r="D10473" s="2" t="s">
        <v>4427</v>
      </c>
      <c r="E10473" s="2" t="s">
        <v>1701</v>
      </c>
      <c r="F10473" s="2" t="s">
        <v>4397</v>
      </c>
      <c r="G10473" s="5">
        <v>8</v>
      </c>
      <c r="H10473" s="5">
        <v>68.989999999999995</v>
      </c>
      <c r="I10473" s="5">
        <v>551.91999999999996</v>
      </c>
      <c r="J10473" s="5">
        <v>200935.04999999984</v>
      </c>
      <c r="K10473" s="3" t="str" cm="1">
        <f t="array" ref="K10473">_xlfn.LET(_xlpm.d,UPPER(TRIM(CLEAN(SUBSTITUTE(F10473,CHAR(160),"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74" spans="2:11" hidden="1" x14ac:dyDescent="0.25">
      <c r="B10474" s="20">
        <v>45749</v>
      </c>
      <c r="C10474" s="2" t="s">
        <v>1</v>
      </c>
      <c r="D10474" s="2" t="s">
        <v>4428</v>
      </c>
      <c r="E10474" s="2" t="s">
        <v>170</v>
      </c>
      <c r="F10474" s="2" t="s">
        <v>4397</v>
      </c>
      <c r="G10474" s="5">
        <v>10</v>
      </c>
      <c r="H10474" s="5">
        <v>64.989999999999995</v>
      </c>
      <c r="I10474" s="5">
        <v>649.9</v>
      </c>
      <c r="J10474" s="5">
        <v>201584.94999999984</v>
      </c>
      <c r="K10474" s="3" t="str" cm="1">
        <f t="array" ref="K10474">_xlfn.LET(_xlpm.d,UPPER(TRIM(CLEAN(SUBSTITUTE(F10474,CHAR(160),"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75" spans="2:11" hidden="1" x14ac:dyDescent="0.25">
      <c r="B10475" s="20">
        <v>45749</v>
      </c>
      <c r="C10475" s="2" t="s">
        <v>1</v>
      </c>
      <c r="D10475" s="2" t="s">
        <v>4429</v>
      </c>
      <c r="E10475" s="2" t="s">
        <v>2447</v>
      </c>
      <c r="F10475" s="2" t="s">
        <v>4397</v>
      </c>
      <c r="G10475" s="5">
        <v>10</v>
      </c>
      <c r="H10475" s="5">
        <v>64.989999999999995</v>
      </c>
      <c r="I10475" s="5">
        <v>649.9</v>
      </c>
      <c r="J10475" s="5">
        <v>202234.84999999983</v>
      </c>
      <c r="K10475" s="3" t="str" cm="1">
        <f t="array" ref="K10475">_xlfn.LET(_xlpm.d,UPPER(TRIM(CLEAN(SUBSTITUTE(F10475,CHAR(160),"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76" spans="2:11" hidden="1" x14ac:dyDescent="0.25">
      <c r="B10476" s="20">
        <v>45749</v>
      </c>
      <c r="C10476" s="2" t="s">
        <v>1</v>
      </c>
      <c r="D10476" s="2" t="s">
        <v>2767</v>
      </c>
      <c r="E10476" s="2" t="s">
        <v>1726</v>
      </c>
      <c r="F10476" s="2" t="s">
        <v>4397</v>
      </c>
      <c r="G10476" s="5">
        <v>10</v>
      </c>
      <c r="H10476" s="5">
        <v>64.989999999999995</v>
      </c>
      <c r="I10476" s="5">
        <v>649.9</v>
      </c>
      <c r="J10476" s="5">
        <v>202884.74999999983</v>
      </c>
      <c r="K10476" s="3" t="str" cm="1">
        <f t="array" ref="K10476">_xlfn.LET(_xlpm.d,UPPER(TRIM(CLEAN(SUBSTITUTE(F10476,CHAR(160),"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77" spans="2:11" hidden="1" x14ac:dyDescent="0.25">
      <c r="B10477" s="20">
        <v>45749</v>
      </c>
      <c r="C10477" s="2" t="s">
        <v>1</v>
      </c>
      <c r="D10477" s="2" t="s">
        <v>2768</v>
      </c>
      <c r="E10477" s="2" t="s">
        <v>197</v>
      </c>
      <c r="F10477" s="2" t="s">
        <v>4397</v>
      </c>
      <c r="G10477" s="5">
        <v>9</v>
      </c>
      <c r="H10477" s="5">
        <v>68.989999999999995</v>
      </c>
      <c r="I10477" s="5">
        <v>620.91</v>
      </c>
      <c r="J10477" s="5">
        <v>203505.65999999983</v>
      </c>
      <c r="K10477" s="3" t="str" cm="1">
        <f t="array" ref="K10477">_xlfn.LET(_xlpm.d,UPPER(TRIM(CLEAN(SUBSTITUTE(F10477,CHAR(160),"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78" spans="2:11" hidden="1" x14ac:dyDescent="0.25">
      <c r="B10478" s="20">
        <v>45749</v>
      </c>
      <c r="C10478" s="2" t="s">
        <v>1</v>
      </c>
      <c r="D10478" s="2" t="s">
        <v>1840</v>
      </c>
      <c r="E10478" s="2" t="s">
        <v>224</v>
      </c>
      <c r="F10478" s="2" t="s">
        <v>4397</v>
      </c>
      <c r="G10478" s="5">
        <v>23</v>
      </c>
      <c r="H10478" s="5">
        <v>68.989999999999995</v>
      </c>
      <c r="I10478" s="5">
        <v>1586.77</v>
      </c>
      <c r="J10478" s="5">
        <v>205092.42999999982</v>
      </c>
      <c r="K10478" s="3" t="str" cm="1">
        <f t="array" ref="K10478">_xlfn.LET(_xlpm.d,UPPER(TRIM(CLEAN(SUBSTITUTE(F10478,CHAR(160),"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79" spans="2:11" hidden="1" x14ac:dyDescent="0.25">
      <c r="B10479" s="20">
        <v>45750</v>
      </c>
      <c r="C10479" s="2" t="s">
        <v>1</v>
      </c>
      <c r="D10479" s="2" t="s">
        <v>958</v>
      </c>
      <c r="E10479" s="2" t="s">
        <v>168</v>
      </c>
      <c r="F10479" s="2" t="s">
        <v>4397</v>
      </c>
      <c r="G10479" s="5">
        <v>10</v>
      </c>
      <c r="H10479" s="5">
        <v>68.989999999999995</v>
      </c>
      <c r="I10479" s="5">
        <v>689.9</v>
      </c>
      <c r="J10479" s="5">
        <v>205782.32999999981</v>
      </c>
      <c r="K10479" s="3" t="str" cm="1">
        <f t="array" ref="K10479">_xlfn.LET(_xlpm.d,UPPER(TRIM(CLEAN(SUBSTITUTE(F10479,CHAR(160),"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80" spans="2:11" hidden="1" x14ac:dyDescent="0.25">
      <c r="B10480" s="20">
        <v>45750</v>
      </c>
      <c r="C10480" s="2" t="s">
        <v>1</v>
      </c>
      <c r="D10480" s="2" t="s">
        <v>1841</v>
      </c>
      <c r="E10480" s="2" t="s">
        <v>268</v>
      </c>
      <c r="F10480" s="2" t="s">
        <v>4397</v>
      </c>
      <c r="G10480" s="5">
        <v>5</v>
      </c>
      <c r="H10480" s="5">
        <v>68.989999999999995</v>
      </c>
      <c r="I10480" s="5">
        <v>344.95</v>
      </c>
      <c r="J10480" s="5">
        <v>206127.27999999982</v>
      </c>
      <c r="K10480" s="3" t="str" cm="1">
        <f t="array" ref="K10480">_xlfn.LET(_xlpm.d,UPPER(TRIM(CLEAN(SUBSTITUTE(F10480,CHAR(160),"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81" spans="2:11" hidden="1" x14ac:dyDescent="0.25">
      <c r="B10481" s="20">
        <v>45750</v>
      </c>
      <c r="C10481" s="2" t="s">
        <v>1</v>
      </c>
      <c r="D10481" s="2" t="s">
        <v>2769</v>
      </c>
      <c r="E10481" s="2" t="s">
        <v>3</v>
      </c>
      <c r="F10481" s="2" t="s">
        <v>4397</v>
      </c>
      <c r="G10481" s="5">
        <v>2</v>
      </c>
      <c r="H10481" s="5">
        <v>64.989999999999995</v>
      </c>
      <c r="I10481" s="5">
        <v>129.97999999999999</v>
      </c>
      <c r="J10481" s="5">
        <v>206257.25999999983</v>
      </c>
      <c r="K10481" s="3" t="str" cm="1">
        <f t="array" ref="K10481">_xlfn.LET(_xlpm.d,UPPER(TRIM(CLEAN(SUBSTITUTE(F10481,CHAR(160),"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82" spans="2:11" hidden="1" x14ac:dyDescent="0.25">
      <c r="B10482" s="20">
        <v>45750</v>
      </c>
      <c r="C10482" s="2" t="s">
        <v>1</v>
      </c>
      <c r="D10482" s="2" t="s">
        <v>960</v>
      </c>
      <c r="E10482" s="2" t="s">
        <v>160</v>
      </c>
      <c r="F10482" s="2" t="s">
        <v>4397</v>
      </c>
      <c r="G10482" s="5">
        <v>6</v>
      </c>
      <c r="H10482" s="5">
        <v>68.989999999999995</v>
      </c>
      <c r="I10482" s="5">
        <v>413.94</v>
      </c>
      <c r="J10482" s="5">
        <v>206671.19999999984</v>
      </c>
      <c r="K10482" s="3" t="str" cm="1">
        <f t="array" ref="K10482">_xlfn.LET(_xlpm.d,UPPER(TRIM(CLEAN(SUBSTITUTE(F10482,CHAR(160),"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83" spans="2:11" hidden="1" x14ac:dyDescent="0.25">
      <c r="B10483" s="20">
        <v>45750</v>
      </c>
      <c r="C10483" s="2" t="s">
        <v>1</v>
      </c>
      <c r="D10483" s="2" t="s">
        <v>4430</v>
      </c>
      <c r="E10483" s="2" t="s">
        <v>120</v>
      </c>
      <c r="F10483" s="2" t="s">
        <v>4397</v>
      </c>
      <c r="G10483" s="5">
        <v>2</v>
      </c>
      <c r="H10483" s="5">
        <v>64.25</v>
      </c>
      <c r="I10483" s="5">
        <v>128.5</v>
      </c>
      <c r="J10483" s="5">
        <v>206799.69999999984</v>
      </c>
      <c r="K10483" s="3" t="str" cm="1">
        <f t="array" ref="K10483">_xlfn.LET(_xlpm.d,UPPER(TRIM(CLEAN(SUBSTITUTE(F10483,CHAR(160),"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84" spans="2:11" hidden="1" x14ac:dyDescent="0.25">
      <c r="B10484" s="20">
        <v>45751</v>
      </c>
      <c r="C10484" s="2" t="s">
        <v>1</v>
      </c>
      <c r="D10484" s="2" t="s">
        <v>1844</v>
      </c>
      <c r="E10484" s="2" t="s">
        <v>43</v>
      </c>
      <c r="F10484" s="2" t="s">
        <v>4397</v>
      </c>
      <c r="G10484" s="5">
        <v>9</v>
      </c>
      <c r="H10484" s="5">
        <v>64.95</v>
      </c>
      <c r="I10484" s="5">
        <v>584.54999999999995</v>
      </c>
      <c r="J10484" s="5">
        <v>207384.24999999983</v>
      </c>
      <c r="K10484" s="3" t="str" cm="1">
        <f t="array" ref="K10484">_xlfn.LET(_xlpm.d,UPPER(TRIM(CLEAN(SUBSTITUTE(F10484,CHAR(160),"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85" spans="2:11" hidden="1" x14ac:dyDescent="0.25">
      <c r="B10485" s="20">
        <v>45751</v>
      </c>
      <c r="C10485" s="2" t="s">
        <v>1</v>
      </c>
      <c r="D10485" s="2" t="s">
        <v>4431</v>
      </c>
      <c r="E10485" s="2" t="s">
        <v>2658</v>
      </c>
      <c r="F10485" s="2" t="s">
        <v>4397</v>
      </c>
      <c r="G10485" s="5">
        <v>15</v>
      </c>
      <c r="H10485" s="5">
        <v>70.5</v>
      </c>
      <c r="I10485" s="5">
        <v>1057.5</v>
      </c>
      <c r="J10485" s="5">
        <v>208441.74999999983</v>
      </c>
      <c r="K10485" s="3" t="str" cm="1">
        <f t="array" ref="K10485">_xlfn.LET(_xlpm.d,UPPER(TRIM(CLEAN(SUBSTITUTE(F10485,CHAR(160),"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86" spans="2:11" hidden="1" x14ac:dyDescent="0.25">
      <c r="B10486" s="20">
        <v>45751</v>
      </c>
      <c r="C10486" s="2" t="s">
        <v>1</v>
      </c>
      <c r="D10486" s="2" t="s">
        <v>511</v>
      </c>
      <c r="E10486" s="2" t="s">
        <v>241</v>
      </c>
      <c r="F10486" s="2" t="s">
        <v>4397</v>
      </c>
      <c r="G10486" s="5">
        <v>12</v>
      </c>
      <c r="H10486" s="5">
        <v>68.989999999999995</v>
      </c>
      <c r="I10486" s="5">
        <v>827.88</v>
      </c>
      <c r="J10486" s="5">
        <v>209269.62999999983</v>
      </c>
      <c r="K10486" s="3" t="str" cm="1">
        <f t="array" ref="K10486">_xlfn.LET(_xlpm.d,UPPER(TRIM(CLEAN(SUBSTITUTE(F10486,CHAR(160),"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87" spans="2:11" hidden="1" x14ac:dyDescent="0.25">
      <c r="B10487" s="20">
        <v>45751</v>
      </c>
      <c r="C10487" s="2" t="s">
        <v>1</v>
      </c>
      <c r="D10487" s="2" t="s">
        <v>1846</v>
      </c>
      <c r="E10487" s="2" t="s">
        <v>288</v>
      </c>
      <c r="F10487" s="2" t="s">
        <v>4397</v>
      </c>
      <c r="G10487" s="5">
        <v>15</v>
      </c>
      <c r="H10487" s="5">
        <v>68.989999999999995</v>
      </c>
      <c r="I10487" s="5">
        <v>1034.8499999999999</v>
      </c>
      <c r="J10487" s="5">
        <v>210304.47999999984</v>
      </c>
      <c r="K10487" s="3" t="str" cm="1">
        <f t="array" ref="K10487">_xlfn.LET(_xlpm.d,UPPER(TRIM(CLEAN(SUBSTITUTE(F10487,CHAR(160),"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88" spans="2:11" hidden="1" x14ac:dyDescent="0.25">
      <c r="B10488" s="20">
        <v>45754</v>
      </c>
      <c r="C10488" s="2" t="s">
        <v>1</v>
      </c>
      <c r="D10488" s="2" t="s">
        <v>1848</v>
      </c>
      <c r="E10488" s="2" t="s">
        <v>254</v>
      </c>
      <c r="F10488" s="2" t="s">
        <v>4397</v>
      </c>
      <c r="G10488" s="5">
        <v>10</v>
      </c>
      <c r="H10488" s="5">
        <v>68.989999999999995</v>
      </c>
      <c r="I10488" s="5">
        <v>689.9</v>
      </c>
      <c r="J10488" s="5">
        <v>210994.37999999983</v>
      </c>
      <c r="K10488" s="3" t="str" cm="1">
        <f t="array" ref="K10488">_xlfn.LET(_xlpm.d,UPPER(TRIM(CLEAN(SUBSTITUTE(F10488,CHAR(160),"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89" spans="2:11" hidden="1" x14ac:dyDescent="0.25">
      <c r="B10489" s="20">
        <v>45756</v>
      </c>
      <c r="C10489" s="2" t="s">
        <v>1</v>
      </c>
      <c r="D10489" s="2" t="s">
        <v>2777</v>
      </c>
      <c r="E10489" s="2" t="s">
        <v>145</v>
      </c>
      <c r="F10489" s="2" t="s">
        <v>4397</v>
      </c>
      <c r="G10489" s="5">
        <v>7</v>
      </c>
      <c r="H10489" s="5">
        <v>68.989999999999995</v>
      </c>
      <c r="I10489" s="5">
        <v>482.93</v>
      </c>
      <c r="J10489" s="5">
        <v>211477.30999999982</v>
      </c>
      <c r="K10489" s="3" t="str" cm="1">
        <f t="array" ref="K10489">_xlfn.LET(_xlpm.d,UPPER(TRIM(CLEAN(SUBSTITUTE(F10489,CHAR(160),"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90" spans="2:11" hidden="1" x14ac:dyDescent="0.25">
      <c r="B10490" s="20">
        <v>45756</v>
      </c>
      <c r="C10490" s="2" t="s">
        <v>1</v>
      </c>
      <c r="D10490" s="2" t="s">
        <v>3982</v>
      </c>
      <c r="E10490" s="2" t="s">
        <v>544</v>
      </c>
      <c r="F10490" s="2" t="s">
        <v>4397</v>
      </c>
      <c r="G10490" s="5">
        <v>15</v>
      </c>
      <c r="H10490" s="5">
        <v>68.989999999999995</v>
      </c>
      <c r="I10490" s="5">
        <v>1034.8499999999999</v>
      </c>
      <c r="J10490" s="5">
        <v>212512.15999999983</v>
      </c>
      <c r="K10490" s="3" t="str" cm="1">
        <f t="array" ref="K10490">_xlfn.LET(_xlpm.d,UPPER(TRIM(CLEAN(SUBSTITUTE(F10490,CHAR(160),"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91" spans="2:11" hidden="1" x14ac:dyDescent="0.25">
      <c r="B10491" s="20">
        <v>45756</v>
      </c>
      <c r="C10491" s="2" t="s">
        <v>1</v>
      </c>
      <c r="D10491" s="2" t="s">
        <v>4432</v>
      </c>
      <c r="E10491" s="2" t="s">
        <v>1701</v>
      </c>
      <c r="F10491" s="2" t="s">
        <v>4397</v>
      </c>
      <c r="G10491" s="5">
        <v>8</v>
      </c>
      <c r="H10491" s="5">
        <v>68.989999999999995</v>
      </c>
      <c r="I10491" s="5">
        <v>551.91999999999996</v>
      </c>
      <c r="J10491" s="5">
        <v>213064.07999999984</v>
      </c>
      <c r="K10491" s="3" t="str" cm="1">
        <f t="array" ref="K10491">_xlfn.LET(_xlpm.d,UPPER(TRIM(CLEAN(SUBSTITUTE(F10491,CHAR(160),"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92" spans="2:11" hidden="1" x14ac:dyDescent="0.25">
      <c r="B10492" s="20">
        <v>45756</v>
      </c>
      <c r="C10492" s="2" t="s">
        <v>1</v>
      </c>
      <c r="D10492" s="2" t="s">
        <v>2778</v>
      </c>
      <c r="E10492" s="2" t="s">
        <v>491</v>
      </c>
      <c r="F10492" s="2" t="s">
        <v>4397</v>
      </c>
      <c r="G10492" s="5">
        <v>18</v>
      </c>
      <c r="H10492" s="5">
        <v>68.989999999999995</v>
      </c>
      <c r="I10492" s="5">
        <v>1241.82</v>
      </c>
      <c r="J10492" s="5">
        <v>214305.89999999985</v>
      </c>
      <c r="K10492" s="3" t="str" cm="1">
        <f t="array" ref="K10492">_xlfn.LET(_xlpm.d,UPPER(TRIM(CLEAN(SUBSTITUTE(F10492,CHAR(160),"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93" spans="2:11" hidden="1" x14ac:dyDescent="0.25">
      <c r="B10493" s="20">
        <v>45756</v>
      </c>
      <c r="C10493" s="2" t="s">
        <v>1</v>
      </c>
      <c r="D10493" s="2" t="s">
        <v>967</v>
      </c>
      <c r="E10493" s="2" t="s">
        <v>874</v>
      </c>
      <c r="F10493" s="2" t="s">
        <v>4397</v>
      </c>
      <c r="G10493" s="5">
        <v>20</v>
      </c>
      <c r="H10493" s="5">
        <v>48.6</v>
      </c>
      <c r="I10493" s="5">
        <v>972</v>
      </c>
      <c r="J10493" s="5">
        <v>215277.89999999985</v>
      </c>
      <c r="K10493" s="3" t="str" cm="1">
        <f t="array" ref="K10493">_xlfn.LET(_xlpm.d,UPPER(TRIM(CLEAN(SUBSTITUTE(F10493,CHAR(160),"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94" spans="2:11" hidden="1" x14ac:dyDescent="0.25">
      <c r="B10494" s="20">
        <v>45757</v>
      </c>
      <c r="C10494" s="2" t="s">
        <v>1</v>
      </c>
      <c r="D10494" s="2" t="s">
        <v>2779</v>
      </c>
      <c r="E10494" s="2" t="s">
        <v>1765</v>
      </c>
      <c r="F10494" s="2" t="s">
        <v>4397</v>
      </c>
      <c r="G10494" s="5">
        <v>35</v>
      </c>
      <c r="H10494" s="5">
        <v>68.989999999999995</v>
      </c>
      <c r="I10494" s="5">
        <v>2414.65</v>
      </c>
      <c r="J10494" s="5">
        <v>217692.54999999984</v>
      </c>
      <c r="K10494" s="3" t="str" cm="1">
        <f t="array" ref="K10494">_xlfn.LET(_xlpm.d,UPPER(TRIM(CLEAN(SUBSTITUTE(F10494,CHAR(160),"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95" spans="2:11" hidden="1" x14ac:dyDescent="0.25">
      <c r="B10495" s="20">
        <v>45757</v>
      </c>
      <c r="C10495" s="2" t="s">
        <v>1</v>
      </c>
      <c r="D10495" s="2" t="s">
        <v>2780</v>
      </c>
      <c r="E10495" s="2" t="s">
        <v>246</v>
      </c>
      <c r="F10495" s="2" t="s">
        <v>4397</v>
      </c>
      <c r="G10495" s="5">
        <v>5</v>
      </c>
      <c r="H10495" s="5">
        <v>68.989999999999995</v>
      </c>
      <c r="I10495" s="5">
        <v>344.95</v>
      </c>
      <c r="J10495" s="5">
        <v>218037.49999999985</v>
      </c>
      <c r="K10495" s="3" t="str" cm="1">
        <f t="array" ref="K10495">_xlfn.LET(_xlpm.d,UPPER(TRIM(CLEAN(SUBSTITUTE(F10495,CHAR(160),"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96" spans="2:11" hidden="1" x14ac:dyDescent="0.25">
      <c r="B10496" s="20">
        <v>45758</v>
      </c>
      <c r="C10496" s="2" t="s">
        <v>1</v>
      </c>
      <c r="D10496" s="2" t="s">
        <v>2781</v>
      </c>
      <c r="E10496" s="2" t="s">
        <v>186</v>
      </c>
      <c r="F10496" s="2" t="s">
        <v>4397</v>
      </c>
      <c r="G10496" s="5">
        <v>5</v>
      </c>
      <c r="H10496" s="5">
        <v>68.989999999999995</v>
      </c>
      <c r="I10496" s="5">
        <v>344.95</v>
      </c>
      <c r="J10496" s="5">
        <v>218382.44999999987</v>
      </c>
      <c r="K10496" s="3" t="str" cm="1">
        <f t="array" ref="K10496">_xlfn.LET(_xlpm.d,UPPER(TRIM(CLEAN(SUBSTITUTE(F10496,CHAR(160),"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97" spans="2:11" hidden="1" x14ac:dyDescent="0.25">
      <c r="B10497" s="20">
        <v>45758</v>
      </c>
      <c r="C10497" s="2" t="s">
        <v>1</v>
      </c>
      <c r="D10497" s="2" t="s">
        <v>2782</v>
      </c>
      <c r="E10497" s="2" t="s">
        <v>78</v>
      </c>
      <c r="F10497" s="2" t="s">
        <v>4397</v>
      </c>
      <c r="G10497" s="5">
        <v>5</v>
      </c>
      <c r="H10497" s="5">
        <v>68.989999999999995</v>
      </c>
      <c r="I10497" s="5">
        <v>344.95</v>
      </c>
      <c r="J10497" s="5">
        <v>218727.39999999988</v>
      </c>
      <c r="K10497" s="3" t="str" cm="1">
        <f t="array" ref="K10497">_xlfn.LET(_xlpm.d,UPPER(TRIM(CLEAN(SUBSTITUTE(F10497,CHAR(160),"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98" spans="2:11" hidden="1" x14ac:dyDescent="0.25">
      <c r="B10498" s="20">
        <v>45758</v>
      </c>
      <c r="C10498" s="2" t="s">
        <v>1</v>
      </c>
      <c r="D10498" s="2" t="s">
        <v>1854</v>
      </c>
      <c r="E10498" s="2" t="s">
        <v>195</v>
      </c>
      <c r="F10498" s="2" t="s">
        <v>4397</v>
      </c>
      <c r="G10498" s="5">
        <v>15</v>
      </c>
      <c r="H10498" s="5">
        <v>68.989999999999995</v>
      </c>
      <c r="I10498" s="5">
        <v>1034.8499999999999</v>
      </c>
      <c r="J10498" s="5">
        <v>219762.24999999988</v>
      </c>
      <c r="K10498" s="3" t="str" cm="1">
        <f t="array" ref="K10498">_xlfn.LET(_xlpm.d,UPPER(TRIM(CLEAN(SUBSTITUTE(F10498,CHAR(160),"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499" spans="2:11" hidden="1" x14ac:dyDescent="0.25">
      <c r="B10499" s="20">
        <v>45758</v>
      </c>
      <c r="C10499" s="2" t="s">
        <v>1</v>
      </c>
      <c r="D10499" s="2" t="s">
        <v>513</v>
      </c>
      <c r="E10499" s="2" t="s">
        <v>243</v>
      </c>
      <c r="F10499" s="2" t="s">
        <v>4397</v>
      </c>
      <c r="G10499" s="5">
        <v>5</v>
      </c>
      <c r="H10499" s="5">
        <v>68.989999999999995</v>
      </c>
      <c r="I10499" s="5">
        <v>344.95</v>
      </c>
      <c r="J10499" s="5">
        <v>220107.1999999999</v>
      </c>
      <c r="K10499" s="3" t="str" cm="1">
        <f t="array" ref="K10499">_xlfn.LET(_xlpm.d,UPPER(TRIM(CLEAN(SUBSTITUTE(F10499,CHAR(160),"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00" spans="2:11" hidden="1" x14ac:dyDescent="0.25">
      <c r="B10500" s="20">
        <v>45758</v>
      </c>
      <c r="C10500" s="2" t="s">
        <v>1</v>
      </c>
      <c r="D10500" s="2" t="s">
        <v>969</v>
      </c>
      <c r="E10500" s="2" t="s">
        <v>120</v>
      </c>
      <c r="F10500" s="2" t="s">
        <v>4397</v>
      </c>
      <c r="G10500" s="5">
        <v>2</v>
      </c>
      <c r="H10500" s="5">
        <v>64.25</v>
      </c>
      <c r="I10500" s="5">
        <v>128.5</v>
      </c>
      <c r="J10500" s="5">
        <v>220235.6999999999</v>
      </c>
      <c r="K10500" s="3" t="str" cm="1">
        <f t="array" ref="K10500">_xlfn.LET(_xlpm.d,UPPER(TRIM(CLEAN(SUBSTITUTE(F10500,CHAR(160),"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01" spans="2:11" hidden="1" x14ac:dyDescent="0.25">
      <c r="B10501" s="20">
        <v>45761</v>
      </c>
      <c r="C10501" s="2" t="s">
        <v>1</v>
      </c>
      <c r="D10501" s="2" t="s">
        <v>2790</v>
      </c>
      <c r="E10501" s="2" t="s">
        <v>170</v>
      </c>
      <c r="F10501" s="2" t="s">
        <v>4397</v>
      </c>
      <c r="G10501" s="5">
        <v>2</v>
      </c>
      <c r="H10501" s="5">
        <v>64.989999999999995</v>
      </c>
      <c r="I10501" s="5">
        <v>129.97999999999999</v>
      </c>
      <c r="J10501" s="5">
        <v>220365.67999999991</v>
      </c>
      <c r="K10501" s="3" t="str" cm="1">
        <f t="array" ref="K10501">_xlfn.LET(_xlpm.d,UPPER(TRIM(CLEAN(SUBSTITUTE(F10501,CHAR(160),"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02" spans="2:11" hidden="1" x14ac:dyDescent="0.25">
      <c r="B10502" s="20">
        <v>45761</v>
      </c>
      <c r="C10502" s="2" t="s">
        <v>1</v>
      </c>
      <c r="D10502" s="2" t="s">
        <v>2792</v>
      </c>
      <c r="E10502" s="2" t="s">
        <v>254</v>
      </c>
      <c r="F10502" s="2" t="s">
        <v>4397</v>
      </c>
      <c r="G10502" s="5">
        <v>5</v>
      </c>
      <c r="H10502" s="5">
        <v>68.989999999999995</v>
      </c>
      <c r="I10502" s="5">
        <v>344.95</v>
      </c>
      <c r="J10502" s="5">
        <v>220710.62999999992</v>
      </c>
      <c r="K10502" s="3" t="str" cm="1">
        <f t="array" ref="K10502">_xlfn.LET(_xlpm.d,UPPER(TRIM(CLEAN(SUBSTITUTE(F10502,CHAR(160),"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03" spans="2:11" hidden="1" x14ac:dyDescent="0.25">
      <c r="B10503" s="20">
        <v>45761</v>
      </c>
      <c r="C10503" s="2" t="s">
        <v>1</v>
      </c>
      <c r="D10503" s="2" t="s">
        <v>2793</v>
      </c>
      <c r="E10503" s="2" t="s">
        <v>224</v>
      </c>
      <c r="F10503" s="2" t="s">
        <v>4397</v>
      </c>
      <c r="G10503" s="5">
        <v>3</v>
      </c>
      <c r="H10503" s="5">
        <v>68.989999999999995</v>
      </c>
      <c r="I10503" s="5">
        <v>206.97</v>
      </c>
      <c r="J10503" s="5">
        <v>220917.59999999992</v>
      </c>
      <c r="K10503" s="3" t="str" cm="1">
        <f t="array" ref="K10503">_xlfn.LET(_xlpm.d,UPPER(TRIM(CLEAN(SUBSTITUTE(F10503,CHAR(160),"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04" spans="2:11" hidden="1" x14ac:dyDescent="0.25">
      <c r="B10504" s="20">
        <v>45762</v>
      </c>
      <c r="C10504" s="2" t="s">
        <v>1</v>
      </c>
      <c r="D10504" s="2" t="s">
        <v>1856</v>
      </c>
      <c r="E10504" s="2" t="s">
        <v>78</v>
      </c>
      <c r="F10504" s="2" t="s">
        <v>4397</v>
      </c>
      <c r="G10504" s="5">
        <v>4</v>
      </c>
      <c r="H10504" s="5">
        <v>68.989999999999995</v>
      </c>
      <c r="I10504" s="5">
        <v>275.95999999999998</v>
      </c>
      <c r="J10504" s="5">
        <v>221193.55999999991</v>
      </c>
      <c r="K10504" s="3" t="str" cm="1">
        <f t="array" ref="K10504">_xlfn.LET(_xlpm.d,UPPER(TRIM(CLEAN(SUBSTITUTE(F10504,CHAR(160),"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05" spans="2:11" hidden="1" x14ac:dyDescent="0.25">
      <c r="B10505" s="20">
        <v>45762</v>
      </c>
      <c r="C10505" s="2" t="s">
        <v>1</v>
      </c>
      <c r="D10505" s="2" t="s">
        <v>1857</v>
      </c>
      <c r="E10505" s="2" t="s">
        <v>232</v>
      </c>
      <c r="F10505" s="2" t="s">
        <v>4397</v>
      </c>
      <c r="G10505" s="5">
        <v>6</v>
      </c>
      <c r="H10505" s="5">
        <v>68.989999999999995</v>
      </c>
      <c r="I10505" s="5">
        <v>413.94</v>
      </c>
      <c r="J10505" s="5">
        <v>221607.49999999991</v>
      </c>
      <c r="K10505" s="3" t="str" cm="1">
        <f t="array" ref="K10505">_xlfn.LET(_xlpm.d,UPPER(TRIM(CLEAN(SUBSTITUTE(F10505,CHAR(160),"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06" spans="2:11" hidden="1" x14ac:dyDescent="0.25">
      <c r="B10506" s="20">
        <v>45762</v>
      </c>
      <c r="C10506" s="2" t="s">
        <v>1</v>
      </c>
      <c r="D10506" s="2" t="s">
        <v>974</v>
      </c>
      <c r="E10506" s="2" t="s">
        <v>234</v>
      </c>
      <c r="F10506" s="2" t="s">
        <v>4397</v>
      </c>
      <c r="G10506" s="5">
        <v>10</v>
      </c>
      <c r="H10506" s="5">
        <v>68.989999999999995</v>
      </c>
      <c r="I10506" s="5">
        <v>689.9</v>
      </c>
      <c r="J10506" s="5">
        <v>222297.39999999991</v>
      </c>
      <c r="K10506" s="3" t="str" cm="1">
        <f t="array" ref="K10506">_xlfn.LET(_xlpm.d,UPPER(TRIM(CLEAN(SUBSTITUTE(F10506,CHAR(160),"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07" spans="2:11" hidden="1" x14ac:dyDescent="0.25">
      <c r="B10507" s="20">
        <v>45762</v>
      </c>
      <c r="C10507" s="2" t="s">
        <v>1</v>
      </c>
      <c r="D10507" s="2" t="s">
        <v>1860</v>
      </c>
      <c r="E10507" s="2" t="s">
        <v>61</v>
      </c>
      <c r="F10507" s="2" t="s">
        <v>4397</v>
      </c>
      <c r="G10507" s="5">
        <v>8</v>
      </c>
      <c r="H10507" s="5">
        <v>64.989999999999995</v>
      </c>
      <c r="I10507" s="5">
        <v>519.91999999999996</v>
      </c>
      <c r="J10507" s="5">
        <v>222817.31999999992</v>
      </c>
      <c r="K10507" s="3" t="str" cm="1">
        <f t="array" ref="K10507">_xlfn.LET(_xlpm.d,UPPER(TRIM(CLEAN(SUBSTITUTE(F10507,CHAR(160),"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08" spans="2:11" hidden="1" x14ac:dyDescent="0.25">
      <c r="B10508" s="20">
        <v>45762</v>
      </c>
      <c r="C10508" s="2" t="s">
        <v>1</v>
      </c>
      <c r="D10508" s="2" t="s">
        <v>4433</v>
      </c>
      <c r="E10508" s="2" t="s">
        <v>796</v>
      </c>
      <c r="F10508" s="2" t="s">
        <v>4397</v>
      </c>
      <c r="G10508" s="5">
        <v>8</v>
      </c>
      <c r="H10508" s="5">
        <v>64.989999999999995</v>
      </c>
      <c r="I10508" s="5">
        <v>519.91999999999996</v>
      </c>
      <c r="J10508" s="5">
        <v>223337.23999999993</v>
      </c>
      <c r="K10508" s="3" t="str" cm="1">
        <f t="array" ref="K10508">_xlfn.LET(_xlpm.d,UPPER(TRIM(CLEAN(SUBSTITUTE(F10508,CHAR(160),"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09" spans="2:11" hidden="1" x14ac:dyDescent="0.25">
      <c r="B10509" s="20">
        <v>45763</v>
      </c>
      <c r="C10509" s="2" t="s">
        <v>1</v>
      </c>
      <c r="D10509" s="2" t="s">
        <v>46</v>
      </c>
      <c r="E10509" s="2" t="s">
        <v>16</v>
      </c>
      <c r="F10509" s="2" t="s">
        <v>4397</v>
      </c>
      <c r="G10509" s="5">
        <v>20</v>
      </c>
      <c r="H10509" s="5">
        <v>64.989999999999995</v>
      </c>
      <c r="I10509" s="5">
        <v>1299.8</v>
      </c>
      <c r="J10509" s="5">
        <v>224637.03999999992</v>
      </c>
      <c r="K10509" s="3" t="str" cm="1">
        <f t="array" ref="K10509">_xlfn.LET(_xlpm.d,UPPER(TRIM(CLEAN(SUBSTITUTE(F10509,CHAR(160),"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10" spans="2:11" hidden="1" x14ac:dyDescent="0.25">
      <c r="B10510" s="20">
        <v>45763</v>
      </c>
      <c r="C10510" s="2" t="s">
        <v>1</v>
      </c>
      <c r="D10510" s="2" t="s">
        <v>975</v>
      </c>
      <c r="E10510" s="2" t="s">
        <v>149</v>
      </c>
      <c r="F10510" s="2" t="s">
        <v>4397</v>
      </c>
      <c r="G10510" s="5">
        <v>15</v>
      </c>
      <c r="H10510" s="5">
        <v>68.989999999999995</v>
      </c>
      <c r="I10510" s="5">
        <v>1034.8499999999999</v>
      </c>
      <c r="J10510" s="5">
        <v>225671.88999999993</v>
      </c>
      <c r="K10510" s="3" t="str" cm="1">
        <f t="array" ref="K10510">_xlfn.LET(_xlpm.d,UPPER(TRIM(CLEAN(SUBSTITUTE(F10510,CHAR(160),"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11" spans="2:11" hidden="1" x14ac:dyDescent="0.25">
      <c r="B10511" s="20">
        <v>45763</v>
      </c>
      <c r="C10511" s="2" t="s">
        <v>1</v>
      </c>
      <c r="D10511" s="2" t="s">
        <v>976</v>
      </c>
      <c r="E10511" s="2" t="s">
        <v>286</v>
      </c>
      <c r="F10511" s="2" t="s">
        <v>4397</v>
      </c>
      <c r="G10511" s="5">
        <v>6</v>
      </c>
      <c r="H10511" s="5">
        <v>68.989999999999995</v>
      </c>
      <c r="I10511" s="5">
        <v>413.94</v>
      </c>
      <c r="J10511" s="5">
        <v>226085.82999999993</v>
      </c>
      <c r="K10511" s="3" t="str" cm="1">
        <f t="array" ref="K10511">_xlfn.LET(_xlpm.d,UPPER(TRIM(CLEAN(SUBSTITUTE(F10511,CHAR(160),"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12" spans="2:11" hidden="1" x14ac:dyDescent="0.25">
      <c r="B10512" s="20">
        <v>45763</v>
      </c>
      <c r="C10512" s="2" t="s">
        <v>1</v>
      </c>
      <c r="D10512" s="2" t="s">
        <v>10</v>
      </c>
      <c r="E10512" s="2" t="s">
        <v>3</v>
      </c>
      <c r="F10512" s="2" t="s">
        <v>4397</v>
      </c>
      <c r="G10512" s="5">
        <v>8</v>
      </c>
      <c r="H10512" s="5">
        <v>64.989999999999995</v>
      </c>
      <c r="I10512" s="5">
        <v>519.91999999999996</v>
      </c>
      <c r="J10512" s="5">
        <v>226605.74999999994</v>
      </c>
      <c r="K10512" s="3" t="str" cm="1">
        <f t="array" ref="K10512">_xlfn.LET(_xlpm.d,UPPER(TRIM(CLEAN(SUBSTITUTE(F10512,CHAR(160),"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13" spans="2:11" hidden="1" x14ac:dyDescent="0.25">
      <c r="B10513" s="20">
        <v>45764</v>
      </c>
      <c r="C10513" s="2" t="s">
        <v>1</v>
      </c>
      <c r="D10513" s="2" t="s">
        <v>521</v>
      </c>
      <c r="E10513" s="2" t="s">
        <v>236</v>
      </c>
      <c r="F10513" s="2" t="s">
        <v>4397</v>
      </c>
      <c r="G10513" s="5">
        <v>12</v>
      </c>
      <c r="H10513" s="5">
        <v>68.989999999999995</v>
      </c>
      <c r="I10513" s="5">
        <v>827.88</v>
      </c>
      <c r="J10513" s="5">
        <v>227433.62999999995</v>
      </c>
      <c r="K10513" s="3" t="str" cm="1">
        <f t="array" ref="K10513">_xlfn.LET(_xlpm.d,UPPER(TRIM(CLEAN(SUBSTITUTE(F10513,CHAR(160),"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14" spans="2:11" hidden="1" x14ac:dyDescent="0.25">
      <c r="B10514" s="20">
        <v>45764</v>
      </c>
      <c r="C10514" s="2" t="s">
        <v>1</v>
      </c>
      <c r="D10514" s="2" t="s">
        <v>1863</v>
      </c>
      <c r="E10514" s="2" t="s">
        <v>268</v>
      </c>
      <c r="F10514" s="2" t="s">
        <v>4397</v>
      </c>
      <c r="G10514" s="5">
        <v>6</v>
      </c>
      <c r="H10514" s="5">
        <v>68.989999999999995</v>
      </c>
      <c r="I10514" s="5">
        <v>413.94</v>
      </c>
      <c r="J10514" s="5">
        <v>227847.56999999995</v>
      </c>
      <c r="K10514" s="3" t="str" cm="1">
        <f t="array" ref="K10514">_xlfn.LET(_xlpm.d,UPPER(TRIM(CLEAN(SUBSTITUTE(F10514,CHAR(160),"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15" spans="2:11" hidden="1" x14ac:dyDescent="0.25">
      <c r="B10515" s="20">
        <v>45769</v>
      </c>
      <c r="C10515" s="2" t="s">
        <v>1</v>
      </c>
      <c r="D10515" s="2" t="s">
        <v>2811</v>
      </c>
      <c r="E10515" s="2" t="s">
        <v>248</v>
      </c>
      <c r="F10515" s="2" t="s">
        <v>4397</v>
      </c>
      <c r="G10515" s="5">
        <v>5</v>
      </c>
      <c r="H10515" s="5">
        <v>68.989999999999995</v>
      </c>
      <c r="I10515" s="5">
        <v>344.95</v>
      </c>
      <c r="J10515" s="5">
        <v>228192.51999999996</v>
      </c>
      <c r="K10515" s="3" t="str" cm="1">
        <f t="array" ref="K10515">_xlfn.LET(_xlpm.d,UPPER(TRIM(CLEAN(SUBSTITUTE(F10515,CHAR(160),"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16" spans="2:11" hidden="1" x14ac:dyDescent="0.25">
      <c r="B10516" s="20">
        <v>45769</v>
      </c>
      <c r="C10516" s="2" t="s">
        <v>1</v>
      </c>
      <c r="D10516" s="2" t="s">
        <v>4434</v>
      </c>
      <c r="E10516" s="2" t="s">
        <v>254</v>
      </c>
      <c r="F10516" s="2" t="s">
        <v>4397</v>
      </c>
      <c r="G10516" s="5">
        <v>15</v>
      </c>
      <c r="H10516" s="5">
        <v>68.989999999999995</v>
      </c>
      <c r="I10516" s="5">
        <v>1034.8499999999999</v>
      </c>
      <c r="J10516" s="5">
        <v>229227.36999999997</v>
      </c>
      <c r="K10516" s="3" t="str" cm="1">
        <f t="array" ref="K10516">_xlfn.LET(_xlpm.d,UPPER(TRIM(CLEAN(SUBSTITUTE(F10516,CHAR(160),"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17" spans="2:11" hidden="1" x14ac:dyDescent="0.25">
      <c r="B10517" s="20">
        <v>45770</v>
      </c>
      <c r="C10517" s="2" t="s">
        <v>1</v>
      </c>
      <c r="D10517" s="2" t="s">
        <v>977</v>
      </c>
      <c r="E10517" s="2" t="s">
        <v>186</v>
      </c>
      <c r="F10517" s="2" t="s">
        <v>4397</v>
      </c>
      <c r="G10517" s="5">
        <v>7</v>
      </c>
      <c r="H10517" s="5">
        <v>68.989999999999995</v>
      </c>
      <c r="I10517" s="5">
        <v>482.93</v>
      </c>
      <c r="J10517" s="5">
        <v>229710.29999999996</v>
      </c>
      <c r="K10517" s="3" t="str" cm="1">
        <f t="array" ref="K10517">_xlfn.LET(_xlpm.d,UPPER(TRIM(CLEAN(SUBSTITUTE(F10517,CHAR(160),"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18" spans="2:11" hidden="1" x14ac:dyDescent="0.25">
      <c r="B10518" s="20">
        <v>45770</v>
      </c>
      <c r="C10518" s="2" t="s">
        <v>1</v>
      </c>
      <c r="D10518" s="2" t="s">
        <v>1865</v>
      </c>
      <c r="E10518" s="2" t="s">
        <v>234</v>
      </c>
      <c r="F10518" s="2" t="s">
        <v>4397</v>
      </c>
      <c r="G10518" s="5">
        <v>6</v>
      </c>
      <c r="H10518" s="5">
        <v>68.989999999999995</v>
      </c>
      <c r="I10518" s="5">
        <v>413.94</v>
      </c>
      <c r="J10518" s="5">
        <v>230124.23999999996</v>
      </c>
      <c r="K10518" s="3" t="str" cm="1">
        <f t="array" ref="K10518">_xlfn.LET(_xlpm.d,UPPER(TRIM(CLEAN(SUBSTITUTE(F10518,CHAR(160),"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19" spans="2:11" hidden="1" x14ac:dyDescent="0.25">
      <c r="B10519" s="20">
        <v>45770</v>
      </c>
      <c r="C10519" s="2" t="s">
        <v>1</v>
      </c>
      <c r="D10519" s="2" t="s">
        <v>527</v>
      </c>
      <c r="E10519" s="2" t="s">
        <v>261</v>
      </c>
      <c r="F10519" s="2" t="s">
        <v>4397</v>
      </c>
      <c r="G10519" s="5">
        <v>4</v>
      </c>
      <c r="H10519" s="5">
        <v>68.989999999999995</v>
      </c>
      <c r="I10519" s="5">
        <v>275.95999999999998</v>
      </c>
      <c r="J10519" s="5">
        <v>230400.19999999995</v>
      </c>
      <c r="K10519" s="3" t="str" cm="1">
        <f t="array" ref="K10519">_xlfn.LET(_xlpm.d,UPPER(TRIM(CLEAN(SUBSTITUTE(F10519,CHAR(160),"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20" spans="2:11" hidden="1" x14ac:dyDescent="0.25">
      <c r="B10520" s="20">
        <v>45771</v>
      </c>
      <c r="C10520" s="2" t="s">
        <v>1</v>
      </c>
      <c r="D10520" s="2" t="s">
        <v>528</v>
      </c>
      <c r="E10520" s="2" t="s">
        <v>149</v>
      </c>
      <c r="F10520" s="2" t="s">
        <v>4397</v>
      </c>
      <c r="G10520" s="5">
        <v>10</v>
      </c>
      <c r="H10520" s="5">
        <v>68.989999999999995</v>
      </c>
      <c r="I10520" s="5">
        <v>689.9</v>
      </c>
      <c r="J10520" s="5">
        <v>231090.09999999995</v>
      </c>
      <c r="K10520" s="3" t="str" cm="1">
        <f t="array" ref="K10520">_xlfn.LET(_xlpm.d,UPPER(TRIM(CLEAN(SUBSTITUTE(F10520,CHAR(160),"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21" spans="2:11" hidden="1" x14ac:dyDescent="0.25">
      <c r="B10521" s="20">
        <v>45772</v>
      </c>
      <c r="C10521" s="2" t="s">
        <v>1</v>
      </c>
      <c r="D10521" s="2" t="s">
        <v>2817</v>
      </c>
      <c r="E10521" s="2" t="s">
        <v>259</v>
      </c>
      <c r="F10521" s="2" t="s">
        <v>4397</v>
      </c>
      <c r="G10521" s="5">
        <v>5</v>
      </c>
      <c r="H10521" s="5">
        <v>68.989999999999995</v>
      </c>
      <c r="I10521" s="5">
        <v>344.95</v>
      </c>
      <c r="J10521" s="5">
        <v>231435.04999999996</v>
      </c>
      <c r="K10521" s="3" t="str" cm="1">
        <f t="array" ref="K10521">_xlfn.LET(_xlpm.d,UPPER(TRIM(CLEAN(SUBSTITUTE(F10521,CHAR(160),"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22" spans="2:11" hidden="1" x14ac:dyDescent="0.25">
      <c r="B10522" s="20">
        <v>45772</v>
      </c>
      <c r="C10522" s="2" t="s">
        <v>1</v>
      </c>
      <c r="D10522" s="2" t="s">
        <v>4435</v>
      </c>
      <c r="E10522" s="2" t="s">
        <v>544</v>
      </c>
      <c r="F10522" s="2" t="s">
        <v>4397</v>
      </c>
      <c r="G10522" s="5">
        <v>5</v>
      </c>
      <c r="H10522" s="5">
        <v>68.989999999999995</v>
      </c>
      <c r="I10522" s="5">
        <v>344.95</v>
      </c>
      <c r="J10522" s="5">
        <v>231779.99999999997</v>
      </c>
      <c r="K10522" s="3" t="str" cm="1">
        <f t="array" ref="K10522">_xlfn.LET(_xlpm.d,UPPER(TRIM(CLEAN(SUBSTITUTE(F10522,CHAR(160),"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23" spans="2:11" hidden="1" x14ac:dyDescent="0.25">
      <c r="B10523" s="20">
        <v>45772</v>
      </c>
      <c r="C10523" s="2" t="s">
        <v>1</v>
      </c>
      <c r="D10523" s="2" t="s">
        <v>4435</v>
      </c>
      <c r="E10523" s="2" t="s">
        <v>544</v>
      </c>
      <c r="F10523" s="2" t="s">
        <v>4397</v>
      </c>
      <c r="G10523" s="5">
        <v>10</v>
      </c>
      <c r="H10523" s="5">
        <v>68.989999999999995</v>
      </c>
      <c r="I10523" s="5">
        <v>689.9</v>
      </c>
      <c r="J10523" s="5">
        <v>232469.89999999997</v>
      </c>
      <c r="K10523" s="3" t="str" cm="1">
        <f t="array" ref="K10523">_xlfn.LET(_xlpm.d,UPPER(TRIM(CLEAN(SUBSTITUTE(F10523,CHAR(160),"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24" spans="2:11" hidden="1" x14ac:dyDescent="0.25">
      <c r="B10524" s="20">
        <v>45772</v>
      </c>
      <c r="C10524" s="2" t="s">
        <v>1</v>
      </c>
      <c r="D10524" s="2" t="s">
        <v>763</v>
      </c>
      <c r="E10524" s="2" t="s">
        <v>43</v>
      </c>
      <c r="F10524" s="2" t="s">
        <v>4397</v>
      </c>
      <c r="G10524" s="5">
        <v>6</v>
      </c>
      <c r="H10524" s="5">
        <v>64.95</v>
      </c>
      <c r="I10524" s="5">
        <v>389.7</v>
      </c>
      <c r="J10524" s="5">
        <v>232859.59999999998</v>
      </c>
      <c r="K10524" s="3" t="str" cm="1">
        <f t="array" ref="K10524">_xlfn.LET(_xlpm.d,UPPER(TRIM(CLEAN(SUBSTITUTE(F10524,CHAR(160),"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25" spans="2:11" hidden="1" x14ac:dyDescent="0.25">
      <c r="B10525" s="20">
        <v>45776</v>
      </c>
      <c r="C10525" s="2" t="s">
        <v>1</v>
      </c>
      <c r="D10525" s="2" t="s">
        <v>2820</v>
      </c>
      <c r="E10525" s="2" t="s">
        <v>3</v>
      </c>
      <c r="F10525" s="2" t="s">
        <v>4397</v>
      </c>
      <c r="G10525" s="5">
        <v>6</v>
      </c>
      <c r="H10525" s="5">
        <v>64.989999999999995</v>
      </c>
      <c r="I10525" s="5">
        <v>389.94</v>
      </c>
      <c r="J10525" s="5">
        <v>233249.53999999998</v>
      </c>
      <c r="K10525" s="3" t="str" cm="1">
        <f t="array" ref="K10525">_xlfn.LET(_xlpm.d,UPPER(TRIM(CLEAN(SUBSTITUTE(F10525,CHAR(160),"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26" spans="2:11" hidden="1" x14ac:dyDescent="0.25">
      <c r="B10526" s="20">
        <v>45776</v>
      </c>
      <c r="C10526" s="2" t="s">
        <v>1</v>
      </c>
      <c r="D10526" s="2" t="s">
        <v>4436</v>
      </c>
      <c r="E10526" s="2" t="s">
        <v>254</v>
      </c>
      <c r="F10526" s="2" t="s">
        <v>4397</v>
      </c>
      <c r="G10526" s="5">
        <v>11</v>
      </c>
      <c r="H10526" s="5">
        <v>68.989999999999995</v>
      </c>
      <c r="I10526" s="5">
        <v>758.89</v>
      </c>
      <c r="J10526" s="5">
        <v>234008.43</v>
      </c>
      <c r="K10526" s="3" t="str" cm="1">
        <f t="array" ref="K10526">_xlfn.LET(_xlpm.d,UPPER(TRIM(CLEAN(SUBSTITUTE(F10526,CHAR(160),"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27" spans="2:11" hidden="1" x14ac:dyDescent="0.25">
      <c r="B10527" s="20">
        <v>45777</v>
      </c>
      <c r="C10527" s="2" t="s">
        <v>1</v>
      </c>
      <c r="D10527" s="2" t="s">
        <v>1868</v>
      </c>
      <c r="E10527" s="2" t="s">
        <v>232</v>
      </c>
      <c r="F10527" s="2" t="s">
        <v>4397</v>
      </c>
      <c r="G10527" s="5">
        <v>6</v>
      </c>
      <c r="H10527" s="5">
        <v>68.989999999999995</v>
      </c>
      <c r="I10527" s="5">
        <v>413.94</v>
      </c>
      <c r="J10527" s="5">
        <v>234422.37</v>
      </c>
      <c r="K10527" s="3" t="str" cm="1">
        <f t="array" ref="K10527">_xlfn.LET(_xlpm.d,UPPER(TRIM(CLEAN(SUBSTITUTE(F10527,CHAR(160),"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28" spans="2:11" hidden="1" x14ac:dyDescent="0.25">
      <c r="B10528" s="20">
        <v>45777</v>
      </c>
      <c r="C10528" s="2" t="s">
        <v>1</v>
      </c>
      <c r="D10528" s="2" t="s">
        <v>1869</v>
      </c>
      <c r="E10528" s="2" t="s">
        <v>1634</v>
      </c>
      <c r="F10528" s="2" t="s">
        <v>4397</v>
      </c>
      <c r="G10528" s="5">
        <v>15</v>
      </c>
      <c r="H10528" s="5">
        <v>68.989999999999995</v>
      </c>
      <c r="I10528" s="5">
        <v>1034.8499999999999</v>
      </c>
      <c r="J10528" s="5">
        <v>235457.22</v>
      </c>
      <c r="K10528" s="3" t="str" cm="1">
        <f t="array" ref="K10528">_xlfn.LET(_xlpm.d,UPPER(TRIM(CLEAN(SUBSTITUTE(F10528,CHAR(160),"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29" spans="2:11" hidden="1" x14ac:dyDescent="0.25">
      <c r="B10529" s="20">
        <v>45777</v>
      </c>
      <c r="C10529" s="2" t="s">
        <v>1</v>
      </c>
      <c r="D10529" s="2" t="s">
        <v>3985</v>
      </c>
      <c r="E10529" s="2" t="s">
        <v>835</v>
      </c>
      <c r="F10529" s="2" t="s">
        <v>4397</v>
      </c>
      <c r="G10529" s="5">
        <v>7</v>
      </c>
      <c r="H10529" s="5">
        <v>64.989999999999995</v>
      </c>
      <c r="I10529" s="5">
        <v>454.93</v>
      </c>
      <c r="J10529" s="5">
        <v>235912.15</v>
      </c>
      <c r="K10529" s="3" t="str" cm="1">
        <f t="array" ref="K10529">_xlfn.LET(_xlpm.d,UPPER(TRIM(CLEAN(SUBSTITUTE(F10529,CHAR(160),"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30" spans="2:11" hidden="1" x14ac:dyDescent="0.25">
      <c r="B10530" s="20">
        <v>45777</v>
      </c>
      <c r="C10530" s="2" t="s">
        <v>1</v>
      </c>
      <c r="D10530" s="2" t="s">
        <v>1871</v>
      </c>
      <c r="E10530" s="2" t="s">
        <v>224</v>
      </c>
      <c r="F10530" s="2" t="s">
        <v>4397</v>
      </c>
      <c r="G10530" s="5">
        <v>8</v>
      </c>
      <c r="H10530" s="5">
        <v>68.989999999999995</v>
      </c>
      <c r="I10530" s="5">
        <v>551.91999999999996</v>
      </c>
      <c r="J10530" s="5">
        <v>236464.07</v>
      </c>
      <c r="K10530" s="3" t="str" cm="1">
        <f t="array" ref="K10530">_xlfn.LET(_xlpm.d,UPPER(TRIM(CLEAN(SUBSTITUTE(F10530,CHAR(160),"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31" spans="2:11" hidden="1" x14ac:dyDescent="0.25">
      <c r="B10531" s="20">
        <v>45779</v>
      </c>
      <c r="C10531" s="2" t="s">
        <v>1</v>
      </c>
      <c r="D10531" s="2" t="s">
        <v>4437</v>
      </c>
      <c r="E10531" s="2" t="s">
        <v>241</v>
      </c>
      <c r="F10531" s="2" t="s">
        <v>4397</v>
      </c>
      <c r="G10531" s="5">
        <v>5</v>
      </c>
      <c r="H10531" s="5">
        <v>68.989999999999995</v>
      </c>
      <c r="I10531" s="5">
        <v>344.95</v>
      </c>
      <c r="J10531" s="5">
        <v>236809.02000000002</v>
      </c>
      <c r="K10531" s="3" t="str" cm="1">
        <f t="array" ref="K10531">_xlfn.LET(_xlpm.d,UPPER(TRIM(CLEAN(SUBSTITUTE(F10531,CHAR(160),"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32" spans="2:11" hidden="1" x14ac:dyDescent="0.25">
      <c r="B10532" s="20">
        <v>45779</v>
      </c>
      <c r="C10532" s="2" t="s">
        <v>1</v>
      </c>
      <c r="D10532" s="2" t="s">
        <v>537</v>
      </c>
      <c r="E10532" s="2" t="s">
        <v>149</v>
      </c>
      <c r="F10532" s="2" t="s">
        <v>4397</v>
      </c>
      <c r="G10532" s="5">
        <v>12</v>
      </c>
      <c r="H10532" s="5">
        <v>68.989999999999995</v>
      </c>
      <c r="I10532" s="5">
        <v>827.88</v>
      </c>
      <c r="J10532" s="5">
        <v>237636.90000000002</v>
      </c>
      <c r="K10532" s="3" t="str" cm="1">
        <f t="array" ref="K10532">_xlfn.LET(_xlpm.d,UPPER(TRIM(CLEAN(SUBSTITUTE(F10532,CHAR(160),"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33" spans="2:11" hidden="1" x14ac:dyDescent="0.25">
      <c r="B10533" s="20">
        <v>45779</v>
      </c>
      <c r="C10533" s="2" t="s">
        <v>1</v>
      </c>
      <c r="D10533" s="2" t="s">
        <v>2827</v>
      </c>
      <c r="E10533" s="2" t="s">
        <v>3</v>
      </c>
      <c r="F10533" s="2" t="s">
        <v>4397</v>
      </c>
      <c r="G10533" s="5">
        <v>6</v>
      </c>
      <c r="H10533" s="5">
        <v>64.989999999999995</v>
      </c>
      <c r="I10533" s="5">
        <v>389.94</v>
      </c>
      <c r="J10533" s="5">
        <v>238026.84000000003</v>
      </c>
      <c r="K10533" s="3" t="str" cm="1">
        <f t="array" ref="K10533">_xlfn.LET(_xlpm.d,UPPER(TRIM(CLEAN(SUBSTITUTE(F10533,CHAR(160),"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34" spans="2:11" hidden="1" x14ac:dyDescent="0.25">
      <c r="B10534" s="20">
        <v>45782</v>
      </c>
      <c r="C10534" s="2" t="s">
        <v>1</v>
      </c>
      <c r="D10534" s="2" t="s">
        <v>538</v>
      </c>
      <c r="E10534" s="2" t="s">
        <v>162</v>
      </c>
      <c r="F10534" s="2" t="s">
        <v>4397</v>
      </c>
      <c r="G10534" s="5">
        <v>6</v>
      </c>
      <c r="H10534" s="5">
        <v>68.989999999999995</v>
      </c>
      <c r="I10534" s="5">
        <v>413.94</v>
      </c>
      <c r="J10534" s="5">
        <v>238440.78000000003</v>
      </c>
      <c r="K10534" s="3" t="str" cm="1">
        <f t="array" ref="K10534">_xlfn.LET(_xlpm.d,UPPER(TRIM(CLEAN(SUBSTITUTE(F10534,CHAR(160),"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35" spans="2:11" hidden="1" x14ac:dyDescent="0.25">
      <c r="B10535" s="20">
        <v>45782</v>
      </c>
      <c r="C10535" s="2" t="s">
        <v>1</v>
      </c>
      <c r="D10535" s="2" t="s">
        <v>47</v>
      </c>
      <c r="E10535" s="2" t="s">
        <v>43</v>
      </c>
      <c r="F10535" s="2" t="s">
        <v>4438</v>
      </c>
      <c r="G10535" s="5">
        <v>4</v>
      </c>
      <c r="H10535" s="5">
        <v>64.95</v>
      </c>
      <c r="I10535" s="5">
        <v>259.8</v>
      </c>
      <c r="J10535" s="5">
        <v>238700.58000000002</v>
      </c>
      <c r="K10535" s="3" t="str" cm="1">
        <f t="array" ref="K10535">_xlfn.LET(_xlpm.d,UPPER(TRIM(CLEAN(SUBSTITUTE(F10535,CHAR(160),"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36" spans="2:11" hidden="1" x14ac:dyDescent="0.25">
      <c r="B10536" s="20">
        <v>45782</v>
      </c>
      <c r="C10536" s="2" t="s">
        <v>1</v>
      </c>
      <c r="D10536" s="2" t="s">
        <v>2832</v>
      </c>
      <c r="E10536" s="2" t="s">
        <v>254</v>
      </c>
      <c r="F10536" s="2" t="s">
        <v>4397</v>
      </c>
      <c r="G10536" s="5">
        <v>15</v>
      </c>
      <c r="H10536" s="5">
        <v>68.989999999999995</v>
      </c>
      <c r="I10536" s="5">
        <v>1034.8499999999999</v>
      </c>
      <c r="J10536" s="5">
        <v>239735.43000000002</v>
      </c>
      <c r="K10536" s="3" t="str" cm="1">
        <f t="array" ref="K10536">_xlfn.LET(_xlpm.d,UPPER(TRIM(CLEAN(SUBSTITUTE(F10536,CHAR(160),"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37" spans="2:11" hidden="1" x14ac:dyDescent="0.25">
      <c r="B10537" s="20">
        <v>45783</v>
      </c>
      <c r="C10537" s="2" t="s">
        <v>1</v>
      </c>
      <c r="D10537" s="2" t="s">
        <v>1874</v>
      </c>
      <c r="E10537" s="2" t="s">
        <v>186</v>
      </c>
      <c r="F10537" s="2" t="s">
        <v>4397</v>
      </c>
      <c r="G10537" s="5">
        <v>4</v>
      </c>
      <c r="H10537" s="5">
        <v>68.989999999999995</v>
      </c>
      <c r="I10537" s="5">
        <v>275.95999999999998</v>
      </c>
      <c r="J10537" s="5">
        <v>240011.39</v>
      </c>
      <c r="K10537" s="3" t="str" cm="1">
        <f t="array" ref="K10537">_xlfn.LET(_xlpm.d,UPPER(TRIM(CLEAN(SUBSTITUTE(F10537,CHAR(160),"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38" spans="2:11" hidden="1" x14ac:dyDescent="0.25">
      <c r="B10538" s="20">
        <v>45783</v>
      </c>
      <c r="C10538" s="2" t="s">
        <v>1</v>
      </c>
      <c r="D10538" s="2" t="s">
        <v>1560</v>
      </c>
      <c r="E10538" s="2" t="s">
        <v>232</v>
      </c>
      <c r="F10538" s="2" t="s">
        <v>4397</v>
      </c>
      <c r="G10538" s="5">
        <v>6</v>
      </c>
      <c r="H10538" s="5">
        <v>68.989999999999995</v>
      </c>
      <c r="I10538" s="5">
        <v>413.94</v>
      </c>
      <c r="J10538" s="5">
        <v>240425.33000000002</v>
      </c>
      <c r="K10538" s="3" t="str" cm="1">
        <f t="array" ref="K10538">_xlfn.LET(_xlpm.d,UPPER(TRIM(CLEAN(SUBSTITUTE(F10538,CHAR(160),"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39" spans="2:11" hidden="1" x14ac:dyDescent="0.25">
      <c r="B10539" s="20">
        <v>45783</v>
      </c>
      <c r="C10539" s="2" t="s">
        <v>1</v>
      </c>
      <c r="D10539" s="2" t="s">
        <v>1876</v>
      </c>
      <c r="E10539" s="2" t="s">
        <v>78</v>
      </c>
      <c r="F10539" s="2" t="s">
        <v>4397</v>
      </c>
      <c r="G10539" s="5">
        <v>5</v>
      </c>
      <c r="H10539" s="5">
        <v>68.989999999999995</v>
      </c>
      <c r="I10539" s="5">
        <v>344.95</v>
      </c>
      <c r="J10539" s="5">
        <v>240770.28000000003</v>
      </c>
      <c r="K10539" s="3" t="str" cm="1">
        <f t="array" ref="K10539">_xlfn.LET(_xlpm.d,UPPER(TRIM(CLEAN(SUBSTITUTE(F10539,CHAR(160),"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40" spans="2:11" hidden="1" x14ac:dyDescent="0.25">
      <c r="B10540" s="20">
        <v>45783</v>
      </c>
      <c r="C10540" s="2" t="s">
        <v>1</v>
      </c>
      <c r="D10540" s="2" t="s">
        <v>4439</v>
      </c>
      <c r="E10540" s="2" t="s">
        <v>165</v>
      </c>
      <c r="F10540" s="2" t="s">
        <v>4397</v>
      </c>
      <c r="G10540" s="5">
        <v>3</v>
      </c>
      <c r="H10540" s="5">
        <v>68.989999999999995</v>
      </c>
      <c r="I10540" s="5">
        <v>206.97</v>
      </c>
      <c r="J10540" s="5">
        <v>240977.25000000003</v>
      </c>
      <c r="K10540" s="3" t="str" cm="1">
        <f t="array" ref="K10540">_xlfn.LET(_xlpm.d,UPPER(TRIM(CLEAN(SUBSTITUTE(F10540,CHAR(160),"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41" spans="2:11" hidden="1" x14ac:dyDescent="0.25">
      <c r="B10541" s="20">
        <v>45783</v>
      </c>
      <c r="C10541" s="2" t="s">
        <v>1</v>
      </c>
      <c r="D10541" s="2" t="s">
        <v>2834</v>
      </c>
      <c r="E10541" s="2" t="s">
        <v>814</v>
      </c>
      <c r="F10541" s="2" t="s">
        <v>4397</v>
      </c>
      <c r="G10541" s="5">
        <v>5</v>
      </c>
      <c r="H10541" s="5">
        <v>64.989999999999995</v>
      </c>
      <c r="I10541" s="5">
        <v>324.95</v>
      </c>
      <c r="J10541" s="5">
        <v>241302.20000000004</v>
      </c>
      <c r="K10541" s="3" t="str" cm="1">
        <f t="array" ref="K10541">_xlfn.LET(_xlpm.d,UPPER(TRIM(CLEAN(SUBSTITUTE(F10541,CHAR(160),"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42" spans="2:11" hidden="1" x14ac:dyDescent="0.25">
      <c r="B10542" s="20">
        <v>45783</v>
      </c>
      <c r="C10542" s="2" t="s">
        <v>1</v>
      </c>
      <c r="D10542" s="2" t="s">
        <v>982</v>
      </c>
      <c r="E10542" s="2" t="s">
        <v>874</v>
      </c>
      <c r="F10542" s="2" t="s">
        <v>4397</v>
      </c>
      <c r="G10542" s="5">
        <v>5</v>
      </c>
      <c r="H10542" s="5">
        <v>48.6</v>
      </c>
      <c r="I10542" s="5">
        <v>243</v>
      </c>
      <c r="J10542" s="5">
        <v>241545.20000000004</v>
      </c>
      <c r="K10542" s="3" t="str" cm="1">
        <f t="array" ref="K10542">_xlfn.LET(_xlpm.d,UPPER(TRIM(CLEAN(SUBSTITUTE(F10542,CHAR(160),"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43" spans="2:11" hidden="1" x14ac:dyDescent="0.25">
      <c r="B10543" s="20">
        <v>45783</v>
      </c>
      <c r="C10543" s="2" t="s">
        <v>1</v>
      </c>
      <c r="D10543" s="2" t="s">
        <v>1878</v>
      </c>
      <c r="E10543" s="2" t="s">
        <v>263</v>
      </c>
      <c r="F10543" s="2" t="s">
        <v>4397</v>
      </c>
      <c r="G10543" s="5">
        <v>12</v>
      </c>
      <c r="H10543" s="5">
        <v>68.989999999999995</v>
      </c>
      <c r="I10543" s="5">
        <v>827.88</v>
      </c>
      <c r="J10543" s="5">
        <v>242373.08000000005</v>
      </c>
      <c r="K10543" s="3" t="str" cm="1">
        <f t="array" ref="K10543">_xlfn.LET(_xlpm.d,UPPER(TRIM(CLEAN(SUBSTITUTE(F10543,CHAR(160),"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44" spans="2:11" hidden="1" x14ac:dyDescent="0.25">
      <c r="B10544" s="20">
        <v>45784</v>
      </c>
      <c r="C10544" s="2" t="s">
        <v>1</v>
      </c>
      <c r="D10544" s="2" t="s">
        <v>543</v>
      </c>
      <c r="E10544" s="2" t="s">
        <v>544</v>
      </c>
      <c r="F10544" s="2" t="s">
        <v>4397</v>
      </c>
      <c r="G10544" s="5">
        <v>10</v>
      </c>
      <c r="H10544" s="5">
        <v>68.989999999999995</v>
      </c>
      <c r="I10544" s="5">
        <v>689.9</v>
      </c>
      <c r="J10544" s="5">
        <v>243062.98000000004</v>
      </c>
      <c r="K10544" s="3" t="str" cm="1">
        <f t="array" ref="K10544">_xlfn.LET(_xlpm.d,UPPER(TRIM(CLEAN(SUBSTITUTE(F10544,CHAR(160),"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45" spans="2:11" hidden="1" x14ac:dyDescent="0.25">
      <c r="B10545" s="20">
        <v>45784</v>
      </c>
      <c r="C10545" s="2" t="s">
        <v>1</v>
      </c>
      <c r="D10545" s="2" t="s">
        <v>2837</v>
      </c>
      <c r="E10545" s="2" t="s">
        <v>16</v>
      </c>
      <c r="F10545" s="2" t="s">
        <v>4397</v>
      </c>
      <c r="G10545" s="5">
        <v>14</v>
      </c>
      <c r="H10545" s="5">
        <v>64.989999999999995</v>
      </c>
      <c r="I10545" s="5">
        <v>909.86</v>
      </c>
      <c r="J10545" s="5">
        <v>243972.84000000003</v>
      </c>
      <c r="K10545" s="3" t="str" cm="1">
        <f t="array" ref="K10545">_xlfn.LET(_xlpm.d,UPPER(TRIM(CLEAN(SUBSTITUTE(F10545,CHAR(160),"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46" spans="2:11" hidden="1" x14ac:dyDescent="0.25">
      <c r="B10546" s="20">
        <v>45785</v>
      </c>
      <c r="C10546" s="2" t="s">
        <v>1</v>
      </c>
      <c r="D10546" s="2" t="s">
        <v>2841</v>
      </c>
      <c r="E10546" s="2" t="s">
        <v>268</v>
      </c>
      <c r="F10546" s="2" t="s">
        <v>4397</v>
      </c>
      <c r="G10546" s="5">
        <v>4</v>
      </c>
      <c r="H10546" s="5">
        <v>68.989999999999995</v>
      </c>
      <c r="I10546" s="5">
        <v>275.95999999999998</v>
      </c>
      <c r="J10546" s="5">
        <v>244248.80000000002</v>
      </c>
      <c r="K10546" s="3" t="str" cm="1">
        <f t="array" ref="K10546">_xlfn.LET(_xlpm.d,UPPER(TRIM(CLEAN(SUBSTITUTE(F10546,CHAR(160),"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47" spans="2:11" hidden="1" x14ac:dyDescent="0.25">
      <c r="B10547" s="20">
        <v>45785</v>
      </c>
      <c r="C10547" s="2" t="s">
        <v>1</v>
      </c>
      <c r="D10547" s="2" t="s">
        <v>1411</v>
      </c>
      <c r="E10547" s="2" t="s">
        <v>151</v>
      </c>
      <c r="F10547" s="2" t="s">
        <v>4397</v>
      </c>
      <c r="G10547" s="5">
        <v>6</v>
      </c>
      <c r="H10547" s="5">
        <v>68.989999999999995</v>
      </c>
      <c r="I10547" s="5">
        <v>413.94</v>
      </c>
      <c r="J10547" s="5">
        <v>244662.74000000002</v>
      </c>
      <c r="K10547" s="3" t="str" cm="1">
        <f t="array" ref="K10547">_xlfn.LET(_xlpm.d,UPPER(TRIM(CLEAN(SUBSTITUTE(F10547,CHAR(160),"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48" spans="2:11" hidden="1" x14ac:dyDescent="0.25">
      <c r="B10548" s="20">
        <v>45785</v>
      </c>
      <c r="C10548" s="2" t="s">
        <v>1</v>
      </c>
      <c r="D10548" s="2" t="s">
        <v>1339</v>
      </c>
      <c r="E10548" s="2" t="s">
        <v>180</v>
      </c>
      <c r="F10548" s="2" t="s">
        <v>4397</v>
      </c>
      <c r="G10548" s="5">
        <v>10</v>
      </c>
      <c r="H10548" s="5">
        <v>68.989999999999995</v>
      </c>
      <c r="I10548" s="5">
        <v>689.9</v>
      </c>
      <c r="J10548" s="5">
        <v>245352.64</v>
      </c>
      <c r="K10548" s="3" t="str" cm="1">
        <f t="array" ref="K10548">_xlfn.LET(_xlpm.d,UPPER(TRIM(CLEAN(SUBSTITUTE(F10548,CHAR(160),"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49" spans="2:11" hidden="1" x14ac:dyDescent="0.25">
      <c r="B10549" s="20">
        <v>45785</v>
      </c>
      <c r="C10549" s="2" t="s">
        <v>1</v>
      </c>
      <c r="D10549" s="2" t="s">
        <v>4103</v>
      </c>
      <c r="E10549" s="2" t="s">
        <v>3</v>
      </c>
      <c r="F10549" s="2" t="s">
        <v>4397</v>
      </c>
      <c r="G10549" s="5">
        <v>3</v>
      </c>
      <c r="H10549" s="5">
        <v>64.989999999999995</v>
      </c>
      <c r="I10549" s="5">
        <v>194.97</v>
      </c>
      <c r="J10549" s="5">
        <v>245547.61000000002</v>
      </c>
      <c r="K10549" s="3" t="str" cm="1">
        <f t="array" ref="K10549">_xlfn.LET(_xlpm.d,UPPER(TRIM(CLEAN(SUBSTITUTE(F10549,CHAR(160),"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50" spans="2:11" hidden="1" x14ac:dyDescent="0.25">
      <c r="B10550" s="20">
        <v>45785</v>
      </c>
      <c r="C10550" s="2" t="s">
        <v>1</v>
      </c>
      <c r="D10550" s="2" t="s">
        <v>770</v>
      </c>
      <c r="E10550" s="2" t="s">
        <v>771</v>
      </c>
      <c r="F10550" s="2" t="s">
        <v>4397</v>
      </c>
      <c r="G10550" s="5">
        <v>6</v>
      </c>
      <c r="H10550" s="5">
        <v>70.5</v>
      </c>
      <c r="I10550" s="5">
        <v>423</v>
      </c>
      <c r="J10550" s="5">
        <v>245970.61000000002</v>
      </c>
      <c r="K10550" s="3" t="str" cm="1">
        <f t="array" ref="K10550">_xlfn.LET(_xlpm.d,UPPER(TRIM(CLEAN(SUBSTITUTE(F10550,CHAR(160),"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51" spans="2:11" hidden="1" x14ac:dyDescent="0.25">
      <c r="B10551" s="20">
        <v>45786</v>
      </c>
      <c r="C10551" s="2" t="s">
        <v>1</v>
      </c>
      <c r="D10551" s="2" t="s">
        <v>4440</v>
      </c>
      <c r="E10551" s="2" t="s">
        <v>286</v>
      </c>
      <c r="F10551" s="2" t="s">
        <v>4397</v>
      </c>
      <c r="G10551" s="5">
        <v>5</v>
      </c>
      <c r="H10551" s="5">
        <v>68.989999999999995</v>
      </c>
      <c r="I10551" s="5">
        <v>344.95</v>
      </c>
      <c r="J10551" s="5">
        <v>246315.56000000003</v>
      </c>
      <c r="K10551" s="3" t="str" cm="1">
        <f t="array" ref="K10551">_xlfn.LET(_xlpm.d,UPPER(TRIM(CLEAN(SUBSTITUTE(F10551,CHAR(160),"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52" spans="2:11" hidden="1" x14ac:dyDescent="0.25">
      <c r="B10552" s="20">
        <v>45786</v>
      </c>
      <c r="C10552" s="2" t="s">
        <v>1</v>
      </c>
      <c r="D10552" s="2" t="s">
        <v>1412</v>
      </c>
      <c r="E10552" s="2" t="s">
        <v>236</v>
      </c>
      <c r="F10552" s="2" t="s">
        <v>4397</v>
      </c>
      <c r="G10552" s="5">
        <v>10</v>
      </c>
      <c r="H10552" s="5">
        <v>68.989999999999995</v>
      </c>
      <c r="I10552" s="5">
        <v>689.9</v>
      </c>
      <c r="J10552" s="5">
        <v>247005.46000000002</v>
      </c>
      <c r="K10552" s="3" t="str" cm="1">
        <f t="array" ref="K10552">_xlfn.LET(_xlpm.d,UPPER(TRIM(CLEAN(SUBSTITUTE(F10552,CHAR(160),"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53" spans="2:11" hidden="1" x14ac:dyDescent="0.25">
      <c r="B10553" s="20">
        <v>45786</v>
      </c>
      <c r="C10553" s="2" t="s">
        <v>1</v>
      </c>
      <c r="D10553" s="2" t="s">
        <v>1884</v>
      </c>
      <c r="E10553" s="2" t="s">
        <v>78</v>
      </c>
      <c r="F10553" s="2" t="s">
        <v>4397</v>
      </c>
      <c r="G10553" s="5">
        <v>4</v>
      </c>
      <c r="H10553" s="5">
        <v>68.989999999999995</v>
      </c>
      <c r="I10553" s="5">
        <v>275.95999999999998</v>
      </c>
      <c r="J10553" s="5">
        <v>247281.42</v>
      </c>
      <c r="K10553" s="3" t="str" cm="1">
        <f t="array" ref="K10553">_xlfn.LET(_xlpm.d,UPPER(TRIM(CLEAN(SUBSTITUTE(F10553,CHAR(160),"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54" spans="2:11" hidden="1" x14ac:dyDescent="0.25">
      <c r="B10554" s="20">
        <v>45786</v>
      </c>
      <c r="C10554" s="2" t="s">
        <v>1</v>
      </c>
      <c r="D10554" s="2" t="s">
        <v>4441</v>
      </c>
      <c r="E10554" s="2" t="s">
        <v>2890</v>
      </c>
      <c r="F10554" s="2" t="s">
        <v>4397</v>
      </c>
      <c r="G10554" s="5">
        <v>24</v>
      </c>
      <c r="H10554" s="5">
        <v>64.989999999999995</v>
      </c>
      <c r="I10554" s="5">
        <v>1559.76</v>
      </c>
      <c r="J10554" s="5">
        <v>248841.18000000002</v>
      </c>
      <c r="K10554" s="3" t="str" cm="1">
        <f t="array" ref="K10554">_xlfn.LET(_xlpm.d,UPPER(TRIM(CLEAN(SUBSTITUTE(F10554,CHAR(160),"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55" spans="2:11" hidden="1" x14ac:dyDescent="0.25">
      <c r="B10555" s="20">
        <v>45786</v>
      </c>
      <c r="C10555" s="2" t="s">
        <v>1</v>
      </c>
      <c r="D10555" s="2" t="s">
        <v>2848</v>
      </c>
      <c r="E10555" s="2" t="s">
        <v>170</v>
      </c>
      <c r="F10555" s="2" t="s">
        <v>4397</v>
      </c>
      <c r="G10555" s="5">
        <v>26</v>
      </c>
      <c r="H10555" s="5">
        <v>64.989999999999995</v>
      </c>
      <c r="I10555" s="5">
        <v>1689.74</v>
      </c>
      <c r="J10555" s="5">
        <v>250530.92</v>
      </c>
      <c r="K10555" s="3" t="str" cm="1">
        <f t="array" ref="K10555">_xlfn.LET(_xlpm.d,UPPER(TRIM(CLEAN(SUBSTITUTE(F10555,CHAR(160),"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56" spans="2:11" hidden="1" x14ac:dyDescent="0.25">
      <c r="B10556" s="20">
        <v>45786</v>
      </c>
      <c r="C10556" s="2" t="s">
        <v>1</v>
      </c>
      <c r="D10556" s="2" t="s">
        <v>4442</v>
      </c>
      <c r="E10556" s="2" t="s">
        <v>170</v>
      </c>
      <c r="F10556" s="2" t="s">
        <v>4397</v>
      </c>
      <c r="G10556" s="5">
        <v>6</v>
      </c>
      <c r="H10556" s="5">
        <v>64.989999999999995</v>
      </c>
      <c r="I10556" s="5">
        <v>389.94</v>
      </c>
      <c r="J10556" s="5">
        <v>250920.86000000002</v>
      </c>
      <c r="K10556" s="3" t="str" cm="1">
        <f t="array" ref="K10556">_xlfn.LET(_xlpm.d,UPPER(TRIM(CLEAN(SUBSTITUTE(F10556,CHAR(160),"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57" spans="2:11" hidden="1" x14ac:dyDescent="0.25">
      <c r="B10557" s="20">
        <v>45786</v>
      </c>
      <c r="C10557" s="2" t="s">
        <v>1</v>
      </c>
      <c r="D10557" s="2" t="s">
        <v>4266</v>
      </c>
      <c r="E10557" s="2" t="s">
        <v>41</v>
      </c>
      <c r="F10557" s="2" t="s">
        <v>4397</v>
      </c>
      <c r="G10557" s="5">
        <v>8</v>
      </c>
      <c r="H10557" s="5">
        <v>64.989999999999995</v>
      </c>
      <c r="I10557" s="5">
        <v>519.91999999999996</v>
      </c>
      <c r="J10557" s="5">
        <v>251440.78000000003</v>
      </c>
      <c r="K10557" s="3" t="str" cm="1">
        <f t="array" ref="K10557">_xlfn.LET(_xlpm.d,UPPER(TRIM(CLEAN(SUBSTITUTE(F10557,CHAR(160),"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58" spans="2:11" hidden="1" x14ac:dyDescent="0.25">
      <c r="B10558" s="20">
        <v>45786</v>
      </c>
      <c r="C10558" s="2" t="s">
        <v>1</v>
      </c>
      <c r="D10558" s="2" t="s">
        <v>2850</v>
      </c>
      <c r="E10558" s="2" t="s">
        <v>224</v>
      </c>
      <c r="F10558" s="2" t="s">
        <v>4397</v>
      </c>
      <c r="G10558" s="5">
        <v>3</v>
      </c>
      <c r="H10558" s="5">
        <v>68.989999999999995</v>
      </c>
      <c r="I10558" s="5">
        <v>206.97</v>
      </c>
      <c r="J10558" s="5">
        <v>251647.75000000003</v>
      </c>
      <c r="K10558" s="3" t="str" cm="1">
        <f t="array" ref="K10558">_xlfn.LET(_xlpm.d,UPPER(TRIM(CLEAN(SUBSTITUTE(F10558,CHAR(160),"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59" spans="2:11" hidden="1" x14ac:dyDescent="0.25">
      <c r="B10559" s="20">
        <v>45786</v>
      </c>
      <c r="C10559" s="2" t="s">
        <v>1</v>
      </c>
      <c r="D10559" s="2" t="s">
        <v>1886</v>
      </c>
      <c r="E10559" s="2" t="s">
        <v>311</v>
      </c>
      <c r="F10559" s="2" t="s">
        <v>4397</v>
      </c>
      <c r="G10559" s="5">
        <v>11</v>
      </c>
      <c r="H10559" s="5">
        <v>68.989999999999995</v>
      </c>
      <c r="I10559" s="5">
        <v>758.89</v>
      </c>
      <c r="J10559" s="5">
        <v>252406.64000000004</v>
      </c>
      <c r="K10559" s="3" t="str" cm="1">
        <f t="array" ref="K10559">_xlfn.LET(_xlpm.d,UPPER(TRIM(CLEAN(SUBSTITUTE(F10559,CHAR(160),"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60" spans="2:11" hidden="1" x14ac:dyDescent="0.25">
      <c r="B10560" s="20">
        <v>45789</v>
      </c>
      <c r="C10560" s="2" t="s">
        <v>1</v>
      </c>
      <c r="D10560" s="2" t="s">
        <v>2853</v>
      </c>
      <c r="E10560" s="2" t="s">
        <v>254</v>
      </c>
      <c r="F10560" s="2" t="s">
        <v>4397</v>
      </c>
      <c r="G10560" s="5">
        <v>5</v>
      </c>
      <c r="H10560" s="5">
        <v>68.989999999999995</v>
      </c>
      <c r="I10560" s="5">
        <v>344.95</v>
      </c>
      <c r="J10560" s="5">
        <v>252751.59000000005</v>
      </c>
      <c r="K10560" s="3" t="str" cm="1">
        <f t="array" ref="K10560">_xlfn.LET(_xlpm.d,UPPER(TRIM(CLEAN(SUBSTITUTE(F10560,CHAR(160),"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61" spans="2:11" hidden="1" x14ac:dyDescent="0.25">
      <c r="B10561" s="20">
        <v>45789</v>
      </c>
      <c r="C10561" s="2" t="s">
        <v>1</v>
      </c>
      <c r="D10561" s="2" t="s">
        <v>1888</v>
      </c>
      <c r="E10561" s="2" t="s">
        <v>248</v>
      </c>
      <c r="F10561" s="2" t="s">
        <v>4397</v>
      </c>
      <c r="G10561" s="5">
        <v>5</v>
      </c>
      <c r="H10561" s="5">
        <v>68.989999999999995</v>
      </c>
      <c r="I10561" s="5">
        <v>344.95</v>
      </c>
      <c r="J10561" s="5">
        <v>253096.54000000007</v>
      </c>
      <c r="K10561" s="3" t="str" cm="1">
        <f t="array" ref="K10561">_xlfn.LET(_xlpm.d,UPPER(TRIM(CLEAN(SUBSTITUTE(F10561,CHAR(160),"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62" spans="2:11" hidden="1" x14ac:dyDescent="0.25">
      <c r="B10562" s="20">
        <v>45789</v>
      </c>
      <c r="C10562" s="2" t="s">
        <v>1</v>
      </c>
      <c r="D10562" s="2" t="s">
        <v>1503</v>
      </c>
      <c r="E10562" s="2" t="s">
        <v>243</v>
      </c>
      <c r="F10562" s="2" t="s">
        <v>4397</v>
      </c>
      <c r="G10562" s="5">
        <v>9</v>
      </c>
      <c r="H10562" s="5">
        <v>68.989999999999995</v>
      </c>
      <c r="I10562" s="5">
        <v>620.91</v>
      </c>
      <c r="J10562" s="5">
        <v>253717.45000000007</v>
      </c>
      <c r="K10562" s="3" t="str" cm="1">
        <f t="array" ref="K10562">_xlfn.LET(_xlpm.d,UPPER(TRIM(CLEAN(SUBSTITUTE(F10562,CHAR(160),"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63" spans="2:11" hidden="1" x14ac:dyDescent="0.25">
      <c r="B10563" s="20">
        <v>45789</v>
      </c>
      <c r="C10563" s="2" t="s">
        <v>1</v>
      </c>
      <c r="D10563" s="2" t="s">
        <v>1889</v>
      </c>
      <c r="E10563" s="2" t="s">
        <v>1726</v>
      </c>
      <c r="F10563" s="2" t="s">
        <v>4397</v>
      </c>
      <c r="G10563" s="5">
        <v>11</v>
      </c>
      <c r="H10563" s="5">
        <v>64.989999999999995</v>
      </c>
      <c r="I10563" s="5">
        <v>714.89</v>
      </c>
      <c r="J10563" s="5">
        <v>254432.34000000008</v>
      </c>
      <c r="K10563" s="3" t="str" cm="1">
        <f t="array" ref="K10563">_xlfn.LET(_xlpm.d,UPPER(TRIM(CLEAN(SUBSTITUTE(F10563,CHAR(160),"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64" spans="2:11" hidden="1" x14ac:dyDescent="0.25">
      <c r="B10564" s="20">
        <v>45789</v>
      </c>
      <c r="C10564" s="2" t="s">
        <v>1</v>
      </c>
      <c r="D10564" s="2" t="s">
        <v>984</v>
      </c>
      <c r="E10564" s="2" t="s">
        <v>985</v>
      </c>
      <c r="F10564" s="2" t="s">
        <v>4397</v>
      </c>
      <c r="G10564" s="5">
        <v>9</v>
      </c>
      <c r="H10564" s="5">
        <v>64.989999999999995</v>
      </c>
      <c r="I10564" s="5">
        <v>584.91</v>
      </c>
      <c r="J10564" s="5">
        <v>255017.25000000009</v>
      </c>
      <c r="K10564" s="3" t="str" cm="1">
        <f t="array" ref="K10564">_xlfn.LET(_xlpm.d,UPPER(TRIM(CLEAN(SUBSTITUTE(F10564,CHAR(160),"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65" spans="2:11" hidden="1" x14ac:dyDescent="0.25">
      <c r="B10565" s="20">
        <v>45789</v>
      </c>
      <c r="C10565" s="2" t="s">
        <v>1</v>
      </c>
      <c r="D10565" s="2" t="s">
        <v>1890</v>
      </c>
      <c r="E10565" s="2" t="s">
        <v>197</v>
      </c>
      <c r="F10565" s="2" t="s">
        <v>4397</v>
      </c>
      <c r="G10565" s="5">
        <v>17</v>
      </c>
      <c r="H10565" s="5">
        <v>68.989999999999995</v>
      </c>
      <c r="I10565" s="5">
        <v>1172.83</v>
      </c>
      <c r="J10565" s="5">
        <v>256190.08000000007</v>
      </c>
      <c r="K10565" s="3" t="str" cm="1">
        <f t="array" ref="K10565">_xlfn.LET(_xlpm.d,UPPER(TRIM(CLEAN(SUBSTITUTE(F10565,CHAR(160),"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66" spans="2:11" hidden="1" x14ac:dyDescent="0.25">
      <c r="B10566" s="20">
        <v>45790</v>
      </c>
      <c r="C10566" s="2" t="s">
        <v>1</v>
      </c>
      <c r="D10566" s="2" t="s">
        <v>1561</v>
      </c>
      <c r="E10566" s="2" t="s">
        <v>186</v>
      </c>
      <c r="F10566" s="2" t="s">
        <v>4397</v>
      </c>
      <c r="G10566" s="5">
        <v>3</v>
      </c>
      <c r="H10566" s="5">
        <v>68.989999999999995</v>
      </c>
      <c r="I10566" s="5">
        <v>206.97</v>
      </c>
      <c r="J10566" s="5">
        <v>256397.05000000008</v>
      </c>
      <c r="K10566" s="3" t="str" cm="1">
        <f t="array" ref="K10566">_xlfn.LET(_xlpm.d,UPPER(TRIM(CLEAN(SUBSTITUTE(F10566,CHAR(160),"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67" spans="2:11" hidden="1" x14ac:dyDescent="0.25">
      <c r="B10567" s="20">
        <v>45790</v>
      </c>
      <c r="C10567" s="2" t="s">
        <v>1</v>
      </c>
      <c r="D10567" s="2" t="s">
        <v>986</v>
      </c>
      <c r="E10567" s="2" t="s">
        <v>234</v>
      </c>
      <c r="F10567" s="2" t="s">
        <v>4397</v>
      </c>
      <c r="G10567" s="5">
        <v>4</v>
      </c>
      <c r="H10567" s="5">
        <v>68.989999999999995</v>
      </c>
      <c r="I10567" s="5">
        <v>275.95999999999998</v>
      </c>
      <c r="J10567" s="5">
        <v>256673.01000000007</v>
      </c>
      <c r="K10567" s="3" t="str" cm="1">
        <f t="array" ref="K10567">_xlfn.LET(_xlpm.d,UPPER(TRIM(CLEAN(SUBSTITUTE(F10567,CHAR(160),"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68" spans="2:11" hidden="1" x14ac:dyDescent="0.25">
      <c r="B10568" s="20">
        <v>45790</v>
      </c>
      <c r="C10568" s="2" t="s">
        <v>1</v>
      </c>
      <c r="D10568" s="2" t="s">
        <v>2855</v>
      </c>
      <c r="E10568" s="2" t="s">
        <v>266</v>
      </c>
      <c r="F10568" s="2" t="s">
        <v>4397</v>
      </c>
      <c r="G10568" s="5">
        <v>10</v>
      </c>
      <c r="H10568" s="5">
        <v>68.989999999999995</v>
      </c>
      <c r="I10568" s="5">
        <v>689.9</v>
      </c>
      <c r="J10568" s="5">
        <v>257362.91000000006</v>
      </c>
      <c r="K10568" s="3" t="str" cm="1">
        <f t="array" ref="K10568">_xlfn.LET(_xlpm.d,UPPER(TRIM(CLEAN(SUBSTITUTE(F10568,CHAR(160),"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69" spans="2:11" hidden="1" x14ac:dyDescent="0.25">
      <c r="B10569" s="20">
        <v>45790</v>
      </c>
      <c r="C10569" s="2" t="s">
        <v>1</v>
      </c>
      <c r="D10569" s="2" t="s">
        <v>1894</v>
      </c>
      <c r="E10569" s="2" t="s">
        <v>61</v>
      </c>
      <c r="F10569" s="2" t="s">
        <v>4397</v>
      </c>
      <c r="G10569" s="5">
        <v>9</v>
      </c>
      <c r="H10569" s="5">
        <v>64.989999999999995</v>
      </c>
      <c r="I10569" s="5">
        <v>584.91</v>
      </c>
      <c r="J10569" s="5">
        <v>257947.82000000007</v>
      </c>
      <c r="K10569" s="3" t="str" cm="1">
        <f t="array" ref="K10569">_xlfn.LET(_xlpm.d,UPPER(TRIM(CLEAN(SUBSTITUTE(F10569,CHAR(160),"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70" spans="2:11" hidden="1" x14ac:dyDescent="0.25">
      <c r="B10570" s="20">
        <v>45791</v>
      </c>
      <c r="C10570" s="2" t="s">
        <v>1</v>
      </c>
      <c r="D10570" s="2" t="s">
        <v>548</v>
      </c>
      <c r="E10570" s="2" t="s">
        <v>158</v>
      </c>
      <c r="F10570" s="2" t="s">
        <v>4397</v>
      </c>
      <c r="G10570" s="5">
        <v>10</v>
      </c>
      <c r="H10570" s="5">
        <v>68.989999999999995</v>
      </c>
      <c r="I10570" s="5">
        <v>689.9</v>
      </c>
      <c r="J10570" s="5">
        <v>258637.72000000006</v>
      </c>
      <c r="K10570" s="3" t="str" cm="1">
        <f t="array" ref="K10570">_xlfn.LET(_xlpm.d,UPPER(TRIM(CLEAN(SUBSTITUTE(F10570,CHAR(160),"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71" spans="2:11" hidden="1" x14ac:dyDescent="0.25">
      <c r="B10571" s="20">
        <v>45791</v>
      </c>
      <c r="C10571" s="2" t="s">
        <v>1</v>
      </c>
      <c r="D10571" s="2" t="s">
        <v>988</v>
      </c>
      <c r="E10571" s="2" t="s">
        <v>149</v>
      </c>
      <c r="F10571" s="2" t="s">
        <v>4397</v>
      </c>
      <c r="G10571" s="5">
        <v>15</v>
      </c>
      <c r="H10571" s="5">
        <v>68.989999999999995</v>
      </c>
      <c r="I10571" s="5">
        <v>1034.8499999999999</v>
      </c>
      <c r="J10571" s="5">
        <v>259672.57000000007</v>
      </c>
      <c r="K10571" s="3" t="str" cm="1">
        <f t="array" ref="K10571">_xlfn.LET(_xlpm.d,UPPER(TRIM(CLEAN(SUBSTITUTE(F10571,CHAR(160),"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72" spans="2:11" hidden="1" x14ac:dyDescent="0.25">
      <c r="B10572" s="20">
        <v>45791</v>
      </c>
      <c r="C10572" s="2" t="s">
        <v>1</v>
      </c>
      <c r="D10572" s="2" t="s">
        <v>4443</v>
      </c>
      <c r="E10572" s="2" t="s">
        <v>1701</v>
      </c>
      <c r="F10572" s="2" t="s">
        <v>4397</v>
      </c>
      <c r="G10572" s="5">
        <v>12</v>
      </c>
      <c r="H10572" s="5">
        <v>68.989999999999995</v>
      </c>
      <c r="I10572" s="5">
        <v>827.88</v>
      </c>
      <c r="J10572" s="5">
        <v>260500.45000000007</v>
      </c>
      <c r="K10572" s="3" t="str" cm="1">
        <f t="array" ref="K10572">_xlfn.LET(_xlpm.d,UPPER(TRIM(CLEAN(SUBSTITUTE(F10572,CHAR(160),"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73" spans="2:11" hidden="1" x14ac:dyDescent="0.25">
      <c r="B10573" s="20">
        <v>45791</v>
      </c>
      <c r="C10573" s="2" t="s">
        <v>1</v>
      </c>
      <c r="D10573" s="2" t="s">
        <v>1895</v>
      </c>
      <c r="E10573" s="2" t="s">
        <v>730</v>
      </c>
      <c r="F10573" s="2" t="s">
        <v>4397</v>
      </c>
      <c r="G10573" s="5">
        <v>20</v>
      </c>
      <c r="H10573" s="5">
        <v>68.989999999999995</v>
      </c>
      <c r="I10573" s="5">
        <v>1379.8</v>
      </c>
      <c r="J10573" s="5">
        <v>261880.25000000006</v>
      </c>
      <c r="K10573" s="3" t="str" cm="1">
        <f t="array" ref="K10573">_xlfn.LET(_xlpm.d,UPPER(TRIM(CLEAN(SUBSTITUTE(F10573,CHAR(160),"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74" spans="2:11" hidden="1" x14ac:dyDescent="0.25">
      <c r="B10574" s="20">
        <v>45791</v>
      </c>
      <c r="C10574" s="2" t="s">
        <v>1</v>
      </c>
      <c r="D10574" s="2" t="s">
        <v>779</v>
      </c>
      <c r="E10574" s="2" t="s">
        <v>180</v>
      </c>
      <c r="F10574" s="2" t="s">
        <v>4397</v>
      </c>
      <c r="G10574" s="5">
        <v>3</v>
      </c>
      <c r="H10574" s="5">
        <v>0</v>
      </c>
      <c r="I10574" s="5">
        <v>0</v>
      </c>
      <c r="J10574" s="5">
        <v>261880.25000000006</v>
      </c>
      <c r="K10574" s="3" t="str" cm="1">
        <f t="array" ref="K10574">_xlfn.LET(_xlpm.d,UPPER(TRIM(CLEAN(SUBSTITUTE(F10574,CHAR(160),"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75" spans="2:11" hidden="1" x14ac:dyDescent="0.25">
      <c r="B10575" s="20">
        <v>45791</v>
      </c>
      <c r="C10575" s="2" t="s">
        <v>1</v>
      </c>
      <c r="D10575" s="2" t="s">
        <v>4444</v>
      </c>
      <c r="E10575" s="2" t="s">
        <v>796</v>
      </c>
      <c r="F10575" s="2" t="s">
        <v>4397</v>
      </c>
      <c r="G10575" s="5">
        <v>11</v>
      </c>
      <c r="H10575" s="5">
        <v>64.989999999999995</v>
      </c>
      <c r="I10575" s="5">
        <v>714.89</v>
      </c>
      <c r="J10575" s="5">
        <v>262595.14000000007</v>
      </c>
      <c r="K10575" s="3" t="str" cm="1">
        <f t="array" ref="K10575">_xlfn.LET(_xlpm.d,UPPER(TRIM(CLEAN(SUBSTITUTE(F10575,CHAR(160),"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76" spans="2:11" hidden="1" x14ac:dyDescent="0.25">
      <c r="B10576" s="20">
        <v>45792</v>
      </c>
      <c r="C10576" s="2" t="s">
        <v>1</v>
      </c>
      <c r="D10576" s="2" t="s">
        <v>2859</v>
      </c>
      <c r="E10576" s="2" t="s">
        <v>3</v>
      </c>
      <c r="F10576" s="2" t="s">
        <v>4397</v>
      </c>
      <c r="G10576" s="5">
        <v>2</v>
      </c>
      <c r="H10576" s="5">
        <v>64.989999999999995</v>
      </c>
      <c r="I10576" s="5">
        <v>129.97999999999999</v>
      </c>
      <c r="J10576" s="5">
        <v>262725.12000000005</v>
      </c>
      <c r="K10576" s="3" t="str" cm="1">
        <f t="array" ref="K10576">_xlfn.LET(_xlpm.d,UPPER(TRIM(CLEAN(SUBSTITUTE(F10576,CHAR(160),"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77" spans="2:11" hidden="1" x14ac:dyDescent="0.25">
      <c r="B10577" s="20">
        <v>45793</v>
      </c>
      <c r="C10577" s="2" t="s">
        <v>1</v>
      </c>
      <c r="D10577" s="2" t="s">
        <v>1417</v>
      </c>
      <c r="E10577" s="2" t="s">
        <v>259</v>
      </c>
      <c r="F10577" s="2" t="s">
        <v>4397</v>
      </c>
      <c r="G10577" s="5">
        <v>3</v>
      </c>
      <c r="H10577" s="5">
        <v>68.989999999999995</v>
      </c>
      <c r="I10577" s="5">
        <v>206.97</v>
      </c>
      <c r="J10577" s="5">
        <v>262932.09000000003</v>
      </c>
      <c r="K10577" s="3" t="str" cm="1">
        <f t="array" ref="K10577">_xlfn.LET(_xlpm.d,UPPER(TRIM(CLEAN(SUBSTITUTE(F10577,CHAR(160),"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78" spans="2:11" hidden="1" x14ac:dyDescent="0.25">
      <c r="B10578" s="20">
        <v>45793</v>
      </c>
      <c r="C10578" s="2" t="s">
        <v>1</v>
      </c>
      <c r="D10578" s="2" t="s">
        <v>550</v>
      </c>
      <c r="E10578" s="2" t="s">
        <v>236</v>
      </c>
      <c r="F10578" s="2" t="s">
        <v>4397</v>
      </c>
      <c r="G10578" s="5">
        <v>10</v>
      </c>
      <c r="H10578" s="5">
        <v>68.989999999999995</v>
      </c>
      <c r="I10578" s="5">
        <v>689.9</v>
      </c>
      <c r="J10578" s="5">
        <v>263621.99000000005</v>
      </c>
      <c r="K10578" s="3" t="str" cm="1">
        <f t="array" ref="K10578">_xlfn.LET(_xlpm.d,UPPER(TRIM(CLEAN(SUBSTITUTE(F10578,CHAR(160),"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79" spans="2:11" hidden="1" x14ac:dyDescent="0.25">
      <c r="B10579" s="20">
        <v>45796</v>
      </c>
      <c r="C10579" s="2" t="s">
        <v>1</v>
      </c>
      <c r="D10579" s="2" t="s">
        <v>1900</v>
      </c>
      <c r="E10579" s="2" t="s">
        <v>800</v>
      </c>
      <c r="F10579" s="2" t="s">
        <v>4397</v>
      </c>
      <c r="G10579" s="5">
        <v>6</v>
      </c>
      <c r="H10579" s="5">
        <v>70.5</v>
      </c>
      <c r="I10579" s="5">
        <v>423</v>
      </c>
      <c r="J10579" s="5">
        <v>264044.99000000005</v>
      </c>
      <c r="K10579" s="3" t="str" cm="1">
        <f t="array" ref="K10579">_xlfn.LET(_xlpm.d,UPPER(TRIM(CLEAN(SUBSTITUTE(F10579,CHAR(160),"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80" spans="2:11" hidden="1" x14ac:dyDescent="0.25">
      <c r="B10580" s="20">
        <v>45796</v>
      </c>
      <c r="C10580" s="2" t="s">
        <v>1</v>
      </c>
      <c r="D10580" s="2" t="s">
        <v>2862</v>
      </c>
      <c r="E10580" s="2" t="s">
        <v>254</v>
      </c>
      <c r="F10580" s="2" t="s">
        <v>4397</v>
      </c>
      <c r="G10580" s="5">
        <v>11</v>
      </c>
      <c r="H10580" s="5">
        <v>68.989999999999995</v>
      </c>
      <c r="I10580" s="5">
        <v>758.89</v>
      </c>
      <c r="J10580" s="5">
        <v>264803.88000000006</v>
      </c>
      <c r="K10580" s="3" t="str" cm="1">
        <f t="array" ref="K10580">_xlfn.LET(_xlpm.d,UPPER(TRIM(CLEAN(SUBSTITUTE(F10580,CHAR(160),"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81" spans="2:11" hidden="1" x14ac:dyDescent="0.25">
      <c r="B10581" s="20">
        <v>45797</v>
      </c>
      <c r="C10581" s="2" t="s">
        <v>1</v>
      </c>
      <c r="D10581" s="2" t="s">
        <v>1903</v>
      </c>
      <c r="E10581" s="2" t="s">
        <v>78</v>
      </c>
      <c r="F10581" s="2" t="s">
        <v>4397</v>
      </c>
      <c r="G10581" s="5">
        <v>5</v>
      </c>
      <c r="H10581" s="5">
        <v>68.989999999999995</v>
      </c>
      <c r="I10581" s="5">
        <v>344.95</v>
      </c>
      <c r="J10581" s="5">
        <v>265148.83000000007</v>
      </c>
      <c r="K10581" s="3" t="str" cm="1">
        <f t="array" ref="K10581">_xlfn.LET(_xlpm.d,UPPER(TRIM(CLEAN(SUBSTITUTE(F10581,CHAR(160),"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82" spans="2:11" hidden="1" x14ac:dyDescent="0.25">
      <c r="B10582" s="20">
        <v>45797</v>
      </c>
      <c r="C10582" s="2" t="s">
        <v>1</v>
      </c>
      <c r="D10582" s="2" t="s">
        <v>552</v>
      </c>
      <c r="E10582" s="2" t="s">
        <v>143</v>
      </c>
      <c r="F10582" s="2" t="s">
        <v>4397</v>
      </c>
      <c r="G10582" s="5">
        <v>10</v>
      </c>
      <c r="H10582" s="5">
        <v>68.989999999999995</v>
      </c>
      <c r="I10582" s="5">
        <v>689.9</v>
      </c>
      <c r="J10582" s="5">
        <v>265838.7300000001</v>
      </c>
      <c r="K10582" s="3" t="str" cm="1">
        <f t="array" ref="K10582">_xlfn.LET(_xlpm.d,UPPER(TRIM(CLEAN(SUBSTITUTE(F10582,CHAR(160),"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83" spans="2:11" hidden="1" x14ac:dyDescent="0.25">
      <c r="B10583" s="20">
        <v>45797</v>
      </c>
      <c r="C10583" s="2" t="s">
        <v>1</v>
      </c>
      <c r="D10583" s="2" t="s">
        <v>2864</v>
      </c>
      <c r="E10583" s="2" t="s">
        <v>234</v>
      </c>
      <c r="F10583" s="2" t="s">
        <v>4397</v>
      </c>
      <c r="G10583" s="5">
        <v>5</v>
      </c>
      <c r="H10583" s="5">
        <v>68.989999999999995</v>
      </c>
      <c r="I10583" s="5">
        <v>344.95</v>
      </c>
      <c r="J10583" s="5">
        <v>266183.68000000011</v>
      </c>
      <c r="K10583" s="3" t="str" cm="1">
        <f t="array" ref="K10583">_xlfn.LET(_xlpm.d,UPPER(TRIM(CLEAN(SUBSTITUTE(F10583,CHAR(160),"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84" spans="2:11" hidden="1" x14ac:dyDescent="0.25">
      <c r="B10584" s="20">
        <v>45797</v>
      </c>
      <c r="C10584" s="2" t="s">
        <v>1</v>
      </c>
      <c r="D10584" s="2" t="s">
        <v>1904</v>
      </c>
      <c r="E10584" s="2" t="s">
        <v>730</v>
      </c>
      <c r="F10584" s="2" t="s">
        <v>4397</v>
      </c>
      <c r="G10584" s="5">
        <v>10</v>
      </c>
      <c r="H10584" s="5">
        <v>68.989999999999995</v>
      </c>
      <c r="I10584" s="5">
        <v>689.9</v>
      </c>
      <c r="J10584" s="5">
        <v>266873.58000000013</v>
      </c>
      <c r="K10584" s="3" t="str" cm="1">
        <f t="array" ref="K10584">_xlfn.LET(_xlpm.d,UPPER(TRIM(CLEAN(SUBSTITUTE(F10584,CHAR(160),"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85" spans="2:11" hidden="1" x14ac:dyDescent="0.25">
      <c r="B10585" s="20">
        <v>45797</v>
      </c>
      <c r="C10585" s="2" t="s">
        <v>1</v>
      </c>
      <c r="D10585" s="2" t="s">
        <v>4445</v>
      </c>
      <c r="E10585" s="2" t="s">
        <v>2415</v>
      </c>
      <c r="F10585" s="2" t="s">
        <v>4397</v>
      </c>
      <c r="G10585" s="5">
        <v>5</v>
      </c>
      <c r="H10585" s="5">
        <v>56.514000000000003</v>
      </c>
      <c r="I10585" s="5">
        <v>282.57</v>
      </c>
      <c r="J10585" s="5">
        <v>267156.15000000014</v>
      </c>
      <c r="K10585" s="3" t="str" cm="1">
        <f t="array" ref="K10585">_xlfn.LET(_xlpm.d,UPPER(TRIM(CLEAN(SUBSTITUTE(F10585,CHAR(160),"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86" spans="2:11" hidden="1" x14ac:dyDescent="0.25">
      <c r="B10586" s="20">
        <v>45798</v>
      </c>
      <c r="C10586" s="2" t="s">
        <v>1</v>
      </c>
      <c r="D10586" s="2" t="s">
        <v>3988</v>
      </c>
      <c r="E10586" s="2" t="s">
        <v>149</v>
      </c>
      <c r="F10586" s="2" t="s">
        <v>4397</v>
      </c>
      <c r="G10586" s="5">
        <v>10</v>
      </c>
      <c r="H10586" s="5">
        <v>68.989999999999995</v>
      </c>
      <c r="I10586" s="5">
        <v>689.9</v>
      </c>
      <c r="J10586" s="5">
        <v>267846.05000000016</v>
      </c>
      <c r="K10586" s="3" t="str" cm="1">
        <f t="array" ref="K10586">_xlfn.LET(_xlpm.d,UPPER(TRIM(CLEAN(SUBSTITUTE(F10586,CHAR(160),"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87" spans="2:11" hidden="1" x14ac:dyDescent="0.25">
      <c r="B10587" s="20">
        <v>45799</v>
      </c>
      <c r="C10587" s="2" t="s">
        <v>1</v>
      </c>
      <c r="D10587" s="2" t="s">
        <v>2867</v>
      </c>
      <c r="E10587" s="2" t="s">
        <v>120</v>
      </c>
      <c r="F10587" s="2" t="s">
        <v>4397</v>
      </c>
      <c r="G10587" s="5">
        <v>8</v>
      </c>
      <c r="H10587" s="5">
        <v>64.25</v>
      </c>
      <c r="I10587" s="5">
        <v>514</v>
      </c>
      <c r="J10587" s="5">
        <v>268360.05000000016</v>
      </c>
      <c r="K10587" s="3" t="str" cm="1">
        <f t="array" ref="K10587">_xlfn.LET(_xlpm.d,UPPER(TRIM(CLEAN(SUBSTITUTE(F10587,CHAR(160),"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88" spans="2:11" hidden="1" x14ac:dyDescent="0.25">
      <c r="B10588" s="20">
        <v>45799</v>
      </c>
      <c r="C10588" s="2" t="s">
        <v>1</v>
      </c>
      <c r="D10588" s="2" t="s">
        <v>554</v>
      </c>
      <c r="E10588" s="2" t="s">
        <v>168</v>
      </c>
      <c r="F10588" s="2" t="s">
        <v>4397</v>
      </c>
      <c r="G10588" s="5">
        <v>5</v>
      </c>
      <c r="H10588" s="5">
        <v>68.989999999999995</v>
      </c>
      <c r="I10588" s="5">
        <v>344.95</v>
      </c>
      <c r="J10588" s="5">
        <v>268705.00000000017</v>
      </c>
      <c r="K10588" s="3" t="str" cm="1">
        <f t="array" ref="K10588">_xlfn.LET(_xlpm.d,UPPER(TRIM(CLEAN(SUBSTITUTE(F10588,CHAR(160),"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89" spans="2:11" hidden="1" x14ac:dyDescent="0.25">
      <c r="B10589" s="20">
        <v>45799</v>
      </c>
      <c r="C10589" s="2" t="s">
        <v>1</v>
      </c>
      <c r="D10589" s="2" t="s">
        <v>1423</v>
      </c>
      <c r="E10589" s="2" t="s">
        <v>151</v>
      </c>
      <c r="F10589" s="2" t="s">
        <v>4397</v>
      </c>
      <c r="G10589" s="5">
        <v>6</v>
      </c>
      <c r="H10589" s="5">
        <v>68.989999999999995</v>
      </c>
      <c r="I10589" s="5">
        <v>413.94</v>
      </c>
      <c r="J10589" s="5">
        <v>269118.94000000018</v>
      </c>
      <c r="K10589" s="3" t="str" cm="1">
        <f t="array" ref="K10589">_xlfn.LET(_xlpm.d,UPPER(TRIM(CLEAN(SUBSTITUTE(F10589,CHAR(160),"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90" spans="2:11" hidden="1" x14ac:dyDescent="0.25">
      <c r="B10590" s="20">
        <v>45799</v>
      </c>
      <c r="C10590" s="2" t="s">
        <v>1</v>
      </c>
      <c r="D10590" s="2" t="s">
        <v>2869</v>
      </c>
      <c r="E10590" s="2" t="s">
        <v>228</v>
      </c>
      <c r="F10590" s="2" t="s">
        <v>4397</v>
      </c>
      <c r="G10590" s="5">
        <v>6</v>
      </c>
      <c r="H10590" s="5">
        <v>68.989999999999995</v>
      </c>
      <c r="I10590" s="5">
        <v>413.94</v>
      </c>
      <c r="J10590" s="5">
        <v>269532.88000000018</v>
      </c>
      <c r="K10590" s="3" t="str" cm="1">
        <f t="array" ref="K10590">_xlfn.LET(_xlpm.d,UPPER(TRIM(CLEAN(SUBSTITUTE(F10590,CHAR(160),"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91" spans="2:11" hidden="1" x14ac:dyDescent="0.25">
      <c r="B10591" s="20">
        <v>45799</v>
      </c>
      <c r="C10591" s="2" t="s">
        <v>1</v>
      </c>
      <c r="D10591" s="2" t="s">
        <v>2870</v>
      </c>
      <c r="E10591" s="2" t="s">
        <v>1767</v>
      </c>
      <c r="F10591" s="2" t="s">
        <v>4397</v>
      </c>
      <c r="G10591" s="5">
        <v>10</v>
      </c>
      <c r="H10591" s="5">
        <v>68.989999999999995</v>
      </c>
      <c r="I10591" s="5">
        <v>689.9</v>
      </c>
      <c r="J10591" s="5">
        <v>270222.7800000002</v>
      </c>
      <c r="K10591" s="3" t="str" cm="1">
        <f t="array" ref="K10591">_xlfn.LET(_xlpm.d,UPPER(TRIM(CLEAN(SUBSTITUTE(F10591,CHAR(160),"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92" spans="2:11" hidden="1" x14ac:dyDescent="0.25">
      <c r="B10592" s="20">
        <v>45799</v>
      </c>
      <c r="C10592" s="2" t="s">
        <v>1</v>
      </c>
      <c r="D10592" s="2" t="s">
        <v>556</v>
      </c>
      <c r="E10592" s="2" t="s">
        <v>305</v>
      </c>
      <c r="F10592" s="2" t="s">
        <v>4397</v>
      </c>
      <c r="G10592" s="5">
        <v>20</v>
      </c>
      <c r="H10592" s="5">
        <v>68.989999999999995</v>
      </c>
      <c r="I10592" s="5">
        <v>1379.8</v>
      </c>
      <c r="J10592" s="5">
        <v>271602.58000000019</v>
      </c>
      <c r="K10592" s="3" t="str" cm="1">
        <f t="array" ref="K10592">_xlfn.LET(_xlpm.d,UPPER(TRIM(CLEAN(SUBSTITUTE(F10592,CHAR(160),"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93" spans="2:11" hidden="1" x14ac:dyDescent="0.25">
      <c r="B10593" s="20">
        <v>45799</v>
      </c>
      <c r="C10593" s="2" t="s">
        <v>1</v>
      </c>
      <c r="D10593" s="2" t="s">
        <v>2872</v>
      </c>
      <c r="E10593" s="2" t="s">
        <v>3</v>
      </c>
      <c r="F10593" s="2" t="s">
        <v>4397</v>
      </c>
      <c r="G10593" s="5">
        <v>7</v>
      </c>
      <c r="H10593" s="5">
        <v>64.989999999999995</v>
      </c>
      <c r="I10593" s="5">
        <v>454.93</v>
      </c>
      <c r="J10593" s="5">
        <v>272057.51000000018</v>
      </c>
      <c r="K10593" s="3" t="str" cm="1">
        <f t="array" ref="K10593">_xlfn.LET(_xlpm.d,UPPER(TRIM(CLEAN(SUBSTITUTE(F10593,CHAR(160),"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94" spans="2:11" hidden="1" x14ac:dyDescent="0.25">
      <c r="B10594" s="20">
        <v>45800</v>
      </c>
      <c r="C10594" s="2" t="s">
        <v>1</v>
      </c>
      <c r="D10594" s="2" t="s">
        <v>1426</v>
      </c>
      <c r="E10594" s="2" t="s">
        <v>236</v>
      </c>
      <c r="F10594" s="2" t="s">
        <v>4397</v>
      </c>
      <c r="G10594" s="5">
        <v>10</v>
      </c>
      <c r="H10594" s="5">
        <v>68.989999999999995</v>
      </c>
      <c r="I10594" s="5">
        <v>689.9</v>
      </c>
      <c r="J10594" s="5">
        <v>272747.41000000021</v>
      </c>
      <c r="K10594" s="3" t="str" cm="1">
        <f t="array" ref="K10594">_xlfn.LET(_xlpm.d,UPPER(TRIM(CLEAN(SUBSTITUTE(F10594,CHAR(160),"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95" spans="2:11" hidden="1" x14ac:dyDescent="0.25">
      <c r="B10595" s="20">
        <v>45800</v>
      </c>
      <c r="C10595" s="2" t="s">
        <v>1</v>
      </c>
      <c r="D10595" s="2" t="s">
        <v>4446</v>
      </c>
      <c r="E10595" s="2" t="s">
        <v>16</v>
      </c>
      <c r="F10595" s="2" t="s">
        <v>4397</v>
      </c>
      <c r="G10595" s="5">
        <v>10</v>
      </c>
      <c r="H10595" s="5">
        <v>64.989999999999995</v>
      </c>
      <c r="I10595" s="5">
        <v>649.9</v>
      </c>
      <c r="J10595" s="5">
        <v>273397.31000000023</v>
      </c>
      <c r="K10595" s="3" t="str" cm="1">
        <f t="array" ref="K10595">_xlfn.LET(_xlpm.d,UPPER(TRIM(CLEAN(SUBSTITUTE(F10595,CHAR(160),"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96" spans="2:11" hidden="1" x14ac:dyDescent="0.25">
      <c r="B10596" s="20">
        <v>45800</v>
      </c>
      <c r="C10596" s="2" t="s">
        <v>1</v>
      </c>
      <c r="D10596" s="2" t="s">
        <v>780</v>
      </c>
      <c r="E10596" s="2" t="s">
        <v>43</v>
      </c>
      <c r="F10596" s="2" t="s">
        <v>4397</v>
      </c>
      <c r="G10596" s="5">
        <v>4</v>
      </c>
      <c r="H10596" s="5">
        <v>64.95</v>
      </c>
      <c r="I10596" s="5">
        <v>259.8</v>
      </c>
      <c r="J10596" s="5">
        <v>273657.11000000022</v>
      </c>
      <c r="K10596" s="3" t="str" cm="1">
        <f t="array" ref="K10596">_xlfn.LET(_xlpm.d,UPPER(TRIM(CLEAN(SUBSTITUTE(F10596,CHAR(160),"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97" spans="2:11" hidden="1" x14ac:dyDescent="0.25">
      <c r="B10597" s="20">
        <v>45800</v>
      </c>
      <c r="C10597" s="2" t="s">
        <v>1</v>
      </c>
      <c r="D10597" s="2" t="s">
        <v>3592</v>
      </c>
      <c r="E10597" s="2" t="s">
        <v>835</v>
      </c>
      <c r="F10597" s="2" t="s">
        <v>4447</v>
      </c>
      <c r="G10597" s="5">
        <v>8</v>
      </c>
      <c r="H10597" s="5">
        <v>64.989999999999995</v>
      </c>
      <c r="I10597" s="5">
        <v>519.91999999999996</v>
      </c>
      <c r="J10597" s="5">
        <v>274177.0300000002</v>
      </c>
      <c r="K10597" s="3" t="str" cm="1">
        <f t="array" ref="K10597">_xlfn.LET(_xlpm.d,UPPER(TRIM(CLEAN(SUBSTITUTE(F10597,CHAR(160),"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98" spans="2:11" hidden="1" x14ac:dyDescent="0.25">
      <c r="B10598" s="20">
        <v>45800</v>
      </c>
      <c r="C10598" s="2" t="s">
        <v>1</v>
      </c>
      <c r="D10598" s="2" t="s">
        <v>3592</v>
      </c>
      <c r="E10598" s="2" t="s">
        <v>835</v>
      </c>
      <c r="F10598" s="2" t="s">
        <v>4448</v>
      </c>
      <c r="G10598" s="5">
        <v>4</v>
      </c>
      <c r="H10598" s="5">
        <v>64.989999999999995</v>
      </c>
      <c r="I10598" s="5">
        <v>259.95999999999998</v>
      </c>
      <c r="J10598" s="5">
        <v>274436.99000000022</v>
      </c>
      <c r="K10598" s="3" t="str" cm="1">
        <f t="array" ref="K10598">_xlfn.LET(_xlpm.d,UPPER(TRIM(CLEAN(SUBSTITUTE(F10598,CHAR(160),"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599" spans="2:11" hidden="1" x14ac:dyDescent="0.25">
      <c r="B10599" s="20">
        <v>45800</v>
      </c>
      <c r="C10599" s="2" t="s">
        <v>1</v>
      </c>
      <c r="D10599" s="2" t="s">
        <v>559</v>
      </c>
      <c r="E10599" s="2" t="s">
        <v>224</v>
      </c>
      <c r="F10599" s="2" t="s">
        <v>4397</v>
      </c>
      <c r="G10599" s="5">
        <v>9</v>
      </c>
      <c r="H10599" s="5">
        <v>68.989999999999995</v>
      </c>
      <c r="I10599" s="5">
        <v>620.91</v>
      </c>
      <c r="J10599" s="5">
        <v>275057.9000000002</v>
      </c>
      <c r="K10599" s="3" t="str" cm="1">
        <f t="array" ref="K10599">_xlfn.LET(_xlpm.d,UPPER(TRIM(CLEAN(SUBSTITUTE(F10599,CHAR(160),"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00" spans="2:11" hidden="1" x14ac:dyDescent="0.25">
      <c r="B10600" s="20">
        <v>45803</v>
      </c>
      <c r="C10600" s="2" t="s">
        <v>1</v>
      </c>
      <c r="D10600" s="2" t="s">
        <v>560</v>
      </c>
      <c r="E10600" s="2" t="s">
        <v>279</v>
      </c>
      <c r="F10600" s="2" t="s">
        <v>4397</v>
      </c>
      <c r="G10600" s="5">
        <v>14</v>
      </c>
      <c r="H10600" s="5">
        <v>68.989999999999995</v>
      </c>
      <c r="I10600" s="5">
        <v>965.86</v>
      </c>
      <c r="J10600" s="5">
        <v>276023.76000000018</v>
      </c>
      <c r="K10600" s="3" t="str" cm="1">
        <f t="array" ref="K10600">_xlfn.LET(_xlpm.d,UPPER(TRIM(CLEAN(SUBSTITUTE(F10600,CHAR(160),"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01" spans="2:11" hidden="1" x14ac:dyDescent="0.25">
      <c r="B10601" s="20">
        <v>45803</v>
      </c>
      <c r="C10601" s="2" t="s">
        <v>1</v>
      </c>
      <c r="D10601" s="2" t="s">
        <v>1001</v>
      </c>
      <c r="E10601" s="2" t="s">
        <v>874</v>
      </c>
      <c r="F10601" s="2" t="s">
        <v>4397</v>
      </c>
      <c r="G10601" s="5">
        <v>10</v>
      </c>
      <c r="H10601" s="5">
        <v>48.6</v>
      </c>
      <c r="I10601" s="5">
        <v>486</v>
      </c>
      <c r="J10601" s="5">
        <v>276509.76000000018</v>
      </c>
      <c r="K10601" s="3" t="str" cm="1">
        <f t="array" ref="K10601">_xlfn.LET(_xlpm.d,UPPER(TRIM(CLEAN(SUBSTITUTE(F10601,CHAR(160),"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02" spans="2:11" hidden="1" x14ac:dyDescent="0.25">
      <c r="B10602" s="20">
        <v>45803</v>
      </c>
      <c r="C10602" s="2" t="s">
        <v>1</v>
      </c>
      <c r="D10602" s="2" t="s">
        <v>4449</v>
      </c>
      <c r="E10602" s="2" t="s">
        <v>3</v>
      </c>
      <c r="F10602" s="2" t="s">
        <v>4397</v>
      </c>
      <c r="G10602" s="5">
        <v>1</v>
      </c>
      <c r="H10602" s="5">
        <v>64.989999999999995</v>
      </c>
      <c r="I10602" s="5">
        <v>64.989999999999995</v>
      </c>
      <c r="J10602" s="5">
        <v>276574.75000000017</v>
      </c>
      <c r="K10602" s="3" t="str" cm="1">
        <f t="array" ref="K10602">_xlfn.LET(_xlpm.d,UPPER(TRIM(CLEAN(SUBSTITUTE(F10602,CHAR(160),"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03" spans="2:11" hidden="1" x14ac:dyDescent="0.25">
      <c r="B10603" s="20">
        <v>45803</v>
      </c>
      <c r="C10603" s="2" t="s">
        <v>1</v>
      </c>
      <c r="D10603" s="2" t="s">
        <v>1909</v>
      </c>
      <c r="E10603" s="2" t="s">
        <v>254</v>
      </c>
      <c r="F10603" s="2" t="s">
        <v>4397</v>
      </c>
      <c r="G10603" s="5">
        <v>7</v>
      </c>
      <c r="H10603" s="5">
        <v>68.989999999999995</v>
      </c>
      <c r="I10603" s="5">
        <v>482.93</v>
      </c>
      <c r="J10603" s="5">
        <v>277057.68000000017</v>
      </c>
      <c r="K10603" s="3" t="str" cm="1">
        <f t="array" ref="K10603">_xlfn.LET(_xlpm.d,UPPER(TRIM(CLEAN(SUBSTITUTE(F10603,CHAR(160),"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04" spans="2:11" hidden="1" x14ac:dyDescent="0.25">
      <c r="B10604" s="20">
        <v>45804</v>
      </c>
      <c r="C10604" s="2" t="s">
        <v>1</v>
      </c>
      <c r="D10604" s="2" t="s">
        <v>1910</v>
      </c>
      <c r="E10604" s="2" t="s">
        <v>234</v>
      </c>
      <c r="F10604" s="2" t="s">
        <v>4397</v>
      </c>
      <c r="G10604" s="5">
        <v>5</v>
      </c>
      <c r="H10604" s="5">
        <v>68.989999999999995</v>
      </c>
      <c r="I10604" s="5">
        <v>344.95</v>
      </c>
      <c r="J10604" s="5">
        <v>277402.63000000018</v>
      </c>
      <c r="K10604" s="3" t="str" cm="1">
        <f t="array" ref="K10604">_xlfn.LET(_xlpm.d,UPPER(TRIM(CLEAN(SUBSTITUTE(F10604,CHAR(160),"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05" spans="2:11" hidden="1" x14ac:dyDescent="0.25">
      <c r="B10605" s="20">
        <v>45804</v>
      </c>
      <c r="C10605" s="2" t="s">
        <v>1</v>
      </c>
      <c r="D10605" s="2" t="s">
        <v>2878</v>
      </c>
      <c r="E10605" s="2" t="s">
        <v>78</v>
      </c>
      <c r="F10605" s="2" t="s">
        <v>4397</v>
      </c>
      <c r="G10605" s="5">
        <v>4</v>
      </c>
      <c r="H10605" s="5">
        <v>68.989999999999995</v>
      </c>
      <c r="I10605" s="5">
        <v>275.95999999999998</v>
      </c>
      <c r="J10605" s="5">
        <v>277678.5900000002</v>
      </c>
      <c r="K10605" s="3" t="str" cm="1">
        <f t="array" ref="K10605">_xlfn.LET(_xlpm.d,UPPER(TRIM(CLEAN(SUBSTITUTE(F10605,CHAR(160),"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06" spans="2:11" hidden="1" x14ac:dyDescent="0.25">
      <c r="B10606" s="20">
        <v>45804</v>
      </c>
      <c r="C10606" s="2" t="s">
        <v>1</v>
      </c>
      <c r="D10606" s="2" t="s">
        <v>4450</v>
      </c>
      <c r="E10606" s="2" t="s">
        <v>186</v>
      </c>
      <c r="F10606" s="2" t="s">
        <v>4397</v>
      </c>
      <c r="G10606" s="5">
        <v>5</v>
      </c>
      <c r="H10606" s="5">
        <v>68.989999999999995</v>
      </c>
      <c r="I10606" s="5">
        <v>344.95</v>
      </c>
      <c r="J10606" s="5">
        <v>278023.54000000021</v>
      </c>
      <c r="K10606" s="3" t="str" cm="1">
        <f t="array" ref="K10606">_xlfn.LET(_xlpm.d,UPPER(TRIM(CLEAN(SUBSTITUTE(F10606,CHAR(160),"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07" spans="2:11" hidden="1" x14ac:dyDescent="0.25">
      <c r="B10607" s="20">
        <v>45804</v>
      </c>
      <c r="C10607" s="2" t="s">
        <v>1</v>
      </c>
      <c r="D10607" s="2" t="s">
        <v>563</v>
      </c>
      <c r="E10607" s="2" t="s">
        <v>544</v>
      </c>
      <c r="F10607" s="2" t="s">
        <v>4397</v>
      </c>
      <c r="G10607" s="5">
        <v>25</v>
      </c>
      <c r="H10607" s="5">
        <v>68.989999999999995</v>
      </c>
      <c r="I10607" s="5">
        <v>1724.75</v>
      </c>
      <c r="J10607" s="5">
        <v>279748.29000000021</v>
      </c>
      <c r="K10607" s="3" t="str" cm="1">
        <f t="array" ref="K10607">_xlfn.LET(_xlpm.d,UPPER(TRIM(CLEAN(SUBSTITUTE(F10607,CHAR(160),"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08" spans="2:11" hidden="1" x14ac:dyDescent="0.25">
      <c r="B10608" s="20">
        <v>45805</v>
      </c>
      <c r="C10608" s="2" t="s">
        <v>1</v>
      </c>
      <c r="D10608" s="2" t="s">
        <v>1002</v>
      </c>
      <c r="E10608" s="2" t="s">
        <v>145</v>
      </c>
      <c r="F10608" s="2" t="s">
        <v>4397</v>
      </c>
      <c r="G10608" s="5">
        <v>10</v>
      </c>
      <c r="H10608" s="5">
        <v>68.989999999999995</v>
      </c>
      <c r="I10608" s="5">
        <v>689.9</v>
      </c>
      <c r="J10608" s="5">
        <v>280438.19000000024</v>
      </c>
      <c r="K10608" s="3" t="str" cm="1">
        <f t="array" ref="K10608">_xlfn.LET(_xlpm.d,UPPER(TRIM(CLEAN(SUBSTITUTE(F10608,CHAR(160),"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09" spans="2:11" hidden="1" x14ac:dyDescent="0.25">
      <c r="B10609" s="20">
        <v>45805</v>
      </c>
      <c r="C10609" s="2" t="s">
        <v>1</v>
      </c>
      <c r="D10609" s="2" t="s">
        <v>2880</v>
      </c>
      <c r="E10609" s="2" t="s">
        <v>286</v>
      </c>
      <c r="F10609" s="2" t="s">
        <v>4397</v>
      </c>
      <c r="G10609" s="5">
        <v>12</v>
      </c>
      <c r="H10609" s="5">
        <v>68.989999999999995</v>
      </c>
      <c r="I10609" s="5">
        <v>827.88</v>
      </c>
      <c r="J10609" s="5">
        <v>281266.07000000024</v>
      </c>
      <c r="K10609" s="3" t="str" cm="1">
        <f t="array" ref="K10609">_xlfn.LET(_xlpm.d,UPPER(TRIM(CLEAN(SUBSTITUTE(F10609,CHAR(160),"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10" spans="2:11" hidden="1" x14ac:dyDescent="0.25">
      <c r="B10610" s="20">
        <v>45805</v>
      </c>
      <c r="C10610" s="2" t="s">
        <v>1</v>
      </c>
      <c r="D10610" s="2" t="s">
        <v>4451</v>
      </c>
      <c r="E10610" s="2" t="s">
        <v>16</v>
      </c>
      <c r="F10610" s="2" t="s">
        <v>4397</v>
      </c>
      <c r="G10610" s="5">
        <v>20</v>
      </c>
      <c r="H10610" s="5">
        <v>64.989999999999995</v>
      </c>
      <c r="I10610" s="5">
        <v>1299.8</v>
      </c>
      <c r="J10610" s="5">
        <v>282565.87000000023</v>
      </c>
      <c r="K10610" s="3" t="str" cm="1">
        <f t="array" ref="K10610">_xlfn.LET(_xlpm.d,UPPER(TRIM(CLEAN(SUBSTITUTE(F10610,CHAR(160),"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11" spans="2:11" hidden="1" x14ac:dyDescent="0.25">
      <c r="B10611" s="20">
        <v>45805</v>
      </c>
      <c r="C10611" s="2" t="s">
        <v>1</v>
      </c>
      <c r="D10611" s="2" t="s">
        <v>4452</v>
      </c>
      <c r="E10611" s="2" t="s">
        <v>307</v>
      </c>
      <c r="F10611" s="2" t="s">
        <v>4397</v>
      </c>
      <c r="G10611" s="5">
        <v>16</v>
      </c>
      <c r="H10611" s="5">
        <v>68.989999999999995</v>
      </c>
      <c r="I10611" s="5">
        <v>1103.8399999999999</v>
      </c>
      <c r="J10611" s="5">
        <v>283669.71000000025</v>
      </c>
      <c r="K10611" s="3" t="str" cm="1">
        <f t="array" ref="K10611">_xlfn.LET(_xlpm.d,UPPER(TRIM(CLEAN(SUBSTITUTE(F10611,CHAR(160),"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12" spans="2:11" hidden="1" x14ac:dyDescent="0.25">
      <c r="B10612" s="20">
        <v>45805</v>
      </c>
      <c r="C10612" s="2" t="s">
        <v>1</v>
      </c>
      <c r="D10612" s="2" t="s">
        <v>2884</v>
      </c>
      <c r="E10612" s="2" t="s">
        <v>263</v>
      </c>
      <c r="F10612" s="2" t="s">
        <v>4397</v>
      </c>
      <c r="G10612" s="5">
        <v>8</v>
      </c>
      <c r="H10612" s="5">
        <v>68.989999999999995</v>
      </c>
      <c r="I10612" s="5">
        <v>551.91999999999996</v>
      </c>
      <c r="J10612" s="5">
        <v>284221.63000000024</v>
      </c>
      <c r="K10612" s="3" t="str" cm="1">
        <f t="array" ref="K10612">_xlfn.LET(_xlpm.d,UPPER(TRIM(CLEAN(SUBSTITUTE(F10612,CHAR(160),"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13" spans="2:11" hidden="1" x14ac:dyDescent="0.25">
      <c r="B10613" s="20">
        <v>45806</v>
      </c>
      <c r="C10613" s="2" t="s">
        <v>1</v>
      </c>
      <c r="D10613" s="2" t="s">
        <v>1913</v>
      </c>
      <c r="E10613" s="2" t="s">
        <v>268</v>
      </c>
      <c r="F10613" s="2" t="s">
        <v>4397</v>
      </c>
      <c r="G10613" s="5">
        <v>4</v>
      </c>
      <c r="H10613" s="5">
        <v>68.989999999999995</v>
      </c>
      <c r="I10613" s="5">
        <v>275.95999999999998</v>
      </c>
      <c r="J10613" s="5">
        <v>284497.59000000026</v>
      </c>
      <c r="K10613" s="3" t="str" cm="1">
        <f t="array" ref="K10613">_xlfn.LET(_xlpm.d,UPPER(TRIM(CLEAN(SUBSTITUTE(F10613,CHAR(160),"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14" spans="2:11" hidden="1" x14ac:dyDescent="0.25">
      <c r="B10614" s="20">
        <v>45806</v>
      </c>
      <c r="C10614" s="2" t="s">
        <v>1</v>
      </c>
      <c r="D10614" s="2" t="s">
        <v>2885</v>
      </c>
      <c r="E10614" s="2" t="s">
        <v>246</v>
      </c>
      <c r="F10614" s="2" t="s">
        <v>4397</v>
      </c>
      <c r="G10614" s="5">
        <v>4</v>
      </c>
      <c r="H10614" s="5">
        <v>68.989999999999995</v>
      </c>
      <c r="I10614" s="5">
        <v>275.95999999999998</v>
      </c>
      <c r="J10614" s="5">
        <v>284773.55000000028</v>
      </c>
      <c r="K10614" s="3" t="str" cm="1">
        <f t="array" ref="K10614">_xlfn.LET(_xlpm.d,UPPER(TRIM(CLEAN(SUBSTITUTE(F10614,CHAR(160),"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15" spans="2:11" hidden="1" x14ac:dyDescent="0.25">
      <c r="B10615" s="20">
        <v>45806</v>
      </c>
      <c r="C10615" s="2" t="s">
        <v>1</v>
      </c>
      <c r="D10615" s="2" t="s">
        <v>566</v>
      </c>
      <c r="E10615" s="2" t="s">
        <v>180</v>
      </c>
      <c r="F10615" s="2" t="s">
        <v>4397</v>
      </c>
      <c r="G10615" s="5">
        <v>5</v>
      </c>
      <c r="H10615" s="5">
        <v>68.989999999999995</v>
      </c>
      <c r="I10615" s="5">
        <v>344.95</v>
      </c>
      <c r="J10615" s="5">
        <v>285118.50000000029</v>
      </c>
      <c r="K10615" s="3" t="str" cm="1">
        <f t="array" ref="K10615">_xlfn.LET(_xlpm.d,UPPER(TRIM(CLEAN(SUBSTITUTE(F10615,CHAR(160),"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16" spans="2:11" hidden="1" x14ac:dyDescent="0.25">
      <c r="B10616" s="20">
        <v>45806</v>
      </c>
      <c r="C10616" s="2" t="s">
        <v>1</v>
      </c>
      <c r="D10616" s="2" t="s">
        <v>2886</v>
      </c>
      <c r="E10616" s="2" t="s">
        <v>1765</v>
      </c>
      <c r="F10616" s="2" t="s">
        <v>4397</v>
      </c>
      <c r="G10616" s="5">
        <v>75</v>
      </c>
      <c r="H10616" s="5">
        <v>68.989999999999995</v>
      </c>
      <c r="I10616" s="5">
        <v>5174.25</v>
      </c>
      <c r="J10616" s="5">
        <v>290292.75000000029</v>
      </c>
      <c r="K10616" s="3" t="str" cm="1">
        <f t="array" ref="K10616">_xlfn.LET(_xlpm.d,UPPER(TRIM(CLEAN(SUBSTITUTE(F10616,CHAR(160),"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17" spans="2:11" hidden="1" x14ac:dyDescent="0.25">
      <c r="B10617" s="20">
        <v>45807</v>
      </c>
      <c r="C10617" s="2" t="s">
        <v>1</v>
      </c>
      <c r="D10617" s="2" t="s">
        <v>1915</v>
      </c>
      <c r="E10617" s="2" t="s">
        <v>232</v>
      </c>
      <c r="F10617" s="2" t="s">
        <v>4397</v>
      </c>
      <c r="G10617" s="5">
        <v>5</v>
      </c>
      <c r="H10617" s="5">
        <v>68.989999999999995</v>
      </c>
      <c r="I10617" s="5">
        <v>344.95</v>
      </c>
      <c r="J10617" s="5">
        <v>290637.7000000003</v>
      </c>
      <c r="K10617" s="3" t="str" cm="1">
        <f t="array" ref="K10617">_xlfn.LET(_xlpm.d,UPPER(TRIM(CLEAN(SUBSTITUTE(F10617,CHAR(160),"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18" spans="2:11" hidden="1" x14ac:dyDescent="0.25">
      <c r="B10618" s="20">
        <v>45807</v>
      </c>
      <c r="C10618" s="2" t="s">
        <v>1</v>
      </c>
      <c r="D10618" s="2" t="s">
        <v>568</v>
      </c>
      <c r="E10618" s="2" t="s">
        <v>243</v>
      </c>
      <c r="F10618" s="2" t="s">
        <v>4397</v>
      </c>
      <c r="G10618" s="5">
        <v>10</v>
      </c>
      <c r="H10618" s="5">
        <v>68.989999999999995</v>
      </c>
      <c r="I10618" s="5">
        <v>689.9</v>
      </c>
      <c r="J10618" s="5">
        <v>291327.60000000033</v>
      </c>
      <c r="K10618" s="3" t="str" cm="1">
        <f t="array" ref="K10618">_xlfn.LET(_xlpm.d,UPPER(TRIM(CLEAN(SUBSTITUTE(F10618,CHAR(160),"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19" spans="2:11" hidden="1" x14ac:dyDescent="0.25">
      <c r="B10619" s="20">
        <v>45807</v>
      </c>
      <c r="C10619" s="2" t="s">
        <v>1</v>
      </c>
      <c r="D10619" s="2" t="s">
        <v>4453</v>
      </c>
      <c r="E10619" s="2" t="s">
        <v>165</v>
      </c>
      <c r="F10619" s="2" t="s">
        <v>4397</v>
      </c>
      <c r="G10619" s="5">
        <v>3</v>
      </c>
      <c r="H10619" s="5">
        <v>68.989999999999995</v>
      </c>
      <c r="I10619" s="5">
        <v>206.97</v>
      </c>
      <c r="J10619" s="5">
        <v>291534.5700000003</v>
      </c>
      <c r="K10619" s="3" t="str" cm="1">
        <f t="array" ref="K10619">_xlfn.LET(_xlpm.d,UPPER(TRIM(CLEAN(SUBSTITUTE(F10619,CHAR(160),"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20" spans="2:11" hidden="1" x14ac:dyDescent="0.25">
      <c r="B10620" s="20">
        <v>45807</v>
      </c>
      <c r="C10620" s="2" t="s">
        <v>1</v>
      </c>
      <c r="D10620" s="2" t="s">
        <v>570</v>
      </c>
      <c r="E10620" s="2" t="s">
        <v>224</v>
      </c>
      <c r="F10620" s="2" t="s">
        <v>4397</v>
      </c>
      <c r="G10620" s="5">
        <v>27</v>
      </c>
      <c r="H10620" s="5">
        <v>68.989999999999995</v>
      </c>
      <c r="I10620" s="5">
        <v>1862.73</v>
      </c>
      <c r="J10620" s="5">
        <v>293397.30000000028</v>
      </c>
      <c r="K10620" s="3" t="str" cm="1">
        <f t="array" ref="K10620">_xlfn.LET(_xlpm.d,UPPER(TRIM(CLEAN(SUBSTITUTE(F10620,CHAR(160),"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21" spans="2:11" hidden="1" x14ac:dyDescent="0.25">
      <c r="B10621" s="20">
        <v>45810</v>
      </c>
      <c r="C10621" s="2" t="s">
        <v>1</v>
      </c>
      <c r="D10621" s="2" t="s">
        <v>2891</v>
      </c>
      <c r="E10621" s="2" t="s">
        <v>741</v>
      </c>
      <c r="F10621" s="2" t="s">
        <v>4397</v>
      </c>
      <c r="G10621" s="5">
        <v>7</v>
      </c>
      <c r="H10621" s="5">
        <v>64.989999999999995</v>
      </c>
      <c r="I10621" s="5">
        <v>454.93</v>
      </c>
      <c r="J10621" s="5">
        <v>293852.23000000027</v>
      </c>
      <c r="K10621" s="3" t="str" cm="1">
        <f t="array" ref="K10621">_xlfn.LET(_xlpm.d,UPPER(TRIM(CLEAN(SUBSTITUTE(F10621,CHAR(160),"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22" spans="2:11" hidden="1" x14ac:dyDescent="0.25">
      <c r="B10622" s="20">
        <v>45810</v>
      </c>
      <c r="C10622" s="2" t="s">
        <v>1</v>
      </c>
      <c r="D10622" s="2" t="s">
        <v>2892</v>
      </c>
      <c r="E10622" s="2" t="s">
        <v>254</v>
      </c>
      <c r="F10622" s="2" t="s">
        <v>4397</v>
      </c>
      <c r="G10622" s="5">
        <v>10</v>
      </c>
      <c r="H10622" s="5">
        <v>68.989999999999995</v>
      </c>
      <c r="I10622" s="5">
        <v>689.9</v>
      </c>
      <c r="J10622" s="5">
        <v>294542.1300000003</v>
      </c>
      <c r="K10622" s="3" t="str" cm="1">
        <f t="array" ref="K10622">_xlfn.LET(_xlpm.d,UPPER(TRIM(CLEAN(SUBSTITUTE(F10622,CHAR(160),"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23" spans="2:11" hidden="1" x14ac:dyDescent="0.25">
      <c r="B10623" s="20">
        <v>45811</v>
      </c>
      <c r="C10623" s="2" t="s">
        <v>1</v>
      </c>
      <c r="D10623" s="2" t="s">
        <v>576</v>
      </c>
      <c r="E10623" s="2" t="s">
        <v>143</v>
      </c>
      <c r="F10623" s="2" t="s">
        <v>4397</v>
      </c>
      <c r="G10623" s="5">
        <v>7</v>
      </c>
      <c r="H10623" s="5">
        <v>68.989999999999995</v>
      </c>
      <c r="I10623" s="5">
        <v>482.93</v>
      </c>
      <c r="J10623" s="5">
        <v>295025.06000000029</v>
      </c>
      <c r="K10623" s="3" t="str" cm="1">
        <f t="array" ref="K10623">_xlfn.LET(_xlpm.d,UPPER(TRIM(CLEAN(SUBSTITUTE(F10623,CHAR(160),"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24" spans="2:11" hidden="1" x14ac:dyDescent="0.25">
      <c r="B10624" s="20">
        <v>45811</v>
      </c>
      <c r="C10624" s="2" t="s">
        <v>1</v>
      </c>
      <c r="D10624" s="2" t="s">
        <v>2894</v>
      </c>
      <c r="E10624" s="2" t="s">
        <v>1634</v>
      </c>
      <c r="F10624" s="2" t="s">
        <v>4397</v>
      </c>
      <c r="G10624" s="5">
        <v>6</v>
      </c>
      <c r="H10624" s="5">
        <v>68.989999999999995</v>
      </c>
      <c r="I10624" s="5">
        <v>413.94</v>
      </c>
      <c r="J10624" s="5">
        <v>295439.00000000029</v>
      </c>
      <c r="K10624" s="3" t="str" cm="1">
        <f t="array" ref="K10624">_xlfn.LET(_xlpm.d,UPPER(TRIM(CLEAN(SUBSTITUTE(F10624,CHAR(160),"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25" spans="2:11" hidden="1" x14ac:dyDescent="0.25">
      <c r="B10625" s="20">
        <v>45812</v>
      </c>
      <c r="C10625" s="2" t="s">
        <v>1</v>
      </c>
      <c r="D10625" s="2" t="s">
        <v>577</v>
      </c>
      <c r="E10625" s="2" t="s">
        <v>149</v>
      </c>
      <c r="F10625" s="2" t="s">
        <v>4397</v>
      </c>
      <c r="G10625" s="5">
        <v>7</v>
      </c>
      <c r="H10625" s="5">
        <v>68.989999999999995</v>
      </c>
      <c r="I10625" s="5">
        <v>482.93</v>
      </c>
      <c r="J10625" s="5">
        <v>295921.93000000028</v>
      </c>
      <c r="K10625" s="3" t="str" cm="1">
        <f t="array" ref="K10625">_xlfn.LET(_xlpm.d,UPPER(TRIM(CLEAN(SUBSTITUTE(F10625,CHAR(160),"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26" spans="2:11" hidden="1" x14ac:dyDescent="0.25">
      <c r="B10626" s="20">
        <v>45813</v>
      </c>
      <c r="C10626" s="2" t="s">
        <v>1</v>
      </c>
      <c r="D10626" s="2" t="s">
        <v>2895</v>
      </c>
      <c r="E10626" s="2" t="s">
        <v>3</v>
      </c>
      <c r="F10626" s="2" t="s">
        <v>4397</v>
      </c>
      <c r="G10626" s="5">
        <v>2</v>
      </c>
      <c r="H10626" s="5">
        <v>64.989999999999995</v>
      </c>
      <c r="I10626" s="5">
        <v>129.97999999999999</v>
      </c>
      <c r="J10626" s="5">
        <v>296051.91000000027</v>
      </c>
      <c r="K10626" s="3" t="str" cm="1">
        <f t="array" ref="K10626">_xlfn.LET(_xlpm.d,UPPER(TRIM(CLEAN(SUBSTITUTE(F10626,CHAR(160),"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27" spans="2:11" hidden="1" x14ac:dyDescent="0.25">
      <c r="B10627" s="20">
        <v>45814</v>
      </c>
      <c r="C10627" s="2" t="s">
        <v>1</v>
      </c>
      <c r="D10627" s="2" t="s">
        <v>581</v>
      </c>
      <c r="E10627" s="2" t="s">
        <v>195</v>
      </c>
      <c r="F10627" s="2" t="s">
        <v>4397</v>
      </c>
      <c r="G10627" s="5">
        <v>6</v>
      </c>
      <c r="H10627" s="5">
        <v>68.989999999999995</v>
      </c>
      <c r="I10627" s="5">
        <v>413.94</v>
      </c>
      <c r="J10627" s="5">
        <v>296465.85000000027</v>
      </c>
      <c r="K10627" s="3" t="str" cm="1">
        <f t="array" ref="K10627">_xlfn.LET(_xlpm.d,UPPER(TRIM(CLEAN(SUBSTITUTE(F10627,CHAR(160),"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28" spans="2:11" hidden="1" x14ac:dyDescent="0.25">
      <c r="B10628" s="20">
        <v>45814</v>
      </c>
      <c r="C10628" s="2" t="s">
        <v>1</v>
      </c>
      <c r="D10628" s="2" t="s">
        <v>2484</v>
      </c>
      <c r="E10628" s="2" t="s">
        <v>186</v>
      </c>
      <c r="F10628" s="2" t="s">
        <v>4397</v>
      </c>
      <c r="G10628" s="5">
        <v>4</v>
      </c>
      <c r="H10628" s="5">
        <v>68.989999999999995</v>
      </c>
      <c r="I10628" s="5">
        <v>275.95999999999998</v>
      </c>
      <c r="J10628" s="5">
        <v>296741.81000000029</v>
      </c>
      <c r="K10628" s="3" t="str" cm="1">
        <f t="array" ref="K10628">_xlfn.LET(_xlpm.d,UPPER(TRIM(CLEAN(SUBSTITUTE(F10628,CHAR(160),"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29" spans="2:11" hidden="1" x14ac:dyDescent="0.25">
      <c r="B10629" s="20">
        <v>45814</v>
      </c>
      <c r="C10629" s="2" t="s">
        <v>1</v>
      </c>
      <c r="D10629" s="2" t="s">
        <v>2897</v>
      </c>
      <c r="E10629" s="2" t="s">
        <v>259</v>
      </c>
      <c r="F10629" s="2" t="s">
        <v>4397</v>
      </c>
      <c r="G10629" s="5">
        <v>2</v>
      </c>
      <c r="H10629" s="5">
        <v>68.989999999999995</v>
      </c>
      <c r="I10629" s="5">
        <v>137.97999999999999</v>
      </c>
      <c r="J10629" s="5">
        <v>296879.79000000027</v>
      </c>
      <c r="K10629" s="3" t="str" cm="1">
        <f t="array" ref="K10629">_xlfn.LET(_xlpm.d,UPPER(TRIM(CLEAN(SUBSTITUTE(F10629,CHAR(160),"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30" spans="2:11" hidden="1" x14ac:dyDescent="0.25">
      <c r="B10630" s="20">
        <v>45814</v>
      </c>
      <c r="C10630" s="2" t="s">
        <v>1</v>
      </c>
      <c r="D10630" s="2" t="s">
        <v>1921</v>
      </c>
      <c r="E10630" s="2" t="s">
        <v>232</v>
      </c>
      <c r="F10630" s="2" t="s">
        <v>4397</v>
      </c>
      <c r="G10630" s="5">
        <v>4</v>
      </c>
      <c r="H10630" s="5">
        <v>68.989999999999995</v>
      </c>
      <c r="I10630" s="5">
        <v>275.95999999999998</v>
      </c>
      <c r="J10630" s="5">
        <v>297155.75000000029</v>
      </c>
      <c r="K10630" s="3" t="str" cm="1">
        <f t="array" ref="K10630">_xlfn.LET(_xlpm.d,UPPER(TRIM(CLEAN(SUBSTITUTE(F10630,CHAR(160),"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31" spans="2:11" hidden="1" x14ac:dyDescent="0.25">
      <c r="B10631" s="20">
        <v>45814</v>
      </c>
      <c r="C10631" s="2" t="s">
        <v>1</v>
      </c>
      <c r="D10631" s="2" t="s">
        <v>1922</v>
      </c>
      <c r="E10631" s="2" t="s">
        <v>807</v>
      </c>
      <c r="F10631" s="2" t="s">
        <v>4397</v>
      </c>
      <c r="G10631" s="5">
        <v>8</v>
      </c>
      <c r="H10631" s="5">
        <v>64.989999999999995</v>
      </c>
      <c r="I10631" s="5">
        <v>519.91999999999996</v>
      </c>
      <c r="J10631" s="5">
        <v>297675.67000000027</v>
      </c>
      <c r="K10631" s="3" t="str" cm="1">
        <f t="array" ref="K10631">_xlfn.LET(_xlpm.d,UPPER(TRIM(CLEAN(SUBSTITUTE(F10631,CHAR(160),"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32" spans="2:11" hidden="1" x14ac:dyDescent="0.25">
      <c r="B10632" s="20">
        <v>45817</v>
      </c>
      <c r="C10632" s="2" t="s">
        <v>1</v>
      </c>
      <c r="D10632" s="2" t="s">
        <v>2902</v>
      </c>
      <c r="E10632" s="2" t="s">
        <v>180</v>
      </c>
      <c r="F10632" s="2" t="s">
        <v>4397</v>
      </c>
      <c r="G10632" s="5">
        <v>5</v>
      </c>
      <c r="H10632" s="5">
        <v>68.989999999999995</v>
      </c>
      <c r="I10632" s="5">
        <v>344.95</v>
      </c>
      <c r="J10632" s="5">
        <v>298020.62000000029</v>
      </c>
      <c r="K10632" s="3" t="str" cm="1">
        <f t="array" ref="K10632">_xlfn.LET(_xlpm.d,UPPER(TRIM(CLEAN(SUBSTITUTE(F10632,CHAR(160),"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33" spans="2:11" hidden="1" x14ac:dyDescent="0.25">
      <c r="B10633" s="20">
        <v>45818</v>
      </c>
      <c r="C10633" s="2" t="s">
        <v>1</v>
      </c>
      <c r="D10633" s="2" t="s">
        <v>584</v>
      </c>
      <c r="E10633" s="2" t="s">
        <v>143</v>
      </c>
      <c r="F10633" s="2" t="s">
        <v>4397</v>
      </c>
      <c r="G10633" s="5">
        <v>6</v>
      </c>
      <c r="H10633" s="5">
        <v>68.989999999999995</v>
      </c>
      <c r="I10633" s="5">
        <v>413.94</v>
      </c>
      <c r="J10633" s="5">
        <v>298434.56000000029</v>
      </c>
      <c r="K10633" s="3" t="str" cm="1">
        <f t="array" ref="K10633">_xlfn.LET(_xlpm.d,UPPER(TRIM(CLEAN(SUBSTITUTE(F10633,CHAR(160),"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34" spans="2:11" hidden="1" x14ac:dyDescent="0.25">
      <c r="B10634" s="20">
        <v>45818</v>
      </c>
      <c r="C10634" s="2" t="s">
        <v>1</v>
      </c>
      <c r="D10634" s="2" t="s">
        <v>1003</v>
      </c>
      <c r="E10634" s="2" t="s">
        <v>234</v>
      </c>
      <c r="F10634" s="2" t="s">
        <v>4397</v>
      </c>
      <c r="G10634" s="5">
        <v>5</v>
      </c>
      <c r="H10634" s="5">
        <v>68.989999999999995</v>
      </c>
      <c r="I10634" s="5">
        <v>344.95</v>
      </c>
      <c r="J10634" s="5">
        <v>298779.5100000003</v>
      </c>
      <c r="K10634" s="3" t="str" cm="1">
        <f t="array" ref="K10634">_xlfn.LET(_xlpm.d,UPPER(TRIM(CLEAN(SUBSTITUTE(F10634,CHAR(160),"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35" spans="2:11" hidden="1" x14ac:dyDescent="0.25">
      <c r="B10635" s="20">
        <v>45819</v>
      </c>
      <c r="C10635" s="2" t="s">
        <v>1</v>
      </c>
      <c r="D10635" s="2" t="s">
        <v>589</v>
      </c>
      <c r="E10635" s="2" t="s">
        <v>544</v>
      </c>
      <c r="F10635" s="2" t="s">
        <v>4397</v>
      </c>
      <c r="G10635" s="5">
        <v>10</v>
      </c>
      <c r="H10635" s="5">
        <v>68.989999999999995</v>
      </c>
      <c r="I10635" s="5">
        <v>689.9</v>
      </c>
      <c r="J10635" s="5">
        <v>299469.41000000032</v>
      </c>
      <c r="K10635" s="3" t="str" cm="1">
        <f t="array" ref="K10635">_xlfn.LET(_xlpm.d,UPPER(TRIM(CLEAN(SUBSTITUTE(F10635,CHAR(160),"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36" spans="2:11" hidden="1" x14ac:dyDescent="0.25">
      <c r="B10636" s="20">
        <v>45820</v>
      </c>
      <c r="C10636" s="2" t="s">
        <v>1</v>
      </c>
      <c r="D10636" s="2" t="s">
        <v>2904</v>
      </c>
      <c r="E10636" s="2" t="s">
        <v>3</v>
      </c>
      <c r="F10636" s="2" t="s">
        <v>4397</v>
      </c>
      <c r="G10636" s="5">
        <v>2</v>
      </c>
      <c r="H10636" s="5">
        <v>64.989999999999995</v>
      </c>
      <c r="I10636" s="5">
        <v>129.97999999999999</v>
      </c>
      <c r="J10636" s="5">
        <v>299599.39000000031</v>
      </c>
      <c r="K10636" s="3" t="str" cm="1">
        <f t="array" ref="K10636">_xlfn.LET(_xlpm.d,UPPER(TRIM(CLEAN(SUBSTITUTE(F10636,CHAR(160),"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37" spans="2:11" hidden="1" x14ac:dyDescent="0.25">
      <c r="B10637" s="20">
        <v>45821</v>
      </c>
      <c r="C10637" s="2" t="s">
        <v>1</v>
      </c>
      <c r="D10637" s="2" t="s">
        <v>1224</v>
      </c>
      <c r="E10637" s="2" t="s">
        <v>232</v>
      </c>
      <c r="F10637" s="2" t="s">
        <v>4397</v>
      </c>
      <c r="G10637" s="5">
        <v>5</v>
      </c>
      <c r="H10637" s="5">
        <v>68.989999999999995</v>
      </c>
      <c r="I10637" s="5">
        <v>344.95</v>
      </c>
      <c r="J10637" s="5">
        <v>299944.34000000032</v>
      </c>
      <c r="K10637" s="3" t="str" cm="1">
        <f t="array" ref="K10637">_xlfn.LET(_xlpm.d,UPPER(TRIM(CLEAN(SUBSTITUTE(F10637,CHAR(160),"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38" spans="2:11" hidden="1" x14ac:dyDescent="0.25">
      <c r="B10638" s="20">
        <v>45821</v>
      </c>
      <c r="C10638" s="2" t="s">
        <v>1</v>
      </c>
      <c r="D10638" s="2" t="s">
        <v>1227</v>
      </c>
      <c r="E10638" s="2" t="s">
        <v>145</v>
      </c>
      <c r="F10638" s="2" t="s">
        <v>4397</v>
      </c>
      <c r="G10638" s="5">
        <v>8</v>
      </c>
      <c r="H10638" s="5">
        <v>68.989999999999995</v>
      </c>
      <c r="I10638" s="5">
        <v>551.91999999999996</v>
      </c>
      <c r="J10638" s="5">
        <v>300496.2600000003</v>
      </c>
      <c r="K10638" s="3" t="str" cm="1">
        <f t="array" ref="K10638">_xlfn.LET(_xlpm.d,UPPER(TRIM(CLEAN(SUBSTITUTE(F10638,CHAR(160),"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39" spans="2:11" hidden="1" x14ac:dyDescent="0.25">
      <c r="B10639" s="20">
        <v>45821</v>
      </c>
      <c r="C10639" s="2" t="s">
        <v>1</v>
      </c>
      <c r="D10639" s="2" t="s">
        <v>1228</v>
      </c>
      <c r="E10639" s="2" t="s">
        <v>43</v>
      </c>
      <c r="F10639" s="2" t="s">
        <v>4397</v>
      </c>
      <c r="G10639" s="5">
        <v>5</v>
      </c>
      <c r="H10639" s="5">
        <v>64.95</v>
      </c>
      <c r="I10639" s="5">
        <v>324.75</v>
      </c>
      <c r="J10639" s="5">
        <v>300821.0100000003</v>
      </c>
      <c r="K10639" s="3" t="str" cm="1">
        <f t="array" ref="K10639">_xlfn.LET(_xlpm.d,UPPER(TRIM(CLEAN(SUBSTITUTE(F10639,CHAR(160),"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40" spans="2:11" hidden="1" x14ac:dyDescent="0.25">
      <c r="B10640" s="20">
        <v>45821</v>
      </c>
      <c r="C10640" s="2" t="s">
        <v>1</v>
      </c>
      <c r="D10640" s="2" t="s">
        <v>4454</v>
      </c>
      <c r="E10640" s="2" t="s">
        <v>1726</v>
      </c>
      <c r="F10640" s="2" t="s">
        <v>4397</v>
      </c>
      <c r="G10640" s="5">
        <v>10</v>
      </c>
      <c r="H10640" s="5">
        <v>64.900000000000006</v>
      </c>
      <c r="I10640" s="5">
        <v>649</v>
      </c>
      <c r="J10640" s="5">
        <v>301470.0100000003</v>
      </c>
      <c r="K10640" s="3" t="str" cm="1">
        <f t="array" ref="K10640">_xlfn.LET(_xlpm.d,UPPER(TRIM(CLEAN(SUBSTITUTE(F10640,CHAR(160),"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41" spans="2:11" hidden="1" x14ac:dyDescent="0.25">
      <c r="B10641" s="20">
        <v>45821</v>
      </c>
      <c r="C10641" s="2" t="s">
        <v>1</v>
      </c>
      <c r="D10641" s="2" t="s">
        <v>2906</v>
      </c>
      <c r="E10641" s="2" t="s">
        <v>197</v>
      </c>
      <c r="F10641" s="2" t="s">
        <v>4397</v>
      </c>
      <c r="G10641" s="5">
        <v>26</v>
      </c>
      <c r="H10641" s="5">
        <v>68.989999999999995</v>
      </c>
      <c r="I10641" s="5">
        <v>1793.74</v>
      </c>
      <c r="J10641" s="5">
        <v>303263.75000000029</v>
      </c>
      <c r="K10641" s="3" t="str" cm="1">
        <f t="array" ref="K10641">_xlfn.LET(_xlpm.d,UPPER(TRIM(CLEAN(SUBSTITUTE(F10641,CHAR(160),"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42" spans="2:11" hidden="1" x14ac:dyDescent="0.25">
      <c r="B10642" s="20">
        <v>45825</v>
      </c>
      <c r="C10642" s="2" t="s">
        <v>1</v>
      </c>
      <c r="D10642" s="2" t="s">
        <v>2907</v>
      </c>
      <c r="E10642" s="2" t="s">
        <v>2305</v>
      </c>
      <c r="F10642" s="2" t="s">
        <v>4397</v>
      </c>
      <c r="G10642" s="5">
        <v>3</v>
      </c>
      <c r="H10642" s="5">
        <v>60.2</v>
      </c>
      <c r="I10642" s="5">
        <v>180.6</v>
      </c>
      <c r="J10642" s="5">
        <v>303444.35000000027</v>
      </c>
      <c r="K10642" s="3" t="str" cm="1">
        <f t="array" ref="K10642">_xlfn.LET(_xlpm.d,UPPER(TRIM(CLEAN(SUBSTITUTE(F10642,CHAR(160),"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43" spans="2:11" hidden="1" x14ac:dyDescent="0.25">
      <c r="B10643" s="20">
        <v>45825</v>
      </c>
      <c r="C10643" s="2" t="s">
        <v>1</v>
      </c>
      <c r="D10643" s="2" t="s">
        <v>2908</v>
      </c>
      <c r="E10643" s="2" t="s">
        <v>263</v>
      </c>
      <c r="F10643" s="2" t="s">
        <v>4397</v>
      </c>
      <c r="G10643" s="5">
        <v>7</v>
      </c>
      <c r="H10643" s="5">
        <v>68.989999999999995</v>
      </c>
      <c r="I10643" s="5">
        <v>482.93</v>
      </c>
      <c r="J10643" s="5">
        <v>303927.28000000026</v>
      </c>
      <c r="K10643" s="3" t="str" cm="1">
        <f t="array" ref="K10643">_xlfn.LET(_xlpm.d,UPPER(TRIM(CLEAN(SUBSTITUTE(F10643,CHAR(160),"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44" spans="2:11" hidden="1" x14ac:dyDescent="0.25">
      <c r="B10644" s="20">
        <v>45825</v>
      </c>
      <c r="C10644" s="2" t="s">
        <v>1</v>
      </c>
      <c r="D10644" s="2" t="s">
        <v>3989</v>
      </c>
      <c r="E10644" s="2" t="s">
        <v>254</v>
      </c>
      <c r="F10644" s="2" t="s">
        <v>4397</v>
      </c>
      <c r="G10644" s="5">
        <v>9</v>
      </c>
      <c r="H10644" s="5">
        <v>68.989999999999995</v>
      </c>
      <c r="I10644" s="5">
        <v>620.91</v>
      </c>
      <c r="J10644" s="5">
        <v>304548.19000000024</v>
      </c>
      <c r="K10644" s="3" t="str" cm="1">
        <f t="array" ref="K10644">_xlfn.LET(_xlpm.d,UPPER(TRIM(CLEAN(SUBSTITUTE(F10644,CHAR(160),"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45" spans="2:11" hidden="1" x14ac:dyDescent="0.25">
      <c r="B10645" s="20">
        <v>45826</v>
      </c>
      <c r="C10645" s="2" t="s">
        <v>1</v>
      </c>
      <c r="D10645" s="2" t="s">
        <v>591</v>
      </c>
      <c r="E10645" s="2" t="s">
        <v>214</v>
      </c>
      <c r="F10645" s="2" t="s">
        <v>4397</v>
      </c>
      <c r="G10645" s="5">
        <v>5</v>
      </c>
      <c r="H10645" s="5">
        <v>68.989999999999995</v>
      </c>
      <c r="I10645" s="5">
        <v>344.95</v>
      </c>
      <c r="J10645" s="5">
        <v>304893.14000000025</v>
      </c>
      <c r="K10645" s="3" t="str" cm="1">
        <f t="array" ref="K10645">_xlfn.LET(_xlpm.d,UPPER(TRIM(CLEAN(SUBSTITUTE(F10645,CHAR(160),"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46" spans="2:11" hidden="1" x14ac:dyDescent="0.25">
      <c r="B10646" s="20">
        <v>45826</v>
      </c>
      <c r="C10646" s="2" t="s">
        <v>1</v>
      </c>
      <c r="D10646" s="2" t="s">
        <v>593</v>
      </c>
      <c r="E10646" s="2" t="s">
        <v>158</v>
      </c>
      <c r="F10646" s="2" t="s">
        <v>4397</v>
      </c>
      <c r="G10646" s="5">
        <v>12</v>
      </c>
      <c r="H10646" s="5">
        <v>68.989999999999995</v>
      </c>
      <c r="I10646" s="5">
        <v>827.88</v>
      </c>
      <c r="J10646" s="5">
        <v>305721.02000000025</v>
      </c>
      <c r="K10646" s="3" t="str" cm="1">
        <f t="array" ref="K10646">_xlfn.LET(_xlpm.d,UPPER(TRIM(CLEAN(SUBSTITUTE(F10646,CHAR(160),"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47" spans="2:11" hidden="1" x14ac:dyDescent="0.25">
      <c r="B10647" s="20">
        <v>45826</v>
      </c>
      <c r="C10647" s="2" t="s">
        <v>1</v>
      </c>
      <c r="D10647" s="2" t="s">
        <v>595</v>
      </c>
      <c r="E10647" s="2" t="s">
        <v>149</v>
      </c>
      <c r="F10647" s="2" t="s">
        <v>4397</v>
      </c>
      <c r="G10647" s="5">
        <v>8</v>
      </c>
      <c r="H10647" s="5">
        <v>68.989999999999995</v>
      </c>
      <c r="I10647" s="5">
        <v>551.91999999999996</v>
      </c>
      <c r="J10647" s="5">
        <v>306272.94000000024</v>
      </c>
      <c r="K10647" s="3" t="str" cm="1">
        <f t="array" ref="K10647">_xlfn.LET(_xlpm.d,UPPER(TRIM(CLEAN(SUBSTITUTE(F10647,CHAR(160),"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48" spans="2:11" hidden="1" x14ac:dyDescent="0.25">
      <c r="B10648" s="20">
        <v>45826</v>
      </c>
      <c r="C10648" s="2" t="s">
        <v>1</v>
      </c>
      <c r="D10648" s="2" t="s">
        <v>4120</v>
      </c>
      <c r="E10648" s="2" t="s">
        <v>485</v>
      </c>
      <c r="F10648" s="2" t="s">
        <v>4397</v>
      </c>
      <c r="G10648" s="5">
        <v>10</v>
      </c>
      <c r="H10648" s="5">
        <v>68.989999999999995</v>
      </c>
      <c r="I10648" s="5">
        <v>689.9</v>
      </c>
      <c r="J10648" s="5">
        <v>306962.84000000026</v>
      </c>
      <c r="K10648" s="3" t="str" cm="1">
        <f t="array" ref="K10648">_xlfn.LET(_xlpm.d,UPPER(TRIM(CLEAN(SUBSTITUTE(F10648,CHAR(160),"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49" spans="2:11" hidden="1" x14ac:dyDescent="0.25">
      <c r="B10649" s="20">
        <v>45826</v>
      </c>
      <c r="C10649" s="2" t="s">
        <v>1</v>
      </c>
      <c r="D10649" s="2" t="s">
        <v>1929</v>
      </c>
      <c r="E10649" s="2" t="s">
        <v>1634</v>
      </c>
      <c r="F10649" s="2" t="s">
        <v>4397</v>
      </c>
      <c r="G10649" s="5">
        <v>6</v>
      </c>
      <c r="H10649" s="5">
        <v>68.989999999999995</v>
      </c>
      <c r="I10649" s="5">
        <v>413.94</v>
      </c>
      <c r="J10649" s="5">
        <v>307376.78000000026</v>
      </c>
      <c r="K10649" s="3" t="str" cm="1">
        <f t="array" ref="K10649">_xlfn.LET(_xlpm.d,UPPER(TRIM(CLEAN(SUBSTITUTE(F10649,CHAR(160),"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50" spans="2:11" hidden="1" x14ac:dyDescent="0.25">
      <c r="B10650" s="20">
        <v>45826</v>
      </c>
      <c r="C10650" s="2" t="s">
        <v>1</v>
      </c>
      <c r="D10650" s="2" t="s">
        <v>795</v>
      </c>
      <c r="E10650" s="2" t="s">
        <v>796</v>
      </c>
      <c r="F10650" s="2" t="s">
        <v>4397</v>
      </c>
      <c r="G10650" s="5">
        <v>6</v>
      </c>
      <c r="H10650" s="5">
        <v>64.989999999999995</v>
      </c>
      <c r="I10650" s="5">
        <v>389.94</v>
      </c>
      <c r="J10650" s="5">
        <v>307766.72000000026</v>
      </c>
      <c r="K10650" s="3" t="str" cm="1">
        <f t="array" ref="K10650">_xlfn.LET(_xlpm.d,UPPER(TRIM(CLEAN(SUBSTITUTE(F10650,CHAR(160),"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51" spans="2:11" hidden="1" x14ac:dyDescent="0.25">
      <c r="B10651" s="20">
        <v>45826</v>
      </c>
      <c r="C10651" s="2" t="s">
        <v>1</v>
      </c>
      <c r="D10651" s="2" t="s">
        <v>1005</v>
      </c>
      <c r="E10651" s="2" t="s">
        <v>874</v>
      </c>
      <c r="F10651" s="2" t="s">
        <v>4397</v>
      </c>
      <c r="G10651" s="5">
        <v>10</v>
      </c>
      <c r="H10651" s="5">
        <v>48.6</v>
      </c>
      <c r="I10651" s="5">
        <v>486</v>
      </c>
      <c r="J10651" s="5">
        <v>308252.72000000026</v>
      </c>
      <c r="K10651" s="3" t="str" cm="1">
        <f t="array" ref="K10651">_xlfn.LET(_xlpm.d,UPPER(TRIM(CLEAN(SUBSTITUTE(F10651,CHAR(160),"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52" spans="2:11" hidden="1" x14ac:dyDescent="0.25">
      <c r="B10652" s="20">
        <v>45826</v>
      </c>
      <c r="C10652" s="2" t="s">
        <v>1</v>
      </c>
      <c r="D10652" s="2" t="s">
        <v>4455</v>
      </c>
      <c r="E10652" s="2" t="s">
        <v>2447</v>
      </c>
      <c r="F10652" s="2" t="s">
        <v>4448</v>
      </c>
      <c r="G10652" s="5">
        <v>5</v>
      </c>
      <c r="H10652" s="5">
        <v>64.989999999999995</v>
      </c>
      <c r="I10652" s="5">
        <v>324.95</v>
      </c>
      <c r="J10652" s="5">
        <v>308577.67000000027</v>
      </c>
      <c r="K10652" s="3" t="str" cm="1">
        <f t="array" ref="K10652">_xlfn.LET(_xlpm.d,UPPER(TRIM(CLEAN(SUBSTITUTE(F10652,CHAR(160),"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53" spans="2:11" hidden="1" x14ac:dyDescent="0.25">
      <c r="B10653" s="20">
        <v>45826</v>
      </c>
      <c r="C10653" s="2" t="s">
        <v>1</v>
      </c>
      <c r="D10653" s="2" t="s">
        <v>2912</v>
      </c>
      <c r="E10653" s="2" t="s">
        <v>224</v>
      </c>
      <c r="F10653" s="2" t="s">
        <v>4397</v>
      </c>
      <c r="G10653" s="5">
        <v>5</v>
      </c>
      <c r="H10653" s="5">
        <v>68.989999999999995</v>
      </c>
      <c r="I10653" s="5">
        <v>344.95</v>
      </c>
      <c r="J10653" s="5">
        <v>308922.62000000029</v>
      </c>
      <c r="K10653" s="3" t="str" cm="1">
        <f t="array" ref="K10653">_xlfn.LET(_xlpm.d,UPPER(TRIM(CLEAN(SUBSTITUTE(F10653,CHAR(160),"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54" spans="2:11" hidden="1" x14ac:dyDescent="0.25">
      <c r="B10654" s="20">
        <v>45827</v>
      </c>
      <c r="C10654" s="2" t="s">
        <v>1</v>
      </c>
      <c r="D10654" s="2" t="s">
        <v>1930</v>
      </c>
      <c r="E10654" s="2" t="s">
        <v>286</v>
      </c>
      <c r="F10654" s="2" t="s">
        <v>4397</v>
      </c>
      <c r="G10654" s="5">
        <v>13</v>
      </c>
      <c r="H10654" s="5">
        <v>68.989999999999995</v>
      </c>
      <c r="I10654" s="5">
        <v>896.87</v>
      </c>
      <c r="J10654" s="5">
        <v>309819.49000000028</v>
      </c>
      <c r="K10654" s="3" t="str" cm="1">
        <f t="array" ref="K10654">_xlfn.LET(_xlpm.d,UPPER(TRIM(CLEAN(SUBSTITUTE(F10654,CHAR(160),"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55" spans="2:11" hidden="1" x14ac:dyDescent="0.25">
      <c r="B10655" s="20">
        <v>45827</v>
      </c>
      <c r="C10655" s="2" t="s">
        <v>1</v>
      </c>
      <c r="D10655" s="2" t="s">
        <v>4121</v>
      </c>
      <c r="E10655" s="2" t="s">
        <v>1701</v>
      </c>
      <c r="F10655" s="2" t="s">
        <v>4397</v>
      </c>
      <c r="G10655" s="5">
        <v>4</v>
      </c>
      <c r="H10655" s="5">
        <v>68.989999999999995</v>
      </c>
      <c r="I10655" s="5">
        <v>275.95999999999998</v>
      </c>
      <c r="J10655" s="5">
        <v>310095.4500000003</v>
      </c>
      <c r="K10655" s="3" t="str" cm="1">
        <f t="array" ref="K10655">_xlfn.LET(_xlpm.d,UPPER(TRIM(CLEAN(SUBSTITUTE(F10655,CHAR(160),"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56" spans="2:11" hidden="1" x14ac:dyDescent="0.25">
      <c r="B10656" s="20">
        <v>45827</v>
      </c>
      <c r="C10656" s="2" t="s">
        <v>1</v>
      </c>
      <c r="D10656" s="2" t="s">
        <v>2914</v>
      </c>
      <c r="E10656" s="2" t="s">
        <v>120</v>
      </c>
      <c r="F10656" s="2" t="s">
        <v>4397</v>
      </c>
      <c r="G10656" s="5">
        <v>5</v>
      </c>
      <c r="H10656" s="5">
        <v>64.25</v>
      </c>
      <c r="I10656" s="5">
        <v>321.25</v>
      </c>
      <c r="J10656" s="5">
        <v>310416.7000000003</v>
      </c>
      <c r="K10656" s="3" t="str" cm="1">
        <f t="array" ref="K10656">_xlfn.LET(_xlpm.d,UPPER(TRIM(CLEAN(SUBSTITUTE(F10656,CHAR(160),"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57" spans="2:11" hidden="1" x14ac:dyDescent="0.25">
      <c r="B10657" s="20">
        <v>45828</v>
      </c>
      <c r="C10657" s="2" t="s">
        <v>1</v>
      </c>
      <c r="D10657" s="2" t="s">
        <v>2916</v>
      </c>
      <c r="E10657" s="2" t="s">
        <v>186</v>
      </c>
      <c r="F10657" s="2" t="s">
        <v>4397</v>
      </c>
      <c r="G10657" s="5">
        <v>5</v>
      </c>
      <c r="H10657" s="5">
        <v>68.989999999999995</v>
      </c>
      <c r="I10657" s="5">
        <v>344.95</v>
      </c>
      <c r="J10657" s="5">
        <v>310761.65000000031</v>
      </c>
      <c r="K10657" s="3" t="str" cm="1">
        <f t="array" ref="K10657">_xlfn.LET(_xlpm.d,UPPER(TRIM(CLEAN(SUBSTITUTE(F10657,CHAR(160),"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58" spans="2:11" hidden="1" x14ac:dyDescent="0.25">
      <c r="B10658" s="20">
        <v>45828</v>
      </c>
      <c r="C10658" s="2" t="s">
        <v>1</v>
      </c>
      <c r="D10658" s="2" t="s">
        <v>1006</v>
      </c>
      <c r="E10658" s="2" t="s">
        <v>43</v>
      </c>
      <c r="F10658" s="2" t="s">
        <v>4397</v>
      </c>
      <c r="G10658" s="5">
        <v>2</v>
      </c>
      <c r="H10658" s="5">
        <v>64.95</v>
      </c>
      <c r="I10658" s="5">
        <v>129.9</v>
      </c>
      <c r="J10658" s="5">
        <v>310891.55000000034</v>
      </c>
      <c r="K10658" s="3" t="str" cm="1">
        <f t="array" ref="K10658">_xlfn.LET(_xlpm.d,UPPER(TRIM(CLEAN(SUBSTITUTE(F10658,CHAR(160),"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59" spans="2:11" hidden="1" x14ac:dyDescent="0.25">
      <c r="B10659" s="20">
        <v>45832</v>
      </c>
      <c r="C10659" s="2" t="s">
        <v>1</v>
      </c>
      <c r="D10659" s="2" t="s">
        <v>601</v>
      </c>
      <c r="E10659" s="2" t="s">
        <v>234</v>
      </c>
      <c r="F10659" s="2" t="s">
        <v>4397</v>
      </c>
      <c r="G10659" s="5">
        <v>10</v>
      </c>
      <c r="H10659" s="5">
        <v>68.989999999999995</v>
      </c>
      <c r="I10659" s="5">
        <v>689.9</v>
      </c>
      <c r="J10659" s="5">
        <v>311581.45000000036</v>
      </c>
      <c r="K10659" s="3" t="str" cm="1">
        <f t="array" ref="K10659">_xlfn.LET(_xlpm.d,UPPER(TRIM(CLEAN(SUBSTITUTE(F10659,CHAR(160),"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60" spans="2:11" hidden="1" x14ac:dyDescent="0.25">
      <c r="B10660" s="20">
        <v>45832</v>
      </c>
      <c r="C10660" s="2" t="s">
        <v>1</v>
      </c>
      <c r="D10660" s="2" t="s">
        <v>1347</v>
      </c>
      <c r="E10660" s="2" t="s">
        <v>279</v>
      </c>
      <c r="F10660" s="2" t="s">
        <v>4397</v>
      </c>
      <c r="G10660" s="5">
        <v>5</v>
      </c>
      <c r="H10660" s="5">
        <v>68.989999999999995</v>
      </c>
      <c r="I10660" s="5">
        <v>344.95</v>
      </c>
      <c r="J10660" s="5">
        <v>311926.40000000037</v>
      </c>
      <c r="K10660" s="3" t="str" cm="1">
        <f t="array" ref="K10660">_xlfn.LET(_xlpm.d,UPPER(TRIM(CLEAN(SUBSTITUTE(F10660,CHAR(160),"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61" spans="2:11" hidden="1" x14ac:dyDescent="0.25">
      <c r="B10661" s="20">
        <v>45832</v>
      </c>
      <c r="C10661" s="2" t="s">
        <v>1</v>
      </c>
      <c r="D10661" s="2" t="s">
        <v>4456</v>
      </c>
      <c r="E10661" s="2" t="s">
        <v>232</v>
      </c>
      <c r="F10661" s="2" t="s">
        <v>4397</v>
      </c>
      <c r="G10661" s="5">
        <v>5</v>
      </c>
      <c r="H10661" s="5">
        <v>68.989999999999995</v>
      </c>
      <c r="I10661" s="5">
        <v>344.95</v>
      </c>
      <c r="J10661" s="5">
        <v>312271.35000000038</v>
      </c>
      <c r="K10661" s="3" t="str" cm="1">
        <f t="array" ref="K10661">_xlfn.LET(_xlpm.d,UPPER(TRIM(CLEAN(SUBSTITUTE(F10661,CHAR(160),"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62" spans="2:11" hidden="1" x14ac:dyDescent="0.25">
      <c r="B10662" s="20">
        <v>45832</v>
      </c>
      <c r="C10662" s="2" t="s">
        <v>1</v>
      </c>
      <c r="D10662" s="2" t="s">
        <v>1934</v>
      </c>
      <c r="E10662" s="2" t="s">
        <v>78</v>
      </c>
      <c r="F10662" s="2" t="s">
        <v>4397</v>
      </c>
      <c r="G10662" s="5">
        <v>5</v>
      </c>
      <c r="H10662" s="5">
        <v>68.989999999999995</v>
      </c>
      <c r="I10662" s="5">
        <v>344.95</v>
      </c>
      <c r="J10662" s="5">
        <v>312616.3000000004</v>
      </c>
      <c r="K10662" s="3" t="str" cm="1">
        <f t="array" ref="K10662">_xlfn.LET(_xlpm.d,UPPER(TRIM(CLEAN(SUBSTITUTE(F10662,CHAR(160),"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63" spans="2:11" hidden="1" x14ac:dyDescent="0.25">
      <c r="B10663" s="20">
        <v>45833</v>
      </c>
      <c r="C10663" s="2" t="s">
        <v>1</v>
      </c>
      <c r="D10663" s="2" t="s">
        <v>2924</v>
      </c>
      <c r="E10663" s="2" t="s">
        <v>491</v>
      </c>
      <c r="F10663" s="2" t="s">
        <v>4397</v>
      </c>
      <c r="G10663" s="5">
        <v>8</v>
      </c>
      <c r="H10663" s="5">
        <v>68.989999999999995</v>
      </c>
      <c r="I10663" s="5">
        <v>551.91999999999996</v>
      </c>
      <c r="J10663" s="5">
        <v>313168.22000000038</v>
      </c>
      <c r="K10663" s="3" t="str" cm="1">
        <f t="array" ref="K10663">_xlfn.LET(_xlpm.d,UPPER(TRIM(CLEAN(SUBSTITUTE(F10663,CHAR(160),"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64" spans="2:11" hidden="1" x14ac:dyDescent="0.25">
      <c r="B10664" s="20">
        <v>45833</v>
      </c>
      <c r="C10664" s="2" t="s">
        <v>1</v>
      </c>
      <c r="D10664" s="2" t="s">
        <v>4457</v>
      </c>
      <c r="E10664" s="2" t="s">
        <v>796</v>
      </c>
      <c r="F10664" s="2" t="s">
        <v>4397</v>
      </c>
      <c r="G10664" s="5">
        <v>6</v>
      </c>
      <c r="H10664" s="5">
        <v>64.989999999999995</v>
      </c>
      <c r="I10664" s="5">
        <v>389.94</v>
      </c>
      <c r="J10664" s="5">
        <v>313558.16000000038</v>
      </c>
      <c r="K10664" s="3" t="str" cm="1">
        <f t="array" ref="K10664">_xlfn.LET(_xlpm.d,UPPER(TRIM(CLEAN(SUBSTITUTE(F10664,CHAR(160),"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65" spans="2:11" hidden="1" x14ac:dyDescent="0.25">
      <c r="B10665" s="20">
        <v>45833</v>
      </c>
      <c r="C10665" s="2" t="s">
        <v>1</v>
      </c>
      <c r="D10665" s="2" t="s">
        <v>1935</v>
      </c>
      <c r="E10665" s="2" t="s">
        <v>311</v>
      </c>
      <c r="F10665" s="2" t="s">
        <v>4397</v>
      </c>
      <c r="G10665" s="5">
        <v>15</v>
      </c>
      <c r="H10665" s="5">
        <v>68.989999999999995</v>
      </c>
      <c r="I10665" s="5">
        <v>1034.8499999999999</v>
      </c>
      <c r="J10665" s="5">
        <v>314593.01000000036</v>
      </c>
      <c r="K10665" s="3" t="str" cm="1">
        <f t="array" ref="K10665">_xlfn.LET(_xlpm.d,UPPER(TRIM(CLEAN(SUBSTITUTE(F10665,CHAR(160),"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66" spans="2:11" hidden="1" x14ac:dyDescent="0.25">
      <c r="B10666" s="20">
        <v>45833</v>
      </c>
      <c r="C10666" s="2" t="s">
        <v>1</v>
      </c>
      <c r="D10666" s="2" t="s">
        <v>2925</v>
      </c>
      <c r="E10666" s="2" t="s">
        <v>305</v>
      </c>
      <c r="F10666" s="2" t="s">
        <v>4397</v>
      </c>
      <c r="G10666" s="5">
        <v>20</v>
      </c>
      <c r="H10666" s="5">
        <v>68.989999999999995</v>
      </c>
      <c r="I10666" s="5">
        <v>1379.8</v>
      </c>
      <c r="J10666" s="5">
        <v>315972.81000000035</v>
      </c>
      <c r="K10666" s="3" t="str" cm="1">
        <f t="array" ref="K10666">_xlfn.LET(_xlpm.d,UPPER(TRIM(CLEAN(SUBSTITUTE(F10666,CHAR(160),"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67" spans="2:11" hidden="1" x14ac:dyDescent="0.25">
      <c r="B10667" s="20">
        <v>45834</v>
      </c>
      <c r="C10667" s="2" t="s">
        <v>1</v>
      </c>
      <c r="D10667" s="2" t="s">
        <v>1008</v>
      </c>
      <c r="E10667" s="2" t="s">
        <v>151</v>
      </c>
      <c r="F10667" s="2" t="s">
        <v>4397</v>
      </c>
      <c r="G10667" s="5">
        <v>5</v>
      </c>
      <c r="H10667" s="5">
        <v>68.989999999999995</v>
      </c>
      <c r="I10667" s="5">
        <v>344.95</v>
      </c>
      <c r="J10667" s="5">
        <v>316317.76000000036</v>
      </c>
      <c r="K10667" s="3" t="str" cm="1">
        <f t="array" ref="K10667">_xlfn.LET(_xlpm.d,UPPER(TRIM(CLEAN(SUBSTITUTE(F10667,CHAR(160),"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68" spans="2:11" hidden="1" x14ac:dyDescent="0.25">
      <c r="B10668" s="20">
        <v>45834</v>
      </c>
      <c r="C10668" s="2" t="s">
        <v>1</v>
      </c>
      <c r="D10668" s="2" t="s">
        <v>1936</v>
      </c>
      <c r="E10668" s="2" t="s">
        <v>248</v>
      </c>
      <c r="F10668" s="2" t="s">
        <v>4397</v>
      </c>
      <c r="G10668" s="5">
        <v>6</v>
      </c>
      <c r="H10668" s="5">
        <v>68.989999999999995</v>
      </c>
      <c r="I10668" s="5">
        <v>413.94</v>
      </c>
      <c r="J10668" s="5">
        <v>316731.70000000036</v>
      </c>
      <c r="K10668" s="3" t="str" cm="1">
        <f t="array" ref="K10668">_xlfn.LET(_xlpm.d,UPPER(TRIM(CLEAN(SUBSTITUTE(F10668,CHAR(160),"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69" spans="2:11" hidden="1" x14ac:dyDescent="0.25">
      <c r="B10669" s="20">
        <v>45835</v>
      </c>
      <c r="C10669" s="2" t="s">
        <v>1</v>
      </c>
      <c r="D10669" s="2" t="s">
        <v>2926</v>
      </c>
      <c r="E10669" s="2" t="s">
        <v>236</v>
      </c>
      <c r="F10669" s="2" t="s">
        <v>4397</v>
      </c>
      <c r="G10669" s="5">
        <v>10</v>
      </c>
      <c r="H10669" s="5">
        <v>68.989999999999995</v>
      </c>
      <c r="I10669" s="5">
        <v>689.9</v>
      </c>
      <c r="J10669" s="5">
        <v>317421.60000000038</v>
      </c>
      <c r="K10669" s="3" t="str" cm="1">
        <f t="array" ref="K10669">_xlfn.LET(_xlpm.d,UPPER(TRIM(CLEAN(SUBSTITUTE(F10669,CHAR(160),"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70" spans="2:11" hidden="1" x14ac:dyDescent="0.25">
      <c r="B10670" s="20">
        <v>45835</v>
      </c>
      <c r="C10670" s="2" t="s">
        <v>1</v>
      </c>
      <c r="D10670" s="2" t="s">
        <v>798</v>
      </c>
      <c r="E10670" s="2" t="s">
        <v>43</v>
      </c>
      <c r="F10670" s="2" t="s">
        <v>4397</v>
      </c>
      <c r="G10670" s="5">
        <v>6</v>
      </c>
      <c r="H10670" s="5">
        <v>64.95</v>
      </c>
      <c r="I10670" s="5">
        <v>389.7</v>
      </c>
      <c r="J10670" s="5">
        <v>317811.3000000004</v>
      </c>
      <c r="K10670" s="3" t="str" cm="1">
        <f t="array" ref="K10670">_xlfn.LET(_xlpm.d,UPPER(TRIM(CLEAN(SUBSTITUTE(F10670,CHAR(160),"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71" spans="2:11" hidden="1" x14ac:dyDescent="0.25">
      <c r="B10671" s="20">
        <v>45835</v>
      </c>
      <c r="C10671" s="2" t="s">
        <v>1</v>
      </c>
      <c r="D10671" s="2" t="s">
        <v>2928</v>
      </c>
      <c r="E10671" s="2" t="s">
        <v>224</v>
      </c>
      <c r="F10671" s="2" t="s">
        <v>4397</v>
      </c>
      <c r="G10671" s="5">
        <v>18</v>
      </c>
      <c r="H10671" s="5">
        <v>68.989999999999995</v>
      </c>
      <c r="I10671" s="5">
        <v>1241.82</v>
      </c>
      <c r="J10671" s="5">
        <v>319053.1200000004</v>
      </c>
      <c r="K10671" s="3" t="str" cm="1">
        <f t="array" ref="K10671">_xlfn.LET(_xlpm.d,UPPER(TRIM(CLEAN(SUBSTITUTE(F10671,CHAR(160),"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72" spans="2:11" hidden="1" x14ac:dyDescent="0.25">
      <c r="B10672" s="20">
        <v>45838</v>
      </c>
      <c r="C10672" s="2" t="s">
        <v>1</v>
      </c>
      <c r="D10672" s="2" t="s">
        <v>4458</v>
      </c>
      <c r="E10672" s="2" t="s">
        <v>180</v>
      </c>
      <c r="F10672" s="2" t="s">
        <v>4397</v>
      </c>
      <c r="G10672" s="5">
        <v>6</v>
      </c>
      <c r="H10672" s="5">
        <v>68.989999999999995</v>
      </c>
      <c r="I10672" s="5">
        <v>413.94</v>
      </c>
      <c r="J10672" s="5">
        <v>319467.06000000041</v>
      </c>
      <c r="K10672" s="3" t="str" cm="1">
        <f t="array" ref="K10672">_xlfn.LET(_xlpm.d,UPPER(TRIM(CLEAN(SUBSTITUTE(F10672,CHAR(160),"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73" spans="2:11" hidden="1" x14ac:dyDescent="0.25">
      <c r="B10673" s="20">
        <v>45839</v>
      </c>
      <c r="C10673" s="2" t="s">
        <v>1</v>
      </c>
      <c r="D10673" s="2" t="s">
        <v>608</v>
      </c>
      <c r="E10673" s="2" t="s">
        <v>261</v>
      </c>
      <c r="F10673" s="2" t="s">
        <v>4397</v>
      </c>
      <c r="G10673" s="5">
        <v>4</v>
      </c>
      <c r="H10673" s="5">
        <v>31.85</v>
      </c>
      <c r="I10673" s="5">
        <v>127.4</v>
      </c>
      <c r="J10673" s="5">
        <v>319594.46000000043</v>
      </c>
      <c r="K10673" s="3" t="str" cm="1">
        <f t="array" ref="K10673">_xlfn.LET(_xlpm.d,UPPER(TRIM(CLEAN(SUBSTITUTE(F10673,CHAR(160),"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74" spans="2:11" hidden="1" x14ac:dyDescent="0.25">
      <c r="B10674" s="20">
        <v>45839</v>
      </c>
      <c r="C10674" s="2" t="s">
        <v>1</v>
      </c>
      <c r="D10674" s="2" t="s">
        <v>1943</v>
      </c>
      <c r="E10674" s="2" t="s">
        <v>1944</v>
      </c>
      <c r="F10674" s="2" t="s">
        <v>4397</v>
      </c>
      <c r="G10674" s="5">
        <v>5</v>
      </c>
      <c r="H10674" s="5">
        <v>64.989999999999995</v>
      </c>
      <c r="I10674" s="5">
        <v>324.95</v>
      </c>
      <c r="J10674" s="5">
        <v>319919.41000000044</v>
      </c>
      <c r="K10674" s="3" t="str" cm="1">
        <f t="array" ref="K10674">_xlfn.LET(_xlpm.d,UPPER(TRIM(CLEAN(SUBSTITUTE(F10674,CHAR(160),"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75" spans="2:11" hidden="1" x14ac:dyDescent="0.25">
      <c r="B10675" s="20">
        <v>45839</v>
      </c>
      <c r="C10675" s="2" t="s">
        <v>1</v>
      </c>
      <c r="D10675" s="2" t="s">
        <v>4459</v>
      </c>
      <c r="E10675" s="2" t="s">
        <v>1726</v>
      </c>
      <c r="F10675" s="2" t="s">
        <v>4397</v>
      </c>
      <c r="G10675" s="5">
        <v>12</v>
      </c>
      <c r="H10675" s="5">
        <v>64.989999999999995</v>
      </c>
      <c r="I10675" s="5">
        <v>779.88</v>
      </c>
      <c r="J10675" s="5">
        <v>320699.29000000044</v>
      </c>
      <c r="K10675" s="3" t="str" cm="1">
        <f t="array" ref="K10675">_xlfn.LET(_xlpm.d,UPPER(TRIM(CLEAN(SUBSTITUTE(F10675,CHAR(160),"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76" spans="2:11" hidden="1" x14ac:dyDescent="0.25">
      <c r="B10676" s="20">
        <v>45840</v>
      </c>
      <c r="C10676" s="2" t="s">
        <v>1</v>
      </c>
      <c r="D10676" s="2" t="s">
        <v>609</v>
      </c>
      <c r="E10676" s="2" t="s">
        <v>149</v>
      </c>
      <c r="F10676" s="2" t="s">
        <v>4397</v>
      </c>
      <c r="G10676" s="5">
        <v>6</v>
      </c>
      <c r="H10676" s="5">
        <v>68.989999999999995</v>
      </c>
      <c r="I10676" s="5">
        <v>413.94</v>
      </c>
      <c r="J10676" s="5">
        <v>321113.23000000045</v>
      </c>
      <c r="K10676" s="3" t="str" cm="1">
        <f t="array" ref="K10676">_xlfn.LET(_xlpm.d,UPPER(TRIM(CLEAN(SUBSTITUTE(F10676,CHAR(160),"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77" spans="2:11" hidden="1" x14ac:dyDescent="0.25">
      <c r="B10677" s="20">
        <v>45840</v>
      </c>
      <c r="C10677" s="2" t="s">
        <v>1</v>
      </c>
      <c r="D10677" s="2" t="s">
        <v>1009</v>
      </c>
      <c r="E10677" s="2" t="s">
        <v>145</v>
      </c>
      <c r="F10677" s="2" t="s">
        <v>4397</v>
      </c>
      <c r="G10677" s="5">
        <v>5</v>
      </c>
      <c r="H10677" s="5">
        <v>68.989999999999995</v>
      </c>
      <c r="I10677" s="5">
        <v>344.95</v>
      </c>
      <c r="J10677" s="5">
        <v>321458.18000000046</v>
      </c>
      <c r="K10677" s="3" t="str" cm="1">
        <f t="array" ref="K10677">_xlfn.LET(_xlpm.d,UPPER(TRIM(CLEAN(SUBSTITUTE(F10677,CHAR(160),"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78" spans="2:11" hidden="1" x14ac:dyDescent="0.25">
      <c r="B10678" s="20">
        <v>45841</v>
      </c>
      <c r="C10678" s="2" t="s">
        <v>1</v>
      </c>
      <c r="D10678" s="2" t="s">
        <v>1947</v>
      </c>
      <c r="E10678" s="2" t="s">
        <v>268</v>
      </c>
      <c r="F10678" s="2" t="s">
        <v>4397</v>
      </c>
      <c r="G10678" s="5">
        <v>5</v>
      </c>
      <c r="H10678" s="5">
        <v>68.989999999999995</v>
      </c>
      <c r="I10678" s="5">
        <v>344.95</v>
      </c>
      <c r="J10678" s="5">
        <v>321803.13000000047</v>
      </c>
      <c r="K10678" s="3" t="str" cm="1">
        <f t="array" ref="K10678">_xlfn.LET(_xlpm.d,UPPER(TRIM(CLEAN(SUBSTITUTE(F10678,CHAR(160),"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79" spans="2:11" hidden="1" x14ac:dyDescent="0.25">
      <c r="B10679" s="20">
        <v>45841</v>
      </c>
      <c r="C10679" s="2" t="s">
        <v>1</v>
      </c>
      <c r="D10679" s="2" t="s">
        <v>2934</v>
      </c>
      <c r="E10679" s="2" t="s">
        <v>1765</v>
      </c>
      <c r="F10679" s="2" t="s">
        <v>4397</v>
      </c>
      <c r="G10679" s="5">
        <v>80</v>
      </c>
      <c r="H10679" s="5">
        <v>68.989999999999995</v>
      </c>
      <c r="I10679" s="5">
        <v>5519.2</v>
      </c>
      <c r="J10679" s="5">
        <v>327322.33000000048</v>
      </c>
      <c r="K10679" s="3" t="str" cm="1">
        <f t="array" ref="K10679">_xlfn.LET(_xlpm.d,UPPER(TRIM(CLEAN(SUBSTITUTE(F10679,CHAR(160),"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80" spans="2:11" hidden="1" x14ac:dyDescent="0.25">
      <c r="B10680" s="20">
        <v>45842</v>
      </c>
      <c r="C10680" s="2" t="s">
        <v>1</v>
      </c>
      <c r="D10680" s="2" t="s">
        <v>799</v>
      </c>
      <c r="E10680" s="2" t="s">
        <v>800</v>
      </c>
      <c r="F10680" s="2" t="s">
        <v>4397</v>
      </c>
      <c r="G10680" s="5">
        <v>4</v>
      </c>
      <c r="H10680" s="5">
        <v>70.5</v>
      </c>
      <c r="I10680" s="5">
        <v>282</v>
      </c>
      <c r="J10680" s="5">
        <v>327604.33000000048</v>
      </c>
      <c r="K10680" s="3" t="str" cm="1">
        <f t="array" ref="K10680">_xlfn.LET(_xlpm.d,UPPER(TRIM(CLEAN(SUBSTITUTE(F10680,CHAR(160),"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81" spans="2:11" hidden="1" x14ac:dyDescent="0.25">
      <c r="B10681" s="20">
        <v>45845</v>
      </c>
      <c r="C10681" s="2" t="s">
        <v>1</v>
      </c>
      <c r="D10681" s="2" t="s">
        <v>1954</v>
      </c>
      <c r="E10681" s="2" t="s">
        <v>254</v>
      </c>
      <c r="F10681" s="2" t="s">
        <v>4397</v>
      </c>
      <c r="G10681" s="5">
        <v>10</v>
      </c>
      <c r="H10681" s="5">
        <v>68.989999999999995</v>
      </c>
      <c r="I10681" s="5">
        <v>689.9</v>
      </c>
      <c r="J10681" s="5">
        <v>328294.23000000051</v>
      </c>
      <c r="K10681" s="3" t="str" cm="1">
        <f t="array" ref="K10681">_xlfn.LET(_xlpm.d,UPPER(TRIM(CLEAN(SUBSTITUTE(F10681,CHAR(160),"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82" spans="2:11" hidden="1" x14ac:dyDescent="0.25">
      <c r="B10682" s="20">
        <v>45847</v>
      </c>
      <c r="C10682" s="2" t="s">
        <v>1</v>
      </c>
      <c r="D10682" s="2" t="s">
        <v>1959</v>
      </c>
      <c r="E10682" s="2" t="s">
        <v>1634</v>
      </c>
      <c r="F10682" s="2" t="s">
        <v>4397</v>
      </c>
      <c r="G10682" s="5">
        <v>6</v>
      </c>
      <c r="H10682" s="5">
        <v>68.989999999999995</v>
      </c>
      <c r="I10682" s="5">
        <v>413.94</v>
      </c>
      <c r="J10682" s="5">
        <v>328708.17000000051</v>
      </c>
      <c r="K10682" s="3" t="str" cm="1">
        <f t="array" ref="K10682">_xlfn.LET(_xlpm.d,UPPER(TRIM(CLEAN(SUBSTITUTE(F10682,CHAR(160),"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83" spans="2:11" hidden="1" x14ac:dyDescent="0.25">
      <c r="B10683" s="20">
        <v>45848</v>
      </c>
      <c r="C10683" s="2" t="s">
        <v>1</v>
      </c>
      <c r="D10683" s="2" t="s">
        <v>616</v>
      </c>
      <c r="E10683" s="2" t="s">
        <v>168</v>
      </c>
      <c r="F10683" s="2" t="s">
        <v>4460</v>
      </c>
      <c r="G10683" s="5">
        <v>8</v>
      </c>
      <c r="H10683" s="5">
        <v>68.989999999999995</v>
      </c>
      <c r="I10683" s="5">
        <v>551.91999999999996</v>
      </c>
      <c r="J10683" s="5">
        <v>329260.09000000049</v>
      </c>
      <c r="K10683" s="3" t="str" cm="1">
        <f t="array" ref="K10683">_xlfn.LET(_xlpm.d,UPPER(TRIM(CLEAN(SUBSTITUTE(F10683,CHAR(160),"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84" spans="2:11" hidden="1" x14ac:dyDescent="0.25">
      <c r="B10684" s="20">
        <v>45848</v>
      </c>
      <c r="C10684" s="2" t="s">
        <v>1</v>
      </c>
      <c r="D10684" s="2" t="s">
        <v>2939</v>
      </c>
      <c r="E10684" s="2" t="s">
        <v>3</v>
      </c>
      <c r="F10684" s="2" t="s">
        <v>4397</v>
      </c>
      <c r="G10684" s="5">
        <v>2</v>
      </c>
      <c r="H10684" s="5">
        <v>64.989999999999995</v>
      </c>
      <c r="I10684" s="5">
        <v>129.97999999999999</v>
      </c>
      <c r="J10684" s="5">
        <v>329390.07000000047</v>
      </c>
      <c r="K10684" s="3" t="str" cm="1">
        <f t="array" ref="K10684">_xlfn.LET(_xlpm.d,UPPER(TRIM(CLEAN(SUBSTITUTE(F10684,CHAR(160),"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85" spans="2:11" hidden="1" x14ac:dyDescent="0.25">
      <c r="B10685" s="20">
        <v>45849</v>
      </c>
      <c r="C10685" s="2" t="s">
        <v>1</v>
      </c>
      <c r="D10685" s="2" t="s">
        <v>3651</v>
      </c>
      <c r="E10685" s="2" t="s">
        <v>835</v>
      </c>
      <c r="F10685" s="2" t="s">
        <v>4397</v>
      </c>
      <c r="G10685" s="5">
        <v>1</v>
      </c>
      <c r="H10685" s="5">
        <v>64.989999999999995</v>
      </c>
      <c r="I10685" s="5">
        <v>64.989999999999995</v>
      </c>
      <c r="J10685" s="5">
        <v>329455.06000000046</v>
      </c>
      <c r="K10685" s="3" t="str" cm="1">
        <f t="array" ref="K10685">_xlfn.LET(_xlpm.d,UPPER(TRIM(CLEAN(SUBSTITUTE(F10685,CHAR(160),"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86" spans="2:11" hidden="1" x14ac:dyDescent="0.25">
      <c r="B10686" s="20">
        <v>45849</v>
      </c>
      <c r="C10686" s="2" t="s">
        <v>1</v>
      </c>
      <c r="D10686" s="2" t="s">
        <v>4461</v>
      </c>
      <c r="E10686" s="2" t="s">
        <v>170</v>
      </c>
      <c r="F10686" s="2" t="s">
        <v>4397</v>
      </c>
      <c r="G10686" s="5">
        <v>10</v>
      </c>
      <c r="H10686" s="5">
        <v>64.989999999999995</v>
      </c>
      <c r="I10686" s="5">
        <v>649.9</v>
      </c>
      <c r="J10686" s="5">
        <v>330104.96000000049</v>
      </c>
      <c r="K10686" s="3" t="str" cm="1">
        <f t="array" ref="K10686">_xlfn.LET(_xlpm.d,UPPER(TRIM(CLEAN(SUBSTITUTE(F10686,CHAR(160),"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87" spans="2:11" hidden="1" x14ac:dyDescent="0.25">
      <c r="B10687" s="20">
        <v>45853</v>
      </c>
      <c r="C10687" s="2" t="s">
        <v>1</v>
      </c>
      <c r="D10687" s="2" t="s">
        <v>1013</v>
      </c>
      <c r="E10687" s="2" t="s">
        <v>874</v>
      </c>
      <c r="F10687" s="2" t="s">
        <v>4397</v>
      </c>
      <c r="G10687" s="5">
        <v>30</v>
      </c>
      <c r="H10687" s="5">
        <v>48.6</v>
      </c>
      <c r="I10687" s="5">
        <v>1458</v>
      </c>
      <c r="J10687" s="5">
        <v>331562.96000000049</v>
      </c>
      <c r="K10687" s="3" t="str" cm="1">
        <f t="array" ref="K10687">_xlfn.LET(_xlpm.d,UPPER(TRIM(CLEAN(SUBSTITUTE(F10687,CHAR(160),"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88" spans="2:11" hidden="1" x14ac:dyDescent="0.25">
      <c r="B10688" s="20">
        <v>45853</v>
      </c>
      <c r="C10688" s="2" t="s">
        <v>1</v>
      </c>
      <c r="D10688" s="2" t="s">
        <v>4462</v>
      </c>
      <c r="E10688" s="2" t="s">
        <v>2305</v>
      </c>
      <c r="F10688" s="2" t="s">
        <v>4397</v>
      </c>
      <c r="G10688" s="5">
        <v>5</v>
      </c>
      <c r="H10688" s="5">
        <v>64.989999999999995</v>
      </c>
      <c r="I10688" s="5">
        <v>324.95</v>
      </c>
      <c r="J10688" s="5">
        <v>331887.9100000005</v>
      </c>
      <c r="K10688" s="3" t="str" cm="1">
        <f t="array" ref="K10688">_xlfn.LET(_xlpm.d,UPPER(TRIM(CLEAN(SUBSTITUTE(F10688,CHAR(160),"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89" spans="2:11" hidden="1" x14ac:dyDescent="0.25">
      <c r="B10689" s="20">
        <v>45853</v>
      </c>
      <c r="C10689" s="2" t="s">
        <v>1</v>
      </c>
      <c r="D10689" s="2" t="s">
        <v>2949</v>
      </c>
      <c r="E10689" s="2" t="s">
        <v>263</v>
      </c>
      <c r="F10689" s="2" t="s">
        <v>4397</v>
      </c>
      <c r="G10689" s="5">
        <v>3</v>
      </c>
      <c r="H10689" s="5">
        <v>68.989999999999995</v>
      </c>
      <c r="I10689" s="5">
        <v>206.97</v>
      </c>
      <c r="J10689" s="5">
        <v>332094.88000000047</v>
      </c>
      <c r="K10689" s="3" t="str" cm="1">
        <f t="array" ref="K10689">_xlfn.LET(_xlpm.d,UPPER(TRIM(CLEAN(SUBSTITUTE(F10689,CHAR(160),"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90" spans="2:11" hidden="1" x14ac:dyDescent="0.25">
      <c r="B10690" s="20">
        <v>45854</v>
      </c>
      <c r="C10690" s="2" t="s">
        <v>1</v>
      </c>
      <c r="D10690" s="2" t="s">
        <v>2951</v>
      </c>
      <c r="E10690" s="2" t="s">
        <v>16</v>
      </c>
      <c r="F10690" s="2" t="s">
        <v>4397</v>
      </c>
      <c r="G10690" s="5">
        <v>5</v>
      </c>
      <c r="H10690" s="5">
        <v>64.989999999999995</v>
      </c>
      <c r="I10690" s="5">
        <v>324.95</v>
      </c>
      <c r="J10690" s="5">
        <v>332419.83000000048</v>
      </c>
      <c r="K10690" s="3" t="str" cm="1">
        <f t="array" ref="K10690">_xlfn.LET(_xlpm.d,UPPER(TRIM(CLEAN(SUBSTITUTE(F10690,CHAR(160),"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91" spans="2:11" hidden="1" x14ac:dyDescent="0.25">
      <c r="B10691" s="20">
        <v>45854</v>
      </c>
      <c r="C10691" s="2" t="s">
        <v>1</v>
      </c>
      <c r="D10691" s="2" t="s">
        <v>1960</v>
      </c>
      <c r="E10691" s="2" t="s">
        <v>145</v>
      </c>
      <c r="F10691" s="2" t="s">
        <v>4397</v>
      </c>
      <c r="G10691" s="5">
        <v>2</v>
      </c>
      <c r="H10691" s="5">
        <v>68.989999999999995</v>
      </c>
      <c r="I10691" s="5">
        <v>137.97999999999999</v>
      </c>
      <c r="J10691" s="5">
        <v>332557.81000000046</v>
      </c>
      <c r="K10691" s="3" t="str" cm="1">
        <f t="array" ref="K10691">_xlfn.LET(_xlpm.d,UPPER(TRIM(CLEAN(SUBSTITUTE(F10691,CHAR(160),"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92" spans="2:11" hidden="1" x14ac:dyDescent="0.25">
      <c r="B10692" s="20">
        <v>45855</v>
      </c>
      <c r="C10692" s="2" t="s">
        <v>1</v>
      </c>
      <c r="D10692" s="2" t="s">
        <v>4463</v>
      </c>
      <c r="E10692" s="2" t="s">
        <v>286</v>
      </c>
      <c r="F10692" s="2" t="s">
        <v>4397</v>
      </c>
      <c r="G10692" s="5">
        <v>2</v>
      </c>
      <c r="H10692" s="5">
        <v>68.989999999999995</v>
      </c>
      <c r="I10692" s="5">
        <v>137.97999999999999</v>
      </c>
      <c r="J10692" s="5">
        <v>332695.79000000044</v>
      </c>
      <c r="K10692" s="3" t="str" cm="1">
        <f t="array" ref="K10692">_xlfn.LET(_xlpm.d,UPPER(TRIM(CLEAN(SUBSTITUTE(F10692,CHAR(160),"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93" spans="2:11" hidden="1" x14ac:dyDescent="0.25">
      <c r="B10693" s="20">
        <v>45855</v>
      </c>
      <c r="C10693" s="2" t="s">
        <v>1</v>
      </c>
      <c r="D10693" s="2" t="s">
        <v>2955</v>
      </c>
      <c r="E10693" s="2" t="s">
        <v>3</v>
      </c>
      <c r="F10693" s="2" t="s">
        <v>4397</v>
      </c>
      <c r="G10693" s="5">
        <v>7</v>
      </c>
      <c r="H10693" s="5">
        <v>64.989999999999995</v>
      </c>
      <c r="I10693" s="5">
        <v>454.93</v>
      </c>
      <c r="J10693" s="5">
        <v>333150.72000000044</v>
      </c>
      <c r="K10693" s="3" t="str" cm="1">
        <f t="array" ref="K10693">_xlfn.LET(_xlpm.d,UPPER(TRIM(CLEAN(SUBSTITUTE(F10693,CHAR(160),"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94" spans="2:11" hidden="1" x14ac:dyDescent="0.25">
      <c r="B10694" s="20">
        <v>45856</v>
      </c>
      <c r="C10694" s="2" t="s">
        <v>1</v>
      </c>
      <c r="D10694" s="2" t="s">
        <v>1961</v>
      </c>
      <c r="E10694" s="2" t="s">
        <v>186</v>
      </c>
      <c r="F10694" s="2" t="s">
        <v>4397</v>
      </c>
      <c r="G10694" s="5">
        <v>4</v>
      </c>
      <c r="H10694" s="5">
        <v>68.989999999999995</v>
      </c>
      <c r="I10694" s="5">
        <v>275.95999999999998</v>
      </c>
      <c r="J10694" s="5">
        <v>333426.68000000046</v>
      </c>
      <c r="K10694" s="3" t="str" cm="1">
        <f t="array" ref="K10694">_xlfn.LET(_xlpm.d,UPPER(TRIM(CLEAN(SUBSTITUTE(F10694,CHAR(160),"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95" spans="2:11" hidden="1" x14ac:dyDescent="0.25">
      <c r="B10695" s="20">
        <v>45856</v>
      </c>
      <c r="C10695" s="2" t="s">
        <v>1</v>
      </c>
      <c r="D10695" s="2" t="s">
        <v>1231</v>
      </c>
      <c r="E10695" s="2" t="s">
        <v>78</v>
      </c>
      <c r="F10695" s="2" t="s">
        <v>4397</v>
      </c>
      <c r="G10695" s="5">
        <v>3</v>
      </c>
      <c r="H10695" s="5">
        <v>68.989999999999995</v>
      </c>
      <c r="I10695" s="5">
        <v>206.97</v>
      </c>
      <c r="J10695" s="5">
        <v>333633.65000000043</v>
      </c>
      <c r="K10695" s="3" t="str" cm="1">
        <f t="array" ref="K10695">_xlfn.LET(_xlpm.d,UPPER(TRIM(CLEAN(SUBSTITUTE(F10695,CHAR(160),"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96" spans="2:11" hidden="1" x14ac:dyDescent="0.25">
      <c r="B10696" s="20">
        <v>45856</v>
      </c>
      <c r="C10696" s="2" t="s">
        <v>1</v>
      </c>
      <c r="D10696" s="2" t="s">
        <v>625</v>
      </c>
      <c r="E10696" s="2" t="s">
        <v>43</v>
      </c>
      <c r="F10696" s="2" t="s">
        <v>4397</v>
      </c>
      <c r="G10696" s="5">
        <v>4</v>
      </c>
      <c r="H10696" s="5">
        <v>64.95</v>
      </c>
      <c r="I10696" s="5">
        <v>259.8</v>
      </c>
      <c r="J10696" s="5">
        <v>333893.45000000042</v>
      </c>
      <c r="K10696" s="3" t="str" cm="1">
        <f t="array" ref="K10696">_xlfn.LET(_xlpm.d,UPPER(TRIM(CLEAN(SUBSTITUTE(F10696,CHAR(160),"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97" spans="2:11" hidden="1" x14ac:dyDescent="0.25">
      <c r="B10697" s="20">
        <v>45856</v>
      </c>
      <c r="C10697" s="2" t="s">
        <v>1</v>
      </c>
      <c r="D10697" s="2" t="s">
        <v>2956</v>
      </c>
      <c r="E10697" s="2" t="s">
        <v>1944</v>
      </c>
      <c r="F10697" s="2" t="s">
        <v>4397</v>
      </c>
      <c r="G10697" s="5">
        <v>2</v>
      </c>
      <c r="H10697" s="5">
        <v>64.989999999999995</v>
      </c>
      <c r="I10697" s="5">
        <v>129.97999999999999</v>
      </c>
      <c r="J10697" s="5">
        <v>334023.4300000004</v>
      </c>
      <c r="K10697" s="3" t="str" cm="1">
        <f t="array" ref="K10697">_xlfn.LET(_xlpm.d,UPPER(TRIM(CLEAN(SUBSTITUTE(F10697,CHAR(160),"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98" spans="2:11" hidden="1" x14ac:dyDescent="0.25">
      <c r="B10698" s="20">
        <v>45856</v>
      </c>
      <c r="C10698" s="2" t="s">
        <v>1</v>
      </c>
      <c r="D10698" s="2" t="s">
        <v>1963</v>
      </c>
      <c r="E10698" s="2" t="s">
        <v>197</v>
      </c>
      <c r="F10698" s="2" t="s">
        <v>4397</v>
      </c>
      <c r="G10698" s="5">
        <v>23</v>
      </c>
      <c r="H10698" s="5">
        <v>68.989999999999995</v>
      </c>
      <c r="I10698" s="5">
        <v>1586.77</v>
      </c>
      <c r="J10698" s="5">
        <v>335610.20000000042</v>
      </c>
      <c r="K10698" s="3" t="str" cm="1">
        <f t="array" ref="K10698">_xlfn.LET(_xlpm.d,UPPER(TRIM(CLEAN(SUBSTITUTE(F10698,CHAR(160),"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699" spans="2:11" hidden="1" x14ac:dyDescent="0.25">
      <c r="B10699" s="20">
        <v>45860</v>
      </c>
      <c r="C10699" s="2" t="s">
        <v>1</v>
      </c>
      <c r="D10699" s="2" t="s">
        <v>1596</v>
      </c>
      <c r="E10699" s="2" t="s">
        <v>158</v>
      </c>
      <c r="F10699" s="2" t="s">
        <v>4397</v>
      </c>
      <c r="G10699" s="5">
        <v>10</v>
      </c>
      <c r="H10699" s="5">
        <v>68.989999999999995</v>
      </c>
      <c r="I10699" s="5">
        <v>689.9</v>
      </c>
      <c r="J10699" s="5">
        <v>336300.10000000044</v>
      </c>
      <c r="K10699" s="3" t="str" cm="1">
        <f t="array" ref="K10699">_xlfn.LET(_xlpm.d,UPPER(TRIM(CLEAN(SUBSTITUTE(F10699,CHAR(160),"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00" spans="2:11" hidden="1" x14ac:dyDescent="0.25">
      <c r="B10700" s="20">
        <v>45860</v>
      </c>
      <c r="C10700" s="2" t="s">
        <v>1</v>
      </c>
      <c r="D10700" s="2" t="s">
        <v>2959</v>
      </c>
      <c r="E10700" s="2" t="s">
        <v>143</v>
      </c>
      <c r="F10700" s="2" t="s">
        <v>4397</v>
      </c>
      <c r="G10700" s="5">
        <v>5</v>
      </c>
      <c r="H10700" s="5">
        <v>68.989999999999995</v>
      </c>
      <c r="I10700" s="5">
        <v>344.95</v>
      </c>
      <c r="J10700" s="5">
        <v>336645.05000000045</v>
      </c>
      <c r="K10700" s="3" t="str" cm="1">
        <f t="array" ref="K10700">_xlfn.LET(_xlpm.d,UPPER(TRIM(CLEAN(SUBSTITUTE(F10700,CHAR(160),"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01" spans="2:11" hidden="1" x14ac:dyDescent="0.25">
      <c r="B10701" s="20">
        <v>45860</v>
      </c>
      <c r="C10701" s="2" t="s">
        <v>1</v>
      </c>
      <c r="D10701" s="2" t="s">
        <v>1021</v>
      </c>
      <c r="E10701" s="2" t="s">
        <v>234</v>
      </c>
      <c r="F10701" s="2" t="s">
        <v>4397</v>
      </c>
      <c r="G10701" s="5">
        <v>10</v>
      </c>
      <c r="H10701" s="5">
        <v>68.989999999999995</v>
      </c>
      <c r="I10701" s="5">
        <v>689.9</v>
      </c>
      <c r="J10701" s="5">
        <v>337334.95000000048</v>
      </c>
      <c r="K10701" s="3" t="str" cm="1">
        <f t="array" ref="K10701">_xlfn.LET(_xlpm.d,UPPER(TRIM(CLEAN(SUBSTITUTE(F10701,CHAR(160),"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02" spans="2:11" hidden="1" x14ac:dyDescent="0.25">
      <c r="B10702" s="20">
        <v>45861</v>
      </c>
      <c r="C10702" s="2" t="s">
        <v>1</v>
      </c>
      <c r="D10702" s="2" t="s">
        <v>2963</v>
      </c>
      <c r="E10702" s="2" t="s">
        <v>730</v>
      </c>
      <c r="F10702" s="2" t="s">
        <v>4397</v>
      </c>
      <c r="G10702" s="5">
        <v>9</v>
      </c>
      <c r="H10702" s="5">
        <v>68.989999999999995</v>
      </c>
      <c r="I10702" s="5">
        <v>620.91</v>
      </c>
      <c r="J10702" s="5">
        <v>337955.86000000045</v>
      </c>
      <c r="K10702" s="3" t="str" cm="1">
        <f t="array" ref="K10702">_xlfn.LET(_xlpm.d,UPPER(TRIM(CLEAN(SUBSTITUTE(F10702,CHAR(160),"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03" spans="2:11" hidden="1" x14ac:dyDescent="0.25">
      <c r="B10703" s="20">
        <v>45862</v>
      </c>
      <c r="C10703" s="2" t="s">
        <v>1</v>
      </c>
      <c r="D10703" s="2" t="s">
        <v>1968</v>
      </c>
      <c r="E10703" s="2" t="s">
        <v>254</v>
      </c>
      <c r="F10703" s="2" t="s">
        <v>4397</v>
      </c>
      <c r="G10703" s="5">
        <v>6</v>
      </c>
      <c r="H10703" s="5">
        <v>68.989999999999995</v>
      </c>
      <c r="I10703" s="5">
        <v>413.94</v>
      </c>
      <c r="J10703" s="5">
        <v>338369.80000000045</v>
      </c>
      <c r="K10703" s="3" t="str" cm="1">
        <f t="array" ref="K10703">_xlfn.LET(_xlpm.d,UPPER(TRIM(CLEAN(SUBSTITUTE(F10703,CHAR(160),"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04" spans="2:11" hidden="1" x14ac:dyDescent="0.25">
      <c r="B10704" s="20">
        <v>45862</v>
      </c>
      <c r="C10704" s="2" t="s">
        <v>1</v>
      </c>
      <c r="D10704" s="2" t="s">
        <v>2965</v>
      </c>
      <c r="E10704" s="2" t="s">
        <v>268</v>
      </c>
      <c r="F10704" s="2" t="s">
        <v>4397</v>
      </c>
      <c r="G10704" s="5">
        <v>5</v>
      </c>
      <c r="H10704" s="5">
        <v>68.989999999999995</v>
      </c>
      <c r="I10704" s="5">
        <v>344.95</v>
      </c>
      <c r="J10704" s="5">
        <v>338714.75000000047</v>
      </c>
      <c r="K10704" s="3" t="str" cm="1">
        <f t="array" ref="K10704">_xlfn.LET(_xlpm.d,UPPER(TRIM(CLEAN(SUBSTITUTE(F10704,CHAR(160),"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05" spans="2:11" hidden="1" x14ac:dyDescent="0.25">
      <c r="B10705" s="20">
        <v>45862</v>
      </c>
      <c r="C10705" s="2" t="s">
        <v>1</v>
      </c>
      <c r="D10705" s="2" t="s">
        <v>1022</v>
      </c>
      <c r="E10705" s="2" t="s">
        <v>151</v>
      </c>
      <c r="F10705" s="2" t="s">
        <v>4397</v>
      </c>
      <c r="G10705" s="5">
        <v>5</v>
      </c>
      <c r="H10705" s="5">
        <v>68.989999999999995</v>
      </c>
      <c r="I10705" s="5">
        <v>344.95</v>
      </c>
      <c r="J10705" s="5">
        <v>339059.70000000048</v>
      </c>
      <c r="K10705" s="3" t="str" cm="1">
        <f t="array" ref="K10705">_xlfn.LET(_xlpm.d,UPPER(TRIM(CLEAN(SUBSTITUTE(F10705,CHAR(160),"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06" spans="2:11" hidden="1" x14ac:dyDescent="0.25">
      <c r="B10706" s="20">
        <v>45863</v>
      </c>
      <c r="C10706" s="2" t="s">
        <v>1</v>
      </c>
      <c r="D10706" s="2" t="s">
        <v>2968</v>
      </c>
      <c r="E10706" s="2" t="s">
        <v>186</v>
      </c>
      <c r="F10706" s="2" t="s">
        <v>4397</v>
      </c>
      <c r="G10706" s="5">
        <v>6</v>
      </c>
      <c r="H10706" s="5">
        <v>68.989999999999995</v>
      </c>
      <c r="I10706" s="5">
        <v>413.94</v>
      </c>
      <c r="J10706" s="5">
        <v>339473.64000000048</v>
      </c>
      <c r="K10706" s="3" t="str" cm="1">
        <f t="array" ref="K10706">_xlfn.LET(_xlpm.d,UPPER(TRIM(CLEAN(SUBSTITUTE(F10706,CHAR(160),"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07" spans="2:11" hidden="1" x14ac:dyDescent="0.25">
      <c r="B10707" s="20">
        <v>45863</v>
      </c>
      <c r="C10707" s="2" t="s">
        <v>1</v>
      </c>
      <c r="D10707" s="2" t="s">
        <v>4464</v>
      </c>
      <c r="E10707" s="2" t="s">
        <v>64</v>
      </c>
      <c r="F10707" s="2" t="s">
        <v>4397</v>
      </c>
      <c r="G10707" s="5">
        <v>5</v>
      </c>
      <c r="H10707" s="5">
        <v>64.989999999999995</v>
      </c>
      <c r="I10707" s="5">
        <v>324.95</v>
      </c>
      <c r="J10707" s="5">
        <v>339798.59000000049</v>
      </c>
      <c r="K10707" s="3" t="str" cm="1">
        <f t="array" ref="K10707">_xlfn.LET(_xlpm.d,UPPER(TRIM(CLEAN(SUBSTITUTE(F10707,CHAR(160),"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08" spans="2:11" hidden="1" x14ac:dyDescent="0.25">
      <c r="B10708" s="20">
        <v>45863</v>
      </c>
      <c r="C10708" s="2" t="s">
        <v>1</v>
      </c>
      <c r="D10708" s="2" t="s">
        <v>2970</v>
      </c>
      <c r="E10708" s="2" t="s">
        <v>170</v>
      </c>
      <c r="F10708" s="2" t="s">
        <v>4397</v>
      </c>
      <c r="G10708" s="5">
        <v>10</v>
      </c>
      <c r="H10708" s="5">
        <v>64.989999999999995</v>
      </c>
      <c r="I10708" s="5">
        <v>649.9</v>
      </c>
      <c r="J10708" s="5">
        <v>340448.49000000051</v>
      </c>
      <c r="K10708" s="3" t="str" cm="1">
        <f t="array" ref="K10708">_xlfn.LET(_xlpm.d,UPPER(TRIM(CLEAN(SUBSTITUTE(F10708,CHAR(160),"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09" spans="2:11" hidden="1" x14ac:dyDescent="0.25">
      <c r="B10709" s="20">
        <v>45863</v>
      </c>
      <c r="C10709" s="2" t="s">
        <v>1</v>
      </c>
      <c r="D10709" s="2" t="s">
        <v>3574</v>
      </c>
      <c r="E10709" s="2" t="s">
        <v>835</v>
      </c>
      <c r="F10709" s="2" t="s">
        <v>4397</v>
      </c>
      <c r="G10709" s="5">
        <v>6</v>
      </c>
      <c r="H10709" s="5">
        <v>64.989999999999995</v>
      </c>
      <c r="I10709" s="5">
        <v>389.94</v>
      </c>
      <c r="J10709" s="5">
        <v>340838.43000000052</v>
      </c>
      <c r="K10709" s="3" t="str" cm="1">
        <f t="array" ref="K10709">_xlfn.LET(_xlpm.d,UPPER(TRIM(CLEAN(SUBSTITUTE(F10709,CHAR(160),"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10" spans="2:11" hidden="1" x14ac:dyDescent="0.25">
      <c r="B10710" s="20">
        <v>45863</v>
      </c>
      <c r="C10710" s="2" t="s">
        <v>1</v>
      </c>
      <c r="D10710" s="2" t="s">
        <v>2972</v>
      </c>
      <c r="E10710" s="2" t="s">
        <v>224</v>
      </c>
      <c r="F10710" s="2" t="s">
        <v>4397</v>
      </c>
      <c r="G10710" s="5">
        <v>10</v>
      </c>
      <c r="H10710" s="5">
        <v>68.989999999999995</v>
      </c>
      <c r="I10710" s="5">
        <v>689.9</v>
      </c>
      <c r="J10710" s="5">
        <v>341528.33000000054</v>
      </c>
      <c r="K10710" s="3" t="str" cm="1">
        <f t="array" ref="K10710">_xlfn.LET(_xlpm.d,UPPER(TRIM(CLEAN(SUBSTITUTE(F10710,CHAR(160),"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11" spans="2:11" hidden="1" x14ac:dyDescent="0.25">
      <c r="B10711" s="20">
        <v>45867</v>
      </c>
      <c r="C10711" s="2" t="s">
        <v>1</v>
      </c>
      <c r="D10711" s="2" t="s">
        <v>4465</v>
      </c>
      <c r="E10711" s="2" t="s">
        <v>165</v>
      </c>
      <c r="F10711" s="2" t="s">
        <v>4397</v>
      </c>
      <c r="G10711" s="5">
        <v>4</v>
      </c>
      <c r="H10711" s="5">
        <v>68.989999999999995</v>
      </c>
      <c r="I10711" s="5">
        <v>275.95999999999998</v>
      </c>
      <c r="J10711" s="5">
        <v>341804.29000000056</v>
      </c>
      <c r="K10711" s="3" t="str" cm="1">
        <f t="array" ref="K10711">_xlfn.LET(_xlpm.d,UPPER(TRIM(CLEAN(SUBSTITUTE(F10711,CHAR(160),"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12" spans="2:11" hidden="1" x14ac:dyDescent="0.25">
      <c r="B10712" s="20">
        <v>45867</v>
      </c>
      <c r="C10712" s="2" t="s">
        <v>1</v>
      </c>
      <c r="D10712" s="2" t="s">
        <v>2974</v>
      </c>
      <c r="E10712" s="2" t="s">
        <v>232</v>
      </c>
      <c r="F10712" s="2" t="s">
        <v>4397</v>
      </c>
      <c r="G10712" s="5">
        <v>6</v>
      </c>
      <c r="H10712" s="5">
        <v>68.989999999999995</v>
      </c>
      <c r="I10712" s="5">
        <v>413.94</v>
      </c>
      <c r="J10712" s="5">
        <v>342218.23000000056</v>
      </c>
      <c r="K10712" s="3" t="str" cm="1">
        <f t="array" ref="K10712">_xlfn.LET(_xlpm.d,UPPER(TRIM(CLEAN(SUBSTITUTE(F10712,CHAR(160),"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13" spans="2:11" hidden="1" x14ac:dyDescent="0.25">
      <c r="B10713" s="20">
        <v>45867</v>
      </c>
      <c r="C10713" s="2" t="s">
        <v>1</v>
      </c>
      <c r="D10713" s="2" t="s">
        <v>633</v>
      </c>
      <c r="E10713" s="2" t="s">
        <v>162</v>
      </c>
      <c r="F10713" s="2" t="s">
        <v>4397</v>
      </c>
      <c r="G10713" s="5">
        <v>10</v>
      </c>
      <c r="H10713" s="5">
        <v>68.989999999999995</v>
      </c>
      <c r="I10713" s="5">
        <v>689.9</v>
      </c>
      <c r="J10713" s="5">
        <v>342908.13000000059</v>
      </c>
      <c r="K10713" s="3" t="str" cm="1">
        <f t="array" ref="K10713">_xlfn.LET(_xlpm.d,UPPER(TRIM(CLEAN(SUBSTITUTE(F10713,CHAR(160),"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14" spans="2:11" hidden="1" x14ac:dyDescent="0.25">
      <c r="B10714" s="20">
        <v>45867</v>
      </c>
      <c r="C10714" s="2" t="s">
        <v>1</v>
      </c>
      <c r="D10714" s="2" t="s">
        <v>1969</v>
      </c>
      <c r="E10714" s="2" t="s">
        <v>143</v>
      </c>
      <c r="F10714" s="2" t="s">
        <v>4397</v>
      </c>
      <c r="G10714" s="5">
        <v>5</v>
      </c>
      <c r="H10714" s="5">
        <v>68.989999999999995</v>
      </c>
      <c r="I10714" s="5">
        <v>344.95</v>
      </c>
      <c r="J10714" s="5">
        <v>343253.0800000006</v>
      </c>
      <c r="K10714" s="3" t="str" cm="1">
        <f t="array" ref="K10714">_xlfn.LET(_xlpm.d,UPPER(TRIM(CLEAN(SUBSTITUTE(F10714,CHAR(160),"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15" spans="2:11" hidden="1" x14ac:dyDescent="0.25">
      <c r="B10715" s="20">
        <v>45868</v>
      </c>
      <c r="C10715" s="2" t="s">
        <v>1</v>
      </c>
      <c r="D10715" s="2" t="s">
        <v>634</v>
      </c>
      <c r="E10715" s="2" t="s">
        <v>544</v>
      </c>
      <c r="F10715" s="2" t="s">
        <v>4397</v>
      </c>
      <c r="G10715" s="5">
        <v>30</v>
      </c>
      <c r="H10715" s="5">
        <v>68.989999999999995</v>
      </c>
      <c r="I10715" s="5">
        <v>2069.6999999999998</v>
      </c>
      <c r="J10715" s="5">
        <v>345322.78000000061</v>
      </c>
      <c r="K10715" s="3" t="str" cm="1">
        <f t="array" ref="K10715">_xlfn.LET(_xlpm.d,UPPER(TRIM(CLEAN(SUBSTITUTE(F10715,CHAR(160),"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16" spans="2:11" hidden="1" x14ac:dyDescent="0.25">
      <c r="B10716" s="20">
        <v>45868</v>
      </c>
      <c r="C10716" s="2" t="s">
        <v>1</v>
      </c>
      <c r="D10716" s="2" t="s">
        <v>4466</v>
      </c>
      <c r="E10716" s="2" t="s">
        <v>307</v>
      </c>
      <c r="F10716" s="2" t="s">
        <v>4397</v>
      </c>
      <c r="G10716" s="5">
        <v>10</v>
      </c>
      <c r="H10716" s="5">
        <v>68.989999999999995</v>
      </c>
      <c r="I10716" s="5">
        <v>689.9</v>
      </c>
      <c r="J10716" s="5">
        <v>346012.68000000063</v>
      </c>
      <c r="K10716" s="3" t="str" cm="1">
        <f t="array" ref="K10716">_xlfn.LET(_xlpm.d,UPPER(TRIM(CLEAN(SUBSTITUTE(F10716,CHAR(160),"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17" spans="2:11" hidden="1" x14ac:dyDescent="0.25">
      <c r="B10717" s="20">
        <v>45868</v>
      </c>
      <c r="C10717" s="2" t="s">
        <v>1</v>
      </c>
      <c r="D10717" s="2" t="s">
        <v>2977</v>
      </c>
      <c r="E10717" s="2" t="s">
        <v>1767</v>
      </c>
      <c r="F10717" s="2" t="s">
        <v>4397</v>
      </c>
      <c r="G10717" s="5">
        <v>10</v>
      </c>
      <c r="H10717" s="5">
        <v>68.989999999999995</v>
      </c>
      <c r="I10717" s="5">
        <v>689.9</v>
      </c>
      <c r="J10717" s="5">
        <v>346702.58000000066</v>
      </c>
      <c r="K10717" s="3" t="str" cm="1">
        <f t="array" ref="K10717">_xlfn.LET(_xlpm.d,UPPER(TRIM(CLEAN(SUBSTITUTE(F10717,CHAR(160),"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18" spans="2:11" hidden="1" x14ac:dyDescent="0.25">
      <c r="B10718" s="20">
        <v>45869</v>
      </c>
      <c r="C10718" s="2" t="s">
        <v>1</v>
      </c>
      <c r="D10718" s="2" t="s">
        <v>4467</v>
      </c>
      <c r="E10718" s="2" t="s">
        <v>1701</v>
      </c>
      <c r="F10718" s="2" t="s">
        <v>4397</v>
      </c>
      <c r="G10718" s="5">
        <v>10</v>
      </c>
      <c r="H10718" s="5">
        <v>68.989999999999995</v>
      </c>
      <c r="I10718" s="5">
        <v>689.9</v>
      </c>
      <c r="J10718" s="5">
        <v>347392.48000000068</v>
      </c>
      <c r="K10718" s="3" t="str" cm="1">
        <f t="array" ref="K10718">_xlfn.LET(_xlpm.d,UPPER(TRIM(CLEAN(SUBSTITUTE(F10718,CHAR(160),"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19" spans="2:11" hidden="1" x14ac:dyDescent="0.25">
      <c r="B10719" s="20">
        <v>45869</v>
      </c>
      <c r="C10719" s="2" t="s">
        <v>1</v>
      </c>
      <c r="D10719" s="2" t="s">
        <v>2979</v>
      </c>
      <c r="E10719" s="2" t="s">
        <v>3</v>
      </c>
      <c r="F10719" s="2" t="s">
        <v>4397</v>
      </c>
      <c r="G10719" s="5">
        <v>8</v>
      </c>
      <c r="H10719" s="5">
        <v>64.989999999999995</v>
      </c>
      <c r="I10719" s="5">
        <v>519.91999999999996</v>
      </c>
      <c r="J10719" s="5">
        <v>347912.40000000066</v>
      </c>
      <c r="K10719" s="3" t="str" cm="1">
        <f t="array" ref="K10719">_xlfn.LET(_xlpm.d,UPPER(TRIM(CLEAN(SUBSTITUTE(F10719,CHAR(160),"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20" spans="2:11" hidden="1" x14ac:dyDescent="0.25">
      <c r="B10720" s="20">
        <v>45869</v>
      </c>
      <c r="C10720" s="2" t="s">
        <v>1</v>
      </c>
      <c r="D10720" s="2" t="s">
        <v>3580</v>
      </c>
      <c r="E10720" s="2" t="s">
        <v>2447</v>
      </c>
      <c r="F10720" s="2" t="s">
        <v>4397</v>
      </c>
      <c r="G10720" s="5">
        <v>9</v>
      </c>
      <c r="H10720" s="5">
        <v>64.989999999999995</v>
      </c>
      <c r="I10720" s="5">
        <v>584.91</v>
      </c>
      <c r="J10720" s="5">
        <v>348497.31000000064</v>
      </c>
      <c r="K10720" s="3" t="str" cm="1">
        <f t="array" ref="K10720">_xlfn.LET(_xlpm.d,UPPER(TRIM(CLEAN(SUBSTITUTE(F10720,CHAR(160),"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21" spans="2:11" hidden="1" x14ac:dyDescent="0.25">
      <c r="B10721" s="20">
        <v>45869</v>
      </c>
      <c r="C10721" s="2" t="s">
        <v>1</v>
      </c>
      <c r="D10721" s="2" t="s">
        <v>4468</v>
      </c>
      <c r="E10721" s="2" t="s">
        <v>4469</v>
      </c>
      <c r="F10721" s="2" t="s">
        <v>4397</v>
      </c>
      <c r="G10721" s="5">
        <v>4</v>
      </c>
      <c r="H10721" s="5">
        <v>68.8</v>
      </c>
      <c r="I10721" s="5">
        <v>275.2</v>
      </c>
      <c r="J10721" s="5">
        <v>348772.51000000065</v>
      </c>
      <c r="K10721" s="3" t="str" cm="1">
        <f t="array" ref="K10721">_xlfn.LET(_xlpm.d,UPPER(TRIM(CLEAN(SUBSTITUTE(F10721,CHAR(160),"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22" spans="2:11" hidden="1" x14ac:dyDescent="0.25">
      <c r="B10722" s="20">
        <v>45869</v>
      </c>
      <c r="C10722" s="2" t="s">
        <v>1</v>
      </c>
      <c r="D10722" s="2" t="s">
        <v>4470</v>
      </c>
      <c r="E10722" s="2" t="s">
        <v>64</v>
      </c>
      <c r="F10722" s="2" t="s">
        <v>4397</v>
      </c>
      <c r="G10722" s="5">
        <v>16</v>
      </c>
      <c r="H10722" s="5">
        <v>19.989999999999998</v>
      </c>
      <c r="I10722" s="5">
        <v>319.83999999999997</v>
      </c>
      <c r="J10722" s="5">
        <v>349092.35000000068</v>
      </c>
      <c r="K10722" s="3" t="str" cm="1">
        <f t="array" ref="K10722">_xlfn.LET(_xlpm.d,UPPER(TRIM(CLEAN(SUBSTITUTE(F10722,CHAR(160),"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23" spans="2:11" hidden="1" x14ac:dyDescent="0.25">
      <c r="B10723" s="20">
        <v>45869</v>
      </c>
      <c r="C10723" s="2" t="s">
        <v>1</v>
      </c>
      <c r="D10723" s="2" t="s">
        <v>2980</v>
      </c>
      <c r="E10723" s="2" t="s">
        <v>224</v>
      </c>
      <c r="F10723" s="2" t="s">
        <v>4397</v>
      </c>
      <c r="G10723" s="5">
        <v>14</v>
      </c>
      <c r="H10723" s="5">
        <v>68.989999999999995</v>
      </c>
      <c r="I10723" s="5">
        <v>965.86</v>
      </c>
      <c r="J10723" s="5">
        <v>350058.21000000066</v>
      </c>
      <c r="K10723" s="3" t="str" cm="1">
        <f t="array" ref="K10723">_xlfn.LET(_xlpm.d,UPPER(TRIM(CLEAN(SUBSTITUTE(F10723,CHAR(160),"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24" spans="2:11" hidden="1" x14ac:dyDescent="0.25">
      <c r="B10724" s="20">
        <v>45869</v>
      </c>
      <c r="C10724" s="2" t="s">
        <v>1</v>
      </c>
      <c r="D10724" s="2" t="s">
        <v>4471</v>
      </c>
      <c r="E10724" s="2" t="s">
        <v>27</v>
      </c>
      <c r="F10724" s="2" t="s">
        <v>4397</v>
      </c>
      <c r="G10724" s="5">
        <v>10</v>
      </c>
      <c r="H10724" s="5">
        <v>64.989999999999995</v>
      </c>
      <c r="I10724" s="5">
        <v>649.9</v>
      </c>
      <c r="J10724" s="5">
        <v>350708.11000000068</v>
      </c>
      <c r="K10724" s="3" t="str" cm="1">
        <f t="array" ref="K10724">_xlfn.LET(_xlpm.d,UPPER(TRIM(CLEAN(SUBSTITUTE(F10724,CHAR(160),"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25" spans="2:11" hidden="1" x14ac:dyDescent="0.25">
      <c r="B10725" s="20">
        <v>45870</v>
      </c>
      <c r="C10725" s="2" t="s">
        <v>1</v>
      </c>
      <c r="D10725" s="2" t="s">
        <v>1024</v>
      </c>
      <c r="E10725" s="2" t="s">
        <v>78</v>
      </c>
      <c r="F10725" s="2" t="s">
        <v>4397</v>
      </c>
      <c r="G10725" s="5">
        <v>4</v>
      </c>
      <c r="H10725" s="5">
        <v>68.989999999999995</v>
      </c>
      <c r="I10725" s="5">
        <v>275.95999999999998</v>
      </c>
      <c r="J10725" s="5">
        <v>350984.07000000071</v>
      </c>
      <c r="K10725" s="3" t="str" cm="1">
        <f t="array" ref="K10725">_xlfn.LET(_xlpm.d,UPPER(TRIM(CLEAN(SUBSTITUTE(F10725,CHAR(160),"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26" spans="2:11" hidden="1" x14ac:dyDescent="0.25">
      <c r="B10726" s="20">
        <v>45870</v>
      </c>
      <c r="C10726" s="2" t="s">
        <v>1</v>
      </c>
      <c r="D10726" s="2" t="s">
        <v>636</v>
      </c>
      <c r="E10726" s="2" t="s">
        <v>43</v>
      </c>
      <c r="F10726" s="2" t="s">
        <v>4397</v>
      </c>
      <c r="G10726" s="5">
        <v>6</v>
      </c>
      <c r="H10726" s="5">
        <v>64.95</v>
      </c>
      <c r="I10726" s="5">
        <v>389.7</v>
      </c>
      <c r="J10726" s="5">
        <v>351373.77000000072</v>
      </c>
      <c r="K10726" s="3" t="str" cm="1">
        <f t="array" ref="K10726">_xlfn.LET(_xlpm.d,UPPER(TRIM(CLEAN(SUBSTITUTE(F10726,CHAR(160),"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27" spans="2:11" hidden="1" x14ac:dyDescent="0.25">
      <c r="B10727" s="20">
        <v>45870</v>
      </c>
      <c r="C10727" s="2" t="s">
        <v>1</v>
      </c>
      <c r="D10727" s="2" t="s">
        <v>638</v>
      </c>
      <c r="E10727" s="2" t="s">
        <v>195</v>
      </c>
      <c r="F10727" s="2" t="s">
        <v>4397</v>
      </c>
      <c r="G10727" s="5">
        <v>5</v>
      </c>
      <c r="H10727" s="5">
        <v>68.989999999999995</v>
      </c>
      <c r="I10727" s="5">
        <v>344.95</v>
      </c>
      <c r="J10727" s="5">
        <v>351718.72000000073</v>
      </c>
      <c r="K10727" s="3" t="str" cm="1">
        <f t="array" ref="K10727">_xlfn.LET(_xlpm.d,UPPER(TRIM(CLEAN(SUBSTITUTE(F10727,CHAR(160),"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28" spans="2:11" hidden="1" x14ac:dyDescent="0.25">
      <c r="B10728" s="20">
        <v>45870</v>
      </c>
      <c r="C10728" s="2" t="s">
        <v>1</v>
      </c>
      <c r="D10728" s="2" t="s">
        <v>1975</v>
      </c>
      <c r="E10728" s="2" t="s">
        <v>1726</v>
      </c>
      <c r="F10728" s="2" t="s">
        <v>4397</v>
      </c>
      <c r="G10728" s="5">
        <v>10</v>
      </c>
      <c r="H10728" s="5">
        <v>64.989999999999995</v>
      </c>
      <c r="I10728" s="5">
        <v>649.9</v>
      </c>
      <c r="J10728" s="5">
        <v>352368.62000000075</v>
      </c>
      <c r="K10728" s="3" t="str" cm="1">
        <f t="array" ref="K10728">_xlfn.LET(_xlpm.d,UPPER(TRIM(CLEAN(SUBSTITUTE(F10728,CHAR(160),"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29" spans="2:11" hidden="1" x14ac:dyDescent="0.25">
      <c r="B10729" s="20">
        <v>45870</v>
      </c>
      <c r="C10729" s="2" t="s">
        <v>1</v>
      </c>
      <c r="D10729" s="2" t="s">
        <v>1976</v>
      </c>
      <c r="E10729" s="2" t="s">
        <v>197</v>
      </c>
      <c r="F10729" s="2" t="s">
        <v>4397</v>
      </c>
      <c r="G10729" s="5">
        <v>10</v>
      </c>
      <c r="H10729" s="5">
        <v>72.5</v>
      </c>
      <c r="I10729" s="5">
        <v>725</v>
      </c>
      <c r="J10729" s="5">
        <v>353093.62000000075</v>
      </c>
      <c r="K10729" s="3" t="str" cm="1">
        <f t="array" ref="K10729">_xlfn.LET(_xlpm.d,UPPER(TRIM(CLEAN(SUBSTITUTE(F10729,CHAR(160),"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30" spans="2:11" hidden="1" x14ac:dyDescent="0.25">
      <c r="B10730" s="20">
        <v>45870</v>
      </c>
      <c r="C10730" s="2" t="s">
        <v>1</v>
      </c>
      <c r="D10730" s="2" t="s">
        <v>1977</v>
      </c>
      <c r="E10730" s="2" t="s">
        <v>305</v>
      </c>
      <c r="F10730" s="2" t="s">
        <v>4397</v>
      </c>
      <c r="G10730" s="5">
        <v>19</v>
      </c>
      <c r="H10730" s="5">
        <v>72.5</v>
      </c>
      <c r="I10730" s="5">
        <v>1377.5</v>
      </c>
      <c r="J10730" s="5">
        <v>354471.12000000075</v>
      </c>
      <c r="K10730" s="3" t="str" cm="1">
        <f t="array" ref="K10730">_xlfn.LET(_xlpm.d,UPPER(TRIM(CLEAN(SUBSTITUTE(F10730,CHAR(160),"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31" spans="2:11" hidden="1" x14ac:dyDescent="0.25">
      <c r="B10731" s="20">
        <v>45873</v>
      </c>
      <c r="C10731" s="2" t="s">
        <v>1</v>
      </c>
      <c r="D10731" s="2" t="s">
        <v>1979</v>
      </c>
      <c r="E10731" s="2" t="s">
        <v>254</v>
      </c>
      <c r="F10731" s="2" t="s">
        <v>4397</v>
      </c>
      <c r="G10731" s="5">
        <v>14</v>
      </c>
      <c r="H10731" s="5">
        <v>72.5</v>
      </c>
      <c r="I10731" s="5">
        <v>1015</v>
      </c>
      <c r="J10731" s="5">
        <v>355486.12000000075</v>
      </c>
      <c r="K10731" s="3" t="str" cm="1">
        <f t="array" ref="K10731">_xlfn.LET(_xlpm.d,UPPER(TRIM(CLEAN(SUBSTITUTE(F10731,CHAR(160),"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32" spans="2:11" hidden="1" x14ac:dyDescent="0.25">
      <c r="B10732" s="20">
        <v>45875</v>
      </c>
      <c r="C10732" s="2" t="s">
        <v>1</v>
      </c>
      <c r="D10732" s="2" t="s">
        <v>641</v>
      </c>
      <c r="E10732" s="2" t="s">
        <v>149</v>
      </c>
      <c r="F10732" s="2" t="s">
        <v>4397</v>
      </c>
      <c r="G10732" s="5">
        <v>8</v>
      </c>
      <c r="H10732" s="5">
        <v>72.5</v>
      </c>
      <c r="I10732" s="5">
        <v>580</v>
      </c>
      <c r="J10732" s="5">
        <v>356066.12000000075</v>
      </c>
      <c r="K10732" s="3" t="str" cm="1">
        <f t="array" ref="K10732">_xlfn.LET(_xlpm.d,UPPER(TRIM(CLEAN(SUBSTITUTE(F10732,CHAR(160),"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33" spans="2:11" hidden="1" x14ac:dyDescent="0.25">
      <c r="B10733" s="20">
        <v>45875</v>
      </c>
      <c r="C10733" s="2" t="s">
        <v>1</v>
      </c>
      <c r="D10733" s="2" t="s">
        <v>1028</v>
      </c>
      <c r="E10733" s="2" t="s">
        <v>189</v>
      </c>
      <c r="F10733" s="2" t="s">
        <v>4397</v>
      </c>
      <c r="G10733" s="5">
        <v>10</v>
      </c>
      <c r="H10733" s="5">
        <v>72.5</v>
      </c>
      <c r="I10733" s="5">
        <v>725</v>
      </c>
      <c r="J10733" s="5">
        <v>356791.12000000075</v>
      </c>
      <c r="K10733" s="3" t="str" cm="1">
        <f t="array" ref="K10733">_xlfn.LET(_xlpm.d,UPPER(TRIM(CLEAN(SUBSTITUTE(F10733,CHAR(160),"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34" spans="2:11" hidden="1" x14ac:dyDescent="0.25">
      <c r="B10734" s="20">
        <v>45875</v>
      </c>
      <c r="C10734" s="2" t="s">
        <v>1</v>
      </c>
      <c r="D10734" s="2" t="s">
        <v>2991</v>
      </c>
      <c r="E10734" s="2" t="s">
        <v>16</v>
      </c>
      <c r="F10734" s="2" t="s">
        <v>4397</v>
      </c>
      <c r="G10734" s="5">
        <v>5</v>
      </c>
      <c r="H10734" s="5">
        <v>68.900000000000006</v>
      </c>
      <c r="I10734" s="5">
        <v>344.5</v>
      </c>
      <c r="J10734" s="5">
        <v>357135.62000000075</v>
      </c>
      <c r="K10734" s="3" t="str" cm="1">
        <f t="array" ref="K10734">_xlfn.LET(_xlpm.d,UPPER(TRIM(CLEAN(SUBSTITUTE(F10734,CHAR(160),"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35" spans="2:11" hidden="1" x14ac:dyDescent="0.25">
      <c r="B10735" s="20">
        <v>45875</v>
      </c>
      <c r="C10735" s="2" t="s">
        <v>1</v>
      </c>
      <c r="D10735" s="2" t="s">
        <v>2993</v>
      </c>
      <c r="E10735" s="2" t="s">
        <v>263</v>
      </c>
      <c r="F10735" s="2" t="s">
        <v>4397</v>
      </c>
      <c r="G10735" s="5">
        <v>8</v>
      </c>
      <c r="H10735" s="5">
        <v>72.5</v>
      </c>
      <c r="I10735" s="5">
        <v>580</v>
      </c>
      <c r="J10735" s="5">
        <v>357715.62000000075</v>
      </c>
      <c r="K10735" s="3" t="str" cm="1">
        <f t="array" ref="K10735">_xlfn.LET(_xlpm.d,UPPER(TRIM(CLEAN(SUBSTITUTE(F10735,CHAR(160),"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36" spans="2:11" hidden="1" x14ac:dyDescent="0.25">
      <c r="B10736" s="20">
        <v>45876</v>
      </c>
      <c r="C10736" s="2" t="s">
        <v>1</v>
      </c>
      <c r="D10736" s="2" t="s">
        <v>1029</v>
      </c>
      <c r="E10736" s="2" t="s">
        <v>874</v>
      </c>
      <c r="F10736" s="2" t="s">
        <v>4397</v>
      </c>
      <c r="G10736" s="5">
        <v>10</v>
      </c>
      <c r="H10736" s="5">
        <v>68.900000000000006</v>
      </c>
      <c r="I10736" s="5">
        <v>689</v>
      </c>
      <c r="J10736" s="5">
        <v>358404.62000000075</v>
      </c>
      <c r="K10736" s="3" t="str" cm="1">
        <f t="array" ref="K10736">_xlfn.LET(_xlpm.d,UPPER(TRIM(CLEAN(SUBSTITUTE(F10736,CHAR(160),"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37" spans="2:11" hidden="1" x14ac:dyDescent="0.25">
      <c r="B10737" s="20">
        <v>45876</v>
      </c>
      <c r="C10737" s="2" t="s">
        <v>1</v>
      </c>
      <c r="D10737" s="2" t="s">
        <v>4268</v>
      </c>
      <c r="E10737" s="2" t="s">
        <v>120</v>
      </c>
      <c r="F10737" s="2" t="s">
        <v>4397</v>
      </c>
      <c r="G10737" s="5">
        <v>5</v>
      </c>
      <c r="H10737" s="5">
        <v>64.25</v>
      </c>
      <c r="I10737" s="5">
        <v>321.25</v>
      </c>
      <c r="J10737" s="5">
        <v>358725.87000000075</v>
      </c>
      <c r="K10737" s="3" t="str" cm="1">
        <f t="array" ref="K10737">_xlfn.LET(_xlpm.d,UPPER(TRIM(CLEAN(SUBSTITUTE(F10737,CHAR(160),"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38" spans="2:11" hidden="1" x14ac:dyDescent="0.25">
      <c r="B10738" s="20">
        <v>45876</v>
      </c>
      <c r="C10738" s="2" t="s">
        <v>1</v>
      </c>
      <c r="D10738" s="2" t="s">
        <v>4472</v>
      </c>
      <c r="E10738" s="2" t="s">
        <v>254</v>
      </c>
      <c r="F10738" s="2" t="s">
        <v>4397</v>
      </c>
      <c r="G10738" s="5">
        <v>15</v>
      </c>
      <c r="H10738" s="5">
        <v>72.5</v>
      </c>
      <c r="I10738" s="5">
        <v>1087.5</v>
      </c>
      <c r="J10738" s="5">
        <v>359813.37000000075</v>
      </c>
      <c r="K10738" s="3" t="str" cm="1">
        <f t="array" ref="K10738">_xlfn.LET(_xlpm.d,UPPER(TRIM(CLEAN(SUBSTITUTE(F10738,CHAR(160),"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39" spans="2:11" hidden="1" x14ac:dyDescent="0.25">
      <c r="B10739" s="20">
        <v>45876</v>
      </c>
      <c r="C10739" s="2" t="s">
        <v>1</v>
      </c>
      <c r="D10739" s="2" t="s">
        <v>4473</v>
      </c>
      <c r="E10739" s="2" t="s">
        <v>4474</v>
      </c>
      <c r="F10739" s="2" t="s">
        <v>4397</v>
      </c>
      <c r="G10739" s="5">
        <v>20</v>
      </c>
      <c r="H10739" s="5">
        <v>68.900000000000006</v>
      </c>
      <c r="I10739" s="5">
        <v>1378</v>
      </c>
      <c r="J10739" s="5">
        <v>361191.37000000075</v>
      </c>
      <c r="K10739" s="3" t="str" cm="1">
        <f t="array" ref="K10739">_xlfn.LET(_xlpm.d,UPPER(TRIM(CLEAN(SUBSTITUTE(F10739,CHAR(160),"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40" spans="2:11" hidden="1" x14ac:dyDescent="0.25">
      <c r="B10740" s="20">
        <v>45877</v>
      </c>
      <c r="C10740" s="2" t="s">
        <v>1</v>
      </c>
      <c r="D10740" s="2" t="s">
        <v>1985</v>
      </c>
      <c r="E10740" s="2" t="s">
        <v>232</v>
      </c>
      <c r="F10740" s="2" t="s">
        <v>4397</v>
      </c>
      <c r="G10740" s="5">
        <v>4</v>
      </c>
      <c r="H10740" s="5">
        <v>72.5</v>
      </c>
      <c r="I10740" s="5">
        <v>290</v>
      </c>
      <c r="J10740" s="5">
        <v>361481.37000000075</v>
      </c>
      <c r="K10740" s="3" t="str" cm="1">
        <f t="array" ref="K10740">_xlfn.LET(_xlpm.d,UPPER(TRIM(CLEAN(SUBSTITUTE(F10740,CHAR(160),"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41" spans="2:11" hidden="1" x14ac:dyDescent="0.25">
      <c r="B10741" s="20">
        <v>45877</v>
      </c>
      <c r="C10741" s="2" t="s">
        <v>1</v>
      </c>
      <c r="D10741" s="2" t="s">
        <v>1032</v>
      </c>
      <c r="E10741" s="2" t="s">
        <v>78</v>
      </c>
      <c r="F10741" s="2" t="s">
        <v>4397</v>
      </c>
      <c r="G10741" s="5">
        <v>4</v>
      </c>
      <c r="H10741" s="5">
        <v>72.5</v>
      </c>
      <c r="I10741" s="5">
        <v>290</v>
      </c>
      <c r="J10741" s="5">
        <v>361771.37000000075</v>
      </c>
      <c r="K10741" s="3" t="str" cm="1">
        <f t="array" ref="K10741">_xlfn.LET(_xlpm.d,UPPER(TRIM(CLEAN(SUBSTITUTE(F10741,CHAR(160),"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42" spans="2:11" hidden="1" x14ac:dyDescent="0.25">
      <c r="B10742" s="20">
        <v>45877</v>
      </c>
      <c r="C10742" s="2" t="s">
        <v>1</v>
      </c>
      <c r="D10742" s="2" t="s">
        <v>2994</v>
      </c>
      <c r="E10742" s="2" t="s">
        <v>311</v>
      </c>
      <c r="F10742" s="2" t="s">
        <v>4397</v>
      </c>
      <c r="G10742" s="5">
        <v>24</v>
      </c>
      <c r="H10742" s="5">
        <v>72.5</v>
      </c>
      <c r="I10742" s="5">
        <v>1740</v>
      </c>
      <c r="J10742" s="5">
        <v>363511.37000000075</v>
      </c>
      <c r="K10742" s="3" t="str" cm="1">
        <f t="array" ref="K10742">_xlfn.LET(_xlpm.d,UPPER(TRIM(CLEAN(SUBSTITUTE(F10742,CHAR(160),"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43" spans="2:11" hidden="1" x14ac:dyDescent="0.25">
      <c r="B10743" s="20">
        <v>45880</v>
      </c>
      <c r="C10743" s="2" t="s">
        <v>1</v>
      </c>
      <c r="D10743" s="2" t="s">
        <v>4475</v>
      </c>
      <c r="E10743" s="2" t="s">
        <v>3</v>
      </c>
      <c r="F10743" s="2" t="s">
        <v>4397</v>
      </c>
      <c r="G10743" s="5">
        <v>2</v>
      </c>
      <c r="H10743" s="5">
        <v>68.989999999999995</v>
      </c>
      <c r="I10743" s="5">
        <v>137.97999999999999</v>
      </c>
      <c r="J10743" s="5">
        <v>363649.35000000073</v>
      </c>
      <c r="K10743" s="3" t="str" cm="1">
        <f t="array" ref="K10743">_xlfn.LET(_xlpm.d,UPPER(TRIM(CLEAN(SUBSTITUTE(F10743,CHAR(160),"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44" spans="2:11" hidden="1" x14ac:dyDescent="0.25">
      <c r="B10744" s="20">
        <v>45880</v>
      </c>
      <c r="C10744" s="2" t="s">
        <v>1</v>
      </c>
      <c r="D10744" s="2" t="s">
        <v>1989</v>
      </c>
      <c r="E10744" s="2" t="s">
        <v>254</v>
      </c>
      <c r="F10744" s="2" t="s">
        <v>4397</v>
      </c>
      <c r="G10744" s="5">
        <v>10</v>
      </c>
      <c r="H10744" s="5">
        <v>72.5</v>
      </c>
      <c r="I10744" s="5">
        <v>725</v>
      </c>
      <c r="J10744" s="5">
        <v>364374.35000000073</v>
      </c>
      <c r="K10744" s="3" t="str" cm="1">
        <f t="array" ref="K10744">_xlfn.LET(_xlpm.d,UPPER(TRIM(CLEAN(SUBSTITUTE(F10744,CHAR(160),"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45" spans="2:11" hidden="1" x14ac:dyDescent="0.25">
      <c r="B10745" s="20">
        <v>45881</v>
      </c>
      <c r="C10745" s="2" t="s">
        <v>1</v>
      </c>
      <c r="D10745" s="2" t="s">
        <v>646</v>
      </c>
      <c r="E10745" s="2" t="s">
        <v>158</v>
      </c>
      <c r="F10745" s="2" t="s">
        <v>4397</v>
      </c>
      <c r="G10745" s="5">
        <v>5</v>
      </c>
      <c r="H10745" s="5">
        <v>72.5</v>
      </c>
      <c r="I10745" s="5">
        <v>362.5</v>
      </c>
      <c r="J10745" s="5">
        <v>364736.85000000073</v>
      </c>
      <c r="K10745" s="3" t="str" cm="1">
        <f t="array" ref="K10745">_xlfn.LET(_xlpm.d,UPPER(TRIM(CLEAN(SUBSTITUTE(F10745,CHAR(160),"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46" spans="2:11" hidden="1" x14ac:dyDescent="0.25">
      <c r="B10746" s="20">
        <v>45881</v>
      </c>
      <c r="C10746" s="2" t="s">
        <v>1</v>
      </c>
      <c r="D10746" s="2" t="s">
        <v>1990</v>
      </c>
      <c r="E10746" s="2" t="s">
        <v>730</v>
      </c>
      <c r="F10746" s="2" t="s">
        <v>4397</v>
      </c>
      <c r="G10746" s="5">
        <v>10</v>
      </c>
      <c r="H10746" s="5">
        <v>68.989999999999995</v>
      </c>
      <c r="I10746" s="5">
        <v>689.9</v>
      </c>
      <c r="J10746" s="5">
        <v>365426.75000000076</v>
      </c>
      <c r="K10746" s="3" t="str" cm="1">
        <f t="array" ref="K10746">_xlfn.LET(_xlpm.d,UPPER(TRIM(CLEAN(SUBSTITUTE(F10746,CHAR(160),"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47" spans="2:11" hidden="1" x14ac:dyDescent="0.25">
      <c r="B10747" s="20">
        <v>45881</v>
      </c>
      <c r="C10747" s="2" t="s">
        <v>1</v>
      </c>
      <c r="D10747" s="2" t="s">
        <v>1991</v>
      </c>
      <c r="E10747" s="2" t="s">
        <v>186</v>
      </c>
      <c r="F10747" s="2" t="s">
        <v>4397</v>
      </c>
      <c r="G10747" s="5">
        <v>4</v>
      </c>
      <c r="H10747" s="5">
        <v>72.5</v>
      </c>
      <c r="I10747" s="5">
        <v>290</v>
      </c>
      <c r="J10747" s="5">
        <v>365716.75000000076</v>
      </c>
      <c r="K10747" s="3" t="str" cm="1">
        <f t="array" ref="K10747">_xlfn.LET(_xlpm.d,UPPER(TRIM(CLEAN(SUBSTITUTE(F10747,CHAR(160),"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48" spans="2:11" hidden="1" x14ac:dyDescent="0.25">
      <c r="B10748" s="20">
        <v>45881</v>
      </c>
      <c r="C10748" s="2" t="s">
        <v>1</v>
      </c>
      <c r="D10748" s="2" t="s">
        <v>1994</v>
      </c>
      <c r="E10748" s="2" t="s">
        <v>796</v>
      </c>
      <c r="F10748" s="2" t="s">
        <v>4397</v>
      </c>
      <c r="G10748" s="5">
        <v>7</v>
      </c>
      <c r="H10748" s="5">
        <v>64.989999999999995</v>
      </c>
      <c r="I10748" s="5">
        <v>454.93</v>
      </c>
      <c r="J10748" s="5">
        <v>366171.68000000075</v>
      </c>
      <c r="K10748" s="3" t="str" cm="1">
        <f t="array" ref="K10748">_xlfn.LET(_xlpm.d,UPPER(TRIM(CLEAN(SUBSTITUTE(F10748,CHAR(160),"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49" spans="2:11" hidden="1" x14ac:dyDescent="0.25">
      <c r="B10749" s="20">
        <v>45881</v>
      </c>
      <c r="C10749" s="2" t="s">
        <v>1</v>
      </c>
      <c r="D10749" s="2" t="s">
        <v>4476</v>
      </c>
      <c r="E10749" s="2" t="s">
        <v>2415</v>
      </c>
      <c r="F10749" s="2" t="s">
        <v>4397</v>
      </c>
      <c r="G10749" s="5">
        <v>6</v>
      </c>
      <c r="H10749" s="5">
        <v>68.900000000000006</v>
      </c>
      <c r="I10749" s="5">
        <v>413.4</v>
      </c>
      <c r="J10749" s="5">
        <v>366585.08000000077</v>
      </c>
      <c r="K10749" s="3" t="str" cm="1">
        <f t="array" ref="K10749">_xlfn.LET(_xlpm.d,UPPER(TRIM(CLEAN(SUBSTITUTE(F10749,CHAR(160),"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50" spans="2:11" hidden="1" x14ac:dyDescent="0.25">
      <c r="B10750" s="20">
        <v>45882</v>
      </c>
      <c r="C10750" s="2" t="s">
        <v>1</v>
      </c>
      <c r="D10750" s="2" t="s">
        <v>3868</v>
      </c>
      <c r="E10750" s="2" t="s">
        <v>145</v>
      </c>
      <c r="F10750" s="2" t="s">
        <v>4397</v>
      </c>
      <c r="G10750" s="5">
        <v>6</v>
      </c>
      <c r="H10750" s="5">
        <v>72.5</v>
      </c>
      <c r="I10750" s="5">
        <v>435</v>
      </c>
      <c r="J10750" s="5">
        <v>367020.08000000077</v>
      </c>
      <c r="K10750" s="3" t="str" cm="1">
        <f t="array" ref="K10750">_xlfn.LET(_xlpm.d,UPPER(TRIM(CLEAN(SUBSTITUTE(F10750,CHAR(160),"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51" spans="2:11" hidden="1" x14ac:dyDescent="0.25">
      <c r="B10751" s="20">
        <v>45882</v>
      </c>
      <c r="C10751" s="2" t="s">
        <v>1</v>
      </c>
      <c r="D10751" s="2" t="s">
        <v>2997</v>
      </c>
      <c r="E10751" s="2" t="s">
        <v>491</v>
      </c>
      <c r="F10751" s="2" t="s">
        <v>4397</v>
      </c>
      <c r="G10751" s="5">
        <v>12</v>
      </c>
      <c r="H10751" s="5">
        <v>68.989999999999995</v>
      </c>
      <c r="I10751" s="5">
        <v>827.88</v>
      </c>
      <c r="J10751" s="5">
        <v>367847.96000000078</v>
      </c>
      <c r="K10751" s="3" t="str" cm="1">
        <f t="array" ref="K10751">_xlfn.LET(_xlpm.d,UPPER(TRIM(CLEAN(SUBSTITUTE(F10751,CHAR(160),"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52" spans="2:11" hidden="1" x14ac:dyDescent="0.25">
      <c r="B10752" s="20">
        <v>45882</v>
      </c>
      <c r="C10752" s="2" t="s">
        <v>1</v>
      </c>
      <c r="D10752" s="2" t="s">
        <v>2998</v>
      </c>
      <c r="E10752" s="2" t="s">
        <v>2999</v>
      </c>
      <c r="F10752" s="2" t="s">
        <v>4397</v>
      </c>
      <c r="G10752" s="5">
        <v>25</v>
      </c>
      <c r="H10752" s="5">
        <v>68.900000000000006</v>
      </c>
      <c r="I10752" s="5">
        <v>1722.5</v>
      </c>
      <c r="J10752" s="5">
        <v>369570.46000000078</v>
      </c>
      <c r="K10752" s="3" t="str" cm="1">
        <f t="array" ref="K10752">_xlfn.LET(_xlpm.d,UPPER(TRIM(CLEAN(SUBSTITUTE(F10752,CHAR(160),"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53" spans="2:11" hidden="1" x14ac:dyDescent="0.25">
      <c r="B10753" s="20">
        <v>45882</v>
      </c>
      <c r="C10753" s="2" t="s">
        <v>1</v>
      </c>
      <c r="D10753" s="2" t="s">
        <v>3870</v>
      </c>
      <c r="E10753" s="2" t="s">
        <v>232</v>
      </c>
      <c r="F10753" s="2" t="s">
        <v>4397</v>
      </c>
      <c r="G10753" s="5">
        <v>5</v>
      </c>
      <c r="H10753" s="5">
        <v>72.5</v>
      </c>
      <c r="I10753" s="5">
        <v>362.5</v>
      </c>
      <c r="J10753" s="5">
        <v>369932.96000000078</v>
      </c>
      <c r="K10753" s="3" t="str" cm="1">
        <f t="array" ref="K10753">_xlfn.LET(_xlpm.d,UPPER(TRIM(CLEAN(SUBSTITUTE(F10753,CHAR(160),"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54" spans="2:11" hidden="1" x14ac:dyDescent="0.25">
      <c r="B10754" s="20">
        <v>45883</v>
      </c>
      <c r="C10754" s="2" t="s">
        <v>1</v>
      </c>
      <c r="D10754" s="2" t="s">
        <v>4477</v>
      </c>
      <c r="E10754" s="2" t="s">
        <v>286</v>
      </c>
      <c r="F10754" s="2" t="s">
        <v>4397</v>
      </c>
      <c r="G10754" s="5">
        <v>8</v>
      </c>
      <c r="H10754" s="5">
        <v>72.5</v>
      </c>
      <c r="I10754" s="5">
        <v>580</v>
      </c>
      <c r="J10754" s="5">
        <v>370512.96000000078</v>
      </c>
      <c r="K10754" s="3" t="str" cm="1">
        <f t="array" ref="K10754">_xlfn.LET(_xlpm.d,UPPER(TRIM(CLEAN(SUBSTITUTE(F10754,CHAR(160),"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55" spans="2:11" hidden="1" x14ac:dyDescent="0.25">
      <c r="B10755" s="20">
        <v>45883</v>
      </c>
      <c r="C10755" s="2" t="s">
        <v>1</v>
      </c>
      <c r="D10755" s="2" t="s">
        <v>813</v>
      </c>
      <c r="E10755" s="2" t="s">
        <v>814</v>
      </c>
      <c r="F10755" s="2" t="s">
        <v>4397</v>
      </c>
      <c r="G10755" s="5">
        <v>6</v>
      </c>
      <c r="H10755" s="5">
        <v>69</v>
      </c>
      <c r="I10755" s="5">
        <v>414</v>
      </c>
      <c r="J10755" s="5">
        <v>370926.96000000078</v>
      </c>
      <c r="K10755" s="3" t="str" cm="1">
        <f t="array" ref="K10755">_xlfn.LET(_xlpm.d,UPPER(TRIM(CLEAN(SUBSTITUTE(F10755,CHAR(160),"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56" spans="2:11" hidden="1" x14ac:dyDescent="0.25">
      <c r="B10756" s="20">
        <v>45883</v>
      </c>
      <c r="C10756" s="2" t="s">
        <v>1</v>
      </c>
      <c r="D10756" s="2" t="s">
        <v>3639</v>
      </c>
      <c r="E10756" s="2" t="s">
        <v>302</v>
      </c>
      <c r="F10756" s="2" t="s">
        <v>4397</v>
      </c>
      <c r="G10756" s="5">
        <v>2</v>
      </c>
      <c r="H10756" s="5">
        <v>68.900000000000006</v>
      </c>
      <c r="I10756" s="5">
        <v>137.80000000000001</v>
      </c>
      <c r="J10756" s="5">
        <v>371064.76000000077</v>
      </c>
      <c r="K10756" s="3" t="str" cm="1">
        <f t="array" ref="K10756">_xlfn.LET(_xlpm.d,UPPER(TRIM(CLEAN(SUBSTITUTE(F10756,CHAR(160),"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57" spans="2:11" hidden="1" x14ac:dyDescent="0.25">
      <c r="B10757" s="20">
        <v>45883</v>
      </c>
      <c r="C10757" s="2" t="s">
        <v>1</v>
      </c>
      <c r="D10757" s="2" t="s">
        <v>3002</v>
      </c>
      <c r="E10757" s="2" t="s">
        <v>288</v>
      </c>
      <c r="F10757" s="2" t="s">
        <v>4397</v>
      </c>
      <c r="G10757" s="5">
        <v>6</v>
      </c>
      <c r="H10757" s="5">
        <v>72.5</v>
      </c>
      <c r="I10757" s="5">
        <v>435</v>
      </c>
      <c r="J10757" s="5">
        <v>371499.76000000077</v>
      </c>
      <c r="K10757" s="3" t="str" cm="1">
        <f t="array" ref="K10757">_xlfn.LET(_xlpm.d,UPPER(TRIM(CLEAN(SUBSTITUTE(F10757,CHAR(160),"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58" spans="2:11" hidden="1" x14ac:dyDescent="0.25">
      <c r="B10758" s="20">
        <v>45884</v>
      </c>
      <c r="C10758" s="2" t="s">
        <v>1</v>
      </c>
      <c r="D10758" s="2" t="s">
        <v>1997</v>
      </c>
      <c r="E10758" s="2" t="s">
        <v>268</v>
      </c>
      <c r="F10758" s="2" t="s">
        <v>4397</v>
      </c>
      <c r="G10758" s="5">
        <v>10</v>
      </c>
      <c r="H10758" s="5">
        <v>72.5</v>
      </c>
      <c r="I10758" s="5">
        <v>725</v>
      </c>
      <c r="J10758" s="5">
        <v>372224.76000000077</v>
      </c>
      <c r="K10758" s="3" t="str" cm="1">
        <f t="array" ref="K10758">_xlfn.LET(_xlpm.d,UPPER(TRIM(CLEAN(SUBSTITUTE(F10758,CHAR(160),"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59" spans="2:11" hidden="1" x14ac:dyDescent="0.25">
      <c r="B10759" s="20">
        <v>45884</v>
      </c>
      <c r="C10759" s="2" t="s">
        <v>1</v>
      </c>
      <c r="D10759" s="2" t="s">
        <v>1350</v>
      </c>
      <c r="E10759" s="2" t="s">
        <v>236</v>
      </c>
      <c r="F10759" s="2" t="s">
        <v>4397</v>
      </c>
      <c r="G10759" s="5">
        <v>8</v>
      </c>
      <c r="H10759" s="5">
        <v>72.5</v>
      </c>
      <c r="I10759" s="5">
        <v>580</v>
      </c>
      <c r="J10759" s="5">
        <v>372804.76000000077</v>
      </c>
      <c r="K10759" s="3" t="str" cm="1">
        <f t="array" ref="K10759">_xlfn.LET(_xlpm.d,UPPER(TRIM(CLEAN(SUBSTITUTE(F10759,CHAR(160),"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60" spans="2:11" hidden="1" x14ac:dyDescent="0.25">
      <c r="B10760" s="20">
        <v>45884</v>
      </c>
      <c r="C10760" s="2" t="s">
        <v>1</v>
      </c>
      <c r="D10760" s="2" t="s">
        <v>2557</v>
      </c>
      <c r="E10760" s="2" t="s">
        <v>64</v>
      </c>
      <c r="F10760" s="2" t="s">
        <v>4397</v>
      </c>
      <c r="G10760" s="5">
        <v>3</v>
      </c>
      <c r="H10760" s="5">
        <v>68.900000000000006</v>
      </c>
      <c r="I10760" s="5">
        <v>206.7</v>
      </c>
      <c r="J10760" s="5">
        <v>373011.46000000078</v>
      </c>
      <c r="K10760" s="3" t="str" cm="1">
        <f t="array" ref="K10760">_xlfn.LET(_xlpm.d,UPPER(TRIM(CLEAN(SUBSTITUTE(F10760,CHAR(160),"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61" spans="2:11" hidden="1" x14ac:dyDescent="0.25">
      <c r="B10761" s="20">
        <v>45884</v>
      </c>
      <c r="C10761" s="2" t="s">
        <v>1</v>
      </c>
      <c r="D10761" s="2" t="s">
        <v>3007</v>
      </c>
      <c r="E10761" s="2" t="s">
        <v>279</v>
      </c>
      <c r="F10761" s="2" t="s">
        <v>4397</v>
      </c>
      <c r="G10761" s="5">
        <v>16</v>
      </c>
      <c r="H10761" s="5">
        <v>72.5</v>
      </c>
      <c r="I10761" s="5">
        <v>1160</v>
      </c>
      <c r="J10761" s="5">
        <v>374171.46000000078</v>
      </c>
      <c r="K10761" s="3" t="str" cm="1">
        <f t="array" ref="K10761">_xlfn.LET(_xlpm.d,UPPER(TRIM(CLEAN(SUBSTITUTE(F10761,CHAR(160),"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62" spans="2:11" hidden="1" x14ac:dyDescent="0.25">
      <c r="B10762" s="20">
        <v>45884</v>
      </c>
      <c r="C10762" s="2" t="s">
        <v>1</v>
      </c>
      <c r="D10762" s="2" t="s">
        <v>3007</v>
      </c>
      <c r="E10762" s="2" t="s">
        <v>279</v>
      </c>
      <c r="F10762" s="2" t="s">
        <v>4397</v>
      </c>
      <c r="G10762" s="5">
        <v>20</v>
      </c>
      <c r="H10762" s="5">
        <v>35.700000000000003</v>
      </c>
      <c r="I10762" s="5">
        <v>714</v>
      </c>
      <c r="J10762" s="5">
        <v>374885.46000000078</v>
      </c>
      <c r="K10762" s="3" t="str" cm="1">
        <f t="array" ref="K10762">_xlfn.LET(_xlpm.d,UPPER(TRIM(CLEAN(SUBSTITUTE(F10762,CHAR(160),"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63" spans="2:11" hidden="1" x14ac:dyDescent="0.25">
      <c r="B10763" s="20">
        <v>45888</v>
      </c>
      <c r="C10763" s="2" t="s">
        <v>1</v>
      </c>
      <c r="D10763" s="2" t="s">
        <v>1267</v>
      </c>
      <c r="E10763" s="2" t="s">
        <v>162</v>
      </c>
      <c r="F10763" s="2" t="s">
        <v>4397</v>
      </c>
      <c r="G10763" s="5">
        <v>10</v>
      </c>
      <c r="H10763" s="5">
        <v>72.5</v>
      </c>
      <c r="I10763" s="5">
        <v>725</v>
      </c>
      <c r="J10763" s="5">
        <v>375610.46000000078</v>
      </c>
      <c r="K10763" s="3" t="str" cm="1">
        <f t="array" ref="K10763">_xlfn.LET(_xlpm.d,UPPER(TRIM(CLEAN(SUBSTITUTE(F10763,CHAR(160),"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64" spans="2:11" hidden="1" x14ac:dyDescent="0.25">
      <c r="B10764" s="20">
        <v>45888</v>
      </c>
      <c r="C10764" s="2" t="s">
        <v>1</v>
      </c>
      <c r="D10764" s="2" t="s">
        <v>1268</v>
      </c>
      <c r="E10764" s="2" t="s">
        <v>158</v>
      </c>
      <c r="F10764" s="2" t="s">
        <v>4397</v>
      </c>
      <c r="G10764" s="5">
        <v>5</v>
      </c>
      <c r="H10764" s="5">
        <v>72.5</v>
      </c>
      <c r="I10764" s="5">
        <v>362.5</v>
      </c>
      <c r="J10764" s="5">
        <v>375972.96000000078</v>
      </c>
      <c r="K10764" s="3" t="str" cm="1">
        <f t="array" ref="K10764">_xlfn.LET(_xlpm.d,UPPER(TRIM(CLEAN(SUBSTITUTE(F10764,CHAR(160),"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65" spans="2:11" hidden="1" x14ac:dyDescent="0.25">
      <c r="B10765" s="20">
        <v>45888</v>
      </c>
      <c r="C10765" s="2" t="s">
        <v>1</v>
      </c>
      <c r="D10765" s="2" t="s">
        <v>4478</v>
      </c>
      <c r="E10765" s="2" t="s">
        <v>232</v>
      </c>
      <c r="F10765" s="2" t="s">
        <v>4397</v>
      </c>
      <c r="G10765" s="5">
        <v>4</v>
      </c>
      <c r="H10765" s="5">
        <v>72.5</v>
      </c>
      <c r="I10765" s="5">
        <v>290</v>
      </c>
      <c r="J10765" s="5">
        <v>376262.96000000078</v>
      </c>
      <c r="K10765" s="3" t="str" cm="1">
        <f t="array" ref="K10765">_xlfn.LET(_xlpm.d,UPPER(TRIM(CLEAN(SUBSTITUTE(F10765,CHAR(160),"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66" spans="2:11" hidden="1" x14ac:dyDescent="0.25">
      <c r="B10766" s="20">
        <v>45888</v>
      </c>
      <c r="C10766" s="2" t="s">
        <v>1</v>
      </c>
      <c r="D10766" s="2" t="s">
        <v>3013</v>
      </c>
      <c r="E10766" s="2" t="s">
        <v>234</v>
      </c>
      <c r="F10766" s="2" t="s">
        <v>4397</v>
      </c>
      <c r="G10766" s="5">
        <v>7</v>
      </c>
      <c r="H10766" s="5">
        <v>72.5</v>
      </c>
      <c r="I10766" s="5">
        <v>507.5</v>
      </c>
      <c r="J10766" s="5">
        <v>376770.46000000078</v>
      </c>
      <c r="K10766" s="3" t="str" cm="1">
        <f t="array" ref="K10766">_xlfn.LET(_xlpm.d,UPPER(TRIM(CLEAN(SUBSTITUTE(F10766,CHAR(160),"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67" spans="2:11" hidden="1" x14ac:dyDescent="0.25">
      <c r="B10767" s="20">
        <v>45888</v>
      </c>
      <c r="C10767" s="2" t="s">
        <v>1</v>
      </c>
      <c r="D10767" s="2" t="s">
        <v>3872</v>
      </c>
      <c r="E10767" s="2" t="s">
        <v>186</v>
      </c>
      <c r="F10767" s="2" t="s">
        <v>4397</v>
      </c>
      <c r="G10767" s="5">
        <v>3</v>
      </c>
      <c r="H10767" s="5">
        <v>72.5</v>
      </c>
      <c r="I10767" s="5">
        <v>217.5</v>
      </c>
      <c r="J10767" s="5">
        <v>376987.96000000078</v>
      </c>
      <c r="K10767" s="3" t="str" cm="1">
        <f t="array" ref="K10767">_xlfn.LET(_xlpm.d,UPPER(TRIM(CLEAN(SUBSTITUTE(F10767,CHAR(160),"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68" spans="2:11" hidden="1" x14ac:dyDescent="0.25">
      <c r="B10768" s="20">
        <v>45888</v>
      </c>
      <c r="C10768" s="2" t="s">
        <v>1</v>
      </c>
      <c r="D10768" s="2" t="s">
        <v>1052</v>
      </c>
      <c r="E10768" s="2" t="s">
        <v>874</v>
      </c>
      <c r="F10768" s="2" t="s">
        <v>4397</v>
      </c>
      <c r="G10768" s="5">
        <v>10</v>
      </c>
      <c r="H10768" s="5">
        <v>51.6</v>
      </c>
      <c r="I10768" s="5">
        <v>516</v>
      </c>
      <c r="J10768" s="5">
        <v>377503.96000000078</v>
      </c>
      <c r="K10768" s="3" t="str" cm="1">
        <f t="array" ref="K10768">_xlfn.LET(_xlpm.d,UPPER(TRIM(CLEAN(SUBSTITUTE(F10768,CHAR(160),"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69" spans="2:11" hidden="1" x14ac:dyDescent="0.25">
      <c r="B10769" s="20">
        <v>45889</v>
      </c>
      <c r="C10769" s="2" t="s">
        <v>1</v>
      </c>
      <c r="D10769" s="2" t="s">
        <v>2004</v>
      </c>
      <c r="E10769" s="2" t="s">
        <v>282</v>
      </c>
      <c r="F10769" s="2" t="s">
        <v>4397</v>
      </c>
      <c r="G10769" s="5">
        <v>3</v>
      </c>
      <c r="H10769" s="5">
        <v>72.5</v>
      </c>
      <c r="I10769" s="5">
        <v>217.5</v>
      </c>
      <c r="J10769" s="5">
        <v>377721.46000000078</v>
      </c>
      <c r="K10769" s="3" t="str" cm="1">
        <f t="array" ref="K10769">_xlfn.LET(_xlpm.d,UPPER(TRIM(CLEAN(SUBSTITUTE(F10769,CHAR(160),"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70" spans="2:11" hidden="1" x14ac:dyDescent="0.25">
      <c r="B10770" s="20">
        <v>45890</v>
      </c>
      <c r="C10770" s="2" t="s">
        <v>1</v>
      </c>
      <c r="D10770" s="2" t="s">
        <v>2007</v>
      </c>
      <c r="E10770" s="2" t="s">
        <v>254</v>
      </c>
      <c r="F10770" s="2" t="s">
        <v>4397</v>
      </c>
      <c r="G10770" s="5">
        <v>5</v>
      </c>
      <c r="H10770" s="5">
        <v>72.5</v>
      </c>
      <c r="I10770" s="5">
        <v>362.5</v>
      </c>
      <c r="J10770" s="5">
        <v>378083.96000000078</v>
      </c>
      <c r="K10770" s="3" t="str" cm="1">
        <f t="array" ref="K10770">_xlfn.LET(_xlpm.d,UPPER(TRIM(CLEAN(SUBSTITUTE(F10770,CHAR(160),"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71" spans="2:11" hidden="1" x14ac:dyDescent="0.25">
      <c r="B10771" s="20">
        <v>45890</v>
      </c>
      <c r="C10771" s="2" t="s">
        <v>1</v>
      </c>
      <c r="D10771" s="2" t="s">
        <v>3017</v>
      </c>
      <c r="E10771" s="2" t="s">
        <v>544</v>
      </c>
      <c r="F10771" s="2" t="s">
        <v>4397</v>
      </c>
      <c r="G10771" s="5">
        <v>20</v>
      </c>
      <c r="H10771" s="5">
        <v>68.989999999999995</v>
      </c>
      <c r="I10771" s="5">
        <v>1379.8</v>
      </c>
      <c r="J10771" s="5">
        <v>379463.76000000077</v>
      </c>
      <c r="K10771" s="3" t="str" cm="1">
        <f t="array" ref="K10771">_xlfn.LET(_xlpm.d,UPPER(TRIM(CLEAN(SUBSTITUTE(F10771,CHAR(160),"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72" spans="2:11" hidden="1" x14ac:dyDescent="0.25">
      <c r="B10772" s="20">
        <v>45890</v>
      </c>
      <c r="C10772" s="2" t="s">
        <v>1</v>
      </c>
      <c r="D10772" s="2" t="s">
        <v>2009</v>
      </c>
      <c r="E10772" s="2" t="s">
        <v>305</v>
      </c>
      <c r="F10772" s="2" t="s">
        <v>4397</v>
      </c>
      <c r="G10772" s="5">
        <v>18</v>
      </c>
      <c r="H10772" s="5">
        <v>72.5</v>
      </c>
      <c r="I10772" s="5">
        <v>1305</v>
      </c>
      <c r="J10772" s="5">
        <v>380768.76000000077</v>
      </c>
      <c r="K10772" s="3" t="str" cm="1">
        <f t="array" ref="K10772">_xlfn.LET(_xlpm.d,UPPER(TRIM(CLEAN(SUBSTITUTE(F10772,CHAR(160),"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73" spans="2:11" hidden="1" x14ac:dyDescent="0.25">
      <c r="B10773" s="20">
        <v>45890</v>
      </c>
      <c r="C10773" s="2" t="s">
        <v>1</v>
      </c>
      <c r="D10773" s="2" t="s">
        <v>3020</v>
      </c>
      <c r="E10773" s="2" t="s">
        <v>1767</v>
      </c>
      <c r="F10773" s="2" t="s">
        <v>4397</v>
      </c>
      <c r="G10773" s="5">
        <v>10</v>
      </c>
      <c r="H10773" s="5">
        <v>72.5</v>
      </c>
      <c r="I10773" s="5">
        <v>725</v>
      </c>
      <c r="J10773" s="5">
        <v>381493.76000000077</v>
      </c>
      <c r="K10773" s="3" t="str" cm="1">
        <f t="array" ref="K10773">_xlfn.LET(_xlpm.d,UPPER(TRIM(CLEAN(SUBSTITUTE(F10773,CHAR(160),"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74" spans="2:11" hidden="1" x14ac:dyDescent="0.25">
      <c r="B10774" s="20">
        <v>45891</v>
      </c>
      <c r="C10774" s="2" t="s">
        <v>1</v>
      </c>
      <c r="D10774" s="2" t="s">
        <v>1057</v>
      </c>
      <c r="E10774" s="2" t="s">
        <v>78</v>
      </c>
      <c r="F10774" s="2" t="s">
        <v>4397</v>
      </c>
      <c r="G10774" s="5">
        <v>4</v>
      </c>
      <c r="H10774" s="5">
        <v>72.5</v>
      </c>
      <c r="I10774" s="5">
        <v>290</v>
      </c>
      <c r="J10774" s="5">
        <v>381783.76000000077</v>
      </c>
      <c r="K10774" s="3" t="str" cm="1">
        <f t="array" ref="K10774">_xlfn.LET(_xlpm.d,UPPER(TRIM(CLEAN(SUBSTITUTE(F10774,CHAR(160),"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75" spans="2:11" hidden="1" x14ac:dyDescent="0.25">
      <c r="B10775" s="20">
        <v>45891</v>
      </c>
      <c r="C10775" s="2" t="s">
        <v>1</v>
      </c>
      <c r="D10775" s="2" t="s">
        <v>3024</v>
      </c>
      <c r="E10775" s="2" t="s">
        <v>236</v>
      </c>
      <c r="F10775" s="2" t="s">
        <v>4397</v>
      </c>
      <c r="G10775" s="5">
        <v>14</v>
      </c>
      <c r="H10775" s="5">
        <v>72.5</v>
      </c>
      <c r="I10775" s="5">
        <v>1015</v>
      </c>
      <c r="J10775" s="5">
        <v>382798.76000000077</v>
      </c>
      <c r="K10775" s="3" t="str" cm="1">
        <f t="array" ref="K10775">_xlfn.LET(_xlpm.d,UPPER(TRIM(CLEAN(SUBSTITUTE(F10775,CHAR(160),"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76" spans="2:11" hidden="1" x14ac:dyDescent="0.25">
      <c r="B10776" s="20">
        <v>45891</v>
      </c>
      <c r="C10776" s="2" t="s">
        <v>1</v>
      </c>
      <c r="D10776" s="2" t="s">
        <v>3576</v>
      </c>
      <c r="E10776" s="2" t="s">
        <v>835</v>
      </c>
      <c r="F10776" s="2" t="s">
        <v>4403</v>
      </c>
      <c r="G10776" s="5">
        <v>4</v>
      </c>
      <c r="H10776" s="5">
        <v>68.900000000000006</v>
      </c>
      <c r="I10776" s="5">
        <v>275.60000000000002</v>
      </c>
      <c r="J10776" s="5">
        <v>383074.36000000074</v>
      </c>
      <c r="K10776" s="3" t="str" cm="1">
        <f t="array" ref="K10776">_xlfn.LET(_xlpm.d,UPPER(TRIM(CLEAN(SUBSTITUTE(F10776,CHAR(160),"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0777" spans="2:11" hidden="1" x14ac:dyDescent="0.25">
      <c r="B10777" s="20">
        <v>45891</v>
      </c>
      <c r="C10777" s="2" t="s">
        <v>1</v>
      </c>
      <c r="D10777" s="2" t="s">
        <v>3576</v>
      </c>
      <c r="E10777" s="2" t="s">
        <v>835</v>
      </c>
      <c r="F10777" s="2" t="s">
        <v>4401</v>
      </c>
      <c r="G10777" s="5">
        <v>2</v>
      </c>
      <c r="H10777" s="5">
        <v>68.900000000000006</v>
      </c>
      <c r="I10777" s="5">
        <v>137.80000000000001</v>
      </c>
      <c r="J10777" s="5">
        <v>383212.16000000073</v>
      </c>
      <c r="K10777" s="3" t="str" cm="1">
        <f t="array" ref="K10777">_xlfn.LET(_xlpm.d,UPPER(TRIM(CLEAN(SUBSTITUTE(F10777,CHAR(160),"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78" spans="2:11" hidden="1" x14ac:dyDescent="0.25">
      <c r="B10778" s="20">
        <v>45894</v>
      </c>
      <c r="C10778" s="2" t="s">
        <v>1</v>
      </c>
      <c r="D10778" s="2" t="s">
        <v>3027</v>
      </c>
      <c r="E10778" s="2" t="s">
        <v>3028</v>
      </c>
      <c r="F10778" s="2" t="s">
        <v>4397</v>
      </c>
      <c r="G10778" s="5">
        <v>2</v>
      </c>
      <c r="H10778" s="5">
        <v>68.900000000000006</v>
      </c>
      <c r="I10778" s="5">
        <v>137.80000000000001</v>
      </c>
      <c r="J10778" s="5">
        <v>383349.96000000072</v>
      </c>
      <c r="K10778" s="3" t="str" cm="1">
        <f t="array" ref="K10778">_xlfn.LET(_xlpm.d,UPPER(TRIM(CLEAN(SUBSTITUTE(F10778,CHAR(160),"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79" spans="2:11" hidden="1" x14ac:dyDescent="0.25">
      <c r="B10779" s="20">
        <v>45894</v>
      </c>
      <c r="C10779" s="2" t="s">
        <v>1</v>
      </c>
      <c r="D10779" s="2" t="s">
        <v>3033</v>
      </c>
      <c r="E10779" s="2" t="s">
        <v>254</v>
      </c>
      <c r="F10779" s="2" t="s">
        <v>4397</v>
      </c>
      <c r="G10779" s="5">
        <v>15</v>
      </c>
      <c r="H10779" s="5">
        <v>72.5</v>
      </c>
      <c r="I10779" s="5">
        <v>1087.5</v>
      </c>
      <c r="J10779" s="5">
        <v>384437.46000000072</v>
      </c>
      <c r="K10779" s="3" t="str" cm="1">
        <f t="array" ref="K10779">_xlfn.LET(_xlpm.d,UPPER(TRIM(CLEAN(SUBSTITUTE(F10779,CHAR(160),"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80" spans="2:11" hidden="1" x14ac:dyDescent="0.25">
      <c r="B10780" s="20">
        <v>45895</v>
      </c>
      <c r="C10780" s="2" t="s">
        <v>1</v>
      </c>
      <c r="D10780" s="2" t="s">
        <v>2012</v>
      </c>
      <c r="E10780" s="2" t="s">
        <v>232</v>
      </c>
      <c r="F10780" s="2" t="s">
        <v>4397</v>
      </c>
      <c r="G10780" s="5">
        <v>4</v>
      </c>
      <c r="H10780" s="5">
        <v>72.5</v>
      </c>
      <c r="I10780" s="5">
        <v>290</v>
      </c>
      <c r="J10780" s="5">
        <v>384727.46000000072</v>
      </c>
      <c r="K10780" s="3" t="str" cm="1">
        <f t="array" ref="K10780">_xlfn.LET(_xlpm.d,UPPER(TRIM(CLEAN(SUBSTITUTE(F10780,CHAR(160),"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81" spans="2:11" hidden="1" x14ac:dyDescent="0.25">
      <c r="B10781" s="20">
        <v>45895</v>
      </c>
      <c r="C10781" s="2" t="s">
        <v>1</v>
      </c>
      <c r="D10781" s="2" t="s">
        <v>1061</v>
      </c>
      <c r="E10781" s="2" t="s">
        <v>234</v>
      </c>
      <c r="F10781" s="2" t="s">
        <v>4397</v>
      </c>
      <c r="G10781" s="5">
        <v>6</v>
      </c>
      <c r="H10781" s="5">
        <v>72.5</v>
      </c>
      <c r="I10781" s="5">
        <v>435</v>
      </c>
      <c r="J10781" s="5">
        <v>385162.46000000072</v>
      </c>
      <c r="K10781" s="3" t="str" cm="1">
        <f t="array" ref="K10781">_xlfn.LET(_xlpm.d,UPPER(TRIM(CLEAN(SUBSTITUTE(F10781,CHAR(160),"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82" spans="2:11" hidden="1" x14ac:dyDescent="0.25">
      <c r="B10782" s="20">
        <v>45895</v>
      </c>
      <c r="C10782" s="2" t="s">
        <v>1</v>
      </c>
      <c r="D10782" s="2" t="s">
        <v>4479</v>
      </c>
      <c r="E10782" s="2" t="s">
        <v>1726</v>
      </c>
      <c r="F10782" s="2" t="s">
        <v>4397</v>
      </c>
      <c r="G10782" s="5">
        <v>12</v>
      </c>
      <c r="H10782" s="5">
        <v>68.900000000000006</v>
      </c>
      <c r="I10782" s="5">
        <v>826.8</v>
      </c>
      <c r="J10782" s="5">
        <v>385989.26000000071</v>
      </c>
      <c r="K10782" s="3" t="str" cm="1">
        <f t="array" ref="K10782">_xlfn.LET(_xlpm.d,UPPER(TRIM(CLEAN(SUBSTITUTE(F10782,CHAR(160),"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83" spans="2:11" hidden="1" x14ac:dyDescent="0.25">
      <c r="B10783" s="20">
        <v>45895</v>
      </c>
      <c r="C10783" s="2" t="s">
        <v>1</v>
      </c>
      <c r="D10783" s="2" t="s">
        <v>1063</v>
      </c>
      <c r="E10783" s="2" t="s">
        <v>263</v>
      </c>
      <c r="F10783" s="2" t="s">
        <v>4397</v>
      </c>
      <c r="G10783" s="5">
        <v>5</v>
      </c>
      <c r="H10783" s="5">
        <v>72.5</v>
      </c>
      <c r="I10783" s="5">
        <v>362.5</v>
      </c>
      <c r="J10783" s="5">
        <v>386351.76000000071</v>
      </c>
      <c r="K10783" s="3" t="str" cm="1">
        <f t="array" ref="K10783">_xlfn.LET(_xlpm.d,UPPER(TRIM(CLEAN(SUBSTITUTE(F10783,CHAR(160),"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84" spans="2:11" hidden="1" x14ac:dyDescent="0.25">
      <c r="B10784" s="20">
        <v>45895</v>
      </c>
      <c r="C10784" s="2" t="s">
        <v>1</v>
      </c>
      <c r="D10784" s="2" t="s">
        <v>2015</v>
      </c>
      <c r="E10784" s="2" t="s">
        <v>197</v>
      </c>
      <c r="F10784" s="2" t="s">
        <v>4397</v>
      </c>
      <c r="G10784" s="5">
        <v>9</v>
      </c>
      <c r="H10784" s="5">
        <v>72.5</v>
      </c>
      <c r="I10784" s="5">
        <v>652.5</v>
      </c>
      <c r="J10784" s="5">
        <v>387004.26000000071</v>
      </c>
      <c r="K10784" s="3" t="str" cm="1">
        <f t="array" ref="K10784">_xlfn.LET(_xlpm.d,UPPER(TRIM(CLEAN(SUBSTITUTE(F10784,CHAR(160),"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85" spans="2:11" hidden="1" x14ac:dyDescent="0.25">
      <c r="B10785" s="20">
        <v>45895</v>
      </c>
      <c r="C10785" s="2" t="s">
        <v>1</v>
      </c>
      <c r="D10785" s="2" t="s">
        <v>4480</v>
      </c>
      <c r="E10785" s="2" t="s">
        <v>2415</v>
      </c>
      <c r="F10785" s="2" t="s">
        <v>4397</v>
      </c>
      <c r="G10785" s="5">
        <v>6</v>
      </c>
      <c r="H10785" s="5">
        <v>68.900000000000006</v>
      </c>
      <c r="I10785" s="5">
        <v>413.4</v>
      </c>
      <c r="J10785" s="5">
        <v>387417.66000000073</v>
      </c>
      <c r="K10785" s="3" t="str" cm="1">
        <f t="array" ref="K10785">_xlfn.LET(_xlpm.d,UPPER(TRIM(CLEAN(SUBSTITUTE(F10785,CHAR(160),"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86" spans="2:11" hidden="1" x14ac:dyDescent="0.25">
      <c r="B10786" s="20">
        <v>45896</v>
      </c>
      <c r="C10786" s="2" t="s">
        <v>1</v>
      </c>
      <c r="D10786" s="2" t="s">
        <v>663</v>
      </c>
      <c r="E10786" s="2" t="s">
        <v>266</v>
      </c>
      <c r="F10786" s="2" t="s">
        <v>4397</v>
      </c>
      <c r="G10786" s="5">
        <v>5</v>
      </c>
      <c r="H10786" s="5">
        <v>72.5</v>
      </c>
      <c r="I10786" s="5">
        <v>362.5</v>
      </c>
      <c r="J10786" s="5">
        <v>387780.16000000073</v>
      </c>
      <c r="K10786" s="3" t="str" cm="1">
        <f t="array" ref="K10786">_xlfn.LET(_xlpm.d,UPPER(TRIM(CLEAN(SUBSTITUTE(F10786,CHAR(160),"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87" spans="2:11" hidden="1" x14ac:dyDescent="0.25">
      <c r="B10787" s="20">
        <v>45896</v>
      </c>
      <c r="C10787" s="2" t="s">
        <v>1</v>
      </c>
      <c r="D10787" s="2" t="s">
        <v>3040</v>
      </c>
      <c r="E10787" s="2" t="s">
        <v>730</v>
      </c>
      <c r="F10787" s="2" t="s">
        <v>4397</v>
      </c>
      <c r="G10787" s="5">
        <v>4</v>
      </c>
      <c r="H10787" s="5">
        <v>68.989999999999995</v>
      </c>
      <c r="I10787" s="5">
        <v>275.95999999999998</v>
      </c>
      <c r="J10787" s="5">
        <v>388056.12000000075</v>
      </c>
      <c r="K10787" s="3" t="str" cm="1">
        <f t="array" ref="K10787">_xlfn.LET(_xlpm.d,UPPER(TRIM(CLEAN(SUBSTITUTE(F10787,CHAR(160),"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88" spans="2:11" hidden="1" x14ac:dyDescent="0.25">
      <c r="B10788" s="20">
        <v>45896</v>
      </c>
      <c r="C10788" s="2" t="s">
        <v>1</v>
      </c>
      <c r="D10788" s="2" t="s">
        <v>1066</v>
      </c>
      <c r="E10788" s="2" t="s">
        <v>145</v>
      </c>
      <c r="F10788" s="2" t="s">
        <v>4397</v>
      </c>
      <c r="G10788" s="5">
        <v>4</v>
      </c>
      <c r="H10788" s="5">
        <v>72.5</v>
      </c>
      <c r="I10788" s="5">
        <v>290</v>
      </c>
      <c r="J10788" s="5">
        <v>388346.12000000075</v>
      </c>
      <c r="K10788" s="3" t="str" cm="1">
        <f t="array" ref="K10788">_xlfn.LET(_xlpm.d,UPPER(TRIM(CLEAN(SUBSTITUTE(F10788,CHAR(160),"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89" spans="2:11" hidden="1" x14ac:dyDescent="0.25">
      <c r="B10789" s="20">
        <v>45897</v>
      </c>
      <c r="C10789" s="2" t="s">
        <v>1</v>
      </c>
      <c r="D10789" s="2" t="s">
        <v>665</v>
      </c>
      <c r="E10789" s="2" t="s">
        <v>143</v>
      </c>
      <c r="F10789" s="2" t="s">
        <v>4397</v>
      </c>
      <c r="G10789" s="5">
        <v>5</v>
      </c>
      <c r="H10789" s="5">
        <v>72.5</v>
      </c>
      <c r="I10789" s="5">
        <v>362.5</v>
      </c>
      <c r="J10789" s="5">
        <v>388708.62000000075</v>
      </c>
      <c r="K10789" s="3" t="str" cm="1">
        <f t="array" ref="K10789">_xlfn.LET(_xlpm.d,UPPER(TRIM(CLEAN(SUBSTITUTE(F10789,CHAR(160),"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90" spans="2:11" hidden="1" x14ac:dyDescent="0.25">
      <c r="B10790" s="20">
        <v>45897</v>
      </c>
      <c r="C10790" s="2" t="s">
        <v>1</v>
      </c>
      <c r="D10790" s="2" t="s">
        <v>2017</v>
      </c>
      <c r="E10790" s="2" t="s">
        <v>248</v>
      </c>
      <c r="F10790" s="2" t="s">
        <v>4397</v>
      </c>
      <c r="G10790" s="5">
        <v>5</v>
      </c>
      <c r="H10790" s="5">
        <v>72.5</v>
      </c>
      <c r="I10790" s="5">
        <v>362.5</v>
      </c>
      <c r="J10790" s="5">
        <v>389071.12000000075</v>
      </c>
      <c r="K10790" s="3" t="str" cm="1">
        <f t="array" ref="K10790">_xlfn.LET(_xlpm.d,UPPER(TRIM(CLEAN(SUBSTITUTE(F10790,CHAR(160),"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91" spans="2:11" hidden="1" x14ac:dyDescent="0.25">
      <c r="B10791" s="20">
        <v>45897</v>
      </c>
      <c r="C10791" s="2" t="s">
        <v>1</v>
      </c>
      <c r="D10791" s="2" t="s">
        <v>1069</v>
      </c>
      <c r="E10791" s="2" t="s">
        <v>151</v>
      </c>
      <c r="F10791" s="2" t="s">
        <v>4397</v>
      </c>
      <c r="G10791" s="5">
        <v>8</v>
      </c>
      <c r="H10791" s="5">
        <v>72.5</v>
      </c>
      <c r="I10791" s="5">
        <v>580</v>
      </c>
      <c r="J10791" s="5">
        <v>389651.12000000075</v>
      </c>
      <c r="K10791" s="3" t="str" cm="1">
        <f t="array" ref="K10791">_xlfn.LET(_xlpm.d,UPPER(TRIM(CLEAN(SUBSTITUTE(F10791,CHAR(160),"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92" spans="2:11" hidden="1" x14ac:dyDescent="0.25">
      <c r="B10792" s="20">
        <v>45897</v>
      </c>
      <c r="C10792" s="2" t="s">
        <v>1</v>
      </c>
      <c r="D10792" s="2" t="s">
        <v>2018</v>
      </c>
      <c r="E10792" s="2" t="s">
        <v>254</v>
      </c>
      <c r="F10792" s="2" t="s">
        <v>4397</v>
      </c>
      <c r="G10792" s="5">
        <v>6</v>
      </c>
      <c r="H10792" s="5">
        <v>72.5</v>
      </c>
      <c r="I10792" s="5">
        <v>435</v>
      </c>
      <c r="J10792" s="5">
        <v>390086.12000000075</v>
      </c>
      <c r="K10792" s="3" t="str" cm="1">
        <f t="array" ref="K10792">_xlfn.LET(_xlpm.d,UPPER(TRIM(CLEAN(SUBSTITUTE(F10792,CHAR(160),"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93" spans="2:11" hidden="1" x14ac:dyDescent="0.25">
      <c r="B10793" s="20">
        <v>45897</v>
      </c>
      <c r="C10793" s="2" t="s">
        <v>1</v>
      </c>
      <c r="D10793" s="2" t="s">
        <v>3045</v>
      </c>
      <c r="E10793" s="2" t="s">
        <v>3</v>
      </c>
      <c r="F10793" s="2" t="s">
        <v>4397</v>
      </c>
      <c r="G10793" s="5">
        <v>3</v>
      </c>
      <c r="H10793" s="5">
        <v>68.900000000000006</v>
      </c>
      <c r="I10793" s="5">
        <v>206.7</v>
      </c>
      <c r="J10793" s="5">
        <v>390292.82000000076</v>
      </c>
      <c r="K10793" s="3" t="str" cm="1">
        <f t="array" ref="K10793">_xlfn.LET(_xlpm.d,UPPER(TRIM(CLEAN(SUBSTITUTE(F10793,CHAR(160),"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94" spans="2:11" hidden="1" x14ac:dyDescent="0.25">
      <c r="B10794" s="20">
        <v>45898</v>
      </c>
      <c r="C10794" s="2" t="s">
        <v>1</v>
      </c>
      <c r="D10794" s="2" t="s">
        <v>2019</v>
      </c>
      <c r="E10794" s="2" t="s">
        <v>186</v>
      </c>
      <c r="F10794" s="2" t="s">
        <v>4397</v>
      </c>
      <c r="G10794" s="5">
        <v>3</v>
      </c>
      <c r="H10794" s="5">
        <v>72.5</v>
      </c>
      <c r="I10794" s="5">
        <v>217.5</v>
      </c>
      <c r="J10794" s="5">
        <v>390510.32000000076</v>
      </c>
      <c r="K10794" s="3" t="str" cm="1">
        <f t="array" ref="K10794">_xlfn.LET(_xlpm.d,UPPER(TRIM(CLEAN(SUBSTITUTE(F10794,CHAR(160),"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95" spans="2:11" hidden="1" x14ac:dyDescent="0.25">
      <c r="B10795" s="20">
        <v>45898</v>
      </c>
      <c r="C10795" s="2" t="s">
        <v>1</v>
      </c>
      <c r="D10795" s="2" t="s">
        <v>669</v>
      </c>
      <c r="E10795" s="2" t="s">
        <v>241</v>
      </c>
      <c r="F10795" s="2" t="s">
        <v>4397</v>
      </c>
      <c r="G10795" s="5">
        <v>5</v>
      </c>
      <c r="H10795" s="5">
        <v>72.5</v>
      </c>
      <c r="I10795" s="5">
        <v>362.5</v>
      </c>
      <c r="J10795" s="5">
        <v>390872.82000000076</v>
      </c>
      <c r="K10795" s="3" t="str" cm="1">
        <f t="array" ref="K10795">_xlfn.LET(_xlpm.d,UPPER(TRIM(CLEAN(SUBSTITUTE(F10795,CHAR(160),"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96" spans="2:11" hidden="1" x14ac:dyDescent="0.25">
      <c r="B10796" s="20">
        <v>45898</v>
      </c>
      <c r="C10796" s="2" t="s">
        <v>1</v>
      </c>
      <c r="D10796" s="2" t="s">
        <v>1075</v>
      </c>
      <c r="E10796" s="2" t="s">
        <v>234</v>
      </c>
      <c r="F10796" s="2" t="s">
        <v>4397</v>
      </c>
      <c r="G10796" s="5">
        <v>4</v>
      </c>
      <c r="H10796" s="5">
        <v>72.5</v>
      </c>
      <c r="I10796" s="5">
        <v>290</v>
      </c>
      <c r="J10796" s="5">
        <v>391162.82000000076</v>
      </c>
      <c r="K10796" s="3" t="str" cm="1">
        <f t="array" ref="K10796">_xlfn.LET(_xlpm.d,UPPER(TRIM(CLEAN(SUBSTITUTE(F10796,CHAR(160),"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97" spans="2:11" hidden="1" x14ac:dyDescent="0.25">
      <c r="B10797" s="20">
        <v>45898</v>
      </c>
      <c r="C10797" s="2" t="s">
        <v>1</v>
      </c>
      <c r="D10797" s="2" t="s">
        <v>3051</v>
      </c>
      <c r="E10797" s="2" t="s">
        <v>165</v>
      </c>
      <c r="F10797" s="2" t="s">
        <v>4397</v>
      </c>
      <c r="G10797" s="5">
        <v>10</v>
      </c>
      <c r="H10797" s="5">
        <v>72.5</v>
      </c>
      <c r="I10797" s="5">
        <v>725</v>
      </c>
      <c r="J10797" s="5">
        <v>391887.82000000076</v>
      </c>
      <c r="K10797" s="3" t="str" cm="1">
        <f t="array" ref="K10797">_xlfn.LET(_xlpm.d,UPPER(TRIM(CLEAN(SUBSTITUTE(F10797,CHAR(160),"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98" spans="2:11" hidden="1" x14ac:dyDescent="0.25">
      <c r="B10798" s="20">
        <v>45898</v>
      </c>
      <c r="C10798" s="2" t="s">
        <v>1</v>
      </c>
      <c r="D10798" s="2" t="s">
        <v>4481</v>
      </c>
      <c r="E10798" s="2" t="s">
        <v>64</v>
      </c>
      <c r="F10798" s="2" t="s">
        <v>4397</v>
      </c>
      <c r="G10798" s="5">
        <v>2</v>
      </c>
      <c r="H10798" s="5">
        <v>68.900000000000006</v>
      </c>
      <c r="I10798" s="5">
        <v>137.80000000000001</v>
      </c>
      <c r="J10798" s="5">
        <v>392025.62000000075</v>
      </c>
      <c r="K10798" s="3" t="str" cm="1">
        <f t="array" ref="K10798">_xlfn.LET(_xlpm.d,UPPER(TRIM(CLEAN(SUBSTITUTE(F10798,CHAR(160),"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799" spans="2:11" hidden="1" x14ac:dyDescent="0.25">
      <c r="B10799" s="20">
        <v>45898</v>
      </c>
      <c r="C10799" s="2" t="s">
        <v>1</v>
      </c>
      <c r="D10799" s="2" t="s">
        <v>4042</v>
      </c>
      <c r="E10799" s="2" t="s">
        <v>835</v>
      </c>
      <c r="F10799" s="2" t="s">
        <v>4397</v>
      </c>
      <c r="G10799" s="5">
        <v>14</v>
      </c>
      <c r="H10799" s="5">
        <v>68.900000000000006</v>
      </c>
      <c r="I10799" s="5">
        <v>964.6</v>
      </c>
      <c r="J10799" s="5">
        <v>392990.22000000073</v>
      </c>
      <c r="K10799" s="3" t="str" cm="1">
        <f t="array" ref="K10799">_xlfn.LET(_xlpm.d,UPPER(TRIM(CLEAN(SUBSTITUTE(F10799,CHAR(160),"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00" spans="2:11" hidden="1" x14ac:dyDescent="0.25">
      <c r="B10800" s="20">
        <v>45898</v>
      </c>
      <c r="C10800" s="2" t="s">
        <v>1</v>
      </c>
      <c r="D10800" s="2" t="s">
        <v>4042</v>
      </c>
      <c r="E10800" s="2" t="s">
        <v>835</v>
      </c>
      <c r="F10800" s="2" t="s">
        <v>4482</v>
      </c>
      <c r="G10800" s="5">
        <v>4</v>
      </c>
      <c r="H10800" s="5">
        <v>68.900000000000006</v>
      </c>
      <c r="I10800" s="5">
        <v>275.60000000000002</v>
      </c>
      <c r="J10800" s="5">
        <v>393265.82000000071</v>
      </c>
      <c r="K10800" s="3" t="str" cm="1">
        <f t="array" ref="K10800">_xlfn.LET(_xlpm.d,UPPER(TRIM(CLEAN(SUBSTITUTE(F10800,CHAR(160),"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01" spans="2:11" hidden="1" x14ac:dyDescent="0.25">
      <c r="B10801" s="20">
        <v>45898</v>
      </c>
      <c r="C10801" s="2" t="s">
        <v>1</v>
      </c>
      <c r="D10801" s="2" t="s">
        <v>4042</v>
      </c>
      <c r="E10801" s="2" t="s">
        <v>835</v>
      </c>
      <c r="F10801" s="2" t="s">
        <v>4483</v>
      </c>
      <c r="G10801" s="5">
        <v>12</v>
      </c>
      <c r="H10801" s="5">
        <v>68.900000000000006</v>
      </c>
      <c r="I10801" s="5">
        <v>826.8</v>
      </c>
      <c r="J10801" s="5">
        <v>394092.62000000069</v>
      </c>
      <c r="K10801" s="3" t="str" cm="1">
        <f t="array" ref="K10801">_xlfn.LET(_xlpm.d,UPPER(TRIM(CLEAN(SUBSTITUTE(F10801,CHAR(160),"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0802" spans="2:11" hidden="1" x14ac:dyDescent="0.25">
      <c r="B10802" s="20">
        <v>45898</v>
      </c>
      <c r="C10802" s="2" t="s">
        <v>1</v>
      </c>
      <c r="D10802" s="2" t="s">
        <v>4042</v>
      </c>
      <c r="E10802" s="2" t="s">
        <v>835</v>
      </c>
      <c r="F10802" s="2" t="s">
        <v>4484</v>
      </c>
      <c r="G10802" s="5">
        <v>2</v>
      </c>
      <c r="H10802" s="5">
        <v>68.900000000000006</v>
      </c>
      <c r="I10802" s="5">
        <v>137.80000000000001</v>
      </c>
      <c r="J10802" s="5">
        <v>394230.42000000068</v>
      </c>
      <c r="K10802" s="3" t="str" cm="1">
        <f t="array" ref="K10802">_xlfn.LET(_xlpm.d,UPPER(TRIM(CLEAN(SUBSTITUTE(F10802,CHAR(160),"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03" spans="2:11" hidden="1" x14ac:dyDescent="0.25">
      <c r="B10803" s="20">
        <v>45898</v>
      </c>
      <c r="C10803" s="2" t="s">
        <v>1</v>
      </c>
      <c r="D10803" s="2" t="s">
        <v>672</v>
      </c>
      <c r="E10803" s="2" t="s">
        <v>224</v>
      </c>
      <c r="F10803" s="2" t="s">
        <v>4397</v>
      </c>
      <c r="G10803" s="5">
        <v>28</v>
      </c>
      <c r="H10803" s="5">
        <v>72.5</v>
      </c>
      <c r="I10803" s="5">
        <v>2030</v>
      </c>
      <c r="J10803" s="5">
        <v>396260.42000000068</v>
      </c>
      <c r="K10803" s="3" t="str" cm="1">
        <f t="array" ref="K10803">_xlfn.LET(_xlpm.d,UPPER(TRIM(CLEAN(SUBSTITUTE(F10803,CHAR(160),"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04" spans="2:11" hidden="1" x14ac:dyDescent="0.25">
      <c r="B10804" s="20">
        <v>45901</v>
      </c>
      <c r="C10804" s="2" t="s">
        <v>1</v>
      </c>
      <c r="D10804" s="2" t="s">
        <v>1077</v>
      </c>
      <c r="E10804" s="2" t="s">
        <v>195</v>
      </c>
      <c r="F10804" s="2" t="s">
        <v>4397</v>
      </c>
      <c r="G10804" s="5">
        <v>5</v>
      </c>
      <c r="H10804" s="5">
        <v>72.5</v>
      </c>
      <c r="I10804" s="5">
        <v>362.5</v>
      </c>
      <c r="J10804" s="5">
        <v>396622.92000000068</v>
      </c>
      <c r="K10804" s="3" t="str" cm="1">
        <f t="array" ref="K10804">_xlfn.LET(_xlpm.d,UPPER(TRIM(CLEAN(SUBSTITUTE(F10804,CHAR(160),"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05" spans="2:11" hidden="1" x14ac:dyDescent="0.25">
      <c r="B10805" s="20">
        <v>45901</v>
      </c>
      <c r="C10805" s="2" t="s">
        <v>1</v>
      </c>
      <c r="D10805" s="2" t="s">
        <v>3054</v>
      </c>
      <c r="E10805" s="2" t="s">
        <v>186</v>
      </c>
      <c r="F10805" s="2" t="s">
        <v>4397</v>
      </c>
      <c r="G10805" s="5">
        <v>3</v>
      </c>
      <c r="H10805" s="5">
        <v>72.5</v>
      </c>
      <c r="I10805" s="5">
        <v>217.5</v>
      </c>
      <c r="J10805" s="5">
        <v>396840.42000000068</v>
      </c>
      <c r="K10805" s="3" t="str" cm="1">
        <f t="array" ref="K10805">_xlfn.LET(_xlpm.d,UPPER(TRIM(CLEAN(SUBSTITUTE(F10805,CHAR(160),"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06" spans="2:11" hidden="1" x14ac:dyDescent="0.25">
      <c r="B10806" s="20">
        <v>45901</v>
      </c>
      <c r="C10806" s="2" t="s">
        <v>1</v>
      </c>
      <c r="D10806" s="2" t="s">
        <v>2023</v>
      </c>
      <c r="E10806" s="2" t="s">
        <v>254</v>
      </c>
      <c r="F10806" s="2" t="s">
        <v>4397</v>
      </c>
      <c r="G10806" s="5">
        <v>15</v>
      </c>
      <c r="H10806" s="5">
        <v>72.5</v>
      </c>
      <c r="I10806" s="5">
        <v>1087.5</v>
      </c>
      <c r="J10806" s="5">
        <v>397927.92000000068</v>
      </c>
      <c r="K10806" s="3" t="str" cm="1">
        <f t="array" ref="K10806">_xlfn.LET(_xlpm.d,UPPER(TRIM(CLEAN(SUBSTITUTE(F10806,CHAR(160),"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07" spans="2:11" hidden="1" x14ac:dyDescent="0.25">
      <c r="B10807" s="20">
        <v>45902</v>
      </c>
      <c r="C10807" s="2" t="s">
        <v>1</v>
      </c>
      <c r="D10807" s="2" t="s">
        <v>2025</v>
      </c>
      <c r="E10807" s="2" t="s">
        <v>78</v>
      </c>
      <c r="F10807" s="2" t="s">
        <v>4397</v>
      </c>
      <c r="G10807" s="5">
        <v>3</v>
      </c>
      <c r="H10807" s="5">
        <v>72.5</v>
      </c>
      <c r="I10807" s="5">
        <v>217.5</v>
      </c>
      <c r="J10807" s="5">
        <v>398145.42000000068</v>
      </c>
      <c r="K10807" s="3" t="str" cm="1">
        <f t="array" ref="K10807">_xlfn.LET(_xlpm.d,UPPER(TRIM(CLEAN(SUBSTITUTE(F10807,CHAR(160),"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08" spans="2:11" hidden="1" x14ac:dyDescent="0.25">
      <c r="B10808" s="20">
        <v>45902</v>
      </c>
      <c r="C10808" s="2" t="s">
        <v>1</v>
      </c>
      <c r="D10808" s="2" t="s">
        <v>2026</v>
      </c>
      <c r="E10808" s="2" t="s">
        <v>232</v>
      </c>
      <c r="F10808" s="2" t="s">
        <v>4397</v>
      </c>
      <c r="G10808" s="5">
        <v>5</v>
      </c>
      <c r="H10808" s="5">
        <v>72.5</v>
      </c>
      <c r="I10808" s="5">
        <v>362.5</v>
      </c>
      <c r="J10808" s="5">
        <v>398507.92000000068</v>
      </c>
      <c r="K10808" s="3" t="str" cm="1">
        <f t="array" ref="K10808">_xlfn.LET(_xlpm.d,UPPER(TRIM(CLEAN(SUBSTITUTE(F10808,CHAR(160),"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09" spans="2:11" hidden="1" x14ac:dyDescent="0.25">
      <c r="B10809" s="20">
        <v>45902</v>
      </c>
      <c r="C10809" s="2" t="s">
        <v>1</v>
      </c>
      <c r="D10809" s="2" t="s">
        <v>1081</v>
      </c>
      <c r="E10809" s="2" t="s">
        <v>143</v>
      </c>
      <c r="F10809" s="2" t="s">
        <v>4397</v>
      </c>
      <c r="G10809" s="5">
        <v>10</v>
      </c>
      <c r="H10809" s="5">
        <v>72.5</v>
      </c>
      <c r="I10809" s="5">
        <v>725</v>
      </c>
      <c r="J10809" s="5">
        <v>399232.92000000068</v>
      </c>
      <c r="K10809" s="3" t="str" cm="1">
        <f t="array" ref="K10809">_xlfn.LET(_xlpm.d,UPPER(TRIM(CLEAN(SUBSTITUTE(F10809,CHAR(160),"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10" spans="2:11" hidden="1" x14ac:dyDescent="0.25">
      <c r="B10810" s="20">
        <v>45902</v>
      </c>
      <c r="C10810" s="2" t="s">
        <v>1</v>
      </c>
      <c r="D10810" s="2" t="s">
        <v>1082</v>
      </c>
      <c r="E10810" s="2" t="s">
        <v>261</v>
      </c>
      <c r="F10810" s="2" t="s">
        <v>4397</v>
      </c>
      <c r="G10810" s="5">
        <v>8</v>
      </c>
      <c r="H10810" s="5">
        <v>72.5</v>
      </c>
      <c r="I10810" s="5">
        <v>580</v>
      </c>
      <c r="J10810" s="5">
        <v>399812.92000000068</v>
      </c>
      <c r="K10810" s="3" t="str" cm="1">
        <f t="array" ref="K10810">_xlfn.LET(_xlpm.d,UPPER(TRIM(CLEAN(SUBSTITUTE(F10810,CHAR(160),"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11" spans="2:11" hidden="1" x14ac:dyDescent="0.25">
      <c r="B10811" s="20">
        <v>45902</v>
      </c>
      <c r="C10811" s="2" t="s">
        <v>1</v>
      </c>
      <c r="D10811" s="2" t="s">
        <v>4485</v>
      </c>
      <c r="E10811" s="2" t="s">
        <v>796</v>
      </c>
      <c r="F10811" s="2" t="s">
        <v>4397</v>
      </c>
      <c r="G10811" s="5">
        <v>5</v>
      </c>
      <c r="H10811" s="5">
        <v>68.900000000000006</v>
      </c>
      <c r="I10811" s="5">
        <v>344.5</v>
      </c>
      <c r="J10811" s="5">
        <v>400157.42000000068</v>
      </c>
      <c r="K10811" s="3" t="str" cm="1">
        <f t="array" ref="K10811">_xlfn.LET(_xlpm.d,UPPER(TRIM(CLEAN(SUBSTITUTE(F10811,CHAR(160),"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12" spans="2:11" hidden="1" x14ac:dyDescent="0.25">
      <c r="B10812" s="20">
        <v>45902</v>
      </c>
      <c r="C10812" s="2" t="s">
        <v>1</v>
      </c>
      <c r="D10812" s="2" t="s">
        <v>1084</v>
      </c>
      <c r="E10812" s="2" t="s">
        <v>263</v>
      </c>
      <c r="F10812" s="2" t="s">
        <v>4397</v>
      </c>
      <c r="G10812" s="5">
        <v>17</v>
      </c>
      <c r="H10812" s="5">
        <v>72.5</v>
      </c>
      <c r="I10812" s="5">
        <v>1232.5</v>
      </c>
      <c r="J10812" s="5">
        <v>401389.92000000068</v>
      </c>
      <c r="K10812" s="3" t="str" cm="1">
        <f t="array" ref="K10812">_xlfn.LET(_xlpm.d,UPPER(TRIM(CLEAN(SUBSTITUTE(F10812,CHAR(160),"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13" spans="2:11" hidden="1" x14ac:dyDescent="0.25">
      <c r="B10813" s="20">
        <v>45903</v>
      </c>
      <c r="C10813" s="2" t="s">
        <v>1</v>
      </c>
      <c r="D10813" s="2" t="s">
        <v>2028</v>
      </c>
      <c r="E10813" s="2" t="s">
        <v>311</v>
      </c>
      <c r="F10813" s="2" t="s">
        <v>4397</v>
      </c>
      <c r="G10813" s="5">
        <v>15</v>
      </c>
      <c r="H10813" s="5">
        <v>72.5</v>
      </c>
      <c r="I10813" s="5">
        <v>1087.5</v>
      </c>
      <c r="J10813" s="5">
        <v>402477.42000000068</v>
      </c>
      <c r="K10813" s="3" t="str" cm="1">
        <f t="array" ref="K10813">_xlfn.LET(_xlpm.d,UPPER(TRIM(CLEAN(SUBSTITUTE(F10813,CHAR(160),"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14" spans="2:11" hidden="1" x14ac:dyDescent="0.25">
      <c r="B10814" s="20">
        <v>45903</v>
      </c>
      <c r="C10814" s="2" t="s">
        <v>1</v>
      </c>
      <c r="D10814" s="2" t="s">
        <v>3060</v>
      </c>
      <c r="E10814" s="2" t="s">
        <v>145</v>
      </c>
      <c r="F10814" s="2" t="s">
        <v>4397</v>
      </c>
      <c r="G10814" s="5">
        <v>10</v>
      </c>
      <c r="H10814" s="5">
        <v>72.5</v>
      </c>
      <c r="I10814" s="5">
        <v>725</v>
      </c>
      <c r="J10814" s="5">
        <v>403202.42000000068</v>
      </c>
      <c r="K10814" s="3" t="str" cm="1">
        <f t="array" ref="K10814">_xlfn.LET(_xlpm.d,UPPER(TRIM(CLEAN(SUBSTITUTE(F10814,CHAR(160),"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15" spans="2:11" hidden="1" x14ac:dyDescent="0.25">
      <c r="B10815" s="20">
        <v>45903</v>
      </c>
      <c r="C10815" s="2" t="s">
        <v>1</v>
      </c>
      <c r="D10815" s="2" t="s">
        <v>1086</v>
      </c>
      <c r="E10815" s="2" t="s">
        <v>282</v>
      </c>
      <c r="F10815" s="2" t="s">
        <v>4397</v>
      </c>
      <c r="G10815" s="5">
        <v>2</v>
      </c>
      <c r="H10815" s="5">
        <v>72.5</v>
      </c>
      <c r="I10815" s="5">
        <v>145</v>
      </c>
      <c r="J10815" s="5">
        <v>403347.42000000068</v>
      </c>
      <c r="K10815" s="3" t="str" cm="1">
        <f t="array" ref="K10815">_xlfn.LET(_xlpm.d,UPPER(TRIM(CLEAN(SUBSTITUTE(F10815,CHAR(160),"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16" spans="2:11" hidden="1" x14ac:dyDescent="0.25">
      <c r="B10816" s="20">
        <v>45903</v>
      </c>
      <c r="C10816" s="2" t="s">
        <v>1</v>
      </c>
      <c r="D10816" s="2" t="s">
        <v>2029</v>
      </c>
      <c r="E10816" s="2" t="s">
        <v>189</v>
      </c>
      <c r="F10816" s="2" t="s">
        <v>4397</v>
      </c>
      <c r="G10816" s="5">
        <v>6</v>
      </c>
      <c r="H10816" s="5">
        <v>72.5</v>
      </c>
      <c r="I10816" s="5">
        <v>435</v>
      </c>
      <c r="J10816" s="5">
        <v>403782.42000000068</v>
      </c>
      <c r="K10816" s="3" t="str" cm="1">
        <f t="array" ref="K10816">_xlfn.LET(_xlpm.d,UPPER(TRIM(CLEAN(SUBSTITUTE(F10816,CHAR(160),"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17" spans="2:11" hidden="1" x14ac:dyDescent="0.25">
      <c r="B10817" s="20">
        <v>45903</v>
      </c>
      <c r="C10817" s="2" t="s">
        <v>1</v>
      </c>
      <c r="D10817" s="2" t="s">
        <v>2030</v>
      </c>
      <c r="E10817" s="2" t="s">
        <v>2031</v>
      </c>
      <c r="F10817" s="2" t="s">
        <v>4397</v>
      </c>
      <c r="G10817" s="5">
        <v>10</v>
      </c>
      <c r="H10817" s="5">
        <v>68.900000000000006</v>
      </c>
      <c r="I10817" s="5">
        <v>689</v>
      </c>
      <c r="J10817" s="5">
        <v>404471.42000000068</v>
      </c>
      <c r="K10817" s="3" t="str" cm="1">
        <f t="array" ref="K10817">_xlfn.LET(_xlpm.d,UPPER(TRIM(CLEAN(SUBSTITUTE(F10817,CHAR(160),"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18" spans="2:11" hidden="1" x14ac:dyDescent="0.25">
      <c r="B10818" s="20">
        <v>45903</v>
      </c>
      <c r="C10818" s="2" t="s">
        <v>1</v>
      </c>
      <c r="D10818" s="2" t="s">
        <v>829</v>
      </c>
      <c r="E10818" s="2" t="s">
        <v>61</v>
      </c>
      <c r="F10818" s="2" t="s">
        <v>4397</v>
      </c>
      <c r="G10818" s="5">
        <v>18</v>
      </c>
      <c r="H10818" s="5">
        <v>68.900000000000006</v>
      </c>
      <c r="I10818" s="5">
        <v>1240.2</v>
      </c>
      <c r="J10818" s="5">
        <v>405711.62000000069</v>
      </c>
      <c r="K10818" s="3" t="str" cm="1">
        <f t="array" ref="K10818">_xlfn.LET(_xlpm.d,UPPER(TRIM(CLEAN(SUBSTITUTE(F10818,CHAR(160),"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19" spans="2:11" hidden="1" x14ac:dyDescent="0.25">
      <c r="B10819" s="20">
        <v>45903</v>
      </c>
      <c r="C10819" s="2" t="s">
        <v>1</v>
      </c>
      <c r="D10819" s="2" t="s">
        <v>830</v>
      </c>
      <c r="E10819" s="2" t="s">
        <v>73</v>
      </c>
      <c r="F10819" s="2" t="s">
        <v>4397</v>
      </c>
      <c r="G10819" s="5">
        <v>5</v>
      </c>
      <c r="H10819" s="5">
        <v>50</v>
      </c>
      <c r="I10819" s="5">
        <v>250</v>
      </c>
      <c r="J10819" s="5">
        <v>405961.62000000069</v>
      </c>
      <c r="K10819" s="3" t="str" cm="1">
        <f t="array" ref="K10819">_xlfn.LET(_xlpm.d,UPPER(TRIM(CLEAN(SUBSTITUTE(F10819,CHAR(160),"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20" spans="2:11" hidden="1" x14ac:dyDescent="0.25">
      <c r="B10820" s="20">
        <v>45904</v>
      </c>
      <c r="C10820" s="2" t="s">
        <v>1</v>
      </c>
      <c r="D10820" s="2" t="s">
        <v>2033</v>
      </c>
      <c r="E10820" s="2" t="s">
        <v>1634</v>
      </c>
      <c r="F10820" s="2" t="s">
        <v>4397</v>
      </c>
      <c r="G10820" s="5">
        <v>6</v>
      </c>
      <c r="H10820" s="5">
        <v>68.989999999999995</v>
      </c>
      <c r="I10820" s="5">
        <v>413.94</v>
      </c>
      <c r="J10820" s="5">
        <v>406375.5600000007</v>
      </c>
      <c r="K10820" s="3" t="str" cm="1">
        <f t="array" ref="K10820">_xlfn.LET(_xlpm.d,UPPER(TRIM(CLEAN(SUBSTITUTE(F10820,CHAR(160),"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21" spans="2:11" hidden="1" x14ac:dyDescent="0.25">
      <c r="B10821" s="20">
        <v>45904</v>
      </c>
      <c r="C10821" s="2" t="s">
        <v>1</v>
      </c>
      <c r="D10821" s="2" t="s">
        <v>679</v>
      </c>
      <c r="E10821" s="2" t="s">
        <v>236</v>
      </c>
      <c r="F10821" s="2" t="s">
        <v>4397</v>
      </c>
      <c r="G10821" s="5">
        <v>12</v>
      </c>
      <c r="H10821" s="5">
        <v>72.5</v>
      </c>
      <c r="I10821" s="5">
        <v>870</v>
      </c>
      <c r="J10821" s="5">
        <v>407245.5600000007</v>
      </c>
      <c r="K10821" s="3" t="str" cm="1">
        <f t="array" ref="K10821">_xlfn.LET(_xlpm.d,UPPER(TRIM(CLEAN(SUBSTITUTE(F10821,CHAR(160),"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22" spans="2:11" hidden="1" x14ac:dyDescent="0.25">
      <c r="B10822" s="20">
        <v>45904</v>
      </c>
      <c r="C10822" s="2" t="s">
        <v>1</v>
      </c>
      <c r="D10822" s="2" t="s">
        <v>3062</v>
      </c>
      <c r="E10822" s="2" t="s">
        <v>286</v>
      </c>
      <c r="F10822" s="2" t="s">
        <v>4397</v>
      </c>
      <c r="G10822" s="5">
        <v>11</v>
      </c>
      <c r="H10822" s="5">
        <v>72.5</v>
      </c>
      <c r="I10822" s="5">
        <v>797.5</v>
      </c>
      <c r="J10822" s="5">
        <v>408043.0600000007</v>
      </c>
      <c r="K10822" s="3" t="str" cm="1">
        <f t="array" ref="K10822">_xlfn.LET(_xlpm.d,UPPER(TRIM(CLEAN(SUBSTITUTE(F10822,CHAR(160),"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23" spans="2:11" hidden="1" x14ac:dyDescent="0.25">
      <c r="B10823" s="20">
        <v>45904</v>
      </c>
      <c r="C10823" s="2" t="s">
        <v>1</v>
      </c>
      <c r="D10823" s="2" t="s">
        <v>680</v>
      </c>
      <c r="E10823" s="2" t="s">
        <v>180</v>
      </c>
      <c r="F10823" s="2" t="s">
        <v>4397</v>
      </c>
      <c r="G10823" s="5">
        <v>6</v>
      </c>
      <c r="H10823" s="5">
        <v>72.5</v>
      </c>
      <c r="I10823" s="5">
        <v>435</v>
      </c>
      <c r="J10823" s="5">
        <v>408478.0600000007</v>
      </c>
      <c r="K10823" s="3" t="str" cm="1">
        <f t="array" ref="K10823">_xlfn.LET(_xlpm.d,UPPER(TRIM(CLEAN(SUBSTITUTE(F10823,CHAR(160),"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24" spans="2:11" hidden="1" x14ac:dyDescent="0.25">
      <c r="B10824" s="20">
        <v>45904</v>
      </c>
      <c r="C10824" s="2" t="s">
        <v>1</v>
      </c>
      <c r="D10824" s="2" t="s">
        <v>2036</v>
      </c>
      <c r="E10824" s="2" t="s">
        <v>3</v>
      </c>
      <c r="F10824" s="2" t="s">
        <v>4397</v>
      </c>
      <c r="G10824" s="5">
        <v>2</v>
      </c>
      <c r="H10824" s="5">
        <v>68.900000000000006</v>
      </c>
      <c r="I10824" s="5">
        <v>137.80000000000001</v>
      </c>
      <c r="J10824" s="5">
        <v>408615.86000000068</v>
      </c>
      <c r="K10824" s="3" t="str" cm="1">
        <f t="array" ref="K10824">_xlfn.LET(_xlpm.d,UPPER(TRIM(CLEAN(SUBSTITUTE(F10824,CHAR(160),"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25" spans="2:11" hidden="1" x14ac:dyDescent="0.25">
      <c r="B10825" s="20">
        <v>45904</v>
      </c>
      <c r="C10825" s="2" t="s">
        <v>1</v>
      </c>
      <c r="D10825" s="2" t="s">
        <v>4486</v>
      </c>
      <c r="E10825" s="2" t="s">
        <v>2447</v>
      </c>
      <c r="F10825" s="2" t="s">
        <v>4487</v>
      </c>
      <c r="G10825" s="5">
        <v>5</v>
      </c>
      <c r="H10825" s="5">
        <v>68.900000000000006</v>
      </c>
      <c r="I10825" s="5">
        <v>344.5</v>
      </c>
      <c r="J10825" s="5">
        <v>408960.36000000068</v>
      </c>
      <c r="K10825" s="3" t="str" cm="1">
        <f t="array" ref="K10825">_xlfn.LET(_xlpm.d,UPPER(TRIM(CLEAN(SUBSTITUTE(F10825,CHAR(160),"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26" spans="2:11" hidden="1" x14ac:dyDescent="0.25">
      <c r="B10826" s="20">
        <v>45904</v>
      </c>
      <c r="C10826" s="2" t="s">
        <v>1</v>
      </c>
      <c r="D10826" s="2" t="s">
        <v>4486</v>
      </c>
      <c r="E10826" s="2" t="s">
        <v>2447</v>
      </c>
      <c r="F10826" s="2" t="s">
        <v>4488</v>
      </c>
      <c r="G10826" s="5">
        <v>5</v>
      </c>
      <c r="H10826" s="5">
        <v>68.900000000000006</v>
      </c>
      <c r="I10826" s="5">
        <v>344.5</v>
      </c>
      <c r="J10826" s="5">
        <v>409304.86000000068</v>
      </c>
      <c r="K10826" s="3" t="str" cm="1">
        <f t="array" ref="K10826">_xlfn.LET(_xlpm.d,UPPER(TRIM(CLEAN(SUBSTITUTE(F10826,CHAR(160),"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27" spans="2:11" hidden="1" x14ac:dyDescent="0.25">
      <c r="B10827" s="20">
        <v>45904</v>
      </c>
      <c r="C10827" s="2" t="s">
        <v>1</v>
      </c>
      <c r="D10827" s="2" t="s">
        <v>3065</v>
      </c>
      <c r="E10827" s="2" t="s">
        <v>64</v>
      </c>
      <c r="F10827" s="2" t="s">
        <v>4397</v>
      </c>
      <c r="G10827" s="5">
        <v>4</v>
      </c>
      <c r="H10827" s="5">
        <v>68.900000000000006</v>
      </c>
      <c r="I10827" s="5">
        <v>275.60000000000002</v>
      </c>
      <c r="J10827" s="5">
        <v>409580.46000000066</v>
      </c>
      <c r="K10827" s="3" t="str" cm="1">
        <f t="array" ref="K10827">_xlfn.LET(_xlpm.d,UPPER(TRIM(CLEAN(SUBSTITUTE(F10827,CHAR(160),"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28" spans="2:11" hidden="1" x14ac:dyDescent="0.25">
      <c r="B10828" s="20">
        <v>45904</v>
      </c>
      <c r="C10828" s="2" t="s">
        <v>1</v>
      </c>
      <c r="D10828" s="2" t="s">
        <v>3066</v>
      </c>
      <c r="E10828" s="2" t="s">
        <v>224</v>
      </c>
      <c r="F10828" s="2" t="s">
        <v>4397</v>
      </c>
      <c r="G10828" s="5">
        <v>33</v>
      </c>
      <c r="H10828" s="5">
        <v>72.5</v>
      </c>
      <c r="I10828" s="5">
        <v>2392.5</v>
      </c>
      <c r="J10828" s="5">
        <v>411972.96000000066</v>
      </c>
      <c r="K10828" s="3" t="str" cm="1">
        <f t="array" ref="K10828">_xlfn.LET(_xlpm.d,UPPER(TRIM(CLEAN(SUBSTITUTE(F10828,CHAR(160),"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29" spans="2:11" hidden="1" x14ac:dyDescent="0.25">
      <c r="B10829" s="20">
        <v>45904</v>
      </c>
      <c r="C10829" s="2" t="s">
        <v>1</v>
      </c>
      <c r="D10829" s="2" t="s">
        <v>3067</v>
      </c>
      <c r="E10829" s="2" t="s">
        <v>1767</v>
      </c>
      <c r="F10829" s="2" t="s">
        <v>4397</v>
      </c>
      <c r="G10829" s="5">
        <v>10</v>
      </c>
      <c r="H10829" s="5">
        <v>72.5</v>
      </c>
      <c r="I10829" s="5">
        <v>725</v>
      </c>
      <c r="J10829" s="5">
        <v>412697.96000000066</v>
      </c>
      <c r="K10829" s="3" t="str" cm="1">
        <f t="array" ref="K10829">_xlfn.LET(_xlpm.d,UPPER(TRIM(CLEAN(SUBSTITUTE(F10829,CHAR(160),"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30" spans="2:11" hidden="1" x14ac:dyDescent="0.25">
      <c r="B10830" s="20">
        <v>45905</v>
      </c>
      <c r="C10830" s="2" t="s">
        <v>1</v>
      </c>
      <c r="D10830" s="2" t="s">
        <v>682</v>
      </c>
      <c r="E10830" s="2" t="s">
        <v>168</v>
      </c>
      <c r="F10830" s="2" t="s">
        <v>4397</v>
      </c>
      <c r="G10830" s="5">
        <v>10</v>
      </c>
      <c r="H10830" s="5">
        <v>72.5</v>
      </c>
      <c r="I10830" s="5">
        <v>725</v>
      </c>
      <c r="J10830" s="5">
        <v>413422.96000000066</v>
      </c>
      <c r="K10830" s="3" t="str" cm="1">
        <f t="array" ref="K10830">_xlfn.LET(_xlpm.d,UPPER(TRIM(CLEAN(SUBSTITUTE(F10830,CHAR(160),"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31" spans="2:11" hidden="1" x14ac:dyDescent="0.25">
      <c r="B10831" s="20">
        <v>45905</v>
      </c>
      <c r="C10831" s="2" t="s">
        <v>1</v>
      </c>
      <c r="D10831" s="2" t="s">
        <v>1088</v>
      </c>
      <c r="E10831" s="2" t="s">
        <v>874</v>
      </c>
      <c r="F10831" s="2" t="s">
        <v>4397</v>
      </c>
      <c r="G10831" s="5">
        <v>15</v>
      </c>
      <c r="H10831" s="5">
        <v>51.6</v>
      </c>
      <c r="I10831" s="5">
        <v>774</v>
      </c>
      <c r="J10831" s="5">
        <v>414196.96000000066</v>
      </c>
      <c r="K10831" s="3" t="str" cm="1">
        <f t="array" ref="K10831">_xlfn.LET(_xlpm.d,UPPER(TRIM(CLEAN(SUBSTITUTE(F10831,CHAR(160),"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32" spans="2:11" hidden="1" x14ac:dyDescent="0.25">
      <c r="B10832" s="20">
        <v>45905</v>
      </c>
      <c r="C10832" s="2" t="s">
        <v>1</v>
      </c>
      <c r="D10832" s="2" t="s">
        <v>2037</v>
      </c>
      <c r="E10832" s="2" t="s">
        <v>232</v>
      </c>
      <c r="F10832" s="2" t="s">
        <v>4397</v>
      </c>
      <c r="G10832" s="5">
        <v>5</v>
      </c>
      <c r="H10832" s="5">
        <v>72.5</v>
      </c>
      <c r="I10832" s="5">
        <v>362.5</v>
      </c>
      <c r="J10832" s="5">
        <v>414559.46000000066</v>
      </c>
      <c r="K10832" s="3" t="str" cm="1">
        <f t="array" ref="K10832">_xlfn.LET(_xlpm.d,UPPER(TRIM(CLEAN(SUBSTITUTE(F10832,CHAR(160),"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33" spans="2:11" hidden="1" x14ac:dyDescent="0.25">
      <c r="B10833" s="20">
        <v>45905</v>
      </c>
      <c r="C10833" s="2" t="s">
        <v>1</v>
      </c>
      <c r="D10833" s="2" t="s">
        <v>2039</v>
      </c>
      <c r="E10833" s="2" t="s">
        <v>288</v>
      </c>
      <c r="F10833" s="2" t="s">
        <v>4397</v>
      </c>
      <c r="G10833" s="5">
        <v>8</v>
      </c>
      <c r="H10833" s="5">
        <v>72.5</v>
      </c>
      <c r="I10833" s="5">
        <v>580</v>
      </c>
      <c r="J10833" s="5">
        <v>415139.46000000066</v>
      </c>
      <c r="K10833" s="3" t="str" cm="1">
        <f t="array" ref="K10833">_xlfn.LET(_xlpm.d,UPPER(TRIM(CLEAN(SUBSTITUTE(F10833,CHAR(160),"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34" spans="2:11" hidden="1" x14ac:dyDescent="0.25">
      <c r="B10834" s="20">
        <v>45905</v>
      </c>
      <c r="C10834" s="2" t="s">
        <v>1</v>
      </c>
      <c r="D10834" s="2" t="s">
        <v>685</v>
      </c>
      <c r="E10834" s="2" t="s">
        <v>43</v>
      </c>
      <c r="F10834" s="2" t="s">
        <v>4397</v>
      </c>
      <c r="G10834" s="5">
        <v>4</v>
      </c>
      <c r="H10834" s="5">
        <v>68.900000000000006</v>
      </c>
      <c r="I10834" s="5">
        <v>275.60000000000002</v>
      </c>
      <c r="J10834" s="5">
        <v>415415.06000000064</v>
      </c>
      <c r="K10834" s="3" t="str" cm="1">
        <f t="array" ref="K10834">_xlfn.LET(_xlpm.d,UPPER(TRIM(CLEAN(SUBSTITUTE(F10834,CHAR(160),"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35" spans="2:11" hidden="1" x14ac:dyDescent="0.25">
      <c r="B10835" s="20">
        <v>45905</v>
      </c>
      <c r="C10835" s="2" t="s">
        <v>1</v>
      </c>
      <c r="D10835" s="2" t="s">
        <v>4489</v>
      </c>
      <c r="E10835" s="2" t="s">
        <v>1701</v>
      </c>
      <c r="F10835" s="2" t="s">
        <v>4397</v>
      </c>
      <c r="G10835" s="5">
        <v>22</v>
      </c>
      <c r="H10835" s="5">
        <v>68.989999999999995</v>
      </c>
      <c r="I10835" s="5">
        <v>1517.78</v>
      </c>
      <c r="J10835" s="5">
        <v>416932.84000000067</v>
      </c>
      <c r="K10835" s="3" t="str" cm="1">
        <f t="array" ref="K10835">_xlfn.LET(_xlpm.d,UPPER(TRIM(CLEAN(SUBSTITUTE(F10835,CHAR(160),"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36" spans="2:11" hidden="1" x14ac:dyDescent="0.25">
      <c r="B10836" s="20">
        <v>45905</v>
      </c>
      <c r="C10836" s="2" t="s">
        <v>1</v>
      </c>
      <c r="D10836" s="2" t="s">
        <v>1089</v>
      </c>
      <c r="E10836" s="2" t="s">
        <v>234</v>
      </c>
      <c r="F10836" s="2" t="s">
        <v>4397</v>
      </c>
      <c r="G10836" s="5">
        <v>10</v>
      </c>
      <c r="H10836" s="5">
        <v>72.5</v>
      </c>
      <c r="I10836" s="5">
        <v>725</v>
      </c>
      <c r="J10836" s="5">
        <v>417657.84000000067</v>
      </c>
      <c r="K10836" s="3" t="str" cm="1">
        <f t="array" ref="K10836">_xlfn.LET(_xlpm.d,UPPER(TRIM(CLEAN(SUBSTITUTE(F10836,CHAR(160),"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37" spans="2:11" hidden="1" x14ac:dyDescent="0.25">
      <c r="B10837" s="20">
        <v>45905</v>
      </c>
      <c r="C10837" s="2" t="s">
        <v>1</v>
      </c>
      <c r="D10837" s="2" t="s">
        <v>4490</v>
      </c>
      <c r="E10837" s="2" t="s">
        <v>307</v>
      </c>
      <c r="F10837" s="2" t="s">
        <v>4397</v>
      </c>
      <c r="G10837" s="5">
        <v>12</v>
      </c>
      <c r="H10837" s="5">
        <v>72.5</v>
      </c>
      <c r="I10837" s="5">
        <v>870</v>
      </c>
      <c r="J10837" s="5">
        <v>418527.84000000067</v>
      </c>
      <c r="K10837" s="3" t="str" cm="1">
        <f t="array" ref="K10837">_xlfn.LET(_xlpm.d,UPPER(TRIM(CLEAN(SUBSTITUTE(F10837,CHAR(160),"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38" spans="2:11" hidden="1" x14ac:dyDescent="0.25">
      <c r="B10838" s="20">
        <v>45908</v>
      </c>
      <c r="C10838" s="2" t="s">
        <v>1</v>
      </c>
      <c r="D10838" s="2" t="s">
        <v>1091</v>
      </c>
      <c r="E10838" s="2" t="s">
        <v>78</v>
      </c>
      <c r="F10838" s="2" t="s">
        <v>4397</v>
      </c>
      <c r="G10838" s="5">
        <v>10</v>
      </c>
      <c r="H10838" s="5">
        <v>72.5</v>
      </c>
      <c r="I10838" s="5">
        <v>725</v>
      </c>
      <c r="J10838" s="5">
        <v>419252.84000000067</v>
      </c>
      <c r="K10838" s="3" t="str" cm="1">
        <f t="array" ref="K10838">_xlfn.LET(_xlpm.d,UPPER(TRIM(CLEAN(SUBSTITUTE(F10838,CHAR(160),"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39" spans="2:11" hidden="1" x14ac:dyDescent="0.25">
      <c r="B10839" s="20">
        <v>45908</v>
      </c>
      <c r="C10839" s="2" t="s">
        <v>1</v>
      </c>
      <c r="D10839" s="2" t="s">
        <v>2042</v>
      </c>
      <c r="E10839" s="2" t="s">
        <v>243</v>
      </c>
      <c r="F10839" s="2" t="s">
        <v>4397</v>
      </c>
      <c r="G10839" s="5">
        <v>8</v>
      </c>
      <c r="H10839" s="5">
        <v>72.5</v>
      </c>
      <c r="I10839" s="5">
        <v>580</v>
      </c>
      <c r="J10839" s="5">
        <v>419832.84000000067</v>
      </c>
      <c r="K10839" s="3" t="str" cm="1">
        <f t="array" ref="K10839">_xlfn.LET(_xlpm.d,UPPER(TRIM(CLEAN(SUBSTITUTE(F10839,CHAR(160),"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40" spans="2:11" hidden="1" x14ac:dyDescent="0.25">
      <c r="B10840" s="20">
        <v>45908</v>
      </c>
      <c r="C10840" s="2" t="s">
        <v>1</v>
      </c>
      <c r="D10840" s="2" t="s">
        <v>3075</v>
      </c>
      <c r="E10840" s="2" t="s">
        <v>180</v>
      </c>
      <c r="F10840" s="2" t="s">
        <v>4397</v>
      </c>
      <c r="G10840" s="5">
        <v>11</v>
      </c>
      <c r="H10840" s="5">
        <v>72.5</v>
      </c>
      <c r="I10840" s="5">
        <v>797.5</v>
      </c>
      <c r="J10840" s="5">
        <v>420630.34000000067</v>
      </c>
      <c r="K10840" s="3" t="str" cm="1">
        <f t="array" ref="K10840">_xlfn.LET(_xlpm.d,UPPER(TRIM(CLEAN(SUBSTITUTE(F10840,CHAR(160),"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41" spans="2:11" hidden="1" x14ac:dyDescent="0.25">
      <c r="B10841" s="20">
        <v>45908</v>
      </c>
      <c r="C10841" s="2" t="s">
        <v>1</v>
      </c>
      <c r="D10841" s="2" t="s">
        <v>3077</v>
      </c>
      <c r="E10841" s="2" t="s">
        <v>254</v>
      </c>
      <c r="F10841" s="2" t="s">
        <v>4397</v>
      </c>
      <c r="G10841" s="5">
        <v>10</v>
      </c>
      <c r="H10841" s="5">
        <v>72.5</v>
      </c>
      <c r="I10841" s="5">
        <v>725</v>
      </c>
      <c r="J10841" s="5">
        <v>421355.34000000067</v>
      </c>
      <c r="K10841" s="3" t="str" cm="1">
        <f t="array" ref="K10841">_xlfn.LET(_xlpm.d,UPPER(TRIM(CLEAN(SUBSTITUTE(F10841,CHAR(160),"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42" spans="2:11" hidden="1" x14ac:dyDescent="0.25">
      <c r="B10842" s="20">
        <v>45909</v>
      </c>
      <c r="C10842" s="2" t="s">
        <v>1</v>
      </c>
      <c r="D10842" s="2" t="s">
        <v>2045</v>
      </c>
      <c r="E10842" s="2" t="s">
        <v>214</v>
      </c>
      <c r="F10842" s="2" t="s">
        <v>4397</v>
      </c>
      <c r="G10842" s="5">
        <v>10</v>
      </c>
      <c r="H10842" s="5">
        <v>72.5</v>
      </c>
      <c r="I10842" s="5">
        <v>725</v>
      </c>
      <c r="J10842" s="5">
        <v>422080.34000000067</v>
      </c>
      <c r="K10842" s="3" t="str" cm="1">
        <f t="array" ref="K10842">_xlfn.LET(_xlpm.d,UPPER(TRIM(CLEAN(SUBSTITUTE(F10842,CHAR(160),"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43" spans="2:11" hidden="1" x14ac:dyDescent="0.25">
      <c r="B10843" s="20">
        <v>45909</v>
      </c>
      <c r="C10843" s="2" t="s">
        <v>1</v>
      </c>
      <c r="D10843" s="2" t="s">
        <v>1273</v>
      </c>
      <c r="E10843" s="2" t="s">
        <v>162</v>
      </c>
      <c r="F10843" s="2" t="s">
        <v>4397</v>
      </c>
      <c r="G10843" s="5">
        <v>10</v>
      </c>
      <c r="H10843" s="5">
        <v>72.5</v>
      </c>
      <c r="I10843" s="5">
        <v>725</v>
      </c>
      <c r="J10843" s="5">
        <v>422805.34000000067</v>
      </c>
      <c r="K10843" s="3" t="str" cm="1">
        <f t="array" ref="K10843">_xlfn.LET(_xlpm.d,UPPER(TRIM(CLEAN(SUBSTITUTE(F10843,CHAR(160),"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44" spans="2:11" hidden="1" x14ac:dyDescent="0.25">
      <c r="B10844" s="20">
        <v>45909</v>
      </c>
      <c r="C10844" s="2" t="s">
        <v>1</v>
      </c>
      <c r="D10844" s="2" t="s">
        <v>4491</v>
      </c>
      <c r="E10844" s="2" t="s">
        <v>1726</v>
      </c>
      <c r="F10844" s="2" t="s">
        <v>4397</v>
      </c>
      <c r="G10844" s="5">
        <v>6</v>
      </c>
      <c r="H10844" s="5">
        <v>68.900000000000006</v>
      </c>
      <c r="I10844" s="5">
        <v>413.4</v>
      </c>
      <c r="J10844" s="5">
        <v>423218.74000000069</v>
      </c>
      <c r="K10844" s="3" t="str" cm="1">
        <f t="array" ref="K10844">_xlfn.LET(_xlpm.d,UPPER(TRIM(CLEAN(SUBSTITUTE(F10844,CHAR(160),"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45" spans="2:11" hidden="1" x14ac:dyDescent="0.25">
      <c r="B10845" s="20">
        <v>45909</v>
      </c>
      <c r="C10845" s="2" t="s">
        <v>1</v>
      </c>
      <c r="D10845" s="2" t="s">
        <v>3080</v>
      </c>
      <c r="E10845" s="2" t="s">
        <v>2415</v>
      </c>
      <c r="F10845" s="2" t="s">
        <v>4397</v>
      </c>
      <c r="G10845" s="5">
        <v>6</v>
      </c>
      <c r="H10845" s="5">
        <v>68.900000000000006</v>
      </c>
      <c r="I10845" s="5">
        <v>413.4</v>
      </c>
      <c r="J10845" s="5">
        <v>423632.14000000071</v>
      </c>
      <c r="K10845" s="3" t="str" cm="1">
        <f t="array" ref="K10845">_xlfn.LET(_xlpm.d,UPPER(TRIM(CLEAN(SUBSTITUTE(F10845,CHAR(160),"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46" spans="2:11" hidden="1" x14ac:dyDescent="0.25">
      <c r="B10846" s="20">
        <v>45909</v>
      </c>
      <c r="C10846" s="2" t="s">
        <v>1</v>
      </c>
      <c r="D10846" s="2" t="s">
        <v>2048</v>
      </c>
      <c r="E10846" s="2" t="s">
        <v>197</v>
      </c>
      <c r="F10846" s="2" t="s">
        <v>4397</v>
      </c>
      <c r="G10846" s="5">
        <v>6</v>
      </c>
      <c r="H10846" s="5">
        <v>72.5</v>
      </c>
      <c r="I10846" s="5">
        <v>435</v>
      </c>
      <c r="J10846" s="5">
        <v>424067.14000000071</v>
      </c>
      <c r="K10846" s="3" t="str" cm="1">
        <f t="array" ref="K10846">_xlfn.LET(_xlpm.d,UPPER(TRIM(CLEAN(SUBSTITUTE(F10846,CHAR(160),"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47" spans="2:11" hidden="1" x14ac:dyDescent="0.25">
      <c r="B10847" s="20">
        <v>45910</v>
      </c>
      <c r="C10847" s="2" t="s">
        <v>1</v>
      </c>
      <c r="D10847" s="2" t="s">
        <v>3082</v>
      </c>
      <c r="E10847" s="2" t="s">
        <v>259</v>
      </c>
      <c r="F10847" s="2" t="s">
        <v>4397</v>
      </c>
      <c r="G10847" s="5">
        <v>10</v>
      </c>
      <c r="H10847" s="5">
        <v>72.5</v>
      </c>
      <c r="I10847" s="5">
        <v>725</v>
      </c>
      <c r="J10847" s="5">
        <v>424792.14000000071</v>
      </c>
      <c r="K10847" s="3" t="str" cm="1">
        <f t="array" ref="K10847">_xlfn.LET(_xlpm.d,UPPER(TRIM(CLEAN(SUBSTITUTE(F10847,CHAR(160),"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48" spans="2:11" hidden="1" x14ac:dyDescent="0.25">
      <c r="B10848" s="20">
        <v>45910</v>
      </c>
      <c r="C10848" s="2" t="s">
        <v>1</v>
      </c>
      <c r="D10848" s="2" t="s">
        <v>2049</v>
      </c>
      <c r="E10848" s="2" t="s">
        <v>232</v>
      </c>
      <c r="F10848" s="2" t="s">
        <v>4397</v>
      </c>
      <c r="G10848" s="5">
        <v>6</v>
      </c>
      <c r="H10848" s="5">
        <v>72.5</v>
      </c>
      <c r="I10848" s="5">
        <v>435</v>
      </c>
      <c r="J10848" s="5">
        <v>425227.14000000071</v>
      </c>
      <c r="K10848" s="3" t="str" cm="1">
        <f t="array" ref="K10848">_xlfn.LET(_xlpm.d,UPPER(TRIM(CLEAN(SUBSTITUTE(F10848,CHAR(160),"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49" spans="2:11" hidden="1" x14ac:dyDescent="0.25">
      <c r="B10849" s="20">
        <v>45910</v>
      </c>
      <c r="C10849" s="2" t="s">
        <v>1</v>
      </c>
      <c r="D10849" s="2" t="s">
        <v>1094</v>
      </c>
      <c r="E10849" s="2" t="s">
        <v>145</v>
      </c>
      <c r="F10849" s="2" t="s">
        <v>4397</v>
      </c>
      <c r="G10849" s="5">
        <v>7</v>
      </c>
      <c r="H10849" s="5">
        <v>72.5</v>
      </c>
      <c r="I10849" s="5">
        <v>507.5</v>
      </c>
      <c r="J10849" s="5">
        <v>425734.64000000071</v>
      </c>
      <c r="K10849" s="3" t="str" cm="1">
        <f t="array" ref="K10849">_xlfn.LET(_xlpm.d,UPPER(TRIM(CLEAN(SUBSTITUTE(F10849,CHAR(160),"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50" spans="2:11" hidden="1" x14ac:dyDescent="0.25">
      <c r="B10850" s="20">
        <v>45910</v>
      </c>
      <c r="C10850" s="2" t="s">
        <v>1</v>
      </c>
      <c r="D10850" s="2" t="s">
        <v>3083</v>
      </c>
      <c r="E10850" s="2" t="s">
        <v>491</v>
      </c>
      <c r="F10850" s="2" t="s">
        <v>4397</v>
      </c>
      <c r="G10850" s="5">
        <v>10</v>
      </c>
      <c r="H10850" s="5">
        <v>68.989999999999995</v>
      </c>
      <c r="I10850" s="5">
        <v>689.9</v>
      </c>
      <c r="J10850" s="5">
        <v>426424.54000000074</v>
      </c>
      <c r="K10850" s="3" t="str" cm="1">
        <f t="array" ref="K10850">_xlfn.LET(_xlpm.d,UPPER(TRIM(CLEAN(SUBSTITUTE(F10850,CHAR(160),"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51" spans="2:11" hidden="1" x14ac:dyDescent="0.25">
      <c r="B10851" s="20">
        <v>45910</v>
      </c>
      <c r="C10851" s="2" t="s">
        <v>1</v>
      </c>
      <c r="D10851" s="2" t="s">
        <v>1274</v>
      </c>
      <c r="E10851" s="2" t="s">
        <v>236</v>
      </c>
      <c r="F10851" s="2" t="s">
        <v>4397</v>
      </c>
      <c r="G10851" s="5">
        <v>12</v>
      </c>
      <c r="H10851" s="5">
        <v>72.5</v>
      </c>
      <c r="I10851" s="5">
        <v>870</v>
      </c>
      <c r="J10851" s="5">
        <v>427294.54000000074</v>
      </c>
      <c r="K10851" s="3" t="str" cm="1">
        <f t="array" ref="K10851">_xlfn.LET(_xlpm.d,UPPER(TRIM(CLEAN(SUBSTITUTE(F10851,CHAR(160),"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52" spans="2:11" hidden="1" x14ac:dyDescent="0.25">
      <c r="B10852" s="20">
        <v>45911</v>
      </c>
      <c r="C10852" s="2" t="s">
        <v>1</v>
      </c>
      <c r="D10852" s="2" t="s">
        <v>2053</v>
      </c>
      <c r="E10852" s="2" t="s">
        <v>254</v>
      </c>
      <c r="F10852" s="2" t="s">
        <v>4397</v>
      </c>
      <c r="G10852" s="5">
        <v>5</v>
      </c>
      <c r="H10852" s="5">
        <v>72.5</v>
      </c>
      <c r="I10852" s="5">
        <v>362.5</v>
      </c>
      <c r="J10852" s="5">
        <v>427657.04000000074</v>
      </c>
      <c r="K10852" s="3" t="str" cm="1">
        <f t="array" ref="K10852">_xlfn.LET(_xlpm.d,UPPER(TRIM(CLEAN(SUBSTITUTE(F10852,CHAR(160),"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53" spans="2:11" hidden="1" x14ac:dyDescent="0.25">
      <c r="B10853" s="20">
        <v>45911</v>
      </c>
      <c r="C10853" s="2" t="s">
        <v>1</v>
      </c>
      <c r="D10853" s="2" t="s">
        <v>2054</v>
      </c>
      <c r="E10853" s="2" t="s">
        <v>268</v>
      </c>
      <c r="F10853" s="2" t="s">
        <v>4397</v>
      </c>
      <c r="G10853" s="5">
        <v>5</v>
      </c>
      <c r="H10853" s="5">
        <v>72.5</v>
      </c>
      <c r="I10853" s="5">
        <v>362.5</v>
      </c>
      <c r="J10853" s="5">
        <v>428019.54000000074</v>
      </c>
      <c r="K10853" s="3" t="str" cm="1">
        <f t="array" ref="K10853">_xlfn.LET(_xlpm.d,UPPER(TRIM(CLEAN(SUBSTITUTE(F10853,CHAR(160),"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54" spans="2:11" hidden="1" x14ac:dyDescent="0.25">
      <c r="B10854" s="20">
        <v>45911</v>
      </c>
      <c r="C10854" s="2" t="s">
        <v>1</v>
      </c>
      <c r="D10854" s="2" t="s">
        <v>4492</v>
      </c>
      <c r="E10854" s="2" t="s">
        <v>796</v>
      </c>
      <c r="F10854" s="2" t="s">
        <v>4397</v>
      </c>
      <c r="G10854" s="5">
        <v>3</v>
      </c>
      <c r="H10854" s="5">
        <v>68.900000000000006</v>
      </c>
      <c r="I10854" s="5">
        <v>206.7</v>
      </c>
      <c r="J10854" s="5">
        <v>428226.24000000075</v>
      </c>
      <c r="K10854" s="3" t="str" cm="1">
        <f t="array" ref="K10854">_xlfn.LET(_xlpm.d,UPPER(TRIM(CLEAN(SUBSTITUTE(F10854,CHAR(160),"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55" spans="2:11" hidden="1" x14ac:dyDescent="0.25">
      <c r="B10855" s="20">
        <v>45911</v>
      </c>
      <c r="C10855" s="2" t="s">
        <v>1</v>
      </c>
      <c r="D10855" s="2" t="s">
        <v>3087</v>
      </c>
      <c r="E10855" s="2" t="s">
        <v>3</v>
      </c>
      <c r="F10855" s="2" t="s">
        <v>4397</v>
      </c>
      <c r="G10855" s="5">
        <v>21</v>
      </c>
      <c r="H10855" s="5">
        <v>68.900000000000006</v>
      </c>
      <c r="I10855" s="5">
        <v>1446.9</v>
      </c>
      <c r="J10855" s="5">
        <v>429673.14000000077</v>
      </c>
      <c r="K10855" s="3" t="str" cm="1">
        <f t="array" ref="K10855">_xlfn.LET(_xlpm.d,UPPER(TRIM(CLEAN(SUBSTITUTE(F10855,CHAR(160),"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56" spans="2:11" hidden="1" x14ac:dyDescent="0.25">
      <c r="B10856" s="20">
        <v>45911</v>
      </c>
      <c r="C10856" s="2" t="s">
        <v>1</v>
      </c>
      <c r="D10856" s="2" t="s">
        <v>1098</v>
      </c>
      <c r="E10856" s="2" t="s">
        <v>151</v>
      </c>
      <c r="F10856" s="2" t="s">
        <v>4397</v>
      </c>
      <c r="G10856" s="5">
        <v>3</v>
      </c>
      <c r="H10856" s="5">
        <v>72.5</v>
      </c>
      <c r="I10856" s="5">
        <v>217.5</v>
      </c>
      <c r="J10856" s="5">
        <v>429890.64000000077</v>
      </c>
      <c r="K10856" s="3" t="str" cm="1">
        <f t="array" ref="K10856">_xlfn.LET(_xlpm.d,UPPER(TRIM(CLEAN(SUBSTITUTE(F10856,CHAR(160),"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57" spans="2:11" hidden="1" x14ac:dyDescent="0.25">
      <c r="B10857" s="20">
        <v>45911</v>
      </c>
      <c r="C10857" s="2" t="s">
        <v>1</v>
      </c>
      <c r="D10857" s="2" t="s">
        <v>3880</v>
      </c>
      <c r="E10857" s="2" t="s">
        <v>228</v>
      </c>
      <c r="F10857" s="2" t="s">
        <v>4397</v>
      </c>
      <c r="G10857" s="5">
        <v>10</v>
      </c>
      <c r="H10857" s="5">
        <v>72.5</v>
      </c>
      <c r="I10857" s="5">
        <v>725</v>
      </c>
      <c r="J10857" s="5">
        <v>430615.64000000077</v>
      </c>
      <c r="K10857" s="3" t="str" cm="1">
        <f t="array" ref="K10857">_xlfn.LET(_xlpm.d,UPPER(TRIM(CLEAN(SUBSTITUTE(F10857,CHAR(160),"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58" spans="2:11" hidden="1" x14ac:dyDescent="0.25">
      <c r="B10858" s="20">
        <v>45912</v>
      </c>
      <c r="C10858" s="2" t="s">
        <v>1</v>
      </c>
      <c r="D10858" s="2" t="s">
        <v>2055</v>
      </c>
      <c r="E10858" s="2" t="s">
        <v>232</v>
      </c>
      <c r="F10858" s="2" t="s">
        <v>4397</v>
      </c>
      <c r="G10858" s="5">
        <v>3</v>
      </c>
      <c r="H10858" s="5">
        <v>72.5</v>
      </c>
      <c r="I10858" s="5">
        <v>217.5</v>
      </c>
      <c r="J10858" s="5">
        <v>430833.14000000077</v>
      </c>
      <c r="K10858" s="3" t="str" cm="1">
        <f t="array" ref="K10858">_xlfn.LET(_xlpm.d,UPPER(TRIM(CLEAN(SUBSTITUTE(F10858,CHAR(160),"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59" spans="2:11" hidden="1" x14ac:dyDescent="0.25">
      <c r="B10859" s="20">
        <v>45912</v>
      </c>
      <c r="C10859" s="2" t="s">
        <v>1</v>
      </c>
      <c r="D10859" s="2" t="s">
        <v>2056</v>
      </c>
      <c r="E10859" s="2" t="s">
        <v>186</v>
      </c>
      <c r="F10859" s="2" t="s">
        <v>4397</v>
      </c>
      <c r="G10859" s="5">
        <v>7</v>
      </c>
      <c r="H10859" s="5">
        <v>72.5</v>
      </c>
      <c r="I10859" s="5">
        <v>507.5</v>
      </c>
      <c r="J10859" s="5">
        <v>431340.64000000077</v>
      </c>
      <c r="K10859" s="3" t="str" cm="1">
        <f t="array" ref="K10859">_xlfn.LET(_xlpm.d,UPPER(TRIM(CLEAN(SUBSTITUTE(F10859,CHAR(160),"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60" spans="2:11" hidden="1" x14ac:dyDescent="0.25">
      <c r="B10860" s="20">
        <v>45912</v>
      </c>
      <c r="C10860" s="2" t="s">
        <v>1</v>
      </c>
      <c r="D10860" s="2" t="s">
        <v>3091</v>
      </c>
      <c r="E10860" s="2" t="s">
        <v>195</v>
      </c>
      <c r="F10860" s="2" t="s">
        <v>4397</v>
      </c>
      <c r="G10860" s="5">
        <v>10</v>
      </c>
      <c r="H10860" s="5">
        <v>72.5</v>
      </c>
      <c r="I10860" s="5">
        <v>725</v>
      </c>
      <c r="J10860" s="5">
        <v>432065.64000000077</v>
      </c>
      <c r="K10860" s="3" t="str" cm="1">
        <f t="array" ref="K10860">_xlfn.LET(_xlpm.d,UPPER(TRIM(CLEAN(SUBSTITUTE(F10860,CHAR(160),"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61" spans="2:11" hidden="1" x14ac:dyDescent="0.25">
      <c r="B10861" s="20">
        <v>45912</v>
      </c>
      <c r="C10861" s="2" t="s">
        <v>1</v>
      </c>
      <c r="D10861" s="2" t="s">
        <v>2057</v>
      </c>
      <c r="E10861" s="2" t="s">
        <v>234</v>
      </c>
      <c r="F10861" s="2" t="s">
        <v>4397</v>
      </c>
      <c r="G10861" s="5">
        <v>5</v>
      </c>
      <c r="H10861" s="5">
        <v>72.5</v>
      </c>
      <c r="I10861" s="5">
        <v>362.5</v>
      </c>
      <c r="J10861" s="5">
        <v>432428.14000000077</v>
      </c>
      <c r="K10861" s="3" t="str" cm="1">
        <f t="array" ref="K10861">_xlfn.LET(_xlpm.d,UPPER(TRIM(CLEAN(SUBSTITUTE(F10861,CHAR(160),"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62" spans="2:11" hidden="1" x14ac:dyDescent="0.25">
      <c r="B10862" s="20">
        <v>45912</v>
      </c>
      <c r="C10862" s="2" t="s">
        <v>1</v>
      </c>
      <c r="D10862" s="2" t="s">
        <v>4493</v>
      </c>
      <c r="E10862" s="2" t="s">
        <v>288</v>
      </c>
      <c r="F10862" s="2" t="s">
        <v>4397</v>
      </c>
      <c r="G10862" s="5">
        <v>5</v>
      </c>
      <c r="H10862" s="5">
        <v>72.5</v>
      </c>
      <c r="I10862" s="5">
        <v>362.5</v>
      </c>
      <c r="J10862" s="5">
        <v>432790.64000000077</v>
      </c>
      <c r="K10862" s="3" t="str" cm="1">
        <f t="array" ref="K10862">_xlfn.LET(_xlpm.d,UPPER(TRIM(CLEAN(SUBSTITUTE(F10862,CHAR(160),"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63" spans="2:11" hidden="1" x14ac:dyDescent="0.25">
      <c r="B10863" s="20">
        <v>45912</v>
      </c>
      <c r="C10863" s="2" t="s">
        <v>1</v>
      </c>
      <c r="D10863" s="2" t="s">
        <v>4494</v>
      </c>
      <c r="E10863" s="2" t="s">
        <v>120</v>
      </c>
      <c r="F10863" s="2" t="s">
        <v>4397</v>
      </c>
      <c r="G10863" s="5">
        <v>22</v>
      </c>
      <c r="H10863" s="5">
        <v>64.25</v>
      </c>
      <c r="I10863" s="5">
        <v>1413.5</v>
      </c>
      <c r="J10863" s="5">
        <v>434204.14000000077</v>
      </c>
      <c r="K10863" s="3" t="str" cm="1">
        <f t="array" ref="K10863">_xlfn.LET(_xlpm.d,UPPER(TRIM(CLEAN(SUBSTITUTE(F10863,CHAR(160),"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64" spans="2:11" hidden="1" x14ac:dyDescent="0.25">
      <c r="B10864" s="20">
        <v>45912</v>
      </c>
      <c r="C10864" s="2" t="s">
        <v>1</v>
      </c>
      <c r="D10864" s="2" t="s">
        <v>2058</v>
      </c>
      <c r="E10864" s="2" t="s">
        <v>165</v>
      </c>
      <c r="F10864" s="2" t="s">
        <v>4397</v>
      </c>
      <c r="G10864" s="5">
        <v>3</v>
      </c>
      <c r="H10864" s="5">
        <v>72.5</v>
      </c>
      <c r="I10864" s="5">
        <v>217.5</v>
      </c>
      <c r="J10864" s="5">
        <v>434421.64000000077</v>
      </c>
      <c r="K10864" s="3" t="str" cm="1">
        <f t="array" ref="K10864">_xlfn.LET(_xlpm.d,UPPER(TRIM(CLEAN(SUBSTITUTE(F10864,CHAR(160),"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65" spans="2:11" hidden="1" x14ac:dyDescent="0.25">
      <c r="B10865" s="20">
        <v>45912</v>
      </c>
      <c r="C10865" s="2" t="s">
        <v>1</v>
      </c>
      <c r="D10865" s="2" t="s">
        <v>3092</v>
      </c>
      <c r="E10865" s="2" t="s">
        <v>286</v>
      </c>
      <c r="F10865" s="2" t="s">
        <v>4397</v>
      </c>
      <c r="G10865" s="5">
        <v>6</v>
      </c>
      <c r="H10865" s="5">
        <v>72.5</v>
      </c>
      <c r="I10865" s="5">
        <v>435</v>
      </c>
      <c r="J10865" s="5">
        <v>434856.64000000077</v>
      </c>
      <c r="K10865" s="3" t="str" cm="1">
        <f t="array" ref="K10865">_xlfn.LET(_xlpm.d,UPPER(TRIM(CLEAN(SUBSTITUTE(F10865,CHAR(160),"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66" spans="2:11" hidden="1" x14ac:dyDescent="0.25">
      <c r="B10866" s="20">
        <v>45912</v>
      </c>
      <c r="C10866" s="2" t="s">
        <v>1</v>
      </c>
      <c r="D10866" s="2" t="s">
        <v>2059</v>
      </c>
      <c r="E10866" s="2" t="s">
        <v>43</v>
      </c>
      <c r="F10866" s="2" t="s">
        <v>4397</v>
      </c>
      <c r="G10866" s="5">
        <v>4</v>
      </c>
      <c r="H10866" s="5">
        <v>68.8</v>
      </c>
      <c r="I10866" s="5">
        <v>275.2</v>
      </c>
      <c r="J10866" s="5">
        <v>435131.84000000078</v>
      </c>
      <c r="K10866" s="3" t="str" cm="1">
        <f t="array" ref="K10866">_xlfn.LET(_xlpm.d,UPPER(TRIM(CLEAN(SUBSTITUTE(F10866,CHAR(160),"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67" spans="2:11" hidden="1" x14ac:dyDescent="0.25">
      <c r="B10867" s="20">
        <v>45912</v>
      </c>
      <c r="C10867" s="2" t="s">
        <v>1</v>
      </c>
      <c r="D10867" s="2" t="s">
        <v>2549</v>
      </c>
      <c r="E10867" s="2" t="s">
        <v>835</v>
      </c>
      <c r="F10867" s="2" t="s">
        <v>4483</v>
      </c>
      <c r="G10867" s="5">
        <v>2</v>
      </c>
      <c r="H10867" s="5">
        <v>68.900000000000006</v>
      </c>
      <c r="I10867" s="5">
        <v>137.80000000000001</v>
      </c>
      <c r="J10867" s="5">
        <v>435269.64000000077</v>
      </c>
      <c r="K10867" s="3" t="str" cm="1">
        <f t="array" ref="K10867">_xlfn.LET(_xlpm.d,UPPER(TRIM(CLEAN(SUBSTITUTE(F10867,CHAR(160),"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0868" spans="2:11" hidden="1" x14ac:dyDescent="0.25">
      <c r="B10868" s="20">
        <v>45912</v>
      </c>
      <c r="C10868" s="2" t="s">
        <v>1</v>
      </c>
      <c r="D10868" s="2" t="s">
        <v>2549</v>
      </c>
      <c r="E10868" s="2" t="s">
        <v>835</v>
      </c>
      <c r="F10868" s="2" t="s">
        <v>4495</v>
      </c>
      <c r="G10868" s="5">
        <v>5</v>
      </c>
      <c r="H10868" s="5">
        <v>68.900000000000006</v>
      </c>
      <c r="I10868" s="5">
        <v>344.5</v>
      </c>
      <c r="J10868" s="5">
        <v>435614.14000000077</v>
      </c>
      <c r="K10868" s="3" t="str" cm="1">
        <f t="array" ref="K10868">_xlfn.LET(_xlpm.d,UPPER(TRIM(CLEAN(SUBSTITUTE(F10868,CHAR(160),"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69" spans="2:11" hidden="1" x14ac:dyDescent="0.25">
      <c r="B10869" s="20">
        <v>45912</v>
      </c>
      <c r="C10869" s="2" t="s">
        <v>1</v>
      </c>
      <c r="D10869" s="2" t="s">
        <v>696</v>
      </c>
      <c r="E10869" s="2" t="s">
        <v>224</v>
      </c>
      <c r="F10869" s="2" t="s">
        <v>4397</v>
      </c>
      <c r="G10869" s="5">
        <v>26</v>
      </c>
      <c r="H10869" s="5">
        <v>72.5</v>
      </c>
      <c r="I10869" s="5">
        <v>1885</v>
      </c>
      <c r="J10869" s="5">
        <v>437499.14000000077</v>
      </c>
      <c r="K10869" s="3" t="str" cm="1">
        <f t="array" ref="K10869">_xlfn.LET(_xlpm.d,UPPER(TRIM(CLEAN(SUBSTITUTE(F10869,CHAR(160),"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70" spans="2:11" hidden="1" x14ac:dyDescent="0.25">
      <c r="B10870" s="20">
        <v>45915</v>
      </c>
      <c r="C10870" s="2" t="s">
        <v>1</v>
      </c>
      <c r="D10870" s="2" t="s">
        <v>3100</v>
      </c>
      <c r="E10870" s="2" t="s">
        <v>254</v>
      </c>
      <c r="F10870" s="2" t="s">
        <v>4397</v>
      </c>
      <c r="G10870" s="5">
        <v>26</v>
      </c>
      <c r="H10870" s="5">
        <v>72.5</v>
      </c>
      <c r="I10870" s="5">
        <v>1885</v>
      </c>
      <c r="J10870" s="5">
        <v>439384.14000000077</v>
      </c>
      <c r="K10870" s="3" t="str" cm="1">
        <f t="array" ref="K10870">_xlfn.LET(_xlpm.d,UPPER(TRIM(CLEAN(SUBSTITUTE(F10870,CHAR(160),"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71" spans="2:11" hidden="1" x14ac:dyDescent="0.25">
      <c r="B10871" s="20">
        <v>45916</v>
      </c>
      <c r="C10871" s="2" t="s">
        <v>1</v>
      </c>
      <c r="D10871" s="2" t="s">
        <v>1100</v>
      </c>
      <c r="E10871" s="2" t="s">
        <v>78</v>
      </c>
      <c r="F10871" s="2" t="s">
        <v>4397</v>
      </c>
      <c r="G10871" s="5">
        <v>5</v>
      </c>
      <c r="H10871" s="5">
        <v>72.5</v>
      </c>
      <c r="I10871" s="5">
        <v>362.5</v>
      </c>
      <c r="J10871" s="5">
        <v>439746.64000000077</v>
      </c>
      <c r="K10871" s="3" t="str" cm="1">
        <f t="array" ref="K10871">_xlfn.LET(_xlpm.d,UPPER(TRIM(CLEAN(SUBSTITUTE(F10871,CHAR(160),"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72" spans="2:11" hidden="1" x14ac:dyDescent="0.25">
      <c r="B10872" s="20">
        <v>45916</v>
      </c>
      <c r="C10872" s="2" t="s">
        <v>1</v>
      </c>
      <c r="D10872" s="2" t="s">
        <v>4496</v>
      </c>
      <c r="E10872" s="2" t="s">
        <v>232</v>
      </c>
      <c r="F10872" s="2" t="s">
        <v>4397</v>
      </c>
      <c r="G10872" s="5">
        <v>5</v>
      </c>
      <c r="H10872" s="5">
        <v>72.5</v>
      </c>
      <c r="I10872" s="5">
        <v>362.5</v>
      </c>
      <c r="J10872" s="5">
        <v>440109.14000000077</v>
      </c>
      <c r="K10872" s="3" t="str" cm="1">
        <f t="array" ref="K10872">_xlfn.LET(_xlpm.d,UPPER(TRIM(CLEAN(SUBSTITUTE(F10872,CHAR(160),"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73" spans="2:11" hidden="1" x14ac:dyDescent="0.25">
      <c r="B10873" s="20">
        <v>45916</v>
      </c>
      <c r="C10873" s="2" t="s">
        <v>1</v>
      </c>
      <c r="D10873" s="2" t="s">
        <v>3105</v>
      </c>
      <c r="E10873" s="2" t="s">
        <v>186</v>
      </c>
      <c r="F10873" s="2" t="s">
        <v>4397</v>
      </c>
      <c r="G10873" s="5">
        <v>3</v>
      </c>
      <c r="H10873" s="5">
        <v>72.5</v>
      </c>
      <c r="I10873" s="5">
        <v>217.5</v>
      </c>
      <c r="J10873" s="5">
        <v>440326.64000000077</v>
      </c>
      <c r="K10873" s="3" t="str" cm="1">
        <f t="array" ref="K10873">_xlfn.LET(_xlpm.d,UPPER(TRIM(CLEAN(SUBSTITUTE(F10873,CHAR(160),"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74" spans="2:11" hidden="1" x14ac:dyDescent="0.25">
      <c r="B10874" s="20">
        <v>45916</v>
      </c>
      <c r="C10874" s="2" t="s">
        <v>1</v>
      </c>
      <c r="D10874" s="2" t="s">
        <v>697</v>
      </c>
      <c r="E10874" s="2" t="s">
        <v>261</v>
      </c>
      <c r="F10874" s="2" t="s">
        <v>4397</v>
      </c>
      <c r="G10874" s="5">
        <v>6</v>
      </c>
      <c r="H10874" s="5">
        <v>72.5</v>
      </c>
      <c r="I10874" s="5">
        <v>435</v>
      </c>
      <c r="J10874" s="5">
        <v>440761.64000000077</v>
      </c>
      <c r="K10874" s="3" t="str" cm="1">
        <f t="array" ref="K10874">_xlfn.LET(_xlpm.d,UPPER(TRIM(CLEAN(SUBSTITUTE(F10874,CHAR(160),"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75" spans="2:11" hidden="1" x14ac:dyDescent="0.25">
      <c r="B10875" s="20">
        <v>45916</v>
      </c>
      <c r="C10875" s="2" t="s">
        <v>1</v>
      </c>
      <c r="D10875" s="2" t="s">
        <v>3106</v>
      </c>
      <c r="E10875" s="2" t="s">
        <v>307</v>
      </c>
      <c r="F10875" s="2" t="s">
        <v>4397</v>
      </c>
      <c r="G10875" s="5">
        <v>10</v>
      </c>
      <c r="H10875" s="5">
        <v>72.5</v>
      </c>
      <c r="I10875" s="5">
        <v>725</v>
      </c>
      <c r="J10875" s="5">
        <v>441486.64000000077</v>
      </c>
      <c r="K10875" s="3" t="str" cm="1">
        <f t="array" ref="K10875">_xlfn.LET(_xlpm.d,UPPER(TRIM(CLEAN(SUBSTITUTE(F10875,CHAR(160),"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76" spans="2:11" hidden="1" x14ac:dyDescent="0.25">
      <c r="B10876" s="20">
        <v>45917</v>
      </c>
      <c r="C10876" s="2" t="s">
        <v>1</v>
      </c>
      <c r="D10876" s="2" t="s">
        <v>2064</v>
      </c>
      <c r="E10876" s="2" t="s">
        <v>143</v>
      </c>
      <c r="F10876" s="2" t="s">
        <v>4397</v>
      </c>
      <c r="G10876" s="5">
        <v>10</v>
      </c>
      <c r="H10876" s="5">
        <v>72.5</v>
      </c>
      <c r="I10876" s="5">
        <v>725</v>
      </c>
      <c r="J10876" s="5">
        <v>442211.64000000077</v>
      </c>
      <c r="K10876" s="3" t="str" cm="1">
        <f t="array" ref="K10876">_xlfn.LET(_xlpm.d,UPPER(TRIM(CLEAN(SUBSTITUTE(F10876,CHAR(160),"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77" spans="2:11" hidden="1" x14ac:dyDescent="0.25">
      <c r="B10877" s="20">
        <v>45917</v>
      </c>
      <c r="C10877" s="2" t="s">
        <v>1</v>
      </c>
      <c r="D10877" s="2" t="s">
        <v>1103</v>
      </c>
      <c r="E10877" s="2" t="s">
        <v>266</v>
      </c>
      <c r="F10877" s="2" t="s">
        <v>4397</v>
      </c>
      <c r="G10877" s="5">
        <v>10</v>
      </c>
      <c r="H10877" s="5">
        <v>72.5</v>
      </c>
      <c r="I10877" s="5">
        <v>725</v>
      </c>
      <c r="J10877" s="5">
        <v>442936.64000000077</v>
      </c>
      <c r="K10877" s="3" t="str" cm="1">
        <f t="array" ref="K10877">_xlfn.LET(_xlpm.d,UPPER(TRIM(CLEAN(SUBSTITUTE(F10877,CHAR(160),"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78" spans="2:11" hidden="1" x14ac:dyDescent="0.25">
      <c r="B10878" s="20">
        <v>45917</v>
      </c>
      <c r="C10878" s="2" t="s">
        <v>1</v>
      </c>
      <c r="D10878" s="2" t="s">
        <v>1104</v>
      </c>
      <c r="E10878" s="2" t="s">
        <v>145</v>
      </c>
      <c r="F10878" s="2" t="s">
        <v>4397</v>
      </c>
      <c r="G10878" s="5">
        <v>4</v>
      </c>
      <c r="H10878" s="5">
        <v>72.5</v>
      </c>
      <c r="I10878" s="5">
        <v>290</v>
      </c>
      <c r="J10878" s="5">
        <v>443226.64000000077</v>
      </c>
      <c r="K10878" s="3" t="str" cm="1">
        <f t="array" ref="K10878">_xlfn.LET(_xlpm.d,UPPER(TRIM(CLEAN(SUBSTITUTE(F10878,CHAR(160),"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79" spans="2:11" hidden="1" x14ac:dyDescent="0.25">
      <c r="B10879" s="20">
        <v>45917</v>
      </c>
      <c r="C10879" s="2" t="s">
        <v>1</v>
      </c>
      <c r="D10879" s="2" t="s">
        <v>1105</v>
      </c>
      <c r="E10879" s="2" t="s">
        <v>282</v>
      </c>
      <c r="F10879" s="2" t="s">
        <v>4397</v>
      </c>
      <c r="G10879" s="5">
        <v>4</v>
      </c>
      <c r="H10879" s="5">
        <v>72.5</v>
      </c>
      <c r="I10879" s="5">
        <v>290</v>
      </c>
      <c r="J10879" s="5">
        <v>443516.64000000077</v>
      </c>
      <c r="K10879" s="3" t="str" cm="1">
        <f t="array" ref="K10879">_xlfn.LET(_xlpm.d,UPPER(TRIM(CLEAN(SUBSTITUTE(F10879,CHAR(160),"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80" spans="2:11" hidden="1" x14ac:dyDescent="0.25">
      <c r="B10880" s="20">
        <v>45917</v>
      </c>
      <c r="C10880" s="2" t="s">
        <v>1</v>
      </c>
      <c r="D10880" s="2" t="s">
        <v>2065</v>
      </c>
      <c r="E10880" s="2" t="s">
        <v>189</v>
      </c>
      <c r="F10880" s="2" t="s">
        <v>4397</v>
      </c>
      <c r="G10880" s="5">
        <v>7</v>
      </c>
      <c r="H10880" s="5">
        <v>72.5</v>
      </c>
      <c r="I10880" s="5">
        <v>507.5</v>
      </c>
      <c r="J10880" s="5">
        <v>444024.14000000077</v>
      </c>
      <c r="K10880" s="3" t="str" cm="1">
        <f t="array" ref="K10880">_xlfn.LET(_xlpm.d,UPPER(TRIM(CLEAN(SUBSTITUTE(F10880,CHAR(160),"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81" spans="2:11" hidden="1" x14ac:dyDescent="0.25">
      <c r="B10881" s="20">
        <v>45917</v>
      </c>
      <c r="C10881" s="2" t="s">
        <v>1</v>
      </c>
      <c r="D10881" s="2" t="s">
        <v>1340</v>
      </c>
      <c r="E10881" s="2" t="s">
        <v>286</v>
      </c>
      <c r="F10881" s="2" t="s">
        <v>4397</v>
      </c>
      <c r="G10881" s="5">
        <v>7</v>
      </c>
      <c r="H10881" s="5">
        <v>72.5</v>
      </c>
      <c r="I10881" s="5">
        <v>507.5</v>
      </c>
      <c r="J10881" s="5">
        <v>444531.64000000077</v>
      </c>
      <c r="K10881" s="3" t="str" cm="1">
        <f t="array" ref="K10881">_xlfn.LET(_xlpm.d,UPPER(TRIM(CLEAN(SUBSTITUTE(F10881,CHAR(160),"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82" spans="2:11" hidden="1" x14ac:dyDescent="0.25">
      <c r="B10882" s="20">
        <v>45917</v>
      </c>
      <c r="C10882" s="2" t="s">
        <v>1</v>
      </c>
      <c r="D10882" s="2" t="s">
        <v>3109</v>
      </c>
      <c r="E10882" s="2" t="s">
        <v>730</v>
      </c>
      <c r="F10882" s="2" t="s">
        <v>4397</v>
      </c>
      <c r="G10882" s="5">
        <v>10</v>
      </c>
      <c r="H10882" s="5">
        <v>68.989999999999995</v>
      </c>
      <c r="I10882" s="5">
        <v>689.9</v>
      </c>
      <c r="J10882" s="5">
        <v>445221.54000000079</v>
      </c>
      <c r="K10882" s="3" t="str" cm="1">
        <f t="array" ref="K10882">_xlfn.LET(_xlpm.d,UPPER(TRIM(CLEAN(SUBSTITUTE(F10882,CHAR(160),"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83" spans="2:11" hidden="1" x14ac:dyDescent="0.25">
      <c r="B10883" s="20">
        <v>45918</v>
      </c>
      <c r="C10883" s="2" t="s">
        <v>1</v>
      </c>
      <c r="D10883" s="2" t="s">
        <v>1108</v>
      </c>
      <c r="E10883" s="2" t="s">
        <v>874</v>
      </c>
      <c r="F10883" s="2" t="s">
        <v>4397</v>
      </c>
      <c r="G10883" s="5">
        <v>6</v>
      </c>
      <c r="H10883" s="5">
        <v>51.6</v>
      </c>
      <c r="I10883" s="5">
        <v>309.60000000000002</v>
      </c>
      <c r="J10883" s="5">
        <v>445531.14000000077</v>
      </c>
      <c r="K10883" s="3" t="str" cm="1">
        <f t="array" ref="K10883">_xlfn.LET(_xlpm.d,UPPER(TRIM(CLEAN(SUBSTITUTE(F10883,CHAR(160),"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84" spans="2:11" hidden="1" x14ac:dyDescent="0.25">
      <c r="B10884" s="20">
        <v>45918</v>
      </c>
      <c r="C10884" s="2" t="s">
        <v>1</v>
      </c>
      <c r="D10884" s="2" t="s">
        <v>3114</v>
      </c>
      <c r="E10884" s="2" t="s">
        <v>3</v>
      </c>
      <c r="F10884" s="2" t="s">
        <v>4397</v>
      </c>
      <c r="G10884" s="5">
        <v>4</v>
      </c>
      <c r="H10884" s="5">
        <v>68.900000000000006</v>
      </c>
      <c r="I10884" s="5">
        <v>275.60000000000002</v>
      </c>
      <c r="J10884" s="5">
        <v>445806.74000000075</v>
      </c>
      <c r="K10884" s="3" t="str" cm="1">
        <f t="array" ref="K10884">_xlfn.LET(_xlpm.d,UPPER(TRIM(CLEAN(SUBSTITUTE(F10884,CHAR(160),"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85" spans="2:11" hidden="1" x14ac:dyDescent="0.25">
      <c r="B10885" s="20">
        <v>45919</v>
      </c>
      <c r="C10885" s="2" t="s">
        <v>1</v>
      </c>
      <c r="D10885" s="2" t="s">
        <v>2070</v>
      </c>
      <c r="E10885" s="2" t="s">
        <v>232</v>
      </c>
      <c r="F10885" s="2" t="s">
        <v>4397</v>
      </c>
      <c r="G10885" s="5">
        <v>4</v>
      </c>
      <c r="H10885" s="5">
        <v>72.5</v>
      </c>
      <c r="I10885" s="5">
        <v>290</v>
      </c>
      <c r="J10885" s="5">
        <v>446096.74000000075</v>
      </c>
      <c r="K10885" s="3" t="str" cm="1">
        <f t="array" ref="K10885">_xlfn.LET(_xlpm.d,UPPER(TRIM(CLEAN(SUBSTITUTE(F10885,CHAR(160),"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86" spans="2:11" hidden="1" x14ac:dyDescent="0.25">
      <c r="B10886" s="20">
        <v>45919</v>
      </c>
      <c r="C10886" s="2" t="s">
        <v>1</v>
      </c>
      <c r="D10886" s="2" t="s">
        <v>1109</v>
      </c>
      <c r="E10886" s="2" t="s">
        <v>236</v>
      </c>
      <c r="F10886" s="2" t="s">
        <v>4397</v>
      </c>
      <c r="G10886" s="5">
        <v>15</v>
      </c>
      <c r="H10886" s="5">
        <v>72.5</v>
      </c>
      <c r="I10886" s="5">
        <v>1087.5</v>
      </c>
      <c r="J10886" s="5">
        <v>447184.24000000075</v>
      </c>
      <c r="K10886" s="3" t="str" cm="1">
        <f t="array" ref="K10886">_xlfn.LET(_xlpm.d,UPPER(TRIM(CLEAN(SUBSTITUTE(F10886,CHAR(160),"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87" spans="2:11" hidden="1" x14ac:dyDescent="0.25">
      <c r="B10887" s="20">
        <v>45919</v>
      </c>
      <c r="C10887" s="2" t="s">
        <v>1</v>
      </c>
      <c r="D10887" s="2" t="s">
        <v>3121</v>
      </c>
      <c r="E10887" s="2" t="s">
        <v>78</v>
      </c>
      <c r="F10887" s="2" t="s">
        <v>4397</v>
      </c>
      <c r="G10887" s="5">
        <v>6</v>
      </c>
      <c r="H10887" s="5">
        <v>72.5</v>
      </c>
      <c r="I10887" s="5">
        <v>435</v>
      </c>
      <c r="J10887" s="5">
        <v>447619.24000000075</v>
      </c>
      <c r="K10887" s="3" t="str" cm="1">
        <f t="array" ref="K10887">_xlfn.LET(_xlpm.d,UPPER(TRIM(CLEAN(SUBSTITUTE(F10887,CHAR(160),"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88" spans="2:11" hidden="1" x14ac:dyDescent="0.25">
      <c r="B10888" s="20">
        <v>45919</v>
      </c>
      <c r="C10888" s="2" t="s">
        <v>1</v>
      </c>
      <c r="D10888" s="2" t="s">
        <v>1112</v>
      </c>
      <c r="E10888" s="2" t="s">
        <v>234</v>
      </c>
      <c r="F10888" s="2" t="s">
        <v>4397</v>
      </c>
      <c r="G10888" s="5">
        <v>10</v>
      </c>
      <c r="H10888" s="5">
        <v>72.5</v>
      </c>
      <c r="I10888" s="5">
        <v>725</v>
      </c>
      <c r="J10888" s="5">
        <v>448344.24000000075</v>
      </c>
      <c r="K10888" s="3" t="str" cm="1">
        <f t="array" ref="K10888">_xlfn.LET(_xlpm.d,UPPER(TRIM(CLEAN(SUBSTITUTE(F10888,CHAR(160),"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89" spans="2:11" hidden="1" x14ac:dyDescent="0.25">
      <c r="B10889" s="20">
        <v>45919</v>
      </c>
      <c r="C10889" s="2" t="s">
        <v>1</v>
      </c>
      <c r="D10889" s="2" t="s">
        <v>3125</v>
      </c>
      <c r="E10889" s="2" t="s">
        <v>246</v>
      </c>
      <c r="F10889" s="2" t="s">
        <v>4397</v>
      </c>
      <c r="G10889" s="5">
        <v>5</v>
      </c>
      <c r="H10889" s="5">
        <v>72.5</v>
      </c>
      <c r="I10889" s="5">
        <v>362.5</v>
      </c>
      <c r="J10889" s="5">
        <v>448706.74000000075</v>
      </c>
      <c r="K10889" s="3" t="str" cm="1">
        <f t="array" ref="K10889">_xlfn.LET(_xlpm.d,UPPER(TRIM(CLEAN(SUBSTITUTE(F10889,CHAR(160),"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90" spans="2:11" hidden="1" x14ac:dyDescent="0.25">
      <c r="B10890" s="20">
        <v>45919</v>
      </c>
      <c r="C10890" s="2" t="s">
        <v>1</v>
      </c>
      <c r="D10890" s="2" t="s">
        <v>2550</v>
      </c>
      <c r="E10890" s="2" t="s">
        <v>2447</v>
      </c>
      <c r="F10890" s="2" t="s">
        <v>4497</v>
      </c>
      <c r="G10890" s="5">
        <v>3</v>
      </c>
      <c r="H10890" s="5">
        <v>68.900000000000006</v>
      </c>
      <c r="I10890" s="5">
        <v>206.7</v>
      </c>
      <c r="J10890" s="5">
        <v>448913.44000000076</v>
      </c>
      <c r="K10890" s="3" t="str" cm="1">
        <f t="array" ref="K10890">_xlfn.LET(_xlpm.d,UPPER(TRIM(CLEAN(SUBSTITUTE(F10890,CHAR(160),"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91" spans="2:11" hidden="1" x14ac:dyDescent="0.25">
      <c r="B10891" s="20">
        <v>45919</v>
      </c>
      <c r="C10891" s="2" t="s">
        <v>1</v>
      </c>
      <c r="D10891" s="2" t="s">
        <v>4275</v>
      </c>
      <c r="E10891" s="2" t="s">
        <v>170</v>
      </c>
      <c r="F10891" s="2" t="s">
        <v>4397</v>
      </c>
      <c r="G10891" s="5">
        <v>2</v>
      </c>
      <c r="H10891" s="5">
        <v>68.900000000000006</v>
      </c>
      <c r="I10891" s="5">
        <v>137.80000000000001</v>
      </c>
      <c r="J10891" s="5">
        <v>449051.24000000075</v>
      </c>
      <c r="K10891" s="3" t="str" cm="1">
        <f t="array" ref="K10891">_xlfn.LET(_xlpm.d,UPPER(TRIM(CLEAN(SUBSTITUTE(F10891,CHAR(160),"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92" spans="2:11" hidden="1" x14ac:dyDescent="0.25">
      <c r="B10892" s="20">
        <v>45919</v>
      </c>
      <c r="C10892" s="2" t="s">
        <v>1</v>
      </c>
      <c r="D10892" s="2" t="s">
        <v>841</v>
      </c>
      <c r="E10892" s="2" t="s">
        <v>64</v>
      </c>
      <c r="F10892" s="2" t="s">
        <v>4397</v>
      </c>
      <c r="G10892" s="5">
        <v>2</v>
      </c>
      <c r="H10892" s="5">
        <v>68.900000000000006</v>
      </c>
      <c r="I10892" s="5">
        <v>137.80000000000001</v>
      </c>
      <c r="J10892" s="5">
        <v>449189.04000000074</v>
      </c>
      <c r="K10892" s="3" t="str" cm="1">
        <f t="array" ref="K10892">_xlfn.LET(_xlpm.d,UPPER(TRIM(CLEAN(SUBSTITUTE(F10892,CHAR(160),"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93" spans="2:11" hidden="1" x14ac:dyDescent="0.25">
      <c r="B10893" s="20">
        <v>45919</v>
      </c>
      <c r="C10893" s="2" t="s">
        <v>1</v>
      </c>
      <c r="D10893" s="2" t="s">
        <v>3612</v>
      </c>
      <c r="E10893" s="2" t="s">
        <v>835</v>
      </c>
      <c r="F10893" s="2" t="s">
        <v>4401</v>
      </c>
      <c r="G10893" s="5">
        <v>7</v>
      </c>
      <c r="H10893" s="5">
        <v>68.900000000000006</v>
      </c>
      <c r="I10893" s="5">
        <v>482.3</v>
      </c>
      <c r="J10893" s="5">
        <v>449671.34000000072</v>
      </c>
      <c r="K10893" s="3" t="str" cm="1">
        <f t="array" ref="K10893">_xlfn.LET(_xlpm.d,UPPER(TRIM(CLEAN(SUBSTITUTE(F10893,CHAR(160),"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94" spans="2:11" hidden="1" x14ac:dyDescent="0.25">
      <c r="B10894" s="20">
        <v>45919</v>
      </c>
      <c r="C10894" s="2" t="s">
        <v>1</v>
      </c>
      <c r="D10894" s="2" t="s">
        <v>3612</v>
      </c>
      <c r="E10894" s="2" t="s">
        <v>835</v>
      </c>
      <c r="F10894" s="2" t="s">
        <v>4403</v>
      </c>
      <c r="G10894" s="5">
        <v>6</v>
      </c>
      <c r="H10894" s="5">
        <v>68.900000000000006</v>
      </c>
      <c r="I10894" s="5">
        <v>413.4</v>
      </c>
      <c r="J10894" s="5">
        <v>450084.74000000075</v>
      </c>
      <c r="K10894" s="3" t="str" cm="1">
        <f t="array" ref="K10894">_xlfn.LET(_xlpm.d,UPPER(TRIM(CLEAN(SUBSTITUTE(F10894,CHAR(160),"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0895" spans="2:11" hidden="1" x14ac:dyDescent="0.25">
      <c r="B10895" s="20">
        <v>45919</v>
      </c>
      <c r="C10895" s="2" t="s">
        <v>1</v>
      </c>
      <c r="D10895" s="2" t="s">
        <v>3612</v>
      </c>
      <c r="E10895" s="2" t="s">
        <v>835</v>
      </c>
      <c r="F10895" s="2" t="s">
        <v>4498</v>
      </c>
      <c r="G10895" s="5">
        <v>3</v>
      </c>
      <c r="H10895" s="5">
        <v>68.900000000000006</v>
      </c>
      <c r="I10895" s="5">
        <v>206.7</v>
      </c>
      <c r="J10895" s="5">
        <v>450291.44000000076</v>
      </c>
      <c r="K10895" s="3" t="str" cm="1">
        <f t="array" ref="K10895">_xlfn.LET(_xlpm.d,UPPER(TRIM(CLEAN(SUBSTITUTE(F10895,CHAR(160),"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96" spans="2:11" hidden="1" x14ac:dyDescent="0.25">
      <c r="B10896" s="20">
        <v>45919</v>
      </c>
      <c r="C10896" s="2" t="s">
        <v>1</v>
      </c>
      <c r="D10896" s="2" t="s">
        <v>3126</v>
      </c>
      <c r="E10896" s="2" t="s">
        <v>224</v>
      </c>
      <c r="F10896" s="2" t="s">
        <v>4397</v>
      </c>
      <c r="G10896" s="5">
        <v>17</v>
      </c>
      <c r="H10896" s="5">
        <v>72.5</v>
      </c>
      <c r="I10896" s="5">
        <v>1232.5</v>
      </c>
      <c r="J10896" s="5">
        <v>451523.94000000076</v>
      </c>
      <c r="K10896" s="3" t="str" cm="1">
        <f t="array" ref="K10896">_xlfn.LET(_xlpm.d,UPPER(TRIM(CLEAN(SUBSTITUTE(F10896,CHAR(160),"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97" spans="2:11" hidden="1" x14ac:dyDescent="0.25">
      <c r="B10897" s="20">
        <v>45919</v>
      </c>
      <c r="C10897" s="2" t="s">
        <v>1</v>
      </c>
      <c r="D10897" s="2" t="s">
        <v>3127</v>
      </c>
      <c r="E10897" s="2" t="s">
        <v>305</v>
      </c>
      <c r="F10897" s="2" t="s">
        <v>4397</v>
      </c>
      <c r="G10897" s="5">
        <v>21</v>
      </c>
      <c r="H10897" s="5">
        <v>72.5</v>
      </c>
      <c r="I10897" s="5">
        <v>1522.5</v>
      </c>
      <c r="J10897" s="5">
        <v>453046.44000000076</v>
      </c>
      <c r="K10897" s="3" t="str" cm="1">
        <f t="array" ref="K10897">_xlfn.LET(_xlpm.d,UPPER(TRIM(CLEAN(SUBSTITUTE(F10897,CHAR(160),"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98" spans="2:11" hidden="1" x14ac:dyDescent="0.25">
      <c r="B10898" s="20">
        <v>45922</v>
      </c>
      <c r="C10898" s="2" t="s">
        <v>1</v>
      </c>
      <c r="D10898" s="2" t="s">
        <v>2073</v>
      </c>
      <c r="E10898" s="2" t="s">
        <v>254</v>
      </c>
      <c r="F10898" s="2" t="s">
        <v>4397</v>
      </c>
      <c r="G10898" s="5">
        <v>15</v>
      </c>
      <c r="H10898" s="5">
        <v>72.5</v>
      </c>
      <c r="I10898" s="5">
        <v>1087.5</v>
      </c>
      <c r="J10898" s="5">
        <v>454133.94000000076</v>
      </c>
      <c r="K10898" s="3" t="str" cm="1">
        <f t="array" ref="K10898">_xlfn.LET(_xlpm.d,UPPER(TRIM(CLEAN(SUBSTITUTE(F10898,CHAR(160),"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899" spans="2:11" hidden="1" x14ac:dyDescent="0.25">
      <c r="B10899" s="20">
        <v>45923</v>
      </c>
      <c r="C10899" s="2" t="s">
        <v>1</v>
      </c>
      <c r="D10899" s="2" t="s">
        <v>2074</v>
      </c>
      <c r="E10899" s="2" t="s">
        <v>232</v>
      </c>
      <c r="F10899" s="2" t="s">
        <v>4397</v>
      </c>
      <c r="G10899" s="5">
        <v>7</v>
      </c>
      <c r="H10899" s="5">
        <v>72.5</v>
      </c>
      <c r="I10899" s="5">
        <v>507.5</v>
      </c>
      <c r="J10899" s="5">
        <v>454641.44000000076</v>
      </c>
      <c r="K10899" s="3" t="str" cm="1">
        <f t="array" ref="K10899">_xlfn.LET(_xlpm.d,UPPER(TRIM(CLEAN(SUBSTITUTE(F10899,CHAR(160),"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00" spans="2:11" hidden="1" x14ac:dyDescent="0.25">
      <c r="B10900" s="20">
        <v>45923</v>
      </c>
      <c r="C10900" s="2" t="s">
        <v>1</v>
      </c>
      <c r="D10900" s="2" t="s">
        <v>2075</v>
      </c>
      <c r="E10900" s="2" t="s">
        <v>186</v>
      </c>
      <c r="F10900" s="2" t="s">
        <v>4397</v>
      </c>
      <c r="G10900" s="5">
        <v>4</v>
      </c>
      <c r="H10900" s="5">
        <v>72.5</v>
      </c>
      <c r="I10900" s="5">
        <v>290</v>
      </c>
      <c r="J10900" s="5">
        <v>454931.44000000076</v>
      </c>
      <c r="K10900" s="3" t="str" cm="1">
        <f t="array" ref="K10900">_xlfn.LET(_xlpm.d,UPPER(TRIM(CLEAN(SUBSTITUTE(F10900,CHAR(160),"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01" spans="2:11" hidden="1" x14ac:dyDescent="0.25">
      <c r="B10901" s="20">
        <v>45923</v>
      </c>
      <c r="C10901" s="2" t="s">
        <v>1</v>
      </c>
      <c r="D10901" s="2" t="s">
        <v>1506</v>
      </c>
      <c r="E10901" s="2" t="s">
        <v>158</v>
      </c>
      <c r="F10901" s="2" t="s">
        <v>4397</v>
      </c>
      <c r="G10901" s="5">
        <v>20</v>
      </c>
      <c r="H10901" s="5">
        <v>72.5</v>
      </c>
      <c r="I10901" s="5">
        <v>1450</v>
      </c>
      <c r="J10901" s="5">
        <v>456381.44000000076</v>
      </c>
      <c r="K10901" s="3" t="str" cm="1">
        <f t="array" ref="K10901">_xlfn.LET(_xlpm.d,UPPER(TRIM(CLEAN(SUBSTITUTE(F10901,CHAR(160),"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02" spans="2:11" hidden="1" x14ac:dyDescent="0.25">
      <c r="B10902" s="20">
        <v>45923</v>
      </c>
      <c r="C10902" s="2" t="s">
        <v>1</v>
      </c>
      <c r="D10902" s="2" t="s">
        <v>1116</v>
      </c>
      <c r="E10902" s="2" t="s">
        <v>162</v>
      </c>
      <c r="F10902" s="2" t="s">
        <v>4397</v>
      </c>
      <c r="G10902" s="5">
        <v>10</v>
      </c>
      <c r="H10902" s="5">
        <v>72.5</v>
      </c>
      <c r="I10902" s="5">
        <v>725</v>
      </c>
      <c r="J10902" s="5">
        <v>457106.44000000076</v>
      </c>
      <c r="K10902" s="3" t="str" cm="1">
        <f t="array" ref="K10902">_xlfn.LET(_xlpm.d,UPPER(TRIM(CLEAN(SUBSTITUTE(F10902,CHAR(160),"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03" spans="2:11" hidden="1" x14ac:dyDescent="0.25">
      <c r="B10903" s="20">
        <v>45923</v>
      </c>
      <c r="C10903" s="2" t="s">
        <v>1</v>
      </c>
      <c r="D10903" s="2" t="s">
        <v>2077</v>
      </c>
      <c r="E10903" s="2" t="s">
        <v>165</v>
      </c>
      <c r="F10903" s="2" t="s">
        <v>4397</v>
      </c>
      <c r="G10903" s="5">
        <v>6</v>
      </c>
      <c r="H10903" s="5">
        <v>72.5</v>
      </c>
      <c r="I10903" s="5">
        <v>435</v>
      </c>
      <c r="J10903" s="5">
        <v>457541.44000000076</v>
      </c>
      <c r="K10903" s="3" t="str" cm="1">
        <f t="array" ref="K10903">_xlfn.LET(_xlpm.d,UPPER(TRIM(CLEAN(SUBSTITUTE(F10903,CHAR(160),"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04" spans="2:11" hidden="1" x14ac:dyDescent="0.25">
      <c r="B10904" s="20">
        <v>45923</v>
      </c>
      <c r="C10904" s="2" t="s">
        <v>1</v>
      </c>
      <c r="D10904" s="2" t="s">
        <v>2078</v>
      </c>
      <c r="E10904" s="2" t="s">
        <v>78</v>
      </c>
      <c r="F10904" s="2" t="s">
        <v>4397</v>
      </c>
      <c r="G10904" s="5">
        <v>3</v>
      </c>
      <c r="H10904" s="5">
        <v>72.5</v>
      </c>
      <c r="I10904" s="5">
        <v>217.5</v>
      </c>
      <c r="J10904" s="5">
        <v>457758.94000000076</v>
      </c>
      <c r="K10904" s="3" t="str" cm="1">
        <f t="array" ref="K10904">_xlfn.LET(_xlpm.d,UPPER(TRIM(CLEAN(SUBSTITUTE(F10904,CHAR(160),"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05" spans="2:11" hidden="1" x14ac:dyDescent="0.25">
      <c r="B10905" s="20">
        <v>45923</v>
      </c>
      <c r="C10905" s="2" t="s">
        <v>1</v>
      </c>
      <c r="D10905" s="2" t="s">
        <v>2080</v>
      </c>
      <c r="E10905" s="2" t="s">
        <v>263</v>
      </c>
      <c r="F10905" s="2" t="s">
        <v>4397</v>
      </c>
      <c r="G10905" s="5">
        <v>18</v>
      </c>
      <c r="H10905" s="5">
        <v>72.5</v>
      </c>
      <c r="I10905" s="5">
        <v>1305</v>
      </c>
      <c r="J10905" s="5">
        <v>459063.94000000076</v>
      </c>
      <c r="K10905" s="3" t="str" cm="1">
        <f t="array" ref="K10905">_xlfn.LET(_xlpm.d,UPPER(TRIM(CLEAN(SUBSTITUTE(F10905,CHAR(160),"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06" spans="2:11" hidden="1" x14ac:dyDescent="0.25">
      <c r="B10906" s="20">
        <v>45923</v>
      </c>
      <c r="C10906" s="2" t="s">
        <v>1</v>
      </c>
      <c r="D10906" s="2" t="s">
        <v>2080</v>
      </c>
      <c r="E10906" s="2" t="s">
        <v>263</v>
      </c>
      <c r="F10906" s="2" t="s">
        <v>4397</v>
      </c>
      <c r="G10906" s="5">
        <v>144</v>
      </c>
      <c r="H10906" s="5">
        <v>22.4</v>
      </c>
      <c r="I10906" s="5">
        <v>3225.6</v>
      </c>
      <c r="J10906" s="5">
        <v>462289.54000000074</v>
      </c>
      <c r="K10906" s="3" t="str" cm="1">
        <f t="array" ref="K10906">_xlfn.LET(_xlpm.d,UPPER(TRIM(CLEAN(SUBSTITUTE(F10906,CHAR(160),"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07" spans="2:11" hidden="1" x14ac:dyDescent="0.25">
      <c r="B10907" s="20">
        <v>45924</v>
      </c>
      <c r="C10907" s="2" t="s">
        <v>1</v>
      </c>
      <c r="D10907" s="2" t="s">
        <v>2081</v>
      </c>
      <c r="E10907" s="2" t="s">
        <v>189</v>
      </c>
      <c r="F10907" s="2" t="s">
        <v>4397</v>
      </c>
      <c r="G10907" s="5">
        <v>3</v>
      </c>
      <c r="H10907" s="5">
        <v>72.5</v>
      </c>
      <c r="I10907" s="5">
        <v>217.5</v>
      </c>
      <c r="J10907" s="5">
        <v>462507.04000000074</v>
      </c>
      <c r="K10907" s="3" t="str" cm="1">
        <f t="array" ref="K10907">_xlfn.LET(_xlpm.d,UPPER(TRIM(CLEAN(SUBSTITUTE(F10907,CHAR(160),"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08" spans="2:11" hidden="1" x14ac:dyDescent="0.25">
      <c r="B10908" s="20">
        <v>45925</v>
      </c>
      <c r="C10908" s="2" t="s">
        <v>1</v>
      </c>
      <c r="D10908" s="2" t="s">
        <v>2083</v>
      </c>
      <c r="E10908" s="2" t="s">
        <v>143</v>
      </c>
      <c r="F10908" s="2" t="s">
        <v>4397</v>
      </c>
      <c r="G10908" s="5">
        <v>4</v>
      </c>
      <c r="H10908" s="5">
        <v>72.5</v>
      </c>
      <c r="I10908" s="5">
        <v>290</v>
      </c>
      <c r="J10908" s="5">
        <v>462797.04000000074</v>
      </c>
      <c r="K10908" s="3" t="str" cm="1">
        <f t="array" ref="K10908">_xlfn.LET(_xlpm.d,UPPER(TRIM(CLEAN(SUBSTITUTE(F10908,CHAR(160),"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09" spans="2:11" hidden="1" x14ac:dyDescent="0.25">
      <c r="B10909" s="20">
        <v>45925</v>
      </c>
      <c r="C10909" s="2" t="s">
        <v>1</v>
      </c>
      <c r="D10909" s="2" t="s">
        <v>4105</v>
      </c>
      <c r="E10909" s="2" t="s">
        <v>286</v>
      </c>
      <c r="F10909" s="2" t="s">
        <v>4397</v>
      </c>
      <c r="G10909" s="5">
        <v>10</v>
      </c>
      <c r="H10909" s="5">
        <v>72.5</v>
      </c>
      <c r="I10909" s="5">
        <v>725</v>
      </c>
      <c r="J10909" s="5">
        <v>463522.04000000074</v>
      </c>
      <c r="K10909" s="3" t="str" cm="1">
        <f t="array" ref="K10909">_xlfn.LET(_xlpm.d,UPPER(TRIM(CLEAN(SUBSTITUTE(F10909,CHAR(160),"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10" spans="2:11" hidden="1" x14ac:dyDescent="0.25">
      <c r="B10910" s="20">
        <v>45925</v>
      </c>
      <c r="C10910" s="2" t="s">
        <v>1</v>
      </c>
      <c r="D10910" s="2" t="s">
        <v>4276</v>
      </c>
      <c r="E10910" s="2" t="s">
        <v>1701</v>
      </c>
      <c r="F10910" s="2" t="s">
        <v>4397</v>
      </c>
      <c r="G10910" s="5">
        <v>6</v>
      </c>
      <c r="H10910" s="5">
        <v>68.989999999999995</v>
      </c>
      <c r="I10910" s="5">
        <v>413.94</v>
      </c>
      <c r="J10910" s="5">
        <v>463935.98000000074</v>
      </c>
      <c r="K10910" s="3" t="str" cm="1">
        <f t="array" ref="K10910">_xlfn.LET(_xlpm.d,UPPER(TRIM(CLEAN(SUBSTITUTE(F10910,CHAR(160),"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11" spans="2:11" hidden="1" x14ac:dyDescent="0.25">
      <c r="B10911" s="20">
        <v>45925</v>
      </c>
      <c r="C10911" s="2" t="s">
        <v>1</v>
      </c>
      <c r="D10911" s="2" t="s">
        <v>3141</v>
      </c>
      <c r="E10911" s="2" t="s">
        <v>1765</v>
      </c>
      <c r="F10911" s="2" t="s">
        <v>4397</v>
      </c>
      <c r="G10911" s="5">
        <v>45</v>
      </c>
      <c r="H10911" s="5">
        <v>68.989999999999995</v>
      </c>
      <c r="I10911" s="5">
        <v>3104.55</v>
      </c>
      <c r="J10911" s="5">
        <v>467040.53000000073</v>
      </c>
      <c r="K10911" s="3" t="str" cm="1">
        <f t="array" ref="K10911">_xlfn.LET(_xlpm.d,UPPER(TRIM(CLEAN(SUBSTITUTE(F10911,CHAR(160),"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12" spans="2:11" hidden="1" x14ac:dyDescent="0.25">
      <c r="B10912" s="20">
        <v>45925</v>
      </c>
      <c r="C10912" s="2" t="s">
        <v>1</v>
      </c>
      <c r="D10912" s="2" t="s">
        <v>1123</v>
      </c>
      <c r="E10912" s="2" t="s">
        <v>3</v>
      </c>
      <c r="F10912" s="2" t="s">
        <v>4397</v>
      </c>
      <c r="G10912" s="5">
        <v>6</v>
      </c>
      <c r="H10912" s="5">
        <v>68.900000000000006</v>
      </c>
      <c r="I10912" s="5">
        <v>413.4</v>
      </c>
      <c r="J10912" s="5">
        <v>467453.93000000075</v>
      </c>
      <c r="K10912" s="3" t="str" cm="1">
        <f t="array" ref="K10912">_xlfn.LET(_xlpm.d,UPPER(TRIM(CLEAN(SUBSTITUTE(F10912,CHAR(160),"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13" spans="2:11" hidden="1" x14ac:dyDescent="0.25">
      <c r="B10913" s="20">
        <v>45925</v>
      </c>
      <c r="C10913" s="2" t="s">
        <v>1</v>
      </c>
      <c r="D10913" s="2" t="s">
        <v>3144</v>
      </c>
      <c r="E10913" s="2" t="s">
        <v>1767</v>
      </c>
      <c r="F10913" s="2" t="s">
        <v>4397</v>
      </c>
      <c r="G10913" s="5">
        <v>10</v>
      </c>
      <c r="H10913" s="5">
        <v>72.5</v>
      </c>
      <c r="I10913" s="5">
        <v>725</v>
      </c>
      <c r="J10913" s="5">
        <v>468178.93000000075</v>
      </c>
      <c r="K10913" s="3" t="str" cm="1">
        <f t="array" ref="K10913">_xlfn.LET(_xlpm.d,UPPER(TRIM(CLEAN(SUBSTITUTE(F10913,CHAR(160),"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14" spans="2:11" hidden="1" x14ac:dyDescent="0.25">
      <c r="B10914" s="20">
        <v>45926</v>
      </c>
      <c r="C10914" s="2" t="s">
        <v>1</v>
      </c>
      <c r="D10914" s="2" t="s">
        <v>2084</v>
      </c>
      <c r="E10914" s="2" t="s">
        <v>195</v>
      </c>
      <c r="F10914" s="2" t="s">
        <v>4397</v>
      </c>
      <c r="G10914" s="5">
        <v>12</v>
      </c>
      <c r="H10914" s="5">
        <v>72.5</v>
      </c>
      <c r="I10914" s="5">
        <v>870</v>
      </c>
      <c r="J10914" s="5">
        <v>469048.93000000075</v>
      </c>
      <c r="K10914" s="3" t="str" cm="1">
        <f t="array" ref="K10914">_xlfn.LET(_xlpm.d,UPPER(TRIM(CLEAN(SUBSTITUTE(F10914,CHAR(160),"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15" spans="2:11" hidden="1" x14ac:dyDescent="0.25">
      <c r="B10915" s="20">
        <v>45926</v>
      </c>
      <c r="C10915" s="2" t="s">
        <v>1</v>
      </c>
      <c r="D10915" s="2" t="s">
        <v>3145</v>
      </c>
      <c r="E10915" s="2" t="s">
        <v>259</v>
      </c>
      <c r="F10915" s="2" t="s">
        <v>4397</v>
      </c>
      <c r="G10915" s="5">
        <v>5</v>
      </c>
      <c r="H10915" s="5">
        <v>72.5</v>
      </c>
      <c r="I10915" s="5">
        <v>362.5</v>
      </c>
      <c r="J10915" s="5">
        <v>469411.43000000075</v>
      </c>
      <c r="K10915" s="3" t="str" cm="1">
        <f t="array" ref="K10915">_xlfn.LET(_xlpm.d,UPPER(TRIM(CLEAN(SUBSTITUTE(F10915,CHAR(160),"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16" spans="2:11" hidden="1" x14ac:dyDescent="0.25">
      <c r="B10916" s="20">
        <v>45926</v>
      </c>
      <c r="C10916" s="2" t="s">
        <v>1</v>
      </c>
      <c r="D10916" s="2" t="s">
        <v>2086</v>
      </c>
      <c r="E10916" s="2" t="s">
        <v>254</v>
      </c>
      <c r="F10916" s="2" t="s">
        <v>4397</v>
      </c>
      <c r="G10916" s="5">
        <v>6</v>
      </c>
      <c r="H10916" s="5">
        <v>72.5</v>
      </c>
      <c r="I10916" s="5">
        <v>435</v>
      </c>
      <c r="J10916" s="5">
        <v>469846.43000000075</v>
      </c>
      <c r="K10916" s="3" t="str" cm="1">
        <f t="array" ref="K10916">_xlfn.LET(_xlpm.d,UPPER(TRIM(CLEAN(SUBSTITUTE(F10916,CHAR(160),"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17" spans="2:11" hidden="1" x14ac:dyDescent="0.25">
      <c r="B10917" s="20">
        <v>45926</v>
      </c>
      <c r="C10917" s="2" t="s">
        <v>1</v>
      </c>
      <c r="D10917" s="2" t="s">
        <v>3995</v>
      </c>
      <c r="E10917" s="2" t="s">
        <v>241</v>
      </c>
      <c r="F10917" s="2" t="s">
        <v>4397</v>
      </c>
      <c r="G10917" s="5">
        <v>5</v>
      </c>
      <c r="H10917" s="5">
        <v>72.5</v>
      </c>
      <c r="I10917" s="5">
        <v>362.5</v>
      </c>
      <c r="J10917" s="5">
        <v>470208.93000000075</v>
      </c>
      <c r="K10917" s="3" t="str" cm="1">
        <f t="array" ref="K10917">_xlfn.LET(_xlpm.d,UPPER(TRIM(CLEAN(SUBSTITUTE(F10917,CHAR(160),"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18" spans="2:11" hidden="1" x14ac:dyDescent="0.25">
      <c r="B10918" s="20">
        <v>45926</v>
      </c>
      <c r="C10918" s="2" t="s">
        <v>1</v>
      </c>
      <c r="D10918" s="2" t="s">
        <v>2087</v>
      </c>
      <c r="E10918" s="2" t="s">
        <v>243</v>
      </c>
      <c r="F10918" s="2" t="s">
        <v>4397</v>
      </c>
      <c r="G10918" s="5">
        <v>5</v>
      </c>
      <c r="H10918" s="5">
        <v>72.5</v>
      </c>
      <c r="I10918" s="5">
        <v>362.5</v>
      </c>
      <c r="J10918" s="5">
        <v>470571.43000000075</v>
      </c>
      <c r="K10918" s="3" t="str" cm="1">
        <f t="array" ref="K10918">_xlfn.LET(_xlpm.d,UPPER(TRIM(CLEAN(SUBSTITUTE(F10918,CHAR(160),"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19" spans="2:11" hidden="1" x14ac:dyDescent="0.25">
      <c r="B10919" s="20">
        <v>45926</v>
      </c>
      <c r="C10919" s="2" t="s">
        <v>1</v>
      </c>
      <c r="D10919" s="2" t="s">
        <v>1125</v>
      </c>
      <c r="E10919" s="2" t="s">
        <v>151</v>
      </c>
      <c r="F10919" s="2" t="s">
        <v>4397</v>
      </c>
      <c r="G10919" s="5">
        <v>8</v>
      </c>
      <c r="H10919" s="5">
        <v>72.5</v>
      </c>
      <c r="I10919" s="5">
        <v>580</v>
      </c>
      <c r="J10919" s="5">
        <v>471151.43000000075</v>
      </c>
      <c r="K10919" s="3" t="str" cm="1">
        <f t="array" ref="K10919">_xlfn.LET(_xlpm.d,UPPER(TRIM(CLEAN(SUBSTITUTE(F10919,CHAR(160),"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20" spans="2:11" hidden="1" x14ac:dyDescent="0.25">
      <c r="B10920" s="20">
        <v>45926</v>
      </c>
      <c r="C10920" s="2" t="s">
        <v>1</v>
      </c>
      <c r="D10920" s="2" t="s">
        <v>2090</v>
      </c>
      <c r="E10920" s="2" t="s">
        <v>1634</v>
      </c>
      <c r="F10920" s="2" t="s">
        <v>4397</v>
      </c>
      <c r="G10920" s="5">
        <v>10</v>
      </c>
      <c r="H10920" s="5">
        <v>68.989999999999995</v>
      </c>
      <c r="I10920" s="5">
        <v>689.9</v>
      </c>
      <c r="J10920" s="5">
        <v>471841.33000000077</v>
      </c>
      <c r="K10920" s="3" t="str" cm="1">
        <f t="array" ref="K10920">_xlfn.LET(_xlpm.d,UPPER(TRIM(CLEAN(SUBSTITUTE(F10920,CHAR(160),"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21" spans="2:11" hidden="1" x14ac:dyDescent="0.25">
      <c r="B10921" s="20">
        <v>45926</v>
      </c>
      <c r="C10921" s="2" t="s">
        <v>1</v>
      </c>
      <c r="D10921" s="2" t="s">
        <v>1128</v>
      </c>
      <c r="E10921" s="2" t="s">
        <v>874</v>
      </c>
      <c r="F10921" s="2" t="s">
        <v>4397</v>
      </c>
      <c r="G10921" s="5">
        <v>20</v>
      </c>
      <c r="H10921" s="5">
        <v>51.6</v>
      </c>
      <c r="I10921" s="5">
        <v>1032</v>
      </c>
      <c r="J10921" s="5">
        <v>472873.33000000077</v>
      </c>
      <c r="K10921" s="3" t="str" cm="1">
        <f t="array" ref="K10921">_xlfn.LET(_xlpm.d,UPPER(TRIM(CLEAN(SUBSTITUTE(F10921,CHAR(160),"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22" spans="2:11" hidden="1" x14ac:dyDescent="0.25">
      <c r="B10922" s="20">
        <v>45926</v>
      </c>
      <c r="C10922" s="2" t="s">
        <v>1</v>
      </c>
      <c r="D10922" s="2" t="s">
        <v>4499</v>
      </c>
      <c r="E10922" s="2" t="s">
        <v>1726</v>
      </c>
      <c r="F10922" s="2" t="s">
        <v>4397</v>
      </c>
      <c r="G10922" s="5">
        <v>15</v>
      </c>
      <c r="H10922" s="5">
        <v>68.989999999999995</v>
      </c>
      <c r="I10922" s="5">
        <v>1034.8499999999999</v>
      </c>
      <c r="J10922" s="5">
        <v>473908.18000000075</v>
      </c>
      <c r="K10922" s="3" t="str" cm="1">
        <f t="array" ref="K10922">_xlfn.LET(_xlpm.d,UPPER(TRIM(CLEAN(SUBSTITUTE(F10922,CHAR(160),"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23" spans="2:11" hidden="1" x14ac:dyDescent="0.25">
      <c r="B10923" s="20">
        <v>45926</v>
      </c>
      <c r="C10923" s="2" t="s">
        <v>1</v>
      </c>
      <c r="D10923" s="2" t="s">
        <v>2092</v>
      </c>
      <c r="E10923" s="2" t="s">
        <v>197</v>
      </c>
      <c r="F10923" s="2" t="s">
        <v>4397</v>
      </c>
      <c r="G10923" s="5">
        <v>18</v>
      </c>
      <c r="H10923" s="5">
        <v>72.5</v>
      </c>
      <c r="I10923" s="5">
        <v>1305</v>
      </c>
      <c r="J10923" s="5">
        <v>475213.18000000075</v>
      </c>
      <c r="K10923" s="3" t="str" cm="1">
        <f t="array" ref="K10923">_xlfn.LET(_xlpm.d,UPPER(TRIM(CLEAN(SUBSTITUTE(F10923,CHAR(160),"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24" spans="2:11" hidden="1" x14ac:dyDescent="0.25">
      <c r="B10924" s="20">
        <v>45926</v>
      </c>
      <c r="C10924" s="2" t="s">
        <v>1</v>
      </c>
      <c r="D10924" s="2" t="s">
        <v>3148</v>
      </c>
      <c r="E10924" s="2" t="s">
        <v>319</v>
      </c>
      <c r="F10924" s="2" t="s">
        <v>4397</v>
      </c>
      <c r="G10924" s="5">
        <v>5</v>
      </c>
      <c r="H10924" s="5">
        <v>72.5</v>
      </c>
      <c r="I10924" s="5">
        <v>362.5</v>
      </c>
      <c r="J10924" s="5">
        <v>475575.68000000075</v>
      </c>
      <c r="K10924" s="3" t="str" cm="1">
        <f t="array" ref="K10924">_xlfn.LET(_xlpm.d,UPPER(TRIM(CLEAN(SUBSTITUTE(F10924,CHAR(160),"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25" spans="2:11" hidden="1" x14ac:dyDescent="0.25">
      <c r="B10925" s="20">
        <v>45929</v>
      </c>
      <c r="C10925" s="2" t="s">
        <v>1</v>
      </c>
      <c r="D10925" s="2" t="s">
        <v>3152</v>
      </c>
      <c r="E10925" s="2" t="s">
        <v>180</v>
      </c>
      <c r="F10925" s="2" t="s">
        <v>4397</v>
      </c>
      <c r="G10925" s="5">
        <v>5</v>
      </c>
      <c r="H10925" s="5">
        <v>72.5</v>
      </c>
      <c r="I10925" s="5">
        <v>362.5</v>
      </c>
      <c r="J10925" s="5">
        <v>475938.18000000075</v>
      </c>
      <c r="K10925" s="3" t="str" cm="1">
        <f t="array" ref="K10925">_xlfn.LET(_xlpm.d,UPPER(TRIM(CLEAN(SUBSTITUTE(F10925,CHAR(160),"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26" spans="2:11" hidden="1" x14ac:dyDescent="0.25">
      <c r="B10926" s="20">
        <v>45930</v>
      </c>
      <c r="C10926" s="2" t="s">
        <v>1</v>
      </c>
      <c r="D10926" s="2" t="s">
        <v>3153</v>
      </c>
      <c r="E10926" s="2" t="s">
        <v>730</v>
      </c>
      <c r="F10926" s="2" t="s">
        <v>4397</v>
      </c>
      <c r="G10926" s="5">
        <v>15</v>
      </c>
      <c r="H10926" s="5">
        <v>68.989999999999995</v>
      </c>
      <c r="I10926" s="5">
        <v>1034.8499999999999</v>
      </c>
      <c r="J10926" s="5">
        <v>476973.03000000073</v>
      </c>
      <c r="K10926" s="3" t="str" cm="1">
        <f t="array" ref="K10926">_xlfn.LET(_xlpm.d,UPPER(TRIM(CLEAN(SUBSTITUTE(F10926,CHAR(160),"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27" spans="2:11" hidden="1" x14ac:dyDescent="0.25">
      <c r="B10927" s="20">
        <v>45930</v>
      </c>
      <c r="C10927" s="2" t="s">
        <v>1</v>
      </c>
      <c r="D10927" s="2" t="s">
        <v>2093</v>
      </c>
      <c r="E10927" s="2" t="s">
        <v>78</v>
      </c>
      <c r="F10927" s="2" t="s">
        <v>4397</v>
      </c>
      <c r="G10927" s="5">
        <v>3</v>
      </c>
      <c r="H10927" s="5">
        <v>72.5</v>
      </c>
      <c r="I10927" s="5">
        <v>217.5</v>
      </c>
      <c r="J10927" s="5">
        <v>477190.53000000073</v>
      </c>
      <c r="K10927" s="3" t="str" cm="1">
        <f t="array" ref="K10927">_xlfn.LET(_xlpm.d,UPPER(TRIM(CLEAN(SUBSTITUTE(F10927,CHAR(160),"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28" spans="2:11" hidden="1" x14ac:dyDescent="0.25">
      <c r="B10928" s="20">
        <v>45930</v>
      </c>
      <c r="C10928" s="2" t="s">
        <v>1</v>
      </c>
      <c r="D10928" s="2" t="s">
        <v>3156</v>
      </c>
      <c r="E10928" s="2" t="s">
        <v>186</v>
      </c>
      <c r="F10928" s="2" t="s">
        <v>4397</v>
      </c>
      <c r="G10928" s="5">
        <v>4</v>
      </c>
      <c r="H10928" s="5">
        <v>72.5</v>
      </c>
      <c r="I10928" s="5">
        <v>290</v>
      </c>
      <c r="J10928" s="5">
        <v>477480.53000000073</v>
      </c>
      <c r="K10928" s="3" t="str" cm="1">
        <f t="array" ref="K10928">_xlfn.LET(_xlpm.d,UPPER(TRIM(CLEAN(SUBSTITUTE(F10928,CHAR(160),"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29" spans="2:11" hidden="1" x14ac:dyDescent="0.25">
      <c r="B10929" s="20">
        <v>45930</v>
      </c>
      <c r="C10929" s="2" t="s">
        <v>1</v>
      </c>
      <c r="D10929" s="2" t="s">
        <v>700</v>
      </c>
      <c r="E10929" s="2" t="s">
        <v>261</v>
      </c>
      <c r="F10929" s="2" t="s">
        <v>4397</v>
      </c>
      <c r="G10929" s="5">
        <v>3</v>
      </c>
      <c r="H10929" s="5">
        <v>72.5</v>
      </c>
      <c r="I10929" s="5">
        <v>217.5</v>
      </c>
      <c r="J10929" s="5">
        <v>477698.03000000073</v>
      </c>
      <c r="K10929" s="3" t="str" cm="1">
        <f t="array" ref="K10929">_xlfn.LET(_xlpm.d,UPPER(TRIM(CLEAN(SUBSTITUTE(F10929,CHAR(160),"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30" spans="2:11" hidden="1" x14ac:dyDescent="0.25">
      <c r="B10930" s="20">
        <v>45930</v>
      </c>
      <c r="C10930" s="2" t="s">
        <v>1</v>
      </c>
      <c r="D10930" s="2" t="s">
        <v>2095</v>
      </c>
      <c r="E10930" s="2" t="s">
        <v>234</v>
      </c>
      <c r="F10930" s="2" t="s">
        <v>4397</v>
      </c>
      <c r="G10930" s="5">
        <v>10</v>
      </c>
      <c r="H10930" s="5">
        <v>72.5</v>
      </c>
      <c r="I10930" s="5">
        <v>725</v>
      </c>
      <c r="J10930" s="5">
        <v>478423.03000000073</v>
      </c>
      <c r="K10930" s="3" t="str" cm="1">
        <f t="array" ref="K10930">_xlfn.LET(_xlpm.d,UPPER(TRIM(CLEAN(SUBSTITUTE(F10930,CHAR(160),"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31" spans="2:11" hidden="1" x14ac:dyDescent="0.25">
      <c r="B10931" s="20">
        <v>45930</v>
      </c>
      <c r="C10931" s="2" t="s">
        <v>1</v>
      </c>
      <c r="D10931" s="2" t="s">
        <v>2096</v>
      </c>
      <c r="E10931" s="2" t="s">
        <v>165</v>
      </c>
      <c r="F10931" s="2" t="s">
        <v>4397</v>
      </c>
      <c r="G10931" s="5">
        <v>5</v>
      </c>
      <c r="H10931" s="5">
        <v>72.5</v>
      </c>
      <c r="I10931" s="5">
        <v>362.5</v>
      </c>
      <c r="J10931" s="5">
        <v>478785.53000000073</v>
      </c>
      <c r="K10931" s="3" t="str" cm="1">
        <f t="array" ref="K10931">_xlfn.LET(_xlpm.d,UPPER(TRIM(CLEAN(SUBSTITUTE(F10931,CHAR(160),"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32" spans="2:11" hidden="1" x14ac:dyDescent="0.25">
      <c r="B10932" s="20">
        <v>45930</v>
      </c>
      <c r="C10932" s="2" t="s">
        <v>1</v>
      </c>
      <c r="D10932" s="2" t="s">
        <v>2097</v>
      </c>
      <c r="E10932" s="2" t="s">
        <v>311</v>
      </c>
      <c r="F10932" s="2" t="s">
        <v>4397</v>
      </c>
      <c r="G10932" s="5">
        <v>29</v>
      </c>
      <c r="H10932" s="5">
        <v>72.5</v>
      </c>
      <c r="I10932" s="5">
        <v>2102.5</v>
      </c>
      <c r="J10932" s="5">
        <v>480888.03000000073</v>
      </c>
      <c r="K10932" s="3" t="str" cm="1">
        <f t="array" ref="K10932">_xlfn.LET(_xlpm.d,UPPER(TRIM(CLEAN(SUBSTITUTE(F10932,CHAR(160),"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33" spans="2:11" hidden="1" x14ac:dyDescent="0.25">
      <c r="B10933" s="20">
        <v>45930</v>
      </c>
      <c r="C10933" s="2" t="s">
        <v>1</v>
      </c>
      <c r="D10933" s="2" t="s">
        <v>3158</v>
      </c>
      <c r="E10933" s="2" t="s">
        <v>224</v>
      </c>
      <c r="F10933" s="2" t="s">
        <v>4397</v>
      </c>
      <c r="G10933" s="5">
        <v>18</v>
      </c>
      <c r="H10933" s="5">
        <v>72.5</v>
      </c>
      <c r="I10933" s="5">
        <v>1305</v>
      </c>
      <c r="J10933" s="5">
        <v>482193.03000000073</v>
      </c>
      <c r="K10933" s="3" t="str" cm="1">
        <f t="array" ref="K10933">_xlfn.LET(_xlpm.d,UPPER(TRIM(CLEAN(SUBSTITUTE(F10933,CHAR(160),"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34" spans="2:11" hidden="1" x14ac:dyDescent="0.25">
      <c r="B10934" s="20">
        <v>45930</v>
      </c>
      <c r="C10934" s="2" t="s">
        <v>1</v>
      </c>
      <c r="D10934" s="2" t="s">
        <v>3159</v>
      </c>
      <c r="E10934" s="2" t="s">
        <v>64</v>
      </c>
      <c r="F10934" s="2" t="s">
        <v>4397</v>
      </c>
      <c r="G10934" s="5">
        <v>6</v>
      </c>
      <c r="H10934" s="5">
        <v>68.900000000000006</v>
      </c>
      <c r="I10934" s="5">
        <v>413.4</v>
      </c>
      <c r="J10934" s="5">
        <v>482606.43000000075</v>
      </c>
      <c r="K10934" s="3" t="str" cm="1">
        <f t="array" ref="K10934">_xlfn.LET(_xlpm.d,UPPER(TRIM(CLEAN(SUBSTITUTE(F10934,CHAR(160),"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35" spans="2:11" hidden="1" x14ac:dyDescent="0.25">
      <c r="B10935" s="20">
        <v>45930</v>
      </c>
      <c r="C10935" s="2" t="s">
        <v>1</v>
      </c>
      <c r="D10935" s="2" t="s">
        <v>3160</v>
      </c>
      <c r="E10935" s="2" t="s">
        <v>835</v>
      </c>
      <c r="F10935" s="2" t="s">
        <v>4484</v>
      </c>
      <c r="G10935" s="5">
        <v>3</v>
      </c>
      <c r="H10935" s="5">
        <v>68.900000000000006</v>
      </c>
      <c r="I10935" s="5">
        <v>206.7</v>
      </c>
      <c r="J10935" s="5">
        <v>482813.13000000076</v>
      </c>
      <c r="K10935" s="3" t="str" cm="1">
        <f t="array" ref="K10935">_xlfn.LET(_xlpm.d,UPPER(TRIM(CLEAN(SUBSTITUTE(F10935,CHAR(160),"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36" spans="2:11" hidden="1" x14ac:dyDescent="0.25">
      <c r="B10936" s="20">
        <v>45930</v>
      </c>
      <c r="C10936" s="2" t="s">
        <v>1</v>
      </c>
      <c r="D10936" s="2" t="s">
        <v>3160</v>
      </c>
      <c r="E10936" s="2" t="s">
        <v>835</v>
      </c>
      <c r="F10936" s="2" t="s">
        <v>4483</v>
      </c>
      <c r="G10936" s="5">
        <v>4</v>
      </c>
      <c r="H10936" s="5">
        <v>68.900000000000006</v>
      </c>
      <c r="I10936" s="5">
        <v>275.60000000000002</v>
      </c>
      <c r="J10936" s="5">
        <v>483088.73000000074</v>
      </c>
      <c r="K10936" s="3" t="str" cm="1">
        <f t="array" ref="K10936">_xlfn.LET(_xlpm.d,UPPER(TRIM(CLEAN(SUBSTITUTE(F10936,CHAR(160),"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0937" spans="2:11" hidden="1" x14ac:dyDescent="0.25">
      <c r="B10937" s="20">
        <v>45930</v>
      </c>
      <c r="C10937" s="2" t="s">
        <v>1</v>
      </c>
      <c r="D10937" s="2" t="s">
        <v>3160</v>
      </c>
      <c r="E10937" s="2" t="s">
        <v>835</v>
      </c>
      <c r="F10937" s="2" t="s">
        <v>4495</v>
      </c>
      <c r="G10937" s="5">
        <v>12</v>
      </c>
      <c r="H10937" s="5">
        <v>68.900000000000006</v>
      </c>
      <c r="I10937" s="5">
        <v>826.8</v>
      </c>
      <c r="J10937" s="5">
        <v>483915.53000000073</v>
      </c>
      <c r="K10937" s="3" t="str" cm="1">
        <f t="array" ref="K10937">_xlfn.LET(_xlpm.d,UPPER(TRIM(CLEAN(SUBSTITUTE(F10937,CHAR(160),"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38" spans="2:11" hidden="1" x14ac:dyDescent="0.25">
      <c r="B10938" s="20">
        <v>45930</v>
      </c>
      <c r="C10938" s="2" t="s">
        <v>1</v>
      </c>
      <c r="D10938" s="2" t="s">
        <v>3160</v>
      </c>
      <c r="E10938" s="2" t="s">
        <v>835</v>
      </c>
      <c r="F10938" s="2" t="s">
        <v>4500</v>
      </c>
      <c r="G10938" s="5">
        <v>2</v>
      </c>
      <c r="H10938" s="5">
        <v>68.900000000000006</v>
      </c>
      <c r="I10938" s="5">
        <v>137.80000000000001</v>
      </c>
      <c r="J10938" s="5">
        <v>484053.33000000071</v>
      </c>
      <c r="K10938" s="3" t="str" cm="1">
        <f t="array" ref="K10938">_xlfn.LET(_xlpm.d,UPPER(TRIM(CLEAN(SUBSTITUTE(F10938,CHAR(160),"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39" spans="2:11" hidden="1" x14ac:dyDescent="0.25">
      <c r="B10939" s="20">
        <v>45930</v>
      </c>
      <c r="C10939" s="2" t="s">
        <v>1</v>
      </c>
      <c r="D10939" s="2" t="s">
        <v>2467</v>
      </c>
      <c r="E10939" s="2" t="s">
        <v>170</v>
      </c>
      <c r="F10939" s="2" t="s">
        <v>4397</v>
      </c>
      <c r="G10939" s="5">
        <v>1</v>
      </c>
      <c r="H10939" s="5">
        <v>68.900000000000006</v>
      </c>
      <c r="I10939" s="5">
        <v>68.900000000000006</v>
      </c>
      <c r="J10939" s="5">
        <v>484122.23000000074</v>
      </c>
      <c r="K10939" s="3" t="str" cm="1">
        <f t="array" ref="K10939">_xlfn.LET(_xlpm.d,UPPER(TRIM(CLEAN(SUBSTITUTE(F10939,CHAR(160),"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40" spans="2:11" hidden="1" x14ac:dyDescent="0.25">
      <c r="B10940" s="20">
        <v>45932</v>
      </c>
      <c r="C10940" s="2" t="s">
        <v>1</v>
      </c>
      <c r="D10940" s="2" t="s">
        <v>2102</v>
      </c>
      <c r="E10940" s="2" t="s">
        <v>268</v>
      </c>
      <c r="F10940" s="2" t="s">
        <v>4397</v>
      </c>
      <c r="G10940" s="5">
        <v>10</v>
      </c>
      <c r="H10940" s="5">
        <v>72.5</v>
      </c>
      <c r="I10940" s="5">
        <v>725</v>
      </c>
      <c r="J10940" s="5">
        <v>484847.23000000074</v>
      </c>
      <c r="K10940" s="3" t="str" cm="1">
        <f t="array" ref="K10940">_xlfn.LET(_xlpm.d,UPPER(TRIM(CLEAN(SUBSTITUTE(F10940,CHAR(160),"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41" spans="2:11" hidden="1" x14ac:dyDescent="0.25">
      <c r="B10941" s="20">
        <v>45932</v>
      </c>
      <c r="C10941" s="2" t="s">
        <v>1</v>
      </c>
      <c r="D10941" s="2" t="s">
        <v>2103</v>
      </c>
      <c r="E10941" s="2" t="s">
        <v>254</v>
      </c>
      <c r="F10941" s="2" t="s">
        <v>4397</v>
      </c>
      <c r="G10941" s="5">
        <v>13</v>
      </c>
      <c r="H10941" s="5">
        <v>72.5</v>
      </c>
      <c r="I10941" s="5">
        <v>942.5</v>
      </c>
      <c r="J10941" s="5">
        <v>485789.73000000074</v>
      </c>
      <c r="K10941" s="3" t="str" cm="1">
        <f t="array" ref="K10941">_xlfn.LET(_xlpm.d,UPPER(TRIM(CLEAN(SUBSTITUTE(F10941,CHAR(160),"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42" spans="2:11" hidden="1" x14ac:dyDescent="0.25">
      <c r="B10942" s="20">
        <v>45932</v>
      </c>
      <c r="C10942" s="2" t="s">
        <v>1</v>
      </c>
      <c r="D10942" s="2" t="s">
        <v>1133</v>
      </c>
      <c r="E10942" s="2" t="s">
        <v>180</v>
      </c>
      <c r="F10942" s="2" t="s">
        <v>4397</v>
      </c>
      <c r="G10942" s="5">
        <v>10</v>
      </c>
      <c r="H10942" s="5">
        <v>72.5</v>
      </c>
      <c r="I10942" s="5">
        <v>725</v>
      </c>
      <c r="J10942" s="5">
        <v>486514.73000000074</v>
      </c>
      <c r="K10942" s="3" t="str" cm="1">
        <f t="array" ref="K10942">_xlfn.LET(_xlpm.d,UPPER(TRIM(CLEAN(SUBSTITUTE(F10942,CHAR(160),"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43" spans="2:11" hidden="1" x14ac:dyDescent="0.25">
      <c r="B10943" s="20">
        <v>45932</v>
      </c>
      <c r="C10943" s="2" t="s">
        <v>1</v>
      </c>
      <c r="D10943" s="2" t="s">
        <v>1442</v>
      </c>
      <c r="E10943" s="2" t="s">
        <v>279</v>
      </c>
      <c r="F10943" s="2" t="s">
        <v>4397</v>
      </c>
      <c r="G10943" s="5">
        <v>6</v>
      </c>
      <c r="H10943" s="5">
        <v>72.5</v>
      </c>
      <c r="I10943" s="5">
        <v>435</v>
      </c>
      <c r="J10943" s="5">
        <v>486949.73000000074</v>
      </c>
      <c r="K10943" s="3" t="str" cm="1">
        <f t="array" ref="K10943">_xlfn.LET(_xlpm.d,UPPER(TRIM(CLEAN(SUBSTITUTE(F10943,CHAR(160),"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44" spans="2:11" hidden="1" x14ac:dyDescent="0.25">
      <c r="B10944" s="20">
        <v>45932</v>
      </c>
      <c r="C10944" s="2" t="s">
        <v>1</v>
      </c>
      <c r="D10944" s="2" t="s">
        <v>3168</v>
      </c>
      <c r="E10944" s="2" t="s">
        <v>120</v>
      </c>
      <c r="F10944" s="2" t="s">
        <v>4501</v>
      </c>
      <c r="G10944" s="5">
        <v>6</v>
      </c>
      <c r="H10944" s="5">
        <v>67.989999999999995</v>
      </c>
      <c r="I10944" s="5">
        <v>407.94</v>
      </c>
      <c r="J10944" s="5">
        <v>487357.67000000074</v>
      </c>
      <c r="K10944" s="3" t="str" cm="1">
        <f t="array" ref="K10944">_xlfn.LET(_xlpm.d,UPPER(TRIM(CLEAN(SUBSTITUTE(F10944,CHAR(160),"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0945" spans="2:11" hidden="1" x14ac:dyDescent="0.25">
      <c r="B10945" s="20">
        <v>45932</v>
      </c>
      <c r="C10945" s="2" t="s">
        <v>1</v>
      </c>
      <c r="D10945" s="2" t="s">
        <v>2105</v>
      </c>
      <c r="E10945" s="2" t="s">
        <v>305</v>
      </c>
      <c r="F10945" s="2" t="s">
        <v>4397</v>
      </c>
      <c r="G10945" s="5">
        <v>6</v>
      </c>
      <c r="H10945" s="5">
        <v>72.5</v>
      </c>
      <c r="I10945" s="5">
        <v>435</v>
      </c>
      <c r="J10945" s="5">
        <v>487792.67000000074</v>
      </c>
      <c r="K10945" s="3" t="str" cm="1">
        <f t="array" ref="K10945">_xlfn.LET(_xlpm.d,UPPER(TRIM(CLEAN(SUBSTITUTE(F10945,CHAR(160),"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46" spans="2:11" hidden="1" x14ac:dyDescent="0.25">
      <c r="B10946" s="20">
        <v>45933</v>
      </c>
      <c r="C10946" s="2" t="s">
        <v>1</v>
      </c>
      <c r="D10946" s="2" t="s">
        <v>3842</v>
      </c>
      <c r="E10946" s="2" t="s">
        <v>243</v>
      </c>
      <c r="F10946" s="2" t="s">
        <v>4397</v>
      </c>
      <c r="G10946" s="5">
        <v>5</v>
      </c>
      <c r="H10946" s="5">
        <v>72.5</v>
      </c>
      <c r="I10946" s="5">
        <v>362.5</v>
      </c>
      <c r="J10946" s="5">
        <v>488155.17000000074</v>
      </c>
      <c r="K10946" s="3" t="str" cm="1">
        <f t="array" ref="K10946">_xlfn.LET(_xlpm.d,UPPER(TRIM(CLEAN(SUBSTITUTE(F10946,CHAR(160),"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47" spans="2:11" hidden="1" x14ac:dyDescent="0.25">
      <c r="B10947" s="20">
        <v>45933</v>
      </c>
      <c r="C10947" s="2" t="s">
        <v>1</v>
      </c>
      <c r="D10947" s="2" t="s">
        <v>2106</v>
      </c>
      <c r="E10947" s="2" t="s">
        <v>232</v>
      </c>
      <c r="F10947" s="2" t="s">
        <v>4397</v>
      </c>
      <c r="G10947" s="5">
        <v>8</v>
      </c>
      <c r="H10947" s="5">
        <v>72.5</v>
      </c>
      <c r="I10947" s="5">
        <v>580</v>
      </c>
      <c r="J10947" s="5">
        <v>488735.17000000074</v>
      </c>
      <c r="K10947" s="3" t="str" cm="1">
        <f t="array" ref="K10947">_xlfn.LET(_xlpm.d,UPPER(TRIM(CLEAN(SUBSTITUTE(F10947,CHAR(160),"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48" spans="2:11" hidden="1" x14ac:dyDescent="0.25">
      <c r="B10948" s="20">
        <v>45933</v>
      </c>
      <c r="C10948" s="2" t="s">
        <v>1</v>
      </c>
      <c r="D10948" s="2" t="s">
        <v>1444</v>
      </c>
      <c r="E10948" s="2" t="s">
        <v>236</v>
      </c>
      <c r="F10948" s="2" t="s">
        <v>4397</v>
      </c>
      <c r="G10948" s="5">
        <v>12</v>
      </c>
      <c r="H10948" s="5">
        <v>72.5</v>
      </c>
      <c r="I10948" s="5">
        <v>870</v>
      </c>
      <c r="J10948" s="5">
        <v>489605.17000000074</v>
      </c>
      <c r="K10948" s="3" t="str" cm="1">
        <f t="array" ref="K10948">_xlfn.LET(_xlpm.d,UPPER(TRIM(CLEAN(SUBSTITUTE(F10948,CHAR(160),"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49" spans="2:11" hidden="1" x14ac:dyDescent="0.25">
      <c r="B10949" s="20">
        <v>45933</v>
      </c>
      <c r="C10949" s="2" t="s">
        <v>1</v>
      </c>
      <c r="D10949" s="2" t="s">
        <v>2107</v>
      </c>
      <c r="E10949" s="2" t="s">
        <v>186</v>
      </c>
      <c r="F10949" s="2" t="s">
        <v>4397</v>
      </c>
      <c r="G10949" s="5">
        <v>3</v>
      </c>
      <c r="H10949" s="5">
        <v>72.5</v>
      </c>
      <c r="I10949" s="5">
        <v>217.5</v>
      </c>
      <c r="J10949" s="5">
        <v>489822.67000000074</v>
      </c>
      <c r="K10949" s="3" t="str" cm="1">
        <f t="array" ref="K10949">_xlfn.LET(_xlpm.d,UPPER(TRIM(CLEAN(SUBSTITUTE(F10949,CHAR(160),"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50" spans="2:11" hidden="1" x14ac:dyDescent="0.25">
      <c r="B10950" s="20">
        <v>45933</v>
      </c>
      <c r="C10950" s="2" t="s">
        <v>1</v>
      </c>
      <c r="D10950" s="2" t="s">
        <v>2108</v>
      </c>
      <c r="E10950" s="2" t="s">
        <v>195</v>
      </c>
      <c r="F10950" s="2" t="s">
        <v>4397</v>
      </c>
      <c r="G10950" s="5">
        <v>8</v>
      </c>
      <c r="H10950" s="5">
        <v>72.5</v>
      </c>
      <c r="I10950" s="5">
        <v>580</v>
      </c>
      <c r="J10950" s="5">
        <v>490402.67000000074</v>
      </c>
      <c r="K10950" s="3" t="str" cm="1">
        <f t="array" ref="K10950">_xlfn.LET(_xlpm.d,UPPER(TRIM(CLEAN(SUBSTITUTE(F10950,CHAR(160),"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51" spans="2:11" hidden="1" x14ac:dyDescent="0.25">
      <c r="B10951" s="20">
        <v>45933</v>
      </c>
      <c r="C10951" s="2" t="s">
        <v>1</v>
      </c>
      <c r="D10951" s="2" t="s">
        <v>2109</v>
      </c>
      <c r="E10951" s="2" t="s">
        <v>43</v>
      </c>
      <c r="F10951" s="2" t="s">
        <v>4397</v>
      </c>
      <c r="G10951" s="5">
        <v>4</v>
      </c>
      <c r="H10951" s="5">
        <v>68.8</v>
      </c>
      <c r="I10951" s="5">
        <v>275.2</v>
      </c>
      <c r="J10951" s="5">
        <v>490677.87000000075</v>
      </c>
      <c r="K10951" s="3" t="str" cm="1">
        <f t="array" ref="K10951">_xlfn.LET(_xlpm.d,UPPER(TRIM(CLEAN(SUBSTITUTE(F10951,CHAR(160),"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52" spans="2:11" hidden="1" x14ac:dyDescent="0.25">
      <c r="B10952" s="20">
        <v>45933</v>
      </c>
      <c r="C10952" s="2" t="s">
        <v>1</v>
      </c>
      <c r="D10952" s="2" t="s">
        <v>3169</v>
      </c>
      <c r="E10952" s="2" t="s">
        <v>1634</v>
      </c>
      <c r="F10952" s="2" t="s">
        <v>4397</v>
      </c>
      <c r="G10952" s="5">
        <v>10</v>
      </c>
      <c r="H10952" s="5">
        <v>68.989999999999995</v>
      </c>
      <c r="I10952" s="5">
        <v>689.9</v>
      </c>
      <c r="J10952" s="5">
        <v>491367.77000000078</v>
      </c>
      <c r="K10952" s="3" t="str" cm="1">
        <f t="array" ref="K10952">_xlfn.LET(_xlpm.d,UPPER(TRIM(CLEAN(SUBSTITUTE(F10952,CHAR(160),"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53" spans="2:11" hidden="1" x14ac:dyDescent="0.25">
      <c r="B10953" s="20">
        <v>45933</v>
      </c>
      <c r="C10953" s="2" t="s">
        <v>1</v>
      </c>
      <c r="D10953" s="2" t="s">
        <v>3171</v>
      </c>
      <c r="E10953" s="2" t="s">
        <v>259</v>
      </c>
      <c r="F10953" s="2" t="s">
        <v>4397</v>
      </c>
      <c r="G10953" s="5">
        <v>10</v>
      </c>
      <c r="H10953" s="5">
        <v>72.5</v>
      </c>
      <c r="I10953" s="5">
        <v>725</v>
      </c>
      <c r="J10953" s="5">
        <v>492092.77000000078</v>
      </c>
      <c r="K10953" s="3" t="str" cm="1">
        <f t="array" ref="K10953">_xlfn.LET(_xlpm.d,UPPER(TRIM(CLEAN(SUBSTITUTE(F10953,CHAR(160),"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54" spans="2:11" hidden="1" x14ac:dyDescent="0.25">
      <c r="B10954" s="20">
        <v>45933</v>
      </c>
      <c r="C10954" s="2" t="s">
        <v>1</v>
      </c>
      <c r="D10954" s="2" t="s">
        <v>3172</v>
      </c>
      <c r="E10954" s="2" t="s">
        <v>234</v>
      </c>
      <c r="F10954" s="2" t="s">
        <v>4397</v>
      </c>
      <c r="G10954" s="5">
        <v>10</v>
      </c>
      <c r="H10954" s="5">
        <v>72.5</v>
      </c>
      <c r="I10954" s="5">
        <v>725</v>
      </c>
      <c r="J10954" s="5">
        <v>492817.77000000078</v>
      </c>
      <c r="K10954" s="3" t="str" cm="1">
        <f t="array" ref="K10954">_xlfn.LET(_xlpm.d,UPPER(TRIM(CLEAN(SUBSTITUTE(F10954,CHAR(160),"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55" spans="2:11" hidden="1" x14ac:dyDescent="0.25">
      <c r="B10955" s="20">
        <v>45933</v>
      </c>
      <c r="C10955" s="2" t="s">
        <v>1</v>
      </c>
      <c r="D10955" s="2" t="s">
        <v>701</v>
      </c>
      <c r="E10955" s="2" t="s">
        <v>241</v>
      </c>
      <c r="F10955" s="2" t="s">
        <v>4397</v>
      </c>
      <c r="G10955" s="5">
        <v>10</v>
      </c>
      <c r="H10955" s="5">
        <v>72.5</v>
      </c>
      <c r="I10955" s="5">
        <v>725</v>
      </c>
      <c r="J10955" s="5">
        <v>493542.77000000078</v>
      </c>
      <c r="K10955" s="3" t="str" cm="1">
        <f t="array" ref="K10955">_xlfn.LET(_xlpm.d,UPPER(TRIM(CLEAN(SUBSTITUTE(F10955,CHAR(160),"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56" spans="2:11" hidden="1" x14ac:dyDescent="0.25">
      <c r="B10956" s="20">
        <v>45936</v>
      </c>
      <c r="C10956" s="2" t="s">
        <v>1</v>
      </c>
      <c r="D10956" s="2" t="s">
        <v>4502</v>
      </c>
      <c r="E10956" s="2" t="s">
        <v>3</v>
      </c>
      <c r="F10956" s="2" t="s">
        <v>4397</v>
      </c>
      <c r="G10956" s="5">
        <v>5</v>
      </c>
      <c r="H10956" s="5">
        <v>68</v>
      </c>
      <c r="I10956" s="5">
        <v>340</v>
      </c>
      <c r="J10956" s="5">
        <v>493882.77000000078</v>
      </c>
      <c r="K10956" s="3" t="str" cm="1">
        <f t="array" ref="K10956">_xlfn.LET(_xlpm.d,UPPER(TRIM(CLEAN(SUBSTITUTE(F10956,CHAR(160),"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57" spans="2:11" hidden="1" x14ac:dyDescent="0.25">
      <c r="B10957" s="20">
        <v>45936</v>
      </c>
      <c r="C10957" s="2" t="s">
        <v>1</v>
      </c>
      <c r="D10957" s="2" t="s">
        <v>2114</v>
      </c>
      <c r="E10957" s="2" t="s">
        <v>254</v>
      </c>
      <c r="F10957" s="2" t="s">
        <v>4397</v>
      </c>
      <c r="G10957" s="5">
        <v>12</v>
      </c>
      <c r="H10957" s="5">
        <v>72.5</v>
      </c>
      <c r="I10957" s="5">
        <v>870</v>
      </c>
      <c r="J10957" s="5">
        <v>494752.77000000078</v>
      </c>
      <c r="K10957" s="3" t="str" cm="1">
        <f t="array" ref="K10957">_xlfn.LET(_xlpm.d,UPPER(TRIM(CLEAN(SUBSTITUTE(F10957,CHAR(160),"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58" spans="2:11" hidden="1" x14ac:dyDescent="0.25">
      <c r="B10958" s="20">
        <v>45936</v>
      </c>
      <c r="C10958" s="2" t="s">
        <v>1</v>
      </c>
      <c r="D10958" s="2" t="s">
        <v>3175</v>
      </c>
      <c r="E10958" s="2" t="s">
        <v>248</v>
      </c>
      <c r="F10958" s="2" t="s">
        <v>4397</v>
      </c>
      <c r="G10958" s="5">
        <v>6</v>
      </c>
      <c r="H10958" s="5">
        <v>72.5</v>
      </c>
      <c r="I10958" s="5">
        <v>435</v>
      </c>
      <c r="J10958" s="5">
        <v>495187.77000000078</v>
      </c>
      <c r="K10958" s="3" t="str" cm="1">
        <f t="array" ref="K10958">_xlfn.LET(_xlpm.d,UPPER(TRIM(CLEAN(SUBSTITUTE(F10958,CHAR(160),"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59" spans="2:11" hidden="1" x14ac:dyDescent="0.25">
      <c r="B10959" s="20">
        <v>45937</v>
      </c>
      <c r="C10959" s="2" t="s">
        <v>1</v>
      </c>
      <c r="D10959" s="2" t="s">
        <v>2116</v>
      </c>
      <c r="E10959" s="2" t="s">
        <v>232</v>
      </c>
      <c r="F10959" s="2" t="s">
        <v>4397</v>
      </c>
      <c r="G10959" s="5">
        <v>3</v>
      </c>
      <c r="H10959" s="5">
        <v>72.5</v>
      </c>
      <c r="I10959" s="5">
        <v>217.5</v>
      </c>
      <c r="J10959" s="5">
        <v>495405.27000000078</v>
      </c>
      <c r="K10959" s="3" t="str" cm="1">
        <f t="array" ref="K10959">_xlfn.LET(_xlpm.d,UPPER(TRIM(CLEAN(SUBSTITUTE(F10959,CHAR(160),"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60" spans="2:11" hidden="1" x14ac:dyDescent="0.25">
      <c r="B10960" s="20">
        <v>45937</v>
      </c>
      <c r="C10960" s="2" t="s">
        <v>1</v>
      </c>
      <c r="D10960" s="2" t="s">
        <v>3176</v>
      </c>
      <c r="E10960" s="2" t="s">
        <v>143</v>
      </c>
      <c r="F10960" s="2" t="s">
        <v>4397</v>
      </c>
      <c r="G10960" s="5">
        <v>10</v>
      </c>
      <c r="H10960" s="5">
        <v>72.5</v>
      </c>
      <c r="I10960" s="5">
        <v>725</v>
      </c>
      <c r="J10960" s="5">
        <v>496130.27000000078</v>
      </c>
      <c r="K10960" s="3" t="str" cm="1">
        <f t="array" ref="K10960">_xlfn.LET(_xlpm.d,UPPER(TRIM(CLEAN(SUBSTITUTE(F10960,CHAR(160),"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61" spans="2:11" hidden="1" x14ac:dyDescent="0.25">
      <c r="B10961" s="20">
        <v>45937</v>
      </c>
      <c r="C10961" s="2" t="s">
        <v>1</v>
      </c>
      <c r="D10961" s="2" t="s">
        <v>4503</v>
      </c>
      <c r="E10961" s="2" t="s">
        <v>165</v>
      </c>
      <c r="F10961" s="2" t="s">
        <v>4397</v>
      </c>
      <c r="G10961" s="5">
        <v>3</v>
      </c>
      <c r="H10961" s="5">
        <v>72.5</v>
      </c>
      <c r="I10961" s="5">
        <v>217.5</v>
      </c>
      <c r="J10961" s="5">
        <v>496347.77000000078</v>
      </c>
      <c r="K10961" s="3" t="str" cm="1">
        <f t="array" ref="K10961">_xlfn.LET(_xlpm.d,UPPER(TRIM(CLEAN(SUBSTITUTE(F10961,CHAR(160),"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62" spans="2:11" hidden="1" x14ac:dyDescent="0.25">
      <c r="B10962" s="20">
        <v>45937</v>
      </c>
      <c r="C10962" s="2" t="s">
        <v>1</v>
      </c>
      <c r="D10962" s="2" t="s">
        <v>1616</v>
      </c>
      <c r="E10962" s="2" t="s">
        <v>78</v>
      </c>
      <c r="F10962" s="2" t="s">
        <v>4397</v>
      </c>
      <c r="G10962" s="5">
        <v>3</v>
      </c>
      <c r="H10962" s="5">
        <v>72.5</v>
      </c>
      <c r="I10962" s="5">
        <v>217.5</v>
      </c>
      <c r="J10962" s="5">
        <v>496565.27000000078</v>
      </c>
      <c r="K10962" s="3" t="str" cm="1">
        <f t="array" ref="K10962">_xlfn.LET(_xlpm.d,UPPER(TRIM(CLEAN(SUBSTITUTE(F10962,CHAR(160),"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63" spans="2:11" hidden="1" x14ac:dyDescent="0.25">
      <c r="B10963" s="20">
        <v>45937</v>
      </c>
      <c r="C10963" s="2" t="s">
        <v>1</v>
      </c>
      <c r="D10963" s="2" t="s">
        <v>4504</v>
      </c>
      <c r="E10963" s="2" t="s">
        <v>27</v>
      </c>
      <c r="F10963" s="2" t="s">
        <v>4397</v>
      </c>
      <c r="G10963" s="5">
        <v>12</v>
      </c>
      <c r="H10963" s="5">
        <v>68.900000000000006</v>
      </c>
      <c r="I10963" s="5">
        <v>826.8</v>
      </c>
      <c r="J10963" s="5">
        <v>497392.07000000076</v>
      </c>
      <c r="K10963" s="3" t="str" cm="1">
        <f t="array" ref="K10963">_xlfn.LET(_xlpm.d,UPPER(TRIM(CLEAN(SUBSTITUTE(F10963,CHAR(160),"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64" spans="2:11" hidden="1" x14ac:dyDescent="0.25">
      <c r="B10964" s="20">
        <v>45937</v>
      </c>
      <c r="C10964" s="2" t="s">
        <v>1</v>
      </c>
      <c r="D10964" s="2" t="s">
        <v>3182</v>
      </c>
      <c r="E10964" s="2" t="s">
        <v>1767</v>
      </c>
      <c r="F10964" s="2" t="s">
        <v>4397</v>
      </c>
      <c r="G10964" s="5">
        <v>12</v>
      </c>
      <c r="H10964" s="5">
        <v>72.5</v>
      </c>
      <c r="I10964" s="5">
        <v>870</v>
      </c>
      <c r="J10964" s="5">
        <v>498262.07000000076</v>
      </c>
      <c r="K10964" s="3" t="str" cm="1">
        <f t="array" ref="K10964">_xlfn.LET(_xlpm.d,UPPER(TRIM(CLEAN(SUBSTITUTE(F10964,CHAR(160),"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65" spans="2:11" hidden="1" x14ac:dyDescent="0.25">
      <c r="B10965" s="20">
        <v>45938</v>
      </c>
      <c r="C10965" s="2" t="s">
        <v>1</v>
      </c>
      <c r="D10965" s="2" t="s">
        <v>2120</v>
      </c>
      <c r="E10965" s="2" t="s">
        <v>282</v>
      </c>
      <c r="F10965" s="2" t="s">
        <v>4397</v>
      </c>
      <c r="G10965" s="5">
        <v>8</v>
      </c>
      <c r="H10965" s="5">
        <v>72.5</v>
      </c>
      <c r="I10965" s="5">
        <v>580</v>
      </c>
      <c r="J10965" s="5">
        <v>498842.07000000076</v>
      </c>
      <c r="K10965" s="3" t="str" cm="1">
        <f t="array" ref="K10965">_xlfn.LET(_xlpm.d,UPPER(TRIM(CLEAN(SUBSTITUTE(F10965,CHAR(160),"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66" spans="2:11" hidden="1" x14ac:dyDescent="0.25">
      <c r="B10966" s="20">
        <v>45938</v>
      </c>
      <c r="C10966" s="2" t="s">
        <v>1</v>
      </c>
      <c r="D10966" s="2" t="s">
        <v>702</v>
      </c>
      <c r="E10966" s="2" t="s">
        <v>544</v>
      </c>
      <c r="F10966" s="2" t="s">
        <v>4397</v>
      </c>
      <c r="G10966" s="5">
        <v>30</v>
      </c>
      <c r="H10966" s="5">
        <v>68.989999999999995</v>
      </c>
      <c r="I10966" s="5">
        <v>2069.6999999999998</v>
      </c>
      <c r="J10966" s="5">
        <v>500911.77000000078</v>
      </c>
      <c r="K10966" s="3" t="str" cm="1">
        <f t="array" ref="K10966">_xlfn.LET(_xlpm.d,UPPER(TRIM(CLEAN(SUBSTITUTE(F10966,CHAR(160),"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67" spans="2:11" hidden="1" x14ac:dyDescent="0.25">
      <c r="B10967" s="20">
        <v>45938</v>
      </c>
      <c r="C10967" s="2" t="s">
        <v>1</v>
      </c>
      <c r="D10967" s="2" t="s">
        <v>2121</v>
      </c>
      <c r="E10967" s="2" t="s">
        <v>145</v>
      </c>
      <c r="F10967" s="2" t="s">
        <v>4397</v>
      </c>
      <c r="G10967" s="5">
        <v>9</v>
      </c>
      <c r="H10967" s="5">
        <v>72.5</v>
      </c>
      <c r="I10967" s="5">
        <v>652.5</v>
      </c>
      <c r="J10967" s="5">
        <v>501564.27000000078</v>
      </c>
      <c r="K10967" s="3" t="str" cm="1">
        <f t="array" ref="K10967">_xlfn.LET(_xlpm.d,UPPER(TRIM(CLEAN(SUBSTITUTE(F10967,CHAR(160),"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68" spans="2:11" hidden="1" x14ac:dyDescent="0.25">
      <c r="B10968" s="20">
        <v>45938</v>
      </c>
      <c r="C10968" s="2" t="s">
        <v>1</v>
      </c>
      <c r="D10968" s="2" t="s">
        <v>3183</v>
      </c>
      <c r="E10968" s="2" t="s">
        <v>1634</v>
      </c>
      <c r="F10968" s="2" t="s">
        <v>4397</v>
      </c>
      <c r="G10968" s="5">
        <v>10</v>
      </c>
      <c r="H10968" s="5">
        <v>68.989999999999995</v>
      </c>
      <c r="I10968" s="5">
        <v>689.9</v>
      </c>
      <c r="J10968" s="5">
        <v>502254.1700000008</v>
      </c>
      <c r="K10968" s="3" t="str" cm="1">
        <f t="array" ref="K10968">_xlfn.LET(_xlpm.d,UPPER(TRIM(CLEAN(SUBSTITUTE(F10968,CHAR(160),"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69" spans="2:11" hidden="1" x14ac:dyDescent="0.25">
      <c r="B10969" s="20">
        <v>45938</v>
      </c>
      <c r="C10969" s="2" t="s">
        <v>1</v>
      </c>
      <c r="D10969" s="2" t="s">
        <v>2122</v>
      </c>
      <c r="E10969" s="2" t="s">
        <v>263</v>
      </c>
      <c r="F10969" s="2" t="s">
        <v>4460</v>
      </c>
      <c r="G10969" s="5">
        <v>9</v>
      </c>
      <c r="H10969" s="5">
        <v>72.5</v>
      </c>
      <c r="I10969" s="5">
        <v>652.5</v>
      </c>
      <c r="J10969" s="5">
        <v>502906.6700000008</v>
      </c>
      <c r="K10969" s="3" t="str" cm="1">
        <f t="array" ref="K10969">_xlfn.LET(_xlpm.d,UPPER(TRIM(CLEAN(SUBSTITUTE(F10969,CHAR(160),"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70" spans="2:11" hidden="1" x14ac:dyDescent="0.25">
      <c r="B10970" s="20">
        <v>45938</v>
      </c>
      <c r="C10970" s="2" t="s">
        <v>1</v>
      </c>
      <c r="D10970" s="2" t="s">
        <v>4001</v>
      </c>
      <c r="E10970" s="2" t="s">
        <v>307</v>
      </c>
      <c r="F10970" s="2" t="s">
        <v>4397</v>
      </c>
      <c r="G10970" s="5">
        <v>8</v>
      </c>
      <c r="H10970" s="5">
        <v>72.5</v>
      </c>
      <c r="I10970" s="5">
        <v>580</v>
      </c>
      <c r="J10970" s="5">
        <v>503486.6700000008</v>
      </c>
      <c r="K10970" s="3" t="str" cm="1">
        <f t="array" ref="K10970">_xlfn.LET(_xlpm.d,UPPER(TRIM(CLEAN(SUBSTITUTE(F10970,CHAR(160),"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71" spans="2:11" hidden="1" x14ac:dyDescent="0.25">
      <c r="B10971" s="20">
        <v>45938</v>
      </c>
      <c r="C10971" s="2" t="s">
        <v>1</v>
      </c>
      <c r="D10971" s="2" t="s">
        <v>3185</v>
      </c>
      <c r="E10971" s="2" t="s">
        <v>73</v>
      </c>
      <c r="F10971" s="2" t="s">
        <v>4505</v>
      </c>
      <c r="G10971" s="5">
        <v>5</v>
      </c>
      <c r="H10971" s="5">
        <v>50</v>
      </c>
      <c r="I10971" s="5">
        <v>250</v>
      </c>
      <c r="J10971" s="5">
        <v>503736.6700000008</v>
      </c>
      <c r="K10971" s="3" t="str" cm="1">
        <f t="array" ref="K10971">_xlfn.LET(_xlpm.d,UPPER(TRIM(CLEAN(SUBSTITUTE(F10971,CHAR(160),"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72" spans="2:11" hidden="1" x14ac:dyDescent="0.25">
      <c r="B10972" s="20">
        <v>45939</v>
      </c>
      <c r="C10972" s="2" t="s">
        <v>1</v>
      </c>
      <c r="D10972" s="2" t="s">
        <v>3187</v>
      </c>
      <c r="E10972" s="2" t="s">
        <v>268</v>
      </c>
      <c r="F10972" s="2" t="s">
        <v>4397</v>
      </c>
      <c r="G10972" s="5">
        <v>3</v>
      </c>
      <c r="H10972" s="5">
        <v>72.5</v>
      </c>
      <c r="I10972" s="5">
        <v>217.5</v>
      </c>
      <c r="J10972" s="5">
        <v>503954.1700000008</v>
      </c>
      <c r="K10972" s="3" t="str" cm="1">
        <f t="array" ref="K10972">_xlfn.LET(_xlpm.d,UPPER(TRIM(CLEAN(SUBSTITUTE(F10972,CHAR(160),"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73" spans="2:11" hidden="1" x14ac:dyDescent="0.25">
      <c r="B10973" s="20">
        <v>45939</v>
      </c>
      <c r="C10973" s="2" t="s">
        <v>1</v>
      </c>
      <c r="D10973" s="2" t="s">
        <v>2124</v>
      </c>
      <c r="E10973" s="2" t="s">
        <v>254</v>
      </c>
      <c r="F10973" s="2" t="s">
        <v>4397</v>
      </c>
      <c r="G10973" s="5">
        <v>16</v>
      </c>
      <c r="H10973" s="5">
        <v>72.5</v>
      </c>
      <c r="I10973" s="5">
        <v>1160</v>
      </c>
      <c r="J10973" s="5">
        <v>505114.1700000008</v>
      </c>
      <c r="K10973" s="3" t="str" cm="1">
        <f t="array" ref="K10973">_xlfn.LET(_xlpm.d,UPPER(TRIM(CLEAN(SUBSTITUTE(F10973,CHAR(160),"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74" spans="2:11" hidden="1" x14ac:dyDescent="0.25">
      <c r="B10974" s="20">
        <v>45939</v>
      </c>
      <c r="C10974" s="2" t="s">
        <v>1</v>
      </c>
      <c r="D10974" s="2" t="s">
        <v>1452</v>
      </c>
      <c r="E10974" s="2" t="s">
        <v>168</v>
      </c>
      <c r="F10974" s="2" t="s">
        <v>4397</v>
      </c>
      <c r="G10974" s="5">
        <v>10</v>
      </c>
      <c r="H10974" s="5">
        <v>72.5</v>
      </c>
      <c r="I10974" s="5">
        <v>725</v>
      </c>
      <c r="J10974" s="5">
        <v>505839.1700000008</v>
      </c>
      <c r="K10974" s="3" t="str" cm="1">
        <f t="array" ref="K10974">_xlfn.LET(_xlpm.d,UPPER(TRIM(CLEAN(SUBSTITUTE(F10974,CHAR(160),"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75" spans="2:11" hidden="1" x14ac:dyDescent="0.25">
      <c r="B10975" s="20">
        <v>45939</v>
      </c>
      <c r="C10975" s="2" t="s">
        <v>1</v>
      </c>
      <c r="D10975" s="2" t="s">
        <v>2125</v>
      </c>
      <c r="E10975" s="2" t="s">
        <v>1938</v>
      </c>
      <c r="F10975" s="2" t="s">
        <v>4397</v>
      </c>
      <c r="G10975" s="5">
        <v>4</v>
      </c>
      <c r="H10975" s="5">
        <v>68.900000000000006</v>
      </c>
      <c r="I10975" s="5">
        <v>275.60000000000002</v>
      </c>
      <c r="J10975" s="5">
        <v>506114.77000000078</v>
      </c>
      <c r="K10975" s="3" t="str" cm="1">
        <f t="array" ref="K10975">_xlfn.LET(_xlpm.d,UPPER(TRIM(CLEAN(SUBSTITUTE(F10975,CHAR(160),"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76" spans="2:11" hidden="1" x14ac:dyDescent="0.25">
      <c r="B10976" s="20">
        <v>45939</v>
      </c>
      <c r="C10976" s="2" t="s">
        <v>1</v>
      </c>
      <c r="D10976" s="2" t="s">
        <v>2470</v>
      </c>
      <c r="E10976" s="2" t="s">
        <v>3</v>
      </c>
      <c r="F10976" s="2" t="s">
        <v>4397</v>
      </c>
      <c r="G10976" s="5">
        <v>4</v>
      </c>
      <c r="H10976" s="5">
        <v>68.900000000000006</v>
      </c>
      <c r="I10976" s="5">
        <v>275.60000000000002</v>
      </c>
      <c r="J10976" s="5">
        <v>506390.37000000075</v>
      </c>
      <c r="K10976" s="3" t="str" cm="1">
        <f t="array" ref="K10976">_xlfn.LET(_xlpm.d,UPPER(TRIM(CLEAN(SUBSTITUTE(F10976,CHAR(160),"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77" spans="2:11" hidden="1" x14ac:dyDescent="0.25">
      <c r="B10977" s="20">
        <v>45940</v>
      </c>
      <c r="C10977" s="2" t="s">
        <v>1</v>
      </c>
      <c r="D10977" s="2" t="s">
        <v>2128</v>
      </c>
      <c r="E10977" s="2" t="s">
        <v>232</v>
      </c>
      <c r="F10977" s="2" t="s">
        <v>4397</v>
      </c>
      <c r="G10977" s="5">
        <v>4</v>
      </c>
      <c r="H10977" s="5">
        <v>72.5</v>
      </c>
      <c r="I10977" s="5">
        <v>290</v>
      </c>
      <c r="J10977" s="5">
        <v>506680.37000000075</v>
      </c>
      <c r="K10977" s="3" t="str" cm="1">
        <f t="array" ref="K10977">_xlfn.LET(_xlpm.d,UPPER(TRIM(CLEAN(SUBSTITUTE(F10977,CHAR(160),"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78" spans="2:11" hidden="1" x14ac:dyDescent="0.25">
      <c r="B10978" s="20">
        <v>45940</v>
      </c>
      <c r="C10978" s="2" t="s">
        <v>1</v>
      </c>
      <c r="D10978" s="2" t="s">
        <v>3193</v>
      </c>
      <c r="E10978" s="2" t="s">
        <v>491</v>
      </c>
      <c r="F10978" s="2" t="s">
        <v>4397</v>
      </c>
      <c r="G10978" s="5">
        <v>10</v>
      </c>
      <c r="H10978" s="5">
        <v>68.989999999999995</v>
      </c>
      <c r="I10978" s="5">
        <v>689.9</v>
      </c>
      <c r="J10978" s="5">
        <v>507370.27000000078</v>
      </c>
      <c r="K10978" s="3" t="str" cm="1">
        <f t="array" ref="K10978">_xlfn.LET(_xlpm.d,UPPER(TRIM(CLEAN(SUBSTITUTE(F10978,CHAR(160),"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79" spans="2:11" hidden="1" x14ac:dyDescent="0.25">
      <c r="B10979" s="20">
        <v>45940</v>
      </c>
      <c r="C10979" s="2" t="s">
        <v>1</v>
      </c>
      <c r="D10979" s="2" t="s">
        <v>2131</v>
      </c>
      <c r="E10979" s="2" t="s">
        <v>286</v>
      </c>
      <c r="F10979" s="2" t="s">
        <v>4397</v>
      </c>
      <c r="G10979" s="5">
        <v>3</v>
      </c>
      <c r="H10979" s="5">
        <v>72.5</v>
      </c>
      <c r="I10979" s="5">
        <v>217.5</v>
      </c>
      <c r="J10979" s="5">
        <v>507587.77000000078</v>
      </c>
      <c r="K10979" s="3" t="str" cm="1">
        <f t="array" ref="K10979">_xlfn.LET(_xlpm.d,UPPER(TRIM(CLEAN(SUBSTITUTE(F10979,CHAR(160),"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80" spans="2:11" hidden="1" x14ac:dyDescent="0.25">
      <c r="B10980" s="20">
        <v>45940</v>
      </c>
      <c r="C10980" s="2" t="s">
        <v>1</v>
      </c>
      <c r="D10980" s="2" t="s">
        <v>1457</v>
      </c>
      <c r="E10980" s="2" t="s">
        <v>288</v>
      </c>
      <c r="F10980" s="2" t="s">
        <v>4397</v>
      </c>
      <c r="G10980" s="5">
        <v>6</v>
      </c>
      <c r="H10980" s="5">
        <v>72.5</v>
      </c>
      <c r="I10980" s="5">
        <v>435</v>
      </c>
      <c r="J10980" s="5">
        <v>508022.77000000078</v>
      </c>
      <c r="K10980" s="3" t="str" cm="1">
        <f t="array" ref="K10980">_xlfn.LET(_xlpm.d,UPPER(TRIM(CLEAN(SUBSTITUTE(F10980,CHAR(160),"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81" spans="2:11" hidden="1" x14ac:dyDescent="0.25">
      <c r="B10981" s="20">
        <v>45940</v>
      </c>
      <c r="C10981" s="2" t="s">
        <v>1</v>
      </c>
      <c r="D10981" s="2" t="s">
        <v>704</v>
      </c>
      <c r="E10981" s="2" t="s">
        <v>43</v>
      </c>
      <c r="F10981" s="2" t="s">
        <v>4397</v>
      </c>
      <c r="G10981" s="5">
        <v>8</v>
      </c>
      <c r="H10981" s="5">
        <v>68.8</v>
      </c>
      <c r="I10981" s="5">
        <v>550.4</v>
      </c>
      <c r="J10981" s="5">
        <v>508573.1700000008</v>
      </c>
      <c r="K10981" s="3" t="str" cm="1">
        <f t="array" ref="K10981">_xlfn.LET(_xlpm.d,UPPER(TRIM(CLEAN(SUBSTITUTE(F10981,CHAR(160),"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82" spans="2:11" hidden="1" x14ac:dyDescent="0.25">
      <c r="B10982" s="20">
        <v>45940</v>
      </c>
      <c r="C10982" s="2" t="s">
        <v>1</v>
      </c>
      <c r="D10982" s="2" t="s">
        <v>2133</v>
      </c>
      <c r="E10982" s="2" t="s">
        <v>1726</v>
      </c>
      <c r="F10982" s="2" t="s">
        <v>4397</v>
      </c>
      <c r="G10982" s="5">
        <v>10</v>
      </c>
      <c r="H10982" s="5">
        <v>68.900000000000006</v>
      </c>
      <c r="I10982" s="5">
        <v>689</v>
      </c>
      <c r="J10982" s="5">
        <v>509262.1700000008</v>
      </c>
      <c r="K10982" s="3" t="str" cm="1">
        <f t="array" ref="K10982">_xlfn.LET(_xlpm.d,UPPER(TRIM(CLEAN(SUBSTITUTE(F10982,CHAR(160),"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83" spans="2:11" hidden="1" x14ac:dyDescent="0.25">
      <c r="B10983" s="20">
        <v>45940</v>
      </c>
      <c r="C10983" s="2" t="s">
        <v>1</v>
      </c>
      <c r="D10983" s="2" t="s">
        <v>3194</v>
      </c>
      <c r="E10983" s="2" t="s">
        <v>224</v>
      </c>
      <c r="F10983" s="2" t="s">
        <v>4397</v>
      </c>
      <c r="G10983" s="5">
        <v>12</v>
      </c>
      <c r="H10983" s="5">
        <v>72.5</v>
      </c>
      <c r="I10983" s="5">
        <v>870</v>
      </c>
      <c r="J10983" s="5">
        <v>510132.1700000008</v>
      </c>
      <c r="K10983" s="3" t="str" cm="1">
        <f t="array" ref="K10983">_xlfn.LET(_xlpm.d,UPPER(TRIM(CLEAN(SUBSTITUTE(F10983,CHAR(160),"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84" spans="2:11" hidden="1" x14ac:dyDescent="0.25">
      <c r="B10984" s="20">
        <v>45940</v>
      </c>
      <c r="C10984" s="2" t="s">
        <v>1</v>
      </c>
      <c r="D10984" s="2" t="s">
        <v>2472</v>
      </c>
      <c r="E10984" s="2" t="s">
        <v>170</v>
      </c>
      <c r="F10984" s="2" t="s">
        <v>4397</v>
      </c>
      <c r="G10984" s="5">
        <v>6</v>
      </c>
      <c r="H10984" s="5">
        <v>68.900000000000006</v>
      </c>
      <c r="I10984" s="5">
        <v>413.4</v>
      </c>
      <c r="J10984" s="5">
        <v>510545.57000000082</v>
      </c>
      <c r="K10984" s="3" t="str" cm="1">
        <f t="array" ref="K10984">_xlfn.LET(_xlpm.d,UPPER(TRIM(CLEAN(SUBSTITUTE(F10984,CHAR(160),"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85" spans="2:11" hidden="1" x14ac:dyDescent="0.25">
      <c r="B10985" s="20">
        <v>45940</v>
      </c>
      <c r="C10985" s="2" t="s">
        <v>1</v>
      </c>
      <c r="D10985" s="2" t="s">
        <v>3707</v>
      </c>
      <c r="E10985" s="2" t="s">
        <v>835</v>
      </c>
      <c r="F10985" s="2" t="s">
        <v>4506</v>
      </c>
      <c r="G10985" s="5">
        <v>6</v>
      </c>
      <c r="H10985" s="5">
        <v>68.900000000000006</v>
      </c>
      <c r="I10985" s="5">
        <v>413.4</v>
      </c>
      <c r="J10985" s="5">
        <v>510958.97000000085</v>
      </c>
      <c r="K10985" s="3" t="str" cm="1">
        <f t="array" ref="K10985">_xlfn.LET(_xlpm.d,UPPER(TRIM(CLEAN(SUBSTITUTE(F10985,CHAR(160),"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0986" spans="2:11" hidden="1" x14ac:dyDescent="0.25">
      <c r="B10986" s="20">
        <v>45940</v>
      </c>
      <c r="C10986" s="2" t="s">
        <v>1</v>
      </c>
      <c r="D10986" s="2" t="s">
        <v>3707</v>
      </c>
      <c r="E10986" s="2" t="s">
        <v>835</v>
      </c>
      <c r="F10986" s="2" t="s">
        <v>4507</v>
      </c>
      <c r="G10986" s="5">
        <v>6</v>
      </c>
      <c r="H10986" s="5">
        <v>68.900000000000006</v>
      </c>
      <c r="I10986" s="5">
        <v>413.4</v>
      </c>
      <c r="J10986" s="5">
        <v>511372.37000000087</v>
      </c>
      <c r="K10986" s="3" t="str" cm="1">
        <f t="array" ref="K10986">_xlfn.LET(_xlpm.d,UPPER(TRIM(CLEAN(SUBSTITUTE(F10986,CHAR(160),"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87" spans="2:11" hidden="1" x14ac:dyDescent="0.25">
      <c r="B10987" s="20">
        <v>45940</v>
      </c>
      <c r="C10987" s="2" t="s">
        <v>1</v>
      </c>
      <c r="D10987" s="2" t="s">
        <v>3707</v>
      </c>
      <c r="E10987" s="2" t="s">
        <v>835</v>
      </c>
      <c r="F10987" s="2" t="s">
        <v>4508</v>
      </c>
      <c r="G10987" s="5">
        <v>6</v>
      </c>
      <c r="H10987" s="5">
        <v>68.900000000000006</v>
      </c>
      <c r="I10987" s="5">
        <v>413.4</v>
      </c>
      <c r="J10987" s="5">
        <v>511785.77000000089</v>
      </c>
      <c r="K10987" s="3" t="str" cm="1">
        <f t="array" ref="K10987">_xlfn.LET(_xlpm.d,UPPER(TRIM(CLEAN(SUBSTITUTE(F10987,CHAR(160),"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88" spans="2:11" hidden="1" x14ac:dyDescent="0.25">
      <c r="B10988" s="20">
        <v>45940</v>
      </c>
      <c r="C10988" s="2" t="s">
        <v>1</v>
      </c>
      <c r="D10988" s="2" t="s">
        <v>4002</v>
      </c>
      <c r="E10988" s="2" t="s">
        <v>64</v>
      </c>
      <c r="F10988" s="2" t="s">
        <v>4397</v>
      </c>
      <c r="G10988" s="5">
        <v>2</v>
      </c>
      <c r="H10988" s="5">
        <v>68.900000000000006</v>
      </c>
      <c r="I10988" s="5">
        <v>137.80000000000001</v>
      </c>
      <c r="J10988" s="5">
        <v>511923.57000000088</v>
      </c>
      <c r="K10988" s="3" t="str" cm="1">
        <f t="array" ref="K10988">_xlfn.LET(_xlpm.d,UPPER(TRIM(CLEAN(SUBSTITUTE(F10988,CHAR(160),"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89" spans="2:11" hidden="1" x14ac:dyDescent="0.25">
      <c r="B10989" s="20">
        <v>45940</v>
      </c>
      <c r="C10989" s="2" t="s">
        <v>1</v>
      </c>
      <c r="D10989" s="2" t="s">
        <v>2134</v>
      </c>
      <c r="E10989" s="2" t="s">
        <v>197</v>
      </c>
      <c r="F10989" s="2" t="s">
        <v>4397</v>
      </c>
      <c r="G10989" s="5">
        <v>21</v>
      </c>
      <c r="H10989" s="5">
        <v>72.5</v>
      </c>
      <c r="I10989" s="5">
        <v>1522.5</v>
      </c>
      <c r="J10989" s="5">
        <v>513446.07000000088</v>
      </c>
      <c r="K10989" s="3" t="str" cm="1">
        <f t="array" ref="K10989">_xlfn.LET(_xlpm.d,UPPER(TRIM(CLEAN(SUBSTITUTE(F10989,CHAR(160),"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90" spans="2:11" hidden="1" x14ac:dyDescent="0.25">
      <c r="B10990" s="20">
        <v>45941</v>
      </c>
      <c r="C10990" s="2" t="s">
        <v>1</v>
      </c>
      <c r="D10990" s="2" t="s">
        <v>1137</v>
      </c>
      <c r="E10990" s="2" t="s">
        <v>234</v>
      </c>
      <c r="F10990" s="2" t="s">
        <v>4397</v>
      </c>
      <c r="G10990" s="5">
        <v>10</v>
      </c>
      <c r="H10990" s="5">
        <v>72.5</v>
      </c>
      <c r="I10990" s="5">
        <v>725</v>
      </c>
      <c r="J10990" s="5">
        <v>514171.07000000088</v>
      </c>
      <c r="K10990" s="3" t="str" cm="1">
        <f t="array" ref="K10990">_xlfn.LET(_xlpm.d,UPPER(TRIM(CLEAN(SUBSTITUTE(F10990,CHAR(160),"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91" spans="2:11" hidden="1" x14ac:dyDescent="0.25">
      <c r="B10991" s="20">
        <v>45943</v>
      </c>
      <c r="C10991" s="2" t="s">
        <v>1</v>
      </c>
      <c r="D10991" s="2" t="s">
        <v>3197</v>
      </c>
      <c r="E10991" s="2" t="s">
        <v>180</v>
      </c>
      <c r="F10991" s="2" t="s">
        <v>4397</v>
      </c>
      <c r="G10991" s="5">
        <v>10</v>
      </c>
      <c r="H10991" s="5">
        <v>72.5</v>
      </c>
      <c r="I10991" s="5">
        <v>725</v>
      </c>
      <c r="J10991" s="5">
        <v>514896.07000000088</v>
      </c>
      <c r="K10991" s="3" t="str" cm="1">
        <f t="array" ref="K10991">_xlfn.LET(_xlpm.d,UPPER(TRIM(CLEAN(SUBSTITUTE(F10991,CHAR(160),"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92" spans="2:11" hidden="1" x14ac:dyDescent="0.25">
      <c r="B10992" s="20">
        <v>45943</v>
      </c>
      <c r="C10992" s="2" t="s">
        <v>1</v>
      </c>
      <c r="D10992" s="2" t="s">
        <v>2135</v>
      </c>
      <c r="E10992" s="2" t="s">
        <v>248</v>
      </c>
      <c r="F10992" s="2" t="s">
        <v>4397</v>
      </c>
      <c r="G10992" s="5">
        <v>12</v>
      </c>
      <c r="H10992" s="5">
        <v>72.5</v>
      </c>
      <c r="I10992" s="5">
        <v>870</v>
      </c>
      <c r="J10992" s="5">
        <v>515766.07000000088</v>
      </c>
      <c r="K10992" s="3" t="str" cm="1">
        <f t="array" ref="K10992">_xlfn.LET(_xlpm.d,UPPER(TRIM(CLEAN(SUBSTITUTE(F10992,CHAR(160),"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93" spans="2:11" hidden="1" x14ac:dyDescent="0.25">
      <c r="B10993" s="20">
        <v>45944</v>
      </c>
      <c r="C10993" s="2" t="s">
        <v>1</v>
      </c>
      <c r="D10993" s="2" t="s">
        <v>3887</v>
      </c>
      <c r="E10993" s="2" t="s">
        <v>234</v>
      </c>
      <c r="F10993" s="2" t="s">
        <v>4397</v>
      </c>
      <c r="G10993" s="5">
        <v>5</v>
      </c>
      <c r="H10993" s="5">
        <v>72.5</v>
      </c>
      <c r="I10993" s="5">
        <v>362.5</v>
      </c>
      <c r="J10993" s="5">
        <v>516128.57000000088</v>
      </c>
      <c r="K10993" s="3" t="str" cm="1">
        <f t="array" ref="K10993">_xlfn.LET(_xlpm.d,UPPER(TRIM(CLEAN(SUBSTITUTE(F10993,CHAR(160),"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94" spans="2:11" hidden="1" x14ac:dyDescent="0.25">
      <c r="B10994" s="20">
        <v>45944</v>
      </c>
      <c r="C10994" s="2" t="s">
        <v>1</v>
      </c>
      <c r="D10994" s="2" t="s">
        <v>1277</v>
      </c>
      <c r="E10994" s="2" t="s">
        <v>162</v>
      </c>
      <c r="F10994" s="2" t="s">
        <v>4397</v>
      </c>
      <c r="G10994" s="5">
        <v>15</v>
      </c>
      <c r="H10994" s="5">
        <v>72.5</v>
      </c>
      <c r="I10994" s="5">
        <v>1087.5</v>
      </c>
      <c r="J10994" s="5">
        <v>517216.07000000088</v>
      </c>
      <c r="K10994" s="3" t="str" cm="1">
        <f t="array" ref="K10994">_xlfn.LET(_xlpm.d,UPPER(TRIM(CLEAN(SUBSTITUTE(F10994,CHAR(160),"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95" spans="2:11" hidden="1" x14ac:dyDescent="0.25">
      <c r="B10995" s="20">
        <v>45944</v>
      </c>
      <c r="C10995" s="2" t="s">
        <v>1</v>
      </c>
      <c r="D10995" s="2" t="s">
        <v>2140</v>
      </c>
      <c r="E10995" s="2" t="s">
        <v>796</v>
      </c>
      <c r="F10995" s="2" t="s">
        <v>4397</v>
      </c>
      <c r="G10995" s="5">
        <v>4</v>
      </c>
      <c r="H10995" s="5">
        <v>68.900000000000006</v>
      </c>
      <c r="I10995" s="5">
        <v>275.60000000000002</v>
      </c>
      <c r="J10995" s="5">
        <v>517491.67000000086</v>
      </c>
      <c r="K10995" s="3" t="str" cm="1">
        <f t="array" ref="K10995">_xlfn.LET(_xlpm.d,UPPER(TRIM(CLEAN(SUBSTITUTE(F10995,CHAR(160),"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96" spans="2:11" hidden="1" x14ac:dyDescent="0.25">
      <c r="B10996" s="20">
        <v>45945</v>
      </c>
      <c r="C10996" s="2" t="s">
        <v>1</v>
      </c>
      <c r="D10996" s="2" t="s">
        <v>4004</v>
      </c>
      <c r="E10996" s="2" t="s">
        <v>165</v>
      </c>
      <c r="F10996" s="2" t="s">
        <v>4397</v>
      </c>
      <c r="G10996" s="5">
        <v>6</v>
      </c>
      <c r="H10996" s="5">
        <v>72.5</v>
      </c>
      <c r="I10996" s="5">
        <v>435</v>
      </c>
      <c r="J10996" s="5">
        <v>517926.67000000086</v>
      </c>
      <c r="K10996" s="3" t="str" cm="1">
        <f t="array" ref="K10996">_xlfn.LET(_xlpm.d,UPPER(TRIM(CLEAN(SUBSTITUTE(F10996,CHAR(160),"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97" spans="2:11" hidden="1" x14ac:dyDescent="0.25">
      <c r="B10997" s="20">
        <v>45945</v>
      </c>
      <c r="C10997" s="2" t="s">
        <v>1</v>
      </c>
      <c r="D10997" s="2" t="s">
        <v>4006</v>
      </c>
      <c r="E10997" s="2" t="s">
        <v>286</v>
      </c>
      <c r="F10997" s="2" t="s">
        <v>4397</v>
      </c>
      <c r="G10997" s="5">
        <v>7</v>
      </c>
      <c r="H10997" s="5">
        <v>72.5</v>
      </c>
      <c r="I10997" s="5">
        <v>507.5</v>
      </c>
      <c r="J10997" s="5">
        <v>518434.17000000086</v>
      </c>
      <c r="K10997" s="3" t="str" cm="1">
        <f t="array" ref="K10997">_xlfn.LET(_xlpm.d,UPPER(TRIM(CLEAN(SUBSTITUTE(F10997,CHAR(160),"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98" spans="2:11" hidden="1" x14ac:dyDescent="0.25">
      <c r="B10998" s="20">
        <v>45945</v>
      </c>
      <c r="C10998" s="2" t="s">
        <v>1</v>
      </c>
      <c r="D10998" s="2" t="s">
        <v>1138</v>
      </c>
      <c r="E10998" s="2" t="s">
        <v>145</v>
      </c>
      <c r="F10998" s="2" t="s">
        <v>4397</v>
      </c>
      <c r="G10998" s="5">
        <v>6</v>
      </c>
      <c r="H10998" s="5">
        <v>72.5</v>
      </c>
      <c r="I10998" s="5">
        <v>435</v>
      </c>
      <c r="J10998" s="5">
        <v>518869.17000000086</v>
      </c>
      <c r="K10998" s="3" t="str" cm="1">
        <f t="array" ref="K10998">_xlfn.LET(_xlpm.d,UPPER(TRIM(CLEAN(SUBSTITUTE(F10998,CHAR(160),"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0999" spans="2:11" hidden="1" x14ac:dyDescent="0.25">
      <c r="B10999" s="20">
        <v>45945</v>
      </c>
      <c r="C10999" s="2" t="s">
        <v>1</v>
      </c>
      <c r="D10999" s="2" t="s">
        <v>4126</v>
      </c>
      <c r="E10999" s="2" t="s">
        <v>730</v>
      </c>
      <c r="F10999" s="2" t="s">
        <v>4397</v>
      </c>
      <c r="G10999" s="5">
        <v>10</v>
      </c>
      <c r="H10999" s="5">
        <v>68.989999999999995</v>
      </c>
      <c r="I10999" s="5">
        <v>689.9</v>
      </c>
      <c r="J10999" s="5">
        <v>519559.07000000088</v>
      </c>
      <c r="K10999" s="3" t="str" cm="1">
        <f t="array" ref="K10999">_xlfn.LET(_xlpm.d,UPPER(TRIM(CLEAN(SUBSTITUTE(F10999,CHAR(160),"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00" spans="2:11" hidden="1" x14ac:dyDescent="0.25">
      <c r="B11000" s="20">
        <v>45945</v>
      </c>
      <c r="C11000" s="2" t="s">
        <v>1</v>
      </c>
      <c r="D11000" s="2" t="s">
        <v>4192</v>
      </c>
      <c r="E11000" s="2" t="s">
        <v>263</v>
      </c>
      <c r="F11000" s="2" t="s">
        <v>4397</v>
      </c>
      <c r="G11000" s="5">
        <v>16</v>
      </c>
      <c r="H11000" s="5">
        <v>72.5</v>
      </c>
      <c r="I11000" s="5">
        <v>1160</v>
      </c>
      <c r="J11000" s="5">
        <v>520719.07000000088</v>
      </c>
      <c r="K11000" s="3" t="str" cm="1">
        <f t="array" ref="K11000">_xlfn.LET(_xlpm.d,UPPER(TRIM(CLEAN(SUBSTITUTE(F11000,CHAR(160),"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01" spans="2:11" hidden="1" x14ac:dyDescent="0.25">
      <c r="B11001" s="20">
        <v>45946</v>
      </c>
      <c r="C11001" s="2" t="s">
        <v>1</v>
      </c>
      <c r="D11001" s="2" t="s">
        <v>1139</v>
      </c>
      <c r="E11001" s="2" t="s">
        <v>151</v>
      </c>
      <c r="F11001" s="2" t="s">
        <v>4397</v>
      </c>
      <c r="G11001" s="5">
        <v>10</v>
      </c>
      <c r="H11001" s="5">
        <v>72.5</v>
      </c>
      <c r="I11001" s="5">
        <v>725</v>
      </c>
      <c r="J11001" s="5">
        <v>521444.07000000088</v>
      </c>
      <c r="K11001" s="3" t="str" cm="1">
        <f t="array" ref="K11001">_xlfn.LET(_xlpm.d,UPPER(TRIM(CLEAN(SUBSTITUTE(F11001,CHAR(160),"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02" spans="2:11" hidden="1" x14ac:dyDescent="0.25">
      <c r="B11002" s="20">
        <v>45946</v>
      </c>
      <c r="C11002" s="2" t="s">
        <v>1</v>
      </c>
      <c r="D11002" s="2" t="s">
        <v>2142</v>
      </c>
      <c r="E11002" s="2" t="s">
        <v>254</v>
      </c>
      <c r="F11002" s="2" t="s">
        <v>4397</v>
      </c>
      <c r="G11002" s="5">
        <v>15</v>
      </c>
      <c r="H11002" s="5">
        <v>72.5</v>
      </c>
      <c r="I11002" s="5">
        <v>1087.5</v>
      </c>
      <c r="J11002" s="5">
        <v>522531.57000000088</v>
      </c>
      <c r="K11002" s="3" t="str" cm="1">
        <f t="array" ref="K11002">_xlfn.LET(_xlpm.d,UPPER(TRIM(CLEAN(SUBSTITUTE(F11002,CHAR(160),"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03" spans="2:11" hidden="1" x14ac:dyDescent="0.25">
      <c r="B11003" s="20">
        <v>45946</v>
      </c>
      <c r="C11003" s="2" t="s">
        <v>1</v>
      </c>
      <c r="D11003" s="2" t="s">
        <v>2143</v>
      </c>
      <c r="E11003" s="2" t="s">
        <v>268</v>
      </c>
      <c r="F11003" s="2" t="s">
        <v>4397</v>
      </c>
      <c r="G11003" s="5">
        <v>5</v>
      </c>
      <c r="H11003" s="5">
        <v>72.5</v>
      </c>
      <c r="I11003" s="5">
        <v>362.5</v>
      </c>
      <c r="J11003" s="5">
        <v>522894.07000000088</v>
      </c>
      <c r="K11003" s="3" t="str" cm="1">
        <f t="array" ref="K11003">_xlfn.LET(_xlpm.d,UPPER(TRIM(CLEAN(SUBSTITUTE(F11003,CHAR(160),"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04" spans="2:11" hidden="1" x14ac:dyDescent="0.25">
      <c r="B11004" s="20">
        <v>45946</v>
      </c>
      <c r="C11004" s="2" t="s">
        <v>1</v>
      </c>
      <c r="D11004" s="2" t="s">
        <v>3215</v>
      </c>
      <c r="E11004" s="2" t="s">
        <v>246</v>
      </c>
      <c r="F11004" s="2" t="s">
        <v>4397</v>
      </c>
      <c r="G11004" s="5">
        <v>5</v>
      </c>
      <c r="H11004" s="5">
        <v>72.5</v>
      </c>
      <c r="I11004" s="5">
        <v>362.5</v>
      </c>
      <c r="J11004" s="5">
        <v>523256.57000000088</v>
      </c>
      <c r="K11004" s="3" t="str" cm="1">
        <f t="array" ref="K11004">_xlfn.LET(_xlpm.d,UPPER(TRIM(CLEAN(SUBSTITUTE(F11004,CHAR(160),"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05" spans="2:11" hidden="1" x14ac:dyDescent="0.25">
      <c r="B11005" s="20">
        <v>45946</v>
      </c>
      <c r="C11005" s="2" t="s">
        <v>1</v>
      </c>
      <c r="D11005" s="2" t="s">
        <v>2428</v>
      </c>
      <c r="E11005" s="2" t="s">
        <v>3</v>
      </c>
      <c r="F11005" s="2" t="s">
        <v>4397</v>
      </c>
      <c r="G11005" s="5">
        <v>8</v>
      </c>
      <c r="H11005" s="5">
        <v>68.900000000000006</v>
      </c>
      <c r="I11005" s="5">
        <v>551.20000000000005</v>
      </c>
      <c r="J11005" s="5">
        <v>523807.77000000089</v>
      </c>
      <c r="K11005" s="3" t="str" cm="1">
        <f t="array" ref="K11005">_xlfn.LET(_xlpm.d,UPPER(TRIM(CLEAN(SUBSTITUTE(F11005,CHAR(160),"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06" spans="2:11" hidden="1" x14ac:dyDescent="0.25">
      <c r="B11006" s="20">
        <v>45946</v>
      </c>
      <c r="C11006" s="2" t="s">
        <v>1</v>
      </c>
      <c r="D11006" s="2" t="s">
        <v>1140</v>
      </c>
      <c r="E11006" s="2" t="s">
        <v>874</v>
      </c>
      <c r="F11006" s="2" t="s">
        <v>4397</v>
      </c>
      <c r="G11006" s="5">
        <v>10</v>
      </c>
      <c r="H11006" s="5">
        <v>51.6</v>
      </c>
      <c r="I11006" s="5">
        <v>516</v>
      </c>
      <c r="J11006" s="5">
        <v>524323.77000000095</v>
      </c>
      <c r="K11006" s="3" t="str" cm="1">
        <f t="array" ref="K11006">_xlfn.LET(_xlpm.d,UPPER(TRIM(CLEAN(SUBSTITUTE(F11006,CHAR(160),"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07" spans="2:11" hidden="1" x14ac:dyDescent="0.25">
      <c r="B11007" s="20">
        <v>45946</v>
      </c>
      <c r="C11007" s="2" t="s">
        <v>1</v>
      </c>
      <c r="D11007" s="2" t="s">
        <v>3216</v>
      </c>
      <c r="E11007" s="2" t="s">
        <v>120</v>
      </c>
      <c r="F11007" s="2" t="s">
        <v>4509</v>
      </c>
      <c r="G11007" s="5">
        <v>4</v>
      </c>
      <c r="H11007" s="5">
        <v>67.989999999999995</v>
      </c>
      <c r="I11007" s="5">
        <v>271.95999999999998</v>
      </c>
      <c r="J11007" s="5">
        <v>524595.73000000091</v>
      </c>
      <c r="K11007" s="3" t="str" cm="1">
        <f t="array" ref="K11007">_xlfn.LET(_xlpm.d,UPPER(TRIM(CLEAN(SUBSTITUTE(F11007,CHAR(160),"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1008" spans="2:11" hidden="1" x14ac:dyDescent="0.25">
      <c r="B11008" s="20">
        <v>45947</v>
      </c>
      <c r="C11008" s="2" t="s">
        <v>1</v>
      </c>
      <c r="D11008" s="2" t="s">
        <v>2146</v>
      </c>
      <c r="E11008" s="2" t="s">
        <v>232</v>
      </c>
      <c r="F11008" s="2" t="s">
        <v>4397</v>
      </c>
      <c r="G11008" s="5">
        <v>6</v>
      </c>
      <c r="H11008" s="5">
        <v>72.5</v>
      </c>
      <c r="I11008" s="5">
        <v>435</v>
      </c>
      <c r="J11008" s="5">
        <v>525030.73000000091</v>
      </c>
      <c r="K11008" s="3" t="str" cm="1">
        <f t="array" ref="K11008">_xlfn.LET(_xlpm.d,UPPER(TRIM(CLEAN(SUBSTITUTE(F11008,CHAR(160),"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09" spans="2:11" hidden="1" x14ac:dyDescent="0.25">
      <c r="B11009" s="20">
        <v>45947</v>
      </c>
      <c r="C11009" s="2" t="s">
        <v>1</v>
      </c>
      <c r="D11009" s="2" t="s">
        <v>2147</v>
      </c>
      <c r="E11009" s="2" t="s">
        <v>78</v>
      </c>
      <c r="F11009" s="2" t="s">
        <v>4397</v>
      </c>
      <c r="G11009" s="5">
        <v>6</v>
      </c>
      <c r="H11009" s="5">
        <v>72.5</v>
      </c>
      <c r="I11009" s="5">
        <v>435</v>
      </c>
      <c r="J11009" s="5">
        <v>525465.73000000091</v>
      </c>
      <c r="K11009" s="3" t="str" cm="1">
        <f t="array" ref="K11009">_xlfn.LET(_xlpm.d,UPPER(TRIM(CLEAN(SUBSTITUTE(F11009,CHAR(160),"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10" spans="2:11" hidden="1" x14ac:dyDescent="0.25">
      <c r="B11010" s="20">
        <v>45947</v>
      </c>
      <c r="C11010" s="2" t="s">
        <v>1</v>
      </c>
      <c r="D11010" s="2" t="s">
        <v>3888</v>
      </c>
      <c r="E11010" s="2" t="s">
        <v>165</v>
      </c>
      <c r="F11010" s="2" t="s">
        <v>4397</v>
      </c>
      <c r="G11010" s="5">
        <v>5</v>
      </c>
      <c r="H11010" s="5">
        <v>72.5</v>
      </c>
      <c r="I11010" s="5">
        <v>362.5</v>
      </c>
      <c r="J11010" s="5">
        <v>525828.23000000091</v>
      </c>
      <c r="K11010" s="3" t="str" cm="1">
        <f t="array" ref="K11010">_xlfn.LET(_xlpm.d,UPPER(TRIM(CLEAN(SUBSTITUTE(F11010,CHAR(160),"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11" spans="2:11" hidden="1" x14ac:dyDescent="0.25">
      <c r="B11011" s="20">
        <v>45947</v>
      </c>
      <c r="C11011" s="2" t="s">
        <v>1</v>
      </c>
      <c r="D11011" s="2" t="s">
        <v>3223</v>
      </c>
      <c r="E11011" s="2" t="s">
        <v>224</v>
      </c>
      <c r="F11011" s="2" t="s">
        <v>4397</v>
      </c>
      <c r="G11011" s="5">
        <v>14</v>
      </c>
      <c r="H11011" s="5">
        <v>72.5</v>
      </c>
      <c r="I11011" s="5">
        <v>1015</v>
      </c>
      <c r="J11011" s="5">
        <v>526843.23000000091</v>
      </c>
      <c r="K11011" s="3" t="str" cm="1">
        <f t="array" ref="K11011">_xlfn.LET(_xlpm.d,UPPER(TRIM(CLEAN(SUBSTITUTE(F11011,CHAR(160),"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12" spans="2:11" hidden="1" x14ac:dyDescent="0.25">
      <c r="B11012" s="20">
        <v>45947</v>
      </c>
      <c r="C11012" s="2" t="s">
        <v>1</v>
      </c>
      <c r="D11012" s="2" t="s">
        <v>2149</v>
      </c>
      <c r="E11012" s="2" t="s">
        <v>311</v>
      </c>
      <c r="F11012" s="2" t="s">
        <v>4397</v>
      </c>
      <c r="G11012" s="5">
        <v>18</v>
      </c>
      <c r="H11012" s="5">
        <v>72.5</v>
      </c>
      <c r="I11012" s="5">
        <v>1305</v>
      </c>
      <c r="J11012" s="5">
        <v>528148.23000000091</v>
      </c>
      <c r="K11012" s="3" t="str" cm="1">
        <f t="array" ref="K11012">_xlfn.LET(_xlpm.d,UPPER(TRIM(CLEAN(SUBSTITUTE(F11012,CHAR(160),"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13" spans="2:11" hidden="1" x14ac:dyDescent="0.25">
      <c r="B11013" s="20">
        <v>45947</v>
      </c>
      <c r="C11013" s="2" t="s">
        <v>1</v>
      </c>
      <c r="D11013" s="2" t="s">
        <v>3226</v>
      </c>
      <c r="E11013" s="2" t="s">
        <v>170</v>
      </c>
      <c r="F11013" s="2" t="s">
        <v>4397</v>
      </c>
      <c r="G11013" s="5">
        <v>5</v>
      </c>
      <c r="H11013" s="5">
        <v>68.900000000000006</v>
      </c>
      <c r="I11013" s="5">
        <v>344.5</v>
      </c>
      <c r="J11013" s="5">
        <v>528492.73000000091</v>
      </c>
      <c r="K11013" s="3" t="str" cm="1">
        <f t="array" ref="K11013">_xlfn.LET(_xlpm.d,UPPER(TRIM(CLEAN(SUBSTITUTE(F11013,CHAR(160),"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14" spans="2:11" hidden="1" x14ac:dyDescent="0.25">
      <c r="B11014" s="20">
        <v>45947</v>
      </c>
      <c r="C11014" s="2" t="s">
        <v>1</v>
      </c>
      <c r="D11014" s="2" t="s">
        <v>3595</v>
      </c>
      <c r="E11014" s="2" t="s">
        <v>835</v>
      </c>
      <c r="F11014" s="2" t="s">
        <v>4510</v>
      </c>
      <c r="G11014" s="5">
        <v>11</v>
      </c>
      <c r="H11014" s="5">
        <v>68.900000000000006</v>
      </c>
      <c r="I11014" s="5">
        <v>757.9</v>
      </c>
      <c r="J11014" s="5">
        <v>529250.63000000094</v>
      </c>
      <c r="K11014" s="3" t="str" cm="1">
        <f t="array" ref="K11014">_xlfn.LET(_xlpm.d,UPPER(TRIM(CLEAN(SUBSTITUTE(F11014,CHAR(160),"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15" spans="2:11" hidden="1" x14ac:dyDescent="0.25">
      <c r="B11015" s="20">
        <v>45950</v>
      </c>
      <c r="C11015" s="2" t="s">
        <v>1</v>
      </c>
      <c r="D11015" s="2" t="s">
        <v>4008</v>
      </c>
      <c r="E11015" s="2" t="s">
        <v>254</v>
      </c>
      <c r="F11015" s="2" t="s">
        <v>4397</v>
      </c>
      <c r="G11015" s="5">
        <v>10</v>
      </c>
      <c r="H11015" s="5">
        <v>72.5</v>
      </c>
      <c r="I11015" s="5">
        <v>725</v>
      </c>
      <c r="J11015" s="5">
        <v>529975.63000000094</v>
      </c>
      <c r="K11015" s="3" t="str" cm="1">
        <f t="array" ref="K11015">_xlfn.LET(_xlpm.d,UPPER(TRIM(CLEAN(SUBSTITUTE(F11015,CHAR(160),"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16" spans="2:11" hidden="1" x14ac:dyDescent="0.25">
      <c r="B11016" s="20">
        <v>45951</v>
      </c>
      <c r="C11016" s="2" t="s">
        <v>1</v>
      </c>
      <c r="D11016" s="2" t="s">
        <v>2150</v>
      </c>
      <c r="E11016" s="2" t="s">
        <v>78</v>
      </c>
      <c r="F11016" s="2" t="s">
        <v>4397</v>
      </c>
      <c r="G11016" s="5">
        <v>4</v>
      </c>
      <c r="H11016" s="5">
        <v>72.5</v>
      </c>
      <c r="I11016" s="5">
        <v>290</v>
      </c>
      <c r="J11016" s="5">
        <v>530265.63000000094</v>
      </c>
      <c r="K11016" s="3" t="str" cm="1">
        <f t="array" ref="K11016">_xlfn.LET(_xlpm.d,UPPER(TRIM(CLEAN(SUBSTITUTE(F11016,CHAR(160),"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17" spans="2:11" hidden="1" x14ac:dyDescent="0.25">
      <c r="B11017" s="20">
        <v>45951</v>
      </c>
      <c r="C11017" s="2" t="s">
        <v>1</v>
      </c>
      <c r="D11017" s="2" t="s">
        <v>1285</v>
      </c>
      <c r="E11017" s="2" t="s">
        <v>266</v>
      </c>
      <c r="F11017" s="2" t="s">
        <v>4397</v>
      </c>
      <c r="G11017" s="5">
        <v>10</v>
      </c>
      <c r="H11017" s="5">
        <v>72.5</v>
      </c>
      <c r="I11017" s="5">
        <v>725</v>
      </c>
      <c r="J11017" s="5">
        <v>530990.63000000094</v>
      </c>
      <c r="K11017" s="3" t="str" cm="1">
        <f t="array" ref="K11017">_xlfn.LET(_xlpm.d,UPPER(TRIM(CLEAN(SUBSTITUTE(F11017,CHAR(160),"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18" spans="2:11" hidden="1" x14ac:dyDescent="0.25">
      <c r="B11018" s="20">
        <v>45951</v>
      </c>
      <c r="C11018" s="2" t="s">
        <v>1</v>
      </c>
      <c r="D11018" s="2" t="s">
        <v>2151</v>
      </c>
      <c r="E11018" s="2" t="s">
        <v>232</v>
      </c>
      <c r="F11018" s="2" t="s">
        <v>4397</v>
      </c>
      <c r="G11018" s="5">
        <v>5</v>
      </c>
      <c r="H11018" s="5">
        <v>72.5</v>
      </c>
      <c r="I11018" s="5">
        <v>362.5</v>
      </c>
      <c r="J11018" s="5">
        <v>531353.13000000094</v>
      </c>
      <c r="K11018" s="3" t="str" cm="1">
        <f t="array" ref="K11018">_xlfn.LET(_xlpm.d,UPPER(TRIM(CLEAN(SUBSTITUTE(F11018,CHAR(160),"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19" spans="2:11" hidden="1" x14ac:dyDescent="0.25">
      <c r="B11019" s="20">
        <v>45951</v>
      </c>
      <c r="C11019" s="2" t="s">
        <v>1</v>
      </c>
      <c r="D11019" s="2" t="s">
        <v>3230</v>
      </c>
      <c r="E11019" s="2" t="s">
        <v>186</v>
      </c>
      <c r="F11019" s="2" t="s">
        <v>4397</v>
      </c>
      <c r="G11019" s="5">
        <v>6</v>
      </c>
      <c r="H11019" s="5">
        <v>72.5</v>
      </c>
      <c r="I11019" s="5">
        <v>435</v>
      </c>
      <c r="J11019" s="5">
        <v>531788.13000000094</v>
      </c>
      <c r="K11019" s="3" t="str" cm="1">
        <f t="array" ref="K11019">_xlfn.LET(_xlpm.d,UPPER(TRIM(CLEAN(SUBSTITUTE(F11019,CHAR(160),"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20" spans="2:11" hidden="1" x14ac:dyDescent="0.25">
      <c r="B11020" s="20">
        <v>45951</v>
      </c>
      <c r="C11020" s="2" t="s">
        <v>1</v>
      </c>
      <c r="D11020" s="2" t="s">
        <v>1538</v>
      </c>
      <c r="E11020" s="2" t="s">
        <v>158</v>
      </c>
      <c r="F11020" s="2" t="s">
        <v>4397</v>
      </c>
      <c r="G11020" s="5">
        <v>10</v>
      </c>
      <c r="H11020" s="5">
        <v>72.5</v>
      </c>
      <c r="I11020" s="5">
        <v>725</v>
      </c>
      <c r="J11020" s="5">
        <v>532513.13000000094</v>
      </c>
      <c r="K11020" s="3" t="str" cm="1">
        <f t="array" ref="K11020">_xlfn.LET(_xlpm.d,UPPER(TRIM(CLEAN(SUBSTITUTE(F11020,CHAR(160),"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21" spans="2:11" hidden="1" x14ac:dyDescent="0.25">
      <c r="B11021" s="20">
        <v>45951</v>
      </c>
      <c r="C11021" s="2" t="s">
        <v>1</v>
      </c>
      <c r="D11021" s="2" t="s">
        <v>4511</v>
      </c>
      <c r="E11021" s="2" t="s">
        <v>61</v>
      </c>
      <c r="F11021" s="2" t="s">
        <v>4397</v>
      </c>
      <c r="G11021" s="5">
        <v>28</v>
      </c>
      <c r="H11021" s="5">
        <v>68.900000000000006</v>
      </c>
      <c r="I11021" s="5">
        <v>1929.2</v>
      </c>
      <c r="J11021" s="5">
        <v>534442.33000000089</v>
      </c>
      <c r="K11021" s="3" t="str" cm="1">
        <f t="array" ref="K11021">_xlfn.LET(_xlpm.d,UPPER(TRIM(CLEAN(SUBSTITUTE(F11021,CHAR(160),"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22" spans="2:11" hidden="1" x14ac:dyDescent="0.25">
      <c r="B11022" s="20">
        <v>45952</v>
      </c>
      <c r="C11022" s="2" t="s">
        <v>1</v>
      </c>
      <c r="D11022" s="2" t="s">
        <v>1142</v>
      </c>
      <c r="E11022" s="2" t="s">
        <v>282</v>
      </c>
      <c r="F11022" s="2" t="s">
        <v>4397</v>
      </c>
      <c r="G11022" s="5">
        <v>5</v>
      </c>
      <c r="H11022" s="5">
        <v>72.5</v>
      </c>
      <c r="I11022" s="5">
        <v>362.5</v>
      </c>
      <c r="J11022" s="5">
        <v>534804.83000000089</v>
      </c>
      <c r="K11022" s="3" t="str" cm="1">
        <f t="array" ref="K11022">_xlfn.LET(_xlpm.d,UPPER(TRIM(CLEAN(SUBSTITUTE(F11022,CHAR(160),"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23" spans="2:11" hidden="1" x14ac:dyDescent="0.25">
      <c r="B11023" s="20">
        <v>45953</v>
      </c>
      <c r="C11023" s="2" t="s">
        <v>1</v>
      </c>
      <c r="D11023" s="2" t="s">
        <v>2156</v>
      </c>
      <c r="E11023" s="2" t="s">
        <v>268</v>
      </c>
      <c r="F11023" s="2" t="s">
        <v>4397</v>
      </c>
      <c r="G11023" s="5">
        <v>5</v>
      </c>
      <c r="H11023" s="5">
        <v>72.5</v>
      </c>
      <c r="I11023" s="5">
        <v>362.5</v>
      </c>
      <c r="J11023" s="5">
        <v>535167.33000000089</v>
      </c>
      <c r="K11023" s="3" t="str" cm="1">
        <f t="array" ref="K11023">_xlfn.LET(_xlpm.d,UPPER(TRIM(CLEAN(SUBSTITUTE(F11023,CHAR(160),"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24" spans="2:11" hidden="1" x14ac:dyDescent="0.25">
      <c r="B11024" s="20">
        <v>45953</v>
      </c>
      <c r="C11024" s="2" t="s">
        <v>1</v>
      </c>
      <c r="D11024" s="2" t="s">
        <v>4280</v>
      </c>
      <c r="E11024" s="2" t="s">
        <v>120</v>
      </c>
      <c r="F11024" s="2" t="s">
        <v>4397</v>
      </c>
      <c r="G11024" s="5">
        <v>6</v>
      </c>
      <c r="H11024" s="5">
        <v>67.989999999999995</v>
      </c>
      <c r="I11024" s="5">
        <v>407.94</v>
      </c>
      <c r="J11024" s="5">
        <v>535575.27000000083</v>
      </c>
      <c r="K11024" s="3" t="str" cm="1">
        <f t="array" ref="K11024">_xlfn.LET(_xlpm.d,UPPER(TRIM(CLEAN(SUBSTITUTE(F11024,CHAR(160),"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25" spans="2:11" hidden="1" x14ac:dyDescent="0.25">
      <c r="B11025" s="20">
        <v>45953</v>
      </c>
      <c r="C11025" s="2" t="s">
        <v>1</v>
      </c>
      <c r="D11025" s="2" t="s">
        <v>4050</v>
      </c>
      <c r="E11025" s="2" t="s">
        <v>3</v>
      </c>
      <c r="F11025" s="2" t="s">
        <v>4397</v>
      </c>
      <c r="G11025" s="5">
        <v>6</v>
      </c>
      <c r="H11025" s="5">
        <v>68.900000000000006</v>
      </c>
      <c r="I11025" s="5">
        <v>413.4</v>
      </c>
      <c r="J11025" s="5">
        <v>535988.67000000086</v>
      </c>
      <c r="K11025" s="3" t="str" cm="1">
        <f t="array" ref="K11025">_xlfn.LET(_xlpm.d,UPPER(TRIM(CLEAN(SUBSTITUTE(F11025,CHAR(160),"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26" spans="2:11" hidden="1" x14ac:dyDescent="0.25">
      <c r="B11026" s="20">
        <v>45954</v>
      </c>
      <c r="C11026" s="2" t="s">
        <v>1</v>
      </c>
      <c r="D11026" s="2" t="s">
        <v>3234</v>
      </c>
      <c r="E11026" s="2" t="s">
        <v>279</v>
      </c>
      <c r="F11026" s="2" t="s">
        <v>4397</v>
      </c>
      <c r="G11026" s="5">
        <v>8</v>
      </c>
      <c r="H11026" s="5">
        <v>72.5</v>
      </c>
      <c r="I11026" s="5">
        <v>580</v>
      </c>
      <c r="J11026" s="5">
        <v>536568.67000000086</v>
      </c>
      <c r="K11026" s="3" t="str" cm="1">
        <f t="array" ref="K11026">_xlfn.LET(_xlpm.d,UPPER(TRIM(CLEAN(SUBSTITUTE(F11026,CHAR(160),"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27" spans="2:11" hidden="1" x14ac:dyDescent="0.25">
      <c r="B11027" s="20">
        <v>45954</v>
      </c>
      <c r="C11027" s="2" t="s">
        <v>1</v>
      </c>
      <c r="D11027" s="2" t="s">
        <v>1148</v>
      </c>
      <c r="E11027" s="2" t="s">
        <v>236</v>
      </c>
      <c r="F11027" s="2" t="s">
        <v>4397</v>
      </c>
      <c r="G11027" s="5">
        <v>12</v>
      </c>
      <c r="H11027" s="5">
        <v>72.5</v>
      </c>
      <c r="I11027" s="5">
        <v>870</v>
      </c>
      <c r="J11027" s="5">
        <v>537438.67000000086</v>
      </c>
      <c r="K11027" s="3" t="str" cm="1">
        <f t="array" ref="K11027">_xlfn.LET(_xlpm.d,UPPER(TRIM(CLEAN(SUBSTITUTE(F11027,CHAR(160),"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28" spans="2:11" hidden="1" x14ac:dyDescent="0.25">
      <c r="B11028" s="20">
        <v>45954</v>
      </c>
      <c r="C11028" s="2" t="s">
        <v>1</v>
      </c>
      <c r="D11028" s="2" t="s">
        <v>4512</v>
      </c>
      <c r="E11028" s="2" t="s">
        <v>259</v>
      </c>
      <c r="F11028" s="2" t="s">
        <v>4397</v>
      </c>
      <c r="G11028" s="5">
        <v>5</v>
      </c>
      <c r="H11028" s="5">
        <v>72.5</v>
      </c>
      <c r="I11028" s="5">
        <v>362.5</v>
      </c>
      <c r="J11028" s="5">
        <v>537801.17000000086</v>
      </c>
      <c r="K11028" s="3" t="str" cm="1">
        <f t="array" ref="K11028">_xlfn.LET(_xlpm.d,UPPER(TRIM(CLEAN(SUBSTITUTE(F11028,CHAR(160),"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29" spans="2:11" hidden="1" x14ac:dyDescent="0.25">
      <c r="B11029" s="20">
        <v>45954</v>
      </c>
      <c r="C11029" s="2" t="s">
        <v>1</v>
      </c>
      <c r="D11029" s="2" t="s">
        <v>708</v>
      </c>
      <c r="E11029" s="2" t="s">
        <v>43</v>
      </c>
      <c r="F11029" s="2" t="s">
        <v>4397</v>
      </c>
      <c r="G11029" s="5">
        <v>7</v>
      </c>
      <c r="H11029" s="5">
        <v>68.8</v>
      </c>
      <c r="I11029" s="5">
        <v>481.6</v>
      </c>
      <c r="J11029" s="5">
        <v>538282.77000000083</v>
      </c>
      <c r="K11029" s="3" t="str" cm="1">
        <f t="array" ref="K11029">_xlfn.LET(_xlpm.d,UPPER(TRIM(CLEAN(SUBSTITUTE(F11029,CHAR(160),"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30" spans="2:11" hidden="1" x14ac:dyDescent="0.25">
      <c r="B11030" s="20">
        <v>45954</v>
      </c>
      <c r="C11030" s="2" t="s">
        <v>1</v>
      </c>
      <c r="D11030" s="2" t="s">
        <v>3237</v>
      </c>
      <c r="E11030" s="2" t="s">
        <v>835</v>
      </c>
      <c r="F11030" s="2" t="s">
        <v>4506</v>
      </c>
      <c r="G11030" s="5">
        <v>10</v>
      </c>
      <c r="H11030" s="5">
        <v>68.900000000000006</v>
      </c>
      <c r="I11030" s="5">
        <v>689</v>
      </c>
      <c r="J11030" s="5">
        <v>538971.77000000083</v>
      </c>
      <c r="K11030" s="3" t="str" cm="1">
        <f t="array" ref="K11030">_xlfn.LET(_xlpm.d,UPPER(TRIM(CLEAN(SUBSTITUTE(F11030,CHAR(160),"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1031" spans="2:11" hidden="1" x14ac:dyDescent="0.25">
      <c r="B11031" s="20">
        <v>45954</v>
      </c>
      <c r="C11031" s="2" t="s">
        <v>1</v>
      </c>
      <c r="D11031" s="2" t="s">
        <v>3237</v>
      </c>
      <c r="E11031" s="2" t="s">
        <v>835</v>
      </c>
      <c r="F11031" s="2" t="s">
        <v>4507</v>
      </c>
      <c r="G11031" s="5">
        <v>10</v>
      </c>
      <c r="H11031" s="5">
        <v>68.900000000000006</v>
      </c>
      <c r="I11031" s="5">
        <v>689</v>
      </c>
      <c r="J11031" s="5">
        <v>539660.77000000083</v>
      </c>
      <c r="K11031" s="3" t="str" cm="1">
        <f t="array" ref="K11031">_xlfn.LET(_xlpm.d,UPPER(TRIM(CLEAN(SUBSTITUTE(F11031,CHAR(160),"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32" spans="2:11" hidden="1" x14ac:dyDescent="0.25">
      <c r="B11032" s="20">
        <v>45954</v>
      </c>
      <c r="C11032" s="2" t="s">
        <v>1</v>
      </c>
      <c r="D11032" s="2" t="s">
        <v>2161</v>
      </c>
      <c r="E11032" s="2" t="s">
        <v>73</v>
      </c>
      <c r="F11032" s="2" t="s">
        <v>4397</v>
      </c>
      <c r="G11032" s="5">
        <v>7</v>
      </c>
      <c r="H11032" s="5">
        <v>68</v>
      </c>
      <c r="I11032" s="5">
        <v>476</v>
      </c>
      <c r="J11032" s="5">
        <v>540136.77000000083</v>
      </c>
      <c r="K11032" s="3" t="str" cm="1">
        <f t="array" ref="K11032">_xlfn.LET(_xlpm.d,UPPER(TRIM(CLEAN(SUBSTITUTE(F11032,CHAR(160),"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33" spans="2:11" hidden="1" x14ac:dyDescent="0.25">
      <c r="B11033" s="20">
        <v>45954</v>
      </c>
      <c r="C11033" s="2" t="s">
        <v>1</v>
      </c>
      <c r="D11033" s="2" t="s">
        <v>2163</v>
      </c>
      <c r="E11033" s="2" t="s">
        <v>197</v>
      </c>
      <c r="F11033" s="2" t="s">
        <v>4397</v>
      </c>
      <c r="G11033" s="5">
        <v>27</v>
      </c>
      <c r="H11033" s="5">
        <v>72.5</v>
      </c>
      <c r="I11033" s="5">
        <v>1957.5</v>
      </c>
      <c r="J11033" s="5">
        <v>542094.27000000083</v>
      </c>
      <c r="K11033" s="3" t="str" cm="1">
        <f t="array" ref="K11033">_xlfn.LET(_xlpm.d,UPPER(TRIM(CLEAN(SUBSTITUTE(F11033,CHAR(160),"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34" spans="2:11" hidden="1" x14ac:dyDescent="0.25">
      <c r="B11034" s="20">
        <v>45954</v>
      </c>
      <c r="C11034" s="2" t="s">
        <v>1</v>
      </c>
      <c r="D11034" s="2" t="s">
        <v>3239</v>
      </c>
      <c r="E11034" s="2" t="s">
        <v>224</v>
      </c>
      <c r="F11034" s="2" t="s">
        <v>4397</v>
      </c>
      <c r="G11034" s="5">
        <v>9</v>
      </c>
      <c r="H11034" s="5">
        <v>72.5</v>
      </c>
      <c r="I11034" s="5">
        <v>652.5</v>
      </c>
      <c r="J11034" s="5">
        <v>542746.77000000083</v>
      </c>
      <c r="K11034" s="3" t="str" cm="1">
        <f t="array" ref="K11034">_xlfn.LET(_xlpm.d,UPPER(TRIM(CLEAN(SUBSTITUTE(F11034,CHAR(160),"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35" spans="2:11" hidden="1" x14ac:dyDescent="0.25">
      <c r="B11035" s="20">
        <v>45954</v>
      </c>
      <c r="C11035" s="2" t="s">
        <v>1</v>
      </c>
      <c r="D11035" s="2" t="s">
        <v>3240</v>
      </c>
      <c r="E11035" s="2" t="s">
        <v>307</v>
      </c>
      <c r="F11035" s="2" t="s">
        <v>4397</v>
      </c>
      <c r="G11035" s="5">
        <v>15</v>
      </c>
      <c r="H11035" s="5">
        <v>72.5</v>
      </c>
      <c r="I11035" s="5">
        <v>1087.5</v>
      </c>
      <c r="J11035" s="5">
        <v>543834.27000000083</v>
      </c>
      <c r="K11035" s="3" t="str" cm="1">
        <f t="array" ref="K11035">_xlfn.LET(_xlpm.d,UPPER(TRIM(CLEAN(SUBSTITUTE(F11035,CHAR(160),"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36" spans="2:11" hidden="1" x14ac:dyDescent="0.25">
      <c r="B11036" s="20">
        <v>45957</v>
      </c>
      <c r="C11036" s="2" t="s">
        <v>1</v>
      </c>
      <c r="D11036" s="2" t="s">
        <v>2168</v>
      </c>
      <c r="E11036" s="2" t="s">
        <v>254</v>
      </c>
      <c r="F11036" s="2" t="s">
        <v>4397</v>
      </c>
      <c r="G11036" s="5">
        <v>9</v>
      </c>
      <c r="H11036" s="5">
        <v>72.5</v>
      </c>
      <c r="I11036" s="5">
        <v>652.5</v>
      </c>
      <c r="J11036" s="5">
        <v>544486.77000000083</v>
      </c>
      <c r="K11036" s="3" t="str" cm="1">
        <f t="array" ref="K11036">_xlfn.LET(_xlpm.d,UPPER(TRIM(CLEAN(SUBSTITUTE(F11036,CHAR(160),"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37" spans="2:11" hidden="1" x14ac:dyDescent="0.25">
      <c r="B11037" s="20">
        <v>45957</v>
      </c>
      <c r="C11037" s="2" t="s">
        <v>1</v>
      </c>
      <c r="D11037" s="2" t="s">
        <v>2169</v>
      </c>
      <c r="E11037" s="2" t="s">
        <v>248</v>
      </c>
      <c r="F11037" s="2" t="s">
        <v>4397</v>
      </c>
      <c r="G11037" s="5">
        <v>10</v>
      </c>
      <c r="H11037" s="5">
        <v>72.5</v>
      </c>
      <c r="I11037" s="5">
        <v>725</v>
      </c>
      <c r="J11037" s="5">
        <v>545211.77000000083</v>
      </c>
      <c r="K11037" s="3" t="str" cm="1">
        <f t="array" ref="K11037">_xlfn.LET(_xlpm.d,UPPER(TRIM(CLEAN(SUBSTITUTE(F11037,CHAR(160),"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38" spans="2:11" hidden="1" x14ac:dyDescent="0.25">
      <c r="B11038" s="20">
        <v>45958</v>
      </c>
      <c r="C11038" s="2" t="s">
        <v>1</v>
      </c>
      <c r="D11038" s="2" t="s">
        <v>3243</v>
      </c>
      <c r="E11038" s="2" t="s">
        <v>186</v>
      </c>
      <c r="F11038" s="2" t="s">
        <v>4397</v>
      </c>
      <c r="G11038" s="5">
        <v>8</v>
      </c>
      <c r="H11038" s="5">
        <v>72.5</v>
      </c>
      <c r="I11038" s="5">
        <v>580</v>
      </c>
      <c r="J11038" s="5">
        <v>545791.77000000083</v>
      </c>
      <c r="K11038" s="3" t="str" cm="1">
        <f t="array" ref="K11038">_xlfn.LET(_xlpm.d,UPPER(TRIM(CLEAN(SUBSTITUTE(F11038,CHAR(160),"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39" spans="2:11" hidden="1" x14ac:dyDescent="0.25">
      <c r="B11039" s="20">
        <v>45958</v>
      </c>
      <c r="C11039" s="2" t="s">
        <v>1</v>
      </c>
      <c r="D11039" s="2" t="s">
        <v>2170</v>
      </c>
      <c r="E11039" s="2" t="s">
        <v>232</v>
      </c>
      <c r="F11039" s="2" t="s">
        <v>4397</v>
      </c>
      <c r="G11039" s="5">
        <v>6</v>
      </c>
      <c r="H11039" s="5">
        <v>72.5</v>
      </c>
      <c r="I11039" s="5">
        <v>435</v>
      </c>
      <c r="J11039" s="5">
        <v>546226.77000000083</v>
      </c>
      <c r="K11039" s="3" t="str" cm="1">
        <f t="array" ref="K11039">_xlfn.LET(_xlpm.d,UPPER(TRIM(CLEAN(SUBSTITUTE(F11039,CHAR(160),"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40" spans="2:11" hidden="1" x14ac:dyDescent="0.25">
      <c r="B11040" s="20">
        <v>45958</v>
      </c>
      <c r="C11040" s="2" t="s">
        <v>1</v>
      </c>
      <c r="D11040" s="2" t="s">
        <v>2172</v>
      </c>
      <c r="E11040" s="2" t="s">
        <v>78</v>
      </c>
      <c r="F11040" s="2" t="s">
        <v>4397</v>
      </c>
      <c r="G11040" s="5">
        <v>5</v>
      </c>
      <c r="H11040" s="5">
        <v>72.5</v>
      </c>
      <c r="I11040" s="5">
        <v>362.5</v>
      </c>
      <c r="J11040" s="5">
        <v>546589.27000000083</v>
      </c>
      <c r="K11040" s="3" t="str" cm="1">
        <f t="array" ref="K11040">_xlfn.LET(_xlpm.d,UPPER(TRIM(CLEAN(SUBSTITUTE(F11040,CHAR(160),"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41" spans="2:11" hidden="1" x14ac:dyDescent="0.25">
      <c r="B11041" s="20">
        <v>45958</v>
      </c>
      <c r="C11041" s="2" t="s">
        <v>1</v>
      </c>
      <c r="D11041" s="2" t="s">
        <v>848</v>
      </c>
      <c r="E11041" s="2" t="s">
        <v>796</v>
      </c>
      <c r="F11041" s="2" t="s">
        <v>4397</v>
      </c>
      <c r="G11041" s="5">
        <v>16</v>
      </c>
      <c r="H11041" s="5">
        <v>68.900000000000006</v>
      </c>
      <c r="I11041" s="5">
        <v>1102.4000000000001</v>
      </c>
      <c r="J11041" s="5">
        <v>547691.67000000086</v>
      </c>
      <c r="K11041" s="3" t="str" cm="1">
        <f t="array" ref="K11041">_xlfn.LET(_xlpm.d,UPPER(TRIM(CLEAN(SUBSTITUTE(F11041,CHAR(160),"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42" spans="2:11" hidden="1" x14ac:dyDescent="0.25">
      <c r="B11042" s="20">
        <v>45958</v>
      </c>
      <c r="C11042" s="2" t="s">
        <v>1</v>
      </c>
      <c r="D11042" s="2" t="s">
        <v>710</v>
      </c>
      <c r="E11042" s="2" t="s">
        <v>261</v>
      </c>
      <c r="F11042" s="2" t="s">
        <v>4397</v>
      </c>
      <c r="G11042" s="5">
        <v>5</v>
      </c>
      <c r="H11042" s="5">
        <v>72.5</v>
      </c>
      <c r="I11042" s="5">
        <v>362.5</v>
      </c>
      <c r="J11042" s="5">
        <v>548054.17000000086</v>
      </c>
      <c r="K11042" s="3" t="str" cm="1">
        <f t="array" ref="K11042">_xlfn.LET(_xlpm.d,UPPER(TRIM(CLEAN(SUBSTITUTE(F11042,CHAR(160),"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43" spans="2:11" hidden="1" x14ac:dyDescent="0.25">
      <c r="B11043" s="20">
        <v>45958</v>
      </c>
      <c r="C11043" s="2" t="s">
        <v>1</v>
      </c>
      <c r="D11043" s="2" t="s">
        <v>3249</v>
      </c>
      <c r="E11043" s="2" t="s">
        <v>180</v>
      </c>
      <c r="F11043" s="2" t="s">
        <v>4397</v>
      </c>
      <c r="G11043" s="5">
        <v>5</v>
      </c>
      <c r="H11043" s="5">
        <v>72.5</v>
      </c>
      <c r="I11043" s="5">
        <v>362.5</v>
      </c>
      <c r="J11043" s="5">
        <v>548416.67000000086</v>
      </c>
      <c r="K11043" s="3" t="str" cm="1">
        <f t="array" ref="K11043">_xlfn.LET(_xlpm.d,UPPER(TRIM(CLEAN(SUBSTITUTE(F11043,CHAR(160),"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44" spans="2:11" hidden="1" x14ac:dyDescent="0.25">
      <c r="B11044" s="20">
        <v>45958</v>
      </c>
      <c r="C11044" s="2" t="s">
        <v>1</v>
      </c>
      <c r="D11044" s="2" t="s">
        <v>2175</v>
      </c>
      <c r="E11044" s="2" t="s">
        <v>263</v>
      </c>
      <c r="F11044" s="2" t="s">
        <v>4397</v>
      </c>
      <c r="G11044" s="5">
        <v>12</v>
      </c>
      <c r="H11044" s="5">
        <v>72.5</v>
      </c>
      <c r="I11044" s="5">
        <v>870</v>
      </c>
      <c r="J11044" s="5">
        <v>549286.67000000086</v>
      </c>
      <c r="K11044" s="3" t="str" cm="1">
        <f t="array" ref="K11044">_xlfn.LET(_xlpm.d,UPPER(TRIM(CLEAN(SUBSTITUTE(F11044,CHAR(160),"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45" spans="2:11" hidden="1" x14ac:dyDescent="0.25">
      <c r="B11045" s="20">
        <v>45959</v>
      </c>
      <c r="C11045" s="2" t="s">
        <v>1</v>
      </c>
      <c r="D11045" s="2" t="s">
        <v>1154</v>
      </c>
      <c r="E11045" s="2" t="s">
        <v>145</v>
      </c>
      <c r="F11045" s="2" t="s">
        <v>4397</v>
      </c>
      <c r="G11045" s="5">
        <v>10</v>
      </c>
      <c r="H11045" s="5">
        <v>72.5</v>
      </c>
      <c r="I11045" s="5">
        <v>725</v>
      </c>
      <c r="J11045" s="5">
        <v>550011.67000000086</v>
      </c>
      <c r="K11045" s="3" t="str" cm="1">
        <f t="array" ref="K11045">_xlfn.LET(_xlpm.d,UPPER(TRIM(CLEAN(SUBSTITUTE(F11045,CHAR(160),"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46" spans="2:11" hidden="1" x14ac:dyDescent="0.25">
      <c r="B11046" s="20">
        <v>45960</v>
      </c>
      <c r="C11046" s="2" t="s">
        <v>1</v>
      </c>
      <c r="D11046" s="2" t="s">
        <v>1155</v>
      </c>
      <c r="E11046" s="2" t="s">
        <v>180</v>
      </c>
      <c r="F11046" s="2" t="s">
        <v>4397</v>
      </c>
      <c r="G11046" s="5">
        <v>5</v>
      </c>
      <c r="H11046" s="5">
        <v>72.5</v>
      </c>
      <c r="I11046" s="5">
        <v>362.5</v>
      </c>
      <c r="J11046" s="5">
        <v>550374.17000000086</v>
      </c>
      <c r="K11046" s="3" t="str" cm="1">
        <f t="array" ref="K11046">_xlfn.LET(_xlpm.d,UPPER(TRIM(CLEAN(SUBSTITUTE(F11046,CHAR(160),"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47" spans="2:11" hidden="1" x14ac:dyDescent="0.25">
      <c r="B11047" s="20">
        <v>45960</v>
      </c>
      <c r="C11047" s="2" t="s">
        <v>1</v>
      </c>
      <c r="D11047" s="2" t="s">
        <v>2176</v>
      </c>
      <c r="E11047" s="2" t="s">
        <v>268</v>
      </c>
      <c r="F11047" s="2" t="s">
        <v>4397</v>
      </c>
      <c r="G11047" s="5">
        <v>6</v>
      </c>
      <c r="H11047" s="5">
        <v>72.5</v>
      </c>
      <c r="I11047" s="5">
        <v>435</v>
      </c>
      <c r="J11047" s="5">
        <v>550809.17000000086</v>
      </c>
      <c r="K11047" s="3" t="str" cm="1">
        <f t="array" ref="K11047">_xlfn.LET(_xlpm.d,UPPER(TRIM(CLEAN(SUBSTITUTE(F11047,CHAR(160),"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48" spans="2:11" hidden="1" x14ac:dyDescent="0.25">
      <c r="B11048" s="20">
        <v>45960</v>
      </c>
      <c r="C11048" s="2" t="s">
        <v>1</v>
      </c>
      <c r="D11048" s="2" t="s">
        <v>3253</v>
      </c>
      <c r="E11048" s="2" t="s">
        <v>3</v>
      </c>
      <c r="F11048" s="2" t="s">
        <v>4397</v>
      </c>
      <c r="G11048" s="5">
        <v>5</v>
      </c>
      <c r="H11048" s="5">
        <v>68.900000000000006</v>
      </c>
      <c r="I11048" s="5">
        <v>344.5</v>
      </c>
      <c r="J11048" s="5">
        <v>551153.67000000086</v>
      </c>
      <c r="K11048" s="3" t="str" cm="1">
        <f t="array" ref="K11048">_xlfn.LET(_xlpm.d,UPPER(TRIM(CLEAN(SUBSTITUTE(F11048,CHAR(160),"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49" spans="2:11" hidden="1" x14ac:dyDescent="0.25">
      <c r="B11049" s="20">
        <v>45960</v>
      </c>
      <c r="C11049" s="2" t="s">
        <v>1</v>
      </c>
      <c r="D11049" s="2" t="s">
        <v>3254</v>
      </c>
      <c r="E11049" s="2" t="s">
        <v>286</v>
      </c>
      <c r="F11049" s="2" t="s">
        <v>4397</v>
      </c>
      <c r="G11049" s="5">
        <v>12</v>
      </c>
      <c r="H11049" s="5">
        <v>72.5</v>
      </c>
      <c r="I11049" s="5">
        <v>870</v>
      </c>
      <c r="J11049" s="5">
        <v>552023.67000000086</v>
      </c>
      <c r="K11049" s="3" t="str" cm="1">
        <f t="array" ref="K11049">_xlfn.LET(_xlpm.d,UPPER(TRIM(CLEAN(SUBSTITUTE(F11049,CHAR(160),"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50" spans="2:11" hidden="1" x14ac:dyDescent="0.25">
      <c r="B11050" s="20">
        <v>45961</v>
      </c>
      <c r="C11050" s="2" t="s">
        <v>1</v>
      </c>
      <c r="D11050" s="2" t="s">
        <v>4513</v>
      </c>
      <c r="E11050" s="2" t="s">
        <v>259</v>
      </c>
      <c r="F11050" s="2" t="s">
        <v>4397</v>
      </c>
      <c r="G11050" s="5">
        <v>5</v>
      </c>
      <c r="H11050" s="5">
        <v>72.5</v>
      </c>
      <c r="I11050" s="5">
        <v>362.5</v>
      </c>
      <c r="J11050" s="5">
        <v>552386.17000000086</v>
      </c>
      <c r="K11050" s="3" t="str" cm="1">
        <f t="array" ref="K11050">_xlfn.LET(_xlpm.d,UPPER(TRIM(CLEAN(SUBSTITUTE(F11050,CHAR(160),"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51" spans="2:11" hidden="1" x14ac:dyDescent="0.25">
      <c r="B11051" s="20">
        <v>45961</v>
      </c>
      <c r="C11051" s="2" t="s">
        <v>1</v>
      </c>
      <c r="D11051" s="2" t="s">
        <v>713</v>
      </c>
      <c r="E11051" s="2" t="s">
        <v>241</v>
      </c>
      <c r="F11051" s="2" t="s">
        <v>4397</v>
      </c>
      <c r="G11051" s="5">
        <v>15</v>
      </c>
      <c r="H11051" s="5">
        <v>129.30000000000001</v>
      </c>
      <c r="I11051" s="5">
        <v>1939.5</v>
      </c>
      <c r="J11051" s="5">
        <v>554325.67000000086</v>
      </c>
      <c r="K11051" s="3" t="str" cm="1">
        <f t="array" ref="K11051">_xlfn.LET(_xlpm.d,UPPER(TRIM(CLEAN(SUBSTITUTE(F11051,CHAR(160),"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52" spans="2:11" hidden="1" x14ac:dyDescent="0.25">
      <c r="B11052" s="20">
        <v>45961</v>
      </c>
      <c r="C11052" s="2" t="s">
        <v>1</v>
      </c>
      <c r="D11052" s="2" t="s">
        <v>2180</v>
      </c>
      <c r="E11052" s="2" t="s">
        <v>43</v>
      </c>
      <c r="F11052" s="2" t="s">
        <v>4397</v>
      </c>
      <c r="G11052" s="5">
        <v>6</v>
      </c>
      <c r="H11052" s="5">
        <v>68.8</v>
      </c>
      <c r="I11052" s="5">
        <v>412.8</v>
      </c>
      <c r="J11052" s="5">
        <v>554738.4700000009</v>
      </c>
      <c r="K11052" s="3" t="str" cm="1">
        <f t="array" ref="K11052">_xlfn.LET(_xlpm.d,UPPER(TRIM(CLEAN(SUBSTITUTE(F11052,CHAR(160),"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53" spans="2:11" hidden="1" x14ac:dyDescent="0.25">
      <c r="B11053" s="20">
        <v>45961</v>
      </c>
      <c r="C11053" s="2" t="s">
        <v>1</v>
      </c>
      <c r="D11053" s="2" t="s">
        <v>2181</v>
      </c>
      <c r="E11053" s="2" t="s">
        <v>305</v>
      </c>
      <c r="F11053" s="2" t="s">
        <v>4397</v>
      </c>
      <c r="G11053" s="5">
        <v>21</v>
      </c>
      <c r="H11053" s="5">
        <v>74.5</v>
      </c>
      <c r="I11053" s="5">
        <v>1564.5</v>
      </c>
      <c r="J11053" s="5">
        <v>556302.9700000009</v>
      </c>
      <c r="K11053" s="3" t="str" cm="1">
        <f t="array" ref="K11053">_xlfn.LET(_xlpm.d,UPPER(TRIM(CLEAN(SUBSTITUTE(F11053,CHAR(160),"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54" spans="2:11" hidden="1" x14ac:dyDescent="0.25">
      <c r="B11054" s="20">
        <v>45961</v>
      </c>
      <c r="C11054" s="2" t="s">
        <v>1</v>
      </c>
      <c r="D11054" s="2" t="s">
        <v>3255</v>
      </c>
      <c r="E11054" s="2" t="s">
        <v>224</v>
      </c>
      <c r="F11054" s="2" t="s">
        <v>4397</v>
      </c>
      <c r="G11054" s="5">
        <v>20</v>
      </c>
      <c r="H11054" s="5">
        <v>72.5</v>
      </c>
      <c r="I11054" s="5">
        <v>1450</v>
      </c>
      <c r="J11054" s="5">
        <v>557752.9700000009</v>
      </c>
      <c r="K11054" s="3" t="str" cm="1">
        <f t="array" ref="K11054">_xlfn.LET(_xlpm.d,UPPER(TRIM(CLEAN(SUBSTITUTE(F11054,CHAR(160),"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55" spans="2:11" hidden="1" x14ac:dyDescent="0.25">
      <c r="B11055" s="20">
        <v>45964</v>
      </c>
      <c r="C11055" s="2" t="s">
        <v>1</v>
      </c>
      <c r="D11055" s="2" t="s">
        <v>3892</v>
      </c>
      <c r="E11055" s="2" t="s">
        <v>254</v>
      </c>
      <c r="F11055" s="2" t="s">
        <v>4397</v>
      </c>
      <c r="G11055" s="5">
        <v>10</v>
      </c>
      <c r="H11055" s="5">
        <v>72.5</v>
      </c>
      <c r="I11055" s="5">
        <v>725</v>
      </c>
      <c r="J11055" s="5">
        <v>558477.9700000009</v>
      </c>
      <c r="K11055" s="3" t="str" cm="1">
        <f t="array" ref="K11055">_xlfn.LET(_xlpm.d,UPPER(TRIM(CLEAN(SUBSTITUTE(F11055,CHAR(160),"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56" spans="2:11" hidden="1" x14ac:dyDescent="0.25">
      <c r="B11056" s="20">
        <v>45964</v>
      </c>
      <c r="C11056" s="2" t="s">
        <v>1</v>
      </c>
      <c r="D11056" s="2" t="s">
        <v>3257</v>
      </c>
      <c r="E11056" s="2" t="s">
        <v>180</v>
      </c>
      <c r="F11056" s="2" t="s">
        <v>4397</v>
      </c>
      <c r="G11056" s="5">
        <v>5</v>
      </c>
      <c r="H11056" s="5">
        <v>33.5</v>
      </c>
      <c r="I11056" s="5">
        <v>167.5</v>
      </c>
      <c r="J11056" s="5">
        <v>558645.4700000009</v>
      </c>
      <c r="K11056" s="3" t="str" cm="1">
        <f t="array" ref="K11056">_xlfn.LET(_xlpm.d,UPPER(TRIM(CLEAN(SUBSTITUTE(F11056,CHAR(160),"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57" spans="2:11" hidden="1" x14ac:dyDescent="0.25">
      <c r="B11057" s="20">
        <v>45965</v>
      </c>
      <c r="C11057" s="2" t="s">
        <v>1</v>
      </c>
      <c r="D11057" s="2" t="s">
        <v>1296</v>
      </c>
      <c r="E11057" s="2" t="s">
        <v>158</v>
      </c>
      <c r="F11057" s="2" t="s">
        <v>4397</v>
      </c>
      <c r="G11057" s="5">
        <v>16</v>
      </c>
      <c r="H11057" s="5">
        <v>72.5</v>
      </c>
      <c r="I11057" s="5">
        <v>1160</v>
      </c>
      <c r="J11057" s="5">
        <v>559805.4700000009</v>
      </c>
      <c r="K11057" s="3" t="str" cm="1">
        <f t="array" ref="K11057">_xlfn.LET(_xlpm.d,UPPER(TRIM(CLEAN(SUBSTITUTE(F11057,CHAR(160),"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58" spans="2:11" hidden="1" x14ac:dyDescent="0.25">
      <c r="B11058" s="20">
        <v>45965</v>
      </c>
      <c r="C11058" s="2" t="s">
        <v>1</v>
      </c>
      <c r="D11058" s="2" t="s">
        <v>2185</v>
      </c>
      <c r="E11058" s="2" t="s">
        <v>165</v>
      </c>
      <c r="F11058" s="2" t="s">
        <v>4397</v>
      </c>
      <c r="G11058" s="5">
        <v>4</v>
      </c>
      <c r="H11058" s="5">
        <v>72.5</v>
      </c>
      <c r="I11058" s="5">
        <v>290</v>
      </c>
      <c r="J11058" s="5">
        <v>560095.4700000009</v>
      </c>
      <c r="K11058" s="3" t="str" cm="1">
        <f t="array" ref="K11058">_xlfn.LET(_xlpm.d,UPPER(TRIM(CLEAN(SUBSTITUTE(F11058,CHAR(160),"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59" spans="2:11" hidden="1" x14ac:dyDescent="0.25">
      <c r="B11059" s="20">
        <v>45965</v>
      </c>
      <c r="C11059" s="2" t="s">
        <v>1</v>
      </c>
      <c r="D11059" s="2" t="s">
        <v>1159</v>
      </c>
      <c r="E11059" s="2" t="s">
        <v>234</v>
      </c>
      <c r="F11059" s="2" t="s">
        <v>4397</v>
      </c>
      <c r="G11059" s="5">
        <v>7</v>
      </c>
      <c r="H11059" s="5">
        <v>72.5</v>
      </c>
      <c r="I11059" s="5">
        <v>507.5</v>
      </c>
      <c r="J11059" s="5">
        <v>560602.9700000009</v>
      </c>
      <c r="K11059" s="3" t="str" cm="1">
        <f t="array" ref="K11059">_xlfn.LET(_xlpm.d,UPPER(TRIM(CLEAN(SUBSTITUTE(F11059,CHAR(160),"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60" spans="2:11" hidden="1" x14ac:dyDescent="0.25">
      <c r="B11060" s="20">
        <v>45965</v>
      </c>
      <c r="C11060" s="2" t="s">
        <v>1</v>
      </c>
      <c r="D11060" s="2" t="s">
        <v>1160</v>
      </c>
      <c r="E11060" s="2" t="s">
        <v>762</v>
      </c>
      <c r="F11060" s="2" t="s">
        <v>4397</v>
      </c>
      <c r="G11060" s="5">
        <v>5</v>
      </c>
      <c r="H11060" s="5">
        <v>55</v>
      </c>
      <c r="I11060" s="5">
        <v>275</v>
      </c>
      <c r="J11060" s="5">
        <v>560877.9700000009</v>
      </c>
      <c r="K11060" s="3" t="str" cm="1">
        <f t="array" ref="K11060">_xlfn.LET(_xlpm.d,UPPER(TRIM(CLEAN(SUBSTITUTE(F11060,CHAR(160),"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61" spans="2:11" hidden="1" x14ac:dyDescent="0.25">
      <c r="B11061" s="20">
        <v>45966</v>
      </c>
      <c r="C11061" s="2" t="s">
        <v>1</v>
      </c>
      <c r="D11061" s="2" t="s">
        <v>4514</v>
      </c>
      <c r="E11061" s="2" t="s">
        <v>730</v>
      </c>
      <c r="F11061" s="2" t="s">
        <v>4397</v>
      </c>
      <c r="G11061" s="5">
        <v>16</v>
      </c>
      <c r="H11061" s="5">
        <v>68.989999999999995</v>
      </c>
      <c r="I11061" s="5">
        <v>1103.8399999999999</v>
      </c>
      <c r="J11061" s="5">
        <v>561981.81000000087</v>
      </c>
      <c r="K11061" s="3" t="str" cm="1">
        <f t="array" ref="K11061">_xlfn.LET(_xlpm.d,UPPER(TRIM(CLEAN(SUBSTITUTE(F11061,CHAR(160),"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62" spans="2:11" hidden="1" x14ac:dyDescent="0.25">
      <c r="B11062" s="20">
        <v>45966</v>
      </c>
      <c r="C11062" s="2" t="s">
        <v>1</v>
      </c>
      <c r="D11062" s="2" t="s">
        <v>717</v>
      </c>
      <c r="E11062" s="2" t="s">
        <v>544</v>
      </c>
      <c r="F11062" s="2" t="s">
        <v>4397</v>
      </c>
      <c r="G11062" s="5">
        <v>20</v>
      </c>
      <c r="H11062" s="5">
        <v>68.989999999999995</v>
      </c>
      <c r="I11062" s="5">
        <v>1379.8</v>
      </c>
      <c r="J11062" s="5">
        <v>563361.61000000092</v>
      </c>
      <c r="K11062" s="3" t="str" cm="1">
        <f t="array" ref="K11062">_xlfn.LET(_xlpm.d,UPPER(TRIM(CLEAN(SUBSTITUTE(F11062,CHAR(160),"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63" spans="2:11" hidden="1" x14ac:dyDescent="0.25">
      <c r="B11063" s="20">
        <v>45966</v>
      </c>
      <c r="C11063" s="2" t="s">
        <v>1</v>
      </c>
      <c r="D11063" s="2" t="s">
        <v>4515</v>
      </c>
      <c r="E11063" s="2" t="s">
        <v>27</v>
      </c>
      <c r="F11063" s="2" t="s">
        <v>4397</v>
      </c>
      <c r="G11063" s="5">
        <v>8</v>
      </c>
      <c r="H11063" s="5">
        <v>68.900000000000006</v>
      </c>
      <c r="I11063" s="5">
        <v>551.20000000000005</v>
      </c>
      <c r="J11063" s="5">
        <v>563912.81000000087</v>
      </c>
      <c r="K11063" s="3" t="str" cm="1">
        <f t="array" ref="K11063">_xlfn.LET(_xlpm.d,UPPER(TRIM(CLEAN(SUBSTITUTE(F11063,CHAR(160),"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64" spans="2:11" hidden="1" x14ac:dyDescent="0.25">
      <c r="B11064" s="20">
        <v>45967</v>
      </c>
      <c r="C11064" s="2" t="s">
        <v>1</v>
      </c>
      <c r="D11064" s="2" t="s">
        <v>3262</v>
      </c>
      <c r="E11064" s="2" t="s">
        <v>268</v>
      </c>
      <c r="F11064" s="2" t="s">
        <v>4397</v>
      </c>
      <c r="G11064" s="5">
        <v>10</v>
      </c>
      <c r="H11064" s="5">
        <v>72.5</v>
      </c>
      <c r="I11064" s="5">
        <v>725</v>
      </c>
      <c r="J11064" s="5">
        <v>564637.81000000087</v>
      </c>
      <c r="K11064" s="3" t="str" cm="1">
        <f t="array" ref="K11064">_xlfn.LET(_xlpm.d,UPPER(TRIM(CLEAN(SUBSTITUTE(F11064,CHAR(160),"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65" spans="2:11" hidden="1" x14ac:dyDescent="0.25">
      <c r="B11065" s="20">
        <v>45967</v>
      </c>
      <c r="C11065" s="2" t="s">
        <v>1</v>
      </c>
      <c r="D11065" s="2" t="s">
        <v>718</v>
      </c>
      <c r="E11065" s="2" t="s">
        <v>168</v>
      </c>
      <c r="F11065" s="2" t="s">
        <v>4397</v>
      </c>
      <c r="G11065" s="5">
        <v>10</v>
      </c>
      <c r="H11065" s="5">
        <v>72.5</v>
      </c>
      <c r="I11065" s="5">
        <v>725</v>
      </c>
      <c r="J11065" s="5">
        <v>565362.81000000087</v>
      </c>
      <c r="K11065" s="3" t="str" cm="1">
        <f t="array" ref="K11065">_xlfn.LET(_xlpm.d,UPPER(TRIM(CLEAN(SUBSTITUTE(F11065,CHAR(160),"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66" spans="2:11" hidden="1" x14ac:dyDescent="0.25">
      <c r="B11066" s="20">
        <v>45967</v>
      </c>
      <c r="C11066" s="2" t="s">
        <v>1</v>
      </c>
      <c r="D11066" s="2" t="s">
        <v>1162</v>
      </c>
      <c r="E11066" s="2" t="s">
        <v>151</v>
      </c>
      <c r="F11066" s="2" t="s">
        <v>4397</v>
      </c>
      <c r="G11066" s="5">
        <v>6</v>
      </c>
      <c r="H11066" s="5">
        <v>72.5</v>
      </c>
      <c r="I11066" s="5">
        <v>435</v>
      </c>
      <c r="J11066" s="5">
        <v>565797.81000000087</v>
      </c>
      <c r="K11066" s="3" t="str" cm="1">
        <f t="array" ref="K11066">_xlfn.LET(_xlpm.d,UPPER(TRIM(CLEAN(SUBSTITUTE(F11066,CHAR(160),"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67" spans="2:11" hidden="1" x14ac:dyDescent="0.25">
      <c r="B11067" s="20">
        <v>45967</v>
      </c>
      <c r="C11067" s="2" t="s">
        <v>1</v>
      </c>
      <c r="D11067" s="2" t="s">
        <v>3263</v>
      </c>
      <c r="E11067" s="2" t="s">
        <v>3</v>
      </c>
      <c r="F11067" s="2" t="s">
        <v>4397</v>
      </c>
      <c r="G11067" s="5">
        <v>2</v>
      </c>
      <c r="H11067" s="5">
        <v>68.900000000000006</v>
      </c>
      <c r="I11067" s="5">
        <v>137.80000000000001</v>
      </c>
      <c r="J11067" s="5">
        <v>565935.61000000092</v>
      </c>
      <c r="K11067" s="3" t="str" cm="1">
        <f t="array" ref="K11067">_xlfn.LET(_xlpm.d,UPPER(TRIM(CLEAN(SUBSTITUTE(F11067,CHAR(160),"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68" spans="2:11" hidden="1" x14ac:dyDescent="0.25">
      <c r="B11068" s="20">
        <v>45967</v>
      </c>
      <c r="C11068" s="2" t="s">
        <v>1</v>
      </c>
      <c r="D11068" s="2" t="s">
        <v>1163</v>
      </c>
      <c r="E11068" s="2" t="s">
        <v>874</v>
      </c>
      <c r="F11068" s="2" t="s">
        <v>4397</v>
      </c>
      <c r="G11068" s="5">
        <v>30</v>
      </c>
      <c r="H11068" s="5">
        <v>51.6</v>
      </c>
      <c r="I11068" s="5">
        <v>1548</v>
      </c>
      <c r="J11068" s="5">
        <v>567483.61000000092</v>
      </c>
      <c r="K11068" s="3" t="str" cm="1">
        <f t="array" ref="K11068">_xlfn.LET(_xlpm.d,UPPER(TRIM(CLEAN(SUBSTITUTE(F11068,CHAR(160),"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69" spans="2:11" hidden="1" x14ac:dyDescent="0.25">
      <c r="B11069" s="20">
        <v>45967</v>
      </c>
      <c r="C11069" s="2" t="s">
        <v>1</v>
      </c>
      <c r="D11069" s="2" t="s">
        <v>1164</v>
      </c>
      <c r="E11069" s="2" t="s">
        <v>874</v>
      </c>
      <c r="F11069" s="2" t="s">
        <v>4397</v>
      </c>
      <c r="G11069" s="5">
        <v>65</v>
      </c>
      <c r="H11069" s="5">
        <v>51.6</v>
      </c>
      <c r="I11069" s="5">
        <v>3354</v>
      </c>
      <c r="J11069" s="5">
        <v>570837.61000000092</v>
      </c>
      <c r="K11069" s="3" t="str" cm="1">
        <f t="array" ref="K11069">_xlfn.LET(_xlpm.d,UPPER(TRIM(CLEAN(SUBSTITUTE(F11069,CHAR(160),"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70" spans="2:11" hidden="1" x14ac:dyDescent="0.25">
      <c r="B11070" s="20">
        <v>45967</v>
      </c>
      <c r="C11070" s="2" t="s">
        <v>1</v>
      </c>
      <c r="D11070" s="2" t="s">
        <v>2192</v>
      </c>
      <c r="E11070" s="2" t="s">
        <v>197</v>
      </c>
      <c r="F11070" s="2" t="s">
        <v>4397</v>
      </c>
      <c r="G11070" s="5">
        <v>10</v>
      </c>
      <c r="H11070" s="5">
        <v>72.5</v>
      </c>
      <c r="I11070" s="5">
        <v>725</v>
      </c>
      <c r="J11070" s="5">
        <v>571562.61000000092</v>
      </c>
      <c r="K11070" s="3" t="str" cm="1">
        <f t="array" ref="K11070">_xlfn.LET(_xlpm.d,UPPER(TRIM(CLEAN(SUBSTITUTE(F11070,CHAR(160),"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71" spans="2:11" hidden="1" x14ac:dyDescent="0.25">
      <c r="B11071" s="20">
        <v>45967</v>
      </c>
      <c r="C11071" s="2" t="s">
        <v>1</v>
      </c>
      <c r="D11071" s="2" t="s">
        <v>3266</v>
      </c>
      <c r="E11071" s="2" t="s">
        <v>288</v>
      </c>
      <c r="F11071" s="2" t="s">
        <v>4397</v>
      </c>
      <c r="G11071" s="5">
        <v>5</v>
      </c>
      <c r="H11071" s="5">
        <v>72.5</v>
      </c>
      <c r="I11071" s="5">
        <v>362.5</v>
      </c>
      <c r="J11071" s="5">
        <v>571925.11000000092</v>
      </c>
      <c r="K11071" s="3" t="str" cm="1">
        <f t="array" ref="K11071">_xlfn.LET(_xlpm.d,UPPER(TRIM(CLEAN(SUBSTITUTE(F11071,CHAR(160),"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72" spans="2:11" hidden="1" x14ac:dyDescent="0.25">
      <c r="B11072" s="20">
        <v>45967</v>
      </c>
      <c r="C11072" s="2" t="s">
        <v>1</v>
      </c>
      <c r="D11072" s="2" t="s">
        <v>3267</v>
      </c>
      <c r="E11072" s="2" t="s">
        <v>286</v>
      </c>
      <c r="F11072" s="2" t="s">
        <v>4397</v>
      </c>
      <c r="G11072" s="5">
        <v>4</v>
      </c>
      <c r="H11072" s="5">
        <v>72.5</v>
      </c>
      <c r="I11072" s="5">
        <v>290</v>
      </c>
      <c r="J11072" s="5">
        <v>572215.11000000092</v>
      </c>
      <c r="K11072" s="3" t="str" cm="1">
        <f t="array" ref="K11072">_xlfn.LET(_xlpm.d,UPPER(TRIM(CLEAN(SUBSTITUTE(F11072,CHAR(160),"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73" spans="2:11" hidden="1" x14ac:dyDescent="0.25">
      <c r="B11073" s="20">
        <v>45968</v>
      </c>
      <c r="C11073" s="2" t="s">
        <v>1</v>
      </c>
      <c r="D11073" s="2" t="s">
        <v>4127</v>
      </c>
      <c r="E11073" s="2" t="s">
        <v>491</v>
      </c>
      <c r="F11073" s="2" t="s">
        <v>4397</v>
      </c>
      <c r="G11073" s="5">
        <v>6</v>
      </c>
      <c r="H11073" s="5">
        <v>68.989999999999995</v>
      </c>
      <c r="I11073" s="5">
        <v>413.94</v>
      </c>
      <c r="J11073" s="5">
        <v>572629.05000000086</v>
      </c>
      <c r="K11073" s="3" t="str" cm="1">
        <f t="array" ref="K11073">_xlfn.LET(_xlpm.d,UPPER(TRIM(CLEAN(SUBSTITUTE(F11073,CHAR(160),"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74" spans="2:11" hidden="1" x14ac:dyDescent="0.25">
      <c r="B11074" s="20">
        <v>45968</v>
      </c>
      <c r="C11074" s="2" t="s">
        <v>1</v>
      </c>
      <c r="D11074" s="2" t="s">
        <v>3270</v>
      </c>
      <c r="E11074" s="2" t="s">
        <v>186</v>
      </c>
      <c r="F11074" s="2" t="s">
        <v>4397</v>
      </c>
      <c r="G11074" s="5">
        <v>5</v>
      </c>
      <c r="H11074" s="5">
        <v>72.5</v>
      </c>
      <c r="I11074" s="5">
        <v>362.5</v>
      </c>
      <c r="J11074" s="5">
        <v>572991.55000000086</v>
      </c>
      <c r="K11074" s="3" t="str" cm="1">
        <f t="array" ref="K11074">_xlfn.LET(_xlpm.d,UPPER(TRIM(CLEAN(SUBSTITUTE(F11074,CHAR(160),"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75" spans="2:11" hidden="1" x14ac:dyDescent="0.25">
      <c r="B11075" s="20">
        <v>45968</v>
      </c>
      <c r="C11075" s="2" t="s">
        <v>1</v>
      </c>
      <c r="D11075" s="2" t="s">
        <v>1507</v>
      </c>
      <c r="E11075" s="2" t="s">
        <v>236</v>
      </c>
      <c r="F11075" s="2" t="s">
        <v>4397</v>
      </c>
      <c r="G11075" s="5">
        <v>12</v>
      </c>
      <c r="H11075" s="5">
        <v>72.5</v>
      </c>
      <c r="I11075" s="5">
        <v>870</v>
      </c>
      <c r="J11075" s="5">
        <v>573861.55000000086</v>
      </c>
      <c r="K11075" s="3" t="str" cm="1">
        <f t="array" ref="K11075">_xlfn.LET(_xlpm.d,UPPER(TRIM(CLEAN(SUBSTITUTE(F11075,CHAR(160),"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76" spans="2:11" hidden="1" x14ac:dyDescent="0.25">
      <c r="B11076" s="20">
        <v>45968</v>
      </c>
      <c r="C11076" s="2" t="s">
        <v>1</v>
      </c>
      <c r="D11076" s="2" t="s">
        <v>722</v>
      </c>
      <c r="E11076" s="2" t="s">
        <v>43</v>
      </c>
      <c r="F11076" s="2" t="s">
        <v>4397</v>
      </c>
      <c r="G11076" s="5">
        <v>2</v>
      </c>
      <c r="H11076" s="5">
        <v>68.8</v>
      </c>
      <c r="I11076" s="5">
        <v>137.6</v>
      </c>
      <c r="J11076" s="5">
        <v>573999.15000000084</v>
      </c>
      <c r="K11076" s="3" t="str" cm="1">
        <f t="array" ref="K11076">_xlfn.LET(_xlpm.d,UPPER(TRIM(CLEAN(SUBSTITUTE(F11076,CHAR(160),"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77" spans="2:11" hidden="1" x14ac:dyDescent="0.25">
      <c r="B11077" s="20">
        <v>45968</v>
      </c>
      <c r="C11077" s="2" t="s">
        <v>1</v>
      </c>
      <c r="D11077" s="2" t="s">
        <v>3708</v>
      </c>
      <c r="E11077" s="2" t="s">
        <v>835</v>
      </c>
      <c r="F11077" s="2" t="s">
        <v>4397</v>
      </c>
      <c r="G11077" s="5">
        <v>6</v>
      </c>
      <c r="H11077" s="5">
        <v>68.900000000000006</v>
      </c>
      <c r="I11077" s="5">
        <v>413.4</v>
      </c>
      <c r="J11077" s="5">
        <v>574412.55000000086</v>
      </c>
      <c r="K11077" s="3" t="str" cm="1">
        <f t="array" ref="K11077">_xlfn.LET(_xlpm.d,UPPER(TRIM(CLEAN(SUBSTITUTE(F11077,CHAR(160),"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78" spans="2:11" hidden="1" x14ac:dyDescent="0.25">
      <c r="B11078" s="20">
        <v>45968</v>
      </c>
      <c r="C11078" s="2" t="s">
        <v>1</v>
      </c>
      <c r="D11078" s="2" t="s">
        <v>3274</v>
      </c>
      <c r="E11078" s="2" t="s">
        <v>307</v>
      </c>
      <c r="F11078" s="2" t="s">
        <v>4516</v>
      </c>
      <c r="G11078" s="5">
        <v>32</v>
      </c>
      <c r="H11078" s="5">
        <v>72.5</v>
      </c>
      <c r="I11078" s="5">
        <v>2320</v>
      </c>
      <c r="J11078" s="5">
        <v>576732.55000000086</v>
      </c>
      <c r="K11078" s="3" t="str" cm="1">
        <f t="array" ref="K11078">_xlfn.LET(_xlpm.d,UPPER(TRIM(CLEAN(SUBSTITUTE(F11078,CHAR(160),"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79" spans="2:11" hidden="1" x14ac:dyDescent="0.25">
      <c r="B11079" s="20">
        <v>45968</v>
      </c>
      <c r="C11079" s="2" t="s">
        <v>1</v>
      </c>
      <c r="D11079" s="2" t="s">
        <v>3275</v>
      </c>
      <c r="E11079" s="2" t="s">
        <v>224</v>
      </c>
      <c r="F11079" s="2" t="s">
        <v>4516</v>
      </c>
      <c r="G11079" s="5">
        <v>10</v>
      </c>
      <c r="H11079" s="5">
        <v>72.5</v>
      </c>
      <c r="I11079" s="5">
        <v>725</v>
      </c>
      <c r="J11079" s="5">
        <v>577457.55000000086</v>
      </c>
      <c r="K11079" s="3" t="str" cm="1">
        <f t="array" ref="K11079">_xlfn.LET(_xlpm.d,UPPER(TRIM(CLEAN(SUBSTITUTE(F11079,CHAR(160),"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80" spans="2:11" hidden="1" x14ac:dyDescent="0.25">
      <c r="B11080" s="20">
        <v>45972</v>
      </c>
      <c r="C11080" s="2" t="s">
        <v>1</v>
      </c>
      <c r="D11080" s="2" t="s">
        <v>3895</v>
      </c>
      <c r="E11080" s="2" t="s">
        <v>261</v>
      </c>
      <c r="F11080" s="2" t="s">
        <v>4397</v>
      </c>
      <c r="G11080" s="5">
        <v>12</v>
      </c>
      <c r="H11080" s="5">
        <v>72.5</v>
      </c>
      <c r="I11080" s="5">
        <v>870</v>
      </c>
      <c r="J11080" s="5">
        <v>578327.55000000086</v>
      </c>
      <c r="K11080" s="3" t="str" cm="1">
        <f t="array" ref="K11080">_xlfn.LET(_xlpm.d,UPPER(TRIM(CLEAN(SUBSTITUTE(F11080,CHAR(160),"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81" spans="2:11" hidden="1" x14ac:dyDescent="0.25">
      <c r="B11081" s="20">
        <v>45972</v>
      </c>
      <c r="C11081" s="2" t="s">
        <v>1</v>
      </c>
      <c r="D11081" s="2" t="s">
        <v>3281</v>
      </c>
      <c r="E11081" s="2" t="s">
        <v>263</v>
      </c>
      <c r="F11081" s="2" t="s">
        <v>4397</v>
      </c>
      <c r="G11081" s="5">
        <v>12</v>
      </c>
      <c r="H11081" s="5">
        <v>72.5</v>
      </c>
      <c r="I11081" s="5">
        <v>870</v>
      </c>
      <c r="J11081" s="5">
        <v>579197.55000000086</v>
      </c>
      <c r="K11081" s="3" t="str" cm="1">
        <f t="array" ref="K11081">_xlfn.LET(_xlpm.d,UPPER(TRIM(CLEAN(SUBSTITUTE(F11081,CHAR(160),"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82" spans="2:11" hidden="1" x14ac:dyDescent="0.25">
      <c r="B11082" s="20">
        <v>45973</v>
      </c>
      <c r="C11082" s="2" t="s">
        <v>1</v>
      </c>
      <c r="D11082" s="2" t="s">
        <v>3282</v>
      </c>
      <c r="E11082" s="2" t="s">
        <v>189</v>
      </c>
      <c r="F11082" s="2" t="s">
        <v>4397</v>
      </c>
      <c r="G11082" s="5">
        <v>5</v>
      </c>
      <c r="H11082" s="5">
        <v>72.5</v>
      </c>
      <c r="I11082" s="5">
        <v>362.5</v>
      </c>
      <c r="J11082" s="5">
        <v>579560.05000000086</v>
      </c>
      <c r="K11082" s="3" t="str" cm="1">
        <f t="array" ref="K11082">_xlfn.LET(_xlpm.d,UPPER(TRIM(CLEAN(SUBSTITUTE(F11082,CHAR(160),"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83" spans="2:11" hidden="1" x14ac:dyDescent="0.25">
      <c r="B11083" s="20">
        <v>45974</v>
      </c>
      <c r="C11083" s="2" t="s">
        <v>1</v>
      </c>
      <c r="D11083" s="2" t="s">
        <v>4013</v>
      </c>
      <c r="E11083" s="2" t="s">
        <v>286</v>
      </c>
      <c r="F11083" s="2" t="s">
        <v>4397</v>
      </c>
      <c r="G11083" s="5">
        <v>6</v>
      </c>
      <c r="H11083" s="5">
        <v>72.5</v>
      </c>
      <c r="I11083" s="5">
        <v>435</v>
      </c>
      <c r="J11083" s="5">
        <v>579995.05000000086</v>
      </c>
      <c r="K11083" s="3" t="str" cm="1">
        <f t="array" ref="K11083">_xlfn.LET(_xlpm.d,UPPER(TRIM(CLEAN(SUBSTITUTE(F11083,CHAR(160),"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84" spans="2:11" hidden="1" x14ac:dyDescent="0.25">
      <c r="B11084" s="20">
        <v>45974</v>
      </c>
      <c r="C11084" s="2" t="s">
        <v>1</v>
      </c>
      <c r="D11084" s="2" t="s">
        <v>4517</v>
      </c>
      <c r="E11084" s="2" t="s">
        <v>246</v>
      </c>
      <c r="F11084" s="2" t="s">
        <v>4397</v>
      </c>
      <c r="G11084" s="5">
        <v>5</v>
      </c>
      <c r="H11084" s="5">
        <v>72.5</v>
      </c>
      <c r="I11084" s="5">
        <v>362.5</v>
      </c>
      <c r="J11084" s="5">
        <v>580357.55000000086</v>
      </c>
      <c r="K11084" s="3" t="str" cm="1">
        <f t="array" ref="K11084">_xlfn.LET(_xlpm.d,UPPER(TRIM(CLEAN(SUBSTITUTE(F11084,CHAR(160),"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85" spans="2:11" hidden="1" x14ac:dyDescent="0.25">
      <c r="B11085" s="20">
        <v>45974</v>
      </c>
      <c r="C11085" s="2" t="s">
        <v>1</v>
      </c>
      <c r="D11085" s="2" t="s">
        <v>2196</v>
      </c>
      <c r="E11085" s="2" t="s">
        <v>305</v>
      </c>
      <c r="F11085" s="2" t="s">
        <v>4397</v>
      </c>
      <c r="G11085" s="5">
        <v>15</v>
      </c>
      <c r="H11085" s="5">
        <v>72.5</v>
      </c>
      <c r="I11085" s="5">
        <v>1087.5</v>
      </c>
      <c r="J11085" s="5">
        <v>581445.05000000086</v>
      </c>
      <c r="K11085" s="3" t="str" cm="1">
        <f t="array" ref="K11085">_xlfn.LET(_xlpm.d,UPPER(TRIM(CLEAN(SUBSTITUTE(F11085,CHAR(160),"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86" spans="2:11" hidden="1" x14ac:dyDescent="0.25">
      <c r="B11086" s="20">
        <v>45975</v>
      </c>
      <c r="C11086" s="2" t="s">
        <v>1</v>
      </c>
      <c r="D11086" s="2" t="s">
        <v>2198</v>
      </c>
      <c r="E11086" s="2" t="s">
        <v>232</v>
      </c>
      <c r="F11086" s="2" t="s">
        <v>4397</v>
      </c>
      <c r="G11086" s="5">
        <v>6</v>
      </c>
      <c r="H11086" s="5">
        <v>72.5</v>
      </c>
      <c r="I11086" s="5">
        <v>435</v>
      </c>
      <c r="J11086" s="5">
        <v>581880.05000000086</v>
      </c>
      <c r="K11086" s="3" t="str" cm="1">
        <f t="array" ref="K11086">_xlfn.LET(_xlpm.d,UPPER(TRIM(CLEAN(SUBSTITUTE(F11086,CHAR(160),"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87" spans="2:11" hidden="1" x14ac:dyDescent="0.25">
      <c r="B11087" s="20">
        <v>45975</v>
      </c>
      <c r="C11087" s="2" t="s">
        <v>1</v>
      </c>
      <c r="D11087" s="2" t="s">
        <v>1620</v>
      </c>
      <c r="E11087" s="2" t="s">
        <v>78</v>
      </c>
      <c r="F11087" s="2" t="s">
        <v>4397</v>
      </c>
      <c r="G11087" s="5">
        <v>4</v>
      </c>
      <c r="H11087" s="5">
        <v>72.5</v>
      </c>
      <c r="I11087" s="5">
        <v>290</v>
      </c>
      <c r="J11087" s="5">
        <v>582170.05000000086</v>
      </c>
      <c r="K11087" s="3" t="str" cm="1">
        <f t="array" ref="K11087">_xlfn.LET(_xlpm.d,UPPER(TRIM(CLEAN(SUBSTITUTE(F11087,CHAR(160),"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88" spans="2:11" hidden="1" x14ac:dyDescent="0.25">
      <c r="B11088" s="20">
        <v>45975</v>
      </c>
      <c r="C11088" s="2" t="s">
        <v>1</v>
      </c>
      <c r="D11088" s="2" t="s">
        <v>727</v>
      </c>
      <c r="E11088" s="2" t="s">
        <v>43</v>
      </c>
      <c r="F11088" s="2" t="s">
        <v>4397</v>
      </c>
      <c r="G11088" s="5">
        <v>6</v>
      </c>
      <c r="H11088" s="5">
        <v>68.8</v>
      </c>
      <c r="I11088" s="5">
        <v>412.8</v>
      </c>
      <c r="J11088" s="5">
        <v>582582.85000000091</v>
      </c>
      <c r="K11088" s="3" t="str" cm="1">
        <f t="array" ref="K11088">_xlfn.LET(_xlpm.d,UPPER(TRIM(CLEAN(SUBSTITUTE(F11088,CHAR(160),"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89" spans="2:11" hidden="1" x14ac:dyDescent="0.25">
      <c r="B11089" s="20">
        <v>45975</v>
      </c>
      <c r="C11089" s="2" t="s">
        <v>1</v>
      </c>
      <c r="D11089" s="2" t="s">
        <v>4518</v>
      </c>
      <c r="E11089" s="2" t="s">
        <v>64</v>
      </c>
      <c r="F11089" s="2" t="s">
        <v>4397</v>
      </c>
      <c r="G11089" s="5">
        <v>5</v>
      </c>
      <c r="H11089" s="5">
        <v>68.900000000000006</v>
      </c>
      <c r="I11089" s="5">
        <v>344.5</v>
      </c>
      <c r="J11089" s="5">
        <v>582927.35000000091</v>
      </c>
      <c r="K11089" s="3" t="str" cm="1">
        <f t="array" ref="K11089">_xlfn.LET(_xlpm.d,UPPER(TRIM(CLEAN(SUBSTITUTE(F11089,CHAR(160),"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90" spans="2:11" hidden="1" x14ac:dyDescent="0.25">
      <c r="B11090" s="20">
        <v>45975</v>
      </c>
      <c r="C11090" s="2" t="s">
        <v>1</v>
      </c>
      <c r="D11090" s="2" t="s">
        <v>4289</v>
      </c>
      <c r="E11090" s="2" t="s">
        <v>170</v>
      </c>
      <c r="F11090" s="2" t="s">
        <v>4397</v>
      </c>
      <c r="G11090" s="5">
        <v>10</v>
      </c>
      <c r="H11090" s="5">
        <v>68.900000000000006</v>
      </c>
      <c r="I11090" s="5">
        <v>689</v>
      </c>
      <c r="J11090" s="5">
        <v>583616.35000000091</v>
      </c>
      <c r="K11090" s="3" t="str" cm="1">
        <f t="array" ref="K11090">_xlfn.LET(_xlpm.d,UPPER(TRIM(CLEAN(SUBSTITUTE(F11090,CHAR(160),"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91" spans="2:11" hidden="1" x14ac:dyDescent="0.25">
      <c r="B11091" s="20">
        <v>45978</v>
      </c>
      <c r="C11091" s="2" t="s">
        <v>1</v>
      </c>
      <c r="D11091" s="2" t="s">
        <v>2203</v>
      </c>
      <c r="E11091" s="2" t="s">
        <v>254</v>
      </c>
      <c r="F11091" s="2" t="s">
        <v>4397</v>
      </c>
      <c r="G11091" s="5">
        <v>11</v>
      </c>
      <c r="H11091" s="5">
        <v>72.5</v>
      </c>
      <c r="I11091" s="5">
        <v>797.5</v>
      </c>
      <c r="J11091" s="5">
        <v>584413.85000000091</v>
      </c>
      <c r="K11091" s="3" t="str" cm="1">
        <f t="array" ref="K11091">_xlfn.LET(_xlpm.d,UPPER(TRIM(CLEAN(SUBSTITUTE(F11091,CHAR(160),"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92" spans="2:11" hidden="1" x14ac:dyDescent="0.25">
      <c r="B11092" s="20">
        <v>45979</v>
      </c>
      <c r="C11092" s="2" t="s">
        <v>1</v>
      </c>
      <c r="D11092" s="2" t="s">
        <v>1468</v>
      </c>
      <c r="E11092" s="2" t="s">
        <v>158</v>
      </c>
      <c r="F11092" s="2" t="s">
        <v>4397</v>
      </c>
      <c r="G11092" s="5">
        <v>6</v>
      </c>
      <c r="H11092" s="5">
        <v>72.5</v>
      </c>
      <c r="I11092" s="5">
        <v>435</v>
      </c>
      <c r="J11092" s="5">
        <v>584848.85000000091</v>
      </c>
      <c r="K11092" s="3" t="str" cm="1">
        <f t="array" ref="K11092">_xlfn.LET(_xlpm.d,UPPER(TRIM(CLEAN(SUBSTITUTE(F11092,CHAR(160),"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93" spans="2:11" hidden="1" x14ac:dyDescent="0.25">
      <c r="B11093" s="20">
        <v>45979</v>
      </c>
      <c r="C11093" s="2" t="s">
        <v>1</v>
      </c>
      <c r="D11093" s="2" t="s">
        <v>729</v>
      </c>
      <c r="E11093" s="2" t="s">
        <v>730</v>
      </c>
      <c r="F11093" s="2" t="s">
        <v>4397</v>
      </c>
      <c r="G11093" s="5">
        <v>15</v>
      </c>
      <c r="H11093" s="5">
        <v>68.989999999999995</v>
      </c>
      <c r="I11093" s="5">
        <v>1034.8499999999999</v>
      </c>
      <c r="J11093" s="5">
        <v>585883.70000000088</v>
      </c>
      <c r="K11093" s="3" t="str" cm="1">
        <f t="array" ref="K11093">_xlfn.LET(_xlpm.d,UPPER(TRIM(CLEAN(SUBSTITUTE(F11093,CHAR(160),"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94" spans="2:11" hidden="1" x14ac:dyDescent="0.25">
      <c r="B11094" s="20">
        <v>45979</v>
      </c>
      <c r="C11094" s="2" t="s">
        <v>1</v>
      </c>
      <c r="D11094" s="2" t="s">
        <v>2207</v>
      </c>
      <c r="E11094" s="2" t="s">
        <v>311</v>
      </c>
      <c r="F11094" s="2" t="s">
        <v>4397</v>
      </c>
      <c r="G11094" s="5">
        <v>16</v>
      </c>
      <c r="H11094" s="5">
        <v>72.5</v>
      </c>
      <c r="I11094" s="5">
        <v>1160</v>
      </c>
      <c r="J11094" s="5">
        <v>587043.70000000088</v>
      </c>
      <c r="K11094" s="3" t="str" cm="1">
        <f t="array" ref="K11094">_xlfn.LET(_xlpm.d,UPPER(TRIM(CLEAN(SUBSTITUTE(F11094,CHAR(160),"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95" spans="2:11" hidden="1" x14ac:dyDescent="0.25">
      <c r="B11095" s="20">
        <v>45980</v>
      </c>
      <c r="C11095" s="2" t="s">
        <v>1</v>
      </c>
      <c r="D11095" s="2" t="s">
        <v>1174</v>
      </c>
      <c r="E11095" s="2" t="s">
        <v>145</v>
      </c>
      <c r="F11095" s="2" t="s">
        <v>4397</v>
      </c>
      <c r="G11095" s="5">
        <v>3</v>
      </c>
      <c r="H11095" s="5">
        <v>72.5</v>
      </c>
      <c r="I11095" s="5">
        <v>217.5</v>
      </c>
      <c r="J11095" s="5">
        <v>587261.20000000088</v>
      </c>
      <c r="K11095" s="3" t="str" cm="1">
        <f t="array" ref="K11095">_xlfn.LET(_xlpm.d,UPPER(TRIM(CLEAN(SUBSTITUTE(F11095,CHAR(160),"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96" spans="2:11" hidden="1" x14ac:dyDescent="0.25">
      <c r="B11096" s="20">
        <v>45981</v>
      </c>
      <c r="C11096" s="2" t="s">
        <v>1</v>
      </c>
      <c r="D11096" s="2" t="s">
        <v>1178</v>
      </c>
      <c r="E11096" s="2" t="s">
        <v>282</v>
      </c>
      <c r="F11096" s="2" t="s">
        <v>4397</v>
      </c>
      <c r="G11096" s="5">
        <v>3</v>
      </c>
      <c r="H11096" s="5">
        <v>72.5</v>
      </c>
      <c r="I11096" s="5">
        <v>217.5</v>
      </c>
      <c r="J11096" s="5">
        <v>587478.70000000088</v>
      </c>
      <c r="K11096" s="3" t="str" cm="1">
        <f t="array" ref="K11096">_xlfn.LET(_xlpm.d,UPPER(TRIM(CLEAN(SUBSTITUTE(F11096,CHAR(160),"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97" spans="2:11" hidden="1" x14ac:dyDescent="0.25">
      <c r="B11097" s="20">
        <v>45981</v>
      </c>
      <c r="C11097" s="2" t="s">
        <v>1</v>
      </c>
      <c r="D11097" s="2" t="s">
        <v>1179</v>
      </c>
      <c r="E11097" s="2" t="s">
        <v>197</v>
      </c>
      <c r="F11097" s="2" t="s">
        <v>4397</v>
      </c>
      <c r="G11097" s="5">
        <v>17</v>
      </c>
      <c r="H11097" s="5">
        <v>72.5</v>
      </c>
      <c r="I11097" s="5">
        <v>1232.5</v>
      </c>
      <c r="J11097" s="5">
        <v>588711.20000000088</v>
      </c>
      <c r="K11097" s="3" t="str" cm="1">
        <f t="array" ref="K11097">_xlfn.LET(_xlpm.d,UPPER(TRIM(CLEAN(SUBSTITUTE(F11097,CHAR(160),"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98" spans="2:11" hidden="1" x14ac:dyDescent="0.25">
      <c r="B11098" s="20">
        <v>45981</v>
      </c>
      <c r="C11098" s="2" t="s">
        <v>1</v>
      </c>
      <c r="D11098" s="2" t="s">
        <v>4519</v>
      </c>
      <c r="E11098" s="2" t="s">
        <v>1726</v>
      </c>
      <c r="F11098" s="2" t="s">
        <v>4397</v>
      </c>
      <c r="G11098" s="5">
        <v>10</v>
      </c>
      <c r="H11098" s="5">
        <v>68.900000000000006</v>
      </c>
      <c r="I11098" s="5">
        <v>689</v>
      </c>
      <c r="J11098" s="5">
        <v>589400.20000000088</v>
      </c>
      <c r="K11098" s="3" t="str" cm="1">
        <f t="array" ref="K11098">_xlfn.LET(_xlpm.d,UPPER(TRIM(CLEAN(SUBSTITUTE(F11098,CHAR(160),"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099" spans="2:11" hidden="1" x14ac:dyDescent="0.25">
      <c r="B11099" s="20">
        <v>45982</v>
      </c>
      <c r="C11099" s="2" t="s">
        <v>1</v>
      </c>
      <c r="D11099" s="2" t="s">
        <v>3290</v>
      </c>
      <c r="E11099" s="2" t="s">
        <v>1701</v>
      </c>
      <c r="F11099" s="2" t="s">
        <v>4397</v>
      </c>
      <c r="G11099" s="5">
        <v>12</v>
      </c>
      <c r="H11099" s="5">
        <v>68.989999999999995</v>
      </c>
      <c r="I11099" s="5">
        <v>827.88</v>
      </c>
      <c r="J11099" s="5">
        <v>590228.08000000089</v>
      </c>
      <c r="K11099" s="3" t="str" cm="1">
        <f t="array" ref="K11099">_xlfn.LET(_xlpm.d,UPPER(TRIM(CLEAN(SUBSTITUTE(F11099,CHAR(160),"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00" spans="2:11" hidden="1" x14ac:dyDescent="0.25">
      <c r="B11100" s="20">
        <v>45982</v>
      </c>
      <c r="C11100" s="2" t="s">
        <v>1</v>
      </c>
      <c r="D11100" s="2" t="s">
        <v>3293</v>
      </c>
      <c r="E11100" s="2" t="s">
        <v>186</v>
      </c>
      <c r="F11100" s="2" t="s">
        <v>4397</v>
      </c>
      <c r="G11100" s="5">
        <v>8</v>
      </c>
      <c r="H11100" s="5">
        <v>72.5</v>
      </c>
      <c r="I11100" s="5">
        <v>580</v>
      </c>
      <c r="J11100" s="5">
        <v>590808.08000000089</v>
      </c>
      <c r="K11100" s="3" t="str" cm="1">
        <f t="array" ref="K11100">_xlfn.LET(_xlpm.d,UPPER(TRIM(CLEAN(SUBSTITUTE(F11100,CHAR(160),"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01" spans="2:11" hidden="1" x14ac:dyDescent="0.25">
      <c r="B11101" s="20">
        <v>45982</v>
      </c>
      <c r="C11101" s="2" t="s">
        <v>1</v>
      </c>
      <c r="D11101" s="2" t="s">
        <v>2209</v>
      </c>
      <c r="E11101" s="2" t="s">
        <v>78</v>
      </c>
      <c r="F11101" s="2" t="s">
        <v>4397</v>
      </c>
      <c r="G11101" s="5">
        <v>6</v>
      </c>
      <c r="H11101" s="5">
        <v>72.5</v>
      </c>
      <c r="I11101" s="5">
        <v>435</v>
      </c>
      <c r="J11101" s="5">
        <v>591243.08000000089</v>
      </c>
      <c r="K11101" s="3" t="str" cm="1">
        <f t="array" ref="K11101">_xlfn.LET(_xlpm.d,UPPER(TRIM(CLEAN(SUBSTITUTE(F11101,CHAR(160),"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02" spans="2:11" hidden="1" x14ac:dyDescent="0.25">
      <c r="B11102" s="20">
        <v>45982</v>
      </c>
      <c r="C11102" s="2" t="s">
        <v>1</v>
      </c>
      <c r="D11102" s="2" t="s">
        <v>118</v>
      </c>
      <c r="E11102" s="2" t="s">
        <v>27</v>
      </c>
      <c r="F11102" s="2" t="s">
        <v>4397</v>
      </c>
      <c r="G11102" s="5">
        <v>8</v>
      </c>
      <c r="H11102" s="5">
        <v>68.900000000000006</v>
      </c>
      <c r="I11102" s="5">
        <v>551.20000000000005</v>
      </c>
      <c r="J11102" s="5">
        <v>591794.28000000084</v>
      </c>
      <c r="K11102" s="3" t="str" cm="1">
        <f t="array" ref="K11102">_xlfn.LET(_xlpm.d,UPPER(TRIM(CLEAN(SUBSTITUTE(F11102,CHAR(160),"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03" spans="2:11" hidden="1" x14ac:dyDescent="0.25">
      <c r="B11103" s="20">
        <v>45982</v>
      </c>
      <c r="C11103" s="2" t="s">
        <v>1</v>
      </c>
      <c r="D11103" s="2" t="s">
        <v>1180</v>
      </c>
      <c r="E11103" s="2" t="s">
        <v>236</v>
      </c>
      <c r="F11103" s="2" t="s">
        <v>4397</v>
      </c>
      <c r="G11103" s="5">
        <v>5</v>
      </c>
      <c r="H11103" s="5">
        <v>72.5</v>
      </c>
      <c r="I11103" s="5">
        <v>362.5</v>
      </c>
      <c r="J11103" s="5">
        <v>592156.78000000084</v>
      </c>
      <c r="K11103" s="3" t="str" cm="1">
        <f t="array" ref="K11103">_xlfn.LET(_xlpm.d,UPPER(TRIM(CLEAN(SUBSTITUTE(F11103,CHAR(160),"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04" spans="2:11" hidden="1" x14ac:dyDescent="0.25">
      <c r="B11104" s="20">
        <v>45982</v>
      </c>
      <c r="C11104" s="2" t="s">
        <v>1</v>
      </c>
      <c r="D11104" s="2" t="s">
        <v>2210</v>
      </c>
      <c r="E11104" s="2" t="s">
        <v>232</v>
      </c>
      <c r="F11104" s="2" t="s">
        <v>4397</v>
      </c>
      <c r="G11104" s="5">
        <v>3</v>
      </c>
      <c r="H11104" s="5">
        <v>72.5</v>
      </c>
      <c r="I11104" s="5">
        <v>217.5</v>
      </c>
      <c r="J11104" s="5">
        <v>592374.28000000084</v>
      </c>
      <c r="K11104" s="3" t="str" cm="1">
        <f t="array" ref="K11104">_xlfn.LET(_xlpm.d,UPPER(TRIM(CLEAN(SUBSTITUTE(F11104,CHAR(160),"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05" spans="2:11" hidden="1" x14ac:dyDescent="0.25">
      <c r="B11105" s="20">
        <v>45982</v>
      </c>
      <c r="C11105" s="2" t="s">
        <v>1</v>
      </c>
      <c r="D11105" s="2" t="s">
        <v>3294</v>
      </c>
      <c r="E11105" s="2" t="s">
        <v>234</v>
      </c>
      <c r="F11105" s="2" t="s">
        <v>4397</v>
      </c>
      <c r="G11105" s="5">
        <v>5</v>
      </c>
      <c r="H11105" s="5">
        <v>72.5</v>
      </c>
      <c r="I11105" s="5">
        <v>362.5</v>
      </c>
      <c r="J11105" s="5">
        <v>592736.78000000084</v>
      </c>
      <c r="K11105" s="3" t="str" cm="1">
        <f t="array" ref="K11105">_xlfn.LET(_xlpm.d,UPPER(TRIM(CLEAN(SUBSTITUTE(F11105,CHAR(160),"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06" spans="2:11" hidden="1" x14ac:dyDescent="0.25">
      <c r="B11106" s="20">
        <v>45982</v>
      </c>
      <c r="C11106" s="2" t="s">
        <v>1</v>
      </c>
      <c r="D11106" s="2" t="s">
        <v>2473</v>
      </c>
      <c r="E11106" s="2" t="s">
        <v>224</v>
      </c>
      <c r="F11106" s="2" t="s">
        <v>4397</v>
      </c>
      <c r="G11106" s="5">
        <v>24</v>
      </c>
      <c r="H11106" s="5">
        <v>72.5</v>
      </c>
      <c r="I11106" s="5">
        <v>1740</v>
      </c>
      <c r="J11106" s="5">
        <v>594476.78000000084</v>
      </c>
      <c r="K11106" s="3" t="str" cm="1">
        <f t="array" ref="K11106">_xlfn.LET(_xlpm.d,UPPER(TRIM(CLEAN(SUBSTITUTE(F11106,CHAR(160),"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07" spans="2:11" hidden="1" x14ac:dyDescent="0.25">
      <c r="B11107" s="20">
        <v>45985</v>
      </c>
      <c r="C11107" s="2" t="s">
        <v>1</v>
      </c>
      <c r="D11107" s="2" t="s">
        <v>2213</v>
      </c>
      <c r="E11107" s="2" t="s">
        <v>254</v>
      </c>
      <c r="F11107" s="2" t="s">
        <v>4397</v>
      </c>
      <c r="G11107" s="5">
        <v>6</v>
      </c>
      <c r="H11107" s="5">
        <v>72.5</v>
      </c>
      <c r="I11107" s="5">
        <v>435</v>
      </c>
      <c r="J11107" s="5">
        <v>594911.78000000084</v>
      </c>
      <c r="K11107" s="3" t="str" cm="1">
        <f t="array" ref="K11107">_xlfn.LET(_xlpm.d,UPPER(TRIM(CLEAN(SUBSTITUTE(F11107,CHAR(160),"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08" spans="2:11" hidden="1" x14ac:dyDescent="0.25">
      <c r="B11108" s="20">
        <v>45986</v>
      </c>
      <c r="C11108" s="2" t="s">
        <v>1</v>
      </c>
      <c r="D11108" s="2" t="s">
        <v>2474</v>
      </c>
      <c r="E11108" s="2" t="s">
        <v>266</v>
      </c>
      <c r="F11108" s="2" t="s">
        <v>4397</v>
      </c>
      <c r="G11108" s="5">
        <v>10</v>
      </c>
      <c r="H11108" s="5">
        <v>72.5</v>
      </c>
      <c r="I11108" s="5">
        <v>725</v>
      </c>
      <c r="J11108" s="5">
        <v>595636.78000000084</v>
      </c>
      <c r="K11108" s="3" t="str" cm="1">
        <f t="array" ref="K11108">_xlfn.LET(_xlpm.d,UPPER(TRIM(CLEAN(SUBSTITUTE(F11108,CHAR(160),"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09" spans="2:11" hidden="1" x14ac:dyDescent="0.25">
      <c r="B11109" s="20">
        <v>45986</v>
      </c>
      <c r="C11109" s="2" t="s">
        <v>1</v>
      </c>
      <c r="D11109" s="2" t="s">
        <v>3299</v>
      </c>
      <c r="E11109" s="2" t="s">
        <v>234</v>
      </c>
      <c r="F11109" s="2" t="s">
        <v>4397</v>
      </c>
      <c r="G11109" s="5">
        <v>6</v>
      </c>
      <c r="H11109" s="5">
        <v>72.5</v>
      </c>
      <c r="I11109" s="5">
        <v>435</v>
      </c>
      <c r="J11109" s="5">
        <v>596071.78000000084</v>
      </c>
      <c r="K11109" s="3" t="str" cm="1">
        <f t="array" ref="K11109">_xlfn.LET(_xlpm.d,UPPER(TRIM(CLEAN(SUBSTITUTE(F11109,CHAR(160),"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10" spans="2:11" hidden="1" x14ac:dyDescent="0.25">
      <c r="B11110" s="20">
        <v>45986</v>
      </c>
      <c r="C11110" s="2" t="s">
        <v>1</v>
      </c>
      <c r="D11110" s="2" t="s">
        <v>4520</v>
      </c>
      <c r="E11110" s="2" t="s">
        <v>165</v>
      </c>
      <c r="F11110" s="2" t="s">
        <v>4397</v>
      </c>
      <c r="G11110" s="5">
        <v>5</v>
      </c>
      <c r="H11110" s="5">
        <v>72.5</v>
      </c>
      <c r="I11110" s="5">
        <v>362.5</v>
      </c>
      <c r="J11110" s="5">
        <v>596434.28000000084</v>
      </c>
      <c r="K11110" s="3" t="str" cm="1">
        <f t="array" ref="K11110">_xlfn.LET(_xlpm.d,UPPER(TRIM(CLEAN(SUBSTITUTE(F11110,CHAR(160),"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11" spans="2:11" hidden="1" x14ac:dyDescent="0.25">
      <c r="B11111" s="20">
        <v>45986</v>
      </c>
      <c r="C11111" s="2" t="s">
        <v>1</v>
      </c>
      <c r="D11111" s="2" t="s">
        <v>3897</v>
      </c>
      <c r="E11111" s="2" t="s">
        <v>263</v>
      </c>
      <c r="F11111" s="2" t="s">
        <v>4397</v>
      </c>
      <c r="G11111" s="5">
        <v>4</v>
      </c>
      <c r="H11111" s="5">
        <v>72.5</v>
      </c>
      <c r="I11111" s="5">
        <v>290</v>
      </c>
      <c r="J11111" s="5">
        <v>596724.28000000084</v>
      </c>
      <c r="K11111" s="3" t="str" cm="1">
        <f t="array" ref="K11111">_xlfn.LET(_xlpm.d,UPPER(TRIM(CLEAN(SUBSTITUTE(F11111,CHAR(160),"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12" spans="2:11" hidden="1" x14ac:dyDescent="0.25">
      <c r="B11112" s="20">
        <v>45987</v>
      </c>
      <c r="C11112" s="2" t="s">
        <v>1</v>
      </c>
      <c r="D11112" s="2" t="s">
        <v>2219</v>
      </c>
      <c r="E11112" s="2" t="s">
        <v>288</v>
      </c>
      <c r="F11112" s="2" t="s">
        <v>4397</v>
      </c>
      <c r="G11112" s="5">
        <v>8</v>
      </c>
      <c r="H11112" s="5">
        <v>72.5</v>
      </c>
      <c r="I11112" s="5">
        <v>580</v>
      </c>
      <c r="J11112" s="5">
        <v>597304.28000000084</v>
      </c>
      <c r="K11112" s="3" t="str" cm="1">
        <f t="array" ref="K11112">_xlfn.LET(_xlpm.d,UPPER(TRIM(CLEAN(SUBSTITUTE(F11112,CHAR(160),"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13" spans="2:11" hidden="1" x14ac:dyDescent="0.25">
      <c r="B11113" s="20">
        <v>45988</v>
      </c>
      <c r="C11113" s="2" t="s">
        <v>1</v>
      </c>
      <c r="D11113" s="2" t="s">
        <v>295</v>
      </c>
      <c r="E11113" s="2" t="s">
        <v>180</v>
      </c>
      <c r="F11113" s="2" t="s">
        <v>4397</v>
      </c>
      <c r="G11113" s="5">
        <v>6</v>
      </c>
      <c r="H11113" s="5">
        <v>72.5</v>
      </c>
      <c r="I11113" s="5">
        <v>435</v>
      </c>
      <c r="J11113" s="5">
        <v>597739.28000000084</v>
      </c>
      <c r="K11113" s="3" t="str" cm="1">
        <f t="array" ref="K11113">_xlfn.LET(_xlpm.d,UPPER(TRIM(CLEAN(SUBSTITUTE(F11113,CHAR(160),"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14" spans="2:11" hidden="1" x14ac:dyDescent="0.25">
      <c r="B11114" s="20">
        <v>45988</v>
      </c>
      <c r="C11114" s="2" t="s">
        <v>1</v>
      </c>
      <c r="D11114" s="2" t="s">
        <v>1621</v>
      </c>
      <c r="E11114" s="2" t="s">
        <v>254</v>
      </c>
      <c r="F11114" s="2" t="s">
        <v>4397</v>
      </c>
      <c r="G11114" s="5">
        <v>10</v>
      </c>
      <c r="H11114" s="5">
        <v>72.5</v>
      </c>
      <c r="I11114" s="5">
        <v>725</v>
      </c>
      <c r="J11114" s="5">
        <v>598464.28000000084</v>
      </c>
      <c r="K11114" s="3" t="str" cm="1">
        <f t="array" ref="K11114">_xlfn.LET(_xlpm.d,UPPER(TRIM(CLEAN(SUBSTITUTE(F11114,CHAR(160),"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15" spans="2:11" hidden="1" x14ac:dyDescent="0.25">
      <c r="B11115" s="20">
        <v>45988</v>
      </c>
      <c r="C11115" s="2" t="s">
        <v>1</v>
      </c>
      <c r="D11115" s="2" t="s">
        <v>4018</v>
      </c>
      <c r="E11115" s="2" t="s">
        <v>151</v>
      </c>
      <c r="F11115" s="2" t="s">
        <v>4397</v>
      </c>
      <c r="G11115" s="5">
        <v>10</v>
      </c>
      <c r="H11115" s="5">
        <v>72.5</v>
      </c>
      <c r="I11115" s="5">
        <v>725</v>
      </c>
      <c r="J11115" s="5">
        <v>599189.28000000084</v>
      </c>
      <c r="K11115" s="3" t="str" cm="1">
        <f t="array" ref="K11115">_xlfn.LET(_xlpm.d,UPPER(TRIM(CLEAN(SUBSTITUTE(F11115,CHAR(160),"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16" spans="2:11" hidden="1" x14ac:dyDescent="0.25">
      <c r="B11116" s="20">
        <v>45988</v>
      </c>
      <c r="C11116" s="2" t="s">
        <v>1</v>
      </c>
      <c r="D11116" s="2" t="s">
        <v>3310</v>
      </c>
      <c r="E11116" s="2" t="s">
        <v>307</v>
      </c>
      <c r="F11116" s="2" t="s">
        <v>4397</v>
      </c>
      <c r="G11116" s="5">
        <v>8</v>
      </c>
      <c r="H11116" s="5">
        <v>72.5</v>
      </c>
      <c r="I11116" s="5">
        <v>580</v>
      </c>
      <c r="J11116" s="5">
        <v>599769.28000000084</v>
      </c>
      <c r="K11116" s="3" t="str" cm="1">
        <f t="array" ref="K11116">_xlfn.LET(_xlpm.d,UPPER(TRIM(CLEAN(SUBSTITUTE(F11116,CHAR(160),"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17" spans="2:11" hidden="1" x14ac:dyDescent="0.25">
      <c r="B11117" s="20">
        <v>45989</v>
      </c>
      <c r="C11117" s="2" t="s">
        <v>1</v>
      </c>
      <c r="D11117" s="2" t="s">
        <v>2221</v>
      </c>
      <c r="E11117" s="2" t="s">
        <v>232</v>
      </c>
      <c r="F11117" s="2" t="s">
        <v>4397</v>
      </c>
      <c r="G11117" s="5">
        <v>5</v>
      </c>
      <c r="H11117" s="5">
        <v>72.5</v>
      </c>
      <c r="I11117" s="5">
        <v>362.5</v>
      </c>
      <c r="J11117" s="5">
        <v>600131.78000000084</v>
      </c>
      <c r="K11117" s="3" t="str" cm="1">
        <f t="array" ref="K11117">_xlfn.LET(_xlpm.d,UPPER(TRIM(CLEAN(SUBSTITUTE(F11117,CHAR(160),"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18" spans="2:11" hidden="1" x14ac:dyDescent="0.25">
      <c r="B11118" s="20">
        <v>45989</v>
      </c>
      <c r="C11118" s="2" t="s">
        <v>1</v>
      </c>
      <c r="D11118" s="2" t="s">
        <v>1473</v>
      </c>
      <c r="E11118" s="2" t="s">
        <v>186</v>
      </c>
      <c r="F11118" s="2" t="s">
        <v>4397</v>
      </c>
      <c r="G11118" s="5">
        <v>5</v>
      </c>
      <c r="H11118" s="5">
        <v>72.5</v>
      </c>
      <c r="I11118" s="5">
        <v>362.5</v>
      </c>
      <c r="J11118" s="5">
        <v>600494.28000000084</v>
      </c>
      <c r="K11118" s="3" t="str" cm="1">
        <f t="array" ref="K11118">_xlfn.LET(_xlpm.d,UPPER(TRIM(CLEAN(SUBSTITUTE(F11118,CHAR(160),"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19" spans="2:11" hidden="1" x14ac:dyDescent="0.25">
      <c r="B11119" s="20">
        <v>45989</v>
      </c>
      <c r="C11119" s="2" t="s">
        <v>1</v>
      </c>
      <c r="D11119" s="2" t="s">
        <v>3311</v>
      </c>
      <c r="E11119" s="2" t="s">
        <v>195</v>
      </c>
      <c r="F11119" s="2" t="s">
        <v>4397</v>
      </c>
      <c r="G11119" s="5">
        <v>8</v>
      </c>
      <c r="H11119" s="5">
        <v>72.5</v>
      </c>
      <c r="I11119" s="5">
        <v>580</v>
      </c>
      <c r="J11119" s="5">
        <v>601074.28000000084</v>
      </c>
      <c r="K11119" s="3" t="str" cm="1">
        <f t="array" ref="K11119">_xlfn.LET(_xlpm.d,UPPER(TRIM(CLEAN(SUBSTITUTE(F11119,CHAR(160),"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20" spans="2:11" hidden="1" x14ac:dyDescent="0.25">
      <c r="B11120" s="20">
        <v>45989</v>
      </c>
      <c r="C11120" s="2" t="s">
        <v>1</v>
      </c>
      <c r="D11120" s="2" t="s">
        <v>1474</v>
      </c>
      <c r="E11120" s="2" t="s">
        <v>186</v>
      </c>
      <c r="F11120" s="2" t="s">
        <v>4397</v>
      </c>
      <c r="G11120" s="5">
        <v>5</v>
      </c>
      <c r="H11120" s="5">
        <v>72.5</v>
      </c>
      <c r="I11120" s="5">
        <v>362.5</v>
      </c>
      <c r="J11120" s="5">
        <v>601436.78000000084</v>
      </c>
      <c r="K11120" s="3" t="str" cm="1">
        <f t="array" ref="K11120">_xlfn.LET(_xlpm.d,UPPER(TRIM(CLEAN(SUBSTITUTE(F11120,CHAR(160),"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21" spans="2:11" hidden="1" x14ac:dyDescent="0.25">
      <c r="B11121" s="20">
        <v>45989</v>
      </c>
      <c r="C11121" s="2" t="s">
        <v>1</v>
      </c>
      <c r="D11121" s="2" t="s">
        <v>3312</v>
      </c>
      <c r="E11121" s="2" t="s">
        <v>544</v>
      </c>
      <c r="F11121" s="2" t="s">
        <v>4397</v>
      </c>
      <c r="G11121" s="5">
        <v>15</v>
      </c>
      <c r="H11121" s="5">
        <v>68.989999999999995</v>
      </c>
      <c r="I11121" s="5">
        <v>1034.8499999999999</v>
      </c>
      <c r="J11121" s="5">
        <v>602471.63000000082</v>
      </c>
      <c r="K11121" s="3" t="str" cm="1">
        <f t="array" ref="K11121">_xlfn.LET(_xlpm.d,UPPER(TRIM(CLEAN(SUBSTITUTE(F11121,CHAR(160),"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22" spans="2:11" hidden="1" x14ac:dyDescent="0.25">
      <c r="B11122" s="20">
        <v>45989</v>
      </c>
      <c r="C11122" s="2" t="s">
        <v>1</v>
      </c>
      <c r="D11122" s="2" t="s">
        <v>2222</v>
      </c>
      <c r="E11122" s="2" t="s">
        <v>43</v>
      </c>
      <c r="F11122" s="2" t="s">
        <v>4397</v>
      </c>
      <c r="G11122" s="5">
        <v>2</v>
      </c>
      <c r="H11122" s="5">
        <v>68.8</v>
      </c>
      <c r="I11122" s="5">
        <v>137.6</v>
      </c>
      <c r="J11122" s="5">
        <v>602609.2300000008</v>
      </c>
      <c r="K11122" s="3" t="str" cm="1">
        <f t="array" ref="K11122">_xlfn.LET(_xlpm.d,UPPER(TRIM(CLEAN(SUBSTITUTE(F11122,CHAR(160),"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23" spans="2:11" hidden="1" x14ac:dyDescent="0.25">
      <c r="B11123" s="20">
        <v>45989</v>
      </c>
      <c r="C11123" s="2" t="s">
        <v>1</v>
      </c>
      <c r="D11123" s="2" t="s">
        <v>4201</v>
      </c>
      <c r="E11123" s="2" t="s">
        <v>41</v>
      </c>
      <c r="F11123" s="2" t="s">
        <v>4397</v>
      </c>
      <c r="G11123" s="5">
        <v>2</v>
      </c>
      <c r="H11123" s="5">
        <v>68.900000000000006</v>
      </c>
      <c r="I11123" s="5">
        <v>137.80000000000001</v>
      </c>
      <c r="J11123" s="5">
        <v>602747.03000000084</v>
      </c>
      <c r="K11123" s="3" t="str" cm="1">
        <f t="array" ref="K11123">_xlfn.LET(_xlpm.d,UPPER(TRIM(CLEAN(SUBSTITUTE(F11123,CHAR(160),"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24" spans="2:11" hidden="1" x14ac:dyDescent="0.25">
      <c r="B11124" s="20">
        <v>45989</v>
      </c>
      <c r="C11124" s="2" t="s">
        <v>1</v>
      </c>
      <c r="D11124" s="2" t="s">
        <v>2559</v>
      </c>
      <c r="E11124" s="2" t="s">
        <v>835</v>
      </c>
      <c r="F11124" s="2" t="s">
        <v>4507</v>
      </c>
      <c r="G11124" s="5">
        <v>4</v>
      </c>
      <c r="H11124" s="5">
        <v>68.900000000000006</v>
      </c>
      <c r="I11124" s="5">
        <v>275.60000000000002</v>
      </c>
      <c r="J11124" s="5">
        <v>603022.63000000082</v>
      </c>
      <c r="K11124" s="3" t="str" cm="1">
        <f t="array" ref="K11124">_xlfn.LET(_xlpm.d,UPPER(TRIM(CLEAN(SUBSTITUTE(F11124,CHAR(160),"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25" spans="2:11" hidden="1" x14ac:dyDescent="0.25">
      <c r="B11125" s="20">
        <v>45989</v>
      </c>
      <c r="C11125" s="2" t="s">
        <v>1</v>
      </c>
      <c r="D11125" s="2" t="s">
        <v>2559</v>
      </c>
      <c r="E11125" s="2" t="s">
        <v>835</v>
      </c>
      <c r="F11125" s="2" t="s">
        <v>4506</v>
      </c>
      <c r="G11125" s="5">
        <v>4</v>
      </c>
      <c r="H11125" s="5">
        <v>68.900000000000006</v>
      </c>
      <c r="I11125" s="5">
        <v>275.60000000000002</v>
      </c>
      <c r="J11125" s="5">
        <v>603298.2300000008</v>
      </c>
      <c r="K11125" s="3" t="str" cm="1">
        <f t="array" ref="K11125">_xlfn.LET(_xlpm.d,UPPER(TRIM(CLEAN(SUBSTITUTE(F11125,CHAR(160),"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1126" spans="2:11" hidden="1" x14ac:dyDescent="0.25">
      <c r="B11126" s="20">
        <v>45989</v>
      </c>
      <c r="C11126" s="2" t="s">
        <v>1</v>
      </c>
      <c r="D11126" s="2" t="s">
        <v>2559</v>
      </c>
      <c r="E11126" s="2" t="s">
        <v>835</v>
      </c>
      <c r="F11126" s="2" t="s">
        <v>4521</v>
      </c>
      <c r="G11126" s="5">
        <v>4</v>
      </c>
      <c r="H11126" s="5">
        <v>68.900000000000006</v>
      </c>
      <c r="I11126" s="5">
        <v>275.60000000000002</v>
      </c>
      <c r="J11126" s="5">
        <v>603573.83000000077</v>
      </c>
      <c r="K11126" s="3" t="str" cm="1">
        <f t="array" ref="K11126">_xlfn.LET(_xlpm.d,UPPER(TRIM(CLEAN(SUBSTITUTE(F11126,CHAR(160),"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27" spans="2:11" hidden="1" x14ac:dyDescent="0.25">
      <c r="B11127" s="20">
        <v>45989</v>
      </c>
      <c r="C11127" s="2" t="s">
        <v>1</v>
      </c>
      <c r="D11127" s="2" t="s">
        <v>2559</v>
      </c>
      <c r="E11127" s="2" t="s">
        <v>835</v>
      </c>
      <c r="F11127" s="2" t="s">
        <v>4522</v>
      </c>
      <c r="G11127" s="5">
        <v>3</v>
      </c>
      <c r="H11127" s="5">
        <v>68.900000000000006</v>
      </c>
      <c r="I11127" s="5">
        <v>206.7</v>
      </c>
      <c r="J11127" s="5">
        <v>603780.53000000073</v>
      </c>
      <c r="K11127" s="3" t="str" cm="1">
        <f t="array" ref="K11127">_xlfn.LET(_xlpm.d,UPPER(TRIM(CLEAN(SUBSTITUTE(F11127,CHAR(160),"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28" spans="2:11" hidden="1" x14ac:dyDescent="0.25">
      <c r="B11128" s="20">
        <v>45993</v>
      </c>
      <c r="C11128" s="2" t="s">
        <v>1</v>
      </c>
      <c r="D11128" s="2" t="s">
        <v>2224</v>
      </c>
      <c r="E11128" s="2" t="s">
        <v>232</v>
      </c>
      <c r="F11128" s="2" t="s">
        <v>4397</v>
      </c>
      <c r="G11128" s="5">
        <v>5</v>
      </c>
      <c r="H11128" s="5">
        <v>72.5</v>
      </c>
      <c r="I11128" s="5">
        <v>362.5</v>
      </c>
      <c r="J11128" s="5">
        <v>604143.03000000073</v>
      </c>
      <c r="K11128" s="3" t="str" cm="1">
        <f t="array" ref="K11128">_xlfn.LET(_xlpm.d,UPPER(TRIM(CLEAN(SUBSTITUTE(F11128,CHAR(160),"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29" spans="2:11" hidden="1" x14ac:dyDescent="0.25">
      <c r="B11129" s="20">
        <v>45993</v>
      </c>
      <c r="C11129" s="2" t="s">
        <v>1</v>
      </c>
      <c r="D11129" s="2" t="s">
        <v>329</v>
      </c>
      <c r="E11129" s="2" t="s">
        <v>165</v>
      </c>
      <c r="F11129" s="2" t="s">
        <v>4397</v>
      </c>
      <c r="G11129" s="5">
        <v>5</v>
      </c>
      <c r="H11129" s="5">
        <v>72.5</v>
      </c>
      <c r="I11129" s="5">
        <v>362.5</v>
      </c>
      <c r="J11129" s="5">
        <v>604505.53000000073</v>
      </c>
      <c r="K11129" s="3" t="str" cm="1">
        <f t="array" ref="K11129">_xlfn.LET(_xlpm.d,UPPER(TRIM(CLEAN(SUBSTITUTE(F11129,CHAR(160),"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30" spans="2:11" hidden="1" x14ac:dyDescent="0.25">
      <c r="B11130" s="20">
        <v>45993</v>
      </c>
      <c r="C11130" s="2" t="s">
        <v>1</v>
      </c>
      <c r="D11130" s="2" t="s">
        <v>4291</v>
      </c>
      <c r="E11130" s="2" t="s">
        <v>261</v>
      </c>
      <c r="F11130" s="2" t="s">
        <v>4397</v>
      </c>
      <c r="G11130" s="5">
        <v>5</v>
      </c>
      <c r="H11130" s="5">
        <v>72.5</v>
      </c>
      <c r="I11130" s="5">
        <v>362.5</v>
      </c>
      <c r="J11130" s="5">
        <v>604868.03000000073</v>
      </c>
      <c r="K11130" s="3" t="str" cm="1">
        <f t="array" ref="K11130">_xlfn.LET(_xlpm.d,UPPER(TRIM(CLEAN(SUBSTITUTE(F11130,CHAR(160),"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31" spans="2:11" hidden="1" x14ac:dyDescent="0.25">
      <c r="B11131" s="20">
        <v>45993</v>
      </c>
      <c r="C11131" s="2" t="s">
        <v>1</v>
      </c>
      <c r="D11131" s="2" t="s">
        <v>1477</v>
      </c>
      <c r="E11131" s="2" t="s">
        <v>143</v>
      </c>
      <c r="F11131" s="2" t="s">
        <v>4397</v>
      </c>
      <c r="G11131" s="5">
        <v>8</v>
      </c>
      <c r="H11131" s="5">
        <v>72.5</v>
      </c>
      <c r="I11131" s="5">
        <v>580</v>
      </c>
      <c r="J11131" s="5">
        <v>605448.03000000073</v>
      </c>
      <c r="K11131" s="3" t="str" cm="1">
        <f t="array" ref="K11131">_xlfn.LET(_xlpm.d,UPPER(TRIM(CLEAN(SUBSTITUTE(F11131,CHAR(160),"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32" spans="2:11" hidden="1" x14ac:dyDescent="0.25">
      <c r="B11132" s="20">
        <v>45993</v>
      </c>
      <c r="C11132" s="2" t="s">
        <v>1</v>
      </c>
      <c r="D11132" s="2" t="s">
        <v>1478</v>
      </c>
      <c r="E11132" s="2" t="s">
        <v>162</v>
      </c>
      <c r="F11132" s="2" t="s">
        <v>4397</v>
      </c>
      <c r="G11132" s="5">
        <v>15</v>
      </c>
      <c r="H11132" s="5">
        <v>72.5</v>
      </c>
      <c r="I11132" s="5">
        <v>1087.5</v>
      </c>
      <c r="J11132" s="5">
        <v>606535.53000000073</v>
      </c>
      <c r="K11132" s="3" t="str" cm="1">
        <f t="array" ref="K11132">_xlfn.LET(_xlpm.d,UPPER(TRIM(CLEAN(SUBSTITUTE(F11132,CHAR(160),"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33" spans="2:11" hidden="1" x14ac:dyDescent="0.25">
      <c r="B11133" s="20">
        <v>45994</v>
      </c>
      <c r="C11133" s="2" t="s">
        <v>1</v>
      </c>
      <c r="D11133" s="2" t="s">
        <v>2227</v>
      </c>
      <c r="E11133" s="2" t="s">
        <v>1726</v>
      </c>
      <c r="F11133" s="2" t="s">
        <v>4397</v>
      </c>
      <c r="G11133" s="5">
        <v>12</v>
      </c>
      <c r="H11133" s="5">
        <v>68.900000000000006</v>
      </c>
      <c r="I11133" s="5">
        <v>826.8</v>
      </c>
      <c r="J11133" s="5">
        <v>607362.33000000077</v>
      </c>
      <c r="K11133" s="3" t="str" cm="1">
        <f t="array" ref="K11133">_xlfn.LET(_xlpm.d,UPPER(TRIM(CLEAN(SUBSTITUTE(F11133,CHAR(160),"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34" spans="2:11" hidden="1" x14ac:dyDescent="0.25">
      <c r="B11134" s="20">
        <v>45994</v>
      </c>
      <c r="C11134" s="2" t="s">
        <v>1</v>
      </c>
      <c r="D11134" s="2" t="s">
        <v>341</v>
      </c>
      <c r="E11134" s="2" t="s">
        <v>282</v>
      </c>
      <c r="F11134" s="2" t="s">
        <v>4397</v>
      </c>
      <c r="G11134" s="5">
        <v>4</v>
      </c>
      <c r="H11134" s="5">
        <v>72.5</v>
      </c>
      <c r="I11134" s="5">
        <v>290</v>
      </c>
      <c r="J11134" s="5">
        <v>607652.33000000077</v>
      </c>
      <c r="K11134" s="3" t="str" cm="1">
        <f t="array" ref="K11134">_xlfn.LET(_xlpm.d,UPPER(TRIM(CLEAN(SUBSTITUTE(F11134,CHAR(160),"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35" spans="2:11" hidden="1" x14ac:dyDescent="0.25">
      <c r="B11135" s="20">
        <v>45994</v>
      </c>
      <c r="C11135" s="2" t="s">
        <v>1</v>
      </c>
      <c r="D11135" s="2" t="s">
        <v>3317</v>
      </c>
      <c r="E11135" s="2" t="s">
        <v>145</v>
      </c>
      <c r="F11135" s="2" t="s">
        <v>4397</v>
      </c>
      <c r="G11135" s="5">
        <v>15</v>
      </c>
      <c r="H11135" s="5">
        <v>72.5</v>
      </c>
      <c r="I11135" s="5">
        <v>1087.5</v>
      </c>
      <c r="J11135" s="5">
        <v>608739.83000000077</v>
      </c>
      <c r="K11135" s="3" t="str" cm="1">
        <f t="array" ref="K11135">_xlfn.LET(_xlpm.d,UPPER(TRIM(CLEAN(SUBSTITUTE(F11135,CHAR(160),"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36" spans="2:11" hidden="1" x14ac:dyDescent="0.25">
      <c r="B11136" s="20">
        <v>45994</v>
      </c>
      <c r="C11136" s="2" t="s">
        <v>1</v>
      </c>
      <c r="D11136" s="2" t="s">
        <v>2228</v>
      </c>
      <c r="E11136" s="2" t="s">
        <v>189</v>
      </c>
      <c r="F11136" s="2" t="s">
        <v>4397</v>
      </c>
      <c r="G11136" s="5">
        <v>5</v>
      </c>
      <c r="H11136" s="5">
        <v>72.5</v>
      </c>
      <c r="I11136" s="5">
        <v>362.5</v>
      </c>
      <c r="J11136" s="5">
        <v>609102.33000000077</v>
      </c>
      <c r="K11136" s="3" t="str" cm="1">
        <f t="array" ref="K11136">_xlfn.LET(_xlpm.d,UPPER(TRIM(CLEAN(SUBSTITUTE(F11136,CHAR(160),"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37" spans="2:11" hidden="1" x14ac:dyDescent="0.25">
      <c r="B11137" s="20">
        <v>45994</v>
      </c>
      <c r="C11137" s="2" t="s">
        <v>1</v>
      </c>
      <c r="D11137" s="2" t="s">
        <v>2230</v>
      </c>
      <c r="E11137" s="2" t="s">
        <v>796</v>
      </c>
      <c r="F11137" s="2" t="s">
        <v>4397</v>
      </c>
      <c r="G11137" s="5">
        <v>14</v>
      </c>
      <c r="H11137" s="5">
        <v>68.900000000000006</v>
      </c>
      <c r="I11137" s="5">
        <v>964.6</v>
      </c>
      <c r="J11137" s="5">
        <v>610066.93000000075</v>
      </c>
      <c r="K11137" s="3" t="str" cm="1">
        <f t="array" ref="K11137">_xlfn.LET(_xlpm.d,UPPER(TRIM(CLEAN(SUBSTITUTE(F11137,CHAR(160),"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38" spans="2:11" hidden="1" x14ac:dyDescent="0.25">
      <c r="B11138" s="20">
        <v>45994</v>
      </c>
      <c r="C11138" s="2" t="s">
        <v>1</v>
      </c>
      <c r="D11138" s="2" t="s">
        <v>2231</v>
      </c>
      <c r="E11138" s="2" t="s">
        <v>197</v>
      </c>
      <c r="F11138" s="2" t="s">
        <v>4397</v>
      </c>
      <c r="G11138" s="5">
        <v>5</v>
      </c>
      <c r="H11138" s="5">
        <v>72.5</v>
      </c>
      <c r="I11138" s="5">
        <v>362.5</v>
      </c>
      <c r="J11138" s="5">
        <v>610429.43000000075</v>
      </c>
      <c r="K11138" s="3" t="str" cm="1">
        <f t="array" ref="K11138">_xlfn.LET(_xlpm.d,UPPER(TRIM(CLEAN(SUBSTITUTE(F11138,CHAR(160),"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39" spans="2:11" hidden="1" x14ac:dyDescent="0.25">
      <c r="B11139" s="20">
        <v>45995</v>
      </c>
      <c r="C11139" s="2" t="s">
        <v>1</v>
      </c>
      <c r="D11139" s="2" t="s">
        <v>3320</v>
      </c>
      <c r="E11139" s="2" t="s">
        <v>259</v>
      </c>
      <c r="F11139" s="2" t="s">
        <v>4397</v>
      </c>
      <c r="G11139" s="5">
        <v>10</v>
      </c>
      <c r="H11139" s="5">
        <v>72.5</v>
      </c>
      <c r="I11139" s="5">
        <v>725</v>
      </c>
      <c r="J11139" s="5">
        <v>611154.43000000075</v>
      </c>
      <c r="K11139" s="3" t="str" cm="1">
        <f t="array" ref="K11139">_xlfn.LET(_xlpm.d,UPPER(TRIM(CLEAN(SUBSTITUTE(F11139,CHAR(160),"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40" spans="2:11" hidden="1" x14ac:dyDescent="0.25">
      <c r="B11140" s="20">
        <v>45995</v>
      </c>
      <c r="C11140" s="2" t="s">
        <v>1</v>
      </c>
      <c r="D11140" s="2" t="s">
        <v>2232</v>
      </c>
      <c r="E11140" s="2" t="s">
        <v>254</v>
      </c>
      <c r="F11140" s="2" t="s">
        <v>4397</v>
      </c>
      <c r="G11140" s="5">
        <v>15</v>
      </c>
      <c r="H11140" s="5">
        <v>72.5</v>
      </c>
      <c r="I11140" s="5">
        <v>1087.5</v>
      </c>
      <c r="J11140" s="5">
        <v>612241.93000000075</v>
      </c>
      <c r="K11140" s="3" t="str" cm="1">
        <f t="array" ref="K11140">_xlfn.LET(_xlpm.d,UPPER(TRIM(CLEAN(SUBSTITUTE(F11140,CHAR(160),"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41" spans="2:11" hidden="1" x14ac:dyDescent="0.25">
      <c r="B11141" s="20">
        <v>45995</v>
      </c>
      <c r="C11141" s="2" t="s">
        <v>1</v>
      </c>
      <c r="D11141" s="2" t="s">
        <v>4523</v>
      </c>
      <c r="E11141" s="2" t="s">
        <v>246</v>
      </c>
      <c r="F11141" s="2" t="s">
        <v>4397</v>
      </c>
      <c r="G11141" s="5">
        <v>10</v>
      </c>
      <c r="H11141" s="5">
        <v>72.5</v>
      </c>
      <c r="I11141" s="5">
        <v>725</v>
      </c>
      <c r="J11141" s="5">
        <v>612966.93000000075</v>
      </c>
      <c r="K11141" s="3" t="str" cm="1">
        <f t="array" ref="K11141">_xlfn.LET(_xlpm.d,UPPER(TRIM(CLEAN(SUBSTITUTE(F11141,CHAR(160),"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42" spans="2:11" hidden="1" x14ac:dyDescent="0.25">
      <c r="B11142" s="20">
        <v>45995</v>
      </c>
      <c r="C11142" s="2" t="s">
        <v>1</v>
      </c>
      <c r="D11142" s="2" t="s">
        <v>4524</v>
      </c>
      <c r="E11142" s="2" t="s">
        <v>3</v>
      </c>
      <c r="F11142" s="2" t="s">
        <v>4397</v>
      </c>
      <c r="G11142" s="5">
        <v>8</v>
      </c>
      <c r="H11142" s="5">
        <v>68.900000000000006</v>
      </c>
      <c r="I11142" s="5">
        <v>551.20000000000005</v>
      </c>
      <c r="J11142" s="5">
        <v>613518.1300000007</v>
      </c>
      <c r="K11142" s="3" t="str" cm="1">
        <f t="array" ref="K11142">_xlfn.LET(_xlpm.d,UPPER(TRIM(CLEAN(SUBSTITUTE(F11142,CHAR(160),"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43" spans="2:11" hidden="1" x14ac:dyDescent="0.25">
      <c r="B11143" s="20">
        <v>45996</v>
      </c>
      <c r="C11143" s="2" t="s">
        <v>1</v>
      </c>
      <c r="D11143" s="2" t="s">
        <v>3321</v>
      </c>
      <c r="E11143" s="2" t="s">
        <v>491</v>
      </c>
      <c r="F11143" s="2" t="s">
        <v>4397</v>
      </c>
      <c r="G11143" s="5">
        <v>8</v>
      </c>
      <c r="H11143" s="5">
        <v>68.989999999999995</v>
      </c>
      <c r="I11143" s="5">
        <v>551.91999999999996</v>
      </c>
      <c r="J11143" s="5">
        <v>614070.05000000075</v>
      </c>
      <c r="K11143" s="3" t="str" cm="1">
        <f t="array" ref="K11143">_xlfn.LET(_xlpm.d,UPPER(TRIM(CLEAN(SUBSTITUTE(F11143,CHAR(160),"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44" spans="2:11" hidden="1" x14ac:dyDescent="0.25">
      <c r="B11144" s="20">
        <v>45996</v>
      </c>
      <c r="C11144" s="2" t="s">
        <v>1</v>
      </c>
      <c r="D11144" s="2" t="s">
        <v>2237</v>
      </c>
      <c r="E11144" s="2" t="s">
        <v>78</v>
      </c>
      <c r="F11144" s="2" t="s">
        <v>4397</v>
      </c>
      <c r="G11144" s="5">
        <v>4</v>
      </c>
      <c r="H11144" s="5">
        <v>72.5</v>
      </c>
      <c r="I11144" s="5">
        <v>290</v>
      </c>
      <c r="J11144" s="5">
        <v>614360.05000000075</v>
      </c>
      <c r="K11144" s="3" t="str" cm="1">
        <f t="array" ref="K11144">_xlfn.LET(_xlpm.d,UPPER(TRIM(CLEAN(SUBSTITUTE(F11144,CHAR(160),"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45" spans="2:11" hidden="1" x14ac:dyDescent="0.25">
      <c r="B11145" s="20">
        <v>45996</v>
      </c>
      <c r="C11145" s="2" t="s">
        <v>1</v>
      </c>
      <c r="D11145" s="2" t="s">
        <v>2238</v>
      </c>
      <c r="E11145" s="2" t="s">
        <v>232</v>
      </c>
      <c r="F11145" s="2" t="s">
        <v>4397</v>
      </c>
      <c r="G11145" s="5">
        <v>5</v>
      </c>
      <c r="H11145" s="5">
        <v>72.5</v>
      </c>
      <c r="I11145" s="5">
        <v>362.5</v>
      </c>
      <c r="J11145" s="5">
        <v>614722.55000000075</v>
      </c>
      <c r="K11145" s="3" t="str" cm="1">
        <f t="array" ref="K11145">_xlfn.LET(_xlpm.d,UPPER(TRIM(CLEAN(SUBSTITUTE(F11145,CHAR(160),"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46" spans="2:11" hidden="1" x14ac:dyDescent="0.25">
      <c r="B11146" s="20">
        <v>45996</v>
      </c>
      <c r="C11146" s="2" t="s">
        <v>1</v>
      </c>
      <c r="D11146" s="2" t="s">
        <v>1299</v>
      </c>
      <c r="E11146" s="2" t="s">
        <v>236</v>
      </c>
      <c r="F11146" s="2" t="s">
        <v>4397</v>
      </c>
      <c r="G11146" s="5">
        <v>15</v>
      </c>
      <c r="H11146" s="5">
        <v>72.5</v>
      </c>
      <c r="I11146" s="5">
        <v>1087.5</v>
      </c>
      <c r="J11146" s="5">
        <v>615810.05000000075</v>
      </c>
      <c r="K11146" s="3" t="str" cm="1">
        <f t="array" ref="K11146">_xlfn.LET(_xlpm.d,UPPER(TRIM(CLEAN(SUBSTITUTE(F11146,CHAR(160),"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47" spans="2:11" hidden="1" x14ac:dyDescent="0.25">
      <c r="B11147" s="20">
        <v>45996</v>
      </c>
      <c r="C11147" s="2" t="s">
        <v>1</v>
      </c>
      <c r="D11147" s="2" t="s">
        <v>359</v>
      </c>
      <c r="E11147" s="2" t="s">
        <v>234</v>
      </c>
      <c r="F11147" s="2" t="s">
        <v>4397</v>
      </c>
      <c r="G11147" s="5">
        <v>5</v>
      </c>
      <c r="H11147" s="5">
        <v>72.5</v>
      </c>
      <c r="I11147" s="5">
        <v>362.5</v>
      </c>
      <c r="J11147" s="5">
        <v>616172.55000000075</v>
      </c>
      <c r="K11147" s="3" t="str" cm="1">
        <f t="array" ref="K11147">_xlfn.LET(_xlpm.d,UPPER(TRIM(CLEAN(SUBSTITUTE(F11147,CHAR(160),"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48" spans="2:11" hidden="1" x14ac:dyDescent="0.25">
      <c r="B11148" s="20">
        <v>45996</v>
      </c>
      <c r="C11148" s="2" t="s">
        <v>1</v>
      </c>
      <c r="D11148" s="2" t="s">
        <v>2239</v>
      </c>
      <c r="E11148" s="2" t="s">
        <v>43</v>
      </c>
      <c r="F11148" s="2" t="s">
        <v>4397</v>
      </c>
      <c r="G11148" s="5">
        <v>8</v>
      </c>
      <c r="H11148" s="5">
        <v>68.8</v>
      </c>
      <c r="I11148" s="5">
        <v>550.4</v>
      </c>
      <c r="J11148" s="5">
        <v>616722.95000000077</v>
      </c>
      <c r="K11148" s="3" t="str" cm="1">
        <f t="array" ref="K11148">_xlfn.LET(_xlpm.d,UPPER(TRIM(CLEAN(SUBSTITUTE(F11148,CHAR(160),"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49" spans="2:11" hidden="1" x14ac:dyDescent="0.25">
      <c r="B11149" s="20">
        <v>45996</v>
      </c>
      <c r="C11149" s="2" t="s">
        <v>1</v>
      </c>
      <c r="D11149" s="2" t="s">
        <v>4131</v>
      </c>
      <c r="E11149" s="2" t="s">
        <v>170</v>
      </c>
      <c r="F11149" s="2" t="s">
        <v>4397</v>
      </c>
      <c r="G11149" s="5">
        <v>10</v>
      </c>
      <c r="H11149" s="5">
        <v>69.8</v>
      </c>
      <c r="I11149" s="5">
        <v>698</v>
      </c>
      <c r="J11149" s="5">
        <v>617420.95000000077</v>
      </c>
      <c r="K11149" s="3" t="str" cm="1">
        <f t="array" ref="K11149">_xlfn.LET(_xlpm.d,UPPER(TRIM(CLEAN(SUBSTITUTE(F11149,CHAR(160),"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50" spans="2:11" hidden="1" x14ac:dyDescent="0.25">
      <c r="B11150" s="20">
        <v>45996</v>
      </c>
      <c r="C11150" s="2" t="s">
        <v>1</v>
      </c>
      <c r="D11150" s="2" t="s">
        <v>3325</v>
      </c>
      <c r="E11150" s="2" t="s">
        <v>224</v>
      </c>
      <c r="F11150" s="2" t="s">
        <v>4397</v>
      </c>
      <c r="G11150" s="5">
        <v>11</v>
      </c>
      <c r="H11150" s="5">
        <v>72.5</v>
      </c>
      <c r="I11150" s="5">
        <v>797.5</v>
      </c>
      <c r="J11150" s="5">
        <v>618218.45000000077</v>
      </c>
      <c r="K11150" s="3" t="str" cm="1">
        <f t="array" ref="K11150">_xlfn.LET(_xlpm.d,UPPER(TRIM(CLEAN(SUBSTITUTE(F11150,CHAR(160),"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51" spans="2:11" hidden="1" x14ac:dyDescent="0.25">
      <c r="B11151" s="20">
        <v>45999</v>
      </c>
      <c r="C11151" s="2" t="s">
        <v>1</v>
      </c>
      <c r="D11151" s="2" t="s">
        <v>2240</v>
      </c>
      <c r="E11151" s="2" t="s">
        <v>254</v>
      </c>
      <c r="F11151" s="2" t="s">
        <v>4397</v>
      </c>
      <c r="G11151" s="5">
        <v>13</v>
      </c>
      <c r="H11151" s="5">
        <v>72.8</v>
      </c>
      <c r="I11151" s="5">
        <v>946.4</v>
      </c>
      <c r="J11151" s="5">
        <v>619164.85000000079</v>
      </c>
      <c r="K11151" s="3" t="str" cm="1">
        <f t="array" ref="K11151">_xlfn.LET(_xlpm.d,UPPER(TRIM(CLEAN(SUBSTITUTE(F11151,CHAR(160),"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52" spans="2:11" hidden="1" x14ac:dyDescent="0.25">
      <c r="B11152" s="20">
        <v>46000</v>
      </c>
      <c r="C11152" s="2" t="s">
        <v>1</v>
      </c>
      <c r="D11152" s="2" t="s">
        <v>2241</v>
      </c>
      <c r="E11152" s="2" t="s">
        <v>186</v>
      </c>
      <c r="F11152" s="2" t="s">
        <v>4397</v>
      </c>
      <c r="G11152" s="5">
        <v>5</v>
      </c>
      <c r="H11152" s="5">
        <v>72.5</v>
      </c>
      <c r="I11152" s="5">
        <v>362.5</v>
      </c>
      <c r="J11152" s="5">
        <v>619527.35000000079</v>
      </c>
      <c r="K11152" s="3" t="str" cm="1">
        <f t="array" ref="K11152">_xlfn.LET(_xlpm.d,UPPER(TRIM(CLEAN(SUBSTITUTE(F11152,CHAR(160),"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53" spans="2:11" hidden="1" x14ac:dyDescent="0.25">
      <c r="B11153" s="20">
        <v>46000</v>
      </c>
      <c r="C11153" s="2" t="s">
        <v>1</v>
      </c>
      <c r="D11153" s="2" t="s">
        <v>2242</v>
      </c>
      <c r="E11153" s="2" t="s">
        <v>232</v>
      </c>
      <c r="F11153" s="2" t="s">
        <v>4397</v>
      </c>
      <c r="G11153" s="5">
        <v>8</v>
      </c>
      <c r="H11153" s="5">
        <v>72.5</v>
      </c>
      <c r="I11153" s="5">
        <v>580</v>
      </c>
      <c r="J11153" s="5">
        <v>620107.35000000079</v>
      </c>
      <c r="K11153" s="3" t="str" cm="1">
        <f t="array" ref="K11153">_xlfn.LET(_xlpm.d,UPPER(TRIM(CLEAN(SUBSTITUTE(F11153,CHAR(160),"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54" spans="2:11" hidden="1" x14ac:dyDescent="0.25">
      <c r="B11154" s="20">
        <v>46000</v>
      </c>
      <c r="C11154" s="2" t="s">
        <v>1</v>
      </c>
      <c r="D11154" s="2" t="s">
        <v>1301</v>
      </c>
      <c r="E11154" s="2" t="s">
        <v>158</v>
      </c>
      <c r="F11154" s="2" t="s">
        <v>4397</v>
      </c>
      <c r="G11154" s="5">
        <v>8</v>
      </c>
      <c r="H11154" s="5">
        <v>72.5</v>
      </c>
      <c r="I11154" s="5">
        <v>580</v>
      </c>
      <c r="J11154" s="5">
        <v>620687.35000000079</v>
      </c>
      <c r="K11154" s="3" t="str" cm="1">
        <f t="array" ref="K11154">_xlfn.LET(_xlpm.d,UPPER(TRIM(CLEAN(SUBSTITUTE(F11154,CHAR(160),"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55" spans="2:11" hidden="1" x14ac:dyDescent="0.25">
      <c r="B11155" s="20">
        <v>46000</v>
      </c>
      <c r="C11155" s="2" t="s">
        <v>1</v>
      </c>
      <c r="D11155" s="2" t="s">
        <v>3331</v>
      </c>
      <c r="E11155" s="2" t="s">
        <v>234</v>
      </c>
      <c r="F11155" s="2" t="s">
        <v>4397</v>
      </c>
      <c r="G11155" s="5">
        <v>5</v>
      </c>
      <c r="H11155" s="5">
        <v>72.5</v>
      </c>
      <c r="I11155" s="5">
        <v>362.5</v>
      </c>
      <c r="J11155" s="5">
        <v>621049.85000000079</v>
      </c>
      <c r="K11155" s="3" t="str" cm="1">
        <f t="array" ref="K11155">_xlfn.LET(_xlpm.d,UPPER(TRIM(CLEAN(SUBSTITUTE(F11155,CHAR(160),"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56" spans="2:11" hidden="1" x14ac:dyDescent="0.25">
      <c r="B11156" s="20">
        <v>46000</v>
      </c>
      <c r="C11156" s="2" t="s">
        <v>1</v>
      </c>
      <c r="D11156" s="2" t="s">
        <v>2244</v>
      </c>
      <c r="E11156" s="2" t="s">
        <v>1634</v>
      </c>
      <c r="F11156" s="2" t="s">
        <v>4397</v>
      </c>
      <c r="G11156" s="5">
        <v>10</v>
      </c>
      <c r="H11156" s="5">
        <v>68.989999999999995</v>
      </c>
      <c r="I11156" s="5">
        <v>689.9</v>
      </c>
      <c r="J11156" s="5">
        <v>621739.75000000081</v>
      </c>
      <c r="K11156" s="3" t="str" cm="1">
        <f t="array" ref="K11156">_xlfn.LET(_xlpm.d,UPPER(TRIM(CLEAN(SUBSTITUTE(F11156,CHAR(160),"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57" spans="2:11" hidden="1" x14ac:dyDescent="0.25">
      <c r="B11157" s="20">
        <v>46000</v>
      </c>
      <c r="C11157" s="2" t="s">
        <v>1</v>
      </c>
      <c r="D11157" s="2" t="s">
        <v>2476</v>
      </c>
      <c r="E11157" s="2" t="s">
        <v>61</v>
      </c>
      <c r="F11157" s="2" t="s">
        <v>4397</v>
      </c>
      <c r="G11157" s="5">
        <v>3</v>
      </c>
      <c r="H11157" s="5">
        <v>68.900000000000006</v>
      </c>
      <c r="I11157" s="5">
        <v>206.7</v>
      </c>
      <c r="J11157" s="5">
        <v>621946.45000000077</v>
      </c>
      <c r="K11157" s="3" t="str" cm="1">
        <f t="array" ref="K11157">_xlfn.LET(_xlpm.d,UPPER(TRIM(CLEAN(SUBSTITUTE(F11157,CHAR(160),"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58" spans="2:11" hidden="1" x14ac:dyDescent="0.25">
      <c r="B11158" s="20">
        <v>46001</v>
      </c>
      <c r="C11158" s="2" t="s">
        <v>1</v>
      </c>
      <c r="D11158" s="2" t="s">
        <v>2246</v>
      </c>
      <c r="E11158" s="2" t="s">
        <v>214</v>
      </c>
      <c r="F11158" s="2" t="s">
        <v>4397</v>
      </c>
      <c r="G11158" s="5">
        <v>5</v>
      </c>
      <c r="H11158" s="5">
        <v>72.5</v>
      </c>
      <c r="I11158" s="5">
        <v>362.5</v>
      </c>
      <c r="J11158" s="5">
        <v>622308.95000000077</v>
      </c>
      <c r="K11158" s="3" t="str" cm="1">
        <f t="array" ref="K11158">_xlfn.LET(_xlpm.d,UPPER(TRIM(CLEAN(SUBSTITUTE(F11158,CHAR(160),"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59" spans="2:11" hidden="1" x14ac:dyDescent="0.25">
      <c r="B11159" s="20">
        <v>46001</v>
      </c>
      <c r="C11159" s="2" t="s">
        <v>1</v>
      </c>
      <c r="D11159" s="2" t="s">
        <v>1304</v>
      </c>
      <c r="E11159" s="2" t="s">
        <v>261</v>
      </c>
      <c r="F11159" s="2" t="s">
        <v>4397</v>
      </c>
      <c r="G11159" s="5">
        <v>6</v>
      </c>
      <c r="H11159" s="5">
        <v>72.5</v>
      </c>
      <c r="I11159" s="5">
        <v>435</v>
      </c>
      <c r="J11159" s="5">
        <v>622743.95000000077</v>
      </c>
      <c r="K11159" s="3" t="str" cm="1">
        <f t="array" ref="K11159">_xlfn.LET(_xlpm.d,UPPER(TRIM(CLEAN(SUBSTITUTE(F11159,CHAR(160),"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60" spans="2:11" hidden="1" x14ac:dyDescent="0.25">
      <c r="B11160" s="20">
        <v>46001</v>
      </c>
      <c r="C11160" s="2" t="s">
        <v>1</v>
      </c>
      <c r="D11160" s="2" t="s">
        <v>2247</v>
      </c>
      <c r="E11160" s="2" t="s">
        <v>286</v>
      </c>
      <c r="F11160" s="2" t="s">
        <v>4397</v>
      </c>
      <c r="G11160" s="5">
        <v>6</v>
      </c>
      <c r="H11160" s="5">
        <v>72.5</v>
      </c>
      <c r="I11160" s="5">
        <v>435</v>
      </c>
      <c r="J11160" s="5">
        <v>623178.95000000077</v>
      </c>
      <c r="K11160" s="3" t="str" cm="1">
        <f t="array" ref="K11160">_xlfn.LET(_xlpm.d,UPPER(TRIM(CLEAN(SUBSTITUTE(F11160,CHAR(160),"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61" spans="2:11" hidden="1" x14ac:dyDescent="0.25">
      <c r="B11161" s="20">
        <v>46002</v>
      </c>
      <c r="C11161" s="2" t="s">
        <v>1</v>
      </c>
      <c r="D11161" s="2" t="s">
        <v>2248</v>
      </c>
      <c r="E11161" s="2" t="s">
        <v>254</v>
      </c>
      <c r="F11161" s="2" t="s">
        <v>4397</v>
      </c>
      <c r="G11161" s="5">
        <v>8</v>
      </c>
      <c r="H11161" s="5">
        <v>72.5</v>
      </c>
      <c r="I11161" s="5">
        <v>580</v>
      </c>
      <c r="J11161" s="5">
        <v>623758.95000000077</v>
      </c>
      <c r="K11161" s="3" t="str" cm="1">
        <f t="array" ref="K11161">_xlfn.LET(_xlpm.d,UPPER(TRIM(CLEAN(SUBSTITUTE(F11161,CHAR(160),"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62" spans="2:11" hidden="1" x14ac:dyDescent="0.25">
      <c r="B11162" s="20">
        <v>46002</v>
      </c>
      <c r="C11162" s="2" t="s">
        <v>1</v>
      </c>
      <c r="D11162" s="2" t="s">
        <v>373</v>
      </c>
      <c r="E11162" s="2" t="s">
        <v>151</v>
      </c>
      <c r="F11162" s="2" t="s">
        <v>4397</v>
      </c>
      <c r="G11162" s="5">
        <v>10</v>
      </c>
      <c r="H11162" s="5">
        <v>72.5</v>
      </c>
      <c r="I11162" s="5">
        <v>725</v>
      </c>
      <c r="J11162" s="5">
        <v>624483.95000000077</v>
      </c>
      <c r="K11162" s="3" t="str" cm="1">
        <f t="array" ref="K11162">_xlfn.LET(_xlpm.d,UPPER(TRIM(CLEAN(SUBSTITUTE(F11162,CHAR(160),"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63" spans="2:11" hidden="1" x14ac:dyDescent="0.25">
      <c r="B11163" s="20">
        <v>46002</v>
      </c>
      <c r="C11163" s="2" t="s">
        <v>1</v>
      </c>
      <c r="D11163" s="2" t="s">
        <v>377</v>
      </c>
      <c r="E11163" s="2" t="s">
        <v>180</v>
      </c>
      <c r="F11163" s="2" t="s">
        <v>4397</v>
      </c>
      <c r="G11163" s="5">
        <v>10</v>
      </c>
      <c r="H11163" s="5">
        <v>72.5</v>
      </c>
      <c r="I11163" s="5">
        <v>725</v>
      </c>
      <c r="J11163" s="5">
        <v>625208.95000000077</v>
      </c>
      <c r="K11163" s="3" t="str" cm="1">
        <f t="array" ref="K11163">_xlfn.LET(_xlpm.d,UPPER(TRIM(CLEAN(SUBSTITUTE(F11163,CHAR(160),"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64" spans="2:11" hidden="1" x14ac:dyDescent="0.25">
      <c r="B11164" s="20">
        <v>46002</v>
      </c>
      <c r="C11164" s="2" t="s">
        <v>1</v>
      </c>
      <c r="D11164" s="2" t="s">
        <v>2250</v>
      </c>
      <c r="E11164" s="2" t="s">
        <v>730</v>
      </c>
      <c r="F11164" s="2" t="s">
        <v>4397</v>
      </c>
      <c r="G11164" s="5">
        <v>6</v>
      </c>
      <c r="H11164" s="5">
        <v>68.989999999999995</v>
      </c>
      <c r="I11164" s="5">
        <v>413.94</v>
      </c>
      <c r="J11164" s="5">
        <v>625622.89000000071</v>
      </c>
      <c r="K11164" s="3" t="str" cm="1">
        <f t="array" ref="K11164">_xlfn.LET(_xlpm.d,UPPER(TRIM(CLEAN(SUBSTITUTE(F11164,CHAR(160),"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65" spans="2:11" hidden="1" x14ac:dyDescent="0.25">
      <c r="B11165" s="20">
        <v>46002</v>
      </c>
      <c r="C11165" s="2" t="s">
        <v>1</v>
      </c>
      <c r="D11165" s="2" t="s">
        <v>1182</v>
      </c>
      <c r="E11165" s="2" t="s">
        <v>874</v>
      </c>
      <c r="F11165" s="2" t="s">
        <v>4397</v>
      </c>
      <c r="G11165" s="5">
        <v>17</v>
      </c>
      <c r="H11165" s="5">
        <v>51.6</v>
      </c>
      <c r="I11165" s="5">
        <v>877.2</v>
      </c>
      <c r="J11165" s="5">
        <v>626500.09000000067</v>
      </c>
      <c r="K11165" s="3" t="str" cm="1">
        <f t="array" ref="K11165">_xlfn.LET(_xlpm.d,UPPER(TRIM(CLEAN(SUBSTITUTE(F11165,CHAR(160),"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66" spans="2:11" hidden="1" x14ac:dyDescent="0.25">
      <c r="B11166" s="20">
        <v>46002</v>
      </c>
      <c r="C11166" s="2" t="s">
        <v>1</v>
      </c>
      <c r="D11166" s="2" t="s">
        <v>4021</v>
      </c>
      <c r="E11166" s="2" t="s">
        <v>835</v>
      </c>
      <c r="F11166" s="2" t="s">
        <v>4525</v>
      </c>
      <c r="G11166" s="5">
        <v>6</v>
      </c>
      <c r="H11166" s="5">
        <v>68.900000000000006</v>
      </c>
      <c r="I11166" s="5">
        <v>413.4</v>
      </c>
      <c r="J11166" s="5">
        <v>626913.49000000069</v>
      </c>
      <c r="K11166" s="3" t="str" cm="1">
        <f t="array" ref="K11166">_xlfn.LET(_xlpm.d,UPPER(TRIM(CLEAN(SUBSTITUTE(F11166,CHAR(160),"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67" spans="2:11" hidden="1" x14ac:dyDescent="0.25">
      <c r="B11167" s="20">
        <v>46002</v>
      </c>
      <c r="C11167" s="2" t="s">
        <v>1</v>
      </c>
      <c r="D11167" s="2" t="s">
        <v>3711</v>
      </c>
      <c r="E11167" s="2" t="s">
        <v>64</v>
      </c>
      <c r="F11167" s="2" t="s">
        <v>4397</v>
      </c>
      <c r="G11167" s="5">
        <v>2</v>
      </c>
      <c r="H11167" s="5">
        <v>68.900000000000006</v>
      </c>
      <c r="I11167" s="5">
        <v>137.80000000000001</v>
      </c>
      <c r="J11167" s="5">
        <v>627051.29000000074</v>
      </c>
      <c r="K11167" s="3" t="str" cm="1">
        <f t="array" ref="K11167">_xlfn.LET(_xlpm.d,UPPER(TRIM(CLEAN(SUBSTITUTE(F11167,CHAR(160),"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68" spans="2:11" hidden="1" x14ac:dyDescent="0.25">
      <c r="B11168" s="20">
        <v>46002</v>
      </c>
      <c r="C11168" s="2" t="s">
        <v>1</v>
      </c>
      <c r="D11168" s="2" t="s">
        <v>3339</v>
      </c>
      <c r="E11168" s="2" t="s">
        <v>224</v>
      </c>
      <c r="F11168" s="2" t="s">
        <v>4397</v>
      </c>
      <c r="G11168" s="5">
        <v>13</v>
      </c>
      <c r="H11168" s="5">
        <v>72.5</v>
      </c>
      <c r="I11168" s="5">
        <v>942.5</v>
      </c>
      <c r="J11168" s="5">
        <v>627993.79000000074</v>
      </c>
      <c r="K11168" s="3" t="str" cm="1">
        <f t="array" ref="K11168">_xlfn.LET(_xlpm.d,UPPER(TRIM(CLEAN(SUBSTITUTE(F11168,CHAR(160),"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69" spans="2:11" hidden="1" x14ac:dyDescent="0.25">
      <c r="B11169" s="20">
        <v>46002</v>
      </c>
      <c r="C11169" s="2" t="s">
        <v>1</v>
      </c>
      <c r="D11169" s="2" t="s">
        <v>3341</v>
      </c>
      <c r="E11169" s="2" t="s">
        <v>305</v>
      </c>
      <c r="F11169" s="2" t="s">
        <v>4397</v>
      </c>
      <c r="G11169" s="5">
        <v>25</v>
      </c>
      <c r="H11169" s="5">
        <v>72.5</v>
      </c>
      <c r="I11169" s="5">
        <v>1812.5</v>
      </c>
      <c r="J11169" s="5">
        <v>629806.29000000074</v>
      </c>
      <c r="K11169" s="3" t="str" cm="1">
        <f t="array" ref="K11169">_xlfn.LET(_xlpm.d,UPPER(TRIM(CLEAN(SUBSTITUTE(F11169,CHAR(160),"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70" spans="2:11" hidden="1" x14ac:dyDescent="0.25">
      <c r="B11170" s="20">
        <v>46003</v>
      </c>
      <c r="C11170" s="2" t="s">
        <v>1</v>
      </c>
      <c r="D11170" s="2" t="s">
        <v>3343</v>
      </c>
      <c r="E11170" s="2" t="s">
        <v>168</v>
      </c>
      <c r="F11170" s="2" t="s">
        <v>4397</v>
      </c>
      <c r="G11170" s="5">
        <v>10</v>
      </c>
      <c r="H11170" s="5">
        <v>72.5</v>
      </c>
      <c r="I11170" s="5">
        <v>725</v>
      </c>
      <c r="J11170" s="5">
        <v>630531.29000000074</v>
      </c>
      <c r="K11170" s="3" t="str" cm="1">
        <f t="array" ref="K11170">_xlfn.LET(_xlpm.d,UPPER(TRIM(CLEAN(SUBSTITUTE(F11170,CHAR(160),"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71" spans="2:11" hidden="1" x14ac:dyDescent="0.25">
      <c r="B11171" s="20">
        <v>46003</v>
      </c>
      <c r="C11171" s="2" t="s">
        <v>1</v>
      </c>
      <c r="D11171" s="2" t="s">
        <v>2252</v>
      </c>
      <c r="E11171" s="2" t="s">
        <v>78</v>
      </c>
      <c r="F11171" s="2" t="s">
        <v>4397</v>
      </c>
      <c r="G11171" s="5">
        <v>4</v>
      </c>
      <c r="H11171" s="5">
        <v>72.5</v>
      </c>
      <c r="I11171" s="5">
        <v>290</v>
      </c>
      <c r="J11171" s="5">
        <v>630821.29000000074</v>
      </c>
      <c r="K11171" s="3" t="str" cm="1">
        <f t="array" ref="K11171">_xlfn.LET(_xlpm.d,UPPER(TRIM(CLEAN(SUBSTITUTE(F11171,CHAR(160),"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72" spans="2:11" hidden="1" x14ac:dyDescent="0.25">
      <c r="B11172" s="20">
        <v>46003</v>
      </c>
      <c r="C11172" s="2" t="s">
        <v>1</v>
      </c>
      <c r="D11172" s="2" t="s">
        <v>3901</v>
      </c>
      <c r="E11172" s="2" t="s">
        <v>1701</v>
      </c>
      <c r="F11172" s="2" t="s">
        <v>4397</v>
      </c>
      <c r="G11172" s="5">
        <v>8</v>
      </c>
      <c r="H11172" s="5">
        <v>68.989999999999995</v>
      </c>
      <c r="I11172" s="5">
        <v>551.91999999999996</v>
      </c>
      <c r="J11172" s="5">
        <v>631373.21000000078</v>
      </c>
      <c r="K11172" s="3" t="str" cm="1">
        <f t="array" ref="K11172">_xlfn.LET(_xlpm.d,UPPER(TRIM(CLEAN(SUBSTITUTE(F11172,CHAR(160),"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73" spans="2:11" hidden="1" x14ac:dyDescent="0.25">
      <c r="B11173" s="20">
        <v>46003</v>
      </c>
      <c r="C11173" s="2" t="s">
        <v>1</v>
      </c>
      <c r="D11173" s="2" t="s">
        <v>3346</v>
      </c>
      <c r="E11173" s="2" t="s">
        <v>120</v>
      </c>
      <c r="F11173" s="2" t="s">
        <v>4460</v>
      </c>
      <c r="G11173" s="5">
        <v>8</v>
      </c>
      <c r="H11173" s="5">
        <v>67.989999999999995</v>
      </c>
      <c r="I11173" s="5">
        <v>543.91999999999996</v>
      </c>
      <c r="J11173" s="5">
        <v>631917.13000000082</v>
      </c>
      <c r="K11173" s="3" t="str" cm="1">
        <f t="array" ref="K11173">_xlfn.LET(_xlpm.d,UPPER(TRIM(CLEAN(SUBSTITUTE(F11173,CHAR(160),"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74" spans="2:11" hidden="1" x14ac:dyDescent="0.25">
      <c r="B11174" s="20">
        <v>46006</v>
      </c>
      <c r="C11174" s="2" t="s">
        <v>1</v>
      </c>
      <c r="D11174" s="2" t="s">
        <v>3351</v>
      </c>
      <c r="E11174" s="2" t="s">
        <v>254</v>
      </c>
      <c r="F11174" s="2" t="s">
        <v>4397</v>
      </c>
      <c r="G11174" s="5">
        <v>6</v>
      </c>
      <c r="H11174" s="5">
        <v>72.5</v>
      </c>
      <c r="I11174" s="5">
        <v>435</v>
      </c>
      <c r="J11174" s="5">
        <v>632352.13000000082</v>
      </c>
      <c r="K11174" s="3" t="str" cm="1">
        <f t="array" ref="K11174">_xlfn.LET(_xlpm.d,UPPER(TRIM(CLEAN(SUBSTITUTE(F11174,CHAR(160),"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75" spans="2:11" hidden="1" x14ac:dyDescent="0.25">
      <c r="B11175" s="20">
        <v>46008</v>
      </c>
      <c r="C11175" s="2" t="s">
        <v>1</v>
      </c>
      <c r="D11175" s="2" t="s">
        <v>2254</v>
      </c>
      <c r="E11175" s="2" t="s">
        <v>234</v>
      </c>
      <c r="F11175" s="2" t="s">
        <v>4397</v>
      </c>
      <c r="G11175" s="5">
        <v>12</v>
      </c>
      <c r="H11175" s="5">
        <v>72.5</v>
      </c>
      <c r="I11175" s="5">
        <v>870</v>
      </c>
      <c r="J11175" s="5">
        <v>633222.13000000082</v>
      </c>
      <c r="K11175" s="3" t="str" cm="1">
        <f t="array" ref="K11175">_xlfn.LET(_xlpm.d,UPPER(TRIM(CLEAN(SUBSTITUTE(F11175,CHAR(160),"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76" spans="2:11" hidden="1" x14ac:dyDescent="0.25">
      <c r="B11176" s="20">
        <v>46008</v>
      </c>
      <c r="C11176" s="2" t="s">
        <v>1</v>
      </c>
      <c r="D11176" s="2" t="s">
        <v>384</v>
      </c>
      <c r="E11176" s="2" t="s">
        <v>266</v>
      </c>
      <c r="F11176" s="2" t="s">
        <v>4397</v>
      </c>
      <c r="G11176" s="5">
        <v>5</v>
      </c>
      <c r="H11176" s="5">
        <v>72.5</v>
      </c>
      <c r="I11176" s="5">
        <v>362.5</v>
      </c>
      <c r="J11176" s="5">
        <v>633584.63000000082</v>
      </c>
      <c r="K11176" s="3" t="str" cm="1">
        <f t="array" ref="K11176">_xlfn.LET(_xlpm.d,UPPER(TRIM(CLEAN(SUBSTITUTE(F11176,CHAR(160),"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77" spans="2:11" hidden="1" x14ac:dyDescent="0.25">
      <c r="B11177" s="20">
        <v>46008</v>
      </c>
      <c r="C11177" s="2" t="s">
        <v>1</v>
      </c>
      <c r="D11177" s="2" t="s">
        <v>3352</v>
      </c>
      <c r="E11177" s="2" t="s">
        <v>232</v>
      </c>
      <c r="F11177" s="2" t="s">
        <v>4397</v>
      </c>
      <c r="G11177" s="5">
        <v>5</v>
      </c>
      <c r="H11177" s="5">
        <v>72.5</v>
      </c>
      <c r="I11177" s="5">
        <v>362.5</v>
      </c>
      <c r="J11177" s="5">
        <v>633947.13000000082</v>
      </c>
      <c r="K11177" s="3" t="str" cm="1">
        <f t="array" ref="K11177">_xlfn.LET(_xlpm.d,UPPER(TRIM(CLEAN(SUBSTITUTE(F11177,CHAR(160),"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78" spans="2:11" hidden="1" x14ac:dyDescent="0.25">
      <c r="B11178" s="20">
        <v>46008</v>
      </c>
      <c r="C11178" s="2" t="s">
        <v>1</v>
      </c>
      <c r="D11178" s="2" t="s">
        <v>1183</v>
      </c>
      <c r="E11178" s="2" t="s">
        <v>162</v>
      </c>
      <c r="F11178" s="2" t="s">
        <v>4397</v>
      </c>
      <c r="G11178" s="5">
        <v>10</v>
      </c>
      <c r="H11178" s="5">
        <v>72.5</v>
      </c>
      <c r="I11178" s="5">
        <v>725</v>
      </c>
      <c r="J11178" s="5">
        <v>634672.13000000082</v>
      </c>
      <c r="K11178" s="3" t="str" cm="1">
        <f t="array" ref="K11178">_xlfn.LET(_xlpm.d,UPPER(TRIM(CLEAN(SUBSTITUTE(F11178,CHAR(160),"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79" spans="2:11" hidden="1" x14ac:dyDescent="0.25">
      <c r="B11179" s="20">
        <v>46008</v>
      </c>
      <c r="C11179" s="2" t="s">
        <v>1</v>
      </c>
      <c r="D11179" s="2" t="s">
        <v>142</v>
      </c>
      <c r="E11179" s="2" t="s">
        <v>143</v>
      </c>
      <c r="F11179" s="2" t="s">
        <v>4397</v>
      </c>
      <c r="G11179" s="5">
        <v>10</v>
      </c>
      <c r="H11179" s="5">
        <v>72.5</v>
      </c>
      <c r="I11179" s="5">
        <v>725</v>
      </c>
      <c r="J11179" s="5">
        <v>635397.13000000082</v>
      </c>
      <c r="K11179" s="3" t="str" cm="1">
        <f t="array" ref="K11179">_xlfn.LET(_xlpm.d,UPPER(TRIM(CLEAN(SUBSTITUTE(F11179,CHAR(160),"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80" spans="2:11" hidden="1" x14ac:dyDescent="0.25">
      <c r="B11180" s="20">
        <v>46008</v>
      </c>
      <c r="C11180" s="2" t="s">
        <v>1</v>
      </c>
      <c r="D11180" s="2" t="s">
        <v>4526</v>
      </c>
      <c r="E11180" s="2" t="s">
        <v>41</v>
      </c>
      <c r="F11180" s="2" t="s">
        <v>4397</v>
      </c>
      <c r="G11180" s="5">
        <v>10</v>
      </c>
      <c r="H11180" s="5">
        <v>68.900000000000006</v>
      </c>
      <c r="I11180" s="5">
        <v>689</v>
      </c>
      <c r="J11180" s="5">
        <v>636086.13000000082</v>
      </c>
      <c r="K11180" s="3" t="str" cm="1">
        <f t="array" ref="K11180">_xlfn.LET(_xlpm.d,UPPER(TRIM(CLEAN(SUBSTITUTE(F11180,CHAR(160),"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81" spans="2:11" hidden="1" x14ac:dyDescent="0.25">
      <c r="B11181" s="20">
        <v>46008</v>
      </c>
      <c r="C11181" s="2" t="s">
        <v>1</v>
      </c>
      <c r="D11181" s="2" t="s">
        <v>3354</v>
      </c>
      <c r="E11181" s="2" t="s">
        <v>311</v>
      </c>
      <c r="F11181" s="2" t="s">
        <v>4397</v>
      </c>
      <c r="G11181" s="5">
        <v>9</v>
      </c>
      <c r="H11181" s="5">
        <v>72.5</v>
      </c>
      <c r="I11181" s="5">
        <v>652.5</v>
      </c>
      <c r="J11181" s="5">
        <v>636738.63000000082</v>
      </c>
      <c r="K11181" s="3" t="str" cm="1">
        <f t="array" ref="K11181">_xlfn.LET(_xlpm.d,UPPER(TRIM(CLEAN(SUBSTITUTE(F11181,CHAR(160),"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82" spans="2:11" hidden="1" x14ac:dyDescent="0.25">
      <c r="B11182" s="20">
        <v>46009</v>
      </c>
      <c r="C11182" s="2" t="s">
        <v>1</v>
      </c>
      <c r="D11182" s="2" t="s">
        <v>385</v>
      </c>
      <c r="E11182" s="2" t="s">
        <v>282</v>
      </c>
      <c r="F11182" s="2" t="s">
        <v>4397</v>
      </c>
      <c r="G11182" s="5">
        <v>3</v>
      </c>
      <c r="H11182" s="5">
        <v>72.5</v>
      </c>
      <c r="I11182" s="5">
        <v>217.5</v>
      </c>
      <c r="J11182" s="5">
        <v>636956.13000000082</v>
      </c>
      <c r="K11182" s="3" t="str" cm="1">
        <f t="array" ref="K11182">_xlfn.LET(_xlpm.d,UPPER(TRIM(CLEAN(SUBSTITUTE(F11182,CHAR(160),"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83" spans="2:11" hidden="1" x14ac:dyDescent="0.25">
      <c r="B11183" s="20">
        <v>46009</v>
      </c>
      <c r="C11183" s="2" t="s">
        <v>1</v>
      </c>
      <c r="D11183" s="2" t="s">
        <v>1305</v>
      </c>
      <c r="E11183" s="2" t="s">
        <v>180</v>
      </c>
      <c r="F11183" s="2" t="s">
        <v>4397</v>
      </c>
      <c r="G11183" s="5">
        <v>10</v>
      </c>
      <c r="H11183" s="5">
        <v>72.5</v>
      </c>
      <c r="I11183" s="5">
        <v>725</v>
      </c>
      <c r="J11183" s="5">
        <v>637681.13000000082</v>
      </c>
      <c r="K11183" s="3" t="str" cm="1">
        <f t="array" ref="K11183">_xlfn.LET(_xlpm.d,UPPER(TRIM(CLEAN(SUBSTITUTE(F11183,CHAR(160),"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84" spans="2:11" hidden="1" x14ac:dyDescent="0.25">
      <c r="B11184" s="20">
        <v>46009</v>
      </c>
      <c r="C11184" s="2" t="s">
        <v>1</v>
      </c>
      <c r="D11184" s="2" t="s">
        <v>119</v>
      </c>
      <c r="E11184" s="2" t="s">
        <v>120</v>
      </c>
      <c r="F11184" s="2" t="s">
        <v>4509</v>
      </c>
      <c r="G11184" s="5">
        <v>8</v>
      </c>
      <c r="H11184" s="5">
        <v>67.989999999999995</v>
      </c>
      <c r="I11184" s="5">
        <v>543.91999999999996</v>
      </c>
      <c r="J11184" s="5">
        <v>638225.05000000086</v>
      </c>
      <c r="K11184" s="3" t="str" cm="1">
        <f t="array" ref="K11184">_xlfn.LET(_xlpm.d,UPPER(TRIM(CLEAN(SUBSTITUTE(F11184,CHAR(160),"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1185" spans="2:11" hidden="1" x14ac:dyDescent="0.25">
      <c r="B11185" s="20">
        <v>46009</v>
      </c>
      <c r="C11185" s="2" t="s">
        <v>1</v>
      </c>
      <c r="D11185" s="2" t="s">
        <v>2258</v>
      </c>
      <c r="E11185" s="2" t="s">
        <v>16</v>
      </c>
      <c r="F11185" s="2" t="s">
        <v>4397</v>
      </c>
      <c r="G11185" s="5">
        <v>5</v>
      </c>
      <c r="H11185" s="5">
        <v>68.900000000000006</v>
      </c>
      <c r="I11185" s="5">
        <v>344.5</v>
      </c>
      <c r="J11185" s="5">
        <v>638569.55000000086</v>
      </c>
      <c r="K11185" s="3" t="str" cm="1">
        <f t="array" ref="K11185">_xlfn.LET(_xlpm.d,UPPER(TRIM(CLEAN(SUBSTITUTE(F11185,CHAR(160),"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86" spans="2:11" hidden="1" x14ac:dyDescent="0.25">
      <c r="B11186" s="20">
        <v>46010</v>
      </c>
      <c r="C11186" s="2" t="s">
        <v>1</v>
      </c>
      <c r="D11186" s="2" t="s">
        <v>3359</v>
      </c>
      <c r="E11186" s="2" t="s">
        <v>268</v>
      </c>
      <c r="F11186" s="2" t="s">
        <v>4397</v>
      </c>
      <c r="G11186" s="5">
        <v>5</v>
      </c>
      <c r="H11186" s="5">
        <v>72.5</v>
      </c>
      <c r="I11186" s="5">
        <v>362.5</v>
      </c>
      <c r="J11186" s="5">
        <v>638932.05000000086</v>
      </c>
      <c r="K11186" s="3" t="str" cm="1">
        <f t="array" ref="K11186">_xlfn.LET(_xlpm.d,UPPER(TRIM(CLEAN(SUBSTITUTE(F11186,CHAR(160),"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87" spans="2:11" hidden="1" x14ac:dyDescent="0.25">
      <c r="B11187" s="20">
        <v>46010</v>
      </c>
      <c r="C11187" s="2" t="s">
        <v>1</v>
      </c>
      <c r="D11187" s="2" t="s">
        <v>1188</v>
      </c>
      <c r="E11187" s="2" t="s">
        <v>236</v>
      </c>
      <c r="F11187" s="2" t="s">
        <v>4397</v>
      </c>
      <c r="G11187" s="5">
        <v>13</v>
      </c>
      <c r="H11187" s="5">
        <v>72.5</v>
      </c>
      <c r="I11187" s="5">
        <v>942.5</v>
      </c>
      <c r="J11187" s="5">
        <v>639874.55000000086</v>
      </c>
      <c r="K11187" s="3" t="str" cm="1">
        <f t="array" ref="K11187">_xlfn.LET(_xlpm.d,UPPER(TRIM(CLEAN(SUBSTITUTE(F11187,CHAR(160),"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88" spans="2:11" hidden="1" x14ac:dyDescent="0.25">
      <c r="B11188" s="20">
        <v>46010</v>
      </c>
      <c r="C11188" s="2" t="s">
        <v>1</v>
      </c>
      <c r="D11188" s="2" t="s">
        <v>4204</v>
      </c>
      <c r="E11188" s="2" t="s">
        <v>1726</v>
      </c>
      <c r="F11188" s="2" t="s">
        <v>4397</v>
      </c>
      <c r="G11188" s="5">
        <v>10</v>
      </c>
      <c r="H11188" s="5">
        <v>68.900000000000006</v>
      </c>
      <c r="I11188" s="5">
        <v>689</v>
      </c>
      <c r="J11188" s="5">
        <v>640563.55000000086</v>
      </c>
      <c r="K11188" s="3" t="str" cm="1">
        <f t="array" ref="K11188">_xlfn.LET(_xlpm.d,UPPER(TRIM(CLEAN(SUBSTITUTE(F11188,CHAR(160),"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89" spans="2:11" hidden="1" x14ac:dyDescent="0.25">
      <c r="B11189" s="20">
        <v>46010</v>
      </c>
      <c r="C11189" s="2" t="s">
        <v>1</v>
      </c>
      <c r="D11189" s="2" t="s">
        <v>3362</v>
      </c>
      <c r="E11189" s="2" t="s">
        <v>307</v>
      </c>
      <c r="F11189" s="2" t="s">
        <v>4397</v>
      </c>
      <c r="G11189" s="5">
        <v>12</v>
      </c>
      <c r="H11189" s="5">
        <v>72.5</v>
      </c>
      <c r="I11189" s="5">
        <v>870</v>
      </c>
      <c r="J11189" s="5">
        <v>641433.55000000086</v>
      </c>
      <c r="K11189" s="3" t="str" cm="1">
        <f t="array" ref="K11189">_xlfn.LET(_xlpm.d,UPPER(TRIM(CLEAN(SUBSTITUTE(F11189,CHAR(160),"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90" spans="2:11" hidden="1" x14ac:dyDescent="0.25">
      <c r="B11190" s="20">
        <v>46010</v>
      </c>
      <c r="C11190" s="2" t="s">
        <v>1</v>
      </c>
      <c r="D11190" s="2" t="s">
        <v>2260</v>
      </c>
      <c r="E11190" s="2" t="s">
        <v>186</v>
      </c>
      <c r="F11190" s="2" t="s">
        <v>4397</v>
      </c>
      <c r="G11190" s="5">
        <v>3</v>
      </c>
      <c r="H11190" s="5">
        <v>72.5</v>
      </c>
      <c r="I11190" s="5">
        <v>217.5</v>
      </c>
      <c r="J11190" s="5">
        <v>641651.05000000086</v>
      </c>
      <c r="K11190" s="3" t="str" cm="1">
        <f t="array" ref="K11190">_xlfn.LET(_xlpm.d,UPPER(TRIM(CLEAN(SUBSTITUTE(F11190,CHAR(160),"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91" spans="2:11" hidden="1" x14ac:dyDescent="0.25">
      <c r="B11191" s="20">
        <v>46010</v>
      </c>
      <c r="C11191" s="2" t="s">
        <v>1</v>
      </c>
      <c r="D11191" s="2" t="s">
        <v>3363</v>
      </c>
      <c r="E11191" s="2" t="s">
        <v>197</v>
      </c>
      <c r="F11191" s="2" t="s">
        <v>4397</v>
      </c>
      <c r="G11191" s="5">
        <v>14</v>
      </c>
      <c r="H11191" s="5">
        <v>72.5</v>
      </c>
      <c r="I11191" s="5">
        <v>1015</v>
      </c>
      <c r="J11191" s="5">
        <v>642666.05000000086</v>
      </c>
      <c r="K11191" s="3" t="str" cm="1">
        <f t="array" ref="K11191">_xlfn.LET(_xlpm.d,UPPER(TRIM(CLEAN(SUBSTITUTE(F11191,CHAR(160),"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92" spans="2:11" hidden="1" x14ac:dyDescent="0.25">
      <c r="B11192" s="20">
        <v>46010</v>
      </c>
      <c r="C11192" s="2" t="s">
        <v>1</v>
      </c>
      <c r="D11192" s="2" t="s">
        <v>3366</v>
      </c>
      <c r="E11192" s="2" t="s">
        <v>286</v>
      </c>
      <c r="F11192" s="2" t="s">
        <v>4397</v>
      </c>
      <c r="G11192" s="5">
        <v>7</v>
      </c>
      <c r="H11192" s="5">
        <v>72.5</v>
      </c>
      <c r="I11192" s="5">
        <v>507.5</v>
      </c>
      <c r="J11192" s="5">
        <v>643173.55000000086</v>
      </c>
      <c r="K11192" s="3" t="str" cm="1">
        <f t="array" ref="K11192">_xlfn.LET(_xlpm.d,UPPER(TRIM(CLEAN(SUBSTITUTE(F11192,CHAR(160),"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93" spans="2:11" hidden="1" x14ac:dyDescent="0.25">
      <c r="B11193" s="20">
        <v>46011</v>
      </c>
      <c r="C11193" s="2" t="s">
        <v>1</v>
      </c>
      <c r="D11193" s="2" t="s">
        <v>855</v>
      </c>
      <c r="E11193" s="2" t="s">
        <v>43</v>
      </c>
      <c r="F11193" s="2" t="s">
        <v>4397</v>
      </c>
      <c r="G11193" s="5">
        <v>4</v>
      </c>
      <c r="H11193" s="5">
        <v>68.8</v>
      </c>
      <c r="I11193" s="5">
        <v>275.2</v>
      </c>
      <c r="J11193" s="5">
        <v>643448.75000000081</v>
      </c>
      <c r="K11193" s="3" t="str" cm="1">
        <f t="array" ref="K11193">_xlfn.LET(_xlpm.d,UPPER(TRIM(CLEAN(SUBSTITUTE(F11193,CHAR(160),"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94" spans="2:11" hidden="1" x14ac:dyDescent="0.25">
      <c r="B11194" s="20">
        <v>46013</v>
      </c>
      <c r="C11194" s="2" t="s">
        <v>1</v>
      </c>
      <c r="D11194" s="2" t="s">
        <v>3369</v>
      </c>
      <c r="E11194" s="2" t="s">
        <v>180</v>
      </c>
      <c r="F11194" s="2" t="s">
        <v>4397</v>
      </c>
      <c r="G11194" s="5">
        <v>5</v>
      </c>
      <c r="H11194" s="5">
        <v>72.5</v>
      </c>
      <c r="I11194" s="5">
        <v>362.5</v>
      </c>
      <c r="J11194" s="5">
        <v>643811.25000000081</v>
      </c>
      <c r="K11194" s="3" t="str" cm="1">
        <f t="array" ref="K11194">_xlfn.LET(_xlpm.d,UPPER(TRIM(CLEAN(SUBSTITUTE(F11194,CHAR(160),"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95" spans="2:11" hidden="1" x14ac:dyDescent="0.25">
      <c r="B11195" s="20">
        <v>46014</v>
      </c>
      <c r="C11195" s="2" t="s">
        <v>1</v>
      </c>
      <c r="D11195" s="2" t="s">
        <v>2261</v>
      </c>
      <c r="E11195" s="2" t="s">
        <v>1634</v>
      </c>
      <c r="F11195" s="2" t="s">
        <v>4397</v>
      </c>
      <c r="G11195" s="5">
        <v>10</v>
      </c>
      <c r="H11195" s="5">
        <v>68.989999999999995</v>
      </c>
      <c r="I11195" s="5">
        <v>689.9</v>
      </c>
      <c r="J11195" s="5">
        <v>644501.15000000084</v>
      </c>
      <c r="K11195" s="3" t="str" cm="1">
        <f t="array" ref="K11195">_xlfn.LET(_xlpm.d,UPPER(TRIM(CLEAN(SUBSTITUTE(F11195,CHAR(160),"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96" spans="2:11" hidden="1" x14ac:dyDescent="0.25">
      <c r="B11196" s="20">
        <v>46014</v>
      </c>
      <c r="C11196" s="2" t="s">
        <v>1</v>
      </c>
      <c r="D11196" s="2" t="s">
        <v>731</v>
      </c>
      <c r="E11196" s="2" t="s">
        <v>544</v>
      </c>
      <c r="F11196" s="2" t="s">
        <v>4397</v>
      </c>
      <c r="G11196" s="5">
        <v>25</v>
      </c>
      <c r="H11196" s="5">
        <v>68.989999999999995</v>
      </c>
      <c r="I11196" s="5">
        <v>1724.75</v>
      </c>
      <c r="J11196" s="5">
        <v>646225.90000000084</v>
      </c>
      <c r="K11196" s="3" t="str" cm="1">
        <f t="array" ref="K11196">_xlfn.LET(_xlpm.d,UPPER(TRIM(CLEAN(SUBSTITUTE(F11196,CHAR(160),"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97" spans="2:11" hidden="1" x14ac:dyDescent="0.25">
      <c r="B11197" s="20">
        <v>46014</v>
      </c>
      <c r="C11197" s="2" t="s">
        <v>1</v>
      </c>
      <c r="D11197" s="2" t="s">
        <v>3370</v>
      </c>
      <c r="E11197" s="2" t="s">
        <v>78</v>
      </c>
      <c r="F11197" s="2" t="s">
        <v>4397</v>
      </c>
      <c r="G11197" s="5">
        <v>4</v>
      </c>
      <c r="H11197" s="5">
        <v>72.5</v>
      </c>
      <c r="I11197" s="5">
        <v>290</v>
      </c>
      <c r="J11197" s="5">
        <v>646515.90000000084</v>
      </c>
      <c r="K11197" s="3" t="str" cm="1">
        <f t="array" ref="K11197">_xlfn.LET(_xlpm.d,UPPER(TRIM(CLEAN(SUBSTITUTE(F11197,CHAR(160),"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98" spans="2:11" hidden="1" x14ac:dyDescent="0.25">
      <c r="B11198" s="20">
        <v>46014</v>
      </c>
      <c r="C11198" s="2" t="s">
        <v>1</v>
      </c>
      <c r="D11198" s="2" t="s">
        <v>1309</v>
      </c>
      <c r="E11198" s="2" t="s">
        <v>158</v>
      </c>
      <c r="F11198" s="2" t="s">
        <v>4397</v>
      </c>
      <c r="G11198" s="5">
        <v>14</v>
      </c>
      <c r="H11198" s="5">
        <v>72.5</v>
      </c>
      <c r="I11198" s="5">
        <v>1015</v>
      </c>
      <c r="J11198" s="5">
        <v>647530.90000000084</v>
      </c>
      <c r="K11198" s="3" t="str" cm="1">
        <f t="array" ref="K11198">_xlfn.LET(_xlpm.d,UPPER(TRIM(CLEAN(SUBSTITUTE(F11198,CHAR(160),"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199" spans="2:11" hidden="1" x14ac:dyDescent="0.25">
      <c r="B11199" s="20">
        <v>46014</v>
      </c>
      <c r="C11199" s="2" t="s">
        <v>1</v>
      </c>
      <c r="D11199" s="2" t="s">
        <v>3371</v>
      </c>
      <c r="E11199" s="2" t="s">
        <v>234</v>
      </c>
      <c r="F11199" s="2" t="s">
        <v>4397</v>
      </c>
      <c r="G11199" s="5">
        <v>6</v>
      </c>
      <c r="H11199" s="5">
        <v>72.5</v>
      </c>
      <c r="I11199" s="5">
        <v>435</v>
      </c>
      <c r="J11199" s="5">
        <v>647965.90000000084</v>
      </c>
      <c r="K11199" s="3" t="str" cm="1">
        <f t="array" ref="K11199">_xlfn.LET(_xlpm.d,UPPER(TRIM(CLEAN(SUBSTITUTE(F11199,CHAR(160),"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00" spans="2:11" hidden="1" x14ac:dyDescent="0.25">
      <c r="B11200" s="20">
        <v>46014</v>
      </c>
      <c r="C11200" s="2" t="s">
        <v>1</v>
      </c>
      <c r="D11200" s="2" t="s">
        <v>3372</v>
      </c>
      <c r="E11200" s="2" t="s">
        <v>261</v>
      </c>
      <c r="F11200" s="2" t="s">
        <v>4397</v>
      </c>
      <c r="G11200" s="5">
        <v>12</v>
      </c>
      <c r="H11200" s="5">
        <v>72.5</v>
      </c>
      <c r="I11200" s="5">
        <v>870</v>
      </c>
      <c r="J11200" s="5">
        <v>648835.90000000084</v>
      </c>
      <c r="K11200" s="3" t="str" cm="1">
        <f t="array" ref="K11200">_xlfn.LET(_xlpm.d,UPPER(TRIM(CLEAN(SUBSTITUTE(F11200,CHAR(160),"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01" spans="2:11" hidden="1" x14ac:dyDescent="0.25">
      <c r="B11201" s="20">
        <v>46014</v>
      </c>
      <c r="C11201" s="2" t="s">
        <v>1</v>
      </c>
      <c r="D11201" s="2" t="s">
        <v>3375</v>
      </c>
      <c r="E11201" s="2" t="s">
        <v>263</v>
      </c>
      <c r="F11201" s="2" t="s">
        <v>4397</v>
      </c>
      <c r="G11201" s="5">
        <v>12</v>
      </c>
      <c r="H11201" s="5">
        <v>72.5</v>
      </c>
      <c r="I11201" s="5">
        <v>870</v>
      </c>
      <c r="J11201" s="5">
        <v>649705.90000000084</v>
      </c>
      <c r="K11201" s="3" t="str" cm="1">
        <f t="array" ref="K11201">_xlfn.LET(_xlpm.d,UPPER(TRIM(CLEAN(SUBSTITUTE(F11201,CHAR(160),"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02" spans="2:11" hidden="1" x14ac:dyDescent="0.25">
      <c r="B11202" s="20">
        <v>46014</v>
      </c>
      <c r="C11202" s="2" t="s">
        <v>1</v>
      </c>
      <c r="D11202" s="2" t="s">
        <v>3376</v>
      </c>
      <c r="E11202" s="2" t="s">
        <v>224</v>
      </c>
      <c r="F11202" s="2" t="s">
        <v>4397</v>
      </c>
      <c r="G11202" s="5">
        <v>20</v>
      </c>
      <c r="H11202" s="5">
        <v>72.5</v>
      </c>
      <c r="I11202" s="5">
        <v>1450</v>
      </c>
      <c r="J11202" s="5">
        <v>651155.90000000084</v>
      </c>
      <c r="K11202" s="3" t="str" cm="1">
        <f t="array" ref="K11202">_xlfn.LET(_xlpm.d,UPPER(TRIM(CLEAN(SUBSTITUTE(F11202,CHAR(160),"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03" spans="2:11" hidden="1" x14ac:dyDescent="0.25">
      <c r="B11203" s="20">
        <v>46015</v>
      </c>
      <c r="C11203" s="2" t="s">
        <v>1</v>
      </c>
      <c r="D11203" s="2" t="s">
        <v>2264</v>
      </c>
      <c r="E11203" s="2" t="s">
        <v>145</v>
      </c>
      <c r="F11203" s="2" t="s">
        <v>4397</v>
      </c>
      <c r="G11203" s="5">
        <v>8</v>
      </c>
      <c r="H11203" s="5">
        <v>72.5</v>
      </c>
      <c r="I11203" s="5">
        <v>580</v>
      </c>
      <c r="J11203" s="5">
        <v>651735.90000000084</v>
      </c>
      <c r="K11203" s="3" t="str" cm="1">
        <f t="array" ref="K11203">_xlfn.LET(_xlpm.d,UPPER(TRIM(CLEAN(SUBSTITUTE(F11203,CHAR(160),"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04" spans="2:11" hidden="1" x14ac:dyDescent="0.25">
      <c r="B11204" s="20">
        <v>46015</v>
      </c>
      <c r="C11204" s="2" t="s">
        <v>1</v>
      </c>
      <c r="D11204" s="2" t="s">
        <v>150</v>
      </c>
      <c r="E11204" s="2" t="s">
        <v>151</v>
      </c>
      <c r="F11204" s="2" t="s">
        <v>4397</v>
      </c>
      <c r="G11204" s="5">
        <v>6</v>
      </c>
      <c r="H11204" s="5">
        <v>72.5</v>
      </c>
      <c r="I11204" s="5">
        <v>435</v>
      </c>
      <c r="J11204" s="5">
        <v>652170.90000000084</v>
      </c>
      <c r="K11204" s="3" t="str" cm="1">
        <f t="array" ref="K11204">_xlfn.LET(_xlpm.d,UPPER(TRIM(CLEAN(SUBSTITUTE(F11204,CHAR(160),"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05" spans="2:11" hidden="1" x14ac:dyDescent="0.25">
      <c r="B11205" s="20">
        <v>46020</v>
      </c>
      <c r="C11205" s="2" t="s">
        <v>1</v>
      </c>
      <c r="D11205" s="2" t="s">
        <v>2265</v>
      </c>
      <c r="E11205" s="2" t="s">
        <v>254</v>
      </c>
      <c r="F11205" s="2" t="s">
        <v>4397</v>
      </c>
      <c r="G11205" s="5">
        <v>30</v>
      </c>
      <c r="H11205" s="5">
        <v>72.5</v>
      </c>
      <c r="I11205" s="5">
        <v>2175</v>
      </c>
      <c r="J11205" s="5">
        <v>654345.90000000084</v>
      </c>
      <c r="K11205" s="3" t="str" cm="1">
        <f t="array" ref="K11205">_xlfn.LET(_xlpm.d,UPPER(TRIM(CLEAN(SUBSTITUTE(F11205,CHAR(160),"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06" spans="2:11" hidden="1" x14ac:dyDescent="0.25">
      <c r="B11206" s="20">
        <v>46021</v>
      </c>
      <c r="C11206" s="2" t="s">
        <v>1</v>
      </c>
      <c r="D11206" s="2" t="s">
        <v>2266</v>
      </c>
      <c r="E11206" s="2" t="s">
        <v>234</v>
      </c>
      <c r="F11206" s="2" t="s">
        <v>4397</v>
      </c>
      <c r="G11206" s="5">
        <v>5</v>
      </c>
      <c r="H11206" s="5">
        <v>72.5</v>
      </c>
      <c r="I11206" s="5">
        <v>362.5</v>
      </c>
      <c r="J11206" s="5">
        <v>654708.40000000084</v>
      </c>
      <c r="K11206" s="3" t="str" cm="1">
        <f t="array" ref="K11206">_xlfn.LET(_xlpm.d,UPPER(TRIM(CLEAN(SUBSTITUTE(F11206,CHAR(160),"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07" spans="2:11" hidden="1" x14ac:dyDescent="0.25">
      <c r="B11207" s="20">
        <v>46021</v>
      </c>
      <c r="C11207" s="2" t="s">
        <v>1</v>
      </c>
      <c r="D11207" s="2" t="s">
        <v>2267</v>
      </c>
      <c r="E11207" s="2" t="s">
        <v>268</v>
      </c>
      <c r="F11207" s="2" t="s">
        <v>4397</v>
      </c>
      <c r="G11207" s="5">
        <v>5</v>
      </c>
      <c r="H11207" s="5">
        <v>72.5</v>
      </c>
      <c r="I11207" s="5">
        <v>362.5</v>
      </c>
      <c r="J11207" s="5">
        <v>655070.90000000084</v>
      </c>
      <c r="K11207" s="3" t="str" cm="1">
        <f t="array" ref="K11207">_xlfn.LET(_xlpm.d,UPPER(TRIM(CLEAN(SUBSTITUTE(F11207,CHAR(160),"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08" spans="2:11" hidden="1" x14ac:dyDescent="0.25">
      <c r="B11208" s="20">
        <v>46021</v>
      </c>
      <c r="C11208" s="2" t="s">
        <v>1</v>
      </c>
      <c r="D11208" s="2" t="s">
        <v>2268</v>
      </c>
      <c r="E11208" s="2" t="s">
        <v>232</v>
      </c>
      <c r="F11208" s="2" t="s">
        <v>4397</v>
      </c>
      <c r="G11208" s="5">
        <v>10</v>
      </c>
      <c r="H11208" s="5">
        <v>72.5</v>
      </c>
      <c r="I11208" s="5">
        <v>725</v>
      </c>
      <c r="J11208" s="5">
        <v>655795.90000000084</v>
      </c>
      <c r="K11208" s="3" t="str" cm="1">
        <f t="array" ref="K11208">_xlfn.LET(_xlpm.d,UPPER(TRIM(CLEAN(SUBSTITUTE(F11208,CHAR(160),"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09" spans="2:11" hidden="1" x14ac:dyDescent="0.25">
      <c r="B11209" s="20">
        <v>46021</v>
      </c>
      <c r="C11209" s="2" t="s">
        <v>1</v>
      </c>
      <c r="D11209" s="2" t="s">
        <v>152</v>
      </c>
      <c r="E11209" s="2" t="s">
        <v>143</v>
      </c>
      <c r="F11209" s="2" t="s">
        <v>4397</v>
      </c>
      <c r="G11209" s="5">
        <v>8</v>
      </c>
      <c r="H11209" s="5">
        <v>72.5</v>
      </c>
      <c r="I11209" s="5">
        <v>580</v>
      </c>
      <c r="J11209" s="5">
        <v>656375.90000000084</v>
      </c>
      <c r="K11209" s="3" t="str" cm="1">
        <f t="array" ref="K11209">_xlfn.LET(_xlpm.d,UPPER(TRIM(CLEAN(SUBSTITUTE(F11209,CHAR(160),"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10" spans="2:11" hidden="1" x14ac:dyDescent="0.25">
      <c r="B11210" s="20">
        <v>46022</v>
      </c>
      <c r="C11210" s="2" t="s">
        <v>1</v>
      </c>
      <c r="D11210" s="2" t="s">
        <v>2272</v>
      </c>
      <c r="E11210" s="2" t="s">
        <v>796</v>
      </c>
      <c r="F11210" s="2" t="s">
        <v>4397</v>
      </c>
      <c r="G11210" s="5">
        <v>9</v>
      </c>
      <c r="H11210" s="5">
        <v>68.900000000000006</v>
      </c>
      <c r="I11210" s="5">
        <v>620.1</v>
      </c>
      <c r="J11210" s="5">
        <v>656996.00000000081</v>
      </c>
      <c r="K11210" s="3" t="str" cm="1">
        <f t="array" ref="K11210">_xlfn.LET(_xlpm.d,UPPER(TRIM(CLEAN(SUBSTITUTE(F11210,CHAR(160),"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11" spans="2:11" hidden="1" x14ac:dyDescent="0.25">
      <c r="B11211" s="20">
        <v>46022</v>
      </c>
      <c r="C11211" s="2" t="s">
        <v>1</v>
      </c>
      <c r="D11211" s="2" t="s">
        <v>4527</v>
      </c>
      <c r="E11211" s="2" t="s">
        <v>1701</v>
      </c>
      <c r="F11211" s="2" t="s">
        <v>4397</v>
      </c>
      <c r="G11211" s="5">
        <v>10</v>
      </c>
      <c r="H11211" s="5">
        <v>68.989999999999995</v>
      </c>
      <c r="I11211" s="5">
        <v>689.9</v>
      </c>
      <c r="J11211" s="5">
        <v>657685.90000000084</v>
      </c>
      <c r="K11211" s="3" t="str" cm="1">
        <f t="array" ref="K11211">_xlfn.LET(_xlpm.d,UPPER(TRIM(CLEAN(SUBSTITUTE(F11211,CHAR(160),"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12" spans="2:11" hidden="1" x14ac:dyDescent="0.25">
      <c r="B11212" s="20">
        <v>46022</v>
      </c>
      <c r="C11212" s="2" t="s">
        <v>1</v>
      </c>
      <c r="D11212" s="2" t="s">
        <v>60</v>
      </c>
      <c r="E11212" s="2" t="s">
        <v>61</v>
      </c>
      <c r="F11212" s="2" t="s">
        <v>4397</v>
      </c>
      <c r="G11212" s="5">
        <v>8</v>
      </c>
      <c r="H11212" s="5">
        <v>68.900000000000006</v>
      </c>
      <c r="I11212" s="5">
        <v>551.20000000000005</v>
      </c>
      <c r="J11212" s="5">
        <v>658237.10000000079</v>
      </c>
      <c r="K11212" s="3" t="str" cm="1">
        <f t="array" ref="K11212">_xlfn.LET(_xlpm.d,UPPER(TRIM(CLEAN(SUBSTITUTE(F11212,CHAR(160),"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13" spans="2:11" hidden="1" x14ac:dyDescent="0.25">
      <c r="B11213" s="20">
        <v>46024</v>
      </c>
      <c r="C11213" s="2" t="s">
        <v>1</v>
      </c>
      <c r="D11213" s="2" t="s">
        <v>389</v>
      </c>
      <c r="E11213" s="2" t="s">
        <v>195</v>
      </c>
      <c r="F11213" s="2" t="s">
        <v>4397</v>
      </c>
      <c r="G11213" s="5">
        <v>5</v>
      </c>
      <c r="H11213" s="5">
        <v>72.5</v>
      </c>
      <c r="I11213" s="5">
        <v>362.5</v>
      </c>
      <c r="J11213" s="5">
        <v>658599.60000000079</v>
      </c>
      <c r="K11213" s="3" t="str" cm="1">
        <f t="array" ref="K11213">_xlfn.LET(_xlpm.d,UPPER(TRIM(CLEAN(SUBSTITUTE(F11213,CHAR(160),"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14" spans="2:11" hidden="1" x14ac:dyDescent="0.25">
      <c r="B11214" s="20">
        <v>46024</v>
      </c>
      <c r="C11214" s="2" t="s">
        <v>1</v>
      </c>
      <c r="D11214" s="2" t="s">
        <v>1310</v>
      </c>
      <c r="E11214" s="2" t="s">
        <v>236</v>
      </c>
      <c r="F11214" s="2" t="s">
        <v>4397</v>
      </c>
      <c r="G11214" s="5">
        <v>15</v>
      </c>
      <c r="H11214" s="5">
        <v>72.5</v>
      </c>
      <c r="I11214" s="5">
        <v>1087.5</v>
      </c>
      <c r="J11214" s="5">
        <v>659687.10000000079</v>
      </c>
      <c r="K11214" s="3" t="str" cm="1">
        <f t="array" ref="K11214">_xlfn.LET(_xlpm.d,UPPER(TRIM(CLEAN(SUBSTITUTE(F11214,CHAR(160),"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15" spans="2:11" hidden="1" x14ac:dyDescent="0.25">
      <c r="B11215" s="20">
        <v>46024</v>
      </c>
      <c r="C11215" s="2" t="s">
        <v>1</v>
      </c>
      <c r="D11215" s="2" t="s">
        <v>2275</v>
      </c>
      <c r="E11215" s="2" t="s">
        <v>248</v>
      </c>
      <c r="F11215" s="2" t="s">
        <v>4397</v>
      </c>
      <c r="G11215" s="5">
        <v>6</v>
      </c>
      <c r="H11215" s="5">
        <v>72.5</v>
      </c>
      <c r="I11215" s="5">
        <v>435</v>
      </c>
      <c r="J11215" s="5">
        <v>660122.10000000079</v>
      </c>
      <c r="K11215" s="3" t="str" cm="1">
        <f t="array" ref="K11215">_xlfn.LET(_xlpm.d,UPPER(TRIM(CLEAN(SUBSTITUTE(F11215,CHAR(160),"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16" spans="2:11" hidden="1" x14ac:dyDescent="0.25">
      <c r="B11216" s="20">
        <v>46024</v>
      </c>
      <c r="C11216" s="2" t="s">
        <v>1</v>
      </c>
      <c r="D11216" s="2" t="s">
        <v>2276</v>
      </c>
      <c r="E11216" s="2" t="s">
        <v>1634</v>
      </c>
      <c r="F11216" s="2" t="s">
        <v>4397</v>
      </c>
      <c r="G11216" s="5">
        <v>10</v>
      </c>
      <c r="H11216" s="5">
        <v>68.989999999999995</v>
      </c>
      <c r="I11216" s="5">
        <v>689.9</v>
      </c>
      <c r="J11216" s="5">
        <v>660812.00000000081</v>
      </c>
      <c r="K11216" s="3" t="str" cm="1">
        <f t="array" ref="K11216">_xlfn.LET(_xlpm.d,UPPER(TRIM(CLEAN(SUBSTITUTE(F11216,CHAR(160),"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17" spans="2:11" hidden="1" x14ac:dyDescent="0.25">
      <c r="B11217" s="20">
        <v>46027</v>
      </c>
      <c r="C11217" s="2" t="s">
        <v>1</v>
      </c>
      <c r="D11217" s="2" t="s">
        <v>3386</v>
      </c>
      <c r="E11217" s="2" t="s">
        <v>254</v>
      </c>
      <c r="F11217" s="2" t="s">
        <v>4397</v>
      </c>
      <c r="G11217" s="5">
        <v>10</v>
      </c>
      <c r="H11217" s="5">
        <v>72.5</v>
      </c>
      <c r="I11217" s="5">
        <v>725</v>
      </c>
      <c r="J11217" s="5">
        <v>661537.00000000081</v>
      </c>
      <c r="K11217" s="3" t="str" cm="1">
        <f t="array" ref="K11217">_xlfn.LET(_xlpm.d,UPPER(TRIM(CLEAN(SUBSTITUTE(F11217,CHAR(160),"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18" spans="2:11" hidden="1" x14ac:dyDescent="0.25">
      <c r="B11218" s="20">
        <v>46028</v>
      </c>
      <c r="C11218" s="2" t="s">
        <v>1</v>
      </c>
      <c r="D11218" s="2" t="s">
        <v>2278</v>
      </c>
      <c r="E11218" s="2" t="s">
        <v>232</v>
      </c>
      <c r="F11218" s="2" t="s">
        <v>4397</v>
      </c>
      <c r="G11218" s="5">
        <v>6</v>
      </c>
      <c r="H11218" s="5">
        <v>72.5</v>
      </c>
      <c r="I11218" s="5">
        <v>435</v>
      </c>
      <c r="J11218" s="5">
        <v>661972.00000000081</v>
      </c>
      <c r="K11218" s="3" t="str" cm="1">
        <f t="array" ref="K11218">_xlfn.LET(_xlpm.d,UPPER(TRIM(CLEAN(SUBSTITUTE(F11218,CHAR(160),"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19" spans="2:11" hidden="1" x14ac:dyDescent="0.25">
      <c r="B11219" s="20">
        <v>46028</v>
      </c>
      <c r="C11219" s="2" t="s">
        <v>1</v>
      </c>
      <c r="D11219" s="2" t="s">
        <v>3390</v>
      </c>
      <c r="E11219" s="2" t="s">
        <v>261</v>
      </c>
      <c r="F11219" s="2" t="s">
        <v>4397</v>
      </c>
      <c r="G11219" s="5">
        <v>10</v>
      </c>
      <c r="H11219" s="5">
        <v>72.5</v>
      </c>
      <c r="I11219" s="5">
        <v>725</v>
      </c>
      <c r="J11219" s="5">
        <v>662697.00000000081</v>
      </c>
      <c r="K11219" s="3" t="str" cm="1">
        <f t="array" ref="K11219">_xlfn.LET(_xlpm.d,UPPER(TRIM(CLEAN(SUBSTITUTE(F11219,CHAR(160),"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20" spans="2:11" hidden="1" x14ac:dyDescent="0.25">
      <c r="B11220" s="20">
        <v>46029</v>
      </c>
      <c r="C11220" s="2" t="s">
        <v>1</v>
      </c>
      <c r="D11220" s="2" t="s">
        <v>2282</v>
      </c>
      <c r="E11220" s="2" t="s">
        <v>282</v>
      </c>
      <c r="F11220" s="2" t="s">
        <v>4397</v>
      </c>
      <c r="G11220" s="5">
        <v>5</v>
      </c>
      <c r="H11220" s="5">
        <v>72.5</v>
      </c>
      <c r="I11220" s="5">
        <v>362.5</v>
      </c>
      <c r="J11220" s="5">
        <v>663059.50000000081</v>
      </c>
      <c r="K11220" s="3" t="str" cm="1">
        <f t="array" ref="K11220">_xlfn.LET(_xlpm.d,UPPER(TRIM(CLEAN(SUBSTITUTE(F11220,CHAR(160),"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21" spans="2:11" hidden="1" x14ac:dyDescent="0.25">
      <c r="B11221" s="20">
        <v>46029</v>
      </c>
      <c r="C11221" s="2" t="s">
        <v>1</v>
      </c>
      <c r="D11221" s="2" t="s">
        <v>2284</v>
      </c>
      <c r="E11221" s="2" t="s">
        <v>305</v>
      </c>
      <c r="F11221" s="2" t="s">
        <v>4397</v>
      </c>
      <c r="G11221" s="5">
        <v>6</v>
      </c>
      <c r="H11221" s="5">
        <v>72.5</v>
      </c>
      <c r="I11221" s="5">
        <v>435</v>
      </c>
      <c r="J11221" s="5">
        <v>663494.50000000081</v>
      </c>
      <c r="K11221" s="3" t="str" cm="1">
        <f t="array" ref="K11221">_xlfn.LET(_xlpm.d,UPPER(TRIM(CLEAN(SUBSTITUTE(F11221,CHAR(160),"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22" spans="2:11" hidden="1" x14ac:dyDescent="0.25">
      <c r="B11222" s="20">
        <v>46030</v>
      </c>
      <c r="C11222" s="2" t="s">
        <v>1</v>
      </c>
      <c r="D11222" s="2" t="s">
        <v>62</v>
      </c>
      <c r="E11222" s="2" t="s">
        <v>27</v>
      </c>
      <c r="F11222" s="2" t="s">
        <v>4397</v>
      </c>
      <c r="G11222" s="5">
        <v>12</v>
      </c>
      <c r="H11222" s="5">
        <v>68.900000000000006</v>
      </c>
      <c r="I11222" s="5">
        <v>826.8</v>
      </c>
      <c r="J11222" s="5">
        <v>664321.30000000086</v>
      </c>
      <c r="K11222" s="3" t="str" cm="1">
        <f t="array" ref="K11222">_xlfn.LET(_xlpm.d,UPPER(TRIM(CLEAN(SUBSTITUTE(F11222,CHAR(160),"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23" spans="2:11" hidden="1" x14ac:dyDescent="0.25">
      <c r="B11223" s="20">
        <v>46030</v>
      </c>
      <c r="C11223" s="2" t="s">
        <v>1</v>
      </c>
      <c r="D11223" s="2" t="s">
        <v>1312</v>
      </c>
      <c r="E11223" s="2" t="s">
        <v>180</v>
      </c>
      <c r="F11223" s="2" t="s">
        <v>4397</v>
      </c>
      <c r="G11223" s="5">
        <v>10</v>
      </c>
      <c r="H11223" s="5">
        <v>72.5</v>
      </c>
      <c r="I11223" s="5">
        <v>725</v>
      </c>
      <c r="J11223" s="5">
        <v>665046.30000000086</v>
      </c>
      <c r="K11223" s="3" t="str" cm="1">
        <f t="array" ref="K11223">_xlfn.LET(_xlpm.d,UPPER(TRIM(CLEAN(SUBSTITUTE(F11223,CHAR(160),"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24" spans="2:11" hidden="1" x14ac:dyDescent="0.25">
      <c r="B11224" s="20">
        <v>46030</v>
      </c>
      <c r="C11224" s="2" t="s">
        <v>1</v>
      </c>
      <c r="D11224" s="2" t="s">
        <v>2285</v>
      </c>
      <c r="E11224" s="2" t="s">
        <v>268</v>
      </c>
      <c r="F11224" s="2" t="s">
        <v>4397</v>
      </c>
      <c r="G11224" s="5">
        <v>5</v>
      </c>
      <c r="H11224" s="5">
        <v>72.5</v>
      </c>
      <c r="I11224" s="5">
        <v>362.5</v>
      </c>
      <c r="J11224" s="5">
        <v>665408.80000000086</v>
      </c>
      <c r="K11224" s="3" t="str" cm="1">
        <f t="array" ref="K11224">_xlfn.LET(_xlpm.d,UPPER(TRIM(CLEAN(SUBSTITUTE(F11224,CHAR(160),"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25" spans="2:11" hidden="1" x14ac:dyDescent="0.25">
      <c r="B11225" s="20">
        <v>46030</v>
      </c>
      <c r="C11225" s="2" t="s">
        <v>1</v>
      </c>
      <c r="D11225" s="2" t="s">
        <v>1572</v>
      </c>
      <c r="E11225" s="2" t="s">
        <v>168</v>
      </c>
      <c r="F11225" s="2" t="s">
        <v>4397</v>
      </c>
      <c r="G11225" s="5">
        <v>10</v>
      </c>
      <c r="H11225" s="5">
        <v>72.5</v>
      </c>
      <c r="I11225" s="5">
        <v>725</v>
      </c>
      <c r="J11225" s="5">
        <v>666133.80000000086</v>
      </c>
      <c r="K11225" s="3" t="str" cm="1">
        <f t="array" ref="K11225">_xlfn.LET(_xlpm.d,UPPER(TRIM(CLEAN(SUBSTITUTE(F11225,CHAR(160),"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26" spans="2:11" hidden="1" x14ac:dyDescent="0.25">
      <c r="B11226" s="20">
        <v>46030</v>
      </c>
      <c r="C11226" s="2" t="s">
        <v>1</v>
      </c>
      <c r="D11226" s="2" t="s">
        <v>4134</v>
      </c>
      <c r="E11226" s="2" t="s">
        <v>1701</v>
      </c>
      <c r="F11226" s="2" t="s">
        <v>4397</v>
      </c>
      <c r="G11226" s="5">
        <v>16</v>
      </c>
      <c r="H11226" s="5">
        <v>68.989999999999995</v>
      </c>
      <c r="I11226" s="5">
        <v>1103.8399999999999</v>
      </c>
      <c r="J11226" s="5">
        <v>667237.64000000083</v>
      </c>
      <c r="K11226" s="3" t="str" cm="1">
        <f t="array" ref="K11226">_xlfn.LET(_xlpm.d,UPPER(TRIM(CLEAN(SUBSTITUTE(F11226,CHAR(160),"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27" spans="2:11" hidden="1" x14ac:dyDescent="0.25">
      <c r="B11227" s="20">
        <v>46030</v>
      </c>
      <c r="C11227" s="2" t="s">
        <v>1</v>
      </c>
      <c r="D11227" s="2" t="s">
        <v>4136</v>
      </c>
      <c r="E11227" s="2" t="s">
        <v>64</v>
      </c>
      <c r="F11227" s="2" t="s">
        <v>4397</v>
      </c>
      <c r="G11227" s="5">
        <v>2</v>
      </c>
      <c r="H11227" s="5">
        <v>68.900000000000006</v>
      </c>
      <c r="I11227" s="5">
        <v>137.80000000000001</v>
      </c>
      <c r="J11227" s="5">
        <v>667375.44000000088</v>
      </c>
      <c r="K11227" s="3" t="str" cm="1">
        <f t="array" ref="K11227">_xlfn.LET(_xlpm.d,UPPER(TRIM(CLEAN(SUBSTITUTE(F11227,CHAR(160),"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28" spans="2:11" hidden="1" x14ac:dyDescent="0.25">
      <c r="B11228" s="20">
        <v>46031</v>
      </c>
      <c r="C11228" s="2" t="s">
        <v>1</v>
      </c>
      <c r="D11228" s="2" t="s">
        <v>3396</v>
      </c>
      <c r="E11228" s="2" t="s">
        <v>248</v>
      </c>
      <c r="F11228" s="2" t="s">
        <v>4397</v>
      </c>
      <c r="G11228" s="5">
        <v>10</v>
      </c>
      <c r="H11228" s="5">
        <v>72.5</v>
      </c>
      <c r="I11228" s="5">
        <v>725</v>
      </c>
      <c r="J11228" s="5">
        <v>668100.44000000088</v>
      </c>
      <c r="K11228" s="3" t="str" cm="1">
        <f t="array" ref="K11228">_xlfn.LET(_xlpm.d,UPPER(TRIM(CLEAN(SUBSTITUTE(F11228,CHAR(160),"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29" spans="2:11" hidden="1" x14ac:dyDescent="0.25">
      <c r="B11229" s="20">
        <v>46031</v>
      </c>
      <c r="C11229" s="2" t="s">
        <v>1</v>
      </c>
      <c r="D11229" s="2" t="s">
        <v>4528</v>
      </c>
      <c r="E11229" s="2" t="s">
        <v>3</v>
      </c>
      <c r="F11229" s="2" t="s">
        <v>4397</v>
      </c>
      <c r="G11229" s="5">
        <v>15</v>
      </c>
      <c r="H11229" s="5">
        <v>68.900000000000006</v>
      </c>
      <c r="I11229" s="5">
        <v>1033.5</v>
      </c>
      <c r="J11229" s="5">
        <v>669133.94000000088</v>
      </c>
      <c r="K11229" s="3" t="str" cm="1">
        <f t="array" ref="K11229">_xlfn.LET(_xlpm.d,UPPER(TRIM(CLEAN(SUBSTITUTE(F11229,CHAR(160),"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30" spans="2:11" hidden="1" x14ac:dyDescent="0.25">
      <c r="B11230" s="20">
        <v>46031</v>
      </c>
      <c r="C11230" s="2" t="s">
        <v>1</v>
      </c>
      <c r="D11230" s="2" t="s">
        <v>2287</v>
      </c>
      <c r="E11230" s="2" t="s">
        <v>186</v>
      </c>
      <c r="F11230" s="2" t="s">
        <v>4397</v>
      </c>
      <c r="G11230" s="5">
        <v>8</v>
      </c>
      <c r="H11230" s="5">
        <v>72.5</v>
      </c>
      <c r="I11230" s="5">
        <v>580</v>
      </c>
      <c r="J11230" s="5">
        <v>669713.94000000088</v>
      </c>
      <c r="K11230" s="3" t="str" cm="1">
        <f t="array" ref="K11230">_xlfn.LET(_xlpm.d,UPPER(TRIM(CLEAN(SUBSTITUTE(F11230,CHAR(160),"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31" spans="2:11" hidden="1" x14ac:dyDescent="0.25">
      <c r="B11231" s="20">
        <v>46031</v>
      </c>
      <c r="C11231" s="2" t="s">
        <v>1</v>
      </c>
      <c r="D11231" s="2" t="s">
        <v>3399</v>
      </c>
      <c r="E11231" s="2" t="s">
        <v>286</v>
      </c>
      <c r="F11231" s="2" t="s">
        <v>4397</v>
      </c>
      <c r="G11231" s="5">
        <v>8</v>
      </c>
      <c r="H11231" s="5">
        <v>72.5</v>
      </c>
      <c r="I11231" s="5">
        <v>580</v>
      </c>
      <c r="J11231" s="5">
        <v>670293.94000000088</v>
      </c>
      <c r="K11231" s="3" t="str" cm="1">
        <f t="array" ref="K11231">_xlfn.LET(_xlpm.d,UPPER(TRIM(CLEAN(SUBSTITUTE(F11231,CHAR(160),"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32" spans="2:11" hidden="1" x14ac:dyDescent="0.25">
      <c r="B11232" s="20">
        <v>46031</v>
      </c>
      <c r="C11232" s="2" t="s">
        <v>1</v>
      </c>
      <c r="D11232" s="2" t="s">
        <v>4137</v>
      </c>
      <c r="E11232" s="2" t="s">
        <v>1726</v>
      </c>
      <c r="F11232" s="2" t="s">
        <v>4397</v>
      </c>
      <c r="G11232" s="5">
        <v>14</v>
      </c>
      <c r="H11232" s="5">
        <v>68.900000000000006</v>
      </c>
      <c r="I11232" s="5">
        <v>964.6</v>
      </c>
      <c r="J11232" s="5">
        <v>671258.54000000085</v>
      </c>
      <c r="K11232" s="3" t="str" cm="1">
        <f t="array" ref="K11232">_xlfn.LET(_xlpm.d,UPPER(TRIM(CLEAN(SUBSTITUTE(F11232,CHAR(160),"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33" spans="2:11" hidden="1" x14ac:dyDescent="0.25">
      <c r="B11233" s="20">
        <v>46031</v>
      </c>
      <c r="C11233" s="2" t="s">
        <v>1</v>
      </c>
      <c r="D11233" s="2" t="s">
        <v>2289</v>
      </c>
      <c r="E11233" s="2" t="s">
        <v>197</v>
      </c>
      <c r="F11233" s="2" t="s">
        <v>4397</v>
      </c>
      <c r="G11233" s="5">
        <v>29</v>
      </c>
      <c r="H11233" s="5">
        <v>72.5</v>
      </c>
      <c r="I11233" s="5">
        <v>2102.5</v>
      </c>
      <c r="J11233" s="5">
        <v>673361.04000000085</v>
      </c>
      <c r="K11233" s="3" t="str" cm="1">
        <f t="array" ref="K11233">_xlfn.LET(_xlpm.d,UPPER(TRIM(CLEAN(SUBSTITUTE(F11233,CHAR(160),"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34" spans="2:11" hidden="1" x14ac:dyDescent="0.25">
      <c r="B11234" s="20">
        <v>46032</v>
      </c>
      <c r="C11234" s="2" t="s">
        <v>1</v>
      </c>
      <c r="D11234" s="2" t="s">
        <v>390</v>
      </c>
      <c r="E11234" s="2" t="s">
        <v>243</v>
      </c>
      <c r="F11234" s="2" t="s">
        <v>4397</v>
      </c>
      <c r="G11234" s="5">
        <v>8</v>
      </c>
      <c r="H11234" s="5">
        <v>72.5</v>
      </c>
      <c r="I11234" s="5">
        <v>580</v>
      </c>
      <c r="J11234" s="5">
        <v>673941.04000000085</v>
      </c>
      <c r="K11234" s="3" t="str" cm="1">
        <f t="array" ref="K11234">_xlfn.LET(_xlpm.d,UPPER(TRIM(CLEAN(SUBSTITUTE(F11234,CHAR(160),"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35" spans="2:11" hidden="1" x14ac:dyDescent="0.25">
      <c r="B11235" s="20">
        <v>46032</v>
      </c>
      <c r="C11235" s="2" t="s">
        <v>1</v>
      </c>
      <c r="D11235" s="2" t="s">
        <v>391</v>
      </c>
      <c r="E11235" s="2" t="s">
        <v>195</v>
      </c>
      <c r="F11235" s="2" t="s">
        <v>4397</v>
      </c>
      <c r="G11235" s="5">
        <v>8</v>
      </c>
      <c r="H11235" s="5">
        <v>72.5</v>
      </c>
      <c r="I11235" s="5">
        <v>580</v>
      </c>
      <c r="J11235" s="5">
        <v>674521.04000000085</v>
      </c>
      <c r="K11235" s="3" t="str" cm="1">
        <f t="array" ref="K11235">_xlfn.LET(_xlpm.d,UPPER(TRIM(CLEAN(SUBSTITUTE(F11235,CHAR(160),"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36" spans="2:11" hidden="1" x14ac:dyDescent="0.25">
      <c r="B11236" s="20">
        <v>46032</v>
      </c>
      <c r="C11236" s="2" t="s">
        <v>1</v>
      </c>
      <c r="D11236" s="2" t="s">
        <v>393</v>
      </c>
      <c r="E11236" s="2" t="s">
        <v>43</v>
      </c>
      <c r="F11236" s="2" t="s">
        <v>4397</v>
      </c>
      <c r="G11236" s="5">
        <v>6</v>
      </c>
      <c r="H11236" s="5">
        <v>68.8</v>
      </c>
      <c r="I11236" s="5">
        <v>412.8</v>
      </c>
      <c r="J11236" s="5">
        <v>674933.8400000009</v>
      </c>
      <c r="K11236" s="3" t="str" cm="1">
        <f t="array" ref="K11236">_xlfn.LET(_xlpm.d,UPPER(TRIM(CLEAN(SUBSTITUTE(F11236,CHAR(160),"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37" spans="2:11" hidden="1" x14ac:dyDescent="0.25">
      <c r="B11237" s="20">
        <v>46034</v>
      </c>
      <c r="C11237" s="2" t="s">
        <v>1</v>
      </c>
      <c r="D11237" s="2" t="s">
        <v>1314</v>
      </c>
      <c r="E11237" s="2" t="s">
        <v>259</v>
      </c>
      <c r="F11237" s="2" t="s">
        <v>4397</v>
      </c>
      <c r="G11237" s="5">
        <v>5</v>
      </c>
      <c r="H11237" s="5">
        <v>72.5</v>
      </c>
      <c r="I11237" s="5">
        <v>362.5</v>
      </c>
      <c r="J11237" s="5">
        <v>675296.3400000009</v>
      </c>
      <c r="K11237" s="3" t="str" cm="1">
        <f t="array" ref="K11237">_xlfn.LET(_xlpm.d,UPPER(TRIM(CLEAN(SUBSTITUTE(F11237,CHAR(160),"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38" spans="2:11" hidden="1" x14ac:dyDescent="0.25">
      <c r="B11238" s="20">
        <v>46034</v>
      </c>
      <c r="C11238" s="2" t="s">
        <v>1</v>
      </c>
      <c r="D11238" s="2" t="s">
        <v>4529</v>
      </c>
      <c r="E11238" s="2" t="s">
        <v>730</v>
      </c>
      <c r="F11238" s="2" t="s">
        <v>4397</v>
      </c>
      <c r="G11238" s="5">
        <v>6</v>
      </c>
      <c r="H11238" s="5">
        <v>68.989999999999995</v>
      </c>
      <c r="I11238" s="5">
        <v>413.94</v>
      </c>
      <c r="J11238" s="5">
        <v>675710.28000000084</v>
      </c>
      <c r="K11238" s="3" t="str" cm="1">
        <f t="array" ref="K11238">_xlfn.LET(_xlpm.d,UPPER(TRIM(CLEAN(SUBSTITUTE(F11238,CHAR(160),"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39" spans="2:11" hidden="1" x14ac:dyDescent="0.25">
      <c r="B11239" s="20">
        <v>46034</v>
      </c>
      <c r="C11239" s="2" t="s">
        <v>1</v>
      </c>
      <c r="D11239" s="2" t="s">
        <v>4530</v>
      </c>
      <c r="E11239" s="2" t="s">
        <v>254</v>
      </c>
      <c r="F11239" s="2" t="s">
        <v>4397</v>
      </c>
      <c r="G11239" s="5">
        <v>16</v>
      </c>
      <c r="H11239" s="5">
        <v>72.5</v>
      </c>
      <c r="I11239" s="5">
        <v>1160</v>
      </c>
      <c r="J11239" s="5">
        <v>676870.28000000084</v>
      </c>
      <c r="K11239" s="3" t="str" cm="1">
        <f t="array" ref="K11239">_xlfn.LET(_xlpm.d,UPPER(TRIM(CLEAN(SUBSTITUTE(F11239,CHAR(160),"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40" spans="2:11" hidden="1" x14ac:dyDescent="0.25">
      <c r="B11240" s="20">
        <v>46034</v>
      </c>
      <c r="C11240" s="2" t="s">
        <v>1</v>
      </c>
      <c r="D11240" s="2" t="s">
        <v>2291</v>
      </c>
      <c r="E11240" s="2" t="s">
        <v>160</v>
      </c>
      <c r="F11240" s="2" t="s">
        <v>4397</v>
      </c>
      <c r="G11240" s="5">
        <v>6</v>
      </c>
      <c r="H11240" s="5">
        <v>72.5</v>
      </c>
      <c r="I11240" s="5">
        <v>435</v>
      </c>
      <c r="J11240" s="5">
        <v>677305.28000000084</v>
      </c>
      <c r="K11240" s="3" t="str" cm="1">
        <f t="array" ref="K11240">_xlfn.LET(_xlpm.d,UPPER(TRIM(CLEAN(SUBSTITUTE(F11240,CHAR(160),"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41" spans="2:11" hidden="1" x14ac:dyDescent="0.25">
      <c r="B11241" s="20">
        <v>46035</v>
      </c>
      <c r="C11241" s="2" t="s">
        <v>1</v>
      </c>
      <c r="D11241" s="2" t="s">
        <v>2292</v>
      </c>
      <c r="E11241" s="2" t="s">
        <v>78</v>
      </c>
      <c r="F11241" s="2" t="s">
        <v>4397</v>
      </c>
      <c r="G11241" s="5">
        <v>6</v>
      </c>
      <c r="H11241" s="5">
        <v>72.5</v>
      </c>
      <c r="I11241" s="5">
        <v>435</v>
      </c>
      <c r="J11241" s="5">
        <v>677740.28000000084</v>
      </c>
      <c r="K11241" s="3" t="str" cm="1">
        <f t="array" ref="K11241">_xlfn.LET(_xlpm.d,UPPER(TRIM(CLEAN(SUBSTITUTE(F11241,CHAR(160),"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42" spans="2:11" hidden="1" x14ac:dyDescent="0.25">
      <c r="B11242" s="20">
        <v>46035</v>
      </c>
      <c r="C11242" s="2" t="s">
        <v>1</v>
      </c>
      <c r="D11242" s="2" t="s">
        <v>4531</v>
      </c>
      <c r="E11242" s="2" t="s">
        <v>165</v>
      </c>
      <c r="F11242" s="2" t="s">
        <v>4397</v>
      </c>
      <c r="G11242" s="5">
        <v>5</v>
      </c>
      <c r="H11242" s="5">
        <v>72.5</v>
      </c>
      <c r="I11242" s="5">
        <v>362.5</v>
      </c>
      <c r="J11242" s="5">
        <v>678102.78000000084</v>
      </c>
      <c r="K11242" s="3" t="str" cm="1">
        <f t="array" ref="K11242">_xlfn.LET(_xlpm.d,UPPER(TRIM(CLEAN(SUBSTITUTE(F11242,CHAR(160),"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43" spans="2:11" hidden="1" x14ac:dyDescent="0.25">
      <c r="B11243" s="20">
        <v>46035</v>
      </c>
      <c r="C11243" s="2" t="s">
        <v>1</v>
      </c>
      <c r="D11243" s="2" t="s">
        <v>1315</v>
      </c>
      <c r="E11243" s="2" t="s">
        <v>143</v>
      </c>
      <c r="F11243" s="2" t="s">
        <v>4397</v>
      </c>
      <c r="G11243" s="5">
        <v>10</v>
      </c>
      <c r="H11243" s="5">
        <v>72.5</v>
      </c>
      <c r="I11243" s="5">
        <v>725</v>
      </c>
      <c r="J11243" s="5">
        <v>678827.78000000084</v>
      </c>
      <c r="K11243" s="3" t="str" cm="1">
        <f t="array" ref="K11243">_xlfn.LET(_xlpm.d,UPPER(TRIM(CLEAN(SUBSTITUTE(F11243,CHAR(160),"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44" spans="2:11" hidden="1" x14ac:dyDescent="0.25">
      <c r="B11244" s="20">
        <v>46035</v>
      </c>
      <c r="C11244" s="2" t="s">
        <v>1</v>
      </c>
      <c r="D11244" s="2" t="s">
        <v>3413</v>
      </c>
      <c r="E11244" s="2" t="s">
        <v>158</v>
      </c>
      <c r="F11244" s="2" t="s">
        <v>4397</v>
      </c>
      <c r="G11244" s="5">
        <v>8</v>
      </c>
      <c r="H11244" s="5">
        <v>72.5</v>
      </c>
      <c r="I11244" s="5">
        <v>580</v>
      </c>
      <c r="J11244" s="5">
        <v>679407.78000000084</v>
      </c>
      <c r="K11244" s="3" t="str" cm="1">
        <f t="array" ref="K11244">_xlfn.LET(_xlpm.d,UPPER(TRIM(CLEAN(SUBSTITUTE(F11244,CHAR(160),"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45" spans="2:11" hidden="1" x14ac:dyDescent="0.25">
      <c r="B11245" s="20">
        <v>46035</v>
      </c>
      <c r="C11245" s="2" t="s">
        <v>1</v>
      </c>
      <c r="D11245" s="2" t="s">
        <v>1192</v>
      </c>
      <c r="E11245" s="2" t="s">
        <v>162</v>
      </c>
      <c r="F11245" s="2" t="s">
        <v>4397</v>
      </c>
      <c r="G11245" s="5">
        <v>15</v>
      </c>
      <c r="H11245" s="5">
        <v>72.5</v>
      </c>
      <c r="I11245" s="5">
        <v>1087.5</v>
      </c>
      <c r="J11245" s="5">
        <v>680495.28000000084</v>
      </c>
      <c r="K11245" s="3" t="str" cm="1">
        <f t="array" ref="K11245">_xlfn.LET(_xlpm.d,UPPER(TRIM(CLEAN(SUBSTITUTE(F11245,CHAR(160),"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46" spans="2:11" hidden="1" x14ac:dyDescent="0.25">
      <c r="B11246" s="20">
        <v>46036</v>
      </c>
      <c r="C11246" s="2" t="s">
        <v>1</v>
      </c>
      <c r="D11246" s="2" t="s">
        <v>1316</v>
      </c>
      <c r="E11246" s="2" t="s">
        <v>266</v>
      </c>
      <c r="F11246" s="2" t="s">
        <v>4397</v>
      </c>
      <c r="G11246" s="5">
        <v>12</v>
      </c>
      <c r="H11246" s="5">
        <v>72.5</v>
      </c>
      <c r="I11246" s="5">
        <v>870</v>
      </c>
      <c r="J11246" s="5">
        <v>681365.28000000084</v>
      </c>
      <c r="K11246" s="3" t="str" cm="1">
        <f t="array" ref="K11246">_xlfn.LET(_xlpm.d,UPPER(TRIM(CLEAN(SUBSTITUTE(F11246,CHAR(160),"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47" spans="2:11" hidden="1" x14ac:dyDescent="0.25">
      <c r="B11247" s="20">
        <v>46036</v>
      </c>
      <c r="C11247" s="2" t="s">
        <v>1</v>
      </c>
      <c r="D11247" s="2" t="s">
        <v>1195</v>
      </c>
      <c r="E11247" s="2" t="s">
        <v>151</v>
      </c>
      <c r="F11247" s="2" t="s">
        <v>4397</v>
      </c>
      <c r="G11247" s="5">
        <v>5</v>
      </c>
      <c r="H11247" s="5">
        <v>72.5</v>
      </c>
      <c r="I11247" s="5">
        <v>362.5</v>
      </c>
      <c r="J11247" s="5">
        <v>681727.78000000084</v>
      </c>
      <c r="K11247" s="3" t="str" cm="1">
        <f t="array" ref="K11247">_xlfn.LET(_xlpm.d,UPPER(TRIM(CLEAN(SUBSTITUTE(F11247,CHAR(160),"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48" spans="2:11" hidden="1" x14ac:dyDescent="0.25">
      <c r="B11248" s="20">
        <v>46036</v>
      </c>
      <c r="C11248" s="2" t="s">
        <v>1</v>
      </c>
      <c r="D11248" s="2" t="s">
        <v>2295</v>
      </c>
      <c r="E11248" s="2" t="s">
        <v>1634</v>
      </c>
      <c r="F11248" s="2" t="s">
        <v>4397</v>
      </c>
      <c r="G11248" s="5">
        <v>10</v>
      </c>
      <c r="H11248" s="5">
        <v>68.989999999999995</v>
      </c>
      <c r="I11248" s="5">
        <v>689.9</v>
      </c>
      <c r="J11248" s="5">
        <v>682417.68000000087</v>
      </c>
      <c r="K11248" s="3" t="str" cm="1">
        <f t="array" ref="K11248">_xlfn.LET(_xlpm.d,UPPER(TRIM(CLEAN(SUBSTITUTE(F11248,CHAR(160),"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49" spans="2:11" hidden="1" x14ac:dyDescent="0.25">
      <c r="B11249" s="20">
        <v>46037</v>
      </c>
      <c r="C11249" s="2" t="s">
        <v>1</v>
      </c>
      <c r="D11249" s="2" t="s">
        <v>1319</v>
      </c>
      <c r="E11249" s="2" t="s">
        <v>246</v>
      </c>
      <c r="F11249" s="2" t="s">
        <v>4397</v>
      </c>
      <c r="G11249" s="5">
        <v>5</v>
      </c>
      <c r="H11249" s="5">
        <v>72.5</v>
      </c>
      <c r="I11249" s="5">
        <v>362.5</v>
      </c>
      <c r="J11249" s="5">
        <v>682780.18000000087</v>
      </c>
      <c r="K11249" s="3" t="str" cm="1">
        <f t="array" ref="K11249">_xlfn.LET(_xlpm.d,UPPER(TRIM(CLEAN(SUBSTITUTE(F11249,CHAR(160),"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50" spans="2:11" hidden="1" x14ac:dyDescent="0.25">
      <c r="B11250" s="20">
        <v>46037</v>
      </c>
      <c r="C11250" s="2" t="s">
        <v>1</v>
      </c>
      <c r="D11250" s="2" t="s">
        <v>3423</v>
      </c>
      <c r="E11250" s="2" t="s">
        <v>3</v>
      </c>
      <c r="F11250" s="2" t="s">
        <v>4397</v>
      </c>
      <c r="G11250" s="5">
        <v>6</v>
      </c>
      <c r="H11250" s="5">
        <v>21.2</v>
      </c>
      <c r="I11250" s="5">
        <v>127.2</v>
      </c>
      <c r="J11250" s="5">
        <v>682907.38000000082</v>
      </c>
      <c r="K11250" s="3" t="str" cm="1">
        <f t="array" ref="K11250">_xlfn.LET(_xlpm.d,UPPER(TRIM(CLEAN(SUBSTITUTE(F11250,CHAR(160),"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51" spans="2:11" hidden="1" x14ac:dyDescent="0.25">
      <c r="B11251" s="20">
        <v>46038</v>
      </c>
      <c r="C11251" s="2" t="s">
        <v>1</v>
      </c>
      <c r="D11251" s="2" t="s">
        <v>3598</v>
      </c>
      <c r="E11251" s="2" t="s">
        <v>835</v>
      </c>
      <c r="F11251" s="2" t="s">
        <v>4507</v>
      </c>
      <c r="G11251" s="5">
        <v>8</v>
      </c>
      <c r="H11251" s="5">
        <v>68.900000000000006</v>
      </c>
      <c r="I11251" s="5">
        <v>551.20000000000005</v>
      </c>
      <c r="J11251" s="5">
        <v>683458.58000000077</v>
      </c>
      <c r="K11251" s="3" t="str" cm="1">
        <f t="array" ref="K11251">_xlfn.LET(_xlpm.d,UPPER(TRIM(CLEAN(SUBSTITUTE(F11251,CHAR(160),"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52" spans="2:11" hidden="1" x14ac:dyDescent="0.25">
      <c r="B11252" s="20">
        <v>46038</v>
      </c>
      <c r="C11252" s="2" t="s">
        <v>1</v>
      </c>
      <c r="D11252" s="2" t="s">
        <v>3598</v>
      </c>
      <c r="E11252" s="2" t="s">
        <v>835</v>
      </c>
      <c r="F11252" s="2" t="s">
        <v>4532</v>
      </c>
      <c r="G11252" s="5">
        <v>10</v>
      </c>
      <c r="H11252" s="5">
        <v>68.900000000000006</v>
      </c>
      <c r="I11252" s="5">
        <v>689</v>
      </c>
      <c r="J11252" s="5">
        <v>684147.58000000077</v>
      </c>
      <c r="K11252" s="3" t="str" cm="1">
        <f t="array" ref="K11252">_xlfn.LET(_xlpm.d,UPPER(TRIM(CLEAN(SUBSTITUTE(F11252,CHAR(160),"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53" spans="2:11" hidden="1" x14ac:dyDescent="0.25">
      <c r="B11253" s="20">
        <v>46038</v>
      </c>
      <c r="C11253" s="2" t="s">
        <v>1</v>
      </c>
      <c r="D11253" s="2" t="s">
        <v>3598</v>
      </c>
      <c r="E11253" s="2" t="s">
        <v>835</v>
      </c>
      <c r="F11253" s="2" t="s">
        <v>4533</v>
      </c>
      <c r="G11253" s="5">
        <v>5</v>
      </c>
      <c r="H11253" s="5">
        <v>68.900000000000006</v>
      </c>
      <c r="I11253" s="5">
        <v>344.5</v>
      </c>
      <c r="J11253" s="5">
        <v>684492.08000000077</v>
      </c>
      <c r="K11253" s="3" t="str" cm="1">
        <f t="array" ref="K11253">_xlfn.LET(_xlpm.d,UPPER(TRIM(CLEAN(SUBSTITUTE(F11253,CHAR(160),"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54" spans="2:11" hidden="1" x14ac:dyDescent="0.25">
      <c r="B11254" s="20">
        <v>46038</v>
      </c>
      <c r="C11254" s="2" t="s">
        <v>1</v>
      </c>
      <c r="D11254" s="2" t="s">
        <v>3426</v>
      </c>
      <c r="E11254" s="2" t="s">
        <v>224</v>
      </c>
      <c r="F11254" s="2" t="s">
        <v>4397</v>
      </c>
      <c r="G11254" s="5">
        <v>15</v>
      </c>
      <c r="H11254" s="5">
        <v>72.5</v>
      </c>
      <c r="I11254" s="5">
        <v>1087.5</v>
      </c>
      <c r="J11254" s="5">
        <v>685579.58000000077</v>
      </c>
      <c r="K11254" s="3" t="str" cm="1">
        <f t="array" ref="K11254">_xlfn.LET(_xlpm.d,UPPER(TRIM(CLEAN(SUBSTITUTE(F11254,CHAR(160),"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55" spans="2:11" hidden="1" x14ac:dyDescent="0.25">
      <c r="B11255" s="20">
        <v>46041</v>
      </c>
      <c r="C11255" s="2" t="s">
        <v>1</v>
      </c>
      <c r="D11255" s="2" t="s">
        <v>1196</v>
      </c>
      <c r="E11255" s="2" t="s">
        <v>874</v>
      </c>
      <c r="F11255" s="2" t="s">
        <v>4397</v>
      </c>
      <c r="G11255" s="5">
        <v>10</v>
      </c>
      <c r="H11255" s="5">
        <v>91</v>
      </c>
      <c r="I11255" s="5">
        <v>910</v>
      </c>
      <c r="J11255" s="5">
        <v>686489.58000000077</v>
      </c>
      <c r="K11255" s="3" t="str" cm="1">
        <f t="array" ref="K11255">_xlfn.LET(_xlpm.d,UPPER(TRIM(CLEAN(SUBSTITUTE(F11255,CHAR(160),"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56" spans="2:11" hidden="1" x14ac:dyDescent="0.25">
      <c r="B11256" s="20">
        <v>46042</v>
      </c>
      <c r="C11256" s="2" t="s">
        <v>1</v>
      </c>
      <c r="D11256" s="2" t="s">
        <v>2298</v>
      </c>
      <c r="E11256" s="2" t="s">
        <v>234</v>
      </c>
      <c r="F11256" s="2" t="s">
        <v>4397</v>
      </c>
      <c r="G11256" s="5">
        <v>8</v>
      </c>
      <c r="H11256" s="5">
        <v>72.5</v>
      </c>
      <c r="I11256" s="5">
        <v>580</v>
      </c>
      <c r="J11256" s="5">
        <v>687069.58000000077</v>
      </c>
      <c r="K11256" s="3" t="str" cm="1">
        <f t="array" ref="K11256">_xlfn.LET(_xlpm.d,UPPER(TRIM(CLEAN(SUBSTITUTE(F11256,CHAR(160),"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57" spans="2:11" hidden="1" x14ac:dyDescent="0.25">
      <c r="B11257" s="20">
        <v>46042</v>
      </c>
      <c r="C11257" s="2" t="s">
        <v>1</v>
      </c>
      <c r="D11257" s="2" t="s">
        <v>2299</v>
      </c>
      <c r="E11257" s="2" t="s">
        <v>186</v>
      </c>
      <c r="F11257" s="2" t="s">
        <v>4397</v>
      </c>
      <c r="G11257" s="5">
        <v>3</v>
      </c>
      <c r="H11257" s="5">
        <v>72.5</v>
      </c>
      <c r="I11257" s="5">
        <v>217.5</v>
      </c>
      <c r="J11257" s="5">
        <v>687287.08000000077</v>
      </c>
      <c r="K11257" s="3" t="str" cm="1">
        <f t="array" ref="K11257">_xlfn.LET(_xlpm.d,UPPER(TRIM(CLEAN(SUBSTITUTE(F11257,CHAR(160),"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58" spans="2:11" hidden="1" x14ac:dyDescent="0.25">
      <c r="B11258" s="20">
        <v>46042</v>
      </c>
      <c r="C11258" s="2" t="s">
        <v>1</v>
      </c>
      <c r="D11258" s="2" t="s">
        <v>2300</v>
      </c>
      <c r="E11258" s="2" t="s">
        <v>232</v>
      </c>
      <c r="F11258" s="2" t="s">
        <v>4397</v>
      </c>
      <c r="G11258" s="5">
        <v>8</v>
      </c>
      <c r="H11258" s="5">
        <v>72.5</v>
      </c>
      <c r="I11258" s="5">
        <v>580</v>
      </c>
      <c r="J11258" s="5">
        <v>687867.08000000077</v>
      </c>
      <c r="K11258" s="3" t="str" cm="1">
        <f t="array" ref="K11258">_xlfn.LET(_xlpm.d,UPPER(TRIM(CLEAN(SUBSTITUTE(F11258,CHAR(160),"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59" spans="2:11" hidden="1" x14ac:dyDescent="0.25">
      <c r="B11259" s="20">
        <v>46042</v>
      </c>
      <c r="C11259" s="2" t="s">
        <v>1</v>
      </c>
      <c r="D11259" s="2" t="s">
        <v>2301</v>
      </c>
      <c r="E11259" s="2" t="s">
        <v>165</v>
      </c>
      <c r="F11259" s="2" t="s">
        <v>4397</v>
      </c>
      <c r="G11259" s="5">
        <v>3</v>
      </c>
      <c r="H11259" s="5">
        <v>72.5</v>
      </c>
      <c r="I11259" s="5">
        <v>217.5</v>
      </c>
      <c r="J11259" s="5">
        <v>688084.58000000077</v>
      </c>
      <c r="K11259" s="3" t="str" cm="1">
        <f t="array" ref="K11259">_xlfn.LET(_xlpm.d,UPPER(TRIM(CLEAN(SUBSTITUTE(F11259,CHAR(160),"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60" spans="2:11" hidden="1" x14ac:dyDescent="0.25">
      <c r="B11260" s="20">
        <v>46042</v>
      </c>
      <c r="C11260" s="2" t="s">
        <v>1</v>
      </c>
      <c r="D11260" s="2" t="s">
        <v>2302</v>
      </c>
      <c r="E11260" s="2" t="s">
        <v>78</v>
      </c>
      <c r="F11260" s="2" t="s">
        <v>4397</v>
      </c>
      <c r="G11260" s="5">
        <v>3</v>
      </c>
      <c r="H11260" s="5">
        <v>72.5</v>
      </c>
      <c r="I11260" s="5">
        <v>217.5</v>
      </c>
      <c r="J11260" s="5">
        <v>688302.08000000077</v>
      </c>
      <c r="K11260" s="3" t="str" cm="1">
        <f t="array" ref="K11260">_xlfn.LET(_xlpm.d,UPPER(TRIM(CLEAN(SUBSTITUTE(F11260,CHAR(160),"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61" spans="2:11" hidden="1" x14ac:dyDescent="0.25">
      <c r="B11261" s="20">
        <v>46042</v>
      </c>
      <c r="C11261" s="2" t="s">
        <v>1</v>
      </c>
      <c r="D11261" s="2" t="s">
        <v>2304</v>
      </c>
      <c r="E11261" s="2" t="s">
        <v>2305</v>
      </c>
      <c r="F11261" s="2" t="s">
        <v>4397</v>
      </c>
      <c r="G11261" s="5">
        <v>10</v>
      </c>
      <c r="H11261" s="5">
        <v>65</v>
      </c>
      <c r="I11261" s="5">
        <v>650</v>
      </c>
      <c r="J11261" s="5">
        <v>688952.08000000077</v>
      </c>
      <c r="K11261" s="3" t="str" cm="1">
        <f t="array" ref="K11261">_xlfn.LET(_xlpm.d,UPPER(TRIM(CLEAN(SUBSTITUTE(F11261,CHAR(160),"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62" spans="2:11" hidden="1" x14ac:dyDescent="0.25">
      <c r="B11262" s="20">
        <v>46042</v>
      </c>
      <c r="C11262" s="2" t="s">
        <v>1</v>
      </c>
      <c r="D11262" s="2" t="s">
        <v>2306</v>
      </c>
      <c r="E11262" s="2" t="s">
        <v>263</v>
      </c>
      <c r="F11262" s="2" t="s">
        <v>4397</v>
      </c>
      <c r="G11262" s="5">
        <v>7</v>
      </c>
      <c r="H11262" s="5">
        <v>72.5</v>
      </c>
      <c r="I11262" s="5">
        <v>507.5</v>
      </c>
      <c r="J11262" s="5">
        <v>689459.58000000077</v>
      </c>
      <c r="K11262" s="3" t="str" cm="1">
        <f t="array" ref="K11262">_xlfn.LET(_xlpm.d,UPPER(TRIM(CLEAN(SUBSTITUTE(F11262,CHAR(160),"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63" spans="2:11" hidden="1" x14ac:dyDescent="0.25">
      <c r="B11263" s="20">
        <v>46043</v>
      </c>
      <c r="C11263" s="2" t="s">
        <v>1</v>
      </c>
      <c r="D11263" s="2" t="s">
        <v>2307</v>
      </c>
      <c r="E11263" s="2" t="s">
        <v>145</v>
      </c>
      <c r="F11263" s="2" t="s">
        <v>4397</v>
      </c>
      <c r="G11263" s="5">
        <v>7</v>
      </c>
      <c r="H11263" s="5">
        <v>72.5</v>
      </c>
      <c r="I11263" s="5">
        <v>507.5</v>
      </c>
      <c r="J11263" s="5">
        <v>689967.08000000077</v>
      </c>
      <c r="K11263" s="3" t="str" cm="1">
        <f t="array" ref="K11263">_xlfn.LET(_xlpm.d,UPPER(TRIM(CLEAN(SUBSTITUTE(F11263,CHAR(160),"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64" spans="2:11" hidden="1" x14ac:dyDescent="0.25">
      <c r="B11264" s="20">
        <v>46043</v>
      </c>
      <c r="C11264" s="2" t="s">
        <v>1</v>
      </c>
      <c r="D11264" s="2" t="s">
        <v>2309</v>
      </c>
      <c r="E11264" s="2" t="s">
        <v>189</v>
      </c>
      <c r="F11264" s="2" t="s">
        <v>4397</v>
      </c>
      <c r="G11264" s="5">
        <v>5</v>
      </c>
      <c r="H11264" s="5">
        <v>72.5</v>
      </c>
      <c r="I11264" s="5">
        <v>362.5</v>
      </c>
      <c r="J11264" s="5">
        <v>690329.58000000077</v>
      </c>
      <c r="K11264" s="3" t="str" cm="1">
        <f t="array" ref="K11264">_xlfn.LET(_xlpm.d,UPPER(TRIM(CLEAN(SUBSTITUTE(F11264,CHAR(160),"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65" spans="2:11" hidden="1" x14ac:dyDescent="0.25">
      <c r="B11265" s="20">
        <v>46043</v>
      </c>
      <c r="C11265" s="2" t="s">
        <v>1</v>
      </c>
      <c r="D11265" s="2" t="s">
        <v>1322</v>
      </c>
      <c r="E11265" s="2" t="s">
        <v>796</v>
      </c>
      <c r="F11265" s="2" t="s">
        <v>4397</v>
      </c>
      <c r="G11265" s="5">
        <v>9</v>
      </c>
      <c r="H11265" s="5">
        <v>68.900000000000006</v>
      </c>
      <c r="I11265" s="5">
        <v>620.1</v>
      </c>
      <c r="J11265" s="5">
        <v>690949.68000000075</v>
      </c>
      <c r="K11265" s="3" t="str" cm="1">
        <f t="array" ref="K11265">_xlfn.LET(_xlpm.d,UPPER(TRIM(CLEAN(SUBSTITUTE(F11265,CHAR(160),"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66" spans="2:11" hidden="1" x14ac:dyDescent="0.25">
      <c r="B11266" s="20">
        <v>46043</v>
      </c>
      <c r="C11266" s="2" t="s">
        <v>1</v>
      </c>
      <c r="D11266" s="2" t="s">
        <v>3430</v>
      </c>
      <c r="E11266" s="2" t="s">
        <v>307</v>
      </c>
      <c r="F11266" s="2" t="s">
        <v>4397</v>
      </c>
      <c r="G11266" s="5">
        <v>22</v>
      </c>
      <c r="H11266" s="5">
        <v>72.5</v>
      </c>
      <c r="I11266" s="5">
        <v>1595</v>
      </c>
      <c r="J11266" s="5">
        <v>692544.68000000075</v>
      </c>
      <c r="K11266" s="3" t="str" cm="1">
        <f t="array" ref="K11266">_xlfn.LET(_xlpm.d,UPPER(TRIM(CLEAN(SUBSTITUTE(F11266,CHAR(160),"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67" spans="2:11" hidden="1" x14ac:dyDescent="0.25">
      <c r="B11267" s="20">
        <v>46044</v>
      </c>
      <c r="C11267" s="2" t="s">
        <v>1</v>
      </c>
      <c r="D11267" s="2" t="s">
        <v>2312</v>
      </c>
      <c r="E11267" s="2" t="s">
        <v>248</v>
      </c>
      <c r="F11267" s="2" t="s">
        <v>4397</v>
      </c>
      <c r="G11267" s="5">
        <v>10</v>
      </c>
      <c r="H11267" s="5">
        <v>72.5</v>
      </c>
      <c r="I11267" s="5">
        <v>725</v>
      </c>
      <c r="J11267" s="5">
        <v>693269.68000000075</v>
      </c>
      <c r="K11267" s="3" t="str" cm="1">
        <f t="array" ref="K11267">_xlfn.LET(_xlpm.d,UPPER(TRIM(CLEAN(SUBSTITUTE(F11267,CHAR(160),"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68" spans="2:11" hidden="1" x14ac:dyDescent="0.25">
      <c r="B11268" s="20">
        <v>46044</v>
      </c>
      <c r="C11268" s="2" t="s">
        <v>1</v>
      </c>
      <c r="D11268" s="2" t="s">
        <v>1601</v>
      </c>
      <c r="E11268" s="2" t="s">
        <v>180</v>
      </c>
      <c r="F11268" s="2" t="s">
        <v>4397</v>
      </c>
      <c r="G11268" s="5">
        <v>8</v>
      </c>
      <c r="H11268" s="5">
        <v>72.5</v>
      </c>
      <c r="I11268" s="5">
        <v>580</v>
      </c>
      <c r="J11268" s="5">
        <v>693849.68000000075</v>
      </c>
      <c r="K11268" s="3" t="str" cm="1">
        <f t="array" ref="K11268">_xlfn.LET(_xlpm.d,UPPER(TRIM(CLEAN(SUBSTITUTE(F11268,CHAR(160),"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69" spans="2:11" hidden="1" x14ac:dyDescent="0.25">
      <c r="B11269" s="20">
        <v>46044</v>
      </c>
      <c r="C11269" s="2" t="s">
        <v>1</v>
      </c>
      <c r="D11269" s="2" t="s">
        <v>2313</v>
      </c>
      <c r="E11269" s="2" t="s">
        <v>254</v>
      </c>
      <c r="F11269" s="2" t="s">
        <v>4397</v>
      </c>
      <c r="G11269" s="5">
        <v>13</v>
      </c>
      <c r="H11269" s="5">
        <v>72.5</v>
      </c>
      <c r="I11269" s="5">
        <v>942.5</v>
      </c>
      <c r="J11269" s="5">
        <v>694792.18000000075</v>
      </c>
      <c r="K11269" s="3" t="str" cm="1">
        <f t="array" ref="K11269">_xlfn.LET(_xlpm.d,UPPER(TRIM(CLEAN(SUBSTITUTE(F11269,CHAR(160),"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70" spans="2:11" hidden="1" x14ac:dyDescent="0.25">
      <c r="B11270" s="20">
        <v>46044</v>
      </c>
      <c r="C11270" s="2" t="s">
        <v>1</v>
      </c>
      <c r="D11270" s="2" t="s">
        <v>2313</v>
      </c>
      <c r="E11270" s="2" t="s">
        <v>254</v>
      </c>
      <c r="F11270" s="2" t="s">
        <v>4397</v>
      </c>
      <c r="G11270" s="5">
        <v>47</v>
      </c>
      <c r="H11270" s="5">
        <v>22.4</v>
      </c>
      <c r="I11270" s="5">
        <v>1052.8</v>
      </c>
      <c r="J11270" s="5">
        <v>695844.9800000008</v>
      </c>
      <c r="K11270" s="3" t="str" cm="1">
        <f t="array" ref="K11270">_xlfn.LET(_xlpm.d,UPPER(TRIM(CLEAN(SUBSTITUTE(F11270,CHAR(160),"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71" spans="2:11" hidden="1" x14ac:dyDescent="0.25">
      <c r="B11271" s="20">
        <v>46044</v>
      </c>
      <c r="C11271" s="2" t="s">
        <v>1</v>
      </c>
      <c r="D11271" s="2" t="s">
        <v>15</v>
      </c>
      <c r="E11271" s="2" t="s">
        <v>16</v>
      </c>
      <c r="F11271" s="2" t="s">
        <v>4534</v>
      </c>
      <c r="G11271" s="5">
        <v>9</v>
      </c>
      <c r="H11271" s="5">
        <v>68.900000000000006</v>
      </c>
      <c r="I11271" s="5">
        <v>620.1</v>
      </c>
      <c r="J11271" s="5">
        <v>696465.08000000077</v>
      </c>
      <c r="K11271" s="3" t="str" cm="1">
        <f t="array" ref="K11271">_xlfn.LET(_xlpm.d,UPPER(TRIM(CLEAN(SUBSTITUTE(F11271,CHAR(160),"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72" spans="2:11" hidden="1" x14ac:dyDescent="0.25">
      <c r="B11272" s="20">
        <v>46044</v>
      </c>
      <c r="C11272" s="2" t="s">
        <v>1</v>
      </c>
      <c r="D11272" s="2" t="s">
        <v>3431</v>
      </c>
      <c r="E11272" s="2" t="s">
        <v>3</v>
      </c>
      <c r="F11272" s="2" t="s">
        <v>4397</v>
      </c>
      <c r="G11272" s="5">
        <v>6</v>
      </c>
      <c r="H11272" s="5">
        <v>68.900000000000006</v>
      </c>
      <c r="I11272" s="5">
        <v>413.4</v>
      </c>
      <c r="J11272" s="5">
        <v>696878.4800000008</v>
      </c>
      <c r="K11272" s="3" t="str" cm="1">
        <f t="array" ref="K11272">_xlfn.LET(_xlpm.d,UPPER(TRIM(CLEAN(SUBSTITUTE(F11272,CHAR(160),"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73" spans="2:11" hidden="1" x14ac:dyDescent="0.25">
      <c r="B11273" s="20">
        <v>46044</v>
      </c>
      <c r="C11273" s="2" t="s">
        <v>1</v>
      </c>
      <c r="D11273" s="2" t="s">
        <v>2314</v>
      </c>
      <c r="E11273" s="2" t="s">
        <v>305</v>
      </c>
      <c r="F11273" s="2" t="s">
        <v>4397</v>
      </c>
      <c r="G11273" s="5">
        <v>30</v>
      </c>
      <c r="H11273" s="5">
        <v>72.5</v>
      </c>
      <c r="I11273" s="5">
        <v>2175</v>
      </c>
      <c r="J11273" s="5">
        <v>699053.4800000008</v>
      </c>
      <c r="K11273" s="3" t="str" cm="1">
        <f t="array" ref="K11273">_xlfn.LET(_xlpm.d,UPPER(TRIM(CLEAN(SUBSTITUTE(F11273,CHAR(160),"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74" spans="2:11" hidden="1" x14ac:dyDescent="0.25">
      <c r="B11274" s="20">
        <v>46044</v>
      </c>
      <c r="C11274" s="2" t="s">
        <v>1</v>
      </c>
      <c r="D11274" s="2" t="s">
        <v>2315</v>
      </c>
      <c r="E11274" s="2" t="s">
        <v>43</v>
      </c>
      <c r="F11274" s="2" t="s">
        <v>4397</v>
      </c>
      <c r="G11274" s="5">
        <v>3</v>
      </c>
      <c r="H11274" s="5">
        <v>68.8</v>
      </c>
      <c r="I11274" s="5">
        <v>206.4</v>
      </c>
      <c r="J11274" s="5">
        <v>699259.88000000082</v>
      </c>
      <c r="K11274" s="3" t="str" cm="1">
        <f t="array" ref="K11274">_xlfn.LET(_xlpm.d,UPPER(TRIM(CLEAN(SUBSTITUTE(F11274,CHAR(160),"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75" spans="2:11" hidden="1" x14ac:dyDescent="0.25">
      <c r="B11275" s="20">
        <v>46045</v>
      </c>
      <c r="C11275" s="2" t="s">
        <v>1</v>
      </c>
      <c r="D11275" s="2" t="s">
        <v>1323</v>
      </c>
      <c r="E11275" s="2" t="s">
        <v>236</v>
      </c>
      <c r="F11275" s="2" t="s">
        <v>4397</v>
      </c>
      <c r="G11275" s="5">
        <v>14</v>
      </c>
      <c r="H11275" s="5">
        <v>72.5</v>
      </c>
      <c r="I11275" s="5">
        <v>1015</v>
      </c>
      <c r="J11275" s="5">
        <v>700274.88000000082</v>
      </c>
      <c r="K11275" s="3" t="str" cm="1">
        <f t="array" ref="K11275">_xlfn.LET(_xlpm.d,UPPER(TRIM(CLEAN(SUBSTITUTE(F11275,CHAR(160),"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76" spans="2:11" hidden="1" x14ac:dyDescent="0.25">
      <c r="B11276" s="20">
        <v>46045</v>
      </c>
      <c r="C11276" s="2" t="s">
        <v>1</v>
      </c>
      <c r="D11276" s="2" t="s">
        <v>2317</v>
      </c>
      <c r="E11276" s="2" t="s">
        <v>195</v>
      </c>
      <c r="F11276" s="2" t="s">
        <v>4397</v>
      </c>
      <c r="G11276" s="5">
        <v>8</v>
      </c>
      <c r="H11276" s="5">
        <v>72.5</v>
      </c>
      <c r="I11276" s="5">
        <v>580</v>
      </c>
      <c r="J11276" s="5">
        <v>700854.88000000082</v>
      </c>
      <c r="K11276" s="3" t="str" cm="1">
        <f t="array" ref="K11276">_xlfn.LET(_xlpm.d,UPPER(TRIM(CLEAN(SUBSTITUTE(F11276,CHAR(160),"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77" spans="2:11" hidden="1" x14ac:dyDescent="0.25">
      <c r="B11277" s="20">
        <v>46045</v>
      </c>
      <c r="C11277" s="2" t="s">
        <v>1</v>
      </c>
      <c r="D11277" s="2" t="s">
        <v>3434</v>
      </c>
      <c r="E11277" s="2" t="s">
        <v>288</v>
      </c>
      <c r="F11277" s="2" t="s">
        <v>4397</v>
      </c>
      <c r="G11277" s="5">
        <v>5</v>
      </c>
      <c r="H11277" s="5">
        <v>72.5</v>
      </c>
      <c r="I11277" s="5">
        <v>362.5</v>
      </c>
      <c r="J11277" s="5">
        <v>701217.38000000082</v>
      </c>
      <c r="K11277" s="3" t="str" cm="1">
        <f t="array" ref="K11277">_xlfn.LET(_xlpm.d,UPPER(TRIM(CLEAN(SUBSTITUTE(F11277,CHAR(160),"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78" spans="2:11" hidden="1" x14ac:dyDescent="0.25">
      <c r="B11278" s="20">
        <v>46045</v>
      </c>
      <c r="C11278" s="2" t="s">
        <v>1</v>
      </c>
      <c r="D11278" s="2" t="s">
        <v>4535</v>
      </c>
      <c r="E11278" s="2" t="s">
        <v>1726</v>
      </c>
      <c r="F11278" s="2" t="s">
        <v>4397</v>
      </c>
      <c r="G11278" s="5">
        <v>10</v>
      </c>
      <c r="H11278" s="5">
        <v>68.900000000000006</v>
      </c>
      <c r="I11278" s="5">
        <v>689</v>
      </c>
      <c r="J11278" s="5">
        <v>701906.38000000082</v>
      </c>
      <c r="K11278" s="3" t="str" cm="1">
        <f t="array" ref="K11278">_xlfn.LET(_xlpm.d,UPPER(TRIM(CLEAN(SUBSTITUTE(F11278,CHAR(160),"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79" spans="2:11" hidden="1" x14ac:dyDescent="0.25">
      <c r="B11279" s="20">
        <v>46045</v>
      </c>
      <c r="C11279" s="2" t="s">
        <v>1</v>
      </c>
      <c r="D11279" s="2" t="s">
        <v>2320</v>
      </c>
      <c r="E11279" s="2" t="s">
        <v>197</v>
      </c>
      <c r="F11279" s="2" t="s">
        <v>4397</v>
      </c>
      <c r="G11279" s="5">
        <v>14</v>
      </c>
      <c r="H11279" s="5">
        <v>72.5</v>
      </c>
      <c r="I11279" s="5">
        <v>1015</v>
      </c>
      <c r="J11279" s="5">
        <v>702921.38000000082</v>
      </c>
      <c r="K11279" s="3" t="str" cm="1">
        <f t="array" ref="K11279">_xlfn.LET(_xlpm.d,UPPER(TRIM(CLEAN(SUBSTITUTE(F11279,CHAR(160),"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80" spans="2:11" hidden="1" x14ac:dyDescent="0.25">
      <c r="B11280" s="20">
        <v>46048</v>
      </c>
      <c r="C11280" s="2" t="s">
        <v>1</v>
      </c>
      <c r="D11280" s="2" t="s">
        <v>3908</v>
      </c>
      <c r="E11280" s="2" t="s">
        <v>254</v>
      </c>
      <c r="F11280" s="2" t="s">
        <v>4397</v>
      </c>
      <c r="G11280" s="5">
        <v>5</v>
      </c>
      <c r="H11280" s="5">
        <v>72.5</v>
      </c>
      <c r="I11280" s="5">
        <v>362.5</v>
      </c>
      <c r="J11280" s="5">
        <v>703283.88000000082</v>
      </c>
      <c r="K11280" s="3" t="str" cm="1">
        <f t="array" ref="K11280">_xlfn.LET(_xlpm.d,UPPER(TRIM(CLEAN(SUBSTITUTE(F11280,CHAR(160),"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81" spans="2:11" hidden="1" x14ac:dyDescent="0.25">
      <c r="B11281" s="20">
        <v>46049</v>
      </c>
      <c r="C11281" s="2" t="s">
        <v>1</v>
      </c>
      <c r="D11281" s="2" t="s">
        <v>1325</v>
      </c>
      <c r="E11281" s="2" t="s">
        <v>158</v>
      </c>
      <c r="F11281" s="2" t="s">
        <v>4397</v>
      </c>
      <c r="G11281" s="5">
        <v>10</v>
      </c>
      <c r="H11281" s="5">
        <v>72.5</v>
      </c>
      <c r="I11281" s="5">
        <v>725</v>
      </c>
      <c r="J11281" s="5">
        <v>704008.88000000082</v>
      </c>
      <c r="K11281" s="3" t="str" cm="1">
        <f t="array" ref="K11281">_xlfn.LET(_xlpm.d,UPPER(TRIM(CLEAN(SUBSTITUTE(F11281,CHAR(160),"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82" spans="2:11" hidden="1" x14ac:dyDescent="0.25">
      <c r="B11282" s="20">
        <v>46049</v>
      </c>
      <c r="C11282" s="2" t="s">
        <v>1</v>
      </c>
      <c r="D11282" s="2" t="s">
        <v>2322</v>
      </c>
      <c r="E11282" s="2" t="s">
        <v>78</v>
      </c>
      <c r="F11282" s="2" t="s">
        <v>4397</v>
      </c>
      <c r="G11282" s="5">
        <v>3</v>
      </c>
      <c r="H11282" s="5">
        <v>72.5</v>
      </c>
      <c r="I11282" s="5">
        <v>217.5</v>
      </c>
      <c r="J11282" s="5">
        <v>704226.38000000082</v>
      </c>
      <c r="K11282" s="3" t="str" cm="1">
        <f t="array" ref="K11282">_xlfn.LET(_xlpm.d,UPPER(TRIM(CLEAN(SUBSTITUTE(F11282,CHAR(160),"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83" spans="2:11" hidden="1" x14ac:dyDescent="0.25">
      <c r="B11283" s="20">
        <v>46049</v>
      </c>
      <c r="C11283" s="2" t="s">
        <v>1</v>
      </c>
      <c r="D11283" s="2" t="s">
        <v>3440</v>
      </c>
      <c r="E11283" s="2" t="s">
        <v>186</v>
      </c>
      <c r="F11283" s="2" t="s">
        <v>4397</v>
      </c>
      <c r="G11283" s="5">
        <v>8</v>
      </c>
      <c r="H11283" s="5">
        <v>72.5</v>
      </c>
      <c r="I11283" s="5">
        <v>580</v>
      </c>
      <c r="J11283" s="5">
        <v>704806.38000000082</v>
      </c>
      <c r="K11283" s="3" t="str" cm="1">
        <f t="array" ref="K11283">_xlfn.LET(_xlpm.d,UPPER(TRIM(CLEAN(SUBSTITUTE(F11283,CHAR(160),"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84" spans="2:11" hidden="1" x14ac:dyDescent="0.25">
      <c r="B11284" s="20">
        <v>46050</v>
      </c>
      <c r="C11284" s="2" t="s">
        <v>1</v>
      </c>
      <c r="D11284" s="2" t="s">
        <v>2327</v>
      </c>
      <c r="E11284" s="2" t="s">
        <v>1634</v>
      </c>
      <c r="F11284" s="2" t="s">
        <v>4397</v>
      </c>
      <c r="G11284" s="5">
        <v>10</v>
      </c>
      <c r="H11284" s="5">
        <v>68.989999999999995</v>
      </c>
      <c r="I11284" s="5">
        <v>689.9</v>
      </c>
      <c r="J11284" s="5">
        <v>705496.28000000084</v>
      </c>
      <c r="K11284" s="3" t="str" cm="1">
        <f t="array" ref="K11284">_xlfn.LET(_xlpm.d,UPPER(TRIM(CLEAN(SUBSTITUTE(F11284,CHAR(160),"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85" spans="2:11" hidden="1" x14ac:dyDescent="0.25">
      <c r="B11285" s="20">
        <v>46050</v>
      </c>
      <c r="C11285" s="2" t="s">
        <v>1</v>
      </c>
      <c r="D11285" s="2" t="s">
        <v>4536</v>
      </c>
      <c r="E11285" s="2" t="s">
        <v>730</v>
      </c>
      <c r="F11285" s="2" t="s">
        <v>4397</v>
      </c>
      <c r="G11285" s="5">
        <v>6</v>
      </c>
      <c r="H11285" s="5">
        <v>68.989999999999995</v>
      </c>
      <c r="I11285" s="5">
        <v>413.94</v>
      </c>
      <c r="J11285" s="5">
        <v>705910.22000000079</v>
      </c>
      <c r="K11285" s="3" t="str" cm="1">
        <f t="array" ref="K11285">_xlfn.LET(_xlpm.d,UPPER(TRIM(CLEAN(SUBSTITUTE(F11285,CHAR(160),"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86" spans="2:11" hidden="1" x14ac:dyDescent="0.25">
      <c r="B11286" s="20">
        <v>46050</v>
      </c>
      <c r="C11286" s="2" t="s">
        <v>1</v>
      </c>
      <c r="D11286" s="2" t="s">
        <v>2328</v>
      </c>
      <c r="E11286" s="2" t="s">
        <v>796</v>
      </c>
      <c r="F11286" s="2" t="s">
        <v>4397</v>
      </c>
      <c r="G11286" s="5">
        <v>10</v>
      </c>
      <c r="H11286" s="5">
        <v>68.900000000000006</v>
      </c>
      <c r="I11286" s="5">
        <v>689</v>
      </c>
      <c r="J11286" s="5">
        <v>706599.22000000079</v>
      </c>
      <c r="K11286" s="3" t="str" cm="1">
        <f t="array" ref="K11286">_xlfn.LET(_xlpm.d,UPPER(TRIM(CLEAN(SUBSTITUTE(F11286,CHAR(160),"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87" spans="2:11" hidden="1" x14ac:dyDescent="0.25">
      <c r="B11287" s="20">
        <v>46050</v>
      </c>
      <c r="C11287" s="2" t="s">
        <v>1</v>
      </c>
      <c r="D11287" s="2" t="s">
        <v>3442</v>
      </c>
      <c r="E11287" s="2" t="s">
        <v>857</v>
      </c>
      <c r="F11287" s="2" t="s">
        <v>4397</v>
      </c>
      <c r="G11287" s="5">
        <v>5</v>
      </c>
      <c r="H11287" s="5">
        <v>0</v>
      </c>
      <c r="I11287" s="5">
        <v>0</v>
      </c>
      <c r="J11287" s="5">
        <v>706599.22000000079</v>
      </c>
      <c r="K11287" s="3" t="str" cm="1">
        <f t="array" ref="K11287">_xlfn.LET(_xlpm.d,UPPER(TRIM(CLEAN(SUBSTITUTE(F11287,CHAR(160),"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88" spans="2:11" hidden="1" x14ac:dyDescent="0.25">
      <c r="B11288" s="20">
        <v>46051</v>
      </c>
      <c r="C11288" s="2" t="s">
        <v>1</v>
      </c>
      <c r="D11288" s="2" t="s">
        <v>1326</v>
      </c>
      <c r="E11288" s="2" t="s">
        <v>180</v>
      </c>
      <c r="F11288" s="2" t="s">
        <v>4397</v>
      </c>
      <c r="G11288" s="5">
        <v>5</v>
      </c>
      <c r="H11288" s="5">
        <v>72.5</v>
      </c>
      <c r="I11288" s="5">
        <v>362.5</v>
      </c>
      <c r="J11288" s="5">
        <v>706961.72000000079</v>
      </c>
      <c r="K11288" s="3" t="str" cm="1">
        <f t="array" ref="K11288">_xlfn.LET(_xlpm.d,UPPER(TRIM(CLEAN(SUBSTITUTE(F11288,CHAR(160),"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89" spans="2:11" hidden="1" x14ac:dyDescent="0.25">
      <c r="B11289" s="20">
        <v>46051</v>
      </c>
      <c r="C11289" s="2" t="s">
        <v>1</v>
      </c>
      <c r="D11289" s="2" t="s">
        <v>1327</v>
      </c>
      <c r="E11289" s="2" t="s">
        <v>168</v>
      </c>
      <c r="F11289" s="2" t="s">
        <v>4397</v>
      </c>
      <c r="G11289" s="5">
        <v>10</v>
      </c>
      <c r="H11289" s="5">
        <v>72.5</v>
      </c>
      <c r="I11289" s="5">
        <v>725</v>
      </c>
      <c r="J11289" s="5">
        <v>707686.72000000079</v>
      </c>
      <c r="K11289" s="3" t="str" cm="1">
        <f t="array" ref="K11289">_xlfn.LET(_xlpm.d,UPPER(TRIM(CLEAN(SUBSTITUTE(F11289,CHAR(160),"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90" spans="2:11" hidden="1" x14ac:dyDescent="0.25">
      <c r="B11290" s="20">
        <v>46051</v>
      </c>
      <c r="C11290" s="2" t="s">
        <v>1</v>
      </c>
      <c r="D11290" s="2" t="s">
        <v>3910</v>
      </c>
      <c r="E11290" s="2" t="s">
        <v>151</v>
      </c>
      <c r="F11290" s="2" t="s">
        <v>4397</v>
      </c>
      <c r="G11290" s="5">
        <v>5</v>
      </c>
      <c r="H11290" s="5">
        <v>72.5</v>
      </c>
      <c r="I11290" s="5">
        <v>362.5</v>
      </c>
      <c r="J11290" s="5">
        <v>708049.22000000079</v>
      </c>
      <c r="K11290" s="3" t="str" cm="1">
        <f t="array" ref="K11290">_xlfn.LET(_xlpm.d,UPPER(TRIM(CLEAN(SUBSTITUTE(F11290,CHAR(160),"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91" spans="2:11" hidden="1" x14ac:dyDescent="0.25">
      <c r="B11291" s="20">
        <v>46051</v>
      </c>
      <c r="C11291" s="2" t="s">
        <v>1</v>
      </c>
      <c r="D11291" s="2" t="s">
        <v>2331</v>
      </c>
      <c r="E11291" s="2" t="s">
        <v>268</v>
      </c>
      <c r="F11291" s="2" t="s">
        <v>4397</v>
      </c>
      <c r="G11291" s="5">
        <v>3</v>
      </c>
      <c r="H11291" s="5">
        <v>72.5</v>
      </c>
      <c r="I11291" s="5">
        <v>217.5</v>
      </c>
      <c r="J11291" s="5">
        <v>708266.72000000079</v>
      </c>
      <c r="K11291" s="3" t="str" cm="1">
        <f t="array" ref="K11291">_xlfn.LET(_xlpm.d,UPPER(TRIM(CLEAN(SUBSTITUTE(F11291,CHAR(160),"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92" spans="2:11" hidden="1" x14ac:dyDescent="0.25">
      <c r="B11292" s="20">
        <v>46051</v>
      </c>
      <c r="C11292" s="2" t="s">
        <v>1</v>
      </c>
      <c r="D11292" s="2" t="s">
        <v>4208</v>
      </c>
      <c r="E11292" s="2" t="s">
        <v>3</v>
      </c>
      <c r="F11292" s="2" t="s">
        <v>4397</v>
      </c>
      <c r="G11292" s="5">
        <v>14</v>
      </c>
      <c r="H11292" s="5">
        <v>68.900000000000006</v>
      </c>
      <c r="I11292" s="5">
        <v>964.6</v>
      </c>
      <c r="J11292" s="5">
        <v>709231.32000000076</v>
      </c>
      <c r="K11292" s="3" t="str" cm="1">
        <f t="array" ref="K11292">_xlfn.LET(_xlpm.d,UPPER(TRIM(CLEAN(SUBSTITUTE(F11292,CHAR(160),"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93" spans="2:11" hidden="1" x14ac:dyDescent="0.25">
      <c r="B11293" s="20">
        <v>46052</v>
      </c>
      <c r="C11293" s="2" t="s">
        <v>1</v>
      </c>
      <c r="D11293" s="2" t="s">
        <v>3447</v>
      </c>
      <c r="E11293" s="2" t="s">
        <v>234</v>
      </c>
      <c r="F11293" s="2" t="s">
        <v>4397</v>
      </c>
      <c r="G11293" s="5">
        <v>5</v>
      </c>
      <c r="H11293" s="5">
        <v>72.5</v>
      </c>
      <c r="I11293" s="5">
        <v>362.5</v>
      </c>
      <c r="J11293" s="5">
        <v>709593.82000000076</v>
      </c>
      <c r="K11293" s="3" t="str" cm="1">
        <f t="array" ref="K11293">_xlfn.LET(_xlpm.d,UPPER(TRIM(CLEAN(SUBSTITUTE(F11293,CHAR(160),"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94" spans="2:11" hidden="1" x14ac:dyDescent="0.25">
      <c r="B11294" s="20">
        <v>46052</v>
      </c>
      <c r="C11294" s="2" t="s">
        <v>1</v>
      </c>
      <c r="D11294" s="2" t="s">
        <v>3449</v>
      </c>
      <c r="E11294" s="2" t="s">
        <v>286</v>
      </c>
      <c r="F11294" s="2" t="s">
        <v>4397</v>
      </c>
      <c r="G11294" s="5">
        <v>10</v>
      </c>
      <c r="H11294" s="5">
        <v>72.5</v>
      </c>
      <c r="I11294" s="5">
        <v>725</v>
      </c>
      <c r="J11294" s="5">
        <v>710318.82000000076</v>
      </c>
      <c r="K11294" s="3" t="str" cm="1">
        <f t="array" ref="K11294">_xlfn.LET(_xlpm.d,UPPER(TRIM(CLEAN(SUBSTITUTE(F11294,CHAR(160),"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95" spans="2:11" hidden="1" x14ac:dyDescent="0.25">
      <c r="B11295" s="20">
        <v>46052</v>
      </c>
      <c r="C11295" s="2" t="s">
        <v>1</v>
      </c>
      <c r="D11295" s="2" t="s">
        <v>4138</v>
      </c>
      <c r="E11295" s="2" t="s">
        <v>1765</v>
      </c>
      <c r="F11295" s="2" t="s">
        <v>4397</v>
      </c>
      <c r="G11295" s="5">
        <v>65</v>
      </c>
      <c r="H11295" s="5">
        <v>68.989999999999995</v>
      </c>
      <c r="I11295" s="5">
        <v>4484.3500000000004</v>
      </c>
      <c r="J11295" s="5">
        <v>714803.17000000074</v>
      </c>
      <c r="K11295" s="3" t="str" cm="1">
        <f t="array" ref="K11295">_xlfn.LET(_xlpm.d,UPPER(TRIM(CLEAN(SUBSTITUTE(F11295,CHAR(160),"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96" spans="2:11" hidden="1" x14ac:dyDescent="0.25">
      <c r="B11296" s="20">
        <v>46052</v>
      </c>
      <c r="C11296" s="2" t="s">
        <v>1</v>
      </c>
      <c r="D11296" s="2" t="s">
        <v>2335</v>
      </c>
      <c r="E11296" s="2" t="s">
        <v>61</v>
      </c>
      <c r="F11296" s="2" t="s">
        <v>4397</v>
      </c>
      <c r="G11296" s="5">
        <v>16</v>
      </c>
      <c r="H11296" s="5">
        <v>68.900000000000006</v>
      </c>
      <c r="I11296" s="5">
        <v>1102.4000000000001</v>
      </c>
      <c r="J11296" s="5">
        <v>715905.57000000076</v>
      </c>
      <c r="K11296" s="3" t="str" cm="1">
        <f t="array" ref="K11296">_xlfn.LET(_xlpm.d,UPPER(TRIM(CLEAN(SUBSTITUTE(F11296,CHAR(160),"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97" spans="2:11" hidden="1" x14ac:dyDescent="0.25">
      <c r="B11297" s="20">
        <v>46052</v>
      </c>
      <c r="C11297" s="2" t="s">
        <v>1</v>
      </c>
      <c r="D11297" s="2" t="s">
        <v>3450</v>
      </c>
      <c r="E11297" s="2" t="s">
        <v>224</v>
      </c>
      <c r="F11297" s="2" t="s">
        <v>4397</v>
      </c>
      <c r="G11297" s="5">
        <v>10</v>
      </c>
      <c r="H11297" s="5">
        <v>72.5</v>
      </c>
      <c r="I11297" s="5">
        <v>725</v>
      </c>
      <c r="J11297" s="5">
        <v>716630.57000000076</v>
      </c>
      <c r="K11297" s="3" t="str" cm="1">
        <f t="array" ref="K11297">_xlfn.LET(_xlpm.d,UPPER(TRIM(CLEAN(SUBSTITUTE(F11297,CHAR(160),"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98" spans="2:11" hidden="1" x14ac:dyDescent="0.25">
      <c r="B11298" s="20">
        <v>46052</v>
      </c>
      <c r="C11298" s="2" t="s">
        <v>1</v>
      </c>
      <c r="D11298" s="2" t="s">
        <v>3451</v>
      </c>
      <c r="E11298" s="2" t="s">
        <v>170</v>
      </c>
      <c r="F11298" s="2" t="s">
        <v>4397</v>
      </c>
      <c r="G11298" s="5">
        <v>4</v>
      </c>
      <c r="H11298" s="5">
        <v>68.900000000000006</v>
      </c>
      <c r="I11298" s="5">
        <v>275.60000000000002</v>
      </c>
      <c r="J11298" s="5">
        <v>716906.17000000074</v>
      </c>
      <c r="K11298" s="3" t="str" cm="1">
        <f t="array" ref="K11298">_xlfn.LET(_xlpm.d,UPPER(TRIM(CLEAN(SUBSTITUTE(F11298,CHAR(160),"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299" spans="2:11" hidden="1" x14ac:dyDescent="0.25">
      <c r="B11299" s="20">
        <v>46052</v>
      </c>
      <c r="C11299" s="2" t="s">
        <v>1</v>
      </c>
      <c r="D11299" s="2" t="s">
        <v>3911</v>
      </c>
      <c r="E11299" s="2" t="s">
        <v>835</v>
      </c>
      <c r="F11299" s="2" t="s">
        <v>4537</v>
      </c>
      <c r="G11299" s="5">
        <v>3</v>
      </c>
      <c r="H11299" s="5">
        <v>65.900000000000006</v>
      </c>
      <c r="I11299" s="5">
        <v>197.7</v>
      </c>
      <c r="J11299" s="5">
        <v>717103.87000000069</v>
      </c>
      <c r="K11299" s="3" t="str" cm="1">
        <f t="array" ref="K11299">_xlfn.LET(_xlpm.d,UPPER(TRIM(CLEAN(SUBSTITUTE(F11299,CHAR(160),"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00" spans="2:11" hidden="1" x14ac:dyDescent="0.25">
      <c r="B11300" s="20">
        <v>46052</v>
      </c>
      <c r="C11300" s="2" t="s">
        <v>1</v>
      </c>
      <c r="D11300" s="2" t="s">
        <v>3911</v>
      </c>
      <c r="E11300" s="2" t="s">
        <v>835</v>
      </c>
      <c r="F11300" s="2" t="s">
        <v>4507</v>
      </c>
      <c r="G11300" s="5">
        <v>2</v>
      </c>
      <c r="H11300" s="5">
        <v>68.900000000000006</v>
      </c>
      <c r="I11300" s="5">
        <v>137.80000000000001</v>
      </c>
      <c r="J11300" s="5">
        <v>717241.67000000074</v>
      </c>
      <c r="K11300" s="3" t="str" cm="1">
        <f t="array" ref="K11300">_xlfn.LET(_xlpm.d,UPPER(TRIM(CLEAN(SUBSTITUTE(F11300,CHAR(160),"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01" spans="2:11" hidden="1" x14ac:dyDescent="0.25">
      <c r="B11301" s="20">
        <v>46052</v>
      </c>
      <c r="C11301" s="2" t="s">
        <v>1</v>
      </c>
      <c r="D11301" s="2" t="s">
        <v>3911</v>
      </c>
      <c r="E11301" s="2" t="s">
        <v>835</v>
      </c>
      <c r="F11301" s="2" t="s">
        <v>4506</v>
      </c>
      <c r="G11301" s="5">
        <v>3</v>
      </c>
      <c r="H11301" s="5">
        <v>68.900000000000006</v>
      </c>
      <c r="I11301" s="5">
        <v>206.7</v>
      </c>
      <c r="J11301" s="5">
        <v>717448.37000000069</v>
      </c>
      <c r="K11301" s="3" t="str" cm="1">
        <f t="array" ref="K11301">_xlfn.LET(_xlpm.d,UPPER(TRIM(CLEAN(SUBSTITUTE(F11301,CHAR(160),"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1302" spans="2:11" hidden="1" x14ac:dyDescent="0.25">
      <c r="B11302" s="20">
        <v>46053</v>
      </c>
      <c r="C11302" s="2" t="s">
        <v>1</v>
      </c>
      <c r="D11302" s="2" t="s">
        <v>2336</v>
      </c>
      <c r="E11302" s="2" t="s">
        <v>43</v>
      </c>
      <c r="F11302" s="2" t="s">
        <v>4397</v>
      </c>
      <c r="G11302" s="5">
        <v>4</v>
      </c>
      <c r="H11302" s="5">
        <v>68.8</v>
      </c>
      <c r="I11302" s="5">
        <v>275.2</v>
      </c>
      <c r="J11302" s="5">
        <v>717723.57000000065</v>
      </c>
      <c r="K11302" s="3" t="str" cm="1">
        <f t="array" ref="K11302">_xlfn.LET(_xlpm.d,UPPER(TRIM(CLEAN(SUBSTITUTE(F11302,CHAR(160),"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03" spans="2:11" hidden="1" x14ac:dyDescent="0.25">
      <c r="B11303" s="20">
        <v>46055</v>
      </c>
      <c r="C11303" s="2" t="s">
        <v>1</v>
      </c>
      <c r="D11303" s="2" t="s">
        <v>3452</v>
      </c>
      <c r="E11303" s="2" t="s">
        <v>874</v>
      </c>
      <c r="F11303" s="2" t="s">
        <v>4397</v>
      </c>
      <c r="G11303" s="5">
        <v>5</v>
      </c>
      <c r="H11303" s="5">
        <v>51.6</v>
      </c>
      <c r="I11303" s="5">
        <v>258</v>
      </c>
      <c r="J11303" s="5">
        <v>717981.57000000065</v>
      </c>
      <c r="K11303" s="3" t="str" cm="1">
        <f t="array" ref="K11303">_xlfn.LET(_xlpm.d,UPPER(TRIM(CLEAN(SUBSTITUTE(F11303,CHAR(160),"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04" spans="2:11" hidden="1" x14ac:dyDescent="0.25">
      <c r="B11304" s="20">
        <v>46056</v>
      </c>
      <c r="C11304" s="2" t="s">
        <v>1</v>
      </c>
      <c r="D11304" s="2" t="s">
        <v>2341</v>
      </c>
      <c r="E11304" s="2" t="s">
        <v>165</v>
      </c>
      <c r="F11304" s="2" t="s">
        <v>4397</v>
      </c>
      <c r="G11304" s="5">
        <v>5</v>
      </c>
      <c r="H11304" s="5">
        <v>72.5</v>
      </c>
      <c r="I11304" s="5">
        <v>362.5</v>
      </c>
      <c r="J11304" s="5">
        <v>718344.07000000065</v>
      </c>
      <c r="K11304" s="3" t="str" cm="1">
        <f t="array" ref="K11304">_xlfn.LET(_xlpm.d,UPPER(TRIM(CLEAN(SUBSTITUTE(F11304,CHAR(160),"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05" spans="2:11" hidden="1" x14ac:dyDescent="0.25">
      <c r="B11305" s="20">
        <v>46056</v>
      </c>
      <c r="C11305" s="2" t="s">
        <v>1</v>
      </c>
      <c r="D11305" s="2" t="s">
        <v>2342</v>
      </c>
      <c r="E11305" s="2" t="s">
        <v>61</v>
      </c>
      <c r="F11305" s="2" t="s">
        <v>4397</v>
      </c>
      <c r="G11305" s="5">
        <v>4</v>
      </c>
      <c r="H11305" s="5">
        <v>68.900000000000006</v>
      </c>
      <c r="I11305" s="5">
        <v>275.60000000000002</v>
      </c>
      <c r="J11305" s="5">
        <v>718619.67000000062</v>
      </c>
      <c r="K11305" s="3" t="str" cm="1">
        <f t="array" ref="K11305">_xlfn.LET(_xlpm.d,UPPER(TRIM(CLEAN(SUBSTITUTE(F11305,CHAR(160),"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06" spans="2:11" hidden="1" x14ac:dyDescent="0.25">
      <c r="B11306" s="20">
        <v>46057</v>
      </c>
      <c r="C11306" s="2" t="s">
        <v>1</v>
      </c>
      <c r="D11306" s="2" t="s">
        <v>399</v>
      </c>
      <c r="E11306" s="2" t="s">
        <v>145</v>
      </c>
      <c r="F11306" s="2" t="s">
        <v>4397</v>
      </c>
      <c r="G11306" s="5">
        <v>8</v>
      </c>
      <c r="H11306" s="5">
        <v>72.5</v>
      </c>
      <c r="I11306" s="5">
        <v>580</v>
      </c>
      <c r="J11306" s="5">
        <v>719199.67000000062</v>
      </c>
      <c r="K11306" s="3" t="str" cm="1">
        <f t="array" ref="K11306">_xlfn.LET(_xlpm.d,UPPER(TRIM(CLEAN(SUBSTITUTE(F11306,CHAR(160),"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07" spans="2:11" hidden="1" x14ac:dyDescent="0.25">
      <c r="B11307" s="20">
        <v>46057</v>
      </c>
      <c r="C11307" s="2" t="s">
        <v>1</v>
      </c>
      <c r="D11307" s="2" t="s">
        <v>4025</v>
      </c>
      <c r="E11307" s="2" t="s">
        <v>294</v>
      </c>
      <c r="F11307" s="2" t="s">
        <v>4397</v>
      </c>
      <c r="G11307" s="5">
        <v>5</v>
      </c>
      <c r="H11307" s="5">
        <v>72.5</v>
      </c>
      <c r="I11307" s="5">
        <v>362.5</v>
      </c>
      <c r="J11307" s="5">
        <v>719562.17000000062</v>
      </c>
      <c r="K11307" s="3" t="str" cm="1">
        <f t="array" ref="K11307">_xlfn.LET(_xlpm.d,UPPER(TRIM(CLEAN(SUBSTITUTE(F11307,CHAR(160),"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08" spans="2:11" hidden="1" x14ac:dyDescent="0.25">
      <c r="B11308" s="20">
        <v>46057</v>
      </c>
      <c r="C11308" s="2" t="s">
        <v>1</v>
      </c>
      <c r="D11308" s="2" t="s">
        <v>4538</v>
      </c>
      <c r="E11308" s="2" t="s">
        <v>491</v>
      </c>
      <c r="F11308" s="2" t="s">
        <v>4397</v>
      </c>
      <c r="G11308" s="5">
        <v>2</v>
      </c>
      <c r="H11308" s="5">
        <v>68.989999999999995</v>
      </c>
      <c r="I11308" s="5">
        <v>137.97999999999999</v>
      </c>
      <c r="J11308" s="5">
        <v>719700.15000000061</v>
      </c>
      <c r="K11308" s="3" t="str" cm="1">
        <f t="array" ref="K11308">_xlfn.LET(_xlpm.d,UPPER(TRIM(CLEAN(SUBSTITUTE(F11308,CHAR(160),"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09" spans="2:11" hidden="1" x14ac:dyDescent="0.25">
      <c r="B11309" s="20">
        <v>46058</v>
      </c>
      <c r="C11309" s="2" t="s">
        <v>1</v>
      </c>
      <c r="D11309" s="2" t="s">
        <v>3460</v>
      </c>
      <c r="E11309" s="2" t="s">
        <v>3</v>
      </c>
      <c r="F11309" s="2" t="s">
        <v>4397</v>
      </c>
      <c r="G11309" s="5">
        <v>6</v>
      </c>
      <c r="H11309" s="5">
        <v>68.900000000000006</v>
      </c>
      <c r="I11309" s="5">
        <v>413.4</v>
      </c>
      <c r="J11309" s="5">
        <v>720113.55000000063</v>
      </c>
      <c r="K11309" s="3" t="str" cm="1">
        <f t="array" ref="K11309">_xlfn.LET(_xlpm.d,UPPER(TRIM(CLEAN(SUBSTITUTE(F11309,CHAR(160),"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10" spans="2:11" hidden="1" x14ac:dyDescent="0.25">
      <c r="B11310" s="20">
        <v>46058</v>
      </c>
      <c r="C11310" s="2" t="s">
        <v>1</v>
      </c>
      <c r="D11310" s="2" t="s">
        <v>2343</v>
      </c>
      <c r="E11310" s="2" t="s">
        <v>254</v>
      </c>
      <c r="F11310" s="2" t="s">
        <v>4397</v>
      </c>
      <c r="G11310" s="5">
        <v>6</v>
      </c>
      <c r="H11310" s="5">
        <v>72.5</v>
      </c>
      <c r="I11310" s="5">
        <v>435</v>
      </c>
      <c r="J11310" s="5">
        <v>720548.55000000063</v>
      </c>
      <c r="K11310" s="3" t="str" cm="1">
        <f t="array" ref="K11310">_xlfn.LET(_xlpm.d,UPPER(TRIM(CLEAN(SUBSTITUTE(F11310,CHAR(160),"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11" spans="2:11" hidden="1" x14ac:dyDescent="0.25">
      <c r="B11311" s="20">
        <v>46058</v>
      </c>
      <c r="C11311" s="2" t="s">
        <v>1</v>
      </c>
      <c r="D11311" s="2" t="s">
        <v>3461</v>
      </c>
      <c r="E11311" s="2" t="s">
        <v>170</v>
      </c>
      <c r="F11311" s="2" t="s">
        <v>4397</v>
      </c>
      <c r="G11311" s="5">
        <v>5</v>
      </c>
      <c r="H11311" s="5">
        <v>68.900000000000006</v>
      </c>
      <c r="I11311" s="5">
        <v>344.5</v>
      </c>
      <c r="J11311" s="5">
        <v>720893.05000000063</v>
      </c>
      <c r="K11311" s="3" t="str" cm="1">
        <f t="array" ref="K11311">_xlfn.LET(_xlpm.d,UPPER(TRIM(CLEAN(SUBSTITUTE(F11311,CHAR(160),"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12" spans="2:11" hidden="1" x14ac:dyDescent="0.25">
      <c r="B11312" s="20">
        <v>46058</v>
      </c>
      <c r="C11312" s="2" t="s">
        <v>1</v>
      </c>
      <c r="D11312" s="2" t="s">
        <v>3616</v>
      </c>
      <c r="E11312" s="2" t="s">
        <v>835</v>
      </c>
      <c r="F11312" s="2" t="s">
        <v>4506</v>
      </c>
      <c r="G11312" s="5">
        <v>11</v>
      </c>
      <c r="H11312" s="5">
        <v>68.900000000000006</v>
      </c>
      <c r="I11312" s="5">
        <v>757.9</v>
      </c>
      <c r="J11312" s="5">
        <v>721650.95000000065</v>
      </c>
      <c r="K11312" s="3" t="str" cm="1">
        <f t="array" ref="K11312">_xlfn.LET(_xlpm.d,UPPER(TRIM(CLEAN(SUBSTITUTE(F11312,CHAR(160),"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1313" spans="2:11" hidden="1" x14ac:dyDescent="0.25">
      <c r="B11313" s="20">
        <v>46058</v>
      </c>
      <c r="C11313" s="2" t="s">
        <v>1</v>
      </c>
      <c r="D11313" s="2" t="s">
        <v>3616</v>
      </c>
      <c r="E11313" s="2" t="s">
        <v>835</v>
      </c>
      <c r="F11313" s="2" t="s">
        <v>4525</v>
      </c>
      <c r="G11313" s="5">
        <v>1</v>
      </c>
      <c r="H11313" s="5">
        <v>68.900000000000006</v>
      </c>
      <c r="I11313" s="5">
        <v>68.900000000000006</v>
      </c>
      <c r="J11313" s="5">
        <v>721719.85000000068</v>
      </c>
      <c r="K11313" s="3" t="str" cm="1">
        <f t="array" ref="K11313">_xlfn.LET(_xlpm.d,UPPER(TRIM(CLEAN(SUBSTITUTE(F11313,CHAR(160),"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14" spans="2:11" hidden="1" x14ac:dyDescent="0.25">
      <c r="B11314" s="20">
        <v>46059</v>
      </c>
      <c r="C11314" s="2" t="s">
        <v>1</v>
      </c>
      <c r="D11314" s="2" t="s">
        <v>3464</v>
      </c>
      <c r="E11314" s="2" t="s">
        <v>236</v>
      </c>
      <c r="F11314" s="2" t="s">
        <v>4397</v>
      </c>
      <c r="G11314" s="5">
        <v>12</v>
      </c>
      <c r="H11314" s="5">
        <v>72.5</v>
      </c>
      <c r="I11314" s="5">
        <v>870</v>
      </c>
      <c r="J11314" s="5">
        <v>722589.85000000068</v>
      </c>
      <c r="K11314" s="3" t="str" cm="1">
        <f t="array" ref="K11314">_xlfn.LET(_xlpm.d,UPPER(TRIM(CLEAN(SUBSTITUTE(F11314,CHAR(160),"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15" spans="2:11" hidden="1" x14ac:dyDescent="0.25">
      <c r="B11315" s="20">
        <v>46059</v>
      </c>
      <c r="C11315" s="2" t="s">
        <v>1</v>
      </c>
      <c r="D11315" s="2" t="s">
        <v>3912</v>
      </c>
      <c r="E11315" s="2" t="s">
        <v>491</v>
      </c>
      <c r="F11315" s="2" t="s">
        <v>4397</v>
      </c>
      <c r="G11315" s="5">
        <v>15</v>
      </c>
      <c r="H11315" s="5">
        <v>68.989999999999995</v>
      </c>
      <c r="I11315" s="5">
        <v>1034.8499999999999</v>
      </c>
      <c r="J11315" s="5">
        <v>723624.70000000065</v>
      </c>
      <c r="K11315" s="3" t="str" cm="1">
        <f t="array" ref="K11315">_xlfn.LET(_xlpm.d,UPPER(TRIM(CLEAN(SUBSTITUTE(F11315,CHAR(160),"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16" spans="2:11" hidden="1" x14ac:dyDescent="0.25">
      <c r="B11316" s="20">
        <v>46059</v>
      </c>
      <c r="C11316" s="2" t="s">
        <v>1</v>
      </c>
      <c r="D11316" s="2" t="s">
        <v>3913</v>
      </c>
      <c r="E11316" s="2" t="s">
        <v>232</v>
      </c>
      <c r="F11316" s="2" t="s">
        <v>4397</v>
      </c>
      <c r="G11316" s="5">
        <v>6</v>
      </c>
      <c r="H11316" s="5">
        <v>72.5</v>
      </c>
      <c r="I11316" s="5">
        <v>435</v>
      </c>
      <c r="J11316" s="5">
        <v>724059.70000000065</v>
      </c>
      <c r="K11316" s="3" t="str" cm="1">
        <f t="array" ref="K11316">_xlfn.LET(_xlpm.d,UPPER(TRIM(CLEAN(SUBSTITUTE(F11316,CHAR(160),"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17" spans="2:11" hidden="1" x14ac:dyDescent="0.25">
      <c r="B11317" s="20">
        <v>46059</v>
      </c>
      <c r="C11317" s="2" t="s">
        <v>1</v>
      </c>
      <c r="D11317" s="2" t="s">
        <v>4539</v>
      </c>
      <c r="E11317" s="2" t="s">
        <v>27</v>
      </c>
      <c r="F11317" s="2" t="s">
        <v>4397</v>
      </c>
      <c r="G11317" s="5">
        <v>12</v>
      </c>
      <c r="H11317" s="5">
        <v>68.900000000000006</v>
      </c>
      <c r="I11317" s="5">
        <v>826.8</v>
      </c>
      <c r="J11317" s="5">
        <v>724886.5000000007</v>
      </c>
      <c r="K11317" s="3" t="str" cm="1">
        <f t="array" ref="K11317">_xlfn.LET(_xlpm.d,UPPER(TRIM(CLEAN(SUBSTITUTE(F11317,CHAR(160),"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18" spans="2:11" hidden="1" x14ac:dyDescent="0.25">
      <c r="B11318" s="20">
        <v>46059</v>
      </c>
      <c r="C11318" s="2" t="s">
        <v>1</v>
      </c>
      <c r="D11318" s="2" t="s">
        <v>3471</v>
      </c>
      <c r="E11318" s="2" t="s">
        <v>226</v>
      </c>
      <c r="F11318" s="2" t="s">
        <v>4397</v>
      </c>
      <c r="G11318" s="5">
        <v>10</v>
      </c>
      <c r="H11318" s="5">
        <v>72.5</v>
      </c>
      <c r="I11318" s="5">
        <v>725</v>
      </c>
      <c r="J11318" s="5">
        <v>725611.5000000007</v>
      </c>
      <c r="K11318" s="3" t="str" cm="1">
        <f t="array" ref="K11318">_xlfn.LET(_xlpm.d,UPPER(TRIM(CLEAN(SUBSTITUTE(F11318,CHAR(160),"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19" spans="2:11" hidden="1" x14ac:dyDescent="0.25">
      <c r="B11319" s="20">
        <v>46059</v>
      </c>
      <c r="C11319" s="2" t="s">
        <v>1</v>
      </c>
      <c r="D11319" s="2" t="s">
        <v>4540</v>
      </c>
      <c r="E11319" s="2" t="s">
        <v>1767</v>
      </c>
      <c r="F11319" s="2" t="s">
        <v>4397</v>
      </c>
      <c r="G11319" s="5">
        <v>10</v>
      </c>
      <c r="H11319" s="5">
        <v>72.5</v>
      </c>
      <c r="I11319" s="5">
        <v>725</v>
      </c>
      <c r="J11319" s="5">
        <v>726336.5000000007</v>
      </c>
      <c r="K11319" s="3" t="str" cm="1">
        <f t="array" ref="K11319">_xlfn.LET(_xlpm.d,UPPER(TRIM(CLEAN(SUBSTITUTE(F11319,CHAR(160),"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20" spans="2:11" hidden="1" x14ac:dyDescent="0.25">
      <c r="B11320" s="20">
        <v>46062</v>
      </c>
      <c r="C11320" s="2" t="s">
        <v>1</v>
      </c>
      <c r="D11320" s="2" t="s">
        <v>4541</v>
      </c>
      <c r="E11320" s="2" t="s">
        <v>254</v>
      </c>
      <c r="F11320" s="2" t="s">
        <v>4397</v>
      </c>
      <c r="G11320" s="5">
        <v>10</v>
      </c>
      <c r="H11320" s="5">
        <v>72.5</v>
      </c>
      <c r="I11320" s="5">
        <v>725</v>
      </c>
      <c r="J11320" s="5">
        <v>727061.5000000007</v>
      </c>
      <c r="K11320" s="3" t="str" cm="1">
        <f t="array" ref="K11320">_xlfn.LET(_xlpm.d,UPPER(TRIM(CLEAN(SUBSTITUTE(F11320,CHAR(160),"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21" spans="2:11" hidden="1" x14ac:dyDescent="0.25">
      <c r="B11321" s="20">
        <v>46063</v>
      </c>
      <c r="C11321" s="2" t="s">
        <v>1</v>
      </c>
      <c r="D11321" s="2" t="s">
        <v>3482</v>
      </c>
      <c r="E11321" s="2" t="s">
        <v>78</v>
      </c>
      <c r="F11321" s="2" t="s">
        <v>4397</v>
      </c>
      <c r="G11321" s="5">
        <v>3</v>
      </c>
      <c r="H11321" s="5">
        <v>72.5</v>
      </c>
      <c r="I11321" s="5">
        <v>217.5</v>
      </c>
      <c r="J11321" s="5">
        <v>727279.0000000007</v>
      </c>
      <c r="K11321" s="3" t="str" cm="1">
        <f t="array" ref="K11321">_xlfn.LET(_xlpm.d,UPPER(TRIM(CLEAN(SUBSTITUTE(F11321,CHAR(160),"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22" spans="2:11" hidden="1" x14ac:dyDescent="0.25">
      <c r="B11322" s="20">
        <v>46063</v>
      </c>
      <c r="C11322" s="2" t="s">
        <v>1</v>
      </c>
      <c r="D11322" s="2" t="s">
        <v>404</v>
      </c>
      <c r="E11322" s="2" t="s">
        <v>261</v>
      </c>
      <c r="F11322" s="2" t="s">
        <v>4397</v>
      </c>
      <c r="G11322" s="5">
        <v>8</v>
      </c>
      <c r="H11322" s="5">
        <v>72.5</v>
      </c>
      <c r="I11322" s="5">
        <v>580</v>
      </c>
      <c r="J11322" s="5">
        <v>727859.0000000007</v>
      </c>
      <c r="K11322" s="3" t="str" cm="1">
        <f t="array" ref="K11322">_xlfn.LET(_xlpm.d,UPPER(TRIM(CLEAN(SUBSTITUTE(F11322,CHAR(160),"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23" spans="2:11" hidden="1" x14ac:dyDescent="0.25">
      <c r="B11323" s="20">
        <v>46063</v>
      </c>
      <c r="C11323" s="2" t="s">
        <v>1</v>
      </c>
      <c r="D11323" s="2" t="s">
        <v>3914</v>
      </c>
      <c r="E11323" s="2" t="s">
        <v>2305</v>
      </c>
      <c r="F11323" s="2" t="s">
        <v>4397</v>
      </c>
      <c r="G11323" s="5">
        <v>4</v>
      </c>
      <c r="H11323" s="5">
        <v>68.900000000000006</v>
      </c>
      <c r="I11323" s="5">
        <v>275.60000000000002</v>
      </c>
      <c r="J11323" s="5">
        <v>728134.60000000068</v>
      </c>
      <c r="K11323" s="3" t="str" cm="1">
        <f t="array" ref="K11323">_xlfn.LET(_xlpm.d,UPPER(TRIM(CLEAN(SUBSTITUTE(F11323,CHAR(160),"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24" spans="2:11" hidden="1" x14ac:dyDescent="0.25">
      <c r="B11324" s="20">
        <v>46063</v>
      </c>
      <c r="C11324" s="2" t="s">
        <v>1</v>
      </c>
      <c r="D11324" s="2" t="s">
        <v>2353</v>
      </c>
      <c r="E11324" s="2" t="s">
        <v>263</v>
      </c>
      <c r="F11324" s="2" t="s">
        <v>4397</v>
      </c>
      <c r="G11324" s="5">
        <v>8</v>
      </c>
      <c r="H11324" s="5">
        <v>72.5</v>
      </c>
      <c r="I11324" s="5">
        <v>580</v>
      </c>
      <c r="J11324" s="5">
        <v>728714.60000000068</v>
      </c>
      <c r="K11324" s="3" t="str" cm="1">
        <f t="array" ref="K11324">_xlfn.LET(_xlpm.d,UPPER(TRIM(CLEAN(SUBSTITUTE(F11324,CHAR(160),"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25" spans="2:11" hidden="1" x14ac:dyDescent="0.25">
      <c r="B11325" s="20">
        <v>46064</v>
      </c>
      <c r="C11325" s="2" t="s">
        <v>1</v>
      </c>
      <c r="D11325" s="2" t="s">
        <v>4139</v>
      </c>
      <c r="E11325" s="2" t="s">
        <v>730</v>
      </c>
      <c r="F11325" s="2" t="s">
        <v>4397</v>
      </c>
      <c r="G11325" s="5">
        <v>20</v>
      </c>
      <c r="H11325" s="5">
        <v>68.989999999999995</v>
      </c>
      <c r="I11325" s="5">
        <v>1379.8</v>
      </c>
      <c r="J11325" s="5">
        <v>730094.40000000072</v>
      </c>
      <c r="K11325" s="3" t="str" cm="1">
        <f t="array" ref="K11325">_xlfn.LET(_xlpm.d,UPPER(TRIM(CLEAN(SUBSTITUTE(F11325,CHAR(160),"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26" spans="2:11" hidden="1" x14ac:dyDescent="0.25">
      <c r="B11326" s="20">
        <v>46064</v>
      </c>
      <c r="C11326" s="2" t="s">
        <v>1</v>
      </c>
      <c r="D11326" s="2" t="s">
        <v>3483</v>
      </c>
      <c r="E11326" s="2" t="s">
        <v>544</v>
      </c>
      <c r="F11326" s="2" t="s">
        <v>4397</v>
      </c>
      <c r="G11326" s="5">
        <v>30</v>
      </c>
      <c r="H11326" s="5">
        <v>68.989999999999995</v>
      </c>
      <c r="I11326" s="5">
        <v>2069.6999999999998</v>
      </c>
      <c r="J11326" s="5">
        <v>732164.10000000068</v>
      </c>
      <c r="K11326" s="3" t="str" cm="1">
        <f t="array" ref="K11326">_xlfn.LET(_xlpm.d,UPPER(TRIM(CLEAN(SUBSTITUTE(F11326,CHAR(160),"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27" spans="2:11" hidden="1" x14ac:dyDescent="0.25">
      <c r="B11327" s="20">
        <v>46064</v>
      </c>
      <c r="C11327" s="2" t="s">
        <v>1</v>
      </c>
      <c r="D11327" s="2" t="s">
        <v>3484</v>
      </c>
      <c r="E11327" s="2" t="s">
        <v>2415</v>
      </c>
      <c r="F11327" s="2" t="s">
        <v>4397</v>
      </c>
      <c r="G11327" s="5">
        <v>6</v>
      </c>
      <c r="H11327" s="5">
        <v>68.900000000000006</v>
      </c>
      <c r="I11327" s="5">
        <v>413.4</v>
      </c>
      <c r="J11327" s="5">
        <v>732577.5000000007</v>
      </c>
      <c r="K11327" s="3" t="str" cm="1">
        <f t="array" ref="K11327">_xlfn.LET(_xlpm.d,UPPER(TRIM(CLEAN(SUBSTITUTE(F11327,CHAR(160),"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28" spans="2:11" hidden="1" x14ac:dyDescent="0.25">
      <c r="B11328" s="20">
        <v>46064</v>
      </c>
      <c r="C11328" s="2" t="s">
        <v>1</v>
      </c>
      <c r="D11328" s="2" t="s">
        <v>2478</v>
      </c>
      <c r="E11328" s="2" t="s">
        <v>1701</v>
      </c>
      <c r="F11328" s="2" t="s">
        <v>4397</v>
      </c>
      <c r="G11328" s="5">
        <v>14</v>
      </c>
      <c r="H11328" s="5">
        <v>68.989999999999995</v>
      </c>
      <c r="I11328" s="5">
        <v>965.86</v>
      </c>
      <c r="J11328" s="5">
        <v>733543.36000000068</v>
      </c>
      <c r="K11328" s="3" t="str" cm="1">
        <f t="array" ref="K11328">_xlfn.LET(_xlpm.d,UPPER(TRIM(CLEAN(SUBSTITUTE(F11328,CHAR(160),"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29" spans="2:11" hidden="1" x14ac:dyDescent="0.25">
      <c r="B11329" s="20">
        <v>46064</v>
      </c>
      <c r="C11329" s="2" t="s">
        <v>1</v>
      </c>
      <c r="D11329" s="2" t="s">
        <v>3485</v>
      </c>
      <c r="E11329" s="2" t="s">
        <v>120</v>
      </c>
      <c r="F11329" s="2" t="s">
        <v>4542</v>
      </c>
      <c r="G11329" s="5">
        <v>2</v>
      </c>
      <c r="H11329" s="5">
        <v>55</v>
      </c>
      <c r="I11329" s="5">
        <v>110</v>
      </c>
      <c r="J11329" s="5">
        <v>733653.36000000068</v>
      </c>
      <c r="K11329" s="3" t="str" cm="1">
        <f t="array" ref="K11329">_xlfn.LET(_xlpm.d,UPPER(TRIM(CLEAN(SUBSTITUTE(F11329,CHAR(160),"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1330" spans="2:11" hidden="1" x14ac:dyDescent="0.25">
      <c r="B11330" s="20">
        <v>46064</v>
      </c>
      <c r="C11330" s="2" t="s">
        <v>1</v>
      </c>
      <c r="D11330" s="2" t="s">
        <v>856</v>
      </c>
      <c r="E11330" s="2" t="s">
        <v>857</v>
      </c>
      <c r="F11330" s="2" t="s">
        <v>4543</v>
      </c>
      <c r="G11330" s="5">
        <v>5</v>
      </c>
      <c r="H11330" s="5">
        <v>55</v>
      </c>
      <c r="I11330" s="5">
        <v>275</v>
      </c>
      <c r="J11330" s="5">
        <v>733928.36000000068</v>
      </c>
      <c r="K11330" s="3" t="str" cm="1">
        <f t="array" ref="K11330">_xlfn.LET(_xlpm.d,UPPER(TRIM(CLEAN(SUBSTITUTE(F11330,CHAR(160),"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31" spans="2:11" hidden="1" x14ac:dyDescent="0.25">
      <c r="B11331" s="20">
        <v>46064</v>
      </c>
      <c r="C11331" s="2" t="s">
        <v>1</v>
      </c>
      <c r="D11331" s="2" t="s">
        <v>4544</v>
      </c>
      <c r="E11331" s="2" t="s">
        <v>1726</v>
      </c>
      <c r="F11331" s="2" t="s">
        <v>4397</v>
      </c>
      <c r="G11331" s="5">
        <v>12</v>
      </c>
      <c r="H11331" s="5">
        <v>68.900000000000006</v>
      </c>
      <c r="I11331" s="5">
        <v>826.8</v>
      </c>
      <c r="J11331" s="5">
        <v>734755.16000000073</v>
      </c>
      <c r="K11331" s="3" t="str" cm="1">
        <f t="array" ref="K11331">_xlfn.LET(_xlpm.d,UPPER(TRIM(CLEAN(SUBSTITUTE(F11331,CHAR(160),"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32" spans="2:11" hidden="1" x14ac:dyDescent="0.25">
      <c r="B11332" s="20">
        <v>46064</v>
      </c>
      <c r="C11332" s="2" t="s">
        <v>1</v>
      </c>
      <c r="D11332" s="2" t="s">
        <v>2354</v>
      </c>
      <c r="E11332" s="2" t="s">
        <v>197</v>
      </c>
      <c r="F11332" s="2" t="s">
        <v>4397</v>
      </c>
      <c r="G11332" s="5">
        <v>10</v>
      </c>
      <c r="H11332" s="5">
        <v>72.5</v>
      </c>
      <c r="I11332" s="5">
        <v>725</v>
      </c>
      <c r="J11332" s="5">
        <v>735480.16000000073</v>
      </c>
      <c r="K11332" s="3" t="str" cm="1">
        <f t="array" ref="K11332">_xlfn.LET(_xlpm.d,UPPER(TRIM(CLEAN(SUBSTITUTE(F11332,CHAR(160),"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33" spans="2:11" hidden="1" x14ac:dyDescent="0.25">
      <c r="B11333" s="20">
        <v>46065</v>
      </c>
      <c r="C11333" s="2" t="s">
        <v>1</v>
      </c>
      <c r="D11333" s="2" t="s">
        <v>2355</v>
      </c>
      <c r="E11333" s="2" t="s">
        <v>268</v>
      </c>
      <c r="F11333" s="2" t="s">
        <v>4397</v>
      </c>
      <c r="G11333" s="5">
        <v>4</v>
      </c>
      <c r="H11333" s="5">
        <v>72.5</v>
      </c>
      <c r="I11333" s="5">
        <v>290</v>
      </c>
      <c r="J11333" s="5">
        <v>735770.16000000073</v>
      </c>
      <c r="K11333" s="3" t="str" cm="1">
        <f t="array" ref="K11333">_xlfn.LET(_xlpm.d,UPPER(TRIM(CLEAN(SUBSTITUTE(F11333,CHAR(160),"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34" spans="2:11" hidden="1" x14ac:dyDescent="0.25">
      <c r="B11334" s="20">
        <v>46065</v>
      </c>
      <c r="C11334" s="2" t="s">
        <v>1</v>
      </c>
      <c r="D11334" s="2" t="s">
        <v>3918</v>
      </c>
      <c r="E11334" s="2" t="s">
        <v>3</v>
      </c>
      <c r="F11334" s="2" t="s">
        <v>4545</v>
      </c>
      <c r="G11334" s="5">
        <v>2</v>
      </c>
      <c r="H11334" s="5">
        <v>55</v>
      </c>
      <c r="I11334" s="5">
        <v>110</v>
      </c>
      <c r="J11334" s="5">
        <v>735880.16000000073</v>
      </c>
      <c r="K11334" s="3" t="str" cm="1">
        <f t="array" ref="K11334">_xlfn.LET(_xlpm.d,UPPER(TRIM(CLEAN(SUBSTITUTE(F11334,CHAR(160),"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1335" spans="2:11" hidden="1" x14ac:dyDescent="0.25">
      <c r="B11335" s="20">
        <v>46065</v>
      </c>
      <c r="C11335" s="2" t="s">
        <v>1</v>
      </c>
      <c r="D11335" s="2" t="s">
        <v>858</v>
      </c>
      <c r="E11335" s="2" t="s">
        <v>16</v>
      </c>
      <c r="F11335" s="2" t="s">
        <v>4546</v>
      </c>
      <c r="G11335" s="5">
        <v>10</v>
      </c>
      <c r="H11335" s="5">
        <v>55</v>
      </c>
      <c r="I11335" s="5">
        <v>550</v>
      </c>
      <c r="J11335" s="5">
        <v>736430.16000000073</v>
      </c>
      <c r="K11335" s="3" t="str" cm="1">
        <f t="array" ref="K11335">_xlfn.LET(_xlpm.d,UPPER(TRIM(CLEAN(SUBSTITUTE(F11335,CHAR(160),"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36" spans="2:11" hidden="1" x14ac:dyDescent="0.25">
      <c r="B11336" s="20">
        <v>46066</v>
      </c>
      <c r="C11336" s="2" t="s">
        <v>1</v>
      </c>
      <c r="D11336" s="2" t="s">
        <v>2358</v>
      </c>
      <c r="E11336" s="2" t="s">
        <v>232</v>
      </c>
      <c r="F11336" s="2" t="s">
        <v>4397</v>
      </c>
      <c r="G11336" s="5">
        <v>4</v>
      </c>
      <c r="H11336" s="5">
        <v>72.5</v>
      </c>
      <c r="I11336" s="5">
        <v>290</v>
      </c>
      <c r="J11336" s="5">
        <v>736720.16000000073</v>
      </c>
      <c r="K11336" s="3" t="str" cm="1">
        <f t="array" ref="K11336">_xlfn.LET(_xlpm.d,UPPER(TRIM(CLEAN(SUBSTITUTE(F11336,CHAR(160),"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37" spans="2:11" hidden="1" x14ac:dyDescent="0.25">
      <c r="B11337" s="20">
        <v>46066</v>
      </c>
      <c r="C11337" s="2" t="s">
        <v>1</v>
      </c>
      <c r="D11337" s="2" t="s">
        <v>3492</v>
      </c>
      <c r="E11337" s="2" t="s">
        <v>286</v>
      </c>
      <c r="F11337" s="2" t="s">
        <v>4397</v>
      </c>
      <c r="G11337" s="5">
        <v>9</v>
      </c>
      <c r="H11337" s="5">
        <v>72.5</v>
      </c>
      <c r="I11337" s="5">
        <v>652.5</v>
      </c>
      <c r="J11337" s="5">
        <v>737372.66000000073</v>
      </c>
      <c r="K11337" s="3" t="str" cm="1">
        <f t="array" ref="K11337">_xlfn.LET(_xlpm.d,UPPER(TRIM(CLEAN(SUBSTITUTE(F11337,CHAR(160),"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38" spans="2:11" hidden="1" x14ac:dyDescent="0.25">
      <c r="B11338" s="20">
        <v>46066</v>
      </c>
      <c r="C11338" s="2" t="s">
        <v>1</v>
      </c>
      <c r="D11338" s="2" t="s">
        <v>82</v>
      </c>
      <c r="E11338" s="2" t="s">
        <v>43</v>
      </c>
      <c r="F11338" s="2" t="s">
        <v>4397</v>
      </c>
      <c r="G11338" s="5">
        <v>8</v>
      </c>
      <c r="H11338" s="5">
        <v>68.8</v>
      </c>
      <c r="I11338" s="5">
        <v>550.4</v>
      </c>
      <c r="J11338" s="5">
        <v>737923.06000000075</v>
      </c>
      <c r="K11338" s="3" t="str" cm="1">
        <f t="array" ref="K11338">_xlfn.LET(_xlpm.d,UPPER(TRIM(CLEAN(SUBSTITUTE(F11338,CHAR(160),"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39" spans="2:11" hidden="1" x14ac:dyDescent="0.25">
      <c r="B11339" s="20">
        <v>46066</v>
      </c>
      <c r="C11339" s="2" t="s">
        <v>1</v>
      </c>
      <c r="D11339" s="2" t="s">
        <v>1204</v>
      </c>
      <c r="E11339" s="2" t="s">
        <v>307</v>
      </c>
      <c r="F11339" s="2" t="s">
        <v>4397</v>
      </c>
      <c r="G11339" s="5">
        <v>10</v>
      </c>
      <c r="H11339" s="5">
        <v>72.5</v>
      </c>
      <c r="I11339" s="5">
        <v>725</v>
      </c>
      <c r="J11339" s="5">
        <v>738648.06000000075</v>
      </c>
      <c r="K11339" s="3" t="str" cm="1">
        <f t="array" ref="K11339">_xlfn.LET(_xlpm.d,UPPER(TRIM(CLEAN(SUBSTITUTE(F11339,CHAR(160),"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40" spans="2:11" hidden="1" x14ac:dyDescent="0.25">
      <c r="B11340" s="20">
        <v>46067</v>
      </c>
      <c r="C11340" s="2" t="s">
        <v>1</v>
      </c>
      <c r="D11340" s="2" t="s">
        <v>1205</v>
      </c>
      <c r="E11340" s="2" t="s">
        <v>874</v>
      </c>
      <c r="F11340" s="2" t="s">
        <v>4397</v>
      </c>
      <c r="G11340" s="5">
        <v>10</v>
      </c>
      <c r="H11340" s="5">
        <v>51.6</v>
      </c>
      <c r="I11340" s="5">
        <v>516</v>
      </c>
      <c r="J11340" s="5">
        <v>739164.06000000075</v>
      </c>
      <c r="K11340" s="3" t="str" cm="1">
        <f t="array" ref="K11340">_xlfn.LET(_xlpm.d,UPPER(TRIM(CLEAN(SUBSTITUTE(F11340,CHAR(160),"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41" spans="2:11" hidden="1" x14ac:dyDescent="0.25">
      <c r="B11341" s="20">
        <v>46070</v>
      </c>
      <c r="C11341" s="2" t="s">
        <v>1</v>
      </c>
      <c r="D11341" s="2" t="s">
        <v>161</v>
      </c>
      <c r="E11341" s="2" t="s">
        <v>162</v>
      </c>
      <c r="F11341" s="2" t="s">
        <v>4397</v>
      </c>
      <c r="G11341" s="5">
        <v>12</v>
      </c>
      <c r="H11341" s="5">
        <v>72.5</v>
      </c>
      <c r="I11341" s="5">
        <v>870</v>
      </c>
      <c r="J11341" s="5">
        <v>740034.06000000075</v>
      </c>
      <c r="K11341" s="3" t="str" cm="1">
        <f t="array" ref="K11341">_xlfn.LET(_xlpm.d,UPPER(TRIM(CLEAN(SUBSTITUTE(F11341,CHAR(160),"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42" spans="2:11" hidden="1" x14ac:dyDescent="0.25">
      <c r="B11342" s="20">
        <v>46070</v>
      </c>
      <c r="C11342" s="2" t="s">
        <v>1</v>
      </c>
      <c r="D11342" s="2" t="s">
        <v>163</v>
      </c>
      <c r="E11342" s="2" t="s">
        <v>78</v>
      </c>
      <c r="F11342" s="2" t="s">
        <v>4397</v>
      </c>
      <c r="G11342" s="5">
        <v>3</v>
      </c>
      <c r="H11342" s="5">
        <v>72.5</v>
      </c>
      <c r="I11342" s="5">
        <v>217.5</v>
      </c>
      <c r="J11342" s="5">
        <v>740251.56000000075</v>
      </c>
      <c r="K11342" s="3" t="str" cm="1">
        <f t="array" ref="K11342">_xlfn.LET(_xlpm.d,UPPER(TRIM(CLEAN(SUBSTITUTE(F11342,CHAR(160),"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43" spans="2:11" hidden="1" x14ac:dyDescent="0.25">
      <c r="B11343" s="20">
        <v>46070</v>
      </c>
      <c r="C11343" s="2" t="s">
        <v>1</v>
      </c>
      <c r="D11343" s="2" t="s">
        <v>467</v>
      </c>
      <c r="E11343" s="2" t="s">
        <v>266</v>
      </c>
      <c r="F11343" s="2" t="s">
        <v>4397</v>
      </c>
      <c r="G11343" s="5">
        <v>6</v>
      </c>
      <c r="H11343" s="5">
        <v>72.5</v>
      </c>
      <c r="I11343" s="5">
        <v>435</v>
      </c>
      <c r="J11343" s="5">
        <v>740686.56000000075</v>
      </c>
      <c r="K11343" s="3" t="str" cm="1">
        <f t="array" ref="K11343">_xlfn.LET(_xlpm.d,UPPER(TRIM(CLEAN(SUBSTITUTE(F11343,CHAR(160),"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44" spans="2:11" hidden="1" x14ac:dyDescent="0.25">
      <c r="B11344" s="20">
        <v>46070</v>
      </c>
      <c r="C11344" s="2" t="s">
        <v>1</v>
      </c>
      <c r="D11344" s="2" t="s">
        <v>164</v>
      </c>
      <c r="E11344" s="2" t="s">
        <v>165</v>
      </c>
      <c r="F11344" s="2" t="s">
        <v>4397</v>
      </c>
      <c r="G11344" s="5">
        <v>8</v>
      </c>
      <c r="H11344" s="5">
        <v>72.5</v>
      </c>
      <c r="I11344" s="5">
        <v>580</v>
      </c>
      <c r="J11344" s="5">
        <v>741266.56000000075</v>
      </c>
      <c r="K11344" s="3" t="str" cm="1">
        <f t="array" ref="K11344">_xlfn.LET(_xlpm.d,UPPER(TRIM(CLEAN(SUBSTITUTE(F11344,CHAR(160),"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45" spans="2:11" hidden="1" x14ac:dyDescent="0.25">
      <c r="B11345" s="20">
        <v>46070</v>
      </c>
      <c r="C11345" s="2" t="s">
        <v>1</v>
      </c>
      <c r="D11345" s="2" t="s">
        <v>213</v>
      </c>
      <c r="E11345" s="2" t="s">
        <v>214</v>
      </c>
      <c r="F11345" s="2" t="s">
        <v>4397</v>
      </c>
      <c r="G11345" s="5">
        <v>5</v>
      </c>
      <c r="H11345" s="5">
        <v>72.5</v>
      </c>
      <c r="I11345" s="5">
        <v>362.5</v>
      </c>
      <c r="J11345" s="5">
        <v>741629.06000000075</v>
      </c>
      <c r="K11345" s="3" t="str" cm="1">
        <f t="array" ref="K11345">_xlfn.LET(_xlpm.d,UPPER(TRIM(CLEAN(SUBSTITUTE(F11345,CHAR(160),"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46" spans="2:11" hidden="1" x14ac:dyDescent="0.25">
      <c r="B11346" s="20">
        <v>46070</v>
      </c>
      <c r="C11346" s="2" t="s">
        <v>1</v>
      </c>
      <c r="D11346" s="2" t="s">
        <v>469</v>
      </c>
      <c r="E11346" s="2" t="s">
        <v>158</v>
      </c>
      <c r="F11346" s="2" t="s">
        <v>4397</v>
      </c>
      <c r="G11346" s="5">
        <v>12</v>
      </c>
      <c r="H11346" s="5">
        <v>72.5</v>
      </c>
      <c r="I11346" s="5">
        <v>870</v>
      </c>
      <c r="J11346" s="5">
        <v>742499.06000000075</v>
      </c>
      <c r="K11346" s="3" t="str" cm="1">
        <f t="array" ref="K11346">_xlfn.LET(_xlpm.d,UPPER(TRIM(CLEAN(SUBSTITUTE(F11346,CHAR(160),"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47" spans="2:11" hidden="1" x14ac:dyDescent="0.25">
      <c r="B11347" s="20">
        <v>46071</v>
      </c>
      <c r="C11347" s="2" t="s">
        <v>1</v>
      </c>
      <c r="D11347" s="2" t="s">
        <v>3495</v>
      </c>
      <c r="E11347" s="2" t="s">
        <v>143</v>
      </c>
      <c r="F11347" s="2" t="s">
        <v>4397</v>
      </c>
      <c r="G11347" s="5">
        <v>8</v>
      </c>
      <c r="H11347" s="5">
        <v>72.5</v>
      </c>
      <c r="I11347" s="5">
        <v>580</v>
      </c>
      <c r="J11347" s="5">
        <v>743079.06000000075</v>
      </c>
      <c r="K11347" s="3" t="str" cm="1">
        <f t="array" ref="K11347">_xlfn.LET(_xlpm.d,UPPER(TRIM(CLEAN(SUBSTITUTE(F11347,CHAR(160),"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48" spans="2:11" hidden="1" x14ac:dyDescent="0.25">
      <c r="B11348" s="20">
        <v>46072</v>
      </c>
      <c r="C11348" s="2" t="s">
        <v>1</v>
      </c>
      <c r="D11348" s="2" t="s">
        <v>2364</v>
      </c>
      <c r="E11348" s="2" t="s">
        <v>254</v>
      </c>
      <c r="F11348" s="2" t="s">
        <v>4397</v>
      </c>
      <c r="G11348" s="5">
        <v>16</v>
      </c>
      <c r="H11348" s="5">
        <v>72.5</v>
      </c>
      <c r="I11348" s="5">
        <v>1160</v>
      </c>
      <c r="J11348" s="5">
        <v>744239.06000000075</v>
      </c>
      <c r="K11348" s="3" t="str" cm="1">
        <f t="array" ref="K11348">_xlfn.LET(_xlpm.d,UPPER(TRIM(CLEAN(SUBSTITUTE(F11348,CHAR(160),"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49" spans="2:11" hidden="1" x14ac:dyDescent="0.25">
      <c r="B11349" s="20">
        <v>46072</v>
      </c>
      <c r="C11349" s="2" t="s">
        <v>1</v>
      </c>
      <c r="D11349" s="2" t="s">
        <v>409</v>
      </c>
      <c r="E11349" s="2" t="s">
        <v>151</v>
      </c>
      <c r="F11349" s="2" t="s">
        <v>4397</v>
      </c>
      <c r="G11349" s="5">
        <v>13</v>
      </c>
      <c r="H11349" s="5">
        <v>72.5</v>
      </c>
      <c r="I11349" s="5">
        <v>942.5</v>
      </c>
      <c r="J11349" s="5">
        <v>745181.56000000075</v>
      </c>
      <c r="K11349" s="3" t="str" cm="1">
        <f t="array" ref="K11349">_xlfn.LET(_xlpm.d,UPPER(TRIM(CLEAN(SUBSTITUTE(F11349,CHAR(160),"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50" spans="2:11" hidden="1" x14ac:dyDescent="0.25">
      <c r="B11350" s="20">
        <v>46072</v>
      </c>
      <c r="C11350" s="2" t="s">
        <v>1</v>
      </c>
      <c r="D11350" s="2" t="s">
        <v>1540</v>
      </c>
      <c r="E11350" s="2" t="s">
        <v>180</v>
      </c>
      <c r="F11350" s="2" t="s">
        <v>4397</v>
      </c>
      <c r="G11350" s="5">
        <v>8</v>
      </c>
      <c r="H11350" s="5">
        <v>72.5</v>
      </c>
      <c r="I11350" s="5">
        <v>580</v>
      </c>
      <c r="J11350" s="5">
        <v>745761.56000000075</v>
      </c>
      <c r="K11350" s="3" t="str" cm="1">
        <f t="array" ref="K11350">_xlfn.LET(_xlpm.d,UPPER(TRIM(CLEAN(SUBSTITUTE(F11350,CHAR(160),"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51" spans="2:11" hidden="1" x14ac:dyDescent="0.25">
      <c r="B11351" s="20">
        <v>46072</v>
      </c>
      <c r="C11351" s="2" t="s">
        <v>1</v>
      </c>
      <c r="D11351" s="2" t="s">
        <v>3925</v>
      </c>
      <c r="E11351" s="2" t="s">
        <v>3</v>
      </c>
      <c r="F11351" s="2" t="s">
        <v>4397</v>
      </c>
      <c r="G11351" s="5">
        <v>11</v>
      </c>
      <c r="H11351" s="5">
        <v>68.900000000000006</v>
      </c>
      <c r="I11351" s="5">
        <v>757.9</v>
      </c>
      <c r="J11351" s="5">
        <v>746519.46000000078</v>
      </c>
      <c r="K11351" s="3" t="str" cm="1">
        <f t="array" ref="K11351">_xlfn.LET(_xlpm.d,UPPER(TRIM(CLEAN(SUBSTITUTE(F11351,CHAR(160),"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52" spans="2:11" hidden="1" x14ac:dyDescent="0.25">
      <c r="B11352" s="20">
        <v>46072</v>
      </c>
      <c r="C11352" s="2" t="s">
        <v>1</v>
      </c>
      <c r="D11352" s="2" t="s">
        <v>3496</v>
      </c>
      <c r="E11352" s="2" t="s">
        <v>120</v>
      </c>
      <c r="F11352" s="2" t="s">
        <v>4397</v>
      </c>
      <c r="G11352" s="5">
        <v>7</v>
      </c>
      <c r="H11352" s="5">
        <v>67.989999999999995</v>
      </c>
      <c r="I11352" s="5">
        <v>475.93</v>
      </c>
      <c r="J11352" s="5">
        <v>746995.39000000083</v>
      </c>
      <c r="K11352" s="3" t="str" cm="1">
        <f t="array" ref="K11352">_xlfn.LET(_xlpm.d,UPPER(TRIM(CLEAN(SUBSTITUTE(F11352,CHAR(160),"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53" spans="2:11" hidden="1" x14ac:dyDescent="0.25">
      <c r="B11353" s="20">
        <v>46072</v>
      </c>
      <c r="C11353" s="2" t="s">
        <v>1</v>
      </c>
      <c r="D11353" s="2" t="s">
        <v>3498</v>
      </c>
      <c r="E11353" s="2" t="s">
        <v>305</v>
      </c>
      <c r="F11353" s="2" t="s">
        <v>4397</v>
      </c>
      <c r="G11353" s="5">
        <v>20</v>
      </c>
      <c r="H11353" s="5">
        <v>72.5</v>
      </c>
      <c r="I11353" s="5">
        <v>1450</v>
      </c>
      <c r="J11353" s="5">
        <v>748445.39000000083</v>
      </c>
      <c r="K11353" s="3" t="str" cm="1">
        <f t="array" ref="K11353">_xlfn.LET(_xlpm.d,UPPER(TRIM(CLEAN(SUBSTITUTE(F11353,CHAR(160),"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54" spans="2:11" hidden="1" x14ac:dyDescent="0.25">
      <c r="B11354" s="20">
        <v>46073</v>
      </c>
      <c r="C11354" s="2" t="s">
        <v>1</v>
      </c>
      <c r="D11354" s="2" t="s">
        <v>169</v>
      </c>
      <c r="E11354" s="2" t="s">
        <v>170</v>
      </c>
      <c r="F11354" s="2" t="s">
        <v>4397</v>
      </c>
      <c r="G11354" s="5">
        <v>12</v>
      </c>
      <c r="H11354" s="5">
        <v>68.900000000000006</v>
      </c>
      <c r="I11354" s="5">
        <v>826.8</v>
      </c>
      <c r="J11354" s="5">
        <v>749272.19000000088</v>
      </c>
      <c r="K11354" s="3" t="str" cm="1">
        <f t="array" ref="K11354">_xlfn.LET(_xlpm.d,UPPER(TRIM(CLEAN(SUBSTITUTE(F11354,CHAR(160),"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55" spans="2:11" hidden="1" x14ac:dyDescent="0.25">
      <c r="B11355" s="20">
        <v>46073</v>
      </c>
      <c r="C11355" s="2" t="s">
        <v>1</v>
      </c>
      <c r="D11355" s="2" t="s">
        <v>2365</v>
      </c>
      <c r="E11355" s="2" t="s">
        <v>186</v>
      </c>
      <c r="F11355" s="2" t="s">
        <v>4397</v>
      </c>
      <c r="G11355" s="5">
        <v>3</v>
      </c>
      <c r="H11355" s="5">
        <v>72.5</v>
      </c>
      <c r="I11355" s="5">
        <v>217.5</v>
      </c>
      <c r="J11355" s="5">
        <v>749489.69000000088</v>
      </c>
      <c r="K11355" s="3" t="str" cm="1">
        <f t="array" ref="K11355">_xlfn.LET(_xlpm.d,UPPER(TRIM(CLEAN(SUBSTITUTE(F11355,CHAR(160),"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56" spans="2:11" hidden="1" x14ac:dyDescent="0.25">
      <c r="B11356" s="20">
        <v>46073</v>
      </c>
      <c r="C11356" s="2" t="s">
        <v>1</v>
      </c>
      <c r="D11356" s="2" t="s">
        <v>410</v>
      </c>
      <c r="E11356" s="2" t="s">
        <v>78</v>
      </c>
      <c r="F11356" s="2" t="s">
        <v>4397</v>
      </c>
      <c r="G11356" s="5">
        <v>5</v>
      </c>
      <c r="H11356" s="5">
        <v>72.5</v>
      </c>
      <c r="I11356" s="5">
        <v>362.5</v>
      </c>
      <c r="J11356" s="5">
        <v>749852.19000000088</v>
      </c>
      <c r="K11356" s="3" t="str" cm="1">
        <f t="array" ref="K11356">_xlfn.LET(_xlpm.d,UPPER(TRIM(CLEAN(SUBSTITUTE(F11356,CHAR(160),"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57" spans="2:11" hidden="1" x14ac:dyDescent="0.25">
      <c r="B11357" s="20">
        <v>46073</v>
      </c>
      <c r="C11357" s="2" t="s">
        <v>1</v>
      </c>
      <c r="D11357" s="2" t="s">
        <v>2366</v>
      </c>
      <c r="E11357" s="2" t="s">
        <v>232</v>
      </c>
      <c r="F11357" s="2" t="s">
        <v>4397</v>
      </c>
      <c r="G11357" s="5">
        <v>10</v>
      </c>
      <c r="H11357" s="5">
        <v>72.5</v>
      </c>
      <c r="I11357" s="5">
        <v>725</v>
      </c>
      <c r="J11357" s="5">
        <v>750577.19000000088</v>
      </c>
      <c r="K11357" s="3" t="str" cm="1">
        <f t="array" ref="K11357">_xlfn.LET(_xlpm.d,UPPER(TRIM(CLEAN(SUBSTITUTE(F11357,CHAR(160),"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58" spans="2:11" hidden="1" x14ac:dyDescent="0.25">
      <c r="B11358" s="20">
        <v>46073</v>
      </c>
      <c r="C11358" s="2" t="s">
        <v>1</v>
      </c>
      <c r="D11358" s="2" t="s">
        <v>3583</v>
      </c>
      <c r="E11358" s="2" t="s">
        <v>835</v>
      </c>
      <c r="F11358" s="2" t="s">
        <v>4506</v>
      </c>
      <c r="G11358" s="5">
        <v>4</v>
      </c>
      <c r="H11358" s="5">
        <v>68.900000000000006</v>
      </c>
      <c r="I11358" s="5">
        <v>275.60000000000002</v>
      </c>
      <c r="J11358" s="5">
        <v>750852.79000000085</v>
      </c>
      <c r="K11358" s="3" t="str" cm="1">
        <f t="array" ref="K11358">_xlfn.LET(_xlpm.d,UPPER(TRIM(CLEAN(SUBSTITUTE(F11358,CHAR(160),"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1359" spans="2:11" hidden="1" x14ac:dyDescent="0.25">
      <c r="B11359" s="20">
        <v>46076</v>
      </c>
      <c r="C11359" s="2" t="s">
        <v>1</v>
      </c>
      <c r="D11359" s="2" t="s">
        <v>4547</v>
      </c>
      <c r="E11359" s="2" t="s">
        <v>254</v>
      </c>
      <c r="F11359" s="2" t="s">
        <v>4397</v>
      </c>
      <c r="G11359" s="5">
        <v>10</v>
      </c>
      <c r="H11359" s="5">
        <v>68.900000000000006</v>
      </c>
      <c r="I11359" s="5">
        <v>689</v>
      </c>
      <c r="J11359" s="5">
        <v>751541.79000000085</v>
      </c>
      <c r="K11359" s="3" t="str" cm="1">
        <f t="array" ref="K11359">_xlfn.LET(_xlpm.d,UPPER(TRIM(CLEAN(SUBSTITUTE(F11359,CHAR(160),"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60" spans="2:11" hidden="1" x14ac:dyDescent="0.25">
      <c r="B11360" s="20">
        <v>46077</v>
      </c>
      <c r="C11360" s="2" t="s">
        <v>1</v>
      </c>
      <c r="D11360" s="2" t="s">
        <v>3501</v>
      </c>
      <c r="E11360" s="2" t="s">
        <v>186</v>
      </c>
      <c r="F11360" s="2" t="s">
        <v>4397</v>
      </c>
      <c r="G11360" s="5">
        <v>7</v>
      </c>
      <c r="H11360" s="5">
        <v>72.5</v>
      </c>
      <c r="I11360" s="5">
        <v>507.5</v>
      </c>
      <c r="J11360" s="5">
        <v>752049.29000000085</v>
      </c>
      <c r="K11360" s="3" t="str" cm="1">
        <f t="array" ref="K11360">_xlfn.LET(_xlpm.d,UPPER(TRIM(CLEAN(SUBSTITUTE(F11360,CHAR(160),"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61" spans="2:11" hidden="1" x14ac:dyDescent="0.25">
      <c r="B11361" s="20">
        <v>46077</v>
      </c>
      <c r="C11361" s="2" t="s">
        <v>1</v>
      </c>
      <c r="D11361" s="2" t="s">
        <v>171</v>
      </c>
      <c r="E11361" s="2" t="s">
        <v>78</v>
      </c>
      <c r="F11361" s="2" t="s">
        <v>4397</v>
      </c>
      <c r="G11361" s="5">
        <v>5</v>
      </c>
      <c r="H11361" s="5">
        <v>72.5</v>
      </c>
      <c r="I11361" s="5">
        <v>362.5</v>
      </c>
      <c r="J11361" s="5">
        <v>752411.79000000085</v>
      </c>
      <c r="K11361" s="3" t="str" cm="1">
        <f t="array" ref="K11361">_xlfn.LET(_xlpm.d,UPPER(TRIM(CLEAN(SUBSTITUTE(F11361,CHAR(160),"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62" spans="2:11" hidden="1" x14ac:dyDescent="0.25">
      <c r="B11362" s="20">
        <v>46077</v>
      </c>
      <c r="C11362" s="2" t="s">
        <v>1</v>
      </c>
      <c r="D11362" s="2" t="s">
        <v>861</v>
      </c>
      <c r="E11362" s="2" t="s">
        <v>857</v>
      </c>
      <c r="F11362" s="2" t="s">
        <v>4397</v>
      </c>
      <c r="G11362" s="5">
        <v>4</v>
      </c>
      <c r="H11362" s="5">
        <v>68.900000000000006</v>
      </c>
      <c r="I11362" s="5">
        <v>275.60000000000002</v>
      </c>
      <c r="J11362" s="5">
        <v>752687.39000000083</v>
      </c>
      <c r="K11362" s="3" t="str" cm="1">
        <f t="array" ref="K11362">_xlfn.LET(_xlpm.d,UPPER(TRIM(CLEAN(SUBSTITUTE(F11362,CHAR(160),"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63" spans="2:11" hidden="1" x14ac:dyDescent="0.25">
      <c r="B11363" s="20">
        <v>46078</v>
      </c>
      <c r="C11363" s="2" t="s">
        <v>1</v>
      </c>
      <c r="D11363" s="2" t="s">
        <v>2373</v>
      </c>
      <c r="E11363" s="2" t="s">
        <v>189</v>
      </c>
      <c r="F11363" s="2" t="s">
        <v>4397</v>
      </c>
      <c r="G11363" s="5">
        <v>6</v>
      </c>
      <c r="H11363" s="5">
        <v>72.5</v>
      </c>
      <c r="I11363" s="5">
        <v>435</v>
      </c>
      <c r="J11363" s="5">
        <v>753122.39000000083</v>
      </c>
      <c r="K11363" s="3" t="str" cm="1">
        <f t="array" ref="K11363">_xlfn.LET(_xlpm.d,UPPER(TRIM(CLEAN(SUBSTITUTE(F11363,CHAR(160),"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64" spans="2:11" hidden="1" x14ac:dyDescent="0.25">
      <c r="B11364" s="20">
        <v>46078</v>
      </c>
      <c r="C11364" s="2" t="s">
        <v>1</v>
      </c>
      <c r="D11364" s="2" t="s">
        <v>2374</v>
      </c>
      <c r="E11364" s="2" t="s">
        <v>544</v>
      </c>
      <c r="F11364" s="2" t="s">
        <v>4397</v>
      </c>
      <c r="G11364" s="5">
        <v>30</v>
      </c>
      <c r="H11364" s="5">
        <v>68.989999999999995</v>
      </c>
      <c r="I11364" s="5">
        <v>2069.6999999999998</v>
      </c>
      <c r="J11364" s="5">
        <v>755192.09000000078</v>
      </c>
      <c r="K11364" s="3" t="str" cm="1">
        <f t="array" ref="K11364">_xlfn.LET(_xlpm.d,UPPER(TRIM(CLEAN(SUBSTITUTE(F11364,CHAR(160),"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65" spans="2:11" hidden="1" x14ac:dyDescent="0.25">
      <c r="B11365" s="20">
        <v>46078</v>
      </c>
      <c r="C11365" s="2" t="s">
        <v>1</v>
      </c>
      <c r="D11365" s="2" t="s">
        <v>3502</v>
      </c>
      <c r="E11365" s="2" t="s">
        <v>311</v>
      </c>
      <c r="F11365" s="2" t="s">
        <v>4397</v>
      </c>
      <c r="G11365" s="5">
        <v>10</v>
      </c>
      <c r="H11365" s="5">
        <v>72.5</v>
      </c>
      <c r="I11365" s="5">
        <v>725</v>
      </c>
      <c r="J11365" s="5">
        <v>755917.09000000078</v>
      </c>
      <c r="K11365" s="3" t="str" cm="1">
        <f t="array" ref="K11365">_xlfn.LET(_xlpm.d,UPPER(TRIM(CLEAN(SUBSTITUTE(F11365,CHAR(160),"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66" spans="2:11" hidden="1" x14ac:dyDescent="0.25">
      <c r="B11366" s="20">
        <v>46079</v>
      </c>
      <c r="C11366" s="2" t="s">
        <v>1</v>
      </c>
      <c r="D11366" s="2" t="s">
        <v>2375</v>
      </c>
      <c r="E11366" s="2" t="s">
        <v>268</v>
      </c>
      <c r="F11366" s="2" t="s">
        <v>4397</v>
      </c>
      <c r="G11366" s="5">
        <v>7</v>
      </c>
      <c r="H11366" s="5">
        <v>72.5</v>
      </c>
      <c r="I11366" s="5">
        <v>507.5</v>
      </c>
      <c r="J11366" s="5">
        <v>756424.59000000078</v>
      </c>
      <c r="K11366" s="3" t="str" cm="1">
        <f t="array" ref="K11366">_xlfn.LET(_xlpm.d,UPPER(TRIM(CLEAN(SUBSTITUTE(F11366,CHAR(160),"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67" spans="2:11" hidden="1" x14ac:dyDescent="0.25">
      <c r="B11367" s="20">
        <v>46080</v>
      </c>
      <c r="C11367" s="2" t="s">
        <v>1</v>
      </c>
      <c r="D11367" s="2" t="s">
        <v>3503</v>
      </c>
      <c r="E11367" s="2" t="s">
        <v>259</v>
      </c>
      <c r="F11367" s="2" t="s">
        <v>4397</v>
      </c>
      <c r="G11367" s="5">
        <v>8</v>
      </c>
      <c r="H11367" s="5">
        <v>72.5</v>
      </c>
      <c r="I11367" s="5">
        <v>580</v>
      </c>
      <c r="J11367" s="5">
        <v>757004.59000000078</v>
      </c>
      <c r="K11367" s="3" t="str" cm="1">
        <f t="array" ref="K11367">_xlfn.LET(_xlpm.d,UPPER(TRIM(CLEAN(SUBSTITUTE(F11367,CHAR(160),"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68" spans="2:11" hidden="1" x14ac:dyDescent="0.25">
      <c r="B11368" s="20">
        <v>46080</v>
      </c>
      <c r="C11368" s="2" t="s">
        <v>1</v>
      </c>
      <c r="D11368" s="2" t="s">
        <v>1577</v>
      </c>
      <c r="E11368" s="2" t="s">
        <v>236</v>
      </c>
      <c r="F11368" s="2" t="s">
        <v>4397</v>
      </c>
      <c r="G11368" s="5">
        <v>8</v>
      </c>
      <c r="H11368" s="5">
        <v>72.5</v>
      </c>
      <c r="I11368" s="5">
        <v>580</v>
      </c>
      <c r="J11368" s="5">
        <v>757584.59000000078</v>
      </c>
      <c r="K11368" s="3" t="str" cm="1">
        <f t="array" ref="K11368">_xlfn.LET(_xlpm.d,UPPER(TRIM(CLEAN(SUBSTITUTE(F11368,CHAR(160),"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69" spans="2:11" hidden="1" x14ac:dyDescent="0.25">
      <c r="B11369" s="20">
        <v>46080</v>
      </c>
      <c r="C11369" s="2" t="s">
        <v>1</v>
      </c>
      <c r="D11369" s="2" t="s">
        <v>2376</v>
      </c>
      <c r="E11369" s="2" t="s">
        <v>232</v>
      </c>
      <c r="F11369" s="2" t="s">
        <v>4397</v>
      </c>
      <c r="G11369" s="5">
        <v>6</v>
      </c>
      <c r="H11369" s="5">
        <v>72.5</v>
      </c>
      <c r="I11369" s="5">
        <v>435</v>
      </c>
      <c r="J11369" s="5">
        <v>758019.59000000078</v>
      </c>
      <c r="K11369" s="3" t="str" cm="1">
        <f t="array" ref="K11369">_xlfn.LET(_xlpm.d,UPPER(TRIM(CLEAN(SUBSTITUTE(F11369,CHAR(160),"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70" spans="2:11" hidden="1" x14ac:dyDescent="0.25">
      <c r="B11370" s="20">
        <v>46080</v>
      </c>
      <c r="C11370" s="2" t="s">
        <v>1</v>
      </c>
      <c r="D11370" s="2" t="s">
        <v>3599</v>
      </c>
      <c r="E11370" s="2" t="s">
        <v>835</v>
      </c>
      <c r="F11370" s="2" t="s">
        <v>4537</v>
      </c>
      <c r="G11370" s="5">
        <v>7</v>
      </c>
      <c r="H11370" s="5">
        <v>68.900000000000006</v>
      </c>
      <c r="I11370" s="5">
        <v>482.3</v>
      </c>
      <c r="J11370" s="5">
        <v>758501.89000000083</v>
      </c>
      <c r="K11370" s="3" t="str" cm="1">
        <f t="array" ref="K11370">_xlfn.LET(_xlpm.d,UPPER(TRIM(CLEAN(SUBSTITUTE(F11370,CHAR(160),"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71" spans="2:11" hidden="1" x14ac:dyDescent="0.25">
      <c r="B11371" s="20">
        <v>46080</v>
      </c>
      <c r="C11371" s="2" t="s">
        <v>1</v>
      </c>
      <c r="D11371" s="2" t="s">
        <v>3599</v>
      </c>
      <c r="E11371" s="2" t="s">
        <v>835</v>
      </c>
      <c r="F11371" s="2" t="s">
        <v>4506</v>
      </c>
      <c r="G11371" s="5">
        <v>7</v>
      </c>
      <c r="H11371" s="5">
        <v>68.900000000000006</v>
      </c>
      <c r="I11371" s="5">
        <v>482.3</v>
      </c>
      <c r="J11371" s="5">
        <v>758984.19000000088</v>
      </c>
      <c r="K11371" s="3" t="str" cm="1">
        <f t="array" ref="K11371">_xlfn.LET(_xlpm.d,UPPER(TRIM(CLEAN(SUBSTITUTE(F11371,CHAR(160),"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1372" spans="2:11" hidden="1" x14ac:dyDescent="0.25">
      <c r="B11372" s="20">
        <v>46080</v>
      </c>
      <c r="C11372" s="2" t="s">
        <v>1</v>
      </c>
      <c r="D11372" s="2" t="s">
        <v>3506</v>
      </c>
      <c r="E11372" s="2" t="s">
        <v>224</v>
      </c>
      <c r="F11372" s="2" t="s">
        <v>4397</v>
      </c>
      <c r="G11372" s="5">
        <v>16</v>
      </c>
      <c r="H11372" s="5">
        <v>72.5</v>
      </c>
      <c r="I11372" s="5">
        <v>1160</v>
      </c>
      <c r="J11372" s="5">
        <v>760144.19000000088</v>
      </c>
      <c r="K11372" s="3" t="str" cm="1">
        <f t="array" ref="K11372">_xlfn.LET(_xlpm.d,UPPER(TRIM(CLEAN(SUBSTITUTE(F11372,CHAR(160),"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73" spans="2:11" hidden="1" x14ac:dyDescent="0.25">
      <c r="B11373" s="20">
        <v>46083</v>
      </c>
      <c r="C11373" s="2" t="s">
        <v>1</v>
      </c>
      <c r="D11373" s="2" t="s">
        <v>4548</v>
      </c>
      <c r="E11373" s="2" t="s">
        <v>3</v>
      </c>
      <c r="F11373" s="2" t="s">
        <v>4397</v>
      </c>
      <c r="G11373" s="5">
        <v>4</v>
      </c>
      <c r="H11373" s="5">
        <v>68.900000000000006</v>
      </c>
      <c r="I11373" s="5">
        <v>275.60000000000002</v>
      </c>
      <c r="J11373" s="5">
        <v>760419.79000000085</v>
      </c>
      <c r="K11373" s="3" t="str" cm="1">
        <f t="array" ref="K11373">_xlfn.LET(_xlpm.d,UPPER(TRIM(CLEAN(SUBSTITUTE(F11373,CHAR(160),"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74" spans="2:11" hidden="1" x14ac:dyDescent="0.25">
      <c r="B11374" s="20">
        <v>46083</v>
      </c>
      <c r="C11374" s="2" t="s">
        <v>1</v>
      </c>
      <c r="D11374" s="2" t="s">
        <v>2380</v>
      </c>
      <c r="E11374" s="2" t="s">
        <v>254</v>
      </c>
      <c r="F11374" s="2" t="s">
        <v>4397</v>
      </c>
      <c r="G11374" s="5">
        <v>12</v>
      </c>
      <c r="H11374" s="5">
        <v>72.5</v>
      </c>
      <c r="I11374" s="5">
        <v>870</v>
      </c>
      <c r="J11374" s="5">
        <v>761289.79000000085</v>
      </c>
      <c r="K11374" s="3" t="str" cm="1">
        <f t="array" ref="K11374">_xlfn.LET(_xlpm.d,UPPER(TRIM(CLEAN(SUBSTITUTE(F11374,CHAR(160),"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75" spans="2:11" hidden="1" x14ac:dyDescent="0.25">
      <c r="B11375" s="20">
        <v>46083</v>
      </c>
      <c r="C11375" s="2" t="s">
        <v>1</v>
      </c>
      <c r="D11375" s="2" t="s">
        <v>4549</v>
      </c>
      <c r="E11375" s="2" t="s">
        <v>246</v>
      </c>
      <c r="F11375" s="2" t="s">
        <v>4397</v>
      </c>
      <c r="G11375" s="5">
        <v>30</v>
      </c>
      <c r="H11375" s="5">
        <v>22.4</v>
      </c>
      <c r="I11375" s="5">
        <v>672</v>
      </c>
      <c r="J11375" s="5">
        <v>761961.79000000085</v>
      </c>
      <c r="K11375" s="3" t="str" cm="1">
        <f t="array" ref="K11375">_xlfn.LET(_xlpm.d,UPPER(TRIM(CLEAN(SUBSTITUTE(F11375,CHAR(160),"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76" spans="2:11" hidden="1" x14ac:dyDescent="0.25">
      <c r="B11376" s="20">
        <v>46083</v>
      </c>
      <c r="C11376" s="2" t="s">
        <v>1</v>
      </c>
      <c r="D11376" s="2" t="s">
        <v>4549</v>
      </c>
      <c r="E11376" s="2" t="s">
        <v>246</v>
      </c>
      <c r="F11376" s="2" t="s">
        <v>4397</v>
      </c>
      <c r="G11376" s="5">
        <v>5</v>
      </c>
      <c r="H11376" s="5">
        <v>72.5</v>
      </c>
      <c r="I11376" s="5">
        <v>362.5</v>
      </c>
      <c r="J11376" s="5">
        <v>762324.29000000085</v>
      </c>
      <c r="K11376" s="3" t="str" cm="1">
        <f t="array" ref="K11376">_xlfn.LET(_xlpm.d,UPPER(TRIM(CLEAN(SUBSTITUTE(F11376,CHAR(160),"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77" spans="2:11" hidden="1" x14ac:dyDescent="0.25">
      <c r="B11377" s="20">
        <v>46084</v>
      </c>
      <c r="C11377" s="2" t="s">
        <v>1</v>
      </c>
      <c r="D11377" s="2" t="s">
        <v>411</v>
      </c>
      <c r="E11377" s="2" t="s">
        <v>78</v>
      </c>
      <c r="F11377" s="2" t="s">
        <v>4397</v>
      </c>
      <c r="G11377" s="5">
        <v>6</v>
      </c>
      <c r="H11377" s="5">
        <v>72.5</v>
      </c>
      <c r="I11377" s="5">
        <v>435</v>
      </c>
      <c r="J11377" s="5">
        <v>762759.29000000085</v>
      </c>
      <c r="K11377" s="3" t="str" cm="1">
        <f t="array" ref="K11377">_xlfn.LET(_xlpm.d,UPPER(TRIM(CLEAN(SUBSTITUTE(F11377,CHAR(160),"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78" spans="2:11" hidden="1" x14ac:dyDescent="0.25">
      <c r="B11378" s="20">
        <v>46084</v>
      </c>
      <c r="C11378" s="2" t="s">
        <v>1</v>
      </c>
      <c r="D11378" s="2" t="s">
        <v>2381</v>
      </c>
      <c r="E11378" s="2" t="s">
        <v>232</v>
      </c>
      <c r="F11378" s="2" t="s">
        <v>4397</v>
      </c>
      <c r="G11378" s="5">
        <v>5</v>
      </c>
      <c r="H11378" s="5">
        <v>72.5</v>
      </c>
      <c r="I11378" s="5">
        <v>362.5</v>
      </c>
      <c r="J11378" s="5">
        <v>763121.79000000085</v>
      </c>
      <c r="K11378" s="3" t="str" cm="1">
        <f t="array" ref="K11378">_xlfn.LET(_xlpm.d,UPPER(TRIM(CLEAN(SUBSTITUTE(F11378,CHAR(160),"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79" spans="2:11" hidden="1" x14ac:dyDescent="0.25">
      <c r="B11379" s="20">
        <v>46084</v>
      </c>
      <c r="C11379" s="2" t="s">
        <v>1</v>
      </c>
      <c r="D11379" s="2" t="s">
        <v>738</v>
      </c>
      <c r="E11379" s="2" t="s">
        <v>61</v>
      </c>
      <c r="F11379" s="2" t="s">
        <v>4397</v>
      </c>
      <c r="G11379" s="5">
        <v>6</v>
      </c>
      <c r="H11379" s="5">
        <v>68.900000000000006</v>
      </c>
      <c r="I11379" s="5">
        <v>413.4</v>
      </c>
      <c r="J11379" s="5">
        <v>763535.19000000088</v>
      </c>
      <c r="K11379" s="3" t="str" cm="1">
        <f t="array" ref="K11379">_xlfn.LET(_xlpm.d,UPPER(TRIM(CLEAN(SUBSTITUTE(F11379,CHAR(160),"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80" spans="2:11" hidden="1" x14ac:dyDescent="0.25">
      <c r="B11380" s="20">
        <v>46084</v>
      </c>
      <c r="C11380" s="2" t="s">
        <v>1</v>
      </c>
      <c r="D11380" s="2" t="s">
        <v>2383</v>
      </c>
      <c r="E11380" s="2" t="s">
        <v>263</v>
      </c>
      <c r="F11380" s="2" t="s">
        <v>4397</v>
      </c>
      <c r="G11380" s="5">
        <v>9</v>
      </c>
      <c r="H11380" s="5">
        <v>72.5</v>
      </c>
      <c r="I11380" s="5">
        <v>652.5</v>
      </c>
      <c r="J11380" s="5">
        <v>764187.69000000088</v>
      </c>
      <c r="K11380" s="3" t="str" cm="1">
        <f t="array" ref="K11380">_xlfn.LET(_xlpm.d,UPPER(TRIM(CLEAN(SUBSTITUTE(F11380,CHAR(160),"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81" spans="2:11" hidden="1" x14ac:dyDescent="0.25">
      <c r="B11381" s="20">
        <v>46085</v>
      </c>
      <c r="C11381" s="2" t="s">
        <v>1</v>
      </c>
      <c r="D11381" s="2" t="s">
        <v>4550</v>
      </c>
      <c r="E11381" s="2" t="s">
        <v>3555</v>
      </c>
      <c r="F11381" s="2" t="s">
        <v>4397</v>
      </c>
      <c r="G11381" s="5">
        <v>10</v>
      </c>
      <c r="H11381" s="5">
        <v>68.900000000000006</v>
      </c>
      <c r="I11381" s="5">
        <v>689</v>
      </c>
      <c r="J11381" s="5">
        <v>764876.69000000088</v>
      </c>
      <c r="K11381" s="3" t="str" cm="1">
        <f t="array" ref="K11381">_xlfn.LET(_xlpm.d,UPPER(TRIM(CLEAN(SUBSTITUTE(F11381,CHAR(160),"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82" spans="2:11" hidden="1" x14ac:dyDescent="0.25">
      <c r="B11382" s="20">
        <v>46085</v>
      </c>
      <c r="C11382" s="2" t="s">
        <v>1</v>
      </c>
      <c r="D11382" s="2" t="s">
        <v>2386</v>
      </c>
      <c r="E11382" s="2" t="s">
        <v>730</v>
      </c>
      <c r="F11382" s="2" t="s">
        <v>4397</v>
      </c>
      <c r="G11382" s="5">
        <v>14</v>
      </c>
      <c r="H11382" s="5">
        <v>72.5</v>
      </c>
      <c r="I11382" s="5">
        <v>1015</v>
      </c>
      <c r="J11382" s="5">
        <v>765891.69000000088</v>
      </c>
      <c r="K11382" s="3" t="str" cm="1">
        <f t="array" ref="K11382">_xlfn.LET(_xlpm.d,UPPER(TRIM(CLEAN(SUBSTITUTE(F11382,CHAR(160),"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83" spans="2:11" hidden="1" x14ac:dyDescent="0.25">
      <c r="B11383" s="20">
        <v>46085</v>
      </c>
      <c r="C11383" s="2" t="s">
        <v>1</v>
      </c>
      <c r="D11383" s="2" t="s">
        <v>866</v>
      </c>
      <c r="E11383" s="2" t="s">
        <v>857</v>
      </c>
      <c r="F11383" s="2" t="s">
        <v>4397</v>
      </c>
      <c r="G11383" s="5">
        <v>6</v>
      </c>
      <c r="H11383" s="5">
        <v>68.900000000000006</v>
      </c>
      <c r="I11383" s="5">
        <v>413.4</v>
      </c>
      <c r="J11383" s="5">
        <v>766305.0900000009</v>
      </c>
      <c r="K11383" s="3" t="str" cm="1">
        <f t="array" ref="K11383">_xlfn.LET(_xlpm.d,UPPER(TRIM(CLEAN(SUBSTITUTE(F11383,CHAR(160),"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84" spans="2:11" hidden="1" x14ac:dyDescent="0.25">
      <c r="B11384" s="20">
        <v>46086</v>
      </c>
      <c r="C11384" s="2" t="s">
        <v>1</v>
      </c>
      <c r="D11384" s="2" t="s">
        <v>178</v>
      </c>
      <c r="E11384" s="2" t="s">
        <v>168</v>
      </c>
      <c r="F11384" s="2" t="s">
        <v>4397</v>
      </c>
      <c r="G11384" s="5">
        <v>6</v>
      </c>
      <c r="H11384" s="5">
        <v>72.5</v>
      </c>
      <c r="I11384" s="5">
        <v>435</v>
      </c>
      <c r="J11384" s="5">
        <v>766740.0900000009</v>
      </c>
      <c r="K11384" s="3" t="str" cm="1">
        <f t="array" ref="K11384">_xlfn.LET(_xlpm.d,UPPER(TRIM(CLEAN(SUBSTITUTE(F11384,CHAR(160),"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85" spans="2:11" hidden="1" x14ac:dyDescent="0.25">
      <c r="B11385" s="20">
        <v>46086</v>
      </c>
      <c r="C11385" s="2" t="s">
        <v>1</v>
      </c>
      <c r="D11385" s="2" t="s">
        <v>414</v>
      </c>
      <c r="E11385" s="2" t="s">
        <v>268</v>
      </c>
      <c r="F11385" s="2" t="s">
        <v>4397</v>
      </c>
      <c r="G11385" s="5">
        <v>4</v>
      </c>
      <c r="H11385" s="5">
        <v>72.5</v>
      </c>
      <c r="I11385" s="5">
        <v>290</v>
      </c>
      <c r="J11385" s="5">
        <v>767030.0900000009</v>
      </c>
      <c r="K11385" s="3" t="str" cm="1">
        <f t="array" ref="K11385">_xlfn.LET(_xlpm.d,UPPER(TRIM(CLEAN(SUBSTITUTE(F11385,CHAR(160),"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86" spans="2:11" hidden="1" x14ac:dyDescent="0.25">
      <c r="B11386" s="20">
        <v>46086</v>
      </c>
      <c r="C11386" s="2" t="s">
        <v>1</v>
      </c>
      <c r="D11386" s="2" t="s">
        <v>217</v>
      </c>
      <c r="E11386" s="2" t="s">
        <v>16</v>
      </c>
      <c r="F11386" s="2" t="s">
        <v>4397</v>
      </c>
      <c r="G11386" s="5">
        <v>5</v>
      </c>
      <c r="H11386" s="5">
        <v>68.900000000000006</v>
      </c>
      <c r="I11386" s="5">
        <v>344.5</v>
      </c>
      <c r="J11386" s="5">
        <v>767374.5900000009</v>
      </c>
      <c r="K11386" s="3" t="str" cm="1">
        <f t="array" ref="K11386">_xlfn.LET(_xlpm.d,UPPER(TRIM(CLEAN(SUBSTITUTE(F11386,CHAR(160),"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87" spans="2:11" hidden="1" x14ac:dyDescent="0.25">
      <c r="B11387" s="20">
        <v>46087</v>
      </c>
      <c r="C11387" s="2" t="s">
        <v>1</v>
      </c>
      <c r="D11387" s="2" t="s">
        <v>867</v>
      </c>
      <c r="E11387" s="2" t="s">
        <v>43</v>
      </c>
      <c r="F11387" s="2" t="s">
        <v>4397</v>
      </c>
      <c r="G11387" s="5">
        <v>5</v>
      </c>
      <c r="H11387" s="5">
        <v>68.8</v>
      </c>
      <c r="I11387" s="5">
        <v>344</v>
      </c>
      <c r="J11387" s="5">
        <v>767718.5900000009</v>
      </c>
      <c r="K11387" s="3" t="str" cm="1">
        <f t="array" ref="K11387">_xlfn.LET(_xlpm.d,UPPER(TRIM(CLEAN(SUBSTITUTE(F11387,CHAR(160),"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88" spans="2:11" hidden="1" x14ac:dyDescent="0.25">
      <c r="B11388" s="20">
        <v>46087</v>
      </c>
      <c r="C11388" s="2" t="s">
        <v>1</v>
      </c>
      <c r="D11388" s="2" t="s">
        <v>2390</v>
      </c>
      <c r="E11388" s="2" t="s">
        <v>288</v>
      </c>
      <c r="F11388" s="2" t="s">
        <v>4397</v>
      </c>
      <c r="G11388" s="5">
        <v>5</v>
      </c>
      <c r="H11388" s="5">
        <v>72.5</v>
      </c>
      <c r="I11388" s="5">
        <v>362.5</v>
      </c>
      <c r="J11388" s="5">
        <v>768081.0900000009</v>
      </c>
      <c r="K11388" s="3" t="str" cm="1">
        <f t="array" ref="K11388">_xlfn.LET(_xlpm.d,UPPER(TRIM(CLEAN(SUBSTITUTE(F11388,CHAR(160),"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89" spans="2:11" hidden="1" x14ac:dyDescent="0.25">
      <c r="B11389" s="20">
        <v>46090</v>
      </c>
      <c r="C11389" s="2" t="s">
        <v>1</v>
      </c>
      <c r="D11389" s="2" t="s">
        <v>1214</v>
      </c>
      <c r="E11389" s="2" t="s">
        <v>874</v>
      </c>
      <c r="F11389" s="2" t="s">
        <v>4397</v>
      </c>
      <c r="G11389" s="5">
        <v>10</v>
      </c>
      <c r="H11389" s="5">
        <v>51.6</v>
      </c>
      <c r="I11389" s="5">
        <v>516</v>
      </c>
      <c r="J11389" s="5">
        <v>768597.0900000009</v>
      </c>
      <c r="K11389" s="3" t="str" cm="1">
        <f t="array" ref="K11389">_xlfn.LET(_xlpm.d,UPPER(TRIM(CLEAN(SUBSTITUTE(F11389,CHAR(160),"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90" spans="2:11" hidden="1" x14ac:dyDescent="0.25">
      <c r="B11390" s="20">
        <v>46091</v>
      </c>
      <c r="C11390" s="2" t="s">
        <v>1</v>
      </c>
      <c r="D11390" s="2" t="s">
        <v>421</v>
      </c>
      <c r="E11390" s="2" t="s">
        <v>232</v>
      </c>
      <c r="F11390" s="2" t="s">
        <v>4397</v>
      </c>
      <c r="G11390" s="5">
        <v>6</v>
      </c>
      <c r="H11390" s="5">
        <v>72.5</v>
      </c>
      <c r="I11390" s="5">
        <v>435</v>
      </c>
      <c r="J11390" s="5">
        <v>769032.0900000009</v>
      </c>
      <c r="K11390" s="3" t="str" cm="1">
        <f t="array" ref="K11390">_xlfn.LET(_xlpm.d,UPPER(TRIM(CLEAN(SUBSTITUTE(F11390,CHAR(160),"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91" spans="2:11" hidden="1" x14ac:dyDescent="0.25">
      <c r="B11391" s="20">
        <v>46091</v>
      </c>
      <c r="C11391" s="2" t="s">
        <v>1</v>
      </c>
      <c r="D11391" s="2" t="s">
        <v>185</v>
      </c>
      <c r="E11391" s="2" t="s">
        <v>186</v>
      </c>
      <c r="F11391" s="2" t="s">
        <v>4397</v>
      </c>
      <c r="G11391" s="5">
        <v>9</v>
      </c>
      <c r="H11391" s="5">
        <v>72.5</v>
      </c>
      <c r="I11391" s="5">
        <v>652.5</v>
      </c>
      <c r="J11391" s="5">
        <v>769684.5900000009</v>
      </c>
      <c r="K11391" s="3" t="str" cm="1">
        <f t="array" ref="K11391">_xlfn.LET(_xlpm.d,UPPER(TRIM(CLEAN(SUBSTITUTE(F11391,CHAR(160),"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92" spans="2:11" hidden="1" x14ac:dyDescent="0.25">
      <c r="B11392" s="20">
        <v>46091</v>
      </c>
      <c r="C11392" s="2" t="s">
        <v>1</v>
      </c>
      <c r="D11392" s="2" t="s">
        <v>187</v>
      </c>
      <c r="E11392" s="2" t="s">
        <v>158</v>
      </c>
      <c r="F11392" s="2" t="s">
        <v>4397</v>
      </c>
      <c r="G11392" s="5">
        <v>10</v>
      </c>
      <c r="H11392" s="5">
        <v>72.5</v>
      </c>
      <c r="I11392" s="5">
        <v>725</v>
      </c>
      <c r="J11392" s="5">
        <v>770409.5900000009</v>
      </c>
      <c r="K11392" s="3" t="str" cm="1">
        <f t="array" ref="K11392">_xlfn.LET(_xlpm.d,UPPER(TRIM(CLEAN(SUBSTITUTE(F11392,CHAR(160),"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93" spans="2:11" hidden="1" x14ac:dyDescent="0.25">
      <c r="B11393" s="20">
        <v>46092</v>
      </c>
      <c r="C11393" s="2" t="s">
        <v>1</v>
      </c>
      <c r="D11393" s="2" t="s">
        <v>2394</v>
      </c>
      <c r="E11393" s="2" t="s">
        <v>796</v>
      </c>
      <c r="F11393" s="2" t="s">
        <v>4397</v>
      </c>
      <c r="G11393" s="5">
        <v>4</v>
      </c>
      <c r="H11393" s="5">
        <v>68.900000000000006</v>
      </c>
      <c r="I11393" s="5">
        <v>275.60000000000002</v>
      </c>
      <c r="J11393" s="5">
        <v>770685.19000000088</v>
      </c>
      <c r="K11393" s="3" t="str" cm="1">
        <f t="array" ref="K11393">_xlfn.LET(_xlpm.d,UPPER(TRIM(CLEAN(SUBSTITUTE(F11393,CHAR(160),"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94" spans="2:11" hidden="1" x14ac:dyDescent="0.25">
      <c r="B11394" s="20">
        <v>46093</v>
      </c>
      <c r="C11394" s="2" t="s">
        <v>1</v>
      </c>
      <c r="D11394" s="2" t="s">
        <v>193</v>
      </c>
      <c r="E11394" s="2" t="s">
        <v>180</v>
      </c>
      <c r="F11394" s="2" t="s">
        <v>4397</v>
      </c>
      <c r="G11394" s="5">
        <v>3</v>
      </c>
      <c r="H11394" s="5">
        <v>72.5</v>
      </c>
      <c r="I11394" s="5">
        <v>217.5</v>
      </c>
      <c r="J11394" s="5">
        <v>770902.69000000088</v>
      </c>
      <c r="K11394" s="3" t="str" cm="1">
        <f t="array" ref="K11394">_xlfn.LET(_xlpm.d,UPPER(TRIM(CLEAN(SUBSTITUTE(F11394,CHAR(160),"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95" spans="2:11" hidden="1" x14ac:dyDescent="0.25">
      <c r="B11395" s="20">
        <v>46093</v>
      </c>
      <c r="C11395" s="2" t="s">
        <v>1</v>
      </c>
      <c r="D11395" s="2" t="s">
        <v>423</v>
      </c>
      <c r="E11395" s="2" t="s">
        <v>248</v>
      </c>
      <c r="F11395" s="2" t="s">
        <v>4397</v>
      </c>
      <c r="G11395" s="5">
        <v>3</v>
      </c>
      <c r="H11395" s="5">
        <v>72.5</v>
      </c>
      <c r="I11395" s="5">
        <v>217.5</v>
      </c>
      <c r="J11395" s="5">
        <v>771120.19000000088</v>
      </c>
      <c r="K11395" s="3" t="str" cm="1">
        <f t="array" ref="K11395">_xlfn.LET(_xlpm.d,UPPER(TRIM(CLEAN(SUBSTITUTE(F11395,CHAR(160),"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96" spans="2:11" hidden="1" x14ac:dyDescent="0.25">
      <c r="B11396" s="20">
        <v>46093</v>
      </c>
      <c r="C11396" s="2" t="s">
        <v>1</v>
      </c>
      <c r="D11396" s="2" t="s">
        <v>3527</v>
      </c>
      <c r="E11396" s="2" t="s">
        <v>254</v>
      </c>
      <c r="F11396" s="2" t="s">
        <v>4397</v>
      </c>
      <c r="G11396" s="5">
        <v>13</v>
      </c>
      <c r="H11396" s="5">
        <v>72.5</v>
      </c>
      <c r="I11396" s="5">
        <v>942.5</v>
      </c>
      <c r="J11396" s="5">
        <v>772062.69000000088</v>
      </c>
      <c r="K11396" s="3" t="str" cm="1">
        <f t="array" ref="K11396">_xlfn.LET(_xlpm.d,UPPER(TRIM(CLEAN(SUBSTITUTE(F11396,CHAR(160),"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97" spans="2:11" hidden="1" x14ac:dyDescent="0.25">
      <c r="B11397" s="20">
        <v>46093</v>
      </c>
      <c r="C11397" s="2" t="s">
        <v>1</v>
      </c>
      <c r="D11397" s="2" t="s">
        <v>3528</v>
      </c>
      <c r="E11397" s="2" t="s">
        <v>151</v>
      </c>
      <c r="F11397" s="2" t="s">
        <v>4397</v>
      </c>
      <c r="G11397" s="5">
        <v>8</v>
      </c>
      <c r="H11397" s="5">
        <v>72.5</v>
      </c>
      <c r="I11397" s="5">
        <v>580</v>
      </c>
      <c r="J11397" s="5">
        <v>772642.69000000088</v>
      </c>
      <c r="K11397" s="3" t="str" cm="1">
        <f t="array" ref="K11397">_xlfn.LET(_xlpm.d,UPPER(TRIM(CLEAN(SUBSTITUTE(F11397,CHAR(160),"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98" spans="2:11" hidden="1" x14ac:dyDescent="0.25">
      <c r="B11398" s="20">
        <v>46094</v>
      </c>
      <c r="C11398" s="2" t="s">
        <v>1</v>
      </c>
      <c r="D11398" s="2" t="s">
        <v>425</v>
      </c>
      <c r="E11398" s="2" t="s">
        <v>236</v>
      </c>
      <c r="F11398" s="2" t="s">
        <v>4397</v>
      </c>
      <c r="G11398" s="5">
        <v>10</v>
      </c>
      <c r="H11398" s="5">
        <v>72.5</v>
      </c>
      <c r="I11398" s="5">
        <v>725</v>
      </c>
      <c r="J11398" s="5">
        <v>773367.69000000088</v>
      </c>
      <c r="K11398" s="3" t="str" cm="1">
        <f t="array" ref="K11398">_xlfn.LET(_xlpm.d,UPPER(TRIM(CLEAN(SUBSTITUTE(F11398,CHAR(160),"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399" spans="2:11" hidden="1" x14ac:dyDescent="0.25">
      <c r="B11399" s="20">
        <v>46094</v>
      </c>
      <c r="C11399" s="2" t="s">
        <v>1</v>
      </c>
      <c r="D11399" s="2" t="s">
        <v>3533</v>
      </c>
      <c r="E11399" s="2" t="s">
        <v>64</v>
      </c>
      <c r="F11399" s="2" t="s">
        <v>4397</v>
      </c>
      <c r="G11399" s="5">
        <v>5</v>
      </c>
      <c r="H11399" s="5">
        <v>68.900000000000006</v>
      </c>
      <c r="I11399" s="5">
        <v>344.5</v>
      </c>
      <c r="J11399" s="5">
        <v>773712.19000000088</v>
      </c>
      <c r="K11399" s="3" t="str" cm="1">
        <f t="array" ref="K11399">_xlfn.LET(_xlpm.d,UPPER(TRIM(CLEAN(SUBSTITUTE(F11399,CHAR(160),"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00" spans="2:11" hidden="1" x14ac:dyDescent="0.25">
      <c r="B11400" s="20">
        <v>46094</v>
      </c>
      <c r="C11400" s="2" t="s">
        <v>1</v>
      </c>
      <c r="D11400" s="2" t="s">
        <v>1565</v>
      </c>
      <c r="E11400" s="2" t="s">
        <v>835</v>
      </c>
      <c r="F11400" s="2" t="s">
        <v>4507</v>
      </c>
      <c r="G11400" s="5">
        <v>6</v>
      </c>
      <c r="H11400" s="5">
        <v>68.900000000000006</v>
      </c>
      <c r="I11400" s="5">
        <v>413.4</v>
      </c>
      <c r="J11400" s="5">
        <v>774125.5900000009</v>
      </c>
      <c r="K11400" s="3" t="str" cm="1">
        <f t="array" ref="K11400">_xlfn.LET(_xlpm.d,UPPER(TRIM(CLEAN(SUBSTITUTE(F11400,CHAR(160),"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01" spans="2:11" hidden="1" x14ac:dyDescent="0.25">
      <c r="B11401" s="20">
        <v>46094</v>
      </c>
      <c r="C11401" s="2" t="s">
        <v>1</v>
      </c>
      <c r="D11401" s="2" t="s">
        <v>2397</v>
      </c>
      <c r="E11401" s="2" t="s">
        <v>224</v>
      </c>
      <c r="F11401" s="2" t="s">
        <v>4397</v>
      </c>
      <c r="G11401" s="5">
        <v>3</v>
      </c>
      <c r="H11401" s="5">
        <v>72.5</v>
      </c>
      <c r="I11401" s="5">
        <v>217.5</v>
      </c>
      <c r="J11401" s="5">
        <v>774343.0900000009</v>
      </c>
      <c r="K11401" s="3" t="str" cm="1">
        <f t="array" ref="K11401">_xlfn.LET(_xlpm.d,UPPER(TRIM(CLEAN(SUBSTITUTE(F11401,CHAR(160),"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02" spans="2:11" hidden="1" x14ac:dyDescent="0.25">
      <c r="B11402" s="20">
        <v>46094</v>
      </c>
      <c r="C11402" s="2" t="s">
        <v>1</v>
      </c>
      <c r="D11402" s="2" t="s">
        <v>196</v>
      </c>
      <c r="E11402" s="2" t="s">
        <v>197</v>
      </c>
      <c r="F11402" s="2" t="s">
        <v>4397</v>
      </c>
      <c r="G11402" s="5">
        <v>28</v>
      </c>
      <c r="H11402" s="5">
        <v>72.5</v>
      </c>
      <c r="I11402" s="5">
        <v>2030</v>
      </c>
      <c r="J11402" s="5">
        <v>776373.0900000009</v>
      </c>
      <c r="K11402" s="3" t="str" cm="1">
        <f t="array" ref="K11402">_xlfn.LET(_xlpm.d,UPPER(TRIM(CLEAN(SUBSTITUTE(F11402,CHAR(160),"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03" spans="2:11" hidden="1" x14ac:dyDescent="0.25">
      <c r="B11403" s="20">
        <v>46098</v>
      </c>
      <c r="C11403" s="2" t="s">
        <v>1</v>
      </c>
      <c r="D11403" s="2" t="s">
        <v>199</v>
      </c>
      <c r="E11403" s="2" t="s">
        <v>158</v>
      </c>
      <c r="F11403" s="2" t="s">
        <v>4397</v>
      </c>
      <c r="G11403" s="5">
        <v>10</v>
      </c>
      <c r="H11403" s="5">
        <v>72.5</v>
      </c>
      <c r="I11403" s="5">
        <v>725</v>
      </c>
      <c r="J11403" s="5">
        <v>777098.0900000009</v>
      </c>
      <c r="K11403" s="3" t="str" cm="1">
        <f t="array" ref="K11403">_xlfn.LET(_xlpm.d,UPPER(TRIM(CLEAN(SUBSTITUTE(F11403,CHAR(160),"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04" spans="2:11" hidden="1" x14ac:dyDescent="0.25">
      <c r="B11404" s="20">
        <v>46098</v>
      </c>
      <c r="C11404" s="2" t="s">
        <v>1</v>
      </c>
      <c r="D11404" s="2" t="s">
        <v>4142</v>
      </c>
      <c r="E11404" s="2" t="s">
        <v>165</v>
      </c>
      <c r="F11404" s="2" t="s">
        <v>4397</v>
      </c>
      <c r="G11404" s="5">
        <v>4</v>
      </c>
      <c r="H11404" s="5">
        <v>72.5</v>
      </c>
      <c r="I11404" s="5">
        <v>290</v>
      </c>
      <c r="J11404" s="5">
        <v>777388.0900000009</v>
      </c>
      <c r="K11404" s="3" t="str" cm="1">
        <f t="array" ref="K11404">_xlfn.LET(_xlpm.d,UPPER(TRIM(CLEAN(SUBSTITUTE(F11404,CHAR(160),"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05" spans="2:11" hidden="1" x14ac:dyDescent="0.25">
      <c r="B11405" s="20">
        <v>46098</v>
      </c>
      <c r="C11405" s="2" t="s">
        <v>1</v>
      </c>
      <c r="D11405" s="2" t="s">
        <v>2399</v>
      </c>
      <c r="E11405" s="2" t="s">
        <v>1634</v>
      </c>
      <c r="F11405" s="2" t="s">
        <v>4397</v>
      </c>
      <c r="G11405" s="5">
        <v>10</v>
      </c>
      <c r="H11405" s="5">
        <v>72.5</v>
      </c>
      <c r="I11405" s="5">
        <v>725</v>
      </c>
      <c r="J11405" s="5">
        <v>778113.0900000009</v>
      </c>
      <c r="K11405" s="3" t="str" cm="1">
        <f t="array" ref="K11405">_xlfn.LET(_xlpm.d,UPPER(TRIM(CLEAN(SUBSTITUTE(F11405,CHAR(160),"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06" spans="2:11" hidden="1" x14ac:dyDescent="0.25">
      <c r="B11406" s="20">
        <v>46099</v>
      </c>
      <c r="C11406" s="2" t="s">
        <v>1</v>
      </c>
      <c r="D11406" s="2" t="s">
        <v>2404</v>
      </c>
      <c r="E11406" s="2" t="s">
        <v>730</v>
      </c>
      <c r="F11406" s="2" t="s">
        <v>4397</v>
      </c>
      <c r="G11406" s="5">
        <v>16</v>
      </c>
      <c r="H11406" s="5">
        <v>72.5</v>
      </c>
      <c r="I11406" s="5">
        <v>1160</v>
      </c>
      <c r="J11406" s="5">
        <v>779273.0900000009</v>
      </c>
      <c r="K11406" s="3" t="str" cm="1">
        <f t="array" ref="K11406">_xlfn.LET(_xlpm.d,UPPER(TRIM(CLEAN(SUBSTITUTE(F11406,CHAR(160),"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07" spans="2:11" hidden="1" x14ac:dyDescent="0.25">
      <c r="B11407" s="20">
        <v>46100</v>
      </c>
      <c r="C11407" s="2" t="s">
        <v>1</v>
      </c>
      <c r="D11407" s="2" t="s">
        <v>441</v>
      </c>
      <c r="E11407" s="2" t="s">
        <v>311</v>
      </c>
      <c r="F11407" s="2" t="s">
        <v>4397</v>
      </c>
      <c r="G11407" s="5">
        <v>16</v>
      </c>
      <c r="H11407" s="5">
        <v>72.5</v>
      </c>
      <c r="I11407" s="5">
        <v>1160</v>
      </c>
      <c r="J11407" s="5">
        <v>780433.0900000009</v>
      </c>
      <c r="K11407" s="3" t="str" cm="1">
        <f t="array" ref="K11407">_xlfn.LET(_xlpm.d,UPPER(TRIM(CLEAN(SUBSTITUTE(F11407,CHAR(160),"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08" spans="2:11" hidden="1" x14ac:dyDescent="0.25">
      <c r="B11408" s="20">
        <v>46100</v>
      </c>
      <c r="C11408" s="2" t="s">
        <v>1</v>
      </c>
      <c r="D11408" s="2" t="s">
        <v>208</v>
      </c>
      <c r="E11408" s="2" t="s">
        <v>3</v>
      </c>
      <c r="F11408" s="2" t="s">
        <v>4397</v>
      </c>
      <c r="G11408" s="5">
        <v>7</v>
      </c>
      <c r="H11408" s="5">
        <v>68.900000000000006</v>
      </c>
      <c r="I11408" s="5">
        <v>482.3</v>
      </c>
      <c r="J11408" s="5">
        <v>780915.39000000095</v>
      </c>
      <c r="K11408" s="3" t="str" cm="1">
        <f t="array" ref="K11408">_xlfn.LET(_xlpm.d,UPPER(TRIM(CLEAN(SUBSTITUTE(F11408,CHAR(160),"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09" spans="2:11" hidden="1" x14ac:dyDescent="0.25">
      <c r="B11409" s="20">
        <v>46100</v>
      </c>
      <c r="C11409" s="2" t="s">
        <v>1</v>
      </c>
      <c r="D11409" s="2" t="s">
        <v>4551</v>
      </c>
      <c r="E11409" s="2" t="s">
        <v>27</v>
      </c>
      <c r="F11409" s="2" t="s">
        <v>4397</v>
      </c>
      <c r="G11409" s="5">
        <v>4</v>
      </c>
      <c r="H11409" s="5">
        <v>68.900000000000006</v>
      </c>
      <c r="I11409" s="5">
        <v>275.60000000000002</v>
      </c>
      <c r="J11409" s="5">
        <v>781190.99000000092</v>
      </c>
      <c r="K11409" s="3" t="str" cm="1">
        <f t="array" ref="K11409">_xlfn.LET(_xlpm.d,UPPER(TRIM(CLEAN(SUBSTITUTE(F11409,CHAR(160),"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10" spans="2:11" hidden="1" x14ac:dyDescent="0.25">
      <c r="B11410" s="20">
        <v>46100</v>
      </c>
      <c r="C11410" s="2" t="s">
        <v>1</v>
      </c>
      <c r="D11410" s="2" t="s">
        <v>4552</v>
      </c>
      <c r="E11410" s="2" t="s">
        <v>1767</v>
      </c>
      <c r="F11410" s="2" t="s">
        <v>4397</v>
      </c>
      <c r="G11410" s="5">
        <v>11</v>
      </c>
      <c r="H11410" s="5">
        <v>72.5</v>
      </c>
      <c r="I11410" s="5">
        <v>797.5</v>
      </c>
      <c r="J11410" s="5">
        <v>781988.49000000092</v>
      </c>
      <c r="K11410" s="3" t="str" cm="1">
        <f t="array" ref="K11410">_xlfn.LET(_xlpm.d,UPPER(TRIM(CLEAN(SUBSTITUTE(F11410,CHAR(160),"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11" spans="2:11" hidden="1" x14ac:dyDescent="0.25">
      <c r="B11411" s="20">
        <v>46101</v>
      </c>
      <c r="C11411" s="2" t="s">
        <v>1</v>
      </c>
      <c r="D11411" s="2" t="s">
        <v>443</v>
      </c>
      <c r="E11411" s="2" t="s">
        <v>195</v>
      </c>
      <c r="F11411" s="2" t="s">
        <v>4397</v>
      </c>
      <c r="G11411" s="5">
        <v>10</v>
      </c>
      <c r="H11411" s="5">
        <v>72.5</v>
      </c>
      <c r="I11411" s="5">
        <v>725</v>
      </c>
      <c r="J11411" s="5">
        <v>782713.49000000092</v>
      </c>
      <c r="K11411" s="3" t="str" cm="1">
        <f t="array" ref="K11411">_xlfn.LET(_xlpm.d,UPPER(TRIM(CLEAN(SUBSTITUTE(F11411,CHAR(160),"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12" spans="2:11" hidden="1" x14ac:dyDescent="0.25">
      <c r="B11412" s="20">
        <v>46101</v>
      </c>
      <c r="C11412" s="2" t="s">
        <v>1</v>
      </c>
      <c r="D11412" s="2" t="s">
        <v>4144</v>
      </c>
      <c r="E11412" s="2" t="s">
        <v>232</v>
      </c>
      <c r="F11412" s="2" t="s">
        <v>4397</v>
      </c>
      <c r="G11412" s="5">
        <v>4</v>
      </c>
      <c r="H11412" s="5">
        <v>72.5</v>
      </c>
      <c r="I11412" s="5">
        <v>290</v>
      </c>
      <c r="J11412" s="5">
        <v>783003.49000000092</v>
      </c>
      <c r="K11412" s="3" t="str" cm="1">
        <f t="array" ref="K11412">_xlfn.LET(_xlpm.d,UPPER(TRIM(CLEAN(SUBSTITUTE(F11412,CHAR(160),"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13" spans="2:11" hidden="1" x14ac:dyDescent="0.25">
      <c r="B11413" s="20">
        <v>46101</v>
      </c>
      <c r="C11413" s="2" t="s">
        <v>1</v>
      </c>
      <c r="D11413" s="2" t="s">
        <v>2406</v>
      </c>
      <c r="E11413" s="2" t="s">
        <v>286</v>
      </c>
      <c r="F11413" s="2" t="s">
        <v>4397</v>
      </c>
      <c r="G11413" s="5">
        <v>8</v>
      </c>
      <c r="H11413" s="5">
        <v>72.5</v>
      </c>
      <c r="I11413" s="5">
        <v>580</v>
      </c>
      <c r="J11413" s="5">
        <v>783583.49000000092</v>
      </c>
      <c r="K11413" s="3" t="str" cm="1">
        <f t="array" ref="K11413">_xlfn.LET(_xlpm.d,UPPER(TRIM(CLEAN(SUBSTITUTE(F11413,CHAR(160),"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14" spans="2:11" hidden="1" x14ac:dyDescent="0.25">
      <c r="B11414" s="20">
        <v>46101</v>
      </c>
      <c r="C11414" s="2" t="s">
        <v>1</v>
      </c>
      <c r="D11414" s="2" t="s">
        <v>3543</v>
      </c>
      <c r="E11414" s="2" t="s">
        <v>1726</v>
      </c>
      <c r="F11414" s="2" t="s">
        <v>4397</v>
      </c>
      <c r="G11414" s="5">
        <v>10</v>
      </c>
      <c r="H11414" s="5">
        <v>68.900000000000006</v>
      </c>
      <c r="I11414" s="5">
        <v>689</v>
      </c>
      <c r="J11414" s="5">
        <v>784272.49000000092</v>
      </c>
      <c r="K11414" s="3" t="str" cm="1">
        <f t="array" ref="K11414">_xlfn.LET(_xlpm.d,UPPER(TRIM(CLEAN(SUBSTITUTE(F11414,CHAR(160),"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15" spans="2:11" hidden="1" x14ac:dyDescent="0.25">
      <c r="B11415" s="20">
        <v>46101</v>
      </c>
      <c r="C11415" s="2" t="s">
        <v>1</v>
      </c>
      <c r="D11415" s="2" t="s">
        <v>4553</v>
      </c>
      <c r="E11415" s="2" t="s">
        <v>4554</v>
      </c>
      <c r="F11415" s="2" t="s">
        <v>4397</v>
      </c>
      <c r="G11415" s="5">
        <v>6</v>
      </c>
      <c r="H11415" s="5">
        <v>68.900000000000006</v>
      </c>
      <c r="I11415" s="5">
        <v>413.4</v>
      </c>
      <c r="J11415" s="5">
        <v>784685.89000000095</v>
      </c>
      <c r="K11415" s="3" t="str" cm="1">
        <f t="array" ref="K11415">_xlfn.LET(_xlpm.d,UPPER(TRIM(CLEAN(SUBSTITUTE(F11415,CHAR(160),"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16" spans="2:11" hidden="1" x14ac:dyDescent="0.25">
      <c r="B11416" s="20">
        <v>46101</v>
      </c>
      <c r="C11416" s="2" t="s">
        <v>1</v>
      </c>
      <c r="D11416" s="2" t="s">
        <v>3933</v>
      </c>
      <c r="E11416" s="2" t="s">
        <v>1944</v>
      </c>
      <c r="F11416" s="2" t="s">
        <v>4397</v>
      </c>
      <c r="G11416" s="5">
        <v>2</v>
      </c>
      <c r="H11416" s="5">
        <v>68.900000000000006</v>
      </c>
      <c r="I11416" s="5">
        <v>137.80000000000001</v>
      </c>
      <c r="J11416" s="5">
        <v>784823.69000000099</v>
      </c>
      <c r="K11416" s="3" t="str" cm="1">
        <f t="array" ref="K11416">_xlfn.LET(_xlpm.d,UPPER(TRIM(CLEAN(SUBSTITUTE(F11416,CHAR(160),"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17" spans="2:11" hidden="1" x14ac:dyDescent="0.25">
      <c r="B11417" s="20">
        <v>46104</v>
      </c>
      <c r="C11417" s="2" t="s">
        <v>1</v>
      </c>
      <c r="D11417" s="2" t="s">
        <v>4555</v>
      </c>
      <c r="E11417" s="2" t="s">
        <v>254</v>
      </c>
      <c r="F11417" s="2" t="s">
        <v>4397</v>
      </c>
      <c r="G11417" s="5">
        <v>12</v>
      </c>
      <c r="H11417" s="5">
        <v>72.5</v>
      </c>
      <c r="I11417" s="5">
        <v>870</v>
      </c>
      <c r="J11417" s="5">
        <v>785693.69000000099</v>
      </c>
      <c r="K11417" s="3" t="str" cm="1">
        <f t="array" ref="K11417">_xlfn.LET(_xlpm.d,UPPER(TRIM(CLEAN(SUBSTITUTE(F11417,CHAR(160),"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18" spans="2:11" hidden="1" x14ac:dyDescent="0.25">
      <c r="B11418" s="20">
        <v>46105</v>
      </c>
      <c r="C11418" s="2" t="s">
        <v>1</v>
      </c>
      <c r="D11418" s="2" t="s">
        <v>453</v>
      </c>
      <c r="E11418" s="2" t="s">
        <v>186</v>
      </c>
      <c r="F11418" s="2" t="s">
        <v>4397</v>
      </c>
      <c r="G11418" s="5">
        <v>5</v>
      </c>
      <c r="H11418" s="5">
        <v>72.5</v>
      </c>
      <c r="I11418" s="5">
        <v>362.5</v>
      </c>
      <c r="J11418" s="5">
        <v>786056.19000000099</v>
      </c>
      <c r="K11418" s="3" t="str" cm="1">
        <f t="array" ref="K11418">_xlfn.LET(_xlpm.d,UPPER(TRIM(CLEAN(SUBSTITUTE(F11418,CHAR(160),"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19" spans="2:11" hidden="1" x14ac:dyDescent="0.25">
      <c r="B11419" s="20">
        <v>46105</v>
      </c>
      <c r="C11419" s="2" t="s">
        <v>1</v>
      </c>
      <c r="D11419" s="2" t="s">
        <v>3546</v>
      </c>
      <c r="E11419" s="2" t="s">
        <v>143</v>
      </c>
      <c r="F11419" s="2" t="s">
        <v>4397</v>
      </c>
      <c r="G11419" s="5">
        <v>6</v>
      </c>
      <c r="H11419" s="5">
        <v>72.5</v>
      </c>
      <c r="I11419" s="5">
        <v>435</v>
      </c>
      <c r="J11419" s="5">
        <v>786491.19000000099</v>
      </c>
      <c r="K11419" s="3" t="str" cm="1">
        <f t="array" ref="K11419">_xlfn.LET(_xlpm.d,UPPER(TRIM(CLEAN(SUBSTITUTE(F11419,CHAR(160),"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20" spans="2:11" hidden="1" x14ac:dyDescent="0.25">
      <c r="B11420" s="20">
        <v>46105</v>
      </c>
      <c r="C11420" s="2" t="s">
        <v>1</v>
      </c>
      <c r="D11420" s="2" t="s">
        <v>455</v>
      </c>
      <c r="E11420" s="2" t="s">
        <v>261</v>
      </c>
      <c r="F11420" s="2" t="s">
        <v>4397</v>
      </c>
      <c r="G11420" s="5">
        <v>6</v>
      </c>
      <c r="H11420" s="5">
        <v>72.5</v>
      </c>
      <c r="I11420" s="5">
        <v>435</v>
      </c>
      <c r="J11420" s="5">
        <v>786926.19000000099</v>
      </c>
      <c r="K11420" s="3" t="str" cm="1">
        <f t="array" ref="K11420">_xlfn.LET(_xlpm.d,UPPER(TRIM(CLEAN(SUBSTITUTE(F11420,CHAR(160),"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21" spans="2:11" hidden="1" x14ac:dyDescent="0.25">
      <c r="B11421" s="20">
        <v>46106</v>
      </c>
      <c r="C11421" s="2" t="s">
        <v>1</v>
      </c>
      <c r="D11421" s="2" t="s">
        <v>2411</v>
      </c>
      <c r="E11421" s="2" t="s">
        <v>189</v>
      </c>
      <c r="F11421" s="2" t="s">
        <v>4397</v>
      </c>
      <c r="G11421" s="5">
        <v>4</v>
      </c>
      <c r="H11421" s="5">
        <v>72.5</v>
      </c>
      <c r="I11421" s="5">
        <v>290</v>
      </c>
      <c r="J11421" s="5">
        <v>787216.19000000099</v>
      </c>
      <c r="K11421" s="3" t="str" cm="1">
        <f t="array" ref="K11421">_xlfn.LET(_xlpm.d,UPPER(TRIM(CLEAN(SUBSTITUTE(F11421,CHAR(160),"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22" spans="2:11" hidden="1" x14ac:dyDescent="0.25">
      <c r="B11422" s="20">
        <v>46106</v>
      </c>
      <c r="C11422" s="2" t="s">
        <v>1</v>
      </c>
      <c r="D11422" s="2" t="s">
        <v>456</v>
      </c>
      <c r="E11422" s="2" t="s">
        <v>145</v>
      </c>
      <c r="F11422" s="2" t="s">
        <v>4397</v>
      </c>
      <c r="G11422" s="5">
        <v>4</v>
      </c>
      <c r="H11422" s="5">
        <v>72.5</v>
      </c>
      <c r="I11422" s="5">
        <v>290</v>
      </c>
      <c r="J11422" s="5">
        <v>787506.19000000099</v>
      </c>
      <c r="K11422" s="3" t="str" cm="1">
        <f t="array" ref="K11422">_xlfn.LET(_xlpm.d,UPPER(TRIM(CLEAN(SUBSTITUTE(F11422,CHAR(160),"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23" spans="2:11" hidden="1" x14ac:dyDescent="0.25">
      <c r="B11423" s="20">
        <v>46106</v>
      </c>
      <c r="C11423" s="2" t="s">
        <v>1</v>
      </c>
      <c r="D11423" s="2" t="s">
        <v>3548</v>
      </c>
      <c r="E11423" s="2" t="s">
        <v>263</v>
      </c>
      <c r="F11423" s="2" t="s">
        <v>4397</v>
      </c>
      <c r="G11423" s="5">
        <v>9</v>
      </c>
      <c r="H11423" s="5">
        <v>72.5</v>
      </c>
      <c r="I11423" s="5">
        <v>652.5</v>
      </c>
      <c r="J11423" s="5">
        <v>788158.69000000099</v>
      </c>
      <c r="K11423" s="3" t="str" cm="1">
        <f t="array" ref="K11423">_xlfn.LET(_xlpm.d,UPPER(TRIM(CLEAN(SUBSTITUTE(F11423,CHAR(160),"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24" spans="2:11" hidden="1" x14ac:dyDescent="0.25">
      <c r="B11424" s="20">
        <v>46106</v>
      </c>
      <c r="C11424" s="2" t="s">
        <v>1</v>
      </c>
      <c r="D11424" s="2" t="s">
        <v>2413</v>
      </c>
      <c r="E11424" s="2" t="s">
        <v>305</v>
      </c>
      <c r="F11424" s="2" t="s">
        <v>4397</v>
      </c>
      <c r="G11424" s="5">
        <v>23</v>
      </c>
      <c r="H11424" s="5">
        <v>72.5</v>
      </c>
      <c r="I11424" s="5">
        <v>1667.5</v>
      </c>
      <c r="J11424" s="5">
        <v>789826.19000000099</v>
      </c>
      <c r="K11424" s="3" t="str" cm="1">
        <f t="array" ref="K11424">_xlfn.LET(_xlpm.d,UPPER(TRIM(CLEAN(SUBSTITUTE(F11424,CHAR(160),"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25" spans="2:11" hidden="1" x14ac:dyDescent="0.25">
      <c r="B11425" s="20">
        <v>46107</v>
      </c>
      <c r="C11425" s="2" t="s">
        <v>1</v>
      </c>
      <c r="D11425" s="2" t="s">
        <v>2414</v>
      </c>
      <c r="E11425" s="2" t="s">
        <v>2415</v>
      </c>
      <c r="F11425" s="2" t="s">
        <v>4397</v>
      </c>
      <c r="G11425" s="5">
        <v>10</v>
      </c>
      <c r="H11425" s="5">
        <v>68.900000000000006</v>
      </c>
      <c r="I11425" s="5">
        <v>689</v>
      </c>
      <c r="J11425" s="5">
        <v>790515.19000000099</v>
      </c>
      <c r="K11425" s="3" t="str" cm="1">
        <f t="array" ref="K11425">_xlfn.LET(_xlpm.d,UPPER(TRIM(CLEAN(SUBSTITUTE(F11425,CHAR(160),"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26" spans="2:11" hidden="1" x14ac:dyDescent="0.25">
      <c r="B11426" s="20">
        <v>46107</v>
      </c>
      <c r="C11426" s="2" t="s">
        <v>1</v>
      </c>
      <c r="D11426" s="2" t="s">
        <v>202</v>
      </c>
      <c r="E11426" s="2" t="s">
        <v>168</v>
      </c>
      <c r="F11426" s="2" t="s">
        <v>4397</v>
      </c>
      <c r="G11426" s="5">
        <v>10</v>
      </c>
      <c r="H11426" s="5">
        <v>72.5</v>
      </c>
      <c r="I11426" s="5">
        <v>725</v>
      </c>
      <c r="J11426" s="5">
        <v>791240.19000000099</v>
      </c>
      <c r="K11426" s="3" t="str" cm="1">
        <f t="array" ref="K11426">_xlfn.LET(_xlpm.d,UPPER(TRIM(CLEAN(SUBSTITUTE(F11426,CHAR(160),"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27" spans="2:11" hidden="1" x14ac:dyDescent="0.25">
      <c r="B11427" s="20">
        <v>46107</v>
      </c>
      <c r="C11427" s="2" t="s">
        <v>1</v>
      </c>
      <c r="D11427" s="2" t="s">
        <v>1495</v>
      </c>
      <c r="E11427" s="2" t="s">
        <v>180</v>
      </c>
      <c r="F11427" s="2" t="s">
        <v>4397</v>
      </c>
      <c r="G11427" s="5">
        <v>10</v>
      </c>
      <c r="H11427" s="5">
        <v>72.5</v>
      </c>
      <c r="I11427" s="5">
        <v>725</v>
      </c>
      <c r="J11427" s="5">
        <v>791965.19000000099</v>
      </c>
      <c r="K11427" s="3" t="str" cm="1">
        <f t="array" ref="K11427">_xlfn.LET(_xlpm.d,UPPER(TRIM(CLEAN(SUBSTITUTE(F11427,CHAR(160),"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28" spans="2:11" hidden="1" x14ac:dyDescent="0.25">
      <c r="B11428" s="20">
        <v>46107</v>
      </c>
      <c r="C11428" s="2" t="s">
        <v>1</v>
      </c>
      <c r="D11428" s="2" t="s">
        <v>3549</v>
      </c>
      <c r="E11428" s="2" t="s">
        <v>3</v>
      </c>
      <c r="F11428" s="2" t="s">
        <v>4397</v>
      </c>
      <c r="G11428" s="5">
        <v>3</v>
      </c>
      <c r="H11428" s="5">
        <v>68.900000000000006</v>
      </c>
      <c r="I11428" s="5">
        <v>206.7</v>
      </c>
      <c r="J11428" s="5">
        <v>792171.89000000095</v>
      </c>
      <c r="K11428" s="3" t="str" cm="1">
        <f t="array" ref="K11428">_xlfn.LET(_xlpm.d,UPPER(TRIM(CLEAN(SUBSTITUTE(F11428,CHAR(160),"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29" spans="2:11" hidden="1" x14ac:dyDescent="0.25">
      <c r="B11429" s="20">
        <v>46107</v>
      </c>
      <c r="C11429" s="2" t="s">
        <v>1</v>
      </c>
      <c r="D11429" s="2" t="s">
        <v>3551</v>
      </c>
      <c r="E11429" s="2" t="s">
        <v>1944</v>
      </c>
      <c r="F11429" s="2" t="s">
        <v>4397</v>
      </c>
      <c r="G11429" s="5">
        <v>6</v>
      </c>
      <c r="H11429" s="5">
        <v>68.900000000000006</v>
      </c>
      <c r="I11429" s="5">
        <v>413.4</v>
      </c>
      <c r="J11429" s="5">
        <v>792585.29000000097</v>
      </c>
      <c r="K11429" s="3" t="str" cm="1">
        <f t="array" ref="K11429">_xlfn.LET(_xlpm.d,UPPER(TRIM(CLEAN(SUBSTITUTE(F11429,CHAR(160),"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30" spans="2:11" hidden="1" x14ac:dyDescent="0.25">
      <c r="B11430" s="20">
        <v>46107</v>
      </c>
      <c r="C11430" s="2" t="s">
        <v>1</v>
      </c>
      <c r="D11430" s="2" t="s">
        <v>4556</v>
      </c>
      <c r="E11430" s="2" t="s">
        <v>1944</v>
      </c>
      <c r="F11430" s="2" t="s">
        <v>4397</v>
      </c>
      <c r="G11430" s="5">
        <v>2</v>
      </c>
      <c r="H11430" s="5">
        <v>68.900000000000006</v>
      </c>
      <c r="I11430" s="5">
        <v>137.80000000000001</v>
      </c>
      <c r="J11430" s="5">
        <v>792723.09000000102</v>
      </c>
      <c r="K11430" s="3" t="str" cm="1">
        <f t="array" ref="K11430">_xlfn.LET(_xlpm.d,UPPER(TRIM(CLEAN(SUBSTITUTE(F11430,CHAR(160),"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31" spans="2:11" hidden="1" x14ac:dyDescent="0.25">
      <c r="B11431" s="20">
        <v>46108</v>
      </c>
      <c r="C11431" s="2" t="s">
        <v>1</v>
      </c>
      <c r="D11431" s="2" t="s">
        <v>1496</v>
      </c>
      <c r="E11431" s="2" t="s">
        <v>236</v>
      </c>
      <c r="F11431" s="2" t="s">
        <v>4397</v>
      </c>
      <c r="G11431" s="5">
        <v>8</v>
      </c>
      <c r="H11431" s="5">
        <v>72.5</v>
      </c>
      <c r="I11431" s="5">
        <v>580</v>
      </c>
      <c r="J11431" s="5">
        <v>793303.09000000102</v>
      </c>
      <c r="K11431" s="3" t="str" cm="1">
        <f t="array" ref="K11431">_xlfn.LET(_xlpm.d,UPPER(TRIM(CLEAN(SUBSTITUTE(F11431,CHAR(160),"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32" spans="2:11" hidden="1" x14ac:dyDescent="0.25">
      <c r="B11432" s="20">
        <v>46108</v>
      </c>
      <c r="C11432" s="2" t="s">
        <v>1</v>
      </c>
      <c r="D11432" s="2" t="s">
        <v>2418</v>
      </c>
      <c r="E11432" s="2" t="s">
        <v>234</v>
      </c>
      <c r="F11432" s="2" t="s">
        <v>4397</v>
      </c>
      <c r="G11432" s="5">
        <v>8</v>
      </c>
      <c r="H11432" s="5">
        <v>72.5</v>
      </c>
      <c r="I11432" s="5">
        <v>580</v>
      </c>
      <c r="J11432" s="5">
        <v>793883.09000000102</v>
      </c>
      <c r="K11432" s="3" t="str" cm="1">
        <f t="array" ref="K11432">_xlfn.LET(_xlpm.d,UPPER(TRIM(CLEAN(SUBSTITUTE(F11432,CHAR(160),"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33" spans="2:11" hidden="1" x14ac:dyDescent="0.25">
      <c r="B11433" s="20">
        <v>46108</v>
      </c>
      <c r="C11433" s="2" t="s">
        <v>1</v>
      </c>
      <c r="D11433" s="2" t="s">
        <v>1604</v>
      </c>
      <c r="E11433" s="2" t="s">
        <v>195</v>
      </c>
      <c r="F11433" s="2" t="s">
        <v>4397</v>
      </c>
      <c r="G11433" s="5">
        <v>10</v>
      </c>
      <c r="H11433" s="5">
        <v>72.5</v>
      </c>
      <c r="I11433" s="5">
        <v>725</v>
      </c>
      <c r="J11433" s="5">
        <v>794608.09000000102</v>
      </c>
      <c r="K11433" s="3" t="str" cm="1">
        <f t="array" ref="K11433">_xlfn.LET(_xlpm.d,UPPER(TRIM(CLEAN(SUBSTITUTE(F11433,CHAR(160),"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34" spans="2:11" hidden="1" x14ac:dyDescent="0.25">
      <c r="B11434" s="20">
        <v>46108</v>
      </c>
      <c r="C11434" s="2" t="s">
        <v>1</v>
      </c>
      <c r="D11434" s="2" t="s">
        <v>3554</v>
      </c>
      <c r="E11434" s="2" t="s">
        <v>3555</v>
      </c>
      <c r="F11434" s="2" t="s">
        <v>4397</v>
      </c>
      <c r="G11434" s="5">
        <v>20</v>
      </c>
      <c r="H11434" s="5">
        <v>68.900000000000006</v>
      </c>
      <c r="I11434" s="5">
        <v>1378</v>
      </c>
      <c r="J11434" s="5">
        <v>795986.09000000102</v>
      </c>
      <c r="K11434" s="3" t="str" cm="1">
        <f t="array" ref="K11434">_xlfn.LET(_xlpm.d,UPPER(TRIM(CLEAN(SUBSTITUTE(F11434,CHAR(160),"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35" spans="2:11" hidden="1" x14ac:dyDescent="0.25">
      <c r="B11435" s="20">
        <v>46108</v>
      </c>
      <c r="C11435" s="2" t="s">
        <v>1</v>
      </c>
      <c r="D11435" s="2" t="s">
        <v>3617</v>
      </c>
      <c r="E11435" s="2" t="s">
        <v>835</v>
      </c>
      <c r="F11435" s="2" t="s">
        <v>4507</v>
      </c>
      <c r="G11435" s="5">
        <v>5</v>
      </c>
      <c r="H11435" s="5">
        <v>68.900000000000006</v>
      </c>
      <c r="I11435" s="5">
        <v>344.5</v>
      </c>
      <c r="J11435" s="5">
        <v>796330.59000000102</v>
      </c>
      <c r="K11435" s="3" t="str" cm="1">
        <f t="array" ref="K11435">_xlfn.LET(_xlpm.d,UPPER(TRIM(CLEAN(SUBSTITUTE(F11435,CHAR(160),"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36" spans="2:11" hidden="1" x14ac:dyDescent="0.25">
      <c r="B11436" s="20">
        <v>46108</v>
      </c>
      <c r="C11436" s="2" t="s">
        <v>1</v>
      </c>
      <c r="D11436" s="2" t="s">
        <v>3617</v>
      </c>
      <c r="E11436" s="2" t="s">
        <v>835</v>
      </c>
      <c r="F11436" s="2" t="s">
        <v>4506</v>
      </c>
      <c r="G11436" s="5">
        <v>5</v>
      </c>
      <c r="H11436" s="5">
        <v>68.900000000000006</v>
      </c>
      <c r="I11436" s="5">
        <v>344.5</v>
      </c>
      <c r="J11436" s="5">
        <v>796675.09000000102</v>
      </c>
      <c r="K11436" s="3" t="str" cm="1">
        <f t="array" ref="K11436">_xlfn.LET(_xlpm.d,UPPER(TRIM(CLEAN(SUBSTITUTE(F11436,CHAR(160),"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1437" spans="2:11" hidden="1" x14ac:dyDescent="0.25">
      <c r="B11437" s="20">
        <v>46108</v>
      </c>
      <c r="C11437" s="2" t="s">
        <v>1</v>
      </c>
      <c r="D11437" s="2" t="s">
        <v>3556</v>
      </c>
      <c r="E11437" s="2" t="s">
        <v>307</v>
      </c>
      <c r="F11437" s="2" t="s">
        <v>4397</v>
      </c>
      <c r="G11437" s="5">
        <v>10</v>
      </c>
      <c r="H11437" s="5">
        <v>72.5</v>
      </c>
      <c r="I11437" s="5">
        <v>725</v>
      </c>
      <c r="J11437" s="5">
        <v>797400.09000000102</v>
      </c>
      <c r="K11437" s="3" t="str" cm="1">
        <f t="array" ref="K11437">_xlfn.LET(_xlpm.d,UPPER(TRIM(CLEAN(SUBSTITUTE(F11437,CHAR(160),"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38" spans="2:11" hidden="1" x14ac:dyDescent="0.25">
      <c r="B11438" s="20">
        <v>46108</v>
      </c>
      <c r="C11438" s="2" t="s">
        <v>1</v>
      </c>
      <c r="D11438" s="2" t="s">
        <v>2421</v>
      </c>
      <c r="E11438" s="2" t="s">
        <v>224</v>
      </c>
      <c r="F11438" s="2" t="s">
        <v>4397</v>
      </c>
      <c r="G11438" s="5">
        <v>14</v>
      </c>
      <c r="H11438" s="5">
        <v>72.5</v>
      </c>
      <c r="I11438" s="5">
        <v>1015</v>
      </c>
      <c r="J11438" s="5">
        <v>798415.09000000102</v>
      </c>
      <c r="K11438" s="3" t="str" cm="1">
        <f t="array" ref="K11438">_xlfn.LET(_xlpm.d,UPPER(TRIM(CLEAN(SUBSTITUTE(F11438,CHAR(160),"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39" spans="2:11" hidden="1" x14ac:dyDescent="0.25">
      <c r="B11439" s="20">
        <v>46111</v>
      </c>
      <c r="C11439" s="2" t="s">
        <v>1</v>
      </c>
      <c r="D11439" s="2" t="s">
        <v>3558</v>
      </c>
      <c r="E11439" s="2" t="s">
        <v>254</v>
      </c>
      <c r="F11439" s="2" t="s">
        <v>4397</v>
      </c>
      <c r="G11439" s="5">
        <v>5</v>
      </c>
      <c r="H11439" s="5">
        <v>72.5</v>
      </c>
      <c r="I11439" s="5">
        <v>362.5</v>
      </c>
      <c r="J11439" s="5">
        <v>798777.59000000102</v>
      </c>
      <c r="K11439" s="3" t="str" cm="1">
        <f t="array" ref="K11439">_xlfn.LET(_xlpm.d,UPPER(TRIM(CLEAN(SUBSTITUTE(F11439,CHAR(160),"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40" spans="2:11" hidden="1" x14ac:dyDescent="0.25">
      <c r="B11440" s="20">
        <v>46111</v>
      </c>
      <c r="C11440" s="2" t="s">
        <v>1</v>
      </c>
      <c r="D11440" s="2" t="s">
        <v>1216</v>
      </c>
      <c r="E11440" s="2" t="s">
        <v>874</v>
      </c>
      <c r="F11440" s="2" t="s">
        <v>4397</v>
      </c>
      <c r="G11440" s="5">
        <v>30</v>
      </c>
      <c r="H11440" s="5">
        <v>51.6</v>
      </c>
      <c r="I11440" s="5">
        <v>1548</v>
      </c>
      <c r="J11440" s="5">
        <v>800325.59000000102</v>
      </c>
      <c r="K11440" s="3" t="str" cm="1">
        <f t="array" ref="K11440">_xlfn.LET(_xlpm.d,UPPER(TRIM(CLEAN(SUBSTITUTE(F11440,CHAR(160),"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41" spans="1:11" hidden="1" x14ac:dyDescent="0.25">
      <c r="B11441" s="20">
        <v>46111</v>
      </c>
      <c r="C11441" s="2" t="s">
        <v>1</v>
      </c>
      <c r="D11441" s="2" t="s">
        <v>873</v>
      </c>
      <c r="E11441" s="2" t="s">
        <v>874</v>
      </c>
      <c r="F11441" s="2" t="s">
        <v>4397</v>
      </c>
      <c r="G11441" s="5">
        <v>10</v>
      </c>
      <c r="H11441" s="5">
        <v>0</v>
      </c>
      <c r="I11441" s="5">
        <v>0</v>
      </c>
      <c r="J11441" s="5">
        <v>800325.59000000102</v>
      </c>
      <c r="K11441" s="3" t="str" cm="1">
        <f t="array" ref="K11441">_xlfn.LET(_xlpm.d,UPPER(TRIM(CLEAN(SUBSTITUTE(F11441,CHAR(160),"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42" spans="1:11" hidden="1" x14ac:dyDescent="0.25">
      <c r="B11442" s="20">
        <v>46111</v>
      </c>
      <c r="C11442" s="2" t="s">
        <v>1</v>
      </c>
      <c r="D11442" s="2" t="s">
        <v>3561</v>
      </c>
      <c r="E11442" s="2" t="s">
        <v>248</v>
      </c>
      <c r="F11442" s="2" t="s">
        <v>4397</v>
      </c>
      <c r="G11442" s="5">
        <v>10</v>
      </c>
      <c r="H11442" s="5">
        <v>72.5</v>
      </c>
      <c r="I11442" s="5">
        <v>725</v>
      </c>
      <c r="J11442" s="5">
        <v>801050.59000000102</v>
      </c>
      <c r="K11442" s="3" t="str" cm="1">
        <f t="array" ref="K11442">_xlfn.LET(_xlpm.d,UPPER(TRIM(CLEAN(SUBSTITUTE(F11442,CHAR(160),"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43" spans="1:11" hidden="1" x14ac:dyDescent="0.25">
      <c r="B11443" s="20">
        <v>46112</v>
      </c>
      <c r="C11443" s="2" t="s">
        <v>1</v>
      </c>
      <c r="D11443" s="2" t="s">
        <v>462</v>
      </c>
      <c r="E11443" s="2" t="s">
        <v>162</v>
      </c>
      <c r="F11443" s="2" t="s">
        <v>4397</v>
      </c>
      <c r="G11443" s="5">
        <v>16</v>
      </c>
      <c r="H11443" s="5">
        <v>72.5</v>
      </c>
      <c r="I11443" s="5">
        <v>1160</v>
      </c>
      <c r="J11443" s="5">
        <v>802210.59000000102</v>
      </c>
      <c r="K11443" s="3" t="str" cm="1">
        <f t="array" ref="K11443">_xlfn.LET(_xlpm.d,UPPER(TRIM(CLEAN(SUBSTITUTE(F11443,CHAR(160),"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44" spans="1:11" hidden="1" x14ac:dyDescent="0.25">
      <c r="B11444" s="20">
        <v>46112</v>
      </c>
      <c r="C11444" s="2" t="s">
        <v>1</v>
      </c>
      <c r="D11444" s="2" t="s">
        <v>2422</v>
      </c>
      <c r="E11444" s="2" t="s">
        <v>232</v>
      </c>
      <c r="F11444" s="2" t="s">
        <v>4397</v>
      </c>
      <c r="G11444" s="5">
        <v>6</v>
      </c>
      <c r="H11444" s="5">
        <v>72.5</v>
      </c>
      <c r="I11444" s="5">
        <v>435</v>
      </c>
      <c r="J11444" s="5">
        <v>802645.59000000102</v>
      </c>
      <c r="K11444" s="3" t="str" cm="1">
        <f t="array" ref="K11444">_xlfn.LET(_xlpm.d,UPPER(TRIM(CLEAN(SUBSTITUTE(F11444,CHAR(160),"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45" spans="1:11" hidden="1" x14ac:dyDescent="0.25">
      <c r="B11445" s="20">
        <v>46112</v>
      </c>
      <c r="C11445" s="2" t="s">
        <v>1</v>
      </c>
      <c r="D11445" s="2" t="s">
        <v>204</v>
      </c>
      <c r="E11445" s="2" t="s">
        <v>186</v>
      </c>
      <c r="F11445" s="2" t="s">
        <v>4397</v>
      </c>
      <c r="G11445" s="5">
        <v>6</v>
      </c>
      <c r="H11445" s="5">
        <v>72.5</v>
      </c>
      <c r="I11445" s="5">
        <v>435</v>
      </c>
      <c r="J11445" s="5">
        <v>803080.59000000102</v>
      </c>
      <c r="K11445" s="3" t="str" cm="1">
        <f t="array" ref="K11445">_xlfn.LET(_xlpm.d,UPPER(TRIM(CLEAN(SUBSTITUTE(F11445,CHAR(160),"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46" spans="1:11" hidden="1" x14ac:dyDescent="0.25">
      <c r="B11446" s="20">
        <v>46112</v>
      </c>
      <c r="C11446" s="2" t="s">
        <v>1</v>
      </c>
      <c r="D11446" s="2" t="s">
        <v>2423</v>
      </c>
      <c r="E11446" s="2" t="s">
        <v>78</v>
      </c>
      <c r="F11446" s="2" t="s">
        <v>4397</v>
      </c>
      <c r="G11446" s="5">
        <v>5</v>
      </c>
      <c r="H11446" s="5">
        <v>72.5</v>
      </c>
      <c r="I11446" s="5">
        <v>362.5</v>
      </c>
      <c r="J11446" s="5">
        <v>803443.09000000102</v>
      </c>
      <c r="K11446" s="3" t="str" cm="1">
        <f t="array" ref="K11446">_xlfn.LET(_xlpm.d,UPPER(TRIM(CLEAN(SUBSTITUTE(F11446,CHAR(160),"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47" spans="1:11" hidden="1" x14ac:dyDescent="0.25">
      <c r="B11447" s="20">
        <v>46112</v>
      </c>
      <c r="C11447" s="2" t="s">
        <v>1</v>
      </c>
      <c r="D11447" s="2" t="s">
        <v>3563</v>
      </c>
      <c r="E11447" s="2" t="s">
        <v>158</v>
      </c>
      <c r="F11447" s="2" t="s">
        <v>4397</v>
      </c>
      <c r="G11447" s="5">
        <v>6</v>
      </c>
      <c r="H11447" s="5">
        <v>72.5</v>
      </c>
      <c r="I11447" s="5">
        <v>435</v>
      </c>
      <c r="J11447" s="5">
        <v>803878.09000000102</v>
      </c>
      <c r="K11447" s="3" t="str" cm="1">
        <f t="array" ref="K11447">_xlfn.LET(_xlpm.d,UPPER(TRIM(CLEAN(SUBSTITUTE(F11447,CHAR(160),"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48" spans="1:11" hidden="1" x14ac:dyDescent="0.25">
      <c r="B11448" s="20">
        <v>46112</v>
      </c>
      <c r="C11448" s="2" t="s">
        <v>1</v>
      </c>
      <c r="D11448" s="2" t="s">
        <v>4557</v>
      </c>
      <c r="E11448" s="2" t="s">
        <v>61</v>
      </c>
      <c r="F11448" s="2" t="s">
        <v>4397</v>
      </c>
      <c r="G11448" s="5">
        <v>10</v>
      </c>
      <c r="H11448" s="5">
        <v>68.900000000000006</v>
      </c>
      <c r="I11448" s="5">
        <v>689</v>
      </c>
      <c r="J11448" s="5">
        <v>804567.09000000102</v>
      </c>
      <c r="K11448" s="3" t="str" cm="1">
        <f t="array" ref="K11448">_xlfn.LET(_xlpm.d,UPPER(TRIM(CLEAN(SUBSTITUTE(F11448,CHAR(160),"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1449" spans="1:11" hidden="1" x14ac:dyDescent="0.25">
      <c r="A11449" s="11" t="s">
        <v>4558</v>
      </c>
      <c r="G11449" s="6">
        <v>11913</v>
      </c>
      <c r="I11449" s="7">
        <v>804567.09000000102</v>
      </c>
      <c r="K11449" s="3" t="str" cm="1">
        <f t="array" ref="K11449">_xlfn.LET(_xlpm.d,UPPER(TRIM(CLEAN(SUBSTITUTE(F11449,CHAR(160),"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450" spans="1:11" hidden="1" x14ac:dyDescent="0.25">
      <c r="A11450" s="10" t="s">
        <v>4559</v>
      </c>
      <c r="K11450" s="3" t="str" cm="1">
        <f t="array" ref="K11450">_xlfn.LET(_xlpm.d,UPPER(TRIM(CLEAN(SUBSTITUTE(F11450,CHAR(160),"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451" spans="1:11" hidden="1" x14ac:dyDescent="0.25">
      <c r="B11451" s="20">
        <v>45708</v>
      </c>
      <c r="C11451" s="2" t="s">
        <v>1</v>
      </c>
      <c r="D11451" s="2" t="s">
        <v>1764</v>
      </c>
      <c r="E11451" s="2" t="s">
        <v>1765</v>
      </c>
      <c r="F11451" s="2" t="s">
        <v>4560</v>
      </c>
      <c r="G11451" s="5">
        <v>20</v>
      </c>
      <c r="H11451" s="5">
        <v>77.2</v>
      </c>
      <c r="I11451" s="5">
        <v>1544</v>
      </c>
      <c r="J11451" s="5">
        <v>1544</v>
      </c>
      <c r="K11451" s="3" t="str" cm="1">
        <f t="array" ref="K11451">_xlfn.LET(_xlpm.d,UPPER(TRIM(CLEAN(SUBSTITUTE(F11451,CHAR(160),"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452" spans="1:11" hidden="1" x14ac:dyDescent="0.25">
      <c r="B11452" s="20">
        <v>45723</v>
      </c>
      <c r="C11452" s="2" t="s">
        <v>1</v>
      </c>
      <c r="D11452" s="2" t="s">
        <v>497</v>
      </c>
      <c r="E11452" s="2" t="s">
        <v>43</v>
      </c>
      <c r="F11452" s="2" t="s">
        <v>4559</v>
      </c>
      <c r="G11452" s="5">
        <v>2</v>
      </c>
      <c r="H11452" s="5">
        <v>76.8</v>
      </c>
      <c r="I11452" s="5">
        <v>153.6</v>
      </c>
      <c r="J11452" s="5">
        <v>1697.6</v>
      </c>
      <c r="K11452" s="3" t="str" cm="1">
        <f t="array" ref="K11452">_xlfn.LET(_xlpm.d,UPPER(TRIM(CLEAN(SUBSTITUTE(F11452,CHAR(160),"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53" spans="1:11" hidden="1" x14ac:dyDescent="0.25">
      <c r="B11453" s="20">
        <v>45749</v>
      </c>
      <c r="C11453" s="2" t="s">
        <v>1</v>
      </c>
      <c r="D11453" s="2" t="s">
        <v>2764</v>
      </c>
      <c r="E11453" s="2" t="s">
        <v>730</v>
      </c>
      <c r="F11453" s="2" t="s">
        <v>4559</v>
      </c>
      <c r="G11453" s="5">
        <v>10</v>
      </c>
      <c r="H11453" s="5">
        <v>83.5</v>
      </c>
      <c r="I11453" s="5">
        <v>835</v>
      </c>
      <c r="J11453" s="5">
        <v>2532.6</v>
      </c>
      <c r="K11453" s="3" t="str" cm="1">
        <f t="array" ref="K11453">_xlfn.LET(_xlpm.d,UPPER(TRIM(CLEAN(SUBSTITUTE(F11453,CHAR(160),"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54" spans="1:11" hidden="1" x14ac:dyDescent="0.25">
      <c r="B11454" s="20">
        <v>45959</v>
      </c>
      <c r="C11454" s="2" t="s">
        <v>1</v>
      </c>
      <c r="D11454" s="2" t="s">
        <v>1636</v>
      </c>
      <c r="E11454" s="2" t="s">
        <v>1634</v>
      </c>
      <c r="F11454" s="2" t="s">
        <v>4559</v>
      </c>
      <c r="G11454" s="5">
        <v>6</v>
      </c>
      <c r="H11454" s="5">
        <v>83.5</v>
      </c>
      <c r="I11454" s="5">
        <v>501</v>
      </c>
      <c r="J11454" s="5">
        <v>3033.6</v>
      </c>
      <c r="K11454" s="3" t="str" cm="1">
        <f t="array" ref="K11454">_xlfn.LET(_xlpm.d,UPPER(TRIM(CLEAN(SUBSTITUTE(F11454,CHAR(160),"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55" spans="1:11" hidden="1" x14ac:dyDescent="0.25">
      <c r="B11455" s="20">
        <v>46000</v>
      </c>
      <c r="C11455" s="2" t="s">
        <v>1</v>
      </c>
      <c r="D11455" s="2" t="s">
        <v>2244</v>
      </c>
      <c r="E11455" s="2" t="s">
        <v>1634</v>
      </c>
      <c r="F11455" s="2" t="s">
        <v>4559</v>
      </c>
      <c r="G11455" s="5">
        <v>6</v>
      </c>
      <c r="H11455" s="5">
        <v>83.5</v>
      </c>
      <c r="I11455" s="5">
        <v>501</v>
      </c>
      <c r="J11455" s="5">
        <v>3534.6</v>
      </c>
      <c r="K11455" s="3" t="str" cm="1">
        <f t="array" ref="K11455">_xlfn.LET(_xlpm.d,UPPER(TRIM(CLEAN(SUBSTITUTE(F11455,CHAR(160),"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56" spans="1:11" hidden="1" x14ac:dyDescent="0.25">
      <c r="B11456" s="20">
        <v>46014</v>
      </c>
      <c r="C11456" s="2" t="s">
        <v>1</v>
      </c>
      <c r="D11456" s="2" t="s">
        <v>2261</v>
      </c>
      <c r="E11456" s="2" t="s">
        <v>1634</v>
      </c>
      <c r="F11456" s="2" t="s">
        <v>4559</v>
      </c>
      <c r="G11456" s="5">
        <v>1</v>
      </c>
      <c r="H11456" s="5">
        <v>83.5</v>
      </c>
      <c r="I11456" s="5">
        <v>83.5</v>
      </c>
      <c r="J11456" s="5">
        <v>3618.1</v>
      </c>
      <c r="K11456" s="3" t="str" cm="1">
        <f t="array" ref="K11456">_xlfn.LET(_xlpm.d,UPPER(TRIM(CLEAN(SUBSTITUTE(F11456,CHAR(160),"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57" spans="1:11" hidden="1" x14ac:dyDescent="0.25">
      <c r="B11457" s="20">
        <v>46031</v>
      </c>
      <c r="C11457" s="2" t="s">
        <v>1</v>
      </c>
      <c r="D11457" s="2" t="s">
        <v>1575</v>
      </c>
      <c r="E11457" s="2" t="s">
        <v>154</v>
      </c>
      <c r="F11457" s="2" t="s">
        <v>4559</v>
      </c>
      <c r="G11457" s="5">
        <v>12</v>
      </c>
      <c r="H11457" s="5">
        <v>87.7</v>
      </c>
      <c r="I11457" s="5">
        <v>1052.4000000000001</v>
      </c>
      <c r="J11457" s="5">
        <v>4670.5</v>
      </c>
      <c r="K11457" s="3" t="str" cm="1">
        <f t="array" ref="K11457">_xlfn.LET(_xlpm.d,UPPER(TRIM(CLEAN(SUBSTITUTE(F11457,CHAR(160),"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58" spans="1:11" hidden="1" x14ac:dyDescent="0.25">
      <c r="B11458" s="20">
        <v>46035</v>
      </c>
      <c r="C11458" s="2" t="s">
        <v>1</v>
      </c>
      <c r="D11458" s="2" t="s">
        <v>3414</v>
      </c>
      <c r="E11458" s="2" t="s">
        <v>964</v>
      </c>
      <c r="F11458" s="2" t="s">
        <v>4561</v>
      </c>
      <c r="G11458" s="5">
        <v>16</v>
      </c>
      <c r="H11458" s="5">
        <v>47.99</v>
      </c>
      <c r="I11458" s="5">
        <v>767.84</v>
      </c>
      <c r="J11458" s="5">
        <v>5438.34</v>
      </c>
      <c r="K11458" s="3" t="str" cm="1">
        <f t="array" ref="K11458">_xlfn.LET(_xlpm.d,UPPER(TRIM(CLEAN(SUBSTITUTE(F11458,CHAR(160),"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59" spans="1:11" hidden="1" x14ac:dyDescent="0.25">
      <c r="B11459" s="20">
        <v>46091</v>
      </c>
      <c r="C11459" s="2" t="s">
        <v>1</v>
      </c>
      <c r="D11459" s="2" t="s">
        <v>4562</v>
      </c>
      <c r="E11459" s="2" t="s">
        <v>964</v>
      </c>
      <c r="F11459" s="2" t="s">
        <v>4559</v>
      </c>
      <c r="G11459" s="5">
        <v>10</v>
      </c>
      <c r="H11459" s="5">
        <v>81.5</v>
      </c>
      <c r="I11459" s="5">
        <v>815</v>
      </c>
      <c r="J11459" s="5">
        <v>6253.34</v>
      </c>
      <c r="K11459" s="3" t="str" cm="1">
        <f t="array" ref="K11459">_xlfn.LET(_xlpm.d,UPPER(TRIM(CLEAN(SUBSTITUTE(F11459,CHAR(160),"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60" spans="1:11" hidden="1" x14ac:dyDescent="0.25">
      <c r="B11460" s="20">
        <v>46097</v>
      </c>
      <c r="C11460" s="2" t="s">
        <v>1</v>
      </c>
      <c r="D11460" s="2" t="s">
        <v>4563</v>
      </c>
      <c r="E11460" s="2" t="s">
        <v>180</v>
      </c>
      <c r="F11460" s="2" t="s">
        <v>4559</v>
      </c>
      <c r="G11460" s="5">
        <v>8</v>
      </c>
      <c r="H11460" s="5">
        <v>87.7</v>
      </c>
      <c r="I11460" s="5">
        <v>701.6</v>
      </c>
      <c r="J11460" s="5">
        <v>6954.9400000000005</v>
      </c>
      <c r="K11460" s="3" t="str" cm="1">
        <f t="array" ref="K11460">_xlfn.LET(_xlpm.d,UPPER(TRIM(CLEAN(SUBSTITUTE(F11460,CHAR(160),"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61" spans="1:11" hidden="1" x14ac:dyDescent="0.25">
      <c r="B11461" s="20">
        <v>46098</v>
      </c>
      <c r="C11461" s="2" t="s">
        <v>1</v>
      </c>
      <c r="D11461" s="2" t="s">
        <v>3536</v>
      </c>
      <c r="E11461" s="2" t="s">
        <v>261</v>
      </c>
      <c r="F11461" s="2" t="s">
        <v>4559</v>
      </c>
      <c r="G11461" s="5">
        <v>5</v>
      </c>
      <c r="H11461" s="5">
        <v>87.7</v>
      </c>
      <c r="I11461" s="5">
        <v>438.5</v>
      </c>
      <c r="J11461" s="5">
        <v>7393.4400000000005</v>
      </c>
      <c r="K11461" s="3" t="str" cm="1">
        <f t="array" ref="K11461">_xlfn.LET(_xlpm.d,UPPER(TRIM(CLEAN(SUBSTITUTE(F11461,CHAR(160),"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62" spans="1:11" hidden="1" x14ac:dyDescent="0.25">
      <c r="A11462" s="11" t="s">
        <v>4564</v>
      </c>
      <c r="G11462" s="6">
        <v>96</v>
      </c>
      <c r="I11462" s="7">
        <f>I11451+I11452+I11453+I11454+I11455+I11456+I11457+I11458+I11459+I11460+I11461</f>
        <v>7393.4400000000005</v>
      </c>
      <c r="K11462" s="3" t="str" cm="1">
        <f t="array" ref="K11462">_xlfn.LET(_xlpm.d,UPPER(TRIM(CLEAN(SUBSTITUTE(F11462,CHAR(160),"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463" spans="1:11" hidden="1" x14ac:dyDescent="0.25">
      <c r="A11463" s="10" t="s">
        <v>4565</v>
      </c>
      <c r="K11463" s="3" t="str" cm="1">
        <f t="array" ref="K11463">_xlfn.LET(_xlpm.d,UPPER(TRIM(CLEAN(SUBSTITUTE(F11463,CHAR(160),"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464" spans="1:11" hidden="1" x14ac:dyDescent="0.25">
      <c r="B11464" s="20">
        <v>45996</v>
      </c>
      <c r="C11464" s="2" t="s">
        <v>1</v>
      </c>
      <c r="D11464" s="2" t="s">
        <v>2235</v>
      </c>
      <c r="E11464" s="2" t="s">
        <v>243</v>
      </c>
      <c r="F11464" s="2" t="s">
        <v>4565</v>
      </c>
      <c r="G11464" s="5">
        <v>6</v>
      </c>
      <c r="H11464" s="5">
        <v>79.95</v>
      </c>
      <c r="I11464" s="5">
        <v>479.7</v>
      </c>
      <c r="J11464" s="5">
        <v>479.7</v>
      </c>
      <c r="K11464" s="3" t="str" cm="1">
        <f t="array" ref="K11464">_xlfn.LET(_xlpm.d,UPPER(TRIM(CLEAN(SUBSTITUTE(F11464,CHAR(160),"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65" spans="1:11" hidden="1" x14ac:dyDescent="0.25">
      <c r="B11465" s="20">
        <v>45996</v>
      </c>
      <c r="C11465" s="2" t="s">
        <v>1</v>
      </c>
      <c r="D11465" s="2" t="s">
        <v>2236</v>
      </c>
      <c r="E11465" s="2" t="s">
        <v>241</v>
      </c>
      <c r="F11465" s="2" t="s">
        <v>4565</v>
      </c>
      <c r="G11465" s="5">
        <v>5</v>
      </c>
      <c r="H11465" s="5">
        <v>79.95</v>
      </c>
      <c r="I11465" s="5">
        <v>399.75</v>
      </c>
      <c r="J11465" s="5">
        <v>879.45</v>
      </c>
      <c r="K11465" s="3" t="str" cm="1">
        <f t="array" ref="K11465">_xlfn.LET(_xlpm.d,UPPER(TRIM(CLEAN(SUBSTITUTE(F11465,CHAR(160),"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66" spans="1:11" hidden="1" x14ac:dyDescent="0.25">
      <c r="B11466" s="20">
        <v>45996</v>
      </c>
      <c r="C11466" s="2" t="s">
        <v>1</v>
      </c>
      <c r="D11466" s="2" t="s">
        <v>357</v>
      </c>
      <c r="E11466" s="2" t="s">
        <v>195</v>
      </c>
      <c r="F11466" s="2" t="s">
        <v>4565</v>
      </c>
      <c r="G11466" s="5">
        <v>6</v>
      </c>
      <c r="H11466" s="5">
        <v>79.95</v>
      </c>
      <c r="I11466" s="5">
        <v>479.7</v>
      </c>
      <c r="J11466" s="5">
        <v>1359.15</v>
      </c>
      <c r="K11466" s="3" t="str" cm="1">
        <f t="array" ref="K11466">_xlfn.LET(_xlpm.d,UPPER(TRIM(CLEAN(SUBSTITUTE(F11466,CHAR(160),"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67" spans="1:11" hidden="1" x14ac:dyDescent="0.25">
      <c r="B11467" s="20">
        <v>46001</v>
      </c>
      <c r="C11467" s="2" t="s">
        <v>1</v>
      </c>
      <c r="D11467" s="2" t="s">
        <v>1303</v>
      </c>
      <c r="E11467" s="2" t="s">
        <v>143</v>
      </c>
      <c r="F11467" s="2" t="s">
        <v>4565</v>
      </c>
      <c r="G11467" s="5">
        <v>8</v>
      </c>
      <c r="H11467" s="5">
        <v>79.95</v>
      </c>
      <c r="I11467" s="5">
        <v>639.6</v>
      </c>
      <c r="J11467" s="5">
        <v>1998.75</v>
      </c>
      <c r="K11467" s="3" t="str" cm="1">
        <f t="array" ref="K11467">_xlfn.LET(_xlpm.d,UPPER(TRIM(CLEAN(SUBSTITUTE(F11467,CHAR(160),"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68" spans="1:11" hidden="1" x14ac:dyDescent="0.25">
      <c r="B11468" s="20">
        <v>46003</v>
      </c>
      <c r="C11468" s="2" t="s">
        <v>1</v>
      </c>
      <c r="D11468" s="2" t="s">
        <v>3345</v>
      </c>
      <c r="E11468" s="2" t="s">
        <v>195</v>
      </c>
      <c r="F11468" s="2" t="s">
        <v>4565</v>
      </c>
      <c r="G11468" s="5">
        <v>5</v>
      </c>
      <c r="H11468" s="5">
        <v>79.95</v>
      </c>
      <c r="I11468" s="5">
        <v>399.75</v>
      </c>
      <c r="J11468" s="5">
        <v>2398.5</v>
      </c>
      <c r="K11468" s="3" t="str" cm="1">
        <f t="array" ref="K11468">_xlfn.LET(_xlpm.d,UPPER(TRIM(CLEAN(SUBSTITUTE(F11468,CHAR(160),"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69" spans="1:11" hidden="1" x14ac:dyDescent="0.25">
      <c r="B11469" s="20">
        <v>46008</v>
      </c>
      <c r="C11469" s="2" t="s">
        <v>1</v>
      </c>
      <c r="D11469" s="2" t="s">
        <v>142</v>
      </c>
      <c r="E11469" s="2" t="s">
        <v>143</v>
      </c>
      <c r="F11469" s="2" t="s">
        <v>4565</v>
      </c>
      <c r="G11469" s="5">
        <v>5</v>
      </c>
      <c r="H11469" s="5">
        <v>79.95</v>
      </c>
      <c r="I11469" s="5">
        <v>399.75</v>
      </c>
      <c r="J11469" s="5">
        <v>2798.25</v>
      </c>
      <c r="K11469" s="3" t="str" cm="1">
        <f t="array" ref="K11469">_xlfn.LET(_xlpm.d,UPPER(TRIM(CLEAN(SUBSTITUTE(F11469,CHAR(160),"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70" spans="1:11" hidden="1" x14ac:dyDescent="0.25">
      <c r="B11470" s="20">
        <v>46009</v>
      </c>
      <c r="C11470" s="2" t="s">
        <v>1</v>
      </c>
      <c r="D11470" s="2" t="s">
        <v>119</v>
      </c>
      <c r="E11470" s="2" t="s">
        <v>120</v>
      </c>
      <c r="F11470" s="2" t="s">
        <v>4566</v>
      </c>
      <c r="G11470" s="5">
        <v>5</v>
      </c>
      <c r="H11470" s="5">
        <v>84.3</v>
      </c>
      <c r="I11470" s="5">
        <v>421.5</v>
      </c>
      <c r="J11470" s="5">
        <v>3219.75</v>
      </c>
      <c r="K11470" s="3" t="str" cm="1">
        <f t="array" ref="K11470">_xlfn.LET(_xlpm.d,UPPER(TRIM(CLEAN(SUBSTITUTE(F11470,CHAR(160),"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71" spans="1:11" hidden="1" x14ac:dyDescent="0.25">
      <c r="B11471" s="20">
        <v>46010</v>
      </c>
      <c r="C11471" s="2" t="s">
        <v>1</v>
      </c>
      <c r="D11471" s="2" t="s">
        <v>3360</v>
      </c>
      <c r="E11471" s="2" t="s">
        <v>195</v>
      </c>
      <c r="F11471" s="2" t="s">
        <v>4565</v>
      </c>
      <c r="G11471" s="5">
        <v>8</v>
      </c>
      <c r="H11471" s="5">
        <v>79.95</v>
      </c>
      <c r="I11471" s="5">
        <v>639.6</v>
      </c>
      <c r="J11471" s="5">
        <v>3859.35</v>
      </c>
      <c r="K11471" s="3" t="str" cm="1">
        <f t="array" ref="K11471">_xlfn.LET(_xlpm.d,UPPER(TRIM(CLEAN(SUBSTITUTE(F11471,CHAR(160),"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72" spans="1:11" hidden="1" x14ac:dyDescent="0.25">
      <c r="B11472" s="20">
        <v>46010</v>
      </c>
      <c r="C11472" s="2" t="s">
        <v>1</v>
      </c>
      <c r="D11472" s="2" t="s">
        <v>387</v>
      </c>
      <c r="E11472" s="2" t="s">
        <v>243</v>
      </c>
      <c r="F11472" s="2" t="s">
        <v>4565</v>
      </c>
      <c r="G11472" s="5">
        <v>10</v>
      </c>
      <c r="H11472" s="5">
        <v>79.95</v>
      </c>
      <c r="I11472" s="5">
        <v>799.5</v>
      </c>
      <c r="J11472" s="5">
        <v>4658.8500000000004</v>
      </c>
      <c r="K11472" s="3" t="str" cm="1">
        <f t="array" ref="K11472">_xlfn.LET(_xlpm.d,UPPER(TRIM(CLEAN(SUBSTITUTE(F11472,CHAR(160),"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73" spans="2:11" hidden="1" x14ac:dyDescent="0.25">
      <c r="B11473" s="20">
        <v>46024</v>
      </c>
      <c r="C11473" s="2" t="s">
        <v>1</v>
      </c>
      <c r="D11473" s="2" t="s">
        <v>389</v>
      </c>
      <c r="E11473" s="2" t="s">
        <v>195</v>
      </c>
      <c r="F11473" s="2" t="s">
        <v>4565</v>
      </c>
      <c r="G11473" s="5">
        <v>10</v>
      </c>
      <c r="H11473" s="5">
        <v>79.95</v>
      </c>
      <c r="I11473" s="5">
        <v>799.5</v>
      </c>
      <c r="J11473" s="5">
        <v>5458.35</v>
      </c>
      <c r="K11473" s="3" t="str" cm="1">
        <f t="array" ref="K11473">_xlfn.LET(_xlpm.d,UPPER(TRIM(CLEAN(SUBSTITUTE(F11473,CHAR(160),"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74" spans="2:11" hidden="1" x14ac:dyDescent="0.25">
      <c r="B11474" s="20">
        <v>46027</v>
      </c>
      <c r="C11474" s="2" t="s">
        <v>1</v>
      </c>
      <c r="D11474" s="2" t="s">
        <v>153</v>
      </c>
      <c r="E11474" s="2" t="s">
        <v>154</v>
      </c>
      <c r="F11474" s="2" t="s">
        <v>4565</v>
      </c>
      <c r="G11474" s="5">
        <v>5</v>
      </c>
      <c r="H11474" s="5">
        <v>79.95</v>
      </c>
      <c r="I11474" s="5">
        <v>399.75</v>
      </c>
      <c r="J11474" s="5">
        <v>5858.1</v>
      </c>
      <c r="K11474" s="3" t="str" cm="1">
        <f t="array" ref="K11474">_xlfn.LET(_xlpm.d,UPPER(TRIM(CLEAN(SUBSTITUTE(F11474,CHAR(160),"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75" spans="2:11" hidden="1" x14ac:dyDescent="0.25">
      <c r="B11475" s="20">
        <v>46028</v>
      </c>
      <c r="C11475" s="2" t="s">
        <v>1</v>
      </c>
      <c r="D11475" s="2" t="s">
        <v>3390</v>
      </c>
      <c r="E11475" s="2" t="s">
        <v>261</v>
      </c>
      <c r="F11475" s="2" t="s">
        <v>4565</v>
      </c>
      <c r="G11475" s="5">
        <v>5</v>
      </c>
      <c r="H11475" s="5">
        <v>79.95</v>
      </c>
      <c r="I11475" s="5">
        <v>399.75</v>
      </c>
      <c r="J11475" s="5">
        <v>6257.85</v>
      </c>
      <c r="K11475" s="3" t="str" cm="1">
        <f t="array" ref="K11475">_xlfn.LET(_xlpm.d,UPPER(TRIM(CLEAN(SUBSTITUTE(F11475,CHAR(160),"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76" spans="2:11" hidden="1" x14ac:dyDescent="0.25">
      <c r="B11476" s="20">
        <v>46031</v>
      </c>
      <c r="C11476" s="2" t="s">
        <v>1</v>
      </c>
      <c r="D11476" s="2" t="s">
        <v>1573</v>
      </c>
      <c r="E11476" s="2" t="s">
        <v>238</v>
      </c>
      <c r="F11476" s="2" t="s">
        <v>4565</v>
      </c>
      <c r="G11476" s="5">
        <v>6</v>
      </c>
      <c r="H11476" s="5">
        <v>79.95</v>
      </c>
      <c r="I11476" s="5">
        <v>479.7</v>
      </c>
      <c r="J11476" s="5">
        <v>6737.55</v>
      </c>
      <c r="K11476" s="3" t="str" cm="1">
        <f t="array" ref="K11476">_xlfn.LET(_xlpm.d,UPPER(TRIM(CLEAN(SUBSTITUTE(F11476,CHAR(160),"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77" spans="2:11" hidden="1" x14ac:dyDescent="0.25">
      <c r="B11477" s="20">
        <v>46031</v>
      </c>
      <c r="C11477" s="2" t="s">
        <v>1</v>
      </c>
      <c r="D11477" s="2" t="s">
        <v>1574</v>
      </c>
      <c r="E11477" s="2" t="s">
        <v>236</v>
      </c>
      <c r="F11477" s="2" t="s">
        <v>4565</v>
      </c>
      <c r="G11477" s="5">
        <v>12</v>
      </c>
      <c r="H11477" s="5">
        <v>79.95</v>
      </c>
      <c r="I11477" s="5">
        <v>959.4</v>
      </c>
      <c r="J11477" s="5">
        <v>7696.95</v>
      </c>
      <c r="K11477" s="3" t="str" cm="1">
        <f t="array" ref="K11477">_xlfn.LET(_xlpm.d,UPPER(TRIM(CLEAN(SUBSTITUTE(F11477,CHAR(160),"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78" spans="2:11" hidden="1" x14ac:dyDescent="0.25">
      <c r="B11478" s="20">
        <v>46032</v>
      </c>
      <c r="C11478" s="2" t="s">
        <v>1</v>
      </c>
      <c r="D11478" s="2" t="s">
        <v>390</v>
      </c>
      <c r="E11478" s="2" t="s">
        <v>243</v>
      </c>
      <c r="F11478" s="2" t="s">
        <v>4565</v>
      </c>
      <c r="G11478" s="5">
        <v>6</v>
      </c>
      <c r="H11478" s="5">
        <v>79.95</v>
      </c>
      <c r="I11478" s="5">
        <v>479.7</v>
      </c>
      <c r="J11478" s="5">
        <v>8176.65</v>
      </c>
      <c r="K11478" s="3" t="str" cm="1">
        <f t="array" ref="K11478">_xlfn.LET(_xlpm.d,UPPER(TRIM(CLEAN(SUBSTITUTE(F11478,CHAR(160),"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79" spans="2:11" hidden="1" x14ac:dyDescent="0.25">
      <c r="B11479" s="20">
        <v>46032</v>
      </c>
      <c r="C11479" s="2" t="s">
        <v>1</v>
      </c>
      <c r="D11479" s="2" t="s">
        <v>392</v>
      </c>
      <c r="E11479" s="2" t="s">
        <v>241</v>
      </c>
      <c r="F11479" s="2" t="s">
        <v>4565</v>
      </c>
      <c r="G11479" s="5">
        <v>5</v>
      </c>
      <c r="H11479" s="5">
        <v>79.95</v>
      </c>
      <c r="I11479" s="5">
        <v>399.75</v>
      </c>
      <c r="J11479" s="5">
        <v>8576.4</v>
      </c>
      <c r="K11479" s="3" t="str" cm="1">
        <f t="array" ref="K11479">_xlfn.LET(_xlpm.d,UPPER(TRIM(CLEAN(SUBSTITUTE(F11479,CHAR(160),"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80" spans="2:11" hidden="1" x14ac:dyDescent="0.25">
      <c r="B11480" s="20">
        <v>46032</v>
      </c>
      <c r="C11480" s="2" t="s">
        <v>1</v>
      </c>
      <c r="D11480" s="2" t="s">
        <v>393</v>
      </c>
      <c r="E11480" s="2" t="s">
        <v>43</v>
      </c>
      <c r="F11480" s="2" t="s">
        <v>4567</v>
      </c>
      <c r="G11480" s="5">
        <v>2</v>
      </c>
      <c r="H11480" s="5">
        <v>50</v>
      </c>
      <c r="I11480" s="5">
        <v>100</v>
      </c>
      <c r="J11480" s="5">
        <v>8676.4</v>
      </c>
      <c r="K11480" s="3" t="str" cm="1">
        <f t="array" ref="K11480">_xlfn.LET(_xlpm.d,UPPER(TRIM(CLEAN(SUBSTITUTE(F11480,CHAR(160),"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81" spans="2:11" hidden="1" x14ac:dyDescent="0.25">
      <c r="B11481" s="20">
        <v>46035</v>
      </c>
      <c r="C11481" s="2" t="s">
        <v>1</v>
      </c>
      <c r="D11481" s="2" t="s">
        <v>1192</v>
      </c>
      <c r="E11481" s="2" t="s">
        <v>162</v>
      </c>
      <c r="F11481" s="2" t="s">
        <v>4565</v>
      </c>
      <c r="G11481" s="5">
        <v>10</v>
      </c>
      <c r="H11481" s="5">
        <v>79.95</v>
      </c>
      <c r="I11481" s="5">
        <v>799.5</v>
      </c>
      <c r="J11481" s="5">
        <v>9475.9</v>
      </c>
      <c r="K11481" s="3" t="str" cm="1">
        <f t="array" ref="K11481">_xlfn.LET(_xlpm.d,UPPER(TRIM(CLEAN(SUBSTITUTE(F11481,CHAR(160),"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82" spans="2:11" hidden="1" x14ac:dyDescent="0.25">
      <c r="B11482" s="20">
        <v>46037</v>
      </c>
      <c r="C11482" s="2" t="s">
        <v>1</v>
      </c>
      <c r="D11482" s="2" t="s">
        <v>1319</v>
      </c>
      <c r="E11482" s="2" t="s">
        <v>246</v>
      </c>
      <c r="F11482" s="2" t="s">
        <v>4565</v>
      </c>
      <c r="G11482" s="5">
        <v>5</v>
      </c>
      <c r="H11482" s="5">
        <v>79.95</v>
      </c>
      <c r="I11482" s="5">
        <v>399.75</v>
      </c>
      <c r="J11482" s="5">
        <v>9875.65</v>
      </c>
      <c r="K11482" s="3" t="str" cm="1">
        <f t="array" ref="K11482">_xlfn.LET(_xlpm.d,UPPER(TRIM(CLEAN(SUBSTITUTE(F11482,CHAR(160),"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83" spans="2:11" hidden="1" x14ac:dyDescent="0.25">
      <c r="B11483" s="20">
        <v>46037</v>
      </c>
      <c r="C11483" s="2" t="s">
        <v>1</v>
      </c>
      <c r="D11483" s="2" t="s">
        <v>3423</v>
      </c>
      <c r="E11483" s="2" t="s">
        <v>3</v>
      </c>
      <c r="F11483" s="2" t="s">
        <v>4568</v>
      </c>
      <c r="G11483" s="5">
        <v>5</v>
      </c>
      <c r="H11483" s="5">
        <v>47.99</v>
      </c>
      <c r="I11483" s="5">
        <v>239.95</v>
      </c>
      <c r="J11483" s="5">
        <v>10115.6</v>
      </c>
      <c r="K11483" s="3" t="str" cm="1">
        <f t="array" ref="K11483">_xlfn.LET(_xlpm.d,UPPER(TRIM(CLEAN(SUBSTITUTE(F11483,CHAR(160),"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84" spans="2:11" hidden="1" x14ac:dyDescent="0.25">
      <c r="B11484" s="20">
        <v>46038</v>
      </c>
      <c r="C11484" s="2" t="s">
        <v>1</v>
      </c>
      <c r="D11484" s="2" t="s">
        <v>133</v>
      </c>
      <c r="E11484" s="2" t="s">
        <v>43</v>
      </c>
      <c r="F11484" s="2" t="s">
        <v>4568</v>
      </c>
      <c r="G11484" s="5">
        <v>8</v>
      </c>
      <c r="H11484" s="5">
        <v>50</v>
      </c>
      <c r="I11484" s="5">
        <v>400</v>
      </c>
      <c r="J11484" s="5">
        <v>10515.6</v>
      </c>
      <c r="K11484" s="3" t="str" cm="1">
        <f t="array" ref="K11484">_xlfn.LET(_xlpm.d,UPPER(TRIM(CLEAN(SUBSTITUTE(F11484,CHAR(160),"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85" spans="2:11" hidden="1" x14ac:dyDescent="0.25">
      <c r="B11485" s="20">
        <v>46049</v>
      </c>
      <c r="C11485" s="2" t="s">
        <v>1</v>
      </c>
      <c r="D11485" s="2" t="s">
        <v>3439</v>
      </c>
      <c r="E11485" s="2" t="s">
        <v>143</v>
      </c>
      <c r="F11485" s="2" t="s">
        <v>4565</v>
      </c>
      <c r="G11485" s="5">
        <v>10</v>
      </c>
      <c r="H11485" s="5">
        <v>33.5</v>
      </c>
      <c r="I11485" s="5">
        <v>335</v>
      </c>
      <c r="J11485" s="5">
        <v>10850.6</v>
      </c>
      <c r="K11485" s="3" t="str" cm="1">
        <f t="array" ref="K11485">_xlfn.LET(_xlpm.d,UPPER(TRIM(CLEAN(SUBSTITUTE(F11485,CHAR(160),"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86" spans="2:11" hidden="1" x14ac:dyDescent="0.25">
      <c r="B11486" s="20">
        <v>46049</v>
      </c>
      <c r="C11486" s="2" t="s">
        <v>1</v>
      </c>
      <c r="D11486" s="2" t="s">
        <v>1483</v>
      </c>
      <c r="E11486" s="2" t="s">
        <v>261</v>
      </c>
      <c r="F11486" s="2" t="s">
        <v>4565</v>
      </c>
      <c r="G11486" s="5">
        <v>10</v>
      </c>
      <c r="H11486" s="5">
        <v>79.95</v>
      </c>
      <c r="I11486" s="5">
        <v>799.5</v>
      </c>
      <c r="J11486" s="5">
        <v>11650.1</v>
      </c>
      <c r="K11486" s="3" t="str" cm="1">
        <f t="array" ref="K11486">_xlfn.LET(_xlpm.d,UPPER(TRIM(CLEAN(SUBSTITUTE(F11486,CHAR(160),"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87" spans="2:11" hidden="1" x14ac:dyDescent="0.25">
      <c r="B11487" s="20">
        <v>46051</v>
      </c>
      <c r="C11487" s="2" t="s">
        <v>1</v>
      </c>
      <c r="D11487" s="2" t="s">
        <v>1326</v>
      </c>
      <c r="E11487" s="2" t="s">
        <v>180</v>
      </c>
      <c r="F11487" s="2" t="s">
        <v>4565</v>
      </c>
      <c r="G11487" s="5">
        <v>10</v>
      </c>
      <c r="H11487" s="5">
        <v>79.95</v>
      </c>
      <c r="I11487" s="5">
        <v>799.5</v>
      </c>
      <c r="J11487" s="5">
        <v>12449.6</v>
      </c>
      <c r="K11487" s="3" t="str" cm="1">
        <f t="array" ref="K11487">_xlfn.LET(_xlpm.d,UPPER(TRIM(CLEAN(SUBSTITUTE(F11487,CHAR(160),"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88" spans="2:11" hidden="1" x14ac:dyDescent="0.25">
      <c r="B11488" s="20">
        <v>46052</v>
      </c>
      <c r="C11488" s="2" t="s">
        <v>1</v>
      </c>
      <c r="D11488" s="2" t="s">
        <v>81</v>
      </c>
      <c r="E11488" s="2" t="s">
        <v>78</v>
      </c>
      <c r="F11488" s="2" t="s">
        <v>4565</v>
      </c>
      <c r="G11488" s="5">
        <v>5</v>
      </c>
      <c r="H11488" s="5">
        <v>79.95</v>
      </c>
      <c r="I11488" s="5">
        <v>399.75</v>
      </c>
      <c r="J11488" s="5">
        <v>12849.35</v>
      </c>
      <c r="K11488" s="3" t="str" cm="1">
        <f t="array" ref="K11488">_xlfn.LET(_xlpm.d,UPPER(TRIM(CLEAN(SUBSTITUTE(F11488,CHAR(160),"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89" spans="2:11" hidden="1" x14ac:dyDescent="0.25">
      <c r="B11489" s="20">
        <v>46052</v>
      </c>
      <c r="C11489" s="2" t="s">
        <v>1</v>
      </c>
      <c r="D11489" s="2" t="s">
        <v>3447</v>
      </c>
      <c r="E11489" s="2" t="s">
        <v>234</v>
      </c>
      <c r="F11489" s="2" t="s">
        <v>4565</v>
      </c>
      <c r="G11489" s="5">
        <v>4</v>
      </c>
      <c r="H11489" s="5">
        <v>79.95</v>
      </c>
      <c r="I11489" s="5">
        <v>319.8</v>
      </c>
      <c r="J11489" s="5">
        <v>13169.15</v>
      </c>
      <c r="K11489" s="3" t="str" cm="1">
        <f t="array" ref="K11489">_xlfn.LET(_xlpm.d,UPPER(TRIM(CLEAN(SUBSTITUTE(F11489,CHAR(160),"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90" spans="2:11" hidden="1" x14ac:dyDescent="0.25">
      <c r="B11490" s="20">
        <v>46052</v>
      </c>
      <c r="C11490" s="2" t="s">
        <v>1</v>
      </c>
      <c r="D11490" s="2" t="s">
        <v>2332</v>
      </c>
      <c r="E11490" s="2" t="s">
        <v>243</v>
      </c>
      <c r="F11490" s="2" t="s">
        <v>4565</v>
      </c>
      <c r="G11490" s="5">
        <v>12</v>
      </c>
      <c r="H11490" s="5">
        <v>79.95</v>
      </c>
      <c r="I11490" s="5">
        <v>959.4</v>
      </c>
      <c r="J11490" s="5">
        <v>14128.55</v>
      </c>
      <c r="K11490" s="3" t="str" cm="1">
        <f t="array" ref="K11490">_xlfn.LET(_xlpm.d,UPPER(TRIM(CLEAN(SUBSTITUTE(F11490,CHAR(160),"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91" spans="2:11" hidden="1" x14ac:dyDescent="0.25">
      <c r="B11491" s="20">
        <v>46052</v>
      </c>
      <c r="C11491" s="2" t="s">
        <v>1</v>
      </c>
      <c r="D11491" s="2" t="s">
        <v>3448</v>
      </c>
      <c r="E11491" s="2" t="s">
        <v>195</v>
      </c>
      <c r="F11491" s="2" t="s">
        <v>4565</v>
      </c>
      <c r="G11491" s="5">
        <v>10</v>
      </c>
      <c r="H11491" s="5">
        <v>79.95</v>
      </c>
      <c r="I11491" s="5">
        <v>799.5</v>
      </c>
      <c r="J11491" s="5">
        <v>14928.05</v>
      </c>
      <c r="K11491" s="3" t="str" cm="1">
        <f t="array" ref="K11491">_xlfn.LET(_xlpm.d,UPPER(TRIM(CLEAN(SUBSTITUTE(F11491,CHAR(160),"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92" spans="2:11" hidden="1" x14ac:dyDescent="0.25">
      <c r="B11492" s="20">
        <v>46052</v>
      </c>
      <c r="C11492" s="2" t="s">
        <v>1</v>
      </c>
      <c r="D11492" s="2" t="s">
        <v>1329</v>
      </c>
      <c r="E11492" s="2" t="s">
        <v>154</v>
      </c>
      <c r="F11492" s="2" t="s">
        <v>4565</v>
      </c>
      <c r="G11492" s="5">
        <v>16</v>
      </c>
      <c r="H11492" s="5">
        <v>79.95</v>
      </c>
      <c r="I11492" s="5">
        <v>1279.2</v>
      </c>
      <c r="J11492" s="5">
        <v>16207.25</v>
      </c>
      <c r="K11492" s="3" t="str" cm="1">
        <f t="array" ref="K11492">_xlfn.LET(_xlpm.d,UPPER(TRIM(CLEAN(SUBSTITUTE(F11492,CHAR(160),"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93" spans="2:11" hidden="1" x14ac:dyDescent="0.25">
      <c r="B11493" s="20">
        <v>46056</v>
      </c>
      <c r="C11493" s="2" t="s">
        <v>1</v>
      </c>
      <c r="D11493" s="2" t="s">
        <v>3455</v>
      </c>
      <c r="E11493" s="2" t="s">
        <v>162</v>
      </c>
      <c r="F11493" s="2" t="s">
        <v>4565</v>
      </c>
      <c r="G11493" s="5">
        <v>10</v>
      </c>
      <c r="H11493" s="5">
        <v>79.95</v>
      </c>
      <c r="I11493" s="5">
        <v>799.5</v>
      </c>
      <c r="J11493" s="5">
        <v>17006.75</v>
      </c>
      <c r="K11493" s="3" t="str" cm="1">
        <f t="array" ref="K11493">_xlfn.LET(_xlpm.d,UPPER(TRIM(CLEAN(SUBSTITUTE(F11493,CHAR(160),"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94" spans="2:11" hidden="1" x14ac:dyDescent="0.25">
      <c r="B11494" s="20">
        <v>46056</v>
      </c>
      <c r="C11494" s="2" t="s">
        <v>1</v>
      </c>
      <c r="D11494" s="2" t="s">
        <v>397</v>
      </c>
      <c r="E11494" s="2" t="s">
        <v>214</v>
      </c>
      <c r="F11494" s="2" t="s">
        <v>4565</v>
      </c>
      <c r="G11494" s="5">
        <v>10</v>
      </c>
      <c r="H11494" s="5">
        <v>79.95</v>
      </c>
      <c r="I11494" s="5">
        <v>799.5</v>
      </c>
      <c r="J11494" s="5">
        <v>17806.25</v>
      </c>
      <c r="K11494" s="3" t="str" cm="1">
        <f t="array" ref="K11494">_xlfn.LET(_xlpm.d,UPPER(TRIM(CLEAN(SUBSTITUTE(F11494,CHAR(160),"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95" spans="2:11" hidden="1" x14ac:dyDescent="0.25">
      <c r="B11495" s="20">
        <v>46056</v>
      </c>
      <c r="C11495" s="2" t="s">
        <v>1</v>
      </c>
      <c r="D11495" s="2" t="s">
        <v>1486</v>
      </c>
      <c r="E11495" s="2" t="s">
        <v>141</v>
      </c>
      <c r="F11495" s="2" t="s">
        <v>4565</v>
      </c>
      <c r="G11495" s="5">
        <v>12</v>
      </c>
      <c r="H11495" s="5">
        <v>79.95</v>
      </c>
      <c r="I11495" s="5">
        <v>959.4</v>
      </c>
      <c r="J11495" s="5">
        <v>18765.650000000001</v>
      </c>
      <c r="K11495" s="3" t="str" cm="1">
        <f t="array" ref="K11495">_xlfn.LET(_xlpm.d,UPPER(TRIM(CLEAN(SUBSTITUTE(F11495,CHAR(160),"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96" spans="2:11" hidden="1" x14ac:dyDescent="0.25">
      <c r="B11496" s="20">
        <v>46056</v>
      </c>
      <c r="C11496" s="2" t="s">
        <v>1</v>
      </c>
      <c r="D11496" s="2" t="s">
        <v>1488</v>
      </c>
      <c r="E11496" s="2" t="s">
        <v>273</v>
      </c>
      <c r="F11496" s="2" t="s">
        <v>4565</v>
      </c>
      <c r="G11496" s="5">
        <v>6</v>
      </c>
      <c r="H11496" s="5">
        <v>79.95</v>
      </c>
      <c r="I11496" s="5">
        <v>479.7</v>
      </c>
      <c r="J11496" s="5">
        <v>19245.350000000002</v>
      </c>
      <c r="K11496" s="3" t="str" cm="1">
        <f t="array" ref="K11496">_xlfn.LET(_xlpm.d,UPPER(TRIM(CLEAN(SUBSTITUTE(F11496,CHAR(160),"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97" spans="2:11" hidden="1" x14ac:dyDescent="0.25">
      <c r="B11497" s="20">
        <v>46056</v>
      </c>
      <c r="C11497" s="2" t="s">
        <v>1</v>
      </c>
      <c r="D11497" s="2" t="s">
        <v>2341</v>
      </c>
      <c r="E11497" s="2" t="s">
        <v>165</v>
      </c>
      <c r="F11497" s="2" t="s">
        <v>4565</v>
      </c>
      <c r="G11497" s="5">
        <v>3</v>
      </c>
      <c r="H11497" s="5">
        <v>79.95</v>
      </c>
      <c r="I11497" s="5">
        <v>239.85</v>
      </c>
      <c r="J11497" s="5">
        <v>19485.2</v>
      </c>
      <c r="K11497" s="3" t="str" cm="1">
        <f t="array" ref="K11497">_xlfn.LET(_xlpm.d,UPPER(TRIM(CLEAN(SUBSTITUTE(F11497,CHAR(160),"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98" spans="2:11" hidden="1" x14ac:dyDescent="0.25">
      <c r="B11498" s="20">
        <v>46056</v>
      </c>
      <c r="C11498" s="2" t="s">
        <v>1</v>
      </c>
      <c r="D11498" s="2" t="s">
        <v>4569</v>
      </c>
      <c r="E11498" s="2" t="s">
        <v>964</v>
      </c>
      <c r="F11498" s="2" t="s">
        <v>4570</v>
      </c>
      <c r="G11498" s="5">
        <v>5</v>
      </c>
      <c r="H11498" s="5">
        <v>47.95</v>
      </c>
      <c r="I11498" s="5">
        <v>239.75</v>
      </c>
      <c r="J11498" s="5">
        <v>19724.95</v>
      </c>
      <c r="K11498" s="3" t="str" cm="1">
        <f t="array" ref="K11498">_xlfn.LET(_xlpm.d,UPPER(TRIM(CLEAN(SUBSTITUTE(F11498,CHAR(160),"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499" spans="2:11" hidden="1" x14ac:dyDescent="0.25">
      <c r="B11499" s="20">
        <v>46056</v>
      </c>
      <c r="C11499" s="2" t="s">
        <v>1</v>
      </c>
      <c r="D11499" s="2" t="s">
        <v>4569</v>
      </c>
      <c r="E11499" s="2" t="s">
        <v>964</v>
      </c>
      <c r="F11499" s="2" t="s">
        <v>4565</v>
      </c>
      <c r="G11499" s="5">
        <v>10</v>
      </c>
      <c r="H11499" s="5">
        <v>81.5</v>
      </c>
      <c r="I11499" s="5">
        <v>815</v>
      </c>
      <c r="J11499" s="5">
        <v>20539.95</v>
      </c>
      <c r="K11499" s="3" t="str" cm="1">
        <f t="array" ref="K11499">_xlfn.LET(_xlpm.d,UPPER(TRIM(CLEAN(SUBSTITUTE(F11499,CHAR(160),"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00" spans="2:11" hidden="1" x14ac:dyDescent="0.25">
      <c r="B11500" s="20">
        <v>46057</v>
      </c>
      <c r="C11500" s="2" t="s">
        <v>1</v>
      </c>
      <c r="D11500" s="2" t="s">
        <v>399</v>
      </c>
      <c r="E11500" s="2" t="s">
        <v>145</v>
      </c>
      <c r="F11500" s="2" t="s">
        <v>4565</v>
      </c>
      <c r="G11500" s="5">
        <v>4</v>
      </c>
      <c r="H11500" s="5">
        <v>79.95</v>
      </c>
      <c r="I11500" s="5">
        <v>319.8</v>
      </c>
      <c r="J11500" s="5">
        <v>20859.75</v>
      </c>
      <c r="K11500" s="3" t="str" cm="1">
        <f t="array" ref="K11500">_xlfn.LET(_xlpm.d,UPPER(TRIM(CLEAN(SUBSTITUTE(F11500,CHAR(160),"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01" spans="2:11" hidden="1" x14ac:dyDescent="0.25">
      <c r="B11501" s="20">
        <v>46058</v>
      </c>
      <c r="C11501" s="2" t="s">
        <v>1</v>
      </c>
      <c r="D11501" s="2" t="s">
        <v>2343</v>
      </c>
      <c r="E11501" s="2" t="s">
        <v>254</v>
      </c>
      <c r="F11501" s="2" t="s">
        <v>4565</v>
      </c>
      <c r="G11501" s="5">
        <v>10</v>
      </c>
      <c r="H11501" s="5">
        <v>79.95</v>
      </c>
      <c r="I11501" s="5">
        <v>799.5</v>
      </c>
      <c r="J11501" s="5">
        <v>21659.25</v>
      </c>
      <c r="K11501" s="3" t="str" cm="1">
        <f t="array" ref="K11501">_xlfn.LET(_xlpm.d,UPPER(TRIM(CLEAN(SUBSTITUTE(F11501,CHAR(160),"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02" spans="2:11" hidden="1" x14ac:dyDescent="0.25">
      <c r="B11502" s="20">
        <v>46059</v>
      </c>
      <c r="C11502" s="2" t="s">
        <v>1</v>
      </c>
      <c r="D11502" s="2" t="s">
        <v>2346</v>
      </c>
      <c r="E11502" s="2" t="s">
        <v>78</v>
      </c>
      <c r="F11502" s="2" t="s">
        <v>4565</v>
      </c>
      <c r="G11502" s="5">
        <v>6</v>
      </c>
      <c r="H11502" s="5">
        <v>79.95</v>
      </c>
      <c r="I11502" s="5">
        <v>479.7</v>
      </c>
      <c r="J11502" s="5">
        <v>22138.95</v>
      </c>
      <c r="K11502" s="3" t="str" cm="1">
        <f t="array" ref="K11502">_xlfn.LET(_xlpm.d,UPPER(TRIM(CLEAN(SUBSTITUTE(F11502,CHAR(160),"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03" spans="2:11" hidden="1" x14ac:dyDescent="0.25">
      <c r="B11503" s="20">
        <v>46059</v>
      </c>
      <c r="C11503" s="2" t="s">
        <v>1</v>
      </c>
      <c r="D11503" s="2" t="s">
        <v>401</v>
      </c>
      <c r="E11503" s="2" t="s">
        <v>195</v>
      </c>
      <c r="F11503" s="2" t="s">
        <v>4565</v>
      </c>
      <c r="G11503" s="5">
        <v>4</v>
      </c>
      <c r="H11503" s="5">
        <v>79.95</v>
      </c>
      <c r="I11503" s="5">
        <v>319.8</v>
      </c>
      <c r="J11503" s="5">
        <v>22458.75</v>
      </c>
      <c r="K11503" s="3" t="str" cm="1">
        <f t="array" ref="K11503">_xlfn.LET(_xlpm.d,UPPER(TRIM(CLEAN(SUBSTITUTE(F11503,CHAR(160),"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04" spans="2:11" hidden="1" x14ac:dyDescent="0.25">
      <c r="B11504" s="20">
        <v>46059</v>
      </c>
      <c r="C11504" s="2" t="s">
        <v>1</v>
      </c>
      <c r="D11504" s="2" t="s">
        <v>3913</v>
      </c>
      <c r="E11504" s="2" t="s">
        <v>232</v>
      </c>
      <c r="F11504" s="2" t="s">
        <v>4565</v>
      </c>
      <c r="G11504" s="5">
        <v>4</v>
      </c>
      <c r="H11504" s="5">
        <v>79.95</v>
      </c>
      <c r="I11504" s="5">
        <v>319.8</v>
      </c>
      <c r="J11504" s="5">
        <v>22778.55</v>
      </c>
      <c r="K11504" s="3" t="str" cm="1">
        <f t="array" ref="K11504">_xlfn.LET(_xlpm.d,UPPER(TRIM(CLEAN(SUBSTITUTE(F11504,CHAR(160),"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05" spans="2:11" hidden="1" x14ac:dyDescent="0.25">
      <c r="B11505" s="20">
        <v>46063</v>
      </c>
      <c r="C11505" s="2" t="s">
        <v>1</v>
      </c>
      <c r="D11505" s="2" t="s">
        <v>3481</v>
      </c>
      <c r="E11505" s="2" t="s">
        <v>165</v>
      </c>
      <c r="F11505" s="2" t="s">
        <v>4565</v>
      </c>
      <c r="G11505" s="5">
        <v>4</v>
      </c>
      <c r="H11505" s="5">
        <v>79.95</v>
      </c>
      <c r="I11505" s="5">
        <v>319.8</v>
      </c>
      <c r="J11505" s="5">
        <v>23098.35</v>
      </c>
      <c r="K11505" s="3" t="str" cm="1">
        <f t="array" ref="K11505">_xlfn.LET(_xlpm.d,UPPER(TRIM(CLEAN(SUBSTITUTE(F11505,CHAR(160),"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06" spans="2:11" hidden="1" x14ac:dyDescent="0.25">
      <c r="B11506" s="20">
        <v>46063</v>
      </c>
      <c r="C11506" s="2" t="s">
        <v>1</v>
      </c>
      <c r="D11506" s="2" t="s">
        <v>3482</v>
      </c>
      <c r="E11506" s="2" t="s">
        <v>78</v>
      </c>
      <c r="F11506" s="2" t="s">
        <v>4565</v>
      </c>
      <c r="G11506" s="5">
        <v>8</v>
      </c>
      <c r="H11506" s="5">
        <v>79.95</v>
      </c>
      <c r="I11506" s="5">
        <v>639.6</v>
      </c>
      <c r="J11506" s="5">
        <v>23737.949999999997</v>
      </c>
      <c r="K11506" s="3" t="str" cm="1">
        <f t="array" ref="K11506">_xlfn.LET(_xlpm.d,UPPER(TRIM(CLEAN(SUBSTITUTE(F11506,CHAR(160),"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07" spans="2:11" hidden="1" x14ac:dyDescent="0.25">
      <c r="B11507" s="20">
        <v>46063</v>
      </c>
      <c r="C11507" s="2" t="s">
        <v>1</v>
      </c>
      <c r="D11507" s="2" t="s">
        <v>2350</v>
      </c>
      <c r="E11507" s="2" t="s">
        <v>186</v>
      </c>
      <c r="F11507" s="2" t="s">
        <v>4565</v>
      </c>
      <c r="G11507" s="5">
        <v>4</v>
      </c>
      <c r="H11507" s="5">
        <v>79.95</v>
      </c>
      <c r="I11507" s="5">
        <v>319.8</v>
      </c>
      <c r="J11507" s="5">
        <v>24057.749999999996</v>
      </c>
      <c r="K11507" s="3" t="str" cm="1">
        <f t="array" ref="K11507">_xlfn.LET(_xlpm.d,UPPER(TRIM(CLEAN(SUBSTITUTE(F11507,CHAR(160),"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08" spans="2:11" hidden="1" x14ac:dyDescent="0.25">
      <c r="B11508" s="20">
        <v>46063</v>
      </c>
      <c r="C11508" s="2" t="s">
        <v>1</v>
      </c>
      <c r="D11508" s="2" t="s">
        <v>1539</v>
      </c>
      <c r="E11508" s="2" t="s">
        <v>147</v>
      </c>
      <c r="F11508" s="2" t="s">
        <v>4565</v>
      </c>
      <c r="G11508" s="5">
        <v>8</v>
      </c>
      <c r="H11508" s="5">
        <v>79.95</v>
      </c>
      <c r="I11508" s="5">
        <v>639.6</v>
      </c>
      <c r="J11508" s="5">
        <v>24697.349999999995</v>
      </c>
      <c r="K11508" s="3" t="str" cm="1">
        <f t="array" ref="K11508">_xlfn.LET(_xlpm.d,UPPER(TRIM(CLEAN(SUBSTITUTE(F11508,CHAR(160),"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09" spans="2:11" hidden="1" x14ac:dyDescent="0.25">
      <c r="B11509" s="20">
        <v>46063</v>
      </c>
      <c r="C11509" s="2" t="s">
        <v>1</v>
      </c>
      <c r="D11509" s="2" t="s">
        <v>4571</v>
      </c>
      <c r="E11509" s="2" t="s">
        <v>964</v>
      </c>
      <c r="F11509" s="2" t="s">
        <v>4565</v>
      </c>
      <c r="G11509" s="5">
        <v>6</v>
      </c>
      <c r="H11509" s="5">
        <v>81.5</v>
      </c>
      <c r="I11509" s="5">
        <v>489</v>
      </c>
      <c r="J11509" s="5">
        <v>25186.349999999995</v>
      </c>
      <c r="K11509" s="3" t="str" cm="1">
        <f t="array" ref="K11509">_xlfn.LET(_xlpm.d,UPPER(TRIM(CLEAN(SUBSTITUTE(F11509,CHAR(160),"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10" spans="2:11" hidden="1" x14ac:dyDescent="0.25">
      <c r="B11510" s="20">
        <v>46063</v>
      </c>
      <c r="C11510" s="2" t="s">
        <v>1</v>
      </c>
      <c r="D11510" s="2" t="s">
        <v>4571</v>
      </c>
      <c r="E11510" s="2" t="s">
        <v>964</v>
      </c>
      <c r="F11510" s="2" t="s">
        <v>4570</v>
      </c>
      <c r="G11510" s="5">
        <v>6</v>
      </c>
      <c r="H11510" s="5">
        <v>47.95</v>
      </c>
      <c r="I11510" s="5">
        <v>287.7</v>
      </c>
      <c r="J11510" s="5">
        <v>25474.049999999996</v>
      </c>
      <c r="K11510" s="3" t="str" cm="1">
        <f t="array" ref="K11510">_xlfn.LET(_xlpm.d,UPPER(TRIM(CLEAN(SUBSTITUTE(F11510,CHAR(160),"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11" spans="2:11" hidden="1" x14ac:dyDescent="0.25">
      <c r="B11511" s="20">
        <v>46063</v>
      </c>
      <c r="C11511" s="2" t="s">
        <v>1</v>
      </c>
      <c r="D11511" s="2" t="s">
        <v>4571</v>
      </c>
      <c r="E11511" s="2" t="s">
        <v>964</v>
      </c>
      <c r="F11511" s="2" t="s">
        <v>4572</v>
      </c>
      <c r="G11511" s="5">
        <v>6</v>
      </c>
      <c r="H11511" s="5">
        <v>47.95</v>
      </c>
      <c r="I11511" s="5">
        <v>287.7</v>
      </c>
      <c r="J11511" s="5">
        <v>25761.749999999996</v>
      </c>
      <c r="K11511" s="3" t="str" cm="1">
        <f t="array" ref="K11511">_xlfn.LET(_xlpm.d,UPPER(TRIM(CLEAN(SUBSTITUTE(F11511,CHAR(160),"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12" spans="2:11" hidden="1" x14ac:dyDescent="0.25">
      <c r="B11512" s="20">
        <v>46063</v>
      </c>
      <c r="C11512" s="2" t="s">
        <v>1</v>
      </c>
      <c r="D11512" s="2" t="s">
        <v>4571</v>
      </c>
      <c r="E11512" s="2" t="s">
        <v>964</v>
      </c>
      <c r="F11512" s="2" t="s">
        <v>4573</v>
      </c>
      <c r="G11512" s="5">
        <v>6</v>
      </c>
      <c r="H11512" s="5">
        <v>47.95</v>
      </c>
      <c r="I11512" s="5">
        <v>287.7</v>
      </c>
      <c r="J11512" s="5">
        <v>26049.449999999997</v>
      </c>
      <c r="K11512" s="3" t="str" cm="1">
        <f t="array" ref="K11512">_xlfn.LET(_xlpm.d,UPPER(TRIM(CLEAN(SUBSTITUTE(F11512,CHAR(160),"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13" spans="2:11" hidden="1" x14ac:dyDescent="0.25">
      <c r="B11513" s="20">
        <v>46063</v>
      </c>
      <c r="C11513" s="2" t="s">
        <v>1</v>
      </c>
      <c r="D11513" s="2" t="s">
        <v>4571</v>
      </c>
      <c r="E11513" s="2" t="s">
        <v>964</v>
      </c>
      <c r="F11513" s="2" t="s">
        <v>4574</v>
      </c>
      <c r="G11513" s="5">
        <v>6</v>
      </c>
      <c r="H11513" s="5">
        <v>47.95</v>
      </c>
      <c r="I11513" s="5">
        <v>287.7</v>
      </c>
      <c r="J11513" s="5">
        <v>26337.149999999998</v>
      </c>
      <c r="K11513" s="3" t="str" cm="1">
        <f t="array" ref="K11513">_xlfn.LET(_xlpm.d,UPPER(TRIM(CLEAN(SUBSTITUTE(F11513,CHAR(160),"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14" spans="2:11" hidden="1" x14ac:dyDescent="0.25">
      <c r="B11514" s="20">
        <v>46063</v>
      </c>
      <c r="C11514" s="2" t="s">
        <v>1</v>
      </c>
      <c r="D11514" s="2" t="s">
        <v>1491</v>
      </c>
      <c r="E11514" s="2" t="s">
        <v>158</v>
      </c>
      <c r="F11514" s="2" t="s">
        <v>4565</v>
      </c>
      <c r="G11514" s="5">
        <v>10</v>
      </c>
      <c r="H11514" s="5">
        <v>79.95</v>
      </c>
      <c r="I11514" s="5">
        <v>799.5</v>
      </c>
      <c r="J11514" s="5">
        <v>27136.649999999998</v>
      </c>
      <c r="K11514" s="3" t="str" cm="1">
        <f t="array" ref="K11514">_xlfn.LET(_xlpm.d,UPPER(TRIM(CLEAN(SUBSTITUTE(F11514,CHAR(160),"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15" spans="2:11" hidden="1" x14ac:dyDescent="0.25">
      <c r="B11515" s="20">
        <v>46064</v>
      </c>
      <c r="C11515" s="2" t="s">
        <v>1</v>
      </c>
      <c r="D11515" s="2" t="s">
        <v>405</v>
      </c>
      <c r="E11515" s="2" t="s">
        <v>189</v>
      </c>
      <c r="F11515" s="2" t="s">
        <v>4565</v>
      </c>
      <c r="G11515" s="5">
        <v>4</v>
      </c>
      <c r="H11515" s="5">
        <v>79.95</v>
      </c>
      <c r="I11515" s="5">
        <v>319.8</v>
      </c>
      <c r="J11515" s="5">
        <v>27456.449999999997</v>
      </c>
      <c r="K11515" s="3" t="str" cm="1">
        <f t="array" ref="K11515">_xlfn.LET(_xlpm.d,UPPER(TRIM(CLEAN(SUBSTITUTE(F11515,CHAR(160),"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16" spans="2:11" hidden="1" x14ac:dyDescent="0.25">
      <c r="B11516" s="20">
        <v>46065</v>
      </c>
      <c r="C11516" s="2" t="s">
        <v>1</v>
      </c>
      <c r="D11516" s="2" t="s">
        <v>2355</v>
      </c>
      <c r="E11516" s="2" t="s">
        <v>268</v>
      </c>
      <c r="F11516" s="2" t="s">
        <v>4565</v>
      </c>
      <c r="G11516" s="5">
        <v>4</v>
      </c>
      <c r="H11516" s="5">
        <v>79.95</v>
      </c>
      <c r="I11516" s="5">
        <v>319.8</v>
      </c>
      <c r="J11516" s="5">
        <v>27776.249999999996</v>
      </c>
      <c r="K11516" s="3" t="str" cm="1">
        <f t="array" ref="K11516">_xlfn.LET(_xlpm.d,UPPER(TRIM(CLEAN(SUBSTITUTE(F11516,CHAR(160),"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17" spans="2:11" hidden="1" x14ac:dyDescent="0.25">
      <c r="B11517" s="20">
        <v>46065</v>
      </c>
      <c r="C11517" s="2" t="s">
        <v>1</v>
      </c>
      <c r="D11517" s="2" t="s">
        <v>1198</v>
      </c>
      <c r="E11517" s="2" t="s">
        <v>135</v>
      </c>
      <c r="F11517" s="2" t="s">
        <v>4565</v>
      </c>
      <c r="G11517" s="5">
        <v>8</v>
      </c>
      <c r="H11517" s="5">
        <v>79.95</v>
      </c>
      <c r="I11517" s="5">
        <v>639.6</v>
      </c>
      <c r="J11517" s="5">
        <v>28415.849999999995</v>
      </c>
      <c r="K11517" s="3" t="str" cm="1">
        <f t="array" ref="K11517">_xlfn.LET(_xlpm.d,UPPER(TRIM(CLEAN(SUBSTITUTE(F11517,CHAR(160),"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18" spans="2:11" hidden="1" x14ac:dyDescent="0.25">
      <c r="B11518" s="20">
        <v>46065</v>
      </c>
      <c r="C11518" s="2" t="s">
        <v>1</v>
      </c>
      <c r="D11518" s="2" t="s">
        <v>1200</v>
      </c>
      <c r="E11518" s="2" t="s">
        <v>149</v>
      </c>
      <c r="F11518" s="2" t="s">
        <v>4565</v>
      </c>
      <c r="G11518" s="5">
        <v>8</v>
      </c>
      <c r="H11518" s="5">
        <v>79.95</v>
      </c>
      <c r="I11518" s="5">
        <v>639.6</v>
      </c>
      <c r="J11518" s="5">
        <v>29055.449999999993</v>
      </c>
      <c r="K11518" s="3" t="str" cm="1">
        <f t="array" ref="K11518">_xlfn.LET(_xlpm.d,UPPER(TRIM(CLEAN(SUBSTITUTE(F11518,CHAR(160),"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19" spans="2:11" hidden="1" x14ac:dyDescent="0.25">
      <c r="B11519" s="20">
        <v>46066</v>
      </c>
      <c r="C11519" s="2" t="s">
        <v>1</v>
      </c>
      <c r="D11519" s="2" t="s">
        <v>1201</v>
      </c>
      <c r="E11519" s="2" t="s">
        <v>236</v>
      </c>
      <c r="F11519" s="2" t="s">
        <v>4565</v>
      </c>
      <c r="G11519" s="5">
        <v>8</v>
      </c>
      <c r="H11519" s="5">
        <v>79.95</v>
      </c>
      <c r="I11519" s="5">
        <v>639.6</v>
      </c>
      <c r="J11519" s="5">
        <v>29695.049999999992</v>
      </c>
      <c r="K11519" s="3" t="str" cm="1">
        <f t="array" ref="K11519">_xlfn.LET(_xlpm.d,UPPER(TRIM(CLEAN(SUBSTITUTE(F11519,CHAR(160),"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20" spans="2:11" hidden="1" x14ac:dyDescent="0.25">
      <c r="B11520" s="20">
        <v>46066</v>
      </c>
      <c r="C11520" s="2" t="s">
        <v>1</v>
      </c>
      <c r="D11520" s="2" t="s">
        <v>1202</v>
      </c>
      <c r="E11520" s="2" t="s">
        <v>154</v>
      </c>
      <c r="F11520" s="2" t="s">
        <v>4565</v>
      </c>
      <c r="G11520" s="5">
        <v>8</v>
      </c>
      <c r="H11520" s="5">
        <v>79.95</v>
      </c>
      <c r="I11520" s="5">
        <v>639.6</v>
      </c>
      <c r="J11520" s="5">
        <v>30334.649999999991</v>
      </c>
      <c r="K11520" s="3" t="str" cm="1">
        <f t="array" ref="K11520">_xlfn.LET(_xlpm.d,UPPER(TRIM(CLEAN(SUBSTITUTE(F11520,CHAR(160),"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21" spans="2:11" hidden="1" x14ac:dyDescent="0.25">
      <c r="B11521" s="20">
        <v>46066</v>
      </c>
      <c r="C11521" s="2" t="s">
        <v>1</v>
      </c>
      <c r="D11521" s="2" t="s">
        <v>82</v>
      </c>
      <c r="E11521" s="2" t="s">
        <v>43</v>
      </c>
      <c r="F11521" s="2" t="s">
        <v>4565</v>
      </c>
      <c r="G11521" s="5">
        <v>9</v>
      </c>
      <c r="H11521" s="5">
        <v>81.400000000000006</v>
      </c>
      <c r="I11521" s="5">
        <v>732.6</v>
      </c>
      <c r="J11521" s="5">
        <v>31067.249999999989</v>
      </c>
      <c r="K11521" s="3" t="str" cm="1">
        <f t="array" ref="K11521">_xlfn.LET(_xlpm.d,UPPER(TRIM(CLEAN(SUBSTITUTE(F11521,CHAR(160),"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22" spans="2:11" hidden="1" x14ac:dyDescent="0.25">
      <c r="B11522" s="20">
        <v>46066</v>
      </c>
      <c r="C11522" s="2" t="s">
        <v>1</v>
      </c>
      <c r="D11522" s="2" t="s">
        <v>1204</v>
      </c>
      <c r="E11522" s="2" t="s">
        <v>307</v>
      </c>
      <c r="F11522" s="2" t="s">
        <v>4565</v>
      </c>
      <c r="G11522" s="5">
        <v>6</v>
      </c>
      <c r="H11522" s="5">
        <v>79.95</v>
      </c>
      <c r="I11522" s="5">
        <v>479.7</v>
      </c>
      <c r="J11522" s="5">
        <v>31546.94999999999</v>
      </c>
      <c r="K11522" s="3" t="str" cm="1">
        <f t="array" ref="K11522">_xlfn.LET(_xlpm.d,UPPER(TRIM(CLEAN(SUBSTITUTE(F11522,CHAR(160),"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23" spans="2:11" hidden="1" x14ac:dyDescent="0.25">
      <c r="B11523" s="20">
        <v>46070</v>
      </c>
      <c r="C11523" s="2" t="s">
        <v>1</v>
      </c>
      <c r="D11523" s="2" t="s">
        <v>161</v>
      </c>
      <c r="E11523" s="2" t="s">
        <v>162</v>
      </c>
      <c r="F11523" s="2" t="s">
        <v>4565</v>
      </c>
      <c r="G11523" s="5">
        <v>6</v>
      </c>
      <c r="H11523" s="5">
        <v>79.95</v>
      </c>
      <c r="I11523" s="5">
        <v>479.7</v>
      </c>
      <c r="J11523" s="5">
        <v>32026.649999999991</v>
      </c>
      <c r="K11523" s="3" t="str" cm="1">
        <f t="array" ref="K11523">_xlfn.LET(_xlpm.d,UPPER(TRIM(CLEAN(SUBSTITUTE(F11523,CHAR(160),"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24" spans="2:11" hidden="1" x14ac:dyDescent="0.25">
      <c r="B11524" s="20">
        <v>46070</v>
      </c>
      <c r="C11524" s="2" t="s">
        <v>1</v>
      </c>
      <c r="D11524" s="2" t="s">
        <v>163</v>
      </c>
      <c r="E11524" s="2" t="s">
        <v>78</v>
      </c>
      <c r="F11524" s="2" t="s">
        <v>4565</v>
      </c>
      <c r="G11524" s="5">
        <v>5</v>
      </c>
      <c r="H11524" s="5">
        <v>79.95</v>
      </c>
      <c r="I11524" s="5">
        <v>399.75</v>
      </c>
      <c r="J11524" s="5">
        <v>32426.399999999991</v>
      </c>
      <c r="K11524" s="3" t="str" cm="1">
        <f t="array" ref="K11524">_xlfn.LET(_xlpm.d,UPPER(TRIM(CLEAN(SUBSTITUTE(F11524,CHAR(160),"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25" spans="2:11" hidden="1" x14ac:dyDescent="0.25">
      <c r="B11525" s="20">
        <v>46070</v>
      </c>
      <c r="C11525" s="2" t="s">
        <v>1</v>
      </c>
      <c r="D11525" s="2" t="s">
        <v>213</v>
      </c>
      <c r="E11525" s="2" t="s">
        <v>214</v>
      </c>
      <c r="F11525" s="2" t="s">
        <v>4565</v>
      </c>
      <c r="G11525" s="5">
        <v>5</v>
      </c>
      <c r="H11525" s="5">
        <v>79.95</v>
      </c>
      <c r="I11525" s="5">
        <v>399.75</v>
      </c>
      <c r="J11525" s="5">
        <v>32826.149999999994</v>
      </c>
      <c r="K11525" s="3" t="str" cm="1">
        <f t="array" ref="K11525">_xlfn.LET(_xlpm.d,UPPER(TRIM(CLEAN(SUBSTITUTE(F11525,CHAR(160),"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26" spans="2:11" hidden="1" x14ac:dyDescent="0.25">
      <c r="B11526" s="20">
        <v>46072</v>
      </c>
      <c r="C11526" s="2" t="s">
        <v>1</v>
      </c>
      <c r="D11526" s="2" t="s">
        <v>408</v>
      </c>
      <c r="E11526" s="2" t="s">
        <v>248</v>
      </c>
      <c r="F11526" s="2" t="s">
        <v>4565</v>
      </c>
      <c r="G11526" s="5">
        <v>3</v>
      </c>
      <c r="H11526" s="5">
        <v>79.95</v>
      </c>
      <c r="I11526" s="5">
        <v>239.85</v>
      </c>
      <c r="J11526" s="5">
        <v>33065.999999999993</v>
      </c>
      <c r="K11526" s="3" t="str" cm="1">
        <f t="array" ref="K11526">_xlfn.LET(_xlpm.d,UPPER(TRIM(CLEAN(SUBSTITUTE(F11526,CHAR(160),"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27" spans="2:11" hidden="1" x14ac:dyDescent="0.25">
      <c r="B11527" s="20">
        <v>46072</v>
      </c>
      <c r="C11527" s="2" t="s">
        <v>1</v>
      </c>
      <c r="D11527" s="2" t="s">
        <v>2364</v>
      </c>
      <c r="E11527" s="2" t="s">
        <v>254</v>
      </c>
      <c r="F11527" s="2" t="s">
        <v>4565</v>
      </c>
      <c r="G11527" s="5">
        <v>6</v>
      </c>
      <c r="H11527" s="5">
        <v>79.95</v>
      </c>
      <c r="I11527" s="5">
        <v>479.7</v>
      </c>
      <c r="J11527" s="5">
        <v>33545.69999999999</v>
      </c>
      <c r="K11527" s="3" t="str" cm="1">
        <f t="array" ref="K11527">_xlfn.LET(_xlpm.d,UPPER(TRIM(CLEAN(SUBSTITUTE(F11527,CHAR(160),"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28" spans="2:11" hidden="1" x14ac:dyDescent="0.25">
      <c r="B11528" s="20">
        <v>46072</v>
      </c>
      <c r="C11528" s="2" t="s">
        <v>1</v>
      </c>
      <c r="D11528" s="2" t="s">
        <v>1540</v>
      </c>
      <c r="E11528" s="2" t="s">
        <v>180</v>
      </c>
      <c r="F11528" s="2" t="s">
        <v>4565</v>
      </c>
      <c r="G11528" s="5">
        <v>10</v>
      </c>
      <c r="H11528" s="5">
        <v>79.95</v>
      </c>
      <c r="I11528" s="5">
        <v>799.5</v>
      </c>
      <c r="J11528" s="5">
        <v>34345.19999999999</v>
      </c>
      <c r="K11528" s="3" t="str" cm="1">
        <f t="array" ref="K11528">_xlfn.LET(_xlpm.d,UPPER(TRIM(CLEAN(SUBSTITUTE(F11528,CHAR(160),"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29" spans="2:11" hidden="1" x14ac:dyDescent="0.25">
      <c r="B11529" s="20">
        <v>46073</v>
      </c>
      <c r="C11529" s="2" t="s">
        <v>1</v>
      </c>
      <c r="D11529" s="2" t="s">
        <v>472</v>
      </c>
      <c r="E11529" s="2" t="s">
        <v>154</v>
      </c>
      <c r="F11529" s="2" t="s">
        <v>4565</v>
      </c>
      <c r="G11529" s="5">
        <v>5</v>
      </c>
      <c r="H11529" s="5">
        <v>79.95</v>
      </c>
      <c r="I11529" s="5">
        <v>399.75</v>
      </c>
      <c r="J11529" s="5">
        <v>34744.94999999999</v>
      </c>
      <c r="K11529" s="3" t="str" cm="1">
        <f t="array" ref="K11529">_xlfn.LET(_xlpm.d,UPPER(TRIM(CLEAN(SUBSTITUTE(F11529,CHAR(160),"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30" spans="2:11" hidden="1" x14ac:dyDescent="0.25">
      <c r="B11530" s="20">
        <v>46073</v>
      </c>
      <c r="C11530" s="2" t="s">
        <v>1</v>
      </c>
      <c r="D11530" s="2" t="s">
        <v>473</v>
      </c>
      <c r="E11530" s="2" t="s">
        <v>195</v>
      </c>
      <c r="F11530" s="2" t="s">
        <v>4565</v>
      </c>
      <c r="G11530" s="5">
        <v>8</v>
      </c>
      <c r="H11530" s="5">
        <v>79.95</v>
      </c>
      <c r="I11530" s="5">
        <v>639.6</v>
      </c>
      <c r="J11530" s="5">
        <v>35384.549999999988</v>
      </c>
      <c r="K11530" s="3" t="str" cm="1">
        <f t="array" ref="K11530">_xlfn.LET(_xlpm.d,UPPER(TRIM(CLEAN(SUBSTITUTE(F11530,CHAR(160),"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31" spans="2:11" hidden="1" x14ac:dyDescent="0.25">
      <c r="B11531" s="20">
        <v>46080</v>
      </c>
      <c r="C11531" s="2" t="s">
        <v>1</v>
      </c>
      <c r="D11531" s="2" t="s">
        <v>173</v>
      </c>
      <c r="E11531" s="2" t="s">
        <v>78</v>
      </c>
      <c r="F11531" s="2" t="s">
        <v>4565</v>
      </c>
      <c r="G11531" s="5">
        <v>9</v>
      </c>
      <c r="H11531" s="5">
        <v>79.95</v>
      </c>
      <c r="I11531" s="5">
        <v>719.55</v>
      </c>
      <c r="J11531" s="5">
        <v>36104.099999999991</v>
      </c>
      <c r="K11531" s="3" t="str" cm="1">
        <f t="array" ref="K11531">_xlfn.LET(_xlpm.d,UPPER(TRIM(CLEAN(SUBSTITUTE(F11531,CHAR(160),"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32" spans="2:11" hidden="1" x14ac:dyDescent="0.25">
      <c r="B11532" s="20">
        <v>46080</v>
      </c>
      <c r="C11532" s="2" t="s">
        <v>1</v>
      </c>
      <c r="D11532" s="2" t="s">
        <v>130</v>
      </c>
      <c r="E11532" s="2" t="s">
        <v>43</v>
      </c>
      <c r="F11532" s="2" t="s">
        <v>4565</v>
      </c>
      <c r="G11532" s="5">
        <v>2</v>
      </c>
      <c r="H11532" s="5">
        <v>81.400000000000006</v>
      </c>
      <c r="I11532" s="5">
        <v>162.80000000000001</v>
      </c>
      <c r="J11532" s="5">
        <v>36266.899999999994</v>
      </c>
      <c r="K11532" s="3" t="str" cm="1">
        <f t="array" ref="K11532">_xlfn.LET(_xlpm.d,UPPER(TRIM(CLEAN(SUBSTITUTE(F11532,CHAR(160),"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33" spans="2:11" hidden="1" x14ac:dyDescent="0.25">
      <c r="B11533" s="20">
        <v>46080</v>
      </c>
      <c r="C11533" s="2" t="s">
        <v>1</v>
      </c>
      <c r="D11533" s="2" t="s">
        <v>3506</v>
      </c>
      <c r="E11533" s="2" t="s">
        <v>224</v>
      </c>
      <c r="F11533" s="2" t="s">
        <v>4565</v>
      </c>
      <c r="G11533" s="5">
        <v>15</v>
      </c>
      <c r="H11533" s="5">
        <v>79.95</v>
      </c>
      <c r="I11533" s="5">
        <v>1199.25</v>
      </c>
      <c r="J11533" s="5">
        <v>37466.149999999994</v>
      </c>
      <c r="K11533" s="3" t="str" cm="1">
        <f t="array" ref="K11533">_xlfn.LET(_xlpm.d,UPPER(TRIM(CLEAN(SUBSTITUTE(F11533,CHAR(160),"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34" spans="2:11" hidden="1" x14ac:dyDescent="0.25">
      <c r="B11534" s="20">
        <v>46084</v>
      </c>
      <c r="C11534" s="2" t="s">
        <v>1</v>
      </c>
      <c r="D11534" s="2" t="s">
        <v>411</v>
      </c>
      <c r="E11534" s="2" t="s">
        <v>78</v>
      </c>
      <c r="F11534" s="2" t="s">
        <v>4565</v>
      </c>
      <c r="G11534" s="5">
        <v>6</v>
      </c>
      <c r="H11534" s="5">
        <v>79.95</v>
      </c>
      <c r="I11534" s="5">
        <v>479.7</v>
      </c>
      <c r="J11534" s="5">
        <v>37945.849999999991</v>
      </c>
      <c r="K11534" s="3" t="str" cm="1">
        <f t="array" ref="K11534">_xlfn.LET(_xlpm.d,UPPER(TRIM(CLEAN(SUBSTITUTE(F11534,CHAR(160),"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35" spans="2:11" hidden="1" x14ac:dyDescent="0.25">
      <c r="B11535" s="20">
        <v>46084</v>
      </c>
      <c r="C11535" s="2" t="s">
        <v>1</v>
      </c>
      <c r="D11535" s="2" t="s">
        <v>738</v>
      </c>
      <c r="E11535" s="2" t="s">
        <v>61</v>
      </c>
      <c r="F11535" s="2" t="s">
        <v>4567</v>
      </c>
      <c r="G11535" s="5">
        <v>12</v>
      </c>
      <c r="H11535" s="5">
        <v>47.95</v>
      </c>
      <c r="I11535" s="5">
        <v>575.4</v>
      </c>
      <c r="J11535" s="5">
        <v>38521.249999999993</v>
      </c>
      <c r="K11535" s="3" t="str" cm="1">
        <f t="array" ref="K11535">_xlfn.LET(_xlpm.d,UPPER(TRIM(CLEAN(SUBSTITUTE(F11535,CHAR(160),"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36" spans="2:11" hidden="1" x14ac:dyDescent="0.25">
      <c r="B11536" s="20">
        <v>46091</v>
      </c>
      <c r="C11536" s="2" t="s">
        <v>1</v>
      </c>
      <c r="D11536" s="2" t="s">
        <v>3522</v>
      </c>
      <c r="E11536" s="2" t="s">
        <v>214</v>
      </c>
      <c r="F11536" s="2" t="s">
        <v>4565</v>
      </c>
      <c r="G11536" s="5">
        <v>8</v>
      </c>
      <c r="H11536" s="5">
        <v>79.95</v>
      </c>
      <c r="I11536" s="5">
        <v>639.6</v>
      </c>
      <c r="J11536" s="5">
        <v>39160.849999999991</v>
      </c>
      <c r="K11536" s="3" t="str" cm="1">
        <f t="array" ref="K11536">_xlfn.LET(_xlpm.d,UPPER(TRIM(CLEAN(SUBSTITUTE(F11536,CHAR(160),"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37" spans="1:11" hidden="1" x14ac:dyDescent="0.25">
      <c r="B11537" s="20">
        <v>46091</v>
      </c>
      <c r="C11537" s="2" t="s">
        <v>1</v>
      </c>
      <c r="D11537" s="2" t="s">
        <v>184</v>
      </c>
      <c r="E11537" s="2" t="s">
        <v>78</v>
      </c>
      <c r="F11537" s="2" t="s">
        <v>4565</v>
      </c>
      <c r="G11537" s="5">
        <v>9</v>
      </c>
      <c r="H11537" s="5">
        <v>79.95</v>
      </c>
      <c r="I11537" s="5">
        <v>719.55</v>
      </c>
      <c r="J11537" s="5">
        <v>39880.399999999994</v>
      </c>
      <c r="K11537" s="3" t="str" cm="1">
        <f t="array" ref="K11537">_xlfn.LET(_xlpm.d,UPPER(TRIM(CLEAN(SUBSTITUTE(F11537,CHAR(160),"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38" spans="1:11" hidden="1" x14ac:dyDescent="0.25">
      <c r="B11538" s="20">
        <v>46093</v>
      </c>
      <c r="C11538" s="2" t="s">
        <v>1</v>
      </c>
      <c r="D11538" s="2" t="s">
        <v>193</v>
      </c>
      <c r="E11538" s="2" t="s">
        <v>180</v>
      </c>
      <c r="F11538" s="2" t="s">
        <v>4565</v>
      </c>
      <c r="G11538" s="5">
        <v>12</v>
      </c>
      <c r="H11538" s="5">
        <v>79.95</v>
      </c>
      <c r="I11538" s="5">
        <v>959.4</v>
      </c>
      <c r="J11538" s="5">
        <v>40839.799999999996</v>
      </c>
      <c r="K11538" s="3" t="str" cm="1">
        <f t="array" ref="K11538">_xlfn.LET(_xlpm.d,UPPER(TRIM(CLEAN(SUBSTITUTE(F11538,CHAR(160),"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39" spans="1:11" hidden="1" x14ac:dyDescent="0.25">
      <c r="B11539" s="20">
        <v>46094</v>
      </c>
      <c r="C11539" s="2" t="s">
        <v>1</v>
      </c>
      <c r="D11539" s="2" t="s">
        <v>194</v>
      </c>
      <c r="E11539" s="2" t="s">
        <v>195</v>
      </c>
      <c r="F11539" s="2" t="s">
        <v>4565</v>
      </c>
      <c r="G11539" s="5">
        <v>14</v>
      </c>
      <c r="H11539" s="5">
        <v>79.95</v>
      </c>
      <c r="I11539" s="5">
        <v>1119.3</v>
      </c>
      <c r="J11539" s="5">
        <v>41959.1</v>
      </c>
      <c r="K11539" s="3" t="str" cm="1">
        <f t="array" ref="K11539">_xlfn.LET(_xlpm.d,UPPER(TRIM(CLEAN(SUBSTITUTE(F11539,CHAR(160),"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40" spans="1:11" hidden="1" x14ac:dyDescent="0.25">
      <c r="B11540" s="20">
        <v>46097</v>
      </c>
      <c r="C11540" s="2" t="s">
        <v>1</v>
      </c>
      <c r="D11540" s="2" t="s">
        <v>4575</v>
      </c>
      <c r="E11540" s="2" t="s">
        <v>254</v>
      </c>
      <c r="F11540" s="2" t="s">
        <v>4565</v>
      </c>
      <c r="G11540" s="5">
        <v>10</v>
      </c>
      <c r="H11540" s="5">
        <v>79.95</v>
      </c>
      <c r="I11540" s="5">
        <v>799.5</v>
      </c>
      <c r="J11540" s="5">
        <v>42758.6</v>
      </c>
      <c r="K11540" s="3" t="str" cm="1">
        <f t="array" ref="K11540">_xlfn.LET(_xlpm.d,UPPER(TRIM(CLEAN(SUBSTITUTE(F11540,CHAR(160),"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41" spans="1:11" hidden="1" x14ac:dyDescent="0.25">
      <c r="B11541" s="20">
        <v>46097</v>
      </c>
      <c r="C11541" s="2" t="s">
        <v>1</v>
      </c>
      <c r="D11541" s="2" t="s">
        <v>4576</v>
      </c>
      <c r="E11541" s="2" t="s">
        <v>180</v>
      </c>
      <c r="F11541" s="2" t="s">
        <v>4577</v>
      </c>
      <c r="G11541" s="5">
        <v>8</v>
      </c>
      <c r="H11541" s="5">
        <v>79.95</v>
      </c>
      <c r="I11541" s="5">
        <v>639.6</v>
      </c>
      <c r="J11541" s="5">
        <v>43398.2</v>
      </c>
      <c r="K11541" s="3" t="str" cm="1">
        <f t="array" ref="K11541">_xlfn.LET(_xlpm.d,UPPER(TRIM(CLEAN(SUBSTITUTE(F11541,CHAR(160),"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42" spans="1:11" hidden="1" x14ac:dyDescent="0.25">
      <c r="B11542" s="20">
        <v>46098</v>
      </c>
      <c r="C11542" s="2" t="s">
        <v>1</v>
      </c>
      <c r="D11542" s="2" t="s">
        <v>2400</v>
      </c>
      <c r="E11542" s="2" t="s">
        <v>232</v>
      </c>
      <c r="F11542" s="2" t="s">
        <v>4565</v>
      </c>
      <c r="G11542" s="5">
        <v>3</v>
      </c>
      <c r="H11542" s="5">
        <v>79.95</v>
      </c>
      <c r="I11542" s="5">
        <v>239.85</v>
      </c>
      <c r="J11542" s="5">
        <v>43638.049999999996</v>
      </c>
      <c r="K11542" s="3" t="str" cm="1">
        <f t="array" ref="K11542">_xlfn.LET(_xlpm.d,UPPER(TRIM(CLEAN(SUBSTITUTE(F11542,CHAR(160),"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43" spans="1:11" hidden="1" x14ac:dyDescent="0.25">
      <c r="B11543" s="20">
        <v>46101</v>
      </c>
      <c r="C11543" s="2" t="s">
        <v>1</v>
      </c>
      <c r="D11543" s="2" t="s">
        <v>4309</v>
      </c>
      <c r="E11543" s="2" t="s">
        <v>78</v>
      </c>
      <c r="F11543" s="2" t="s">
        <v>4565</v>
      </c>
      <c r="G11543" s="5">
        <v>8</v>
      </c>
      <c r="H11543" s="5">
        <v>79.95</v>
      </c>
      <c r="I11543" s="5">
        <v>639.6</v>
      </c>
      <c r="J11543" s="5">
        <v>44277.649999999994</v>
      </c>
      <c r="K11543" s="3" t="str" cm="1">
        <f t="array" ref="K11543">_xlfn.LET(_xlpm.d,UPPER(TRIM(CLEAN(SUBSTITUTE(F11543,CHAR(160),"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44" spans="1:11" hidden="1" x14ac:dyDescent="0.25">
      <c r="B11544" s="20">
        <v>46101</v>
      </c>
      <c r="C11544" s="2" t="s">
        <v>1</v>
      </c>
      <c r="D11544" s="2" t="s">
        <v>1215</v>
      </c>
      <c r="E11544" s="2" t="s">
        <v>43</v>
      </c>
      <c r="F11544" s="2" t="s">
        <v>4565</v>
      </c>
      <c r="G11544" s="5">
        <v>4</v>
      </c>
      <c r="H11544" s="5">
        <v>81.400000000000006</v>
      </c>
      <c r="I11544" s="5">
        <v>325.60000000000002</v>
      </c>
      <c r="J11544" s="5">
        <v>44603.249999999993</v>
      </c>
      <c r="K11544" s="3" t="str" cm="1">
        <f t="array" ref="K11544">_xlfn.LET(_xlpm.d,UPPER(TRIM(CLEAN(SUBSTITUTE(F11544,CHAR(160),"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45" spans="1:11" hidden="1" x14ac:dyDescent="0.25">
      <c r="B11545" s="20">
        <v>46104</v>
      </c>
      <c r="C11545" s="2" t="s">
        <v>1</v>
      </c>
      <c r="D11545" s="2" t="s">
        <v>4555</v>
      </c>
      <c r="E11545" s="2" t="s">
        <v>254</v>
      </c>
      <c r="F11545" s="2" t="s">
        <v>4565</v>
      </c>
      <c r="G11545" s="5">
        <v>16</v>
      </c>
      <c r="H11545" s="5">
        <v>79.95</v>
      </c>
      <c r="I11545" s="5">
        <v>1279.2</v>
      </c>
      <c r="J11545" s="5">
        <v>45882.44999999999</v>
      </c>
      <c r="K11545" s="3" t="str" cm="1">
        <f t="array" ref="K11545">_xlfn.LET(_xlpm.d,UPPER(TRIM(CLEAN(SUBSTITUTE(F11545,CHAR(160),"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46" spans="1:11" hidden="1" x14ac:dyDescent="0.25">
      <c r="B11546" s="20">
        <v>46108</v>
      </c>
      <c r="C11546" s="2" t="s">
        <v>1</v>
      </c>
      <c r="D11546" s="2" t="s">
        <v>1496</v>
      </c>
      <c r="E11546" s="2" t="s">
        <v>236</v>
      </c>
      <c r="F11546" s="2" t="s">
        <v>4565</v>
      </c>
      <c r="G11546" s="5">
        <v>10</v>
      </c>
      <c r="H11546" s="5">
        <v>79.95</v>
      </c>
      <c r="I11546" s="5">
        <v>799.5</v>
      </c>
      <c r="J11546" s="5">
        <v>46681.94999999999</v>
      </c>
      <c r="K11546" s="3" t="str" cm="1">
        <f t="array" ref="K11546">_xlfn.LET(_xlpm.d,UPPER(TRIM(CLEAN(SUBSTITUTE(F11546,CHAR(160),"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47" spans="1:11" hidden="1" x14ac:dyDescent="0.25">
      <c r="B11547" s="20">
        <v>46108</v>
      </c>
      <c r="C11547" s="2" t="s">
        <v>1</v>
      </c>
      <c r="D11547" s="2" t="s">
        <v>2416</v>
      </c>
      <c r="E11547" s="2" t="s">
        <v>78</v>
      </c>
      <c r="F11547" s="2" t="s">
        <v>4565</v>
      </c>
      <c r="G11547" s="5">
        <v>6</v>
      </c>
      <c r="H11547" s="5">
        <v>79.95</v>
      </c>
      <c r="I11547" s="5">
        <v>479.7</v>
      </c>
      <c r="J11547" s="5">
        <v>47161.649999999987</v>
      </c>
      <c r="K11547" s="3" t="str" cm="1">
        <f t="array" ref="K11547">_xlfn.LET(_xlpm.d,UPPER(TRIM(CLEAN(SUBSTITUTE(F11547,CHAR(160),"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48" spans="1:11" hidden="1" x14ac:dyDescent="0.25">
      <c r="B11548" s="20">
        <v>46112</v>
      </c>
      <c r="C11548" s="2" t="s">
        <v>1</v>
      </c>
      <c r="D11548" s="2" t="s">
        <v>3566</v>
      </c>
      <c r="E11548" s="2" t="s">
        <v>141</v>
      </c>
      <c r="F11548" s="2" t="s">
        <v>4565</v>
      </c>
      <c r="G11548" s="5">
        <v>10</v>
      </c>
      <c r="H11548" s="5">
        <v>79.95</v>
      </c>
      <c r="I11548" s="5">
        <v>799.5</v>
      </c>
      <c r="J11548" s="5">
        <v>47961.149999999987</v>
      </c>
      <c r="K11548" s="3" t="str" cm="1">
        <f t="array" ref="K11548">_xlfn.LET(_xlpm.d,UPPER(TRIM(CLEAN(SUBSTITUTE(F11548,CHAR(160),"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549" spans="1:11" hidden="1" x14ac:dyDescent="0.25">
      <c r="A11549" s="11" t="s">
        <v>4578</v>
      </c>
      <c r="G11549" s="6">
        <v>627</v>
      </c>
      <c r="I11549" s="7">
        <f>I11464+I11465+I11466+I11467+I11468+I11469+I11470+I11471+I11472+I11473+I11474+I11475+I11476+I11477+I11478+I11479+I11480+I11481+I11482+I11483+I11484+I11485+I11486+I11487+I11488+I11489+I11490+I11491+I11492+I11493+I11494+I11495+I11496+I11497+I11498+I11499+I11500+I11501+I11502+I11503+I11504+I11505+I11506+I11507+I11508+I11509+I11510+I11511+I11512+I11513+I11514+I11515+I11516+I11517+I11518+I11519+I11520+I11521+I11522+I11523+I11524+I11525+I11526+I11527+I11528+I11529+I11530+I11531+I11532+I11533+I11534+I11535+I11536+I11537+I11538+I11539+I11540+I11541+I11542+I11543+I11544+I11545+I11546+I11547+I11548</f>
        <v>47961.149999999987</v>
      </c>
      <c r="K11549" s="3" t="str" cm="1">
        <f t="array" ref="K11549">_xlfn.LET(_xlpm.d,UPPER(TRIM(CLEAN(SUBSTITUTE(F11549,CHAR(160),"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550" spans="1:11" hidden="1" x14ac:dyDescent="0.25">
      <c r="A11550" s="10" t="s">
        <v>4579</v>
      </c>
      <c r="K11550" s="3" t="str" cm="1">
        <f t="array" ref="K11550">_xlfn.LET(_xlpm.d,UPPER(TRIM(CLEAN(SUBSTITUTE(F11550,CHAR(160),"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551" spans="1:11" hidden="1" x14ac:dyDescent="0.25">
      <c r="B11551" s="20">
        <v>45660</v>
      </c>
      <c r="C11551" s="2" t="s">
        <v>1</v>
      </c>
      <c r="D11551" s="2" t="s">
        <v>1359</v>
      </c>
      <c r="E11551" s="2" t="s">
        <v>236</v>
      </c>
      <c r="F11551" s="2" t="s">
        <v>4579</v>
      </c>
      <c r="G11551" s="5">
        <v>60</v>
      </c>
      <c r="H11551" s="5">
        <v>31.85</v>
      </c>
      <c r="I11551" s="5">
        <v>1911</v>
      </c>
      <c r="J11551" s="5">
        <v>1911</v>
      </c>
      <c r="K11551" s="3" t="str" cm="1">
        <f t="array" ref="K11551">_xlfn.LET(_xlpm.d,UPPER(TRIM(CLEAN(SUBSTITUTE(F11551,CHAR(160),"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52" spans="1:11" hidden="1" x14ac:dyDescent="0.25">
      <c r="B11552" s="20">
        <v>45660</v>
      </c>
      <c r="C11552" s="2" t="s">
        <v>1</v>
      </c>
      <c r="D11552" s="2" t="s">
        <v>1360</v>
      </c>
      <c r="E11552" s="2" t="s">
        <v>154</v>
      </c>
      <c r="F11552" s="2" t="s">
        <v>4579</v>
      </c>
      <c r="G11552" s="5">
        <v>40</v>
      </c>
      <c r="H11552" s="5">
        <v>31.85</v>
      </c>
      <c r="I11552" s="5">
        <v>1274</v>
      </c>
      <c r="J11552" s="5">
        <v>3185</v>
      </c>
      <c r="K11552" s="3" t="str" cm="1">
        <f t="array" ref="K11552">_xlfn.LET(_xlpm.d,UPPER(TRIM(CLEAN(SUBSTITUTE(F11552,CHAR(160),"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53" spans="2:11" hidden="1" x14ac:dyDescent="0.25">
      <c r="B11553" s="20">
        <v>45664</v>
      </c>
      <c r="C11553" s="2" t="s">
        <v>1</v>
      </c>
      <c r="D11553" s="2" t="s">
        <v>1364</v>
      </c>
      <c r="E11553" s="2" t="s">
        <v>158</v>
      </c>
      <c r="F11553" s="2" t="s">
        <v>4579</v>
      </c>
      <c r="G11553" s="5">
        <v>32</v>
      </c>
      <c r="H11553" s="5">
        <v>31.85</v>
      </c>
      <c r="I11553" s="5">
        <v>1019.2</v>
      </c>
      <c r="J11553" s="5">
        <v>4204.2</v>
      </c>
      <c r="K11553" s="3" t="str" cm="1">
        <f t="array" ref="K11553">_xlfn.LET(_xlpm.d,UPPER(TRIM(CLEAN(SUBSTITUTE(F11553,CHAR(160),"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54" spans="2:11" hidden="1" x14ac:dyDescent="0.25">
      <c r="B11554" s="20">
        <v>45665</v>
      </c>
      <c r="C11554" s="2" t="s">
        <v>1</v>
      </c>
      <c r="D11554" s="2" t="s">
        <v>2592</v>
      </c>
      <c r="E11554" s="2" t="s">
        <v>195</v>
      </c>
      <c r="F11554" s="2" t="s">
        <v>4579</v>
      </c>
      <c r="G11554" s="5">
        <v>40</v>
      </c>
      <c r="H11554" s="5">
        <v>31.85</v>
      </c>
      <c r="I11554" s="5">
        <v>1274</v>
      </c>
      <c r="J11554" s="5">
        <v>5478.2</v>
      </c>
      <c r="K11554" s="3" t="str" cm="1">
        <f t="array" ref="K11554">_xlfn.LET(_xlpm.d,UPPER(TRIM(CLEAN(SUBSTITUTE(F11554,CHAR(160),"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55" spans="2:11" hidden="1" x14ac:dyDescent="0.25">
      <c r="B11555" s="20">
        <v>45666</v>
      </c>
      <c r="C11555" s="2" t="s">
        <v>1</v>
      </c>
      <c r="D11555" s="2" t="s">
        <v>1259</v>
      </c>
      <c r="E11555" s="2" t="s">
        <v>135</v>
      </c>
      <c r="F11555" s="2" t="s">
        <v>4579</v>
      </c>
      <c r="G11555" s="5">
        <v>40</v>
      </c>
      <c r="H11555" s="5">
        <v>31.85</v>
      </c>
      <c r="I11555" s="5">
        <v>1274</v>
      </c>
      <c r="J11555" s="5">
        <v>6752.2</v>
      </c>
      <c r="K11555" s="3" t="str" cm="1">
        <f t="array" ref="K11555">_xlfn.LET(_xlpm.d,UPPER(TRIM(CLEAN(SUBSTITUTE(F11555,CHAR(160),"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56" spans="2:11" hidden="1" x14ac:dyDescent="0.25">
      <c r="B11556" s="20">
        <v>45667</v>
      </c>
      <c r="C11556" s="2" t="s">
        <v>1</v>
      </c>
      <c r="D11556" s="2" t="s">
        <v>1499</v>
      </c>
      <c r="E11556" s="2" t="s">
        <v>154</v>
      </c>
      <c r="F11556" s="2" t="s">
        <v>4579</v>
      </c>
      <c r="G11556" s="5">
        <v>40</v>
      </c>
      <c r="H11556" s="5">
        <v>31.85</v>
      </c>
      <c r="I11556" s="5">
        <v>1274</v>
      </c>
      <c r="J11556" s="5">
        <v>8026.2</v>
      </c>
      <c r="K11556" s="3" t="str" cm="1">
        <f t="array" ref="K11556">_xlfn.LET(_xlpm.d,UPPER(TRIM(CLEAN(SUBSTITUTE(F11556,CHAR(160),"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57" spans="2:11" hidden="1" x14ac:dyDescent="0.25">
      <c r="B11557" s="20">
        <v>45695</v>
      </c>
      <c r="C11557" s="2" t="s">
        <v>1</v>
      </c>
      <c r="D11557" s="2" t="s">
        <v>1375</v>
      </c>
      <c r="E11557" s="2" t="s">
        <v>154</v>
      </c>
      <c r="F11557" s="2" t="s">
        <v>4579</v>
      </c>
      <c r="G11557" s="5">
        <v>32</v>
      </c>
      <c r="H11557" s="5">
        <v>31.85</v>
      </c>
      <c r="I11557" s="5">
        <v>1019.2</v>
      </c>
      <c r="J11557" s="5">
        <v>9045.4</v>
      </c>
      <c r="K11557" s="3" t="str" cm="1">
        <f t="array" ref="K11557">_xlfn.LET(_xlpm.d,UPPER(TRIM(CLEAN(SUBSTITUTE(F11557,CHAR(160),"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58" spans="2:11" hidden="1" x14ac:dyDescent="0.25">
      <c r="B11558" s="20">
        <v>45702</v>
      </c>
      <c r="C11558" s="2" t="s">
        <v>1</v>
      </c>
      <c r="D11558" s="2" t="s">
        <v>1749</v>
      </c>
      <c r="E11558" s="2" t="s">
        <v>78</v>
      </c>
      <c r="F11558" s="2" t="s">
        <v>4579</v>
      </c>
      <c r="G11558" s="5">
        <v>20</v>
      </c>
      <c r="H11558" s="5">
        <v>31.85</v>
      </c>
      <c r="I11558" s="5">
        <v>637</v>
      </c>
      <c r="J11558" s="5">
        <v>9682.4</v>
      </c>
      <c r="K11558" s="3" t="str" cm="1">
        <f t="array" ref="K11558">_xlfn.LET(_xlpm.d,UPPER(TRIM(CLEAN(SUBSTITUTE(F11558,CHAR(160),"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59" spans="2:11" hidden="1" x14ac:dyDescent="0.25">
      <c r="B11559" s="20">
        <v>45702</v>
      </c>
      <c r="C11559" s="2" t="s">
        <v>1</v>
      </c>
      <c r="D11559" s="2" t="s">
        <v>1750</v>
      </c>
      <c r="E11559" s="2" t="s">
        <v>232</v>
      </c>
      <c r="F11559" s="2" t="s">
        <v>4579</v>
      </c>
      <c r="G11559" s="5">
        <v>20</v>
      </c>
      <c r="H11559" s="5">
        <v>31.85</v>
      </c>
      <c r="I11559" s="5">
        <v>637</v>
      </c>
      <c r="J11559" s="5">
        <v>10319.4</v>
      </c>
      <c r="K11559" s="3" t="str" cm="1">
        <f t="array" ref="K11559">_xlfn.LET(_xlpm.d,UPPER(TRIM(CLEAN(SUBSTITUTE(F11559,CHAR(160),"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60" spans="2:11" hidden="1" x14ac:dyDescent="0.25">
      <c r="B11560" s="20">
        <v>45707</v>
      </c>
      <c r="C11560" s="2" t="s">
        <v>1</v>
      </c>
      <c r="D11560" s="2" t="s">
        <v>1763</v>
      </c>
      <c r="E11560" s="2" t="s">
        <v>305</v>
      </c>
      <c r="F11560" s="2" t="s">
        <v>4579</v>
      </c>
      <c r="G11560" s="5">
        <v>32</v>
      </c>
      <c r="H11560" s="5">
        <v>31.85</v>
      </c>
      <c r="I11560" s="5">
        <v>1019.2</v>
      </c>
      <c r="J11560" s="5">
        <v>11338.6</v>
      </c>
      <c r="K11560" s="3" t="str" cm="1">
        <f t="array" ref="K11560">_xlfn.LET(_xlpm.d,UPPER(TRIM(CLEAN(SUBSTITUTE(F11560,CHAR(160),"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61" spans="2:11" hidden="1" x14ac:dyDescent="0.25">
      <c r="B11561" s="20">
        <v>45708</v>
      </c>
      <c r="C11561" s="2" t="s">
        <v>1</v>
      </c>
      <c r="D11561" s="2" t="s">
        <v>4580</v>
      </c>
      <c r="E11561" s="2" t="s">
        <v>135</v>
      </c>
      <c r="F11561" s="2" t="s">
        <v>4579</v>
      </c>
      <c r="G11561" s="5">
        <v>40</v>
      </c>
      <c r="H11561" s="5">
        <v>31.85</v>
      </c>
      <c r="I11561" s="5">
        <v>1274</v>
      </c>
      <c r="J11561" s="5">
        <v>12612.6</v>
      </c>
      <c r="K11561" s="3" t="str" cm="1">
        <f t="array" ref="K11561">_xlfn.LET(_xlpm.d,UPPER(TRIM(CLEAN(SUBSTITUTE(F11561,CHAR(160),"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62" spans="2:11" hidden="1" x14ac:dyDescent="0.25">
      <c r="B11562" s="20">
        <v>45709</v>
      </c>
      <c r="C11562" s="2" t="s">
        <v>1</v>
      </c>
      <c r="D11562" s="2" t="s">
        <v>2463</v>
      </c>
      <c r="E11562" s="2" t="s">
        <v>238</v>
      </c>
      <c r="F11562" s="2" t="s">
        <v>4579</v>
      </c>
      <c r="G11562" s="5">
        <v>10</v>
      </c>
      <c r="H11562" s="5">
        <v>31.85</v>
      </c>
      <c r="I11562" s="5">
        <v>318.5</v>
      </c>
      <c r="J11562" s="5">
        <v>12931.1</v>
      </c>
      <c r="K11562" s="3" t="str" cm="1">
        <f t="array" ref="K11562">_xlfn.LET(_xlpm.d,UPPER(TRIM(CLEAN(SUBSTITUTE(F11562,CHAR(160),"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63" spans="2:11" hidden="1" x14ac:dyDescent="0.25">
      <c r="B11563" s="20">
        <v>45709</v>
      </c>
      <c r="C11563" s="2" t="s">
        <v>1</v>
      </c>
      <c r="D11563" s="2" t="s">
        <v>1768</v>
      </c>
      <c r="E11563" s="2" t="s">
        <v>78</v>
      </c>
      <c r="F11563" s="2" t="s">
        <v>4579</v>
      </c>
      <c r="G11563" s="5">
        <v>20</v>
      </c>
      <c r="H11563" s="5">
        <v>31.85</v>
      </c>
      <c r="I11563" s="5">
        <v>637</v>
      </c>
      <c r="J11563" s="5">
        <v>13568.1</v>
      </c>
      <c r="K11563" s="3" t="str" cm="1">
        <f t="array" ref="K11563">_xlfn.LET(_xlpm.d,UPPER(TRIM(CLEAN(SUBSTITUTE(F11563,CHAR(160),"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64" spans="2:11" hidden="1" x14ac:dyDescent="0.25">
      <c r="B11564" s="20">
        <v>45713</v>
      </c>
      <c r="C11564" s="2" t="s">
        <v>1</v>
      </c>
      <c r="D11564" s="2" t="s">
        <v>1522</v>
      </c>
      <c r="E11564" s="2" t="s">
        <v>158</v>
      </c>
      <c r="F11564" s="2" t="s">
        <v>4579</v>
      </c>
      <c r="G11564" s="5">
        <v>25</v>
      </c>
      <c r="H11564" s="5">
        <v>31.85</v>
      </c>
      <c r="I11564" s="5">
        <v>796.25</v>
      </c>
      <c r="J11564" s="5">
        <v>14364.35</v>
      </c>
      <c r="K11564" s="3" t="str" cm="1">
        <f t="array" ref="K11564">_xlfn.LET(_xlpm.d,UPPER(TRIM(CLEAN(SUBSTITUTE(F11564,CHAR(160),"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65" spans="2:11" hidden="1" x14ac:dyDescent="0.25">
      <c r="B11565" s="20">
        <v>45714</v>
      </c>
      <c r="C11565" s="2" t="s">
        <v>1</v>
      </c>
      <c r="D11565" s="2" t="s">
        <v>1394</v>
      </c>
      <c r="E11565" s="2" t="s">
        <v>189</v>
      </c>
      <c r="F11565" s="2" t="s">
        <v>4579</v>
      </c>
      <c r="G11565" s="5">
        <v>20</v>
      </c>
      <c r="H11565" s="5">
        <v>31.85</v>
      </c>
      <c r="I11565" s="5">
        <v>637</v>
      </c>
      <c r="J11565" s="5">
        <v>15001.35</v>
      </c>
      <c r="K11565" s="3" t="str" cm="1">
        <f t="array" ref="K11565">_xlfn.LET(_xlpm.d,UPPER(TRIM(CLEAN(SUBSTITUTE(F11565,CHAR(160),"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66" spans="2:11" hidden="1" x14ac:dyDescent="0.25">
      <c r="B11566" s="20">
        <v>45714</v>
      </c>
      <c r="C11566" s="2" t="s">
        <v>1</v>
      </c>
      <c r="D11566" s="2" t="s">
        <v>1395</v>
      </c>
      <c r="E11566" s="2" t="s">
        <v>282</v>
      </c>
      <c r="F11566" s="2" t="s">
        <v>4579</v>
      </c>
      <c r="G11566" s="5">
        <v>15</v>
      </c>
      <c r="H11566" s="5">
        <v>31.85</v>
      </c>
      <c r="I11566" s="5">
        <v>477.75</v>
      </c>
      <c r="J11566" s="5">
        <v>15479.1</v>
      </c>
      <c r="K11566" s="3" t="str" cm="1">
        <f t="array" ref="K11566">_xlfn.LET(_xlpm.d,UPPER(TRIM(CLEAN(SUBSTITUTE(F11566,CHAR(160),"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67" spans="2:11" hidden="1" x14ac:dyDescent="0.25">
      <c r="B11567" s="20">
        <v>45716</v>
      </c>
      <c r="C11567" s="2" t="s">
        <v>1</v>
      </c>
      <c r="D11567" s="2" t="s">
        <v>2699</v>
      </c>
      <c r="E11567" s="2" t="s">
        <v>78</v>
      </c>
      <c r="F11567" s="2" t="s">
        <v>4579</v>
      </c>
      <c r="G11567" s="5">
        <v>16</v>
      </c>
      <c r="H11567" s="5">
        <v>31.85</v>
      </c>
      <c r="I11567" s="5">
        <v>509.6</v>
      </c>
      <c r="J11567" s="5">
        <v>15988.7</v>
      </c>
      <c r="K11567" s="3" t="str" cm="1">
        <f t="array" ref="K11567">_xlfn.LET(_xlpm.d,UPPER(TRIM(CLEAN(SUBSTITUTE(F11567,CHAR(160),"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68" spans="2:11" hidden="1" x14ac:dyDescent="0.25">
      <c r="B11568" s="20">
        <v>45716</v>
      </c>
      <c r="C11568" s="2" t="s">
        <v>1</v>
      </c>
      <c r="D11568" s="2" t="s">
        <v>1559</v>
      </c>
      <c r="E11568" s="2" t="s">
        <v>236</v>
      </c>
      <c r="F11568" s="2" t="s">
        <v>4579</v>
      </c>
      <c r="G11568" s="5">
        <v>32</v>
      </c>
      <c r="H11568" s="5">
        <v>31.85</v>
      </c>
      <c r="I11568" s="5">
        <v>1019.2</v>
      </c>
      <c r="J11568" s="5">
        <v>17007.900000000001</v>
      </c>
      <c r="K11568" s="3" t="str" cm="1">
        <f t="array" ref="K11568">_xlfn.LET(_xlpm.d,UPPER(TRIM(CLEAN(SUBSTITUTE(F11568,CHAR(160),"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69" spans="1:11" hidden="1" x14ac:dyDescent="0.25">
      <c r="B11569" s="20">
        <v>45726</v>
      </c>
      <c r="C11569" s="2" t="s">
        <v>1</v>
      </c>
      <c r="D11569" s="2" t="s">
        <v>935</v>
      </c>
      <c r="E11569" s="2" t="s">
        <v>158</v>
      </c>
      <c r="F11569" s="2" t="s">
        <v>4579</v>
      </c>
      <c r="G11569" s="5">
        <v>40</v>
      </c>
      <c r="H11569" s="5">
        <v>31.85</v>
      </c>
      <c r="I11569" s="5">
        <v>1274</v>
      </c>
      <c r="J11569" s="5">
        <v>18281.900000000001</v>
      </c>
      <c r="K11569" s="3" t="str" cm="1">
        <f t="array" ref="K11569">_xlfn.LET(_xlpm.d,UPPER(TRIM(CLEAN(SUBSTITUTE(F11569,CHAR(160),"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70" spans="1:11" hidden="1" x14ac:dyDescent="0.25">
      <c r="B11570" s="20">
        <v>45727</v>
      </c>
      <c r="C11570" s="2" t="s">
        <v>1</v>
      </c>
      <c r="D11570" s="2" t="s">
        <v>1800</v>
      </c>
      <c r="E11570" s="2" t="s">
        <v>78</v>
      </c>
      <c r="F11570" s="2" t="s">
        <v>4579</v>
      </c>
      <c r="G11570" s="5">
        <v>16</v>
      </c>
      <c r="H11570" s="5">
        <v>31.85</v>
      </c>
      <c r="I11570" s="5">
        <v>509.6</v>
      </c>
      <c r="J11570" s="5">
        <v>18791.5</v>
      </c>
      <c r="K11570" s="3" t="str" cm="1">
        <f t="array" ref="K11570">_xlfn.LET(_xlpm.d,UPPER(TRIM(CLEAN(SUBSTITUTE(F11570,CHAR(160),"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71" spans="1:11" hidden="1" x14ac:dyDescent="0.25">
      <c r="B11571" s="20">
        <v>45729</v>
      </c>
      <c r="C11571" s="2" t="s">
        <v>1</v>
      </c>
      <c r="D11571" s="2" t="s">
        <v>940</v>
      </c>
      <c r="E11571" s="2" t="s">
        <v>282</v>
      </c>
      <c r="F11571" s="2" t="s">
        <v>4579</v>
      </c>
      <c r="G11571" s="5">
        <v>10</v>
      </c>
      <c r="H11571" s="5">
        <v>31.85</v>
      </c>
      <c r="I11571" s="5">
        <v>318.5</v>
      </c>
      <c r="J11571" s="5">
        <v>19110</v>
      </c>
      <c r="K11571" s="3" t="str" cm="1">
        <f t="array" ref="K11571">_xlfn.LET(_xlpm.d,UPPER(TRIM(CLEAN(SUBSTITUTE(F11571,CHAR(160),"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72" spans="1:11" hidden="1" x14ac:dyDescent="0.25">
      <c r="B11572" s="20">
        <v>45729</v>
      </c>
      <c r="C11572" s="2" t="s">
        <v>1</v>
      </c>
      <c r="D11572" s="2" t="s">
        <v>1527</v>
      </c>
      <c r="E11572" s="2" t="s">
        <v>135</v>
      </c>
      <c r="F11572" s="2" t="s">
        <v>4579</v>
      </c>
      <c r="G11572" s="5">
        <v>25</v>
      </c>
      <c r="H11572" s="5">
        <v>31.85</v>
      </c>
      <c r="I11572" s="5">
        <v>796.25</v>
      </c>
      <c r="J11572" s="5">
        <v>19906.25</v>
      </c>
      <c r="K11572" s="3" t="str" cm="1">
        <f t="array" ref="K11572">_xlfn.LET(_xlpm.d,UPPER(TRIM(CLEAN(SUBSTITUTE(F11572,CHAR(160),"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73" spans="1:11" hidden="1" x14ac:dyDescent="0.25">
      <c r="B11573" s="20">
        <v>45729</v>
      </c>
      <c r="C11573" s="2" t="s">
        <v>1</v>
      </c>
      <c r="D11573" s="2" t="s">
        <v>4581</v>
      </c>
      <c r="E11573" s="2" t="s">
        <v>2983</v>
      </c>
      <c r="F11573" s="2" t="s">
        <v>4579</v>
      </c>
      <c r="G11573" s="5">
        <v>50</v>
      </c>
      <c r="H11573" s="5">
        <v>31.25</v>
      </c>
      <c r="I11573" s="5">
        <v>1562.5</v>
      </c>
      <c r="J11573" s="5">
        <v>21468.75</v>
      </c>
      <c r="K11573" s="3" t="str" cm="1">
        <f t="array" ref="K11573">_xlfn.LET(_xlpm.d,UPPER(TRIM(CLEAN(SUBSTITUTE(F11573,CHAR(160),"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74" spans="1:11" hidden="1" x14ac:dyDescent="0.25">
      <c r="B11574" s="20">
        <v>45741</v>
      </c>
      <c r="C11574" s="2" t="s">
        <v>1</v>
      </c>
      <c r="D11574" s="2" t="s">
        <v>507</v>
      </c>
      <c r="E11574" s="2" t="s">
        <v>282</v>
      </c>
      <c r="F11574" s="2" t="s">
        <v>4579</v>
      </c>
      <c r="G11574" s="5">
        <v>40</v>
      </c>
      <c r="H11574" s="5">
        <v>31.85</v>
      </c>
      <c r="I11574" s="5">
        <v>1274</v>
      </c>
      <c r="J11574" s="5">
        <v>22742.75</v>
      </c>
      <c r="K11574" s="3" t="str" cm="1">
        <f t="array" ref="K11574">_xlfn.LET(_xlpm.d,UPPER(TRIM(CLEAN(SUBSTITUTE(F11574,CHAR(160),"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75" spans="1:11" hidden="1" x14ac:dyDescent="0.25">
      <c r="B11575" s="20">
        <v>45743</v>
      </c>
      <c r="C11575" s="2" t="s">
        <v>1</v>
      </c>
      <c r="D11575" s="2" t="s">
        <v>1828</v>
      </c>
      <c r="E11575" s="2" t="s">
        <v>248</v>
      </c>
      <c r="F11575" s="2" t="s">
        <v>4579</v>
      </c>
      <c r="G11575" s="5">
        <v>40</v>
      </c>
      <c r="H11575" s="5">
        <v>31.85</v>
      </c>
      <c r="I11575" s="5">
        <v>1274</v>
      </c>
      <c r="J11575" s="5">
        <v>24016.75</v>
      </c>
      <c r="K11575" s="3" t="str" cm="1">
        <f t="array" ref="K11575">_xlfn.LET(_xlpm.d,UPPER(TRIM(CLEAN(SUBSTITUTE(F11575,CHAR(160),"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76" spans="1:11" hidden="1" x14ac:dyDescent="0.25">
      <c r="B11576" s="20">
        <v>45744</v>
      </c>
      <c r="C11576" s="2" t="s">
        <v>1</v>
      </c>
      <c r="D11576" s="2" t="s">
        <v>1830</v>
      </c>
      <c r="E11576" s="2" t="s">
        <v>78</v>
      </c>
      <c r="F11576" s="2" t="s">
        <v>4579</v>
      </c>
      <c r="G11576" s="5">
        <v>16</v>
      </c>
      <c r="H11576" s="5">
        <v>31.85</v>
      </c>
      <c r="I11576" s="5">
        <v>509.6</v>
      </c>
      <c r="J11576" s="5">
        <v>24526.35</v>
      </c>
      <c r="K11576" s="3" t="str" cm="1">
        <f t="array" ref="K11576">_xlfn.LET(_xlpm.d,UPPER(TRIM(CLEAN(SUBSTITUTE(F11576,CHAR(160),"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77" spans="1:11" hidden="1" x14ac:dyDescent="0.25">
      <c r="B11577" s="20">
        <v>45744</v>
      </c>
      <c r="C11577" s="2" t="s">
        <v>1</v>
      </c>
      <c r="D11577" s="2" t="s">
        <v>1831</v>
      </c>
      <c r="E11577" s="2" t="s">
        <v>154</v>
      </c>
      <c r="F11577" s="2" t="s">
        <v>4579</v>
      </c>
      <c r="G11577" s="5">
        <v>20</v>
      </c>
      <c r="H11577" s="5">
        <v>31.85</v>
      </c>
      <c r="I11577" s="5">
        <v>637</v>
      </c>
      <c r="J11577" s="5">
        <v>25163.35</v>
      </c>
      <c r="K11577" s="3" t="str" cm="1">
        <f t="array" ref="K11577">_xlfn.LET(_xlpm.d,UPPER(TRIM(CLEAN(SUBSTITUTE(F11577,CHAR(160),"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78" spans="1:11" hidden="1" x14ac:dyDescent="0.25">
      <c r="B11578" s="20">
        <v>45758</v>
      </c>
      <c r="C11578" s="2" t="s">
        <v>1</v>
      </c>
      <c r="D11578" s="2" t="s">
        <v>2782</v>
      </c>
      <c r="E11578" s="2" t="s">
        <v>78</v>
      </c>
      <c r="F11578" s="2" t="s">
        <v>4579</v>
      </c>
      <c r="G11578" s="5">
        <v>20</v>
      </c>
      <c r="H11578" s="5">
        <v>31.85</v>
      </c>
      <c r="I11578" s="5">
        <v>637</v>
      </c>
      <c r="J11578" s="5">
        <v>25800.35</v>
      </c>
      <c r="K11578" s="3" t="str" cm="1">
        <f t="array" ref="K11578">_xlfn.LET(_xlpm.d,UPPER(TRIM(CLEAN(SUBSTITUTE(F11578,CHAR(160),"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79" spans="1:11" hidden="1" x14ac:dyDescent="0.25">
      <c r="B11579" s="20">
        <v>45945</v>
      </c>
      <c r="C11579" s="2" t="s">
        <v>1</v>
      </c>
      <c r="D11579" s="2" t="s">
        <v>4006</v>
      </c>
      <c r="E11579" s="2" t="s">
        <v>286</v>
      </c>
      <c r="F11579" s="2" t="s">
        <v>4579</v>
      </c>
      <c r="G11579" s="5">
        <v>10</v>
      </c>
      <c r="H11579" s="5">
        <v>31.85</v>
      </c>
      <c r="I11579" s="5">
        <v>318.5</v>
      </c>
      <c r="J11579" s="5">
        <v>26118.85</v>
      </c>
      <c r="K11579" s="3" t="str" cm="1">
        <f t="array" ref="K11579">_xlfn.LET(_xlpm.d,UPPER(TRIM(CLEAN(SUBSTITUTE(F11579,CHAR(160),"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80" spans="1:11" hidden="1" x14ac:dyDescent="0.25">
      <c r="B11580" s="20">
        <v>46002</v>
      </c>
      <c r="C11580" s="2" t="s">
        <v>1</v>
      </c>
      <c r="D11580" s="2" t="s">
        <v>2249</v>
      </c>
      <c r="E11580" s="2" t="s">
        <v>248</v>
      </c>
      <c r="F11580" s="2" t="s">
        <v>4579</v>
      </c>
      <c r="G11580" s="5">
        <v>32</v>
      </c>
      <c r="H11580" s="5">
        <v>31.85</v>
      </c>
      <c r="I11580" s="5">
        <v>1019.2</v>
      </c>
      <c r="J11580" s="5">
        <v>27138.05</v>
      </c>
      <c r="K11580" s="3" t="str" cm="1">
        <f t="array" ref="K11580">_xlfn.LET(_xlpm.d,UPPER(TRIM(CLEAN(SUBSTITUTE(F11580,CHAR(160),"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1581" spans="1:11" hidden="1" x14ac:dyDescent="0.25">
      <c r="A11581" s="11" t="s">
        <v>4582</v>
      </c>
      <c r="G11581" s="6">
        <v>853</v>
      </c>
      <c r="I11581" s="7">
        <f>I11551+I11552+I11553+I11554+I11555+I11556+I11557+I11558+I11559+I11560+I11561+I11562+I11563+I11564+I11565+I11566+I11567+I11568+I11569+I11570+I11571+I11572+I11573+I11574+I11575+I11576+I11577+I11578+I11579+I11580</f>
        <v>27138.05</v>
      </c>
      <c r="K11581" s="3" t="str" cm="1">
        <f t="array" ref="K11581">_xlfn.LET(_xlpm.d,UPPER(TRIM(CLEAN(SUBSTITUTE(F11581,CHAR(160),"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582" spans="1:11" hidden="1" x14ac:dyDescent="0.25">
      <c r="A11582" s="10" t="s">
        <v>4583</v>
      </c>
      <c r="K11582" s="3" t="str" cm="1">
        <f t="array" ref="K11582">_xlfn.LET(_xlpm.d,UPPER(TRIM(CLEAN(SUBSTITUTE(F11582,CHAR(160),"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583" spans="1:11" hidden="1" x14ac:dyDescent="0.25">
      <c r="B11583" s="20">
        <v>45659</v>
      </c>
      <c r="C11583" s="2" t="s">
        <v>1</v>
      </c>
      <c r="D11583" s="2" t="s">
        <v>2574</v>
      </c>
      <c r="E11583" s="2" t="s">
        <v>16</v>
      </c>
      <c r="F11583" s="2" t="s">
        <v>4583</v>
      </c>
      <c r="G11583" s="5">
        <v>15</v>
      </c>
      <c r="H11583" s="5">
        <v>96.4</v>
      </c>
      <c r="I11583" s="5">
        <v>1446</v>
      </c>
      <c r="J11583" s="5">
        <v>1446</v>
      </c>
      <c r="K11583" s="3" t="str" cm="1">
        <f t="array" ref="K11583">_xlfn.LET(_xlpm.d,UPPER(TRIM(CLEAN(SUBSTITUTE(F11583,CHAR(160),"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84" spans="1:11" hidden="1" x14ac:dyDescent="0.25">
      <c r="B11584" s="20">
        <v>45659</v>
      </c>
      <c r="C11584" s="2" t="s">
        <v>1</v>
      </c>
      <c r="D11584" s="2" t="s">
        <v>3850</v>
      </c>
      <c r="E11584" s="2" t="s">
        <v>796</v>
      </c>
      <c r="F11584" s="2" t="s">
        <v>4583</v>
      </c>
      <c r="G11584" s="5">
        <v>57</v>
      </c>
      <c r="H11584" s="5">
        <v>105.3</v>
      </c>
      <c r="I11584" s="5">
        <v>6002.1</v>
      </c>
      <c r="J11584" s="5">
        <v>7448.1</v>
      </c>
      <c r="K11584" s="3" t="str" cm="1">
        <f t="array" ref="K11584">_xlfn.LET(_xlpm.d,UPPER(TRIM(CLEAN(SUBSTITUTE(F11584,CHAR(160),"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85" spans="2:11" hidden="1" x14ac:dyDescent="0.25">
      <c r="B11585" s="20">
        <v>45672</v>
      </c>
      <c r="C11585" s="2" t="s">
        <v>1</v>
      </c>
      <c r="D11585" s="2" t="s">
        <v>4227</v>
      </c>
      <c r="E11585" s="2" t="s">
        <v>796</v>
      </c>
      <c r="F11585" s="2" t="s">
        <v>4583</v>
      </c>
      <c r="G11585" s="5">
        <v>53</v>
      </c>
      <c r="H11585" s="5">
        <v>105.3</v>
      </c>
      <c r="I11585" s="5">
        <v>5580.9</v>
      </c>
      <c r="J11585" s="5">
        <v>13029</v>
      </c>
      <c r="K11585" s="3" t="str" cm="1">
        <f t="array" ref="K11585">_xlfn.LET(_xlpm.d,UPPER(TRIM(CLEAN(SUBSTITUTE(F11585,CHAR(160),"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86" spans="2:11" hidden="1" x14ac:dyDescent="0.25">
      <c r="B11586" s="20">
        <v>45679</v>
      </c>
      <c r="C11586" s="2" t="s">
        <v>1</v>
      </c>
      <c r="D11586" s="2" t="s">
        <v>1694</v>
      </c>
      <c r="E11586" s="2" t="s">
        <v>796</v>
      </c>
      <c r="F11586" s="2" t="s">
        <v>4583</v>
      </c>
      <c r="G11586" s="5">
        <v>57</v>
      </c>
      <c r="H11586" s="5">
        <v>105.3</v>
      </c>
      <c r="I11586" s="5">
        <v>6002.1</v>
      </c>
      <c r="J11586" s="5">
        <v>19031.099999999999</v>
      </c>
      <c r="K11586" s="3" t="str" cm="1">
        <f t="array" ref="K11586">_xlfn.LET(_xlpm.d,UPPER(TRIM(CLEAN(SUBSTITUTE(F11586,CHAR(160),"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87" spans="2:11" hidden="1" x14ac:dyDescent="0.25">
      <c r="B11587" s="20">
        <v>45681</v>
      </c>
      <c r="C11587" s="2" t="s">
        <v>1</v>
      </c>
      <c r="D11587" s="2" t="s">
        <v>28</v>
      </c>
      <c r="E11587" s="2" t="s">
        <v>16</v>
      </c>
      <c r="F11587" s="2" t="s">
        <v>4583</v>
      </c>
      <c r="G11587" s="5">
        <v>34</v>
      </c>
      <c r="H11587" s="5">
        <v>96.4</v>
      </c>
      <c r="I11587" s="5">
        <v>3277.6</v>
      </c>
      <c r="J11587" s="5">
        <v>22308.699999999997</v>
      </c>
      <c r="K11587" s="3" t="str" cm="1">
        <f t="array" ref="K11587">_xlfn.LET(_xlpm.d,UPPER(TRIM(CLEAN(SUBSTITUTE(F11587,CHAR(160),"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88" spans="2:11" hidden="1" x14ac:dyDescent="0.25">
      <c r="B11588" s="20">
        <v>45692</v>
      </c>
      <c r="C11588" s="2" t="s">
        <v>1</v>
      </c>
      <c r="D11588" s="2" t="s">
        <v>32</v>
      </c>
      <c r="E11588" s="2" t="s">
        <v>16</v>
      </c>
      <c r="F11588" s="2" t="s">
        <v>4583</v>
      </c>
      <c r="G11588" s="5">
        <v>10</v>
      </c>
      <c r="H11588" s="5">
        <v>96.4</v>
      </c>
      <c r="I11588" s="5">
        <v>964</v>
      </c>
      <c r="J11588" s="5">
        <v>23272.699999999997</v>
      </c>
      <c r="K11588" s="3" t="str" cm="1">
        <f t="array" ref="K11588">_xlfn.LET(_xlpm.d,UPPER(TRIM(CLEAN(SUBSTITUTE(F11588,CHAR(160),"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89" spans="2:11" hidden="1" x14ac:dyDescent="0.25">
      <c r="B11589" s="20">
        <v>45699</v>
      </c>
      <c r="C11589" s="2" t="s">
        <v>1</v>
      </c>
      <c r="D11589" s="2" t="s">
        <v>1733</v>
      </c>
      <c r="E11589" s="2" t="s">
        <v>6</v>
      </c>
      <c r="F11589" s="2" t="s">
        <v>4583</v>
      </c>
      <c r="G11589" s="5">
        <v>9</v>
      </c>
      <c r="H11589" s="5">
        <v>105.3</v>
      </c>
      <c r="I11589" s="5">
        <v>947.7</v>
      </c>
      <c r="J11589" s="5">
        <v>24220.399999999998</v>
      </c>
      <c r="K11589" s="3" t="str" cm="1">
        <f t="array" ref="K11589">_xlfn.LET(_xlpm.d,UPPER(TRIM(CLEAN(SUBSTITUTE(F11589,CHAR(160),"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90" spans="2:11" hidden="1" x14ac:dyDescent="0.25">
      <c r="B11590" s="20">
        <v>45703</v>
      </c>
      <c r="C11590" s="2" t="s">
        <v>1</v>
      </c>
      <c r="D11590" s="2" t="s">
        <v>1758</v>
      </c>
      <c r="E11590" s="2" t="s">
        <v>796</v>
      </c>
      <c r="F11590" s="2" t="s">
        <v>4584</v>
      </c>
      <c r="G11590" s="5">
        <v>24</v>
      </c>
      <c r="H11590" s="5">
        <v>59.99</v>
      </c>
      <c r="I11590" s="5">
        <v>1439.76</v>
      </c>
      <c r="J11590" s="5">
        <v>25660.159999999996</v>
      </c>
      <c r="K11590" s="3" t="str" cm="1">
        <f t="array" ref="K11590">_xlfn.LET(_xlpm.d,UPPER(TRIM(CLEAN(SUBSTITUTE(F11590,CHAR(160),"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91" spans="2:11" hidden="1" x14ac:dyDescent="0.25">
      <c r="B11591" s="20">
        <v>45703</v>
      </c>
      <c r="C11591" s="2" t="s">
        <v>1</v>
      </c>
      <c r="D11591" s="2" t="s">
        <v>1758</v>
      </c>
      <c r="E11591" s="2" t="s">
        <v>796</v>
      </c>
      <c r="F11591" s="2" t="s">
        <v>4583</v>
      </c>
      <c r="G11591" s="5">
        <v>12</v>
      </c>
      <c r="H11591" s="5">
        <v>105.3</v>
      </c>
      <c r="I11591" s="5">
        <v>1263.5999999999999</v>
      </c>
      <c r="J11591" s="5">
        <v>26923.759999999995</v>
      </c>
      <c r="K11591" s="3" t="str" cm="1">
        <f t="array" ref="K11591">_xlfn.LET(_xlpm.d,UPPER(TRIM(CLEAN(SUBSTITUTE(F11591,CHAR(160),"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92" spans="2:11" hidden="1" x14ac:dyDescent="0.25">
      <c r="B11592" s="20">
        <v>45713</v>
      </c>
      <c r="C11592" s="2" t="s">
        <v>1</v>
      </c>
      <c r="D11592" s="2" t="s">
        <v>1777</v>
      </c>
      <c r="E11592" s="2" t="s">
        <v>796</v>
      </c>
      <c r="F11592" s="2" t="s">
        <v>4583</v>
      </c>
      <c r="G11592" s="5">
        <v>12</v>
      </c>
      <c r="H11592" s="5">
        <v>105.3</v>
      </c>
      <c r="I11592" s="5">
        <v>1263.5999999999999</v>
      </c>
      <c r="J11592" s="5">
        <v>28187.359999999993</v>
      </c>
      <c r="K11592" s="3" t="str" cm="1">
        <f t="array" ref="K11592">_xlfn.LET(_xlpm.d,UPPER(TRIM(CLEAN(SUBSTITUTE(F11592,CHAR(160),"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93" spans="2:11" hidden="1" x14ac:dyDescent="0.25">
      <c r="B11593" s="20">
        <v>45722</v>
      </c>
      <c r="C11593" s="2" t="s">
        <v>1</v>
      </c>
      <c r="D11593" s="2" t="s">
        <v>4585</v>
      </c>
      <c r="E11593" s="2" t="s">
        <v>796</v>
      </c>
      <c r="F11593" s="2" t="s">
        <v>4583</v>
      </c>
      <c r="G11593" s="5">
        <v>31</v>
      </c>
      <c r="H11593" s="5">
        <v>105.3</v>
      </c>
      <c r="I11593" s="5">
        <v>3264.3</v>
      </c>
      <c r="J11593" s="5">
        <v>31451.659999999993</v>
      </c>
      <c r="K11593" s="3" t="str" cm="1">
        <f t="array" ref="K11593">_xlfn.LET(_xlpm.d,UPPER(TRIM(CLEAN(SUBSTITUTE(F11593,CHAR(160),"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94" spans="2:11" hidden="1" x14ac:dyDescent="0.25">
      <c r="B11594" s="20">
        <v>45727</v>
      </c>
      <c r="C11594" s="2" t="s">
        <v>1</v>
      </c>
      <c r="D11594" s="2" t="s">
        <v>2723</v>
      </c>
      <c r="E11594" s="2" t="s">
        <v>16</v>
      </c>
      <c r="F11594" s="2" t="s">
        <v>4583</v>
      </c>
      <c r="G11594" s="5">
        <v>10</v>
      </c>
      <c r="H11594" s="5">
        <v>96.4</v>
      </c>
      <c r="I11594" s="5">
        <v>964</v>
      </c>
      <c r="J11594" s="5">
        <v>32415.659999999993</v>
      </c>
      <c r="K11594" s="3" t="str" cm="1">
        <f t="array" ref="K11594">_xlfn.LET(_xlpm.d,UPPER(TRIM(CLEAN(SUBSTITUTE(F11594,CHAR(160),"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95" spans="2:11" hidden="1" x14ac:dyDescent="0.25">
      <c r="B11595" s="20">
        <v>45734</v>
      </c>
      <c r="C11595" s="2" t="s">
        <v>1</v>
      </c>
      <c r="D11595" s="2" t="s">
        <v>4256</v>
      </c>
      <c r="E11595" s="2" t="s">
        <v>796</v>
      </c>
      <c r="F11595" s="2" t="s">
        <v>4583</v>
      </c>
      <c r="G11595" s="5">
        <v>6</v>
      </c>
      <c r="H11595" s="5">
        <v>105.3</v>
      </c>
      <c r="I11595" s="5">
        <v>631.79999999999995</v>
      </c>
      <c r="J11595" s="5">
        <v>33047.459999999992</v>
      </c>
      <c r="K11595" s="3" t="str" cm="1">
        <f t="array" ref="K11595">_xlfn.LET(_xlpm.d,UPPER(TRIM(CLEAN(SUBSTITUTE(F11595,CHAR(160),"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96" spans="2:11" hidden="1" x14ac:dyDescent="0.25">
      <c r="B11596" s="20">
        <v>45741</v>
      </c>
      <c r="C11596" s="2" t="s">
        <v>1</v>
      </c>
      <c r="D11596" s="2" t="s">
        <v>4586</v>
      </c>
      <c r="E11596" s="2" t="s">
        <v>61</v>
      </c>
      <c r="F11596" s="2" t="s">
        <v>4583</v>
      </c>
      <c r="G11596" s="5">
        <v>6</v>
      </c>
      <c r="H11596" s="5">
        <v>105.3</v>
      </c>
      <c r="I11596" s="5">
        <v>631.79999999999995</v>
      </c>
      <c r="J11596" s="5">
        <v>33679.259999999995</v>
      </c>
      <c r="K11596" s="3" t="str" cm="1">
        <f t="array" ref="K11596">_xlfn.LET(_xlpm.d,UPPER(TRIM(CLEAN(SUBSTITUTE(F11596,CHAR(160),"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97" spans="2:11" hidden="1" x14ac:dyDescent="0.25">
      <c r="B11597" s="20">
        <v>45741</v>
      </c>
      <c r="C11597" s="2" t="s">
        <v>1</v>
      </c>
      <c r="D11597" s="2" t="s">
        <v>4587</v>
      </c>
      <c r="E11597" s="2" t="s">
        <v>796</v>
      </c>
      <c r="F11597" s="2" t="s">
        <v>4583</v>
      </c>
      <c r="G11597" s="5">
        <v>78</v>
      </c>
      <c r="H11597" s="5">
        <v>105.3</v>
      </c>
      <c r="I11597" s="5">
        <v>8213.4</v>
      </c>
      <c r="J11597" s="5">
        <v>41892.659999999996</v>
      </c>
      <c r="K11597" s="3" t="str" cm="1">
        <f t="array" ref="K11597">_xlfn.LET(_xlpm.d,UPPER(TRIM(CLEAN(SUBSTITUTE(F11597,CHAR(160),"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98" spans="2:11" hidden="1" x14ac:dyDescent="0.25">
      <c r="B11598" s="20">
        <v>45762</v>
      </c>
      <c r="C11598" s="2" t="s">
        <v>1</v>
      </c>
      <c r="D11598" s="2" t="s">
        <v>4433</v>
      </c>
      <c r="E11598" s="2" t="s">
        <v>796</v>
      </c>
      <c r="F11598" s="2" t="s">
        <v>4583</v>
      </c>
      <c r="G11598" s="5">
        <v>15</v>
      </c>
      <c r="H11598" s="5">
        <v>105.3</v>
      </c>
      <c r="I11598" s="5">
        <v>1579.5</v>
      </c>
      <c r="J11598" s="5">
        <v>43472.159999999996</v>
      </c>
      <c r="K11598" s="3" t="str" cm="1">
        <f t="array" ref="K11598">_xlfn.LET(_xlpm.d,UPPER(TRIM(CLEAN(SUBSTITUTE(F11598,CHAR(160),"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599" spans="2:11" hidden="1" x14ac:dyDescent="0.25">
      <c r="B11599" s="20">
        <v>45763</v>
      </c>
      <c r="C11599" s="2" t="s">
        <v>1</v>
      </c>
      <c r="D11599" s="2" t="s">
        <v>4588</v>
      </c>
      <c r="E11599" s="2" t="s">
        <v>788</v>
      </c>
      <c r="F11599" s="2" t="s">
        <v>4583</v>
      </c>
      <c r="G11599" s="5">
        <v>5</v>
      </c>
      <c r="H11599" s="5">
        <v>105.3</v>
      </c>
      <c r="I11599" s="5">
        <v>526.5</v>
      </c>
      <c r="J11599" s="5">
        <v>43998.659999999996</v>
      </c>
      <c r="K11599" s="3" t="str" cm="1">
        <f t="array" ref="K11599">_xlfn.LET(_xlpm.d,UPPER(TRIM(CLEAN(SUBSTITUTE(F11599,CHAR(160),"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00" spans="2:11" hidden="1" x14ac:dyDescent="0.25">
      <c r="B11600" s="20">
        <v>45771</v>
      </c>
      <c r="C11600" s="2" t="s">
        <v>1</v>
      </c>
      <c r="D11600" s="2" t="s">
        <v>4589</v>
      </c>
      <c r="E11600" s="2" t="s">
        <v>1072</v>
      </c>
      <c r="F11600" s="2" t="s">
        <v>4583</v>
      </c>
      <c r="G11600" s="5">
        <v>6</v>
      </c>
      <c r="H11600" s="5">
        <v>105.3</v>
      </c>
      <c r="I11600" s="5">
        <v>631.79999999999995</v>
      </c>
      <c r="J11600" s="5">
        <v>44630.46</v>
      </c>
      <c r="K11600" s="3" t="str" cm="1">
        <f t="array" ref="K11600">_xlfn.LET(_xlpm.d,UPPER(TRIM(CLEAN(SUBSTITUTE(F11600,CHAR(160),"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01" spans="2:11" hidden="1" x14ac:dyDescent="0.25">
      <c r="B11601" s="20">
        <v>45777</v>
      </c>
      <c r="C11601" s="2" t="s">
        <v>1</v>
      </c>
      <c r="D11601" s="2" t="s">
        <v>4590</v>
      </c>
      <c r="E11601" s="2" t="s">
        <v>4591</v>
      </c>
      <c r="F11601" s="2" t="s">
        <v>4583</v>
      </c>
      <c r="G11601" s="5">
        <v>27</v>
      </c>
      <c r="H11601" s="5">
        <v>105.3</v>
      </c>
      <c r="I11601" s="5">
        <v>2843.1</v>
      </c>
      <c r="J11601" s="5">
        <v>47473.56</v>
      </c>
      <c r="K11601" s="3" t="str" cm="1">
        <f t="array" ref="K11601">_xlfn.LET(_xlpm.d,UPPER(TRIM(CLEAN(SUBSTITUTE(F11601,CHAR(160),"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02" spans="2:11" hidden="1" x14ac:dyDescent="0.25">
      <c r="B11602" s="20">
        <v>45777</v>
      </c>
      <c r="C11602" s="2" t="s">
        <v>1</v>
      </c>
      <c r="D11602" s="2" t="s">
        <v>4592</v>
      </c>
      <c r="E11602" s="2" t="s">
        <v>788</v>
      </c>
      <c r="F11602" s="2" t="s">
        <v>4583</v>
      </c>
      <c r="G11602" s="5">
        <v>8</v>
      </c>
      <c r="H11602" s="5">
        <v>105.3</v>
      </c>
      <c r="I11602" s="5">
        <v>842.4</v>
      </c>
      <c r="J11602" s="5">
        <v>48315.96</v>
      </c>
      <c r="K11602" s="3" t="str" cm="1">
        <f t="array" ref="K11602">_xlfn.LET(_xlpm.d,UPPER(TRIM(CLEAN(SUBSTITUTE(F11602,CHAR(160),"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03" spans="2:11" hidden="1" x14ac:dyDescent="0.25">
      <c r="B11603" s="20">
        <v>45783</v>
      </c>
      <c r="C11603" s="2" t="s">
        <v>1</v>
      </c>
      <c r="D11603" s="2" t="s">
        <v>2834</v>
      </c>
      <c r="E11603" s="2" t="s">
        <v>814</v>
      </c>
      <c r="F11603" s="2" t="s">
        <v>4583</v>
      </c>
      <c r="G11603" s="5">
        <v>2</v>
      </c>
      <c r="H11603" s="5">
        <v>105.3</v>
      </c>
      <c r="I11603" s="5">
        <v>210.6</v>
      </c>
      <c r="J11603" s="5">
        <v>48526.559999999998</v>
      </c>
      <c r="K11603" s="3" t="str" cm="1">
        <f t="array" ref="K11603">_xlfn.LET(_xlpm.d,UPPER(TRIM(CLEAN(SUBSTITUTE(F11603,CHAR(160),"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04" spans="2:11" hidden="1" x14ac:dyDescent="0.25">
      <c r="B11604" s="20">
        <v>45783</v>
      </c>
      <c r="C11604" s="2" t="s">
        <v>1</v>
      </c>
      <c r="D11604" s="2" t="s">
        <v>4593</v>
      </c>
      <c r="E11604" s="2" t="s">
        <v>27</v>
      </c>
      <c r="F11604" s="2" t="s">
        <v>4583</v>
      </c>
      <c r="G11604" s="5">
        <v>18</v>
      </c>
      <c r="H11604" s="5">
        <v>105.3</v>
      </c>
      <c r="I11604" s="5">
        <v>1895.4</v>
      </c>
      <c r="J11604" s="5">
        <v>50421.96</v>
      </c>
      <c r="K11604" s="3" t="str" cm="1">
        <f t="array" ref="K11604">_xlfn.LET(_xlpm.d,UPPER(TRIM(CLEAN(SUBSTITUTE(F11604,CHAR(160),"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05" spans="2:11" hidden="1" x14ac:dyDescent="0.25">
      <c r="B11605" s="20">
        <v>45786</v>
      </c>
      <c r="C11605" s="2" t="s">
        <v>1</v>
      </c>
      <c r="D11605" s="2" t="s">
        <v>772</v>
      </c>
      <c r="E11605" s="2" t="s">
        <v>9</v>
      </c>
      <c r="F11605" s="2" t="s">
        <v>4583</v>
      </c>
      <c r="G11605" s="5">
        <v>13</v>
      </c>
      <c r="H11605" s="5">
        <v>105.3</v>
      </c>
      <c r="I11605" s="5">
        <v>1368.9</v>
      </c>
      <c r="J11605" s="5">
        <v>51790.86</v>
      </c>
      <c r="K11605" s="3" t="str" cm="1">
        <f t="array" ref="K11605">_xlfn.LET(_xlpm.d,UPPER(TRIM(CLEAN(SUBSTITUTE(F11605,CHAR(160),"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06" spans="2:11" hidden="1" x14ac:dyDescent="0.25">
      <c r="B11606" s="20">
        <v>45791</v>
      </c>
      <c r="C11606" s="2" t="s">
        <v>1</v>
      </c>
      <c r="D11606" s="2" t="s">
        <v>4444</v>
      </c>
      <c r="E11606" s="2" t="s">
        <v>796</v>
      </c>
      <c r="F11606" s="2" t="s">
        <v>4583</v>
      </c>
      <c r="G11606" s="5">
        <v>60</v>
      </c>
      <c r="H11606" s="5">
        <v>105.3</v>
      </c>
      <c r="I11606" s="5">
        <v>6318</v>
      </c>
      <c r="J11606" s="5">
        <v>58108.86</v>
      </c>
      <c r="K11606" s="3" t="str" cm="1">
        <f t="array" ref="K11606">_xlfn.LET(_xlpm.d,UPPER(TRIM(CLEAN(SUBSTITUTE(F11606,CHAR(160),"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07" spans="2:11" hidden="1" x14ac:dyDescent="0.25">
      <c r="B11607" s="20">
        <v>45796</v>
      </c>
      <c r="C11607" s="2" t="s">
        <v>1</v>
      </c>
      <c r="D11607" s="2" t="s">
        <v>4594</v>
      </c>
      <c r="E11607" s="2" t="s">
        <v>4595</v>
      </c>
      <c r="F11607" s="2" t="s">
        <v>4583</v>
      </c>
      <c r="G11607" s="5">
        <v>66</v>
      </c>
      <c r="H11607" s="5">
        <v>105.3</v>
      </c>
      <c r="I11607" s="5">
        <v>6949.8</v>
      </c>
      <c r="J11607" s="5">
        <v>65058.66</v>
      </c>
      <c r="K11607" s="3" t="str" cm="1">
        <f t="array" ref="K11607">_xlfn.LET(_xlpm.d,UPPER(TRIM(CLEAN(SUBSTITUTE(F11607,CHAR(160),"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08" spans="2:11" hidden="1" x14ac:dyDescent="0.25">
      <c r="B11608" s="20">
        <v>45798</v>
      </c>
      <c r="C11608" s="2" t="s">
        <v>1</v>
      </c>
      <c r="D11608" s="2" t="s">
        <v>4596</v>
      </c>
      <c r="E11608" s="2" t="s">
        <v>788</v>
      </c>
      <c r="F11608" s="2" t="s">
        <v>4583</v>
      </c>
      <c r="G11608" s="5">
        <v>4</v>
      </c>
      <c r="H11608" s="5">
        <v>105.3</v>
      </c>
      <c r="I11608" s="5">
        <v>421.2</v>
      </c>
      <c r="J11608" s="5">
        <v>65479.86</v>
      </c>
      <c r="K11608" s="3" t="str" cm="1">
        <f t="array" ref="K11608">_xlfn.LET(_xlpm.d,UPPER(TRIM(CLEAN(SUBSTITUTE(F11608,CHAR(160),"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09" spans="2:11" hidden="1" x14ac:dyDescent="0.25">
      <c r="B11609" s="20">
        <v>45799</v>
      </c>
      <c r="C11609" s="2" t="s">
        <v>1</v>
      </c>
      <c r="D11609" s="2" t="s">
        <v>4597</v>
      </c>
      <c r="E11609" s="2" t="s">
        <v>27</v>
      </c>
      <c r="F11609" s="2" t="s">
        <v>4583</v>
      </c>
      <c r="G11609" s="5">
        <v>33</v>
      </c>
      <c r="H11609" s="5">
        <v>105.3</v>
      </c>
      <c r="I11609" s="5">
        <v>3474.9</v>
      </c>
      <c r="J11609" s="5">
        <v>68954.759999999995</v>
      </c>
      <c r="K11609" s="3" t="str" cm="1">
        <f t="array" ref="K11609">_xlfn.LET(_xlpm.d,UPPER(TRIM(CLEAN(SUBSTITUTE(F11609,CHAR(160),"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10" spans="2:11" hidden="1" x14ac:dyDescent="0.25">
      <c r="B11610" s="20">
        <v>45804</v>
      </c>
      <c r="C11610" s="2" t="s">
        <v>1</v>
      </c>
      <c r="D11610" s="2" t="s">
        <v>2879</v>
      </c>
      <c r="E11610" s="2" t="s">
        <v>6</v>
      </c>
      <c r="F11610" s="2" t="s">
        <v>4583</v>
      </c>
      <c r="G11610" s="5">
        <v>5</v>
      </c>
      <c r="H11610" s="5">
        <v>105.3</v>
      </c>
      <c r="I11610" s="5">
        <v>526.5</v>
      </c>
      <c r="J11610" s="5">
        <v>69481.259999999995</v>
      </c>
      <c r="K11610" s="3" t="str" cm="1">
        <f t="array" ref="K11610">_xlfn.LET(_xlpm.d,UPPER(TRIM(CLEAN(SUBSTITUTE(F11610,CHAR(160),"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11" spans="2:11" hidden="1" x14ac:dyDescent="0.25">
      <c r="B11611" s="20">
        <v>45805</v>
      </c>
      <c r="C11611" s="2" t="s">
        <v>1</v>
      </c>
      <c r="D11611" s="2" t="s">
        <v>4598</v>
      </c>
      <c r="E11611" s="2" t="s">
        <v>6</v>
      </c>
      <c r="F11611" s="2" t="s">
        <v>4583</v>
      </c>
      <c r="G11611" s="5">
        <v>25</v>
      </c>
      <c r="H11611" s="5">
        <v>105.3</v>
      </c>
      <c r="I11611" s="5">
        <v>2632.5</v>
      </c>
      <c r="J11611" s="5">
        <v>72113.759999999995</v>
      </c>
      <c r="K11611" s="3" t="str" cm="1">
        <f t="array" ref="K11611">_xlfn.LET(_xlpm.d,UPPER(TRIM(CLEAN(SUBSTITUTE(F11611,CHAR(160),"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12" spans="2:11" hidden="1" x14ac:dyDescent="0.25">
      <c r="B11612" s="20">
        <v>45805</v>
      </c>
      <c r="C11612" s="2" t="s">
        <v>1</v>
      </c>
      <c r="D11612" s="2" t="s">
        <v>4451</v>
      </c>
      <c r="E11612" s="2" t="s">
        <v>16</v>
      </c>
      <c r="F11612" s="2" t="s">
        <v>4583</v>
      </c>
      <c r="G11612" s="5">
        <v>30</v>
      </c>
      <c r="H11612" s="5">
        <v>96.4</v>
      </c>
      <c r="I11612" s="5">
        <v>2892</v>
      </c>
      <c r="J11612" s="5">
        <v>75005.759999999995</v>
      </c>
      <c r="K11612" s="3" t="str" cm="1">
        <f t="array" ref="K11612">_xlfn.LET(_xlpm.d,UPPER(TRIM(CLEAN(SUBSTITUTE(F11612,CHAR(160),"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13" spans="2:11" hidden="1" x14ac:dyDescent="0.25">
      <c r="B11613" s="20">
        <v>45812</v>
      </c>
      <c r="C11613" s="2" t="s">
        <v>1</v>
      </c>
      <c r="D11613" s="2" t="s">
        <v>785</v>
      </c>
      <c r="E11613" s="2" t="s">
        <v>16</v>
      </c>
      <c r="F11613" s="2" t="s">
        <v>4583</v>
      </c>
      <c r="G11613" s="5">
        <v>31</v>
      </c>
      <c r="H11613" s="5">
        <v>96.4</v>
      </c>
      <c r="I11613" s="5">
        <v>2988.4</v>
      </c>
      <c r="J11613" s="5">
        <v>77994.159999999989</v>
      </c>
      <c r="K11613" s="3" t="str" cm="1">
        <f t="array" ref="K11613">_xlfn.LET(_xlpm.d,UPPER(TRIM(CLEAN(SUBSTITUTE(F11613,CHAR(160),"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14" spans="2:11" hidden="1" x14ac:dyDescent="0.25">
      <c r="B11614" s="20">
        <v>45813</v>
      </c>
      <c r="C11614" s="2" t="s">
        <v>1</v>
      </c>
      <c r="D11614" s="2" t="s">
        <v>787</v>
      </c>
      <c r="E11614" s="2" t="s">
        <v>788</v>
      </c>
      <c r="F11614" s="2" t="s">
        <v>4583</v>
      </c>
      <c r="G11614" s="5">
        <v>4</v>
      </c>
      <c r="H11614" s="5">
        <v>105.3</v>
      </c>
      <c r="I11614" s="5">
        <v>421.2</v>
      </c>
      <c r="J11614" s="5">
        <v>78415.359999999986</v>
      </c>
      <c r="K11614" s="3" t="str" cm="1">
        <f t="array" ref="K11614">_xlfn.LET(_xlpm.d,UPPER(TRIM(CLEAN(SUBSTITUTE(F11614,CHAR(160),"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15" spans="2:11" hidden="1" x14ac:dyDescent="0.25">
      <c r="B11615" s="20">
        <v>45826</v>
      </c>
      <c r="C11615" s="2" t="s">
        <v>1</v>
      </c>
      <c r="D11615" s="2" t="s">
        <v>795</v>
      </c>
      <c r="E11615" s="2" t="s">
        <v>796</v>
      </c>
      <c r="F11615" s="2" t="s">
        <v>4583</v>
      </c>
      <c r="G11615" s="5">
        <v>31</v>
      </c>
      <c r="H11615" s="5">
        <v>105.3</v>
      </c>
      <c r="I11615" s="5">
        <v>3264.3</v>
      </c>
      <c r="J11615" s="5">
        <v>81679.659999999989</v>
      </c>
      <c r="K11615" s="3" t="str" cm="1">
        <f t="array" ref="K11615">_xlfn.LET(_xlpm.d,UPPER(TRIM(CLEAN(SUBSTITUTE(F11615,CHAR(160),"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16" spans="2:11" hidden="1" x14ac:dyDescent="0.25">
      <c r="B11616" s="20">
        <v>45827</v>
      </c>
      <c r="C11616" s="2" t="s">
        <v>1</v>
      </c>
      <c r="D11616" s="2" t="s">
        <v>4599</v>
      </c>
      <c r="E11616" s="2" t="s">
        <v>16</v>
      </c>
      <c r="F11616" s="2" t="s">
        <v>4583</v>
      </c>
      <c r="G11616" s="5">
        <v>10</v>
      </c>
      <c r="H11616" s="5">
        <v>96.4</v>
      </c>
      <c r="I11616" s="5">
        <v>964</v>
      </c>
      <c r="J11616" s="5">
        <v>82643.659999999989</v>
      </c>
      <c r="K11616" s="3" t="str" cm="1">
        <f t="array" ref="K11616">_xlfn.LET(_xlpm.d,UPPER(TRIM(CLEAN(SUBSTITUTE(F11616,CHAR(160),"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17" spans="2:11" hidden="1" x14ac:dyDescent="0.25">
      <c r="B11617" s="20">
        <v>45828</v>
      </c>
      <c r="C11617" s="2" t="s">
        <v>1</v>
      </c>
      <c r="D11617" s="2" t="s">
        <v>4600</v>
      </c>
      <c r="E11617" s="2" t="s">
        <v>788</v>
      </c>
      <c r="F11617" s="2" t="s">
        <v>4583</v>
      </c>
      <c r="G11617" s="5">
        <v>4</v>
      </c>
      <c r="H11617" s="5">
        <v>105.3</v>
      </c>
      <c r="I11617" s="5">
        <v>421.2</v>
      </c>
      <c r="J11617" s="5">
        <v>83064.859999999986</v>
      </c>
      <c r="K11617" s="3" t="str" cm="1">
        <f t="array" ref="K11617">_xlfn.LET(_xlpm.d,UPPER(TRIM(CLEAN(SUBSTITUTE(F11617,CHAR(160),"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18" spans="2:11" hidden="1" x14ac:dyDescent="0.25">
      <c r="B11618" s="20">
        <v>45833</v>
      </c>
      <c r="C11618" s="2" t="s">
        <v>1</v>
      </c>
      <c r="D11618" s="2" t="s">
        <v>4457</v>
      </c>
      <c r="E11618" s="2" t="s">
        <v>796</v>
      </c>
      <c r="F11618" s="2" t="s">
        <v>4583</v>
      </c>
      <c r="G11618" s="5">
        <v>48</v>
      </c>
      <c r="H11618" s="5">
        <v>105.3</v>
      </c>
      <c r="I11618" s="5">
        <v>5054.3999999999996</v>
      </c>
      <c r="J11618" s="5">
        <v>88119.25999999998</v>
      </c>
      <c r="K11618" s="3" t="str" cm="1">
        <f t="array" ref="K11618">_xlfn.LET(_xlpm.d,UPPER(TRIM(CLEAN(SUBSTITUTE(F11618,CHAR(160),"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19" spans="2:11" hidden="1" x14ac:dyDescent="0.25">
      <c r="B11619" s="20">
        <v>45834</v>
      </c>
      <c r="C11619" s="2" t="s">
        <v>1</v>
      </c>
      <c r="D11619" s="2" t="s">
        <v>4601</v>
      </c>
      <c r="E11619" s="2" t="s">
        <v>796</v>
      </c>
      <c r="F11619" s="2" t="s">
        <v>4583</v>
      </c>
      <c r="G11619" s="5">
        <v>9</v>
      </c>
      <c r="H11619" s="5">
        <v>105.3</v>
      </c>
      <c r="I11619" s="5">
        <v>947.7</v>
      </c>
      <c r="J11619" s="5">
        <v>89066.959999999977</v>
      </c>
      <c r="K11619" s="3" t="str" cm="1">
        <f t="array" ref="K11619">_xlfn.LET(_xlpm.d,UPPER(TRIM(CLEAN(SUBSTITUTE(F11619,CHAR(160),"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20" spans="2:11" hidden="1" x14ac:dyDescent="0.25">
      <c r="B11620" s="20">
        <v>45834</v>
      </c>
      <c r="C11620" s="2" t="s">
        <v>1</v>
      </c>
      <c r="D11620" s="2" t="s">
        <v>1937</v>
      </c>
      <c r="E11620" s="2" t="s">
        <v>1938</v>
      </c>
      <c r="F11620" s="2" t="s">
        <v>4583</v>
      </c>
      <c r="G11620" s="5">
        <v>28</v>
      </c>
      <c r="H11620" s="5">
        <v>105.3</v>
      </c>
      <c r="I11620" s="5">
        <v>2948.4</v>
      </c>
      <c r="J11620" s="5">
        <v>92015.359999999971</v>
      </c>
      <c r="K11620" s="3" t="str" cm="1">
        <f t="array" ref="K11620">_xlfn.LET(_xlpm.d,UPPER(TRIM(CLEAN(SUBSTITUTE(F11620,CHAR(160),"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21" spans="2:11" x14ac:dyDescent="0.25">
      <c r="B11621" s="20">
        <v>45839</v>
      </c>
      <c r="C11621" s="2" t="s">
        <v>1</v>
      </c>
      <c r="D11621" s="2" t="s">
        <v>4602</v>
      </c>
      <c r="E11621" s="2" t="s">
        <v>97</v>
      </c>
      <c r="F11621" s="2" t="s">
        <v>4603</v>
      </c>
      <c r="G11621" s="5">
        <v>84</v>
      </c>
      <c r="H11621" s="5">
        <v>105.3</v>
      </c>
      <c r="I11621" s="5">
        <v>8845.2000000000007</v>
      </c>
      <c r="J11621" s="5">
        <v>100860.55999999997</v>
      </c>
      <c r="K11621" s="3" t="str" cm="1">
        <f t="array" ref="K11621">_xlfn.LET(_xlpm.d,UPPER(TRIM(CLEAN(SUBSTITUTE(F11621,CHAR(160),"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622" spans="2:11" hidden="1" x14ac:dyDescent="0.25">
      <c r="B11622" s="20">
        <v>45853</v>
      </c>
      <c r="C11622" s="2" t="s">
        <v>1</v>
      </c>
      <c r="D11622" s="2" t="s">
        <v>2948</v>
      </c>
      <c r="E11622" s="2" t="s">
        <v>6</v>
      </c>
      <c r="F11622" s="2" t="s">
        <v>4583</v>
      </c>
      <c r="G11622" s="5">
        <v>10</v>
      </c>
      <c r="H11622" s="5">
        <v>105.3</v>
      </c>
      <c r="I11622" s="5">
        <v>1053</v>
      </c>
      <c r="J11622" s="5">
        <v>101913.55999999997</v>
      </c>
      <c r="K11622" s="3" t="str" cm="1">
        <f t="array" ref="K11622">_xlfn.LET(_xlpm.d,UPPER(TRIM(CLEAN(SUBSTITUTE(F11622,CHAR(160),"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23" spans="2:11" hidden="1" x14ac:dyDescent="0.25">
      <c r="B11623" s="20">
        <v>45861</v>
      </c>
      <c r="C11623" s="2" t="s">
        <v>1</v>
      </c>
      <c r="D11623" s="2" t="s">
        <v>4604</v>
      </c>
      <c r="E11623" s="2" t="s">
        <v>16</v>
      </c>
      <c r="F11623" s="2" t="s">
        <v>4583</v>
      </c>
      <c r="G11623" s="5">
        <v>20</v>
      </c>
      <c r="H11623" s="5">
        <v>96.4</v>
      </c>
      <c r="I11623" s="5">
        <v>1928</v>
      </c>
      <c r="J11623" s="5">
        <v>103841.55999999997</v>
      </c>
      <c r="K11623" s="3" t="str" cm="1">
        <f t="array" ref="K11623">_xlfn.LET(_xlpm.d,UPPER(TRIM(CLEAN(SUBSTITUTE(F11623,CHAR(160),"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24" spans="2:11" hidden="1" x14ac:dyDescent="0.25">
      <c r="B11624" s="20">
        <v>45869</v>
      </c>
      <c r="C11624" s="2" t="s">
        <v>1</v>
      </c>
      <c r="D11624" s="2" t="s">
        <v>4605</v>
      </c>
      <c r="E11624" s="2" t="s">
        <v>97</v>
      </c>
      <c r="F11624" s="2" t="s">
        <v>4583</v>
      </c>
      <c r="G11624" s="5">
        <v>37</v>
      </c>
      <c r="H11624" s="5">
        <v>105.3</v>
      </c>
      <c r="I11624" s="5">
        <v>3896.1</v>
      </c>
      <c r="J11624" s="5">
        <v>107737.65999999997</v>
      </c>
      <c r="K11624" s="3" t="str" cm="1">
        <f t="array" ref="K11624">_xlfn.LET(_xlpm.d,UPPER(TRIM(CLEAN(SUBSTITUTE(F11624,CHAR(160),"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25" spans="2:11" hidden="1" x14ac:dyDescent="0.25">
      <c r="B11625" s="20">
        <v>45881</v>
      </c>
      <c r="C11625" s="2" t="s">
        <v>1</v>
      </c>
      <c r="D11625" s="2" t="s">
        <v>2995</v>
      </c>
      <c r="E11625" s="2" t="s">
        <v>6</v>
      </c>
      <c r="F11625" s="2" t="s">
        <v>4583</v>
      </c>
      <c r="G11625" s="5">
        <v>10</v>
      </c>
      <c r="H11625" s="5">
        <v>111.6</v>
      </c>
      <c r="I11625" s="5">
        <v>1116</v>
      </c>
      <c r="J11625" s="5">
        <v>108853.65999999997</v>
      </c>
      <c r="K11625" s="3" t="str" cm="1">
        <f t="array" ref="K11625">_xlfn.LET(_xlpm.d,UPPER(TRIM(CLEAN(SUBSTITUTE(F11625,CHAR(160),"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26" spans="2:11" hidden="1" x14ac:dyDescent="0.25">
      <c r="B11626" s="20">
        <v>45881</v>
      </c>
      <c r="C11626" s="2" t="s">
        <v>1</v>
      </c>
      <c r="D11626" s="2" t="s">
        <v>1994</v>
      </c>
      <c r="E11626" s="2" t="s">
        <v>796</v>
      </c>
      <c r="F11626" s="2" t="s">
        <v>4583</v>
      </c>
      <c r="G11626" s="5">
        <v>33</v>
      </c>
      <c r="H11626" s="5">
        <v>105.3</v>
      </c>
      <c r="I11626" s="5">
        <v>3474.9</v>
      </c>
      <c r="J11626" s="5">
        <v>112328.55999999997</v>
      </c>
      <c r="K11626" s="3" t="str" cm="1">
        <f t="array" ref="K11626">_xlfn.LET(_xlpm.d,UPPER(TRIM(CLEAN(SUBSTITUTE(F11626,CHAR(160),"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27" spans="2:11" hidden="1" x14ac:dyDescent="0.25">
      <c r="B11627" s="20">
        <v>45882</v>
      </c>
      <c r="C11627" s="2" t="s">
        <v>1</v>
      </c>
      <c r="D11627" s="2" t="s">
        <v>2998</v>
      </c>
      <c r="E11627" s="2" t="s">
        <v>2999</v>
      </c>
      <c r="F11627" s="2" t="s">
        <v>4583</v>
      </c>
      <c r="G11627" s="5">
        <v>18</v>
      </c>
      <c r="H11627" s="5">
        <v>105.3</v>
      </c>
      <c r="I11627" s="5">
        <v>1895.4</v>
      </c>
      <c r="J11627" s="5">
        <v>114223.95999999996</v>
      </c>
      <c r="K11627" s="3" t="str" cm="1">
        <f t="array" ref="K11627">_xlfn.LET(_xlpm.d,UPPER(TRIM(CLEAN(SUBSTITUTE(F11627,CHAR(160),"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28" spans="2:11" hidden="1" x14ac:dyDescent="0.25">
      <c r="B11628" s="20">
        <v>45888</v>
      </c>
      <c r="C11628" s="2" t="s">
        <v>1</v>
      </c>
      <c r="D11628" s="2" t="s">
        <v>4606</v>
      </c>
      <c r="E11628" s="2" t="s">
        <v>97</v>
      </c>
      <c r="F11628" s="2" t="s">
        <v>4607</v>
      </c>
      <c r="G11628" s="5">
        <v>13</v>
      </c>
      <c r="H11628" s="5">
        <v>111.6</v>
      </c>
      <c r="I11628" s="5">
        <v>1450.8</v>
      </c>
      <c r="J11628" s="5">
        <v>115674.75999999997</v>
      </c>
      <c r="K11628" s="3" t="str" cm="1">
        <f t="array" ref="K11628">_xlfn.LET(_xlpm.d,UPPER(TRIM(CLEAN(SUBSTITUTE(F11628,CHAR(160),"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29" spans="2:11" hidden="1" x14ac:dyDescent="0.25">
      <c r="B11629" s="20">
        <v>45888</v>
      </c>
      <c r="C11629" s="2" t="s">
        <v>1</v>
      </c>
      <c r="D11629" s="2" t="s">
        <v>4606</v>
      </c>
      <c r="E11629" s="2" t="s">
        <v>97</v>
      </c>
      <c r="F11629" s="2" t="s">
        <v>4608</v>
      </c>
      <c r="G11629" s="5">
        <v>125</v>
      </c>
      <c r="H11629" s="5">
        <v>111.6</v>
      </c>
      <c r="I11629" s="5">
        <v>13950</v>
      </c>
      <c r="J11629" s="5">
        <v>129624.75999999997</v>
      </c>
      <c r="K11629" s="3" t="str" cm="1">
        <f t="array" ref="K11629">_xlfn.LET(_xlpm.d,UPPER(TRIM(CLEAN(SUBSTITUTE(F11629,CHAR(160),"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30" spans="2:11" hidden="1" x14ac:dyDescent="0.25">
      <c r="B11630" s="20">
        <v>45889</v>
      </c>
      <c r="C11630" s="2" t="s">
        <v>1</v>
      </c>
      <c r="D11630" s="2" t="s">
        <v>2005</v>
      </c>
      <c r="E11630" s="2" t="s">
        <v>796</v>
      </c>
      <c r="F11630" s="2" t="s">
        <v>4583</v>
      </c>
      <c r="G11630" s="5">
        <v>12</v>
      </c>
      <c r="H11630" s="5">
        <v>102.2</v>
      </c>
      <c r="I11630" s="5">
        <v>1226.4000000000001</v>
      </c>
      <c r="J11630" s="5">
        <v>130851.15999999996</v>
      </c>
      <c r="K11630" s="3" t="str" cm="1">
        <f t="array" ref="K11630">_xlfn.LET(_xlpm.d,UPPER(TRIM(CLEAN(SUBSTITUTE(F11630,CHAR(160),"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31" spans="2:11" hidden="1" x14ac:dyDescent="0.25">
      <c r="B11631" s="20">
        <v>45899</v>
      </c>
      <c r="C11631" s="2" t="s">
        <v>1</v>
      </c>
      <c r="D11631" s="2" t="s">
        <v>2021</v>
      </c>
      <c r="E11631" s="2" t="s">
        <v>796</v>
      </c>
      <c r="F11631" s="2" t="s">
        <v>4583</v>
      </c>
      <c r="G11631" s="5">
        <v>10</v>
      </c>
      <c r="H11631" s="5">
        <v>105.3</v>
      </c>
      <c r="I11631" s="5">
        <v>1053</v>
      </c>
      <c r="J11631" s="5">
        <v>131904.15999999997</v>
      </c>
      <c r="K11631" s="3" t="str" cm="1">
        <f t="array" ref="K11631">_xlfn.LET(_xlpm.d,UPPER(TRIM(CLEAN(SUBSTITUTE(F11631,CHAR(160),"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32" spans="2:11" hidden="1" x14ac:dyDescent="0.25">
      <c r="B11632" s="20">
        <v>45902</v>
      </c>
      <c r="C11632" s="2" t="s">
        <v>1</v>
      </c>
      <c r="D11632" s="2" t="s">
        <v>4485</v>
      </c>
      <c r="E11632" s="2" t="s">
        <v>796</v>
      </c>
      <c r="F11632" s="2" t="s">
        <v>4583</v>
      </c>
      <c r="G11632" s="5">
        <v>51</v>
      </c>
      <c r="H11632" s="5">
        <v>108.5</v>
      </c>
      <c r="I11632" s="5">
        <v>5533.5</v>
      </c>
      <c r="J11632" s="5">
        <v>137437.65999999997</v>
      </c>
      <c r="K11632" s="3" t="str" cm="1">
        <f t="array" ref="K11632">_xlfn.LET(_xlpm.d,UPPER(TRIM(CLEAN(SUBSTITUTE(F11632,CHAR(160),"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33" spans="2:11" hidden="1" x14ac:dyDescent="0.25">
      <c r="B11633" s="20">
        <v>45903</v>
      </c>
      <c r="C11633" s="2" t="s">
        <v>1</v>
      </c>
      <c r="D11633" s="2" t="s">
        <v>2030</v>
      </c>
      <c r="E11633" s="2" t="s">
        <v>2031</v>
      </c>
      <c r="F11633" s="2" t="s">
        <v>4583</v>
      </c>
      <c r="G11633" s="5">
        <v>17</v>
      </c>
      <c r="H11633" s="5">
        <v>111.6</v>
      </c>
      <c r="I11633" s="5">
        <v>1897.2</v>
      </c>
      <c r="J11633" s="5">
        <v>139334.85999999999</v>
      </c>
      <c r="K11633" s="3" t="str" cm="1">
        <f t="array" ref="K11633">_xlfn.LET(_xlpm.d,UPPER(TRIM(CLEAN(SUBSTITUTE(F11633,CHAR(160),"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34" spans="2:11" hidden="1" x14ac:dyDescent="0.25">
      <c r="B11634" s="20">
        <v>45911</v>
      </c>
      <c r="C11634" s="2" t="s">
        <v>1</v>
      </c>
      <c r="D11634" s="2" t="s">
        <v>4492</v>
      </c>
      <c r="E11634" s="2" t="s">
        <v>796</v>
      </c>
      <c r="F11634" s="2" t="s">
        <v>4583</v>
      </c>
      <c r="G11634" s="5">
        <v>45</v>
      </c>
      <c r="H11634" s="5">
        <v>108.5</v>
      </c>
      <c r="I11634" s="5">
        <v>4882.5</v>
      </c>
      <c r="J11634" s="5">
        <v>144217.35999999999</v>
      </c>
      <c r="K11634" s="3" t="str" cm="1">
        <f t="array" ref="K11634">_xlfn.LET(_xlpm.d,UPPER(TRIM(CLEAN(SUBSTITUTE(F11634,CHAR(160),"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35" spans="2:11" hidden="1" x14ac:dyDescent="0.25">
      <c r="B11635" s="20">
        <v>45912</v>
      </c>
      <c r="C11635" s="2" t="s">
        <v>1</v>
      </c>
      <c r="D11635" s="2" t="s">
        <v>4609</v>
      </c>
      <c r="E11635" s="2" t="s">
        <v>4610</v>
      </c>
      <c r="F11635" s="2" t="s">
        <v>4583</v>
      </c>
      <c r="G11635" s="5">
        <v>8</v>
      </c>
      <c r="H11635" s="5">
        <v>111.6</v>
      </c>
      <c r="I11635" s="5">
        <v>892.8</v>
      </c>
      <c r="J11635" s="5">
        <v>145110.15999999997</v>
      </c>
      <c r="K11635" s="3" t="str" cm="1">
        <f t="array" ref="K11635">_xlfn.LET(_xlpm.d,UPPER(TRIM(CLEAN(SUBSTITUTE(F11635,CHAR(160),"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36" spans="2:11" hidden="1" x14ac:dyDescent="0.25">
      <c r="B11636" s="20">
        <v>45912</v>
      </c>
      <c r="C11636" s="2" t="s">
        <v>1</v>
      </c>
      <c r="D11636" s="2" t="s">
        <v>3093</v>
      </c>
      <c r="E11636" s="2" t="s">
        <v>6</v>
      </c>
      <c r="F11636" s="2" t="s">
        <v>4583</v>
      </c>
      <c r="G11636" s="5">
        <v>7</v>
      </c>
      <c r="H11636" s="5">
        <v>111.6</v>
      </c>
      <c r="I11636" s="5">
        <v>781.2</v>
      </c>
      <c r="J11636" s="5">
        <v>145891.35999999999</v>
      </c>
      <c r="K11636" s="3" t="str" cm="1">
        <f t="array" ref="K11636">_xlfn.LET(_xlpm.d,UPPER(TRIM(CLEAN(SUBSTITUTE(F11636,CHAR(160),"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37" spans="2:11" hidden="1" x14ac:dyDescent="0.25">
      <c r="B11637" s="20">
        <v>45920</v>
      </c>
      <c r="C11637" s="2" t="s">
        <v>1</v>
      </c>
      <c r="D11637" s="2" t="s">
        <v>4611</v>
      </c>
      <c r="E11637" s="2" t="s">
        <v>796</v>
      </c>
      <c r="F11637" s="2" t="s">
        <v>4583</v>
      </c>
      <c r="G11637" s="5">
        <v>36</v>
      </c>
      <c r="H11637" s="5">
        <v>108.5</v>
      </c>
      <c r="I11637" s="5">
        <v>3906</v>
      </c>
      <c r="J11637" s="5">
        <v>149797.35999999999</v>
      </c>
      <c r="K11637" s="3" t="str" cm="1">
        <f t="array" ref="K11637">_xlfn.LET(_xlpm.d,UPPER(TRIM(CLEAN(SUBSTITUTE(F11637,CHAR(160),"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38" spans="2:11" hidden="1" x14ac:dyDescent="0.25">
      <c r="B11638" s="20">
        <v>45931</v>
      </c>
      <c r="C11638" s="2" t="s">
        <v>1</v>
      </c>
      <c r="D11638" s="2" t="s">
        <v>4612</v>
      </c>
      <c r="E11638" s="2" t="s">
        <v>2031</v>
      </c>
      <c r="F11638" s="2" t="s">
        <v>4583</v>
      </c>
      <c r="G11638" s="5">
        <v>70</v>
      </c>
      <c r="H11638" s="5">
        <v>111.6</v>
      </c>
      <c r="I11638" s="5">
        <v>7812</v>
      </c>
      <c r="J11638" s="5">
        <v>157609.35999999999</v>
      </c>
      <c r="K11638" s="3" t="str" cm="1">
        <f t="array" ref="K11638">_xlfn.LET(_xlpm.d,UPPER(TRIM(CLEAN(SUBSTITUTE(F11638,CHAR(160),"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39" spans="2:11" hidden="1" x14ac:dyDescent="0.25">
      <c r="B11639" s="20">
        <v>45932</v>
      </c>
      <c r="C11639" s="2" t="s">
        <v>1</v>
      </c>
      <c r="D11639" s="2" t="s">
        <v>3167</v>
      </c>
      <c r="E11639" s="2" t="s">
        <v>16</v>
      </c>
      <c r="F11639" s="2" t="s">
        <v>4583</v>
      </c>
      <c r="G11639" s="5">
        <v>9</v>
      </c>
      <c r="H11639" s="5">
        <v>101.99</v>
      </c>
      <c r="I11639" s="5">
        <v>917.91</v>
      </c>
      <c r="J11639" s="5">
        <v>158527.26999999999</v>
      </c>
      <c r="K11639" s="3" t="str" cm="1">
        <f t="array" ref="K11639">_xlfn.LET(_xlpm.d,UPPER(TRIM(CLEAN(SUBSTITUTE(F11639,CHAR(160),"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40" spans="2:11" hidden="1" x14ac:dyDescent="0.25">
      <c r="B11640" s="20">
        <v>45932</v>
      </c>
      <c r="C11640" s="2" t="s">
        <v>1</v>
      </c>
      <c r="D11640" s="2" t="s">
        <v>2105</v>
      </c>
      <c r="E11640" s="2" t="s">
        <v>305</v>
      </c>
      <c r="F11640" s="2" t="s">
        <v>4583</v>
      </c>
      <c r="G11640" s="5">
        <v>9</v>
      </c>
      <c r="H11640" s="5">
        <v>117.8</v>
      </c>
      <c r="I11640" s="5">
        <v>1060.2</v>
      </c>
      <c r="J11640" s="5">
        <v>159587.47</v>
      </c>
      <c r="K11640" s="3" t="str" cm="1">
        <f t="array" ref="K11640">_xlfn.LET(_xlpm.d,UPPER(TRIM(CLEAN(SUBSTITUTE(F11640,CHAR(160),"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41" spans="2:11" hidden="1" x14ac:dyDescent="0.25">
      <c r="B11641" s="20">
        <v>45937</v>
      </c>
      <c r="C11641" s="2" t="s">
        <v>1</v>
      </c>
      <c r="D11641" s="2" t="s">
        <v>3177</v>
      </c>
      <c r="E11641" s="2" t="s">
        <v>6</v>
      </c>
      <c r="F11641" s="2" t="s">
        <v>4583</v>
      </c>
      <c r="G11641" s="5">
        <v>9</v>
      </c>
      <c r="H11641" s="5">
        <v>111.6</v>
      </c>
      <c r="I11641" s="5">
        <v>1004.4</v>
      </c>
      <c r="J11641" s="5">
        <v>160591.87</v>
      </c>
      <c r="K11641" s="3" t="str" cm="1">
        <f t="array" ref="K11641">_xlfn.LET(_xlpm.d,UPPER(TRIM(CLEAN(SUBSTITUTE(F11641,CHAR(160),"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42" spans="2:11" hidden="1" x14ac:dyDescent="0.25">
      <c r="B11642" s="20">
        <v>45939</v>
      </c>
      <c r="C11642" s="2" t="s">
        <v>1</v>
      </c>
      <c r="D11642" s="2" t="s">
        <v>2125</v>
      </c>
      <c r="E11642" s="2" t="s">
        <v>1938</v>
      </c>
      <c r="F11642" s="2" t="s">
        <v>4583</v>
      </c>
      <c r="G11642" s="5">
        <v>18</v>
      </c>
      <c r="H11642" s="5">
        <v>111.6</v>
      </c>
      <c r="I11642" s="5">
        <v>2008.8</v>
      </c>
      <c r="J11642" s="5">
        <v>162600.66999999998</v>
      </c>
      <c r="K11642" s="3" t="str" cm="1">
        <f t="array" ref="K11642">_xlfn.LET(_xlpm.d,UPPER(TRIM(CLEAN(SUBSTITUTE(F11642,CHAR(160),"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43" spans="2:11" hidden="1" x14ac:dyDescent="0.25">
      <c r="B11643" s="20">
        <v>45944</v>
      </c>
      <c r="C11643" s="2" t="s">
        <v>1</v>
      </c>
      <c r="D11643" s="2" t="s">
        <v>2137</v>
      </c>
      <c r="E11643" s="2" t="s">
        <v>2138</v>
      </c>
      <c r="F11643" s="2" t="s">
        <v>4583</v>
      </c>
      <c r="G11643" s="5">
        <v>9</v>
      </c>
      <c r="H11643" s="5">
        <v>111.6</v>
      </c>
      <c r="I11643" s="5">
        <v>1004.4</v>
      </c>
      <c r="J11643" s="5">
        <v>163605.06999999998</v>
      </c>
      <c r="K11643" s="3" t="str" cm="1">
        <f t="array" ref="K11643">_xlfn.LET(_xlpm.d,UPPER(TRIM(CLEAN(SUBSTITUTE(F11643,CHAR(160),"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44" spans="2:11" hidden="1" x14ac:dyDescent="0.25">
      <c r="B11644" s="20">
        <v>45944</v>
      </c>
      <c r="C11644" s="2" t="s">
        <v>1</v>
      </c>
      <c r="D11644" s="2" t="s">
        <v>2140</v>
      </c>
      <c r="E11644" s="2" t="s">
        <v>796</v>
      </c>
      <c r="F11644" s="2" t="s">
        <v>4583</v>
      </c>
      <c r="G11644" s="5">
        <v>20</v>
      </c>
      <c r="H11644" s="5">
        <v>108.5</v>
      </c>
      <c r="I11644" s="5">
        <v>2170</v>
      </c>
      <c r="J11644" s="5">
        <v>165775.06999999998</v>
      </c>
      <c r="K11644" s="3" t="str" cm="1">
        <f t="array" ref="K11644">_xlfn.LET(_xlpm.d,UPPER(TRIM(CLEAN(SUBSTITUTE(F11644,CHAR(160),"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45" spans="2:11" hidden="1" x14ac:dyDescent="0.25">
      <c r="B11645" s="20">
        <v>45947</v>
      </c>
      <c r="C11645" s="2" t="s">
        <v>1</v>
      </c>
      <c r="D11645" s="2" t="s">
        <v>3222</v>
      </c>
      <c r="E11645" s="2" t="s">
        <v>16</v>
      </c>
      <c r="F11645" s="2" t="s">
        <v>4583</v>
      </c>
      <c r="G11645" s="5">
        <v>10</v>
      </c>
      <c r="H11645" s="5">
        <v>101.99</v>
      </c>
      <c r="I11645" s="5">
        <v>1019.9</v>
      </c>
      <c r="J11645" s="5">
        <v>166794.96999999997</v>
      </c>
      <c r="K11645" s="3" t="str" cm="1">
        <f t="array" ref="K11645">_xlfn.LET(_xlpm.d,UPPER(TRIM(CLEAN(SUBSTITUTE(F11645,CHAR(160),"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46" spans="2:11" hidden="1" x14ac:dyDescent="0.25">
      <c r="B11646" s="20">
        <v>45958</v>
      </c>
      <c r="C11646" s="2" t="s">
        <v>1</v>
      </c>
      <c r="D11646" s="2" t="s">
        <v>848</v>
      </c>
      <c r="E11646" s="2" t="s">
        <v>796</v>
      </c>
      <c r="F11646" s="2" t="s">
        <v>4583</v>
      </c>
      <c r="G11646" s="5">
        <v>74</v>
      </c>
      <c r="H11646" s="5">
        <v>108.5</v>
      </c>
      <c r="I11646" s="5">
        <v>8029</v>
      </c>
      <c r="J11646" s="5">
        <v>174823.96999999997</v>
      </c>
      <c r="K11646" s="3" t="str" cm="1">
        <f t="array" ref="K11646">_xlfn.LET(_xlpm.d,UPPER(TRIM(CLEAN(SUBSTITUTE(F11646,CHAR(160),"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47" spans="2:11" hidden="1" x14ac:dyDescent="0.25">
      <c r="B11647" s="20">
        <v>45958</v>
      </c>
      <c r="C11647" s="2" t="s">
        <v>1</v>
      </c>
      <c r="D11647" s="2" t="s">
        <v>3245</v>
      </c>
      <c r="E11647" s="2" t="s">
        <v>6</v>
      </c>
      <c r="F11647" s="2" t="s">
        <v>4583</v>
      </c>
      <c r="G11647" s="5">
        <v>30</v>
      </c>
      <c r="H11647" s="5">
        <v>111.6</v>
      </c>
      <c r="I11647" s="5">
        <v>3348</v>
      </c>
      <c r="J11647" s="5">
        <v>178171.96999999997</v>
      </c>
      <c r="K11647" s="3" t="str" cm="1">
        <f t="array" ref="K11647">_xlfn.LET(_xlpm.d,UPPER(TRIM(CLEAN(SUBSTITUTE(F11647,CHAR(160),"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48" spans="2:11" hidden="1" x14ac:dyDescent="0.25">
      <c r="B11648" s="20">
        <v>45966</v>
      </c>
      <c r="C11648" s="2" t="s">
        <v>1</v>
      </c>
      <c r="D11648" s="2" t="s">
        <v>2190</v>
      </c>
      <c r="E11648" s="2" t="s">
        <v>16</v>
      </c>
      <c r="F11648" s="2" t="s">
        <v>4583</v>
      </c>
      <c r="G11648" s="5">
        <v>20</v>
      </c>
      <c r="H11648" s="5">
        <v>101.99</v>
      </c>
      <c r="I11648" s="5">
        <v>2039.8</v>
      </c>
      <c r="J11648" s="5">
        <v>180211.76999999996</v>
      </c>
      <c r="K11648" s="3" t="str" cm="1">
        <f t="array" ref="K11648">_xlfn.LET(_xlpm.d,UPPER(TRIM(CLEAN(SUBSTITUTE(F11648,CHAR(160),"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49" spans="2:11" hidden="1" x14ac:dyDescent="0.25">
      <c r="B11649" s="20">
        <v>45966</v>
      </c>
      <c r="C11649" s="2" t="s">
        <v>1</v>
      </c>
      <c r="D11649" s="2" t="s">
        <v>4613</v>
      </c>
      <c r="E11649" s="2" t="s">
        <v>796</v>
      </c>
      <c r="F11649" s="2" t="s">
        <v>4583</v>
      </c>
      <c r="G11649" s="5">
        <v>53</v>
      </c>
      <c r="H11649" s="5">
        <v>108.5</v>
      </c>
      <c r="I11649" s="5">
        <v>5750.5</v>
      </c>
      <c r="J11649" s="5">
        <v>185962.26999999996</v>
      </c>
      <c r="K11649" s="3" t="str" cm="1">
        <f t="array" ref="K11649">_xlfn.LET(_xlpm.d,UPPER(TRIM(CLEAN(SUBSTITUTE(F11649,CHAR(160),"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50" spans="2:11" hidden="1" x14ac:dyDescent="0.25">
      <c r="B11650" s="20">
        <v>45967</v>
      </c>
      <c r="C11650" s="2" t="s">
        <v>1</v>
      </c>
      <c r="D11650" s="2" t="s">
        <v>4614</v>
      </c>
      <c r="E11650" s="2" t="s">
        <v>1072</v>
      </c>
      <c r="F11650" s="2" t="s">
        <v>4583</v>
      </c>
      <c r="G11650" s="5">
        <v>6</v>
      </c>
      <c r="H11650" s="5">
        <v>111.6</v>
      </c>
      <c r="I11650" s="5">
        <v>669.6</v>
      </c>
      <c r="J11650" s="5">
        <v>186631.86999999997</v>
      </c>
      <c r="K11650" s="3" t="str" cm="1">
        <f t="array" ref="K11650">_xlfn.LET(_xlpm.d,UPPER(TRIM(CLEAN(SUBSTITUTE(F11650,CHAR(160),"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51" spans="2:11" hidden="1" x14ac:dyDescent="0.25">
      <c r="B11651" s="20">
        <v>45967</v>
      </c>
      <c r="C11651" s="2" t="s">
        <v>1</v>
      </c>
      <c r="D11651" s="2" t="s">
        <v>4615</v>
      </c>
      <c r="E11651" s="2" t="s">
        <v>4616</v>
      </c>
      <c r="F11651" s="2" t="s">
        <v>4583</v>
      </c>
      <c r="G11651" s="5">
        <v>18</v>
      </c>
      <c r="H11651" s="5">
        <v>111.6</v>
      </c>
      <c r="I11651" s="5">
        <v>2008.8</v>
      </c>
      <c r="J11651" s="5">
        <v>188640.66999999995</v>
      </c>
      <c r="K11651" s="3" t="str" cm="1">
        <f t="array" ref="K11651">_xlfn.LET(_xlpm.d,UPPER(TRIM(CLEAN(SUBSTITUTE(F11651,CHAR(160),"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52" spans="2:11" hidden="1" x14ac:dyDescent="0.25">
      <c r="B11652" s="20">
        <v>45973</v>
      </c>
      <c r="C11652" s="2" t="s">
        <v>1</v>
      </c>
      <c r="D11652" s="2" t="s">
        <v>4617</v>
      </c>
      <c r="E11652" s="2" t="s">
        <v>796</v>
      </c>
      <c r="F11652" s="2" t="s">
        <v>4583</v>
      </c>
      <c r="G11652" s="5">
        <v>78</v>
      </c>
      <c r="H11652" s="5">
        <v>108.5</v>
      </c>
      <c r="I11652" s="5">
        <v>8463</v>
      </c>
      <c r="J11652" s="5">
        <v>197103.66999999995</v>
      </c>
      <c r="K11652" s="3" t="str" cm="1">
        <f t="array" ref="K11652">_xlfn.LET(_xlpm.d,UPPER(TRIM(CLEAN(SUBSTITUTE(F11652,CHAR(160),"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53" spans="2:11" hidden="1" x14ac:dyDescent="0.25">
      <c r="B11653" s="20">
        <v>45979</v>
      </c>
      <c r="C11653" s="2" t="s">
        <v>1</v>
      </c>
      <c r="D11653" s="2" t="s">
        <v>53</v>
      </c>
      <c r="E11653" s="2" t="s">
        <v>41</v>
      </c>
      <c r="F11653" s="2" t="s">
        <v>4583</v>
      </c>
      <c r="G11653" s="5">
        <v>2</v>
      </c>
      <c r="H11653" s="5">
        <v>111.6</v>
      </c>
      <c r="I11653" s="5">
        <v>223.2</v>
      </c>
      <c r="J11653" s="5">
        <v>197326.86999999997</v>
      </c>
      <c r="K11653" s="3" t="str" cm="1">
        <f t="array" ref="K11653">_xlfn.LET(_xlpm.d,UPPER(TRIM(CLEAN(SUBSTITUTE(F11653,CHAR(160),"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54" spans="2:11" hidden="1" x14ac:dyDescent="0.25">
      <c r="B11654" s="20">
        <v>45981</v>
      </c>
      <c r="C11654" s="2" t="s">
        <v>1</v>
      </c>
      <c r="D11654" s="2" t="s">
        <v>4618</v>
      </c>
      <c r="E11654" s="2" t="s">
        <v>1072</v>
      </c>
      <c r="F11654" s="2" t="s">
        <v>4583</v>
      </c>
      <c r="G11654" s="5">
        <v>2</v>
      </c>
      <c r="H11654" s="5">
        <v>111.6</v>
      </c>
      <c r="I11654" s="5">
        <v>223.2</v>
      </c>
      <c r="J11654" s="5">
        <v>197550.06999999998</v>
      </c>
      <c r="K11654" s="3" t="str" cm="1">
        <f t="array" ref="K11654">_xlfn.LET(_xlpm.d,UPPER(TRIM(CLEAN(SUBSTITUTE(F11654,CHAR(160),"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55" spans="2:11" hidden="1" x14ac:dyDescent="0.25">
      <c r="B11655" s="20">
        <v>45981</v>
      </c>
      <c r="C11655" s="2" t="s">
        <v>1</v>
      </c>
      <c r="D11655" s="2" t="s">
        <v>3845</v>
      </c>
      <c r="E11655" s="2" t="s">
        <v>2031</v>
      </c>
      <c r="F11655" s="2" t="s">
        <v>4583</v>
      </c>
      <c r="G11655" s="5">
        <v>45</v>
      </c>
      <c r="H11655" s="5">
        <v>111.6</v>
      </c>
      <c r="I11655" s="5">
        <v>5022</v>
      </c>
      <c r="J11655" s="5">
        <v>202572.06999999998</v>
      </c>
      <c r="K11655" s="3" t="str" cm="1">
        <f t="array" ref="K11655">_xlfn.LET(_xlpm.d,UPPER(TRIM(CLEAN(SUBSTITUTE(F11655,CHAR(160),"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56" spans="2:11" hidden="1" x14ac:dyDescent="0.25">
      <c r="B11656" s="20">
        <v>45982</v>
      </c>
      <c r="C11656" s="2" t="s">
        <v>1</v>
      </c>
      <c r="D11656" s="2" t="s">
        <v>2211</v>
      </c>
      <c r="E11656" s="2" t="s">
        <v>2212</v>
      </c>
      <c r="F11656" s="2" t="s">
        <v>4583</v>
      </c>
      <c r="G11656" s="5">
        <v>4</v>
      </c>
      <c r="H11656" s="5">
        <v>111.6</v>
      </c>
      <c r="I11656" s="5">
        <v>446.4</v>
      </c>
      <c r="J11656" s="5">
        <v>203018.46999999997</v>
      </c>
      <c r="K11656" s="3" t="str" cm="1">
        <f t="array" ref="K11656">_xlfn.LET(_xlpm.d,UPPER(TRIM(CLEAN(SUBSTITUTE(F11656,CHAR(160),"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57" spans="2:11" hidden="1" x14ac:dyDescent="0.25">
      <c r="B11657" s="20">
        <v>45994</v>
      </c>
      <c r="C11657" s="2" t="s">
        <v>1</v>
      </c>
      <c r="D11657" s="2" t="s">
        <v>2230</v>
      </c>
      <c r="E11657" s="2" t="s">
        <v>796</v>
      </c>
      <c r="F11657" s="2" t="s">
        <v>4583</v>
      </c>
      <c r="G11657" s="5">
        <v>21</v>
      </c>
      <c r="H11657" s="5">
        <v>108.5</v>
      </c>
      <c r="I11657" s="5">
        <v>2278.5</v>
      </c>
      <c r="J11657" s="5">
        <v>205296.96999999997</v>
      </c>
      <c r="K11657" s="3" t="str" cm="1">
        <f t="array" ref="K11657">_xlfn.LET(_xlpm.d,UPPER(TRIM(CLEAN(SUBSTITUTE(F11657,CHAR(160),"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58" spans="2:11" hidden="1" x14ac:dyDescent="0.25">
      <c r="B11658" s="20">
        <v>45996</v>
      </c>
      <c r="C11658" s="2" t="s">
        <v>1</v>
      </c>
      <c r="D11658" s="2" t="s">
        <v>3322</v>
      </c>
      <c r="E11658" s="2" t="s">
        <v>6</v>
      </c>
      <c r="F11658" s="2" t="s">
        <v>4583</v>
      </c>
      <c r="G11658" s="5">
        <v>16</v>
      </c>
      <c r="H11658" s="5">
        <v>111.6</v>
      </c>
      <c r="I11658" s="5">
        <v>1785.6</v>
      </c>
      <c r="J11658" s="5">
        <v>207082.56999999998</v>
      </c>
      <c r="K11658" s="3" t="str" cm="1">
        <f t="array" ref="K11658">_xlfn.LET(_xlpm.d,UPPER(TRIM(CLEAN(SUBSTITUTE(F11658,CHAR(160),"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59" spans="2:11" hidden="1" x14ac:dyDescent="0.25">
      <c r="B11659" s="20">
        <v>46000</v>
      </c>
      <c r="C11659" s="2" t="s">
        <v>1</v>
      </c>
      <c r="D11659" s="2" t="s">
        <v>2245</v>
      </c>
      <c r="E11659" s="2" t="s">
        <v>796</v>
      </c>
      <c r="F11659" s="2" t="s">
        <v>4583</v>
      </c>
      <c r="G11659" s="5">
        <v>17</v>
      </c>
      <c r="H11659" s="5">
        <v>108.5</v>
      </c>
      <c r="I11659" s="5">
        <v>1844.5</v>
      </c>
      <c r="J11659" s="5">
        <v>208927.06999999998</v>
      </c>
      <c r="K11659" s="3" t="str" cm="1">
        <f t="array" ref="K11659">_xlfn.LET(_xlpm.d,UPPER(TRIM(CLEAN(SUBSTITUTE(F11659,CHAR(160),"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60" spans="2:11" hidden="1" x14ac:dyDescent="0.25">
      <c r="B11660" s="20">
        <v>46001</v>
      </c>
      <c r="C11660" s="2" t="s">
        <v>1</v>
      </c>
      <c r="D11660" s="2" t="s">
        <v>4619</v>
      </c>
      <c r="E11660" s="2" t="s">
        <v>4620</v>
      </c>
      <c r="F11660" s="2" t="s">
        <v>4583</v>
      </c>
      <c r="G11660" s="5">
        <v>2</v>
      </c>
      <c r="H11660" s="5">
        <v>111.6</v>
      </c>
      <c r="I11660" s="5">
        <v>223.2</v>
      </c>
      <c r="J11660" s="5">
        <v>209150.27</v>
      </c>
      <c r="K11660" s="3" t="str" cm="1">
        <f t="array" ref="K11660">_xlfn.LET(_xlpm.d,UPPER(TRIM(CLEAN(SUBSTITUTE(F11660,CHAR(160),"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61" spans="2:11" hidden="1" x14ac:dyDescent="0.25">
      <c r="B11661" s="20">
        <v>46003</v>
      </c>
      <c r="C11661" s="2" t="s">
        <v>1</v>
      </c>
      <c r="D11661" s="2" t="s">
        <v>138</v>
      </c>
      <c r="E11661" s="2" t="s">
        <v>139</v>
      </c>
      <c r="F11661" s="2" t="s">
        <v>4583</v>
      </c>
      <c r="G11661" s="5">
        <v>74</v>
      </c>
      <c r="H11661" s="5">
        <v>111.6</v>
      </c>
      <c r="I11661" s="5">
        <v>8258.4</v>
      </c>
      <c r="J11661" s="5">
        <v>217408.66999999998</v>
      </c>
      <c r="K11661" s="3" t="str" cm="1">
        <f t="array" ref="K11661">_xlfn.LET(_xlpm.d,UPPER(TRIM(CLEAN(SUBSTITUTE(F11661,CHAR(160),"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62" spans="2:11" hidden="1" x14ac:dyDescent="0.25">
      <c r="B11662" s="20">
        <v>46003</v>
      </c>
      <c r="C11662" s="2" t="s">
        <v>1</v>
      </c>
      <c r="D11662" s="2" t="s">
        <v>4621</v>
      </c>
      <c r="E11662" s="2" t="s">
        <v>4616</v>
      </c>
      <c r="F11662" s="2" t="s">
        <v>4583</v>
      </c>
      <c r="G11662" s="5">
        <v>8</v>
      </c>
      <c r="H11662" s="5">
        <v>111.6</v>
      </c>
      <c r="I11662" s="5">
        <v>892.8</v>
      </c>
      <c r="J11662" s="5">
        <v>218301.46999999997</v>
      </c>
      <c r="K11662" s="3" t="str" cm="1">
        <f t="array" ref="K11662">_xlfn.LET(_xlpm.d,UPPER(TRIM(CLEAN(SUBSTITUTE(F11662,CHAR(160),"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63" spans="2:11" hidden="1" x14ac:dyDescent="0.25">
      <c r="B11663" s="20">
        <v>46010</v>
      </c>
      <c r="C11663" s="2" t="s">
        <v>1</v>
      </c>
      <c r="D11663" s="2" t="s">
        <v>4622</v>
      </c>
      <c r="E11663" s="2" t="s">
        <v>97</v>
      </c>
      <c r="F11663" s="2" t="s">
        <v>4583</v>
      </c>
      <c r="G11663" s="5">
        <v>1</v>
      </c>
      <c r="H11663" s="5">
        <v>111.6</v>
      </c>
      <c r="I11663" s="5">
        <v>111.6</v>
      </c>
      <c r="J11663" s="5">
        <v>218413.06999999998</v>
      </c>
      <c r="K11663" s="3" t="str" cm="1">
        <f t="array" ref="K11663">_xlfn.LET(_xlpm.d,UPPER(TRIM(CLEAN(SUBSTITUTE(F11663,CHAR(160),"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64" spans="2:11" hidden="1" x14ac:dyDescent="0.25">
      <c r="B11664" s="20">
        <v>46010</v>
      </c>
      <c r="C11664" s="2" t="s">
        <v>1</v>
      </c>
      <c r="D11664" s="2" t="s">
        <v>3361</v>
      </c>
      <c r="E11664" s="2" t="s">
        <v>9</v>
      </c>
      <c r="F11664" s="2" t="s">
        <v>4583</v>
      </c>
      <c r="G11664" s="5">
        <v>3</v>
      </c>
      <c r="H11664" s="5">
        <v>116.6</v>
      </c>
      <c r="I11664" s="5">
        <v>349.8</v>
      </c>
      <c r="J11664" s="5">
        <v>218762.86999999997</v>
      </c>
      <c r="K11664" s="3" t="str" cm="1">
        <f t="array" ref="K11664">_xlfn.LET(_xlpm.d,UPPER(TRIM(CLEAN(SUBSTITUTE(F11664,CHAR(160),"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65" spans="1:11" hidden="1" x14ac:dyDescent="0.25">
      <c r="B11665" s="20">
        <v>46022</v>
      </c>
      <c r="C11665" s="2" t="s">
        <v>1</v>
      </c>
      <c r="D11665" s="2" t="s">
        <v>2272</v>
      </c>
      <c r="E11665" s="2" t="s">
        <v>796</v>
      </c>
      <c r="F11665" s="2" t="s">
        <v>4583</v>
      </c>
      <c r="G11665" s="5">
        <v>21</v>
      </c>
      <c r="H11665" s="5">
        <v>108.5</v>
      </c>
      <c r="I11665" s="5">
        <v>2278.5</v>
      </c>
      <c r="J11665" s="5">
        <v>221041.36999999997</v>
      </c>
      <c r="K11665" s="3" t="str" cm="1">
        <f t="array" ref="K11665">_xlfn.LET(_xlpm.d,UPPER(TRIM(CLEAN(SUBSTITUTE(F11665,CHAR(160),"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66" spans="1:11" hidden="1" x14ac:dyDescent="0.25">
      <c r="B11666" s="20">
        <v>46034</v>
      </c>
      <c r="C11666" s="2" t="s">
        <v>1</v>
      </c>
      <c r="D11666" s="2" t="s">
        <v>4623</v>
      </c>
      <c r="E11666" s="2" t="s">
        <v>4616</v>
      </c>
      <c r="F11666" s="2" t="s">
        <v>4583</v>
      </c>
      <c r="G11666" s="5">
        <v>3</v>
      </c>
      <c r="H11666" s="5">
        <v>0</v>
      </c>
      <c r="I11666" s="5">
        <v>0</v>
      </c>
      <c r="J11666" s="5">
        <v>221041.36999999997</v>
      </c>
      <c r="K11666" s="3" t="str" cm="1">
        <f t="array" ref="K11666">_xlfn.LET(_xlpm.d,UPPER(TRIM(CLEAN(SUBSTITUTE(F11666,CHAR(160),"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67" spans="1:11" hidden="1" x14ac:dyDescent="0.25">
      <c r="B11667" s="20">
        <v>46038</v>
      </c>
      <c r="C11667" s="2" t="s">
        <v>1</v>
      </c>
      <c r="D11667" s="2" t="s">
        <v>4624</v>
      </c>
      <c r="E11667" s="2" t="s">
        <v>6</v>
      </c>
      <c r="F11667" s="2" t="s">
        <v>4583</v>
      </c>
      <c r="G11667" s="5">
        <v>9</v>
      </c>
      <c r="H11667" s="5">
        <v>111.6</v>
      </c>
      <c r="I11667" s="5">
        <v>1004.4</v>
      </c>
      <c r="J11667" s="5">
        <v>222045.76999999996</v>
      </c>
      <c r="K11667" s="3" t="str" cm="1">
        <f t="array" ref="K11667">_xlfn.LET(_xlpm.d,UPPER(TRIM(CLEAN(SUBSTITUTE(F11667,CHAR(160),"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68" spans="1:11" hidden="1" x14ac:dyDescent="0.25">
      <c r="B11668" s="20">
        <v>46043</v>
      </c>
      <c r="C11668" s="2" t="s">
        <v>1</v>
      </c>
      <c r="D11668" s="2" t="s">
        <v>1322</v>
      </c>
      <c r="E11668" s="2" t="s">
        <v>796</v>
      </c>
      <c r="F11668" s="2" t="s">
        <v>4583</v>
      </c>
      <c r="G11668" s="5">
        <v>22</v>
      </c>
      <c r="H11668" s="5">
        <v>108.5</v>
      </c>
      <c r="I11668" s="5">
        <v>2387</v>
      </c>
      <c r="J11668" s="5">
        <v>224432.76999999996</v>
      </c>
      <c r="K11668" s="3" t="str" cm="1">
        <f t="array" ref="K11668">_xlfn.LET(_xlpm.d,UPPER(TRIM(CLEAN(SUBSTITUTE(F11668,CHAR(160),"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69" spans="1:11" hidden="1" x14ac:dyDescent="0.25">
      <c r="B11669" s="20">
        <v>46050</v>
      </c>
      <c r="C11669" s="2" t="s">
        <v>1</v>
      </c>
      <c r="D11669" s="2" t="s">
        <v>2328</v>
      </c>
      <c r="E11669" s="2" t="s">
        <v>796</v>
      </c>
      <c r="F11669" s="2" t="s">
        <v>4583</v>
      </c>
      <c r="G11669" s="5">
        <v>52</v>
      </c>
      <c r="H11669" s="5">
        <v>108.5</v>
      </c>
      <c r="I11669" s="5">
        <v>5642</v>
      </c>
      <c r="J11669" s="5">
        <v>230074.76999999996</v>
      </c>
      <c r="K11669" s="3" t="str" cm="1">
        <f t="array" ref="K11669">_xlfn.LET(_xlpm.d,UPPER(TRIM(CLEAN(SUBSTITUTE(F11669,CHAR(160),"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70" spans="1:11" hidden="1" x14ac:dyDescent="0.25">
      <c r="B11670" s="20">
        <v>46052</v>
      </c>
      <c r="C11670" s="2" t="s">
        <v>1</v>
      </c>
      <c r="D11670" s="2" t="s">
        <v>2334</v>
      </c>
      <c r="E11670" s="2" t="s">
        <v>139</v>
      </c>
      <c r="F11670" s="2" t="s">
        <v>4583</v>
      </c>
      <c r="G11670" s="5">
        <v>127</v>
      </c>
      <c r="H11670" s="5">
        <v>111.6</v>
      </c>
      <c r="I11670" s="5">
        <v>14173.2</v>
      </c>
      <c r="J11670" s="5">
        <v>244247.96999999997</v>
      </c>
      <c r="K11670" s="3" t="str" cm="1">
        <f t="array" ref="K11670">_xlfn.LET(_xlpm.d,UPPER(TRIM(CLEAN(SUBSTITUTE(F11670,CHAR(160),"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71" spans="1:11" hidden="1" x14ac:dyDescent="0.25">
      <c r="B11671" s="20">
        <v>46070</v>
      </c>
      <c r="C11671" s="2" t="s">
        <v>1</v>
      </c>
      <c r="D11671" s="2" t="s">
        <v>3494</v>
      </c>
      <c r="E11671" s="2" t="s">
        <v>796</v>
      </c>
      <c r="F11671" s="2" t="s">
        <v>4583</v>
      </c>
      <c r="G11671" s="5">
        <v>29</v>
      </c>
      <c r="H11671" s="5">
        <v>108.5</v>
      </c>
      <c r="I11671" s="5">
        <v>3146.5</v>
      </c>
      <c r="J11671" s="5">
        <v>247394.46999999997</v>
      </c>
      <c r="K11671" s="3" t="str" cm="1">
        <f t="array" ref="K11671">_xlfn.LET(_xlpm.d,UPPER(TRIM(CLEAN(SUBSTITUTE(F11671,CHAR(160),"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72" spans="1:11" hidden="1" x14ac:dyDescent="0.25">
      <c r="B11672" s="20">
        <v>46073</v>
      </c>
      <c r="C11672" s="2" t="s">
        <v>1</v>
      </c>
      <c r="D11672" s="2" t="s">
        <v>68</v>
      </c>
      <c r="E11672" s="2" t="s">
        <v>27</v>
      </c>
      <c r="F11672" s="2" t="s">
        <v>4583</v>
      </c>
      <c r="G11672" s="5">
        <v>9</v>
      </c>
      <c r="H11672" s="5">
        <v>105.3</v>
      </c>
      <c r="I11672" s="5">
        <v>947.7</v>
      </c>
      <c r="J11672" s="5">
        <v>248342.16999999998</v>
      </c>
      <c r="K11672" s="3" t="str" cm="1">
        <f t="array" ref="K11672">_xlfn.LET(_xlpm.d,UPPER(TRIM(CLEAN(SUBSTITUTE(F11672,CHAR(160),"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73" spans="1:11" hidden="1" x14ac:dyDescent="0.25">
      <c r="B11673" s="20">
        <v>46092</v>
      </c>
      <c r="C11673" s="2" t="s">
        <v>1</v>
      </c>
      <c r="D11673" s="2" t="s">
        <v>2394</v>
      </c>
      <c r="E11673" s="2" t="s">
        <v>796</v>
      </c>
      <c r="F11673" s="2" t="s">
        <v>4583</v>
      </c>
      <c r="G11673" s="5">
        <v>6</v>
      </c>
      <c r="H11673" s="5">
        <v>108.5</v>
      </c>
      <c r="I11673" s="5">
        <v>651</v>
      </c>
      <c r="J11673" s="5">
        <v>248993.16999999998</v>
      </c>
      <c r="K11673" s="3" t="str" cm="1">
        <f t="array" ref="K11673">_xlfn.LET(_xlpm.d,UPPER(TRIM(CLEAN(SUBSTITUTE(F11673,CHAR(160),"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11674" spans="1:11" hidden="1" x14ac:dyDescent="0.25">
      <c r="A11674" s="11" t="s">
        <v>4625</v>
      </c>
      <c r="G11674" s="6">
        <v>2338</v>
      </c>
      <c r="I11674" s="7">
        <f>I11583+I11584+I11585+I11586+I11587+I11588+I11589+I11590+I11591+I11592+I11593+I11594+I11595+I11596+I11597+I11598+I11599+I11600+I11601+I11602+I11603+I11604+I11605+I11606+I11607+I11608+I11609+I11610+I11611+I11612+I11613+I11614+I11615+I11616+I11617+I11618+I11619+I11620+I11621+I11622+I11623+I11624+I11625+I11626+I11627+I11628+I11629+I11630+I11631+I11632+I11633+I11634+I11635+I11636+I11637+I11638+I11639+I11640+I11641+I11642+I11643+I11644+I11645+I11646+I11647+I11648+I11649+I11650+I11651+I11652+I11653+I11654+I11655+I11656+I11657+I11658+I11659+I11660+I11661+I11662+I11663+I11664+I11665+I11666+I11667+I11668+I11669+I11670+I11671+I11672+I11673</f>
        <v>248993.16999999998</v>
      </c>
      <c r="K11674" s="3" t="str" cm="1">
        <f t="array" ref="K11674">_xlfn.LET(_xlpm.d,UPPER(TRIM(CLEAN(SUBSTITUTE(F11674,CHAR(160),"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675" spans="1:11" hidden="1" x14ac:dyDescent="0.25">
      <c r="A11675" s="10" t="s">
        <v>4626</v>
      </c>
      <c r="K11675" s="3" t="str" cm="1">
        <f t="array" ref="K11675">_xlfn.LET(_xlpm.d,UPPER(TRIM(CLEAN(SUBSTITUTE(F11675,CHAR(160),"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676" spans="1:11" hidden="1" x14ac:dyDescent="0.25">
      <c r="B11676" s="20">
        <v>45790</v>
      </c>
      <c r="C11676" s="2" t="s">
        <v>1</v>
      </c>
      <c r="D11676" s="2" t="s">
        <v>1892</v>
      </c>
      <c r="E11676" s="2" t="s">
        <v>143</v>
      </c>
      <c r="F11676" s="2" t="s">
        <v>4626</v>
      </c>
      <c r="G11676" s="5">
        <v>5</v>
      </c>
      <c r="H11676" s="5">
        <v>129.30000000000001</v>
      </c>
      <c r="I11676" s="5">
        <v>646.5</v>
      </c>
      <c r="J11676" s="5">
        <v>646.5</v>
      </c>
      <c r="K11676" s="3" t="str" cm="1">
        <f t="array" ref="K11676">_xlfn.LET(_xlpm.d,UPPER(TRIM(CLEAN(SUBSTITUTE(F11676,CHAR(160),"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ALSTROMERIA</v>
      </c>
    </row>
    <row r="11677" spans="1:11" hidden="1" x14ac:dyDescent="0.25">
      <c r="A11677" s="11" t="s">
        <v>4627</v>
      </c>
      <c r="G11677" s="6">
        <v>5</v>
      </c>
      <c r="I11677" s="8">
        <f>I11676</f>
        <v>646.5</v>
      </c>
      <c r="K11677" s="3" t="str" cm="1">
        <f t="array" ref="K11677">_xlfn.LET(_xlpm.d,UPPER(TRIM(CLEAN(SUBSTITUTE(F11677,CHAR(160),"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678" spans="1:11" hidden="1" x14ac:dyDescent="0.25">
      <c r="A11678" s="10" t="s">
        <v>4628</v>
      </c>
      <c r="K11678" s="3" t="str" cm="1">
        <f t="array" ref="K11678">_xlfn.LET(_xlpm.d,UPPER(TRIM(CLEAN(SUBSTITUTE(F11678,CHAR(160),"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1679" spans="1:11" hidden="1" x14ac:dyDescent="0.25">
      <c r="B11679" s="20">
        <v>45659</v>
      </c>
      <c r="C11679" s="2" t="s">
        <v>1</v>
      </c>
      <c r="D11679" s="2" t="s">
        <v>1642</v>
      </c>
      <c r="E11679" s="2" t="s">
        <v>730</v>
      </c>
      <c r="F11679" s="2" t="s">
        <v>4629</v>
      </c>
      <c r="G11679" s="5">
        <v>20</v>
      </c>
      <c r="H11679" s="5">
        <v>77.2</v>
      </c>
      <c r="I11679" s="5">
        <v>1544</v>
      </c>
      <c r="J11679" s="5">
        <v>1544</v>
      </c>
      <c r="K11679" s="3" t="str" cm="1">
        <f t="array" ref="K11679">_xlfn.LET(_xlpm.d,UPPER(TRIM(CLEAN(SUBSTITUTE(F11679,CHAR(160),"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80" spans="1:11" hidden="1" x14ac:dyDescent="0.25">
      <c r="B11680" s="20">
        <v>45659</v>
      </c>
      <c r="C11680" s="2" t="s">
        <v>1</v>
      </c>
      <c r="D11680" s="2" t="s">
        <v>3850</v>
      </c>
      <c r="E11680" s="2" t="s">
        <v>796</v>
      </c>
      <c r="F11680" s="2" t="s">
        <v>4629</v>
      </c>
      <c r="G11680" s="5">
        <v>11</v>
      </c>
      <c r="H11680" s="5">
        <v>76.900000000000006</v>
      </c>
      <c r="I11680" s="5">
        <v>845.9</v>
      </c>
      <c r="J11680" s="5">
        <v>2389.9</v>
      </c>
      <c r="K11680" s="3" t="str" cm="1">
        <f t="array" ref="K11680">_xlfn.LET(_xlpm.d,UPPER(TRIM(CLEAN(SUBSTITUTE(F11680,CHAR(160),"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81" spans="2:11" hidden="1" x14ac:dyDescent="0.25">
      <c r="B11681" s="20">
        <v>45664</v>
      </c>
      <c r="C11681" s="2" t="s">
        <v>1</v>
      </c>
      <c r="D11681" s="2" t="s">
        <v>4225</v>
      </c>
      <c r="E11681" s="2" t="s">
        <v>147</v>
      </c>
      <c r="F11681" s="2" t="s">
        <v>4629</v>
      </c>
      <c r="G11681" s="5">
        <v>12</v>
      </c>
      <c r="H11681" s="5">
        <v>83.5</v>
      </c>
      <c r="I11681" s="5">
        <v>1002</v>
      </c>
      <c r="J11681" s="5">
        <v>3391.9</v>
      </c>
      <c r="K11681" s="3" t="str" cm="1">
        <f t="array" ref="K11681">_xlfn.LET(_xlpm.d,UPPER(TRIM(CLEAN(SUBSTITUTE(F11681,CHAR(160),"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82" spans="2:11" hidden="1" x14ac:dyDescent="0.25">
      <c r="B11682" s="20">
        <v>45664</v>
      </c>
      <c r="C11682" s="2" t="s">
        <v>1</v>
      </c>
      <c r="D11682" s="2" t="s">
        <v>3852</v>
      </c>
      <c r="E11682" s="2" t="s">
        <v>141</v>
      </c>
      <c r="F11682" s="2" t="s">
        <v>4629</v>
      </c>
      <c r="G11682" s="5">
        <v>15</v>
      </c>
      <c r="H11682" s="5">
        <v>83.5</v>
      </c>
      <c r="I11682" s="5">
        <v>1252.5</v>
      </c>
      <c r="J11682" s="5">
        <v>4644.3999999999996</v>
      </c>
      <c r="K11682" s="3" t="str" cm="1">
        <f t="array" ref="K11682">_xlfn.LET(_xlpm.d,UPPER(TRIM(CLEAN(SUBSTITUTE(F11682,CHAR(160),"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83" spans="2:11" hidden="1" x14ac:dyDescent="0.25">
      <c r="B11683" s="20">
        <v>45664</v>
      </c>
      <c r="C11683" s="2" t="s">
        <v>1</v>
      </c>
      <c r="D11683" s="2" t="s">
        <v>4630</v>
      </c>
      <c r="E11683" s="2" t="s">
        <v>964</v>
      </c>
      <c r="F11683" s="2" t="s">
        <v>4629</v>
      </c>
      <c r="G11683" s="5">
        <v>14</v>
      </c>
      <c r="H11683" s="5">
        <v>76.900000000000006</v>
      </c>
      <c r="I11683" s="5">
        <v>1076.5999999999999</v>
      </c>
      <c r="J11683" s="5">
        <v>5721</v>
      </c>
      <c r="K11683" s="3" t="str" cm="1">
        <f t="array" ref="K11683">_xlfn.LET(_xlpm.d,UPPER(TRIM(CLEAN(SUBSTITUTE(F11683,CHAR(160),"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84" spans="2:11" hidden="1" x14ac:dyDescent="0.25">
      <c r="B11684" s="20">
        <v>45665</v>
      </c>
      <c r="C11684" s="2" t="s">
        <v>1</v>
      </c>
      <c r="D11684" s="2" t="s">
        <v>2590</v>
      </c>
      <c r="E11684" s="2" t="s">
        <v>1765</v>
      </c>
      <c r="F11684" s="2" t="s">
        <v>4629</v>
      </c>
      <c r="G11684" s="5">
        <v>60</v>
      </c>
      <c r="H11684" s="5">
        <v>77.2</v>
      </c>
      <c r="I11684" s="5">
        <v>4632</v>
      </c>
      <c r="J11684" s="5">
        <v>10353</v>
      </c>
      <c r="K11684" s="3" t="str" cm="1">
        <f t="array" ref="K11684">_xlfn.LET(_xlpm.d,UPPER(TRIM(CLEAN(SUBSTITUTE(F11684,CHAR(160),"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85" spans="2:11" hidden="1" x14ac:dyDescent="0.25">
      <c r="B11685" s="20">
        <v>45665</v>
      </c>
      <c r="C11685" s="2" t="s">
        <v>1</v>
      </c>
      <c r="D11685" s="2" t="s">
        <v>2592</v>
      </c>
      <c r="E11685" s="2" t="s">
        <v>195</v>
      </c>
      <c r="F11685" s="2" t="s">
        <v>4629</v>
      </c>
      <c r="G11685" s="5">
        <v>5</v>
      </c>
      <c r="H11685" s="5">
        <v>83.5</v>
      </c>
      <c r="I11685" s="5">
        <v>417.5</v>
      </c>
      <c r="J11685" s="5">
        <v>10770.5</v>
      </c>
      <c r="K11685" s="3" t="str" cm="1">
        <f t="array" ref="K11685">_xlfn.LET(_xlpm.d,UPPER(TRIM(CLEAN(SUBSTITUTE(F11685,CHAR(160),"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86" spans="2:11" hidden="1" x14ac:dyDescent="0.25">
      <c r="B11686" s="20">
        <v>45667</v>
      </c>
      <c r="C11686" s="2" t="s">
        <v>1</v>
      </c>
      <c r="D11686" s="2" t="s">
        <v>2599</v>
      </c>
      <c r="E11686" s="2" t="s">
        <v>311</v>
      </c>
      <c r="F11686" s="2" t="s">
        <v>4628</v>
      </c>
      <c r="G11686" s="5">
        <v>10</v>
      </c>
      <c r="H11686" s="5">
        <v>83.5</v>
      </c>
      <c r="I11686" s="5">
        <v>835</v>
      </c>
      <c r="J11686" s="5">
        <v>11605.5</v>
      </c>
      <c r="K11686" s="3" t="str" cm="1">
        <f t="array" ref="K11686">_xlfn.LET(_xlpm.d,UPPER(TRIM(CLEAN(SUBSTITUTE(F11686,CHAR(160),"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87" spans="2:11" hidden="1" x14ac:dyDescent="0.25">
      <c r="B11687" s="20">
        <v>45667</v>
      </c>
      <c r="C11687" s="2" t="s">
        <v>1</v>
      </c>
      <c r="D11687" s="2" t="s">
        <v>756</v>
      </c>
      <c r="E11687" s="2" t="s">
        <v>43</v>
      </c>
      <c r="F11687" s="2" t="s">
        <v>4628</v>
      </c>
      <c r="G11687" s="5">
        <v>6</v>
      </c>
      <c r="H11687" s="5">
        <v>76.8</v>
      </c>
      <c r="I11687" s="5">
        <v>460.8</v>
      </c>
      <c r="J11687" s="5">
        <v>12066.3</v>
      </c>
      <c r="K11687" s="3" t="str" cm="1">
        <f t="array" ref="K11687">_xlfn.LET(_xlpm.d,UPPER(TRIM(CLEAN(SUBSTITUTE(F11687,CHAR(160),"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88" spans="2:11" hidden="1" x14ac:dyDescent="0.25">
      <c r="B11688" s="20">
        <v>45667</v>
      </c>
      <c r="C11688" s="2" t="s">
        <v>1</v>
      </c>
      <c r="D11688" s="2" t="s">
        <v>883</v>
      </c>
      <c r="E11688" s="2" t="s">
        <v>874</v>
      </c>
      <c r="F11688" s="2" t="s">
        <v>4628</v>
      </c>
      <c r="G11688" s="5">
        <v>15</v>
      </c>
      <c r="H11688" s="5">
        <v>59.4</v>
      </c>
      <c r="I11688" s="5">
        <v>891</v>
      </c>
      <c r="J11688" s="5">
        <v>12957.3</v>
      </c>
      <c r="K11688" s="3" t="str" cm="1">
        <f t="array" ref="K11688">_xlfn.LET(_xlpm.d,UPPER(TRIM(CLEAN(SUBSTITUTE(F11688,CHAR(160),"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89" spans="2:11" hidden="1" x14ac:dyDescent="0.25">
      <c r="B11689" s="20">
        <v>45671</v>
      </c>
      <c r="C11689" s="2" t="s">
        <v>1</v>
      </c>
      <c r="D11689" s="2" t="s">
        <v>4631</v>
      </c>
      <c r="E11689" s="2" t="s">
        <v>964</v>
      </c>
      <c r="F11689" s="2" t="s">
        <v>4628</v>
      </c>
      <c r="G11689" s="5">
        <v>15</v>
      </c>
      <c r="H11689" s="5">
        <v>76.900000000000006</v>
      </c>
      <c r="I11689" s="5">
        <v>1153.5</v>
      </c>
      <c r="J11689" s="5">
        <v>14110.8</v>
      </c>
      <c r="K11689" s="3" t="str" cm="1">
        <f t="array" ref="K11689">_xlfn.LET(_xlpm.d,UPPER(TRIM(CLEAN(SUBSTITUTE(F11689,CHAR(160),"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90" spans="2:11" hidden="1" x14ac:dyDescent="0.25">
      <c r="B11690" s="20">
        <v>45673</v>
      </c>
      <c r="C11690" s="2" t="s">
        <v>1</v>
      </c>
      <c r="D11690" s="2" t="s">
        <v>1675</v>
      </c>
      <c r="E11690" s="2" t="s">
        <v>730</v>
      </c>
      <c r="F11690" s="2" t="s">
        <v>4628</v>
      </c>
      <c r="G11690" s="5">
        <v>17</v>
      </c>
      <c r="H11690" s="5">
        <v>77.2</v>
      </c>
      <c r="I11690" s="5">
        <v>1312.4</v>
      </c>
      <c r="J11690" s="5">
        <v>15423.199999999999</v>
      </c>
      <c r="K11690" s="3" t="str" cm="1">
        <f t="array" ref="K11690">_xlfn.LET(_xlpm.d,UPPER(TRIM(CLEAN(SUBSTITUTE(F11690,CHAR(160),"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91" spans="2:11" hidden="1" x14ac:dyDescent="0.25">
      <c r="B11691" s="20">
        <v>45674</v>
      </c>
      <c r="C11691" s="2" t="s">
        <v>1</v>
      </c>
      <c r="D11691" s="2" t="s">
        <v>2446</v>
      </c>
      <c r="E11691" s="2" t="s">
        <v>2447</v>
      </c>
      <c r="F11691" s="2" t="s">
        <v>4628</v>
      </c>
      <c r="G11691" s="5">
        <v>4</v>
      </c>
      <c r="H11691" s="5">
        <v>76.900000000000006</v>
      </c>
      <c r="I11691" s="5">
        <v>307.60000000000002</v>
      </c>
      <c r="J11691" s="5">
        <v>15730.8</v>
      </c>
      <c r="K11691" s="3" t="str" cm="1">
        <f t="array" ref="K11691">_xlfn.LET(_xlpm.d,UPPER(TRIM(CLEAN(SUBSTITUTE(F11691,CHAR(160),"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92" spans="2:11" hidden="1" x14ac:dyDescent="0.25">
      <c r="B11692" s="20">
        <v>45674</v>
      </c>
      <c r="C11692" s="2" t="s">
        <v>1</v>
      </c>
      <c r="D11692" s="2" t="s">
        <v>1678</v>
      </c>
      <c r="E11692" s="2" t="s">
        <v>197</v>
      </c>
      <c r="F11692" s="2" t="s">
        <v>4628</v>
      </c>
      <c r="G11692" s="5">
        <v>6</v>
      </c>
      <c r="H11692" s="5">
        <v>129.30000000000001</v>
      </c>
      <c r="I11692" s="5">
        <v>775.8</v>
      </c>
      <c r="J11692" s="5">
        <v>16506.599999999999</v>
      </c>
      <c r="K11692" s="3" t="str" cm="1">
        <f t="array" ref="K11692">_xlfn.LET(_xlpm.d,UPPER(TRIM(CLEAN(SUBSTITUTE(F11692,CHAR(160),"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93" spans="2:11" hidden="1" x14ac:dyDescent="0.25">
      <c r="B11693" s="20">
        <v>45674</v>
      </c>
      <c r="C11693" s="2" t="s">
        <v>1</v>
      </c>
      <c r="D11693" s="2" t="s">
        <v>1679</v>
      </c>
      <c r="E11693" s="2" t="s">
        <v>224</v>
      </c>
      <c r="F11693" s="2" t="s">
        <v>4628</v>
      </c>
      <c r="G11693" s="5">
        <v>14</v>
      </c>
      <c r="H11693" s="5">
        <v>129.30000000000001</v>
      </c>
      <c r="I11693" s="5">
        <v>1810.2</v>
      </c>
      <c r="J11693" s="5">
        <v>18316.8</v>
      </c>
      <c r="K11693" s="3" t="str" cm="1">
        <f t="array" ref="K11693">_xlfn.LET(_xlpm.d,UPPER(TRIM(CLEAN(SUBSTITUTE(F11693,CHAR(160),"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94" spans="2:11" hidden="1" x14ac:dyDescent="0.25">
      <c r="B11694" s="20">
        <v>45678</v>
      </c>
      <c r="C11694" s="2" t="s">
        <v>1</v>
      </c>
      <c r="D11694" s="2" t="s">
        <v>1262</v>
      </c>
      <c r="E11694" s="2" t="s">
        <v>147</v>
      </c>
      <c r="F11694" s="2" t="s">
        <v>4628</v>
      </c>
      <c r="G11694" s="5">
        <v>7</v>
      </c>
      <c r="H11694" s="5">
        <v>83.5</v>
      </c>
      <c r="I11694" s="5">
        <v>584.5</v>
      </c>
      <c r="J11694" s="5">
        <v>18901.3</v>
      </c>
      <c r="K11694" s="3" t="str" cm="1">
        <f t="array" ref="K11694">_xlfn.LET(_xlpm.d,UPPER(TRIM(CLEAN(SUBSTITUTE(F11694,CHAR(160),"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95" spans="2:11" hidden="1" x14ac:dyDescent="0.25">
      <c r="B11695" s="20">
        <v>45679</v>
      </c>
      <c r="C11695" s="2" t="s">
        <v>1</v>
      </c>
      <c r="D11695" s="2" t="s">
        <v>1694</v>
      </c>
      <c r="E11695" s="2" t="s">
        <v>796</v>
      </c>
      <c r="F11695" s="2" t="s">
        <v>4628</v>
      </c>
      <c r="G11695" s="5">
        <v>3</v>
      </c>
      <c r="H11695" s="5">
        <v>76.900000000000006</v>
      </c>
      <c r="I11695" s="5">
        <v>230.7</v>
      </c>
      <c r="J11695" s="5">
        <v>19132</v>
      </c>
      <c r="K11695" s="3" t="str" cm="1">
        <f t="array" ref="K11695">_xlfn.LET(_xlpm.d,UPPER(TRIM(CLEAN(SUBSTITUTE(F11695,CHAR(160),"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96" spans="2:11" hidden="1" x14ac:dyDescent="0.25">
      <c r="B11696" s="20">
        <v>45681</v>
      </c>
      <c r="C11696" s="2" t="s">
        <v>1</v>
      </c>
      <c r="D11696" s="2" t="s">
        <v>2633</v>
      </c>
      <c r="E11696" s="2" t="s">
        <v>286</v>
      </c>
      <c r="F11696" s="2" t="s">
        <v>4628</v>
      </c>
      <c r="G11696" s="5">
        <v>5</v>
      </c>
      <c r="H11696" s="5">
        <v>83.5</v>
      </c>
      <c r="I11696" s="5">
        <v>417.5</v>
      </c>
      <c r="J11696" s="5">
        <v>19549.5</v>
      </c>
      <c r="K11696" s="3" t="str" cm="1">
        <f t="array" ref="K11696">_xlfn.LET(_xlpm.d,UPPER(TRIM(CLEAN(SUBSTITUTE(F11696,CHAR(160),"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97" spans="2:11" hidden="1" x14ac:dyDescent="0.25">
      <c r="B11697" s="20">
        <v>45681</v>
      </c>
      <c r="C11697" s="2" t="s">
        <v>1</v>
      </c>
      <c r="D11697" s="2" t="s">
        <v>901</v>
      </c>
      <c r="E11697" s="2" t="s">
        <v>236</v>
      </c>
      <c r="F11697" s="2" t="s">
        <v>4628</v>
      </c>
      <c r="G11697" s="5">
        <v>6</v>
      </c>
      <c r="H11697" s="5">
        <v>83.5</v>
      </c>
      <c r="I11697" s="5">
        <v>501</v>
      </c>
      <c r="J11697" s="5">
        <v>20050.5</v>
      </c>
      <c r="K11697" s="3" t="str" cm="1">
        <f t="array" ref="K11697">_xlfn.LET(_xlpm.d,UPPER(TRIM(CLEAN(SUBSTITUTE(F11697,CHAR(160),"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98" spans="2:11" hidden="1" x14ac:dyDescent="0.25">
      <c r="B11698" s="20">
        <v>45681</v>
      </c>
      <c r="C11698" s="2" t="s">
        <v>1</v>
      </c>
      <c r="D11698" s="2" t="s">
        <v>902</v>
      </c>
      <c r="E11698" s="2" t="s">
        <v>154</v>
      </c>
      <c r="F11698" s="2" t="s">
        <v>4628</v>
      </c>
      <c r="G11698" s="5">
        <v>12</v>
      </c>
      <c r="H11698" s="5">
        <v>83.5</v>
      </c>
      <c r="I11698" s="5">
        <v>1002</v>
      </c>
      <c r="J11698" s="5">
        <v>21052.5</v>
      </c>
      <c r="K11698" s="3" t="str" cm="1">
        <f t="array" ref="K11698">_xlfn.LET(_xlpm.d,UPPER(TRIM(CLEAN(SUBSTITUTE(F11698,CHAR(160),"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699" spans="2:11" hidden="1" x14ac:dyDescent="0.25">
      <c r="B11699" s="20">
        <v>45681</v>
      </c>
      <c r="C11699" s="2" t="s">
        <v>1</v>
      </c>
      <c r="D11699" s="2" t="s">
        <v>2638</v>
      </c>
      <c r="E11699" s="2" t="s">
        <v>874</v>
      </c>
      <c r="F11699" s="2" t="s">
        <v>4628</v>
      </c>
      <c r="G11699" s="5">
        <v>50</v>
      </c>
      <c r="H11699" s="5">
        <v>59.4</v>
      </c>
      <c r="I11699" s="5">
        <v>2970</v>
      </c>
      <c r="J11699" s="5">
        <v>24022.5</v>
      </c>
      <c r="K11699" s="3" t="str" cm="1">
        <f t="array" ref="K11699">_xlfn.LET(_xlpm.d,UPPER(TRIM(CLEAN(SUBSTITUTE(F11699,CHAR(160),"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00" spans="2:11" hidden="1" x14ac:dyDescent="0.25">
      <c r="B11700" s="20">
        <v>45681</v>
      </c>
      <c r="C11700" s="2" t="s">
        <v>1</v>
      </c>
      <c r="D11700" s="2" t="s">
        <v>757</v>
      </c>
      <c r="E11700" s="2" t="s">
        <v>43</v>
      </c>
      <c r="F11700" s="2" t="s">
        <v>4628</v>
      </c>
      <c r="G11700" s="5">
        <v>4</v>
      </c>
      <c r="H11700" s="5">
        <v>76.8</v>
      </c>
      <c r="I11700" s="5">
        <v>307.2</v>
      </c>
      <c r="J11700" s="5">
        <v>24329.7</v>
      </c>
      <c r="K11700" s="3" t="str" cm="1">
        <f t="array" ref="K11700">_xlfn.LET(_xlpm.d,UPPER(TRIM(CLEAN(SUBSTITUTE(F11700,CHAR(160),"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01" spans="2:11" hidden="1" x14ac:dyDescent="0.25">
      <c r="B11701" s="20">
        <v>45681</v>
      </c>
      <c r="C11701" s="2" t="s">
        <v>1</v>
      </c>
      <c r="D11701" s="2" t="s">
        <v>4632</v>
      </c>
      <c r="E11701" s="2" t="s">
        <v>186</v>
      </c>
      <c r="F11701" s="2" t="s">
        <v>4628</v>
      </c>
      <c r="G11701" s="5">
        <v>3</v>
      </c>
      <c r="H11701" s="5">
        <v>0</v>
      </c>
      <c r="I11701" s="5">
        <v>0</v>
      </c>
      <c r="J11701" s="5">
        <v>24329.7</v>
      </c>
      <c r="K11701" s="3" t="str" cm="1">
        <f t="array" ref="K11701">_xlfn.LET(_xlpm.d,UPPER(TRIM(CLEAN(SUBSTITUTE(F11701,CHAR(160),"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02" spans="2:11" hidden="1" x14ac:dyDescent="0.25">
      <c r="B11702" s="20">
        <v>45681</v>
      </c>
      <c r="C11702" s="2" t="s">
        <v>1</v>
      </c>
      <c r="D11702" s="2" t="s">
        <v>3591</v>
      </c>
      <c r="E11702" s="2" t="s">
        <v>2447</v>
      </c>
      <c r="F11702" s="2" t="s">
        <v>4628</v>
      </c>
      <c r="G11702" s="5">
        <v>5</v>
      </c>
      <c r="H11702" s="5">
        <v>76.900000000000006</v>
      </c>
      <c r="I11702" s="5">
        <v>384.5</v>
      </c>
      <c r="J11702" s="5">
        <v>24714.2</v>
      </c>
      <c r="K11702" s="3" t="str" cm="1">
        <f t="array" ref="K11702">_xlfn.LET(_xlpm.d,UPPER(TRIM(CLEAN(SUBSTITUTE(F11702,CHAR(160),"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03" spans="2:11" hidden="1" x14ac:dyDescent="0.25">
      <c r="B11703" s="20">
        <v>45681</v>
      </c>
      <c r="C11703" s="2" t="s">
        <v>1</v>
      </c>
      <c r="D11703" s="2" t="s">
        <v>3570</v>
      </c>
      <c r="E11703" s="2" t="s">
        <v>835</v>
      </c>
      <c r="F11703" s="2" t="s">
        <v>4633</v>
      </c>
      <c r="G11703" s="5">
        <v>10</v>
      </c>
      <c r="H11703" s="5">
        <v>76.900000000000006</v>
      </c>
      <c r="I11703" s="5">
        <v>769</v>
      </c>
      <c r="J11703" s="5">
        <v>25483.200000000001</v>
      </c>
      <c r="K11703" s="3" t="str" cm="1">
        <f t="array" ref="K11703">_xlfn.LET(_xlpm.d,UPPER(TRIM(CLEAN(SUBSTITUTE(F11703,CHAR(160),"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04" spans="2:11" hidden="1" x14ac:dyDescent="0.25">
      <c r="B11704" s="20">
        <v>45684</v>
      </c>
      <c r="C11704" s="2" t="s">
        <v>1</v>
      </c>
      <c r="D11704" s="2" t="s">
        <v>903</v>
      </c>
      <c r="E11704" s="2" t="s">
        <v>162</v>
      </c>
      <c r="F11704" s="2" t="s">
        <v>4628</v>
      </c>
      <c r="G11704" s="5">
        <v>6</v>
      </c>
      <c r="H11704" s="5">
        <v>83.5</v>
      </c>
      <c r="I11704" s="5">
        <v>501</v>
      </c>
      <c r="J11704" s="5">
        <v>25984.2</v>
      </c>
      <c r="K11704" s="3" t="str" cm="1">
        <f t="array" ref="K11704">_xlfn.LET(_xlpm.d,UPPER(TRIM(CLEAN(SUBSTITUTE(F11704,CHAR(160),"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05" spans="2:11" hidden="1" x14ac:dyDescent="0.25">
      <c r="B11705" s="20">
        <v>45685</v>
      </c>
      <c r="C11705" s="2" t="s">
        <v>1</v>
      </c>
      <c r="D11705" s="2" t="s">
        <v>4239</v>
      </c>
      <c r="E11705" s="2" t="s">
        <v>158</v>
      </c>
      <c r="F11705" s="2" t="s">
        <v>4628</v>
      </c>
      <c r="G11705" s="5">
        <v>6</v>
      </c>
      <c r="H11705" s="5">
        <v>83.5</v>
      </c>
      <c r="I11705" s="5">
        <v>501</v>
      </c>
      <c r="J11705" s="5">
        <v>26485.200000000001</v>
      </c>
      <c r="K11705" s="3" t="str" cm="1">
        <f t="array" ref="K11705">_xlfn.LET(_xlpm.d,UPPER(TRIM(CLEAN(SUBSTITUTE(F11705,CHAR(160),"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06" spans="2:11" hidden="1" x14ac:dyDescent="0.25">
      <c r="B11706" s="20">
        <v>45685</v>
      </c>
      <c r="C11706" s="2" t="s">
        <v>1</v>
      </c>
      <c r="D11706" s="2" t="s">
        <v>4634</v>
      </c>
      <c r="E11706" s="2" t="s">
        <v>964</v>
      </c>
      <c r="F11706" s="2" t="s">
        <v>4628</v>
      </c>
      <c r="G11706" s="5">
        <v>30</v>
      </c>
      <c r="H11706" s="5">
        <v>29.99</v>
      </c>
      <c r="I11706" s="5">
        <v>899.7</v>
      </c>
      <c r="J11706" s="5">
        <v>27384.9</v>
      </c>
      <c r="K11706" s="3" t="str" cm="1">
        <f t="array" ref="K11706">_xlfn.LET(_xlpm.d,UPPER(TRIM(CLEAN(SUBSTITUTE(F11706,CHAR(160),"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07" spans="2:11" hidden="1" x14ac:dyDescent="0.25">
      <c r="B11707" s="20">
        <v>45686</v>
      </c>
      <c r="C11707" s="2" t="s">
        <v>1</v>
      </c>
      <c r="D11707" s="2" t="s">
        <v>904</v>
      </c>
      <c r="E11707" s="2" t="s">
        <v>141</v>
      </c>
      <c r="F11707" s="2" t="s">
        <v>4628</v>
      </c>
      <c r="G11707" s="5">
        <v>8</v>
      </c>
      <c r="H11707" s="5">
        <v>83.5</v>
      </c>
      <c r="I11707" s="5">
        <v>668</v>
      </c>
      <c r="J11707" s="5">
        <v>28052.9</v>
      </c>
      <c r="K11707" s="3" t="str" cm="1">
        <f t="array" ref="K11707">_xlfn.LET(_xlpm.d,UPPER(TRIM(CLEAN(SUBSTITUTE(F11707,CHAR(160),"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08" spans="2:11" hidden="1" x14ac:dyDescent="0.25">
      <c r="B11708" s="20">
        <v>45686</v>
      </c>
      <c r="C11708" s="2" t="s">
        <v>1</v>
      </c>
      <c r="D11708" s="2" t="s">
        <v>29</v>
      </c>
      <c r="E11708" s="2" t="s">
        <v>14</v>
      </c>
      <c r="F11708" s="2" t="s">
        <v>4628</v>
      </c>
      <c r="G11708" s="5">
        <v>5</v>
      </c>
      <c r="H11708" s="5">
        <v>76.900000000000006</v>
      </c>
      <c r="I11708" s="5">
        <v>384.5</v>
      </c>
      <c r="J11708" s="5">
        <v>28437.4</v>
      </c>
      <c r="K11708" s="3" t="str" cm="1">
        <f t="array" ref="K11708">_xlfn.LET(_xlpm.d,UPPER(TRIM(CLEAN(SUBSTITUTE(F11708,CHAR(160),"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09" spans="2:11" hidden="1" x14ac:dyDescent="0.25">
      <c r="B11709" s="20">
        <v>45686</v>
      </c>
      <c r="C11709" s="2" t="s">
        <v>1</v>
      </c>
      <c r="D11709" s="2" t="s">
        <v>484</v>
      </c>
      <c r="E11709" s="2" t="s">
        <v>485</v>
      </c>
      <c r="F11709" s="2" t="s">
        <v>4628</v>
      </c>
      <c r="G11709" s="5">
        <v>20</v>
      </c>
      <c r="H11709" s="5">
        <v>77.2</v>
      </c>
      <c r="I11709" s="5">
        <v>1544</v>
      </c>
      <c r="J11709" s="5">
        <v>29981.4</v>
      </c>
      <c r="K11709" s="3" t="str" cm="1">
        <f t="array" ref="K11709">_xlfn.LET(_xlpm.d,UPPER(TRIM(CLEAN(SUBSTITUTE(F11709,CHAR(160),"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10" spans="2:11" hidden="1" x14ac:dyDescent="0.25">
      <c r="B11710" s="20">
        <v>45686</v>
      </c>
      <c r="C11710" s="2" t="s">
        <v>1</v>
      </c>
      <c r="D11710" s="2" t="s">
        <v>1702</v>
      </c>
      <c r="E11710" s="2" t="s">
        <v>1634</v>
      </c>
      <c r="F11710" s="2" t="s">
        <v>4628</v>
      </c>
      <c r="G11710" s="5">
        <v>10</v>
      </c>
      <c r="H11710" s="5">
        <v>77.2</v>
      </c>
      <c r="I11710" s="5">
        <v>772</v>
      </c>
      <c r="J11710" s="5">
        <v>30753.4</v>
      </c>
      <c r="K11710" s="3" t="str" cm="1">
        <f t="array" ref="K11710">_xlfn.LET(_xlpm.d,UPPER(TRIM(CLEAN(SUBSTITUTE(F11710,CHAR(160),"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11" spans="2:11" hidden="1" x14ac:dyDescent="0.25">
      <c r="B11711" s="20">
        <v>45686</v>
      </c>
      <c r="C11711" s="2" t="s">
        <v>1</v>
      </c>
      <c r="D11711" s="2" t="s">
        <v>4635</v>
      </c>
      <c r="E11711" s="2" t="s">
        <v>857</v>
      </c>
      <c r="F11711" s="2" t="s">
        <v>4628</v>
      </c>
      <c r="G11711" s="5">
        <v>18</v>
      </c>
      <c r="H11711" s="5">
        <v>76.900000000000006</v>
      </c>
      <c r="I11711" s="5">
        <v>1384.2</v>
      </c>
      <c r="J11711" s="5">
        <v>32137.600000000002</v>
      </c>
      <c r="K11711" s="3" t="str" cm="1">
        <f t="array" ref="K11711">_xlfn.LET(_xlpm.d,UPPER(TRIM(CLEAN(SUBSTITUTE(F11711,CHAR(160),"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12" spans="2:11" hidden="1" x14ac:dyDescent="0.25">
      <c r="B11712" s="20">
        <v>45686</v>
      </c>
      <c r="C11712" s="2" t="s">
        <v>1</v>
      </c>
      <c r="D11712" s="2" t="s">
        <v>4405</v>
      </c>
      <c r="E11712" s="2" t="s">
        <v>16</v>
      </c>
      <c r="F11712" s="2" t="s">
        <v>4628</v>
      </c>
      <c r="G11712" s="5">
        <v>10</v>
      </c>
      <c r="H11712" s="5">
        <v>76.900000000000006</v>
      </c>
      <c r="I11712" s="5">
        <v>769</v>
      </c>
      <c r="J11712" s="5">
        <v>32906.600000000006</v>
      </c>
      <c r="K11712" s="3" t="str" cm="1">
        <f t="array" ref="K11712">_xlfn.LET(_xlpm.d,UPPER(TRIM(CLEAN(SUBSTITUTE(F11712,CHAR(160),"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13" spans="2:11" hidden="1" x14ac:dyDescent="0.25">
      <c r="B11713" s="20">
        <v>45687</v>
      </c>
      <c r="C11713" s="2" t="s">
        <v>1</v>
      </c>
      <c r="D11713" s="2" t="s">
        <v>906</v>
      </c>
      <c r="E11713" s="2" t="s">
        <v>192</v>
      </c>
      <c r="F11713" s="2" t="s">
        <v>4628</v>
      </c>
      <c r="G11713" s="5">
        <v>10</v>
      </c>
      <c r="H11713" s="5">
        <v>83.5</v>
      </c>
      <c r="I11713" s="5">
        <v>835</v>
      </c>
      <c r="J11713" s="5">
        <v>33741.600000000006</v>
      </c>
      <c r="K11713" s="3" t="str" cm="1">
        <f t="array" ref="K11713">_xlfn.LET(_xlpm.d,UPPER(TRIM(CLEAN(SUBSTITUTE(F11713,CHAR(160),"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14" spans="2:11" hidden="1" x14ac:dyDescent="0.25">
      <c r="B11714" s="20">
        <v>45687</v>
      </c>
      <c r="C11714" s="2" t="s">
        <v>1</v>
      </c>
      <c r="D11714" s="2" t="s">
        <v>2654</v>
      </c>
      <c r="E11714" s="2" t="s">
        <v>311</v>
      </c>
      <c r="F11714" s="2" t="s">
        <v>4628</v>
      </c>
      <c r="G11714" s="5">
        <v>15</v>
      </c>
      <c r="H11714" s="5">
        <v>83.5</v>
      </c>
      <c r="I11714" s="5">
        <v>1252.5</v>
      </c>
      <c r="J11714" s="5">
        <v>34994.100000000006</v>
      </c>
      <c r="K11714" s="3" t="str" cm="1">
        <f t="array" ref="K11714">_xlfn.LET(_xlpm.d,UPPER(TRIM(CLEAN(SUBSTITUTE(F11714,CHAR(160),"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15" spans="2:11" hidden="1" x14ac:dyDescent="0.25">
      <c r="B11715" s="20">
        <v>45687</v>
      </c>
      <c r="C11715" s="2" t="s">
        <v>1</v>
      </c>
      <c r="D11715" s="2" t="s">
        <v>2655</v>
      </c>
      <c r="E11715" s="2" t="s">
        <v>3</v>
      </c>
      <c r="F11715" s="2" t="s">
        <v>4628</v>
      </c>
      <c r="G11715" s="5">
        <v>9</v>
      </c>
      <c r="H11715" s="5">
        <v>76.900000000000006</v>
      </c>
      <c r="I11715" s="5">
        <v>692.1</v>
      </c>
      <c r="J11715" s="5">
        <v>35686.200000000004</v>
      </c>
      <c r="K11715" s="3" t="str" cm="1">
        <f t="array" ref="K11715">_xlfn.LET(_xlpm.d,UPPER(TRIM(CLEAN(SUBSTITUTE(F11715,CHAR(160),"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16" spans="2:11" hidden="1" x14ac:dyDescent="0.25">
      <c r="B11716" s="20">
        <v>45689</v>
      </c>
      <c r="C11716" s="2" t="s">
        <v>1</v>
      </c>
      <c r="D11716" s="2" t="s">
        <v>1706</v>
      </c>
      <c r="E11716" s="2" t="s">
        <v>43</v>
      </c>
      <c r="F11716" s="2" t="s">
        <v>4628</v>
      </c>
      <c r="G11716" s="5">
        <v>3</v>
      </c>
      <c r="H11716" s="5">
        <v>76.8</v>
      </c>
      <c r="I11716" s="5">
        <v>230.4</v>
      </c>
      <c r="J11716" s="5">
        <v>35916.600000000006</v>
      </c>
      <c r="K11716" s="3" t="str" cm="1">
        <f t="array" ref="K11716">_xlfn.LET(_xlpm.d,UPPER(TRIM(CLEAN(SUBSTITUTE(F11716,CHAR(160),"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17" spans="2:11" hidden="1" x14ac:dyDescent="0.25">
      <c r="B11717" s="20">
        <v>45692</v>
      </c>
      <c r="C11717" s="2" t="s">
        <v>1</v>
      </c>
      <c r="D11717" s="2" t="s">
        <v>1709</v>
      </c>
      <c r="E11717" s="2" t="s">
        <v>78</v>
      </c>
      <c r="F11717" s="2" t="s">
        <v>4628</v>
      </c>
      <c r="G11717" s="5">
        <v>4</v>
      </c>
      <c r="H11717" s="5">
        <v>83.5</v>
      </c>
      <c r="I11717" s="5">
        <v>334</v>
      </c>
      <c r="J11717" s="5">
        <v>36250.600000000006</v>
      </c>
      <c r="K11717" s="3" t="str" cm="1">
        <f t="array" ref="K11717">_xlfn.LET(_xlpm.d,UPPER(TRIM(CLEAN(SUBSTITUTE(F11717,CHAR(160),"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18" spans="2:11" hidden="1" x14ac:dyDescent="0.25">
      <c r="B11718" s="20">
        <v>45692</v>
      </c>
      <c r="C11718" s="2" t="s">
        <v>1</v>
      </c>
      <c r="D11718" s="2" t="s">
        <v>1543</v>
      </c>
      <c r="E11718" s="2" t="s">
        <v>158</v>
      </c>
      <c r="F11718" s="2" t="s">
        <v>4628</v>
      </c>
      <c r="G11718" s="5">
        <v>6</v>
      </c>
      <c r="H11718" s="5">
        <v>83.5</v>
      </c>
      <c r="I11718" s="5">
        <v>501</v>
      </c>
      <c r="J11718" s="5">
        <v>36751.600000000006</v>
      </c>
      <c r="K11718" s="3" t="str" cm="1">
        <f t="array" ref="K11718">_xlfn.LET(_xlpm.d,UPPER(TRIM(CLEAN(SUBSTITUTE(F11718,CHAR(160),"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19" spans="2:11" hidden="1" x14ac:dyDescent="0.25">
      <c r="B11719" s="20">
        <v>45692</v>
      </c>
      <c r="C11719" s="2" t="s">
        <v>1</v>
      </c>
      <c r="D11719" s="2" t="s">
        <v>486</v>
      </c>
      <c r="E11719" s="2" t="s">
        <v>290</v>
      </c>
      <c r="F11719" s="2" t="s">
        <v>4628</v>
      </c>
      <c r="G11719" s="5">
        <v>4</v>
      </c>
      <c r="H11719" s="5">
        <v>83.5</v>
      </c>
      <c r="I11719" s="5">
        <v>334</v>
      </c>
      <c r="J11719" s="5">
        <v>37085.600000000006</v>
      </c>
      <c r="K11719" s="3" t="str" cm="1">
        <f t="array" ref="K11719">_xlfn.LET(_xlpm.d,UPPER(TRIM(CLEAN(SUBSTITUTE(F11719,CHAR(160),"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20" spans="2:11" hidden="1" x14ac:dyDescent="0.25">
      <c r="B11720" s="20">
        <v>45692</v>
      </c>
      <c r="C11720" s="2" t="s">
        <v>1</v>
      </c>
      <c r="D11720" s="2" t="s">
        <v>1713</v>
      </c>
      <c r="E11720" s="2" t="s">
        <v>165</v>
      </c>
      <c r="F11720" s="2" t="s">
        <v>4628</v>
      </c>
      <c r="G11720" s="5">
        <v>4</v>
      </c>
      <c r="H11720" s="5">
        <v>83.5</v>
      </c>
      <c r="I11720" s="5">
        <v>334</v>
      </c>
      <c r="J11720" s="5">
        <v>37419.600000000006</v>
      </c>
      <c r="K11720" s="3" t="str" cm="1">
        <f t="array" ref="K11720">_xlfn.LET(_xlpm.d,UPPER(TRIM(CLEAN(SUBSTITUTE(F11720,CHAR(160),"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21" spans="2:11" hidden="1" x14ac:dyDescent="0.25">
      <c r="B11721" s="20">
        <v>45692</v>
      </c>
      <c r="C11721" s="2" t="s">
        <v>1</v>
      </c>
      <c r="D11721" s="2" t="s">
        <v>4636</v>
      </c>
      <c r="E11721" s="2" t="s">
        <v>964</v>
      </c>
      <c r="F11721" s="2" t="s">
        <v>4628</v>
      </c>
      <c r="G11721" s="5">
        <v>25</v>
      </c>
      <c r="H11721" s="5">
        <v>76.900000000000006</v>
      </c>
      <c r="I11721" s="5">
        <v>1922.5</v>
      </c>
      <c r="J11721" s="5">
        <v>39342.100000000006</v>
      </c>
      <c r="K11721" s="3" t="str" cm="1">
        <f t="array" ref="K11721">_xlfn.LET(_xlpm.d,UPPER(TRIM(CLEAN(SUBSTITUTE(F11721,CHAR(160),"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22" spans="2:11" hidden="1" x14ac:dyDescent="0.25">
      <c r="B11722" s="20">
        <v>45692</v>
      </c>
      <c r="C11722" s="2" t="s">
        <v>1</v>
      </c>
      <c r="D11722" s="2" t="s">
        <v>32</v>
      </c>
      <c r="E11722" s="2" t="s">
        <v>16</v>
      </c>
      <c r="F11722" s="2" t="s">
        <v>4628</v>
      </c>
      <c r="G11722" s="5">
        <v>20</v>
      </c>
      <c r="H11722" s="5">
        <v>76.900000000000006</v>
      </c>
      <c r="I11722" s="5">
        <v>1538</v>
      </c>
      <c r="J11722" s="5">
        <v>40880.100000000006</v>
      </c>
      <c r="K11722" s="3" t="str" cm="1">
        <f t="array" ref="K11722">_xlfn.LET(_xlpm.d,UPPER(TRIM(CLEAN(SUBSTITUTE(F11722,CHAR(160),"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23" spans="2:11" hidden="1" x14ac:dyDescent="0.25">
      <c r="B11723" s="20">
        <v>45693</v>
      </c>
      <c r="C11723" s="2" t="s">
        <v>1</v>
      </c>
      <c r="D11723" s="2" t="s">
        <v>2667</v>
      </c>
      <c r="E11723" s="2" t="s">
        <v>1765</v>
      </c>
      <c r="F11723" s="2" t="s">
        <v>4628</v>
      </c>
      <c r="G11723" s="5">
        <v>70</v>
      </c>
      <c r="H11723" s="5">
        <v>77.2</v>
      </c>
      <c r="I11723" s="5">
        <v>5404</v>
      </c>
      <c r="J11723" s="5">
        <v>46284.100000000006</v>
      </c>
      <c r="K11723" s="3" t="str" cm="1">
        <f t="array" ref="K11723">_xlfn.LET(_xlpm.d,UPPER(TRIM(CLEAN(SUBSTITUTE(F11723,CHAR(160),"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24" spans="2:11" hidden="1" x14ac:dyDescent="0.25">
      <c r="B11724" s="20">
        <v>45694</v>
      </c>
      <c r="C11724" s="2" t="s">
        <v>1</v>
      </c>
      <c r="D11724" s="2" t="s">
        <v>1716</v>
      </c>
      <c r="E11724" s="2" t="s">
        <v>3</v>
      </c>
      <c r="F11724" s="2" t="s">
        <v>4628</v>
      </c>
      <c r="G11724" s="5">
        <v>5</v>
      </c>
      <c r="H11724" s="5">
        <v>76.900000000000006</v>
      </c>
      <c r="I11724" s="5">
        <v>384.5</v>
      </c>
      <c r="J11724" s="5">
        <v>46668.600000000006</v>
      </c>
      <c r="K11724" s="3" t="str" cm="1">
        <f t="array" ref="K11724">_xlfn.LET(_xlpm.d,UPPER(TRIM(CLEAN(SUBSTITUTE(F11724,CHAR(160),"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25" spans="2:11" hidden="1" x14ac:dyDescent="0.25">
      <c r="B11725" s="20">
        <v>45695</v>
      </c>
      <c r="C11725" s="2" t="s">
        <v>1</v>
      </c>
      <c r="D11725" s="2" t="s">
        <v>2675</v>
      </c>
      <c r="E11725" s="2" t="s">
        <v>286</v>
      </c>
      <c r="F11725" s="2" t="s">
        <v>4628</v>
      </c>
      <c r="G11725" s="5">
        <v>3</v>
      </c>
      <c r="H11725" s="5">
        <v>83.5</v>
      </c>
      <c r="I11725" s="5">
        <v>250.5</v>
      </c>
      <c r="J11725" s="5">
        <v>46919.100000000006</v>
      </c>
      <c r="K11725" s="3" t="str" cm="1">
        <f t="array" ref="K11725">_xlfn.LET(_xlpm.d,UPPER(TRIM(CLEAN(SUBSTITUTE(F11725,CHAR(160),"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26" spans="2:11" hidden="1" x14ac:dyDescent="0.25">
      <c r="B11726" s="20">
        <v>45695</v>
      </c>
      <c r="C11726" s="2" t="s">
        <v>1</v>
      </c>
      <c r="D11726" s="2" t="s">
        <v>1378</v>
      </c>
      <c r="E11726" s="2" t="s">
        <v>236</v>
      </c>
      <c r="F11726" s="2" t="s">
        <v>4628</v>
      </c>
      <c r="G11726" s="5">
        <v>10</v>
      </c>
      <c r="H11726" s="5">
        <v>83.5</v>
      </c>
      <c r="I11726" s="5">
        <v>835</v>
      </c>
      <c r="J11726" s="5">
        <v>47754.100000000006</v>
      </c>
      <c r="K11726" s="3" t="str" cm="1">
        <f t="array" ref="K11726">_xlfn.LET(_xlpm.d,UPPER(TRIM(CLEAN(SUBSTITUTE(F11726,CHAR(160),"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27" spans="2:11" hidden="1" x14ac:dyDescent="0.25">
      <c r="B11727" s="20">
        <v>45695</v>
      </c>
      <c r="C11727" s="2" t="s">
        <v>1</v>
      </c>
      <c r="D11727" s="2" t="s">
        <v>3971</v>
      </c>
      <c r="E11727" s="2" t="s">
        <v>170</v>
      </c>
      <c r="F11727" s="2" t="s">
        <v>4628</v>
      </c>
      <c r="G11727" s="5">
        <v>6</v>
      </c>
      <c r="H11727" s="5">
        <v>76.900000000000006</v>
      </c>
      <c r="I11727" s="5">
        <v>461.4</v>
      </c>
      <c r="J11727" s="5">
        <v>48215.500000000007</v>
      </c>
      <c r="K11727" s="3" t="str" cm="1">
        <f t="array" ref="K11727">_xlfn.LET(_xlpm.d,UPPER(TRIM(CLEAN(SUBSTITUTE(F11727,CHAR(160),"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28" spans="2:11" hidden="1" x14ac:dyDescent="0.25">
      <c r="B11728" s="20">
        <v>45699</v>
      </c>
      <c r="C11728" s="2" t="s">
        <v>1</v>
      </c>
      <c r="D11728" s="2" t="s">
        <v>4637</v>
      </c>
      <c r="E11728" s="2" t="s">
        <v>964</v>
      </c>
      <c r="F11728" s="2" t="s">
        <v>4628</v>
      </c>
      <c r="G11728" s="5">
        <v>25</v>
      </c>
      <c r="H11728" s="5">
        <v>76.900000000000006</v>
      </c>
      <c r="I11728" s="5">
        <v>1922.5</v>
      </c>
      <c r="J11728" s="5">
        <v>50138.000000000007</v>
      </c>
      <c r="K11728" s="3" t="str" cm="1">
        <f t="array" ref="K11728">_xlfn.LET(_xlpm.d,UPPER(TRIM(CLEAN(SUBSTITUTE(F11728,CHAR(160),"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29" spans="2:11" hidden="1" x14ac:dyDescent="0.25">
      <c r="B11729" s="20">
        <v>45700</v>
      </c>
      <c r="C11729" s="2" t="s">
        <v>1</v>
      </c>
      <c r="D11729" s="2" t="s">
        <v>4638</v>
      </c>
      <c r="E11729" s="2" t="s">
        <v>857</v>
      </c>
      <c r="F11729" s="2" t="s">
        <v>4628</v>
      </c>
      <c r="G11729" s="5">
        <v>8</v>
      </c>
      <c r="H11729" s="5">
        <v>76.900000000000006</v>
      </c>
      <c r="I11729" s="5">
        <v>615.20000000000005</v>
      </c>
      <c r="J11729" s="5">
        <v>50753.200000000004</v>
      </c>
      <c r="K11729" s="3" t="str" cm="1">
        <f t="array" ref="K11729">_xlfn.LET(_xlpm.d,UPPER(TRIM(CLEAN(SUBSTITUTE(F11729,CHAR(160),"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30" spans="2:11" hidden="1" x14ac:dyDescent="0.25">
      <c r="B11730" s="20">
        <v>45700</v>
      </c>
      <c r="C11730" s="2" t="s">
        <v>1</v>
      </c>
      <c r="D11730" s="2" t="s">
        <v>1742</v>
      </c>
      <c r="E11730" s="2" t="s">
        <v>16</v>
      </c>
      <c r="F11730" s="2" t="s">
        <v>4628</v>
      </c>
      <c r="G11730" s="5">
        <v>5</v>
      </c>
      <c r="H11730" s="5">
        <v>76.900000000000006</v>
      </c>
      <c r="I11730" s="5">
        <v>384.5</v>
      </c>
      <c r="J11730" s="5">
        <v>51137.700000000004</v>
      </c>
      <c r="K11730" s="3" t="str" cm="1">
        <f t="array" ref="K11730">_xlfn.LET(_xlpm.d,UPPER(TRIM(CLEAN(SUBSTITUTE(F11730,CHAR(160),"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31" spans="2:11" hidden="1" x14ac:dyDescent="0.25">
      <c r="B11731" s="20">
        <v>45700</v>
      </c>
      <c r="C11731" s="2" t="s">
        <v>1</v>
      </c>
      <c r="D11731" s="2" t="s">
        <v>925</v>
      </c>
      <c r="E11731" s="2" t="s">
        <v>874</v>
      </c>
      <c r="F11731" s="2" t="s">
        <v>4628</v>
      </c>
      <c r="G11731" s="5">
        <v>80</v>
      </c>
      <c r="H11731" s="5">
        <v>59.4</v>
      </c>
      <c r="I11731" s="5">
        <v>4752</v>
      </c>
      <c r="J11731" s="5">
        <v>55889.700000000004</v>
      </c>
      <c r="K11731" s="3" t="str" cm="1">
        <f t="array" ref="K11731">_xlfn.LET(_xlpm.d,UPPER(TRIM(CLEAN(SUBSTITUTE(F11731,CHAR(160),"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32" spans="2:11" hidden="1" x14ac:dyDescent="0.25">
      <c r="B11732" s="20">
        <v>45701</v>
      </c>
      <c r="C11732" s="2" t="s">
        <v>1</v>
      </c>
      <c r="D11732" s="2" t="s">
        <v>1747</v>
      </c>
      <c r="E11732" s="2" t="s">
        <v>1634</v>
      </c>
      <c r="F11732" s="2" t="s">
        <v>4628</v>
      </c>
      <c r="G11732" s="5">
        <v>10</v>
      </c>
      <c r="H11732" s="5">
        <v>77.2</v>
      </c>
      <c r="I11732" s="5">
        <v>772</v>
      </c>
      <c r="J11732" s="5">
        <v>56661.700000000004</v>
      </c>
      <c r="K11732" s="3" t="str" cm="1">
        <f t="array" ref="K11732">_xlfn.LET(_xlpm.d,UPPER(TRIM(CLEAN(SUBSTITUTE(F11732,CHAR(160),"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33" spans="2:11" hidden="1" x14ac:dyDescent="0.25">
      <c r="B11733" s="20">
        <v>45702</v>
      </c>
      <c r="C11733" s="2" t="s">
        <v>1</v>
      </c>
      <c r="D11733" s="2" t="s">
        <v>929</v>
      </c>
      <c r="E11733" s="2" t="s">
        <v>154</v>
      </c>
      <c r="F11733" s="2" t="s">
        <v>4628</v>
      </c>
      <c r="G11733" s="5">
        <v>4</v>
      </c>
      <c r="H11733" s="5">
        <v>83.5</v>
      </c>
      <c r="I11733" s="5">
        <v>334</v>
      </c>
      <c r="J11733" s="5">
        <v>56995.700000000004</v>
      </c>
      <c r="K11733" s="3" t="str" cm="1">
        <f t="array" ref="K11733">_xlfn.LET(_xlpm.d,UPPER(TRIM(CLEAN(SUBSTITUTE(F11733,CHAR(160),"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34" spans="2:11" hidden="1" x14ac:dyDescent="0.25">
      <c r="B11734" s="20">
        <v>45702</v>
      </c>
      <c r="C11734" s="2" t="s">
        <v>1</v>
      </c>
      <c r="D11734" s="2" t="s">
        <v>2684</v>
      </c>
      <c r="E11734" s="2" t="s">
        <v>170</v>
      </c>
      <c r="F11734" s="2" t="s">
        <v>4628</v>
      </c>
      <c r="G11734" s="5">
        <v>14</v>
      </c>
      <c r="H11734" s="5">
        <v>76.900000000000006</v>
      </c>
      <c r="I11734" s="5">
        <v>1076.5999999999999</v>
      </c>
      <c r="J11734" s="5">
        <v>58072.3</v>
      </c>
      <c r="K11734" s="3" t="str" cm="1">
        <f t="array" ref="K11734">_xlfn.LET(_xlpm.d,UPPER(TRIM(CLEAN(SUBSTITUTE(F11734,CHAR(160),"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35" spans="2:11" hidden="1" x14ac:dyDescent="0.25">
      <c r="B11735" s="20">
        <v>45706</v>
      </c>
      <c r="C11735" s="2" t="s">
        <v>1</v>
      </c>
      <c r="D11735" s="2" t="s">
        <v>4639</v>
      </c>
      <c r="E11735" s="2" t="s">
        <v>964</v>
      </c>
      <c r="F11735" s="2" t="s">
        <v>4628</v>
      </c>
      <c r="G11735" s="5">
        <v>15</v>
      </c>
      <c r="H11735" s="5">
        <v>76.900000000000006</v>
      </c>
      <c r="I11735" s="5">
        <v>1153.5</v>
      </c>
      <c r="J11735" s="5">
        <v>59225.8</v>
      </c>
      <c r="K11735" s="3" t="str" cm="1">
        <f t="array" ref="K11735">_xlfn.LET(_xlpm.d,UPPER(TRIM(CLEAN(SUBSTITUTE(F11735,CHAR(160),"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36" spans="2:11" hidden="1" x14ac:dyDescent="0.25">
      <c r="B11736" s="20">
        <v>45708</v>
      </c>
      <c r="C11736" s="2" t="s">
        <v>1</v>
      </c>
      <c r="D11736" s="2" t="s">
        <v>1764</v>
      </c>
      <c r="E11736" s="2" t="s">
        <v>1765</v>
      </c>
      <c r="F11736" s="2" t="s">
        <v>4628</v>
      </c>
      <c r="G11736" s="5">
        <v>20</v>
      </c>
      <c r="H11736" s="5">
        <v>77.2</v>
      </c>
      <c r="I11736" s="5">
        <v>1544</v>
      </c>
      <c r="J11736" s="5">
        <v>60769.8</v>
      </c>
      <c r="K11736" s="3" t="str" cm="1">
        <f t="array" ref="K11736">_xlfn.LET(_xlpm.d,UPPER(TRIM(CLEAN(SUBSTITUTE(F11736,CHAR(160),"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37" spans="2:11" hidden="1" x14ac:dyDescent="0.25">
      <c r="B11737" s="20">
        <v>45709</v>
      </c>
      <c r="C11737" s="2" t="s">
        <v>1</v>
      </c>
      <c r="D11737" s="2" t="s">
        <v>1386</v>
      </c>
      <c r="E11737" s="2" t="s">
        <v>292</v>
      </c>
      <c r="F11737" s="2" t="s">
        <v>4628</v>
      </c>
      <c r="G11737" s="5">
        <v>4</v>
      </c>
      <c r="H11737" s="5">
        <v>83.5</v>
      </c>
      <c r="I11737" s="5">
        <v>334</v>
      </c>
      <c r="J11737" s="5">
        <v>61103.8</v>
      </c>
      <c r="K11737" s="3" t="str" cm="1">
        <f t="array" ref="K11737">_xlfn.LET(_xlpm.d,UPPER(TRIM(CLEAN(SUBSTITUTE(F11737,CHAR(160),"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38" spans="2:11" hidden="1" x14ac:dyDescent="0.25">
      <c r="B11738" s="20">
        <v>45713</v>
      </c>
      <c r="C11738" s="2" t="s">
        <v>1</v>
      </c>
      <c r="D11738" s="2" t="s">
        <v>1774</v>
      </c>
      <c r="E11738" s="2" t="s">
        <v>1634</v>
      </c>
      <c r="F11738" s="2" t="s">
        <v>4628</v>
      </c>
      <c r="G11738" s="5">
        <v>6</v>
      </c>
      <c r="H11738" s="5">
        <v>77.2</v>
      </c>
      <c r="I11738" s="5">
        <v>463.2</v>
      </c>
      <c r="J11738" s="5">
        <v>61567</v>
      </c>
      <c r="K11738" s="3" t="str" cm="1">
        <f t="array" ref="K11738">_xlfn.LET(_xlpm.d,UPPER(TRIM(CLEAN(SUBSTITUTE(F11738,CHAR(160),"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39" spans="2:11" hidden="1" x14ac:dyDescent="0.25">
      <c r="B11739" s="20">
        <v>45713</v>
      </c>
      <c r="C11739" s="2" t="s">
        <v>1</v>
      </c>
      <c r="D11739" s="2" t="s">
        <v>4184</v>
      </c>
      <c r="E11739" s="2" t="s">
        <v>1701</v>
      </c>
      <c r="F11739" s="2" t="s">
        <v>4628</v>
      </c>
      <c r="G11739" s="5">
        <v>15</v>
      </c>
      <c r="H11739" s="5">
        <v>77.2</v>
      </c>
      <c r="I11739" s="5">
        <v>1158</v>
      </c>
      <c r="J11739" s="5">
        <v>62725</v>
      </c>
      <c r="K11739" s="3" t="str" cm="1">
        <f t="array" ref="K11739">_xlfn.LET(_xlpm.d,UPPER(TRIM(CLEAN(SUBSTITUTE(F11739,CHAR(160),"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40" spans="2:11" hidden="1" x14ac:dyDescent="0.25">
      <c r="B11740" s="20">
        <v>45713</v>
      </c>
      <c r="C11740" s="2" t="s">
        <v>1</v>
      </c>
      <c r="D11740" s="2" t="s">
        <v>1391</v>
      </c>
      <c r="E11740" s="2" t="s">
        <v>141</v>
      </c>
      <c r="F11740" s="2" t="s">
        <v>4628</v>
      </c>
      <c r="G11740" s="5">
        <v>5</v>
      </c>
      <c r="H11740" s="5">
        <v>83.5</v>
      </c>
      <c r="I11740" s="5">
        <v>417.5</v>
      </c>
      <c r="J11740" s="5">
        <v>63142.5</v>
      </c>
      <c r="K11740" s="3" t="str" cm="1">
        <f t="array" ref="K11740">_xlfn.LET(_xlpm.d,UPPER(TRIM(CLEAN(SUBSTITUTE(F11740,CHAR(160),"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41" spans="2:11" hidden="1" x14ac:dyDescent="0.25">
      <c r="B11741" s="20">
        <v>45713</v>
      </c>
      <c r="C11741" s="2" t="s">
        <v>1</v>
      </c>
      <c r="D11741" s="2" t="s">
        <v>4417</v>
      </c>
      <c r="E11741" s="2" t="s">
        <v>730</v>
      </c>
      <c r="F11741" s="2" t="s">
        <v>4628</v>
      </c>
      <c r="G11741" s="5">
        <v>19</v>
      </c>
      <c r="H11741" s="5">
        <v>77.2</v>
      </c>
      <c r="I11741" s="5">
        <v>1466.8</v>
      </c>
      <c r="J11741" s="5">
        <v>64609.3</v>
      </c>
      <c r="K11741" s="3" t="str" cm="1">
        <f t="array" ref="K11741">_xlfn.LET(_xlpm.d,UPPER(TRIM(CLEAN(SUBSTITUTE(F11741,CHAR(160),"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42" spans="2:11" hidden="1" x14ac:dyDescent="0.25">
      <c r="B11742" s="20">
        <v>45714</v>
      </c>
      <c r="C11742" s="2" t="s">
        <v>1</v>
      </c>
      <c r="D11742" s="2" t="s">
        <v>1523</v>
      </c>
      <c r="E11742" s="2" t="s">
        <v>149</v>
      </c>
      <c r="F11742" s="2" t="s">
        <v>4628</v>
      </c>
      <c r="G11742" s="5">
        <v>6</v>
      </c>
      <c r="H11742" s="5">
        <v>83.5</v>
      </c>
      <c r="I11742" s="5">
        <v>501</v>
      </c>
      <c r="J11742" s="5">
        <v>65110.3</v>
      </c>
      <c r="K11742" s="3" t="str" cm="1">
        <f t="array" ref="K11742">_xlfn.LET(_xlpm.d,UPPER(TRIM(CLEAN(SUBSTITUTE(F11742,CHAR(160),"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43" spans="2:11" hidden="1" x14ac:dyDescent="0.25">
      <c r="B11743" s="20">
        <v>45714</v>
      </c>
      <c r="C11743" s="2" t="s">
        <v>1</v>
      </c>
      <c r="D11743" s="2" t="s">
        <v>4640</v>
      </c>
      <c r="E11743" s="2" t="s">
        <v>857</v>
      </c>
      <c r="F11743" s="2" t="s">
        <v>4628</v>
      </c>
      <c r="G11743" s="5">
        <v>7</v>
      </c>
      <c r="H11743" s="5">
        <v>76.900000000000006</v>
      </c>
      <c r="I11743" s="5">
        <v>538.29999999999995</v>
      </c>
      <c r="J11743" s="5">
        <v>65648.600000000006</v>
      </c>
      <c r="K11743" s="3" t="str" cm="1">
        <f t="array" ref="K11743">_xlfn.LET(_xlpm.d,UPPER(TRIM(CLEAN(SUBSTITUTE(F11743,CHAR(160),"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44" spans="2:11" hidden="1" x14ac:dyDescent="0.25">
      <c r="B11744" s="20">
        <v>45716</v>
      </c>
      <c r="C11744" s="2" t="s">
        <v>1</v>
      </c>
      <c r="D11744" s="2" t="s">
        <v>2702</v>
      </c>
      <c r="E11744" s="2" t="s">
        <v>311</v>
      </c>
      <c r="F11744" s="2" t="s">
        <v>4628</v>
      </c>
      <c r="G11744" s="5">
        <v>10</v>
      </c>
      <c r="H11744" s="5">
        <v>83.5</v>
      </c>
      <c r="I11744" s="5">
        <v>835</v>
      </c>
      <c r="J11744" s="5">
        <v>66483.600000000006</v>
      </c>
      <c r="K11744" s="3" t="str" cm="1">
        <f t="array" ref="K11744">_xlfn.LET(_xlpm.d,UPPER(TRIM(CLEAN(SUBSTITUTE(F11744,CHAR(160),"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45" spans="2:11" hidden="1" x14ac:dyDescent="0.25">
      <c r="B11745" s="20">
        <v>45717</v>
      </c>
      <c r="C11745" s="2" t="s">
        <v>1</v>
      </c>
      <c r="D11745" s="2" t="s">
        <v>39</v>
      </c>
      <c r="E11745" s="2" t="s">
        <v>16</v>
      </c>
      <c r="F11745" s="2" t="s">
        <v>4628</v>
      </c>
      <c r="G11745" s="5">
        <v>5</v>
      </c>
      <c r="H11745" s="5">
        <v>76.900000000000006</v>
      </c>
      <c r="I11745" s="5">
        <v>384.5</v>
      </c>
      <c r="J11745" s="5">
        <v>66868.100000000006</v>
      </c>
      <c r="K11745" s="3" t="str" cm="1">
        <f t="array" ref="K11745">_xlfn.LET(_xlpm.d,UPPER(TRIM(CLEAN(SUBSTITUTE(F11745,CHAR(160),"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46" spans="2:11" hidden="1" x14ac:dyDescent="0.25">
      <c r="B11746" s="20">
        <v>45721</v>
      </c>
      <c r="C11746" s="2" t="s">
        <v>1</v>
      </c>
      <c r="D11746" s="2" t="s">
        <v>2708</v>
      </c>
      <c r="E11746" s="2" t="s">
        <v>857</v>
      </c>
      <c r="F11746" s="2" t="s">
        <v>4628</v>
      </c>
      <c r="G11746" s="5">
        <v>3</v>
      </c>
      <c r="H11746" s="5">
        <v>76.900000000000006</v>
      </c>
      <c r="I11746" s="5">
        <v>230.7</v>
      </c>
      <c r="J11746" s="5">
        <v>67098.8</v>
      </c>
      <c r="K11746" s="3" t="str" cm="1">
        <f t="array" ref="K11746">_xlfn.LET(_xlpm.d,UPPER(TRIM(CLEAN(SUBSTITUTE(F11746,CHAR(160),"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47" spans="2:11" hidden="1" x14ac:dyDescent="0.25">
      <c r="B11747" s="20">
        <v>45727</v>
      </c>
      <c r="C11747" s="2" t="s">
        <v>1</v>
      </c>
      <c r="D11747" s="2" t="s">
        <v>1633</v>
      </c>
      <c r="E11747" s="2" t="s">
        <v>1634</v>
      </c>
      <c r="F11747" s="2" t="s">
        <v>4628</v>
      </c>
      <c r="G11747" s="5">
        <v>6</v>
      </c>
      <c r="H11747" s="5">
        <v>83.5</v>
      </c>
      <c r="I11747" s="5">
        <v>501</v>
      </c>
      <c r="J11747" s="5">
        <v>67599.8</v>
      </c>
      <c r="K11747" s="3" t="str" cm="1">
        <f t="array" ref="K11747">_xlfn.LET(_xlpm.d,UPPER(TRIM(CLEAN(SUBSTITUTE(F11747,CHAR(160),"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48" spans="2:11" hidden="1" x14ac:dyDescent="0.25">
      <c r="B11748" s="20">
        <v>45727</v>
      </c>
      <c r="C11748" s="2" t="s">
        <v>1</v>
      </c>
      <c r="D11748" s="2" t="s">
        <v>2722</v>
      </c>
      <c r="E11748" s="2" t="s">
        <v>730</v>
      </c>
      <c r="F11748" s="2" t="s">
        <v>4628</v>
      </c>
      <c r="G11748" s="5">
        <v>16</v>
      </c>
      <c r="H11748" s="5">
        <v>83.5</v>
      </c>
      <c r="I11748" s="5">
        <v>1336</v>
      </c>
      <c r="J11748" s="5">
        <v>68935.8</v>
      </c>
      <c r="K11748" s="3" t="str" cm="1">
        <f t="array" ref="K11748">_xlfn.LET(_xlpm.d,UPPER(TRIM(CLEAN(SUBSTITUTE(F11748,CHAR(160),"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49" spans="2:11" hidden="1" x14ac:dyDescent="0.25">
      <c r="B11749" s="20">
        <v>45728</v>
      </c>
      <c r="C11749" s="2" t="s">
        <v>1</v>
      </c>
      <c r="D11749" s="2" t="s">
        <v>2726</v>
      </c>
      <c r="E11749" s="2" t="s">
        <v>170</v>
      </c>
      <c r="F11749" s="2" t="s">
        <v>4628</v>
      </c>
      <c r="G11749" s="5">
        <v>10</v>
      </c>
      <c r="H11749" s="5">
        <v>76.900000000000006</v>
      </c>
      <c r="I11749" s="5">
        <v>769</v>
      </c>
      <c r="J11749" s="5">
        <v>69704.800000000003</v>
      </c>
      <c r="K11749" s="3" t="str" cm="1">
        <f t="array" ref="K11749">_xlfn.LET(_xlpm.d,UPPER(TRIM(CLEAN(SUBSTITUTE(F11749,CHAR(160),"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50" spans="2:11" hidden="1" x14ac:dyDescent="0.25">
      <c r="B11750" s="20">
        <v>45729</v>
      </c>
      <c r="C11750" s="2" t="s">
        <v>1</v>
      </c>
      <c r="D11750" s="2" t="s">
        <v>4581</v>
      </c>
      <c r="E11750" s="2" t="s">
        <v>2983</v>
      </c>
      <c r="F11750" s="2" t="s">
        <v>4628</v>
      </c>
      <c r="G11750" s="5">
        <v>44</v>
      </c>
      <c r="H11750" s="5">
        <v>76.900000000000006</v>
      </c>
      <c r="I11750" s="5">
        <v>3383.6</v>
      </c>
      <c r="J11750" s="5">
        <v>73088.400000000009</v>
      </c>
      <c r="K11750" s="3" t="str" cm="1">
        <f t="array" ref="K11750">_xlfn.LET(_xlpm.d,UPPER(TRIM(CLEAN(SUBSTITUTE(F11750,CHAR(160),"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51" spans="2:11" hidden="1" x14ac:dyDescent="0.25">
      <c r="B11751" s="20">
        <v>45730</v>
      </c>
      <c r="C11751" s="2" t="s">
        <v>1</v>
      </c>
      <c r="D11751" s="2" t="s">
        <v>4421</v>
      </c>
      <c r="E11751" s="2" t="s">
        <v>50</v>
      </c>
      <c r="F11751" s="2" t="s">
        <v>4628</v>
      </c>
      <c r="G11751" s="5">
        <v>20</v>
      </c>
      <c r="H11751" s="5">
        <v>76.3</v>
      </c>
      <c r="I11751" s="5">
        <v>1526</v>
      </c>
      <c r="J11751" s="5">
        <v>74614.400000000009</v>
      </c>
      <c r="K11751" s="3" t="str" cm="1">
        <f t="array" ref="K11751">_xlfn.LET(_xlpm.d,UPPER(TRIM(CLEAN(SUBSTITUTE(F11751,CHAR(160),"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52" spans="2:11" hidden="1" x14ac:dyDescent="0.25">
      <c r="B11752" s="20">
        <v>45730</v>
      </c>
      <c r="C11752" s="2" t="s">
        <v>1</v>
      </c>
      <c r="D11752" s="2" t="s">
        <v>501</v>
      </c>
      <c r="E11752" s="2" t="s">
        <v>43</v>
      </c>
      <c r="F11752" s="2" t="s">
        <v>4628</v>
      </c>
      <c r="G11752" s="5">
        <v>4</v>
      </c>
      <c r="H11752" s="5">
        <v>76.8</v>
      </c>
      <c r="I11752" s="5">
        <v>307.2</v>
      </c>
      <c r="J11752" s="5">
        <v>74921.600000000006</v>
      </c>
      <c r="K11752" s="3" t="str" cm="1">
        <f t="array" ref="K11752">_xlfn.LET(_xlpm.d,UPPER(TRIM(CLEAN(SUBSTITUTE(F11752,CHAR(160),"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53" spans="2:11" hidden="1" x14ac:dyDescent="0.25">
      <c r="B11753" s="20">
        <v>45730</v>
      </c>
      <c r="C11753" s="2" t="s">
        <v>1</v>
      </c>
      <c r="D11753" s="2" t="s">
        <v>2734</v>
      </c>
      <c r="E11753" s="2" t="s">
        <v>1765</v>
      </c>
      <c r="F11753" s="2" t="s">
        <v>4628</v>
      </c>
      <c r="G11753" s="5">
        <v>80</v>
      </c>
      <c r="H11753" s="5">
        <v>83.5</v>
      </c>
      <c r="I11753" s="5">
        <v>6680</v>
      </c>
      <c r="J11753" s="5">
        <v>81601.600000000006</v>
      </c>
      <c r="K11753" s="3" t="str" cm="1">
        <f t="array" ref="K11753">_xlfn.LET(_xlpm.d,UPPER(TRIM(CLEAN(SUBSTITUTE(F11753,CHAR(160),"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54" spans="2:11" hidden="1" x14ac:dyDescent="0.25">
      <c r="B11754" s="20">
        <v>45734</v>
      </c>
      <c r="C11754" s="2" t="s">
        <v>1</v>
      </c>
      <c r="D11754" s="2" t="s">
        <v>4641</v>
      </c>
      <c r="E11754" s="2" t="s">
        <v>964</v>
      </c>
      <c r="F11754" s="2" t="s">
        <v>4628</v>
      </c>
      <c r="G11754" s="5">
        <v>10</v>
      </c>
      <c r="H11754" s="5">
        <v>76.900000000000006</v>
      </c>
      <c r="I11754" s="5">
        <v>769</v>
      </c>
      <c r="J11754" s="5">
        <v>82370.600000000006</v>
      </c>
      <c r="K11754" s="3" t="str" cm="1">
        <f t="array" ref="K11754">_xlfn.LET(_xlpm.d,UPPER(TRIM(CLEAN(SUBSTITUTE(F11754,CHAR(160),"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55" spans="2:11" hidden="1" x14ac:dyDescent="0.25">
      <c r="B11755" s="20">
        <v>45734</v>
      </c>
      <c r="C11755" s="2" t="s">
        <v>1</v>
      </c>
      <c r="D11755" s="2" t="s">
        <v>946</v>
      </c>
      <c r="E11755" s="2" t="s">
        <v>874</v>
      </c>
      <c r="F11755" s="2" t="s">
        <v>4628</v>
      </c>
      <c r="G11755" s="5">
        <v>40</v>
      </c>
      <c r="H11755" s="5">
        <v>59.4</v>
      </c>
      <c r="I11755" s="5">
        <v>2376</v>
      </c>
      <c r="J11755" s="5">
        <v>84746.6</v>
      </c>
      <c r="K11755" s="3" t="str" cm="1">
        <f t="array" ref="K11755">_xlfn.LET(_xlpm.d,UPPER(TRIM(CLEAN(SUBSTITUTE(F11755,CHAR(160),"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56" spans="2:11" hidden="1" x14ac:dyDescent="0.25">
      <c r="B11756" s="20">
        <v>45735</v>
      </c>
      <c r="C11756" s="2" t="s">
        <v>1</v>
      </c>
      <c r="D11756" s="2" t="s">
        <v>4642</v>
      </c>
      <c r="E11756" s="2" t="s">
        <v>857</v>
      </c>
      <c r="F11756" s="2" t="s">
        <v>4628</v>
      </c>
      <c r="G11756" s="5">
        <v>10</v>
      </c>
      <c r="H11756" s="5">
        <v>76.900000000000006</v>
      </c>
      <c r="I11756" s="5">
        <v>769</v>
      </c>
      <c r="J11756" s="5">
        <v>85515.6</v>
      </c>
      <c r="K11756" s="3" t="str" cm="1">
        <f t="array" ref="K11756">_xlfn.LET(_xlpm.d,UPPER(TRIM(CLEAN(SUBSTITUTE(F11756,CHAR(160),"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57" spans="2:11" hidden="1" x14ac:dyDescent="0.25">
      <c r="B11757" s="20">
        <v>45735</v>
      </c>
      <c r="C11757" s="2" t="s">
        <v>1</v>
      </c>
      <c r="D11757" s="2" t="s">
        <v>2742</v>
      </c>
      <c r="E11757" s="2" t="s">
        <v>170</v>
      </c>
      <c r="F11757" s="2" t="s">
        <v>4628</v>
      </c>
      <c r="G11757" s="5">
        <v>1</v>
      </c>
      <c r="H11757" s="5">
        <v>76.900000000000006</v>
      </c>
      <c r="I11757" s="5">
        <v>76.900000000000006</v>
      </c>
      <c r="J11757" s="5">
        <v>85592.5</v>
      </c>
      <c r="K11757" s="3" t="str" cm="1">
        <f t="array" ref="K11757">_xlfn.LET(_xlpm.d,UPPER(TRIM(CLEAN(SUBSTITUTE(F11757,CHAR(160),"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58" spans="2:11" hidden="1" x14ac:dyDescent="0.25">
      <c r="B11758" s="20">
        <v>45736</v>
      </c>
      <c r="C11758" s="2" t="s">
        <v>1</v>
      </c>
      <c r="D11758" s="2" t="s">
        <v>4257</v>
      </c>
      <c r="E11758" s="2" t="s">
        <v>170</v>
      </c>
      <c r="F11758" s="2" t="s">
        <v>4628</v>
      </c>
      <c r="G11758" s="5">
        <v>12</v>
      </c>
      <c r="H11758" s="5">
        <v>76.900000000000006</v>
      </c>
      <c r="I11758" s="5">
        <v>922.8</v>
      </c>
      <c r="J11758" s="5">
        <v>86515.3</v>
      </c>
      <c r="K11758" s="3" t="str" cm="1">
        <f t="array" ref="K11758">_xlfn.LET(_xlpm.d,UPPER(TRIM(CLEAN(SUBSTITUTE(F11758,CHAR(160),"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59" spans="2:11" hidden="1" x14ac:dyDescent="0.25">
      <c r="B11759" s="20">
        <v>45736</v>
      </c>
      <c r="C11759" s="2" t="s">
        <v>1</v>
      </c>
      <c r="D11759" s="2" t="s">
        <v>2744</v>
      </c>
      <c r="E11759" s="2" t="s">
        <v>3</v>
      </c>
      <c r="F11759" s="2" t="s">
        <v>4628</v>
      </c>
      <c r="G11759" s="5">
        <v>7</v>
      </c>
      <c r="H11759" s="5">
        <v>76.900000000000006</v>
      </c>
      <c r="I11759" s="5">
        <v>538.29999999999995</v>
      </c>
      <c r="J11759" s="5">
        <v>87053.6</v>
      </c>
      <c r="K11759" s="3" t="str" cm="1">
        <f t="array" ref="K11759">_xlfn.LET(_xlpm.d,UPPER(TRIM(CLEAN(SUBSTITUTE(F11759,CHAR(160),"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60" spans="2:11" hidden="1" x14ac:dyDescent="0.25">
      <c r="B11760" s="20">
        <v>45736</v>
      </c>
      <c r="C11760" s="2" t="s">
        <v>1</v>
      </c>
      <c r="D11760" s="2" t="s">
        <v>2746</v>
      </c>
      <c r="E11760" s="2" t="s">
        <v>64</v>
      </c>
      <c r="F11760" s="2" t="s">
        <v>4628</v>
      </c>
      <c r="G11760" s="5">
        <v>5</v>
      </c>
      <c r="H11760" s="5">
        <v>76.900000000000006</v>
      </c>
      <c r="I11760" s="5">
        <v>384.5</v>
      </c>
      <c r="J11760" s="5">
        <v>87438.1</v>
      </c>
      <c r="K11760" s="3" t="str" cm="1">
        <f t="array" ref="K11760">_xlfn.LET(_xlpm.d,UPPER(TRIM(CLEAN(SUBSTITUTE(F11760,CHAR(160),"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61" spans="2:11" hidden="1" x14ac:dyDescent="0.25">
      <c r="B11761" s="20">
        <v>45741</v>
      </c>
      <c r="C11761" s="2" t="s">
        <v>1</v>
      </c>
      <c r="D11761" s="2" t="s">
        <v>4643</v>
      </c>
      <c r="E11761" s="2" t="s">
        <v>964</v>
      </c>
      <c r="F11761" s="2" t="s">
        <v>4628</v>
      </c>
      <c r="G11761" s="5">
        <v>30</v>
      </c>
      <c r="H11761" s="5">
        <v>76.900000000000006</v>
      </c>
      <c r="I11761" s="5">
        <v>2307</v>
      </c>
      <c r="J11761" s="5">
        <v>89745.1</v>
      </c>
      <c r="K11761" s="3" t="str" cm="1">
        <f t="array" ref="K11761">_xlfn.LET(_xlpm.d,UPPER(TRIM(CLEAN(SUBSTITUTE(F11761,CHAR(160),"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62" spans="2:11" hidden="1" x14ac:dyDescent="0.25">
      <c r="B11762" s="20">
        <v>45741</v>
      </c>
      <c r="C11762" s="2" t="s">
        <v>1</v>
      </c>
      <c r="D11762" s="2" t="s">
        <v>4586</v>
      </c>
      <c r="E11762" s="2" t="s">
        <v>61</v>
      </c>
      <c r="F11762" s="2" t="s">
        <v>4628</v>
      </c>
      <c r="G11762" s="5">
        <v>20</v>
      </c>
      <c r="H11762" s="5">
        <v>76.900000000000006</v>
      </c>
      <c r="I11762" s="5">
        <v>1538</v>
      </c>
      <c r="J11762" s="5">
        <v>91283.1</v>
      </c>
      <c r="K11762" s="3" t="str" cm="1">
        <f t="array" ref="K11762">_xlfn.LET(_xlpm.d,UPPER(TRIM(CLEAN(SUBSTITUTE(F11762,CHAR(160),"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63" spans="2:11" hidden="1" x14ac:dyDescent="0.25">
      <c r="B11763" s="20">
        <v>45742</v>
      </c>
      <c r="C11763" s="2" t="s">
        <v>1</v>
      </c>
      <c r="D11763" s="2" t="s">
        <v>4259</v>
      </c>
      <c r="E11763" s="2" t="s">
        <v>730</v>
      </c>
      <c r="F11763" s="2" t="s">
        <v>4628</v>
      </c>
      <c r="G11763" s="5">
        <v>11</v>
      </c>
      <c r="H11763" s="5">
        <v>83.5</v>
      </c>
      <c r="I11763" s="5">
        <v>918.5</v>
      </c>
      <c r="J11763" s="5">
        <v>92201.600000000006</v>
      </c>
      <c r="K11763" s="3" t="str" cm="1">
        <f t="array" ref="K11763">_xlfn.LET(_xlpm.d,UPPER(TRIM(CLEAN(SUBSTITUTE(F11763,CHAR(160),"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64" spans="2:11" hidden="1" x14ac:dyDescent="0.25">
      <c r="B11764" s="20">
        <v>45742</v>
      </c>
      <c r="C11764" s="2" t="s">
        <v>1</v>
      </c>
      <c r="D11764" s="2" t="s">
        <v>2752</v>
      </c>
      <c r="E11764" s="2" t="s">
        <v>292</v>
      </c>
      <c r="F11764" s="2" t="s">
        <v>4628</v>
      </c>
      <c r="G11764" s="5">
        <v>10</v>
      </c>
      <c r="H11764" s="5">
        <v>83.5</v>
      </c>
      <c r="I11764" s="5">
        <v>835</v>
      </c>
      <c r="J11764" s="5">
        <v>93036.6</v>
      </c>
      <c r="K11764" s="3" t="str" cm="1">
        <f t="array" ref="K11764">_xlfn.LET(_xlpm.d,UPPER(TRIM(CLEAN(SUBSTITUTE(F11764,CHAR(160),"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65" spans="2:11" hidden="1" x14ac:dyDescent="0.25">
      <c r="B11765" s="20">
        <v>45743</v>
      </c>
      <c r="C11765" s="2" t="s">
        <v>1</v>
      </c>
      <c r="D11765" s="2" t="s">
        <v>1502</v>
      </c>
      <c r="E11765" s="2" t="s">
        <v>192</v>
      </c>
      <c r="F11765" s="2" t="s">
        <v>4628</v>
      </c>
      <c r="G11765" s="5">
        <v>6</v>
      </c>
      <c r="H11765" s="5">
        <v>83.5</v>
      </c>
      <c r="I11765" s="5">
        <v>501</v>
      </c>
      <c r="J11765" s="5">
        <v>93537.600000000006</v>
      </c>
      <c r="K11765" s="3" t="str" cm="1">
        <f t="array" ref="K11765">_xlfn.LET(_xlpm.d,UPPER(TRIM(CLEAN(SUBSTITUTE(F11765,CHAR(160),"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66" spans="2:11" hidden="1" x14ac:dyDescent="0.25">
      <c r="B11766" s="20">
        <v>45743</v>
      </c>
      <c r="C11766" s="2" t="s">
        <v>1</v>
      </c>
      <c r="D11766" s="2" t="s">
        <v>952</v>
      </c>
      <c r="E11766" s="2" t="s">
        <v>135</v>
      </c>
      <c r="F11766" s="2" t="s">
        <v>4628</v>
      </c>
      <c r="G11766" s="5">
        <v>6</v>
      </c>
      <c r="H11766" s="5">
        <v>83.5</v>
      </c>
      <c r="I11766" s="5">
        <v>501</v>
      </c>
      <c r="J11766" s="5">
        <v>94038.6</v>
      </c>
      <c r="K11766" s="3" t="str" cm="1">
        <f t="array" ref="K11766">_xlfn.LET(_xlpm.d,UPPER(TRIM(CLEAN(SUBSTITUTE(F11766,CHAR(160),"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67" spans="2:11" hidden="1" x14ac:dyDescent="0.25">
      <c r="B11767" s="20">
        <v>45744</v>
      </c>
      <c r="C11767" s="2" t="s">
        <v>1</v>
      </c>
      <c r="D11767" s="2" t="s">
        <v>2758</v>
      </c>
      <c r="E11767" s="2" t="s">
        <v>236</v>
      </c>
      <c r="F11767" s="2" t="s">
        <v>4628</v>
      </c>
      <c r="G11767" s="5">
        <v>10</v>
      </c>
      <c r="H11767" s="5">
        <v>83.5</v>
      </c>
      <c r="I11767" s="5">
        <v>835</v>
      </c>
      <c r="J11767" s="5">
        <v>94873.600000000006</v>
      </c>
      <c r="K11767" s="3" t="str" cm="1">
        <f t="array" ref="K11767">_xlfn.LET(_xlpm.d,UPPER(TRIM(CLEAN(SUBSTITUTE(F11767,CHAR(160),"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68" spans="2:11" hidden="1" x14ac:dyDescent="0.25">
      <c r="B11768" s="20">
        <v>45744</v>
      </c>
      <c r="C11768" s="2" t="s">
        <v>1</v>
      </c>
      <c r="D11768" s="2" t="s">
        <v>1831</v>
      </c>
      <c r="E11768" s="2" t="s">
        <v>154</v>
      </c>
      <c r="F11768" s="2" t="s">
        <v>4628</v>
      </c>
      <c r="G11768" s="5">
        <v>6</v>
      </c>
      <c r="H11768" s="5">
        <v>83.5</v>
      </c>
      <c r="I11768" s="5">
        <v>501</v>
      </c>
      <c r="J11768" s="5">
        <v>95374.6</v>
      </c>
      <c r="K11768" s="3" t="str" cm="1">
        <f t="array" ref="K11768">_xlfn.LET(_xlpm.d,UPPER(TRIM(CLEAN(SUBSTITUTE(F11768,CHAR(160),"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69" spans="2:11" hidden="1" x14ac:dyDescent="0.25">
      <c r="B11769" s="20">
        <v>45744</v>
      </c>
      <c r="C11769" s="2" t="s">
        <v>1</v>
      </c>
      <c r="D11769" s="2" t="s">
        <v>953</v>
      </c>
      <c r="E11769" s="2" t="s">
        <v>43</v>
      </c>
      <c r="F11769" s="2" t="s">
        <v>4628</v>
      </c>
      <c r="G11769" s="5">
        <v>4</v>
      </c>
      <c r="H11769" s="5">
        <v>76.8</v>
      </c>
      <c r="I11769" s="5">
        <v>307.2</v>
      </c>
      <c r="J11769" s="5">
        <v>95681.8</v>
      </c>
      <c r="K11769" s="3" t="str" cm="1">
        <f t="array" ref="K11769">_xlfn.LET(_xlpm.d,UPPER(TRIM(CLEAN(SUBSTITUTE(F11769,CHAR(160),"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70" spans="2:11" hidden="1" x14ac:dyDescent="0.25">
      <c r="B11770" s="20">
        <v>45744</v>
      </c>
      <c r="C11770" s="2" t="s">
        <v>1</v>
      </c>
      <c r="D11770" s="2" t="s">
        <v>40</v>
      </c>
      <c r="E11770" s="2" t="s">
        <v>41</v>
      </c>
      <c r="F11770" s="2" t="s">
        <v>4628</v>
      </c>
      <c r="G11770" s="5">
        <v>8</v>
      </c>
      <c r="H11770" s="5">
        <v>76.900000000000006</v>
      </c>
      <c r="I11770" s="5">
        <v>615.20000000000005</v>
      </c>
      <c r="J11770" s="5">
        <v>96297</v>
      </c>
      <c r="K11770" s="3" t="str" cm="1">
        <f t="array" ref="K11770">_xlfn.LET(_xlpm.d,UPPER(TRIM(CLEAN(SUBSTITUTE(F11770,CHAR(160),"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71" spans="2:11" hidden="1" x14ac:dyDescent="0.25">
      <c r="B11771" s="20">
        <v>45744</v>
      </c>
      <c r="C11771" s="2" t="s">
        <v>1</v>
      </c>
      <c r="D11771" s="2" t="s">
        <v>2759</v>
      </c>
      <c r="E11771" s="2" t="s">
        <v>311</v>
      </c>
      <c r="F11771" s="2" t="s">
        <v>4628</v>
      </c>
      <c r="G11771" s="5">
        <v>20</v>
      </c>
      <c r="H11771" s="5">
        <v>83.5</v>
      </c>
      <c r="I11771" s="5">
        <v>1670</v>
      </c>
      <c r="J11771" s="5">
        <v>97967</v>
      </c>
      <c r="K11771" s="3" t="str" cm="1">
        <f t="array" ref="K11771">_xlfn.LET(_xlpm.d,UPPER(TRIM(CLEAN(SUBSTITUTE(F11771,CHAR(160),"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72" spans="2:11" hidden="1" x14ac:dyDescent="0.25">
      <c r="B11772" s="20">
        <v>45747</v>
      </c>
      <c r="C11772" s="2" t="s">
        <v>1</v>
      </c>
      <c r="D11772" s="2" t="s">
        <v>2760</v>
      </c>
      <c r="E11772" s="2" t="s">
        <v>143</v>
      </c>
      <c r="F11772" s="2" t="s">
        <v>4628</v>
      </c>
      <c r="G11772" s="5">
        <v>15</v>
      </c>
      <c r="H11772" s="5">
        <v>129.30000000000001</v>
      </c>
      <c r="I11772" s="5">
        <v>1939.5</v>
      </c>
      <c r="J11772" s="5">
        <v>99906.5</v>
      </c>
      <c r="K11772" s="3" t="str" cm="1">
        <f t="array" ref="K11772">_xlfn.LET(_xlpm.d,UPPER(TRIM(CLEAN(SUBSTITUTE(F11772,CHAR(160),"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73" spans="2:11" hidden="1" x14ac:dyDescent="0.25">
      <c r="B11773" s="20">
        <v>45747</v>
      </c>
      <c r="C11773" s="2" t="s">
        <v>1</v>
      </c>
      <c r="D11773" s="2" t="s">
        <v>956</v>
      </c>
      <c r="E11773" s="2" t="s">
        <v>874</v>
      </c>
      <c r="F11773" s="2" t="s">
        <v>4628</v>
      </c>
      <c r="G11773" s="5">
        <v>60</v>
      </c>
      <c r="H11773" s="5">
        <v>59.4</v>
      </c>
      <c r="I11773" s="5">
        <v>3564</v>
      </c>
      <c r="J11773" s="5">
        <v>103470.5</v>
      </c>
      <c r="K11773" s="3" t="str" cm="1">
        <f t="array" ref="K11773">_xlfn.LET(_xlpm.d,UPPER(TRIM(CLEAN(SUBSTITUTE(F11773,CHAR(160),"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74" spans="2:11" hidden="1" x14ac:dyDescent="0.25">
      <c r="B11774" s="20">
        <v>45748</v>
      </c>
      <c r="C11774" s="2" t="s">
        <v>1</v>
      </c>
      <c r="D11774" s="2" t="s">
        <v>957</v>
      </c>
      <c r="E11774" s="2" t="s">
        <v>141</v>
      </c>
      <c r="F11774" s="2" t="s">
        <v>4628</v>
      </c>
      <c r="G11774" s="5">
        <v>15</v>
      </c>
      <c r="H11774" s="5">
        <v>83.5</v>
      </c>
      <c r="I11774" s="5">
        <v>1252.5</v>
      </c>
      <c r="J11774" s="5">
        <v>104723</v>
      </c>
      <c r="K11774" s="3" t="str" cm="1">
        <f t="array" ref="K11774">_xlfn.LET(_xlpm.d,UPPER(TRIM(CLEAN(SUBSTITUTE(F11774,CHAR(160),"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75" spans="2:11" hidden="1" x14ac:dyDescent="0.25">
      <c r="B11775" s="20">
        <v>45749</v>
      </c>
      <c r="C11775" s="2" t="s">
        <v>1</v>
      </c>
      <c r="D11775" s="2" t="s">
        <v>2764</v>
      </c>
      <c r="E11775" s="2" t="s">
        <v>730</v>
      </c>
      <c r="F11775" s="2" t="s">
        <v>4628</v>
      </c>
      <c r="G11775" s="5">
        <v>20</v>
      </c>
      <c r="H11775" s="5">
        <v>83.5</v>
      </c>
      <c r="I11775" s="5">
        <v>1670</v>
      </c>
      <c r="J11775" s="5">
        <v>106393</v>
      </c>
      <c r="K11775" s="3" t="str" cm="1">
        <f t="array" ref="K11775">_xlfn.LET(_xlpm.d,UPPER(TRIM(CLEAN(SUBSTITUTE(F11775,CHAR(160),"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76" spans="2:11" hidden="1" x14ac:dyDescent="0.25">
      <c r="B11776" s="20">
        <v>45749</v>
      </c>
      <c r="C11776" s="2" t="s">
        <v>1</v>
      </c>
      <c r="D11776" s="2" t="s">
        <v>1839</v>
      </c>
      <c r="E11776" s="2" t="s">
        <v>16</v>
      </c>
      <c r="F11776" s="2" t="s">
        <v>4628</v>
      </c>
      <c r="G11776" s="5">
        <v>15</v>
      </c>
      <c r="H11776" s="5">
        <v>76.900000000000006</v>
      </c>
      <c r="I11776" s="5">
        <v>1153.5</v>
      </c>
      <c r="J11776" s="5">
        <v>107546.5</v>
      </c>
      <c r="K11776" s="3" t="str" cm="1">
        <f t="array" ref="K11776">_xlfn.LET(_xlpm.d,UPPER(TRIM(CLEAN(SUBSTITUTE(F11776,CHAR(160),"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77" spans="2:11" hidden="1" x14ac:dyDescent="0.25">
      <c r="B11777" s="20">
        <v>45749</v>
      </c>
      <c r="C11777" s="2" t="s">
        <v>1</v>
      </c>
      <c r="D11777" s="2" t="s">
        <v>4427</v>
      </c>
      <c r="E11777" s="2" t="s">
        <v>1701</v>
      </c>
      <c r="F11777" s="2" t="s">
        <v>4628</v>
      </c>
      <c r="G11777" s="5">
        <v>6</v>
      </c>
      <c r="H11777" s="5">
        <v>83.5</v>
      </c>
      <c r="I11777" s="5">
        <v>501</v>
      </c>
      <c r="J11777" s="5">
        <v>108047.5</v>
      </c>
      <c r="K11777" s="3" t="str" cm="1">
        <f t="array" ref="K11777">_xlfn.LET(_xlpm.d,UPPER(TRIM(CLEAN(SUBSTITUTE(F11777,CHAR(160),"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78" spans="2:11" hidden="1" x14ac:dyDescent="0.25">
      <c r="B11778" s="20">
        <v>45749</v>
      </c>
      <c r="C11778" s="2" t="s">
        <v>1</v>
      </c>
      <c r="D11778" s="2" t="s">
        <v>4644</v>
      </c>
      <c r="E11778" s="2" t="s">
        <v>857</v>
      </c>
      <c r="F11778" s="2" t="s">
        <v>4628</v>
      </c>
      <c r="G11778" s="5">
        <v>8</v>
      </c>
      <c r="H11778" s="5">
        <v>76.900000000000006</v>
      </c>
      <c r="I11778" s="5">
        <v>615.20000000000005</v>
      </c>
      <c r="J11778" s="5">
        <v>108662.7</v>
      </c>
      <c r="K11778" s="3" t="str" cm="1">
        <f t="array" ref="K11778">_xlfn.LET(_xlpm.d,UPPER(TRIM(CLEAN(SUBSTITUTE(F11778,CHAR(160),"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79" spans="2:11" hidden="1" x14ac:dyDescent="0.25">
      <c r="B11779" s="20">
        <v>45749</v>
      </c>
      <c r="C11779" s="2" t="s">
        <v>1</v>
      </c>
      <c r="D11779" s="2" t="s">
        <v>4645</v>
      </c>
      <c r="E11779" s="2" t="s">
        <v>170</v>
      </c>
      <c r="F11779" s="2" t="s">
        <v>4628</v>
      </c>
      <c r="G11779" s="5">
        <v>5</v>
      </c>
      <c r="H11779" s="5">
        <v>76.900000000000006</v>
      </c>
      <c r="I11779" s="5">
        <v>384.5</v>
      </c>
      <c r="J11779" s="5">
        <v>109047.2</v>
      </c>
      <c r="K11779" s="3" t="str" cm="1">
        <f t="array" ref="K11779">_xlfn.LET(_xlpm.d,UPPER(TRIM(CLEAN(SUBSTITUTE(F11779,CHAR(160),"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80" spans="2:11" hidden="1" x14ac:dyDescent="0.25">
      <c r="B11780" s="20">
        <v>45749</v>
      </c>
      <c r="C11780" s="2" t="s">
        <v>1</v>
      </c>
      <c r="D11780" s="2" t="s">
        <v>1840</v>
      </c>
      <c r="E11780" s="2" t="s">
        <v>224</v>
      </c>
      <c r="F11780" s="2" t="s">
        <v>4628</v>
      </c>
      <c r="G11780" s="5">
        <v>8</v>
      </c>
      <c r="H11780" s="5">
        <v>83.5</v>
      </c>
      <c r="I11780" s="5">
        <v>668</v>
      </c>
      <c r="J11780" s="5">
        <v>109715.2</v>
      </c>
      <c r="K11780" s="3" t="str" cm="1">
        <f t="array" ref="K11780">_xlfn.LET(_xlpm.d,UPPER(TRIM(CLEAN(SUBSTITUTE(F11780,CHAR(160),"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81" spans="2:11" hidden="1" x14ac:dyDescent="0.25">
      <c r="B11781" s="20">
        <v>45751</v>
      </c>
      <c r="C11781" s="2" t="s">
        <v>1</v>
      </c>
      <c r="D11781" s="2" t="s">
        <v>2772</v>
      </c>
      <c r="E11781" s="2" t="s">
        <v>1765</v>
      </c>
      <c r="F11781" s="2" t="s">
        <v>4628</v>
      </c>
      <c r="G11781" s="5">
        <v>105</v>
      </c>
      <c r="H11781" s="5">
        <v>83.5</v>
      </c>
      <c r="I11781" s="5">
        <v>8767.5</v>
      </c>
      <c r="J11781" s="5">
        <v>118482.7</v>
      </c>
      <c r="K11781" s="3" t="str" cm="1">
        <f t="array" ref="K11781">_xlfn.LET(_xlpm.d,UPPER(TRIM(CLEAN(SUBSTITUTE(F11781,CHAR(160),"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82" spans="2:11" hidden="1" x14ac:dyDescent="0.25">
      <c r="B11782" s="20">
        <v>45756</v>
      </c>
      <c r="C11782" s="2" t="s">
        <v>1</v>
      </c>
      <c r="D11782" s="2" t="s">
        <v>963</v>
      </c>
      <c r="E11782" s="2" t="s">
        <v>964</v>
      </c>
      <c r="F11782" s="2" t="s">
        <v>4628</v>
      </c>
      <c r="G11782" s="5">
        <v>20</v>
      </c>
      <c r="H11782" s="5">
        <v>76.900000000000006</v>
      </c>
      <c r="I11782" s="5">
        <v>1538</v>
      </c>
      <c r="J11782" s="5">
        <v>120020.7</v>
      </c>
      <c r="K11782" s="3" t="str" cm="1">
        <f t="array" ref="K11782">_xlfn.LET(_xlpm.d,UPPER(TRIM(CLEAN(SUBSTITUTE(F11782,CHAR(160),"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83" spans="2:11" hidden="1" x14ac:dyDescent="0.25">
      <c r="B11783" s="20">
        <v>45756</v>
      </c>
      <c r="C11783" s="2" t="s">
        <v>1</v>
      </c>
      <c r="D11783" s="2" t="s">
        <v>967</v>
      </c>
      <c r="E11783" s="2" t="s">
        <v>874</v>
      </c>
      <c r="F11783" s="2" t="s">
        <v>4628</v>
      </c>
      <c r="G11783" s="5">
        <v>20</v>
      </c>
      <c r="H11783" s="5">
        <v>59.4</v>
      </c>
      <c r="I11783" s="5">
        <v>1188</v>
      </c>
      <c r="J11783" s="5">
        <v>121208.7</v>
      </c>
      <c r="K11783" s="3" t="str" cm="1">
        <f t="array" ref="K11783">_xlfn.LET(_xlpm.d,UPPER(TRIM(CLEAN(SUBSTITUTE(F11783,CHAR(160),"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84" spans="2:11" hidden="1" x14ac:dyDescent="0.25">
      <c r="B11784" s="20">
        <v>45757</v>
      </c>
      <c r="C11784" s="2" t="s">
        <v>1</v>
      </c>
      <c r="D11784" s="2" t="s">
        <v>512</v>
      </c>
      <c r="E11784" s="2" t="s">
        <v>180</v>
      </c>
      <c r="F11784" s="2" t="s">
        <v>4628</v>
      </c>
      <c r="G11784" s="5">
        <v>10</v>
      </c>
      <c r="H11784" s="5">
        <v>83.5</v>
      </c>
      <c r="I11784" s="5">
        <v>835</v>
      </c>
      <c r="J11784" s="5">
        <v>122043.7</v>
      </c>
      <c r="K11784" s="3" t="str" cm="1">
        <f t="array" ref="K11784">_xlfn.LET(_xlpm.d,UPPER(TRIM(CLEAN(SUBSTITUTE(F11784,CHAR(160),"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85" spans="2:11" hidden="1" x14ac:dyDescent="0.25">
      <c r="B11785" s="20">
        <v>45762</v>
      </c>
      <c r="C11785" s="2" t="s">
        <v>1</v>
      </c>
      <c r="D11785" s="2" t="s">
        <v>2794</v>
      </c>
      <c r="E11785" s="2" t="s">
        <v>141</v>
      </c>
      <c r="F11785" s="2" t="s">
        <v>4628</v>
      </c>
      <c r="G11785" s="5">
        <v>4</v>
      </c>
      <c r="H11785" s="5">
        <v>83.5</v>
      </c>
      <c r="I11785" s="5">
        <v>334</v>
      </c>
      <c r="J11785" s="5">
        <v>122377.7</v>
      </c>
      <c r="K11785" s="3" t="str" cm="1">
        <f t="array" ref="K11785">_xlfn.LET(_xlpm.d,UPPER(TRIM(CLEAN(SUBSTITUTE(F11785,CHAR(160),"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86" spans="2:11" hidden="1" x14ac:dyDescent="0.25">
      <c r="B11786" s="20">
        <v>45762</v>
      </c>
      <c r="C11786" s="2" t="s">
        <v>1</v>
      </c>
      <c r="D11786" s="2" t="s">
        <v>4646</v>
      </c>
      <c r="E11786" s="2" t="s">
        <v>964</v>
      </c>
      <c r="F11786" s="2" t="s">
        <v>4628</v>
      </c>
      <c r="G11786" s="5">
        <v>20</v>
      </c>
      <c r="H11786" s="5">
        <v>76.900000000000006</v>
      </c>
      <c r="I11786" s="5">
        <v>1538</v>
      </c>
      <c r="J11786" s="5">
        <v>123915.7</v>
      </c>
      <c r="K11786" s="3" t="str" cm="1">
        <f t="array" ref="K11786">_xlfn.LET(_xlpm.d,UPPER(TRIM(CLEAN(SUBSTITUTE(F11786,CHAR(160),"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87" spans="2:11" hidden="1" x14ac:dyDescent="0.25">
      <c r="B11787" s="20">
        <v>45762</v>
      </c>
      <c r="C11787" s="2" t="s">
        <v>1</v>
      </c>
      <c r="D11787" s="2" t="s">
        <v>1860</v>
      </c>
      <c r="E11787" s="2" t="s">
        <v>61</v>
      </c>
      <c r="F11787" s="2" t="s">
        <v>4628</v>
      </c>
      <c r="G11787" s="5">
        <v>33</v>
      </c>
      <c r="H11787" s="5">
        <v>76.900000000000006</v>
      </c>
      <c r="I11787" s="5">
        <v>2537.6999999999998</v>
      </c>
      <c r="J11787" s="5">
        <v>126453.4</v>
      </c>
      <c r="K11787" s="3" t="str" cm="1">
        <f t="array" ref="K11787">_xlfn.LET(_xlpm.d,UPPER(TRIM(CLEAN(SUBSTITUTE(F11787,CHAR(160),"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88" spans="2:11" hidden="1" x14ac:dyDescent="0.25">
      <c r="B11788" s="20">
        <v>45763</v>
      </c>
      <c r="C11788" s="2" t="s">
        <v>1</v>
      </c>
      <c r="D11788" s="2" t="s">
        <v>46</v>
      </c>
      <c r="E11788" s="2" t="s">
        <v>16</v>
      </c>
      <c r="F11788" s="2" t="s">
        <v>4628</v>
      </c>
      <c r="G11788" s="5">
        <v>10</v>
      </c>
      <c r="H11788" s="5">
        <v>76.900000000000006</v>
      </c>
      <c r="I11788" s="5">
        <v>769</v>
      </c>
      <c r="J11788" s="5">
        <v>127222.39999999999</v>
      </c>
      <c r="K11788" s="3" t="str" cm="1">
        <f t="array" ref="K11788">_xlfn.LET(_xlpm.d,UPPER(TRIM(CLEAN(SUBSTITUTE(F11788,CHAR(160),"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89" spans="2:11" hidden="1" x14ac:dyDescent="0.25">
      <c r="B11789" s="20">
        <v>45777</v>
      </c>
      <c r="C11789" s="2" t="s">
        <v>1</v>
      </c>
      <c r="D11789" s="2" t="s">
        <v>1869</v>
      </c>
      <c r="E11789" s="2" t="s">
        <v>1634</v>
      </c>
      <c r="F11789" s="2" t="s">
        <v>4628</v>
      </c>
      <c r="G11789" s="5">
        <v>10</v>
      </c>
      <c r="H11789" s="5">
        <v>83.5</v>
      </c>
      <c r="I11789" s="5">
        <v>835</v>
      </c>
      <c r="J11789" s="5">
        <v>128057.4</v>
      </c>
      <c r="K11789" s="3" t="str" cm="1">
        <f t="array" ref="K11789">_xlfn.LET(_xlpm.d,UPPER(TRIM(CLEAN(SUBSTITUTE(F11789,CHAR(160),"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90" spans="2:11" hidden="1" x14ac:dyDescent="0.25">
      <c r="B11790" s="20">
        <v>45777</v>
      </c>
      <c r="C11790" s="2" t="s">
        <v>1</v>
      </c>
      <c r="D11790" s="2" t="s">
        <v>536</v>
      </c>
      <c r="E11790" s="2" t="s">
        <v>141</v>
      </c>
      <c r="F11790" s="2" t="s">
        <v>4628</v>
      </c>
      <c r="G11790" s="5">
        <v>5</v>
      </c>
      <c r="H11790" s="5">
        <v>83.5</v>
      </c>
      <c r="I11790" s="5">
        <v>417.5</v>
      </c>
      <c r="J11790" s="5">
        <v>128474.9</v>
      </c>
      <c r="K11790" s="3" t="str" cm="1">
        <f t="array" ref="K11790">_xlfn.LET(_xlpm.d,UPPER(TRIM(CLEAN(SUBSTITUTE(F11790,CHAR(160),"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91" spans="2:11" hidden="1" x14ac:dyDescent="0.25">
      <c r="B11791" s="20">
        <v>45779</v>
      </c>
      <c r="C11791" s="2" t="s">
        <v>1</v>
      </c>
      <c r="D11791" s="2" t="s">
        <v>537</v>
      </c>
      <c r="E11791" s="2" t="s">
        <v>149</v>
      </c>
      <c r="F11791" s="2" t="s">
        <v>4628</v>
      </c>
      <c r="G11791" s="5">
        <v>6</v>
      </c>
      <c r="H11791" s="5">
        <v>83.5</v>
      </c>
      <c r="I11791" s="5">
        <v>501</v>
      </c>
      <c r="J11791" s="5">
        <v>128975.9</v>
      </c>
      <c r="K11791" s="3" t="str" cm="1">
        <f t="array" ref="K11791">_xlfn.LET(_xlpm.d,UPPER(TRIM(CLEAN(SUBSTITUTE(F11791,CHAR(160),"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92" spans="2:11" hidden="1" x14ac:dyDescent="0.25">
      <c r="B11792" s="20">
        <v>45779</v>
      </c>
      <c r="C11792" s="2" t="s">
        <v>1</v>
      </c>
      <c r="D11792" s="2" t="s">
        <v>2826</v>
      </c>
      <c r="E11792" s="2" t="s">
        <v>1765</v>
      </c>
      <c r="F11792" s="2" t="s">
        <v>4628</v>
      </c>
      <c r="G11792" s="5">
        <v>70</v>
      </c>
      <c r="H11792" s="5">
        <v>83.5</v>
      </c>
      <c r="I11792" s="5">
        <v>5845</v>
      </c>
      <c r="J11792" s="5">
        <v>134820.9</v>
      </c>
      <c r="K11792" s="3" t="str" cm="1">
        <f t="array" ref="K11792">_xlfn.LET(_xlpm.d,UPPER(TRIM(CLEAN(SUBSTITUTE(F11792,CHAR(160),"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93" spans="2:11" hidden="1" x14ac:dyDescent="0.25">
      <c r="B11793" s="20">
        <v>45782</v>
      </c>
      <c r="C11793" s="2" t="s">
        <v>1</v>
      </c>
      <c r="D11793" s="2" t="s">
        <v>47</v>
      </c>
      <c r="E11793" s="2" t="s">
        <v>43</v>
      </c>
      <c r="F11793" s="2" t="s">
        <v>4628</v>
      </c>
      <c r="G11793" s="5">
        <v>8</v>
      </c>
      <c r="H11793" s="5">
        <v>76.8</v>
      </c>
      <c r="I11793" s="5">
        <v>614.4</v>
      </c>
      <c r="J11793" s="5">
        <v>135435.29999999999</v>
      </c>
      <c r="K11793" s="3" t="str" cm="1">
        <f t="array" ref="K11793">_xlfn.LET(_xlpm.d,UPPER(TRIM(CLEAN(SUBSTITUTE(F11793,CHAR(160),"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94" spans="2:11" hidden="1" x14ac:dyDescent="0.25">
      <c r="B11794" s="20">
        <v>45783</v>
      </c>
      <c r="C11794" s="2" t="s">
        <v>1</v>
      </c>
      <c r="D11794" s="2" t="s">
        <v>540</v>
      </c>
      <c r="E11794" s="2" t="s">
        <v>147</v>
      </c>
      <c r="F11794" s="2" t="s">
        <v>4628</v>
      </c>
      <c r="G11794" s="5">
        <v>6</v>
      </c>
      <c r="H11794" s="5">
        <v>83.5</v>
      </c>
      <c r="I11794" s="5">
        <v>501</v>
      </c>
      <c r="J11794" s="5">
        <v>135936.29999999999</v>
      </c>
      <c r="K11794" s="3" t="str" cm="1">
        <f t="array" ref="K11794">_xlfn.LET(_xlpm.d,UPPER(TRIM(CLEAN(SUBSTITUTE(F11794,CHAR(160),"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95" spans="2:11" hidden="1" x14ac:dyDescent="0.25">
      <c r="B11795" s="20">
        <v>45783</v>
      </c>
      <c r="C11795" s="2" t="s">
        <v>1</v>
      </c>
      <c r="D11795" s="2" t="s">
        <v>4647</v>
      </c>
      <c r="E11795" s="2" t="s">
        <v>964</v>
      </c>
      <c r="F11795" s="2" t="s">
        <v>4628</v>
      </c>
      <c r="G11795" s="5">
        <v>20</v>
      </c>
      <c r="H11795" s="5">
        <v>76.900000000000006</v>
      </c>
      <c r="I11795" s="5">
        <v>1538</v>
      </c>
      <c r="J11795" s="5">
        <v>137474.29999999999</v>
      </c>
      <c r="K11795" s="3" t="str" cm="1">
        <f t="array" ref="K11795">_xlfn.LET(_xlpm.d,UPPER(TRIM(CLEAN(SUBSTITUTE(F11795,CHAR(160),"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96" spans="2:11" hidden="1" x14ac:dyDescent="0.25">
      <c r="B11796" s="20">
        <v>45783</v>
      </c>
      <c r="C11796" s="2" t="s">
        <v>1</v>
      </c>
      <c r="D11796" s="2" t="s">
        <v>982</v>
      </c>
      <c r="E11796" s="2" t="s">
        <v>874</v>
      </c>
      <c r="F11796" s="2" t="s">
        <v>4628</v>
      </c>
      <c r="G11796" s="5">
        <v>15</v>
      </c>
      <c r="H11796" s="5">
        <v>59.4</v>
      </c>
      <c r="I11796" s="5">
        <v>891</v>
      </c>
      <c r="J11796" s="5">
        <v>138365.29999999999</v>
      </c>
      <c r="K11796" s="3" t="str" cm="1">
        <f t="array" ref="K11796">_xlfn.LET(_xlpm.d,UPPER(TRIM(CLEAN(SUBSTITUTE(F11796,CHAR(160),"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97" spans="2:11" hidden="1" x14ac:dyDescent="0.25">
      <c r="B11797" s="20">
        <v>45784</v>
      </c>
      <c r="C11797" s="2" t="s">
        <v>1</v>
      </c>
      <c r="D11797" s="2" t="s">
        <v>4648</v>
      </c>
      <c r="E11797" s="2" t="s">
        <v>857</v>
      </c>
      <c r="F11797" s="2" t="s">
        <v>4628</v>
      </c>
      <c r="G11797" s="5">
        <v>9</v>
      </c>
      <c r="H11797" s="5">
        <v>76.900000000000006</v>
      </c>
      <c r="I11797" s="5">
        <v>692.1</v>
      </c>
      <c r="J11797" s="5">
        <v>139057.4</v>
      </c>
      <c r="K11797" s="3" t="str" cm="1">
        <f t="array" ref="K11797">_xlfn.LET(_xlpm.d,UPPER(TRIM(CLEAN(SUBSTITUTE(F11797,CHAR(160),"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98" spans="2:11" hidden="1" x14ac:dyDescent="0.25">
      <c r="B11798" s="20">
        <v>45784</v>
      </c>
      <c r="C11798" s="2" t="s">
        <v>1</v>
      </c>
      <c r="D11798" s="2" t="s">
        <v>2837</v>
      </c>
      <c r="E11798" s="2" t="s">
        <v>16</v>
      </c>
      <c r="F11798" s="2" t="s">
        <v>4628</v>
      </c>
      <c r="G11798" s="5">
        <v>14</v>
      </c>
      <c r="H11798" s="5">
        <v>76.900000000000006</v>
      </c>
      <c r="I11798" s="5">
        <v>1076.5999999999999</v>
      </c>
      <c r="J11798" s="5">
        <v>140134</v>
      </c>
      <c r="K11798" s="3" t="str" cm="1">
        <f t="array" ref="K11798">_xlfn.LET(_xlpm.d,UPPER(TRIM(CLEAN(SUBSTITUTE(F11798,CHAR(160),"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799" spans="2:11" hidden="1" x14ac:dyDescent="0.25">
      <c r="B11799" s="20">
        <v>45786</v>
      </c>
      <c r="C11799" s="2" t="s">
        <v>1</v>
      </c>
      <c r="D11799" s="2" t="s">
        <v>1413</v>
      </c>
      <c r="E11799" s="2" t="s">
        <v>154</v>
      </c>
      <c r="F11799" s="2" t="s">
        <v>4628</v>
      </c>
      <c r="G11799" s="5">
        <v>4</v>
      </c>
      <c r="H11799" s="5">
        <v>83.5</v>
      </c>
      <c r="I11799" s="5">
        <v>334</v>
      </c>
      <c r="J11799" s="5">
        <v>140468</v>
      </c>
      <c r="K11799" s="3" t="str" cm="1">
        <f t="array" ref="K11799">_xlfn.LET(_xlpm.d,UPPER(TRIM(CLEAN(SUBSTITUTE(F11799,CHAR(160),"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00" spans="2:11" hidden="1" x14ac:dyDescent="0.25">
      <c r="B11800" s="20">
        <v>45791</v>
      </c>
      <c r="C11800" s="2" t="s">
        <v>1</v>
      </c>
      <c r="D11800" s="2" t="s">
        <v>1895</v>
      </c>
      <c r="E11800" s="2" t="s">
        <v>730</v>
      </c>
      <c r="F11800" s="2" t="s">
        <v>4628</v>
      </c>
      <c r="G11800" s="5">
        <v>10</v>
      </c>
      <c r="H11800" s="5">
        <v>83.5</v>
      </c>
      <c r="I11800" s="5">
        <v>835</v>
      </c>
      <c r="J11800" s="5">
        <v>141303</v>
      </c>
      <c r="K11800" s="3" t="str" cm="1">
        <f t="array" ref="K11800">_xlfn.LET(_xlpm.d,UPPER(TRIM(CLEAN(SUBSTITUTE(F11800,CHAR(160),"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01" spans="2:11" hidden="1" x14ac:dyDescent="0.25">
      <c r="B11801" s="20">
        <v>45791</v>
      </c>
      <c r="C11801" s="2" t="s">
        <v>1</v>
      </c>
      <c r="D11801" s="2" t="s">
        <v>779</v>
      </c>
      <c r="E11801" s="2" t="s">
        <v>180</v>
      </c>
      <c r="F11801" s="2" t="s">
        <v>4628</v>
      </c>
      <c r="G11801" s="5">
        <v>3</v>
      </c>
      <c r="H11801" s="5">
        <v>0</v>
      </c>
      <c r="I11801" s="5">
        <v>0</v>
      </c>
      <c r="J11801" s="5">
        <v>141303</v>
      </c>
      <c r="K11801" s="3" t="str" cm="1">
        <f t="array" ref="K11801">_xlfn.LET(_xlpm.d,UPPER(TRIM(CLEAN(SUBSTITUTE(F11801,CHAR(160),"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02" spans="2:11" hidden="1" x14ac:dyDescent="0.25">
      <c r="B11802" s="20">
        <v>45793</v>
      </c>
      <c r="C11802" s="2" t="s">
        <v>1</v>
      </c>
      <c r="D11802" s="2" t="s">
        <v>994</v>
      </c>
      <c r="E11802" s="2" t="s">
        <v>154</v>
      </c>
      <c r="F11802" s="2" t="s">
        <v>4628</v>
      </c>
      <c r="G11802" s="5">
        <v>5</v>
      </c>
      <c r="H11802" s="5">
        <v>83.5</v>
      </c>
      <c r="I11802" s="5">
        <v>417.5</v>
      </c>
      <c r="J11802" s="5">
        <v>141720.5</v>
      </c>
      <c r="K11802" s="3" t="str" cm="1">
        <f t="array" ref="K11802">_xlfn.LET(_xlpm.d,UPPER(TRIM(CLEAN(SUBSTITUTE(F11802,CHAR(160),"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03" spans="2:11" hidden="1" x14ac:dyDescent="0.25">
      <c r="B11803" s="20">
        <v>45793</v>
      </c>
      <c r="C11803" s="2" t="s">
        <v>1</v>
      </c>
      <c r="D11803" s="2" t="s">
        <v>550</v>
      </c>
      <c r="E11803" s="2" t="s">
        <v>236</v>
      </c>
      <c r="F11803" s="2" t="s">
        <v>4628</v>
      </c>
      <c r="G11803" s="5">
        <v>12</v>
      </c>
      <c r="H11803" s="5">
        <v>83.5</v>
      </c>
      <c r="I11803" s="5">
        <v>1002</v>
      </c>
      <c r="J11803" s="5">
        <v>142722.5</v>
      </c>
      <c r="K11803" s="3" t="str" cm="1">
        <f t="array" ref="K11803">_xlfn.LET(_xlpm.d,UPPER(TRIM(CLEAN(SUBSTITUTE(F11803,CHAR(160),"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04" spans="2:11" hidden="1" x14ac:dyDescent="0.25">
      <c r="B11804" s="20">
        <v>45796</v>
      </c>
      <c r="C11804" s="2" t="s">
        <v>1</v>
      </c>
      <c r="D11804" s="2" t="s">
        <v>4649</v>
      </c>
      <c r="E11804" s="2" t="s">
        <v>3136</v>
      </c>
      <c r="F11804" s="2" t="s">
        <v>4628</v>
      </c>
      <c r="G11804" s="5">
        <v>12</v>
      </c>
      <c r="H11804" s="5">
        <v>76.900000000000006</v>
      </c>
      <c r="I11804" s="5">
        <v>922.8</v>
      </c>
      <c r="J11804" s="5">
        <v>143645.29999999999</v>
      </c>
      <c r="K11804" s="3" t="str" cm="1">
        <f t="array" ref="K11804">_xlfn.LET(_xlpm.d,UPPER(TRIM(CLEAN(SUBSTITUTE(F11804,CHAR(160),"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05" spans="2:11" hidden="1" x14ac:dyDescent="0.25">
      <c r="B11805" s="20">
        <v>45797</v>
      </c>
      <c r="C11805" s="2" t="s">
        <v>1</v>
      </c>
      <c r="D11805" s="2" t="s">
        <v>551</v>
      </c>
      <c r="E11805" s="2" t="s">
        <v>156</v>
      </c>
      <c r="F11805" s="2" t="s">
        <v>4628</v>
      </c>
      <c r="G11805" s="5">
        <v>6</v>
      </c>
      <c r="H11805" s="5">
        <v>83.5</v>
      </c>
      <c r="I11805" s="5">
        <v>501</v>
      </c>
      <c r="J11805" s="5">
        <v>144146.29999999999</v>
      </c>
      <c r="K11805" s="3" t="str" cm="1">
        <f t="array" ref="K11805">_xlfn.LET(_xlpm.d,UPPER(TRIM(CLEAN(SUBSTITUTE(F11805,CHAR(160),"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06" spans="2:11" hidden="1" x14ac:dyDescent="0.25">
      <c r="B11806" s="20">
        <v>45797</v>
      </c>
      <c r="C11806" s="2" t="s">
        <v>1</v>
      </c>
      <c r="D11806" s="2" t="s">
        <v>1420</v>
      </c>
      <c r="E11806" s="2" t="s">
        <v>147</v>
      </c>
      <c r="F11806" s="2" t="s">
        <v>4628</v>
      </c>
      <c r="G11806" s="5">
        <v>10</v>
      </c>
      <c r="H11806" s="5">
        <v>83.5</v>
      </c>
      <c r="I11806" s="5">
        <v>835</v>
      </c>
      <c r="J11806" s="5">
        <v>144981.29999999999</v>
      </c>
      <c r="K11806" s="3" t="str" cm="1">
        <f t="array" ref="K11806">_xlfn.LET(_xlpm.d,UPPER(TRIM(CLEAN(SUBSTITUTE(F11806,CHAR(160),"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07" spans="2:11" hidden="1" x14ac:dyDescent="0.25">
      <c r="B11807" s="20">
        <v>45797</v>
      </c>
      <c r="C11807" s="2" t="s">
        <v>1</v>
      </c>
      <c r="D11807" s="2" t="s">
        <v>553</v>
      </c>
      <c r="E11807" s="2" t="s">
        <v>141</v>
      </c>
      <c r="F11807" s="2" t="s">
        <v>4628</v>
      </c>
      <c r="G11807" s="5">
        <v>5</v>
      </c>
      <c r="H11807" s="5">
        <v>83.5</v>
      </c>
      <c r="I11807" s="5">
        <v>417.5</v>
      </c>
      <c r="J11807" s="5">
        <v>145398.79999999999</v>
      </c>
      <c r="K11807" s="3" t="str" cm="1">
        <f t="array" ref="K11807">_xlfn.LET(_xlpm.d,UPPER(TRIM(CLEAN(SUBSTITUTE(F11807,CHAR(160),"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08" spans="2:11" hidden="1" x14ac:dyDescent="0.25">
      <c r="B11808" s="20">
        <v>45797</v>
      </c>
      <c r="C11808" s="2" t="s">
        <v>1</v>
      </c>
      <c r="D11808" s="2" t="s">
        <v>1904</v>
      </c>
      <c r="E11808" s="2" t="s">
        <v>730</v>
      </c>
      <c r="F11808" s="2" t="s">
        <v>4628</v>
      </c>
      <c r="G11808" s="5">
        <v>4</v>
      </c>
      <c r="H11808" s="5">
        <v>83.5</v>
      </c>
      <c r="I11808" s="5">
        <v>334</v>
      </c>
      <c r="J11808" s="5">
        <v>145732.79999999999</v>
      </c>
      <c r="K11808" s="3" t="str" cm="1">
        <f t="array" ref="K11808">_xlfn.LET(_xlpm.d,UPPER(TRIM(CLEAN(SUBSTITUTE(F11808,CHAR(160),"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09" spans="2:11" hidden="1" x14ac:dyDescent="0.25">
      <c r="B11809" s="20">
        <v>45798</v>
      </c>
      <c r="C11809" s="2" t="s">
        <v>1</v>
      </c>
      <c r="D11809" s="2" t="s">
        <v>4650</v>
      </c>
      <c r="E11809" s="2" t="s">
        <v>857</v>
      </c>
      <c r="F11809" s="2" t="s">
        <v>4628</v>
      </c>
      <c r="G11809" s="5">
        <v>9</v>
      </c>
      <c r="H11809" s="5">
        <v>76.900000000000006</v>
      </c>
      <c r="I11809" s="5">
        <v>692.1</v>
      </c>
      <c r="J11809" s="5">
        <v>146424.9</v>
      </c>
      <c r="K11809" s="3" t="str" cm="1">
        <f t="array" ref="K11809">_xlfn.LET(_xlpm.d,UPPER(TRIM(CLEAN(SUBSTITUTE(F11809,CHAR(160),"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10" spans="2:11" hidden="1" x14ac:dyDescent="0.25">
      <c r="B11810" s="20">
        <v>45798</v>
      </c>
      <c r="C11810" s="2" t="s">
        <v>1</v>
      </c>
      <c r="D11810" s="2" t="s">
        <v>4651</v>
      </c>
      <c r="E11810" s="2" t="s">
        <v>61</v>
      </c>
      <c r="F11810" s="2" t="s">
        <v>4628</v>
      </c>
      <c r="G11810" s="5">
        <v>16</v>
      </c>
      <c r="H11810" s="5">
        <v>76.900000000000006</v>
      </c>
      <c r="I11810" s="5">
        <v>1230.4000000000001</v>
      </c>
      <c r="J11810" s="5">
        <v>147655.29999999999</v>
      </c>
      <c r="K11810" s="3" t="str" cm="1">
        <f t="array" ref="K11810">_xlfn.LET(_xlpm.d,UPPER(TRIM(CLEAN(SUBSTITUTE(F11810,CHAR(160),"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11" spans="2:11" hidden="1" x14ac:dyDescent="0.25">
      <c r="B11811" s="20">
        <v>45800</v>
      </c>
      <c r="C11811" s="2" t="s">
        <v>1</v>
      </c>
      <c r="D11811" s="2" t="s">
        <v>4446</v>
      </c>
      <c r="E11811" s="2" t="s">
        <v>16</v>
      </c>
      <c r="F11811" s="2" t="s">
        <v>4628</v>
      </c>
      <c r="G11811" s="5">
        <v>5</v>
      </c>
      <c r="H11811" s="5">
        <v>76.900000000000006</v>
      </c>
      <c r="I11811" s="5">
        <v>384.5</v>
      </c>
      <c r="J11811" s="5">
        <v>148039.79999999999</v>
      </c>
      <c r="K11811" s="3" t="str" cm="1">
        <f t="array" ref="K11811">_xlfn.LET(_xlpm.d,UPPER(TRIM(CLEAN(SUBSTITUTE(F11811,CHAR(160),"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12" spans="2:11" hidden="1" x14ac:dyDescent="0.25">
      <c r="B11812" s="20">
        <v>45803</v>
      </c>
      <c r="C11812" s="2" t="s">
        <v>1</v>
      </c>
      <c r="D11812" s="2" t="s">
        <v>1000</v>
      </c>
      <c r="E11812" s="2" t="s">
        <v>874</v>
      </c>
      <c r="F11812" s="2" t="s">
        <v>4628</v>
      </c>
      <c r="G11812" s="5">
        <v>18</v>
      </c>
      <c r="H11812" s="5">
        <v>59.4</v>
      </c>
      <c r="I11812" s="5">
        <v>1069.2</v>
      </c>
      <c r="J11812" s="5">
        <v>149109</v>
      </c>
      <c r="K11812" s="3" t="str" cm="1">
        <f t="array" ref="K11812">_xlfn.LET(_xlpm.d,UPPER(TRIM(CLEAN(SUBSTITUTE(F11812,CHAR(160),"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13" spans="2:11" hidden="1" x14ac:dyDescent="0.25">
      <c r="B11813" s="20">
        <v>45803</v>
      </c>
      <c r="C11813" s="2" t="s">
        <v>1</v>
      </c>
      <c r="D11813" s="2" t="s">
        <v>1001</v>
      </c>
      <c r="E11813" s="2" t="s">
        <v>874</v>
      </c>
      <c r="F11813" s="2" t="s">
        <v>4628</v>
      </c>
      <c r="G11813" s="5">
        <v>10</v>
      </c>
      <c r="H11813" s="5">
        <v>59.4</v>
      </c>
      <c r="I11813" s="5">
        <v>594</v>
      </c>
      <c r="J11813" s="5">
        <v>149703</v>
      </c>
      <c r="K11813" s="3" t="str" cm="1">
        <f t="array" ref="K11813">_xlfn.LET(_xlpm.d,UPPER(TRIM(CLEAN(SUBSTITUTE(F11813,CHAR(160),"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14" spans="2:11" hidden="1" x14ac:dyDescent="0.25">
      <c r="B11814" s="20">
        <v>45804</v>
      </c>
      <c r="C11814" s="2" t="s">
        <v>1</v>
      </c>
      <c r="D11814" s="2" t="s">
        <v>562</v>
      </c>
      <c r="E11814" s="2" t="s">
        <v>141</v>
      </c>
      <c r="F11814" s="2" t="s">
        <v>4628</v>
      </c>
      <c r="G11814" s="5">
        <v>6</v>
      </c>
      <c r="H11814" s="5">
        <v>83.5</v>
      </c>
      <c r="I11814" s="5">
        <v>501</v>
      </c>
      <c r="J11814" s="5">
        <v>150204</v>
      </c>
      <c r="K11814" s="3" t="str" cm="1">
        <f t="array" ref="K11814">_xlfn.LET(_xlpm.d,UPPER(TRIM(CLEAN(SUBSTITUTE(F11814,CHAR(160),"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15" spans="2:11" hidden="1" x14ac:dyDescent="0.25">
      <c r="B11815" s="20">
        <v>45804</v>
      </c>
      <c r="C11815" s="2" t="s">
        <v>1</v>
      </c>
      <c r="D11815" s="2" t="s">
        <v>4652</v>
      </c>
      <c r="E11815" s="2" t="s">
        <v>964</v>
      </c>
      <c r="F11815" s="2" t="s">
        <v>4628</v>
      </c>
      <c r="G11815" s="5">
        <v>25</v>
      </c>
      <c r="H11815" s="5">
        <v>76.900000000000006</v>
      </c>
      <c r="I11815" s="5">
        <v>1922.5</v>
      </c>
      <c r="J11815" s="5">
        <v>152126.5</v>
      </c>
      <c r="K11815" s="3" t="str" cm="1">
        <f t="array" ref="K11815">_xlfn.LET(_xlpm.d,UPPER(TRIM(CLEAN(SUBSTITUTE(F11815,CHAR(160),"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16" spans="2:11" hidden="1" x14ac:dyDescent="0.25">
      <c r="B11816" s="20">
        <v>45806</v>
      </c>
      <c r="C11816" s="2" t="s">
        <v>1</v>
      </c>
      <c r="D11816" s="2" t="s">
        <v>566</v>
      </c>
      <c r="E11816" s="2" t="s">
        <v>180</v>
      </c>
      <c r="F11816" s="2" t="s">
        <v>4628</v>
      </c>
      <c r="G11816" s="5">
        <v>10</v>
      </c>
      <c r="H11816" s="5">
        <v>83.5</v>
      </c>
      <c r="I11816" s="5">
        <v>835</v>
      </c>
      <c r="J11816" s="5">
        <v>152961.5</v>
      </c>
      <c r="K11816" s="3" t="str" cm="1">
        <f t="array" ref="K11816">_xlfn.LET(_xlpm.d,UPPER(TRIM(CLEAN(SUBSTITUTE(F11816,CHAR(160),"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17" spans="2:11" hidden="1" x14ac:dyDescent="0.25">
      <c r="B11817" s="20">
        <v>45806</v>
      </c>
      <c r="C11817" s="2" t="s">
        <v>1</v>
      </c>
      <c r="D11817" s="2" t="s">
        <v>2886</v>
      </c>
      <c r="E11817" s="2" t="s">
        <v>1765</v>
      </c>
      <c r="F11817" s="2" t="s">
        <v>4628</v>
      </c>
      <c r="G11817" s="5">
        <v>90</v>
      </c>
      <c r="H11817" s="5">
        <v>83.5</v>
      </c>
      <c r="I11817" s="5">
        <v>7515</v>
      </c>
      <c r="J11817" s="5">
        <v>160476.5</v>
      </c>
      <c r="K11817" s="3" t="str" cm="1">
        <f t="array" ref="K11817">_xlfn.LET(_xlpm.d,UPPER(TRIM(CLEAN(SUBSTITUTE(F11817,CHAR(160),"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18" spans="2:11" hidden="1" x14ac:dyDescent="0.25">
      <c r="B11818" s="20">
        <v>45807</v>
      </c>
      <c r="C11818" s="2" t="s">
        <v>1</v>
      </c>
      <c r="D11818" s="2" t="s">
        <v>567</v>
      </c>
      <c r="E11818" s="2" t="s">
        <v>236</v>
      </c>
      <c r="F11818" s="2" t="s">
        <v>4628</v>
      </c>
      <c r="G11818" s="5">
        <v>5</v>
      </c>
      <c r="H11818" s="5">
        <v>83.5</v>
      </c>
      <c r="I11818" s="5">
        <v>417.5</v>
      </c>
      <c r="J11818" s="5">
        <v>160894</v>
      </c>
      <c r="K11818" s="3" t="str" cm="1">
        <f t="array" ref="K11818">_xlfn.LET(_xlpm.d,UPPER(TRIM(CLEAN(SUBSTITUTE(F11818,CHAR(160),"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19" spans="2:11" hidden="1" x14ac:dyDescent="0.25">
      <c r="B11819" s="20">
        <v>45811</v>
      </c>
      <c r="C11819" s="2" t="s">
        <v>1</v>
      </c>
      <c r="D11819" s="2" t="s">
        <v>2894</v>
      </c>
      <c r="E11819" s="2" t="s">
        <v>1634</v>
      </c>
      <c r="F11819" s="2" t="s">
        <v>4628</v>
      </c>
      <c r="G11819" s="5">
        <v>6</v>
      </c>
      <c r="H11819" s="5">
        <v>83.5</v>
      </c>
      <c r="I11819" s="5">
        <v>501</v>
      </c>
      <c r="J11819" s="5">
        <v>161395</v>
      </c>
      <c r="K11819" s="3" t="str" cm="1">
        <f t="array" ref="K11819">_xlfn.LET(_xlpm.d,UPPER(TRIM(CLEAN(SUBSTITUTE(F11819,CHAR(160),"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20" spans="2:11" hidden="1" x14ac:dyDescent="0.25">
      <c r="B11820" s="20">
        <v>45821</v>
      </c>
      <c r="C11820" s="2" t="s">
        <v>1</v>
      </c>
      <c r="D11820" s="2" t="s">
        <v>1228</v>
      </c>
      <c r="E11820" s="2" t="s">
        <v>43</v>
      </c>
      <c r="F11820" s="2" t="s">
        <v>4628</v>
      </c>
      <c r="G11820" s="5">
        <v>3</v>
      </c>
      <c r="H11820" s="5">
        <v>76.900000000000006</v>
      </c>
      <c r="I11820" s="5">
        <v>230.7</v>
      </c>
      <c r="J11820" s="5">
        <v>161625.70000000001</v>
      </c>
      <c r="K11820" s="3" t="str" cm="1">
        <f t="array" ref="K11820">_xlfn.LET(_xlpm.d,UPPER(TRIM(CLEAN(SUBSTITUTE(F11820,CHAR(160),"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21" spans="2:11" hidden="1" x14ac:dyDescent="0.25">
      <c r="B11821" s="20">
        <v>45826</v>
      </c>
      <c r="C11821" s="2" t="s">
        <v>1</v>
      </c>
      <c r="D11821" s="2" t="s">
        <v>1004</v>
      </c>
      <c r="E11821" s="2" t="s">
        <v>154</v>
      </c>
      <c r="F11821" s="2" t="s">
        <v>4628</v>
      </c>
      <c r="G11821" s="5">
        <v>12</v>
      </c>
      <c r="H11821" s="5">
        <v>83.5</v>
      </c>
      <c r="I11821" s="5">
        <v>1002</v>
      </c>
      <c r="J11821" s="5">
        <v>162627.70000000001</v>
      </c>
      <c r="K11821" s="3" t="str" cm="1">
        <f t="array" ref="K11821">_xlfn.LET(_xlpm.d,UPPER(TRIM(CLEAN(SUBSTITUTE(F11821,CHAR(160),"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22" spans="2:11" hidden="1" x14ac:dyDescent="0.25">
      <c r="B11822" s="20">
        <v>45826</v>
      </c>
      <c r="C11822" s="2" t="s">
        <v>1</v>
      </c>
      <c r="D11822" s="2" t="s">
        <v>4119</v>
      </c>
      <c r="E11822" s="2" t="s">
        <v>147</v>
      </c>
      <c r="F11822" s="2" t="s">
        <v>4628</v>
      </c>
      <c r="G11822" s="5">
        <v>10</v>
      </c>
      <c r="H11822" s="5">
        <v>83.5</v>
      </c>
      <c r="I11822" s="5">
        <v>835</v>
      </c>
      <c r="J11822" s="5">
        <v>163462.70000000001</v>
      </c>
      <c r="K11822" s="3" t="str" cm="1">
        <f t="array" ref="K11822">_xlfn.LET(_xlpm.d,UPPER(TRIM(CLEAN(SUBSTITUTE(F11822,CHAR(160),"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23" spans="2:11" hidden="1" x14ac:dyDescent="0.25">
      <c r="B11823" s="20">
        <v>45826</v>
      </c>
      <c r="C11823" s="2" t="s">
        <v>1</v>
      </c>
      <c r="D11823" s="2" t="s">
        <v>794</v>
      </c>
      <c r="E11823" s="2" t="s">
        <v>50</v>
      </c>
      <c r="F11823" s="2" t="s">
        <v>4628</v>
      </c>
      <c r="G11823" s="5">
        <v>20</v>
      </c>
      <c r="H11823" s="5">
        <v>76.3</v>
      </c>
      <c r="I11823" s="5">
        <v>1526</v>
      </c>
      <c r="J11823" s="5">
        <v>164988.70000000001</v>
      </c>
      <c r="K11823" s="3" t="str" cm="1">
        <f t="array" ref="K11823">_xlfn.LET(_xlpm.d,UPPER(TRIM(CLEAN(SUBSTITUTE(F11823,CHAR(160),"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24" spans="2:11" hidden="1" x14ac:dyDescent="0.25">
      <c r="B11824" s="20">
        <v>45826</v>
      </c>
      <c r="C11824" s="2" t="s">
        <v>1</v>
      </c>
      <c r="D11824" s="2" t="s">
        <v>4653</v>
      </c>
      <c r="E11824" s="2" t="s">
        <v>857</v>
      </c>
      <c r="F11824" s="2" t="s">
        <v>4628</v>
      </c>
      <c r="G11824" s="5">
        <v>10</v>
      </c>
      <c r="H11824" s="5">
        <v>76.900000000000006</v>
      </c>
      <c r="I11824" s="5">
        <v>769</v>
      </c>
      <c r="J11824" s="5">
        <v>165757.70000000001</v>
      </c>
      <c r="K11824" s="3" t="str" cm="1">
        <f t="array" ref="K11824">_xlfn.LET(_xlpm.d,UPPER(TRIM(CLEAN(SUBSTITUTE(F11824,CHAR(160),"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25" spans="2:11" hidden="1" x14ac:dyDescent="0.25">
      <c r="B11825" s="20">
        <v>45826</v>
      </c>
      <c r="C11825" s="2" t="s">
        <v>1</v>
      </c>
      <c r="D11825" s="2" t="s">
        <v>4654</v>
      </c>
      <c r="E11825" s="2" t="s">
        <v>964</v>
      </c>
      <c r="F11825" s="2" t="s">
        <v>4628</v>
      </c>
      <c r="G11825" s="5">
        <v>20</v>
      </c>
      <c r="H11825" s="5">
        <v>76.900000000000006</v>
      </c>
      <c r="I11825" s="5">
        <v>1538</v>
      </c>
      <c r="J11825" s="5">
        <v>167295.70000000001</v>
      </c>
      <c r="K11825" s="3" t="str" cm="1">
        <f t="array" ref="K11825">_xlfn.LET(_xlpm.d,UPPER(TRIM(CLEAN(SUBSTITUTE(F11825,CHAR(160),"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26" spans="2:11" hidden="1" x14ac:dyDescent="0.25">
      <c r="B11826" s="20">
        <v>45826</v>
      </c>
      <c r="C11826" s="2" t="s">
        <v>1</v>
      </c>
      <c r="D11826" s="2" t="s">
        <v>1929</v>
      </c>
      <c r="E11826" s="2" t="s">
        <v>1634</v>
      </c>
      <c r="F11826" s="2" t="s">
        <v>4628</v>
      </c>
      <c r="G11826" s="5">
        <v>6</v>
      </c>
      <c r="H11826" s="5">
        <v>83.5</v>
      </c>
      <c r="I11826" s="5">
        <v>501</v>
      </c>
      <c r="J11826" s="5">
        <v>167796.7</v>
      </c>
      <c r="K11826" s="3" t="str" cm="1">
        <f t="array" ref="K11826">_xlfn.LET(_xlpm.d,UPPER(TRIM(CLEAN(SUBSTITUTE(F11826,CHAR(160),"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27" spans="2:11" hidden="1" x14ac:dyDescent="0.25">
      <c r="B11827" s="20">
        <v>45826</v>
      </c>
      <c r="C11827" s="2" t="s">
        <v>1</v>
      </c>
      <c r="D11827" s="2" t="s">
        <v>4655</v>
      </c>
      <c r="E11827" s="2" t="s">
        <v>1765</v>
      </c>
      <c r="F11827" s="2" t="s">
        <v>4628</v>
      </c>
      <c r="G11827" s="5">
        <v>45</v>
      </c>
      <c r="H11827" s="5">
        <v>83.5</v>
      </c>
      <c r="I11827" s="5">
        <v>3757.5</v>
      </c>
      <c r="J11827" s="5">
        <v>171554.2</v>
      </c>
      <c r="K11827" s="3" t="str" cm="1">
        <f t="array" ref="K11827">_xlfn.LET(_xlpm.d,UPPER(TRIM(CLEAN(SUBSTITUTE(F11827,CHAR(160),"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28" spans="2:11" hidden="1" x14ac:dyDescent="0.25">
      <c r="B11828" s="20">
        <v>45826</v>
      </c>
      <c r="C11828" s="2" t="s">
        <v>1</v>
      </c>
      <c r="D11828" s="2" t="s">
        <v>1005</v>
      </c>
      <c r="E11828" s="2" t="s">
        <v>874</v>
      </c>
      <c r="F11828" s="2" t="s">
        <v>4628</v>
      </c>
      <c r="G11828" s="5">
        <v>10</v>
      </c>
      <c r="H11828" s="5">
        <v>59.4</v>
      </c>
      <c r="I11828" s="5">
        <v>594</v>
      </c>
      <c r="J11828" s="5">
        <v>172148.2</v>
      </c>
      <c r="K11828" s="3" t="str" cm="1">
        <f t="array" ref="K11828">_xlfn.LET(_xlpm.d,UPPER(TRIM(CLEAN(SUBSTITUTE(F11828,CHAR(160),"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29" spans="2:11" hidden="1" x14ac:dyDescent="0.25">
      <c r="B11829" s="20">
        <v>45827</v>
      </c>
      <c r="C11829" s="2" t="s">
        <v>1</v>
      </c>
      <c r="D11829" s="2" t="s">
        <v>2913</v>
      </c>
      <c r="E11829" s="2" t="s">
        <v>730</v>
      </c>
      <c r="F11829" s="2" t="s">
        <v>4628</v>
      </c>
      <c r="G11829" s="5">
        <v>10</v>
      </c>
      <c r="H11829" s="5">
        <v>83.5</v>
      </c>
      <c r="I11829" s="5">
        <v>835</v>
      </c>
      <c r="J11829" s="5">
        <v>172983.2</v>
      </c>
      <c r="K11829" s="3" t="str" cm="1">
        <f t="array" ref="K11829">_xlfn.LET(_xlpm.d,UPPER(TRIM(CLEAN(SUBSTITUTE(F11829,CHAR(160),"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30" spans="2:11" hidden="1" x14ac:dyDescent="0.25">
      <c r="B11830" s="20">
        <v>45827</v>
      </c>
      <c r="C11830" s="2" t="s">
        <v>1</v>
      </c>
      <c r="D11830" s="2" t="s">
        <v>596</v>
      </c>
      <c r="E11830" s="2" t="s">
        <v>135</v>
      </c>
      <c r="F11830" s="2" t="s">
        <v>4628</v>
      </c>
      <c r="G11830" s="5">
        <v>4</v>
      </c>
      <c r="H11830" s="5">
        <v>83.5</v>
      </c>
      <c r="I11830" s="5">
        <v>334</v>
      </c>
      <c r="J11830" s="5">
        <v>173317.2</v>
      </c>
      <c r="K11830" s="3" t="str" cm="1">
        <f t="array" ref="K11830">_xlfn.LET(_xlpm.d,UPPER(TRIM(CLEAN(SUBSTITUTE(F11830,CHAR(160),"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31" spans="2:11" hidden="1" x14ac:dyDescent="0.25">
      <c r="B11831" s="20">
        <v>45835</v>
      </c>
      <c r="C11831" s="2" t="s">
        <v>1</v>
      </c>
      <c r="D11831" s="2" t="s">
        <v>798</v>
      </c>
      <c r="E11831" s="2" t="s">
        <v>43</v>
      </c>
      <c r="F11831" s="2" t="s">
        <v>4628</v>
      </c>
      <c r="G11831" s="5">
        <v>3</v>
      </c>
      <c r="H11831" s="5">
        <v>76.900000000000006</v>
      </c>
      <c r="I11831" s="5">
        <v>230.7</v>
      </c>
      <c r="J11831" s="5">
        <v>173547.90000000002</v>
      </c>
      <c r="K11831" s="3" t="str" cm="1">
        <f t="array" ref="K11831">_xlfn.LET(_xlpm.d,UPPER(TRIM(CLEAN(SUBSTITUTE(F11831,CHAR(160),"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32" spans="2:11" hidden="1" x14ac:dyDescent="0.25">
      <c r="B11832" s="20">
        <v>45839</v>
      </c>
      <c r="C11832" s="2" t="s">
        <v>1</v>
      </c>
      <c r="D11832" s="2" t="s">
        <v>2929</v>
      </c>
      <c r="E11832" s="2" t="s">
        <v>158</v>
      </c>
      <c r="F11832" s="2" t="s">
        <v>4628</v>
      </c>
      <c r="G11832" s="5">
        <v>6</v>
      </c>
      <c r="H11832" s="5">
        <v>83.5</v>
      </c>
      <c r="I11832" s="5">
        <v>501</v>
      </c>
      <c r="J11832" s="5">
        <v>174048.90000000002</v>
      </c>
      <c r="K11832" s="3" t="str" cm="1">
        <f t="array" ref="K11832">_xlfn.LET(_xlpm.d,UPPER(TRIM(CLEAN(SUBSTITUTE(F11832,CHAR(160),"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33" spans="2:11" hidden="1" x14ac:dyDescent="0.25">
      <c r="B11833" s="20">
        <v>45839</v>
      </c>
      <c r="C11833" s="2" t="s">
        <v>1</v>
      </c>
      <c r="D11833" s="2" t="s">
        <v>2931</v>
      </c>
      <c r="E11833" s="2" t="s">
        <v>141</v>
      </c>
      <c r="F11833" s="2" t="s">
        <v>4628</v>
      </c>
      <c r="G11833" s="5">
        <v>8</v>
      </c>
      <c r="H11833" s="5">
        <v>83.5</v>
      </c>
      <c r="I11833" s="5">
        <v>668</v>
      </c>
      <c r="J11833" s="5">
        <v>174716.90000000002</v>
      </c>
      <c r="K11833" s="3" t="str" cm="1">
        <f t="array" ref="K11833">_xlfn.LET(_xlpm.d,UPPER(TRIM(CLEAN(SUBSTITUTE(F11833,CHAR(160),"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34" spans="2:11" hidden="1" x14ac:dyDescent="0.25">
      <c r="B11834" s="20">
        <v>45841</v>
      </c>
      <c r="C11834" s="2" t="s">
        <v>1</v>
      </c>
      <c r="D11834" s="2" t="s">
        <v>610</v>
      </c>
      <c r="E11834" s="2" t="s">
        <v>180</v>
      </c>
      <c r="F11834" s="2" t="s">
        <v>4628</v>
      </c>
      <c r="G11834" s="5">
        <v>6</v>
      </c>
      <c r="H11834" s="5">
        <v>83.5</v>
      </c>
      <c r="I11834" s="5">
        <v>501</v>
      </c>
      <c r="J11834" s="5">
        <v>175217.90000000002</v>
      </c>
      <c r="K11834" s="3" t="str" cm="1">
        <f t="array" ref="K11834">_xlfn.LET(_xlpm.d,UPPER(TRIM(CLEAN(SUBSTITUTE(F11834,CHAR(160),"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35" spans="2:11" hidden="1" x14ac:dyDescent="0.25">
      <c r="B11835" s="20">
        <v>45849</v>
      </c>
      <c r="C11835" s="2" t="s">
        <v>1</v>
      </c>
      <c r="D11835" s="2" t="s">
        <v>3992</v>
      </c>
      <c r="E11835" s="2" t="s">
        <v>232</v>
      </c>
      <c r="F11835" s="2" t="s">
        <v>4628</v>
      </c>
      <c r="G11835" s="5">
        <v>3</v>
      </c>
      <c r="H11835" s="5">
        <v>83.5</v>
      </c>
      <c r="I11835" s="5">
        <v>250.5</v>
      </c>
      <c r="J11835" s="5">
        <v>175468.40000000002</v>
      </c>
      <c r="K11835" s="3" t="str" cm="1">
        <f t="array" ref="K11835">_xlfn.LET(_xlpm.d,UPPER(TRIM(CLEAN(SUBSTITUTE(F11835,CHAR(160),"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36" spans="2:11" hidden="1" x14ac:dyDescent="0.25">
      <c r="B11836" s="20">
        <v>45849</v>
      </c>
      <c r="C11836" s="2" t="s">
        <v>1</v>
      </c>
      <c r="D11836" s="2" t="s">
        <v>1012</v>
      </c>
      <c r="E11836" s="2" t="s">
        <v>234</v>
      </c>
      <c r="F11836" s="2" t="s">
        <v>4628</v>
      </c>
      <c r="G11836" s="5">
        <v>4</v>
      </c>
      <c r="H11836" s="5">
        <v>83.5</v>
      </c>
      <c r="I11836" s="5">
        <v>334</v>
      </c>
      <c r="J11836" s="5">
        <v>175802.40000000002</v>
      </c>
      <c r="K11836" s="3" t="str" cm="1">
        <f t="array" ref="K11836">_xlfn.LET(_xlpm.d,UPPER(TRIM(CLEAN(SUBSTITUTE(F11836,CHAR(160),"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37" spans="2:11" hidden="1" x14ac:dyDescent="0.25">
      <c r="B11837" s="20">
        <v>45849</v>
      </c>
      <c r="C11837" s="2" t="s">
        <v>1</v>
      </c>
      <c r="D11837" s="2" t="s">
        <v>4461</v>
      </c>
      <c r="E11837" s="2" t="s">
        <v>170</v>
      </c>
      <c r="F11837" s="2" t="s">
        <v>4628</v>
      </c>
      <c r="G11837" s="5">
        <v>8</v>
      </c>
      <c r="H11837" s="5">
        <v>76.900000000000006</v>
      </c>
      <c r="I11837" s="5">
        <v>615.20000000000005</v>
      </c>
      <c r="J11837" s="5">
        <v>176417.60000000003</v>
      </c>
      <c r="K11837" s="3" t="str" cm="1">
        <f t="array" ref="K11837">_xlfn.LET(_xlpm.d,UPPER(TRIM(CLEAN(SUBSTITUTE(F11837,CHAR(160),"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38" spans="2:11" hidden="1" x14ac:dyDescent="0.25">
      <c r="B11838" s="20">
        <v>45853</v>
      </c>
      <c r="C11838" s="2" t="s">
        <v>1</v>
      </c>
      <c r="D11838" s="2" t="s">
        <v>2946</v>
      </c>
      <c r="E11838" s="2" t="s">
        <v>78</v>
      </c>
      <c r="F11838" s="2" t="s">
        <v>4628</v>
      </c>
      <c r="G11838" s="5">
        <v>5</v>
      </c>
      <c r="H11838" s="5">
        <v>83.5</v>
      </c>
      <c r="I11838" s="5">
        <v>417.5</v>
      </c>
      <c r="J11838" s="5">
        <v>176835.10000000003</v>
      </c>
      <c r="K11838" s="3" t="str" cm="1">
        <f t="array" ref="K11838">_xlfn.LET(_xlpm.d,UPPER(TRIM(CLEAN(SUBSTITUTE(F11838,CHAR(160),"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39" spans="2:11" hidden="1" x14ac:dyDescent="0.25">
      <c r="B11839" s="20">
        <v>45853</v>
      </c>
      <c r="C11839" s="2" t="s">
        <v>1</v>
      </c>
      <c r="D11839" s="2" t="s">
        <v>4656</v>
      </c>
      <c r="E11839" s="2" t="s">
        <v>964</v>
      </c>
      <c r="F11839" s="2" t="s">
        <v>4628</v>
      </c>
      <c r="G11839" s="5">
        <v>15</v>
      </c>
      <c r="H11839" s="5">
        <v>76.900000000000006</v>
      </c>
      <c r="I11839" s="5">
        <v>1153.5</v>
      </c>
      <c r="J11839" s="5">
        <v>177988.60000000003</v>
      </c>
      <c r="K11839" s="3" t="str" cm="1">
        <f t="array" ref="K11839">_xlfn.LET(_xlpm.d,UPPER(TRIM(CLEAN(SUBSTITUTE(F11839,CHAR(160),"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40" spans="2:11" hidden="1" x14ac:dyDescent="0.25">
      <c r="B11840" s="20">
        <v>45853</v>
      </c>
      <c r="C11840" s="2" t="s">
        <v>1</v>
      </c>
      <c r="D11840" s="2" t="s">
        <v>1013</v>
      </c>
      <c r="E11840" s="2" t="s">
        <v>874</v>
      </c>
      <c r="F11840" s="2" t="s">
        <v>4628</v>
      </c>
      <c r="G11840" s="5">
        <v>20</v>
      </c>
      <c r="H11840" s="5">
        <v>59.4</v>
      </c>
      <c r="I11840" s="5">
        <v>1188</v>
      </c>
      <c r="J11840" s="5">
        <v>179176.60000000003</v>
      </c>
      <c r="K11840" s="3" t="str" cm="1">
        <f t="array" ref="K11840">_xlfn.LET(_xlpm.d,UPPER(TRIM(CLEAN(SUBSTITUTE(F11840,CHAR(160),"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41" spans="2:11" hidden="1" x14ac:dyDescent="0.25">
      <c r="B11841" s="20">
        <v>45853</v>
      </c>
      <c r="C11841" s="2" t="s">
        <v>1</v>
      </c>
      <c r="D11841" s="2" t="s">
        <v>1014</v>
      </c>
      <c r="E11841" s="2" t="s">
        <v>874</v>
      </c>
      <c r="F11841" s="2" t="s">
        <v>4628</v>
      </c>
      <c r="G11841" s="5">
        <v>10</v>
      </c>
      <c r="H11841" s="5">
        <v>99.35</v>
      </c>
      <c r="I11841" s="5">
        <v>993.5</v>
      </c>
      <c r="J11841" s="5">
        <v>180170.10000000003</v>
      </c>
      <c r="K11841" s="3" t="str" cm="1">
        <f t="array" ref="K11841">_xlfn.LET(_xlpm.d,UPPER(TRIM(CLEAN(SUBSTITUTE(F11841,CHAR(160),"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42" spans="2:11" hidden="1" x14ac:dyDescent="0.25">
      <c r="B11842" s="20">
        <v>45853</v>
      </c>
      <c r="C11842" s="2" t="s">
        <v>1</v>
      </c>
      <c r="D11842" s="2" t="s">
        <v>4462</v>
      </c>
      <c r="E11842" s="2" t="s">
        <v>2305</v>
      </c>
      <c r="F11842" s="2" t="s">
        <v>4628</v>
      </c>
      <c r="G11842" s="5">
        <v>5</v>
      </c>
      <c r="H11842" s="5">
        <v>69.900000000000006</v>
      </c>
      <c r="I11842" s="5">
        <v>349.5</v>
      </c>
      <c r="J11842" s="5">
        <v>180519.60000000003</v>
      </c>
      <c r="K11842" s="3" t="str" cm="1">
        <f t="array" ref="K11842">_xlfn.LET(_xlpm.d,UPPER(TRIM(CLEAN(SUBSTITUTE(F11842,CHAR(160),"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43" spans="2:11" hidden="1" x14ac:dyDescent="0.25">
      <c r="B11843" s="20">
        <v>45854</v>
      </c>
      <c r="C11843" s="2" t="s">
        <v>1</v>
      </c>
      <c r="D11843" s="2" t="s">
        <v>1015</v>
      </c>
      <c r="E11843" s="2" t="s">
        <v>149</v>
      </c>
      <c r="F11843" s="2" t="s">
        <v>4628</v>
      </c>
      <c r="G11843" s="5">
        <v>5</v>
      </c>
      <c r="H11843" s="5">
        <v>83.5</v>
      </c>
      <c r="I11843" s="5">
        <v>417.5</v>
      </c>
      <c r="J11843" s="5">
        <v>180937.10000000003</v>
      </c>
      <c r="K11843" s="3" t="str" cm="1">
        <f t="array" ref="K11843">_xlfn.LET(_xlpm.d,UPPER(TRIM(CLEAN(SUBSTITUTE(F11843,CHAR(160),"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44" spans="2:11" hidden="1" x14ac:dyDescent="0.25">
      <c r="B11844" s="20">
        <v>45854</v>
      </c>
      <c r="C11844" s="2" t="s">
        <v>1</v>
      </c>
      <c r="D11844" s="2" t="s">
        <v>2951</v>
      </c>
      <c r="E11844" s="2" t="s">
        <v>16</v>
      </c>
      <c r="F11844" s="2" t="s">
        <v>4628</v>
      </c>
      <c r="G11844" s="5">
        <v>8</v>
      </c>
      <c r="H11844" s="5">
        <v>76.900000000000006</v>
      </c>
      <c r="I11844" s="5">
        <v>615.20000000000005</v>
      </c>
      <c r="J11844" s="5">
        <v>181552.30000000005</v>
      </c>
      <c r="K11844" s="3" t="str" cm="1">
        <f t="array" ref="K11844">_xlfn.LET(_xlpm.d,UPPER(TRIM(CLEAN(SUBSTITUTE(F11844,CHAR(160),"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45" spans="2:11" hidden="1" x14ac:dyDescent="0.25">
      <c r="B11845" s="20">
        <v>45854</v>
      </c>
      <c r="C11845" s="2" t="s">
        <v>1</v>
      </c>
      <c r="D11845" s="2" t="s">
        <v>1960</v>
      </c>
      <c r="E11845" s="2" t="s">
        <v>145</v>
      </c>
      <c r="F11845" s="2" t="s">
        <v>4628</v>
      </c>
      <c r="G11845" s="5">
        <v>4</v>
      </c>
      <c r="H11845" s="5">
        <v>83.5</v>
      </c>
      <c r="I11845" s="5">
        <v>334</v>
      </c>
      <c r="J11845" s="5">
        <v>181886.30000000005</v>
      </c>
      <c r="K11845" s="3" t="str" cm="1">
        <f t="array" ref="K11845">_xlfn.LET(_xlpm.d,UPPER(TRIM(CLEAN(SUBSTITUTE(F11845,CHAR(160),"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46" spans="2:11" hidden="1" x14ac:dyDescent="0.25">
      <c r="B11846" s="20">
        <v>45856</v>
      </c>
      <c r="C11846" s="2" t="s">
        <v>1</v>
      </c>
      <c r="D11846" s="2" t="s">
        <v>1961</v>
      </c>
      <c r="E11846" s="2" t="s">
        <v>186</v>
      </c>
      <c r="F11846" s="2" t="s">
        <v>4628</v>
      </c>
      <c r="G11846" s="5">
        <v>2</v>
      </c>
      <c r="H11846" s="5">
        <v>83.5</v>
      </c>
      <c r="I11846" s="5">
        <v>167</v>
      </c>
      <c r="J11846" s="5">
        <v>182053.30000000005</v>
      </c>
      <c r="K11846" s="3" t="str" cm="1">
        <f t="array" ref="K11846">_xlfn.LET(_xlpm.d,UPPER(TRIM(CLEAN(SUBSTITUTE(F11846,CHAR(160),"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47" spans="2:11" hidden="1" x14ac:dyDescent="0.25">
      <c r="B11847" s="20">
        <v>45856</v>
      </c>
      <c r="C11847" s="2" t="s">
        <v>1</v>
      </c>
      <c r="D11847" s="2" t="s">
        <v>1231</v>
      </c>
      <c r="E11847" s="2" t="s">
        <v>78</v>
      </c>
      <c r="F11847" s="2" t="s">
        <v>4628</v>
      </c>
      <c r="G11847" s="5">
        <v>4</v>
      </c>
      <c r="H11847" s="5">
        <v>83.5</v>
      </c>
      <c r="I11847" s="5">
        <v>334</v>
      </c>
      <c r="J11847" s="5">
        <v>182387.30000000005</v>
      </c>
      <c r="K11847" s="3" t="str" cm="1">
        <f t="array" ref="K11847">_xlfn.LET(_xlpm.d,UPPER(TRIM(CLEAN(SUBSTITUTE(F11847,CHAR(160),"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48" spans="2:11" hidden="1" x14ac:dyDescent="0.25">
      <c r="B11848" s="20">
        <v>45856</v>
      </c>
      <c r="C11848" s="2" t="s">
        <v>1</v>
      </c>
      <c r="D11848" s="2" t="s">
        <v>1020</v>
      </c>
      <c r="E11848" s="2" t="s">
        <v>165</v>
      </c>
      <c r="F11848" s="2" t="s">
        <v>4628</v>
      </c>
      <c r="G11848" s="5">
        <v>2</v>
      </c>
      <c r="H11848" s="5">
        <v>83.5</v>
      </c>
      <c r="I11848" s="5">
        <v>167</v>
      </c>
      <c r="J11848" s="5">
        <v>182554.30000000005</v>
      </c>
      <c r="K11848" s="3" t="str" cm="1">
        <f t="array" ref="K11848">_xlfn.LET(_xlpm.d,UPPER(TRIM(CLEAN(SUBSTITUTE(F11848,CHAR(160),"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49" spans="2:11" hidden="1" x14ac:dyDescent="0.25">
      <c r="B11849" s="20">
        <v>45856</v>
      </c>
      <c r="C11849" s="2" t="s">
        <v>1</v>
      </c>
      <c r="D11849" s="2" t="s">
        <v>625</v>
      </c>
      <c r="E11849" s="2" t="s">
        <v>43</v>
      </c>
      <c r="F11849" s="2" t="s">
        <v>4628</v>
      </c>
      <c r="G11849" s="5">
        <v>4</v>
      </c>
      <c r="H11849" s="5">
        <v>76.900000000000006</v>
      </c>
      <c r="I11849" s="5">
        <v>307.60000000000002</v>
      </c>
      <c r="J11849" s="5">
        <v>182861.90000000005</v>
      </c>
      <c r="K11849" s="3" t="str" cm="1">
        <f t="array" ref="K11849">_xlfn.LET(_xlpm.d,UPPER(TRIM(CLEAN(SUBSTITUTE(F11849,CHAR(160),"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50" spans="2:11" hidden="1" x14ac:dyDescent="0.25">
      <c r="B11850" s="20">
        <v>45860</v>
      </c>
      <c r="C11850" s="2" t="s">
        <v>1</v>
      </c>
      <c r="D11850" s="2" t="s">
        <v>2962</v>
      </c>
      <c r="E11850" s="2" t="s">
        <v>857</v>
      </c>
      <c r="F11850" s="2" t="s">
        <v>4628</v>
      </c>
      <c r="G11850" s="5">
        <v>6</v>
      </c>
      <c r="H11850" s="5">
        <v>76.900000000000006</v>
      </c>
      <c r="I11850" s="5">
        <v>461.4</v>
      </c>
      <c r="J11850" s="5">
        <v>183323.30000000005</v>
      </c>
      <c r="K11850" s="3" t="str" cm="1">
        <f t="array" ref="K11850">_xlfn.LET(_xlpm.d,UPPER(TRIM(CLEAN(SUBSTITUTE(F11850,CHAR(160),"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51" spans="2:11" hidden="1" x14ac:dyDescent="0.25">
      <c r="B11851" s="20">
        <v>45861</v>
      </c>
      <c r="C11851" s="2" t="s">
        <v>1</v>
      </c>
      <c r="D11851" s="2" t="s">
        <v>2963</v>
      </c>
      <c r="E11851" s="2" t="s">
        <v>730</v>
      </c>
      <c r="F11851" s="2" t="s">
        <v>4628</v>
      </c>
      <c r="G11851" s="5">
        <v>16</v>
      </c>
      <c r="H11851" s="5">
        <v>83.5</v>
      </c>
      <c r="I11851" s="5">
        <v>1336</v>
      </c>
      <c r="J11851" s="5">
        <v>184659.30000000005</v>
      </c>
      <c r="K11851" s="3" t="str" cm="1">
        <f t="array" ref="K11851">_xlfn.LET(_xlpm.d,UPPER(TRIM(CLEAN(SUBSTITUTE(F11851,CHAR(160),"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52" spans="2:11" hidden="1" x14ac:dyDescent="0.25">
      <c r="B11852" s="20">
        <v>45862</v>
      </c>
      <c r="C11852" s="2" t="s">
        <v>1</v>
      </c>
      <c r="D11852" s="2" t="s">
        <v>2965</v>
      </c>
      <c r="E11852" s="2" t="s">
        <v>268</v>
      </c>
      <c r="F11852" s="2" t="s">
        <v>4628</v>
      </c>
      <c r="G11852" s="5">
        <v>3</v>
      </c>
      <c r="H11852" s="5">
        <v>83.5</v>
      </c>
      <c r="I11852" s="5">
        <v>250.5</v>
      </c>
      <c r="J11852" s="5">
        <v>184909.80000000005</v>
      </c>
      <c r="K11852" s="3" t="str" cm="1">
        <f t="array" ref="K11852">_xlfn.LET(_xlpm.d,UPPER(TRIM(CLEAN(SUBSTITUTE(F11852,CHAR(160),"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53" spans="2:11" hidden="1" x14ac:dyDescent="0.25">
      <c r="B11853" s="20">
        <v>45862</v>
      </c>
      <c r="C11853" s="2" t="s">
        <v>1</v>
      </c>
      <c r="D11853" s="2" t="s">
        <v>4657</v>
      </c>
      <c r="E11853" s="2" t="s">
        <v>1765</v>
      </c>
      <c r="F11853" s="2" t="s">
        <v>4628</v>
      </c>
      <c r="G11853" s="5">
        <v>90</v>
      </c>
      <c r="H11853" s="5">
        <v>83.5</v>
      </c>
      <c r="I11853" s="5">
        <v>7515</v>
      </c>
      <c r="J11853" s="5">
        <v>192424.80000000005</v>
      </c>
      <c r="K11853" s="3" t="str" cm="1">
        <f t="array" ref="K11853">_xlfn.LET(_xlpm.d,UPPER(TRIM(CLEAN(SUBSTITUTE(F11853,CHAR(160),"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54" spans="2:11" hidden="1" x14ac:dyDescent="0.25">
      <c r="B11854" s="20">
        <v>45863</v>
      </c>
      <c r="C11854" s="2" t="s">
        <v>1</v>
      </c>
      <c r="D11854" s="2" t="s">
        <v>2967</v>
      </c>
      <c r="E11854" s="2" t="s">
        <v>835</v>
      </c>
      <c r="F11854" s="2" t="s">
        <v>4628</v>
      </c>
      <c r="G11854" s="5">
        <v>15</v>
      </c>
      <c r="H11854" s="5">
        <v>76.900000000000006</v>
      </c>
      <c r="I11854" s="5">
        <v>1153.5</v>
      </c>
      <c r="J11854" s="5">
        <v>193578.30000000005</v>
      </c>
      <c r="K11854" s="3" t="str" cm="1">
        <f t="array" ref="K11854">_xlfn.LET(_xlpm.d,UPPER(TRIM(CLEAN(SUBSTITUTE(F11854,CHAR(160),"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55" spans="2:11" hidden="1" x14ac:dyDescent="0.25">
      <c r="B11855" s="20">
        <v>45863</v>
      </c>
      <c r="C11855" s="2" t="s">
        <v>1</v>
      </c>
      <c r="D11855" s="2" t="s">
        <v>1023</v>
      </c>
      <c r="E11855" s="2" t="s">
        <v>78</v>
      </c>
      <c r="F11855" s="2" t="s">
        <v>4628</v>
      </c>
      <c r="G11855" s="5">
        <v>4</v>
      </c>
      <c r="H11855" s="5">
        <v>83.5</v>
      </c>
      <c r="I11855" s="5">
        <v>334</v>
      </c>
      <c r="J11855" s="5">
        <v>193912.30000000005</v>
      </c>
      <c r="K11855" s="3" t="str" cm="1">
        <f t="array" ref="K11855">_xlfn.LET(_xlpm.d,UPPER(TRIM(CLEAN(SUBSTITUTE(F11855,CHAR(160),"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56" spans="2:11" hidden="1" x14ac:dyDescent="0.25">
      <c r="B11856" s="20">
        <v>45863</v>
      </c>
      <c r="C11856" s="2" t="s">
        <v>1</v>
      </c>
      <c r="D11856" s="2" t="s">
        <v>2969</v>
      </c>
      <c r="E11856" s="2" t="s">
        <v>50</v>
      </c>
      <c r="F11856" s="2" t="s">
        <v>4658</v>
      </c>
      <c r="G11856" s="5">
        <v>20</v>
      </c>
      <c r="H11856" s="5">
        <v>76.3</v>
      </c>
      <c r="I11856" s="5">
        <v>1526</v>
      </c>
      <c r="J11856" s="5">
        <v>195438.30000000005</v>
      </c>
      <c r="K11856" s="3" t="str" cm="1">
        <f t="array" ref="K11856">_xlfn.LET(_xlpm.d,UPPER(TRIM(CLEAN(SUBSTITUTE(F11856,CHAR(160),"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57" spans="2:11" hidden="1" x14ac:dyDescent="0.25">
      <c r="B11857" s="20">
        <v>45863</v>
      </c>
      <c r="C11857" s="2" t="s">
        <v>1</v>
      </c>
      <c r="D11857" s="2" t="s">
        <v>631</v>
      </c>
      <c r="E11857" s="2" t="s">
        <v>154</v>
      </c>
      <c r="F11857" s="2" t="s">
        <v>4628</v>
      </c>
      <c r="G11857" s="5">
        <v>5</v>
      </c>
      <c r="H11857" s="5">
        <v>83.5</v>
      </c>
      <c r="I11857" s="5">
        <v>417.5</v>
      </c>
      <c r="J11857" s="5">
        <v>195855.80000000005</v>
      </c>
      <c r="K11857" s="3" t="str" cm="1">
        <f t="array" ref="K11857">_xlfn.LET(_xlpm.d,UPPER(TRIM(CLEAN(SUBSTITUTE(F11857,CHAR(160),"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58" spans="2:11" hidden="1" x14ac:dyDescent="0.25">
      <c r="B11858" s="20">
        <v>45863</v>
      </c>
      <c r="C11858" s="2" t="s">
        <v>1</v>
      </c>
      <c r="D11858" s="2" t="s">
        <v>2970</v>
      </c>
      <c r="E11858" s="2" t="s">
        <v>170</v>
      </c>
      <c r="F11858" s="2" t="s">
        <v>4628</v>
      </c>
      <c r="G11858" s="5">
        <v>20</v>
      </c>
      <c r="H11858" s="5">
        <v>76.900000000000006</v>
      </c>
      <c r="I11858" s="5">
        <v>1538</v>
      </c>
      <c r="J11858" s="5">
        <v>197393.80000000005</v>
      </c>
      <c r="K11858" s="3" t="str" cm="1">
        <f t="array" ref="K11858">_xlfn.LET(_xlpm.d,UPPER(TRIM(CLEAN(SUBSTITUTE(F11858,CHAR(160),"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59" spans="2:11" hidden="1" x14ac:dyDescent="0.25">
      <c r="B11859" s="20">
        <v>45866</v>
      </c>
      <c r="C11859" s="2" t="s">
        <v>1</v>
      </c>
      <c r="D11859" s="2" t="s">
        <v>4659</v>
      </c>
      <c r="E11859" s="2" t="s">
        <v>964</v>
      </c>
      <c r="F11859" s="2" t="s">
        <v>4628</v>
      </c>
      <c r="G11859" s="5">
        <v>15</v>
      </c>
      <c r="H11859" s="5">
        <v>76.900000000000006</v>
      </c>
      <c r="I11859" s="5">
        <v>1153.5</v>
      </c>
      <c r="J11859" s="5">
        <v>198547.30000000005</v>
      </c>
      <c r="K11859" s="3" t="str" cm="1">
        <f t="array" ref="K11859">_xlfn.LET(_xlpm.d,UPPER(TRIM(CLEAN(SUBSTITUTE(F11859,CHAR(160),"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60" spans="2:11" hidden="1" x14ac:dyDescent="0.25">
      <c r="B11860" s="20">
        <v>45869</v>
      </c>
      <c r="C11860" s="2" t="s">
        <v>1</v>
      </c>
      <c r="D11860" s="2" t="s">
        <v>1972</v>
      </c>
      <c r="E11860" s="2" t="s">
        <v>180</v>
      </c>
      <c r="F11860" s="2" t="s">
        <v>4628</v>
      </c>
      <c r="G11860" s="5">
        <v>10</v>
      </c>
      <c r="H11860" s="5">
        <v>83.5</v>
      </c>
      <c r="I11860" s="5">
        <v>835</v>
      </c>
      <c r="J11860" s="5">
        <v>199382.30000000005</v>
      </c>
      <c r="K11860" s="3" t="str" cm="1">
        <f t="array" ref="K11860">_xlfn.LET(_xlpm.d,UPPER(TRIM(CLEAN(SUBSTITUTE(F11860,CHAR(160),"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61" spans="2:11" hidden="1" x14ac:dyDescent="0.25">
      <c r="B11861" s="20">
        <v>45869</v>
      </c>
      <c r="C11861" s="2" t="s">
        <v>1</v>
      </c>
      <c r="D11861" s="2" t="s">
        <v>4470</v>
      </c>
      <c r="E11861" s="2" t="s">
        <v>64</v>
      </c>
      <c r="F11861" s="2" t="s">
        <v>4628</v>
      </c>
      <c r="G11861" s="5">
        <v>10</v>
      </c>
      <c r="H11861" s="5">
        <v>76.900000000000006</v>
      </c>
      <c r="I11861" s="5">
        <v>769</v>
      </c>
      <c r="J11861" s="5">
        <v>200151.30000000005</v>
      </c>
      <c r="K11861" s="3" t="str" cm="1">
        <f t="array" ref="K11861">_xlfn.LET(_xlpm.d,UPPER(TRIM(CLEAN(SUBSTITUTE(F11861,CHAR(160),"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62" spans="2:11" hidden="1" x14ac:dyDescent="0.25">
      <c r="B11862" s="20">
        <v>45870</v>
      </c>
      <c r="C11862" s="2" t="s">
        <v>1</v>
      </c>
      <c r="D11862" s="2" t="s">
        <v>636</v>
      </c>
      <c r="E11862" s="2" t="s">
        <v>43</v>
      </c>
      <c r="F11862" s="2" t="s">
        <v>4628</v>
      </c>
      <c r="G11862" s="5">
        <v>4</v>
      </c>
      <c r="H11862" s="5">
        <v>76.900000000000006</v>
      </c>
      <c r="I11862" s="5">
        <v>307.60000000000002</v>
      </c>
      <c r="J11862" s="5">
        <v>200458.90000000005</v>
      </c>
      <c r="K11862" s="3" t="str" cm="1">
        <f t="array" ref="K11862">_xlfn.LET(_xlpm.d,UPPER(TRIM(CLEAN(SUBSTITUTE(F11862,CHAR(160),"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63" spans="2:11" hidden="1" x14ac:dyDescent="0.25">
      <c r="B11863" s="20">
        <v>45870</v>
      </c>
      <c r="C11863" s="2" t="s">
        <v>1</v>
      </c>
      <c r="D11863" s="2" t="s">
        <v>638</v>
      </c>
      <c r="E11863" s="2" t="s">
        <v>195</v>
      </c>
      <c r="F11863" s="2" t="s">
        <v>4628</v>
      </c>
      <c r="G11863" s="5">
        <v>5</v>
      </c>
      <c r="H11863" s="5">
        <v>83.5</v>
      </c>
      <c r="I11863" s="5">
        <v>417.5</v>
      </c>
      <c r="J11863" s="5">
        <v>200876.40000000005</v>
      </c>
      <c r="K11863" s="3" t="str" cm="1">
        <f t="array" ref="K11863">_xlfn.LET(_xlpm.d,UPPER(TRIM(CLEAN(SUBSTITUTE(F11863,CHAR(160),"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64" spans="2:11" hidden="1" x14ac:dyDescent="0.25">
      <c r="B11864" s="20">
        <v>45874</v>
      </c>
      <c r="C11864" s="2" t="s">
        <v>1</v>
      </c>
      <c r="D11864" s="2" t="s">
        <v>2988</v>
      </c>
      <c r="E11864" s="2" t="s">
        <v>857</v>
      </c>
      <c r="F11864" s="2" t="s">
        <v>4628</v>
      </c>
      <c r="G11864" s="5">
        <v>12</v>
      </c>
      <c r="H11864" s="5">
        <v>81.8</v>
      </c>
      <c r="I11864" s="5">
        <v>981.6</v>
      </c>
      <c r="J11864" s="5">
        <v>201858.00000000006</v>
      </c>
      <c r="K11864" s="3" t="str" cm="1">
        <f t="array" ref="K11864">_xlfn.LET(_xlpm.d,UPPER(TRIM(CLEAN(SUBSTITUTE(F11864,CHAR(160),"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65" spans="2:11" hidden="1" x14ac:dyDescent="0.25">
      <c r="B11865" s="20">
        <v>45875</v>
      </c>
      <c r="C11865" s="2" t="s">
        <v>1</v>
      </c>
      <c r="D11865" s="2" t="s">
        <v>641</v>
      </c>
      <c r="E11865" s="2" t="s">
        <v>149</v>
      </c>
      <c r="F11865" s="2" t="s">
        <v>4628</v>
      </c>
      <c r="G11865" s="5">
        <v>5</v>
      </c>
      <c r="H11865" s="5">
        <v>87.7</v>
      </c>
      <c r="I11865" s="5">
        <v>438.5</v>
      </c>
      <c r="J11865" s="5">
        <v>202296.50000000006</v>
      </c>
      <c r="K11865" s="3" t="str" cm="1">
        <f t="array" ref="K11865">_xlfn.LET(_xlpm.d,UPPER(TRIM(CLEAN(SUBSTITUTE(F11865,CHAR(160),"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66" spans="2:11" hidden="1" x14ac:dyDescent="0.25">
      <c r="B11866" s="20">
        <v>45875</v>
      </c>
      <c r="C11866" s="2" t="s">
        <v>1</v>
      </c>
      <c r="D11866" s="2" t="s">
        <v>2990</v>
      </c>
      <c r="E11866" s="2" t="s">
        <v>1765</v>
      </c>
      <c r="F11866" s="2" t="s">
        <v>4628</v>
      </c>
      <c r="G11866" s="5">
        <v>55</v>
      </c>
      <c r="H11866" s="5">
        <v>83.5</v>
      </c>
      <c r="I11866" s="5">
        <v>4592.5</v>
      </c>
      <c r="J11866" s="5">
        <v>206889.00000000006</v>
      </c>
      <c r="K11866" s="3" t="str" cm="1">
        <f t="array" ref="K11866">_xlfn.LET(_xlpm.d,UPPER(TRIM(CLEAN(SUBSTITUTE(F11866,CHAR(160),"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67" spans="2:11" hidden="1" x14ac:dyDescent="0.25">
      <c r="B11867" s="20">
        <v>45876</v>
      </c>
      <c r="C11867" s="2" t="s">
        <v>1</v>
      </c>
      <c r="D11867" s="2" t="s">
        <v>1029</v>
      </c>
      <c r="E11867" s="2" t="s">
        <v>874</v>
      </c>
      <c r="F11867" s="2" t="s">
        <v>4628</v>
      </c>
      <c r="G11867" s="5">
        <v>10</v>
      </c>
      <c r="H11867" s="5">
        <v>81.5</v>
      </c>
      <c r="I11867" s="5">
        <v>815</v>
      </c>
      <c r="J11867" s="5">
        <v>207704.00000000006</v>
      </c>
      <c r="K11867" s="3" t="str" cm="1">
        <f t="array" ref="K11867">_xlfn.LET(_xlpm.d,UPPER(TRIM(CLEAN(SUBSTITUTE(F11867,CHAR(160),"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68" spans="2:11" hidden="1" x14ac:dyDescent="0.25">
      <c r="B11868" s="20">
        <v>45881</v>
      </c>
      <c r="C11868" s="2" t="s">
        <v>1</v>
      </c>
      <c r="D11868" s="2" t="s">
        <v>1990</v>
      </c>
      <c r="E11868" s="2" t="s">
        <v>730</v>
      </c>
      <c r="F11868" s="2" t="s">
        <v>4628</v>
      </c>
      <c r="G11868" s="5">
        <v>15</v>
      </c>
      <c r="H11868" s="5">
        <v>83.5</v>
      </c>
      <c r="I11868" s="5">
        <v>1252.5</v>
      </c>
      <c r="J11868" s="5">
        <v>208956.50000000006</v>
      </c>
      <c r="K11868" s="3" t="str" cm="1">
        <f t="array" ref="K11868">_xlfn.LET(_xlpm.d,UPPER(TRIM(CLEAN(SUBSTITUTE(F11868,CHAR(160),"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69" spans="2:11" hidden="1" x14ac:dyDescent="0.25">
      <c r="B11869" s="20">
        <v>45882</v>
      </c>
      <c r="C11869" s="2" t="s">
        <v>1</v>
      </c>
      <c r="D11869" s="2" t="s">
        <v>2998</v>
      </c>
      <c r="E11869" s="2" t="s">
        <v>2999</v>
      </c>
      <c r="F11869" s="2" t="s">
        <v>4628</v>
      </c>
      <c r="G11869" s="5">
        <v>9</v>
      </c>
      <c r="H11869" s="5">
        <v>81.5</v>
      </c>
      <c r="I11869" s="5">
        <v>733.5</v>
      </c>
      <c r="J11869" s="5">
        <v>209690.00000000006</v>
      </c>
      <c r="K11869" s="3" t="str" cm="1">
        <f t="array" ref="K11869">_xlfn.LET(_xlpm.d,UPPER(TRIM(CLEAN(SUBSTITUTE(F11869,CHAR(160),"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70" spans="2:11" hidden="1" x14ac:dyDescent="0.25">
      <c r="B11870" s="20">
        <v>45883</v>
      </c>
      <c r="C11870" s="2" t="s">
        <v>1</v>
      </c>
      <c r="D11870" s="2" t="s">
        <v>1043</v>
      </c>
      <c r="E11870" s="2" t="s">
        <v>248</v>
      </c>
      <c r="F11870" s="2" t="s">
        <v>4628</v>
      </c>
      <c r="G11870" s="5">
        <v>4</v>
      </c>
      <c r="H11870" s="5">
        <v>87.7</v>
      </c>
      <c r="I11870" s="5">
        <v>350.8</v>
      </c>
      <c r="J11870" s="5">
        <v>210040.80000000005</v>
      </c>
      <c r="K11870" s="3" t="str" cm="1">
        <f t="array" ref="K11870">_xlfn.LET(_xlpm.d,UPPER(TRIM(CLEAN(SUBSTITUTE(F11870,CHAR(160),"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71" spans="2:11" hidden="1" x14ac:dyDescent="0.25">
      <c r="B11871" s="20">
        <v>45884</v>
      </c>
      <c r="C11871" s="2" t="s">
        <v>1</v>
      </c>
      <c r="D11871" s="2" t="s">
        <v>4660</v>
      </c>
      <c r="E11871" s="2" t="s">
        <v>2983</v>
      </c>
      <c r="F11871" s="2" t="s">
        <v>4628</v>
      </c>
      <c r="G11871" s="5">
        <v>27</v>
      </c>
      <c r="H11871" s="5">
        <v>81.5</v>
      </c>
      <c r="I11871" s="5">
        <v>2200.5</v>
      </c>
      <c r="J11871" s="5">
        <v>212241.30000000005</v>
      </c>
      <c r="K11871" s="3" t="str" cm="1">
        <f t="array" ref="K11871">_xlfn.LET(_xlpm.d,UPPER(TRIM(CLEAN(SUBSTITUTE(F11871,CHAR(160),"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72" spans="2:11" hidden="1" x14ac:dyDescent="0.25">
      <c r="B11872" s="20">
        <v>45884</v>
      </c>
      <c r="C11872" s="2" t="s">
        <v>1</v>
      </c>
      <c r="D11872" s="2" t="s">
        <v>1998</v>
      </c>
      <c r="E11872" s="2" t="s">
        <v>78</v>
      </c>
      <c r="F11872" s="2" t="s">
        <v>4628</v>
      </c>
      <c r="G11872" s="5">
        <v>6</v>
      </c>
      <c r="H11872" s="5">
        <v>87.7</v>
      </c>
      <c r="I11872" s="5">
        <v>526.20000000000005</v>
      </c>
      <c r="J11872" s="5">
        <v>212767.50000000006</v>
      </c>
      <c r="K11872" s="3" t="str" cm="1">
        <f t="array" ref="K11872">_xlfn.LET(_xlpm.d,UPPER(TRIM(CLEAN(SUBSTITUTE(F11872,CHAR(160),"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73" spans="2:11" hidden="1" x14ac:dyDescent="0.25">
      <c r="B11873" s="20">
        <v>45884</v>
      </c>
      <c r="C11873" s="2" t="s">
        <v>1</v>
      </c>
      <c r="D11873" s="2" t="s">
        <v>1350</v>
      </c>
      <c r="E11873" s="2" t="s">
        <v>236</v>
      </c>
      <c r="F11873" s="2" t="s">
        <v>4628</v>
      </c>
      <c r="G11873" s="5">
        <v>8</v>
      </c>
      <c r="H11873" s="5">
        <v>87.7</v>
      </c>
      <c r="I11873" s="5">
        <v>701.6</v>
      </c>
      <c r="J11873" s="5">
        <v>213469.10000000006</v>
      </c>
      <c r="K11873" s="3" t="str" cm="1">
        <f t="array" ref="K11873">_xlfn.LET(_xlpm.d,UPPER(TRIM(CLEAN(SUBSTITUTE(F11873,CHAR(160),"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74" spans="2:11" hidden="1" x14ac:dyDescent="0.25">
      <c r="B11874" s="20">
        <v>45884</v>
      </c>
      <c r="C11874" s="2" t="s">
        <v>1</v>
      </c>
      <c r="D11874" s="2" t="s">
        <v>650</v>
      </c>
      <c r="E11874" s="2" t="s">
        <v>154</v>
      </c>
      <c r="F11874" s="2" t="s">
        <v>4628</v>
      </c>
      <c r="G11874" s="5">
        <v>6</v>
      </c>
      <c r="H11874" s="5">
        <v>87.7</v>
      </c>
      <c r="I11874" s="5">
        <v>526.20000000000005</v>
      </c>
      <c r="J11874" s="5">
        <v>213995.30000000008</v>
      </c>
      <c r="K11874" s="3" t="str" cm="1">
        <f t="array" ref="K11874">_xlfn.LET(_xlpm.d,UPPER(TRIM(CLEAN(SUBSTITUTE(F11874,CHAR(160),"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75" spans="2:11" hidden="1" x14ac:dyDescent="0.25">
      <c r="B11875" s="20">
        <v>45884</v>
      </c>
      <c r="C11875" s="2" t="s">
        <v>1</v>
      </c>
      <c r="D11875" s="2" t="s">
        <v>1047</v>
      </c>
      <c r="E11875" s="2" t="s">
        <v>243</v>
      </c>
      <c r="F11875" s="2" t="s">
        <v>4628</v>
      </c>
      <c r="G11875" s="5">
        <v>10</v>
      </c>
      <c r="H11875" s="5">
        <v>87.7</v>
      </c>
      <c r="I11875" s="5">
        <v>877</v>
      </c>
      <c r="J11875" s="5">
        <v>214872.30000000008</v>
      </c>
      <c r="K11875" s="3" t="str" cm="1">
        <f t="array" ref="K11875">_xlfn.LET(_xlpm.d,UPPER(TRIM(CLEAN(SUBSTITUTE(F11875,CHAR(160),"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76" spans="2:11" hidden="1" x14ac:dyDescent="0.25">
      <c r="B11876" s="20">
        <v>45884</v>
      </c>
      <c r="C11876" s="2" t="s">
        <v>1</v>
      </c>
      <c r="D11876" s="2" t="s">
        <v>3640</v>
      </c>
      <c r="E11876" s="2" t="s">
        <v>2890</v>
      </c>
      <c r="F11876" s="2" t="s">
        <v>4628</v>
      </c>
      <c r="G11876" s="5">
        <v>10</v>
      </c>
      <c r="H11876" s="5">
        <v>81.5</v>
      </c>
      <c r="I11876" s="5">
        <v>815</v>
      </c>
      <c r="J11876" s="5">
        <v>215687.30000000008</v>
      </c>
      <c r="K11876" s="3" t="str" cm="1">
        <f t="array" ref="K11876">_xlfn.LET(_xlpm.d,UPPER(TRIM(CLEAN(SUBSTITUTE(F11876,CHAR(160),"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77" spans="2:11" hidden="1" x14ac:dyDescent="0.25">
      <c r="B11877" s="20">
        <v>45884</v>
      </c>
      <c r="C11877" s="2" t="s">
        <v>1</v>
      </c>
      <c r="D11877" s="2" t="s">
        <v>3003</v>
      </c>
      <c r="E11877" s="2" t="s">
        <v>3004</v>
      </c>
      <c r="F11877" s="2" t="s">
        <v>4628</v>
      </c>
      <c r="G11877" s="5">
        <v>110</v>
      </c>
      <c r="H11877" s="5">
        <v>50</v>
      </c>
      <c r="I11877" s="5">
        <v>5500</v>
      </c>
      <c r="J11877" s="5">
        <v>221187.30000000008</v>
      </c>
      <c r="K11877" s="3" t="str" cm="1">
        <f t="array" ref="K11877">_xlfn.LET(_xlpm.d,UPPER(TRIM(CLEAN(SUBSTITUTE(F11877,CHAR(160),"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78" spans="2:11" hidden="1" x14ac:dyDescent="0.25">
      <c r="B11878" s="20">
        <v>45884</v>
      </c>
      <c r="C11878" s="2" t="s">
        <v>1</v>
      </c>
      <c r="D11878" s="2" t="s">
        <v>3005</v>
      </c>
      <c r="E11878" s="2" t="s">
        <v>61</v>
      </c>
      <c r="F11878" s="2" t="s">
        <v>4628</v>
      </c>
      <c r="G11878" s="5">
        <v>6</v>
      </c>
      <c r="H11878" s="5">
        <v>81</v>
      </c>
      <c r="I11878" s="5">
        <v>486</v>
      </c>
      <c r="J11878" s="5">
        <v>221673.30000000008</v>
      </c>
      <c r="K11878" s="3" t="str" cm="1">
        <f t="array" ref="K11878">_xlfn.LET(_xlpm.d,UPPER(TRIM(CLEAN(SUBSTITUTE(F11878,CHAR(160),"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79" spans="2:11" hidden="1" x14ac:dyDescent="0.25">
      <c r="B11879" s="20">
        <v>45884</v>
      </c>
      <c r="C11879" s="2" t="s">
        <v>1</v>
      </c>
      <c r="D11879" s="2" t="s">
        <v>2557</v>
      </c>
      <c r="E11879" s="2" t="s">
        <v>64</v>
      </c>
      <c r="F11879" s="2" t="s">
        <v>4628</v>
      </c>
      <c r="G11879" s="5">
        <v>2</v>
      </c>
      <c r="H11879" s="5">
        <v>81.5</v>
      </c>
      <c r="I11879" s="5">
        <v>163</v>
      </c>
      <c r="J11879" s="5">
        <v>221836.30000000008</v>
      </c>
      <c r="K11879" s="3" t="str" cm="1">
        <f t="array" ref="K11879">_xlfn.LET(_xlpm.d,UPPER(TRIM(CLEAN(SUBSTITUTE(F11879,CHAR(160),"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80" spans="2:11" hidden="1" x14ac:dyDescent="0.25">
      <c r="B11880" s="20">
        <v>45884</v>
      </c>
      <c r="C11880" s="2" t="s">
        <v>1</v>
      </c>
      <c r="D11880" s="2" t="s">
        <v>3006</v>
      </c>
      <c r="E11880" s="2" t="s">
        <v>762</v>
      </c>
      <c r="F11880" s="2" t="s">
        <v>4628</v>
      </c>
      <c r="G11880" s="5">
        <v>26</v>
      </c>
      <c r="H11880" s="5">
        <v>50</v>
      </c>
      <c r="I11880" s="5">
        <v>1300</v>
      </c>
      <c r="J11880" s="5">
        <v>223136.30000000008</v>
      </c>
      <c r="K11880" s="3" t="str" cm="1">
        <f t="array" ref="K11880">_xlfn.LET(_xlpm.d,UPPER(TRIM(CLEAN(SUBSTITUTE(F11880,CHAR(160),"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81" spans="2:11" hidden="1" x14ac:dyDescent="0.25">
      <c r="B11881" s="20">
        <v>45887</v>
      </c>
      <c r="C11881" s="2" t="s">
        <v>1</v>
      </c>
      <c r="D11881" s="2" t="s">
        <v>4661</v>
      </c>
      <c r="E11881" s="2" t="s">
        <v>964</v>
      </c>
      <c r="F11881" s="2" t="s">
        <v>4628</v>
      </c>
      <c r="G11881" s="5">
        <v>10</v>
      </c>
      <c r="H11881" s="5">
        <v>81.5</v>
      </c>
      <c r="I11881" s="5">
        <v>815</v>
      </c>
      <c r="J11881" s="5">
        <v>223951.30000000008</v>
      </c>
      <c r="K11881" s="3" t="str" cm="1">
        <f t="array" ref="K11881">_xlfn.LET(_xlpm.d,UPPER(TRIM(CLEAN(SUBSTITUTE(F11881,CHAR(160),"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82" spans="2:11" hidden="1" x14ac:dyDescent="0.25">
      <c r="B11882" s="20">
        <v>45888</v>
      </c>
      <c r="C11882" s="2" t="s">
        <v>1</v>
      </c>
      <c r="D11882" s="2" t="s">
        <v>1050</v>
      </c>
      <c r="E11882" s="2" t="s">
        <v>266</v>
      </c>
      <c r="F11882" s="2" t="s">
        <v>4628</v>
      </c>
      <c r="G11882" s="5">
        <v>5</v>
      </c>
      <c r="H11882" s="5">
        <v>87.7</v>
      </c>
      <c r="I11882" s="5">
        <v>438.5</v>
      </c>
      <c r="J11882" s="5">
        <v>224389.80000000008</v>
      </c>
      <c r="K11882" s="3" t="str" cm="1">
        <f t="array" ref="K11882">_xlfn.LET(_xlpm.d,UPPER(TRIM(CLEAN(SUBSTITUTE(F11882,CHAR(160),"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83" spans="2:11" hidden="1" x14ac:dyDescent="0.25">
      <c r="B11883" s="20">
        <v>45888</v>
      </c>
      <c r="C11883" s="2" t="s">
        <v>1</v>
      </c>
      <c r="D11883" s="2" t="s">
        <v>3871</v>
      </c>
      <c r="E11883" s="2" t="s">
        <v>276</v>
      </c>
      <c r="F11883" s="2" t="s">
        <v>4628</v>
      </c>
      <c r="G11883" s="5">
        <v>5</v>
      </c>
      <c r="H11883" s="5">
        <v>87.7</v>
      </c>
      <c r="I11883" s="5">
        <v>438.5</v>
      </c>
      <c r="J11883" s="5">
        <v>224828.30000000008</v>
      </c>
      <c r="K11883" s="3" t="str" cm="1">
        <f t="array" ref="K11883">_xlfn.LET(_xlpm.d,UPPER(TRIM(CLEAN(SUBSTITUTE(F11883,CHAR(160),"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84" spans="2:11" hidden="1" x14ac:dyDescent="0.25">
      <c r="B11884" s="20">
        <v>45888</v>
      </c>
      <c r="C11884" s="2" t="s">
        <v>1</v>
      </c>
      <c r="D11884" s="2" t="s">
        <v>1268</v>
      </c>
      <c r="E11884" s="2" t="s">
        <v>158</v>
      </c>
      <c r="F11884" s="2" t="s">
        <v>4628</v>
      </c>
      <c r="G11884" s="5">
        <v>7</v>
      </c>
      <c r="H11884" s="5">
        <v>87.7</v>
      </c>
      <c r="I11884" s="5">
        <v>613.9</v>
      </c>
      <c r="J11884" s="5">
        <v>225442.20000000007</v>
      </c>
      <c r="K11884" s="3" t="str" cm="1">
        <f t="array" ref="K11884">_xlfn.LET(_xlpm.d,UPPER(TRIM(CLEAN(SUBSTITUTE(F11884,CHAR(160),"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85" spans="2:11" hidden="1" x14ac:dyDescent="0.25">
      <c r="B11885" s="20">
        <v>45888</v>
      </c>
      <c r="C11885" s="2" t="s">
        <v>1</v>
      </c>
      <c r="D11885" s="2" t="s">
        <v>4478</v>
      </c>
      <c r="E11885" s="2" t="s">
        <v>232</v>
      </c>
      <c r="F11885" s="2" t="s">
        <v>4628</v>
      </c>
      <c r="G11885" s="5">
        <v>2</v>
      </c>
      <c r="H11885" s="5">
        <v>87.7</v>
      </c>
      <c r="I11885" s="5">
        <v>175.4</v>
      </c>
      <c r="J11885" s="5">
        <v>225617.60000000006</v>
      </c>
      <c r="K11885" s="3" t="str" cm="1">
        <f t="array" ref="K11885">_xlfn.LET(_xlpm.d,UPPER(TRIM(CLEAN(SUBSTITUTE(F11885,CHAR(160),"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86" spans="2:11" hidden="1" x14ac:dyDescent="0.25">
      <c r="B11886" s="20">
        <v>45888</v>
      </c>
      <c r="C11886" s="2" t="s">
        <v>1</v>
      </c>
      <c r="D11886" s="2" t="s">
        <v>652</v>
      </c>
      <c r="E11886" s="2" t="s">
        <v>147</v>
      </c>
      <c r="F11886" s="2" t="s">
        <v>4628</v>
      </c>
      <c r="G11886" s="5">
        <v>10</v>
      </c>
      <c r="H11886" s="5">
        <v>87.7</v>
      </c>
      <c r="I11886" s="5">
        <v>877</v>
      </c>
      <c r="J11886" s="5">
        <v>226494.60000000006</v>
      </c>
      <c r="K11886" s="3" t="str" cm="1">
        <f t="array" ref="K11886">_xlfn.LET(_xlpm.d,UPPER(TRIM(CLEAN(SUBSTITUTE(F11886,CHAR(160),"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87" spans="2:11" hidden="1" x14ac:dyDescent="0.25">
      <c r="B11887" s="20">
        <v>45888</v>
      </c>
      <c r="C11887" s="2" t="s">
        <v>1</v>
      </c>
      <c r="D11887" s="2" t="s">
        <v>653</v>
      </c>
      <c r="E11887" s="2" t="s">
        <v>143</v>
      </c>
      <c r="F11887" s="2" t="s">
        <v>4628</v>
      </c>
      <c r="G11887" s="5">
        <v>10</v>
      </c>
      <c r="H11887" s="5">
        <v>87.7</v>
      </c>
      <c r="I11887" s="5">
        <v>877</v>
      </c>
      <c r="J11887" s="5">
        <v>227371.60000000006</v>
      </c>
      <c r="K11887" s="3" t="str" cm="1">
        <f t="array" ref="K11887">_xlfn.LET(_xlpm.d,UPPER(TRIM(CLEAN(SUBSTITUTE(F11887,CHAR(160),"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88" spans="2:11" hidden="1" x14ac:dyDescent="0.25">
      <c r="B11888" s="20">
        <v>45888</v>
      </c>
      <c r="C11888" s="2" t="s">
        <v>1</v>
      </c>
      <c r="D11888" s="2" t="s">
        <v>1051</v>
      </c>
      <c r="E11888" s="2" t="s">
        <v>78</v>
      </c>
      <c r="F11888" s="2" t="s">
        <v>4628</v>
      </c>
      <c r="G11888" s="5">
        <v>3</v>
      </c>
      <c r="H11888" s="5">
        <v>87.7</v>
      </c>
      <c r="I11888" s="5">
        <v>263.10000000000002</v>
      </c>
      <c r="J11888" s="5">
        <v>227634.70000000007</v>
      </c>
      <c r="K11888" s="3" t="str" cm="1">
        <f t="array" ref="K11888">_xlfn.LET(_xlpm.d,UPPER(TRIM(CLEAN(SUBSTITUTE(F11888,CHAR(160),"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89" spans="2:11" hidden="1" x14ac:dyDescent="0.25">
      <c r="B11889" s="20">
        <v>45888</v>
      </c>
      <c r="C11889" s="2" t="s">
        <v>1</v>
      </c>
      <c r="D11889" s="2" t="s">
        <v>3014</v>
      </c>
      <c r="E11889" s="2" t="s">
        <v>261</v>
      </c>
      <c r="F11889" s="2" t="s">
        <v>4628</v>
      </c>
      <c r="G11889" s="5">
        <v>10</v>
      </c>
      <c r="H11889" s="5">
        <v>33.5</v>
      </c>
      <c r="I11889" s="5">
        <v>335</v>
      </c>
      <c r="J11889" s="5">
        <v>227969.70000000007</v>
      </c>
      <c r="K11889" s="3" t="str" cm="1">
        <f t="array" ref="K11889">_xlfn.LET(_xlpm.d,UPPER(TRIM(CLEAN(SUBSTITUTE(F11889,CHAR(160),"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90" spans="2:11" hidden="1" x14ac:dyDescent="0.25">
      <c r="B11890" s="20">
        <v>45888</v>
      </c>
      <c r="C11890" s="2" t="s">
        <v>1</v>
      </c>
      <c r="D11890" s="2" t="s">
        <v>654</v>
      </c>
      <c r="E11890" s="2" t="s">
        <v>156</v>
      </c>
      <c r="F11890" s="2" t="s">
        <v>4628</v>
      </c>
      <c r="G11890" s="5">
        <v>10</v>
      </c>
      <c r="H11890" s="5">
        <v>87.7</v>
      </c>
      <c r="I11890" s="5">
        <v>877</v>
      </c>
      <c r="J11890" s="5">
        <v>228846.70000000007</v>
      </c>
      <c r="K11890" s="3" t="str" cm="1">
        <f t="array" ref="K11890">_xlfn.LET(_xlpm.d,UPPER(TRIM(CLEAN(SUBSTITUTE(F11890,CHAR(160),"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91" spans="2:11" hidden="1" x14ac:dyDescent="0.25">
      <c r="B11891" s="20">
        <v>45888</v>
      </c>
      <c r="C11891" s="2" t="s">
        <v>1</v>
      </c>
      <c r="D11891" s="2" t="s">
        <v>3872</v>
      </c>
      <c r="E11891" s="2" t="s">
        <v>186</v>
      </c>
      <c r="F11891" s="2" t="s">
        <v>4628</v>
      </c>
      <c r="G11891" s="5">
        <v>3</v>
      </c>
      <c r="H11891" s="5">
        <v>87.7</v>
      </c>
      <c r="I11891" s="5">
        <v>263.10000000000002</v>
      </c>
      <c r="J11891" s="5">
        <v>229109.80000000008</v>
      </c>
      <c r="K11891" s="3" t="str" cm="1">
        <f t="array" ref="K11891">_xlfn.LET(_xlpm.d,UPPER(TRIM(CLEAN(SUBSTITUTE(F11891,CHAR(160),"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92" spans="2:11" hidden="1" x14ac:dyDescent="0.25">
      <c r="B11892" s="20">
        <v>45888</v>
      </c>
      <c r="C11892" s="2" t="s">
        <v>1</v>
      </c>
      <c r="D11892" s="2" t="s">
        <v>1052</v>
      </c>
      <c r="E11892" s="2" t="s">
        <v>874</v>
      </c>
      <c r="F11892" s="2" t="s">
        <v>4628</v>
      </c>
      <c r="G11892" s="5">
        <v>10</v>
      </c>
      <c r="H11892" s="5">
        <v>99</v>
      </c>
      <c r="I11892" s="5">
        <v>990</v>
      </c>
      <c r="J11892" s="5">
        <v>230099.80000000008</v>
      </c>
      <c r="K11892" s="3" t="str" cm="1">
        <f t="array" ref="K11892">_xlfn.LET(_xlpm.d,UPPER(TRIM(CLEAN(SUBSTITUTE(F11892,CHAR(160),"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93" spans="2:11" hidden="1" x14ac:dyDescent="0.25">
      <c r="B11893" s="20">
        <v>45889</v>
      </c>
      <c r="C11893" s="2" t="s">
        <v>1</v>
      </c>
      <c r="D11893" s="2" t="s">
        <v>1053</v>
      </c>
      <c r="E11893" s="2" t="s">
        <v>149</v>
      </c>
      <c r="F11893" s="2" t="s">
        <v>4628</v>
      </c>
      <c r="G11893" s="5">
        <v>6</v>
      </c>
      <c r="H11893" s="5">
        <v>87.7</v>
      </c>
      <c r="I11893" s="5">
        <v>526.20000000000005</v>
      </c>
      <c r="J11893" s="5">
        <v>230626.00000000009</v>
      </c>
      <c r="K11893" s="3" t="str" cm="1">
        <f t="array" ref="K11893">_xlfn.LET(_xlpm.d,UPPER(TRIM(CLEAN(SUBSTITUTE(F11893,CHAR(160),"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94" spans="2:11" hidden="1" x14ac:dyDescent="0.25">
      <c r="B11894" s="20">
        <v>45889</v>
      </c>
      <c r="C11894" s="2" t="s">
        <v>1</v>
      </c>
      <c r="D11894" s="2" t="s">
        <v>2003</v>
      </c>
      <c r="E11894" s="2" t="s">
        <v>189</v>
      </c>
      <c r="F11894" s="2" t="s">
        <v>4628</v>
      </c>
      <c r="G11894" s="5">
        <v>2</v>
      </c>
      <c r="H11894" s="5">
        <v>87.7</v>
      </c>
      <c r="I11894" s="5">
        <v>175.4</v>
      </c>
      <c r="J11894" s="5">
        <v>230801.40000000008</v>
      </c>
      <c r="K11894" s="3" t="str" cm="1">
        <f t="array" ref="K11894">_xlfn.LET(_xlpm.d,UPPER(TRIM(CLEAN(SUBSTITUTE(F11894,CHAR(160),"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95" spans="2:11" hidden="1" x14ac:dyDescent="0.25">
      <c r="B11895" s="20">
        <v>45890</v>
      </c>
      <c r="C11895" s="2" t="s">
        <v>1</v>
      </c>
      <c r="D11895" s="2" t="s">
        <v>1054</v>
      </c>
      <c r="E11895" s="2" t="s">
        <v>248</v>
      </c>
      <c r="F11895" s="2" t="s">
        <v>4628</v>
      </c>
      <c r="G11895" s="5">
        <v>4</v>
      </c>
      <c r="H11895" s="5">
        <v>87.7</v>
      </c>
      <c r="I11895" s="5">
        <v>350.8</v>
      </c>
      <c r="J11895" s="5">
        <v>231152.20000000007</v>
      </c>
      <c r="K11895" s="3" t="str" cm="1">
        <f t="array" ref="K11895">_xlfn.LET(_xlpm.d,UPPER(TRIM(CLEAN(SUBSTITUTE(F11895,CHAR(160),"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96" spans="2:11" hidden="1" x14ac:dyDescent="0.25">
      <c r="B11896" s="20">
        <v>45890</v>
      </c>
      <c r="C11896" s="2" t="s">
        <v>1</v>
      </c>
      <c r="D11896" s="2" t="s">
        <v>2007</v>
      </c>
      <c r="E11896" s="2" t="s">
        <v>254</v>
      </c>
      <c r="F11896" s="2" t="s">
        <v>4628</v>
      </c>
      <c r="G11896" s="5">
        <v>5</v>
      </c>
      <c r="H11896" s="5">
        <v>87.7</v>
      </c>
      <c r="I11896" s="5">
        <v>438.5</v>
      </c>
      <c r="J11896" s="5">
        <v>231590.70000000007</v>
      </c>
      <c r="K11896" s="3" t="str" cm="1">
        <f t="array" ref="K11896">_xlfn.LET(_xlpm.d,UPPER(TRIM(CLEAN(SUBSTITUTE(F11896,CHAR(160),"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97" spans="2:11" hidden="1" x14ac:dyDescent="0.25">
      <c r="B11897" s="20">
        <v>45891</v>
      </c>
      <c r="C11897" s="2" t="s">
        <v>1</v>
      </c>
      <c r="D11897" s="2" t="s">
        <v>1056</v>
      </c>
      <c r="E11897" s="2" t="s">
        <v>195</v>
      </c>
      <c r="F11897" s="2" t="s">
        <v>4628</v>
      </c>
      <c r="G11897" s="5">
        <v>18</v>
      </c>
      <c r="H11897" s="5">
        <v>87.7</v>
      </c>
      <c r="I11897" s="5">
        <v>1578.6</v>
      </c>
      <c r="J11897" s="5">
        <v>233169.30000000008</v>
      </c>
      <c r="K11897" s="3" t="str" cm="1">
        <f t="array" ref="K11897">_xlfn.LET(_xlpm.d,UPPER(TRIM(CLEAN(SUBSTITUTE(F11897,CHAR(160),"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98" spans="2:11" hidden="1" x14ac:dyDescent="0.25">
      <c r="B11898" s="20">
        <v>45891</v>
      </c>
      <c r="C11898" s="2" t="s">
        <v>1</v>
      </c>
      <c r="D11898" s="2" t="s">
        <v>658</v>
      </c>
      <c r="E11898" s="2" t="s">
        <v>154</v>
      </c>
      <c r="F11898" s="2" t="s">
        <v>4628</v>
      </c>
      <c r="G11898" s="5">
        <v>5</v>
      </c>
      <c r="H11898" s="5">
        <v>87.7</v>
      </c>
      <c r="I11898" s="5">
        <v>438.5</v>
      </c>
      <c r="J11898" s="5">
        <v>233607.80000000008</v>
      </c>
      <c r="K11898" s="3" t="str" cm="1">
        <f t="array" ref="K11898">_xlfn.LET(_xlpm.d,UPPER(TRIM(CLEAN(SUBSTITUTE(F11898,CHAR(160),"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899" spans="2:11" hidden="1" x14ac:dyDescent="0.25">
      <c r="B11899" s="20">
        <v>45891</v>
      </c>
      <c r="C11899" s="2" t="s">
        <v>1</v>
      </c>
      <c r="D11899" s="2" t="s">
        <v>3024</v>
      </c>
      <c r="E11899" s="2" t="s">
        <v>236</v>
      </c>
      <c r="F11899" s="2" t="s">
        <v>4628</v>
      </c>
      <c r="G11899" s="5">
        <v>6</v>
      </c>
      <c r="H11899" s="5">
        <v>87.7</v>
      </c>
      <c r="I11899" s="5">
        <v>526.20000000000005</v>
      </c>
      <c r="J11899" s="5">
        <v>234134.00000000009</v>
      </c>
      <c r="K11899" s="3" t="str" cm="1">
        <f t="array" ref="K11899">_xlfn.LET(_xlpm.d,UPPER(TRIM(CLEAN(SUBSTITUTE(F11899,CHAR(160),"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00" spans="2:11" hidden="1" x14ac:dyDescent="0.25">
      <c r="B11900" s="20">
        <v>45894</v>
      </c>
      <c r="C11900" s="2" t="s">
        <v>1</v>
      </c>
      <c r="D11900" s="2" t="s">
        <v>3032</v>
      </c>
      <c r="E11900" s="2" t="s">
        <v>248</v>
      </c>
      <c r="F11900" s="2" t="s">
        <v>4628</v>
      </c>
      <c r="G11900" s="5">
        <v>9</v>
      </c>
      <c r="H11900" s="5">
        <v>87.7</v>
      </c>
      <c r="I11900" s="5">
        <v>789.3</v>
      </c>
      <c r="J11900" s="5">
        <v>234923.30000000008</v>
      </c>
      <c r="K11900" s="3" t="str" cm="1">
        <f t="array" ref="K11900">_xlfn.LET(_xlpm.d,UPPER(TRIM(CLEAN(SUBSTITUTE(F11900,CHAR(160),"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01" spans="2:11" hidden="1" x14ac:dyDescent="0.25">
      <c r="B11901" s="20">
        <v>45895</v>
      </c>
      <c r="C11901" s="2" t="s">
        <v>1</v>
      </c>
      <c r="D11901" s="2" t="s">
        <v>1059</v>
      </c>
      <c r="E11901" s="2" t="s">
        <v>78</v>
      </c>
      <c r="F11901" s="2" t="s">
        <v>4628</v>
      </c>
      <c r="G11901" s="5">
        <v>6</v>
      </c>
      <c r="H11901" s="5">
        <v>87.7</v>
      </c>
      <c r="I11901" s="5">
        <v>526.20000000000005</v>
      </c>
      <c r="J11901" s="5">
        <v>235449.50000000009</v>
      </c>
      <c r="K11901" s="3" t="str" cm="1">
        <f t="array" ref="K11901">_xlfn.LET(_xlpm.d,UPPER(TRIM(CLEAN(SUBSTITUTE(F11901,CHAR(160),"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02" spans="2:11" hidden="1" x14ac:dyDescent="0.25">
      <c r="B11902" s="20">
        <v>45895</v>
      </c>
      <c r="C11902" s="2" t="s">
        <v>1</v>
      </c>
      <c r="D11902" s="2" t="s">
        <v>1060</v>
      </c>
      <c r="E11902" s="2" t="s">
        <v>273</v>
      </c>
      <c r="F11902" s="2" t="s">
        <v>4628</v>
      </c>
      <c r="G11902" s="5">
        <v>60</v>
      </c>
      <c r="H11902" s="5">
        <v>87.7</v>
      </c>
      <c r="I11902" s="5">
        <v>5262</v>
      </c>
      <c r="J11902" s="5">
        <v>240711.50000000009</v>
      </c>
      <c r="K11902" s="3" t="str" cm="1">
        <f t="array" ref="K11902">_xlfn.LET(_xlpm.d,UPPER(TRIM(CLEAN(SUBSTITUTE(F11902,CHAR(160),"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03" spans="2:11" hidden="1" x14ac:dyDescent="0.25">
      <c r="B11903" s="20">
        <v>45895</v>
      </c>
      <c r="C11903" s="2" t="s">
        <v>1</v>
      </c>
      <c r="D11903" s="2" t="s">
        <v>4662</v>
      </c>
      <c r="E11903" s="2" t="s">
        <v>156</v>
      </c>
      <c r="F11903" s="2" t="s">
        <v>4628</v>
      </c>
      <c r="G11903" s="5">
        <v>6</v>
      </c>
      <c r="H11903" s="5">
        <v>87.7</v>
      </c>
      <c r="I11903" s="5">
        <v>526.20000000000005</v>
      </c>
      <c r="J11903" s="5">
        <v>241237.7000000001</v>
      </c>
      <c r="K11903" s="3" t="str" cm="1">
        <f t="array" ref="K11903">_xlfn.LET(_xlpm.d,UPPER(TRIM(CLEAN(SUBSTITUTE(F11903,CHAR(160),"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04" spans="2:11" hidden="1" x14ac:dyDescent="0.25">
      <c r="B11904" s="20">
        <v>45895</v>
      </c>
      <c r="C11904" s="2" t="s">
        <v>1</v>
      </c>
      <c r="D11904" s="2" t="s">
        <v>4663</v>
      </c>
      <c r="E11904" s="2" t="s">
        <v>964</v>
      </c>
      <c r="F11904" s="2" t="s">
        <v>4628</v>
      </c>
      <c r="G11904" s="5">
        <v>20</v>
      </c>
      <c r="H11904" s="5">
        <v>81.5</v>
      </c>
      <c r="I11904" s="5">
        <v>1630</v>
      </c>
      <c r="J11904" s="5">
        <v>242867.7000000001</v>
      </c>
      <c r="K11904" s="3" t="str" cm="1">
        <f t="array" ref="K11904">_xlfn.LET(_xlpm.d,UPPER(TRIM(CLEAN(SUBSTITUTE(F11904,CHAR(160),"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05" spans="2:11" hidden="1" x14ac:dyDescent="0.25">
      <c r="B11905" s="20">
        <v>45896</v>
      </c>
      <c r="C11905" s="2" t="s">
        <v>1</v>
      </c>
      <c r="D11905" s="2" t="s">
        <v>663</v>
      </c>
      <c r="E11905" s="2" t="s">
        <v>266</v>
      </c>
      <c r="F11905" s="2" t="s">
        <v>4628</v>
      </c>
      <c r="G11905" s="5">
        <v>4</v>
      </c>
      <c r="H11905" s="5">
        <v>87.7</v>
      </c>
      <c r="I11905" s="5">
        <v>350.8</v>
      </c>
      <c r="J11905" s="5">
        <v>243218.50000000009</v>
      </c>
      <c r="K11905" s="3" t="str" cm="1">
        <f t="array" ref="K11905">_xlfn.LET(_xlpm.d,UPPER(TRIM(CLEAN(SUBSTITUTE(F11905,CHAR(160),"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06" spans="2:11" hidden="1" x14ac:dyDescent="0.25">
      <c r="B11906" s="20">
        <v>45896</v>
      </c>
      <c r="C11906" s="2" t="s">
        <v>1</v>
      </c>
      <c r="D11906" s="2" t="s">
        <v>3040</v>
      </c>
      <c r="E11906" s="2" t="s">
        <v>730</v>
      </c>
      <c r="F11906" s="2" t="s">
        <v>4628</v>
      </c>
      <c r="G11906" s="5">
        <v>20</v>
      </c>
      <c r="H11906" s="5">
        <v>83.5</v>
      </c>
      <c r="I11906" s="5">
        <v>1670</v>
      </c>
      <c r="J11906" s="5">
        <v>244888.50000000009</v>
      </c>
      <c r="K11906" s="3" t="str" cm="1">
        <f t="array" ref="K11906">_xlfn.LET(_xlpm.d,UPPER(TRIM(CLEAN(SUBSTITUTE(F11906,CHAR(160),"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07" spans="2:11" hidden="1" x14ac:dyDescent="0.25">
      <c r="B11907" s="20">
        <v>45896</v>
      </c>
      <c r="C11907" s="2" t="s">
        <v>1</v>
      </c>
      <c r="D11907" s="2" t="s">
        <v>664</v>
      </c>
      <c r="E11907" s="2" t="s">
        <v>149</v>
      </c>
      <c r="F11907" s="2" t="s">
        <v>4628</v>
      </c>
      <c r="G11907" s="5">
        <v>6</v>
      </c>
      <c r="H11907" s="5">
        <v>87.7</v>
      </c>
      <c r="I11907" s="5">
        <v>526.20000000000005</v>
      </c>
      <c r="J11907" s="5">
        <v>245414.7000000001</v>
      </c>
      <c r="K11907" s="3" t="str" cm="1">
        <f t="array" ref="K11907">_xlfn.LET(_xlpm.d,UPPER(TRIM(CLEAN(SUBSTITUTE(F11907,CHAR(160),"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08" spans="2:11" hidden="1" x14ac:dyDescent="0.25">
      <c r="B11908" s="20">
        <v>45896</v>
      </c>
      <c r="C11908" s="2" t="s">
        <v>1</v>
      </c>
      <c r="D11908" s="2" t="s">
        <v>1066</v>
      </c>
      <c r="E11908" s="2" t="s">
        <v>145</v>
      </c>
      <c r="F11908" s="2" t="s">
        <v>4628</v>
      </c>
      <c r="G11908" s="5">
        <v>6</v>
      </c>
      <c r="H11908" s="5">
        <v>87.7</v>
      </c>
      <c r="I11908" s="5">
        <v>526.20000000000005</v>
      </c>
      <c r="J11908" s="5">
        <v>245940.90000000011</v>
      </c>
      <c r="K11908" s="3" t="str" cm="1">
        <f t="array" ref="K11908">_xlfn.LET(_xlpm.d,UPPER(TRIM(CLEAN(SUBSTITUTE(F11908,CHAR(160),"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09" spans="2:11" hidden="1" x14ac:dyDescent="0.25">
      <c r="B11909" s="20">
        <v>45896</v>
      </c>
      <c r="C11909" s="2" t="s">
        <v>1</v>
      </c>
      <c r="D11909" s="2" t="s">
        <v>4664</v>
      </c>
      <c r="E11909" s="2" t="s">
        <v>857</v>
      </c>
      <c r="F11909" s="2" t="s">
        <v>4628</v>
      </c>
      <c r="G11909" s="5">
        <v>15</v>
      </c>
      <c r="H11909" s="5">
        <v>81.5</v>
      </c>
      <c r="I11909" s="5">
        <v>1222.5</v>
      </c>
      <c r="J11909" s="5">
        <v>247163.40000000011</v>
      </c>
      <c r="K11909" s="3" t="str" cm="1">
        <f t="array" ref="K11909">_xlfn.LET(_xlpm.d,UPPER(TRIM(CLEAN(SUBSTITUTE(F11909,CHAR(160),"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10" spans="2:11" hidden="1" x14ac:dyDescent="0.25">
      <c r="B11910" s="20">
        <v>45896</v>
      </c>
      <c r="C11910" s="2" t="s">
        <v>1</v>
      </c>
      <c r="D11910" s="2" t="s">
        <v>3042</v>
      </c>
      <c r="E11910" s="2" t="s">
        <v>141</v>
      </c>
      <c r="F11910" s="2" t="s">
        <v>4628</v>
      </c>
      <c r="G11910" s="5">
        <v>6</v>
      </c>
      <c r="H11910" s="5">
        <v>87.7</v>
      </c>
      <c r="I11910" s="5">
        <v>526.20000000000005</v>
      </c>
      <c r="J11910" s="5">
        <v>247689.60000000012</v>
      </c>
      <c r="K11910" s="3" t="str" cm="1">
        <f t="array" ref="K11910">_xlfn.LET(_xlpm.d,UPPER(TRIM(CLEAN(SUBSTITUTE(F11910,CHAR(160),"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11" spans="2:11" hidden="1" x14ac:dyDescent="0.25">
      <c r="B11911" s="20">
        <v>45897</v>
      </c>
      <c r="C11911" s="2" t="s">
        <v>1</v>
      </c>
      <c r="D11911" s="2" t="s">
        <v>3874</v>
      </c>
      <c r="E11911" s="2" t="s">
        <v>485</v>
      </c>
      <c r="F11911" s="2" t="s">
        <v>4628</v>
      </c>
      <c r="G11911" s="5">
        <v>10</v>
      </c>
      <c r="H11911" s="5">
        <v>83.5</v>
      </c>
      <c r="I11911" s="5">
        <v>835</v>
      </c>
      <c r="J11911" s="5">
        <v>248524.60000000012</v>
      </c>
      <c r="K11911" s="3" t="str" cm="1">
        <f t="array" ref="K11911">_xlfn.LET(_xlpm.d,UPPER(TRIM(CLEAN(SUBSTITUTE(F11911,CHAR(160),"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12" spans="2:11" hidden="1" x14ac:dyDescent="0.25">
      <c r="B11912" s="20">
        <v>45897</v>
      </c>
      <c r="C11912" s="2" t="s">
        <v>1</v>
      </c>
      <c r="D11912" s="2" t="s">
        <v>666</v>
      </c>
      <c r="E11912" s="2" t="s">
        <v>192</v>
      </c>
      <c r="F11912" s="2" t="s">
        <v>4628</v>
      </c>
      <c r="G11912" s="5">
        <v>15</v>
      </c>
      <c r="H11912" s="5">
        <v>87.7</v>
      </c>
      <c r="I11912" s="5">
        <v>1315.5</v>
      </c>
      <c r="J11912" s="5">
        <v>249840.10000000012</v>
      </c>
      <c r="K11912" s="3" t="str" cm="1">
        <f t="array" ref="K11912">_xlfn.LET(_xlpm.d,UPPER(TRIM(CLEAN(SUBSTITUTE(F11912,CHAR(160),"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13" spans="2:11" hidden="1" x14ac:dyDescent="0.25">
      <c r="B11913" s="20">
        <v>45897</v>
      </c>
      <c r="C11913" s="2" t="s">
        <v>1</v>
      </c>
      <c r="D11913" s="2" t="s">
        <v>1070</v>
      </c>
      <c r="E11913" s="2" t="s">
        <v>874</v>
      </c>
      <c r="F11913" s="2" t="s">
        <v>4628</v>
      </c>
      <c r="G11913" s="5">
        <v>24</v>
      </c>
      <c r="H11913" s="5">
        <v>63</v>
      </c>
      <c r="I11913" s="5">
        <v>1512</v>
      </c>
      <c r="J11913" s="5">
        <v>251352.10000000012</v>
      </c>
      <c r="K11913" s="3" t="str" cm="1">
        <f t="array" ref="K11913">_xlfn.LET(_xlpm.d,UPPER(TRIM(CLEAN(SUBSTITUTE(F11913,CHAR(160),"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14" spans="2:11" hidden="1" x14ac:dyDescent="0.25">
      <c r="B11914" s="20">
        <v>45897</v>
      </c>
      <c r="C11914" s="2" t="s">
        <v>1</v>
      </c>
      <c r="D11914" s="2" t="s">
        <v>3046</v>
      </c>
      <c r="E11914" s="2" t="s">
        <v>16</v>
      </c>
      <c r="F11914" s="2" t="s">
        <v>4628</v>
      </c>
      <c r="G11914" s="5">
        <v>15</v>
      </c>
      <c r="H11914" s="5">
        <v>81.5</v>
      </c>
      <c r="I11914" s="5">
        <v>1222.5</v>
      </c>
      <c r="J11914" s="5">
        <v>252574.60000000012</v>
      </c>
      <c r="K11914" s="3" t="str" cm="1">
        <f t="array" ref="K11914">_xlfn.LET(_xlpm.d,UPPER(TRIM(CLEAN(SUBSTITUTE(F11914,CHAR(160),"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15" spans="2:11" hidden="1" x14ac:dyDescent="0.25">
      <c r="B11915" s="20">
        <v>45898</v>
      </c>
      <c r="C11915" s="2" t="s">
        <v>1</v>
      </c>
      <c r="D11915" s="2" t="s">
        <v>1074</v>
      </c>
      <c r="E11915" s="2" t="s">
        <v>243</v>
      </c>
      <c r="F11915" s="2" t="s">
        <v>4628</v>
      </c>
      <c r="G11915" s="5">
        <v>8</v>
      </c>
      <c r="H11915" s="5">
        <v>87.7</v>
      </c>
      <c r="I11915" s="5">
        <v>701.6</v>
      </c>
      <c r="J11915" s="5">
        <v>253276.20000000013</v>
      </c>
      <c r="K11915" s="3" t="str" cm="1">
        <f t="array" ref="K11915">_xlfn.LET(_xlpm.d,UPPER(TRIM(CLEAN(SUBSTITUTE(F11915,CHAR(160),"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16" spans="2:11" hidden="1" x14ac:dyDescent="0.25">
      <c r="B11916" s="20">
        <v>45898</v>
      </c>
      <c r="C11916" s="2" t="s">
        <v>1</v>
      </c>
      <c r="D11916" s="2" t="s">
        <v>670</v>
      </c>
      <c r="E11916" s="2" t="s">
        <v>154</v>
      </c>
      <c r="F11916" s="2" t="s">
        <v>4628</v>
      </c>
      <c r="G11916" s="5">
        <v>15</v>
      </c>
      <c r="H11916" s="5">
        <v>87.7</v>
      </c>
      <c r="I11916" s="5">
        <v>1315.5</v>
      </c>
      <c r="J11916" s="5">
        <v>254591.70000000013</v>
      </c>
      <c r="K11916" s="3" t="str" cm="1">
        <f t="array" ref="K11916">_xlfn.LET(_xlpm.d,UPPER(TRIM(CLEAN(SUBSTITUTE(F11916,CHAR(160),"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17" spans="2:11" hidden="1" x14ac:dyDescent="0.25">
      <c r="B11917" s="20">
        <v>45898</v>
      </c>
      <c r="C11917" s="2" t="s">
        <v>1</v>
      </c>
      <c r="D11917" s="2" t="s">
        <v>671</v>
      </c>
      <c r="E11917" s="2" t="s">
        <v>238</v>
      </c>
      <c r="F11917" s="2" t="s">
        <v>4628</v>
      </c>
      <c r="G11917" s="5">
        <v>6</v>
      </c>
      <c r="H11917" s="5">
        <v>87.7</v>
      </c>
      <c r="I11917" s="5">
        <v>526.20000000000005</v>
      </c>
      <c r="J11917" s="5">
        <v>255117.90000000014</v>
      </c>
      <c r="K11917" s="3" t="str" cm="1">
        <f t="array" ref="K11917">_xlfn.LET(_xlpm.d,UPPER(TRIM(CLEAN(SUBSTITUTE(F11917,CHAR(160),"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18" spans="2:11" hidden="1" x14ac:dyDescent="0.25">
      <c r="B11918" s="20">
        <v>45898</v>
      </c>
      <c r="C11918" s="2" t="s">
        <v>1</v>
      </c>
      <c r="D11918" s="2" t="s">
        <v>4481</v>
      </c>
      <c r="E11918" s="2" t="s">
        <v>64</v>
      </c>
      <c r="F11918" s="2" t="s">
        <v>4628</v>
      </c>
      <c r="G11918" s="5">
        <v>6</v>
      </c>
      <c r="H11918" s="5">
        <v>81.5</v>
      </c>
      <c r="I11918" s="5">
        <v>489</v>
      </c>
      <c r="J11918" s="5">
        <v>255606.90000000014</v>
      </c>
      <c r="K11918" s="3" t="str" cm="1">
        <f t="array" ref="K11918">_xlfn.LET(_xlpm.d,UPPER(TRIM(CLEAN(SUBSTITUTE(F11918,CHAR(160),"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19" spans="2:11" hidden="1" x14ac:dyDescent="0.25">
      <c r="B11919" s="20">
        <v>45898</v>
      </c>
      <c r="C11919" s="2" t="s">
        <v>1</v>
      </c>
      <c r="D11919" s="2" t="s">
        <v>3052</v>
      </c>
      <c r="E11919" s="2" t="s">
        <v>170</v>
      </c>
      <c r="F11919" s="2" t="s">
        <v>4628</v>
      </c>
      <c r="G11919" s="5">
        <v>3</v>
      </c>
      <c r="H11919" s="5">
        <v>81.5</v>
      </c>
      <c r="I11919" s="5">
        <v>244.5</v>
      </c>
      <c r="J11919" s="5">
        <v>255851.40000000014</v>
      </c>
      <c r="K11919" s="3" t="str" cm="1">
        <f t="array" ref="K11919">_xlfn.LET(_xlpm.d,UPPER(TRIM(CLEAN(SUBSTITUTE(F11919,CHAR(160),"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20" spans="2:11" hidden="1" x14ac:dyDescent="0.25">
      <c r="B11920" s="20">
        <v>45898</v>
      </c>
      <c r="C11920" s="2" t="s">
        <v>1</v>
      </c>
      <c r="D11920" s="2" t="s">
        <v>4042</v>
      </c>
      <c r="E11920" s="2" t="s">
        <v>835</v>
      </c>
      <c r="F11920" s="2" t="s">
        <v>4628</v>
      </c>
      <c r="G11920" s="5">
        <v>12</v>
      </c>
      <c r="H11920" s="5">
        <v>81.5</v>
      </c>
      <c r="I11920" s="5">
        <v>978</v>
      </c>
      <c r="J11920" s="5">
        <v>256829.40000000014</v>
      </c>
      <c r="K11920" s="3" t="str" cm="1">
        <f t="array" ref="K11920">_xlfn.LET(_xlpm.d,UPPER(TRIM(CLEAN(SUBSTITUTE(F11920,CHAR(160),"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21" spans="2:11" hidden="1" x14ac:dyDescent="0.25">
      <c r="B11921" s="20">
        <v>45898</v>
      </c>
      <c r="C11921" s="2" t="s">
        <v>1</v>
      </c>
      <c r="D11921" s="2" t="s">
        <v>4042</v>
      </c>
      <c r="E11921" s="2" t="s">
        <v>835</v>
      </c>
      <c r="F11921" s="2" t="s">
        <v>4665</v>
      </c>
      <c r="G11921" s="5">
        <v>6</v>
      </c>
      <c r="H11921" s="5">
        <v>81.5</v>
      </c>
      <c r="I11921" s="5">
        <v>489</v>
      </c>
      <c r="J11921" s="5">
        <v>257318.40000000014</v>
      </c>
      <c r="K11921" s="3" t="str" cm="1">
        <f t="array" ref="K11921">_xlfn.LET(_xlpm.d,UPPER(TRIM(CLEAN(SUBSTITUTE(F11921,CHAR(160),"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1922" spans="2:11" hidden="1" x14ac:dyDescent="0.25">
      <c r="B11922" s="20">
        <v>45898</v>
      </c>
      <c r="C11922" s="2" t="s">
        <v>1</v>
      </c>
      <c r="D11922" s="2" t="s">
        <v>672</v>
      </c>
      <c r="E11922" s="2" t="s">
        <v>224</v>
      </c>
      <c r="F11922" s="2" t="s">
        <v>4628</v>
      </c>
      <c r="G11922" s="5">
        <v>4</v>
      </c>
      <c r="H11922" s="5">
        <v>87.7</v>
      </c>
      <c r="I11922" s="5">
        <v>350.8</v>
      </c>
      <c r="J11922" s="5">
        <v>257669.20000000013</v>
      </c>
      <c r="K11922" s="3" t="str" cm="1">
        <f t="array" ref="K11922">_xlfn.LET(_xlpm.d,UPPER(TRIM(CLEAN(SUBSTITUTE(F11922,CHAR(160),"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23" spans="2:11" hidden="1" x14ac:dyDescent="0.25">
      <c r="B11923" s="20">
        <v>45901</v>
      </c>
      <c r="C11923" s="2" t="s">
        <v>1</v>
      </c>
      <c r="D11923" s="2" t="s">
        <v>1077</v>
      </c>
      <c r="E11923" s="2" t="s">
        <v>195</v>
      </c>
      <c r="F11923" s="2" t="s">
        <v>4628</v>
      </c>
      <c r="G11923" s="5">
        <v>5</v>
      </c>
      <c r="H11923" s="5">
        <v>87.7</v>
      </c>
      <c r="I11923" s="5">
        <v>438.5</v>
      </c>
      <c r="J11923" s="5">
        <v>258107.70000000013</v>
      </c>
      <c r="K11923" s="3" t="str" cm="1">
        <f t="array" ref="K11923">_xlfn.LET(_xlpm.d,UPPER(TRIM(CLEAN(SUBSTITUTE(F11923,CHAR(160),"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24" spans="2:11" hidden="1" x14ac:dyDescent="0.25">
      <c r="B11924" s="20">
        <v>45902</v>
      </c>
      <c r="C11924" s="2" t="s">
        <v>1</v>
      </c>
      <c r="D11924" s="2" t="s">
        <v>1079</v>
      </c>
      <c r="E11924" s="2" t="s">
        <v>78</v>
      </c>
      <c r="F11924" s="2" t="s">
        <v>4628</v>
      </c>
      <c r="G11924" s="5">
        <v>3</v>
      </c>
      <c r="H11924" s="5">
        <v>87.7</v>
      </c>
      <c r="I11924" s="5">
        <v>263.10000000000002</v>
      </c>
      <c r="J11924" s="5">
        <v>258370.80000000013</v>
      </c>
      <c r="K11924" s="3" t="str" cm="1">
        <f t="array" ref="K11924">_xlfn.LET(_xlpm.d,UPPER(TRIM(CLEAN(SUBSTITUTE(F11924,CHAR(160),"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25" spans="2:11" hidden="1" x14ac:dyDescent="0.25">
      <c r="B11925" s="20">
        <v>45902</v>
      </c>
      <c r="C11925" s="2" t="s">
        <v>1</v>
      </c>
      <c r="D11925" s="2" t="s">
        <v>675</v>
      </c>
      <c r="E11925" s="2" t="s">
        <v>147</v>
      </c>
      <c r="F11925" s="2" t="s">
        <v>4628</v>
      </c>
      <c r="G11925" s="5">
        <v>12</v>
      </c>
      <c r="H11925" s="5">
        <v>87.7</v>
      </c>
      <c r="I11925" s="5">
        <v>1052.4000000000001</v>
      </c>
      <c r="J11925" s="5">
        <v>259423.20000000013</v>
      </c>
      <c r="K11925" s="3" t="str" cm="1">
        <f t="array" ref="K11925">_xlfn.LET(_xlpm.d,UPPER(TRIM(CLEAN(SUBSTITUTE(F11925,CHAR(160),"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26" spans="2:11" hidden="1" x14ac:dyDescent="0.25">
      <c r="B11926" s="20">
        <v>45902</v>
      </c>
      <c r="C11926" s="2" t="s">
        <v>1</v>
      </c>
      <c r="D11926" s="2" t="s">
        <v>1081</v>
      </c>
      <c r="E11926" s="2" t="s">
        <v>143</v>
      </c>
      <c r="F11926" s="2" t="s">
        <v>4628</v>
      </c>
      <c r="G11926" s="5">
        <v>10</v>
      </c>
      <c r="H11926" s="5">
        <v>87.7</v>
      </c>
      <c r="I11926" s="5">
        <v>877</v>
      </c>
      <c r="J11926" s="5">
        <v>260300.20000000013</v>
      </c>
      <c r="K11926" s="3" t="str" cm="1">
        <f t="array" ref="K11926">_xlfn.LET(_xlpm.d,UPPER(TRIM(CLEAN(SUBSTITUTE(F11926,CHAR(160),"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27" spans="2:11" hidden="1" x14ac:dyDescent="0.25">
      <c r="B11927" s="20">
        <v>45902</v>
      </c>
      <c r="C11927" s="2" t="s">
        <v>1</v>
      </c>
      <c r="D11927" s="2" t="s">
        <v>677</v>
      </c>
      <c r="E11927" s="2" t="s">
        <v>141</v>
      </c>
      <c r="F11927" s="2" t="s">
        <v>4628</v>
      </c>
      <c r="G11927" s="5">
        <v>12</v>
      </c>
      <c r="H11927" s="5">
        <v>87.7</v>
      </c>
      <c r="I11927" s="5">
        <v>1052.4000000000001</v>
      </c>
      <c r="J11927" s="5">
        <v>261352.60000000012</v>
      </c>
      <c r="K11927" s="3" t="str" cm="1">
        <f t="array" ref="K11927">_xlfn.LET(_xlpm.d,UPPER(TRIM(CLEAN(SUBSTITUTE(F11927,CHAR(160),"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28" spans="2:11" hidden="1" x14ac:dyDescent="0.25">
      <c r="B11928" s="20">
        <v>45902</v>
      </c>
      <c r="C11928" s="2" t="s">
        <v>1</v>
      </c>
      <c r="D11928" s="2" t="s">
        <v>4666</v>
      </c>
      <c r="E11928" s="2" t="s">
        <v>964</v>
      </c>
      <c r="F11928" s="2" t="s">
        <v>4628</v>
      </c>
      <c r="G11928" s="5">
        <v>15</v>
      </c>
      <c r="H11928" s="5">
        <v>81.5</v>
      </c>
      <c r="I11928" s="5">
        <v>1222.5</v>
      </c>
      <c r="J11928" s="5">
        <v>262575.10000000009</v>
      </c>
      <c r="K11928" s="3" t="str" cm="1">
        <f t="array" ref="K11928">_xlfn.LET(_xlpm.d,UPPER(TRIM(CLEAN(SUBSTITUTE(F11928,CHAR(160),"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29" spans="2:11" hidden="1" x14ac:dyDescent="0.25">
      <c r="B11929" s="20">
        <v>45902</v>
      </c>
      <c r="C11929" s="2" t="s">
        <v>1</v>
      </c>
      <c r="D11929" s="2" t="s">
        <v>1084</v>
      </c>
      <c r="E11929" s="2" t="s">
        <v>263</v>
      </c>
      <c r="F11929" s="2" t="s">
        <v>4628</v>
      </c>
      <c r="G11929" s="5">
        <v>8</v>
      </c>
      <c r="H11929" s="5">
        <v>87.7</v>
      </c>
      <c r="I11929" s="5">
        <v>701.6</v>
      </c>
      <c r="J11929" s="5">
        <v>263276.70000000007</v>
      </c>
      <c r="K11929" s="3" t="str" cm="1">
        <f t="array" ref="K11929">_xlfn.LET(_xlpm.d,UPPER(TRIM(CLEAN(SUBSTITUTE(F11929,CHAR(160),"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30" spans="2:11" hidden="1" x14ac:dyDescent="0.25">
      <c r="B11930" s="20">
        <v>45903</v>
      </c>
      <c r="C11930" s="2" t="s">
        <v>1</v>
      </c>
      <c r="D11930" s="2" t="s">
        <v>2028</v>
      </c>
      <c r="E11930" s="2" t="s">
        <v>311</v>
      </c>
      <c r="F11930" s="2" t="s">
        <v>4628</v>
      </c>
      <c r="G11930" s="5">
        <v>15</v>
      </c>
      <c r="H11930" s="5">
        <v>87.7</v>
      </c>
      <c r="I11930" s="5">
        <v>1315.5</v>
      </c>
      <c r="J11930" s="5">
        <v>264592.20000000007</v>
      </c>
      <c r="K11930" s="3" t="str" cm="1">
        <f t="array" ref="K11930">_xlfn.LET(_xlpm.d,UPPER(TRIM(CLEAN(SUBSTITUTE(F11930,CHAR(160),"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31" spans="2:11" hidden="1" x14ac:dyDescent="0.25">
      <c r="B11931" s="20">
        <v>45903</v>
      </c>
      <c r="C11931" s="2" t="s">
        <v>1</v>
      </c>
      <c r="D11931" s="2" t="s">
        <v>678</v>
      </c>
      <c r="E11931" s="2" t="s">
        <v>149</v>
      </c>
      <c r="F11931" s="2" t="s">
        <v>4628</v>
      </c>
      <c r="G11931" s="5">
        <v>6</v>
      </c>
      <c r="H11931" s="5">
        <v>87.7</v>
      </c>
      <c r="I11931" s="5">
        <v>526.20000000000005</v>
      </c>
      <c r="J11931" s="5">
        <v>265118.40000000008</v>
      </c>
      <c r="K11931" s="3" t="str" cm="1">
        <f t="array" ref="K11931">_xlfn.LET(_xlpm.d,UPPER(TRIM(CLEAN(SUBSTITUTE(F11931,CHAR(160),"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32" spans="2:11" hidden="1" x14ac:dyDescent="0.25">
      <c r="B11932" s="20">
        <v>45903</v>
      </c>
      <c r="C11932" s="2" t="s">
        <v>1</v>
      </c>
      <c r="D11932" s="2" t="s">
        <v>2029</v>
      </c>
      <c r="E11932" s="2" t="s">
        <v>189</v>
      </c>
      <c r="F11932" s="2" t="s">
        <v>4628</v>
      </c>
      <c r="G11932" s="5">
        <v>3</v>
      </c>
      <c r="H11932" s="5">
        <v>87.7</v>
      </c>
      <c r="I11932" s="5">
        <v>263.10000000000002</v>
      </c>
      <c r="J11932" s="5">
        <v>265381.50000000006</v>
      </c>
      <c r="K11932" s="3" t="str" cm="1">
        <f t="array" ref="K11932">_xlfn.LET(_xlpm.d,UPPER(TRIM(CLEAN(SUBSTITUTE(F11932,CHAR(160),"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33" spans="2:11" hidden="1" x14ac:dyDescent="0.25">
      <c r="B11933" s="20">
        <v>45904</v>
      </c>
      <c r="C11933" s="2" t="s">
        <v>1</v>
      </c>
      <c r="D11933" s="2" t="s">
        <v>2033</v>
      </c>
      <c r="E11933" s="2" t="s">
        <v>1634</v>
      </c>
      <c r="F11933" s="2" t="s">
        <v>4628</v>
      </c>
      <c r="G11933" s="5">
        <v>10</v>
      </c>
      <c r="H11933" s="5">
        <v>83.5</v>
      </c>
      <c r="I11933" s="5">
        <v>835</v>
      </c>
      <c r="J11933" s="5">
        <v>266216.50000000006</v>
      </c>
      <c r="K11933" s="3" t="str" cm="1">
        <f t="array" ref="K11933">_xlfn.LET(_xlpm.d,UPPER(TRIM(CLEAN(SUBSTITUTE(F11933,CHAR(160),"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34" spans="2:11" hidden="1" x14ac:dyDescent="0.25">
      <c r="B11934" s="20">
        <v>45904</v>
      </c>
      <c r="C11934" s="2" t="s">
        <v>1</v>
      </c>
      <c r="D11934" s="2" t="s">
        <v>2034</v>
      </c>
      <c r="E11934" s="2" t="s">
        <v>248</v>
      </c>
      <c r="F11934" s="2" t="s">
        <v>4628</v>
      </c>
      <c r="G11934" s="5">
        <v>10</v>
      </c>
      <c r="H11934" s="5">
        <v>87.7</v>
      </c>
      <c r="I11934" s="5">
        <v>877</v>
      </c>
      <c r="J11934" s="5">
        <v>267093.50000000006</v>
      </c>
      <c r="K11934" s="3" t="str" cm="1">
        <f t="array" ref="K11934">_xlfn.LET(_xlpm.d,UPPER(TRIM(CLEAN(SUBSTITUTE(F11934,CHAR(160),"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35" spans="2:11" hidden="1" x14ac:dyDescent="0.25">
      <c r="B11935" s="20">
        <v>45904</v>
      </c>
      <c r="C11935" s="2" t="s">
        <v>1</v>
      </c>
      <c r="D11935" s="2" t="s">
        <v>3062</v>
      </c>
      <c r="E11935" s="2" t="s">
        <v>286</v>
      </c>
      <c r="F11935" s="2" t="s">
        <v>4628</v>
      </c>
      <c r="G11935" s="5">
        <v>3</v>
      </c>
      <c r="H11935" s="5">
        <v>87.7</v>
      </c>
      <c r="I11935" s="5">
        <v>263.10000000000002</v>
      </c>
      <c r="J11935" s="5">
        <v>267356.60000000003</v>
      </c>
      <c r="K11935" s="3" t="str" cm="1">
        <f t="array" ref="K11935">_xlfn.LET(_xlpm.d,UPPER(TRIM(CLEAN(SUBSTITUTE(F11935,CHAR(160),"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36" spans="2:11" hidden="1" x14ac:dyDescent="0.25">
      <c r="B11936" s="20">
        <v>45904</v>
      </c>
      <c r="C11936" s="2" t="s">
        <v>1</v>
      </c>
      <c r="D11936" s="2" t="s">
        <v>681</v>
      </c>
      <c r="E11936" s="2" t="s">
        <v>135</v>
      </c>
      <c r="F11936" s="2" t="s">
        <v>4628</v>
      </c>
      <c r="G11936" s="5">
        <v>5</v>
      </c>
      <c r="H11936" s="5">
        <v>87.7</v>
      </c>
      <c r="I11936" s="5">
        <v>438.5</v>
      </c>
      <c r="J11936" s="5">
        <v>267795.10000000003</v>
      </c>
      <c r="K11936" s="3" t="str" cm="1">
        <f t="array" ref="K11936">_xlfn.LET(_xlpm.d,UPPER(TRIM(CLEAN(SUBSTITUTE(F11936,CHAR(160),"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37" spans="2:11" hidden="1" x14ac:dyDescent="0.25">
      <c r="B11937" s="20">
        <v>45904</v>
      </c>
      <c r="C11937" s="2" t="s">
        <v>1</v>
      </c>
      <c r="D11937" s="2" t="s">
        <v>3066</v>
      </c>
      <c r="E11937" s="2" t="s">
        <v>224</v>
      </c>
      <c r="F11937" s="2" t="s">
        <v>4628</v>
      </c>
      <c r="G11937" s="5">
        <v>8</v>
      </c>
      <c r="H11937" s="5">
        <v>87.7</v>
      </c>
      <c r="I11937" s="5">
        <v>701.6</v>
      </c>
      <c r="J11937" s="5">
        <v>268496.7</v>
      </c>
      <c r="K11937" s="3" t="str" cm="1">
        <f t="array" ref="K11937">_xlfn.LET(_xlpm.d,UPPER(TRIM(CLEAN(SUBSTITUTE(F11937,CHAR(160),"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38" spans="2:11" hidden="1" x14ac:dyDescent="0.25">
      <c r="B11938" s="20">
        <v>45905</v>
      </c>
      <c r="C11938" s="2" t="s">
        <v>1</v>
      </c>
      <c r="D11938" s="2" t="s">
        <v>1088</v>
      </c>
      <c r="E11938" s="2" t="s">
        <v>874</v>
      </c>
      <c r="F11938" s="2" t="s">
        <v>4628</v>
      </c>
      <c r="G11938" s="5">
        <v>20</v>
      </c>
      <c r="H11938" s="5">
        <v>63</v>
      </c>
      <c r="I11938" s="5">
        <v>1260</v>
      </c>
      <c r="J11938" s="5">
        <v>269756.7</v>
      </c>
      <c r="K11938" s="3" t="str" cm="1">
        <f t="array" ref="K11938">_xlfn.LET(_xlpm.d,UPPER(TRIM(CLEAN(SUBSTITUTE(F11938,CHAR(160),"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39" spans="2:11" hidden="1" x14ac:dyDescent="0.25">
      <c r="B11939" s="20">
        <v>45905</v>
      </c>
      <c r="C11939" s="2" t="s">
        <v>1</v>
      </c>
      <c r="D11939" s="2" t="s">
        <v>2037</v>
      </c>
      <c r="E11939" s="2" t="s">
        <v>232</v>
      </c>
      <c r="F11939" s="2" t="s">
        <v>4628</v>
      </c>
      <c r="G11939" s="5">
        <v>3</v>
      </c>
      <c r="H11939" s="5">
        <v>87.7</v>
      </c>
      <c r="I11939" s="5">
        <v>263.10000000000002</v>
      </c>
      <c r="J11939" s="5">
        <v>270019.8</v>
      </c>
      <c r="K11939" s="3" t="str" cm="1">
        <f t="array" ref="K11939">_xlfn.LET(_xlpm.d,UPPER(TRIM(CLEAN(SUBSTITUTE(F11939,CHAR(160),"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40" spans="2:11" hidden="1" x14ac:dyDescent="0.25">
      <c r="B11940" s="20">
        <v>45905</v>
      </c>
      <c r="C11940" s="2" t="s">
        <v>1</v>
      </c>
      <c r="D11940" s="2" t="s">
        <v>2038</v>
      </c>
      <c r="E11940" s="2" t="s">
        <v>195</v>
      </c>
      <c r="F11940" s="2" t="s">
        <v>4628</v>
      </c>
      <c r="G11940" s="5">
        <v>5</v>
      </c>
      <c r="H11940" s="5">
        <v>87.7</v>
      </c>
      <c r="I11940" s="5">
        <v>438.5</v>
      </c>
      <c r="J11940" s="5">
        <v>270458.3</v>
      </c>
      <c r="K11940" s="3" t="str" cm="1">
        <f t="array" ref="K11940">_xlfn.LET(_xlpm.d,UPPER(TRIM(CLEAN(SUBSTITUTE(F11940,CHAR(160),"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41" spans="2:11" hidden="1" x14ac:dyDescent="0.25">
      <c r="B11941" s="20">
        <v>45905</v>
      </c>
      <c r="C11941" s="2" t="s">
        <v>1</v>
      </c>
      <c r="D11941" s="2" t="s">
        <v>688</v>
      </c>
      <c r="E11941" s="2" t="s">
        <v>154</v>
      </c>
      <c r="F11941" s="2" t="s">
        <v>4628</v>
      </c>
      <c r="G11941" s="5">
        <v>8</v>
      </c>
      <c r="H11941" s="5">
        <v>87.7</v>
      </c>
      <c r="I11941" s="5">
        <v>701.6</v>
      </c>
      <c r="J11941" s="5">
        <v>271159.89999999997</v>
      </c>
      <c r="K11941" s="3" t="str" cm="1">
        <f t="array" ref="K11941">_xlfn.LET(_xlpm.d,UPPER(TRIM(CLEAN(SUBSTITUTE(F11941,CHAR(160),"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42" spans="2:11" hidden="1" x14ac:dyDescent="0.25">
      <c r="B11942" s="20">
        <v>45905</v>
      </c>
      <c r="C11942" s="2" t="s">
        <v>1</v>
      </c>
      <c r="D11942" s="2" t="s">
        <v>1090</v>
      </c>
      <c r="E11942" s="2" t="s">
        <v>192</v>
      </c>
      <c r="F11942" s="2" t="s">
        <v>4628</v>
      </c>
      <c r="G11942" s="5">
        <v>8</v>
      </c>
      <c r="H11942" s="5">
        <v>87.7</v>
      </c>
      <c r="I11942" s="5">
        <v>701.6</v>
      </c>
      <c r="J11942" s="5">
        <v>271861.49999999994</v>
      </c>
      <c r="K11942" s="3" t="str" cm="1">
        <f t="array" ref="K11942">_xlfn.LET(_xlpm.d,UPPER(TRIM(CLEAN(SUBSTITUTE(F11942,CHAR(160),"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43" spans="2:11" hidden="1" x14ac:dyDescent="0.25">
      <c r="B11943" s="20">
        <v>45905</v>
      </c>
      <c r="C11943" s="2" t="s">
        <v>1</v>
      </c>
      <c r="D11943" s="2" t="s">
        <v>3070</v>
      </c>
      <c r="E11943" s="2" t="s">
        <v>857</v>
      </c>
      <c r="F11943" s="2" t="s">
        <v>4628</v>
      </c>
      <c r="G11943" s="5">
        <v>5</v>
      </c>
      <c r="H11943" s="5">
        <v>0</v>
      </c>
      <c r="I11943" s="5">
        <v>0</v>
      </c>
      <c r="J11943" s="5">
        <v>271861.49999999994</v>
      </c>
      <c r="K11943" s="3" t="str" cm="1">
        <f t="array" ref="K11943">_xlfn.LET(_xlpm.d,UPPER(TRIM(CLEAN(SUBSTITUTE(F11943,CHAR(160),"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44" spans="2:11" hidden="1" x14ac:dyDescent="0.25">
      <c r="B11944" s="20">
        <v>45905</v>
      </c>
      <c r="C11944" s="2" t="s">
        <v>1</v>
      </c>
      <c r="D11944" s="2" t="s">
        <v>4667</v>
      </c>
      <c r="E11944" s="2" t="s">
        <v>485</v>
      </c>
      <c r="F11944" s="2" t="s">
        <v>4628</v>
      </c>
      <c r="G11944" s="5">
        <v>20</v>
      </c>
      <c r="H11944" s="5">
        <v>83.5</v>
      </c>
      <c r="I11944" s="5">
        <v>1670</v>
      </c>
      <c r="J11944" s="5">
        <v>273531.49999999994</v>
      </c>
      <c r="K11944" s="3" t="str" cm="1">
        <f t="array" ref="K11944">_xlfn.LET(_xlpm.d,UPPER(TRIM(CLEAN(SUBSTITUTE(F11944,CHAR(160),"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45" spans="2:11" hidden="1" x14ac:dyDescent="0.25">
      <c r="B11945" s="20">
        <v>45906</v>
      </c>
      <c r="C11945" s="2" t="s">
        <v>1</v>
      </c>
      <c r="D11945" s="2" t="s">
        <v>4668</v>
      </c>
      <c r="E11945" s="2" t="s">
        <v>1765</v>
      </c>
      <c r="F11945" s="2" t="s">
        <v>4628</v>
      </c>
      <c r="G11945" s="5">
        <v>150</v>
      </c>
      <c r="H11945" s="5">
        <v>83.5</v>
      </c>
      <c r="I11945" s="5">
        <v>12525</v>
      </c>
      <c r="J11945" s="5">
        <v>286056.49999999994</v>
      </c>
      <c r="K11945" s="3" t="str" cm="1">
        <f t="array" ref="K11945">_xlfn.LET(_xlpm.d,UPPER(TRIM(CLEAN(SUBSTITUTE(F11945,CHAR(160),"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46" spans="2:11" hidden="1" x14ac:dyDescent="0.25">
      <c r="B11946" s="20">
        <v>45908</v>
      </c>
      <c r="C11946" s="2" t="s">
        <v>1</v>
      </c>
      <c r="D11946" s="2" t="s">
        <v>1091</v>
      </c>
      <c r="E11946" s="2" t="s">
        <v>78</v>
      </c>
      <c r="F11946" s="2" t="s">
        <v>4628</v>
      </c>
      <c r="G11946" s="5">
        <v>8</v>
      </c>
      <c r="H11946" s="5">
        <v>87.7</v>
      </c>
      <c r="I11946" s="5">
        <v>701.6</v>
      </c>
      <c r="J11946" s="5">
        <v>286758.09999999992</v>
      </c>
      <c r="K11946" s="3" t="str" cm="1">
        <f t="array" ref="K11946">_xlfn.LET(_xlpm.d,UPPER(TRIM(CLEAN(SUBSTITUTE(F11946,CHAR(160),"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47" spans="2:11" hidden="1" x14ac:dyDescent="0.25">
      <c r="B11947" s="20">
        <v>45909</v>
      </c>
      <c r="C11947" s="2" t="s">
        <v>1</v>
      </c>
      <c r="D11947" s="2" t="s">
        <v>1270</v>
      </c>
      <c r="E11947" s="2" t="s">
        <v>147</v>
      </c>
      <c r="F11947" s="2" t="s">
        <v>4628</v>
      </c>
      <c r="G11947" s="5">
        <v>5</v>
      </c>
      <c r="H11947" s="5">
        <v>87.7</v>
      </c>
      <c r="I11947" s="5">
        <v>438.5</v>
      </c>
      <c r="J11947" s="5">
        <v>287196.59999999992</v>
      </c>
      <c r="K11947" s="3" t="str" cm="1">
        <f t="array" ref="K11947">_xlfn.LET(_xlpm.d,UPPER(TRIM(CLEAN(SUBSTITUTE(F11947,CHAR(160),"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48" spans="2:11" hidden="1" x14ac:dyDescent="0.25">
      <c r="B11948" s="20">
        <v>45909</v>
      </c>
      <c r="C11948" s="2" t="s">
        <v>1</v>
      </c>
      <c r="D11948" s="2" t="s">
        <v>690</v>
      </c>
      <c r="E11948" s="2" t="s">
        <v>141</v>
      </c>
      <c r="F11948" s="2" t="s">
        <v>4628</v>
      </c>
      <c r="G11948" s="5">
        <v>2</v>
      </c>
      <c r="H11948" s="5">
        <v>87.7</v>
      </c>
      <c r="I11948" s="5">
        <v>175.4</v>
      </c>
      <c r="J11948" s="5">
        <v>287371.99999999994</v>
      </c>
      <c r="K11948" s="3" t="str" cm="1">
        <f t="array" ref="K11948">_xlfn.LET(_xlpm.d,UPPER(TRIM(CLEAN(SUBSTITUTE(F11948,CHAR(160),"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49" spans="2:11" hidden="1" x14ac:dyDescent="0.25">
      <c r="B11949" s="20">
        <v>45909</v>
      </c>
      <c r="C11949" s="2" t="s">
        <v>1</v>
      </c>
      <c r="D11949" s="2" t="s">
        <v>3078</v>
      </c>
      <c r="E11949" s="2" t="s">
        <v>857</v>
      </c>
      <c r="F11949" s="2" t="s">
        <v>4628</v>
      </c>
      <c r="G11949" s="5">
        <v>12</v>
      </c>
      <c r="H11949" s="5">
        <v>81.5</v>
      </c>
      <c r="I11949" s="5">
        <v>978</v>
      </c>
      <c r="J11949" s="5">
        <v>288349.99999999994</v>
      </c>
      <c r="K11949" s="3" t="str" cm="1">
        <f t="array" ref="K11949">_xlfn.LET(_xlpm.d,UPPER(TRIM(CLEAN(SUBSTITUTE(F11949,CHAR(160),"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50" spans="2:11" hidden="1" x14ac:dyDescent="0.25">
      <c r="B11950" s="20">
        <v>45909</v>
      </c>
      <c r="C11950" s="2" t="s">
        <v>1</v>
      </c>
      <c r="D11950" s="2" t="s">
        <v>1273</v>
      </c>
      <c r="E11950" s="2" t="s">
        <v>162</v>
      </c>
      <c r="F11950" s="2" t="s">
        <v>4628</v>
      </c>
      <c r="G11950" s="5">
        <v>10</v>
      </c>
      <c r="H11950" s="5">
        <v>87.7</v>
      </c>
      <c r="I11950" s="5">
        <v>877</v>
      </c>
      <c r="J11950" s="5">
        <v>289226.99999999994</v>
      </c>
      <c r="K11950" s="3" t="str" cm="1">
        <f t="array" ref="K11950">_xlfn.LET(_xlpm.d,UPPER(TRIM(CLEAN(SUBSTITUTE(F11950,CHAR(160),"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51" spans="2:11" hidden="1" x14ac:dyDescent="0.25">
      <c r="B11951" s="20">
        <v>45910</v>
      </c>
      <c r="C11951" s="2" t="s">
        <v>1</v>
      </c>
      <c r="D11951" s="2" t="s">
        <v>691</v>
      </c>
      <c r="E11951" s="2" t="s">
        <v>149</v>
      </c>
      <c r="F11951" s="2" t="s">
        <v>4628</v>
      </c>
      <c r="G11951" s="5">
        <v>6</v>
      </c>
      <c r="H11951" s="5">
        <v>87.7</v>
      </c>
      <c r="I11951" s="5">
        <v>526.20000000000005</v>
      </c>
      <c r="J11951" s="5">
        <v>289753.19999999995</v>
      </c>
      <c r="K11951" s="3" t="str" cm="1">
        <f t="array" ref="K11951">_xlfn.LET(_xlpm.d,UPPER(TRIM(CLEAN(SUBSTITUTE(F11951,CHAR(160),"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52" spans="2:11" hidden="1" x14ac:dyDescent="0.25">
      <c r="B11952" s="20">
        <v>45910</v>
      </c>
      <c r="C11952" s="2" t="s">
        <v>1</v>
      </c>
      <c r="D11952" s="2" t="s">
        <v>2051</v>
      </c>
      <c r="E11952" s="2" t="s">
        <v>1634</v>
      </c>
      <c r="F11952" s="2" t="s">
        <v>4628</v>
      </c>
      <c r="G11952" s="5">
        <v>6</v>
      </c>
      <c r="H11952" s="5">
        <v>83.5</v>
      </c>
      <c r="I11952" s="5">
        <v>501</v>
      </c>
      <c r="J11952" s="5">
        <v>290254.19999999995</v>
      </c>
      <c r="K11952" s="3" t="str" cm="1">
        <f t="array" ref="K11952">_xlfn.LET(_xlpm.d,UPPER(TRIM(CLEAN(SUBSTITUTE(F11952,CHAR(160),"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53" spans="2:11" hidden="1" x14ac:dyDescent="0.25">
      <c r="B11953" s="20">
        <v>45910</v>
      </c>
      <c r="C11953" s="2" t="s">
        <v>1</v>
      </c>
      <c r="D11953" s="2" t="s">
        <v>1096</v>
      </c>
      <c r="E11953" s="2" t="s">
        <v>263</v>
      </c>
      <c r="F11953" s="2" t="s">
        <v>4628</v>
      </c>
      <c r="G11953" s="5">
        <v>11</v>
      </c>
      <c r="H11953" s="5">
        <v>87.7</v>
      </c>
      <c r="I11953" s="5">
        <v>964.7</v>
      </c>
      <c r="J11953" s="5">
        <v>291218.89999999997</v>
      </c>
      <c r="K11953" s="3" t="str" cm="1">
        <f t="array" ref="K11953">_xlfn.LET(_xlpm.d,UPPER(TRIM(CLEAN(SUBSTITUTE(F11953,CHAR(160),"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54" spans="2:11" hidden="1" x14ac:dyDescent="0.25">
      <c r="B11954" s="20">
        <v>45910</v>
      </c>
      <c r="C11954" s="2" t="s">
        <v>1</v>
      </c>
      <c r="D11954" s="2" t="s">
        <v>1274</v>
      </c>
      <c r="E11954" s="2" t="s">
        <v>236</v>
      </c>
      <c r="F11954" s="2" t="s">
        <v>4628</v>
      </c>
      <c r="G11954" s="5">
        <v>3</v>
      </c>
      <c r="H11954" s="5">
        <v>87.7</v>
      </c>
      <c r="I11954" s="5">
        <v>263.10000000000002</v>
      </c>
      <c r="J11954" s="5">
        <v>291481.99999999994</v>
      </c>
      <c r="K11954" s="3" t="str" cm="1">
        <f t="array" ref="K11954">_xlfn.LET(_xlpm.d,UPPER(TRIM(CLEAN(SUBSTITUTE(F11954,CHAR(160),"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55" spans="2:11" hidden="1" x14ac:dyDescent="0.25">
      <c r="B11955" s="20">
        <v>45911</v>
      </c>
      <c r="C11955" s="2" t="s">
        <v>1</v>
      </c>
      <c r="D11955" s="2" t="s">
        <v>694</v>
      </c>
      <c r="E11955" s="2" t="s">
        <v>192</v>
      </c>
      <c r="F11955" s="2" t="s">
        <v>4628</v>
      </c>
      <c r="G11955" s="5">
        <v>6</v>
      </c>
      <c r="H11955" s="5">
        <v>87.7</v>
      </c>
      <c r="I11955" s="5">
        <v>526.20000000000005</v>
      </c>
      <c r="J11955" s="5">
        <v>292008.19999999995</v>
      </c>
      <c r="K11955" s="3" t="str" cm="1">
        <f t="array" ref="K11955">_xlfn.LET(_xlpm.d,UPPER(TRIM(CLEAN(SUBSTITUTE(F11955,CHAR(160),"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56" spans="2:11" hidden="1" x14ac:dyDescent="0.25">
      <c r="B11956" s="20">
        <v>45912</v>
      </c>
      <c r="C11956" s="2" t="s">
        <v>1</v>
      </c>
      <c r="D11956" s="2" t="s">
        <v>3091</v>
      </c>
      <c r="E11956" s="2" t="s">
        <v>195</v>
      </c>
      <c r="F11956" s="2" t="s">
        <v>4628</v>
      </c>
      <c r="G11956" s="5">
        <v>10</v>
      </c>
      <c r="H11956" s="5">
        <v>87.7</v>
      </c>
      <c r="I11956" s="5">
        <v>877</v>
      </c>
      <c r="J11956" s="5">
        <v>292885.19999999995</v>
      </c>
      <c r="K11956" s="3" t="str" cm="1">
        <f t="array" ref="K11956">_xlfn.LET(_xlpm.d,UPPER(TRIM(CLEAN(SUBSTITUTE(F11956,CHAR(160),"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57" spans="2:11" hidden="1" x14ac:dyDescent="0.25">
      <c r="B11957" s="20">
        <v>45912</v>
      </c>
      <c r="C11957" s="2" t="s">
        <v>1</v>
      </c>
      <c r="D11957" s="2" t="s">
        <v>1099</v>
      </c>
      <c r="E11957" s="2" t="s">
        <v>154</v>
      </c>
      <c r="F11957" s="2" t="s">
        <v>4628</v>
      </c>
      <c r="G11957" s="5">
        <v>15</v>
      </c>
      <c r="H11957" s="5">
        <v>87.7</v>
      </c>
      <c r="I11957" s="5">
        <v>1315.5</v>
      </c>
      <c r="J11957" s="5">
        <v>294200.69999999995</v>
      </c>
      <c r="K11957" s="3" t="str" cm="1">
        <f t="array" ref="K11957">_xlfn.LET(_xlpm.d,UPPER(TRIM(CLEAN(SUBSTITUTE(F11957,CHAR(160),"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58" spans="2:11" hidden="1" x14ac:dyDescent="0.25">
      <c r="B11958" s="20">
        <v>45915</v>
      </c>
      <c r="C11958" s="2" t="s">
        <v>1</v>
      </c>
      <c r="D11958" s="2" t="s">
        <v>3099</v>
      </c>
      <c r="E11958" s="2" t="s">
        <v>243</v>
      </c>
      <c r="F11958" s="2" t="s">
        <v>4628</v>
      </c>
      <c r="G11958" s="5">
        <v>10</v>
      </c>
      <c r="H11958" s="5">
        <v>87.7</v>
      </c>
      <c r="I11958" s="5">
        <v>877</v>
      </c>
      <c r="J11958" s="5">
        <v>295077.69999999995</v>
      </c>
      <c r="K11958" s="3" t="str" cm="1">
        <f t="array" ref="K11958">_xlfn.LET(_xlpm.d,UPPER(TRIM(CLEAN(SUBSTITUTE(F11958,CHAR(160),"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59" spans="2:11" hidden="1" x14ac:dyDescent="0.25">
      <c r="B11959" s="20">
        <v>45915</v>
      </c>
      <c r="C11959" s="2" t="s">
        <v>1</v>
      </c>
      <c r="D11959" s="2" t="s">
        <v>3102</v>
      </c>
      <c r="E11959" s="2" t="s">
        <v>741</v>
      </c>
      <c r="F11959" s="2" t="s">
        <v>4628</v>
      </c>
      <c r="G11959" s="5">
        <v>1</v>
      </c>
      <c r="H11959" s="5">
        <v>50</v>
      </c>
      <c r="I11959" s="5">
        <v>50</v>
      </c>
      <c r="J11959" s="5">
        <v>295127.69999999995</v>
      </c>
      <c r="K11959" s="3" t="str" cm="1">
        <f t="array" ref="K11959">_xlfn.LET(_xlpm.d,UPPER(TRIM(CLEAN(SUBSTITUTE(F11959,CHAR(160),"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60" spans="2:11" hidden="1" x14ac:dyDescent="0.25">
      <c r="B11960" s="20">
        <v>45917</v>
      </c>
      <c r="C11960" s="2" t="s">
        <v>1</v>
      </c>
      <c r="D11960" s="2" t="s">
        <v>3109</v>
      </c>
      <c r="E11960" s="2" t="s">
        <v>730</v>
      </c>
      <c r="F11960" s="2" t="s">
        <v>4628</v>
      </c>
      <c r="G11960" s="5">
        <v>10</v>
      </c>
      <c r="H11960" s="5">
        <v>83.5</v>
      </c>
      <c r="I11960" s="5">
        <v>835</v>
      </c>
      <c r="J11960" s="5">
        <v>295962.69999999995</v>
      </c>
      <c r="K11960" s="3" t="str" cm="1">
        <f t="array" ref="K11960">_xlfn.LET(_xlpm.d,UPPER(TRIM(CLEAN(SUBSTITUTE(F11960,CHAR(160),"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61" spans="2:11" hidden="1" x14ac:dyDescent="0.25">
      <c r="B11961" s="20">
        <v>45918</v>
      </c>
      <c r="C11961" s="2" t="s">
        <v>1</v>
      </c>
      <c r="D11961" s="2" t="s">
        <v>1108</v>
      </c>
      <c r="E11961" s="2" t="s">
        <v>874</v>
      </c>
      <c r="F11961" s="2" t="s">
        <v>4628</v>
      </c>
      <c r="G11961" s="5">
        <v>12</v>
      </c>
      <c r="H11961" s="5">
        <v>63</v>
      </c>
      <c r="I11961" s="5">
        <v>756</v>
      </c>
      <c r="J11961" s="5">
        <v>296718.69999999995</v>
      </c>
      <c r="K11961" s="3" t="str" cm="1">
        <f t="array" ref="K11961">_xlfn.LET(_xlpm.d,UPPER(TRIM(CLEAN(SUBSTITUTE(F11961,CHAR(160),"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62" spans="2:11" hidden="1" x14ac:dyDescent="0.25">
      <c r="B11962" s="20">
        <v>45919</v>
      </c>
      <c r="C11962" s="2" t="s">
        <v>1</v>
      </c>
      <c r="D11962" s="2" t="s">
        <v>1113</v>
      </c>
      <c r="E11962" s="2" t="s">
        <v>43</v>
      </c>
      <c r="F11962" s="2" t="s">
        <v>4628</v>
      </c>
      <c r="G11962" s="5">
        <v>6</v>
      </c>
      <c r="H11962" s="5">
        <v>81.5</v>
      </c>
      <c r="I11962" s="5">
        <v>489</v>
      </c>
      <c r="J11962" s="5">
        <v>297207.69999999995</v>
      </c>
      <c r="K11962" s="3" t="str" cm="1">
        <f t="array" ref="K11962">_xlfn.LET(_xlpm.d,UPPER(TRIM(CLEAN(SUBSTITUTE(F11962,CHAR(160),"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63" spans="2:11" hidden="1" x14ac:dyDescent="0.25">
      <c r="B11963" s="20">
        <v>45922</v>
      </c>
      <c r="C11963" s="2" t="s">
        <v>1</v>
      </c>
      <c r="D11963" s="2" t="s">
        <v>3130</v>
      </c>
      <c r="E11963" s="2" t="s">
        <v>248</v>
      </c>
      <c r="F11963" s="2" t="s">
        <v>4628</v>
      </c>
      <c r="G11963" s="5">
        <v>8</v>
      </c>
      <c r="H11963" s="5">
        <v>87.7</v>
      </c>
      <c r="I11963" s="5">
        <v>701.6</v>
      </c>
      <c r="J11963" s="5">
        <v>297909.29999999993</v>
      </c>
      <c r="K11963" s="3" t="str" cm="1">
        <f t="array" ref="K11963">_xlfn.LET(_xlpm.d,UPPER(TRIM(CLEAN(SUBSTITUTE(F11963,CHAR(160),"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64" spans="2:11" hidden="1" x14ac:dyDescent="0.25">
      <c r="B11964" s="20">
        <v>45923</v>
      </c>
      <c r="C11964" s="2" t="s">
        <v>1</v>
      </c>
      <c r="D11964" s="2" t="s">
        <v>2077</v>
      </c>
      <c r="E11964" s="2" t="s">
        <v>165</v>
      </c>
      <c r="F11964" s="2" t="s">
        <v>4628</v>
      </c>
      <c r="G11964" s="5">
        <v>4</v>
      </c>
      <c r="H11964" s="5">
        <v>87.8</v>
      </c>
      <c r="I11964" s="5">
        <v>351.2</v>
      </c>
      <c r="J11964" s="5">
        <v>298260.49999999994</v>
      </c>
      <c r="K11964" s="3" t="str" cm="1">
        <f t="array" ref="K11964">_xlfn.LET(_xlpm.d,UPPER(TRIM(CLEAN(SUBSTITUTE(F11964,CHAR(160),"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65" spans="2:11" hidden="1" x14ac:dyDescent="0.25">
      <c r="B11965" s="20">
        <v>45923</v>
      </c>
      <c r="C11965" s="2" t="s">
        <v>1</v>
      </c>
      <c r="D11965" s="2" t="s">
        <v>2078</v>
      </c>
      <c r="E11965" s="2" t="s">
        <v>78</v>
      </c>
      <c r="F11965" s="2" t="s">
        <v>4628</v>
      </c>
      <c r="G11965" s="5">
        <v>10</v>
      </c>
      <c r="H11965" s="5">
        <v>87.7</v>
      </c>
      <c r="I11965" s="5">
        <v>877</v>
      </c>
      <c r="J11965" s="5">
        <v>299137.49999999994</v>
      </c>
      <c r="K11965" s="3" t="str" cm="1">
        <f t="array" ref="K11965">_xlfn.LET(_xlpm.d,UPPER(TRIM(CLEAN(SUBSTITUTE(F11965,CHAR(160),"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66" spans="2:11" hidden="1" x14ac:dyDescent="0.25">
      <c r="B11966" s="20">
        <v>45924</v>
      </c>
      <c r="C11966" s="2" t="s">
        <v>1</v>
      </c>
      <c r="D11966" s="2" t="s">
        <v>4669</v>
      </c>
      <c r="E11966" s="2" t="s">
        <v>857</v>
      </c>
      <c r="F11966" s="2" t="s">
        <v>4628</v>
      </c>
      <c r="G11966" s="5">
        <v>8</v>
      </c>
      <c r="H11966" s="5">
        <v>81.5</v>
      </c>
      <c r="I11966" s="5">
        <v>652</v>
      </c>
      <c r="J11966" s="5">
        <v>299789.49999999994</v>
      </c>
      <c r="K11966" s="3" t="str" cm="1">
        <f t="array" ref="K11966">_xlfn.LET(_xlpm.d,UPPER(TRIM(CLEAN(SUBSTITUTE(F11966,CHAR(160),"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67" spans="2:11" hidden="1" x14ac:dyDescent="0.25">
      <c r="B11967" s="20">
        <v>45925</v>
      </c>
      <c r="C11967" s="2" t="s">
        <v>1</v>
      </c>
      <c r="D11967" s="2" t="s">
        <v>3141</v>
      </c>
      <c r="E11967" s="2" t="s">
        <v>1765</v>
      </c>
      <c r="F11967" s="2" t="s">
        <v>4628</v>
      </c>
      <c r="G11967" s="5">
        <v>100</v>
      </c>
      <c r="H11967" s="5">
        <v>83.5</v>
      </c>
      <c r="I11967" s="5">
        <v>8350</v>
      </c>
      <c r="J11967" s="5">
        <v>308139.49999999994</v>
      </c>
      <c r="K11967" s="3" t="str" cm="1">
        <f t="array" ref="K11967">_xlfn.LET(_xlpm.d,UPPER(TRIM(CLEAN(SUBSTITUTE(F11967,CHAR(160),"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68" spans="2:11" hidden="1" x14ac:dyDescent="0.25">
      <c r="B11968" s="20">
        <v>45925</v>
      </c>
      <c r="C11968" s="2" t="s">
        <v>1</v>
      </c>
      <c r="D11968" s="2" t="s">
        <v>3142</v>
      </c>
      <c r="E11968" s="2" t="s">
        <v>135</v>
      </c>
      <c r="F11968" s="2" t="s">
        <v>4628</v>
      </c>
      <c r="G11968" s="5">
        <v>5</v>
      </c>
      <c r="H11968" s="5">
        <v>87.7</v>
      </c>
      <c r="I11968" s="5">
        <v>438.5</v>
      </c>
      <c r="J11968" s="5">
        <v>308577.99999999994</v>
      </c>
      <c r="K11968" s="3" t="str" cm="1">
        <f t="array" ref="K11968">_xlfn.LET(_xlpm.d,UPPER(TRIM(CLEAN(SUBSTITUTE(F11968,CHAR(160),"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69" spans="2:11" hidden="1" x14ac:dyDescent="0.25">
      <c r="B11969" s="20">
        <v>45930</v>
      </c>
      <c r="C11969" s="2" t="s">
        <v>1</v>
      </c>
      <c r="D11969" s="2" t="s">
        <v>3153</v>
      </c>
      <c r="E11969" s="2" t="s">
        <v>730</v>
      </c>
      <c r="F11969" s="2" t="s">
        <v>4628</v>
      </c>
      <c r="G11969" s="5">
        <v>10</v>
      </c>
      <c r="H11969" s="5">
        <v>83.5</v>
      </c>
      <c r="I11969" s="5">
        <v>835</v>
      </c>
      <c r="J11969" s="5">
        <v>309412.99999999994</v>
      </c>
      <c r="K11969" s="3" t="str" cm="1">
        <f t="array" ref="K11969">_xlfn.LET(_xlpm.d,UPPER(TRIM(CLEAN(SUBSTITUTE(F11969,CHAR(160),"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70" spans="2:11" hidden="1" x14ac:dyDescent="0.25">
      <c r="B11970" s="20">
        <v>45933</v>
      </c>
      <c r="C11970" s="2" t="s">
        <v>1</v>
      </c>
      <c r="D11970" s="2" t="s">
        <v>3842</v>
      </c>
      <c r="E11970" s="2" t="s">
        <v>243</v>
      </c>
      <c r="F11970" s="2" t="s">
        <v>4628</v>
      </c>
      <c r="G11970" s="5">
        <v>10</v>
      </c>
      <c r="H11970" s="5">
        <v>87.7</v>
      </c>
      <c r="I11970" s="5">
        <v>877</v>
      </c>
      <c r="J11970" s="5">
        <v>310289.99999999994</v>
      </c>
      <c r="K11970" s="3" t="str" cm="1">
        <f t="array" ref="K11970">_xlfn.LET(_xlpm.d,UPPER(TRIM(CLEAN(SUBSTITUTE(F11970,CHAR(160),"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71" spans="2:11" hidden="1" x14ac:dyDescent="0.25">
      <c r="B11971" s="20">
        <v>45933</v>
      </c>
      <c r="C11971" s="2" t="s">
        <v>1</v>
      </c>
      <c r="D11971" s="2" t="s">
        <v>2109</v>
      </c>
      <c r="E11971" s="2" t="s">
        <v>43</v>
      </c>
      <c r="F11971" s="2" t="s">
        <v>4628</v>
      </c>
      <c r="G11971" s="5">
        <v>2</v>
      </c>
      <c r="H11971" s="5">
        <v>81.400000000000006</v>
      </c>
      <c r="I11971" s="5">
        <v>162.80000000000001</v>
      </c>
      <c r="J11971" s="5">
        <v>310452.79999999993</v>
      </c>
      <c r="K11971" s="3" t="str" cm="1">
        <f t="array" ref="K11971">_xlfn.LET(_xlpm.d,UPPER(TRIM(CLEAN(SUBSTITUTE(F11971,CHAR(160),"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72" spans="2:11" hidden="1" x14ac:dyDescent="0.25">
      <c r="B11972" s="20">
        <v>45937</v>
      </c>
      <c r="C11972" s="2" t="s">
        <v>1</v>
      </c>
      <c r="D11972" s="2" t="s">
        <v>3176</v>
      </c>
      <c r="E11972" s="2" t="s">
        <v>143</v>
      </c>
      <c r="F11972" s="2" t="s">
        <v>4628</v>
      </c>
      <c r="G11972" s="5">
        <v>10</v>
      </c>
      <c r="H11972" s="5">
        <v>87.7</v>
      </c>
      <c r="I11972" s="5">
        <v>877</v>
      </c>
      <c r="J11972" s="5">
        <v>311329.79999999993</v>
      </c>
      <c r="K11972" s="3" t="str" cm="1">
        <f t="array" ref="K11972">_xlfn.LET(_xlpm.d,UPPER(TRIM(CLEAN(SUBSTITUTE(F11972,CHAR(160),"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73" spans="2:11" hidden="1" x14ac:dyDescent="0.25">
      <c r="B11973" s="20">
        <v>45937</v>
      </c>
      <c r="C11973" s="2" t="s">
        <v>1</v>
      </c>
      <c r="D11973" s="2" t="s">
        <v>1448</v>
      </c>
      <c r="E11973" s="2" t="s">
        <v>141</v>
      </c>
      <c r="F11973" s="2" t="s">
        <v>4628</v>
      </c>
      <c r="G11973" s="5">
        <v>10</v>
      </c>
      <c r="H11973" s="5">
        <v>87.7</v>
      </c>
      <c r="I11973" s="5">
        <v>877</v>
      </c>
      <c r="J11973" s="5">
        <v>312206.79999999993</v>
      </c>
      <c r="K11973" s="3" t="str" cm="1">
        <f t="array" ref="K11973">_xlfn.LET(_xlpm.d,UPPER(TRIM(CLEAN(SUBSTITUTE(F11973,CHAR(160),"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74" spans="2:11" hidden="1" x14ac:dyDescent="0.25">
      <c r="B11974" s="20">
        <v>45937</v>
      </c>
      <c r="C11974" s="2" t="s">
        <v>1</v>
      </c>
      <c r="D11974" s="2" t="s">
        <v>1449</v>
      </c>
      <c r="E11974" s="2" t="s">
        <v>266</v>
      </c>
      <c r="F11974" s="2" t="s">
        <v>4628</v>
      </c>
      <c r="G11974" s="5">
        <v>5</v>
      </c>
      <c r="H11974" s="5">
        <v>87.7</v>
      </c>
      <c r="I11974" s="5">
        <v>438.5</v>
      </c>
      <c r="J11974" s="5">
        <v>312645.29999999993</v>
      </c>
      <c r="K11974" s="3" t="str" cm="1">
        <f t="array" ref="K11974">_xlfn.LET(_xlpm.d,UPPER(TRIM(CLEAN(SUBSTITUTE(F11974,CHAR(160),"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75" spans="2:11" hidden="1" x14ac:dyDescent="0.25">
      <c r="B11975" s="20">
        <v>45937</v>
      </c>
      <c r="C11975" s="2" t="s">
        <v>1</v>
      </c>
      <c r="D11975" s="2" t="s">
        <v>1616</v>
      </c>
      <c r="E11975" s="2" t="s">
        <v>78</v>
      </c>
      <c r="F11975" s="2" t="s">
        <v>4628</v>
      </c>
      <c r="G11975" s="5">
        <v>6</v>
      </c>
      <c r="H11975" s="5">
        <v>87.7</v>
      </c>
      <c r="I11975" s="5">
        <v>526.20000000000005</v>
      </c>
      <c r="J11975" s="5">
        <v>313171.49999999994</v>
      </c>
      <c r="K11975" s="3" t="str" cm="1">
        <f t="array" ref="K11975">_xlfn.LET(_xlpm.d,UPPER(TRIM(CLEAN(SUBSTITUTE(F11975,CHAR(160),"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76" spans="2:11" hidden="1" x14ac:dyDescent="0.25">
      <c r="B11976" s="20">
        <v>45937</v>
      </c>
      <c r="C11976" s="2" t="s">
        <v>1</v>
      </c>
      <c r="D11976" s="2" t="s">
        <v>4670</v>
      </c>
      <c r="E11976" s="2" t="s">
        <v>964</v>
      </c>
      <c r="F11976" s="2" t="s">
        <v>4628</v>
      </c>
      <c r="G11976" s="5">
        <v>10</v>
      </c>
      <c r="H11976" s="5">
        <v>81.5</v>
      </c>
      <c r="I11976" s="5">
        <v>815</v>
      </c>
      <c r="J11976" s="5">
        <v>313986.49999999994</v>
      </c>
      <c r="K11976" s="3" t="str" cm="1">
        <f t="array" ref="K11976">_xlfn.LET(_xlpm.d,UPPER(TRIM(CLEAN(SUBSTITUTE(F11976,CHAR(160),"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77" spans="2:11" hidden="1" x14ac:dyDescent="0.25">
      <c r="B11977" s="20">
        <v>45937</v>
      </c>
      <c r="C11977" s="2" t="s">
        <v>1</v>
      </c>
      <c r="D11977" s="2" t="s">
        <v>4671</v>
      </c>
      <c r="E11977" s="2" t="s">
        <v>857</v>
      </c>
      <c r="F11977" s="2" t="s">
        <v>4628</v>
      </c>
      <c r="G11977" s="5">
        <v>12</v>
      </c>
      <c r="H11977" s="5">
        <v>81.5</v>
      </c>
      <c r="I11977" s="5">
        <v>978</v>
      </c>
      <c r="J11977" s="5">
        <v>314964.49999999994</v>
      </c>
      <c r="K11977" s="3" t="str" cm="1">
        <f t="array" ref="K11977">_xlfn.LET(_xlpm.d,UPPER(TRIM(CLEAN(SUBSTITUTE(F11977,CHAR(160),"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78" spans="2:11" hidden="1" x14ac:dyDescent="0.25">
      <c r="B11978" s="20">
        <v>45938</v>
      </c>
      <c r="C11978" s="2" t="s">
        <v>1</v>
      </c>
      <c r="D11978" s="2" t="s">
        <v>2121</v>
      </c>
      <c r="E11978" s="2" t="s">
        <v>145</v>
      </c>
      <c r="F11978" s="2" t="s">
        <v>4628</v>
      </c>
      <c r="G11978" s="5">
        <v>3</v>
      </c>
      <c r="H11978" s="5">
        <v>87.7</v>
      </c>
      <c r="I11978" s="5">
        <v>263.10000000000002</v>
      </c>
      <c r="J11978" s="5">
        <v>315227.59999999992</v>
      </c>
      <c r="K11978" s="3" t="str" cm="1">
        <f t="array" ref="K11978">_xlfn.LET(_xlpm.d,UPPER(TRIM(CLEAN(SUBSTITUTE(F11978,CHAR(160),"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79" spans="2:11" hidden="1" x14ac:dyDescent="0.25">
      <c r="B11979" s="20">
        <v>45939</v>
      </c>
      <c r="C11979" s="2" t="s">
        <v>1</v>
      </c>
      <c r="D11979" s="2" t="s">
        <v>2123</v>
      </c>
      <c r="E11979" s="2" t="s">
        <v>248</v>
      </c>
      <c r="F11979" s="2" t="s">
        <v>4628</v>
      </c>
      <c r="G11979" s="5">
        <v>7</v>
      </c>
      <c r="H11979" s="5">
        <v>87.7</v>
      </c>
      <c r="I11979" s="5">
        <v>613.9</v>
      </c>
      <c r="J11979" s="5">
        <v>315841.49999999994</v>
      </c>
      <c r="K11979" s="3" t="str" cm="1">
        <f t="array" ref="K11979">_xlfn.LET(_xlpm.d,UPPER(TRIM(CLEAN(SUBSTITUTE(F11979,CHAR(160),"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80" spans="2:11" hidden="1" x14ac:dyDescent="0.25">
      <c r="B11980" s="20">
        <v>45939</v>
      </c>
      <c r="C11980" s="2" t="s">
        <v>1</v>
      </c>
      <c r="D11980" s="2" t="s">
        <v>1451</v>
      </c>
      <c r="E11980" s="2" t="s">
        <v>135</v>
      </c>
      <c r="F11980" s="2" t="s">
        <v>4628</v>
      </c>
      <c r="G11980" s="5">
        <v>10</v>
      </c>
      <c r="H11980" s="5">
        <v>87.7</v>
      </c>
      <c r="I11980" s="5">
        <v>877</v>
      </c>
      <c r="J11980" s="5">
        <v>316718.49999999994</v>
      </c>
      <c r="K11980" s="3" t="str" cm="1">
        <f t="array" ref="K11980">_xlfn.LET(_xlpm.d,UPPER(TRIM(CLEAN(SUBSTITUTE(F11980,CHAR(160),"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81" spans="2:11" hidden="1" x14ac:dyDescent="0.25">
      <c r="B11981" s="20">
        <v>45939</v>
      </c>
      <c r="C11981" s="2" t="s">
        <v>1</v>
      </c>
      <c r="D11981" s="2" t="s">
        <v>1454</v>
      </c>
      <c r="E11981" s="2" t="s">
        <v>192</v>
      </c>
      <c r="F11981" s="2" t="s">
        <v>4628</v>
      </c>
      <c r="G11981" s="5">
        <v>6</v>
      </c>
      <c r="H11981" s="5">
        <v>87.7</v>
      </c>
      <c r="I11981" s="5">
        <v>526.20000000000005</v>
      </c>
      <c r="J11981" s="5">
        <v>317244.69999999995</v>
      </c>
      <c r="K11981" s="3" t="str" cm="1">
        <f t="array" ref="K11981">_xlfn.LET(_xlpm.d,UPPER(TRIM(CLEAN(SUBSTITUTE(F11981,CHAR(160),"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82" spans="2:11" hidden="1" x14ac:dyDescent="0.25">
      <c r="B11982" s="20">
        <v>45940</v>
      </c>
      <c r="C11982" s="2" t="s">
        <v>1</v>
      </c>
      <c r="D11982" s="2" t="s">
        <v>1455</v>
      </c>
      <c r="E11982" s="2" t="s">
        <v>154</v>
      </c>
      <c r="F11982" s="2" t="s">
        <v>4628</v>
      </c>
      <c r="G11982" s="5">
        <v>12</v>
      </c>
      <c r="H11982" s="5">
        <v>87.7</v>
      </c>
      <c r="I11982" s="5">
        <v>1052.4000000000001</v>
      </c>
      <c r="J11982" s="5">
        <v>318297.09999999998</v>
      </c>
      <c r="K11982" s="3" t="str" cm="1">
        <f t="array" ref="K11982">_xlfn.LET(_xlpm.d,UPPER(TRIM(CLEAN(SUBSTITUTE(F11982,CHAR(160),"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83" spans="2:11" hidden="1" x14ac:dyDescent="0.25">
      <c r="B11983" s="20">
        <v>45940</v>
      </c>
      <c r="C11983" s="2" t="s">
        <v>1</v>
      </c>
      <c r="D11983" s="2" t="s">
        <v>1456</v>
      </c>
      <c r="E11983" s="2" t="s">
        <v>236</v>
      </c>
      <c r="F11983" s="2" t="s">
        <v>4628</v>
      </c>
      <c r="G11983" s="5">
        <v>15</v>
      </c>
      <c r="H11983" s="5">
        <v>87.7</v>
      </c>
      <c r="I11983" s="5">
        <v>1315.5</v>
      </c>
      <c r="J11983" s="5">
        <v>319612.59999999998</v>
      </c>
      <c r="K11983" s="3" t="str" cm="1">
        <f t="array" ref="K11983">_xlfn.LET(_xlpm.d,UPPER(TRIM(CLEAN(SUBSTITUTE(F11983,CHAR(160),"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84" spans="2:11" hidden="1" x14ac:dyDescent="0.25">
      <c r="B11984" s="20">
        <v>45940</v>
      </c>
      <c r="C11984" s="2" t="s">
        <v>1</v>
      </c>
      <c r="D11984" s="2" t="s">
        <v>2130</v>
      </c>
      <c r="E11984" s="2" t="s">
        <v>195</v>
      </c>
      <c r="F11984" s="2" t="s">
        <v>4628</v>
      </c>
      <c r="G11984" s="5">
        <v>10</v>
      </c>
      <c r="H11984" s="5">
        <v>87.7</v>
      </c>
      <c r="I11984" s="5">
        <v>877</v>
      </c>
      <c r="J11984" s="5">
        <v>320489.59999999998</v>
      </c>
      <c r="K11984" s="3" t="str" cm="1">
        <f t="array" ref="K11984">_xlfn.LET(_xlpm.d,UPPER(TRIM(CLEAN(SUBSTITUTE(F11984,CHAR(160),"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85" spans="2:11" hidden="1" x14ac:dyDescent="0.25">
      <c r="B11985" s="20">
        <v>45940</v>
      </c>
      <c r="C11985" s="2" t="s">
        <v>1</v>
      </c>
      <c r="D11985" s="2" t="s">
        <v>704</v>
      </c>
      <c r="E11985" s="2" t="s">
        <v>43</v>
      </c>
      <c r="F11985" s="2" t="s">
        <v>4628</v>
      </c>
      <c r="G11985" s="5">
        <v>4</v>
      </c>
      <c r="H11985" s="5">
        <v>81.400000000000006</v>
      </c>
      <c r="I11985" s="5">
        <v>325.60000000000002</v>
      </c>
      <c r="J11985" s="5">
        <v>320815.19999999995</v>
      </c>
      <c r="K11985" s="3" t="str" cm="1">
        <f t="array" ref="K11985">_xlfn.LET(_xlpm.d,UPPER(TRIM(CLEAN(SUBSTITUTE(F11985,CHAR(160),"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86" spans="2:11" hidden="1" x14ac:dyDescent="0.25">
      <c r="B11986" s="20">
        <v>45940</v>
      </c>
      <c r="C11986" s="2" t="s">
        <v>1</v>
      </c>
      <c r="D11986" s="2" t="s">
        <v>2133</v>
      </c>
      <c r="E11986" s="2" t="s">
        <v>1726</v>
      </c>
      <c r="F11986" s="2" t="s">
        <v>4628</v>
      </c>
      <c r="G11986" s="5">
        <v>4</v>
      </c>
      <c r="H11986" s="5">
        <v>81.5</v>
      </c>
      <c r="I11986" s="5">
        <v>326</v>
      </c>
      <c r="J11986" s="5">
        <v>321141.19999999995</v>
      </c>
      <c r="K11986" s="3" t="str" cm="1">
        <f t="array" ref="K11986">_xlfn.LET(_xlpm.d,UPPER(TRIM(CLEAN(SUBSTITUTE(F11986,CHAR(160),"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87" spans="2:11" hidden="1" x14ac:dyDescent="0.25">
      <c r="B11987" s="20">
        <v>45940</v>
      </c>
      <c r="C11987" s="2" t="s">
        <v>1</v>
      </c>
      <c r="D11987" s="2" t="s">
        <v>3707</v>
      </c>
      <c r="E11987" s="2" t="s">
        <v>835</v>
      </c>
      <c r="F11987" s="2" t="s">
        <v>4672</v>
      </c>
      <c r="G11987" s="5">
        <v>11</v>
      </c>
      <c r="H11987" s="5">
        <v>81.5</v>
      </c>
      <c r="I11987" s="5">
        <v>896.5</v>
      </c>
      <c r="J11987" s="5">
        <v>322037.69999999995</v>
      </c>
      <c r="K11987" s="3" t="str" cm="1">
        <f t="array" ref="K11987">_xlfn.LET(_xlpm.d,UPPER(TRIM(CLEAN(SUBSTITUTE(F11987,CHAR(160),"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88" spans="2:11" hidden="1" x14ac:dyDescent="0.25">
      <c r="B11988" s="20">
        <v>45941</v>
      </c>
      <c r="C11988" s="2" t="s">
        <v>1</v>
      </c>
      <c r="D11988" s="2" t="s">
        <v>1137</v>
      </c>
      <c r="E11988" s="2" t="s">
        <v>234</v>
      </c>
      <c r="F11988" s="2" t="s">
        <v>4628</v>
      </c>
      <c r="G11988" s="5">
        <v>3</v>
      </c>
      <c r="H11988" s="5">
        <v>87.7</v>
      </c>
      <c r="I11988" s="5">
        <v>263.10000000000002</v>
      </c>
      <c r="J11988" s="5">
        <v>322300.79999999993</v>
      </c>
      <c r="K11988" s="3" t="str" cm="1">
        <f t="array" ref="K11988">_xlfn.LET(_xlpm.d,UPPER(TRIM(CLEAN(SUBSTITUTE(F11988,CHAR(160),"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89" spans="2:11" hidden="1" x14ac:dyDescent="0.25">
      <c r="B11989" s="20">
        <v>45944</v>
      </c>
      <c r="C11989" s="2" t="s">
        <v>1</v>
      </c>
      <c r="D11989" s="2" t="s">
        <v>4003</v>
      </c>
      <c r="E11989" s="2" t="s">
        <v>186</v>
      </c>
      <c r="F11989" s="2" t="s">
        <v>4628</v>
      </c>
      <c r="G11989" s="5">
        <v>4</v>
      </c>
      <c r="H11989" s="5">
        <v>87.7</v>
      </c>
      <c r="I11989" s="5">
        <v>350.8</v>
      </c>
      <c r="J11989" s="5">
        <v>322651.59999999992</v>
      </c>
      <c r="K11989" s="3" t="str" cm="1">
        <f t="array" ref="K11989">_xlfn.LET(_xlpm.d,UPPER(TRIM(CLEAN(SUBSTITUTE(F11989,CHAR(160),"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90" spans="2:11" hidden="1" x14ac:dyDescent="0.25">
      <c r="B11990" s="20">
        <v>45944</v>
      </c>
      <c r="C11990" s="2" t="s">
        <v>1</v>
      </c>
      <c r="D11990" s="2" t="s">
        <v>1277</v>
      </c>
      <c r="E11990" s="2" t="s">
        <v>162</v>
      </c>
      <c r="F11990" s="2" t="s">
        <v>4628</v>
      </c>
      <c r="G11990" s="5">
        <v>12</v>
      </c>
      <c r="H11990" s="5">
        <v>87.7</v>
      </c>
      <c r="I11990" s="5">
        <v>1052.4000000000001</v>
      </c>
      <c r="J11990" s="5">
        <v>323703.99999999994</v>
      </c>
      <c r="K11990" s="3" t="str" cm="1">
        <f t="array" ref="K11990">_xlfn.LET(_xlpm.d,UPPER(TRIM(CLEAN(SUBSTITUTE(F11990,CHAR(160),"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91" spans="2:11" hidden="1" x14ac:dyDescent="0.25">
      <c r="B11991" s="20">
        <v>45944</v>
      </c>
      <c r="C11991" s="2" t="s">
        <v>1</v>
      </c>
      <c r="D11991" s="2" t="s">
        <v>4673</v>
      </c>
      <c r="E11991" s="2" t="s">
        <v>964</v>
      </c>
      <c r="F11991" s="2" t="s">
        <v>4628</v>
      </c>
      <c r="G11991" s="5">
        <v>20</v>
      </c>
      <c r="H11991" s="5">
        <v>81.5</v>
      </c>
      <c r="I11991" s="5">
        <v>1630</v>
      </c>
      <c r="J11991" s="5">
        <v>325333.99999999994</v>
      </c>
      <c r="K11991" s="3" t="str" cm="1">
        <f t="array" ref="K11991">_xlfn.LET(_xlpm.d,UPPER(TRIM(CLEAN(SUBSTITUTE(F11991,CHAR(160),"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92" spans="2:11" hidden="1" x14ac:dyDescent="0.25">
      <c r="B11992" s="20">
        <v>45944</v>
      </c>
      <c r="C11992" s="2" t="s">
        <v>1</v>
      </c>
      <c r="D11992" s="2" t="s">
        <v>4674</v>
      </c>
      <c r="E11992" s="2" t="s">
        <v>857</v>
      </c>
      <c r="F11992" s="2" t="s">
        <v>4628</v>
      </c>
      <c r="G11992" s="5">
        <v>6</v>
      </c>
      <c r="H11992" s="5">
        <v>81.5</v>
      </c>
      <c r="I11992" s="5">
        <v>489</v>
      </c>
      <c r="J11992" s="5">
        <v>325822.99999999994</v>
      </c>
      <c r="K11992" s="3" t="str" cm="1">
        <f t="array" ref="K11992">_xlfn.LET(_xlpm.d,UPPER(TRIM(CLEAN(SUBSTITUTE(F11992,CHAR(160),"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93" spans="2:11" hidden="1" x14ac:dyDescent="0.25">
      <c r="B11993" s="20">
        <v>45944</v>
      </c>
      <c r="C11993" s="2" t="s">
        <v>1</v>
      </c>
      <c r="D11993" s="2" t="s">
        <v>3205</v>
      </c>
      <c r="E11993" s="2" t="s">
        <v>141</v>
      </c>
      <c r="F11993" s="2" t="s">
        <v>4628</v>
      </c>
      <c r="G11993" s="5">
        <v>6</v>
      </c>
      <c r="H11993" s="5">
        <v>87.7</v>
      </c>
      <c r="I11993" s="5">
        <v>526.20000000000005</v>
      </c>
      <c r="J11993" s="5">
        <v>326349.19999999995</v>
      </c>
      <c r="K11993" s="3" t="str" cm="1">
        <f t="array" ref="K11993">_xlfn.LET(_xlpm.d,UPPER(TRIM(CLEAN(SUBSTITUTE(F11993,CHAR(160),"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94" spans="2:11" hidden="1" x14ac:dyDescent="0.25">
      <c r="B11994" s="20">
        <v>45945</v>
      </c>
      <c r="C11994" s="2" t="s">
        <v>1</v>
      </c>
      <c r="D11994" s="2" t="s">
        <v>3209</v>
      </c>
      <c r="E11994" s="2" t="s">
        <v>149</v>
      </c>
      <c r="F11994" s="2" t="s">
        <v>4628</v>
      </c>
      <c r="G11994" s="5">
        <v>10</v>
      </c>
      <c r="H11994" s="5">
        <v>87.7</v>
      </c>
      <c r="I11994" s="5">
        <v>877</v>
      </c>
      <c r="J11994" s="5">
        <v>327226.19999999995</v>
      </c>
      <c r="K11994" s="3" t="str" cm="1">
        <f t="array" ref="K11994">_xlfn.LET(_xlpm.d,UPPER(TRIM(CLEAN(SUBSTITUTE(F11994,CHAR(160),"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95" spans="2:11" hidden="1" x14ac:dyDescent="0.25">
      <c r="B11995" s="20">
        <v>45945</v>
      </c>
      <c r="C11995" s="2" t="s">
        <v>1</v>
      </c>
      <c r="D11995" s="2" t="s">
        <v>4126</v>
      </c>
      <c r="E11995" s="2" t="s">
        <v>730</v>
      </c>
      <c r="F11995" s="2" t="s">
        <v>4628</v>
      </c>
      <c r="G11995" s="5">
        <v>14</v>
      </c>
      <c r="H11995" s="5">
        <v>83.5</v>
      </c>
      <c r="I11995" s="5">
        <v>1169</v>
      </c>
      <c r="J11995" s="5">
        <v>328395.19999999995</v>
      </c>
      <c r="K11995" s="3" t="str" cm="1">
        <f t="array" ref="K11995">_xlfn.LET(_xlpm.d,UPPER(TRIM(CLEAN(SUBSTITUTE(F11995,CHAR(160),"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96" spans="2:11" hidden="1" x14ac:dyDescent="0.25">
      <c r="B11996" s="20">
        <v>45946</v>
      </c>
      <c r="C11996" s="2" t="s">
        <v>1</v>
      </c>
      <c r="D11996" s="2" t="s">
        <v>1281</v>
      </c>
      <c r="E11996" s="2" t="s">
        <v>192</v>
      </c>
      <c r="F11996" s="2" t="s">
        <v>4628</v>
      </c>
      <c r="G11996" s="5">
        <v>15</v>
      </c>
      <c r="H11996" s="5">
        <v>87.7</v>
      </c>
      <c r="I11996" s="5">
        <v>1315.5</v>
      </c>
      <c r="J11996" s="5">
        <v>329710.69999999995</v>
      </c>
      <c r="K11996" s="3" t="str" cm="1">
        <f t="array" ref="K11996">_xlfn.LET(_xlpm.d,UPPER(TRIM(CLEAN(SUBSTITUTE(F11996,CHAR(160),"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97" spans="2:11" hidden="1" x14ac:dyDescent="0.25">
      <c r="B11997" s="20">
        <v>45946</v>
      </c>
      <c r="C11997" s="2" t="s">
        <v>1</v>
      </c>
      <c r="D11997" s="2" t="s">
        <v>1140</v>
      </c>
      <c r="E11997" s="2" t="s">
        <v>874</v>
      </c>
      <c r="F11997" s="2" t="s">
        <v>4628</v>
      </c>
      <c r="G11997" s="5">
        <v>20</v>
      </c>
      <c r="H11997" s="5">
        <v>63</v>
      </c>
      <c r="I11997" s="5">
        <v>1260</v>
      </c>
      <c r="J11997" s="5">
        <v>330970.69999999995</v>
      </c>
      <c r="K11997" s="3" t="str" cm="1">
        <f t="array" ref="K11997">_xlfn.LET(_xlpm.d,UPPER(TRIM(CLEAN(SUBSTITUTE(F11997,CHAR(160),"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98" spans="2:11" hidden="1" x14ac:dyDescent="0.25">
      <c r="B11998" s="20">
        <v>45947</v>
      </c>
      <c r="C11998" s="2" t="s">
        <v>1</v>
      </c>
      <c r="D11998" s="2" t="s">
        <v>1283</v>
      </c>
      <c r="E11998" s="2" t="s">
        <v>154</v>
      </c>
      <c r="F11998" s="2" t="s">
        <v>4628</v>
      </c>
      <c r="G11998" s="5">
        <v>10</v>
      </c>
      <c r="H11998" s="5">
        <v>87.7</v>
      </c>
      <c r="I11998" s="5">
        <v>877</v>
      </c>
      <c r="J11998" s="5">
        <v>331847.69999999995</v>
      </c>
      <c r="K11998" s="3" t="str" cm="1">
        <f t="array" ref="K11998">_xlfn.LET(_xlpm.d,UPPER(TRIM(CLEAN(SUBSTITUTE(F11998,CHAR(160),"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1999" spans="2:11" hidden="1" x14ac:dyDescent="0.25">
      <c r="B11999" s="20">
        <v>45947</v>
      </c>
      <c r="C11999" s="2" t="s">
        <v>1</v>
      </c>
      <c r="D11999" s="2" t="s">
        <v>3222</v>
      </c>
      <c r="E11999" s="2" t="s">
        <v>16</v>
      </c>
      <c r="F11999" s="2" t="s">
        <v>4628</v>
      </c>
      <c r="G11999" s="5">
        <v>10</v>
      </c>
      <c r="H11999" s="5">
        <v>81.5</v>
      </c>
      <c r="I11999" s="5">
        <v>815</v>
      </c>
      <c r="J11999" s="5">
        <v>332662.69999999995</v>
      </c>
      <c r="K11999" s="3" t="str" cm="1">
        <f t="array" ref="K11999">_xlfn.LET(_xlpm.d,UPPER(TRIM(CLEAN(SUBSTITUTE(F11999,CHAR(160),"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00" spans="2:11" hidden="1" x14ac:dyDescent="0.25">
      <c r="B12000" s="20">
        <v>45947</v>
      </c>
      <c r="C12000" s="2" t="s">
        <v>1</v>
      </c>
      <c r="D12000" s="2" t="s">
        <v>2149</v>
      </c>
      <c r="E12000" s="2" t="s">
        <v>311</v>
      </c>
      <c r="F12000" s="2" t="s">
        <v>4628</v>
      </c>
      <c r="G12000" s="5">
        <v>20</v>
      </c>
      <c r="H12000" s="5">
        <v>87.7</v>
      </c>
      <c r="I12000" s="5">
        <v>1754</v>
      </c>
      <c r="J12000" s="5">
        <v>334416.69999999995</v>
      </c>
      <c r="K12000" s="3" t="str" cm="1">
        <f t="array" ref="K12000">_xlfn.LET(_xlpm.d,UPPER(TRIM(CLEAN(SUBSTITUTE(F12000,CHAR(160),"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01" spans="2:11" hidden="1" x14ac:dyDescent="0.25">
      <c r="B12001" s="20">
        <v>45947</v>
      </c>
      <c r="C12001" s="2" t="s">
        <v>1</v>
      </c>
      <c r="D12001" s="2" t="s">
        <v>3226</v>
      </c>
      <c r="E12001" s="2" t="s">
        <v>170</v>
      </c>
      <c r="F12001" s="2" t="s">
        <v>4628</v>
      </c>
      <c r="G12001" s="5">
        <v>9</v>
      </c>
      <c r="H12001" s="5">
        <v>81.5</v>
      </c>
      <c r="I12001" s="5">
        <v>733.5</v>
      </c>
      <c r="J12001" s="5">
        <v>335150.19999999995</v>
      </c>
      <c r="K12001" s="3" t="str" cm="1">
        <f t="array" ref="K12001">_xlfn.LET(_xlpm.d,UPPER(TRIM(CLEAN(SUBSTITUTE(F12001,CHAR(160),"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02" spans="2:11" hidden="1" x14ac:dyDescent="0.25">
      <c r="B12002" s="20">
        <v>45947</v>
      </c>
      <c r="C12002" s="2" t="s">
        <v>1</v>
      </c>
      <c r="D12002" s="2" t="s">
        <v>3596</v>
      </c>
      <c r="E12002" s="2" t="s">
        <v>64</v>
      </c>
      <c r="F12002" s="2" t="s">
        <v>4628</v>
      </c>
      <c r="G12002" s="5">
        <v>2</v>
      </c>
      <c r="H12002" s="5">
        <v>81.5</v>
      </c>
      <c r="I12002" s="5">
        <v>163</v>
      </c>
      <c r="J12002" s="5">
        <v>335313.19999999995</v>
      </c>
      <c r="K12002" s="3" t="str" cm="1">
        <f t="array" ref="K12002">_xlfn.LET(_xlpm.d,UPPER(TRIM(CLEAN(SUBSTITUTE(F12002,CHAR(160),"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03" spans="2:11" hidden="1" x14ac:dyDescent="0.25">
      <c r="B12003" s="20">
        <v>45951</v>
      </c>
      <c r="C12003" s="2" t="s">
        <v>1</v>
      </c>
      <c r="D12003" s="2" t="s">
        <v>2150</v>
      </c>
      <c r="E12003" s="2" t="s">
        <v>78</v>
      </c>
      <c r="F12003" s="2" t="s">
        <v>4628</v>
      </c>
      <c r="G12003" s="5">
        <v>6</v>
      </c>
      <c r="H12003" s="5">
        <v>87.7</v>
      </c>
      <c r="I12003" s="5">
        <v>526.20000000000005</v>
      </c>
      <c r="J12003" s="5">
        <v>335839.39999999997</v>
      </c>
      <c r="K12003" s="3" t="str" cm="1">
        <f t="array" ref="K12003">_xlfn.LET(_xlpm.d,UPPER(TRIM(CLEAN(SUBSTITUTE(F12003,CHAR(160),"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04" spans="2:11" hidden="1" x14ac:dyDescent="0.25">
      <c r="B12004" s="20">
        <v>45951</v>
      </c>
      <c r="C12004" s="2" t="s">
        <v>1</v>
      </c>
      <c r="D12004" s="2" t="s">
        <v>1288</v>
      </c>
      <c r="E12004" s="2" t="s">
        <v>162</v>
      </c>
      <c r="F12004" s="2" t="s">
        <v>4628</v>
      </c>
      <c r="G12004" s="5">
        <v>10</v>
      </c>
      <c r="H12004" s="5">
        <v>87.7</v>
      </c>
      <c r="I12004" s="5">
        <v>877</v>
      </c>
      <c r="J12004" s="5">
        <v>336716.39999999997</v>
      </c>
      <c r="K12004" s="3" t="str" cm="1">
        <f t="array" ref="K12004">_xlfn.LET(_xlpm.d,UPPER(TRIM(CLEAN(SUBSTITUTE(F12004,CHAR(160),"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05" spans="2:11" hidden="1" x14ac:dyDescent="0.25">
      <c r="B12005" s="20">
        <v>45954</v>
      </c>
      <c r="C12005" s="2" t="s">
        <v>1</v>
      </c>
      <c r="D12005" s="2" t="s">
        <v>3234</v>
      </c>
      <c r="E12005" s="2" t="s">
        <v>279</v>
      </c>
      <c r="F12005" s="2" t="s">
        <v>4628</v>
      </c>
      <c r="G12005" s="5">
        <v>10</v>
      </c>
      <c r="H12005" s="5">
        <v>87.7</v>
      </c>
      <c r="I12005" s="5">
        <v>877</v>
      </c>
      <c r="J12005" s="5">
        <v>337593.39999999997</v>
      </c>
      <c r="K12005" s="3" t="str" cm="1">
        <f t="array" ref="K12005">_xlfn.LET(_xlpm.d,UPPER(TRIM(CLEAN(SUBSTITUTE(F12005,CHAR(160),"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06" spans="2:11" hidden="1" x14ac:dyDescent="0.25">
      <c r="B12006" s="20">
        <v>45954</v>
      </c>
      <c r="C12006" s="2" t="s">
        <v>1</v>
      </c>
      <c r="D12006" s="2" t="s">
        <v>3235</v>
      </c>
      <c r="E12006" s="2" t="s">
        <v>78</v>
      </c>
      <c r="F12006" s="2" t="s">
        <v>4628</v>
      </c>
      <c r="G12006" s="5">
        <v>6</v>
      </c>
      <c r="H12006" s="5">
        <v>87.7</v>
      </c>
      <c r="I12006" s="5">
        <v>526.20000000000005</v>
      </c>
      <c r="J12006" s="5">
        <v>338119.6</v>
      </c>
      <c r="K12006" s="3" t="str" cm="1">
        <f t="array" ref="K12006">_xlfn.LET(_xlpm.d,UPPER(TRIM(CLEAN(SUBSTITUTE(F12006,CHAR(160),"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07" spans="2:11" hidden="1" x14ac:dyDescent="0.25">
      <c r="B12007" s="20">
        <v>45954</v>
      </c>
      <c r="C12007" s="2" t="s">
        <v>1</v>
      </c>
      <c r="D12007" s="2" t="s">
        <v>4675</v>
      </c>
      <c r="E12007" s="2" t="s">
        <v>232</v>
      </c>
      <c r="F12007" s="2" t="s">
        <v>4628</v>
      </c>
      <c r="G12007" s="5">
        <v>3</v>
      </c>
      <c r="H12007" s="5">
        <v>87.7</v>
      </c>
      <c r="I12007" s="5">
        <v>263.10000000000002</v>
      </c>
      <c r="J12007" s="5">
        <v>338382.69999999995</v>
      </c>
      <c r="K12007" s="3" t="str" cm="1">
        <f t="array" ref="K12007">_xlfn.LET(_xlpm.d,UPPER(TRIM(CLEAN(SUBSTITUTE(F12007,CHAR(160),"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08" spans="2:11" hidden="1" x14ac:dyDescent="0.25">
      <c r="B12008" s="20">
        <v>45954</v>
      </c>
      <c r="C12008" s="2" t="s">
        <v>1</v>
      </c>
      <c r="D12008" s="2" t="s">
        <v>3843</v>
      </c>
      <c r="E12008" s="2" t="s">
        <v>243</v>
      </c>
      <c r="F12008" s="2" t="s">
        <v>4628</v>
      </c>
      <c r="G12008" s="5">
        <v>10</v>
      </c>
      <c r="H12008" s="5">
        <v>87.7</v>
      </c>
      <c r="I12008" s="5">
        <v>877</v>
      </c>
      <c r="J12008" s="5">
        <v>339259.69999999995</v>
      </c>
      <c r="K12008" s="3" t="str" cm="1">
        <f t="array" ref="K12008">_xlfn.LET(_xlpm.d,UPPER(TRIM(CLEAN(SUBSTITUTE(F12008,CHAR(160),"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09" spans="2:11" hidden="1" x14ac:dyDescent="0.25">
      <c r="B12009" s="20">
        <v>45954</v>
      </c>
      <c r="C12009" s="2" t="s">
        <v>1</v>
      </c>
      <c r="D12009" s="2" t="s">
        <v>2159</v>
      </c>
      <c r="E12009" s="2" t="s">
        <v>186</v>
      </c>
      <c r="F12009" s="2" t="s">
        <v>4628</v>
      </c>
      <c r="G12009" s="5">
        <v>2</v>
      </c>
      <c r="H12009" s="5">
        <v>87.7</v>
      </c>
      <c r="I12009" s="5">
        <v>175.4</v>
      </c>
      <c r="J12009" s="5">
        <v>339435.1</v>
      </c>
      <c r="K12009" s="3" t="str" cm="1">
        <f t="array" ref="K12009">_xlfn.LET(_xlpm.d,UPPER(TRIM(CLEAN(SUBSTITUTE(F12009,CHAR(160),"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10" spans="2:11" hidden="1" x14ac:dyDescent="0.25">
      <c r="B12010" s="20">
        <v>45958</v>
      </c>
      <c r="C12010" s="2" t="s">
        <v>1</v>
      </c>
      <c r="D12010" s="2" t="s">
        <v>4676</v>
      </c>
      <c r="E12010" s="2" t="s">
        <v>857</v>
      </c>
      <c r="F12010" s="2" t="s">
        <v>4628</v>
      </c>
      <c r="G12010" s="5">
        <v>12</v>
      </c>
      <c r="H12010" s="5">
        <v>81.5</v>
      </c>
      <c r="I12010" s="5">
        <v>978</v>
      </c>
      <c r="J12010" s="5">
        <v>340413.1</v>
      </c>
      <c r="K12010" s="3" t="str" cm="1">
        <f t="array" ref="K12010">_xlfn.LET(_xlpm.d,UPPER(TRIM(CLEAN(SUBSTITUTE(F12010,CHAR(160),"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11" spans="2:11" hidden="1" x14ac:dyDescent="0.25">
      <c r="B12011" s="20">
        <v>45959</v>
      </c>
      <c r="C12011" s="2" t="s">
        <v>1</v>
      </c>
      <c r="D12011" s="2" t="s">
        <v>3250</v>
      </c>
      <c r="E12011" s="2" t="s">
        <v>189</v>
      </c>
      <c r="F12011" s="2" t="s">
        <v>4628</v>
      </c>
      <c r="G12011" s="5">
        <v>3</v>
      </c>
      <c r="H12011" s="5">
        <v>87.7</v>
      </c>
      <c r="I12011" s="5">
        <v>263.10000000000002</v>
      </c>
      <c r="J12011" s="5">
        <v>340676.19999999995</v>
      </c>
      <c r="K12011" s="3" t="str" cm="1">
        <f t="array" ref="K12011">_xlfn.LET(_xlpm.d,UPPER(TRIM(CLEAN(SUBSTITUTE(F12011,CHAR(160),"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12" spans="2:11" hidden="1" x14ac:dyDescent="0.25">
      <c r="B12012" s="20">
        <v>45959</v>
      </c>
      <c r="C12012" s="2" t="s">
        <v>1</v>
      </c>
      <c r="D12012" s="2" t="s">
        <v>4677</v>
      </c>
      <c r="E12012" s="2" t="s">
        <v>35</v>
      </c>
      <c r="F12012" s="2" t="s">
        <v>4628</v>
      </c>
      <c r="G12012" s="5">
        <v>8</v>
      </c>
      <c r="H12012" s="5">
        <v>81.5</v>
      </c>
      <c r="I12012" s="5">
        <v>652</v>
      </c>
      <c r="J12012" s="5">
        <v>341328.19999999995</v>
      </c>
      <c r="K12012" s="3" t="str" cm="1">
        <f t="array" ref="K12012">_xlfn.LET(_xlpm.d,UPPER(TRIM(CLEAN(SUBSTITUTE(F12012,CHAR(160),"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13" spans="2:11" hidden="1" x14ac:dyDescent="0.25">
      <c r="B12013" s="20">
        <v>45959</v>
      </c>
      <c r="C12013" s="2" t="s">
        <v>1</v>
      </c>
      <c r="D12013" s="2" t="s">
        <v>1636</v>
      </c>
      <c r="E12013" s="2" t="s">
        <v>1634</v>
      </c>
      <c r="F12013" s="2" t="s">
        <v>4628</v>
      </c>
      <c r="G12013" s="5">
        <v>10</v>
      </c>
      <c r="H12013" s="5">
        <v>83.5</v>
      </c>
      <c r="I12013" s="5">
        <v>835</v>
      </c>
      <c r="J12013" s="5">
        <v>342163.19999999995</v>
      </c>
      <c r="K12013" s="3" t="str" cm="1">
        <f t="array" ref="K12013">_xlfn.LET(_xlpm.d,UPPER(TRIM(CLEAN(SUBSTITUTE(F12013,CHAR(160),"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14" spans="2:11" hidden="1" x14ac:dyDescent="0.25">
      <c r="B12014" s="20">
        <v>45959</v>
      </c>
      <c r="C12014" s="2" t="s">
        <v>1</v>
      </c>
      <c r="D12014" s="2" t="s">
        <v>1154</v>
      </c>
      <c r="E12014" s="2" t="s">
        <v>145</v>
      </c>
      <c r="F12014" s="2" t="s">
        <v>4628</v>
      </c>
      <c r="G12014" s="5">
        <v>10</v>
      </c>
      <c r="H12014" s="5">
        <v>87.7</v>
      </c>
      <c r="I12014" s="5">
        <v>877</v>
      </c>
      <c r="J12014" s="5">
        <v>343040.19999999995</v>
      </c>
      <c r="K12014" s="3" t="str" cm="1">
        <f t="array" ref="K12014">_xlfn.LET(_xlpm.d,UPPER(TRIM(CLEAN(SUBSTITUTE(F12014,CHAR(160),"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15" spans="2:11" hidden="1" x14ac:dyDescent="0.25">
      <c r="B12015" s="20">
        <v>45960</v>
      </c>
      <c r="C12015" s="2" t="s">
        <v>1</v>
      </c>
      <c r="D12015" s="2" t="s">
        <v>3891</v>
      </c>
      <c r="E12015" s="2" t="s">
        <v>248</v>
      </c>
      <c r="F12015" s="2" t="s">
        <v>4628</v>
      </c>
      <c r="G12015" s="5">
        <v>6</v>
      </c>
      <c r="H12015" s="5">
        <v>87.7</v>
      </c>
      <c r="I12015" s="5">
        <v>526.20000000000005</v>
      </c>
      <c r="J12015" s="5">
        <v>343566.39999999997</v>
      </c>
      <c r="K12015" s="3" t="str" cm="1">
        <f t="array" ref="K12015">_xlfn.LET(_xlpm.d,UPPER(TRIM(CLEAN(SUBSTITUTE(F12015,CHAR(160),"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16" spans="2:11" hidden="1" x14ac:dyDescent="0.25">
      <c r="B12016" s="20">
        <v>45961</v>
      </c>
      <c r="C12016" s="2" t="s">
        <v>1</v>
      </c>
      <c r="D12016" s="2" t="s">
        <v>711</v>
      </c>
      <c r="E12016" s="2" t="s">
        <v>238</v>
      </c>
      <c r="F12016" s="2" t="s">
        <v>4628</v>
      </c>
      <c r="G12016" s="5">
        <v>5</v>
      </c>
      <c r="H12016" s="5">
        <v>87.7</v>
      </c>
      <c r="I12016" s="5">
        <v>438.5</v>
      </c>
      <c r="J12016" s="5">
        <v>344004.89999999997</v>
      </c>
      <c r="K12016" s="3" t="str" cm="1">
        <f t="array" ref="K12016">_xlfn.LET(_xlpm.d,UPPER(TRIM(CLEAN(SUBSTITUTE(F12016,CHAR(160),"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17" spans="2:11" hidden="1" x14ac:dyDescent="0.25">
      <c r="B12017" s="20">
        <v>45961</v>
      </c>
      <c r="C12017" s="2" t="s">
        <v>1</v>
      </c>
      <c r="D12017" s="2" t="s">
        <v>2178</v>
      </c>
      <c r="E12017" s="2" t="s">
        <v>243</v>
      </c>
      <c r="F12017" s="2" t="s">
        <v>4628</v>
      </c>
      <c r="G12017" s="5">
        <v>10</v>
      </c>
      <c r="H12017" s="5">
        <v>87.7</v>
      </c>
      <c r="I12017" s="5">
        <v>877</v>
      </c>
      <c r="J12017" s="5">
        <v>344881.89999999997</v>
      </c>
      <c r="K12017" s="3" t="str" cm="1">
        <f t="array" ref="K12017">_xlfn.LET(_xlpm.d,UPPER(TRIM(CLEAN(SUBSTITUTE(F12017,CHAR(160),"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18" spans="2:11" hidden="1" x14ac:dyDescent="0.25">
      <c r="B12018" s="20">
        <v>45961</v>
      </c>
      <c r="C12018" s="2" t="s">
        <v>1</v>
      </c>
      <c r="D12018" s="2" t="s">
        <v>1158</v>
      </c>
      <c r="E12018" s="2" t="s">
        <v>154</v>
      </c>
      <c r="F12018" s="2" t="s">
        <v>4628</v>
      </c>
      <c r="G12018" s="5">
        <v>15</v>
      </c>
      <c r="H12018" s="5">
        <v>87.7</v>
      </c>
      <c r="I12018" s="5">
        <v>1315.5</v>
      </c>
      <c r="J12018" s="5">
        <v>346197.39999999997</v>
      </c>
      <c r="K12018" s="3" t="str" cm="1">
        <f t="array" ref="K12018">_xlfn.LET(_xlpm.d,UPPER(TRIM(CLEAN(SUBSTITUTE(F12018,CHAR(160),"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19" spans="2:11" hidden="1" x14ac:dyDescent="0.25">
      <c r="B12019" s="20">
        <v>45961</v>
      </c>
      <c r="C12019" s="2" t="s">
        <v>1</v>
      </c>
      <c r="D12019" s="2" t="s">
        <v>712</v>
      </c>
      <c r="E12019" s="2" t="s">
        <v>195</v>
      </c>
      <c r="F12019" s="2" t="s">
        <v>4628</v>
      </c>
      <c r="G12019" s="5">
        <v>16</v>
      </c>
      <c r="H12019" s="5">
        <v>87.7</v>
      </c>
      <c r="I12019" s="5">
        <v>1403.2</v>
      </c>
      <c r="J12019" s="5">
        <v>347600.6</v>
      </c>
      <c r="K12019" s="3" t="str" cm="1">
        <f t="array" ref="K12019">_xlfn.LET(_xlpm.d,UPPER(TRIM(CLEAN(SUBSTITUTE(F12019,CHAR(160),"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20" spans="2:11" hidden="1" x14ac:dyDescent="0.25">
      <c r="B12020" s="20">
        <v>45961</v>
      </c>
      <c r="C12020" s="2" t="s">
        <v>1</v>
      </c>
      <c r="D12020" s="2" t="s">
        <v>4678</v>
      </c>
      <c r="E12020" s="2" t="s">
        <v>3136</v>
      </c>
      <c r="F12020" s="2" t="s">
        <v>4628</v>
      </c>
      <c r="G12020" s="5">
        <v>6</v>
      </c>
      <c r="H12020" s="5">
        <v>81.5</v>
      </c>
      <c r="I12020" s="5">
        <v>489</v>
      </c>
      <c r="J12020" s="5">
        <v>348089.59999999998</v>
      </c>
      <c r="K12020" s="3" t="str" cm="1">
        <f t="array" ref="K12020">_xlfn.LET(_xlpm.d,UPPER(TRIM(CLEAN(SUBSTITUTE(F12020,CHAR(160),"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21" spans="2:11" hidden="1" x14ac:dyDescent="0.25">
      <c r="B12021" s="20">
        <v>45961</v>
      </c>
      <c r="C12021" s="2" t="s">
        <v>1</v>
      </c>
      <c r="D12021" s="2" t="s">
        <v>114</v>
      </c>
      <c r="E12021" s="2" t="s">
        <v>64</v>
      </c>
      <c r="F12021" s="2" t="s">
        <v>4628</v>
      </c>
      <c r="G12021" s="5">
        <v>6</v>
      </c>
      <c r="H12021" s="5">
        <v>81.5</v>
      </c>
      <c r="I12021" s="5">
        <v>489</v>
      </c>
      <c r="J12021" s="5">
        <v>348578.6</v>
      </c>
      <c r="K12021" s="3" t="str" cm="1">
        <f t="array" ref="K12021">_xlfn.LET(_xlpm.d,UPPER(TRIM(CLEAN(SUBSTITUTE(F12021,CHAR(160),"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22" spans="2:11" hidden="1" x14ac:dyDescent="0.25">
      <c r="B12022" s="20">
        <v>45965</v>
      </c>
      <c r="C12022" s="2" t="s">
        <v>1</v>
      </c>
      <c r="D12022" s="2" t="s">
        <v>2183</v>
      </c>
      <c r="E12022" s="2" t="s">
        <v>78</v>
      </c>
      <c r="F12022" s="2" t="s">
        <v>4628</v>
      </c>
      <c r="G12022" s="5">
        <v>5</v>
      </c>
      <c r="H12022" s="5">
        <v>87.7</v>
      </c>
      <c r="I12022" s="5">
        <v>438.5</v>
      </c>
      <c r="J12022" s="5">
        <v>349017.1</v>
      </c>
      <c r="K12022" s="3" t="str" cm="1">
        <f t="array" ref="K12022">_xlfn.LET(_xlpm.d,UPPER(TRIM(CLEAN(SUBSTITUTE(F12022,CHAR(160),"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23" spans="2:11" hidden="1" x14ac:dyDescent="0.25">
      <c r="B12023" s="20">
        <v>45965</v>
      </c>
      <c r="C12023" s="2" t="s">
        <v>1</v>
      </c>
      <c r="D12023" s="2" t="s">
        <v>714</v>
      </c>
      <c r="E12023" s="2" t="s">
        <v>214</v>
      </c>
      <c r="F12023" s="2" t="s">
        <v>4628</v>
      </c>
      <c r="G12023" s="5">
        <v>10</v>
      </c>
      <c r="H12023" s="5">
        <v>87.7</v>
      </c>
      <c r="I12023" s="5">
        <v>877</v>
      </c>
      <c r="J12023" s="5">
        <v>349894.1</v>
      </c>
      <c r="K12023" s="3" t="str" cm="1">
        <f t="array" ref="K12023">_xlfn.LET(_xlpm.d,UPPER(TRIM(CLEAN(SUBSTITUTE(F12023,CHAR(160),"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24" spans="2:11" hidden="1" x14ac:dyDescent="0.25">
      <c r="B12024" s="20">
        <v>45965</v>
      </c>
      <c r="C12024" s="2" t="s">
        <v>1</v>
      </c>
      <c r="D12024" s="2" t="s">
        <v>2430</v>
      </c>
      <c r="E12024" s="2" t="s">
        <v>143</v>
      </c>
      <c r="F12024" s="2" t="s">
        <v>4628</v>
      </c>
      <c r="G12024" s="5">
        <v>10</v>
      </c>
      <c r="H12024" s="5">
        <v>87.7</v>
      </c>
      <c r="I12024" s="5">
        <v>877</v>
      </c>
      <c r="J12024" s="5">
        <v>350771.1</v>
      </c>
      <c r="K12024" s="3" t="str" cm="1">
        <f t="array" ref="K12024">_xlfn.LET(_xlpm.d,UPPER(TRIM(CLEAN(SUBSTITUTE(F12024,CHAR(160),"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25" spans="2:11" hidden="1" x14ac:dyDescent="0.25">
      <c r="B12025" s="20">
        <v>45965</v>
      </c>
      <c r="C12025" s="2" t="s">
        <v>1</v>
      </c>
      <c r="D12025" s="2" t="s">
        <v>4679</v>
      </c>
      <c r="E12025" s="2" t="s">
        <v>964</v>
      </c>
      <c r="F12025" s="2" t="s">
        <v>4628</v>
      </c>
      <c r="G12025" s="5">
        <v>1</v>
      </c>
      <c r="H12025" s="5">
        <v>0</v>
      </c>
      <c r="I12025" s="5">
        <v>0</v>
      </c>
      <c r="J12025" s="5">
        <v>350771.1</v>
      </c>
      <c r="K12025" s="3" t="str" cm="1">
        <f t="array" ref="K12025">_xlfn.LET(_xlpm.d,UPPER(TRIM(CLEAN(SUBSTITUTE(F12025,CHAR(160),"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26" spans="2:11" hidden="1" x14ac:dyDescent="0.25">
      <c r="B12026" s="20">
        <v>45965</v>
      </c>
      <c r="C12026" s="2" t="s">
        <v>1</v>
      </c>
      <c r="D12026" s="2" t="s">
        <v>715</v>
      </c>
      <c r="E12026" s="2" t="s">
        <v>261</v>
      </c>
      <c r="F12026" s="2" t="s">
        <v>4628</v>
      </c>
      <c r="G12026" s="5">
        <v>5</v>
      </c>
      <c r="H12026" s="5">
        <v>87.7</v>
      </c>
      <c r="I12026" s="5">
        <v>438.5</v>
      </c>
      <c r="J12026" s="5">
        <v>351209.6</v>
      </c>
      <c r="K12026" s="3" t="str" cm="1">
        <f t="array" ref="K12026">_xlfn.LET(_xlpm.d,UPPER(TRIM(CLEAN(SUBSTITUTE(F12026,CHAR(160),"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27" spans="2:11" hidden="1" x14ac:dyDescent="0.25">
      <c r="B12027" s="20">
        <v>45965</v>
      </c>
      <c r="C12027" s="2" t="s">
        <v>1</v>
      </c>
      <c r="D12027" s="2" t="s">
        <v>3893</v>
      </c>
      <c r="E12027" s="2" t="s">
        <v>141</v>
      </c>
      <c r="F12027" s="2" t="s">
        <v>4628</v>
      </c>
      <c r="G12027" s="5">
        <v>5</v>
      </c>
      <c r="H12027" s="5">
        <v>87.7</v>
      </c>
      <c r="I12027" s="5">
        <v>438.5</v>
      </c>
      <c r="J12027" s="5">
        <v>351648.1</v>
      </c>
      <c r="K12027" s="3" t="str" cm="1">
        <f t="array" ref="K12027">_xlfn.LET(_xlpm.d,UPPER(TRIM(CLEAN(SUBSTITUTE(F12027,CHAR(160),"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28" spans="2:11" hidden="1" x14ac:dyDescent="0.25">
      <c r="B12028" s="20">
        <v>45965</v>
      </c>
      <c r="C12028" s="2" t="s">
        <v>1</v>
      </c>
      <c r="D12028" s="2" t="s">
        <v>4680</v>
      </c>
      <c r="E12028" s="2" t="s">
        <v>964</v>
      </c>
      <c r="F12028" s="2" t="s">
        <v>4628</v>
      </c>
      <c r="G12028" s="5">
        <v>40</v>
      </c>
      <c r="H12028" s="5">
        <v>81.5</v>
      </c>
      <c r="I12028" s="5">
        <v>3260</v>
      </c>
      <c r="J12028" s="5">
        <v>354908.1</v>
      </c>
      <c r="K12028" s="3" t="str" cm="1">
        <f t="array" ref="K12028">_xlfn.LET(_xlpm.d,UPPER(TRIM(CLEAN(SUBSTITUTE(F12028,CHAR(160),"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29" spans="2:11" hidden="1" x14ac:dyDescent="0.25">
      <c r="B12029" s="20">
        <v>45965</v>
      </c>
      <c r="C12029" s="2" t="s">
        <v>1</v>
      </c>
      <c r="D12029" s="2" t="s">
        <v>2187</v>
      </c>
      <c r="E12029" s="2" t="s">
        <v>61</v>
      </c>
      <c r="F12029" s="2" t="s">
        <v>4628</v>
      </c>
      <c r="G12029" s="5">
        <v>20</v>
      </c>
      <c r="H12029" s="5">
        <v>81.5</v>
      </c>
      <c r="I12029" s="5">
        <v>1630</v>
      </c>
      <c r="J12029" s="5">
        <v>356538.1</v>
      </c>
      <c r="K12029" s="3" t="str" cm="1">
        <f t="array" ref="K12029">_xlfn.LET(_xlpm.d,UPPER(TRIM(CLEAN(SUBSTITUTE(F12029,CHAR(160),"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30" spans="2:11" hidden="1" x14ac:dyDescent="0.25">
      <c r="B12030" s="20">
        <v>45966</v>
      </c>
      <c r="C12030" s="2" t="s">
        <v>1</v>
      </c>
      <c r="D12030" s="2" t="s">
        <v>4514</v>
      </c>
      <c r="E12030" s="2" t="s">
        <v>730</v>
      </c>
      <c r="F12030" s="2" t="s">
        <v>4628</v>
      </c>
      <c r="G12030" s="5">
        <v>24</v>
      </c>
      <c r="H12030" s="5">
        <v>83.5</v>
      </c>
      <c r="I12030" s="5">
        <v>2004</v>
      </c>
      <c r="J12030" s="5">
        <v>358542.1</v>
      </c>
      <c r="K12030" s="3" t="str" cm="1">
        <f t="array" ref="K12030">_xlfn.LET(_xlpm.d,UPPER(TRIM(CLEAN(SUBSTITUTE(F12030,CHAR(160),"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31" spans="2:11" hidden="1" x14ac:dyDescent="0.25">
      <c r="B12031" s="20">
        <v>45966</v>
      </c>
      <c r="C12031" s="2" t="s">
        <v>1</v>
      </c>
      <c r="D12031" s="2" t="s">
        <v>2190</v>
      </c>
      <c r="E12031" s="2" t="s">
        <v>16</v>
      </c>
      <c r="F12031" s="2" t="s">
        <v>4628</v>
      </c>
      <c r="G12031" s="5">
        <v>13</v>
      </c>
      <c r="H12031" s="5">
        <v>81.5</v>
      </c>
      <c r="I12031" s="5">
        <v>1059.5</v>
      </c>
      <c r="J12031" s="5">
        <v>359601.6</v>
      </c>
      <c r="K12031" s="3" t="str" cm="1">
        <f t="array" ref="K12031">_xlfn.LET(_xlpm.d,UPPER(TRIM(CLEAN(SUBSTITUTE(F12031,CHAR(160),"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32" spans="2:11" hidden="1" x14ac:dyDescent="0.25">
      <c r="B12032" s="20">
        <v>45967</v>
      </c>
      <c r="C12032" s="2" t="s">
        <v>1</v>
      </c>
      <c r="D12032" s="2" t="s">
        <v>1600</v>
      </c>
      <c r="E12032" s="2" t="s">
        <v>135</v>
      </c>
      <c r="F12032" s="2" t="s">
        <v>4628</v>
      </c>
      <c r="G12032" s="5">
        <v>12</v>
      </c>
      <c r="H12032" s="5">
        <v>87.7</v>
      </c>
      <c r="I12032" s="5">
        <v>1052.4000000000001</v>
      </c>
      <c r="J12032" s="5">
        <v>360654</v>
      </c>
      <c r="K12032" s="3" t="str" cm="1">
        <f t="array" ref="K12032">_xlfn.LET(_xlpm.d,UPPER(TRIM(CLEAN(SUBSTITUTE(F12032,CHAR(160),"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33" spans="2:11" hidden="1" x14ac:dyDescent="0.25">
      <c r="B12033" s="20">
        <v>45967</v>
      </c>
      <c r="C12033" s="2" t="s">
        <v>1</v>
      </c>
      <c r="D12033" s="2" t="s">
        <v>2191</v>
      </c>
      <c r="E12033" s="2" t="s">
        <v>248</v>
      </c>
      <c r="F12033" s="2" t="s">
        <v>4628</v>
      </c>
      <c r="G12033" s="5">
        <v>4</v>
      </c>
      <c r="H12033" s="5">
        <v>87.7</v>
      </c>
      <c r="I12033" s="5">
        <v>350.8</v>
      </c>
      <c r="J12033" s="5">
        <v>361004.79999999999</v>
      </c>
      <c r="K12033" s="3" t="str" cm="1">
        <f t="array" ref="K12033">_xlfn.LET(_xlpm.d,UPPER(TRIM(CLEAN(SUBSTITUTE(F12033,CHAR(160),"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34" spans="2:11" hidden="1" x14ac:dyDescent="0.25">
      <c r="B12034" s="20">
        <v>45967</v>
      </c>
      <c r="C12034" s="2" t="s">
        <v>1</v>
      </c>
      <c r="D12034" s="2" t="s">
        <v>720</v>
      </c>
      <c r="E12034" s="2" t="s">
        <v>279</v>
      </c>
      <c r="F12034" s="2" t="s">
        <v>4628</v>
      </c>
      <c r="G12034" s="5">
        <v>10</v>
      </c>
      <c r="H12034" s="5">
        <v>87.7</v>
      </c>
      <c r="I12034" s="5">
        <v>877</v>
      </c>
      <c r="J12034" s="5">
        <v>361881.8</v>
      </c>
      <c r="K12034" s="3" t="str" cm="1">
        <f t="array" ref="K12034">_xlfn.LET(_xlpm.d,UPPER(TRIM(CLEAN(SUBSTITUTE(F12034,CHAR(160),"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35" spans="2:11" hidden="1" x14ac:dyDescent="0.25">
      <c r="B12035" s="20">
        <v>45967</v>
      </c>
      <c r="C12035" s="2" t="s">
        <v>1</v>
      </c>
      <c r="D12035" s="2" t="s">
        <v>1163</v>
      </c>
      <c r="E12035" s="2" t="s">
        <v>874</v>
      </c>
      <c r="F12035" s="2" t="s">
        <v>4628</v>
      </c>
      <c r="G12035" s="5">
        <v>30</v>
      </c>
      <c r="H12035" s="5">
        <v>63</v>
      </c>
      <c r="I12035" s="5">
        <v>1890</v>
      </c>
      <c r="J12035" s="5">
        <v>363771.8</v>
      </c>
      <c r="K12035" s="3" t="str" cm="1">
        <f t="array" ref="K12035">_xlfn.LET(_xlpm.d,UPPER(TRIM(CLEAN(SUBSTITUTE(F12035,CHAR(160),"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36" spans="2:11" hidden="1" x14ac:dyDescent="0.25">
      <c r="B12036" s="20">
        <v>45967</v>
      </c>
      <c r="C12036" s="2" t="s">
        <v>1</v>
      </c>
      <c r="D12036" s="2" t="s">
        <v>1164</v>
      </c>
      <c r="E12036" s="2" t="s">
        <v>874</v>
      </c>
      <c r="F12036" s="2" t="s">
        <v>4628</v>
      </c>
      <c r="G12036" s="5">
        <v>10</v>
      </c>
      <c r="H12036" s="5">
        <v>63</v>
      </c>
      <c r="I12036" s="5">
        <v>630</v>
      </c>
      <c r="J12036" s="5">
        <v>364401.8</v>
      </c>
      <c r="K12036" s="3" t="str" cm="1">
        <f t="array" ref="K12036">_xlfn.LET(_xlpm.d,UPPER(TRIM(CLEAN(SUBSTITUTE(F12036,CHAR(160),"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37" spans="2:11" hidden="1" x14ac:dyDescent="0.25">
      <c r="B12037" s="20">
        <v>45967</v>
      </c>
      <c r="C12037" s="2" t="s">
        <v>1</v>
      </c>
      <c r="D12037" s="2" t="s">
        <v>3268</v>
      </c>
      <c r="E12037" s="2" t="s">
        <v>1726</v>
      </c>
      <c r="F12037" s="2" t="s">
        <v>4628</v>
      </c>
      <c r="G12037" s="5">
        <v>5</v>
      </c>
      <c r="H12037" s="5">
        <v>81.5</v>
      </c>
      <c r="I12037" s="5">
        <v>407.5</v>
      </c>
      <c r="J12037" s="5">
        <v>364809.3</v>
      </c>
      <c r="K12037" s="3" t="str" cm="1">
        <f t="array" ref="K12037">_xlfn.LET(_xlpm.d,UPPER(TRIM(CLEAN(SUBSTITUTE(F12037,CHAR(160),"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38" spans="2:11" hidden="1" x14ac:dyDescent="0.25">
      <c r="B12038" s="20">
        <v>45968</v>
      </c>
      <c r="C12038" s="2" t="s">
        <v>1</v>
      </c>
      <c r="D12038" s="2" t="s">
        <v>3269</v>
      </c>
      <c r="E12038" s="2" t="s">
        <v>195</v>
      </c>
      <c r="F12038" s="2" t="s">
        <v>4628</v>
      </c>
      <c r="G12038" s="5">
        <v>10</v>
      </c>
      <c r="H12038" s="5">
        <v>87.7</v>
      </c>
      <c r="I12038" s="5">
        <v>877</v>
      </c>
      <c r="J12038" s="5">
        <v>365686.3</v>
      </c>
      <c r="K12038" s="3" t="str" cm="1">
        <f t="array" ref="K12038">_xlfn.LET(_xlpm.d,UPPER(TRIM(CLEAN(SUBSTITUTE(F12038,CHAR(160),"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39" spans="2:11" hidden="1" x14ac:dyDescent="0.25">
      <c r="B12039" s="20">
        <v>45968</v>
      </c>
      <c r="C12039" s="2" t="s">
        <v>1</v>
      </c>
      <c r="D12039" s="2" t="s">
        <v>3270</v>
      </c>
      <c r="E12039" s="2" t="s">
        <v>186</v>
      </c>
      <c r="F12039" s="2" t="s">
        <v>4628</v>
      </c>
      <c r="G12039" s="5">
        <v>2</v>
      </c>
      <c r="H12039" s="5">
        <v>87.7</v>
      </c>
      <c r="I12039" s="5">
        <v>175.4</v>
      </c>
      <c r="J12039" s="5">
        <v>365861.7</v>
      </c>
      <c r="K12039" s="3" t="str" cm="1">
        <f t="array" ref="K12039">_xlfn.LET(_xlpm.d,UPPER(TRIM(CLEAN(SUBSTITUTE(F12039,CHAR(160),"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40" spans="2:11" hidden="1" x14ac:dyDescent="0.25">
      <c r="B12040" s="20">
        <v>45968</v>
      </c>
      <c r="C12040" s="2" t="s">
        <v>1</v>
      </c>
      <c r="D12040" s="2" t="s">
        <v>4009</v>
      </c>
      <c r="E12040" s="2" t="s">
        <v>232</v>
      </c>
      <c r="F12040" s="2" t="s">
        <v>4628</v>
      </c>
      <c r="G12040" s="5">
        <v>3</v>
      </c>
      <c r="H12040" s="5">
        <v>87.7</v>
      </c>
      <c r="I12040" s="5">
        <v>263.10000000000002</v>
      </c>
      <c r="J12040" s="5">
        <v>366124.79999999999</v>
      </c>
      <c r="K12040" s="3" t="str" cm="1">
        <f t="array" ref="K12040">_xlfn.LET(_xlpm.d,UPPER(TRIM(CLEAN(SUBSTITUTE(F12040,CHAR(160),"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41" spans="2:11" hidden="1" x14ac:dyDescent="0.25">
      <c r="B12041" s="20">
        <v>45968</v>
      </c>
      <c r="C12041" s="2" t="s">
        <v>1</v>
      </c>
      <c r="D12041" s="2" t="s">
        <v>4010</v>
      </c>
      <c r="E12041" s="2" t="s">
        <v>165</v>
      </c>
      <c r="F12041" s="2" t="s">
        <v>4628</v>
      </c>
      <c r="G12041" s="5">
        <v>3</v>
      </c>
      <c r="H12041" s="5">
        <v>87.7</v>
      </c>
      <c r="I12041" s="5">
        <v>263.10000000000002</v>
      </c>
      <c r="J12041" s="5">
        <v>366387.89999999997</v>
      </c>
      <c r="K12041" s="3" t="str" cm="1">
        <f t="array" ref="K12041">_xlfn.LET(_xlpm.d,UPPER(TRIM(CLEAN(SUBSTITUTE(F12041,CHAR(160),"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42" spans="2:11" hidden="1" x14ac:dyDescent="0.25">
      <c r="B12042" s="20">
        <v>45968</v>
      </c>
      <c r="C12042" s="2" t="s">
        <v>1</v>
      </c>
      <c r="D12042" s="2" t="s">
        <v>722</v>
      </c>
      <c r="E12042" s="2" t="s">
        <v>43</v>
      </c>
      <c r="F12042" s="2" t="s">
        <v>4628</v>
      </c>
      <c r="G12042" s="5">
        <v>6</v>
      </c>
      <c r="H12042" s="5">
        <v>81.400000000000006</v>
      </c>
      <c r="I12042" s="5">
        <v>488.4</v>
      </c>
      <c r="J12042" s="5">
        <v>366876.3</v>
      </c>
      <c r="K12042" s="3" t="str" cm="1">
        <f t="array" ref="K12042">_xlfn.LET(_xlpm.d,UPPER(TRIM(CLEAN(SUBSTITUTE(F12042,CHAR(160),"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43" spans="2:11" hidden="1" x14ac:dyDescent="0.25">
      <c r="B12043" s="20">
        <v>45968</v>
      </c>
      <c r="C12043" s="2" t="s">
        <v>1</v>
      </c>
      <c r="D12043" s="2" t="s">
        <v>3271</v>
      </c>
      <c r="E12043" s="2" t="s">
        <v>170</v>
      </c>
      <c r="F12043" s="2" t="s">
        <v>4628</v>
      </c>
      <c r="G12043" s="5">
        <v>9</v>
      </c>
      <c r="H12043" s="5">
        <v>81.5</v>
      </c>
      <c r="I12043" s="5">
        <v>733.5</v>
      </c>
      <c r="J12043" s="5">
        <v>367609.8</v>
      </c>
      <c r="K12043" s="3" t="str" cm="1">
        <f t="array" ref="K12043">_xlfn.LET(_xlpm.d,UPPER(TRIM(CLEAN(SUBSTITUTE(F12043,CHAR(160),"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44" spans="2:11" hidden="1" x14ac:dyDescent="0.25">
      <c r="B12044" s="20">
        <v>45972</v>
      </c>
      <c r="C12044" s="2" t="s">
        <v>1</v>
      </c>
      <c r="D12044" s="2" t="s">
        <v>1619</v>
      </c>
      <c r="E12044" s="2" t="s">
        <v>78</v>
      </c>
      <c r="F12044" s="2" t="s">
        <v>4628</v>
      </c>
      <c r="G12044" s="5">
        <v>6</v>
      </c>
      <c r="H12044" s="5">
        <v>87.7</v>
      </c>
      <c r="I12044" s="5">
        <v>526.20000000000005</v>
      </c>
      <c r="J12044" s="5">
        <v>368136</v>
      </c>
      <c r="K12044" s="3" t="str" cm="1">
        <f t="array" ref="K12044">_xlfn.LET(_xlpm.d,UPPER(TRIM(CLEAN(SUBSTITUTE(F12044,CHAR(160),"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45" spans="2:11" hidden="1" x14ac:dyDescent="0.25">
      <c r="B12045" s="20">
        <v>45972</v>
      </c>
      <c r="C12045" s="2" t="s">
        <v>1</v>
      </c>
      <c r="D12045" s="2" t="s">
        <v>3895</v>
      </c>
      <c r="E12045" s="2" t="s">
        <v>261</v>
      </c>
      <c r="F12045" s="2" t="s">
        <v>4628</v>
      </c>
      <c r="G12045" s="5">
        <v>10</v>
      </c>
      <c r="H12045" s="5">
        <v>87.7</v>
      </c>
      <c r="I12045" s="5">
        <v>877</v>
      </c>
      <c r="J12045" s="5">
        <v>369013</v>
      </c>
      <c r="K12045" s="3" t="str" cm="1">
        <f t="array" ref="K12045">_xlfn.LET(_xlpm.d,UPPER(TRIM(CLEAN(SUBSTITUTE(F12045,CHAR(160),"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46" spans="2:11" hidden="1" x14ac:dyDescent="0.25">
      <c r="B12046" s="20">
        <v>45972</v>
      </c>
      <c r="C12046" s="2" t="s">
        <v>1</v>
      </c>
      <c r="D12046" s="2" t="s">
        <v>2194</v>
      </c>
      <c r="E12046" s="2" t="s">
        <v>276</v>
      </c>
      <c r="F12046" s="2" t="s">
        <v>4628</v>
      </c>
      <c r="G12046" s="5">
        <v>4</v>
      </c>
      <c r="H12046" s="5">
        <v>87.7</v>
      </c>
      <c r="I12046" s="5">
        <v>350.8</v>
      </c>
      <c r="J12046" s="5">
        <v>369363.8</v>
      </c>
      <c r="K12046" s="3" t="str" cm="1">
        <f t="array" ref="K12046">_xlfn.LET(_xlpm.d,UPPER(TRIM(CLEAN(SUBSTITUTE(F12046,CHAR(160),"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47" spans="2:11" hidden="1" x14ac:dyDescent="0.25">
      <c r="B12047" s="20">
        <v>45972</v>
      </c>
      <c r="C12047" s="2" t="s">
        <v>1</v>
      </c>
      <c r="D12047" s="2" t="s">
        <v>4681</v>
      </c>
      <c r="E12047" s="2" t="s">
        <v>857</v>
      </c>
      <c r="F12047" s="2" t="s">
        <v>4628</v>
      </c>
      <c r="G12047" s="5">
        <v>8</v>
      </c>
      <c r="H12047" s="5">
        <v>81.5</v>
      </c>
      <c r="I12047" s="5">
        <v>652</v>
      </c>
      <c r="J12047" s="5">
        <v>370015.8</v>
      </c>
      <c r="K12047" s="3" t="str" cm="1">
        <f t="array" ref="K12047">_xlfn.LET(_xlpm.d,UPPER(TRIM(CLEAN(SUBSTITUTE(F12047,CHAR(160),"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48" spans="2:11" hidden="1" x14ac:dyDescent="0.25">
      <c r="B12048" s="20">
        <v>45975</v>
      </c>
      <c r="C12048" s="2" t="s">
        <v>1</v>
      </c>
      <c r="D12048" s="2" t="s">
        <v>1620</v>
      </c>
      <c r="E12048" s="2" t="s">
        <v>78</v>
      </c>
      <c r="F12048" s="2" t="s">
        <v>4628</v>
      </c>
      <c r="G12048" s="5">
        <v>8</v>
      </c>
      <c r="H12048" s="5">
        <v>87.7</v>
      </c>
      <c r="I12048" s="5">
        <v>701.6</v>
      </c>
      <c r="J12048" s="5">
        <v>370717.39999999997</v>
      </c>
      <c r="K12048" s="3" t="str" cm="1">
        <f t="array" ref="K12048">_xlfn.LET(_xlpm.d,UPPER(TRIM(CLEAN(SUBSTITUTE(F12048,CHAR(160),"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49" spans="2:11" hidden="1" x14ac:dyDescent="0.25">
      <c r="B12049" s="20">
        <v>45975</v>
      </c>
      <c r="C12049" s="2" t="s">
        <v>1</v>
      </c>
      <c r="D12049" s="2" t="s">
        <v>2199</v>
      </c>
      <c r="E12049" s="2" t="s">
        <v>186</v>
      </c>
      <c r="F12049" s="2" t="s">
        <v>4628</v>
      </c>
      <c r="G12049" s="5">
        <v>3</v>
      </c>
      <c r="H12049" s="5">
        <v>87.7</v>
      </c>
      <c r="I12049" s="5">
        <v>263.10000000000002</v>
      </c>
      <c r="J12049" s="5">
        <v>370980.49999999994</v>
      </c>
      <c r="K12049" s="3" t="str" cm="1">
        <f t="array" ref="K12049">_xlfn.LET(_xlpm.d,UPPER(TRIM(CLEAN(SUBSTITUTE(F12049,CHAR(160),"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50" spans="2:11" hidden="1" x14ac:dyDescent="0.25">
      <c r="B12050" s="20">
        <v>45975</v>
      </c>
      <c r="C12050" s="2" t="s">
        <v>1</v>
      </c>
      <c r="D12050" s="2" t="s">
        <v>726</v>
      </c>
      <c r="E12050" s="2" t="s">
        <v>195</v>
      </c>
      <c r="F12050" s="2" t="s">
        <v>4628</v>
      </c>
      <c r="G12050" s="5">
        <v>5</v>
      </c>
      <c r="H12050" s="5">
        <v>87.7</v>
      </c>
      <c r="I12050" s="5">
        <v>438.5</v>
      </c>
      <c r="J12050" s="5">
        <v>371418.99999999994</v>
      </c>
      <c r="K12050" s="3" t="str" cm="1">
        <f t="array" ref="K12050">_xlfn.LET(_xlpm.d,UPPER(TRIM(CLEAN(SUBSTITUTE(F12050,CHAR(160),"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51" spans="2:11" hidden="1" x14ac:dyDescent="0.25">
      <c r="B12051" s="20">
        <v>45975</v>
      </c>
      <c r="C12051" s="2" t="s">
        <v>1</v>
      </c>
      <c r="D12051" s="2" t="s">
        <v>1172</v>
      </c>
      <c r="E12051" s="2" t="s">
        <v>154</v>
      </c>
      <c r="F12051" s="2" t="s">
        <v>4628</v>
      </c>
      <c r="G12051" s="5">
        <v>5</v>
      </c>
      <c r="H12051" s="5">
        <v>87.7</v>
      </c>
      <c r="I12051" s="5">
        <v>438.5</v>
      </c>
      <c r="J12051" s="5">
        <v>371857.49999999994</v>
      </c>
      <c r="K12051" s="3" t="str" cm="1">
        <f t="array" ref="K12051">_xlfn.LET(_xlpm.d,UPPER(TRIM(CLEAN(SUBSTITUTE(F12051,CHAR(160),"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52" spans="2:11" hidden="1" x14ac:dyDescent="0.25">
      <c r="B12052" s="20">
        <v>45975</v>
      </c>
      <c r="C12052" s="2" t="s">
        <v>1</v>
      </c>
      <c r="D12052" s="2" t="s">
        <v>727</v>
      </c>
      <c r="E12052" s="2" t="s">
        <v>43</v>
      </c>
      <c r="F12052" s="2" t="s">
        <v>4628</v>
      </c>
      <c r="G12052" s="5">
        <v>3</v>
      </c>
      <c r="H12052" s="5">
        <v>81.400000000000006</v>
      </c>
      <c r="I12052" s="5">
        <v>244.2</v>
      </c>
      <c r="J12052" s="5">
        <v>372101.69999999995</v>
      </c>
      <c r="K12052" s="3" t="str" cm="1">
        <f t="array" ref="K12052">_xlfn.LET(_xlpm.d,UPPER(TRIM(CLEAN(SUBSTITUTE(F12052,CHAR(160),"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53" spans="2:11" hidden="1" x14ac:dyDescent="0.25">
      <c r="B12053" s="20">
        <v>45979</v>
      </c>
      <c r="C12053" s="2" t="s">
        <v>1</v>
      </c>
      <c r="D12053" s="2" t="s">
        <v>729</v>
      </c>
      <c r="E12053" s="2" t="s">
        <v>730</v>
      </c>
      <c r="F12053" s="2" t="s">
        <v>4628</v>
      </c>
      <c r="G12053" s="5">
        <v>16</v>
      </c>
      <c r="H12053" s="5">
        <v>83.5</v>
      </c>
      <c r="I12053" s="5">
        <v>1336</v>
      </c>
      <c r="J12053" s="5">
        <v>373437.69999999995</v>
      </c>
      <c r="K12053" s="3" t="str" cm="1">
        <f t="array" ref="K12053">_xlfn.LET(_xlpm.d,UPPER(TRIM(CLEAN(SUBSTITUTE(F12053,CHAR(160),"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54" spans="2:11" hidden="1" x14ac:dyDescent="0.25">
      <c r="B12054" s="20">
        <v>45980</v>
      </c>
      <c r="C12054" s="2" t="s">
        <v>1</v>
      </c>
      <c r="D12054" s="2" t="s">
        <v>1174</v>
      </c>
      <c r="E12054" s="2" t="s">
        <v>145</v>
      </c>
      <c r="F12054" s="2" t="s">
        <v>4628</v>
      </c>
      <c r="G12054" s="5">
        <v>5</v>
      </c>
      <c r="H12054" s="5">
        <v>87.7</v>
      </c>
      <c r="I12054" s="5">
        <v>438.5</v>
      </c>
      <c r="J12054" s="5">
        <v>373876.19999999995</v>
      </c>
      <c r="K12054" s="3" t="str" cm="1">
        <f t="array" ref="K12054">_xlfn.LET(_xlpm.d,UPPER(TRIM(CLEAN(SUBSTITUTE(F12054,CHAR(160),"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55" spans="2:11" hidden="1" x14ac:dyDescent="0.25">
      <c r="B12055" s="20">
        <v>45982</v>
      </c>
      <c r="C12055" s="2" t="s">
        <v>1</v>
      </c>
      <c r="D12055" s="2" t="s">
        <v>2431</v>
      </c>
      <c r="E12055" s="2" t="s">
        <v>195</v>
      </c>
      <c r="F12055" s="2" t="s">
        <v>4628</v>
      </c>
      <c r="G12055" s="5">
        <v>10</v>
      </c>
      <c r="H12055" s="5">
        <v>87.7</v>
      </c>
      <c r="I12055" s="5">
        <v>877</v>
      </c>
      <c r="J12055" s="5">
        <v>374753.19999999995</v>
      </c>
      <c r="K12055" s="3" t="str" cm="1">
        <f t="array" ref="K12055">_xlfn.LET(_xlpm.d,UPPER(TRIM(CLEAN(SUBSTITUTE(F12055,CHAR(160),"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56" spans="2:11" hidden="1" x14ac:dyDescent="0.25">
      <c r="B12056" s="20">
        <v>45982</v>
      </c>
      <c r="C12056" s="2" t="s">
        <v>1</v>
      </c>
      <c r="D12056" s="2" t="s">
        <v>2209</v>
      </c>
      <c r="E12056" s="2" t="s">
        <v>78</v>
      </c>
      <c r="F12056" s="2" t="s">
        <v>4628</v>
      </c>
      <c r="G12056" s="5">
        <v>9</v>
      </c>
      <c r="H12056" s="5">
        <v>87.7</v>
      </c>
      <c r="I12056" s="5">
        <v>789.3</v>
      </c>
      <c r="J12056" s="5">
        <v>375542.49999999994</v>
      </c>
      <c r="K12056" s="3" t="str" cm="1">
        <f t="array" ref="K12056">_xlfn.LET(_xlpm.d,UPPER(TRIM(CLEAN(SUBSTITUTE(F12056,CHAR(160),"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57" spans="2:11" hidden="1" x14ac:dyDescent="0.25">
      <c r="B12057" s="20">
        <v>45982</v>
      </c>
      <c r="C12057" s="2" t="s">
        <v>1</v>
      </c>
      <c r="D12057" s="2" t="s">
        <v>1180</v>
      </c>
      <c r="E12057" s="2" t="s">
        <v>236</v>
      </c>
      <c r="F12057" s="2" t="s">
        <v>4628</v>
      </c>
      <c r="G12057" s="5">
        <v>5</v>
      </c>
      <c r="H12057" s="5">
        <v>87.7</v>
      </c>
      <c r="I12057" s="5">
        <v>438.5</v>
      </c>
      <c r="J12057" s="5">
        <v>375980.99999999994</v>
      </c>
      <c r="K12057" s="3" t="str" cm="1">
        <f t="array" ref="K12057">_xlfn.LET(_xlpm.d,UPPER(TRIM(CLEAN(SUBSTITUTE(F12057,CHAR(160),"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58" spans="2:11" hidden="1" x14ac:dyDescent="0.25">
      <c r="B12058" s="20">
        <v>45982</v>
      </c>
      <c r="C12058" s="2" t="s">
        <v>1</v>
      </c>
      <c r="D12058" s="2" t="s">
        <v>1181</v>
      </c>
      <c r="E12058" s="2" t="s">
        <v>874</v>
      </c>
      <c r="F12058" s="2" t="s">
        <v>4628</v>
      </c>
      <c r="G12058" s="5">
        <v>10</v>
      </c>
      <c r="H12058" s="5">
        <v>63</v>
      </c>
      <c r="I12058" s="5">
        <v>630</v>
      </c>
      <c r="J12058" s="5">
        <v>376610.99999999994</v>
      </c>
      <c r="K12058" s="3" t="str" cm="1">
        <f t="array" ref="K12058">_xlfn.LET(_xlpm.d,UPPER(TRIM(CLEAN(SUBSTITUTE(F12058,CHAR(160),"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59" spans="2:11" hidden="1" x14ac:dyDescent="0.25">
      <c r="B12059" s="20">
        <v>45986</v>
      </c>
      <c r="C12059" s="2" t="s">
        <v>1</v>
      </c>
      <c r="D12059" s="2" t="s">
        <v>2474</v>
      </c>
      <c r="E12059" s="2" t="s">
        <v>266</v>
      </c>
      <c r="F12059" s="2" t="s">
        <v>4628</v>
      </c>
      <c r="G12059" s="5">
        <v>6</v>
      </c>
      <c r="H12059" s="5">
        <v>87.7</v>
      </c>
      <c r="I12059" s="5">
        <v>526.20000000000005</v>
      </c>
      <c r="J12059" s="5">
        <v>377137.19999999995</v>
      </c>
      <c r="K12059" s="3" t="str" cm="1">
        <f t="array" ref="K12059">_xlfn.LET(_xlpm.d,UPPER(TRIM(CLEAN(SUBSTITUTE(F12059,CHAR(160),"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60" spans="2:11" hidden="1" x14ac:dyDescent="0.25">
      <c r="B12060" s="20">
        <v>45986</v>
      </c>
      <c r="C12060" s="2" t="s">
        <v>1</v>
      </c>
      <c r="D12060" s="2" t="s">
        <v>1471</v>
      </c>
      <c r="E12060" s="2" t="s">
        <v>141</v>
      </c>
      <c r="F12060" s="2" t="s">
        <v>4628</v>
      </c>
      <c r="G12060" s="5">
        <v>10</v>
      </c>
      <c r="H12060" s="5">
        <v>87.7</v>
      </c>
      <c r="I12060" s="5">
        <v>877</v>
      </c>
      <c r="J12060" s="5">
        <v>378014.19999999995</v>
      </c>
      <c r="K12060" s="3" t="str" cm="1">
        <f t="array" ref="K12060">_xlfn.LET(_xlpm.d,UPPER(TRIM(CLEAN(SUBSTITUTE(F12060,CHAR(160),"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61" spans="2:11" hidden="1" x14ac:dyDescent="0.25">
      <c r="B12061" s="20">
        <v>45986</v>
      </c>
      <c r="C12061" s="2" t="s">
        <v>1</v>
      </c>
      <c r="D12061" s="2" t="s">
        <v>4682</v>
      </c>
      <c r="E12061" s="2" t="s">
        <v>857</v>
      </c>
      <c r="F12061" s="2" t="s">
        <v>4628</v>
      </c>
      <c r="G12061" s="5">
        <v>15</v>
      </c>
      <c r="H12061" s="5">
        <v>81.5</v>
      </c>
      <c r="I12061" s="5">
        <v>1222.5</v>
      </c>
      <c r="J12061" s="5">
        <v>379236.69999999995</v>
      </c>
      <c r="K12061" s="3" t="str" cm="1">
        <f t="array" ref="K12061">_xlfn.LET(_xlpm.d,UPPER(TRIM(CLEAN(SUBSTITUTE(F12061,CHAR(160),"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62" spans="2:11" hidden="1" x14ac:dyDescent="0.25">
      <c r="B12062" s="20">
        <v>45987</v>
      </c>
      <c r="C12062" s="2" t="s">
        <v>1</v>
      </c>
      <c r="D12062" s="2" t="s">
        <v>3824</v>
      </c>
      <c r="E12062" s="2" t="s">
        <v>143</v>
      </c>
      <c r="F12062" s="2" t="s">
        <v>4628</v>
      </c>
      <c r="G12062" s="5">
        <v>12</v>
      </c>
      <c r="H12062" s="5">
        <v>87.7</v>
      </c>
      <c r="I12062" s="5">
        <v>1052.4000000000001</v>
      </c>
      <c r="J12062" s="5">
        <v>380289.1</v>
      </c>
      <c r="K12062" s="3" t="str" cm="1">
        <f t="array" ref="K12062">_xlfn.LET(_xlpm.d,UPPER(TRIM(CLEAN(SUBSTITUTE(F12062,CHAR(160),"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63" spans="2:11" hidden="1" x14ac:dyDescent="0.25">
      <c r="B12063" s="20">
        <v>45987</v>
      </c>
      <c r="C12063" s="2" t="s">
        <v>1</v>
      </c>
      <c r="D12063" s="2" t="s">
        <v>3304</v>
      </c>
      <c r="E12063" s="2" t="s">
        <v>149</v>
      </c>
      <c r="F12063" s="2" t="s">
        <v>4628</v>
      </c>
      <c r="G12063" s="5">
        <v>6</v>
      </c>
      <c r="H12063" s="5">
        <v>87.7</v>
      </c>
      <c r="I12063" s="5">
        <v>526.20000000000005</v>
      </c>
      <c r="J12063" s="5">
        <v>380815.3</v>
      </c>
      <c r="K12063" s="3" t="str" cm="1">
        <f t="array" ref="K12063">_xlfn.LET(_xlpm.d,UPPER(TRIM(CLEAN(SUBSTITUTE(F12063,CHAR(160),"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64" spans="2:11" hidden="1" x14ac:dyDescent="0.25">
      <c r="B12064" s="20">
        <v>45988</v>
      </c>
      <c r="C12064" s="2" t="s">
        <v>1</v>
      </c>
      <c r="D12064" s="2" t="s">
        <v>297</v>
      </c>
      <c r="E12064" s="2" t="s">
        <v>248</v>
      </c>
      <c r="F12064" s="2" t="s">
        <v>4628</v>
      </c>
      <c r="G12064" s="5">
        <v>10</v>
      </c>
      <c r="H12064" s="5">
        <v>87.7</v>
      </c>
      <c r="I12064" s="5">
        <v>877</v>
      </c>
      <c r="J12064" s="5">
        <v>381692.3</v>
      </c>
      <c r="K12064" s="3" t="str" cm="1">
        <f t="array" ref="K12064">_xlfn.LET(_xlpm.d,UPPER(TRIM(CLEAN(SUBSTITUTE(F12064,CHAR(160),"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65" spans="2:11" hidden="1" x14ac:dyDescent="0.25">
      <c r="B12065" s="20">
        <v>45989</v>
      </c>
      <c r="C12065" s="2" t="s">
        <v>1</v>
      </c>
      <c r="D12065" s="2" t="s">
        <v>313</v>
      </c>
      <c r="E12065" s="2" t="s">
        <v>243</v>
      </c>
      <c r="F12065" s="2" t="s">
        <v>4628</v>
      </c>
      <c r="G12065" s="5">
        <v>10</v>
      </c>
      <c r="H12065" s="5">
        <v>87.7</v>
      </c>
      <c r="I12065" s="5">
        <v>877</v>
      </c>
      <c r="J12065" s="5">
        <v>382569.3</v>
      </c>
      <c r="K12065" s="3" t="str" cm="1">
        <f t="array" ref="K12065">_xlfn.LET(_xlpm.d,UPPER(TRIM(CLEAN(SUBSTITUTE(F12065,CHAR(160),"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66" spans="2:11" hidden="1" x14ac:dyDescent="0.25">
      <c r="B12066" s="20">
        <v>45989</v>
      </c>
      <c r="C12066" s="2" t="s">
        <v>1</v>
      </c>
      <c r="D12066" s="2" t="s">
        <v>3846</v>
      </c>
      <c r="E12066" s="2" t="s">
        <v>78</v>
      </c>
      <c r="F12066" s="2" t="s">
        <v>4628</v>
      </c>
      <c r="G12066" s="5">
        <v>4</v>
      </c>
      <c r="H12066" s="5">
        <v>87.7</v>
      </c>
      <c r="I12066" s="5">
        <v>350.8</v>
      </c>
      <c r="J12066" s="5">
        <v>382920.1</v>
      </c>
      <c r="K12066" s="3" t="str" cm="1">
        <f t="array" ref="K12066">_xlfn.LET(_xlpm.d,UPPER(TRIM(CLEAN(SUBSTITUTE(F12066,CHAR(160),"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67" spans="2:11" hidden="1" x14ac:dyDescent="0.25">
      <c r="B12067" s="20">
        <v>45989</v>
      </c>
      <c r="C12067" s="2" t="s">
        <v>1</v>
      </c>
      <c r="D12067" s="2" t="s">
        <v>3311</v>
      </c>
      <c r="E12067" s="2" t="s">
        <v>195</v>
      </c>
      <c r="F12067" s="2" t="s">
        <v>4628</v>
      </c>
      <c r="G12067" s="5">
        <v>6</v>
      </c>
      <c r="H12067" s="5">
        <v>87.7</v>
      </c>
      <c r="I12067" s="5">
        <v>526.20000000000005</v>
      </c>
      <c r="J12067" s="5">
        <v>383446.3</v>
      </c>
      <c r="K12067" s="3" t="str" cm="1">
        <f t="array" ref="K12067">_xlfn.LET(_xlpm.d,UPPER(TRIM(CLEAN(SUBSTITUTE(F12067,CHAR(160),"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68" spans="2:11" hidden="1" x14ac:dyDescent="0.25">
      <c r="B12068" s="20">
        <v>45993</v>
      </c>
      <c r="C12068" s="2" t="s">
        <v>1</v>
      </c>
      <c r="D12068" s="2" t="s">
        <v>1477</v>
      </c>
      <c r="E12068" s="2" t="s">
        <v>143</v>
      </c>
      <c r="F12068" s="2" t="s">
        <v>4628</v>
      </c>
      <c r="G12068" s="5">
        <v>10</v>
      </c>
      <c r="H12068" s="5">
        <v>87.7</v>
      </c>
      <c r="I12068" s="5">
        <v>877</v>
      </c>
      <c r="J12068" s="5">
        <v>384323.3</v>
      </c>
      <c r="K12068" s="3" t="str" cm="1">
        <f t="array" ref="K12068">_xlfn.LET(_xlpm.d,UPPER(TRIM(CLEAN(SUBSTITUTE(F12068,CHAR(160),"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69" spans="2:11" hidden="1" x14ac:dyDescent="0.25">
      <c r="B12069" s="20">
        <v>45993</v>
      </c>
      <c r="C12069" s="2" t="s">
        <v>1</v>
      </c>
      <c r="D12069" s="2" t="s">
        <v>3847</v>
      </c>
      <c r="E12069" s="2" t="s">
        <v>162</v>
      </c>
      <c r="F12069" s="2" t="s">
        <v>4628</v>
      </c>
      <c r="G12069" s="5">
        <v>4</v>
      </c>
      <c r="H12069" s="5">
        <v>87.7</v>
      </c>
      <c r="I12069" s="5">
        <v>350.8</v>
      </c>
      <c r="J12069" s="5">
        <v>384674.1</v>
      </c>
      <c r="K12069" s="3" t="str" cm="1">
        <f t="array" ref="K12069">_xlfn.LET(_xlpm.d,UPPER(TRIM(CLEAN(SUBSTITUTE(F12069,CHAR(160),"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70" spans="2:11" hidden="1" x14ac:dyDescent="0.25">
      <c r="B12070" s="20">
        <v>45995</v>
      </c>
      <c r="C12070" s="2" t="s">
        <v>1</v>
      </c>
      <c r="D12070" s="2" t="s">
        <v>2233</v>
      </c>
      <c r="E12070" s="2" t="s">
        <v>248</v>
      </c>
      <c r="F12070" s="2" t="s">
        <v>4628</v>
      </c>
      <c r="G12070" s="5">
        <v>5</v>
      </c>
      <c r="H12070" s="5">
        <v>87.7</v>
      </c>
      <c r="I12070" s="5">
        <v>438.5</v>
      </c>
      <c r="J12070" s="5">
        <v>385112.6</v>
      </c>
      <c r="K12070" s="3" t="str" cm="1">
        <f t="array" ref="K12070">_xlfn.LET(_xlpm.d,UPPER(TRIM(CLEAN(SUBSTITUTE(F12070,CHAR(160),"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71" spans="2:11" hidden="1" x14ac:dyDescent="0.25">
      <c r="B12071" s="20">
        <v>45995</v>
      </c>
      <c r="C12071" s="2" t="s">
        <v>1</v>
      </c>
      <c r="D12071" s="2" t="s">
        <v>4524</v>
      </c>
      <c r="E12071" s="2" t="s">
        <v>3</v>
      </c>
      <c r="F12071" s="2" t="s">
        <v>4628</v>
      </c>
      <c r="G12071" s="5">
        <v>12</v>
      </c>
      <c r="H12071" s="5">
        <v>81.5</v>
      </c>
      <c r="I12071" s="5">
        <v>978</v>
      </c>
      <c r="J12071" s="5">
        <v>386090.6</v>
      </c>
      <c r="K12071" s="3" t="str" cm="1">
        <f t="array" ref="K12071">_xlfn.LET(_xlpm.d,UPPER(TRIM(CLEAN(SUBSTITUTE(F12071,CHAR(160),"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72" spans="2:11" hidden="1" x14ac:dyDescent="0.25">
      <c r="B12072" s="20">
        <v>45996</v>
      </c>
      <c r="C12072" s="2" t="s">
        <v>1</v>
      </c>
      <c r="D12072" s="2" t="s">
        <v>354</v>
      </c>
      <c r="E12072" s="2" t="s">
        <v>279</v>
      </c>
      <c r="F12072" s="2" t="s">
        <v>4628</v>
      </c>
      <c r="G12072" s="5">
        <v>12</v>
      </c>
      <c r="H12072" s="5">
        <v>87.7</v>
      </c>
      <c r="I12072" s="5">
        <v>1052.4000000000001</v>
      </c>
      <c r="J12072" s="5">
        <v>387143</v>
      </c>
      <c r="K12072" s="3" t="str" cm="1">
        <f t="array" ref="K12072">_xlfn.LET(_xlpm.d,UPPER(TRIM(CLEAN(SUBSTITUTE(F12072,CHAR(160),"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73" spans="2:11" hidden="1" x14ac:dyDescent="0.25">
      <c r="B12073" s="20">
        <v>45996</v>
      </c>
      <c r="C12073" s="2" t="s">
        <v>1</v>
      </c>
      <c r="D12073" s="2" t="s">
        <v>2239</v>
      </c>
      <c r="E12073" s="2" t="s">
        <v>43</v>
      </c>
      <c r="F12073" s="2" t="s">
        <v>4628</v>
      </c>
      <c r="G12073" s="5">
        <v>3</v>
      </c>
      <c r="H12073" s="5">
        <v>81.400000000000006</v>
      </c>
      <c r="I12073" s="5">
        <v>244.2</v>
      </c>
      <c r="J12073" s="5">
        <v>387387.2</v>
      </c>
      <c r="K12073" s="3" t="str" cm="1">
        <f t="array" ref="K12073">_xlfn.LET(_xlpm.d,UPPER(TRIM(CLEAN(SUBSTITUTE(F12073,CHAR(160),"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74" spans="2:11" hidden="1" x14ac:dyDescent="0.25">
      <c r="B12074" s="20">
        <v>46000</v>
      </c>
      <c r="C12074" s="2" t="s">
        <v>1</v>
      </c>
      <c r="D12074" s="2" t="s">
        <v>2244</v>
      </c>
      <c r="E12074" s="2" t="s">
        <v>1634</v>
      </c>
      <c r="F12074" s="2" t="s">
        <v>4628</v>
      </c>
      <c r="G12074" s="5">
        <v>10</v>
      </c>
      <c r="H12074" s="5">
        <v>83.5</v>
      </c>
      <c r="I12074" s="5">
        <v>835</v>
      </c>
      <c r="J12074" s="5">
        <v>388222.2</v>
      </c>
      <c r="K12074" s="3" t="str" cm="1">
        <f t="array" ref="K12074">_xlfn.LET(_xlpm.d,UPPER(TRIM(CLEAN(SUBSTITUTE(F12074,CHAR(160),"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75" spans="2:11" hidden="1" x14ac:dyDescent="0.25">
      <c r="B12075" s="20">
        <v>46002</v>
      </c>
      <c r="C12075" s="2" t="s">
        <v>1</v>
      </c>
      <c r="D12075" s="2" t="s">
        <v>1182</v>
      </c>
      <c r="E12075" s="2" t="s">
        <v>874</v>
      </c>
      <c r="F12075" s="2" t="s">
        <v>4628</v>
      </c>
      <c r="G12075" s="5">
        <v>4</v>
      </c>
      <c r="H12075" s="5">
        <v>63</v>
      </c>
      <c r="I12075" s="5">
        <v>252</v>
      </c>
      <c r="J12075" s="5">
        <v>388474.2</v>
      </c>
      <c r="K12075" s="3" t="str" cm="1">
        <f t="array" ref="K12075">_xlfn.LET(_xlpm.d,UPPER(TRIM(CLEAN(SUBSTITUTE(F12075,CHAR(160),"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76" spans="2:11" hidden="1" x14ac:dyDescent="0.25">
      <c r="B12076" s="20">
        <v>46003</v>
      </c>
      <c r="C12076" s="2" t="s">
        <v>1</v>
      </c>
      <c r="D12076" s="2" t="s">
        <v>381</v>
      </c>
      <c r="E12076" s="2" t="s">
        <v>154</v>
      </c>
      <c r="F12076" s="2" t="s">
        <v>4628</v>
      </c>
      <c r="G12076" s="5">
        <v>10</v>
      </c>
      <c r="H12076" s="5">
        <v>87.7</v>
      </c>
      <c r="I12076" s="5">
        <v>877</v>
      </c>
      <c r="J12076" s="5">
        <v>389351.2</v>
      </c>
      <c r="K12076" s="3" t="str" cm="1">
        <f t="array" ref="K12076">_xlfn.LET(_xlpm.d,UPPER(TRIM(CLEAN(SUBSTITUTE(F12076,CHAR(160),"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77" spans="2:11" hidden="1" x14ac:dyDescent="0.25">
      <c r="B12077" s="20">
        <v>46003</v>
      </c>
      <c r="C12077" s="2" t="s">
        <v>1</v>
      </c>
      <c r="D12077" s="2" t="s">
        <v>3345</v>
      </c>
      <c r="E12077" s="2" t="s">
        <v>195</v>
      </c>
      <c r="F12077" s="2" t="s">
        <v>4628</v>
      </c>
      <c r="G12077" s="5">
        <v>5</v>
      </c>
      <c r="H12077" s="5">
        <v>87.7</v>
      </c>
      <c r="I12077" s="5">
        <v>438.5</v>
      </c>
      <c r="J12077" s="5">
        <v>389789.7</v>
      </c>
      <c r="K12077" s="3" t="str" cm="1">
        <f t="array" ref="K12077">_xlfn.LET(_xlpm.d,UPPER(TRIM(CLEAN(SUBSTITUTE(F12077,CHAR(160),"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78" spans="2:11" hidden="1" x14ac:dyDescent="0.25">
      <c r="B12078" s="20">
        <v>46008</v>
      </c>
      <c r="C12078" s="2" t="s">
        <v>1</v>
      </c>
      <c r="D12078" s="2" t="s">
        <v>142</v>
      </c>
      <c r="E12078" s="2" t="s">
        <v>143</v>
      </c>
      <c r="F12078" s="2" t="s">
        <v>4628</v>
      </c>
      <c r="G12078" s="5">
        <v>10</v>
      </c>
      <c r="H12078" s="5">
        <v>87.7</v>
      </c>
      <c r="I12078" s="5">
        <v>877</v>
      </c>
      <c r="J12078" s="5">
        <v>390666.7</v>
      </c>
      <c r="K12078" s="3" t="str" cm="1">
        <f t="array" ref="K12078">_xlfn.LET(_xlpm.d,UPPER(TRIM(CLEAN(SUBSTITUTE(F12078,CHAR(160),"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79" spans="2:11" hidden="1" x14ac:dyDescent="0.25">
      <c r="B12079" s="20">
        <v>46009</v>
      </c>
      <c r="C12079" s="2" t="s">
        <v>1</v>
      </c>
      <c r="D12079" s="2" t="s">
        <v>2255</v>
      </c>
      <c r="E12079" s="2" t="s">
        <v>78</v>
      </c>
      <c r="F12079" s="2" t="s">
        <v>4628</v>
      </c>
      <c r="G12079" s="5">
        <v>4</v>
      </c>
      <c r="H12079" s="5">
        <v>87.7</v>
      </c>
      <c r="I12079" s="5">
        <v>350.8</v>
      </c>
      <c r="J12079" s="5">
        <v>391017.5</v>
      </c>
      <c r="K12079" s="3" t="str" cm="1">
        <f t="array" ref="K12079">_xlfn.LET(_xlpm.d,UPPER(TRIM(CLEAN(SUBSTITUTE(F12079,CHAR(160),"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80" spans="2:11" hidden="1" x14ac:dyDescent="0.25">
      <c r="B12080" s="20">
        <v>46010</v>
      </c>
      <c r="C12080" s="2" t="s">
        <v>1</v>
      </c>
      <c r="D12080" s="2" t="s">
        <v>3358</v>
      </c>
      <c r="E12080" s="2" t="s">
        <v>279</v>
      </c>
      <c r="F12080" s="2" t="s">
        <v>4628</v>
      </c>
      <c r="G12080" s="5">
        <v>5</v>
      </c>
      <c r="H12080" s="5">
        <v>87.7</v>
      </c>
      <c r="I12080" s="5">
        <v>438.5</v>
      </c>
      <c r="J12080" s="5">
        <v>391456</v>
      </c>
      <c r="K12080" s="3" t="str" cm="1">
        <f t="array" ref="K12080">_xlfn.LET(_xlpm.d,UPPER(TRIM(CLEAN(SUBSTITUTE(F12080,CHAR(160),"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81" spans="2:11" hidden="1" x14ac:dyDescent="0.25">
      <c r="B12081" s="20">
        <v>46010</v>
      </c>
      <c r="C12081" s="2" t="s">
        <v>1</v>
      </c>
      <c r="D12081" s="2" t="s">
        <v>2259</v>
      </c>
      <c r="E12081" s="2" t="s">
        <v>248</v>
      </c>
      <c r="F12081" s="2" t="s">
        <v>4628</v>
      </c>
      <c r="G12081" s="5">
        <v>5</v>
      </c>
      <c r="H12081" s="5">
        <v>87.7</v>
      </c>
      <c r="I12081" s="5">
        <v>438.5</v>
      </c>
      <c r="J12081" s="5">
        <v>391894.5</v>
      </c>
      <c r="K12081" s="3" t="str" cm="1">
        <f t="array" ref="K12081">_xlfn.LET(_xlpm.d,UPPER(TRIM(CLEAN(SUBSTITUTE(F12081,CHAR(160),"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82" spans="2:11" hidden="1" x14ac:dyDescent="0.25">
      <c r="B12082" s="20">
        <v>46014</v>
      </c>
      <c r="C12082" s="2" t="s">
        <v>1</v>
      </c>
      <c r="D12082" s="2" t="s">
        <v>4683</v>
      </c>
      <c r="E12082" s="2" t="s">
        <v>857</v>
      </c>
      <c r="F12082" s="2" t="s">
        <v>4628</v>
      </c>
      <c r="G12082" s="5">
        <v>3</v>
      </c>
      <c r="H12082" s="5">
        <v>81.5</v>
      </c>
      <c r="I12082" s="5">
        <v>244.5</v>
      </c>
      <c r="J12082" s="5">
        <v>392139</v>
      </c>
      <c r="K12082" s="3" t="str" cm="1">
        <f t="array" ref="K12082">_xlfn.LET(_xlpm.d,UPPER(TRIM(CLEAN(SUBSTITUTE(F12082,CHAR(160),"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83" spans="2:11" hidden="1" x14ac:dyDescent="0.25">
      <c r="B12083" s="20">
        <v>46024</v>
      </c>
      <c r="C12083" s="2" t="s">
        <v>1</v>
      </c>
      <c r="D12083" s="2" t="s">
        <v>1310</v>
      </c>
      <c r="E12083" s="2" t="s">
        <v>236</v>
      </c>
      <c r="F12083" s="2" t="s">
        <v>4628</v>
      </c>
      <c r="G12083" s="5">
        <v>5</v>
      </c>
      <c r="H12083" s="5">
        <v>87.7</v>
      </c>
      <c r="I12083" s="5">
        <v>438.5</v>
      </c>
      <c r="J12083" s="5">
        <v>392577.5</v>
      </c>
      <c r="K12083" s="3" t="str" cm="1">
        <f t="array" ref="K12083">_xlfn.LET(_xlpm.d,UPPER(TRIM(CLEAN(SUBSTITUTE(F12083,CHAR(160),"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84" spans="2:11" hidden="1" x14ac:dyDescent="0.25">
      <c r="B12084" s="20">
        <v>46024</v>
      </c>
      <c r="C12084" s="2" t="s">
        <v>1</v>
      </c>
      <c r="D12084" s="2" t="s">
        <v>2275</v>
      </c>
      <c r="E12084" s="2" t="s">
        <v>248</v>
      </c>
      <c r="F12084" s="2" t="s">
        <v>4628</v>
      </c>
      <c r="G12084" s="5">
        <v>6</v>
      </c>
      <c r="H12084" s="5">
        <v>87.7</v>
      </c>
      <c r="I12084" s="5">
        <v>526.20000000000005</v>
      </c>
      <c r="J12084" s="5">
        <v>393103.7</v>
      </c>
      <c r="K12084" s="3" t="str" cm="1">
        <f t="array" ref="K12084">_xlfn.LET(_xlpm.d,UPPER(TRIM(CLEAN(SUBSTITUTE(F12084,CHAR(160),"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85" spans="2:11" hidden="1" x14ac:dyDescent="0.25">
      <c r="B12085" s="20">
        <v>46028</v>
      </c>
      <c r="C12085" s="2" t="s">
        <v>1</v>
      </c>
      <c r="D12085" s="2" t="s">
        <v>3388</v>
      </c>
      <c r="E12085" s="2" t="s">
        <v>214</v>
      </c>
      <c r="F12085" s="2" t="s">
        <v>4628</v>
      </c>
      <c r="G12085" s="5">
        <v>5</v>
      </c>
      <c r="H12085" s="5">
        <v>87.7</v>
      </c>
      <c r="I12085" s="5">
        <v>438.5</v>
      </c>
      <c r="J12085" s="5">
        <v>393542.2</v>
      </c>
      <c r="K12085" s="3" t="str" cm="1">
        <f t="array" ref="K12085">_xlfn.LET(_xlpm.d,UPPER(TRIM(CLEAN(SUBSTITUTE(F12085,CHAR(160),"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86" spans="2:11" hidden="1" x14ac:dyDescent="0.25">
      <c r="B12086" s="20">
        <v>46028</v>
      </c>
      <c r="C12086" s="2" t="s">
        <v>1</v>
      </c>
      <c r="D12086" s="2" t="s">
        <v>4684</v>
      </c>
      <c r="E12086" s="2" t="s">
        <v>857</v>
      </c>
      <c r="F12086" s="2" t="s">
        <v>4628</v>
      </c>
      <c r="G12086" s="5">
        <v>8</v>
      </c>
      <c r="H12086" s="5">
        <v>81.5</v>
      </c>
      <c r="I12086" s="5">
        <v>652</v>
      </c>
      <c r="J12086" s="5">
        <v>394194.2</v>
      </c>
      <c r="K12086" s="3" t="str" cm="1">
        <f t="array" ref="K12086">_xlfn.LET(_xlpm.d,UPPER(TRIM(CLEAN(SUBSTITUTE(F12086,CHAR(160),"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87" spans="2:11" hidden="1" x14ac:dyDescent="0.25">
      <c r="B12087" s="20">
        <v>46030</v>
      </c>
      <c r="C12087" s="2" t="s">
        <v>1</v>
      </c>
      <c r="D12087" s="2" t="s">
        <v>4133</v>
      </c>
      <c r="E12087" s="2" t="s">
        <v>1765</v>
      </c>
      <c r="F12087" s="2" t="s">
        <v>4628</v>
      </c>
      <c r="G12087" s="5">
        <v>100</v>
      </c>
      <c r="H12087" s="5">
        <v>83.5</v>
      </c>
      <c r="I12087" s="5">
        <v>8350</v>
      </c>
      <c r="J12087" s="5">
        <v>402544.2</v>
      </c>
      <c r="K12087" s="3" t="str" cm="1">
        <f t="array" ref="K12087">_xlfn.LET(_xlpm.d,UPPER(TRIM(CLEAN(SUBSTITUTE(F12087,CHAR(160),"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88" spans="2:11" hidden="1" x14ac:dyDescent="0.25">
      <c r="B12088" s="20">
        <v>46030</v>
      </c>
      <c r="C12088" s="2" t="s">
        <v>1</v>
      </c>
      <c r="D12088" s="2" t="s">
        <v>4134</v>
      </c>
      <c r="E12088" s="2" t="s">
        <v>1701</v>
      </c>
      <c r="F12088" s="2" t="s">
        <v>4628</v>
      </c>
      <c r="G12088" s="5">
        <v>60</v>
      </c>
      <c r="H12088" s="5">
        <v>83.5</v>
      </c>
      <c r="I12088" s="5">
        <v>5010</v>
      </c>
      <c r="J12088" s="5">
        <v>407554.2</v>
      </c>
      <c r="K12088" s="3" t="str" cm="1">
        <f t="array" ref="K12088">_xlfn.LET(_xlpm.d,UPPER(TRIM(CLEAN(SUBSTITUTE(F12088,CHAR(160),"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89" spans="2:11" hidden="1" x14ac:dyDescent="0.25">
      <c r="B12089" s="20">
        <v>46031</v>
      </c>
      <c r="C12089" s="2" t="s">
        <v>1</v>
      </c>
      <c r="D12089" s="2" t="s">
        <v>3400</v>
      </c>
      <c r="E12089" s="2" t="s">
        <v>73</v>
      </c>
      <c r="F12089" s="2" t="s">
        <v>4628</v>
      </c>
      <c r="G12089" s="5">
        <v>4</v>
      </c>
      <c r="H12089" s="5">
        <v>85.5</v>
      </c>
      <c r="I12089" s="5">
        <v>342</v>
      </c>
      <c r="J12089" s="5">
        <v>407896.2</v>
      </c>
      <c r="K12089" s="3" t="str" cm="1">
        <f t="array" ref="K12089">_xlfn.LET(_xlpm.d,UPPER(TRIM(CLEAN(SUBSTITUTE(F12089,CHAR(160),"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90" spans="2:11" hidden="1" x14ac:dyDescent="0.25">
      <c r="B12090" s="20">
        <v>46031</v>
      </c>
      <c r="C12090" s="2" t="s">
        <v>1</v>
      </c>
      <c r="D12090" s="2" t="s">
        <v>3401</v>
      </c>
      <c r="E12090" s="2" t="s">
        <v>170</v>
      </c>
      <c r="F12090" s="2" t="s">
        <v>4628</v>
      </c>
      <c r="G12090" s="5">
        <v>10</v>
      </c>
      <c r="H12090" s="5">
        <v>81.5</v>
      </c>
      <c r="I12090" s="5">
        <v>815</v>
      </c>
      <c r="J12090" s="5">
        <v>408711.2</v>
      </c>
      <c r="K12090" s="3" t="str" cm="1">
        <f t="array" ref="K12090">_xlfn.LET(_xlpm.d,UPPER(TRIM(CLEAN(SUBSTITUTE(F12090,CHAR(160),"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91" spans="2:11" hidden="1" x14ac:dyDescent="0.25">
      <c r="B12091" s="20">
        <v>46032</v>
      </c>
      <c r="C12091" s="2" t="s">
        <v>1</v>
      </c>
      <c r="D12091" s="2" t="s">
        <v>391</v>
      </c>
      <c r="E12091" s="2" t="s">
        <v>195</v>
      </c>
      <c r="F12091" s="2" t="s">
        <v>4628</v>
      </c>
      <c r="G12091" s="5">
        <v>8</v>
      </c>
      <c r="H12091" s="5">
        <v>87.7</v>
      </c>
      <c r="I12091" s="5">
        <v>701.6</v>
      </c>
      <c r="J12091" s="5">
        <v>409412.8</v>
      </c>
      <c r="K12091" s="3" t="str" cm="1">
        <f t="array" ref="K12091">_xlfn.LET(_xlpm.d,UPPER(TRIM(CLEAN(SUBSTITUTE(F12091,CHAR(160),"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92" spans="2:11" hidden="1" x14ac:dyDescent="0.25">
      <c r="B12092" s="20">
        <v>46034</v>
      </c>
      <c r="C12092" s="2" t="s">
        <v>1</v>
      </c>
      <c r="D12092" s="2" t="s">
        <v>4529</v>
      </c>
      <c r="E12092" s="2" t="s">
        <v>730</v>
      </c>
      <c r="F12092" s="2" t="s">
        <v>4628</v>
      </c>
      <c r="G12092" s="5">
        <v>17</v>
      </c>
      <c r="H12092" s="5">
        <v>83.5</v>
      </c>
      <c r="I12092" s="5">
        <v>1419.5</v>
      </c>
      <c r="J12092" s="5">
        <v>410832.3</v>
      </c>
      <c r="K12092" s="3" t="str" cm="1">
        <f t="array" ref="K12092">_xlfn.LET(_xlpm.d,UPPER(TRIM(CLEAN(SUBSTITUTE(F12092,CHAR(160),"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93" spans="2:11" hidden="1" x14ac:dyDescent="0.25">
      <c r="B12093" s="20">
        <v>46036</v>
      </c>
      <c r="C12093" s="2" t="s">
        <v>1</v>
      </c>
      <c r="D12093" s="2" t="s">
        <v>2295</v>
      </c>
      <c r="E12093" s="2" t="s">
        <v>1634</v>
      </c>
      <c r="F12093" s="2" t="s">
        <v>4628</v>
      </c>
      <c r="G12093" s="5">
        <v>6</v>
      </c>
      <c r="H12093" s="5">
        <v>83.5</v>
      </c>
      <c r="I12093" s="5">
        <v>501</v>
      </c>
      <c r="J12093" s="5">
        <v>411333.3</v>
      </c>
      <c r="K12093" s="3" t="str" cm="1">
        <f t="array" ref="K12093">_xlfn.LET(_xlpm.d,UPPER(TRIM(CLEAN(SUBSTITUTE(F12093,CHAR(160),"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94" spans="2:11" hidden="1" x14ac:dyDescent="0.25">
      <c r="B12094" s="20">
        <v>46036</v>
      </c>
      <c r="C12094" s="2" t="s">
        <v>1</v>
      </c>
      <c r="D12094" s="2" t="s">
        <v>3416</v>
      </c>
      <c r="E12094" s="2" t="s">
        <v>857</v>
      </c>
      <c r="F12094" s="2" t="s">
        <v>4628</v>
      </c>
      <c r="G12094" s="5">
        <v>5</v>
      </c>
      <c r="H12094" s="5">
        <v>43.95</v>
      </c>
      <c r="I12094" s="5">
        <v>219.75</v>
      </c>
      <c r="J12094" s="5">
        <v>411553.05</v>
      </c>
      <c r="K12094" s="3" t="str" cm="1">
        <f t="array" ref="K12094">_xlfn.LET(_xlpm.d,UPPER(TRIM(CLEAN(SUBSTITUTE(F12094,CHAR(160),"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95" spans="2:11" hidden="1" x14ac:dyDescent="0.25">
      <c r="B12095" s="20">
        <v>46038</v>
      </c>
      <c r="C12095" s="2" t="s">
        <v>1</v>
      </c>
      <c r="D12095" s="2" t="s">
        <v>133</v>
      </c>
      <c r="E12095" s="2" t="s">
        <v>43</v>
      </c>
      <c r="F12095" s="2" t="s">
        <v>4628</v>
      </c>
      <c r="G12095" s="5">
        <v>6</v>
      </c>
      <c r="H12095" s="5">
        <v>81.400000000000006</v>
      </c>
      <c r="I12095" s="5">
        <v>488.4</v>
      </c>
      <c r="J12095" s="5">
        <v>412041.45</v>
      </c>
      <c r="K12095" s="3" t="str" cm="1">
        <f t="array" ref="K12095">_xlfn.LET(_xlpm.d,UPPER(TRIM(CLEAN(SUBSTITUTE(F12095,CHAR(160),"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96" spans="2:11" hidden="1" x14ac:dyDescent="0.25">
      <c r="B12096" s="20">
        <v>46043</v>
      </c>
      <c r="C12096" s="2" t="s">
        <v>1</v>
      </c>
      <c r="D12096" s="2" t="s">
        <v>3428</v>
      </c>
      <c r="E12096" s="2" t="s">
        <v>1634</v>
      </c>
      <c r="F12096" s="2" t="s">
        <v>4628</v>
      </c>
      <c r="G12096" s="5">
        <v>6</v>
      </c>
      <c r="H12096" s="5">
        <v>83.5</v>
      </c>
      <c r="I12096" s="5">
        <v>501</v>
      </c>
      <c r="J12096" s="5">
        <v>412542.45</v>
      </c>
      <c r="K12096" s="3" t="str" cm="1">
        <f t="array" ref="K12096">_xlfn.LET(_xlpm.d,UPPER(TRIM(CLEAN(SUBSTITUTE(F12096,CHAR(160),"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97" spans="2:11" hidden="1" x14ac:dyDescent="0.25">
      <c r="B12097" s="20">
        <v>46043</v>
      </c>
      <c r="C12097" s="2" t="s">
        <v>1</v>
      </c>
      <c r="D12097" s="2" t="s">
        <v>1322</v>
      </c>
      <c r="E12097" s="2" t="s">
        <v>796</v>
      </c>
      <c r="F12097" s="2" t="s">
        <v>4628</v>
      </c>
      <c r="G12097" s="5">
        <v>4</v>
      </c>
      <c r="H12097" s="5">
        <v>81.5</v>
      </c>
      <c r="I12097" s="5">
        <v>326</v>
      </c>
      <c r="J12097" s="5">
        <v>412868.45</v>
      </c>
      <c r="K12097" s="3" t="str" cm="1">
        <f t="array" ref="K12097">_xlfn.LET(_xlpm.d,UPPER(TRIM(CLEAN(SUBSTITUTE(F12097,CHAR(160),"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98" spans="2:11" hidden="1" x14ac:dyDescent="0.25">
      <c r="B12098" s="20">
        <v>46050</v>
      </c>
      <c r="C12098" s="2" t="s">
        <v>1</v>
      </c>
      <c r="D12098" s="2" t="s">
        <v>2327</v>
      </c>
      <c r="E12098" s="2" t="s">
        <v>1634</v>
      </c>
      <c r="F12098" s="2" t="s">
        <v>4628</v>
      </c>
      <c r="G12098" s="5">
        <v>6</v>
      </c>
      <c r="H12098" s="5">
        <v>83.5</v>
      </c>
      <c r="I12098" s="5">
        <v>501</v>
      </c>
      <c r="J12098" s="5">
        <v>413369.45</v>
      </c>
      <c r="K12098" s="3" t="str" cm="1">
        <f t="array" ref="K12098">_xlfn.LET(_xlpm.d,UPPER(TRIM(CLEAN(SUBSTITUTE(F12098,CHAR(160),"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099" spans="2:11" hidden="1" x14ac:dyDescent="0.25">
      <c r="B12099" s="20">
        <v>46050</v>
      </c>
      <c r="C12099" s="2" t="s">
        <v>1</v>
      </c>
      <c r="D12099" s="2" t="s">
        <v>4536</v>
      </c>
      <c r="E12099" s="2" t="s">
        <v>730</v>
      </c>
      <c r="F12099" s="2" t="s">
        <v>4628</v>
      </c>
      <c r="G12099" s="5">
        <v>17</v>
      </c>
      <c r="H12099" s="5">
        <v>83.5</v>
      </c>
      <c r="I12099" s="5">
        <v>1419.5</v>
      </c>
      <c r="J12099" s="5">
        <v>414788.95</v>
      </c>
      <c r="K12099" s="3" t="str" cm="1">
        <f t="array" ref="K12099">_xlfn.LET(_xlpm.d,UPPER(TRIM(CLEAN(SUBSTITUTE(F12099,CHAR(160),"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00" spans="2:11" hidden="1" x14ac:dyDescent="0.25">
      <c r="B12100" s="20">
        <v>46050</v>
      </c>
      <c r="C12100" s="2" t="s">
        <v>1</v>
      </c>
      <c r="D12100" s="2" t="s">
        <v>3441</v>
      </c>
      <c r="E12100" s="2" t="s">
        <v>73</v>
      </c>
      <c r="F12100" s="2" t="s">
        <v>4685</v>
      </c>
      <c r="G12100" s="5">
        <v>3</v>
      </c>
      <c r="H12100" s="5">
        <v>47.99</v>
      </c>
      <c r="I12100" s="5">
        <v>143.97</v>
      </c>
      <c r="J12100" s="5">
        <v>414932.92</v>
      </c>
      <c r="K12100" s="3" t="str" cm="1">
        <f t="array" ref="K12100">_xlfn.LET(_xlpm.d,UPPER(TRIM(CLEAN(SUBSTITUTE(F12100,CHAR(160),"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01" spans="2:11" hidden="1" x14ac:dyDescent="0.25">
      <c r="B12101" s="20">
        <v>46050</v>
      </c>
      <c r="C12101" s="2" t="s">
        <v>1</v>
      </c>
      <c r="D12101" s="2" t="s">
        <v>4686</v>
      </c>
      <c r="E12101" s="2" t="s">
        <v>857</v>
      </c>
      <c r="F12101" s="2" t="s">
        <v>4628</v>
      </c>
      <c r="G12101" s="5">
        <v>10</v>
      </c>
      <c r="H12101" s="5">
        <v>81.5</v>
      </c>
      <c r="I12101" s="5">
        <v>815</v>
      </c>
      <c r="J12101" s="5">
        <v>415747.92</v>
      </c>
      <c r="K12101" s="3" t="str" cm="1">
        <f t="array" ref="K12101">_xlfn.LET(_xlpm.d,UPPER(TRIM(CLEAN(SUBSTITUTE(F12101,CHAR(160),"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02" spans="2:11" hidden="1" x14ac:dyDescent="0.25">
      <c r="B12102" s="20">
        <v>46052</v>
      </c>
      <c r="C12102" s="2" t="s">
        <v>1</v>
      </c>
      <c r="D12102" s="2" t="s">
        <v>2333</v>
      </c>
      <c r="E12102" s="2" t="s">
        <v>485</v>
      </c>
      <c r="F12102" s="2" t="s">
        <v>4628</v>
      </c>
      <c r="G12102" s="5">
        <v>30</v>
      </c>
      <c r="H12102" s="5">
        <v>83.5</v>
      </c>
      <c r="I12102" s="5">
        <v>2505</v>
      </c>
      <c r="J12102" s="5">
        <v>418252.92</v>
      </c>
      <c r="K12102" s="3" t="str" cm="1">
        <f t="array" ref="K12102">_xlfn.LET(_xlpm.d,UPPER(TRIM(CLEAN(SUBSTITUTE(F12102,CHAR(160),"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03" spans="2:11" hidden="1" x14ac:dyDescent="0.25">
      <c r="B12103" s="20">
        <v>46052</v>
      </c>
      <c r="C12103" s="2" t="s">
        <v>1</v>
      </c>
      <c r="D12103" s="2" t="s">
        <v>2335</v>
      </c>
      <c r="E12103" s="2" t="s">
        <v>61</v>
      </c>
      <c r="F12103" s="2" t="s">
        <v>4628</v>
      </c>
      <c r="G12103" s="5">
        <v>14</v>
      </c>
      <c r="H12103" s="5">
        <v>81.5</v>
      </c>
      <c r="I12103" s="5">
        <v>1141</v>
      </c>
      <c r="J12103" s="5">
        <v>419393.92</v>
      </c>
      <c r="K12103" s="3" t="str" cm="1">
        <f t="array" ref="K12103">_xlfn.LET(_xlpm.d,UPPER(TRIM(CLEAN(SUBSTITUTE(F12103,CHAR(160),"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04" spans="2:11" hidden="1" x14ac:dyDescent="0.25">
      <c r="B12104" s="20">
        <v>46052</v>
      </c>
      <c r="C12104" s="2" t="s">
        <v>1</v>
      </c>
      <c r="D12104" s="2" t="s">
        <v>3911</v>
      </c>
      <c r="E12104" s="2" t="s">
        <v>835</v>
      </c>
      <c r="F12104" s="2" t="s">
        <v>4687</v>
      </c>
      <c r="G12104" s="5">
        <v>5</v>
      </c>
      <c r="H12104" s="5">
        <v>81.5</v>
      </c>
      <c r="I12104" s="5">
        <v>407.5</v>
      </c>
      <c r="J12104" s="5">
        <v>419801.42</v>
      </c>
      <c r="K12104" s="3" t="str" cm="1">
        <f t="array" ref="K12104">_xlfn.LET(_xlpm.d,UPPER(TRIM(CLEAN(SUBSTITUTE(F12104,CHAR(160),"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05" spans="2:11" hidden="1" x14ac:dyDescent="0.25">
      <c r="B12105" s="20">
        <v>46055</v>
      </c>
      <c r="C12105" s="2" t="s">
        <v>1</v>
      </c>
      <c r="D12105" s="2" t="s">
        <v>3452</v>
      </c>
      <c r="E12105" s="2" t="s">
        <v>874</v>
      </c>
      <c r="F12105" s="2" t="s">
        <v>4628</v>
      </c>
      <c r="G12105" s="5">
        <v>60</v>
      </c>
      <c r="H12105" s="5">
        <v>63</v>
      </c>
      <c r="I12105" s="5">
        <v>3780</v>
      </c>
      <c r="J12105" s="5">
        <v>423581.42</v>
      </c>
      <c r="K12105" s="3" t="str" cm="1">
        <f t="array" ref="K12105">_xlfn.LET(_xlpm.d,UPPER(TRIM(CLEAN(SUBSTITUTE(F12105,CHAR(160),"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06" spans="2:11" hidden="1" x14ac:dyDescent="0.25">
      <c r="B12106" s="20">
        <v>46064</v>
      </c>
      <c r="C12106" s="2" t="s">
        <v>1</v>
      </c>
      <c r="D12106" s="2" t="s">
        <v>4139</v>
      </c>
      <c r="E12106" s="2" t="s">
        <v>730</v>
      </c>
      <c r="F12106" s="2" t="s">
        <v>4628</v>
      </c>
      <c r="G12106" s="5">
        <v>20</v>
      </c>
      <c r="H12106" s="5">
        <v>83.5</v>
      </c>
      <c r="I12106" s="5">
        <v>1670</v>
      </c>
      <c r="J12106" s="5">
        <v>425251.42</v>
      </c>
      <c r="K12106" s="3" t="str" cm="1">
        <f t="array" ref="K12106">_xlfn.LET(_xlpm.d,UPPER(TRIM(CLEAN(SUBSTITUTE(F12106,CHAR(160),"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07" spans="2:11" hidden="1" x14ac:dyDescent="0.25">
      <c r="B12107" s="20">
        <v>46064</v>
      </c>
      <c r="C12107" s="2" t="s">
        <v>1</v>
      </c>
      <c r="D12107" s="2" t="s">
        <v>2478</v>
      </c>
      <c r="E12107" s="2" t="s">
        <v>1701</v>
      </c>
      <c r="F12107" s="2" t="s">
        <v>4628</v>
      </c>
      <c r="G12107" s="5">
        <v>20</v>
      </c>
      <c r="H12107" s="5">
        <v>83.5</v>
      </c>
      <c r="I12107" s="5">
        <v>1670</v>
      </c>
      <c r="J12107" s="5">
        <v>426921.42</v>
      </c>
      <c r="K12107" s="3" t="str" cm="1">
        <f t="array" ref="K12107">_xlfn.LET(_xlpm.d,UPPER(TRIM(CLEAN(SUBSTITUTE(F12107,CHAR(160),"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08" spans="2:11" hidden="1" x14ac:dyDescent="0.25">
      <c r="B12108" s="20">
        <v>46064</v>
      </c>
      <c r="C12108" s="2" t="s">
        <v>1</v>
      </c>
      <c r="D12108" s="2" t="s">
        <v>3488</v>
      </c>
      <c r="E12108" s="2" t="s">
        <v>1765</v>
      </c>
      <c r="F12108" s="2" t="s">
        <v>4628</v>
      </c>
      <c r="G12108" s="5">
        <v>80</v>
      </c>
      <c r="H12108" s="5">
        <v>83.5</v>
      </c>
      <c r="I12108" s="5">
        <v>6680</v>
      </c>
      <c r="J12108" s="5">
        <v>433601.42</v>
      </c>
      <c r="K12108" s="3" t="str" cm="1">
        <f t="array" ref="K12108">_xlfn.LET(_xlpm.d,UPPER(TRIM(CLEAN(SUBSTITUTE(F12108,CHAR(160),"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09" spans="2:11" hidden="1" x14ac:dyDescent="0.25">
      <c r="B12109" s="20">
        <v>46064</v>
      </c>
      <c r="C12109" s="2" t="s">
        <v>1</v>
      </c>
      <c r="D12109" s="2" t="s">
        <v>3489</v>
      </c>
      <c r="E12109" s="2" t="s">
        <v>874</v>
      </c>
      <c r="F12109" s="2" t="s">
        <v>4628</v>
      </c>
      <c r="G12109" s="5">
        <v>10</v>
      </c>
      <c r="H12109" s="5">
        <v>63</v>
      </c>
      <c r="I12109" s="5">
        <v>630</v>
      </c>
      <c r="J12109" s="5">
        <v>434231.42</v>
      </c>
      <c r="K12109" s="3" t="str" cm="1">
        <f t="array" ref="K12109">_xlfn.LET(_xlpm.d,UPPER(TRIM(CLEAN(SUBSTITUTE(F12109,CHAR(160),"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10" spans="2:11" hidden="1" x14ac:dyDescent="0.25">
      <c r="B12110" s="20">
        <v>46064</v>
      </c>
      <c r="C12110" s="2" t="s">
        <v>1</v>
      </c>
      <c r="D12110" s="2" t="s">
        <v>4544</v>
      </c>
      <c r="E12110" s="2" t="s">
        <v>1726</v>
      </c>
      <c r="F12110" s="2" t="s">
        <v>4628</v>
      </c>
      <c r="G12110" s="5">
        <v>6</v>
      </c>
      <c r="H12110" s="5">
        <v>81.5</v>
      </c>
      <c r="I12110" s="5">
        <v>489</v>
      </c>
      <c r="J12110" s="5">
        <v>434720.42</v>
      </c>
      <c r="K12110" s="3" t="str" cm="1">
        <f t="array" ref="K12110">_xlfn.LET(_xlpm.d,UPPER(TRIM(CLEAN(SUBSTITUTE(F12110,CHAR(160),"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11" spans="2:11" hidden="1" x14ac:dyDescent="0.25">
      <c r="B12111" s="20">
        <v>46064</v>
      </c>
      <c r="C12111" s="2" t="s">
        <v>1</v>
      </c>
      <c r="D12111" s="2" t="s">
        <v>2354</v>
      </c>
      <c r="E12111" s="2" t="s">
        <v>197</v>
      </c>
      <c r="F12111" s="2" t="s">
        <v>4628</v>
      </c>
      <c r="G12111" s="5">
        <v>2</v>
      </c>
      <c r="H12111" s="5">
        <v>87.7</v>
      </c>
      <c r="I12111" s="5">
        <v>175.4</v>
      </c>
      <c r="J12111" s="5">
        <v>434895.82</v>
      </c>
      <c r="K12111" s="3" t="str" cm="1">
        <f t="array" ref="K12111">_xlfn.LET(_xlpm.d,UPPER(TRIM(CLEAN(SUBSTITUTE(F12111,CHAR(160),"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12" spans="2:11" hidden="1" x14ac:dyDescent="0.25">
      <c r="B12112" s="20">
        <v>46064</v>
      </c>
      <c r="C12112" s="2" t="s">
        <v>1</v>
      </c>
      <c r="D12112" s="2" t="s">
        <v>4688</v>
      </c>
      <c r="E12112" s="2" t="s">
        <v>4689</v>
      </c>
      <c r="F12112" s="2" t="s">
        <v>4690</v>
      </c>
      <c r="G12112" s="5">
        <v>34</v>
      </c>
      <c r="H12112" s="5">
        <v>48</v>
      </c>
      <c r="I12112" s="5">
        <v>1632</v>
      </c>
      <c r="J12112" s="5">
        <v>436527.82</v>
      </c>
      <c r="K12112" s="3" t="str" cm="1">
        <f t="array" ref="K12112">_xlfn.LET(_xlpm.d,UPPER(TRIM(CLEAN(SUBSTITUTE(F12112,CHAR(160),"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13" spans="2:11" hidden="1" x14ac:dyDescent="0.25">
      <c r="B12113" s="20">
        <v>46065</v>
      </c>
      <c r="C12113" s="2" t="s">
        <v>1</v>
      </c>
      <c r="D12113" s="2" t="s">
        <v>4027</v>
      </c>
      <c r="E12113" s="2" t="s">
        <v>2983</v>
      </c>
      <c r="F12113" s="2" t="s">
        <v>4690</v>
      </c>
      <c r="G12113" s="5">
        <v>6</v>
      </c>
      <c r="H12113" s="5">
        <v>48</v>
      </c>
      <c r="I12113" s="5">
        <v>288</v>
      </c>
      <c r="J12113" s="5">
        <v>436815.82</v>
      </c>
      <c r="K12113" s="3" t="str" cm="1">
        <f t="array" ref="K12113">_xlfn.LET(_xlpm.d,UPPER(TRIM(CLEAN(SUBSTITUTE(F12113,CHAR(160),"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14" spans="2:11" hidden="1" x14ac:dyDescent="0.25">
      <c r="B12114" s="20">
        <v>46065</v>
      </c>
      <c r="C12114" s="2" t="s">
        <v>1</v>
      </c>
      <c r="D12114" s="2" t="s">
        <v>3923</v>
      </c>
      <c r="E12114" s="2" t="s">
        <v>3555</v>
      </c>
      <c r="F12114" s="2" t="s">
        <v>4690</v>
      </c>
      <c r="G12114" s="5">
        <v>26</v>
      </c>
      <c r="H12114" s="5">
        <v>48</v>
      </c>
      <c r="I12114" s="5">
        <v>1248</v>
      </c>
      <c r="J12114" s="5">
        <v>438063.82</v>
      </c>
      <c r="K12114" s="3" t="str" cm="1">
        <f t="array" ref="K12114">_xlfn.LET(_xlpm.d,UPPER(TRIM(CLEAN(SUBSTITUTE(F12114,CHAR(160),"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15" spans="2:11" hidden="1" x14ac:dyDescent="0.25">
      <c r="B12115" s="20">
        <v>46065</v>
      </c>
      <c r="C12115" s="2" t="s">
        <v>1</v>
      </c>
      <c r="D12115" s="2" t="s">
        <v>858</v>
      </c>
      <c r="E12115" s="2" t="s">
        <v>16</v>
      </c>
      <c r="F12115" s="2" t="s">
        <v>4690</v>
      </c>
      <c r="G12115" s="5">
        <v>30</v>
      </c>
      <c r="H12115" s="5">
        <v>48</v>
      </c>
      <c r="I12115" s="5">
        <v>1440</v>
      </c>
      <c r="J12115" s="5">
        <v>439503.82</v>
      </c>
      <c r="K12115" s="3" t="str" cm="1">
        <f t="array" ref="K12115">_xlfn.LET(_xlpm.d,UPPER(TRIM(CLEAN(SUBSTITUTE(F12115,CHAR(160),"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16" spans="2:11" hidden="1" x14ac:dyDescent="0.25">
      <c r="B12116" s="20">
        <v>46066</v>
      </c>
      <c r="C12116" s="2" t="s">
        <v>1</v>
      </c>
      <c r="D12116" s="2" t="s">
        <v>406</v>
      </c>
      <c r="E12116" s="2" t="s">
        <v>241</v>
      </c>
      <c r="F12116" s="2" t="s">
        <v>4628</v>
      </c>
      <c r="G12116" s="5">
        <v>5</v>
      </c>
      <c r="H12116" s="5">
        <v>87.7</v>
      </c>
      <c r="I12116" s="5">
        <v>438.5</v>
      </c>
      <c r="J12116" s="5">
        <v>439942.32</v>
      </c>
      <c r="K12116" s="3" t="str" cm="1">
        <f t="array" ref="K12116">_xlfn.LET(_xlpm.d,UPPER(TRIM(CLEAN(SUBSTITUTE(F12116,CHAR(160),"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17" spans="2:11" hidden="1" x14ac:dyDescent="0.25">
      <c r="B12117" s="20">
        <v>46066</v>
      </c>
      <c r="C12117" s="2" t="s">
        <v>1</v>
      </c>
      <c r="D12117" s="2" t="s">
        <v>4691</v>
      </c>
      <c r="E12117" s="2" t="s">
        <v>50</v>
      </c>
      <c r="F12117" s="2" t="s">
        <v>4628</v>
      </c>
      <c r="G12117" s="5">
        <v>39</v>
      </c>
      <c r="H12117" s="5">
        <v>48</v>
      </c>
      <c r="I12117" s="5">
        <v>1872</v>
      </c>
      <c r="J12117" s="5">
        <v>441814.32</v>
      </c>
      <c r="K12117" s="3" t="str" cm="1">
        <f t="array" ref="K12117">_xlfn.LET(_xlpm.d,UPPER(TRIM(CLEAN(SUBSTITUTE(F12117,CHAR(160),"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18" spans="2:11" hidden="1" x14ac:dyDescent="0.25">
      <c r="B12118" s="20">
        <v>46072</v>
      </c>
      <c r="C12118" s="2" t="s">
        <v>1</v>
      </c>
      <c r="D12118" s="2" t="s">
        <v>3498</v>
      </c>
      <c r="E12118" s="2" t="s">
        <v>305</v>
      </c>
      <c r="F12118" s="2" t="s">
        <v>4628</v>
      </c>
      <c r="G12118" s="5">
        <v>10</v>
      </c>
      <c r="H12118" s="5">
        <v>87.7</v>
      </c>
      <c r="I12118" s="5">
        <v>877</v>
      </c>
      <c r="J12118" s="5">
        <v>442691.32</v>
      </c>
      <c r="K12118" s="3" t="str" cm="1">
        <f t="array" ref="K12118">_xlfn.LET(_xlpm.d,UPPER(TRIM(CLEAN(SUBSTITUTE(F12118,CHAR(160),"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19" spans="2:11" hidden="1" x14ac:dyDescent="0.25">
      <c r="B12119" s="20">
        <v>46073</v>
      </c>
      <c r="C12119" s="2" t="s">
        <v>1</v>
      </c>
      <c r="D12119" s="2" t="s">
        <v>3499</v>
      </c>
      <c r="E12119" s="2" t="s">
        <v>170</v>
      </c>
      <c r="F12119" s="2" t="s">
        <v>4692</v>
      </c>
      <c r="G12119" s="5">
        <v>10</v>
      </c>
      <c r="H12119" s="5">
        <v>47.99</v>
      </c>
      <c r="I12119" s="5">
        <v>479.9</v>
      </c>
      <c r="J12119" s="5">
        <v>443171.22000000003</v>
      </c>
      <c r="K12119" s="3" t="str" cm="1">
        <f t="array" ref="K12119">_xlfn.LET(_xlpm.d,UPPER(TRIM(CLEAN(SUBSTITUTE(F12119,CHAR(160),"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20" spans="2:11" hidden="1" x14ac:dyDescent="0.25">
      <c r="B12120" s="20">
        <v>46073</v>
      </c>
      <c r="C12120" s="2" t="s">
        <v>1</v>
      </c>
      <c r="D12120" s="2" t="s">
        <v>3927</v>
      </c>
      <c r="E12120" s="2" t="s">
        <v>2447</v>
      </c>
      <c r="F12120" s="2" t="s">
        <v>4692</v>
      </c>
      <c r="G12120" s="5">
        <v>10</v>
      </c>
      <c r="H12120" s="5">
        <v>47.99</v>
      </c>
      <c r="I12120" s="5">
        <v>479.9</v>
      </c>
      <c r="J12120" s="5">
        <v>443651.12000000005</v>
      </c>
      <c r="K12120" s="3" t="str" cm="1">
        <f t="array" ref="K12120">_xlfn.LET(_xlpm.d,UPPER(TRIM(CLEAN(SUBSTITUTE(F12120,CHAR(160),"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21" spans="2:11" hidden="1" x14ac:dyDescent="0.25">
      <c r="B12121" s="20">
        <v>46077</v>
      </c>
      <c r="C12121" s="2" t="s">
        <v>1</v>
      </c>
      <c r="D12121" s="2" t="s">
        <v>861</v>
      </c>
      <c r="E12121" s="2" t="s">
        <v>857</v>
      </c>
      <c r="F12121" s="2" t="s">
        <v>4628</v>
      </c>
      <c r="G12121" s="5">
        <v>6</v>
      </c>
      <c r="H12121" s="5">
        <v>81.5</v>
      </c>
      <c r="I12121" s="5">
        <v>489</v>
      </c>
      <c r="J12121" s="5">
        <v>444140.12000000005</v>
      </c>
      <c r="K12121" s="3" t="str" cm="1">
        <f t="array" ref="K12121">_xlfn.LET(_xlpm.d,UPPER(TRIM(CLEAN(SUBSTITUTE(F12121,CHAR(160),"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22" spans="2:11" hidden="1" x14ac:dyDescent="0.25">
      <c r="B12122" s="20">
        <v>46079</v>
      </c>
      <c r="C12122" s="2" t="s">
        <v>1</v>
      </c>
      <c r="D12122" s="2" t="s">
        <v>215</v>
      </c>
      <c r="E12122" s="2" t="s">
        <v>3</v>
      </c>
      <c r="F12122" s="2" t="s">
        <v>4628</v>
      </c>
      <c r="G12122" s="5">
        <v>6</v>
      </c>
      <c r="H12122" s="5">
        <v>81.5</v>
      </c>
      <c r="I12122" s="5">
        <v>489</v>
      </c>
      <c r="J12122" s="5">
        <v>444629.12000000005</v>
      </c>
      <c r="K12122" s="3" t="str" cm="1">
        <f t="array" ref="K12122">_xlfn.LET(_xlpm.d,UPPER(TRIM(CLEAN(SUBSTITUTE(F12122,CHAR(160),"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23" spans="2:11" hidden="1" x14ac:dyDescent="0.25">
      <c r="B12123" s="20">
        <v>46085</v>
      </c>
      <c r="C12123" s="2" t="s">
        <v>1</v>
      </c>
      <c r="D12123" s="2" t="s">
        <v>2386</v>
      </c>
      <c r="E12123" s="2" t="s">
        <v>730</v>
      </c>
      <c r="F12123" s="2" t="s">
        <v>4628</v>
      </c>
      <c r="G12123" s="5">
        <v>10</v>
      </c>
      <c r="H12123" s="5">
        <v>87.75</v>
      </c>
      <c r="I12123" s="5">
        <v>877.5</v>
      </c>
      <c r="J12123" s="5">
        <v>445506.62000000005</v>
      </c>
      <c r="K12123" s="3" t="str" cm="1">
        <f t="array" ref="K12123">_xlfn.LET(_xlpm.d,UPPER(TRIM(CLEAN(SUBSTITUTE(F12123,CHAR(160),"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24" spans="2:11" hidden="1" x14ac:dyDescent="0.25">
      <c r="B12124" s="20">
        <v>46085</v>
      </c>
      <c r="C12124" s="2" t="s">
        <v>1</v>
      </c>
      <c r="D12124" s="2" t="s">
        <v>866</v>
      </c>
      <c r="E12124" s="2" t="s">
        <v>857</v>
      </c>
      <c r="F12124" s="2" t="s">
        <v>4628</v>
      </c>
      <c r="G12124" s="5">
        <v>12</v>
      </c>
      <c r="H12124" s="5">
        <v>81.5</v>
      </c>
      <c r="I12124" s="5">
        <v>978</v>
      </c>
      <c r="J12124" s="5">
        <v>446484.62000000005</v>
      </c>
      <c r="K12124" s="3" t="str" cm="1">
        <f t="array" ref="K12124">_xlfn.LET(_xlpm.d,UPPER(TRIM(CLEAN(SUBSTITUTE(F12124,CHAR(160),"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25" spans="2:11" hidden="1" x14ac:dyDescent="0.25">
      <c r="B12125" s="20">
        <v>46085</v>
      </c>
      <c r="C12125" s="2" t="s">
        <v>1</v>
      </c>
      <c r="D12125" s="2" t="s">
        <v>175</v>
      </c>
      <c r="E12125" s="2" t="s">
        <v>176</v>
      </c>
      <c r="F12125" s="2" t="s">
        <v>4693</v>
      </c>
      <c r="G12125" s="5">
        <v>20</v>
      </c>
      <c r="H12125" s="5">
        <v>47.95</v>
      </c>
      <c r="I12125" s="5">
        <v>959</v>
      </c>
      <c r="J12125" s="5">
        <v>447443.62000000005</v>
      </c>
      <c r="K12125" s="3" t="str" cm="1">
        <f t="array" ref="K12125">_xlfn.LET(_xlpm.d,UPPER(TRIM(CLEAN(SUBSTITUTE(F12125,CHAR(160),"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26" spans="2:11" hidden="1" x14ac:dyDescent="0.25">
      <c r="B12126" s="20">
        <v>46087</v>
      </c>
      <c r="C12126" s="2" t="s">
        <v>1</v>
      </c>
      <c r="D12126" s="2" t="s">
        <v>2389</v>
      </c>
      <c r="E12126" s="2" t="s">
        <v>1765</v>
      </c>
      <c r="F12126" s="2" t="s">
        <v>4628</v>
      </c>
      <c r="G12126" s="5">
        <v>20</v>
      </c>
      <c r="H12126" s="5">
        <v>87.75</v>
      </c>
      <c r="I12126" s="5">
        <v>1755</v>
      </c>
      <c r="J12126" s="5">
        <v>449198.62000000005</v>
      </c>
      <c r="K12126" s="3" t="str" cm="1">
        <f t="array" ref="K12126">_xlfn.LET(_xlpm.d,UPPER(TRIM(CLEAN(SUBSTITUTE(F12126,CHAR(160),"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27" spans="2:11" hidden="1" x14ac:dyDescent="0.25">
      <c r="B12127" s="20">
        <v>46090</v>
      </c>
      <c r="C12127" s="2" t="s">
        <v>1</v>
      </c>
      <c r="D12127" s="2" t="s">
        <v>1214</v>
      </c>
      <c r="E12127" s="2" t="s">
        <v>874</v>
      </c>
      <c r="F12127" s="2" t="s">
        <v>4628</v>
      </c>
      <c r="G12127" s="5">
        <v>30</v>
      </c>
      <c r="H12127" s="5">
        <v>63</v>
      </c>
      <c r="I12127" s="5">
        <v>1890</v>
      </c>
      <c r="J12127" s="5">
        <v>451088.62000000005</v>
      </c>
      <c r="K12127" s="3" t="str" cm="1">
        <f t="array" ref="K12127">_xlfn.LET(_xlpm.d,UPPER(TRIM(CLEAN(SUBSTITUTE(F12127,CHAR(160),"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28" spans="2:11" hidden="1" x14ac:dyDescent="0.25">
      <c r="B12128" s="20">
        <v>46091</v>
      </c>
      <c r="C12128" s="2" t="s">
        <v>1</v>
      </c>
      <c r="D12128" s="2" t="s">
        <v>2393</v>
      </c>
      <c r="E12128" s="2" t="s">
        <v>1634</v>
      </c>
      <c r="F12128" s="2" t="s">
        <v>4628</v>
      </c>
      <c r="G12128" s="5">
        <v>15</v>
      </c>
      <c r="H12128" s="5">
        <v>87.75</v>
      </c>
      <c r="I12128" s="5">
        <v>1316.25</v>
      </c>
      <c r="J12128" s="5">
        <v>452404.87000000005</v>
      </c>
      <c r="K12128" s="3" t="str" cm="1">
        <f t="array" ref="K12128">_xlfn.LET(_xlpm.d,UPPER(TRIM(CLEAN(SUBSTITUTE(F12128,CHAR(160),"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29" spans="1:11" hidden="1" x14ac:dyDescent="0.25">
      <c r="B12129" s="20">
        <v>46094</v>
      </c>
      <c r="C12129" s="2" t="s">
        <v>1</v>
      </c>
      <c r="D12129" s="2" t="s">
        <v>3529</v>
      </c>
      <c r="E12129" s="2" t="s">
        <v>50</v>
      </c>
      <c r="F12129" s="2" t="s">
        <v>4694</v>
      </c>
      <c r="G12129" s="5">
        <v>20</v>
      </c>
      <c r="H12129" s="5">
        <v>80</v>
      </c>
      <c r="I12129" s="5">
        <v>1600</v>
      </c>
      <c r="J12129" s="5">
        <v>454004.87000000005</v>
      </c>
      <c r="K12129" s="3" t="str" cm="1">
        <f t="array" ref="K12129">_xlfn.LET(_xlpm.d,UPPER(TRIM(CLEAN(SUBSTITUTE(F12129,CHAR(160),"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30" spans="1:11" hidden="1" x14ac:dyDescent="0.25">
      <c r="B12130" s="20">
        <v>46094</v>
      </c>
      <c r="C12130" s="2" t="s">
        <v>1</v>
      </c>
      <c r="D12130" s="2" t="s">
        <v>4695</v>
      </c>
      <c r="E12130" s="2" t="s">
        <v>302</v>
      </c>
      <c r="F12130" s="2" t="s">
        <v>4696</v>
      </c>
      <c r="G12130" s="5">
        <v>30</v>
      </c>
      <c r="H12130" s="5">
        <v>80</v>
      </c>
      <c r="I12130" s="5">
        <v>2400</v>
      </c>
      <c r="J12130" s="5">
        <v>456404.87000000005</v>
      </c>
      <c r="K12130" s="3" t="str" cm="1">
        <f t="array" ref="K12130">_xlfn.LET(_xlpm.d,UPPER(TRIM(CLEAN(SUBSTITUTE(F12130,CHAR(160),"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31" spans="1:11" hidden="1" x14ac:dyDescent="0.25">
      <c r="B12131" s="20">
        <v>46094</v>
      </c>
      <c r="C12131" s="2" t="s">
        <v>1</v>
      </c>
      <c r="D12131" s="2" t="s">
        <v>1565</v>
      </c>
      <c r="E12131" s="2" t="s">
        <v>835</v>
      </c>
      <c r="F12131" s="2" t="s">
        <v>4633</v>
      </c>
      <c r="G12131" s="5">
        <v>10</v>
      </c>
      <c r="H12131" s="5">
        <v>81.5</v>
      </c>
      <c r="I12131" s="5">
        <v>815</v>
      </c>
      <c r="J12131" s="5">
        <v>457219.87000000005</v>
      </c>
      <c r="K12131" s="3" t="str" cm="1">
        <f t="array" ref="K12131">_xlfn.LET(_xlpm.d,UPPER(TRIM(CLEAN(SUBSTITUTE(F12131,CHAR(160),"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32" spans="1:11" hidden="1" x14ac:dyDescent="0.25">
      <c r="B12132" s="20">
        <v>46098</v>
      </c>
      <c r="C12132" s="2" t="s">
        <v>1</v>
      </c>
      <c r="D12132" s="2" t="s">
        <v>2399</v>
      </c>
      <c r="E12132" s="2" t="s">
        <v>1634</v>
      </c>
      <c r="F12132" s="2" t="s">
        <v>4628</v>
      </c>
      <c r="G12132" s="5">
        <v>6</v>
      </c>
      <c r="H12132" s="5">
        <v>87.75</v>
      </c>
      <c r="I12132" s="5">
        <v>526.5</v>
      </c>
      <c r="J12132" s="5">
        <v>457746.37000000005</v>
      </c>
      <c r="K12132" s="3" t="str" cm="1">
        <f t="array" ref="K12132">_xlfn.LET(_xlpm.d,UPPER(TRIM(CLEAN(SUBSTITUTE(F12132,CHAR(160),"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33" spans="1:11" hidden="1" x14ac:dyDescent="0.25">
      <c r="B12133" s="20">
        <v>46099</v>
      </c>
      <c r="C12133" s="2" t="s">
        <v>1</v>
      </c>
      <c r="D12133" s="2" t="s">
        <v>2404</v>
      </c>
      <c r="E12133" s="2" t="s">
        <v>730</v>
      </c>
      <c r="F12133" s="2" t="s">
        <v>4628</v>
      </c>
      <c r="G12133" s="5">
        <v>24</v>
      </c>
      <c r="H12133" s="5">
        <v>87.75</v>
      </c>
      <c r="I12133" s="5">
        <v>2106</v>
      </c>
      <c r="J12133" s="5">
        <v>459852.37000000005</v>
      </c>
      <c r="K12133" s="3" t="str" cm="1">
        <f t="array" ref="K12133">_xlfn.LET(_xlpm.d,UPPER(TRIM(CLEAN(SUBSTITUTE(F12133,CHAR(160),"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34" spans="1:11" hidden="1" x14ac:dyDescent="0.25">
      <c r="B12134" s="20">
        <v>46099</v>
      </c>
      <c r="C12134" s="2" t="s">
        <v>1</v>
      </c>
      <c r="D12134" s="2" t="s">
        <v>4697</v>
      </c>
      <c r="E12134" s="2" t="s">
        <v>1765</v>
      </c>
      <c r="F12134" s="2" t="s">
        <v>4628</v>
      </c>
      <c r="G12134" s="5">
        <v>90</v>
      </c>
      <c r="H12134" s="5">
        <v>87.75</v>
      </c>
      <c r="I12134" s="5">
        <v>7897.5</v>
      </c>
      <c r="J12134" s="5">
        <v>467749.87000000005</v>
      </c>
      <c r="K12134" s="3" t="str" cm="1">
        <f t="array" ref="K12134">_xlfn.LET(_xlpm.d,UPPER(TRIM(CLEAN(SUBSTITUTE(F12134,CHAR(160),"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35" spans="1:11" hidden="1" x14ac:dyDescent="0.25">
      <c r="B12135" s="20">
        <v>46100</v>
      </c>
      <c r="C12135" s="2" t="s">
        <v>1</v>
      </c>
      <c r="D12135" s="2" t="s">
        <v>441</v>
      </c>
      <c r="E12135" s="2" t="s">
        <v>311</v>
      </c>
      <c r="F12135" s="2" t="s">
        <v>4628</v>
      </c>
      <c r="G12135" s="5">
        <v>12</v>
      </c>
      <c r="H12135" s="5">
        <v>87.7</v>
      </c>
      <c r="I12135" s="5">
        <v>1052.4000000000001</v>
      </c>
      <c r="J12135" s="5">
        <v>468802.27000000008</v>
      </c>
      <c r="K12135" s="3" t="str" cm="1">
        <f t="array" ref="K12135">_xlfn.LET(_xlpm.d,UPPER(TRIM(CLEAN(SUBSTITUTE(F12135,CHAR(160),"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36" spans="1:11" hidden="1" x14ac:dyDescent="0.25">
      <c r="B12136" s="20">
        <v>46101</v>
      </c>
      <c r="C12136" s="2" t="s">
        <v>1</v>
      </c>
      <c r="D12136" s="2" t="s">
        <v>3543</v>
      </c>
      <c r="E12136" s="2" t="s">
        <v>1726</v>
      </c>
      <c r="F12136" s="2" t="s">
        <v>4628</v>
      </c>
      <c r="G12136" s="5">
        <v>4</v>
      </c>
      <c r="H12136" s="5">
        <v>118.8</v>
      </c>
      <c r="I12136" s="5">
        <v>475.2</v>
      </c>
      <c r="J12136" s="5">
        <v>469277.47000000009</v>
      </c>
      <c r="K12136" s="3" t="str" cm="1">
        <f t="array" ref="K12136">_xlfn.LET(_xlpm.d,UPPER(TRIM(CLEAN(SUBSTITUTE(F12136,CHAR(160),"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37" spans="1:11" hidden="1" x14ac:dyDescent="0.25">
      <c r="B12137" s="20">
        <v>46111</v>
      </c>
      <c r="C12137" s="2" t="s">
        <v>1</v>
      </c>
      <c r="D12137" s="2" t="s">
        <v>1216</v>
      </c>
      <c r="E12137" s="2" t="s">
        <v>874</v>
      </c>
      <c r="F12137" s="2" t="s">
        <v>4628</v>
      </c>
      <c r="G12137" s="5">
        <v>10</v>
      </c>
      <c r="H12137" s="5">
        <v>63</v>
      </c>
      <c r="I12137" s="5">
        <v>630</v>
      </c>
      <c r="J12137" s="5">
        <v>469907.47000000009</v>
      </c>
      <c r="K12137" s="3" t="str" cm="1">
        <f t="array" ref="K12137">_xlfn.LET(_xlpm.d,UPPER(TRIM(CLEAN(SUBSTITUTE(F12137,CHAR(160),"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38" spans="1:11" hidden="1" x14ac:dyDescent="0.25">
      <c r="A12138" s="11" t="s">
        <v>4698</v>
      </c>
      <c r="G12138" s="6">
        <v>5967</v>
      </c>
      <c r="I12138" s="7">
        <f>I11679+I11680+I11681+I11682+I11683+I11684+I11685+I11686+I11687+I11688+I11689+I11690+I11691+I11692+I11693+I11694+I11695+I11696+I11697+I11698+I11699+I11700+I11701+I11702+I11703+I11704+I11705+I11706+I11707+I11708+I11709+I11710+I11711+I11712+I11713+I11714+I11715+I11716+I11717+I11718+I11719+I11720+I11721+I11722+I11723+I11724+I11725+I11726+I11727+I11728+I11729+I11730+I11731+I11732+I11733+I11734+I11735+I11736+I11737+I11738+I11739+I11740+I11741+I11742+I11743+I11744+I11745+I11746+I11747+I11748+I11749+I11750+I11751+I11752+I11753+I11754+I11755+I11756+I11757+I11758+I11759+I11760+I11761+I11762+I11763+I11764+I11765+I11766+I11767+I11768+I11769+I11770+I11771+I11772+I11773+I11774+I11775+I11776+I11777+I11778+I11779+I11780+I11781+I11782+I11783+I11784+I11785+I11786+I11787+I11788+I11789+I11790+I11791+I11792+I11793+I11794+I11795+I11796+I11797+I11798+I11799+I11800+I11801+I11802+I11803+I11804+I11805+I11806+I11807+I11808+I11809+I11810+I11811+I11812+I11813+I11814+I11815+I11816+I11817+I11818+I11819+I11820+I11821+I11822+I11823+I11824+I11825+I11826+I11827+I11828+I11829+I11830+I11831+I11832+I11833+I11834+I11835+I11836+I11837+I11838+I11839+I11840+I11841+I11842+I11843+I11844+I11845+I11846+I11847+I11848+I11849+I11850+I11851+I11852+I11853+I11854+I11855+I11856+I11857+I11858+I11859+I11860+I11861+I11862+I11863+I11864+I11865+I11866+I11867+I11868+I11869+I11870+I11871+I11872+I11873+I11874+I11875+I11876+I11877+I11878+I11879+I11880+I11881+I11882+I11883+I11884+I11885+I11886+I11887+I11888+I11889+I11890+I11891+I11892+I11893+I11894+I11895+I11896+I11897+I11898+I11899+I11900+I11901+I11902+I11903+I11904+I11905+I11906+I11907+I11908+I11909+I11910+I11911+I11912+I11913+I11914+I11915+I11916+I11917+I11918+I11919+I11920+I11921+I11922+I11923+I11924+I11925+I11926+I11927+I11928+I11929+I11930+I11931+I11932+I11933+I11934+I11935+I11936+I11937+I11938+I11939+I11940+I11941+I11942+I11943+I11944+I11945+I11946+I11947+I11948+I11949+I11950+I11951+I11952+I11953+I11954+I11955+I11956+I11957+I11958+I11959+I11960+I11961+I11962+I11963+I11964+I11965+I11966+I11967+I11968+I11969+I11970+I11971+I11972+I11973+I11974+I11975+I11976+I11977+I11978+I11979+I11980+I11981+I11982+I11983+I11984+I11985+I11986+I11987+I11988+I11989+I11990+I11991+I11992+I11993+I11994+I11995+I11996+I11997+I11998+I11999+I12000+I12001+I12002+I12003+I12004+I12005+I12006+I12007+I12008+I12009+I12010+I12011+I12012+I12013+I12014+I12015+I12016+I12017+I12018+I12019+I12020+I12021+I12022+I12023+I12024+I12025+I12026+I12027+I12028+I12029+I12030+I12031+I12032+I12033+I12034+I12035+I12036+I12037+I12038+I12039+I12040+I12041+I12042+I12043+I12044+I12045+I12046+I12047+I12048+I12049+I12050+I12051+I12052+I12053+I12054+I12055+I12056+I12057+I12058+I12059+I12060+I12061+I12062+I12063+I12064+I12065+I12066+I12067+I12068+I12069+I12070+I12071+I12072+I12073+I12074+I12075+I12076+I12077+I12078+I12079+I12080+I12081+I12082+I12083+I12084+I12085+I12086+I12087+I12088+I12089+I12090+I12091+I12092+I12093+I12094+I12095+I12096+I12097+I12098+I12099+I12100+I12101+I12102+I12103+I12104+I12105+I12106+I12107+I12108+I12109+I12110+I12111+I12112+I12113+I12114+I12115+I12116+I12117+I12118+I12119+I12120+I12121+I12122+I12123+I12124+I12125+I12126+I12127+I12128+I12129+I12130+I12131+I12132+I12133+I12134+I12135+I12136+I12137</f>
        <v>469907.47000000009</v>
      </c>
      <c r="K12138" s="3" t="str" cm="1">
        <f t="array" ref="K12138">_xlfn.LET(_xlpm.d,UPPER(TRIM(CLEAN(SUBSTITUTE(F12138,CHAR(160),"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39" spans="1:11" hidden="1" x14ac:dyDescent="0.25">
      <c r="A12139" s="10" t="s">
        <v>4699</v>
      </c>
      <c r="K12139" s="3" t="str" cm="1">
        <f t="array" ref="K12139">_xlfn.LET(_xlpm.d,UPPER(TRIM(CLEAN(SUBSTITUTE(F12139,CHAR(160),"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40" spans="1:11" hidden="1" x14ac:dyDescent="0.25">
      <c r="B12140" s="20">
        <v>45716</v>
      </c>
      <c r="C12140" s="2" t="s">
        <v>1</v>
      </c>
      <c r="D12140" s="2" t="s">
        <v>4700</v>
      </c>
      <c r="E12140" s="2" t="s">
        <v>2494</v>
      </c>
      <c r="F12140" s="2" t="s">
        <v>4701</v>
      </c>
      <c r="G12140" s="5">
        <v>5</v>
      </c>
      <c r="H12140" s="5">
        <v>76.900000000000006</v>
      </c>
      <c r="I12140" s="5">
        <v>384.5</v>
      </c>
      <c r="J12140" s="5">
        <v>384.5</v>
      </c>
      <c r="K12140" s="3" t="str" cm="1">
        <f t="array" ref="K12140">_xlfn.LET(_xlpm.d,UPPER(TRIM(CLEAN(SUBSTITUTE(F12140,CHAR(160),"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41" spans="1:11" hidden="1" x14ac:dyDescent="0.25">
      <c r="A12141" s="11" t="s">
        <v>4702</v>
      </c>
      <c r="G12141" s="6">
        <v>5</v>
      </c>
      <c r="I12141" s="8">
        <f>I12140</f>
        <v>384.5</v>
      </c>
      <c r="K12141" s="3" t="str" cm="1">
        <f t="array" ref="K12141">_xlfn.LET(_xlpm.d,UPPER(TRIM(CLEAN(SUBSTITUTE(F12141,CHAR(160),"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42" spans="1:11" hidden="1" x14ac:dyDescent="0.25">
      <c r="A12142" s="10" t="s">
        <v>4703</v>
      </c>
      <c r="K12142" s="3" t="str" cm="1">
        <f t="array" ref="K12142">_xlfn.LET(_xlpm.d,UPPER(TRIM(CLEAN(SUBSTITUTE(F12142,CHAR(160),"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43" spans="1:11" hidden="1" x14ac:dyDescent="0.25">
      <c r="B12143" s="20">
        <v>46070</v>
      </c>
      <c r="C12143" s="2" t="s">
        <v>1</v>
      </c>
      <c r="D12143" s="2" t="s">
        <v>3832</v>
      </c>
      <c r="E12143" s="2" t="s">
        <v>749</v>
      </c>
      <c r="F12143" s="2" t="s">
        <v>4704</v>
      </c>
      <c r="G12143" s="5">
        <v>6</v>
      </c>
      <c r="H12143" s="5">
        <v>48</v>
      </c>
      <c r="I12143" s="5">
        <v>288</v>
      </c>
      <c r="J12143" s="5">
        <v>288</v>
      </c>
      <c r="K12143" s="3" t="str" cm="1">
        <f t="array" ref="K12143">_xlfn.LET(_xlpm.d,UPPER(TRIM(CLEAN(SUBSTITUTE(F12143,CHAR(160),"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44" spans="1:11" hidden="1" x14ac:dyDescent="0.25">
      <c r="B12144" s="20">
        <v>46070</v>
      </c>
      <c r="C12144" s="2" t="s">
        <v>1</v>
      </c>
      <c r="D12144" s="2" t="s">
        <v>3832</v>
      </c>
      <c r="E12144" s="2" t="s">
        <v>749</v>
      </c>
      <c r="F12144" s="2" t="s">
        <v>4704</v>
      </c>
      <c r="G12144" s="5">
        <v>6</v>
      </c>
      <c r="H12144" s="5">
        <v>48</v>
      </c>
      <c r="I12144" s="5">
        <v>288</v>
      </c>
      <c r="J12144" s="5">
        <v>576</v>
      </c>
      <c r="K12144" s="3" t="str" cm="1">
        <f t="array" ref="K12144">_xlfn.LET(_xlpm.d,UPPER(TRIM(CLEAN(SUBSTITUTE(F12144,CHAR(160),"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45" spans="1:11" hidden="1" x14ac:dyDescent="0.25">
      <c r="B12145" s="20">
        <v>46070</v>
      </c>
      <c r="C12145" s="2" t="s">
        <v>1</v>
      </c>
      <c r="D12145" s="2" t="s">
        <v>3832</v>
      </c>
      <c r="E12145" s="2" t="s">
        <v>749</v>
      </c>
      <c r="F12145" s="2" t="s">
        <v>4704</v>
      </c>
      <c r="G12145" s="5">
        <v>6</v>
      </c>
      <c r="H12145" s="5">
        <v>48</v>
      </c>
      <c r="I12145" s="5">
        <v>288</v>
      </c>
      <c r="J12145" s="5">
        <v>864</v>
      </c>
      <c r="K12145" s="3" t="str" cm="1">
        <f t="array" ref="K12145">_xlfn.LET(_xlpm.d,UPPER(TRIM(CLEAN(SUBSTITUTE(F12145,CHAR(160),"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46" spans="1:11" hidden="1" x14ac:dyDescent="0.25">
      <c r="B12146" s="20">
        <v>46070</v>
      </c>
      <c r="C12146" s="2" t="s">
        <v>1</v>
      </c>
      <c r="D12146" s="2" t="s">
        <v>3832</v>
      </c>
      <c r="E12146" s="2" t="s">
        <v>749</v>
      </c>
      <c r="F12146" s="2" t="s">
        <v>4704</v>
      </c>
      <c r="G12146" s="5">
        <v>10</v>
      </c>
      <c r="H12146" s="5">
        <v>48</v>
      </c>
      <c r="I12146" s="5">
        <v>480</v>
      </c>
      <c r="J12146" s="5">
        <v>1344</v>
      </c>
      <c r="K12146" s="3" t="str" cm="1">
        <f t="array" ref="K12146">_xlfn.LET(_xlpm.d,UPPER(TRIM(CLEAN(SUBSTITUTE(F12146,CHAR(160),"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47" spans="1:11" hidden="1" x14ac:dyDescent="0.25">
      <c r="B12147" s="20">
        <v>46070</v>
      </c>
      <c r="C12147" s="2" t="s">
        <v>1</v>
      </c>
      <c r="D12147" s="2" t="s">
        <v>3832</v>
      </c>
      <c r="E12147" s="2" t="s">
        <v>749</v>
      </c>
      <c r="F12147" s="2" t="s">
        <v>4704</v>
      </c>
      <c r="G12147" s="5">
        <v>6</v>
      </c>
      <c r="H12147" s="5">
        <v>48</v>
      </c>
      <c r="I12147" s="5">
        <v>288</v>
      </c>
      <c r="J12147" s="5">
        <v>1632</v>
      </c>
      <c r="K12147" s="3" t="str" cm="1">
        <f t="array" ref="K12147">_xlfn.LET(_xlpm.d,UPPER(TRIM(CLEAN(SUBSTITUTE(F12147,CHAR(160),"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48" spans="1:11" hidden="1" x14ac:dyDescent="0.25">
      <c r="B12148" s="20">
        <v>46070</v>
      </c>
      <c r="C12148" s="2" t="s">
        <v>1</v>
      </c>
      <c r="D12148" s="2" t="s">
        <v>3832</v>
      </c>
      <c r="E12148" s="2" t="s">
        <v>749</v>
      </c>
      <c r="F12148" s="2" t="s">
        <v>4705</v>
      </c>
      <c r="G12148" s="5">
        <v>20</v>
      </c>
      <c r="H12148" s="5">
        <v>48</v>
      </c>
      <c r="I12148" s="5">
        <v>960</v>
      </c>
      <c r="J12148" s="5">
        <v>2592</v>
      </c>
      <c r="K12148" s="3" t="str" cm="1">
        <f t="array" ref="K12148">_xlfn.LET(_xlpm.d,UPPER(TRIM(CLEAN(SUBSTITUTE(F12148,CHAR(160),"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49" spans="1:11" hidden="1" x14ac:dyDescent="0.25">
      <c r="B12149" s="20">
        <v>46070</v>
      </c>
      <c r="C12149" s="2" t="s">
        <v>1</v>
      </c>
      <c r="D12149" s="2" t="s">
        <v>1609</v>
      </c>
      <c r="E12149" s="2" t="s">
        <v>746</v>
      </c>
      <c r="F12149" s="2" t="s">
        <v>4706</v>
      </c>
      <c r="G12149" s="5">
        <v>50</v>
      </c>
      <c r="H12149" s="5">
        <v>48</v>
      </c>
      <c r="I12149" s="5">
        <v>2400</v>
      </c>
      <c r="J12149" s="5">
        <v>4992</v>
      </c>
      <c r="K12149" s="3" t="str" cm="1">
        <f t="array" ref="K12149">_xlfn.LET(_xlpm.d,UPPER(TRIM(CLEAN(SUBSTITUTE(F12149,CHAR(160),"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50" spans="1:11" hidden="1" x14ac:dyDescent="0.25">
      <c r="A12150" s="11" t="s">
        <v>4707</v>
      </c>
      <c r="G12150" s="6">
        <v>104</v>
      </c>
      <c r="I12150" s="7">
        <f>I12143+I12144+I12145+I12146+I12147+I12148+I12149</f>
        <v>4992</v>
      </c>
      <c r="K12150" s="3" t="str" cm="1">
        <f t="array" ref="K12150">_xlfn.LET(_xlpm.d,UPPER(TRIM(CLEAN(SUBSTITUTE(F12150,CHAR(160),"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51" spans="1:11" hidden="1" x14ac:dyDescent="0.25">
      <c r="A12151" s="10" t="s">
        <v>4708</v>
      </c>
      <c r="K12151" s="3" t="str" cm="1">
        <f t="array" ref="K12151">_xlfn.LET(_xlpm.d,UPPER(TRIM(CLEAN(SUBSTITUTE(F12151,CHAR(160),"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52" spans="1:11" hidden="1" x14ac:dyDescent="0.25">
      <c r="B12152" s="20">
        <v>45681</v>
      </c>
      <c r="C12152" s="2" t="s">
        <v>1</v>
      </c>
      <c r="D12152" s="2" t="s">
        <v>3591</v>
      </c>
      <c r="E12152" s="2" t="s">
        <v>2447</v>
      </c>
      <c r="F12152" s="2" t="s">
        <v>4708</v>
      </c>
      <c r="G12152" s="5">
        <v>6</v>
      </c>
      <c r="H12152" s="5">
        <v>76.900000000000006</v>
      </c>
      <c r="I12152" s="5">
        <v>461.4</v>
      </c>
      <c r="J12152" s="5">
        <v>461.4</v>
      </c>
      <c r="K12152" s="3" t="str" cm="1">
        <f t="array" ref="K12152">_xlfn.LET(_xlpm.d,UPPER(TRIM(CLEAN(SUBSTITUTE(F12152,CHAR(160),"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53" spans="1:11" hidden="1" x14ac:dyDescent="0.25">
      <c r="A12153" s="11" t="s">
        <v>4709</v>
      </c>
      <c r="G12153" s="6">
        <v>6</v>
      </c>
      <c r="I12153" s="8">
        <f>I12152</f>
        <v>461.4</v>
      </c>
      <c r="K12153" s="3" t="str" cm="1">
        <f t="array" ref="K12153">_xlfn.LET(_xlpm.d,UPPER(TRIM(CLEAN(SUBSTITUTE(F12153,CHAR(160),"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54" spans="1:11" hidden="1" x14ac:dyDescent="0.25">
      <c r="A12154" s="10" t="s">
        <v>4710</v>
      </c>
      <c r="K12154" s="3" t="str" cm="1">
        <f t="array" ref="K12154">_xlfn.LET(_xlpm.d,UPPER(TRIM(CLEAN(SUBSTITUTE(F12154,CHAR(160),"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55" spans="1:11" hidden="1" x14ac:dyDescent="0.25">
      <c r="B12155" s="20">
        <v>45673</v>
      </c>
      <c r="C12155" s="2" t="s">
        <v>1</v>
      </c>
      <c r="D12155" s="2" t="s">
        <v>1624</v>
      </c>
      <c r="E12155" s="2" t="s">
        <v>746</v>
      </c>
      <c r="F12155" s="2" t="s">
        <v>4711</v>
      </c>
      <c r="G12155" s="5">
        <v>1</v>
      </c>
      <c r="H12155" s="5">
        <v>76.900000000000006</v>
      </c>
      <c r="I12155" s="5">
        <v>76.900000000000006</v>
      </c>
      <c r="J12155" s="5">
        <v>76.900000000000006</v>
      </c>
      <c r="K12155" s="3" t="str" cm="1">
        <f t="array" ref="K12155">_xlfn.LET(_xlpm.d,UPPER(TRIM(CLEAN(SUBSTITUTE(F12155,CHAR(160),"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56" spans="1:11" hidden="1" x14ac:dyDescent="0.25">
      <c r="A12156" s="11" t="s">
        <v>4712</v>
      </c>
      <c r="G12156" s="6">
        <v>1</v>
      </c>
      <c r="I12156" s="8">
        <f>I12155</f>
        <v>76.900000000000006</v>
      </c>
      <c r="K12156" s="3" t="str" cm="1">
        <f t="array" ref="K12156">_xlfn.LET(_xlpm.d,UPPER(TRIM(CLEAN(SUBSTITUTE(F12156,CHAR(160),"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57" spans="1:11" hidden="1" x14ac:dyDescent="0.25">
      <c r="A12157" s="10" t="s">
        <v>4713</v>
      </c>
      <c r="K12157" s="3" t="str" cm="1">
        <f t="array" ref="K12157">_xlfn.LET(_xlpm.d,UPPER(TRIM(CLEAN(SUBSTITUTE(F12157,CHAR(160),"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58" spans="1:11" hidden="1" x14ac:dyDescent="0.25">
      <c r="B12158" s="20">
        <v>45673</v>
      </c>
      <c r="C12158" s="2" t="s">
        <v>1</v>
      </c>
      <c r="D12158" s="2" t="s">
        <v>1624</v>
      </c>
      <c r="E12158" s="2" t="s">
        <v>746</v>
      </c>
      <c r="F12158" s="2" t="s">
        <v>4714</v>
      </c>
      <c r="G12158" s="5">
        <v>3</v>
      </c>
      <c r="H12158" s="5">
        <v>76.900000000000006</v>
      </c>
      <c r="I12158" s="5">
        <v>230.7</v>
      </c>
      <c r="J12158" s="5">
        <v>230.7</v>
      </c>
      <c r="K12158" s="3" t="str" cm="1">
        <f t="array" ref="K12158">_xlfn.LET(_xlpm.d,UPPER(TRIM(CLEAN(SUBSTITUTE(F12158,CHAR(160),"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59" spans="1:11" hidden="1" x14ac:dyDescent="0.25">
      <c r="A12159" s="11" t="s">
        <v>4715</v>
      </c>
      <c r="G12159" s="6">
        <v>3</v>
      </c>
      <c r="I12159" s="8">
        <f>I12158</f>
        <v>230.7</v>
      </c>
      <c r="K12159" s="3" t="str" cm="1">
        <f t="array" ref="K12159">_xlfn.LET(_xlpm.d,UPPER(TRIM(CLEAN(SUBSTITUTE(F12159,CHAR(160),"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60" spans="1:11" hidden="1" x14ac:dyDescent="0.25">
      <c r="A12160" s="10" t="s">
        <v>4716</v>
      </c>
      <c r="K12160" s="3" t="str" cm="1">
        <f t="array" ref="K12160">_xlfn.LET(_xlpm.d,UPPER(TRIM(CLEAN(SUBSTITUTE(F12160,CHAR(160),"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61" spans="1:11" hidden="1" x14ac:dyDescent="0.25">
      <c r="B12161" s="20">
        <v>45673</v>
      </c>
      <c r="C12161" s="2" t="s">
        <v>1</v>
      </c>
      <c r="D12161" s="2" t="s">
        <v>1624</v>
      </c>
      <c r="E12161" s="2" t="s">
        <v>746</v>
      </c>
      <c r="F12161" s="2" t="s">
        <v>4717</v>
      </c>
      <c r="G12161" s="5">
        <v>1</v>
      </c>
      <c r="H12161" s="5">
        <v>76.900000000000006</v>
      </c>
      <c r="I12161" s="5">
        <v>76.900000000000006</v>
      </c>
      <c r="J12161" s="5">
        <v>76.900000000000006</v>
      </c>
      <c r="K12161" s="3" t="str" cm="1">
        <f t="array" ref="K12161">_xlfn.LET(_xlpm.d,UPPER(TRIM(CLEAN(SUBSTITUTE(F12161,CHAR(160),"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2162" spans="1:11" hidden="1" x14ac:dyDescent="0.25">
      <c r="A12162" s="11" t="s">
        <v>4718</v>
      </c>
      <c r="G12162" s="6">
        <v>1</v>
      </c>
      <c r="I12162" s="8">
        <f>I12161</f>
        <v>76.900000000000006</v>
      </c>
      <c r="K12162" s="3" t="str" cm="1">
        <f t="array" ref="K12162">_xlfn.LET(_xlpm.d,UPPER(TRIM(CLEAN(SUBSTITUTE(F12162,CHAR(160),"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63" spans="1:11" hidden="1" x14ac:dyDescent="0.25">
      <c r="A12163" s="10" t="s">
        <v>4719</v>
      </c>
      <c r="K12163" s="3" t="str" cm="1">
        <f t="array" ref="K12163">_xlfn.LET(_xlpm.d,UPPER(TRIM(CLEAN(SUBSTITUTE(F12163,CHAR(160),"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64" spans="1:11" hidden="1" x14ac:dyDescent="0.25">
      <c r="B12164" s="20">
        <v>45849</v>
      </c>
      <c r="C12164" s="2" t="s">
        <v>1</v>
      </c>
      <c r="D12164" s="2" t="s">
        <v>4363</v>
      </c>
      <c r="E12164" s="2" t="s">
        <v>749</v>
      </c>
      <c r="F12164" s="2" t="s">
        <v>4720</v>
      </c>
      <c r="G12164" s="5">
        <v>10</v>
      </c>
      <c r="H12164" s="5">
        <v>118</v>
      </c>
      <c r="I12164" s="5">
        <v>1180</v>
      </c>
      <c r="J12164" s="5">
        <v>1180</v>
      </c>
      <c r="K12164" s="3" t="str" cm="1">
        <f t="array" ref="K12164">_xlfn.LET(_xlpm.d,UPPER(TRIM(CLEAN(SUBSTITUTE(F12164,CHAR(160),"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65" spans="1:11" hidden="1" x14ac:dyDescent="0.25">
      <c r="A12165" s="11" t="s">
        <v>4721</v>
      </c>
      <c r="G12165" s="6">
        <v>10</v>
      </c>
      <c r="I12165" s="7">
        <f>I12164</f>
        <v>1180</v>
      </c>
      <c r="K12165" s="3" t="str" cm="1">
        <f t="array" ref="K12165">_xlfn.LET(_xlpm.d,UPPER(TRIM(CLEAN(SUBSTITUTE(F12165,CHAR(160),"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66" spans="1:11" hidden="1" x14ac:dyDescent="0.25">
      <c r="A12166" s="10" t="s">
        <v>4722</v>
      </c>
      <c r="K12166" s="3" t="str" cm="1">
        <f t="array" ref="K12166">_xlfn.LET(_xlpm.d,UPPER(TRIM(CLEAN(SUBSTITUTE(F12166,CHAR(160),"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67" spans="1:11" hidden="1" x14ac:dyDescent="0.25">
      <c r="B12167" s="20">
        <v>45867</v>
      </c>
      <c r="C12167" s="2" t="s">
        <v>1</v>
      </c>
      <c r="D12167" s="2" t="s">
        <v>3723</v>
      </c>
      <c r="E12167" s="2" t="s">
        <v>2494</v>
      </c>
      <c r="F12167" s="2" t="s">
        <v>4722</v>
      </c>
      <c r="G12167" s="5">
        <v>3</v>
      </c>
      <c r="H12167" s="5">
        <v>118.8</v>
      </c>
      <c r="I12167" s="5">
        <v>356.4</v>
      </c>
      <c r="J12167" s="5">
        <v>356.4</v>
      </c>
      <c r="K12167" s="3" t="str" cm="1">
        <f t="array" ref="K12167">_xlfn.LET(_xlpm.d,UPPER(TRIM(CLEAN(SUBSTITUTE(F12167,CHAR(160),"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68" spans="1:11" hidden="1" x14ac:dyDescent="0.25">
      <c r="A12168" s="11" t="s">
        <v>4723</v>
      </c>
      <c r="G12168" s="6">
        <v>3</v>
      </c>
      <c r="I12168" s="8">
        <f>I12167</f>
        <v>356.4</v>
      </c>
      <c r="K12168" s="3" t="str" cm="1">
        <f t="array" ref="K12168">_xlfn.LET(_xlpm.d,UPPER(TRIM(CLEAN(SUBSTITUTE(F12168,CHAR(160),"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69" spans="1:11" hidden="1" x14ac:dyDescent="0.25">
      <c r="A12169" s="10" t="s">
        <v>4724</v>
      </c>
      <c r="K12169" s="3" t="str" cm="1">
        <f t="array" ref="K12169">_xlfn.LET(_xlpm.d,UPPER(TRIM(CLEAN(SUBSTITUTE(F12169,CHAR(160),"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70" spans="1:11" hidden="1" x14ac:dyDescent="0.25">
      <c r="B12170" s="20">
        <v>45867</v>
      </c>
      <c r="C12170" s="2" t="s">
        <v>1</v>
      </c>
      <c r="D12170" s="2" t="s">
        <v>3723</v>
      </c>
      <c r="E12170" s="2" t="s">
        <v>2494</v>
      </c>
      <c r="F12170" s="2" t="s">
        <v>4724</v>
      </c>
      <c r="G12170" s="5">
        <v>3</v>
      </c>
      <c r="H12170" s="5">
        <v>118.8</v>
      </c>
      <c r="I12170" s="5">
        <v>356.4</v>
      </c>
      <c r="J12170" s="5">
        <v>356.4</v>
      </c>
      <c r="K12170" s="3" t="str" cm="1">
        <f t="array" ref="K12170">_xlfn.LET(_xlpm.d,UPPER(TRIM(CLEAN(SUBSTITUTE(F12170,CHAR(160),"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71" spans="1:11" hidden="1" x14ac:dyDescent="0.25">
      <c r="A12171" s="11" t="s">
        <v>4725</v>
      </c>
      <c r="G12171" s="6">
        <v>3</v>
      </c>
      <c r="I12171" s="8">
        <f>I12170</f>
        <v>356.4</v>
      </c>
      <c r="K12171" s="3" t="str" cm="1">
        <f t="array" ref="K12171">_xlfn.LET(_xlpm.d,UPPER(TRIM(CLEAN(SUBSTITUTE(F12171,CHAR(160),"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72" spans="1:11" hidden="1" x14ac:dyDescent="0.25">
      <c r="A12172" s="10" t="s">
        <v>4726</v>
      </c>
      <c r="K12172" s="3" t="str" cm="1">
        <f t="array" ref="K12172">_xlfn.LET(_xlpm.d,UPPER(TRIM(CLEAN(SUBSTITUTE(F12172,CHAR(160),"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173" spans="1:11" hidden="1" x14ac:dyDescent="0.25">
      <c r="B12173" s="20">
        <v>45659</v>
      </c>
      <c r="C12173" s="2" t="s">
        <v>1</v>
      </c>
      <c r="D12173" s="2" t="s">
        <v>1642</v>
      </c>
      <c r="E12173" s="2" t="s">
        <v>730</v>
      </c>
      <c r="F12173" s="2" t="s">
        <v>4726</v>
      </c>
      <c r="G12173" s="5">
        <v>10</v>
      </c>
      <c r="H12173" s="5">
        <v>119.8</v>
      </c>
      <c r="I12173" s="5">
        <v>1198</v>
      </c>
      <c r="J12173" s="5">
        <v>1198</v>
      </c>
      <c r="K12173" s="3" t="str" cm="1">
        <f t="array" ref="K12173">_xlfn.LET(_xlpm.d,UPPER(TRIM(CLEAN(SUBSTITUTE(F12173,CHAR(160),"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74" spans="1:11" hidden="1" x14ac:dyDescent="0.25">
      <c r="B12174" s="20">
        <v>45660</v>
      </c>
      <c r="C12174" s="2" t="s">
        <v>1</v>
      </c>
      <c r="D12174" s="2" t="s">
        <v>1643</v>
      </c>
      <c r="E12174" s="2" t="s">
        <v>254</v>
      </c>
      <c r="F12174" s="2" t="s">
        <v>4726</v>
      </c>
      <c r="G12174" s="5">
        <v>8</v>
      </c>
      <c r="H12174" s="5">
        <v>129.30000000000001</v>
      </c>
      <c r="I12174" s="5">
        <v>1034.4000000000001</v>
      </c>
      <c r="J12174" s="5">
        <v>2232.4</v>
      </c>
      <c r="K12174" s="3" t="str" cm="1">
        <f t="array" ref="K12174">_xlfn.LET(_xlpm.d,UPPER(TRIM(CLEAN(SUBSTITUTE(F12174,CHAR(160),"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75" spans="1:11" hidden="1" x14ac:dyDescent="0.25">
      <c r="B12175" s="20">
        <v>45660</v>
      </c>
      <c r="C12175" s="2" t="s">
        <v>1</v>
      </c>
      <c r="D12175" s="2" t="s">
        <v>1360</v>
      </c>
      <c r="E12175" s="2" t="s">
        <v>154</v>
      </c>
      <c r="F12175" s="2" t="s">
        <v>4726</v>
      </c>
      <c r="G12175" s="5">
        <v>10</v>
      </c>
      <c r="H12175" s="5">
        <v>129.30000000000001</v>
      </c>
      <c r="I12175" s="5">
        <v>1293</v>
      </c>
      <c r="J12175" s="5">
        <v>3525.4</v>
      </c>
      <c r="K12175" s="3" t="str" cm="1">
        <f t="array" ref="K12175">_xlfn.LET(_xlpm.d,UPPER(TRIM(CLEAN(SUBSTITUTE(F12175,CHAR(160),"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76" spans="1:11" hidden="1" x14ac:dyDescent="0.25">
      <c r="B12176" s="20">
        <v>45660</v>
      </c>
      <c r="C12176" s="2" t="s">
        <v>1</v>
      </c>
      <c r="D12176" s="2" t="s">
        <v>880</v>
      </c>
      <c r="E12176" s="2" t="s">
        <v>243</v>
      </c>
      <c r="F12176" s="2" t="s">
        <v>4726</v>
      </c>
      <c r="G12176" s="5">
        <v>10</v>
      </c>
      <c r="H12176" s="5">
        <v>129.30000000000001</v>
      </c>
      <c r="I12176" s="5">
        <v>1293</v>
      </c>
      <c r="J12176" s="5">
        <v>4818.3999999999996</v>
      </c>
      <c r="K12176" s="3" t="str" cm="1">
        <f t="array" ref="K12176">_xlfn.LET(_xlpm.d,UPPER(TRIM(CLEAN(SUBSTITUTE(F12176,CHAR(160),"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77" spans="2:11" hidden="1" x14ac:dyDescent="0.25">
      <c r="B12177" s="20">
        <v>45660</v>
      </c>
      <c r="C12177" s="2" t="s">
        <v>1</v>
      </c>
      <c r="D12177" s="2" t="s">
        <v>2582</v>
      </c>
      <c r="E12177" s="2" t="s">
        <v>263</v>
      </c>
      <c r="F12177" s="2" t="s">
        <v>4726</v>
      </c>
      <c r="G12177" s="5">
        <v>10</v>
      </c>
      <c r="H12177" s="5">
        <v>129.30000000000001</v>
      </c>
      <c r="I12177" s="5">
        <v>1293</v>
      </c>
      <c r="J12177" s="5">
        <v>6111.4</v>
      </c>
      <c r="K12177" s="3" t="str" cm="1">
        <f t="array" ref="K12177">_xlfn.LET(_xlpm.d,UPPER(TRIM(CLEAN(SUBSTITUTE(F12177,CHAR(160),"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78" spans="2:11" hidden="1" x14ac:dyDescent="0.25">
      <c r="B12178" s="20">
        <v>45663</v>
      </c>
      <c r="C12178" s="2" t="s">
        <v>1</v>
      </c>
      <c r="D12178" s="2" t="s">
        <v>4398</v>
      </c>
      <c r="E12178" s="2" t="s">
        <v>254</v>
      </c>
      <c r="F12178" s="2" t="s">
        <v>4726</v>
      </c>
      <c r="G12178" s="5">
        <v>5</v>
      </c>
      <c r="H12178" s="5">
        <v>129.30000000000001</v>
      </c>
      <c r="I12178" s="5">
        <v>646.5</v>
      </c>
      <c r="J12178" s="5">
        <v>6757.9</v>
      </c>
      <c r="K12178" s="3" t="str" cm="1">
        <f t="array" ref="K12178">_xlfn.LET(_xlpm.d,UPPER(TRIM(CLEAN(SUBSTITUTE(F12178,CHAR(160),"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79" spans="2:11" hidden="1" x14ac:dyDescent="0.25">
      <c r="B12179" s="20">
        <v>45664</v>
      </c>
      <c r="C12179" s="2" t="s">
        <v>1</v>
      </c>
      <c r="D12179" s="2" t="s">
        <v>1361</v>
      </c>
      <c r="E12179" s="2" t="s">
        <v>143</v>
      </c>
      <c r="F12179" s="2" t="s">
        <v>4726</v>
      </c>
      <c r="G12179" s="5">
        <v>28</v>
      </c>
      <c r="H12179" s="5">
        <v>129.30000000000001</v>
      </c>
      <c r="I12179" s="5">
        <v>3620.4</v>
      </c>
      <c r="J12179" s="5">
        <v>10378.299999999999</v>
      </c>
      <c r="K12179" s="3" t="str" cm="1">
        <f t="array" ref="K12179">_xlfn.LET(_xlpm.d,UPPER(TRIM(CLEAN(SUBSTITUTE(F12179,CHAR(160),"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80" spans="2:11" hidden="1" x14ac:dyDescent="0.25">
      <c r="B12180" s="20">
        <v>45664</v>
      </c>
      <c r="C12180" s="2" t="s">
        <v>1</v>
      </c>
      <c r="D12180" s="2" t="s">
        <v>3852</v>
      </c>
      <c r="E12180" s="2" t="s">
        <v>141</v>
      </c>
      <c r="F12180" s="2" t="s">
        <v>4726</v>
      </c>
      <c r="G12180" s="5">
        <v>10</v>
      </c>
      <c r="H12180" s="5">
        <v>129.30000000000001</v>
      </c>
      <c r="I12180" s="5">
        <v>1293</v>
      </c>
      <c r="J12180" s="5">
        <v>11671.3</v>
      </c>
      <c r="K12180" s="3" t="str" cm="1">
        <f t="array" ref="K12180">_xlfn.LET(_xlpm.d,UPPER(TRIM(CLEAN(SUBSTITUTE(F12180,CHAR(160),"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81" spans="2:11" hidden="1" x14ac:dyDescent="0.25">
      <c r="B12181" s="20">
        <v>45664</v>
      </c>
      <c r="C12181" s="2" t="s">
        <v>1</v>
      </c>
      <c r="D12181" s="2" t="s">
        <v>1365</v>
      </c>
      <c r="E12181" s="2" t="s">
        <v>273</v>
      </c>
      <c r="F12181" s="2" t="s">
        <v>4726</v>
      </c>
      <c r="G12181" s="5">
        <v>15</v>
      </c>
      <c r="H12181" s="5">
        <v>129.30000000000001</v>
      </c>
      <c r="I12181" s="5">
        <v>1939.5</v>
      </c>
      <c r="J12181" s="5">
        <v>13610.8</v>
      </c>
      <c r="K12181" s="3" t="str" cm="1">
        <f t="array" ref="K12181">_xlfn.LET(_xlpm.d,UPPER(TRIM(CLEAN(SUBSTITUTE(F12181,CHAR(160),"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82" spans="2:11" hidden="1" x14ac:dyDescent="0.25">
      <c r="B12182" s="20">
        <v>45664</v>
      </c>
      <c r="C12182" s="2" t="s">
        <v>1</v>
      </c>
      <c r="D12182" s="2" t="s">
        <v>1651</v>
      </c>
      <c r="E12182" s="2" t="s">
        <v>197</v>
      </c>
      <c r="F12182" s="2" t="s">
        <v>4726</v>
      </c>
      <c r="G12182" s="5">
        <v>8</v>
      </c>
      <c r="H12182" s="5">
        <v>129.30000000000001</v>
      </c>
      <c r="I12182" s="5">
        <v>1034.4000000000001</v>
      </c>
      <c r="J12182" s="5">
        <v>14645.199999999999</v>
      </c>
      <c r="K12182" s="3" t="str" cm="1">
        <f t="array" ref="K12182">_xlfn.LET(_xlpm.d,UPPER(TRIM(CLEAN(SUBSTITUTE(F12182,CHAR(160),"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83" spans="2:11" hidden="1" x14ac:dyDescent="0.25">
      <c r="B12183" s="20">
        <v>45665</v>
      </c>
      <c r="C12183" s="2" t="s">
        <v>1</v>
      </c>
      <c r="D12183" s="2" t="s">
        <v>1366</v>
      </c>
      <c r="E12183" s="2" t="s">
        <v>276</v>
      </c>
      <c r="F12183" s="2" t="s">
        <v>4726</v>
      </c>
      <c r="G12183" s="5">
        <v>5</v>
      </c>
      <c r="H12183" s="5">
        <v>129.30000000000001</v>
      </c>
      <c r="I12183" s="5">
        <v>646.5</v>
      </c>
      <c r="J12183" s="5">
        <v>15291.699999999999</v>
      </c>
      <c r="K12183" s="3" t="str" cm="1">
        <f t="array" ref="K12183">_xlfn.LET(_xlpm.d,UPPER(TRIM(CLEAN(SUBSTITUTE(F12183,CHAR(160),"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84" spans="2:11" hidden="1" x14ac:dyDescent="0.25">
      <c r="B12184" s="20">
        <v>45665</v>
      </c>
      <c r="C12184" s="2" t="s">
        <v>1</v>
      </c>
      <c r="D12184" s="2" t="s">
        <v>2594</v>
      </c>
      <c r="E12184" s="2" t="s">
        <v>261</v>
      </c>
      <c r="F12184" s="2" t="s">
        <v>4726</v>
      </c>
      <c r="G12184" s="5">
        <v>6</v>
      </c>
      <c r="H12184" s="5">
        <v>31.85</v>
      </c>
      <c r="I12184" s="5">
        <v>191.1</v>
      </c>
      <c r="J12184" s="5">
        <v>15482.8</v>
      </c>
      <c r="K12184" s="3" t="str" cm="1">
        <f t="array" ref="K12184">_xlfn.LET(_xlpm.d,UPPER(TRIM(CLEAN(SUBSTITUTE(F12184,CHAR(160),"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85" spans="2:11" hidden="1" x14ac:dyDescent="0.25">
      <c r="B12185" s="20">
        <v>45665</v>
      </c>
      <c r="C12185" s="2" t="s">
        <v>1</v>
      </c>
      <c r="D12185" s="2" t="s">
        <v>881</v>
      </c>
      <c r="E12185" s="2" t="s">
        <v>290</v>
      </c>
      <c r="F12185" s="2" t="s">
        <v>4726</v>
      </c>
      <c r="G12185" s="5">
        <v>10</v>
      </c>
      <c r="H12185" s="5">
        <v>129.30000000000001</v>
      </c>
      <c r="I12185" s="5">
        <v>1293</v>
      </c>
      <c r="J12185" s="5">
        <v>16775.8</v>
      </c>
      <c r="K12185" s="3" t="str" cm="1">
        <f t="array" ref="K12185">_xlfn.LET(_xlpm.d,UPPER(TRIM(CLEAN(SUBSTITUTE(F12185,CHAR(160),"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86" spans="2:11" hidden="1" x14ac:dyDescent="0.25">
      <c r="B12186" s="20">
        <v>45665</v>
      </c>
      <c r="C12186" s="2" t="s">
        <v>1</v>
      </c>
      <c r="D12186" s="2" t="s">
        <v>4399</v>
      </c>
      <c r="E12186" s="2" t="s">
        <v>2447</v>
      </c>
      <c r="F12186" s="2" t="s">
        <v>4726</v>
      </c>
      <c r="G12186" s="5">
        <v>12</v>
      </c>
      <c r="H12186" s="5">
        <v>118.8</v>
      </c>
      <c r="I12186" s="5">
        <v>1425.6</v>
      </c>
      <c r="J12186" s="5">
        <v>18201.399999999998</v>
      </c>
      <c r="K12186" s="3" t="str" cm="1">
        <f t="array" ref="K12186">_xlfn.LET(_xlpm.d,UPPER(TRIM(CLEAN(SUBSTITUTE(F12186,CHAR(160),"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87" spans="2:11" hidden="1" x14ac:dyDescent="0.25">
      <c r="B12187" s="20">
        <v>45666</v>
      </c>
      <c r="C12187" s="2" t="s">
        <v>1</v>
      </c>
      <c r="D12187" s="2" t="s">
        <v>1258</v>
      </c>
      <c r="E12187" s="2" t="s">
        <v>192</v>
      </c>
      <c r="F12187" s="2" t="s">
        <v>4726</v>
      </c>
      <c r="G12187" s="5">
        <v>6</v>
      </c>
      <c r="H12187" s="5">
        <v>129.30000000000001</v>
      </c>
      <c r="I12187" s="5">
        <v>775.8</v>
      </c>
      <c r="J12187" s="5">
        <v>18977.199999999997</v>
      </c>
      <c r="K12187" s="3" t="str" cm="1">
        <f t="array" ref="K12187">_xlfn.LET(_xlpm.d,UPPER(TRIM(CLEAN(SUBSTITUTE(F12187,CHAR(160),"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88" spans="2:11" hidden="1" x14ac:dyDescent="0.25">
      <c r="B12188" s="20">
        <v>45666</v>
      </c>
      <c r="C12188" s="2" t="s">
        <v>1</v>
      </c>
      <c r="D12188" s="2" t="s">
        <v>1259</v>
      </c>
      <c r="E12188" s="2" t="s">
        <v>135</v>
      </c>
      <c r="F12188" s="2" t="s">
        <v>4726</v>
      </c>
      <c r="G12188" s="5">
        <v>21</v>
      </c>
      <c r="H12188" s="5">
        <v>129.30000000000001</v>
      </c>
      <c r="I12188" s="5">
        <v>2715.3</v>
      </c>
      <c r="J12188" s="5">
        <v>21692.499999999996</v>
      </c>
      <c r="K12188" s="3" t="str" cm="1">
        <f t="array" ref="K12188">_xlfn.LET(_xlpm.d,UPPER(TRIM(CLEAN(SUBSTITUTE(F12188,CHAR(160),"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89" spans="2:11" hidden="1" x14ac:dyDescent="0.25">
      <c r="B12189" s="20">
        <v>45666</v>
      </c>
      <c r="C12189" s="2" t="s">
        <v>1</v>
      </c>
      <c r="D12189" s="2" t="s">
        <v>1260</v>
      </c>
      <c r="E12189" s="2" t="s">
        <v>160</v>
      </c>
      <c r="F12189" s="2" t="s">
        <v>4726</v>
      </c>
      <c r="G12189" s="5">
        <v>5</v>
      </c>
      <c r="H12189" s="5">
        <v>129.30000000000001</v>
      </c>
      <c r="I12189" s="5">
        <v>646.5</v>
      </c>
      <c r="J12189" s="5">
        <v>22338.999999999996</v>
      </c>
      <c r="K12189" s="3" t="str" cm="1">
        <f t="array" ref="K12189">_xlfn.LET(_xlpm.d,UPPER(TRIM(CLEAN(SUBSTITUTE(F12189,CHAR(160),"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90" spans="2:11" hidden="1" x14ac:dyDescent="0.25">
      <c r="B12190" s="20">
        <v>45666</v>
      </c>
      <c r="C12190" s="2" t="s">
        <v>1</v>
      </c>
      <c r="D12190" s="2" t="s">
        <v>4226</v>
      </c>
      <c r="E12190" s="2" t="s">
        <v>544</v>
      </c>
      <c r="F12190" s="2" t="s">
        <v>4726</v>
      </c>
      <c r="G12190" s="5">
        <v>10</v>
      </c>
      <c r="H12190" s="5">
        <v>119.8</v>
      </c>
      <c r="I12190" s="5">
        <v>1198</v>
      </c>
      <c r="J12190" s="5">
        <v>23536.999999999996</v>
      </c>
      <c r="K12190" s="3" t="str" cm="1">
        <f t="array" ref="K12190">_xlfn.LET(_xlpm.d,UPPER(TRIM(CLEAN(SUBSTITUTE(F12190,CHAR(160),"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91" spans="2:11" hidden="1" x14ac:dyDescent="0.25">
      <c r="B12191" s="20">
        <v>45667</v>
      </c>
      <c r="C12191" s="2" t="s">
        <v>1</v>
      </c>
      <c r="D12191" s="2" t="s">
        <v>1369</v>
      </c>
      <c r="E12191" s="2" t="s">
        <v>238</v>
      </c>
      <c r="F12191" s="2" t="s">
        <v>4726</v>
      </c>
      <c r="G12191" s="5">
        <v>4</v>
      </c>
      <c r="H12191" s="5">
        <v>129.30000000000001</v>
      </c>
      <c r="I12191" s="5">
        <v>517.20000000000005</v>
      </c>
      <c r="J12191" s="5">
        <v>24054.199999999997</v>
      </c>
      <c r="K12191" s="3" t="str" cm="1">
        <f t="array" ref="K12191">_xlfn.LET(_xlpm.d,UPPER(TRIM(CLEAN(SUBSTITUTE(F12191,CHAR(160),"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92" spans="2:11" hidden="1" x14ac:dyDescent="0.25">
      <c r="B12192" s="20">
        <v>45667</v>
      </c>
      <c r="C12192" s="2" t="s">
        <v>1</v>
      </c>
      <c r="D12192" s="2" t="s">
        <v>2599</v>
      </c>
      <c r="E12192" s="2" t="s">
        <v>311</v>
      </c>
      <c r="F12192" s="2" t="s">
        <v>4726</v>
      </c>
      <c r="G12192" s="5">
        <v>10</v>
      </c>
      <c r="H12192" s="5">
        <v>129.30000000000001</v>
      </c>
      <c r="I12192" s="5">
        <v>1293</v>
      </c>
      <c r="J12192" s="5">
        <v>25347.199999999997</v>
      </c>
      <c r="K12192" s="3" t="str" cm="1">
        <f t="array" ref="K12192">_xlfn.LET(_xlpm.d,UPPER(TRIM(CLEAN(SUBSTITUTE(F12192,CHAR(160),"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93" spans="2:11" hidden="1" x14ac:dyDescent="0.25">
      <c r="B12193" s="20">
        <v>45667</v>
      </c>
      <c r="C12193" s="2" t="s">
        <v>1</v>
      </c>
      <c r="D12193" s="2" t="s">
        <v>1657</v>
      </c>
      <c r="E12193" s="2" t="s">
        <v>241</v>
      </c>
      <c r="F12193" s="2" t="s">
        <v>4726</v>
      </c>
      <c r="G12193" s="5">
        <v>15</v>
      </c>
      <c r="H12193" s="5">
        <v>129.30000000000001</v>
      </c>
      <c r="I12193" s="5">
        <v>1939.5</v>
      </c>
      <c r="J12193" s="5">
        <v>27286.699999999997</v>
      </c>
      <c r="K12193" s="3" t="str" cm="1">
        <f t="array" ref="K12193">_xlfn.LET(_xlpm.d,UPPER(TRIM(CLEAN(SUBSTITUTE(F12193,CHAR(160),"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94" spans="2:11" hidden="1" x14ac:dyDescent="0.25">
      <c r="B12194" s="20">
        <v>45667</v>
      </c>
      <c r="C12194" s="2" t="s">
        <v>1</v>
      </c>
      <c r="D12194" s="2" t="s">
        <v>1370</v>
      </c>
      <c r="E12194" s="2" t="s">
        <v>195</v>
      </c>
      <c r="F12194" s="2" t="s">
        <v>4726</v>
      </c>
      <c r="G12194" s="5">
        <v>5</v>
      </c>
      <c r="H12194" s="5">
        <v>129.30000000000001</v>
      </c>
      <c r="I12194" s="5">
        <v>646.5</v>
      </c>
      <c r="J12194" s="5">
        <v>27933.199999999997</v>
      </c>
      <c r="K12194" s="3" t="str" cm="1">
        <f t="array" ref="K12194">_xlfn.LET(_xlpm.d,UPPER(TRIM(CLEAN(SUBSTITUTE(F12194,CHAR(160),"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95" spans="2:11" hidden="1" x14ac:dyDescent="0.25">
      <c r="B12195" s="20">
        <v>45667</v>
      </c>
      <c r="C12195" s="2" t="s">
        <v>1</v>
      </c>
      <c r="D12195" s="2" t="s">
        <v>883</v>
      </c>
      <c r="E12195" s="2" t="s">
        <v>874</v>
      </c>
      <c r="F12195" s="2" t="s">
        <v>4726</v>
      </c>
      <c r="G12195" s="5">
        <v>10</v>
      </c>
      <c r="H12195" s="5">
        <v>99.35</v>
      </c>
      <c r="I12195" s="5">
        <v>993.5</v>
      </c>
      <c r="J12195" s="5">
        <v>28926.699999999997</v>
      </c>
      <c r="K12195" s="3" t="str" cm="1">
        <f t="array" ref="K12195">_xlfn.LET(_xlpm.d,UPPER(TRIM(CLEAN(SUBSTITUTE(F12195,CHAR(160),"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96" spans="2:11" hidden="1" x14ac:dyDescent="0.25">
      <c r="B12196" s="20">
        <v>45670</v>
      </c>
      <c r="C12196" s="2" t="s">
        <v>1</v>
      </c>
      <c r="D12196" s="2" t="s">
        <v>1261</v>
      </c>
      <c r="E12196" s="2" t="s">
        <v>162</v>
      </c>
      <c r="F12196" s="2" t="s">
        <v>4726</v>
      </c>
      <c r="G12196" s="5">
        <v>15</v>
      </c>
      <c r="H12196" s="5">
        <v>129.30000000000001</v>
      </c>
      <c r="I12196" s="5">
        <v>1939.5</v>
      </c>
      <c r="J12196" s="5">
        <v>30866.199999999997</v>
      </c>
      <c r="K12196" s="3" t="str" cm="1">
        <f t="array" ref="K12196">_xlfn.LET(_xlpm.d,UPPER(TRIM(CLEAN(SUBSTITUTE(F12196,CHAR(160),"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97" spans="2:11" hidden="1" x14ac:dyDescent="0.25">
      <c r="B12197" s="20">
        <v>45671</v>
      </c>
      <c r="C12197" s="2" t="s">
        <v>1</v>
      </c>
      <c r="D12197" s="2" t="s">
        <v>1552</v>
      </c>
      <c r="E12197" s="2" t="s">
        <v>143</v>
      </c>
      <c r="F12197" s="2" t="s">
        <v>4726</v>
      </c>
      <c r="G12197" s="5">
        <v>16</v>
      </c>
      <c r="H12197" s="5">
        <v>129.30000000000001</v>
      </c>
      <c r="I12197" s="5">
        <v>2068.8000000000002</v>
      </c>
      <c r="J12197" s="5">
        <v>32935</v>
      </c>
      <c r="K12197" s="3" t="str" cm="1">
        <f t="array" ref="K12197">_xlfn.LET(_xlpm.d,UPPER(TRIM(CLEAN(SUBSTITUTE(F12197,CHAR(160),"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98" spans="2:11" hidden="1" x14ac:dyDescent="0.25">
      <c r="B12198" s="20">
        <v>45671</v>
      </c>
      <c r="C12198" s="2" t="s">
        <v>1</v>
      </c>
      <c r="D12198" s="2" t="s">
        <v>1553</v>
      </c>
      <c r="E12198" s="2" t="s">
        <v>141</v>
      </c>
      <c r="F12198" s="2" t="s">
        <v>4726</v>
      </c>
      <c r="G12198" s="5">
        <v>10</v>
      </c>
      <c r="H12198" s="5">
        <v>129.30000000000001</v>
      </c>
      <c r="I12198" s="5">
        <v>1293</v>
      </c>
      <c r="J12198" s="5">
        <v>34228</v>
      </c>
      <c r="K12198" s="3" t="str" cm="1">
        <f t="array" ref="K12198">_xlfn.LET(_xlpm.d,UPPER(TRIM(CLEAN(SUBSTITUTE(F12198,CHAR(160),"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199" spans="2:11" hidden="1" x14ac:dyDescent="0.25">
      <c r="B12199" s="20">
        <v>45671</v>
      </c>
      <c r="C12199" s="2" t="s">
        <v>1</v>
      </c>
      <c r="D12199" s="2" t="s">
        <v>1666</v>
      </c>
      <c r="E12199" s="2" t="s">
        <v>78</v>
      </c>
      <c r="F12199" s="2" t="s">
        <v>4726</v>
      </c>
      <c r="G12199" s="5">
        <v>4</v>
      </c>
      <c r="H12199" s="5">
        <v>129.30000000000001</v>
      </c>
      <c r="I12199" s="5">
        <v>517.20000000000005</v>
      </c>
      <c r="J12199" s="5">
        <v>34745.199999999997</v>
      </c>
      <c r="K12199" s="3" t="str" cm="1">
        <f t="array" ref="K12199">_xlfn.LET(_xlpm.d,UPPER(TRIM(CLEAN(SUBSTITUTE(F12199,CHAR(160),"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00" spans="2:11" hidden="1" x14ac:dyDescent="0.25">
      <c r="B12200" s="20">
        <v>45671</v>
      </c>
      <c r="C12200" s="2" t="s">
        <v>1</v>
      </c>
      <c r="D12200" s="2" t="s">
        <v>4631</v>
      </c>
      <c r="E12200" s="2" t="s">
        <v>964</v>
      </c>
      <c r="F12200" s="2" t="s">
        <v>4726</v>
      </c>
      <c r="G12200" s="5">
        <v>9</v>
      </c>
      <c r="H12200" s="5">
        <v>29.99</v>
      </c>
      <c r="I12200" s="5">
        <v>269.91000000000003</v>
      </c>
      <c r="J12200" s="5">
        <v>35015.11</v>
      </c>
      <c r="K12200" s="3" t="str" cm="1">
        <f t="array" ref="K12200">_xlfn.LET(_xlpm.d,UPPER(TRIM(CLEAN(SUBSTITUTE(F12200,CHAR(160),"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01" spans="2:11" hidden="1" x14ac:dyDescent="0.25">
      <c r="B12201" s="20">
        <v>45672</v>
      </c>
      <c r="C12201" s="2" t="s">
        <v>1</v>
      </c>
      <c r="D12201" s="2" t="s">
        <v>2607</v>
      </c>
      <c r="E12201" s="2" t="s">
        <v>857</v>
      </c>
      <c r="F12201" s="2" t="s">
        <v>4726</v>
      </c>
      <c r="G12201" s="5">
        <v>10</v>
      </c>
      <c r="H12201" s="5">
        <v>118.8</v>
      </c>
      <c r="I12201" s="5">
        <v>1188</v>
      </c>
      <c r="J12201" s="5">
        <v>36203.11</v>
      </c>
      <c r="K12201" s="3" t="str" cm="1">
        <f t="array" ref="K12201">_xlfn.LET(_xlpm.d,UPPER(TRIM(CLEAN(SUBSTITUTE(F12201,CHAR(160),"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02" spans="2:11" hidden="1" x14ac:dyDescent="0.25">
      <c r="B12202" s="20">
        <v>45673</v>
      </c>
      <c r="C12202" s="2" t="s">
        <v>1</v>
      </c>
      <c r="D12202" s="2" t="s">
        <v>1673</v>
      </c>
      <c r="E12202" s="2" t="s">
        <v>248</v>
      </c>
      <c r="F12202" s="2" t="s">
        <v>4726</v>
      </c>
      <c r="G12202" s="5">
        <v>5</v>
      </c>
      <c r="H12202" s="5">
        <v>129.30000000000001</v>
      </c>
      <c r="I12202" s="5">
        <v>646.5</v>
      </c>
      <c r="J12202" s="5">
        <v>36849.61</v>
      </c>
      <c r="K12202" s="3" t="str" cm="1">
        <f t="array" ref="K12202">_xlfn.LET(_xlpm.d,UPPER(TRIM(CLEAN(SUBSTITUTE(F12202,CHAR(160),"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03" spans="2:11" hidden="1" x14ac:dyDescent="0.25">
      <c r="B12203" s="20">
        <v>45673</v>
      </c>
      <c r="C12203" s="2" t="s">
        <v>1</v>
      </c>
      <c r="D12203" s="2" t="s">
        <v>1675</v>
      </c>
      <c r="E12203" s="2" t="s">
        <v>730</v>
      </c>
      <c r="F12203" s="2" t="s">
        <v>4726</v>
      </c>
      <c r="G12203" s="5">
        <v>8</v>
      </c>
      <c r="H12203" s="5">
        <v>119.8</v>
      </c>
      <c r="I12203" s="5">
        <v>958.4</v>
      </c>
      <c r="J12203" s="5">
        <v>37808.01</v>
      </c>
      <c r="K12203" s="3" t="str" cm="1">
        <f t="array" ref="K12203">_xlfn.LET(_xlpm.d,UPPER(TRIM(CLEAN(SUBSTITUTE(F12203,CHAR(160),"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04" spans="2:11" hidden="1" x14ac:dyDescent="0.25">
      <c r="B12204" s="20">
        <v>45674</v>
      </c>
      <c r="C12204" s="2" t="s">
        <v>1</v>
      </c>
      <c r="D12204" s="2" t="s">
        <v>2446</v>
      </c>
      <c r="E12204" s="2" t="s">
        <v>2447</v>
      </c>
      <c r="F12204" s="2" t="s">
        <v>4726</v>
      </c>
      <c r="G12204" s="5">
        <v>14</v>
      </c>
      <c r="H12204" s="5">
        <v>118.8</v>
      </c>
      <c r="I12204" s="5">
        <v>1663.2</v>
      </c>
      <c r="J12204" s="5">
        <v>39471.21</v>
      </c>
      <c r="K12204" s="3" t="str" cm="1">
        <f t="array" ref="K12204">_xlfn.LET(_xlpm.d,UPPER(TRIM(CLEAN(SUBSTITUTE(F12204,CHAR(160),"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05" spans="2:11" hidden="1" x14ac:dyDescent="0.25">
      <c r="B12205" s="20">
        <v>45674</v>
      </c>
      <c r="C12205" s="2" t="s">
        <v>1</v>
      </c>
      <c r="D12205" s="2" t="s">
        <v>884</v>
      </c>
      <c r="E12205" s="2" t="s">
        <v>243</v>
      </c>
      <c r="F12205" s="2" t="s">
        <v>4726</v>
      </c>
      <c r="G12205" s="5">
        <v>8</v>
      </c>
      <c r="H12205" s="5">
        <v>129.30000000000001</v>
      </c>
      <c r="I12205" s="5">
        <v>1034.4000000000001</v>
      </c>
      <c r="J12205" s="5">
        <v>40505.61</v>
      </c>
      <c r="K12205" s="3" t="str" cm="1">
        <f t="array" ref="K12205">_xlfn.LET(_xlpm.d,UPPER(TRIM(CLEAN(SUBSTITUTE(F12205,CHAR(160),"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06" spans="2:11" hidden="1" x14ac:dyDescent="0.25">
      <c r="B12206" s="20">
        <v>45674</v>
      </c>
      <c r="C12206" s="2" t="s">
        <v>1</v>
      </c>
      <c r="D12206" s="2" t="s">
        <v>886</v>
      </c>
      <c r="E12206" s="2" t="s">
        <v>195</v>
      </c>
      <c r="F12206" s="2" t="s">
        <v>4726</v>
      </c>
      <c r="G12206" s="5">
        <v>5</v>
      </c>
      <c r="H12206" s="5">
        <v>129.30000000000001</v>
      </c>
      <c r="I12206" s="5">
        <v>646.5</v>
      </c>
      <c r="J12206" s="5">
        <v>41152.11</v>
      </c>
      <c r="K12206" s="3" t="str" cm="1">
        <f t="array" ref="K12206">_xlfn.LET(_xlpm.d,UPPER(TRIM(CLEAN(SUBSTITUTE(F12206,CHAR(160),"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07" spans="2:11" hidden="1" x14ac:dyDescent="0.25">
      <c r="B12207" s="20">
        <v>45674</v>
      </c>
      <c r="C12207" s="2" t="s">
        <v>1</v>
      </c>
      <c r="D12207" s="2" t="s">
        <v>1676</v>
      </c>
      <c r="E12207" s="2" t="s">
        <v>43</v>
      </c>
      <c r="F12207" s="2" t="s">
        <v>4726</v>
      </c>
      <c r="G12207" s="5">
        <v>4</v>
      </c>
      <c r="H12207" s="5">
        <v>118.8</v>
      </c>
      <c r="I12207" s="5">
        <v>475.2</v>
      </c>
      <c r="J12207" s="5">
        <v>41627.31</v>
      </c>
      <c r="K12207" s="3" t="str" cm="1">
        <f t="array" ref="K12207">_xlfn.LET(_xlpm.d,UPPER(TRIM(CLEAN(SUBSTITUTE(F12207,CHAR(160),"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08" spans="2:11" hidden="1" x14ac:dyDescent="0.25">
      <c r="B12208" s="20">
        <v>45674</v>
      </c>
      <c r="C12208" s="2" t="s">
        <v>1</v>
      </c>
      <c r="D12208" s="2" t="s">
        <v>481</v>
      </c>
      <c r="E12208" s="2" t="s">
        <v>241</v>
      </c>
      <c r="F12208" s="2" t="s">
        <v>4726</v>
      </c>
      <c r="G12208" s="5">
        <v>5</v>
      </c>
      <c r="H12208" s="5">
        <v>129.30000000000001</v>
      </c>
      <c r="I12208" s="5">
        <v>646.5</v>
      </c>
      <c r="J12208" s="5">
        <v>42273.81</v>
      </c>
      <c r="K12208" s="3" t="str" cm="1">
        <f t="array" ref="K12208">_xlfn.LET(_xlpm.d,UPPER(TRIM(CLEAN(SUBSTITUTE(F12208,CHAR(160),"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09" spans="2:11" hidden="1" x14ac:dyDescent="0.25">
      <c r="B12209" s="20">
        <v>45677</v>
      </c>
      <c r="C12209" s="2" t="s">
        <v>1</v>
      </c>
      <c r="D12209" s="2" t="s">
        <v>2619</v>
      </c>
      <c r="E12209" s="2" t="s">
        <v>254</v>
      </c>
      <c r="F12209" s="2" t="s">
        <v>4726</v>
      </c>
      <c r="G12209" s="5">
        <v>10</v>
      </c>
      <c r="H12209" s="5">
        <v>129.30000000000001</v>
      </c>
      <c r="I12209" s="5">
        <v>1293</v>
      </c>
      <c r="J12209" s="5">
        <v>43566.81</v>
      </c>
      <c r="K12209" s="3" t="str" cm="1">
        <f t="array" ref="K12209">_xlfn.LET(_xlpm.d,UPPER(TRIM(CLEAN(SUBSTITUTE(F12209,CHAR(160),"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10" spans="2:11" hidden="1" x14ac:dyDescent="0.25">
      <c r="B12210" s="20">
        <v>45678</v>
      </c>
      <c r="C12210" s="2" t="s">
        <v>1</v>
      </c>
      <c r="D12210" s="2" t="s">
        <v>888</v>
      </c>
      <c r="E12210" s="2" t="s">
        <v>141</v>
      </c>
      <c r="F12210" s="2" t="s">
        <v>4726</v>
      </c>
      <c r="G12210" s="5">
        <v>15</v>
      </c>
      <c r="H12210" s="5">
        <v>129.30000000000001</v>
      </c>
      <c r="I12210" s="5">
        <v>1939.5</v>
      </c>
      <c r="J12210" s="5">
        <v>45506.31</v>
      </c>
      <c r="K12210" s="3" t="str" cm="1">
        <f t="array" ref="K12210">_xlfn.LET(_xlpm.d,UPPER(TRIM(CLEAN(SUBSTITUTE(F12210,CHAR(160),"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11" spans="2:11" hidden="1" x14ac:dyDescent="0.25">
      <c r="B12211" s="20">
        <v>45678</v>
      </c>
      <c r="C12211" s="2" t="s">
        <v>1</v>
      </c>
      <c r="D12211" s="2" t="s">
        <v>1262</v>
      </c>
      <c r="E12211" s="2" t="s">
        <v>147</v>
      </c>
      <c r="F12211" s="2" t="s">
        <v>4726</v>
      </c>
      <c r="G12211" s="5">
        <v>15</v>
      </c>
      <c r="H12211" s="5">
        <v>129.30000000000001</v>
      </c>
      <c r="I12211" s="5">
        <v>1939.5</v>
      </c>
      <c r="J12211" s="5">
        <v>47445.81</v>
      </c>
      <c r="K12211" s="3" t="str" cm="1">
        <f t="array" ref="K12211">_xlfn.LET(_xlpm.d,UPPER(TRIM(CLEAN(SUBSTITUTE(F12211,CHAR(160),"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12" spans="2:11" hidden="1" x14ac:dyDescent="0.25">
      <c r="B12212" s="20">
        <v>45678</v>
      </c>
      <c r="C12212" s="2" t="s">
        <v>1</v>
      </c>
      <c r="D12212" s="2" t="s">
        <v>1554</v>
      </c>
      <c r="E12212" s="2" t="s">
        <v>307</v>
      </c>
      <c r="F12212" s="2" t="s">
        <v>4726</v>
      </c>
      <c r="G12212" s="5">
        <v>10</v>
      </c>
      <c r="H12212" s="5">
        <v>41.5</v>
      </c>
      <c r="I12212" s="5">
        <v>415</v>
      </c>
      <c r="J12212" s="5">
        <v>47860.81</v>
      </c>
      <c r="K12212" s="3" t="str" cm="1">
        <f t="array" ref="K12212">_xlfn.LET(_xlpm.d,UPPER(TRIM(CLEAN(SUBSTITUTE(F12212,CHAR(160),"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13" spans="2:11" hidden="1" x14ac:dyDescent="0.25">
      <c r="B12213" s="20">
        <v>45679</v>
      </c>
      <c r="C12213" s="2" t="s">
        <v>1</v>
      </c>
      <c r="D12213" s="2" t="s">
        <v>482</v>
      </c>
      <c r="E12213" s="2" t="s">
        <v>143</v>
      </c>
      <c r="F12213" s="2" t="s">
        <v>4726</v>
      </c>
      <c r="G12213" s="5">
        <v>19</v>
      </c>
      <c r="H12213" s="5">
        <v>129.30000000000001</v>
      </c>
      <c r="I12213" s="5">
        <v>2456.6999999999998</v>
      </c>
      <c r="J12213" s="5">
        <v>50317.509999999995</v>
      </c>
      <c r="K12213" s="3" t="str" cm="1">
        <f t="array" ref="K12213">_xlfn.LET(_xlpm.d,UPPER(TRIM(CLEAN(SUBSTITUTE(F12213,CHAR(160),"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14" spans="2:11" hidden="1" x14ac:dyDescent="0.25">
      <c r="B12214" s="20">
        <v>45679</v>
      </c>
      <c r="C12214" s="2" t="s">
        <v>1</v>
      </c>
      <c r="D12214" s="2" t="s">
        <v>2625</v>
      </c>
      <c r="E12214" s="2" t="s">
        <v>263</v>
      </c>
      <c r="F12214" s="2" t="s">
        <v>4726</v>
      </c>
      <c r="G12214" s="5">
        <v>5</v>
      </c>
      <c r="H12214" s="5">
        <v>129.30000000000001</v>
      </c>
      <c r="I12214" s="5">
        <v>646.5</v>
      </c>
      <c r="J12214" s="5">
        <v>50964.009999999995</v>
      </c>
      <c r="K12214" s="3" t="str" cm="1">
        <f t="array" ref="K12214">_xlfn.LET(_xlpm.d,UPPER(TRIM(CLEAN(SUBSTITUTE(F12214,CHAR(160),"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15" spans="2:11" hidden="1" x14ac:dyDescent="0.25">
      <c r="B12215" s="20">
        <v>45680</v>
      </c>
      <c r="C12215" s="2" t="s">
        <v>1</v>
      </c>
      <c r="D12215" s="2" t="s">
        <v>899</v>
      </c>
      <c r="E12215" s="2" t="s">
        <v>135</v>
      </c>
      <c r="F12215" s="2" t="s">
        <v>4726</v>
      </c>
      <c r="G12215" s="5">
        <v>15</v>
      </c>
      <c r="H12215" s="5">
        <v>129.30000000000001</v>
      </c>
      <c r="I12215" s="5">
        <v>1939.5</v>
      </c>
      <c r="J12215" s="5">
        <v>52903.509999999995</v>
      </c>
      <c r="K12215" s="3" t="str" cm="1">
        <f t="array" ref="K12215">_xlfn.LET(_xlpm.d,UPPER(TRIM(CLEAN(SUBSTITUTE(F12215,CHAR(160),"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16" spans="2:11" hidden="1" x14ac:dyDescent="0.25">
      <c r="B12216" s="20">
        <v>45680</v>
      </c>
      <c r="C12216" s="2" t="s">
        <v>1</v>
      </c>
      <c r="D12216" s="2" t="s">
        <v>1263</v>
      </c>
      <c r="E12216" s="2" t="s">
        <v>160</v>
      </c>
      <c r="F12216" s="2" t="s">
        <v>4726</v>
      </c>
      <c r="G12216" s="5">
        <v>5</v>
      </c>
      <c r="H12216" s="5">
        <v>129.30000000000001</v>
      </c>
      <c r="I12216" s="5">
        <v>646.5</v>
      </c>
      <c r="J12216" s="5">
        <v>53550.009999999995</v>
      </c>
      <c r="K12216" s="3" t="str" cm="1">
        <f t="array" ref="K12216">_xlfn.LET(_xlpm.d,UPPER(TRIM(CLEAN(SUBSTITUTE(F12216,CHAR(160),"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17" spans="2:11" hidden="1" x14ac:dyDescent="0.25">
      <c r="B12217" s="20">
        <v>45681</v>
      </c>
      <c r="C12217" s="2" t="s">
        <v>1</v>
      </c>
      <c r="D12217" s="2" t="s">
        <v>2634</v>
      </c>
      <c r="E12217" s="2" t="s">
        <v>195</v>
      </c>
      <c r="F12217" s="2" t="s">
        <v>4726</v>
      </c>
      <c r="G12217" s="5">
        <v>10</v>
      </c>
      <c r="H12217" s="5">
        <v>129.30000000000001</v>
      </c>
      <c r="I12217" s="5">
        <v>1293</v>
      </c>
      <c r="J12217" s="5">
        <v>54843.009999999995</v>
      </c>
      <c r="K12217" s="3" t="str" cm="1">
        <f t="array" ref="K12217">_xlfn.LET(_xlpm.d,UPPER(TRIM(CLEAN(SUBSTITUTE(F12217,CHAR(160),"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18" spans="2:11" hidden="1" x14ac:dyDescent="0.25">
      <c r="B12218" s="20">
        <v>45681</v>
      </c>
      <c r="C12218" s="2" t="s">
        <v>1</v>
      </c>
      <c r="D12218" s="2" t="s">
        <v>902</v>
      </c>
      <c r="E12218" s="2" t="s">
        <v>154</v>
      </c>
      <c r="F12218" s="2" t="s">
        <v>4726</v>
      </c>
      <c r="G12218" s="5">
        <v>30</v>
      </c>
      <c r="H12218" s="5">
        <v>129.30000000000001</v>
      </c>
      <c r="I12218" s="5">
        <v>3879</v>
      </c>
      <c r="J12218" s="5">
        <v>58722.009999999995</v>
      </c>
      <c r="K12218" s="3" t="str" cm="1">
        <f t="array" ref="K12218">_xlfn.LET(_xlpm.d,UPPER(TRIM(CLEAN(SUBSTITUTE(F12218,CHAR(160),"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19" spans="2:11" hidden="1" x14ac:dyDescent="0.25">
      <c r="B12219" s="20">
        <v>45681</v>
      </c>
      <c r="C12219" s="2" t="s">
        <v>1</v>
      </c>
      <c r="D12219" s="2" t="s">
        <v>2638</v>
      </c>
      <c r="E12219" s="2" t="s">
        <v>874</v>
      </c>
      <c r="F12219" s="2" t="s">
        <v>4726</v>
      </c>
      <c r="G12219" s="5">
        <v>10</v>
      </c>
      <c r="H12219" s="5">
        <v>99.35</v>
      </c>
      <c r="I12219" s="5">
        <v>993.5</v>
      </c>
      <c r="J12219" s="5">
        <v>59715.509999999995</v>
      </c>
      <c r="K12219" s="3" t="str" cm="1">
        <f t="array" ref="K12219">_xlfn.LET(_xlpm.d,UPPER(TRIM(CLEAN(SUBSTITUTE(F12219,CHAR(160),"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20" spans="2:11" hidden="1" x14ac:dyDescent="0.25">
      <c r="B12220" s="20">
        <v>45681</v>
      </c>
      <c r="C12220" s="2" t="s">
        <v>1</v>
      </c>
      <c r="D12220" s="2" t="s">
        <v>1697</v>
      </c>
      <c r="E12220" s="2" t="s">
        <v>241</v>
      </c>
      <c r="F12220" s="2" t="s">
        <v>4726</v>
      </c>
      <c r="G12220" s="5">
        <v>4</v>
      </c>
      <c r="H12220" s="5">
        <v>129.30000000000001</v>
      </c>
      <c r="I12220" s="5">
        <v>517.20000000000005</v>
      </c>
      <c r="J12220" s="5">
        <v>60232.709999999992</v>
      </c>
      <c r="K12220" s="3" t="str" cm="1">
        <f t="array" ref="K12220">_xlfn.LET(_xlpm.d,UPPER(TRIM(CLEAN(SUBSTITUTE(F12220,CHAR(160),"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21" spans="2:11" hidden="1" x14ac:dyDescent="0.25">
      <c r="B12221" s="20">
        <v>45681</v>
      </c>
      <c r="C12221" s="2" t="s">
        <v>1</v>
      </c>
      <c r="D12221" s="2" t="s">
        <v>2639</v>
      </c>
      <c r="E12221" s="2" t="s">
        <v>170</v>
      </c>
      <c r="F12221" s="2" t="s">
        <v>4726</v>
      </c>
      <c r="G12221" s="5">
        <v>5</v>
      </c>
      <c r="H12221" s="5">
        <v>118.5</v>
      </c>
      <c r="I12221" s="5">
        <v>592.5</v>
      </c>
      <c r="J12221" s="5">
        <v>60825.209999999992</v>
      </c>
      <c r="K12221" s="3" t="str" cm="1">
        <f t="array" ref="K12221">_xlfn.LET(_xlpm.d,UPPER(TRIM(CLEAN(SUBSTITUTE(F12221,CHAR(160),"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22" spans="2:11" hidden="1" x14ac:dyDescent="0.25">
      <c r="B12222" s="20">
        <v>45681</v>
      </c>
      <c r="C12222" s="2" t="s">
        <v>1</v>
      </c>
      <c r="D12222" s="2" t="s">
        <v>2641</v>
      </c>
      <c r="E12222" s="2" t="s">
        <v>224</v>
      </c>
      <c r="F12222" s="2" t="s">
        <v>4726</v>
      </c>
      <c r="G12222" s="5">
        <v>3</v>
      </c>
      <c r="H12222" s="5">
        <v>129.30000000000001</v>
      </c>
      <c r="I12222" s="5">
        <v>387.9</v>
      </c>
      <c r="J12222" s="5">
        <v>61213.109999999993</v>
      </c>
      <c r="K12222" s="3" t="str" cm="1">
        <f t="array" ref="K12222">_xlfn.LET(_xlpm.d,UPPER(TRIM(CLEAN(SUBSTITUTE(F12222,CHAR(160),"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23" spans="2:11" hidden="1" x14ac:dyDescent="0.25">
      <c r="B12223" s="20">
        <v>45684</v>
      </c>
      <c r="C12223" s="2" t="s">
        <v>1</v>
      </c>
      <c r="D12223" s="2" t="s">
        <v>903</v>
      </c>
      <c r="E12223" s="2" t="s">
        <v>162</v>
      </c>
      <c r="F12223" s="2" t="s">
        <v>4726</v>
      </c>
      <c r="G12223" s="5">
        <v>10</v>
      </c>
      <c r="H12223" s="5">
        <v>129.30000000000001</v>
      </c>
      <c r="I12223" s="5">
        <v>1293</v>
      </c>
      <c r="J12223" s="5">
        <v>62506.109999999993</v>
      </c>
      <c r="K12223" s="3" t="str" cm="1">
        <f t="array" ref="K12223">_xlfn.LET(_xlpm.d,UPPER(TRIM(CLEAN(SUBSTITUTE(F12223,CHAR(160),"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24" spans="2:11" hidden="1" x14ac:dyDescent="0.25">
      <c r="B12224" s="20">
        <v>45684</v>
      </c>
      <c r="C12224" s="2" t="s">
        <v>1</v>
      </c>
      <c r="D12224" s="2" t="s">
        <v>2644</v>
      </c>
      <c r="E12224" s="2" t="s">
        <v>254</v>
      </c>
      <c r="F12224" s="2" t="s">
        <v>4726</v>
      </c>
      <c r="G12224" s="5">
        <v>10</v>
      </c>
      <c r="H12224" s="5">
        <v>129.30000000000001</v>
      </c>
      <c r="I12224" s="5">
        <v>1293</v>
      </c>
      <c r="J12224" s="5">
        <v>63799.109999999993</v>
      </c>
      <c r="K12224" s="3" t="str" cm="1">
        <f t="array" ref="K12224">_xlfn.LET(_xlpm.d,UPPER(TRIM(CLEAN(SUBSTITUTE(F12224,CHAR(160),"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25" spans="2:11" hidden="1" x14ac:dyDescent="0.25">
      <c r="B12225" s="20">
        <v>45685</v>
      </c>
      <c r="C12225" s="2" t="s">
        <v>1</v>
      </c>
      <c r="D12225" s="2" t="s">
        <v>4239</v>
      </c>
      <c r="E12225" s="2" t="s">
        <v>158</v>
      </c>
      <c r="F12225" s="2" t="s">
        <v>4726</v>
      </c>
      <c r="G12225" s="5">
        <v>5</v>
      </c>
      <c r="H12225" s="5">
        <v>129.30000000000001</v>
      </c>
      <c r="I12225" s="5">
        <v>646.5</v>
      </c>
      <c r="J12225" s="5">
        <v>64445.609999999993</v>
      </c>
      <c r="K12225" s="3" t="str" cm="1">
        <f t="array" ref="K12225">_xlfn.LET(_xlpm.d,UPPER(TRIM(CLEAN(SUBSTITUTE(F12225,CHAR(160),"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26" spans="2:11" hidden="1" x14ac:dyDescent="0.25">
      <c r="B12226" s="20">
        <v>45685</v>
      </c>
      <c r="C12226" s="2" t="s">
        <v>1</v>
      </c>
      <c r="D12226" s="2" t="s">
        <v>3854</v>
      </c>
      <c r="E12226" s="2" t="s">
        <v>273</v>
      </c>
      <c r="F12226" s="2" t="s">
        <v>4726</v>
      </c>
      <c r="G12226" s="5">
        <v>11</v>
      </c>
      <c r="H12226" s="5">
        <v>129.30000000000001</v>
      </c>
      <c r="I12226" s="5">
        <v>1422.3</v>
      </c>
      <c r="J12226" s="5">
        <v>65867.909999999989</v>
      </c>
      <c r="K12226" s="3" t="str" cm="1">
        <f t="array" ref="K12226">_xlfn.LET(_xlpm.d,UPPER(TRIM(CLEAN(SUBSTITUTE(F12226,CHAR(160),"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27" spans="2:11" hidden="1" x14ac:dyDescent="0.25">
      <c r="B12227" s="20">
        <v>45685</v>
      </c>
      <c r="C12227" s="2" t="s">
        <v>1</v>
      </c>
      <c r="D12227" s="2" t="s">
        <v>3855</v>
      </c>
      <c r="E12227" s="2" t="s">
        <v>78</v>
      </c>
      <c r="F12227" s="2" t="s">
        <v>4726</v>
      </c>
      <c r="G12227" s="5">
        <v>6</v>
      </c>
      <c r="H12227" s="5">
        <v>129.30000000000001</v>
      </c>
      <c r="I12227" s="5">
        <v>775.8</v>
      </c>
      <c r="J12227" s="5">
        <v>66643.709999999992</v>
      </c>
      <c r="K12227" s="3" t="str" cm="1">
        <f t="array" ref="K12227">_xlfn.LET(_xlpm.d,UPPER(TRIM(CLEAN(SUBSTITUTE(F12227,CHAR(160),"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28" spans="2:11" hidden="1" x14ac:dyDescent="0.25">
      <c r="B12228" s="20">
        <v>45686</v>
      </c>
      <c r="C12228" s="2" t="s">
        <v>1</v>
      </c>
      <c r="D12228" s="2" t="s">
        <v>2650</v>
      </c>
      <c r="E12228" s="2" t="s">
        <v>189</v>
      </c>
      <c r="F12228" s="2" t="s">
        <v>4726</v>
      </c>
      <c r="G12228" s="5">
        <v>3</v>
      </c>
      <c r="H12228" s="5">
        <v>129.30000000000001</v>
      </c>
      <c r="I12228" s="5">
        <v>387.9</v>
      </c>
      <c r="J12228" s="5">
        <v>67031.609999999986</v>
      </c>
      <c r="K12228" s="3" t="str" cm="1">
        <f t="array" ref="K12228">_xlfn.LET(_xlpm.d,UPPER(TRIM(CLEAN(SUBSTITUTE(F12228,CHAR(160),"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29" spans="2:11" hidden="1" x14ac:dyDescent="0.25">
      <c r="B12229" s="20">
        <v>45686</v>
      </c>
      <c r="C12229" s="2" t="s">
        <v>1</v>
      </c>
      <c r="D12229" s="2" t="s">
        <v>4635</v>
      </c>
      <c r="E12229" s="2" t="s">
        <v>857</v>
      </c>
      <c r="F12229" s="2" t="s">
        <v>4726</v>
      </c>
      <c r="G12229" s="5">
        <v>13</v>
      </c>
      <c r="H12229" s="5">
        <v>118.8</v>
      </c>
      <c r="I12229" s="5">
        <v>1544.4</v>
      </c>
      <c r="J12229" s="5">
        <v>68576.00999999998</v>
      </c>
      <c r="K12229" s="3" t="str" cm="1">
        <f t="array" ref="K12229">_xlfn.LET(_xlpm.d,UPPER(TRIM(CLEAN(SUBSTITUTE(F12229,CHAR(160),"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30" spans="2:11" hidden="1" x14ac:dyDescent="0.25">
      <c r="B12230" s="20">
        <v>45687</v>
      </c>
      <c r="C12230" s="2" t="s">
        <v>1</v>
      </c>
      <c r="D12230" s="2" t="s">
        <v>906</v>
      </c>
      <c r="E12230" s="2" t="s">
        <v>192</v>
      </c>
      <c r="F12230" s="2" t="s">
        <v>4726</v>
      </c>
      <c r="G12230" s="5">
        <v>8</v>
      </c>
      <c r="H12230" s="5">
        <v>129.30000000000001</v>
      </c>
      <c r="I12230" s="5">
        <v>1034.4000000000001</v>
      </c>
      <c r="J12230" s="5">
        <v>69610.409999999974</v>
      </c>
      <c r="K12230" s="3" t="str" cm="1">
        <f t="array" ref="K12230">_xlfn.LET(_xlpm.d,UPPER(TRIM(CLEAN(SUBSTITUTE(F12230,CHAR(160),"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31" spans="2:11" hidden="1" x14ac:dyDescent="0.25">
      <c r="B12231" s="20">
        <v>45687</v>
      </c>
      <c r="C12231" s="2" t="s">
        <v>1</v>
      </c>
      <c r="D12231" s="2" t="s">
        <v>2654</v>
      </c>
      <c r="E12231" s="2" t="s">
        <v>311</v>
      </c>
      <c r="F12231" s="2" t="s">
        <v>4726</v>
      </c>
      <c r="G12231" s="5">
        <v>15</v>
      </c>
      <c r="H12231" s="5">
        <v>129.30000000000001</v>
      </c>
      <c r="I12231" s="5">
        <v>1939.5</v>
      </c>
      <c r="J12231" s="5">
        <v>71549.909999999974</v>
      </c>
      <c r="K12231" s="3" t="str" cm="1">
        <f t="array" ref="K12231">_xlfn.LET(_xlpm.d,UPPER(TRIM(CLEAN(SUBSTITUTE(F12231,CHAR(160),"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32" spans="2:11" hidden="1" x14ac:dyDescent="0.25">
      <c r="B12232" s="20">
        <v>45688</v>
      </c>
      <c r="C12232" s="2" t="s">
        <v>1</v>
      </c>
      <c r="D12232" s="2" t="s">
        <v>2656</v>
      </c>
      <c r="E12232" s="2" t="s">
        <v>78</v>
      </c>
      <c r="F12232" s="2" t="s">
        <v>4726</v>
      </c>
      <c r="G12232" s="5">
        <v>5</v>
      </c>
      <c r="H12232" s="5">
        <v>129.30000000000001</v>
      </c>
      <c r="I12232" s="5">
        <v>646.5</v>
      </c>
      <c r="J12232" s="5">
        <v>72196.409999999974</v>
      </c>
      <c r="K12232" s="3" t="str" cm="1">
        <f t="array" ref="K12232">_xlfn.LET(_xlpm.d,UPPER(TRIM(CLEAN(SUBSTITUTE(F12232,CHAR(160),"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33" spans="2:11" hidden="1" x14ac:dyDescent="0.25">
      <c r="B12233" s="20">
        <v>45688</v>
      </c>
      <c r="C12233" s="2" t="s">
        <v>1</v>
      </c>
      <c r="D12233" s="2" t="s">
        <v>1704</v>
      </c>
      <c r="E12233" s="2" t="s">
        <v>234</v>
      </c>
      <c r="F12233" s="2" t="s">
        <v>4726</v>
      </c>
      <c r="G12233" s="5">
        <v>3</v>
      </c>
      <c r="H12233" s="5">
        <v>129.30000000000001</v>
      </c>
      <c r="I12233" s="5">
        <v>387.9</v>
      </c>
      <c r="J12233" s="5">
        <v>72584.309999999969</v>
      </c>
      <c r="K12233" s="3" t="str" cm="1">
        <f t="array" ref="K12233">_xlfn.LET(_xlpm.d,UPPER(TRIM(CLEAN(SUBSTITUTE(F12233,CHAR(160),"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34" spans="2:11" hidden="1" x14ac:dyDescent="0.25">
      <c r="B12234" s="20">
        <v>45688</v>
      </c>
      <c r="C12234" s="2" t="s">
        <v>1</v>
      </c>
      <c r="D12234" s="2" t="s">
        <v>911</v>
      </c>
      <c r="E12234" s="2" t="s">
        <v>243</v>
      </c>
      <c r="F12234" s="2" t="s">
        <v>4726</v>
      </c>
      <c r="G12234" s="5">
        <v>5</v>
      </c>
      <c r="H12234" s="5">
        <v>129.30000000000001</v>
      </c>
      <c r="I12234" s="5">
        <v>646.5</v>
      </c>
      <c r="J12234" s="5">
        <v>73230.809999999969</v>
      </c>
      <c r="K12234" s="3" t="str" cm="1">
        <f t="array" ref="K12234">_xlfn.LET(_xlpm.d,UPPER(TRIM(CLEAN(SUBSTITUTE(F12234,CHAR(160),"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35" spans="2:11" hidden="1" x14ac:dyDescent="0.25">
      <c r="B12235" s="20">
        <v>45688</v>
      </c>
      <c r="C12235" s="2" t="s">
        <v>1</v>
      </c>
      <c r="D12235" s="2" t="s">
        <v>4406</v>
      </c>
      <c r="E12235" s="2" t="s">
        <v>186</v>
      </c>
      <c r="F12235" s="2" t="s">
        <v>4726</v>
      </c>
      <c r="G12235" s="5">
        <v>4</v>
      </c>
      <c r="H12235" s="5">
        <v>129.30000000000001</v>
      </c>
      <c r="I12235" s="5">
        <v>517.20000000000005</v>
      </c>
      <c r="J12235" s="5">
        <v>73748.009999999966</v>
      </c>
      <c r="K12235" s="3" t="str" cm="1">
        <f t="array" ref="K12235">_xlfn.LET(_xlpm.d,UPPER(TRIM(CLEAN(SUBSTITUTE(F12235,CHAR(160),"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36" spans="2:11" hidden="1" x14ac:dyDescent="0.25">
      <c r="B12236" s="20">
        <v>45688</v>
      </c>
      <c r="C12236" s="2" t="s">
        <v>1</v>
      </c>
      <c r="D12236" s="2" t="s">
        <v>1705</v>
      </c>
      <c r="E12236" s="2" t="s">
        <v>238</v>
      </c>
      <c r="F12236" s="2" t="s">
        <v>4726</v>
      </c>
      <c r="G12236" s="5">
        <v>6</v>
      </c>
      <c r="H12236" s="5">
        <v>129.30000000000001</v>
      </c>
      <c r="I12236" s="5">
        <v>775.8</v>
      </c>
      <c r="J12236" s="5">
        <v>74523.809999999969</v>
      </c>
      <c r="K12236" s="3" t="str" cm="1">
        <f t="array" ref="K12236">_xlfn.LET(_xlpm.d,UPPER(TRIM(CLEAN(SUBSTITUTE(F12236,CHAR(160),"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37" spans="2:11" hidden="1" x14ac:dyDescent="0.25">
      <c r="B12237" s="20">
        <v>45688</v>
      </c>
      <c r="C12237" s="2" t="s">
        <v>1</v>
      </c>
      <c r="D12237" s="2" t="s">
        <v>4408</v>
      </c>
      <c r="E12237" s="2" t="s">
        <v>241</v>
      </c>
      <c r="F12237" s="2" t="s">
        <v>4726</v>
      </c>
      <c r="G12237" s="5">
        <v>6</v>
      </c>
      <c r="H12237" s="5">
        <v>129.30000000000001</v>
      </c>
      <c r="I12237" s="5">
        <v>775.8</v>
      </c>
      <c r="J12237" s="5">
        <v>75299.609999999971</v>
      </c>
      <c r="K12237" s="3" t="str" cm="1">
        <f t="array" ref="K12237">_xlfn.LET(_xlpm.d,UPPER(TRIM(CLEAN(SUBSTITUTE(F12237,CHAR(160),"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38" spans="2:11" hidden="1" x14ac:dyDescent="0.25">
      <c r="B12238" s="20">
        <v>45689</v>
      </c>
      <c r="C12238" s="2" t="s">
        <v>1</v>
      </c>
      <c r="D12238" s="2" t="s">
        <v>1706</v>
      </c>
      <c r="E12238" s="2" t="s">
        <v>43</v>
      </c>
      <c r="F12238" s="2" t="s">
        <v>4726</v>
      </c>
      <c r="G12238" s="5">
        <v>1</v>
      </c>
      <c r="H12238" s="5">
        <v>118.8</v>
      </c>
      <c r="I12238" s="5">
        <v>118.8</v>
      </c>
      <c r="J12238" s="5">
        <v>75418.409999999974</v>
      </c>
      <c r="K12238" s="3" t="str" cm="1">
        <f t="array" ref="K12238">_xlfn.LET(_xlpm.d,UPPER(TRIM(CLEAN(SUBSTITUTE(F12238,CHAR(160),"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39" spans="2:11" hidden="1" x14ac:dyDescent="0.25">
      <c r="B12239" s="20">
        <v>45691</v>
      </c>
      <c r="C12239" s="2" t="s">
        <v>1</v>
      </c>
      <c r="D12239" s="2" t="s">
        <v>4409</v>
      </c>
      <c r="E12239" s="2" t="s">
        <v>254</v>
      </c>
      <c r="F12239" s="2" t="s">
        <v>4726</v>
      </c>
      <c r="G12239" s="5">
        <v>10</v>
      </c>
      <c r="H12239" s="5">
        <v>129.30000000000001</v>
      </c>
      <c r="I12239" s="5">
        <v>1293</v>
      </c>
      <c r="J12239" s="5">
        <v>76711.409999999974</v>
      </c>
      <c r="K12239" s="3" t="str" cm="1">
        <f t="array" ref="K12239">_xlfn.LET(_xlpm.d,UPPER(TRIM(CLEAN(SUBSTITUTE(F12239,CHAR(160),"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40" spans="2:11" hidden="1" x14ac:dyDescent="0.25">
      <c r="B12240" s="20">
        <v>45691</v>
      </c>
      <c r="C12240" s="2" t="s">
        <v>1</v>
      </c>
      <c r="D12240" s="2" t="s">
        <v>1371</v>
      </c>
      <c r="E12240" s="2" t="s">
        <v>160</v>
      </c>
      <c r="F12240" s="2" t="s">
        <v>4726</v>
      </c>
      <c r="G12240" s="5">
        <v>5</v>
      </c>
      <c r="H12240" s="5">
        <v>129.30000000000001</v>
      </c>
      <c r="I12240" s="5">
        <v>646.5</v>
      </c>
      <c r="J12240" s="5">
        <v>77357.909999999974</v>
      </c>
      <c r="K12240" s="3" t="str" cm="1">
        <f t="array" ref="K12240">_xlfn.LET(_xlpm.d,UPPER(TRIM(CLEAN(SUBSTITUTE(F12240,CHAR(160),"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41" spans="2:11" hidden="1" x14ac:dyDescent="0.25">
      <c r="B12241" s="20">
        <v>45692</v>
      </c>
      <c r="C12241" s="2" t="s">
        <v>1</v>
      </c>
      <c r="D12241" s="2" t="s">
        <v>1710</v>
      </c>
      <c r="E12241" s="2" t="s">
        <v>143</v>
      </c>
      <c r="F12241" s="2" t="s">
        <v>4726</v>
      </c>
      <c r="G12241" s="5">
        <v>10</v>
      </c>
      <c r="H12241" s="5">
        <v>129.30000000000001</v>
      </c>
      <c r="I12241" s="5">
        <v>1293</v>
      </c>
      <c r="J12241" s="5">
        <v>78650.909999999974</v>
      </c>
      <c r="K12241" s="3" t="str" cm="1">
        <f t="array" ref="K12241">_xlfn.LET(_xlpm.d,UPPER(TRIM(CLEAN(SUBSTITUTE(F12241,CHAR(160),"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42" spans="2:11" hidden="1" x14ac:dyDescent="0.25">
      <c r="B12242" s="20">
        <v>45692</v>
      </c>
      <c r="C12242" s="2" t="s">
        <v>1</v>
      </c>
      <c r="D12242" s="2" t="s">
        <v>4727</v>
      </c>
      <c r="E12242" s="2" t="s">
        <v>276</v>
      </c>
      <c r="F12242" s="2" t="s">
        <v>4726</v>
      </c>
      <c r="G12242" s="5">
        <v>10</v>
      </c>
      <c r="H12242" s="5">
        <v>129.30000000000001</v>
      </c>
      <c r="I12242" s="5">
        <v>1293</v>
      </c>
      <c r="J12242" s="5">
        <v>79943.909999999974</v>
      </c>
      <c r="K12242" s="3" t="str" cm="1">
        <f t="array" ref="K12242">_xlfn.LET(_xlpm.d,UPPER(TRIM(CLEAN(SUBSTITUTE(F12242,CHAR(160),"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43" spans="2:11" hidden="1" x14ac:dyDescent="0.25">
      <c r="B12243" s="20">
        <v>45692</v>
      </c>
      <c r="C12243" s="2" t="s">
        <v>1</v>
      </c>
      <c r="D12243" s="2" t="s">
        <v>915</v>
      </c>
      <c r="E12243" s="2" t="s">
        <v>156</v>
      </c>
      <c r="F12243" s="2" t="s">
        <v>4726</v>
      </c>
      <c r="G12243" s="5">
        <v>15</v>
      </c>
      <c r="H12243" s="5">
        <v>129.30000000000001</v>
      </c>
      <c r="I12243" s="5">
        <v>1939.5</v>
      </c>
      <c r="J12243" s="5">
        <v>81883.409999999974</v>
      </c>
      <c r="K12243" s="3" t="str" cm="1">
        <f t="array" ref="K12243">_xlfn.LET(_xlpm.d,UPPER(TRIM(CLEAN(SUBSTITUTE(F12243,CHAR(160),"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44" spans="2:11" hidden="1" x14ac:dyDescent="0.25">
      <c r="B12244" s="20">
        <v>45692</v>
      </c>
      <c r="C12244" s="2" t="s">
        <v>1</v>
      </c>
      <c r="D12244" s="2" t="s">
        <v>4636</v>
      </c>
      <c r="E12244" s="2" t="s">
        <v>964</v>
      </c>
      <c r="F12244" s="2" t="s">
        <v>4726</v>
      </c>
      <c r="G12244" s="5">
        <v>6</v>
      </c>
      <c r="H12244" s="5">
        <v>118.8</v>
      </c>
      <c r="I12244" s="5">
        <v>712.8</v>
      </c>
      <c r="J12244" s="5">
        <v>82596.209999999977</v>
      </c>
      <c r="K12244" s="3" t="str" cm="1">
        <f t="array" ref="K12244">_xlfn.LET(_xlpm.d,UPPER(TRIM(CLEAN(SUBSTITUTE(F12244,CHAR(160),"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45" spans="2:11" hidden="1" x14ac:dyDescent="0.25">
      <c r="B12245" s="20">
        <v>45692</v>
      </c>
      <c r="C12245" s="2" t="s">
        <v>1</v>
      </c>
      <c r="D12245" s="2" t="s">
        <v>2665</v>
      </c>
      <c r="E12245" s="2" t="s">
        <v>2305</v>
      </c>
      <c r="F12245" s="2" t="s">
        <v>4726</v>
      </c>
      <c r="G12245" s="5">
        <v>4</v>
      </c>
      <c r="H12245" s="5">
        <v>118.8</v>
      </c>
      <c r="I12245" s="5">
        <v>475.2</v>
      </c>
      <c r="J12245" s="5">
        <v>83071.409999999974</v>
      </c>
      <c r="K12245" s="3" t="str" cm="1">
        <f t="array" ref="K12245">_xlfn.LET(_xlpm.d,UPPER(TRIM(CLEAN(SUBSTITUTE(F12245,CHAR(160),"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46" spans="2:11" hidden="1" x14ac:dyDescent="0.25">
      <c r="B12246" s="20">
        <v>45692</v>
      </c>
      <c r="C12246" s="2" t="s">
        <v>1</v>
      </c>
      <c r="D12246" s="2" t="s">
        <v>2666</v>
      </c>
      <c r="E12246" s="2" t="s">
        <v>263</v>
      </c>
      <c r="F12246" s="2" t="s">
        <v>4726</v>
      </c>
      <c r="G12246" s="5">
        <v>7</v>
      </c>
      <c r="H12246" s="5">
        <v>129.30000000000001</v>
      </c>
      <c r="I12246" s="5">
        <v>905.1</v>
      </c>
      <c r="J12246" s="5">
        <v>83976.50999999998</v>
      </c>
      <c r="K12246" s="3" t="str" cm="1">
        <f t="array" ref="K12246">_xlfn.LET(_xlpm.d,UPPER(TRIM(CLEAN(SUBSTITUTE(F12246,CHAR(160),"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47" spans="2:11" hidden="1" x14ac:dyDescent="0.25">
      <c r="B12247" s="20">
        <v>45694</v>
      </c>
      <c r="C12247" s="2" t="s">
        <v>1</v>
      </c>
      <c r="D12247" s="2" t="s">
        <v>1372</v>
      </c>
      <c r="E12247" s="2" t="s">
        <v>135</v>
      </c>
      <c r="F12247" s="2" t="s">
        <v>4726</v>
      </c>
      <c r="G12247" s="5">
        <v>5</v>
      </c>
      <c r="H12247" s="5">
        <v>129.30000000000001</v>
      </c>
      <c r="I12247" s="5">
        <v>646.5</v>
      </c>
      <c r="J12247" s="5">
        <v>84623.00999999998</v>
      </c>
      <c r="K12247" s="3" t="str" cm="1">
        <f t="array" ref="K12247">_xlfn.LET(_xlpm.d,UPPER(TRIM(CLEAN(SUBSTITUTE(F12247,CHAR(160),"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48" spans="2:11" hidden="1" x14ac:dyDescent="0.25">
      <c r="B12248" s="20">
        <v>45694</v>
      </c>
      <c r="C12248" s="2" t="s">
        <v>1</v>
      </c>
      <c r="D12248" s="2" t="s">
        <v>1373</v>
      </c>
      <c r="E12248" s="2" t="s">
        <v>248</v>
      </c>
      <c r="F12248" s="2" t="s">
        <v>4726</v>
      </c>
      <c r="G12248" s="5">
        <v>10</v>
      </c>
      <c r="H12248" s="5">
        <v>129.30000000000001</v>
      </c>
      <c r="I12248" s="5">
        <v>1293</v>
      </c>
      <c r="J12248" s="5">
        <v>85916.00999999998</v>
      </c>
      <c r="K12248" s="3" t="str" cm="1">
        <f t="array" ref="K12248">_xlfn.LET(_xlpm.d,UPPER(TRIM(CLEAN(SUBSTITUTE(F12248,CHAR(160),"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49" spans="2:11" hidden="1" x14ac:dyDescent="0.25">
      <c r="B12249" s="20">
        <v>45694</v>
      </c>
      <c r="C12249" s="2" t="s">
        <v>1</v>
      </c>
      <c r="D12249" s="2" t="s">
        <v>1374</v>
      </c>
      <c r="E12249" s="2" t="s">
        <v>246</v>
      </c>
      <c r="F12249" s="2" t="s">
        <v>4726</v>
      </c>
      <c r="G12249" s="5">
        <v>3</v>
      </c>
      <c r="H12249" s="5">
        <v>129.30000000000001</v>
      </c>
      <c r="I12249" s="5">
        <v>387.9</v>
      </c>
      <c r="J12249" s="5">
        <v>86303.909999999974</v>
      </c>
      <c r="K12249" s="3" t="str" cm="1">
        <f t="array" ref="K12249">_xlfn.LET(_xlpm.d,UPPER(TRIM(CLEAN(SUBSTITUTE(F12249,CHAR(160),"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50" spans="2:11" hidden="1" x14ac:dyDescent="0.25">
      <c r="B12250" s="20">
        <v>45694</v>
      </c>
      <c r="C12250" s="2" t="s">
        <v>1</v>
      </c>
      <c r="D12250" s="2" t="s">
        <v>2673</v>
      </c>
      <c r="E12250" s="2" t="s">
        <v>261</v>
      </c>
      <c r="F12250" s="2" t="s">
        <v>4726</v>
      </c>
      <c r="G12250" s="5">
        <v>11</v>
      </c>
      <c r="H12250" s="5">
        <v>129.30000000000001</v>
      </c>
      <c r="I12250" s="5">
        <v>1422.3</v>
      </c>
      <c r="J12250" s="5">
        <v>87726.209999999977</v>
      </c>
      <c r="K12250" s="3" t="str" cm="1">
        <f t="array" ref="K12250">_xlfn.LET(_xlpm.d,UPPER(TRIM(CLEAN(SUBSTITUTE(F12250,CHAR(160),"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51" spans="2:11" hidden="1" x14ac:dyDescent="0.25">
      <c r="B12251" s="20">
        <v>45695</v>
      </c>
      <c r="C12251" s="2" t="s">
        <v>1</v>
      </c>
      <c r="D12251" s="2" t="s">
        <v>1375</v>
      </c>
      <c r="E12251" s="2" t="s">
        <v>154</v>
      </c>
      <c r="F12251" s="2" t="s">
        <v>4726</v>
      </c>
      <c r="G12251" s="5">
        <v>10</v>
      </c>
      <c r="H12251" s="5">
        <v>129.30000000000001</v>
      </c>
      <c r="I12251" s="5">
        <v>1293</v>
      </c>
      <c r="J12251" s="5">
        <v>89019.209999999977</v>
      </c>
      <c r="K12251" s="3" t="str" cm="1">
        <f t="array" ref="K12251">_xlfn.LET(_xlpm.d,UPPER(TRIM(CLEAN(SUBSTITUTE(F12251,CHAR(160),"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52" spans="2:11" hidden="1" x14ac:dyDescent="0.25">
      <c r="B12252" s="20">
        <v>45695</v>
      </c>
      <c r="C12252" s="2" t="s">
        <v>1</v>
      </c>
      <c r="D12252" s="2" t="s">
        <v>1717</v>
      </c>
      <c r="E12252" s="2" t="s">
        <v>232</v>
      </c>
      <c r="F12252" s="2" t="s">
        <v>4726</v>
      </c>
      <c r="G12252" s="5">
        <v>4</v>
      </c>
      <c r="H12252" s="5">
        <v>129.30000000000001</v>
      </c>
      <c r="I12252" s="5">
        <v>517.20000000000005</v>
      </c>
      <c r="J12252" s="5">
        <v>89536.409999999974</v>
      </c>
      <c r="K12252" s="3" t="str" cm="1">
        <f t="array" ref="K12252">_xlfn.LET(_xlpm.d,UPPER(TRIM(CLEAN(SUBSTITUTE(F12252,CHAR(160),"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53" spans="2:11" hidden="1" x14ac:dyDescent="0.25">
      <c r="B12253" s="20">
        <v>45695</v>
      </c>
      <c r="C12253" s="2" t="s">
        <v>1</v>
      </c>
      <c r="D12253" s="2" t="s">
        <v>488</v>
      </c>
      <c r="E12253" s="2" t="s">
        <v>241</v>
      </c>
      <c r="F12253" s="2" t="s">
        <v>4726</v>
      </c>
      <c r="G12253" s="5">
        <v>10</v>
      </c>
      <c r="H12253" s="5">
        <v>129.30000000000001</v>
      </c>
      <c r="I12253" s="5">
        <v>1293</v>
      </c>
      <c r="J12253" s="5">
        <v>90829.409999999974</v>
      </c>
      <c r="K12253" s="3" t="str" cm="1">
        <f t="array" ref="K12253">_xlfn.LET(_xlpm.d,UPPER(TRIM(CLEAN(SUBSTITUTE(F12253,CHAR(160),"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54" spans="2:11" hidden="1" x14ac:dyDescent="0.25">
      <c r="B12254" s="20">
        <v>45695</v>
      </c>
      <c r="C12254" s="2" t="s">
        <v>1</v>
      </c>
      <c r="D12254" s="2" t="s">
        <v>1718</v>
      </c>
      <c r="E12254" s="2" t="s">
        <v>243</v>
      </c>
      <c r="F12254" s="2" t="s">
        <v>4726</v>
      </c>
      <c r="G12254" s="5">
        <v>10</v>
      </c>
      <c r="H12254" s="5">
        <v>129.30000000000001</v>
      </c>
      <c r="I12254" s="5">
        <v>1293</v>
      </c>
      <c r="J12254" s="5">
        <v>92122.409999999974</v>
      </c>
      <c r="K12254" s="3" t="str" cm="1">
        <f t="array" ref="K12254">_xlfn.LET(_xlpm.d,UPPER(TRIM(CLEAN(SUBSTITUTE(F12254,CHAR(160),"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55" spans="2:11" hidden="1" x14ac:dyDescent="0.25">
      <c r="B12255" s="20">
        <v>45695</v>
      </c>
      <c r="C12255" s="2" t="s">
        <v>1</v>
      </c>
      <c r="D12255" s="2" t="s">
        <v>1719</v>
      </c>
      <c r="E12255" s="2" t="s">
        <v>195</v>
      </c>
      <c r="F12255" s="2" t="s">
        <v>4726</v>
      </c>
      <c r="G12255" s="5">
        <v>7</v>
      </c>
      <c r="H12255" s="5">
        <v>129.30000000000001</v>
      </c>
      <c r="I12255" s="5">
        <v>905.1</v>
      </c>
      <c r="J12255" s="5">
        <v>93027.50999999998</v>
      </c>
      <c r="K12255" s="3" t="str" cm="1">
        <f t="array" ref="K12255">_xlfn.LET(_xlpm.d,UPPER(TRIM(CLEAN(SUBSTITUTE(F12255,CHAR(160),"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56" spans="2:11" hidden="1" x14ac:dyDescent="0.25">
      <c r="B12256" s="20">
        <v>45695</v>
      </c>
      <c r="C12256" s="2" t="s">
        <v>1</v>
      </c>
      <c r="D12256" s="2" t="s">
        <v>33</v>
      </c>
      <c r="E12256" s="2" t="s">
        <v>14</v>
      </c>
      <c r="F12256" s="2" t="s">
        <v>4726</v>
      </c>
      <c r="G12256" s="5">
        <v>10</v>
      </c>
      <c r="H12256" s="5">
        <v>29.99</v>
      </c>
      <c r="I12256" s="5">
        <v>299.89999999999998</v>
      </c>
      <c r="J12256" s="5">
        <v>93327.409999999974</v>
      </c>
      <c r="K12256" s="3" t="str" cm="1">
        <f t="array" ref="K12256">_xlfn.LET(_xlpm.d,UPPER(TRIM(CLEAN(SUBSTITUTE(F12256,CHAR(160),"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57" spans="2:11" hidden="1" x14ac:dyDescent="0.25">
      <c r="B12257" s="20">
        <v>45695</v>
      </c>
      <c r="C12257" s="2" t="s">
        <v>1</v>
      </c>
      <c r="D12257" s="2" t="s">
        <v>1724</v>
      </c>
      <c r="E12257" s="2" t="s">
        <v>224</v>
      </c>
      <c r="F12257" s="2" t="s">
        <v>4726</v>
      </c>
      <c r="G12257" s="5">
        <v>15</v>
      </c>
      <c r="H12257" s="5">
        <v>129.30000000000001</v>
      </c>
      <c r="I12257" s="5">
        <v>1939.5</v>
      </c>
      <c r="J12257" s="5">
        <v>95266.909999999974</v>
      </c>
      <c r="K12257" s="3" t="str" cm="1">
        <f t="array" ref="K12257">_xlfn.LET(_xlpm.d,UPPER(TRIM(CLEAN(SUBSTITUTE(F12257,CHAR(160),"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58" spans="2:11" hidden="1" x14ac:dyDescent="0.25">
      <c r="B12258" s="20">
        <v>45698</v>
      </c>
      <c r="C12258" s="2" t="s">
        <v>1</v>
      </c>
      <c r="D12258" s="2" t="s">
        <v>920</v>
      </c>
      <c r="E12258" s="2" t="s">
        <v>162</v>
      </c>
      <c r="F12258" s="2" t="s">
        <v>4726</v>
      </c>
      <c r="G12258" s="5">
        <v>10</v>
      </c>
      <c r="H12258" s="5">
        <v>129.30000000000001</v>
      </c>
      <c r="I12258" s="5">
        <v>1293</v>
      </c>
      <c r="J12258" s="5">
        <v>96559.909999999974</v>
      </c>
      <c r="K12258" s="3" t="str" cm="1">
        <f t="array" ref="K12258">_xlfn.LET(_xlpm.d,UPPER(TRIM(CLEAN(SUBSTITUTE(F12258,CHAR(160),"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59" spans="2:11" hidden="1" x14ac:dyDescent="0.25">
      <c r="B12259" s="20">
        <v>45698</v>
      </c>
      <c r="C12259" s="2" t="s">
        <v>1</v>
      </c>
      <c r="D12259" s="2" t="s">
        <v>1728</v>
      </c>
      <c r="E12259" s="2" t="s">
        <v>254</v>
      </c>
      <c r="F12259" s="2" t="s">
        <v>4726</v>
      </c>
      <c r="G12259" s="5">
        <v>5</v>
      </c>
      <c r="H12259" s="5">
        <v>129.5</v>
      </c>
      <c r="I12259" s="5">
        <v>647.5</v>
      </c>
      <c r="J12259" s="5">
        <v>97207.409999999974</v>
      </c>
      <c r="K12259" s="3" t="str" cm="1">
        <f t="array" ref="K12259">_xlfn.LET(_xlpm.d,UPPER(TRIM(CLEAN(SUBSTITUTE(F12259,CHAR(160),"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60" spans="2:11" hidden="1" x14ac:dyDescent="0.25">
      <c r="B12260" s="20">
        <v>45699</v>
      </c>
      <c r="C12260" s="2" t="s">
        <v>1</v>
      </c>
      <c r="D12260" s="2" t="s">
        <v>4242</v>
      </c>
      <c r="E12260" s="2" t="s">
        <v>143</v>
      </c>
      <c r="F12260" s="2" t="s">
        <v>4726</v>
      </c>
      <c r="G12260" s="5">
        <v>15</v>
      </c>
      <c r="H12260" s="5">
        <v>129.30000000000001</v>
      </c>
      <c r="I12260" s="5">
        <v>1939.5</v>
      </c>
      <c r="J12260" s="5">
        <v>99146.909999999974</v>
      </c>
      <c r="K12260" s="3" t="str" cm="1">
        <f t="array" ref="K12260">_xlfn.LET(_xlpm.d,UPPER(TRIM(CLEAN(SUBSTITUTE(F12260,CHAR(160),"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61" spans="2:11" hidden="1" x14ac:dyDescent="0.25">
      <c r="B12261" s="20">
        <v>45699</v>
      </c>
      <c r="C12261" s="2" t="s">
        <v>1</v>
      </c>
      <c r="D12261" s="2" t="s">
        <v>1517</v>
      </c>
      <c r="E12261" s="2" t="s">
        <v>273</v>
      </c>
      <c r="F12261" s="2" t="s">
        <v>4726</v>
      </c>
      <c r="G12261" s="5">
        <v>6</v>
      </c>
      <c r="H12261" s="5">
        <v>129.30000000000001</v>
      </c>
      <c r="I12261" s="5">
        <v>775.8</v>
      </c>
      <c r="J12261" s="5">
        <v>99922.709999999977</v>
      </c>
      <c r="K12261" s="3" t="str" cm="1">
        <f t="array" ref="K12261">_xlfn.LET(_xlpm.d,UPPER(TRIM(CLEAN(SUBSTITUTE(F12261,CHAR(160),"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62" spans="2:11" hidden="1" x14ac:dyDescent="0.25">
      <c r="B12262" s="20">
        <v>45699</v>
      </c>
      <c r="C12262" s="2" t="s">
        <v>1</v>
      </c>
      <c r="D12262" s="2" t="s">
        <v>4637</v>
      </c>
      <c r="E12262" s="2" t="s">
        <v>964</v>
      </c>
      <c r="F12262" s="2" t="s">
        <v>4726</v>
      </c>
      <c r="G12262" s="5">
        <v>10</v>
      </c>
      <c r="H12262" s="5">
        <v>118.8</v>
      </c>
      <c r="I12262" s="5">
        <v>1188</v>
      </c>
      <c r="J12262" s="5">
        <v>101110.70999999998</v>
      </c>
      <c r="K12262" s="3" t="str" cm="1">
        <f t="array" ref="K12262">_xlfn.LET(_xlpm.d,UPPER(TRIM(CLEAN(SUBSTITUTE(F12262,CHAR(160),"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63" spans="2:11" hidden="1" x14ac:dyDescent="0.25">
      <c r="B12263" s="20">
        <v>45699</v>
      </c>
      <c r="C12263" s="2" t="s">
        <v>1</v>
      </c>
      <c r="D12263" s="2" t="s">
        <v>1736</v>
      </c>
      <c r="E12263" s="2" t="s">
        <v>50</v>
      </c>
      <c r="F12263" s="2" t="s">
        <v>4726</v>
      </c>
      <c r="G12263" s="5">
        <v>10</v>
      </c>
      <c r="H12263" s="5">
        <v>118.8</v>
      </c>
      <c r="I12263" s="5">
        <v>1188</v>
      </c>
      <c r="J12263" s="5">
        <v>102298.70999999998</v>
      </c>
      <c r="K12263" s="3" t="str" cm="1">
        <f t="array" ref="K12263">_xlfn.LET(_xlpm.d,UPPER(TRIM(CLEAN(SUBSTITUTE(F12263,CHAR(160),"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64" spans="2:11" hidden="1" x14ac:dyDescent="0.25">
      <c r="B12264" s="20">
        <v>45700</v>
      </c>
      <c r="C12264" s="2" t="s">
        <v>1</v>
      </c>
      <c r="D12264" s="2" t="s">
        <v>1740</v>
      </c>
      <c r="E12264" s="2" t="s">
        <v>544</v>
      </c>
      <c r="F12264" s="2" t="s">
        <v>4726</v>
      </c>
      <c r="G12264" s="5">
        <v>40</v>
      </c>
      <c r="H12264" s="5">
        <v>119.8</v>
      </c>
      <c r="I12264" s="5">
        <v>4792</v>
      </c>
      <c r="J12264" s="5">
        <v>107090.70999999998</v>
      </c>
      <c r="K12264" s="3" t="str" cm="1">
        <f t="array" ref="K12264">_xlfn.LET(_xlpm.d,UPPER(TRIM(CLEAN(SUBSTITUTE(F12264,CHAR(160),"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65" spans="2:11" hidden="1" x14ac:dyDescent="0.25">
      <c r="B12265" s="20">
        <v>45700</v>
      </c>
      <c r="C12265" s="2" t="s">
        <v>1</v>
      </c>
      <c r="D12265" s="2" t="s">
        <v>4638</v>
      </c>
      <c r="E12265" s="2" t="s">
        <v>857</v>
      </c>
      <c r="F12265" s="2" t="s">
        <v>4726</v>
      </c>
      <c r="G12265" s="5">
        <v>9</v>
      </c>
      <c r="H12265" s="5">
        <v>118.8</v>
      </c>
      <c r="I12265" s="5">
        <v>1069.2</v>
      </c>
      <c r="J12265" s="5">
        <v>108159.90999999997</v>
      </c>
      <c r="K12265" s="3" t="str" cm="1">
        <f t="array" ref="K12265">_xlfn.LET(_xlpm.d,UPPER(TRIM(CLEAN(SUBSTITUTE(F12265,CHAR(160),"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66" spans="2:11" hidden="1" x14ac:dyDescent="0.25">
      <c r="B12266" s="20">
        <v>45700</v>
      </c>
      <c r="C12266" s="2" t="s">
        <v>1</v>
      </c>
      <c r="D12266" s="2" t="s">
        <v>34</v>
      </c>
      <c r="E12266" s="2" t="s">
        <v>35</v>
      </c>
      <c r="F12266" s="2" t="s">
        <v>4726</v>
      </c>
      <c r="G12266" s="5">
        <v>8</v>
      </c>
      <c r="H12266" s="5">
        <v>118.8</v>
      </c>
      <c r="I12266" s="5">
        <v>950.4</v>
      </c>
      <c r="J12266" s="5">
        <v>109110.30999999997</v>
      </c>
      <c r="K12266" s="3" t="str" cm="1">
        <f t="array" ref="K12266">_xlfn.LET(_xlpm.d,UPPER(TRIM(CLEAN(SUBSTITUTE(F12266,CHAR(160),"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67" spans="2:11" hidden="1" x14ac:dyDescent="0.25">
      <c r="B12267" s="20">
        <v>45700</v>
      </c>
      <c r="C12267" s="2" t="s">
        <v>1</v>
      </c>
      <c r="D12267" s="2" t="s">
        <v>1518</v>
      </c>
      <c r="E12267" s="2" t="s">
        <v>14</v>
      </c>
      <c r="F12267" s="2" t="s">
        <v>4726</v>
      </c>
      <c r="G12267" s="5">
        <v>15</v>
      </c>
      <c r="H12267" s="5">
        <v>118.8</v>
      </c>
      <c r="I12267" s="5">
        <v>1782</v>
      </c>
      <c r="J12267" s="5">
        <v>110892.30999999997</v>
      </c>
      <c r="K12267" s="3" t="str" cm="1">
        <f t="array" ref="K12267">_xlfn.LET(_xlpm.d,UPPER(TRIM(CLEAN(SUBSTITUTE(F12267,CHAR(160),"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68" spans="2:11" hidden="1" x14ac:dyDescent="0.25">
      <c r="B12268" s="20">
        <v>45700</v>
      </c>
      <c r="C12268" s="2" t="s">
        <v>1</v>
      </c>
      <c r="D12268" s="2" t="s">
        <v>924</v>
      </c>
      <c r="E12268" s="2" t="s">
        <v>192</v>
      </c>
      <c r="F12268" s="2" t="s">
        <v>4726</v>
      </c>
      <c r="G12268" s="5">
        <v>5</v>
      </c>
      <c r="H12268" s="5">
        <v>129.30000000000001</v>
      </c>
      <c r="I12268" s="5">
        <v>646.5</v>
      </c>
      <c r="J12268" s="5">
        <v>111538.80999999997</v>
      </c>
      <c r="K12268" s="3" t="str" cm="1">
        <f t="array" ref="K12268">_xlfn.LET(_xlpm.d,UPPER(TRIM(CLEAN(SUBSTITUTE(F12268,CHAR(160),"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69" spans="2:11" hidden="1" x14ac:dyDescent="0.25">
      <c r="B12269" s="20">
        <v>45700</v>
      </c>
      <c r="C12269" s="2" t="s">
        <v>1</v>
      </c>
      <c r="D12269" s="2" t="s">
        <v>925</v>
      </c>
      <c r="E12269" s="2" t="s">
        <v>874</v>
      </c>
      <c r="F12269" s="2" t="s">
        <v>4726</v>
      </c>
      <c r="G12269" s="5">
        <v>10</v>
      </c>
      <c r="H12269" s="5">
        <v>99.35</v>
      </c>
      <c r="I12269" s="5">
        <v>993.5</v>
      </c>
      <c r="J12269" s="5">
        <v>112532.30999999997</v>
      </c>
      <c r="K12269" s="3" t="str" cm="1">
        <f t="array" ref="K12269">_xlfn.LET(_xlpm.d,UPPER(TRIM(CLEAN(SUBSTITUTE(F12269,CHAR(160),"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70" spans="2:11" hidden="1" x14ac:dyDescent="0.25">
      <c r="B12270" s="20">
        <v>45701</v>
      </c>
      <c r="C12270" s="2" t="s">
        <v>1</v>
      </c>
      <c r="D12270" s="2" t="s">
        <v>3973</v>
      </c>
      <c r="E12270" s="2" t="s">
        <v>160</v>
      </c>
      <c r="F12270" s="2" t="s">
        <v>4726</v>
      </c>
      <c r="G12270" s="5">
        <v>6</v>
      </c>
      <c r="H12270" s="5">
        <v>129.30000000000001</v>
      </c>
      <c r="I12270" s="5">
        <v>775.8</v>
      </c>
      <c r="J12270" s="5">
        <v>113308.10999999997</v>
      </c>
      <c r="K12270" s="3" t="str" cm="1">
        <f t="array" ref="K12270">_xlfn.LET(_xlpm.d,UPPER(TRIM(CLEAN(SUBSTITUTE(F12270,CHAR(160),"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71" spans="2:11" hidden="1" x14ac:dyDescent="0.25">
      <c r="B12271" s="20">
        <v>45702</v>
      </c>
      <c r="C12271" s="2" t="s">
        <v>1</v>
      </c>
      <c r="D12271" s="2" t="s">
        <v>1750</v>
      </c>
      <c r="E12271" s="2" t="s">
        <v>232</v>
      </c>
      <c r="F12271" s="2" t="s">
        <v>4726</v>
      </c>
      <c r="G12271" s="5">
        <v>3</v>
      </c>
      <c r="H12271" s="5">
        <v>129.30000000000001</v>
      </c>
      <c r="I12271" s="5">
        <v>387.9</v>
      </c>
      <c r="J12271" s="5">
        <v>113696.00999999997</v>
      </c>
      <c r="K12271" s="3" t="str" cm="1">
        <f t="array" ref="K12271">_xlfn.LET(_xlpm.d,UPPER(TRIM(CLEAN(SUBSTITUTE(F12271,CHAR(160),"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72" spans="2:11" hidden="1" x14ac:dyDescent="0.25">
      <c r="B12272" s="20">
        <v>45702</v>
      </c>
      <c r="C12272" s="2" t="s">
        <v>1</v>
      </c>
      <c r="D12272" s="2" t="s">
        <v>1751</v>
      </c>
      <c r="E12272" s="2" t="s">
        <v>195</v>
      </c>
      <c r="F12272" s="2" t="s">
        <v>4726</v>
      </c>
      <c r="G12272" s="5">
        <v>7</v>
      </c>
      <c r="H12272" s="5">
        <v>129.30000000000001</v>
      </c>
      <c r="I12272" s="5">
        <v>905.1</v>
      </c>
      <c r="J12272" s="5">
        <v>114601.10999999997</v>
      </c>
      <c r="K12272" s="3" t="str" cm="1">
        <f t="array" ref="K12272">_xlfn.LET(_xlpm.d,UPPER(TRIM(CLEAN(SUBSTITUTE(F12272,CHAR(160),"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73" spans="2:11" hidden="1" x14ac:dyDescent="0.25">
      <c r="B12273" s="20">
        <v>45702</v>
      </c>
      <c r="C12273" s="2" t="s">
        <v>1</v>
      </c>
      <c r="D12273" s="2" t="s">
        <v>1752</v>
      </c>
      <c r="E12273" s="2" t="s">
        <v>43</v>
      </c>
      <c r="F12273" s="2" t="s">
        <v>4726</v>
      </c>
      <c r="G12273" s="5">
        <v>2</v>
      </c>
      <c r="H12273" s="5">
        <v>118.8</v>
      </c>
      <c r="I12273" s="5">
        <v>237.6</v>
      </c>
      <c r="J12273" s="5">
        <v>114838.70999999998</v>
      </c>
      <c r="K12273" s="3" t="str" cm="1">
        <f t="array" ref="K12273">_xlfn.LET(_xlpm.d,UPPER(TRIM(CLEAN(SUBSTITUTE(F12273,CHAR(160),"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74" spans="2:11" hidden="1" x14ac:dyDescent="0.25">
      <c r="B12274" s="20">
        <v>45702</v>
      </c>
      <c r="C12274" s="2" t="s">
        <v>1</v>
      </c>
      <c r="D12274" s="2" t="s">
        <v>2682</v>
      </c>
      <c r="E12274" s="2" t="s">
        <v>241</v>
      </c>
      <c r="F12274" s="2" t="s">
        <v>4726</v>
      </c>
      <c r="G12274" s="5">
        <v>5</v>
      </c>
      <c r="H12274" s="5">
        <v>129.30000000000001</v>
      </c>
      <c r="I12274" s="5">
        <v>646.5</v>
      </c>
      <c r="J12274" s="5">
        <v>115485.20999999998</v>
      </c>
      <c r="K12274" s="3" t="str" cm="1">
        <f t="array" ref="K12274">_xlfn.LET(_xlpm.d,UPPER(TRIM(CLEAN(SUBSTITUTE(F12274,CHAR(160),"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75" spans="2:11" hidden="1" x14ac:dyDescent="0.25">
      <c r="B12275" s="20">
        <v>45702</v>
      </c>
      <c r="C12275" s="2" t="s">
        <v>1</v>
      </c>
      <c r="D12275" s="2" t="s">
        <v>4413</v>
      </c>
      <c r="E12275" s="2" t="s">
        <v>2447</v>
      </c>
      <c r="F12275" s="2" t="s">
        <v>4728</v>
      </c>
      <c r="G12275" s="5">
        <v>2</v>
      </c>
      <c r="H12275" s="5">
        <v>118.8</v>
      </c>
      <c r="I12275" s="5">
        <v>237.6</v>
      </c>
      <c r="J12275" s="5">
        <v>115722.80999999998</v>
      </c>
      <c r="K12275" s="3" t="str" cm="1">
        <f t="array" ref="K12275">_xlfn.LET(_xlpm.d,UPPER(TRIM(CLEAN(SUBSTITUTE(F12275,CHAR(160),"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76" spans="2:11" hidden="1" x14ac:dyDescent="0.25">
      <c r="B12276" s="20">
        <v>45702</v>
      </c>
      <c r="C12276" s="2" t="s">
        <v>1</v>
      </c>
      <c r="D12276" s="2" t="s">
        <v>4413</v>
      </c>
      <c r="E12276" s="2" t="s">
        <v>2447</v>
      </c>
      <c r="F12276" s="2" t="s">
        <v>4729</v>
      </c>
      <c r="G12276" s="5">
        <v>4</v>
      </c>
      <c r="H12276" s="5">
        <v>118.8</v>
      </c>
      <c r="I12276" s="5">
        <v>475.2</v>
      </c>
      <c r="J12276" s="5">
        <v>116198.00999999998</v>
      </c>
      <c r="K12276" s="3" t="str" cm="1">
        <f t="array" ref="K12276">_xlfn.LET(_xlpm.d,UPPER(TRIM(CLEAN(SUBSTITUTE(F12276,CHAR(160),"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77" spans="2:11" hidden="1" x14ac:dyDescent="0.25">
      <c r="B12277" s="20">
        <v>45702</v>
      </c>
      <c r="C12277" s="2" t="s">
        <v>1</v>
      </c>
      <c r="D12277" s="2" t="s">
        <v>4730</v>
      </c>
      <c r="E12277" s="2" t="s">
        <v>307</v>
      </c>
      <c r="F12277" s="2" t="s">
        <v>4726</v>
      </c>
      <c r="G12277" s="5">
        <v>10</v>
      </c>
      <c r="H12277" s="5">
        <v>129.30000000000001</v>
      </c>
      <c r="I12277" s="5">
        <v>1293</v>
      </c>
      <c r="J12277" s="5">
        <v>117491.00999999998</v>
      </c>
      <c r="K12277" s="3" t="str" cm="1">
        <f t="array" ref="K12277">_xlfn.LET(_xlpm.d,UPPER(TRIM(CLEAN(SUBSTITUTE(F12277,CHAR(160),"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78" spans="2:11" hidden="1" x14ac:dyDescent="0.25">
      <c r="B12278" s="20">
        <v>45702</v>
      </c>
      <c r="C12278" s="2" t="s">
        <v>1</v>
      </c>
      <c r="D12278" s="2" t="s">
        <v>1757</v>
      </c>
      <c r="E12278" s="2" t="s">
        <v>224</v>
      </c>
      <c r="F12278" s="2" t="s">
        <v>4726</v>
      </c>
      <c r="G12278" s="5">
        <v>3</v>
      </c>
      <c r="H12278" s="5">
        <v>129.30000000000001</v>
      </c>
      <c r="I12278" s="5">
        <v>387.9</v>
      </c>
      <c r="J12278" s="5">
        <v>117878.90999999997</v>
      </c>
      <c r="K12278" s="3" t="str" cm="1">
        <f t="array" ref="K12278">_xlfn.LET(_xlpm.d,UPPER(TRIM(CLEAN(SUBSTITUTE(F12278,CHAR(160),"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79" spans="2:11" hidden="1" x14ac:dyDescent="0.25">
      <c r="B12279" s="20">
        <v>45705</v>
      </c>
      <c r="C12279" s="2" t="s">
        <v>1</v>
      </c>
      <c r="D12279" s="2" t="s">
        <v>2687</v>
      </c>
      <c r="E12279" s="2" t="s">
        <v>254</v>
      </c>
      <c r="F12279" s="2" t="s">
        <v>4726</v>
      </c>
      <c r="G12279" s="5">
        <v>5</v>
      </c>
      <c r="H12279" s="5">
        <v>129.30000000000001</v>
      </c>
      <c r="I12279" s="5">
        <v>646.5</v>
      </c>
      <c r="J12279" s="5">
        <v>118525.40999999997</v>
      </c>
      <c r="K12279" s="3" t="str" cm="1">
        <f t="array" ref="K12279">_xlfn.LET(_xlpm.d,UPPER(TRIM(CLEAN(SUBSTITUTE(F12279,CHAR(160),"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80" spans="2:11" hidden="1" x14ac:dyDescent="0.25">
      <c r="B12280" s="20">
        <v>45706</v>
      </c>
      <c r="C12280" s="2" t="s">
        <v>1</v>
      </c>
      <c r="D12280" s="2" t="s">
        <v>1760</v>
      </c>
      <c r="E12280" s="2" t="s">
        <v>143</v>
      </c>
      <c r="F12280" s="2" t="s">
        <v>4726</v>
      </c>
      <c r="G12280" s="5">
        <v>15</v>
      </c>
      <c r="H12280" s="5">
        <v>129.30000000000001</v>
      </c>
      <c r="I12280" s="5">
        <v>1939.5</v>
      </c>
      <c r="J12280" s="5">
        <v>120464.90999999997</v>
      </c>
      <c r="K12280" s="3" t="str" cm="1">
        <f t="array" ref="K12280">_xlfn.LET(_xlpm.d,UPPER(TRIM(CLEAN(SUBSTITUTE(F12280,CHAR(160),"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81" spans="2:11" hidden="1" x14ac:dyDescent="0.25">
      <c r="B12281" s="20">
        <v>45706</v>
      </c>
      <c r="C12281" s="2" t="s">
        <v>1</v>
      </c>
      <c r="D12281" s="2" t="s">
        <v>2688</v>
      </c>
      <c r="E12281" s="2" t="s">
        <v>141</v>
      </c>
      <c r="F12281" s="2" t="s">
        <v>4726</v>
      </c>
      <c r="G12281" s="5">
        <v>6</v>
      </c>
      <c r="H12281" s="5">
        <v>129.30000000000001</v>
      </c>
      <c r="I12281" s="5">
        <v>775.8</v>
      </c>
      <c r="J12281" s="5">
        <v>121240.70999999998</v>
      </c>
      <c r="K12281" s="3" t="str" cm="1">
        <f t="array" ref="K12281">_xlfn.LET(_xlpm.d,UPPER(TRIM(CLEAN(SUBSTITUTE(F12281,CHAR(160),"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82" spans="2:11" hidden="1" x14ac:dyDescent="0.25">
      <c r="B12282" s="20">
        <v>45707</v>
      </c>
      <c r="C12282" s="2" t="s">
        <v>1</v>
      </c>
      <c r="D12282" s="2" t="s">
        <v>1762</v>
      </c>
      <c r="E12282" s="2" t="s">
        <v>485</v>
      </c>
      <c r="F12282" s="2" t="s">
        <v>4726</v>
      </c>
      <c r="G12282" s="5">
        <v>20</v>
      </c>
      <c r="H12282" s="5">
        <v>119.8</v>
      </c>
      <c r="I12282" s="5">
        <v>2396</v>
      </c>
      <c r="J12282" s="5">
        <v>123636.70999999998</v>
      </c>
      <c r="K12282" s="3" t="str" cm="1">
        <f t="array" ref="K12282">_xlfn.LET(_xlpm.d,UPPER(TRIM(CLEAN(SUBSTITUTE(F12282,CHAR(160),"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83" spans="2:11" hidden="1" x14ac:dyDescent="0.25">
      <c r="B12283" s="20">
        <v>45707</v>
      </c>
      <c r="C12283" s="2" t="s">
        <v>1</v>
      </c>
      <c r="D12283" s="2" t="s">
        <v>1763</v>
      </c>
      <c r="E12283" s="2" t="s">
        <v>305</v>
      </c>
      <c r="F12283" s="2" t="s">
        <v>4726</v>
      </c>
      <c r="G12283" s="5">
        <v>5</v>
      </c>
      <c r="H12283" s="5">
        <v>129.30000000000001</v>
      </c>
      <c r="I12283" s="5">
        <v>646.5</v>
      </c>
      <c r="J12283" s="5">
        <v>124283.20999999998</v>
      </c>
      <c r="K12283" s="3" t="str" cm="1">
        <f t="array" ref="K12283">_xlfn.LET(_xlpm.d,UPPER(TRIM(CLEAN(SUBSTITUTE(F12283,CHAR(160),"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84" spans="2:11" hidden="1" x14ac:dyDescent="0.25">
      <c r="B12284" s="20">
        <v>45708</v>
      </c>
      <c r="C12284" s="2" t="s">
        <v>1</v>
      </c>
      <c r="D12284" s="2" t="s">
        <v>1385</v>
      </c>
      <c r="E12284" s="2" t="s">
        <v>147</v>
      </c>
      <c r="F12284" s="2" t="s">
        <v>4726</v>
      </c>
      <c r="G12284" s="5">
        <v>14</v>
      </c>
      <c r="H12284" s="5">
        <v>129.30000000000001</v>
      </c>
      <c r="I12284" s="5">
        <v>1810.2</v>
      </c>
      <c r="J12284" s="5">
        <v>126093.40999999997</v>
      </c>
      <c r="K12284" s="3" t="str" cm="1">
        <f t="array" ref="K12284">_xlfn.LET(_xlpm.d,UPPER(TRIM(CLEAN(SUBSTITUTE(F12284,CHAR(160),"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85" spans="2:11" hidden="1" x14ac:dyDescent="0.25">
      <c r="B12285" s="20">
        <v>45709</v>
      </c>
      <c r="C12285" s="2" t="s">
        <v>1</v>
      </c>
      <c r="D12285" s="2" t="s">
        <v>1555</v>
      </c>
      <c r="E12285" s="2" t="s">
        <v>243</v>
      </c>
      <c r="F12285" s="2" t="s">
        <v>4726</v>
      </c>
      <c r="G12285" s="5">
        <v>10</v>
      </c>
      <c r="H12285" s="5">
        <v>129.30000000000001</v>
      </c>
      <c r="I12285" s="5">
        <v>1293</v>
      </c>
      <c r="J12285" s="5">
        <v>127386.40999999997</v>
      </c>
      <c r="K12285" s="3" t="str" cm="1">
        <f t="array" ref="K12285">_xlfn.LET(_xlpm.d,UPPER(TRIM(CLEAN(SUBSTITUTE(F12285,CHAR(160),"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86" spans="2:11" hidden="1" x14ac:dyDescent="0.25">
      <c r="B12286" s="20">
        <v>45709</v>
      </c>
      <c r="C12286" s="2" t="s">
        <v>1</v>
      </c>
      <c r="D12286" s="2" t="s">
        <v>1769</v>
      </c>
      <c r="E12286" s="2" t="s">
        <v>197</v>
      </c>
      <c r="F12286" s="2" t="s">
        <v>4726</v>
      </c>
      <c r="G12286" s="5">
        <v>12</v>
      </c>
      <c r="H12286" s="5">
        <v>129.30000000000001</v>
      </c>
      <c r="I12286" s="5">
        <v>1551.6</v>
      </c>
      <c r="J12286" s="5">
        <v>128938.00999999998</v>
      </c>
      <c r="K12286" s="3" t="str" cm="1">
        <f t="array" ref="K12286">_xlfn.LET(_xlpm.d,UPPER(TRIM(CLEAN(SUBSTITUTE(F12286,CHAR(160),"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87" spans="2:11" hidden="1" x14ac:dyDescent="0.25">
      <c r="B12287" s="20">
        <v>45712</v>
      </c>
      <c r="C12287" s="2" t="s">
        <v>1</v>
      </c>
      <c r="D12287" s="2" t="s">
        <v>4731</v>
      </c>
      <c r="E12287" s="2" t="s">
        <v>241</v>
      </c>
      <c r="F12287" s="2" t="s">
        <v>4726</v>
      </c>
      <c r="G12287" s="5">
        <v>5</v>
      </c>
      <c r="H12287" s="5">
        <v>129.30000000000001</v>
      </c>
      <c r="I12287" s="5">
        <v>646.5</v>
      </c>
      <c r="J12287" s="5">
        <v>129584.50999999998</v>
      </c>
      <c r="K12287" s="3" t="str" cm="1">
        <f t="array" ref="K12287">_xlfn.LET(_xlpm.d,UPPER(TRIM(CLEAN(SUBSTITUTE(F12287,CHAR(160),"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88" spans="2:11" hidden="1" x14ac:dyDescent="0.25">
      <c r="B12288" s="20">
        <v>45713</v>
      </c>
      <c r="C12288" s="2" t="s">
        <v>1</v>
      </c>
      <c r="D12288" s="2" t="s">
        <v>1388</v>
      </c>
      <c r="E12288" s="2" t="s">
        <v>273</v>
      </c>
      <c r="F12288" s="2" t="s">
        <v>4726</v>
      </c>
      <c r="G12288" s="5">
        <v>12</v>
      </c>
      <c r="H12288" s="5">
        <v>129.30000000000001</v>
      </c>
      <c r="I12288" s="5">
        <v>1551.6</v>
      </c>
      <c r="J12288" s="5">
        <v>131136.10999999999</v>
      </c>
      <c r="K12288" s="3" t="str" cm="1">
        <f t="array" ref="K12288">_xlfn.LET(_xlpm.d,UPPER(TRIM(CLEAN(SUBSTITUTE(F12288,CHAR(160),"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89" spans="2:11" hidden="1" x14ac:dyDescent="0.25">
      <c r="B12289" s="20">
        <v>45713</v>
      </c>
      <c r="C12289" s="2" t="s">
        <v>1</v>
      </c>
      <c r="D12289" s="2" t="s">
        <v>1389</v>
      </c>
      <c r="E12289" s="2" t="s">
        <v>143</v>
      </c>
      <c r="F12289" s="2" t="s">
        <v>4726</v>
      </c>
      <c r="G12289" s="5">
        <v>15</v>
      </c>
      <c r="H12289" s="5">
        <v>129.30000000000001</v>
      </c>
      <c r="I12289" s="5">
        <v>1939.5</v>
      </c>
      <c r="J12289" s="5">
        <v>133075.60999999999</v>
      </c>
      <c r="K12289" s="3" t="str" cm="1">
        <f t="array" ref="K12289">_xlfn.LET(_xlpm.d,UPPER(TRIM(CLEAN(SUBSTITUTE(F12289,CHAR(160),"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90" spans="2:11" hidden="1" x14ac:dyDescent="0.25">
      <c r="B12290" s="20">
        <v>45713</v>
      </c>
      <c r="C12290" s="2" t="s">
        <v>1</v>
      </c>
      <c r="D12290" s="2" t="s">
        <v>1773</v>
      </c>
      <c r="E12290" s="2" t="s">
        <v>78</v>
      </c>
      <c r="F12290" s="2" t="s">
        <v>4726</v>
      </c>
      <c r="G12290" s="5">
        <v>6</v>
      </c>
      <c r="H12290" s="5">
        <v>129.30000000000001</v>
      </c>
      <c r="I12290" s="5">
        <v>775.8</v>
      </c>
      <c r="J12290" s="5">
        <v>133851.40999999997</v>
      </c>
      <c r="K12290" s="3" t="str" cm="1">
        <f t="array" ref="K12290">_xlfn.LET(_xlpm.d,UPPER(TRIM(CLEAN(SUBSTITUTE(F12290,CHAR(160),"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91" spans="2:11" hidden="1" x14ac:dyDescent="0.25">
      <c r="B12291" s="20">
        <v>45713</v>
      </c>
      <c r="C12291" s="2" t="s">
        <v>1</v>
      </c>
      <c r="D12291" s="2" t="s">
        <v>4417</v>
      </c>
      <c r="E12291" s="2" t="s">
        <v>730</v>
      </c>
      <c r="F12291" s="2" t="s">
        <v>4726</v>
      </c>
      <c r="G12291" s="5">
        <v>12</v>
      </c>
      <c r="H12291" s="5">
        <v>119.8</v>
      </c>
      <c r="I12291" s="5">
        <v>1437.6</v>
      </c>
      <c r="J12291" s="5">
        <v>135289.00999999998</v>
      </c>
      <c r="K12291" s="3" t="str" cm="1">
        <f t="array" ref="K12291">_xlfn.LET(_xlpm.d,UPPER(TRIM(CLEAN(SUBSTITUTE(F12291,CHAR(160),"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92" spans="2:11" hidden="1" x14ac:dyDescent="0.25">
      <c r="B12292" s="20">
        <v>45713</v>
      </c>
      <c r="C12292" s="2" t="s">
        <v>1</v>
      </c>
      <c r="D12292" s="2" t="s">
        <v>4418</v>
      </c>
      <c r="E12292" s="2" t="s">
        <v>290</v>
      </c>
      <c r="F12292" s="2" t="s">
        <v>4726</v>
      </c>
      <c r="G12292" s="5">
        <v>5</v>
      </c>
      <c r="H12292" s="5">
        <v>129.30000000000001</v>
      </c>
      <c r="I12292" s="5">
        <v>646.5</v>
      </c>
      <c r="J12292" s="5">
        <v>135935.50999999998</v>
      </c>
      <c r="K12292" s="3" t="str" cm="1">
        <f t="array" ref="K12292">_xlfn.LET(_xlpm.d,UPPER(TRIM(CLEAN(SUBSTITUTE(F12292,CHAR(160),"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93" spans="2:11" hidden="1" x14ac:dyDescent="0.25">
      <c r="B12293" s="20">
        <v>45713</v>
      </c>
      <c r="C12293" s="2" t="s">
        <v>1</v>
      </c>
      <c r="D12293" s="2" t="s">
        <v>1392</v>
      </c>
      <c r="E12293" s="2" t="s">
        <v>232</v>
      </c>
      <c r="F12293" s="2" t="s">
        <v>4726</v>
      </c>
      <c r="G12293" s="5">
        <v>4</v>
      </c>
      <c r="H12293" s="5">
        <v>129.30000000000001</v>
      </c>
      <c r="I12293" s="5">
        <v>517.20000000000005</v>
      </c>
      <c r="J12293" s="5">
        <v>136452.71</v>
      </c>
      <c r="K12293" s="3" t="str" cm="1">
        <f t="array" ref="K12293">_xlfn.LET(_xlpm.d,UPPER(TRIM(CLEAN(SUBSTITUTE(F12293,CHAR(160),"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94" spans="2:11" hidden="1" x14ac:dyDescent="0.25">
      <c r="B12294" s="20">
        <v>45713</v>
      </c>
      <c r="C12294" s="2" t="s">
        <v>1</v>
      </c>
      <c r="D12294" s="2" t="s">
        <v>2695</v>
      </c>
      <c r="E12294" s="2" t="s">
        <v>263</v>
      </c>
      <c r="F12294" s="2" t="s">
        <v>4726</v>
      </c>
      <c r="G12294" s="5">
        <v>4</v>
      </c>
      <c r="H12294" s="5">
        <v>129.30000000000001</v>
      </c>
      <c r="I12294" s="5">
        <v>517.20000000000005</v>
      </c>
      <c r="J12294" s="5">
        <v>136969.91</v>
      </c>
      <c r="K12294" s="3" t="str" cm="1">
        <f t="array" ref="K12294">_xlfn.LET(_xlpm.d,UPPER(TRIM(CLEAN(SUBSTITUTE(F12294,CHAR(160),"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95" spans="2:11" hidden="1" x14ac:dyDescent="0.25">
      <c r="B12295" s="20">
        <v>45714</v>
      </c>
      <c r="C12295" s="2" t="s">
        <v>1</v>
      </c>
      <c r="D12295" s="2" t="s">
        <v>1394</v>
      </c>
      <c r="E12295" s="2" t="s">
        <v>189</v>
      </c>
      <c r="F12295" s="2" t="s">
        <v>4726</v>
      </c>
      <c r="G12295" s="5">
        <v>3</v>
      </c>
      <c r="H12295" s="5">
        <v>129.30000000000001</v>
      </c>
      <c r="I12295" s="5">
        <v>387.9</v>
      </c>
      <c r="J12295" s="5">
        <v>137357.81</v>
      </c>
      <c r="K12295" s="3" t="str" cm="1">
        <f t="array" ref="K12295">_xlfn.LET(_xlpm.d,UPPER(TRIM(CLEAN(SUBSTITUTE(F12295,CHAR(160),"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96" spans="2:11" hidden="1" x14ac:dyDescent="0.25">
      <c r="B12296" s="20">
        <v>45714</v>
      </c>
      <c r="C12296" s="2" t="s">
        <v>1</v>
      </c>
      <c r="D12296" s="2" t="s">
        <v>4640</v>
      </c>
      <c r="E12296" s="2" t="s">
        <v>857</v>
      </c>
      <c r="F12296" s="2" t="s">
        <v>4726</v>
      </c>
      <c r="G12296" s="5">
        <v>10</v>
      </c>
      <c r="H12296" s="5">
        <v>118.8</v>
      </c>
      <c r="I12296" s="5">
        <v>1188</v>
      </c>
      <c r="J12296" s="5">
        <v>138545.81</v>
      </c>
      <c r="K12296" s="3" t="str" cm="1">
        <f t="array" ref="K12296">_xlfn.LET(_xlpm.d,UPPER(TRIM(CLEAN(SUBSTITUTE(F12296,CHAR(160),"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97" spans="2:11" hidden="1" x14ac:dyDescent="0.25">
      <c r="B12297" s="20">
        <v>45715</v>
      </c>
      <c r="C12297" s="2" t="s">
        <v>1</v>
      </c>
      <c r="D12297" s="2" t="s">
        <v>1557</v>
      </c>
      <c r="E12297" s="2" t="s">
        <v>254</v>
      </c>
      <c r="F12297" s="2" t="s">
        <v>4726</v>
      </c>
      <c r="G12297" s="5">
        <v>8</v>
      </c>
      <c r="H12297" s="5">
        <v>129.30000000000001</v>
      </c>
      <c r="I12297" s="5">
        <v>1034.4000000000001</v>
      </c>
      <c r="J12297" s="5">
        <v>139580.21</v>
      </c>
      <c r="K12297" s="3" t="str" cm="1">
        <f t="array" ref="K12297">_xlfn.LET(_xlpm.d,UPPER(TRIM(CLEAN(SUBSTITUTE(F12297,CHAR(160),"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98" spans="2:11" hidden="1" x14ac:dyDescent="0.25">
      <c r="B12298" s="20">
        <v>45716</v>
      </c>
      <c r="C12298" s="2" t="s">
        <v>1</v>
      </c>
      <c r="D12298" s="2" t="s">
        <v>1779</v>
      </c>
      <c r="E12298" s="2" t="s">
        <v>195</v>
      </c>
      <c r="F12298" s="2" t="s">
        <v>4726</v>
      </c>
      <c r="G12298" s="5">
        <v>19</v>
      </c>
      <c r="H12298" s="5">
        <v>129.30000000000001</v>
      </c>
      <c r="I12298" s="5">
        <v>2456.6999999999998</v>
      </c>
      <c r="J12298" s="5">
        <v>142036.91</v>
      </c>
      <c r="K12298" s="3" t="str" cm="1">
        <f t="array" ref="K12298">_xlfn.LET(_xlpm.d,UPPER(TRIM(CLEAN(SUBSTITUTE(F12298,CHAR(160),"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299" spans="2:11" hidden="1" x14ac:dyDescent="0.25">
      <c r="B12299" s="20">
        <v>45716</v>
      </c>
      <c r="C12299" s="2" t="s">
        <v>1</v>
      </c>
      <c r="D12299" s="2" t="s">
        <v>1558</v>
      </c>
      <c r="E12299" s="2" t="s">
        <v>154</v>
      </c>
      <c r="F12299" s="2" t="s">
        <v>4726</v>
      </c>
      <c r="G12299" s="5">
        <v>5</v>
      </c>
      <c r="H12299" s="5">
        <v>129.30000000000001</v>
      </c>
      <c r="I12299" s="5">
        <v>646.5</v>
      </c>
      <c r="J12299" s="5">
        <v>142683.41</v>
      </c>
      <c r="K12299" s="3" t="str" cm="1">
        <f t="array" ref="K12299">_xlfn.LET(_xlpm.d,UPPER(TRIM(CLEAN(SUBSTITUTE(F12299,CHAR(160),"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00" spans="2:11" hidden="1" x14ac:dyDescent="0.25">
      <c r="B12300" s="20">
        <v>45716</v>
      </c>
      <c r="C12300" s="2" t="s">
        <v>1</v>
      </c>
      <c r="D12300" s="2" t="s">
        <v>2699</v>
      </c>
      <c r="E12300" s="2" t="s">
        <v>78</v>
      </c>
      <c r="F12300" s="2" t="s">
        <v>4726</v>
      </c>
      <c r="G12300" s="5">
        <v>5</v>
      </c>
      <c r="H12300" s="5">
        <v>129.30000000000001</v>
      </c>
      <c r="I12300" s="5">
        <v>646.5</v>
      </c>
      <c r="J12300" s="5">
        <v>143329.91</v>
      </c>
      <c r="K12300" s="3" t="str" cm="1">
        <f t="array" ref="K12300">_xlfn.LET(_xlpm.d,UPPER(TRIM(CLEAN(SUBSTITUTE(F12300,CHAR(160),"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01" spans="2:11" hidden="1" x14ac:dyDescent="0.25">
      <c r="B12301" s="20">
        <v>45716</v>
      </c>
      <c r="C12301" s="2" t="s">
        <v>1</v>
      </c>
      <c r="D12301" s="2" t="s">
        <v>4252</v>
      </c>
      <c r="E12301" s="2" t="s">
        <v>2447</v>
      </c>
      <c r="F12301" s="2" t="s">
        <v>4726</v>
      </c>
      <c r="G12301" s="5">
        <v>10</v>
      </c>
      <c r="H12301" s="5">
        <v>118.8</v>
      </c>
      <c r="I12301" s="5">
        <v>1188</v>
      </c>
      <c r="J12301" s="5">
        <v>144517.91</v>
      </c>
      <c r="K12301" s="3" t="str" cm="1">
        <f t="array" ref="K12301">_xlfn.LET(_xlpm.d,UPPER(TRIM(CLEAN(SUBSTITUTE(F12301,CHAR(160),"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02" spans="2:11" hidden="1" x14ac:dyDescent="0.25">
      <c r="B12302" s="20">
        <v>45716</v>
      </c>
      <c r="C12302" s="2" t="s">
        <v>1</v>
      </c>
      <c r="D12302" s="2" t="s">
        <v>2701</v>
      </c>
      <c r="E12302" s="2" t="s">
        <v>224</v>
      </c>
      <c r="F12302" s="2" t="s">
        <v>4726</v>
      </c>
      <c r="G12302" s="5">
        <v>11</v>
      </c>
      <c r="H12302" s="5">
        <v>129.30000000000001</v>
      </c>
      <c r="I12302" s="5">
        <v>1422.3</v>
      </c>
      <c r="J12302" s="5">
        <v>145940.21</v>
      </c>
      <c r="K12302" s="3" t="str" cm="1">
        <f t="array" ref="K12302">_xlfn.LET(_xlpm.d,UPPER(TRIM(CLEAN(SUBSTITUTE(F12302,CHAR(160),"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03" spans="2:11" hidden="1" x14ac:dyDescent="0.25">
      <c r="B12303" s="20">
        <v>45716</v>
      </c>
      <c r="C12303" s="2" t="s">
        <v>1</v>
      </c>
      <c r="D12303" s="2" t="s">
        <v>2702</v>
      </c>
      <c r="E12303" s="2" t="s">
        <v>311</v>
      </c>
      <c r="F12303" s="2" t="s">
        <v>4726</v>
      </c>
      <c r="G12303" s="5">
        <v>10</v>
      </c>
      <c r="H12303" s="5">
        <v>129.30000000000001</v>
      </c>
      <c r="I12303" s="5">
        <v>1293</v>
      </c>
      <c r="J12303" s="5">
        <v>147233.21</v>
      </c>
      <c r="K12303" s="3" t="str" cm="1">
        <f t="array" ref="K12303">_xlfn.LET(_xlpm.d,UPPER(TRIM(CLEAN(SUBSTITUTE(F12303,CHAR(160),"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04" spans="2:11" hidden="1" x14ac:dyDescent="0.25">
      <c r="B12304" s="20">
        <v>45721</v>
      </c>
      <c r="C12304" s="2" t="s">
        <v>1</v>
      </c>
      <c r="D12304" s="2" t="s">
        <v>2708</v>
      </c>
      <c r="E12304" s="2" t="s">
        <v>857</v>
      </c>
      <c r="F12304" s="2" t="s">
        <v>4726</v>
      </c>
      <c r="G12304" s="5">
        <v>8</v>
      </c>
      <c r="H12304" s="5">
        <v>118.8</v>
      </c>
      <c r="I12304" s="5">
        <v>950.4</v>
      </c>
      <c r="J12304" s="5">
        <v>148183.60999999999</v>
      </c>
      <c r="K12304" s="3" t="str" cm="1">
        <f t="array" ref="K12304">_xlfn.LET(_xlpm.d,UPPER(TRIM(CLEAN(SUBSTITUTE(F12304,CHAR(160),"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05" spans="2:11" hidden="1" x14ac:dyDescent="0.25">
      <c r="B12305" s="20">
        <v>45721</v>
      </c>
      <c r="C12305" s="2" t="s">
        <v>1</v>
      </c>
      <c r="D12305" s="2" t="s">
        <v>1787</v>
      </c>
      <c r="E12305" s="2" t="s">
        <v>16</v>
      </c>
      <c r="F12305" s="2" t="s">
        <v>4726</v>
      </c>
      <c r="G12305" s="5">
        <v>5</v>
      </c>
      <c r="H12305" s="5">
        <v>118.8</v>
      </c>
      <c r="I12305" s="5">
        <v>594</v>
      </c>
      <c r="J12305" s="5">
        <v>148777.60999999999</v>
      </c>
      <c r="K12305" s="3" t="str" cm="1">
        <f t="array" ref="K12305">_xlfn.LET(_xlpm.d,UPPER(TRIM(CLEAN(SUBSTITUTE(F12305,CHAR(160),"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06" spans="2:11" hidden="1" x14ac:dyDescent="0.25">
      <c r="B12306" s="20">
        <v>45721</v>
      </c>
      <c r="C12306" s="2" t="s">
        <v>1</v>
      </c>
      <c r="D12306" s="2" t="s">
        <v>495</v>
      </c>
      <c r="E12306" s="2" t="s">
        <v>195</v>
      </c>
      <c r="F12306" s="2" t="s">
        <v>4726</v>
      </c>
      <c r="G12306" s="5">
        <v>8</v>
      </c>
      <c r="H12306" s="5">
        <v>129.30000000000001</v>
      </c>
      <c r="I12306" s="5">
        <v>1034.4000000000001</v>
      </c>
      <c r="J12306" s="5">
        <v>149812.00999999998</v>
      </c>
      <c r="K12306" s="3" t="str" cm="1">
        <f t="array" ref="K12306">_xlfn.LET(_xlpm.d,UPPER(TRIM(CLEAN(SUBSTITUTE(F12306,CHAR(160),"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07" spans="2:11" hidden="1" x14ac:dyDescent="0.25">
      <c r="B12307" s="20">
        <v>45722</v>
      </c>
      <c r="C12307" s="2" t="s">
        <v>1</v>
      </c>
      <c r="D12307" s="2" t="s">
        <v>2713</v>
      </c>
      <c r="E12307" s="2" t="s">
        <v>135</v>
      </c>
      <c r="F12307" s="2" t="s">
        <v>4726</v>
      </c>
      <c r="G12307" s="5">
        <v>10</v>
      </c>
      <c r="H12307" s="5">
        <v>129.30000000000001</v>
      </c>
      <c r="I12307" s="5">
        <v>1293</v>
      </c>
      <c r="J12307" s="5">
        <v>151105.00999999998</v>
      </c>
      <c r="K12307" s="3" t="str" cm="1">
        <f t="array" ref="K12307">_xlfn.LET(_xlpm.d,UPPER(TRIM(CLEAN(SUBSTITUTE(F12307,CHAR(160),"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08" spans="2:11" hidden="1" x14ac:dyDescent="0.25">
      <c r="B12308" s="20">
        <v>45722</v>
      </c>
      <c r="C12308" s="2" t="s">
        <v>1</v>
      </c>
      <c r="D12308" s="2" t="s">
        <v>932</v>
      </c>
      <c r="E12308" s="2" t="s">
        <v>192</v>
      </c>
      <c r="F12308" s="2" t="s">
        <v>4726</v>
      </c>
      <c r="G12308" s="5">
        <v>6</v>
      </c>
      <c r="H12308" s="5">
        <v>129.30000000000001</v>
      </c>
      <c r="I12308" s="5">
        <v>775.8</v>
      </c>
      <c r="J12308" s="5">
        <v>151880.80999999997</v>
      </c>
      <c r="K12308" s="3" t="str" cm="1">
        <f t="array" ref="K12308">_xlfn.LET(_xlpm.d,UPPER(TRIM(CLEAN(SUBSTITUTE(F12308,CHAR(160),"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09" spans="2:11" hidden="1" x14ac:dyDescent="0.25">
      <c r="B12309" s="20">
        <v>45722</v>
      </c>
      <c r="C12309" s="2" t="s">
        <v>1</v>
      </c>
      <c r="D12309" s="2" t="s">
        <v>1501</v>
      </c>
      <c r="E12309" s="2" t="s">
        <v>160</v>
      </c>
      <c r="F12309" s="2" t="s">
        <v>4726</v>
      </c>
      <c r="G12309" s="5">
        <v>4</v>
      </c>
      <c r="H12309" s="5">
        <v>129.30000000000001</v>
      </c>
      <c r="I12309" s="5">
        <v>517.20000000000005</v>
      </c>
      <c r="J12309" s="5">
        <v>152398.00999999998</v>
      </c>
      <c r="K12309" s="3" t="str" cm="1">
        <f t="array" ref="K12309">_xlfn.LET(_xlpm.d,UPPER(TRIM(CLEAN(SUBSTITUTE(F12309,CHAR(160),"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10" spans="2:11" hidden="1" x14ac:dyDescent="0.25">
      <c r="B12310" s="20">
        <v>45723</v>
      </c>
      <c r="C12310" s="2" t="s">
        <v>1</v>
      </c>
      <c r="D12310" s="2" t="s">
        <v>933</v>
      </c>
      <c r="E12310" s="2" t="s">
        <v>154</v>
      </c>
      <c r="F12310" s="2" t="s">
        <v>4726</v>
      </c>
      <c r="G12310" s="5">
        <v>10</v>
      </c>
      <c r="H12310" s="5">
        <v>129.30000000000001</v>
      </c>
      <c r="I12310" s="5">
        <v>1293</v>
      </c>
      <c r="J12310" s="5">
        <v>153691.00999999998</v>
      </c>
      <c r="K12310" s="3" t="str" cm="1">
        <f t="array" ref="K12310">_xlfn.LET(_xlpm.d,UPPER(TRIM(CLEAN(SUBSTITUTE(F12310,CHAR(160),"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11" spans="2:11" hidden="1" x14ac:dyDescent="0.25">
      <c r="B12311" s="20">
        <v>45723</v>
      </c>
      <c r="C12311" s="2" t="s">
        <v>1</v>
      </c>
      <c r="D12311" s="2" t="s">
        <v>497</v>
      </c>
      <c r="E12311" s="2" t="s">
        <v>43</v>
      </c>
      <c r="F12311" s="2" t="s">
        <v>4726</v>
      </c>
      <c r="G12311" s="5">
        <v>1</v>
      </c>
      <c r="H12311" s="5">
        <v>118.8</v>
      </c>
      <c r="I12311" s="5">
        <v>118.8</v>
      </c>
      <c r="J12311" s="5">
        <v>153809.80999999997</v>
      </c>
      <c r="K12311" s="3" t="str" cm="1">
        <f t="array" ref="K12311">_xlfn.LET(_xlpm.d,UPPER(TRIM(CLEAN(SUBSTITUTE(F12311,CHAR(160),"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12" spans="2:11" hidden="1" x14ac:dyDescent="0.25">
      <c r="B12312" s="20">
        <v>45723</v>
      </c>
      <c r="C12312" s="2" t="s">
        <v>1</v>
      </c>
      <c r="D12312" s="2" t="s">
        <v>499</v>
      </c>
      <c r="E12312" s="2" t="s">
        <v>241</v>
      </c>
      <c r="F12312" s="2" t="s">
        <v>4726</v>
      </c>
      <c r="G12312" s="5">
        <v>8</v>
      </c>
      <c r="H12312" s="5">
        <v>129.30000000000001</v>
      </c>
      <c r="I12312" s="5">
        <v>1034.4000000000001</v>
      </c>
      <c r="J12312" s="5">
        <v>154844.20999999996</v>
      </c>
      <c r="K12312" s="3" t="str" cm="1">
        <f t="array" ref="K12312">_xlfn.LET(_xlpm.d,UPPER(TRIM(CLEAN(SUBSTITUTE(F12312,CHAR(160),"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13" spans="2:11" hidden="1" x14ac:dyDescent="0.25">
      <c r="B12313" s="20">
        <v>45723</v>
      </c>
      <c r="C12313" s="2" t="s">
        <v>1</v>
      </c>
      <c r="D12313" s="2" t="s">
        <v>1798</v>
      </c>
      <c r="E12313" s="2" t="s">
        <v>197</v>
      </c>
      <c r="F12313" s="2" t="s">
        <v>4726</v>
      </c>
      <c r="G12313" s="5">
        <v>10</v>
      </c>
      <c r="H12313" s="5">
        <v>129.30000000000001</v>
      </c>
      <c r="I12313" s="5">
        <v>1293</v>
      </c>
      <c r="J12313" s="5">
        <v>156137.20999999996</v>
      </c>
      <c r="K12313" s="3" t="str" cm="1">
        <f t="array" ref="K12313">_xlfn.LET(_xlpm.d,UPPER(TRIM(CLEAN(SUBSTITUTE(F12313,CHAR(160),"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14" spans="2:11" hidden="1" x14ac:dyDescent="0.25">
      <c r="B12314" s="20">
        <v>45726</v>
      </c>
      <c r="C12314" s="2" t="s">
        <v>1</v>
      </c>
      <c r="D12314" s="2" t="s">
        <v>935</v>
      </c>
      <c r="E12314" s="2" t="s">
        <v>158</v>
      </c>
      <c r="F12314" s="2" t="s">
        <v>4726</v>
      </c>
      <c r="G12314" s="5">
        <v>6</v>
      </c>
      <c r="H12314" s="5">
        <v>129.30000000000001</v>
      </c>
      <c r="I12314" s="5">
        <v>775.8</v>
      </c>
      <c r="J12314" s="5">
        <v>156913.00999999995</v>
      </c>
      <c r="K12314" s="3" t="str" cm="1">
        <f t="array" ref="K12314">_xlfn.LET(_xlpm.d,UPPER(TRIM(CLEAN(SUBSTITUTE(F12314,CHAR(160),"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15" spans="2:11" hidden="1" x14ac:dyDescent="0.25">
      <c r="B12315" s="20">
        <v>45726</v>
      </c>
      <c r="C12315" s="2" t="s">
        <v>1</v>
      </c>
      <c r="D12315" s="2" t="s">
        <v>936</v>
      </c>
      <c r="E12315" s="2" t="s">
        <v>156</v>
      </c>
      <c r="F12315" s="2" t="s">
        <v>4726</v>
      </c>
      <c r="G12315" s="5">
        <v>10</v>
      </c>
      <c r="H12315" s="5">
        <v>129.30000000000001</v>
      </c>
      <c r="I12315" s="5">
        <v>1293</v>
      </c>
      <c r="J12315" s="5">
        <v>158206.00999999995</v>
      </c>
      <c r="K12315" s="3" t="str" cm="1">
        <f t="array" ref="K12315">_xlfn.LET(_xlpm.d,UPPER(TRIM(CLEAN(SUBSTITUTE(F12315,CHAR(160),"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16" spans="2:11" hidden="1" x14ac:dyDescent="0.25">
      <c r="B12316" s="20">
        <v>45726</v>
      </c>
      <c r="C12316" s="2" t="s">
        <v>1</v>
      </c>
      <c r="D12316" s="2" t="s">
        <v>937</v>
      </c>
      <c r="E12316" s="2" t="s">
        <v>874</v>
      </c>
      <c r="F12316" s="2" t="s">
        <v>4726</v>
      </c>
      <c r="G12316" s="5">
        <v>114</v>
      </c>
      <c r="H12316" s="5">
        <v>99.35</v>
      </c>
      <c r="I12316" s="5">
        <v>11325.9</v>
      </c>
      <c r="J12316" s="5">
        <v>169531.90999999995</v>
      </c>
      <c r="K12316" s="3" t="str" cm="1">
        <f t="array" ref="K12316">_xlfn.LET(_xlpm.d,UPPER(TRIM(CLEAN(SUBSTITUTE(F12316,CHAR(160),"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17" spans="2:11" hidden="1" x14ac:dyDescent="0.25">
      <c r="B12317" s="20">
        <v>45727</v>
      </c>
      <c r="C12317" s="2" t="s">
        <v>1</v>
      </c>
      <c r="D12317" s="2" t="s">
        <v>2720</v>
      </c>
      <c r="E12317" s="2" t="s">
        <v>143</v>
      </c>
      <c r="F12317" s="2" t="s">
        <v>4726</v>
      </c>
      <c r="G12317" s="5">
        <v>15</v>
      </c>
      <c r="H12317" s="5">
        <v>129.30000000000001</v>
      </c>
      <c r="I12317" s="5">
        <v>1939.5</v>
      </c>
      <c r="J12317" s="5">
        <v>171471.40999999995</v>
      </c>
      <c r="K12317" s="3" t="str" cm="1">
        <f t="array" ref="K12317">_xlfn.LET(_xlpm.d,UPPER(TRIM(CLEAN(SUBSTITUTE(F12317,CHAR(160),"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18" spans="2:11" hidden="1" x14ac:dyDescent="0.25">
      <c r="B12318" s="20">
        <v>45727</v>
      </c>
      <c r="C12318" s="2" t="s">
        <v>1</v>
      </c>
      <c r="D12318" s="2" t="s">
        <v>1633</v>
      </c>
      <c r="E12318" s="2" t="s">
        <v>1634</v>
      </c>
      <c r="F12318" s="2" t="s">
        <v>4726</v>
      </c>
      <c r="G12318" s="5">
        <v>6</v>
      </c>
      <c r="H12318" s="5">
        <v>129.30000000000001</v>
      </c>
      <c r="I12318" s="5">
        <v>775.8</v>
      </c>
      <c r="J12318" s="5">
        <v>172247.20999999993</v>
      </c>
      <c r="K12318" s="3" t="str" cm="1">
        <f t="array" ref="K12318">_xlfn.LET(_xlpm.d,UPPER(TRIM(CLEAN(SUBSTITUTE(F12318,CHAR(160),"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19" spans="2:11" hidden="1" x14ac:dyDescent="0.25">
      <c r="B12319" s="20">
        <v>45727</v>
      </c>
      <c r="C12319" s="2" t="s">
        <v>1</v>
      </c>
      <c r="D12319" s="2" t="s">
        <v>2721</v>
      </c>
      <c r="E12319" s="2" t="s">
        <v>544</v>
      </c>
      <c r="F12319" s="2" t="s">
        <v>4726</v>
      </c>
      <c r="G12319" s="5">
        <v>20</v>
      </c>
      <c r="H12319" s="5">
        <v>129.30000000000001</v>
      </c>
      <c r="I12319" s="5">
        <v>2586</v>
      </c>
      <c r="J12319" s="5">
        <v>174833.20999999993</v>
      </c>
      <c r="K12319" s="3" t="str" cm="1">
        <f t="array" ref="K12319">_xlfn.LET(_xlpm.d,UPPER(TRIM(CLEAN(SUBSTITUTE(F12319,CHAR(160),"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20" spans="2:11" hidden="1" x14ac:dyDescent="0.25">
      <c r="B12320" s="20">
        <v>45727</v>
      </c>
      <c r="C12320" s="2" t="s">
        <v>1</v>
      </c>
      <c r="D12320" s="2" t="s">
        <v>2722</v>
      </c>
      <c r="E12320" s="2" t="s">
        <v>730</v>
      </c>
      <c r="F12320" s="2" t="s">
        <v>4726</v>
      </c>
      <c r="G12320" s="5">
        <v>10</v>
      </c>
      <c r="H12320" s="5">
        <v>129.30000000000001</v>
      </c>
      <c r="I12320" s="5">
        <v>1293</v>
      </c>
      <c r="J12320" s="5">
        <v>176126.20999999993</v>
      </c>
      <c r="K12320" s="3" t="str" cm="1">
        <f t="array" ref="K12320">_xlfn.LET(_xlpm.d,UPPER(TRIM(CLEAN(SUBSTITUTE(F12320,CHAR(160),"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21" spans="2:11" hidden="1" x14ac:dyDescent="0.25">
      <c r="B12321" s="20">
        <v>45727</v>
      </c>
      <c r="C12321" s="2" t="s">
        <v>1</v>
      </c>
      <c r="D12321" s="2" t="s">
        <v>2724</v>
      </c>
      <c r="E12321" s="2" t="s">
        <v>263</v>
      </c>
      <c r="F12321" s="2" t="s">
        <v>4726</v>
      </c>
      <c r="G12321" s="5">
        <v>7</v>
      </c>
      <c r="H12321" s="5">
        <v>129.30000000000001</v>
      </c>
      <c r="I12321" s="5">
        <v>905.1</v>
      </c>
      <c r="J12321" s="5">
        <v>177031.30999999994</v>
      </c>
      <c r="K12321" s="3" t="str" cm="1">
        <f t="array" ref="K12321">_xlfn.LET(_xlpm.d,UPPER(TRIM(CLEAN(SUBSTITUTE(F12321,CHAR(160),"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22" spans="2:11" hidden="1" x14ac:dyDescent="0.25">
      <c r="B12322" s="20">
        <v>45730</v>
      </c>
      <c r="C12322" s="2" t="s">
        <v>1</v>
      </c>
      <c r="D12322" s="2" t="s">
        <v>501</v>
      </c>
      <c r="E12322" s="2" t="s">
        <v>43</v>
      </c>
      <c r="F12322" s="2" t="s">
        <v>4726</v>
      </c>
      <c r="G12322" s="5">
        <v>4</v>
      </c>
      <c r="H12322" s="5">
        <v>118.8</v>
      </c>
      <c r="I12322" s="5">
        <v>475.2</v>
      </c>
      <c r="J12322" s="5">
        <v>177506.50999999995</v>
      </c>
      <c r="K12322" s="3" t="str" cm="1">
        <f t="array" ref="K12322">_xlfn.LET(_xlpm.d,UPPER(TRIM(CLEAN(SUBSTITUTE(F12322,CHAR(160),"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23" spans="2:11" hidden="1" x14ac:dyDescent="0.25">
      <c r="B12323" s="20">
        <v>45730</v>
      </c>
      <c r="C12323" s="2" t="s">
        <v>1</v>
      </c>
      <c r="D12323" s="2" t="s">
        <v>1809</v>
      </c>
      <c r="E12323" s="2" t="s">
        <v>78</v>
      </c>
      <c r="F12323" s="2" t="s">
        <v>4726</v>
      </c>
      <c r="G12323" s="5">
        <v>5</v>
      </c>
      <c r="H12323" s="5">
        <v>129.30000000000001</v>
      </c>
      <c r="I12323" s="5">
        <v>646.5</v>
      </c>
      <c r="J12323" s="5">
        <v>178153.00999999995</v>
      </c>
      <c r="K12323" s="3" t="str" cm="1">
        <f t="array" ref="K12323">_xlfn.LET(_xlpm.d,UPPER(TRIM(CLEAN(SUBSTITUTE(F12323,CHAR(160),"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24" spans="2:11" hidden="1" x14ac:dyDescent="0.25">
      <c r="B12324" s="20">
        <v>45730</v>
      </c>
      <c r="C12324" s="2" t="s">
        <v>1</v>
      </c>
      <c r="D12324" s="2" t="s">
        <v>943</v>
      </c>
      <c r="E12324" s="2" t="s">
        <v>180</v>
      </c>
      <c r="F12324" s="2" t="s">
        <v>4726</v>
      </c>
      <c r="G12324" s="5">
        <v>8</v>
      </c>
      <c r="H12324" s="5">
        <v>129.30000000000001</v>
      </c>
      <c r="I12324" s="5">
        <v>1034.4000000000001</v>
      </c>
      <c r="J12324" s="5">
        <v>179187.40999999995</v>
      </c>
      <c r="K12324" s="3" t="str" cm="1">
        <f t="array" ref="K12324">_xlfn.LET(_xlpm.d,UPPER(TRIM(CLEAN(SUBSTITUTE(F12324,CHAR(160),"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25" spans="2:11" hidden="1" x14ac:dyDescent="0.25">
      <c r="B12325" s="20">
        <v>45733</v>
      </c>
      <c r="C12325" s="2" t="s">
        <v>1</v>
      </c>
      <c r="D12325" s="2" t="s">
        <v>945</v>
      </c>
      <c r="E12325" s="2" t="s">
        <v>162</v>
      </c>
      <c r="F12325" s="2" t="s">
        <v>4726</v>
      </c>
      <c r="G12325" s="5">
        <v>14</v>
      </c>
      <c r="H12325" s="5">
        <v>129.30000000000001</v>
      </c>
      <c r="I12325" s="5">
        <v>1810.2</v>
      </c>
      <c r="J12325" s="5">
        <v>180997.60999999996</v>
      </c>
      <c r="K12325" s="3" t="str" cm="1">
        <f t="array" ref="K12325">_xlfn.LET(_xlpm.d,UPPER(TRIM(CLEAN(SUBSTITUTE(F12325,CHAR(160),"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26" spans="2:11" hidden="1" x14ac:dyDescent="0.25">
      <c r="B12326" s="20">
        <v>45734</v>
      </c>
      <c r="C12326" s="2" t="s">
        <v>1</v>
      </c>
      <c r="D12326" s="2" t="s">
        <v>1814</v>
      </c>
      <c r="E12326" s="2" t="s">
        <v>78</v>
      </c>
      <c r="F12326" s="2" t="s">
        <v>4726</v>
      </c>
      <c r="G12326" s="5">
        <v>4</v>
      </c>
      <c r="H12326" s="5">
        <v>129.30000000000001</v>
      </c>
      <c r="I12326" s="5">
        <v>517.20000000000005</v>
      </c>
      <c r="J12326" s="5">
        <v>181514.80999999997</v>
      </c>
      <c r="K12326" s="3" t="str" cm="1">
        <f t="array" ref="K12326">_xlfn.LET(_xlpm.d,UPPER(TRIM(CLEAN(SUBSTITUTE(F12326,CHAR(160),"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27" spans="2:11" hidden="1" x14ac:dyDescent="0.25">
      <c r="B12327" s="20">
        <v>45734</v>
      </c>
      <c r="C12327" s="2" t="s">
        <v>1</v>
      </c>
      <c r="D12327" s="2" t="s">
        <v>1398</v>
      </c>
      <c r="E12327" s="2" t="s">
        <v>273</v>
      </c>
      <c r="F12327" s="2" t="s">
        <v>4726</v>
      </c>
      <c r="G12327" s="5">
        <v>8</v>
      </c>
      <c r="H12327" s="5">
        <v>129.30000000000001</v>
      </c>
      <c r="I12327" s="5">
        <v>1034.4000000000001</v>
      </c>
      <c r="J12327" s="5">
        <v>182549.20999999996</v>
      </c>
      <c r="K12327" s="3" t="str" cm="1">
        <f t="array" ref="K12327">_xlfn.LET(_xlpm.d,UPPER(TRIM(CLEAN(SUBSTITUTE(F12327,CHAR(160),"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28" spans="2:11" hidden="1" x14ac:dyDescent="0.25">
      <c r="B12328" s="20">
        <v>45734</v>
      </c>
      <c r="C12328" s="2" t="s">
        <v>1</v>
      </c>
      <c r="D12328" s="2" t="s">
        <v>503</v>
      </c>
      <c r="E12328" s="2" t="s">
        <v>143</v>
      </c>
      <c r="F12328" s="2" t="s">
        <v>4726</v>
      </c>
      <c r="G12328" s="5">
        <v>5</v>
      </c>
      <c r="H12328" s="5">
        <v>129.30000000000001</v>
      </c>
      <c r="I12328" s="5">
        <v>646.5</v>
      </c>
      <c r="J12328" s="5">
        <v>183195.70999999996</v>
      </c>
      <c r="K12328" s="3" t="str" cm="1">
        <f t="array" ref="K12328">_xlfn.LET(_xlpm.d,UPPER(TRIM(CLEAN(SUBSTITUTE(F12328,CHAR(160),"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29" spans="2:11" hidden="1" x14ac:dyDescent="0.25">
      <c r="B12329" s="20">
        <v>45734</v>
      </c>
      <c r="C12329" s="2" t="s">
        <v>1</v>
      </c>
      <c r="D12329" s="2" t="s">
        <v>946</v>
      </c>
      <c r="E12329" s="2" t="s">
        <v>874</v>
      </c>
      <c r="F12329" s="2" t="s">
        <v>4726</v>
      </c>
      <c r="G12329" s="5">
        <v>20</v>
      </c>
      <c r="H12329" s="5">
        <v>99.35</v>
      </c>
      <c r="I12329" s="5">
        <v>1987</v>
      </c>
      <c r="J12329" s="5">
        <v>185182.70999999996</v>
      </c>
      <c r="K12329" s="3" t="str" cm="1">
        <f t="array" ref="K12329">_xlfn.LET(_xlpm.d,UPPER(TRIM(CLEAN(SUBSTITUTE(F12329,CHAR(160),"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30" spans="2:11" hidden="1" x14ac:dyDescent="0.25">
      <c r="B12330" s="20">
        <v>45735</v>
      </c>
      <c r="C12330" s="2" t="s">
        <v>1</v>
      </c>
      <c r="D12330" s="2" t="s">
        <v>4642</v>
      </c>
      <c r="E12330" s="2" t="s">
        <v>857</v>
      </c>
      <c r="F12330" s="2" t="s">
        <v>4726</v>
      </c>
      <c r="G12330" s="5">
        <v>10</v>
      </c>
      <c r="H12330" s="5">
        <v>118.8</v>
      </c>
      <c r="I12330" s="5">
        <v>1188</v>
      </c>
      <c r="J12330" s="5">
        <v>186370.70999999996</v>
      </c>
      <c r="K12330" s="3" t="str" cm="1">
        <f t="array" ref="K12330">_xlfn.LET(_xlpm.d,UPPER(TRIM(CLEAN(SUBSTITUTE(F12330,CHAR(160),"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31" spans="2:11" hidden="1" x14ac:dyDescent="0.25">
      <c r="B12331" s="20">
        <v>45736</v>
      </c>
      <c r="C12331" s="2" t="s">
        <v>1</v>
      </c>
      <c r="D12331" s="2" t="s">
        <v>1820</v>
      </c>
      <c r="E12331" s="2" t="s">
        <v>43</v>
      </c>
      <c r="F12331" s="2" t="s">
        <v>4726</v>
      </c>
      <c r="G12331" s="5">
        <v>4</v>
      </c>
      <c r="H12331" s="5">
        <v>118.8</v>
      </c>
      <c r="I12331" s="5">
        <v>475.2</v>
      </c>
      <c r="J12331" s="5">
        <v>186845.90999999997</v>
      </c>
      <c r="K12331" s="3" t="str" cm="1">
        <f t="array" ref="K12331">_xlfn.LET(_xlpm.d,UPPER(TRIM(CLEAN(SUBSTITUTE(F12331,CHAR(160),"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32" spans="2:11" hidden="1" x14ac:dyDescent="0.25">
      <c r="B12332" s="20">
        <v>45736</v>
      </c>
      <c r="C12332" s="2" t="s">
        <v>1</v>
      </c>
      <c r="D12332" s="2" t="s">
        <v>1822</v>
      </c>
      <c r="E12332" s="2" t="s">
        <v>224</v>
      </c>
      <c r="F12332" s="2" t="s">
        <v>4726</v>
      </c>
      <c r="G12332" s="5">
        <v>5</v>
      </c>
      <c r="H12332" s="5">
        <v>129.30000000000001</v>
      </c>
      <c r="I12332" s="5">
        <v>646.5</v>
      </c>
      <c r="J12332" s="5">
        <v>187492.40999999997</v>
      </c>
      <c r="K12332" s="3" t="str" cm="1">
        <f t="array" ref="K12332">_xlfn.LET(_xlpm.d,UPPER(TRIM(CLEAN(SUBSTITUTE(F12332,CHAR(160),"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33" spans="2:11" hidden="1" x14ac:dyDescent="0.25">
      <c r="B12333" s="20">
        <v>45740</v>
      </c>
      <c r="C12333" s="2" t="s">
        <v>1</v>
      </c>
      <c r="D12333" s="2" t="s">
        <v>506</v>
      </c>
      <c r="E12333" s="2" t="s">
        <v>243</v>
      </c>
      <c r="F12333" s="2" t="s">
        <v>4726</v>
      </c>
      <c r="G12333" s="5">
        <v>18</v>
      </c>
      <c r="H12333" s="5">
        <v>129.30000000000001</v>
      </c>
      <c r="I12333" s="5">
        <v>2327.4</v>
      </c>
      <c r="J12333" s="5">
        <v>189819.80999999997</v>
      </c>
      <c r="K12333" s="3" t="str" cm="1">
        <f t="array" ref="K12333">_xlfn.LET(_xlpm.d,UPPER(TRIM(CLEAN(SUBSTITUTE(F12333,CHAR(160),"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34" spans="2:11" hidden="1" x14ac:dyDescent="0.25">
      <c r="B12334" s="20">
        <v>45741</v>
      </c>
      <c r="C12334" s="2" t="s">
        <v>1</v>
      </c>
      <c r="D12334" s="2" t="s">
        <v>2748</v>
      </c>
      <c r="E12334" s="2" t="s">
        <v>186</v>
      </c>
      <c r="F12334" s="2" t="s">
        <v>4726</v>
      </c>
      <c r="G12334" s="5">
        <v>3</v>
      </c>
      <c r="H12334" s="5">
        <v>129.30000000000001</v>
      </c>
      <c r="I12334" s="5">
        <v>387.9</v>
      </c>
      <c r="J12334" s="5">
        <v>190207.70999999996</v>
      </c>
      <c r="K12334" s="3" t="str" cm="1">
        <f t="array" ref="K12334">_xlfn.LET(_xlpm.d,UPPER(TRIM(CLEAN(SUBSTITUTE(F12334,CHAR(160),"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35" spans="2:11" hidden="1" x14ac:dyDescent="0.25">
      <c r="B12335" s="20">
        <v>45741</v>
      </c>
      <c r="C12335" s="2" t="s">
        <v>1</v>
      </c>
      <c r="D12335" s="2" t="s">
        <v>1825</v>
      </c>
      <c r="E12335" s="2" t="s">
        <v>165</v>
      </c>
      <c r="F12335" s="2" t="s">
        <v>4726</v>
      </c>
      <c r="G12335" s="5">
        <v>3</v>
      </c>
      <c r="H12335" s="5">
        <v>129.30000000000001</v>
      </c>
      <c r="I12335" s="5">
        <v>387.9</v>
      </c>
      <c r="J12335" s="5">
        <v>190595.60999999996</v>
      </c>
      <c r="K12335" s="3" t="str" cm="1">
        <f t="array" ref="K12335">_xlfn.LET(_xlpm.d,UPPER(TRIM(CLEAN(SUBSTITUTE(F12335,CHAR(160),"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36" spans="2:11" hidden="1" x14ac:dyDescent="0.25">
      <c r="B12336" s="20">
        <v>45741</v>
      </c>
      <c r="C12336" s="2" t="s">
        <v>1</v>
      </c>
      <c r="D12336" s="2" t="s">
        <v>4586</v>
      </c>
      <c r="E12336" s="2" t="s">
        <v>61</v>
      </c>
      <c r="F12336" s="2" t="s">
        <v>4726</v>
      </c>
      <c r="G12336" s="5">
        <v>6</v>
      </c>
      <c r="H12336" s="5">
        <v>118.8</v>
      </c>
      <c r="I12336" s="5">
        <v>712.8</v>
      </c>
      <c r="J12336" s="5">
        <v>191308.40999999995</v>
      </c>
      <c r="K12336" s="3" t="str" cm="1">
        <f t="array" ref="K12336">_xlfn.LET(_xlpm.d,UPPER(TRIM(CLEAN(SUBSTITUTE(F12336,CHAR(160),"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37" spans="2:11" hidden="1" x14ac:dyDescent="0.25">
      <c r="B12337" s="20">
        <v>45742</v>
      </c>
      <c r="C12337" s="2" t="s">
        <v>1</v>
      </c>
      <c r="D12337" s="2" t="s">
        <v>4259</v>
      </c>
      <c r="E12337" s="2" t="s">
        <v>730</v>
      </c>
      <c r="F12337" s="2" t="s">
        <v>4726</v>
      </c>
      <c r="G12337" s="5">
        <v>5</v>
      </c>
      <c r="H12337" s="5">
        <v>129.30000000000001</v>
      </c>
      <c r="I12337" s="5">
        <v>646.5</v>
      </c>
      <c r="J12337" s="5">
        <v>191954.90999999995</v>
      </c>
      <c r="K12337" s="3" t="str" cm="1">
        <f t="array" ref="K12337">_xlfn.LET(_xlpm.d,UPPER(TRIM(CLEAN(SUBSTITUTE(F12337,CHAR(160),"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38" spans="2:11" hidden="1" x14ac:dyDescent="0.25">
      <c r="B12338" s="20">
        <v>45743</v>
      </c>
      <c r="C12338" s="2" t="s">
        <v>1</v>
      </c>
      <c r="D12338" s="2" t="s">
        <v>1502</v>
      </c>
      <c r="E12338" s="2" t="s">
        <v>192</v>
      </c>
      <c r="F12338" s="2" t="s">
        <v>4726</v>
      </c>
      <c r="G12338" s="5">
        <v>8</v>
      </c>
      <c r="H12338" s="5">
        <v>129.30000000000001</v>
      </c>
      <c r="I12338" s="5">
        <v>1034.4000000000001</v>
      </c>
      <c r="J12338" s="5">
        <v>192989.30999999994</v>
      </c>
      <c r="K12338" s="3" t="str" cm="1">
        <f t="array" ref="K12338">_xlfn.LET(_xlpm.d,UPPER(TRIM(CLEAN(SUBSTITUTE(F12338,CHAR(160),"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39" spans="2:11" hidden="1" x14ac:dyDescent="0.25">
      <c r="B12339" s="20">
        <v>45743</v>
      </c>
      <c r="C12339" s="2" t="s">
        <v>1</v>
      </c>
      <c r="D12339" s="2" t="s">
        <v>952</v>
      </c>
      <c r="E12339" s="2" t="s">
        <v>135</v>
      </c>
      <c r="F12339" s="2" t="s">
        <v>4726</v>
      </c>
      <c r="G12339" s="5">
        <v>10</v>
      </c>
      <c r="H12339" s="5">
        <v>129.30000000000001</v>
      </c>
      <c r="I12339" s="5">
        <v>1293</v>
      </c>
      <c r="J12339" s="5">
        <v>194282.30999999994</v>
      </c>
      <c r="K12339" s="3" t="str" cm="1">
        <f t="array" ref="K12339">_xlfn.LET(_xlpm.d,UPPER(TRIM(CLEAN(SUBSTITUTE(F12339,CHAR(160),"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40" spans="2:11" hidden="1" x14ac:dyDescent="0.25">
      <c r="B12340" s="20">
        <v>45744</v>
      </c>
      <c r="C12340" s="2" t="s">
        <v>1</v>
      </c>
      <c r="D12340" s="2" t="s">
        <v>1829</v>
      </c>
      <c r="E12340" s="2" t="s">
        <v>241</v>
      </c>
      <c r="F12340" s="2" t="s">
        <v>4726</v>
      </c>
      <c r="G12340" s="5">
        <v>6</v>
      </c>
      <c r="H12340" s="5">
        <v>129.30000000000001</v>
      </c>
      <c r="I12340" s="5">
        <v>775.8</v>
      </c>
      <c r="J12340" s="5">
        <v>195058.10999999993</v>
      </c>
      <c r="K12340" s="3" t="str" cm="1">
        <f t="array" ref="K12340">_xlfn.LET(_xlpm.d,UPPER(TRIM(CLEAN(SUBSTITUTE(F12340,CHAR(160),"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41" spans="2:11" hidden="1" x14ac:dyDescent="0.25">
      <c r="B12341" s="20">
        <v>45744</v>
      </c>
      <c r="C12341" s="2" t="s">
        <v>1</v>
      </c>
      <c r="D12341" s="2" t="s">
        <v>2757</v>
      </c>
      <c r="E12341" s="2" t="s">
        <v>232</v>
      </c>
      <c r="F12341" s="2" t="s">
        <v>4726</v>
      </c>
      <c r="G12341" s="5">
        <v>4</v>
      </c>
      <c r="H12341" s="5">
        <v>129.30000000000001</v>
      </c>
      <c r="I12341" s="5">
        <v>517.20000000000005</v>
      </c>
      <c r="J12341" s="5">
        <v>195575.30999999994</v>
      </c>
      <c r="K12341" s="3" t="str" cm="1">
        <f t="array" ref="K12341">_xlfn.LET(_xlpm.d,UPPER(TRIM(CLEAN(SUBSTITUTE(F12341,CHAR(160),"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42" spans="2:11" hidden="1" x14ac:dyDescent="0.25">
      <c r="B12342" s="20">
        <v>45744</v>
      </c>
      <c r="C12342" s="2" t="s">
        <v>1</v>
      </c>
      <c r="D12342" s="2" t="s">
        <v>509</v>
      </c>
      <c r="E12342" s="2" t="s">
        <v>195</v>
      </c>
      <c r="F12342" s="2" t="s">
        <v>4726</v>
      </c>
      <c r="G12342" s="5">
        <v>30</v>
      </c>
      <c r="H12342" s="5">
        <v>129.30000000000001</v>
      </c>
      <c r="I12342" s="5">
        <v>3879</v>
      </c>
      <c r="J12342" s="5">
        <v>199454.30999999994</v>
      </c>
      <c r="K12342" s="3" t="str" cm="1">
        <f t="array" ref="K12342">_xlfn.LET(_xlpm.d,UPPER(TRIM(CLEAN(SUBSTITUTE(F12342,CHAR(160),"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43" spans="2:11" hidden="1" x14ac:dyDescent="0.25">
      <c r="B12343" s="20">
        <v>45744</v>
      </c>
      <c r="C12343" s="2" t="s">
        <v>1</v>
      </c>
      <c r="D12343" s="2" t="s">
        <v>1830</v>
      </c>
      <c r="E12343" s="2" t="s">
        <v>78</v>
      </c>
      <c r="F12343" s="2" t="s">
        <v>4726</v>
      </c>
      <c r="G12343" s="5">
        <v>5</v>
      </c>
      <c r="H12343" s="5">
        <v>129.30000000000001</v>
      </c>
      <c r="I12343" s="5">
        <v>646.5</v>
      </c>
      <c r="J12343" s="5">
        <v>200100.80999999994</v>
      </c>
      <c r="K12343" s="3" t="str" cm="1">
        <f t="array" ref="K12343">_xlfn.LET(_xlpm.d,UPPER(TRIM(CLEAN(SUBSTITUTE(F12343,CHAR(160),"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44" spans="2:11" hidden="1" x14ac:dyDescent="0.25">
      <c r="B12344" s="20">
        <v>45744</v>
      </c>
      <c r="C12344" s="2" t="s">
        <v>1</v>
      </c>
      <c r="D12344" s="2" t="s">
        <v>1831</v>
      </c>
      <c r="E12344" s="2" t="s">
        <v>154</v>
      </c>
      <c r="F12344" s="2" t="s">
        <v>4726</v>
      </c>
      <c r="G12344" s="5">
        <v>20</v>
      </c>
      <c r="H12344" s="5">
        <v>129.30000000000001</v>
      </c>
      <c r="I12344" s="5">
        <v>2586</v>
      </c>
      <c r="J12344" s="5">
        <v>202686.80999999994</v>
      </c>
      <c r="K12344" s="3" t="str" cm="1">
        <f t="array" ref="K12344">_xlfn.LET(_xlpm.d,UPPER(TRIM(CLEAN(SUBSTITUTE(F12344,CHAR(160),"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45" spans="2:11" hidden="1" x14ac:dyDescent="0.25">
      <c r="B12345" s="20">
        <v>45744</v>
      </c>
      <c r="C12345" s="2" t="s">
        <v>1</v>
      </c>
      <c r="D12345" s="2" t="s">
        <v>953</v>
      </c>
      <c r="E12345" s="2" t="s">
        <v>43</v>
      </c>
      <c r="F12345" s="2" t="s">
        <v>4726</v>
      </c>
      <c r="G12345" s="5">
        <v>5</v>
      </c>
      <c r="H12345" s="5">
        <v>118.8</v>
      </c>
      <c r="I12345" s="5">
        <v>594</v>
      </c>
      <c r="J12345" s="5">
        <v>203280.80999999994</v>
      </c>
      <c r="K12345" s="3" t="str" cm="1">
        <f t="array" ref="K12345">_xlfn.LET(_xlpm.d,UPPER(TRIM(CLEAN(SUBSTITUTE(F12345,CHAR(160),"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46" spans="2:11" hidden="1" x14ac:dyDescent="0.25">
      <c r="B12346" s="20">
        <v>45744</v>
      </c>
      <c r="C12346" s="2" t="s">
        <v>1</v>
      </c>
      <c r="D12346" s="2" t="s">
        <v>40</v>
      </c>
      <c r="E12346" s="2" t="s">
        <v>41</v>
      </c>
      <c r="F12346" s="2" t="s">
        <v>4726</v>
      </c>
      <c r="G12346" s="5">
        <v>4</v>
      </c>
      <c r="H12346" s="5">
        <v>118.8</v>
      </c>
      <c r="I12346" s="5">
        <v>475.2</v>
      </c>
      <c r="J12346" s="5">
        <v>203756.00999999995</v>
      </c>
      <c r="K12346" s="3" t="str" cm="1">
        <f t="array" ref="K12346">_xlfn.LET(_xlpm.d,UPPER(TRIM(CLEAN(SUBSTITUTE(F12346,CHAR(160),"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47" spans="2:11" hidden="1" x14ac:dyDescent="0.25">
      <c r="B12347" s="20">
        <v>45744</v>
      </c>
      <c r="C12347" s="2" t="s">
        <v>1</v>
      </c>
      <c r="D12347" s="2" t="s">
        <v>2759</v>
      </c>
      <c r="E12347" s="2" t="s">
        <v>311</v>
      </c>
      <c r="F12347" s="2" t="s">
        <v>4726</v>
      </c>
      <c r="G12347" s="5">
        <v>10</v>
      </c>
      <c r="H12347" s="5">
        <v>129.30000000000001</v>
      </c>
      <c r="I12347" s="5">
        <v>1293</v>
      </c>
      <c r="J12347" s="5">
        <v>205049.00999999995</v>
      </c>
      <c r="K12347" s="3" t="str" cm="1">
        <f t="array" ref="K12347">_xlfn.LET(_xlpm.d,UPPER(TRIM(CLEAN(SUBSTITUTE(F12347,CHAR(160),"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48" spans="2:11" hidden="1" x14ac:dyDescent="0.25">
      <c r="B12348" s="20">
        <v>45744</v>
      </c>
      <c r="C12348" s="2" t="s">
        <v>1</v>
      </c>
      <c r="D12348" s="2" t="s">
        <v>1832</v>
      </c>
      <c r="E12348" s="2" t="s">
        <v>234</v>
      </c>
      <c r="F12348" s="2" t="s">
        <v>4726</v>
      </c>
      <c r="G12348" s="5">
        <v>3</v>
      </c>
      <c r="H12348" s="5">
        <v>129.30000000000001</v>
      </c>
      <c r="I12348" s="5">
        <v>387.9</v>
      </c>
      <c r="J12348" s="5">
        <v>205436.90999999995</v>
      </c>
      <c r="K12348" s="3" t="str" cm="1">
        <f t="array" ref="K12348">_xlfn.LET(_xlpm.d,UPPER(TRIM(CLEAN(SUBSTITUTE(F12348,CHAR(160),"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49" spans="2:11" hidden="1" x14ac:dyDescent="0.25">
      <c r="B12349" s="20">
        <v>45747</v>
      </c>
      <c r="C12349" s="2" t="s">
        <v>1</v>
      </c>
      <c r="D12349" s="2" t="s">
        <v>955</v>
      </c>
      <c r="E12349" s="2" t="s">
        <v>162</v>
      </c>
      <c r="F12349" s="2" t="s">
        <v>4726</v>
      </c>
      <c r="G12349" s="5">
        <v>5</v>
      </c>
      <c r="H12349" s="5">
        <v>129.30000000000001</v>
      </c>
      <c r="I12349" s="5">
        <v>646.5</v>
      </c>
      <c r="J12349" s="5">
        <v>206083.40999999995</v>
      </c>
      <c r="K12349" s="3" t="str" cm="1">
        <f t="array" ref="K12349">_xlfn.LET(_xlpm.d,UPPER(TRIM(CLEAN(SUBSTITUTE(F12349,CHAR(160),"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50" spans="2:11" hidden="1" x14ac:dyDescent="0.25">
      <c r="B12350" s="20">
        <v>45747</v>
      </c>
      <c r="C12350" s="2" t="s">
        <v>1</v>
      </c>
      <c r="D12350" s="2" t="s">
        <v>956</v>
      </c>
      <c r="E12350" s="2" t="s">
        <v>874</v>
      </c>
      <c r="F12350" s="2" t="s">
        <v>4726</v>
      </c>
      <c r="G12350" s="5">
        <v>10</v>
      </c>
      <c r="H12350" s="5">
        <v>99.35</v>
      </c>
      <c r="I12350" s="5">
        <v>993.5</v>
      </c>
      <c r="J12350" s="5">
        <v>207076.90999999995</v>
      </c>
      <c r="K12350" s="3" t="str" cm="1">
        <f t="array" ref="K12350">_xlfn.LET(_xlpm.d,UPPER(TRIM(CLEAN(SUBSTITUTE(F12350,CHAR(160),"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51" spans="2:11" hidden="1" x14ac:dyDescent="0.25">
      <c r="B12351" s="20">
        <v>45748</v>
      </c>
      <c r="C12351" s="2" t="s">
        <v>1</v>
      </c>
      <c r="D12351" s="2" t="s">
        <v>1402</v>
      </c>
      <c r="E12351" s="2" t="s">
        <v>273</v>
      </c>
      <c r="F12351" s="2" t="s">
        <v>4726</v>
      </c>
      <c r="G12351" s="5">
        <v>8</v>
      </c>
      <c r="H12351" s="5">
        <v>129.30000000000001</v>
      </c>
      <c r="I12351" s="5">
        <v>1034.4000000000001</v>
      </c>
      <c r="J12351" s="5">
        <v>208111.30999999994</v>
      </c>
      <c r="K12351" s="3" t="str" cm="1">
        <f t="array" ref="K12351">_xlfn.LET(_xlpm.d,UPPER(TRIM(CLEAN(SUBSTITUTE(F12351,CHAR(160),"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52" spans="2:11" hidden="1" x14ac:dyDescent="0.25">
      <c r="B12352" s="20">
        <v>45748</v>
      </c>
      <c r="C12352" s="2" t="s">
        <v>1</v>
      </c>
      <c r="D12352" s="2" t="s">
        <v>2761</v>
      </c>
      <c r="E12352" s="2" t="s">
        <v>1634</v>
      </c>
      <c r="F12352" s="2" t="s">
        <v>4726</v>
      </c>
      <c r="G12352" s="5">
        <v>6</v>
      </c>
      <c r="H12352" s="5">
        <v>129.30000000000001</v>
      </c>
      <c r="I12352" s="5">
        <v>775.8</v>
      </c>
      <c r="J12352" s="5">
        <v>208887.10999999993</v>
      </c>
      <c r="K12352" s="3" t="str" cm="1">
        <f t="array" ref="K12352">_xlfn.LET(_xlpm.d,UPPER(TRIM(CLEAN(SUBSTITUTE(F12352,CHAR(160),"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53" spans="2:11" hidden="1" x14ac:dyDescent="0.25">
      <c r="B12353" s="20">
        <v>45748</v>
      </c>
      <c r="C12353" s="2" t="s">
        <v>1</v>
      </c>
      <c r="D12353" s="2" t="s">
        <v>2762</v>
      </c>
      <c r="E12353" s="2" t="s">
        <v>165</v>
      </c>
      <c r="F12353" s="2" t="s">
        <v>4726</v>
      </c>
      <c r="G12353" s="5">
        <v>3</v>
      </c>
      <c r="H12353" s="5">
        <v>129.30000000000001</v>
      </c>
      <c r="I12353" s="5">
        <v>387.9</v>
      </c>
      <c r="J12353" s="5">
        <v>209275.00999999992</v>
      </c>
      <c r="K12353" s="3" t="str" cm="1">
        <f t="array" ref="K12353">_xlfn.LET(_xlpm.d,UPPER(TRIM(CLEAN(SUBSTITUTE(F12353,CHAR(160),"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54" spans="2:11" hidden="1" x14ac:dyDescent="0.25">
      <c r="B12354" s="20">
        <v>45748</v>
      </c>
      <c r="C12354" s="2" t="s">
        <v>1</v>
      </c>
      <c r="D12354" s="2" t="s">
        <v>4426</v>
      </c>
      <c r="E12354" s="2" t="s">
        <v>2305</v>
      </c>
      <c r="F12354" s="2" t="s">
        <v>4726</v>
      </c>
      <c r="G12354" s="5">
        <v>2</v>
      </c>
      <c r="H12354" s="5">
        <v>129.30000000000001</v>
      </c>
      <c r="I12354" s="5">
        <v>258.60000000000002</v>
      </c>
      <c r="J12354" s="5">
        <v>209533.60999999993</v>
      </c>
      <c r="K12354" s="3" t="str" cm="1">
        <f t="array" ref="K12354">_xlfn.LET(_xlpm.d,UPPER(TRIM(CLEAN(SUBSTITUTE(F12354,CHAR(160),"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55" spans="2:11" hidden="1" x14ac:dyDescent="0.25">
      <c r="B12355" s="20">
        <v>45748</v>
      </c>
      <c r="C12355" s="2" t="s">
        <v>1</v>
      </c>
      <c r="D12355" s="2" t="s">
        <v>2763</v>
      </c>
      <c r="E12355" s="2" t="s">
        <v>263</v>
      </c>
      <c r="F12355" s="2" t="s">
        <v>4726</v>
      </c>
      <c r="G12355" s="5">
        <v>8</v>
      </c>
      <c r="H12355" s="5">
        <v>129.30000000000001</v>
      </c>
      <c r="I12355" s="5">
        <v>1034.4000000000001</v>
      </c>
      <c r="J12355" s="5">
        <v>210568.00999999992</v>
      </c>
      <c r="K12355" s="3" t="str" cm="1">
        <f t="array" ref="K12355">_xlfn.LET(_xlpm.d,UPPER(TRIM(CLEAN(SUBSTITUTE(F12355,CHAR(160),"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56" spans="2:11" hidden="1" x14ac:dyDescent="0.25">
      <c r="B12356" s="20">
        <v>45749</v>
      </c>
      <c r="C12356" s="2" t="s">
        <v>1</v>
      </c>
      <c r="D12356" s="2" t="s">
        <v>2764</v>
      </c>
      <c r="E12356" s="2" t="s">
        <v>730</v>
      </c>
      <c r="F12356" s="2" t="s">
        <v>4726</v>
      </c>
      <c r="G12356" s="5">
        <v>4</v>
      </c>
      <c r="H12356" s="5">
        <v>129.30000000000001</v>
      </c>
      <c r="I12356" s="5">
        <v>517.20000000000005</v>
      </c>
      <c r="J12356" s="5">
        <v>211085.20999999993</v>
      </c>
      <c r="K12356" s="3" t="str" cm="1">
        <f t="array" ref="K12356">_xlfn.LET(_xlpm.d,UPPER(TRIM(CLEAN(SUBSTITUTE(F12356,CHAR(160),"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57" spans="2:11" hidden="1" x14ac:dyDescent="0.25">
      <c r="B12357" s="20">
        <v>45749</v>
      </c>
      <c r="C12357" s="2" t="s">
        <v>1</v>
      </c>
      <c r="D12357" s="2" t="s">
        <v>4644</v>
      </c>
      <c r="E12357" s="2" t="s">
        <v>857</v>
      </c>
      <c r="F12357" s="2" t="s">
        <v>4726</v>
      </c>
      <c r="G12357" s="5">
        <v>20</v>
      </c>
      <c r="H12357" s="5">
        <v>118.8</v>
      </c>
      <c r="I12357" s="5">
        <v>2376</v>
      </c>
      <c r="J12357" s="5">
        <v>213461.20999999993</v>
      </c>
      <c r="K12357" s="3" t="str" cm="1">
        <f t="array" ref="K12357">_xlfn.LET(_xlpm.d,UPPER(TRIM(CLEAN(SUBSTITUTE(F12357,CHAR(160),"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58" spans="2:11" hidden="1" x14ac:dyDescent="0.25">
      <c r="B12358" s="20">
        <v>45749</v>
      </c>
      <c r="C12358" s="2" t="s">
        <v>1</v>
      </c>
      <c r="D12358" s="2" t="s">
        <v>2768</v>
      </c>
      <c r="E12358" s="2" t="s">
        <v>197</v>
      </c>
      <c r="F12358" s="2" t="s">
        <v>4726</v>
      </c>
      <c r="G12358" s="5">
        <v>10</v>
      </c>
      <c r="H12358" s="5">
        <v>129.30000000000001</v>
      </c>
      <c r="I12358" s="5">
        <v>1293</v>
      </c>
      <c r="J12358" s="5">
        <v>214754.20999999993</v>
      </c>
      <c r="K12358" s="3" t="str" cm="1">
        <f t="array" ref="K12358">_xlfn.LET(_xlpm.d,UPPER(TRIM(CLEAN(SUBSTITUTE(F12358,CHAR(160),"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59" spans="2:11" hidden="1" x14ac:dyDescent="0.25">
      <c r="B12359" s="20">
        <v>45749</v>
      </c>
      <c r="C12359" s="2" t="s">
        <v>1</v>
      </c>
      <c r="D12359" s="2" t="s">
        <v>1840</v>
      </c>
      <c r="E12359" s="2" t="s">
        <v>224</v>
      </c>
      <c r="F12359" s="2" t="s">
        <v>4726</v>
      </c>
      <c r="G12359" s="5">
        <v>3</v>
      </c>
      <c r="H12359" s="5">
        <v>129.30000000000001</v>
      </c>
      <c r="I12359" s="5">
        <v>387.9</v>
      </c>
      <c r="J12359" s="5">
        <v>215142.10999999993</v>
      </c>
      <c r="K12359" s="3" t="str" cm="1">
        <f t="array" ref="K12359">_xlfn.LET(_xlpm.d,UPPER(TRIM(CLEAN(SUBSTITUTE(F12359,CHAR(160),"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60" spans="2:11" hidden="1" x14ac:dyDescent="0.25">
      <c r="B12360" s="20">
        <v>45751</v>
      </c>
      <c r="C12360" s="2" t="s">
        <v>1</v>
      </c>
      <c r="D12360" s="2" t="s">
        <v>511</v>
      </c>
      <c r="E12360" s="2" t="s">
        <v>241</v>
      </c>
      <c r="F12360" s="2" t="s">
        <v>4726</v>
      </c>
      <c r="G12360" s="5">
        <v>6</v>
      </c>
      <c r="H12360" s="5">
        <v>129.30000000000001</v>
      </c>
      <c r="I12360" s="5">
        <v>775.8</v>
      </c>
      <c r="J12360" s="5">
        <v>215917.90999999992</v>
      </c>
      <c r="K12360" s="3" t="str" cm="1">
        <f t="array" ref="K12360">_xlfn.LET(_xlpm.d,UPPER(TRIM(CLEAN(SUBSTITUTE(F12360,CHAR(160),"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61" spans="2:11" hidden="1" x14ac:dyDescent="0.25">
      <c r="B12361" s="20">
        <v>45755</v>
      </c>
      <c r="C12361" s="2" t="s">
        <v>1</v>
      </c>
      <c r="D12361" s="2" t="s">
        <v>1405</v>
      </c>
      <c r="E12361" s="2" t="s">
        <v>147</v>
      </c>
      <c r="F12361" s="2" t="s">
        <v>4726</v>
      </c>
      <c r="G12361" s="5">
        <v>15</v>
      </c>
      <c r="H12361" s="5">
        <v>129.30000000000001</v>
      </c>
      <c r="I12361" s="5">
        <v>1939.5</v>
      </c>
      <c r="J12361" s="5">
        <v>217857.40999999992</v>
      </c>
      <c r="K12361" s="3" t="str" cm="1">
        <f t="array" ref="K12361">_xlfn.LET(_xlpm.d,UPPER(TRIM(CLEAN(SUBSTITUTE(F12361,CHAR(160),"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62" spans="2:11" hidden="1" x14ac:dyDescent="0.25">
      <c r="B12362" s="20">
        <v>45755</v>
      </c>
      <c r="C12362" s="2" t="s">
        <v>1</v>
      </c>
      <c r="D12362" s="2" t="s">
        <v>1849</v>
      </c>
      <c r="E12362" s="2" t="s">
        <v>143</v>
      </c>
      <c r="F12362" s="2" t="s">
        <v>4726</v>
      </c>
      <c r="G12362" s="5">
        <v>15</v>
      </c>
      <c r="H12362" s="5">
        <v>129.30000000000001</v>
      </c>
      <c r="I12362" s="5">
        <v>1939.5</v>
      </c>
      <c r="J12362" s="5">
        <v>219796.90999999992</v>
      </c>
      <c r="K12362" s="3" t="str" cm="1">
        <f t="array" ref="K12362">_xlfn.LET(_xlpm.d,UPPER(TRIM(CLEAN(SUBSTITUTE(F12362,CHAR(160),"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63" spans="2:11" hidden="1" x14ac:dyDescent="0.25">
      <c r="B12363" s="20">
        <v>45756</v>
      </c>
      <c r="C12363" s="2" t="s">
        <v>1</v>
      </c>
      <c r="D12363" s="2" t="s">
        <v>3982</v>
      </c>
      <c r="E12363" s="2" t="s">
        <v>544</v>
      </c>
      <c r="F12363" s="2" t="s">
        <v>4726</v>
      </c>
      <c r="G12363" s="5">
        <v>15</v>
      </c>
      <c r="H12363" s="5">
        <v>129.30000000000001</v>
      </c>
      <c r="I12363" s="5">
        <v>1939.5</v>
      </c>
      <c r="J12363" s="5">
        <v>221736.40999999992</v>
      </c>
      <c r="K12363" s="3" t="str" cm="1">
        <f t="array" ref="K12363">_xlfn.LET(_xlpm.d,UPPER(TRIM(CLEAN(SUBSTITUTE(F12363,CHAR(160),"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64" spans="2:11" hidden="1" x14ac:dyDescent="0.25">
      <c r="B12364" s="20">
        <v>45756</v>
      </c>
      <c r="C12364" s="2" t="s">
        <v>1</v>
      </c>
      <c r="D12364" s="2" t="s">
        <v>4432</v>
      </c>
      <c r="E12364" s="2" t="s">
        <v>1701</v>
      </c>
      <c r="F12364" s="2" t="s">
        <v>4726</v>
      </c>
      <c r="G12364" s="5">
        <v>4</v>
      </c>
      <c r="H12364" s="5">
        <v>129.30000000000001</v>
      </c>
      <c r="I12364" s="5">
        <v>517.20000000000005</v>
      </c>
      <c r="J12364" s="5">
        <v>222253.60999999993</v>
      </c>
      <c r="K12364" s="3" t="str" cm="1">
        <f t="array" ref="K12364">_xlfn.LET(_xlpm.d,UPPER(TRIM(CLEAN(SUBSTITUTE(F12364,CHAR(160),"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65" spans="2:11" hidden="1" x14ac:dyDescent="0.25">
      <c r="B12365" s="20">
        <v>45756</v>
      </c>
      <c r="C12365" s="2" t="s">
        <v>1</v>
      </c>
      <c r="D12365" s="2" t="s">
        <v>967</v>
      </c>
      <c r="E12365" s="2" t="s">
        <v>874</v>
      </c>
      <c r="F12365" s="2" t="s">
        <v>4726</v>
      </c>
      <c r="G12365" s="5">
        <v>10</v>
      </c>
      <c r="H12365" s="5">
        <v>99.35</v>
      </c>
      <c r="I12365" s="5">
        <v>993.5</v>
      </c>
      <c r="J12365" s="5">
        <v>223247.10999999993</v>
      </c>
      <c r="K12365" s="3" t="str" cm="1">
        <f t="array" ref="K12365">_xlfn.LET(_xlpm.d,UPPER(TRIM(CLEAN(SUBSTITUTE(F12365,CHAR(160),"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66" spans="2:11" hidden="1" x14ac:dyDescent="0.25">
      <c r="B12366" s="20">
        <v>45757</v>
      </c>
      <c r="C12366" s="2" t="s">
        <v>1</v>
      </c>
      <c r="D12366" s="2" t="s">
        <v>968</v>
      </c>
      <c r="E12366" s="2" t="s">
        <v>135</v>
      </c>
      <c r="F12366" s="2" t="s">
        <v>4726</v>
      </c>
      <c r="G12366" s="5">
        <v>6</v>
      </c>
      <c r="H12366" s="5">
        <v>129.30000000000001</v>
      </c>
      <c r="I12366" s="5">
        <v>775.8</v>
      </c>
      <c r="J12366" s="5">
        <v>224022.90999999992</v>
      </c>
      <c r="K12366" s="3" t="str" cm="1">
        <f t="array" ref="K12366">_xlfn.LET(_xlpm.d,UPPER(TRIM(CLEAN(SUBSTITUTE(F12366,CHAR(160),"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67" spans="2:11" hidden="1" x14ac:dyDescent="0.25">
      <c r="B12367" s="20">
        <v>45758</v>
      </c>
      <c r="C12367" s="2" t="s">
        <v>1</v>
      </c>
      <c r="D12367" s="2" t="s">
        <v>1406</v>
      </c>
      <c r="E12367" s="2" t="s">
        <v>154</v>
      </c>
      <c r="F12367" s="2" t="s">
        <v>4726</v>
      </c>
      <c r="G12367" s="5">
        <v>10</v>
      </c>
      <c r="H12367" s="5">
        <v>129.30000000000001</v>
      </c>
      <c r="I12367" s="5">
        <v>1293</v>
      </c>
      <c r="J12367" s="5">
        <v>225315.90999999992</v>
      </c>
      <c r="K12367" s="3" t="str" cm="1">
        <f t="array" ref="K12367">_xlfn.LET(_xlpm.d,UPPER(TRIM(CLEAN(SUBSTITUTE(F12367,CHAR(160),"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68" spans="2:11" hidden="1" x14ac:dyDescent="0.25">
      <c r="B12368" s="20">
        <v>45758</v>
      </c>
      <c r="C12368" s="2" t="s">
        <v>1</v>
      </c>
      <c r="D12368" s="2" t="s">
        <v>2782</v>
      </c>
      <c r="E12368" s="2" t="s">
        <v>78</v>
      </c>
      <c r="F12368" s="2" t="s">
        <v>4726</v>
      </c>
      <c r="G12368" s="5">
        <v>3</v>
      </c>
      <c r="H12368" s="5">
        <v>129.30000000000001</v>
      </c>
      <c r="I12368" s="5">
        <v>387.9</v>
      </c>
      <c r="J12368" s="5">
        <v>225703.80999999991</v>
      </c>
      <c r="K12368" s="3" t="str" cm="1">
        <f t="array" ref="K12368">_xlfn.LET(_xlpm.d,UPPER(TRIM(CLEAN(SUBSTITUTE(F12368,CHAR(160),"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69" spans="2:11" hidden="1" x14ac:dyDescent="0.25">
      <c r="B12369" s="20">
        <v>45761</v>
      </c>
      <c r="C12369" s="2" t="s">
        <v>1</v>
      </c>
      <c r="D12369" s="2" t="s">
        <v>2793</v>
      </c>
      <c r="E12369" s="2" t="s">
        <v>224</v>
      </c>
      <c r="F12369" s="2" t="s">
        <v>4726</v>
      </c>
      <c r="G12369" s="5">
        <v>15</v>
      </c>
      <c r="H12369" s="5">
        <v>129.30000000000001</v>
      </c>
      <c r="I12369" s="5">
        <v>1939.5</v>
      </c>
      <c r="J12369" s="5">
        <v>227643.30999999991</v>
      </c>
      <c r="K12369" s="3" t="str" cm="1">
        <f t="array" ref="K12369">_xlfn.LET(_xlpm.d,UPPER(TRIM(CLEAN(SUBSTITUTE(F12369,CHAR(160),"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70" spans="2:11" hidden="1" x14ac:dyDescent="0.25">
      <c r="B12370" s="20">
        <v>45762</v>
      </c>
      <c r="C12370" s="2" t="s">
        <v>1</v>
      </c>
      <c r="D12370" s="2" t="s">
        <v>517</v>
      </c>
      <c r="E12370" s="2" t="s">
        <v>273</v>
      </c>
      <c r="F12370" s="2" t="s">
        <v>4726</v>
      </c>
      <c r="G12370" s="5">
        <v>4</v>
      </c>
      <c r="H12370" s="5">
        <v>129.30000000000001</v>
      </c>
      <c r="I12370" s="5">
        <v>517.20000000000005</v>
      </c>
      <c r="J12370" s="5">
        <v>228160.50999999992</v>
      </c>
      <c r="K12370" s="3" t="str" cm="1">
        <f t="array" ref="K12370">_xlfn.LET(_xlpm.d,UPPER(TRIM(CLEAN(SUBSTITUTE(F12370,CHAR(160),"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71" spans="2:11" hidden="1" x14ac:dyDescent="0.25">
      <c r="B12371" s="20">
        <v>45762</v>
      </c>
      <c r="C12371" s="2" t="s">
        <v>1</v>
      </c>
      <c r="D12371" s="2" t="s">
        <v>974</v>
      </c>
      <c r="E12371" s="2" t="s">
        <v>234</v>
      </c>
      <c r="F12371" s="2" t="s">
        <v>4726</v>
      </c>
      <c r="G12371" s="5">
        <v>2</v>
      </c>
      <c r="H12371" s="5">
        <v>129.30000000000001</v>
      </c>
      <c r="I12371" s="5">
        <v>258.60000000000002</v>
      </c>
      <c r="J12371" s="5">
        <v>228419.10999999993</v>
      </c>
      <c r="K12371" s="3" t="str" cm="1">
        <f t="array" ref="K12371">_xlfn.LET(_xlpm.d,UPPER(TRIM(CLEAN(SUBSTITUTE(F12371,CHAR(160),"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72" spans="2:11" hidden="1" x14ac:dyDescent="0.25">
      <c r="B12372" s="20">
        <v>45763</v>
      </c>
      <c r="C12372" s="2" t="s">
        <v>1</v>
      </c>
      <c r="D12372" s="2" t="s">
        <v>519</v>
      </c>
      <c r="E12372" s="2" t="s">
        <v>143</v>
      </c>
      <c r="F12372" s="2" t="s">
        <v>4726</v>
      </c>
      <c r="G12372" s="5">
        <v>14</v>
      </c>
      <c r="H12372" s="5">
        <v>129.30000000000001</v>
      </c>
      <c r="I12372" s="5">
        <v>1810.2</v>
      </c>
      <c r="J12372" s="5">
        <v>230229.30999999994</v>
      </c>
      <c r="K12372" s="3" t="str" cm="1">
        <f t="array" ref="K12372">_xlfn.LET(_xlpm.d,UPPER(TRIM(CLEAN(SUBSTITUTE(F12372,CHAR(160),"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73" spans="2:11" hidden="1" x14ac:dyDescent="0.25">
      <c r="B12373" s="20">
        <v>45764</v>
      </c>
      <c r="C12373" s="2" t="s">
        <v>1</v>
      </c>
      <c r="D12373" s="2" t="s">
        <v>522</v>
      </c>
      <c r="E12373" s="2" t="s">
        <v>243</v>
      </c>
      <c r="F12373" s="2" t="s">
        <v>4726</v>
      </c>
      <c r="G12373" s="5">
        <v>5</v>
      </c>
      <c r="H12373" s="5">
        <v>129.30000000000001</v>
      </c>
      <c r="I12373" s="5">
        <v>646.5</v>
      </c>
      <c r="J12373" s="5">
        <v>230875.80999999994</v>
      </c>
      <c r="K12373" s="3" t="str" cm="1">
        <f t="array" ref="K12373">_xlfn.LET(_xlpm.d,UPPER(TRIM(CLEAN(SUBSTITUTE(F12373,CHAR(160),"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74" spans="2:11" hidden="1" x14ac:dyDescent="0.25">
      <c r="B12374" s="20">
        <v>45764</v>
      </c>
      <c r="C12374" s="2" t="s">
        <v>1</v>
      </c>
      <c r="D12374" s="2" t="s">
        <v>2808</v>
      </c>
      <c r="E12374" s="2" t="s">
        <v>248</v>
      </c>
      <c r="F12374" s="2" t="s">
        <v>4726</v>
      </c>
      <c r="G12374" s="5">
        <v>10</v>
      </c>
      <c r="H12374" s="5">
        <v>129.30000000000001</v>
      </c>
      <c r="I12374" s="5">
        <v>1293</v>
      </c>
      <c r="J12374" s="5">
        <v>232168.80999999994</v>
      </c>
      <c r="K12374" s="3" t="str" cm="1">
        <f t="array" ref="K12374">_xlfn.LET(_xlpm.d,UPPER(TRIM(CLEAN(SUBSTITUTE(F12374,CHAR(160),"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75" spans="2:11" hidden="1" x14ac:dyDescent="0.25">
      <c r="B12375" s="20">
        <v>45769</v>
      </c>
      <c r="C12375" s="2" t="s">
        <v>1</v>
      </c>
      <c r="D12375" s="2" t="s">
        <v>2811</v>
      </c>
      <c r="E12375" s="2" t="s">
        <v>248</v>
      </c>
      <c r="F12375" s="2" t="s">
        <v>4726</v>
      </c>
      <c r="G12375" s="5">
        <v>5</v>
      </c>
      <c r="H12375" s="5">
        <v>129.30000000000001</v>
      </c>
      <c r="I12375" s="5">
        <v>646.5</v>
      </c>
      <c r="J12375" s="5">
        <v>232815.30999999994</v>
      </c>
      <c r="K12375" s="3" t="str" cm="1">
        <f t="array" ref="K12375">_xlfn.LET(_xlpm.d,UPPER(TRIM(CLEAN(SUBSTITUTE(F12375,CHAR(160),"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76" spans="2:11" hidden="1" x14ac:dyDescent="0.25">
      <c r="B12376" s="20">
        <v>45769</v>
      </c>
      <c r="C12376" s="2" t="s">
        <v>1</v>
      </c>
      <c r="D12376" s="2" t="s">
        <v>4434</v>
      </c>
      <c r="E12376" s="2" t="s">
        <v>254</v>
      </c>
      <c r="F12376" s="2" t="s">
        <v>4726</v>
      </c>
      <c r="G12376" s="5">
        <v>3</v>
      </c>
      <c r="H12376" s="5">
        <v>129.30000000000001</v>
      </c>
      <c r="I12376" s="5">
        <v>387.9</v>
      </c>
      <c r="J12376" s="5">
        <v>233203.20999999993</v>
      </c>
      <c r="K12376" s="3" t="str" cm="1">
        <f t="array" ref="K12376">_xlfn.LET(_xlpm.d,UPPER(TRIM(CLEAN(SUBSTITUTE(F12376,CHAR(160),"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77" spans="2:11" hidden="1" x14ac:dyDescent="0.25">
      <c r="B12377" s="20">
        <v>45770</v>
      </c>
      <c r="C12377" s="2" t="s">
        <v>1</v>
      </c>
      <c r="D12377" s="2" t="s">
        <v>527</v>
      </c>
      <c r="E12377" s="2" t="s">
        <v>261</v>
      </c>
      <c r="F12377" s="2" t="s">
        <v>4726</v>
      </c>
      <c r="G12377" s="5">
        <v>6</v>
      </c>
      <c r="H12377" s="5">
        <v>31.85</v>
      </c>
      <c r="I12377" s="5">
        <v>191.1</v>
      </c>
      <c r="J12377" s="5">
        <v>233394.30999999994</v>
      </c>
      <c r="K12377" s="3" t="str" cm="1">
        <f t="array" ref="K12377">_xlfn.LET(_xlpm.d,UPPER(TRIM(CLEAN(SUBSTITUTE(F12377,CHAR(160),"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78" spans="2:11" hidden="1" x14ac:dyDescent="0.25">
      <c r="B12378" s="20">
        <v>45772</v>
      </c>
      <c r="C12378" s="2" t="s">
        <v>1</v>
      </c>
      <c r="D12378" s="2" t="s">
        <v>4435</v>
      </c>
      <c r="E12378" s="2" t="s">
        <v>544</v>
      </c>
      <c r="F12378" s="2" t="s">
        <v>4726</v>
      </c>
      <c r="G12378" s="5">
        <v>5</v>
      </c>
      <c r="H12378" s="5">
        <v>129.30000000000001</v>
      </c>
      <c r="I12378" s="5">
        <v>646.5</v>
      </c>
      <c r="J12378" s="5">
        <v>234040.80999999994</v>
      </c>
      <c r="K12378" s="3" t="str" cm="1">
        <f t="array" ref="K12378">_xlfn.LET(_xlpm.d,UPPER(TRIM(CLEAN(SUBSTITUTE(F12378,CHAR(160),"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79" spans="2:11" hidden="1" x14ac:dyDescent="0.25">
      <c r="B12379" s="20">
        <v>45772</v>
      </c>
      <c r="C12379" s="2" t="s">
        <v>1</v>
      </c>
      <c r="D12379" s="2" t="s">
        <v>763</v>
      </c>
      <c r="E12379" s="2" t="s">
        <v>43</v>
      </c>
      <c r="F12379" s="2" t="s">
        <v>4726</v>
      </c>
      <c r="G12379" s="5">
        <v>6</v>
      </c>
      <c r="H12379" s="5">
        <v>118.8</v>
      </c>
      <c r="I12379" s="5">
        <v>712.8</v>
      </c>
      <c r="J12379" s="5">
        <v>234753.60999999993</v>
      </c>
      <c r="K12379" s="3" t="str" cm="1">
        <f t="array" ref="K12379">_xlfn.LET(_xlpm.d,UPPER(TRIM(CLEAN(SUBSTITUTE(F12379,CHAR(160),"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80" spans="2:11" hidden="1" x14ac:dyDescent="0.25">
      <c r="B12380" s="20">
        <v>45776</v>
      </c>
      <c r="C12380" s="2" t="s">
        <v>1</v>
      </c>
      <c r="D12380" s="2" t="s">
        <v>4436</v>
      </c>
      <c r="E12380" s="2" t="s">
        <v>254</v>
      </c>
      <c r="F12380" s="2" t="s">
        <v>4726</v>
      </c>
      <c r="G12380" s="5">
        <v>5</v>
      </c>
      <c r="H12380" s="5">
        <v>129.30000000000001</v>
      </c>
      <c r="I12380" s="5">
        <v>646.5</v>
      </c>
      <c r="J12380" s="5">
        <v>235400.10999999993</v>
      </c>
      <c r="K12380" s="3" t="str" cm="1">
        <f t="array" ref="K12380">_xlfn.LET(_xlpm.d,UPPER(TRIM(CLEAN(SUBSTITUTE(F12380,CHAR(160),"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81" spans="2:11" hidden="1" x14ac:dyDescent="0.25">
      <c r="B12381" s="20">
        <v>45777</v>
      </c>
      <c r="C12381" s="2" t="s">
        <v>1</v>
      </c>
      <c r="D12381" s="2" t="s">
        <v>1869</v>
      </c>
      <c r="E12381" s="2" t="s">
        <v>1634</v>
      </c>
      <c r="F12381" s="2" t="s">
        <v>4726</v>
      </c>
      <c r="G12381" s="5">
        <v>6</v>
      </c>
      <c r="H12381" s="5">
        <v>129.30000000000001</v>
      </c>
      <c r="I12381" s="5">
        <v>775.8</v>
      </c>
      <c r="J12381" s="5">
        <v>236175.90999999992</v>
      </c>
      <c r="K12381" s="3" t="str" cm="1">
        <f t="array" ref="K12381">_xlfn.LET(_xlpm.d,UPPER(TRIM(CLEAN(SUBSTITUTE(F12381,CHAR(160),"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82" spans="2:11" hidden="1" x14ac:dyDescent="0.25">
      <c r="B12382" s="20">
        <v>45777</v>
      </c>
      <c r="C12382" s="2" t="s">
        <v>1</v>
      </c>
      <c r="D12382" s="2" t="s">
        <v>767</v>
      </c>
      <c r="E12382" s="2" t="s">
        <v>170</v>
      </c>
      <c r="F12382" s="2" t="s">
        <v>4726</v>
      </c>
      <c r="G12382" s="5">
        <v>5</v>
      </c>
      <c r="H12382" s="5">
        <v>118.8</v>
      </c>
      <c r="I12382" s="5">
        <v>594</v>
      </c>
      <c r="J12382" s="5">
        <v>236769.90999999992</v>
      </c>
      <c r="K12382" s="3" t="str" cm="1">
        <f t="array" ref="K12382">_xlfn.LET(_xlpm.d,UPPER(TRIM(CLEAN(SUBSTITUTE(F12382,CHAR(160),"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83" spans="2:11" hidden="1" x14ac:dyDescent="0.25">
      <c r="B12383" s="20">
        <v>45777</v>
      </c>
      <c r="C12383" s="2" t="s">
        <v>1</v>
      </c>
      <c r="D12383" s="2" t="s">
        <v>1871</v>
      </c>
      <c r="E12383" s="2" t="s">
        <v>224</v>
      </c>
      <c r="F12383" s="2" t="s">
        <v>4726</v>
      </c>
      <c r="G12383" s="5">
        <v>4</v>
      </c>
      <c r="H12383" s="5">
        <v>129.30000000000001</v>
      </c>
      <c r="I12383" s="5">
        <v>517.20000000000005</v>
      </c>
      <c r="J12383" s="5">
        <v>237287.10999999993</v>
      </c>
      <c r="K12383" s="3" t="str" cm="1">
        <f t="array" ref="K12383">_xlfn.LET(_xlpm.d,UPPER(TRIM(CLEAN(SUBSTITUTE(F12383,CHAR(160),"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84" spans="2:11" hidden="1" x14ac:dyDescent="0.25">
      <c r="B12384" s="20">
        <v>45782</v>
      </c>
      <c r="C12384" s="2" t="s">
        <v>1</v>
      </c>
      <c r="D12384" s="2" t="s">
        <v>2828</v>
      </c>
      <c r="E12384" s="2" t="s">
        <v>195</v>
      </c>
      <c r="F12384" s="2" t="s">
        <v>4726</v>
      </c>
      <c r="G12384" s="5">
        <v>8</v>
      </c>
      <c r="H12384" s="5">
        <v>129.30000000000001</v>
      </c>
      <c r="I12384" s="5">
        <v>1034.4000000000001</v>
      </c>
      <c r="J12384" s="5">
        <v>238321.50999999992</v>
      </c>
      <c r="K12384" s="3" t="str" cm="1">
        <f t="array" ref="K12384">_xlfn.LET(_xlpm.d,UPPER(TRIM(CLEAN(SUBSTITUTE(F12384,CHAR(160),"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85" spans="2:11" hidden="1" x14ac:dyDescent="0.25">
      <c r="B12385" s="20">
        <v>45782</v>
      </c>
      <c r="C12385" s="2" t="s">
        <v>1</v>
      </c>
      <c r="D12385" s="2" t="s">
        <v>538</v>
      </c>
      <c r="E12385" s="2" t="s">
        <v>162</v>
      </c>
      <c r="F12385" s="2" t="s">
        <v>4726</v>
      </c>
      <c r="G12385" s="5">
        <v>10</v>
      </c>
      <c r="H12385" s="5">
        <v>129.30000000000001</v>
      </c>
      <c r="I12385" s="5">
        <v>1293</v>
      </c>
      <c r="J12385" s="5">
        <v>239614.50999999992</v>
      </c>
      <c r="K12385" s="3" t="str" cm="1">
        <f t="array" ref="K12385">_xlfn.LET(_xlpm.d,UPPER(TRIM(CLEAN(SUBSTITUTE(F12385,CHAR(160),"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86" spans="2:11" hidden="1" x14ac:dyDescent="0.25">
      <c r="B12386" s="20">
        <v>45782</v>
      </c>
      <c r="C12386" s="2" t="s">
        <v>1</v>
      </c>
      <c r="D12386" s="2" t="s">
        <v>47</v>
      </c>
      <c r="E12386" s="2" t="s">
        <v>43</v>
      </c>
      <c r="F12386" s="2" t="s">
        <v>4726</v>
      </c>
      <c r="G12386" s="5">
        <v>4</v>
      </c>
      <c r="H12386" s="5">
        <v>118.8</v>
      </c>
      <c r="I12386" s="5">
        <v>475.2</v>
      </c>
      <c r="J12386" s="5">
        <v>240089.70999999993</v>
      </c>
      <c r="K12386" s="3" t="str" cm="1">
        <f t="array" ref="K12386">_xlfn.LET(_xlpm.d,UPPER(TRIM(CLEAN(SUBSTITUTE(F12386,CHAR(160),"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87" spans="2:11" hidden="1" x14ac:dyDescent="0.25">
      <c r="B12387" s="20">
        <v>45782</v>
      </c>
      <c r="C12387" s="2" t="s">
        <v>1</v>
      </c>
      <c r="D12387" s="2" t="s">
        <v>2832</v>
      </c>
      <c r="E12387" s="2" t="s">
        <v>254</v>
      </c>
      <c r="F12387" s="2" t="s">
        <v>4726</v>
      </c>
      <c r="G12387" s="5">
        <v>5</v>
      </c>
      <c r="H12387" s="5">
        <v>129.30000000000001</v>
      </c>
      <c r="I12387" s="5">
        <v>646.5</v>
      </c>
      <c r="J12387" s="5">
        <v>240736.20999999993</v>
      </c>
      <c r="K12387" s="3" t="str" cm="1">
        <f t="array" ref="K12387">_xlfn.LET(_xlpm.d,UPPER(TRIM(CLEAN(SUBSTITUTE(F12387,CHAR(160),"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88" spans="2:11" hidden="1" x14ac:dyDescent="0.25">
      <c r="B12388" s="20">
        <v>45783</v>
      </c>
      <c r="C12388" s="2" t="s">
        <v>1</v>
      </c>
      <c r="D12388" s="2" t="s">
        <v>540</v>
      </c>
      <c r="E12388" s="2" t="s">
        <v>147</v>
      </c>
      <c r="F12388" s="2" t="s">
        <v>4726</v>
      </c>
      <c r="G12388" s="5">
        <v>10</v>
      </c>
      <c r="H12388" s="5">
        <v>129.30000000000001</v>
      </c>
      <c r="I12388" s="5">
        <v>1293</v>
      </c>
      <c r="J12388" s="5">
        <v>242029.20999999993</v>
      </c>
      <c r="K12388" s="3" t="str" cm="1">
        <f t="array" ref="K12388">_xlfn.LET(_xlpm.d,UPPER(TRIM(CLEAN(SUBSTITUTE(F12388,CHAR(160),"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89" spans="2:11" hidden="1" x14ac:dyDescent="0.25">
      <c r="B12389" s="20">
        <v>45783</v>
      </c>
      <c r="C12389" s="2" t="s">
        <v>1</v>
      </c>
      <c r="D12389" s="2" t="s">
        <v>541</v>
      </c>
      <c r="E12389" s="2" t="s">
        <v>141</v>
      </c>
      <c r="F12389" s="2" t="s">
        <v>4726</v>
      </c>
      <c r="G12389" s="5">
        <v>10</v>
      </c>
      <c r="H12389" s="5">
        <v>129.30000000000001</v>
      </c>
      <c r="I12389" s="5">
        <v>1293</v>
      </c>
      <c r="J12389" s="5">
        <v>243322.20999999993</v>
      </c>
      <c r="K12389" s="3" t="str" cm="1">
        <f t="array" ref="K12389">_xlfn.LET(_xlpm.d,UPPER(TRIM(CLEAN(SUBSTITUTE(F12389,CHAR(160),"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90" spans="2:11" hidden="1" x14ac:dyDescent="0.25">
      <c r="B12390" s="20">
        <v>45783</v>
      </c>
      <c r="C12390" s="2" t="s">
        <v>1</v>
      </c>
      <c r="D12390" s="2" t="s">
        <v>982</v>
      </c>
      <c r="E12390" s="2" t="s">
        <v>874</v>
      </c>
      <c r="F12390" s="2" t="s">
        <v>4726</v>
      </c>
      <c r="G12390" s="5">
        <v>5</v>
      </c>
      <c r="H12390" s="5">
        <v>99.35</v>
      </c>
      <c r="I12390" s="5">
        <v>496.75</v>
      </c>
      <c r="J12390" s="5">
        <v>243818.95999999993</v>
      </c>
      <c r="K12390" s="3" t="str" cm="1">
        <f t="array" ref="K12390">_xlfn.LET(_xlpm.d,UPPER(TRIM(CLEAN(SUBSTITUTE(F12390,CHAR(160),"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91" spans="2:11" hidden="1" x14ac:dyDescent="0.25">
      <c r="B12391" s="20">
        <v>45783</v>
      </c>
      <c r="C12391" s="2" t="s">
        <v>1</v>
      </c>
      <c r="D12391" s="2" t="s">
        <v>1878</v>
      </c>
      <c r="E12391" s="2" t="s">
        <v>263</v>
      </c>
      <c r="F12391" s="2" t="s">
        <v>4726</v>
      </c>
      <c r="G12391" s="5">
        <v>12</v>
      </c>
      <c r="H12391" s="5">
        <v>129.30000000000001</v>
      </c>
      <c r="I12391" s="5">
        <v>1551.6</v>
      </c>
      <c r="J12391" s="5">
        <v>245370.55999999994</v>
      </c>
      <c r="K12391" s="3" t="str" cm="1">
        <f t="array" ref="K12391">_xlfn.LET(_xlpm.d,UPPER(TRIM(CLEAN(SUBSTITUTE(F12391,CHAR(160),"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92" spans="2:11" hidden="1" x14ac:dyDescent="0.25">
      <c r="B12392" s="20">
        <v>45784</v>
      </c>
      <c r="C12392" s="2" t="s">
        <v>1</v>
      </c>
      <c r="D12392" s="2" t="s">
        <v>1881</v>
      </c>
      <c r="E12392" s="2" t="s">
        <v>1634</v>
      </c>
      <c r="F12392" s="2" t="s">
        <v>4726</v>
      </c>
      <c r="G12392" s="5">
        <v>6</v>
      </c>
      <c r="H12392" s="5">
        <v>129.30000000000001</v>
      </c>
      <c r="I12392" s="5">
        <v>775.8</v>
      </c>
      <c r="J12392" s="5">
        <v>246146.35999999993</v>
      </c>
      <c r="K12392" s="3" t="str" cm="1">
        <f t="array" ref="K12392">_xlfn.LET(_xlpm.d,UPPER(TRIM(CLEAN(SUBSTITUTE(F12392,CHAR(160),"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93" spans="2:11" hidden="1" x14ac:dyDescent="0.25">
      <c r="B12393" s="20">
        <v>45784</v>
      </c>
      <c r="C12393" s="2" t="s">
        <v>1</v>
      </c>
      <c r="D12393" s="2" t="s">
        <v>4648</v>
      </c>
      <c r="E12393" s="2" t="s">
        <v>857</v>
      </c>
      <c r="F12393" s="2" t="s">
        <v>4726</v>
      </c>
      <c r="G12393" s="5">
        <v>8</v>
      </c>
      <c r="H12393" s="5">
        <v>118.8</v>
      </c>
      <c r="I12393" s="5">
        <v>950.4</v>
      </c>
      <c r="J12393" s="5">
        <v>247096.75999999992</v>
      </c>
      <c r="K12393" s="3" t="str" cm="1">
        <f t="array" ref="K12393">_xlfn.LET(_xlpm.d,UPPER(TRIM(CLEAN(SUBSTITUTE(F12393,CHAR(160),"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94" spans="2:11" hidden="1" x14ac:dyDescent="0.25">
      <c r="B12394" s="20">
        <v>45784</v>
      </c>
      <c r="C12394" s="2" t="s">
        <v>1</v>
      </c>
      <c r="D12394" s="2" t="s">
        <v>2837</v>
      </c>
      <c r="E12394" s="2" t="s">
        <v>16</v>
      </c>
      <c r="F12394" s="2" t="s">
        <v>4726</v>
      </c>
      <c r="G12394" s="5">
        <v>12</v>
      </c>
      <c r="H12394" s="5">
        <v>118.8</v>
      </c>
      <c r="I12394" s="5">
        <v>1425.6</v>
      </c>
      <c r="J12394" s="5">
        <v>248522.35999999993</v>
      </c>
      <c r="K12394" s="3" t="str" cm="1">
        <f t="array" ref="K12394">_xlfn.LET(_xlpm.d,UPPER(TRIM(CLEAN(SUBSTITUTE(F12394,CHAR(160),"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95" spans="2:11" hidden="1" x14ac:dyDescent="0.25">
      <c r="B12395" s="20">
        <v>45785</v>
      </c>
      <c r="C12395" s="2" t="s">
        <v>1</v>
      </c>
      <c r="D12395" s="2" t="s">
        <v>1409</v>
      </c>
      <c r="E12395" s="2" t="s">
        <v>160</v>
      </c>
      <c r="F12395" s="2" t="s">
        <v>4726</v>
      </c>
      <c r="G12395" s="5">
        <v>5</v>
      </c>
      <c r="H12395" s="5">
        <v>129.30000000000001</v>
      </c>
      <c r="I12395" s="5">
        <v>646.5</v>
      </c>
      <c r="J12395" s="5">
        <v>249168.85999999993</v>
      </c>
      <c r="K12395" s="3" t="str" cm="1">
        <f t="array" ref="K12395">_xlfn.LET(_xlpm.d,UPPER(TRIM(CLEAN(SUBSTITUTE(F12395,CHAR(160),"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96" spans="2:11" hidden="1" x14ac:dyDescent="0.25">
      <c r="B12396" s="20">
        <v>45785</v>
      </c>
      <c r="C12396" s="2" t="s">
        <v>1</v>
      </c>
      <c r="D12396" s="2" t="s">
        <v>1410</v>
      </c>
      <c r="E12396" s="2" t="s">
        <v>135</v>
      </c>
      <c r="F12396" s="2" t="s">
        <v>4726</v>
      </c>
      <c r="G12396" s="5">
        <v>6</v>
      </c>
      <c r="H12396" s="5">
        <v>129.30000000000001</v>
      </c>
      <c r="I12396" s="5">
        <v>775.8</v>
      </c>
      <c r="J12396" s="5">
        <v>249944.65999999992</v>
      </c>
      <c r="K12396" s="3" t="str" cm="1">
        <f t="array" ref="K12396">_xlfn.LET(_xlpm.d,UPPER(TRIM(CLEAN(SUBSTITUTE(F12396,CHAR(160),"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97" spans="2:11" hidden="1" x14ac:dyDescent="0.25">
      <c r="B12397" s="20">
        <v>45786</v>
      </c>
      <c r="C12397" s="2" t="s">
        <v>1</v>
      </c>
      <c r="D12397" s="2" t="s">
        <v>1264</v>
      </c>
      <c r="E12397" s="2" t="s">
        <v>241</v>
      </c>
      <c r="F12397" s="2" t="s">
        <v>4726</v>
      </c>
      <c r="G12397" s="5">
        <v>5</v>
      </c>
      <c r="H12397" s="5">
        <v>129.30000000000001</v>
      </c>
      <c r="I12397" s="5">
        <v>646.5</v>
      </c>
      <c r="J12397" s="5">
        <v>250591.15999999992</v>
      </c>
      <c r="K12397" s="3" t="str" cm="1">
        <f t="array" ref="K12397">_xlfn.LET(_xlpm.d,UPPER(TRIM(CLEAN(SUBSTITUTE(F12397,CHAR(160),"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98" spans="2:11" hidden="1" x14ac:dyDescent="0.25">
      <c r="B12398" s="20">
        <v>45786</v>
      </c>
      <c r="C12398" s="2" t="s">
        <v>1</v>
      </c>
      <c r="D12398" s="2" t="s">
        <v>546</v>
      </c>
      <c r="E12398" s="2" t="s">
        <v>238</v>
      </c>
      <c r="F12398" s="2" t="s">
        <v>4726</v>
      </c>
      <c r="G12398" s="5">
        <v>4</v>
      </c>
      <c r="H12398" s="5">
        <v>129.30000000000001</v>
      </c>
      <c r="I12398" s="5">
        <v>517.20000000000005</v>
      </c>
      <c r="J12398" s="5">
        <v>251108.35999999993</v>
      </c>
      <c r="K12398" s="3" t="str" cm="1">
        <f t="array" ref="K12398">_xlfn.LET(_xlpm.d,UPPER(TRIM(CLEAN(SUBSTITUTE(F12398,CHAR(160),"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399" spans="2:11" hidden="1" x14ac:dyDescent="0.25">
      <c r="B12399" s="20">
        <v>45786</v>
      </c>
      <c r="C12399" s="2" t="s">
        <v>1</v>
      </c>
      <c r="D12399" s="2" t="s">
        <v>1265</v>
      </c>
      <c r="E12399" s="2" t="s">
        <v>195</v>
      </c>
      <c r="F12399" s="2" t="s">
        <v>4726</v>
      </c>
      <c r="G12399" s="5">
        <v>12</v>
      </c>
      <c r="H12399" s="5">
        <v>129.30000000000001</v>
      </c>
      <c r="I12399" s="5">
        <v>1551.6</v>
      </c>
      <c r="J12399" s="5">
        <v>252659.95999999993</v>
      </c>
      <c r="K12399" s="3" t="str" cm="1">
        <f t="array" ref="K12399">_xlfn.LET(_xlpm.d,UPPER(TRIM(CLEAN(SUBSTITUTE(F12399,CHAR(160),"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00" spans="2:11" hidden="1" x14ac:dyDescent="0.25">
      <c r="B12400" s="20">
        <v>45786</v>
      </c>
      <c r="C12400" s="2" t="s">
        <v>1</v>
      </c>
      <c r="D12400" s="2" t="s">
        <v>1413</v>
      </c>
      <c r="E12400" s="2" t="s">
        <v>154</v>
      </c>
      <c r="F12400" s="2" t="s">
        <v>4726</v>
      </c>
      <c r="G12400" s="5">
        <v>20</v>
      </c>
      <c r="H12400" s="5">
        <v>129.30000000000001</v>
      </c>
      <c r="I12400" s="5">
        <v>2586</v>
      </c>
      <c r="J12400" s="5">
        <v>255245.95999999993</v>
      </c>
      <c r="K12400" s="3" t="str" cm="1">
        <f t="array" ref="K12400">_xlfn.LET(_xlpm.d,UPPER(TRIM(CLEAN(SUBSTITUTE(F12400,CHAR(160),"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01" spans="2:11" hidden="1" x14ac:dyDescent="0.25">
      <c r="B12401" s="20">
        <v>45786</v>
      </c>
      <c r="C12401" s="2" t="s">
        <v>1</v>
      </c>
      <c r="D12401" s="2" t="s">
        <v>4441</v>
      </c>
      <c r="E12401" s="2" t="s">
        <v>2890</v>
      </c>
      <c r="F12401" s="2" t="s">
        <v>4726</v>
      </c>
      <c r="G12401" s="5">
        <v>5</v>
      </c>
      <c r="H12401" s="5">
        <v>118.8</v>
      </c>
      <c r="I12401" s="5">
        <v>594</v>
      </c>
      <c r="J12401" s="5">
        <v>255839.95999999993</v>
      </c>
      <c r="K12401" s="3" t="str" cm="1">
        <f t="array" ref="K12401">_xlfn.LET(_xlpm.d,UPPER(TRIM(CLEAN(SUBSTITUTE(F12401,CHAR(160),"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02" spans="2:11" hidden="1" x14ac:dyDescent="0.25">
      <c r="B12402" s="20">
        <v>45786</v>
      </c>
      <c r="C12402" s="2" t="s">
        <v>1</v>
      </c>
      <c r="D12402" s="2" t="s">
        <v>4266</v>
      </c>
      <c r="E12402" s="2" t="s">
        <v>41</v>
      </c>
      <c r="F12402" s="2" t="s">
        <v>4726</v>
      </c>
      <c r="G12402" s="5">
        <v>6</v>
      </c>
      <c r="H12402" s="5">
        <v>118.8</v>
      </c>
      <c r="I12402" s="5">
        <v>712.8</v>
      </c>
      <c r="J12402" s="5">
        <v>256552.75999999992</v>
      </c>
      <c r="K12402" s="3" t="str" cm="1">
        <f t="array" ref="K12402">_xlfn.LET(_xlpm.d,UPPER(TRIM(CLEAN(SUBSTITUTE(F12402,CHAR(160),"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03" spans="2:11" hidden="1" x14ac:dyDescent="0.25">
      <c r="B12403" s="20">
        <v>45786</v>
      </c>
      <c r="C12403" s="2" t="s">
        <v>1</v>
      </c>
      <c r="D12403" s="2" t="s">
        <v>2850</v>
      </c>
      <c r="E12403" s="2" t="s">
        <v>224</v>
      </c>
      <c r="F12403" s="2" t="s">
        <v>4726</v>
      </c>
      <c r="G12403" s="5">
        <v>11</v>
      </c>
      <c r="H12403" s="5">
        <v>129.30000000000001</v>
      </c>
      <c r="I12403" s="5">
        <v>1422.3</v>
      </c>
      <c r="J12403" s="5">
        <v>257975.05999999991</v>
      </c>
      <c r="K12403" s="3" t="str" cm="1">
        <f t="array" ref="K12403">_xlfn.LET(_xlpm.d,UPPER(TRIM(CLEAN(SUBSTITUTE(F12403,CHAR(160),"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04" spans="2:11" hidden="1" x14ac:dyDescent="0.25">
      <c r="B12404" s="20">
        <v>45786</v>
      </c>
      <c r="C12404" s="2" t="s">
        <v>1</v>
      </c>
      <c r="D12404" s="2" t="s">
        <v>1886</v>
      </c>
      <c r="E12404" s="2" t="s">
        <v>311</v>
      </c>
      <c r="F12404" s="2" t="s">
        <v>4726</v>
      </c>
      <c r="G12404" s="5">
        <v>3</v>
      </c>
      <c r="H12404" s="5">
        <v>129.30000000000001</v>
      </c>
      <c r="I12404" s="5">
        <v>387.9</v>
      </c>
      <c r="J12404" s="5">
        <v>258362.9599999999</v>
      </c>
      <c r="K12404" s="3" t="str" cm="1">
        <f t="array" ref="K12404">_xlfn.LET(_xlpm.d,UPPER(TRIM(CLEAN(SUBSTITUTE(F12404,CHAR(160),"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05" spans="2:11" hidden="1" x14ac:dyDescent="0.25">
      <c r="B12405" s="20">
        <v>45789</v>
      </c>
      <c r="C12405" s="2" t="s">
        <v>1</v>
      </c>
      <c r="D12405" s="2" t="s">
        <v>1888</v>
      </c>
      <c r="E12405" s="2" t="s">
        <v>248</v>
      </c>
      <c r="F12405" s="2" t="s">
        <v>4726</v>
      </c>
      <c r="G12405" s="5">
        <v>5</v>
      </c>
      <c r="H12405" s="5">
        <v>129.30000000000001</v>
      </c>
      <c r="I12405" s="5">
        <v>646.5</v>
      </c>
      <c r="J12405" s="5">
        <v>259009.4599999999</v>
      </c>
      <c r="K12405" s="3" t="str" cm="1">
        <f t="array" ref="K12405">_xlfn.LET(_xlpm.d,UPPER(TRIM(CLEAN(SUBSTITUTE(F12405,CHAR(160),"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06" spans="2:11" hidden="1" x14ac:dyDescent="0.25">
      <c r="B12406" s="20">
        <v>45789</v>
      </c>
      <c r="C12406" s="2" t="s">
        <v>1</v>
      </c>
      <c r="D12406" s="2" t="s">
        <v>1503</v>
      </c>
      <c r="E12406" s="2" t="s">
        <v>243</v>
      </c>
      <c r="F12406" s="2" t="s">
        <v>4726</v>
      </c>
      <c r="G12406" s="5">
        <v>10</v>
      </c>
      <c r="H12406" s="5">
        <v>23.99</v>
      </c>
      <c r="I12406" s="5">
        <v>239.9</v>
      </c>
      <c r="J12406" s="5">
        <v>259249.3599999999</v>
      </c>
      <c r="K12406" s="3" t="str" cm="1">
        <f t="array" ref="K12406">_xlfn.LET(_xlpm.d,UPPER(TRIM(CLEAN(SUBSTITUTE(F12406,CHAR(160),"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07" spans="2:11" hidden="1" x14ac:dyDescent="0.25">
      <c r="B12407" s="20">
        <v>45789</v>
      </c>
      <c r="C12407" s="2" t="s">
        <v>1</v>
      </c>
      <c r="D12407" s="2" t="s">
        <v>984</v>
      </c>
      <c r="E12407" s="2" t="s">
        <v>985</v>
      </c>
      <c r="F12407" s="2" t="s">
        <v>4726</v>
      </c>
      <c r="G12407" s="5">
        <v>7</v>
      </c>
      <c r="H12407" s="5">
        <v>118.8</v>
      </c>
      <c r="I12407" s="5">
        <v>831.6</v>
      </c>
      <c r="J12407" s="5">
        <v>260080.9599999999</v>
      </c>
      <c r="K12407" s="3" t="str" cm="1">
        <f t="array" ref="K12407">_xlfn.LET(_xlpm.d,UPPER(TRIM(CLEAN(SUBSTITUTE(F12407,CHAR(160),"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08" spans="2:11" hidden="1" x14ac:dyDescent="0.25">
      <c r="B12408" s="20">
        <v>45789</v>
      </c>
      <c r="C12408" s="2" t="s">
        <v>1</v>
      </c>
      <c r="D12408" s="2" t="s">
        <v>1890</v>
      </c>
      <c r="E12408" s="2" t="s">
        <v>197</v>
      </c>
      <c r="F12408" s="2" t="s">
        <v>4726</v>
      </c>
      <c r="G12408" s="5">
        <v>20</v>
      </c>
      <c r="H12408" s="5">
        <v>129.30000000000001</v>
      </c>
      <c r="I12408" s="5">
        <v>2586</v>
      </c>
      <c r="J12408" s="5">
        <v>262666.9599999999</v>
      </c>
      <c r="K12408" s="3" t="str" cm="1">
        <f t="array" ref="K12408">_xlfn.LET(_xlpm.d,UPPER(TRIM(CLEAN(SUBSTITUTE(F12408,CHAR(160),"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09" spans="2:11" hidden="1" x14ac:dyDescent="0.25">
      <c r="B12409" s="20">
        <v>45790</v>
      </c>
      <c r="C12409" s="2" t="s">
        <v>1</v>
      </c>
      <c r="D12409" s="2" t="s">
        <v>1894</v>
      </c>
      <c r="E12409" s="2" t="s">
        <v>61</v>
      </c>
      <c r="F12409" s="2" t="s">
        <v>4726</v>
      </c>
      <c r="G12409" s="5">
        <v>14</v>
      </c>
      <c r="H12409" s="5">
        <v>118.8</v>
      </c>
      <c r="I12409" s="5">
        <v>1663.2</v>
      </c>
      <c r="J12409" s="5">
        <v>264330.15999999992</v>
      </c>
      <c r="K12409" s="3" t="str" cm="1">
        <f t="array" ref="K12409">_xlfn.LET(_xlpm.d,UPPER(TRIM(CLEAN(SUBSTITUTE(F12409,CHAR(160),"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10" spans="2:11" hidden="1" x14ac:dyDescent="0.25">
      <c r="B12410" s="20">
        <v>45791</v>
      </c>
      <c r="C12410" s="2" t="s">
        <v>1</v>
      </c>
      <c r="D12410" s="2" t="s">
        <v>988</v>
      </c>
      <c r="E12410" s="2" t="s">
        <v>149</v>
      </c>
      <c r="F12410" s="2" t="s">
        <v>4726</v>
      </c>
      <c r="G12410" s="5">
        <v>10</v>
      </c>
      <c r="H12410" s="5">
        <v>129.30000000000001</v>
      </c>
      <c r="I12410" s="5">
        <v>1293</v>
      </c>
      <c r="J12410" s="5">
        <v>265623.15999999992</v>
      </c>
      <c r="K12410" s="3" t="str" cm="1">
        <f t="array" ref="K12410">_xlfn.LET(_xlpm.d,UPPER(TRIM(CLEAN(SUBSTITUTE(F12410,CHAR(160),"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11" spans="2:11" hidden="1" x14ac:dyDescent="0.25">
      <c r="B12411" s="20">
        <v>45791</v>
      </c>
      <c r="C12411" s="2" t="s">
        <v>1</v>
      </c>
      <c r="D12411" s="2" t="s">
        <v>1895</v>
      </c>
      <c r="E12411" s="2" t="s">
        <v>730</v>
      </c>
      <c r="F12411" s="2" t="s">
        <v>4726</v>
      </c>
      <c r="G12411" s="5">
        <v>18</v>
      </c>
      <c r="H12411" s="5">
        <v>129.30000000000001</v>
      </c>
      <c r="I12411" s="5">
        <v>2327.4</v>
      </c>
      <c r="J12411" s="5">
        <v>267950.55999999994</v>
      </c>
      <c r="K12411" s="3" t="str" cm="1">
        <f t="array" ref="K12411">_xlfn.LET(_xlpm.d,UPPER(TRIM(CLEAN(SUBSTITUTE(F12411,CHAR(160),"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12" spans="2:11" hidden="1" x14ac:dyDescent="0.25">
      <c r="B12412" s="20">
        <v>45791</v>
      </c>
      <c r="C12412" s="2" t="s">
        <v>1</v>
      </c>
      <c r="D12412" s="2" t="s">
        <v>779</v>
      </c>
      <c r="E12412" s="2" t="s">
        <v>180</v>
      </c>
      <c r="F12412" s="2" t="s">
        <v>4726</v>
      </c>
      <c r="G12412" s="5">
        <v>3</v>
      </c>
      <c r="H12412" s="5">
        <v>0</v>
      </c>
      <c r="I12412" s="5">
        <v>0</v>
      </c>
      <c r="J12412" s="5">
        <v>267950.55999999994</v>
      </c>
      <c r="K12412" s="3" t="str" cm="1">
        <f t="array" ref="K12412">_xlfn.LET(_xlpm.d,UPPER(TRIM(CLEAN(SUBSTITUTE(F12412,CHAR(160),"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13" spans="2:11" hidden="1" x14ac:dyDescent="0.25">
      <c r="B12413" s="20">
        <v>45791</v>
      </c>
      <c r="C12413" s="2" t="s">
        <v>1</v>
      </c>
      <c r="D12413" s="2" t="s">
        <v>51</v>
      </c>
      <c r="E12413" s="2" t="s">
        <v>16</v>
      </c>
      <c r="F12413" s="2" t="s">
        <v>4726</v>
      </c>
      <c r="G12413" s="5">
        <v>10</v>
      </c>
      <c r="H12413" s="5">
        <v>118.8</v>
      </c>
      <c r="I12413" s="5">
        <v>1188</v>
      </c>
      <c r="J12413" s="5">
        <v>269138.55999999994</v>
      </c>
      <c r="K12413" s="3" t="str" cm="1">
        <f t="array" ref="K12413">_xlfn.LET(_xlpm.d,UPPER(TRIM(CLEAN(SUBSTITUTE(F12413,CHAR(160),"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14" spans="2:11" hidden="1" x14ac:dyDescent="0.25">
      <c r="B12414" s="20">
        <v>45792</v>
      </c>
      <c r="C12414" s="2" t="s">
        <v>1</v>
      </c>
      <c r="D12414" s="2" t="s">
        <v>992</v>
      </c>
      <c r="E12414" s="2" t="s">
        <v>192</v>
      </c>
      <c r="F12414" s="2" t="s">
        <v>4726</v>
      </c>
      <c r="G12414" s="5">
        <v>11</v>
      </c>
      <c r="H12414" s="5">
        <v>129.30000000000001</v>
      </c>
      <c r="I12414" s="5">
        <v>1422.3</v>
      </c>
      <c r="J12414" s="5">
        <v>270560.85999999993</v>
      </c>
      <c r="K12414" s="3" t="str" cm="1">
        <f t="array" ref="K12414">_xlfn.LET(_xlpm.d,UPPER(TRIM(CLEAN(SUBSTITUTE(F12414,CHAR(160),"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15" spans="2:11" hidden="1" x14ac:dyDescent="0.25">
      <c r="B12415" s="20">
        <v>45792</v>
      </c>
      <c r="C12415" s="2" t="s">
        <v>1</v>
      </c>
      <c r="D12415" s="2" t="s">
        <v>993</v>
      </c>
      <c r="E12415" s="2" t="s">
        <v>160</v>
      </c>
      <c r="F12415" s="2" t="s">
        <v>4726</v>
      </c>
      <c r="G12415" s="5">
        <v>6</v>
      </c>
      <c r="H12415" s="5">
        <v>129.30000000000001</v>
      </c>
      <c r="I12415" s="5">
        <v>775.8</v>
      </c>
      <c r="J12415" s="5">
        <v>271336.65999999992</v>
      </c>
      <c r="K12415" s="3" t="str" cm="1">
        <f t="array" ref="K12415">_xlfn.LET(_xlpm.d,UPPER(TRIM(CLEAN(SUBSTITUTE(F12415,CHAR(160),"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16" spans="2:11" hidden="1" x14ac:dyDescent="0.25">
      <c r="B12416" s="20">
        <v>45793</v>
      </c>
      <c r="C12416" s="2" t="s">
        <v>1</v>
      </c>
      <c r="D12416" s="2" t="s">
        <v>549</v>
      </c>
      <c r="E12416" s="2" t="s">
        <v>195</v>
      </c>
      <c r="F12416" s="2" t="s">
        <v>4726</v>
      </c>
      <c r="G12416" s="5">
        <v>15</v>
      </c>
      <c r="H12416" s="5">
        <v>129.30000000000001</v>
      </c>
      <c r="I12416" s="5">
        <v>1939.5</v>
      </c>
      <c r="J12416" s="5">
        <v>273276.15999999992</v>
      </c>
      <c r="K12416" s="3" t="str" cm="1">
        <f t="array" ref="K12416">_xlfn.LET(_xlpm.d,UPPER(TRIM(CLEAN(SUBSTITUTE(F12416,CHAR(160),"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17" spans="2:11" hidden="1" x14ac:dyDescent="0.25">
      <c r="B12417" s="20">
        <v>45793</v>
      </c>
      <c r="C12417" s="2" t="s">
        <v>1</v>
      </c>
      <c r="D12417" s="2" t="s">
        <v>1899</v>
      </c>
      <c r="E12417" s="2" t="s">
        <v>241</v>
      </c>
      <c r="F12417" s="2" t="s">
        <v>4726</v>
      </c>
      <c r="G12417" s="5">
        <v>16</v>
      </c>
      <c r="H12417" s="5">
        <v>129.30000000000001</v>
      </c>
      <c r="I12417" s="5">
        <v>2068.8000000000002</v>
      </c>
      <c r="J12417" s="5">
        <v>275344.9599999999</v>
      </c>
      <c r="K12417" s="3" t="str" cm="1">
        <f t="array" ref="K12417">_xlfn.LET(_xlpm.d,UPPER(TRIM(CLEAN(SUBSTITUTE(F12417,CHAR(160),"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18" spans="2:11" hidden="1" x14ac:dyDescent="0.25">
      <c r="B12418" s="20">
        <v>45796</v>
      </c>
      <c r="C12418" s="2" t="s">
        <v>1</v>
      </c>
      <c r="D12418" s="2" t="s">
        <v>4649</v>
      </c>
      <c r="E12418" s="2" t="s">
        <v>3136</v>
      </c>
      <c r="F12418" s="2" t="s">
        <v>4726</v>
      </c>
      <c r="G12418" s="5">
        <v>2</v>
      </c>
      <c r="H12418" s="5">
        <v>118.8</v>
      </c>
      <c r="I12418" s="5">
        <v>237.6</v>
      </c>
      <c r="J12418" s="5">
        <v>275582.55999999988</v>
      </c>
      <c r="K12418" s="3" t="str" cm="1">
        <f t="array" ref="K12418">_xlfn.LET(_xlpm.d,UPPER(TRIM(CLEAN(SUBSTITUTE(F12418,CHAR(160),"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19" spans="2:11" hidden="1" x14ac:dyDescent="0.25">
      <c r="B12419" s="20">
        <v>45796</v>
      </c>
      <c r="C12419" s="2" t="s">
        <v>1</v>
      </c>
      <c r="D12419" s="2" t="s">
        <v>2862</v>
      </c>
      <c r="E12419" s="2" t="s">
        <v>254</v>
      </c>
      <c r="F12419" s="2" t="s">
        <v>4726</v>
      </c>
      <c r="G12419" s="5">
        <v>5</v>
      </c>
      <c r="H12419" s="5">
        <v>129.30000000000001</v>
      </c>
      <c r="I12419" s="5">
        <v>646.5</v>
      </c>
      <c r="J12419" s="5">
        <v>276229.05999999988</v>
      </c>
      <c r="K12419" s="3" t="str" cm="1">
        <f t="array" ref="K12419">_xlfn.LET(_xlpm.d,UPPER(TRIM(CLEAN(SUBSTITUTE(F12419,CHAR(160),"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20" spans="2:11" hidden="1" x14ac:dyDescent="0.25">
      <c r="B12420" s="20">
        <v>45797</v>
      </c>
      <c r="C12420" s="2" t="s">
        <v>1</v>
      </c>
      <c r="D12420" s="2" t="s">
        <v>551</v>
      </c>
      <c r="E12420" s="2" t="s">
        <v>156</v>
      </c>
      <c r="F12420" s="2" t="s">
        <v>4726</v>
      </c>
      <c r="G12420" s="5">
        <v>14</v>
      </c>
      <c r="H12420" s="5">
        <v>129.30000000000001</v>
      </c>
      <c r="I12420" s="5">
        <v>1810.2</v>
      </c>
      <c r="J12420" s="5">
        <v>278039.25999999989</v>
      </c>
      <c r="K12420" s="3" t="str" cm="1">
        <f t="array" ref="K12420">_xlfn.LET(_xlpm.d,UPPER(TRIM(CLEAN(SUBSTITUTE(F12420,CHAR(160),"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21" spans="2:11" hidden="1" x14ac:dyDescent="0.25">
      <c r="B12421" s="20">
        <v>45797</v>
      </c>
      <c r="C12421" s="2" t="s">
        <v>1</v>
      </c>
      <c r="D12421" s="2" t="s">
        <v>995</v>
      </c>
      <c r="E12421" s="2" t="s">
        <v>273</v>
      </c>
      <c r="F12421" s="2" t="s">
        <v>4726</v>
      </c>
      <c r="G12421" s="5">
        <v>15</v>
      </c>
      <c r="H12421" s="5">
        <v>129.30000000000001</v>
      </c>
      <c r="I12421" s="5">
        <v>1939.5</v>
      </c>
      <c r="J12421" s="5">
        <v>279978.75999999989</v>
      </c>
      <c r="K12421" s="3" t="str" cm="1">
        <f t="array" ref="K12421">_xlfn.LET(_xlpm.d,UPPER(TRIM(CLEAN(SUBSTITUTE(F12421,CHAR(160),"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22" spans="2:11" hidden="1" x14ac:dyDescent="0.25">
      <c r="B12422" s="20">
        <v>45797</v>
      </c>
      <c r="C12422" s="2" t="s">
        <v>1</v>
      </c>
      <c r="D12422" s="2" t="s">
        <v>1903</v>
      </c>
      <c r="E12422" s="2" t="s">
        <v>78</v>
      </c>
      <c r="F12422" s="2" t="s">
        <v>4726</v>
      </c>
      <c r="G12422" s="5">
        <v>3</v>
      </c>
      <c r="H12422" s="5">
        <v>129.30000000000001</v>
      </c>
      <c r="I12422" s="5">
        <v>387.9</v>
      </c>
      <c r="J12422" s="5">
        <v>280366.65999999992</v>
      </c>
      <c r="K12422" s="3" t="str" cm="1">
        <f t="array" ref="K12422">_xlfn.LET(_xlpm.d,UPPER(TRIM(CLEAN(SUBSTITUTE(F12422,CHAR(160),"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23" spans="2:11" hidden="1" x14ac:dyDescent="0.25">
      <c r="B12423" s="20">
        <v>45797</v>
      </c>
      <c r="C12423" s="2" t="s">
        <v>1</v>
      </c>
      <c r="D12423" s="2" t="s">
        <v>552</v>
      </c>
      <c r="E12423" s="2" t="s">
        <v>143</v>
      </c>
      <c r="F12423" s="2" t="s">
        <v>4726</v>
      </c>
      <c r="G12423" s="5">
        <v>15</v>
      </c>
      <c r="H12423" s="5">
        <v>129.30000000000001</v>
      </c>
      <c r="I12423" s="5">
        <v>1939.5</v>
      </c>
      <c r="J12423" s="5">
        <v>282306.15999999992</v>
      </c>
      <c r="K12423" s="3" t="str" cm="1">
        <f t="array" ref="K12423">_xlfn.LET(_xlpm.d,UPPER(TRIM(CLEAN(SUBSTITUTE(F12423,CHAR(160),"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24" spans="2:11" hidden="1" x14ac:dyDescent="0.25">
      <c r="B12424" s="20">
        <v>45797</v>
      </c>
      <c r="C12424" s="2" t="s">
        <v>1</v>
      </c>
      <c r="D12424" s="2" t="s">
        <v>553</v>
      </c>
      <c r="E12424" s="2" t="s">
        <v>141</v>
      </c>
      <c r="F12424" s="2" t="s">
        <v>4726</v>
      </c>
      <c r="G12424" s="5">
        <v>10</v>
      </c>
      <c r="H12424" s="5">
        <v>129.30000000000001</v>
      </c>
      <c r="I12424" s="5">
        <v>1293</v>
      </c>
      <c r="J12424" s="5">
        <v>283599.15999999992</v>
      </c>
      <c r="K12424" s="3" t="str" cm="1">
        <f t="array" ref="K12424">_xlfn.LET(_xlpm.d,UPPER(TRIM(CLEAN(SUBSTITUTE(F12424,CHAR(160),"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25" spans="2:11" hidden="1" x14ac:dyDescent="0.25">
      <c r="B12425" s="20">
        <v>45798</v>
      </c>
      <c r="C12425" s="2" t="s">
        <v>1</v>
      </c>
      <c r="D12425" s="2" t="s">
        <v>4650</v>
      </c>
      <c r="E12425" s="2" t="s">
        <v>857</v>
      </c>
      <c r="F12425" s="2" t="s">
        <v>4726</v>
      </c>
      <c r="G12425" s="5">
        <v>9</v>
      </c>
      <c r="H12425" s="5">
        <v>118.8</v>
      </c>
      <c r="I12425" s="5">
        <v>1069.2</v>
      </c>
      <c r="J12425" s="5">
        <v>284668.35999999993</v>
      </c>
      <c r="K12425" s="3" t="str" cm="1">
        <f t="array" ref="K12425">_xlfn.LET(_xlpm.d,UPPER(TRIM(CLEAN(SUBSTITUTE(F12425,CHAR(160),"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26" spans="2:11" hidden="1" x14ac:dyDescent="0.25">
      <c r="B12426" s="20">
        <v>45798</v>
      </c>
      <c r="C12426" s="2" t="s">
        <v>1</v>
      </c>
      <c r="D12426" s="2" t="s">
        <v>4651</v>
      </c>
      <c r="E12426" s="2" t="s">
        <v>61</v>
      </c>
      <c r="F12426" s="2" t="s">
        <v>4726</v>
      </c>
      <c r="G12426" s="5">
        <v>10</v>
      </c>
      <c r="H12426" s="5">
        <v>118.8</v>
      </c>
      <c r="I12426" s="5">
        <v>1188</v>
      </c>
      <c r="J12426" s="5">
        <v>285856.35999999993</v>
      </c>
      <c r="K12426" s="3" t="str" cm="1">
        <f t="array" ref="K12426">_xlfn.LET(_xlpm.d,UPPER(TRIM(CLEAN(SUBSTITUTE(F12426,CHAR(160),"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27" spans="2:11" hidden="1" x14ac:dyDescent="0.25">
      <c r="B12427" s="20">
        <v>45799</v>
      </c>
      <c r="C12427" s="2" t="s">
        <v>1</v>
      </c>
      <c r="D12427" s="2" t="s">
        <v>1422</v>
      </c>
      <c r="E12427" s="2" t="s">
        <v>160</v>
      </c>
      <c r="F12427" s="2" t="s">
        <v>4726</v>
      </c>
      <c r="G12427" s="5">
        <v>4</v>
      </c>
      <c r="H12427" s="5">
        <v>129.30000000000001</v>
      </c>
      <c r="I12427" s="5">
        <v>517.20000000000005</v>
      </c>
      <c r="J12427" s="5">
        <v>286373.55999999994</v>
      </c>
      <c r="K12427" s="3" t="str" cm="1">
        <f t="array" ref="K12427">_xlfn.LET(_xlpm.d,UPPER(TRIM(CLEAN(SUBSTITUTE(F12427,CHAR(160),"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28" spans="2:11" hidden="1" x14ac:dyDescent="0.25">
      <c r="B12428" s="20">
        <v>45799</v>
      </c>
      <c r="C12428" s="2" t="s">
        <v>1</v>
      </c>
      <c r="D12428" s="2" t="s">
        <v>555</v>
      </c>
      <c r="E12428" s="2" t="s">
        <v>135</v>
      </c>
      <c r="F12428" s="2" t="s">
        <v>4726</v>
      </c>
      <c r="G12428" s="5">
        <v>8</v>
      </c>
      <c r="H12428" s="5">
        <v>129.30000000000001</v>
      </c>
      <c r="I12428" s="5">
        <v>1034.4000000000001</v>
      </c>
      <c r="J12428" s="5">
        <v>287407.95999999996</v>
      </c>
      <c r="K12428" s="3" t="str" cm="1">
        <f t="array" ref="K12428">_xlfn.LET(_xlpm.d,UPPER(TRIM(CLEAN(SUBSTITUTE(F12428,CHAR(160),"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29" spans="2:11" hidden="1" x14ac:dyDescent="0.25">
      <c r="B12429" s="20">
        <v>45799</v>
      </c>
      <c r="C12429" s="2" t="s">
        <v>1</v>
      </c>
      <c r="D12429" s="2" t="s">
        <v>4732</v>
      </c>
      <c r="E12429" s="2" t="s">
        <v>73</v>
      </c>
      <c r="F12429" s="2" t="s">
        <v>4726</v>
      </c>
      <c r="G12429" s="5">
        <v>4</v>
      </c>
      <c r="H12429" s="5">
        <v>118.8</v>
      </c>
      <c r="I12429" s="5">
        <v>475.2</v>
      </c>
      <c r="J12429" s="5">
        <v>287883.15999999997</v>
      </c>
      <c r="K12429" s="3" t="str" cm="1">
        <f t="array" ref="K12429">_xlfn.LET(_xlpm.d,UPPER(TRIM(CLEAN(SUBSTITUTE(F12429,CHAR(160),"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30" spans="2:11" hidden="1" x14ac:dyDescent="0.25">
      <c r="B12430" s="20">
        <v>45800</v>
      </c>
      <c r="C12430" s="2" t="s">
        <v>1</v>
      </c>
      <c r="D12430" s="2" t="s">
        <v>1424</v>
      </c>
      <c r="E12430" s="2" t="s">
        <v>243</v>
      </c>
      <c r="F12430" s="2" t="s">
        <v>4726</v>
      </c>
      <c r="G12430" s="5">
        <v>15</v>
      </c>
      <c r="H12430" s="5">
        <v>129.30000000000001</v>
      </c>
      <c r="I12430" s="5">
        <v>1939.5</v>
      </c>
      <c r="J12430" s="5">
        <v>289822.65999999997</v>
      </c>
      <c r="K12430" s="3" t="str" cm="1">
        <f t="array" ref="K12430">_xlfn.LET(_xlpm.d,UPPER(TRIM(CLEAN(SUBSTITUTE(F12430,CHAR(160),"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31" spans="2:11" hidden="1" x14ac:dyDescent="0.25">
      <c r="B12431" s="20">
        <v>45800</v>
      </c>
      <c r="C12431" s="2" t="s">
        <v>1</v>
      </c>
      <c r="D12431" s="2" t="s">
        <v>4733</v>
      </c>
      <c r="E12431" s="2" t="s">
        <v>170</v>
      </c>
      <c r="F12431" s="2" t="s">
        <v>4726</v>
      </c>
      <c r="G12431" s="5">
        <v>5</v>
      </c>
      <c r="H12431" s="5">
        <v>118.8</v>
      </c>
      <c r="I12431" s="5">
        <v>594</v>
      </c>
      <c r="J12431" s="5">
        <v>290416.65999999997</v>
      </c>
      <c r="K12431" s="3" t="str" cm="1">
        <f t="array" ref="K12431">_xlfn.LET(_xlpm.d,UPPER(TRIM(CLEAN(SUBSTITUTE(F12431,CHAR(160),"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32" spans="2:11" hidden="1" x14ac:dyDescent="0.25">
      <c r="B12432" s="20">
        <v>45800</v>
      </c>
      <c r="C12432" s="2" t="s">
        <v>1</v>
      </c>
      <c r="D12432" s="2" t="s">
        <v>559</v>
      </c>
      <c r="E12432" s="2" t="s">
        <v>224</v>
      </c>
      <c r="F12432" s="2" t="s">
        <v>4726</v>
      </c>
      <c r="G12432" s="5">
        <v>5</v>
      </c>
      <c r="H12432" s="5">
        <v>129.30000000000001</v>
      </c>
      <c r="I12432" s="5">
        <v>646.5</v>
      </c>
      <c r="J12432" s="5">
        <v>291063.15999999997</v>
      </c>
      <c r="K12432" s="3" t="str" cm="1">
        <f t="array" ref="K12432">_xlfn.LET(_xlpm.d,UPPER(TRIM(CLEAN(SUBSTITUTE(F12432,CHAR(160),"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33" spans="2:11" hidden="1" x14ac:dyDescent="0.25">
      <c r="B12433" s="20">
        <v>45803</v>
      </c>
      <c r="C12433" s="2" t="s">
        <v>1</v>
      </c>
      <c r="D12433" s="2" t="s">
        <v>2876</v>
      </c>
      <c r="E12433" s="2" t="s">
        <v>248</v>
      </c>
      <c r="F12433" s="2" t="s">
        <v>4726</v>
      </c>
      <c r="G12433" s="5">
        <v>5</v>
      </c>
      <c r="H12433" s="5">
        <v>129.30000000000001</v>
      </c>
      <c r="I12433" s="5">
        <v>646.5</v>
      </c>
      <c r="J12433" s="5">
        <v>291709.65999999997</v>
      </c>
      <c r="K12433" s="3" t="str" cm="1">
        <f t="array" ref="K12433">_xlfn.LET(_xlpm.d,UPPER(TRIM(CLEAN(SUBSTITUTE(F12433,CHAR(160),"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34" spans="2:11" hidden="1" x14ac:dyDescent="0.25">
      <c r="B12434" s="20">
        <v>45804</v>
      </c>
      <c r="C12434" s="2" t="s">
        <v>1</v>
      </c>
      <c r="D12434" s="2" t="s">
        <v>2878</v>
      </c>
      <c r="E12434" s="2" t="s">
        <v>78</v>
      </c>
      <c r="F12434" s="2" t="s">
        <v>4726</v>
      </c>
      <c r="G12434" s="5">
        <v>3</v>
      </c>
      <c r="H12434" s="5">
        <v>129.30000000000001</v>
      </c>
      <c r="I12434" s="5">
        <v>387.9</v>
      </c>
      <c r="J12434" s="5">
        <v>292097.56</v>
      </c>
      <c r="K12434" s="3" t="str" cm="1">
        <f t="array" ref="K12434">_xlfn.LET(_xlpm.d,UPPER(TRIM(CLEAN(SUBSTITUTE(F12434,CHAR(160),"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35" spans="2:11" hidden="1" x14ac:dyDescent="0.25">
      <c r="B12435" s="20">
        <v>45805</v>
      </c>
      <c r="C12435" s="2" t="s">
        <v>1</v>
      </c>
      <c r="D12435" s="2" t="s">
        <v>4451</v>
      </c>
      <c r="E12435" s="2" t="s">
        <v>16</v>
      </c>
      <c r="F12435" s="2" t="s">
        <v>4726</v>
      </c>
      <c r="G12435" s="5">
        <v>15</v>
      </c>
      <c r="H12435" s="5">
        <v>118.8</v>
      </c>
      <c r="I12435" s="5">
        <v>1782</v>
      </c>
      <c r="J12435" s="5">
        <v>293879.56</v>
      </c>
      <c r="K12435" s="3" t="str" cm="1">
        <f t="array" ref="K12435">_xlfn.LET(_xlpm.d,UPPER(TRIM(CLEAN(SUBSTITUTE(F12435,CHAR(160),"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36" spans="2:11" hidden="1" x14ac:dyDescent="0.25">
      <c r="B12436" s="20">
        <v>45805</v>
      </c>
      <c r="C12436" s="2" t="s">
        <v>1</v>
      </c>
      <c r="D12436" s="2" t="s">
        <v>2884</v>
      </c>
      <c r="E12436" s="2" t="s">
        <v>263</v>
      </c>
      <c r="F12436" s="2" t="s">
        <v>4726</v>
      </c>
      <c r="G12436" s="5">
        <v>8</v>
      </c>
      <c r="H12436" s="5">
        <v>129.30000000000001</v>
      </c>
      <c r="I12436" s="5">
        <v>1034.4000000000001</v>
      </c>
      <c r="J12436" s="5">
        <v>294913.96000000002</v>
      </c>
      <c r="K12436" s="3" t="str" cm="1">
        <f t="array" ref="K12436">_xlfn.LET(_xlpm.d,UPPER(TRIM(CLEAN(SUBSTITUTE(F12436,CHAR(160),"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37" spans="2:11" hidden="1" x14ac:dyDescent="0.25">
      <c r="B12437" s="20">
        <v>45806</v>
      </c>
      <c r="C12437" s="2" t="s">
        <v>1</v>
      </c>
      <c r="D12437" s="2" t="s">
        <v>1427</v>
      </c>
      <c r="E12437" s="2" t="s">
        <v>160</v>
      </c>
      <c r="F12437" s="2" t="s">
        <v>4726</v>
      </c>
      <c r="G12437" s="5">
        <v>5</v>
      </c>
      <c r="H12437" s="5">
        <v>129.30000000000001</v>
      </c>
      <c r="I12437" s="5">
        <v>646.5</v>
      </c>
      <c r="J12437" s="5">
        <v>295560.46000000002</v>
      </c>
      <c r="K12437" s="3" t="str" cm="1">
        <f t="array" ref="K12437">_xlfn.LET(_xlpm.d,UPPER(TRIM(CLEAN(SUBSTITUTE(F12437,CHAR(160),"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38" spans="2:11" hidden="1" x14ac:dyDescent="0.25">
      <c r="B12438" s="20">
        <v>45806</v>
      </c>
      <c r="C12438" s="2" t="s">
        <v>1</v>
      </c>
      <c r="D12438" s="2" t="s">
        <v>1428</v>
      </c>
      <c r="E12438" s="2" t="s">
        <v>192</v>
      </c>
      <c r="F12438" s="2" t="s">
        <v>4726</v>
      </c>
      <c r="G12438" s="5">
        <v>10</v>
      </c>
      <c r="H12438" s="5">
        <v>129.30000000000001</v>
      </c>
      <c r="I12438" s="5">
        <v>1293</v>
      </c>
      <c r="J12438" s="5">
        <v>296853.46000000002</v>
      </c>
      <c r="K12438" s="3" t="str" cm="1">
        <f t="array" ref="K12438">_xlfn.LET(_xlpm.d,UPPER(TRIM(CLEAN(SUBSTITUTE(F12438,CHAR(160),"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39" spans="2:11" hidden="1" x14ac:dyDescent="0.25">
      <c r="B12439" s="20">
        <v>45806</v>
      </c>
      <c r="C12439" s="2" t="s">
        <v>1</v>
      </c>
      <c r="D12439" s="2" t="s">
        <v>566</v>
      </c>
      <c r="E12439" s="2" t="s">
        <v>180</v>
      </c>
      <c r="F12439" s="2" t="s">
        <v>4726</v>
      </c>
      <c r="G12439" s="5">
        <v>5</v>
      </c>
      <c r="H12439" s="5">
        <v>129.30000000000001</v>
      </c>
      <c r="I12439" s="5">
        <v>646.5</v>
      </c>
      <c r="J12439" s="5">
        <v>297499.96000000002</v>
      </c>
      <c r="K12439" s="3" t="str" cm="1">
        <f t="array" ref="K12439">_xlfn.LET(_xlpm.d,UPPER(TRIM(CLEAN(SUBSTITUTE(F12439,CHAR(160),"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40" spans="2:11" hidden="1" x14ac:dyDescent="0.25">
      <c r="B12440" s="20">
        <v>45806</v>
      </c>
      <c r="C12440" s="2" t="s">
        <v>1</v>
      </c>
      <c r="D12440" s="2" t="s">
        <v>4267</v>
      </c>
      <c r="E12440" s="2" t="s">
        <v>248</v>
      </c>
      <c r="F12440" s="2" t="s">
        <v>4726</v>
      </c>
      <c r="G12440" s="5">
        <v>10</v>
      </c>
      <c r="H12440" s="5">
        <v>129.30000000000001</v>
      </c>
      <c r="I12440" s="5">
        <v>1293</v>
      </c>
      <c r="J12440" s="5">
        <v>298792.96000000002</v>
      </c>
      <c r="K12440" s="3" t="str" cm="1">
        <f t="array" ref="K12440">_xlfn.LET(_xlpm.d,UPPER(TRIM(CLEAN(SUBSTITUTE(F12440,CHAR(160),"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41" spans="2:11" hidden="1" x14ac:dyDescent="0.25">
      <c r="B12441" s="20">
        <v>45807</v>
      </c>
      <c r="C12441" s="2" t="s">
        <v>1</v>
      </c>
      <c r="D12441" s="2" t="s">
        <v>4734</v>
      </c>
      <c r="E12441" s="2" t="s">
        <v>2447</v>
      </c>
      <c r="F12441" s="2" t="s">
        <v>4728</v>
      </c>
      <c r="G12441" s="5">
        <v>4</v>
      </c>
      <c r="H12441" s="5">
        <v>118.8</v>
      </c>
      <c r="I12441" s="5">
        <v>475.2</v>
      </c>
      <c r="J12441" s="5">
        <v>299268.16000000003</v>
      </c>
      <c r="K12441" s="3" t="str" cm="1">
        <f t="array" ref="K12441">_xlfn.LET(_xlpm.d,UPPER(TRIM(CLEAN(SUBSTITUTE(F12441,CHAR(160),"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42" spans="2:11" hidden="1" x14ac:dyDescent="0.25">
      <c r="B12442" s="20">
        <v>45807</v>
      </c>
      <c r="C12442" s="2" t="s">
        <v>1</v>
      </c>
      <c r="D12442" s="2" t="s">
        <v>4734</v>
      </c>
      <c r="E12442" s="2" t="s">
        <v>2447</v>
      </c>
      <c r="F12442" s="2" t="s">
        <v>4729</v>
      </c>
      <c r="G12442" s="5">
        <v>2</v>
      </c>
      <c r="H12442" s="5">
        <v>118.8</v>
      </c>
      <c r="I12442" s="5">
        <v>237.6</v>
      </c>
      <c r="J12442" s="5">
        <v>299505.76</v>
      </c>
      <c r="K12442" s="3" t="str" cm="1">
        <f t="array" ref="K12442">_xlfn.LET(_xlpm.d,UPPER(TRIM(CLEAN(SUBSTITUTE(F12442,CHAR(160),"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43" spans="2:11" hidden="1" x14ac:dyDescent="0.25">
      <c r="B12443" s="20">
        <v>45807</v>
      </c>
      <c r="C12443" s="2" t="s">
        <v>1</v>
      </c>
      <c r="D12443" s="2" t="s">
        <v>570</v>
      </c>
      <c r="E12443" s="2" t="s">
        <v>224</v>
      </c>
      <c r="F12443" s="2" t="s">
        <v>4726</v>
      </c>
      <c r="G12443" s="5">
        <v>16</v>
      </c>
      <c r="H12443" s="5">
        <v>129.30000000000001</v>
      </c>
      <c r="I12443" s="5">
        <v>2068.8000000000002</v>
      </c>
      <c r="J12443" s="5">
        <v>301574.56</v>
      </c>
      <c r="K12443" s="3" t="str" cm="1">
        <f t="array" ref="K12443">_xlfn.LET(_xlpm.d,UPPER(TRIM(CLEAN(SUBSTITUTE(F12443,CHAR(160),"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44" spans="2:11" hidden="1" x14ac:dyDescent="0.25">
      <c r="B12444" s="20">
        <v>45810</v>
      </c>
      <c r="C12444" s="2" t="s">
        <v>1</v>
      </c>
      <c r="D12444" s="2" t="s">
        <v>2891</v>
      </c>
      <c r="E12444" s="2" t="s">
        <v>741</v>
      </c>
      <c r="F12444" s="2" t="s">
        <v>4726</v>
      </c>
      <c r="G12444" s="5">
        <v>6</v>
      </c>
      <c r="H12444" s="5">
        <v>118.8</v>
      </c>
      <c r="I12444" s="5">
        <v>712.8</v>
      </c>
      <c r="J12444" s="5">
        <v>302287.35999999999</v>
      </c>
      <c r="K12444" s="3" t="str" cm="1">
        <f t="array" ref="K12444">_xlfn.LET(_xlpm.d,UPPER(TRIM(CLEAN(SUBSTITUTE(F12444,CHAR(160),"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45" spans="2:11" hidden="1" x14ac:dyDescent="0.25">
      <c r="B12445" s="20">
        <v>45810</v>
      </c>
      <c r="C12445" s="2" t="s">
        <v>1</v>
      </c>
      <c r="D12445" s="2" t="s">
        <v>2892</v>
      </c>
      <c r="E12445" s="2" t="s">
        <v>254</v>
      </c>
      <c r="F12445" s="2" t="s">
        <v>4726</v>
      </c>
      <c r="G12445" s="5">
        <v>10</v>
      </c>
      <c r="H12445" s="5">
        <v>129.30000000000001</v>
      </c>
      <c r="I12445" s="5">
        <v>1293</v>
      </c>
      <c r="J12445" s="5">
        <v>303580.36</v>
      </c>
      <c r="K12445" s="3" t="str" cm="1">
        <f t="array" ref="K12445">_xlfn.LET(_xlpm.d,UPPER(TRIM(CLEAN(SUBSTITUTE(F12445,CHAR(160),"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46" spans="2:11" hidden="1" x14ac:dyDescent="0.25">
      <c r="B12446" s="20">
        <v>45811</v>
      </c>
      <c r="C12446" s="2" t="s">
        <v>1</v>
      </c>
      <c r="D12446" s="2" t="s">
        <v>573</v>
      </c>
      <c r="E12446" s="2" t="s">
        <v>147</v>
      </c>
      <c r="F12446" s="2" t="s">
        <v>4726</v>
      </c>
      <c r="G12446" s="5">
        <v>10</v>
      </c>
      <c r="H12446" s="5">
        <v>129.30000000000001</v>
      </c>
      <c r="I12446" s="5">
        <v>1293</v>
      </c>
      <c r="J12446" s="5">
        <v>304873.36</v>
      </c>
      <c r="K12446" s="3" t="str" cm="1">
        <f t="array" ref="K12446">_xlfn.LET(_xlpm.d,UPPER(TRIM(CLEAN(SUBSTITUTE(F12446,CHAR(160),"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47" spans="2:11" hidden="1" x14ac:dyDescent="0.25">
      <c r="B12447" s="20">
        <v>45811</v>
      </c>
      <c r="C12447" s="2" t="s">
        <v>1</v>
      </c>
      <c r="D12447" s="2" t="s">
        <v>576</v>
      </c>
      <c r="E12447" s="2" t="s">
        <v>143</v>
      </c>
      <c r="F12447" s="2" t="s">
        <v>4726</v>
      </c>
      <c r="G12447" s="5">
        <v>10</v>
      </c>
      <c r="H12447" s="5">
        <v>129.30000000000001</v>
      </c>
      <c r="I12447" s="5">
        <v>1293</v>
      </c>
      <c r="J12447" s="5">
        <v>306166.36</v>
      </c>
      <c r="K12447" s="3" t="str" cm="1">
        <f t="array" ref="K12447">_xlfn.LET(_xlpm.d,UPPER(TRIM(CLEAN(SUBSTITUTE(F12447,CHAR(160),"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48" spans="2:11" hidden="1" x14ac:dyDescent="0.25">
      <c r="B12448" s="20">
        <v>45811</v>
      </c>
      <c r="C12448" s="2" t="s">
        <v>1</v>
      </c>
      <c r="D12448" s="2" t="s">
        <v>1545</v>
      </c>
      <c r="E12448" s="2" t="s">
        <v>141</v>
      </c>
      <c r="F12448" s="2" t="s">
        <v>4726</v>
      </c>
      <c r="G12448" s="5">
        <v>5</v>
      </c>
      <c r="H12448" s="5">
        <v>129.30000000000001</v>
      </c>
      <c r="I12448" s="5">
        <v>646.5</v>
      </c>
      <c r="J12448" s="5">
        <v>306812.86</v>
      </c>
      <c r="K12448" s="3" t="str" cm="1">
        <f t="array" ref="K12448">_xlfn.LET(_xlpm.d,UPPER(TRIM(CLEAN(SUBSTITUTE(F12448,CHAR(160),"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49" spans="2:11" hidden="1" x14ac:dyDescent="0.25">
      <c r="B12449" s="20">
        <v>45811</v>
      </c>
      <c r="C12449" s="2" t="s">
        <v>1</v>
      </c>
      <c r="D12449" s="2" t="s">
        <v>2894</v>
      </c>
      <c r="E12449" s="2" t="s">
        <v>1634</v>
      </c>
      <c r="F12449" s="2" t="s">
        <v>4726</v>
      </c>
      <c r="G12449" s="5">
        <v>6</v>
      </c>
      <c r="H12449" s="5">
        <v>129.30000000000001</v>
      </c>
      <c r="I12449" s="5">
        <v>775.8</v>
      </c>
      <c r="J12449" s="5">
        <v>307588.65999999997</v>
      </c>
      <c r="K12449" s="3" t="str" cm="1">
        <f t="array" ref="K12449">_xlfn.LET(_xlpm.d,UPPER(TRIM(CLEAN(SUBSTITUTE(F12449,CHAR(160),"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50" spans="2:11" hidden="1" x14ac:dyDescent="0.25">
      <c r="B12450" s="20">
        <v>45812</v>
      </c>
      <c r="C12450" s="2" t="s">
        <v>1</v>
      </c>
      <c r="D12450" s="2" t="s">
        <v>577</v>
      </c>
      <c r="E12450" s="2" t="s">
        <v>149</v>
      </c>
      <c r="F12450" s="2" t="s">
        <v>4726</v>
      </c>
      <c r="G12450" s="5">
        <v>3</v>
      </c>
      <c r="H12450" s="5">
        <v>129.30000000000001</v>
      </c>
      <c r="I12450" s="5">
        <v>387.9</v>
      </c>
      <c r="J12450" s="5">
        <v>307976.56</v>
      </c>
      <c r="K12450" s="3" t="str" cm="1">
        <f t="array" ref="K12450">_xlfn.LET(_xlpm.d,UPPER(TRIM(CLEAN(SUBSTITUTE(F12450,CHAR(160),"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51" spans="2:11" hidden="1" x14ac:dyDescent="0.25">
      <c r="B12451" s="20">
        <v>45813</v>
      </c>
      <c r="C12451" s="2" t="s">
        <v>1</v>
      </c>
      <c r="D12451" s="2" t="s">
        <v>578</v>
      </c>
      <c r="E12451" s="2" t="s">
        <v>135</v>
      </c>
      <c r="F12451" s="2" t="s">
        <v>4726</v>
      </c>
      <c r="G12451" s="5">
        <v>10</v>
      </c>
      <c r="H12451" s="5">
        <v>129.30000000000001</v>
      </c>
      <c r="I12451" s="5">
        <v>1293</v>
      </c>
      <c r="J12451" s="5">
        <v>309269.56</v>
      </c>
      <c r="K12451" s="3" t="str" cm="1">
        <f t="array" ref="K12451">_xlfn.LET(_xlpm.d,UPPER(TRIM(CLEAN(SUBSTITUTE(F12451,CHAR(160),"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52" spans="2:11" hidden="1" x14ac:dyDescent="0.25">
      <c r="B12452" s="20">
        <v>45814</v>
      </c>
      <c r="C12452" s="2" t="s">
        <v>1</v>
      </c>
      <c r="D12452" s="2" t="s">
        <v>583</v>
      </c>
      <c r="E12452" s="2" t="s">
        <v>241</v>
      </c>
      <c r="F12452" s="2" t="s">
        <v>4726</v>
      </c>
      <c r="G12452" s="5">
        <v>8</v>
      </c>
      <c r="H12452" s="5">
        <v>129.30000000000001</v>
      </c>
      <c r="I12452" s="5">
        <v>1034.4000000000001</v>
      </c>
      <c r="J12452" s="5">
        <v>310303.96000000002</v>
      </c>
      <c r="K12452" s="3" t="str" cm="1">
        <f t="array" ref="K12452">_xlfn.LET(_xlpm.d,UPPER(TRIM(CLEAN(SUBSTITUTE(F12452,CHAR(160),"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53" spans="2:11" hidden="1" x14ac:dyDescent="0.25">
      <c r="B12453" s="20">
        <v>45814</v>
      </c>
      <c r="C12453" s="2" t="s">
        <v>1</v>
      </c>
      <c r="D12453" s="2" t="s">
        <v>2900</v>
      </c>
      <c r="E12453" s="2" t="s">
        <v>857</v>
      </c>
      <c r="F12453" s="2" t="s">
        <v>4726</v>
      </c>
      <c r="G12453" s="5">
        <v>6</v>
      </c>
      <c r="H12453" s="5">
        <v>118.8</v>
      </c>
      <c r="I12453" s="5">
        <v>712.8</v>
      </c>
      <c r="J12453" s="5">
        <v>311016.76</v>
      </c>
      <c r="K12453" s="3" t="str" cm="1">
        <f t="array" ref="K12453">_xlfn.LET(_xlpm.d,UPPER(TRIM(CLEAN(SUBSTITUTE(F12453,CHAR(160),"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54" spans="2:11" hidden="1" x14ac:dyDescent="0.25">
      <c r="B12454" s="20">
        <v>45818</v>
      </c>
      <c r="C12454" s="2" t="s">
        <v>1</v>
      </c>
      <c r="D12454" s="2" t="s">
        <v>584</v>
      </c>
      <c r="E12454" s="2" t="s">
        <v>143</v>
      </c>
      <c r="F12454" s="2" t="s">
        <v>4726</v>
      </c>
      <c r="G12454" s="5">
        <v>12</v>
      </c>
      <c r="H12454" s="5">
        <v>129.30000000000001</v>
      </c>
      <c r="I12454" s="5">
        <v>1551.6</v>
      </c>
      <c r="J12454" s="5">
        <v>312568.36</v>
      </c>
      <c r="K12454" s="3" t="str" cm="1">
        <f t="array" ref="K12454">_xlfn.LET(_xlpm.d,UPPER(TRIM(CLEAN(SUBSTITUTE(F12454,CHAR(160),"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55" spans="2:11" hidden="1" x14ac:dyDescent="0.25">
      <c r="B12455" s="20">
        <v>45818</v>
      </c>
      <c r="C12455" s="2" t="s">
        <v>1</v>
      </c>
      <c r="D12455" s="2" t="s">
        <v>585</v>
      </c>
      <c r="E12455" s="2" t="s">
        <v>273</v>
      </c>
      <c r="F12455" s="2" t="s">
        <v>4726</v>
      </c>
      <c r="G12455" s="5">
        <v>6</v>
      </c>
      <c r="H12455" s="5">
        <v>129.30000000000001</v>
      </c>
      <c r="I12455" s="5">
        <v>775.8</v>
      </c>
      <c r="J12455" s="5">
        <v>313344.15999999997</v>
      </c>
      <c r="K12455" s="3" t="str" cm="1">
        <f t="array" ref="K12455">_xlfn.LET(_xlpm.d,UPPER(TRIM(CLEAN(SUBSTITUTE(F12455,CHAR(160),"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56" spans="2:11" hidden="1" x14ac:dyDescent="0.25">
      <c r="B12456" s="20">
        <v>45818</v>
      </c>
      <c r="C12456" s="2" t="s">
        <v>1</v>
      </c>
      <c r="D12456" s="2" t="s">
        <v>1430</v>
      </c>
      <c r="E12456" s="2" t="s">
        <v>162</v>
      </c>
      <c r="F12456" s="2" t="s">
        <v>4726</v>
      </c>
      <c r="G12456" s="5">
        <v>7</v>
      </c>
      <c r="H12456" s="5">
        <v>129.30000000000001</v>
      </c>
      <c r="I12456" s="5">
        <v>905.1</v>
      </c>
      <c r="J12456" s="5">
        <v>314249.25999999995</v>
      </c>
      <c r="K12456" s="3" t="str" cm="1">
        <f t="array" ref="K12456">_xlfn.LET(_xlpm.d,UPPER(TRIM(CLEAN(SUBSTITUTE(F12456,CHAR(160),"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57" spans="2:11" hidden="1" x14ac:dyDescent="0.25">
      <c r="B12457" s="20">
        <v>45821</v>
      </c>
      <c r="C12457" s="2" t="s">
        <v>1</v>
      </c>
      <c r="D12457" s="2" t="s">
        <v>1228</v>
      </c>
      <c r="E12457" s="2" t="s">
        <v>43</v>
      </c>
      <c r="F12457" s="2" t="s">
        <v>4726</v>
      </c>
      <c r="G12457" s="5">
        <v>1</v>
      </c>
      <c r="H12457" s="5">
        <v>118.8</v>
      </c>
      <c r="I12457" s="5">
        <v>118.8</v>
      </c>
      <c r="J12457" s="5">
        <v>314368.05999999994</v>
      </c>
      <c r="K12457" s="3" t="str" cm="1">
        <f t="array" ref="K12457">_xlfn.LET(_xlpm.d,UPPER(TRIM(CLEAN(SUBSTITUTE(F12457,CHAR(160),"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58" spans="2:11" hidden="1" x14ac:dyDescent="0.25">
      <c r="B12458" s="20">
        <v>45825</v>
      </c>
      <c r="C12458" s="2" t="s">
        <v>1</v>
      </c>
      <c r="D12458" s="2" t="s">
        <v>2907</v>
      </c>
      <c r="E12458" s="2" t="s">
        <v>2305</v>
      </c>
      <c r="F12458" s="2" t="s">
        <v>4726</v>
      </c>
      <c r="G12458" s="5">
        <v>1</v>
      </c>
      <c r="H12458" s="5">
        <v>118.9</v>
      </c>
      <c r="I12458" s="5">
        <v>118.9</v>
      </c>
      <c r="J12458" s="5">
        <v>314486.95999999996</v>
      </c>
      <c r="K12458" s="3" t="str" cm="1">
        <f t="array" ref="K12458">_xlfn.LET(_xlpm.d,UPPER(TRIM(CLEAN(SUBSTITUTE(F12458,CHAR(160),"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59" spans="2:11" hidden="1" x14ac:dyDescent="0.25">
      <c r="B12459" s="20">
        <v>45825</v>
      </c>
      <c r="C12459" s="2" t="s">
        <v>1</v>
      </c>
      <c r="D12459" s="2" t="s">
        <v>2908</v>
      </c>
      <c r="E12459" s="2" t="s">
        <v>263</v>
      </c>
      <c r="F12459" s="2" t="s">
        <v>4726</v>
      </c>
      <c r="G12459" s="5">
        <v>9</v>
      </c>
      <c r="H12459" s="5">
        <v>129.30000000000001</v>
      </c>
      <c r="I12459" s="5">
        <v>1163.7</v>
      </c>
      <c r="J12459" s="5">
        <v>315650.65999999997</v>
      </c>
      <c r="K12459" s="3" t="str" cm="1">
        <f t="array" ref="K12459">_xlfn.LET(_xlpm.d,UPPER(TRIM(CLEAN(SUBSTITUTE(F12459,CHAR(160),"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60" spans="2:11" hidden="1" x14ac:dyDescent="0.25">
      <c r="B12460" s="20">
        <v>45826</v>
      </c>
      <c r="C12460" s="2" t="s">
        <v>1</v>
      </c>
      <c r="D12460" s="2" t="s">
        <v>591</v>
      </c>
      <c r="E12460" s="2" t="s">
        <v>214</v>
      </c>
      <c r="F12460" s="2" t="s">
        <v>4726</v>
      </c>
      <c r="G12460" s="5">
        <v>5</v>
      </c>
      <c r="H12460" s="5">
        <v>129.30000000000001</v>
      </c>
      <c r="I12460" s="5">
        <v>646.5</v>
      </c>
      <c r="J12460" s="5">
        <v>316297.15999999997</v>
      </c>
      <c r="K12460" s="3" t="str" cm="1">
        <f t="array" ref="K12460">_xlfn.LET(_xlpm.d,UPPER(TRIM(CLEAN(SUBSTITUTE(F12460,CHAR(160),"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61" spans="2:11" hidden="1" x14ac:dyDescent="0.25">
      <c r="B12461" s="20">
        <v>45826</v>
      </c>
      <c r="C12461" s="2" t="s">
        <v>1</v>
      </c>
      <c r="D12461" s="2" t="s">
        <v>1229</v>
      </c>
      <c r="E12461" s="2" t="s">
        <v>273</v>
      </c>
      <c r="F12461" s="2" t="s">
        <v>4726</v>
      </c>
      <c r="G12461" s="5">
        <v>5</v>
      </c>
      <c r="H12461" s="5">
        <v>129.30000000000001</v>
      </c>
      <c r="I12461" s="5">
        <v>646.5</v>
      </c>
      <c r="J12461" s="5">
        <v>316943.65999999997</v>
      </c>
      <c r="K12461" s="3" t="str" cm="1">
        <f t="array" ref="K12461">_xlfn.LET(_xlpm.d,UPPER(TRIM(CLEAN(SUBSTITUTE(F12461,CHAR(160),"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62" spans="2:11" hidden="1" x14ac:dyDescent="0.25">
      <c r="B12462" s="20">
        <v>45826</v>
      </c>
      <c r="C12462" s="2" t="s">
        <v>1</v>
      </c>
      <c r="D12462" s="2" t="s">
        <v>1004</v>
      </c>
      <c r="E12462" s="2" t="s">
        <v>154</v>
      </c>
      <c r="F12462" s="2" t="s">
        <v>4726</v>
      </c>
      <c r="G12462" s="5">
        <v>20</v>
      </c>
      <c r="H12462" s="5">
        <v>129.30000000000001</v>
      </c>
      <c r="I12462" s="5">
        <v>2586</v>
      </c>
      <c r="J12462" s="5">
        <v>319529.65999999997</v>
      </c>
      <c r="K12462" s="3" t="str" cm="1">
        <f t="array" ref="K12462">_xlfn.LET(_xlpm.d,UPPER(TRIM(CLEAN(SUBSTITUTE(F12462,CHAR(160),"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63" spans="2:11" hidden="1" x14ac:dyDescent="0.25">
      <c r="B12463" s="20">
        <v>45826</v>
      </c>
      <c r="C12463" s="2" t="s">
        <v>1</v>
      </c>
      <c r="D12463" s="2" t="s">
        <v>4119</v>
      </c>
      <c r="E12463" s="2" t="s">
        <v>147</v>
      </c>
      <c r="F12463" s="2" t="s">
        <v>4726</v>
      </c>
      <c r="G12463" s="5">
        <v>6</v>
      </c>
      <c r="H12463" s="5">
        <v>129.30000000000001</v>
      </c>
      <c r="I12463" s="5">
        <v>775.8</v>
      </c>
      <c r="J12463" s="5">
        <v>320305.45999999996</v>
      </c>
      <c r="K12463" s="3" t="str" cm="1">
        <f t="array" ref="K12463">_xlfn.LET(_xlpm.d,UPPER(TRIM(CLEAN(SUBSTITUTE(F12463,CHAR(160),"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64" spans="2:11" hidden="1" x14ac:dyDescent="0.25">
      <c r="B12464" s="20">
        <v>45826</v>
      </c>
      <c r="C12464" s="2" t="s">
        <v>1</v>
      </c>
      <c r="D12464" s="2" t="s">
        <v>4653</v>
      </c>
      <c r="E12464" s="2" t="s">
        <v>857</v>
      </c>
      <c r="F12464" s="2" t="s">
        <v>4726</v>
      </c>
      <c r="G12464" s="5">
        <v>15</v>
      </c>
      <c r="H12464" s="5">
        <v>118.8</v>
      </c>
      <c r="I12464" s="5">
        <v>1782</v>
      </c>
      <c r="J12464" s="5">
        <v>322087.45999999996</v>
      </c>
      <c r="K12464" s="3" t="str" cm="1">
        <f t="array" ref="K12464">_xlfn.LET(_xlpm.d,UPPER(TRIM(CLEAN(SUBSTITUTE(F12464,CHAR(160),"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65" spans="2:11" hidden="1" x14ac:dyDescent="0.25">
      <c r="B12465" s="20">
        <v>45826</v>
      </c>
      <c r="C12465" s="2" t="s">
        <v>1</v>
      </c>
      <c r="D12465" s="2" t="s">
        <v>1005</v>
      </c>
      <c r="E12465" s="2" t="s">
        <v>874</v>
      </c>
      <c r="F12465" s="2" t="s">
        <v>4726</v>
      </c>
      <c r="G12465" s="5">
        <v>10</v>
      </c>
      <c r="H12465" s="5">
        <v>99.35</v>
      </c>
      <c r="I12465" s="5">
        <v>993.5</v>
      </c>
      <c r="J12465" s="5">
        <v>323080.95999999996</v>
      </c>
      <c r="K12465" s="3" t="str" cm="1">
        <f t="array" ref="K12465">_xlfn.LET(_xlpm.d,UPPER(TRIM(CLEAN(SUBSTITUTE(F12465,CHAR(160),"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66" spans="2:11" hidden="1" x14ac:dyDescent="0.25">
      <c r="B12466" s="20">
        <v>45828</v>
      </c>
      <c r="C12466" s="2" t="s">
        <v>1</v>
      </c>
      <c r="D12466" s="2" t="s">
        <v>598</v>
      </c>
      <c r="E12466" s="2" t="s">
        <v>238</v>
      </c>
      <c r="F12466" s="2" t="s">
        <v>4726</v>
      </c>
      <c r="G12466" s="5">
        <v>6</v>
      </c>
      <c r="H12466" s="5">
        <v>129.30000000000001</v>
      </c>
      <c r="I12466" s="5">
        <v>775.8</v>
      </c>
      <c r="J12466" s="5">
        <v>323856.75999999995</v>
      </c>
      <c r="K12466" s="3" t="str" cm="1">
        <f t="array" ref="K12466">_xlfn.LET(_xlpm.d,UPPER(TRIM(CLEAN(SUBSTITUTE(F12466,CHAR(160),"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67" spans="2:11" hidden="1" x14ac:dyDescent="0.25">
      <c r="B12467" s="20">
        <v>45828</v>
      </c>
      <c r="C12467" s="2" t="s">
        <v>1</v>
      </c>
      <c r="D12467" s="2" t="s">
        <v>1006</v>
      </c>
      <c r="E12467" s="2" t="s">
        <v>43</v>
      </c>
      <c r="F12467" s="2" t="s">
        <v>4726</v>
      </c>
      <c r="G12467" s="5">
        <v>2</v>
      </c>
      <c r="H12467" s="5">
        <v>118.8</v>
      </c>
      <c r="I12467" s="5">
        <v>237.6</v>
      </c>
      <c r="J12467" s="5">
        <v>324094.35999999993</v>
      </c>
      <c r="K12467" s="3" t="str" cm="1">
        <f t="array" ref="K12467">_xlfn.LET(_xlpm.d,UPPER(TRIM(CLEAN(SUBSTITUTE(F12467,CHAR(160),"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68" spans="2:11" hidden="1" x14ac:dyDescent="0.25">
      <c r="B12468" s="20">
        <v>45828</v>
      </c>
      <c r="C12468" s="2" t="s">
        <v>1</v>
      </c>
      <c r="D12468" s="2" t="s">
        <v>2921</v>
      </c>
      <c r="E12468" s="2" t="s">
        <v>307</v>
      </c>
      <c r="F12468" s="2" t="s">
        <v>4726</v>
      </c>
      <c r="G12468" s="5">
        <v>7</v>
      </c>
      <c r="H12468" s="5">
        <v>129.30000000000001</v>
      </c>
      <c r="I12468" s="5">
        <v>905.1</v>
      </c>
      <c r="J12468" s="5">
        <v>324999.4599999999</v>
      </c>
      <c r="K12468" s="3" t="str" cm="1">
        <f t="array" ref="K12468">_xlfn.LET(_xlpm.d,UPPER(TRIM(CLEAN(SUBSTITUTE(F12468,CHAR(160),"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69" spans="2:11" hidden="1" x14ac:dyDescent="0.25">
      <c r="B12469" s="20">
        <v>45832</v>
      </c>
      <c r="C12469" s="2" t="s">
        <v>1</v>
      </c>
      <c r="D12469" s="2" t="s">
        <v>2922</v>
      </c>
      <c r="E12469" s="2" t="s">
        <v>143</v>
      </c>
      <c r="F12469" s="2" t="s">
        <v>4726</v>
      </c>
      <c r="G12469" s="5">
        <v>15</v>
      </c>
      <c r="H12469" s="5">
        <v>129.30000000000001</v>
      </c>
      <c r="I12469" s="5">
        <v>1939.5</v>
      </c>
      <c r="J12469" s="5">
        <v>326938.9599999999</v>
      </c>
      <c r="K12469" s="3" t="str" cm="1">
        <f t="array" ref="K12469">_xlfn.LET(_xlpm.d,UPPER(TRIM(CLEAN(SUBSTITUTE(F12469,CHAR(160),"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70" spans="2:11" hidden="1" x14ac:dyDescent="0.25">
      <c r="B12470" s="20">
        <v>45832</v>
      </c>
      <c r="C12470" s="2" t="s">
        <v>1</v>
      </c>
      <c r="D12470" s="2" t="s">
        <v>602</v>
      </c>
      <c r="E12470" s="2" t="s">
        <v>156</v>
      </c>
      <c r="F12470" s="2" t="s">
        <v>4726</v>
      </c>
      <c r="G12470" s="5">
        <v>5</v>
      </c>
      <c r="H12470" s="5">
        <v>129.30000000000001</v>
      </c>
      <c r="I12470" s="5">
        <v>646.5</v>
      </c>
      <c r="J12470" s="5">
        <v>327585.4599999999</v>
      </c>
      <c r="K12470" s="3" t="str" cm="1">
        <f t="array" ref="K12470">_xlfn.LET(_xlpm.d,UPPER(TRIM(CLEAN(SUBSTITUTE(F12470,CHAR(160),"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71" spans="2:11" hidden="1" x14ac:dyDescent="0.25">
      <c r="B12471" s="20">
        <v>45833</v>
      </c>
      <c r="C12471" s="2" t="s">
        <v>1</v>
      </c>
      <c r="D12471" s="2" t="s">
        <v>1935</v>
      </c>
      <c r="E12471" s="2" t="s">
        <v>311</v>
      </c>
      <c r="F12471" s="2" t="s">
        <v>4726</v>
      </c>
      <c r="G12471" s="5">
        <v>15</v>
      </c>
      <c r="H12471" s="5">
        <v>129.30000000000001</v>
      </c>
      <c r="I12471" s="5">
        <v>1939.5</v>
      </c>
      <c r="J12471" s="5">
        <v>329524.9599999999</v>
      </c>
      <c r="K12471" s="3" t="str" cm="1">
        <f t="array" ref="K12471">_xlfn.LET(_xlpm.d,UPPER(TRIM(CLEAN(SUBSTITUTE(F12471,CHAR(160),"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72" spans="2:11" hidden="1" x14ac:dyDescent="0.25">
      <c r="B12472" s="20">
        <v>45835</v>
      </c>
      <c r="C12472" s="2" t="s">
        <v>1</v>
      </c>
      <c r="D12472" s="2" t="s">
        <v>604</v>
      </c>
      <c r="E12472" s="2" t="s">
        <v>241</v>
      </c>
      <c r="F12472" s="2" t="s">
        <v>4726</v>
      </c>
      <c r="G12472" s="5">
        <v>8</v>
      </c>
      <c r="H12472" s="5">
        <v>129.30000000000001</v>
      </c>
      <c r="I12472" s="5">
        <v>1034.4000000000001</v>
      </c>
      <c r="J12472" s="5">
        <v>330559.35999999993</v>
      </c>
      <c r="K12472" s="3" t="str" cm="1">
        <f t="array" ref="K12472">_xlfn.LET(_xlpm.d,UPPER(TRIM(CLEAN(SUBSTITUTE(F12472,CHAR(160),"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73" spans="2:11" hidden="1" x14ac:dyDescent="0.25">
      <c r="B12473" s="20">
        <v>45835</v>
      </c>
      <c r="C12473" s="2" t="s">
        <v>1</v>
      </c>
      <c r="D12473" s="2" t="s">
        <v>2928</v>
      </c>
      <c r="E12473" s="2" t="s">
        <v>224</v>
      </c>
      <c r="F12473" s="2" t="s">
        <v>4726</v>
      </c>
      <c r="G12473" s="5">
        <v>17</v>
      </c>
      <c r="H12473" s="5">
        <v>129.30000000000001</v>
      </c>
      <c r="I12473" s="5">
        <v>2198.1</v>
      </c>
      <c r="J12473" s="5">
        <v>332757.4599999999</v>
      </c>
      <c r="K12473" s="3" t="str" cm="1">
        <f t="array" ref="K12473">_xlfn.LET(_xlpm.d,UPPER(TRIM(CLEAN(SUBSTITUTE(F12473,CHAR(160),"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74" spans="2:11" hidden="1" x14ac:dyDescent="0.25">
      <c r="B12474" s="20">
        <v>45839</v>
      </c>
      <c r="C12474" s="2" t="s">
        <v>1</v>
      </c>
      <c r="D12474" s="2" t="s">
        <v>4735</v>
      </c>
      <c r="E12474" s="2" t="s">
        <v>276</v>
      </c>
      <c r="F12474" s="2" t="s">
        <v>4726</v>
      </c>
      <c r="G12474" s="5">
        <v>5</v>
      </c>
      <c r="H12474" s="5">
        <v>129.30000000000001</v>
      </c>
      <c r="I12474" s="5">
        <v>646.5</v>
      </c>
      <c r="J12474" s="5">
        <v>333403.9599999999</v>
      </c>
      <c r="K12474" s="3" t="str" cm="1">
        <f t="array" ref="K12474">_xlfn.LET(_xlpm.d,UPPER(TRIM(CLEAN(SUBSTITUTE(F12474,CHAR(160),"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75" spans="2:11" hidden="1" x14ac:dyDescent="0.25">
      <c r="B12475" s="20">
        <v>45839</v>
      </c>
      <c r="C12475" s="2" t="s">
        <v>1</v>
      </c>
      <c r="D12475" s="2" t="s">
        <v>606</v>
      </c>
      <c r="E12475" s="2" t="s">
        <v>544</v>
      </c>
      <c r="F12475" s="2" t="s">
        <v>4726</v>
      </c>
      <c r="G12475" s="5">
        <v>10</v>
      </c>
      <c r="H12475" s="5">
        <v>129.30000000000001</v>
      </c>
      <c r="I12475" s="5">
        <v>1293</v>
      </c>
      <c r="J12475" s="5">
        <v>334696.9599999999</v>
      </c>
      <c r="K12475" s="3" t="str" cm="1">
        <f t="array" ref="K12475">_xlfn.LET(_xlpm.d,UPPER(TRIM(CLEAN(SUBSTITUTE(F12475,CHAR(160),"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76" spans="2:11" hidden="1" x14ac:dyDescent="0.25">
      <c r="B12476" s="20">
        <v>45839</v>
      </c>
      <c r="C12476" s="2" t="s">
        <v>1</v>
      </c>
      <c r="D12476" s="2" t="s">
        <v>608</v>
      </c>
      <c r="E12476" s="2" t="s">
        <v>261</v>
      </c>
      <c r="F12476" s="2" t="s">
        <v>4726</v>
      </c>
      <c r="G12476" s="5">
        <v>9</v>
      </c>
      <c r="H12476" s="5">
        <v>31.85</v>
      </c>
      <c r="I12476" s="5">
        <v>286.64999999999998</v>
      </c>
      <c r="J12476" s="5">
        <v>334983.60999999993</v>
      </c>
      <c r="K12476" s="3" t="str" cm="1">
        <f t="array" ref="K12476">_xlfn.LET(_xlpm.d,UPPER(TRIM(CLEAN(SUBSTITUTE(F12476,CHAR(160),"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77" spans="2:11" hidden="1" x14ac:dyDescent="0.25">
      <c r="B12477" s="20">
        <v>45840</v>
      </c>
      <c r="C12477" s="2" t="s">
        <v>1</v>
      </c>
      <c r="D12477" s="2" t="s">
        <v>1946</v>
      </c>
      <c r="E12477" s="2" t="s">
        <v>197</v>
      </c>
      <c r="F12477" s="2" t="s">
        <v>4726</v>
      </c>
      <c r="G12477" s="5">
        <v>11</v>
      </c>
      <c r="H12477" s="5">
        <v>129.30000000000001</v>
      </c>
      <c r="I12477" s="5">
        <v>1422.3</v>
      </c>
      <c r="J12477" s="5">
        <v>336405.90999999992</v>
      </c>
      <c r="K12477" s="3" t="str" cm="1">
        <f t="array" ref="K12477">_xlfn.LET(_xlpm.d,UPPER(TRIM(CLEAN(SUBSTITUTE(F12477,CHAR(160),"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78" spans="2:11" hidden="1" x14ac:dyDescent="0.25">
      <c r="B12478" s="20">
        <v>45841</v>
      </c>
      <c r="C12478" s="2" t="s">
        <v>1</v>
      </c>
      <c r="D12478" s="2" t="s">
        <v>610</v>
      </c>
      <c r="E12478" s="2" t="s">
        <v>180</v>
      </c>
      <c r="F12478" s="2" t="s">
        <v>4726</v>
      </c>
      <c r="G12478" s="5">
        <v>3</v>
      </c>
      <c r="H12478" s="5">
        <v>129.30000000000001</v>
      </c>
      <c r="I12478" s="5">
        <v>387.9</v>
      </c>
      <c r="J12478" s="5">
        <v>336793.80999999994</v>
      </c>
      <c r="K12478" s="3" t="str" cm="1">
        <f t="array" ref="K12478">_xlfn.LET(_xlpm.d,UPPER(TRIM(CLEAN(SUBSTITUTE(F12478,CHAR(160),"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79" spans="2:11" hidden="1" x14ac:dyDescent="0.25">
      <c r="B12479" s="20">
        <v>45849</v>
      </c>
      <c r="C12479" s="2" t="s">
        <v>1</v>
      </c>
      <c r="D12479" s="2" t="s">
        <v>2941</v>
      </c>
      <c r="E12479" s="2" t="s">
        <v>195</v>
      </c>
      <c r="F12479" s="2" t="s">
        <v>4726</v>
      </c>
      <c r="G12479" s="5">
        <v>4</v>
      </c>
      <c r="H12479" s="5">
        <v>129.30000000000001</v>
      </c>
      <c r="I12479" s="5">
        <v>517.20000000000005</v>
      </c>
      <c r="J12479" s="5">
        <v>337311.00999999995</v>
      </c>
      <c r="K12479" s="3" t="str" cm="1">
        <f t="array" ref="K12479">_xlfn.LET(_xlpm.d,UPPER(TRIM(CLEAN(SUBSTITUTE(F12479,CHAR(160),"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80" spans="2:11" hidden="1" x14ac:dyDescent="0.25">
      <c r="B12480" s="20">
        <v>45849</v>
      </c>
      <c r="C12480" s="2" t="s">
        <v>1</v>
      </c>
      <c r="D12480" s="2" t="s">
        <v>617</v>
      </c>
      <c r="E12480" s="2" t="s">
        <v>154</v>
      </c>
      <c r="F12480" s="2" t="s">
        <v>4726</v>
      </c>
      <c r="G12480" s="5">
        <v>8</v>
      </c>
      <c r="H12480" s="5">
        <v>129.30000000000001</v>
      </c>
      <c r="I12480" s="5">
        <v>1034.4000000000001</v>
      </c>
      <c r="J12480" s="5">
        <v>338345.41</v>
      </c>
      <c r="K12480" s="3" t="str" cm="1">
        <f t="array" ref="K12480">_xlfn.LET(_xlpm.d,UPPER(TRIM(CLEAN(SUBSTITUTE(F12480,CHAR(160),"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81" spans="2:11" hidden="1" x14ac:dyDescent="0.25">
      <c r="B12481" s="20">
        <v>45849</v>
      </c>
      <c r="C12481" s="2" t="s">
        <v>1</v>
      </c>
      <c r="D12481" s="2" t="s">
        <v>618</v>
      </c>
      <c r="E12481" s="2" t="s">
        <v>224</v>
      </c>
      <c r="F12481" s="2" t="s">
        <v>4726</v>
      </c>
      <c r="G12481" s="5">
        <v>5</v>
      </c>
      <c r="H12481" s="5">
        <v>129.30000000000001</v>
      </c>
      <c r="I12481" s="5">
        <v>646.5</v>
      </c>
      <c r="J12481" s="5">
        <v>338991.91</v>
      </c>
      <c r="K12481" s="3" t="str" cm="1">
        <f t="array" ref="K12481">_xlfn.LET(_xlpm.d,UPPER(TRIM(CLEAN(SUBSTITUTE(F12481,CHAR(160),"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82" spans="2:11" hidden="1" x14ac:dyDescent="0.25">
      <c r="B12482" s="20">
        <v>45853</v>
      </c>
      <c r="C12482" s="2" t="s">
        <v>1</v>
      </c>
      <c r="D12482" s="2" t="s">
        <v>620</v>
      </c>
      <c r="E12482" s="2" t="s">
        <v>156</v>
      </c>
      <c r="F12482" s="2" t="s">
        <v>4726</v>
      </c>
      <c r="G12482" s="5">
        <v>5</v>
      </c>
      <c r="H12482" s="5">
        <v>129.30000000000001</v>
      </c>
      <c r="I12482" s="5">
        <v>646.5</v>
      </c>
      <c r="J12482" s="5">
        <v>339638.41</v>
      </c>
      <c r="K12482" s="3" t="str" cm="1">
        <f t="array" ref="K12482">_xlfn.LET(_xlpm.d,UPPER(TRIM(CLEAN(SUBSTITUTE(F12482,CHAR(160),"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83" spans="2:11" hidden="1" x14ac:dyDescent="0.25">
      <c r="B12483" s="20">
        <v>45853</v>
      </c>
      <c r="C12483" s="2" t="s">
        <v>1</v>
      </c>
      <c r="D12483" s="2" t="s">
        <v>1013</v>
      </c>
      <c r="E12483" s="2" t="s">
        <v>874</v>
      </c>
      <c r="F12483" s="2" t="s">
        <v>4726</v>
      </c>
      <c r="G12483" s="5">
        <v>10</v>
      </c>
      <c r="H12483" s="5">
        <v>99.35</v>
      </c>
      <c r="I12483" s="5">
        <v>993.5</v>
      </c>
      <c r="J12483" s="5">
        <v>340631.91</v>
      </c>
      <c r="K12483" s="3" t="str" cm="1">
        <f t="array" ref="K12483">_xlfn.LET(_xlpm.d,UPPER(TRIM(CLEAN(SUBSTITUTE(F12483,CHAR(160),"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84" spans="2:11" hidden="1" x14ac:dyDescent="0.25">
      <c r="B12484" s="20">
        <v>45853</v>
      </c>
      <c r="C12484" s="2" t="s">
        <v>1</v>
      </c>
      <c r="D12484" s="2" t="s">
        <v>4462</v>
      </c>
      <c r="E12484" s="2" t="s">
        <v>2305</v>
      </c>
      <c r="F12484" s="2" t="s">
        <v>4726</v>
      </c>
      <c r="G12484" s="5">
        <v>5</v>
      </c>
      <c r="H12484" s="5">
        <v>118.8</v>
      </c>
      <c r="I12484" s="5">
        <v>594</v>
      </c>
      <c r="J12484" s="5">
        <v>341225.91</v>
      </c>
      <c r="K12484" s="3" t="str" cm="1">
        <f t="array" ref="K12484">_xlfn.LET(_xlpm.d,UPPER(TRIM(CLEAN(SUBSTITUTE(F12484,CHAR(160),"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85" spans="2:11" hidden="1" x14ac:dyDescent="0.25">
      <c r="B12485" s="20">
        <v>45853</v>
      </c>
      <c r="C12485" s="2" t="s">
        <v>1</v>
      </c>
      <c r="D12485" s="2" t="s">
        <v>2949</v>
      </c>
      <c r="E12485" s="2" t="s">
        <v>263</v>
      </c>
      <c r="F12485" s="2" t="s">
        <v>4726</v>
      </c>
      <c r="G12485" s="5">
        <v>3</v>
      </c>
      <c r="H12485" s="5">
        <v>129.30000000000001</v>
      </c>
      <c r="I12485" s="5">
        <v>387.9</v>
      </c>
      <c r="J12485" s="5">
        <v>341613.81</v>
      </c>
      <c r="K12485" s="3" t="str" cm="1">
        <f t="array" ref="K12485">_xlfn.LET(_xlpm.d,UPPER(TRIM(CLEAN(SUBSTITUTE(F12485,CHAR(160),"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86" spans="2:11" hidden="1" x14ac:dyDescent="0.25">
      <c r="B12486" s="20">
        <v>45855</v>
      </c>
      <c r="C12486" s="2" t="s">
        <v>1</v>
      </c>
      <c r="D12486" s="2" t="s">
        <v>1019</v>
      </c>
      <c r="E12486" s="2" t="s">
        <v>160</v>
      </c>
      <c r="F12486" s="2" t="s">
        <v>4726</v>
      </c>
      <c r="G12486" s="5">
        <v>5</v>
      </c>
      <c r="H12486" s="5">
        <v>129.30000000000001</v>
      </c>
      <c r="I12486" s="5">
        <v>646.5</v>
      </c>
      <c r="J12486" s="5">
        <v>342260.31</v>
      </c>
      <c r="K12486" s="3" t="str" cm="1">
        <f t="array" ref="K12486">_xlfn.LET(_xlpm.d,UPPER(TRIM(CLEAN(SUBSTITUTE(F12486,CHAR(160),"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87" spans="2:11" hidden="1" x14ac:dyDescent="0.25">
      <c r="B12487" s="20">
        <v>45856</v>
      </c>
      <c r="C12487" s="2" t="s">
        <v>1</v>
      </c>
      <c r="D12487" s="2" t="s">
        <v>625</v>
      </c>
      <c r="E12487" s="2" t="s">
        <v>43</v>
      </c>
      <c r="F12487" s="2" t="s">
        <v>4726</v>
      </c>
      <c r="G12487" s="5">
        <v>4</v>
      </c>
      <c r="H12487" s="5">
        <v>118.8</v>
      </c>
      <c r="I12487" s="5">
        <v>475.2</v>
      </c>
      <c r="J12487" s="5">
        <v>342735.51</v>
      </c>
      <c r="K12487" s="3" t="str" cm="1">
        <f t="array" ref="K12487">_xlfn.LET(_xlpm.d,UPPER(TRIM(CLEAN(SUBSTITUTE(F12487,CHAR(160),"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88" spans="2:11" hidden="1" x14ac:dyDescent="0.25">
      <c r="B12488" s="20">
        <v>45856</v>
      </c>
      <c r="C12488" s="2" t="s">
        <v>1</v>
      </c>
      <c r="D12488" s="2" t="s">
        <v>1963</v>
      </c>
      <c r="E12488" s="2" t="s">
        <v>197</v>
      </c>
      <c r="F12488" s="2" t="s">
        <v>4726</v>
      </c>
      <c r="G12488" s="5">
        <v>6</v>
      </c>
      <c r="H12488" s="5">
        <v>129.30000000000001</v>
      </c>
      <c r="I12488" s="5">
        <v>775.8</v>
      </c>
      <c r="J12488" s="5">
        <v>343511.31</v>
      </c>
      <c r="K12488" s="3" t="str" cm="1">
        <f t="array" ref="K12488">_xlfn.LET(_xlpm.d,UPPER(TRIM(CLEAN(SUBSTITUTE(F12488,CHAR(160),"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89" spans="2:11" hidden="1" x14ac:dyDescent="0.25">
      <c r="B12489" s="20">
        <v>45859</v>
      </c>
      <c r="C12489" s="2" t="s">
        <v>1</v>
      </c>
      <c r="D12489" s="2" t="s">
        <v>1562</v>
      </c>
      <c r="E12489" s="2" t="s">
        <v>180</v>
      </c>
      <c r="F12489" s="2" t="s">
        <v>4726</v>
      </c>
      <c r="G12489" s="5">
        <v>6</v>
      </c>
      <c r="H12489" s="5">
        <v>129.30000000000001</v>
      </c>
      <c r="I12489" s="5">
        <v>775.8</v>
      </c>
      <c r="J12489" s="5">
        <v>344287.11</v>
      </c>
      <c r="K12489" s="3" t="str" cm="1">
        <f t="array" ref="K12489">_xlfn.LET(_xlpm.d,UPPER(TRIM(CLEAN(SUBSTITUTE(F12489,CHAR(160),"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90" spans="2:11" hidden="1" x14ac:dyDescent="0.25">
      <c r="B12490" s="20">
        <v>45859</v>
      </c>
      <c r="C12490" s="2" t="s">
        <v>1</v>
      </c>
      <c r="D12490" s="2" t="s">
        <v>2958</v>
      </c>
      <c r="E12490" s="2" t="s">
        <v>243</v>
      </c>
      <c r="F12490" s="2" t="s">
        <v>4726</v>
      </c>
      <c r="G12490" s="5">
        <v>9</v>
      </c>
      <c r="H12490" s="5">
        <v>129.30000000000001</v>
      </c>
      <c r="I12490" s="5">
        <v>1163.7</v>
      </c>
      <c r="J12490" s="5">
        <v>345450.81</v>
      </c>
      <c r="K12490" s="3" t="str" cm="1">
        <f t="array" ref="K12490">_xlfn.LET(_xlpm.d,UPPER(TRIM(CLEAN(SUBSTITUTE(F12490,CHAR(160),"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91" spans="2:11" hidden="1" x14ac:dyDescent="0.25">
      <c r="B12491" s="20">
        <v>45860</v>
      </c>
      <c r="C12491" s="2" t="s">
        <v>1</v>
      </c>
      <c r="D12491" s="2" t="s">
        <v>1595</v>
      </c>
      <c r="E12491" s="2" t="s">
        <v>273</v>
      </c>
      <c r="F12491" s="2" t="s">
        <v>4726</v>
      </c>
      <c r="G12491" s="5">
        <v>6</v>
      </c>
      <c r="H12491" s="5">
        <v>129.30000000000001</v>
      </c>
      <c r="I12491" s="5">
        <v>775.8</v>
      </c>
      <c r="J12491" s="5">
        <v>346226.61</v>
      </c>
      <c r="K12491" s="3" t="str" cm="1">
        <f t="array" ref="K12491">_xlfn.LET(_xlpm.d,UPPER(TRIM(CLEAN(SUBSTITUTE(F12491,CHAR(160),"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92" spans="2:11" hidden="1" x14ac:dyDescent="0.25">
      <c r="B12492" s="20">
        <v>45860</v>
      </c>
      <c r="C12492" s="2" t="s">
        <v>1</v>
      </c>
      <c r="D12492" s="2" t="s">
        <v>2959</v>
      </c>
      <c r="E12492" s="2" t="s">
        <v>143</v>
      </c>
      <c r="F12492" s="2" t="s">
        <v>4726</v>
      </c>
      <c r="G12492" s="5">
        <v>5</v>
      </c>
      <c r="H12492" s="5">
        <v>129.30000000000001</v>
      </c>
      <c r="I12492" s="5">
        <v>646.5</v>
      </c>
      <c r="J12492" s="5">
        <v>346873.11</v>
      </c>
      <c r="K12492" s="3" t="str" cm="1">
        <f t="array" ref="K12492">_xlfn.LET(_xlpm.d,UPPER(TRIM(CLEAN(SUBSTITUTE(F12492,CHAR(160),"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93" spans="2:11" hidden="1" x14ac:dyDescent="0.25">
      <c r="B12493" s="20">
        <v>45860</v>
      </c>
      <c r="C12493" s="2" t="s">
        <v>1</v>
      </c>
      <c r="D12493" s="2" t="s">
        <v>2962</v>
      </c>
      <c r="E12493" s="2" t="s">
        <v>857</v>
      </c>
      <c r="F12493" s="2" t="s">
        <v>4726</v>
      </c>
      <c r="G12493" s="5">
        <v>5</v>
      </c>
      <c r="H12493" s="5">
        <v>118.8</v>
      </c>
      <c r="I12493" s="5">
        <v>594</v>
      </c>
      <c r="J12493" s="5">
        <v>347467.11</v>
      </c>
      <c r="K12493" s="3" t="str" cm="1">
        <f t="array" ref="K12493">_xlfn.LET(_xlpm.d,UPPER(TRIM(CLEAN(SUBSTITUTE(F12493,CHAR(160),"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94" spans="2:11" hidden="1" x14ac:dyDescent="0.25">
      <c r="B12494" s="20">
        <v>45861</v>
      </c>
      <c r="C12494" s="2" t="s">
        <v>1</v>
      </c>
      <c r="D12494" s="2" t="s">
        <v>2963</v>
      </c>
      <c r="E12494" s="2" t="s">
        <v>730</v>
      </c>
      <c r="F12494" s="2" t="s">
        <v>4726</v>
      </c>
      <c r="G12494" s="5">
        <v>9</v>
      </c>
      <c r="H12494" s="5">
        <v>129.30000000000001</v>
      </c>
      <c r="I12494" s="5">
        <v>1163.7</v>
      </c>
      <c r="J12494" s="5">
        <v>348630.81</v>
      </c>
      <c r="K12494" s="3" t="str" cm="1">
        <f t="array" ref="K12494">_xlfn.LET(_xlpm.d,UPPER(TRIM(CLEAN(SUBSTITUTE(F12494,CHAR(160),"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95" spans="2:11" hidden="1" x14ac:dyDescent="0.25">
      <c r="B12495" s="20">
        <v>45863</v>
      </c>
      <c r="C12495" s="2" t="s">
        <v>1</v>
      </c>
      <c r="D12495" s="2" t="s">
        <v>629</v>
      </c>
      <c r="E12495" s="2" t="s">
        <v>195</v>
      </c>
      <c r="F12495" s="2" t="s">
        <v>4726</v>
      </c>
      <c r="G12495" s="5">
        <v>5</v>
      </c>
      <c r="H12495" s="5">
        <v>129.30000000000001</v>
      </c>
      <c r="I12495" s="5">
        <v>646.5</v>
      </c>
      <c r="J12495" s="5">
        <v>349277.31</v>
      </c>
      <c r="K12495" s="3" t="str" cm="1">
        <f t="array" ref="K12495">_xlfn.LET(_xlpm.d,UPPER(TRIM(CLEAN(SUBSTITUTE(F12495,CHAR(160),"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96" spans="2:11" hidden="1" x14ac:dyDescent="0.25">
      <c r="B12496" s="20">
        <v>45863</v>
      </c>
      <c r="C12496" s="2" t="s">
        <v>1</v>
      </c>
      <c r="D12496" s="2" t="s">
        <v>2969</v>
      </c>
      <c r="E12496" s="2" t="s">
        <v>50</v>
      </c>
      <c r="F12496" s="2" t="s">
        <v>4726</v>
      </c>
      <c r="G12496" s="5">
        <v>5</v>
      </c>
      <c r="H12496" s="5">
        <v>118.8</v>
      </c>
      <c r="I12496" s="5">
        <v>594</v>
      </c>
      <c r="J12496" s="5">
        <v>349871.31</v>
      </c>
      <c r="K12496" s="3" t="str" cm="1">
        <f t="array" ref="K12496">_xlfn.LET(_xlpm.d,UPPER(TRIM(CLEAN(SUBSTITUTE(F12496,CHAR(160),"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97" spans="2:11" hidden="1" x14ac:dyDescent="0.25">
      <c r="B12497" s="20">
        <v>45863</v>
      </c>
      <c r="C12497" s="2" t="s">
        <v>1</v>
      </c>
      <c r="D12497" s="2" t="s">
        <v>4464</v>
      </c>
      <c r="E12497" s="2" t="s">
        <v>64</v>
      </c>
      <c r="F12497" s="2" t="s">
        <v>4726</v>
      </c>
      <c r="G12497" s="5">
        <v>2</v>
      </c>
      <c r="H12497" s="5">
        <v>118.8</v>
      </c>
      <c r="I12497" s="5">
        <v>237.6</v>
      </c>
      <c r="J12497" s="5">
        <v>350108.91</v>
      </c>
      <c r="K12497" s="3" t="str" cm="1">
        <f t="array" ref="K12497">_xlfn.LET(_xlpm.d,UPPER(TRIM(CLEAN(SUBSTITUTE(F12497,CHAR(160),"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98" spans="2:11" hidden="1" x14ac:dyDescent="0.25">
      <c r="B12498" s="20">
        <v>45863</v>
      </c>
      <c r="C12498" s="2" t="s">
        <v>1</v>
      </c>
      <c r="D12498" s="2" t="s">
        <v>3652</v>
      </c>
      <c r="E12498" s="2" t="s">
        <v>2447</v>
      </c>
      <c r="F12498" s="2" t="s">
        <v>4726</v>
      </c>
      <c r="G12498" s="5">
        <v>10</v>
      </c>
      <c r="H12498" s="5">
        <v>118.8</v>
      </c>
      <c r="I12498" s="5">
        <v>1188</v>
      </c>
      <c r="J12498" s="5">
        <v>351296.91</v>
      </c>
      <c r="K12498" s="3" t="str" cm="1">
        <f t="array" ref="K12498">_xlfn.LET(_xlpm.d,UPPER(TRIM(CLEAN(SUBSTITUTE(F12498,CHAR(160),"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499" spans="2:11" hidden="1" x14ac:dyDescent="0.25">
      <c r="B12499" s="20">
        <v>45866</v>
      </c>
      <c r="C12499" s="2" t="s">
        <v>1</v>
      </c>
      <c r="D12499" s="2" t="s">
        <v>4659</v>
      </c>
      <c r="E12499" s="2" t="s">
        <v>964</v>
      </c>
      <c r="F12499" s="2" t="s">
        <v>4726</v>
      </c>
      <c r="G12499" s="5">
        <v>10</v>
      </c>
      <c r="H12499" s="5">
        <v>118.8</v>
      </c>
      <c r="I12499" s="5">
        <v>1188</v>
      </c>
      <c r="J12499" s="5">
        <v>352484.91</v>
      </c>
      <c r="K12499" s="3" t="str" cm="1">
        <f t="array" ref="K12499">_xlfn.LET(_xlpm.d,UPPER(TRIM(CLEAN(SUBSTITUTE(F12499,CHAR(160),"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00" spans="2:11" hidden="1" x14ac:dyDescent="0.25">
      <c r="B12500" s="20">
        <v>45867</v>
      </c>
      <c r="C12500" s="2" t="s">
        <v>1</v>
      </c>
      <c r="D12500" s="2" t="s">
        <v>632</v>
      </c>
      <c r="E12500" s="2" t="s">
        <v>261</v>
      </c>
      <c r="F12500" s="2" t="s">
        <v>4726</v>
      </c>
      <c r="G12500" s="5">
        <v>5</v>
      </c>
      <c r="H12500" s="5">
        <v>129.30000000000001</v>
      </c>
      <c r="I12500" s="5">
        <v>646.5</v>
      </c>
      <c r="J12500" s="5">
        <v>353131.41</v>
      </c>
      <c r="K12500" s="3" t="str" cm="1">
        <f t="array" ref="K12500">_xlfn.LET(_xlpm.d,UPPER(TRIM(CLEAN(SUBSTITUTE(F12500,CHAR(160),"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01" spans="2:11" hidden="1" x14ac:dyDescent="0.25">
      <c r="B12501" s="20">
        <v>45867</v>
      </c>
      <c r="C12501" s="2" t="s">
        <v>1</v>
      </c>
      <c r="D12501" s="2" t="s">
        <v>633</v>
      </c>
      <c r="E12501" s="2" t="s">
        <v>162</v>
      </c>
      <c r="F12501" s="2" t="s">
        <v>4726</v>
      </c>
      <c r="G12501" s="5">
        <v>14</v>
      </c>
      <c r="H12501" s="5">
        <v>129.30000000000001</v>
      </c>
      <c r="I12501" s="5">
        <v>1810.2</v>
      </c>
      <c r="J12501" s="5">
        <v>354941.61</v>
      </c>
      <c r="K12501" s="3" t="str" cm="1">
        <f t="array" ref="K12501">_xlfn.LET(_xlpm.d,UPPER(TRIM(CLEAN(SUBSTITUTE(F12501,CHAR(160),"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02" spans="2:11" hidden="1" x14ac:dyDescent="0.25">
      <c r="B12502" s="20">
        <v>45867</v>
      </c>
      <c r="C12502" s="2" t="s">
        <v>1</v>
      </c>
      <c r="D12502" s="2" t="s">
        <v>1969</v>
      </c>
      <c r="E12502" s="2" t="s">
        <v>143</v>
      </c>
      <c r="F12502" s="2" t="s">
        <v>4726</v>
      </c>
      <c r="G12502" s="5">
        <v>10</v>
      </c>
      <c r="H12502" s="5">
        <v>129.30000000000001</v>
      </c>
      <c r="I12502" s="5">
        <v>1293</v>
      </c>
      <c r="J12502" s="5">
        <v>356234.61</v>
      </c>
      <c r="K12502" s="3" t="str" cm="1">
        <f t="array" ref="K12502">_xlfn.LET(_xlpm.d,UPPER(TRIM(CLEAN(SUBSTITUTE(F12502,CHAR(160),"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03" spans="2:11" hidden="1" x14ac:dyDescent="0.25">
      <c r="B12503" s="20">
        <v>45869</v>
      </c>
      <c r="C12503" s="2" t="s">
        <v>1</v>
      </c>
      <c r="D12503" s="2" t="s">
        <v>4467</v>
      </c>
      <c r="E12503" s="2" t="s">
        <v>1701</v>
      </c>
      <c r="F12503" s="2" t="s">
        <v>4726</v>
      </c>
      <c r="G12503" s="5">
        <v>12</v>
      </c>
      <c r="H12503" s="5">
        <v>129.30000000000001</v>
      </c>
      <c r="I12503" s="5">
        <v>1551.6</v>
      </c>
      <c r="J12503" s="5">
        <v>357786.20999999996</v>
      </c>
      <c r="K12503" s="3" t="str" cm="1">
        <f t="array" ref="K12503">_xlfn.LET(_xlpm.d,UPPER(TRIM(CLEAN(SUBSTITUTE(F12503,CHAR(160),"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04" spans="2:11" hidden="1" x14ac:dyDescent="0.25">
      <c r="B12504" s="20">
        <v>45869</v>
      </c>
      <c r="C12504" s="2" t="s">
        <v>1</v>
      </c>
      <c r="D12504" s="2" t="s">
        <v>2980</v>
      </c>
      <c r="E12504" s="2" t="s">
        <v>224</v>
      </c>
      <c r="F12504" s="2" t="s">
        <v>4726</v>
      </c>
      <c r="G12504" s="5">
        <v>13</v>
      </c>
      <c r="H12504" s="5">
        <v>129.30000000000001</v>
      </c>
      <c r="I12504" s="5">
        <v>1680.9</v>
      </c>
      <c r="J12504" s="5">
        <v>359467.11</v>
      </c>
      <c r="K12504" s="3" t="str" cm="1">
        <f t="array" ref="K12504">_xlfn.LET(_xlpm.d,UPPER(TRIM(CLEAN(SUBSTITUTE(F12504,CHAR(160),"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05" spans="2:11" hidden="1" x14ac:dyDescent="0.25">
      <c r="B12505" s="20">
        <v>45870</v>
      </c>
      <c r="C12505" s="2" t="s">
        <v>1</v>
      </c>
      <c r="D12505" s="2" t="s">
        <v>636</v>
      </c>
      <c r="E12505" s="2" t="s">
        <v>43</v>
      </c>
      <c r="F12505" s="2" t="s">
        <v>4726</v>
      </c>
      <c r="G12505" s="5">
        <v>2</v>
      </c>
      <c r="H12505" s="5">
        <v>118.8</v>
      </c>
      <c r="I12505" s="5">
        <v>237.6</v>
      </c>
      <c r="J12505" s="5">
        <v>359704.70999999996</v>
      </c>
      <c r="K12505" s="3" t="str" cm="1">
        <f t="array" ref="K12505">_xlfn.LET(_xlpm.d,UPPER(TRIM(CLEAN(SUBSTITUTE(F12505,CHAR(160),"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06" spans="2:11" hidden="1" x14ac:dyDescent="0.25">
      <c r="B12506" s="20">
        <v>45870</v>
      </c>
      <c r="C12506" s="2" t="s">
        <v>1</v>
      </c>
      <c r="D12506" s="2" t="s">
        <v>637</v>
      </c>
      <c r="E12506" s="2" t="s">
        <v>154</v>
      </c>
      <c r="F12506" s="2" t="s">
        <v>4726</v>
      </c>
      <c r="G12506" s="5">
        <v>6</v>
      </c>
      <c r="H12506" s="5">
        <v>129.30000000000001</v>
      </c>
      <c r="I12506" s="5">
        <v>775.8</v>
      </c>
      <c r="J12506" s="5">
        <v>360480.50999999995</v>
      </c>
      <c r="K12506" s="3" t="str" cm="1">
        <f t="array" ref="K12506">_xlfn.LET(_xlpm.d,UPPER(TRIM(CLEAN(SUBSTITUTE(F12506,CHAR(160),"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07" spans="2:11" hidden="1" x14ac:dyDescent="0.25">
      <c r="B12507" s="20">
        <v>45873</v>
      </c>
      <c r="C12507" s="2" t="s">
        <v>1</v>
      </c>
      <c r="D12507" s="2" t="s">
        <v>1978</v>
      </c>
      <c r="E12507" s="2" t="s">
        <v>248</v>
      </c>
      <c r="F12507" s="2" t="s">
        <v>4726</v>
      </c>
      <c r="G12507" s="5">
        <v>5</v>
      </c>
      <c r="H12507" s="5">
        <v>129.30000000000001</v>
      </c>
      <c r="I12507" s="5">
        <v>646.5</v>
      </c>
      <c r="J12507" s="5">
        <v>361127.00999999995</v>
      </c>
      <c r="K12507" s="3" t="str" cm="1">
        <f t="array" ref="K12507">_xlfn.LET(_xlpm.d,UPPER(TRIM(CLEAN(SUBSTITUTE(F12507,CHAR(160),"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08" spans="2:11" hidden="1" x14ac:dyDescent="0.25">
      <c r="B12508" s="20">
        <v>45874</v>
      </c>
      <c r="C12508" s="2" t="s">
        <v>1</v>
      </c>
      <c r="D12508" s="2" t="s">
        <v>1348</v>
      </c>
      <c r="E12508" s="2" t="s">
        <v>141</v>
      </c>
      <c r="F12508" s="2" t="s">
        <v>4726</v>
      </c>
      <c r="G12508" s="5">
        <v>10</v>
      </c>
      <c r="H12508" s="5">
        <v>129.30000000000001</v>
      </c>
      <c r="I12508" s="5">
        <v>1293</v>
      </c>
      <c r="J12508" s="5">
        <v>362420.00999999995</v>
      </c>
      <c r="K12508" s="3" t="str" cm="1">
        <f t="array" ref="K12508">_xlfn.LET(_xlpm.d,UPPER(TRIM(CLEAN(SUBSTITUTE(F12508,CHAR(160),"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09" spans="2:11" hidden="1" x14ac:dyDescent="0.25">
      <c r="B12509" s="20">
        <v>45874</v>
      </c>
      <c r="C12509" s="2" t="s">
        <v>1</v>
      </c>
      <c r="D12509" s="2" t="s">
        <v>1027</v>
      </c>
      <c r="E12509" s="2" t="s">
        <v>143</v>
      </c>
      <c r="F12509" s="2" t="s">
        <v>4726</v>
      </c>
      <c r="G12509" s="5">
        <v>6</v>
      </c>
      <c r="H12509" s="5">
        <v>129.30000000000001</v>
      </c>
      <c r="I12509" s="5">
        <v>775.8</v>
      </c>
      <c r="J12509" s="5">
        <v>363195.80999999994</v>
      </c>
      <c r="K12509" s="3" t="str" cm="1">
        <f t="array" ref="K12509">_xlfn.LET(_xlpm.d,UPPER(TRIM(CLEAN(SUBSTITUTE(F12509,CHAR(160),"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10" spans="2:11" hidden="1" x14ac:dyDescent="0.25">
      <c r="B12510" s="20">
        <v>45874</v>
      </c>
      <c r="C12510" s="2" t="s">
        <v>1</v>
      </c>
      <c r="D12510" s="2" t="s">
        <v>2988</v>
      </c>
      <c r="E12510" s="2" t="s">
        <v>857</v>
      </c>
      <c r="F12510" s="2" t="s">
        <v>4726</v>
      </c>
      <c r="G12510" s="5">
        <v>10</v>
      </c>
      <c r="H12510" s="5">
        <v>118.8</v>
      </c>
      <c r="I12510" s="5">
        <v>1188</v>
      </c>
      <c r="J12510" s="5">
        <v>364383.80999999994</v>
      </c>
      <c r="K12510" s="3" t="str" cm="1">
        <f t="array" ref="K12510">_xlfn.LET(_xlpm.d,UPPER(TRIM(CLEAN(SUBSTITUTE(F12510,CHAR(160),"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11" spans="2:11" hidden="1" x14ac:dyDescent="0.25">
      <c r="B12511" s="20">
        <v>45875</v>
      </c>
      <c r="C12511" s="2" t="s">
        <v>1</v>
      </c>
      <c r="D12511" s="2" t="s">
        <v>641</v>
      </c>
      <c r="E12511" s="2" t="s">
        <v>149</v>
      </c>
      <c r="F12511" s="2" t="s">
        <v>4726</v>
      </c>
      <c r="G12511" s="5">
        <v>8</v>
      </c>
      <c r="H12511" s="5">
        <v>129.30000000000001</v>
      </c>
      <c r="I12511" s="5">
        <v>1034.4000000000001</v>
      </c>
      <c r="J12511" s="5">
        <v>365418.20999999996</v>
      </c>
      <c r="K12511" s="3" t="str" cm="1">
        <f t="array" ref="K12511">_xlfn.LET(_xlpm.d,UPPER(TRIM(CLEAN(SUBSTITUTE(F12511,CHAR(160),"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12" spans="2:11" hidden="1" x14ac:dyDescent="0.25">
      <c r="B12512" s="20">
        <v>45875</v>
      </c>
      <c r="C12512" s="2" t="s">
        <v>1</v>
      </c>
      <c r="D12512" s="2" t="s">
        <v>2992</v>
      </c>
      <c r="E12512" s="2" t="s">
        <v>2305</v>
      </c>
      <c r="F12512" s="2" t="s">
        <v>4726</v>
      </c>
      <c r="G12512" s="5">
        <v>2</v>
      </c>
      <c r="H12512" s="5">
        <v>118.8</v>
      </c>
      <c r="I12512" s="5">
        <v>237.6</v>
      </c>
      <c r="J12512" s="5">
        <v>365655.80999999994</v>
      </c>
      <c r="K12512" s="3" t="str" cm="1">
        <f t="array" ref="K12512">_xlfn.LET(_xlpm.d,UPPER(TRIM(CLEAN(SUBSTITUTE(F12512,CHAR(160),"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13" spans="2:11" hidden="1" x14ac:dyDescent="0.25">
      <c r="B12513" s="20">
        <v>45875</v>
      </c>
      <c r="C12513" s="2" t="s">
        <v>1</v>
      </c>
      <c r="D12513" s="2" t="s">
        <v>2993</v>
      </c>
      <c r="E12513" s="2" t="s">
        <v>263</v>
      </c>
      <c r="F12513" s="2" t="s">
        <v>4726</v>
      </c>
      <c r="G12513" s="5">
        <v>8</v>
      </c>
      <c r="H12513" s="5">
        <v>129.30000000000001</v>
      </c>
      <c r="I12513" s="5">
        <v>1034.4000000000001</v>
      </c>
      <c r="J12513" s="5">
        <v>366690.20999999996</v>
      </c>
      <c r="K12513" s="3" t="str" cm="1">
        <f t="array" ref="K12513">_xlfn.LET(_xlpm.d,UPPER(TRIM(CLEAN(SUBSTITUTE(F12513,CHAR(160),"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14" spans="2:11" hidden="1" x14ac:dyDescent="0.25">
      <c r="B12514" s="20">
        <v>45876</v>
      </c>
      <c r="C12514" s="2" t="s">
        <v>1</v>
      </c>
      <c r="D12514" s="2" t="s">
        <v>1029</v>
      </c>
      <c r="E12514" s="2" t="s">
        <v>874</v>
      </c>
      <c r="F12514" s="2" t="s">
        <v>4726</v>
      </c>
      <c r="G12514" s="5">
        <v>10</v>
      </c>
      <c r="H12514" s="5">
        <v>118.8</v>
      </c>
      <c r="I12514" s="5">
        <v>1188</v>
      </c>
      <c r="J12514" s="5">
        <v>367878.20999999996</v>
      </c>
      <c r="K12514" s="3" t="str" cm="1">
        <f t="array" ref="K12514">_xlfn.LET(_xlpm.d,UPPER(TRIM(CLEAN(SUBSTITUTE(F12514,CHAR(160),"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15" spans="2:11" hidden="1" x14ac:dyDescent="0.25">
      <c r="B12515" s="20">
        <v>45876</v>
      </c>
      <c r="C12515" s="2" t="s">
        <v>1</v>
      </c>
      <c r="D12515" s="2" t="s">
        <v>4472</v>
      </c>
      <c r="E12515" s="2" t="s">
        <v>254</v>
      </c>
      <c r="F12515" s="2" t="s">
        <v>4726</v>
      </c>
      <c r="G12515" s="5">
        <v>6</v>
      </c>
      <c r="H12515" s="5">
        <v>129.30000000000001</v>
      </c>
      <c r="I12515" s="5">
        <v>775.8</v>
      </c>
      <c r="J12515" s="5">
        <v>368654.00999999995</v>
      </c>
      <c r="K12515" s="3" t="str" cm="1">
        <f t="array" ref="K12515">_xlfn.LET(_xlpm.d,UPPER(TRIM(CLEAN(SUBSTITUTE(F12515,CHAR(160),"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16" spans="2:11" hidden="1" x14ac:dyDescent="0.25">
      <c r="B12516" s="20">
        <v>45876</v>
      </c>
      <c r="C12516" s="2" t="s">
        <v>1</v>
      </c>
      <c r="D12516" s="2" t="s">
        <v>642</v>
      </c>
      <c r="E12516" s="2" t="s">
        <v>135</v>
      </c>
      <c r="F12516" s="2" t="s">
        <v>4726</v>
      </c>
      <c r="G12516" s="5">
        <v>10</v>
      </c>
      <c r="H12516" s="5">
        <v>129.30000000000001</v>
      </c>
      <c r="I12516" s="5">
        <v>1293</v>
      </c>
      <c r="J12516" s="5">
        <v>369947.00999999995</v>
      </c>
      <c r="K12516" s="3" t="str" cm="1">
        <f t="array" ref="K12516">_xlfn.LET(_xlpm.d,UPPER(TRIM(CLEAN(SUBSTITUTE(F12516,CHAR(160),"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17" spans="2:11" hidden="1" x14ac:dyDescent="0.25">
      <c r="B12517" s="20">
        <v>45877</v>
      </c>
      <c r="C12517" s="2" t="s">
        <v>1</v>
      </c>
      <c r="D12517" s="2" t="s">
        <v>1986</v>
      </c>
      <c r="E12517" s="2" t="s">
        <v>41</v>
      </c>
      <c r="F12517" s="2" t="s">
        <v>4726</v>
      </c>
      <c r="G12517" s="5">
        <v>2</v>
      </c>
      <c r="H12517" s="5">
        <v>118.8</v>
      </c>
      <c r="I12517" s="5">
        <v>237.6</v>
      </c>
      <c r="J12517" s="5">
        <v>370184.60999999993</v>
      </c>
      <c r="K12517" s="3" t="str" cm="1">
        <f t="array" ref="K12517">_xlfn.LET(_xlpm.d,UPPER(TRIM(CLEAN(SUBSTITUTE(F12517,CHAR(160),"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18" spans="2:11" hidden="1" x14ac:dyDescent="0.25">
      <c r="B12518" s="20">
        <v>45877</v>
      </c>
      <c r="C12518" s="2" t="s">
        <v>1</v>
      </c>
      <c r="D12518" s="2" t="s">
        <v>2994</v>
      </c>
      <c r="E12518" s="2" t="s">
        <v>311</v>
      </c>
      <c r="F12518" s="2" t="s">
        <v>4726</v>
      </c>
      <c r="G12518" s="5">
        <v>21</v>
      </c>
      <c r="H12518" s="5">
        <v>129.30000000000001</v>
      </c>
      <c r="I12518" s="5">
        <v>2715.3</v>
      </c>
      <c r="J12518" s="5">
        <v>372899.90999999992</v>
      </c>
      <c r="K12518" s="3" t="str" cm="1">
        <f t="array" ref="K12518">_xlfn.LET(_xlpm.d,UPPER(TRIM(CLEAN(SUBSTITUTE(F12518,CHAR(160),"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19" spans="2:11" hidden="1" x14ac:dyDescent="0.25">
      <c r="B12519" s="20">
        <v>45880</v>
      </c>
      <c r="C12519" s="2" t="s">
        <v>1</v>
      </c>
      <c r="D12519" s="2" t="s">
        <v>810</v>
      </c>
      <c r="E12519" s="2" t="s">
        <v>241</v>
      </c>
      <c r="F12519" s="2" t="s">
        <v>4726</v>
      </c>
      <c r="G12519" s="5">
        <v>10</v>
      </c>
      <c r="H12519" s="5">
        <v>129.30000000000001</v>
      </c>
      <c r="I12519" s="5">
        <v>1293</v>
      </c>
      <c r="J12519" s="5">
        <v>374192.90999999992</v>
      </c>
      <c r="K12519" s="3" t="str" cm="1">
        <f t="array" ref="K12519">_xlfn.LET(_xlpm.d,UPPER(TRIM(CLEAN(SUBSTITUTE(F12519,CHAR(160),"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20" spans="2:11" hidden="1" x14ac:dyDescent="0.25">
      <c r="B12520" s="20">
        <v>45881</v>
      </c>
      <c r="C12520" s="2" t="s">
        <v>1</v>
      </c>
      <c r="D12520" s="2" t="s">
        <v>1034</v>
      </c>
      <c r="E12520" s="2" t="s">
        <v>162</v>
      </c>
      <c r="F12520" s="2" t="s">
        <v>4726</v>
      </c>
      <c r="G12520" s="5">
        <v>15</v>
      </c>
      <c r="H12520" s="5">
        <v>129.30000000000001</v>
      </c>
      <c r="I12520" s="5">
        <v>1939.5</v>
      </c>
      <c r="J12520" s="5">
        <v>376132.40999999992</v>
      </c>
      <c r="K12520" s="3" t="str" cm="1">
        <f t="array" ref="K12520">_xlfn.LET(_xlpm.d,UPPER(TRIM(CLEAN(SUBSTITUTE(F12520,CHAR(160),"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21" spans="2:11" hidden="1" x14ac:dyDescent="0.25">
      <c r="B12521" s="20">
        <v>45881</v>
      </c>
      <c r="C12521" s="2" t="s">
        <v>1</v>
      </c>
      <c r="D12521" s="2" t="s">
        <v>1990</v>
      </c>
      <c r="E12521" s="2" t="s">
        <v>730</v>
      </c>
      <c r="F12521" s="2" t="s">
        <v>4726</v>
      </c>
      <c r="G12521" s="5">
        <v>10</v>
      </c>
      <c r="H12521" s="5">
        <v>129.30000000000001</v>
      </c>
      <c r="I12521" s="5">
        <v>1293</v>
      </c>
      <c r="J12521" s="5">
        <v>377425.40999999992</v>
      </c>
      <c r="K12521" s="3" t="str" cm="1">
        <f t="array" ref="K12521">_xlfn.LET(_xlpm.d,UPPER(TRIM(CLEAN(SUBSTITUTE(F12521,CHAR(160),"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22" spans="2:11" hidden="1" x14ac:dyDescent="0.25">
      <c r="B12522" s="20">
        <v>45881</v>
      </c>
      <c r="C12522" s="2" t="s">
        <v>1</v>
      </c>
      <c r="D12522" s="2" t="s">
        <v>1036</v>
      </c>
      <c r="E12522" s="2" t="s">
        <v>261</v>
      </c>
      <c r="F12522" s="2" t="s">
        <v>4726</v>
      </c>
      <c r="G12522" s="5">
        <v>5</v>
      </c>
      <c r="H12522" s="5">
        <v>60.23</v>
      </c>
      <c r="I12522" s="5">
        <v>301.14999999999998</v>
      </c>
      <c r="J12522" s="5">
        <v>377726.55999999994</v>
      </c>
      <c r="K12522" s="3" t="str" cm="1">
        <f t="array" ref="K12522">_xlfn.LET(_xlpm.d,UPPER(TRIM(CLEAN(SUBSTITUTE(F12522,CHAR(160),"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23" spans="2:11" hidden="1" x14ac:dyDescent="0.25">
      <c r="B12523" s="20">
        <v>45882</v>
      </c>
      <c r="C12523" s="2" t="s">
        <v>1</v>
      </c>
      <c r="D12523" s="2" t="s">
        <v>1039</v>
      </c>
      <c r="E12523" s="2" t="s">
        <v>149</v>
      </c>
      <c r="F12523" s="2" t="s">
        <v>4726</v>
      </c>
      <c r="G12523" s="5">
        <v>10</v>
      </c>
      <c r="H12523" s="5">
        <v>129.30000000000001</v>
      </c>
      <c r="I12523" s="5">
        <v>1293</v>
      </c>
      <c r="J12523" s="5">
        <v>379019.55999999994</v>
      </c>
      <c r="K12523" s="3" t="str" cm="1">
        <f t="array" ref="K12523">_xlfn.LET(_xlpm.d,UPPER(TRIM(CLEAN(SUBSTITUTE(F12523,CHAR(160),"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24" spans="2:11" hidden="1" x14ac:dyDescent="0.25">
      <c r="B12524" s="20">
        <v>45882</v>
      </c>
      <c r="C12524" s="2" t="s">
        <v>1</v>
      </c>
      <c r="D12524" s="2" t="s">
        <v>1040</v>
      </c>
      <c r="E12524" s="2" t="s">
        <v>143</v>
      </c>
      <c r="F12524" s="2" t="s">
        <v>4726</v>
      </c>
      <c r="G12524" s="5">
        <v>10</v>
      </c>
      <c r="H12524" s="5">
        <v>129.30000000000001</v>
      </c>
      <c r="I12524" s="5">
        <v>1293</v>
      </c>
      <c r="J12524" s="5">
        <v>380312.55999999994</v>
      </c>
      <c r="K12524" s="3" t="str" cm="1">
        <f t="array" ref="K12524">_xlfn.LET(_xlpm.d,UPPER(TRIM(CLEAN(SUBSTITUTE(F12524,CHAR(160),"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25" spans="2:11" hidden="1" x14ac:dyDescent="0.25">
      <c r="B12525" s="20">
        <v>45882</v>
      </c>
      <c r="C12525" s="2" t="s">
        <v>1</v>
      </c>
      <c r="D12525" s="2" t="s">
        <v>4736</v>
      </c>
      <c r="E12525" s="2" t="s">
        <v>35</v>
      </c>
      <c r="F12525" s="2" t="s">
        <v>4726</v>
      </c>
      <c r="G12525" s="5">
        <v>8</v>
      </c>
      <c r="H12525" s="5">
        <v>131.4</v>
      </c>
      <c r="I12525" s="5">
        <v>1051.2</v>
      </c>
      <c r="J12525" s="5">
        <v>381363.75999999995</v>
      </c>
      <c r="K12525" s="3" t="str" cm="1">
        <f t="array" ref="K12525">_xlfn.LET(_xlpm.d,UPPER(TRIM(CLEAN(SUBSTITUTE(F12525,CHAR(160),"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26" spans="2:11" hidden="1" x14ac:dyDescent="0.25">
      <c r="B12526" s="20">
        <v>45882</v>
      </c>
      <c r="C12526" s="2" t="s">
        <v>1</v>
      </c>
      <c r="D12526" s="2" t="s">
        <v>2998</v>
      </c>
      <c r="E12526" s="2" t="s">
        <v>2999</v>
      </c>
      <c r="F12526" s="2" t="s">
        <v>4726</v>
      </c>
      <c r="G12526" s="5">
        <v>14</v>
      </c>
      <c r="H12526" s="5">
        <v>118.8</v>
      </c>
      <c r="I12526" s="5">
        <v>1663.2</v>
      </c>
      <c r="J12526" s="5">
        <v>383026.95999999996</v>
      </c>
      <c r="K12526" s="3" t="str" cm="1">
        <f t="array" ref="K12526">_xlfn.LET(_xlpm.d,UPPER(TRIM(CLEAN(SUBSTITUTE(F12526,CHAR(160),"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27" spans="2:11" hidden="1" x14ac:dyDescent="0.25">
      <c r="B12527" s="20">
        <v>45883</v>
      </c>
      <c r="C12527" s="2" t="s">
        <v>1</v>
      </c>
      <c r="D12527" s="2" t="s">
        <v>1041</v>
      </c>
      <c r="E12527" s="2" t="s">
        <v>160</v>
      </c>
      <c r="F12527" s="2" t="s">
        <v>4726</v>
      </c>
      <c r="G12527" s="5">
        <v>5</v>
      </c>
      <c r="H12527" s="5">
        <v>129.30000000000001</v>
      </c>
      <c r="I12527" s="5">
        <v>646.5</v>
      </c>
      <c r="J12527" s="5">
        <v>383673.45999999996</v>
      </c>
      <c r="K12527" s="3" t="str" cm="1">
        <f t="array" ref="K12527">_xlfn.LET(_xlpm.d,UPPER(TRIM(CLEAN(SUBSTITUTE(F12527,CHAR(160),"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28" spans="2:11" hidden="1" x14ac:dyDescent="0.25">
      <c r="B12528" s="20">
        <v>45883</v>
      </c>
      <c r="C12528" s="2" t="s">
        <v>1</v>
      </c>
      <c r="D12528" s="2" t="s">
        <v>1044</v>
      </c>
      <c r="E12528" s="2" t="s">
        <v>192</v>
      </c>
      <c r="F12528" s="2" t="s">
        <v>4726</v>
      </c>
      <c r="G12528" s="5">
        <v>10</v>
      </c>
      <c r="H12528" s="5">
        <v>129.30000000000001</v>
      </c>
      <c r="I12528" s="5">
        <v>1293</v>
      </c>
      <c r="J12528" s="5">
        <v>384966.45999999996</v>
      </c>
      <c r="K12528" s="3" t="str" cm="1">
        <f t="array" ref="K12528">_xlfn.LET(_xlpm.d,UPPER(TRIM(CLEAN(SUBSTITUTE(F12528,CHAR(160),"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29" spans="2:11" hidden="1" x14ac:dyDescent="0.25">
      <c r="B12529" s="20">
        <v>45884</v>
      </c>
      <c r="C12529" s="2" t="s">
        <v>1</v>
      </c>
      <c r="D12529" s="2" t="s">
        <v>1046</v>
      </c>
      <c r="E12529" s="2" t="s">
        <v>195</v>
      </c>
      <c r="F12529" s="2" t="s">
        <v>4726</v>
      </c>
      <c r="G12529" s="5">
        <v>15</v>
      </c>
      <c r="H12529" s="5">
        <v>129.30000000000001</v>
      </c>
      <c r="I12529" s="5">
        <v>1939.5</v>
      </c>
      <c r="J12529" s="5">
        <v>386905.95999999996</v>
      </c>
      <c r="K12529" s="3" t="str" cm="1">
        <f t="array" ref="K12529">_xlfn.LET(_xlpm.d,UPPER(TRIM(CLEAN(SUBSTITUTE(F12529,CHAR(160),"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30" spans="2:11" hidden="1" x14ac:dyDescent="0.25">
      <c r="B12530" s="20">
        <v>45884</v>
      </c>
      <c r="C12530" s="2" t="s">
        <v>1</v>
      </c>
      <c r="D12530" s="2" t="s">
        <v>650</v>
      </c>
      <c r="E12530" s="2" t="s">
        <v>154</v>
      </c>
      <c r="F12530" s="2" t="s">
        <v>4726</v>
      </c>
      <c r="G12530" s="5">
        <v>6</v>
      </c>
      <c r="H12530" s="5">
        <v>129.30000000000001</v>
      </c>
      <c r="I12530" s="5">
        <v>775.8</v>
      </c>
      <c r="J12530" s="5">
        <v>387681.75999999995</v>
      </c>
      <c r="K12530" s="3" t="str" cm="1">
        <f t="array" ref="K12530">_xlfn.LET(_xlpm.d,UPPER(TRIM(CLEAN(SUBSTITUTE(F12530,CHAR(160),"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31" spans="2:11" hidden="1" x14ac:dyDescent="0.25">
      <c r="B12531" s="20">
        <v>45884</v>
      </c>
      <c r="C12531" s="2" t="s">
        <v>1</v>
      </c>
      <c r="D12531" s="2" t="s">
        <v>4151</v>
      </c>
      <c r="E12531" s="2" t="s">
        <v>50</v>
      </c>
      <c r="F12531" s="2" t="s">
        <v>4726</v>
      </c>
      <c r="G12531" s="5">
        <v>10</v>
      </c>
      <c r="H12531" s="5">
        <v>119</v>
      </c>
      <c r="I12531" s="5">
        <v>1190</v>
      </c>
      <c r="J12531" s="5">
        <v>388871.75999999995</v>
      </c>
      <c r="K12531" s="3" t="str" cm="1">
        <f t="array" ref="K12531">_xlfn.LET(_xlpm.d,UPPER(TRIM(CLEAN(SUBSTITUTE(F12531,CHAR(160),"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32" spans="2:11" hidden="1" x14ac:dyDescent="0.25">
      <c r="B12532" s="20">
        <v>45884</v>
      </c>
      <c r="C12532" s="2" t="s">
        <v>1</v>
      </c>
      <c r="D12532" s="2" t="s">
        <v>651</v>
      </c>
      <c r="E12532" s="2" t="s">
        <v>241</v>
      </c>
      <c r="F12532" s="2" t="s">
        <v>4726</v>
      </c>
      <c r="G12532" s="5">
        <v>10</v>
      </c>
      <c r="H12532" s="5">
        <v>129.30000000000001</v>
      </c>
      <c r="I12532" s="5">
        <v>1293</v>
      </c>
      <c r="J12532" s="5">
        <v>390164.75999999995</v>
      </c>
      <c r="K12532" s="3" t="str" cm="1">
        <f t="array" ref="K12532">_xlfn.LET(_xlpm.d,UPPER(TRIM(CLEAN(SUBSTITUTE(F12532,CHAR(160),"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33" spans="2:11" hidden="1" x14ac:dyDescent="0.25">
      <c r="B12533" s="20">
        <v>45884</v>
      </c>
      <c r="C12533" s="2" t="s">
        <v>1</v>
      </c>
      <c r="D12533" s="2" t="s">
        <v>1048</v>
      </c>
      <c r="E12533" s="2" t="s">
        <v>43</v>
      </c>
      <c r="F12533" s="2" t="s">
        <v>4726</v>
      </c>
      <c r="G12533" s="5">
        <v>3</v>
      </c>
      <c r="H12533" s="5">
        <v>118.8</v>
      </c>
      <c r="I12533" s="5">
        <v>356.4</v>
      </c>
      <c r="J12533" s="5">
        <v>390521.16</v>
      </c>
      <c r="K12533" s="3" t="str" cm="1">
        <f t="array" ref="K12533">_xlfn.LET(_xlpm.d,UPPER(TRIM(CLEAN(SUBSTITUTE(F12533,CHAR(160),"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34" spans="2:11" hidden="1" x14ac:dyDescent="0.25">
      <c r="B12534" s="20">
        <v>45884</v>
      </c>
      <c r="C12534" s="2" t="s">
        <v>1</v>
      </c>
      <c r="D12534" s="2" t="s">
        <v>3007</v>
      </c>
      <c r="E12534" s="2" t="s">
        <v>279</v>
      </c>
      <c r="F12534" s="2" t="s">
        <v>4726</v>
      </c>
      <c r="G12534" s="5">
        <v>9</v>
      </c>
      <c r="H12534" s="5">
        <v>129.30000000000001</v>
      </c>
      <c r="I12534" s="5">
        <v>1163.7</v>
      </c>
      <c r="J12534" s="5">
        <v>391684.86</v>
      </c>
      <c r="K12534" s="3" t="str" cm="1">
        <f t="array" ref="K12534">_xlfn.LET(_xlpm.d,UPPER(TRIM(CLEAN(SUBSTITUTE(F12534,CHAR(160),"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35" spans="2:11" hidden="1" x14ac:dyDescent="0.25">
      <c r="B12535" s="20">
        <v>45887</v>
      </c>
      <c r="C12535" s="2" t="s">
        <v>1</v>
      </c>
      <c r="D12535" s="2" t="s">
        <v>3010</v>
      </c>
      <c r="E12535" s="2" t="s">
        <v>248</v>
      </c>
      <c r="F12535" s="2" t="s">
        <v>4726</v>
      </c>
      <c r="G12535" s="5">
        <v>5</v>
      </c>
      <c r="H12535" s="5">
        <v>129.30000000000001</v>
      </c>
      <c r="I12535" s="5">
        <v>646.5</v>
      </c>
      <c r="J12535" s="5">
        <v>392331.36</v>
      </c>
      <c r="K12535" s="3" t="str" cm="1">
        <f t="array" ref="K12535">_xlfn.LET(_xlpm.d,UPPER(TRIM(CLEAN(SUBSTITUTE(F12535,CHAR(160),"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36" spans="2:11" hidden="1" x14ac:dyDescent="0.25">
      <c r="B12536" s="20">
        <v>45887</v>
      </c>
      <c r="C12536" s="2" t="s">
        <v>1</v>
      </c>
      <c r="D12536" s="2" t="s">
        <v>3011</v>
      </c>
      <c r="E12536" s="2" t="s">
        <v>254</v>
      </c>
      <c r="F12536" s="2" t="s">
        <v>4726</v>
      </c>
      <c r="G12536" s="5">
        <v>10</v>
      </c>
      <c r="H12536" s="5">
        <v>129.30000000000001</v>
      </c>
      <c r="I12536" s="5">
        <v>1293</v>
      </c>
      <c r="J12536" s="5">
        <v>393624.36</v>
      </c>
      <c r="K12536" s="3" t="str" cm="1">
        <f t="array" ref="K12536">_xlfn.LET(_xlpm.d,UPPER(TRIM(CLEAN(SUBSTITUTE(F12536,CHAR(160),"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37" spans="2:11" hidden="1" x14ac:dyDescent="0.25">
      <c r="B12537" s="20">
        <v>45888</v>
      </c>
      <c r="C12537" s="2" t="s">
        <v>1</v>
      </c>
      <c r="D12537" s="2" t="s">
        <v>652</v>
      </c>
      <c r="E12537" s="2" t="s">
        <v>147</v>
      </c>
      <c r="F12537" s="2" t="s">
        <v>4726</v>
      </c>
      <c r="G12537" s="5">
        <v>5</v>
      </c>
      <c r="H12537" s="5">
        <v>129.30000000000001</v>
      </c>
      <c r="I12537" s="5">
        <v>646.5</v>
      </c>
      <c r="J12537" s="5">
        <v>394270.86</v>
      </c>
      <c r="K12537" s="3" t="str" cm="1">
        <f t="array" ref="K12537">_xlfn.LET(_xlpm.d,UPPER(TRIM(CLEAN(SUBSTITUTE(F12537,CHAR(160),"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38" spans="2:11" hidden="1" x14ac:dyDescent="0.25">
      <c r="B12538" s="20">
        <v>45888</v>
      </c>
      <c r="C12538" s="2" t="s">
        <v>1</v>
      </c>
      <c r="D12538" s="2" t="s">
        <v>3014</v>
      </c>
      <c r="E12538" s="2" t="s">
        <v>261</v>
      </c>
      <c r="F12538" s="2" t="s">
        <v>4726</v>
      </c>
      <c r="G12538" s="5">
        <v>3</v>
      </c>
      <c r="H12538" s="5">
        <v>33.5</v>
      </c>
      <c r="I12538" s="5">
        <v>100.5</v>
      </c>
      <c r="J12538" s="5">
        <v>394371.36</v>
      </c>
      <c r="K12538" s="3" t="str" cm="1">
        <f t="array" ref="K12538">_xlfn.LET(_xlpm.d,UPPER(TRIM(CLEAN(SUBSTITUTE(F12538,CHAR(160),"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39" spans="2:11" hidden="1" x14ac:dyDescent="0.25">
      <c r="B12539" s="20">
        <v>45888</v>
      </c>
      <c r="C12539" s="2" t="s">
        <v>1</v>
      </c>
      <c r="D12539" s="2" t="s">
        <v>654</v>
      </c>
      <c r="E12539" s="2" t="s">
        <v>156</v>
      </c>
      <c r="F12539" s="2" t="s">
        <v>4726</v>
      </c>
      <c r="G12539" s="5">
        <v>12</v>
      </c>
      <c r="H12539" s="5">
        <v>129.30000000000001</v>
      </c>
      <c r="I12539" s="5">
        <v>1551.6</v>
      </c>
      <c r="J12539" s="5">
        <v>395922.95999999996</v>
      </c>
      <c r="K12539" s="3" t="str" cm="1">
        <f t="array" ref="K12539">_xlfn.LET(_xlpm.d,UPPER(TRIM(CLEAN(SUBSTITUTE(F12539,CHAR(160),"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40" spans="2:11" hidden="1" x14ac:dyDescent="0.25">
      <c r="B12540" s="20">
        <v>45888</v>
      </c>
      <c r="C12540" s="2" t="s">
        <v>1</v>
      </c>
      <c r="D12540" s="2" t="s">
        <v>1052</v>
      </c>
      <c r="E12540" s="2" t="s">
        <v>874</v>
      </c>
      <c r="F12540" s="2" t="s">
        <v>4726</v>
      </c>
      <c r="G12540" s="5">
        <v>10</v>
      </c>
      <c r="H12540" s="5">
        <v>105.4</v>
      </c>
      <c r="I12540" s="5">
        <v>1054</v>
      </c>
      <c r="J12540" s="5">
        <v>396976.95999999996</v>
      </c>
      <c r="K12540" s="3" t="str" cm="1">
        <f t="array" ref="K12540">_xlfn.LET(_xlpm.d,UPPER(TRIM(CLEAN(SUBSTITUTE(F12540,CHAR(160),"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41" spans="2:11" hidden="1" x14ac:dyDescent="0.25">
      <c r="B12541" s="20">
        <v>45889</v>
      </c>
      <c r="C12541" s="2" t="s">
        <v>1</v>
      </c>
      <c r="D12541" s="2" t="s">
        <v>1053</v>
      </c>
      <c r="E12541" s="2" t="s">
        <v>149</v>
      </c>
      <c r="F12541" s="2" t="s">
        <v>4726</v>
      </c>
      <c r="G12541" s="5">
        <v>6</v>
      </c>
      <c r="H12541" s="5">
        <v>129.30000000000001</v>
      </c>
      <c r="I12541" s="5">
        <v>775.8</v>
      </c>
      <c r="J12541" s="5">
        <v>397752.75999999995</v>
      </c>
      <c r="K12541" s="3" t="str" cm="1">
        <f t="array" ref="K12541">_xlfn.LET(_xlpm.d,UPPER(TRIM(CLEAN(SUBSTITUTE(F12541,CHAR(160),"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42" spans="2:11" hidden="1" x14ac:dyDescent="0.25">
      <c r="B12542" s="20">
        <v>45891</v>
      </c>
      <c r="C12542" s="2" t="s">
        <v>1</v>
      </c>
      <c r="D12542" s="2" t="s">
        <v>655</v>
      </c>
      <c r="E12542" s="2" t="s">
        <v>43</v>
      </c>
      <c r="F12542" s="2" t="s">
        <v>4726</v>
      </c>
      <c r="G12542" s="5">
        <v>4</v>
      </c>
      <c r="H12542" s="5">
        <v>118.8</v>
      </c>
      <c r="I12542" s="5">
        <v>475.2</v>
      </c>
      <c r="J12542" s="5">
        <v>398227.95999999996</v>
      </c>
      <c r="K12542" s="3" t="str" cm="1">
        <f t="array" ref="K12542">_xlfn.LET(_xlpm.d,UPPER(TRIM(CLEAN(SUBSTITUTE(F12542,CHAR(160),"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43" spans="2:11" hidden="1" x14ac:dyDescent="0.25">
      <c r="B12543" s="20">
        <v>45891</v>
      </c>
      <c r="C12543" s="2" t="s">
        <v>1</v>
      </c>
      <c r="D12543" s="2" t="s">
        <v>1058</v>
      </c>
      <c r="E12543" s="2" t="s">
        <v>243</v>
      </c>
      <c r="F12543" s="2" t="s">
        <v>4726</v>
      </c>
      <c r="G12543" s="5">
        <v>6</v>
      </c>
      <c r="H12543" s="5">
        <v>129.30000000000001</v>
      </c>
      <c r="I12543" s="5">
        <v>775.8</v>
      </c>
      <c r="J12543" s="5">
        <v>399003.75999999995</v>
      </c>
      <c r="K12543" s="3" t="str" cm="1">
        <f t="array" ref="K12543">_xlfn.LET(_xlpm.d,UPPER(TRIM(CLEAN(SUBSTITUTE(F12543,CHAR(160),"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44" spans="2:11" hidden="1" x14ac:dyDescent="0.25">
      <c r="B12544" s="20">
        <v>45891</v>
      </c>
      <c r="C12544" s="2" t="s">
        <v>1</v>
      </c>
      <c r="D12544" s="2" t="s">
        <v>658</v>
      </c>
      <c r="E12544" s="2" t="s">
        <v>154</v>
      </c>
      <c r="F12544" s="2" t="s">
        <v>4726</v>
      </c>
      <c r="G12544" s="5">
        <v>25</v>
      </c>
      <c r="H12544" s="5">
        <v>129.30000000000001</v>
      </c>
      <c r="I12544" s="5">
        <v>3232.5</v>
      </c>
      <c r="J12544" s="5">
        <v>402236.25999999995</v>
      </c>
      <c r="K12544" s="3" t="str" cm="1">
        <f t="array" ref="K12544">_xlfn.LET(_xlpm.d,UPPER(TRIM(CLEAN(SUBSTITUTE(F12544,CHAR(160),"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45" spans="2:11" hidden="1" x14ac:dyDescent="0.25">
      <c r="B12545" s="20">
        <v>45891</v>
      </c>
      <c r="C12545" s="2" t="s">
        <v>1</v>
      </c>
      <c r="D12545" s="2" t="s">
        <v>3621</v>
      </c>
      <c r="E12545" s="2" t="s">
        <v>2447</v>
      </c>
      <c r="F12545" s="2" t="s">
        <v>4728</v>
      </c>
      <c r="G12545" s="5">
        <v>4</v>
      </c>
      <c r="H12545" s="5">
        <v>118.8</v>
      </c>
      <c r="I12545" s="5">
        <v>475.2</v>
      </c>
      <c r="J12545" s="5">
        <v>402711.45999999996</v>
      </c>
      <c r="K12545" s="3" t="str" cm="1">
        <f t="array" ref="K12545">_xlfn.LET(_xlpm.d,UPPER(TRIM(CLEAN(SUBSTITUTE(F12545,CHAR(160),"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46" spans="2:11" hidden="1" x14ac:dyDescent="0.25">
      <c r="B12546" s="20">
        <v>45891</v>
      </c>
      <c r="C12546" s="2" t="s">
        <v>1</v>
      </c>
      <c r="D12546" s="2" t="s">
        <v>3621</v>
      </c>
      <c r="E12546" s="2" t="s">
        <v>2447</v>
      </c>
      <c r="F12546" s="2" t="s">
        <v>4737</v>
      </c>
      <c r="G12546" s="5">
        <v>7</v>
      </c>
      <c r="H12546" s="5">
        <v>118.8</v>
      </c>
      <c r="I12546" s="5">
        <v>831.6</v>
      </c>
      <c r="J12546" s="5">
        <v>403543.05999999994</v>
      </c>
      <c r="K12546" s="3" t="str" cm="1">
        <f t="array" ref="K12546">_xlfn.LET(_xlpm.d,UPPER(TRIM(CLEAN(SUBSTITUTE(F12546,CHAR(160),"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47" spans="2:11" hidden="1" x14ac:dyDescent="0.25">
      <c r="B12547" s="20">
        <v>45891</v>
      </c>
      <c r="C12547" s="2" t="s">
        <v>1</v>
      </c>
      <c r="D12547" s="2" t="s">
        <v>3026</v>
      </c>
      <c r="E12547" s="2" t="s">
        <v>319</v>
      </c>
      <c r="F12547" s="2" t="s">
        <v>4726</v>
      </c>
      <c r="G12547" s="5">
        <v>50</v>
      </c>
      <c r="H12547" s="5">
        <v>41.5</v>
      </c>
      <c r="I12547" s="5">
        <v>2075</v>
      </c>
      <c r="J12547" s="5">
        <v>405618.05999999994</v>
      </c>
      <c r="K12547" s="3" t="str" cm="1">
        <f t="array" ref="K12547">_xlfn.LET(_xlpm.d,UPPER(TRIM(CLEAN(SUBSTITUTE(F12547,CHAR(160),"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48" spans="2:11" hidden="1" x14ac:dyDescent="0.25">
      <c r="B12548" s="20">
        <v>45894</v>
      </c>
      <c r="C12548" s="2" t="s">
        <v>1</v>
      </c>
      <c r="D12548" s="2" t="s">
        <v>3027</v>
      </c>
      <c r="E12548" s="2" t="s">
        <v>3028</v>
      </c>
      <c r="F12548" s="2" t="s">
        <v>4726</v>
      </c>
      <c r="G12548" s="5">
        <v>2</v>
      </c>
      <c r="H12548" s="5">
        <v>118.8</v>
      </c>
      <c r="I12548" s="5">
        <v>237.6</v>
      </c>
      <c r="J12548" s="5">
        <v>405855.65999999992</v>
      </c>
      <c r="K12548" s="3" t="str" cm="1">
        <f t="array" ref="K12548">_xlfn.LET(_xlpm.d,UPPER(TRIM(CLEAN(SUBSTITUTE(F12548,CHAR(160),"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49" spans="2:11" hidden="1" x14ac:dyDescent="0.25">
      <c r="B12549" s="20">
        <v>45895</v>
      </c>
      <c r="C12549" s="2" t="s">
        <v>1</v>
      </c>
      <c r="D12549" s="2" t="s">
        <v>659</v>
      </c>
      <c r="E12549" s="2" t="s">
        <v>147</v>
      </c>
      <c r="F12549" s="2" t="s">
        <v>4726</v>
      </c>
      <c r="G12549" s="5">
        <v>12</v>
      </c>
      <c r="H12549" s="5">
        <v>129.30000000000001</v>
      </c>
      <c r="I12549" s="5">
        <v>1551.6</v>
      </c>
      <c r="J12549" s="5">
        <v>407407.25999999989</v>
      </c>
      <c r="K12549" s="3" t="str" cm="1">
        <f t="array" ref="K12549">_xlfn.LET(_xlpm.d,UPPER(TRIM(CLEAN(SUBSTITUTE(F12549,CHAR(160),"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50" spans="2:11" hidden="1" x14ac:dyDescent="0.25">
      <c r="B12550" s="20">
        <v>45895</v>
      </c>
      <c r="C12550" s="2" t="s">
        <v>1</v>
      </c>
      <c r="D12550" s="2" t="s">
        <v>660</v>
      </c>
      <c r="E12550" s="2" t="s">
        <v>214</v>
      </c>
      <c r="F12550" s="2" t="s">
        <v>4726</v>
      </c>
      <c r="G12550" s="5">
        <v>5</v>
      </c>
      <c r="H12550" s="5">
        <v>129.30000000000001</v>
      </c>
      <c r="I12550" s="5">
        <v>646.5</v>
      </c>
      <c r="J12550" s="5">
        <v>408053.75999999989</v>
      </c>
      <c r="K12550" s="3" t="str" cm="1">
        <f t="array" ref="K12550">_xlfn.LET(_xlpm.d,UPPER(TRIM(CLEAN(SUBSTITUTE(F12550,CHAR(160),"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51" spans="2:11" hidden="1" x14ac:dyDescent="0.25">
      <c r="B12551" s="20">
        <v>45895</v>
      </c>
      <c r="C12551" s="2" t="s">
        <v>1</v>
      </c>
      <c r="D12551" s="2" t="s">
        <v>1060</v>
      </c>
      <c r="E12551" s="2" t="s">
        <v>273</v>
      </c>
      <c r="F12551" s="2" t="s">
        <v>4726</v>
      </c>
      <c r="G12551" s="5">
        <v>10</v>
      </c>
      <c r="H12551" s="5">
        <v>129.30000000000001</v>
      </c>
      <c r="I12551" s="5">
        <v>1293</v>
      </c>
      <c r="J12551" s="5">
        <v>409346.75999999989</v>
      </c>
      <c r="K12551" s="3" t="str" cm="1">
        <f t="array" ref="K12551">_xlfn.LET(_xlpm.d,UPPER(TRIM(CLEAN(SUBSTITUTE(F12551,CHAR(160),"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52" spans="2:11" hidden="1" x14ac:dyDescent="0.25">
      <c r="B12552" s="20">
        <v>45895</v>
      </c>
      <c r="C12552" s="2" t="s">
        <v>1</v>
      </c>
      <c r="D12552" s="2" t="s">
        <v>661</v>
      </c>
      <c r="E12552" s="2" t="s">
        <v>162</v>
      </c>
      <c r="F12552" s="2" t="s">
        <v>4726</v>
      </c>
      <c r="G12552" s="5">
        <v>13</v>
      </c>
      <c r="H12552" s="5">
        <v>129.30000000000001</v>
      </c>
      <c r="I12552" s="5">
        <v>1680.9</v>
      </c>
      <c r="J12552" s="5">
        <v>411027.65999999992</v>
      </c>
      <c r="K12552" s="3" t="str" cm="1">
        <f t="array" ref="K12552">_xlfn.LET(_xlpm.d,UPPER(TRIM(CLEAN(SUBSTITUTE(F12552,CHAR(160),"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53" spans="2:11" hidden="1" x14ac:dyDescent="0.25">
      <c r="B12553" s="20">
        <v>45895</v>
      </c>
      <c r="C12553" s="2" t="s">
        <v>1</v>
      </c>
      <c r="D12553" s="2" t="s">
        <v>1063</v>
      </c>
      <c r="E12553" s="2" t="s">
        <v>263</v>
      </c>
      <c r="F12553" s="2" t="s">
        <v>4726</v>
      </c>
      <c r="G12553" s="5">
        <v>8</v>
      </c>
      <c r="H12553" s="5">
        <v>129.30000000000001</v>
      </c>
      <c r="I12553" s="5">
        <v>1034.4000000000001</v>
      </c>
      <c r="J12553" s="5">
        <v>412062.05999999994</v>
      </c>
      <c r="K12553" s="3" t="str" cm="1">
        <f t="array" ref="K12553">_xlfn.LET(_xlpm.d,UPPER(TRIM(CLEAN(SUBSTITUTE(F12553,CHAR(160),"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54" spans="2:11" hidden="1" x14ac:dyDescent="0.25">
      <c r="B12554" s="20">
        <v>45895</v>
      </c>
      <c r="C12554" s="2" t="s">
        <v>1</v>
      </c>
      <c r="D12554" s="2" t="s">
        <v>2015</v>
      </c>
      <c r="E12554" s="2" t="s">
        <v>197</v>
      </c>
      <c r="F12554" s="2" t="s">
        <v>4726</v>
      </c>
      <c r="G12554" s="5">
        <v>11</v>
      </c>
      <c r="H12554" s="5">
        <v>129.30000000000001</v>
      </c>
      <c r="I12554" s="5">
        <v>1422.3</v>
      </c>
      <c r="J12554" s="5">
        <v>413484.35999999993</v>
      </c>
      <c r="K12554" s="3" t="str" cm="1">
        <f t="array" ref="K12554">_xlfn.LET(_xlpm.d,UPPER(TRIM(CLEAN(SUBSTITUTE(F12554,CHAR(160),"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55" spans="2:11" hidden="1" x14ac:dyDescent="0.25">
      <c r="B12555" s="20">
        <v>45896</v>
      </c>
      <c r="C12555" s="2" t="s">
        <v>1</v>
      </c>
      <c r="D12555" s="2" t="s">
        <v>3040</v>
      </c>
      <c r="E12555" s="2" t="s">
        <v>730</v>
      </c>
      <c r="F12555" s="2" t="s">
        <v>4726</v>
      </c>
      <c r="G12555" s="5">
        <v>10</v>
      </c>
      <c r="H12555" s="5">
        <v>129.30000000000001</v>
      </c>
      <c r="I12555" s="5">
        <v>1293</v>
      </c>
      <c r="J12555" s="5">
        <v>414777.35999999993</v>
      </c>
      <c r="K12555" s="3" t="str" cm="1">
        <f t="array" ref="K12555">_xlfn.LET(_xlpm.d,UPPER(TRIM(CLEAN(SUBSTITUTE(F12555,CHAR(160),"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56" spans="2:11" hidden="1" x14ac:dyDescent="0.25">
      <c r="B12556" s="20">
        <v>45896</v>
      </c>
      <c r="C12556" s="2" t="s">
        <v>1</v>
      </c>
      <c r="D12556" s="2" t="s">
        <v>664</v>
      </c>
      <c r="E12556" s="2" t="s">
        <v>149</v>
      </c>
      <c r="F12556" s="2" t="s">
        <v>4726</v>
      </c>
      <c r="G12556" s="5">
        <v>16</v>
      </c>
      <c r="H12556" s="5">
        <v>129.30000000000001</v>
      </c>
      <c r="I12556" s="5">
        <v>2068.8000000000002</v>
      </c>
      <c r="J12556" s="5">
        <v>416846.15999999992</v>
      </c>
      <c r="K12556" s="3" t="str" cm="1">
        <f t="array" ref="K12556">_xlfn.LET(_xlpm.d,UPPER(TRIM(CLEAN(SUBSTITUTE(F12556,CHAR(160),"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57" spans="2:11" hidden="1" x14ac:dyDescent="0.25">
      <c r="B12557" s="20">
        <v>45896</v>
      </c>
      <c r="C12557" s="2" t="s">
        <v>1</v>
      </c>
      <c r="D12557" s="2" t="s">
        <v>4664</v>
      </c>
      <c r="E12557" s="2" t="s">
        <v>857</v>
      </c>
      <c r="F12557" s="2" t="s">
        <v>4726</v>
      </c>
      <c r="G12557" s="5">
        <v>15</v>
      </c>
      <c r="H12557" s="5">
        <v>118.8</v>
      </c>
      <c r="I12557" s="5">
        <v>1782</v>
      </c>
      <c r="J12557" s="5">
        <v>418628.15999999992</v>
      </c>
      <c r="K12557" s="3" t="str" cm="1">
        <f t="array" ref="K12557">_xlfn.LET(_xlpm.d,UPPER(TRIM(CLEAN(SUBSTITUTE(F12557,CHAR(160),"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58" spans="2:11" hidden="1" x14ac:dyDescent="0.25">
      <c r="B12558" s="20">
        <v>45897</v>
      </c>
      <c r="C12558" s="2" t="s">
        <v>1</v>
      </c>
      <c r="D12558" s="2" t="s">
        <v>665</v>
      </c>
      <c r="E12558" s="2" t="s">
        <v>143</v>
      </c>
      <c r="F12558" s="2" t="s">
        <v>4726</v>
      </c>
      <c r="G12558" s="5">
        <v>15</v>
      </c>
      <c r="H12558" s="5">
        <v>129.30000000000001</v>
      </c>
      <c r="I12558" s="5">
        <v>1939.5</v>
      </c>
      <c r="J12558" s="5">
        <v>420567.65999999992</v>
      </c>
      <c r="K12558" s="3" t="str" cm="1">
        <f t="array" ref="K12558">_xlfn.LET(_xlpm.d,UPPER(TRIM(CLEAN(SUBSTITUTE(F12558,CHAR(160),"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59" spans="2:11" hidden="1" x14ac:dyDescent="0.25">
      <c r="B12559" s="20">
        <v>45897</v>
      </c>
      <c r="C12559" s="2" t="s">
        <v>1</v>
      </c>
      <c r="D12559" s="2" t="s">
        <v>2018</v>
      </c>
      <c r="E12559" s="2" t="s">
        <v>254</v>
      </c>
      <c r="F12559" s="2" t="s">
        <v>4726</v>
      </c>
      <c r="G12559" s="5">
        <v>4</v>
      </c>
      <c r="H12559" s="5">
        <v>129.30000000000001</v>
      </c>
      <c r="I12559" s="5">
        <v>517.20000000000005</v>
      </c>
      <c r="J12559" s="5">
        <v>421084.85999999993</v>
      </c>
      <c r="K12559" s="3" t="str" cm="1">
        <f t="array" ref="K12559">_xlfn.LET(_xlpm.d,UPPER(TRIM(CLEAN(SUBSTITUTE(F12559,CHAR(160),"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60" spans="2:11" hidden="1" x14ac:dyDescent="0.25">
      <c r="B12560" s="20">
        <v>45897</v>
      </c>
      <c r="C12560" s="2" t="s">
        <v>1</v>
      </c>
      <c r="D12560" s="2" t="s">
        <v>3876</v>
      </c>
      <c r="E12560" s="2" t="s">
        <v>135</v>
      </c>
      <c r="F12560" s="2" t="s">
        <v>4726</v>
      </c>
      <c r="G12560" s="5">
        <v>6</v>
      </c>
      <c r="H12560" s="5">
        <v>129.30000000000001</v>
      </c>
      <c r="I12560" s="5">
        <v>775.8</v>
      </c>
      <c r="J12560" s="5">
        <v>421860.65999999992</v>
      </c>
      <c r="K12560" s="3" t="str" cm="1">
        <f t="array" ref="K12560">_xlfn.LET(_xlpm.d,UPPER(TRIM(CLEAN(SUBSTITUTE(F12560,CHAR(160),"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61" spans="2:11" hidden="1" x14ac:dyDescent="0.25">
      <c r="B12561" s="20">
        <v>45897</v>
      </c>
      <c r="C12561" s="2" t="s">
        <v>1</v>
      </c>
      <c r="D12561" s="2" t="s">
        <v>3047</v>
      </c>
      <c r="E12561" s="2" t="s">
        <v>3048</v>
      </c>
      <c r="F12561" s="2" t="s">
        <v>4726</v>
      </c>
      <c r="G12561" s="5">
        <v>8</v>
      </c>
      <c r="H12561" s="5">
        <v>118.8</v>
      </c>
      <c r="I12561" s="5">
        <v>950.4</v>
      </c>
      <c r="J12561" s="5">
        <v>422811.05999999994</v>
      </c>
      <c r="K12561" s="3" t="str" cm="1">
        <f t="array" ref="K12561">_xlfn.LET(_xlpm.d,UPPER(TRIM(CLEAN(SUBSTITUTE(F12561,CHAR(160),"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62" spans="2:11" hidden="1" x14ac:dyDescent="0.25">
      <c r="B12562" s="20">
        <v>45897</v>
      </c>
      <c r="C12562" s="2" t="s">
        <v>1</v>
      </c>
      <c r="D12562" s="2" t="s">
        <v>3049</v>
      </c>
      <c r="E12562" s="2" t="s">
        <v>3050</v>
      </c>
      <c r="F12562" s="2" t="s">
        <v>4726</v>
      </c>
      <c r="G12562" s="5">
        <v>8</v>
      </c>
      <c r="H12562" s="5">
        <v>118.8</v>
      </c>
      <c r="I12562" s="5">
        <v>950.4</v>
      </c>
      <c r="J12562" s="5">
        <v>423761.45999999996</v>
      </c>
      <c r="K12562" s="3" t="str" cm="1">
        <f t="array" ref="K12562">_xlfn.LET(_xlpm.d,UPPER(TRIM(CLEAN(SUBSTITUTE(F12562,CHAR(160),"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63" spans="2:11" hidden="1" x14ac:dyDescent="0.25">
      <c r="B12563" s="20">
        <v>45898</v>
      </c>
      <c r="C12563" s="2" t="s">
        <v>1</v>
      </c>
      <c r="D12563" s="2" t="s">
        <v>1073</v>
      </c>
      <c r="E12563" s="2" t="s">
        <v>195</v>
      </c>
      <c r="F12563" s="2" t="s">
        <v>4726</v>
      </c>
      <c r="G12563" s="5">
        <v>10</v>
      </c>
      <c r="H12563" s="5">
        <v>129.30000000000001</v>
      </c>
      <c r="I12563" s="5">
        <v>1293</v>
      </c>
      <c r="J12563" s="5">
        <v>425054.45999999996</v>
      </c>
      <c r="K12563" s="3" t="str" cm="1">
        <f t="array" ref="K12563">_xlfn.LET(_xlpm.d,UPPER(TRIM(CLEAN(SUBSTITUTE(F12563,CHAR(160),"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64" spans="2:11" hidden="1" x14ac:dyDescent="0.25">
      <c r="B12564" s="20">
        <v>45898</v>
      </c>
      <c r="C12564" s="2" t="s">
        <v>1</v>
      </c>
      <c r="D12564" s="2" t="s">
        <v>822</v>
      </c>
      <c r="E12564" s="2" t="s">
        <v>259</v>
      </c>
      <c r="F12564" s="2" t="s">
        <v>4726</v>
      </c>
      <c r="G12564" s="5">
        <v>3</v>
      </c>
      <c r="H12564" s="5">
        <v>0</v>
      </c>
      <c r="I12564" s="5">
        <v>0</v>
      </c>
      <c r="J12564" s="5">
        <v>425054.45999999996</v>
      </c>
      <c r="K12564" s="3" t="str" cm="1">
        <f t="array" ref="K12564">_xlfn.LET(_xlpm.d,UPPER(TRIM(CLEAN(SUBSTITUTE(F12564,CHAR(160),"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65" spans="2:11" hidden="1" x14ac:dyDescent="0.25">
      <c r="B12565" s="20">
        <v>45898</v>
      </c>
      <c r="C12565" s="2" t="s">
        <v>1</v>
      </c>
      <c r="D12565" s="2" t="s">
        <v>1074</v>
      </c>
      <c r="E12565" s="2" t="s">
        <v>243</v>
      </c>
      <c r="F12565" s="2" t="s">
        <v>4726</v>
      </c>
      <c r="G12565" s="5">
        <v>5</v>
      </c>
      <c r="H12565" s="5">
        <v>129.30000000000001</v>
      </c>
      <c r="I12565" s="5">
        <v>646.5</v>
      </c>
      <c r="J12565" s="5">
        <v>425700.95999999996</v>
      </c>
      <c r="K12565" s="3" t="str" cm="1">
        <f t="array" ref="K12565">_xlfn.LET(_xlpm.d,UPPER(TRIM(CLEAN(SUBSTITUTE(F12565,CHAR(160),"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66" spans="2:11" hidden="1" x14ac:dyDescent="0.25">
      <c r="B12566" s="20">
        <v>45898</v>
      </c>
      <c r="C12566" s="2" t="s">
        <v>1</v>
      </c>
      <c r="D12566" s="2" t="s">
        <v>671</v>
      </c>
      <c r="E12566" s="2" t="s">
        <v>238</v>
      </c>
      <c r="F12566" s="2" t="s">
        <v>4726</v>
      </c>
      <c r="G12566" s="5">
        <v>10</v>
      </c>
      <c r="H12566" s="5">
        <v>129.30000000000001</v>
      </c>
      <c r="I12566" s="5">
        <v>1293</v>
      </c>
      <c r="J12566" s="5">
        <v>426993.95999999996</v>
      </c>
      <c r="K12566" s="3" t="str" cm="1">
        <f t="array" ref="K12566">_xlfn.LET(_xlpm.d,UPPER(TRIM(CLEAN(SUBSTITUTE(F12566,CHAR(160),"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67" spans="2:11" hidden="1" x14ac:dyDescent="0.25">
      <c r="B12567" s="20">
        <v>45898</v>
      </c>
      <c r="C12567" s="2" t="s">
        <v>1</v>
      </c>
      <c r="D12567" s="2" t="s">
        <v>824</v>
      </c>
      <c r="E12567" s="2" t="s">
        <v>143</v>
      </c>
      <c r="F12567" s="2" t="s">
        <v>4726</v>
      </c>
      <c r="G12567" s="5">
        <v>4</v>
      </c>
      <c r="H12567" s="5">
        <v>0</v>
      </c>
      <c r="I12567" s="5">
        <v>0</v>
      </c>
      <c r="J12567" s="5">
        <v>426993.95999999996</v>
      </c>
      <c r="K12567" s="3" t="str" cm="1">
        <f t="array" ref="K12567">_xlfn.LET(_xlpm.d,UPPER(TRIM(CLEAN(SUBSTITUTE(F12567,CHAR(160),"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68" spans="2:11" hidden="1" x14ac:dyDescent="0.25">
      <c r="B12568" s="20">
        <v>45898</v>
      </c>
      <c r="C12568" s="2" t="s">
        <v>1</v>
      </c>
      <c r="D12568" s="2" t="s">
        <v>825</v>
      </c>
      <c r="E12568" s="2" t="s">
        <v>195</v>
      </c>
      <c r="F12568" s="2" t="s">
        <v>4726</v>
      </c>
      <c r="G12568" s="5">
        <v>4</v>
      </c>
      <c r="H12568" s="5">
        <v>0</v>
      </c>
      <c r="I12568" s="5">
        <v>0</v>
      </c>
      <c r="J12568" s="5">
        <v>426993.95999999996</v>
      </c>
      <c r="K12568" s="3" t="str" cm="1">
        <f t="array" ref="K12568">_xlfn.LET(_xlpm.d,UPPER(TRIM(CLEAN(SUBSTITUTE(F12568,CHAR(160),"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69" spans="2:11" hidden="1" x14ac:dyDescent="0.25">
      <c r="B12569" s="20">
        <v>45898</v>
      </c>
      <c r="C12569" s="2" t="s">
        <v>1</v>
      </c>
      <c r="D12569" s="2" t="s">
        <v>4481</v>
      </c>
      <c r="E12569" s="2" t="s">
        <v>64</v>
      </c>
      <c r="F12569" s="2" t="s">
        <v>4726</v>
      </c>
      <c r="G12569" s="5">
        <v>2</v>
      </c>
      <c r="H12569" s="5">
        <v>118.8</v>
      </c>
      <c r="I12569" s="5">
        <v>237.6</v>
      </c>
      <c r="J12569" s="5">
        <v>427231.55999999994</v>
      </c>
      <c r="K12569" s="3" t="str" cm="1">
        <f t="array" ref="K12569">_xlfn.LET(_xlpm.d,UPPER(TRIM(CLEAN(SUBSTITUTE(F12569,CHAR(160),"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70" spans="2:11" hidden="1" x14ac:dyDescent="0.25">
      <c r="B12570" s="20">
        <v>45898</v>
      </c>
      <c r="C12570" s="2" t="s">
        <v>1</v>
      </c>
      <c r="D12570" s="2" t="s">
        <v>672</v>
      </c>
      <c r="E12570" s="2" t="s">
        <v>224</v>
      </c>
      <c r="F12570" s="2" t="s">
        <v>4726</v>
      </c>
      <c r="G12570" s="5">
        <v>17</v>
      </c>
      <c r="H12570" s="5">
        <v>129.30000000000001</v>
      </c>
      <c r="I12570" s="5">
        <v>2198.1</v>
      </c>
      <c r="J12570" s="5">
        <v>429429.65999999992</v>
      </c>
      <c r="K12570" s="3" t="str" cm="1">
        <f t="array" ref="K12570">_xlfn.LET(_xlpm.d,UPPER(TRIM(CLEAN(SUBSTITUTE(F12570,CHAR(160),"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71" spans="2:11" hidden="1" x14ac:dyDescent="0.25">
      <c r="B12571" s="20">
        <v>45901</v>
      </c>
      <c r="C12571" s="2" t="s">
        <v>1</v>
      </c>
      <c r="D12571" s="2" t="s">
        <v>1533</v>
      </c>
      <c r="E12571" s="2" t="s">
        <v>279</v>
      </c>
      <c r="F12571" s="2" t="s">
        <v>4726</v>
      </c>
      <c r="G12571" s="5">
        <v>10</v>
      </c>
      <c r="H12571" s="5">
        <v>129.30000000000001</v>
      </c>
      <c r="I12571" s="5">
        <v>1293</v>
      </c>
      <c r="J12571" s="5">
        <v>430722.65999999992</v>
      </c>
      <c r="K12571" s="3" t="str" cm="1">
        <f t="array" ref="K12571">_xlfn.LET(_xlpm.d,UPPER(TRIM(CLEAN(SUBSTITUTE(F12571,CHAR(160),"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72" spans="2:11" hidden="1" x14ac:dyDescent="0.25">
      <c r="B12572" s="20">
        <v>45901</v>
      </c>
      <c r="C12572" s="2" t="s">
        <v>1</v>
      </c>
      <c r="D12572" s="2" t="s">
        <v>674</v>
      </c>
      <c r="E12572" s="2" t="s">
        <v>158</v>
      </c>
      <c r="F12572" s="2" t="s">
        <v>4726</v>
      </c>
      <c r="G12572" s="5">
        <v>10</v>
      </c>
      <c r="H12572" s="5">
        <v>129.30000000000001</v>
      </c>
      <c r="I12572" s="5">
        <v>1293</v>
      </c>
      <c r="J12572" s="5">
        <v>432015.65999999992</v>
      </c>
      <c r="K12572" s="3" t="str" cm="1">
        <f t="array" ref="K12572">_xlfn.LET(_xlpm.d,UPPER(TRIM(CLEAN(SUBSTITUTE(F12572,CHAR(160),"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73" spans="2:11" hidden="1" x14ac:dyDescent="0.25">
      <c r="B12573" s="20">
        <v>45901</v>
      </c>
      <c r="C12573" s="2" t="s">
        <v>1</v>
      </c>
      <c r="D12573" s="2" t="s">
        <v>2023</v>
      </c>
      <c r="E12573" s="2" t="s">
        <v>254</v>
      </c>
      <c r="F12573" s="2" t="s">
        <v>4726</v>
      </c>
      <c r="G12573" s="5">
        <v>4</v>
      </c>
      <c r="H12573" s="5">
        <v>129.30000000000001</v>
      </c>
      <c r="I12573" s="5">
        <v>517.20000000000005</v>
      </c>
      <c r="J12573" s="5">
        <v>432532.85999999993</v>
      </c>
      <c r="K12573" s="3" t="str" cm="1">
        <f t="array" ref="K12573">_xlfn.LET(_xlpm.d,UPPER(TRIM(CLEAN(SUBSTITUTE(F12573,CHAR(160),"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74" spans="2:11" hidden="1" x14ac:dyDescent="0.25">
      <c r="B12574" s="20">
        <v>45902</v>
      </c>
      <c r="C12574" s="2" t="s">
        <v>1</v>
      </c>
      <c r="D12574" s="2" t="s">
        <v>675</v>
      </c>
      <c r="E12574" s="2" t="s">
        <v>147</v>
      </c>
      <c r="F12574" s="2" t="s">
        <v>4726</v>
      </c>
      <c r="G12574" s="5">
        <v>10</v>
      </c>
      <c r="H12574" s="5">
        <v>129.30000000000001</v>
      </c>
      <c r="I12574" s="5">
        <v>1293</v>
      </c>
      <c r="J12574" s="5">
        <v>433825.85999999993</v>
      </c>
      <c r="K12574" s="3" t="str" cm="1">
        <f t="array" ref="K12574">_xlfn.LET(_xlpm.d,UPPER(TRIM(CLEAN(SUBSTITUTE(F12574,CHAR(160),"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75" spans="2:11" hidden="1" x14ac:dyDescent="0.25">
      <c r="B12575" s="20">
        <v>45902</v>
      </c>
      <c r="C12575" s="2" t="s">
        <v>1</v>
      </c>
      <c r="D12575" s="2" t="s">
        <v>1433</v>
      </c>
      <c r="E12575" s="2" t="s">
        <v>162</v>
      </c>
      <c r="F12575" s="2" t="s">
        <v>4726</v>
      </c>
      <c r="G12575" s="5">
        <v>10</v>
      </c>
      <c r="H12575" s="5">
        <v>129.30000000000001</v>
      </c>
      <c r="I12575" s="5">
        <v>1293</v>
      </c>
      <c r="J12575" s="5">
        <v>435118.85999999993</v>
      </c>
      <c r="K12575" s="3" t="str" cm="1">
        <f t="array" ref="K12575">_xlfn.LET(_xlpm.d,UPPER(TRIM(CLEAN(SUBSTITUTE(F12575,CHAR(160),"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76" spans="2:11" hidden="1" x14ac:dyDescent="0.25">
      <c r="B12576" s="20">
        <v>45902</v>
      </c>
      <c r="C12576" s="2" t="s">
        <v>1</v>
      </c>
      <c r="D12576" s="2" t="s">
        <v>1083</v>
      </c>
      <c r="E12576" s="2" t="s">
        <v>273</v>
      </c>
      <c r="F12576" s="2" t="s">
        <v>4726</v>
      </c>
      <c r="G12576" s="5">
        <v>10</v>
      </c>
      <c r="H12576" s="5">
        <v>129.30000000000001</v>
      </c>
      <c r="I12576" s="5">
        <v>1293</v>
      </c>
      <c r="J12576" s="5">
        <v>436411.85999999993</v>
      </c>
      <c r="K12576" s="3" t="str" cm="1">
        <f t="array" ref="K12576">_xlfn.LET(_xlpm.d,UPPER(TRIM(CLEAN(SUBSTITUTE(F12576,CHAR(160),"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77" spans="2:11" hidden="1" x14ac:dyDescent="0.25">
      <c r="B12577" s="20">
        <v>45902</v>
      </c>
      <c r="C12577" s="2" t="s">
        <v>1</v>
      </c>
      <c r="D12577" s="2" t="s">
        <v>677</v>
      </c>
      <c r="E12577" s="2" t="s">
        <v>141</v>
      </c>
      <c r="F12577" s="2" t="s">
        <v>4726</v>
      </c>
      <c r="G12577" s="5">
        <v>15</v>
      </c>
      <c r="H12577" s="5">
        <v>129.30000000000001</v>
      </c>
      <c r="I12577" s="5">
        <v>1939.5</v>
      </c>
      <c r="J12577" s="5">
        <v>438351.35999999993</v>
      </c>
      <c r="K12577" s="3" t="str" cm="1">
        <f t="array" ref="K12577">_xlfn.LET(_xlpm.d,UPPER(TRIM(CLEAN(SUBSTITUTE(F12577,CHAR(160),"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78" spans="2:11" hidden="1" x14ac:dyDescent="0.25">
      <c r="B12578" s="20">
        <v>45902</v>
      </c>
      <c r="C12578" s="2" t="s">
        <v>1</v>
      </c>
      <c r="D12578" s="2" t="s">
        <v>1084</v>
      </c>
      <c r="E12578" s="2" t="s">
        <v>263</v>
      </c>
      <c r="F12578" s="2" t="s">
        <v>4726</v>
      </c>
      <c r="G12578" s="5">
        <v>14</v>
      </c>
      <c r="H12578" s="5">
        <v>129.30000000000001</v>
      </c>
      <c r="I12578" s="5">
        <v>1810.2</v>
      </c>
      <c r="J12578" s="5">
        <v>440161.55999999994</v>
      </c>
      <c r="K12578" s="3" t="str" cm="1">
        <f t="array" ref="K12578">_xlfn.LET(_xlpm.d,UPPER(TRIM(CLEAN(SUBSTITUTE(F12578,CHAR(160),"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79" spans="2:11" hidden="1" x14ac:dyDescent="0.25">
      <c r="B12579" s="20">
        <v>45903</v>
      </c>
      <c r="C12579" s="2" t="s">
        <v>1</v>
      </c>
      <c r="D12579" s="2" t="s">
        <v>1085</v>
      </c>
      <c r="E12579" s="2" t="s">
        <v>276</v>
      </c>
      <c r="F12579" s="2" t="s">
        <v>4726</v>
      </c>
      <c r="G12579" s="5">
        <v>5</v>
      </c>
      <c r="H12579" s="5">
        <v>129.30000000000001</v>
      </c>
      <c r="I12579" s="5">
        <v>646.5</v>
      </c>
      <c r="J12579" s="5">
        <v>440808.05999999994</v>
      </c>
      <c r="K12579" s="3" t="str" cm="1">
        <f t="array" ref="K12579">_xlfn.LET(_xlpm.d,UPPER(TRIM(CLEAN(SUBSTITUTE(F12579,CHAR(160),"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80" spans="2:11" hidden="1" x14ac:dyDescent="0.25">
      <c r="B12580" s="20">
        <v>45903</v>
      </c>
      <c r="C12580" s="2" t="s">
        <v>1</v>
      </c>
      <c r="D12580" s="2" t="s">
        <v>678</v>
      </c>
      <c r="E12580" s="2" t="s">
        <v>149</v>
      </c>
      <c r="F12580" s="2" t="s">
        <v>4726</v>
      </c>
      <c r="G12580" s="5">
        <v>25</v>
      </c>
      <c r="H12580" s="5">
        <v>129.30000000000001</v>
      </c>
      <c r="I12580" s="5">
        <v>3232.5</v>
      </c>
      <c r="J12580" s="5">
        <v>444040.55999999994</v>
      </c>
      <c r="K12580" s="3" t="str" cm="1">
        <f t="array" ref="K12580">_xlfn.LET(_xlpm.d,UPPER(TRIM(CLEAN(SUBSTITUTE(F12580,CHAR(160),"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81" spans="2:11" hidden="1" x14ac:dyDescent="0.25">
      <c r="B12581" s="20">
        <v>45903</v>
      </c>
      <c r="C12581" s="2" t="s">
        <v>1</v>
      </c>
      <c r="D12581" s="2" t="s">
        <v>829</v>
      </c>
      <c r="E12581" s="2" t="s">
        <v>61</v>
      </c>
      <c r="F12581" s="2" t="s">
        <v>4726</v>
      </c>
      <c r="G12581" s="5">
        <v>20</v>
      </c>
      <c r="H12581" s="5">
        <v>118.8</v>
      </c>
      <c r="I12581" s="5">
        <v>2376</v>
      </c>
      <c r="J12581" s="5">
        <v>446416.55999999994</v>
      </c>
      <c r="K12581" s="3" t="str" cm="1">
        <f t="array" ref="K12581">_xlfn.LET(_xlpm.d,UPPER(TRIM(CLEAN(SUBSTITUTE(F12581,CHAR(160),"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82" spans="2:11" hidden="1" x14ac:dyDescent="0.25">
      <c r="B12582" s="20">
        <v>45904</v>
      </c>
      <c r="C12582" s="2" t="s">
        <v>1</v>
      </c>
      <c r="D12582" s="2" t="s">
        <v>2033</v>
      </c>
      <c r="E12582" s="2" t="s">
        <v>1634</v>
      </c>
      <c r="F12582" s="2" t="s">
        <v>4726</v>
      </c>
      <c r="G12582" s="5">
        <v>6</v>
      </c>
      <c r="H12582" s="5">
        <v>129.30000000000001</v>
      </c>
      <c r="I12582" s="5">
        <v>775.8</v>
      </c>
      <c r="J12582" s="5">
        <v>447192.35999999993</v>
      </c>
      <c r="K12582" s="3" t="str" cm="1">
        <f t="array" ref="K12582">_xlfn.LET(_xlpm.d,UPPER(TRIM(CLEAN(SUBSTITUTE(F12582,CHAR(160),"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83" spans="2:11" hidden="1" x14ac:dyDescent="0.25">
      <c r="B12583" s="20">
        <v>45904</v>
      </c>
      <c r="C12583" s="2" t="s">
        <v>1</v>
      </c>
      <c r="D12583" s="2" t="s">
        <v>680</v>
      </c>
      <c r="E12583" s="2" t="s">
        <v>180</v>
      </c>
      <c r="F12583" s="2" t="s">
        <v>4726</v>
      </c>
      <c r="G12583" s="5">
        <v>6</v>
      </c>
      <c r="H12583" s="5">
        <v>129.30000000000001</v>
      </c>
      <c r="I12583" s="5">
        <v>775.8</v>
      </c>
      <c r="J12583" s="5">
        <v>447968.15999999992</v>
      </c>
      <c r="K12583" s="3" t="str" cm="1">
        <f t="array" ref="K12583">_xlfn.LET(_xlpm.d,UPPER(TRIM(CLEAN(SUBSTITUTE(F12583,CHAR(160),"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84" spans="2:11" hidden="1" x14ac:dyDescent="0.25">
      <c r="B12584" s="20">
        <v>45904</v>
      </c>
      <c r="C12584" s="2" t="s">
        <v>1</v>
      </c>
      <c r="D12584" s="2" t="s">
        <v>681</v>
      </c>
      <c r="E12584" s="2" t="s">
        <v>135</v>
      </c>
      <c r="F12584" s="2" t="s">
        <v>4726</v>
      </c>
      <c r="G12584" s="5">
        <v>6</v>
      </c>
      <c r="H12584" s="5">
        <v>129.30000000000001</v>
      </c>
      <c r="I12584" s="5">
        <v>775.8</v>
      </c>
      <c r="J12584" s="5">
        <v>448743.9599999999</v>
      </c>
      <c r="K12584" s="3" t="str" cm="1">
        <f t="array" ref="K12584">_xlfn.LET(_xlpm.d,UPPER(TRIM(CLEAN(SUBSTITUTE(F12584,CHAR(160),"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85" spans="2:11" hidden="1" x14ac:dyDescent="0.25">
      <c r="B12585" s="20">
        <v>45905</v>
      </c>
      <c r="C12585" s="2" t="s">
        <v>1</v>
      </c>
      <c r="D12585" s="2" t="s">
        <v>1088</v>
      </c>
      <c r="E12585" s="2" t="s">
        <v>874</v>
      </c>
      <c r="F12585" s="2" t="s">
        <v>4726</v>
      </c>
      <c r="G12585" s="5">
        <v>10</v>
      </c>
      <c r="H12585" s="5">
        <v>105.4</v>
      </c>
      <c r="I12585" s="5">
        <v>1054</v>
      </c>
      <c r="J12585" s="5">
        <v>449797.9599999999</v>
      </c>
      <c r="K12585" s="3" t="str" cm="1">
        <f t="array" ref="K12585">_xlfn.LET(_xlpm.d,UPPER(TRIM(CLEAN(SUBSTITUTE(F12585,CHAR(160),"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86" spans="2:11" hidden="1" x14ac:dyDescent="0.25">
      <c r="B12586" s="20">
        <v>45905</v>
      </c>
      <c r="C12586" s="2" t="s">
        <v>1</v>
      </c>
      <c r="D12586" s="2" t="s">
        <v>683</v>
      </c>
      <c r="E12586" s="2" t="s">
        <v>243</v>
      </c>
      <c r="F12586" s="2" t="s">
        <v>4726</v>
      </c>
      <c r="G12586" s="5">
        <v>15</v>
      </c>
      <c r="H12586" s="5">
        <v>129.30000000000001</v>
      </c>
      <c r="I12586" s="5">
        <v>1939.5</v>
      </c>
      <c r="J12586" s="5">
        <v>451737.4599999999</v>
      </c>
      <c r="K12586" s="3" t="str" cm="1">
        <f t="array" ref="K12586">_xlfn.LET(_xlpm.d,UPPER(TRIM(CLEAN(SUBSTITUTE(F12586,CHAR(160),"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87" spans="2:11" hidden="1" x14ac:dyDescent="0.25">
      <c r="B12587" s="20">
        <v>45905</v>
      </c>
      <c r="C12587" s="2" t="s">
        <v>1</v>
      </c>
      <c r="D12587" s="2" t="s">
        <v>2038</v>
      </c>
      <c r="E12587" s="2" t="s">
        <v>195</v>
      </c>
      <c r="F12587" s="2" t="s">
        <v>4726</v>
      </c>
      <c r="G12587" s="5">
        <v>5</v>
      </c>
      <c r="H12587" s="5">
        <v>129.30000000000001</v>
      </c>
      <c r="I12587" s="5">
        <v>646.5</v>
      </c>
      <c r="J12587" s="5">
        <v>452383.9599999999</v>
      </c>
      <c r="K12587" s="3" t="str" cm="1">
        <f t="array" ref="K12587">_xlfn.LET(_xlpm.d,UPPER(TRIM(CLEAN(SUBSTITUTE(F12587,CHAR(160),"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88" spans="2:11" hidden="1" x14ac:dyDescent="0.25">
      <c r="B12588" s="20">
        <v>45905</v>
      </c>
      <c r="C12588" s="2" t="s">
        <v>1</v>
      </c>
      <c r="D12588" s="2" t="s">
        <v>685</v>
      </c>
      <c r="E12588" s="2" t="s">
        <v>43</v>
      </c>
      <c r="F12588" s="2" t="s">
        <v>4726</v>
      </c>
      <c r="G12588" s="5">
        <v>7</v>
      </c>
      <c r="H12588" s="5">
        <v>118.8</v>
      </c>
      <c r="I12588" s="5">
        <v>831.6</v>
      </c>
      <c r="J12588" s="5">
        <v>453215.55999999988</v>
      </c>
      <c r="K12588" s="3" t="str" cm="1">
        <f t="array" ref="K12588">_xlfn.LET(_xlpm.d,UPPER(TRIM(CLEAN(SUBSTITUTE(F12588,CHAR(160),"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89" spans="2:11" hidden="1" x14ac:dyDescent="0.25">
      <c r="B12589" s="20">
        <v>45905</v>
      </c>
      <c r="C12589" s="2" t="s">
        <v>1</v>
      </c>
      <c r="D12589" s="2" t="s">
        <v>687</v>
      </c>
      <c r="E12589" s="2" t="s">
        <v>241</v>
      </c>
      <c r="F12589" s="2" t="s">
        <v>4726</v>
      </c>
      <c r="G12589" s="5">
        <v>15</v>
      </c>
      <c r="H12589" s="5">
        <v>129.30000000000001</v>
      </c>
      <c r="I12589" s="5">
        <v>1939.5</v>
      </c>
      <c r="J12589" s="5">
        <v>455155.05999999988</v>
      </c>
      <c r="K12589" s="3" t="str" cm="1">
        <f t="array" ref="K12589">_xlfn.LET(_xlpm.d,UPPER(TRIM(CLEAN(SUBSTITUTE(F12589,CHAR(160),"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90" spans="2:11" hidden="1" x14ac:dyDescent="0.25">
      <c r="B12590" s="20">
        <v>45905</v>
      </c>
      <c r="C12590" s="2" t="s">
        <v>1</v>
      </c>
      <c r="D12590" s="2" t="s">
        <v>688</v>
      </c>
      <c r="E12590" s="2" t="s">
        <v>154</v>
      </c>
      <c r="F12590" s="2" t="s">
        <v>4726</v>
      </c>
      <c r="G12590" s="5">
        <v>18</v>
      </c>
      <c r="H12590" s="5">
        <v>129.30000000000001</v>
      </c>
      <c r="I12590" s="5">
        <v>2327.4</v>
      </c>
      <c r="J12590" s="5">
        <v>457482.4599999999</v>
      </c>
      <c r="K12590" s="3" t="str" cm="1">
        <f t="array" ref="K12590">_xlfn.LET(_xlpm.d,UPPER(TRIM(CLEAN(SUBSTITUTE(F12590,CHAR(160),"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91" spans="2:11" hidden="1" x14ac:dyDescent="0.25">
      <c r="B12591" s="20">
        <v>45905</v>
      </c>
      <c r="C12591" s="2" t="s">
        <v>1</v>
      </c>
      <c r="D12591" s="2" t="s">
        <v>3070</v>
      </c>
      <c r="E12591" s="2" t="s">
        <v>857</v>
      </c>
      <c r="F12591" s="2" t="s">
        <v>4726</v>
      </c>
      <c r="G12591" s="5">
        <v>5</v>
      </c>
      <c r="H12591" s="5">
        <v>0</v>
      </c>
      <c r="I12591" s="5">
        <v>0</v>
      </c>
      <c r="J12591" s="5">
        <v>457482.4599999999</v>
      </c>
      <c r="K12591" s="3" t="str" cm="1">
        <f t="array" ref="K12591">_xlfn.LET(_xlpm.d,UPPER(TRIM(CLEAN(SUBSTITUTE(F12591,CHAR(160),"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92" spans="2:11" hidden="1" x14ac:dyDescent="0.25">
      <c r="B12592" s="20">
        <v>45905</v>
      </c>
      <c r="C12592" s="2" t="s">
        <v>1</v>
      </c>
      <c r="D12592" s="2" t="s">
        <v>4490</v>
      </c>
      <c r="E12592" s="2" t="s">
        <v>307</v>
      </c>
      <c r="F12592" s="2" t="s">
        <v>4726</v>
      </c>
      <c r="G12592" s="5">
        <v>16</v>
      </c>
      <c r="H12592" s="5">
        <v>129.30000000000001</v>
      </c>
      <c r="I12592" s="5">
        <v>2068.8000000000002</v>
      </c>
      <c r="J12592" s="5">
        <v>459551.25999999989</v>
      </c>
      <c r="K12592" s="3" t="str" cm="1">
        <f t="array" ref="K12592">_xlfn.LET(_xlpm.d,UPPER(TRIM(CLEAN(SUBSTITUTE(F12592,CHAR(160),"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93" spans="2:11" hidden="1" x14ac:dyDescent="0.25">
      <c r="B12593" s="20">
        <v>45909</v>
      </c>
      <c r="C12593" s="2" t="s">
        <v>1</v>
      </c>
      <c r="D12593" s="2" t="s">
        <v>1271</v>
      </c>
      <c r="E12593" s="2" t="s">
        <v>156</v>
      </c>
      <c r="F12593" s="2" t="s">
        <v>4726</v>
      </c>
      <c r="G12593" s="5">
        <v>12</v>
      </c>
      <c r="H12593" s="5">
        <v>129.30000000000001</v>
      </c>
      <c r="I12593" s="5">
        <v>1551.6</v>
      </c>
      <c r="J12593" s="5">
        <v>461102.85999999987</v>
      </c>
      <c r="K12593" s="3" t="str" cm="1">
        <f t="array" ref="K12593">_xlfn.LET(_xlpm.d,UPPER(TRIM(CLEAN(SUBSTITUTE(F12593,CHAR(160),"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94" spans="2:11" hidden="1" x14ac:dyDescent="0.25">
      <c r="B12594" s="20">
        <v>45909</v>
      </c>
      <c r="C12594" s="2" t="s">
        <v>1</v>
      </c>
      <c r="D12594" s="2" t="s">
        <v>3078</v>
      </c>
      <c r="E12594" s="2" t="s">
        <v>857</v>
      </c>
      <c r="F12594" s="2" t="s">
        <v>4726</v>
      </c>
      <c r="G12594" s="5">
        <v>10</v>
      </c>
      <c r="H12594" s="5">
        <v>118.85</v>
      </c>
      <c r="I12594" s="5">
        <v>1188.5</v>
      </c>
      <c r="J12594" s="5">
        <v>462291.35999999987</v>
      </c>
      <c r="K12594" s="3" t="str" cm="1">
        <f t="array" ref="K12594">_xlfn.LET(_xlpm.d,UPPER(TRIM(CLEAN(SUBSTITUTE(F12594,CHAR(160),"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95" spans="2:11" hidden="1" x14ac:dyDescent="0.25">
      <c r="B12595" s="20">
        <v>45909</v>
      </c>
      <c r="C12595" s="2" t="s">
        <v>1</v>
      </c>
      <c r="D12595" s="2" t="s">
        <v>1273</v>
      </c>
      <c r="E12595" s="2" t="s">
        <v>162</v>
      </c>
      <c r="F12595" s="2" t="s">
        <v>4726</v>
      </c>
      <c r="G12595" s="5">
        <v>12</v>
      </c>
      <c r="H12595" s="5">
        <v>129.30000000000001</v>
      </c>
      <c r="I12595" s="5">
        <v>1551.6</v>
      </c>
      <c r="J12595" s="5">
        <v>463842.95999999985</v>
      </c>
      <c r="K12595" s="3" t="str" cm="1">
        <f t="array" ref="K12595">_xlfn.LET(_xlpm.d,UPPER(TRIM(CLEAN(SUBSTITUTE(F12595,CHAR(160),"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96" spans="2:11" hidden="1" x14ac:dyDescent="0.25">
      <c r="B12596" s="20">
        <v>45909</v>
      </c>
      <c r="C12596" s="2" t="s">
        <v>1</v>
      </c>
      <c r="D12596" s="2" t="s">
        <v>4491</v>
      </c>
      <c r="E12596" s="2" t="s">
        <v>1726</v>
      </c>
      <c r="F12596" s="2" t="s">
        <v>4726</v>
      </c>
      <c r="G12596" s="5">
        <v>5</v>
      </c>
      <c r="H12596" s="5">
        <v>118.8</v>
      </c>
      <c r="I12596" s="5">
        <v>594</v>
      </c>
      <c r="J12596" s="5">
        <v>464436.95999999985</v>
      </c>
      <c r="K12596" s="3" t="str" cm="1">
        <f t="array" ref="K12596">_xlfn.LET(_xlpm.d,UPPER(TRIM(CLEAN(SUBSTITUTE(F12596,CHAR(160),"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97" spans="2:11" hidden="1" x14ac:dyDescent="0.25">
      <c r="B12597" s="20">
        <v>45909</v>
      </c>
      <c r="C12597" s="2" t="s">
        <v>1</v>
      </c>
      <c r="D12597" s="2" t="s">
        <v>2048</v>
      </c>
      <c r="E12597" s="2" t="s">
        <v>197</v>
      </c>
      <c r="F12597" s="2" t="s">
        <v>4726</v>
      </c>
      <c r="G12597" s="5">
        <v>30</v>
      </c>
      <c r="H12597" s="5">
        <v>129.30000000000001</v>
      </c>
      <c r="I12597" s="5">
        <v>3879</v>
      </c>
      <c r="J12597" s="5">
        <v>468315.95999999985</v>
      </c>
      <c r="K12597" s="3" t="str" cm="1">
        <f t="array" ref="K12597">_xlfn.LET(_xlpm.d,UPPER(TRIM(CLEAN(SUBSTITUTE(F12597,CHAR(160),"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98" spans="2:11" hidden="1" x14ac:dyDescent="0.25">
      <c r="B12598" s="20">
        <v>45910</v>
      </c>
      <c r="C12598" s="2" t="s">
        <v>1</v>
      </c>
      <c r="D12598" s="2" t="s">
        <v>2051</v>
      </c>
      <c r="E12598" s="2" t="s">
        <v>1634</v>
      </c>
      <c r="F12598" s="2" t="s">
        <v>4726</v>
      </c>
      <c r="G12598" s="5">
        <v>6</v>
      </c>
      <c r="H12598" s="5">
        <v>129.30000000000001</v>
      </c>
      <c r="I12598" s="5">
        <v>775.8</v>
      </c>
      <c r="J12598" s="5">
        <v>469091.75999999983</v>
      </c>
      <c r="K12598" s="3" t="str" cm="1">
        <f t="array" ref="K12598">_xlfn.LET(_xlpm.d,UPPER(TRIM(CLEAN(SUBSTITUTE(F12598,CHAR(160),"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599" spans="2:11" hidden="1" x14ac:dyDescent="0.25">
      <c r="B12599" s="20">
        <v>45911</v>
      </c>
      <c r="C12599" s="2" t="s">
        <v>1</v>
      </c>
      <c r="D12599" s="2" t="s">
        <v>2053</v>
      </c>
      <c r="E12599" s="2" t="s">
        <v>254</v>
      </c>
      <c r="F12599" s="2" t="s">
        <v>4726</v>
      </c>
      <c r="G12599" s="5">
        <v>5</v>
      </c>
      <c r="H12599" s="5">
        <v>129.30000000000001</v>
      </c>
      <c r="I12599" s="5">
        <v>646.5</v>
      </c>
      <c r="J12599" s="5">
        <v>469738.25999999983</v>
      </c>
      <c r="K12599" s="3" t="str" cm="1">
        <f t="array" ref="K12599">_xlfn.LET(_xlpm.d,UPPER(TRIM(CLEAN(SUBSTITUTE(F12599,CHAR(160),"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00" spans="2:11" hidden="1" x14ac:dyDescent="0.25">
      <c r="B12600" s="20">
        <v>45911</v>
      </c>
      <c r="C12600" s="2" t="s">
        <v>1</v>
      </c>
      <c r="D12600" s="2" t="s">
        <v>694</v>
      </c>
      <c r="E12600" s="2" t="s">
        <v>192</v>
      </c>
      <c r="F12600" s="2" t="s">
        <v>4726</v>
      </c>
      <c r="G12600" s="5">
        <v>10</v>
      </c>
      <c r="H12600" s="5">
        <v>129.30000000000001</v>
      </c>
      <c r="I12600" s="5">
        <v>1293</v>
      </c>
      <c r="J12600" s="5">
        <v>471031.25999999983</v>
      </c>
      <c r="K12600" s="3" t="str" cm="1">
        <f t="array" ref="K12600">_xlfn.LET(_xlpm.d,UPPER(TRIM(CLEAN(SUBSTITUTE(F12600,CHAR(160),"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01" spans="2:11" hidden="1" x14ac:dyDescent="0.25">
      <c r="B12601" s="20">
        <v>45911</v>
      </c>
      <c r="C12601" s="2" t="s">
        <v>1</v>
      </c>
      <c r="D12601" s="2" t="s">
        <v>1534</v>
      </c>
      <c r="E12601" s="2" t="s">
        <v>160</v>
      </c>
      <c r="F12601" s="2" t="s">
        <v>4726</v>
      </c>
      <c r="G12601" s="5">
        <v>6</v>
      </c>
      <c r="H12601" s="5">
        <v>129.30000000000001</v>
      </c>
      <c r="I12601" s="5">
        <v>775.8</v>
      </c>
      <c r="J12601" s="5">
        <v>471807.05999999982</v>
      </c>
      <c r="K12601" s="3" t="str" cm="1">
        <f t="array" ref="K12601">_xlfn.LET(_xlpm.d,UPPER(TRIM(CLEAN(SUBSTITUTE(F12601,CHAR(160),"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02" spans="2:11" hidden="1" x14ac:dyDescent="0.25">
      <c r="B12602" s="20">
        <v>45912</v>
      </c>
      <c r="C12602" s="2" t="s">
        <v>1</v>
      </c>
      <c r="D12602" s="2" t="s">
        <v>3090</v>
      </c>
      <c r="E12602" s="2" t="s">
        <v>241</v>
      </c>
      <c r="F12602" s="2" t="s">
        <v>4726</v>
      </c>
      <c r="G12602" s="5">
        <v>10</v>
      </c>
      <c r="H12602" s="5">
        <v>129.30000000000001</v>
      </c>
      <c r="I12602" s="5">
        <v>1293</v>
      </c>
      <c r="J12602" s="5">
        <v>473100.05999999982</v>
      </c>
      <c r="K12602" s="3" t="str" cm="1">
        <f t="array" ref="K12602">_xlfn.LET(_xlpm.d,UPPER(TRIM(CLEAN(SUBSTITUTE(F12602,CHAR(160),"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03" spans="2:11" hidden="1" x14ac:dyDescent="0.25">
      <c r="B12603" s="20">
        <v>45912</v>
      </c>
      <c r="C12603" s="2" t="s">
        <v>1</v>
      </c>
      <c r="D12603" s="2" t="s">
        <v>3091</v>
      </c>
      <c r="E12603" s="2" t="s">
        <v>195</v>
      </c>
      <c r="F12603" s="2" t="s">
        <v>4726</v>
      </c>
      <c r="G12603" s="5">
        <v>7</v>
      </c>
      <c r="H12603" s="5">
        <v>129.30000000000001</v>
      </c>
      <c r="I12603" s="5">
        <v>905.1</v>
      </c>
      <c r="J12603" s="5">
        <v>474005.1599999998</v>
      </c>
      <c r="K12603" s="3" t="str" cm="1">
        <f t="array" ref="K12603">_xlfn.LET(_xlpm.d,UPPER(TRIM(CLEAN(SUBSTITUTE(F12603,CHAR(160),"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04" spans="2:11" hidden="1" x14ac:dyDescent="0.25">
      <c r="B12604" s="20">
        <v>45912</v>
      </c>
      <c r="C12604" s="2" t="s">
        <v>1</v>
      </c>
      <c r="D12604" s="2" t="s">
        <v>1099</v>
      </c>
      <c r="E12604" s="2" t="s">
        <v>154</v>
      </c>
      <c r="F12604" s="2" t="s">
        <v>4726</v>
      </c>
      <c r="G12604" s="5">
        <v>20</v>
      </c>
      <c r="H12604" s="5">
        <v>129.30000000000001</v>
      </c>
      <c r="I12604" s="5">
        <v>2586</v>
      </c>
      <c r="J12604" s="5">
        <v>476591.1599999998</v>
      </c>
      <c r="K12604" s="3" t="str" cm="1">
        <f t="array" ref="K12604">_xlfn.LET(_xlpm.d,UPPER(TRIM(CLEAN(SUBSTITUTE(F12604,CHAR(160),"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05" spans="2:11" hidden="1" x14ac:dyDescent="0.25">
      <c r="B12605" s="20">
        <v>45912</v>
      </c>
      <c r="C12605" s="2" t="s">
        <v>1</v>
      </c>
      <c r="D12605" s="2" t="s">
        <v>696</v>
      </c>
      <c r="E12605" s="2" t="s">
        <v>224</v>
      </c>
      <c r="F12605" s="2" t="s">
        <v>4726</v>
      </c>
      <c r="G12605" s="5">
        <v>9</v>
      </c>
      <c r="H12605" s="5">
        <v>129.30000000000001</v>
      </c>
      <c r="I12605" s="5">
        <v>1163.7</v>
      </c>
      <c r="J12605" s="5">
        <v>477754.85999999981</v>
      </c>
      <c r="K12605" s="3" t="str" cm="1">
        <f t="array" ref="K12605">_xlfn.LET(_xlpm.d,UPPER(TRIM(CLEAN(SUBSTITUTE(F12605,CHAR(160),"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06" spans="2:11" hidden="1" x14ac:dyDescent="0.25">
      <c r="B12606" s="20">
        <v>45915</v>
      </c>
      <c r="C12606" s="2" t="s">
        <v>1</v>
      </c>
      <c r="D12606" s="2" t="s">
        <v>2061</v>
      </c>
      <c r="E12606" s="2" t="s">
        <v>248</v>
      </c>
      <c r="F12606" s="2" t="s">
        <v>4726</v>
      </c>
      <c r="G12606" s="5">
        <v>5</v>
      </c>
      <c r="H12606" s="5">
        <v>129.30000000000001</v>
      </c>
      <c r="I12606" s="5">
        <v>646.5</v>
      </c>
      <c r="J12606" s="5">
        <v>478401.35999999981</v>
      </c>
      <c r="K12606" s="3" t="str" cm="1">
        <f t="array" ref="K12606">_xlfn.LET(_xlpm.d,UPPER(TRIM(CLEAN(SUBSTITUTE(F12606,CHAR(160),"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07" spans="2:11" hidden="1" x14ac:dyDescent="0.25">
      <c r="B12607" s="20">
        <v>45916</v>
      </c>
      <c r="C12607" s="2" t="s">
        <v>1</v>
      </c>
      <c r="D12607" s="2" t="s">
        <v>1100</v>
      </c>
      <c r="E12607" s="2" t="s">
        <v>78</v>
      </c>
      <c r="F12607" s="2" t="s">
        <v>4726</v>
      </c>
      <c r="G12607" s="5">
        <v>5</v>
      </c>
      <c r="H12607" s="5">
        <v>129.30000000000001</v>
      </c>
      <c r="I12607" s="5">
        <v>646.5</v>
      </c>
      <c r="J12607" s="5">
        <v>479047.85999999981</v>
      </c>
      <c r="K12607" s="3" t="str" cm="1">
        <f t="array" ref="K12607">_xlfn.LET(_xlpm.d,UPPER(TRIM(CLEAN(SUBSTITUTE(F12607,CHAR(160),"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08" spans="2:11" hidden="1" x14ac:dyDescent="0.25">
      <c r="B12608" s="20">
        <v>45916</v>
      </c>
      <c r="C12608" s="2" t="s">
        <v>1</v>
      </c>
      <c r="D12608" s="2" t="s">
        <v>1435</v>
      </c>
      <c r="E12608" s="2" t="s">
        <v>147</v>
      </c>
      <c r="F12608" s="2" t="s">
        <v>4726</v>
      </c>
      <c r="G12608" s="5">
        <v>10</v>
      </c>
      <c r="H12608" s="5">
        <v>129.30000000000001</v>
      </c>
      <c r="I12608" s="5">
        <v>1293</v>
      </c>
      <c r="J12608" s="5">
        <v>480340.85999999981</v>
      </c>
      <c r="K12608" s="3" t="str" cm="1">
        <f t="array" ref="K12608">_xlfn.LET(_xlpm.d,UPPER(TRIM(CLEAN(SUBSTITUTE(F12608,CHAR(160),"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09" spans="2:11" hidden="1" x14ac:dyDescent="0.25">
      <c r="B12609" s="20">
        <v>45916</v>
      </c>
      <c r="C12609" s="2" t="s">
        <v>1</v>
      </c>
      <c r="D12609" s="2" t="s">
        <v>1101</v>
      </c>
      <c r="E12609" s="2" t="s">
        <v>273</v>
      </c>
      <c r="F12609" s="2" t="s">
        <v>4726</v>
      </c>
      <c r="G12609" s="5">
        <v>8</v>
      </c>
      <c r="H12609" s="5">
        <v>129.30000000000001</v>
      </c>
      <c r="I12609" s="5">
        <v>1034.4000000000001</v>
      </c>
      <c r="J12609" s="5">
        <v>481375.25999999983</v>
      </c>
      <c r="K12609" s="3" t="str" cm="1">
        <f t="array" ref="K12609">_xlfn.LET(_xlpm.d,UPPER(TRIM(CLEAN(SUBSTITUTE(F12609,CHAR(160),"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10" spans="2:11" hidden="1" x14ac:dyDescent="0.25">
      <c r="B12610" s="20">
        <v>45916</v>
      </c>
      <c r="C12610" s="2" t="s">
        <v>1</v>
      </c>
      <c r="D12610" s="2" t="s">
        <v>697</v>
      </c>
      <c r="E12610" s="2" t="s">
        <v>261</v>
      </c>
      <c r="F12610" s="2" t="s">
        <v>4726</v>
      </c>
      <c r="G12610" s="5">
        <v>7</v>
      </c>
      <c r="H12610" s="5">
        <v>129.30000000000001</v>
      </c>
      <c r="I12610" s="5">
        <v>905.1</v>
      </c>
      <c r="J12610" s="5">
        <v>482280.35999999981</v>
      </c>
      <c r="K12610" s="3" t="str" cm="1">
        <f t="array" ref="K12610">_xlfn.LET(_xlpm.d,UPPER(TRIM(CLEAN(SUBSTITUTE(F12610,CHAR(160),"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11" spans="2:11" hidden="1" x14ac:dyDescent="0.25">
      <c r="B12611" s="20">
        <v>45917</v>
      </c>
      <c r="C12611" s="2" t="s">
        <v>1</v>
      </c>
      <c r="D12611" s="2" t="s">
        <v>2064</v>
      </c>
      <c r="E12611" s="2" t="s">
        <v>143</v>
      </c>
      <c r="F12611" s="2" t="s">
        <v>4726</v>
      </c>
      <c r="G12611" s="5">
        <v>22</v>
      </c>
      <c r="H12611" s="5">
        <v>129.30000000000001</v>
      </c>
      <c r="I12611" s="5">
        <v>2844.6</v>
      </c>
      <c r="J12611" s="5">
        <v>485124.95999999979</v>
      </c>
      <c r="K12611" s="3" t="str" cm="1">
        <f t="array" ref="K12611">_xlfn.LET(_xlpm.d,UPPER(TRIM(CLEAN(SUBSTITUTE(F12611,CHAR(160),"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12" spans="2:11" hidden="1" x14ac:dyDescent="0.25">
      <c r="B12612" s="20">
        <v>45917</v>
      </c>
      <c r="C12612" s="2" t="s">
        <v>1</v>
      </c>
      <c r="D12612" s="2" t="s">
        <v>1537</v>
      </c>
      <c r="E12612" s="2" t="s">
        <v>141</v>
      </c>
      <c r="F12612" s="2" t="s">
        <v>4726</v>
      </c>
      <c r="G12612" s="5">
        <v>10</v>
      </c>
      <c r="H12612" s="5">
        <v>129.30000000000001</v>
      </c>
      <c r="I12612" s="5">
        <v>1293</v>
      </c>
      <c r="J12612" s="5">
        <v>486417.95999999979</v>
      </c>
      <c r="K12612" s="3" t="str" cm="1">
        <f t="array" ref="K12612">_xlfn.LET(_xlpm.d,UPPER(TRIM(CLEAN(SUBSTITUTE(F12612,CHAR(160),"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13" spans="2:11" hidden="1" x14ac:dyDescent="0.25">
      <c r="B12613" s="20">
        <v>45917</v>
      </c>
      <c r="C12613" s="2" t="s">
        <v>1</v>
      </c>
      <c r="D12613" s="2" t="s">
        <v>3109</v>
      </c>
      <c r="E12613" s="2" t="s">
        <v>730</v>
      </c>
      <c r="F12613" s="2" t="s">
        <v>4726</v>
      </c>
      <c r="G12613" s="5">
        <v>10</v>
      </c>
      <c r="H12613" s="5">
        <v>129.30000000000001</v>
      </c>
      <c r="I12613" s="5">
        <v>1293</v>
      </c>
      <c r="J12613" s="5">
        <v>487710.95999999979</v>
      </c>
      <c r="K12613" s="3" t="str" cm="1">
        <f t="array" ref="K12613">_xlfn.LET(_xlpm.d,UPPER(TRIM(CLEAN(SUBSTITUTE(F12613,CHAR(160),"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14" spans="2:11" hidden="1" x14ac:dyDescent="0.25">
      <c r="B12614" s="20">
        <v>45918</v>
      </c>
      <c r="C12614" s="2" t="s">
        <v>1</v>
      </c>
      <c r="D12614" s="2" t="s">
        <v>3113</v>
      </c>
      <c r="E12614" s="2" t="s">
        <v>180</v>
      </c>
      <c r="F12614" s="2" t="s">
        <v>4726</v>
      </c>
      <c r="G12614" s="5">
        <v>6</v>
      </c>
      <c r="H12614" s="5">
        <v>129.30000000000001</v>
      </c>
      <c r="I12614" s="5">
        <v>775.8</v>
      </c>
      <c r="J12614" s="5">
        <v>488486.75999999978</v>
      </c>
      <c r="K12614" s="3" t="str" cm="1">
        <f t="array" ref="K12614">_xlfn.LET(_xlpm.d,UPPER(TRIM(CLEAN(SUBSTITUTE(F12614,CHAR(160),"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15" spans="2:11" hidden="1" x14ac:dyDescent="0.25">
      <c r="B12615" s="20">
        <v>45918</v>
      </c>
      <c r="C12615" s="2" t="s">
        <v>1</v>
      </c>
      <c r="D12615" s="2" t="s">
        <v>2067</v>
      </c>
      <c r="E12615" s="2" t="s">
        <v>248</v>
      </c>
      <c r="F12615" s="2" t="s">
        <v>4726</v>
      </c>
      <c r="G12615" s="5">
        <v>6</v>
      </c>
      <c r="H12615" s="5">
        <v>129.30000000000001</v>
      </c>
      <c r="I12615" s="5">
        <v>775.8</v>
      </c>
      <c r="J12615" s="5">
        <v>489262.55999999976</v>
      </c>
      <c r="K12615" s="3" t="str" cm="1">
        <f t="array" ref="K12615">_xlfn.LET(_xlpm.d,UPPER(TRIM(CLEAN(SUBSTITUTE(F12615,CHAR(160),"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16" spans="2:11" hidden="1" x14ac:dyDescent="0.25">
      <c r="B12616" s="20">
        <v>45919</v>
      </c>
      <c r="C12616" s="2" t="s">
        <v>1</v>
      </c>
      <c r="D12616" s="2" t="s">
        <v>2069</v>
      </c>
      <c r="E12616" s="2" t="s">
        <v>195</v>
      </c>
      <c r="F12616" s="2" t="s">
        <v>4726</v>
      </c>
      <c r="G12616" s="5">
        <v>10</v>
      </c>
      <c r="H12616" s="5">
        <v>129.30000000000001</v>
      </c>
      <c r="I12616" s="5">
        <v>1293</v>
      </c>
      <c r="J12616" s="5">
        <v>490555.55999999976</v>
      </c>
      <c r="K12616" s="3" t="str" cm="1">
        <f t="array" ref="K12616">_xlfn.LET(_xlpm.d,UPPER(TRIM(CLEAN(SUBSTITUTE(F12616,CHAR(160),"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17" spans="2:11" hidden="1" x14ac:dyDescent="0.25">
      <c r="B12617" s="20">
        <v>45919</v>
      </c>
      <c r="C12617" s="2" t="s">
        <v>1</v>
      </c>
      <c r="D12617" s="2" t="s">
        <v>1110</v>
      </c>
      <c r="E12617" s="2" t="s">
        <v>238</v>
      </c>
      <c r="F12617" s="2" t="s">
        <v>4726</v>
      </c>
      <c r="G12617" s="5">
        <v>12</v>
      </c>
      <c r="H12617" s="5">
        <v>129.30000000000001</v>
      </c>
      <c r="I12617" s="5">
        <v>1551.6</v>
      </c>
      <c r="J12617" s="5">
        <v>492107.15999999974</v>
      </c>
      <c r="K12617" s="3" t="str" cm="1">
        <f t="array" ref="K12617">_xlfn.LET(_xlpm.d,UPPER(TRIM(CLEAN(SUBSTITUTE(F12617,CHAR(160),"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18" spans="2:11" hidden="1" x14ac:dyDescent="0.25">
      <c r="B12618" s="20">
        <v>45919</v>
      </c>
      <c r="C12618" s="2" t="s">
        <v>1</v>
      </c>
      <c r="D12618" s="2" t="s">
        <v>3122</v>
      </c>
      <c r="E12618" s="2" t="s">
        <v>254</v>
      </c>
      <c r="F12618" s="2" t="s">
        <v>4726</v>
      </c>
      <c r="G12618" s="5">
        <v>15</v>
      </c>
      <c r="H12618" s="5">
        <v>129.30000000000001</v>
      </c>
      <c r="I12618" s="5">
        <v>1939.5</v>
      </c>
      <c r="J12618" s="5">
        <v>494046.65999999974</v>
      </c>
      <c r="K12618" s="3" t="str" cm="1">
        <f t="array" ref="K12618">_xlfn.LET(_xlpm.d,UPPER(TRIM(CLEAN(SUBSTITUTE(F12618,CHAR(160),"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19" spans="2:11" hidden="1" x14ac:dyDescent="0.25">
      <c r="B12619" s="20">
        <v>45919</v>
      </c>
      <c r="C12619" s="2" t="s">
        <v>1</v>
      </c>
      <c r="D12619" s="2" t="s">
        <v>1111</v>
      </c>
      <c r="E12619" s="2" t="s">
        <v>154</v>
      </c>
      <c r="F12619" s="2" t="s">
        <v>4726</v>
      </c>
      <c r="G12619" s="5">
        <v>25</v>
      </c>
      <c r="H12619" s="5">
        <v>129.30000000000001</v>
      </c>
      <c r="I12619" s="5">
        <v>3232.5</v>
      </c>
      <c r="J12619" s="5">
        <v>497279.15999999974</v>
      </c>
      <c r="K12619" s="3" t="str" cm="1">
        <f t="array" ref="K12619">_xlfn.LET(_xlpm.d,UPPER(TRIM(CLEAN(SUBSTITUTE(F12619,CHAR(160),"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20" spans="2:11" hidden="1" x14ac:dyDescent="0.25">
      <c r="B12620" s="20">
        <v>45919</v>
      </c>
      <c r="C12620" s="2" t="s">
        <v>1</v>
      </c>
      <c r="D12620" s="2" t="s">
        <v>1113</v>
      </c>
      <c r="E12620" s="2" t="s">
        <v>43</v>
      </c>
      <c r="F12620" s="2" t="s">
        <v>4726</v>
      </c>
      <c r="G12620" s="5">
        <v>2</v>
      </c>
      <c r="H12620" s="5">
        <v>118.8</v>
      </c>
      <c r="I12620" s="5">
        <v>237.6</v>
      </c>
      <c r="J12620" s="5">
        <v>497516.75999999972</v>
      </c>
      <c r="K12620" s="3" t="str" cm="1">
        <f t="array" ref="K12620">_xlfn.LET(_xlpm.d,UPPER(TRIM(CLEAN(SUBSTITUTE(F12620,CHAR(160),"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21" spans="2:11" hidden="1" x14ac:dyDescent="0.25">
      <c r="B12621" s="20">
        <v>45919</v>
      </c>
      <c r="C12621" s="2" t="s">
        <v>1</v>
      </c>
      <c r="D12621" s="2" t="s">
        <v>3126</v>
      </c>
      <c r="E12621" s="2" t="s">
        <v>224</v>
      </c>
      <c r="F12621" s="2" t="s">
        <v>4726</v>
      </c>
      <c r="G12621" s="5">
        <v>19</v>
      </c>
      <c r="H12621" s="5">
        <v>129.30000000000001</v>
      </c>
      <c r="I12621" s="5">
        <v>2456.6999999999998</v>
      </c>
      <c r="J12621" s="5">
        <v>499973.45999999973</v>
      </c>
      <c r="K12621" s="3" t="str" cm="1">
        <f t="array" ref="K12621">_xlfn.LET(_xlpm.d,UPPER(TRIM(CLEAN(SUBSTITUTE(F12621,CHAR(160),"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22" spans="2:11" hidden="1" x14ac:dyDescent="0.25">
      <c r="B12622" s="20">
        <v>45920</v>
      </c>
      <c r="C12622" s="2" t="s">
        <v>1</v>
      </c>
      <c r="D12622" s="2" t="s">
        <v>1436</v>
      </c>
      <c r="E12622" s="2" t="s">
        <v>149</v>
      </c>
      <c r="F12622" s="2" t="s">
        <v>4726</v>
      </c>
      <c r="G12622" s="5">
        <v>22</v>
      </c>
      <c r="H12622" s="5">
        <v>129.30000000000001</v>
      </c>
      <c r="I12622" s="5">
        <v>2844.6</v>
      </c>
      <c r="J12622" s="5">
        <v>502818.05999999971</v>
      </c>
      <c r="K12622" s="3" t="str" cm="1">
        <f t="array" ref="K12622">_xlfn.LET(_xlpm.d,UPPER(TRIM(CLEAN(SUBSTITUTE(F12622,CHAR(160),"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23" spans="2:11" hidden="1" x14ac:dyDescent="0.25">
      <c r="B12623" s="20">
        <v>45922</v>
      </c>
      <c r="C12623" s="2" t="s">
        <v>1</v>
      </c>
      <c r="D12623" s="2" t="s">
        <v>2073</v>
      </c>
      <c r="E12623" s="2" t="s">
        <v>254</v>
      </c>
      <c r="F12623" s="2" t="s">
        <v>4726</v>
      </c>
      <c r="G12623" s="5">
        <v>2</v>
      </c>
      <c r="H12623" s="5">
        <v>129.30000000000001</v>
      </c>
      <c r="I12623" s="5">
        <v>258.60000000000002</v>
      </c>
      <c r="J12623" s="5">
        <v>503076.65999999968</v>
      </c>
      <c r="K12623" s="3" t="str" cm="1">
        <f t="array" ref="K12623">_xlfn.LET(_xlpm.d,UPPER(TRIM(CLEAN(SUBSTITUTE(F12623,CHAR(160),"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24" spans="2:11" hidden="1" x14ac:dyDescent="0.25">
      <c r="B12624" s="20">
        <v>45923</v>
      </c>
      <c r="C12624" s="2" t="s">
        <v>1</v>
      </c>
      <c r="D12624" s="2" t="s">
        <v>1115</v>
      </c>
      <c r="E12624" s="2" t="s">
        <v>156</v>
      </c>
      <c r="F12624" s="2" t="s">
        <v>4726</v>
      </c>
      <c r="G12624" s="5">
        <v>12</v>
      </c>
      <c r="H12624" s="5">
        <v>129.30000000000001</v>
      </c>
      <c r="I12624" s="5">
        <v>1551.6</v>
      </c>
      <c r="J12624" s="5">
        <v>504628.25999999966</v>
      </c>
      <c r="K12624" s="3" t="str" cm="1">
        <f t="array" ref="K12624">_xlfn.LET(_xlpm.d,UPPER(TRIM(CLEAN(SUBSTITUTE(F12624,CHAR(160),"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25" spans="2:11" hidden="1" x14ac:dyDescent="0.25">
      <c r="B12625" s="20">
        <v>45923</v>
      </c>
      <c r="C12625" s="2" t="s">
        <v>1</v>
      </c>
      <c r="D12625" s="2" t="s">
        <v>2076</v>
      </c>
      <c r="E12625" s="2" t="s">
        <v>214</v>
      </c>
      <c r="F12625" s="2" t="s">
        <v>4726</v>
      </c>
      <c r="G12625" s="5">
        <v>5</v>
      </c>
      <c r="H12625" s="5">
        <v>129.30000000000001</v>
      </c>
      <c r="I12625" s="5">
        <v>646.5</v>
      </c>
      <c r="J12625" s="5">
        <v>505274.75999999966</v>
      </c>
      <c r="K12625" s="3" t="str" cm="1">
        <f t="array" ref="K12625">_xlfn.LET(_xlpm.d,UPPER(TRIM(CLEAN(SUBSTITUTE(F12625,CHAR(160),"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26" spans="2:11" hidden="1" x14ac:dyDescent="0.25">
      <c r="B12626" s="20">
        <v>45923</v>
      </c>
      <c r="C12626" s="2" t="s">
        <v>1</v>
      </c>
      <c r="D12626" s="2" t="s">
        <v>1116</v>
      </c>
      <c r="E12626" s="2" t="s">
        <v>162</v>
      </c>
      <c r="F12626" s="2" t="s">
        <v>4726</v>
      </c>
      <c r="G12626" s="5">
        <v>15</v>
      </c>
      <c r="H12626" s="5">
        <v>129.30000000000001</v>
      </c>
      <c r="I12626" s="5">
        <v>1939.5</v>
      </c>
      <c r="J12626" s="5">
        <v>507214.25999999966</v>
      </c>
      <c r="K12626" s="3" t="str" cm="1">
        <f t="array" ref="K12626">_xlfn.LET(_xlpm.d,UPPER(TRIM(CLEAN(SUBSTITUTE(F12626,CHAR(160),"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27" spans="2:11" hidden="1" x14ac:dyDescent="0.25">
      <c r="B12627" s="20">
        <v>45923</v>
      </c>
      <c r="C12627" s="2" t="s">
        <v>1</v>
      </c>
      <c r="D12627" s="2" t="s">
        <v>1118</v>
      </c>
      <c r="E12627" s="2" t="s">
        <v>147</v>
      </c>
      <c r="F12627" s="2" t="s">
        <v>4726</v>
      </c>
      <c r="G12627" s="5">
        <v>15</v>
      </c>
      <c r="H12627" s="5">
        <v>129.30000000000001</v>
      </c>
      <c r="I12627" s="5">
        <v>1939.5</v>
      </c>
      <c r="J12627" s="5">
        <v>509153.75999999966</v>
      </c>
      <c r="K12627" s="3" t="str" cm="1">
        <f t="array" ref="K12627">_xlfn.LET(_xlpm.d,UPPER(TRIM(CLEAN(SUBSTITUTE(F12627,CHAR(160),"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28" spans="2:11" hidden="1" x14ac:dyDescent="0.25">
      <c r="B12628" s="20">
        <v>45923</v>
      </c>
      <c r="C12628" s="2" t="s">
        <v>1</v>
      </c>
      <c r="D12628" s="2" t="s">
        <v>3134</v>
      </c>
      <c r="E12628" s="2" t="s">
        <v>261</v>
      </c>
      <c r="F12628" s="2" t="s">
        <v>4726</v>
      </c>
      <c r="G12628" s="5">
        <v>5</v>
      </c>
      <c r="H12628" s="5">
        <v>129.30000000000001</v>
      </c>
      <c r="I12628" s="5">
        <v>646.5</v>
      </c>
      <c r="J12628" s="5">
        <v>509800.25999999966</v>
      </c>
      <c r="K12628" s="3" t="str" cm="1">
        <f t="array" ref="K12628">_xlfn.LET(_xlpm.d,UPPER(TRIM(CLEAN(SUBSTITUTE(F12628,CHAR(160),"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29" spans="2:11" hidden="1" x14ac:dyDescent="0.25">
      <c r="B12629" s="20">
        <v>45923</v>
      </c>
      <c r="C12629" s="2" t="s">
        <v>1</v>
      </c>
      <c r="D12629" s="2" t="s">
        <v>2080</v>
      </c>
      <c r="E12629" s="2" t="s">
        <v>263</v>
      </c>
      <c r="F12629" s="2" t="s">
        <v>4726</v>
      </c>
      <c r="G12629" s="5">
        <v>20</v>
      </c>
      <c r="H12629" s="5">
        <v>129.30000000000001</v>
      </c>
      <c r="I12629" s="5">
        <v>2586</v>
      </c>
      <c r="J12629" s="5">
        <v>512386.25999999966</v>
      </c>
      <c r="K12629" s="3" t="str" cm="1">
        <f t="array" ref="K12629">_xlfn.LET(_xlpm.d,UPPER(TRIM(CLEAN(SUBSTITUTE(F12629,CHAR(160),"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30" spans="2:11" hidden="1" x14ac:dyDescent="0.25">
      <c r="B12630" s="20">
        <v>45924</v>
      </c>
      <c r="C12630" s="2" t="s">
        <v>1</v>
      </c>
      <c r="D12630" s="2" t="s">
        <v>1120</v>
      </c>
      <c r="E12630" s="2" t="s">
        <v>141</v>
      </c>
      <c r="F12630" s="2" t="s">
        <v>4726</v>
      </c>
      <c r="G12630" s="5">
        <v>10</v>
      </c>
      <c r="H12630" s="5">
        <v>129.30000000000001</v>
      </c>
      <c r="I12630" s="5">
        <v>1293</v>
      </c>
      <c r="J12630" s="5">
        <v>513679.25999999966</v>
      </c>
      <c r="K12630" s="3" t="str" cm="1">
        <f t="array" ref="K12630">_xlfn.LET(_xlpm.d,UPPER(TRIM(CLEAN(SUBSTITUTE(F12630,CHAR(160),"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31" spans="2:11" hidden="1" x14ac:dyDescent="0.25">
      <c r="B12631" s="20">
        <v>45924</v>
      </c>
      <c r="C12631" s="2" t="s">
        <v>1</v>
      </c>
      <c r="D12631" s="2" t="s">
        <v>4669</v>
      </c>
      <c r="E12631" s="2" t="s">
        <v>857</v>
      </c>
      <c r="F12631" s="2" t="s">
        <v>4726</v>
      </c>
      <c r="G12631" s="5">
        <v>15</v>
      </c>
      <c r="H12631" s="5">
        <v>118.85</v>
      </c>
      <c r="I12631" s="5">
        <v>1782.75</v>
      </c>
      <c r="J12631" s="5">
        <v>515462.00999999966</v>
      </c>
      <c r="K12631" s="3" t="str" cm="1">
        <f t="array" ref="K12631">_xlfn.LET(_xlpm.d,UPPER(TRIM(CLEAN(SUBSTITUTE(F12631,CHAR(160),"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32" spans="2:11" hidden="1" x14ac:dyDescent="0.25">
      <c r="B12632" s="20">
        <v>45925</v>
      </c>
      <c r="C12632" s="2" t="s">
        <v>1</v>
      </c>
      <c r="D12632" s="2" t="s">
        <v>2083</v>
      </c>
      <c r="E12632" s="2" t="s">
        <v>143</v>
      </c>
      <c r="F12632" s="2" t="s">
        <v>4726</v>
      </c>
      <c r="G12632" s="5">
        <v>5</v>
      </c>
      <c r="H12632" s="5">
        <v>129.30000000000001</v>
      </c>
      <c r="I12632" s="5">
        <v>646.5</v>
      </c>
      <c r="J12632" s="5">
        <v>516108.50999999966</v>
      </c>
      <c r="K12632" s="3" t="str" cm="1">
        <f t="array" ref="K12632">_xlfn.LET(_xlpm.d,UPPER(TRIM(CLEAN(SUBSTITUTE(F12632,CHAR(160),"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33" spans="2:11" hidden="1" x14ac:dyDescent="0.25">
      <c r="B12633" s="20">
        <v>45925</v>
      </c>
      <c r="C12633" s="2" t="s">
        <v>1</v>
      </c>
      <c r="D12633" s="2" t="s">
        <v>1121</v>
      </c>
      <c r="E12633" s="2" t="s">
        <v>192</v>
      </c>
      <c r="F12633" s="2" t="s">
        <v>4726</v>
      </c>
      <c r="G12633" s="5">
        <v>6</v>
      </c>
      <c r="H12633" s="5">
        <v>129.30000000000001</v>
      </c>
      <c r="I12633" s="5">
        <v>775.8</v>
      </c>
      <c r="J12633" s="5">
        <v>516884.30999999965</v>
      </c>
      <c r="K12633" s="3" t="str" cm="1">
        <f t="array" ref="K12633">_xlfn.LET(_xlpm.d,UPPER(TRIM(CLEAN(SUBSTITUTE(F12633,CHAR(160),"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34" spans="2:11" hidden="1" x14ac:dyDescent="0.25">
      <c r="B12634" s="20">
        <v>45925</v>
      </c>
      <c r="C12634" s="2" t="s">
        <v>1</v>
      </c>
      <c r="D12634" s="2" t="s">
        <v>3138</v>
      </c>
      <c r="E12634" s="2" t="s">
        <v>160</v>
      </c>
      <c r="F12634" s="2" t="s">
        <v>4726</v>
      </c>
      <c r="G12634" s="5">
        <v>5</v>
      </c>
      <c r="H12634" s="5">
        <v>129.30000000000001</v>
      </c>
      <c r="I12634" s="5">
        <v>646.5</v>
      </c>
      <c r="J12634" s="5">
        <v>517530.80999999965</v>
      </c>
      <c r="K12634" s="3" t="str" cm="1">
        <f t="array" ref="K12634">_xlfn.LET(_xlpm.d,UPPER(TRIM(CLEAN(SUBSTITUTE(F12634,CHAR(160),"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35" spans="2:11" hidden="1" x14ac:dyDescent="0.25">
      <c r="B12635" s="20">
        <v>45925</v>
      </c>
      <c r="C12635" s="2" t="s">
        <v>1</v>
      </c>
      <c r="D12635" s="2" t="s">
        <v>3139</v>
      </c>
      <c r="E12635" s="2" t="s">
        <v>180</v>
      </c>
      <c r="F12635" s="2" t="s">
        <v>4726</v>
      </c>
      <c r="G12635" s="5">
        <v>6</v>
      </c>
      <c r="H12635" s="5">
        <v>129.30000000000001</v>
      </c>
      <c r="I12635" s="5">
        <v>775.8</v>
      </c>
      <c r="J12635" s="5">
        <v>518306.60999999964</v>
      </c>
      <c r="K12635" s="3" t="str" cm="1">
        <f t="array" ref="K12635">_xlfn.LET(_xlpm.d,UPPER(TRIM(CLEAN(SUBSTITUTE(F12635,CHAR(160),"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36" spans="2:11" hidden="1" x14ac:dyDescent="0.25">
      <c r="B12636" s="20">
        <v>45925</v>
      </c>
      <c r="C12636" s="2" t="s">
        <v>1</v>
      </c>
      <c r="D12636" s="2" t="s">
        <v>3142</v>
      </c>
      <c r="E12636" s="2" t="s">
        <v>135</v>
      </c>
      <c r="F12636" s="2" t="s">
        <v>4726</v>
      </c>
      <c r="G12636" s="5">
        <v>10</v>
      </c>
      <c r="H12636" s="5">
        <v>129.30000000000001</v>
      </c>
      <c r="I12636" s="5">
        <v>1293</v>
      </c>
      <c r="J12636" s="5">
        <v>519599.60999999964</v>
      </c>
      <c r="K12636" s="3" t="str" cm="1">
        <f t="array" ref="K12636">_xlfn.LET(_xlpm.d,UPPER(TRIM(CLEAN(SUBSTITUTE(F12636,CHAR(160),"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37" spans="2:11" hidden="1" x14ac:dyDescent="0.25">
      <c r="B12637" s="20">
        <v>45926</v>
      </c>
      <c r="C12637" s="2" t="s">
        <v>1</v>
      </c>
      <c r="D12637" s="2" t="s">
        <v>2086</v>
      </c>
      <c r="E12637" s="2" t="s">
        <v>254</v>
      </c>
      <c r="F12637" s="2" t="s">
        <v>4726</v>
      </c>
      <c r="G12637" s="5">
        <v>10</v>
      </c>
      <c r="H12637" s="5">
        <v>129.30000000000001</v>
      </c>
      <c r="I12637" s="5">
        <v>1293</v>
      </c>
      <c r="J12637" s="5">
        <v>520892.60999999964</v>
      </c>
      <c r="K12637" s="3" t="str" cm="1">
        <f t="array" ref="K12637">_xlfn.LET(_xlpm.d,UPPER(TRIM(CLEAN(SUBSTITUTE(F12637,CHAR(160),"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38" spans="2:11" hidden="1" x14ac:dyDescent="0.25">
      <c r="B12638" s="20">
        <v>45926</v>
      </c>
      <c r="C12638" s="2" t="s">
        <v>1</v>
      </c>
      <c r="D12638" s="2" t="s">
        <v>3995</v>
      </c>
      <c r="E12638" s="2" t="s">
        <v>241</v>
      </c>
      <c r="F12638" s="2" t="s">
        <v>4726</v>
      </c>
      <c r="G12638" s="5">
        <v>5</v>
      </c>
      <c r="H12638" s="5">
        <v>129.30000000000001</v>
      </c>
      <c r="I12638" s="5">
        <v>646.5</v>
      </c>
      <c r="J12638" s="5">
        <v>521539.10999999964</v>
      </c>
      <c r="K12638" s="3" t="str" cm="1">
        <f t="array" ref="K12638">_xlfn.LET(_xlpm.d,UPPER(TRIM(CLEAN(SUBSTITUTE(F12638,CHAR(160),"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39" spans="2:11" hidden="1" x14ac:dyDescent="0.25">
      <c r="B12639" s="20">
        <v>45926</v>
      </c>
      <c r="C12639" s="2" t="s">
        <v>1</v>
      </c>
      <c r="D12639" s="2" t="s">
        <v>2087</v>
      </c>
      <c r="E12639" s="2" t="s">
        <v>243</v>
      </c>
      <c r="F12639" s="2" t="s">
        <v>4726</v>
      </c>
      <c r="G12639" s="5">
        <v>10</v>
      </c>
      <c r="H12639" s="5">
        <v>129.30000000000001</v>
      </c>
      <c r="I12639" s="5">
        <v>1293</v>
      </c>
      <c r="J12639" s="5">
        <v>522832.10999999964</v>
      </c>
      <c r="K12639" s="3" t="str" cm="1">
        <f t="array" ref="K12639">_xlfn.LET(_xlpm.d,UPPER(TRIM(CLEAN(SUBSTITUTE(F12639,CHAR(160),"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40" spans="2:11" hidden="1" x14ac:dyDescent="0.25">
      <c r="B12640" s="20">
        <v>45926</v>
      </c>
      <c r="C12640" s="2" t="s">
        <v>1</v>
      </c>
      <c r="D12640" s="2" t="s">
        <v>1127</v>
      </c>
      <c r="E12640" s="2" t="s">
        <v>43</v>
      </c>
      <c r="F12640" s="2" t="s">
        <v>4726</v>
      </c>
      <c r="G12640" s="5">
        <v>9</v>
      </c>
      <c r="H12640" s="5">
        <v>118.8</v>
      </c>
      <c r="I12640" s="5">
        <v>1069.2</v>
      </c>
      <c r="J12640" s="5">
        <v>523901.30999999965</v>
      </c>
      <c r="K12640" s="3" t="str" cm="1">
        <f t="array" ref="K12640">_xlfn.LET(_xlpm.d,UPPER(TRIM(CLEAN(SUBSTITUTE(F12640,CHAR(160),"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41" spans="2:11" hidden="1" x14ac:dyDescent="0.25">
      <c r="B12641" s="20">
        <v>45926</v>
      </c>
      <c r="C12641" s="2" t="s">
        <v>1</v>
      </c>
      <c r="D12641" s="2" t="s">
        <v>1128</v>
      </c>
      <c r="E12641" s="2" t="s">
        <v>874</v>
      </c>
      <c r="F12641" s="2" t="s">
        <v>4726</v>
      </c>
      <c r="G12641" s="5">
        <v>10</v>
      </c>
      <c r="H12641" s="5">
        <v>105.4</v>
      </c>
      <c r="I12641" s="5">
        <v>1054</v>
      </c>
      <c r="J12641" s="5">
        <v>524955.30999999959</v>
      </c>
      <c r="K12641" s="3" t="str" cm="1">
        <f t="array" ref="K12641">_xlfn.LET(_xlpm.d,UPPER(TRIM(CLEAN(SUBSTITUTE(F12641,CHAR(160),"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42" spans="2:11" hidden="1" x14ac:dyDescent="0.25">
      <c r="B12642" s="20">
        <v>45926</v>
      </c>
      <c r="C12642" s="2" t="s">
        <v>1</v>
      </c>
      <c r="D12642" s="2" t="s">
        <v>2092</v>
      </c>
      <c r="E12642" s="2" t="s">
        <v>197</v>
      </c>
      <c r="F12642" s="2" t="s">
        <v>4726</v>
      </c>
      <c r="G12642" s="5">
        <v>6</v>
      </c>
      <c r="H12642" s="5">
        <v>129.30000000000001</v>
      </c>
      <c r="I12642" s="5">
        <v>775.8</v>
      </c>
      <c r="J12642" s="5">
        <v>525731.10999999964</v>
      </c>
      <c r="K12642" s="3" t="str" cm="1">
        <f t="array" ref="K12642">_xlfn.LET(_xlpm.d,UPPER(TRIM(CLEAN(SUBSTITUTE(F12642,CHAR(160),"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43" spans="2:11" hidden="1" x14ac:dyDescent="0.25">
      <c r="B12643" s="20">
        <v>45930</v>
      </c>
      <c r="C12643" s="2" t="s">
        <v>1</v>
      </c>
      <c r="D12643" s="2" t="s">
        <v>3153</v>
      </c>
      <c r="E12643" s="2" t="s">
        <v>730</v>
      </c>
      <c r="F12643" s="2" t="s">
        <v>4726</v>
      </c>
      <c r="G12643" s="5">
        <v>10</v>
      </c>
      <c r="H12643" s="5">
        <v>129.30000000000001</v>
      </c>
      <c r="I12643" s="5">
        <v>1293</v>
      </c>
      <c r="J12643" s="5">
        <v>527024.10999999964</v>
      </c>
      <c r="K12643" s="3" t="str" cm="1">
        <f t="array" ref="K12643">_xlfn.LET(_xlpm.d,UPPER(TRIM(CLEAN(SUBSTITUTE(F12643,CHAR(160),"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44" spans="2:11" hidden="1" x14ac:dyDescent="0.25">
      <c r="B12644" s="20">
        <v>45930</v>
      </c>
      <c r="C12644" s="2" t="s">
        <v>1</v>
      </c>
      <c r="D12644" s="2" t="s">
        <v>3154</v>
      </c>
      <c r="E12644" s="2" t="s">
        <v>143</v>
      </c>
      <c r="F12644" s="2" t="s">
        <v>4726</v>
      </c>
      <c r="G12644" s="5">
        <v>10</v>
      </c>
      <c r="H12644" s="5">
        <v>129.30000000000001</v>
      </c>
      <c r="I12644" s="5">
        <v>1293</v>
      </c>
      <c r="J12644" s="5">
        <v>528317.10999999964</v>
      </c>
      <c r="K12644" s="3" t="str" cm="1">
        <f t="array" ref="K12644">_xlfn.LET(_xlpm.d,UPPER(TRIM(CLEAN(SUBSTITUTE(F12644,CHAR(160),"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45" spans="2:11" hidden="1" x14ac:dyDescent="0.25">
      <c r="B12645" s="20">
        <v>45930</v>
      </c>
      <c r="C12645" s="2" t="s">
        <v>1</v>
      </c>
      <c r="D12645" s="2" t="s">
        <v>1130</v>
      </c>
      <c r="E12645" s="2" t="s">
        <v>273</v>
      </c>
      <c r="F12645" s="2" t="s">
        <v>4726</v>
      </c>
      <c r="G12645" s="5">
        <v>6</v>
      </c>
      <c r="H12645" s="5">
        <v>129.30000000000001</v>
      </c>
      <c r="I12645" s="5">
        <v>775.8</v>
      </c>
      <c r="J12645" s="5">
        <v>529092.90999999968</v>
      </c>
      <c r="K12645" s="3" t="str" cm="1">
        <f t="array" ref="K12645">_xlfn.LET(_xlpm.d,UPPER(TRIM(CLEAN(SUBSTITUTE(F12645,CHAR(160),"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46" spans="2:11" hidden="1" x14ac:dyDescent="0.25">
      <c r="B12646" s="20">
        <v>45930</v>
      </c>
      <c r="C12646" s="2" t="s">
        <v>1</v>
      </c>
      <c r="D12646" s="2" t="s">
        <v>700</v>
      </c>
      <c r="E12646" s="2" t="s">
        <v>261</v>
      </c>
      <c r="F12646" s="2" t="s">
        <v>4726</v>
      </c>
      <c r="G12646" s="5">
        <v>6</v>
      </c>
      <c r="H12646" s="5">
        <v>129.30000000000001</v>
      </c>
      <c r="I12646" s="5">
        <v>775.8</v>
      </c>
      <c r="J12646" s="5">
        <v>529868.70999999973</v>
      </c>
      <c r="K12646" s="3" t="str" cm="1">
        <f t="array" ref="K12646">_xlfn.LET(_xlpm.d,UPPER(TRIM(CLEAN(SUBSTITUTE(F12646,CHAR(160),"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47" spans="2:11" hidden="1" x14ac:dyDescent="0.25">
      <c r="B12647" s="20">
        <v>45930</v>
      </c>
      <c r="C12647" s="2" t="s">
        <v>1</v>
      </c>
      <c r="D12647" s="2" t="s">
        <v>1131</v>
      </c>
      <c r="E12647" s="2" t="s">
        <v>156</v>
      </c>
      <c r="F12647" s="2" t="s">
        <v>4726</v>
      </c>
      <c r="G12647" s="5">
        <v>10</v>
      </c>
      <c r="H12647" s="5">
        <v>129.30000000000001</v>
      </c>
      <c r="I12647" s="5">
        <v>1293</v>
      </c>
      <c r="J12647" s="5">
        <v>531161.70999999973</v>
      </c>
      <c r="K12647" s="3" t="str" cm="1">
        <f t="array" ref="K12647">_xlfn.LET(_xlpm.d,UPPER(TRIM(CLEAN(SUBSTITUTE(F12647,CHAR(160),"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48" spans="2:11" hidden="1" x14ac:dyDescent="0.25">
      <c r="B12648" s="20">
        <v>45930</v>
      </c>
      <c r="C12648" s="2" t="s">
        <v>1</v>
      </c>
      <c r="D12648" s="2" t="s">
        <v>2097</v>
      </c>
      <c r="E12648" s="2" t="s">
        <v>311</v>
      </c>
      <c r="F12648" s="2" t="s">
        <v>4726</v>
      </c>
      <c r="G12648" s="5">
        <v>22</v>
      </c>
      <c r="H12648" s="5">
        <v>129.30000000000001</v>
      </c>
      <c r="I12648" s="5">
        <v>2844.6</v>
      </c>
      <c r="J12648" s="5">
        <v>534006.30999999971</v>
      </c>
      <c r="K12648" s="3" t="str" cm="1">
        <f t="array" ref="K12648">_xlfn.LET(_xlpm.d,UPPER(TRIM(CLEAN(SUBSTITUTE(F12648,CHAR(160),"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49" spans="2:11" hidden="1" x14ac:dyDescent="0.25">
      <c r="B12649" s="20">
        <v>45932</v>
      </c>
      <c r="C12649" s="2" t="s">
        <v>1</v>
      </c>
      <c r="D12649" s="2" t="s">
        <v>1132</v>
      </c>
      <c r="E12649" s="2" t="s">
        <v>192</v>
      </c>
      <c r="F12649" s="2" t="s">
        <v>4726</v>
      </c>
      <c r="G12649" s="5">
        <v>6</v>
      </c>
      <c r="H12649" s="5">
        <v>129.30000000000001</v>
      </c>
      <c r="I12649" s="5">
        <v>775.8</v>
      </c>
      <c r="J12649" s="5">
        <v>534782.10999999975</v>
      </c>
      <c r="K12649" s="3" t="str" cm="1">
        <f t="array" ref="K12649">_xlfn.LET(_xlpm.d,UPPER(TRIM(CLEAN(SUBSTITUTE(F12649,CHAR(160),"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50" spans="2:11" hidden="1" x14ac:dyDescent="0.25">
      <c r="B12650" s="20">
        <v>45932</v>
      </c>
      <c r="C12650" s="2" t="s">
        <v>1</v>
      </c>
      <c r="D12650" s="2" t="s">
        <v>2103</v>
      </c>
      <c r="E12650" s="2" t="s">
        <v>254</v>
      </c>
      <c r="F12650" s="2" t="s">
        <v>4726</v>
      </c>
      <c r="G12650" s="5">
        <v>6</v>
      </c>
      <c r="H12650" s="5">
        <v>129.30000000000001</v>
      </c>
      <c r="I12650" s="5">
        <v>775.8</v>
      </c>
      <c r="J12650" s="5">
        <v>535557.9099999998</v>
      </c>
      <c r="K12650" s="3" t="str" cm="1">
        <f t="array" ref="K12650">_xlfn.LET(_xlpm.d,UPPER(TRIM(CLEAN(SUBSTITUTE(F12650,CHAR(160),"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51" spans="2:11" hidden="1" x14ac:dyDescent="0.25">
      <c r="B12651" s="20">
        <v>45932</v>
      </c>
      <c r="C12651" s="2" t="s">
        <v>1</v>
      </c>
      <c r="D12651" s="2" t="s">
        <v>1134</v>
      </c>
      <c r="E12651" s="2" t="s">
        <v>149</v>
      </c>
      <c r="F12651" s="2" t="s">
        <v>4726</v>
      </c>
      <c r="G12651" s="5">
        <v>10</v>
      </c>
      <c r="H12651" s="5">
        <v>129.30000000000001</v>
      </c>
      <c r="I12651" s="5">
        <v>1293</v>
      </c>
      <c r="J12651" s="5">
        <v>536850.9099999998</v>
      </c>
      <c r="K12651" s="3" t="str" cm="1">
        <f t="array" ref="K12651">_xlfn.LET(_xlpm.d,UPPER(TRIM(CLEAN(SUBSTITUTE(F12651,CHAR(160),"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52" spans="2:11" hidden="1" x14ac:dyDescent="0.25">
      <c r="B12652" s="20">
        <v>45932</v>
      </c>
      <c r="C12652" s="2" t="s">
        <v>1</v>
      </c>
      <c r="D12652" s="2" t="s">
        <v>1442</v>
      </c>
      <c r="E12652" s="2" t="s">
        <v>279</v>
      </c>
      <c r="F12652" s="2" t="s">
        <v>4726</v>
      </c>
      <c r="G12652" s="5">
        <v>6</v>
      </c>
      <c r="H12652" s="5">
        <v>129.30000000000001</v>
      </c>
      <c r="I12652" s="5">
        <v>775.8</v>
      </c>
      <c r="J12652" s="5">
        <v>537626.70999999985</v>
      </c>
      <c r="K12652" s="3" t="str" cm="1">
        <f t="array" ref="K12652">_xlfn.LET(_xlpm.d,UPPER(TRIM(CLEAN(SUBSTITUTE(F12652,CHAR(160),"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53" spans="2:11" hidden="1" x14ac:dyDescent="0.25">
      <c r="B12653" s="20">
        <v>45933</v>
      </c>
      <c r="C12653" s="2" t="s">
        <v>1</v>
      </c>
      <c r="D12653" s="2" t="s">
        <v>1443</v>
      </c>
      <c r="E12653" s="2" t="s">
        <v>238</v>
      </c>
      <c r="F12653" s="2" t="s">
        <v>4726</v>
      </c>
      <c r="G12653" s="5">
        <v>6</v>
      </c>
      <c r="H12653" s="5">
        <v>129.30000000000001</v>
      </c>
      <c r="I12653" s="5">
        <v>775.8</v>
      </c>
      <c r="J12653" s="5">
        <v>538402.50999999989</v>
      </c>
      <c r="K12653" s="3" t="str" cm="1">
        <f t="array" ref="K12653">_xlfn.LET(_xlpm.d,UPPER(TRIM(CLEAN(SUBSTITUTE(F12653,CHAR(160),"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54" spans="2:11" hidden="1" x14ac:dyDescent="0.25">
      <c r="B12654" s="20">
        <v>45933</v>
      </c>
      <c r="C12654" s="2" t="s">
        <v>1</v>
      </c>
      <c r="D12654" s="2" t="s">
        <v>1135</v>
      </c>
      <c r="E12654" s="2" t="s">
        <v>154</v>
      </c>
      <c r="F12654" s="2" t="s">
        <v>4726</v>
      </c>
      <c r="G12654" s="5">
        <v>15</v>
      </c>
      <c r="H12654" s="5">
        <v>129.30000000000001</v>
      </c>
      <c r="I12654" s="5">
        <v>1939.5</v>
      </c>
      <c r="J12654" s="5">
        <v>540342.00999999989</v>
      </c>
      <c r="K12654" s="3" t="str" cm="1">
        <f t="array" ref="K12654">_xlfn.LET(_xlpm.d,UPPER(TRIM(CLEAN(SUBSTITUTE(F12654,CHAR(160),"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55" spans="2:11" hidden="1" x14ac:dyDescent="0.25">
      <c r="B12655" s="20">
        <v>45933</v>
      </c>
      <c r="C12655" s="2" t="s">
        <v>1</v>
      </c>
      <c r="D12655" s="2" t="s">
        <v>3170</v>
      </c>
      <c r="E12655" s="2" t="s">
        <v>491</v>
      </c>
      <c r="F12655" s="2" t="s">
        <v>4726</v>
      </c>
      <c r="G12655" s="5">
        <v>8</v>
      </c>
      <c r="H12655" s="5">
        <v>129.30000000000001</v>
      </c>
      <c r="I12655" s="5">
        <v>1034.4000000000001</v>
      </c>
      <c r="J12655" s="5">
        <v>541376.40999999992</v>
      </c>
      <c r="K12655" s="3" t="str" cm="1">
        <f t="array" ref="K12655">_xlfn.LET(_xlpm.d,UPPER(TRIM(CLEAN(SUBSTITUTE(F12655,CHAR(160),"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56" spans="2:11" hidden="1" x14ac:dyDescent="0.25">
      <c r="B12656" s="20">
        <v>45933</v>
      </c>
      <c r="C12656" s="2" t="s">
        <v>1</v>
      </c>
      <c r="D12656" s="2" t="s">
        <v>2111</v>
      </c>
      <c r="E12656" s="2" t="s">
        <v>78</v>
      </c>
      <c r="F12656" s="2" t="s">
        <v>4726</v>
      </c>
      <c r="G12656" s="5">
        <v>6</v>
      </c>
      <c r="H12656" s="5">
        <v>129.30000000000001</v>
      </c>
      <c r="I12656" s="5">
        <v>775.8</v>
      </c>
      <c r="J12656" s="5">
        <v>542152.21</v>
      </c>
      <c r="K12656" s="3" t="str" cm="1">
        <f t="array" ref="K12656">_xlfn.LET(_xlpm.d,UPPER(TRIM(CLEAN(SUBSTITUTE(F12656,CHAR(160),"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57" spans="2:11" hidden="1" x14ac:dyDescent="0.25">
      <c r="B12657" s="20">
        <v>45936</v>
      </c>
      <c r="C12657" s="2" t="s">
        <v>1</v>
      </c>
      <c r="D12657" s="2" t="s">
        <v>1136</v>
      </c>
      <c r="E12657" s="2" t="s">
        <v>241</v>
      </c>
      <c r="F12657" s="2" t="s">
        <v>4726</v>
      </c>
      <c r="G12657" s="5">
        <v>3</v>
      </c>
      <c r="H12657" s="5">
        <v>0</v>
      </c>
      <c r="I12657" s="5">
        <v>0</v>
      </c>
      <c r="J12657" s="5">
        <v>542152.21</v>
      </c>
      <c r="K12657" s="3" t="str" cm="1">
        <f t="array" ref="K12657">_xlfn.LET(_xlpm.d,UPPER(TRIM(CLEAN(SUBSTITUTE(F12657,CHAR(160),"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58" spans="2:11" hidden="1" x14ac:dyDescent="0.25">
      <c r="B12658" s="20">
        <v>45936</v>
      </c>
      <c r="C12658" s="2" t="s">
        <v>1</v>
      </c>
      <c r="D12658" s="2" t="s">
        <v>2114</v>
      </c>
      <c r="E12658" s="2" t="s">
        <v>254</v>
      </c>
      <c r="F12658" s="2" t="s">
        <v>4726</v>
      </c>
      <c r="G12658" s="5">
        <v>5</v>
      </c>
      <c r="H12658" s="5">
        <v>129.30000000000001</v>
      </c>
      <c r="I12658" s="5">
        <v>646.5</v>
      </c>
      <c r="J12658" s="5">
        <v>542798.71</v>
      </c>
      <c r="K12658" s="3" t="str" cm="1">
        <f t="array" ref="K12658">_xlfn.LET(_xlpm.d,UPPER(TRIM(CLEAN(SUBSTITUTE(F12658,CHAR(160),"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59" spans="2:11" hidden="1" x14ac:dyDescent="0.25">
      <c r="B12659" s="20">
        <v>45937</v>
      </c>
      <c r="C12659" s="2" t="s">
        <v>1</v>
      </c>
      <c r="D12659" s="2" t="s">
        <v>1445</v>
      </c>
      <c r="E12659" s="2" t="s">
        <v>156</v>
      </c>
      <c r="F12659" s="2" t="s">
        <v>4726</v>
      </c>
      <c r="G12659" s="5">
        <v>14</v>
      </c>
      <c r="H12659" s="5">
        <v>129.30000000000001</v>
      </c>
      <c r="I12659" s="5">
        <v>1810.2</v>
      </c>
      <c r="J12659" s="5">
        <v>544608.90999999992</v>
      </c>
      <c r="K12659" s="3" t="str" cm="1">
        <f t="array" ref="K12659">_xlfn.LET(_xlpm.d,UPPER(TRIM(CLEAN(SUBSTITUTE(F12659,CHAR(160),"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60" spans="2:11" hidden="1" x14ac:dyDescent="0.25">
      <c r="B12660" s="20">
        <v>45937</v>
      </c>
      <c r="C12660" s="2" t="s">
        <v>1</v>
      </c>
      <c r="D12660" s="2" t="s">
        <v>1447</v>
      </c>
      <c r="E12660" s="2" t="s">
        <v>273</v>
      </c>
      <c r="F12660" s="2" t="s">
        <v>4726</v>
      </c>
      <c r="G12660" s="5">
        <v>6</v>
      </c>
      <c r="H12660" s="5">
        <v>129.30000000000001</v>
      </c>
      <c r="I12660" s="5">
        <v>775.8</v>
      </c>
      <c r="J12660" s="5">
        <v>545384.71</v>
      </c>
      <c r="K12660" s="3" t="str" cm="1">
        <f t="array" ref="K12660">_xlfn.LET(_xlpm.d,UPPER(TRIM(CLEAN(SUBSTITUTE(F12660,CHAR(160),"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61" spans="2:11" hidden="1" x14ac:dyDescent="0.25">
      <c r="B12661" s="20">
        <v>45937</v>
      </c>
      <c r="C12661" s="2" t="s">
        <v>1</v>
      </c>
      <c r="D12661" s="2" t="s">
        <v>3176</v>
      </c>
      <c r="E12661" s="2" t="s">
        <v>143</v>
      </c>
      <c r="F12661" s="2" t="s">
        <v>4726</v>
      </c>
      <c r="G12661" s="5">
        <v>8</v>
      </c>
      <c r="H12661" s="5">
        <v>129.30000000000001</v>
      </c>
      <c r="I12661" s="5">
        <v>1034.4000000000001</v>
      </c>
      <c r="J12661" s="5">
        <v>546419.11</v>
      </c>
      <c r="K12661" s="3" t="str" cm="1">
        <f t="array" ref="K12661">_xlfn.LET(_xlpm.d,UPPER(TRIM(CLEAN(SUBSTITUTE(F12661,CHAR(160),"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62" spans="2:11" hidden="1" x14ac:dyDescent="0.25">
      <c r="B12662" s="20">
        <v>45937</v>
      </c>
      <c r="C12662" s="2" t="s">
        <v>1</v>
      </c>
      <c r="D12662" s="2" t="s">
        <v>1448</v>
      </c>
      <c r="E12662" s="2" t="s">
        <v>141</v>
      </c>
      <c r="F12662" s="2" t="s">
        <v>4726</v>
      </c>
      <c r="G12662" s="5">
        <v>10</v>
      </c>
      <c r="H12662" s="5">
        <v>129.30000000000001</v>
      </c>
      <c r="I12662" s="5">
        <v>1293</v>
      </c>
      <c r="J12662" s="5">
        <v>547712.11</v>
      </c>
      <c r="K12662" s="3" t="str" cm="1">
        <f t="array" ref="K12662">_xlfn.LET(_xlpm.d,UPPER(TRIM(CLEAN(SUBSTITUTE(F12662,CHAR(160),"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63" spans="2:11" hidden="1" x14ac:dyDescent="0.25">
      <c r="B12663" s="20">
        <v>45937</v>
      </c>
      <c r="C12663" s="2" t="s">
        <v>1</v>
      </c>
      <c r="D12663" s="2" t="s">
        <v>4671</v>
      </c>
      <c r="E12663" s="2" t="s">
        <v>857</v>
      </c>
      <c r="F12663" s="2" t="s">
        <v>4726</v>
      </c>
      <c r="G12663" s="5">
        <v>14</v>
      </c>
      <c r="H12663" s="5">
        <v>118.8</v>
      </c>
      <c r="I12663" s="5">
        <v>1663.2</v>
      </c>
      <c r="J12663" s="5">
        <v>549375.30999999994</v>
      </c>
      <c r="K12663" s="3" t="str" cm="1">
        <f t="array" ref="K12663">_xlfn.LET(_xlpm.d,UPPER(TRIM(CLEAN(SUBSTITUTE(F12663,CHAR(160),"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64" spans="2:11" hidden="1" x14ac:dyDescent="0.25">
      <c r="B12664" s="20">
        <v>45938</v>
      </c>
      <c r="C12664" s="2" t="s">
        <v>1</v>
      </c>
      <c r="D12664" s="2" t="s">
        <v>2122</v>
      </c>
      <c r="E12664" s="2" t="s">
        <v>263</v>
      </c>
      <c r="F12664" s="2" t="s">
        <v>4726</v>
      </c>
      <c r="G12664" s="5">
        <v>17</v>
      </c>
      <c r="H12664" s="5">
        <v>129.30000000000001</v>
      </c>
      <c r="I12664" s="5">
        <v>2198.1</v>
      </c>
      <c r="J12664" s="5">
        <v>551573.40999999992</v>
      </c>
      <c r="K12664" s="3" t="str" cm="1">
        <f t="array" ref="K12664">_xlfn.LET(_xlpm.d,UPPER(TRIM(CLEAN(SUBSTITUTE(F12664,CHAR(160),"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65" spans="2:11" hidden="1" x14ac:dyDescent="0.25">
      <c r="B12665" s="20">
        <v>45939</v>
      </c>
      <c r="C12665" s="2" t="s">
        <v>1</v>
      </c>
      <c r="D12665" s="2" t="s">
        <v>2469</v>
      </c>
      <c r="E12665" s="2" t="s">
        <v>149</v>
      </c>
      <c r="F12665" s="2" t="s">
        <v>4726</v>
      </c>
      <c r="G12665" s="5">
        <v>10</v>
      </c>
      <c r="H12665" s="5">
        <v>129.30000000000001</v>
      </c>
      <c r="I12665" s="5">
        <v>1293</v>
      </c>
      <c r="J12665" s="5">
        <v>552866.40999999992</v>
      </c>
      <c r="K12665" s="3" t="str" cm="1">
        <f t="array" ref="K12665">_xlfn.LET(_xlpm.d,UPPER(TRIM(CLEAN(SUBSTITUTE(F12665,CHAR(160),"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66" spans="2:11" hidden="1" x14ac:dyDescent="0.25">
      <c r="B12666" s="20">
        <v>45939</v>
      </c>
      <c r="C12666" s="2" t="s">
        <v>1</v>
      </c>
      <c r="D12666" s="2" t="s">
        <v>2124</v>
      </c>
      <c r="E12666" s="2" t="s">
        <v>254</v>
      </c>
      <c r="F12666" s="2" t="s">
        <v>4726</v>
      </c>
      <c r="G12666" s="5">
        <v>5</v>
      </c>
      <c r="H12666" s="5">
        <v>129.30000000000001</v>
      </c>
      <c r="I12666" s="5">
        <v>646.5</v>
      </c>
      <c r="J12666" s="5">
        <v>553512.90999999992</v>
      </c>
      <c r="K12666" s="3" t="str" cm="1">
        <f t="array" ref="K12666">_xlfn.LET(_xlpm.d,UPPER(TRIM(CLEAN(SUBSTITUTE(F12666,CHAR(160),"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67" spans="2:11" hidden="1" x14ac:dyDescent="0.25">
      <c r="B12667" s="20">
        <v>45939</v>
      </c>
      <c r="C12667" s="2" t="s">
        <v>1</v>
      </c>
      <c r="D12667" s="2" t="s">
        <v>3188</v>
      </c>
      <c r="E12667" s="2" t="s">
        <v>160</v>
      </c>
      <c r="F12667" s="2" t="s">
        <v>4726</v>
      </c>
      <c r="G12667" s="5">
        <v>10</v>
      </c>
      <c r="H12667" s="5">
        <v>129.30000000000001</v>
      </c>
      <c r="I12667" s="5">
        <v>1293</v>
      </c>
      <c r="J12667" s="5">
        <v>554805.90999999992</v>
      </c>
      <c r="K12667" s="3" t="str" cm="1">
        <f t="array" ref="K12667">_xlfn.LET(_xlpm.d,UPPER(TRIM(CLEAN(SUBSTITUTE(F12667,CHAR(160),"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68" spans="2:11" hidden="1" x14ac:dyDescent="0.25">
      <c r="B12668" s="20">
        <v>45939</v>
      </c>
      <c r="C12668" s="2" t="s">
        <v>1</v>
      </c>
      <c r="D12668" s="2" t="s">
        <v>1451</v>
      </c>
      <c r="E12668" s="2" t="s">
        <v>135</v>
      </c>
      <c r="F12668" s="2" t="s">
        <v>4726</v>
      </c>
      <c r="G12668" s="5">
        <v>10</v>
      </c>
      <c r="H12668" s="5">
        <v>129.30000000000001</v>
      </c>
      <c r="I12668" s="5">
        <v>1293</v>
      </c>
      <c r="J12668" s="5">
        <v>556098.90999999992</v>
      </c>
      <c r="K12668" s="3" t="str" cm="1">
        <f t="array" ref="K12668">_xlfn.LET(_xlpm.d,UPPER(TRIM(CLEAN(SUBSTITUTE(F12668,CHAR(160),"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69" spans="2:11" hidden="1" x14ac:dyDescent="0.25">
      <c r="B12669" s="20">
        <v>45939</v>
      </c>
      <c r="C12669" s="2" t="s">
        <v>1</v>
      </c>
      <c r="D12669" s="2" t="s">
        <v>1454</v>
      </c>
      <c r="E12669" s="2" t="s">
        <v>192</v>
      </c>
      <c r="F12669" s="2" t="s">
        <v>4726</v>
      </c>
      <c r="G12669" s="5">
        <v>4</v>
      </c>
      <c r="H12669" s="5">
        <v>129.30000000000001</v>
      </c>
      <c r="I12669" s="5">
        <v>517.20000000000005</v>
      </c>
      <c r="J12669" s="5">
        <v>556616.10999999987</v>
      </c>
      <c r="K12669" s="3" t="str" cm="1">
        <f t="array" ref="K12669">_xlfn.LET(_xlpm.d,UPPER(TRIM(CLEAN(SUBSTITUTE(F12669,CHAR(160),"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70" spans="2:11" hidden="1" x14ac:dyDescent="0.25">
      <c r="B12670" s="20">
        <v>45940</v>
      </c>
      <c r="C12670" s="2" t="s">
        <v>1</v>
      </c>
      <c r="D12670" s="2" t="s">
        <v>1455</v>
      </c>
      <c r="E12670" s="2" t="s">
        <v>154</v>
      </c>
      <c r="F12670" s="2" t="s">
        <v>4726</v>
      </c>
      <c r="G12670" s="5">
        <v>15</v>
      </c>
      <c r="H12670" s="5">
        <v>129.30000000000001</v>
      </c>
      <c r="I12670" s="5">
        <v>1939.5</v>
      </c>
      <c r="J12670" s="5">
        <v>558555.60999999987</v>
      </c>
      <c r="K12670" s="3" t="str" cm="1">
        <f t="array" ref="K12670">_xlfn.LET(_xlpm.d,UPPER(TRIM(CLEAN(SUBSTITUTE(F12670,CHAR(160),"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71" spans="2:11" hidden="1" x14ac:dyDescent="0.25">
      <c r="B12671" s="20">
        <v>45940</v>
      </c>
      <c r="C12671" s="2" t="s">
        <v>1</v>
      </c>
      <c r="D12671" s="2" t="s">
        <v>3192</v>
      </c>
      <c r="E12671" s="2" t="s">
        <v>243</v>
      </c>
      <c r="F12671" s="2" t="s">
        <v>4726</v>
      </c>
      <c r="G12671" s="5">
        <v>5</v>
      </c>
      <c r="H12671" s="5">
        <v>129.30000000000001</v>
      </c>
      <c r="I12671" s="5">
        <v>646.5</v>
      </c>
      <c r="J12671" s="5">
        <v>559202.10999999987</v>
      </c>
      <c r="K12671" s="3" t="str" cm="1">
        <f t="array" ref="K12671">_xlfn.LET(_xlpm.d,UPPER(TRIM(CLEAN(SUBSTITUTE(F12671,CHAR(160),"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72" spans="2:11" hidden="1" x14ac:dyDescent="0.25">
      <c r="B12672" s="20">
        <v>45940</v>
      </c>
      <c r="C12672" s="2" t="s">
        <v>1</v>
      </c>
      <c r="D12672" s="2" t="s">
        <v>2130</v>
      </c>
      <c r="E12672" s="2" t="s">
        <v>195</v>
      </c>
      <c r="F12672" s="2" t="s">
        <v>4726</v>
      </c>
      <c r="G12672" s="5">
        <v>15</v>
      </c>
      <c r="H12672" s="5">
        <v>129.30000000000001</v>
      </c>
      <c r="I12672" s="5">
        <v>1939.5</v>
      </c>
      <c r="J12672" s="5">
        <v>561141.60999999987</v>
      </c>
      <c r="K12672" s="3" t="str" cm="1">
        <f t="array" ref="K12672">_xlfn.LET(_xlpm.d,UPPER(TRIM(CLEAN(SUBSTITUTE(F12672,CHAR(160),"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73" spans="2:11" hidden="1" x14ac:dyDescent="0.25">
      <c r="B12673" s="20">
        <v>45940</v>
      </c>
      <c r="C12673" s="2" t="s">
        <v>1</v>
      </c>
      <c r="D12673" s="2" t="s">
        <v>4738</v>
      </c>
      <c r="E12673" s="2" t="s">
        <v>1701</v>
      </c>
      <c r="F12673" s="2" t="s">
        <v>4726</v>
      </c>
      <c r="G12673" s="5">
        <v>8</v>
      </c>
      <c r="H12673" s="5">
        <v>129.30000000000001</v>
      </c>
      <c r="I12673" s="5">
        <v>1034.4000000000001</v>
      </c>
      <c r="J12673" s="5">
        <v>562176.00999999989</v>
      </c>
      <c r="K12673" s="3" t="str" cm="1">
        <f t="array" ref="K12673">_xlfn.LET(_xlpm.d,UPPER(TRIM(CLEAN(SUBSTITUTE(F12673,CHAR(160),"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74" spans="2:11" hidden="1" x14ac:dyDescent="0.25">
      <c r="B12674" s="20">
        <v>45940</v>
      </c>
      <c r="C12674" s="2" t="s">
        <v>1</v>
      </c>
      <c r="D12674" s="2" t="s">
        <v>703</v>
      </c>
      <c r="E12674" s="2" t="s">
        <v>241</v>
      </c>
      <c r="F12674" s="2" t="s">
        <v>4726</v>
      </c>
      <c r="G12674" s="5">
        <v>10</v>
      </c>
      <c r="H12674" s="5">
        <v>129.30000000000001</v>
      </c>
      <c r="I12674" s="5">
        <v>1293</v>
      </c>
      <c r="J12674" s="5">
        <v>563469.00999999989</v>
      </c>
      <c r="K12674" s="3" t="str" cm="1">
        <f t="array" ref="K12674">_xlfn.LET(_xlpm.d,UPPER(TRIM(CLEAN(SUBSTITUTE(F12674,CHAR(160),"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75" spans="2:11" hidden="1" x14ac:dyDescent="0.25">
      <c r="B12675" s="20">
        <v>45940</v>
      </c>
      <c r="C12675" s="2" t="s">
        <v>1</v>
      </c>
      <c r="D12675" s="2" t="s">
        <v>2133</v>
      </c>
      <c r="E12675" s="2" t="s">
        <v>1726</v>
      </c>
      <c r="F12675" s="2" t="s">
        <v>4726</v>
      </c>
      <c r="G12675" s="5">
        <v>5</v>
      </c>
      <c r="H12675" s="5">
        <v>118.8</v>
      </c>
      <c r="I12675" s="5">
        <v>594</v>
      </c>
      <c r="J12675" s="5">
        <v>564063.00999999989</v>
      </c>
      <c r="K12675" s="3" t="str" cm="1">
        <f t="array" ref="K12675">_xlfn.LET(_xlpm.d,UPPER(TRIM(CLEAN(SUBSTITUTE(F12675,CHAR(160),"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76" spans="2:11" hidden="1" x14ac:dyDescent="0.25">
      <c r="B12676" s="20">
        <v>45940</v>
      </c>
      <c r="C12676" s="2" t="s">
        <v>1</v>
      </c>
      <c r="D12676" s="2" t="s">
        <v>3194</v>
      </c>
      <c r="E12676" s="2" t="s">
        <v>224</v>
      </c>
      <c r="F12676" s="2" t="s">
        <v>4726</v>
      </c>
      <c r="G12676" s="5">
        <v>31</v>
      </c>
      <c r="H12676" s="5">
        <v>129.30000000000001</v>
      </c>
      <c r="I12676" s="5">
        <v>4008.3</v>
      </c>
      <c r="J12676" s="5">
        <v>568071.30999999994</v>
      </c>
      <c r="K12676" s="3" t="str" cm="1">
        <f t="array" ref="K12676">_xlfn.LET(_xlpm.d,UPPER(TRIM(CLEAN(SUBSTITUTE(F12676,CHAR(160),"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77" spans="2:11" hidden="1" x14ac:dyDescent="0.25">
      <c r="B12677" s="20">
        <v>45940</v>
      </c>
      <c r="C12677" s="2" t="s">
        <v>1</v>
      </c>
      <c r="D12677" s="2" t="s">
        <v>2134</v>
      </c>
      <c r="E12677" s="2" t="s">
        <v>197</v>
      </c>
      <c r="F12677" s="2" t="s">
        <v>4726</v>
      </c>
      <c r="G12677" s="5">
        <v>5</v>
      </c>
      <c r="H12677" s="5">
        <v>129.30000000000001</v>
      </c>
      <c r="I12677" s="5">
        <v>646.5</v>
      </c>
      <c r="J12677" s="5">
        <v>568717.80999999994</v>
      </c>
      <c r="K12677" s="3" t="str" cm="1">
        <f t="array" ref="K12677">_xlfn.LET(_xlpm.d,UPPER(TRIM(CLEAN(SUBSTITUTE(F12677,CHAR(160),"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78" spans="2:11" hidden="1" x14ac:dyDescent="0.25">
      <c r="B12678" s="20">
        <v>45943</v>
      </c>
      <c r="C12678" s="2" t="s">
        <v>1</v>
      </c>
      <c r="D12678" s="2" t="s">
        <v>3197</v>
      </c>
      <c r="E12678" s="2" t="s">
        <v>180</v>
      </c>
      <c r="F12678" s="2" t="s">
        <v>4726</v>
      </c>
      <c r="G12678" s="5">
        <v>5</v>
      </c>
      <c r="H12678" s="5">
        <v>129.30000000000001</v>
      </c>
      <c r="I12678" s="5">
        <v>646.5</v>
      </c>
      <c r="J12678" s="5">
        <v>569364.30999999994</v>
      </c>
      <c r="K12678" s="3" t="str" cm="1">
        <f t="array" ref="K12678">_xlfn.LET(_xlpm.d,UPPER(TRIM(CLEAN(SUBSTITUTE(F12678,CHAR(160),"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79" spans="2:11" hidden="1" x14ac:dyDescent="0.25">
      <c r="B12679" s="20">
        <v>45943</v>
      </c>
      <c r="C12679" s="2" t="s">
        <v>1</v>
      </c>
      <c r="D12679" s="2" t="s">
        <v>2135</v>
      </c>
      <c r="E12679" s="2" t="s">
        <v>248</v>
      </c>
      <c r="F12679" s="2" t="s">
        <v>4726</v>
      </c>
      <c r="G12679" s="5">
        <v>5</v>
      </c>
      <c r="H12679" s="5">
        <v>129.30000000000001</v>
      </c>
      <c r="I12679" s="5">
        <v>646.5</v>
      </c>
      <c r="J12679" s="5">
        <v>570010.80999999994</v>
      </c>
      <c r="K12679" s="3" t="str" cm="1">
        <f t="array" ref="K12679">_xlfn.LET(_xlpm.d,UPPER(TRIM(CLEAN(SUBSTITUTE(F12679,CHAR(160),"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80" spans="2:11" hidden="1" x14ac:dyDescent="0.25">
      <c r="B12680" s="20">
        <v>45944</v>
      </c>
      <c r="C12680" s="2" t="s">
        <v>1</v>
      </c>
      <c r="D12680" s="2" t="s">
        <v>1458</v>
      </c>
      <c r="E12680" s="2" t="s">
        <v>143</v>
      </c>
      <c r="F12680" s="2" t="s">
        <v>4726</v>
      </c>
      <c r="G12680" s="5">
        <v>15</v>
      </c>
      <c r="H12680" s="5">
        <v>129.30000000000001</v>
      </c>
      <c r="I12680" s="5">
        <v>1939.5</v>
      </c>
      <c r="J12680" s="5">
        <v>571950.30999999994</v>
      </c>
      <c r="K12680" s="3" t="str" cm="1">
        <f t="array" ref="K12680">_xlfn.LET(_xlpm.d,UPPER(TRIM(CLEAN(SUBSTITUTE(F12680,CHAR(160),"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81" spans="2:11" hidden="1" x14ac:dyDescent="0.25">
      <c r="B12681" s="20">
        <v>45944</v>
      </c>
      <c r="C12681" s="2" t="s">
        <v>1</v>
      </c>
      <c r="D12681" s="2" t="s">
        <v>1459</v>
      </c>
      <c r="E12681" s="2" t="s">
        <v>273</v>
      </c>
      <c r="F12681" s="2" t="s">
        <v>4726</v>
      </c>
      <c r="G12681" s="5">
        <v>8</v>
      </c>
      <c r="H12681" s="5">
        <v>129.30000000000001</v>
      </c>
      <c r="I12681" s="5">
        <v>1034.4000000000001</v>
      </c>
      <c r="J12681" s="5">
        <v>572984.71</v>
      </c>
      <c r="K12681" s="3" t="str" cm="1">
        <f t="array" ref="K12681">_xlfn.LET(_xlpm.d,UPPER(TRIM(CLEAN(SUBSTITUTE(F12681,CHAR(160),"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82" spans="2:11" hidden="1" x14ac:dyDescent="0.25">
      <c r="B12682" s="20">
        <v>45944</v>
      </c>
      <c r="C12682" s="2" t="s">
        <v>1</v>
      </c>
      <c r="D12682" s="2" t="s">
        <v>1277</v>
      </c>
      <c r="E12682" s="2" t="s">
        <v>162</v>
      </c>
      <c r="F12682" s="2" t="s">
        <v>4726</v>
      </c>
      <c r="G12682" s="5">
        <v>15</v>
      </c>
      <c r="H12682" s="5">
        <v>129.30000000000001</v>
      </c>
      <c r="I12682" s="5">
        <v>1939.5</v>
      </c>
      <c r="J12682" s="5">
        <v>574924.21</v>
      </c>
      <c r="K12682" s="3" t="str" cm="1">
        <f t="array" ref="K12682">_xlfn.LET(_xlpm.d,UPPER(TRIM(CLEAN(SUBSTITUTE(F12682,CHAR(160),"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83" spans="2:11" hidden="1" x14ac:dyDescent="0.25">
      <c r="B12683" s="20">
        <v>45944</v>
      </c>
      <c r="C12683" s="2" t="s">
        <v>1</v>
      </c>
      <c r="D12683" s="2" t="s">
        <v>4674</v>
      </c>
      <c r="E12683" s="2" t="s">
        <v>857</v>
      </c>
      <c r="F12683" s="2" t="s">
        <v>4726</v>
      </c>
      <c r="G12683" s="5">
        <v>6</v>
      </c>
      <c r="H12683" s="5">
        <v>118.8</v>
      </c>
      <c r="I12683" s="5">
        <v>712.8</v>
      </c>
      <c r="J12683" s="5">
        <v>575637.01</v>
      </c>
      <c r="K12683" s="3" t="str" cm="1">
        <f t="array" ref="K12683">_xlfn.LET(_xlpm.d,UPPER(TRIM(CLEAN(SUBSTITUTE(F12683,CHAR(160),"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84" spans="2:11" hidden="1" x14ac:dyDescent="0.25">
      <c r="B12684" s="20">
        <v>45945</v>
      </c>
      <c r="C12684" s="2" t="s">
        <v>1</v>
      </c>
      <c r="D12684" s="2" t="s">
        <v>4126</v>
      </c>
      <c r="E12684" s="2" t="s">
        <v>730</v>
      </c>
      <c r="F12684" s="2" t="s">
        <v>4726</v>
      </c>
      <c r="G12684" s="5">
        <v>8</v>
      </c>
      <c r="H12684" s="5">
        <v>129.30000000000001</v>
      </c>
      <c r="I12684" s="5">
        <v>1034.4000000000001</v>
      </c>
      <c r="J12684" s="5">
        <v>576671.41</v>
      </c>
      <c r="K12684" s="3" t="str" cm="1">
        <f t="array" ref="K12684">_xlfn.LET(_xlpm.d,UPPER(TRIM(CLEAN(SUBSTITUTE(F12684,CHAR(160),"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85" spans="2:11" hidden="1" x14ac:dyDescent="0.25">
      <c r="B12685" s="20">
        <v>45945</v>
      </c>
      <c r="C12685" s="2" t="s">
        <v>1</v>
      </c>
      <c r="D12685" s="2" t="s">
        <v>4192</v>
      </c>
      <c r="E12685" s="2" t="s">
        <v>263</v>
      </c>
      <c r="F12685" s="2" t="s">
        <v>4726</v>
      </c>
      <c r="G12685" s="5">
        <v>5</v>
      </c>
      <c r="H12685" s="5">
        <v>129.30000000000001</v>
      </c>
      <c r="I12685" s="5">
        <v>646.5</v>
      </c>
      <c r="J12685" s="5">
        <v>577317.91</v>
      </c>
      <c r="K12685" s="3" t="str" cm="1">
        <f t="array" ref="K12685">_xlfn.LET(_xlpm.d,UPPER(TRIM(CLEAN(SUBSTITUTE(F12685,CHAR(160),"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86" spans="2:11" hidden="1" x14ac:dyDescent="0.25">
      <c r="B12686" s="20">
        <v>45946</v>
      </c>
      <c r="C12686" s="2" t="s">
        <v>1</v>
      </c>
      <c r="D12686" s="2" t="s">
        <v>2142</v>
      </c>
      <c r="E12686" s="2" t="s">
        <v>254</v>
      </c>
      <c r="F12686" s="2" t="s">
        <v>4726</v>
      </c>
      <c r="G12686" s="5">
        <v>15</v>
      </c>
      <c r="H12686" s="5">
        <v>129.30000000000001</v>
      </c>
      <c r="I12686" s="5">
        <v>1939.5</v>
      </c>
      <c r="J12686" s="5">
        <v>579257.41</v>
      </c>
      <c r="K12686" s="3" t="str" cm="1">
        <f t="array" ref="K12686">_xlfn.LET(_xlpm.d,UPPER(TRIM(CLEAN(SUBSTITUTE(F12686,CHAR(160),"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87" spans="2:11" hidden="1" x14ac:dyDescent="0.25">
      <c r="B12687" s="20">
        <v>45946</v>
      </c>
      <c r="C12687" s="2" t="s">
        <v>1</v>
      </c>
      <c r="D12687" s="2" t="s">
        <v>1140</v>
      </c>
      <c r="E12687" s="2" t="s">
        <v>874</v>
      </c>
      <c r="F12687" s="2" t="s">
        <v>4726</v>
      </c>
      <c r="G12687" s="5">
        <v>10</v>
      </c>
      <c r="H12687" s="5">
        <v>105.4</v>
      </c>
      <c r="I12687" s="5">
        <v>1054</v>
      </c>
      <c r="J12687" s="5">
        <v>580311.41</v>
      </c>
      <c r="K12687" s="3" t="str" cm="1">
        <f t="array" ref="K12687">_xlfn.LET(_xlpm.d,UPPER(TRIM(CLEAN(SUBSTITUTE(F12687,CHAR(160),"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88" spans="2:11" hidden="1" x14ac:dyDescent="0.25">
      <c r="B12688" s="20">
        <v>45947</v>
      </c>
      <c r="C12688" s="2" t="s">
        <v>1</v>
      </c>
      <c r="D12688" s="2" t="s">
        <v>1283</v>
      </c>
      <c r="E12688" s="2" t="s">
        <v>154</v>
      </c>
      <c r="F12688" s="2" t="s">
        <v>4726</v>
      </c>
      <c r="G12688" s="5">
        <v>5</v>
      </c>
      <c r="H12688" s="5">
        <v>129.30000000000001</v>
      </c>
      <c r="I12688" s="5">
        <v>646.5</v>
      </c>
      <c r="J12688" s="5">
        <v>580957.91</v>
      </c>
      <c r="K12688" s="3" t="str" cm="1">
        <f t="array" ref="K12688">_xlfn.LET(_xlpm.d,UPPER(TRIM(CLEAN(SUBSTITUTE(F12688,CHAR(160),"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89" spans="2:11" hidden="1" x14ac:dyDescent="0.25">
      <c r="B12689" s="20">
        <v>45947</v>
      </c>
      <c r="C12689" s="2" t="s">
        <v>1</v>
      </c>
      <c r="D12689" s="2" t="s">
        <v>706</v>
      </c>
      <c r="E12689" s="2" t="s">
        <v>241</v>
      </c>
      <c r="F12689" s="2" t="s">
        <v>4726</v>
      </c>
      <c r="G12689" s="5">
        <v>6</v>
      </c>
      <c r="H12689" s="5">
        <v>129.30000000000001</v>
      </c>
      <c r="I12689" s="5">
        <v>775.8</v>
      </c>
      <c r="J12689" s="5">
        <v>581733.71000000008</v>
      </c>
      <c r="K12689" s="3" t="str" cm="1">
        <f t="array" ref="K12689">_xlfn.LET(_xlpm.d,UPPER(TRIM(CLEAN(SUBSTITUTE(F12689,CHAR(160),"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90" spans="2:11" hidden="1" x14ac:dyDescent="0.25">
      <c r="B12690" s="20">
        <v>45947</v>
      </c>
      <c r="C12690" s="2" t="s">
        <v>1</v>
      </c>
      <c r="D12690" s="2" t="s">
        <v>3223</v>
      </c>
      <c r="E12690" s="2" t="s">
        <v>224</v>
      </c>
      <c r="F12690" s="2" t="s">
        <v>4726</v>
      </c>
      <c r="G12690" s="5">
        <v>8</v>
      </c>
      <c r="H12690" s="5">
        <v>129.30000000000001</v>
      </c>
      <c r="I12690" s="5">
        <v>1034.4000000000001</v>
      </c>
      <c r="J12690" s="5">
        <v>582768.1100000001</v>
      </c>
      <c r="K12690" s="3" t="str" cm="1">
        <f t="array" ref="K12690">_xlfn.LET(_xlpm.d,UPPER(TRIM(CLEAN(SUBSTITUTE(F12690,CHAR(160),"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91" spans="2:11" hidden="1" x14ac:dyDescent="0.25">
      <c r="B12691" s="20">
        <v>45947</v>
      </c>
      <c r="C12691" s="2" t="s">
        <v>1</v>
      </c>
      <c r="D12691" s="2" t="s">
        <v>2149</v>
      </c>
      <c r="E12691" s="2" t="s">
        <v>311</v>
      </c>
      <c r="F12691" s="2" t="s">
        <v>4726</v>
      </c>
      <c r="G12691" s="5">
        <v>15</v>
      </c>
      <c r="H12691" s="5">
        <v>129.30000000000001</v>
      </c>
      <c r="I12691" s="5">
        <v>1939.5</v>
      </c>
      <c r="J12691" s="5">
        <v>584707.6100000001</v>
      </c>
      <c r="K12691" s="3" t="str" cm="1">
        <f t="array" ref="K12691">_xlfn.LET(_xlpm.d,UPPER(TRIM(CLEAN(SUBSTITUTE(F12691,CHAR(160),"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92" spans="2:11" hidden="1" x14ac:dyDescent="0.25">
      <c r="B12692" s="20">
        <v>45951</v>
      </c>
      <c r="C12692" s="2" t="s">
        <v>1</v>
      </c>
      <c r="D12692" s="2" t="s">
        <v>1287</v>
      </c>
      <c r="E12692" s="2" t="s">
        <v>273</v>
      </c>
      <c r="F12692" s="2" t="s">
        <v>4726</v>
      </c>
      <c r="G12692" s="5">
        <v>5</v>
      </c>
      <c r="H12692" s="5">
        <v>129.30000000000001</v>
      </c>
      <c r="I12692" s="5">
        <v>646.5</v>
      </c>
      <c r="J12692" s="5">
        <v>585354.1100000001</v>
      </c>
      <c r="K12692" s="3" t="str" cm="1">
        <f t="array" ref="K12692">_xlfn.LET(_xlpm.d,UPPER(TRIM(CLEAN(SUBSTITUTE(F12692,CHAR(160),"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93" spans="2:11" hidden="1" x14ac:dyDescent="0.25">
      <c r="B12693" s="20">
        <v>45951</v>
      </c>
      <c r="C12693" s="2" t="s">
        <v>1</v>
      </c>
      <c r="D12693" s="2" t="s">
        <v>1288</v>
      </c>
      <c r="E12693" s="2" t="s">
        <v>162</v>
      </c>
      <c r="F12693" s="2" t="s">
        <v>4726</v>
      </c>
      <c r="G12693" s="5">
        <v>6</v>
      </c>
      <c r="H12693" s="5">
        <v>129.30000000000001</v>
      </c>
      <c r="I12693" s="5">
        <v>775.8</v>
      </c>
      <c r="J12693" s="5">
        <v>586129.91000000015</v>
      </c>
      <c r="K12693" s="3" t="str" cm="1">
        <f t="array" ref="K12693">_xlfn.LET(_xlpm.d,UPPER(TRIM(CLEAN(SUBSTITUTE(F12693,CHAR(160),"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94" spans="2:11" hidden="1" x14ac:dyDescent="0.25">
      <c r="B12694" s="20">
        <v>45951</v>
      </c>
      <c r="C12694" s="2" t="s">
        <v>1</v>
      </c>
      <c r="D12694" s="2" t="s">
        <v>1289</v>
      </c>
      <c r="E12694" s="2" t="s">
        <v>141</v>
      </c>
      <c r="F12694" s="2" t="s">
        <v>4726</v>
      </c>
      <c r="G12694" s="5">
        <v>6</v>
      </c>
      <c r="H12694" s="5">
        <v>129.30000000000001</v>
      </c>
      <c r="I12694" s="5">
        <v>775.8</v>
      </c>
      <c r="J12694" s="5">
        <v>586905.7100000002</v>
      </c>
      <c r="K12694" s="3" t="str" cm="1">
        <f t="array" ref="K12694">_xlfn.LET(_xlpm.d,UPPER(TRIM(CLEAN(SUBSTITUTE(F12694,CHAR(160),"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95" spans="2:11" hidden="1" x14ac:dyDescent="0.25">
      <c r="B12695" s="20">
        <v>45952</v>
      </c>
      <c r="C12695" s="2" t="s">
        <v>1</v>
      </c>
      <c r="D12695" s="2" t="s">
        <v>1143</v>
      </c>
      <c r="E12695" s="2" t="s">
        <v>149</v>
      </c>
      <c r="F12695" s="2" t="s">
        <v>4726</v>
      </c>
      <c r="G12695" s="5">
        <v>10</v>
      </c>
      <c r="H12695" s="5">
        <v>129.30000000000001</v>
      </c>
      <c r="I12695" s="5">
        <v>1293</v>
      </c>
      <c r="J12695" s="5">
        <v>588198.7100000002</v>
      </c>
      <c r="K12695" s="3" t="str" cm="1">
        <f t="array" ref="K12695">_xlfn.LET(_xlpm.d,UPPER(TRIM(CLEAN(SUBSTITUTE(F12695,CHAR(160),"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96" spans="2:11" hidden="1" x14ac:dyDescent="0.25">
      <c r="B12696" s="20">
        <v>45954</v>
      </c>
      <c r="C12696" s="2" t="s">
        <v>1</v>
      </c>
      <c r="D12696" s="2" t="s">
        <v>3234</v>
      </c>
      <c r="E12696" s="2" t="s">
        <v>279</v>
      </c>
      <c r="F12696" s="2" t="s">
        <v>4726</v>
      </c>
      <c r="G12696" s="5">
        <v>6</v>
      </c>
      <c r="H12696" s="5">
        <v>129.30000000000001</v>
      </c>
      <c r="I12696" s="5">
        <v>775.8</v>
      </c>
      <c r="J12696" s="5">
        <v>588974.51000000024</v>
      </c>
      <c r="K12696" s="3" t="str" cm="1">
        <f t="array" ref="K12696">_xlfn.LET(_xlpm.d,UPPER(TRIM(CLEAN(SUBSTITUTE(F12696,CHAR(160),"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97" spans="2:11" hidden="1" x14ac:dyDescent="0.25">
      <c r="B12697" s="20">
        <v>45954</v>
      </c>
      <c r="C12697" s="2" t="s">
        <v>1</v>
      </c>
      <c r="D12697" s="2" t="s">
        <v>3844</v>
      </c>
      <c r="E12697" s="2" t="s">
        <v>195</v>
      </c>
      <c r="F12697" s="2" t="s">
        <v>4726</v>
      </c>
      <c r="G12697" s="5">
        <v>12</v>
      </c>
      <c r="H12697" s="5">
        <v>129.30000000000001</v>
      </c>
      <c r="I12697" s="5">
        <v>1551.6</v>
      </c>
      <c r="J12697" s="5">
        <v>590526.11000000022</v>
      </c>
      <c r="K12697" s="3" t="str" cm="1">
        <f t="array" ref="K12697">_xlfn.LET(_xlpm.d,UPPER(TRIM(CLEAN(SUBSTITUTE(F12697,CHAR(160),"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98" spans="2:11" hidden="1" x14ac:dyDescent="0.25">
      <c r="B12698" s="20">
        <v>45954</v>
      </c>
      <c r="C12698" s="2" t="s">
        <v>1</v>
      </c>
      <c r="D12698" s="2" t="s">
        <v>1149</v>
      </c>
      <c r="E12698" s="2" t="s">
        <v>234</v>
      </c>
      <c r="F12698" s="2" t="s">
        <v>4726</v>
      </c>
      <c r="G12698" s="5">
        <v>6</v>
      </c>
      <c r="H12698" s="5">
        <v>129.30000000000001</v>
      </c>
      <c r="I12698" s="5">
        <v>775.8</v>
      </c>
      <c r="J12698" s="5">
        <v>591301.91000000027</v>
      </c>
      <c r="K12698" s="3" t="str" cm="1">
        <f t="array" ref="K12698">_xlfn.LET(_xlpm.d,UPPER(TRIM(CLEAN(SUBSTITUTE(F12698,CHAR(160),"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699" spans="2:11" hidden="1" x14ac:dyDescent="0.25">
      <c r="B12699" s="20">
        <v>45954</v>
      </c>
      <c r="C12699" s="2" t="s">
        <v>1</v>
      </c>
      <c r="D12699" s="2" t="s">
        <v>2163</v>
      </c>
      <c r="E12699" s="2" t="s">
        <v>197</v>
      </c>
      <c r="F12699" s="2" t="s">
        <v>4726</v>
      </c>
      <c r="G12699" s="5">
        <v>28</v>
      </c>
      <c r="H12699" s="5">
        <v>129.30000000000001</v>
      </c>
      <c r="I12699" s="5">
        <v>3620.4</v>
      </c>
      <c r="J12699" s="5">
        <v>594922.31000000029</v>
      </c>
      <c r="K12699" s="3" t="str" cm="1">
        <f t="array" ref="K12699">_xlfn.LET(_xlpm.d,UPPER(TRIM(CLEAN(SUBSTITUTE(F12699,CHAR(160),"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00" spans="2:11" hidden="1" x14ac:dyDescent="0.25">
      <c r="B12700" s="20">
        <v>45954</v>
      </c>
      <c r="C12700" s="2" t="s">
        <v>1</v>
      </c>
      <c r="D12700" s="2" t="s">
        <v>3239</v>
      </c>
      <c r="E12700" s="2" t="s">
        <v>224</v>
      </c>
      <c r="F12700" s="2" t="s">
        <v>4726</v>
      </c>
      <c r="G12700" s="5">
        <v>16</v>
      </c>
      <c r="H12700" s="5">
        <v>129.30000000000001</v>
      </c>
      <c r="I12700" s="5">
        <v>2068.8000000000002</v>
      </c>
      <c r="J12700" s="5">
        <v>596991.11000000034</v>
      </c>
      <c r="K12700" s="3" t="str" cm="1">
        <f t="array" ref="K12700">_xlfn.LET(_xlpm.d,UPPER(TRIM(CLEAN(SUBSTITUTE(F12700,CHAR(160),"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01" spans="2:11" hidden="1" x14ac:dyDescent="0.25">
      <c r="B12701" s="20">
        <v>45957</v>
      </c>
      <c r="C12701" s="2" t="s">
        <v>1</v>
      </c>
      <c r="D12701" s="2" t="s">
        <v>2168</v>
      </c>
      <c r="E12701" s="2" t="s">
        <v>254</v>
      </c>
      <c r="F12701" s="2" t="s">
        <v>4726</v>
      </c>
      <c r="G12701" s="5">
        <v>10</v>
      </c>
      <c r="H12701" s="5">
        <v>129.30000000000001</v>
      </c>
      <c r="I12701" s="5">
        <v>1293</v>
      </c>
      <c r="J12701" s="5">
        <v>598284.11000000034</v>
      </c>
      <c r="K12701" s="3" t="str" cm="1">
        <f t="array" ref="K12701">_xlfn.LET(_xlpm.d,UPPER(TRIM(CLEAN(SUBSTITUTE(F12701,CHAR(160),"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02" spans="2:11" hidden="1" x14ac:dyDescent="0.25">
      <c r="B12702" s="20">
        <v>45958</v>
      </c>
      <c r="C12702" s="2" t="s">
        <v>1</v>
      </c>
      <c r="D12702" s="2" t="s">
        <v>1290</v>
      </c>
      <c r="E12702" s="2" t="s">
        <v>143</v>
      </c>
      <c r="F12702" s="2" t="s">
        <v>4726</v>
      </c>
      <c r="G12702" s="5">
        <v>18</v>
      </c>
      <c r="H12702" s="5">
        <v>129.30000000000001</v>
      </c>
      <c r="I12702" s="5">
        <v>2327.4</v>
      </c>
      <c r="J12702" s="5">
        <v>600611.51000000036</v>
      </c>
      <c r="K12702" s="3" t="str" cm="1">
        <f t="array" ref="K12702">_xlfn.LET(_xlpm.d,UPPER(TRIM(CLEAN(SUBSTITUTE(F12702,CHAR(160),"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03" spans="2:11" hidden="1" x14ac:dyDescent="0.25">
      <c r="B12703" s="20">
        <v>45958</v>
      </c>
      <c r="C12703" s="2" t="s">
        <v>1</v>
      </c>
      <c r="D12703" s="2" t="s">
        <v>1150</v>
      </c>
      <c r="E12703" s="2" t="s">
        <v>147</v>
      </c>
      <c r="F12703" s="2" t="s">
        <v>4726</v>
      </c>
      <c r="G12703" s="5">
        <v>10</v>
      </c>
      <c r="H12703" s="5">
        <v>129.30000000000001</v>
      </c>
      <c r="I12703" s="5">
        <v>1293</v>
      </c>
      <c r="J12703" s="5">
        <v>601904.51000000036</v>
      </c>
      <c r="K12703" s="3" t="str" cm="1">
        <f t="array" ref="K12703">_xlfn.LET(_xlpm.d,UPPER(TRIM(CLEAN(SUBSTITUTE(F12703,CHAR(160),"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04" spans="2:11" hidden="1" x14ac:dyDescent="0.25">
      <c r="B12704" s="20">
        <v>45958</v>
      </c>
      <c r="C12704" s="2" t="s">
        <v>1</v>
      </c>
      <c r="D12704" s="2" t="s">
        <v>2171</v>
      </c>
      <c r="E12704" s="2" t="s">
        <v>214</v>
      </c>
      <c r="F12704" s="2" t="s">
        <v>4726</v>
      </c>
      <c r="G12704" s="5">
        <v>8</v>
      </c>
      <c r="H12704" s="5">
        <v>129.30000000000001</v>
      </c>
      <c r="I12704" s="5">
        <v>1034.4000000000001</v>
      </c>
      <c r="J12704" s="5">
        <v>602938.91000000038</v>
      </c>
      <c r="K12704" s="3" t="str" cm="1">
        <f t="array" ref="K12704">_xlfn.LET(_xlpm.d,UPPER(TRIM(CLEAN(SUBSTITUTE(F12704,CHAR(160),"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05" spans="2:11" hidden="1" x14ac:dyDescent="0.25">
      <c r="B12705" s="20">
        <v>45958</v>
      </c>
      <c r="C12705" s="2" t="s">
        <v>1</v>
      </c>
      <c r="D12705" s="2" t="s">
        <v>1151</v>
      </c>
      <c r="E12705" s="2" t="s">
        <v>156</v>
      </c>
      <c r="F12705" s="2" t="s">
        <v>4726</v>
      </c>
      <c r="G12705" s="5">
        <v>12</v>
      </c>
      <c r="H12705" s="5">
        <v>129.30000000000001</v>
      </c>
      <c r="I12705" s="5">
        <v>1551.6</v>
      </c>
      <c r="J12705" s="5">
        <v>604490.51000000036</v>
      </c>
      <c r="K12705" s="3" t="str" cm="1">
        <f t="array" ref="K12705">_xlfn.LET(_xlpm.d,UPPER(TRIM(CLEAN(SUBSTITUTE(F12705,CHAR(160),"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06" spans="2:11" hidden="1" x14ac:dyDescent="0.25">
      <c r="B12706" s="20">
        <v>45958</v>
      </c>
      <c r="C12706" s="2" t="s">
        <v>1</v>
      </c>
      <c r="D12706" s="2" t="s">
        <v>4676</v>
      </c>
      <c r="E12706" s="2" t="s">
        <v>857</v>
      </c>
      <c r="F12706" s="2" t="s">
        <v>4726</v>
      </c>
      <c r="G12706" s="5">
        <v>16</v>
      </c>
      <c r="H12706" s="5">
        <v>118.8</v>
      </c>
      <c r="I12706" s="5">
        <v>1900.8</v>
      </c>
      <c r="J12706" s="5">
        <v>606391.31000000041</v>
      </c>
      <c r="K12706" s="3" t="str" cm="1">
        <f t="array" ref="K12706">_xlfn.LET(_xlpm.d,UPPER(TRIM(CLEAN(SUBSTITUTE(F12706,CHAR(160),"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07" spans="2:11" hidden="1" x14ac:dyDescent="0.25">
      <c r="B12707" s="20">
        <v>45958</v>
      </c>
      <c r="C12707" s="2" t="s">
        <v>1</v>
      </c>
      <c r="D12707" s="2" t="s">
        <v>710</v>
      </c>
      <c r="E12707" s="2" t="s">
        <v>261</v>
      </c>
      <c r="F12707" s="2" t="s">
        <v>4726</v>
      </c>
      <c r="G12707" s="5">
        <v>5</v>
      </c>
      <c r="H12707" s="5">
        <v>129.30000000000001</v>
      </c>
      <c r="I12707" s="5">
        <v>646.5</v>
      </c>
      <c r="J12707" s="5">
        <v>607037.81000000041</v>
      </c>
      <c r="K12707" s="3" t="str" cm="1">
        <f t="array" ref="K12707">_xlfn.LET(_xlpm.d,UPPER(TRIM(CLEAN(SUBSTITUTE(F12707,CHAR(160),"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08" spans="2:11" hidden="1" x14ac:dyDescent="0.25">
      <c r="B12708" s="20">
        <v>45958</v>
      </c>
      <c r="C12708" s="2" t="s">
        <v>1</v>
      </c>
      <c r="D12708" s="2" t="s">
        <v>3249</v>
      </c>
      <c r="E12708" s="2" t="s">
        <v>180</v>
      </c>
      <c r="F12708" s="2" t="s">
        <v>4726</v>
      </c>
      <c r="G12708" s="5">
        <v>10</v>
      </c>
      <c r="H12708" s="5">
        <v>129.30000000000001</v>
      </c>
      <c r="I12708" s="5">
        <v>1293</v>
      </c>
      <c r="J12708" s="5">
        <v>608330.81000000041</v>
      </c>
      <c r="K12708" s="3" t="str" cm="1">
        <f t="array" ref="K12708">_xlfn.LET(_xlpm.d,UPPER(TRIM(CLEAN(SUBSTITUTE(F12708,CHAR(160),"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09" spans="2:11" hidden="1" x14ac:dyDescent="0.25">
      <c r="B12709" s="20">
        <v>45958</v>
      </c>
      <c r="C12709" s="2" t="s">
        <v>1</v>
      </c>
      <c r="D12709" s="2" t="s">
        <v>2175</v>
      </c>
      <c r="E12709" s="2" t="s">
        <v>263</v>
      </c>
      <c r="F12709" s="2" t="s">
        <v>4726</v>
      </c>
      <c r="G12709" s="5">
        <v>16</v>
      </c>
      <c r="H12709" s="5">
        <v>129.30000000000001</v>
      </c>
      <c r="I12709" s="5">
        <v>2068.8000000000002</v>
      </c>
      <c r="J12709" s="5">
        <v>610399.61000000045</v>
      </c>
      <c r="K12709" s="3" t="str" cm="1">
        <f t="array" ref="K12709">_xlfn.LET(_xlpm.d,UPPER(TRIM(CLEAN(SUBSTITUTE(F12709,CHAR(160),"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10" spans="2:11" hidden="1" x14ac:dyDescent="0.25">
      <c r="B12710" s="20">
        <v>45959</v>
      </c>
      <c r="C12710" s="2" t="s">
        <v>1</v>
      </c>
      <c r="D12710" s="2" t="s">
        <v>1153</v>
      </c>
      <c r="E12710" s="2" t="s">
        <v>149</v>
      </c>
      <c r="F12710" s="2" t="s">
        <v>4726</v>
      </c>
      <c r="G12710" s="5">
        <v>8</v>
      </c>
      <c r="H12710" s="5">
        <v>129.30000000000001</v>
      </c>
      <c r="I12710" s="5">
        <v>1034.4000000000001</v>
      </c>
      <c r="J12710" s="5">
        <v>611434.01000000047</v>
      </c>
      <c r="K12710" s="3" t="str" cm="1">
        <f t="array" ref="K12710">_xlfn.LET(_xlpm.d,UPPER(TRIM(CLEAN(SUBSTITUTE(F12710,CHAR(160),"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11" spans="2:11" hidden="1" x14ac:dyDescent="0.25">
      <c r="B12711" s="20">
        <v>45959</v>
      </c>
      <c r="C12711" s="2" t="s">
        <v>1</v>
      </c>
      <c r="D12711" s="2" t="s">
        <v>1636</v>
      </c>
      <c r="E12711" s="2" t="s">
        <v>1634</v>
      </c>
      <c r="F12711" s="2" t="s">
        <v>4726</v>
      </c>
      <c r="G12711" s="5">
        <v>6</v>
      </c>
      <c r="H12711" s="5">
        <v>129.30000000000001</v>
      </c>
      <c r="I12711" s="5">
        <v>775.8</v>
      </c>
      <c r="J12711" s="5">
        <v>612209.81000000052</v>
      </c>
      <c r="K12711" s="3" t="str" cm="1">
        <f t="array" ref="K12711">_xlfn.LET(_xlpm.d,UPPER(TRIM(CLEAN(SUBSTITUTE(F12711,CHAR(160),"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12" spans="2:11" hidden="1" x14ac:dyDescent="0.25">
      <c r="B12712" s="20">
        <v>45960</v>
      </c>
      <c r="C12712" s="2" t="s">
        <v>1</v>
      </c>
      <c r="D12712" s="2" t="s">
        <v>3891</v>
      </c>
      <c r="E12712" s="2" t="s">
        <v>248</v>
      </c>
      <c r="F12712" s="2" t="s">
        <v>4726</v>
      </c>
      <c r="G12712" s="5">
        <v>6</v>
      </c>
      <c r="H12712" s="5">
        <v>129.30000000000001</v>
      </c>
      <c r="I12712" s="5">
        <v>775.8</v>
      </c>
      <c r="J12712" s="5">
        <v>612985.61000000057</v>
      </c>
      <c r="K12712" s="3" t="str" cm="1">
        <f t="array" ref="K12712">_xlfn.LET(_xlpm.d,UPPER(TRIM(CLEAN(SUBSTITUTE(F12712,CHAR(160),"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13" spans="2:11" hidden="1" x14ac:dyDescent="0.25">
      <c r="B12713" s="20">
        <v>45960</v>
      </c>
      <c r="C12713" s="2" t="s">
        <v>1</v>
      </c>
      <c r="D12713" s="2" t="s">
        <v>1293</v>
      </c>
      <c r="E12713" s="2" t="s">
        <v>160</v>
      </c>
      <c r="F12713" s="2" t="s">
        <v>4726</v>
      </c>
      <c r="G12713" s="5">
        <v>10</v>
      </c>
      <c r="H12713" s="5">
        <v>129.30000000000001</v>
      </c>
      <c r="I12713" s="5">
        <v>1293</v>
      </c>
      <c r="J12713" s="5">
        <v>614278.61000000057</v>
      </c>
      <c r="K12713" s="3" t="str" cm="1">
        <f t="array" ref="K12713">_xlfn.LET(_xlpm.d,UPPER(TRIM(CLEAN(SUBSTITUTE(F12713,CHAR(160),"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14" spans="2:11" hidden="1" x14ac:dyDescent="0.25">
      <c r="B12714" s="20">
        <v>45960</v>
      </c>
      <c r="C12714" s="2" t="s">
        <v>1</v>
      </c>
      <c r="D12714" s="2" t="s">
        <v>1156</v>
      </c>
      <c r="E12714" s="2" t="s">
        <v>192</v>
      </c>
      <c r="F12714" s="2" t="s">
        <v>4726</v>
      </c>
      <c r="G12714" s="5">
        <v>6</v>
      </c>
      <c r="H12714" s="5">
        <v>129.30000000000001</v>
      </c>
      <c r="I12714" s="5">
        <v>775.8</v>
      </c>
      <c r="J12714" s="5">
        <v>615054.41000000061</v>
      </c>
      <c r="K12714" s="3" t="str" cm="1">
        <f t="array" ref="K12714">_xlfn.LET(_xlpm.d,UPPER(TRIM(CLEAN(SUBSTITUTE(F12714,CHAR(160),"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15" spans="2:11" hidden="1" x14ac:dyDescent="0.25">
      <c r="B12715" s="20">
        <v>45961</v>
      </c>
      <c r="C12715" s="2" t="s">
        <v>1</v>
      </c>
      <c r="D12715" s="2" t="s">
        <v>1158</v>
      </c>
      <c r="E12715" s="2" t="s">
        <v>154</v>
      </c>
      <c r="F12715" s="2" t="s">
        <v>4726</v>
      </c>
      <c r="G12715" s="5">
        <v>20</v>
      </c>
      <c r="H12715" s="5">
        <v>129.30000000000001</v>
      </c>
      <c r="I12715" s="5">
        <v>2586</v>
      </c>
      <c r="J12715" s="5">
        <v>617640.41000000061</v>
      </c>
      <c r="K12715" s="3" t="str" cm="1">
        <f t="array" ref="K12715">_xlfn.LET(_xlpm.d,UPPER(TRIM(CLEAN(SUBSTITUTE(F12715,CHAR(160),"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16" spans="2:11" hidden="1" x14ac:dyDescent="0.25">
      <c r="B12716" s="20">
        <v>45961</v>
      </c>
      <c r="C12716" s="2" t="s">
        <v>1</v>
      </c>
      <c r="D12716" s="2" t="s">
        <v>712</v>
      </c>
      <c r="E12716" s="2" t="s">
        <v>195</v>
      </c>
      <c r="F12716" s="2" t="s">
        <v>4726</v>
      </c>
      <c r="G12716" s="5">
        <v>5</v>
      </c>
      <c r="H12716" s="5">
        <v>129.30000000000001</v>
      </c>
      <c r="I12716" s="5">
        <v>646.5</v>
      </c>
      <c r="J12716" s="5">
        <v>618286.91000000061</v>
      </c>
      <c r="K12716" s="3" t="str" cm="1">
        <f t="array" ref="K12716">_xlfn.LET(_xlpm.d,UPPER(TRIM(CLEAN(SUBSTITUTE(F12716,CHAR(160),"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17" spans="2:11" hidden="1" x14ac:dyDescent="0.25">
      <c r="B12717" s="20">
        <v>45961</v>
      </c>
      <c r="C12717" s="2" t="s">
        <v>1</v>
      </c>
      <c r="D12717" s="2" t="s">
        <v>3255</v>
      </c>
      <c r="E12717" s="2" t="s">
        <v>224</v>
      </c>
      <c r="F12717" s="2" t="s">
        <v>4726</v>
      </c>
      <c r="G12717" s="5">
        <v>12</v>
      </c>
      <c r="H12717" s="5">
        <v>129.30000000000001</v>
      </c>
      <c r="I12717" s="5">
        <v>1551.6</v>
      </c>
      <c r="J12717" s="5">
        <v>619838.51000000059</v>
      </c>
      <c r="K12717" s="3" t="str" cm="1">
        <f t="array" ref="K12717">_xlfn.LET(_xlpm.d,UPPER(TRIM(CLEAN(SUBSTITUTE(F12717,CHAR(160),"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18" spans="2:11" hidden="1" x14ac:dyDescent="0.25">
      <c r="B12718" s="20">
        <v>45964</v>
      </c>
      <c r="C12718" s="2" t="s">
        <v>1</v>
      </c>
      <c r="D12718" s="2" t="s">
        <v>3892</v>
      </c>
      <c r="E12718" s="2" t="s">
        <v>254</v>
      </c>
      <c r="F12718" s="2" t="s">
        <v>4726</v>
      </c>
      <c r="G12718" s="5">
        <v>5</v>
      </c>
      <c r="H12718" s="5">
        <v>129.30000000000001</v>
      </c>
      <c r="I12718" s="5">
        <v>646.5</v>
      </c>
      <c r="J12718" s="5">
        <v>620485.01000000059</v>
      </c>
      <c r="K12718" s="3" t="str" cm="1">
        <f t="array" ref="K12718">_xlfn.LET(_xlpm.d,UPPER(TRIM(CLEAN(SUBSTITUTE(F12718,CHAR(160),"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19" spans="2:11" hidden="1" x14ac:dyDescent="0.25">
      <c r="B12719" s="20">
        <v>45964</v>
      </c>
      <c r="C12719" s="2" t="s">
        <v>1</v>
      </c>
      <c r="D12719" s="2" t="s">
        <v>2182</v>
      </c>
      <c r="E12719" s="2" t="s">
        <v>248</v>
      </c>
      <c r="F12719" s="2" t="s">
        <v>4739</v>
      </c>
      <c r="G12719" s="5">
        <v>5</v>
      </c>
      <c r="H12719" s="5">
        <v>129.30000000000001</v>
      </c>
      <c r="I12719" s="5">
        <v>646.5</v>
      </c>
      <c r="J12719" s="5">
        <v>621131.51000000059</v>
      </c>
      <c r="K12719" s="3" t="str" cm="1">
        <f t="array" ref="K12719">_xlfn.LET(_xlpm.d,UPPER(TRIM(CLEAN(SUBSTITUTE(F12719,CHAR(160),"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20" spans="2:11" hidden="1" x14ac:dyDescent="0.25">
      <c r="B12720" s="20">
        <v>45965</v>
      </c>
      <c r="C12720" s="2" t="s">
        <v>1</v>
      </c>
      <c r="D12720" s="2" t="s">
        <v>714</v>
      </c>
      <c r="E12720" s="2" t="s">
        <v>214</v>
      </c>
      <c r="F12720" s="2" t="s">
        <v>4726</v>
      </c>
      <c r="G12720" s="5">
        <v>5</v>
      </c>
      <c r="H12720" s="5">
        <v>129.30000000000001</v>
      </c>
      <c r="I12720" s="5">
        <v>646.5</v>
      </c>
      <c r="J12720" s="5">
        <v>621778.01000000059</v>
      </c>
      <c r="K12720" s="3" t="str" cm="1">
        <f t="array" ref="K12720">_xlfn.LET(_xlpm.d,UPPER(TRIM(CLEAN(SUBSTITUTE(F12720,CHAR(160),"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21" spans="2:11" hidden="1" x14ac:dyDescent="0.25">
      <c r="B12721" s="20">
        <v>45965</v>
      </c>
      <c r="C12721" s="2" t="s">
        <v>1</v>
      </c>
      <c r="D12721" s="2" t="s">
        <v>3893</v>
      </c>
      <c r="E12721" s="2" t="s">
        <v>141</v>
      </c>
      <c r="F12721" s="2" t="s">
        <v>4726</v>
      </c>
      <c r="G12721" s="5">
        <v>10</v>
      </c>
      <c r="H12721" s="5">
        <v>129.30000000000001</v>
      </c>
      <c r="I12721" s="5">
        <v>1293</v>
      </c>
      <c r="J12721" s="5">
        <v>623071.01000000059</v>
      </c>
      <c r="K12721" s="3" t="str" cm="1">
        <f t="array" ref="K12721">_xlfn.LET(_xlpm.d,UPPER(TRIM(CLEAN(SUBSTITUTE(F12721,CHAR(160),"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22" spans="2:11" hidden="1" x14ac:dyDescent="0.25">
      <c r="B12722" s="20">
        <v>45965</v>
      </c>
      <c r="C12722" s="2" t="s">
        <v>1</v>
      </c>
      <c r="D12722" s="2" t="s">
        <v>716</v>
      </c>
      <c r="E12722" s="2" t="s">
        <v>273</v>
      </c>
      <c r="F12722" s="2" t="s">
        <v>4726</v>
      </c>
      <c r="G12722" s="5">
        <v>15</v>
      </c>
      <c r="H12722" s="5">
        <v>129.30000000000001</v>
      </c>
      <c r="I12722" s="5">
        <v>1939.5</v>
      </c>
      <c r="J12722" s="5">
        <v>625010.51000000059</v>
      </c>
      <c r="K12722" s="3" t="str" cm="1">
        <f t="array" ref="K12722">_xlfn.LET(_xlpm.d,UPPER(TRIM(CLEAN(SUBSTITUTE(F12722,CHAR(160),"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23" spans="2:11" hidden="1" x14ac:dyDescent="0.25">
      <c r="B12723" s="20">
        <v>45966</v>
      </c>
      <c r="C12723" s="2" t="s">
        <v>1</v>
      </c>
      <c r="D12723" s="2" t="s">
        <v>4514</v>
      </c>
      <c r="E12723" s="2" t="s">
        <v>730</v>
      </c>
      <c r="F12723" s="2" t="s">
        <v>4726</v>
      </c>
      <c r="G12723" s="5">
        <v>20</v>
      </c>
      <c r="H12723" s="5">
        <v>129.30000000000001</v>
      </c>
      <c r="I12723" s="5">
        <v>2586</v>
      </c>
      <c r="J12723" s="5">
        <v>627596.51000000059</v>
      </c>
      <c r="K12723" s="3" t="str" cm="1">
        <f t="array" ref="K12723">_xlfn.LET(_xlpm.d,UPPER(TRIM(CLEAN(SUBSTITUTE(F12723,CHAR(160),"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24" spans="2:11" hidden="1" x14ac:dyDescent="0.25">
      <c r="B12724" s="20">
        <v>45967</v>
      </c>
      <c r="C12724" s="2" t="s">
        <v>1</v>
      </c>
      <c r="D12724" s="2" t="s">
        <v>1600</v>
      </c>
      <c r="E12724" s="2" t="s">
        <v>135</v>
      </c>
      <c r="F12724" s="2" t="s">
        <v>4726</v>
      </c>
      <c r="G12724" s="5">
        <v>10</v>
      </c>
      <c r="H12724" s="5">
        <v>129.30000000000001</v>
      </c>
      <c r="I12724" s="5">
        <v>1293</v>
      </c>
      <c r="J12724" s="5">
        <v>628889.51000000059</v>
      </c>
      <c r="K12724" s="3" t="str" cm="1">
        <f t="array" ref="K12724">_xlfn.LET(_xlpm.d,UPPER(TRIM(CLEAN(SUBSTITUTE(F12724,CHAR(160),"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25" spans="2:11" hidden="1" x14ac:dyDescent="0.25">
      <c r="B12725" s="20">
        <v>45967</v>
      </c>
      <c r="C12725" s="2" t="s">
        <v>1</v>
      </c>
      <c r="D12725" s="2" t="s">
        <v>719</v>
      </c>
      <c r="E12725" s="2" t="s">
        <v>192</v>
      </c>
      <c r="F12725" s="2" t="s">
        <v>4726</v>
      </c>
      <c r="G12725" s="5">
        <v>8</v>
      </c>
      <c r="H12725" s="5">
        <v>129.30000000000001</v>
      </c>
      <c r="I12725" s="5">
        <v>1034.4000000000001</v>
      </c>
      <c r="J12725" s="5">
        <v>629923.91000000061</v>
      </c>
      <c r="K12725" s="3" t="str" cm="1">
        <f t="array" ref="K12725">_xlfn.LET(_xlpm.d,UPPER(TRIM(CLEAN(SUBSTITUTE(F12725,CHAR(160),"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26" spans="2:11" hidden="1" x14ac:dyDescent="0.25">
      <c r="B12726" s="20">
        <v>45967</v>
      </c>
      <c r="C12726" s="2" t="s">
        <v>1</v>
      </c>
      <c r="D12726" s="2" t="s">
        <v>2191</v>
      </c>
      <c r="E12726" s="2" t="s">
        <v>248</v>
      </c>
      <c r="F12726" s="2" t="s">
        <v>4726</v>
      </c>
      <c r="G12726" s="5">
        <v>7</v>
      </c>
      <c r="H12726" s="5">
        <v>129.30000000000001</v>
      </c>
      <c r="I12726" s="5">
        <v>905.1</v>
      </c>
      <c r="J12726" s="5">
        <v>630829.01000000059</v>
      </c>
      <c r="K12726" s="3" t="str" cm="1">
        <f t="array" ref="K12726">_xlfn.LET(_xlpm.d,UPPER(TRIM(CLEAN(SUBSTITUTE(F12726,CHAR(160),"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27" spans="2:11" hidden="1" x14ac:dyDescent="0.25">
      <c r="B12727" s="20">
        <v>45967</v>
      </c>
      <c r="C12727" s="2" t="s">
        <v>1</v>
      </c>
      <c r="D12727" s="2" t="s">
        <v>1164</v>
      </c>
      <c r="E12727" s="2" t="s">
        <v>874</v>
      </c>
      <c r="F12727" s="2" t="s">
        <v>4726</v>
      </c>
      <c r="G12727" s="5">
        <v>10</v>
      </c>
      <c r="H12727" s="5">
        <v>105.4</v>
      </c>
      <c r="I12727" s="5">
        <v>1054</v>
      </c>
      <c r="J12727" s="5">
        <v>631883.01000000059</v>
      </c>
      <c r="K12727" s="3" t="str" cm="1">
        <f t="array" ref="K12727">_xlfn.LET(_xlpm.d,UPPER(TRIM(CLEAN(SUBSTITUTE(F12727,CHAR(160),"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28" spans="2:11" hidden="1" x14ac:dyDescent="0.25">
      <c r="B12728" s="20">
        <v>45967</v>
      </c>
      <c r="C12728" s="2" t="s">
        <v>1</v>
      </c>
      <c r="D12728" s="2" t="s">
        <v>2192</v>
      </c>
      <c r="E12728" s="2" t="s">
        <v>197</v>
      </c>
      <c r="F12728" s="2" t="s">
        <v>4726</v>
      </c>
      <c r="G12728" s="5">
        <v>5</v>
      </c>
      <c r="H12728" s="5">
        <v>129.30000000000001</v>
      </c>
      <c r="I12728" s="5">
        <v>646.5</v>
      </c>
      <c r="J12728" s="5">
        <v>632529.51000000059</v>
      </c>
      <c r="K12728" s="3" t="str" cm="1">
        <f t="array" ref="K12728">_xlfn.LET(_xlpm.d,UPPER(TRIM(CLEAN(SUBSTITUTE(F12728,CHAR(160),"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29" spans="2:11" hidden="1" x14ac:dyDescent="0.25">
      <c r="B12729" s="20">
        <v>45968</v>
      </c>
      <c r="C12729" s="2" t="s">
        <v>1</v>
      </c>
      <c r="D12729" s="2" t="s">
        <v>1165</v>
      </c>
      <c r="E12729" s="2" t="s">
        <v>154</v>
      </c>
      <c r="F12729" s="2" t="s">
        <v>4726</v>
      </c>
      <c r="G12729" s="5">
        <v>5</v>
      </c>
      <c r="H12729" s="5">
        <v>129.30000000000001</v>
      </c>
      <c r="I12729" s="5">
        <v>646.5</v>
      </c>
      <c r="J12729" s="5">
        <v>633176.01000000059</v>
      </c>
      <c r="K12729" s="3" t="str" cm="1">
        <f t="array" ref="K12729">_xlfn.LET(_xlpm.d,UPPER(TRIM(CLEAN(SUBSTITUTE(F12729,CHAR(160),"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30" spans="2:11" hidden="1" x14ac:dyDescent="0.25">
      <c r="B12730" s="20">
        <v>45968</v>
      </c>
      <c r="C12730" s="2" t="s">
        <v>1</v>
      </c>
      <c r="D12730" s="2" t="s">
        <v>722</v>
      </c>
      <c r="E12730" s="2" t="s">
        <v>43</v>
      </c>
      <c r="F12730" s="2" t="s">
        <v>4726</v>
      </c>
      <c r="G12730" s="5">
        <v>4</v>
      </c>
      <c r="H12730" s="5">
        <v>118.8</v>
      </c>
      <c r="I12730" s="5">
        <v>475.2</v>
      </c>
      <c r="J12730" s="5">
        <v>633651.21000000054</v>
      </c>
      <c r="K12730" s="3" t="str" cm="1">
        <f t="array" ref="K12730">_xlfn.LET(_xlpm.d,UPPER(TRIM(CLEAN(SUBSTITUTE(F12730,CHAR(160),"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31" spans="2:11" hidden="1" x14ac:dyDescent="0.25">
      <c r="B12731" s="20">
        <v>45971</v>
      </c>
      <c r="C12731" s="2" t="s">
        <v>1</v>
      </c>
      <c r="D12731" s="2" t="s">
        <v>4012</v>
      </c>
      <c r="E12731" s="2" t="s">
        <v>254</v>
      </c>
      <c r="F12731" s="2" t="s">
        <v>4726</v>
      </c>
      <c r="G12731" s="5">
        <v>10</v>
      </c>
      <c r="H12731" s="5">
        <v>129.30000000000001</v>
      </c>
      <c r="I12731" s="5">
        <v>1293</v>
      </c>
      <c r="J12731" s="5">
        <v>634944.21000000054</v>
      </c>
      <c r="K12731" s="3" t="str" cm="1">
        <f t="array" ref="K12731">_xlfn.LET(_xlpm.d,UPPER(TRIM(CLEAN(SUBSTITUTE(F12731,CHAR(160),"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32" spans="2:11" hidden="1" x14ac:dyDescent="0.25">
      <c r="B12732" s="20">
        <v>45972</v>
      </c>
      <c r="C12732" s="2" t="s">
        <v>1</v>
      </c>
      <c r="D12732" s="2" t="s">
        <v>724</v>
      </c>
      <c r="E12732" s="2" t="s">
        <v>143</v>
      </c>
      <c r="F12732" s="2" t="s">
        <v>4726</v>
      </c>
      <c r="G12732" s="5">
        <v>17</v>
      </c>
      <c r="H12732" s="5">
        <v>129.30000000000001</v>
      </c>
      <c r="I12732" s="5">
        <v>2198.1</v>
      </c>
      <c r="J12732" s="5">
        <v>637142.31000000052</v>
      </c>
      <c r="K12732" s="3" t="str" cm="1">
        <f t="array" ref="K12732">_xlfn.LET(_xlpm.d,UPPER(TRIM(CLEAN(SUBSTITUTE(F12732,CHAR(160),"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33" spans="2:11" hidden="1" x14ac:dyDescent="0.25">
      <c r="B12733" s="20">
        <v>45972</v>
      </c>
      <c r="C12733" s="2" t="s">
        <v>1</v>
      </c>
      <c r="D12733" s="2" t="s">
        <v>4681</v>
      </c>
      <c r="E12733" s="2" t="s">
        <v>857</v>
      </c>
      <c r="F12733" s="2" t="s">
        <v>4726</v>
      </c>
      <c r="G12733" s="5">
        <v>10</v>
      </c>
      <c r="H12733" s="5">
        <v>118.8</v>
      </c>
      <c r="I12733" s="5">
        <v>1188</v>
      </c>
      <c r="J12733" s="5">
        <v>638330.31000000052</v>
      </c>
      <c r="K12733" s="3" t="str" cm="1">
        <f t="array" ref="K12733">_xlfn.LET(_xlpm.d,UPPER(TRIM(CLEAN(SUBSTITUTE(F12733,CHAR(160),"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34" spans="2:11" hidden="1" x14ac:dyDescent="0.25">
      <c r="B12734" s="20">
        <v>45972</v>
      </c>
      <c r="C12734" s="2" t="s">
        <v>1</v>
      </c>
      <c r="D12734" s="2" t="s">
        <v>3281</v>
      </c>
      <c r="E12734" s="2" t="s">
        <v>263</v>
      </c>
      <c r="F12734" s="2" t="s">
        <v>4726</v>
      </c>
      <c r="G12734" s="5">
        <v>13</v>
      </c>
      <c r="H12734" s="5">
        <v>129.30000000000001</v>
      </c>
      <c r="I12734" s="5">
        <v>1680.9</v>
      </c>
      <c r="J12734" s="5">
        <v>640011.21000000054</v>
      </c>
      <c r="K12734" s="3" t="str" cm="1">
        <f t="array" ref="K12734">_xlfn.LET(_xlpm.d,UPPER(TRIM(CLEAN(SUBSTITUTE(F12734,CHAR(160),"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35" spans="2:11" hidden="1" x14ac:dyDescent="0.25">
      <c r="B12735" s="20">
        <v>45973</v>
      </c>
      <c r="C12735" s="2" t="s">
        <v>1</v>
      </c>
      <c r="D12735" s="2" t="s">
        <v>1168</v>
      </c>
      <c r="E12735" s="2" t="s">
        <v>149</v>
      </c>
      <c r="F12735" s="2" t="s">
        <v>4726</v>
      </c>
      <c r="G12735" s="5">
        <v>15</v>
      </c>
      <c r="H12735" s="5">
        <v>129.30000000000001</v>
      </c>
      <c r="I12735" s="5">
        <v>1939.5</v>
      </c>
      <c r="J12735" s="5">
        <v>641950.71000000054</v>
      </c>
      <c r="K12735" s="3" t="str" cm="1">
        <f t="array" ref="K12735">_xlfn.LET(_xlpm.d,UPPER(TRIM(CLEAN(SUBSTITUTE(F12735,CHAR(160),"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36" spans="2:11" hidden="1" x14ac:dyDescent="0.25">
      <c r="B12736" s="20">
        <v>45974</v>
      </c>
      <c r="C12736" s="2" t="s">
        <v>1</v>
      </c>
      <c r="D12736" s="2" t="s">
        <v>1508</v>
      </c>
      <c r="E12736" s="2" t="s">
        <v>135</v>
      </c>
      <c r="F12736" s="2" t="s">
        <v>4726</v>
      </c>
      <c r="G12736" s="5">
        <v>10</v>
      </c>
      <c r="H12736" s="5">
        <v>129.30000000000001</v>
      </c>
      <c r="I12736" s="5">
        <v>1293</v>
      </c>
      <c r="J12736" s="5">
        <v>643243.71000000054</v>
      </c>
      <c r="K12736" s="3" t="str" cm="1">
        <f t="array" ref="K12736">_xlfn.LET(_xlpm.d,UPPER(TRIM(CLEAN(SUBSTITUTE(F12736,CHAR(160),"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37" spans="2:11" hidden="1" x14ac:dyDescent="0.25">
      <c r="B12737" s="20">
        <v>45975</v>
      </c>
      <c r="C12737" s="2" t="s">
        <v>1</v>
      </c>
      <c r="D12737" s="2" t="s">
        <v>1463</v>
      </c>
      <c r="E12737" s="2" t="s">
        <v>238</v>
      </c>
      <c r="F12737" s="2" t="s">
        <v>4726</v>
      </c>
      <c r="G12737" s="5">
        <v>6</v>
      </c>
      <c r="H12737" s="5">
        <v>129.30000000000001</v>
      </c>
      <c r="I12737" s="5">
        <v>775.8</v>
      </c>
      <c r="J12737" s="5">
        <v>644019.51000000059</v>
      </c>
      <c r="K12737" s="3" t="str" cm="1">
        <f t="array" ref="K12737">_xlfn.LET(_xlpm.d,UPPER(TRIM(CLEAN(SUBSTITUTE(F12737,CHAR(160),"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38" spans="2:11" hidden="1" x14ac:dyDescent="0.25">
      <c r="B12738" s="20">
        <v>45975</v>
      </c>
      <c r="C12738" s="2" t="s">
        <v>1</v>
      </c>
      <c r="D12738" s="2" t="s">
        <v>1172</v>
      </c>
      <c r="E12738" s="2" t="s">
        <v>154</v>
      </c>
      <c r="F12738" s="2" t="s">
        <v>4726</v>
      </c>
      <c r="G12738" s="5">
        <v>10</v>
      </c>
      <c r="H12738" s="5">
        <v>129.30000000000001</v>
      </c>
      <c r="I12738" s="5">
        <v>1293</v>
      </c>
      <c r="J12738" s="5">
        <v>645312.51000000059</v>
      </c>
      <c r="K12738" s="3" t="str" cm="1">
        <f t="array" ref="K12738">_xlfn.LET(_xlpm.d,UPPER(TRIM(CLEAN(SUBSTITUTE(F12738,CHAR(160),"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39" spans="2:11" hidden="1" x14ac:dyDescent="0.25">
      <c r="B12739" s="20">
        <v>45975</v>
      </c>
      <c r="C12739" s="2" t="s">
        <v>1</v>
      </c>
      <c r="D12739" s="2" t="s">
        <v>727</v>
      </c>
      <c r="E12739" s="2" t="s">
        <v>43</v>
      </c>
      <c r="F12739" s="2" t="s">
        <v>4726</v>
      </c>
      <c r="G12739" s="5">
        <v>2</v>
      </c>
      <c r="H12739" s="5">
        <v>118.8</v>
      </c>
      <c r="I12739" s="5">
        <v>237.6</v>
      </c>
      <c r="J12739" s="5">
        <v>645550.11000000057</v>
      </c>
      <c r="K12739" s="3" t="str" cm="1">
        <f t="array" ref="K12739">_xlfn.LET(_xlpm.d,UPPER(TRIM(CLEAN(SUBSTITUTE(F12739,CHAR(160),"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40" spans="2:11" hidden="1" x14ac:dyDescent="0.25">
      <c r="B12740" s="20">
        <v>45975</v>
      </c>
      <c r="C12740" s="2" t="s">
        <v>1</v>
      </c>
      <c r="D12740" s="2" t="s">
        <v>2202</v>
      </c>
      <c r="E12740" s="2" t="s">
        <v>224</v>
      </c>
      <c r="F12740" s="2" t="s">
        <v>4726</v>
      </c>
      <c r="G12740" s="5">
        <v>10</v>
      </c>
      <c r="H12740" s="5">
        <v>129.30000000000001</v>
      </c>
      <c r="I12740" s="5">
        <v>1293</v>
      </c>
      <c r="J12740" s="5">
        <v>646843.11000000057</v>
      </c>
      <c r="K12740" s="3" t="str" cm="1">
        <f t="array" ref="K12740">_xlfn.LET(_xlpm.d,UPPER(TRIM(CLEAN(SUBSTITUTE(F12740,CHAR(160),"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41" spans="2:11" hidden="1" x14ac:dyDescent="0.25">
      <c r="B12741" s="20">
        <v>45978</v>
      </c>
      <c r="C12741" s="2" t="s">
        <v>1</v>
      </c>
      <c r="D12741" s="2" t="s">
        <v>4740</v>
      </c>
      <c r="E12741" s="2" t="s">
        <v>248</v>
      </c>
      <c r="F12741" s="2" t="s">
        <v>4726</v>
      </c>
      <c r="G12741" s="5">
        <v>5</v>
      </c>
      <c r="H12741" s="5">
        <v>129.30000000000001</v>
      </c>
      <c r="I12741" s="5">
        <v>646.5</v>
      </c>
      <c r="J12741" s="5">
        <v>647489.61000000057</v>
      </c>
      <c r="K12741" s="3" t="str" cm="1">
        <f t="array" ref="K12741">_xlfn.LET(_xlpm.d,UPPER(TRIM(CLEAN(SUBSTITUTE(F12741,CHAR(160),"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42" spans="2:11" hidden="1" x14ac:dyDescent="0.25">
      <c r="B12742" s="20">
        <v>45978</v>
      </c>
      <c r="C12742" s="2" t="s">
        <v>1</v>
      </c>
      <c r="D12742" s="2" t="s">
        <v>2203</v>
      </c>
      <c r="E12742" s="2" t="s">
        <v>254</v>
      </c>
      <c r="F12742" s="2" t="s">
        <v>4726</v>
      </c>
      <c r="G12742" s="5">
        <v>4</v>
      </c>
      <c r="H12742" s="5">
        <v>129.30000000000001</v>
      </c>
      <c r="I12742" s="5">
        <v>517.20000000000005</v>
      </c>
      <c r="J12742" s="5">
        <v>648006.81000000052</v>
      </c>
      <c r="K12742" s="3" t="str" cm="1">
        <f t="array" ref="K12742">_xlfn.LET(_xlpm.d,UPPER(TRIM(CLEAN(SUBSTITUTE(F12742,CHAR(160),"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43" spans="2:11" hidden="1" x14ac:dyDescent="0.25">
      <c r="B12743" s="20">
        <v>45979</v>
      </c>
      <c r="C12743" s="2" t="s">
        <v>1</v>
      </c>
      <c r="D12743" s="2" t="s">
        <v>1173</v>
      </c>
      <c r="E12743" s="2" t="s">
        <v>162</v>
      </c>
      <c r="F12743" s="2" t="s">
        <v>4726</v>
      </c>
      <c r="G12743" s="5">
        <v>12</v>
      </c>
      <c r="H12743" s="5">
        <v>129.30000000000001</v>
      </c>
      <c r="I12743" s="5">
        <v>1551.6</v>
      </c>
      <c r="J12743" s="5">
        <v>649558.4100000005</v>
      </c>
      <c r="K12743" s="3" t="str" cm="1">
        <f t="array" ref="K12743">_xlfn.LET(_xlpm.d,UPPER(TRIM(CLEAN(SUBSTITUTE(F12743,CHAR(160),"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44" spans="2:11" hidden="1" x14ac:dyDescent="0.25">
      <c r="B12744" s="20">
        <v>45979</v>
      </c>
      <c r="C12744" s="2" t="s">
        <v>1</v>
      </c>
      <c r="D12744" s="2" t="s">
        <v>1466</v>
      </c>
      <c r="E12744" s="2" t="s">
        <v>147</v>
      </c>
      <c r="F12744" s="2" t="s">
        <v>4726</v>
      </c>
      <c r="G12744" s="5">
        <v>10</v>
      </c>
      <c r="H12744" s="5">
        <v>129.30000000000001</v>
      </c>
      <c r="I12744" s="5">
        <v>1293</v>
      </c>
      <c r="J12744" s="5">
        <v>650851.4100000005</v>
      </c>
      <c r="K12744" s="3" t="str" cm="1">
        <f t="array" ref="K12744">_xlfn.LET(_xlpm.d,UPPER(TRIM(CLEAN(SUBSTITUTE(F12744,CHAR(160),"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45" spans="2:11" hidden="1" x14ac:dyDescent="0.25">
      <c r="B12745" s="20">
        <v>45979</v>
      </c>
      <c r="C12745" s="2" t="s">
        <v>1</v>
      </c>
      <c r="D12745" s="2" t="s">
        <v>1564</v>
      </c>
      <c r="E12745" s="2" t="s">
        <v>273</v>
      </c>
      <c r="F12745" s="2" t="s">
        <v>4726</v>
      </c>
      <c r="G12745" s="5">
        <v>10</v>
      </c>
      <c r="H12745" s="5">
        <v>129.30000000000001</v>
      </c>
      <c r="I12745" s="5">
        <v>1293</v>
      </c>
      <c r="J12745" s="5">
        <v>652144.4100000005</v>
      </c>
      <c r="K12745" s="3" t="str" cm="1">
        <f t="array" ref="K12745">_xlfn.LET(_xlpm.d,UPPER(TRIM(CLEAN(SUBSTITUTE(F12745,CHAR(160),"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46" spans="2:11" hidden="1" x14ac:dyDescent="0.25">
      <c r="B12746" s="20">
        <v>45979</v>
      </c>
      <c r="C12746" s="2" t="s">
        <v>1</v>
      </c>
      <c r="D12746" s="2" t="s">
        <v>1467</v>
      </c>
      <c r="E12746" s="2" t="s">
        <v>156</v>
      </c>
      <c r="F12746" s="2" t="s">
        <v>4726</v>
      </c>
      <c r="G12746" s="5">
        <v>10</v>
      </c>
      <c r="H12746" s="5">
        <v>129.30000000000001</v>
      </c>
      <c r="I12746" s="5">
        <v>1293</v>
      </c>
      <c r="J12746" s="5">
        <v>653437.4100000005</v>
      </c>
      <c r="K12746" s="3" t="str" cm="1">
        <f t="array" ref="K12746">_xlfn.LET(_xlpm.d,UPPER(TRIM(CLEAN(SUBSTITUTE(F12746,CHAR(160),"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47" spans="2:11" hidden="1" x14ac:dyDescent="0.25">
      <c r="B12747" s="20">
        <v>45979</v>
      </c>
      <c r="C12747" s="2" t="s">
        <v>1</v>
      </c>
      <c r="D12747" s="2" t="s">
        <v>729</v>
      </c>
      <c r="E12747" s="2" t="s">
        <v>730</v>
      </c>
      <c r="F12747" s="2" t="s">
        <v>4726</v>
      </c>
      <c r="G12747" s="5">
        <v>16</v>
      </c>
      <c r="H12747" s="5">
        <v>129.30000000000001</v>
      </c>
      <c r="I12747" s="5">
        <v>2068.8000000000002</v>
      </c>
      <c r="J12747" s="5">
        <v>655506.21000000054</v>
      </c>
      <c r="K12747" s="3" t="str" cm="1">
        <f t="array" ref="K12747">_xlfn.LET(_xlpm.d,UPPER(TRIM(CLEAN(SUBSTITUTE(F12747,CHAR(160),"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48" spans="2:11" hidden="1" x14ac:dyDescent="0.25">
      <c r="B12748" s="20">
        <v>45979</v>
      </c>
      <c r="C12748" s="2" t="s">
        <v>1</v>
      </c>
      <c r="D12748" s="2" t="s">
        <v>2207</v>
      </c>
      <c r="E12748" s="2" t="s">
        <v>311</v>
      </c>
      <c r="F12748" s="2" t="s">
        <v>4726</v>
      </c>
      <c r="G12748" s="5">
        <v>23</v>
      </c>
      <c r="H12748" s="5">
        <v>129.30000000000001</v>
      </c>
      <c r="I12748" s="5">
        <v>2973.9</v>
      </c>
      <c r="J12748" s="5">
        <v>658480.11000000057</v>
      </c>
      <c r="K12748" s="3" t="str" cm="1">
        <f t="array" ref="K12748">_xlfn.LET(_xlpm.d,UPPER(TRIM(CLEAN(SUBSTITUTE(F12748,CHAR(160),"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49" spans="2:11" hidden="1" x14ac:dyDescent="0.25">
      <c r="B12749" s="20">
        <v>45981</v>
      </c>
      <c r="C12749" s="2" t="s">
        <v>1</v>
      </c>
      <c r="D12749" s="2" t="s">
        <v>1175</v>
      </c>
      <c r="E12749" s="2" t="s">
        <v>160</v>
      </c>
      <c r="F12749" s="2" t="s">
        <v>4726</v>
      </c>
      <c r="G12749" s="5">
        <v>10</v>
      </c>
      <c r="H12749" s="5">
        <v>129.30000000000001</v>
      </c>
      <c r="I12749" s="5">
        <v>1293</v>
      </c>
      <c r="J12749" s="5">
        <v>659773.11000000057</v>
      </c>
      <c r="K12749" s="3" t="str" cm="1">
        <f t="array" ref="K12749">_xlfn.LET(_xlpm.d,UPPER(TRIM(CLEAN(SUBSTITUTE(F12749,CHAR(160),"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50" spans="2:11" hidden="1" x14ac:dyDescent="0.25">
      <c r="B12750" s="20">
        <v>45981</v>
      </c>
      <c r="C12750" s="2" t="s">
        <v>1</v>
      </c>
      <c r="D12750" s="2" t="s">
        <v>1176</v>
      </c>
      <c r="E12750" s="2" t="s">
        <v>192</v>
      </c>
      <c r="F12750" s="2" t="s">
        <v>4726</v>
      </c>
      <c r="G12750" s="5">
        <v>10</v>
      </c>
      <c r="H12750" s="5">
        <v>129.30000000000001</v>
      </c>
      <c r="I12750" s="5">
        <v>1293</v>
      </c>
      <c r="J12750" s="5">
        <v>661066.11000000057</v>
      </c>
      <c r="K12750" s="3" t="str" cm="1">
        <f t="array" ref="K12750">_xlfn.LET(_xlpm.d,UPPER(TRIM(CLEAN(SUBSTITUTE(F12750,CHAR(160),"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51" spans="2:11" hidden="1" x14ac:dyDescent="0.25">
      <c r="B12751" s="20">
        <v>45981</v>
      </c>
      <c r="C12751" s="2" t="s">
        <v>1</v>
      </c>
      <c r="D12751" s="2" t="s">
        <v>4130</v>
      </c>
      <c r="E12751" s="2" t="s">
        <v>149</v>
      </c>
      <c r="F12751" s="2" t="s">
        <v>4726</v>
      </c>
      <c r="G12751" s="5">
        <v>10</v>
      </c>
      <c r="H12751" s="5">
        <v>129.30000000000001</v>
      </c>
      <c r="I12751" s="5">
        <v>1293</v>
      </c>
      <c r="J12751" s="5">
        <v>662359.11000000057</v>
      </c>
      <c r="K12751" s="3" t="str" cm="1">
        <f t="array" ref="K12751">_xlfn.LET(_xlpm.d,UPPER(TRIM(CLEAN(SUBSTITUTE(F12751,CHAR(160),"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52" spans="2:11" hidden="1" x14ac:dyDescent="0.25">
      <c r="B12752" s="20">
        <v>45981</v>
      </c>
      <c r="C12752" s="2" t="s">
        <v>1</v>
      </c>
      <c r="D12752" s="2" t="s">
        <v>1179</v>
      </c>
      <c r="E12752" s="2" t="s">
        <v>197</v>
      </c>
      <c r="F12752" s="2" t="s">
        <v>4726</v>
      </c>
      <c r="G12752" s="5">
        <v>14</v>
      </c>
      <c r="H12752" s="5">
        <v>129.30000000000001</v>
      </c>
      <c r="I12752" s="5">
        <v>1810.2</v>
      </c>
      <c r="J12752" s="5">
        <v>664169.31000000052</v>
      </c>
      <c r="K12752" s="3" t="str" cm="1">
        <f t="array" ref="K12752">_xlfn.LET(_xlpm.d,UPPER(TRIM(CLEAN(SUBSTITUTE(F12752,CHAR(160),"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53" spans="2:11" hidden="1" x14ac:dyDescent="0.25">
      <c r="B12753" s="20">
        <v>45982</v>
      </c>
      <c r="C12753" s="2" t="s">
        <v>1</v>
      </c>
      <c r="D12753" s="2" t="s">
        <v>3290</v>
      </c>
      <c r="E12753" s="2" t="s">
        <v>1701</v>
      </c>
      <c r="F12753" s="2" t="s">
        <v>4726</v>
      </c>
      <c r="G12753" s="5">
        <v>6</v>
      </c>
      <c r="H12753" s="5">
        <v>129.30000000000001</v>
      </c>
      <c r="I12753" s="5">
        <v>775.8</v>
      </c>
      <c r="J12753" s="5">
        <v>664945.11000000057</v>
      </c>
      <c r="K12753" s="3" t="str" cm="1">
        <f t="array" ref="K12753">_xlfn.LET(_xlpm.d,UPPER(TRIM(CLEAN(SUBSTITUTE(F12753,CHAR(160),"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54" spans="2:11" hidden="1" x14ac:dyDescent="0.25">
      <c r="B12754" s="20">
        <v>45982</v>
      </c>
      <c r="C12754" s="2" t="s">
        <v>1</v>
      </c>
      <c r="D12754" s="2" t="s">
        <v>3291</v>
      </c>
      <c r="E12754" s="2" t="s">
        <v>243</v>
      </c>
      <c r="F12754" s="2" t="s">
        <v>4726</v>
      </c>
      <c r="G12754" s="5">
        <v>15</v>
      </c>
      <c r="H12754" s="5">
        <v>129.30000000000001</v>
      </c>
      <c r="I12754" s="5">
        <v>1939.5</v>
      </c>
      <c r="J12754" s="5">
        <v>666884.61000000057</v>
      </c>
      <c r="K12754" s="3" t="str" cm="1">
        <f t="array" ref="K12754">_xlfn.LET(_xlpm.d,UPPER(TRIM(CLEAN(SUBSTITUTE(F12754,CHAR(160),"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55" spans="2:11" hidden="1" x14ac:dyDescent="0.25">
      <c r="B12755" s="20">
        <v>45982</v>
      </c>
      <c r="C12755" s="2" t="s">
        <v>1</v>
      </c>
      <c r="D12755" s="2" t="s">
        <v>4741</v>
      </c>
      <c r="E12755" s="2" t="s">
        <v>241</v>
      </c>
      <c r="F12755" s="2" t="s">
        <v>4726</v>
      </c>
      <c r="G12755" s="5">
        <v>10</v>
      </c>
      <c r="H12755" s="5">
        <v>129.30000000000001</v>
      </c>
      <c r="I12755" s="5">
        <v>1293</v>
      </c>
      <c r="J12755" s="5">
        <v>668177.61000000057</v>
      </c>
      <c r="K12755" s="3" t="str" cm="1">
        <f t="array" ref="K12755">_xlfn.LET(_xlpm.d,UPPER(TRIM(CLEAN(SUBSTITUTE(F12755,CHAR(160),"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56" spans="2:11" hidden="1" x14ac:dyDescent="0.25">
      <c r="B12756" s="20">
        <v>45982</v>
      </c>
      <c r="C12756" s="2" t="s">
        <v>1</v>
      </c>
      <c r="D12756" s="2" t="s">
        <v>1181</v>
      </c>
      <c r="E12756" s="2" t="s">
        <v>874</v>
      </c>
      <c r="F12756" s="2" t="s">
        <v>4726</v>
      </c>
      <c r="G12756" s="5">
        <v>60</v>
      </c>
      <c r="H12756" s="5">
        <v>105.4</v>
      </c>
      <c r="I12756" s="5">
        <v>6324</v>
      </c>
      <c r="J12756" s="5">
        <v>674501.61000000057</v>
      </c>
      <c r="K12756" s="3" t="str" cm="1">
        <f t="array" ref="K12756">_xlfn.LET(_xlpm.d,UPPER(TRIM(CLEAN(SUBSTITUTE(F12756,CHAR(160),"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57" spans="2:11" hidden="1" x14ac:dyDescent="0.25">
      <c r="B12757" s="20">
        <v>45982</v>
      </c>
      <c r="C12757" s="2" t="s">
        <v>1</v>
      </c>
      <c r="D12757" s="2" t="s">
        <v>2473</v>
      </c>
      <c r="E12757" s="2" t="s">
        <v>224</v>
      </c>
      <c r="F12757" s="2" t="s">
        <v>4726</v>
      </c>
      <c r="G12757" s="5">
        <v>12</v>
      </c>
      <c r="H12757" s="5">
        <v>129.30000000000001</v>
      </c>
      <c r="I12757" s="5">
        <v>1551.6</v>
      </c>
      <c r="J12757" s="5">
        <v>676053.21000000054</v>
      </c>
      <c r="K12757" s="3" t="str" cm="1">
        <f t="array" ref="K12757">_xlfn.LET(_xlpm.d,UPPER(TRIM(CLEAN(SUBSTITUTE(F12757,CHAR(160),"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58" spans="2:11" hidden="1" x14ac:dyDescent="0.25">
      <c r="B12758" s="20">
        <v>45985</v>
      </c>
      <c r="C12758" s="2" t="s">
        <v>1</v>
      </c>
      <c r="D12758" s="2" t="s">
        <v>2213</v>
      </c>
      <c r="E12758" s="2" t="s">
        <v>254</v>
      </c>
      <c r="F12758" s="2" t="s">
        <v>4726</v>
      </c>
      <c r="G12758" s="5">
        <v>5</v>
      </c>
      <c r="H12758" s="5">
        <v>129.30000000000001</v>
      </c>
      <c r="I12758" s="5">
        <v>646.5</v>
      </c>
      <c r="J12758" s="5">
        <v>676699.71000000054</v>
      </c>
      <c r="K12758" s="3" t="str" cm="1">
        <f t="array" ref="K12758">_xlfn.LET(_xlpm.d,UPPER(TRIM(CLEAN(SUBSTITUTE(F12758,CHAR(160),"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59" spans="2:11" hidden="1" x14ac:dyDescent="0.25">
      <c r="B12759" s="20">
        <v>45986</v>
      </c>
      <c r="C12759" s="2" t="s">
        <v>1</v>
      </c>
      <c r="D12759" s="2" t="s">
        <v>3301</v>
      </c>
      <c r="E12759" s="2" t="s">
        <v>261</v>
      </c>
      <c r="F12759" s="2" t="s">
        <v>4726</v>
      </c>
      <c r="G12759" s="5">
        <v>10</v>
      </c>
      <c r="H12759" s="5">
        <v>129.30000000000001</v>
      </c>
      <c r="I12759" s="5">
        <v>1293</v>
      </c>
      <c r="J12759" s="5">
        <v>677992.71000000054</v>
      </c>
      <c r="K12759" s="3" t="str" cm="1">
        <f t="array" ref="K12759">_xlfn.LET(_xlpm.d,UPPER(TRIM(CLEAN(SUBSTITUTE(F12759,CHAR(160),"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60" spans="2:11" hidden="1" x14ac:dyDescent="0.25">
      <c r="B12760" s="20">
        <v>45986</v>
      </c>
      <c r="C12760" s="2" t="s">
        <v>1</v>
      </c>
      <c r="D12760" s="2" t="s">
        <v>1472</v>
      </c>
      <c r="E12760" s="2" t="s">
        <v>147</v>
      </c>
      <c r="F12760" s="2" t="s">
        <v>4726</v>
      </c>
      <c r="G12760" s="5">
        <v>10</v>
      </c>
      <c r="H12760" s="5">
        <v>129.30000000000001</v>
      </c>
      <c r="I12760" s="5">
        <v>1293</v>
      </c>
      <c r="J12760" s="5">
        <v>679285.71000000054</v>
      </c>
      <c r="K12760" s="3" t="str" cm="1">
        <f t="array" ref="K12760">_xlfn.LET(_xlpm.d,UPPER(TRIM(CLEAN(SUBSTITUTE(F12760,CHAR(160),"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61" spans="2:11" hidden="1" x14ac:dyDescent="0.25">
      <c r="B12761" s="20">
        <v>45986</v>
      </c>
      <c r="C12761" s="2" t="s">
        <v>1</v>
      </c>
      <c r="D12761" s="2" t="s">
        <v>4682</v>
      </c>
      <c r="E12761" s="2" t="s">
        <v>857</v>
      </c>
      <c r="F12761" s="2" t="s">
        <v>4726</v>
      </c>
      <c r="G12761" s="5">
        <v>19</v>
      </c>
      <c r="H12761" s="5">
        <v>118.8</v>
      </c>
      <c r="I12761" s="5">
        <v>2257.1999999999998</v>
      </c>
      <c r="J12761" s="5">
        <v>681542.9100000005</v>
      </c>
      <c r="K12761" s="3" t="str" cm="1">
        <f t="array" ref="K12761">_xlfn.LET(_xlpm.d,UPPER(TRIM(CLEAN(SUBSTITUTE(F12761,CHAR(160),"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62" spans="2:11" hidden="1" x14ac:dyDescent="0.25">
      <c r="B12762" s="20">
        <v>45986</v>
      </c>
      <c r="C12762" s="2" t="s">
        <v>1</v>
      </c>
      <c r="D12762" s="2" t="s">
        <v>3897</v>
      </c>
      <c r="E12762" s="2" t="s">
        <v>263</v>
      </c>
      <c r="F12762" s="2" t="s">
        <v>4726</v>
      </c>
      <c r="G12762" s="5">
        <v>6</v>
      </c>
      <c r="H12762" s="5">
        <v>129.30000000000001</v>
      </c>
      <c r="I12762" s="5">
        <v>775.8</v>
      </c>
      <c r="J12762" s="5">
        <v>682318.71000000054</v>
      </c>
      <c r="K12762" s="3" t="str" cm="1">
        <f t="array" ref="K12762">_xlfn.LET(_xlpm.d,UPPER(TRIM(CLEAN(SUBSTITUTE(F12762,CHAR(160),"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63" spans="2:11" hidden="1" x14ac:dyDescent="0.25">
      <c r="B12763" s="20">
        <v>45988</v>
      </c>
      <c r="C12763" s="2" t="s">
        <v>1</v>
      </c>
      <c r="D12763" s="2" t="s">
        <v>295</v>
      </c>
      <c r="E12763" s="2" t="s">
        <v>180</v>
      </c>
      <c r="F12763" s="2" t="s">
        <v>4726</v>
      </c>
      <c r="G12763" s="5">
        <v>6</v>
      </c>
      <c r="H12763" s="5">
        <v>129.30000000000001</v>
      </c>
      <c r="I12763" s="5">
        <v>775.8</v>
      </c>
      <c r="J12763" s="5">
        <v>683094.51000000059</v>
      </c>
      <c r="K12763" s="3" t="str" cm="1">
        <f t="array" ref="K12763">_xlfn.LET(_xlpm.d,UPPER(TRIM(CLEAN(SUBSTITUTE(F12763,CHAR(160),"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64" spans="2:11" hidden="1" x14ac:dyDescent="0.25">
      <c r="B12764" s="20">
        <v>45988</v>
      </c>
      <c r="C12764" s="2" t="s">
        <v>1</v>
      </c>
      <c r="D12764" s="2" t="s">
        <v>296</v>
      </c>
      <c r="E12764" s="2" t="s">
        <v>160</v>
      </c>
      <c r="F12764" s="2" t="s">
        <v>4726</v>
      </c>
      <c r="G12764" s="5">
        <v>6</v>
      </c>
      <c r="H12764" s="5">
        <v>129.30000000000001</v>
      </c>
      <c r="I12764" s="5">
        <v>775.8</v>
      </c>
      <c r="J12764" s="5">
        <v>683870.31000000064</v>
      </c>
      <c r="K12764" s="3" t="str" cm="1">
        <f t="array" ref="K12764">_xlfn.LET(_xlpm.d,UPPER(TRIM(CLEAN(SUBSTITUTE(F12764,CHAR(160),"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65" spans="2:11" hidden="1" x14ac:dyDescent="0.25">
      <c r="B12765" s="20">
        <v>45988</v>
      </c>
      <c r="C12765" s="2" t="s">
        <v>1</v>
      </c>
      <c r="D12765" s="2" t="s">
        <v>298</v>
      </c>
      <c r="E12765" s="2" t="s">
        <v>192</v>
      </c>
      <c r="F12765" s="2" t="s">
        <v>4726</v>
      </c>
      <c r="G12765" s="5">
        <v>10</v>
      </c>
      <c r="H12765" s="5">
        <v>129.30000000000001</v>
      </c>
      <c r="I12765" s="5">
        <v>1293</v>
      </c>
      <c r="J12765" s="5">
        <v>685163.31000000064</v>
      </c>
      <c r="K12765" s="3" t="str" cm="1">
        <f t="array" ref="K12765">_xlfn.LET(_xlpm.d,UPPER(TRIM(CLEAN(SUBSTITUTE(F12765,CHAR(160),"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66" spans="2:11" hidden="1" x14ac:dyDescent="0.25">
      <c r="B12766" s="20">
        <v>45989</v>
      </c>
      <c r="C12766" s="2" t="s">
        <v>1</v>
      </c>
      <c r="D12766" s="2" t="s">
        <v>313</v>
      </c>
      <c r="E12766" s="2" t="s">
        <v>243</v>
      </c>
      <c r="F12766" s="2" t="s">
        <v>4726</v>
      </c>
      <c r="G12766" s="5">
        <v>10</v>
      </c>
      <c r="H12766" s="5">
        <v>129.30000000000001</v>
      </c>
      <c r="I12766" s="5">
        <v>1293</v>
      </c>
      <c r="J12766" s="5">
        <v>686456.31000000064</v>
      </c>
      <c r="K12766" s="3" t="str" cm="1">
        <f t="array" ref="K12766">_xlfn.LET(_xlpm.d,UPPER(TRIM(CLEAN(SUBSTITUTE(F12766,CHAR(160),"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67" spans="2:11" hidden="1" x14ac:dyDescent="0.25">
      <c r="B12767" s="20">
        <v>45989</v>
      </c>
      <c r="C12767" s="2" t="s">
        <v>1</v>
      </c>
      <c r="D12767" s="2" t="s">
        <v>314</v>
      </c>
      <c r="E12767" s="2" t="s">
        <v>238</v>
      </c>
      <c r="F12767" s="2" t="s">
        <v>4726</v>
      </c>
      <c r="G12767" s="5">
        <v>6</v>
      </c>
      <c r="H12767" s="5">
        <v>129.30000000000001</v>
      </c>
      <c r="I12767" s="5">
        <v>775.8</v>
      </c>
      <c r="J12767" s="5">
        <v>687232.11000000068</v>
      </c>
      <c r="K12767" s="3" t="str" cm="1">
        <f t="array" ref="K12767">_xlfn.LET(_xlpm.d,UPPER(TRIM(CLEAN(SUBSTITUTE(F12767,CHAR(160),"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68" spans="2:11" hidden="1" x14ac:dyDescent="0.25">
      <c r="B12768" s="20">
        <v>45989</v>
      </c>
      <c r="C12768" s="2" t="s">
        <v>1</v>
      </c>
      <c r="D12768" s="2" t="s">
        <v>3311</v>
      </c>
      <c r="E12768" s="2" t="s">
        <v>195</v>
      </c>
      <c r="F12768" s="2" t="s">
        <v>4726</v>
      </c>
      <c r="G12768" s="5">
        <v>8</v>
      </c>
      <c r="H12768" s="5">
        <v>129.30000000000001</v>
      </c>
      <c r="I12768" s="5">
        <v>1034.4000000000001</v>
      </c>
      <c r="J12768" s="5">
        <v>688266.51000000071</v>
      </c>
      <c r="K12768" s="3" t="str" cm="1">
        <f t="array" ref="K12768">_xlfn.LET(_xlpm.d,UPPER(TRIM(CLEAN(SUBSTITUTE(F12768,CHAR(160),"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69" spans="2:11" hidden="1" x14ac:dyDescent="0.25">
      <c r="B12769" s="20">
        <v>45989</v>
      </c>
      <c r="C12769" s="2" t="s">
        <v>1</v>
      </c>
      <c r="D12769" s="2" t="s">
        <v>317</v>
      </c>
      <c r="E12769" s="2" t="s">
        <v>154</v>
      </c>
      <c r="F12769" s="2" t="s">
        <v>4726</v>
      </c>
      <c r="G12769" s="5">
        <v>15</v>
      </c>
      <c r="H12769" s="5">
        <v>129.30000000000001</v>
      </c>
      <c r="I12769" s="5">
        <v>1939.5</v>
      </c>
      <c r="J12769" s="5">
        <v>690206.01000000071</v>
      </c>
      <c r="K12769" s="3" t="str" cm="1">
        <f t="array" ref="K12769">_xlfn.LET(_xlpm.d,UPPER(TRIM(CLEAN(SUBSTITUTE(F12769,CHAR(160),"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70" spans="2:11" hidden="1" x14ac:dyDescent="0.25">
      <c r="B12770" s="20">
        <v>45993</v>
      </c>
      <c r="C12770" s="2" t="s">
        <v>1</v>
      </c>
      <c r="D12770" s="2" t="s">
        <v>4291</v>
      </c>
      <c r="E12770" s="2" t="s">
        <v>261</v>
      </c>
      <c r="F12770" s="2" t="s">
        <v>4726</v>
      </c>
      <c r="G12770" s="5">
        <v>4</v>
      </c>
      <c r="H12770" s="5">
        <v>129.30000000000001</v>
      </c>
      <c r="I12770" s="5">
        <v>517.20000000000005</v>
      </c>
      <c r="J12770" s="5">
        <v>690723.21000000066</v>
      </c>
      <c r="K12770" s="3" t="str" cm="1">
        <f t="array" ref="K12770">_xlfn.LET(_xlpm.d,UPPER(TRIM(CLEAN(SUBSTITUTE(F12770,CHAR(160),"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71" spans="2:11" hidden="1" x14ac:dyDescent="0.25">
      <c r="B12771" s="20">
        <v>45993</v>
      </c>
      <c r="C12771" s="2" t="s">
        <v>1</v>
      </c>
      <c r="D12771" s="2" t="s">
        <v>1477</v>
      </c>
      <c r="E12771" s="2" t="s">
        <v>143</v>
      </c>
      <c r="F12771" s="2" t="s">
        <v>4726</v>
      </c>
      <c r="G12771" s="5">
        <v>18</v>
      </c>
      <c r="H12771" s="5">
        <v>129.30000000000001</v>
      </c>
      <c r="I12771" s="5">
        <v>2327.4</v>
      </c>
      <c r="J12771" s="5">
        <v>693050.61000000068</v>
      </c>
      <c r="K12771" s="3" t="str" cm="1">
        <f t="array" ref="K12771">_xlfn.LET(_xlpm.d,UPPER(TRIM(CLEAN(SUBSTITUTE(F12771,CHAR(160),"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72" spans="2:11" hidden="1" x14ac:dyDescent="0.25">
      <c r="B12772" s="20">
        <v>45993</v>
      </c>
      <c r="C12772" s="2" t="s">
        <v>1</v>
      </c>
      <c r="D12772" s="2" t="s">
        <v>1478</v>
      </c>
      <c r="E12772" s="2" t="s">
        <v>162</v>
      </c>
      <c r="F12772" s="2" t="s">
        <v>4726</v>
      </c>
      <c r="G12772" s="5">
        <v>10</v>
      </c>
      <c r="H12772" s="5">
        <v>129.30000000000001</v>
      </c>
      <c r="I12772" s="5">
        <v>1293</v>
      </c>
      <c r="J12772" s="5">
        <v>694343.61000000068</v>
      </c>
      <c r="K12772" s="3" t="str" cm="1">
        <f t="array" ref="K12772">_xlfn.LET(_xlpm.d,UPPER(TRIM(CLEAN(SUBSTITUTE(F12772,CHAR(160),"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73" spans="2:11" hidden="1" x14ac:dyDescent="0.25">
      <c r="B12773" s="20">
        <v>45994</v>
      </c>
      <c r="C12773" s="2" t="s">
        <v>1</v>
      </c>
      <c r="D12773" s="2" t="s">
        <v>2231</v>
      </c>
      <c r="E12773" s="2" t="s">
        <v>197</v>
      </c>
      <c r="F12773" s="2" t="s">
        <v>4726</v>
      </c>
      <c r="G12773" s="5">
        <v>4</v>
      </c>
      <c r="H12773" s="5">
        <v>129.30000000000001</v>
      </c>
      <c r="I12773" s="5">
        <v>517.20000000000005</v>
      </c>
      <c r="J12773" s="5">
        <v>694860.81000000064</v>
      </c>
      <c r="K12773" s="3" t="str" cm="1">
        <f t="array" ref="K12773">_xlfn.LET(_xlpm.d,UPPER(TRIM(CLEAN(SUBSTITUTE(F12773,CHAR(160),"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74" spans="2:11" hidden="1" x14ac:dyDescent="0.25">
      <c r="B12774" s="20">
        <v>45994</v>
      </c>
      <c r="C12774" s="2" t="s">
        <v>1</v>
      </c>
      <c r="D12774" s="2" t="s">
        <v>4742</v>
      </c>
      <c r="E12774" s="2" t="s">
        <v>279</v>
      </c>
      <c r="F12774" s="2" t="s">
        <v>4726</v>
      </c>
      <c r="G12774" s="5">
        <v>5</v>
      </c>
      <c r="H12774" s="5">
        <v>129.30000000000001</v>
      </c>
      <c r="I12774" s="5">
        <v>646.5</v>
      </c>
      <c r="J12774" s="5">
        <v>695507.31000000064</v>
      </c>
      <c r="K12774" s="3" t="str" cm="1">
        <f t="array" ref="K12774">_xlfn.LET(_xlpm.d,UPPER(TRIM(CLEAN(SUBSTITUTE(F12774,CHAR(160),"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75" spans="2:11" hidden="1" x14ac:dyDescent="0.25">
      <c r="B12775" s="20">
        <v>45995</v>
      </c>
      <c r="C12775" s="2" t="s">
        <v>1</v>
      </c>
      <c r="D12775" s="2" t="s">
        <v>2233</v>
      </c>
      <c r="E12775" s="2" t="s">
        <v>248</v>
      </c>
      <c r="F12775" s="2" t="s">
        <v>4726</v>
      </c>
      <c r="G12775" s="5">
        <v>5</v>
      </c>
      <c r="H12775" s="5">
        <v>129.30000000000001</v>
      </c>
      <c r="I12775" s="5">
        <v>646.5</v>
      </c>
      <c r="J12775" s="5">
        <v>696153.81000000064</v>
      </c>
      <c r="K12775" s="3" t="str" cm="1">
        <f t="array" ref="K12775">_xlfn.LET(_xlpm.d,UPPER(TRIM(CLEAN(SUBSTITUTE(F12775,CHAR(160),"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76" spans="2:11" hidden="1" x14ac:dyDescent="0.25">
      <c r="B12776" s="20">
        <v>45995</v>
      </c>
      <c r="C12776" s="2" t="s">
        <v>1</v>
      </c>
      <c r="D12776" s="2" t="s">
        <v>345</v>
      </c>
      <c r="E12776" s="2" t="s">
        <v>135</v>
      </c>
      <c r="F12776" s="2" t="s">
        <v>4726</v>
      </c>
      <c r="G12776" s="5">
        <v>12</v>
      </c>
      <c r="H12776" s="5">
        <v>129.30000000000001</v>
      </c>
      <c r="I12776" s="5">
        <v>1551.6</v>
      </c>
      <c r="J12776" s="5">
        <v>697705.41000000061</v>
      </c>
      <c r="K12776" s="3" t="str" cm="1">
        <f t="array" ref="K12776">_xlfn.LET(_xlpm.d,UPPER(TRIM(CLEAN(SUBSTITUTE(F12776,CHAR(160),"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77" spans="2:11" hidden="1" x14ac:dyDescent="0.25">
      <c r="B12777" s="20">
        <v>45995</v>
      </c>
      <c r="C12777" s="2" t="s">
        <v>1</v>
      </c>
      <c r="D12777" s="2" t="s">
        <v>346</v>
      </c>
      <c r="E12777" s="2" t="s">
        <v>180</v>
      </c>
      <c r="F12777" s="2" t="s">
        <v>4726</v>
      </c>
      <c r="G12777" s="5">
        <v>10</v>
      </c>
      <c r="H12777" s="5">
        <v>129.30000000000001</v>
      </c>
      <c r="I12777" s="5">
        <v>1293</v>
      </c>
      <c r="J12777" s="5">
        <v>698998.41000000061</v>
      </c>
      <c r="K12777" s="3" t="str" cm="1">
        <f t="array" ref="K12777">_xlfn.LET(_xlpm.d,UPPER(TRIM(CLEAN(SUBSTITUTE(F12777,CHAR(160),"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78" spans="2:11" hidden="1" x14ac:dyDescent="0.25">
      <c r="B12778" s="20">
        <v>45995</v>
      </c>
      <c r="C12778" s="2" t="s">
        <v>1</v>
      </c>
      <c r="D12778" s="2" t="s">
        <v>348</v>
      </c>
      <c r="E12778" s="2" t="s">
        <v>192</v>
      </c>
      <c r="F12778" s="2" t="s">
        <v>4726</v>
      </c>
      <c r="G12778" s="5">
        <v>5</v>
      </c>
      <c r="H12778" s="5">
        <v>129.30000000000001</v>
      </c>
      <c r="I12778" s="5">
        <v>646.5</v>
      </c>
      <c r="J12778" s="5">
        <v>699644.91000000061</v>
      </c>
      <c r="K12778" s="3" t="str" cm="1">
        <f t="array" ref="K12778">_xlfn.LET(_xlpm.d,UPPER(TRIM(CLEAN(SUBSTITUTE(F12778,CHAR(160),"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79" spans="2:11" hidden="1" x14ac:dyDescent="0.25">
      <c r="B12779" s="20">
        <v>45996</v>
      </c>
      <c r="C12779" s="2" t="s">
        <v>1</v>
      </c>
      <c r="D12779" s="2" t="s">
        <v>354</v>
      </c>
      <c r="E12779" s="2" t="s">
        <v>279</v>
      </c>
      <c r="F12779" s="2" t="s">
        <v>4726</v>
      </c>
      <c r="G12779" s="5">
        <v>15</v>
      </c>
      <c r="H12779" s="5">
        <v>129.30000000000001</v>
      </c>
      <c r="I12779" s="5">
        <v>1939.5</v>
      </c>
      <c r="J12779" s="5">
        <v>701584.41000000061</v>
      </c>
      <c r="K12779" s="3" t="str" cm="1">
        <f t="array" ref="K12779">_xlfn.LET(_xlpm.d,UPPER(TRIM(CLEAN(SUBSTITUTE(F12779,CHAR(160),"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80" spans="2:11" hidden="1" x14ac:dyDescent="0.25">
      <c r="B12780" s="20">
        <v>45996</v>
      </c>
      <c r="C12780" s="2" t="s">
        <v>1</v>
      </c>
      <c r="D12780" s="2" t="s">
        <v>2236</v>
      </c>
      <c r="E12780" s="2" t="s">
        <v>241</v>
      </c>
      <c r="F12780" s="2" t="s">
        <v>4726</v>
      </c>
      <c r="G12780" s="5">
        <v>10</v>
      </c>
      <c r="H12780" s="5">
        <v>129.30000000000001</v>
      </c>
      <c r="I12780" s="5">
        <v>1293</v>
      </c>
      <c r="J12780" s="5">
        <v>702877.41000000061</v>
      </c>
      <c r="K12780" s="3" t="str" cm="1">
        <f t="array" ref="K12780">_xlfn.LET(_xlpm.d,UPPER(TRIM(CLEAN(SUBSTITUTE(F12780,CHAR(160),"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81" spans="2:11" hidden="1" x14ac:dyDescent="0.25">
      <c r="B12781" s="20">
        <v>45996</v>
      </c>
      <c r="C12781" s="2" t="s">
        <v>1</v>
      </c>
      <c r="D12781" s="2" t="s">
        <v>357</v>
      </c>
      <c r="E12781" s="2" t="s">
        <v>195</v>
      </c>
      <c r="F12781" s="2" t="s">
        <v>4726</v>
      </c>
      <c r="G12781" s="5">
        <v>20</v>
      </c>
      <c r="H12781" s="5">
        <v>129.30000000000001</v>
      </c>
      <c r="I12781" s="5">
        <v>2586</v>
      </c>
      <c r="J12781" s="5">
        <v>705463.41000000061</v>
      </c>
      <c r="K12781" s="3" t="str" cm="1">
        <f t="array" ref="K12781">_xlfn.LET(_xlpm.d,UPPER(TRIM(CLEAN(SUBSTITUTE(F12781,CHAR(160),"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82" spans="2:11" hidden="1" x14ac:dyDescent="0.25">
      <c r="B12782" s="20">
        <v>45996</v>
      </c>
      <c r="C12782" s="2" t="s">
        <v>1</v>
      </c>
      <c r="D12782" s="2" t="s">
        <v>1300</v>
      </c>
      <c r="E12782" s="2" t="s">
        <v>154</v>
      </c>
      <c r="F12782" s="2" t="s">
        <v>4726</v>
      </c>
      <c r="G12782" s="5">
        <v>16</v>
      </c>
      <c r="H12782" s="5">
        <v>129.30000000000001</v>
      </c>
      <c r="I12782" s="5">
        <v>2068.8000000000002</v>
      </c>
      <c r="J12782" s="5">
        <v>707532.21000000066</v>
      </c>
      <c r="K12782" s="3" t="str" cm="1">
        <f t="array" ref="K12782">_xlfn.LET(_xlpm.d,UPPER(TRIM(CLEAN(SUBSTITUTE(F12782,CHAR(160),"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83" spans="2:11" hidden="1" x14ac:dyDescent="0.25">
      <c r="B12783" s="20">
        <v>45996</v>
      </c>
      <c r="C12783" s="2" t="s">
        <v>1</v>
      </c>
      <c r="D12783" s="2" t="s">
        <v>2239</v>
      </c>
      <c r="E12783" s="2" t="s">
        <v>43</v>
      </c>
      <c r="F12783" s="2" t="s">
        <v>4726</v>
      </c>
      <c r="G12783" s="5">
        <v>8</v>
      </c>
      <c r="H12783" s="5">
        <v>118.8</v>
      </c>
      <c r="I12783" s="5">
        <v>950.4</v>
      </c>
      <c r="J12783" s="5">
        <v>708482.61000000068</v>
      </c>
      <c r="K12783" s="3" t="str" cm="1">
        <f t="array" ref="K12783">_xlfn.LET(_xlpm.d,UPPER(TRIM(CLEAN(SUBSTITUTE(F12783,CHAR(160),"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84" spans="2:11" hidden="1" x14ac:dyDescent="0.25">
      <c r="B12784" s="20">
        <v>46000</v>
      </c>
      <c r="C12784" s="2" t="s">
        <v>1</v>
      </c>
      <c r="D12784" s="2" t="s">
        <v>77</v>
      </c>
      <c r="E12784" s="2" t="s">
        <v>78</v>
      </c>
      <c r="F12784" s="2" t="s">
        <v>4726</v>
      </c>
      <c r="G12784" s="5">
        <v>5</v>
      </c>
      <c r="H12784" s="5">
        <v>129.30000000000001</v>
      </c>
      <c r="I12784" s="5">
        <v>646.5</v>
      </c>
      <c r="J12784" s="5">
        <v>709129.11000000068</v>
      </c>
      <c r="K12784" s="3" t="str" cm="1">
        <f t="array" ref="K12784">_xlfn.LET(_xlpm.d,UPPER(TRIM(CLEAN(SUBSTITUTE(F12784,CHAR(160),"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85" spans="2:11" hidden="1" x14ac:dyDescent="0.25">
      <c r="B12785" s="20">
        <v>46000</v>
      </c>
      <c r="C12785" s="2" t="s">
        <v>1</v>
      </c>
      <c r="D12785" s="2" t="s">
        <v>365</v>
      </c>
      <c r="E12785" s="2" t="s">
        <v>147</v>
      </c>
      <c r="F12785" s="2" t="s">
        <v>4726</v>
      </c>
      <c r="G12785" s="5">
        <v>10</v>
      </c>
      <c r="H12785" s="5">
        <v>129.30000000000001</v>
      </c>
      <c r="I12785" s="5">
        <v>1293</v>
      </c>
      <c r="J12785" s="5">
        <v>710422.11000000068</v>
      </c>
      <c r="K12785" s="3" t="str" cm="1">
        <f t="array" ref="K12785">_xlfn.LET(_xlpm.d,UPPER(TRIM(CLEAN(SUBSTITUTE(F12785,CHAR(160),"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86" spans="2:11" hidden="1" x14ac:dyDescent="0.25">
      <c r="B12786" s="20">
        <v>46000</v>
      </c>
      <c r="C12786" s="2" t="s">
        <v>1</v>
      </c>
      <c r="D12786" s="2" t="s">
        <v>367</v>
      </c>
      <c r="E12786" s="2" t="s">
        <v>273</v>
      </c>
      <c r="F12786" s="2" t="s">
        <v>4726</v>
      </c>
      <c r="G12786" s="5">
        <v>10</v>
      </c>
      <c r="H12786" s="5">
        <v>129.30000000000001</v>
      </c>
      <c r="I12786" s="5">
        <v>1293</v>
      </c>
      <c r="J12786" s="5">
        <v>711715.11000000068</v>
      </c>
      <c r="K12786" s="3" t="str" cm="1">
        <f t="array" ref="K12786">_xlfn.LET(_xlpm.d,UPPER(TRIM(CLEAN(SUBSTITUTE(F12786,CHAR(160),"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87" spans="2:11" hidden="1" x14ac:dyDescent="0.25">
      <c r="B12787" s="20">
        <v>46000</v>
      </c>
      <c r="C12787" s="2" t="s">
        <v>1</v>
      </c>
      <c r="D12787" s="2" t="s">
        <v>1302</v>
      </c>
      <c r="E12787" s="2" t="s">
        <v>141</v>
      </c>
      <c r="F12787" s="2" t="s">
        <v>4726</v>
      </c>
      <c r="G12787" s="5">
        <v>10</v>
      </c>
      <c r="H12787" s="5">
        <v>129.30000000000001</v>
      </c>
      <c r="I12787" s="5">
        <v>1293</v>
      </c>
      <c r="J12787" s="5">
        <v>713008.11000000068</v>
      </c>
      <c r="K12787" s="3" t="str" cm="1">
        <f t="array" ref="K12787">_xlfn.LET(_xlpm.d,UPPER(TRIM(CLEAN(SUBSTITUTE(F12787,CHAR(160),"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88" spans="2:11" hidden="1" x14ac:dyDescent="0.25">
      <c r="B12788" s="20">
        <v>46000</v>
      </c>
      <c r="C12788" s="2" t="s">
        <v>1</v>
      </c>
      <c r="D12788" s="2" t="s">
        <v>1354</v>
      </c>
      <c r="E12788" s="2" t="s">
        <v>156</v>
      </c>
      <c r="F12788" s="2" t="s">
        <v>4726</v>
      </c>
      <c r="G12788" s="5">
        <v>15</v>
      </c>
      <c r="H12788" s="5">
        <v>129.30000000000001</v>
      </c>
      <c r="I12788" s="5">
        <v>1939.5</v>
      </c>
      <c r="J12788" s="5">
        <v>714947.61000000068</v>
      </c>
      <c r="K12788" s="3" t="str" cm="1">
        <f t="array" ref="K12788">_xlfn.LET(_xlpm.d,UPPER(TRIM(CLEAN(SUBSTITUTE(F12788,CHAR(160),"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89" spans="2:11" hidden="1" x14ac:dyDescent="0.25">
      <c r="B12789" s="20">
        <v>46000</v>
      </c>
      <c r="C12789" s="2" t="s">
        <v>1</v>
      </c>
      <c r="D12789" s="2" t="s">
        <v>2244</v>
      </c>
      <c r="E12789" s="2" t="s">
        <v>1634</v>
      </c>
      <c r="F12789" s="2" t="s">
        <v>4726</v>
      </c>
      <c r="G12789" s="5">
        <v>6</v>
      </c>
      <c r="H12789" s="5">
        <v>129.30000000000001</v>
      </c>
      <c r="I12789" s="5">
        <v>775.8</v>
      </c>
      <c r="J12789" s="5">
        <v>715723.41000000073</v>
      </c>
      <c r="K12789" s="3" t="str" cm="1">
        <f t="array" ref="K12789">_xlfn.LET(_xlpm.d,UPPER(TRIM(CLEAN(SUBSTITUTE(F12789,CHAR(160),"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90" spans="2:11" hidden="1" x14ac:dyDescent="0.25">
      <c r="B12790" s="20">
        <v>46000</v>
      </c>
      <c r="C12790" s="2" t="s">
        <v>1</v>
      </c>
      <c r="D12790" s="2" t="s">
        <v>3332</v>
      </c>
      <c r="E12790" s="2" t="s">
        <v>857</v>
      </c>
      <c r="F12790" s="2" t="s">
        <v>4726</v>
      </c>
      <c r="G12790" s="5">
        <v>9</v>
      </c>
      <c r="H12790" s="5">
        <v>118.8</v>
      </c>
      <c r="I12790" s="5">
        <v>1069.2</v>
      </c>
      <c r="J12790" s="5">
        <v>716792.61000000068</v>
      </c>
      <c r="K12790" s="3" t="str" cm="1">
        <f t="array" ref="K12790">_xlfn.LET(_xlpm.d,UPPER(TRIM(CLEAN(SUBSTITUTE(F12790,CHAR(160),"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91" spans="2:11" hidden="1" x14ac:dyDescent="0.25">
      <c r="B12791" s="20">
        <v>46000</v>
      </c>
      <c r="C12791" s="2" t="s">
        <v>1</v>
      </c>
      <c r="D12791" s="2" t="s">
        <v>2476</v>
      </c>
      <c r="E12791" s="2" t="s">
        <v>61</v>
      </c>
      <c r="F12791" s="2" t="s">
        <v>4726</v>
      </c>
      <c r="G12791" s="5">
        <v>4</v>
      </c>
      <c r="H12791" s="5">
        <v>118.8</v>
      </c>
      <c r="I12791" s="5">
        <v>475.2</v>
      </c>
      <c r="J12791" s="5">
        <v>717267.81000000064</v>
      </c>
      <c r="K12791" s="3" t="str" cm="1">
        <f t="array" ref="K12791">_xlfn.LET(_xlpm.d,UPPER(TRIM(CLEAN(SUBSTITUTE(F12791,CHAR(160),"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92" spans="2:11" hidden="1" x14ac:dyDescent="0.25">
      <c r="B12792" s="20">
        <v>46001</v>
      </c>
      <c r="C12792" s="2" t="s">
        <v>1</v>
      </c>
      <c r="D12792" s="2" t="s">
        <v>2246</v>
      </c>
      <c r="E12792" s="2" t="s">
        <v>214</v>
      </c>
      <c r="F12792" s="2" t="s">
        <v>4726</v>
      </c>
      <c r="G12792" s="5">
        <v>5</v>
      </c>
      <c r="H12792" s="5">
        <v>129.30000000000001</v>
      </c>
      <c r="I12792" s="5">
        <v>646.5</v>
      </c>
      <c r="J12792" s="5">
        <v>717914.31000000064</v>
      </c>
      <c r="K12792" s="3" t="str" cm="1">
        <f t="array" ref="K12792">_xlfn.LET(_xlpm.d,UPPER(TRIM(CLEAN(SUBSTITUTE(F12792,CHAR(160),"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93" spans="2:11" hidden="1" x14ac:dyDescent="0.25">
      <c r="B12793" s="20">
        <v>46001</v>
      </c>
      <c r="C12793" s="2" t="s">
        <v>1</v>
      </c>
      <c r="D12793" s="2" t="s">
        <v>3335</v>
      </c>
      <c r="E12793" s="2" t="s">
        <v>149</v>
      </c>
      <c r="F12793" s="2" t="s">
        <v>4726</v>
      </c>
      <c r="G12793" s="5">
        <v>10</v>
      </c>
      <c r="H12793" s="5">
        <v>129.30000000000001</v>
      </c>
      <c r="I12793" s="5">
        <v>1293</v>
      </c>
      <c r="J12793" s="5">
        <v>719207.31000000064</v>
      </c>
      <c r="K12793" s="3" t="str" cm="1">
        <f t="array" ref="K12793">_xlfn.LET(_xlpm.d,UPPER(TRIM(CLEAN(SUBSTITUTE(F12793,CHAR(160),"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94" spans="2:11" hidden="1" x14ac:dyDescent="0.25">
      <c r="B12794" s="20">
        <v>46001</v>
      </c>
      <c r="C12794" s="2" t="s">
        <v>1</v>
      </c>
      <c r="D12794" s="2" t="s">
        <v>2247</v>
      </c>
      <c r="E12794" s="2" t="s">
        <v>286</v>
      </c>
      <c r="F12794" s="2" t="s">
        <v>4726</v>
      </c>
      <c r="G12794" s="5">
        <v>6</v>
      </c>
      <c r="H12794" s="5">
        <v>129.30000000000001</v>
      </c>
      <c r="I12794" s="5">
        <v>775.8</v>
      </c>
      <c r="J12794" s="5">
        <v>719983.11000000068</v>
      </c>
      <c r="K12794" s="3" t="str" cm="1">
        <f t="array" ref="K12794">_xlfn.LET(_xlpm.d,UPPER(TRIM(CLEAN(SUBSTITUTE(F12794,CHAR(160),"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95" spans="2:11" hidden="1" x14ac:dyDescent="0.25">
      <c r="B12795" s="20">
        <v>46002</v>
      </c>
      <c r="C12795" s="2" t="s">
        <v>1</v>
      </c>
      <c r="D12795" s="2" t="s">
        <v>2248</v>
      </c>
      <c r="E12795" s="2" t="s">
        <v>254</v>
      </c>
      <c r="F12795" s="2" t="s">
        <v>4726</v>
      </c>
      <c r="G12795" s="5">
        <v>5</v>
      </c>
      <c r="H12795" s="5">
        <v>129.30000000000001</v>
      </c>
      <c r="I12795" s="5">
        <v>646.5</v>
      </c>
      <c r="J12795" s="5">
        <v>720629.61000000068</v>
      </c>
      <c r="K12795" s="3" t="str" cm="1">
        <f t="array" ref="K12795">_xlfn.LET(_xlpm.d,UPPER(TRIM(CLEAN(SUBSTITUTE(F12795,CHAR(160),"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96" spans="2:11" hidden="1" x14ac:dyDescent="0.25">
      <c r="B12796" s="20">
        <v>46002</v>
      </c>
      <c r="C12796" s="2" t="s">
        <v>1</v>
      </c>
      <c r="D12796" s="2" t="s">
        <v>2249</v>
      </c>
      <c r="E12796" s="2" t="s">
        <v>248</v>
      </c>
      <c r="F12796" s="2" t="s">
        <v>4726</v>
      </c>
      <c r="G12796" s="5">
        <v>5</v>
      </c>
      <c r="H12796" s="5">
        <v>129.30000000000001</v>
      </c>
      <c r="I12796" s="5">
        <v>646.5</v>
      </c>
      <c r="J12796" s="5">
        <v>721276.11000000068</v>
      </c>
      <c r="K12796" s="3" t="str" cm="1">
        <f t="array" ref="K12796">_xlfn.LET(_xlpm.d,UPPER(TRIM(CLEAN(SUBSTITUTE(F12796,CHAR(160),"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97" spans="2:11" hidden="1" x14ac:dyDescent="0.25">
      <c r="B12797" s="20">
        <v>46002</v>
      </c>
      <c r="C12797" s="2" t="s">
        <v>1</v>
      </c>
      <c r="D12797" s="2" t="s">
        <v>375</v>
      </c>
      <c r="E12797" s="2" t="s">
        <v>192</v>
      </c>
      <c r="F12797" s="2" t="s">
        <v>4726</v>
      </c>
      <c r="G12797" s="5">
        <v>14</v>
      </c>
      <c r="H12797" s="5">
        <v>129.30000000000001</v>
      </c>
      <c r="I12797" s="5">
        <v>1810.2</v>
      </c>
      <c r="J12797" s="5">
        <v>723086.31000000064</v>
      </c>
      <c r="K12797" s="3" t="str" cm="1">
        <f t="array" ref="K12797">_xlfn.LET(_xlpm.d,UPPER(TRIM(CLEAN(SUBSTITUTE(F12797,CHAR(160),"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98" spans="2:11" hidden="1" x14ac:dyDescent="0.25">
      <c r="B12798" s="20">
        <v>46002</v>
      </c>
      <c r="C12798" s="2" t="s">
        <v>1</v>
      </c>
      <c r="D12798" s="2" t="s">
        <v>3338</v>
      </c>
      <c r="E12798" s="2" t="s">
        <v>170</v>
      </c>
      <c r="F12798" s="2" t="s">
        <v>4726</v>
      </c>
      <c r="G12798" s="5">
        <v>5</v>
      </c>
      <c r="H12798" s="5">
        <v>118.8</v>
      </c>
      <c r="I12798" s="5">
        <v>594</v>
      </c>
      <c r="J12798" s="5">
        <v>723680.31000000064</v>
      </c>
      <c r="K12798" s="3" t="str" cm="1">
        <f t="array" ref="K12798">_xlfn.LET(_xlpm.d,UPPER(TRIM(CLEAN(SUBSTITUTE(F12798,CHAR(160),"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799" spans="2:11" hidden="1" x14ac:dyDescent="0.25">
      <c r="B12799" s="20">
        <v>46002</v>
      </c>
      <c r="C12799" s="2" t="s">
        <v>1</v>
      </c>
      <c r="D12799" s="2" t="s">
        <v>3339</v>
      </c>
      <c r="E12799" s="2" t="s">
        <v>224</v>
      </c>
      <c r="F12799" s="2" t="s">
        <v>4726</v>
      </c>
      <c r="G12799" s="5">
        <v>16</v>
      </c>
      <c r="H12799" s="5">
        <v>129.30000000000001</v>
      </c>
      <c r="I12799" s="5">
        <v>2068.8000000000002</v>
      </c>
      <c r="J12799" s="5">
        <v>725749.11000000068</v>
      </c>
      <c r="K12799" s="3" t="str" cm="1">
        <f t="array" ref="K12799">_xlfn.LET(_xlpm.d,UPPER(TRIM(CLEAN(SUBSTITUTE(F12799,CHAR(160),"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00" spans="2:11" hidden="1" x14ac:dyDescent="0.25">
      <c r="B12800" s="20">
        <v>46003</v>
      </c>
      <c r="C12800" s="2" t="s">
        <v>1</v>
      </c>
      <c r="D12800" s="2" t="s">
        <v>381</v>
      </c>
      <c r="E12800" s="2" t="s">
        <v>154</v>
      </c>
      <c r="F12800" s="2" t="s">
        <v>4726</v>
      </c>
      <c r="G12800" s="5">
        <v>10</v>
      </c>
      <c r="H12800" s="5">
        <v>129.30000000000001</v>
      </c>
      <c r="I12800" s="5">
        <v>1293</v>
      </c>
      <c r="J12800" s="5">
        <v>727042.11000000068</v>
      </c>
      <c r="K12800" s="3" t="str" cm="1">
        <f t="array" ref="K12800">_xlfn.LET(_xlpm.d,UPPER(TRIM(CLEAN(SUBSTITUTE(F12800,CHAR(160),"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01" spans="2:11" hidden="1" x14ac:dyDescent="0.25">
      <c r="B12801" s="20">
        <v>46003</v>
      </c>
      <c r="C12801" s="2" t="s">
        <v>1</v>
      </c>
      <c r="D12801" s="2" t="s">
        <v>3344</v>
      </c>
      <c r="E12801" s="2" t="s">
        <v>241</v>
      </c>
      <c r="F12801" s="2" t="s">
        <v>4726</v>
      </c>
      <c r="G12801" s="5">
        <v>5</v>
      </c>
      <c r="H12801" s="5">
        <v>129.30000000000001</v>
      </c>
      <c r="I12801" s="5">
        <v>646.5</v>
      </c>
      <c r="J12801" s="5">
        <v>727688.61000000068</v>
      </c>
      <c r="K12801" s="3" t="str" cm="1">
        <f t="array" ref="K12801">_xlfn.LET(_xlpm.d,UPPER(TRIM(CLEAN(SUBSTITUTE(F12801,CHAR(160),"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02" spans="2:11" hidden="1" x14ac:dyDescent="0.25">
      <c r="B12802" s="20">
        <v>46003</v>
      </c>
      <c r="C12802" s="2" t="s">
        <v>1</v>
      </c>
      <c r="D12802" s="2" t="s">
        <v>3345</v>
      </c>
      <c r="E12802" s="2" t="s">
        <v>195</v>
      </c>
      <c r="F12802" s="2" t="s">
        <v>4726</v>
      </c>
      <c r="G12802" s="5">
        <v>9</v>
      </c>
      <c r="H12802" s="5">
        <v>129.30000000000001</v>
      </c>
      <c r="I12802" s="5">
        <v>1163.7</v>
      </c>
      <c r="J12802" s="5">
        <v>728852.31000000064</v>
      </c>
      <c r="K12802" s="3" t="str" cm="1">
        <f t="array" ref="K12802">_xlfn.LET(_xlpm.d,UPPER(TRIM(CLEAN(SUBSTITUTE(F12802,CHAR(160),"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03" spans="2:11" hidden="1" x14ac:dyDescent="0.25">
      <c r="B12803" s="20">
        <v>46003</v>
      </c>
      <c r="C12803" s="2" t="s">
        <v>1</v>
      </c>
      <c r="D12803" s="2" t="s">
        <v>3901</v>
      </c>
      <c r="E12803" s="2" t="s">
        <v>1701</v>
      </c>
      <c r="F12803" s="2" t="s">
        <v>4726</v>
      </c>
      <c r="G12803" s="5">
        <v>4</v>
      </c>
      <c r="H12803" s="5">
        <v>129.30000000000001</v>
      </c>
      <c r="I12803" s="5">
        <v>517.20000000000005</v>
      </c>
      <c r="J12803" s="5">
        <v>729369.51000000059</v>
      </c>
      <c r="K12803" s="3" t="str" cm="1">
        <f t="array" ref="K12803">_xlfn.LET(_xlpm.d,UPPER(TRIM(CLEAN(SUBSTITUTE(F12803,CHAR(160),"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04" spans="2:11" hidden="1" x14ac:dyDescent="0.25">
      <c r="B12804" s="20">
        <v>46006</v>
      </c>
      <c r="C12804" s="2" t="s">
        <v>1</v>
      </c>
      <c r="D12804" s="2" t="s">
        <v>3351</v>
      </c>
      <c r="E12804" s="2" t="s">
        <v>254</v>
      </c>
      <c r="F12804" s="2" t="s">
        <v>4726</v>
      </c>
      <c r="G12804" s="5">
        <v>12</v>
      </c>
      <c r="H12804" s="5">
        <v>129.30000000000001</v>
      </c>
      <c r="I12804" s="5">
        <v>1551.6</v>
      </c>
      <c r="J12804" s="5">
        <v>730921.11000000057</v>
      </c>
      <c r="K12804" s="3" t="str" cm="1">
        <f t="array" ref="K12804">_xlfn.LET(_xlpm.d,UPPER(TRIM(CLEAN(SUBSTITUTE(F12804,CHAR(160),"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05" spans="2:11" hidden="1" x14ac:dyDescent="0.25">
      <c r="B12805" s="20">
        <v>46008</v>
      </c>
      <c r="C12805" s="2" t="s">
        <v>1</v>
      </c>
      <c r="D12805" s="2" t="s">
        <v>1183</v>
      </c>
      <c r="E12805" s="2" t="s">
        <v>162</v>
      </c>
      <c r="F12805" s="2" t="s">
        <v>4726</v>
      </c>
      <c r="G12805" s="5">
        <v>12</v>
      </c>
      <c r="H12805" s="5">
        <v>129.30000000000001</v>
      </c>
      <c r="I12805" s="5">
        <v>1551.6</v>
      </c>
      <c r="J12805" s="5">
        <v>732472.71000000054</v>
      </c>
      <c r="K12805" s="3" t="str" cm="1">
        <f t="array" ref="K12805">_xlfn.LET(_xlpm.d,UPPER(TRIM(CLEAN(SUBSTITUTE(F12805,CHAR(160),"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06" spans="2:11" hidden="1" x14ac:dyDescent="0.25">
      <c r="B12806" s="20">
        <v>46008</v>
      </c>
      <c r="C12806" s="2" t="s">
        <v>1</v>
      </c>
      <c r="D12806" s="2" t="s">
        <v>142</v>
      </c>
      <c r="E12806" s="2" t="s">
        <v>143</v>
      </c>
      <c r="F12806" s="2" t="s">
        <v>4726</v>
      </c>
      <c r="G12806" s="5">
        <v>12</v>
      </c>
      <c r="H12806" s="5">
        <v>129.30000000000001</v>
      </c>
      <c r="I12806" s="5">
        <v>1551.6</v>
      </c>
      <c r="J12806" s="5">
        <v>734024.31000000052</v>
      </c>
      <c r="K12806" s="3" t="str" cm="1">
        <f t="array" ref="K12806">_xlfn.LET(_xlpm.d,UPPER(TRIM(CLEAN(SUBSTITUTE(F12806,CHAR(160),"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07" spans="2:11" hidden="1" x14ac:dyDescent="0.25">
      <c r="B12807" s="20">
        <v>46008</v>
      </c>
      <c r="C12807" s="2" t="s">
        <v>1</v>
      </c>
      <c r="D12807" s="2" t="s">
        <v>4526</v>
      </c>
      <c r="E12807" s="2" t="s">
        <v>41</v>
      </c>
      <c r="F12807" s="2" t="s">
        <v>4726</v>
      </c>
      <c r="G12807" s="5">
        <v>4</v>
      </c>
      <c r="H12807" s="5">
        <v>118</v>
      </c>
      <c r="I12807" s="5">
        <v>472</v>
      </c>
      <c r="J12807" s="5">
        <v>734496.31000000052</v>
      </c>
      <c r="K12807" s="3" t="str" cm="1">
        <f t="array" ref="K12807">_xlfn.LET(_xlpm.d,UPPER(TRIM(CLEAN(SUBSTITUTE(F12807,CHAR(160),"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08" spans="2:11" hidden="1" x14ac:dyDescent="0.25">
      <c r="B12808" s="20">
        <v>46008</v>
      </c>
      <c r="C12808" s="2" t="s">
        <v>1</v>
      </c>
      <c r="D12808" s="2" t="s">
        <v>3354</v>
      </c>
      <c r="E12808" s="2" t="s">
        <v>311</v>
      </c>
      <c r="F12808" s="2" t="s">
        <v>4726</v>
      </c>
      <c r="G12808" s="5">
        <v>10</v>
      </c>
      <c r="H12808" s="5">
        <v>129.30000000000001</v>
      </c>
      <c r="I12808" s="5">
        <v>1293</v>
      </c>
      <c r="J12808" s="5">
        <v>735789.31000000052</v>
      </c>
      <c r="K12808" s="3" t="str" cm="1">
        <f t="array" ref="K12808">_xlfn.LET(_xlpm.d,UPPER(TRIM(CLEAN(SUBSTITUTE(F12808,CHAR(160),"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09" spans="2:11" hidden="1" x14ac:dyDescent="0.25">
      <c r="B12809" s="20">
        <v>46009</v>
      </c>
      <c r="C12809" s="2" t="s">
        <v>1</v>
      </c>
      <c r="D12809" s="2" t="s">
        <v>2255</v>
      </c>
      <c r="E12809" s="2" t="s">
        <v>78</v>
      </c>
      <c r="F12809" s="2" t="s">
        <v>4726</v>
      </c>
      <c r="G12809" s="5">
        <v>4</v>
      </c>
      <c r="H12809" s="5">
        <v>129.30000000000001</v>
      </c>
      <c r="I12809" s="5">
        <v>517.20000000000005</v>
      </c>
      <c r="J12809" s="5">
        <v>736306.51000000047</v>
      </c>
      <c r="K12809" s="3" t="str" cm="1">
        <f t="array" ref="K12809">_xlfn.LET(_xlpm.d,UPPER(TRIM(CLEAN(SUBSTITUTE(F12809,CHAR(160),"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10" spans="2:11" hidden="1" x14ac:dyDescent="0.25">
      <c r="B12810" s="20">
        <v>46009</v>
      </c>
      <c r="C12810" s="2" t="s">
        <v>1</v>
      </c>
      <c r="D12810" s="2" t="s">
        <v>119</v>
      </c>
      <c r="E12810" s="2" t="s">
        <v>120</v>
      </c>
      <c r="F12810" s="2" t="s">
        <v>4743</v>
      </c>
      <c r="G12810" s="5">
        <v>8</v>
      </c>
      <c r="H12810" s="5">
        <v>126.99</v>
      </c>
      <c r="I12810" s="5">
        <v>1015.92</v>
      </c>
      <c r="J12810" s="5">
        <v>737322.43000000052</v>
      </c>
      <c r="K12810" s="3" t="str" cm="1">
        <f t="array" ref="K12810">_xlfn.LET(_xlpm.d,UPPER(TRIM(CLEAN(SUBSTITUTE(F12810,CHAR(160),"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11" spans="2:11" hidden="1" x14ac:dyDescent="0.25">
      <c r="B12811" s="20">
        <v>46009</v>
      </c>
      <c r="C12811" s="2" t="s">
        <v>1</v>
      </c>
      <c r="D12811" s="2" t="s">
        <v>2258</v>
      </c>
      <c r="E12811" s="2" t="s">
        <v>16</v>
      </c>
      <c r="F12811" s="2" t="s">
        <v>4726</v>
      </c>
      <c r="G12811" s="5">
        <v>6</v>
      </c>
      <c r="H12811" s="5">
        <v>118.8</v>
      </c>
      <c r="I12811" s="5">
        <v>712.8</v>
      </c>
      <c r="J12811" s="5">
        <v>738035.23000000056</v>
      </c>
      <c r="K12811" s="3" t="str" cm="1">
        <f t="array" ref="K12811">_xlfn.LET(_xlpm.d,UPPER(TRIM(CLEAN(SUBSTITUTE(F12811,CHAR(160),"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12" spans="2:11" hidden="1" x14ac:dyDescent="0.25">
      <c r="B12812" s="20">
        <v>46010</v>
      </c>
      <c r="C12812" s="2" t="s">
        <v>1</v>
      </c>
      <c r="D12812" s="2" t="s">
        <v>3358</v>
      </c>
      <c r="E12812" s="2" t="s">
        <v>279</v>
      </c>
      <c r="F12812" s="2" t="s">
        <v>4726</v>
      </c>
      <c r="G12812" s="5">
        <v>5</v>
      </c>
      <c r="H12812" s="5">
        <v>129.30000000000001</v>
      </c>
      <c r="I12812" s="5">
        <v>646.5</v>
      </c>
      <c r="J12812" s="5">
        <v>738681.73000000056</v>
      </c>
      <c r="K12812" s="3" t="str" cm="1">
        <f t="array" ref="K12812">_xlfn.LET(_xlpm.d,UPPER(TRIM(CLEAN(SUBSTITUTE(F12812,CHAR(160),"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13" spans="2:11" hidden="1" x14ac:dyDescent="0.25">
      <c r="B12813" s="20">
        <v>46010</v>
      </c>
      <c r="C12813" s="2" t="s">
        <v>1</v>
      </c>
      <c r="D12813" s="2" t="s">
        <v>2259</v>
      </c>
      <c r="E12813" s="2" t="s">
        <v>248</v>
      </c>
      <c r="F12813" s="2" t="s">
        <v>4726</v>
      </c>
      <c r="G12813" s="5">
        <v>5</v>
      </c>
      <c r="H12813" s="5">
        <v>129.30000000000001</v>
      </c>
      <c r="I12813" s="5">
        <v>646.5</v>
      </c>
      <c r="J12813" s="5">
        <v>739328.23000000056</v>
      </c>
      <c r="K12813" s="3" t="str" cm="1">
        <f t="array" ref="K12813">_xlfn.LET(_xlpm.d,UPPER(TRIM(CLEAN(SUBSTITUTE(F12813,CHAR(160),"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14" spans="2:11" hidden="1" x14ac:dyDescent="0.25">
      <c r="B12814" s="20">
        <v>46010</v>
      </c>
      <c r="C12814" s="2" t="s">
        <v>1</v>
      </c>
      <c r="D12814" s="2" t="s">
        <v>3360</v>
      </c>
      <c r="E12814" s="2" t="s">
        <v>195</v>
      </c>
      <c r="F12814" s="2" t="s">
        <v>4726</v>
      </c>
      <c r="G12814" s="5">
        <v>15</v>
      </c>
      <c r="H12814" s="5">
        <v>129.30000000000001</v>
      </c>
      <c r="I12814" s="5">
        <v>1939.5</v>
      </c>
      <c r="J12814" s="5">
        <v>741267.73000000056</v>
      </c>
      <c r="K12814" s="3" t="str" cm="1">
        <f t="array" ref="K12814">_xlfn.LET(_xlpm.d,UPPER(TRIM(CLEAN(SUBSTITUTE(F12814,CHAR(160),"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15" spans="2:11" hidden="1" x14ac:dyDescent="0.25">
      <c r="B12815" s="20">
        <v>46010</v>
      </c>
      <c r="C12815" s="2" t="s">
        <v>1</v>
      </c>
      <c r="D12815" s="2" t="s">
        <v>3362</v>
      </c>
      <c r="E12815" s="2" t="s">
        <v>307</v>
      </c>
      <c r="F12815" s="2" t="s">
        <v>4726</v>
      </c>
      <c r="G12815" s="5">
        <v>6</v>
      </c>
      <c r="H12815" s="5">
        <v>129.30000000000001</v>
      </c>
      <c r="I12815" s="5">
        <v>775.8</v>
      </c>
      <c r="J12815" s="5">
        <v>742043.53000000061</v>
      </c>
      <c r="K12815" s="3" t="str" cm="1">
        <f t="array" ref="K12815">_xlfn.LET(_xlpm.d,UPPER(TRIM(CLEAN(SUBSTITUTE(F12815,CHAR(160),"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16" spans="2:11" hidden="1" x14ac:dyDescent="0.25">
      <c r="B12816" s="20">
        <v>46010</v>
      </c>
      <c r="C12816" s="2" t="s">
        <v>1</v>
      </c>
      <c r="D12816" s="2" t="s">
        <v>386</v>
      </c>
      <c r="E12816" s="2" t="s">
        <v>241</v>
      </c>
      <c r="F12816" s="2" t="s">
        <v>4726</v>
      </c>
      <c r="G12816" s="5">
        <v>10</v>
      </c>
      <c r="H12816" s="5">
        <v>129.30000000000001</v>
      </c>
      <c r="I12816" s="5">
        <v>1293</v>
      </c>
      <c r="J12816" s="5">
        <v>743336.53000000061</v>
      </c>
      <c r="K12816" s="3" t="str" cm="1">
        <f t="array" ref="K12816">_xlfn.LET(_xlpm.d,UPPER(TRIM(CLEAN(SUBSTITUTE(F12816,CHAR(160),"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17" spans="2:11" hidden="1" x14ac:dyDescent="0.25">
      <c r="B12817" s="20">
        <v>46010</v>
      </c>
      <c r="C12817" s="2" t="s">
        <v>1</v>
      </c>
      <c r="D12817" s="2" t="s">
        <v>1306</v>
      </c>
      <c r="E12817" s="2" t="s">
        <v>154</v>
      </c>
      <c r="F12817" s="2" t="s">
        <v>4726</v>
      </c>
      <c r="G12817" s="5">
        <v>18</v>
      </c>
      <c r="H12817" s="5">
        <v>129.30000000000001</v>
      </c>
      <c r="I12817" s="5">
        <v>2327.4</v>
      </c>
      <c r="J12817" s="5">
        <v>745663.93000000063</v>
      </c>
      <c r="K12817" s="3" t="str" cm="1">
        <f t="array" ref="K12817">_xlfn.LET(_xlpm.d,UPPER(TRIM(CLEAN(SUBSTITUTE(F12817,CHAR(160),"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18" spans="2:11" hidden="1" x14ac:dyDescent="0.25">
      <c r="B12818" s="20">
        <v>46010</v>
      </c>
      <c r="C12818" s="2" t="s">
        <v>1</v>
      </c>
      <c r="D12818" s="2" t="s">
        <v>3363</v>
      </c>
      <c r="E12818" s="2" t="s">
        <v>197</v>
      </c>
      <c r="F12818" s="2" t="s">
        <v>4726</v>
      </c>
      <c r="G12818" s="5">
        <v>12</v>
      </c>
      <c r="H12818" s="5">
        <v>129.30000000000001</v>
      </c>
      <c r="I12818" s="5">
        <v>1551.6</v>
      </c>
      <c r="J12818" s="5">
        <v>747215.53000000061</v>
      </c>
      <c r="K12818" s="3" t="str" cm="1">
        <f t="array" ref="K12818">_xlfn.LET(_xlpm.d,UPPER(TRIM(CLEAN(SUBSTITUTE(F12818,CHAR(160),"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19" spans="2:11" hidden="1" x14ac:dyDescent="0.25">
      <c r="B12819" s="20">
        <v>46013</v>
      </c>
      <c r="C12819" s="2" t="s">
        <v>1</v>
      </c>
      <c r="D12819" s="2" t="s">
        <v>3369</v>
      </c>
      <c r="E12819" s="2" t="s">
        <v>180</v>
      </c>
      <c r="F12819" s="2" t="s">
        <v>4726</v>
      </c>
      <c r="G12819" s="5">
        <v>3</v>
      </c>
      <c r="H12819" s="5">
        <v>129.30000000000001</v>
      </c>
      <c r="I12819" s="5">
        <v>387.9</v>
      </c>
      <c r="J12819" s="5">
        <v>747603.43000000063</v>
      </c>
      <c r="K12819" s="3" t="str" cm="1">
        <f t="array" ref="K12819">_xlfn.LET(_xlpm.d,UPPER(TRIM(CLEAN(SUBSTITUTE(F12819,CHAR(160),"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20" spans="2:11" hidden="1" x14ac:dyDescent="0.25">
      <c r="B12820" s="20">
        <v>46014</v>
      </c>
      <c r="C12820" s="2" t="s">
        <v>1</v>
      </c>
      <c r="D12820" s="2" t="s">
        <v>2261</v>
      </c>
      <c r="E12820" s="2" t="s">
        <v>1634</v>
      </c>
      <c r="F12820" s="2" t="s">
        <v>4726</v>
      </c>
      <c r="G12820" s="5">
        <v>6</v>
      </c>
      <c r="H12820" s="5">
        <v>129.30000000000001</v>
      </c>
      <c r="I12820" s="5">
        <v>775.8</v>
      </c>
      <c r="J12820" s="5">
        <v>748379.23000000068</v>
      </c>
      <c r="K12820" s="3" t="str" cm="1">
        <f t="array" ref="K12820">_xlfn.LET(_xlpm.d,UPPER(TRIM(CLEAN(SUBSTITUTE(F12820,CHAR(160),"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21" spans="2:11" hidden="1" x14ac:dyDescent="0.25">
      <c r="B12821" s="20">
        <v>46014</v>
      </c>
      <c r="C12821" s="2" t="s">
        <v>1</v>
      </c>
      <c r="D12821" s="2" t="s">
        <v>146</v>
      </c>
      <c r="E12821" s="2" t="s">
        <v>147</v>
      </c>
      <c r="F12821" s="2" t="s">
        <v>4726</v>
      </c>
      <c r="G12821" s="5">
        <v>10</v>
      </c>
      <c r="H12821" s="5">
        <v>129.30000000000001</v>
      </c>
      <c r="I12821" s="5">
        <v>1293</v>
      </c>
      <c r="J12821" s="5">
        <v>749672.23000000068</v>
      </c>
      <c r="K12821" s="3" t="str" cm="1">
        <f t="array" ref="K12821">_xlfn.LET(_xlpm.d,UPPER(TRIM(CLEAN(SUBSTITUTE(F12821,CHAR(160),"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22" spans="2:11" hidden="1" x14ac:dyDescent="0.25">
      <c r="B12822" s="20">
        <v>46014</v>
      </c>
      <c r="C12822" s="2" t="s">
        <v>1</v>
      </c>
      <c r="D12822" s="2" t="s">
        <v>4683</v>
      </c>
      <c r="E12822" s="2" t="s">
        <v>857</v>
      </c>
      <c r="F12822" s="2" t="s">
        <v>4726</v>
      </c>
      <c r="G12822" s="5">
        <v>17</v>
      </c>
      <c r="H12822" s="5">
        <v>118.8</v>
      </c>
      <c r="I12822" s="5">
        <v>2019.6</v>
      </c>
      <c r="J12822" s="5">
        <v>751691.83000000066</v>
      </c>
      <c r="K12822" s="3" t="str" cm="1">
        <f t="array" ref="K12822">_xlfn.LET(_xlpm.d,UPPER(TRIM(CLEAN(SUBSTITUTE(F12822,CHAR(160),"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23" spans="2:11" hidden="1" x14ac:dyDescent="0.25">
      <c r="B12823" s="20">
        <v>46014</v>
      </c>
      <c r="C12823" s="2" t="s">
        <v>1</v>
      </c>
      <c r="D12823" s="2" t="s">
        <v>3375</v>
      </c>
      <c r="E12823" s="2" t="s">
        <v>263</v>
      </c>
      <c r="F12823" s="2" t="s">
        <v>4726</v>
      </c>
      <c r="G12823" s="5">
        <v>10</v>
      </c>
      <c r="H12823" s="5">
        <v>129.30000000000001</v>
      </c>
      <c r="I12823" s="5">
        <v>1293</v>
      </c>
      <c r="J12823" s="5">
        <v>752984.83000000066</v>
      </c>
      <c r="K12823" s="3" t="str" cm="1">
        <f t="array" ref="K12823">_xlfn.LET(_xlpm.d,UPPER(TRIM(CLEAN(SUBSTITUTE(F12823,CHAR(160),"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24" spans="2:11" hidden="1" x14ac:dyDescent="0.25">
      <c r="B12824" s="20">
        <v>46015</v>
      </c>
      <c r="C12824" s="2" t="s">
        <v>1</v>
      </c>
      <c r="D12824" s="2" t="s">
        <v>148</v>
      </c>
      <c r="E12824" s="2" t="s">
        <v>149</v>
      </c>
      <c r="F12824" s="2" t="s">
        <v>4726</v>
      </c>
      <c r="G12824" s="5">
        <v>20</v>
      </c>
      <c r="H12824" s="5">
        <v>129.30000000000001</v>
      </c>
      <c r="I12824" s="5">
        <v>2586</v>
      </c>
      <c r="J12824" s="5">
        <v>755570.83000000066</v>
      </c>
      <c r="K12824" s="3" t="str" cm="1">
        <f t="array" ref="K12824">_xlfn.LET(_xlpm.d,UPPER(TRIM(CLEAN(SUBSTITUTE(F12824,CHAR(160),"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25" spans="2:11" hidden="1" x14ac:dyDescent="0.25">
      <c r="B12825" s="20">
        <v>46020</v>
      </c>
      <c r="C12825" s="2" t="s">
        <v>1</v>
      </c>
      <c r="D12825" s="2" t="s">
        <v>2265</v>
      </c>
      <c r="E12825" s="2" t="s">
        <v>254</v>
      </c>
      <c r="F12825" s="2" t="s">
        <v>4726</v>
      </c>
      <c r="G12825" s="5">
        <v>12</v>
      </c>
      <c r="H12825" s="5">
        <v>129.30000000000001</v>
      </c>
      <c r="I12825" s="5">
        <v>1551.6</v>
      </c>
      <c r="J12825" s="5">
        <v>757122.43000000063</v>
      </c>
      <c r="K12825" s="3" t="str" cm="1">
        <f t="array" ref="K12825">_xlfn.LET(_xlpm.d,UPPER(TRIM(CLEAN(SUBSTITUTE(F12825,CHAR(160),"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26" spans="2:11" hidden="1" x14ac:dyDescent="0.25">
      <c r="B12826" s="20">
        <v>46021</v>
      </c>
      <c r="C12826" s="2" t="s">
        <v>1</v>
      </c>
      <c r="D12826" s="2" t="s">
        <v>2270</v>
      </c>
      <c r="E12826" s="2" t="s">
        <v>276</v>
      </c>
      <c r="F12826" s="2" t="s">
        <v>4726</v>
      </c>
      <c r="G12826" s="5">
        <v>12</v>
      </c>
      <c r="H12826" s="5">
        <v>129.30000000000001</v>
      </c>
      <c r="I12826" s="5">
        <v>1551.6</v>
      </c>
      <c r="J12826" s="5">
        <v>758674.03000000061</v>
      </c>
      <c r="K12826" s="3" t="str" cm="1">
        <f t="array" ref="K12826">_xlfn.LET(_xlpm.d,UPPER(TRIM(CLEAN(SUBSTITUTE(F12826,CHAR(160),"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27" spans="2:11" hidden="1" x14ac:dyDescent="0.25">
      <c r="B12827" s="20">
        <v>46021</v>
      </c>
      <c r="C12827" s="2" t="s">
        <v>1</v>
      </c>
      <c r="D12827" s="2" t="s">
        <v>152</v>
      </c>
      <c r="E12827" s="2" t="s">
        <v>143</v>
      </c>
      <c r="F12827" s="2" t="s">
        <v>4726</v>
      </c>
      <c r="G12827" s="5">
        <v>18</v>
      </c>
      <c r="H12827" s="5">
        <v>129.30000000000001</v>
      </c>
      <c r="I12827" s="5">
        <v>2327.4</v>
      </c>
      <c r="J12827" s="5">
        <v>761001.43000000063</v>
      </c>
      <c r="K12827" s="3" t="str" cm="1">
        <f t="array" ref="K12827">_xlfn.LET(_xlpm.d,UPPER(TRIM(CLEAN(SUBSTITUTE(F12827,CHAR(160),"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28" spans="2:11" hidden="1" x14ac:dyDescent="0.25">
      <c r="B12828" s="20">
        <v>46022</v>
      </c>
      <c r="C12828" s="2" t="s">
        <v>1</v>
      </c>
      <c r="D12828" s="2" t="s">
        <v>1190</v>
      </c>
      <c r="E12828" s="2" t="s">
        <v>149</v>
      </c>
      <c r="F12828" s="2" t="s">
        <v>4726</v>
      </c>
      <c r="G12828" s="5">
        <v>12</v>
      </c>
      <c r="H12828" s="5">
        <v>129.30000000000001</v>
      </c>
      <c r="I12828" s="5">
        <v>1551.6</v>
      </c>
      <c r="J12828" s="5">
        <v>762553.03000000061</v>
      </c>
      <c r="K12828" s="3" t="str" cm="1">
        <f t="array" ref="K12828">_xlfn.LET(_xlpm.d,UPPER(TRIM(CLEAN(SUBSTITUTE(F12828,CHAR(160),"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29" spans="2:11" hidden="1" x14ac:dyDescent="0.25">
      <c r="B12829" s="20">
        <v>46024</v>
      </c>
      <c r="C12829" s="2" t="s">
        <v>1</v>
      </c>
      <c r="D12829" s="2" t="s">
        <v>2274</v>
      </c>
      <c r="E12829" s="2" t="s">
        <v>254</v>
      </c>
      <c r="F12829" s="2" t="s">
        <v>4726</v>
      </c>
      <c r="G12829" s="5">
        <v>5</v>
      </c>
      <c r="H12829" s="5">
        <v>129.30000000000001</v>
      </c>
      <c r="I12829" s="5">
        <v>646.5</v>
      </c>
      <c r="J12829" s="5">
        <v>763199.53000000061</v>
      </c>
      <c r="K12829" s="3" t="str" cm="1">
        <f t="array" ref="K12829">_xlfn.LET(_xlpm.d,UPPER(TRIM(CLEAN(SUBSTITUTE(F12829,CHAR(160),"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30" spans="2:11" hidden="1" x14ac:dyDescent="0.25">
      <c r="B12830" s="20">
        <v>46024</v>
      </c>
      <c r="C12830" s="2" t="s">
        <v>1</v>
      </c>
      <c r="D12830" s="2" t="s">
        <v>389</v>
      </c>
      <c r="E12830" s="2" t="s">
        <v>195</v>
      </c>
      <c r="F12830" s="2" t="s">
        <v>4726</v>
      </c>
      <c r="G12830" s="5">
        <v>15</v>
      </c>
      <c r="H12830" s="5">
        <v>129.30000000000001</v>
      </c>
      <c r="I12830" s="5">
        <v>1939.5</v>
      </c>
      <c r="J12830" s="5">
        <v>765139.03000000061</v>
      </c>
      <c r="K12830" s="3" t="str" cm="1">
        <f t="array" ref="K12830">_xlfn.LET(_xlpm.d,UPPER(TRIM(CLEAN(SUBSTITUTE(F12830,CHAR(160),"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31" spans="2:11" hidden="1" x14ac:dyDescent="0.25">
      <c r="B12831" s="20">
        <v>46027</v>
      </c>
      <c r="C12831" s="2" t="s">
        <v>1</v>
      </c>
      <c r="D12831" s="2" t="s">
        <v>153</v>
      </c>
      <c r="E12831" s="2" t="s">
        <v>154</v>
      </c>
      <c r="F12831" s="2" t="s">
        <v>4726</v>
      </c>
      <c r="G12831" s="5">
        <v>18</v>
      </c>
      <c r="H12831" s="5">
        <v>129.30000000000001</v>
      </c>
      <c r="I12831" s="5">
        <v>2327.4</v>
      </c>
      <c r="J12831" s="5">
        <v>767466.43000000063</v>
      </c>
      <c r="K12831" s="3" t="str" cm="1">
        <f t="array" ref="K12831">_xlfn.LET(_xlpm.d,UPPER(TRIM(CLEAN(SUBSTITUTE(F12831,CHAR(160),"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32" spans="2:11" hidden="1" x14ac:dyDescent="0.25">
      <c r="B12832" s="20">
        <v>46028</v>
      </c>
      <c r="C12832" s="2" t="s">
        <v>1</v>
      </c>
      <c r="D12832" s="2" t="s">
        <v>3388</v>
      </c>
      <c r="E12832" s="2" t="s">
        <v>214</v>
      </c>
      <c r="F12832" s="2" t="s">
        <v>4726</v>
      </c>
      <c r="G12832" s="5">
        <v>10</v>
      </c>
      <c r="H12832" s="5">
        <v>129.30000000000001</v>
      </c>
      <c r="I12832" s="5">
        <v>1293</v>
      </c>
      <c r="J12832" s="5">
        <v>768759.43000000063</v>
      </c>
      <c r="K12832" s="3" t="str" cm="1">
        <f t="array" ref="K12832">_xlfn.LET(_xlpm.d,UPPER(TRIM(CLEAN(SUBSTITUTE(F12832,CHAR(160),"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33" spans="2:11" hidden="1" x14ac:dyDescent="0.25">
      <c r="B12833" s="20">
        <v>46028</v>
      </c>
      <c r="C12833" s="2" t="s">
        <v>1</v>
      </c>
      <c r="D12833" s="2" t="s">
        <v>1311</v>
      </c>
      <c r="E12833" s="2" t="s">
        <v>273</v>
      </c>
      <c r="F12833" s="2" t="s">
        <v>4726</v>
      </c>
      <c r="G12833" s="5">
        <v>12</v>
      </c>
      <c r="H12833" s="5">
        <v>129.30000000000001</v>
      </c>
      <c r="I12833" s="5">
        <v>1551.6</v>
      </c>
      <c r="J12833" s="5">
        <v>770311.03000000061</v>
      </c>
      <c r="K12833" s="3" t="str" cm="1">
        <f t="array" ref="K12833">_xlfn.LET(_xlpm.d,UPPER(TRIM(CLEAN(SUBSTITUTE(F12833,CHAR(160),"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34" spans="2:11" hidden="1" x14ac:dyDescent="0.25">
      <c r="B12834" s="20">
        <v>46028</v>
      </c>
      <c r="C12834" s="2" t="s">
        <v>1</v>
      </c>
      <c r="D12834" s="2" t="s">
        <v>155</v>
      </c>
      <c r="E12834" s="2" t="s">
        <v>156</v>
      </c>
      <c r="F12834" s="2" t="s">
        <v>4726</v>
      </c>
      <c r="G12834" s="5">
        <v>14</v>
      </c>
      <c r="H12834" s="5">
        <v>129.30000000000001</v>
      </c>
      <c r="I12834" s="5">
        <v>1810.2</v>
      </c>
      <c r="J12834" s="5">
        <v>772121.23000000056</v>
      </c>
      <c r="K12834" s="3" t="str" cm="1">
        <f t="array" ref="K12834">_xlfn.LET(_xlpm.d,UPPER(TRIM(CLEAN(SUBSTITUTE(F12834,CHAR(160),"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35" spans="2:11" hidden="1" x14ac:dyDescent="0.25">
      <c r="B12835" s="20">
        <v>46028</v>
      </c>
      <c r="C12835" s="2" t="s">
        <v>1</v>
      </c>
      <c r="D12835" s="2" t="s">
        <v>1479</v>
      </c>
      <c r="E12835" s="2" t="s">
        <v>147</v>
      </c>
      <c r="F12835" s="2" t="s">
        <v>4726</v>
      </c>
      <c r="G12835" s="5">
        <v>10</v>
      </c>
      <c r="H12835" s="5">
        <v>129.30000000000001</v>
      </c>
      <c r="I12835" s="5">
        <v>1293</v>
      </c>
      <c r="J12835" s="5">
        <v>773414.23000000056</v>
      </c>
      <c r="K12835" s="3" t="str" cm="1">
        <f t="array" ref="K12835">_xlfn.LET(_xlpm.d,UPPER(TRIM(CLEAN(SUBSTITUTE(F12835,CHAR(160),"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36" spans="2:11" hidden="1" x14ac:dyDescent="0.25">
      <c r="B12836" s="20">
        <v>46028</v>
      </c>
      <c r="C12836" s="2" t="s">
        <v>1</v>
      </c>
      <c r="D12836" s="2" t="s">
        <v>3390</v>
      </c>
      <c r="E12836" s="2" t="s">
        <v>261</v>
      </c>
      <c r="F12836" s="2" t="s">
        <v>4726</v>
      </c>
      <c r="G12836" s="5">
        <v>5</v>
      </c>
      <c r="H12836" s="5">
        <v>129.30000000000001</v>
      </c>
      <c r="I12836" s="5">
        <v>646.5</v>
      </c>
      <c r="J12836" s="5">
        <v>774060.73000000056</v>
      </c>
      <c r="K12836" s="3" t="str" cm="1">
        <f t="array" ref="K12836">_xlfn.LET(_xlpm.d,UPPER(TRIM(CLEAN(SUBSTITUTE(F12836,CHAR(160),"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37" spans="2:11" hidden="1" x14ac:dyDescent="0.25">
      <c r="B12837" s="20">
        <v>46028</v>
      </c>
      <c r="C12837" s="2" t="s">
        <v>1</v>
      </c>
      <c r="D12837" s="2" t="s">
        <v>4684</v>
      </c>
      <c r="E12837" s="2" t="s">
        <v>857</v>
      </c>
      <c r="F12837" s="2" t="s">
        <v>4726</v>
      </c>
      <c r="G12837" s="5">
        <v>5</v>
      </c>
      <c r="H12837" s="5">
        <v>118.8</v>
      </c>
      <c r="I12837" s="5">
        <v>594</v>
      </c>
      <c r="J12837" s="5">
        <v>774654.73000000056</v>
      </c>
      <c r="K12837" s="3" t="str" cm="1">
        <f t="array" ref="K12837">_xlfn.LET(_xlpm.d,UPPER(TRIM(CLEAN(SUBSTITUTE(F12837,CHAR(160),"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38" spans="2:11" hidden="1" x14ac:dyDescent="0.25">
      <c r="B12838" s="20">
        <v>46030</v>
      </c>
      <c r="C12838" s="2" t="s">
        <v>1</v>
      </c>
      <c r="D12838" s="2" t="s">
        <v>1571</v>
      </c>
      <c r="E12838" s="2" t="s">
        <v>135</v>
      </c>
      <c r="F12838" s="2" t="s">
        <v>4726</v>
      </c>
      <c r="G12838" s="5">
        <v>13</v>
      </c>
      <c r="H12838" s="5">
        <v>129.30000000000001</v>
      </c>
      <c r="I12838" s="5">
        <v>1680.9</v>
      </c>
      <c r="J12838" s="5">
        <v>776335.63000000059</v>
      </c>
      <c r="K12838" s="3" t="str" cm="1">
        <f t="array" ref="K12838">_xlfn.LET(_xlpm.d,UPPER(TRIM(CLEAN(SUBSTITUTE(F12838,CHAR(160),"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39" spans="2:11" hidden="1" x14ac:dyDescent="0.25">
      <c r="B12839" s="20">
        <v>46031</v>
      </c>
      <c r="C12839" s="2" t="s">
        <v>1</v>
      </c>
      <c r="D12839" s="2" t="s">
        <v>3396</v>
      </c>
      <c r="E12839" s="2" t="s">
        <v>248</v>
      </c>
      <c r="F12839" s="2" t="s">
        <v>4726</v>
      </c>
      <c r="G12839" s="5">
        <v>5</v>
      </c>
      <c r="H12839" s="5">
        <v>129.30000000000001</v>
      </c>
      <c r="I12839" s="5">
        <v>646.5</v>
      </c>
      <c r="J12839" s="5">
        <v>776982.13000000059</v>
      </c>
      <c r="K12839" s="3" t="str" cm="1">
        <f t="array" ref="K12839">_xlfn.LET(_xlpm.d,UPPER(TRIM(CLEAN(SUBSTITUTE(F12839,CHAR(160),"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40" spans="2:11" hidden="1" x14ac:dyDescent="0.25">
      <c r="B12840" s="20">
        <v>46031</v>
      </c>
      <c r="C12840" s="2" t="s">
        <v>1</v>
      </c>
      <c r="D12840" s="2" t="s">
        <v>2289</v>
      </c>
      <c r="E12840" s="2" t="s">
        <v>197</v>
      </c>
      <c r="F12840" s="2" t="s">
        <v>4726</v>
      </c>
      <c r="G12840" s="5">
        <v>10</v>
      </c>
      <c r="H12840" s="5">
        <v>129.30000000000001</v>
      </c>
      <c r="I12840" s="5">
        <v>1293</v>
      </c>
      <c r="J12840" s="5">
        <v>778275.13000000059</v>
      </c>
      <c r="K12840" s="3" t="str" cm="1">
        <f t="array" ref="K12840">_xlfn.LET(_xlpm.d,UPPER(TRIM(CLEAN(SUBSTITUTE(F12840,CHAR(160),"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41" spans="2:11" hidden="1" x14ac:dyDescent="0.25">
      <c r="B12841" s="20">
        <v>46032</v>
      </c>
      <c r="C12841" s="2" t="s">
        <v>1</v>
      </c>
      <c r="D12841" s="2" t="s">
        <v>390</v>
      </c>
      <c r="E12841" s="2" t="s">
        <v>243</v>
      </c>
      <c r="F12841" s="2" t="s">
        <v>4726</v>
      </c>
      <c r="G12841" s="5">
        <v>10</v>
      </c>
      <c r="H12841" s="5">
        <v>129.30000000000001</v>
      </c>
      <c r="I12841" s="5">
        <v>1293</v>
      </c>
      <c r="J12841" s="5">
        <v>779568.13000000059</v>
      </c>
      <c r="K12841" s="3" t="str" cm="1">
        <f t="array" ref="K12841">_xlfn.LET(_xlpm.d,UPPER(TRIM(CLEAN(SUBSTITUTE(F12841,CHAR(160),"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42" spans="2:11" hidden="1" x14ac:dyDescent="0.25">
      <c r="B12842" s="20">
        <v>46032</v>
      </c>
      <c r="C12842" s="2" t="s">
        <v>1</v>
      </c>
      <c r="D12842" s="2" t="s">
        <v>391</v>
      </c>
      <c r="E12842" s="2" t="s">
        <v>195</v>
      </c>
      <c r="F12842" s="2" t="s">
        <v>4726</v>
      </c>
      <c r="G12842" s="5">
        <v>10</v>
      </c>
      <c r="H12842" s="5">
        <v>129.30000000000001</v>
      </c>
      <c r="I12842" s="5">
        <v>1293</v>
      </c>
      <c r="J12842" s="5">
        <v>780861.13000000059</v>
      </c>
      <c r="K12842" s="3" t="str" cm="1">
        <f t="array" ref="K12842">_xlfn.LET(_xlpm.d,UPPER(TRIM(CLEAN(SUBSTITUTE(F12842,CHAR(160),"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43" spans="2:11" hidden="1" x14ac:dyDescent="0.25">
      <c r="B12843" s="20">
        <v>46032</v>
      </c>
      <c r="C12843" s="2" t="s">
        <v>1</v>
      </c>
      <c r="D12843" s="2" t="s">
        <v>392</v>
      </c>
      <c r="E12843" s="2" t="s">
        <v>241</v>
      </c>
      <c r="F12843" s="2" t="s">
        <v>4726</v>
      </c>
      <c r="G12843" s="5">
        <v>18</v>
      </c>
      <c r="H12843" s="5">
        <v>129.30000000000001</v>
      </c>
      <c r="I12843" s="5">
        <v>2327.4</v>
      </c>
      <c r="J12843" s="5">
        <v>783188.53000000061</v>
      </c>
      <c r="K12843" s="3" t="str" cm="1">
        <f t="array" ref="K12843">_xlfn.LET(_xlpm.d,UPPER(TRIM(CLEAN(SUBSTITUTE(F12843,CHAR(160),"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44" spans="2:11" hidden="1" x14ac:dyDescent="0.25">
      <c r="B12844" s="20">
        <v>46032</v>
      </c>
      <c r="C12844" s="2" t="s">
        <v>1</v>
      </c>
      <c r="D12844" s="2" t="s">
        <v>393</v>
      </c>
      <c r="E12844" s="2" t="s">
        <v>43</v>
      </c>
      <c r="F12844" s="2" t="s">
        <v>4726</v>
      </c>
      <c r="G12844" s="5">
        <v>10</v>
      </c>
      <c r="H12844" s="5">
        <v>118.8</v>
      </c>
      <c r="I12844" s="5">
        <v>1188</v>
      </c>
      <c r="J12844" s="5">
        <v>784376.53000000061</v>
      </c>
      <c r="K12844" s="3" t="str" cm="1">
        <f t="array" ref="K12844">_xlfn.LET(_xlpm.d,UPPER(TRIM(CLEAN(SUBSTITUTE(F12844,CHAR(160),"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45" spans="2:11" hidden="1" x14ac:dyDescent="0.25">
      <c r="B12845" s="20">
        <v>46034</v>
      </c>
      <c r="C12845" s="2" t="s">
        <v>1</v>
      </c>
      <c r="D12845" s="2" t="s">
        <v>4529</v>
      </c>
      <c r="E12845" s="2" t="s">
        <v>730</v>
      </c>
      <c r="F12845" s="2" t="s">
        <v>4726</v>
      </c>
      <c r="G12845" s="5">
        <v>17</v>
      </c>
      <c r="H12845" s="5">
        <v>129.30000000000001</v>
      </c>
      <c r="I12845" s="5">
        <v>2198.1</v>
      </c>
      <c r="J12845" s="5">
        <v>786574.63000000059</v>
      </c>
      <c r="K12845" s="3" t="str" cm="1">
        <f t="array" ref="K12845">_xlfn.LET(_xlpm.d,UPPER(TRIM(CLEAN(SUBSTITUTE(F12845,CHAR(160),"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46" spans="2:11" hidden="1" x14ac:dyDescent="0.25">
      <c r="B12846" s="20">
        <v>46034</v>
      </c>
      <c r="C12846" s="2" t="s">
        <v>1</v>
      </c>
      <c r="D12846" s="2" t="s">
        <v>4530</v>
      </c>
      <c r="E12846" s="2" t="s">
        <v>254</v>
      </c>
      <c r="F12846" s="2" t="s">
        <v>4726</v>
      </c>
      <c r="G12846" s="5">
        <v>13</v>
      </c>
      <c r="H12846" s="5">
        <v>129.30000000000001</v>
      </c>
      <c r="I12846" s="5">
        <v>1680.9</v>
      </c>
      <c r="J12846" s="5">
        <v>788255.53000000061</v>
      </c>
      <c r="K12846" s="3" t="str" cm="1">
        <f t="array" ref="K12846">_xlfn.LET(_xlpm.d,UPPER(TRIM(CLEAN(SUBSTITUTE(F12846,CHAR(160),"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47" spans="2:11" hidden="1" x14ac:dyDescent="0.25">
      <c r="B12847" s="20">
        <v>46034</v>
      </c>
      <c r="C12847" s="2" t="s">
        <v>1</v>
      </c>
      <c r="D12847" s="2" t="s">
        <v>2291</v>
      </c>
      <c r="E12847" s="2" t="s">
        <v>160</v>
      </c>
      <c r="F12847" s="2" t="s">
        <v>4726</v>
      </c>
      <c r="G12847" s="5">
        <v>7</v>
      </c>
      <c r="H12847" s="5">
        <v>129.30000000000001</v>
      </c>
      <c r="I12847" s="5">
        <v>905.1</v>
      </c>
      <c r="J12847" s="5">
        <v>789160.63000000059</v>
      </c>
      <c r="K12847" s="3" t="str" cm="1">
        <f t="array" ref="K12847">_xlfn.LET(_xlpm.d,UPPER(TRIM(CLEAN(SUBSTITUTE(F12847,CHAR(160),"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48" spans="2:11" hidden="1" x14ac:dyDescent="0.25">
      <c r="B12848" s="20">
        <v>46035</v>
      </c>
      <c r="C12848" s="2" t="s">
        <v>1</v>
      </c>
      <c r="D12848" s="2" t="s">
        <v>3409</v>
      </c>
      <c r="E12848" s="2" t="s">
        <v>147</v>
      </c>
      <c r="F12848" s="2" t="s">
        <v>4726</v>
      </c>
      <c r="G12848" s="5">
        <v>16</v>
      </c>
      <c r="H12848" s="5">
        <v>129.30000000000001</v>
      </c>
      <c r="I12848" s="5">
        <v>2068.8000000000002</v>
      </c>
      <c r="J12848" s="5">
        <v>791229.43000000063</v>
      </c>
      <c r="K12848" s="3" t="str" cm="1">
        <f t="array" ref="K12848">_xlfn.LET(_xlpm.d,UPPER(TRIM(CLEAN(SUBSTITUTE(F12848,CHAR(160),"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49" spans="2:11" hidden="1" x14ac:dyDescent="0.25">
      <c r="B12849" s="20">
        <v>46035</v>
      </c>
      <c r="C12849" s="2" t="s">
        <v>1</v>
      </c>
      <c r="D12849" s="2" t="s">
        <v>3411</v>
      </c>
      <c r="E12849" s="2" t="s">
        <v>273</v>
      </c>
      <c r="F12849" s="2" t="s">
        <v>4726</v>
      </c>
      <c r="G12849" s="5">
        <v>16</v>
      </c>
      <c r="H12849" s="5">
        <v>129.30000000000001</v>
      </c>
      <c r="I12849" s="5">
        <v>2068.8000000000002</v>
      </c>
      <c r="J12849" s="5">
        <v>793298.23000000068</v>
      </c>
      <c r="K12849" s="3" t="str" cm="1">
        <f t="array" ref="K12849">_xlfn.LET(_xlpm.d,UPPER(TRIM(CLEAN(SUBSTITUTE(F12849,CHAR(160),"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50" spans="2:11" hidden="1" x14ac:dyDescent="0.25">
      <c r="B12850" s="20">
        <v>46035</v>
      </c>
      <c r="C12850" s="2" t="s">
        <v>1</v>
      </c>
      <c r="D12850" s="2" t="s">
        <v>1315</v>
      </c>
      <c r="E12850" s="2" t="s">
        <v>143</v>
      </c>
      <c r="F12850" s="2" t="s">
        <v>4726</v>
      </c>
      <c r="G12850" s="5">
        <v>15</v>
      </c>
      <c r="H12850" s="5">
        <v>129.30000000000001</v>
      </c>
      <c r="I12850" s="5">
        <v>1939.5</v>
      </c>
      <c r="J12850" s="5">
        <v>795237.73000000068</v>
      </c>
      <c r="K12850" s="3" t="str" cm="1">
        <f t="array" ref="K12850">_xlfn.LET(_xlpm.d,UPPER(TRIM(CLEAN(SUBSTITUTE(F12850,CHAR(160),"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51" spans="2:11" hidden="1" x14ac:dyDescent="0.25">
      <c r="B12851" s="20">
        <v>46035</v>
      </c>
      <c r="C12851" s="2" t="s">
        <v>1</v>
      </c>
      <c r="D12851" s="2" t="s">
        <v>3412</v>
      </c>
      <c r="E12851" s="2" t="s">
        <v>156</v>
      </c>
      <c r="F12851" s="2" t="s">
        <v>4726</v>
      </c>
      <c r="G12851" s="5">
        <v>8</v>
      </c>
      <c r="H12851" s="5">
        <v>129.30000000000001</v>
      </c>
      <c r="I12851" s="5">
        <v>1034.4000000000001</v>
      </c>
      <c r="J12851" s="5">
        <v>796272.1300000007</v>
      </c>
      <c r="K12851" s="3" t="str" cm="1">
        <f t="array" ref="K12851">_xlfn.LET(_xlpm.d,UPPER(TRIM(CLEAN(SUBSTITUTE(F12851,CHAR(160),"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52" spans="2:11" hidden="1" x14ac:dyDescent="0.25">
      <c r="B12852" s="20">
        <v>46035</v>
      </c>
      <c r="C12852" s="2" t="s">
        <v>1</v>
      </c>
      <c r="D12852" s="2" t="s">
        <v>1192</v>
      </c>
      <c r="E12852" s="2" t="s">
        <v>162</v>
      </c>
      <c r="F12852" s="2" t="s">
        <v>4726</v>
      </c>
      <c r="G12852" s="5">
        <v>15</v>
      </c>
      <c r="H12852" s="5">
        <v>129.30000000000001</v>
      </c>
      <c r="I12852" s="5">
        <v>1939.5</v>
      </c>
      <c r="J12852" s="5">
        <v>798211.6300000007</v>
      </c>
      <c r="K12852" s="3" t="str" cm="1">
        <f t="array" ref="K12852">_xlfn.LET(_xlpm.d,UPPER(TRIM(CLEAN(SUBSTITUTE(F12852,CHAR(160),"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53" spans="2:11" hidden="1" x14ac:dyDescent="0.25">
      <c r="B12853" s="20">
        <v>46036</v>
      </c>
      <c r="C12853" s="2" t="s">
        <v>1</v>
      </c>
      <c r="D12853" s="2" t="s">
        <v>1193</v>
      </c>
      <c r="E12853" s="2" t="s">
        <v>141</v>
      </c>
      <c r="F12853" s="2" t="s">
        <v>4726</v>
      </c>
      <c r="G12853" s="5">
        <v>16</v>
      </c>
      <c r="H12853" s="5">
        <v>129.30000000000001</v>
      </c>
      <c r="I12853" s="5">
        <v>2068.8000000000002</v>
      </c>
      <c r="J12853" s="5">
        <v>800280.43000000075</v>
      </c>
      <c r="K12853" s="3" t="str" cm="1">
        <f t="array" ref="K12853">_xlfn.LET(_xlpm.d,UPPER(TRIM(CLEAN(SUBSTITUTE(F12853,CHAR(160),"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54" spans="2:11" hidden="1" x14ac:dyDescent="0.25">
      <c r="B12854" s="20">
        <v>46036</v>
      </c>
      <c r="C12854" s="2" t="s">
        <v>1</v>
      </c>
      <c r="D12854" s="2" t="s">
        <v>3416</v>
      </c>
      <c r="E12854" s="2" t="s">
        <v>857</v>
      </c>
      <c r="F12854" s="2" t="s">
        <v>4726</v>
      </c>
      <c r="G12854" s="5">
        <v>10</v>
      </c>
      <c r="H12854" s="5">
        <v>118.8</v>
      </c>
      <c r="I12854" s="5">
        <v>1188</v>
      </c>
      <c r="J12854" s="5">
        <v>801468.43000000075</v>
      </c>
      <c r="K12854" s="3" t="str" cm="1">
        <f t="array" ref="K12854">_xlfn.LET(_xlpm.d,UPPER(TRIM(CLEAN(SUBSTITUTE(F12854,CHAR(160),"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55" spans="2:11" hidden="1" x14ac:dyDescent="0.25">
      <c r="B12855" s="20">
        <v>46037</v>
      </c>
      <c r="C12855" s="2" t="s">
        <v>1</v>
      </c>
      <c r="D12855" s="2" t="s">
        <v>2296</v>
      </c>
      <c r="E12855" s="2" t="s">
        <v>135</v>
      </c>
      <c r="F12855" s="2" t="s">
        <v>4726</v>
      </c>
      <c r="G12855" s="5">
        <v>16</v>
      </c>
      <c r="H12855" s="5">
        <v>129.30000000000001</v>
      </c>
      <c r="I12855" s="5">
        <v>2068.8000000000002</v>
      </c>
      <c r="J12855" s="5">
        <v>803537.2300000008</v>
      </c>
      <c r="K12855" s="3" t="str" cm="1">
        <f t="array" ref="K12855">_xlfn.LET(_xlpm.d,UPPER(TRIM(CLEAN(SUBSTITUTE(F12855,CHAR(160),"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56" spans="2:11" hidden="1" x14ac:dyDescent="0.25">
      <c r="B12856" s="20">
        <v>46037</v>
      </c>
      <c r="C12856" s="2" t="s">
        <v>1</v>
      </c>
      <c r="D12856" s="2" t="s">
        <v>1318</v>
      </c>
      <c r="E12856" s="2" t="s">
        <v>192</v>
      </c>
      <c r="F12856" s="2" t="s">
        <v>4726</v>
      </c>
      <c r="G12856" s="5">
        <v>16</v>
      </c>
      <c r="H12856" s="5">
        <v>129.30000000000001</v>
      </c>
      <c r="I12856" s="5">
        <v>2068.8000000000002</v>
      </c>
      <c r="J12856" s="5">
        <v>805606.03000000084</v>
      </c>
      <c r="K12856" s="3" t="str" cm="1">
        <f t="array" ref="K12856">_xlfn.LET(_xlpm.d,UPPER(TRIM(CLEAN(SUBSTITUTE(F12856,CHAR(160),"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57" spans="2:11" hidden="1" x14ac:dyDescent="0.25">
      <c r="B12857" s="20">
        <v>46037</v>
      </c>
      <c r="C12857" s="2" t="s">
        <v>1</v>
      </c>
      <c r="D12857" s="2" t="s">
        <v>1319</v>
      </c>
      <c r="E12857" s="2" t="s">
        <v>246</v>
      </c>
      <c r="F12857" s="2" t="s">
        <v>4726</v>
      </c>
      <c r="G12857" s="5">
        <v>5</v>
      </c>
      <c r="H12857" s="5">
        <v>129.30000000000001</v>
      </c>
      <c r="I12857" s="5">
        <v>646.5</v>
      </c>
      <c r="J12857" s="5">
        <v>806252.53000000084</v>
      </c>
      <c r="K12857" s="3" t="str" cm="1">
        <f t="array" ref="K12857">_xlfn.LET(_xlpm.d,UPPER(TRIM(CLEAN(SUBSTITUTE(F12857,CHAR(160),"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58" spans="2:11" hidden="1" x14ac:dyDescent="0.25">
      <c r="B12858" s="20">
        <v>46038</v>
      </c>
      <c r="C12858" s="2" t="s">
        <v>1</v>
      </c>
      <c r="D12858" s="2" t="s">
        <v>1320</v>
      </c>
      <c r="E12858" s="2" t="s">
        <v>154</v>
      </c>
      <c r="F12858" s="2" t="s">
        <v>4726</v>
      </c>
      <c r="G12858" s="5">
        <v>12</v>
      </c>
      <c r="H12858" s="5">
        <v>129.30000000000001</v>
      </c>
      <c r="I12858" s="5">
        <v>1551.6</v>
      </c>
      <c r="J12858" s="5">
        <v>807804.13000000082</v>
      </c>
      <c r="K12858" s="3" t="str" cm="1">
        <f t="array" ref="K12858">_xlfn.LET(_xlpm.d,UPPER(TRIM(CLEAN(SUBSTITUTE(F12858,CHAR(160),"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59" spans="2:11" hidden="1" x14ac:dyDescent="0.25">
      <c r="B12859" s="20">
        <v>46038</v>
      </c>
      <c r="C12859" s="2" t="s">
        <v>1</v>
      </c>
      <c r="D12859" s="2" t="s">
        <v>133</v>
      </c>
      <c r="E12859" s="2" t="s">
        <v>43</v>
      </c>
      <c r="F12859" s="2" t="s">
        <v>4726</v>
      </c>
      <c r="G12859" s="5">
        <v>4</v>
      </c>
      <c r="H12859" s="5">
        <v>118.8</v>
      </c>
      <c r="I12859" s="5">
        <v>475.2</v>
      </c>
      <c r="J12859" s="5">
        <v>808279.33000000077</v>
      </c>
      <c r="K12859" s="3" t="str" cm="1">
        <f t="array" ref="K12859">_xlfn.LET(_xlpm.d,UPPER(TRIM(CLEAN(SUBSTITUTE(F12859,CHAR(160),"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60" spans="2:11" hidden="1" x14ac:dyDescent="0.25">
      <c r="B12860" s="20">
        <v>46041</v>
      </c>
      <c r="C12860" s="2" t="s">
        <v>1</v>
      </c>
      <c r="D12860" s="2" t="s">
        <v>1196</v>
      </c>
      <c r="E12860" s="2" t="s">
        <v>874</v>
      </c>
      <c r="F12860" s="2" t="s">
        <v>4726</v>
      </c>
      <c r="G12860" s="5">
        <v>10</v>
      </c>
      <c r="H12860" s="5">
        <v>184</v>
      </c>
      <c r="I12860" s="5">
        <v>1840</v>
      </c>
      <c r="J12860" s="5">
        <v>810119.33000000077</v>
      </c>
      <c r="K12860" s="3" t="str" cm="1">
        <f t="array" ref="K12860">_xlfn.LET(_xlpm.d,UPPER(TRIM(CLEAN(SUBSTITUTE(F12860,CHAR(160),"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61" spans="2:11" hidden="1" x14ac:dyDescent="0.25">
      <c r="B12861" s="20">
        <v>46042</v>
      </c>
      <c r="C12861" s="2" t="s">
        <v>1</v>
      </c>
      <c r="D12861" s="2" t="s">
        <v>1480</v>
      </c>
      <c r="E12861" s="2" t="s">
        <v>162</v>
      </c>
      <c r="F12861" s="2" t="s">
        <v>4726</v>
      </c>
      <c r="G12861" s="5">
        <v>8</v>
      </c>
      <c r="H12861" s="5">
        <v>129.30000000000001</v>
      </c>
      <c r="I12861" s="5">
        <v>1034.4000000000001</v>
      </c>
      <c r="J12861" s="5">
        <v>811153.7300000008</v>
      </c>
      <c r="K12861" s="3" t="str" cm="1">
        <f t="array" ref="K12861">_xlfn.LET(_xlpm.d,UPPER(TRIM(CLEAN(SUBSTITUTE(F12861,CHAR(160),"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62" spans="2:11" hidden="1" x14ac:dyDescent="0.25">
      <c r="B12862" s="20">
        <v>46042</v>
      </c>
      <c r="C12862" s="2" t="s">
        <v>1</v>
      </c>
      <c r="D12862" s="2" t="s">
        <v>2306</v>
      </c>
      <c r="E12862" s="2" t="s">
        <v>263</v>
      </c>
      <c r="F12862" s="2" t="s">
        <v>4726</v>
      </c>
      <c r="G12862" s="5">
        <v>11</v>
      </c>
      <c r="H12862" s="5">
        <v>129.30000000000001</v>
      </c>
      <c r="I12862" s="5">
        <v>1422.3</v>
      </c>
      <c r="J12862" s="5">
        <v>812576.03000000084</v>
      </c>
      <c r="K12862" s="3" t="str" cm="1">
        <f t="array" ref="K12862">_xlfn.LET(_xlpm.d,UPPER(TRIM(CLEAN(SUBSTITUTE(F12862,CHAR(160),"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63" spans="2:11" hidden="1" x14ac:dyDescent="0.25">
      <c r="B12863" s="20">
        <v>46043</v>
      </c>
      <c r="C12863" s="2" t="s">
        <v>1</v>
      </c>
      <c r="D12863" s="2" t="s">
        <v>1321</v>
      </c>
      <c r="E12863" s="2" t="s">
        <v>149</v>
      </c>
      <c r="F12863" s="2" t="s">
        <v>4726</v>
      </c>
      <c r="G12863" s="5">
        <v>16</v>
      </c>
      <c r="H12863" s="5">
        <v>129.30000000000001</v>
      </c>
      <c r="I12863" s="5">
        <v>2068.8000000000002</v>
      </c>
      <c r="J12863" s="5">
        <v>814644.83000000089</v>
      </c>
      <c r="K12863" s="3" t="str" cm="1">
        <f t="array" ref="K12863">_xlfn.LET(_xlpm.d,UPPER(TRIM(CLEAN(SUBSTITUTE(F12863,CHAR(160),"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64" spans="2:11" hidden="1" x14ac:dyDescent="0.25">
      <c r="B12864" s="20">
        <v>46044</v>
      </c>
      <c r="C12864" s="2" t="s">
        <v>1</v>
      </c>
      <c r="D12864" s="2" t="s">
        <v>2312</v>
      </c>
      <c r="E12864" s="2" t="s">
        <v>248</v>
      </c>
      <c r="F12864" s="2" t="s">
        <v>4726</v>
      </c>
      <c r="G12864" s="5">
        <v>5</v>
      </c>
      <c r="H12864" s="5">
        <v>129.30000000000001</v>
      </c>
      <c r="I12864" s="5">
        <v>646.5</v>
      </c>
      <c r="J12864" s="5">
        <v>815291.33000000089</v>
      </c>
      <c r="K12864" s="3" t="str" cm="1">
        <f t="array" ref="K12864">_xlfn.LET(_xlpm.d,UPPER(TRIM(CLEAN(SUBSTITUTE(F12864,CHAR(160),"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65" spans="2:11" hidden="1" x14ac:dyDescent="0.25">
      <c r="B12865" s="20">
        <v>46044</v>
      </c>
      <c r="C12865" s="2" t="s">
        <v>1</v>
      </c>
      <c r="D12865" s="2" t="s">
        <v>1601</v>
      </c>
      <c r="E12865" s="2" t="s">
        <v>180</v>
      </c>
      <c r="F12865" s="2" t="s">
        <v>4726</v>
      </c>
      <c r="G12865" s="5">
        <v>5</v>
      </c>
      <c r="H12865" s="5">
        <v>129.30000000000001</v>
      </c>
      <c r="I12865" s="5">
        <v>646.5</v>
      </c>
      <c r="J12865" s="5">
        <v>815937.83000000089</v>
      </c>
      <c r="K12865" s="3" t="str" cm="1">
        <f t="array" ref="K12865">_xlfn.LET(_xlpm.d,UPPER(TRIM(CLEAN(SUBSTITUTE(F12865,CHAR(160),"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66" spans="2:11" hidden="1" x14ac:dyDescent="0.25">
      <c r="B12866" s="20">
        <v>46044</v>
      </c>
      <c r="C12866" s="2" t="s">
        <v>1</v>
      </c>
      <c r="D12866" s="2" t="s">
        <v>15</v>
      </c>
      <c r="E12866" s="2" t="s">
        <v>16</v>
      </c>
      <c r="F12866" s="2" t="s">
        <v>4726</v>
      </c>
      <c r="G12866" s="5">
        <v>17</v>
      </c>
      <c r="H12866" s="5">
        <v>118.8</v>
      </c>
      <c r="I12866" s="5">
        <v>2019.6</v>
      </c>
      <c r="J12866" s="5">
        <v>817957.43000000087</v>
      </c>
      <c r="K12866" s="3" t="str" cm="1">
        <f t="array" ref="K12866">_xlfn.LET(_xlpm.d,UPPER(TRIM(CLEAN(SUBSTITUTE(F12866,CHAR(160),"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67" spans="2:11" hidden="1" x14ac:dyDescent="0.25">
      <c r="B12867" s="20">
        <v>46045</v>
      </c>
      <c r="C12867" s="2" t="s">
        <v>1</v>
      </c>
      <c r="D12867" s="2" t="s">
        <v>2317</v>
      </c>
      <c r="E12867" s="2" t="s">
        <v>195</v>
      </c>
      <c r="F12867" s="2" t="s">
        <v>4726</v>
      </c>
      <c r="G12867" s="5">
        <v>8</v>
      </c>
      <c r="H12867" s="5">
        <v>129.30000000000001</v>
      </c>
      <c r="I12867" s="5">
        <v>1034.4000000000001</v>
      </c>
      <c r="J12867" s="5">
        <v>818991.83000000089</v>
      </c>
      <c r="K12867" s="3" t="str" cm="1">
        <f t="array" ref="K12867">_xlfn.LET(_xlpm.d,UPPER(TRIM(CLEAN(SUBSTITUTE(F12867,CHAR(160),"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68" spans="2:11" hidden="1" x14ac:dyDescent="0.25">
      <c r="B12868" s="20">
        <v>46045</v>
      </c>
      <c r="C12868" s="2" t="s">
        <v>1</v>
      </c>
      <c r="D12868" s="2" t="s">
        <v>2320</v>
      </c>
      <c r="E12868" s="2" t="s">
        <v>197</v>
      </c>
      <c r="F12868" s="2" t="s">
        <v>4726</v>
      </c>
      <c r="G12868" s="5">
        <v>14</v>
      </c>
      <c r="H12868" s="5">
        <v>129.30000000000001</v>
      </c>
      <c r="I12868" s="5">
        <v>1810.2</v>
      </c>
      <c r="J12868" s="5">
        <v>820802.03000000084</v>
      </c>
      <c r="K12868" s="3" t="str" cm="1">
        <f t="array" ref="K12868">_xlfn.LET(_xlpm.d,UPPER(TRIM(CLEAN(SUBSTITUTE(F12868,CHAR(160),"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69" spans="2:11" hidden="1" x14ac:dyDescent="0.25">
      <c r="B12869" s="20">
        <v>46048</v>
      </c>
      <c r="C12869" s="2" t="s">
        <v>1</v>
      </c>
      <c r="D12869" s="2" t="s">
        <v>3908</v>
      </c>
      <c r="E12869" s="2" t="s">
        <v>254</v>
      </c>
      <c r="F12869" s="2" t="s">
        <v>4726</v>
      </c>
      <c r="G12869" s="5">
        <v>10</v>
      </c>
      <c r="H12869" s="5">
        <v>29.3</v>
      </c>
      <c r="I12869" s="5">
        <v>293</v>
      </c>
      <c r="J12869" s="5">
        <v>821095.03000000084</v>
      </c>
      <c r="K12869" s="3" t="str" cm="1">
        <f t="array" ref="K12869">_xlfn.LET(_xlpm.d,UPPER(TRIM(CLEAN(SUBSTITUTE(F12869,CHAR(160),"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70" spans="2:11" hidden="1" x14ac:dyDescent="0.25">
      <c r="B12870" s="20">
        <v>46049</v>
      </c>
      <c r="C12870" s="2" t="s">
        <v>1</v>
      </c>
      <c r="D12870" s="2" t="s">
        <v>2321</v>
      </c>
      <c r="E12870" s="2" t="s">
        <v>232</v>
      </c>
      <c r="F12870" s="2" t="s">
        <v>4726</v>
      </c>
      <c r="G12870" s="5">
        <v>7</v>
      </c>
      <c r="H12870" s="5">
        <v>129.30000000000001</v>
      </c>
      <c r="I12870" s="5">
        <v>905.1</v>
      </c>
      <c r="J12870" s="5">
        <v>822000.13000000082</v>
      </c>
      <c r="K12870" s="3" t="str" cm="1">
        <f t="array" ref="K12870">_xlfn.LET(_xlpm.d,UPPER(TRIM(CLEAN(SUBSTITUTE(F12870,CHAR(160),"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71" spans="2:11" hidden="1" x14ac:dyDescent="0.25">
      <c r="B12871" s="20">
        <v>46049</v>
      </c>
      <c r="C12871" s="2" t="s">
        <v>1</v>
      </c>
      <c r="D12871" s="2" t="s">
        <v>2322</v>
      </c>
      <c r="E12871" s="2" t="s">
        <v>78</v>
      </c>
      <c r="F12871" s="2" t="s">
        <v>4726</v>
      </c>
      <c r="G12871" s="5">
        <v>5</v>
      </c>
      <c r="H12871" s="5">
        <v>129.30000000000001</v>
      </c>
      <c r="I12871" s="5">
        <v>646.5</v>
      </c>
      <c r="J12871" s="5">
        <v>822646.63000000082</v>
      </c>
      <c r="K12871" s="3" t="str" cm="1">
        <f t="array" ref="K12871">_xlfn.LET(_xlpm.d,UPPER(TRIM(CLEAN(SUBSTITUTE(F12871,CHAR(160),"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72" spans="2:11" hidden="1" x14ac:dyDescent="0.25">
      <c r="B12872" s="20">
        <v>46049</v>
      </c>
      <c r="C12872" s="2" t="s">
        <v>1</v>
      </c>
      <c r="D12872" s="2" t="s">
        <v>2323</v>
      </c>
      <c r="E12872" s="2" t="s">
        <v>276</v>
      </c>
      <c r="F12872" s="2" t="s">
        <v>4726</v>
      </c>
      <c r="G12872" s="5">
        <v>5</v>
      </c>
      <c r="H12872" s="5">
        <v>129.30000000000001</v>
      </c>
      <c r="I12872" s="5">
        <v>646.5</v>
      </c>
      <c r="J12872" s="5">
        <v>823293.13000000082</v>
      </c>
      <c r="K12872" s="3" t="str" cm="1">
        <f t="array" ref="K12872">_xlfn.LET(_xlpm.d,UPPER(TRIM(CLEAN(SUBSTITUTE(F12872,CHAR(160),"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73" spans="2:11" hidden="1" x14ac:dyDescent="0.25">
      <c r="B12873" s="20">
        <v>46050</v>
      </c>
      <c r="C12873" s="2" t="s">
        <v>1</v>
      </c>
      <c r="D12873" s="2" t="s">
        <v>4536</v>
      </c>
      <c r="E12873" s="2" t="s">
        <v>730</v>
      </c>
      <c r="F12873" s="2" t="s">
        <v>4726</v>
      </c>
      <c r="G12873" s="5">
        <v>17</v>
      </c>
      <c r="H12873" s="5">
        <v>129.30000000000001</v>
      </c>
      <c r="I12873" s="5">
        <v>2198.1</v>
      </c>
      <c r="J12873" s="5">
        <v>825491.2300000008</v>
      </c>
      <c r="K12873" s="3" t="str" cm="1">
        <f t="array" ref="K12873">_xlfn.LET(_xlpm.d,UPPER(TRIM(CLEAN(SUBSTITUTE(F12873,CHAR(160),"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74" spans="2:11" hidden="1" x14ac:dyDescent="0.25">
      <c r="B12874" s="20">
        <v>46050</v>
      </c>
      <c r="C12874" s="2" t="s">
        <v>1</v>
      </c>
      <c r="D12874" s="2" t="s">
        <v>4686</v>
      </c>
      <c r="E12874" s="2" t="s">
        <v>857</v>
      </c>
      <c r="F12874" s="2" t="s">
        <v>4726</v>
      </c>
      <c r="G12874" s="5">
        <v>10</v>
      </c>
      <c r="H12874" s="5">
        <v>118.8</v>
      </c>
      <c r="I12874" s="5">
        <v>1188</v>
      </c>
      <c r="J12874" s="5">
        <v>826679.2300000008</v>
      </c>
      <c r="K12874" s="3" t="str" cm="1">
        <f t="array" ref="K12874">_xlfn.LET(_xlpm.d,UPPER(TRIM(CLEAN(SUBSTITUTE(F12874,CHAR(160),"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75" spans="2:11" hidden="1" x14ac:dyDescent="0.25">
      <c r="B12875" s="20">
        <v>46051</v>
      </c>
      <c r="C12875" s="2" t="s">
        <v>1</v>
      </c>
      <c r="D12875" s="2" t="s">
        <v>1326</v>
      </c>
      <c r="E12875" s="2" t="s">
        <v>180</v>
      </c>
      <c r="F12875" s="2" t="s">
        <v>4726</v>
      </c>
      <c r="G12875" s="5">
        <v>5</v>
      </c>
      <c r="H12875" s="5">
        <v>129.30000000000001</v>
      </c>
      <c r="I12875" s="5">
        <v>646.5</v>
      </c>
      <c r="J12875" s="5">
        <v>827325.7300000008</v>
      </c>
      <c r="K12875" s="3" t="str" cm="1">
        <f t="array" ref="K12875">_xlfn.LET(_xlpm.d,UPPER(TRIM(CLEAN(SUBSTITUTE(F12875,CHAR(160),"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76" spans="2:11" hidden="1" x14ac:dyDescent="0.25">
      <c r="B12876" s="20">
        <v>46051</v>
      </c>
      <c r="C12876" s="2" t="s">
        <v>1</v>
      </c>
      <c r="D12876" s="2" t="s">
        <v>1485</v>
      </c>
      <c r="E12876" s="2" t="s">
        <v>135</v>
      </c>
      <c r="F12876" s="2" t="s">
        <v>4726</v>
      </c>
      <c r="G12876" s="5">
        <v>10</v>
      </c>
      <c r="H12876" s="5">
        <v>129.30000000000001</v>
      </c>
      <c r="I12876" s="5">
        <v>1293</v>
      </c>
      <c r="J12876" s="5">
        <v>828618.7300000008</v>
      </c>
      <c r="K12876" s="3" t="str" cm="1">
        <f t="array" ref="K12876">_xlfn.LET(_xlpm.d,UPPER(TRIM(CLEAN(SUBSTITUTE(F12876,CHAR(160),"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77" spans="2:11" hidden="1" x14ac:dyDescent="0.25">
      <c r="B12877" s="20">
        <v>46052</v>
      </c>
      <c r="C12877" s="2" t="s">
        <v>1</v>
      </c>
      <c r="D12877" s="2" t="s">
        <v>2332</v>
      </c>
      <c r="E12877" s="2" t="s">
        <v>243</v>
      </c>
      <c r="F12877" s="2" t="s">
        <v>4726</v>
      </c>
      <c r="G12877" s="5">
        <v>8</v>
      </c>
      <c r="H12877" s="5">
        <v>129.30000000000001</v>
      </c>
      <c r="I12877" s="5">
        <v>1034.4000000000001</v>
      </c>
      <c r="J12877" s="5">
        <v>829653.13000000082</v>
      </c>
      <c r="K12877" s="3" t="str" cm="1">
        <f t="array" ref="K12877">_xlfn.LET(_xlpm.d,UPPER(TRIM(CLEAN(SUBSTITUTE(F12877,CHAR(160),"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78" spans="2:11" hidden="1" x14ac:dyDescent="0.25">
      <c r="B12878" s="20">
        <v>46052</v>
      </c>
      <c r="C12878" s="2" t="s">
        <v>1</v>
      </c>
      <c r="D12878" s="2" t="s">
        <v>1329</v>
      </c>
      <c r="E12878" s="2" t="s">
        <v>154</v>
      </c>
      <c r="F12878" s="2" t="s">
        <v>4726</v>
      </c>
      <c r="G12878" s="5">
        <v>10</v>
      </c>
      <c r="H12878" s="5">
        <v>129.30000000000001</v>
      </c>
      <c r="I12878" s="5">
        <v>1293</v>
      </c>
      <c r="J12878" s="5">
        <v>830946.13000000082</v>
      </c>
      <c r="K12878" s="3" t="str" cm="1">
        <f t="array" ref="K12878">_xlfn.LET(_xlpm.d,UPPER(TRIM(CLEAN(SUBSTITUTE(F12878,CHAR(160),"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79" spans="2:11" hidden="1" x14ac:dyDescent="0.25">
      <c r="B12879" s="20">
        <v>46052</v>
      </c>
      <c r="C12879" s="2" t="s">
        <v>1</v>
      </c>
      <c r="D12879" s="2" t="s">
        <v>3450</v>
      </c>
      <c r="E12879" s="2" t="s">
        <v>224</v>
      </c>
      <c r="F12879" s="2" t="s">
        <v>4726</v>
      </c>
      <c r="G12879" s="5">
        <v>35</v>
      </c>
      <c r="H12879" s="5">
        <v>129.30000000000001</v>
      </c>
      <c r="I12879" s="5">
        <v>4525.5</v>
      </c>
      <c r="J12879" s="5">
        <v>835471.63000000082</v>
      </c>
      <c r="K12879" s="3" t="str" cm="1">
        <f t="array" ref="K12879">_xlfn.LET(_xlpm.d,UPPER(TRIM(CLEAN(SUBSTITUTE(F12879,CHAR(160),"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80" spans="2:11" hidden="1" x14ac:dyDescent="0.25">
      <c r="B12880" s="20">
        <v>46055</v>
      </c>
      <c r="C12880" s="2" t="s">
        <v>1</v>
      </c>
      <c r="D12880" s="2" t="s">
        <v>2338</v>
      </c>
      <c r="E12880" s="2" t="s">
        <v>241</v>
      </c>
      <c r="F12880" s="2" t="s">
        <v>4726</v>
      </c>
      <c r="G12880" s="5">
        <v>10</v>
      </c>
      <c r="H12880" s="5">
        <v>129.30000000000001</v>
      </c>
      <c r="I12880" s="5">
        <v>1293</v>
      </c>
      <c r="J12880" s="5">
        <v>836764.63000000082</v>
      </c>
      <c r="K12880" s="3" t="str" cm="1">
        <f t="array" ref="K12880">_xlfn.LET(_xlpm.d,UPPER(TRIM(CLEAN(SUBSTITUTE(F12880,CHAR(160),"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81" spans="2:11" hidden="1" x14ac:dyDescent="0.25">
      <c r="B12881" s="20">
        <v>46055</v>
      </c>
      <c r="C12881" s="2" t="s">
        <v>1</v>
      </c>
      <c r="D12881" s="2" t="s">
        <v>3452</v>
      </c>
      <c r="E12881" s="2" t="s">
        <v>874</v>
      </c>
      <c r="F12881" s="2" t="s">
        <v>4726</v>
      </c>
      <c r="G12881" s="5">
        <v>10</v>
      </c>
      <c r="H12881" s="5">
        <v>99.35</v>
      </c>
      <c r="I12881" s="5">
        <v>993.5</v>
      </c>
      <c r="J12881" s="5">
        <v>837758.13000000082</v>
      </c>
      <c r="K12881" s="3" t="str" cm="1">
        <f t="array" ref="K12881">_xlfn.LET(_xlpm.d,UPPER(TRIM(CLEAN(SUBSTITUTE(F12881,CHAR(160),"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82" spans="2:11" hidden="1" x14ac:dyDescent="0.25">
      <c r="B12882" s="20">
        <v>46056</v>
      </c>
      <c r="C12882" s="2" t="s">
        <v>1</v>
      </c>
      <c r="D12882" s="2" t="s">
        <v>3455</v>
      </c>
      <c r="E12882" s="2" t="s">
        <v>162</v>
      </c>
      <c r="F12882" s="2" t="s">
        <v>4726</v>
      </c>
      <c r="G12882" s="5">
        <v>10</v>
      </c>
      <c r="H12882" s="5">
        <v>129.30000000000001</v>
      </c>
      <c r="I12882" s="5">
        <v>1293</v>
      </c>
      <c r="J12882" s="5">
        <v>839051.13000000082</v>
      </c>
      <c r="K12882" s="3" t="str" cm="1">
        <f t="array" ref="K12882">_xlfn.LET(_xlpm.d,UPPER(TRIM(CLEAN(SUBSTITUTE(F12882,CHAR(160),"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83" spans="2:11" hidden="1" x14ac:dyDescent="0.25">
      <c r="B12883" s="20">
        <v>46056</v>
      </c>
      <c r="C12883" s="2" t="s">
        <v>1</v>
      </c>
      <c r="D12883" s="2" t="s">
        <v>1488</v>
      </c>
      <c r="E12883" s="2" t="s">
        <v>273</v>
      </c>
      <c r="F12883" s="2" t="s">
        <v>4726</v>
      </c>
      <c r="G12883" s="5">
        <v>10</v>
      </c>
      <c r="H12883" s="5">
        <v>129.30000000000001</v>
      </c>
      <c r="I12883" s="5">
        <v>1293</v>
      </c>
      <c r="J12883" s="5">
        <v>840344.13000000082</v>
      </c>
      <c r="K12883" s="3" t="str" cm="1">
        <f t="array" ref="K12883">_xlfn.LET(_xlpm.d,UPPER(TRIM(CLEAN(SUBSTITUTE(F12883,CHAR(160),"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84" spans="2:11" hidden="1" x14ac:dyDescent="0.25">
      <c r="B12884" s="20">
        <v>46056</v>
      </c>
      <c r="C12884" s="2" t="s">
        <v>1</v>
      </c>
      <c r="D12884" s="2" t="s">
        <v>1330</v>
      </c>
      <c r="E12884" s="2" t="s">
        <v>156</v>
      </c>
      <c r="F12884" s="2" t="s">
        <v>4726</v>
      </c>
      <c r="G12884" s="5">
        <v>10</v>
      </c>
      <c r="H12884" s="5">
        <v>129.30000000000001</v>
      </c>
      <c r="I12884" s="5">
        <v>1293</v>
      </c>
      <c r="J12884" s="5">
        <v>841637.13000000082</v>
      </c>
      <c r="K12884" s="3" t="str" cm="1">
        <f t="array" ref="K12884">_xlfn.LET(_xlpm.d,UPPER(TRIM(CLEAN(SUBSTITUTE(F12884,CHAR(160),"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85" spans="2:11" hidden="1" x14ac:dyDescent="0.25">
      <c r="B12885" s="20">
        <v>46056</v>
      </c>
      <c r="C12885" s="2" t="s">
        <v>1</v>
      </c>
      <c r="D12885" s="2" t="s">
        <v>398</v>
      </c>
      <c r="E12885" s="2" t="s">
        <v>276</v>
      </c>
      <c r="F12885" s="2" t="s">
        <v>4726</v>
      </c>
      <c r="G12885" s="5">
        <v>10</v>
      </c>
      <c r="H12885" s="5">
        <v>129.30000000000001</v>
      </c>
      <c r="I12885" s="5">
        <v>1293</v>
      </c>
      <c r="J12885" s="5">
        <v>842930.13000000082</v>
      </c>
      <c r="K12885" s="3" t="str" cm="1">
        <f t="array" ref="K12885">_xlfn.LET(_xlpm.d,UPPER(TRIM(CLEAN(SUBSTITUTE(F12885,CHAR(160),"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86" spans="2:11" hidden="1" x14ac:dyDescent="0.25">
      <c r="B12886" s="20">
        <v>46056</v>
      </c>
      <c r="C12886" s="2" t="s">
        <v>1</v>
      </c>
      <c r="D12886" s="2" t="s">
        <v>1331</v>
      </c>
      <c r="E12886" s="2" t="s">
        <v>143</v>
      </c>
      <c r="F12886" s="2" t="s">
        <v>4726</v>
      </c>
      <c r="G12886" s="5">
        <v>12</v>
      </c>
      <c r="H12886" s="5">
        <v>129.30000000000001</v>
      </c>
      <c r="I12886" s="5">
        <v>1551.6</v>
      </c>
      <c r="J12886" s="5">
        <v>844481.7300000008</v>
      </c>
      <c r="K12886" s="3" t="str" cm="1">
        <f t="array" ref="K12886">_xlfn.LET(_xlpm.d,UPPER(TRIM(CLEAN(SUBSTITUTE(F12886,CHAR(160),"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87" spans="2:11" hidden="1" x14ac:dyDescent="0.25">
      <c r="B12887" s="20">
        <v>46056</v>
      </c>
      <c r="C12887" s="2" t="s">
        <v>1</v>
      </c>
      <c r="D12887" s="2" t="s">
        <v>2342</v>
      </c>
      <c r="E12887" s="2" t="s">
        <v>61</v>
      </c>
      <c r="F12887" s="2" t="s">
        <v>4726</v>
      </c>
      <c r="G12887" s="5">
        <v>8</v>
      </c>
      <c r="H12887" s="5">
        <v>118.8</v>
      </c>
      <c r="I12887" s="5">
        <v>950.4</v>
      </c>
      <c r="J12887" s="5">
        <v>845432.13000000082</v>
      </c>
      <c r="K12887" s="3" t="str" cm="1">
        <f t="array" ref="K12887">_xlfn.LET(_xlpm.d,UPPER(TRIM(CLEAN(SUBSTITUTE(F12887,CHAR(160),"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88" spans="2:11" hidden="1" x14ac:dyDescent="0.25">
      <c r="B12888" s="20">
        <v>46057</v>
      </c>
      <c r="C12888" s="2" t="s">
        <v>1</v>
      </c>
      <c r="D12888" s="2" t="s">
        <v>1489</v>
      </c>
      <c r="E12888" s="2" t="s">
        <v>279</v>
      </c>
      <c r="F12888" s="2" t="s">
        <v>4726</v>
      </c>
      <c r="G12888" s="5">
        <v>12</v>
      </c>
      <c r="H12888" s="5">
        <v>129.30000000000001</v>
      </c>
      <c r="I12888" s="5">
        <v>1551.6</v>
      </c>
      <c r="J12888" s="5">
        <v>846983.7300000008</v>
      </c>
      <c r="K12888" s="3" t="str" cm="1">
        <f t="array" ref="K12888">_xlfn.LET(_xlpm.d,UPPER(TRIM(CLEAN(SUBSTITUTE(F12888,CHAR(160),"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89" spans="2:11" hidden="1" x14ac:dyDescent="0.25">
      <c r="B12889" s="20">
        <v>46057</v>
      </c>
      <c r="C12889" s="2" t="s">
        <v>1</v>
      </c>
      <c r="D12889" s="2" t="s">
        <v>4744</v>
      </c>
      <c r="E12889" s="2" t="s">
        <v>3555</v>
      </c>
      <c r="F12889" s="2" t="s">
        <v>4745</v>
      </c>
      <c r="G12889" s="5">
        <v>3</v>
      </c>
      <c r="H12889" s="5">
        <v>80</v>
      </c>
      <c r="I12889" s="5">
        <v>240</v>
      </c>
      <c r="J12889" s="5">
        <v>847223.7300000008</v>
      </c>
      <c r="K12889" s="3" t="str" cm="1">
        <f t="array" ref="K12889">_xlfn.LET(_xlpm.d,UPPER(TRIM(CLEAN(SUBSTITUTE(F12889,CHAR(160),"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90" spans="2:11" hidden="1" x14ac:dyDescent="0.25">
      <c r="B12890" s="20">
        <v>46057</v>
      </c>
      <c r="C12890" s="2" t="s">
        <v>1</v>
      </c>
      <c r="D12890" s="2" t="s">
        <v>4744</v>
      </c>
      <c r="E12890" s="2" t="s">
        <v>3555</v>
      </c>
      <c r="F12890" s="2" t="s">
        <v>4746</v>
      </c>
      <c r="G12890" s="5">
        <v>5</v>
      </c>
      <c r="H12890" s="5">
        <v>80</v>
      </c>
      <c r="I12890" s="5">
        <v>400</v>
      </c>
      <c r="J12890" s="5">
        <v>847623.7300000008</v>
      </c>
      <c r="K12890" s="3" t="str" cm="1">
        <f t="array" ref="K12890">_xlfn.LET(_xlpm.d,UPPER(TRIM(CLEAN(SUBSTITUTE(F12890,CHAR(160),"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91" spans="2:11" hidden="1" x14ac:dyDescent="0.25">
      <c r="B12891" s="20">
        <v>46057</v>
      </c>
      <c r="C12891" s="2" t="s">
        <v>1</v>
      </c>
      <c r="D12891" s="2" t="s">
        <v>4744</v>
      </c>
      <c r="E12891" s="2" t="s">
        <v>3555</v>
      </c>
      <c r="F12891" s="2" t="s">
        <v>4747</v>
      </c>
      <c r="G12891" s="5">
        <v>5</v>
      </c>
      <c r="H12891" s="5">
        <v>80</v>
      </c>
      <c r="I12891" s="5">
        <v>400</v>
      </c>
      <c r="J12891" s="5">
        <v>848023.7300000008</v>
      </c>
      <c r="K12891" s="3" t="str" cm="1">
        <f t="array" ref="K12891">_xlfn.LET(_xlpm.d,UPPER(TRIM(CLEAN(SUBSTITUTE(F12891,CHAR(160),"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92" spans="2:11" hidden="1" x14ac:dyDescent="0.25">
      <c r="B12892" s="20">
        <v>46057</v>
      </c>
      <c r="C12892" s="2" t="s">
        <v>1</v>
      </c>
      <c r="D12892" s="2" t="s">
        <v>4744</v>
      </c>
      <c r="E12892" s="2" t="s">
        <v>3555</v>
      </c>
      <c r="F12892" s="2" t="s">
        <v>4748</v>
      </c>
      <c r="G12892" s="5">
        <v>5</v>
      </c>
      <c r="H12892" s="5">
        <v>80</v>
      </c>
      <c r="I12892" s="5">
        <v>400</v>
      </c>
      <c r="J12892" s="5">
        <v>848423.7300000008</v>
      </c>
      <c r="K12892" s="3" t="str" cm="1">
        <f t="array" ref="K12892">_xlfn.LET(_xlpm.d,UPPER(TRIM(CLEAN(SUBSTITUTE(F12892,CHAR(160),"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93" spans="2:11" hidden="1" x14ac:dyDescent="0.25">
      <c r="B12893" s="20">
        <v>46058</v>
      </c>
      <c r="C12893" s="2" t="s">
        <v>1</v>
      </c>
      <c r="D12893" s="2" t="s">
        <v>3459</v>
      </c>
      <c r="E12893" s="2" t="s">
        <v>160</v>
      </c>
      <c r="F12893" s="2" t="s">
        <v>4726</v>
      </c>
      <c r="G12893" s="5">
        <v>10</v>
      </c>
      <c r="H12893" s="5">
        <v>129.30000000000001</v>
      </c>
      <c r="I12893" s="5">
        <v>1293</v>
      </c>
      <c r="J12893" s="5">
        <v>849716.7300000008</v>
      </c>
      <c r="K12893" s="3" t="str" cm="1">
        <f t="array" ref="K12893">_xlfn.LET(_xlpm.d,UPPER(TRIM(CLEAN(SUBSTITUTE(F12893,CHAR(160),"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94" spans="2:11" hidden="1" x14ac:dyDescent="0.25">
      <c r="B12894" s="20">
        <v>46058</v>
      </c>
      <c r="C12894" s="2" t="s">
        <v>1</v>
      </c>
      <c r="D12894" s="2" t="s">
        <v>2343</v>
      </c>
      <c r="E12894" s="2" t="s">
        <v>254</v>
      </c>
      <c r="F12894" s="2" t="s">
        <v>4726</v>
      </c>
      <c r="G12894" s="5">
        <v>7</v>
      </c>
      <c r="H12894" s="5">
        <v>129.30000000000001</v>
      </c>
      <c r="I12894" s="5">
        <v>905.1</v>
      </c>
      <c r="J12894" s="5">
        <v>850621.83000000077</v>
      </c>
      <c r="K12894" s="3" t="str" cm="1">
        <f t="array" ref="K12894">_xlfn.LET(_xlpm.d,UPPER(TRIM(CLEAN(SUBSTITUTE(F12894,CHAR(160),"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95" spans="2:11" hidden="1" x14ac:dyDescent="0.25">
      <c r="B12895" s="20">
        <v>46058</v>
      </c>
      <c r="C12895" s="2" t="s">
        <v>1</v>
      </c>
      <c r="D12895" s="2" t="s">
        <v>3616</v>
      </c>
      <c r="E12895" s="2" t="s">
        <v>835</v>
      </c>
      <c r="F12895" s="2" t="s">
        <v>4749</v>
      </c>
      <c r="G12895" s="5">
        <v>15</v>
      </c>
      <c r="H12895" s="5">
        <v>81.5</v>
      </c>
      <c r="I12895" s="5">
        <v>1222.5</v>
      </c>
      <c r="J12895" s="5">
        <v>851844.33000000077</v>
      </c>
      <c r="K12895" s="3" t="str" cm="1">
        <f t="array" ref="K12895">_xlfn.LET(_xlpm.d,UPPER(TRIM(CLEAN(SUBSTITUTE(F12895,CHAR(160),"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96" spans="2:11" hidden="1" x14ac:dyDescent="0.25">
      <c r="B12896" s="20">
        <v>46058</v>
      </c>
      <c r="C12896" s="2" t="s">
        <v>1</v>
      </c>
      <c r="D12896" s="2" t="s">
        <v>2345</v>
      </c>
      <c r="E12896" s="2" t="s">
        <v>224</v>
      </c>
      <c r="F12896" s="2" t="s">
        <v>4726</v>
      </c>
      <c r="G12896" s="5">
        <v>5</v>
      </c>
      <c r="H12896" s="5">
        <v>129.30000000000001</v>
      </c>
      <c r="I12896" s="5">
        <v>646.5</v>
      </c>
      <c r="J12896" s="5">
        <v>852490.83000000077</v>
      </c>
      <c r="K12896" s="3" t="str" cm="1">
        <f t="array" ref="K12896">_xlfn.LET(_xlpm.d,UPPER(TRIM(CLEAN(SUBSTITUTE(F12896,CHAR(160),"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97" spans="2:11" hidden="1" x14ac:dyDescent="0.25">
      <c r="B12897" s="20">
        <v>46059</v>
      </c>
      <c r="C12897" s="2" t="s">
        <v>1</v>
      </c>
      <c r="D12897" s="2" t="s">
        <v>401</v>
      </c>
      <c r="E12897" s="2" t="s">
        <v>195</v>
      </c>
      <c r="F12897" s="2" t="s">
        <v>4726</v>
      </c>
      <c r="G12897" s="5">
        <v>8</v>
      </c>
      <c r="H12897" s="5">
        <v>129.30000000000001</v>
      </c>
      <c r="I12897" s="5">
        <v>1034.4000000000001</v>
      </c>
      <c r="J12897" s="5">
        <v>853525.2300000008</v>
      </c>
      <c r="K12897" s="3" t="str" cm="1">
        <f t="array" ref="K12897">_xlfn.LET(_xlpm.d,UPPER(TRIM(CLEAN(SUBSTITUTE(F12897,CHAR(160),"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98" spans="2:11" hidden="1" x14ac:dyDescent="0.25">
      <c r="B12898" s="20">
        <v>46059</v>
      </c>
      <c r="C12898" s="2" t="s">
        <v>1</v>
      </c>
      <c r="D12898" s="2" t="s">
        <v>3912</v>
      </c>
      <c r="E12898" s="2" t="s">
        <v>491</v>
      </c>
      <c r="F12898" s="2" t="s">
        <v>4726</v>
      </c>
      <c r="G12898" s="5">
        <v>4</v>
      </c>
      <c r="H12898" s="5">
        <v>129.30000000000001</v>
      </c>
      <c r="I12898" s="5">
        <v>517.20000000000005</v>
      </c>
      <c r="J12898" s="5">
        <v>854042.43000000075</v>
      </c>
      <c r="K12898" s="3" t="str" cm="1">
        <f t="array" ref="K12898">_xlfn.LET(_xlpm.d,UPPER(TRIM(CLEAN(SUBSTITUTE(F12898,CHAR(160),"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899" spans="2:11" hidden="1" x14ac:dyDescent="0.25">
      <c r="B12899" s="20">
        <v>46062</v>
      </c>
      <c r="C12899" s="2" t="s">
        <v>1</v>
      </c>
      <c r="D12899" s="2" t="s">
        <v>4541</v>
      </c>
      <c r="E12899" s="2" t="s">
        <v>254</v>
      </c>
      <c r="F12899" s="2" t="s">
        <v>4726</v>
      </c>
      <c r="G12899" s="5">
        <v>5</v>
      </c>
      <c r="H12899" s="5">
        <v>129.30000000000001</v>
      </c>
      <c r="I12899" s="5">
        <v>646.5</v>
      </c>
      <c r="J12899" s="5">
        <v>854688.93000000075</v>
      </c>
      <c r="K12899" s="3" t="str" cm="1">
        <f t="array" ref="K12899">_xlfn.LET(_xlpm.d,UPPER(TRIM(CLEAN(SUBSTITUTE(F12899,CHAR(160),"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00" spans="2:11" hidden="1" x14ac:dyDescent="0.25">
      <c r="B12900" s="20">
        <v>46063</v>
      </c>
      <c r="C12900" s="2" t="s">
        <v>1</v>
      </c>
      <c r="D12900" s="2" t="s">
        <v>3482</v>
      </c>
      <c r="E12900" s="2" t="s">
        <v>78</v>
      </c>
      <c r="F12900" s="2" t="s">
        <v>4726</v>
      </c>
      <c r="G12900" s="5">
        <v>5</v>
      </c>
      <c r="H12900" s="5">
        <v>129.30000000000001</v>
      </c>
      <c r="I12900" s="5">
        <v>646.5</v>
      </c>
      <c r="J12900" s="5">
        <v>855335.43000000075</v>
      </c>
      <c r="K12900" s="3" t="str" cm="1">
        <f t="array" ref="K12900">_xlfn.LET(_xlpm.d,UPPER(TRIM(CLEAN(SUBSTITUTE(F12900,CHAR(160),"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01" spans="2:11" hidden="1" x14ac:dyDescent="0.25">
      <c r="B12901" s="20">
        <v>46063</v>
      </c>
      <c r="C12901" s="2" t="s">
        <v>1</v>
      </c>
      <c r="D12901" s="2" t="s">
        <v>404</v>
      </c>
      <c r="E12901" s="2" t="s">
        <v>261</v>
      </c>
      <c r="F12901" s="2" t="s">
        <v>4726</v>
      </c>
      <c r="G12901" s="5">
        <v>10</v>
      </c>
      <c r="H12901" s="5">
        <v>129.30000000000001</v>
      </c>
      <c r="I12901" s="5">
        <v>1293</v>
      </c>
      <c r="J12901" s="5">
        <v>856628.43000000075</v>
      </c>
      <c r="K12901" s="3" t="str" cm="1">
        <f t="array" ref="K12901">_xlfn.LET(_xlpm.d,UPPER(TRIM(CLEAN(SUBSTITUTE(F12901,CHAR(160),"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02" spans="2:11" hidden="1" x14ac:dyDescent="0.25">
      <c r="B12902" s="20">
        <v>46063</v>
      </c>
      <c r="C12902" s="2" t="s">
        <v>1</v>
      </c>
      <c r="D12902" s="2" t="s">
        <v>1539</v>
      </c>
      <c r="E12902" s="2" t="s">
        <v>147</v>
      </c>
      <c r="F12902" s="2" t="s">
        <v>4726</v>
      </c>
      <c r="G12902" s="5">
        <v>12</v>
      </c>
      <c r="H12902" s="5">
        <v>129.30000000000001</v>
      </c>
      <c r="I12902" s="5">
        <v>1551.6</v>
      </c>
      <c r="J12902" s="5">
        <v>858180.03000000073</v>
      </c>
      <c r="K12902" s="3" t="str" cm="1">
        <f t="array" ref="K12902">_xlfn.LET(_xlpm.d,UPPER(TRIM(CLEAN(SUBSTITUTE(F12902,CHAR(160),"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03" spans="2:11" hidden="1" x14ac:dyDescent="0.25">
      <c r="B12903" s="20">
        <v>46063</v>
      </c>
      <c r="C12903" s="2" t="s">
        <v>1</v>
      </c>
      <c r="D12903" s="2" t="s">
        <v>3914</v>
      </c>
      <c r="E12903" s="2" t="s">
        <v>2305</v>
      </c>
      <c r="F12903" s="2" t="s">
        <v>4726</v>
      </c>
      <c r="G12903" s="5">
        <v>4</v>
      </c>
      <c r="H12903" s="5">
        <v>118.8</v>
      </c>
      <c r="I12903" s="5">
        <v>475.2</v>
      </c>
      <c r="J12903" s="5">
        <v>858655.23000000068</v>
      </c>
      <c r="K12903" s="3" t="str" cm="1">
        <f t="array" ref="K12903">_xlfn.LET(_xlpm.d,UPPER(TRIM(CLEAN(SUBSTITUTE(F12903,CHAR(160),"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04" spans="2:11" hidden="1" x14ac:dyDescent="0.25">
      <c r="B12904" s="20">
        <v>46063</v>
      </c>
      <c r="C12904" s="2" t="s">
        <v>1</v>
      </c>
      <c r="D12904" s="2" t="s">
        <v>2353</v>
      </c>
      <c r="E12904" s="2" t="s">
        <v>263</v>
      </c>
      <c r="F12904" s="2" t="s">
        <v>4726</v>
      </c>
      <c r="G12904" s="5">
        <v>14</v>
      </c>
      <c r="H12904" s="5">
        <v>129.30000000000001</v>
      </c>
      <c r="I12904" s="5">
        <v>1810.2</v>
      </c>
      <c r="J12904" s="5">
        <v>860465.43000000063</v>
      </c>
      <c r="K12904" s="3" t="str" cm="1">
        <f t="array" ref="K12904">_xlfn.LET(_xlpm.d,UPPER(TRIM(CLEAN(SUBSTITUTE(F12904,CHAR(160),"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05" spans="2:11" hidden="1" x14ac:dyDescent="0.25">
      <c r="B12905" s="20">
        <v>46064</v>
      </c>
      <c r="C12905" s="2" t="s">
        <v>1</v>
      </c>
      <c r="D12905" s="2" t="s">
        <v>4139</v>
      </c>
      <c r="E12905" s="2" t="s">
        <v>730</v>
      </c>
      <c r="F12905" s="2" t="s">
        <v>4726</v>
      </c>
      <c r="G12905" s="5">
        <v>10</v>
      </c>
      <c r="H12905" s="5">
        <v>129.30000000000001</v>
      </c>
      <c r="I12905" s="5">
        <v>1293</v>
      </c>
      <c r="J12905" s="5">
        <v>861758.43000000063</v>
      </c>
      <c r="K12905" s="3" t="str" cm="1">
        <f t="array" ref="K12905">_xlfn.LET(_xlpm.d,UPPER(TRIM(CLEAN(SUBSTITUTE(F12905,CHAR(160),"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06" spans="2:11" hidden="1" x14ac:dyDescent="0.25">
      <c r="B12906" s="20">
        <v>46064</v>
      </c>
      <c r="C12906" s="2" t="s">
        <v>1</v>
      </c>
      <c r="D12906" s="2" t="s">
        <v>856</v>
      </c>
      <c r="E12906" s="2" t="s">
        <v>857</v>
      </c>
      <c r="F12906" s="2" t="s">
        <v>4726</v>
      </c>
      <c r="G12906" s="5">
        <v>5</v>
      </c>
      <c r="H12906" s="5">
        <v>118.8</v>
      </c>
      <c r="I12906" s="5">
        <v>594</v>
      </c>
      <c r="J12906" s="5">
        <v>862352.43000000063</v>
      </c>
      <c r="K12906" s="3" t="str" cm="1">
        <f t="array" ref="K12906">_xlfn.LET(_xlpm.d,UPPER(TRIM(CLEAN(SUBSTITUTE(F12906,CHAR(160),"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07" spans="2:11" hidden="1" x14ac:dyDescent="0.25">
      <c r="B12907" s="20">
        <v>46064</v>
      </c>
      <c r="C12907" s="2" t="s">
        <v>1</v>
      </c>
      <c r="D12907" s="2" t="s">
        <v>2354</v>
      </c>
      <c r="E12907" s="2" t="s">
        <v>197</v>
      </c>
      <c r="F12907" s="2" t="s">
        <v>4726</v>
      </c>
      <c r="G12907" s="5">
        <v>18</v>
      </c>
      <c r="H12907" s="5">
        <v>129.30000000000001</v>
      </c>
      <c r="I12907" s="5">
        <v>2327.4</v>
      </c>
      <c r="J12907" s="5">
        <v>864679.83000000066</v>
      </c>
      <c r="K12907" s="3" t="str" cm="1">
        <f t="array" ref="K12907">_xlfn.LET(_xlpm.d,UPPER(TRIM(CLEAN(SUBSTITUTE(F12907,CHAR(160),"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08" spans="2:11" hidden="1" x14ac:dyDescent="0.25">
      <c r="B12908" s="20">
        <v>46065</v>
      </c>
      <c r="C12908" s="2" t="s">
        <v>1</v>
      </c>
      <c r="D12908" s="2" t="s">
        <v>1199</v>
      </c>
      <c r="E12908" s="2" t="s">
        <v>192</v>
      </c>
      <c r="F12908" s="2" t="s">
        <v>4726</v>
      </c>
      <c r="G12908" s="5">
        <v>12</v>
      </c>
      <c r="H12908" s="5">
        <v>129.30000000000001</v>
      </c>
      <c r="I12908" s="5">
        <v>1551.6</v>
      </c>
      <c r="J12908" s="5">
        <v>866231.43000000063</v>
      </c>
      <c r="K12908" s="3" t="str" cm="1">
        <f t="array" ref="K12908">_xlfn.LET(_xlpm.d,UPPER(TRIM(CLEAN(SUBSTITUTE(F12908,CHAR(160),"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09" spans="2:11" hidden="1" x14ac:dyDescent="0.25">
      <c r="B12909" s="20">
        <v>46065</v>
      </c>
      <c r="C12909" s="2" t="s">
        <v>1</v>
      </c>
      <c r="D12909" s="2" t="s">
        <v>1200</v>
      </c>
      <c r="E12909" s="2" t="s">
        <v>149</v>
      </c>
      <c r="F12909" s="2" t="s">
        <v>4726</v>
      </c>
      <c r="G12909" s="5">
        <v>12</v>
      </c>
      <c r="H12909" s="5">
        <v>129.30000000000001</v>
      </c>
      <c r="I12909" s="5">
        <v>1551.6</v>
      </c>
      <c r="J12909" s="5">
        <v>867783.03000000061</v>
      </c>
      <c r="K12909" s="3" t="str" cm="1">
        <f t="array" ref="K12909">_xlfn.LET(_xlpm.d,UPPER(TRIM(CLEAN(SUBSTITUTE(F12909,CHAR(160),"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10" spans="2:11" hidden="1" x14ac:dyDescent="0.25">
      <c r="B12910" s="20">
        <v>46065</v>
      </c>
      <c r="C12910" s="2" t="s">
        <v>1</v>
      </c>
      <c r="D12910" s="2" t="s">
        <v>3923</v>
      </c>
      <c r="E12910" s="2" t="s">
        <v>3555</v>
      </c>
      <c r="F12910" s="2" t="s">
        <v>4750</v>
      </c>
      <c r="G12910" s="5">
        <v>25</v>
      </c>
      <c r="H12910" s="5">
        <v>80</v>
      </c>
      <c r="I12910" s="5">
        <v>2000</v>
      </c>
      <c r="J12910" s="5">
        <v>869783.03000000061</v>
      </c>
      <c r="K12910" s="3" t="str" cm="1">
        <f t="array" ref="K12910">_xlfn.LET(_xlpm.d,UPPER(TRIM(CLEAN(SUBSTITUTE(F12910,CHAR(160),"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11" spans="2:11" hidden="1" x14ac:dyDescent="0.25">
      <c r="B12911" s="20">
        <v>46066</v>
      </c>
      <c r="C12911" s="2" t="s">
        <v>1</v>
      </c>
      <c r="D12911" s="2" t="s">
        <v>1202</v>
      </c>
      <c r="E12911" s="2" t="s">
        <v>154</v>
      </c>
      <c r="F12911" s="2" t="s">
        <v>4726</v>
      </c>
      <c r="G12911" s="5">
        <v>20</v>
      </c>
      <c r="H12911" s="5">
        <v>129.30000000000001</v>
      </c>
      <c r="I12911" s="5">
        <v>2586</v>
      </c>
      <c r="J12911" s="5">
        <v>872369.03000000061</v>
      </c>
      <c r="K12911" s="3" t="str" cm="1">
        <f t="array" ref="K12911">_xlfn.LET(_xlpm.d,UPPER(TRIM(CLEAN(SUBSTITUTE(F12911,CHAR(160),"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12" spans="2:11" hidden="1" x14ac:dyDescent="0.25">
      <c r="B12912" s="20">
        <v>46066</v>
      </c>
      <c r="C12912" s="2" t="s">
        <v>1</v>
      </c>
      <c r="D12912" s="2" t="s">
        <v>1203</v>
      </c>
      <c r="E12912" s="2" t="s">
        <v>238</v>
      </c>
      <c r="F12912" s="2" t="s">
        <v>4726</v>
      </c>
      <c r="G12912" s="5">
        <v>8</v>
      </c>
      <c r="H12912" s="5">
        <v>129.30000000000001</v>
      </c>
      <c r="I12912" s="5">
        <v>1034.4000000000001</v>
      </c>
      <c r="J12912" s="5">
        <v>873403.43000000063</v>
      </c>
      <c r="K12912" s="3" t="str" cm="1">
        <f t="array" ref="K12912">_xlfn.LET(_xlpm.d,UPPER(TRIM(CLEAN(SUBSTITUTE(F12912,CHAR(160),"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13" spans="2:11" hidden="1" x14ac:dyDescent="0.25">
      <c r="B12913" s="20">
        <v>46066</v>
      </c>
      <c r="C12913" s="2" t="s">
        <v>1</v>
      </c>
      <c r="D12913" s="2" t="s">
        <v>2359</v>
      </c>
      <c r="E12913" s="2" t="s">
        <v>195</v>
      </c>
      <c r="F12913" s="2" t="s">
        <v>4726</v>
      </c>
      <c r="G12913" s="5">
        <v>5</v>
      </c>
      <c r="H12913" s="5">
        <v>129.30000000000001</v>
      </c>
      <c r="I12913" s="5">
        <v>646.5</v>
      </c>
      <c r="J12913" s="5">
        <v>874049.93000000063</v>
      </c>
      <c r="K12913" s="3" t="str" cm="1">
        <f t="array" ref="K12913">_xlfn.LET(_xlpm.d,UPPER(TRIM(CLEAN(SUBSTITUTE(F12913,CHAR(160),"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14" spans="2:11" hidden="1" x14ac:dyDescent="0.25">
      <c r="B12914" s="20">
        <v>46066</v>
      </c>
      <c r="C12914" s="2" t="s">
        <v>1</v>
      </c>
      <c r="D12914" s="2" t="s">
        <v>4691</v>
      </c>
      <c r="E12914" s="2" t="s">
        <v>50</v>
      </c>
      <c r="F12914" s="2" t="s">
        <v>4726</v>
      </c>
      <c r="G12914" s="5">
        <v>20</v>
      </c>
      <c r="H12914" s="5">
        <v>129.99</v>
      </c>
      <c r="I12914" s="5">
        <v>2599.8000000000002</v>
      </c>
      <c r="J12914" s="5">
        <v>876649.73000000068</v>
      </c>
      <c r="K12914" s="3" t="str" cm="1">
        <f t="array" ref="K12914">_xlfn.LET(_xlpm.d,UPPER(TRIM(CLEAN(SUBSTITUTE(F12914,CHAR(160),"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15" spans="2:11" hidden="1" x14ac:dyDescent="0.25">
      <c r="B12915" s="20">
        <v>46066</v>
      </c>
      <c r="C12915" s="2" t="s">
        <v>1</v>
      </c>
      <c r="D12915" s="2" t="s">
        <v>1204</v>
      </c>
      <c r="E12915" s="2" t="s">
        <v>307</v>
      </c>
      <c r="F12915" s="2" t="s">
        <v>4726</v>
      </c>
      <c r="G12915" s="5">
        <v>12</v>
      </c>
      <c r="H12915" s="5">
        <v>129.30000000000001</v>
      </c>
      <c r="I12915" s="5">
        <v>1551.6</v>
      </c>
      <c r="J12915" s="5">
        <v>878201.33000000066</v>
      </c>
      <c r="K12915" s="3" t="str" cm="1">
        <f t="array" ref="K12915">_xlfn.LET(_xlpm.d,UPPER(TRIM(CLEAN(SUBSTITUTE(F12915,CHAR(160),"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16" spans="2:11" hidden="1" x14ac:dyDescent="0.25">
      <c r="B12916" s="20">
        <v>46067</v>
      </c>
      <c r="C12916" s="2" t="s">
        <v>1</v>
      </c>
      <c r="D12916" s="2" t="s">
        <v>1205</v>
      </c>
      <c r="E12916" s="2" t="s">
        <v>874</v>
      </c>
      <c r="F12916" s="2" t="s">
        <v>4726</v>
      </c>
      <c r="G12916" s="5">
        <v>5</v>
      </c>
      <c r="H12916" s="5">
        <v>105.4</v>
      </c>
      <c r="I12916" s="5">
        <v>527</v>
      </c>
      <c r="J12916" s="5">
        <v>878728.33000000066</v>
      </c>
      <c r="K12916" s="3" t="str" cm="1">
        <f t="array" ref="K12916">_xlfn.LET(_xlpm.d,UPPER(TRIM(CLEAN(SUBSTITUTE(F12916,CHAR(160),"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17" spans="2:11" hidden="1" x14ac:dyDescent="0.25">
      <c r="B12917" s="20">
        <v>46069</v>
      </c>
      <c r="C12917" s="2" t="s">
        <v>1</v>
      </c>
      <c r="D12917" s="2" t="s">
        <v>465</v>
      </c>
      <c r="E12917" s="2" t="s">
        <v>243</v>
      </c>
      <c r="F12917" s="2" t="s">
        <v>4726</v>
      </c>
      <c r="G12917" s="5">
        <v>8</v>
      </c>
      <c r="H12917" s="5">
        <v>129.30000000000001</v>
      </c>
      <c r="I12917" s="5">
        <v>1034.4000000000001</v>
      </c>
      <c r="J12917" s="5">
        <v>879762.73000000068</v>
      </c>
      <c r="K12917" s="3" t="str" cm="1">
        <f t="array" ref="K12917">_xlfn.LET(_xlpm.d,UPPER(TRIM(CLEAN(SUBSTITUTE(F12917,CHAR(160),"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18" spans="2:11" hidden="1" x14ac:dyDescent="0.25">
      <c r="B12918" s="20">
        <v>46069</v>
      </c>
      <c r="C12918" s="2" t="s">
        <v>1</v>
      </c>
      <c r="D12918" s="2" t="s">
        <v>4751</v>
      </c>
      <c r="E12918" s="2" t="s">
        <v>241</v>
      </c>
      <c r="F12918" s="2" t="s">
        <v>4726</v>
      </c>
      <c r="G12918" s="5">
        <v>8</v>
      </c>
      <c r="H12918" s="5">
        <v>129.30000000000001</v>
      </c>
      <c r="I12918" s="5">
        <v>1034.4000000000001</v>
      </c>
      <c r="J12918" s="5">
        <v>880797.1300000007</v>
      </c>
      <c r="K12918" s="3" t="str" cm="1">
        <f t="array" ref="K12918">_xlfn.LET(_xlpm.d,UPPER(TRIM(CLEAN(SUBSTITUTE(F12918,CHAR(160),"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19" spans="2:11" hidden="1" x14ac:dyDescent="0.25">
      <c r="B12919" s="20">
        <v>46070</v>
      </c>
      <c r="C12919" s="2" t="s">
        <v>1</v>
      </c>
      <c r="D12919" s="2" t="s">
        <v>161</v>
      </c>
      <c r="E12919" s="2" t="s">
        <v>162</v>
      </c>
      <c r="F12919" s="2" t="s">
        <v>4726</v>
      </c>
      <c r="G12919" s="5">
        <v>12</v>
      </c>
      <c r="H12919" s="5">
        <v>129.30000000000001</v>
      </c>
      <c r="I12919" s="5">
        <v>1551.6</v>
      </c>
      <c r="J12919" s="5">
        <v>882348.73000000068</v>
      </c>
      <c r="K12919" s="3" t="str" cm="1">
        <f t="array" ref="K12919">_xlfn.LET(_xlpm.d,UPPER(TRIM(CLEAN(SUBSTITUTE(F12919,CHAR(160),"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20" spans="2:11" hidden="1" x14ac:dyDescent="0.25">
      <c r="B12920" s="20">
        <v>46070</v>
      </c>
      <c r="C12920" s="2" t="s">
        <v>1</v>
      </c>
      <c r="D12920" s="2" t="s">
        <v>468</v>
      </c>
      <c r="E12920" s="2" t="s">
        <v>141</v>
      </c>
      <c r="F12920" s="2" t="s">
        <v>4726</v>
      </c>
      <c r="G12920" s="5">
        <v>10</v>
      </c>
      <c r="H12920" s="5">
        <v>129.30000000000001</v>
      </c>
      <c r="I12920" s="5">
        <v>1293</v>
      </c>
      <c r="J12920" s="5">
        <v>883641.73000000068</v>
      </c>
      <c r="K12920" s="3" t="str" cm="1">
        <f t="array" ref="K12920">_xlfn.LET(_xlpm.d,UPPER(TRIM(CLEAN(SUBSTITUTE(F12920,CHAR(160),"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21" spans="2:11" hidden="1" x14ac:dyDescent="0.25">
      <c r="B12921" s="20">
        <v>46070</v>
      </c>
      <c r="C12921" s="2" t="s">
        <v>1</v>
      </c>
      <c r="D12921" s="2" t="s">
        <v>213</v>
      </c>
      <c r="E12921" s="2" t="s">
        <v>214</v>
      </c>
      <c r="F12921" s="2" t="s">
        <v>4726</v>
      </c>
      <c r="G12921" s="5">
        <v>5</v>
      </c>
      <c r="H12921" s="5">
        <v>129.30000000000001</v>
      </c>
      <c r="I12921" s="5">
        <v>646.5</v>
      </c>
      <c r="J12921" s="5">
        <v>884288.23000000068</v>
      </c>
      <c r="K12921" s="3" t="str" cm="1">
        <f t="array" ref="K12921">_xlfn.LET(_xlpm.d,UPPER(TRIM(CLEAN(SUBSTITUTE(F12921,CHAR(160),"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22" spans="2:11" hidden="1" x14ac:dyDescent="0.25">
      <c r="B12922" s="20">
        <v>46071</v>
      </c>
      <c r="C12922" s="2" t="s">
        <v>1</v>
      </c>
      <c r="D12922" s="2" t="s">
        <v>3495</v>
      </c>
      <c r="E12922" s="2" t="s">
        <v>143</v>
      </c>
      <c r="F12922" s="2" t="s">
        <v>4726</v>
      </c>
      <c r="G12922" s="5">
        <v>10</v>
      </c>
      <c r="H12922" s="5">
        <v>129.30000000000001</v>
      </c>
      <c r="I12922" s="5">
        <v>1293</v>
      </c>
      <c r="J12922" s="5">
        <v>885581.23000000068</v>
      </c>
      <c r="K12922" s="3" t="str" cm="1">
        <f t="array" ref="K12922">_xlfn.LET(_xlpm.d,UPPER(TRIM(CLEAN(SUBSTITUTE(F12922,CHAR(160),"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23" spans="2:11" hidden="1" x14ac:dyDescent="0.25">
      <c r="B12923" s="20">
        <v>46072</v>
      </c>
      <c r="C12923" s="2" t="s">
        <v>1</v>
      </c>
      <c r="D12923" s="2" t="s">
        <v>166</v>
      </c>
      <c r="E12923" s="2" t="s">
        <v>149</v>
      </c>
      <c r="F12923" s="2" t="s">
        <v>4726</v>
      </c>
      <c r="G12923" s="5">
        <v>12</v>
      </c>
      <c r="H12923" s="5">
        <v>129.30000000000001</v>
      </c>
      <c r="I12923" s="5">
        <v>1551.6</v>
      </c>
      <c r="J12923" s="5">
        <v>887132.83000000066</v>
      </c>
      <c r="K12923" s="3" t="str" cm="1">
        <f t="array" ref="K12923">_xlfn.LET(_xlpm.d,UPPER(TRIM(CLEAN(SUBSTITUTE(F12923,CHAR(160),"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24" spans="2:11" hidden="1" x14ac:dyDescent="0.25">
      <c r="B12924" s="20">
        <v>46072</v>
      </c>
      <c r="C12924" s="2" t="s">
        <v>1</v>
      </c>
      <c r="D12924" s="2" t="s">
        <v>408</v>
      </c>
      <c r="E12924" s="2" t="s">
        <v>248</v>
      </c>
      <c r="F12924" s="2" t="s">
        <v>4726</v>
      </c>
      <c r="G12924" s="5">
        <v>6</v>
      </c>
      <c r="H12924" s="5">
        <v>129.30000000000001</v>
      </c>
      <c r="I12924" s="5">
        <v>775.8</v>
      </c>
      <c r="J12924" s="5">
        <v>887908.6300000007</v>
      </c>
      <c r="K12924" s="3" t="str" cm="1">
        <f t="array" ref="K12924">_xlfn.LET(_xlpm.d,UPPER(TRIM(CLEAN(SUBSTITUTE(F12924,CHAR(160),"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25" spans="2:11" hidden="1" x14ac:dyDescent="0.25">
      <c r="B12925" s="20">
        <v>46072</v>
      </c>
      <c r="C12925" s="2" t="s">
        <v>1</v>
      </c>
      <c r="D12925" s="2" t="s">
        <v>2364</v>
      </c>
      <c r="E12925" s="2" t="s">
        <v>254</v>
      </c>
      <c r="F12925" s="2" t="s">
        <v>4726</v>
      </c>
      <c r="G12925" s="5">
        <v>7</v>
      </c>
      <c r="H12925" s="5">
        <v>129.30000000000001</v>
      </c>
      <c r="I12925" s="5">
        <v>905.1</v>
      </c>
      <c r="J12925" s="5">
        <v>888813.73000000068</v>
      </c>
      <c r="K12925" s="3" t="str" cm="1">
        <f t="array" ref="K12925">_xlfn.LET(_xlpm.d,UPPER(TRIM(CLEAN(SUBSTITUTE(F12925,CHAR(160),"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26" spans="2:11" hidden="1" x14ac:dyDescent="0.25">
      <c r="B12926" s="20">
        <v>46072</v>
      </c>
      <c r="C12926" s="2" t="s">
        <v>1</v>
      </c>
      <c r="D12926" s="2" t="s">
        <v>1540</v>
      </c>
      <c r="E12926" s="2" t="s">
        <v>180</v>
      </c>
      <c r="F12926" s="2" t="s">
        <v>4726</v>
      </c>
      <c r="G12926" s="5">
        <v>5</v>
      </c>
      <c r="H12926" s="5">
        <v>129.30000000000001</v>
      </c>
      <c r="I12926" s="5">
        <v>646.5</v>
      </c>
      <c r="J12926" s="5">
        <v>889460.23000000068</v>
      </c>
      <c r="K12926" s="3" t="str" cm="1">
        <f t="array" ref="K12926">_xlfn.LET(_xlpm.d,UPPER(TRIM(CLEAN(SUBSTITUTE(F12926,CHAR(160),"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27" spans="2:11" hidden="1" x14ac:dyDescent="0.25">
      <c r="B12927" s="20">
        <v>46073</v>
      </c>
      <c r="C12927" s="2" t="s">
        <v>1</v>
      </c>
      <c r="D12927" s="2" t="s">
        <v>473</v>
      </c>
      <c r="E12927" s="2" t="s">
        <v>195</v>
      </c>
      <c r="F12927" s="2" t="s">
        <v>4726</v>
      </c>
      <c r="G12927" s="5">
        <v>15</v>
      </c>
      <c r="H12927" s="5">
        <v>129.30000000000001</v>
      </c>
      <c r="I12927" s="5">
        <v>1939.5</v>
      </c>
      <c r="J12927" s="5">
        <v>891399.73000000068</v>
      </c>
      <c r="K12927" s="3" t="str" cm="1">
        <f t="array" ref="K12927">_xlfn.LET(_xlpm.d,UPPER(TRIM(CLEAN(SUBSTITUTE(F12927,CHAR(160),"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28" spans="2:11" hidden="1" x14ac:dyDescent="0.25">
      <c r="B12928" s="20">
        <v>46073</v>
      </c>
      <c r="C12928" s="2" t="s">
        <v>1</v>
      </c>
      <c r="D12928" s="2" t="s">
        <v>3820</v>
      </c>
      <c r="E12928" s="2" t="s">
        <v>3555</v>
      </c>
      <c r="F12928" s="2" t="s">
        <v>4726</v>
      </c>
      <c r="G12928" s="5">
        <v>25</v>
      </c>
      <c r="H12928" s="5">
        <v>118.8</v>
      </c>
      <c r="I12928" s="5">
        <v>2970</v>
      </c>
      <c r="J12928" s="5">
        <v>894369.73000000068</v>
      </c>
      <c r="K12928" s="3" t="str" cm="1">
        <f t="array" ref="K12928">_xlfn.LET(_xlpm.d,UPPER(TRIM(CLEAN(SUBSTITUTE(F12928,CHAR(160),"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29" spans="2:11" hidden="1" x14ac:dyDescent="0.25">
      <c r="B12929" s="20">
        <v>46073</v>
      </c>
      <c r="C12929" s="2" t="s">
        <v>1</v>
      </c>
      <c r="D12929" s="2" t="s">
        <v>3927</v>
      </c>
      <c r="E12929" s="2" t="s">
        <v>2447</v>
      </c>
      <c r="F12929" s="2" t="s">
        <v>4749</v>
      </c>
      <c r="G12929" s="5">
        <v>10</v>
      </c>
      <c r="H12929" s="5">
        <v>118.8</v>
      </c>
      <c r="I12929" s="5">
        <v>1188</v>
      </c>
      <c r="J12929" s="5">
        <v>895557.73000000068</v>
      </c>
      <c r="K12929" s="3" t="str" cm="1">
        <f t="array" ref="K12929">_xlfn.LET(_xlpm.d,UPPER(TRIM(CLEAN(SUBSTITUTE(F12929,CHAR(160),"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30" spans="2:11" hidden="1" x14ac:dyDescent="0.25">
      <c r="B12930" s="20">
        <v>46073</v>
      </c>
      <c r="C12930" s="2" t="s">
        <v>1</v>
      </c>
      <c r="D12930" s="2" t="s">
        <v>3927</v>
      </c>
      <c r="E12930" s="2" t="s">
        <v>2447</v>
      </c>
      <c r="F12930" s="2" t="s">
        <v>4752</v>
      </c>
      <c r="G12930" s="5">
        <v>5</v>
      </c>
      <c r="H12930" s="5">
        <v>118.8</v>
      </c>
      <c r="I12930" s="5">
        <v>594</v>
      </c>
      <c r="J12930" s="5">
        <v>896151.73000000068</v>
      </c>
      <c r="K12930" s="3" t="str" cm="1">
        <f t="array" ref="K12930">_xlfn.LET(_xlpm.d,UPPER(TRIM(CLEAN(SUBSTITUTE(F12930,CHAR(160),"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31" spans="2:11" hidden="1" x14ac:dyDescent="0.25">
      <c r="B12931" s="20">
        <v>46073</v>
      </c>
      <c r="C12931" s="2" t="s">
        <v>1</v>
      </c>
      <c r="D12931" s="2" t="s">
        <v>2367</v>
      </c>
      <c r="E12931" s="2" t="s">
        <v>224</v>
      </c>
      <c r="F12931" s="2" t="s">
        <v>4726</v>
      </c>
      <c r="G12931" s="5">
        <v>13</v>
      </c>
      <c r="H12931" s="5">
        <v>129.30000000000001</v>
      </c>
      <c r="I12931" s="5">
        <v>1680.9</v>
      </c>
      <c r="J12931" s="5">
        <v>897832.6300000007</v>
      </c>
      <c r="K12931" s="3" t="str" cm="1">
        <f t="array" ref="K12931">_xlfn.LET(_xlpm.d,UPPER(TRIM(CLEAN(SUBSTITUTE(F12931,CHAR(160),"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32" spans="2:11" hidden="1" x14ac:dyDescent="0.25">
      <c r="B12932" s="20">
        <v>46076</v>
      </c>
      <c r="C12932" s="2" t="s">
        <v>1</v>
      </c>
      <c r="D12932" s="2" t="s">
        <v>1207</v>
      </c>
      <c r="E12932" s="2" t="s">
        <v>273</v>
      </c>
      <c r="F12932" s="2" t="s">
        <v>4726</v>
      </c>
      <c r="G12932" s="5">
        <v>16</v>
      </c>
      <c r="H12932" s="5">
        <v>129.30000000000001</v>
      </c>
      <c r="I12932" s="5">
        <v>2068.8000000000002</v>
      </c>
      <c r="J12932" s="5">
        <v>899901.43000000075</v>
      </c>
      <c r="K12932" s="3" t="str" cm="1">
        <f t="array" ref="K12932">_xlfn.LET(_xlpm.d,UPPER(TRIM(CLEAN(SUBSTITUTE(F12932,CHAR(160),"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33" spans="2:11" hidden="1" x14ac:dyDescent="0.25">
      <c r="B12933" s="20">
        <v>46076</v>
      </c>
      <c r="C12933" s="2" t="s">
        <v>1</v>
      </c>
      <c r="D12933" s="2" t="s">
        <v>4547</v>
      </c>
      <c r="E12933" s="2" t="s">
        <v>254</v>
      </c>
      <c r="F12933" s="2" t="s">
        <v>4726</v>
      </c>
      <c r="G12933" s="5">
        <v>10</v>
      </c>
      <c r="H12933" s="5">
        <v>129.30000000000001</v>
      </c>
      <c r="I12933" s="5">
        <v>1293</v>
      </c>
      <c r="J12933" s="5">
        <v>901194.43000000075</v>
      </c>
      <c r="K12933" s="3" t="str" cm="1">
        <f t="array" ref="K12933">_xlfn.LET(_xlpm.d,UPPER(TRIM(CLEAN(SUBSTITUTE(F12933,CHAR(160),"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34" spans="2:11" hidden="1" x14ac:dyDescent="0.25">
      <c r="B12934" s="20">
        <v>46077</v>
      </c>
      <c r="C12934" s="2" t="s">
        <v>1</v>
      </c>
      <c r="D12934" s="2" t="s">
        <v>171</v>
      </c>
      <c r="E12934" s="2" t="s">
        <v>78</v>
      </c>
      <c r="F12934" s="2" t="s">
        <v>4726</v>
      </c>
      <c r="G12934" s="5">
        <v>4</v>
      </c>
      <c r="H12934" s="5">
        <v>129.30000000000001</v>
      </c>
      <c r="I12934" s="5">
        <v>517.20000000000005</v>
      </c>
      <c r="J12934" s="5">
        <v>901711.6300000007</v>
      </c>
      <c r="K12934" s="3" t="str" cm="1">
        <f t="array" ref="K12934">_xlfn.LET(_xlpm.d,UPPER(TRIM(CLEAN(SUBSTITUTE(F12934,CHAR(160),"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35" spans="2:11" hidden="1" x14ac:dyDescent="0.25">
      <c r="B12935" s="20">
        <v>46077</v>
      </c>
      <c r="C12935" s="2" t="s">
        <v>1</v>
      </c>
      <c r="D12935" s="2" t="s">
        <v>861</v>
      </c>
      <c r="E12935" s="2" t="s">
        <v>857</v>
      </c>
      <c r="F12935" s="2" t="s">
        <v>4726</v>
      </c>
      <c r="G12935" s="5">
        <v>6</v>
      </c>
      <c r="H12935" s="5">
        <v>118.8</v>
      </c>
      <c r="I12935" s="5">
        <v>712.8</v>
      </c>
      <c r="J12935" s="5">
        <v>902424.43000000075</v>
      </c>
      <c r="K12935" s="3" t="str" cm="1">
        <f t="array" ref="K12935">_xlfn.LET(_xlpm.d,UPPER(TRIM(CLEAN(SUBSTITUTE(F12935,CHAR(160),"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36" spans="2:11" hidden="1" x14ac:dyDescent="0.25">
      <c r="B12936" s="20">
        <v>46078</v>
      </c>
      <c r="C12936" s="2" t="s">
        <v>1</v>
      </c>
      <c r="D12936" s="2" t="s">
        <v>3502</v>
      </c>
      <c r="E12936" s="2" t="s">
        <v>311</v>
      </c>
      <c r="F12936" s="2" t="s">
        <v>4726</v>
      </c>
      <c r="G12936" s="5">
        <v>10</v>
      </c>
      <c r="H12936" s="5">
        <v>129.30000000000001</v>
      </c>
      <c r="I12936" s="5">
        <v>1293</v>
      </c>
      <c r="J12936" s="5">
        <v>903717.43000000075</v>
      </c>
      <c r="K12936" s="3" t="str" cm="1">
        <f t="array" ref="K12936">_xlfn.LET(_xlpm.d,UPPER(TRIM(CLEAN(SUBSTITUTE(F12936,CHAR(160),"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37" spans="2:11" hidden="1" x14ac:dyDescent="0.25">
      <c r="B12937" s="20">
        <v>46079</v>
      </c>
      <c r="C12937" s="2" t="s">
        <v>1</v>
      </c>
      <c r="D12937" s="2" t="s">
        <v>1576</v>
      </c>
      <c r="E12937" s="2" t="s">
        <v>135</v>
      </c>
      <c r="F12937" s="2" t="s">
        <v>4726</v>
      </c>
      <c r="G12937" s="5">
        <v>12</v>
      </c>
      <c r="H12937" s="5">
        <v>129.30000000000001</v>
      </c>
      <c r="I12937" s="5">
        <v>1551.6</v>
      </c>
      <c r="J12937" s="5">
        <v>905269.03000000073</v>
      </c>
      <c r="K12937" s="3" t="str" cm="1">
        <f t="array" ref="K12937">_xlfn.LET(_xlpm.d,UPPER(TRIM(CLEAN(SUBSTITUTE(F12937,CHAR(160),"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38" spans="2:11" hidden="1" x14ac:dyDescent="0.25">
      <c r="B12938" s="20">
        <v>46079</v>
      </c>
      <c r="C12938" s="2" t="s">
        <v>1</v>
      </c>
      <c r="D12938" s="2" t="s">
        <v>1210</v>
      </c>
      <c r="E12938" s="2" t="s">
        <v>192</v>
      </c>
      <c r="F12938" s="2" t="s">
        <v>4726</v>
      </c>
      <c r="G12938" s="5">
        <v>5</v>
      </c>
      <c r="H12938" s="5">
        <v>129.30000000000001</v>
      </c>
      <c r="I12938" s="5">
        <v>646.5</v>
      </c>
      <c r="J12938" s="5">
        <v>905915.53000000073</v>
      </c>
      <c r="K12938" s="3" t="str" cm="1">
        <f t="array" ref="K12938">_xlfn.LET(_xlpm.d,UPPER(TRIM(CLEAN(SUBSTITUTE(F12938,CHAR(160),"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39" spans="2:11" hidden="1" x14ac:dyDescent="0.25">
      <c r="B12939" s="20">
        <v>46080</v>
      </c>
      <c r="C12939" s="2" t="s">
        <v>1</v>
      </c>
      <c r="D12939" s="2" t="s">
        <v>1492</v>
      </c>
      <c r="E12939" s="2" t="s">
        <v>154</v>
      </c>
      <c r="F12939" s="2" t="s">
        <v>4726</v>
      </c>
      <c r="G12939" s="5">
        <v>3</v>
      </c>
      <c r="H12939" s="5">
        <v>129.30000000000001</v>
      </c>
      <c r="I12939" s="5">
        <v>387.9</v>
      </c>
      <c r="J12939" s="5">
        <v>906303.43000000075</v>
      </c>
      <c r="K12939" s="3" t="str" cm="1">
        <f t="array" ref="K12939">_xlfn.LET(_xlpm.d,UPPER(TRIM(CLEAN(SUBSTITUTE(F12939,CHAR(160),"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40" spans="2:11" hidden="1" x14ac:dyDescent="0.25">
      <c r="B12940" s="20">
        <v>46083</v>
      </c>
      <c r="C12940" s="2" t="s">
        <v>1</v>
      </c>
      <c r="D12940" s="2" t="s">
        <v>2380</v>
      </c>
      <c r="E12940" s="2" t="s">
        <v>254</v>
      </c>
      <c r="F12940" s="2" t="s">
        <v>4726</v>
      </c>
      <c r="G12940" s="5">
        <v>5</v>
      </c>
      <c r="H12940" s="5">
        <v>129.30000000000001</v>
      </c>
      <c r="I12940" s="5">
        <v>646.5</v>
      </c>
      <c r="J12940" s="5">
        <v>906949.93000000075</v>
      </c>
      <c r="K12940" s="3" t="str" cm="1">
        <f t="array" ref="K12940">_xlfn.LET(_xlpm.d,UPPER(TRIM(CLEAN(SUBSTITUTE(F12940,CHAR(160),"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41" spans="2:11" hidden="1" x14ac:dyDescent="0.25">
      <c r="B12941" s="20">
        <v>46084</v>
      </c>
      <c r="C12941" s="2" t="s">
        <v>1</v>
      </c>
      <c r="D12941" s="2" t="s">
        <v>174</v>
      </c>
      <c r="E12941" s="2" t="s">
        <v>162</v>
      </c>
      <c r="F12941" s="2" t="s">
        <v>4726</v>
      </c>
      <c r="G12941" s="5">
        <v>14</v>
      </c>
      <c r="H12941" s="5">
        <v>129.30000000000001</v>
      </c>
      <c r="I12941" s="5">
        <v>1810.2</v>
      </c>
      <c r="J12941" s="5">
        <v>908760.1300000007</v>
      </c>
      <c r="K12941" s="3" t="str" cm="1">
        <f t="array" ref="K12941">_xlfn.LET(_xlpm.d,UPPER(TRIM(CLEAN(SUBSTITUTE(F12941,CHAR(160),"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42" spans="2:11" hidden="1" x14ac:dyDescent="0.25">
      <c r="B12942" s="20">
        <v>46084</v>
      </c>
      <c r="C12942" s="2" t="s">
        <v>1</v>
      </c>
      <c r="D12942" s="2" t="s">
        <v>1336</v>
      </c>
      <c r="E12942" s="2" t="s">
        <v>147</v>
      </c>
      <c r="F12942" s="2" t="s">
        <v>4726</v>
      </c>
      <c r="G12942" s="5">
        <v>10</v>
      </c>
      <c r="H12942" s="5">
        <v>129.30000000000001</v>
      </c>
      <c r="I12942" s="5">
        <v>1293</v>
      </c>
      <c r="J12942" s="5">
        <v>910053.1300000007</v>
      </c>
      <c r="K12942" s="3" t="str" cm="1">
        <f t="array" ref="K12942">_xlfn.LET(_xlpm.d,UPPER(TRIM(CLEAN(SUBSTITUTE(F12942,CHAR(160),"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43" spans="2:11" hidden="1" x14ac:dyDescent="0.25">
      <c r="B12943" s="20">
        <v>46084</v>
      </c>
      <c r="C12943" s="2" t="s">
        <v>1</v>
      </c>
      <c r="D12943" s="2" t="s">
        <v>738</v>
      </c>
      <c r="E12943" s="2" t="s">
        <v>61</v>
      </c>
      <c r="F12943" s="2" t="s">
        <v>4726</v>
      </c>
      <c r="G12943" s="5">
        <v>12</v>
      </c>
      <c r="H12943" s="5">
        <v>118.8</v>
      </c>
      <c r="I12943" s="5">
        <v>1425.6</v>
      </c>
      <c r="J12943" s="5">
        <v>911478.73000000068</v>
      </c>
      <c r="K12943" s="3" t="str" cm="1">
        <f t="array" ref="K12943">_xlfn.LET(_xlpm.d,UPPER(TRIM(CLEAN(SUBSTITUTE(F12943,CHAR(160),"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44" spans="2:11" hidden="1" x14ac:dyDescent="0.25">
      <c r="B12944" s="20">
        <v>46084</v>
      </c>
      <c r="C12944" s="2" t="s">
        <v>1</v>
      </c>
      <c r="D12944" s="2" t="s">
        <v>2383</v>
      </c>
      <c r="E12944" s="2" t="s">
        <v>263</v>
      </c>
      <c r="F12944" s="2" t="s">
        <v>4726</v>
      </c>
      <c r="G12944" s="5">
        <v>5</v>
      </c>
      <c r="H12944" s="5">
        <v>129.30000000000001</v>
      </c>
      <c r="I12944" s="5">
        <v>646.5</v>
      </c>
      <c r="J12944" s="5">
        <v>912125.23000000068</v>
      </c>
      <c r="K12944" s="3" t="str" cm="1">
        <f t="array" ref="K12944">_xlfn.LET(_xlpm.d,UPPER(TRIM(CLEAN(SUBSTITUTE(F12944,CHAR(160),"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45" spans="2:11" hidden="1" x14ac:dyDescent="0.25">
      <c r="B12945" s="20">
        <v>46085</v>
      </c>
      <c r="C12945" s="2" t="s">
        <v>1</v>
      </c>
      <c r="D12945" s="2" t="s">
        <v>4550</v>
      </c>
      <c r="E12945" s="2" t="s">
        <v>3555</v>
      </c>
      <c r="F12945" s="2" t="s">
        <v>4726</v>
      </c>
      <c r="G12945" s="5">
        <v>11</v>
      </c>
      <c r="H12945" s="5">
        <v>118.8</v>
      </c>
      <c r="I12945" s="5">
        <v>1306.8</v>
      </c>
      <c r="J12945" s="5">
        <v>913432.03000000073</v>
      </c>
      <c r="K12945" s="3" t="str" cm="1">
        <f t="array" ref="K12945">_xlfn.LET(_xlpm.d,UPPER(TRIM(CLEAN(SUBSTITUTE(F12945,CHAR(160),"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46" spans="2:11" hidden="1" x14ac:dyDescent="0.25">
      <c r="B12946" s="20">
        <v>46085</v>
      </c>
      <c r="C12946" s="2" t="s">
        <v>1</v>
      </c>
      <c r="D12946" s="2" t="s">
        <v>2386</v>
      </c>
      <c r="E12946" s="2" t="s">
        <v>730</v>
      </c>
      <c r="F12946" s="2" t="s">
        <v>4726</v>
      </c>
      <c r="G12946" s="5">
        <v>14</v>
      </c>
      <c r="H12946" s="5">
        <v>129.30000000000001</v>
      </c>
      <c r="I12946" s="5">
        <v>1810.2</v>
      </c>
      <c r="J12946" s="5">
        <v>915242.23000000068</v>
      </c>
      <c r="K12946" s="3" t="str" cm="1">
        <f t="array" ref="K12946">_xlfn.LET(_xlpm.d,UPPER(TRIM(CLEAN(SUBSTITUTE(F12946,CHAR(160),"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47" spans="2:11" hidden="1" x14ac:dyDescent="0.25">
      <c r="B12947" s="20">
        <v>46086</v>
      </c>
      <c r="C12947" s="2" t="s">
        <v>1</v>
      </c>
      <c r="D12947" s="2" t="s">
        <v>1211</v>
      </c>
      <c r="E12947" s="2" t="s">
        <v>149</v>
      </c>
      <c r="F12947" s="2" t="s">
        <v>4726</v>
      </c>
      <c r="G12947" s="5">
        <v>12</v>
      </c>
      <c r="H12947" s="5">
        <v>129.30000000000001</v>
      </c>
      <c r="I12947" s="5">
        <v>1551.6</v>
      </c>
      <c r="J12947" s="5">
        <v>916793.83000000066</v>
      </c>
      <c r="K12947" s="3" t="str" cm="1">
        <f t="array" ref="K12947">_xlfn.LET(_xlpm.d,UPPER(TRIM(CLEAN(SUBSTITUTE(F12947,CHAR(160),"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48" spans="2:11" hidden="1" x14ac:dyDescent="0.25">
      <c r="B12948" s="20">
        <v>46086</v>
      </c>
      <c r="C12948" s="2" t="s">
        <v>1</v>
      </c>
      <c r="D12948" s="2" t="s">
        <v>1212</v>
      </c>
      <c r="E12948" s="2" t="s">
        <v>192</v>
      </c>
      <c r="F12948" s="2" t="s">
        <v>4726</v>
      </c>
      <c r="G12948" s="5">
        <v>5</v>
      </c>
      <c r="H12948" s="5">
        <v>129.30000000000001</v>
      </c>
      <c r="I12948" s="5">
        <v>646.5</v>
      </c>
      <c r="J12948" s="5">
        <v>917440.33000000066</v>
      </c>
      <c r="K12948" s="3" t="str" cm="1">
        <f t="array" ref="K12948">_xlfn.LET(_xlpm.d,UPPER(TRIM(CLEAN(SUBSTITUTE(F12948,CHAR(160),"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49" spans="2:11" hidden="1" x14ac:dyDescent="0.25">
      <c r="B12949" s="20">
        <v>46086</v>
      </c>
      <c r="C12949" s="2" t="s">
        <v>1</v>
      </c>
      <c r="D12949" s="2" t="s">
        <v>217</v>
      </c>
      <c r="E12949" s="2" t="s">
        <v>16</v>
      </c>
      <c r="F12949" s="2" t="s">
        <v>4726</v>
      </c>
      <c r="G12949" s="5">
        <v>10</v>
      </c>
      <c r="H12949" s="5">
        <v>118.8</v>
      </c>
      <c r="I12949" s="5">
        <v>1188</v>
      </c>
      <c r="J12949" s="5">
        <v>918628.33000000066</v>
      </c>
      <c r="K12949" s="3" t="str" cm="1">
        <f t="array" ref="K12949">_xlfn.LET(_xlpm.d,UPPER(TRIM(CLEAN(SUBSTITUTE(F12949,CHAR(160),"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50" spans="2:11" hidden="1" x14ac:dyDescent="0.25">
      <c r="B12950" s="20">
        <v>46087</v>
      </c>
      <c r="C12950" s="2" t="s">
        <v>1</v>
      </c>
      <c r="D12950" s="2" t="s">
        <v>3516</v>
      </c>
      <c r="E12950" s="2" t="s">
        <v>195</v>
      </c>
      <c r="F12950" s="2" t="s">
        <v>4726</v>
      </c>
      <c r="G12950" s="5">
        <v>6</v>
      </c>
      <c r="H12950" s="5">
        <v>129.30000000000001</v>
      </c>
      <c r="I12950" s="5">
        <v>775.8</v>
      </c>
      <c r="J12950" s="5">
        <v>919404.1300000007</v>
      </c>
      <c r="K12950" s="3" t="str" cm="1">
        <f t="array" ref="K12950">_xlfn.LET(_xlpm.d,UPPER(TRIM(CLEAN(SUBSTITUTE(F12950,CHAR(160),"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51" spans="2:11" hidden="1" x14ac:dyDescent="0.25">
      <c r="B12951" s="20">
        <v>46087</v>
      </c>
      <c r="C12951" s="2" t="s">
        <v>1</v>
      </c>
      <c r="D12951" s="2" t="s">
        <v>3517</v>
      </c>
      <c r="E12951" s="2" t="s">
        <v>241</v>
      </c>
      <c r="F12951" s="2" t="s">
        <v>4726</v>
      </c>
      <c r="G12951" s="5">
        <v>10</v>
      </c>
      <c r="H12951" s="5">
        <v>129.30000000000001</v>
      </c>
      <c r="I12951" s="5">
        <v>1293</v>
      </c>
      <c r="J12951" s="5">
        <v>920697.1300000007</v>
      </c>
      <c r="K12951" s="3" t="str" cm="1">
        <f t="array" ref="K12951">_xlfn.LET(_xlpm.d,UPPER(TRIM(CLEAN(SUBSTITUTE(F12951,CHAR(160),"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52" spans="2:11" hidden="1" x14ac:dyDescent="0.25">
      <c r="B12952" s="20">
        <v>46087</v>
      </c>
      <c r="C12952" s="2" t="s">
        <v>1</v>
      </c>
      <c r="D12952" s="2" t="s">
        <v>867</v>
      </c>
      <c r="E12952" s="2" t="s">
        <v>43</v>
      </c>
      <c r="F12952" s="2" t="s">
        <v>4726</v>
      </c>
      <c r="G12952" s="5">
        <v>4</v>
      </c>
      <c r="H12952" s="5">
        <v>118.8</v>
      </c>
      <c r="I12952" s="5">
        <v>475.2</v>
      </c>
      <c r="J12952" s="5">
        <v>921172.33000000066</v>
      </c>
      <c r="K12952" s="3" t="str" cm="1">
        <f t="array" ref="K12952">_xlfn.LET(_xlpm.d,UPPER(TRIM(CLEAN(SUBSTITUTE(F12952,CHAR(160),"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53" spans="2:11" hidden="1" x14ac:dyDescent="0.25">
      <c r="B12953" s="20">
        <v>46090</v>
      </c>
      <c r="C12953" s="2" t="s">
        <v>1</v>
      </c>
      <c r="D12953" s="2" t="s">
        <v>1214</v>
      </c>
      <c r="E12953" s="2" t="s">
        <v>874</v>
      </c>
      <c r="F12953" s="2" t="s">
        <v>4726</v>
      </c>
      <c r="G12953" s="5">
        <v>10</v>
      </c>
      <c r="H12953" s="5">
        <v>105.4</v>
      </c>
      <c r="I12953" s="5">
        <v>1054</v>
      </c>
      <c r="J12953" s="5">
        <v>922226.33000000066</v>
      </c>
      <c r="K12953" s="3" t="str" cm="1">
        <f t="array" ref="K12953">_xlfn.LET(_xlpm.d,UPPER(TRIM(CLEAN(SUBSTITUTE(F12953,CHAR(160),"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54" spans="2:11" hidden="1" x14ac:dyDescent="0.25">
      <c r="B12954" s="20">
        <v>46091</v>
      </c>
      <c r="C12954" s="2" t="s">
        <v>1</v>
      </c>
      <c r="D12954" s="2" t="s">
        <v>2391</v>
      </c>
      <c r="E12954" s="2" t="s">
        <v>143</v>
      </c>
      <c r="F12954" s="2" t="s">
        <v>4726</v>
      </c>
      <c r="G12954" s="5">
        <v>8</v>
      </c>
      <c r="H12954" s="5">
        <v>129.30000000000001</v>
      </c>
      <c r="I12954" s="5">
        <v>1034.4000000000001</v>
      </c>
      <c r="J12954" s="5">
        <v>923260.73000000068</v>
      </c>
      <c r="K12954" s="3" t="str" cm="1">
        <f t="array" ref="K12954">_xlfn.LET(_xlpm.d,UPPER(TRIM(CLEAN(SUBSTITUTE(F12954,CHAR(160),"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55" spans="2:11" hidden="1" x14ac:dyDescent="0.25">
      <c r="B12955" s="20">
        <v>46091</v>
      </c>
      <c r="C12955" s="2" t="s">
        <v>1</v>
      </c>
      <c r="D12955" s="2" t="s">
        <v>183</v>
      </c>
      <c r="E12955" s="2" t="s">
        <v>156</v>
      </c>
      <c r="F12955" s="2" t="s">
        <v>4726</v>
      </c>
      <c r="G12955" s="5">
        <v>10</v>
      </c>
      <c r="H12955" s="5">
        <v>129.30000000000001</v>
      </c>
      <c r="I12955" s="5">
        <v>1293</v>
      </c>
      <c r="J12955" s="5">
        <v>924553.73000000068</v>
      </c>
      <c r="K12955" s="3" t="str" cm="1">
        <f t="array" ref="K12955">_xlfn.LET(_xlpm.d,UPPER(TRIM(CLEAN(SUBSTITUTE(F12955,CHAR(160),"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56" spans="2:11" hidden="1" x14ac:dyDescent="0.25">
      <c r="B12956" s="20">
        <v>46093</v>
      </c>
      <c r="C12956" s="2" t="s">
        <v>1</v>
      </c>
      <c r="D12956" s="2" t="s">
        <v>190</v>
      </c>
      <c r="E12956" s="2" t="s">
        <v>149</v>
      </c>
      <c r="F12956" s="2" t="s">
        <v>4726</v>
      </c>
      <c r="G12956" s="5">
        <v>8</v>
      </c>
      <c r="H12956" s="5">
        <v>129.30000000000001</v>
      </c>
      <c r="I12956" s="5">
        <v>1034.4000000000001</v>
      </c>
      <c r="J12956" s="5">
        <v>925588.1300000007</v>
      </c>
      <c r="K12956" s="3" t="str" cm="1">
        <f t="array" ref="K12956">_xlfn.LET(_xlpm.d,UPPER(TRIM(CLEAN(SUBSTITUTE(F12956,CHAR(160),"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57" spans="2:11" hidden="1" x14ac:dyDescent="0.25">
      <c r="B12957" s="20">
        <v>46093</v>
      </c>
      <c r="C12957" s="2" t="s">
        <v>1</v>
      </c>
      <c r="D12957" s="2" t="s">
        <v>193</v>
      </c>
      <c r="E12957" s="2" t="s">
        <v>180</v>
      </c>
      <c r="F12957" s="2" t="s">
        <v>4726</v>
      </c>
      <c r="G12957" s="5">
        <v>10</v>
      </c>
      <c r="H12957" s="5">
        <v>129.30000000000001</v>
      </c>
      <c r="I12957" s="5">
        <v>1293</v>
      </c>
      <c r="J12957" s="5">
        <v>926881.1300000007</v>
      </c>
      <c r="K12957" s="3" t="str" cm="1">
        <f t="array" ref="K12957">_xlfn.LET(_xlpm.d,UPPER(TRIM(CLEAN(SUBSTITUTE(F12957,CHAR(160),"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58" spans="2:11" hidden="1" x14ac:dyDescent="0.25">
      <c r="B12958" s="20">
        <v>46093</v>
      </c>
      <c r="C12958" s="2" t="s">
        <v>1</v>
      </c>
      <c r="D12958" s="2" t="s">
        <v>423</v>
      </c>
      <c r="E12958" s="2" t="s">
        <v>248</v>
      </c>
      <c r="F12958" s="2" t="s">
        <v>4726</v>
      </c>
      <c r="G12958" s="5">
        <v>8</v>
      </c>
      <c r="H12958" s="5">
        <v>129.30000000000001</v>
      </c>
      <c r="I12958" s="5">
        <v>1034.4000000000001</v>
      </c>
      <c r="J12958" s="5">
        <v>927915.53000000073</v>
      </c>
      <c r="K12958" s="3" t="str" cm="1">
        <f t="array" ref="K12958">_xlfn.LET(_xlpm.d,UPPER(TRIM(CLEAN(SUBSTITUTE(F12958,CHAR(160),"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59" spans="2:11" hidden="1" x14ac:dyDescent="0.25">
      <c r="B12959" s="20">
        <v>46094</v>
      </c>
      <c r="C12959" s="2" t="s">
        <v>1</v>
      </c>
      <c r="D12959" s="2" t="s">
        <v>428</v>
      </c>
      <c r="E12959" s="2" t="s">
        <v>78</v>
      </c>
      <c r="F12959" s="2" t="s">
        <v>4726</v>
      </c>
      <c r="G12959" s="5">
        <v>4</v>
      </c>
      <c r="H12959" s="5">
        <v>129.30000000000001</v>
      </c>
      <c r="I12959" s="5">
        <v>517.20000000000005</v>
      </c>
      <c r="J12959" s="5">
        <v>928432.73000000068</v>
      </c>
      <c r="K12959" s="3" t="str" cm="1">
        <f t="array" ref="K12959">_xlfn.LET(_xlpm.d,UPPER(TRIM(CLEAN(SUBSTITUTE(F12959,CHAR(160),"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60" spans="2:11" hidden="1" x14ac:dyDescent="0.25">
      <c r="B12960" s="20">
        <v>46094</v>
      </c>
      <c r="C12960" s="2" t="s">
        <v>1</v>
      </c>
      <c r="D12960" s="2" t="s">
        <v>196</v>
      </c>
      <c r="E12960" s="2" t="s">
        <v>197</v>
      </c>
      <c r="F12960" s="2" t="s">
        <v>4726</v>
      </c>
      <c r="G12960" s="5">
        <v>26</v>
      </c>
      <c r="H12960" s="5">
        <v>129.30000000000001</v>
      </c>
      <c r="I12960" s="5">
        <v>3361.8</v>
      </c>
      <c r="J12960" s="5">
        <v>931794.53000000073</v>
      </c>
      <c r="K12960" s="3" t="str" cm="1">
        <f t="array" ref="K12960">_xlfn.LET(_xlpm.d,UPPER(TRIM(CLEAN(SUBSTITUTE(F12960,CHAR(160),"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61" spans="2:11" hidden="1" x14ac:dyDescent="0.25">
      <c r="B12961" s="20">
        <v>46097</v>
      </c>
      <c r="C12961" s="2" t="s">
        <v>1</v>
      </c>
      <c r="D12961" s="2" t="s">
        <v>431</v>
      </c>
      <c r="E12961" s="2" t="s">
        <v>160</v>
      </c>
      <c r="F12961" s="2" t="s">
        <v>4726</v>
      </c>
      <c r="G12961" s="5">
        <v>10</v>
      </c>
      <c r="H12961" s="5">
        <v>129.30000000000001</v>
      </c>
      <c r="I12961" s="5">
        <v>1293</v>
      </c>
      <c r="J12961" s="5">
        <v>933087.53000000073</v>
      </c>
      <c r="K12961" s="3" t="str" cm="1">
        <f t="array" ref="K12961">_xlfn.LET(_xlpm.d,UPPER(TRIM(CLEAN(SUBSTITUTE(F12961,CHAR(160),"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62" spans="2:11" hidden="1" x14ac:dyDescent="0.25">
      <c r="B12962" s="20">
        <v>46097</v>
      </c>
      <c r="C12962" s="2" t="s">
        <v>1</v>
      </c>
      <c r="D12962" s="2" t="s">
        <v>4575</v>
      </c>
      <c r="E12962" s="2" t="s">
        <v>254</v>
      </c>
      <c r="F12962" s="2" t="s">
        <v>4726</v>
      </c>
      <c r="G12962" s="5">
        <v>5</v>
      </c>
      <c r="H12962" s="5">
        <v>129.30000000000001</v>
      </c>
      <c r="I12962" s="5">
        <v>646.5</v>
      </c>
      <c r="J12962" s="5">
        <v>933734.03000000073</v>
      </c>
      <c r="K12962" s="3" t="str" cm="1">
        <f t="array" ref="K12962">_xlfn.LET(_xlpm.d,UPPER(TRIM(CLEAN(SUBSTITUTE(F12962,CHAR(160),"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63" spans="2:11" hidden="1" x14ac:dyDescent="0.25">
      <c r="B12963" s="20">
        <v>46098</v>
      </c>
      <c r="C12963" s="2" t="s">
        <v>1</v>
      </c>
      <c r="D12963" s="2" t="s">
        <v>434</v>
      </c>
      <c r="E12963" s="2" t="s">
        <v>147</v>
      </c>
      <c r="F12963" s="2" t="s">
        <v>4726</v>
      </c>
      <c r="G12963" s="5">
        <v>8</v>
      </c>
      <c r="H12963" s="5">
        <v>129.30000000000001</v>
      </c>
      <c r="I12963" s="5">
        <v>1034.4000000000001</v>
      </c>
      <c r="J12963" s="5">
        <v>934768.43000000075</v>
      </c>
      <c r="K12963" s="3" t="str" cm="1">
        <f t="array" ref="K12963">_xlfn.LET(_xlpm.d,UPPER(TRIM(CLEAN(SUBSTITUTE(F12963,CHAR(160),"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64" spans="2:11" hidden="1" x14ac:dyDescent="0.25">
      <c r="B12964" s="20">
        <v>46098</v>
      </c>
      <c r="C12964" s="2" t="s">
        <v>1</v>
      </c>
      <c r="D12964" s="2" t="s">
        <v>435</v>
      </c>
      <c r="E12964" s="2" t="s">
        <v>273</v>
      </c>
      <c r="F12964" s="2" t="s">
        <v>4726</v>
      </c>
      <c r="G12964" s="5">
        <v>12</v>
      </c>
      <c r="H12964" s="5">
        <v>129.30000000000001</v>
      </c>
      <c r="I12964" s="5">
        <v>1551.6</v>
      </c>
      <c r="J12964" s="5">
        <v>936320.03000000073</v>
      </c>
      <c r="K12964" s="3" t="str" cm="1">
        <f t="array" ref="K12964">_xlfn.LET(_xlpm.d,UPPER(TRIM(CLEAN(SUBSTITUTE(F12964,CHAR(160),"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65" spans="2:11" hidden="1" x14ac:dyDescent="0.25">
      <c r="B12965" s="20">
        <v>46098</v>
      </c>
      <c r="C12965" s="2" t="s">
        <v>1</v>
      </c>
      <c r="D12965" s="2" t="s">
        <v>200</v>
      </c>
      <c r="E12965" s="2" t="s">
        <v>141</v>
      </c>
      <c r="F12965" s="2" t="s">
        <v>4726</v>
      </c>
      <c r="G12965" s="5">
        <v>10</v>
      </c>
      <c r="H12965" s="5">
        <v>129.30000000000001</v>
      </c>
      <c r="I12965" s="5">
        <v>1293</v>
      </c>
      <c r="J12965" s="5">
        <v>937613.03000000073</v>
      </c>
      <c r="K12965" s="3" t="str" cm="1">
        <f t="array" ref="K12965">_xlfn.LET(_xlpm.d,UPPER(TRIM(CLEAN(SUBSTITUTE(F12965,CHAR(160),"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66" spans="2:11" hidden="1" x14ac:dyDescent="0.25">
      <c r="B12966" s="20">
        <v>46098</v>
      </c>
      <c r="C12966" s="2" t="s">
        <v>1</v>
      </c>
      <c r="D12966" s="2" t="s">
        <v>437</v>
      </c>
      <c r="E12966" s="2" t="s">
        <v>234</v>
      </c>
      <c r="F12966" s="2" t="s">
        <v>4726</v>
      </c>
      <c r="G12966" s="5">
        <v>6</v>
      </c>
      <c r="H12966" s="5">
        <v>129.30000000000001</v>
      </c>
      <c r="I12966" s="5">
        <v>775.8</v>
      </c>
      <c r="J12966" s="5">
        <v>938388.83000000077</v>
      </c>
      <c r="K12966" s="3" t="str" cm="1">
        <f t="array" ref="K12966">_xlfn.LET(_xlpm.d,UPPER(TRIM(CLEAN(SUBSTITUTE(F12966,CHAR(160),"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67" spans="2:11" hidden="1" x14ac:dyDescent="0.25">
      <c r="B12967" s="20">
        <v>46098</v>
      </c>
      <c r="C12967" s="2" t="s">
        <v>1</v>
      </c>
      <c r="D12967" s="2" t="s">
        <v>2400</v>
      </c>
      <c r="E12967" s="2" t="s">
        <v>232</v>
      </c>
      <c r="F12967" s="2" t="s">
        <v>4726</v>
      </c>
      <c r="G12967" s="5">
        <v>6</v>
      </c>
      <c r="H12967" s="5">
        <v>129.30000000000001</v>
      </c>
      <c r="I12967" s="5">
        <v>775.8</v>
      </c>
      <c r="J12967" s="5">
        <v>939164.63000000082</v>
      </c>
      <c r="K12967" s="3" t="str" cm="1">
        <f t="array" ref="K12967">_xlfn.LET(_xlpm.d,UPPER(TRIM(CLEAN(SUBSTITUTE(F12967,CHAR(160),"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68" spans="2:11" hidden="1" x14ac:dyDescent="0.25">
      <c r="B12968" s="20">
        <v>46099</v>
      </c>
      <c r="C12968" s="2" t="s">
        <v>1</v>
      </c>
      <c r="D12968" s="2" t="s">
        <v>439</v>
      </c>
      <c r="E12968" s="2" t="s">
        <v>78</v>
      </c>
      <c r="F12968" s="2" t="s">
        <v>4726</v>
      </c>
      <c r="G12968" s="5">
        <v>6</v>
      </c>
      <c r="H12968" s="5">
        <v>129.30000000000001</v>
      </c>
      <c r="I12968" s="5">
        <v>775.8</v>
      </c>
      <c r="J12968" s="5">
        <v>939940.43000000087</v>
      </c>
      <c r="K12968" s="3" t="str" cm="1">
        <f t="array" ref="K12968">_xlfn.LET(_xlpm.d,UPPER(TRIM(CLEAN(SUBSTITUTE(F12968,CHAR(160),"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69" spans="2:11" hidden="1" x14ac:dyDescent="0.25">
      <c r="B12969" s="20">
        <v>46099</v>
      </c>
      <c r="C12969" s="2" t="s">
        <v>1</v>
      </c>
      <c r="D12969" s="2" t="s">
        <v>2404</v>
      </c>
      <c r="E12969" s="2" t="s">
        <v>730</v>
      </c>
      <c r="F12969" s="2" t="s">
        <v>4726</v>
      </c>
      <c r="G12969" s="5">
        <v>16</v>
      </c>
      <c r="H12969" s="5">
        <v>129.30000000000001</v>
      </c>
      <c r="I12969" s="5">
        <v>2068.8000000000002</v>
      </c>
      <c r="J12969" s="5">
        <v>942009.23000000091</v>
      </c>
      <c r="K12969" s="3" t="str" cm="1">
        <f t="array" ref="K12969">_xlfn.LET(_xlpm.d,UPPER(TRIM(CLEAN(SUBSTITUTE(F12969,CHAR(160),"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70" spans="2:11" hidden="1" x14ac:dyDescent="0.25">
      <c r="B12970" s="20">
        <v>46100</v>
      </c>
      <c r="C12970" s="2" t="s">
        <v>1</v>
      </c>
      <c r="D12970" s="2" t="s">
        <v>441</v>
      </c>
      <c r="E12970" s="2" t="s">
        <v>311</v>
      </c>
      <c r="F12970" s="2" t="s">
        <v>4726</v>
      </c>
      <c r="G12970" s="5">
        <v>16</v>
      </c>
      <c r="H12970" s="5">
        <v>129.30000000000001</v>
      </c>
      <c r="I12970" s="5">
        <v>2068.8000000000002</v>
      </c>
      <c r="J12970" s="5">
        <v>944078.03000000096</v>
      </c>
      <c r="K12970" s="3" t="str" cm="1">
        <f t="array" ref="K12970">_xlfn.LET(_xlpm.d,UPPER(TRIM(CLEAN(SUBSTITUTE(F12970,CHAR(160),"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71" spans="2:11" hidden="1" x14ac:dyDescent="0.25">
      <c r="B12971" s="20">
        <v>46100</v>
      </c>
      <c r="C12971" s="2" t="s">
        <v>1</v>
      </c>
      <c r="D12971" s="2" t="s">
        <v>201</v>
      </c>
      <c r="E12971" s="2" t="s">
        <v>149</v>
      </c>
      <c r="F12971" s="2" t="s">
        <v>4726</v>
      </c>
      <c r="G12971" s="5">
        <v>6</v>
      </c>
      <c r="H12971" s="5">
        <v>129.30000000000001</v>
      </c>
      <c r="I12971" s="5">
        <v>775.8</v>
      </c>
      <c r="J12971" s="5">
        <v>944853.83000000101</v>
      </c>
      <c r="K12971" s="3" t="str" cm="1">
        <f t="array" ref="K12971">_xlfn.LET(_xlpm.d,UPPER(TRIM(CLEAN(SUBSTITUTE(F12971,CHAR(160),"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72" spans="2:11" hidden="1" x14ac:dyDescent="0.25">
      <c r="B12972" s="20">
        <v>46101</v>
      </c>
      <c r="C12972" s="2" t="s">
        <v>1</v>
      </c>
      <c r="D12972" s="2" t="s">
        <v>2487</v>
      </c>
      <c r="E12972" s="2" t="s">
        <v>857</v>
      </c>
      <c r="F12972" s="2" t="s">
        <v>4726</v>
      </c>
      <c r="G12972" s="5">
        <v>6</v>
      </c>
      <c r="H12972" s="5">
        <v>118.8</v>
      </c>
      <c r="I12972" s="5">
        <v>712.8</v>
      </c>
      <c r="J12972" s="5">
        <v>945566.63000000105</v>
      </c>
      <c r="K12972" s="3" t="str" cm="1">
        <f t="array" ref="K12972">_xlfn.LET(_xlpm.d,UPPER(TRIM(CLEAN(SUBSTITUTE(F12972,CHAR(160),"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73" spans="2:11" hidden="1" x14ac:dyDescent="0.25">
      <c r="B12973" s="20">
        <v>46101</v>
      </c>
      <c r="C12973" s="2" t="s">
        <v>1</v>
      </c>
      <c r="D12973" s="2" t="s">
        <v>4553</v>
      </c>
      <c r="E12973" s="2" t="s">
        <v>4554</v>
      </c>
      <c r="F12973" s="2" t="s">
        <v>4726</v>
      </c>
      <c r="G12973" s="5">
        <v>2</v>
      </c>
      <c r="H12973" s="5">
        <v>118.8</v>
      </c>
      <c r="I12973" s="5">
        <v>237.6</v>
      </c>
      <c r="J12973" s="5">
        <v>945804.23000000103</v>
      </c>
      <c r="K12973" s="3" t="str" cm="1">
        <f t="array" ref="K12973">_xlfn.LET(_xlpm.d,UPPER(TRIM(CLEAN(SUBSTITUTE(F12973,CHAR(160),"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74" spans="2:11" hidden="1" x14ac:dyDescent="0.25">
      <c r="B12974" s="20">
        <v>46101</v>
      </c>
      <c r="C12974" s="2" t="s">
        <v>1</v>
      </c>
      <c r="D12974" s="2" t="s">
        <v>3933</v>
      </c>
      <c r="E12974" s="2" t="s">
        <v>1944</v>
      </c>
      <c r="F12974" s="2" t="s">
        <v>4726</v>
      </c>
      <c r="G12974" s="5">
        <v>7</v>
      </c>
      <c r="H12974" s="5">
        <v>118.8</v>
      </c>
      <c r="I12974" s="5">
        <v>831.6</v>
      </c>
      <c r="J12974" s="5">
        <v>946635.83000000101</v>
      </c>
      <c r="K12974" s="3" t="str" cm="1">
        <f t="array" ref="K12974">_xlfn.LET(_xlpm.d,UPPER(TRIM(CLEAN(SUBSTITUTE(F12974,CHAR(160),"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75" spans="2:11" hidden="1" x14ac:dyDescent="0.25">
      <c r="B12975" s="20">
        <v>46101</v>
      </c>
      <c r="C12975" s="2" t="s">
        <v>1</v>
      </c>
      <c r="D12975" s="2" t="s">
        <v>3933</v>
      </c>
      <c r="E12975" s="2" t="s">
        <v>1944</v>
      </c>
      <c r="F12975" s="2" t="s">
        <v>4726</v>
      </c>
      <c r="G12975" s="5">
        <v>4</v>
      </c>
      <c r="H12975" s="5">
        <v>118.8</v>
      </c>
      <c r="I12975" s="5">
        <v>475.2</v>
      </c>
      <c r="J12975" s="5">
        <v>947111.03000000096</v>
      </c>
      <c r="K12975" s="3" t="str" cm="1">
        <f t="array" ref="K12975">_xlfn.LET(_xlpm.d,UPPER(TRIM(CLEAN(SUBSTITUTE(F12975,CHAR(160),"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76" spans="2:11" hidden="1" x14ac:dyDescent="0.25">
      <c r="B12976" s="20">
        <v>46104</v>
      </c>
      <c r="C12976" s="2" t="s">
        <v>1</v>
      </c>
      <c r="D12976" s="2" t="s">
        <v>4555</v>
      </c>
      <c r="E12976" s="2" t="s">
        <v>254</v>
      </c>
      <c r="F12976" s="2" t="s">
        <v>4726</v>
      </c>
      <c r="G12976" s="5">
        <v>5</v>
      </c>
      <c r="H12976" s="5">
        <v>129.30000000000001</v>
      </c>
      <c r="I12976" s="5">
        <v>646.5</v>
      </c>
      <c r="J12976" s="5">
        <v>947757.53000000096</v>
      </c>
      <c r="K12976" s="3" t="str" cm="1">
        <f t="array" ref="K12976">_xlfn.LET(_xlpm.d,UPPER(TRIM(CLEAN(SUBSTITUTE(F12976,CHAR(160),"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77" spans="2:11" hidden="1" x14ac:dyDescent="0.25">
      <c r="B12977" s="20">
        <v>46104</v>
      </c>
      <c r="C12977" s="2" t="s">
        <v>1</v>
      </c>
      <c r="D12977" s="2" t="s">
        <v>1512</v>
      </c>
      <c r="E12977" s="2" t="s">
        <v>192</v>
      </c>
      <c r="F12977" s="2" t="s">
        <v>4726</v>
      </c>
      <c r="G12977" s="5">
        <v>10</v>
      </c>
      <c r="H12977" s="5">
        <v>129.30000000000001</v>
      </c>
      <c r="I12977" s="5">
        <v>1293</v>
      </c>
      <c r="J12977" s="5">
        <v>949050.53000000096</v>
      </c>
      <c r="K12977" s="3" t="str" cm="1">
        <f t="array" ref="K12977">_xlfn.LET(_xlpm.d,UPPER(TRIM(CLEAN(SUBSTITUTE(F12977,CHAR(160),"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78" spans="2:11" hidden="1" x14ac:dyDescent="0.25">
      <c r="B12978" s="20">
        <v>46104</v>
      </c>
      <c r="C12978" s="2" t="s">
        <v>1</v>
      </c>
      <c r="D12978" s="2" t="s">
        <v>449</v>
      </c>
      <c r="E12978" s="2" t="s">
        <v>135</v>
      </c>
      <c r="F12978" s="2" t="s">
        <v>4726</v>
      </c>
      <c r="G12978" s="5">
        <v>10</v>
      </c>
      <c r="H12978" s="5">
        <v>129.30000000000001</v>
      </c>
      <c r="I12978" s="5">
        <v>1293</v>
      </c>
      <c r="J12978" s="5">
        <v>950343.53000000096</v>
      </c>
      <c r="K12978" s="3" t="str" cm="1">
        <f t="array" ref="K12978">_xlfn.LET(_xlpm.d,UPPER(TRIM(CLEAN(SUBSTITUTE(F12978,CHAR(160),"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79" spans="2:11" hidden="1" x14ac:dyDescent="0.25">
      <c r="B12979" s="20">
        <v>46105</v>
      </c>
      <c r="C12979" s="2" t="s">
        <v>1</v>
      </c>
      <c r="D12979" s="2" t="s">
        <v>3545</v>
      </c>
      <c r="E12979" s="2" t="s">
        <v>268</v>
      </c>
      <c r="F12979" s="2" t="s">
        <v>4726</v>
      </c>
      <c r="G12979" s="5">
        <v>5</v>
      </c>
      <c r="H12979" s="5">
        <v>129.30000000000001</v>
      </c>
      <c r="I12979" s="5">
        <v>646.5</v>
      </c>
      <c r="J12979" s="5">
        <v>950990.03000000096</v>
      </c>
      <c r="K12979" s="3" t="str" cm="1">
        <f t="array" ref="K12979">_xlfn.LET(_xlpm.d,UPPER(TRIM(CLEAN(SUBSTITUTE(F12979,CHAR(160),"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80" spans="2:11" hidden="1" x14ac:dyDescent="0.25">
      <c r="B12980" s="20">
        <v>46105</v>
      </c>
      <c r="C12980" s="2" t="s">
        <v>1</v>
      </c>
      <c r="D12980" s="2" t="s">
        <v>2409</v>
      </c>
      <c r="E12980" s="2" t="s">
        <v>234</v>
      </c>
      <c r="F12980" s="2" t="s">
        <v>4726</v>
      </c>
      <c r="G12980" s="5">
        <v>5</v>
      </c>
      <c r="H12980" s="5">
        <v>129.30000000000001</v>
      </c>
      <c r="I12980" s="5">
        <v>646.5</v>
      </c>
      <c r="J12980" s="5">
        <v>951636.53000000096</v>
      </c>
      <c r="K12980" s="3" t="str" cm="1">
        <f t="array" ref="K12980">_xlfn.LET(_xlpm.d,UPPER(TRIM(CLEAN(SUBSTITUTE(F12980,CHAR(160),"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81" spans="2:11" hidden="1" x14ac:dyDescent="0.25">
      <c r="B12981" s="20">
        <v>46105</v>
      </c>
      <c r="C12981" s="2" t="s">
        <v>1</v>
      </c>
      <c r="D12981" s="2" t="s">
        <v>4753</v>
      </c>
      <c r="E12981" s="2" t="s">
        <v>964</v>
      </c>
      <c r="F12981" s="2" t="s">
        <v>4726</v>
      </c>
      <c r="G12981" s="5">
        <v>17</v>
      </c>
      <c r="H12981" s="5">
        <v>118.8</v>
      </c>
      <c r="I12981" s="5">
        <v>2019.6</v>
      </c>
      <c r="J12981" s="5">
        <v>953656.13000000094</v>
      </c>
      <c r="K12981" s="3" t="str" cm="1">
        <f t="array" ref="K12981">_xlfn.LET(_xlpm.d,UPPER(TRIM(CLEAN(SUBSTITUTE(F12981,CHAR(160),"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82" spans="2:11" hidden="1" x14ac:dyDescent="0.25">
      <c r="B12982" s="20">
        <v>46106</v>
      </c>
      <c r="C12982" s="2" t="s">
        <v>1</v>
      </c>
      <c r="D12982" s="2" t="s">
        <v>3548</v>
      </c>
      <c r="E12982" s="2" t="s">
        <v>263</v>
      </c>
      <c r="F12982" s="2" t="s">
        <v>4726</v>
      </c>
      <c r="G12982" s="5">
        <v>10</v>
      </c>
      <c r="H12982" s="5">
        <v>129.30000000000001</v>
      </c>
      <c r="I12982" s="5">
        <v>1293</v>
      </c>
      <c r="J12982" s="5">
        <v>954949.13000000094</v>
      </c>
      <c r="K12982" s="3" t="str" cm="1">
        <f t="array" ref="K12982">_xlfn.LET(_xlpm.d,UPPER(TRIM(CLEAN(SUBSTITUTE(F12982,CHAR(160),"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83" spans="2:11" hidden="1" x14ac:dyDescent="0.25">
      <c r="B12983" s="20">
        <v>46107</v>
      </c>
      <c r="C12983" s="2" t="s">
        <v>1</v>
      </c>
      <c r="D12983" s="2" t="s">
        <v>202</v>
      </c>
      <c r="E12983" s="2" t="s">
        <v>168</v>
      </c>
      <c r="F12983" s="2" t="s">
        <v>4726</v>
      </c>
      <c r="G12983" s="5">
        <v>4</v>
      </c>
      <c r="H12983" s="5">
        <v>129.30000000000001</v>
      </c>
      <c r="I12983" s="5">
        <v>517.20000000000005</v>
      </c>
      <c r="J12983" s="5">
        <v>955466.33000000089</v>
      </c>
      <c r="K12983" s="3" t="str" cm="1">
        <f t="array" ref="K12983">_xlfn.LET(_xlpm.d,UPPER(TRIM(CLEAN(SUBSTITUTE(F12983,CHAR(160),"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84" spans="2:11" hidden="1" x14ac:dyDescent="0.25">
      <c r="B12984" s="20">
        <v>46107</v>
      </c>
      <c r="C12984" s="2" t="s">
        <v>1</v>
      </c>
      <c r="D12984" s="2" t="s">
        <v>4754</v>
      </c>
      <c r="E12984" s="2" t="s">
        <v>2415</v>
      </c>
      <c r="F12984" s="2" t="s">
        <v>4726</v>
      </c>
      <c r="G12984" s="5">
        <v>12</v>
      </c>
      <c r="H12984" s="5">
        <v>118.8</v>
      </c>
      <c r="I12984" s="5">
        <v>1425.6</v>
      </c>
      <c r="J12984" s="5">
        <v>956891.93000000087</v>
      </c>
      <c r="K12984" s="3" t="str" cm="1">
        <f t="array" ref="K12984">_xlfn.LET(_xlpm.d,UPPER(TRIM(CLEAN(SUBSTITUTE(F12984,CHAR(160),"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85" spans="2:11" hidden="1" x14ac:dyDescent="0.25">
      <c r="B12985" s="20">
        <v>46107</v>
      </c>
      <c r="C12985" s="2" t="s">
        <v>1</v>
      </c>
      <c r="D12985" s="2" t="s">
        <v>3551</v>
      </c>
      <c r="E12985" s="2" t="s">
        <v>1944</v>
      </c>
      <c r="F12985" s="2" t="s">
        <v>4726</v>
      </c>
      <c r="G12985" s="5">
        <v>5</v>
      </c>
      <c r="H12985" s="5">
        <v>118.8</v>
      </c>
      <c r="I12985" s="5">
        <v>594</v>
      </c>
      <c r="J12985" s="5">
        <v>957485.93000000087</v>
      </c>
      <c r="K12985" s="3" t="str" cm="1">
        <f t="array" ref="K12985">_xlfn.LET(_xlpm.d,UPPER(TRIM(CLEAN(SUBSTITUTE(F12985,CHAR(160),"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86" spans="2:11" hidden="1" x14ac:dyDescent="0.25">
      <c r="B12986" s="20">
        <v>46107</v>
      </c>
      <c r="C12986" s="2" t="s">
        <v>1</v>
      </c>
      <c r="D12986" s="2" t="s">
        <v>4556</v>
      </c>
      <c r="E12986" s="2" t="s">
        <v>1944</v>
      </c>
      <c r="F12986" s="2" t="s">
        <v>4726</v>
      </c>
      <c r="G12986" s="5">
        <v>2</v>
      </c>
      <c r="H12986" s="5">
        <v>118.8</v>
      </c>
      <c r="I12986" s="5">
        <v>237.6</v>
      </c>
      <c r="J12986" s="5">
        <v>957723.53000000084</v>
      </c>
      <c r="K12986" s="3" t="str" cm="1">
        <f t="array" ref="K12986">_xlfn.LET(_xlpm.d,UPPER(TRIM(CLEAN(SUBSTITUTE(F12986,CHAR(160),"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87" spans="2:11" hidden="1" x14ac:dyDescent="0.25">
      <c r="B12987" s="20">
        <v>46108</v>
      </c>
      <c r="C12987" s="2" t="s">
        <v>1</v>
      </c>
      <c r="D12987" s="2" t="s">
        <v>459</v>
      </c>
      <c r="E12987" s="2" t="s">
        <v>154</v>
      </c>
      <c r="F12987" s="2" t="s">
        <v>4726</v>
      </c>
      <c r="G12987" s="5">
        <v>16</v>
      </c>
      <c r="H12987" s="5">
        <v>129.30000000000001</v>
      </c>
      <c r="I12987" s="5">
        <v>2068.8000000000002</v>
      </c>
      <c r="J12987" s="5">
        <v>959792.33000000089</v>
      </c>
      <c r="K12987" s="3" t="str" cm="1">
        <f t="array" ref="K12987">_xlfn.LET(_xlpm.d,UPPER(TRIM(CLEAN(SUBSTITUTE(F12987,CHAR(160),"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88" spans="2:11" hidden="1" x14ac:dyDescent="0.25">
      <c r="B12988" s="20">
        <v>46108</v>
      </c>
      <c r="C12988" s="2" t="s">
        <v>1</v>
      </c>
      <c r="D12988" s="2" t="s">
        <v>2417</v>
      </c>
      <c r="E12988" s="2" t="s">
        <v>165</v>
      </c>
      <c r="F12988" s="2" t="s">
        <v>4726</v>
      </c>
      <c r="G12988" s="5">
        <v>3</v>
      </c>
      <c r="H12988" s="5">
        <v>129.30000000000001</v>
      </c>
      <c r="I12988" s="5">
        <v>387.9</v>
      </c>
      <c r="J12988" s="5">
        <v>960180.23000000091</v>
      </c>
      <c r="K12988" s="3" t="str" cm="1">
        <f t="array" ref="K12988">_xlfn.LET(_xlpm.d,UPPER(TRIM(CLEAN(SUBSTITUTE(F12988,CHAR(160),"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89" spans="2:11" hidden="1" x14ac:dyDescent="0.25">
      <c r="B12989" s="20">
        <v>46108</v>
      </c>
      <c r="C12989" s="2" t="s">
        <v>1</v>
      </c>
      <c r="D12989" s="2" t="s">
        <v>1604</v>
      </c>
      <c r="E12989" s="2" t="s">
        <v>195</v>
      </c>
      <c r="F12989" s="2" t="s">
        <v>4726</v>
      </c>
      <c r="G12989" s="5">
        <v>10</v>
      </c>
      <c r="H12989" s="5">
        <v>129.30000000000001</v>
      </c>
      <c r="I12989" s="5">
        <v>1293</v>
      </c>
      <c r="J12989" s="5">
        <v>961473.23000000091</v>
      </c>
      <c r="K12989" s="3" t="str" cm="1">
        <f t="array" ref="K12989">_xlfn.LET(_xlpm.d,UPPER(TRIM(CLEAN(SUBSTITUTE(F12989,CHAR(160),"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90" spans="2:11" hidden="1" x14ac:dyDescent="0.25">
      <c r="B12990" s="20">
        <v>46108</v>
      </c>
      <c r="C12990" s="2" t="s">
        <v>1</v>
      </c>
      <c r="D12990" s="2" t="s">
        <v>3554</v>
      </c>
      <c r="E12990" s="2" t="s">
        <v>3555</v>
      </c>
      <c r="F12990" s="2" t="s">
        <v>4726</v>
      </c>
      <c r="G12990" s="5">
        <v>20</v>
      </c>
      <c r="H12990" s="5">
        <v>118.8</v>
      </c>
      <c r="I12990" s="5">
        <v>2376</v>
      </c>
      <c r="J12990" s="5">
        <v>963849.23000000091</v>
      </c>
      <c r="K12990" s="3" t="str" cm="1">
        <f t="array" ref="K12990">_xlfn.LET(_xlpm.d,UPPER(TRIM(CLEAN(SUBSTITUTE(F12990,CHAR(160),"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91" spans="2:11" hidden="1" x14ac:dyDescent="0.25">
      <c r="B12991" s="20">
        <v>46108</v>
      </c>
      <c r="C12991" s="2" t="s">
        <v>1</v>
      </c>
      <c r="D12991" s="2" t="s">
        <v>3556</v>
      </c>
      <c r="E12991" s="2" t="s">
        <v>307</v>
      </c>
      <c r="F12991" s="2" t="s">
        <v>4726</v>
      </c>
      <c r="G12991" s="5">
        <v>10</v>
      </c>
      <c r="H12991" s="5">
        <v>129.30000000000001</v>
      </c>
      <c r="I12991" s="5">
        <v>1293</v>
      </c>
      <c r="J12991" s="5">
        <v>965142.23000000091</v>
      </c>
      <c r="K12991" s="3" t="str" cm="1">
        <f t="array" ref="K12991">_xlfn.LET(_xlpm.d,UPPER(TRIM(CLEAN(SUBSTITUTE(F12991,CHAR(160),"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92" spans="2:11" hidden="1" x14ac:dyDescent="0.25">
      <c r="B12992" s="20">
        <v>46108</v>
      </c>
      <c r="C12992" s="2" t="s">
        <v>1</v>
      </c>
      <c r="D12992" s="2" t="s">
        <v>2421</v>
      </c>
      <c r="E12992" s="2" t="s">
        <v>224</v>
      </c>
      <c r="F12992" s="2" t="s">
        <v>4726</v>
      </c>
      <c r="G12992" s="5">
        <v>21</v>
      </c>
      <c r="H12992" s="5">
        <v>129.30000000000001</v>
      </c>
      <c r="I12992" s="5">
        <v>2715.3</v>
      </c>
      <c r="J12992" s="5">
        <v>967857.53000000096</v>
      </c>
      <c r="K12992" s="3" t="str" cm="1">
        <f t="array" ref="K12992">_xlfn.LET(_xlpm.d,UPPER(TRIM(CLEAN(SUBSTITUTE(F12992,CHAR(160),"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93" spans="1:11" hidden="1" x14ac:dyDescent="0.25">
      <c r="B12993" s="20">
        <v>46111</v>
      </c>
      <c r="C12993" s="2" t="s">
        <v>1</v>
      </c>
      <c r="D12993" s="2" t="s">
        <v>1216</v>
      </c>
      <c r="E12993" s="2" t="s">
        <v>874</v>
      </c>
      <c r="F12993" s="2" t="s">
        <v>4726</v>
      </c>
      <c r="G12993" s="5">
        <v>10</v>
      </c>
      <c r="H12993" s="5">
        <v>105.4</v>
      </c>
      <c r="I12993" s="5">
        <v>1054</v>
      </c>
      <c r="J12993" s="5">
        <v>968911.53000000096</v>
      </c>
      <c r="K12993" s="3" t="str" cm="1">
        <f t="array" ref="K12993">_xlfn.LET(_xlpm.d,UPPER(TRIM(CLEAN(SUBSTITUTE(F12993,CHAR(160),"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94" spans="1:11" hidden="1" x14ac:dyDescent="0.25">
      <c r="B12994" s="20">
        <v>46111</v>
      </c>
      <c r="C12994" s="2" t="s">
        <v>1</v>
      </c>
      <c r="D12994" s="2" t="s">
        <v>873</v>
      </c>
      <c r="E12994" s="2" t="s">
        <v>874</v>
      </c>
      <c r="F12994" s="2" t="s">
        <v>4726</v>
      </c>
      <c r="G12994" s="5">
        <v>10</v>
      </c>
      <c r="H12994" s="5">
        <v>0</v>
      </c>
      <c r="I12994" s="5">
        <v>0</v>
      </c>
      <c r="J12994" s="5">
        <v>968911.53000000096</v>
      </c>
      <c r="K12994" s="3" t="str" cm="1">
        <f t="array" ref="K12994">_xlfn.LET(_xlpm.d,UPPER(TRIM(CLEAN(SUBSTITUTE(F12994,CHAR(160),"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95" spans="1:11" hidden="1" x14ac:dyDescent="0.25">
      <c r="B12995" s="20">
        <v>46112</v>
      </c>
      <c r="C12995" s="2" t="s">
        <v>1</v>
      </c>
      <c r="D12995" s="2" t="s">
        <v>462</v>
      </c>
      <c r="E12995" s="2" t="s">
        <v>162</v>
      </c>
      <c r="F12995" s="2" t="s">
        <v>4726</v>
      </c>
      <c r="G12995" s="5">
        <v>16</v>
      </c>
      <c r="H12995" s="5">
        <v>129.30000000000001</v>
      </c>
      <c r="I12995" s="5">
        <v>2068.8000000000002</v>
      </c>
      <c r="J12995" s="5">
        <v>970980.33000000101</v>
      </c>
      <c r="K12995" s="3" t="str" cm="1">
        <f t="array" ref="K12995">_xlfn.LET(_xlpm.d,UPPER(TRIM(CLEAN(SUBSTITUTE(F12995,CHAR(160),"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96" spans="1:11" hidden="1" x14ac:dyDescent="0.25">
      <c r="B12996" s="20">
        <v>46112</v>
      </c>
      <c r="C12996" s="2" t="s">
        <v>1</v>
      </c>
      <c r="D12996" s="2" t="s">
        <v>3566</v>
      </c>
      <c r="E12996" s="2" t="s">
        <v>141</v>
      </c>
      <c r="F12996" s="2" t="s">
        <v>4726</v>
      </c>
      <c r="G12996" s="5">
        <v>9</v>
      </c>
      <c r="H12996" s="5">
        <v>129.30000000000001</v>
      </c>
      <c r="I12996" s="5">
        <v>1163.7</v>
      </c>
      <c r="J12996" s="5">
        <v>972144.03000000096</v>
      </c>
      <c r="K12996" s="3" t="str" cm="1">
        <f t="array" ref="K12996">_xlfn.LET(_xlpm.d,UPPER(TRIM(CLEAN(SUBSTITUTE(F12996,CHAR(160),"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97" spans="1:11" hidden="1" x14ac:dyDescent="0.25">
      <c r="B12997" s="20">
        <v>46112</v>
      </c>
      <c r="C12997" s="2" t="s">
        <v>1</v>
      </c>
      <c r="D12997" s="2" t="s">
        <v>4557</v>
      </c>
      <c r="E12997" s="2" t="s">
        <v>61</v>
      </c>
      <c r="F12997" s="2" t="s">
        <v>4726</v>
      </c>
      <c r="G12997" s="5">
        <v>16</v>
      </c>
      <c r="H12997" s="5">
        <v>118.8</v>
      </c>
      <c r="I12997" s="5">
        <v>1900.8</v>
      </c>
      <c r="J12997" s="5">
        <v>974044.83000000101</v>
      </c>
      <c r="K12997" s="3" t="str" cm="1">
        <f t="array" ref="K12997">_xlfn.LET(_xlpm.d,UPPER(TRIM(CLEAN(SUBSTITUTE(F12997,CHAR(160),"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2998" spans="1:11" hidden="1" x14ac:dyDescent="0.25">
      <c r="A12998" s="11" t="s">
        <v>4755</v>
      </c>
      <c r="G12998" s="6">
        <v>7836</v>
      </c>
      <c r="I12998" s="7">
        <f>I12173+I12174+I12175+I12176+I12177+I12178+I12179+I12180+I12181+I12182+I12183+I12184+I12185+I12186+I12187+I12188+I12189+I12190+I12191+I12192+I12193+I12194+I12195+I12196+I12197+I12198+I12199+I12200+I12201+I12202+I12203+I12204+I12205+I12206+I12207+I12208+I12209+I12210+I12211+I12212+I12213+I12214+I12215+I12216+I12217+I12218+I12219+I12220+I12221+I12222+I12223+I12224+I12225+I12226+I12227+I12228+I12229+I12230+I12231+I12232+I12233+I12234+I12235+I12236+I12237+I12238+I12239+I12240+I12241+I12242+I12243+I12244+I12245+I12246+I12247+I12248+I12249+I12250+I12251+I12252+I12253+I12254+I12255+I12256+I12257+I12258+I12259+I12260+I12261+I12262+I12263+I12264+I12265+I12266+I12267+I12268+I12269+I12270+I12271+I12272+I12273+I12274+I12275+I12276+I12277+I12278+I12279+I12280+I12281+I12282+I12283+I12284+I12285+I12286+I12287+I12288+I12289+I12290+I12291+I12292+I12293+I12294+I12295+I12296+I12297+I12298+I12299+I12300+I12301+I12302+I12303+I12304+I12305+I12306+I12307+I12308+I12309+I12310+I12311+I12312+I12313+I12314+I12315+I12316+I12317+I12318+I12319+I12320+I12321+I12322+I12323+I12324+I12325+I12326+I12327+I12328+I12329+I12330+I12331+I12332+I12333+I12334+I12335+I12336+I12337+I12338+I12339+I12340+I12341+I12342+I12343+I12344+I12345+I12346+I12347+I12348+I12349+I12350+I12351+I12352+I12353+I12354+I12355+I12356+I12357+I12358+I12359+I12360+I12361+I12362+I12363+I12364+I12365+I12366+I12367+I12368+I12369+I12370+I12371+I12372+I12373+I12374+I12375+I12376+I12377+I12378+I12379+I12380+I12381+I12382+I12383+I12384+I12385+I12386+I12387+I12388+I12389+I12390+I12391+I12392+I12393+I12394+I12395+I12396+I12397+I12398+I12399+I12400+I12401+I12402+I12403+I12404+I12405+I12406+I12407+I12408+I12409+I12410+I12411+I12412+I12413+I12414+I12415+I12416+I12417+I12418+I12419+I12420+I12421+I12422+I12423+I12424+I12425+I12426+I12427+I12428+I12429+I12430+I12431+I12432+I12433+I12434+I12435+I12436+I12437+I12438+I12439+I12440+I12441+I12442+I12443+I12444+I12445+I12446+I12447+I12448+I12449+I12450+I12451+I12452+I12453+I12454+I12455+I12456+I12457+I12458+I12459+I12460+I12461+I12462+I12463+I12464+I12465+I12466+I12467+I12468+I12469+I12470+I12471+I12472+I12473+I12474+I12475+I12476+I12477+I12478+I12479+I12480+I12481+I12482+I12483+I12484+I12485+I12486+I12487+I12488+I12489+I12490+I12491+I12492+I12493+I12494+I12495+I12496+I12497+I12498+I12499+I12500+I12501+I12502+I12503+I12504+I12505+I12506+I12507+I12508+I12509+I12510+I12511+I12512+I12513+I12514+I12515+I12516+I12517+I12518+I12519+I12520+I12521+I12522+I12523+I12524+I12525+I12526+I12527+I12528+I12529+I12530+I12531+I12532+I12533+I12534+I12535+I12536+I12537+I12538+I12539+I12540+I12541+I12542+I12543+I12544+I12545+I12546+I12547+I12548+I12549+I12550+I12551+I12552+I12553+I12554+I12555+I12556+I12557+I12558+I12559+I12560+I12561+I12562+I12563+I12564+I12565+I12566+I12567+I12568+I12569+I12570+I12571+I12572+I12573+I12574+I12575+I12576+I12577+I12578+I12579+I12580+I12581+I12582+I12583+I12584+I12585+I12586+I12587+I12588+I12589+I12590+I12591+I12592+I12593+I12594+I12595+I12596+I12597+I12598+I12599+I12600+I12601+I12602+I12603+I12604+I12605+I12606+I12607+I12608+I12609+I12610+I12611+I12612+I12613+I12614+I12615+I12616+I12617+I12618+I12619+I12620+I12621+I12622+I12623+I12624+I12625+I12626+I12627+I12628+I12629+I12630+I12631+I12632+I12633+I12634+I12635+I12636+I12637+I12638+I12639+I12640+I12641+I12642+I12643+I12644+I12645+I12646+I12647+I12648+I12649+I12650+I12651+I12652+I12653+I12654+I12655+I12656+I12657+I12658+I12659+I12660+I12661+I12662+I12663+I12664+I12665+I12666+I12667+I12668+I12669+I12670+I12671+I12672+I12673+I12674+I12675+I12676+I12677+I12678+I12679+I12680+I12681+I12682+I12683+I12684+I12685+I12686+I12687+I12688+I12689+I12690+I12691+I12692+I12693+I12694+I12695+I12696+I12697+I12698+I12699+I12700+I12701+I12702+I12703+I12704+I12705+I12706+I12707+I12708+I12709+I12710+I12711+I12712+I12713+I12714+I12715+I12716+I12717+I12718+I12719+I12720+I12721+I12722+I12723+I12724+I12725+I12726+I12727+I12728+I12729+I12730+I12731+I12732+I12733+I12734+I12735+I12736+I12737+I12738+I12739+I12740+I12741+I12742+I12743+I12744+I12745+I12746+I12747+I12748+I12749+I12750+I12751+I12752+I12753+I12754+I12755+I12756+I12757+I12758+I12759+I12760+I12761+I12762+I12763+I12764+I12765+I12766+I12767+I12768+I12769+I12770+I12771+I12772+I12773+I12774+I12775+I12776+I12777+I12778+I12779+I12780+I12781+I12782+I12783+I12784+I12785+I12786+I12787+I12788+I12789+I12790+I12791+I12792+I12793+I12794+I12795+I12796+I12797+I12798+I12799+I12800+I12801+I12802+I12803+I12804+I12805+I12806+I12807+I12808+I12809+I12810+I12811+I12812+I12813+I12814+I12815+I12816+I12817+I12818+I12819+I12820+I12821+I12822+I12823+I12824+I12825+I12826+I12827+I12828+I12829+I12830+I12831+I12832+I12833+I12834+I12835+I12836+I12837+I12838+I12839+I12840+I12841+I12842+I12843+I12844+I12845+I12846+I12847+I12848+I12849+I12850+I12851+I12852+I12853+I12854+I12855+I12856+I12857+I12858+I12859+I12860+I12861+I12862+I12863+I12864+I12865+I12866+I12867+I12868+I12869+I12870+I12871+I12872+I12873+I12874+I12875+I12876+I12877+I12878+I12879+I12880+I12881+I12882+I12883+I12884+I12885+I12886+I12887+I12888+I12889+I12890+I12891+I12892+I12893+I12894+I12895+I12896+I12897+I12898+I12899+I12900+I12901+I12902+I12903+I12904+I12905+I12906+I12907+I12908+I12909+I12910+I12911+I12912+I12913+I12914+I12915+I12916+I12917+I12918+I12919+I12920+I12921+I12922+I12923+I12924+I12925+I12926+I12927+I12928+I12929+I12930+I12931+I12932+I12933+I12934+I12935+I12936+I12937+I12938+I12939+I12940+I12941+I12942+I12943+I12944+I12945+I12946+I12947+I12948+I12949+I12950+I12951+I12952+I12953+I12954+I12955+I12956+I12957+I12958+I12959+I12960+I12961+I12962+I12963+I12964+I12965+I12966+I12967+I12968+I12969+I12970+I12971+I12972+I12973+I12974+I12975+I12976+I12977+I12978+I12979+I12980+I12981+I12982+I12983+I12984+I12985+I12986+I12987+I12988+I12989+I12990+I12991+I12992+I12993+I12994+I12995+I12996+I12997</f>
        <v>974044.83000000101</v>
      </c>
      <c r="K12998" s="3" t="str" cm="1">
        <f t="array" ref="K12998">_xlfn.LET(_xlpm.d,UPPER(TRIM(CLEAN(SUBSTITUTE(F12998,CHAR(160),"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2999" spans="1:11" hidden="1" x14ac:dyDescent="0.25">
      <c r="A12999" s="10" t="s">
        <v>4756</v>
      </c>
      <c r="K12999" s="3" t="str" cm="1">
        <f t="array" ref="K12999">_xlfn.LET(_xlpm.d,UPPER(TRIM(CLEAN(SUBSTITUTE(F12999,CHAR(160),"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00" spans="1:11" hidden="1" x14ac:dyDescent="0.25">
      <c r="B13000" s="20">
        <v>46070</v>
      </c>
      <c r="C13000" s="2" t="s">
        <v>1</v>
      </c>
      <c r="D13000" s="2" t="s">
        <v>1609</v>
      </c>
      <c r="E13000" s="2" t="s">
        <v>746</v>
      </c>
      <c r="F13000" s="2" t="s">
        <v>4757</v>
      </c>
      <c r="G13000" s="5">
        <v>21</v>
      </c>
      <c r="H13000" s="5">
        <v>48</v>
      </c>
      <c r="I13000" s="5">
        <v>1008</v>
      </c>
      <c r="J13000" s="5">
        <v>1008</v>
      </c>
      <c r="K13000" s="3" t="str" cm="1">
        <f t="array" ref="K13000">_xlfn.LET(_xlpm.d,UPPER(TRIM(CLEAN(SUBSTITUTE(F13000,CHAR(160),"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3001" spans="1:11" hidden="1" x14ac:dyDescent="0.25">
      <c r="A13001" s="11" t="s">
        <v>4758</v>
      </c>
      <c r="G13001" s="6">
        <v>21</v>
      </c>
      <c r="I13001" s="7">
        <f>I13000</f>
        <v>1008</v>
      </c>
      <c r="K13001" s="3" t="str" cm="1">
        <f t="array" ref="K13001">_xlfn.LET(_xlpm.d,UPPER(TRIM(CLEAN(SUBSTITUTE(F13001,CHAR(160),"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02" spans="1:11" hidden="1" x14ac:dyDescent="0.25">
      <c r="A13002" s="10" t="s">
        <v>4759</v>
      </c>
      <c r="K13002" s="3" t="str" cm="1">
        <f t="array" ref="K13002">_xlfn.LET(_xlpm.d,UPPER(TRIM(CLEAN(SUBSTITUTE(F13002,CHAR(160),"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03" spans="1:11" hidden="1" x14ac:dyDescent="0.25">
      <c r="B13003" s="20">
        <v>45716</v>
      </c>
      <c r="C13003" s="2" t="s">
        <v>1</v>
      </c>
      <c r="D13003" s="2" t="s">
        <v>4700</v>
      </c>
      <c r="E13003" s="2" t="s">
        <v>2494</v>
      </c>
      <c r="F13003" s="2" t="s">
        <v>4760</v>
      </c>
      <c r="G13003" s="5">
        <v>10</v>
      </c>
      <c r="H13003" s="5">
        <v>76.900000000000006</v>
      </c>
      <c r="I13003" s="5">
        <v>769</v>
      </c>
      <c r="J13003" s="5">
        <v>769</v>
      </c>
      <c r="K13003" s="3" t="str" cm="1">
        <f t="array" ref="K13003">_xlfn.LET(_xlpm.d,UPPER(TRIM(CLEAN(SUBSTITUTE(F13003,CHAR(160),"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3004" spans="1:11" hidden="1" x14ac:dyDescent="0.25">
      <c r="A13004" s="11" t="s">
        <v>4761</v>
      </c>
      <c r="G13004" s="6">
        <v>10</v>
      </c>
      <c r="I13004" s="8">
        <f>I13003</f>
        <v>769</v>
      </c>
      <c r="K13004" s="3" t="str" cm="1">
        <f t="array" ref="K13004">_xlfn.LET(_xlpm.d,UPPER(TRIM(CLEAN(SUBSTITUTE(F13004,CHAR(160),"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05" spans="1:11" hidden="1" x14ac:dyDescent="0.25">
      <c r="A13005" s="10" t="s">
        <v>4762</v>
      </c>
      <c r="K13005" s="3" t="str" cm="1">
        <f t="array" ref="K13005">_xlfn.LET(_xlpm.d,UPPER(TRIM(CLEAN(SUBSTITUTE(F13005,CHAR(160),"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06" spans="1:11" hidden="1" x14ac:dyDescent="0.25">
      <c r="B13006" s="20">
        <v>45908</v>
      </c>
      <c r="C13006" s="2" t="s">
        <v>1</v>
      </c>
      <c r="D13006" s="2" t="s">
        <v>4763</v>
      </c>
      <c r="E13006" s="2" t="s">
        <v>749</v>
      </c>
      <c r="F13006" s="2" t="s">
        <v>4762</v>
      </c>
      <c r="G13006" s="5">
        <v>10</v>
      </c>
      <c r="H13006" s="5">
        <v>116.99</v>
      </c>
      <c r="I13006" s="5">
        <v>1169.9000000000001</v>
      </c>
      <c r="J13006" s="5">
        <v>1169.9000000000001</v>
      </c>
      <c r="K13006" s="3" t="str" cm="1">
        <f t="array" ref="K13006">_xlfn.LET(_xlpm.d,UPPER(TRIM(CLEAN(SUBSTITUTE(F13006,CHAR(160),"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07" spans="1:11" hidden="1" x14ac:dyDescent="0.25">
      <c r="B13007" s="20">
        <v>45908</v>
      </c>
      <c r="C13007" s="2" t="s">
        <v>1</v>
      </c>
      <c r="D13007" s="2" t="s">
        <v>4764</v>
      </c>
      <c r="E13007" s="2" t="s">
        <v>746</v>
      </c>
      <c r="F13007" s="2" t="s">
        <v>4762</v>
      </c>
      <c r="G13007" s="5">
        <v>25</v>
      </c>
      <c r="H13007" s="5">
        <v>116.99</v>
      </c>
      <c r="I13007" s="5">
        <v>2924.75</v>
      </c>
      <c r="J13007" s="5">
        <v>4094.65</v>
      </c>
      <c r="K13007" s="3" t="str" cm="1">
        <f t="array" ref="K13007">_xlfn.LET(_xlpm.d,UPPER(TRIM(CLEAN(SUBSTITUTE(F13007,CHAR(160),"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08" spans="1:11" hidden="1" x14ac:dyDescent="0.25">
      <c r="B13008" s="20">
        <v>45909</v>
      </c>
      <c r="C13008" s="2" t="s">
        <v>1</v>
      </c>
      <c r="D13008" s="2" t="s">
        <v>4765</v>
      </c>
      <c r="E13008" s="2" t="s">
        <v>2494</v>
      </c>
      <c r="F13008" s="2" t="s">
        <v>4762</v>
      </c>
      <c r="G13008" s="5">
        <v>17</v>
      </c>
      <c r="H13008" s="5">
        <v>116.99</v>
      </c>
      <c r="I13008" s="5">
        <v>1988.83</v>
      </c>
      <c r="J13008" s="5">
        <v>6083.48</v>
      </c>
      <c r="K13008" s="3" t="str" cm="1">
        <f t="array" ref="K13008">_xlfn.LET(_xlpm.d,UPPER(TRIM(CLEAN(SUBSTITUTE(F13008,CHAR(160),"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09" spans="1:11" hidden="1" x14ac:dyDescent="0.25">
      <c r="B13009" s="20">
        <v>45912</v>
      </c>
      <c r="C13009" s="2" t="s">
        <v>1</v>
      </c>
      <c r="D13009" s="2" t="s">
        <v>4766</v>
      </c>
      <c r="E13009" s="2" t="s">
        <v>2494</v>
      </c>
      <c r="F13009" s="2" t="s">
        <v>4762</v>
      </c>
      <c r="G13009" s="5">
        <v>30</v>
      </c>
      <c r="H13009" s="5">
        <v>116.99</v>
      </c>
      <c r="I13009" s="5">
        <v>3509.7</v>
      </c>
      <c r="J13009" s="5">
        <v>9593.18</v>
      </c>
      <c r="K13009" s="3" t="str" cm="1">
        <f t="array" ref="K13009">_xlfn.LET(_xlpm.d,UPPER(TRIM(CLEAN(SUBSTITUTE(F13009,CHAR(160),"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10" spans="1:11" hidden="1" x14ac:dyDescent="0.25">
      <c r="A13010" s="11" t="s">
        <v>4767</v>
      </c>
      <c r="G13010" s="6">
        <v>82</v>
      </c>
      <c r="I13010" s="7">
        <f>I13006+I13007+I13008+I13009</f>
        <v>9593.18</v>
      </c>
      <c r="K13010" s="3" t="str" cm="1">
        <f t="array" ref="K13010">_xlfn.LET(_xlpm.d,UPPER(TRIM(CLEAN(SUBSTITUTE(F13010,CHAR(160),"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11" spans="1:11" hidden="1" x14ac:dyDescent="0.25">
      <c r="A13011" s="10" t="s">
        <v>4768</v>
      </c>
      <c r="K13011" s="3" t="str" cm="1">
        <f t="array" ref="K13011">_xlfn.LET(_xlpm.d,UPPER(TRIM(CLEAN(SUBSTITUTE(F13011,CHAR(160),"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12" spans="1:11" x14ac:dyDescent="0.25">
      <c r="B13012" s="20">
        <v>45947</v>
      </c>
      <c r="C13012" s="2" t="s">
        <v>1</v>
      </c>
      <c r="D13012" s="2" t="s">
        <v>2502</v>
      </c>
      <c r="E13012" s="2" t="s">
        <v>746</v>
      </c>
      <c r="F13012" s="2" t="s">
        <v>4769</v>
      </c>
      <c r="G13012" s="5">
        <v>64</v>
      </c>
      <c r="H13012" s="5">
        <v>37.200000000000003</v>
      </c>
      <c r="I13012" s="5">
        <v>2380.8000000000002</v>
      </c>
      <c r="J13012" s="5">
        <v>2380.8000000000002</v>
      </c>
      <c r="K13012" s="3" t="str" cm="1">
        <f t="array" ref="K13012">_xlfn.LET(_xlpm.d,UPPER(TRIM(CLEAN(SUBSTITUTE(F13012,CHAR(160),"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13" spans="1:11" hidden="1" x14ac:dyDescent="0.25">
      <c r="A13013" s="11" t="s">
        <v>4770</v>
      </c>
      <c r="G13013" s="6">
        <v>64</v>
      </c>
      <c r="I13013" s="7">
        <f>I13012</f>
        <v>2380.8000000000002</v>
      </c>
      <c r="K13013" s="3" t="str" cm="1">
        <f t="array" ref="K13013">_xlfn.LET(_xlpm.d,UPPER(TRIM(CLEAN(SUBSTITUTE(F13013,CHAR(160),"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14" spans="1:11" hidden="1" x14ac:dyDescent="0.25">
      <c r="A13014" s="10" t="s">
        <v>4771</v>
      </c>
      <c r="K13014" s="3" t="str" cm="1">
        <f t="array" ref="K13014">_xlfn.LET(_xlpm.d,UPPER(TRIM(CLEAN(SUBSTITUTE(F13014,CHAR(160),"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15" spans="1:11" hidden="1" x14ac:dyDescent="0.25">
      <c r="B13015" s="20">
        <v>45867</v>
      </c>
      <c r="C13015" s="2" t="s">
        <v>1</v>
      </c>
      <c r="D13015" s="2" t="s">
        <v>752</v>
      </c>
      <c r="E13015" s="2" t="s">
        <v>746</v>
      </c>
      <c r="F13015" s="2" t="s">
        <v>4772</v>
      </c>
      <c r="G13015" s="5">
        <v>5</v>
      </c>
      <c r="H13015" s="5">
        <v>90</v>
      </c>
      <c r="I13015" s="5">
        <v>450</v>
      </c>
      <c r="J13015" s="5">
        <v>450</v>
      </c>
      <c r="K13015" s="3" t="str" cm="1">
        <f t="array" ref="K13015">_xlfn.LET(_xlpm.d,UPPER(TRIM(CLEAN(SUBSTITUTE(F13015,CHAR(160),"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16" spans="1:11" hidden="1" x14ac:dyDescent="0.25">
      <c r="A13016" s="11" t="s">
        <v>4773</v>
      </c>
      <c r="G13016" s="6">
        <v>5</v>
      </c>
      <c r="I13016" s="8">
        <f>I13015</f>
        <v>450</v>
      </c>
      <c r="K13016" s="3" t="str" cm="1">
        <f t="array" ref="K13016">_xlfn.LET(_xlpm.d,UPPER(TRIM(CLEAN(SUBSTITUTE(F13016,CHAR(160),"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17" spans="1:11" hidden="1" x14ac:dyDescent="0.25">
      <c r="A13017" s="10" t="s">
        <v>4774</v>
      </c>
      <c r="K13017" s="3" t="str" cm="1">
        <f t="array" ref="K13017">_xlfn.LET(_xlpm.d,UPPER(TRIM(CLEAN(SUBSTITUTE(F13017,CHAR(160),"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18" spans="1:11" x14ac:dyDescent="0.25">
      <c r="B13018" s="20">
        <v>45867</v>
      </c>
      <c r="C13018" s="2" t="s">
        <v>1</v>
      </c>
      <c r="D13018" s="2" t="s">
        <v>752</v>
      </c>
      <c r="E13018" s="2" t="s">
        <v>746</v>
      </c>
      <c r="F13018" s="2" t="s">
        <v>4775</v>
      </c>
      <c r="G13018" s="5">
        <v>3</v>
      </c>
      <c r="H13018" s="5">
        <v>90</v>
      </c>
      <c r="I13018" s="5">
        <v>270</v>
      </c>
      <c r="J13018" s="5">
        <v>270</v>
      </c>
      <c r="K13018" s="3" t="str" cm="1">
        <f t="array" ref="K13018">_xlfn.LET(_xlpm.d,UPPER(TRIM(CLEAN(SUBSTITUTE(F13018,CHAR(160),"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19" spans="1:11" hidden="1" x14ac:dyDescent="0.25">
      <c r="A13019" s="11" t="s">
        <v>4776</v>
      </c>
      <c r="G13019" s="6">
        <v>3</v>
      </c>
      <c r="I13019" s="8">
        <f>I13018</f>
        <v>270</v>
      </c>
      <c r="K13019" s="3" t="str" cm="1">
        <f t="array" ref="K13019">_xlfn.LET(_xlpm.d,UPPER(TRIM(CLEAN(SUBSTITUTE(F13019,CHAR(160),"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20" spans="1:11" hidden="1" x14ac:dyDescent="0.25">
      <c r="A13020" s="10" t="s">
        <v>4777</v>
      </c>
      <c r="K13020" s="3" t="str" cm="1">
        <f t="array" ref="K13020">_xlfn.LET(_xlpm.d,UPPER(TRIM(CLEAN(SUBSTITUTE(F13020,CHAR(160),"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21" spans="1:11" hidden="1" x14ac:dyDescent="0.25">
      <c r="B13021" s="20">
        <v>45867</v>
      </c>
      <c r="C13021" s="2" t="s">
        <v>1</v>
      </c>
      <c r="D13021" s="2" t="s">
        <v>3723</v>
      </c>
      <c r="E13021" s="2" t="s">
        <v>2494</v>
      </c>
      <c r="F13021" s="2" t="s">
        <v>4777</v>
      </c>
      <c r="G13021" s="5">
        <v>5</v>
      </c>
      <c r="H13021" s="5">
        <v>90</v>
      </c>
      <c r="I13021" s="5">
        <v>450</v>
      </c>
      <c r="J13021" s="5">
        <v>450</v>
      </c>
      <c r="K13021" s="3" t="str" cm="1">
        <f t="array" ref="K13021">_xlfn.LET(_xlpm.d,UPPER(TRIM(CLEAN(SUBSTITUTE(F13021,CHAR(160),"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22" spans="1:11" hidden="1" x14ac:dyDescent="0.25">
      <c r="A13022" s="11" t="s">
        <v>4778</v>
      </c>
      <c r="G13022" s="6">
        <v>5</v>
      </c>
      <c r="I13022" s="8">
        <f>I13021</f>
        <v>450</v>
      </c>
      <c r="K13022" s="3" t="str" cm="1">
        <f t="array" ref="K13022">_xlfn.LET(_xlpm.d,UPPER(TRIM(CLEAN(SUBSTITUTE(F13022,CHAR(160),"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23" spans="1:11" hidden="1" x14ac:dyDescent="0.25">
      <c r="A13023" s="10" t="s">
        <v>4779</v>
      </c>
      <c r="K13023" s="3" t="str" cm="1">
        <f t="array" ref="K13023">_xlfn.LET(_xlpm.d,UPPER(TRIM(CLEAN(SUBSTITUTE(F13023,CHAR(160),"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024" spans="1:11" hidden="1" x14ac:dyDescent="0.25">
      <c r="B13024" s="20">
        <v>45660</v>
      </c>
      <c r="C13024" s="2" t="s">
        <v>1</v>
      </c>
      <c r="D13024" s="2" t="s">
        <v>1644</v>
      </c>
      <c r="E13024" s="2" t="s">
        <v>248</v>
      </c>
      <c r="F13024" s="2" t="s">
        <v>4779</v>
      </c>
      <c r="G13024" s="5">
        <v>2</v>
      </c>
      <c r="H13024" s="5">
        <v>107.75</v>
      </c>
      <c r="I13024" s="5">
        <v>215.5</v>
      </c>
      <c r="J13024" s="5">
        <v>215.5</v>
      </c>
      <c r="K13024" s="3" t="str" cm="1">
        <f t="array" ref="K13024">_xlfn.LET(_xlpm.d,UPPER(TRIM(CLEAN(SUBSTITUTE(F13024,CHAR(160),"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25" spans="2:11" hidden="1" x14ac:dyDescent="0.25">
      <c r="B13025" s="20">
        <v>45664</v>
      </c>
      <c r="C13025" s="2" t="s">
        <v>1</v>
      </c>
      <c r="D13025" s="2" t="s">
        <v>1364</v>
      </c>
      <c r="E13025" s="2" t="s">
        <v>158</v>
      </c>
      <c r="F13025" s="2" t="s">
        <v>4779</v>
      </c>
      <c r="G13025" s="5">
        <v>6</v>
      </c>
      <c r="H13025" s="5">
        <v>107.75</v>
      </c>
      <c r="I13025" s="5">
        <v>646.5</v>
      </c>
      <c r="J13025" s="5">
        <v>862</v>
      </c>
      <c r="K13025" s="3" t="str" cm="1">
        <f t="array" ref="K13025">_xlfn.LET(_xlpm.d,UPPER(TRIM(CLEAN(SUBSTITUTE(F13025,CHAR(160),"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26" spans="2:11" hidden="1" x14ac:dyDescent="0.25">
      <c r="B13026" s="20">
        <v>45664</v>
      </c>
      <c r="C13026" s="2" t="s">
        <v>1</v>
      </c>
      <c r="D13026" s="2" t="s">
        <v>4085</v>
      </c>
      <c r="E13026" s="2" t="s">
        <v>1726</v>
      </c>
      <c r="F13026" s="2" t="s">
        <v>4779</v>
      </c>
      <c r="G13026" s="5">
        <v>7</v>
      </c>
      <c r="H13026" s="5">
        <v>99.95</v>
      </c>
      <c r="I13026" s="5">
        <v>699.65</v>
      </c>
      <c r="J13026" s="5">
        <v>1561.65</v>
      </c>
      <c r="K13026" s="3" t="str" cm="1">
        <f t="array" ref="K13026">_xlfn.LET(_xlpm.d,UPPER(TRIM(CLEAN(SUBSTITUTE(F13026,CHAR(160),"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27" spans="2:11" hidden="1" x14ac:dyDescent="0.25">
      <c r="B13027" s="20">
        <v>45665</v>
      </c>
      <c r="C13027" s="2" t="s">
        <v>1</v>
      </c>
      <c r="D13027" s="2" t="s">
        <v>2591</v>
      </c>
      <c r="E13027" s="2" t="s">
        <v>145</v>
      </c>
      <c r="F13027" s="2" t="s">
        <v>4779</v>
      </c>
      <c r="G13027" s="5">
        <v>4</v>
      </c>
      <c r="H13027" s="5">
        <v>107.75</v>
      </c>
      <c r="I13027" s="5">
        <v>431</v>
      </c>
      <c r="J13027" s="5">
        <v>1992.65</v>
      </c>
      <c r="K13027" s="3" t="str" cm="1">
        <f t="array" ref="K13027">_xlfn.LET(_xlpm.d,UPPER(TRIM(CLEAN(SUBSTITUTE(F13027,CHAR(160),"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28" spans="2:11" hidden="1" x14ac:dyDescent="0.25">
      <c r="B13028" s="20">
        <v>45665</v>
      </c>
      <c r="C13028" s="2" t="s">
        <v>1</v>
      </c>
      <c r="D13028" s="2" t="s">
        <v>2596</v>
      </c>
      <c r="E13028" s="2" t="s">
        <v>814</v>
      </c>
      <c r="F13028" s="2" t="s">
        <v>4779</v>
      </c>
      <c r="G13028" s="5">
        <v>5</v>
      </c>
      <c r="H13028" s="5">
        <v>99.95</v>
      </c>
      <c r="I13028" s="5">
        <v>499.75</v>
      </c>
      <c r="J13028" s="5">
        <v>2492.4</v>
      </c>
      <c r="K13028" s="3" t="str" cm="1">
        <f t="array" ref="K13028">_xlfn.LET(_xlpm.d,UPPER(TRIM(CLEAN(SUBSTITUTE(F13028,CHAR(160),"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29" spans="2:11" hidden="1" x14ac:dyDescent="0.25">
      <c r="B13029" s="20">
        <v>45666</v>
      </c>
      <c r="C13029" s="2" t="s">
        <v>1</v>
      </c>
      <c r="D13029" s="2" t="s">
        <v>85</v>
      </c>
      <c r="E13029" s="2" t="s">
        <v>3</v>
      </c>
      <c r="F13029" s="2" t="s">
        <v>4779</v>
      </c>
      <c r="G13029" s="5">
        <v>3</v>
      </c>
      <c r="H13029" s="5">
        <v>99.95</v>
      </c>
      <c r="I13029" s="5">
        <v>299.85000000000002</v>
      </c>
      <c r="J13029" s="5">
        <v>2792.25</v>
      </c>
      <c r="K13029" s="3" t="str" cm="1">
        <f t="array" ref="K13029">_xlfn.LET(_xlpm.d,UPPER(TRIM(CLEAN(SUBSTITUTE(F13029,CHAR(160),"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30" spans="2:11" hidden="1" x14ac:dyDescent="0.25">
      <c r="B13030" s="20">
        <v>45666</v>
      </c>
      <c r="C13030" s="2" t="s">
        <v>1</v>
      </c>
      <c r="D13030" s="2" t="s">
        <v>3604</v>
      </c>
      <c r="E13030" s="2" t="s">
        <v>120</v>
      </c>
      <c r="F13030" s="2" t="s">
        <v>4779</v>
      </c>
      <c r="G13030" s="5">
        <v>4</v>
      </c>
      <c r="H13030" s="5">
        <v>100.99</v>
      </c>
      <c r="I13030" s="5">
        <v>403.96</v>
      </c>
      <c r="J13030" s="5">
        <v>3196.21</v>
      </c>
      <c r="K13030" s="3" t="str" cm="1">
        <f t="array" ref="K13030">_xlfn.LET(_xlpm.d,UPPER(TRIM(CLEAN(SUBSTITUTE(F13030,CHAR(160),"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31" spans="2:11" hidden="1" x14ac:dyDescent="0.25">
      <c r="B13031" s="20">
        <v>45667</v>
      </c>
      <c r="C13031" s="2" t="s">
        <v>1</v>
      </c>
      <c r="D13031" s="2" t="s">
        <v>2603</v>
      </c>
      <c r="E13031" s="2" t="s">
        <v>305</v>
      </c>
      <c r="F13031" s="2" t="s">
        <v>4779</v>
      </c>
      <c r="G13031" s="5">
        <v>6</v>
      </c>
      <c r="H13031" s="5">
        <v>107.75</v>
      </c>
      <c r="I13031" s="5">
        <v>646.5</v>
      </c>
      <c r="J13031" s="5">
        <v>3842.71</v>
      </c>
      <c r="K13031" s="3" t="str" cm="1">
        <f t="array" ref="K13031">_xlfn.LET(_xlpm.d,UPPER(TRIM(CLEAN(SUBSTITUTE(F13031,CHAR(160),"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32" spans="2:11" hidden="1" x14ac:dyDescent="0.25">
      <c r="B13032" s="20">
        <v>45674</v>
      </c>
      <c r="C13032" s="2" t="s">
        <v>1</v>
      </c>
      <c r="D13032" s="2" t="s">
        <v>886</v>
      </c>
      <c r="E13032" s="2" t="s">
        <v>195</v>
      </c>
      <c r="F13032" s="2" t="s">
        <v>4779</v>
      </c>
      <c r="G13032" s="5">
        <v>5</v>
      </c>
      <c r="H13032" s="5">
        <v>107.75</v>
      </c>
      <c r="I13032" s="5">
        <v>538.75</v>
      </c>
      <c r="J13032" s="5">
        <v>4381.46</v>
      </c>
      <c r="K13032" s="3" t="str" cm="1">
        <f t="array" ref="K13032">_xlfn.LET(_xlpm.d,UPPER(TRIM(CLEAN(SUBSTITUTE(F13032,CHAR(160),"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33" spans="2:11" hidden="1" x14ac:dyDescent="0.25">
      <c r="B13033" s="20">
        <v>45674</v>
      </c>
      <c r="C13033" s="2" t="s">
        <v>1</v>
      </c>
      <c r="D13033" s="2" t="s">
        <v>1676</v>
      </c>
      <c r="E13033" s="2" t="s">
        <v>43</v>
      </c>
      <c r="F13033" s="2" t="s">
        <v>4779</v>
      </c>
      <c r="G13033" s="5">
        <v>4</v>
      </c>
      <c r="H13033" s="5">
        <v>99.95</v>
      </c>
      <c r="I13033" s="5">
        <v>399.8</v>
      </c>
      <c r="J13033" s="5">
        <v>4781.26</v>
      </c>
      <c r="K13033" s="3" t="str" cm="1">
        <f t="array" ref="K13033">_xlfn.LET(_xlpm.d,UPPER(TRIM(CLEAN(SUBSTITUTE(F13033,CHAR(160),"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34" spans="2:11" hidden="1" x14ac:dyDescent="0.25">
      <c r="B13034" s="20">
        <v>45680</v>
      </c>
      <c r="C13034" s="2" t="s">
        <v>1</v>
      </c>
      <c r="D13034" s="2" t="s">
        <v>2626</v>
      </c>
      <c r="E13034" s="2" t="s">
        <v>3</v>
      </c>
      <c r="F13034" s="2" t="s">
        <v>4779</v>
      </c>
      <c r="G13034" s="5">
        <v>3</v>
      </c>
      <c r="H13034" s="5">
        <v>99.95</v>
      </c>
      <c r="I13034" s="5">
        <v>299.85000000000002</v>
      </c>
      <c r="J13034" s="5">
        <v>5081.1100000000006</v>
      </c>
      <c r="K13034" s="3" t="str" cm="1">
        <f t="array" ref="K13034">_xlfn.LET(_xlpm.d,UPPER(TRIM(CLEAN(SUBSTITUTE(F13034,CHAR(160),"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35" spans="2:11" hidden="1" x14ac:dyDescent="0.25">
      <c r="B13035" s="20">
        <v>45700</v>
      </c>
      <c r="C13035" s="2" t="s">
        <v>1</v>
      </c>
      <c r="D13035" s="2" t="s">
        <v>1380</v>
      </c>
      <c r="E13035" s="2" t="s">
        <v>149</v>
      </c>
      <c r="F13035" s="2" t="s">
        <v>4779</v>
      </c>
      <c r="G13035" s="5">
        <v>4</v>
      </c>
      <c r="H13035" s="5">
        <v>107.75</v>
      </c>
      <c r="I13035" s="5">
        <v>431</v>
      </c>
      <c r="J13035" s="5">
        <v>5512.1100000000006</v>
      </c>
      <c r="K13035" s="3" t="str" cm="1">
        <f t="array" ref="K13035">_xlfn.LET(_xlpm.d,UPPER(TRIM(CLEAN(SUBSTITUTE(F13035,CHAR(160),"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36" spans="2:11" hidden="1" x14ac:dyDescent="0.25">
      <c r="B13036" s="20">
        <v>45700</v>
      </c>
      <c r="C13036" s="2" t="s">
        <v>1</v>
      </c>
      <c r="D13036" s="2" t="s">
        <v>3972</v>
      </c>
      <c r="E13036" s="2" t="s">
        <v>61</v>
      </c>
      <c r="F13036" s="2" t="s">
        <v>4779</v>
      </c>
      <c r="G13036" s="5">
        <v>8</v>
      </c>
      <c r="H13036" s="5">
        <v>99.95</v>
      </c>
      <c r="I13036" s="5">
        <v>799.6</v>
      </c>
      <c r="J13036" s="5">
        <v>6311.7100000000009</v>
      </c>
      <c r="K13036" s="3" t="str" cm="1">
        <f t="array" ref="K13036">_xlfn.LET(_xlpm.d,UPPER(TRIM(CLEAN(SUBSTITUTE(F13036,CHAR(160),"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37" spans="2:11" hidden="1" x14ac:dyDescent="0.25">
      <c r="B13037" s="20">
        <v>45700</v>
      </c>
      <c r="C13037" s="2" t="s">
        <v>1</v>
      </c>
      <c r="D13037" s="2" t="s">
        <v>1739</v>
      </c>
      <c r="E13037" s="2" t="s">
        <v>145</v>
      </c>
      <c r="F13037" s="2" t="s">
        <v>4779</v>
      </c>
      <c r="G13037" s="5">
        <v>3</v>
      </c>
      <c r="H13037" s="5">
        <v>107.75</v>
      </c>
      <c r="I13037" s="5">
        <v>323.25</v>
      </c>
      <c r="J13037" s="5">
        <v>6634.9600000000009</v>
      </c>
      <c r="K13037" s="3" t="str" cm="1">
        <f t="array" ref="K13037">_xlfn.LET(_xlpm.d,UPPER(TRIM(CLEAN(SUBSTITUTE(F13037,CHAR(160),"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38" spans="2:11" hidden="1" x14ac:dyDescent="0.25">
      <c r="B13038" s="20">
        <v>45700</v>
      </c>
      <c r="C13038" s="2" t="s">
        <v>1</v>
      </c>
      <c r="D13038" s="2" t="s">
        <v>34</v>
      </c>
      <c r="E13038" s="2" t="s">
        <v>35</v>
      </c>
      <c r="F13038" s="2" t="s">
        <v>4779</v>
      </c>
      <c r="G13038" s="5">
        <v>2</v>
      </c>
      <c r="H13038" s="5">
        <v>19.989999999999998</v>
      </c>
      <c r="I13038" s="5">
        <v>39.979999999999997</v>
      </c>
      <c r="J13038" s="5">
        <v>6674.9400000000005</v>
      </c>
      <c r="K13038" s="3" t="str" cm="1">
        <f t="array" ref="K13038">_xlfn.LET(_xlpm.d,UPPER(TRIM(CLEAN(SUBSTITUTE(F13038,CHAR(160),"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39" spans="2:11" hidden="1" x14ac:dyDescent="0.25">
      <c r="B13039" s="20">
        <v>45700</v>
      </c>
      <c r="C13039" s="2" t="s">
        <v>1</v>
      </c>
      <c r="D13039" s="2" t="s">
        <v>1742</v>
      </c>
      <c r="E13039" s="2" t="s">
        <v>16</v>
      </c>
      <c r="F13039" s="2" t="s">
        <v>4779</v>
      </c>
      <c r="G13039" s="5">
        <v>10</v>
      </c>
      <c r="H13039" s="5">
        <v>99.95</v>
      </c>
      <c r="I13039" s="5">
        <v>999.5</v>
      </c>
      <c r="J13039" s="5">
        <v>7674.4400000000005</v>
      </c>
      <c r="K13039" s="3" t="str" cm="1">
        <f t="array" ref="K13039">_xlfn.LET(_xlpm.d,UPPER(TRIM(CLEAN(SUBSTITUTE(F13039,CHAR(160),"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40" spans="2:11" hidden="1" x14ac:dyDescent="0.25">
      <c r="B13040" s="20">
        <v>45701</v>
      </c>
      <c r="C13040" s="2" t="s">
        <v>1</v>
      </c>
      <c r="D13040" s="2" t="s">
        <v>926</v>
      </c>
      <c r="E13040" s="2" t="s">
        <v>135</v>
      </c>
      <c r="F13040" s="2" t="s">
        <v>4779</v>
      </c>
      <c r="G13040" s="5">
        <v>4</v>
      </c>
      <c r="H13040" s="5">
        <v>107.75</v>
      </c>
      <c r="I13040" s="5">
        <v>431</v>
      </c>
      <c r="J13040" s="5">
        <v>8105.4400000000005</v>
      </c>
      <c r="K13040" s="3" t="str" cm="1">
        <f t="array" ref="K13040">_xlfn.LET(_xlpm.d,UPPER(TRIM(CLEAN(SUBSTITUTE(F13040,CHAR(160),"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41" spans="2:11" hidden="1" x14ac:dyDescent="0.25">
      <c r="B13041" s="20">
        <v>45701</v>
      </c>
      <c r="C13041" s="2" t="s">
        <v>1</v>
      </c>
      <c r="D13041" s="2" t="s">
        <v>1745</v>
      </c>
      <c r="E13041" s="2" t="s">
        <v>286</v>
      </c>
      <c r="F13041" s="2" t="s">
        <v>4779</v>
      </c>
      <c r="G13041" s="5">
        <v>2</v>
      </c>
      <c r="H13041" s="5">
        <v>107.75</v>
      </c>
      <c r="I13041" s="5">
        <v>215.5</v>
      </c>
      <c r="J13041" s="5">
        <v>8320.94</v>
      </c>
      <c r="K13041" s="3" t="str" cm="1">
        <f t="array" ref="K13041">_xlfn.LET(_xlpm.d,UPPER(TRIM(CLEAN(SUBSTITUTE(F13041,CHAR(160),"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42" spans="2:11" hidden="1" x14ac:dyDescent="0.25">
      <c r="B13042" s="20">
        <v>45702</v>
      </c>
      <c r="C13042" s="2" t="s">
        <v>1</v>
      </c>
      <c r="D13042" s="2" t="s">
        <v>4413</v>
      </c>
      <c r="E13042" s="2" t="s">
        <v>2447</v>
      </c>
      <c r="F13042" s="2" t="s">
        <v>4780</v>
      </c>
      <c r="G13042" s="5">
        <v>3</v>
      </c>
      <c r="H13042" s="5">
        <v>99.95</v>
      </c>
      <c r="I13042" s="5">
        <v>299.85000000000002</v>
      </c>
      <c r="J13042" s="5">
        <v>8620.7900000000009</v>
      </c>
      <c r="K13042" s="3" t="str" cm="1">
        <f t="array" ref="K13042">_xlfn.LET(_xlpm.d,UPPER(TRIM(CLEAN(SUBSTITUTE(F13042,CHAR(160),"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3043" spans="2:11" hidden="1" x14ac:dyDescent="0.25">
      <c r="B13043" s="20">
        <v>45703</v>
      </c>
      <c r="C13043" s="2" t="s">
        <v>1</v>
      </c>
      <c r="D13043" s="2" t="s">
        <v>1758</v>
      </c>
      <c r="E13043" s="2" t="s">
        <v>796</v>
      </c>
      <c r="F13043" s="2" t="s">
        <v>4779</v>
      </c>
      <c r="G13043" s="5">
        <v>4</v>
      </c>
      <c r="H13043" s="5">
        <v>107.75</v>
      </c>
      <c r="I13043" s="5">
        <v>431</v>
      </c>
      <c r="J13043" s="5">
        <v>9051.7900000000009</v>
      </c>
      <c r="K13043" s="3" t="str" cm="1">
        <f t="array" ref="K13043">_xlfn.LET(_xlpm.d,UPPER(TRIM(CLEAN(SUBSTITUTE(F13043,CHAR(160),"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44" spans="2:11" hidden="1" x14ac:dyDescent="0.25">
      <c r="B13044" s="20">
        <v>45706</v>
      </c>
      <c r="C13044" s="2" t="s">
        <v>1</v>
      </c>
      <c r="D13044" s="2" t="s">
        <v>4639</v>
      </c>
      <c r="E13044" s="2" t="s">
        <v>964</v>
      </c>
      <c r="F13044" s="2" t="s">
        <v>4779</v>
      </c>
      <c r="G13044" s="5">
        <v>5</v>
      </c>
      <c r="H13044" s="5">
        <v>99.95</v>
      </c>
      <c r="I13044" s="5">
        <v>499.75</v>
      </c>
      <c r="J13044" s="5">
        <v>9551.5400000000009</v>
      </c>
      <c r="K13044" s="3" t="str" cm="1">
        <f t="array" ref="K13044">_xlfn.LET(_xlpm.d,UPPER(TRIM(CLEAN(SUBSTITUTE(F13044,CHAR(160),"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45" spans="2:11" hidden="1" x14ac:dyDescent="0.25">
      <c r="B13045" s="20">
        <v>45709</v>
      </c>
      <c r="C13045" s="2" t="s">
        <v>1</v>
      </c>
      <c r="D13045" s="2" t="s">
        <v>1386</v>
      </c>
      <c r="E13045" s="2" t="s">
        <v>292</v>
      </c>
      <c r="F13045" s="2" t="s">
        <v>4779</v>
      </c>
      <c r="G13045" s="5">
        <v>8</v>
      </c>
      <c r="H13045" s="5">
        <v>107.75</v>
      </c>
      <c r="I13045" s="5">
        <v>862</v>
      </c>
      <c r="J13045" s="5">
        <v>10413.540000000001</v>
      </c>
      <c r="K13045" s="3" t="str" cm="1">
        <f t="array" ref="K13045">_xlfn.LET(_xlpm.d,UPPER(TRIM(CLEAN(SUBSTITUTE(F13045,CHAR(160),"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46" spans="2:11" hidden="1" x14ac:dyDescent="0.25">
      <c r="B13046" s="20">
        <v>45712</v>
      </c>
      <c r="C13046" s="2" t="s">
        <v>1</v>
      </c>
      <c r="D13046" s="2" t="s">
        <v>2690</v>
      </c>
      <c r="E13046" s="2" t="s">
        <v>3</v>
      </c>
      <c r="F13046" s="2" t="s">
        <v>4779</v>
      </c>
      <c r="G13046" s="5">
        <v>4</v>
      </c>
      <c r="H13046" s="5">
        <v>99.95</v>
      </c>
      <c r="I13046" s="5">
        <v>399.8</v>
      </c>
      <c r="J13046" s="5">
        <v>10813.34</v>
      </c>
      <c r="K13046" s="3" t="str" cm="1">
        <f t="array" ref="K13046">_xlfn.LET(_xlpm.d,UPPER(TRIM(CLEAN(SUBSTITUTE(F13046,CHAR(160),"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47" spans="2:11" hidden="1" x14ac:dyDescent="0.25">
      <c r="B13047" s="20">
        <v>45716</v>
      </c>
      <c r="C13047" s="2" t="s">
        <v>1</v>
      </c>
      <c r="D13047" s="2" t="s">
        <v>4419</v>
      </c>
      <c r="E13047" s="2" t="s">
        <v>232</v>
      </c>
      <c r="F13047" s="2" t="s">
        <v>4779</v>
      </c>
      <c r="G13047" s="5">
        <v>3</v>
      </c>
      <c r="H13047" s="5">
        <v>107.75</v>
      </c>
      <c r="I13047" s="5">
        <v>323.25</v>
      </c>
      <c r="J13047" s="5">
        <v>11136.59</v>
      </c>
      <c r="K13047" s="3" t="str" cm="1">
        <f t="array" ref="K13047">_xlfn.LET(_xlpm.d,UPPER(TRIM(CLEAN(SUBSTITUTE(F13047,CHAR(160),"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48" spans="2:11" hidden="1" x14ac:dyDescent="0.25">
      <c r="B13048" s="20">
        <v>45716</v>
      </c>
      <c r="C13048" s="2" t="s">
        <v>1</v>
      </c>
      <c r="D13048" s="2" t="s">
        <v>2699</v>
      </c>
      <c r="E13048" s="2" t="s">
        <v>78</v>
      </c>
      <c r="F13048" s="2" t="s">
        <v>4779</v>
      </c>
      <c r="G13048" s="5">
        <v>4</v>
      </c>
      <c r="H13048" s="5">
        <v>107.75</v>
      </c>
      <c r="I13048" s="5">
        <v>431</v>
      </c>
      <c r="J13048" s="5">
        <v>11567.59</v>
      </c>
      <c r="K13048" s="3" t="str" cm="1">
        <f t="array" ref="K13048">_xlfn.LET(_xlpm.d,UPPER(TRIM(CLEAN(SUBSTITUTE(F13048,CHAR(160),"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49" spans="2:11" hidden="1" x14ac:dyDescent="0.25">
      <c r="B13049" s="20">
        <v>45720</v>
      </c>
      <c r="C13049" s="2" t="s">
        <v>1</v>
      </c>
      <c r="D13049" s="2" t="s">
        <v>2706</v>
      </c>
      <c r="E13049" s="2" t="s">
        <v>162</v>
      </c>
      <c r="F13049" s="2" t="s">
        <v>4779</v>
      </c>
      <c r="G13049" s="5">
        <v>10</v>
      </c>
      <c r="H13049" s="5">
        <v>107.75</v>
      </c>
      <c r="I13049" s="5">
        <v>1077.5</v>
      </c>
      <c r="J13049" s="5">
        <v>12645.09</v>
      </c>
      <c r="K13049" s="3" t="str" cm="1">
        <f t="array" ref="K13049">_xlfn.LET(_xlpm.d,UPPER(TRIM(CLEAN(SUBSTITUTE(F13049,CHAR(160),"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50" spans="2:11" hidden="1" x14ac:dyDescent="0.25">
      <c r="B13050" s="20">
        <v>45720</v>
      </c>
      <c r="C13050" s="2" t="s">
        <v>1</v>
      </c>
      <c r="D13050" s="2" t="s">
        <v>4781</v>
      </c>
      <c r="E13050" s="2" t="s">
        <v>964</v>
      </c>
      <c r="F13050" s="2" t="s">
        <v>4779</v>
      </c>
      <c r="G13050" s="5">
        <v>10</v>
      </c>
      <c r="H13050" s="5">
        <v>99.95</v>
      </c>
      <c r="I13050" s="5">
        <v>999.5</v>
      </c>
      <c r="J13050" s="5">
        <v>13644.59</v>
      </c>
      <c r="K13050" s="3" t="str" cm="1">
        <f t="array" ref="K13050">_xlfn.LET(_xlpm.d,UPPER(TRIM(CLEAN(SUBSTITUTE(F13050,CHAR(160),"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51" spans="2:11" hidden="1" x14ac:dyDescent="0.25">
      <c r="B13051" s="20">
        <v>45720</v>
      </c>
      <c r="C13051" s="2" t="s">
        <v>1</v>
      </c>
      <c r="D13051" s="2" t="s">
        <v>1786</v>
      </c>
      <c r="E13051" s="2" t="s">
        <v>61</v>
      </c>
      <c r="F13051" s="2" t="s">
        <v>4779</v>
      </c>
      <c r="G13051" s="5">
        <v>5</v>
      </c>
      <c r="H13051" s="5">
        <v>99.95</v>
      </c>
      <c r="I13051" s="5">
        <v>499.75</v>
      </c>
      <c r="J13051" s="5">
        <v>14144.34</v>
      </c>
      <c r="K13051" s="3" t="str" cm="1">
        <f t="array" ref="K13051">_xlfn.LET(_xlpm.d,UPPER(TRIM(CLEAN(SUBSTITUTE(F13051,CHAR(160),"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52" spans="2:11" hidden="1" x14ac:dyDescent="0.25">
      <c r="B13052" s="20">
        <v>45721</v>
      </c>
      <c r="C13052" s="2" t="s">
        <v>1</v>
      </c>
      <c r="D13052" s="2" t="s">
        <v>930</v>
      </c>
      <c r="E13052" s="2" t="s">
        <v>145</v>
      </c>
      <c r="F13052" s="2" t="s">
        <v>4779</v>
      </c>
      <c r="G13052" s="5">
        <v>2</v>
      </c>
      <c r="H13052" s="5">
        <v>107.75</v>
      </c>
      <c r="I13052" s="5">
        <v>215.5</v>
      </c>
      <c r="J13052" s="5">
        <v>14359.84</v>
      </c>
      <c r="K13052" s="3" t="str" cm="1">
        <f t="array" ref="K13052">_xlfn.LET(_xlpm.d,UPPER(TRIM(CLEAN(SUBSTITUTE(F13052,CHAR(160),"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53" spans="2:11" hidden="1" x14ac:dyDescent="0.25">
      <c r="B13053" s="20">
        <v>45721</v>
      </c>
      <c r="C13053" s="2" t="s">
        <v>1</v>
      </c>
      <c r="D13053" s="2" t="s">
        <v>1787</v>
      </c>
      <c r="E13053" s="2" t="s">
        <v>16</v>
      </c>
      <c r="F13053" s="2" t="s">
        <v>4779</v>
      </c>
      <c r="G13053" s="5">
        <v>4</v>
      </c>
      <c r="H13053" s="5">
        <v>99.95</v>
      </c>
      <c r="I13053" s="5">
        <v>399.8</v>
      </c>
      <c r="J13053" s="5">
        <v>14759.64</v>
      </c>
      <c r="K13053" s="3" t="str" cm="1">
        <f t="array" ref="K13053">_xlfn.LET(_xlpm.d,UPPER(TRIM(CLEAN(SUBSTITUTE(F13053,CHAR(160),"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54" spans="2:11" hidden="1" x14ac:dyDescent="0.25">
      <c r="B13054" s="20">
        <v>45722</v>
      </c>
      <c r="C13054" s="2" t="s">
        <v>1</v>
      </c>
      <c r="D13054" s="2" t="s">
        <v>2715</v>
      </c>
      <c r="E13054" s="2" t="s">
        <v>3</v>
      </c>
      <c r="F13054" s="2" t="s">
        <v>4779</v>
      </c>
      <c r="G13054" s="5">
        <v>1</v>
      </c>
      <c r="H13054" s="5">
        <v>99.95</v>
      </c>
      <c r="I13054" s="5">
        <v>99.95</v>
      </c>
      <c r="J13054" s="5">
        <v>14859.59</v>
      </c>
      <c r="K13054" s="3" t="str" cm="1">
        <f t="array" ref="K13054">_xlfn.LET(_xlpm.d,UPPER(TRIM(CLEAN(SUBSTITUTE(F13054,CHAR(160),"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55" spans="2:11" hidden="1" x14ac:dyDescent="0.25">
      <c r="B13055" s="20">
        <v>45728</v>
      </c>
      <c r="C13055" s="2" t="s">
        <v>1</v>
      </c>
      <c r="D13055" s="2" t="s">
        <v>1590</v>
      </c>
      <c r="E13055" s="2" t="s">
        <v>149</v>
      </c>
      <c r="F13055" s="2" t="s">
        <v>4779</v>
      </c>
      <c r="G13055" s="5">
        <v>3</v>
      </c>
      <c r="H13055" s="5">
        <v>107.75</v>
      </c>
      <c r="I13055" s="5">
        <v>323.25</v>
      </c>
      <c r="J13055" s="5">
        <v>15182.84</v>
      </c>
      <c r="K13055" s="3" t="str" cm="1">
        <f t="array" ref="K13055">_xlfn.LET(_xlpm.d,UPPER(TRIM(CLEAN(SUBSTITUTE(F13055,CHAR(160),"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56" spans="2:11" hidden="1" x14ac:dyDescent="0.25">
      <c r="B13056" s="20">
        <v>45728</v>
      </c>
      <c r="C13056" s="2" t="s">
        <v>1</v>
      </c>
      <c r="D13056" s="2" t="s">
        <v>2727</v>
      </c>
      <c r="E13056" s="2" t="s">
        <v>145</v>
      </c>
      <c r="F13056" s="2" t="s">
        <v>4779</v>
      </c>
      <c r="G13056" s="5">
        <v>2</v>
      </c>
      <c r="H13056" s="5">
        <v>107.75</v>
      </c>
      <c r="I13056" s="5">
        <v>215.5</v>
      </c>
      <c r="J13056" s="5">
        <v>15398.34</v>
      </c>
      <c r="K13056" s="3" t="str" cm="1">
        <f t="array" ref="K13056">_xlfn.LET(_xlpm.d,UPPER(TRIM(CLEAN(SUBSTITUTE(F13056,CHAR(160),"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57" spans="2:11" hidden="1" x14ac:dyDescent="0.25">
      <c r="B13057" s="20">
        <v>45729</v>
      </c>
      <c r="C13057" s="2" t="s">
        <v>1</v>
      </c>
      <c r="D13057" s="2" t="s">
        <v>4581</v>
      </c>
      <c r="E13057" s="2" t="s">
        <v>2983</v>
      </c>
      <c r="F13057" s="2" t="s">
        <v>4779</v>
      </c>
      <c r="G13057" s="5">
        <v>18</v>
      </c>
      <c r="H13057" s="5">
        <v>99.95</v>
      </c>
      <c r="I13057" s="5">
        <v>1799.1</v>
      </c>
      <c r="J13057" s="5">
        <v>17197.439999999999</v>
      </c>
      <c r="K13057" s="3" t="str" cm="1">
        <f t="array" ref="K13057">_xlfn.LET(_xlpm.d,UPPER(TRIM(CLEAN(SUBSTITUTE(F13057,CHAR(160),"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58" spans="2:11" hidden="1" x14ac:dyDescent="0.25">
      <c r="B13058" s="20">
        <v>45730</v>
      </c>
      <c r="C13058" s="2" t="s">
        <v>1</v>
      </c>
      <c r="D13058" s="2" t="s">
        <v>4421</v>
      </c>
      <c r="E13058" s="2" t="s">
        <v>50</v>
      </c>
      <c r="F13058" s="2" t="s">
        <v>4779</v>
      </c>
      <c r="G13058" s="5">
        <v>20</v>
      </c>
      <c r="H13058" s="5">
        <v>99.9</v>
      </c>
      <c r="I13058" s="5">
        <v>1998</v>
      </c>
      <c r="J13058" s="5">
        <v>19195.439999999999</v>
      </c>
      <c r="K13058" s="3" t="str" cm="1">
        <f t="array" ref="K13058">_xlfn.LET(_xlpm.d,UPPER(TRIM(CLEAN(SUBSTITUTE(F13058,CHAR(160),"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59" spans="2:11" hidden="1" x14ac:dyDescent="0.25">
      <c r="B13059" s="20">
        <v>45733</v>
      </c>
      <c r="C13059" s="2" t="s">
        <v>1</v>
      </c>
      <c r="D13059" s="2" t="s">
        <v>945</v>
      </c>
      <c r="E13059" s="2" t="s">
        <v>162</v>
      </c>
      <c r="F13059" s="2" t="s">
        <v>4779</v>
      </c>
      <c r="G13059" s="5">
        <v>6</v>
      </c>
      <c r="H13059" s="5">
        <v>107.75</v>
      </c>
      <c r="I13059" s="5">
        <v>646.5</v>
      </c>
      <c r="J13059" s="5">
        <v>19841.939999999999</v>
      </c>
      <c r="K13059" s="3" t="str" cm="1">
        <f t="array" ref="K13059">_xlfn.LET(_xlpm.d,UPPER(TRIM(CLEAN(SUBSTITUTE(F13059,CHAR(160),"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60" spans="2:11" hidden="1" x14ac:dyDescent="0.25">
      <c r="B13060" s="20">
        <v>45735</v>
      </c>
      <c r="C13060" s="2" t="s">
        <v>1</v>
      </c>
      <c r="D13060" s="2" t="s">
        <v>3829</v>
      </c>
      <c r="E13060" s="2" t="s">
        <v>189</v>
      </c>
      <c r="F13060" s="2" t="s">
        <v>4779</v>
      </c>
      <c r="G13060" s="5">
        <v>3</v>
      </c>
      <c r="H13060" s="5">
        <v>107.75</v>
      </c>
      <c r="I13060" s="5">
        <v>323.25</v>
      </c>
      <c r="J13060" s="5">
        <v>20165.189999999999</v>
      </c>
      <c r="K13060" s="3" t="str" cm="1">
        <f t="array" ref="K13060">_xlfn.LET(_xlpm.d,UPPER(TRIM(CLEAN(SUBSTITUTE(F13060,CHAR(160),"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61" spans="2:11" hidden="1" x14ac:dyDescent="0.25">
      <c r="B13061" s="20">
        <v>45735</v>
      </c>
      <c r="C13061" s="2" t="s">
        <v>1</v>
      </c>
      <c r="D13061" s="2" t="s">
        <v>947</v>
      </c>
      <c r="E13061" s="2" t="s">
        <v>149</v>
      </c>
      <c r="F13061" s="2" t="s">
        <v>4779</v>
      </c>
      <c r="G13061" s="5">
        <v>4</v>
      </c>
      <c r="H13061" s="5">
        <v>107.75</v>
      </c>
      <c r="I13061" s="5">
        <v>431</v>
      </c>
      <c r="J13061" s="5">
        <v>20596.189999999999</v>
      </c>
      <c r="K13061" s="3" t="str" cm="1">
        <f t="array" ref="K13061">_xlfn.LET(_xlpm.d,UPPER(TRIM(CLEAN(SUBSTITUTE(F13061,CHAR(160),"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62" spans="2:11" hidden="1" x14ac:dyDescent="0.25">
      <c r="B13062" s="20">
        <v>45735</v>
      </c>
      <c r="C13062" s="2" t="s">
        <v>1</v>
      </c>
      <c r="D13062" s="2" t="s">
        <v>948</v>
      </c>
      <c r="E13062" s="2" t="s">
        <v>305</v>
      </c>
      <c r="F13062" s="2" t="s">
        <v>4779</v>
      </c>
      <c r="G13062" s="5">
        <v>12</v>
      </c>
      <c r="H13062" s="5">
        <v>107.75</v>
      </c>
      <c r="I13062" s="5">
        <v>1293</v>
      </c>
      <c r="J13062" s="5">
        <v>21889.19</v>
      </c>
      <c r="K13062" s="3" t="str" cm="1">
        <f t="array" ref="K13062">_xlfn.LET(_xlpm.d,UPPER(TRIM(CLEAN(SUBSTITUTE(F13062,CHAR(160),"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63" spans="2:11" hidden="1" x14ac:dyDescent="0.25">
      <c r="B13063" s="20">
        <v>45735</v>
      </c>
      <c r="C13063" s="2" t="s">
        <v>1</v>
      </c>
      <c r="D13063" s="2" t="s">
        <v>4782</v>
      </c>
      <c r="E13063" s="2" t="s">
        <v>2447</v>
      </c>
      <c r="F13063" s="2" t="s">
        <v>4779</v>
      </c>
      <c r="G13063" s="5">
        <v>2</v>
      </c>
      <c r="H13063" s="5">
        <v>99.95</v>
      </c>
      <c r="I13063" s="5">
        <v>199.9</v>
      </c>
      <c r="J13063" s="5">
        <v>22089.09</v>
      </c>
      <c r="K13063" s="3" t="str" cm="1">
        <f t="array" ref="K13063">_xlfn.LET(_xlpm.d,UPPER(TRIM(CLEAN(SUBSTITUTE(F13063,CHAR(160),"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64" spans="2:11" hidden="1" x14ac:dyDescent="0.25">
      <c r="B13064" s="20">
        <v>45736</v>
      </c>
      <c r="C13064" s="2" t="s">
        <v>1</v>
      </c>
      <c r="D13064" s="2" t="s">
        <v>2744</v>
      </c>
      <c r="E13064" s="2" t="s">
        <v>3</v>
      </c>
      <c r="F13064" s="2" t="s">
        <v>4779</v>
      </c>
      <c r="G13064" s="5">
        <v>4</v>
      </c>
      <c r="H13064" s="5">
        <v>99.95</v>
      </c>
      <c r="I13064" s="5">
        <v>399.8</v>
      </c>
      <c r="J13064" s="5">
        <v>22488.89</v>
      </c>
      <c r="K13064" s="3" t="str" cm="1">
        <f t="array" ref="K13064">_xlfn.LET(_xlpm.d,UPPER(TRIM(CLEAN(SUBSTITUTE(F13064,CHAR(160),"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65" spans="2:11" hidden="1" x14ac:dyDescent="0.25">
      <c r="B13065" s="20">
        <v>45736</v>
      </c>
      <c r="C13065" s="2" t="s">
        <v>1</v>
      </c>
      <c r="D13065" s="2" t="s">
        <v>4783</v>
      </c>
      <c r="E13065" s="2" t="s">
        <v>302</v>
      </c>
      <c r="F13065" s="2" t="s">
        <v>4779</v>
      </c>
      <c r="G13065" s="5">
        <v>3</v>
      </c>
      <c r="H13065" s="5">
        <v>99.95</v>
      </c>
      <c r="I13065" s="5">
        <v>299.85000000000002</v>
      </c>
      <c r="J13065" s="5">
        <v>22788.739999999998</v>
      </c>
      <c r="K13065" s="3" t="str" cm="1">
        <f t="array" ref="K13065">_xlfn.LET(_xlpm.d,UPPER(TRIM(CLEAN(SUBSTITUTE(F13065,CHAR(160),"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66" spans="2:11" hidden="1" x14ac:dyDescent="0.25">
      <c r="B13066" s="20">
        <v>45747</v>
      </c>
      <c r="C13066" s="2" t="s">
        <v>1</v>
      </c>
      <c r="D13066" s="2" t="s">
        <v>955</v>
      </c>
      <c r="E13066" s="2" t="s">
        <v>162</v>
      </c>
      <c r="F13066" s="2" t="s">
        <v>4779</v>
      </c>
      <c r="G13066" s="5">
        <v>7</v>
      </c>
      <c r="H13066" s="5">
        <v>107.75</v>
      </c>
      <c r="I13066" s="5">
        <v>754.25</v>
      </c>
      <c r="J13066" s="5">
        <v>23542.989999999998</v>
      </c>
      <c r="K13066" s="3" t="str" cm="1">
        <f t="array" ref="K13066">_xlfn.LET(_xlpm.d,UPPER(TRIM(CLEAN(SUBSTITUTE(F13066,CHAR(160),"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67" spans="2:11" hidden="1" x14ac:dyDescent="0.25">
      <c r="B13067" s="20">
        <v>45762</v>
      </c>
      <c r="C13067" s="2" t="s">
        <v>1</v>
      </c>
      <c r="D13067" s="2" t="s">
        <v>1856</v>
      </c>
      <c r="E13067" s="2" t="s">
        <v>78</v>
      </c>
      <c r="F13067" s="2" t="s">
        <v>4779</v>
      </c>
      <c r="G13067" s="5">
        <v>4</v>
      </c>
      <c r="H13067" s="5">
        <v>107.75</v>
      </c>
      <c r="I13067" s="5">
        <v>431</v>
      </c>
      <c r="J13067" s="5">
        <v>23973.989999999998</v>
      </c>
      <c r="K13067" s="3" t="str" cm="1">
        <f t="array" ref="K13067">_xlfn.LET(_xlpm.d,UPPER(TRIM(CLEAN(SUBSTITUTE(F13067,CHAR(160),"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68" spans="2:11" hidden="1" x14ac:dyDescent="0.25">
      <c r="B13068" s="20">
        <v>45762</v>
      </c>
      <c r="C13068" s="2" t="s">
        <v>1</v>
      </c>
      <c r="D13068" s="2" t="s">
        <v>4646</v>
      </c>
      <c r="E13068" s="2" t="s">
        <v>964</v>
      </c>
      <c r="F13068" s="2" t="s">
        <v>4779</v>
      </c>
      <c r="G13068" s="5">
        <v>5</v>
      </c>
      <c r="H13068" s="5">
        <v>99.95</v>
      </c>
      <c r="I13068" s="5">
        <v>499.75</v>
      </c>
      <c r="J13068" s="5">
        <v>24473.739999999998</v>
      </c>
      <c r="K13068" s="3" t="str" cm="1">
        <f t="array" ref="K13068">_xlfn.LET(_xlpm.d,UPPER(TRIM(CLEAN(SUBSTITUTE(F13068,CHAR(160),"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69" spans="2:11" hidden="1" x14ac:dyDescent="0.25">
      <c r="B13069" s="20">
        <v>45762</v>
      </c>
      <c r="C13069" s="2" t="s">
        <v>1</v>
      </c>
      <c r="D13069" s="2" t="s">
        <v>1860</v>
      </c>
      <c r="E13069" s="2" t="s">
        <v>61</v>
      </c>
      <c r="F13069" s="2" t="s">
        <v>4779</v>
      </c>
      <c r="G13069" s="5">
        <v>6</v>
      </c>
      <c r="H13069" s="5">
        <v>99.95</v>
      </c>
      <c r="I13069" s="5">
        <v>599.70000000000005</v>
      </c>
      <c r="J13069" s="5">
        <v>25073.439999999999</v>
      </c>
      <c r="K13069" s="3" t="str" cm="1">
        <f t="array" ref="K13069">_xlfn.LET(_xlpm.d,UPPER(TRIM(CLEAN(SUBSTITUTE(F13069,CHAR(160),"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70" spans="2:11" hidden="1" x14ac:dyDescent="0.25">
      <c r="B13070" s="20">
        <v>45762</v>
      </c>
      <c r="C13070" s="2" t="s">
        <v>1</v>
      </c>
      <c r="D13070" s="2" t="s">
        <v>4433</v>
      </c>
      <c r="E13070" s="2" t="s">
        <v>796</v>
      </c>
      <c r="F13070" s="2" t="s">
        <v>4779</v>
      </c>
      <c r="G13070" s="5">
        <v>3</v>
      </c>
      <c r="H13070" s="5">
        <v>99.95</v>
      </c>
      <c r="I13070" s="5">
        <v>299.85000000000002</v>
      </c>
      <c r="J13070" s="5">
        <v>25373.289999999997</v>
      </c>
      <c r="K13070" s="3" t="str" cm="1">
        <f t="array" ref="K13070">_xlfn.LET(_xlpm.d,UPPER(TRIM(CLEAN(SUBSTITUTE(F13070,CHAR(160),"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71" spans="2:11" hidden="1" x14ac:dyDescent="0.25">
      <c r="B13071" s="20">
        <v>45764</v>
      </c>
      <c r="C13071" s="2" t="s">
        <v>1</v>
      </c>
      <c r="D13071" s="2" t="s">
        <v>1863</v>
      </c>
      <c r="E13071" s="2" t="s">
        <v>268</v>
      </c>
      <c r="F13071" s="2" t="s">
        <v>4779</v>
      </c>
      <c r="G13071" s="5">
        <v>4</v>
      </c>
      <c r="H13071" s="5">
        <v>107.75</v>
      </c>
      <c r="I13071" s="5">
        <v>431</v>
      </c>
      <c r="J13071" s="5">
        <v>25804.289999999997</v>
      </c>
      <c r="K13071" s="3" t="str" cm="1">
        <f t="array" ref="K13071">_xlfn.LET(_xlpm.d,UPPER(TRIM(CLEAN(SUBSTITUTE(F13071,CHAR(160),"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72" spans="2:11" hidden="1" x14ac:dyDescent="0.25">
      <c r="B13072" s="20">
        <v>45770</v>
      </c>
      <c r="C13072" s="2" t="s">
        <v>1</v>
      </c>
      <c r="D13072" s="2" t="s">
        <v>2812</v>
      </c>
      <c r="E13072" s="2" t="s">
        <v>78</v>
      </c>
      <c r="F13072" s="2" t="s">
        <v>4779</v>
      </c>
      <c r="G13072" s="5">
        <v>2</v>
      </c>
      <c r="H13072" s="5">
        <v>107.75</v>
      </c>
      <c r="I13072" s="5">
        <v>215.5</v>
      </c>
      <c r="J13072" s="5">
        <v>26019.789999999997</v>
      </c>
      <c r="K13072" s="3" t="str" cm="1">
        <f t="array" ref="K13072">_xlfn.LET(_xlpm.d,UPPER(TRIM(CLEAN(SUBSTITUTE(F13072,CHAR(160),"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73" spans="2:11" hidden="1" x14ac:dyDescent="0.25">
      <c r="B13073" s="20">
        <v>45770</v>
      </c>
      <c r="C13073" s="2" t="s">
        <v>1</v>
      </c>
      <c r="D13073" s="2" t="s">
        <v>4784</v>
      </c>
      <c r="E13073" s="2" t="s">
        <v>232</v>
      </c>
      <c r="F13073" s="2" t="s">
        <v>4779</v>
      </c>
      <c r="G13073" s="5">
        <v>3</v>
      </c>
      <c r="H13073" s="5">
        <v>107.75</v>
      </c>
      <c r="I13073" s="5">
        <v>323.25</v>
      </c>
      <c r="J13073" s="5">
        <v>26343.039999999997</v>
      </c>
      <c r="K13073" s="3" t="str" cm="1">
        <f t="array" ref="K13073">_xlfn.LET(_xlpm.d,UPPER(TRIM(CLEAN(SUBSTITUTE(F13073,CHAR(160),"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74" spans="2:11" hidden="1" x14ac:dyDescent="0.25">
      <c r="B13074" s="20">
        <v>45770</v>
      </c>
      <c r="C13074" s="2" t="s">
        <v>1</v>
      </c>
      <c r="D13074" s="2" t="s">
        <v>977</v>
      </c>
      <c r="E13074" s="2" t="s">
        <v>186</v>
      </c>
      <c r="F13074" s="2" t="s">
        <v>4779</v>
      </c>
      <c r="G13074" s="5">
        <v>3</v>
      </c>
      <c r="H13074" s="5">
        <v>107.75</v>
      </c>
      <c r="I13074" s="5">
        <v>323.25</v>
      </c>
      <c r="J13074" s="5">
        <v>26666.289999999997</v>
      </c>
      <c r="K13074" s="3" t="str" cm="1">
        <f t="array" ref="K13074">_xlfn.LET(_xlpm.d,UPPER(TRIM(CLEAN(SUBSTITUTE(F13074,CHAR(160),"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75" spans="2:11" hidden="1" x14ac:dyDescent="0.25">
      <c r="B13075" s="20">
        <v>45770</v>
      </c>
      <c r="C13075" s="2" t="s">
        <v>1</v>
      </c>
      <c r="D13075" s="2" t="s">
        <v>4785</v>
      </c>
      <c r="E13075" s="2" t="s">
        <v>165</v>
      </c>
      <c r="F13075" s="2" t="s">
        <v>4779</v>
      </c>
      <c r="G13075" s="5">
        <v>2</v>
      </c>
      <c r="H13075" s="5">
        <v>107.75</v>
      </c>
      <c r="I13075" s="5">
        <v>215.5</v>
      </c>
      <c r="J13075" s="5">
        <v>26881.789999999997</v>
      </c>
      <c r="K13075" s="3" t="str" cm="1">
        <f t="array" ref="K13075">_xlfn.LET(_xlpm.d,UPPER(TRIM(CLEAN(SUBSTITUTE(F13075,CHAR(160),"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76" spans="2:11" hidden="1" x14ac:dyDescent="0.25">
      <c r="B13076" s="20">
        <v>45770</v>
      </c>
      <c r="C13076" s="2" t="s">
        <v>1</v>
      </c>
      <c r="D13076" s="2" t="s">
        <v>1865</v>
      </c>
      <c r="E13076" s="2" t="s">
        <v>234</v>
      </c>
      <c r="F13076" s="2" t="s">
        <v>4779</v>
      </c>
      <c r="G13076" s="5">
        <v>3</v>
      </c>
      <c r="H13076" s="5">
        <v>107.75</v>
      </c>
      <c r="I13076" s="5">
        <v>323.25</v>
      </c>
      <c r="J13076" s="5">
        <v>27205.039999999997</v>
      </c>
      <c r="K13076" s="3" t="str" cm="1">
        <f t="array" ref="K13076">_xlfn.LET(_xlpm.d,UPPER(TRIM(CLEAN(SUBSTITUTE(F13076,CHAR(160),"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77" spans="2:11" hidden="1" x14ac:dyDescent="0.25">
      <c r="B13077" s="20">
        <v>45779</v>
      </c>
      <c r="C13077" s="2" t="s">
        <v>1</v>
      </c>
      <c r="D13077" s="2" t="s">
        <v>980</v>
      </c>
      <c r="E13077" s="2" t="s">
        <v>145</v>
      </c>
      <c r="F13077" s="2" t="s">
        <v>4779</v>
      </c>
      <c r="G13077" s="5">
        <v>2</v>
      </c>
      <c r="H13077" s="5">
        <v>107.75</v>
      </c>
      <c r="I13077" s="5">
        <v>215.5</v>
      </c>
      <c r="J13077" s="5">
        <v>27420.539999999997</v>
      </c>
      <c r="K13077" s="3" t="str" cm="1">
        <f t="array" ref="K13077">_xlfn.LET(_xlpm.d,UPPER(TRIM(CLEAN(SUBSTITUTE(F13077,CHAR(160),"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78" spans="2:11" hidden="1" x14ac:dyDescent="0.25">
      <c r="B13078" s="20">
        <v>45779</v>
      </c>
      <c r="C13078" s="2" t="s">
        <v>1</v>
      </c>
      <c r="D13078" s="2" t="s">
        <v>537</v>
      </c>
      <c r="E13078" s="2" t="s">
        <v>149</v>
      </c>
      <c r="F13078" s="2" t="s">
        <v>4779</v>
      </c>
      <c r="G13078" s="5">
        <v>4</v>
      </c>
      <c r="H13078" s="5">
        <v>107.75</v>
      </c>
      <c r="I13078" s="5">
        <v>431</v>
      </c>
      <c r="J13078" s="5">
        <v>27851.539999999997</v>
      </c>
      <c r="K13078" s="3" t="str" cm="1">
        <f t="array" ref="K13078">_xlfn.LET(_xlpm.d,UPPER(TRIM(CLEAN(SUBSTITUTE(F13078,CHAR(160),"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79" spans="2:11" hidden="1" x14ac:dyDescent="0.25">
      <c r="B13079" s="20">
        <v>45779</v>
      </c>
      <c r="C13079" s="2" t="s">
        <v>1</v>
      </c>
      <c r="D13079" s="2" t="s">
        <v>2827</v>
      </c>
      <c r="E13079" s="2" t="s">
        <v>3</v>
      </c>
      <c r="F13079" s="2" t="s">
        <v>4779</v>
      </c>
      <c r="G13079" s="5">
        <v>4</v>
      </c>
      <c r="H13079" s="5">
        <v>99.95</v>
      </c>
      <c r="I13079" s="5">
        <v>399.8</v>
      </c>
      <c r="J13079" s="5">
        <v>28251.339999999997</v>
      </c>
      <c r="K13079" s="3" t="str" cm="1">
        <f t="array" ref="K13079">_xlfn.LET(_xlpm.d,UPPER(TRIM(CLEAN(SUBSTITUTE(F13079,CHAR(160),"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80" spans="2:11" hidden="1" x14ac:dyDescent="0.25">
      <c r="B13080" s="20">
        <v>45782</v>
      </c>
      <c r="C13080" s="2" t="s">
        <v>1</v>
      </c>
      <c r="D13080" s="2" t="s">
        <v>538</v>
      </c>
      <c r="E13080" s="2" t="s">
        <v>162</v>
      </c>
      <c r="F13080" s="2" t="s">
        <v>4779</v>
      </c>
      <c r="G13080" s="5">
        <v>6</v>
      </c>
      <c r="H13080" s="5">
        <v>107.75</v>
      </c>
      <c r="I13080" s="5">
        <v>646.5</v>
      </c>
      <c r="J13080" s="5">
        <v>28897.839999999997</v>
      </c>
      <c r="K13080" s="3" t="str" cm="1">
        <f t="array" ref="K13080">_xlfn.LET(_xlpm.d,UPPER(TRIM(CLEAN(SUBSTITUTE(F13080,CHAR(160),"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81" spans="2:11" hidden="1" x14ac:dyDescent="0.25">
      <c r="B13081" s="20">
        <v>45783</v>
      </c>
      <c r="C13081" s="2" t="s">
        <v>1</v>
      </c>
      <c r="D13081" s="2" t="s">
        <v>4647</v>
      </c>
      <c r="E13081" s="2" t="s">
        <v>964</v>
      </c>
      <c r="F13081" s="2" t="s">
        <v>4779</v>
      </c>
      <c r="G13081" s="5">
        <v>5</v>
      </c>
      <c r="H13081" s="5">
        <v>99.95</v>
      </c>
      <c r="I13081" s="5">
        <v>499.75</v>
      </c>
      <c r="J13081" s="5">
        <v>29397.589999999997</v>
      </c>
      <c r="K13081" s="3" t="str" cm="1">
        <f t="array" ref="K13081">_xlfn.LET(_xlpm.d,UPPER(TRIM(CLEAN(SUBSTITUTE(F13081,CHAR(160),"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82" spans="2:11" hidden="1" x14ac:dyDescent="0.25">
      <c r="B13082" s="20">
        <v>45783</v>
      </c>
      <c r="C13082" s="2" t="s">
        <v>1</v>
      </c>
      <c r="D13082" s="2" t="s">
        <v>1878</v>
      </c>
      <c r="E13082" s="2" t="s">
        <v>263</v>
      </c>
      <c r="F13082" s="2" t="s">
        <v>4779</v>
      </c>
      <c r="G13082" s="5">
        <v>6</v>
      </c>
      <c r="H13082" s="5">
        <v>107.75</v>
      </c>
      <c r="I13082" s="5">
        <v>646.5</v>
      </c>
      <c r="J13082" s="5">
        <v>30044.089999999997</v>
      </c>
      <c r="K13082" s="3" t="str" cm="1">
        <f t="array" ref="K13082">_xlfn.LET(_xlpm.d,UPPER(TRIM(CLEAN(SUBSTITUTE(F13082,CHAR(160),"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83" spans="2:11" hidden="1" x14ac:dyDescent="0.25">
      <c r="B13083" s="20">
        <v>45785</v>
      </c>
      <c r="C13083" s="2" t="s">
        <v>1</v>
      </c>
      <c r="D13083" s="2" t="s">
        <v>4103</v>
      </c>
      <c r="E13083" s="2" t="s">
        <v>3</v>
      </c>
      <c r="F13083" s="2" t="s">
        <v>4779</v>
      </c>
      <c r="G13083" s="5">
        <v>2</v>
      </c>
      <c r="H13083" s="5">
        <v>99.95</v>
      </c>
      <c r="I13083" s="5">
        <v>199.9</v>
      </c>
      <c r="J13083" s="5">
        <v>30243.989999999998</v>
      </c>
      <c r="K13083" s="3" t="str" cm="1">
        <f t="array" ref="K13083">_xlfn.LET(_xlpm.d,UPPER(TRIM(CLEAN(SUBSTITUTE(F13083,CHAR(160),"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84" spans="2:11" hidden="1" x14ac:dyDescent="0.25">
      <c r="B13084" s="20">
        <v>45786</v>
      </c>
      <c r="C13084" s="2" t="s">
        <v>1</v>
      </c>
      <c r="D13084" s="2" t="s">
        <v>1265</v>
      </c>
      <c r="E13084" s="2" t="s">
        <v>195</v>
      </c>
      <c r="F13084" s="2" t="s">
        <v>4779</v>
      </c>
      <c r="G13084" s="5">
        <v>5</v>
      </c>
      <c r="H13084" s="5">
        <v>107.75</v>
      </c>
      <c r="I13084" s="5">
        <v>538.75</v>
      </c>
      <c r="J13084" s="5">
        <v>30782.739999999998</v>
      </c>
      <c r="K13084" s="3" t="str" cm="1">
        <f t="array" ref="K13084">_xlfn.LET(_xlpm.d,UPPER(TRIM(CLEAN(SUBSTITUTE(F13084,CHAR(160),"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85" spans="2:11" hidden="1" x14ac:dyDescent="0.25">
      <c r="B13085" s="20">
        <v>45786</v>
      </c>
      <c r="C13085" s="2" t="s">
        <v>1</v>
      </c>
      <c r="D13085" s="2" t="s">
        <v>1885</v>
      </c>
      <c r="E13085" s="2" t="s">
        <v>43</v>
      </c>
      <c r="F13085" s="2" t="s">
        <v>4779</v>
      </c>
      <c r="G13085" s="5">
        <v>4</v>
      </c>
      <c r="H13085" s="5">
        <v>99.95</v>
      </c>
      <c r="I13085" s="5">
        <v>399.8</v>
      </c>
      <c r="J13085" s="5">
        <v>31182.539999999997</v>
      </c>
      <c r="K13085" s="3" t="str" cm="1">
        <f t="array" ref="K13085">_xlfn.LET(_xlpm.d,UPPER(TRIM(CLEAN(SUBSTITUTE(F13085,CHAR(160),"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86" spans="2:11" hidden="1" x14ac:dyDescent="0.25">
      <c r="B13086" s="20">
        <v>45786</v>
      </c>
      <c r="C13086" s="2" t="s">
        <v>1</v>
      </c>
      <c r="D13086" s="2" t="s">
        <v>2848</v>
      </c>
      <c r="E13086" s="2" t="s">
        <v>170</v>
      </c>
      <c r="F13086" s="2" t="s">
        <v>4779</v>
      </c>
      <c r="G13086" s="5">
        <v>12</v>
      </c>
      <c r="H13086" s="5">
        <v>99.95</v>
      </c>
      <c r="I13086" s="5">
        <v>1199.4000000000001</v>
      </c>
      <c r="J13086" s="5">
        <v>32381.94</v>
      </c>
      <c r="K13086" s="3" t="str" cm="1">
        <f t="array" ref="K13086">_xlfn.LET(_xlpm.d,UPPER(TRIM(CLEAN(SUBSTITUTE(F13086,CHAR(160),"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87" spans="2:11" hidden="1" x14ac:dyDescent="0.25">
      <c r="B13087" s="20">
        <v>45789</v>
      </c>
      <c r="C13087" s="2" t="s">
        <v>1</v>
      </c>
      <c r="D13087" s="2" t="s">
        <v>777</v>
      </c>
      <c r="E13087" s="2" t="s">
        <v>73</v>
      </c>
      <c r="F13087" s="2" t="s">
        <v>4779</v>
      </c>
      <c r="G13087" s="5">
        <v>3</v>
      </c>
      <c r="H13087" s="5">
        <v>99.95</v>
      </c>
      <c r="I13087" s="5">
        <v>299.85000000000002</v>
      </c>
      <c r="J13087" s="5">
        <v>32681.789999999997</v>
      </c>
      <c r="K13087" s="3" t="str" cm="1">
        <f t="array" ref="K13087">_xlfn.LET(_xlpm.d,UPPER(TRIM(CLEAN(SUBSTITUTE(F13087,CHAR(160),"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88" spans="2:11" hidden="1" x14ac:dyDescent="0.25">
      <c r="B13088" s="20">
        <v>45790</v>
      </c>
      <c r="C13088" s="2" t="s">
        <v>1</v>
      </c>
      <c r="D13088" s="2" t="s">
        <v>1894</v>
      </c>
      <c r="E13088" s="2" t="s">
        <v>61</v>
      </c>
      <c r="F13088" s="2" t="s">
        <v>4779</v>
      </c>
      <c r="G13088" s="5">
        <v>21</v>
      </c>
      <c r="H13088" s="5">
        <v>99.95</v>
      </c>
      <c r="I13088" s="5">
        <v>2098.9499999999998</v>
      </c>
      <c r="J13088" s="5">
        <v>34780.74</v>
      </c>
      <c r="K13088" s="3" t="str" cm="1">
        <f t="array" ref="K13088">_xlfn.LET(_xlpm.d,UPPER(TRIM(CLEAN(SUBSTITUTE(F13088,CHAR(160),"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89" spans="2:11" hidden="1" x14ac:dyDescent="0.25">
      <c r="B13089" s="20">
        <v>45791</v>
      </c>
      <c r="C13089" s="2" t="s">
        <v>1</v>
      </c>
      <c r="D13089" s="2" t="s">
        <v>1895</v>
      </c>
      <c r="E13089" s="2" t="s">
        <v>730</v>
      </c>
      <c r="F13089" s="2" t="s">
        <v>4779</v>
      </c>
      <c r="G13089" s="5">
        <v>14</v>
      </c>
      <c r="H13089" s="5">
        <v>107.75</v>
      </c>
      <c r="I13089" s="5">
        <v>1508.5</v>
      </c>
      <c r="J13089" s="5">
        <v>36289.24</v>
      </c>
      <c r="K13089" s="3" t="str" cm="1">
        <f t="array" ref="K13089">_xlfn.LET(_xlpm.d,UPPER(TRIM(CLEAN(SUBSTITUTE(F13089,CHAR(160),"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90" spans="2:11" hidden="1" x14ac:dyDescent="0.25">
      <c r="B13090" s="20">
        <v>45791</v>
      </c>
      <c r="C13090" s="2" t="s">
        <v>1</v>
      </c>
      <c r="D13090" s="2" t="s">
        <v>51</v>
      </c>
      <c r="E13090" s="2" t="s">
        <v>16</v>
      </c>
      <c r="F13090" s="2" t="s">
        <v>4779</v>
      </c>
      <c r="G13090" s="5">
        <v>10</v>
      </c>
      <c r="H13090" s="5">
        <v>99.95</v>
      </c>
      <c r="I13090" s="5">
        <v>999.5</v>
      </c>
      <c r="J13090" s="5">
        <v>37288.74</v>
      </c>
      <c r="K13090" s="3" t="str" cm="1">
        <f t="array" ref="K13090">_xlfn.LET(_xlpm.d,UPPER(TRIM(CLEAN(SUBSTITUTE(F13090,CHAR(160),"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91" spans="2:11" hidden="1" x14ac:dyDescent="0.25">
      <c r="B13091" s="20">
        <v>45792</v>
      </c>
      <c r="C13091" s="2" t="s">
        <v>1</v>
      </c>
      <c r="D13091" s="2" t="s">
        <v>2859</v>
      </c>
      <c r="E13091" s="2" t="s">
        <v>3</v>
      </c>
      <c r="F13091" s="2" t="s">
        <v>4779</v>
      </c>
      <c r="G13091" s="5">
        <v>1</v>
      </c>
      <c r="H13091" s="5">
        <v>99.95</v>
      </c>
      <c r="I13091" s="5">
        <v>99.95</v>
      </c>
      <c r="J13091" s="5">
        <v>37388.689999999995</v>
      </c>
      <c r="K13091" s="3" t="str" cm="1">
        <f t="array" ref="K13091">_xlfn.LET(_xlpm.d,UPPER(TRIM(CLEAN(SUBSTITUTE(F13091,CHAR(160),"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92" spans="2:11" hidden="1" x14ac:dyDescent="0.25">
      <c r="B13092" s="20">
        <v>45793</v>
      </c>
      <c r="C13092" s="2" t="s">
        <v>1</v>
      </c>
      <c r="D13092" s="2" t="s">
        <v>549</v>
      </c>
      <c r="E13092" s="2" t="s">
        <v>195</v>
      </c>
      <c r="F13092" s="2" t="s">
        <v>4779</v>
      </c>
      <c r="G13092" s="5">
        <v>3</v>
      </c>
      <c r="H13092" s="5">
        <v>107.75</v>
      </c>
      <c r="I13092" s="5">
        <v>323.25</v>
      </c>
      <c r="J13092" s="5">
        <v>37711.939999999995</v>
      </c>
      <c r="K13092" s="3" t="str" cm="1">
        <f t="array" ref="K13092">_xlfn.LET(_xlpm.d,UPPER(TRIM(CLEAN(SUBSTITUTE(F13092,CHAR(160),"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93" spans="2:11" hidden="1" x14ac:dyDescent="0.25">
      <c r="B13093" s="20">
        <v>45796</v>
      </c>
      <c r="C13093" s="2" t="s">
        <v>1</v>
      </c>
      <c r="D13093" s="2" t="s">
        <v>4649</v>
      </c>
      <c r="E13093" s="2" t="s">
        <v>3136</v>
      </c>
      <c r="F13093" s="2" t="s">
        <v>4779</v>
      </c>
      <c r="G13093" s="5">
        <v>9</v>
      </c>
      <c r="H13093" s="5">
        <v>99.95</v>
      </c>
      <c r="I13093" s="5">
        <v>899.55</v>
      </c>
      <c r="J13093" s="5">
        <v>38611.49</v>
      </c>
      <c r="K13093" s="3" t="str" cm="1">
        <f t="array" ref="K13093">_xlfn.LET(_xlpm.d,UPPER(TRIM(CLEAN(SUBSTITUTE(F13093,CHAR(160),"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94" spans="2:11" hidden="1" x14ac:dyDescent="0.25">
      <c r="B13094" s="20">
        <v>45797</v>
      </c>
      <c r="C13094" s="2" t="s">
        <v>1</v>
      </c>
      <c r="D13094" s="2" t="s">
        <v>1904</v>
      </c>
      <c r="E13094" s="2" t="s">
        <v>730</v>
      </c>
      <c r="F13094" s="2" t="s">
        <v>4779</v>
      </c>
      <c r="G13094" s="5">
        <v>10</v>
      </c>
      <c r="H13094" s="5">
        <v>107.75</v>
      </c>
      <c r="I13094" s="5">
        <v>1077.5</v>
      </c>
      <c r="J13094" s="5">
        <v>39688.99</v>
      </c>
      <c r="K13094" s="3" t="str" cm="1">
        <f t="array" ref="K13094">_xlfn.LET(_xlpm.d,UPPER(TRIM(CLEAN(SUBSTITUTE(F13094,CHAR(160),"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95" spans="2:11" hidden="1" x14ac:dyDescent="0.25">
      <c r="B13095" s="20">
        <v>45798</v>
      </c>
      <c r="C13095" s="2" t="s">
        <v>1</v>
      </c>
      <c r="D13095" s="2" t="s">
        <v>3988</v>
      </c>
      <c r="E13095" s="2" t="s">
        <v>149</v>
      </c>
      <c r="F13095" s="2" t="s">
        <v>4779</v>
      </c>
      <c r="G13095" s="5">
        <v>6</v>
      </c>
      <c r="H13095" s="5">
        <v>107.75</v>
      </c>
      <c r="I13095" s="5">
        <v>646.5</v>
      </c>
      <c r="J13095" s="5">
        <v>40335.49</v>
      </c>
      <c r="K13095" s="3" t="str" cm="1">
        <f t="array" ref="K13095">_xlfn.LET(_xlpm.d,UPPER(TRIM(CLEAN(SUBSTITUTE(F13095,CHAR(160),"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96" spans="2:11" hidden="1" x14ac:dyDescent="0.25">
      <c r="B13096" s="20">
        <v>45800</v>
      </c>
      <c r="C13096" s="2" t="s">
        <v>1</v>
      </c>
      <c r="D13096" s="2" t="s">
        <v>4446</v>
      </c>
      <c r="E13096" s="2" t="s">
        <v>16</v>
      </c>
      <c r="F13096" s="2" t="s">
        <v>4779</v>
      </c>
      <c r="G13096" s="5">
        <v>6</v>
      </c>
      <c r="H13096" s="5">
        <v>99.95</v>
      </c>
      <c r="I13096" s="5">
        <v>599.70000000000005</v>
      </c>
      <c r="J13096" s="5">
        <v>40935.189999999995</v>
      </c>
      <c r="K13096" s="3" t="str" cm="1">
        <f t="array" ref="K13096">_xlfn.LET(_xlpm.d,UPPER(TRIM(CLEAN(SUBSTITUTE(F13096,CHAR(160),"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97" spans="2:11" hidden="1" x14ac:dyDescent="0.25">
      <c r="B13097" s="20">
        <v>45805</v>
      </c>
      <c r="C13097" s="2" t="s">
        <v>1</v>
      </c>
      <c r="D13097" s="2" t="s">
        <v>2880</v>
      </c>
      <c r="E13097" s="2" t="s">
        <v>286</v>
      </c>
      <c r="F13097" s="2" t="s">
        <v>4779</v>
      </c>
      <c r="G13097" s="5">
        <v>4</v>
      </c>
      <c r="H13097" s="5">
        <v>107.75</v>
      </c>
      <c r="I13097" s="5">
        <v>431</v>
      </c>
      <c r="J13097" s="5">
        <v>41366.189999999995</v>
      </c>
      <c r="K13097" s="3" t="str" cm="1">
        <f t="array" ref="K13097">_xlfn.LET(_xlpm.d,UPPER(TRIM(CLEAN(SUBSTITUTE(F13097,CHAR(160),"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98" spans="2:11" hidden="1" x14ac:dyDescent="0.25">
      <c r="B13098" s="20">
        <v>45805</v>
      </c>
      <c r="C13098" s="2" t="s">
        <v>1</v>
      </c>
      <c r="D13098" s="2" t="s">
        <v>4451</v>
      </c>
      <c r="E13098" s="2" t="s">
        <v>16</v>
      </c>
      <c r="F13098" s="2" t="s">
        <v>4779</v>
      </c>
      <c r="G13098" s="5">
        <v>6</v>
      </c>
      <c r="H13098" s="5">
        <v>99.95</v>
      </c>
      <c r="I13098" s="5">
        <v>599.70000000000005</v>
      </c>
      <c r="J13098" s="5">
        <v>41965.889999999992</v>
      </c>
      <c r="K13098" s="3" t="str" cm="1">
        <f t="array" ref="K13098">_xlfn.LET(_xlpm.d,UPPER(TRIM(CLEAN(SUBSTITUTE(F13098,CHAR(160),"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099" spans="2:11" hidden="1" x14ac:dyDescent="0.25">
      <c r="B13099" s="20">
        <v>45806</v>
      </c>
      <c r="C13099" s="2" t="s">
        <v>1</v>
      </c>
      <c r="D13099" s="2" t="s">
        <v>2887</v>
      </c>
      <c r="E13099" s="2" t="s">
        <v>3</v>
      </c>
      <c r="F13099" s="2" t="s">
        <v>4779</v>
      </c>
      <c r="G13099" s="5">
        <v>2</v>
      </c>
      <c r="H13099" s="5">
        <v>99.95</v>
      </c>
      <c r="I13099" s="5">
        <v>199.9</v>
      </c>
      <c r="J13099" s="5">
        <v>42165.789999999994</v>
      </c>
      <c r="K13099" s="3" t="str" cm="1">
        <f t="array" ref="K13099">_xlfn.LET(_xlpm.d,UPPER(TRIM(CLEAN(SUBSTITUTE(F13099,CHAR(160),"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00" spans="2:11" hidden="1" x14ac:dyDescent="0.25">
      <c r="B13100" s="20">
        <v>45810</v>
      </c>
      <c r="C13100" s="2" t="s">
        <v>1</v>
      </c>
      <c r="D13100" s="2" t="s">
        <v>4786</v>
      </c>
      <c r="E13100" s="2" t="s">
        <v>3</v>
      </c>
      <c r="F13100" s="2" t="s">
        <v>4779</v>
      </c>
      <c r="G13100" s="5">
        <v>4</v>
      </c>
      <c r="H13100" s="5">
        <v>99.95</v>
      </c>
      <c r="I13100" s="5">
        <v>399.8</v>
      </c>
      <c r="J13100" s="5">
        <v>42565.59</v>
      </c>
      <c r="K13100" s="3" t="str" cm="1">
        <f t="array" ref="K13100">_xlfn.LET(_xlpm.d,UPPER(TRIM(CLEAN(SUBSTITUTE(F13100,CHAR(160),"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01" spans="2:11" hidden="1" x14ac:dyDescent="0.25">
      <c r="B13101" s="20">
        <v>45813</v>
      </c>
      <c r="C13101" s="2" t="s">
        <v>1</v>
      </c>
      <c r="D13101" s="2" t="s">
        <v>2896</v>
      </c>
      <c r="E13101" s="2" t="s">
        <v>305</v>
      </c>
      <c r="F13101" s="2" t="s">
        <v>4779</v>
      </c>
      <c r="G13101" s="5">
        <v>5</v>
      </c>
      <c r="H13101" s="5">
        <v>107.75</v>
      </c>
      <c r="I13101" s="5">
        <v>538.75</v>
      </c>
      <c r="J13101" s="5">
        <v>43104.34</v>
      </c>
      <c r="K13101" s="3" t="str" cm="1">
        <f t="array" ref="K13101">_xlfn.LET(_xlpm.d,UPPER(TRIM(CLEAN(SUBSTITUTE(F13101,CHAR(160),"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02" spans="2:11" hidden="1" x14ac:dyDescent="0.25">
      <c r="B13102" s="20">
        <v>45825</v>
      </c>
      <c r="C13102" s="2" t="s">
        <v>1</v>
      </c>
      <c r="D13102" s="2" t="s">
        <v>2907</v>
      </c>
      <c r="E13102" s="2" t="s">
        <v>2305</v>
      </c>
      <c r="F13102" s="2" t="s">
        <v>4779</v>
      </c>
      <c r="G13102" s="5">
        <v>3</v>
      </c>
      <c r="H13102" s="5">
        <v>99.99</v>
      </c>
      <c r="I13102" s="5">
        <v>299.97000000000003</v>
      </c>
      <c r="J13102" s="5">
        <v>43404.31</v>
      </c>
      <c r="K13102" s="3" t="str" cm="1">
        <f t="array" ref="K13102">_xlfn.LET(_xlpm.d,UPPER(TRIM(CLEAN(SUBSTITUTE(F13102,CHAR(160),"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03" spans="2:11" hidden="1" x14ac:dyDescent="0.25">
      <c r="B13103" s="20">
        <v>45825</v>
      </c>
      <c r="C13103" s="2" t="s">
        <v>1</v>
      </c>
      <c r="D13103" s="2" t="s">
        <v>2908</v>
      </c>
      <c r="E13103" s="2" t="s">
        <v>263</v>
      </c>
      <c r="F13103" s="2" t="s">
        <v>4779</v>
      </c>
      <c r="G13103" s="5">
        <v>5</v>
      </c>
      <c r="H13103" s="5">
        <v>107.75</v>
      </c>
      <c r="I13103" s="5">
        <v>538.75</v>
      </c>
      <c r="J13103" s="5">
        <v>43943.06</v>
      </c>
      <c r="K13103" s="3" t="str" cm="1">
        <f t="array" ref="K13103">_xlfn.LET(_xlpm.d,UPPER(TRIM(CLEAN(SUBSTITUTE(F13103,CHAR(160),"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04" spans="2:11" hidden="1" x14ac:dyDescent="0.25">
      <c r="B13104" s="20">
        <v>45826</v>
      </c>
      <c r="C13104" s="2" t="s">
        <v>1</v>
      </c>
      <c r="D13104" s="2" t="s">
        <v>4654</v>
      </c>
      <c r="E13104" s="2" t="s">
        <v>964</v>
      </c>
      <c r="F13104" s="2" t="s">
        <v>4779</v>
      </c>
      <c r="G13104" s="5">
        <v>5</v>
      </c>
      <c r="H13104" s="5">
        <v>99.95</v>
      </c>
      <c r="I13104" s="5">
        <v>499.75</v>
      </c>
      <c r="J13104" s="5">
        <v>44442.81</v>
      </c>
      <c r="K13104" s="3" t="str" cm="1">
        <f t="array" ref="K13104">_xlfn.LET(_xlpm.d,UPPER(TRIM(CLEAN(SUBSTITUTE(F13104,CHAR(160),"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05" spans="2:11" hidden="1" x14ac:dyDescent="0.25">
      <c r="B13105" s="20">
        <v>45826</v>
      </c>
      <c r="C13105" s="2" t="s">
        <v>1</v>
      </c>
      <c r="D13105" s="2" t="s">
        <v>4120</v>
      </c>
      <c r="E13105" s="2" t="s">
        <v>485</v>
      </c>
      <c r="F13105" s="2" t="s">
        <v>4779</v>
      </c>
      <c r="G13105" s="5">
        <v>10</v>
      </c>
      <c r="H13105" s="5">
        <v>107.75</v>
      </c>
      <c r="I13105" s="5">
        <v>1077.5</v>
      </c>
      <c r="J13105" s="5">
        <v>45520.31</v>
      </c>
      <c r="K13105" s="3" t="str" cm="1">
        <f t="array" ref="K13105">_xlfn.LET(_xlpm.d,UPPER(TRIM(CLEAN(SUBSTITUTE(F13105,CHAR(160),"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06" spans="2:11" hidden="1" x14ac:dyDescent="0.25">
      <c r="B13106" s="20">
        <v>45827</v>
      </c>
      <c r="C13106" s="2" t="s">
        <v>1</v>
      </c>
      <c r="D13106" s="2" t="s">
        <v>2913</v>
      </c>
      <c r="E13106" s="2" t="s">
        <v>730</v>
      </c>
      <c r="F13106" s="2" t="s">
        <v>4779</v>
      </c>
      <c r="G13106" s="5">
        <v>10</v>
      </c>
      <c r="H13106" s="5">
        <v>107.75</v>
      </c>
      <c r="I13106" s="5">
        <v>1077.5</v>
      </c>
      <c r="J13106" s="5">
        <v>46597.81</v>
      </c>
      <c r="K13106" s="3" t="str" cm="1">
        <f t="array" ref="K13106">_xlfn.LET(_xlpm.d,UPPER(TRIM(CLEAN(SUBSTITUTE(F13106,CHAR(160),"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07" spans="2:11" hidden="1" x14ac:dyDescent="0.25">
      <c r="B13107" s="20">
        <v>45832</v>
      </c>
      <c r="C13107" s="2" t="s">
        <v>1</v>
      </c>
      <c r="D13107" s="2" t="s">
        <v>600</v>
      </c>
      <c r="E13107" s="2" t="s">
        <v>162</v>
      </c>
      <c r="F13107" s="2" t="s">
        <v>4779</v>
      </c>
      <c r="G13107" s="5">
        <v>10</v>
      </c>
      <c r="H13107" s="5">
        <v>107.75</v>
      </c>
      <c r="I13107" s="5">
        <v>1077.5</v>
      </c>
      <c r="J13107" s="5">
        <v>47675.31</v>
      </c>
      <c r="K13107" s="3" t="str" cm="1">
        <f t="array" ref="K13107">_xlfn.LET(_xlpm.d,UPPER(TRIM(CLEAN(SUBSTITUTE(F13107,CHAR(160),"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08" spans="2:11" hidden="1" x14ac:dyDescent="0.25">
      <c r="B13108" s="20">
        <v>45832</v>
      </c>
      <c r="C13108" s="2" t="s">
        <v>1</v>
      </c>
      <c r="D13108" s="2" t="s">
        <v>1347</v>
      </c>
      <c r="E13108" s="2" t="s">
        <v>279</v>
      </c>
      <c r="F13108" s="2" t="s">
        <v>4779</v>
      </c>
      <c r="G13108" s="5">
        <v>5</v>
      </c>
      <c r="H13108" s="5">
        <v>107.75</v>
      </c>
      <c r="I13108" s="5">
        <v>538.75</v>
      </c>
      <c r="J13108" s="5">
        <v>48214.06</v>
      </c>
      <c r="K13108" s="3" t="str" cm="1">
        <f t="array" ref="K13108">_xlfn.LET(_xlpm.d,UPPER(TRIM(CLEAN(SUBSTITUTE(F13108,CHAR(160),"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09" spans="2:11" hidden="1" x14ac:dyDescent="0.25">
      <c r="B13109" s="20">
        <v>45833</v>
      </c>
      <c r="C13109" s="2" t="s">
        <v>1</v>
      </c>
      <c r="D13109" s="2" t="s">
        <v>2925</v>
      </c>
      <c r="E13109" s="2" t="s">
        <v>305</v>
      </c>
      <c r="F13109" s="2" t="s">
        <v>4779</v>
      </c>
      <c r="G13109" s="5">
        <v>3</v>
      </c>
      <c r="H13109" s="5">
        <v>107.75</v>
      </c>
      <c r="I13109" s="5">
        <v>323.25</v>
      </c>
      <c r="J13109" s="5">
        <v>48537.31</v>
      </c>
      <c r="K13109" s="3" t="str" cm="1">
        <f t="array" ref="K13109">_xlfn.LET(_xlpm.d,UPPER(TRIM(CLEAN(SUBSTITUTE(F13109,CHAR(160),"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10" spans="2:11" hidden="1" x14ac:dyDescent="0.25">
      <c r="B13110" s="20">
        <v>45848</v>
      </c>
      <c r="C13110" s="2" t="s">
        <v>1</v>
      </c>
      <c r="D13110" s="2" t="s">
        <v>2939</v>
      </c>
      <c r="E13110" s="2" t="s">
        <v>3</v>
      </c>
      <c r="F13110" s="2" t="s">
        <v>4779</v>
      </c>
      <c r="G13110" s="5">
        <v>6</v>
      </c>
      <c r="H13110" s="5">
        <v>99.95</v>
      </c>
      <c r="I13110" s="5">
        <v>599.70000000000005</v>
      </c>
      <c r="J13110" s="5">
        <v>49137.009999999995</v>
      </c>
      <c r="K13110" s="3" t="str" cm="1">
        <f t="array" ref="K13110">_xlfn.LET(_xlpm.d,UPPER(TRIM(CLEAN(SUBSTITUTE(F13110,CHAR(160),"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11" spans="2:11" hidden="1" x14ac:dyDescent="0.25">
      <c r="B13111" s="20">
        <v>45860</v>
      </c>
      <c r="C13111" s="2" t="s">
        <v>1</v>
      </c>
      <c r="D13111" s="2" t="s">
        <v>4787</v>
      </c>
      <c r="E13111" s="2" t="s">
        <v>485</v>
      </c>
      <c r="F13111" s="2" t="s">
        <v>4779</v>
      </c>
      <c r="G13111" s="5">
        <v>10</v>
      </c>
      <c r="H13111" s="5">
        <v>107.75</v>
      </c>
      <c r="I13111" s="5">
        <v>1077.5</v>
      </c>
      <c r="J13111" s="5">
        <v>50214.509999999995</v>
      </c>
      <c r="K13111" s="3" t="str" cm="1">
        <f t="array" ref="K13111">_xlfn.LET(_xlpm.d,UPPER(TRIM(CLEAN(SUBSTITUTE(F13111,CHAR(160),"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12" spans="2:11" hidden="1" x14ac:dyDescent="0.25">
      <c r="B13112" s="20">
        <v>45861</v>
      </c>
      <c r="C13112" s="2" t="s">
        <v>1</v>
      </c>
      <c r="D13112" s="2" t="s">
        <v>2963</v>
      </c>
      <c r="E13112" s="2" t="s">
        <v>730</v>
      </c>
      <c r="F13112" s="2" t="s">
        <v>4779</v>
      </c>
      <c r="G13112" s="5">
        <v>10</v>
      </c>
      <c r="H13112" s="5">
        <v>107.75</v>
      </c>
      <c r="I13112" s="5">
        <v>1077.5</v>
      </c>
      <c r="J13112" s="5">
        <v>51292.009999999995</v>
      </c>
      <c r="K13112" s="3" t="str" cm="1">
        <f t="array" ref="K13112">_xlfn.LET(_xlpm.d,UPPER(TRIM(CLEAN(SUBSTITUTE(F13112,CHAR(160),"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13" spans="2:11" hidden="1" x14ac:dyDescent="0.25">
      <c r="B13113" s="20">
        <v>45863</v>
      </c>
      <c r="C13113" s="2" t="s">
        <v>1</v>
      </c>
      <c r="D13113" s="2" t="s">
        <v>2967</v>
      </c>
      <c r="E13113" s="2" t="s">
        <v>835</v>
      </c>
      <c r="F13113" s="2" t="s">
        <v>4779</v>
      </c>
      <c r="G13113" s="5">
        <v>15</v>
      </c>
      <c r="H13113" s="5">
        <v>99.95</v>
      </c>
      <c r="I13113" s="5">
        <v>1499.25</v>
      </c>
      <c r="J13113" s="5">
        <v>52791.259999999995</v>
      </c>
      <c r="K13113" s="3" t="str" cm="1">
        <f t="array" ref="K13113">_xlfn.LET(_xlpm.d,UPPER(TRIM(CLEAN(SUBSTITUTE(F13113,CHAR(160),"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14" spans="2:11" hidden="1" x14ac:dyDescent="0.25">
      <c r="B13114" s="20">
        <v>45863</v>
      </c>
      <c r="C13114" s="2" t="s">
        <v>1</v>
      </c>
      <c r="D13114" s="2" t="s">
        <v>4788</v>
      </c>
      <c r="E13114" s="2" t="s">
        <v>64</v>
      </c>
      <c r="F13114" s="2" t="s">
        <v>4779</v>
      </c>
      <c r="G13114" s="5">
        <v>1</v>
      </c>
      <c r="H13114" s="5">
        <v>99.95</v>
      </c>
      <c r="I13114" s="5">
        <v>99.95</v>
      </c>
      <c r="J13114" s="5">
        <v>52891.209999999992</v>
      </c>
      <c r="K13114" s="3" t="str" cm="1">
        <f t="array" ref="K13114">_xlfn.LET(_xlpm.d,UPPER(TRIM(CLEAN(SUBSTITUTE(F13114,CHAR(160),"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15" spans="2:11" hidden="1" x14ac:dyDescent="0.25">
      <c r="B13115" s="20">
        <v>45863</v>
      </c>
      <c r="C13115" s="2" t="s">
        <v>1</v>
      </c>
      <c r="D13115" s="2" t="s">
        <v>4464</v>
      </c>
      <c r="E13115" s="2" t="s">
        <v>64</v>
      </c>
      <c r="F13115" s="2" t="s">
        <v>4779</v>
      </c>
      <c r="G13115" s="5">
        <v>2</v>
      </c>
      <c r="H13115" s="5">
        <v>99.95</v>
      </c>
      <c r="I13115" s="5">
        <v>199.9</v>
      </c>
      <c r="J13115" s="5">
        <v>53091.109999999993</v>
      </c>
      <c r="K13115" s="3" t="str" cm="1">
        <f t="array" ref="K13115">_xlfn.LET(_xlpm.d,UPPER(TRIM(CLEAN(SUBSTITUTE(F13115,CHAR(160),"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16" spans="2:11" hidden="1" x14ac:dyDescent="0.25">
      <c r="B13116" s="20">
        <v>45867</v>
      </c>
      <c r="C13116" s="2" t="s">
        <v>1</v>
      </c>
      <c r="D13116" s="2" t="s">
        <v>633</v>
      </c>
      <c r="E13116" s="2" t="s">
        <v>162</v>
      </c>
      <c r="F13116" s="2" t="s">
        <v>4779</v>
      </c>
      <c r="G13116" s="5">
        <v>10</v>
      </c>
      <c r="H13116" s="5">
        <v>107.75</v>
      </c>
      <c r="I13116" s="5">
        <v>1077.5</v>
      </c>
      <c r="J13116" s="5">
        <v>54168.609999999993</v>
      </c>
      <c r="K13116" s="3" t="str" cm="1">
        <f t="array" ref="K13116">_xlfn.LET(_xlpm.d,UPPER(TRIM(CLEAN(SUBSTITUTE(F13116,CHAR(160),"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17" spans="2:11" hidden="1" x14ac:dyDescent="0.25">
      <c r="B13117" s="20">
        <v>45870</v>
      </c>
      <c r="C13117" s="2" t="s">
        <v>1</v>
      </c>
      <c r="D13117" s="2" t="s">
        <v>636</v>
      </c>
      <c r="E13117" s="2" t="s">
        <v>43</v>
      </c>
      <c r="F13117" s="2" t="s">
        <v>4779</v>
      </c>
      <c r="G13117" s="5">
        <v>4</v>
      </c>
      <c r="H13117" s="5">
        <v>99.95</v>
      </c>
      <c r="I13117" s="5">
        <v>399.8</v>
      </c>
      <c r="J13117" s="5">
        <v>54568.409999999996</v>
      </c>
      <c r="K13117" s="3" t="str" cm="1">
        <f t="array" ref="K13117">_xlfn.LET(_xlpm.d,UPPER(TRIM(CLEAN(SUBSTITUTE(F13117,CHAR(160),"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18" spans="2:11" hidden="1" x14ac:dyDescent="0.25">
      <c r="B13118" s="20">
        <v>45870</v>
      </c>
      <c r="C13118" s="2" t="s">
        <v>1</v>
      </c>
      <c r="D13118" s="2" t="s">
        <v>1977</v>
      </c>
      <c r="E13118" s="2" t="s">
        <v>305</v>
      </c>
      <c r="F13118" s="2" t="s">
        <v>4779</v>
      </c>
      <c r="G13118" s="5">
        <v>8</v>
      </c>
      <c r="H13118" s="5">
        <v>113.3</v>
      </c>
      <c r="I13118" s="5">
        <v>906.4</v>
      </c>
      <c r="J13118" s="5">
        <v>55474.81</v>
      </c>
      <c r="K13118" s="3" t="str" cm="1">
        <f t="array" ref="K13118">_xlfn.LET(_xlpm.d,UPPER(TRIM(CLEAN(SUBSTITUTE(F13118,CHAR(160),"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19" spans="2:11" hidden="1" x14ac:dyDescent="0.25">
      <c r="B13119" s="20">
        <v>45875</v>
      </c>
      <c r="C13119" s="2" t="s">
        <v>1</v>
      </c>
      <c r="D13119" s="2" t="s">
        <v>641</v>
      </c>
      <c r="E13119" s="2" t="s">
        <v>149</v>
      </c>
      <c r="F13119" s="2" t="s">
        <v>4779</v>
      </c>
      <c r="G13119" s="5">
        <v>3</v>
      </c>
      <c r="H13119" s="5">
        <v>113.2</v>
      </c>
      <c r="I13119" s="5">
        <v>339.6</v>
      </c>
      <c r="J13119" s="5">
        <v>55814.409999999996</v>
      </c>
      <c r="K13119" s="3" t="str" cm="1">
        <f t="array" ref="K13119">_xlfn.LET(_xlpm.d,UPPER(TRIM(CLEAN(SUBSTITUTE(F13119,CHAR(160),"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20" spans="2:11" hidden="1" x14ac:dyDescent="0.25">
      <c r="B13120" s="20">
        <v>45881</v>
      </c>
      <c r="C13120" s="2" t="s">
        <v>1</v>
      </c>
      <c r="D13120" s="2" t="s">
        <v>646</v>
      </c>
      <c r="E13120" s="2" t="s">
        <v>158</v>
      </c>
      <c r="F13120" s="2" t="s">
        <v>4779</v>
      </c>
      <c r="G13120" s="5">
        <v>10</v>
      </c>
      <c r="H13120" s="5">
        <v>113.2</v>
      </c>
      <c r="I13120" s="5">
        <v>1132</v>
      </c>
      <c r="J13120" s="5">
        <v>56946.409999999996</v>
      </c>
      <c r="K13120" s="3" t="str" cm="1">
        <f t="array" ref="K13120">_xlfn.LET(_xlpm.d,UPPER(TRIM(CLEAN(SUBSTITUTE(F13120,CHAR(160),"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21" spans="2:11" hidden="1" x14ac:dyDescent="0.25">
      <c r="B13121" s="20">
        <v>45881</v>
      </c>
      <c r="C13121" s="2" t="s">
        <v>1</v>
      </c>
      <c r="D13121" s="2" t="s">
        <v>1990</v>
      </c>
      <c r="E13121" s="2" t="s">
        <v>730</v>
      </c>
      <c r="F13121" s="2" t="s">
        <v>4779</v>
      </c>
      <c r="G13121" s="5">
        <v>10</v>
      </c>
      <c r="H13121" s="5">
        <v>107.75</v>
      </c>
      <c r="I13121" s="5">
        <v>1077.5</v>
      </c>
      <c r="J13121" s="5">
        <v>58023.909999999996</v>
      </c>
      <c r="K13121" s="3" t="str" cm="1">
        <f t="array" ref="K13121">_xlfn.LET(_xlpm.d,UPPER(TRIM(CLEAN(SUBSTITUTE(F13121,CHAR(160),"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22" spans="2:11" hidden="1" x14ac:dyDescent="0.25">
      <c r="B13122" s="20">
        <v>45881</v>
      </c>
      <c r="C13122" s="2" t="s">
        <v>1</v>
      </c>
      <c r="D13122" s="2" t="s">
        <v>4789</v>
      </c>
      <c r="E13122" s="2" t="s">
        <v>61</v>
      </c>
      <c r="F13122" s="2" t="s">
        <v>4779</v>
      </c>
      <c r="G13122" s="5">
        <v>4</v>
      </c>
      <c r="H13122" s="5">
        <v>109.95</v>
      </c>
      <c r="I13122" s="5">
        <v>439.8</v>
      </c>
      <c r="J13122" s="5">
        <v>58463.71</v>
      </c>
      <c r="K13122" s="3" t="str" cm="1">
        <f t="array" ref="K13122">_xlfn.LET(_xlpm.d,UPPER(TRIM(CLEAN(SUBSTITUTE(F13122,CHAR(160),"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23" spans="2:11" hidden="1" x14ac:dyDescent="0.25">
      <c r="B13123" s="20">
        <v>45882</v>
      </c>
      <c r="C13123" s="2" t="s">
        <v>1</v>
      </c>
      <c r="D13123" s="2" t="s">
        <v>4736</v>
      </c>
      <c r="E13123" s="2" t="s">
        <v>35</v>
      </c>
      <c r="F13123" s="2" t="s">
        <v>4779</v>
      </c>
      <c r="G13123" s="5">
        <v>2</v>
      </c>
      <c r="H13123" s="5">
        <v>109.95</v>
      </c>
      <c r="I13123" s="5">
        <v>219.9</v>
      </c>
      <c r="J13123" s="5">
        <v>58683.61</v>
      </c>
      <c r="K13123" s="3" t="str" cm="1">
        <f t="array" ref="K13123">_xlfn.LET(_xlpm.d,UPPER(TRIM(CLEAN(SUBSTITUTE(F13123,CHAR(160),"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24" spans="2:11" hidden="1" x14ac:dyDescent="0.25">
      <c r="B13124" s="20">
        <v>45883</v>
      </c>
      <c r="C13124" s="2" t="s">
        <v>1</v>
      </c>
      <c r="D13124" s="2" t="s">
        <v>4477</v>
      </c>
      <c r="E13124" s="2" t="s">
        <v>286</v>
      </c>
      <c r="F13124" s="2" t="s">
        <v>4779</v>
      </c>
      <c r="G13124" s="5">
        <v>2</v>
      </c>
      <c r="H13124" s="5">
        <v>113.2</v>
      </c>
      <c r="I13124" s="5">
        <v>226.4</v>
      </c>
      <c r="J13124" s="5">
        <v>58910.01</v>
      </c>
      <c r="K13124" s="3" t="str" cm="1">
        <f t="array" ref="K13124">_xlfn.LET(_xlpm.d,UPPER(TRIM(CLEAN(SUBSTITUTE(F13124,CHAR(160),"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25" spans="2:11" hidden="1" x14ac:dyDescent="0.25">
      <c r="B13125" s="20">
        <v>45884</v>
      </c>
      <c r="C13125" s="2" t="s">
        <v>1</v>
      </c>
      <c r="D13125" s="2" t="s">
        <v>4660</v>
      </c>
      <c r="E13125" s="2" t="s">
        <v>2983</v>
      </c>
      <c r="F13125" s="2" t="s">
        <v>4779</v>
      </c>
      <c r="G13125" s="5">
        <v>6</v>
      </c>
      <c r="H13125" s="5">
        <v>109.95</v>
      </c>
      <c r="I13125" s="5">
        <v>659.7</v>
      </c>
      <c r="J13125" s="5">
        <v>59569.71</v>
      </c>
      <c r="K13125" s="3" t="str" cm="1">
        <f t="array" ref="K13125">_xlfn.LET(_xlpm.d,UPPER(TRIM(CLEAN(SUBSTITUTE(F13125,CHAR(160),"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26" spans="2:11" hidden="1" x14ac:dyDescent="0.25">
      <c r="B13126" s="20">
        <v>45884</v>
      </c>
      <c r="C13126" s="2" t="s">
        <v>1</v>
      </c>
      <c r="D13126" s="2" t="s">
        <v>3640</v>
      </c>
      <c r="E13126" s="2" t="s">
        <v>2890</v>
      </c>
      <c r="F13126" s="2" t="s">
        <v>4779</v>
      </c>
      <c r="G13126" s="5">
        <v>11</v>
      </c>
      <c r="H13126" s="5">
        <v>109.95</v>
      </c>
      <c r="I13126" s="5">
        <v>1209.45</v>
      </c>
      <c r="J13126" s="5">
        <v>60779.159999999996</v>
      </c>
      <c r="K13126" s="3" t="str" cm="1">
        <f t="array" ref="K13126">_xlfn.LET(_xlpm.d,UPPER(TRIM(CLEAN(SUBSTITUTE(F13126,CHAR(160),"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27" spans="2:11" hidden="1" x14ac:dyDescent="0.25">
      <c r="B13127" s="20">
        <v>45884</v>
      </c>
      <c r="C13127" s="2" t="s">
        <v>1</v>
      </c>
      <c r="D13127" s="2" t="s">
        <v>4151</v>
      </c>
      <c r="E13127" s="2" t="s">
        <v>50</v>
      </c>
      <c r="F13127" s="2" t="s">
        <v>4779</v>
      </c>
      <c r="G13127" s="5">
        <v>12</v>
      </c>
      <c r="H13127" s="5">
        <v>110</v>
      </c>
      <c r="I13127" s="5">
        <v>1320</v>
      </c>
      <c r="J13127" s="5">
        <v>62099.159999999996</v>
      </c>
      <c r="K13127" s="3" t="str" cm="1">
        <f t="array" ref="K13127">_xlfn.LET(_xlpm.d,UPPER(TRIM(CLEAN(SUBSTITUTE(F13127,CHAR(160),"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28" spans="2:11" hidden="1" x14ac:dyDescent="0.25">
      <c r="B13128" s="20">
        <v>45884</v>
      </c>
      <c r="C13128" s="2" t="s">
        <v>1</v>
      </c>
      <c r="D13128" s="2" t="s">
        <v>3005</v>
      </c>
      <c r="E13128" s="2" t="s">
        <v>61</v>
      </c>
      <c r="F13128" s="2" t="s">
        <v>4779</v>
      </c>
      <c r="G13128" s="5">
        <v>10</v>
      </c>
      <c r="H13128" s="5">
        <v>110</v>
      </c>
      <c r="I13128" s="5">
        <v>1100</v>
      </c>
      <c r="J13128" s="5">
        <v>63199.159999999996</v>
      </c>
      <c r="K13128" s="3" t="str" cm="1">
        <f t="array" ref="K13128">_xlfn.LET(_xlpm.d,UPPER(TRIM(CLEAN(SUBSTITUTE(F13128,CHAR(160),"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29" spans="2:11" hidden="1" x14ac:dyDescent="0.25">
      <c r="B13129" s="20">
        <v>45884</v>
      </c>
      <c r="C13129" s="2" t="s">
        <v>1</v>
      </c>
      <c r="D13129" s="2" t="s">
        <v>2557</v>
      </c>
      <c r="E13129" s="2" t="s">
        <v>64</v>
      </c>
      <c r="F13129" s="2" t="s">
        <v>4779</v>
      </c>
      <c r="G13129" s="5">
        <v>5</v>
      </c>
      <c r="H13129" s="5">
        <v>109.95</v>
      </c>
      <c r="I13129" s="5">
        <v>549.75</v>
      </c>
      <c r="J13129" s="5">
        <v>63748.909999999996</v>
      </c>
      <c r="K13129" s="3" t="str" cm="1">
        <f t="array" ref="K13129">_xlfn.LET(_xlpm.d,UPPER(TRIM(CLEAN(SUBSTITUTE(F13129,CHAR(160),"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30" spans="2:11" hidden="1" x14ac:dyDescent="0.25">
      <c r="B13130" s="20">
        <v>45884</v>
      </c>
      <c r="C13130" s="2" t="s">
        <v>1</v>
      </c>
      <c r="D13130" s="2" t="s">
        <v>1232</v>
      </c>
      <c r="E13130" s="2" t="s">
        <v>1233</v>
      </c>
      <c r="F13130" s="2" t="s">
        <v>4779</v>
      </c>
      <c r="G13130" s="5">
        <v>3</v>
      </c>
      <c r="H13130" s="5">
        <v>109.99</v>
      </c>
      <c r="I13130" s="5">
        <v>329.97</v>
      </c>
      <c r="J13130" s="5">
        <v>64078.879999999997</v>
      </c>
      <c r="K13130" s="3" t="str" cm="1">
        <f t="array" ref="K13130">_xlfn.LET(_xlpm.d,UPPER(TRIM(CLEAN(SUBSTITUTE(F13130,CHAR(160),"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31" spans="2:11" hidden="1" x14ac:dyDescent="0.25">
      <c r="B13131" s="20">
        <v>45887</v>
      </c>
      <c r="C13131" s="2" t="s">
        <v>1</v>
      </c>
      <c r="D13131" s="2" t="s">
        <v>4661</v>
      </c>
      <c r="E13131" s="2" t="s">
        <v>964</v>
      </c>
      <c r="F13131" s="2" t="s">
        <v>4779</v>
      </c>
      <c r="G13131" s="5">
        <v>11</v>
      </c>
      <c r="H13131" s="5">
        <v>109.95</v>
      </c>
      <c r="I13131" s="5">
        <v>1209.45</v>
      </c>
      <c r="J13131" s="5">
        <v>65288.329999999994</v>
      </c>
      <c r="K13131" s="3" t="str" cm="1">
        <f t="array" ref="K13131">_xlfn.LET(_xlpm.d,UPPER(TRIM(CLEAN(SUBSTITUTE(F13131,CHAR(160),"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32" spans="2:11" hidden="1" x14ac:dyDescent="0.25">
      <c r="B13132" s="20">
        <v>45888</v>
      </c>
      <c r="C13132" s="2" t="s">
        <v>1</v>
      </c>
      <c r="D13132" s="2" t="s">
        <v>1267</v>
      </c>
      <c r="E13132" s="2" t="s">
        <v>162</v>
      </c>
      <c r="F13132" s="2" t="s">
        <v>4779</v>
      </c>
      <c r="G13132" s="5">
        <v>12</v>
      </c>
      <c r="H13132" s="5">
        <v>113.2</v>
      </c>
      <c r="I13132" s="5">
        <v>1358.4</v>
      </c>
      <c r="J13132" s="5">
        <v>66646.73</v>
      </c>
      <c r="K13132" s="3" t="str" cm="1">
        <f t="array" ref="K13132">_xlfn.LET(_xlpm.d,UPPER(TRIM(CLEAN(SUBSTITUTE(F13132,CHAR(160),"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33" spans="2:11" hidden="1" x14ac:dyDescent="0.25">
      <c r="B13133" s="20">
        <v>45890</v>
      </c>
      <c r="C13133" s="2" t="s">
        <v>1</v>
      </c>
      <c r="D13133" s="2" t="s">
        <v>4049</v>
      </c>
      <c r="E13133" s="2" t="s">
        <v>120</v>
      </c>
      <c r="F13133" s="2" t="s">
        <v>4790</v>
      </c>
      <c r="G13133" s="5">
        <v>24</v>
      </c>
      <c r="H13133" s="5">
        <v>106.99</v>
      </c>
      <c r="I13133" s="5">
        <v>2567.7600000000002</v>
      </c>
      <c r="J13133" s="5">
        <v>69214.489999999991</v>
      </c>
      <c r="K13133" s="3" t="str" cm="1">
        <f t="array" ref="K13133">_xlfn.LET(_xlpm.d,UPPER(TRIM(CLEAN(SUBSTITUTE(F13133,CHAR(160),"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34" spans="2:11" hidden="1" x14ac:dyDescent="0.25">
      <c r="B13134" s="20">
        <v>45891</v>
      </c>
      <c r="C13134" s="2" t="s">
        <v>1</v>
      </c>
      <c r="D13134" s="2" t="s">
        <v>3575</v>
      </c>
      <c r="E13134" s="2" t="s">
        <v>3</v>
      </c>
      <c r="F13134" s="2" t="s">
        <v>4779</v>
      </c>
      <c r="G13134" s="5">
        <v>10</v>
      </c>
      <c r="H13134" s="5">
        <v>109.95</v>
      </c>
      <c r="I13134" s="5">
        <v>1099.5</v>
      </c>
      <c r="J13134" s="5">
        <v>70313.989999999991</v>
      </c>
      <c r="K13134" s="3" t="str" cm="1">
        <f t="array" ref="K13134">_xlfn.LET(_xlpm.d,UPPER(TRIM(CLEAN(SUBSTITUTE(F13134,CHAR(160),"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35" spans="2:11" hidden="1" x14ac:dyDescent="0.25">
      <c r="B13135" s="20">
        <v>45894</v>
      </c>
      <c r="C13135" s="2" t="s">
        <v>1</v>
      </c>
      <c r="D13135" s="2" t="s">
        <v>3027</v>
      </c>
      <c r="E13135" s="2" t="s">
        <v>3028</v>
      </c>
      <c r="F13135" s="2" t="s">
        <v>4779</v>
      </c>
      <c r="G13135" s="5">
        <v>10</v>
      </c>
      <c r="H13135" s="5">
        <v>109.95</v>
      </c>
      <c r="I13135" s="5">
        <v>1099.5</v>
      </c>
      <c r="J13135" s="5">
        <v>71413.489999999991</v>
      </c>
      <c r="K13135" s="3" t="str" cm="1">
        <f t="array" ref="K13135">_xlfn.LET(_xlpm.d,UPPER(TRIM(CLEAN(SUBSTITUTE(F13135,CHAR(160),"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36" spans="2:11" hidden="1" x14ac:dyDescent="0.25">
      <c r="B13136" s="20">
        <v>45894</v>
      </c>
      <c r="C13136" s="2" t="s">
        <v>1</v>
      </c>
      <c r="D13136" s="2" t="s">
        <v>3032</v>
      </c>
      <c r="E13136" s="2" t="s">
        <v>248</v>
      </c>
      <c r="F13136" s="2" t="s">
        <v>4779</v>
      </c>
      <c r="G13136" s="5">
        <v>4</v>
      </c>
      <c r="H13136" s="5">
        <v>113.2</v>
      </c>
      <c r="I13136" s="5">
        <v>452.8</v>
      </c>
      <c r="J13136" s="5">
        <v>71866.289999999994</v>
      </c>
      <c r="K13136" s="3" t="str" cm="1">
        <f t="array" ref="K13136">_xlfn.LET(_xlpm.d,UPPER(TRIM(CLEAN(SUBSTITUTE(F13136,CHAR(160),"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37" spans="2:11" hidden="1" x14ac:dyDescent="0.25">
      <c r="B13137" s="20">
        <v>45895</v>
      </c>
      <c r="C13137" s="2" t="s">
        <v>1</v>
      </c>
      <c r="D13137" s="2" t="s">
        <v>2012</v>
      </c>
      <c r="E13137" s="2" t="s">
        <v>232</v>
      </c>
      <c r="F13137" s="2" t="s">
        <v>4779</v>
      </c>
      <c r="G13137" s="5">
        <v>2</v>
      </c>
      <c r="H13137" s="5">
        <v>113.2</v>
      </c>
      <c r="I13137" s="5">
        <v>226.4</v>
      </c>
      <c r="J13137" s="5">
        <v>72092.689999999988</v>
      </c>
      <c r="K13137" s="3" t="str" cm="1">
        <f t="array" ref="K13137">_xlfn.LET(_xlpm.d,UPPER(TRIM(CLEAN(SUBSTITUTE(F13137,CHAR(160),"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38" spans="2:11" hidden="1" x14ac:dyDescent="0.25">
      <c r="B13138" s="20">
        <v>45895</v>
      </c>
      <c r="C13138" s="2" t="s">
        <v>1</v>
      </c>
      <c r="D13138" s="2" t="s">
        <v>3034</v>
      </c>
      <c r="E13138" s="2" t="s">
        <v>158</v>
      </c>
      <c r="F13138" s="2" t="s">
        <v>4779</v>
      </c>
      <c r="G13138" s="5">
        <v>6</v>
      </c>
      <c r="H13138" s="5">
        <v>113.2</v>
      </c>
      <c r="I13138" s="5">
        <v>679.2</v>
      </c>
      <c r="J13138" s="5">
        <v>72771.889999999985</v>
      </c>
      <c r="K13138" s="3" t="str" cm="1">
        <f t="array" ref="K13138">_xlfn.LET(_xlpm.d,UPPER(TRIM(CLEAN(SUBSTITUTE(F13138,CHAR(160),"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39" spans="2:11" hidden="1" x14ac:dyDescent="0.25">
      <c r="B13139" s="20">
        <v>45895</v>
      </c>
      <c r="C13139" s="2" t="s">
        <v>1</v>
      </c>
      <c r="D13139" s="2" t="s">
        <v>1061</v>
      </c>
      <c r="E13139" s="2" t="s">
        <v>234</v>
      </c>
      <c r="F13139" s="2" t="s">
        <v>4779</v>
      </c>
      <c r="G13139" s="5">
        <v>2</v>
      </c>
      <c r="H13139" s="5">
        <v>113.2</v>
      </c>
      <c r="I13139" s="5">
        <v>226.4</v>
      </c>
      <c r="J13139" s="5">
        <v>72998.289999999979</v>
      </c>
      <c r="K13139" s="3" t="str" cm="1">
        <f t="array" ref="K13139">_xlfn.LET(_xlpm.d,UPPER(TRIM(CLEAN(SUBSTITUTE(F13139,CHAR(160),"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40" spans="2:11" hidden="1" x14ac:dyDescent="0.25">
      <c r="B13140" s="20">
        <v>45895</v>
      </c>
      <c r="C13140" s="2" t="s">
        <v>1</v>
      </c>
      <c r="D13140" s="2" t="s">
        <v>662</v>
      </c>
      <c r="E13140" s="2" t="s">
        <v>261</v>
      </c>
      <c r="F13140" s="2" t="s">
        <v>4779</v>
      </c>
      <c r="G13140" s="5">
        <v>6</v>
      </c>
      <c r="H13140" s="5">
        <v>113.2</v>
      </c>
      <c r="I13140" s="5">
        <v>679.2</v>
      </c>
      <c r="J13140" s="5">
        <v>73677.489999999976</v>
      </c>
      <c r="K13140" s="3" t="str" cm="1">
        <f t="array" ref="K13140">_xlfn.LET(_xlpm.d,UPPER(TRIM(CLEAN(SUBSTITUTE(F13140,CHAR(160),"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41" spans="2:11" hidden="1" x14ac:dyDescent="0.25">
      <c r="B13141" s="20">
        <v>45896</v>
      </c>
      <c r="C13141" s="2" t="s">
        <v>1</v>
      </c>
      <c r="D13141" s="2" t="s">
        <v>3040</v>
      </c>
      <c r="E13141" s="2" t="s">
        <v>730</v>
      </c>
      <c r="F13141" s="2" t="s">
        <v>4779</v>
      </c>
      <c r="G13141" s="5">
        <v>10</v>
      </c>
      <c r="H13141" s="5">
        <v>107.75</v>
      </c>
      <c r="I13141" s="5">
        <v>1077.5</v>
      </c>
      <c r="J13141" s="5">
        <v>74754.989999999976</v>
      </c>
      <c r="K13141" s="3" t="str" cm="1">
        <f t="array" ref="K13141">_xlfn.LET(_xlpm.d,UPPER(TRIM(CLEAN(SUBSTITUTE(F13141,CHAR(160),"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42" spans="2:11" hidden="1" x14ac:dyDescent="0.25">
      <c r="B13142" s="20">
        <v>45896</v>
      </c>
      <c r="C13142" s="2" t="s">
        <v>1</v>
      </c>
      <c r="D13142" s="2" t="s">
        <v>4664</v>
      </c>
      <c r="E13142" s="2" t="s">
        <v>857</v>
      </c>
      <c r="F13142" s="2" t="s">
        <v>4779</v>
      </c>
      <c r="G13142" s="5">
        <v>6</v>
      </c>
      <c r="H13142" s="5">
        <v>109.95</v>
      </c>
      <c r="I13142" s="5">
        <v>659.7</v>
      </c>
      <c r="J13142" s="5">
        <v>75414.689999999973</v>
      </c>
      <c r="K13142" s="3" t="str" cm="1">
        <f t="array" ref="K13142">_xlfn.LET(_xlpm.d,UPPER(TRIM(CLEAN(SUBSTITUTE(F13142,CHAR(160),"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43" spans="2:11" hidden="1" x14ac:dyDescent="0.25">
      <c r="B13143" s="20">
        <v>45897</v>
      </c>
      <c r="C13143" s="2" t="s">
        <v>1</v>
      </c>
      <c r="D13143" s="2" t="s">
        <v>665</v>
      </c>
      <c r="E13143" s="2" t="s">
        <v>143</v>
      </c>
      <c r="F13143" s="2" t="s">
        <v>4779</v>
      </c>
      <c r="G13143" s="5">
        <v>10</v>
      </c>
      <c r="H13143" s="5">
        <v>113.2</v>
      </c>
      <c r="I13143" s="5">
        <v>1132</v>
      </c>
      <c r="J13143" s="5">
        <v>76546.689999999973</v>
      </c>
      <c r="K13143" s="3" t="str" cm="1">
        <f t="array" ref="K13143">_xlfn.LET(_xlpm.d,UPPER(TRIM(CLEAN(SUBSTITUTE(F13143,CHAR(160),"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44" spans="2:11" hidden="1" x14ac:dyDescent="0.25">
      <c r="B13144" s="20">
        <v>45897</v>
      </c>
      <c r="C13144" s="2" t="s">
        <v>1</v>
      </c>
      <c r="D13144" s="2" t="s">
        <v>3874</v>
      </c>
      <c r="E13144" s="2" t="s">
        <v>485</v>
      </c>
      <c r="F13144" s="2" t="s">
        <v>4779</v>
      </c>
      <c r="G13144" s="5">
        <v>10</v>
      </c>
      <c r="H13144" s="5">
        <v>107.75</v>
      </c>
      <c r="I13144" s="5">
        <v>1077.5</v>
      </c>
      <c r="J13144" s="5">
        <v>77624.189999999973</v>
      </c>
      <c r="K13144" s="3" t="str" cm="1">
        <f t="array" ref="K13144">_xlfn.LET(_xlpm.d,UPPER(TRIM(CLEAN(SUBSTITUTE(F13144,CHAR(160),"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45" spans="2:11" hidden="1" x14ac:dyDescent="0.25">
      <c r="B13145" s="20">
        <v>45898</v>
      </c>
      <c r="C13145" s="2" t="s">
        <v>1</v>
      </c>
      <c r="D13145" s="2" t="s">
        <v>1073</v>
      </c>
      <c r="E13145" s="2" t="s">
        <v>195</v>
      </c>
      <c r="F13145" s="2" t="s">
        <v>4779</v>
      </c>
      <c r="G13145" s="5">
        <v>8</v>
      </c>
      <c r="H13145" s="5">
        <v>113.3</v>
      </c>
      <c r="I13145" s="5">
        <v>906.4</v>
      </c>
      <c r="J13145" s="5">
        <v>78530.589999999967</v>
      </c>
      <c r="K13145" s="3" t="str" cm="1">
        <f t="array" ref="K13145">_xlfn.LET(_xlpm.d,UPPER(TRIM(CLEAN(SUBSTITUTE(F13145,CHAR(160),"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46" spans="2:11" hidden="1" x14ac:dyDescent="0.25">
      <c r="B13146" s="20">
        <v>45898</v>
      </c>
      <c r="C13146" s="2" t="s">
        <v>1</v>
      </c>
      <c r="D13146" s="2" t="s">
        <v>4481</v>
      </c>
      <c r="E13146" s="2" t="s">
        <v>64</v>
      </c>
      <c r="F13146" s="2" t="s">
        <v>4779</v>
      </c>
      <c r="G13146" s="5">
        <v>1</v>
      </c>
      <c r="H13146" s="5">
        <v>109.95</v>
      </c>
      <c r="I13146" s="5">
        <v>109.95</v>
      </c>
      <c r="J13146" s="5">
        <v>78640.539999999964</v>
      </c>
      <c r="K13146" s="3" t="str" cm="1">
        <f t="array" ref="K13146">_xlfn.LET(_xlpm.d,UPPER(TRIM(CLEAN(SUBSTITUTE(F13146,CHAR(160),"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47" spans="2:11" hidden="1" x14ac:dyDescent="0.25">
      <c r="B13147" s="20">
        <v>45898</v>
      </c>
      <c r="C13147" s="2" t="s">
        <v>1</v>
      </c>
      <c r="D13147" s="2" t="s">
        <v>3052</v>
      </c>
      <c r="E13147" s="2" t="s">
        <v>170</v>
      </c>
      <c r="F13147" s="2" t="s">
        <v>4779</v>
      </c>
      <c r="G13147" s="5">
        <v>1</v>
      </c>
      <c r="H13147" s="5">
        <v>109.95</v>
      </c>
      <c r="I13147" s="5">
        <v>109.95</v>
      </c>
      <c r="J13147" s="5">
        <v>78750.489999999962</v>
      </c>
      <c r="K13147" s="3" t="str" cm="1">
        <f t="array" ref="K13147">_xlfn.LET(_xlpm.d,UPPER(TRIM(CLEAN(SUBSTITUTE(F13147,CHAR(160),"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48" spans="2:11" hidden="1" x14ac:dyDescent="0.25">
      <c r="B13148" s="20">
        <v>45898</v>
      </c>
      <c r="C13148" s="2" t="s">
        <v>1</v>
      </c>
      <c r="D13148" s="2" t="s">
        <v>4042</v>
      </c>
      <c r="E13148" s="2" t="s">
        <v>835</v>
      </c>
      <c r="F13148" s="2" t="s">
        <v>4779</v>
      </c>
      <c r="G13148" s="5">
        <v>15</v>
      </c>
      <c r="H13148" s="5">
        <v>109.95</v>
      </c>
      <c r="I13148" s="5">
        <v>1649.25</v>
      </c>
      <c r="J13148" s="5">
        <v>80399.739999999962</v>
      </c>
      <c r="K13148" s="3" t="str" cm="1">
        <f t="array" ref="K13148">_xlfn.LET(_xlpm.d,UPPER(TRIM(CLEAN(SUBSTITUTE(F13148,CHAR(160),"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49" spans="2:11" hidden="1" x14ac:dyDescent="0.25">
      <c r="B13149" s="20">
        <v>45901</v>
      </c>
      <c r="C13149" s="2" t="s">
        <v>1</v>
      </c>
      <c r="D13149" s="2" t="s">
        <v>1533</v>
      </c>
      <c r="E13149" s="2" t="s">
        <v>279</v>
      </c>
      <c r="F13149" s="2" t="s">
        <v>4779</v>
      </c>
      <c r="G13149" s="5">
        <v>6</v>
      </c>
      <c r="H13149" s="5">
        <v>113.2</v>
      </c>
      <c r="I13149" s="5">
        <v>679.2</v>
      </c>
      <c r="J13149" s="5">
        <v>81078.939999999959</v>
      </c>
      <c r="K13149" s="3" t="str" cm="1">
        <f t="array" ref="K13149">_xlfn.LET(_xlpm.d,UPPER(TRIM(CLEAN(SUBSTITUTE(F13149,CHAR(160),"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50" spans="2:11" hidden="1" x14ac:dyDescent="0.25">
      <c r="B13150" s="20">
        <v>45901</v>
      </c>
      <c r="C13150" s="2" t="s">
        <v>1</v>
      </c>
      <c r="D13150" s="2" t="s">
        <v>1077</v>
      </c>
      <c r="E13150" s="2" t="s">
        <v>195</v>
      </c>
      <c r="F13150" s="2" t="s">
        <v>4779</v>
      </c>
      <c r="G13150" s="5">
        <v>3</v>
      </c>
      <c r="H13150" s="5">
        <v>113.2</v>
      </c>
      <c r="I13150" s="5">
        <v>339.6</v>
      </c>
      <c r="J13150" s="5">
        <v>81418.539999999964</v>
      </c>
      <c r="K13150" s="3" t="str" cm="1">
        <f t="array" ref="K13150">_xlfn.LET(_xlpm.d,UPPER(TRIM(CLEAN(SUBSTITUTE(F13150,CHAR(160),"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51" spans="2:11" hidden="1" x14ac:dyDescent="0.25">
      <c r="B13151" s="20">
        <v>45901</v>
      </c>
      <c r="C13151" s="2" t="s">
        <v>1</v>
      </c>
      <c r="D13151" s="2" t="s">
        <v>674</v>
      </c>
      <c r="E13151" s="2" t="s">
        <v>158</v>
      </c>
      <c r="F13151" s="2" t="s">
        <v>4779</v>
      </c>
      <c r="G13151" s="5">
        <v>6</v>
      </c>
      <c r="H13151" s="5">
        <v>113.2</v>
      </c>
      <c r="I13151" s="5">
        <v>679.2</v>
      </c>
      <c r="J13151" s="5">
        <v>82097.739999999962</v>
      </c>
      <c r="K13151" s="3" t="str" cm="1">
        <f t="array" ref="K13151">_xlfn.LET(_xlpm.d,UPPER(TRIM(CLEAN(SUBSTITUTE(F13151,CHAR(160),"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52" spans="2:11" hidden="1" x14ac:dyDescent="0.25">
      <c r="B13152" s="20">
        <v>45902</v>
      </c>
      <c r="C13152" s="2" t="s">
        <v>1</v>
      </c>
      <c r="D13152" s="2" t="s">
        <v>2025</v>
      </c>
      <c r="E13152" s="2" t="s">
        <v>78</v>
      </c>
      <c r="F13152" s="2" t="s">
        <v>4779</v>
      </c>
      <c r="G13152" s="5">
        <v>3</v>
      </c>
      <c r="H13152" s="5">
        <v>113.2</v>
      </c>
      <c r="I13152" s="5">
        <v>339.6</v>
      </c>
      <c r="J13152" s="5">
        <v>82437.339999999967</v>
      </c>
      <c r="K13152" s="3" t="str" cm="1">
        <f t="array" ref="K13152">_xlfn.LET(_xlpm.d,UPPER(TRIM(CLEAN(SUBSTITUTE(F13152,CHAR(160),"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53" spans="2:11" hidden="1" x14ac:dyDescent="0.25">
      <c r="B13153" s="20">
        <v>45902</v>
      </c>
      <c r="C13153" s="2" t="s">
        <v>1</v>
      </c>
      <c r="D13153" s="2" t="s">
        <v>1081</v>
      </c>
      <c r="E13153" s="2" t="s">
        <v>143</v>
      </c>
      <c r="F13153" s="2" t="s">
        <v>4779</v>
      </c>
      <c r="G13153" s="5">
        <v>5</v>
      </c>
      <c r="H13153" s="5">
        <v>113.2</v>
      </c>
      <c r="I13153" s="5">
        <v>566</v>
      </c>
      <c r="J13153" s="5">
        <v>83003.339999999967</v>
      </c>
      <c r="K13153" s="3" t="str" cm="1">
        <f t="array" ref="K13153">_xlfn.LET(_xlpm.d,UPPER(TRIM(CLEAN(SUBSTITUTE(F13153,CHAR(160),"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54" spans="2:11" hidden="1" x14ac:dyDescent="0.25">
      <c r="B13154" s="20">
        <v>45903</v>
      </c>
      <c r="C13154" s="2" t="s">
        <v>1</v>
      </c>
      <c r="D13154" s="2" t="s">
        <v>829</v>
      </c>
      <c r="E13154" s="2" t="s">
        <v>61</v>
      </c>
      <c r="F13154" s="2" t="s">
        <v>4779</v>
      </c>
      <c r="G13154" s="5">
        <v>12</v>
      </c>
      <c r="H13154" s="5">
        <v>109.95</v>
      </c>
      <c r="I13154" s="5">
        <v>1319.4</v>
      </c>
      <c r="J13154" s="5">
        <v>84322.739999999962</v>
      </c>
      <c r="K13154" s="3" t="str" cm="1">
        <f t="array" ref="K13154">_xlfn.LET(_xlpm.d,UPPER(TRIM(CLEAN(SUBSTITUTE(F13154,CHAR(160),"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55" spans="2:11" hidden="1" x14ac:dyDescent="0.25">
      <c r="B13155" s="20">
        <v>45903</v>
      </c>
      <c r="C13155" s="2" t="s">
        <v>1</v>
      </c>
      <c r="D13155" s="2" t="s">
        <v>2032</v>
      </c>
      <c r="E13155" s="2" t="s">
        <v>305</v>
      </c>
      <c r="F13155" s="2" t="s">
        <v>4779</v>
      </c>
      <c r="G13155" s="5">
        <v>9</v>
      </c>
      <c r="H13155" s="5">
        <v>113.2</v>
      </c>
      <c r="I13155" s="5">
        <v>1018.8</v>
      </c>
      <c r="J13155" s="5">
        <v>85341.539999999964</v>
      </c>
      <c r="K13155" s="3" t="str" cm="1">
        <f t="array" ref="K13155">_xlfn.LET(_xlpm.d,UPPER(TRIM(CLEAN(SUBSTITUTE(F13155,CHAR(160),"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56" spans="2:11" hidden="1" x14ac:dyDescent="0.25">
      <c r="B13156" s="20">
        <v>45904</v>
      </c>
      <c r="C13156" s="2" t="s">
        <v>1</v>
      </c>
      <c r="D13156" s="2" t="s">
        <v>2033</v>
      </c>
      <c r="E13156" s="2" t="s">
        <v>1634</v>
      </c>
      <c r="F13156" s="2" t="s">
        <v>4779</v>
      </c>
      <c r="G13156" s="5">
        <v>6</v>
      </c>
      <c r="H13156" s="5">
        <v>107.75</v>
      </c>
      <c r="I13156" s="5">
        <v>646.5</v>
      </c>
      <c r="J13156" s="5">
        <v>85988.039999999964</v>
      </c>
      <c r="K13156" s="3" t="str" cm="1">
        <f t="array" ref="K13156">_xlfn.LET(_xlpm.d,UPPER(TRIM(CLEAN(SUBSTITUTE(F13156,CHAR(160),"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57" spans="2:11" hidden="1" x14ac:dyDescent="0.25">
      <c r="B13157" s="20">
        <v>45904</v>
      </c>
      <c r="C13157" s="2" t="s">
        <v>1</v>
      </c>
      <c r="D13157" s="2" t="s">
        <v>4791</v>
      </c>
      <c r="E13157" s="2" t="s">
        <v>730</v>
      </c>
      <c r="F13157" s="2" t="s">
        <v>4779</v>
      </c>
      <c r="G13157" s="5">
        <v>10</v>
      </c>
      <c r="H13157" s="5">
        <v>107.75</v>
      </c>
      <c r="I13157" s="5">
        <v>1077.5</v>
      </c>
      <c r="J13157" s="5">
        <v>87065.539999999964</v>
      </c>
      <c r="K13157" s="3" t="str" cm="1">
        <f t="array" ref="K13157">_xlfn.LET(_xlpm.d,UPPER(TRIM(CLEAN(SUBSTITUTE(F13157,CHAR(160),"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58" spans="2:11" hidden="1" x14ac:dyDescent="0.25">
      <c r="B13158" s="20">
        <v>45904</v>
      </c>
      <c r="C13158" s="2" t="s">
        <v>1</v>
      </c>
      <c r="D13158" s="2" t="s">
        <v>3062</v>
      </c>
      <c r="E13158" s="2" t="s">
        <v>286</v>
      </c>
      <c r="F13158" s="2" t="s">
        <v>4779</v>
      </c>
      <c r="G13158" s="5">
        <v>6</v>
      </c>
      <c r="H13158" s="5">
        <v>113.2</v>
      </c>
      <c r="I13158" s="5">
        <v>679.2</v>
      </c>
      <c r="J13158" s="5">
        <v>87744.739999999962</v>
      </c>
      <c r="K13158" s="3" t="str" cm="1">
        <f t="array" ref="K13158">_xlfn.LET(_xlpm.d,UPPER(TRIM(CLEAN(SUBSTITUTE(F13158,CHAR(160),"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59" spans="2:11" hidden="1" x14ac:dyDescent="0.25">
      <c r="B13159" s="20">
        <v>45904</v>
      </c>
      <c r="C13159" s="2" t="s">
        <v>1</v>
      </c>
      <c r="D13159" s="2" t="s">
        <v>4792</v>
      </c>
      <c r="E13159" s="2" t="s">
        <v>170</v>
      </c>
      <c r="F13159" s="2" t="s">
        <v>4779</v>
      </c>
      <c r="G13159" s="5">
        <v>9</v>
      </c>
      <c r="H13159" s="5">
        <v>109.95</v>
      </c>
      <c r="I13159" s="5">
        <v>989.55</v>
      </c>
      <c r="J13159" s="5">
        <v>88734.289999999964</v>
      </c>
      <c r="K13159" s="3" t="str" cm="1">
        <f t="array" ref="K13159">_xlfn.LET(_xlpm.d,UPPER(TRIM(CLEAN(SUBSTITUTE(F13159,CHAR(160),"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60" spans="2:11" hidden="1" x14ac:dyDescent="0.25">
      <c r="B13160" s="20">
        <v>45905</v>
      </c>
      <c r="C13160" s="2" t="s">
        <v>1</v>
      </c>
      <c r="D13160" s="2" t="s">
        <v>4667</v>
      </c>
      <c r="E13160" s="2" t="s">
        <v>485</v>
      </c>
      <c r="F13160" s="2" t="s">
        <v>4779</v>
      </c>
      <c r="G13160" s="5">
        <v>4</v>
      </c>
      <c r="H13160" s="5">
        <v>107.75</v>
      </c>
      <c r="I13160" s="5">
        <v>431</v>
      </c>
      <c r="J13160" s="5">
        <v>89165.289999999964</v>
      </c>
      <c r="K13160" s="3" t="str" cm="1">
        <f t="array" ref="K13160">_xlfn.LET(_xlpm.d,UPPER(TRIM(CLEAN(SUBSTITUTE(F13160,CHAR(160),"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61" spans="2:11" hidden="1" x14ac:dyDescent="0.25">
      <c r="B13161" s="20">
        <v>45906</v>
      </c>
      <c r="C13161" s="2" t="s">
        <v>1</v>
      </c>
      <c r="D13161" s="2" t="s">
        <v>3624</v>
      </c>
      <c r="E13161" s="2" t="s">
        <v>3</v>
      </c>
      <c r="F13161" s="2" t="s">
        <v>4779</v>
      </c>
      <c r="G13161" s="5">
        <v>2</v>
      </c>
      <c r="H13161" s="5">
        <v>109.95</v>
      </c>
      <c r="I13161" s="5">
        <v>219.9</v>
      </c>
      <c r="J13161" s="5">
        <v>89385.189999999959</v>
      </c>
      <c r="K13161" s="3" t="str" cm="1">
        <f t="array" ref="K13161">_xlfn.LET(_xlpm.d,UPPER(TRIM(CLEAN(SUBSTITUTE(F13161,CHAR(160),"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62" spans="2:11" hidden="1" x14ac:dyDescent="0.25">
      <c r="B13162" s="20">
        <v>45911</v>
      </c>
      <c r="C13162" s="2" t="s">
        <v>1</v>
      </c>
      <c r="D13162" s="2" t="s">
        <v>3087</v>
      </c>
      <c r="E13162" s="2" t="s">
        <v>3</v>
      </c>
      <c r="F13162" s="2" t="s">
        <v>4779</v>
      </c>
      <c r="G13162" s="5">
        <v>3</v>
      </c>
      <c r="H13162" s="5">
        <v>109.95</v>
      </c>
      <c r="I13162" s="5">
        <v>329.85</v>
      </c>
      <c r="J13162" s="5">
        <v>89715.039999999964</v>
      </c>
      <c r="K13162" s="3" t="str" cm="1">
        <f t="array" ref="K13162">_xlfn.LET(_xlpm.d,UPPER(TRIM(CLEAN(SUBSTITUTE(F13162,CHAR(160),"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63" spans="2:11" hidden="1" x14ac:dyDescent="0.25">
      <c r="B13163" s="20">
        <v>45916</v>
      </c>
      <c r="C13163" s="2" t="s">
        <v>1</v>
      </c>
      <c r="D13163" s="2" t="s">
        <v>1100</v>
      </c>
      <c r="E13163" s="2" t="s">
        <v>78</v>
      </c>
      <c r="F13163" s="2" t="s">
        <v>4779</v>
      </c>
      <c r="G13163" s="5">
        <v>6</v>
      </c>
      <c r="H13163" s="5">
        <v>113.2</v>
      </c>
      <c r="I13163" s="5">
        <v>679.2</v>
      </c>
      <c r="J13163" s="5">
        <v>90394.239999999962</v>
      </c>
      <c r="K13163" s="3" t="str" cm="1">
        <f t="array" ref="K13163">_xlfn.LET(_xlpm.d,UPPER(TRIM(CLEAN(SUBSTITUTE(F13163,CHAR(160),"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64" spans="2:11" hidden="1" x14ac:dyDescent="0.25">
      <c r="B13164" s="20">
        <v>45917</v>
      </c>
      <c r="C13164" s="2" t="s">
        <v>1</v>
      </c>
      <c r="D13164" s="2" t="s">
        <v>3109</v>
      </c>
      <c r="E13164" s="2" t="s">
        <v>730</v>
      </c>
      <c r="F13164" s="2" t="s">
        <v>4779</v>
      </c>
      <c r="G13164" s="5">
        <v>15</v>
      </c>
      <c r="H13164" s="5">
        <v>107.75</v>
      </c>
      <c r="I13164" s="5">
        <v>1616.25</v>
      </c>
      <c r="J13164" s="5">
        <v>92010.489999999962</v>
      </c>
      <c r="K13164" s="3" t="str" cm="1">
        <f t="array" ref="K13164">_xlfn.LET(_xlpm.d,UPPER(TRIM(CLEAN(SUBSTITUTE(F13164,CHAR(160),"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65" spans="2:11" hidden="1" x14ac:dyDescent="0.25">
      <c r="B13165" s="20">
        <v>45918</v>
      </c>
      <c r="C13165" s="2" t="s">
        <v>1</v>
      </c>
      <c r="D13165" s="2" t="s">
        <v>3112</v>
      </c>
      <c r="E13165" s="2" t="s">
        <v>135</v>
      </c>
      <c r="F13165" s="2" t="s">
        <v>4779</v>
      </c>
      <c r="G13165" s="5">
        <v>6</v>
      </c>
      <c r="H13165" s="5">
        <v>113.2</v>
      </c>
      <c r="I13165" s="5">
        <v>679.2</v>
      </c>
      <c r="J13165" s="5">
        <v>92689.689999999959</v>
      </c>
      <c r="K13165" s="3" t="str" cm="1">
        <f t="array" ref="K13165">_xlfn.LET(_xlpm.d,UPPER(TRIM(CLEAN(SUBSTITUTE(F13165,CHAR(160),"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66" spans="2:11" hidden="1" x14ac:dyDescent="0.25">
      <c r="B13166" s="20">
        <v>45918</v>
      </c>
      <c r="C13166" s="2" t="s">
        <v>1</v>
      </c>
      <c r="D13166" s="2" t="s">
        <v>3113</v>
      </c>
      <c r="E13166" s="2" t="s">
        <v>180</v>
      </c>
      <c r="F13166" s="2" t="s">
        <v>4779</v>
      </c>
      <c r="G13166" s="5">
        <v>5</v>
      </c>
      <c r="H13166" s="5">
        <v>113.2</v>
      </c>
      <c r="I13166" s="5">
        <v>566</v>
      </c>
      <c r="J13166" s="5">
        <v>93255.689999999959</v>
      </c>
      <c r="K13166" s="3" t="str" cm="1">
        <f t="array" ref="K13166">_xlfn.LET(_xlpm.d,UPPER(TRIM(CLEAN(SUBSTITUTE(F13166,CHAR(160),"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67" spans="2:11" hidden="1" x14ac:dyDescent="0.25">
      <c r="B13167" s="20">
        <v>45918</v>
      </c>
      <c r="C13167" s="2" t="s">
        <v>1</v>
      </c>
      <c r="D13167" s="2" t="s">
        <v>2067</v>
      </c>
      <c r="E13167" s="2" t="s">
        <v>248</v>
      </c>
      <c r="F13167" s="2" t="s">
        <v>4779</v>
      </c>
      <c r="G13167" s="5">
        <v>4</v>
      </c>
      <c r="H13167" s="5">
        <v>113.2</v>
      </c>
      <c r="I13167" s="5">
        <v>452.8</v>
      </c>
      <c r="J13167" s="5">
        <v>93708.489999999962</v>
      </c>
      <c r="K13167" s="3" t="str" cm="1">
        <f t="array" ref="K13167">_xlfn.LET(_xlpm.d,UPPER(TRIM(CLEAN(SUBSTITUTE(F13167,CHAR(160),"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68" spans="2:11" hidden="1" x14ac:dyDescent="0.25">
      <c r="B13168" s="20">
        <v>45918</v>
      </c>
      <c r="C13168" s="2" t="s">
        <v>1</v>
      </c>
      <c r="D13168" s="2" t="s">
        <v>3114</v>
      </c>
      <c r="E13168" s="2" t="s">
        <v>3</v>
      </c>
      <c r="F13168" s="2" t="s">
        <v>4779</v>
      </c>
      <c r="G13168" s="5">
        <v>6</v>
      </c>
      <c r="H13168" s="5">
        <v>109.95</v>
      </c>
      <c r="I13168" s="5">
        <v>659.7</v>
      </c>
      <c r="J13168" s="5">
        <v>94368.189999999959</v>
      </c>
      <c r="K13168" s="3" t="str" cm="1">
        <f t="array" ref="K13168">_xlfn.LET(_xlpm.d,UPPER(TRIM(CLEAN(SUBSTITUTE(F13168,CHAR(160),"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69" spans="2:11" hidden="1" x14ac:dyDescent="0.25">
      <c r="B13169" s="20">
        <v>45919</v>
      </c>
      <c r="C13169" s="2" t="s">
        <v>1</v>
      </c>
      <c r="D13169" s="2" t="s">
        <v>2070</v>
      </c>
      <c r="E13169" s="2" t="s">
        <v>232</v>
      </c>
      <c r="F13169" s="2" t="s">
        <v>4779</v>
      </c>
      <c r="G13169" s="5">
        <v>4</v>
      </c>
      <c r="H13169" s="5">
        <v>113.2</v>
      </c>
      <c r="I13169" s="5">
        <v>452.8</v>
      </c>
      <c r="J13169" s="5">
        <v>94820.989999999962</v>
      </c>
      <c r="K13169" s="3" t="str" cm="1">
        <f t="array" ref="K13169">_xlfn.LET(_xlpm.d,UPPER(TRIM(CLEAN(SUBSTITUTE(F13169,CHAR(160),"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70" spans="2:11" hidden="1" x14ac:dyDescent="0.25">
      <c r="B13170" s="20">
        <v>45919</v>
      </c>
      <c r="C13170" s="2" t="s">
        <v>1</v>
      </c>
      <c r="D13170" s="2" t="s">
        <v>3121</v>
      </c>
      <c r="E13170" s="2" t="s">
        <v>78</v>
      </c>
      <c r="F13170" s="2" t="s">
        <v>4779</v>
      </c>
      <c r="G13170" s="5">
        <v>2</v>
      </c>
      <c r="H13170" s="5">
        <v>113.2</v>
      </c>
      <c r="I13170" s="5">
        <v>226.4</v>
      </c>
      <c r="J13170" s="5">
        <v>95047.389999999956</v>
      </c>
      <c r="K13170" s="3" t="str" cm="1">
        <f t="array" ref="K13170">_xlfn.LET(_xlpm.d,UPPER(TRIM(CLEAN(SUBSTITUTE(F13170,CHAR(160),"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71" spans="2:11" hidden="1" x14ac:dyDescent="0.25">
      <c r="B13171" s="20">
        <v>45919</v>
      </c>
      <c r="C13171" s="2" t="s">
        <v>1</v>
      </c>
      <c r="D13171" s="2" t="s">
        <v>1111</v>
      </c>
      <c r="E13171" s="2" t="s">
        <v>154</v>
      </c>
      <c r="F13171" s="2" t="s">
        <v>4779</v>
      </c>
      <c r="G13171" s="5">
        <v>12</v>
      </c>
      <c r="H13171" s="5">
        <v>113.2</v>
      </c>
      <c r="I13171" s="5">
        <v>1358.4</v>
      </c>
      <c r="J13171" s="5">
        <v>96405.78999999995</v>
      </c>
      <c r="K13171" s="3" t="str" cm="1">
        <f t="array" ref="K13171">_xlfn.LET(_xlpm.d,UPPER(TRIM(CLEAN(SUBSTITUTE(F13171,CHAR(160),"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72" spans="2:11" hidden="1" x14ac:dyDescent="0.25">
      <c r="B13172" s="20">
        <v>45919</v>
      </c>
      <c r="C13172" s="2" t="s">
        <v>1</v>
      </c>
      <c r="D13172" s="2" t="s">
        <v>1113</v>
      </c>
      <c r="E13172" s="2" t="s">
        <v>43</v>
      </c>
      <c r="F13172" s="2" t="s">
        <v>4779</v>
      </c>
      <c r="G13172" s="5">
        <v>2</v>
      </c>
      <c r="H13172" s="5">
        <v>109.95</v>
      </c>
      <c r="I13172" s="5">
        <v>219.9</v>
      </c>
      <c r="J13172" s="5">
        <v>96625.689999999944</v>
      </c>
      <c r="K13172" s="3" t="str" cm="1">
        <f t="array" ref="K13172">_xlfn.LET(_xlpm.d,UPPER(TRIM(CLEAN(SUBSTITUTE(F13172,CHAR(160),"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73" spans="2:11" hidden="1" x14ac:dyDescent="0.25">
      <c r="B13173" s="20">
        <v>45919</v>
      </c>
      <c r="C13173" s="2" t="s">
        <v>1</v>
      </c>
      <c r="D13173" s="2" t="s">
        <v>4275</v>
      </c>
      <c r="E13173" s="2" t="s">
        <v>170</v>
      </c>
      <c r="F13173" s="2" t="s">
        <v>4779</v>
      </c>
      <c r="G13173" s="5">
        <v>10</v>
      </c>
      <c r="H13173" s="5">
        <v>109.95</v>
      </c>
      <c r="I13173" s="5">
        <v>1099.5</v>
      </c>
      <c r="J13173" s="5">
        <v>97725.189999999944</v>
      </c>
      <c r="K13173" s="3" t="str" cm="1">
        <f t="array" ref="K13173">_xlfn.LET(_xlpm.d,UPPER(TRIM(CLEAN(SUBSTITUTE(F13173,CHAR(160),"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74" spans="2:11" hidden="1" x14ac:dyDescent="0.25">
      <c r="B13174" s="20">
        <v>45919</v>
      </c>
      <c r="C13174" s="2" t="s">
        <v>1</v>
      </c>
      <c r="D13174" s="2" t="s">
        <v>3127</v>
      </c>
      <c r="E13174" s="2" t="s">
        <v>305</v>
      </c>
      <c r="F13174" s="2" t="s">
        <v>4779</v>
      </c>
      <c r="G13174" s="5">
        <v>11</v>
      </c>
      <c r="H13174" s="5">
        <v>113.2</v>
      </c>
      <c r="I13174" s="5">
        <v>1245.2</v>
      </c>
      <c r="J13174" s="5">
        <v>98970.389999999941</v>
      </c>
      <c r="K13174" s="3" t="str" cm="1">
        <f t="array" ref="K13174">_xlfn.LET(_xlpm.d,UPPER(TRIM(CLEAN(SUBSTITUTE(F13174,CHAR(160),"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75" spans="2:11" hidden="1" x14ac:dyDescent="0.25">
      <c r="B13175" s="20">
        <v>45920</v>
      </c>
      <c r="C13175" s="2" t="s">
        <v>1</v>
      </c>
      <c r="D13175" s="2" t="s">
        <v>1436</v>
      </c>
      <c r="E13175" s="2" t="s">
        <v>149</v>
      </c>
      <c r="F13175" s="2" t="s">
        <v>4779</v>
      </c>
      <c r="G13175" s="5">
        <v>8</v>
      </c>
      <c r="H13175" s="5">
        <v>113.2</v>
      </c>
      <c r="I13175" s="5">
        <v>905.6</v>
      </c>
      <c r="J13175" s="5">
        <v>99875.989999999947</v>
      </c>
      <c r="K13175" s="3" t="str" cm="1">
        <f t="array" ref="K13175">_xlfn.LET(_xlpm.d,UPPER(TRIM(CLEAN(SUBSTITUTE(F13175,CHAR(160),"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76" spans="2:11" hidden="1" x14ac:dyDescent="0.25">
      <c r="B13176" s="20">
        <v>45923</v>
      </c>
      <c r="C13176" s="2" t="s">
        <v>1</v>
      </c>
      <c r="D13176" s="2" t="s">
        <v>3132</v>
      </c>
      <c r="E13176" s="2" t="s">
        <v>276</v>
      </c>
      <c r="F13176" s="2" t="s">
        <v>4779</v>
      </c>
      <c r="G13176" s="5">
        <v>3</v>
      </c>
      <c r="H13176" s="5">
        <v>113.2</v>
      </c>
      <c r="I13176" s="5">
        <v>339.6</v>
      </c>
      <c r="J13176" s="5">
        <v>100215.58999999995</v>
      </c>
      <c r="K13176" s="3" t="str" cm="1">
        <f t="array" ref="K13176">_xlfn.LET(_xlpm.d,UPPER(TRIM(CLEAN(SUBSTITUTE(F13176,CHAR(160),"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77" spans="2:11" hidden="1" x14ac:dyDescent="0.25">
      <c r="B13177" s="20">
        <v>45923</v>
      </c>
      <c r="C13177" s="2" t="s">
        <v>1</v>
      </c>
      <c r="D13177" s="2" t="s">
        <v>2078</v>
      </c>
      <c r="E13177" s="2" t="s">
        <v>78</v>
      </c>
      <c r="F13177" s="2" t="s">
        <v>4779</v>
      </c>
      <c r="G13177" s="5">
        <v>3</v>
      </c>
      <c r="H13177" s="5">
        <v>113.2</v>
      </c>
      <c r="I13177" s="5">
        <v>339.6</v>
      </c>
      <c r="J13177" s="5">
        <v>100555.18999999996</v>
      </c>
      <c r="K13177" s="3" t="str" cm="1">
        <f t="array" ref="K13177">_xlfn.LET(_xlpm.d,UPPER(TRIM(CLEAN(SUBSTITUTE(F13177,CHAR(160),"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78" spans="2:11" hidden="1" x14ac:dyDescent="0.25">
      <c r="B13178" s="20">
        <v>45923</v>
      </c>
      <c r="C13178" s="2" t="s">
        <v>1</v>
      </c>
      <c r="D13178" s="2" t="s">
        <v>3135</v>
      </c>
      <c r="E13178" s="2" t="s">
        <v>3136</v>
      </c>
      <c r="F13178" s="2" t="s">
        <v>4779</v>
      </c>
      <c r="G13178" s="5">
        <v>3</v>
      </c>
      <c r="H13178" s="5">
        <v>109.95</v>
      </c>
      <c r="I13178" s="5">
        <v>329.85</v>
      </c>
      <c r="J13178" s="5">
        <v>100885.03999999996</v>
      </c>
      <c r="K13178" s="3" t="str" cm="1">
        <f t="array" ref="K13178">_xlfn.LET(_xlpm.d,UPPER(TRIM(CLEAN(SUBSTITUTE(F13178,CHAR(160),"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79" spans="2:11" hidden="1" x14ac:dyDescent="0.25">
      <c r="B13179" s="20">
        <v>45923</v>
      </c>
      <c r="C13179" s="2" t="s">
        <v>1</v>
      </c>
      <c r="D13179" s="2" t="s">
        <v>2080</v>
      </c>
      <c r="E13179" s="2" t="s">
        <v>263</v>
      </c>
      <c r="F13179" s="2" t="s">
        <v>4779</v>
      </c>
      <c r="G13179" s="5">
        <v>13</v>
      </c>
      <c r="H13179" s="5">
        <v>113.2</v>
      </c>
      <c r="I13179" s="5">
        <v>1471.6</v>
      </c>
      <c r="J13179" s="5">
        <v>102356.63999999997</v>
      </c>
      <c r="K13179" s="3" t="str" cm="1">
        <f t="array" ref="K13179">_xlfn.LET(_xlpm.d,UPPER(TRIM(CLEAN(SUBSTITUTE(F13179,CHAR(160),"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80" spans="2:11" hidden="1" x14ac:dyDescent="0.25">
      <c r="B13180" s="20">
        <v>45923</v>
      </c>
      <c r="C13180" s="2" t="s">
        <v>1</v>
      </c>
      <c r="D13180" s="2" t="s">
        <v>4793</v>
      </c>
      <c r="E13180" s="2" t="s">
        <v>162</v>
      </c>
      <c r="F13180" s="2" t="s">
        <v>4779</v>
      </c>
      <c r="G13180" s="5">
        <v>13</v>
      </c>
      <c r="H13180" s="5">
        <v>113.2</v>
      </c>
      <c r="I13180" s="5">
        <v>1471.6</v>
      </c>
      <c r="J13180" s="5">
        <v>103828.23999999998</v>
      </c>
      <c r="K13180" s="3" t="str" cm="1">
        <f t="array" ref="K13180">_xlfn.LET(_xlpm.d,UPPER(TRIM(CLEAN(SUBSTITUTE(F13180,CHAR(160),"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81" spans="2:11" hidden="1" x14ac:dyDescent="0.25">
      <c r="B13181" s="20">
        <v>45925</v>
      </c>
      <c r="C13181" s="2" t="s">
        <v>1</v>
      </c>
      <c r="D13181" s="2" t="s">
        <v>2083</v>
      </c>
      <c r="E13181" s="2" t="s">
        <v>143</v>
      </c>
      <c r="F13181" s="2" t="s">
        <v>4779</v>
      </c>
      <c r="G13181" s="5">
        <v>4</v>
      </c>
      <c r="H13181" s="5">
        <v>113.2</v>
      </c>
      <c r="I13181" s="5">
        <v>452.8</v>
      </c>
      <c r="J13181" s="5">
        <v>104281.03999999998</v>
      </c>
      <c r="K13181" s="3" t="str" cm="1">
        <f t="array" ref="K13181">_xlfn.LET(_xlpm.d,UPPER(TRIM(CLEAN(SUBSTITUTE(F13181,CHAR(160),"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82" spans="2:11" hidden="1" x14ac:dyDescent="0.25">
      <c r="B13182" s="20">
        <v>45930</v>
      </c>
      <c r="C13182" s="2" t="s">
        <v>1</v>
      </c>
      <c r="D13182" s="2" t="s">
        <v>3153</v>
      </c>
      <c r="E13182" s="2" t="s">
        <v>730</v>
      </c>
      <c r="F13182" s="2" t="s">
        <v>4779</v>
      </c>
      <c r="G13182" s="5">
        <v>10</v>
      </c>
      <c r="H13182" s="5">
        <v>107.75</v>
      </c>
      <c r="I13182" s="5">
        <v>1077.5</v>
      </c>
      <c r="J13182" s="5">
        <v>105358.53999999998</v>
      </c>
      <c r="K13182" s="3" t="str" cm="1">
        <f t="array" ref="K13182">_xlfn.LET(_xlpm.d,UPPER(TRIM(CLEAN(SUBSTITUTE(F13182,CHAR(160),"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83" spans="2:11" hidden="1" x14ac:dyDescent="0.25">
      <c r="B13183" s="20">
        <v>45930</v>
      </c>
      <c r="C13183" s="2" t="s">
        <v>1</v>
      </c>
      <c r="D13183" s="2" t="s">
        <v>700</v>
      </c>
      <c r="E13183" s="2" t="s">
        <v>261</v>
      </c>
      <c r="F13183" s="2" t="s">
        <v>4779</v>
      </c>
      <c r="G13183" s="5">
        <v>8</v>
      </c>
      <c r="H13183" s="5">
        <v>113.2</v>
      </c>
      <c r="I13183" s="5">
        <v>905.6</v>
      </c>
      <c r="J13183" s="5">
        <v>106264.13999999998</v>
      </c>
      <c r="K13183" s="3" t="str" cm="1">
        <f t="array" ref="K13183">_xlfn.LET(_xlpm.d,UPPER(TRIM(CLEAN(SUBSTITUTE(F13183,CHAR(160),"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84" spans="2:11" hidden="1" x14ac:dyDescent="0.25">
      <c r="B13184" s="20">
        <v>45930</v>
      </c>
      <c r="C13184" s="2" t="s">
        <v>1</v>
      </c>
      <c r="D13184" s="2" t="s">
        <v>843</v>
      </c>
      <c r="E13184" s="2" t="s">
        <v>741</v>
      </c>
      <c r="F13184" s="2" t="s">
        <v>4779</v>
      </c>
      <c r="G13184" s="5">
        <v>4</v>
      </c>
      <c r="H13184" s="5">
        <v>100</v>
      </c>
      <c r="I13184" s="5">
        <v>400</v>
      </c>
      <c r="J13184" s="5">
        <v>106664.13999999998</v>
      </c>
      <c r="K13184" s="3" t="str" cm="1">
        <f t="array" ref="K13184">_xlfn.LET(_xlpm.d,UPPER(TRIM(CLEAN(SUBSTITUTE(F13184,CHAR(160),"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85" spans="2:11" hidden="1" x14ac:dyDescent="0.25">
      <c r="B13185" s="20">
        <v>45930</v>
      </c>
      <c r="C13185" s="2" t="s">
        <v>1</v>
      </c>
      <c r="D13185" s="2" t="s">
        <v>3160</v>
      </c>
      <c r="E13185" s="2" t="s">
        <v>835</v>
      </c>
      <c r="F13185" s="2" t="s">
        <v>4794</v>
      </c>
      <c r="G13185" s="5">
        <v>10</v>
      </c>
      <c r="H13185" s="5">
        <v>109.95</v>
      </c>
      <c r="I13185" s="5">
        <v>1099.5</v>
      </c>
      <c r="J13185" s="5">
        <v>107763.63999999998</v>
      </c>
      <c r="K13185" s="3" t="str" cm="1">
        <f t="array" ref="K13185">_xlfn.LET(_xlpm.d,UPPER(TRIM(CLEAN(SUBSTITUTE(F13185,CHAR(160),"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86" spans="2:11" hidden="1" x14ac:dyDescent="0.25">
      <c r="B13186" s="20">
        <v>45930</v>
      </c>
      <c r="C13186" s="2" t="s">
        <v>1</v>
      </c>
      <c r="D13186" s="2" t="s">
        <v>2467</v>
      </c>
      <c r="E13186" s="2" t="s">
        <v>170</v>
      </c>
      <c r="F13186" s="2" t="s">
        <v>4779</v>
      </c>
      <c r="G13186" s="5">
        <v>9</v>
      </c>
      <c r="H13186" s="5">
        <v>109.95</v>
      </c>
      <c r="I13186" s="5">
        <v>989.55</v>
      </c>
      <c r="J13186" s="5">
        <v>108753.18999999999</v>
      </c>
      <c r="K13186" s="3" t="str" cm="1">
        <f t="array" ref="K13186">_xlfn.LET(_xlpm.d,UPPER(TRIM(CLEAN(SUBSTITUTE(F13186,CHAR(160),"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87" spans="2:11" hidden="1" x14ac:dyDescent="0.25">
      <c r="B13187" s="20">
        <v>45931</v>
      </c>
      <c r="C13187" s="2" t="s">
        <v>1</v>
      </c>
      <c r="D13187" s="2" t="s">
        <v>4795</v>
      </c>
      <c r="E13187" s="2" t="s">
        <v>64</v>
      </c>
      <c r="F13187" s="2" t="s">
        <v>4779</v>
      </c>
      <c r="G13187" s="5">
        <v>2</v>
      </c>
      <c r="H13187" s="5">
        <v>109.95</v>
      </c>
      <c r="I13187" s="5">
        <v>219.9</v>
      </c>
      <c r="J13187" s="5">
        <v>108973.08999999998</v>
      </c>
      <c r="K13187" s="3" t="str" cm="1">
        <f t="array" ref="K13187">_xlfn.LET(_xlpm.d,UPPER(TRIM(CLEAN(SUBSTITUTE(F13187,CHAR(160),"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88" spans="2:11" hidden="1" x14ac:dyDescent="0.25">
      <c r="B13188" s="20">
        <v>45932</v>
      </c>
      <c r="C13188" s="2" t="s">
        <v>1</v>
      </c>
      <c r="D13188" s="2" t="s">
        <v>2105</v>
      </c>
      <c r="E13188" s="2" t="s">
        <v>305</v>
      </c>
      <c r="F13188" s="2" t="s">
        <v>4779</v>
      </c>
      <c r="G13188" s="5">
        <v>8</v>
      </c>
      <c r="H13188" s="5">
        <v>113.02</v>
      </c>
      <c r="I13188" s="5">
        <v>904.16</v>
      </c>
      <c r="J13188" s="5">
        <v>109877.24999999999</v>
      </c>
      <c r="K13188" s="3" t="str" cm="1">
        <f t="array" ref="K13188">_xlfn.LET(_xlpm.d,UPPER(TRIM(CLEAN(SUBSTITUTE(F13188,CHAR(160),"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89" spans="2:11" hidden="1" x14ac:dyDescent="0.25">
      <c r="B13189" s="20">
        <v>45933</v>
      </c>
      <c r="C13189" s="2" t="s">
        <v>1</v>
      </c>
      <c r="D13189" s="2" t="s">
        <v>2108</v>
      </c>
      <c r="E13189" s="2" t="s">
        <v>195</v>
      </c>
      <c r="F13189" s="2" t="s">
        <v>4779</v>
      </c>
      <c r="G13189" s="5">
        <v>10</v>
      </c>
      <c r="H13189" s="5">
        <v>113.2</v>
      </c>
      <c r="I13189" s="5">
        <v>1132</v>
      </c>
      <c r="J13189" s="5">
        <v>111009.24999999999</v>
      </c>
      <c r="K13189" s="3" t="str" cm="1">
        <f t="array" ref="K13189">_xlfn.LET(_xlpm.d,UPPER(TRIM(CLEAN(SUBSTITUTE(F13189,CHAR(160),"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90" spans="2:11" hidden="1" x14ac:dyDescent="0.25">
      <c r="B13190" s="20">
        <v>45937</v>
      </c>
      <c r="C13190" s="2" t="s">
        <v>1</v>
      </c>
      <c r="D13190" s="2" t="s">
        <v>1448</v>
      </c>
      <c r="E13190" s="2" t="s">
        <v>141</v>
      </c>
      <c r="F13190" s="2" t="s">
        <v>4779</v>
      </c>
      <c r="G13190" s="5">
        <v>6</v>
      </c>
      <c r="H13190" s="5">
        <v>113.2</v>
      </c>
      <c r="I13190" s="5">
        <v>679.2</v>
      </c>
      <c r="J13190" s="5">
        <v>111688.44999999998</v>
      </c>
      <c r="K13190" s="3" t="str" cm="1">
        <f t="array" ref="K13190">_xlfn.LET(_xlpm.d,UPPER(TRIM(CLEAN(SUBSTITUTE(F13190,CHAR(160),"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91" spans="2:11" hidden="1" x14ac:dyDescent="0.25">
      <c r="B13191" s="20">
        <v>45937</v>
      </c>
      <c r="C13191" s="2" t="s">
        <v>1</v>
      </c>
      <c r="D13191" s="2" t="s">
        <v>1449</v>
      </c>
      <c r="E13191" s="2" t="s">
        <v>266</v>
      </c>
      <c r="F13191" s="2" t="s">
        <v>4779</v>
      </c>
      <c r="G13191" s="5">
        <v>4</v>
      </c>
      <c r="H13191" s="5">
        <v>113.2</v>
      </c>
      <c r="I13191" s="5">
        <v>452.8</v>
      </c>
      <c r="J13191" s="5">
        <v>112141.24999999999</v>
      </c>
      <c r="K13191" s="3" t="str" cm="1">
        <f t="array" ref="K13191">_xlfn.LET(_xlpm.d,UPPER(TRIM(CLEAN(SUBSTITUTE(F13191,CHAR(160),"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92" spans="2:11" hidden="1" x14ac:dyDescent="0.25">
      <c r="B13192" s="20">
        <v>45937</v>
      </c>
      <c r="C13192" s="2" t="s">
        <v>1</v>
      </c>
      <c r="D13192" s="2" t="s">
        <v>4670</v>
      </c>
      <c r="E13192" s="2" t="s">
        <v>964</v>
      </c>
      <c r="F13192" s="2" t="s">
        <v>4779</v>
      </c>
      <c r="G13192" s="5">
        <v>5</v>
      </c>
      <c r="H13192" s="5">
        <v>109.95</v>
      </c>
      <c r="I13192" s="5">
        <v>549.75</v>
      </c>
      <c r="J13192" s="5">
        <v>112690.99999999999</v>
      </c>
      <c r="K13192" s="3" t="str" cm="1">
        <f t="array" ref="K13192">_xlfn.LET(_xlpm.d,UPPER(TRIM(CLEAN(SUBSTITUTE(F13192,CHAR(160),"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93" spans="2:11" hidden="1" x14ac:dyDescent="0.25">
      <c r="B13193" s="20">
        <v>45937</v>
      </c>
      <c r="C13193" s="2" t="s">
        <v>1</v>
      </c>
      <c r="D13193" s="2" t="s">
        <v>4671</v>
      </c>
      <c r="E13193" s="2" t="s">
        <v>857</v>
      </c>
      <c r="F13193" s="2" t="s">
        <v>4779</v>
      </c>
      <c r="G13193" s="5">
        <v>6</v>
      </c>
      <c r="H13193" s="5">
        <v>109.95</v>
      </c>
      <c r="I13193" s="5">
        <v>659.7</v>
      </c>
      <c r="J13193" s="5">
        <v>113350.69999999998</v>
      </c>
      <c r="K13193" s="3" t="str" cm="1">
        <f t="array" ref="K13193">_xlfn.LET(_xlpm.d,UPPER(TRIM(CLEAN(SUBSTITUTE(F13193,CHAR(160),"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94" spans="2:11" hidden="1" x14ac:dyDescent="0.25">
      <c r="B13194" s="20">
        <v>45939</v>
      </c>
      <c r="C13194" s="2" t="s">
        <v>1</v>
      </c>
      <c r="D13194" s="2" t="s">
        <v>2469</v>
      </c>
      <c r="E13194" s="2" t="s">
        <v>149</v>
      </c>
      <c r="F13194" s="2" t="s">
        <v>4779</v>
      </c>
      <c r="G13194" s="5">
        <v>4</v>
      </c>
      <c r="H13194" s="5">
        <v>113.2</v>
      </c>
      <c r="I13194" s="5">
        <v>452.8</v>
      </c>
      <c r="J13194" s="5">
        <v>113803.49999999999</v>
      </c>
      <c r="K13194" s="3" t="str" cm="1">
        <f t="array" ref="K13194">_xlfn.LET(_xlpm.d,UPPER(TRIM(CLEAN(SUBSTITUTE(F13194,CHAR(160),"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95" spans="2:11" hidden="1" x14ac:dyDescent="0.25">
      <c r="B13195" s="20">
        <v>45939</v>
      </c>
      <c r="C13195" s="2" t="s">
        <v>1</v>
      </c>
      <c r="D13195" s="2" t="s">
        <v>2470</v>
      </c>
      <c r="E13195" s="2" t="s">
        <v>3</v>
      </c>
      <c r="F13195" s="2" t="s">
        <v>4779</v>
      </c>
      <c r="G13195" s="5">
        <v>3</v>
      </c>
      <c r="H13195" s="5">
        <v>109.95</v>
      </c>
      <c r="I13195" s="5">
        <v>329.85</v>
      </c>
      <c r="J13195" s="5">
        <v>114133.34999999999</v>
      </c>
      <c r="K13195" s="3" t="str" cm="1">
        <f t="array" ref="K13195">_xlfn.LET(_xlpm.d,UPPER(TRIM(CLEAN(SUBSTITUTE(F13195,CHAR(160),"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96" spans="2:11" hidden="1" x14ac:dyDescent="0.25">
      <c r="B13196" s="20">
        <v>45940</v>
      </c>
      <c r="C13196" s="2" t="s">
        <v>1</v>
      </c>
      <c r="D13196" s="2" t="s">
        <v>2131</v>
      </c>
      <c r="E13196" s="2" t="s">
        <v>286</v>
      </c>
      <c r="F13196" s="2" t="s">
        <v>4779</v>
      </c>
      <c r="G13196" s="5">
        <v>2</v>
      </c>
      <c r="H13196" s="5">
        <v>113.2</v>
      </c>
      <c r="I13196" s="5">
        <v>226.4</v>
      </c>
      <c r="J13196" s="5">
        <v>114359.74999999999</v>
      </c>
      <c r="K13196" s="3" t="str" cm="1">
        <f t="array" ref="K13196">_xlfn.LET(_xlpm.d,UPPER(TRIM(CLEAN(SUBSTITUTE(F13196,CHAR(160),"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97" spans="2:11" hidden="1" x14ac:dyDescent="0.25">
      <c r="B13197" s="20">
        <v>45940</v>
      </c>
      <c r="C13197" s="2" t="s">
        <v>1</v>
      </c>
      <c r="D13197" s="2" t="s">
        <v>704</v>
      </c>
      <c r="E13197" s="2" t="s">
        <v>43</v>
      </c>
      <c r="F13197" s="2" t="s">
        <v>4779</v>
      </c>
      <c r="G13197" s="5">
        <v>2</v>
      </c>
      <c r="H13197" s="5">
        <v>109.95</v>
      </c>
      <c r="I13197" s="5">
        <v>219.9</v>
      </c>
      <c r="J13197" s="5">
        <v>114579.64999999998</v>
      </c>
      <c r="K13197" s="3" t="str" cm="1">
        <f t="array" ref="K13197">_xlfn.LET(_xlpm.d,UPPER(TRIM(CLEAN(SUBSTITUTE(F13197,CHAR(160),"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98" spans="2:11" hidden="1" x14ac:dyDescent="0.25">
      <c r="B13198" s="20">
        <v>45944</v>
      </c>
      <c r="C13198" s="2" t="s">
        <v>1</v>
      </c>
      <c r="D13198" s="2" t="s">
        <v>4674</v>
      </c>
      <c r="E13198" s="2" t="s">
        <v>857</v>
      </c>
      <c r="F13198" s="2" t="s">
        <v>4779</v>
      </c>
      <c r="G13198" s="5">
        <v>3</v>
      </c>
      <c r="H13198" s="5">
        <v>109.95</v>
      </c>
      <c r="I13198" s="5">
        <v>329.85</v>
      </c>
      <c r="J13198" s="5">
        <v>114909.49999999999</v>
      </c>
      <c r="K13198" s="3" t="str" cm="1">
        <f t="array" ref="K13198">_xlfn.LET(_xlpm.d,UPPER(TRIM(CLEAN(SUBSTITUTE(F13198,CHAR(160),"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199" spans="2:11" hidden="1" x14ac:dyDescent="0.25">
      <c r="B13199" s="20">
        <v>45945</v>
      </c>
      <c r="C13199" s="2" t="s">
        <v>1</v>
      </c>
      <c r="D13199" s="2" t="s">
        <v>4126</v>
      </c>
      <c r="E13199" s="2" t="s">
        <v>730</v>
      </c>
      <c r="F13199" s="2" t="s">
        <v>4779</v>
      </c>
      <c r="G13199" s="5">
        <v>8</v>
      </c>
      <c r="H13199" s="5">
        <v>107.75</v>
      </c>
      <c r="I13199" s="5">
        <v>862</v>
      </c>
      <c r="J13199" s="5">
        <v>115771.49999999999</v>
      </c>
      <c r="K13199" s="3" t="str" cm="1">
        <f t="array" ref="K13199">_xlfn.LET(_xlpm.d,UPPER(TRIM(CLEAN(SUBSTITUTE(F13199,CHAR(160),"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00" spans="2:11" hidden="1" x14ac:dyDescent="0.25">
      <c r="B13200" s="20">
        <v>45946</v>
      </c>
      <c r="C13200" s="2" t="s">
        <v>1</v>
      </c>
      <c r="D13200" s="2" t="s">
        <v>2428</v>
      </c>
      <c r="E13200" s="2" t="s">
        <v>3</v>
      </c>
      <c r="F13200" s="2" t="s">
        <v>4779</v>
      </c>
      <c r="G13200" s="5">
        <v>1</v>
      </c>
      <c r="H13200" s="5">
        <v>109.95</v>
      </c>
      <c r="I13200" s="5">
        <v>109.95</v>
      </c>
      <c r="J13200" s="5">
        <v>115881.44999999998</v>
      </c>
      <c r="K13200" s="3" t="str" cm="1">
        <f t="array" ref="K13200">_xlfn.LET(_xlpm.d,UPPER(TRIM(CLEAN(SUBSTITUTE(F13200,CHAR(160),"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01" spans="2:11" hidden="1" x14ac:dyDescent="0.25">
      <c r="B13201" s="20">
        <v>45947</v>
      </c>
      <c r="C13201" s="2" t="s">
        <v>1</v>
      </c>
      <c r="D13201" s="2" t="s">
        <v>2145</v>
      </c>
      <c r="E13201" s="2" t="s">
        <v>195</v>
      </c>
      <c r="F13201" s="2" t="s">
        <v>4779</v>
      </c>
      <c r="G13201" s="5">
        <v>5</v>
      </c>
      <c r="H13201" s="5">
        <v>113.2</v>
      </c>
      <c r="I13201" s="5">
        <v>566</v>
      </c>
      <c r="J13201" s="5">
        <v>116447.44999999998</v>
      </c>
      <c r="K13201" s="3" t="str" cm="1">
        <f t="array" ref="K13201">_xlfn.LET(_xlpm.d,UPPER(TRIM(CLEAN(SUBSTITUTE(F13201,CHAR(160),"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02" spans="2:11" hidden="1" x14ac:dyDescent="0.25">
      <c r="B13202" s="20">
        <v>45953</v>
      </c>
      <c r="C13202" s="2" t="s">
        <v>1</v>
      </c>
      <c r="D13202" s="2" t="s">
        <v>4280</v>
      </c>
      <c r="E13202" s="2" t="s">
        <v>120</v>
      </c>
      <c r="F13202" s="2" t="s">
        <v>4779</v>
      </c>
      <c r="G13202" s="5">
        <v>4</v>
      </c>
      <c r="H13202" s="5">
        <v>106.99</v>
      </c>
      <c r="I13202" s="5">
        <v>427.96</v>
      </c>
      <c r="J13202" s="5">
        <v>116875.40999999999</v>
      </c>
      <c r="K13202" s="3" t="str" cm="1">
        <f t="array" ref="K13202">_xlfn.LET(_xlpm.d,UPPER(TRIM(CLEAN(SUBSTITUTE(F13202,CHAR(160),"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03" spans="2:11" hidden="1" x14ac:dyDescent="0.25">
      <c r="B13203" s="20">
        <v>45954</v>
      </c>
      <c r="C13203" s="2" t="s">
        <v>1</v>
      </c>
      <c r="D13203" s="2" t="s">
        <v>3237</v>
      </c>
      <c r="E13203" s="2" t="s">
        <v>835</v>
      </c>
      <c r="F13203" s="2" t="s">
        <v>4796</v>
      </c>
      <c r="G13203" s="5">
        <v>15</v>
      </c>
      <c r="H13203" s="5">
        <v>109.95</v>
      </c>
      <c r="I13203" s="5">
        <v>1649.25</v>
      </c>
      <c r="J13203" s="5">
        <v>118524.65999999999</v>
      </c>
      <c r="K13203" s="3" t="str" cm="1">
        <f t="array" ref="K13203">_xlfn.LET(_xlpm.d,UPPER(TRIM(CLEAN(SUBSTITUTE(F13203,CHAR(160),"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04" spans="2:11" hidden="1" x14ac:dyDescent="0.25">
      <c r="B13204" s="20">
        <v>45958</v>
      </c>
      <c r="C13204" s="2" t="s">
        <v>1</v>
      </c>
      <c r="D13204" s="2" t="s">
        <v>2175</v>
      </c>
      <c r="E13204" s="2" t="s">
        <v>263</v>
      </c>
      <c r="F13204" s="2" t="s">
        <v>4779</v>
      </c>
      <c r="G13204" s="5">
        <v>13</v>
      </c>
      <c r="H13204" s="5">
        <v>113.2</v>
      </c>
      <c r="I13204" s="5">
        <v>1471.6</v>
      </c>
      <c r="J13204" s="5">
        <v>119996.26</v>
      </c>
      <c r="K13204" s="3" t="str" cm="1">
        <f t="array" ref="K13204">_xlfn.LET(_xlpm.d,UPPER(TRIM(CLEAN(SUBSTITUTE(F13204,CHAR(160),"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05" spans="2:11" hidden="1" x14ac:dyDescent="0.25">
      <c r="B13205" s="20">
        <v>45959</v>
      </c>
      <c r="C13205" s="2" t="s">
        <v>1</v>
      </c>
      <c r="D13205" s="2" t="s">
        <v>1153</v>
      </c>
      <c r="E13205" s="2" t="s">
        <v>149</v>
      </c>
      <c r="F13205" s="2" t="s">
        <v>4779</v>
      </c>
      <c r="G13205" s="5">
        <v>6</v>
      </c>
      <c r="H13205" s="5">
        <v>113.2</v>
      </c>
      <c r="I13205" s="5">
        <v>679.2</v>
      </c>
      <c r="J13205" s="5">
        <v>120675.45999999999</v>
      </c>
      <c r="K13205" s="3" t="str" cm="1">
        <f t="array" ref="K13205">_xlfn.LET(_xlpm.d,UPPER(TRIM(CLEAN(SUBSTITUTE(F13205,CHAR(160),"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06" spans="2:11" hidden="1" x14ac:dyDescent="0.25">
      <c r="B13206" s="20">
        <v>45959</v>
      </c>
      <c r="C13206" s="2" t="s">
        <v>1</v>
      </c>
      <c r="D13206" s="2" t="s">
        <v>4677</v>
      </c>
      <c r="E13206" s="2" t="s">
        <v>35</v>
      </c>
      <c r="F13206" s="2" t="s">
        <v>4779</v>
      </c>
      <c r="G13206" s="5">
        <v>4</v>
      </c>
      <c r="H13206" s="5">
        <v>109.95</v>
      </c>
      <c r="I13206" s="5">
        <v>439.8</v>
      </c>
      <c r="J13206" s="5">
        <v>121115.26</v>
      </c>
      <c r="K13206" s="3" t="str" cm="1">
        <f t="array" ref="K13206">_xlfn.LET(_xlpm.d,UPPER(TRIM(CLEAN(SUBSTITUTE(F13206,CHAR(160),"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07" spans="2:11" hidden="1" x14ac:dyDescent="0.25">
      <c r="B13207" s="20">
        <v>45959</v>
      </c>
      <c r="C13207" s="2" t="s">
        <v>1</v>
      </c>
      <c r="D13207" s="2" t="s">
        <v>1636</v>
      </c>
      <c r="E13207" s="2" t="s">
        <v>1634</v>
      </c>
      <c r="F13207" s="2" t="s">
        <v>4779</v>
      </c>
      <c r="G13207" s="5">
        <v>6</v>
      </c>
      <c r="H13207" s="5">
        <v>107.75</v>
      </c>
      <c r="I13207" s="5">
        <v>646.5</v>
      </c>
      <c r="J13207" s="5">
        <v>121761.76</v>
      </c>
      <c r="K13207" s="3" t="str" cm="1">
        <f t="array" ref="K13207">_xlfn.LET(_xlpm.d,UPPER(TRIM(CLEAN(SUBSTITUTE(F13207,CHAR(160),"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08" spans="2:11" hidden="1" x14ac:dyDescent="0.25">
      <c r="B13208" s="20">
        <v>45960</v>
      </c>
      <c r="C13208" s="2" t="s">
        <v>1</v>
      </c>
      <c r="D13208" s="2" t="s">
        <v>3251</v>
      </c>
      <c r="E13208" s="2" t="s">
        <v>120</v>
      </c>
      <c r="F13208" s="2" t="s">
        <v>4797</v>
      </c>
      <c r="G13208" s="5">
        <v>6</v>
      </c>
      <c r="H13208" s="5">
        <v>106.99</v>
      </c>
      <c r="I13208" s="5">
        <v>641.94000000000005</v>
      </c>
      <c r="J13208" s="5">
        <v>122403.7</v>
      </c>
      <c r="K13208" s="3" t="str" cm="1">
        <f t="array" ref="K13208">_xlfn.LET(_xlpm.d,UPPER(TRIM(CLEAN(SUBSTITUTE(F13208,CHAR(160),"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09" spans="2:11" hidden="1" x14ac:dyDescent="0.25">
      <c r="B13209" s="20">
        <v>45960</v>
      </c>
      <c r="C13209" s="2" t="s">
        <v>1</v>
      </c>
      <c r="D13209" s="2" t="s">
        <v>3253</v>
      </c>
      <c r="E13209" s="2" t="s">
        <v>3</v>
      </c>
      <c r="F13209" s="2" t="s">
        <v>4779</v>
      </c>
      <c r="G13209" s="5">
        <v>6</v>
      </c>
      <c r="H13209" s="5">
        <v>109.35</v>
      </c>
      <c r="I13209" s="5">
        <v>656.1</v>
      </c>
      <c r="J13209" s="5">
        <v>123059.8</v>
      </c>
      <c r="K13209" s="3" t="str" cm="1">
        <f t="array" ref="K13209">_xlfn.LET(_xlpm.d,UPPER(TRIM(CLEAN(SUBSTITUTE(F13209,CHAR(160),"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10" spans="2:11" hidden="1" x14ac:dyDescent="0.25">
      <c r="B13210" s="20">
        <v>45961</v>
      </c>
      <c r="C13210" s="2" t="s">
        <v>1</v>
      </c>
      <c r="D13210" s="2" t="s">
        <v>2179</v>
      </c>
      <c r="E13210" s="2" t="s">
        <v>232</v>
      </c>
      <c r="F13210" s="2" t="s">
        <v>4779</v>
      </c>
      <c r="G13210" s="5">
        <v>3</v>
      </c>
      <c r="H13210" s="5">
        <v>113.2</v>
      </c>
      <c r="I13210" s="5">
        <v>339.6</v>
      </c>
      <c r="J13210" s="5">
        <v>123399.40000000001</v>
      </c>
      <c r="K13210" s="3" t="str" cm="1">
        <f t="array" ref="K13210">_xlfn.LET(_xlpm.d,UPPER(TRIM(CLEAN(SUBSTITUTE(F13210,CHAR(160),"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11" spans="2:11" hidden="1" x14ac:dyDescent="0.25">
      <c r="B13211" s="20">
        <v>45961</v>
      </c>
      <c r="C13211" s="2" t="s">
        <v>1</v>
      </c>
      <c r="D13211" s="2" t="s">
        <v>1158</v>
      </c>
      <c r="E13211" s="2" t="s">
        <v>154</v>
      </c>
      <c r="F13211" s="2" t="s">
        <v>4779</v>
      </c>
      <c r="G13211" s="5">
        <v>6</v>
      </c>
      <c r="H13211" s="5">
        <v>113.2</v>
      </c>
      <c r="I13211" s="5">
        <v>679.2</v>
      </c>
      <c r="J13211" s="5">
        <v>124078.6</v>
      </c>
      <c r="K13211" s="3" t="str" cm="1">
        <f t="array" ref="K13211">_xlfn.LET(_xlpm.d,UPPER(TRIM(CLEAN(SUBSTITUTE(F13211,CHAR(160),"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12" spans="2:11" hidden="1" x14ac:dyDescent="0.25">
      <c r="B13212" s="20">
        <v>45961</v>
      </c>
      <c r="C13212" s="2" t="s">
        <v>1</v>
      </c>
      <c r="D13212" s="2" t="s">
        <v>712</v>
      </c>
      <c r="E13212" s="2" t="s">
        <v>195</v>
      </c>
      <c r="F13212" s="2" t="s">
        <v>4779</v>
      </c>
      <c r="G13212" s="5">
        <v>10</v>
      </c>
      <c r="H13212" s="5">
        <v>113.2</v>
      </c>
      <c r="I13212" s="5">
        <v>1132</v>
      </c>
      <c r="J13212" s="5">
        <v>125210.6</v>
      </c>
      <c r="K13212" s="3" t="str" cm="1">
        <f t="array" ref="K13212">_xlfn.LET(_xlpm.d,UPPER(TRIM(CLEAN(SUBSTITUTE(F13212,CHAR(160),"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13" spans="2:11" hidden="1" x14ac:dyDescent="0.25">
      <c r="B13213" s="20">
        <v>45961</v>
      </c>
      <c r="C13213" s="2" t="s">
        <v>1</v>
      </c>
      <c r="D13213" s="2" t="s">
        <v>2180</v>
      </c>
      <c r="E13213" s="2" t="s">
        <v>43</v>
      </c>
      <c r="F13213" s="2" t="s">
        <v>4779</v>
      </c>
      <c r="G13213" s="5">
        <v>2</v>
      </c>
      <c r="H13213" s="5">
        <v>109.95</v>
      </c>
      <c r="I13213" s="5">
        <v>219.9</v>
      </c>
      <c r="J13213" s="5">
        <v>125430.5</v>
      </c>
      <c r="K13213" s="3" t="str" cm="1">
        <f t="array" ref="K13213">_xlfn.LET(_xlpm.d,UPPER(TRIM(CLEAN(SUBSTITUTE(F13213,CHAR(160),"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14" spans="2:11" hidden="1" x14ac:dyDescent="0.25">
      <c r="B13214" s="20">
        <v>45961</v>
      </c>
      <c r="C13214" s="2" t="s">
        <v>1</v>
      </c>
      <c r="D13214" s="2" t="s">
        <v>2181</v>
      </c>
      <c r="E13214" s="2" t="s">
        <v>305</v>
      </c>
      <c r="F13214" s="2" t="s">
        <v>4779</v>
      </c>
      <c r="G13214" s="5">
        <v>10</v>
      </c>
      <c r="H13214" s="5">
        <v>113.2</v>
      </c>
      <c r="I13214" s="5">
        <v>1132</v>
      </c>
      <c r="J13214" s="5">
        <v>126562.5</v>
      </c>
      <c r="K13214" s="3" t="str" cm="1">
        <f t="array" ref="K13214">_xlfn.LET(_xlpm.d,UPPER(TRIM(CLEAN(SUBSTITUTE(F13214,CHAR(160),"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15" spans="2:11" hidden="1" x14ac:dyDescent="0.25">
      <c r="B13215" s="20">
        <v>45961</v>
      </c>
      <c r="C13215" s="2" t="s">
        <v>1</v>
      </c>
      <c r="D13215" s="2" t="s">
        <v>3255</v>
      </c>
      <c r="E13215" s="2" t="s">
        <v>224</v>
      </c>
      <c r="F13215" s="2" t="s">
        <v>4779</v>
      </c>
      <c r="G13215" s="5">
        <v>20</v>
      </c>
      <c r="H13215" s="5">
        <v>113.2</v>
      </c>
      <c r="I13215" s="5">
        <v>2264</v>
      </c>
      <c r="J13215" s="5">
        <v>128826.5</v>
      </c>
      <c r="K13215" s="3" t="str" cm="1">
        <f t="array" ref="K13215">_xlfn.LET(_xlpm.d,UPPER(TRIM(CLEAN(SUBSTITUTE(F13215,CHAR(160),"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16" spans="2:11" hidden="1" x14ac:dyDescent="0.25">
      <c r="B13216" s="20">
        <v>45965</v>
      </c>
      <c r="C13216" s="2" t="s">
        <v>1</v>
      </c>
      <c r="D13216" s="2" t="s">
        <v>2430</v>
      </c>
      <c r="E13216" s="2" t="s">
        <v>143</v>
      </c>
      <c r="F13216" s="2" t="s">
        <v>4779</v>
      </c>
      <c r="G13216" s="5">
        <v>8</v>
      </c>
      <c r="H13216" s="5">
        <v>113.2</v>
      </c>
      <c r="I13216" s="5">
        <v>905.6</v>
      </c>
      <c r="J13216" s="5">
        <v>129732.1</v>
      </c>
      <c r="K13216" s="3" t="str" cm="1">
        <f t="array" ref="K13216">_xlfn.LET(_xlpm.d,UPPER(TRIM(CLEAN(SUBSTITUTE(F13216,CHAR(160),"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17" spans="2:11" hidden="1" x14ac:dyDescent="0.25">
      <c r="B13217" s="20">
        <v>45965</v>
      </c>
      <c r="C13217" s="2" t="s">
        <v>1</v>
      </c>
      <c r="D13217" s="2" t="s">
        <v>715</v>
      </c>
      <c r="E13217" s="2" t="s">
        <v>261</v>
      </c>
      <c r="F13217" s="2" t="s">
        <v>4779</v>
      </c>
      <c r="G13217" s="5">
        <v>6</v>
      </c>
      <c r="H13217" s="5">
        <v>113.2</v>
      </c>
      <c r="I13217" s="5">
        <v>679.2</v>
      </c>
      <c r="J13217" s="5">
        <v>130411.3</v>
      </c>
      <c r="K13217" s="3" t="str" cm="1">
        <f t="array" ref="K13217">_xlfn.LET(_xlpm.d,UPPER(TRIM(CLEAN(SUBSTITUTE(F13217,CHAR(160),"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18" spans="2:11" hidden="1" x14ac:dyDescent="0.25">
      <c r="B13218" s="20">
        <v>45965</v>
      </c>
      <c r="C13218" s="2" t="s">
        <v>1</v>
      </c>
      <c r="D13218" s="2" t="s">
        <v>3893</v>
      </c>
      <c r="E13218" s="2" t="s">
        <v>141</v>
      </c>
      <c r="F13218" s="2" t="s">
        <v>4779</v>
      </c>
      <c r="G13218" s="5">
        <v>8</v>
      </c>
      <c r="H13218" s="5">
        <v>113.2</v>
      </c>
      <c r="I13218" s="5">
        <v>905.6</v>
      </c>
      <c r="J13218" s="5">
        <v>131316.9</v>
      </c>
      <c r="K13218" s="3" t="str" cm="1">
        <f t="array" ref="K13218">_xlfn.LET(_xlpm.d,UPPER(TRIM(CLEAN(SUBSTITUTE(F13218,CHAR(160),"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19" spans="2:11" hidden="1" x14ac:dyDescent="0.25">
      <c r="B13219" s="20">
        <v>45965</v>
      </c>
      <c r="C13219" s="2" t="s">
        <v>1</v>
      </c>
      <c r="D13219" s="2" t="s">
        <v>4680</v>
      </c>
      <c r="E13219" s="2" t="s">
        <v>964</v>
      </c>
      <c r="F13219" s="2" t="s">
        <v>4779</v>
      </c>
      <c r="G13219" s="5">
        <v>5</v>
      </c>
      <c r="H13219" s="5">
        <v>109.95</v>
      </c>
      <c r="I13219" s="5">
        <v>549.75</v>
      </c>
      <c r="J13219" s="5">
        <v>131866.65</v>
      </c>
      <c r="K13219" s="3" t="str" cm="1">
        <f t="array" ref="K13219">_xlfn.LET(_xlpm.d,UPPER(TRIM(CLEAN(SUBSTITUTE(F13219,CHAR(160),"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20" spans="2:11" hidden="1" x14ac:dyDescent="0.25">
      <c r="B13220" s="20">
        <v>45965</v>
      </c>
      <c r="C13220" s="2" t="s">
        <v>1</v>
      </c>
      <c r="D13220" s="2" t="s">
        <v>2187</v>
      </c>
      <c r="E13220" s="2" t="s">
        <v>61</v>
      </c>
      <c r="F13220" s="2" t="s">
        <v>4779</v>
      </c>
      <c r="G13220" s="5">
        <v>14</v>
      </c>
      <c r="H13220" s="5">
        <v>109.95</v>
      </c>
      <c r="I13220" s="5">
        <v>1539.3</v>
      </c>
      <c r="J13220" s="5">
        <v>133405.94999999998</v>
      </c>
      <c r="K13220" s="3" t="str" cm="1">
        <f t="array" ref="K13220">_xlfn.LET(_xlpm.d,UPPER(TRIM(CLEAN(SUBSTITUTE(F13220,CHAR(160),"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21" spans="2:11" hidden="1" x14ac:dyDescent="0.25">
      <c r="B13221" s="20">
        <v>45966</v>
      </c>
      <c r="C13221" s="2" t="s">
        <v>1</v>
      </c>
      <c r="D13221" s="2" t="s">
        <v>4514</v>
      </c>
      <c r="E13221" s="2" t="s">
        <v>730</v>
      </c>
      <c r="F13221" s="2" t="s">
        <v>4779</v>
      </c>
      <c r="G13221" s="5">
        <v>11</v>
      </c>
      <c r="H13221" s="5">
        <v>107.75</v>
      </c>
      <c r="I13221" s="5">
        <v>1185.25</v>
      </c>
      <c r="J13221" s="5">
        <v>134591.19999999998</v>
      </c>
      <c r="K13221" s="3" t="str" cm="1">
        <f t="array" ref="K13221">_xlfn.LET(_xlpm.d,UPPER(TRIM(CLEAN(SUBSTITUTE(F13221,CHAR(160),"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22" spans="2:11" hidden="1" x14ac:dyDescent="0.25">
      <c r="B13222" s="20">
        <v>45966</v>
      </c>
      <c r="C13222" s="2" t="s">
        <v>1</v>
      </c>
      <c r="D13222" s="2" t="s">
        <v>2190</v>
      </c>
      <c r="E13222" s="2" t="s">
        <v>16</v>
      </c>
      <c r="F13222" s="2" t="s">
        <v>4779</v>
      </c>
      <c r="G13222" s="5">
        <v>10</v>
      </c>
      <c r="H13222" s="5">
        <v>109.95</v>
      </c>
      <c r="I13222" s="5">
        <v>1099.5</v>
      </c>
      <c r="J13222" s="5">
        <v>135690.69999999998</v>
      </c>
      <c r="K13222" s="3" t="str" cm="1">
        <f t="array" ref="K13222">_xlfn.LET(_xlpm.d,UPPER(TRIM(CLEAN(SUBSTITUTE(F13222,CHAR(160),"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23" spans="2:11" hidden="1" x14ac:dyDescent="0.25">
      <c r="B13223" s="20">
        <v>45967</v>
      </c>
      <c r="C13223" s="2" t="s">
        <v>1</v>
      </c>
      <c r="D13223" s="2" t="s">
        <v>3263</v>
      </c>
      <c r="E13223" s="2" t="s">
        <v>3</v>
      </c>
      <c r="F13223" s="2" t="s">
        <v>4779</v>
      </c>
      <c r="G13223" s="5">
        <v>3</v>
      </c>
      <c r="H13223" s="5">
        <v>109.95</v>
      </c>
      <c r="I13223" s="5">
        <v>329.85</v>
      </c>
      <c r="J13223" s="5">
        <v>136020.54999999999</v>
      </c>
      <c r="K13223" s="3" t="str" cm="1">
        <f t="array" ref="K13223">_xlfn.LET(_xlpm.d,UPPER(TRIM(CLEAN(SUBSTITUTE(F13223,CHAR(160),"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24" spans="2:11" hidden="1" x14ac:dyDescent="0.25">
      <c r="B13224" s="20">
        <v>45968</v>
      </c>
      <c r="C13224" s="2" t="s">
        <v>1</v>
      </c>
      <c r="D13224" s="2" t="s">
        <v>3269</v>
      </c>
      <c r="E13224" s="2" t="s">
        <v>195</v>
      </c>
      <c r="F13224" s="2" t="s">
        <v>4779</v>
      </c>
      <c r="G13224" s="5">
        <v>6</v>
      </c>
      <c r="H13224" s="5">
        <v>113.2</v>
      </c>
      <c r="I13224" s="5">
        <v>679.2</v>
      </c>
      <c r="J13224" s="5">
        <v>136699.75</v>
      </c>
      <c r="K13224" s="3" t="str" cm="1">
        <f t="array" ref="K13224">_xlfn.LET(_xlpm.d,UPPER(TRIM(CLEAN(SUBSTITUTE(F13224,CHAR(160),"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25" spans="2:11" hidden="1" x14ac:dyDescent="0.25">
      <c r="B13225" s="20">
        <v>45974</v>
      </c>
      <c r="C13225" s="2" t="s">
        <v>1</v>
      </c>
      <c r="D13225" s="2" t="s">
        <v>4013</v>
      </c>
      <c r="E13225" s="2" t="s">
        <v>286</v>
      </c>
      <c r="F13225" s="2" t="s">
        <v>4779</v>
      </c>
      <c r="G13225" s="5">
        <v>2</v>
      </c>
      <c r="H13225" s="5">
        <v>113.2</v>
      </c>
      <c r="I13225" s="5">
        <v>226.4</v>
      </c>
      <c r="J13225" s="5">
        <v>136926.15</v>
      </c>
      <c r="K13225" s="3" t="str" cm="1">
        <f t="array" ref="K13225">_xlfn.LET(_xlpm.d,UPPER(TRIM(CLEAN(SUBSTITUTE(F13225,CHAR(160),"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26" spans="2:11" hidden="1" x14ac:dyDescent="0.25">
      <c r="B13226" s="20">
        <v>45974</v>
      </c>
      <c r="C13226" s="2" t="s">
        <v>1</v>
      </c>
      <c r="D13226" s="2" t="s">
        <v>3284</v>
      </c>
      <c r="E13226" s="2" t="s">
        <v>3</v>
      </c>
      <c r="F13226" s="2" t="s">
        <v>4779</v>
      </c>
      <c r="G13226" s="5">
        <v>2</v>
      </c>
      <c r="H13226" s="5">
        <v>109.95</v>
      </c>
      <c r="I13226" s="5">
        <v>219.9</v>
      </c>
      <c r="J13226" s="5">
        <v>137146.04999999999</v>
      </c>
      <c r="K13226" s="3" t="str" cm="1">
        <f t="array" ref="K13226">_xlfn.LET(_xlpm.d,UPPER(TRIM(CLEAN(SUBSTITUTE(F13226,CHAR(160),"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27" spans="2:11" hidden="1" x14ac:dyDescent="0.25">
      <c r="B13227" s="20">
        <v>45974</v>
      </c>
      <c r="C13227" s="2" t="s">
        <v>1</v>
      </c>
      <c r="D13227" s="2" t="s">
        <v>2196</v>
      </c>
      <c r="E13227" s="2" t="s">
        <v>305</v>
      </c>
      <c r="F13227" s="2" t="s">
        <v>4779</v>
      </c>
      <c r="G13227" s="5">
        <v>9</v>
      </c>
      <c r="H13227" s="5">
        <v>113.2</v>
      </c>
      <c r="I13227" s="5">
        <v>1018.8</v>
      </c>
      <c r="J13227" s="5">
        <v>138164.84999999998</v>
      </c>
      <c r="K13227" s="3" t="str" cm="1">
        <f t="array" ref="K13227">_xlfn.LET(_xlpm.d,UPPER(TRIM(CLEAN(SUBSTITUTE(F13227,CHAR(160),"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28" spans="2:11" hidden="1" x14ac:dyDescent="0.25">
      <c r="B13228" s="20">
        <v>45975</v>
      </c>
      <c r="C13228" s="2" t="s">
        <v>1</v>
      </c>
      <c r="D13228" s="2" t="s">
        <v>726</v>
      </c>
      <c r="E13228" s="2" t="s">
        <v>195</v>
      </c>
      <c r="F13228" s="2" t="s">
        <v>4779</v>
      </c>
      <c r="G13228" s="5">
        <v>3</v>
      </c>
      <c r="H13228" s="5">
        <v>113.2</v>
      </c>
      <c r="I13228" s="5">
        <v>339.6</v>
      </c>
      <c r="J13228" s="5">
        <v>138504.44999999998</v>
      </c>
      <c r="K13228" s="3" t="str" cm="1">
        <f t="array" ref="K13228">_xlfn.LET(_xlpm.d,UPPER(TRIM(CLEAN(SUBSTITUTE(F13228,CHAR(160),"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29" spans="2:11" hidden="1" x14ac:dyDescent="0.25">
      <c r="B13229" s="20">
        <v>45975</v>
      </c>
      <c r="C13229" s="2" t="s">
        <v>1</v>
      </c>
      <c r="D13229" s="2" t="s">
        <v>727</v>
      </c>
      <c r="E13229" s="2" t="s">
        <v>43</v>
      </c>
      <c r="F13229" s="2" t="s">
        <v>4779</v>
      </c>
      <c r="G13229" s="5">
        <v>4</v>
      </c>
      <c r="H13229" s="5">
        <v>109.95</v>
      </c>
      <c r="I13229" s="5">
        <v>439.8</v>
      </c>
      <c r="J13229" s="5">
        <v>138944.24999999997</v>
      </c>
      <c r="K13229" s="3" t="str" cm="1">
        <f t="array" ref="K13229">_xlfn.LET(_xlpm.d,UPPER(TRIM(CLEAN(SUBSTITUTE(F13229,CHAR(160),"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30" spans="2:11" hidden="1" x14ac:dyDescent="0.25">
      <c r="B13230" s="20">
        <v>45975</v>
      </c>
      <c r="C13230" s="2" t="s">
        <v>1</v>
      </c>
      <c r="D13230" s="2" t="s">
        <v>3839</v>
      </c>
      <c r="E13230" s="2" t="s">
        <v>835</v>
      </c>
      <c r="F13230" s="2" t="s">
        <v>4779</v>
      </c>
      <c r="G13230" s="5">
        <v>4</v>
      </c>
      <c r="H13230" s="5">
        <v>109.95</v>
      </c>
      <c r="I13230" s="5">
        <v>439.8</v>
      </c>
      <c r="J13230" s="5">
        <v>139384.04999999996</v>
      </c>
      <c r="K13230" s="3" t="str" cm="1">
        <f t="array" ref="K13230">_xlfn.LET(_xlpm.d,UPPER(TRIM(CLEAN(SUBSTITUTE(F13230,CHAR(160),"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31" spans="2:11" hidden="1" x14ac:dyDescent="0.25">
      <c r="B13231" s="20">
        <v>45975</v>
      </c>
      <c r="C13231" s="2" t="s">
        <v>1</v>
      </c>
      <c r="D13231" s="2" t="s">
        <v>4518</v>
      </c>
      <c r="E13231" s="2" t="s">
        <v>64</v>
      </c>
      <c r="F13231" s="2" t="s">
        <v>4779</v>
      </c>
      <c r="G13231" s="5">
        <v>2</v>
      </c>
      <c r="H13231" s="5">
        <v>109.95</v>
      </c>
      <c r="I13231" s="5">
        <v>219.9</v>
      </c>
      <c r="J13231" s="5">
        <v>139603.94999999995</v>
      </c>
      <c r="K13231" s="3" t="str" cm="1">
        <f t="array" ref="K13231">_xlfn.LET(_xlpm.d,UPPER(TRIM(CLEAN(SUBSTITUTE(F13231,CHAR(160),"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32" spans="2:11" hidden="1" x14ac:dyDescent="0.25">
      <c r="B13232" s="20">
        <v>45975</v>
      </c>
      <c r="C13232" s="2" t="s">
        <v>1</v>
      </c>
      <c r="D13232" s="2" t="s">
        <v>2202</v>
      </c>
      <c r="E13232" s="2" t="s">
        <v>224</v>
      </c>
      <c r="F13232" s="2" t="s">
        <v>4779</v>
      </c>
      <c r="G13232" s="5">
        <v>6</v>
      </c>
      <c r="H13232" s="5">
        <v>113.2</v>
      </c>
      <c r="I13232" s="5">
        <v>679.2</v>
      </c>
      <c r="J13232" s="5">
        <v>140283.14999999997</v>
      </c>
      <c r="K13232" s="3" t="str" cm="1">
        <f t="array" ref="K13232">_xlfn.LET(_xlpm.d,UPPER(TRIM(CLEAN(SUBSTITUTE(F13232,CHAR(160),"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33" spans="2:11" hidden="1" x14ac:dyDescent="0.25">
      <c r="B13233" s="20">
        <v>45979</v>
      </c>
      <c r="C13233" s="2" t="s">
        <v>1</v>
      </c>
      <c r="D13233" s="2" t="s">
        <v>729</v>
      </c>
      <c r="E13233" s="2" t="s">
        <v>730</v>
      </c>
      <c r="F13233" s="2" t="s">
        <v>4779</v>
      </c>
      <c r="G13233" s="5">
        <v>12</v>
      </c>
      <c r="H13233" s="5">
        <v>107.75</v>
      </c>
      <c r="I13233" s="5">
        <v>1293</v>
      </c>
      <c r="J13233" s="5">
        <v>141576.14999999997</v>
      </c>
      <c r="K13233" s="3" t="str" cm="1">
        <f t="array" ref="K13233">_xlfn.LET(_xlpm.d,UPPER(TRIM(CLEAN(SUBSTITUTE(F13233,CHAR(160),"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34" spans="2:11" hidden="1" x14ac:dyDescent="0.25">
      <c r="B13234" s="20">
        <v>45982</v>
      </c>
      <c r="C13234" s="2" t="s">
        <v>1</v>
      </c>
      <c r="D13234" s="2" t="s">
        <v>2210</v>
      </c>
      <c r="E13234" s="2" t="s">
        <v>232</v>
      </c>
      <c r="F13234" s="2" t="s">
        <v>4779</v>
      </c>
      <c r="G13234" s="5">
        <v>3</v>
      </c>
      <c r="H13234" s="5">
        <v>113.2</v>
      </c>
      <c r="I13234" s="5">
        <v>339.6</v>
      </c>
      <c r="J13234" s="5">
        <v>141915.74999999997</v>
      </c>
      <c r="K13234" s="3" t="str" cm="1">
        <f t="array" ref="K13234">_xlfn.LET(_xlpm.d,UPPER(TRIM(CLEAN(SUBSTITUTE(F13234,CHAR(160),"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35" spans="2:11" hidden="1" x14ac:dyDescent="0.25">
      <c r="B13235" s="20">
        <v>45986</v>
      </c>
      <c r="C13235" s="2" t="s">
        <v>1</v>
      </c>
      <c r="D13235" s="2" t="s">
        <v>2216</v>
      </c>
      <c r="E13235" s="2" t="s">
        <v>1634</v>
      </c>
      <c r="F13235" s="2" t="s">
        <v>4779</v>
      </c>
      <c r="G13235" s="5">
        <v>6</v>
      </c>
      <c r="H13235" s="5">
        <v>107.75</v>
      </c>
      <c r="I13235" s="5">
        <v>646.5</v>
      </c>
      <c r="J13235" s="5">
        <v>142562.24999999997</v>
      </c>
      <c r="K13235" s="3" t="str" cm="1">
        <f t="array" ref="K13235">_xlfn.LET(_xlpm.d,UPPER(TRIM(CLEAN(SUBSTITUTE(F13235,CHAR(160),"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36" spans="2:11" hidden="1" x14ac:dyDescent="0.25">
      <c r="B13236" s="20">
        <v>45986</v>
      </c>
      <c r="C13236" s="2" t="s">
        <v>1</v>
      </c>
      <c r="D13236" s="2" t="s">
        <v>2217</v>
      </c>
      <c r="E13236" s="2" t="s">
        <v>61</v>
      </c>
      <c r="F13236" s="2" t="s">
        <v>4779</v>
      </c>
      <c r="G13236" s="5">
        <v>8</v>
      </c>
      <c r="H13236" s="5">
        <v>109.95</v>
      </c>
      <c r="I13236" s="5">
        <v>879.6</v>
      </c>
      <c r="J13236" s="5">
        <v>143441.84999999998</v>
      </c>
      <c r="K13236" s="3" t="str" cm="1">
        <f t="array" ref="K13236">_xlfn.LET(_xlpm.d,UPPER(TRIM(CLEAN(SUBSTITUTE(F13236,CHAR(160),"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37" spans="2:11" hidden="1" x14ac:dyDescent="0.25">
      <c r="B13237" s="20">
        <v>45987</v>
      </c>
      <c r="C13237" s="2" t="s">
        <v>1</v>
      </c>
      <c r="D13237" s="2" t="s">
        <v>3302</v>
      </c>
      <c r="E13237" s="2" t="s">
        <v>485</v>
      </c>
      <c r="F13237" s="2" t="s">
        <v>4779</v>
      </c>
      <c r="G13237" s="5">
        <v>10</v>
      </c>
      <c r="H13237" s="5">
        <v>107.75</v>
      </c>
      <c r="I13237" s="5">
        <v>1077.5</v>
      </c>
      <c r="J13237" s="5">
        <v>144519.34999999998</v>
      </c>
      <c r="K13237" s="3" t="str" cm="1">
        <f t="array" ref="K13237">_xlfn.LET(_xlpm.d,UPPER(TRIM(CLEAN(SUBSTITUTE(F13237,CHAR(160),"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38" spans="2:11" hidden="1" x14ac:dyDescent="0.25">
      <c r="B13238" s="20">
        <v>45988</v>
      </c>
      <c r="C13238" s="2" t="s">
        <v>1</v>
      </c>
      <c r="D13238" s="2" t="s">
        <v>2220</v>
      </c>
      <c r="E13238" s="2" t="s">
        <v>268</v>
      </c>
      <c r="F13238" s="2" t="s">
        <v>4779</v>
      </c>
      <c r="G13238" s="5">
        <v>2</v>
      </c>
      <c r="H13238" s="5">
        <v>113.2</v>
      </c>
      <c r="I13238" s="5">
        <v>226.4</v>
      </c>
      <c r="J13238" s="5">
        <v>144745.74999999997</v>
      </c>
      <c r="K13238" s="3" t="str" cm="1">
        <f t="array" ref="K13238">_xlfn.LET(_xlpm.d,UPPER(TRIM(CLEAN(SUBSTITUTE(F13238,CHAR(160),"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39" spans="2:11" hidden="1" x14ac:dyDescent="0.25">
      <c r="B13239" s="20">
        <v>45989</v>
      </c>
      <c r="C13239" s="2" t="s">
        <v>1</v>
      </c>
      <c r="D13239" s="2" t="s">
        <v>1473</v>
      </c>
      <c r="E13239" s="2" t="s">
        <v>186</v>
      </c>
      <c r="F13239" s="2" t="s">
        <v>4779</v>
      </c>
      <c r="G13239" s="5">
        <v>3</v>
      </c>
      <c r="H13239" s="5">
        <v>113.2</v>
      </c>
      <c r="I13239" s="5">
        <v>339.6</v>
      </c>
      <c r="J13239" s="5">
        <v>145085.34999999998</v>
      </c>
      <c r="K13239" s="3" t="str" cm="1">
        <f t="array" ref="K13239">_xlfn.LET(_xlpm.d,UPPER(TRIM(CLEAN(SUBSTITUTE(F13239,CHAR(160),"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40" spans="2:11" hidden="1" x14ac:dyDescent="0.25">
      <c r="B13240" s="20">
        <v>45989</v>
      </c>
      <c r="C13240" s="2" t="s">
        <v>1</v>
      </c>
      <c r="D13240" s="2" t="s">
        <v>317</v>
      </c>
      <c r="E13240" s="2" t="s">
        <v>154</v>
      </c>
      <c r="F13240" s="2" t="s">
        <v>4779</v>
      </c>
      <c r="G13240" s="5">
        <v>8</v>
      </c>
      <c r="H13240" s="5">
        <v>113.2</v>
      </c>
      <c r="I13240" s="5">
        <v>905.6</v>
      </c>
      <c r="J13240" s="5">
        <v>145990.94999999998</v>
      </c>
      <c r="K13240" s="3" t="str" cm="1">
        <f t="array" ref="K13240">_xlfn.LET(_xlpm.d,UPPER(TRIM(CLEAN(SUBSTITUTE(F13240,CHAR(160),"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41" spans="2:11" hidden="1" x14ac:dyDescent="0.25">
      <c r="B13241" s="20">
        <v>45989</v>
      </c>
      <c r="C13241" s="2" t="s">
        <v>1</v>
      </c>
      <c r="D13241" s="2" t="s">
        <v>1474</v>
      </c>
      <c r="E13241" s="2" t="s">
        <v>186</v>
      </c>
      <c r="F13241" s="2" t="s">
        <v>4779</v>
      </c>
      <c r="G13241" s="5">
        <v>3</v>
      </c>
      <c r="H13241" s="5">
        <v>113.2</v>
      </c>
      <c r="I13241" s="5">
        <v>339.6</v>
      </c>
      <c r="J13241" s="5">
        <v>146330.54999999999</v>
      </c>
      <c r="K13241" s="3" t="str" cm="1">
        <f t="array" ref="K13241">_xlfn.LET(_xlpm.d,UPPER(TRIM(CLEAN(SUBSTITUTE(F13241,CHAR(160),"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42" spans="2:11" hidden="1" x14ac:dyDescent="0.25">
      <c r="B13242" s="20">
        <v>45993</v>
      </c>
      <c r="C13242" s="2" t="s">
        <v>1</v>
      </c>
      <c r="D13242" s="2" t="s">
        <v>3847</v>
      </c>
      <c r="E13242" s="2" t="s">
        <v>162</v>
      </c>
      <c r="F13242" s="2" t="s">
        <v>4779</v>
      </c>
      <c r="G13242" s="5">
        <v>12</v>
      </c>
      <c r="H13242" s="5">
        <v>113.2</v>
      </c>
      <c r="I13242" s="5">
        <v>1358.4</v>
      </c>
      <c r="J13242" s="5">
        <v>147688.94999999998</v>
      </c>
      <c r="K13242" s="3" t="str" cm="1">
        <f t="array" ref="K13242">_xlfn.LET(_xlpm.d,UPPER(TRIM(CLEAN(SUBSTITUTE(F13242,CHAR(160),"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43" spans="2:11" hidden="1" x14ac:dyDescent="0.25">
      <c r="B13243" s="20">
        <v>45994</v>
      </c>
      <c r="C13243" s="2" t="s">
        <v>1</v>
      </c>
      <c r="D13243" s="2" t="s">
        <v>2229</v>
      </c>
      <c r="E13243" s="2" t="s">
        <v>1634</v>
      </c>
      <c r="F13243" s="2" t="s">
        <v>4779</v>
      </c>
      <c r="G13243" s="5">
        <v>5</v>
      </c>
      <c r="H13243" s="5">
        <v>107.75</v>
      </c>
      <c r="I13243" s="5">
        <v>538.75</v>
      </c>
      <c r="J13243" s="5">
        <v>148227.69999999998</v>
      </c>
      <c r="K13243" s="3" t="str" cm="1">
        <f t="array" ref="K13243">_xlfn.LET(_xlpm.d,UPPER(TRIM(CLEAN(SUBSTITUTE(F13243,CHAR(160),"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44" spans="2:11" hidden="1" x14ac:dyDescent="0.25">
      <c r="B13244" s="20">
        <v>45995</v>
      </c>
      <c r="C13244" s="2" t="s">
        <v>1</v>
      </c>
      <c r="D13244" s="2" t="s">
        <v>2234</v>
      </c>
      <c r="E13244" s="2" t="s">
        <v>16</v>
      </c>
      <c r="F13244" s="2" t="s">
        <v>4779</v>
      </c>
      <c r="G13244" s="5">
        <v>5</v>
      </c>
      <c r="H13244" s="5">
        <v>109.95</v>
      </c>
      <c r="I13244" s="5">
        <v>549.75</v>
      </c>
      <c r="J13244" s="5">
        <v>148777.44999999998</v>
      </c>
      <c r="K13244" s="3" t="str" cm="1">
        <f t="array" ref="K13244">_xlfn.LET(_xlpm.d,UPPER(TRIM(CLEAN(SUBSTITUTE(F13244,CHAR(160),"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45" spans="2:11" hidden="1" x14ac:dyDescent="0.25">
      <c r="B13245" s="20">
        <v>46000</v>
      </c>
      <c r="C13245" s="2" t="s">
        <v>1</v>
      </c>
      <c r="D13245" s="2" t="s">
        <v>77</v>
      </c>
      <c r="E13245" s="2" t="s">
        <v>78</v>
      </c>
      <c r="F13245" s="2" t="s">
        <v>4779</v>
      </c>
      <c r="G13245" s="5">
        <v>5</v>
      </c>
      <c r="H13245" s="5">
        <v>113.2</v>
      </c>
      <c r="I13245" s="5">
        <v>566</v>
      </c>
      <c r="J13245" s="5">
        <v>149343.44999999998</v>
      </c>
      <c r="K13245" s="3" t="str" cm="1">
        <f t="array" ref="K13245">_xlfn.LET(_xlpm.d,UPPER(TRIM(CLEAN(SUBSTITUTE(F13245,CHAR(160),"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46" spans="2:11" hidden="1" x14ac:dyDescent="0.25">
      <c r="B13246" s="20">
        <v>46000</v>
      </c>
      <c r="C13246" s="2" t="s">
        <v>1</v>
      </c>
      <c r="D13246" s="2" t="s">
        <v>2242</v>
      </c>
      <c r="E13246" s="2" t="s">
        <v>232</v>
      </c>
      <c r="F13246" s="2" t="s">
        <v>4779</v>
      </c>
      <c r="G13246" s="5">
        <v>3</v>
      </c>
      <c r="H13246" s="5">
        <v>113.2</v>
      </c>
      <c r="I13246" s="5">
        <v>339.6</v>
      </c>
      <c r="J13246" s="5">
        <v>149683.04999999999</v>
      </c>
      <c r="K13246" s="3" t="str" cm="1">
        <f t="array" ref="K13246">_xlfn.LET(_xlpm.d,UPPER(TRIM(CLEAN(SUBSTITUTE(F13246,CHAR(160),"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47" spans="2:11" hidden="1" x14ac:dyDescent="0.25">
      <c r="B13247" s="20">
        <v>46000</v>
      </c>
      <c r="C13247" s="2" t="s">
        <v>1</v>
      </c>
      <c r="D13247" s="2" t="s">
        <v>3331</v>
      </c>
      <c r="E13247" s="2" t="s">
        <v>234</v>
      </c>
      <c r="F13247" s="2" t="s">
        <v>4779</v>
      </c>
      <c r="G13247" s="5">
        <v>4</v>
      </c>
      <c r="H13247" s="5">
        <v>113.2</v>
      </c>
      <c r="I13247" s="5">
        <v>452.8</v>
      </c>
      <c r="J13247" s="5">
        <v>150135.84999999998</v>
      </c>
      <c r="K13247" s="3" t="str" cm="1">
        <f t="array" ref="K13247">_xlfn.LET(_xlpm.d,UPPER(TRIM(CLEAN(SUBSTITUTE(F13247,CHAR(160),"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48" spans="2:11" hidden="1" x14ac:dyDescent="0.25">
      <c r="B13248" s="20">
        <v>46000</v>
      </c>
      <c r="C13248" s="2" t="s">
        <v>1</v>
      </c>
      <c r="D13248" s="2" t="s">
        <v>3332</v>
      </c>
      <c r="E13248" s="2" t="s">
        <v>857</v>
      </c>
      <c r="F13248" s="2" t="s">
        <v>4779</v>
      </c>
      <c r="G13248" s="5">
        <v>6</v>
      </c>
      <c r="H13248" s="5">
        <v>109.95</v>
      </c>
      <c r="I13248" s="5">
        <v>659.7</v>
      </c>
      <c r="J13248" s="5">
        <v>150795.54999999999</v>
      </c>
      <c r="K13248" s="3" t="str" cm="1">
        <f t="array" ref="K13248">_xlfn.LET(_xlpm.d,UPPER(TRIM(CLEAN(SUBSTITUTE(F13248,CHAR(160),"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49" spans="2:11" hidden="1" x14ac:dyDescent="0.25">
      <c r="B13249" s="20">
        <v>46000</v>
      </c>
      <c r="C13249" s="2" t="s">
        <v>1</v>
      </c>
      <c r="D13249" s="2" t="s">
        <v>2476</v>
      </c>
      <c r="E13249" s="2" t="s">
        <v>61</v>
      </c>
      <c r="F13249" s="2" t="s">
        <v>4779</v>
      </c>
      <c r="G13249" s="5">
        <v>8</v>
      </c>
      <c r="H13249" s="5">
        <v>109.95</v>
      </c>
      <c r="I13249" s="5">
        <v>879.6</v>
      </c>
      <c r="J13249" s="5">
        <v>151675.15</v>
      </c>
      <c r="K13249" s="3" t="str" cm="1">
        <f t="array" ref="K13249">_xlfn.LET(_xlpm.d,UPPER(TRIM(CLEAN(SUBSTITUTE(F13249,CHAR(160),"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50" spans="2:11" hidden="1" x14ac:dyDescent="0.25">
      <c r="B13250" s="20">
        <v>46001</v>
      </c>
      <c r="C13250" s="2" t="s">
        <v>1</v>
      </c>
      <c r="D13250" s="2" t="s">
        <v>3333</v>
      </c>
      <c r="E13250" s="2" t="s">
        <v>189</v>
      </c>
      <c r="F13250" s="2" t="s">
        <v>4779</v>
      </c>
      <c r="G13250" s="5">
        <v>4</v>
      </c>
      <c r="H13250" s="5">
        <v>113.2</v>
      </c>
      <c r="I13250" s="5">
        <v>452.8</v>
      </c>
      <c r="J13250" s="5">
        <v>152127.94999999998</v>
      </c>
      <c r="K13250" s="3" t="str" cm="1">
        <f t="array" ref="K13250">_xlfn.LET(_xlpm.d,UPPER(TRIM(CLEAN(SUBSTITUTE(F13250,CHAR(160),"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51" spans="2:11" hidden="1" x14ac:dyDescent="0.25">
      <c r="B13251" s="20">
        <v>46002</v>
      </c>
      <c r="C13251" s="2" t="s">
        <v>1</v>
      </c>
      <c r="D13251" s="2" t="s">
        <v>2248</v>
      </c>
      <c r="E13251" s="2" t="s">
        <v>254</v>
      </c>
      <c r="F13251" s="2" t="s">
        <v>4779</v>
      </c>
      <c r="G13251" s="5">
        <v>5</v>
      </c>
      <c r="H13251" s="5">
        <v>113.2</v>
      </c>
      <c r="I13251" s="5">
        <v>566</v>
      </c>
      <c r="J13251" s="5">
        <v>152693.94999999998</v>
      </c>
      <c r="K13251" s="3" t="str" cm="1">
        <f t="array" ref="K13251">_xlfn.LET(_xlpm.d,UPPER(TRIM(CLEAN(SUBSTITUTE(F13251,CHAR(160),"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52" spans="2:11" hidden="1" x14ac:dyDescent="0.25">
      <c r="B13252" s="20">
        <v>46002</v>
      </c>
      <c r="C13252" s="2" t="s">
        <v>1</v>
      </c>
      <c r="D13252" s="2" t="s">
        <v>2249</v>
      </c>
      <c r="E13252" s="2" t="s">
        <v>248</v>
      </c>
      <c r="F13252" s="2" t="s">
        <v>4779</v>
      </c>
      <c r="G13252" s="5">
        <v>6</v>
      </c>
      <c r="H13252" s="5">
        <v>113.2</v>
      </c>
      <c r="I13252" s="5">
        <v>679.2</v>
      </c>
      <c r="J13252" s="5">
        <v>153373.15</v>
      </c>
      <c r="K13252" s="3" t="str" cm="1">
        <f t="array" ref="K13252">_xlfn.LET(_xlpm.d,UPPER(TRIM(CLEAN(SUBSTITUTE(F13252,CHAR(160),"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53" spans="2:11" hidden="1" x14ac:dyDescent="0.25">
      <c r="B13253" s="20">
        <v>46002</v>
      </c>
      <c r="C13253" s="2" t="s">
        <v>1</v>
      </c>
      <c r="D13253" s="2" t="s">
        <v>373</v>
      </c>
      <c r="E13253" s="2" t="s">
        <v>151</v>
      </c>
      <c r="F13253" s="2" t="s">
        <v>4779</v>
      </c>
      <c r="G13253" s="5">
        <v>4</v>
      </c>
      <c r="H13253" s="5">
        <v>113.2</v>
      </c>
      <c r="I13253" s="5">
        <v>452.8</v>
      </c>
      <c r="J13253" s="5">
        <v>153825.94999999998</v>
      </c>
      <c r="K13253" s="3" t="str" cm="1">
        <f t="array" ref="K13253">_xlfn.LET(_xlpm.d,UPPER(TRIM(CLEAN(SUBSTITUTE(F13253,CHAR(160),"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54" spans="2:11" hidden="1" x14ac:dyDescent="0.25">
      <c r="B13254" s="20">
        <v>46002</v>
      </c>
      <c r="C13254" s="2" t="s">
        <v>1</v>
      </c>
      <c r="D13254" s="2" t="s">
        <v>2250</v>
      </c>
      <c r="E13254" s="2" t="s">
        <v>730</v>
      </c>
      <c r="F13254" s="2" t="s">
        <v>4779</v>
      </c>
      <c r="G13254" s="5">
        <v>20</v>
      </c>
      <c r="H13254" s="5">
        <v>107.75</v>
      </c>
      <c r="I13254" s="5">
        <v>2155</v>
      </c>
      <c r="J13254" s="5">
        <v>155980.94999999998</v>
      </c>
      <c r="K13254" s="3" t="str" cm="1">
        <f t="array" ref="K13254">_xlfn.LET(_xlpm.d,UPPER(TRIM(CLEAN(SUBSTITUTE(F13254,CHAR(160),"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55" spans="2:11" hidden="1" x14ac:dyDescent="0.25">
      <c r="B13255" s="20">
        <v>46002</v>
      </c>
      <c r="C13255" s="2" t="s">
        <v>1</v>
      </c>
      <c r="D13255" s="2" t="s">
        <v>3338</v>
      </c>
      <c r="E13255" s="2" t="s">
        <v>170</v>
      </c>
      <c r="F13255" s="2" t="s">
        <v>4779</v>
      </c>
      <c r="G13255" s="5">
        <v>5</v>
      </c>
      <c r="H13255" s="5">
        <v>109.95</v>
      </c>
      <c r="I13255" s="5">
        <v>549.75</v>
      </c>
      <c r="J13255" s="5">
        <v>156530.69999999998</v>
      </c>
      <c r="K13255" s="3" t="str" cm="1">
        <f t="array" ref="K13255">_xlfn.LET(_xlpm.d,UPPER(TRIM(CLEAN(SUBSTITUTE(F13255,CHAR(160),"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56" spans="2:11" hidden="1" x14ac:dyDescent="0.25">
      <c r="B13256" s="20">
        <v>46003</v>
      </c>
      <c r="C13256" s="2" t="s">
        <v>1</v>
      </c>
      <c r="D13256" s="2" t="s">
        <v>2252</v>
      </c>
      <c r="E13256" s="2" t="s">
        <v>78</v>
      </c>
      <c r="F13256" s="2" t="s">
        <v>4779</v>
      </c>
      <c r="G13256" s="5">
        <v>3</v>
      </c>
      <c r="H13256" s="5">
        <v>113.2</v>
      </c>
      <c r="I13256" s="5">
        <v>339.6</v>
      </c>
      <c r="J13256" s="5">
        <v>156870.29999999999</v>
      </c>
      <c r="K13256" s="3" t="str" cm="1">
        <f t="array" ref="K13256">_xlfn.LET(_xlpm.d,UPPER(TRIM(CLEAN(SUBSTITUTE(F13256,CHAR(160),"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57" spans="2:11" hidden="1" x14ac:dyDescent="0.25">
      <c r="B13257" s="20">
        <v>46003</v>
      </c>
      <c r="C13257" s="2" t="s">
        <v>1</v>
      </c>
      <c r="D13257" s="2" t="s">
        <v>382</v>
      </c>
      <c r="E13257" s="2" t="s">
        <v>165</v>
      </c>
      <c r="F13257" s="2" t="s">
        <v>4779</v>
      </c>
      <c r="G13257" s="5">
        <v>4</v>
      </c>
      <c r="H13257" s="5">
        <v>113.2</v>
      </c>
      <c r="I13257" s="5">
        <v>452.8</v>
      </c>
      <c r="J13257" s="5">
        <v>157323.09999999998</v>
      </c>
      <c r="K13257" s="3" t="str" cm="1">
        <f t="array" ref="K13257">_xlfn.LET(_xlpm.d,UPPER(TRIM(CLEAN(SUBSTITUTE(F13257,CHAR(160),"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58" spans="2:11" x14ac:dyDescent="0.25">
      <c r="B13258" s="20">
        <v>46003</v>
      </c>
      <c r="C13258" s="2" t="s">
        <v>1</v>
      </c>
      <c r="D13258" s="2" t="s">
        <v>3346</v>
      </c>
      <c r="E13258" s="2" t="s">
        <v>120</v>
      </c>
      <c r="F13258" s="2" t="s">
        <v>4798</v>
      </c>
      <c r="G13258" s="5">
        <v>5</v>
      </c>
      <c r="H13258" s="5">
        <v>106.99</v>
      </c>
      <c r="I13258" s="5">
        <v>534.95000000000005</v>
      </c>
      <c r="J13258" s="5">
        <v>157858.04999999999</v>
      </c>
      <c r="K13258" s="3" t="str" cm="1">
        <f t="array" ref="K13258">_xlfn.LET(_xlpm.d,UPPER(TRIM(CLEAN(SUBSTITUTE(F13258,CHAR(160),"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259" spans="2:11" hidden="1" x14ac:dyDescent="0.25">
      <c r="B13259" s="20">
        <v>46008</v>
      </c>
      <c r="C13259" s="2" t="s">
        <v>1</v>
      </c>
      <c r="D13259" s="2" t="s">
        <v>4799</v>
      </c>
      <c r="E13259" s="2" t="s">
        <v>485</v>
      </c>
      <c r="F13259" s="2" t="s">
        <v>4779</v>
      </c>
      <c r="G13259" s="5">
        <v>10</v>
      </c>
      <c r="H13259" s="5">
        <v>107.75</v>
      </c>
      <c r="I13259" s="5">
        <v>1077.5</v>
      </c>
      <c r="J13259" s="5">
        <v>158935.54999999999</v>
      </c>
      <c r="K13259" s="3" t="str" cm="1">
        <f t="array" ref="K13259">_xlfn.LET(_xlpm.d,UPPER(TRIM(CLEAN(SUBSTITUTE(F13259,CHAR(160),"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60" spans="2:11" hidden="1" x14ac:dyDescent="0.25">
      <c r="B13260" s="20">
        <v>46009</v>
      </c>
      <c r="C13260" s="2" t="s">
        <v>1</v>
      </c>
      <c r="D13260" s="2" t="s">
        <v>2255</v>
      </c>
      <c r="E13260" s="2" t="s">
        <v>78</v>
      </c>
      <c r="F13260" s="2" t="s">
        <v>4779</v>
      </c>
      <c r="G13260" s="5">
        <v>5</v>
      </c>
      <c r="H13260" s="5">
        <v>113.2</v>
      </c>
      <c r="I13260" s="5">
        <v>566</v>
      </c>
      <c r="J13260" s="5">
        <v>159501.54999999999</v>
      </c>
      <c r="K13260" s="3" t="str" cm="1">
        <f t="array" ref="K13260">_xlfn.LET(_xlpm.d,UPPER(TRIM(CLEAN(SUBSTITUTE(F13260,CHAR(160),"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61" spans="2:11" hidden="1" x14ac:dyDescent="0.25">
      <c r="B13261" s="20">
        <v>46010</v>
      </c>
      <c r="C13261" s="2" t="s">
        <v>1</v>
      </c>
      <c r="D13261" s="2" t="s">
        <v>3360</v>
      </c>
      <c r="E13261" s="2" t="s">
        <v>195</v>
      </c>
      <c r="F13261" s="2" t="s">
        <v>4779</v>
      </c>
      <c r="G13261" s="5">
        <v>6</v>
      </c>
      <c r="H13261" s="5">
        <v>113.2</v>
      </c>
      <c r="I13261" s="5">
        <v>679.2</v>
      </c>
      <c r="J13261" s="5">
        <v>160180.75</v>
      </c>
      <c r="K13261" s="3" t="str" cm="1">
        <f t="array" ref="K13261">_xlfn.LET(_xlpm.d,UPPER(TRIM(CLEAN(SUBSTITUTE(F13261,CHAR(160),"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62" spans="2:11" hidden="1" x14ac:dyDescent="0.25">
      <c r="B13262" s="20">
        <v>46014</v>
      </c>
      <c r="C13262" s="2" t="s">
        <v>1</v>
      </c>
      <c r="D13262" s="2" t="s">
        <v>3370</v>
      </c>
      <c r="E13262" s="2" t="s">
        <v>78</v>
      </c>
      <c r="F13262" s="2" t="s">
        <v>4779</v>
      </c>
      <c r="G13262" s="5">
        <v>3</v>
      </c>
      <c r="H13262" s="5">
        <v>113.2</v>
      </c>
      <c r="I13262" s="5">
        <v>339.6</v>
      </c>
      <c r="J13262" s="5">
        <v>160520.35</v>
      </c>
      <c r="K13262" s="3" t="str" cm="1">
        <f t="array" ref="K13262">_xlfn.LET(_xlpm.d,UPPER(TRIM(CLEAN(SUBSTITUTE(F13262,CHAR(160),"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63" spans="2:11" hidden="1" x14ac:dyDescent="0.25">
      <c r="B13263" s="20">
        <v>46021</v>
      </c>
      <c r="C13263" s="2" t="s">
        <v>1</v>
      </c>
      <c r="D13263" s="2" t="s">
        <v>2269</v>
      </c>
      <c r="E13263" s="2" t="s">
        <v>78</v>
      </c>
      <c r="F13263" s="2" t="s">
        <v>4779</v>
      </c>
      <c r="G13263" s="5">
        <v>5</v>
      </c>
      <c r="H13263" s="5">
        <v>113.2</v>
      </c>
      <c r="I13263" s="5">
        <v>566</v>
      </c>
      <c r="J13263" s="5">
        <v>161086.35</v>
      </c>
      <c r="K13263" s="3" t="str" cm="1">
        <f t="array" ref="K13263">_xlfn.LET(_xlpm.d,UPPER(TRIM(CLEAN(SUBSTITUTE(F13263,CHAR(160),"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64" spans="2:11" hidden="1" x14ac:dyDescent="0.25">
      <c r="B13264" s="20">
        <v>46021</v>
      </c>
      <c r="C13264" s="2" t="s">
        <v>1</v>
      </c>
      <c r="D13264" s="2" t="s">
        <v>2270</v>
      </c>
      <c r="E13264" s="2" t="s">
        <v>276</v>
      </c>
      <c r="F13264" s="2" t="s">
        <v>4779</v>
      </c>
      <c r="G13264" s="5">
        <v>5</v>
      </c>
      <c r="H13264" s="5">
        <v>113.2</v>
      </c>
      <c r="I13264" s="5">
        <v>566</v>
      </c>
      <c r="J13264" s="5">
        <v>161652.35</v>
      </c>
      <c r="K13264" s="3" t="str" cm="1">
        <f t="array" ref="K13264">_xlfn.LET(_xlpm.d,UPPER(TRIM(CLEAN(SUBSTITUTE(F13264,CHAR(160),"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65" spans="2:11" hidden="1" x14ac:dyDescent="0.25">
      <c r="B13265" s="20">
        <v>46021</v>
      </c>
      <c r="C13265" s="2" t="s">
        <v>1</v>
      </c>
      <c r="D13265" s="2" t="s">
        <v>152</v>
      </c>
      <c r="E13265" s="2" t="s">
        <v>143</v>
      </c>
      <c r="F13265" s="2" t="s">
        <v>4779</v>
      </c>
      <c r="G13265" s="5">
        <v>8</v>
      </c>
      <c r="H13265" s="5">
        <v>113.2</v>
      </c>
      <c r="I13265" s="5">
        <v>905.6</v>
      </c>
      <c r="J13265" s="5">
        <v>162557.95000000001</v>
      </c>
      <c r="K13265" s="3" t="str" cm="1">
        <f t="array" ref="K13265">_xlfn.LET(_xlpm.d,UPPER(TRIM(CLEAN(SUBSTITUTE(F13265,CHAR(160),"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66" spans="2:11" hidden="1" x14ac:dyDescent="0.25">
      <c r="B13266" s="20">
        <v>46024</v>
      </c>
      <c r="C13266" s="2" t="s">
        <v>1</v>
      </c>
      <c r="D13266" s="2" t="s">
        <v>389</v>
      </c>
      <c r="E13266" s="2" t="s">
        <v>195</v>
      </c>
      <c r="F13266" s="2" t="s">
        <v>4779</v>
      </c>
      <c r="G13266" s="5">
        <v>8</v>
      </c>
      <c r="H13266" s="5">
        <v>113.2</v>
      </c>
      <c r="I13266" s="5">
        <v>905.6</v>
      </c>
      <c r="J13266" s="5">
        <v>163463.55000000002</v>
      </c>
      <c r="K13266" s="3" t="str" cm="1">
        <f t="array" ref="K13266">_xlfn.LET(_xlpm.d,UPPER(TRIM(CLEAN(SUBSTITUTE(F13266,CHAR(160),"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67" spans="2:11" hidden="1" x14ac:dyDescent="0.25">
      <c r="B13267" s="20">
        <v>46027</v>
      </c>
      <c r="C13267" s="2" t="s">
        <v>1</v>
      </c>
      <c r="D13267" s="2" t="s">
        <v>153</v>
      </c>
      <c r="E13267" s="2" t="s">
        <v>154</v>
      </c>
      <c r="F13267" s="2" t="s">
        <v>4779</v>
      </c>
      <c r="G13267" s="5">
        <v>6</v>
      </c>
      <c r="H13267" s="5">
        <v>113.2</v>
      </c>
      <c r="I13267" s="5">
        <v>679.2</v>
      </c>
      <c r="J13267" s="5">
        <v>164142.75000000003</v>
      </c>
      <c r="K13267" s="3" t="str" cm="1">
        <f t="array" ref="K13267">_xlfn.LET(_xlpm.d,UPPER(TRIM(CLEAN(SUBSTITUTE(F13267,CHAR(160),"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68" spans="2:11" hidden="1" x14ac:dyDescent="0.25">
      <c r="B13268" s="20">
        <v>46028</v>
      </c>
      <c r="C13268" s="2" t="s">
        <v>1</v>
      </c>
      <c r="D13268" s="2" t="s">
        <v>3390</v>
      </c>
      <c r="E13268" s="2" t="s">
        <v>261</v>
      </c>
      <c r="F13268" s="2" t="s">
        <v>4779</v>
      </c>
      <c r="G13268" s="5">
        <v>3</v>
      </c>
      <c r="H13268" s="5">
        <v>113.2</v>
      </c>
      <c r="I13268" s="5">
        <v>339.6</v>
      </c>
      <c r="J13268" s="5">
        <v>164482.35000000003</v>
      </c>
      <c r="K13268" s="3" t="str" cm="1">
        <f t="array" ref="K13268">_xlfn.LET(_xlpm.d,UPPER(TRIM(CLEAN(SUBSTITUTE(F13268,CHAR(160),"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69" spans="2:11" hidden="1" x14ac:dyDescent="0.25">
      <c r="B13269" s="20">
        <v>46028</v>
      </c>
      <c r="C13269" s="2" t="s">
        <v>1</v>
      </c>
      <c r="D13269" s="2" t="s">
        <v>4684</v>
      </c>
      <c r="E13269" s="2" t="s">
        <v>857</v>
      </c>
      <c r="F13269" s="2" t="s">
        <v>4779</v>
      </c>
      <c r="G13269" s="5">
        <v>8</v>
      </c>
      <c r="H13269" s="5">
        <v>109.95</v>
      </c>
      <c r="I13269" s="5">
        <v>879.6</v>
      </c>
      <c r="J13269" s="5">
        <v>165361.95000000004</v>
      </c>
      <c r="K13269" s="3" t="str" cm="1">
        <f t="array" ref="K13269">_xlfn.LET(_xlpm.d,UPPER(TRIM(CLEAN(SUBSTITUTE(F13269,CHAR(160),"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70" spans="2:11" hidden="1" x14ac:dyDescent="0.25">
      <c r="B13270" s="20">
        <v>46029</v>
      </c>
      <c r="C13270" s="2" t="s">
        <v>1</v>
      </c>
      <c r="D13270" s="2" t="s">
        <v>1581</v>
      </c>
      <c r="E13270" s="2" t="s">
        <v>149</v>
      </c>
      <c r="F13270" s="2" t="s">
        <v>4779</v>
      </c>
      <c r="G13270" s="5">
        <v>8</v>
      </c>
      <c r="H13270" s="5">
        <v>113.2</v>
      </c>
      <c r="I13270" s="5">
        <v>905.6</v>
      </c>
      <c r="J13270" s="5">
        <v>166267.55000000005</v>
      </c>
      <c r="K13270" s="3" t="str" cm="1">
        <f t="array" ref="K13270">_xlfn.LET(_xlpm.d,UPPER(TRIM(CLEAN(SUBSTITUTE(F13270,CHAR(160),"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71" spans="2:11" hidden="1" x14ac:dyDescent="0.25">
      <c r="B13271" s="20">
        <v>46029</v>
      </c>
      <c r="C13271" s="2" t="s">
        <v>1</v>
      </c>
      <c r="D13271" s="2" t="s">
        <v>2283</v>
      </c>
      <c r="E13271" s="2" t="s">
        <v>16</v>
      </c>
      <c r="F13271" s="2" t="s">
        <v>4779</v>
      </c>
      <c r="G13271" s="5">
        <v>10</v>
      </c>
      <c r="H13271" s="5">
        <v>109.95</v>
      </c>
      <c r="I13271" s="5">
        <v>1099.5</v>
      </c>
      <c r="J13271" s="5">
        <v>167367.05000000005</v>
      </c>
      <c r="K13271" s="3" t="str" cm="1">
        <f t="array" ref="K13271">_xlfn.LET(_xlpm.d,UPPER(TRIM(CLEAN(SUBSTITUTE(F13271,CHAR(160),"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72" spans="2:11" hidden="1" x14ac:dyDescent="0.25">
      <c r="B13272" s="20">
        <v>46029</v>
      </c>
      <c r="C13272" s="2" t="s">
        <v>1</v>
      </c>
      <c r="D13272" s="2" t="s">
        <v>2284</v>
      </c>
      <c r="E13272" s="2" t="s">
        <v>305</v>
      </c>
      <c r="F13272" s="2" t="s">
        <v>4779</v>
      </c>
      <c r="G13272" s="5">
        <v>10</v>
      </c>
      <c r="H13272" s="5">
        <v>113.2</v>
      </c>
      <c r="I13272" s="5">
        <v>1132</v>
      </c>
      <c r="J13272" s="5">
        <v>168499.05000000005</v>
      </c>
      <c r="K13272" s="3" t="str" cm="1">
        <f t="array" ref="K13272">_xlfn.LET(_xlpm.d,UPPER(TRIM(CLEAN(SUBSTITUTE(F13272,CHAR(160),"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73" spans="2:11" hidden="1" x14ac:dyDescent="0.25">
      <c r="B13273" s="20">
        <v>46031</v>
      </c>
      <c r="C13273" s="2" t="s">
        <v>1</v>
      </c>
      <c r="D13273" s="2" t="s">
        <v>1575</v>
      </c>
      <c r="E13273" s="2" t="s">
        <v>154</v>
      </c>
      <c r="F13273" s="2" t="s">
        <v>4779</v>
      </c>
      <c r="G13273" s="5">
        <v>10</v>
      </c>
      <c r="H13273" s="5">
        <v>113.2</v>
      </c>
      <c r="I13273" s="5">
        <v>1132</v>
      </c>
      <c r="J13273" s="5">
        <v>169631.05000000005</v>
      </c>
      <c r="K13273" s="3" t="str" cm="1">
        <f t="array" ref="K13273">_xlfn.LET(_xlpm.d,UPPER(TRIM(CLEAN(SUBSTITUTE(F13273,CHAR(160),"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74" spans="2:11" hidden="1" x14ac:dyDescent="0.25">
      <c r="B13274" s="20">
        <v>46031</v>
      </c>
      <c r="C13274" s="2" t="s">
        <v>1</v>
      </c>
      <c r="D13274" s="2" t="s">
        <v>3401</v>
      </c>
      <c r="E13274" s="2" t="s">
        <v>170</v>
      </c>
      <c r="F13274" s="2" t="s">
        <v>4779</v>
      </c>
      <c r="G13274" s="5">
        <v>8</v>
      </c>
      <c r="H13274" s="5">
        <v>109.95</v>
      </c>
      <c r="I13274" s="5">
        <v>879.6</v>
      </c>
      <c r="J13274" s="5">
        <v>170510.65000000005</v>
      </c>
      <c r="K13274" s="3" t="str" cm="1">
        <f t="array" ref="K13274">_xlfn.LET(_xlpm.d,UPPER(TRIM(CLEAN(SUBSTITUTE(F13274,CHAR(160),"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75" spans="2:11" hidden="1" x14ac:dyDescent="0.25">
      <c r="B13275" s="20">
        <v>46034</v>
      </c>
      <c r="C13275" s="2" t="s">
        <v>1</v>
      </c>
      <c r="D13275" s="2" t="s">
        <v>4529</v>
      </c>
      <c r="E13275" s="2" t="s">
        <v>730</v>
      </c>
      <c r="F13275" s="2" t="s">
        <v>4779</v>
      </c>
      <c r="G13275" s="5">
        <v>36</v>
      </c>
      <c r="H13275" s="5">
        <v>107.75</v>
      </c>
      <c r="I13275" s="5">
        <v>3879</v>
      </c>
      <c r="J13275" s="5">
        <v>174389.65000000005</v>
      </c>
      <c r="K13275" s="3" t="str" cm="1">
        <f t="array" ref="K13275">_xlfn.LET(_xlpm.d,UPPER(TRIM(CLEAN(SUBSTITUTE(F13275,CHAR(160),"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76" spans="2:11" hidden="1" x14ac:dyDescent="0.25">
      <c r="B13276" s="20">
        <v>46035</v>
      </c>
      <c r="C13276" s="2" t="s">
        <v>1</v>
      </c>
      <c r="D13276" s="2" t="s">
        <v>3413</v>
      </c>
      <c r="E13276" s="2" t="s">
        <v>158</v>
      </c>
      <c r="F13276" s="2" t="s">
        <v>4779</v>
      </c>
      <c r="G13276" s="5">
        <v>8</v>
      </c>
      <c r="H13276" s="5">
        <v>113.2</v>
      </c>
      <c r="I13276" s="5">
        <v>905.6</v>
      </c>
      <c r="J13276" s="5">
        <v>175295.25000000006</v>
      </c>
      <c r="K13276" s="3" t="str" cm="1">
        <f t="array" ref="K13276">_xlfn.LET(_xlpm.d,UPPER(TRIM(CLEAN(SUBSTITUTE(F13276,CHAR(160),"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77" spans="2:11" hidden="1" x14ac:dyDescent="0.25">
      <c r="B13277" s="20">
        <v>46035</v>
      </c>
      <c r="C13277" s="2" t="s">
        <v>1</v>
      </c>
      <c r="D13277" s="2" t="s">
        <v>1192</v>
      </c>
      <c r="E13277" s="2" t="s">
        <v>162</v>
      </c>
      <c r="F13277" s="2" t="s">
        <v>4779</v>
      </c>
      <c r="G13277" s="5">
        <v>15</v>
      </c>
      <c r="H13277" s="5">
        <v>113.2</v>
      </c>
      <c r="I13277" s="5">
        <v>1698</v>
      </c>
      <c r="J13277" s="5">
        <v>176993.25000000006</v>
      </c>
      <c r="K13277" s="3" t="str" cm="1">
        <f t="array" ref="K13277">_xlfn.LET(_xlpm.d,UPPER(TRIM(CLEAN(SUBSTITUTE(F13277,CHAR(160),"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78" spans="2:11" hidden="1" x14ac:dyDescent="0.25">
      <c r="B13278" s="20">
        <v>46036</v>
      </c>
      <c r="C13278" s="2" t="s">
        <v>1</v>
      </c>
      <c r="D13278" s="2" t="s">
        <v>2295</v>
      </c>
      <c r="E13278" s="2" t="s">
        <v>1634</v>
      </c>
      <c r="F13278" s="2" t="s">
        <v>4779</v>
      </c>
      <c r="G13278" s="5">
        <v>6</v>
      </c>
      <c r="H13278" s="5">
        <v>107.75</v>
      </c>
      <c r="I13278" s="5">
        <v>646.5</v>
      </c>
      <c r="J13278" s="5">
        <v>177639.75000000006</v>
      </c>
      <c r="K13278" s="3" t="str" cm="1">
        <f t="array" ref="K13278">_xlfn.LET(_xlpm.d,UPPER(TRIM(CLEAN(SUBSTITUTE(F13278,CHAR(160),"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79" spans="2:11" hidden="1" x14ac:dyDescent="0.25">
      <c r="B13279" s="20">
        <v>46037</v>
      </c>
      <c r="C13279" s="2" t="s">
        <v>1</v>
      </c>
      <c r="D13279" s="2" t="s">
        <v>3420</v>
      </c>
      <c r="E13279" s="2" t="s">
        <v>120</v>
      </c>
      <c r="F13279" s="2" t="s">
        <v>4797</v>
      </c>
      <c r="G13279" s="5">
        <v>2</v>
      </c>
      <c r="H13279" s="5">
        <v>106.99</v>
      </c>
      <c r="I13279" s="5">
        <v>213.98</v>
      </c>
      <c r="J13279" s="5">
        <v>177853.73000000007</v>
      </c>
      <c r="K13279" s="3" t="str" cm="1">
        <f t="array" ref="K13279">_xlfn.LET(_xlpm.d,UPPER(TRIM(CLEAN(SUBSTITUTE(F13279,CHAR(160),"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80" spans="2:11" hidden="1" x14ac:dyDescent="0.25">
      <c r="B13280" s="20">
        <v>46038</v>
      </c>
      <c r="C13280" s="2" t="s">
        <v>1</v>
      </c>
      <c r="D13280" s="2" t="s">
        <v>133</v>
      </c>
      <c r="E13280" s="2" t="s">
        <v>43</v>
      </c>
      <c r="F13280" s="2" t="s">
        <v>4779</v>
      </c>
      <c r="G13280" s="5">
        <v>6</v>
      </c>
      <c r="H13280" s="5">
        <v>109.95</v>
      </c>
      <c r="I13280" s="5">
        <v>659.7</v>
      </c>
      <c r="J13280" s="5">
        <v>178513.43000000008</v>
      </c>
      <c r="K13280" s="3" t="str" cm="1">
        <f t="array" ref="K13280">_xlfn.LET(_xlpm.d,UPPER(TRIM(CLEAN(SUBSTITUTE(F13280,CHAR(160),"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81" spans="2:11" hidden="1" x14ac:dyDescent="0.25">
      <c r="B13281" s="20">
        <v>46043</v>
      </c>
      <c r="C13281" s="2" t="s">
        <v>1</v>
      </c>
      <c r="D13281" s="2" t="s">
        <v>1321</v>
      </c>
      <c r="E13281" s="2" t="s">
        <v>149</v>
      </c>
      <c r="F13281" s="2" t="s">
        <v>4779</v>
      </c>
      <c r="G13281" s="5">
        <v>2</v>
      </c>
      <c r="H13281" s="5">
        <v>113.2</v>
      </c>
      <c r="I13281" s="5">
        <v>226.4</v>
      </c>
      <c r="J13281" s="5">
        <v>178739.83000000007</v>
      </c>
      <c r="K13281" s="3" t="str" cm="1">
        <f t="array" ref="K13281">_xlfn.LET(_xlpm.d,UPPER(TRIM(CLEAN(SUBSTITUTE(F13281,CHAR(160),"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82" spans="2:11" hidden="1" x14ac:dyDescent="0.25">
      <c r="B13282" s="20">
        <v>46049</v>
      </c>
      <c r="C13282" s="2" t="s">
        <v>1</v>
      </c>
      <c r="D13282" s="2" t="s">
        <v>1483</v>
      </c>
      <c r="E13282" s="2" t="s">
        <v>261</v>
      </c>
      <c r="F13282" s="2" t="s">
        <v>4779</v>
      </c>
      <c r="G13282" s="5">
        <v>6</v>
      </c>
      <c r="H13282" s="5">
        <v>113.2</v>
      </c>
      <c r="I13282" s="5">
        <v>679.2</v>
      </c>
      <c r="J13282" s="5">
        <v>179419.03000000009</v>
      </c>
      <c r="K13282" s="3" t="str" cm="1">
        <f t="array" ref="K13282">_xlfn.LET(_xlpm.d,UPPER(TRIM(CLEAN(SUBSTITUTE(F13282,CHAR(160),"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83" spans="2:11" hidden="1" x14ac:dyDescent="0.25">
      <c r="B13283" s="20">
        <v>46050</v>
      </c>
      <c r="C13283" s="2" t="s">
        <v>1</v>
      </c>
      <c r="D13283" s="2" t="s">
        <v>4536</v>
      </c>
      <c r="E13283" s="2" t="s">
        <v>730</v>
      </c>
      <c r="F13283" s="2" t="s">
        <v>4779</v>
      </c>
      <c r="G13283" s="5">
        <v>20</v>
      </c>
      <c r="H13283" s="5">
        <v>107.75</v>
      </c>
      <c r="I13283" s="5">
        <v>2155</v>
      </c>
      <c r="J13283" s="5">
        <v>181574.03000000009</v>
      </c>
      <c r="K13283" s="3" t="str" cm="1">
        <f t="array" ref="K13283">_xlfn.LET(_xlpm.d,UPPER(TRIM(CLEAN(SUBSTITUTE(F13283,CHAR(160),"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84" spans="2:11" hidden="1" x14ac:dyDescent="0.25">
      <c r="B13284" s="20">
        <v>46050</v>
      </c>
      <c r="C13284" s="2" t="s">
        <v>1</v>
      </c>
      <c r="D13284" s="2" t="s">
        <v>4686</v>
      </c>
      <c r="E13284" s="2" t="s">
        <v>857</v>
      </c>
      <c r="F13284" s="2" t="s">
        <v>4779</v>
      </c>
      <c r="G13284" s="5">
        <v>8</v>
      </c>
      <c r="H13284" s="5">
        <v>109.95</v>
      </c>
      <c r="I13284" s="5">
        <v>879.6</v>
      </c>
      <c r="J13284" s="5">
        <v>182453.63000000009</v>
      </c>
      <c r="K13284" s="3" t="str" cm="1">
        <f t="array" ref="K13284">_xlfn.LET(_xlpm.d,UPPER(TRIM(CLEAN(SUBSTITUTE(F13284,CHAR(160),"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85" spans="2:11" hidden="1" x14ac:dyDescent="0.25">
      <c r="B13285" s="20">
        <v>46056</v>
      </c>
      <c r="C13285" s="2" t="s">
        <v>1</v>
      </c>
      <c r="D13285" s="2" t="s">
        <v>4569</v>
      </c>
      <c r="E13285" s="2" t="s">
        <v>964</v>
      </c>
      <c r="F13285" s="2" t="s">
        <v>4800</v>
      </c>
      <c r="G13285" s="5">
        <v>5</v>
      </c>
      <c r="H13285" s="5">
        <v>99.95</v>
      </c>
      <c r="I13285" s="5">
        <v>499.75</v>
      </c>
      <c r="J13285" s="5">
        <v>182953.38000000009</v>
      </c>
      <c r="K13285" s="3" t="str" cm="1">
        <f t="array" ref="K13285">_xlfn.LET(_xlpm.d,UPPER(TRIM(CLEAN(SUBSTITUTE(F13285,CHAR(160),"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86" spans="2:11" hidden="1" x14ac:dyDescent="0.25">
      <c r="B13286" s="20">
        <v>46058</v>
      </c>
      <c r="C13286" s="2" t="s">
        <v>1</v>
      </c>
      <c r="D13286" s="2" t="s">
        <v>3460</v>
      </c>
      <c r="E13286" s="2" t="s">
        <v>3</v>
      </c>
      <c r="F13286" s="2" t="s">
        <v>4779</v>
      </c>
      <c r="G13286" s="5">
        <v>6</v>
      </c>
      <c r="H13286" s="5">
        <v>109.95</v>
      </c>
      <c r="I13286" s="5">
        <v>659.7</v>
      </c>
      <c r="J13286" s="5">
        <v>183613.0800000001</v>
      </c>
      <c r="K13286" s="3" t="str" cm="1">
        <f t="array" ref="K13286">_xlfn.LET(_xlpm.d,UPPER(TRIM(CLEAN(SUBSTITUTE(F13286,CHAR(160),"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87" spans="2:11" hidden="1" x14ac:dyDescent="0.25">
      <c r="B13287" s="20">
        <v>46058</v>
      </c>
      <c r="C13287" s="2" t="s">
        <v>1</v>
      </c>
      <c r="D13287" s="2" t="s">
        <v>3616</v>
      </c>
      <c r="E13287" s="2" t="s">
        <v>835</v>
      </c>
      <c r="F13287" s="2" t="s">
        <v>4801</v>
      </c>
      <c r="G13287" s="5">
        <v>5</v>
      </c>
      <c r="H13287" s="5">
        <v>109.95</v>
      </c>
      <c r="I13287" s="5">
        <v>549.75</v>
      </c>
      <c r="J13287" s="5">
        <v>184162.8300000001</v>
      </c>
      <c r="K13287" s="3" t="str" cm="1">
        <f t="array" ref="K13287">_xlfn.LET(_xlpm.d,UPPER(TRIM(CLEAN(SUBSTITUTE(F13287,CHAR(160),"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88" spans="2:11" hidden="1" x14ac:dyDescent="0.25">
      <c r="B13288" s="20">
        <v>46058</v>
      </c>
      <c r="C13288" s="2" t="s">
        <v>1</v>
      </c>
      <c r="D13288" s="2" t="s">
        <v>2344</v>
      </c>
      <c r="E13288" s="2" t="s">
        <v>64</v>
      </c>
      <c r="F13288" s="2" t="s">
        <v>4779</v>
      </c>
      <c r="G13288" s="5">
        <v>2</v>
      </c>
      <c r="H13288" s="5">
        <v>109.95</v>
      </c>
      <c r="I13288" s="5">
        <v>219.9</v>
      </c>
      <c r="J13288" s="5">
        <v>184382.7300000001</v>
      </c>
      <c r="K13288" s="3" t="str" cm="1">
        <f t="array" ref="K13288">_xlfn.LET(_xlpm.d,UPPER(TRIM(CLEAN(SUBSTITUTE(F13288,CHAR(160),"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89" spans="2:11" hidden="1" x14ac:dyDescent="0.25">
      <c r="B13289" s="20">
        <v>46058</v>
      </c>
      <c r="C13289" s="2" t="s">
        <v>1</v>
      </c>
      <c r="D13289" s="2" t="s">
        <v>3463</v>
      </c>
      <c r="E13289" s="2" t="s">
        <v>305</v>
      </c>
      <c r="F13289" s="2" t="s">
        <v>4779</v>
      </c>
      <c r="G13289" s="5">
        <v>9</v>
      </c>
      <c r="H13289" s="5">
        <v>113.2</v>
      </c>
      <c r="I13289" s="5">
        <v>1018.8</v>
      </c>
      <c r="J13289" s="5">
        <v>185401.53000000009</v>
      </c>
      <c r="K13289" s="3" t="str" cm="1">
        <f t="array" ref="K13289">_xlfn.LET(_xlpm.d,UPPER(TRIM(CLEAN(SUBSTITUTE(F13289,CHAR(160),"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90" spans="2:11" hidden="1" x14ac:dyDescent="0.25">
      <c r="B13290" s="20">
        <v>46064</v>
      </c>
      <c r="C13290" s="2" t="s">
        <v>1</v>
      </c>
      <c r="D13290" s="2" t="s">
        <v>4139</v>
      </c>
      <c r="E13290" s="2" t="s">
        <v>730</v>
      </c>
      <c r="F13290" s="2" t="s">
        <v>4779</v>
      </c>
      <c r="G13290" s="5">
        <v>10</v>
      </c>
      <c r="H13290" s="5">
        <v>107.75</v>
      </c>
      <c r="I13290" s="5">
        <v>1077.5</v>
      </c>
      <c r="J13290" s="5">
        <v>186479.03000000009</v>
      </c>
      <c r="K13290" s="3" t="str" cm="1">
        <f t="array" ref="K13290">_xlfn.LET(_xlpm.d,UPPER(TRIM(CLEAN(SUBSTITUTE(F13290,CHAR(160),"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91" spans="2:11" hidden="1" x14ac:dyDescent="0.25">
      <c r="B13291" s="20">
        <v>46064</v>
      </c>
      <c r="C13291" s="2" t="s">
        <v>1</v>
      </c>
      <c r="D13291" s="2" t="s">
        <v>856</v>
      </c>
      <c r="E13291" s="2" t="s">
        <v>857</v>
      </c>
      <c r="F13291" s="2" t="s">
        <v>4802</v>
      </c>
      <c r="G13291" s="5">
        <v>4</v>
      </c>
      <c r="H13291" s="5">
        <v>99.95</v>
      </c>
      <c r="I13291" s="5">
        <v>399.8</v>
      </c>
      <c r="J13291" s="5">
        <v>186878.83000000007</v>
      </c>
      <c r="K13291" s="3" t="str" cm="1">
        <f t="array" ref="K13291">_xlfn.LET(_xlpm.d,UPPER(TRIM(CLEAN(SUBSTITUTE(F13291,CHAR(160),"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92" spans="2:11" hidden="1" x14ac:dyDescent="0.25">
      <c r="B13292" s="20">
        <v>46064</v>
      </c>
      <c r="C13292" s="2" t="s">
        <v>1</v>
      </c>
      <c r="D13292" s="2" t="s">
        <v>4688</v>
      </c>
      <c r="E13292" s="2" t="s">
        <v>4689</v>
      </c>
      <c r="F13292" s="2" t="s">
        <v>4803</v>
      </c>
      <c r="G13292" s="5">
        <v>5</v>
      </c>
      <c r="H13292" s="5">
        <v>100</v>
      </c>
      <c r="I13292" s="5">
        <v>500</v>
      </c>
      <c r="J13292" s="5">
        <v>187378.83000000007</v>
      </c>
      <c r="K13292" s="3" t="str" cm="1">
        <f t="array" ref="K13292">_xlfn.LET(_xlpm.d,UPPER(TRIM(CLEAN(SUBSTITUTE(F13292,CHAR(160),"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93" spans="2:11" hidden="1" x14ac:dyDescent="0.25">
      <c r="B13293" s="20">
        <v>46065</v>
      </c>
      <c r="C13293" s="2" t="s">
        <v>1</v>
      </c>
      <c r="D13293" s="2" t="s">
        <v>2356</v>
      </c>
      <c r="E13293" s="2" t="s">
        <v>1634</v>
      </c>
      <c r="F13293" s="2" t="s">
        <v>4779</v>
      </c>
      <c r="G13293" s="5">
        <v>10</v>
      </c>
      <c r="H13293" s="5">
        <v>107.75</v>
      </c>
      <c r="I13293" s="5">
        <v>1077.5</v>
      </c>
      <c r="J13293" s="5">
        <v>188456.33000000007</v>
      </c>
      <c r="K13293" s="3" t="str" cm="1">
        <f t="array" ref="K13293">_xlfn.LET(_xlpm.d,UPPER(TRIM(CLEAN(SUBSTITUTE(F13293,CHAR(160),"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94" spans="2:11" hidden="1" x14ac:dyDescent="0.25">
      <c r="B13294" s="20">
        <v>46065</v>
      </c>
      <c r="C13294" s="2" t="s">
        <v>1</v>
      </c>
      <c r="D13294" s="2" t="s">
        <v>858</v>
      </c>
      <c r="E13294" s="2" t="s">
        <v>16</v>
      </c>
      <c r="F13294" s="2" t="s">
        <v>4803</v>
      </c>
      <c r="G13294" s="5">
        <v>10</v>
      </c>
      <c r="H13294" s="5">
        <v>100</v>
      </c>
      <c r="I13294" s="5">
        <v>1000</v>
      </c>
      <c r="J13294" s="5">
        <v>189456.33000000007</v>
      </c>
      <c r="K13294" s="3" t="str" cm="1">
        <f t="array" ref="K13294">_xlfn.LET(_xlpm.d,UPPER(TRIM(CLEAN(SUBSTITUTE(F13294,CHAR(160),"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95" spans="2:11" hidden="1" x14ac:dyDescent="0.25">
      <c r="B13295" s="20">
        <v>46066</v>
      </c>
      <c r="C13295" s="2" t="s">
        <v>1</v>
      </c>
      <c r="D13295" s="2" t="s">
        <v>2359</v>
      </c>
      <c r="E13295" s="2" t="s">
        <v>195</v>
      </c>
      <c r="F13295" s="2" t="s">
        <v>4779</v>
      </c>
      <c r="G13295" s="5">
        <v>5</v>
      </c>
      <c r="H13295" s="5">
        <v>113.2</v>
      </c>
      <c r="I13295" s="5">
        <v>566</v>
      </c>
      <c r="J13295" s="5">
        <v>190022.33000000007</v>
      </c>
      <c r="K13295" s="3" t="str" cm="1">
        <f t="array" ref="K13295">_xlfn.LET(_xlpm.d,UPPER(TRIM(CLEAN(SUBSTITUTE(F13295,CHAR(160),"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96" spans="2:11" hidden="1" x14ac:dyDescent="0.25">
      <c r="B13296" s="20">
        <v>46066</v>
      </c>
      <c r="C13296" s="2" t="s">
        <v>1</v>
      </c>
      <c r="D13296" s="2" t="s">
        <v>4691</v>
      </c>
      <c r="E13296" s="2" t="s">
        <v>50</v>
      </c>
      <c r="F13296" s="2" t="s">
        <v>4797</v>
      </c>
      <c r="G13296" s="5">
        <v>10</v>
      </c>
      <c r="H13296" s="5">
        <v>100</v>
      </c>
      <c r="I13296" s="5">
        <v>1000</v>
      </c>
      <c r="J13296" s="5">
        <v>191022.33000000007</v>
      </c>
      <c r="K13296" s="3" t="str" cm="1">
        <f t="array" ref="K13296">_xlfn.LET(_xlpm.d,UPPER(TRIM(CLEAN(SUBSTITUTE(F13296,CHAR(160),"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97" spans="2:11" hidden="1" x14ac:dyDescent="0.25">
      <c r="B13297" s="20">
        <v>46072</v>
      </c>
      <c r="C13297" s="2" t="s">
        <v>1</v>
      </c>
      <c r="D13297" s="2" t="s">
        <v>3496</v>
      </c>
      <c r="E13297" s="2" t="s">
        <v>120</v>
      </c>
      <c r="F13297" s="2" t="s">
        <v>4779</v>
      </c>
      <c r="G13297" s="5">
        <v>2</v>
      </c>
      <c r="H13297" s="5">
        <v>106.99</v>
      </c>
      <c r="I13297" s="5">
        <v>213.98</v>
      </c>
      <c r="J13297" s="5">
        <v>191236.31000000008</v>
      </c>
      <c r="K13297" s="3" t="str" cm="1">
        <f t="array" ref="K13297">_xlfn.LET(_xlpm.d,UPPER(TRIM(CLEAN(SUBSTITUTE(F13297,CHAR(160),"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98" spans="2:11" hidden="1" x14ac:dyDescent="0.25">
      <c r="B13298" s="20">
        <v>46072</v>
      </c>
      <c r="C13298" s="2" t="s">
        <v>1</v>
      </c>
      <c r="D13298" s="2" t="s">
        <v>3498</v>
      </c>
      <c r="E13298" s="2" t="s">
        <v>305</v>
      </c>
      <c r="F13298" s="2" t="s">
        <v>4779</v>
      </c>
      <c r="G13298" s="5">
        <v>8</v>
      </c>
      <c r="H13298" s="5">
        <v>113.2</v>
      </c>
      <c r="I13298" s="5">
        <v>905.6</v>
      </c>
      <c r="J13298" s="5">
        <v>192141.91000000009</v>
      </c>
      <c r="K13298" s="3" t="str" cm="1">
        <f t="array" ref="K13298">_xlfn.LET(_xlpm.d,UPPER(TRIM(CLEAN(SUBSTITUTE(F13298,CHAR(160),"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299" spans="2:11" hidden="1" x14ac:dyDescent="0.25">
      <c r="B13299" s="20">
        <v>46073</v>
      </c>
      <c r="C13299" s="2" t="s">
        <v>1</v>
      </c>
      <c r="D13299" s="2" t="s">
        <v>169</v>
      </c>
      <c r="E13299" s="2" t="s">
        <v>170</v>
      </c>
      <c r="F13299" s="2" t="s">
        <v>4779</v>
      </c>
      <c r="G13299" s="5">
        <v>3</v>
      </c>
      <c r="H13299" s="5">
        <v>109.95</v>
      </c>
      <c r="I13299" s="5">
        <v>329.85</v>
      </c>
      <c r="J13299" s="5">
        <v>192471.7600000001</v>
      </c>
      <c r="K13299" s="3" t="str" cm="1">
        <f t="array" ref="K13299">_xlfn.LET(_xlpm.d,UPPER(TRIM(CLEAN(SUBSTITUTE(F13299,CHAR(160),"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00" spans="2:11" hidden="1" x14ac:dyDescent="0.25">
      <c r="B13300" s="20">
        <v>46078</v>
      </c>
      <c r="C13300" s="2" t="s">
        <v>1</v>
      </c>
      <c r="D13300" s="2" t="s">
        <v>2372</v>
      </c>
      <c r="E13300" s="2" t="s">
        <v>1634</v>
      </c>
      <c r="F13300" s="2" t="s">
        <v>4779</v>
      </c>
      <c r="G13300" s="5">
        <v>10</v>
      </c>
      <c r="H13300" s="5">
        <v>107.75</v>
      </c>
      <c r="I13300" s="5">
        <v>1077.5</v>
      </c>
      <c r="J13300" s="5">
        <v>193549.2600000001</v>
      </c>
      <c r="K13300" s="3" t="str" cm="1">
        <f t="array" ref="K13300">_xlfn.LET(_xlpm.d,UPPER(TRIM(CLEAN(SUBSTITUTE(F13300,CHAR(160),"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01" spans="2:11" hidden="1" x14ac:dyDescent="0.25">
      <c r="B13301" s="20">
        <v>46079</v>
      </c>
      <c r="C13301" s="2" t="s">
        <v>1</v>
      </c>
      <c r="D13301" s="2" t="s">
        <v>1334</v>
      </c>
      <c r="E13301" s="2" t="s">
        <v>149</v>
      </c>
      <c r="F13301" s="2" t="s">
        <v>4779</v>
      </c>
      <c r="G13301" s="5">
        <v>6</v>
      </c>
      <c r="H13301" s="5">
        <v>113.2</v>
      </c>
      <c r="I13301" s="5">
        <v>679.2</v>
      </c>
      <c r="J13301" s="5">
        <v>194228.46000000011</v>
      </c>
      <c r="K13301" s="3" t="str" cm="1">
        <f t="array" ref="K13301">_xlfn.LET(_xlpm.d,UPPER(TRIM(CLEAN(SUBSTITUTE(F13301,CHAR(160),"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02" spans="2:11" hidden="1" x14ac:dyDescent="0.25">
      <c r="B13302" s="20">
        <v>46079</v>
      </c>
      <c r="C13302" s="2" t="s">
        <v>1</v>
      </c>
      <c r="D13302" s="2" t="s">
        <v>736</v>
      </c>
      <c r="E13302" s="2" t="s">
        <v>120</v>
      </c>
      <c r="F13302" s="2" t="s">
        <v>4797</v>
      </c>
      <c r="G13302" s="5">
        <v>4</v>
      </c>
      <c r="H13302" s="5">
        <v>106.99</v>
      </c>
      <c r="I13302" s="5">
        <v>427.96</v>
      </c>
      <c r="J13302" s="5">
        <v>194656.4200000001</v>
      </c>
      <c r="K13302" s="3" t="str" cm="1">
        <f t="array" ref="K13302">_xlfn.LET(_xlpm.d,UPPER(TRIM(CLEAN(SUBSTITUTE(F13302,CHAR(160),"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03" spans="2:11" hidden="1" x14ac:dyDescent="0.25">
      <c r="B13303" s="20">
        <v>46080</v>
      </c>
      <c r="C13303" s="2" t="s">
        <v>1</v>
      </c>
      <c r="D13303" s="2" t="s">
        <v>130</v>
      </c>
      <c r="E13303" s="2" t="s">
        <v>43</v>
      </c>
      <c r="F13303" s="2" t="s">
        <v>4779</v>
      </c>
      <c r="G13303" s="5">
        <v>4</v>
      </c>
      <c r="H13303" s="5">
        <v>109.95</v>
      </c>
      <c r="I13303" s="5">
        <v>439.8</v>
      </c>
      <c r="J13303" s="5">
        <v>195096.22000000009</v>
      </c>
      <c r="K13303" s="3" t="str" cm="1">
        <f t="array" ref="K13303">_xlfn.LET(_xlpm.d,UPPER(TRIM(CLEAN(SUBSTITUTE(F13303,CHAR(160),"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04" spans="2:11" hidden="1" x14ac:dyDescent="0.25">
      <c r="B13304" s="20">
        <v>46084</v>
      </c>
      <c r="C13304" s="2" t="s">
        <v>1</v>
      </c>
      <c r="D13304" s="2" t="s">
        <v>411</v>
      </c>
      <c r="E13304" s="2" t="s">
        <v>78</v>
      </c>
      <c r="F13304" s="2" t="s">
        <v>4779</v>
      </c>
      <c r="G13304" s="5">
        <v>2</v>
      </c>
      <c r="H13304" s="5">
        <v>113.2</v>
      </c>
      <c r="I13304" s="5">
        <v>226.4</v>
      </c>
      <c r="J13304" s="5">
        <v>195322.62000000008</v>
      </c>
      <c r="K13304" s="3" t="str" cm="1">
        <f t="array" ref="K13304">_xlfn.LET(_xlpm.d,UPPER(TRIM(CLEAN(SUBSTITUTE(F13304,CHAR(160),"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05" spans="2:11" hidden="1" x14ac:dyDescent="0.25">
      <c r="B13305" s="20">
        <v>46084</v>
      </c>
      <c r="C13305" s="2" t="s">
        <v>1</v>
      </c>
      <c r="D13305" s="2" t="s">
        <v>738</v>
      </c>
      <c r="E13305" s="2" t="s">
        <v>61</v>
      </c>
      <c r="F13305" s="2" t="s">
        <v>4779</v>
      </c>
      <c r="G13305" s="5">
        <v>16</v>
      </c>
      <c r="H13305" s="5">
        <v>109.95</v>
      </c>
      <c r="I13305" s="5">
        <v>1759.2</v>
      </c>
      <c r="J13305" s="5">
        <v>197081.82000000009</v>
      </c>
      <c r="K13305" s="3" t="str" cm="1">
        <f t="array" ref="K13305">_xlfn.LET(_xlpm.d,UPPER(TRIM(CLEAN(SUBSTITUTE(F13305,CHAR(160),"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06" spans="2:11" hidden="1" x14ac:dyDescent="0.25">
      <c r="B13306" s="20">
        <v>46085</v>
      </c>
      <c r="C13306" s="2" t="s">
        <v>1</v>
      </c>
      <c r="D13306" s="2" t="s">
        <v>2384</v>
      </c>
      <c r="E13306" s="2" t="s">
        <v>1634</v>
      </c>
      <c r="F13306" s="2" t="s">
        <v>4779</v>
      </c>
      <c r="G13306" s="5">
        <v>10</v>
      </c>
      <c r="H13306" s="5">
        <v>107.75</v>
      </c>
      <c r="I13306" s="5">
        <v>1077.5</v>
      </c>
      <c r="J13306" s="5">
        <v>198159.32000000009</v>
      </c>
      <c r="K13306" s="3" t="str" cm="1">
        <f t="array" ref="K13306">_xlfn.LET(_xlpm.d,UPPER(TRIM(CLEAN(SUBSTITUTE(F13306,CHAR(160),"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07" spans="2:11" hidden="1" x14ac:dyDescent="0.25">
      <c r="B13307" s="20">
        <v>46085</v>
      </c>
      <c r="C13307" s="2" t="s">
        <v>1</v>
      </c>
      <c r="D13307" s="2" t="s">
        <v>2386</v>
      </c>
      <c r="E13307" s="2" t="s">
        <v>730</v>
      </c>
      <c r="F13307" s="2" t="s">
        <v>4779</v>
      </c>
      <c r="G13307" s="5">
        <v>16</v>
      </c>
      <c r="H13307" s="5">
        <v>107.75</v>
      </c>
      <c r="I13307" s="5">
        <v>1724</v>
      </c>
      <c r="J13307" s="5">
        <v>199883.32000000009</v>
      </c>
      <c r="K13307" s="3" t="str" cm="1">
        <f t="array" ref="K13307">_xlfn.LET(_xlpm.d,UPPER(TRIM(CLEAN(SUBSTITUTE(F13307,CHAR(160),"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08" spans="2:11" hidden="1" x14ac:dyDescent="0.25">
      <c r="B13308" s="20">
        <v>46094</v>
      </c>
      <c r="C13308" s="2" t="s">
        <v>1</v>
      </c>
      <c r="D13308" s="2" t="s">
        <v>3529</v>
      </c>
      <c r="E13308" s="2" t="s">
        <v>50</v>
      </c>
      <c r="F13308" s="2" t="s">
        <v>4804</v>
      </c>
      <c r="G13308" s="5">
        <v>20</v>
      </c>
      <c r="H13308" s="5">
        <v>100</v>
      </c>
      <c r="I13308" s="5">
        <v>2000</v>
      </c>
      <c r="J13308" s="5">
        <v>201883.32000000009</v>
      </c>
      <c r="K13308" s="3" t="str" cm="1">
        <f t="array" ref="K13308">_xlfn.LET(_xlpm.d,UPPER(TRIM(CLEAN(SUBSTITUTE(F13308,CHAR(160),"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09" spans="2:11" hidden="1" x14ac:dyDescent="0.25">
      <c r="B13309" s="20">
        <v>46094</v>
      </c>
      <c r="C13309" s="2" t="s">
        <v>1</v>
      </c>
      <c r="D13309" s="2" t="s">
        <v>4695</v>
      </c>
      <c r="E13309" s="2" t="s">
        <v>302</v>
      </c>
      <c r="F13309" s="2" t="s">
        <v>4804</v>
      </c>
      <c r="G13309" s="5">
        <v>20</v>
      </c>
      <c r="H13309" s="5">
        <v>100</v>
      </c>
      <c r="I13309" s="5">
        <v>2000</v>
      </c>
      <c r="J13309" s="5">
        <v>203883.32000000009</v>
      </c>
      <c r="K13309" s="3" t="str" cm="1">
        <f t="array" ref="K13309">_xlfn.LET(_xlpm.d,UPPER(TRIM(CLEAN(SUBSTITUTE(F13309,CHAR(160),"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10" spans="2:11" hidden="1" x14ac:dyDescent="0.25">
      <c r="B13310" s="20">
        <v>46098</v>
      </c>
      <c r="C13310" s="2" t="s">
        <v>1</v>
      </c>
      <c r="D13310" s="2" t="s">
        <v>3536</v>
      </c>
      <c r="E13310" s="2" t="s">
        <v>261</v>
      </c>
      <c r="F13310" s="2" t="s">
        <v>4779</v>
      </c>
      <c r="G13310" s="5">
        <v>3</v>
      </c>
      <c r="H13310" s="5">
        <v>113.2</v>
      </c>
      <c r="I13310" s="5">
        <v>339.6</v>
      </c>
      <c r="J13310" s="5">
        <v>204222.9200000001</v>
      </c>
      <c r="K13310" s="3" t="str" cm="1">
        <f t="array" ref="K13310">_xlfn.LET(_xlpm.d,UPPER(TRIM(CLEAN(SUBSTITUTE(F13310,CHAR(160),"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11" spans="2:11" hidden="1" x14ac:dyDescent="0.25">
      <c r="B13311" s="20">
        <v>46098</v>
      </c>
      <c r="C13311" s="2" t="s">
        <v>1</v>
      </c>
      <c r="D13311" s="2" t="s">
        <v>2399</v>
      </c>
      <c r="E13311" s="2" t="s">
        <v>1634</v>
      </c>
      <c r="F13311" s="2" t="s">
        <v>4779</v>
      </c>
      <c r="G13311" s="5">
        <v>6</v>
      </c>
      <c r="H13311" s="5">
        <v>107.75</v>
      </c>
      <c r="I13311" s="5">
        <v>646.5</v>
      </c>
      <c r="J13311" s="5">
        <v>204869.4200000001</v>
      </c>
      <c r="K13311" s="3" t="str" cm="1">
        <f t="array" ref="K13311">_xlfn.LET(_xlpm.d,UPPER(TRIM(CLEAN(SUBSTITUTE(F13311,CHAR(160),"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12" spans="2:11" hidden="1" x14ac:dyDescent="0.25">
      <c r="B13312" s="20">
        <v>46099</v>
      </c>
      <c r="C13312" s="2" t="s">
        <v>1</v>
      </c>
      <c r="D13312" s="2" t="s">
        <v>2404</v>
      </c>
      <c r="E13312" s="2" t="s">
        <v>730</v>
      </c>
      <c r="F13312" s="2" t="s">
        <v>4779</v>
      </c>
      <c r="G13312" s="5">
        <v>10</v>
      </c>
      <c r="H13312" s="5">
        <v>107.75</v>
      </c>
      <c r="I13312" s="5">
        <v>1077.5</v>
      </c>
      <c r="J13312" s="5">
        <v>205946.9200000001</v>
      </c>
      <c r="K13312" s="3" t="str" cm="1">
        <f t="array" ref="K13312">_xlfn.LET(_xlpm.d,UPPER(TRIM(CLEAN(SUBSTITUTE(F13312,CHAR(160),"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13" spans="1:11" hidden="1" x14ac:dyDescent="0.25">
      <c r="B13313" s="20">
        <v>46101</v>
      </c>
      <c r="C13313" s="2" t="s">
        <v>1</v>
      </c>
      <c r="D13313" s="2" t="s">
        <v>2487</v>
      </c>
      <c r="E13313" s="2" t="s">
        <v>857</v>
      </c>
      <c r="F13313" s="2" t="s">
        <v>4779</v>
      </c>
      <c r="G13313" s="5">
        <v>3</v>
      </c>
      <c r="H13313" s="5">
        <v>109.95</v>
      </c>
      <c r="I13313" s="5">
        <v>329.85</v>
      </c>
      <c r="J13313" s="5">
        <v>206276.77000000011</v>
      </c>
      <c r="K13313" s="3" t="str" cm="1">
        <f t="array" ref="K13313">_xlfn.LET(_xlpm.d,UPPER(TRIM(CLEAN(SUBSTITUTE(F13313,CHAR(160),"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14" spans="1:11" hidden="1" x14ac:dyDescent="0.25">
      <c r="B13314" s="20">
        <v>46101</v>
      </c>
      <c r="C13314" s="2" t="s">
        <v>1</v>
      </c>
      <c r="D13314" s="2" t="s">
        <v>871</v>
      </c>
      <c r="E13314" s="2" t="s">
        <v>762</v>
      </c>
      <c r="F13314" s="2" t="s">
        <v>4779</v>
      </c>
      <c r="G13314" s="5">
        <v>1</v>
      </c>
      <c r="H13314" s="5">
        <v>110</v>
      </c>
      <c r="I13314" s="5">
        <v>110</v>
      </c>
      <c r="J13314" s="5">
        <v>206386.77000000011</v>
      </c>
      <c r="K13314" s="3" t="str" cm="1">
        <f t="array" ref="K13314">_xlfn.LET(_xlpm.d,UPPER(TRIM(CLEAN(SUBSTITUTE(F13314,CHAR(160),"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15" spans="1:11" hidden="1" x14ac:dyDescent="0.25">
      <c r="B13315" s="20">
        <v>46104</v>
      </c>
      <c r="C13315" s="2" t="s">
        <v>1</v>
      </c>
      <c r="D13315" s="2" t="s">
        <v>450</v>
      </c>
      <c r="E13315" s="2" t="s">
        <v>162</v>
      </c>
      <c r="F13315" s="2" t="s">
        <v>4779</v>
      </c>
      <c r="G13315" s="5">
        <v>10</v>
      </c>
      <c r="H13315" s="5">
        <v>113.2</v>
      </c>
      <c r="I13315" s="5">
        <v>1132</v>
      </c>
      <c r="J13315" s="5">
        <v>207518.77000000011</v>
      </c>
      <c r="K13315" s="3" t="str" cm="1">
        <f t="array" ref="K13315">_xlfn.LET(_xlpm.d,UPPER(TRIM(CLEAN(SUBSTITUTE(F13315,CHAR(160),"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16" spans="1:11" hidden="1" x14ac:dyDescent="0.25">
      <c r="B13316" s="20">
        <v>46105</v>
      </c>
      <c r="C13316" s="2" t="s">
        <v>1</v>
      </c>
      <c r="D13316" s="2" t="s">
        <v>4753</v>
      </c>
      <c r="E13316" s="2" t="s">
        <v>964</v>
      </c>
      <c r="F13316" s="2" t="s">
        <v>4779</v>
      </c>
      <c r="G13316" s="5">
        <v>3</v>
      </c>
      <c r="H13316" s="5">
        <v>109.95</v>
      </c>
      <c r="I13316" s="5">
        <v>329.85</v>
      </c>
      <c r="J13316" s="5">
        <v>207848.62000000011</v>
      </c>
      <c r="K13316" s="3" t="str" cm="1">
        <f t="array" ref="K13316">_xlfn.LET(_xlpm.d,UPPER(TRIM(CLEAN(SUBSTITUTE(F13316,CHAR(160),"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17" spans="1:11" hidden="1" x14ac:dyDescent="0.25">
      <c r="B13317" s="20">
        <v>46105</v>
      </c>
      <c r="C13317" s="2" t="s">
        <v>1</v>
      </c>
      <c r="D13317" s="2" t="s">
        <v>4805</v>
      </c>
      <c r="E13317" s="2" t="s">
        <v>4806</v>
      </c>
      <c r="F13317" s="2" t="s">
        <v>4779</v>
      </c>
      <c r="G13317" s="5">
        <v>4</v>
      </c>
      <c r="H13317" s="5">
        <v>109.95</v>
      </c>
      <c r="I13317" s="5">
        <v>439.8</v>
      </c>
      <c r="J13317" s="5">
        <v>208288.4200000001</v>
      </c>
      <c r="K13317" s="3" t="str" cm="1">
        <f t="array" ref="K13317">_xlfn.LET(_xlpm.d,UPPER(TRIM(CLEAN(SUBSTITUTE(F13317,CHAR(160),"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18" spans="1:11" hidden="1" x14ac:dyDescent="0.25">
      <c r="B13318" s="20">
        <v>46108</v>
      </c>
      <c r="C13318" s="2" t="s">
        <v>1</v>
      </c>
      <c r="D13318" s="2" t="s">
        <v>459</v>
      </c>
      <c r="E13318" s="2" t="s">
        <v>154</v>
      </c>
      <c r="F13318" s="2" t="s">
        <v>4779</v>
      </c>
      <c r="G13318" s="5">
        <v>14</v>
      </c>
      <c r="H13318" s="5">
        <v>113.2</v>
      </c>
      <c r="I13318" s="5">
        <v>1584.8</v>
      </c>
      <c r="J13318" s="5">
        <v>209873.22000000009</v>
      </c>
      <c r="K13318" s="3" t="str" cm="1">
        <f t="array" ref="K13318">_xlfn.LET(_xlpm.d,UPPER(TRIM(CLEAN(SUBSTITUTE(F13318,CHAR(160),"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19" spans="1:11" hidden="1" x14ac:dyDescent="0.25">
      <c r="B13319" s="20">
        <v>46108</v>
      </c>
      <c r="C13319" s="2" t="s">
        <v>1</v>
      </c>
      <c r="D13319" s="2" t="s">
        <v>3557</v>
      </c>
      <c r="E13319" s="2" t="s">
        <v>170</v>
      </c>
      <c r="F13319" s="2" t="s">
        <v>4779</v>
      </c>
      <c r="G13319" s="5">
        <v>10</v>
      </c>
      <c r="H13319" s="5">
        <v>109.95</v>
      </c>
      <c r="I13319" s="5">
        <v>1099.5</v>
      </c>
      <c r="J13319" s="5">
        <v>210972.72000000009</v>
      </c>
      <c r="K13319" s="3" t="str" cm="1">
        <f t="array" ref="K13319">_xlfn.LET(_xlpm.d,UPPER(TRIM(CLEAN(SUBSTITUTE(F13319,CHAR(160),"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20" spans="1:11" hidden="1" x14ac:dyDescent="0.25">
      <c r="B13320" s="20">
        <v>46112</v>
      </c>
      <c r="C13320" s="2" t="s">
        <v>1</v>
      </c>
      <c r="D13320" s="2" t="s">
        <v>4557</v>
      </c>
      <c r="E13320" s="2" t="s">
        <v>61</v>
      </c>
      <c r="F13320" s="2" t="s">
        <v>4779</v>
      </c>
      <c r="G13320" s="5">
        <v>10</v>
      </c>
      <c r="H13320" s="5">
        <v>109.95</v>
      </c>
      <c r="I13320" s="5">
        <v>1099.5</v>
      </c>
      <c r="J13320" s="5">
        <v>212072.22000000009</v>
      </c>
      <c r="K13320" s="3" t="str" cm="1">
        <f t="array" ref="K13320">_xlfn.LET(_xlpm.d,UPPER(TRIM(CLEAN(SUBSTITUTE(F13320,CHAR(160),"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21" spans="1:11" hidden="1" x14ac:dyDescent="0.25">
      <c r="A13321" s="11" t="s">
        <v>4807</v>
      </c>
      <c r="G13321" s="6">
        <v>1956</v>
      </c>
      <c r="I13321" s="7">
        <f>I13024+I13025+I13026+I13027+I13028+I13029+I13030+I13031+I13032+I13033+I13034+I13035+I13036+I13037+I13038+I13039+I13040+I13041+I13042+I13043+I13044+I13045+I13046+I13047+I13048+I13049+I13050+I13051+I13052+I13053+I13054+I13055+I13056+I13057+I13058+I13059+I13060+I13061+I13062+I13063+I13064+I13065+I13066+I13067+I13068+I13069+I13070+I13071+I13072+I13073+I13074+I13075+I13076+I13077+I13078+I13079+I13080+I13081+I13082+I13083+I13084+I13085+I13086+I13087+I13088+I13089+I13090+I13091+I13092+I13093+I13094+I13095+I13096+I13097+I13098+I13099+I13100+I13101+I13102+I13103+I13104+I13105+I13106+I13107+I13108+I13109+I13110+I13111+I13112+I13113+I13114+I13115+I13116+I13117+I13118+I13119+I13120+I13121+I13122+I13123+I13124+I13125+I13126+I13127+I13128+I13129+I13130+I13131+I13132+I13133+I13134+I13135+I13136+I13137+I13138+I13139+I13140+I13141+I13142+I13143+I13144+I13145+I13146+I13147+I13148+I13149+I13150+I13151+I13152+I13153+I13154+I13155+I13156+I13157+I13158+I13159+I13160+I13161+I13162+I13163+I13164+I13165+I13166+I13167+I13168+I13169+I13170+I13171+I13172+I13173+I13174+I13175+I13176+I13177+I13178+I13179+I13180+I13181+I13182+I13183+I13184+I13185+I13186+I13187+I13188+I13189+I13190+I13191+I13192+I13193+I13194+I13195+I13196+I13197+I13198+I13199+I13200+I13201+I13202+I13203+I13204+I13205+I13206+I13207+I13208+I13209+I13210+I13211+I13212+I13213+I13214+I13215+I13216+I13217+I13218+I13219+I13220+I13221+I13222+I13223+I13224+I13225+I13226+I13227+I13228+I13229+I13230+I13231+I13232+I13233+I13234+I13235+I13236+I13237+I13238+I13239+I13240+I13241+I13242+I13243+I13244+I13245+I13246+I13247+I13248+I13249+I13250+I13251+I13252+I13253+I13254+I13255+I13256+I13257+I13258+I13259+I13260+I13261+I13262+I13263+I13264+I13265+I13266+I13267+I13268+I13269+I13270+I13271+I13272+I13273+I13274+I13275+I13276+I13277+I13278+I13279+I13280+I13281+I13282+I13283+I13284+I13285+I13286+I13287+I13288+I13289+I13290+I13291+I13292+I13293+I13294+I13295+I13296+I13297+I13298+I13299+I13300+I13301+I13302+I13303+I13304+I13305+I13306+I13307+I13308+I13309+I13310+I13311+I13312+I13313+I13314+I13315+I13316+I13317+I13318+I13319+I13320</f>
        <v>212072.22000000009</v>
      </c>
      <c r="K13321" s="3" t="str" cm="1">
        <f t="array" ref="K13321">_xlfn.LET(_xlpm.d,UPPER(TRIM(CLEAN(SUBSTITUTE(F13321,CHAR(160),"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22" spans="1:11" hidden="1" x14ac:dyDescent="0.25">
      <c r="A13322" s="10" t="s">
        <v>4808</v>
      </c>
      <c r="K13322" s="3" t="str" cm="1">
        <f t="array" ref="K13322">_xlfn.LET(_xlpm.d,UPPER(TRIM(CLEAN(SUBSTITUTE(F13322,CHAR(160),"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23" spans="1:11" hidden="1" x14ac:dyDescent="0.25">
      <c r="B13323" s="20">
        <v>45867</v>
      </c>
      <c r="C13323" s="2" t="s">
        <v>1</v>
      </c>
      <c r="D13323" s="2" t="s">
        <v>3723</v>
      </c>
      <c r="E13323" s="2" t="s">
        <v>2494</v>
      </c>
      <c r="F13323" s="2" t="s">
        <v>4808</v>
      </c>
      <c r="G13323" s="5">
        <v>5</v>
      </c>
      <c r="H13323" s="5">
        <v>90</v>
      </c>
      <c r="I13323" s="5">
        <v>450</v>
      </c>
      <c r="J13323" s="5">
        <v>450</v>
      </c>
      <c r="K13323" s="3" t="str" cm="1">
        <f t="array" ref="K13323">_xlfn.LET(_xlpm.d,UPPER(TRIM(CLEAN(SUBSTITUTE(F13323,CHAR(160),"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24" spans="1:11" hidden="1" x14ac:dyDescent="0.25">
      <c r="A13324" s="11" t="s">
        <v>4809</v>
      </c>
      <c r="G13324" s="6">
        <v>5</v>
      </c>
      <c r="I13324" s="8">
        <f>I13323</f>
        <v>450</v>
      </c>
      <c r="K13324" s="3" t="str" cm="1">
        <f t="array" ref="K13324">_xlfn.LET(_xlpm.d,UPPER(TRIM(CLEAN(SUBSTITUTE(F13324,CHAR(160),"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25" spans="1:11" hidden="1" x14ac:dyDescent="0.25">
      <c r="A13325" s="10" t="s">
        <v>4810</v>
      </c>
      <c r="K13325" s="3" t="str" cm="1">
        <f t="array" ref="K13325">_xlfn.LET(_xlpm.d,UPPER(TRIM(CLEAN(SUBSTITUTE(F13325,CHAR(160),"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26" spans="1:11" hidden="1" x14ac:dyDescent="0.25">
      <c r="B13326" s="20">
        <v>45867</v>
      </c>
      <c r="C13326" s="2" t="s">
        <v>1</v>
      </c>
      <c r="D13326" s="2" t="s">
        <v>3723</v>
      </c>
      <c r="E13326" s="2" t="s">
        <v>2494</v>
      </c>
      <c r="F13326" s="2" t="s">
        <v>4810</v>
      </c>
      <c r="G13326" s="5">
        <v>5</v>
      </c>
      <c r="H13326" s="5">
        <v>90</v>
      </c>
      <c r="I13326" s="5">
        <v>450</v>
      </c>
      <c r="J13326" s="5">
        <v>450</v>
      </c>
      <c r="K13326" s="3" t="str" cm="1">
        <f t="array" ref="K13326">_xlfn.LET(_xlpm.d,UPPER(TRIM(CLEAN(SUBSTITUTE(F13326,CHAR(160),"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27" spans="1:11" hidden="1" x14ac:dyDescent="0.25">
      <c r="A13327" s="11" t="s">
        <v>4811</v>
      </c>
      <c r="G13327" s="6">
        <v>5</v>
      </c>
      <c r="I13327" s="8">
        <f>I13326</f>
        <v>450</v>
      </c>
      <c r="K13327" s="3" t="str" cm="1">
        <f t="array" ref="K13327">_xlfn.LET(_xlpm.d,UPPER(TRIM(CLEAN(SUBSTITUTE(F13327,CHAR(160),"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28" spans="1:11" hidden="1" x14ac:dyDescent="0.25">
      <c r="A13328" s="10" t="s">
        <v>4812</v>
      </c>
      <c r="K13328" s="3" t="str" cm="1">
        <f t="array" ref="K13328">_xlfn.LET(_xlpm.d,UPPER(TRIM(CLEAN(SUBSTITUTE(F13328,CHAR(160),"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29" spans="1:11" hidden="1" x14ac:dyDescent="0.25">
      <c r="B13329" s="20">
        <v>45867</v>
      </c>
      <c r="C13329" s="2" t="s">
        <v>1</v>
      </c>
      <c r="D13329" s="2" t="s">
        <v>3723</v>
      </c>
      <c r="E13329" s="2" t="s">
        <v>2494</v>
      </c>
      <c r="F13329" s="2" t="s">
        <v>4812</v>
      </c>
      <c r="G13329" s="5">
        <v>5</v>
      </c>
      <c r="H13329" s="5">
        <v>90</v>
      </c>
      <c r="I13329" s="5">
        <v>450</v>
      </c>
      <c r="J13329" s="5">
        <v>450</v>
      </c>
      <c r="K13329" s="3" t="str" cm="1">
        <f t="array" ref="K13329">_xlfn.LET(_xlpm.d,UPPER(TRIM(CLEAN(SUBSTITUTE(F13329,CHAR(160),"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30" spans="1:11" hidden="1" x14ac:dyDescent="0.25">
      <c r="B13330" s="20">
        <v>45867</v>
      </c>
      <c r="C13330" s="2" t="s">
        <v>1</v>
      </c>
      <c r="D13330" s="2" t="s">
        <v>752</v>
      </c>
      <c r="E13330" s="2" t="s">
        <v>746</v>
      </c>
      <c r="F13330" s="2" t="s">
        <v>4813</v>
      </c>
      <c r="G13330" s="5">
        <v>2</v>
      </c>
      <c r="H13330" s="5">
        <v>90</v>
      </c>
      <c r="I13330" s="5">
        <v>180</v>
      </c>
      <c r="J13330" s="5">
        <v>630</v>
      </c>
      <c r="K13330" s="3" t="str" cm="1">
        <f t="array" ref="K13330">_xlfn.LET(_xlpm.d,UPPER(TRIM(CLEAN(SUBSTITUTE(F13330,CHAR(160),"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3331" spans="1:11" hidden="1" x14ac:dyDescent="0.25">
      <c r="A13331" s="11" t="s">
        <v>4814</v>
      </c>
      <c r="G13331" s="6">
        <v>7</v>
      </c>
      <c r="I13331" s="8">
        <f>I13329+I13330</f>
        <v>630</v>
      </c>
      <c r="K13331" s="3" t="str" cm="1">
        <f t="array" ref="K13331">_xlfn.LET(_xlpm.d,UPPER(TRIM(CLEAN(SUBSTITUTE(F13331,CHAR(160),"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32" spans="1:11" hidden="1" x14ac:dyDescent="0.25">
      <c r="A13332" s="10" t="s">
        <v>4815</v>
      </c>
      <c r="K13332" s="3" t="str" cm="1">
        <f t="array" ref="K13332">_xlfn.LET(_xlpm.d,UPPER(TRIM(CLEAN(SUBSTITUTE(F13332,CHAR(160),"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33" spans="1:11" hidden="1" x14ac:dyDescent="0.25">
      <c r="B13333" s="20">
        <v>45727</v>
      </c>
      <c r="C13333" s="2" t="s">
        <v>1</v>
      </c>
      <c r="D13333" s="2" t="s">
        <v>1633</v>
      </c>
      <c r="E13333" s="2" t="s">
        <v>1634</v>
      </c>
      <c r="F13333" s="2" t="s">
        <v>4816</v>
      </c>
      <c r="G13333" s="5">
        <v>20</v>
      </c>
      <c r="H13333" s="5">
        <v>31.85</v>
      </c>
      <c r="I13333" s="5">
        <v>637</v>
      </c>
      <c r="J13333" s="5">
        <v>637</v>
      </c>
      <c r="K13333" s="3" t="str" cm="1">
        <f t="array" ref="K13333">_xlfn.LET(_xlpm.d,UPPER(TRIM(CLEAN(SUBSTITUTE(F13333,CHAR(160),"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34" spans="1:11" hidden="1" x14ac:dyDescent="0.25">
      <c r="B13334" s="20">
        <v>45756</v>
      </c>
      <c r="C13334" s="2" t="s">
        <v>1</v>
      </c>
      <c r="D13334" s="2" t="s">
        <v>4432</v>
      </c>
      <c r="E13334" s="2" t="s">
        <v>1701</v>
      </c>
      <c r="F13334" s="2" t="s">
        <v>4816</v>
      </c>
      <c r="G13334" s="5">
        <v>72</v>
      </c>
      <c r="H13334" s="5">
        <v>31.85</v>
      </c>
      <c r="I13334" s="5">
        <v>2293.1999999999998</v>
      </c>
      <c r="J13334" s="5">
        <v>2930.2</v>
      </c>
      <c r="K13334" s="3" t="str" cm="1">
        <f t="array" ref="K13334">_xlfn.LET(_xlpm.d,UPPER(TRIM(CLEAN(SUBSTITUTE(F13334,CHAR(160),"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35" spans="1:11" hidden="1" x14ac:dyDescent="0.25">
      <c r="B13335" s="20">
        <v>45756</v>
      </c>
      <c r="C13335" s="2" t="s">
        <v>1</v>
      </c>
      <c r="D13335" s="2" t="s">
        <v>2778</v>
      </c>
      <c r="E13335" s="2" t="s">
        <v>491</v>
      </c>
      <c r="F13335" s="2" t="s">
        <v>4816</v>
      </c>
      <c r="G13335" s="5">
        <v>12</v>
      </c>
      <c r="H13335" s="5">
        <v>31.85</v>
      </c>
      <c r="I13335" s="5">
        <v>382.2</v>
      </c>
      <c r="J13335" s="5">
        <v>3312.3999999999996</v>
      </c>
      <c r="K13335" s="3" t="str" cm="1">
        <f t="array" ref="K13335">_xlfn.LET(_xlpm.d,UPPER(TRIM(CLEAN(SUBSTITUTE(F13335,CHAR(160),"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36" spans="1:11" hidden="1" x14ac:dyDescent="0.25">
      <c r="B13336" s="20">
        <v>45772</v>
      </c>
      <c r="C13336" s="2" t="s">
        <v>1</v>
      </c>
      <c r="D13336" s="2" t="s">
        <v>4435</v>
      </c>
      <c r="E13336" s="2" t="s">
        <v>544</v>
      </c>
      <c r="F13336" s="2" t="s">
        <v>4816</v>
      </c>
      <c r="G13336" s="5">
        <v>20</v>
      </c>
      <c r="H13336" s="5">
        <v>31.85</v>
      </c>
      <c r="I13336" s="5">
        <v>637</v>
      </c>
      <c r="J13336" s="5">
        <v>3949.3999999999996</v>
      </c>
      <c r="K13336" s="3" t="str" cm="1">
        <f t="array" ref="K13336">_xlfn.LET(_xlpm.d,UPPER(TRIM(CLEAN(SUBSTITUTE(F13336,CHAR(160),"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37" spans="1:11" hidden="1" x14ac:dyDescent="0.25">
      <c r="B13337" s="20">
        <v>45777</v>
      </c>
      <c r="C13337" s="2" t="s">
        <v>1</v>
      </c>
      <c r="D13337" s="2" t="s">
        <v>1869</v>
      </c>
      <c r="E13337" s="2" t="s">
        <v>1634</v>
      </c>
      <c r="F13337" s="2" t="s">
        <v>4816</v>
      </c>
      <c r="G13337" s="5">
        <v>10</v>
      </c>
      <c r="H13337" s="5">
        <v>31.85</v>
      </c>
      <c r="I13337" s="5">
        <v>318.5</v>
      </c>
      <c r="J13337" s="5">
        <v>4267.8999999999996</v>
      </c>
      <c r="K13337" s="3" t="str" cm="1">
        <f t="array" ref="K13337">_xlfn.LET(_xlpm.d,UPPER(TRIM(CLEAN(SUBSTITUTE(F13337,CHAR(160),"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38" spans="1:11" hidden="1" x14ac:dyDescent="0.25">
      <c r="B13338" s="20">
        <v>45783</v>
      </c>
      <c r="C13338" s="2" t="s">
        <v>1</v>
      </c>
      <c r="D13338" s="2" t="s">
        <v>3987</v>
      </c>
      <c r="E13338" s="2" t="s">
        <v>491</v>
      </c>
      <c r="F13338" s="2" t="s">
        <v>4816</v>
      </c>
      <c r="G13338" s="5">
        <v>24</v>
      </c>
      <c r="H13338" s="5">
        <v>31.85</v>
      </c>
      <c r="I13338" s="5">
        <v>764.4</v>
      </c>
      <c r="J13338" s="5">
        <v>5032.2999999999993</v>
      </c>
      <c r="K13338" s="3" t="str" cm="1">
        <f t="array" ref="K13338">_xlfn.LET(_xlpm.d,UPPER(TRIM(CLEAN(SUBSTITUTE(F13338,CHAR(160),"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39" spans="1:11" hidden="1" x14ac:dyDescent="0.25">
      <c r="B13339" s="20">
        <v>45791</v>
      </c>
      <c r="C13339" s="2" t="s">
        <v>1</v>
      </c>
      <c r="D13339" s="2" t="s">
        <v>4117</v>
      </c>
      <c r="E13339" s="2" t="s">
        <v>485</v>
      </c>
      <c r="F13339" s="2" t="s">
        <v>4816</v>
      </c>
      <c r="G13339" s="5">
        <v>50</v>
      </c>
      <c r="H13339" s="5">
        <v>31.85</v>
      </c>
      <c r="I13339" s="5">
        <v>1592.5</v>
      </c>
      <c r="J13339" s="5">
        <v>6624.7999999999993</v>
      </c>
      <c r="K13339" s="3" t="str" cm="1">
        <f t="array" ref="K13339">_xlfn.LET(_xlpm.d,UPPER(TRIM(CLEAN(SUBSTITUTE(F13339,CHAR(160),"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40" spans="1:11" hidden="1" x14ac:dyDescent="0.25">
      <c r="B13340" s="20">
        <v>45819</v>
      </c>
      <c r="C13340" s="2" t="s">
        <v>1</v>
      </c>
      <c r="D13340" s="2" t="s">
        <v>589</v>
      </c>
      <c r="E13340" s="2" t="s">
        <v>544</v>
      </c>
      <c r="F13340" s="2" t="s">
        <v>4816</v>
      </c>
      <c r="G13340" s="5">
        <v>10</v>
      </c>
      <c r="H13340" s="5">
        <v>31.85</v>
      </c>
      <c r="I13340" s="5">
        <v>318.5</v>
      </c>
      <c r="J13340" s="5">
        <v>6943.2999999999993</v>
      </c>
      <c r="K13340" s="3" t="str" cm="1">
        <f t="array" ref="K13340">_xlfn.LET(_xlpm.d,UPPER(TRIM(CLEAN(SUBSTITUTE(F13340,CHAR(160),"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41" spans="1:11" hidden="1" x14ac:dyDescent="0.25">
      <c r="B13341" s="20">
        <v>45860</v>
      </c>
      <c r="C13341" s="2" t="s">
        <v>1</v>
      </c>
      <c r="D13341" s="2" t="s">
        <v>4787</v>
      </c>
      <c r="E13341" s="2" t="s">
        <v>485</v>
      </c>
      <c r="F13341" s="2" t="s">
        <v>4816</v>
      </c>
      <c r="G13341" s="5">
        <v>30</v>
      </c>
      <c r="H13341" s="5">
        <v>31.85</v>
      </c>
      <c r="I13341" s="5">
        <v>955.5</v>
      </c>
      <c r="J13341" s="5">
        <v>7898.7999999999993</v>
      </c>
      <c r="K13341" s="3" t="str" cm="1">
        <f t="array" ref="K13341">_xlfn.LET(_xlpm.d,UPPER(TRIM(CLEAN(SUBSTITUTE(F13341,CHAR(160),"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42" spans="1:11" hidden="1" x14ac:dyDescent="0.25">
      <c r="B13342" s="20">
        <v>45890</v>
      </c>
      <c r="C13342" s="2" t="s">
        <v>1</v>
      </c>
      <c r="D13342" s="2" t="s">
        <v>3017</v>
      </c>
      <c r="E13342" s="2" t="s">
        <v>544</v>
      </c>
      <c r="F13342" s="2" t="s">
        <v>4816</v>
      </c>
      <c r="G13342" s="5">
        <v>40</v>
      </c>
      <c r="H13342" s="5">
        <v>31.85</v>
      </c>
      <c r="I13342" s="5">
        <v>1274</v>
      </c>
      <c r="J13342" s="5">
        <v>9172.7999999999993</v>
      </c>
      <c r="K13342" s="3" t="str" cm="1">
        <f t="array" ref="K13342">_xlfn.LET(_xlpm.d,UPPER(TRIM(CLEAN(SUBSTITUTE(F13342,CHAR(160),"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43" spans="1:11" hidden="1" x14ac:dyDescent="0.25">
      <c r="B13343" s="20">
        <v>45896</v>
      </c>
      <c r="C13343" s="2" t="s">
        <v>1</v>
      </c>
      <c r="D13343" s="2" t="s">
        <v>3039</v>
      </c>
      <c r="E13343" s="2" t="s">
        <v>544</v>
      </c>
      <c r="F13343" s="2" t="s">
        <v>4816</v>
      </c>
      <c r="G13343" s="5">
        <v>130</v>
      </c>
      <c r="H13343" s="5">
        <v>31.85</v>
      </c>
      <c r="I13343" s="5">
        <v>4140.5</v>
      </c>
      <c r="J13343" s="5">
        <v>13313.3</v>
      </c>
      <c r="K13343" s="3" t="str" cm="1">
        <f t="array" ref="K13343">_xlfn.LET(_xlpm.d,UPPER(TRIM(CLEAN(SUBSTITUTE(F13343,CHAR(160),"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44" spans="1:11" hidden="1" x14ac:dyDescent="0.25">
      <c r="B13344" s="20">
        <v>45897</v>
      </c>
      <c r="C13344" s="2" t="s">
        <v>1</v>
      </c>
      <c r="D13344" s="2" t="s">
        <v>3875</v>
      </c>
      <c r="E13344" s="2" t="s">
        <v>1765</v>
      </c>
      <c r="F13344" s="2" t="s">
        <v>4816</v>
      </c>
      <c r="G13344" s="5">
        <v>210</v>
      </c>
      <c r="H13344" s="5">
        <v>31.85</v>
      </c>
      <c r="I13344" s="5">
        <v>6688.5</v>
      </c>
      <c r="J13344" s="5">
        <v>20001.8</v>
      </c>
      <c r="K13344" s="3" t="str" cm="1">
        <f t="array" ref="K13344">_xlfn.LET(_xlpm.d,UPPER(TRIM(CLEAN(SUBSTITUTE(F13344,CHAR(160),"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45" spans="1:11" hidden="1" x14ac:dyDescent="0.25">
      <c r="B13345" s="20">
        <v>45904</v>
      </c>
      <c r="C13345" s="2" t="s">
        <v>1</v>
      </c>
      <c r="D13345" s="2" t="s">
        <v>2033</v>
      </c>
      <c r="E13345" s="2" t="s">
        <v>1634</v>
      </c>
      <c r="F13345" s="2" t="s">
        <v>4816</v>
      </c>
      <c r="G13345" s="5">
        <v>10</v>
      </c>
      <c r="H13345" s="5">
        <v>31.85</v>
      </c>
      <c r="I13345" s="5">
        <v>318.5</v>
      </c>
      <c r="J13345" s="5">
        <v>20320.3</v>
      </c>
      <c r="K13345" s="3" t="str" cm="1">
        <f t="array" ref="K13345">_xlfn.LET(_xlpm.d,UPPER(TRIM(CLEAN(SUBSTITUTE(F13345,CHAR(160),"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46" spans="1:11" hidden="1" x14ac:dyDescent="0.25">
      <c r="B13346" s="20">
        <v>45906</v>
      </c>
      <c r="C13346" s="2" t="s">
        <v>1</v>
      </c>
      <c r="D13346" s="2" t="s">
        <v>4668</v>
      </c>
      <c r="E13346" s="2" t="s">
        <v>1765</v>
      </c>
      <c r="F13346" s="2" t="s">
        <v>4816</v>
      </c>
      <c r="G13346" s="5">
        <v>100</v>
      </c>
      <c r="H13346" s="5">
        <v>31.85</v>
      </c>
      <c r="I13346" s="5">
        <v>3185</v>
      </c>
      <c r="J13346" s="5">
        <v>23505.3</v>
      </c>
      <c r="K13346" s="3" t="str" cm="1">
        <f t="array" ref="K13346">_xlfn.LET(_xlpm.d,UPPER(TRIM(CLEAN(SUBSTITUTE(F13346,CHAR(160),"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47" spans="1:11" hidden="1" x14ac:dyDescent="0.25">
      <c r="B13347" s="20">
        <v>45926</v>
      </c>
      <c r="C13347" s="2" t="s">
        <v>1</v>
      </c>
      <c r="D13347" s="2" t="s">
        <v>2090</v>
      </c>
      <c r="E13347" s="2" t="s">
        <v>1634</v>
      </c>
      <c r="F13347" s="2" t="s">
        <v>4816</v>
      </c>
      <c r="G13347" s="5">
        <v>10</v>
      </c>
      <c r="H13347" s="5">
        <v>31.85</v>
      </c>
      <c r="I13347" s="5">
        <v>318.5</v>
      </c>
      <c r="J13347" s="5">
        <v>23823.8</v>
      </c>
      <c r="K13347" s="3" t="str" cm="1">
        <f t="array" ref="K13347">_xlfn.LET(_xlpm.d,UPPER(TRIM(CLEAN(SUBSTITUTE(F13347,CHAR(160),"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48" spans="1:11" hidden="1" x14ac:dyDescent="0.25">
      <c r="B13348" s="20">
        <v>45982</v>
      </c>
      <c r="C13348" s="2" t="s">
        <v>1</v>
      </c>
      <c r="D13348" s="2" t="s">
        <v>3290</v>
      </c>
      <c r="E13348" s="2" t="s">
        <v>1701</v>
      </c>
      <c r="F13348" s="2" t="s">
        <v>4816</v>
      </c>
      <c r="G13348" s="5">
        <v>72</v>
      </c>
      <c r="H13348" s="5">
        <v>31.85</v>
      </c>
      <c r="I13348" s="5">
        <v>2293.1999999999998</v>
      </c>
      <c r="J13348" s="5">
        <v>26117</v>
      </c>
      <c r="K13348" s="3" t="str" cm="1">
        <f t="array" ref="K13348">_xlfn.LET(_xlpm.d,UPPER(TRIM(CLEAN(SUBSTITUTE(F13348,CHAR(160),"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49" spans="1:11" hidden="1" x14ac:dyDescent="0.25">
      <c r="B13349" s="20">
        <v>46030</v>
      </c>
      <c r="C13349" s="2" t="s">
        <v>1</v>
      </c>
      <c r="D13349" s="2" t="s">
        <v>4134</v>
      </c>
      <c r="E13349" s="2" t="s">
        <v>1701</v>
      </c>
      <c r="F13349" s="2" t="s">
        <v>4816</v>
      </c>
      <c r="G13349" s="5">
        <v>12</v>
      </c>
      <c r="H13349" s="5">
        <v>31.85</v>
      </c>
      <c r="I13349" s="5">
        <v>382.2</v>
      </c>
      <c r="J13349" s="5">
        <v>26499.200000000001</v>
      </c>
      <c r="K13349" s="3" t="str" cm="1">
        <f t="array" ref="K13349">_xlfn.LET(_xlpm.d,UPPER(TRIM(CLEAN(SUBSTITUTE(F13349,CHAR(160),"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50" spans="1:11" hidden="1" x14ac:dyDescent="0.25">
      <c r="B13350" s="20">
        <v>46031</v>
      </c>
      <c r="C13350" s="2" t="s">
        <v>1</v>
      </c>
      <c r="D13350" s="2" t="s">
        <v>3397</v>
      </c>
      <c r="E13350" s="2" t="s">
        <v>491</v>
      </c>
      <c r="F13350" s="2" t="s">
        <v>4816</v>
      </c>
      <c r="G13350" s="5">
        <v>168</v>
      </c>
      <c r="H13350" s="5">
        <v>31.85</v>
      </c>
      <c r="I13350" s="5">
        <v>5350.8</v>
      </c>
      <c r="J13350" s="5">
        <v>31850</v>
      </c>
      <c r="K13350" s="3" t="str" cm="1">
        <f t="array" ref="K13350">_xlfn.LET(_xlpm.d,UPPER(TRIM(CLEAN(SUBSTITUTE(F13350,CHAR(160),"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51" spans="1:11" hidden="1" x14ac:dyDescent="0.25">
      <c r="B13351" s="20">
        <v>46036</v>
      </c>
      <c r="C13351" s="2" t="s">
        <v>1</v>
      </c>
      <c r="D13351" s="2" t="s">
        <v>2295</v>
      </c>
      <c r="E13351" s="2" t="s">
        <v>1634</v>
      </c>
      <c r="F13351" s="2" t="s">
        <v>4816</v>
      </c>
      <c r="G13351" s="5">
        <v>30</v>
      </c>
      <c r="H13351" s="5">
        <v>31.85</v>
      </c>
      <c r="I13351" s="5">
        <v>955.5</v>
      </c>
      <c r="J13351" s="5">
        <v>32805.5</v>
      </c>
      <c r="K13351" s="3" t="str" cm="1">
        <f t="array" ref="K13351">_xlfn.LET(_xlpm.d,UPPER(TRIM(CLEAN(SUBSTITUTE(F13351,CHAR(160),"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52" spans="1:11" hidden="1" x14ac:dyDescent="0.25">
      <c r="B13352" s="20">
        <v>46037</v>
      </c>
      <c r="C13352" s="2" t="s">
        <v>1</v>
      </c>
      <c r="D13352" s="2" t="s">
        <v>3419</v>
      </c>
      <c r="E13352" s="2" t="s">
        <v>544</v>
      </c>
      <c r="F13352" s="2" t="s">
        <v>4816</v>
      </c>
      <c r="G13352" s="5">
        <v>45</v>
      </c>
      <c r="H13352" s="5">
        <v>31.85</v>
      </c>
      <c r="I13352" s="5">
        <v>1433.25</v>
      </c>
      <c r="J13352" s="5">
        <v>34238.75</v>
      </c>
      <c r="K13352" s="3" t="str" cm="1">
        <f t="array" ref="K13352">_xlfn.LET(_xlpm.d,UPPER(TRIM(CLEAN(SUBSTITUTE(F13352,CHAR(160),"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53" spans="1:11" hidden="1" x14ac:dyDescent="0.25">
      <c r="B13353" s="20">
        <v>46052</v>
      </c>
      <c r="C13353" s="2" t="s">
        <v>1</v>
      </c>
      <c r="D13353" s="2" t="s">
        <v>4138</v>
      </c>
      <c r="E13353" s="2" t="s">
        <v>1765</v>
      </c>
      <c r="F13353" s="2" t="s">
        <v>4816</v>
      </c>
      <c r="G13353" s="5">
        <v>50</v>
      </c>
      <c r="H13353" s="5">
        <v>31.85</v>
      </c>
      <c r="I13353" s="5">
        <v>1592.5</v>
      </c>
      <c r="J13353" s="5">
        <v>35831.25</v>
      </c>
      <c r="K13353" s="3" t="str" cm="1">
        <f t="array" ref="K13353">_xlfn.LET(_xlpm.d,UPPER(TRIM(CLEAN(SUBSTITUTE(F13353,CHAR(160),"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54" spans="1:11" hidden="1" x14ac:dyDescent="0.25">
      <c r="B13354" s="20">
        <v>46098</v>
      </c>
      <c r="C13354" s="2" t="s">
        <v>1</v>
      </c>
      <c r="D13354" s="2" t="s">
        <v>2399</v>
      </c>
      <c r="E13354" s="2" t="s">
        <v>1634</v>
      </c>
      <c r="F13354" s="2" t="s">
        <v>4816</v>
      </c>
      <c r="G13354" s="5">
        <v>10</v>
      </c>
      <c r="H13354" s="5">
        <v>33.5</v>
      </c>
      <c r="I13354" s="5">
        <v>335</v>
      </c>
      <c r="J13354" s="5">
        <v>36166.25</v>
      </c>
      <c r="K13354" s="3" t="str" cm="1">
        <f t="array" ref="K13354">_xlfn.LET(_xlpm.d,UPPER(TRIM(CLEAN(SUBSTITUTE(F13354,CHAR(160),"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55" spans="1:11" hidden="1" x14ac:dyDescent="0.25">
      <c r="A13355" s="11" t="s">
        <v>4817</v>
      </c>
      <c r="G13355" s="6">
        <v>1135</v>
      </c>
      <c r="I13355" s="7">
        <f>I13333+I13334+I13335+I13336+I13337+I13338+I13339+I13340+I13341+I13342+I13343+I13344+I13345+I13346+I13347+I13348+I13349+I13350+I13351+I13352+I13353+I13354</f>
        <v>36166.25</v>
      </c>
      <c r="K13355" s="3" t="str" cm="1">
        <f t="array" ref="K13355">_xlfn.LET(_xlpm.d,UPPER(TRIM(CLEAN(SUBSTITUTE(F13355,CHAR(160),"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56" spans="1:11" hidden="1" x14ac:dyDescent="0.25">
      <c r="A13356" s="10" t="s">
        <v>4818</v>
      </c>
      <c r="K13356" s="3" t="str" cm="1">
        <f t="array" ref="K13356">_xlfn.LET(_xlpm.d,UPPER(TRIM(CLEAN(SUBSTITUTE(F13356,CHAR(160),"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57" spans="1:11" hidden="1" x14ac:dyDescent="0.25">
      <c r="B13357" s="20">
        <v>45786</v>
      </c>
      <c r="C13357" s="2" t="s">
        <v>1</v>
      </c>
      <c r="D13357" s="2" t="s">
        <v>4055</v>
      </c>
      <c r="E13357" s="2" t="s">
        <v>746</v>
      </c>
      <c r="F13357" s="2" t="s">
        <v>4819</v>
      </c>
      <c r="G13357" s="5">
        <v>10</v>
      </c>
      <c r="H13357" s="5">
        <v>29.99</v>
      </c>
      <c r="I13357" s="5">
        <v>299.89999999999998</v>
      </c>
      <c r="J13357" s="5">
        <v>299.89999999999998</v>
      </c>
      <c r="K13357" s="3" t="str" cm="1">
        <f t="array" ref="K13357">_xlfn.LET(_xlpm.d,UPPER(TRIM(CLEAN(SUBSTITUTE(F13357,CHAR(160),"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3358" spans="1:11" hidden="1" x14ac:dyDescent="0.25">
      <c r="B13358" s="20">
        <v>45792</v>
      </c>
      <c r="C13358" s="2" t="s">
        <v>1</v>
      </c>
      <c r="D13358" s="2" t="s">
        <v>2452</v>
      </c>
      <c r="E13358" s="2" t="s">
        <v>746</v>
      </c>
      <c r="F13358" s="2" t="s">
        <v>4819</v>
      </c>
      <c r="G13358" s="5">
        <v>6</v>
      </c>
      <c r="H13358" s="5">
        <v>29.99</v>
      </c>
      <c r="I13358" s="5">
        <v>179.94</v>
      </c>
      <c r="J13358" s="5">
        <v>479.84</v>
      </c>
      <c r="K13358" s="3" t="str" cm="1">
        <f t="array" ref="K13358">_xlfn.LET(_xlpm.d,UPPER(TRIM(CLEAN(SUBSTITUTE(F13358,CHAR(160),"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3359" spans="1:11" hidden="1" x14ac:dyDescent="0.25">
      <c r="A13359" s="11" t="s">
        <v>4820</v>
      </c>
      <c r="G13359" s="6">
        <v>16</v>
      </c>
      <c r="I13359" s="8">
        <f>I13357+I13358</f>
        <v>479.84</v>
      </c>
      <c r="K13359" s="3" t="str" cm="1">
        <f t="array" ref="K13359">_xlfn.LET(_xlpm.d,UPPER(TRIM(CLEAN(SUBSTITUTE(F13359,CHAR(160),"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60" spans="1:11" hidden="1" x14ac:dyDescent="0.25">
      <c r="A13360" s="10" t="s">
        <v>4821</v>
      </c>
      <c r="K13360" s="3" t="str" cm="1">
        <f t="array" ref="K13360">_xlfn.LET(_xlpm.d,UPPER(TRIM(CLEAN(SUBSTITUTE(F13360,CHAR(160),"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61" spans="1:11" hidden="1" x14ac:dyDescent="0.25">
      <c r="B13361" s="20">
        <v>45792</v>
      </c>
      <c r="C13361" s="2" t="s">
        <v>1</v>
      </c>
      <c r="D13361" s="2" t="s">
        <v>2452</v>
      </c>
      <c r="E13361" s="2" t="s">
        <v>746</v>
      </c>
      <c r="F13361" s="2" t="s">
        <v>4822</v>
      </c>
      <c r="G13361" s="5">
        <v>6</v>
      </c>
      <c r="H13361" s="5">
        <v>29.99</v>
      </c>
      <c r="I13361" s="5">
        <v>179.94</v>
      </c>
      <c r="J13361" s="5">
        <v>179.94</v>
      </c>
      <c r="K13361" s="3" t="str" cm="1">
        <f t="array" ref="K13361">_xlfn.LET(_xlpm.d,UPPER(TRIM(CLEAN(SUBSTITUTE(F13361,CHAR(160),"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3362" spans="1:11" hidden="1" x14ac:dyDescent="0.25">
      <c r="A13362" s="11" t="s">
        <v>4823</v>
      </c>
      <c r="G13362" s="6">
        <v>6</v>
      </c>
      <c r="I13362" s="8">
        <f>I13361</f>
        <v>179.94</v>
      </c>
      <c r="K13362" s="3" t="str" cm="1">
        <f t="array" ref="K13362">_xlfn.LET(_xlpm.d,UPPER(TRIM(CLEAN(SUBSTITUTE(F13362,CHAR(160),"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63" spans="1:11" hidden="1" x14ac:dyDescent="0.25">
      <c r="A13363" s="10" t="s">
        <v>4824</v>
      </c>
      <c r="K13363" s="3" t="str" cm="1">
        <f t="array" ref="K13363">_xlfn.LET(_xlpm.d,UPPER(TRIM(CLEAN(SUBSTITUTE(F13363,CHAR(160),"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64" spans="1:11" hidden="1" x14ac:dyDescent="0.25">
      <c r="B13364" s="20">
        <v>45665</v>
      </c>
      <c r="C13364" s="2" t="s">
        <v>1</v>
      </c>
      <c r="D13364" s="2" t="s">
        <v>2589</v>
      </c>
      <c r="E13364" s="2" t="s">
        <v>491</v>
      </c>
      <c r="F13364" s="2" t="s">
        <v>4825</v>
      </c>
      <c r="G13364" s="5">
        <v>6</v>
      </c>
      <c r="H13364" s="5">
        <v>29.5</v>
      </c>
      <c r="I13364" s="5">
        <v>177</v>
      </c>
      <c r="J13364" s="5">
        <v>177</v>
      </c>
      <c r="K13364" s="3" t="str" cm="1">
        <f t="array" ref="K13364">_xlfn.LET(_xlpm.d,UPPER(TRIM(CLEAN(SUBSTITUTE(F13364,CHAR(160),"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65" spans="1:11" hidden="1" x14ac:dyDescent="0.25">
      <c r="A13365" s="11" t="s">
        <v>4826</v>
      </c>
      <c r="G13365" s="6">
        <v>6</v>
      </c>
      <c r="I13365" s="8">
        <f>I13364</f>
        <v>177</v>
      </c>
      <c r="K13365" s="3" t="str" cm="1">
        <f t="array" ref="K13365">_xlfn.LET(_xlpm.d,UPPER(TRIM(CLEAN(SUBSTITUTE(F13365,CHAR(160),"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66" spans="1:11" hidden="1" x14ac:dyDescent="0.25">
      <c r="A13366" s="10" t="s">
        <v>4827</v>
      </c>
      <c r="K13366" s="3" t="str" cm="1">
        <f t="array" ref="K13366">_xlfn.LET(_xlpm.d,UPPER(TRIM(CLEAN(SUBSTITUTE(F13366,CHAR(160),"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67" spans="1:11" hidden="1" x14ac:dyDescent="0.25">
      <c r="B13367" s="20">
        <v>45701</v>
      </c>
      <c r="C13367" s="2" t="s">
        <v>1</v>
      </c>
      <c r="D13367" s="2" t="s">
        <v>1747</v>
      </c>
      <c r="E13367" s="2" t="s">
        <v>1634</v>
      </c>
      <c r="F13367" s="2" t="s">
        <v>4828</v>
      </c>
      <c r="G13367" s="5">
        <v>15</v>
      </c>
      <c r="H13367" s="5">
        <v>29.5</v>
      </c>
      <c r="I13367" s="5">
        <v>442.5</v>
      </c>
      <c r="J13367" s="5">
        <v>442.5</v>
      </c>
      <c r="K13367" s="3" t="str" cm="1">
        <f t="array" ref="K13367">_xlfn.LET(_xlpm.d,UPPER(TRIM(CLEAN(SUBSTITUTE(F13367,CHAR(160),"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68" spans="1:11" hidden="1" x14ac:dyDescent="0.25">
      <c r="B13368" s="20">
        <v>45721</v>
      </c>
      <c r="C13368" s="2" t="s">
        <v>1</v>
      </c>
      <c r="D13368" s="2" t="s">
        <v>2707</v>
      </c>
      <c r="E13368" s="2" t="s">
        <v>491</v>
      </c>
      <c r="F13368" s="2" t="s">
        <v>4828</v>
      </c>
      <c r="G13368" s="5">
        <v>12</v>
      </c>
      <c r="H13368" s="5">
        <v>31.85</v>
      </c>
      <c r="I13368" s="5">
        <v>382.2</v>
      </c>
      <c r="J13368" s="5">
        <v>824.7</v>
      </c>
      <c r="K13368" s="3" t="str" cm="1">
        <f t="array" ref="K13368">_xlfn.LET(_xlpm.d,UPPER(TRIM(CLEAN(SUBSTITUTE(F13368,CHAR(160),"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69" spans="1:11" hidden="1" x14ac:dyDescent="0.25">
      <c r="B13369" s="20">
        <v>45756</v>
      </c>
      <c r="C13369" s="2" t="s">
        <v>1</v>
      </c>
      <c r="D13369" s="2" t="s">
        <v>44</v>
      </c>
      <c r="E13369" s="2" t="s">
        <v>27</v>
      </c>
      <c r="F13369" s="2" t="s">
        <v>4827</v>
      </c>
      <c r="G13369" s="5">
        <v>30</v>
      </c>
      <c r="H13369" s="5">
        <v>29.99</v>
      </c>
      <c r="I13369" s="5">
        <v>899.7</v>
      </c>
      <c r="J13369" s="5">
        <v>1724.4</v>
      </c>
      <c r="K13369" s="3" t="str" cm="1">
        <f t="array" ref="K13369">_xlfn.LET(_xlpm.d,UPPER(TRIM(CLEAN(SUBSTITUTE(F13369,CHAR(160),"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70" spans="1:11" hidden="1" x14ac:dyDescent="0.25">
      <c r="B13370" s="20">
        <v>45905</v>
      </c>
      <c r="C13370" s="2" t="s">
        <v>1</v>
      </c>
      <c r="D13370" s="2" t="s">
        <v>1250</v>
      </c>
      <c r="E13370" s="2" t="s">
        <v>800</v>
      </c>
      <c r="F13370" s="2" t="s">
        <v>4828</v>
      </c>
      <c r="G13370" s="5">
        <v>8</v>
      </c>
      <c r="H13370" s="5">
        <v>34.4</v>
      </c>
      <c r="I13370" s="5">
        <v>275.2</v>
      </c>
      <c r="J13370" s="5">
        <v>1999.6000000000001</v>
      </c>
      <c r="K13370" s="3" t="str" cm="1">
        <f t="array" ref="K13370">_xlfn.LET(_xlpm.d,UPPER(TRIM(CLEAN(SUBSTITUTE(F13370,CHAR(160),"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71" spans="1:11" hidden="1" x14ac:dyDescent="0.25">
      <c r="B13371" s="20">
        <v>45940</v>
      </c>
      <c r="C13371" s="2" t="s">
        <v>1</v>
      </c>
      <c r="D13371" s="2" t="s">
        <v>3683</v>
      </c>
      <c r="E13371" s="2" t="s">
        <v>800</v>
      </c>
      <c r="F13371" s="2" t="s">
        <v>4828</v>
      </c>
      <c r="G13371" s="5">
        <v>4</v>
      </c>
      <c r="H13371" s="5">
        <v>34.4</v>
      </c>
      <c r="I13371" s="5">
        <v>137.6</v>
      </c>
      <c r="J13371" s="5">
        <v>2137.2000000000003</v>
      </c>
      <c r="K13371" s="3" t="str" cm="1">
        <f t="array" ref="K13371">_xlfn.LET(_xlpm.d,UPPER(TRIM(CLEAN(SUBSTITUTE(F13371,CHAR(160),"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72" spans="1:11" hidden="1" x14ac:dyDescent="0.25">
      <c r="A13372" s="11" t="s">
        <v>4829</v>
      </c>
      <c r="G13372" s="6">
        <v>69</v>
      </c>
      <c r="I13372" s="7">
        <f>I13367+I13368+I13369+I13370+I13371</f>
        <v>2137.2000000000003</v>
      </c>
      <c r="K13372" s="3" t="str" cm="1">
        <f t="array" ref="K13372">_xlfn.LET(_xlpm.d,UPPER(TRIM(CLEAN(SUBSTITUTE(F13372,CHAR(160),"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73" spans="1:11" hidden="1" x14ac:dyDescent="0.25">
      <c r="A13373" s="10" t="s">
        <v>4830</v>
      </c>
      <c r="K13373" s="3" t="str" cm="1">
        <f t="array" ref="K13373">_xlfn.LET(_xlpm.d,UPPER(TRIM(CLEAN(SUBSTITUTE(F13373,CHAR(160),"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74" spans="1:11" hidden="1" x14ac:dyDescent="0.25">
      <c r="B13374" s="20">
        <v>45673</v>
      </c>
      <c r="C13374" s="2" t="s">
        <v>1</v>
      </c>
      <c r="D13374" s="2" t="s">
        <v>1624</v>
      </c>
      <c r="E13374" s="2" t="s">
        <v>746</v>
      </c>
      <c r="F13374" s="2" t="s">
        <v>4831</v>
      </c>
      <c r="G13374" s="5">
        <v>5</v>
      </c>
      <c r="H13374" s="5">
        <v>19.989999999999998</v>
      </c>
      <c r="I13374" s="5">
        <v>99.95</v>
      </c>
      <c r="J13374" s="5">
        <v>99.95</v>
      </c>
      <c r="K13374" s="3" t="str" cm="1">
        <f t="array" ref="K13374">_xlfn.LET(_xlpm.d,UPPER(TRIM(CLEAN(SUBSTITUTE(F13374,CHAR(160),"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375" spans="1:11" hidden="1" x14ac:dyDescent="0.25">
      <c r="A13375" s="11" t="s">
        <v>4832</v>
      </c>
      <c r="G13375" s="6">
        <v>5</v>
      </c>
      <c r="I13375" s="8">
        <f>I13374</f>
        <v>99.95</v>
      </c>
      <c r="K13375" s="3" t="str" cm="1">
        <f t="array" ref="K13375">_xlfn.LET(_xlpm.d,UPPER(TRIM(CLEAN(SUBSTITUTE(F13375,CHAR(160),"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76" spans="1:11" hidden="1" x14ac:dyDescent="0.25">
      <c r="A13376" s="10" t="s">
        <v>4833</v>
      </c>
      <c r="K13376" s="3" t="str" cm="1">
        <f t="array" ref="K13376">_xlfn.LET(_xlpm.d,UPPER(TRIM(CLEAN(SUBSTITUTE(F13376,CHAR(160),"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77" spans="1:11" hidden="1" x14ac:dyDescent="0.25">
      <c r="B13377" s="20">
        <v>45692</v>
      </c>
      <c r="C13377" s="2" t="s">
        <v>1</v>
      </c>
      <c r="D13377" s="2" t="s">
        <v>4834</v>
      </c>
      <c r="E13377" s="2" t="s">
        <v>4835</v>
      </c>
      <c r="F13377" s="2" t="s">
        <v>4836</v>
      </c>
      <c r="G13377" s="5">
        <v>630</v>
      </c>
      <c r="H13377" s="5">
        <v>1.25</v>
      </c>
      <c r="I13377" s="5">
        <v>787.5</v>
      </c>
      <c r="J13377" s="5">
        <v>787.5</v>
      </c>
      <c r="K13377" s="3" t="str" cm="1">
        <f t="array" ref="K13377">_xlfn.LET(_xlpm.d,UPPER(TRIM(CLEAN(SUBSTITUTE(F13377,CHAR(160),"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78" spans="1:11" hidden="1" x14ac:dyDescent="0.25">
      <c r="B13378" s="20">
        <v>45706</v>
      </c>
      <c r="C13378" s="2" t="s">
        <v>1</v>
      </c>
      <c r="D13378" s="2" t="s">
        <v>4837</v>
      </c>
      <c r="E13378" s="2" t="s">
        <v>4835</v>
      </c>
      <c r="F13378" s="2" t="s">
        <v>4836</v>
      </c>
      <c r="G13378" s="5">
        <v>888</v>
      </c>
      <c r="H13378" s="5">
        <v>1.25</v>
      </c>
      <c r="I13378" s="5">
        <v>1110</v>
      </c>
      <c r="J13378" s="5">
        <v>1897.5</v>
      </c>
      <c r="K13378" s="3" t="str" cm="1">
        <f t="array" ref="K13378">_xlfn.LET(_xlpm.d,UPPER(TRIM(CLEAN(SUBSTITUTE(F13378,CHAR(160),"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79" spans="1:11" hidden="1" x14ac:dyDescent="0.25">
      <c r="B13379" s="20">
        <v>45716</v>
      </c>
      <c r="C13379" s="2" t="s">
        <v>1</v>
      </c>
      <c r="D13379" s="2" t="s">
        <v>4838</v>
      </c>
      <c r="E13379" s="2" t="s">
        <v>4835</v>
      </c>
      <c r="F13379" s="2" t="s">
        <v>4836</v>
      </c>
      <c r="G13379" s="5">
        <v>888</v>
      </c>
      <c r="H13379" s="5">
        <v>1.25</v>
      </c>
      <c r="I13379" s="5">
        <v>1110</v>
      </c>
      <c r="J13379" s="5">
        <v>3007.5</v>
      </c>
      <c r="K13379" s="3" t="str" cm="1">
        <f t="array" ref="K13379">_xlfn.LET(_xlpm.d,UPPER(TRIM(CLEAN(SUBSTITUTE(F13379,CHAR(160),"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80" spans="1:11" hidden="1" x14ac:dyDescent="0.25">
      <c r="A13380" s="11" t="s">
        <v>4839</v>
      </c>
      <c r="G13380" s="6">
        <v>2406</v>
      </c>
      <c r="I13380" s="7">
        <f>I13377+I13378+I13379</f>
        <v>3007.5</v>
      </c>
      <c r="K13380" s="3" t="str" cm="1">
        <f t="array" ref="K13380">_xlfn.LET(_xlpm.d,UPPER(TRIM(CLEAN(SUBSTITUTE(F13380,CHAR(160),"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81" spans="1:11" hidden="1" x14ac:dyDescent="0.25">
      <c r="A13381" s="10" t="s">
        <v>4840</v>
      </c>
      <c r="K13381" s="3" t="str" cm="1">
        <f t="array" ref="K13381">_xlfn.LET(_xlpm.d,UPPER(TRIM(CLEAN(SUBSTITUTE(F13381,CHAR(160),"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82" spans="1:11" hidden="1" x14ac:dyDescent="0.25">
      <c r="B13382" s="20">
        <v>45692</v>
      </c>
      <c r="C13382" s="2" t="s">
        <v>1</v>
      </c>
      <c r="D13382" s="2" t="s">
        <v>4834</v>
      </c>
      <c r="E13382" s="2" t="s">
        <v>4835</v>
      </c>
      <c r="F13382" s="2" t="s">
        <v>4841</v>
      </c>
      <c r="G13382" s="5">
        <v>1230</v>
      </c>
      <c r="H13382" s="5">
        <v>1.25</v>
      </c>
      <c r="I13382" s="5">
        <v>1537.5</v>
      </c>
      <c r="J13382" s="5">
        <v>1537.5</v>
      </c>
      <c r="K13382" s="3" t="str" cm="1">
        <f t="array" ref="K13382">_xlfn.LET(_xlpm.d,UPPER(TRIM(CLEAN(SUBSTITUTE(F13382,CHAR(160),"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83" spans="1:11" hidden="1" x14ac:dyDescent="0.25">
      <c r="B13383" s="20">
        <v>45706</v>
      </c>
      <c r="C13383" s="2" t="s">
        <v>1</v>
      </c>
      <c r="D13383" s="2" t="s">
        <v>4837</v>
      </c>
      <c r="E13383" s="2" t="s">
        <v>4835</v>
      </c>
      <c r="F13383" s="2" t="s">
        <v>4841</v>
      </c>
      <c r="G13383" s="5">
        <v>1476</v>
      </c>
      <c r="H13383" s="5">
        <v>1.25</v>
      </c>
      <c r="I13383" s="5">
        <v>1845</v>
      </c>
      <c r="J13383" s="5">
        <v>3382.5</v>
      </c>
      <c r="K13383" s="3" t="str" cm="1">
        <f t="array" ref="K13383">_xlfn.LET(_xlpm.d,UPPER(TRIM(CLEAN(SUBSTITUTE(F13383,CHAR(160),"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84" spans="1:11" hidden="1" x14ac:dyDescent="0.25">
      <c r="B13384" s="20">
        <v>45716</v>
      </c>
      <c r="C13384" s="2" t="s">
        <v>1</v>
      </c>
      <c r="D13384" s="2" t="s">
        <v>4838</v>
      </c>
      <c r="E13384" s="2" t="s">
        <v>4835</v>
      </c>
      <c r="F13384" s="2" t="s">
        <v>4841</v>
      </c>
      <c r="G13384" s="5">
        <v>888</v>
      </c>
      <c r="H13384" s="5">
        <v>1.25</v>
      </c>
      <c r="I13384" s="5">
        <v>1110</v>
      </c>
      <c r="J13384" s="5">
        <v>4492.5</v>
      </c>
      <c r="K13384" s="3" t="str" cm="1">
        <f t="array" ref="K13384">_xlfn.LET(_xlpm.d,UPPER(TRIM(CLEAN(SUBSTITUTE(F13384,CHAR(160),"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85" spans="1:11" hidden="1" x14ac:dyDescent="0.25">
      <c r="A13385" s="11" t="s">
        <v>4842</v>
      </c>
      <c r="G13385" s="6">
        <v>3594</v>
      </c>
      <c r="I13385" s="7">
        <f>I13382+I13383+I13384</f>
        <v>4492.5</v>
      </c>
      <c r="K13385" s="3" t="str" cm="1">
        <f t="array" ref="K13385">_xlfn.LET(_xlpm.d,UPPER(TRIM(CLEAN(SUBSTITUTE(F13385,CHAR(160),"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86" spans="1:11" hidden="1" x14ac:dyDescent="0.25">
      <c r="A13386" s="10" t="s">
        <v>4843</v>
      </c>
      <c r="K13386" s="3" t="str" cm="1">
        <f t="array" ref="K13386">_xlfn.LET(_xlpm.d,UPPER(TRIM(CLEAN(SUBSTITUTE(F13386,CHAR(160),"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87" spans="1:11" hidden="1" x14ac:dyDescent="0.25">
      <c r="B13387" s="20">
        <v>45692</v>
      </c>
      <c r="C13387" s="2" t="s">
        <v>1</v>
      </c>
      <c r="D13387" s="2" t="s">
        <v>4834</v>
      </c>
      <c r="E13387" s="2" t="s">
        <v>4835</v>
      </c>
      <c r="F13387" s="2" t="s">
        <v>4844</v>
      </c>
      <c r="G13387" s="5">
        <v>690</v>
      </c>
      <c r="H13387" s="5">
        <v>1.25</v>
      </c>
      <c r="I13387" s="5">
        <v>862.5</v>
      </c>
      <c r="J13387" s="5">
        <v>862.5</v>
      </c>
      <c r="K13387" s="3" t="str" cm="1">
        <f t="array" ref="K13387">_xlfn.LET(_xlpm.d,UPPER(TRIM(CLEAN(SUBSTITUTE(F13387,CHAR(160),"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88" spans="1:11" hidden="1" x14ac:dyDescent="0.25">
      <c r="B13388" s="20">
        <v>45706</v>
      </c>
      <c r="C13388" s="2" t="s">
        <v>1</v>
      </c>
      <c r="D13388" s="2" t="s">
        <v>4837</v>
      </c>
      <c r="E13388" s="2" t="s">
        <v>4835</v>
      </c>
      <c r="F13388" s="2" t="s">
        <v>4844</v>
      </c>
      <c r="G13388" s="5">
        <v>888</v>
      </c>
      <c r="H13388" s="5">
        <v>1.25</v>
      </c>
      <c r="I13388" s="5">
        <v>1110</v>
      </c>
      <c r="J13388" s="5">
        <v>1972.5</v>
      </c>
      <c r="K13388" s="3" t="str" cm="1">
        <f t="array" ref="K13388">_xlfn.LET(_xlpm.d,UPPER(TRIM(CLEAN(SUBSTITUTE(F13388,CHAR(160),"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89" spans="1:11" hidden="1" x14ac:dyDescent="0.25">
      <c r="B13389" s="20">
        <v>45716</v>
      </c>
      <c r="C13389" s="2" t="s">
        <v>1</v>
      </c>
      <c r="D13389" s="2" t="s">
        <v>4838</v>
      </c>
      <c r="E13389" s="2" t="s">
        <v>4835</v>
      </c>
      <c r="F13389" s="2" t="s">
        <v>4844</v>
      </c>
      <c r="G13389" s="5">
        <v>882</v>
      </c>
      <c r="H13389" s="5">
        <v>1.25</v>
      </c>
      <c r="I13389" s="5">
        <v>1102.5</v>
      </c>
      <c r="J13389" s="5">
        <v>3075</v>
      </c>
      <c r="K13389" s="3" t="str" cm="1">
        <f t="array" ref="K13389">_xlfn.LET(_xlpm.d,UPPER(TRIM(CLEAN(SUBSTITUTE(F13389,CHAR(160),"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90" spans="1:11" hidden="1" x14ac:dyDescent="0.25">
      <c r="A13390" s="11" t="s">
        <v>4845</v>
      </c>
      <c r="G13390" s="6">
        <v>2460</v>
      </c>
      <c r="I13390" s="7">
        <f>I13387+I13388+I13389</f>
        <v>3075</v>
      </c>
      <c r="K13390" s="3" t="str" cm="1">
        <f t="array" ref="K13390">_xlfn.LET(_xlpm.d,UPPER(TRIM(CLEAN(SUBSTITUTE(F13390,CHAR(160),"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91" spans="1:11" hidden="1" x14ac:dyDescent="0.25">
      <c r="A13391" s="10" t="s">
        <v>4846</v>
      </c>
      <c r="K13391" s="3" t="str" cm="1">
        <f t="array" ref="K13391">_xlfn.LET(_xlpm.d,UPPER(TRIM(CLEAN(SUBSTITUTE(F13391,CHAR(160),"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92" spans="1:11" hidden="1" x14ac:dyDescent="0.25">
      <c r="B13392" s="20">
        <v>45692</v>
      </c>
      <c r="C13392" s="2" t="s">
        <v>1</v>
      </c>
      <c r="D13392" s="2" t="s">
        <v>4834</v>
      </c>
      <c r="E13392" s="2" t="s">
        <v>4835</v>
      </c>
      <c r="F13392" s="2" t="s">
        <v>4847</v>
      </c>
      <c r="G13392" s="5">
        <v>690</v>
      </c>
      <c r="H13392" s="5">
        <v>1.25</v>
      </c>
      <c r="I13392" s="5">
        <v>862.5</v>
      </c>
      <c r="J13392" s="5">
        <v>862.5</v>
      </c>
      <c r="K13392" s="3" t="str" cm="1">
        <f t="array" ref="K13392">_xlfn.LET(_xlpm.d,UPPER(TRIM(CLEAN(SUBSTITUTE(F13392,CHAR(160),"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93" spans="1:11" hidden="1" x14ac:dyDescent="0.25">
      <c r="B13393" s="20">
        <v>45706</v>
      </c>
      <c r="C13393" s="2" t="s">
        <v>1</v>
      </c>
      <c r="D13393" s="2" t="s">
        <v>4837</v>
      </c>
      <c r="E13393" s="2" t="s">
        <v>4835</v>
      </c>
      <c r="F13393" s="2" t="s">
        <v>4847</v>
      </c>
      <c r="G13393" s="5">
        <v>1476</v>
      </c>
      <c r="H13393" s="5">
        <v>1.25</v>
      </c>
      <c r="I13393" s="5">
        <v>1845</v>
      </c>
      <c r="J13393" s="5">
        <v>2707.5</v>
      </c>
      <c r="K13393" s="3" t="str" cm="1">
        <f t="array" ref="K13393">_xlfn.LET(_xlpm.d,UPPER(TRIM(CLEAN(SUBSTITUTE(F13393,CHAR(160),"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94" spans="1:11" hidden="1" x14ac:dyDescent="0.25">
      <c r="B13394" s="20">
        <v>45716</v>
      </c>
      <c r="C13394" s="2" t="s">
        <v>1</v>
      </c>
      <c r="D13394" s="2" t="s">
        <v>4838</v>
      </c>
      <c r="E13394" s="2" t="s">
        <v>4835</v>
      </c>
      <c r="F13394" s="2" t="s">
        <v>4847</v>
      </c>
      <c r="G13394" s="5">
        <v>888</v>
      </c>
      <c r="H13394" s="5">
        <v>1.25</v>
      </c>
      <c r="I13394" s="5">
        <v>1110</v>
      </c>
      <c r="J13394" s="5">
        <v>3817.5</v>
      </c>
      <c r="K13394" s="3" t="str" cm="1">
        <f t="array" ref="K13394">_xlfn.LET(_xlpm.d,UPPER(TRIM(CLEAN(SUBSTITUTE(F13394,CHAR(160),"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95" spans="1:11" hidden="1" x14ac:dyDescent="0.25">
      <c r="A13395" s="11" t="s">
        <v>4848</v>
      </c>
      <c r="G13395" s="6">
        <v>3054</v>
      </c>
      <c r="I13395" s="7">
        <f>I13392+I13393+I13394</f>
        <v>3817.5</v>
      </c>
      <c r="K13395" s="3" t="str" cm="1">
        <f t="array" ref="K13395">_xlfn.LET(_xlpm.d,UPPER(TRIM(CLEAN(SUBSTITUTE(F13395,CHAR(160),"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96" spans="1:11" hidden="1" x14ac:dyDescent="0.25">
      <c r="A13396" s="10" t="s">
        <v>4849</v>
      </c>
      <c r="K13396" s="3" t="str" cm="1">
        <f t="array" ref="K13396">_xlfn.LET(_xlpm.d,UPPER(TRIM(CLEAN(SUBSTITUTE(F13396,CHAR(160),"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97" spans="1:11" hidden="1" x14ac:dyDescent="0.25">
      <c r="B13397" s="20">
        <v>45692</v>
      </c>
      <c r="C13397" s="2" t="s">
        <v>1</v>
      </c>
      <c r="D13397" s="2" t="s">
        <v>4834</v>
      </c>
      <c r="E13397" s="2" t="s">
        <v>4835</v>
      </c>
      <c r="F13397" s="2" t="s">
        <v>4850</v>
      </c>
      <c r="G13397" s="5">
        <v>654</v>
      </c>
      <c r="H13397" s="5">
        <v>1.25</v>
      </c>
      <c r="I13397" s="5">
        <v>817.5</v>
      </c>
      <c r="J13397" s="5">
        <v>817.5</v>
      </c>
      <c r="K13397" s="3" t="str" cm="1">
        <f t="array" ref="K13397">_xlfn.LET(_xlpm.d,UPPER(TRIM(CLEAN(SUBSTITUTE(F13397,CHAR(160),"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98" spans="1:11" hidden="1" x14ac:dyDescent="0.25">
      <c r="B13398" s="20">
        <v>45706</v>
      </c>
      <c r="C13398" s="2" t="s">
        <v>1</v>
      </c>
      <c r="D13398" s="2" t="s">
        <v>4837</v>
      </c>
      <c r="E13398" s="2" t="s">
        <v>4835</v>
      </c>
      <c r="F13398" s="2" t="s">
        <v>4850</v>
      </c>
      <c r="G13398" s="5">
        <v>1476</v>
      </c>
      <c r="H13398" s="5">
        <v>1.25</v>
      </c>
      <c r="I13398" s="5">
        <v>1845</v>
      </c>
      <c r="J13398" s="5">
        <v>2662.5</v>
      </c>
      <c r="K13398" s="3" t="str" cm="1">
        <f t="array" ref="K13398">_xlfn.LET(_xlpm.d,UPPER(TRIM(CLEAN(SUBSTITUTE(F13398,CHAR(160),"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399" spans="1:11" hidden="1" x14ac:dyDescent="0.25">
      <c r="B13399" s="20">
        <v>45716</v>
      </c>
      <c r="C13399" s="2" t="s">
        <v>1</v>
      </c>
      <c r="D13399" s="2" t="s">
        <v>4838</v>
      </c>
      <c r="E13399" s="2" t="s">
        <v>4835</v>
      </c>
      <c r="F13399" s="2" t="s">
        <v>4850</v>
      </c>
      <c r="G13399" s="5">
        <v>888</v>
      </c>
      <c r="H13399" s="5">
        <v>1.25</v>
      </c>
      <c r="I13399" s="5">
        <v>1110</v>
      </c>
      <c r="J13399" s="5">
        <v>3772.5</v>
      </c>
      <c r="K13399" s="3" t="str" cm="1">
        <f t="array" ref="K13399">_xlfn.LET(_xlpm.d,UPPER(TRIM(CLEAN(SUBSTITUTE(F13399,CHAR(160),"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00" spans="1:11" hidden="1" x14ac:dyDescent="0.25">
      <c r="A13400" s="11" t="s">
        <v>4851</v>
      </c>
      <c r="G13400" s="6">
        <v>3018</v>
      </c>
      <c r="I13400" s="7">
        <f>I13397+I13398+I13399</f>
        <v>3772.5</v>
      </c>
      <c r="K13400" s="3" t="str" cm="1">
        <f t="array" ref="K13400">_xlfn.LET(_xlpm.d,UPPER(TRIM(CLEAN(SUBSTITUTE(F13400,CHAR(160),"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01" spans="1:11" hidden="1" x14ac:dyDescent="0.25">
      <c r="A13401" s="10" t="s">
        <v>4852</v>
      </c>
      <c r="K13401" s="3" t="str" cm="1">
        <f t="array" ref="K13401">_xlfn.LET(_xlpm.d,UPPER(TRIM(CLEAN(SUBSTITUTE(F13401,CHAR(160),"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02" spans="1:11" hidden="1" x14ac:dyDescent="0.25">
      <c r="B13402" s="20">
        <v>45692</v>
      </c>
      <c r="C13402" s="2" t="s">
        <v>1</v>
      </c>
      <c r="D13402" s="2" t="s">
        <v>4834</v>
      </c>
      <c r="E13402" s="2" t="s">
        <v>4835</v>
      </c>
      <c r="F13402" s="2" t="s">
        <v>4853</v>
      </c>
      <c r="G13402" s="5">
        <v>594</v>
      </c>
      <c r="H13402" s="5">
        <v>1.25</v>
      </c>
      <c r="I13402" s="5">
        <v>742.5</v>
      </c>
      <c r="J13402" s="5">
        <v>742.5</v>
      </c>
      <c r="K13402" s="3" t="str" cm="1">
        <f t="array" ref="K13402">_xlfn.LET(_xlpm.d,UPPER(TRIM(CLEAN(SUBSTITUTE(F13402,CHAR(160),"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03" spans="1:11" hidden="1" x14ac:dyDescent="0.25">
      <c r="B13403" s="20">
        <v>45706</v>
      </c>
      <c r="C13403" s="2" t="s">
        <v>1</v>
      </c>
      <c r="D13403" s="2" t="s">
        <v>4837</v>
      </c>
      <c r="E13403" s="2" t="s">
        <v>4835</v>
      </c>
      <c r="F13403" s="2" t="s">
        <v>4853</v>
      </c>
      <c r="G13403" s="5">
        <v>1476</v>
      </c>
      <c r="H13403" s="5">
        <v>1.25</v>
      </c>
      <c r="I13403" s="5">
        <v>1845</v>
      </c>
      <c r="J13403" s="5">
        <v>2587.5</v>
      </c>
      <c r="K13403" s="3" t="str" cm="1">
        <f t="array" ref="K13403">_xlfn.LET(_xlpm.d,UPPER(TRIM(CLEAN(SUBSTITUTE(F13403,CHAR(160),"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04" spans="1:11" hidden="1" x14ac:dyDescent="0.25">
      <c r="B13404" s="20">
        <v>45716</v>
      </c>
      <c r="C13404" s="2" t="s">
        <v>1</v>
      </c>
      <c r="D13404" s="2" t="s">
        <v>4838</v>
      </c>
      <c r="E13404" s="2" t="s">
        <v>4835</v>
      </c>
      <c r="F13404" s="2" t="s">
        <v>4853</v>
      </c>
      <c r="G13404" s="5">
        <v>888</v>
      </c>
      <c r="H13404" s="5">
        <v>1.25</v>
      </c>
      <c r="I13404" s="5">
        <v>1110</v>
      </c>
      <c r="J13404" s="5">
        <v>3697.5</v>
      </c>
      <c r="K13404" s="3" t="str" cm="1">
        <f t="array" ref="K13404">_xlfn.LET(_xlpm.d,UPPER(TRIM(CLEAN(SUBSTITUTE(F13404,CHAR(160),"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05" spans="1:11" hidden="1" x14ac:dyDescent="0.25">
      <c r="A13405" s="11" t="s">
        <v>4854</v>
      </c>
      <c r="G13405" s="6">
        <v>2958</v>
      </c>
      <c r="I13405" s="7">
        <f>I13402+I13403+I13404</f>
        <v>3697.5</v>
      </c>
      <c r="K13405" s="3" t="str" cm="1">
        <f t="array" ref="K13405">_xlfn.LET(_xlpm.d,UPPER(TRIM(CLEAN(SUBSTITUTE(F13405,CHAR(160),"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06" spans="1:11" hidden="1" x14ac:dyDescent="0.25">
      <c r="A13406" s="10" t="s">
        <v>4855</v>
      </c>
      <c r="K13406" s="3" t="str" cm="1">
        <f t="array" ref="K13406">_xlfn.LET(_xlpm.d,UPPER(TRIM(CLEAN(SUBSTITUTE(F13406,CHAR(160),"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07" spans="1:11" hidden="1" x14ac:dyDescent="0.25">
      <c r="B13407" s="20">
        <v>45692</v>
      </c>
      <c r="C13407" s="2" t="s">
        <v>1</v>
      </c>
      <c r="D13407" s="2" t="s">
        <v>4834</v>
      </c>
      <c r="E13407" s="2" t="s">
        <v>4835</v>
      </c>
      <c r="F13407" s="2" t="s">
        <v>4856</v>
      </c>
      <c r="G13407" s="5">
        <v>1242</v>
      </c>
      <c r="H13407" s="5">
        <v>1.25</v>
      </c>
      <c r="I13407" s="5">
        <v>1552.5</v>
      </c>
      <c r="J13407" s="5">
        <v>1552.5</v>
      </c>
      <c r="K13407" s="3" t="str" cm="1">
        <f t="array" ref="K13407">_xlfn.LET(_xlpm.d,UPPER(TRIM(CLEAN(SUBSTITUTE(F13407,CHAR(160),"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08" spans="1:11" hidden="1" x14ac:dyDescent="0.25">
      <c r="B13408" s="20">
        <v>45706</v>
      </c>
      <c r="C13408" s="2" t="s">
        <v>1</v>
      </c>
      <c r="D13408" s="2" t="s">
        <v>4837</v>
      </c>
      <c r="E13408" s="2" t="s">
        <v>4835</v>
      </c>
      <c r="F13408" s="2" t="s">
        <v>4856</v>
      </c>
      <c r="G13408" s="5">
        <v>1476</v>
      </c>
      <c r="H13408" s="5">
        <v>1.25</v>
      </c>
      <c r="I13408" s="5">
        <v>1845</v>
      </c>
      <c r="J13408" s="5">
        <v>3397.5</v>
      </c>
      <c r="K13408" s="3" t="str" cm="1">
        <f t="array" ref="K13408">_xlfn.LET(_xlpm.d,UPPER(TRIM(CLEAN(SUBSTITUTE(F13408,CHAR(160),"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09" spans="1:11" hidden="1" x14ac:dyDescent="0.25">
      <c r="B13409" s="20">
        <v>45716</v>
      </c>
      <c r="C13409" s="2" t="s">
        <v>1</v>
      </c>
      <c r="D13409" s="2" t="s">
        <v>4838</v>
      </c>
      <c r="E13409" s="2" t="s">
        <v>4835</v>
      </c>
      <c r="F13409" s="2" t="s">
        <v>4856</v>
      </c>
      <c r="G13409" s="5">
        <v>1476</v>
      </c>
      <c r="H13409" s="5">
        <v>1.25</v>
      </c>
      <c r="I13409" s="5">
        <v>1845</v>
      </c>
      <c r="J13409" s="5">
        <v>5242.5</v>
      </c>
      <c r="K13409" s="3" t="str" cm="1">
        <f t="array" ref="K13409">_xlfn.LET(_xlpm.d,UPPER(TRIM(CLEAN(SUBSTITUTE(F13409,CHAR(160),"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10" spans="1:11" hidden="1" x14ac:dyDescent="0.25">
      <c r="A13410" s="11" t="s">
        <v>4857</v>
      </c>
      <c r="G13410" s="6">
        <v>4194</v>
      </c>
      <c r="I13410" s="7">
        <f>I13407+I13408+I13409</f>
        <v>5242.5</v>
      </c>
      <c r="K13410" s="3" t="str" cm="1">
        <f t="array" ref="K13410">_xlfn.LET(_xlpm.d,UPPER(TRIM(CLEAN(SUBSTITUTE(F13410,CHAR(160),"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11" spans="1:11" hidden="1" x14ac:dyDescent="0.25">
      <c r="A13411" s="10" t="s">
        <v>4858</v>
      </c>
      <c r="K13411" s="3" t="str" cm="1">
        <f t="array" ref="K13411">_xlfn.LET(_xlpm.d,UPPER(TRIM(CLEAN(SUBSTITUTE(F13411,CHAR(160),"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12" spans="1:11" hidden="1" x14ac:dyDescent="0.25">
      <c r="B13412" s="20">
        <v>45692</v>
      </c>
      <c r="C13412" s="2" t="s">
        <v>1</v>
      </c>
      <c r="D13412" s="2" t="s">
        <v>4834</v>
      </c>
      <c r="E13412" s="2" t="s">
        <v>4835</v>
      </c>
      <c r="F13412" s="2" t="s">
        <v>4859</v>
      </c>
      <c r="G13412" s="5">
        <v>1180</v>
      </c>
      <c r="H13412" s="5">
        <v>1.25</v>
      </c>
      <c r="I13412" s="5">
        <v>1475</v>
      </c>
      <c r="J13412" s="5">
        <v>1475</v>
      </c>
      <c r="K13412" s="3" t="str" cm="1">
        <f t="array" ref="K13412">_xlfn.LET(_xlpm.d,UPPER(TRIM(CLEAN(SUBSTITUTE(F13412,CHAR(160),"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13" spans="1:11" hidden="1" x14ac:dyDescent="0.25">
      <c r="B13413" s="20">
        <v>45706</v>
      </c>
      <c r="C13413" s="2" t="s">
        <v>1</v>
      </c>
      <c r="D13413" s="2" t="s">
        <v>4837</v>
      </c>
      <c r="E13413" s="2" t="s">
        <v>4835</v>
      </c>
      <c r="F13413" s="2" t="s">
        <v>4859</v>
      </c>
      <c r="G13413" s="5">
        <v>1476</v>
      </c>
      <c r="H13413" s="5">
        <v>1.25</v>
      </c>
      <c r="I13413" s="5">
        <v>1845</v>
      </c>
      <c r="J13413" s="5">
        <v>3320</v>
      </c>
      <c r="K13413" s="3" t="str" cm="1">
        <f t="array" ref="K13413">_xlfn.LET(_xlpm.d,UPPER(TRIM(CLEAN(SUBSTITUTE(F13413,CHAR(160),"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14" spans="1:11" hidden="1" x14ac:dyDescent="0.25">
      <c r="B13414" s="20">
        <v>45716</v>
      </c>
      <c r="C13414" s="2" t="s">
        <v>1</v>
      </c>
      <c r="D13414" s="2" t="s">
        <v>4838</v>
      </c>
      <c r="E13414" s="2" t="s">
        <v>4835</v>
      </c>
      <c r="F13414" s="2" t="s">
        <v>4859</v>
      </c>
      <c r="G13414" s="5">
        <v>1470</v>
      </c>
      <c r="H13414" s="5">
        <v>1.25</v>
      </c>
      <c r="I13414" s="5">
        <v>1837.5</v>
      </c>
      <c r="J13414" s="5">
        <v>5157.5</v>
      </c>
      <c r="K13414" s="3" t="str" cm="1">
        <f t="array" ref="K13414">_xlfn.LET(_xlpm.d,UPPER(TRIM(CLEAN(SUBSTITUTE(F13414,CHAR(160),"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15" spans="1:11" hidden="1" x14ac:dyDescent="0.25">
      <c r="A13415" s="11" t="s">
        <v>4860</v>
      </c>
      <c r="G13415" s="6">
        <v>4126</v>
      </c>
      <c r="I13415" s="7">
        <f>I13412+I13413+I13414</f>
        <v>5157.5</v>
      </c>
      <c r="K13415" s="3" t="str" cm="1">
        <f t="array" ref="K13415">_xlfn.LET(_xlpm.d,UPPER(TRIM(CLEAN(SUBSTITUTE(F13415,CHAR(160),"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16" spans="1:11" hidden="1" x14ac:dyDescent="0.25">
      <c r="A13416" s="10" t="s">
        <v>4861</v>
      </c>
      <c r="K13416" s="3" t="str" cm="1">
        <f t="array" ref="K13416">_xlfn.LET(_xlpm.d,UPPER(TRIM(CLEAN(SUBSTITUTE(F13416,CHAR(160),"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17" spans="1:11" hidden="1" x14ac:dyDescent="0.25">
      <c r="B13417" s="20">
        <v>45692</v>
      </c>
      <c r="C13417" s="2" t="s">
        <v>1</v>
      </c>
      <c r="D13417" s="2" t="s">
        <v>4834</v>
      </c>
      <c r="E13417" s="2" t="s">
        <v>4835</v>
      </c>
      <c r="F13417" s="2" t="s">
        <v>4862</v>
      </c>
      <c r="G13417" s="5">
        <v>1180</v>
      </c>
      <c r="H13417" s="5">
        <v>1.25</v>
      </c>
      <c r="I13417" s="5">
        <v>1475</v>
      </c>
      <c r="J13417" s="5">
        <v>1475</v>
      </c>
      <c r="K13417" s="3" t="str" cm="1">
        <f t="array" ref="K13417">_xlfn.LET(_xlpm.d,UPPER(TRIM(CLEAN(SUBSTITUTE(F13417,CHAR(160),"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3418" spans="1:11" hidden="1" x14ac:dyDescent="0.25">
      <c r="B13418" s="20">
        <v>45706</v>
      </c>
      <c r="C13418" s="2" t="s">
        <v>1</v>
      </c>
      <c r="D13418" s="2" t="s">
        <v>4837</v>
      </c>
      <c r="E13418" s="2" t="s">
        <v>4835</v>
      </c>
      <c r="F13418" s="2" t="s">
        <v>4862</v>
      </c>
      <c r="G13418" s="5">
        <v>2070</v>
      </c>
      <c r="H13418" s="5">
        <v>1.2</v>
      </c>
      <c r="I13418" s="5">
        <v>2484</v>
      </c>
      <c r="J13418" s="5">
        <v>3959</v>
      </c>
      <c r="K13418" s="3" t="str" cm="1">
        <f t="array" ref="K13418">_xlfn.LET(_xlpm.d,UPPER(TRIM(CLEAN(SUBSTITUTE(F13418,CHAR(160),"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3419" spans="1:11" hidden="1" x14ac:dyDescent="0.25">
      <c r="B13419" s="20">
        <v>45716</v>
      </c>
      <c r="C13419" s="2" t="s">
        <v>1</v>
      </c>
      <c r="D13419" s="2" t="s">
        <v>4838</v>
      </c>
      <c r="E13419" s="2" t="s">
        <v>4835</v>
      </c>
      <c r="F13419" s="2" t="s">
        <v>4862</v>
      </c>
      <c r="G13419" s="5">
        <v>1476</v>
      </c>
      <c r="H13419" s="5">
        <v>1.25</v>
      </c>
      <c r="I13419" s="5">
        <v>1845</v>
      </c>
      <c r="J13419" s="5">
        <v>5804</v>
      </c>
      <c r="K13419" s="3" t="str" cm="1">
        <f t="array" ref="K13419">_xlfn.LET(_xlpm.d,UPPER(TRIM(CLEAN(SUBSTITUTE(F13419,CHAR(160),"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3420" spans="1:11" hidden="1" x14ac:dyDescent="0.25">
      <c r="A13420" s="11" t="s">
        <v>4863</v>
      </c>
      <c r="G13420" s="6">
        <v>4726</v>
      </c>
      <c r="I13420" s="7">
        <f>I13417+I13418+I13419</f>
        <v>5804</v>
      </c>
      <c r="K13420" s="3" t="str" cm="1">
        <f t="array" ref="K13420">_xlfn.LET(_xlpm.d,UPPER(TRIM(CLEAN(SUBSTITUTE(F13420,CHAR(160),"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21" spans="1:11" hidden="1" x14ac:dyDescent="0.25">
      <c r="A13421" s="10" t="s">
        <v>4864</v>
      </c>
      <c r="K13421" s="3" t="str" cm="1">
        <f t="array" ref="K13421">_xlfn.LET(_xlpm.d,UPPER(TRIM(CLEAN(SUBSTITUTE(F13421,CHAR(160),"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22" spans="1:11" hidden="1" x14ac:dyDescent="0.25">
      <c r="B13422" s="20">
        <v>45692</v>
      </c>
      <c r="C13422" s="2" t="s">
        <v>1</v>
      </c>
      <c r="D13422" s="2" t="s">
        <v>4834</v>
      </c>
      <c r="E13422" s="2" t="s">
        <v>4835</v>
      </c>
      <c r="F13422" s="2" t="s">
        <v>4865</v>
      </c>
      <c r="G13422" s="5">
        <v>1242</v>
      </c>
      <c r="H13422" s="5">
        <v>1.2</v>
      </c>
      <c r="I13422" s="5">
        <v>1490.4</v>
      </c>
      <c r="J13422" s="5">
        <v>1490.4</v>
      </c>
      <c r="K13422" s="3" t="str" cm="1">
        <f t="array" ref="K13422">_xlfn.LET(_xlpm.d,UPPER(TRIM(CLEAN(SUBSTITUTE(F13422,CHAR(160),"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23" spans="1:11" hidden="1" x14ac:dyDescent="0.25">
      <c r="B13423" s="20">
        <v>45706</v>
      </c>
      <c r="C13423" s="2" t="s">
        <v>1</v>
      </c>
      <c r="D13423" s="2" t="s">
        <v>4837</v>
      </c>
      <c r="E13423" s="2" t="s">
        <v>4835</v>
      </c>
      <c r="F13423" s="2" t="s">
        <v>4865</v>
      </c>
      <c r="G13423" s="5">
        <v>1476</v>
      </c>
      <c r="H13423" s="5">
        <v>1.25</v>
      </c>
      <c r="I13423" s="5">
        <v>1845</v>
      </c>
      <c r="J13423" s="5">
        <v>3335.4</v>
      </c>
      <c r="K13423" s="3" t="str" cm="1">
        <f t="array" ref="K13423">_xlfn.LET(_xlpm.d,UPPER(TRIM(CLEAN(SUBSTITUTE(F13423,CHAR(160),"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24" spans="1:11" hidden="1" x14ac:dyDescent="0.25">
      <c r="B13424" s="20">
        <v>45716</v>
      </c>
      <c r="C13424" s="2" t="s">
        <v>1</v>
      </c>
      <c r="D13424" s="2" t="s">
        <v>4838</v>
      </c>
      <c r="E13424" s="2" t="s">
        <v>4835</v>
      </c>
      <c r="F13424" s="2" t="s">
        <v>4865</v>
      </c>
      <c r="G13424" s="5">
        <v>888</v>
      </c>
      <c r="H13424" s="5">
        <v>1.2</v>
      </c>
      <c r="I13424" s="5">
        <v>1065.5999999999999</v>
      </c>
      <c r="J13424" s="5">
        <v>4401</v>
      </c>
      <c r="K13424" s="3" t="str" cm="1">
        <f t="array" ref="K13424">_xlfn.LET(_xlpm.d,UPPER(TRIM(CLEAN(SUBSTITUTE(F13424,CHAR(160),"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25" spans="1:11" hidden="1" x14ac:dyDescent="0.25">
      <c r="A13425" s="11" t="s">
        <v>4866</v>
      </c>
      <c r="G13425" s="6">
        <v>3606</v>
      </c>
      <c r="I13425" s="7">
        <f>I13422+I13423+I13424</f>
        <v>4401</v>
      </c>
      <c r="K13425" s="3" t="str" cm="1">
        <f t="array" ref="K13425">_xlfn.LET(_xlpm.d,UPPER(TRIM(CLEAN(SUBSTITUTE(F13425,CHAR(160),"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26" spans="1:11" hidden="1" x14ac:dyDescent="0.25">
      <c r="A13426" s="10" t="s">
        <v>4867</v>
      </c>
      <c r="K13426" s="3" t="str" cm="1">
        <f t="array" ref="K13426">_xlfn.LET(_xlpm.d,UPPER(TRIM(CLEAN(SUBSTITUTE(F13426,CHAR(160),"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27" spans="1:11" hidden="1" x14ac:dyDescent="0.25">
      <c r="B13427" s="20">
        <v>45692</v>
      </c>
      <c r="C13427" s="2" t="s">
        <v>1</v>
      </c>
      <c r="D13427" s="2" t="s">
        <v>4834</v>
      </c>
      <c r="E13427" s="2" t="s">
        <v>4835</v>
      </c>
      <c r="F13427" s="2" t="s">
        <v>4868</v>
      </c>
      <c r="G13427" s="5">
        <v>0</v>
      </c>
      <c r="H13427" s="5">
        <v>1.25</v>
      </c>
      <c r="I13427" s="5">
        <v>0</v>
      </c>
      <c r="J13427" s="5">
        <v>0</v>
      </c>
      <c r="K13427" s="3" t="str" cm="1">
        <f t="array" ref="K13427">_xlfn.LET(_xlpm.d,UPPER(TRIM(CLEAN(SUBSTITUTE(F13427,CHAR(160),"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28" spans="1:11" hidden="1" x14ac:dyDescent="0.25">
      <c r="B13428" s="20">
        <v>45706</v>
      </c>
      <c r="C13428" s="2" t="s">
        <v>1</v>
      </c>
      <c r="D13428" s="2" t="s">
        <v>4837</v>
      </c>
      <c r="E13428" s="2" t="s">
        <v>4835</v>
      </c>
      <c r="F13428" s="2" t="s">
        <v>4868</v>
      </c>
      <c r="G13428" s="5">
        <v>0</v>
      </c>
      <c r="H13428" s="5">
        <v>1.25</v>
      </c>
      <c r="I13428" s="5">
        <v>0</v>
      </c>
      <c r="J13428" s="5">
        <v>0</v>
      </c>
      <c r="K13428" s="3" t="str" cm="1">
        <f t="array" ref="K13428">_xlfn.LET(_xlpm.d,UPPER(TRIM(CLEAN(SUBSTITUTE(F13428,CHAR(160),"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29" spans="1:11" hidden="1" x14ac:dyDescent="0.25">
      <c r="B13429" s="20">
        <v>45716</v>
      </c>
      <c r="C13429" s="2" t="s">
        <v>1</v>
      </c>
      <c r="D13429" s="2" t="s">
        <v>4838</v>
      </c>
      <c r="E13429" s="2" t="s">
        <v>4835</v>
      </c>
      <c r="F13429" s="2" t="s">
        <v>4868</v>
      </c>
      <c r="G13429" s="5">
        <v>0</v>
      </c>
      <c r="H13429" s="5">
        <v>1.25</v>
      </c>
      <c r="I13429" s="5">
        <v>0</v>
      </c>
      <c r="J13429" s="5">
        <v>0</v>
      </c>
      <c r="K13429" s="3" t="str" cm="1">
        <f t="array" ref="K13429">_xlfn.LET(_xlpm.d,UPPER(TRIM(CLEAN(SUBSTITUTE(F13429,CHAR(160),"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30" spans="1:11" hidden="1" x14ac:dyDescent="0.25">
      <c r="A13430" s="11" t="s">
        <v>4869</v>
      </c>
      <c r="G13430" s="6">
        <v>0</v>
      </c>
      <c r="I13430" s="8">
        <f>I13427+I13428+I13429</f>
        <v>0</v>
      </c>
      <c r="K13430" s="3" t="str" cm="1">
        <f t="array" ref="K13430">_xlfn.LET(_xlpm.d,UPPER(TRIM(CLEAN(SUBSTITUTE(F13430,CHAR(160),"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31" spans="1:11" hidden="1" x14ac:dyDescent="0.25">
      <c r="A13431" s="10" t="s">
        <v>4870</v>
      </c>
      <c r="K13431" s="3" t="str" cm="1">
        <f t="array" ref="K13431">_xlfn.LET(_xlpm.d,UPPER(TRIM(CLEAN(SUBSTITUTE(F13431,CHAR(160),"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32" spans="1:11" hidden="1" x14ac:dyDescent="0.25">
      <c r="B13432" s="20">
        <v>45700</v>
      </c>
      <c r="C13432" s="2" t="s">
        <v>1</v>
      </c>
      <c r="D13432" s="2" t="s">
        <v>1518</v>
      </c>
      <c r="E13432" s="2" t="s">
        <v>14</v>
      </c>
      <c r="F13432" s="2" t="s">
        <v>4870</v>
      </c>
      <c r="G13432" s="5">
        <v>15</v>
      </c>
      <c r="H13432" s="5">
        <v>117.3</v>
      </c>
      <c r="I13432" s="5">
        <v>1759.5</v>
      </c>
      <c r="J13432" s="5">
        <v>1759.5</v>
      </c>
      <c r="K13432" s="3" t="str" cm="1">
        <f t="array" ref="K13432">_xlfn.LET(_xlpm.d,UPPER(TRIM(CLEAN(SUBSTITUTE(F13432,CHAR(160),"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COLOUR PLUGS 48</v>
      </c>
    </row>
    <row r="13433" spans="1:11" hidden="1" x14ac:dyDescent="0.25">
      <c r="B13433" s="20">
        <v>45701</v>
      </c>
      <c r="C13433" s="2" t="s">
        <v>1</v>
      </c>
      <c r="D13433" s="2" t="s">
        <v>3973</v>
      </c>
      <c r="E13433" s="2" t="s">
        <v>160</v>
      </c>
      <c r="F13433" s="2" t="s">
        <v>4870</v>
      </c>
      <c r="G13433" s="5">
        <v>7</v>
      </c>
      <c r="H13433" s="5">
        <v>126.35</v>
      </c>
      <c r="I13433" s="5">
        <v>884.45</v>
      </c>
      <c r="J13433" s="5">
        <v>2643.95</v>
      </c>
      <c r="K13433" s="3" t="str" cm="1">
        <f t="array" ref="K13433">_xlfn.LET(_xlpm.d,UPPER(TRIM(CLEAN(SUBSTITUTE(F13433,CHAR(160),"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COLOUR PLUGS 48</v>
      </c>
    </row>
    <row r="13434" spans="1:11" hidden="1" x14ac:dyDescent="0.25">
      <c r="B13434" s="20">
        <v>45705</v>
      </c>
      <c r="C13434" s="2" t="s">
        <v>1</v>
      </c>
      <c r="D13434" s="2" t="s">
        <v>1382</v>
      </c>
      <c r="E13434" s="2" t="s">
        <v>162</v>
      </c>
      <c r="F13434" s="2" t="s">
        <v>4870</v>
      </c>
      <c r="G13434" s="5">
        <v>5</v>
      </c>
      <c r="H13434" s="5">
        <v>126.35</v>
      </c>
      <c r="I13434" s="5">
        <v>631.75</v>
      </c>
      <c r="J13434" s="5">
        <v>3275.7</v>
      </c>
      <c r="K13434" s="3" t="str" cm="1">
        <f t="array" ref="K13434">_xlfn.LET(_xlpm.d,UPPER(TRIM(CLEAN(SUBSTITUTE(F13434,CHAR(160),"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COLOUR PLUGS 48</v>
      </c>
    </row>
    <row r="13435" spans="1:11" hidden="1" x14ac:dyDescent="0.25">
      <c r="B13435" s="20">
        <v>45714</v>
      </c>
      <c r="C13435" s="2" t="s">
        <v>1</v>
      </c>
      <c r="D13435" s="2" t="s">
        <v>4871</v>
      </c>
      <c r="E13435" s="2" t="s">
        <v>14</v>
      </c>
      <c r="F13435" s="2" t="s">
        <v>4870</v>
      </c>
      <c r="G13435" s="5">
        <v>20</v>
      </c>
      <c r="H13435" s="5">
        <v>117.3</v>
      </c>
      <c r="I13435" s="5">
        <v>2346</v>
      </c>
      <c r="J13435" s="5">
        <v>5621.7</v>
      </c>
      <c r="K13435" s="3" t="str" cm="1">
        <f t="array" ref="K13435">_xlfn.LET(_xlpm.d,UPPER(TRIM(CLEAN(SUBSTITUTE(F13435,CHAR(160),"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COLOUR PLUGS 48</v>
      </c>
    </row>
    <row r="13436" spans="1:11" hidden="1" x14ac:dyDescent="0.25">
      <c r="B13436" s="20">
        <v>45722</v>
      </c>
      <c r="C13436" s="2" t="s">
        <v>1</v>
      </c>
      <c r="D13436" s="2" t="s">
        <v>1501</v>
      </c>
      <c r="E13436" s="2" t="s">
        <v>160</v>
      </c>
      <c r="F13436" s="2" t="s">
        <v>4870</v>
      </c>
      <c r="G13436" s="5">
        <v>4</v>
      </c>
      <c r="H13436" s="5">
        <v>126.35</v>
      </c>
      <c r="I13436" s="5">
        <v>505.4</v>
      </c>
      <c r="J13436" s="5">
        <v>6127.0999999999995</v>
      </c>
      <c r="K13436" s="3" t="str" cm="1">
        <f t="array" ref="K13436">_xlfn.LET(_xlpm.d,UPPER(TRIM(CLEAN(SUBSTITUTE(F13436,CHAR(160),"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COLOUR PLUGS 48</v>
      </c>
    </row>
    <row r="13437" spans="1:11" hidden="1" x14ac:dyDescent="0.25">
      <c r="B13437" s="20">
        <v>45784</v>
      </c>
      <c r="C13437" s="2" t="s">
        <v>1</v>
      </c>
      <c r="D13437" s="2" t="s">
        <v>2837</v>
      </c>
      <c r="E13437" s="2" t="s">
        <v>16</v>
      </c>
      <c r="F13437" s="2" t="s">
        <v>4870</v>
      </c>
      <c r="G13437" s="5">
        <v>20</v>
      </c>
      <c r="H13437" s="5">
        <v>69.95</v>
      </c>
      <c r="I13437" s="5">
        <v>1399</v>
      </c>
      <c r="J13437" s="5">
        <v>7526.0999999999995</v>
      </c>
      <c r="K13437" s="3" t="str" cm="1">
        <f t="array" ref="K13437">_xlfn.LET(_xlpm.d,UPPER(TRIM(CLEAN(SUBSTITUTE(F13437,CHAR(160),"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COLOUR PLUGS 48</v>
      </c>
    </row>
    <row r="13438" spans="1:11" hidden="1" x14ac:dyDescent="0.25">
      <c r="B13438" s="20">
        <v>45973</v>
      </c>
      <c r="C13438" s="2" t="s">
        <v>1</v>
      </c>
      <c r="D13438" s="2" t="s">
        <v>4872</v>
      </c>
      <c r="E13438" s="2" t="s">
        <v>14</v>
      </c>
      <c r="F13438" s="2" t="s">
        <v>4873</v>
      </c>
      <c r="G13438" s="5">
        <v>5</v>
      </c>
      <c r="H13438" s="5">
        <v>111.6</v>
      </c>
      <c r="I13438" s="5">
        <v>558</v>
      </c>
      <c r="J13438" s="5">
        <v>8084.0999999999995</v>
      </c>
      <c r="K13438" s="3" t="str" cm="1">
        <f t="array" ref="K13438">_xlfn.LET(_xlpm.d,UPPER(TRIM(CLEAN(SUBSTITUTE(F13438,CHAR(160),"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3439" spans="1:11" hidden="1" x14ac:dyDescent="0.25">
      <c r="B13439" s="20">
        <v>45988</v>
      </c>
      <c r="C13439" s="2" t="s">
        <v>1</v>
      </c>
      <c r="D13439" s="2" t="s">
        <v>297</v>
      </c>
      <c r="E13439" s="2" t="s">
        <v>248</v>
      </c>
      <c r="F13439" s="2" t="s">
        <v>4870</v>
      </c>
      <c r="G13439" s="5">
        <v>5</v>
      </c>
      <c r="H13439" s="5">
        <v>132.69999999999999</v>
      </c>
      <c r="I13439" s="5">
        <v>663.5</v>
      </c>
      <c r="J13439" s="5">
        <v>8747.5999999999985</v>
      </c>
      <c r="K13439" s="3" t="str" cm="1">
        <f t="array" ref="K13439">_xlfn.LET(_xlpm.d,UPPER(TRIM(CLEAN(SUBSTITUTE(F13439,CHAR(160),"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COLOUR PLUGS 48</v>
      </c>
    </row>
    <row r="13440" spans="1:11" hidden="1" x14ac:dyDescent="0.25">
      <c r="B13440" s="20">
        <v>45993</v>
      </c>
      <c r="C13440" s="2" t="s">
        <v>1</v>
      </c>
      <c r="D13440" s="2" t="s">
        <v>1478</v>
      </c>
      <c r="E13440" s="2" t="s">
        <v>162</v>
      </c>
      <c r="F13440" s="2" t="s">
        <v>4870</v>
      </c>
      <c r="G13440" s="5">
        <v>6</v>
      </c>
      <c r="H13440" s="5">
        <v>132.69999999999999</v>
      </c>
      <c r="I13440" s="5">
        <v>796.2</v>
      </c>
      <c r="J13440" s="5">
        <v>9543.7999999999993</v>
      </c>
      <c r="K13440" s="3" t="str" cm="1">
        <f t="array" ref="K13440">_xlfn.LET(_xlpm.d,UPPER(TRIM(CLEAN(SUBSTITUTE(F13440,CHAR(160),"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COLOUR PLUGS 48</v>
      </c>
    </row>
    <row r="13441" spans="1:11" hidden="1" x14ac:dyDescent="0.25">
      <c r="B13441" s="20">
        <v>46015</v>
      </c>
      <c r="C13441" s="2" t="s">
        <v>1</v>
      </c>
      <c r="D13441" s="2" t="s">
        <v>4874</v>
      </c>
      <c r="E13441" s="2" t="s">
        <v>14</v>
      </c>
      <c r="F13441" s="2" t="s">
        <v>4873</v>
      </c>
      <c r="G13441" s="5">
        <v>5</v>
      </c>
      <c r="H13441" s="5">
        <v>124.3</v>
      </c>
      <c r="I13441" s="5">
        <v>621.5</v>
      </c>
      <c r="J13441" s="5">
        <v>10165.299999999999</v>
      </c>
      <c r="K13441" s="3" t="str" cm="1">
        <f t="array" ref="K13441">_xlfn.LET(_xlpm.d,UPPER(TRIM(CLEAN(SUBSTITUTE(F13441,CHAR(160),"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3442" spans="1:11" hidden="1" x14ac:dyDescent="0.25">
      <c r="B13442" s="20">
        <v>46029</v>
      </c>
      <c r="C13442" s="2" t="s">
        <v>1</v>
      </c>
      <c r="D13442" s="2" t="s">
        <v>4875</v>
      </c>
      <c r="E13442" s="2" t="s">
        <v>14</v>
      </c>
      <c r="F13442" s="2" t="s">
        <v>4873</v>
      </c>
      <c r="G13442" s="5">
        <v>5</v>
      </c>
      <c r="H13442" s="5">
        <v>124.3</v>
      </c>
      <c r="I13442" s="5">
        <v>621.5</v>
      </c>
      <c r="J13442" s="5">
        <v>10786.8</v>
      </c>
      <c r="K13442" s="3" t="str" cm="1">
        <f t="array" ref="K13442">_xlfn.LET(_xlpm.d,UPPER(TRIM(CLEAN(SUBSTITUTE(F13442,CHAR(160),"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3443" spans="1:11" hidden="1" x14ac:dyDescent="0.25">
      <c r="B13443" s="20">
        <v>46030</v>
      </c>
      <c r="C13443" s="2" t="s">
        <v>1</v>
      </c>
      <c r="D13443" s="2" t="s">
        <v>4876</v>
      </c>
      <c r="E13443" s="2" t="s">
        <v>120</v>
      </c>
      <c r="F13443" s="2" t="s">
        <v>4877</v>
      </c>
      <c r="G13443" s="5">
        <v>5</v>
      </c>
      <c r="H13443" s="5">
        <v>128.99</v>
      </c>
      <c r="I13443" s="5">
        <v>644.95000000000005</v>
      </c>
      <c r="J13443" s="5">
        <v>11431.75</v>
      </c>
      <c r="K13443" s="3" t="str" cm="1">
        <f t="array" ref="K13443">_xlfn.LET(_xlpm.d,UPPER(TRIM(CLEAN(SUBSTITUTE(F13443,CHAR(160),"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3444" spans="1:11" hidden="1" x14ac:dyDescent="0.25">
      <c r="B13444" s="20">
        <v>46042</v>
      </c>
      <c r="C13444" s="2" t="s">
        <v>1</v>
      </c>
      <c r="D13444" s="2" t="s">
        <v>1480</v>
      </c>
      <c r="E13444" s="2" t="s">
        <v>162</v>
      </c>
      <c r="F13444" s="2" t="s">
        <v>4870</v>
      </c>
      <c r="G13444" s="5">
        <v>6</v>
      </c>
      <c r="H13444" s="5">
        <v>132.69999999999999</v>
      </c>
      <c r="I13444" s="5">
        <v>796.2</v>
      </c>
      <c r="J13444" s="5">
        <v>12227.95</v>
      </c>
      <c r="K13444" s="3" t="str" cm="1">
        <f t="array" ref="K13444">_xlfn.LET(_xlpm.d,UPPER(TRIM(CLEAN(SUBSTITUTE(F13444,CHAR(160),"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COLOUR PLUGS 48</v>
      </c>
    </row>
    <row r="13445" spans="1:11" hidden="1" x14ac:dyDescent="0.25">
      <c r="B13445" s="20">
        <v>46065</v>
      </c>
      <c r="C13445" s="2" t="s">
        <v>1</v>
      </c>
      <c r="D13445" s="2" t="s">
        <v>4878</v>
      </c>
      <c r="E13445" s="2" t="s">
        <v>14</v>
      </c>
      <c r="F13445" s="2" t="s">
        <v>4873</v>
      </c>
      <c r="G13445" s="5">
        <v>5</v>
      </c>
      <c r="H13445" s="5">
        <v>124.3</v>
      </c>
      <c r="I13445" s="5">
        <v>621.5</v>
      </c>
      <c r="J13445" s="5">
        <v>12849.45</v>
      </c>
      <c r="K13445" s="3" t="str" cm="1">
        <f t="array" ref="K13445">_xlfn.LET(_xlpm.d,UPPER(TRIM(CLEAN(SUBSTITUTE(F13445,CHAR(160),"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3446" spans="1:11" hidden="1" x14ac:dyDescent="0.25">
      <c r="A13446" s="11" t="s">
        <v>4879</v>
      </c>
      <c r="G13446" s="6">
        <v>113</v>
      </c>
      <c r="I13446" s="7">
        <f>I13432+I13433+I13434+I13435+I13436+I13437+I13438+I13439+I13440+I13441+I13442+I13443+I13444+I13445</f>
        <v>12849.45</v>
      </c>
      <c r="K13446" s="3" t="str" cm="1">
        <f t="array" ref="K13446">_xlfn.LET(_xlpm.d,UPPER(TRIM(CLEAN(SUBSTITUTE(F13446,CHAR(160),"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47" spans="1:11" hidden="1" x14ac:dyDescent="0.25">
      <c r="A13447" s="10" t="s">
        <v>4880</v>
      </c>
      <c r="K13447" s="3" t="str" cm="1">
        <f t="array" ref="K13447">_xlfn.LET(_xlpm.d,UPPER(TRIM(CLEAN(SUBSTITUTE(F13447,CHAR(160),"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48" spans="1:11" hidden="1" x14ac:dyDescent="0.25">
      <c r="B13448" s="20">
        <v>45929</v>
      </c>
      <c r="C13448" s="2" t="s">
        <v>1</v>
      </c>
      <c r="D13448" s="2" t="s">
        <v>4881</v>
      </c>
      <c r="E13448" s="2" t="s">
        <v>4882</v>
      </c>
      <c r="F13448" s="2" t="s">
        <v>4883</v>
      </c>
      <c r="G13448" s="5">
        <v>1024</v>
      </c>
      <c r="H13448" s="5">
        <v>0.7</v>
      </c>
      <c r="I13448" s="5">
        <v>716.8</v>
      </c>
      <c r="J13448" s="5">
        <v>716.8</v>
      </c>
      <c r="K13448" s="3" t="str" cm="1">
        <f t="array" ref="K13448">_xlfn.LET(_xlpm.d,UPPER(TRIM(CLEAN(SUBSTITUTE(F13448,CHAR(160),"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49" spans="1:11" hidden="1" x14ac:dyDescent="0.25">
      <c r="B13449" s="20">
        <v>45929</v>
      </c>
      <c r="C13449" s="2" t="s">
        <v>1</v>
      </c>
      <c r="D13449" s="2" t="s">
        <v>4881</v>
      </c>
      <c r="E13449" s="2" t="s">
        <v>4882</v>
      </c>
      <c r="F13449" s="2" t="s">
        <v>4884</v>
      </c>
      <c r="G13449" s="5">
        <v>1024</v>
      </c>
      <c r="H13449" s="5">
        <v>0.7</v>
      </c>
      <c r="I13449" s="5">
        <v>716.8</v>
      </c>
      <c r="J13449" s="5">
        <v>1433.6</v>
      </c>
      <c r="K13449" s="3" t="str" cm="1">
        <f t="array" ref="K13449">_xlfn.LET(_xlpm.d,UPPER(TRIM(CLEAN(SUBSTITUTE(F13449,CHAR(160),"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50" spans="1:11" hidden="1" x14ac:dyDescent="0.25">
      <c r="B13450" s="20">
        <v>45929</v>
      </c>
      <c r="C13450" s="2" t="s">
        <v>1</v>
      </c>
      <c r="D13450" s="2" t="s">
        <v>4881</v>
      </c>
      <c r="E13450" s="2" t="s">
        <v>4882</v>
      </c>
      <c r="F13450" s="2" t="s">
        <v>4885</v>
      </c>
      <c r="G13450" s="5">
        <v>750</v>
      </c>
      <c r="H13450" s="5">
        <v>1.56</v>
      </c>
      <c r="I13450" s="5">
        <v>1170</v>
      </c>
      <c r="J13450" s="5">
        <v>2603.6</v>
      </c>
      <c r="K13450" s="3" t="str" cm="1">
        <f t="array" ref="K13450">_xlfn.LET(_xlpm.d,UPPER(TRIM(CLEAN(SUBSTITUTE(F13450,CHAR(160),"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51" spans="1:11" hidden="1" x14ac:dyDescent="0.25">
      <c r="B13451" s="20">
        <v>45959</v>
      </c>
      <c r="C13451" s="2" t="s">
        <v>1</v>
      </c>
      <c r="D13451" s="2" t="s">
        <v>4886</v>
      </c>
      <c r="E13451" s="2" t="s">
        <v>4882</v>
      </c>
      <c r="F13451" s="2" t="s">
        <v>4887</v>
      </c>
      <c r="G13451" s="5">
        <v>512</v>
      </c>
      <c r="H13451" s="5">
        <v>0.8</v>
      </c>
      <c r="I13451" s="5">
        <v>409.6</v>
      </c>
      <c r="J13451" s="5">
        <v>3013.2</v>
      </c>
      <c r="K13451" s="3" t="str" cm="1">
        <f t="array" ref="K13451">_xlfn.LET(_xlpm.d,UPPER(TRIM(CLEAN(SUBSTITUTE(F13451,CHAR(160),"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52" spans="1:11" hidden="1" x14ac:dyDescent="0.25">
      <c r="B13452" s="20">
        <v>45959</v>
      </c>
      <c r="C13452" s="2" t="s">
        <v>1</v>
      </c>
      <c r="D13452" s="2" t="s">
        <v>4886</v>
      </c>
      <c r="E13452" s="2" t="s">
        <v>4882</v>
      </c>
      <c r="F13452" s="2" t="s">
        <v>4888</v>
      </c>
      <c r="G13452" s="5">
        <v>512</v>
      </c>
      <c r="H13452" s="5">
        <v>0.8</v>
      </c>
      <c r="I13452" s="5">
        <v>409.6</v>
      </c>
      <c r="J13452" s="5">
        <v>3422.7999999999997</v>
      </c>
      <c r="K13452" s="3" t="str" cm="1">
        <f t="array" ref="K13452">_xlfn.LET(_xlpm.d,UPPER(TRIM(CLEAN(SUBSTITUTE(F13452,CHAR(160),"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53" spans="1:11" hidden="1" x14ac:dyDescent="0.25">
      <c r="B13453" s="20">
        <v>45979</v>
      </c>
      <c r="C13453" s="2" t="s">
        <v>1</v>
      </c>
      <c r="D13453" s="2" t="s">
        <v>4889</v>
      </c>
      <c r="E13453" s="2" t="s">
        <v>4882</v>
      </c>
      <c r="F13453" s="2" t="s">
        <v>4880</v>
      </c>
      <c r="G13453" s="5">
        <v>1024</v>
      </c>
      <c r="H13453" s="5">
        <v>0.8</v>
      </c>
      <c r="I13453" s="5">
        <v>819.2</v>
      </c>
      <c r="J13453" s="5">
        <v>4242</v>
      </c>
      <c r="K13453" s="3" t="str" cm="1">
        <f t="array" ref="K13453">_xlfn.LET(_xlpm.d,UPPER(TRIM(CLEAN(SUBSTITUTE(F13453,CHAR(160),"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54" spans="1:11" hidden="1" x14ac:dyDescent="0.25">
      <c r="B13454" s="20">
        <v>46000</v>
      </c>
      <c r="C13454" s="2" t="s">
        <v>1</v>
      </c>
      <c r="D13454" s="2" t="s">
        <v>4890</v>
      </c>
      <c r="E13454" s="2" t="s">
        <v>4891</v>
      </c>
      <c r="F13454" s="2" t="s">
        <v>4892</v>
      </c>
      <c r="G13454" s="5">
        <v>2375</v>
      </c>
      <c r="H13454" s="5">
        <v>0.19</v>
      </c>
      <c r="I13454" s="5">
        <v>451.25</v>
      </c>
      <c r="J13454" s="5">
        <v>4693.25</v>
      </c>
      <c r="K13454" s="3" t="str" cm="1">
        <f t="array" ref="K13454">_xlfn.LET(_xlpm.d,UPPER(TRIM(CLEAN(SUBSTITUTE(F13454,CHAR(160),"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BEGONIA NON STOP</v>
      </c>
    </row>
    <row r="13455" spans="1:11" hidden="1" x14ac:dyDescent="0.25">
      <c r="B13455" s="20">
        <v>46000</v>
      </c>
      <c r="C13455" s="2" t="s">
        <v>1</v>
      </c>
      <c r="D13455" s="2" t="s">
        <v>4890</v>
      </c>
      <c r="E13455" s="2" t="s">
        <v>4891</v>
      </c>
      <c r="F13455" s="2" t="s">
        <v>4893</v>
      </c>
      <c r="G13455" s="5">
        <v>4750</v>
      </c>
      <c r="H13455" s="5">
        <v>0.15</v>
      </c>
      <c r="I13455" s="5">
        <v>712.5</v>
      </c>
      <c r="J13455" s="5">
        <v>5405.75</v>
      </c>
      <c r="K13455" s="3" t="str" cm="1">
        <f t="array" ref="K13455">_xlfn.LET(_xlpm.d,UPPER(TRIM(CLEAN(SUBSTITUTE(F13455,CHAR(160),"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56" spans="1:11" hidden="1" x14ac:dyDescent="0.25">
      <c r="B13456" s="20">
        <v>46000</v>
      </c>
      <c r="C13456" s="2" t="s">
        <v>1</v>
      </c>
      <c r="D13456" s="2" t="s">
        <v>4890</v>
      </c>
      <c r="E13456" s="2" t="s">
        <v>4891</v>
      </c>
      <c r="F13456" s="2" t="s">
        <v>4894</v>
      </c>
      <c r="G13456" s="5">
        <v>7600</v>
      </c>
      <c r="H13456" s="5">
        <v>0.19</v>
      </c>
      <c r="I13456" s="5">
        <v>1444</v>
      </c>
      <c r="J13456" s="5">
        <v>6849.75</v>
      </c>
      <c r="K13456" s="3" t="str" cm="1">
        <f t="array" ref="K13456">_xlfn.LET(_xlpm.d,UPPER(TRIM(CLEAN(SUBSTITUTE(F13456,CHAR(160),"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57" spans="1:11" hidden="1" x14ac:dyDescent="0.25">
      <c r="B13457" s="20">
        <v>46008</v>
      </c>
      <c r="C13457" s="2" t="s">
        <v>1</v>
      </c>
      <c r="D13457" s="2" t="s">
        <v>4895</v>
      </c>
      <c r="E13457" s="2" t="s">
        <v>4882</v>
      </c>
      <c r="F13457" s="2" t="s">
        <v>4896</v>
      </c>
      <c r="G13457" s="5">
        <v>512</v>
      </c>
      <c r="H13457" s="5">
        <v>0.7</v>
      </c>
      <c r="I13457" s="5">
        <v>358.4</v>
      </c>
      <c r="J13457" s="5">
        <v>7208.15</v>
      </c>
      <c r="K13457" s="3" t="str" cm="1">
        <f t="array" ref="K13457">_xlfn.LET(_xlpm.d,UPPER(TRIM(CLEAN(SUBSTITUTE(F13457,CHAR(160),"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58" spans="1:11" hidden="1" x14ac:dyDescent="0.25">
      <c r="B13458" s="20">
        <v>46008</v>
      </c>
      <c r="C13458" s="2" t="s">
        <v>1</v>
      </c>
      <c r="D13458" s="2" t="s">
        <v>4895</v>
      </c>
      <c r="E13458" s="2" t="s">
        <v>4882</v>
      </c>
      <c r="F13458" s="2" t="s">
        <v>4897</v>
      </c>
      <c r="G13458" s="5">
        <v>512</v>
      </c>
      <c r="H13458" s="5">
        <v>0.7</v>
      </c>
      <c r="I13458" s="5">
        <v>358.4</v>
      </c>
      <c r="J13458" s="5">
        <v>7566.5499999999993</v>
      </c>
      <c r="K13458" s="3" t="str" cm="1">
        <f t="array" ref="K13458">_xlfn.LET(_xlpm.d,UPPER(TRIM(CLEAN(SUBSTITUTE(F13458,CHAR(160),"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59" spans="1:11" hidden="1" x14ac:dyDescent="0.25">
      <c r="B13459" s="20">
        <v>46008</v>
      </c>
      <c r="C13459" s="2" t="s">
        <v>1</v>
      </c>
      <c r="D13459" s="2" t="s">
        <v>4895</v>
      </c>
      <c r="E13459" s="2" t="s">
        <v>4882</v>
      </c>
      <c r="F13459" s="2" t="s">
        <v>4898</v>
      </c>
      <c r="G13459" s="5">
        <v>1024</v>
      </c>
      <c r="H13459" s="5">
        <v>0.87</v>
      </c>
      <c r="I13459" s="5">
        <v>890.88</v>
      </c>
      <c r="J13459" s="5">
        <v>8457.4299999999985</v>
      </c>
      <c r="K13459" s="3" t="str" cm="1">
        <f t="array" ref="K13459">_xlfn.LET(_xlpm.d,UPPER(TRIM(CLEAN(SUBSTITUTE(F13459,CHAR(160),"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60" spans="1:11" hidden="1" x14ac:dyDescent="0.25">
      <c r="B13460" s="20">
        <v>46027</v>
      </c>
      <c r="C13460" s="2" t="s">
        <v>1</v>
      </c>
      <c r="D13460" s="2" t="s">
        <v>4899</v>
      </c>
      <c r="E13460" s="2" t="s">
        <v>4882</v>
      </c>
      <c r="F13460" s="2" t="s">
        <v>4900</v>
      </c>
      <c r="G13460" s="5">
        <v>1024</v>
      </c>
      <c r="H13460" s="5">
        <v>1.0732227000000001</v>
      </c>
      <c r="I13460" s="5">
        <v>1098.98</v>
      </c>
      <c r="J13460" s="5">
        <v>9556.409999999998</v>
      </c>
      <c r="K13460" s="3" t="str" cm="1">
        <f t="array" ref="K13460">_xlfn.LET(_xlpm.d,UPPER(TRIM(CLEAN(SUBSTITUTE(F13460,CHAR(160),"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61" spans="1:11" hidden="1" x14ac:dyDescent="0.25">
      <c r="B13461" s="20">
        <v>46034</v>
      </c>
      <c r="C13461" s="2" t="s">
        <v>1</v>
      </c>
      <c r="D13461" s="2" t="s">
        <v>4901</v>
      </c>
      <c r="E13461" s="2" t="s">
        <v>4891</v>
      </c>
      <c r="F13461" s="2" t="s">
        <v>4902</v>
      </c>
      <c r="G13461" s="5">
        <v>512</v>
      </c>
      <c r="H13461" s="5">
        <v>0.19</v>
      </c>
      <c r="I13461" s="5">
        <v>97.28</v>
      </c>
      <c r="J13461" s="5">
        <v>9653.6899999999987</v>
      </c>
      <c r="K13461" s="3" t="str" cm="1">
        <f t="array" ref="K13461">_xlfn.LET(_xlpm.d,UPPER(TRIM(CLEAN(SUBSTITUTE(F13461,CHAR(160),"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62" spans="1:11" hidden="1" x14ac:dyDescent="0.25">
      <c r="B13462" s="20">
        <v>46036</v>
      </c>
      <c r="C13462" s="2" t="s">
        <v>1</v>
      </c>
      <c r="D13462" s="2" t="s">
        <v>4903</v>
      </c>
      <c r="E13462" s="2" t="s">
        <v>4882</v>
      </c>
      <c r="F13462" s="2" t="s">
        <v>4904</v>
      </c>
      <c r="G13462" s="5">
        <v>1024</v>
      </c>
      <c r="H13462" s="5">
        <v>0.59654300000000005</v>
      </c>
      <c r="I13462" s="5">
        <v>610.86</v>
      </c>
      <c r="J13462" s="5">
        <v>10264.549999999999</v>
      </c>
      <c r="K13462" s="3" t="str" cm="1">
        <f t="array" ref="K13462">_xlfn.LET(_xlpm.d,UPPER(TRIM(CLEAN(SUBSTITUTE(F13462,CHAR(160),"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63" spans="1:11" hidden="1" x14ac:dyDescent="0.25">
      <c r="A13463" s="11" t="s">
        <v>4905</v>
      </c>
      <c r="G13463" s="6">
        <v>24179</v>
      </c>
      <c r="I13463" s="7">
        <f>I13448+I13449+I13450+I13451+I13452+I13453+I13454+I13455+I13456+I13457+I13458+I13459+I13460+I13461+I13462</f>
        <v>10264.549999999999</v>
      </c>
      <c r="K13463" s="3" t="str" cm="1">
        <f t="array" ref="K13463">_xlfn.LET(_xlpm.d,UPPER(TRIM(CLEAN(SUBSTITUTE(F13463,CHAR(160),"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64" spans="1:11" hidden="1" x14ac:dyDescent="0.25">
      <c r="A13464" s="10" t="s">
        <v>4906</v>
      </c>
      <c r="K13464" s="3" t="str" cm="1">
        <f t="array" ref="K13464">_xlfn.LET(_xlpm.d,UPPER(TRIM(CLEAN(SUBSTITUTE(F13464,CHAR(160),"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65" spans="1:11" hidden="1" x14ac:dyDescent="0.25">
      <c r="B13465" s="20">
        <v>45900</v>
      </c>
      <c r="C13465" s="2" t="s">
        <v>1</v>
      </c>
      <c r="D13465" s="2" t="s">
        <v>4907</v>
      </c>
      <c r="E13465" s="2" t="s">
        <v>73</v>
      </c>
      <c r="F13465" s="2" t="s">
        <v>4908</v>
      </c>
      <c r="G13465" s="5">
        <v>1190</v>
      </c>
      <c r="H13465" s="5">
        <v>0.85</v>
      </c>
      <c r="I13465" s="5">
        <v>1011.5</v>
      </c>
      <c r="J13465" s="5">
        <v>1011.5</v>
      </c>
      <c r="K13465" s="3" t="str" cm="1">
        <f t="array" ref="K13465">_xlfn.LET(_xlpm.d,UPPER(TRIM(CLEAN(SUBSTITUTE(F13465,CHAR(160),"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66" spans="1:11" hidden="1" x14ac:dyDescent="0.25">
      <c r="B13466" s="20">
        <v>45900</v>
      </c>
      <c r="C13466" s="2" t="s">
        <v>1</v>
      </c>
      <c r="D13466" s="2" t="s">
        <v>4907</v>
      </c>
      <c r="E13466" s="2" t="s">
        <v>73</v>
      </c>
      <c r="F13466" s="2" t="s">
        <v>4909</v>
      </c>
      <c r="G13466" s="5">
        <v>595</v>
      </c>
      <c r="H13466" s="5">
        <v>0.85</v>
      </c>
      <c r="I13466" s="5">
        <v>505.75</v>
      </c>
      <c r="J13466" s="5">
        <v>1517.25</v>
      </c>
      <c r="K13466" s="3" t="str" cm="1">
        <f t="array" ref="K13466">_xlfn.LET(_xlpm.d,UPPER(TRIM(CLEAN(SUBSTITUTE(F13466,CHAR(160),"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67" spans="1:11" hidden="1" x14ac:dyDescent="0.25">
      <c r="B13467" s="20">
        <v>45900</v>
      </c>
      <c r="C13467" s="2" t="s">
        <v>1</v>
      </c>
      <c r="D13467" s="2" t="s">
        <v>4907</v>
      </c>
      <c r="E13467" s="2" t="s">
        <v>73</v>
      </c>
      <c r="F13467" s="2" t="s">
        <v>4910</v>
      </c>
      <c r="G13467" s="5">
        <v>595</v>
      </c>
      <c r="H13467" s="5">
        <v>0.85</v>
      </c>
      <c r="I13467" s="5">
        <v>505.75</v>
      </c>
      <c r="J13467" s="5">
        <v>2023</v>
      </c>
      <c r="K13467" s="3" t="str" cm="1">
        <f t="array" ref="K13467">_xlfn.LET(_xlpm.d,UPPER(TRIM(CLEAN(SUBSTITUTE(F13467,CHAR(160),"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68" spans="1:11" hidden="1" x14ac:dyDescent="0.25">
      <c r="B13468" s="20">
        <v>45900</v>
      </c>
      <c r="C13468" s="2" t="s">
        <v>1</v>
      </c>
      <c r="D13468" s="2" t="s">
        <v>4907</v>
      </c>
      <c r="E13468" s="2" t="s">
        <v>73</v>
      </c>
      <c r="F13468" s="2" t="s">
        <v>4911</v>
      </c>
      <c r="G13468" s="5">
        <v>595</v>
      </c>
      <c r="H13468" s="5">
        <v>0.7</v>
      </c>
      <c r="I13468" s="5">
        <v>416.5</v>
      </c>
      <c r="J13468" s="5">
        <v>2439.5</v>
      </c>
      <c r="K13468" s="3" t="str" cm="1">
        <f t="array" ref="K13468">_xlfn.LET(_xlpm.d,UPPER(TRIM(CLEAN(SUBSTITUTE(F13468,CHAR(160),"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69" spans="1:11" hidden="1" x14ac:dyDescent="0.25">
      <c r="B13469" s="20">
        <v>46055</v>
      </c>
      <c r="C13469" s="2" t="s">
        <v>1</v>
      </c>
      <c r="D13469" s="2" t="s">
        <v>4912</v>
      </c>
      <c r="E13469" s="2" t="s">
        <v>4835</v>
      </c>
      <c r="F13469" s="2" t="s">
        <v>4913</v>
      </c>
      <c r="G13469" s="5">
        <v>660</v>
      </c>
      <c r="H13469" s="5">
        <v>1.1200000000000001</v>
      </c>
      <c r="I13469" s="5">
        <v>739.2</v>
      </c>
      <c r="J13469" s="5">
        <v>3178.7</v>
      </c>
      <c r="K13469" s="3" t="str" cm="1">
        <f t="array" ref="K13469">_xlfn.LET(_xlpm.d,UPPER(TRIM(CLEAN(SUBSTITUTE(F13469,CHAR(160),"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70" spans="1:11" hidden="1" x14ac:dyDescent="0.25">
      <c r="B13470" s="20">
        <v>46055</v>
      </c>
      <c r="C13470" s="2" t="s">
        <v>1</v>
      </c>
      <c r="D13470" s="2" t="s">
        <v>4912</v>
      </c>
      <c r="E13470" s="2" t="s">
        <v>4835</v>
      </c>
      <c r="F13470" s="2" t="s">
        <v>4914</v>
      </c>
      <c r="G13470" s="5">
        <v>1260</v>
      </c>
      <c r="H13470" s="5">
        <v>1.1200000000000001</v>
      </c>
      <c r="I13470" s="5">
        <v>1411.2</v>
      </c>
      <c r="J13470" s="5">
        <v>4589.8999999999996</v>
      </c>
      <c r="K13470" s="3" t="str" cm="1">
        <f t="array" ref="K13470">_xlfn.LET(_xlpm.d,UPPER(TRIM(CLEAN(SUBSTITUTE(F13470,CHAR(160),"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71" spans="1:11" hidden="1" x14ac:dyDescent="0.25">
      <c r="B13471" s="20">
        <v>46055</v>
      </c>
      <c r="C13471" s="2" t="s">
        <v>1</v>
      </c>
      <c r="D13471" s="2" t="s">
        <v>4912</v>
      </c>
      <c r="E13471" s="2" t="s">
        <v>4835</v>
      </c>
      <c r="F13471" s="2" t="s">
        <v>4915</v>
      </c>
      <c r="G13471" s="5">
        <v>660</v>
      </c>
      <c r="H13471" s="5">
        <v>1.1200000000000001</v>
      </c>
      <c r="I13471" s="5">
        <v>739.2</v>
      </c>
      <c r="J13471" s="5">
        <v>5329.0999999999995</v>
      </c>
      <c r="K13471" s="3" t="str" cm="1">
        <f t="array" ref="K13471">_xlfn.LET(_xlpm.d,UPPER(TRIM(CLEAN(SUBSTITUTE(F13471,CHAR(160),"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72" spans="1:11" hidden="1" x14ac:dyDescent="0.25">
      <c r="B13472" s="20">
        <v>46055</v>
      </c>
      <c r="C13472" s="2" t="s">
        <v>1</v>
      </c>
      <c r="D13472" s="2" t="s">
        <v>4912</v>
      </c>
      <c r="E13472" s="2" t="s">
        <v>4835</v>
      </c>
      <c r="F13472" s="2" t="s">
        <v>4916</v>
      </c>
      <c r="G13472" s="5">
        <v>660</v>
      </c>
      <c r="H13472" s="5">
        <v>1.1200000000000001</v>
      </c>
      <c r="I13472" s="5">
        <v>739.2</v>
      </c>
      <c r="J13472" s="5">
        <v>6068.2999999999993</v>
      </c>
      <c r="K13472" s="3" t="str" cm="1">
        <f t="array" ref="K13472">_xlfn.LET(_xlpm.d,UPPER(TRIM(CLEAN(SUBSTITUTE(F13472,CHAR(160),"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73" spans="2:11" hidden="1" x14ac:dyDescent="0.25">
      <c r="B13473" s="20">
        <v>46055</v>
      </c>
      <c r="C13473" s="2" t="s">
        <v>1</v>
      </c>
      <c r="D13473" s="2" t="s">
        <v>4912</v>
      </c>
      <c r="E13473" s="2" t="s">
        <v>4835</v>
      </c>
      <c r="F13473" s="2" t="s">
        <v>4917</v>
      </c>
      <c r="G13473" s="5">
        <v>1194</v>
      </c>
      <c r="H13473" s="5">
        <v>1.1200000000000001</v>
      </c>
      <c r="I13473" s="5">
        <v>1337.28</v>
      </c>
      <c r="J13473" s="5">
        <v>7405.579999999999</v>
      </c>
      <c r="K13473" s="3" t="str" cm="1">
        <f t="array" ref="K13473">_xlfn.LET(_xlpm.d,UPPER(TRIM(CLEAN(SUBSTITUTE(F13473,CHAR(160),"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74" spans="2:11" hidden="1" x14ac:dyDescent="0.25">
      <c r="B13474" s="20">
        <v>46055</v>
      </c>
      <c r="C13474" s="2" t="s">
        <v>1</v>
      </c>
      <c r="D13474" s="2" t="s">
        <v>4912</v>
      </c>
      <c r="E13474" s="2" t="s">
        <v>4835</v>
      </c>
      <c r="F13474" s="2" t="s">
        <v>4918</v>
      </c>
      <c r="G13474" s="5">
        <v>1242</v>
      </c>
      <c r="H13474" s="5">
        <v>1.1200000000000001</v>
      </c>
      <c r="I13474" s="5">
        <v>1391.04</v>
      </c>
      <c r="J13474" s="5">
        <v>8796.619999999999</v>
      </c>
      <c r="K13474" s="3" t="str" cm="1">
        <f t="array" ref="K13474">_xlfn.LET(_xlpm.d,UPPER(TRIM(CLEAN(SUBSTITUTE(F13474,CHAR(160),"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75" spans="2:11" hidden="1" x14ac:dyDescent="0.25">
      <c r="B13475" s="20">
        <v>46055</v>
      </c>
      <c r="C13475" s="2" t="s">
        <v>1</v>
      </c>
      <c r="D13475" s="2" t="s">
        <v>4912</v>
      </c>
      <c r="E13475" s="2" t="s">
        <v>4835</v>
      </c>
      <c r="F13475" s="2" t="s">
        <v>4919</v>
      </c>
      <c r="G13475" s="5">
        <v>1242</v>
      </c>
      <c r="H13475" s="5">
        <v>1.1200000000000001</v>
      </c>
      <c r="I13475" s="5">
        <v>1391.04</v>
      </c>
      <c r="J13475" s="5">
        <v>10187.66</v>
      </c>
      <c r="K13475" s="3" t="str" cm="1">
        <f t="array" ref="K13475">_xlfn.LET(_xlpm.d,UPPER(TRIM(CLEAN(SUBSTITUTE(F13475,CHAR(160),"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3476" spans="2:11" hidden="1" x14ac:dyDescent="0.25">
      <c r="B13476" s="20">
        <v>46055</v>
      </c>
      <c r="C13476" s="2" t="s">
        <v>1</v>
      </c>
      <c r="D13476" s="2" t="s">
        <v>4912</v>
      </c>
      <c r="E13476" s="2" t="s">
        <v>4835</v>
      </c>
      <c r="F13476" s="2" t="s">
        <v>4920</v>
      </c>
      <c r="G13476" s="5">
        <v>1242</v>
      </c>
      <c r="H13476" s="5">
        <v>1.1200000000000001</v>
      </c>
      <c r="I13476" s="5">
        <v>1391.04</v>
      </c>
      <c r="J13476" s="5">
        <v>11578.7</v>
      </c>
      <c r="K13476" s="3" t="str" cm="1">
        <f t="array" ref="K13476">_xlfn.LET(_xlpm.d,UPPER(TRIM(CLEAN(SUBSTITUTE(F13476,CHAR(160),"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77" spans="2:11" hidden="1" x14ac:dyDescent="0.25">
      <c r="B13477" s="20">
        <v>46055</v>
      </c>
      <c r="C13477" s="2" t="s">
        <v>1</v>
      </c>
      <c r="D13477" s="2" t="s">
        <v>4912</v>
      </c>
      <c r="E13477" s="2" t="s">
        <v>4835</v>
      </c>
      <c r="F13477" s="2" t="s">
        <v>4921</v>
      </c>
      <c r="G13477" s="5">
        <v>1242</v>
      </c>
      <c r="H13477" s="5">
        <v>1.1200000000000001</v>
      </c>
      <c r="I13477" s="5">
        <v>1391.04</v>
      </c>
      <c r="J13477" s="5">
        <v>12969.740000000002</v>
      </c>
      <c r="K13477" s="3" t="str" cm="1">
        <f t="array" ref="K13477">_xlfn.LET(_xlpm.d,UPPER(TRIM(CLEAN(SUBSTITUTE(F13477,CHAR(160),"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78" spans="2:11" hidden="1" x14ac:dyDescent="0.25">
      <c r="B13478" s="20">
        <v>46055</v>
      </c>
      <c r="C13478" s="2" t="s">
        <v>1</v>
      </c>
      <c r="D13478" s="2" t="s">
        <v>4912</v>
      </c>
      <c r="E13478" s="2" t="s">
        <v>4835</v>
      </c>
      <c r="F13478" s="2" t="s">
        <v>4922</v>
      </c>
      <c r="G13478" s="5">
        <v>1248</v>
      </c>
      <c r="H13478" s="5">
        <v>1.1200000000000001</v>
      </c>
      <c r="I13478" s="5">
        <v>1397.76</v>
      </c>
      <c r="J13478" s="5">
        <v>14367.500000000002</v>
      </c>
      <c r="K13478" s="3" t="str" cm="1">
        <f t="array" ref="K13478">_xlfn.LET(_xlpm.d,UPPER(TRIM(CLEAN(SUBSTITUTE(F13478,CHAR(160),"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79" spans="2:11" hidden="1" x14ac:dyDescent="0.25">
      <c r="B13479" s="20">
        <v>46055</v>
      </c>
      <c r="C13479" s="2" t="s">
        <v>1</v>
      </c>
      <c r="D13479" s="2" t="s">
        <v>4912</v>
      </c>
      <c r="E13479" s="2" t="s">
        <v>4835</v>
      </c>
      <c r="F13479" s="2" t="s">
        <v>4923</v>
      </c>
      <c r="G13479" s="5">
        <v>1248</v>
      </c>
      <c r="H13479" s="5">
        <v>1.1200000000000001</v>
      </c>
      <c r="I13479" s="5">
        <v>1397.76</v>
      </c>
      <c r="J13479" s="5">
        <v>15765.260000000002</v>
      </c>
      <c r="K13479" s="3" t="str" cm="1">
        <f t="array" ref="K13479">_xlfn.LET(_xlpm.d,UPPER(TRIM(CLEAN(SUBSTITUTE(F13479,CHAR(160),"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80" spans="2:11" hidden="1" x14ac:dyDescent="0.25">
      <c r="B13480" s="20">
        <v>46055</v>
      </c>
      <c r="C13480" s="2" t="s">
        <v>1</v>
      </c>
      <c r="D13480" s="2" t="s">
        <v>4912</v>
      </c>
      <c r="E13480" s="2" t="s">
        <v>4835</v>
      </c>
      <c r="F13480" s="2" t="s">
        <v>4924</v>
      </c>
      <c r="G13480" s="5">
        <v>1182</v>
      </c>
      <c r="H13480" s="5">
        <v>1.1200000000000001</v>
      </c>
      <c r="I13480" s="5">
        <v>1323.84</v>
      </c>
      <c r="J13480" s="5">
        <v>17089.100000000002</v>
      </c>
      <c r="K13480" s="3" t="str" cm="1">
        <f t="array" ref="K13480">_xlfn.LET(_xlpm.d,UPPER(TRIM(CLEAN(SUBSTITUTE(F13480,CHAR(160),"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81" spans="2:11" hidden="1" x14ac:dyDescent="0.25">
      <c r="B13481" s="20">
        <v>46069</v>
      </c>
      <c r="C13481" s="2" t="s">
        <v>1</v>
      </c>
      <c r="D13481" s="2" t="s">
        <v>4925</v>
      </c>
      <c r="E13481" s="2" t="s">
        <v>4835</v>
      </c>
      <c r="F13481" s="2" t="s">
        <v>4913</v>
      </c>
      <c r="G13481" s="5">
        <v>576</v>
      </c>
      <c r="H13481" s="5">
        <v>1.1200000000000001</v>
      </c>
      <c r="I13481" s="5">
        <v>645.12</v>
      </c>
      <c r="J13481" s="5">
        <v>17734.22</v>
      </c>
      <c r="K13481" s="3" t="str" cm="1">
        <f t="array" ref="K13481">_xlfn.LET(_xlpm.d,UPPER(TRIM(CLEAN(SUBSTITUTE(F13481,CHAR(160),"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82" spans="2:11" hidden="1" x14ac:dyDescent="0.25">
      <c r="B13482" s="20">
        <v>46069</v>
      </c>
      <c r="C13482" s="2" t="s">
        <v>1</v>
      </c>
      <c r="D13482" s="2" t="s">
        <v>4925</v>
      </c>
      <c r="E13482" s="2" t="s">
        <v>4835</v>
      </c>
      <c r="F13482" s="2" t="s">
        <v>4914</v>
      </c>
      <c r="G13482" s="5">
        <v>1128</v>
      </c>
      <c r="H13482" s="5">
        <v>1.1200000000000001</v>
      </c>
      <c r="I13482" s="5">
        <v>1263.3599999999999</v>
      </c>
      <c r="J13482" s="5">
        <v>18997.580000000002</v>
      </c>
      <c r="K13482" s="3" t="str" cm="1">
        <f t="array" ref="K13482">_xlfn.LET(_xlpm.d,UPPER(TRIM(CLEAN(SUBSTITUTE(F13482,CHAR(160),"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83" spans="2:11" hidden="1" x14ac:dyDescent="0.25">
      <c r="B13483" s="20">
        <v>46069</v>
      </c>
      <c r="C13483" s="2" t="s">
        <v>1</v>
      </c>
      <c r="D13483" s="2" t="s">
        <v>4925</v>
      </c>
      <c r="E13483" s="2" t="s">
        <v>4835</v>
      </c>
      <c r="F13483" s="2" t="s">
        <v>4915</v>
      </c>
      <c r="G13483" s="5">
        <v>648</v>
      </c>
      <c r="H13483" s="5">
        <v>1.1200000000000001</v>
      </c>
      <c r="I13483" s="5">
        <v>725.76</v>
      </c>
      <c r="J13483" s="5">
        <v>19723.34</v>
      </c>
      <c r="K13483" s="3" t="str" cm="1">
        <f t="array" ref="K13483">_xlfn.LET(_xlpm.d,UPPER(TRIM(CLEAN(SUBSTITUTE(F13483,CHAR(160),"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84" spans="2:11" hidden="1" x14ac:dyDescent="0.25">
      <c r="B13484" s="20">
        <v>46069</v>
      </c>
      <c r="C13484" s="2" t="s">
        <v>1</v>
      </c>
      <c r="D13484" s="2" t="s">
        <v>4925</v>
      </c>
      <c r="E13484" s="2" t="s">
        <v>4835</v>
      </c>
      <c r="F13484" s="2" t="s">
        <v>4916</v>
      </c>
      <c r="G13484" s="5">
        <v>624</v>
      </c>
      <c r="H13484" s="5">
        <v>1.1200000000000001</v>
      </c>
      <c r="I13484" s="5">
        <v>698.88</v>
      </c>
      <c r="J13484" s="5">
        <v>20422.22</v>
      </c>
      <c r="K13484" s="3" t="str" cm="1">
        <f t="array" ref="K13484">_xlfn.LET(_xlpm.d,UPPER(TRIM(CLEAN(SUBSTITUTE(F13484,CHAR(160),"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85" spans="2:11" hidden="1" x14ac:dyDescent="0.25">
      <c r="B13485" s="20">
        <v>46069</v>
      </c>
      <c r="C13485" s="2" t="s">
        <v>1</v>
      </c>
      <c r="D13485" s="2" t="s">
        <v>4925</v>
      </c>
      <c r="E13485" s="2" t="s">
        <v>4835</v>
      </c>
      <c r="F13485" s="2" t="s">
        <v>4917</v>
      </c>
      <c r="G13485" s="5">
        <v>1080</v>
      </c>
      <c r="H13485" s="5">
        <v>1.1200000000000001</v>
      </c>
      <c r="I13485" s="5">
        <v>1209.5999999999999</v>
      </c>
      <c r="J13485" s="5">
        <v>21631.82</v>
      </c>
      <c r="K13485" s="3" t="str" cm="1">
        <f t="array" ref="K13485">_xlfn.LET(_xlpm.d,UPPER(TRIM(CLEAN(SUBSTITUTE(F13485,CHAR(160),"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86" spans="2:11" hidden="1" x14ac:dyDescent="0.25">
      <c r="B13486" s="20">
        <v>46069</v>
      </c>
      <c r="C13486" s="2" t="s">
        <v>1</v>
      </c>
      <c r="D13486" s="2" t="s">
        <v>4925</v>
      </c>
      <c r="E13486" s="2" t="s">
        <v>4835</v>
      </c>
      <c r="F13486" s="2" t="s">
        <v>4926</v>
      </c>
      <c r="G13486" s="5">
        <v>1176</v>
      </c>
      <c r="H13486" s="5">
        <v>1.1200000000000001</v>
      </c>
      <c r="I13486" s="5">
        <v>1317.12</v>
      </c>
      <c r="J13486" s="5">
        <v>22948.94</v>
      </c>
      <c r="K13486" s="3" t="str" cm="1">
        <f t="array" ref="K13486">_xlfn.LET(_xlpm.d,UPPER(TRIM(CLEAN(SUBSTITUTE(F13486,CHAR(160),"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87" spans="2:11" hidden="1" x14ac:dyDescent="0.25">
      <c r="B13487" s="20">
        <v>46069</v>
      </c>
      <c r="C13487" s="2" t="s">
        <v>1</v>
      </c>
      <c r="D13487" s="2" t="s">
        <v>4925</v>
      </c>
      <c r="E13487" s="2" t="s">
        <v>4835</v>
      </c>
      <c r="F13487" s="2" t="s">
        <v>4919</v>
      </c>
      <c r="G13487" s="5">
        <v>960</v>
      </c>
      <c r="H13487" s="5">
        <v>1.1200000000000001</v>
      </c>
      <c r="I13487" s="5">
        <v>1075.2</v>
      </c>
      <c r="J13487" s="5">
        <v>24024.14</v>
      </c>
      <c r="K13487" s="3" t="str" cm="1">
        <f t="array" ref="K13487">_xlfn.LET(_xlpm.d,UPPER(TRIM(CLEAN(SUBSTITUTE(F13487,CHAR(160),"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3488" spans="2:11" hidden="1" x14ac:dyDescent="0.25">
      <c r="B13488" s="20">
        <v>46069</v>
      </c>
      <c r="C13488" s="2" t="s">
        <v>1</v>
      </c>
      <c r="D13488" s="2" t="s">
        <v>4925</v>
      </c>
      <c r="E13488" s="2" t="s">
        <v>4835</v>
      </c>
      <c r="F13488" s="2" t="s">
        <v>4920</v>
      </c>
      <c r="G13488" s="5">
        <v>1248</v>
      </c>
      <c r="H13488" s="5">
        <v>1.1200000000000001</v>
      </c>
      <c r="I13488" s="5">
        <v>1397.76</v>
      </c>
      <c r="J13488" s="5">
        <v>25421.899999999998</v>
      </c>
      <c r="K13488" s="3" t="str" cm="1">
        <f t="array" ref="K13488">_xlfn.LET(_xlpm.d,UPPER(TRIM(CLEAN(SUBSTITUTE(F13488,CHAR(160),"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89" spans="2:11" hidden="1" x14ac:dyDescent="0.25">
      <c r="B13489" s="20">
        <v>46069</v>
      </c>
      <c r="C13489" s="2" t="s">
        <v>1</v>
      </c>
      <c r="D13489" s="2" t="s">
        <v>4925</v>
      </c>
      <c r="E13489" s="2" t="s">
        <v>4835</v>
      </c>
      <c r="F13489" s="2" t="s">
        <v>4921</v>
      </c>
      <c r="G13489" s="5">
        <v>1176</v>
      </c>
      <c r="H13489" s="5">
        <v>1.1200000000000001</v>
      </c>
      <c r="I13489" s="5">
        <v>1317.12</v>
      </c>
      <c r="J13489" s="5">
        <v>26739.019999999997</v>
      </c>
      <c r="K13489" s="3" t="str" cm="1">
        <f t="array" ref="K13489">_xlfn.LET(_xlpm.d,UPPER(TRIM(CLEAN(SUBSTITUTE(F13489,CHAR(160),"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90" spans="2:11" hidden="1" x14ac:dyDescent="0.25">
      <c r="B13490" s="20">
        <v>46069</v>
      </c>
      <c r="C13490" s="2" t="s">
        <v>1</v>
      </c>
      <c r="D13490" s="2" t="s">
        <v>4925</v>
      </c>
      <c r="E13490" s="2" t="s">
        <v>4835</v>
      </c>
      <c r="F13490" s="2" t="s">
        <v>4922</v>
      </c>
      <c r="G13490" s="5">
        <v>1200</v>
      </c>
      <c r="H13490" s="5">
        <v>1.1200000000000001</v>
      </c>
      <c r="I13490" s="5">
        <v>1344</v>
      </c>
      <c r="J13490" s="5">
        <v>28083.019999999997</v>
      </c>
      <c r="K13490" s="3" t="str" cm="1">
        <f t="array" ref="K13490">_xlfn.LET(_xlpm.d,UPPER(TRIM(CLEAN(SUBSTITUTE(F13490,CHAR(160),"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91" spans="2:11" hidden="1" x14ac:dyDescent="0.25">
      <c r="B13491" s="20">
        <v>46069</v>
      </c>
      <c r="C13491" s="2" t="s">
        <v>1</v>
      </c>
      <c r="D13491" s="2" t="s">
        <v>4925</v>
      </c>
      <c r="E13491" s="2" t="s">
        <v>4835</v>
      </c>
      <c r="F13491" s="2" t="s">
        <v>4923</v>
      </c>
      <c r="G13491" s="5">
        <v>1188</v>
      </c>
      <c r="H13491" s="5">
        <v>1.1200000000000001</v>
      </c>
      <c r="I13491" s="5">
        <v>1330.56</v>
      </c>
      <c r="J13491" s="5">
        <v>29413.579999999998</v>
      </c>
      <c r="K13491" s="3" t="str" cm="1">
        <f t="array" ref="K13491">_xlfn.LET(_xlpm.d,UPPER(TRIM(CLEAN(SUBSTITUTE(F13491,CHAR(160),"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92" spans="2:11" hidden="1" x14ac:dyDescent="0.25">
      <c r="B13492" s="20">
        <v>46069</v>
      </c>
      <c r="C13492" s="2" t="s">
        <v>1</v>
      </c>
      <c r="D13492" s="2" t="s">
        <v>4925</v>
      </c>
      <c r="E13492" s="2" t="s">
        <v>4835</v>
      </c>
      <c r="F13492" s="2" t="s">
        <v>4924</v>
      </c>
      <c r="G13492" s="5">
        <v>336</v>
      </c>
      <c r="H13492" s="5">
        <v>1.1200000000000001</v>
      </c>
      <c r="I13492" s="5">
        <v>376.32</v>
      </c>
      <c r="J13492" s="5">
        <v>29789.899999999998</v>
      </c>
      <c r="K13492" s="3" t="str" cm="1">
        <f t="array" ref="K13492">_xlfn.LET(_xlpm.d,UPPER(TRIM(CLEAN(SUBSTITUTE(F13492,CHAR(160),"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93" spans="2:11" hidden="1" x14ac:dyDescent="0.25">
      <c r="B13493" s="20">
        <v>46069</v>
      </c>
      <c r="C13493" s="2" t="s">
        <v>1</v>
      </c>
      <c r="D13493" s="2" t="s">
        <v>4927</v>
      </c>
      <c r="E13493" s="2" t="s">
        <v>4835</v>
      </c>
      <c r="F13493" s="2" t="s">
        <v>4928</v>
      </c>
      <c r="G13493" s="5">
        <v>1080</v>
      </c>
      <c r="H13493" s="5">
        <v>1.1200000000000001</v>
      </c>
      <c r="I13493" s="5">
        <v>1209.5999999999999</v>
      </c>
      <c r="J13493" s="5">
        <v>30999.499999999996</v>
      </c>
      <c r="K13493" s="3" t="str" cm="1">
        <f t="array" ref="K13493">_xlfn.LET(_xlpm.d,UPPER(TRIM(CLEAN(SUBSTITUTE(F13493,CHAR(160),"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94" spans="2:11" hidden="1" x14ac:dyDescent="0.25">
      <c r="B13494" s="20">
        <v>46069</v>
      </c>
      <c r="C13494" s="2" t="s">
        <v>1</v>
      </c>
      <c r="D13494" s="2" t="s">
        <v>4927</v>
      </c>
      <c r="E13494" s="2" t="s">
        <v>4835</v>
      </c>
      <c r="F13494" s="2" t="s">
        <v>4929</v>
      </c>
      <c r="G13494" s="5">
        <v>1248</v>
      </c>
      <c r="H13494" s="5">
        <v>1.1200000000000001</v>
      </c>
      <c r="I13494" s="5">
        <v>1397.76</v>
      </c>
      <c r="J13494" s="5">
        <v>32397.259999999995</v>
      </c>
      <c r="K13494" s="3" t="str" cm="1">
        <f t="array" ref="K13494">_xlfn.LET(_xlpm.d,UPPER(TRIM(CLEAN(SUBSTITUTE(F13494,CHAR(160),"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95" spans="2:11" hidden="1" x14ac:dyDescent="0.25">
      <c r="B13495" s="20">
        <v>46069</v>
      </c>
      <c r="C13495" s="2" t="s">
        <v>1</v>
      </c>
      <c r="D13495" s="2" t="s">
        <v>4927</v>
      </c>
      <c r="E13495" s="2" t="s">
        <v>4835</v>
      </c>
      <c r="F13495" s="2" t="s">
        <v>4930</v>
      </c>
      <c r="G13495" s="5">
        <v>1152</v>
      </c>
      <c r="H13495" s="5">
        <v>1.1200000000000001</v>
      </c>
      <c r="I13495" s="5">
        <v>1290.24</v>
      </c>
      <c r="J13495" s="5">
        <v>33687.499999999993</v>
      </c>
      <c r="K13495" s="3" t="str" cm="1">
        <f t="array" ref="K13495">_xlfn.LET(_xlpm.d,UPPER(TRIM(CLEAN(SUBSTITUTE(F13495,CHAR(160),"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96" spans="2:11" hidden="1" x14ac:dyDescent="0.25">
      <c r="B13496" s="20">
        <v>46069</v>
      </c>
      <c r="C13496" s="2" t="s">
        <v>1</v>
      </c>
      <c r="D13496" s="2" t="s">
        <v>4927</v>
      </c>
      <c r="E13496" s="2" t="s">
        <v>4835</v>
      </c>
      <c r="F13496" s="2" t="s">
        <v>4931</v>
      </c>
      <c r="G13496" s="5">
        <v>1776</v>
      </c>
      <c r="H13496" s="5">
        <v>1.1200000000000001</v>
      </c>
      <c r="I13496" s="5">
        <v>1989.12</v>
      </c>
      <c r="J13496" s="5">
        <v>35676.619999999995</v>
      </c>
      <c r="K13496" s="3" t="str" cm="1">
        <f t="array" ref="K13496">_xlfn.LET(_xlpm.d,UPPER(TRIM(CLEAN(SUBSTITUTE(F13496,CHAR(160),"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97" spans="2:11" hidden="1" x14ac:dyDescent="0.25">
      <c r="B13497" s="20">
        <v>46069</v>
      </c>
      <c r="C13497" s="2" t="s">
        <v>1</v>
      </c>
      <c r="D13497" s="2" t="s">
        <v>4927</v>
      </c>
      <c r="E13497" s="2" t="s">
        <v>4835</v>
      </c>
      <c r="F13497" s="2" t="s">
        <v>4932</v>
      </c>
      <c r="G13497" s="5">
        <v>1572</v>
      </c>
      <c r="H13497" s="5">
        <v>1.1200000000000001</v>
      </c>
      <c r="I13497" s="5">
        <v>1760.64</v>
      </c>
      <c r="J13497" s="5">
        <v>37437.259999999995</v>
      </c>
      <c r="K13497" s="3" t="str" cm="1">
        <f t="array" ref="K13497">_xlfn.LET(_xlpm.d,UPPER(TRIM(CLEAN(SUBSTITUTE(F13497,CHAR(160),"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98" spans="2:11" hidden="1" x14ac:dyDescent="0.25">
      <c r="B13498" s="20">
        <v>46069</v>
      </c>
      <c r="C13498" s="2" t="s">
        <v>1</v>
      </c>
      <c r="D13498" s="2" t="s">
        <v>4927</v>
      </c>
      <c r="E13498" s="2" t="s">
        <v>4835</v>
      </c>
      <c r="F13498" s="2" t="s">
        <v>4933</v>
      </c>
      <c r="G13498" s="5">
        <v>576</v>
      </c>
      <c r="H13498" s="5">
        <v>1.1200000000000001</v>
      </c>
      <c r="I13498" s="5">
        <v>645.12</v>
      </c>
      <c r="J13498" s="5">
        <v>38082.379999999997</v>
      </c>
      <c r="K13498" s="3" t="str" cm="1">
        <f t="array" ref="K13498">_xlfn.LET(_xlpm.d,UPPER(TRIM(CLEAN(SUBSTITUTE(F13498,CHAR(160),"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499" spans="2:11" hidden="1" x14ac:dyDescent="0.25">
      <c r="B13499" s="20">
        <v>46069</v>
      </c>
      <c r="C13499" s="2" t="s">
        <v>1</v>
      </c>
      <c r="D13499" s="2" t="s">
        <v>4927</v>
      </c>
      <c r="E13499" s="2" t="s">
        <v>4835</v>
      </c>
      <c r="F13499" s="2" t="s">
        <v>4934</v>
      </c>
      <c r="G13499" s="5">
        <v>888</v>
      </c>
      <c r="H13499" s="5">
        <v>1.1200000000000001</v>
      </c>
      <c r="I13499" s="5">
        <v>994.56</v>
      </c>
      <c r="J13499" s="5">
        <v>39076.939999999995</v>
      </c>
      <c r="K13499" s="3" t="str" cm="1">
        <f t="array" ref="K13499">_xlfn.LET(_xlpm.d,UPPER(TRIM(CLEAN(SUBSTITUTE(F13499,CHAR(160),"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00" spans="2:11" hidden="1" x14ac:dyDescent="0.25">
      <c r="B13500" s="20">
        <v>46069</v>
      </c>
      <c r="C13500" s="2" t="s">
        <v>1</v>
      </c>
      <c r="D13500" s="2" t="s">
        <v>4927</v>
      </c>
      <c r="E13500" s="2" t="s">
        <v>4835</v>
      </c>
      <c r="F13500" s="2" t="s">
        <v>4935</v>
      </c>
      <c r="G13500" s="5">
        <v>1776</v>
      </c>
      <c r="H13500" s="5">
        <v>1.1200000000000001</v>
      </c>
      <c r="I13500" s="5">
        <v>1989.12</v>
      </c>
      <c r="J13500" s="5">
        <v>41066.06</v>
      </c>
      <c r="K13500" s="3" t="str" cm="1">
        <f t="array" ref="K13500">_xlfn.LET(_xlpm.d,UPPER(TRIM(CLEAN(SUBSTITUTE(F13500,CHAR(160),"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01" spans="2:11" hidden="1" x14ac:dyDescent="0.25">
      <c r="B13501" s="20">
        <v>46083</v>
      </c>
      <c r="C13501" s="2" t="s">
        <v>1</v>
      </c>
      <c r="D13501" s="2" t="s">
        <v>4936</v>
      </c>
      <c r="E13501" s="2" t="s">
        <v>4835</v>
      </c>
      <c r="F13501" s="2" t="s">
        <v>4937</v>
      </c>
      <c r="G13501" s="5">
        <v>1936</v>
      </c>
      <c r="H13501" s="5">
        <v>2.2200000000000002</v>
      </c>
      <c r="I13501" s="5">
        <v>4297.92</v>
      </c>
      <c r="J13501" s="5">
        <v>45363.979999999996</v>
      </c>
      <c r="K13501" s="3" t="str" cm="1">
        <f t="array" ref="K13501">_xlfn.LET(_xlpm.d,UPPER(TRIM(CLEAN(SUBSTITUTE(F13501,CHAR(160),"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02" spans="2:11" hidden="1" x14ac:dyDescent="0.25">
      <c r="B13502" s="20">
        <v>46083</v>
      </c>
      <c r="C13502" s="2" t="s">
        <v>1</v>
      </c>
      <c r="D13502" s="2" t="s">
        <v>4936</v>
      </c>
      <c r="E13502" s="2" t="s">
        <v>4835</v>
      </c>
      <c r="F13502" s="2" t="s">
        <v>4938</v>
      </c>
      <c r="G13502" s="5">
        <v>2096</v>
      </c>
      <c r="H13502" s="5">
        <v>2.2200000000000002</v>
      </c>
      <c r="I13502" s="5">
        <v>4653.12</v>
      </c>
      <c r="J13502" s="5">
        <v>50017.1</v>
      </c>
      <c r="K13502" s="3" t="str" cm="1">
        <f t="array" ref="K13502">_xlfn.LET(_xlpm.d,UPPER(TRIM(CLEAN(SUBSTITUTE(F13502,CHAR(160),"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03" spans="2:11" hidden="1" x14ac:dyDescent="0.25">
      <c r="B13503" s="20">
        <v>46083</v>
      </c>
      <c r="C13503" s="2" t="s">
        <v>1</v>
      </c>
      <c r="D13503" s="2" t="s">
        <v>4936</v>
      </c>
      <c r="E13503" s="2" t="s">
        <v>4835</v>
      </c>
      <c r="F13503" s="2" t="s">
        <v>4939</v>
      </c>
      <c r="G13503" s="5">
        <v>1952</v>
      </c>
      <c r="H13503" s="5">
        <v>2.2200000000000002</v>
      </c>
      <c r="I13503" s="5">
        <v>4333.4399999999996</v>
      </c>
      <c r="J13503" s="5">
        <v>54350.54</v>
      </c>
      <c r="K13503" s="3" t="str" cm="1">
        <f t="array" ref="K13503">_xlfn.LET(_xlpm.d,UPPER(TRIM(CLEAN(SUBSTITUTE(F13503,CHAR(160),"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04" spans="2:11" hidden="1" x14ac:dyDescent="0.25">
      <c r="B13504" s="20">
        <v>46083</v>
      </c>
      <c r="C13504" s="2" t="s">
        <v>1</v>
      </c>
      <c r="D13504" s="2" t="s">
        <v>4936</v>
      </c>
      <c r="E13504" s="2" t="s">
        <v>4835</v>
      </c>
      <c r="F13504" s="2" t="s">
        <v>4940</v>
      </c>
      <c r="G13504" s="5">
        <v>2400</v>
      </c>
      <c r="H13504" s="5">
        <v>2.2200000000000002</v>
      </c>
      <c r="I13504" s="5">
        <v>5328</v>
      </c>
      <c r="J13504" s="5">
        <v>59678.54</v>
      </c>
      <c r="K13504" s="3" t="str" cm="1">
        <f t="array" ref="K13504">_xlfn.LET(_xlpm.d,UPPER(TRIM(CLEAN(SUBSTITUTE(F13504,CHAR(160),"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05" spans="1:11" hidden="1" x14ac:dyDescent="0.25">
      <c r="B13505" s="20">
        <v>46083</v>
      </c>
      <c r="C13505" s="2" t="s">
        <v>1</v>
      </c>
      <c r="D13505" s="2" t="s">
        <v>4936</v>
      </c>
      <c r="E13505" s="2" t="s">
        <v>4835</v>
      </c>
      <c r="F13505" s="2" t="s">
        <v>4941</v>
      </c>
      <c r="G13505" s="5">
        <v>1216</v>
      </c>
      <c r="H13505" s="5">
        <v>2.2200000000000002</v>
      </c>
      <c r="I13505" s="5">
        <v>2699.52</v>
      </c>
      <c r="J13505" s="5">
        <v>62378.06</v>
      </c>
      <c r="K13505" s="3" t="str" cm="1">
        <f t="array" ref="K13505">_xlfn.LET(_xlpm.d,UPPER(TRIM(CLEAN(SUBSTITUTE(F13505,CHAR(160),"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06" spans="1:11" hidden="1" x14ac:dyDescent="0.25">
      <c r="B13506" s="20">
        <v>46083</v>
      </c>
      <c r="C13506" s="2" t="s">
        <v>1</v>
      </c>
      <c r="D13506" s="2" t="s">
        <v>4942</v>
      </c>
      <c r="E13506" s="2" t="s">
        <v>4835</v>
      </c>
      <c r="F13506" s="2" t="s">
        <v>4847</v>
      </c>
      <c r="G13506" s="5">
        <v>372</v>
      </c>
      <c r="H13506" s="5">
        <v>1.1200000000000001</v>
      </c>
      <c r="I13506" s="5">
        <v>416.64</v>
      </c>
      <c r="J13506" s="5">
        <v>62794.7</v>
      </c>
      <c r="K13506" s="3" t="str" cm="1">
        <f t="array" ref="K13506">_xlfn.LET(_xlpm.d,UPPER(TRIM(CLEAN(SUBSTITUTE(F13506,CHAR(160),"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07" spans="1:11" hidden="1" x14ac:dyDescent="0.25">
      <c r="B13507" s="20">
        <v>46083</v>
      </c>
      <c r="C13507" s="2" t="s">
        <v>1</v>
      </c>
      <c r="D13507" s="2" t="s">
        <v>4943</v>
      </c>
      <c r="E13507" s="2" t="s">
        <v>4835</v>
      </c>
      <c r="F13507" s="2" t="s">
        <v>4944</v>
      </c>
      <c r="G13507" s="5">
        <v>1104</v>
      </c>
      <c r="H13507" s="5">
        <v>1.1200000000000001</v>
      </c>
      <c r="I13507" s="5">
        <v>1236.48</v>
      </c>
      <c r="J13507" s="5">
        <v>64031.18</v>
      </c>
      <c r="K13507" s="3" t="str" cm="1">
        <f t="array" ref="K13507">_xlfn.LET(_xlpm.d,UPPER(TRIM(CLEAN(SUBSTITUTE(F13507,CHAR(160),"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08" spans="1:11" hidden="1" x14ac:dyDescent="0.25">
      <c r="B13508" s="20">
        <v>46083</v>
      </c>
      <c r="C13508" s="2" t="s">
        <v>1</v>
      </c>
      <c r="D13508" s="2" t="s">
        <v>4943</v>
      </c>
      <c r="E13508" s="2" t="s">
        <v>4835</v>
      </c>
      <c r="F13508" s="2" t="s">
        <v>4945</v>
      </c>
      <c r="G13508" s="5">
        <v>1344</v>
      </c>
      <c r="H13508" s="5">
        <v>1.1200000000000001</v>
      </c>
      <c r="I13508" s="5">
        <v>1505.28</v>
      </c>
      <c r="J13508" s="5">
        <v>65536.460000000006</v>
      </c>
      <c r="K13508" s="3" t="str" cm="1">
        <f t="array" ref="K13508">_xlfn.LET(_xlpm.d,UPPER(TRIM(CLEAN(SUBSTITUTE(F13508,CHAR(160),"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09" spans="1:11" hidden="1" x14ac:dyDescent="0.25">
      <c r="B13509" s="20">
        <v>46083</v>
      </c>
      <c r="C13509" s="2" t="s">
        <v>1</v>
      </c>
      <c r="D13509" s="2" t="s">
        <v>4943</v>
      </c>
      <c r="E13509" s="2" t="s">
        <v>4835</v>
      </c>
      <c r="F13509" s="2" t="s">
        <v>4946</v>
      </c>
      <c r="G13509" s="5">
        <v>1200</v>
      </c>
      <c r="H13509" s="5">
        <v>1.1200000000000001</v>
      </c>
      <c r="I13509" s="5">
        <v>1344</v>
      </c>
      <c r="J13509" s="5">
        <v>66880.460000000006</v>
      </c>
      <c r="K13509" s="3" t="str" cm="1">
        <f t="array" ref="K13509">_xlfn.LET(_xlpm.d,UPPER(TRIM(CLEAN(SUBSTITUTE(F13509,CHAR(160),"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10" spans="1:11" hidden="1" x14ac:dyDescent="0.25">
      <c r="B13510" s="20">
        <v>46083</v>
      </c>
      <c r="C13510" s="2" t="s">
        <v>1</v>
      </c>
      <c r="D13510" s="2" t="s">
        <v>4943</v>
      </c>
      <c r="E13510" s="2" t="s">
        <v>4835</v>
      </c>
      <c r="F13510" s="2" t="s">
        <v>4947</v>
      </c>
      <c r="G13510" s="5">
        <v>1098</v>
      </c>
      <c r="H13510" s="5">
        <v>1.1200000000000001</v>
      </c>
      <c r="I13510" s="5">
        <v>1229.76</v>
      </c>
      <c r="J13510" s="5">
        <v>68110.22</v>
      </c>
      <c r="K13510" s="3" t="str" cm="1">
        <f t="array" ref="K13510">_xlfn.LET(_xlpm.d,UPPER(TRIM(CLEAN(SUBSTITUTE(F13510,CHAR(160),"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11" spans="1:11" hidden="1" x14ac:dyDescent="0.25">
      <c r="B13511" s="20">
        <v>46083</v>
      </c>
      <c r="C13511" s="2" t="s">
        <v>1</v>
      </c>
      <c r="D13511" s="2" t="s">
        <v>4943</v>
      </c>
      <c r="E13511" s="2" t="s">
        <v>4835</v>
      </c>
      <c r="F13511" s="2" t="s">
        <v>4948</v>
      </c>
      <c r="G13511" s="5">
        <v>1248</v>
      </c>
      <c r="H13511" s="5">
        <v>1.1200000000000001</v>
      </c>
      <c r="I13511" s="5">
        <v>1397.76</v>
      </c>
      <c r="J13511" s="5">
        <v>69507.98</v>
      </c>
      <c r="K13511" s="3" t="str" cm="1">
        <f t="array" ref="K13511">_xlfn.LET(_xlpm.d,UPPER(TRIM(CLEAN(SUBSTITUTE(F13511,CHAR(160),"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12" spans="1:11" hidden="1" x14ac:dyDescent="0.25">
      <c r="B13512" s="20">
        <v>46083</v>
      </c>
      <c r="C13512" s="2" t="s">
        <v>1</v>
      </c>
      <c r="D13512" s="2" t="s">
        <v>4943</v>
      </c>
      <c r="E13512" s="2" t="s">
        <v>4835</v>
      </c>
      <c r="F13512" s="2" t="s">
        <v>4949</v>
      </c>
      <c r="G13512" s="5">
        <v>648</v>
      </c>
      <c r="H13512" s="5">
        <v>1.1200000000000001</v>
      </c>
      <c r="I13512" s="5">
        <v>725.76</v>
      </c>
      <c r="J13512" s="5">
        <v>70233.739999999991</v>
      </c>
      <c r="K13512" s="3" t="str" cm="1">
        <f t="array" ref="K13512">_xlfn.LET(_xlpm.d,UPPER(TRIM(CLEAN(SUBSTITUTE(F13512,CHAR(160),"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13" spans="1:11" hidden="1" x14ac:dyDescent="0.25">
      <c r="B13513" s="20">
        <v>46083</v>
      </c>
      <c r="C13513" s="2" t="s">
        <v>1</v>
      </c>
      <c r="D13513" s="2" t="s">
        <v>4943</v>
      </c>
      <c r="E13513" s="2" t="s">
        <v>4835</v>
      </c>
      <c r="F13513" s="2" t="s">
        <v>4950</v>
      </c>
      <c r="G13513" s="5">
        <v>1128</v>
      </c>
      <c r="H13513" s="5">
        <v>1.1200000000000001</v>
      </c>
      <c r="I13513" s="5">
        <v>1263.3599999999999</v>
      </c>
      <c r="J13513" s="5">
        <v>71497.099999999991</v>
      </c>
      <c r="K13513" s="3" t="str" cm="1">
        <f t="array" ref="K13513">_xlfn.LET(_xlpm.d,UPPER(TRIM(CLEAN(SUBSTITUTE(F13513,CHAR(160),"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14" spans="1:11" hidden="1" x14ac:dyDescent="0.25">
      <c r="B13514" s="20">
        <v>46083</v>
      </c>
      <c r="C13514" s="2" t="s">
        <v>1</v>
      </c>
      <c r="D13514" s="2" t="s">
        <v>4943</v>
      </c>
      <c r="E13514" s="2" t="s">
        <v>4835</v>
      </c>
      <c r="F13514" s="2" t="s">
        <v>4951</v>
      </c>
      <c r="G13514" s="5">
        <v>1320</v>
      </c>
      <c r="H13514" s="5">
        <v>1.1200000000000001</v>
      </c>
      <c r="I13514" s="5">
        <v>1478.4</v>
      </c>
      <c r="J13514" s="5">
        <v>72975.499999999985</v>
      </c>
      <c r="K13514" s="3" t="str" cm="1">
        <f t="array" ref="K13514">_xlfn.LET(_xlpm.d,UPPER(TRIM(CLEAN(SUBSTITUTE(F13514,CHAR(160),"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15" spans="1:11" hidden="1" x14ac:dyDescent="0.25">
      <c r="A13515" s="11" t="s">
        <v>4952</v>
      </c>
      <c r="G13515" s="6">
        <v>56525</v>
      </c>
      <c r="I13515" s="7">
        <f>I13465+I13466+I13467+I13468+I13469+I13470+I13471+I13472+I13473+I13474+I13475+I13476+I13477+I13478+I13479+I13480+I13481+I13482+I13483+I13484+I13485+I13486+I13487+I13488+I13489+I13490+I13491+I13492+I13493+I13494+I13495+I13496+I13497+I13498+I13499+I13500+I13501+I13502+I13503+I13504+I13505+I13506+I13507+I13508+I13509+I13510+I13511+I13512+I13513+I13514</f>
        <v>72975.499999999985</v>
      </c>
      <c r="K13515" s="3" t="str" cm="1">
        <f t="array" ref="K13515">_xlfn.LET(_xlpm.d,UPPER(TRIM(CLEAN(SUBSTITUTE(F13515,CHAR(160),"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16" spans="1:11" hidden="1" x14ac:dyDescent="0.25">
      <c r="A13516" s="10" t="s">
        <v>4953</v>
      </c>
      <c r="K13516" s="3" t="str" cm="1">
        <f t="array" ref="K13516">_xlfn.LET(_xlpm.d,UPPER(TRIM(CLEAN(SUBSTITUTE(F13516,CHAR(160),"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17" spans="1:11" hidden="1" x14ac:dyDescent="0.25">
      <c r="B13517" s="20">
        <v>45673</v>
      </c>
      <c r="C13517" s="2" t="s">
        <v>1</v>
      </c>
      <c r="D13517" s="2" t="s">
        <v>1624</v>
      </c>
      <c r="E13517" s="2" t="s">
        <v>746</v>
      </c>
      <c r="F13517" s="2" t="s">
        <v>4954</v>
      </c>
      <c r="G13517" s="5">
        <v>5</v>
      </c>
      <c r="H13517" s="5">
        <v>19.989999999999998</v>
      </c>
      <c r="I13517" s="5">
        <v>99.95</v>
      </c>
      <c r="J13517" s="5">
        <v>99.95</v>
      </c>
      <c r="K13517" s="3" t="str" cm="1">
        <f t="array" ref="K13517">_xlfn.LET(_xlpm.d,UPPER(TRIM(CLEAN(SUBSTITUTE(F13517,CHAR(160),"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18" spans="1:11" hidden="1" x14ac:dyDescent="0.25">
      <c r="A13518" s="11" t="s">
        <v>4955</v>
      </c>
      <c r="G13518" s="6">
        <v>5</v>
      </c>
      <c r="I13518" s="8">
        <f>I13517</f>
        <v>99.95</v>
      </c>
      <c r="K13518" s="3" t="str" cm="1">
        <f t="array" ref="K13518">_xlfn.LET(_xlpm.d,UPPER(TRIM(CLEAN(SUBSTITUTE(F13518,CHAR(160),"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19" spans="1:11" hidden="1" x14ac:dyDescent="0.25">
      <c r="A13519" s="10" t="s">
        <v>4956</v>
      </c>
      <c r="K13519" s="3" t="str" cm="1">
        <f t="array" ref="K13519">_xlfn.LET(_xlpm.d,UPPER(TRIM(CLEAN(SUBSTITUTE(F13519,CHAR(160),"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20" spans="1:11" hidden="1" x14ac:dyDescent="0.25">
      <c r="B13520" s="20">
        <v>45673</v>
      </c>
      <c r="C13520" s="2" t="s">
        <v>1</v>
      </c>
      <c r="D13520" s="2" t="s">
        <v>1624</v>
      </c>
      <c r="E13520" s="2" t="s">
        <v>746</v>
      </c>
      <c r="F13520" s="2" t="s">
        <v>4957</v>
      </c>
      <c r="G13520" s="5">
        <v>10</v>
      </c>
      <c r="H13520" s="5">
        <v>19.989999999999998</v>
      </c>
      <c r="I13520" s="5">
        <v>199.9</v>
      </c>
      <c r="J13520" s="5">
        <v>199.9</v>
      </c>
      <c r="K13520" s="3" t="str" cm="1">
        <f t="array" ref="K13520">_xlfn.LET(_xlpm.d,UPPER(TRIM(CLEAN(SUBSTITUTE(F13520,CHAR(160),"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21" spans="1:11" hidden="1" x14ac:dyDescent="0.25">
      <c r="A13521" s="11" t="s">
        <v>4958</v>
      </c>
      <c r="G13521" s="6">
        <v>10</v>
      </c>
      <c r="I13521" s="8">
        <f>I13520</f>
        <v>199.9</v>
      </c>
      <c r="K13521" s="3" t="str" cm="1">
        <f t="array" ref="K13521">_xlfn.LET(_xlpm.d,UPPER(TRIM(CLEAN(SUBSTITUTE(F13521,CHAR(160),"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22" spans="1:11" hidden="1" x14ac:dyDescent="0.25">
      <c r="A13522" s="10" t="s">
        <v>4959</v>
      </c>
      <c r="K13522" s="3" t="str" cm="1">
        <f t="array" ref="K13522">_xlfn.LET(_xlpm.d,UPPER(TRIM(CLEAN(SUBSTITUTE(F13522,CHAR(160),"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23" spans="1:11" hidden="1" x14ac:dyDescent="0.25">
      <c r="B13523" s="20">
        <v>45673</v>
      </c>
      <c r="C13523" s="2" t="s">
        <v>1</v>
      </c>
      <c r="D13523" s="2" t="s">
        <v>1624</v>
      </c>
      <c r="E13523" s="2" t="s">
        <v>746</v>
      </c>
      <c r="F13523" s="2" t="s">
        <v>4960</v>
      </c>
      <c r="G13523" s="5">
        <v>5</v>
      </c>
      <c r="H13523" s="5">
        <v>19.989999999999998</v>
      </c>
      <c r="I13523" s="5">
        <v>99.95</v>
      </c>
      <c r="J13523" s="5">
        <v>99.95</v>
      </c>
      <c r="K13523" s="3" t="str" cm="1">
        <f t="array" ref="K13523">_xlfn.LET(_xlpm.d,UPPER(TRIM(CLEAN(SUBSTITUTE(F13523,CHAR(160),"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24" spans="1:11" hidden="1" x14ac:dyDescent="0.25">
      <c r="A13524" s="11" t="s">
        <v>4961</v>
      </c>
      <c r="G13524" s="6">
        <v>5</v>
      </c>
      <c r="I13524" s="8">
        <f>I13523</f>
        <v>99.95</v>
      </c>
      <c r="K13524" s="3" t="str" cm="1">
        <f t="array" ref="K13524">_xlfn.LET(_xlpm.d,UPPER(TRIM(CLEAN(SUBSTITUTE(F13524,CHAR(160),"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25" spans="1:11" hidden="1" x14ac:dyDescent="0.25">
      <c r="A13525" s="10" t="s">
        <v>4962</v>
      </c>
      <c r="K13525" s="3" t="str" cm="1">
        <f t="array" ref="K13525">_xlfn.LET(_xlpm.d,UPPER(TRIM(CLEAN(SUBSTITUTE(F13525,CHAR(160),"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26" spans="1:11" hidden="1" x14ac:dyDescent="0.25">
      <c r="B13526" s="20">
        <v>45673</v>
      </c>
      <c r="C13526" s="2" t="s">
        <v>1</v>
      </c>
      <c r="D13526" s="2" t="s">
        <v>1624</v>
      </c>
      <c r="E13526" s="2" t="s">
        <v>746</v>
      </c>
      <c r="F13526" s="2" t="s">
        <v>4963</v>
      </c>
      <c r="G13526" s="5">
        <v>5</v>
      </c>
      <c r="H13526" s="5">
        <v>19.989999999999998</v>
      </c>
      <c r="I13526" s="5">
        <v>99.95</v>
      </c>
      <c r="J13526" s="5">
        <v>99.95</v>
      </c>
      <c r="K13526" s="3" t="str" cm="1">
        <f t="array" ref="K13526">_xlfn.LET(_xlpm.d,UPPER(TRIM(CLEAN(SUBSTITUTE(F13526,CHAR(160),"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27" spans="1:11" hidden="1" x14ac:dyDescent="0.25">
      <c r="A13527" s="11" t="s">
        <v>4964</v>
      </c>
      <c r="G13527" s="6">
        <v>5</v>
      </c>
      <c r="I13527" s="8">
        <f>I13526</f>
        <v>99.95</v>
      </c>
      <c r="K13527" s="3" t="str" cm="1">
        <f t="array" ref="K13527">_xlfn.LET(_xlpm.d,UPPER(TRIM(CLEAN(SUBSTITUTE(F13527,CHAR(160),"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28" spans="1:11" hidden="1" x14ac:dyDescent="0.25">
      <c r="A13528" s="10" t="s">
        <v>4965</v>
      </c>
      <c r="K13528" s="3" t="str" cm="1">
        <f t="array" ref="K13528">_xlfn.LET(_xlpm.d,UPPER(TRIM(CLEAN(SUBSTITUTE(F13528,CHAR(160),"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29" spans="1:11" hidden="1" x14ac:dyDescent="0.25">
      <c r="B13529" s="20">
        <v>45673</v>
      </c>
      <c r="C13529" s="2" t="s">
        <v>1</v>
      </c>
      <c r="D13529" s="2" t="s">
        <v>1624</v>
      </c>
      <c r="E13529" s="2" t="s">
        <v>746</v>
      </c>
      <c r="F13529" s="2" t="s">
        <v>4966</v>
      </c>
      <c r="G13529" s="5">
        <v>5</v>
      </c>
      <c r="H13529" s="5">
        <v>19.989999999999998</v>
      </c>
      <c r="I13529" s="5">
        <v>99.95</v>
      </c>
      <c r="J13529" s="5">
        <v>99.95</v>
      </c>
      <c r="K13529" s="3" t="str" cm="1">
        <f t="array" ref="K13529">_xlfn.LET(_xlpm.d,UPPER(TRIM(CLEAN(SUBSTITUTE(F13529,CHAR(160),"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30" spans="1:11" hidden="1" x14ac:dyDescent="0.25">
      <c r="A13530" s="11" t="s">
        <v>4967</v>
      </c>
      <c r="G13530" s="6">
        <v>5</v>
      </c>
      <c r="I13530" s="8">
        <f>I13529</f>
        <v>99.95</v>
      </c>
      <c r="K13530" s="3" t="str" cm="1">
        <f t="array" ref="K13530">_xlfn.LET(_xlpm.d,UPPER(TRIM(CLEAN(SUBSTITUTE(F13530,CHAR(160),"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31" spans="1:11" hidden="1" x14ac:dyDescent="0.25">
      <c r="A13531" s="10" t="s">
        <v>4968</v>
      </c>
      <c r="K13531" s="3" t="str" cm="1">
        <f t="array" ref="K13531">_xlfn.LET(_xlpm.d,UPPER(TRIM(CLEAN(SUBSTITUTE(F13531,CHAR(160),"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532" spans="1:11" hidden="1" x14ac:dyDescent="0.25">
      <c r="B13532" s="20">
        <v>45659</v>
      </c>
      <c r="C13532" s="2" t="s">
        <v>1</v>
      </c>
      <c r="D13532" s="2" t="s">
        <v>1639</v>
      </c>
      <c r="E13532" s="2" t="s">
        <v>214</v>
      </c>
      <c r="F13532" s="2" t="s">
        <v>4969</v>
      </c>
      <c r="G13532" s="5">
        <v>230</v>
      </c>
      <c r="H13532" s="5">
        <v>31.85</v>
      </c>
      <c r="I13532" s="5">
        <v>7325.5</v>
      </c>
      <c r="J13532" s="5">
        <v>7325.5</v>
      </c>
      <c r="K13532" s="3" t="str" cm="1">
        <f t="array" ref="K13532">_xlfn.LET(_xlpm.d,UPPER(TRIM(CLEAN(SUBSTITUTE(F13532,CHAR(160),"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33" spans="1:11" hidden="1" x14ac:dyDescent="0.25">
      <c r="B13533" s="20">
        <v>45659</v>
      </c>
      <c r="C13533" s="2" t="s">
        <v>1</v>
      </c>
      <c r="D13533" s="2" t="s">
        <v>4970</v>
      </c>
      <c r="E13533" s="2" t="s">
        <v>16</v>
      </c>
      <c r="F13533" s="2" t="s">
        <v>4969</v>
      </c>
      <c r="G13533" s="5">
        <v>290</v>
      </c>
      <c r="H13533" s="5">
        <v>31.8</v>
      </c>
      <c r="I13533" s="5">
        <v>9222</v>
      </c>
      <c r="J13533" s="5">
        <v>16547.5</v>
      </c>
      <c r="K13533" s="3" t="str" cm="1">
        <f t="array" ref="K13533">_xlfn.LET(_xlpm.d,UPPER(TRIM(CLEAN(SUBSTITUTE(F13533,CHAR(160),"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34" spans="1:11" hidden="1" x14ac:dyDescent="0.25">
      <c r="B13534" s="20">
        <v>45659</v>
      </c>
      <c r="C13534" s="2" t="s">
        <v>1</v>
      </c>
      <c r="D13534" s="2" t="s">
        <v>1640</v>
      </c>
      <c r="E13534" s="2" t="s">
        <v>282</v>
      </c>
      <c r="F13534" s="2" t="s">
        <v>4969</v>
      </c>
      <c r="G13534" s="5">
        <v>170</v>
      </c>
      <c r="H13534" s="5">
        <v>31.85</v>
      </c>
      <c r="I13534" s="5">
        <v>5414.5</v>
      </c>
      <c r="J13534" s="5">
        <v>21962</v>
      </c>
      <c r="K13534" s="3" t="str" cm="1">
        <f t="array" ref="K13534">_xlfn.LET(_xlpm.d,UPPER(TRIM(CLEAN(SUBSTITUTE(F13534,CHAR(160),"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35" spans="1:11" hidden="1" x14ac:dyDescent="0.25">
      <c r="B13535" s="20">
        <v>45659</v>
      </c>
      <c r="C13535" s="2" t="s">
        <v>1</v>
      </c>
      <c r="D13535" s="2" t="s">
        <v>1641</v>
      </c>
      <c r="E13535" s="2" t="s">
        <v>294</v>
      </c>
      <c r="F13535" s="2" t="s">
        <v>4969</v>
      </c>
      <c r="G13535" s="5">
        <v>110</v>
      </c>
      <c r="H13535" s="5">
        <v>31.85</v>
      </c>
      <c r="I13535" s="5">
        <v>3503.5</v>
      </c>
      <c r="J13535" s="5">
        <v>25465.5</v>
      </c>
      <c r="K13535" s="3" t="str" cm="1">
        <f t="array" ref="K13535">_xlfn.LET(_xlpm.d,UPPER(TRIM(CLEAN(SUBSTITUTE(F13535,CHAR(160),"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36" spans="1:11" hidden="1" x14ac:dyDescent="0.25">
      <c r="B13536" s="20">
        <v>45659</v>
      </c>
      <c r="C13536" s="2" t="s">
        <v>1</v>
      </c>
      <c r="D13536" s="2" t="s">
        <v>2576</v>
      </c>
      <c r="E13536" s="2" t="s">
        <v>1701</v>
      </c>
      <c r="F13536" s="2" t="s">
        <v>4969</v>
      </c>
      <c r="G13536" s="5">
        <v>130</v>
      </c>
      <c r="H13536" s="5">
        <v>29.5</v>
      </c>
      <c r="I13536" s="5">
        <v>3835</v>
      </c>
      <c r="J13536" s="5">
        <v>29300.5</v>
      </c>
      <c r="K13536" s="3" t="str" cm="1">
        <f t="array" ref="K13536">_xlfn.LET(_xlpm.d,UPPER(TRIM(CLEAN(SUBSTITUTE(F13536,CHAR(160),"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37" spans="2:11" hidden="1" x14ac:dyDescent="0.25">
      <c r="B13537" s="20">
        <v>45659</v>
      </c>
      <c r="C13537" s="2" t="s">
        <v>1</v>
      </c>
      <c r="D13537" s="2" t="s">
        <v>1358</v>
      </c>
      <c r="E13537" s="2" t="s">
        <v>149</v>
      </c>
      <c r="F13537" s="2" t="s">
        <v>4969</v>
      </c>
      <c r="G13537" s="5">
        <v>300</v>
      </c>
      <c r="H13537" s="5">
        <v>31.85</v>
      </c>
      <c r="I13537" s="5">
        <v>9555</v>
      </c>
      <c r="J13537" s="5">
        <v>38855.5</v>
      </c>
      <c r="K13537" s="3" t="str" cm="1">
        <f t="array" ref="K13537">_xlfn.LET(_xlpm.d,UPPER(TRIM(CLEAN(SUBSTITUTE(F13537,CHAR(160),"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38" spans="2:11" hidden="1" x14ac:dyDescent="0.25">
      <c r="B13538" s="20">
        <v>45659</v>
      </c>
      <c r="C13538" s="2" t="s">
        <v>1</v>
      </c>
      <c r="D13538" s="2" t="s">
        <v>1642</v>
      </c>
      <c r="E13538" s="2" t="s">
        <v>730</v>
      </c>
      <c r="F13538" s="2" t="s">
        <v>4969</v>
      </c>
      <c r="G13538" s="5">
        <v>150</v>
      </c>
      <c r="H13538" s="5">
        <v>29.5</v>
      </c>
      <c r="I13538" s="5">
        <v>4425</v>
      </c>
      <c r="J13538" s="5">
        <v>43280.5</v>
      </c>
      <c r="K13538" s="3" t="str" cm="1">
        <f t="array" ref="K13538">_xlfn.LET(_xlpm.d,UPPER(TRIM(CLEAN(SUBSTITUTE(F13538,CHAR(160),"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39" spans="2:11" hidden="1" x14ac:dyDescent="0.25">
      <c r="B13539" s="20">
        <v>45659</v>
      </c>
      <c r="C13539" s="2" t="s">
        <v>1</v>
      </c>
      <c r="D13539" s="2" t="s">
        <v>3850</v>
      </c>
      <c r="E13539" s="2" t="s">
        <v>796</v>
      </c>
      <c r="F13539" s="2" t="s">
        <v>4969</v>
      </c>
      <c r="G13539" s="5">
        <v>130</v>
      </c>
      <c r="H13539" s="5">
        <v>29.99</v>
      </c>
      <c r="I13539" s="5">
        <v>3898.7</v>
      </c>
      <c r="J13539" s="5">
        <v>47179.199999999997</v>
      </c>
      <c r="K13539" s="3" t="str" cm="1">
        <f t="array" ref="K13539">_xlfn.LET(_xlpm.d,UPPER(TRIM(CLEAN(SUBSTITUTE(F13539,CHAR(160),"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40" spans="2:11" hidden="1" x14ac:dyDescent="0.25">
      <c r="B13540" s="20">
        <v>45659</v>
      </c>
      <c r="C13540" s="2" t="s">
        <v>1</v>
      </c>
      <c r="D13540" s="2" t="s">
        <v>4971</v>
      </c>
      <c r="E13540" s="2" t="s">
        <v>226</v>
      </c>
      <c r="F13540" s="2" t="s">
        <v>4969</v>
      </c>
      <c r="G13540" s="5">
        <v>200</v>
      </c>
      <c r="H13540" s="5">
        <v>31.85</v>
      </c>
      <c r="I13540" s="5">
        <v>6370</v>
      </c>
      <c r="J13540" s="5">
        <v>53549.2</v>
      </c>
      <c r="K13540" s="3" t="str" cm="1">
        <f t="array" ref="K13540">_xlfn.LET(_xlpm.d,UPPER(TRIM(CLEAN(SUBSTITUTE(F13540,CHAR(160),"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41" spans="2:11" hidden="1" x14ac:dyDescent="0.25">
      <c r="B13541" s="20">
        <v>45659</v>
      </c>
      <c r="C13541" s="2" t="s">
        <v>1</v>
      </c>
      <c r="D13541" s="2" t="s">
        <v>2577</v>
      </c>
      <c r="E13541" s="2" t="s">
        <v>228</v>
      </c>
      <c r="F13541" s="2" t="s">
        <v>4969</v>
      </c>
      <c r="G13541" s="5">
        <v>700</v>
      </c>
      <c r="H13541" s="5">
        <v>31.85</v>
      </c>
      <c r="I13541" s="5">
        <v>22295</v>
      </c>
      <c r="J13541" s="5">
        <v>75844.2</v>
      </c>
      <c r="K13541" s="3" t="str" cm="1">
        <f t="array" ref="K13541">_xlfn.LET(_xlpm.d,UPPER(TRIM(CLEAN(SUBSTITUTE(F13541,CHAR(160),"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42" spans="2:11" hidden="1" x14ac:dyDescent="0.25">
      <c r="B13542" s="20">
        <v>45660</v>
      </c>
      <c r="C13542" s="2" t="s">
        <v>1</v>
      </c>
      <c r="D13542" s="2" t="s">
        <v>1359</v>
      </c>
      <c r="E13542" s="2" t="s">
        <v>236</v>
      </c>
      <c r="F13542" s="2" t="s">
        <v>4969</v>
      </c>
      <c r="G13542" s="5">
        <v>300</v>
      </c>
      <c r="H13542" s="5">
        <v>31.85</v>
      </c>
      <c r="I13542" s="5">
        <v>9555</v>
      </c>
      <c r="J13542" s="5">
        <v>85399.2</v>
      </c>
      <c r="K13542" s="3" t="str" cm="1">
        <f t="array" ref="K13542">_xlfn.LET(_xlpm.d,UPPER(TRIM(CLEAN(SUBSTITUTE(F13542,CHAR(160),"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43" spans="2:11" hidden="1" x14ac:dyDescent="0.25">
      <c r="B13543" s="20">
        <v>45660</v>
      </c>
      <c r="C13543" s="2" t="s">
        <v>1</v>
      </c>
      <c r="D13543" s="2" t="s">
        <v>2578</v>
      </c>
      <c r="E13543" s="2" t="s">
        <v>135</v>
      </c>
      <c r="F13543" s="2" t="s">
        <v>4969</v>
      </c>
      <c r="G13543" s="5">
        <v>200</v>
      </c>
      <c r="H13543" s="5">
        <v>31.85</v>
      </c>
      <c r="I13543" s="5">
        <v>6370</v>
      </c>
      <c r="J13543" s="5">
        <v>91769.2</v>
      </c>
      <c r="K13543" s="3" t="str" cm="1">
        <f t="array" ref="K13543">_xlfn.LET(_xlpm.d,UPPER(TRIM(CLEAN(SUBSTITUTE(F13543,CHAR(160),"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44" spans="2:11" hidden="1" x14ac:dyDescent="0.25">
      <c r="B13544" s="20">
        <v>45660</v>
      </c>
      <c r="C13544" s="2" t="s">
        <v>1</v>
      </c>
      <c r="D13544" s="2" t="s">
        <v>2579</v>
      </c>
      <c r="E13544" s="2" t="s">
        <v>485</v>
      </c>
      <c r="F13544" s="2" t="s">
        <v>4969</v>
      </c>
      <c r="G13544" s="5">
        <v>250</v>
      </c>
      <c r="H13544" s="5">
        <v>29.5</v>
      </c>
      <c r="I13544" s="5">
        <v>7375</v>
      </c>
      <c r="J13544" s="5">
        <v>99144.2</v>
      </c>
      <c r="K13544" s="3" t="str" cm="1">
        <f t="array" ref="K13544">_xlfn.LET(_xlpm.d,UPPER(TRIM(CLEAN(SUBSTITUTE(F13544,CHAR(160),"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45" spans="2:11" hidden="1" x14ac:dyDescent="0.25">
      <c r="B13545" s="20">
        <v>45660</v>
      </c>
      <c r="C13545" s="2" t="s">
        <v>1</v>
      </c>
      <c r="D13545" s="2" t="s">
        <v>1643</v>
      </c>
      <c r="E13545" s="2" t="s">
        <v>254</v>
      </c>
      <c r="F13545" s="2" t="s">
        <v>4969</v>
      </c>
      <c r="G13545" s="5">
        <v>150</v>
      </c>
      <c r="H13545" s="5">
        <v>31.85</v>
      </c>
      <c r="I13545" s="5">
        <v>4777.5</v>
      </c>
      <c r="J13545" s="5">
        <v>103921.7</v>
      </c>
      <c r="K13545" s="3" t="str" cm="1">
        <f t="array" ref="K13545">_xlfn.LET(_xlpm.d,UPPER(TRIM(CLEAN(SUBSTITUTE(F13545,CHAR(160),"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46" spans="2:11" hidden="1" x14ac:dyDescent="0.25">
      <c r="B13546" s="20">
        <v>45660</v>
      </c>
      <c r="C13546" s="2" t="s">
        <v>1</v>
      </c>
      <c r="D13546" s="2" t="s">
        <v>1360</v>
      </c>
      <c r="E13546" s="2" t="s">
        <v>154</v>
      </c>
      <c r="F13546" s="2" t="s">
        <v>4969</v>
      </c>
      <c r="G13546" s="5">
        <v>250</v>
      </c>
      <c r="H13546" s="5">
        <v>31.85</v>
      </c>
      <c r="I13546" s="5">
        <v>7962.5</v>
      </c>
      <c r="J13546" s="5">
        <v>111884.2</v>
      </c>
      <c r="K13546" s="3" t="str" cm="1">
        <f t="array" ref="K13546">_xlfn.LET(_xlpm.d,UPPER(TRIM(CLEAN(SUBSTITUTE(F13546,CHAR(160),"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47" spans="2:11" hidden="1" x14ac:dyDescent="0.25">
      <c r="B13547" s="20">
        <v>45660</v>
      </c>
      <c r="C13547" s="2" t="s">
        <v>1</v>
      </c>
      <c r="D13547" s="2" t="s">
        <v>4972</v>
      </c>
      <c r="E13547" s="2" t="s">
        <v>251</v>
      </c>
      <c r="F13547" s="2" t="s">
        <v>4969</v>
      </c>
      <c r="G13547" s="5">
        <v>150</v>
      </c>
      <c r="H13547" s="5">
        <v>31.85</v>
      </c>
      <c r="I13547" s="5">
        <v>4777.5</v>
      </c>
      <c r="J13547" s="5">
        <v>116661.7</v>
      </c>
      <c r="K13547" s="3" t="str" cm="1">
        <f t="array" ref="K13547">_xlfn.LET(_xlpm.d,UPPER(TRIM(CLEAN(SUBSTITUTE(F13547,CHAR(160),"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48" spans="2:11" hidden="1" x14ac:dyDescent="0.25">
      <c r="B13548" s="20">
        <v>45660</v>
      </c>
      <c r="C13548" s="2" t="s">
        <v>1</v>
      </c>
      <c r="D13548" s="2" t="s">
        <v>1644</v>
      </c>
      <c r="E13548" s="2" t="s">
        <v>248</v>
      </c>
      <c r="F13548" s="2" t="s">
        <v>4969</v>
      </c>
      <c r="G13548" s="5">
        <v>200</v>
      </c>
      <c r="H13548" s="5">
        <v>31.85</v>
      </c>
      <c r="I13548" s="5">
        <v>6370</v>
      </c>
      <c r="J13548" s="5">
        <v>123031.7</v>
      </c>
      <c r="K13548" s="3" t="str" cm="1">
        <f t="array" ref="K13548">_xlfn.LET(_xlpm.d,UPPER(TRIM(CLEAN(SUBSTITUTE(F13548,CHAR(160),"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49" spans="2:11" hidden="1" x14ac:dyDescent="0.25">
      <c r="B13549" s="20">
        <v>45660</v>
      </c>
      <c r="C13549" s="2" t="s">
        <v>1</v>
      </c>
      <c r="D13549" s="2" t="s">
        <v>880</v>
      </c>
      <c r="E13549" s="2" t="s">
        <v>243</v>
      </c>
      <c r="F13549" s="2" t="s">
        <v>4969</v>
      </c>
      <c r="G13549" s="5">
        <v>250</v>
      </c>
      <c r="H13549" s="5">
        <v>31.85</v>
      </c>
      <c r="I13549" s="5">
        <v>7962.5</v>
      </c>
      <c r="J13549" s="5">
        <v>130994.2</v>
      </c>
      <c r="K13549" s="3" t="str" cm="1">
        <f t="array" ref="K13549">_xlfn.LET(_xlpm.d,UPPER(TRIM(CLEAN(SUBSTITUTE(F13549,CHAR(160),"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50" spans="2:11" hidden="1" x14ac:dyDescent="0.25">
      <c r="B13550" s="20">
        <v>45660</v>
      </c>
      <c r="C13550" s="2" t="s">
        <v>1</v>
      </c>
      <c r="D13550" s="2" t="s">
        <v>1645</v>
      </c>
      <c r="E13550" s="2" t="s">
        <v>151</v>
      </c>
      <c r="F13550" s="2" t="s">
        <v>4969</v>
      </c>
      <c r="G13550" s="5">
        <v>90</v>
      </c>
      <c r="H13550" s="5">
        <v>31.85</v>
      </c>
      <c r="I13550" s="5">
        <v>2866.5</v>
      </c>
      <c r="J13550" s="5">
        <v>133860.70000000001</v>
      </c>
      <c r="K13550" s="3" t="str" cm="1">
        <f t="array" ref="K13550">_xlfn.LET(_xlpm.d,UPPER(TRIM(CLEAN(SUBSTITUTE(F13550,CHAR(160),"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51" spans="2:11" hidden="1" x14ac:dyDescent="0.25">
      <c r="B13551" s="20">
        <v>45660</v>
      </c>
      <c r="C13551" s="2" t="s">
        <v>1</v>
      </c>
      <c r="D13551" s="2" t="s">
        <v>2580</v>
      </c>
      <c r="E13551" s="2" t="s">
        <v>43</v>
      </c>
      <c r="F13551" s="2" t="s">
        <v>4969</v>
      </c>
      <c r="G13551" s="5">
        <v>155</v>
      </c>
      <c r="H13551" s="5">
        <v>27.3</v>
      </c>
      <c r="I13551" s="5">
        <v>4231.5</v>
      </c>
      <c r="J13551" s="5">
        <v>138092.20000000001</v>
      </c>
      <c r="K13551" s="3" t="str" cm="1">
        <f t="array" ref="K13551">_xlfn.LET(_xlpm.d,UPPER(TRIM(CLEAN(SUBSTITUTE(F13551,CHAR(160),"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52" spans="2:11" hidden="1" x14ac:dyDescent="0.25">
      <c r="B13552" s="20">
        <v>45660</v>
      </c>
      <c r="C13552" s="2" t="s">
        <v>1</v>
      </c>
      <c r="D13552" s="2" t="s">
        <v>4325</v>
      </c>
      <c r="E13552" s="2" t="s">
        <v>302</v>
      </c>
      <c r="F13552" s="2" t="s">
        <v>4969</v>
      </c>
      <c r="G13552" s="5">
        <v>160</v>
      </c>
      <c r="H13552" s="5">
        <v>26.25</v>
      </c>
      <c r="I13552" s="5">
        <v>4200</v>
      </c>
      <c r="J13552" s="5">
        <v>142292.20000000001</v>
      </c>
      <c r="K13552" s="3" t="str" cm="1">
        <f t="array" ref="K13552">_xlfn.LET(_xlpm.d,UPPER(TRIM(CLEAN(SUBSTITUTE(F13552,CHAR(160),"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53" spans="2:11" hidden="1" x14ac:dyDescent="0.25">
      <c r="B13553" s="20">
        <v>45660</v>
      </c>
      <c r="C13553" s="2" t="s">
        <v>1</v>
      </c>
      <c r="D13553" s="2" t="s">
        <v>2581</v>
      </c>
      <c r="E13553" s="2" t="s">
        <v>319</v>
      </c>
      <c r="F13553" s="2" t="s">
        <v>4969</v>
      </c>
      <c r="G13553" s="5">
        <v>1500</v>
      </c>
      <c r="H13553" s="5">
        <v>31.85</v>
      </c>
      <c r="I13553" s="5">
        <v>47775</v>
      </c>
      <c r="J13553" s="5">
        <v>190067.20000000001</v>
      </c>
      <c r="K13553" s="3" t="str" cm="1">
        <f t="array" ref="K13553">_xlfn.LET(_xlpm.d,UPPER(TRIM(CLEAN(SUBSTITUTE(F13553,CHAR(160),"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54" spans="2:11" hidden="1" x14ac:dyDescent="0.25">
      <c r="B13554" s="20">
        <v>45660</v>
      </c>
      <c r="C13554" s="2" t="s">
        <v>1</v>
      </c>
      <c r="D13554" s="2" t="s">
        <v>4973</v>
      </c>
      <c r="E13554" s="2" t="s">
        <v>73</v>
      </c>
      <c r="F13554" s="2" t="s">
        <v>4969</v>
      </c>
      <c r="G13554" s="5">
        <v>2</v>
      </c>
      <c r="H13554" s="5">
        <v>29.99</v>
      </c>
      <c r="I13554" s="5">
        <v>59.98</v>
      </c>
      <c r="J13554" s="5">
        <v>190127.18000000002</v>
      </c>
      <c r="K13554" s="3" t="str" cm="1">
        <f t="array" ref="K13554">_xlfn.LET(_xlpm.d,UPPER(TRIM(CLEAN(SUBSTITUTE(F13554,CHAR(160),"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55" spans="2:11" hidden="1" x14ac:dyDescent="0.25">
      <c r="B13555" s="20">
        <v>45660</v>
      </c>
      <c r="C13555" s="2" t="s">
        <v>1</v>
      </c>
      <c r="D13555" s="2" t="s">
        <v>2582</v>
      </c>
      <c r="E13555" s="2" t="s">
        <v>263</v>
      </c>
      <c r="F13555" s="2" t="s">
        <v>4969</v>
      </c>
      <c r="G13555" s="5">
        <v>500</v>
      </c>
      <c r="H13555" s="5">
        <v>31.85</v>
      </c>
      <c r="I13555" s="5">
        <v>15925</v>
      </c>
      <c r="J13555" s="5">
        <v>206052.18000000002</v>
      </c>
      <c r="K13555" s="3" t="str" cm="1">
        <f t="array" ref="K13555">_xlfn.LET(_xlpm.d,UPPER(TRIM(CLEAN(SUBSTITUTE(F13555,CHAR(160),"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56" spans="2:11" hidden="1" x14ac:dyDescent="0.25">
      <c r="B13556" s="20">
        <v>45663</v>
      </c>
      <c r="C13556" s="2" t="s">
        <v>1</v>
      </c>
      <c r="D13556" s="2" t="s">
        <v>4974</v>
      </c>
      <c r="E13556" s="2" t="s">
        <v>73</v>
      </c>
      <c r="F13556" s="2" t="s">
        <v>4969</v>
      </c>
      <c r="G13556" s="5">
        <v>3</v>
      </c>
      <c r="H13556" s="5">
        <v>29.99</v>
      </c>
      <c r="I13556" s="5">
        <v>89.97</v>
      </c>
      <c r="J13556" s="5">
        <v>206142.15000000002</v>
      </c>
      <c r="K13556" s="3" t="str" cm="1">
        <f t="array" ref="K13556">_xlfn.LET(_xlpm.d,UPPER(TRIM(CLEAN(SUBSTITUTE(F13556,CHAR(160),"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57" spans="2:11" hidden="1" x14ac:dyDescent="0.25">
      <c r="B13557" s="20">
        <v>45663</v>
      </c>
      <c r="C13557" s="2" t="s">
        <v>1</v>
      </c>
      <c r="D13557" s="2" t="s">
        <v>3602</v>
      </c>
      <c r="E13557" s="2" t="s">
        <v>117</v>
      </c>
      <c r="F13557" s="2" t="s">
        <v>4969</v>
      </c>
      <c r="G13557" s="5">
        <v>10</v>
      </c>
      <c r="H13557" s="5">
        <v>29.99</v>
      </c>
      <c r="I13557" s="5">
        <v>299.89999999999998</v>
      </c>
      <c r="J13557" s="5">
        <v>206442.05000000002</v>
      </c>
      <c r="K13557" s="3" t="str" cm="1">
        <f t="array" ref="K13557">_xlfn.LET(_xlpm.d,UPPER(TRIM(CLEAN(SUBSTITUTE(F13557,CHAR(160),"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58" spans="2:11" hidden="1" x14ac:dyDescent="0.25">
      <c r="B13558" s="20">
        <v>45663</v>
      </c>
      <c r="C13558" s="2" t="s">
        <v>1</v>
      </c>
      <c r="D13558" s="2" t="s">
        <v>1646</v>
      </c>
      <c r="E13558" s="2" t="s">
        <v>807</v>
      </c>
      <c r="F13558" s="2" t="s">
        <v>4969</v>
      </c>
      <c r="G13558" s="5">
        <v>90</v>
      </c>
      <c r="H13558" s="5">
        <v>28.65</v>
      </c>
      <c r="I13558" s="5">
        <v>2578.5</v>
      </c>
      <c r="J13558" s="5">
        <v>209020.55000000002</v>
      </c>
      <c r="K13558" s="3" t="str" cm="1">
        <f t="array" ref="K13558">_xlfn.LET(_xlpm.d,UPPER(TRIM(CLEAN(SUBSTITUTE(F13558,CHAR(160),"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59" spans="2:11" hidden="1" x14ac:dyDescent="0.25">
      <c r="B13559" s="20">
        <v>45663</v>
      </c>
      <c r="C13559" s="2" t="s">
        <v>1</v>
      </c>
      <c r="D13559" s="2" t="s">
        <v>3586</v>
      </c>
      <c r="E13559" s="2" t="s">
        <v>832</v>
      </c>
      <c r="F13559" s="2" t="s">
        <v>4975</v>
      </c>
      <c r="G13559" s="5">
        <v>20</v>
      </c>
      <c r="H13559" s="5">
        <v>19.989999999999998</v>
      </c>
      <c r="I13559" s="5">
        <v>399.8</v>
      </c>
      <c r="J13559" s="5">
        <v>209420.35</v>
      </c>
      <c r="K13559" s="3" t="str" cm="1">
        <f t="array" ref="K13559">_xlfn.LET(_xlpm.d,UPPER(TRIM(CLEAN(SUBSTITUTE(F13559,CHAR(160),"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60" spans="2:11" hidden="1" x14ac:dyDescent="0.25">
      <c r="B13560" s="20">
        <v>45663</v>
      </c>
      <c r="C13560" s="2" t="s">
        <v>1</v>
      </c>
      <c r="D13560" s="2" t="s">
        <v>3586</v>
      </c>
      <c r="E13560" s="2" t="s">
        <v>832</v>
      </c>
      <c r="F13560" s="2" t="s">
        <v>4969</v>
      </c>
      <c r="G13560" s="5">
        <v>50</v>
      </c>
      <c r="H13560" s="5">
        <v>29.99</v>
      </c>
      <c r="I13560" s="5">
        <v>1499.5</v>
      </c>
      <c r="J13560" s="5">
        <v>210919.85</v>
      </c>
      <c r="K13560" s="3" t="str" cm="1">
        <f t="array" ref="K13560">_xlfn.LET(_xlpm.d,UPPER(TRIM(CLEAN(SUBSTITUTE(F13560,CHAR(160),"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61" spans="2:11" hidden="1" x14ac:dyDescent="0.25">
      <c r="B13561" s="20">
        <v>45663</v>
      </c>
      <c r="C13561" s="2" t="s">
        <v>1</v>
      </c>
      <c r="D13561" s="2" t="s">
        <v>3587</v>
      </c>
      <c r="E13561" s="2" t="s">
        <v>25</v>
      </c>
      <c r="F13561" s="2" t="s">
        <v>4969</v>
      </c>
      <c r="G13561" s="5">
        <v>20</v>
      </c>
      <c r="H13561" s="5">
        <v>25.8</v>
      </c>
      <c r="I13561" s="5">
        <v>516</v>
      </c>
      <c r="J13561" s="5">
        <v>211435.85</v>
      </c>
      <c r="K13561" s="3" t="str" cm="1">
        <f t="array" ref="K13561">_xlfn.LET(_xlpm.d,UPPER(TRIM(CLEAN(SUBSTITUTE(F13561,CHAR(160),"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62" spans="2:11" hidden="1" x14ac:dyDescent="0.25">
      <c r="B13562" s="20">
        <v>45663</v>
      </c>
      <c r="C13562" s="2" t="s">
        <v>1</v>
      </c>
      <c r="D13562" s="2" t="s">
        <v>4976</v>
      </c>
      <c r="E13562" s="2" t="s">
        <v>135</v>
      </c>
      <c r="F13562" s="2" t="s">
        <v>4969</v>
      </c>
      <c r="G13562" s="5">
        <v>260</v>
      </c>
      <c r="H13562" s="5">
        <v>31.85</v>
      </c>
      <c r="I13562" s="5">
        <v>8281</v>
      </c>
      <c r="J13562" s="5">
        <v>219716.85</v>
      </c>
      <c r="K13562" s="3" t="str" cm="1">
        <f t="array" ref="K13562">_xlfn.LET(_xlpm.d,UPPER(TRIM(CLEAN(SUBSTITUTE(F13562,CHAR(160),"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63" spans="2:11" hidden="1" x14ac:dyDescent="0.25">
      <c r="B13563" s="20">
        <v>45663</v>
      </c>
      <c r="C13563" s="2" t="s">
        <v>1</v>
      </c>
      <c r="D13563" s="2" t="s">
        <v>4977</v>
      </c>
      <c r="E13563" s="2" t="s">
        <v>192</v>
      </c>
      <c r="F13563" s="2" t="s">
        <v>4969</v>
      </c>
      <c r="G13563" s="5">
        <v>160</v>
      </c>
      <c r="H13563" s="5">
        <v>31.85</v>
      </c>
      <c r="I13563" s="5">
        <v>5096</v>
      </c>
      <c r="J13563" s="5">
        <v>224812.85</v>
      </c>
      <c r="K13563" s="3" t="str" cm="1">
        <f t="array" ref="K13563">_xlfn.LET(_xlpm.d,UPPER(TRIM(CLEAN(SUBSTITUTE(F13563,CHAR(160),"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64" spans="2:11" hidden="1" x14ac:dyDescent="0.25">
      <c r="B13564" s="20">
        <v>45663</v>
      </c>
      <c r="C13564" s="2" t="s">
        <v>1</v>
      </c>
      <c r="D13564" s="2" t="s">
        <v>4978</v>
      </c>
      <c r="E13564" s="2" t="s">
        <v>241</v>
      </c>
      <c r="F13564" s="2" t="s">
        <v>4969</v>
      </c>
      <c r="G13564" s="5">
        <v>200</v>
      </c>
      <c r="H13564" s="5">
        <v>31.85</v>
      </c>
      <c r="I13564" s="5">
        <v>6370</v>
      </c>
      <c r="J13564" s="5">
        <v>231182.85</v>
      </c>
      <c r="K13564" s="3" t="str" cm="1">
        <f t="array" ref="K13564">_xlfn.LET(_xlpm.d,UPPER(TRIM(CLEAN(SUBSTITUTE(F13564,CHAR(160),"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65" spans="2:11" hidden="1" x14ac:dyDescent="0.25">
      <c r="B13565" s="20">
        <v>45663</v>
      </c>
      <c r="C13565" s="2" t="s">
        <v>1</v>
      </c>
      <c r="D13565" s="2" t="s">
        <v>2584</v>
      </c>
      <c r="E13565" s="2" t="s">
        <v>160</v>
      </c>
      <c r="F13565" s="2" t="s">
        <v>4969</v>
      </c>
      <c r="G13565" s="5">
        <v>200</v>
      </c>
      <c r="H13565" s="5">
        <v>31.85</v>
      </c>
      <c r="I13565" s="5">
        <v>6370</v>
      </c>
      <c r="J13565" s="5">
        <v>237552.85</v>
      </c>
      <c r="K13565" s="3" t="str" cm="1">
        <f t="array" ref="K13565">_xlfn.LET(_xlpm.d,UPPER(TRIM(CLEAN(SUBSTITUTE(F13565,CHAR(160),"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66" spans="2:11" hidden="1" x14ac:dyDescent="0.25">
      <c r="B13566" s="20">
        <v>45663</v>
      </c>
      <c r="C13566" s="2" t="s">
        <v>1</v>
      </c>
      <c r="D13566" s="2" t="s">
        <v>4398</v>
      </c>
      <c r="E13566" s="2" t="s">
        <v>254</v>
      </c>
      <c r="F13566" s="2" t="s">
        <v>4969</v>
      </c>
      <c r="G13566" s="5">
        <v>150</v>
      </c>
      <c r="H13566" s="5">
        <v>31.85</v>
      </c>
      <c r="I13566" s="5">
        <v>4777.5</v>
      </c>
      <c r="J13566" s="5">
        <v>242330.35</v>
      </c>
      <c r="K13566" s="3" t="str" cm="1">
        <f t="array" ref="K13566">_xlfn.LET(_xlpm.d,UPPER(TRIM(CLEAN(SUBSTITUTE(F13566,CHAR(160),"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67" spans="2:11" hidden="1" x14ac:dyDescent="0.25">
      <c r="B13567" s="20">
        <v>45663</v>
      </c>
      <c r="C13567" s="2" t="s">
        <v>1</v>
      </c>
      <c r="D13567" s="2" t="s">
        <v>4979</v>
      </c>
      <c r="E13567" s="2" t="s">
        <v>180</v>
      </c>
      <c r="F13567" s="2" t="s">
        <v>4969</v>
      </c>
      <c r="G13567" s="5">
        <v>200</v>
      </c>
      <c r="H13567" s="5">
        <v>31.85</v>
      </c>
      <c r="I13567" s="5">
        <v>6370</v>
      </c>
      <c r="J13567" s="5">
        <v>248700.35</v>
      </c>
      <c r="K13567" s="3" t="str" cm="1">
        <f t="array" ref="K13567">_xlfn.LET(_xlpm.d,UPPER(TRIM(CLEAN(SUBSTITUTE(F13567,CHAR(160),"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68" spans="2:11" hidden="1" x14ac:dyDescent="0.25">
      <c r="B13568" s="20">
        <v>45663</v>
      </c>
      <c r="C13568" s="2" t="s">
        <v>1</v>
      </c>
      <c r="D13568" s="2" t="s">
        <v>2585</v>
      </c>
      <c r="E13568" s="2" t="s">
        <v>248</v>
      </c>
      <c r="F13568" s="2" t="s">
        <v>4969</v>
      </c>
      <c r="G13568" s="5">
        <v>200</v>
      </c>
      <c r="H13568" s="5">
        <v>31.85</v>
      </c>
      <c r="I13568" s="5">
        <v>6370</v>
      </c>
      <c r="J13568" s="5">
        <v>255070.35</v>
      </c>
      <c r="K13568" s="3" t="str" cm="1">
        <f t="array" ref="K13568">_xlfn.LET(_xlpm.d,UPPER(TRIM(CLEAN(SUBSTITUTE(F13568,CHAR(160),"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69" spans="2:11" hidden="1" x14ac:dyDescent="0.25">
      <c r="B13569" s="20">
        <v>45663</v>
      </c>
      <c r="C13569" s="2" t="s">
        <v>1</v>
      </c>
      <c r="D13569" s="2" t="s">
        <v>4980</v>
      </c>
      <c r="E13569" s="2" t="s">
        <v>243</v>
      </c>
      <c r="F13569" s="2" t="s">
        <v>4969</v>
      </c>
      <c r="G13569" s="5">
        <v>100</v>
      </c>
      <c r="H13569" s="5">
        <v>31.85</v>
      </c>
      <c r="I13569" s="5">
        <v>3185</v>
      </c>
      <c r="J13569" s="5">
        <v>258255.35</v>
      </c>
      <c r="K13569" s="3" t="str" cm="1">
        <f t="array" ref="K13569">_xlfn.LET(_xlpm.d,UPPER(TRIM(CLEAN(SUBSTITUTE(F13569,CHAR(160),"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70" spans="2:11" hidden="1" x14ac:dyDescent="0.25">
      <c r="B13570" s="20">
        <v>45664</v>
      </c>
      <c r="C13570" s="2" t="s">
        <v>1</v>
      </c>
      <c r="D13570" s="2" t="s">
        <v>4225</v>
      </c>
      <c r="E13570" s="2" t="s">
        <v>147</v>
      </c>
      <c r="F13570" s="2" t="s">
        <v>4969</v>
      </c>
      <c r="G13570" s="5">
        <v>250</v>
      </c>
      <c r="H13570" s="5">
        <v>31.85</v>
      </c>
      <c r="I13570" s="5">
        <v>7962.5</v>
      </c>
      <c r="J13570" s="5">
        <v>266217.84999999998</v>
      </c>
      <c r="K13570" s="3" t="str" cm="1">
        <f t="array" ref="K13570">_xlfn.LET(_xlpm.d,UPPER(TRIM(CLEAN(SUBSTITUTE(F13570,CHAR(160),"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71" spans="2:11" hidden="1" x14ac:dyDescent="0.25">
      <c r="B13571" s="20">
        <v>45664</v>
      </c>
      <c r="C13571" s="2" t="s">
        <v>1</v>
      </c>
      <c r="D13571" s="2" t="s">
        <v>1647</v>
      </c>
      <c r="E13571" s="2" t="s">
        <v>232</v>
      </c>
      <c r="F13571" s="2" t="s">
        <v>4969</v>
      </c>
      <c r="G13571" s="5">
        <v>200</v>
      </c>
      <c r="H13571" s="5">
        <v>31.85</v>
      </c>
      <c r="I13571" s="5">
        <v>6370</v>
      </c>
      <c r="J13571" s="5">
        <v>272587.84999999998</v>
      </c>
      <c r="K13571" s="3" t="str" cm="1">
        <f t="array" ref="K13571">_xlfn.LET(_xlpm.d,UPPER(TRIM(CLEAN(SUBSTITUTE(F13571,CHAR(160),"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72" spans="2:11" hidden="1" x14ac:dyDescent="0.25">
      <c r="B13572" s="20">
        <v>45664</v>
      </c>
      <c r="C13572" s="2" t="s">
        <v>1</v>
      </c>
      <c r="D13572" s="2" t="s">
        <v>1648</v>
      </c>
      <c r="E13572" s="2" t="s">
        <v>1634</v>
      </c>
      <c r="F13572" s="2" t="s">
        <v>4969</v>
      </c>
      <c r="G13572" s="5">
        <v>400</v>
      </c>
      <c r="H13572" s="5">
        <v>29.5</v>
      </c>
      <c r="I13572" s="5">
        <v>11800</v>
      </c>
      <c r="J13572" s="5">
        <v>284387.84999999998</v>
      </c>
      <c r="K13572" s="3" t="str" cm="1">
        <f t="array" ref="K13572">_xlfn.LET(_xlpm.d,UPPER(TRIM(CLEAN(SUBSTITUTE(F13572,CHAR(160),"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73" spans="2:11" hidden="1" x14ac:dyDescent="0.25">
      <c r="B13573" s="20">
        <v>45664</v>
      </c>
      <c r="C13573" s="2" t="s">
        <v>1</v>
      </c>
      <c r="D13573" s="2" t="s">
        <v>1361</v>
      </c>
      <c r="E13573" s="2" t="s">
        <v>143</v>
      </c>
      <c r="F13573" s="2" t="s">
        <v>4969</v>
      </c>
      <c r="G13573" s="5">
        <v>380</v>
      </c>
      <c r="H13573" s="5">
        <v>31.85</v>
      </c>
      <c r="I13573" s="5">
        <v>12103</v>
      </c>
      <c r="J13573" s="5">
        <v>296490.84999999998</v>
      </c>
      <c r="K13573" s="3" t="str" cm="1">
        <f t="array" ref="K13573">_xlfn.LET(_xlpm.d,UPPER(TRIM(CLEAN(SUBSTITUTE(F13573,CHAR(160),"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74" spans="2:11" hidden="1" x14ac:dyDescent="0.25">
      <c r="B13574" s="20">
        <v>45664</v>
      </c>
      <c r="C13574" s="2" t="s">
        <v>1</v>
      </c>
      <c r="D13574" s="2" t="s">
        <v>1649</v>
      </c>
      <c r="E13574" s="2" t="s">
        <v>186</v>
      </c>
      <c r="F13574" s="2" t="s">
        <v>4969</v>
      </c>
      <c r="G13574" s="5">
        <v>170</v>
      </c>
      <c r="H13574" s="5">
        <v>31.85</v>
      </c>
      <c r="I13574" s="5">
        <v>5414.5</v>
      </c>
      <c r="J13574" s="5">
        <v>301905.34999999998</v>
      </c>
      <c r="K13574" s="3" t="str" cm="1">
        <f t="array" ref="K13574">_xlfn.LET(_xlpm.d,UPPER(TRIM(CLEAN(SUBSTITUTE(F13574,CHAR(160),"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75" spans="2:11" hidden="1" x14ac:dyDescent="0.25">
      <c r="B13575" s="20">
        <v>45664</v>
      </c>
      <c r="C13575" s="2" t="s">
        <v>1</v>
      </c>
      <c r="D13575" s="2" t="s">
        <v>1362</v>
      </c>
      <c r="E13575" s="2" t="s">
        <v>259</v>
      </c>
      <c r="F13575" s="2" t="s">
        <v>4969</v>
      </c>
      <c r="G13575" s="5">
        <v>120</v>
      </c>
      <c r="H13575" s="5">
        <v>31.85</v>
      </c>
      <c r="I13575" s="5">
        <v>3822</v>
      </c>
      <c r="J13575" s="5">
        <v>305727.34999999998</v>
      </c>
      <c r="K13575" s="3" t="str" cm="1">
        <f t="array" ref="K13575">_xlfn.LET(_xlpm.d,UPPER(TRIM(CLEAN(SUBSTITUTE(F13575,CHAR(160),"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76" spans="2:11" hidden="1" x14ac:dyDescent="0.25">
      <c r="B13576" s="20">
        <v>45664</v>
      </c>
      <c r="C13576" s="2" t="s">
        <v>1</v>
      </c>
      <c r="D13576" s="2" t="s">
        <v>2586</v>
      </c>
      <c r="E13576" s="2" t="s">
        <v>78</v>
      </c>
      <c r="F13576" s="2" t="s">
        <v>4969</v>
      </c>
      <c r="G13576" s="5">
        <v>240</v>
      </c>
      <c r="H13576" s="5">
        <v>31.85</v>
      </c>
      <c r="I13576" s="5">
        <v>7644</v>
      </c>
      <c r="J13576" s="5">
        <v>313371.34999999998</v>
      </c>
      <c r="K13576" s="3" t="str" cm="1">
        <f t="array" ref="K13576">_xlfn.LET(_xlpm.d,UPPER(TRIM(CLEAN(SUBSTITUTE(F13576,CHAR(160),"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77" spans="2:11" hidden="1" x14ac:dyDescent="0.25">
      <c r="B13577" s="20">
        <v>45664</v>
      </c>
      <c r="C13577" s="2" t="s">
        <v>1</v>
      </c>
      <c r="D13577" s="2" t="s">
        <v>3852</v>
      </c>
      <c r="E13577" s="2" t="s">
        <v>141</v>
      </c>
      <c r="F13577" s="2" t="s">
        <v>4969</v>
      </c>
      <c r="G13577" s="5">
        <v>280</v>
      </c>
      <c r="H13577" s="5">
        <v>31.85</v>
      </c>
      <c r="I13577" s="5">
        <v>8918</v>
      </c>
      <c r="J13577" s="5">
        <v>322289.34999999998</v>
      </c>
      <c r="K13577" s="3" t="str" cm="1">
        <f t="array" ref="K13577">_xlfn.LET(_xlpm.d,UPPER(TRIM(CLEAN(SUBSTITUTE(F13577,CHAR(160),"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78" spans="2:11" hidden="1" x14ac:dyDescent="0.25">
      <c r="B13578" s="20">
        <v>45664</v>
      </c>
      <c r="C13578" s="2" t="s">
        <v>1</v>
      </c>
      <c r="D13578" s="2" t="s">
        <v>4115</v>
      </c>
      <c r="E13578" s="2" t="s">
        <v>266</v>
      </c>
      <c r="F13578" s="2" t="s">
        <v>4969</v>
      </c>
      <c r="G13578" s="5">
        <v>200</v>
      </c>
      <c r="H13578" s="5">
        <v>31.85</v>
      </c>
      <c r="I13578" s="5">
        <v>6370</v>
      </c>
      <c r="J13578" s="5">
        <v>328659.34999999998</v>
      </c>
      <c r="K13578" s="3" t="str" cm="1">
        <f t="array" ref="K13578">_xlfn.LET(_xlpm.d,UPPER(TRIM(CLEAN(SUBSTITUTE(F13578,CHAR(160),"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79" spans="2:11" hidden="1" x14ac:dyDescent="0.25">
      <c r="B13579" s="20">
        <v>45664</v>
      </c>
      <c r="C13579" s="2" t="s">
        <v>1</v>
      </c>
      <c r="D13579" s="2" t="s">
        <v>1363</v>
      </c>
      <c r="E13579" s="2" t="s">
        <v>156</v>
      </c>
      <c r="F13579" s="2" t="s">
        <v>4969</v>
      </c>
      <c r="G13579" s="5">
        <v>250</v>
      </c>
      <c r="H13579" s="5">
        <v>31.85</v>
      </c>
      <c r="I13579" s="5">
        <v>7962.5</v>
      </c>
      <c r="J13579" s="5">
        <v>336621.85</v>
      </c>
      <c r="K13579" s="3" t="str" cm="1">
        <f t="array" ref="K13579">_xlfn.LET(_xlpm.d,UPPER(TRIM(CLEAN(SUBSTITUTE(F13579,CHAR(160),"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80" spans="2:11" hidden="1" x14ac:dyDescent="0.25">
      <c r="B13580" s="20">
        <v>45664</v>
      </c>
      <c r="C13580" s="2" t="s">
        <v>1</v>
      </c>
      <c r="D13580" s="2" t="s">
        <v>1650</v>
      </c>
      <c r="E13580" s="2" t="s">
        <v>234</v>
      </c>
      <c r="F13580" s="2" t="s">
        <v>4969</v>
      </c>
      <c r="G13580" s="5">
        <v>200</v>
      </c>
      <c r="H13580" s="5">
        <v>31.85</v>
      </c>
      <c r="I13580" s="5">
        <v>6370</v>
      </c>
      <c r="J13580" s="5">
        <v>342991.85</v>
      </c>
      <c r="K13580" s="3" t="str" cm="1">
        <f t="array" ref="K13580">_xlfn.LET(_xlpm.d,UPPER(TRIM(CLEAN(SUBSTITUTE(F13580,CHAR(160),"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81" spans="2:11" hidden="1" x14ac:dyDescent="0.25">
      <c r="B13581" s="20">
        <v>45664</v>
      </c>
      <c r="C13581" s="2" t="s">
        <v>1</v>
      </c>
      <c r="D13581" s="2" t="s">
        <v>1364</v>
      </c>
      <c r="E13581" s="2" t="s">
        <v>158</v>
      </c>
      <c r="F13581" s="2" t="s">
        <v>4969</v>
      </c>
      <c r="G13581" s="5">
        <v>500</v>
      </c>
      <c r="H13581" s="5">
        <v>31.85</v>
      </c>
      <c r="I13581" s="5">
        <v>15925</v>
      </c>
      <c r="J13581" s="5">
        <v>358916.85</v>
      </c>
      <c r="K13581" s="3" t="str" cm="1">
        <f t="array" ref="K13581">_xlfn.LET(_xlpm.d,UPPER(TRIM(CLEAN(SUBSTITUTE(F13581,CHAR(160),"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82" spans="2:11" hidden="1" x14ac:dyDescent="0.25">
      <c r="B13582" s="20">
        <v>45664</v>
      </c>
      <c r="C13582" s="2" t="s">
        <v>1</v>
      </c>
      <c r="D13582" s="2" t="s">
        <v>4981</v>
      </c>
      <c r="E13582" s="2" t="s">
        <v>6</v>
      </c>
      <c r="F13582" s="2" t="s">
        <v>4969</v>
      </c>
      <c r="G13582" s="5">
        <v>260</v>
      </c>
      <c r="H13582" s="5">
        <v>32.200000000000003</v>
      </c>
      <c r="I13582" s="5">
        <v>8372</v>
      </c>
      <c r="J13582" s="5">
        <v>367288.85</v>
      </c>
      <c r="K13582" s="3" t="str" cm="1">
        <f t="array" ref="K13582">_xlfn.LET(_xlpm.d,UPPER(TRIM(CLEAN(SUBSTITUTE(F13582,CHAR(160),"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83" spans="2:11" hidden="1" x14ac:dyDescent="0.25">
      <c r="B13583" s="20">
        <v>45664</v>
      </c>
      <c r="C13583" s="2" t="s">
        <v>1</v>
      </c>
      <c r="D13583" s="2" t="s">
        <v>1365</v>
      </c>
      <c r="E13583" s="2" t="s">
        <v>273</v>
      </c>
      <c r="F13583" s="2" t="s">
        <v>4969</v>
      </c>
      <c r="G13583" s="5">
        <v>260</v>
      </c>
      <c r="H13583" s="5">
        <v>31.85</v>
      </c>
      <c r="I13583" s="5">
        <v>8281</v>
      </c>
      <c r="J13583" s="5">
        <v>375569.85</v>
      </c>
      <c r="K13583" s="3" t="str" cm="1">
        <f t="array" ref="K13583">_xlfn.LET(_xlpm.d,UPPER(TRIM(CLEAN(SUBSTITUTE(F13583,CHAR(160),"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84" spans="2:11" hidden="1" x14ac:dyDescent="0.25">
      <c r="B13584" s="20">
        <v>45664</v>
      </c>
      <c r="C13584" s="2" t="s">
        <v>1</v>
      </c>
      <c r="D13584" s="2" t="s">
        <v>2588</v>
      </c>
      <c r="E13584" s="2" t="s">
        <v>165</v>
      </c>
      <c r="F13584" s="2" t="s">
        <v>4969</v>
      </c>
      <c r="G13584" s="5">
        <v>100</v>
      </c>
      <c r="H13584" s="5">
        <v>31.85</v>
      </c>
      <c r="I13584" s="5">
        <v>3185</v>
      </c>
      <c r="J13584" s="5">
        <v>378754.85</v>
      </c>
      <c r="K13584" s="3" t="str" cm="1">
        <f t="array" ref="K13584">_xlfn.LET(_xlpm.d,UPPER(TRIM(CLEAN(SUBSTITUTE(F13584,CHAR(160),"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85" spans="2:11" hidden="1" x14ac:dyDescent="0.25">
      <c r="B13585" s="20">
        <v>45664</v>
      </c>
      <c r="C13585" s="2" t="s">
        <v>1</v>
      </c>
      <c r="D13585" s="2" t="s">
        <v>4982</v>
      </c>
      <c r="E13585" s="2" t="s">
        <v>73</v>
      </c>
      <c r="F13585" s="2" t="s">
        <v>4969</v>
      </c>
      <c r="G13585" s="5">
        <v>18</v>
      </c>
      <c r="H13585" s="5">
        <v>29.99</v>
      </c>
      <c r="I13585" s="5">
        <v>539.82000000000005</v>
      </c>
      <c r="J13585" s="5">
        <v>379294.67</v>
      </c>
      <c r="K13585" s="3" t="str" cm="1">
        <f t="array" ref="K13585">_xlfn.LET(_xlpm.d,UPPER(TRIM(CLEAN(SUBSTITUTE(F13585,CHAR(160),"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86" spans="2:11" hidden="1" x14ac:dyDescent="0.25">
      <c r="B13586" s="20">
        <v>45664</v>
      </c>
      <c r="C13586" s="2" t="s">
        <v>1</v>
      </c>
      <c r="D13586" s="2" t="s">
        <v>4983</v>
      </c>
      <c r="E13586" s="2" t="s">
        <v>2415</v>
      </c>
      <c r="F13586" s="2" t="s">
        <v>4969</v>
      </c>
      <c r="G13586" s="5">
        <v>40</v>
      </c>
      <c r="H13586" s="5">
        <v>29.6</v>
      </c>
      <c r="I13586" s="5">
        <v>1184</v>
      </c>
      <c r="J13586" s="5">
        <v>380478.67</v>
      </c>
      <c r="K13586" s="3" t="str" cm="1">
        <f t="array" ref="K13586">_xlfn.LET(_xlpm.d,UPPER(TRIM(CLEAN(SUBSTITUTE(F13586,CHAR(160),"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87" spans="2:11" hidden="1" x14ac:dyDescent="0.25">
      <c r="B13587" s="20">
        <v>45664</v>
      </c>
      <c r="C13587" s="2" t="s">
        <v>1</v>
      </c>
      <c r="D13587" s="2" t="s">
        <v>4984</v>
      </c>
      <c r="E13587" s="2" t="s">
        <v>1726</v>
      </c>
      <c r="F13587" s="2" t="s">
        <v>4969</v>
      </c>
      <c r="G13587" s="5">
        <v>280</v>
      </c>
      <c r="H13587" s="5">
        <v>29.6</v>
      </c>
      <c r="I13587" s="5">
        <v>8288</v>
      </c>
      <c r="J13587" s="5">
        <v>388766.67</v>
      </c>
      <c r="K13587" s="3" t="str" cm="1">
        <f t="array" ref="K13587">_xlfn.LET(_xlpm.d,UPPER(TRIM(CLEAN(SUBSTITUTE(F13587,CHAR(160),"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88" spans="2:11" hidden="1" x14ac:dyDescent="0.25">
      <c r="B13588" s="20">
        <v>45664</v>
      </c>
      <c r="C13588" s="2" t="s">
        <v>1</v>
      </c>
      <c r="D13588" s="2" t="s">
        <v>1651</v>
      </c>
      <c r="E13588" s="2" t="s">
        <v>197</v>
      </c>
      <c r="F13588" s="2" t="s">
        <v>4969</v>
      </c>
      <c r="G13588" s="5">
        <v>700</v>
      </c>
      <c r="H13588" s="5">
        <v>31.85</v>
      </c>
      <c r="I13588" s="5">
        <v>22295</v>
      </c>
      <c r="J13588" s="5">
        <v>411061.67</v>
      </c>
      <c r="K13588" s="3" t="str" cm="1">
        <f t="array" ref="K13588">_xlfn.LET(_xlpm.d,UPPER(TRIM(CLEAN(SUBSTITUTE(F13588,CHAR(160),"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89" spans="2:11" hidden="1" x14ac:dyDescent="0.25">
      <c r="B13589" s="20">
        <v>45665</v>
      </c>
      <c r="C13589" s="2" t="s">
        <v>1</v>
      </c>
      <c r="D13589" s="2" t="s">
        <v>1366</v>
      </c>
      <c r="E13589" s="2" t="s">
        <v>276</v>
      </c>
      <c r="F13589" s="2" t="s">
        <v>4969</v>
      </c>
      <c r="G13589" s="5">
        <v>160</v>
      </c>
      <c r="H13589" s="5">
        <v>31.85</v>
      </c>
      <c r="I13589" s="5">
        <v>5096</v>
      </c>
      <c r="J13589" s="5">
        <v>416157.67</v>
      </c>
      <c r="K13589" s="3" t="str" cm="1">
        <f t="array" ref="K13589">_xlfn.LET(_xlpm.d,UPPER(TRIM(CLEAN(SUBSTITUTE(F13589,CHAR(160),"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90" spans="2:11" hidden="1" x14ac:dyDescent="0.25">
      <c r="B13590" s="20">
        <v>45665</v>
      </c>
      <c r="C13590" s="2" t="s">
        <v>1</v>
      </c>
      <c r="D13590" s="2" t="s">
        <v>4985</v>
      </c>
      <c r="E13590" s="2" t="s">
        <v>61</v>
      </c>
      <c r="F13590" s="2" t="s">
        <v>4969</v>
      </c>
      <c r="G13590" s="5">
        <v>95</v>
      </c>
      <c r="H13590" s="5">
        <v>29.6</v>
      </c>
      <c r="I13590" s="5">
        <v>2812</v>
      </c>
      <c r="J13590" s="5">
        <v>418969.67</v>
      </c>
      <c r="K13590" s="3" t="str" cm="1">
        <f t="array" ref="K13590">_xlfn.LET(_xlpm.d,UPPER(TRIM(CLEAN(SUBSTITUTE(F13590,CHAR(160),"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91" spans="2:11" hidden="1" x14ac:dyDescent="0.25">
      <c r="B13591" s="20">
        <v>45665</v>
      </c>
      <c r="C13591" s="2" t="s">
        <v>1</v>
      </c>
      <c r="D13591" s="2" t="s">
        <v>2589</v>
      </c>
      <c r="E13591" s="2" t="s">
        <v>491</v>
      </c>
      <c r="F13591" s="2" t="s">
        <v>4969</v>
      </c>
      <c r="G13591" s="5">
        <v>128</v>
      </c>
      <c r="H13591" s="5">
        <v>29.5</v>
      </c>
      <c r="I13591" s="5">
        <v>3776</v>
      </c>
      <c r="J13591" s="5">
        <v>422745.67</v>
      </c>
      <c r="K13591" s="3" t="str" cm="1">
        <f t="array" ref="K13591">_xlfn.LET(_xlpm.d,UPPER(TRIM(CLEAN(SUBSTITUTE(F13591,CHAR(160),"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92" spans="2:11" hidden="1" x14ac:dyDescent="0.25">
      <c r="B13592" s="20">
        <v>45665</v>
      </c>
      <c r="C13592" s="2" t="s">
        <v>1</v>
      </c>
      <c r="D13592" s="2" t="s">
        <v>2591</v>
      </c>
      <c r="E13592" s="2" t="s">
        <v>145</v>
      </c>
      <c r="F13592" s="2" t="s">
        <v>4969</v>
      </c>
      <c r="G13592" s="5">
        <v>175</v>
      </c>
      <c r="H13592" s="5">
        <v>31.85</v>
      </c>
      <c r="I13592" s="5">
        <v>5573.75</v>
      </c>
      <c r="J13592" s="5">
        <v>428319.42</v>
      </c>
      <c r="K13592" s="3" t="str" cm="1">
        <f t="array" ref="K13592">_xlfn.LET(_xlpm.d,UPPER(TRIM(CLEAN(SUBSTITUTE(F13592,CHAR(160),"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93" spans="2:11" hidden="1" x14ac:dyDescent="0.25">
      <c r="B13593" s="20">
        <v>45665</v>
      </c>
      <c r="C13593" s="2" t="s">
        <v>1</v>
      </c>
      <c r="D13593" s="2" t="s">
        <v>2592</v>
      </c>
      <c r="E13593" s="2" t="s">
        <v>195</v>
      </c>
      <c r="F13593" s="2" t="s">
        <v>4969</v>
      </c>
      <c r="G13593" s="5">
        <v>350</v>
      </c>
      <c r="H13593" s="5">
        <v>31.85</v>
      </c>
      <c r="I13593" s="5">
        <v>11147.5</v>
      </c>
      <c r="J13593" s="5">
        <v>439466.92</v>
      </c>
      <c r="K13593" s="3" t="str" cm="1">
        <f t="array" ref="K13593">_xlfn.LET(_xlpm.d,UPPER(TRIM(CLEAN(SUBSTITUTE(F13593,CHAR(160),"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94" spans="2:11" hidden="1" x14ac:dyDescent="0.25">
      <c r="B13594" s="20">
        <v>45665</v>
      </c>
      <c r="C13594" s="2" t="s">
        <v>1</v>
      </c>
      <c r="D13594" s="2" t="s">
        <v>2593</v>
      </c>
      <c r="E13594" s="2" t="s">
        <v>282</v>
      </c>
      <c r="F13594" s="2" t="s">
        <v>4969</v>
      </c>
      <c r="G13594" s="5">
        <v>120</v>
      </c>
      <c r="H13594" s="5">
        <v>31.85</v>
      </c>
      <c r="I13594" s="5">
        <v>3822</v>
      </c>
      <c r="J13594" s="5">
        <v>443288.92</v>
      </c>
      <c r="K13594" s="3" t="str" cm="1">
        <f t="array" ref="K13594">_xlfn.LET(_xlpm.d,UPPER(TRIM(CLEAN(SUBSTITUTE(F13594,CHAR(160),"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95" spans="2:11" hidden="1" x14ac:dyDescent="0.25">
      <c r="B13595" s="20">
        <v>45665</v>
      </c>
      <c r="C13595" s="2" t="s">
        <v>1</v>
      </c>
      <c r="D13595" s="2" t="s">
        <v>2594</v>
      </c>
      <c r="E13595" s="2" t="s">
        <v>261</v>
      </c>
      <c r="F13595" s="2" t="s">
        <v>4969</v>
      </c>
      <c r="G13595" s="5">
        <v>180</v>
      </c>
      <c r="H13595" s="5">
        <v>31.85</v>
      </c>
      <c r="I13595" s="5">
        <v>5733</v>
      </c>
      <c r="J13595" s="5">
        <v>449021.92</v>
      </c>
      <c r="K13595" s="3" t="str" cm="1">
        <f t="array" ref="K13595">_xlfn.LET(_xlpm.d,UPPER(TRIM(CLEAN(SUBSTITUTE(F13595,CHAR(160),"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96" spans="2:11" hidden="1" x14ac:dyDescent="0.25">
      <c r="B13596" s="20">
        <v>45665</v>
      </c>
      <c r="C13596" s="2" t="s">
        <v>1</v>
      </c>
      <c r="D13596" s="2" t="s">
        <v>4086</v>
      </c>
      <c r="E13596" s="2" t="s">
        <v>189</v>
      </c>
      <c r="F13596" s="2" t="s">
        <v>4969</v>
      </c>
      <c r="G13596" s="5">
        <v>170</v>
      </c>
      <c r="H13596" s="5">
        <v>31.85</v>
      </c>
      <c r="I13596" s="5">
        <v>5414.5</v>
      </c>
      <c r="J13596" s="5">
        <v>454436.42</v>
      </c>
      <c r="K13596" s="3" t="str" cm="1">
        <f t="array" ref="K13596">_xlfn.LET(_xlpm.d,UPPER(TRIM(CLEAN(SUBSTITUTE(F13596,CHAR(160),"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97" spans="2:11" hidden="1" x14ac:dyDescent="0.25">
      <c r="B13597" s="20">
        <v>45665</v>
      </c>
      <c r="C13597" s="2" t="s">
        <v>1</v>
      </c>
      <c r="D13597" s="2" t="s">
        <v>881</v>
      </c>
      <c r="E13597" s="2" t="s">
        <v>290</v>
      </c>
      <c r="F13597" s="2" t="s">
        <v>4969</v>
      </c>
      <c r="G13597" s="5">
        <v>120</v>
      </c>
      <c r="H13597" s="5">
        <v>31.85</v>
      </c>
      <c r="I13597" s="5">
        <v>3822</v>
      </c>
      <c r="J13597" s="5">
        <v>458258.42</v>
      </c>
      <c r="K13597" s="3" t="str" cm="1">
        <f t="array" ref="K13597">_xlfn.LET(_xlpm.d,UPPER(TRIM(CLEAN(SUBSTITUTE(F13597,CHAR(160),"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98" spans="2:11" hidden="1" x14ac:dyDescent="0.25">
      <c r="B13598" s="20">
        <v>45665</v>
      </c>
      <c r="C13598" s="2" t="s">
        <v>1</v>
      </c>
      <c r="D13598" s="2" t="s">
        <v>2595</v>
      </c>
      <c r="E13598" s="2" t="s">
        <v>759</v>
      </c>
      <c r="F13598" s="2" t="s">
        <v>4969</v>
      </c>
      <c r="G13598" s="5">
        <v>160</v>
      </c>
      <c r="H13598" s="5">
        <v>29.99</v>
      </c>
      <c r="I13598" s="5">
        <v>4798.3999999999996</v>
      </c>
      <c r="J13598" s="5">
        <v>463056.82</v>
      </c>
      <c r="K13598" s="3" t="str" cm="1">
        <f t="array" ref="K13598">_xlfn.LET(_xlpm.d,UPPER(TRIM(CLEAN(SUBSTITUTE(F13598,CHAR(160),"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599" spans="2:11" hidden="1" x14ac:dyDescent="0.25">
      <c r="B13599" s="20">
        <v>45665</v>
      </c>
      <c r="C13599" s="2" t="s">
        <v>1</v>
      </c>
      <c r="D13599" s="2" t="s">
        <v>2596</v>
      </c>
      <c r="E13599" s="2" t="s">
        <v>814</v>
      </c>
      <c r="F13599" s="2" t="s">
        <v>4969</v>
      </c>
      <c r="G13599" s="5">
        <v>20</v>
      </c>
      <c r="H13599" s="5">
        <v>29.99</v>
      </c>
      <c r="I13599" s="5">
        <v>599.79999999999995</v>
      </c>
      <c r="J13599" s="5">
        <v>463656.62</v>
      </c>
      <c r="K13599" s="3" t="str" cm="1">
        <f t="array" ref="K13599">_xlfn.LET(_xlpm.d,UPPER(TRIM(CLEAN(SUBSTITUTE(F13599,CHAR(160),"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00" spans="2:11" hidden="1" x14ac:dyDescent="0.25">
      <c r="B13600" s="20">
        <v>45665</v>
      </c>
      <c r="C13600" s="2" t="s">
        <v>1</v>
      </c>
      <c r="D13600" s="2" t="s">
        <v>3603</v>
      </c>
      <c r="E13600" s="2" t="s">
        <v>2447</v>
      </c>
      <c r="F13600" s="2" t="s">
        <v>4969</v>
      </c>
      <c r="G13600" s="5">
        <v>340</v>
      </c>
      <c r="H13600" s="5">
        <v>29.99</v>
      </c>
      <c r="I13600" s="5">
        <v>10196.6</v>
      </c>
      <c r="J13600" s="5">
        <v>473853.22</v>
      </c>
      <c r="K13600" s="3" t="str" cm="1">
        <f t="array" ref="K13600">_xlfn.LET(_xlpm.d,UPPER(TRIM(CLEAN(SUBSTITUTE(F13600,CHAR(160),"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01" spans="2:11" hidden="1" x14ac:dyDescent="0.25">
      <c r="B13601" s="20">
        <v>45665</v>
      </c>
      <c r="C13601" s="2" t="s">
        <v>1</v>
      </c>
      <c r="D13601" s="2" t="s">
        <v>1653</v>
      </c>
      <c r="E13601" s="2" t="s">
        <v>224</v>
      </c>
      <c r="F13601" s="2" t="s">
        <v>4969</v>
      </c>
      <c r="G13601" s="5">
        <v>1300</v>
      </c>
      <c r="H13601" s="5">
        <v>31.85</v>
      </c>
      <c r="I13601" s="5">
        <v>41405</v>
      </c>
      <c r="J13601" s="5">
        <v>515258.22</v>
      </c>
      <c r="K13601" s="3" t="str" cm="1">
        <f t="array" ref="K13601">_xlfn.LET(_xlpm.d,UPPER(TRIM(CLEAN(SUBSTITUTE(F13601,CHAR(160),"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02" spans="2:11" hidden="1" x14ac:dyDescent="0.25">
      <c r="B13602" s="20">
        <v>45666</v>
      </c>
      <c r="C13602" s="2" t="s">
        <v>1</v>
      </c>
      <c r="D13602" s="2" t="s">
        <v>1258</v>
      </c>
      <c r="E13602" s="2" t="s">
        <v>192</v>
      </c>
      <c r="F13602" s="2" t="s">
        <v>4969</v>
      </c>
      <c r="G13602" s="5">
        <v>180</v>
      </c>
      <c r="H13602" s="5">
        <v>31.85</v>
      </c>
      <c r="I13602" s="5">
        <v>5733</v>
      </c>
      <c r="J13602" s="5">
        <v>520991.22</v>
      </c>
      <c r="K13602" s="3" t="str" cm="1">
        <f t="array" ref="K13602">_xlfn.LET(_xlpm.d,UPPER(TRIM(CLEAN(SUBSTITUTE(F13602,CHAR(160),"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03" spans="2:11" hidden="1" x14ac:dyDescent="0.25">
      <c r="B13603" s="20">
        <v>45666</v>
      </c>
      <c r="C13603" s="2" t="s">
        <v>1</v>
      </c>
      <c r="D13603" s="2" t="s">
        <v>1654</v>
      </c>
      <c r="E13603" s="2" t="s">
        <v>248</v>
      </c>
      <c r="F13603" s="2" t="s">
        <v>4969</v>
      </c>
      <c r="G13603" s="5">
        <v>100</v>
      </c>
      <c r="H13603" s="5">
        <v>31.85</v>
      </c>
      <c r="I13603" s="5">
        <v>3185</v>
      </c>
      <c r="J13603" s="5">
        <v>524176.22</v>
      </c>
      <c r="K13603" s="3" t="str" cm="1">
        <f t="array" ref="K13603">_xlfn.LET(_xlpm.d,UPPER(TRIM(CLEAN(SUBSTITUTE(F13603,CHAR(160),"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04" spans="2:11" hidden="1" x14ac:dyDescent="0.25">
      <c r="B13604" s="20">
        <v>45666</v>
      </c>
      <c r="C13604" s="2" t="s">
        <v>1</v>
      </c>
      <c r="D13604" s="2" t="s">
        <v>1259</v>
      </c>
      <c r="E13604" s="2" t="s">
        <v>135</v>
      </c>
      <c r="F13604" s="2" t="s">
        <v>4969</v>
      </c>
      <c r="G13604" s="5">
        <v>280</v>
      </c>
      <c r="H13604" s="5">
        <v>31.85</v>
      </c>
      <c r="I13604" s="5">
        <v>8918</v>
      </c>
      <c r="J13604" s="5">
        <v>533094.22</v>
      </c>
      <c r="K13604" s="3" t="str" cm="1">
        <f t="array" ref="K13604">_xlfn.LET(_xlpm.d,UPPER(TRIM(CLEAN(SUBSTITUTE(F13604,CHAR(160),"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05" spans="2:11" hidden="1" x14ac:dyDescent="0.25">
      <c r="B13605" s="20">
        <v>45666</v>
      </c>
      <c r="C13605" s="2" t="s">
        <v>1</v>
      </c>
      <c r="D13605" s="2" t="s">
        <v>1368</v>
      </c>
      <c r="E13605" s="2" t="s">
        <v>168</v>
      </c>
      <c r="F13605" s="2" t="s">
        <v>4969</v>
      </c>
      <c r="G13605" s="5">
        <v>350</v>
      </c>
      <c r="H13605" s="5">
        <v>31.85</v>
      </c>
      <c r="I13605" s="5">
        <v>11147.5</v>
      </c>
      <c r="J13605" s="5">
        <v>544241.72</v>
      </c>
      <c r="K13605" s="3" t="str" cm="1">
        <f t="array" ref="K13605">_xlfn.LET(_xlpm.d,UPPER(TRIM(CLEAN(SUBSTITUTE(F13605,CHAR(160),"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06" spans="2:11" hidden="1" x14ac:dyDescent="0.25">
      <c r="B13606" s="20">
        <v>45666</v>
      </c>
      <c r="C13606" s="2" t="s">
        <v>1</v>
      </c>
      <c r="D13606" s="2" t="s">
        <v>1260</v>
      </c>
      <c r="E13606" s="2" t="s">
        <v>160</v>
      </c>
      <c r="F13606" s="2" t="s">
        <v>4969</v>
      </c>
      <c r="G13606" s="5">
        <v>120</v>
      </c>
      <c r="H13606" s="5">
        <v>31.85</v>
      </c>
      <c r="I13606" s="5">
        <v>3822</v>
      </c>
      <c r="J13606" s="5">
        <v>548063.72</v>
      </c>
      <c r="K13606" s="3" t="str" cm="1">
        <f t="array" ref="K13606">_xlfn.LET(_xlpm.d,UPPER(TRIM(CLEAN(SUBSTITUTE(F13606,CHAR(160),"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07" spans="2:11" hidden="1" x14ac:dyDescent="0.25">
      <c r="B13607" s="20">
        <v>45666</v>
      </c>
      <c r="C13607" s="2" t="s">
        <v>1</v>
      </c>
      <c r="D13607" s="2" t="s">
        <v>4226</v>
      </c>
      <c r="E13607" s="2" t="s">
        <v>544</v>
      </c>
      <c r="F13607" s="2" t="s">
        <v>4969</v>
      </c>
      <c r="G13607" s="5">
        <v>100</v>
      </c>
      <c r="H13607" s="5">
        <v>29.5</v>
      </c>
      <c r="I13607" s="5">
        <v>2950</v>
      </c>
      <c r="J13607" s="5">
        <v>551013.72</v>
      </c>
      <c r="K13607" s="3" t="str" cm="1">
        <f t="array" ref="K13607">_xlfn.LET(_xlpm.d,UPPER(TRIM(CLEAN(SUBSTITUTE(F13607,CHAR(160),"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08" spans="2:11" hidden="1" x14ac:dyDescent="0.25">
      <c r="B13608" s="20">
        <v>45666</v>
      </c>
      <c r="C13608" s="2" t="s">
        <v>1</v>
      </c>
      <c r="D13608" s="2" t="s">
        <v>4188</v>
      </c>
      <c r="E13608" s="2" t="s">
        <v>302</v>
      </c>
      <c r="F13608" s="2" t="s">
        <v>4969</v>
      </c>
      <c r="G13608" s="5">
        <v>150</v>
      </c>
      <c r="H13608" s="5">
        <v>26.25</v>
      </c>
      <c r="I13608" s="5">
        <v>3937.5</v>
      </c>
      <c r="J13608" s="5">
        <v>554951.22</v>
      </c>
      <c r="K13608" s="3" t="str" cm="1">
        <f t="array" ref="K13608">_xlfn.LET(_xlpm.d,UPPER(TRIM(CLEAN(SUBSTITUTE(F13608,CHAR(160),"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09" spans="2:11" hidden="1" x14ac:dyDescent="0.25">
      <c r="B13609" s="20">
        <v>45666</v>
      </c>
      <c r="C13609" s="2" t="s">
        <v>1</v>
      </c>
      <c r="D13609" s="2" t="s">
        <v>85</v>
      </c>
      <c r="E13609" s="2" t="s">
        <v>3</v>
      </c>
      <c r="F13609" s="2" t="s">
        <v>4969</v>
      </c>
      <c r="G13609" s="5">
        <v>135</v>
      </c>
      <c r="H13609" s="5">
        <v>29.99</v>
      </c>
      <c r="I13609" s="5">
        <v>4048.65</v>
      </c>
      <c r="J13609" s="5">
        <v>558999.87</v>
      </c>
      <c r="K13609" s="3" t="str" cm="1">
        <f t="array" ref="K13609">_xlfn.LET(_xlpm.d,UPPER(TRIM(CLEAN(SUBSTITUTE(F13609,CHAR(160),"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10" spans="2:11" hidden="1" x14ac:dyDescent="0.25">
      <c r="B13610" s="20">
        <v>45666</v>
      </c>
      <c r="C13610" s="2" t="s">
        <v>1</v>
      </c>
      <c r="D13610" s="2" t="s">
        <v>3604</v>
      </c>
      <c r="E13610" s="2" t="s">
        <v>120</v>
      </c>
      <c r="F13610" s="2" t="s">
        <v>4969</v>
      </c>
      <c r="G13610" s="5">
        <v>60</v>
      </c>
      <c r="H13610" s="5">
        <v>27.3</v>
      </c>
      <c r="I13610" s="5">
        <v>1638</v>
      </c>
      <c r="J13610" s="5">
        <v>560637.87</v>
      </c>
      <c r="K13610" s="3" t="str" cm="1">
        <f t="array" ref="K13610">_xlfn.LET(_xlpm.d,UPPER(TRIM(CLEAN(SUBSTITUTE(F13610,CHAR(160),"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11" spans="2:11" hidden="1" x14ac:dyDescent="0.25">
      <c r="B13611" s="20">
        <v>45666</v>
      </c>
      <c r="C13611" s="2" t="s">
        <v>1</v>
      </c>
      <c r="D13611" s="2" t="s">
        <v>2597</v>
      </c>
      <c r="E13611" s="2" t="s">
        <v>73</v>
      </c>
      <c r="F13611" s="2" t="s">
        <v>4969</v>
      </c>
      <c r="G13611" s="5">
        <v>30</v>
      </c>
      <c r="H13611" s="5">
        <v>29.99</v>
      </c>
      <c r="I13611" s="5">
        <v>899.7</v>
      </c>
      <c r="J13611" s="5">
        <v>561537.56999999995</v>
      </c>
      <c r="K13611" s="3" t="str" cm="1">
        <f t="array" ref="K13611">_xlfn.LET(_xlpm.d,UPPER(TRIM(CLEAN(SUBSTITUTE(F13611,CHAR(160),"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12" spans="2:11" hidden="1" x14ac:dyDescent="0.25">
      <c r="B13612" s="20">
        <v>45667</v>
      </c>
      <c r="C13612" s="2" t="s">
        <v>1</v>
      </c>
      <c r="D13612" s="2" t="s">
        <v>1369</v>
      </c>
      <c r="E13612" s="2" t="s">
        <v>238</v>
      </c>
      <c r="F13612" s="2" t="s">
        <v>4969</v>
      </c>
      <c r="G13612" s="5">
        <v>310</v>
      </c>
      <c r="H13612" s="5">
        <v>31.85</v>
      </c>
      <c r="I13612" s="5">
        <v>9873.5</v>
      </c>
      <c r="J13612" s="5">
        <v>571411.06999999995</v>
      </c>
      <c r="K13612" s="3" t="str" cm="1">
        <f t="array" ref="K13612">_xlfn.LET(_xlpm.d,UPPER(TRIM(CLEAN(SUBSTITUTE(F13612,CHAR(160),"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13" spans="2:11" hidden="1" x14ac:dyDescent="0.25">
      <c r="B13613" s="20">
        <v>45667</v>
      </c>
      <c r="C13613" s="2" t="s">
        <v>1</v>
      </c>
      <c r="D13613" s="2" t="s">
        <v>4189</v>
      </c>
      <c r="E13613" s="2" t="s">
        <v>236</v>
      </c>
      <c r="F13613" s="2" t="s">
        <v>4969</v>
      </c>
      <c r="G13613" s="5">
        <v>500</v>
      </c>
      <c r="H13613" s="5">
        <v>31.85</v>
      </c>
      <c r="I13613" s="5">
        <v>15925</v>
      </c>
      <c r="J13613" s="5">
        <v>587336.06999999995</v>
      </c>
      <c r="K13613" s="3" t="str" cm="1">
        <f t="array" ref="K13613">_xlfn.LET(_xlpm.d,UPPER(TRIM(CLEAN(SUBSTITUTE(F13613,CHAR(160),"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14" spans="2:11" hidden="1" x14ac:dyDescent="0.25">
      <c r="B13614" s="20">
        <v>45667</v>
      </c>
      <c r="C13614" s="2" t="s">
        <v>1</v>
      </c>
      <c r="D13614" s="2" t="s">
        <v>4087</v>
      </c>
      <c r="E13614" s="2" t="s">
        <v>186</v>
      </c>
      <c r="F13614" s="2" t="s">
        <v>4969</v>
      </c>
      <c r="G13614" s="5">
        <v>80</v>
      </c>
      <c r="H13614" s="5">
        <v>31.85</v>
      </c>
      <c r="I13614" s="5">
        <v>2548</v>
      </c>
      <c r="J13614" s="5">
        <v>589884.06999999995</v>
      </c>
      <c r="K13614" s="3" t="str" cm="1">
        <f t="array" ref="K13614">_xlfn.LET(_xlpm.d,UPPER(TRIM(CLEAN(SUBSTITUTE(F13614,CHAR(160),"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15" spans="2:11" hidden="1" x14ac:dyDescent="0.25">
      <c r="B13615" s="20">
        <v>45667</v>
      </c>
      <c r="C13615" s="2" t="s">
        <v>1</v>
      </c>
      <c r="D13615" s="2" t="s">
        <v>2598</v>
      </c>
      <c r="E13615" s="2" t="s">
        <v>243</v>
      </c>
      <c r="F13615" s="2" t="s">
        <v>4969</v>
      </c>
      <c r="G13615" s="5">
        <v>100</v>
      </c>
      <c r="H13615" s="5">
        <v>31.85</v>
      </c>
      <c r="I13615" s="5">
        <v>3185</v>
      </c>
      <c r="J13615" s="5">
        <v>593069.06999999995</v>
      </c>
      <c r="K13615" s="3" t="str" cm="1">
        <f t="array" ref="K13615">_xlfn.LET(_xlpm.d,UPPER(TRIM(CLEAN(SUBSTITUTE(F13615,CHAR(160),"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16" spans="2:11" hidden="1" x14ac:dyDescent="0.25">
      <c r="B13616" s="20">
        <v>45667</v>
      </c>
      <c r="C13616" s="2" t="s">
        <v>1</v>
      </c>
      <c r="D13616" s="2" t="s">
        <v>2599</v>
      </c>
      <c r="E13616" s="2" t="s">
        <v>311</v>
      </c>
      <c r="F13616" s="2" t="s">
        <v>4969</v>
      </c>
      <c r="G13616" s="5">
        <v>800</v>
      </c>
      <c r="H13616" s="5">
        <v>31.85</v>
      </c>
      <c r="I13616" s="5">
        <v>25480</v>
      </c>
      <c r="J13616" s="5">
        <v>618549.06999999995</v>
      </c>
      <c r="K13616" s="3" t="str" cm="1">
        <f t="array" ref="K13616">_xlfn.LET(_xlpm.d,UPPER(TRIM(CLEAN(SUBSTITUTE(F13616,CHAR(160),"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17" spans="2:11" hidden="1" x14ac:dyDescent="0.25">
      <c r="B13617" s="20">
        <v>45667</v>
      </c>
      <c r="C13617" s="2" t="s">
        <v>1</v>
      </c>
      <c r="D13617" s="2" t="s">
        <v>1499</v>
      </c>
      <c r="E13617" s="2" t="s">
        <v>154</v>
      </c>
      <c r="F13617" s="2" t="s">
        <v>4969</v>
      </c>
      <c r="G13617" s="5">
        <v>310</v>
      </c>
      <c r="H13617" s="5">
        <v>31.85</v>
      </c>
      <c r="I13617" s="5">
        <v>9873.5</v>
      </c>
      <c r="J13617" s="5">
        <v>628422.56999999995</v>
      </c>
      <c r="K13617" s="3" t="str" cm="1">
        <f t="array" ref="K13617">_xlfn.LET(_xlpm.d,UPPER(TRIM(CLEAN(SUBSTITUTE(F13617,CHAR(160),"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18" spans="2:11" hidden="1" x14ac:dyDescent="0.25">
      <c r="B13618" s="20">
        <v>45667</v>
      </c>
      <c r="C13618" s="2" t="s">
        <v>1</v>
      </c>
      <c r="D13618" s="2" t="s">
        <v>1655</v>
      </c>
      <c r="E13618" s="2" t="s">
        <v>78</v>
      </c>
      <c r="F13618" s="2" t="s">
        <v>4969</v>
      </c>
      <c r="G13618" s="5">
        <v>170</v>
      </c>
      <c r="H13618" s="5">
        <v>31.85</v>
      </c>
      <c r="I13618" s="5">
        <v>5414.5</v>
      </c>
      <c r="J13618" s="5">
        <v>633837.06999999995</v>
      </c>
      <c r="K13618" s="3" t="str" cm="1">
        <f t="array" ref="K13618">_xlfn.LET(_xlpm.d,UPPER(TRIM(CLEAN(SUBSTITUTE(F13618,CHAR(160),"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19" spans="2:11" hidden="1" x14ac:dyDescent="0.25">
      <c r="B13619" s="20">
        <v>45667</v>
      </c>
      <c r="C13619" s="2" t="s">
        <v>1</v>
      </c>
      <c r="D13619" s="2" t="s">
        <v>2600</v>
      </c>
      <c r="E13619" s="2" t="s">
        <v>2601</v>
      </c>
      <c r="F13619" s="2" t="s">
        <v>4969</v>
      </c>
      <c r="G13619" s="5">
        <v>52</v>
      </c>
      <c r="H13619" s="5">
        <v>29.99</v>
      </c>
      <c r="I13619" s="5">
        <v>1559.48</v>
      </c>
      <c r="J13619" s="5">
        <v>635396.54999999993</v>
      </c>
      <c r="K13619" s="3" t="str" cm="1">
        <f t="array" ref="K13619">_xlfn.LET(_xlpm.d,UPPER(TRIM(CLEAN(SUBSTITUTE(F13619,CHAR(160),"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20" spans="2:11" hidden="1" x14ac:dyDescent="0.25">
      <c r="B13620" s="20">
        <v>45667</v>
      </c>
      <c r="C13620" s="2" t="s">
        <v>1</v>
      </c>
      <c r="D13620" s="2" t="s">
        <v>2602</v>
      </c>
      <c r="E13620" s="2" t="s">
        <v>234</v>
      </c>
      <c r="F13620" s="2" t="s">
        <v>4969</v>
      </c>
      <c r="G13620" s="5">
        <v>30</v>
      </c>
      <c r="H13620" s="5">
        <v>31.85</v>
      </c>
      <c r="I13620" s="5">
        <v>955.5</v>
      </c>
      <c r="J13620" s="5">
        <v>636352.04999999993</v>
      </c>
      <c r="K13620" s="3" t="str" cm="1">
        <f t="array" ref="K13620">_xlfn.LET(_xlpm.d,UPPER(TRIM(CLEAN(SUBSTITUTE(F13620,CHAR(160),"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21" spans="2:11" hidden="1" x14ac:dyDescent="0.25">
      <c r="B13621" s="20">
        <v>45667</v>
      </c>
      <c r="C13621" s="2" t="s">
        <v>1</v>
      </c>
      <c r="D13621" s="2" t="s">
        <v>1656</v>
      </c>
      <c r="E13621" s="2" t="s">
        <v>50</v>
      </c>
      <c r="F13621" s="2" t="s">
        <v>4969</v>
      </c>
      <c r="G13621" s="5">
        <v>280</v>
      </c>
      <c r="H13621" s="5">
        <v>29.2</v>
      </c>
      <c r="I13621" s="5">
        <v>8176</v>
      </c>
      <c r="J13621" s="5">
        <v>644528.04999999993</v>
      </c>
      <c r="K13621" s="3" t="str" cm="1">
        <f t="array" ref="K13621">_xlfn.LET(_xlpm.d,UPPER(TRIM(CLEAN(SUBSTITUTE(F13621,CHAR(160),"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22" spans="2:11" hidden="1" x14ac:dyDescent="0.25">
      <c r="B13622" s="20">
        <v>45667</v>
      </c>
      <c r="C13622" s="2" t="s">
        <v>1</v>
      </c>
      <c r="D13622" s="2" t="s">
        <v>756</v>
      </c>
      <c r="E13622" s="2" t="s">
        <v>43</v>
      </c>
      <c r="F13622" s="2" t="s">
        <v>4969</v>
      </c>
      <c r="G13622" s="5">
        <v>70</v>
      </c>
      <c r="H13622" s="5">
        <v>27.3</v>
      </c>
      <c r="I13622" s="5">
        <v>1911</v>
      </c>
      <c r="J13622" s="5">
        <v>646439.04999999993</v>
      </c>
      <c r="K13622" s="3" t="str" cm="1">
        <f t="array" ref="K13622">_xlfn.LET(_xlpm.d,UPPER(TRIM(CLEAN(SUBSTITUTE(F13622,CHAR(160),"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23" spans="2:11" hidden="1" x14ac:dyDescent="0.25">
      <c r="B13623" s="20">
        <v>45667</v>
      </c>
      <c r="C13623" s="2" t="s">
        <v>1</v>
      </c>
      <c r="D13623" s="2" t="s">
        <v>1657</v>
      </c>
      <c r="E13623" s="2" t="s">
        <v>241</v>
      </c>
      <c r="F13623" s="2" t="s">
        <v>4969</v>
      </c>
      <c r="G13623" s="5">
        <v>160</v>
      </c>
      <c r="H13623" s="5">
        <v>31.85</v>
      </c>
      <c r="I13623" s="5">
        <v>5096</v>
      </c>
      <c r="J13623" s="5">
        <v>651535.04999999993</v>
      </c>
      <c r="K13623" s="3" t="str" cm="1">
        <f t="array" ref="K13623">_xlfn.LET(_xlpm.d,UPPER(TRIM(CLEAN(SUBSTITUTE(F13623,CHAR(160),"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24" spans="2:11" hidden="1" x14ac:dyDescent="0.25">
      <c r="B13624" s="20">
        <v>45667</v>
      </c>
      <c r="C13624" s="2" t="s">
        <v>1</v>
      </c>
      <c r="D13624" s="2" t="s">
        <v>882</v>
      </c>
      <c r="E13624" s="2" t="s">
        <v>874</v>
      </c>
      <c r="F13624" s="2" t="s">
        <v>4969</v>
      </c>
      <c r="G13624" s="5">
        <v>480</v>
      </c>
      <c r="H13624" s="5">
        <v>24.3</v>
      </c>
      <c r="I13624" s="5">
        <v>11664</v>
      </c>
      <c r="J13624" s="5">
        <v>663199.04999999993</v>
      </c>
      <c r="K13624" s="3" t="str" cm="1">
        <f t="array" ref="K13624">_xlfn.LET(_xlpm.d,UPPER(TRIM(CLEAN(SUBSTITUTE(F13624,CHAR(160),"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25" spans="2:11" hidden="1" x14ac:dyDescent="0.25">
      <c r="B13625" s="20">
        <v>45667</v>
      </c>
      <c r="C13625" s="2" t="s">
        <v>1</v>
      </c>
      <c r="D13625" s="2" t="s">
        <v>883</v>
      </c>
      <c r="E13625" s="2" t="s">
        <v>874</v>
      </c>
      <c r="F13625" s="2" t="s">
        <v>4969</v>
      </c>
      <c r="G13625" s="5">
        <v>600</v>
      </c>
      <c r="H13625" s="5">
        <v>24.3</v>
      </c>
      <c r="I13625" s="5">
        <v>14580</v>
      </c>
      <c r="J13625" s="5">
        <v>677779.04999999993</v>
      </c>
      <c r="K13625" s="3" t="str" cm="1">
        <f t="array" ref="K13625">_xlfn.LET(_xlpm.d,UPPER(TRIM(CLEAN(SUBSTITUTE(F13625,CHAR(160),"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26" spans="2:11" hidden="1" x14ac:dyDescent="0.25">
      <c r="B13626" s="20">
        <v>45667</v>
      </c>
      <c r="C13626" s="2" t="s">
        <v>1</v>
      </c>
      <c r="D13626" s="2" t="s">
        <v>2603</v>
      </c>
      <c r="E13626" s="2" t="s">
        <v>305</v>
      </c>
      <c r="F13626" s="2" t="s">
        <v>4969</v>
      </c>
      <c r="G13626" s="5">
        <v>640</v>
      </c>
      <c r="H13626" s="5">
        <v>31.85</v>
      </c>
      <c r="I13626" s="5">
        <v>20384</v>
      </c>
      <c r="J13626" s="5">
        <v>698163.04999999993</v>
      </c>
      <c r="K13626" s="3" t="str" cm="1">
        <f t="array" ref="K13626">_xlfn.LET(_xlpm.d,UPPER(TRIM(CLEAN(SUBSTITUTE(F13626,CHAR(160),"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27" spans="2:11" hidden="1" x14ac:dyDescent="0.25">
      <c r="B13627" s="20">
        <v>45667</v>
      </c>
      <c r="C13627" s="2" t="s">
        <v>1</v>
      </c>
      <c r="D13627" s="2" t="s">
        <v>4986</v>
      </c>
      <c r="E13627" s="2" t="s">
        <v>807</v>
      </c>
      <c r="F13627" s="2" t="s">
        <v>4969</v>
      </c>
      <c r="G13627" s="5">
        <v>80</v>
      </c>
      <c r="H13627" s="5">
        <v>28.65</v>
      </c>
      <c r="I13627" s="5">
        <v>2292</v>
      </c>
      <c r="J13627" s="5">
        <v>700455.04999999993</v>
      </c>
      <c r="K13627" s="3" t="str" cm="1">
        <f t="array" ref="K13627">_xlfn.LET(_xlpm.d,UPPER(TRIM(CLEAN(SUBSTITUTE(F13627,CHAR(160),"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28" spans="2:11" hidden="1" x14ac:dyDescent="0.25">
      <c r="B13628" s="20">
        <v>45670</v>
      </c>
      <c r="C13628" s="2" t="s">
        <v>1</v>
      </c>
      <c r="D13628" s="2" t="s">
        <v>4987</v>
      </c>
      <c r="E13628" s="2" t="s">
        <v>236</v>
      </c>
      <c r="F13628" s="2" t="s">
        <v>4969</v>
      </c>
      <c r="G13628" s="5">
        <v>100</v>
      </c>
      <c r="H13628" s="5">
        <v>31.85</v>
      </c>
      <c r="I13628" s="5">
        <v>3185</v>
      </c>
      <c r="J13628" s="5">
        <v>703640.04999999993</v>
      </c>
      <c r="K13628" s="3" t="str" cm="1">
        <f t="array" ref="K13628">_xlfn.LET(_xlpm.d,UPPER(TRIM(CLEAN(SUBSTITUTE(F13628,CHAR(160),"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29" spans="2:11" hidden="1" x14ac:dyDescent="0.25">
      <c r="B13629" s="20">
        <v>45670</v>
      </c>
      <c r="C13629" s="2" t="s">
        <v>1</v>
      </c>
      <c r="D13629" s="2" t="s">
        <v>1261</v>
      </c>
      <c r="E13629" s="2" t="s">
        <v>162</v>
      </c>
      <c r="F13629" s="2" t="s">
        <v>4969</v>
      </c>
      <c r="G13629" s="5">
        <v>700</v>
      </c>
      <c r="H13629" s="5">
        <v>31.85</v>
      </c>
      <c r="I13629" s="5">
        <v>22295</v>
      </c>
      <c r="J13629" s="5">
        <v>725935.04999999993</v>
      </c>
      <c r="K13629" s="3" t="str" cm="1">
        <f t="array" ref="K13629">_xlfn.LET(_xlpm.d,UPPER(TRIM(CLEAN(SUBSTITUTE(F13629,CHAR(160),"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30" spans="2:11" hidden="1" x14ac:dyDescent="0.25">
      <c r="B13630" s="20">
        <v>45670</v>
      </c>
      <c r="C13630" s="2" t="s">
        <v>1</v>
      </c>
      <c r="D13630" s="2" t="s">
        <v>4988</v>
      </c>
      <c r="E13630" s="2" t="s">
        <v>73</v>
      </c>
      <c r="F13630" s="2" t="s">
        <v>4969</v>
      </c>
      <c r="G13630" s="5">
        <v>12</v>
      </c>
      <c r="H13630" s="5">
        <v>29.99</v>
      </c>
      <c r="I13630" s="5">
        <v>359.88</v>
      </c>
      <c r="J13630" s="5">
        <v>726294.92999999993</v>
      </c>
      <c r="K13630" s="3" t="str" cm="1">
        <f t="array" ref="K13630">_xlfn.LET(_xlpm.d,UPPER(TRIM(CLEAN(SUBSTITUTE(F13630,CHAR(160),"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31" spans="2:11" hidden="1" x14ac:dyDescent="0.25">
      <c r="B13631" s="20">
        <v>45670</v>
      </c>
      <c r="C13631" s="2" t="s">
        <v>1</v>
      </c>
      <c r="D13631" s="2" t="s">
        <v>4989</v>
      </c>
      <c r="E13631" s="2" t="s">
        <v>192</v>
      </c>
      <c r="F13631" s="2" t="s">
        <v>4969</v>
      </c>
      <c r="G13631" s="5">
        <v>350</v>
      </c>
      <c r="H13631" s="5">
        <v>31.85</v>
      </c>
      <c r="I13631" s="5">
        <v>11147.5</v>
      </c>
      <c r="J13631" s="5">
        <v>737442.42999999993</v>
      </c>
      <c r="K13631" s="3" t="str" cm="1">
        <f t="array" ref="K13631">_xlfn.LET(_xlpm.d,UPPER(TRIM(CLEAN(SUBSTITUTE(F13631,CHAR(160),"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32" spans="2:11" hidden="1" x14ac:dyDescent="0.25">
      <c r="B13632" s="20">
        <v>45670</v>
      </c>
      <c r="C13632" s="2" t="s">
        <v>1</v>
      </c>
      <c r="D13632" s="2" t="s">
        <v>3589</v>
      </c>
      <c r="E13632" s="2" t="s">
        <v>25</v>
      </c>
      <c r="F13632" s="2" t="s">
        <v>4969</v>
      </c>
      <c r="G13632" s="5">
        <v>40</v>
      </c>
      <c r="H13632" s="5">
        <v>28.99</v>
      </c>
      <c r="I13632" s="5">
        <v>1159.5999999999999</v>
      </c>
      <c r="J13632" s="5">
        <v>738602.02999999991</v>
      </c>
      <c r="K13632" s="3" t="str" cm="1">
        <f t="array" ref="K13632">_xlfn.LET(_xlpm.d,UPPER(TRIM(CLEAN(SUBSTITUTE(F13632,CHAR(160),"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33" spans="2:11" hidden="1" x14ac:dyDescent="0.25">
      <c r="B13633" s="20">
        <v>45670</v>
      </c>
      <c r="C13633" s="2" t="s">
        <v>1</v>
      </c>
      <c r="D13633" s="2" t="s">
        <v>4990</v>
      </c>
      <c r="E13633" s="2" t="s">
        <v>832</v>
      </c>
      <c r="F13633" s="2" t="s">
        <v>4991</v>
      </c>
      <c r="G13633" s="5">
        <v>10</v>
      </c>
      <c r="H13633" s="5">
        <v>19.989999999999998</v>
      </c>
      <c r="I13633" s="5">
        <v>199.9</v>
      </c>
      <c r="J13633" s="5">
        <v>738801.92999999993</v>
      </c>
      <c r="K13633" s="3" t="str" cm="1">
        <f t="array" ref="K13633">_xlfn.LET(_xlpm.d,UPPER(TRIM(CLEAN(SUBSTITUTE(F13633,CHAR(160),"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34" spans="2:11" hidden="1" x14ac:dyDescent="0.25">
      <c r="B13634" s="20">
        <v>45670</v>
      </c>
      <c r="C13634" s="2" t="s">
        <v>1</v>
      </c>
      <c r="D13634" s="2" t="s">
        <v>4990</v>
      </c>
      <c r="E13634" s="2" t="s">
        <v>832</v>
      </c>
      <c r="F13634" s="2" t="s">
        <v>4969</v>
      </c>
      <c r="G13634" s="5">
        <v>50</v>
      </c>
      <c r="H13634" s="5">
        <v>29.99</v>
      </c>
      <c r="I13634" s="5">
        <v>1499.5</v>
      </c>
      <c r="J13634" s="5">
        <v>740301.42999999993</v>
      </c>
      <c r="K13634" s="3" t="str" cm="1">
        <f t="array" ref="K13634">_xlfn.LET(_xlpm.d,UPPER(TRIM(CLEAN(SUBSTITUTE(F13634,CHAR(160),"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35" spans="2:11" hidden="1" x14ac:dyDescent="0.25">
      <c r="B13635" s="20">
        <v>45670</v>
      </c>
      <c r="C13635" s="2" t="s">
        <v>1</v>
      </c>
      <c r="D13635" s="2" t="s">
        <v>1658</v>
      </c>
      <c r="E13635" s="2" t="s">
        <v>807</v>
      </c>
      <c r="F13635" s="2" t="s">
        <v>4969</v>
      </c>
      <c r="G13635" s="5">
        <v>50</v>
      </c>
      <c r="H13635" s="5">
        <v>28.65</v>
      </c>
      <c r="I13635" s="5">
        <v>1432.5</v>
      </c>
      <c r="J13635" s="5">
        <v>741733.92999999993</v>
      </c>
      <c r="K13635" s="3" t="str" cm="1">
        <f t="array" ref="K13635">_xlfn.LET(_xlpm.d,UPPER(TRIM(CLEAN(SUBSTITUTE(F13635,CHAR(160),"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36" spans="2:11" hidden="1" x14ac:dyDescent="0.25">
      <c r="B13636" s="20">
        <v>45670</v>
      </c>
      <c r="C13636" s="2" t="s">
        <v>1</v>
      </c>
      <c r="D13636" s="2" t="s">
        <v>4992</v>
      </c>
      <c r="E13636" s="2" t="s">
        <v>192</v>
      </c>
      <c r="F13636" s="2" t="s">
        <v>4969</v>
      </c>
      <c r="G13636" s="5">
        <v>350</v>
      </c>
      <c r="H13636" s="5">
        <v>31.85</v>
      </c>
      <c r="I13636" s="5">
        <v>11147.5</v>
      </c>
      <c r="J13636" s="5">
        <v>752881.42999999993</v>
      </c>
      <c r="K13636" s="3" t="str" cm="1">
        <f t="array" ref="K13636">_xlfn.LET(_xlpm.d,UPPER(TRIM(CLEAN(SUBSTITUTE(F13636,CHAR(160),"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37" spans="2:11" hidden="1" x14ac:dyDescent="0.25">
      <c r="B13637" s="20">
        <v>45670</v>
      </c>
      <c r="C13637" s="2" t="s">
        <v>1</v>
      </c>
      <c r="D13637" s="2" t="s">
        <v>4993</v>
      </c>
      <c r="E13637" s="2" t="s">
        <v>160</v>
      </c>
      <c r="F13637" s="2" t="s">
        <v>4969</v>
      </c>
      <c r="G13637" s="5">
        <v>200</v>
      </c>
      <c r="H13637" s="5">
        <v>31.85</v>
      </c>
      <c r="I13637" s="5">
        <v>6370</v>
      </c>
      <c r="J13637" s="5">
        <v>759251.42999999993</v>
      </c>
      <c r="K13637" s="3" t="str" cm="1">
        <f t="array" ref="K13637">_xlfn.LET(_xlpm.d,UPPER(TRIM(CLEAN(SUBSTITUTE(F13637,CHAR(160),"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38" spans="2:11" hidden="1" x14ac:dyDescent="0.25">
      <c r="B13638" s="20">
        <v>45670</v>
      </c>
      <c r="C13638" s="2" t="s">
        <v>1</v>
      </c>
      <c r="D13638" s="2" t="s">
        <v>1659</v>
      </c>
      <c r="E13638" s="2" t="s">
        <v>248</v>
      </c>
      <c r="F13638" s="2" t="s">
        <v>4969</v>
      </c>
      <c r="G13638" s="5">
        <v>200</v>
      </c>
      <c r="H13638" s="5">
        <v>31.85</v>
      </c>
      <c r="I13638" s="5">
        <v>6370</v>
      </c>
      <c r="J13638" s="5">
        <v>765621.42999999993</v>
      </c>
      <c r="K13638" s="3" t="str" cm="1">
        <f t="array" ref="K13638">_xlfn.LET(_xlpm.d,UPPER(TRIM(CLEAN(SUBSTITUTE(F13638,CHAR(160),"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39" spans="2:11" hidden="1" x14ac:dyDescent="0.25">
      <c r="B13639" s="20">
        <v>45670</v>
      </c>
      <c r="C13639" s="2" t="s">
        <v>1</v>
      </c>
      <c r="D13639" s="2" t="s">
        <v>1660</v>
      </c>
      <c r="E13639" s="2" t="s">
        <v>254</v>
      </c>
      <c r="F13639" s="2" t="s">
        <v>4969</v>
      </c>
      <c r="G13639" s="5">
        <v>150</v>
      </c>
      <c r="H13639" s="5">
        <v>31.85</v>
      </c>
      <c r="I13639" s="5">
        <v>4777.5</v>
      </c>
      <c r="J13639" s="5">
        <v>770398.92999999993</v>
      </c>
      <c r="K13639" s="3" t="str" cm="1">
        <f t="array" ref="K13639">_xlfn.LET(_xlpm.d,UPPER(TRIM(CLEAN(SUBSTITUTE(F13639,CHAR(160),"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40" spans="2:11" hidden="1" x14ac:dyDescent="0.25">
      <c r="B13640" s="20">
        <v>45670</v>
      </c>
      <c r="C13640" s="2" t="s">
        <v>1</v>
      </c>
      <c r="D13640" s="2" t="s">
        <v>2604</v>
      </c>
      <c r="E13640" s="2" t="s">
        <v>180</v>
      </c>
      <c r="F13640" s="2" t="s">
        <v>4969</v>
      </c>
      <c r="G13640" s="5">
        <v>150</v>
      </c>
      <c r="H13640" s="5">
        <v>31.85</v>
      </c>
      <c r="I13640" s="5">
        <v>4777.5</v>
      </c>
      <c r="J13640" s="5">
        <v>775176.42999999993</v>
      </c>
      <c r="K13640" s="3" t="str" cm="1">
        <f t="array" ref="K13640">_xlfn.LET(_xlpm.d,UPPER(TRIM(CLEAN(SUBSTITUTE(F13640,CHAR(160),"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41" spans="2:11" hidden="1" x14ac:dyDescent="0.25">
      <c r="B13641" s="20">
        <v>45670</v>
      </c>
      <c r="C13641" s="2" t="s">
        <v>1</v>
      </c>
      <c r="D13641" s="2" t="s">
        <v>4994</v>
      </c>
      <c r="E13641" s="2" t="s">
        <v>243</v>
      </c>
      <c r="F13641" s="2" t="s">
        <v>4969</v>
      </c>
      <c r="G13641" s="5">
        <v>100</v>
      </c>
      <c r="H13641" s="5">
        <v>31.85</v>
      </c>
      <c r="I13641" s="5">
        <v>3185</v>
      </c>
      <c r="J13641" s="5">
        <v>778361.42999999993</v>
      </c>
      <c r="K13641" s="3" t="str" cm="1">
        <f t="array" ref="K13641">_xlfn.LET(_xlpm.d,UPPER(TRIM(CLEAN(SUBSTITUTE(F13641,CHAR(160),"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42" spans="2:11" hidden="1" x14ac:dyDescent="0.25">
      <c r="B13642" s="20">
        <v>45670</v>
      </c>
      <c r="C13642" s="2" t="s">
        <v>1</v>
      </c>
      <c r="D13642" s="2" t="s">
        <v>4320</v>
      </c>
      <c r="E13642" s="2" t="s">
        <v>302</v>
      </c>
      <c r="F13642" s="2" t="s">
        <v>4969</v>
      </c>
      <c r="G13642" s="5">
        <v>135</v>
      </c>
      <c r="H13642" s="5">
        <v>29.99</v>
      </c>
      <c r="I13642" s="5">
        <v>4048.65</v>
      </c>
      <c r="J13642" s="5">
        <v>782410.08</v>
      </c>
      <c r="K13642" s="3" t="str" cm="1">
        <f t="array" ref="K13642">_xlfn.LET(_xlpm.d,UPPER(TRIM(CLEAN(SUBSTITUTE(F13642,CHAR(160),"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43" spans="2:11" hidden="1" x14ac:dyDescent="0.25">
      <c r="B13643" s="20">
        <v>45670</v>
      </c>
      <c r="C13643" s="2" t="s">
        <v>1</v>
      </c>
      <c r="D13643" s="2" t="s">
        <v>2</v>
      </c>
      <c r="E13643" s="2" t="s">
        <v>3</v>
      </c>
      <c r="F13643" s="2" t="s">
        <v>4969</v>
      </c>
      <c r="G13643" s="5">
        <v>20</v>
      </c>
      <c r="H13643" s="5">
        <v>29.99</v>
      </c>
      <c r="I13643" s="5">
        <v>599.79999999999995</v>
      </c>
      <c r="J13643" s="5">
        <v>783009.88</v>
      </c>
      <c r="K13643" s="3" t="str" cm="1">
        <f t="array" ref="K13643">_xlfn.LET(_xlpm.d,UPPER(TRIM(CLEAN(SUBSTITUTE(F13643,CHAR(160),"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44" spans="2:11" hidden="1" x14ac:dyDescent="0.25">
      <c r="B13644" s="20">
        <v>45671</v>
      </c>
      <c r="C13644" s="2" t="s">
        <v>1</v>
      </c>
      <c r="D13644" s="2" t="s">
        <v>1550</v>
      </c>
      <c r="E13644" s="2" t="s">
        <v>273</v>
      </c>
      <c r="F13644" s="2" t="s">
        <v>4969</v>
      </c>
      <c r="G13644" s="5">
        <v>240</v>
      </c>
      <c r="H13644" s="5">
        <v>31.85</v>
      </c>
      <c r="I13644" s="5">
        <v>7644</v>
      </c>
      <c r="J13644" s="5">
        <v>790653.88</v>
      </c>
      <c r="K13644" s="3" t="str" cm="1">
        <f t="array" ref="K13644">_xlfn.LET(_xlpm.d,UPPER(TRIM(CLEAN(SUBSTITUTE(F13644,CHAR(160),"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45" spans="2:11" hidden="1" x14ac:dyDescent="0.25">
      <c r="B13645" s="20">
        <v>45671</v>
      </c>
      <c r="C13645" s="2" t="s">
        <v>1</v>
      </c>
      <c r="D13645" s="2" t="s">
        <v>1661</v>
      </c>
      <c r="E13645" s="2" t="s">
        <v>276</v>
      </c>
      <c r="F13645" s="2" t="s">
        <v>4969</v>
      </c>
      <c r="G13645" s="5">
        <v>100</v>
      </c>
      <c r="H13645" s="5">
        <v>31.85</v>
      </c>
      <c r="I13645" s="5">
        <v>3185</v>
      </c>
      <c r="J13645" s="5">
        <v>793838.88</v>
      </c>
      <c r="K13645" s="3" t="str" cm="1">
        <f t="array" ref="K13645">_xlfn.LET(_xlpm.d,UPPER(TRIM(CLEAN(SUBSTITUTE(F13645,CHAR(160),"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46" spans="2:11" hidden="1" x14ac:dyDescent="0.25">
      <c r="B13646" s="20">
        <v>45671</v>
      </c>
      <c r="C13646" s="2" t="s">
        <v>1</v>
      </c>
      <c r="D13646" s="2" t="s">
        <v>1662</v>
      </c>
      <c r="E13646" s="2" t="s">
        <v>232</v>
      </c>
      <c r="F13646" s="2" t="s">
        <v>4969</v>
      </c>
      <c r="G13646" s="5">
        <v>210</v>
      </c>
      <c r="H13646" s="5">
        <v>31.85</v>
      </c>
      <c r="I13646" s="5">
        <v>6688.5</v>
      </c>
      <c r="J13646" s="5">
        <v>800527.38</v>
      </c>
      <c r="K13646" s="3" t="str" cm="1">
        <f t="array" ref="K13646">_xlfn.LET(_xlpm.d,UPPER(TRIM(CLEAN(SUBSTITUTE(F13646,CHAR(160),"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47" spans="2:11" hidden="1" x14ac:dyDescent="0.25">
      <c r="B13647" s="20">
        <v>45671</v>
      </c>
      <c r="C13647" s="2" t="s">
        <v>1</v>
      </c>
      <c r="D13647" s="2" t="s">
        <v>1551</v>
      </c>
      <c r="E13647" s="2" t="s">
        <v>147</v>
      </c>
      <c r="F13647" s="2" t="s">
        <v>4969</v>
      </c>
      <c r="G13647" s="5">
        <v>110</v>
      </c>
      <c r="H13647" s="5">
        <v>31.85</v>
      </c>
      <c r="I13647" s="5">
        <v>3503.5</v>
      </c>
      <c r="J13647" s="5">
        <v>804030.88</v>
      </c>
      <c r="K13647" s="3" t="str" cm="1">
        <f t="array" ref="K13647">_xlfn.LET(_xlpm.d,UPPER(TRIM(CLEAN(SUBSTITUTE(F13647,CHAR(160),"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48" spans="2:11" hidden="1" x14ac:dyDescent="0.25">
      <c r="B13648" s="20">
        <v>45671</v>
      </c>
      <c r="C13648" s="2" t="s">
        <v>1</v>
      </c>
      <c r="D13648" s="2" t="s">
        <v>2605</v>
      </c>
      <c r="E13648" s="2" t="s">
        <v>158</v>
      </c>
      <c r="F13648" s="2" t="s">
        <v>4969</v>
      </c>
      <c r="G13648" s="5">
        <v>120</v>
      </c>
      <c r="H13648" s="5">
        <v>31.85</v>
      </c>
      <c r="I13648" s="5">
        <v>3822</v>
      </c>
      <c r="J13648" s="5">
        <v>807852.88</v>
      </c>
      <c r="K13648" s="3" t="str" cm="1">
        <f t="array" ref="K13648">_xlfn.LET(_xlpm.d,UPPER(TRIM(CLEAN(SUBSTITUTE(F13648,CHAR(160),"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49" spans="2:11" hidden="1" x14ac:dyDescent="0.25">
      <c r="B13649" s="20">
        <v>45671</v>
      </c>
      <c r="C13649" s="2" t="s">
        <v>1</v>
      </c>
      <c r="D13649" s="2" t="s">
        <v>1663</v>
      </c>
      <c r="E13649" s="2" t="s">
        <v>234</v>
      </c>
      <c r="F13649" s="2" t="s">
        <v>4969</v>
      </c>
      <c r="G13649" s="5">
        <v>200</v>
      </c>
      <c r="H13649" s="5">
        <v>31.85</v>
      </c>
      <c r="I13649" s="5">
        <v>6370</v>
      </c>
      <c r="J13649" s="5">
        <v>814222.88</v>
      </c>
      <c r="K13649" s="3" t="str" cm="1">
        <f t="array" ref="K13649">_xlfn.LET(_xlpm.d,UPPER(TRIM(CLEAN(SUBSTITUTE(F13649,CHAR(160),"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50" spans="2:11" hidden="1" x14ac:dyDescent="0.25">
      <c r="B13650" s="20">
        <v>45671</v>
      </c>
      <c r="C13650" s="2" t="s">
        <v>1</v>
      </c>
      <c r="D13650" s="2" t="s">
        <v>1552</v>
      </c>
      <c r="E13650" s="2" t="s">
        <v>143</v>
      </c>
      <c r="F13650" s="2" t="s">
        <v>4969</v>
      </c>
      <c r="G13650" s="5">
        <v>250</v>
      </c>
      <c r="H13650" s="5">
        <v>31.85</v>
      </c>
      <c r="I13650" s="5">
        <v>7962.5</v>
      </c>
      <c r="J13650" s="5">
        <v>822185.38</v>
      </c>
      <c r="K13650" s="3" t="str" cm="1">
        <f t="array" ref="K13650">_xlfn.LET(_xlpm.d,UPPER(TRIM(CLEAN(SUBSTITUTE(F13650,CHAR(160),"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51" spans="2:11" hidden="1" x14ac:dyDescent="0.25">
      <c r="B13651" s="20">
        <v>45671</v>
      </c>
      <c r="C13651" s="2" t="s">
        <v>1</v>
      </c>
      <c r="D13651" s="2" t="s">
        <v>1664</v>
      </c>
      <c r="E13651" s="2" t="s">
        <v>1634</v>
      </c>
      <c r="F13651" s="2" t="s">
        <v>4969</v>
      </c>
      <c r="G13651" s="5">
        <v>200</v>
      </c>
      <c r="H13651" s="5">
        <v>29.5</v>
      </c>
      <c r="I13651" s="5">
        <v>5900</v>
      </c>
      <c r="J13651" s="5">
        <v>828085.38</v>
      </c>
      <c r="K13651" s="3" t="str" cm="1">
        <f t="array" ref="K13651">_xlfn.LET(_xlpm.d,UPPER(TRIM(CLEAN(SUBSTITUTE(F13651,CHAR(160),"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52" spans="2:11" hidden="1" x14ac:dyDescent="0.25">
      <c r="B13652" s="20">
        <v>45671</v>
      </c>
      <c r="C13652" s="2" t="s">
        <v>1</v>
      </c>
      <c r="D13652" s="2" t="s">
        <v>2606</v>
      </c>
      <c r="E13652" s="2" t="s">
        <v>491</v>
      </c>
      <c r="F13652" s="2" t="s">
        <v>4969</v>
      </c>
      <c r="G13652" s="5">
        <v>119</v>
      </c>
      <c r="H13652" s="5">
        <v>29.5</v>
      </c>
      <c r="I13652" s="5">
        <v>3510.5</v>
      </c>
      <c r="J13652" s="5">
        <v>831595.88</v>
      </c>
      <c r="K13652" s="3" t="str" cm="1">
        <f t="array" ref="K13652">_xlfn.LET(_xlpm.d,UPPER(TRIM(CLEAN(SUBSTITUTE(F13652,CHAR(160),"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53" spans="2:11" hidden="1" x14ac:dyDescent="0.25">
      <c r="B13653" s="20">
        <v>45671</v>
      </c>
      <c r="C13653" s="2" t="s">
        <v>1</v>
      </c>
      <c r="D13653" s="2" t="s">
        <v>1665</v>
      </c>
      <c r="E13653" s="2" t="s">
        <v>214</v>
      </c>
      <c r="F13653" s="2" t="s">
        <v>4969</v>
      </c>
      <c r="G13653" s="5">
        <v>160</v>
      </c>
      <c r="H13653" s="5">
        <v>31.85</v>
      </c>
      <c r="I13653" s="5">
        <v>5096</v>
      </c>
      <c r="J13653" s="5">
        <v>836691.88</v>
      </c>
      <c r="K13653" s="3" t="str" cm="1">
        <f t="array" ref="K13653">_xlfn.LET(_xlpm.d,UPPER(TRIM(CLEAN(SUBSTITUTE(F13653,CHAR(160),"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54" spans="2:11" hidden="1" x14ac:dyDescent="0.25">
      <c r="B13654" s="20">
        <v>45671</v>
      </c>
      <c r="C13654" s="2" t="s">
        <v>1</v>
      </c>
      <c r="D13654" s="2" t="s">
        <v>1553</v>
      </c>
      <c r="E13654" s="2" t="s">
        <v>141</v>
      </c>
      <c r="F13654" s="2" t="s">
        <v>4969</v>
      </c>
      <c r="G13654" s="5">
        <v>320</v>
      </c>
      <c r="H13654" s="5">
        <v>31.85</v>
      </c>
      <c r="I13654" s="5">
        <v>10192</v>
      </c>
      <c r="J13654" s="5">
        <v>846883.88</v>
      </c>
      <c r="K13654" s="3" t="str" cm="1">
        <f t="array" ref="K13654">_xlfn.LET(_xlpm.d,UPPER(TRIM(CLEAN(SUBSTITUTE(F13654,CHAR(160),"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55" spans="2:11" hidden="1" x14ac:dyDescent="0.25">
      <c r="B13655" s="20">
        <v>45671</v>
      </c>
      <c r="C13655" s="2" t="s">
        <v>1</v>
      </c>
      <c r="D13655" s="2" t="s">
        <v>1666</v>
      </c>
      <c r="E13655" s="2" t="s">
        <v>78</v>
      </c>
      <c r="F13655" s="2" t="s">
        <v>4969</v>
      </c>
      <c r="G13655" s="5">
        <v>310</v>
      </c>
      <c r="H13655" s="5">
        <v>31.85</v>
      </c>
      <c r="I13655" s="5">
        <v>9873.5</v>
      </c>
      <c r="J13655" s="5">
        <v>856757.38</v>
      </c>
      <c r="K13655" s="3" t="str" cm="1">
        <f t="array" ref="K13655">_xlfn.LET(_xlpm.d,UPPER(TRIM(CLEAN(SUBSTITUTE(F13655,CHAR(160),"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56" spans="2:11" hidden="1" x14ac:dyDescent="0.25">
      <c r="B13656" s="20">
        <v>45671</v>
      </c>
      <c r="C13656" s="2" t="s">
        <v>1</v>
      </c>
      <c r="D13656" s="2" t="s">
        <v>1667</v>
      </c>
      <c r="E13656" s="2" t="s">
        <v>165</v>
      </c>
      <c r="F13656" s="2" t="s">
        <v>4969</v>
      </c>
      <c r="G13656" s="5">
        <v>120</v>
      </c>
      <c r="H13656" s="5">
        <v>31.85</v>
      </c>
      <c r="I13656" s="5">
        <v>3822</v>
      </c>
      <c r="J13656" s="5">
        <v>860579.38</v>
      </c>
      <c r="K13656" s="3" t="str" cm="1">
        <f t="array" ref="K13656">_xlfn.LET(_xlpm.d,UPPER(TRIM(CLEAN(SUBSTITUTE(F13656,CHAR(160),"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57" spans="2:11" hidden="1" x14ac:dyDescent="0.25">
      <c r="B13657" s="20">
        <v>45671</v>
      </c>
      <c r="C13657" s="2" t="s">
        <v>1</v>
      </c>
      <c r="D13657" s="2" t="s">
        <v>1668</v>
      </c>
      <c r="E13657" s="2" t="s">
        <v>186</v>
      </c>
      <c r="F13657" s="2" t="s">
        <v>4969</v>
      </c>
      <c r="G13657" s="5">
        <v>120</v>
      </c>
      <c r="H13657" s="5">
        <v>31.85</v>
      </c>
      <c r="I13657" s="5">
        <v>3822</v>
      </c>
      <c r="J13657" s="5">
        <v>864401.38</v>
      </c>
      <c r="K13657" s="3" t="str" cm="1">
        <f t="array" ref="K13657">_xlfn.LET(_xlpm.d,UPPER(TRIM(CLEAN(SUBSTITUTE(F13657,CHAR(160),"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58" spans="2:11" hidden="1" x14ac:dyDescent="0.25">
      <c r="B13658" s="20">
        <v>45671</v>
      </c>
      <c r="C13658" s="2" t="s">
        <v>1</v>
      </c>
      <c r="D13658" s="2" t="s">
        <v>4995</v>
      </c>
      <c r="E13658" s="2" t="s">
        <v>50</v>
      </c>
      <c r="F13658" s="2" t="s">
        <v>4969</v>
      </c>
      <c r="G13658" s="5">
        <v>250</v>
      </c>
      <c r="H13658" s="5">
        <v>29.2</v>
      </c>
      <c r="I13658" s="5">
        <v>7300</v>
      </c>
      <c r="J13658" s="5">
        <v>871701.38</v>
      </c>
      <c r="K13658" s="3" t="str" cm="1">
        <f t="array" ref="K13658">_xlfn.LET(_xlpm.d,UPPER(TRIM(CLEAN(SUBSTITUTE(F13658,CHAR(160),"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59" spans="2:11" hidden="1" x14ac:dyDescent="0.25">
      <c r="B13659" s="20">
        <v>45671</v>
      </c>
      <c r="C13659" s="2" t="s">
        <v>1</v>
      </c>
      <c r="D13659" s="2" t="s">
        <v>1584</v>
      </c>
      <c r="E13659" s="2" t="s">
        <v>266</v>
      </c>
      <c r="F13659" s="2" t="s">
        <v>4969</v>
      </c>
      <c r="G13659" s="5">
        <v>110</v>
      </c>
      <c r="H13659" s="5">
        <v>31.85</v>
      </c>
      <c r="I13659" s="5">
        <v>3503.5</v>
      </c>
      <c r="J13659" s="5">
        <v>875204.88</v>
      </c>
      <c r="K13659" s="3" t="str" cm="1">
        <f t="array" ref="K13659">_xlfn.LET(_xlpm.d,UPPER(TRIM(CLEAN(SUBSTITUTE(F13659,CHAR(160),"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60" spans="2:11" hidden="1" x14ac:dyDescent="0.25">
      <c r="B13660" s="20">
        <v>45671</v>
      </c>
      <c r="C13660" s="2" t="s">
        <v>1</v>
      </c>
      <c r="D13660" s="2" t="s">
        <v>23</v>
      </c>
      <c r="E13660" s="2" t="s">
        <v>9</v>
      </c>
      <c r="F13660" s="2" t="s">
        <v>4969</v>
      </c>
      <c r="G13660" s="5">
        <v>20</v>
      </c>
      <c r="H13660" s="5">
        <v>29.99</v>
      </c>
      <c r="I13660" s="5">
        <v>599.79999999999995</v>
      </c>
      <c r="J13660" s="5">
        <v>875804.68</v>
      </c>
      <c r="K13660" s="3" t="str" cm="1">
        <f t="array" ref="K13660">_xlfn.LET(_xlpm.d,UPPER(TRIM(CLEAN(SUBSTITUTE(F13660,CHAR(160),"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61" spans="2:11" hidden="1" x14ac:dyDescent="0.25">
      <c r="B13661" s="20">
        <v>45671</v>
      </c>
      <c r="C13661" s="2" t="s">
        <v>1</v>
      </c>
      <c r="D13661" s="2" t="s">
        <v>4996</v>
      </c>
      <c r="E13661" s="2" t="s">
        <v>4997</v>
      </c>
      <c r="F13661" s="2" t="s">
        <v>4969</v>
      </c>
      <c r="G13661" s="5">
        <v>35</v>
      </c>
      <c r="H13661" s="5">
        <v>29.99</v>
      </c>
      <c r="I13661" s="5">
        <v>1049.6500000000001</v>
      </c>
      <c r="J13661" s="5">
        <v>876854.33000000007</v>
      </c>
      <c r="K13661" s="3" t="str" cm="1">
        <f t="array" ref="K13661">_xlfn.LET(_xlpm.d,UPPER(TRIM(CLEAN(SUBSTITUTE(F13661,CHAR(160),"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62" spans="2:11" hidden="1" x14ac:dyDescent="0.25">
      <c r="B13662" s="20">
        <v>45671</v>
      </c>
      <c r="C13662" s="2" t="s">
        <v>1</v>
      </c>
      <c r="D13662" s="2" t="s">
        <v>4998</v>
      </c>
      <c r="E13662" s="2" t="s">
        <v>61</v>
      </c>
      <c r="F13662" s="2" t="s">
        <v>4969</v>
      </c>
      <c r="G13662" s="5">
        <v>130</v>
      </c>
      <c r="H13662" s="5">
        <v>29.6</v>
      </c>
      <c r="I13662" s="5">
        <v>3848</v>
      </c>
      <c r="J13662" s="5">
        <v>880702.33000000007</v>
      </c>
      <c r="K13662" s="3" t="str" cm="1">
        <f t="array" ref="K13662">_xlfn.LET(_xlpm.d,UPPER(TRIM(CLEAN(SUBSTITUTE(F13662,CHAR(160),"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63" spans="2:11" hidden="1" x14ac:dyDescent="0.25">
      <c r="B13663" s="20">
        <v>45671</v>
      </c>
      <c r="C13663" s="2" t="s">
        <v>1</v>
      </c>
      <c r="D13663" s="2" t="s">
        <v>1671</v>
      </c>
      <c r="E13663" s="2" t="s">
        <v>286</v>
      </c>
      <c r="F13663" s="2" t="s">
        <v>4969</v>
      </c>
      <c r="G13663" s="5">
        <v>350</v>
      </c>
      <c r="H13663" s="5">
        <v>31.85</v>
      </c>
      <c r="I13663" s="5">
        <v>11147.5</v>
      </c>
      <c r="J13663" s="5">
        <v>891849.83000000007</v>
      </c>
      <c r="K13663" s="3" t="str" cm="1">
        <f t="array" ref="K13663">_xlfn.LET(_xlpm.d,UPPER(TRIM(CLEAN(SUBSTITUTE(F13663,CHAR(160),"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64" spans="2:11" hidden="1" x14ac:dyDescent="0.25">
      <c r="B13664" s="20">
        <v>45672</v>
      </c>
      <c r="C13664" s="2" t="s">
        <v>1</v>
      </c>
      <c r="D13664" s="2" t="s">
        <v>4181</v>
      </c>
      <c r="E13664" s="2" t="s">
        <v>1701</v>
      </c>
      <c r="F13664" s="2" t="s">
        <v>4969</v>
      </c>
      <c r="G13664" s="5">
        <v>320</v>
      </c>
      <c r="H13664" s="5">
        <v>29.5</v>
      </c>
      <c r="I13664" s="5">
        <v>9440</v>
      </c>
      <c r="J13664" s="5">
        <v>901289.83000000007</v>
      </c>
      <c r="K13664" s="3" t="str" cm="1">
        <f t="array" ref="K13664">_xlfn.LET(_xlpm.d,UPPER(TRIM(CLEAN(SUBSTITUTE(F13664,CHAR(160),"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65" spans="2:11" hidden="1" x14ac:dyDescent="0.25">
      <c r="B13665" s="20">
        <v>45672</v>
      </c>
      <c r="C13665" s="2" t="s">
        <v>1</v>
      </c>
      <c r="D13665" s="2" t="s">
        <v>1585</v>
      </c>
      <c r="E13665" s="2" t="s">
        <v>279</v>
      </c>
      <c r="F13665" s="2" t="s">
        <v>4969</v>
      </c>
      <c r="G13665" s="5">
        <v>300</v>
      </c>
      <c r="H13665" s="5">
        <v>31.85</v>
      </c>
      <c r="I13665" s="5">
        <v>9555</v>
      </c>
      <c r="J13665" s="5">
        <v>910844.83000000007</v>
      </c>
      <c r="K13665" s="3" t="str" cm="1">
        <f t="array" ref="K13665">_xlfn.LET(_xlpm.d,UPPER(TRIM(CLEAN(SUBSTITUTE(F13665,CHAR(160),"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66" spans="2:11" hidden="1" x14ac:dyDescent="0.25">
      <c r="B13666" s="20">
        <v>45672</v>
      </c>
      <c r="C13666" s="2" t="s">
        <v>1</v>
      </c>
      <c r="D13666" s="2" t="s">
        <v>4999</v>
      </c>
      <c r="E13666" s="2" t="s">
        <v>5000</v>
      </c>
      <c r="F13666" s="2" t="s">
        <v>4969</v>
      </c>
      <c r="G13666" s="5">
        <v>100</v>
      </c>
      <c r="H13666" s="5">
        <v>31.85</v>
      </c>
      <c r="I13666" s="5">
        <v>3185</v>
      </c>
      <c r="J13666" s="5">
        <v>914029.83000000007</v>
      </c>
      <c r="K13666" s="3" t="str" cm="1">
        <f t="array" ref="K13666">_xlfn.LET(_xlpm.d,UPPER(TRIM(CLEAN(SUBSTITUTE(F13666,CHAR(160),"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67" spans="2:11" hidden="1" x14ac:dyDescent="0.25">
      <c r="B13667" s="20">
        <v>45672</v>
      </c>
      <c r="C13667" s="2" t="s">
        <v>1</v>
      </c>
      <c r="D13667" s="2" t="s">
        <v>4227</v>
      </c>
      <c r="E13667" s="2" t="s">
        <v>796</v>
      </c>
      <c r="F13667" s="2" t="s">
        <v>4969</v>
      </c>
      <c r="G13667" s="5">
        <v>55</v>
      </c>
      <c r="H13667" s="5">
        <v>29.99</v>
      </c>
      <c r="I13667" s="5">
        <v>1649.45</v>
      </c>
      <c r="J13667" s="5">
        <v>915679.28</v>
      </c>
      <c r="K13667" s="3" t="str" cm="1">
        <f t="array" ref="K13667">_xlfn.LET(_xlpm.d,UPPER(TRIM(CLEAN(SUBSTITUTE(F13667,CHAR(160),"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68" spans="2:11" hidden="1" x14ac:dyDescent="0.25">
      <c r="B13668" s="20">
        <v>45672</v>
      </c>
      <c r="C13668" s="2" t="s">
        <v>1</v>
      </c>
      <c r="D13668" s="2" t="s">
        <v>5001</v>
      </c>
      <c r="E13668" s="2" t="s">
        <v>1880</v>
      </c>
      <c r="F13668" s="2" t="s">
        <v>4969</v>
      </c>
      <c r="G13668" s="5">
        <v>36</v>
      </c>
      <c r="H13668" s="5">
        <v>29.99</v>
      </c>
      <c r="I13668" s="5">
        <v>1079.6400000000001</v>
      </c>
      <c r="J13668" s="5">
        <v>916758.92</v>
      </c>
      <c r="K13668" s="3" t="str" cm="1">
        <f t="array" ref="K13668">_xlfn.LET(_xlpm.d,UPPER(TRIM(CLEAN(SUBSTITUTE(F13668,CHAR(160),"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69" spans="2:11" hidden="1" x14ac:dyDescent="0.25">
      <c r="B13669" s="20">
        <v>45673</v>
      </c>
      <c r="C13669" s="2" t="s">
        <v>1</v>
      </c>
      <c r="D13669" s="2" t="s">
        <v>1672</v>
      </c>
      <c r="E13669" s="2" t="s">
        <v>268</v>
      </c>
      <c r="F13669" s="2" t="s">
        <v>4969</v>
      </c>
      <c r="G13669" s="5">
        <v>200</v>
      </c>
      <c r="H13669" s="5">
        <v>31.85</v>
      </c>
      <c r="I13669" s="5">
        <v>6370</v>
      </c>
      <c r="J13669" s="5">
        <v>923128.92</v>
      </c>
      <c r="K13669" s="3" t="str" cm="1">
        <f t="array" ref="K13669">_xlfn.LET(_xlpm.d,UPPER(TRIM(CLEAN(SUBSTITUTE(F13669,CHAR(160),"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70" spans="2:11" hidden="1" x14ac:dyDescent="0.25">
      <c r="B13670" s="20">
        <v>45673</v>
      </c>
      <c r="C13670" s="2" t="s">
        <v>1</v>
      </c>
      <c r="D13670" s="2" t="s">
        <v>1586</v>
      </c>
      <c r="E13670" s="2" t="s">
        <v>135</v>
      </c>
      <c r="F13670" s="2" t="s">
        <v>4969</v>
      </c>
      <c r="G13670" s="5">
        <v>100</v>
      </c>
      <c r="H13670" s="5">
        <v>31.85</v>
      </c>
      <c r="I13670" s="5">
        <v>3185</v>
      </c>
      <c r="J13670" s="5">
        <v>926313.92</v>
      </c>
      <c r="K13670" s="3" t="str" cm="1">
        <f t="array" ref="K13670">_xlfn.LET(_xlpm.d,UPPER(TRIM(CLEAN(SUBSTITUTE(F13670,CHAR(160),"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71" spans="2:11" hidden="1" x14ac:dyDescent="0.25">
      <c r="B13671" s="20">
        <v>45673</v>
      </c>
      <c r="C13671" s="2" t="s">
        <v>1</v>
      </c>
      <c r="D13671" s="2" t="s">
        <v>5002</v>
      </c>
      <c r="E13671" s="2" t="s">
        <v>251</v>
      </c>
      <c r="F13671" s="2" t="s">
        <v>4969</v>
      </c>
      <c r="G13671" s="5">
        <v>150</v>
      </c>
      <c r="H13671" s="5">
        <v>31.85</v>
      </c>
      <c r="I13671" s="5">
        <v>4777.5</v>
      </c>
      <c r="J13671" s="5">
        <v>931091.42</v>
      </c>
      <c r="K13671" s="3" t="str" cm="1">
        <f t="array" ref="K13671">_xlfn.LET(_xlpm.d,UPPER(TRIM(CLEAN(SUBSTITUTE(F13671,CHAR(160),"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72" spans="2:11" hidden="1" x14ac:dyDescent="0.25">
      <c r="B13672" s="20">
        <v>45673</v>
      </c>
      <c r="C13672" s="2" t="s">
        <v>1</v>
      </c>
      <c r="D13672" s="2" t="s">
        <v>1673</v>
      </c>
      <c r="E13672" s="2" t="s">
        <v>248</v>
      </c>
      <c r="F13672" s="2" t="s">
        <v>4969</v>
      </c>
      <c r="G13672" s="5">
        <v>160</v>
      </c>
      <c r="H13672" s="5">
        <v>31.85</v>
      </c>
      <c r="I13672" s="5">
        <v>5096</v>
      </c>
      <c r="J13672" s="5">
        <v>936187.42</v>
      </c>
      <c r="K13672" s="3" t="str" cm="1">
        <f t="array" ref="K13672">_xlfn.LET(_xlpm.d,UPPER(TRIM(CLEAN(SUBSTITUTE(F13672,CHAR(160),"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73" spans="2:11" hidden="1" x14ac:dyDescent="0.25">
      <c r="B13673" s="20">
        <v>45673</v>
      </c>
      <c r="C13673" s="2" t="s">
        <v>1</v>
      </c>
      <c r="D13673" s="2" t="s">
        <v>1587</v>
      </c>
      <c r="E13673" s="2" t="s">
        <v>180</v>
      </c>
      <c r="F13673" s="2" t="s">
        <v>4969</v>
      </c>
      <c r="G13673" s="5">
        <v>70</v>
      </c>
      <c r="H13673" s="5">
        <v>31.85</v>
      </c>
      <c r="I13673" s="5">
        <v>2229.5</v>
      </c>
      <c r="J13673" s="5">
        <v>938416.92</v>
      </c>
      <c r="K13673" s="3" t="str" cm="1">
        <f t="array" ref="K13673">_xlfn.LET(_xlpm.d,UPPER(TRIM(CLEAN(SUBSTITUTE(F13673,CHAR(160),"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74" spans="2:11" hidden="1" x14ac:dyDescent="0.25">
      <c r="B13674" s="20">
        <v>45673</v>
      </c>
      <c r="C13674" s="2" t="s">
        <v>1</v>
      </c>
      <c r="D13674" s="2" t="s">
        <v>1674</v>
      </c>
      <c r="E13674" s="2" t="s">
        <v>151</v>
      </c>
      <c r="F13674" s="2" t="s">
        <v>4969</v>
      </c>
      <c r="G13674" s="5">
        <v>150</v>
      </c>
      <c r="H13674" s="5">
        <v>31.85</v>
      </c>
      <c r="I13674" s="5">
        <v>4777.5</v>
      </c>
      <c r="J13674" s="5">
        <v>943194.42</v>
      </c>
      <c r="K13674" s="3" t="str" cm="1">
        <f t="array" ref="K13674">_xlfn.LET(_xlpm.d,UPPER(TRIM(CLEAN(SUBSTITUTE(F13674,CHAR(160),"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75" spans="2:11" hidden="1" x14ac:dyDescent="0.25">
      <c r="B13675" s="20">
        <v>45673</v>
      </c>
      <c r="C13675" s="2" t="s">
        <v>1</v>
      </c>
      <c r="D13675" s="2" t="s">
        <v>2608</v>
      </c>
      <c r="E13675" s="2" t="s">
        <v>149</v>
      </c>
      <c r="F13675" s="2" t="s">
        <v>4969</v>
      </c>
      <c r="G13675" s="5">
        <v>300</v>
      </c>
      <c r="H13675" s="5">
        <v>31.85</v>
      </c>
      <c r="I13675" s="5">
        <v>9555</v>
      </c>
      <c r="J13675" s="5">
        <v>952749.42</v>
      </c>
      <c r="K13675" s="3" t="str" cm="1">
        <f t="array" ref="K13675">_xlfn.LET(_xlpm.d,UPPER(TRIM(CLEAN(SUBSTITUTE(F13675,CHAR(160),"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76" spans="2:11" hidden="1" x14ac:dyDescent="0.25">
      <c r="B13676" s="20">
        <v>45673</v>
      </c>
      <c r="C13676" s="2" t="s">
        <v>1</v>
      </c>
      <c r="D13676" s="2" t="s">
        <v>1675</v>
      </c>
      <c r="E13676" s="2" t="s">
        <v>730</v>
      </c>
      <c r="F13676" s="2" t="s">
        <v>4969</v>
      </c>
      <c r="G13676" s="5">
        <v>115</v>
      </c>
      <c r="H13676" s="5">
        <v>29.5</v>
      </c>
      <c r="I13676" s="5">
        <v>3392.5</v>
      </c>
      <c r="J13676" s="5">
        <v>956141.92</v>
      </c>
      <c r="K13676" s="3" t="str" cm="1">
        <f t="array" ref="K13676">_xlfn.LET(_xlpm.d,UPPER(TRIM(CLEAN(SUBSTITUTE(F13676,CHAR(160),"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77" spans="2:11" hidden="1" x14ac:dyDescent="0.25">
      <c r="B13677" s="20">
        <v>45673</v>
      </c>
      <c r="C13677" s="2" t="s">
        <v>1</v>
      </c>
      <c r="D13677" s="2" t="s">
        <v>5003</v>
      </c>
      <c r="E13677" s="2" t="s">
        <v>5004</v>
      </c>
      <c r="F13677" s="2" t="s">
        <v>4969</v>
      </c>
      <c r="G13677" s="5">
        <v>20</v>
      </c>
      <c r="H13677" s="5">
        <v>29.99</v>
      </c>
      <c r="I13677" s="5">
        <v>599.79999999999995</v>
      </c>
      <c r="J13677" s="5">
        <v>956741.72000000009</v>
      </c>
      <c r="K13677" s="3" t="str" cm="1">
        <f t="array" ref="K13677">_xlfn.LET(_xlpm.d,UPPER(TRIM(CLEAN(SUBSTITUTE(F13677,CHAR(160),"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78" spans="2:11" hidden="1" x14ac:dyDescent="0.25">
      <c r="B13678" s="20">
        <v>45673</v>
      </c>
      <c r="C13678" s="2" t="s">
        <v>1</v>
      </c>
      <c r="D13678" s="2" t="s">
        <v>2609</v>
      </c>
      <c r="E13678" s="2" t="s">
        <v>120</v>
      </c>
      <c r="F13678" s="2" t="s">
        <v>4969</v>
      </c>
      <c r="G13678" s="5">
        <v>50</v>
      </c>
      <c r="H13678" s="5">
        <v>31.65</v>
      </c>
      <c r="I13678" s="5">
        <v>1582.5</v>
      </c>
      <c r="J13678" s="5">
        <v>958324.22000000009</v>
      </c>
      <c r="K13678" s="3" t="str" cm="1">
        <f t="array" ref="K13678">_xlfn.LET(_xlpm.d,UPPER(TRIM(CLEAN(SUBSTITUTE(F13678,CHAR(160),"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79" spans="2:11" hidden="1" x14ac:dyDescent="0.25">
      <c r="B13679" s="20">
        <v>45673</v>
      </c>
      <c r="C13679" s="2" t="s">
        <v>1</v>
      </c>
      <c r="D13679" s="2" t="s">
        <v>5005</v>
      </c>
      <c r="E13679" s="2" t="s">
        <v>3</v>
      </c>
      <c r="F13679" s="2" t="s">
        <v>4969</v>
      </c>
      <c r="G13679" s="5">
        <v>100</v>
      </c>
      <c r="H13679" s="5">
        <v>29.99</v>
      </c>
      <c r="I13679" s="5">
        <v>2999</v>
      </c>
      <c r="J13679" s="5">
        <v>961323.22000000009</v>
      </c>
      <c r="K13679" s="3" t="str" cm="1">
        <f t="array" ref="K13679">_xlfn.LET(_xlpm.d,UPPER(TRIM(CLEAN(SUBSTITUTE(F13679,CHAR(160),"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80" spans="2:11" hidden="1" x14ac:dyDescent="0.25">
      <c r="B13680" s="20">
        <v>45674</v>
      </c>
      <c r="C13680" s="2" t="s">
        <v>1</v>
      </c>
      <c r="D13680" s="2" t="s">
        <v>2613</v>
      </c>
      <c r="E13680" s="2" t="s">
        <v>170</v>
      </c>
      <c r="F13680" s="2" t="s">
        <v>4969</v>
      </c>
      <c r="G13680" s="5">
        <v>150</v>
      </c>
      <c r="H13680" s="5">
        <v>29.99</v>
      </c>
      <c r="I13680" s="5">
        <v>4498.5</v>
      </c>
      <c r="J13680" s="5">
        <v>965821.72000000009</v>
      </c>
      <c r="K13680" s="3" t="str" cm="1">
        <f t="array" ref="K13680">_xlfn.LET(_xlpm.d,UPPER(TRIM(CLEAN(SUBSTITUTE(F13680,CHAR(160),"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81" spans="2:11" hidden="1" x14ac:dyDescent="0.25">
      <c r="B13681" s="20">
        <v>45674</v>
      </c>
      <c r="C13681" s="2" t="s">
        <v>1</v>
      </c>
      <c r="D13681" s="2" t="s">
        <v>2446</v>
      </c>
      <c r="E13681" s="2" t="s">
        <v>2447</v>
      </c>
      <c r="F13681" s="2" t="s">
        <v>5006</v>
      </c>
      <c r="G13681" s="5">
        <v>30</v>
      </c>
      <c r="H13681" s="5">
        <v>19.989999999999998</v>
      </c>
      <c r="I13681" s="5">
        <v>599.70000000000005</v>
      </c>
      <c r="J13681" s="5">
        <v>966421.42</v>
      </c>
      <c r="K13681" s="3" t="str" cm="1">
        <f t="array" ref="K13681">_xlfn.LET(_xlpm.d,UPPER(TRIM(CLEAN(SUBSTITUTE(F13681,CHAR(160),"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82" spans="2:11" hidden="1" x14ac:dyDescent="0.25">
      <c r="B13682" s="20">
        <v>45674</v>
      </c>
      <c r="C13682" s="2" t="s">
        <v>1</v>
      </c>
      <c r="D13682" s="2" t="s">
        <v>2446</v>
      </c>
      <c r="E13682" s="2" t="s">
        <v>2447</v>
      </c>
      <c r="F13682" s="2" t="s">
        <v>5007</v>
      </c>
      <c r="G13682" s="5">
        <v>26</v>
      </c>
      <c r="H13682" s="5">
        <v>19.989999999999998</v>
      </c>
      <c r="I13682" s="5">
        <v>519.74</v>
      </c>
      <c r="J13682" s="5">
        <v>966941.16</v>
      </c>
      <c r="K13682" s="3" t="str" cm="1">
        <f t="array" ref="K13682">_xlfn.LET(_xlpm.d,UPPER(TRIM(CLEAN(SUBSTITUTE(F13682,CHAR(160),"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83" spans="2:11" hidden="1" x14ac:dyDescent="0.25">
      <c r="B13683" s="20">
        <v>45674</v>
      </c>
      <c r="C13683" s="2" t="s">
        <v>1</v>
      </c>
      <c r="D13683" s="2" t="s">
        <v>2446</v>
      </c>
      <c r="E13683" s="2" t="s">
        <v>2447</v>
      </c>
      <c r="F13683" s="2" t="s">
        <v>4969</v>
      </c>
      <c r="G13683" s="5">
        <v>308</v>
      </c>
      <c r="H13683" s="5">
        <v>29.99</v>
      </c>
      <c r="I13683" s="5">
        <v>9236.92</v>
      </c>
      <c r="J13683" s="5">
        <v>976178.08000000007</v>
      </c>
      <c r="K13683" s="3" t="str" cm="1">
        <f t="array" ref="K13683">_xlfn.LET(_xlpm.d,UPPER(TRIM(CLEAN(SUBSTITUTE(F13683,CHAR(160),"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84" spans="2:11" hidden="1" x14ac:dyDescent="0.25">
      <c r="B13684" s="20">
        <v>45674</v>
      </c>
      <c r="C13684" s="2" t="s">
        <v>1</v>
      </c>
      <c r="D13684" s="2" t="s">
        <v>884</v>
      </c>
      <c r="E13684" s="2" t="s">
        <v>243</v>
      </c>
      <c r="F13684" s="2" t="s">
        <v>4969</v>
      </c>
      <c r="G13684" s="5">
        <v>100</v>
      </c>
      <c r="H13684" s="5">
        <v>31.85</v>
      </c>
      <c r="I13684" s="5">
        <v>3185</v>
      </c>
      <c r="J13684" s="5">
        <v>979363.08000000007</v>
      </c>
      <c r="K13684" s="3" t="str" cm="1">
        <f t="array" ref="K13684">_xlfn.LET(_xlpm.d,UPPER(TRIM(CLEAN(SUBSTITUTE(F13684,CHAR(160),"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85" spans="2:11" hidden="1" x14ac:dyDescent="0.25">
      <c r="B13685" s="20">
        <v>45674</v>
      </c>
      <c r="C13685" s="2" t="s">
        <v>1</v>
      </c>
      <c r="D13685" s="2" t="s">
        <v>885</v>
      </c>
      <c r="E13685" s="2" t="s">
        <v>154</v>
      </c>
      <c r="F13685" s="2" t="s">
        <v>4969</v>
      </c>
      <c r="G13685" s="5">
        <v>180</v>
      </c>
      <c r="H13685" s="5">
        <v>31.85</v>
      </c>
      <c r="I13685" s="5">
        <v>5733</v>
      </c>
      <c r="J13685" s="5">
        <v>985096.08000000007</v>
      </c>
      <c r="K13685" s="3" t="str" cm="1">
        <f t="array" ref="K13685">_xlfn.LET(_xlpm.d,UPPER(TRIM(CLEAN(SUBSTITUTE(F13685,CHAR(160),"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86" spans="2:11" hidden="1" x14ac:dyDescent="0.25">
      <c r="B13686" s="20">
        <v>45674</v>
      </c>
      <c r="C13686" s="2" t="s">
        <v>1</v>
      </c>
      <c r="D13686" s="2" t="s">
        <v>886</v>
      </c>
      <c r="E13686" s="2" t="s">
        <v>195</v>
      </c>
      <c r="F13686" s="2" t="s">
        <v>4969</v>
      </c>
      <c r="G13686" s="5">
        <v>180</v>
      </c>
      <c r="H13686" s="5">
        <v>31.85</v>
      </c>
      <c r="I13686" s="5">
        <v>5733</v>
      </c>
      <c r="J13686" s="5">
        <v>990829.08000000007</v>
      </c>
      <c r="K13686" s="3" t="str" cm="1">
        <f t="array" ref="K13686">_xlfn.LET(_xlpm.d,UPPER(TRIM(CLEAN(SUBSTITUTE(F13686,CHAR(160),"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87" spans="2:11" hidden="1" x14ac:dyDescent="0.25">
      <c r="B13687" s="20">
        <v>45674</v>
      </c>
      <c r="C13687" s="2" t="s">
        <v>1</v>
      </c>
      <c r="D13687" s="2" t="s">
        <v>2614</v>
      </c>
      <c r="E13687" s="2" t="s">
        <v>238</v>
      </c>
      <c r="F13687" s="2" t="s">
        <v>4969</v>
      </c>
      <c r="G13687" s="5">
        <v>160</v>
      </c>
      <c r="H13687" s="5">
        <v>31.85</v>
      </c>
      <c r="I13687" s="5">
        <v>5096</v>
      </c>
      <c r="J13687" s="5">
        <v>995925.08000000007</v>
      </c>
      <c r="K13687" s="3" t="str" cm="1">
        <f t="array" ref="K13687">_xlfn.LET(_xlpm.d,UPPER(TRIM(CLEAN(SUBSTITUTE(F13687,CHAR(160),"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88" spans="2:11" hidden="1" x14ac:dyDescent="0.25">
      <c r="B13688" s="20">
        <v>45674</v>
      </c>
      <c r="C13688" s="2" t="s">
        <v>1</v>
      </c>
      <c r="D13688" s="2" t="s">
        <v>887</v>
      </c>
      <c r="E13688" s="2" t="s">
        <v>236</v>
      </c>
      <c r="F13688" s="2" t="s">
        <v>4969</v>
      </c>
      <c r="G13688" s="5">
        <v>170</v>
      </c>
      <c r="H13688" s="5">
        <v>31.85</v>
      </c>
      <c r="I13688" s="5">
        <v>5414.5</v>
      </c>
      <c r="J13688" s="5">
        <v>1001339.5800000001</v>
      </c>
      <c r="K13688" s="3" t="str" cm="1">
        <f t="array" ref="K13688">_xlfn.LET(_xlpm.d,UPPER(TRIM(CLEAN(SUBSTITUTE(F13688,CHAR(160),"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89" spans="2:11" hidden="1" x14ac:dyDescent="0.25">
      <c r="B13689" s="20">
        <v>45674</v>
      </c>
      <c r="C13689" s="2" t="s">
        <v>1</v>
      </c>
      <c r="D13689" s="2" t="s">
        <v>1676</v>
      </c>
      <c r="E13689" s="2" t="s">
        <v>43</v>
      </c>
      <c r="F13689" s="2" t="s">
        <v>4969</v>
      </c>
      <c r="G13689" s="5">
        <v>135</v>
      </c>
      <c r="H13689" s="5">
        <v>27.3</v>
      </c>
      <c r="I13689" s="5">
        <v>3685.5</v>
      </c>
      <c r="J13689" s="5">
        <v>1005025.0800000001</v>
      </c>
      <c r="K13689" s="3" t="str" cm="1">
        <f t="array" ref="K13689">_xlfn.LET(_xlpm.d,UPPER(TRIM(CLEAN(SUBSTITUTE(F13689,CHAR(160),"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90" spans="2:11" hidden="1" x14ac:dyDescent="0.25">
      <c r="B13690" s="20">
        <v>45674</v>
      </c>
      <c r="C13690" s="2" t="s">
        <v>1</v>
      </c>
      <c r="D13690" s="2" t="s">
        <v>1676</v>
      </c>
      <c r="E13690" s="2" t="s">
        <v>43</v>
      </c>
      <c r="F13690" s="2" t="s">
        <v>5008</v>
      </c>
      <c r="G13690" s="5">
        <v>10</v>
      </c>
      <c r="H13690" s="5">
        <v>19.989999999999998</v>
      </c>
      <c r="I13690" s="5">
        <v>199.9</v>
      </c>
      <c r="J13690" s="5">
        <v>1005224.9800000001</v>
      </c>
      <c r="K13690" s="3" t="str" cm="1">
        <f t="array" ref="K13690">_xlfn.LET(_xlpm.d,UPPER(TRIM(CLEAN(SUBSTITUTE(F13690,CHAR(160),"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91" spans="2:11" hidden="1" x14ac:dyDescent="0.25">
      <c r="B13691" s="20">
        <v>45674</v>
      </c>
      <c r="C13691" s="2" t="s">
        <v>1</v>
      </c>
      <c r="D13691" s="2" t="s">
        <v>1677</v>
      </c>
      <c r="E13691" s="2" t="s">
        <v>78</v>
      </c>
      <c r="F13691" s="2" t="s">
        <v>4969</v>
      </c>
      <c r="G13691" s="5">
        <v>250</v>
      </c>
      <c r="H13691" s="5">
        <v>31.85</v>
      </c>
      <c r="I13691" s="5">
        <v>7962.5</v>
      </c>
      <c r="J13691" s="5">
        <v>1013187.4800000001</v>
      </c>
      <c r="K13691" s="3" t="str" cm="1">
        <f t="array" ref="K13691">_xlfn.LET(_xlpm.d,UPPER(TRIM(CLEAN(SUBSTITUTE(F13691,CHAR(160),"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92" spans="2:11" hidden="1" x14ac:dyDescent="0.25">
      <c r="B13692" s="20">
        <v>45674</v>
      </c>
      <c r="C13692" s="2" t="s">
        <v>1</v>
      </c>
      <c r="D13692" s="2" t="s">
        <v>481</v>
      </c>
      <c r="E13692" s="2" t="s">
        <v>241</v>
      </c>
      <c r="F13692" s="2" t="s">
        <v>4969</v>
      </c>
      <c r="G13692" s="5">
        <v>220</v>
      </c>
      <c r="H13692" s="5">
        <v>31.85</v>
      </c>
      <c r="I13692" s="5">
        <v>7007</v>
      </c>
      <c r="J13692" s="5">
        <v>1020194.4800000001</v>
      </c>
      <c r="K13692" s="3" t="str" cm="1">
        <f t="array" ref="K13692">_xlfn.LET(_xlpm.d,UPPER(TRIM(CLEAN(SUBSTITUTE(F13692,CHAR(160),"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93" spans="2:11" hidden="1" x14ac:dyDescent="0.25">
      <c r="B13693" s="20">
        <v>45674</v>
      </c>
      <c r="C13693" s="2" t="s">
        <v>1</v>
      </c>
      <c r="D13693" s="2" t="s">
        <v>24</v>
      </c>
      <c r="E13693" s="2" t="s">
        <v>25</v>
      </c>
      <c r="F13693" s="2" t="s">
        <v>5009</v>
      </c>
      <c r="G13693" s="5">
        <v>10</v>
      </c>
      <c r="H13693" s="5">
        <v>19.989999999999998</v>
      </c>
      <c r="I13693" s="5">
        <v>199.9</v>
      </c>
      <c r="J13693" s="5">
        <v>1020394.3800000001</v>
      </c>
      <c r="K13693" s="3" t="str" cm="1">
        <f t="array" ref="K13693">_xlfn.LET(_xlpm.d,UPPER(TRIM(CLEAN(SUBSTITUTE(F13693,CHAR(160),"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94" spans="2:11" hidden="1" x14ac:dyDescent="0.25">
      <c r="B13694" s="20">
        <v>45674</v>
      </c>
      <c r="C13694" s="2" t="s">
        <v>1</v>
      </c>
      <c r="D13694" s="2" t="s">
        <v>24</v>
      </c>
      <c r="E13694" s="2" t="s">
        <v>25</v>
      </c>
      <c r="F13694" s="2" t="s">
        <v>4969</v>
      </c>
      <c r="G13694" s="5">
        <v>100</v>
      </c>
      <c r="H13694" s="5">
        <v>28.99</v>
      </c>
      <c r="I13694" s="5">
        <v>2899</v>
      </c>
      <c r="J13694" s="5">
        <v>1023293.3800000001</v>
      </c>
      <c r="K13694" s="3" t="str" cm="1">
        <f t="array" ref="K13694">_xlfn.LET(_xlpm.d,UPPER(TRIM(CLEAN(SUBSTITUTE(F13694,CHAR(160),"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95" spans="2:11" hidden="1" x14ac:dyDescent="0.25">
      <c r="B13695" s="20">
        <v>45674</v>
      </c>
      <c r="C13695" s="2" t="s">
        <v>1</v>
      </c>
      <c r="D13695" s="2" t="s">
        <v>5010</v>
      </c>
      <c r="E13695" s="2" t="s">
        <v>2447</v>
      </c>
      <c r="F13695" s="2" t="s">
        <v>4969</v>
      </c>
      <c r="G13695" s="5">
        <v>70</v>
      </c>
      <c r="H13695" s="5">
        <v>29.99</v>
      </c>
      <c r="I13695" s="5">
        <v>2099.3000000000002</v>
      </c>
      <c r="J13695" s="5">
        <v>1025392.6800000002</v>
      </c>
      <c r="K13695" s="3" t="str" cm="1">
        <f t="array" ref="K13695">_xlfn.LET(_xlpm.d,UPPER(TRIM(CLEAN(SUBSTITUTE(F13695,CHAR(160),"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96" spans="2:11" hidden="1" x14ac:dyDescent="0.25">
      <c r="B13696" s="20">
        <v>45674</v>
      </c>
      <c r="C13696" s="2" t="s">
        <v>1</v>
      </c>
      <c r="D13696" s="2" t="s">
        <v>5010</v>
      </c>
      <c r="E13696" s="2" t="s">
        <v>2447</v>
      </c>
      <c r="F13696" s="2" t="s">
        <v>4991</v>
      </c>
      <c r="G13696" s="5">
        <v>30</v>
      </c>
      <c r="H13696" s="5">
        <v>19.989999999999998</v>
      </c>
      <c r="I13696" s="5">
        <v>599.70000000000005</v>
      </c>
      <c r="J13696" s="5">
        <v>1025992.3800000001</v>
      </c>
      <c r="K13696" s="3" t="str" cm="1">
        <f t="array" ref="K13696">_xlfn.LET(_xlpm.d,UPPER(TRIM(CLEAN(SUBSTITUTE(F13696,CHAR(160),"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97" spans="2:11" hidden="1" x14ac:dyDescent="0.25">
      <c r="B13697" s="20">
        <v>45674</v>
      </c>
      <c r="C13697" s="2" t="s">
        <v>1</v>
      </c>
      <c r="D13697" s="2" t="s">
        <v>5011</v>
      </c>
      <c r="E13697" s="2" t="s">
        <v>64</v>
      </c>
      <c r="F13697" s="2" t="s">
        <v>4969</v>
      </c>
      <c r="G13697" s="5">
        <v>60</v>
      </c>
      <c r="H13697" s="5">
        <v>29.99</v>
      </c>
      <c r="I13697" s="5">
        <v>1799.4</v>
      </c>
      <c r="J13697" s="5">
        <v>1027791.7800000001</v>
      </c>
      <c r="K13697" s="3" t="str" cm="1">
        <f t="array" ref="K13697">_xlfn.LET(_xlpm.d,UPPER(TRIM(CLEAN(SUBSTITUTE(F13697,CHAR(160),"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98" spans="2:11" hidden="1" x14ac:dyDescent="0.25">
      <c r="B13698" s="20">
        <v>45674</v>
      </c>
      <c r="C13698" s="2" t="s">
        <v>1</v>
      </c>
      <c r="D13698" s="2" t="s">
        <v>1678</v>
      </c>
      <c r="E13698" s="2" t="s">
        <v>197</v>
      </c>
      <c r="F13698" s="2" t="s">
        <v>4969</v>
      </c>
      <c r="G13698" s="5">
        <v>930</v>
      </c>
      <c r="H13698" s="5">
        <v>31.85</v>
      </c>
      <c r="I13698" s="5">
        <v>29620.5</v>
      </c>
      <c r="J13698" s="5">
        <v>1057412.2800000003</v>
      </c>
      <c r="K13698" s="3" t="str" cm="1">
        <f t="array" ref="K13698">_xlfn.LET(_xlpm.d,UPPER(TRIM(CLEAN(SUBSTITUTE(F13698,CHAR(160),"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699" spans="2:11" hidden="1" x14ac:dyDescent="0.25">
      <c r="B13699" s="20">
        <v>45674</v>
      </c>
      <c r="C13699" s="2" t="s">
        <v>1</v>
      </c>
      <c r="D13699" s="2" t="s">
        <v>1679</v>
      </c>
      <c r="E13699" s="2" t="s">
        <v>224</v>
      </c>
      <c r="F13699" s="2" t="s">
        <v>4969</v>
      </c>
      <c r="G13699" s="5">
        <v>950</v>
      </c>
      <c r="H13699" s="5">
        <v>31.85</v>
      </c>
      <c r="I13699" s="5">
        <v>30257.5</v>
      </c>
      <c r="J13699" s="5">
        <v>1087669.7800000003</v>
      </c>
      <c r="K13699" s="3" t="str" cm="1">
        <f t="array" ref="K13699">_xlfn.LET(_xlpm.d,UPPER(TRIM(CLEAN(SUBSTITUTE(F13699,CHAR(160),"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00" spans="2:11" hidden="1" x14ac:dyDescent="0.25">
      <c r="B13700" s="20">
        <v>45677</v>
      </c>
      <c r="C13700" s="2" t="s">
        <v>1</v>
      </c>
      <c r="D13700" s="2" t="s">
        <v>2617</v>
      </c>
      <c r="E13700" s="2" t="s">
        <v>3</v>
      </c>
      <c r="F13700" s="2" t="s">
        <v>4969</v>
      </c>
      <c r="G13700" s="5">
        <v>80</v>
      </c>
      <c r="H13700" s="5">
        <v>29.99</v>
      </c>
      <c r="I13700" s="5">
        <v>2399.1999999999998</v>
      </c>
      <c r="J13700" s="5">
        <v>1090068.9800000002</v>
      </c>
      <c r="K13700" s="3" t="str" cm="1">
        <f t="array" ref="K13700">_xlfn.LET(_xlpm.d,UPPER(TRIM(CLEAN(SUBSTITUTE(F13700,CHAR(160),"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01" spans="2:11" hidden="1" x14ac:dyDescent="0.25">
      <c r="B13701" s="20">
        <v>45677</v>
      </c>
      <c r="C13701" s="2" t="s">
        <v>1</v>
      </c>
      <c r="D13701" s="2" t="s">
        <v>5012</v>
      </c>
      <c r="E13701" s="2" t="s">
        <v>246</v>
      </c>
      <c r="F13701" s="2" t="s">
        <v>4969</v>
      </c>
      <c r="G13701" s="5">
        <v>50</v>
      </c>
      <c r="H13701" s="5">
        <v>31.85</v>
      </c>
      <c r="I13701" s="5">
        <v>1592.5</v>
      </c>
      <c r="J13701" s="5">
        <v>1091661.4800000002</v>
      </c>
      <c r="K13701" s="3" t="str" cm="1">
        <f t="array" ref="K13701">_xlfn.LET(_xlpm.d,UPPER(TRIM(CLEAN(SUBSTITUTE(F13701,CHAR(160),"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02" spans="2:11" hidden="1" x14ac:dyDescent="0.25">
      <c r="B13702" s="20">
        <v>45677</v>
      </c>
      <c r="C13702" s="2" t="s">
        <v>1</v>
      </c>
      <c r="D13702" s="2" t="s">
        <v>3659</v>
      </c>
      <c r="E13702" s="2" t="s">
        <v>117</v>
      </c>
      <c r="F13702" s="2" t="s">
        <v>4969</v>
      </c>
      <c r="G13702" s="5">
        <v>30</v>
      </c>
      <c r="H13702" s="5">
        <v>29.99</v>
      </c>
      <c r="I13702" s="5">
        <v>899.7</v>
      </c>
      <c r="J13702" s="5">
        <v>1092561.1800000002</v>
      </c>
      <c r="K13702" s="3" t="str" cm="1">
        <f t="array" ref="K13702">_xlfn.LET(_xlpm.d,UPPER(TRIM(CLEAN(SUBSTITUTE(F13702,CHAR(160),"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03" spans="2:11" hidden="1" x14ac:dyDescent="0.25">
      <c r="B13703" s="20">
        <v>45677</v>
      </c>
      <c r="C13703" s="2" t="s">
        <v>1</v>
      </c>
      <c r="D13703" s="2" t="s">
        <v>3569</v>
      </c>
      <c r="E13703" s="2" t="s">
        <v>25</v>
      </c>
      <c r="F13703" s="2" t="s">
        <v>4969</v>
      </c>
      <c r="G13703" s="5">
        <v>60</v>
      </c>
      <c r="H13703" s="5">
        <v>28.99</v>
      </c>
      <c r="I13703" s="5">
        <v>1739.4</v>
      </c>
      <c r="J13703" s="5">
        <v>1094300.58</v>
      </c>
      <c r="K13703" s="3" t="str" cm="1">
        <f t="array" ref="K13703">_xlfn.LET(_xlpm.d,UPPER(TRIM(CLEAN(SUBSTITUTE(F13703,CHAR(160),"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04" spans="2:11" hidden="1" x14ac:dyDescent="0.25">
      <c r="B13704" s="20">
        <v>45677</v>
      </c>
      <c r="C13704" s="2" t="s">
        <v>1</v>
      </c>
      <c r="D13704" s="2" t="s">
        <v>5013</v>
      </c>
      <c r="E13704" s="2" t="s">
        <v>832</v>
      </c>
      <c r="F13704" s="2" t="s">
        <v>4969</v>
      </c>
      <c r="G13704" s="5">
        <v>50</v>
      </c>
      <c r="H13704" s="5">
        <v>29.99</v>
      </c>
      <c r="I13704" s="5">
        <v>1499.5</v>
      </c>
      <c r="J13704" s="5">
        <v>1095800.08</v>
      </c>
      <c r="K13704" s="3" t="str" cm="1">
        <f t="array" ref="K13704">_xlfn.LET(_xlpm.d,UPPER(TRIM(CLEAN(SUBSTITUTE(F13704,CHAR(160),"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05" spans="2:11" hidden="1" x14ac:dyDescent="0.25">
      <c r="B13705" s="20">
        <v>45677</v>
      </c>
      <c r="C13705" s="2" t="s">
        <v>1</v>
      </c>
      <c r="D13705" s="2" t="s">
        <v>5014</v>
      </c>
      <c r="E13705" s="2" t="s">
        <v>807</v>
      </c>
      <c r="F13705" s="2" t="s">
        <v>4969</v>
      </c>
      <c r="G13705" s="5">
        <v>110</v>
      </c>
      <c r="H13705" s="5">
        <v>28.68</v>
      </c>
      <c r="I13705" s="5">
        <v>3154.8</v>
      </c>
      <c r="J13705" s="5">
        <v>1098954.8800000001</v>
      </c>
      <c r="K13705" s="3" t="str" cm="1">
        <f t="array" ref="K13705">_xlfn.LET(_xlpm.d,UPPER(TRIM(CLEAN(SUBSTITUTE(F13705,CHAR(160),"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06" spans="2:11" hidden="1" x14ac:dyDescent="0.25">
      <c r="B13706" s="20">
        <v>45677</v>
      </c>
      <c r="C13706" s="2" t="s">
        <v>1</v>
      </c>
      <c r="D13706" s="2" t="s">
        <v>5015</v>
      </c>
      <c r="E13706" s="2" t="s">
        <v>5004</v>
      </c>
      <c r="F13706" s="2" t="s">
        <v>4969</v>
      </c>
      <c r="G13706" s="5">
        <v>40</v>
      </c>
      <c r="H13706" s="5">
        <v>29.99</v>
      </c>
      <c r="I13706" s="5">
        <v>1199.5999999999999</v>
      </c>
      <c r="J13706" s="5">
        <v>1100154.4800000002</v>
      </c>
      <c r="K13706" s="3" t="str" cm="1">
        <f t="array" ref="K13706">_xlfn.LET(_xlpm.d,UPPER(TRIM(CLEAN(SUBSTITUTE(F13706,CHAR(160),"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07" spans="2:11" hidden="1" x14ac:dyDescent="0.25">
      <c r="B13707" s="20">
        <v>45677</v>
      </c>
      <c r="C13707" s="2" t="s">
        <v>1</v>
      </c>
      <c r="D13707" s="2" t="s">
        <v>5016</v>
      </c>
      <c r="E13707" s="2" t="s">
        <v>160</v>
      </c>
      <c r="F13707" s="2" t="s">
        <v>4969</v>
      </c>
      <c r="G13707" s="5">
        <v>250</v>
      </c>
      <c r="H13707" s="5">
        <v>31.85</v>
      </c>
      <c r="I13707" s="5">
        <v>7962.5</v>
      </c>
      <c r="J13707" s="5">
        <v>1108116.9800000002</v>
      </c>
      <c r="K13707" s="3" t="str" cm="1">
        <f t="array" ref="K13707">_xlfn.LET(_xlpm.d,UPPER(TRIM(CLEAN(SUBSTITUTE(F13707,CHAR(160),"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08" spans="2:11" hidden="1" x14ac:dyDescent="0.25">
      <c r="B13708" s="20">
        <v>45677</v>
      </c>
      <c r="C13708" s="2" t="s">
        <v>1</v>
      </c>
      <c r="D13708" s="2" t="s">
        <v>5017</v>
      </c>
      <c r="E13708" s="2" t="s">
        <v>241</v>
      </c>
      <c r="F13708" s="2" t="s">
        <v>4969</v>
      </c>
      <c r="G13708" s="5">
        <v>100</v>
      </c>
      <c r="H13708" s="5">
        <v>31.85</v>
      </c>
      <c r="I13708" s="5">
        <v>3185</v>
      </c>
      <c r="J13708" s="5">
        <v>1111301.9800000002</v>
      </c>
      <c r="K13708" s="3" t="str" cm="1">
        <f t="array" ref="K13708">_xlfn.LET(_xlpm.d,UPPER(TRIM(CLEAN(SUBSTITUTE(F13708,CHAR(160),"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09" spans="2:11" hidden="1" x14ac:dyDescent="0.25">
      <c r="B13709" s="20">
        <v>45677</v>
      </c>
      <c r="C13709" s="2" t="s">
        <v>1</v>
      </c>
      <c r="D13709" s="2" t="s">
        <v>2618</v>
      </c>
      <c r="E13709" s="2" t="s">
        <v>248</v>
      </c>
      <c r="F13709" s="2" t="s">
        <v>4969</v>
      </c>
      <c r="G13709" s="5">
        <v>200</v>
      </c>
      <c r="H13709" s="5">
        <v>31.85</v>
      </c>
      <c r="I13709" s="5">
        <v>6370</v>
      </c>
      <c r="J13709" s="5">
        <v>1117671.9800000002</v>
      </c>
      <c r="K13709" s="3" t="str" cm="1">
        <f t="array" ref="K13709">_xlfn.LET(_xlpm.d,UPPER(TRIM(CLEAN(SUBSTITUTE(F13709,CHAR(160),"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10" spans="2:11" hidden="1" x14ac:dyDescent="0.25">
      <c r="B13710" s="20">
        <v>45677</v>
      </c>
      <c r="C13710" s="2" t="s">
        <v>1</v>
      </c>
      <c r="D13710" s="2" t="s">
        <v>2619</v>
      </c>
      <c r="E13710" s="2" t="s">
        <v>254</v>
      </c>
      <c r="F13710" s="2" t="s">
        <v>4969</v>
      </c>
      <c r="G13710" s="5">
        <v>200</v>
      </c>
      <c r="H13710" s="5">
        <v>31.85</v>
      </c>
      <c r="I13710" s="5">
        <v>6370</v>
      </c>
      <c r="J13710" s="5">
        <v>1124041.9800000002</v>
      </c>
      <c r="K13710" s="3" t="str" cm="1">
        <f t="array" ref="K13710">_xlfn.LET(_xlpm.d,UPPER(TRIM(CLEAN(SUBSTITUTE(F13710,CHAR(160),"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11" spans="2:11" hidden="1" x14ac:dyDescent="0.25">
      <c r="B13711" s="20">
        <v>45677</v>
      </c>
      <c r="C13711" s="2" t="s">
        <v>1</v>
      </c>
      <c r="D13711" s="2" t="s">
        <v>5018</v>
      </c>
      <c r="E13711" s="2" t="s">
        <v>192</v>
      </c>
      <c r="F13711" s="2" t="s">
        <v>4969</v>
      </c>
      <c r="G13711" s="5">
        <v>150</v>
      </c>
      <c r="H13711" s="5">
        <v>31.85</v>
      </c>
      <c r="I13711" s="5">
        <v>4777.5</v>
      </c>
      <c r="J13711" s="5">
        <v>1128819.4800000002</v>
      </c>
      <c r="K13711" s="3" t="str" cm="1">
        <f t="array" ref="K13711">_xlfn.LET(_xlpm.d,UPPER(TRIM(CLEAN(SUBSTITUTE(F13711,CHAR(160),"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12" spans="2:11" hidden="1" x14ac:dyDescent="0.25">
      <c r="B13712" s="20">
        <v>45678</v>
      </c>
      <c r="C13712" s="2" t="s">
        <v>1</v>
      </c>
      <c r="D13712" s="2" t="s">
        <v>1680</v>
      </c>
      <c r="E13712" s="2" t="s">
        <v>214</v>
      </c>
      <c r="F13712" s="2" t="s">
        <v>4969</v>
      </c>
      <c r="G13712" s="5">
        <v>160</v>
      </c>
      <c r="H13712" s="5">
        <v>31.85</v>
      </c>
      <c r="I13712" s="5">
        <v>5096</v>
      </c>
      <c r="J13712" s="5">
        <v>1133915.4800000002</v>
      </c>
      <c r="K13712" s="3" t="str" cm="1">
        <f t="array" ref="K13712">_xlfn.LET(_xlpm.d,UPPER(TRIM(CLEAN(SUBSTITUTE(F13712,CHAR(160),"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13" spans="2:11" hidden="1" x14ac:dyDescent="0.25">
      <c r="B13713" s="20">
        <v>45678</v>
      </c>
      <c r="C13713" s="2" t="s">
        <v>1</v>
      </c>
      <c r="D13713" s="2" t="s">
        <v>1681</v>
      </c>
      <c r="E13713" s="2" t="s">
        <v>232</v>
      </c>
      <c r="F13713" s="2" t="s">
        <v>4969</v>
      </c>
      <c r="G13713" s="5">
        <v>180</v>
      </c>
      <c r="H13713" s="5">
        <v>31.85</v>
      </c>
      <c r="I13713" s="5">
        <v>5733</v>
      </c>
      <c r="J13713" s="5">
        <v>1139648.4800000002</v>
      </c>
      <c r="K13713" s="3" t="str" cm="1">
        <f t="array" ref="K13713">_xlfn.LET(_xlpm.d,UPPER(TRIM(CLEAN(SUBSTITUTE(F13713,CHAR(160),"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14" spans="2:11" hidden="1" x14ac:dyDescent="0.25">
      <c r="B13714" s="20">
        <v>45678</v>
      </c>
      <c r="C13714" s="2" t="s">
        <v>1</v>
      </c>
      <c r="D13714" s="2" t="s">
        <v>1682</v>
      </c>
      <c r="E13714" s="2" t="s">
        <v>78</v>
      </c>
      <c r="F13714" s="2" t="s">
        <v>4969</v>
      </c>
      <c r="G13714" s="5">
        <v>200</v>
      </c>
      <c r="H13714" s="5">
        <v>31.85</v>
      </c>
      <c r="I13714" s="5">
        <v>6370</v>
      </c>
      <c r="J13714" s="5">
        <v>1146018.4800000002</v>
      </c>
      <c r="K13714" s="3" t="str" cm="1">
        <f t="array" ref="K13714">_xlfn.LET(_xlpm.d,UPPER(TRIM(CLEAN(SUBSTITUTE(F13714,CHAR(160),"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15" spans="2:11" hidden="1" x14ac:dyDescent="0.25">
      <c r="B13715" s="20">
        <v>45678</v>
      </c>
      <c r="C13715" s="2" t="s">
        <v>1</v>
      </c>
      <c r="D13715" s="2" t="s">
        <v>888</v>
      </c>
      <c r="E13715" s="2" t="s">
        <v>141</v>
      </c>
      <c r="F13715" s="2" t="s">
        <v>4969</v>
      </c>
      <c r="G13715" s="5">
        <v>270</v>
      </c>
      <c r="H13715" s="5">
        <v>31.85</v>
      </c>
      <c r="I13715" s="5">
        <v>8599.5</v>
      </c>
      <c r="J13715" s="5">
        <v>1154617.9800000002</v>
      </c>
      <c r="K13715" s="3" t="str" cm="1">
        <f t="array" ref="K13715">_xlfn.LET(_xlpm.d,UPPER(TRIM(CLEAN(SUBSTITUTE(F13715,CHAR(160),"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16" spans="2:11" hidden="1" x14ac:dyDescent="0.25">
      <c r="B13716" s="20">
        <v>45678</v>
      </c>
      <c r="C13716" s="2" t="s">
        <v>1</v>
      </c>
      <c r="D13716" s="2" t="s">
        <v>1683</v>
      </c>
      <c r="E13716" s="2" t="s">
        <v>186</v>
      </c>
      <c r="F13716" s="2" t="s">
        <v>4969</v>
      </c>
      <c r="G13716" s="5">
        <v>150</v>
      </c>
      <c r="H13716" s="5">
        <v>31.85</v>
      </c>
      <c r="I13716" s="5">
        <v>4777.5</v>
      </c>
      <c r="J13716" s="5">
        <v>1159395.4800000002</v>
      </c>
      <c r="K13716" s="3" t="str" cm="1">
        <f t="array" ref="K13716">_xlfn.LET(_xlpm.d,UPPER(TRIM(CLEAN(SUBSTITUTE(F13716,CHAR(160),"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17" spans="2:11" hidden="1" x14ac:dyDescent="0.25">
      <c r="B13717" s="20">
        <v>45678</v>
      </c>
      <c r="C13717" s="2" t="s">
        <v>1</v>
      </c>
      <c r="D13717" s="2" t="s">
        <v>1262</v>
      </c>
      <c r="E13717" s="2" t="s">
        <v>147</v>
      </c>
      <c r="F13717" s="2" t="s">
        <v>4969</v>
      </c>
      <c r="G13717" s="5">
        <v>210</v>
      </c>
      <c r="H13717" s="5">
        <v>31.85</v>
      </c>
      <c r="I13717" s="5">
        <v>6688.5</v>
      </c>
      <c r="J13717" s="5">
        <v>1166083.9800000002</v>
      </c>
      <c r="K13717" s="3" t="str" cm="1">
        <f t="array" ref="K13717">_xlfn.LET(_xlpm.d,UPPER(TRIM(CLEAN(SUBSTITUTE(F13717,CHAR(160),"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18" spans="2:11" hidden="1" x14ac:dyDescent="0.25">
      <c r="B13718" s="20">
        <v>45678</v>
      </c>
      <c r="C13718" s="2" t="s">
        <v>1</v>
      </c>
      <c r="D13718" s="2" t="s">
        <v>889</v>
      </c>
      <c r="E13718" s="2" t="s">
        <v>266</v>
      </c>
      <c r="F13718" s="2" t="s">
        <v>4969</v>
      </c>
      <c r="G13718" s="5">
        <v>70</v>
      </c>
      <c r="H13718" s="5">
        <v>31.85</v>
      </c>
      <c r="I13718" s="5">
        <v>2229.5</v>
      </c>
      <c r="J13718" s="5">
        <v>1168313.4800000002</v>
      </c>
      <c r="K13718" s="3" t="str" cm="1">
        <f t="array" ref="K13718">_xlfn.LET(_xlpm.d,UPPER(TRIM(CLEAN(SUBSTITUTE(F13718,CHAR(160),"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19" spans="2:11" hidden="1" x14ac:dyDescent="0.25">
      <c r="B13719" s="20">
        <v>45678</v>
      </c>
      <c r="C13719" s="2" t="s">
        <v>1</v>
      </c>
      <c r="D13719" s="2" t="s">
        <v>890</v>
      </c>
      <c r="E13719" s="2" t="s">
        <v>158</v>
      </c>
      <c r="F13719" s="2" t="s">
        <v>4969</v>
      </c>
      <c r="G13719" s="5">
        <v>210</v>
      </c>
      <c r="H13719" s="5">
        <v>31.85</v>
      </c>
      <c r="I13719" s="5">
        <v>6688.5</v>
      </c>
      <c r="J13719" s="5">
        <v>1175001.9800000002</v>
      </c>
      <c r="K13719" s="3" t="str" cm="1">
        <f t="array" ref="K13719">_xlfn.LET(_xlpm.d,UPPER(TRIM(CLEAN(SUBSTITUTE(F13719,CHAR(160),"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20" spans="2:11" hidden="1" x14ac:dyDescent="0.25">
      <c r="B13720" s="20">
        <v>45678</v>
      </c>
      <c r="C13720" s="2" t="s">
        <v>1</v>
      </c>
      <c r="D13720" s="2" t="s">
        <v>1684</v>
      </c>
      <c r="E13720" s="2" t="s">
        <v>165</v>
      </c>
      <c r="F13720" s="2" t="s">
        <v>4969</v>
      </c>
      <c r="G13720" s="5">
        <v>110</v>
      </c>
      <c r="H13720" s="5">
        <v>31.85</v>
      </c>
      <c r="I13720" s="5">
        <v>3503.5</v>
      </c>
      <c r="J13720" s="5">
        <v>1178505.4800000002</v>
      </c>
      <c r="K13720" s="3" t="str" cm="1">
        <f t="array" ref="K13720">_xlfn.LET(_xlpm.d,UPPER(TRIM(CLEAN(SUBSTITUTE(F13720,CHAR(160),"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21" spans="2:11" hidden="1" x14ac:dyDescent="0.25">
      <c r="B13721" s="20">
        <v>45678</v>
      </c>
      <c r="C13721" s="2" t="s">
        <v>1</v>
      </c>
      <c r="D13721" s="2" t="s">
        <v>891</v>
      </c>
      <c r="E13721" s="2" t="s">
        <v>294</v>
      </c>
      <c r="F13721" s="2" t="s">
        <v>4969</v>
      </c>
      <c r="G13721" s="5">
        <v>250</v>
      </c>
      <c r="H13721" s="5">
        <v>31.85</v>
      </c>
      <c r="I13721" s="5">
        <v>7962.5</v>
      </c>
      <c r="J13721" s="5">
        <v>1186467.9800000002</v>
      </c>
      <c r="K13721" s="3" t="str" cm="1">
        <f t="array" ref="K13721">_xlfn.LET(_xlpm.d,UPPER(TRIM(CLEAN(SUBSTITUTE(F13721,CHAR(160),"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22" spans="2:11" hidden="1" x14ac:dyDescent="0.25">
      <c r="B13722" s="20">
        <v>45678</v>
      </c>
      <c r="C13722" s="2" t="s">
        <v>1</v>
      </c>
      <c r="D13722" s="2" t="s">
        <v>5019</v>
      </c>
      <c r="E13722" s="2" t="s">
        <v>276</v>
      </c>
      <c r="F13722" s="2" t="s">
        <v>4969</v>
      </c>
      <c r="G13722" s="5">
        <v>110</v>
      </c>
      <c r="H13722" s="5">
        <v>31.85</v>
      </c>
      <c r="I13722" s="5">
        <v>3503.5</v>
      </c>
      <c r="J13722" s="5">
        <v>1189971.4800000002</v>
      </c>
      <c r="K13722" s="3" t="str" cm="1">
        <f t="array" ref="K13722">_xlfn.LET(_xlpm.d,UPPER(TRIM(CLEAN(SUBSTITUTE(F13722,CHAR(160),"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23" spans="2:11" hidden="1" x14ac:dyDescent="0.25">
      <c r="B13723" s="20">
        <v>45678</v>
      </c>
      <c r="C13723" s="2" t="s">
        <v>1</v>
      </c>
      <c r="D13723" s="2" t="s">
        <v>892</v>
      </c>
      <c r="E13723" s="2" t="s">
        <v>234</v>
      </c>
      <c r="F13723" s="2" t="s">
        <v>4969</v>
      </c>
      <c r="G13723" s="5">
        <v>200</v>
      </c>
      <c r="H13723" s="5">
        <v>31.85</v>
      </c>
      <c r="I13723" s="5">
        <v>6370</v>
      </c>
      <c r="J13723" s="5">
        <v>1196341.4800000002</v>
      </c>
      <c r="K13723" s="3" t="str" cm="1">
        <f t="array" ref="K13723">_xlfn.LET(_xlpm.d,UPPER(TRIM(CLEAN(SUBSTITUTE(F13723,CHAR(160),"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24" spans="2:11" hidden="1" x14ac:dyDescent="0.25">
      <c r="B13724" s="20">
        <v>45678</v>
      </c>
      <c r="C13724" s="2" t="s">
        <v>1</v>
      </c>
      <c r="D13724" s="2" t="s">
        <v>5020</v>
      </c>
      <c r="E13724" s="2" t="s">
        <v>1735</v>
      </c>
      <c r="F13724" s="2" t="s">
        <v>4969</v>
      </c>
      <c r="G13724" s="5">
        <v>70</v>
      </c>
      <c r="H13724" s="5">
        <v>32.200000000000003</v>
      </c>
      <c r="I13724" s="5">
        <v>2254</v>
      </c>
      <c r="J13724" s="5">
        <v>1198595.4800000002</v>
      </c>
      <c r="K13724" s="3" t="str" cm="1">
        <f t="array" ref="K13724">_xlfn.LET(_xlpm.d,UPPER(TRIM(CLEAN(SUBSTITUTE(F13724,CHAR(160),"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25" spans="2:11" hidden="1" x14ac:dyDescent="0.25">
      <c r="B13725" s="20">
        <v>45678</v>
      </c>
      <c r="C13725" s="2" t="s">
        <v>1</v>
      </c>
      <c r="D13725" s="2" t="s">
        <v>1686</v>
      </c>
      <c r="E13725" s="2" t="s">
        <v>50</v>
      </c>
      <c r="F13725" s="2" t="s">
        <v>4969</v>
      </c>
      <c r="G13725" s="5">
        <v>500</v>
      </c>
      <c r="H13725" s="5">
        <v>29.2</v>
      </c>
      <c r="I13725" s="5">
        <v>14600</v>
      </c>
      <c r="J13725" s="5">
        <v>1213195.4800000002</v>
      </c>
      <c r="K13725" s="3" t="str" cm="1">
        <f t="array" ref="K13725">_xlfn.LET(_xlpm.d,UPPER(TRIM(CLEAN(SUBSTITUTE(F13725,CHAR(160),"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26" spans="2:11" hidden="1" x14ac:dyDescent="0.25">
      <c r="B13726" s="20">
        <v>45678</v>
      </c>
      <c r="C13726" s="2" t="s">
        <v>1</v>
      </c>
      <c r="D13726" s="2" t="s">
        <v>1554</v>
      </c>
      <c r="E13726" s="2" t="s">
        <v>307</v>
      </c>
      <c r="F13726" s="2" t="s">
        <v>4969</v>
      </c>
      <c r="G13726" s="5">
        <v>610</v>
      </c>
      <c r="H13726" s="5">
        <v>31.8</v>
      </c>
      <c r="I13726" s="5">
        <v>19398</v>
      </c>
      <c r="J13726" s="5">
        <v>1232593.4800000002</v>
      </c>
      <c r="K13726" s="3" t="str" cm="1">
        <f t="array" ref="K13726">_xlfn.LET(_xlpm.d,UPPER(TRIM(CLEAN(SUBSTITUTE(F13726,CHAR(160),"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27" spans="2:11" hidden="1" x14ac:dyDescent="0.25">
      <c r="B13727" s="20">
        <v>45679</v>
      </c>
      <c r="C13727" s="2" t="s">
        <v>1</v>
      </c>
      <c r="D13727" s="2" t="s">
        <v>5021</v>
      </c>
      <c r="E13727" s="2" t="s">
        <v>16</v>
      </c>
      <c r="F13727" s="2" t="s">
        <v>4969</v>
      </c>
      <c r="G13727" s="5">
        <v>236</v>
      </c>
      <c r="H13727" s="5">
        <v>31.8</v>
      </c>
      <c r="I13727" s="5">
        <v>7504.8</v>
      </c>
      <c r="J13727" s="5">
        <v>1240098.2800000003</v>
      </c>
      <c r="K13727" s="3" t="str" cm="1">
        <f t="array" ref="K13727">_xlfn.LET(_xlpm.d,UPPER(TRIM(CLEAN(SUBSTITUTE(F13727,CHAR(160),"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28" spans="2:11" hidden="1" x14ac:dyDescent="0.25">
      <c r="B13728" s="20">
        <v>45679</v>
      </c>
      <c r="C13728" s="2" t="s">
        <v>1</v>
      </c>
      <c r="D13728" s="2" t="s">
        <v>1689</v>
      </c>
      <c r="E13728" s="2" t="s">
        <v>1634</v>
      </c>
      <c r="F13728" s="2" t="s">
        <v>4969</v>
      </c>
      <c r="G13728" s="5">
        <v>150</v>
      </c>
      <c r="H13728" s="5">
        <v>29.5</v>
      </c>
      <c r="I13728" s="5">
        <v>4425</v>
      </c>
      <c r="J13728" s="5">
        <v>1244523.2800000003</v>
      </c>
      <c r="K13728" s="3" t="str" cm="1">
        <f t="array" ref="K13728">_xlfn.LET(_xlpm.d,UPPER(TRIM(CLEAN(SUBSTITUTE(F13728,CHAR(160),"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29" spans="2:11" hidden="1" x14ac:dyDescent="0.25">
      <c r="B13729" s="20">
        <v>45679</v>
      </c>
      <c r="C13729" s="2" t="s">
        <v>1</v>
      </c>
      <c r="D13729" s="2" t="s">
        <v>1690</v>
      </c>
      <c r="E13729" s="2" t="s">
        <v>6</v>
      </c>
      <c r="F13729" s="2" t="s">
        <v>4969</v>
      </c>
      <c r="G13729" s="5">
        <v>240</v>
      </c>
      <c r="H13729" s="5">
        <v>32.200000000000003</v>
      </c>
      <c r="I13729" s="5">
        <v>7728</v>
      </c>
      <c r="J13729" s="5">
        <v>1252251.2800000003</v>
      </c>
      <c r="K13729" s="3" t="str" cm="1">
        <f t="array" ref="K13729">_xlfn.LET(_xlpm.d,UPPER(TRIM(CLEAN(SUBSTITUTE(F13729,CHAR(160),"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30" spans="2:11" hidden="1" x14ac:dyDescent="0.25">
      <c r="B13730" s="20">
        <v>45679</v>
      </c>
      <c r="C13730" s="2" t="s">
        <v>1</v>
      </c>
      <c r="D13730" s="2" t="s">
        <v>1691</v>
      </c>
      <c r="E13730" s="2" t="s">
        <v>282</v>
      </c>
      <c r="F13730" s="2" t="s">
        <v>4969</v>
      </c>
      <c r="G13730" s="5">
        <v>200</v>
      </c>
      <c r="H13730" s="5">
        <v>31.85</v>
      </c>
      <c r="I13730" s="5">
        <v>6370</v>
      </c>
      <c r="J13730" s="5">
        <v>1258621.2800000003</v>
      </c>
      <c r="K13730" s="3" t="str" cm="1">
        <f t="array" ref="K13730">_xlfn.LET(_xlpm.d,UPPER(TRIM(CLEAN(SUBSTITUTE(F13730,CHAR(160),"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31" spans="2:11" hidden="1" x14ac:dyDescent="0.25">
      <c r="B13731" s="20">
        <v>45679</v>
      </c>
      <c r="C13731" s="2" t="s">
        <v>1</v>
      </c>
      <c r="D13731" s="2" t="s">
        <v>893</v>
      </c>
      <c r="E13731" s="2" t="s">
        <v>189</v>
      </c>
      <c r="F13731" s="2" t="s">
        <v>4969</v>
      </c>
      <c r="G13731" s="5">
        <v>180</v>
      </c>
      <c r="H13731" s="5">
        <v>31.85</v>
      </c>
      <c r="I13731" s="5">
        <v>5733</v>
      </c>
      <c r="J13731" s="5">
        <v>1264354.2800000003</v>
      </c>
      <c r="K13731" s="3" t="str" cm="1">
        <f t="array" ref="K13731">_xlfn.LET(_xlpm.d,UPPER(TRIM(CLEAN(SUBSTITUTE(F13731,CHAR(160),"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32" spans="2:11" hidden="1" x14ac:dyDescent="0.25">
      <c r="B13732" s="20">
        <v>45679</v>
      </c>
      <c r="C13732" s="2" t="s">
        <v>1</v>
      </c>
      <c r="D13732" s="2" t="s">
        <v>482</v>
      </c>
      <c r="E13732" s="2" t="s">
        <v>143</v>
      </c>
      <c r="F13732" s="2" t="s">
        <v>4969</v>
      </c>
      <c r="G13732" s="5">
        <v>350</v>
      </c>
      <c r="H13732" s="5">
        <v>31.85</v>
      </c>
      <c r="I13732" s="5">
        <v>11147.5</v>
      </c>
      <c r="J13732" s="5">
        <v>1275501.7800000003</v>
      </c>
      <c r="K13732" s="3" t="str" cm="1">
        <f t="array" ref="K13732">_xlfn.LET(_xlpm.d,UPPER(TRIM(CLEAN(SUBSTITUTE(F13732,CHAR(160),"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33" spans="2:11" hidden="1" x14ac:dyDescent="0.25">
      <c r="B13733" s="20">
        <v>45679</v>
      </c>
      <c r="C13733" s="2" t="s">
        <v>1</v>
      </c>
      <c r="D13733" s="2" t="s">
        <v>5022</v>
      </c>
      <c r="E13733" s="2" t="s">
        <v>290</v>
      </c>
      <c r="F13733" s="2" t="s">
        <v>4969</v>
      </c>
      <c r="G13733" s="5">
        <v>120</v>
      </c>
      <c r="H13733" s="5">
        <v>31.85</v>
      </c>
      <c r="I13733" s="5">
        <v>3822</v>
      </c>
      <c r="J13733" s="5">
        <v>1279323.7800000003</v>
      </c>
      <c r="K13733" s="3" t="str" cm="1">
        <f t="array" ref="K13733">_xlfn.LET(_xlpm.d,UPPER(TRIM(CLEAN(SUBSTITUTE(F13733,CHAR(160),"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34" spans="2:11" hidden="1" x14ac:dyDescent="0.25">
      <c r="B13734" s="20">
        <v>45679</v>
      </c>
      <c r="C13734" s="2" t="s">
        <v>1</v>
      </c>
      <c r="D13734" s="2" t="s">
        <v>1692</v>
      </c>
      <c r="E13734" s="2" t="s">
        <v>730</v>
      </c>
      <c r="F13734" s="2" t="s">
        <v>4969</v>
      </c>
      <c r="G13734" s="5">
        <v>130</v>
      </c>
      <c r="H13734" s="5">
        <v>29.5</v>
      </c>
      <c r="I13734" s="5">
        <v>3835</v>
      </c>
      <c r="J13734" s="5">
        <v>1283158.7800000003</v>
      </c>
      <c r="K13734" s="3" t="str" cm="1">
        <f t="array" ref="K13734">_xlfn.LET(_xlpm.d,UPPER(TRIM(CLEAN(SUBSTITUTE(F13734,CHAR(160),"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35" spans="2:11" hidden="1" x14ac:dyDescent="0.25">
      <c r="B13735" s="20">
        <v>45679</v>
      </c>
      <c r="C13735" s="2" t="s">
        <v>1</v>
      </c>
      <c r="D13735" s="2" t="s">
        <v>1693</v>
      </c>
      <c r="E13735" s="2" t="s">
        <v>544</v>
      </c>
      <c r="F13735" s="2" t="s">
        <v>4969</v>
      </c>
      <c r="G13735" s="5">
        <v>100</v>
      </c>
      <c r="H13735" s="5">
        <v>29.5</v>
      </c>
      <c r="I13735" s="5">
        <v>2950</v>
      </c>
      <c r="J13735" s="5">
        <v>1286108.7800000003</v>
      </c>
      <c r="K13735" s="3" t="str" cm="1">
        <f t="array" ref="K13735">_xlfn.LET(_xlpm.d,UPPER(TRIM(CLEAN(SUBSTITUTE(F13735,CHAR(160),"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36" spans="2:11" hidden="1" x14ac:dyDescent="0.25">
      <c r="B13736" s="20">
        <v>45679</v>
      </c>
      <c r="C13736" s="2" t="s">
        <v>1</v>
      </c>
      <c r="D13736" s="2" t="s">
        <v>483</v>
      </c>
      <c r="E13736" s="2" t="s">
        <v>261</v>
      </c>
      <c r="F13736" s="2" t="s">
        <v>4969</v>
      </c>
      <c r="G13736" s="5">
        <v>160</v>
      </c>
      <c r="H13736" s="5">
        <v>31.85</v>
      </c>
      <c r="I13736" s="5">
        <v>5096</v>
      </c>
      <c r="J13736" s="5">
        <v>1291204.7800000003</v>
      </c>
      <c r="K13736" s="3" t="str" cm="1">
        <f t="array" ref="K13736">_xlfn.LET(_xlpm.d,UPPER(TRIM(CLEAN(SUBSTITUTE(F13736,CHAR(160),"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37" spans="2:11" hidden="1" x14ac:dyDescent="0.25">
      <c r="B13737" s="20">
        <v>45679</v>
      </c>
      <c r="C13737" s="2" t="s">
        <v>1</v>
      </c>
      <c r="D13737" s="2" t="s">
        <v>894</v>
      </c>
      <c r="E13737" s="2" t="s">
        <v>149</v>
      </c>
      <c r="F13737" s="2" t="s">
        <v>4969</v>
      </c>
      <c r="G13737" s="5">
        <v>200</v>
      </c>
      <c r="H13737" s="5">
        <v>31.85</v>
      </c>
      <c r="I13737" s="5">
        <v>6370</v>
      </c>
      <c r="J13737" s="5">
        <v>1297574.7800000003</v>
      </c>
      <c r="K13737" s="3" t="str" cm="1">
        <f t="array" ref="K13737">_xlfn.LET(_xlpm.d,UPPER(TRIM(CLEAN(SUBSTITUTE(F13737,CHAR(160),"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38" spans="2:11" hidden="1" x14ac:dyDescent="0.25">
      <c r="B13738" s="20">
        <v>45679</v>
      </c>
      <c r="C13738" s="2" t="s">
        <v>1</v>
      </c>
      <c r="D13738" s="2" t="s">
        <v>895</v>
      </c>
      <c r="E13738" s="2" t="s">
        <v>145</v>
      </c>
      <c r="F13738" s="2" t="s">
        <v>4969</v>
      </c>
      <c r="G13738" s="5">
        <v>170</v>
      </c>
      <c r="H13738" s="5">
        <v>31.85</v>
      </c>
      <c r="I13738" s="5">
        <v>5414.5</v>
      </c>
      <c r="J13738" s="5">
        <v>1302989.2800000003</v>
      </c>
      <c r="K13738" s="3" t="str" cm="1">
        <f t="array" ref="K13738">_xlfn.LET(_xlpm.d,UPPER(TRIM(CLEAN(SUBSTITUTE(F13738,CHAR(160),"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39" spans="2:11" hidden="1" x14ac:dyDescent="0.25">
      <c r="B13739" s="20">
        <v>45679</v>
      </c>
      <c r="C13739" s="2" t="s">
        <v>1</v>
      </c>
      <c r="D13739" s="2" t="s">
        <v>4232</v>
      </c>
      <c r="E13739" s="2" t="s">
        <v>38</v>
      </c>
      <c r="F13739" s="2" t="s">
        <v>4969</v>
      </c>
      <c r="G13739" s="5">
        <v>50</v>
      </c>
      <c r="H13739" s="5">
        <v>29.6</v>
      </c>
      <c r="I13739" s="5">
        <v>1480</v>
      </c>
      <c r="J13739" s="5">
        <v>1304469.2800000003</v>
      </c>
      <c r="K13739" s="3" t="str" cm="1">
        <f t="array" ref="K13739">_xlfn.LET(_xlpm.d,UPPER(TRIM(CLEAN(SUBSTITUTE(F13739,CHAR(160),"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40" spans="2:11" hidden="1" x14ac:dyDescent="0.25">
      <c r="B13740" s="20">
        <v>45679</v>
      </c>
      <c r="C13740" s="2" t="s">
        <v>1</v>
      </c>
      <c r="D13740" s="2" t="s">
        <v>2620</v>
      </c>
      <c r="E13740" s="2" t="s">
        <v>259</v>
      </c>
      <c r="F13740" s="2" t="s">
        <v>4969</v>
      </c>
      <c r="G13740" s="5">
        <v>180</v>
      </c>
      <c r="H13740" s="5">
        <v>31.85</v>
      </c>
      <c r="I13740" s="5">
        <v>5733</v>
      </c>
      <c r="J13740" s="5">
        <v>1310202.2800000003</v>
      </c>
      <c r="K13740" s="3" t="str" cm="1">
        <f t="array" ref="K13740">_xlfn.LET(_xlpm.d,UPPER(TRIM(CLEAN(SUBSTITUTE(F13740,CHAR(160),"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41" spans="2:11" hidden="1" x14ac:dyDescent="0.25">
      <c r="B13741" s="20">
        <v>45679</v>
      </c>
      <c r="C13741" s="2" t="s">
        <v>1</v>
      </c>
      <c r="D13741" s="2" t="s">
        <v>2621</v>
      </c>
      <c r="E13741" s="2" t="s">
        <v>774</v>
      </c>
      <c r="F13741" s="2" t="s">
        <v>4969</v>
      </c>
      <c r="G13741" s="5">
        <v>2</v>
      </c>
      <c r="H13741" s="5">
        <v>29.99</v>
      </c>
      <c r="I13741" s="5">
        <v>59.98</v>
      </c>
      <c r="J13741" s="5">
        <v>1310262.2600000002</v>
      </c>
      <c r="K13741" s="3" t="str" cm="1">
        <f t="array" ref="K13741">_xlfn.LET(_xlpm.d,UPPER(TRIM(CLEAN(SUBSTITUTE(F13741,CHAR(160),"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42" spans="2:11" hidden="1" x14ac:dyDescent="0.25">
      <c r="B13742" s="20">
        <v>45679</v>
      </c>
      <c r="C13742" s="2" t="s">
        <v>1</v>
      </c>
      <c r="D13742" s="2" t="s">
        <v>1694</v>
      </c>
      <c r="E13742" s="2" t="s">
        <v>796</v>
      </c>
      <c r="F13742" s="2" t="s">
        <v>4969</v>
      </c>
      <c r="G13742" s="5">
        <v>50</v>
      </c>
      <c r="H13742" s="5">
        <v>29.99</v>
      </c>
      <c r="I13742" s="5">
        <v>1499.5</v>
      </c>
      <c r="J13742" s="5">
        <v>1311761.7600000002</v>
      </c>
      <c r="K13742" s="3" t="str" cm="1">
        <f t="array" ref="K13742">_xlfn.LET(_xlpm.d,UPPER(TRIM(CLEAN(SUBSTITUTE(F13742,CHAR(160),"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43" spans="2:11" hidden="1" x14ac:dyDescent="0.25">
      <c r="B13743" s="20">
        <v>45679</v>
      </c>
      <c r="C13743" s="2" t="s">
        <v>1</v>
      </c>
      <c r="D13743" s="2" t="s">
        <v>2625</v>
      </c>
      <c r="E13743" s="2" t="s">
        <v>263</v>
      </c>
      <c r="F13743" s="2" t="s">
        <v>4969</v>
      </c>
      <c r="G13743" s="5">
        <v>330</v>
      </c>
      <c r="H13743" s="5">
        <v>31.85</v>
      </c>
      <c r="I13743" s="5">
        <v>10510.5</v>
      </c>
      <c r="J13743" s="5">
        <v>1322272.2600000002</v>
      </c>
      <c r="K13743" s="3" t="str" cm="1">
        <f t="array" ref="K13743">_xlfn.LET(_xlpm.d,UPPER(TRIM(CLEAN(SUBSTITUTE(F13743,CHAR(160),"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44" spans="2:11" hidden="1" x14ac:dyDescent="0.25">
      <c r="B13744" s="20">
        <v>45680</v>
      </c>
      <c r="C13744" s="2" t="s">
        <v>1</v>
      </c>
      <c r="D13744" s="2" t="s">
        <v>1695</v>
      </c>
      <c r="E13744" s="2" t="s">
        <v>254</v>
      </c>
      <c r="F13744" s="2" t="s">
        <v>4969</v>
      </c>
      <c r="G13744" s="5">
        <v>110</v>
      </c>
      <c r="H13744" s="5">
        <v>31.85</v>
      </c>
      <c r="I13744" s="5">
        <v>3503.5</v>
      </c>
      <c r="J13744" s="5">
        <v>1325775.7600000002</v>
      </c>
      <c r="K13744" s="3" t="str" cm="1">
        <f t="array" ref="K13744">_xlfn.LET(_xlpm.d,UPPER(TRIM(CLEAN(SUBSTITUTE(F13744,CHAR(160),"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45" spans="2:11" hidden="1" x14ac:dyDescent="0.25">
      <c r="B13745" s="20">
        <v>45680</v>
      </c>
      <c r="C13745" s="2" t="s">
        <v>1</v>
      </c>
      <c r="D13745" s="2" t="s">
        <v>896</v>
      </c>
      <c r="E13745" s="2" t="s">
        <v>192</v>
      </c>
      <c r="F13745" s="2" t="s">
        <v>4969</v>
      </c>
      <c r="G13745" s="5">
        <v>80</v>
      </c>
      <c r="H13745" s="5">
        <v>31.85</v>
      </c>
      <c r="I13745" s="5">
        <v>2548</v>
      </c>
      <c r="J13745" s="5">
        <v>1328323.7600000002</v>
      </c>
      <c r="K13745" s="3" t="str" cm="1">
        <f t="array" ref="K13745">_xlfn.LET(_xlpm.d,UPPER(TRIM(CLEAN(SUBSTITUTE(F13745,CHAR(160),"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46" spans="2:11" hidden="1" x14ac:dyDescent="0.25">
      <c r="B13746" s="20">
        <v>45680</v>
      </c>
      <c r="C13746" s="2" t="s">
        <v>1</v>
      </c>
      <c r="D13746" s="2" t="s">
        <v>1696</v>
      </c>
      <c r="E13746" s="2" t="s">
        <v>268</v>
      </c>
      <c r="F13746" s="2" t="s">
        <v>4969</v>
      </c>
      <c r="G13746" s="5">
        <v>200</v>
      </c>
      <c r="H13746" s="5">
        <v>31.85</v>
      </c>
      <c r="I13746" s="5">
        <v>6370</v>
      </c>
      <c r="J13746" s="5">
        <v>1334693.7600000002</v>
      </c>
      <c r="K13746" s="3" t="str" cm="1">
        <f t="array" ref="K13746">_xlfn.LET(_xlpm.d,UPPER(TRIM(CLEAN(SUBSTITUTE(F13746,CHAR(160),"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47" spans="2:11" hidden="1" x14ac:dyDescent="0.25">
      <c r="B13747" s="20">
        <v>45680</v>
      </c>
      <c r="C13747" s="2" t="s">
        <v>1</v>
      </c>
      <c r="D13747" s="2" t="s">
        <v>5023</v>
      </c>
      <c r="E13747" s="2" t="s">
        <v>246</v>
      </c>
      <c r="F13747" s="2" t="s">
        <v>4969</v>
      </c>
      <c r="G13747" s="5">
        <v>80</v>
      </c>
      <c r="H13747" s="5">
        <v>31.85</v>
      </c>
      <c r="I13747" s="5">
        <v>2548</v>
      </c>
      <c r="J13747" s="5">
        <v>1337241.7600000002</v>
      </c>
      <c r="K13747" s="3" t="str" cm="1">
        <f t="array" ref="K13747">_xlfn.LET(_xlpm.d,UPPER(TRIM(CLEAN(SUBSTITUTE(F13747,CHAR(160),"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48" spans="2:11" hidden="1" x14ac:dyDescent="0.25">
      <c r="B13748" s="20">
        <v>45680</v>
      </c>
      <c r="C13748" s="2" t="s">
        <v>1</v>
      </c>
      <c r="D13748" s="2" t="s">
        <v>897</v>
      </c>
      <c r="E13748" s="2" t="s">
        <v>151</v>
      </c>
      <c r="F13748" s="2" t="s">
        <v>4969</v>
      </c>
      <c r="G13748" s="5">
        <v>100</v>
      </c>
      <c r="H13748" s="5">
        <v>31.85</v>
      </c>
      <c r="I13748" s="5">
        <v>3185</v>
      </c>
      <c r="J13748" s="5">
        <v>1340426.7600000002</v>
      </c>
      <c r="K13748" s="3" t="str" cm="1">
        <f t="array" ref="K13748">_xlfn.LET(_xlpm.d,UPPER(TRIM(CLEAN(SUBSTITUTE(F13748,CHAR(160),"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49" spans="2:11" hidden="1" x14ac:dyDescent="0.25">
      <c r="B13749" s="20">
        <v>45680</v>
      </c>
      <c r="C13749" s="2" t="s">
        <v>1</v>
      </c>
      <c r="D13749" s="2" t="s">
        <v>898</v>
      </c>
      <c r="E13749" s="2" t="s">
        <v>168</v>
      </c>
      <c r="F13749" s="2" t="s">
        <v>4969</v>
      </c>
      <c r="G13749" s="5">
        <v>70</v>
      </c>
      <c r="H13749" s="5">
        <v>31.85</v>
      </c>
      <c r="I13749" s="5">
        <v>2229.5</v>
      </c>
      <c r="J13749" s="5">
        <v>1342656.2600000002</v>
      </c>
      <c r="K13749" s="3" t="str" cm="1">
        <f t="array" ref="K13749">_xlfn.LET(_xlpm.d,UPPER(TRIM(CLEAN(SUBSTITUTE(F13749,CHAR(160),"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50" spans="2:11" hidden="1" x14ac:dyDescent="0.25">
      <c r="B13750" s="20">
        <v>45680</v>
      </c>
      <c r="C13750" s="2" t="s">
        <v>1</v>
      </c>
      <c r="D13750" s="2" t="s">
        <v>899</v>
      </c>
      <c r="E13750" s="2" t="s">
        <v>135</v>
      </c>
      <c r="F13750" s="2" t="s">
        <v>4969</v>
      </c>
      <c r="G13750" s="5">
        <v>220</v>
      </c>
      <c r="H13750" s="5">
        <v>31.85</v>
      </c>
      <c r="I13750" s="5">
        <v>7007</v>
      </c>
      <c r="J13750" s="5">
        <v>1349663.2600000002</v>
      </c>
      <c r="K13750" s="3" t="str" cm="1">
        <f t="array" ref="K13750">_xlfn.LET(_xlpm.d,UPPER(TRIM(CLEAN(SUBSTITUTE(F13750,CHAR(160),"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51" spans="2:11" hidden="1" x14ac:dyDescent="0.25">
      <c r="B13751" s="20">
        <v>45680</v>
      </c>
      <c r="C13751" s="2" t="s">
        <v>1</v>
      </c>
      <c r="D13751" s="2" t="s">
        <v>2626</v>
      </c>
      <c r="E13751" s="2" t="s">
        <v>3</v>
      </c>
      <c r="F13751" s="2" t="s">
        <v>4969</v>
      </c>
      <c r="G13751" s="5">
        <v>60</v>
      </c>
      <c r="H13751" s="5">
        <v>29.99</v>
      </c>
      <c r="I13751" s="5">
        <v>1799.4</v>
      </c>
      <c r="J13751" s="5">
        <v>1351462.6600000001</v>
      </c>
      <c r="K13751" s="3" t="str" cm="1">
        <f t="array" ref="K13751">_xlfn.LET(_xlpm.d,UPPER(TRIM(CLEAN(SUBSTITUTE(F13751,CHAR(160),"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52" spans="2:11" hidden="1" x14ac:dyDescent="0.25">
      <c r="B13752" s="20">
        <v>45680</v>
      </c>
      <c r="C13752" s="2" t="s">
        <v>1</v>
      </c>
      <c r="D13752" s="2" t="s">
        <v>2627</v>
      </c>
      <c r="E13752" s="2" t="s">
        <v>120</v>
      </c>
      <c r="F13752" s="2" t="s">
        <v>4969</v>
      </c>
      <c r="G13752" s="5">
        <v>70</v>
      </c>
      <c r="H13752" s="5">
        <v>31.65</v>
      </c>
      <c r="I13752" s="5">
        <v>2215.5</v>
      </c>
      <c r="J13752" s="5">
        <v>1353678.1600000001</v>
      </c>
      <c r="K13752" s="3" t="str" cm="1">
        <f t="array" ref="K13752">_xlfn.LET(_xlpm.d,UPPER(TRIM(CLEAN(SUBSTITUTE(F13752,CHAR(160),"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53" spans="2:11" hidden="1" x14ac:dyDescent="0.25">
      <c r="B13753" s="20">
        <v>45680</v>
      </c>
      <c r="C13753" s="2" t="s">
        <v>1</v>
      </c>
      <c r="D13753" s="2" t="s">
        <v>1263</v>
      </c>
      <c r="E13753" s="2" t="s">
        <v>160</v>
      </c>
      <c r="F13753" s="2" t="s">
        <v>4969</v>
      </c>
      <c r="G13753" s="5">
        <v>250</v>
      </c>
      <c r="H13753" s="5">
        <v>31.85</v>
      </c>
      <c r="I13753" s="5">
        <v>7962.5</v>
      </c>
      <c r="J13753" s="5">
        <v>1361640.6600000001</v>
      </c>
      <c r="K13753" s="3" t="str" cm="1">
        <f t="array" ref="K13753">_xlfn.LET(_xlpm.d,UPPER(TRIM(CLEAN(SUBSTITUTE(F13753,CHAR(160),"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54" spans="2:11" hidden="1" x14ac:dyDescent="0.25">
      <c r="B13754" s="20">
        <v>45680</v>
      </c>
      <c r="C13754" s="2" t="s">
        <v>1</v>
      </c>
      <c r="D13754" s="2" t="s">
        <v>4233</v>
      </c>
      <c r="E13754" s="2" t="s">
        <v>4234</v>
      </c>
      <c r="F13754" s="2" t="s">
        <v>4969</v>
      </c>
      <c r="G13754" s="5">
        <v>80</v>
      </c>
      <c r="H13754" s="5">
        <v>29.99</v>
      </c>
      <c r="I13754" s="5">
        <v>2399.1999999999998</v>
      </c>
      <c r="J13754" s="5">
        <v>1364039.86</v>
      </c>
      <c r="K13754" s="3" t="str" cm="1">
        <f t="array" ref="K13754">_xlfn.LET(_xlpm.d,UPPER(TRIM(CLEAN(SUBSTITUTE(F13754,CHAR(160),"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55" spans="2:11" hidden="1" x14ac:dyDescent="0.25">
      <c r="B13755" s="20">
        <v>45680</v>
      </c>
      <c r="C13755" s="2" t="s">
        <v>1</v>
      </c>
      <c r="D13755" s="2" t="s">
        <v>26</v>
      </c>
      <c r="E13755" s="2" t="s">
        <v>27</v>
      </c>
      <c r="F13755" s="2" t="s">
        <v>4969</v>
      </c>
      <c r="G13755" s="5">
        <v>75</v>
      </c>
      <c r="H13755" s="5">
        <v>29.99</v>
      </c>
      <c r="I13755" s="5">
        <v>2249.25</v>
      </c>
      <c r="J13755" s="5">
        <v>1366289.11</v>
      </c>
      <c r="K13755" s="3" t="str" cm="1">
        <f t="array" ref="K13755">_xlfn.LET(_xlpm.d,UPPER(TRIM(CLEAN(SUBSTITUTE(F13755,CHAR(160),"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56" spans="2:11" hidden="1" x14ac:dyDescent="0.25">
      <c r="B13756" s="20">
        <v>45680</v>
      </c>
      <c r="C13756" s="2" t="s">
        <v>1</v>
      </c>
      <c r="D13756" s="2" t="s">
        <v>2631</v>
      </c>
      <c r="E13756" s="2" t="s">
        <v>1767</v>
      </c>
      <c r="F13756" s="2" t="s">
        <v>4969</v>
      </c>
      <c r="G13756" s="5">
        <v>300</v>
      </c>
      <c r="H13756" s="5">
        <v>31.85</v>
      </c>
      <c r="I13756" s="5">
        <v>9555</v>
      </c>
      <c r="J13756" s="5">
        <v>1375844.11</v>
      </c>
      <c r="K13756" s="3" t="str" cm="1">
        <f t="array" ref="K13756">_xlfn.LET(_xlpm.d,UPPER(TRIM(CLEAN(SUBSTITUTE(F13756,CHAR(160),"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57" spans="2:11" hidden="1" x14ac:dyDescent="0.25">
      <c r="B13757" s="20">
        <v>45680</v>
      </c>
      <c r="C13757" s="2" t="s">
        <v>1</v>
      </c>
      <c r="D13757" s="2" t="s">
        <v>2632</v>
      </c>
      <c r="E13757" s="2" t="s">
        <v>228</v>
      </c>
      <c r="F13757" s="2" t="s">
        <v>4969</v>
      </c>
      <c r="G13757" s="5">
        <v>700</v>
      </c>
      <c r="H13757" s="5">
        <v>31.85</v>
      </c>
      <c r="I13757" s="5">
        <v>22295</v>
      </c>
      <c r="J13757" s="5">
        <v>1398139.11</v>
      </c>
      <c r="K13757" s="3" t="str" cm="1">
        <f t="array" ref="K13757">_xlfn.LET(_xlpm.d,UPPER(TRIM(CLEAN(SUBSTITUTE(F13757,CHAR(160),"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58" spans="2:11" hidden="1" x14ac:dyDescent="0.25">
      <c r="B13758" s="20">
        <v>45681</v>
      </c>
      <c r="C13758" s="2" t="s">
        <v>1</v>
      </c>
      <c r="D13758" s="2" t="s">
        <v>900</v>
      </c>
      <c r="E13758" s="2" t="s">
        <v>243</v>
      </c>
      <c r="F13758" s="2" t="s">
        <v>4969</v>
      </c>
      <c r="G13758" s="5">
        <v>220</v>
      </c>
      <c r="H13758" s="5">
        <v>31.85</v>
      </c>
      <c r="I13758" s="5">
        <v>7007</v>
      </c>
      <c r="J13758" s="5">
        <v>1405146.11</v>
      </c>
      <c r="K13758" s="3" t="str" cm="1">
        <f t="array" ref="K13758">_xlfn.LET(_xlpm.d,UPPER(TRIM(CLEAN(SUBSTITUTE(F13758,CHAR(160),"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59" spans="2:11" hidden="1" x14ac:dyDescent="0.25">
      <c r="B13759" s="20">
        <v>45681</v>
      </c>
      <c r="C13759" s="2" t="s">
        <v>1</v>
      </c>
      <c r="D13759" s="2" t="s">
        <v>2633</v>
      </c>
      <c r="E13759" s="2" t="s">
        <v>286</v>
      </c>
      <c r="F13759" s="2" t="s">
        <v>4969</v>
      </c>
      <c r="G13759" s="5">
        <v>150</v>
      </c>
      <c r="H13759" s="5">
        <v>31.85</v>
      </c>
      <c r="I13759" s="5">
        <v>4777.5</v>
      </c>
      <c r="J13759" s="5">
        <v>1409923.61</v>
      </c>
      <c r="K13759" s="3" t="str" cm="1">
        <f t="array" ref="K13759">_xlfn.LET(_xlpm.d,UPPER(TRIM(CLEAN(SUBSTITUTE(F13759,CHAR(160),"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60" spans="2:11" hidden="1" x14ac:dyDescent="0.25">
      <c r="B13760" s="20">
        <v>45681</v>
      </c>
      <c r="C13760" s="2" t="s">
        <v>1</v>
      </c>
      <c r="D13760" s="2" t="s">
        <v>901</v>
      </c>
      <c r="E13760" s="2" t="s">
        <v>236</v>
      </c>
      <c r="F13760" s="2" t="s">
        <v>4969</v>
      </c>
      <c r="G13760" s="5">
        <v>180</v>
      </c>
      <c r="H13760" s="5">
        <v>31.85</v>
      </c>
      <c r="I13760" s="5">
        <v>5733</v>
      </c>
      <c r="J13760" s="5">
        <v>1415656.61</v>
      </c>
      <c r="K13760" s="3" t="str" cm="1">
        <f t="array" ref="K13760">_xlfn.LET(_xlpm.d,UPPER(TRIM(CLEAN(SUBSTITUTE(F13760,CHAR(160),"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61" spans="2:11" hidden="1" x14ac:dyDescent="0.25">
      <c r="B13761" s="20">
        <v>45681</v>
      </c>
      <c r="C13761" s="2" t="s">
        <v>1</v>
      </c>
      <c r="D13761" s="2" t="s">
        <v>2634</v>
      </c>
      <c r="E13761" s="2" t="s">
        <v>195</v>
      </c>
      <c r="F13761" s="2" t="s">
        <v>4969</v>
      </c>
      <c r="G13761" s="5">
        <v>180</v>
      </c>
      <c r="H13761" s="5">
        <v>31.85</v>
      </c>
      <c r="I13761" s="5">
        <v>5733</v>
      </c>
      <c r="J13761" s="5">
        <v>1421389.61</v>
      </c>
      <c r="K13761" s="3" t="str" cm="1">
        <f t="array" ref="K13761">_xlfn.LET(_xlpm.d,UPPER(TRIM(CLEAN(SUBSTITUTE(F13761,CHAR(160),"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62" spans="2:11" hidden="1" x14ac:dyDescent="0.25">
      <c r="B13762" s="20">
        <v>45681</v>
      </c>
      <c r="C13762" s="2" t="s">
        <v>1</v>
      </c>
      <c r="D13762" s="2" t="s">
        <v>2635</v>
      </c>
      <c r="E13762" s="2" t="s">
        <v>78</v>
      </c>
      <c r="F13762" s="2" t="s">
        <v>4969</v>
      </c>
      <c r="G13762" s="5">
        <v>210</v>
      </c>
      <c r="H13762" s="5">
        <v>31.85</v>
      </c>
      <c r="I13762" s="5">
        <v>6688.5</v>
      </c>
      <c r="J13762" s="5">
        <v>1428078.11</v>
      </c>
      <c r="K13762" s="3" t="str" cm="1">
        <f t="array" ref="K13762">_xlfn.LET(_xlpm.d,UPPER(TRIM(CLEAN(SUBSTITUTE(F13762,CHAR(160),"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63" spans="2:11" hidden="1" x14ac:dyDescent="0.25">
      <c r="B13763" s="20">
        <v>45681</v>
      </c>
      <c r="C13763" s="2" t="s">
        <v>1</v>
      </c>
      <c r="D13763" s="2" t="s">
        <v>2636</v>
      </c>
      <c r="E13763" s="2" t="s">
        <v>232</v>
      </c>
      <c r="F13763" s="2" t="s">
        <v>4969</v>
      </c>
      <c r="G13763" s="5">
        <v>130</v>
      </c>
      <c r="H13763" s="5">
        <v>31.85</v>
      </c>
      <c r="I13763" s="5">
        <v>4140.5</v>
      </c>
      <c r="J13763" s="5">
        <v>1432218.61</v>
      </c>
      <c r="K13763" s="3" t="str" cm="1">
        <f t="array" ref="K13763">_xlfn.LET(_xlpm.d,UPPER(TRIM(CLEAN(SUBSTITUTE(F13763,CHAR(160),"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64" spans="2:11" hidden="1" x14ac:dyDescent="0.25">
      <c r="B13764" s="20">
        <v>45681</v>
      </c>
      <c r="C13764" s="2" t="s">
        <v>1</v>
      </c>
      <c r="D13764" s="2" t="s">
        <v>2637</v>
      </c>
      <c r="E13764" s="2" t="s">
        <v>234</v>
      </c>
      <c r="F13764" s="2" t="s">
        <v>4969</v>
      </c>
      <c r="G13764" s="5">
        <v>120</v>
      </c>
      <c r="H13764" s="5">
        <v>31.85</v>
      </c>
      <c r="I13764" s="5">
        <v>3822</v>
      </c>
      <c r="J13764" s="5">
        <v>1436040.61</v>
      </c>
      <c r="K13764" s="3" t="str" cm="1">
        <f t="array" ref="K13764">_xlfn.LET(_xlpm.d,UPPER(TRIM(CLEAN(SUBSTITUTE(F13764,CHAR(160),"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65" spans="2:11" hidden="1" x14ac:dyDescent="0.25">
      <c r="B13765" s="20">
        <v>45681</v>
      </c>
      <c r="C13765" s="2" t="s">
        <v>1</v>
      </c>
      <c r="D13765" s="2" t="s">
        <v>902</v>
      </c>
      <c r="E13765" s="2" t="s">
        <v>154</v>
      </c>
      <c r="F13765" s="2" t="s">
        <v>4969</v>
      </c>
      <c r="G13765" s="5">
        <v>380</v>
      </c>
      <c r="H13765" s="5">
        <v>31.85</v>
      </c>
      <c r="I13765" s="5">
        <v>12103</v>
      </c>
      <c r="J13765" s="5">
        <v>1448143.61</v>
      </c>
      <c r="K13765" s="3" t="str" cm="1">
        <f t="array" ref="K13765">_xlfn.LET(_xlpm.d,UPPER(TRIM(CLEAN(SUBSTITUTE(F13765,CHAR(160),"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66" spans="2:11" hidden="1" x14ac:dyDescent="0.25">
      <c r="B13766" s="20">
        <v>45681</v>
      </c>
      <c r="C13766" s="2" t="s">
        <v>1</v>
      </c>
      <c r="D13766" s="2" t="s">
        <v>4235</v>
      </c>
      <c r="E13766" s="2" t="s">
        <v>165</v>
      </c>
      <c r="F13766" s="2" t="s">
        <v>4969</v>
      </c>
      <c r="G13766" s="5">
        <v>80</v>
      </c>
      <c r="H13766" s="5">
        <v>31.85</v>
      </c>
      <c r="I13766" s="5">
        <v>2548</v>
      </c>
      <c r="J13766" s="5">
        <v>1450691.61</v>
      </c>
      <c r="K13766" s="3" t="str" cm="1">
        <f t="array" ref="K13766">_xlfn.LET(_xlpm.d,UPPER(TRIM(CLEAN(SUBSTITUTE(F13766,CHAR(160),"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67" spans="2:11" hidden="1" x14ac:dyDescent="0.25">
      <c r="B13767" s="20">
        <v>45681</v>
      </c>
      <c r="C13767" s="2" t="s">
        <v>1</v>
      </c>
      <c r="D13767" s="2" t="s">
        <v>5024</v>
      </c>
      <c r="E13767" s="2" t="s">
        <v>16</v>
      </c>
      <c r="F13767" s="2" t="s">
        <v>4969</v>
      </c>
      <c r="G13767" s="5">
        <v>240</v>
      </c>
      <c r="H13767" s="5">
        <v>31.8</v>
      </c>
      <c r="I13767" s="5">
        <v>7632</v>
      </c>
      <c r="J13767" s="5">
        <v>1458323.61</v>
      </c>
      <c r="K13767" s="3" t="str" cm="1">
        <f t="array" ref="K13767">_xlfn.LET(_xlpm.d,UPPER(TRIM(CLEAN(SUBSTITUTE(F13767,CHAR(160),"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68" spans="2:11" hidden="1" x14ac:dyDescent="0.25">
      <c r="B13768" s="20">
        <v>45681</v>
      </c>
      <c r="C13768" s="2" t="s">
        <v>1</v>
      </c>
      <c r="D13768" s="2" t="s">
        <v>2638</v>
      </c>
      <c r="E13768" s="2" t="s">
        <v>874</v>
      </c>
      <c r="F13768" s="2" t="s">
        <v>4969</v>
      </c>
      <c r="G13768" s="5">
        <v>800</v>
      </c>
      <c r="H13768" s="5">
        <v>24.3</v>
      </c>
      <c r="I13768" s="5">
        <v>19440</v>
      </c>
      <c r="J13768" s="5">
        <v>1477763.61</v>
      </c>
      <c r="K13768" s="3" t="str" cm="1">
        <f t="array" ref="K13768">_xlfn.LET(_xlpm.d,UPPER(TRIM(CLEAN(SUBSTITUTE(F13768,CHAR(160),"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69" spans="2:11" hidden="1" x14ac:dyDescent="0.25">
      <c r="B13769" s="20">
        <v>45681</v>
      </c>
      <c r="C13769" s="2" t="s">
        <v>1</v>
      </c>
      <c r="D13769" s="2" t="s">
        <v>757</v>
      </c>
      <c r="E13769" s="2" t="s">
        <v>43</v>
      </c>
      <c r="F13769" s="2" t="s">
        <v>4969</v>
      </c>
      <c r="G13769" s="5">
        <v>109</v>
      </c>
      <c r="H13769" s="5">
        <v>27.3</v>
      </c>
      <c r="I13769" s="5">
        <v>2975.7</v>
      </c>
      <c r="J13769" s="5">
        <v>1480739.31</v>
      </c>
      <c r="K13769" s="3" t="str" cm="1">
        <f t="array" ref="K13769">_xlfn.LET(_xlpm.d,UPPER(TRIM(CLEAN(SUBSTITUTE(F13769,CHAR(160),"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70" spans="2:11" hidden="1" x14ac:dyDescent="0.25">
      <c r="B13770" s="20">
        <v>45681</v>
      </c>
      <c r="C13770" s="2" t="s">
        <v>1</v>
      </c>
      <c r="D13770" s="2" t="s">
        <v>5025</v>
      </c>
      <c r="E13770" s="2" t="s">
        <v>61</v>
      </c>
      <c r="F13770" s="2" t="s">
        <v>4969</v>
      </c>
      <c r="G13770" s="5">
        <v>300</v>
      </c>
      <c r="H13770" s="5">
        <v>29.6</v>
      </c>
      <c r="I13770" s="5">
        <v>8880</v>
      </c>
      <c r="J13770" s="5">
        <v>1489619.31</v>
      </c>
      <c r="K13770" s="3" t="str" cm="1">
        <f t="array" ref="K13770">_xlfn.LET(_xlpm.d,UPPER(TRIM(CLEAN(SUBSTITUTE(F13770,CHAR(160),"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71" spans="2:11" hidden="1" x14ac:dyDescent="0.25">
      <c r="B13771" s="20">
        <v>45681</v>
      </c>
      <c r="C13771" s="2" t="s">
        <v>1</v>
      </c>
      <c r="D13771" s="2" t="s">
        <v>1697</v>
      </c>
      <c r="E13771" s="2" t="s">
        <v>241</v>
      </c>
      <c r="F13771" s="2" t="s">
        <v>4969</v>
      </c>
      <c r="G13771" s="5">
        <v>90</v>
      </c>
      <c r="H13771" s="5">
        <v>31.85</v>
      </c>
      <c r="I13771" s="5">
        <v>2866.5</v>
      </c>
      <c r="J13771" s="5">
        <v>1492485.81</v>
      </c>
      <c r="K13771" s="3" t="str" cm="1">
        <f t="array" ref="K13771">_xlfn.LET(_xlpm.d,UPPER(TRIM(CLEAN(SUBSTITUTE(F13771,CHAR(160),"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72" spans="2:11" hidden="1" x14ac:dyDescent="0.25">
      <c r="B13772" s="20">
        <v>45681</v>
      </c>
      <c r="C13772" s="2" t="s">
        <v>1</v>
      </c>
      <c r="D13772" s="2" t="s">
        <v>4632</v>
      </c>
      <c r="E13772" s="2" t="s">
        <v>186</v>
      </c>
      <c r="F13772" s="2" t="s">
        <v>4969</v>
      </c>
      <c r="G13772" s="5">
        <v>26</v>
      </c>
      <c r="H13772" s="5">
        <v>0</v>
      </c>
      <c r="I13772" s="5">
        <v>0</v>
      </c>
      <c r="J13772" s="5">
        <v>1492485.81</v>
      </c>
      <c r="K13772" s="3" t="str" cm="1">
        <f t="array" ref="K13772">_xlfn.LET(_xlpm.d,UPPER(TRIM(CLEAN(SUBSTITUTE(F13772,CHAR(160),"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73" spans="2:11" hidden="1" x14ac:dyDescent="0.25">
      <c r="B13773" s="20">
        <v>45681</v>
      </c>
      <c r="C13773" s="2" t="s">
        <v>1</v>
      </c>
      <c r="D13773" s="2" t="s">
        <v>3591</v>
      </c>
      <c r="E13773" s="2" t="s">
        <v>2447</v>
      </c>
      <c r="F13773" s="2" t="s">
        <v>4969</v>
      </c>
      <c r="G13773" s="5">
        <v>280</v>
      </c>
      <c r="H13773" s="5">
        <v>29.99</v>
      </c>
      <c r="I13773" s="5">
        <v>8397.2000000000007</v>
      </c>
      <c r="J13773" s="5">
        <v>1500883.01</v>
      </c>
      <c r="K13773" s="3" t="str" cm="1">
        <f t="array" ref="K13773">_xlfn.LET(_xlpm.d,UPPER(TRIM(CLEAN(SUBSTITUTE(F13773,CHAR(160),"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74" spans="2:11" hidden="1" x14ac:dyDescent="0.25">
      <c r="B13774" s="20">
        <v>45681</v>
      </c>
      <c r="C13774" s="2" t="s">
        <v>1</v>
      </c>
      <c r="D13774" s="2" t="s">
        <v>2639</v>
      </c>
      <c r="E13774" s="2" t="s">
        <v>170</v>
      </c>
      <c r="F13774" s="2" t="s">
        <v>4969</v>
      </c>
      <c r="G13774" s="5">
        <v>110</v>
      </c>
      <c r="H13774" s="5">
        <v>29.99</v>
      </c>
      <c r="I13774" s="5">
        <v>3298.9</v>
      </c>
      <c r="J13774" s="5">
        <v>1504181.91</v>
      </c>
      <c r="K13774" s="3" t="str" cm="1">
        <f t="array" ref="K13774">_xlfn.LET(_xlpm.d,UPPER(TRIM(CLEAN(SUBSTITUTE(F13774,CHAR(160),"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75" spans="2:11" hidden="1" x14ac:dyDescent="0.25">
      <c r="B13775" s="20">
        <v>45681</v>
      </c>
      <c r="C13775" s="2" t="s">
        <v>1</v>
      </c>
      <c r="D13775" s="2" t="s">
        <v>2640</v>
      </c>
      <c r="E13775" s="2" t="s">
        <v>305</v>
      </c>
      <c r="F13775" s="2" t="s">
        <v>4969</v>
      </c>
      <c r="G13775" s="5">
        <v>600</v>
      </c>
      <c r="H13775" s="5">
        <v>31.85</v>
      </c>
      <c r="I13775" s="5">
        <v>19110</v>
      </c>
      <c r="J13775" s="5">
        <v>1523291.91</v>
      </c>
      <c r="K13775" s="3" t="str" cm="1">
        <f t="array" ref="K13775">_xlfn.LET(_xlpm.d,UPPER(TRIM(CLEAN(SUBSTITUTE(F13775,CHAR(160),"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76" spans="2:11" hidden="1" x14ac:dyDescent="0.25">
      <c r="B13776" s="20">
        <v>45681</v>
      </c>
      <c r="C13776" s="2" t="s">
        <v>1</v>
      </c>
      <c r="D13776" s="2" t="s">
        <v>2641</v>
      </c>
      <c r="E13776" s="2" t="s">
        <v>224</v>
      </c>
      <c r="F13776" s="2" t="s">
        <v>4969</v>
      </c>
      <c r="G13776" s="5">
        <v>910</v>
      </c>
      <c r="H13776" s="5">
        <v>31.85</v>
      </c>
      <c r="I13776" s="5">
        <v>28983.5</v>
      </c>
      <c r="J13776" s="5">
        <v>1552275.41</v>
      </c>
      <c r="K13776" s="3" t="str" cm="1">
        <f t="array" ref="K13776">_xlfn.LET(_xlpm.d,UPPER(TRIM(CLEAN(SUBSTITUTE(F13776,CHAR(160),"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77" spans="2:11" hidden="1" x14ac:dyDescent="0.25">
      <c r="B13777" s="20">
        <v>45681</v>
      </c>
      <c r="C13777" s="2" t="s">
        <v>1</v>
      </c>
      <c r="D13777" s="2" t="s">
        <v>2642</v>
      </c>
      <c r="E13777" s="2" t="s">
        <v>319</v>
      </c>
      <c r="F13777" s="2" t="s">
        <v>4969</v>
      </c>
      <c r="G13777" s="5">
        <v>1100</v>
      </c>
      <c r="H13777" s="5">
        <v>31.85</v>
      </c>
      <c r="I13777" s="5">
        <v>35035</v>
      </c>
      <c r="J13777" s="5">
        <v>1587310.41</v>
      </c>
      <c r="K13777" s="3" t="str" cm="1">
        <f t="array" ref="K13777">_xlfn.LET(_xlpm.d,UPPER(TRIM(CLEAN(SUBSTITUTE(F13777,CHAR(160),"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78" spans="2:11" hidden="1" x14ac:dyDescent="0.25">
      <c r="B13778" s="20">
        <v>45684</v>
      </c>
      <c r="C13778" s="2" t="s">
        <v>1</v>
      </c>
      <c r="D13778" s="2" t="s">
        <v>903</v>
      </c>
      <c r="E13778" s="2" t="s">
        <v>162</v>
      </c>
      <c r="F13778" s="2" t="s">
        <v>4969</v>
      </c>
      <c r="G13778" s="5">
        <v>430</v>
      </c>
      <c r="H13778" s="5">
        <v>31.85</v>
      </c>
      <c r="I13778" s="5">
        <v>13695.5</v>
      </c>
      <c r="J13778" s="5">
        <v>1601005.91</v>
      </c>
      <c r="K13778" s="3" t="str" cm="1">
        <f t="array" ref="K13778">_xlfn.LET(_xlpm.d,UPPER(TRIM(CLEAN(SUBSTITUTE(F13778,CHAR(160),"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79" spans="2:11" hidden="1" x14ac:dyDescent="0.25">
      <c r="B13779" s="20">
        <v>45684</v>
      </c>
      <c r="C13779" s="2" t="s">
        <v>1</v>
      </c>
      <c r="D13779" s="2" t="s">
        <v>5026</v>
      </c>
      <c r="E13779" s="2" t="s">
        <v>3</v>
      </c>
      <c r="F13779" s="2" t="s">
        <v>4969</v>
      </c>
      <c r="G13779" s="5">
        <v>100</v>
      </c>
      <c r="H13779" s="5">
        <v>29.99</v>
      </c>
      <c r="I13779" s="5">
        <v>2999</v>
      </c>
      <c r="J13779" s="5">
        <v>1604004.91</v>
      </c>
      <c r="K13779" s="3" t="str" cm="1">
        <f t="array" ref="K13779">_xlfn.LET(_xlpm.d,UPPER(TRIM(CLEAN(SUBSTITUTE(F13779,CHAR(160),"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80" spans="2:11" hidden="1" x14ac:dyDescent="0.25">
      <c r="B13780" s="20">
        <v>45684</v>
      </c>
      <c r="C13780" s="2" t="s">
        <v>1</v>
      </c>
      <c r="D13780" s="2" t="s">
        <v>3571</v>
      </c>
      <c r="E13780" s="2" t="s">
        <v>25</v>
      </c>
      <c r="F13780" s="2" t="s">
        <v>4969</v>
      </c>
      <c r="G13780" s="5">
        <v>30</v>
      </c>
      <c r="H13780" s="5">
        <v>28.99</v>
      </c>
      <c r="I13780" s="5">
        <v>869.7</v>
      </c>
      <c r="J13780" s="5">
        <v>1604874.6099999999</v>
      </c>
      <c r="K13780" s="3" t="str" cm="1">
        <f t="array" ref="K13780">_xlfn.LET(_xlpm.d,UPPER(TRIM(CLEAN(SUBSTITUTE(F13780,CHAR(160),"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81" spans="2:11" hidden="1" x14ac:dyDescent="0.25">
      <c r="B13781" s="20">
        <v>45684</v>
      </c>
      <c r="C13781" s="2" t="s">
        <v>1</v>
      </c>
      <c r="D13781" s="2" t="s">
        <v>5027</v>
      </c>
      <c r="E13781" s="2" t="s">
        <v>807</v>
      </c>
      <c r="F13781" s="2" t="s">
        <v>4969</v>
      </c>
      <c r="G13781" s="5">
        <v>60</v>
      </c>
      <c r="H13781" s="5">
        <v>28.65</v>
      </c>
      <c r="I13781" s="5">
        <v>1719</v>
      </c>
      <c r="J13781" s="5">
        <v>1606593.6099999999</v>
      </c>
      <c r="K13781" s="3" t="str" cm="1">
        <f t="array" ref="K13781">_xlfn.LET(_xlpm.d,UPPER(TRIM(CLEAN(SUBSTITUTE(F13781,CHAR(160),"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82" spans="2:11" hidden="1" x14ac:dyDescent="0.25">
      <c r="B13782" s="20">
        <v>45684</v>
      </c>
      <c r="C13782" s="2" t="s">
        <v>1</v>
      </c>
      <c r="D13782" s="2" t="s">
        <v>5028</v>
      </c>
      <c r="E13782" s="2" t="s">
        <v>241</v>
      </c>
      <c r="F13782" s="2" t="s">
        <v>4969</v>
      </c>
      <c r="G13782" s="5">
        <v>80</v>
      </c>
      <c r="H13782" s="5">
        <v>31.85</v>
      </c>
      <c r="I13782" s="5">
        <v>2548</v>
      </c>
      <c r="J13782" s="5">
        <v>1609141.6099999999</v>
      </c>
      <c r="K13782" s="3" t="str" cm="1">
        <f t="array" ref="K13782">_xlfn.LET(_xlpm.d,UPPER(TRIM(CLEAN(SUBSTITUTE(F13782,CHAR(160),"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83" spans="2:11" hidden="1" x14ac:dyDescent="0.25">
      <c r="B13783" s="20">
        <v>45684</v>
      </c>
      <c r="C13783" s="2" t="s">
        <v>1</v>
      </c>
      <c r="D13783" s="2" t="s">
        <v>2643</v>
      </c>
      <c r="E13783" s="2" t="s">
        <v>160</v>
      </c>
      <c r="F13783" s="2" t="s">
        <v>4969</v>
      </c>
      <c r="G13783" s="5">
        <v>190</v>
      </c>
      <c r="H13783" s="5">
        <v>31.85</v>
      </c>
      <c r="I13783" s="5">
        <v>6051.5</v>
      </c>
      <c r="J13783" s="5">
        <v>1615193.1099999999</v>
      </c>
      <c r="K13783" s="3" t="str" cm="1">
        <f t="array" ref="K13783">_xlfn.LET(_xlpm.d,UPPER(TRIM(CLEAN(SUBSTITUTE(F13783,CHAR(160),"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84" spans="2:11" hidden="1" x14ac:dyDescent="0.25">
      <c r="B13784" s="20">
        <v>45684</v>
      </c>
      <c r="C13784" s="2" t="s">
        <v>1</v>
      </c>
      <c r="D13784" s="2" t="s">
        <v>2644</v>
      </c>
      <c r="E13784" s="2" t="s">
        <v>254</v>
      </c>
      <c r="F13784" s="2" t="s">
        <v>4969</v>
      </c>
      <c r="G13784" s="5">
        <v>200</v>
      </c>
      <c r="H13784" s="5">
        <v>31.85</v>
      </c>
      <c r="I13784" s="5">
        <v>6370</v>
      </c>
      <c r="J13784" s="5">
        <v>1621563.1099999999</v>
      </c>
      <c r="K13784" s="3" t="str" cm="1">
        <f t="array" ref="K13784">_xlfn.LET(_xlpm.d,UPPER(TRIM(CLEAN(SUBSTITUTE(F13784,CHAR(160),"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85" spans="2:11" hidden="1" x14ac:dyDescent="0.25">
      <c r="B13785" s="20">
        <v>45684</v>
      </c>
      <c r="C13785" s="2" t="s">
        <v>1</v>
      </c>
      <c r="D13785" s="2" t="s">
        <v>5029</v>
      </c>
      <c r="E13785" s="2" t="s">
        <v>180</v>
      </c>
      <c r="F13785" s="2" t="s">
        <v>4969</v>
      </c>
      <c r="G13785" s="5">
        <v>150</v>
      </c>
      <c r="H13785" s="5">
        <v>31.85</v>
      </c>
      <c r="I13785" s="5">
        <v>4777.5</v>
      </c>
      <c r="J13785" s="5">
        <v>1626340.6099999999</v>
      </c>
      <c r="K13785" s="3" t="str" cm="1">
        <f t="array" ref="K13785">_xlfn.LET(_xlpm.d,UPPER(TRIM(CLEAN(SUBSTITUTE(F13785,CHAR(160),"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86" spans="2:11" hidden="1" x14ac:dyDescent="0.25">
      <c r="B13786" s="20">
        <v>45684</v>
      </c>
      <c r="C13786" s="2" t="s">
        <v>1</v>
      </c>
      <c r="D13786" s="2" t="s">
        <v>4238</v>
      </c>
      <c r="E13786" s="2" t="s">
        <v>248</v>
      </c>
      <c r="F13786" s="2" t="s">
        <v>4969</v>
      </c>
      <c r="G13786" s="5">
        <v>200</v>
      </c>
      <c r="H13786" s="5">
        <v>31.85</v>
      </c>
      <c r="I13786" s="5">
        <v>6370</v>
      </c>
      <c r="J13786" s="5">
        <v>1632710.6099999999</v>
      </c>
      <c r="K13786" s="3" t="str" cm="1">
        <f t="array" ref="K13786">_xlfn.LET(_xlpm.d,UPPER(TRIM(CLEAN(SUBSTITUTE(F13786,CHAR(160),"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87" spans="2:11" hidden="1" x14ac:dyDescent="0.25">
      <c r="B13787" s="20">
        <v>45685</v>
      </c>
      <c r="C13787" s="2" t="s">
        <v>1</v>
      </c>
      <c r="D13787" s="2" t="s">
        <v>4239</v>
      </c>
      <c r="E13787" s="2" t="s">
        <v>158</v>
      </c>
      <c r="F13787" s="2" t="s">
        <v>4969</v>
      </c>
      <c r="G13787" s="5">
        <v>160</v>
      </c>
      <c r="H13787" s="5">
        <v>31.85</v>
      </c>
      <c r="I13787" s="5">
        <v>5096</v>
      </c>
      <c r="J13787" s="5">
        <v>1637806.6099999999</v>
      </c>
      <c r="K13787" s="3" t="str" cm="1">
        <f t="array" ref="K13787">_xlfn.LET(_xlpm.d,UPPER(TRIM(CLEAN(SUBSTITUTE(F13787,CHAR(160),"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88" spans="2:11" hidden="1" x14ac:dyDescent="0.25">
      <c r="B13788" s="20">
        <v>45685</v>
      </c>
      <c r="C13788" s="2" t="s">
        <v>1</v>
      </c>
      <c r="D13788" s="2" t="s">
        <v>3854</v>
      </c>
      <c r="E13788" s="2" t="s">
        <v>273</v>
      </c>
      <c r="F13788" s="2" t="s">
        <v>4969</v>
      </c>
      <c r="G13788" s="5">
        <v>210</v>
      </c>
      <c r="H13788" s="5">
        <v>31.85</v>
      </c>
      <c r="I13788" s="5">
        <v>6688.5</v>
      </c>
      <c r="J13788" s="5">
        <v>1644495.1099999999</v>
      </c>
      <c r="K13788" s="3" t="str" cm="1">
        <f t="array" ref="K13788">_xlfn.LET(_xlpm.d,UPPER(TRIM(CLEAN(SUBSTITUTE(F13788,CHAR(160),"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89" spans="2:11" hidden="1" x14ac:dyDescent="0.25">
      <c r="B13789" s="20">
        <v>45685</v>
      </c>
      <c r="C13789" s="2" t="s">
        <v>1</v>
      </c>
      <c r="D13789" s="2" t="s">
        <v>2645</v>
      </c>
      <c r="E13789" s="2" t="s">
        <v>186</v>
      </c>
      <c r="F13789" s="2" t="s">
        <v>4969</v>
      </c>
      <c r="G13789" s="5">
        <v>170</v>
      </c>
      <c r="H13789" s="5">
        <v>31.85</v>
      </c>
      <c r="I13789" s="5">
        <v>5414.5</v>
      </c>
      <c r="J13789" s="5">
        <v>1649909.6099999999</v>
      </c>
      <c r="K13789" s="3" t="str" cm="1">
        <f t="array" ref="K13789">_xlfn.LET(_xlpm.d,UPPER(TRIM(CLEAN(SUBSTITUTE(F13789,CHAR(160),"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90" spans="2:11" hidden="1" x14ac:dyDescent="0.25">
      <c r="B13790" s="20">
        <v>45685</v>
      </c>
      <c r="C13790" s="2" t="s">
        <v>1</v>
      </c>
      <c r="D13790" s="2" t="s">
        <v>2646</v>
      </c>
      <c r="E13790" s="2" t="s">
        <v>147</v>
      </c>
      <c r="F13790" s="2" t="s">
        <v>4969</v>
      </c>
      <c r="G13790" s="5">
        <v>130</v>
      </c>
      <c r="H13790" s="5">
        <v>31.85</v>
      </c>
      <c r="I13790" s="5">
        <v>4140.5</v>
      </c>
      <c r="J13790" s="5">
        <v>1654050.1099999999</v>
      </c>
      <c r="K13790" s="3" t="str" cm="1">
        <f t="array" ref="K13790">_xlfn.LET(_xlpm.d,UPPER(TRIM(CLEAN(SUBSTITUTE(F13790,CHAR(160),"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91" spans="2:11" hidden="1" x14ac:dyDescent="0.25">
      <c r="B13791" s="20">
        <v>45685</v>
      </c>
      <c r="C13791" s="2" t="s">
        <v>1</v>
      </c>
      <c r="D13791" s="2" t="s">
        <v>3855</v>
      </c>
      <c r="E13791" s="2" t="s">
        <v>78</v>
      </c>
      <c r="F13791" s="2" t="s">
        <v>4969</v>
      </c>
      <c r="G13791" s="5">
        <v>210</v>
      </c>
      <c r="H13791" s="5">
        <v>31.85</v>
      </c>
      <c r="I13791" s="5">
        <v>6688.5</v>
      </c>
      <c r="J13791" s="5">
        <v>1660738.6099999999</v>
      </c>
      <c r="K13791" s="3" t="str" cm="1">
        <f t="array" ref="K13791">_xlfn.LET(_xlpm.d,UPPER(TRIM(CLEAN(SUBSTITUTE(F13791,CHAR(160),"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92" spans="2:11" hidden="1" x14ac:dyDescent="0.25">
      <c r="B13792" s="20">
        <v>45685</v>
      </c>
      <c r="C13792" s="2" t="s">
        <v>1</v>
      </c>
      <c r="D13792" s="2" t="s">
        <v>2647</v>
      </c>
      <c r="E13792" s="2" t="s">
        <v>165</v>
      </c>
      <c r="F13792" s="2" t="s">
        <v>4969</v>
      </c>
      <c r="G13792" s="5">
        <v>80</v>
      </c>
      <c r="H13792" s="5">
        <v>31.85</v>
      </c>
      <c r="I13792" s="5">
        <v>2548</v>
      </c>
      <c r="J13792" s="5">
        <v>1663286.6099999999</v>
      </c>
      <c r="K13792" s="3" t="str" cm="1">
        <f t="array" ref="K13792">_xlfn.LET(_xlpm.d,UPPER(TRIM(CLEAN(SUBSTITUTE(F13792,CHAR(160),"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93" spans="2:11" hidden="1" x14ac:dyDescent="0.25">
      <c r="B13793" s="20">
        <v>45685</v>
      </c>
      <c r="C13793" s="2" t="s">
        <v>1</v>
      </c>
      <c r="D13793" s="2" t="s">
        <v>1698</v>
      </c>
      <c r="E13793" s="2" t="s">
        <v>232</v>
      </c>
      <c r="F13793" s="2" t="s">
        <v>4969</v>
      </c>
      <c r="G13793" s="5">
        <v>170</v>
      </c>
      <c r="H13793" s="5">
        <v>31.85</v>
      </c>
      <c r="I13793" s="5">
        <v>5414.5</v>
      </c>
      <c r="J13793" s="5">
        <v>1668701.1099999999</v>
      </c>
      <c r="K13793" s="3" t="str" cm="1">
        <f t="array" ref="K13793">_xlfn.LET(_xlpm.d,UPPER(TRIM(CLEAN(SUBSTITUTE(F13793,CHAR(160),"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94" spans="2:11" hidden="1" x14ac:dyDescent="0.25">
      <c r="B13794" s="20">
        <v>45685</v>
      </c>
      <c r="C13794" s="2" t="s">
        <v>1</v>
      </c>
      <c r="D13794" s="2" t="s">
        <v>2648</v>
      </c>
      <c r="E13794" s="2" t="s">
        <v>50</v>
      </c>
      <c r="F13794" s="2" t="s">
        <v>4969</v>
      </c>
      <c r="G13794" s="5">
        <v>350</v>
      </c>
      <c r="H13794" s="5">
        <v>29.2</v>
      </c>
      <c r="I13794" s="5">
        <v>10220</v>
      </c>
      <c r="J13794" s="5">
        <v>1678921.1099999999</v>
      </c>
      <c r="K13794" s="3" t="str" cm="1">
        <f t="array" ref="K13794">_xlfn.LET(_xlpm.d,UPPER(TRIM(CLEAN(SUBSTITUTE(F13794,CHAR(160),"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95" spans="2:11" hidden="1" x14ac:dyDescent="0.25">
      <c r="B13795" s="20">
        <v>45685</v>
      </c>
      <c r="C13795" s="2" t="s">
        <v>1</v>
      </c>
      <c r="D13795" s="2" t="s">
        <v>2649</v>
      </c>
      <c r="E13795" s="2" t="s">
        <v>143</v>
      </c>
      <c r="F13795" s="2" t="s">
        <v>4969</v>
      </c>
      <c r="G13795" s="5">
        <v>250</v>
      </c>
      <c r="H13795" s="5">
        <v>31.85</v>
      </c>
      <c r="I13795" s="5">
        <v>7962.5</v>
      </c>
      <c r="J13795" s="5">
        <v>1686883.6099999999</v>
      </c>
      <c r="K13795" s="3" t="str" cm="1">
        <f t="array" ref="K13795">_xlfn.LET(_xlpm.d,UPPER(TRIM(CLEAN(SUBSTITUTE(F13795,CHAR(160),"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96" spans="2:11" hidden="1" x14ac:dyDescent="0.25">
      <c r="B13796" s="20">
        <v>45685</v>
      </c>
      <c r="C13796" s="2" t="s">
        <v>1</v>
      </c>
      <c r="D13796" s="2" t="s">
        <v>5030</v>
      </c>
      <c r="E13796" s="2" t="s">
        <v>1735</v>
      </c>
      <c r="F13796" s="2" t="s">
        <v>4969</v>
      </c>
      <c r="G13796" s="5">
        <v>45</v>
      </c>
      <c r="H13796" s="5">
        <v>32.200000000000003</v>
      </c>
      <c r="I13796" s="5">
        <v>1449</v>
      </c>
      <c r="J13796" s="5">
        <v>1688332.6099999999</v>
      </c>
      <c r="K13796" s="3" t="str" cm="1">
        <f t="array" ref="K13796">_xlfn.LET(_xlpm.d,UPPER(TRIM(CLEAN(SUBSTITUTE(F13796,CHAR(160),"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97" spans="2:11" hidden="1" x14ac:dyDescent="0.25">
      <c r="B13797" s="20">
        <v>45685</v>
      </c>
      <c r="C13797" s="2" t="s">
        <v>1</v>
      </c>
      <c r="D13797" s="2" t="s">
        <v>5</v>
      </c>
      <c r="E13797" s="2" t="s">
        <v>6</v>
      </c>
      <c r="F13797" s="2" t="s">
        <v>4969</v>
      </c>
      <c r="G13797" s="5">
        <v>60</v>
      </c>
      <c r="H13797" s="5">
        <v>32.200000000000003</v>
      </c>
      <c r="I13797" s="5">
        <v>1932</v>
      </c>
      <c r="J13797" s="5">
        <v>1690264.6099999999</v>
      </c>
      <c r="K13797" s="3" t="str" cm="1">
        <f t="array" ref="K13797">_xlfn.LET(_xlpm.d,UPPER(TRIM(CLEAN(SUBSTITUTE(F13797,CHAR(160),"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98" spans="2:11" hidden="1" x14ac:dyDescent="0.25">
      <c r="B13798" s="20">
        <v>45685</v>
      </c>
      <c r="C13798" s="2" t="s">
        <v>1</v>
      </c>
      <c r="D13798" s="2" t="s">
        <v>1699</v>
      </c>
      <c r="E13798" s="2" t="s">
        <v>234</v>
      </c>
      <c r="F13798" s="2" t="s">
        <v>4969</v>
      </c>
      <c r="G13798" s="5">
        <v>160</v>
      </c>
      <c r="H13798" s="5">
        <v>31.85</v>
      </c>
      <c r="I13798" s="5">
        <v>5096</v>
      </c>
      <c r="J13798" s="5">
        <v>1695360.6099999999</v>
      </c>
      <c r="K13798" s="3" t="str" cm="1">
        <f t="array" ref="K13798">_xlfn.LET(_xlpm.d,UPPER(TRIM(CLEAN(SUBSTITUTE(F13798,CHAR(160),"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799" spans="2:11" hidden="1" x14ac:dyDescent="0.25">
      <c r="B13799" s="20">
        <v>45686</v>
      </c>
      <c r="C13799" s="2" t="s">
        <v>1</v>
      </c>
      <c r="D13799" s="2" t="s">
        <v>1700</v>
      </c>
      <c r="E13799" s="2" t="s">
        <v>1701</v>
      </c>
      <c r="F13799" s="2" t="s">
        <v>4969</v>
      </c>
      <c r="G13799" s="5">
        <v>132</v>
      </c>
      <c r="H13799" s="5">
        <v>29.5</v>
      </c>
      <c r="I13799" s="5">
        <v>3894</v>
      </c>
      <c r="J13799" s="5">
        <v>1699254.6099999999</v>
      </c>
      <c r="K13799" s="3" t="str" cm="1">
        <f t="array" ref="K13799">_xlfn.LET(_xlpm.d,UPPER(TRIM(CLEAN(SUBSTITUTE(F13799,CHAR(160),"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00" spans="2:11" hidden="1" x14ac:dyDescent="0.25">
      <c r="B13800" s="20">
        <v>45686</v>
      </c>
      <c r="C13800" s="2" t="s">
        <v>1</v>
      </c>
      <c r="D13800" s="2" t="s">
        <v>3856</v>
      </c>
      <c r="E13800" s="2" t="s">
        <v>266</v>
      </c>
      <c r="F13800" s="2" t="s">
        <v>4969</v>
      </c>
      <c r="G13800" s="5">
        <v>70</v>
      </c>
      <c r="H13800" s="5">
        <v>31.85</v>
      </c>
      <c r="I13800" s="5">
        <v>2229.5</v>
      </c>
      <c r="J13800" s="5">
        <v>1701484.1099999999</v>
      </c>
      <c r="K13800" s="3" t="str" cm="1">
        <f t="array" ref="K13800">_xlfn.LET(_xlpm.d,UPPER(TRIM(CLEAN(SUBSTITUTE(F13800,CHAR(160),"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01" spans="2:11" hidden="1" x14ac:dyDescent="0.25">
      <c r="B13801" s="20">
        <v>45686</v>
      </c>
      <c r="C13801" s="2" t="s">
        <v>1</v>
      </c>
      <c r="D13801" s="2" t="s">
        <v>904</v>
      </c>
      <c r="E13801" s="2" t="s">
        <v>141</v>
      </c>
      <c r="F13801" s="2" t="s">
        <v>4969</v>
      </c>
      <c r="G13801" s="5">
        <v>130</v>
      </c>
      <c r="H13801" s="5">
        <v>31.85</v>
      </c>
      <c r="I13801" s="5">
        <v>4140.5</v>
      </c>
      <c r="J13801" s="5">
        <v>1705624.6099999999</v>
      </c>
      <c r="K13801" s="3" t="str" cm="1">
        <f t="array" ref="K13801">_xlfn.LET(_xlpm.d,UPPER(TRIM(CLEAN(SUBSTITUTE(F13801,CHAR(160),"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02" spans="2:11" hidden="1" x14ac:dyDescent="0.25">
      <c r="B13802" s="20">
        <v>45686</v>
      </c>
      <c r="C13802" s="2" t="s">
        <v>1</v>
      </c>
      <c r="D13802" s="2" t="s">
        <v>905</v>
      </c>
      <c r="E13802" s="2" t="s">
        <v>149</v>
      </c>
      <c r="F13802" s="2" t="s">
        <v>4969</v>
      </c>
      <c r="G13802" s="5">
        <v>250</v>
      </c>
      <c r="H13802" s="5">
        <v>31.85</v>
      </c>
      <c r="I13802" s="5">
        <v>7962.5</v>
      </c>
      <c r="J13802" s="5">
        <v>1713587.1099999999</v>
      </c>
      <c r="K13802" s="3" t="str" cm="1">
        <f t="array" ref="K13802">_xlfn.LET(_xlpm.d,UPPER(TRIM(CLEAN(SUBSTITUTE(F13802,CHAR(160),"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03" spans="2:11" hidden="1" x14ac:dyDescent="0.25">
      <c r="B13803" s="20">
        <v>45686</v>
      </c>
      <c r="C13803" s="2" t="s">
        <v>1</v>
      </c>
      <c r="D13803" s="2" t="s">
        <v>2650</v>
      </c>
      <c r="E13803" s="2" t="s">
        <v>189</v>
      </c>
      <c r="F13803" s="2" t="s">
        <v>4969</v>
      </c>
      <c r="G13803" s="5">
        <v>100</v>
      </c>
      <c r="H13803" s="5">
        <v>31.85</v>
      </c>
      <c r="I13803" s="5">
        <v>3185</v>
      </c>
      <c r="J13803" s="5">
        <v>1716772.1099999999</v>
      </c>
      <c r="K13803" s="3" t="str" cm="1">
        <f t="array" ref="K13803">_xlfn.LET(_xlpm.d,UPPER(TRIM(CLEAN(SUBSTITUTE(F13803,CHAR(160),"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04" spans="2:11" hidden="1" x14ac:dyDescent="0.25">
      <c r="B13804" s="20">
        <v>45686</v>
      </c>
      <c r="C13804" s="2" t="s">
        <v>1</v>
      </c>
      <c r="D13804" s="2" t="s">
        <v>484</v>
      </c>
      <c r="E13804" s="2" t="s">
        <v>485</v>
      </c>
      <c r="F13804" s="2" t="s">
        <v>4969</v>
      </c>
      <c r="G13804" s="5">
        <v>150</v>
      </c>
      <c r="H13804" s="5">
        <v>29.5</v>
      </c>
      <c r="I13804" s="5">
        <v>4425</v>
      </c>
      <c r="J13804" s="5">
        <v>1721197.1099999999</v>
      </c>
      <c r="K13804" s="3" t="str" cm="1">
        <f t="array" ref="K13804">_xlfn.LET(_xlpm.d,UPPER(TRIM(CLEAN(SUBSTITUTE(F13804,CHAR(160),"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05" spans="2:11" hidden="1" x14ac:dyDescent="0.25">
      <c r="B13805" s="20">
        <v>45686</v>
      </c>
      <c r="C13805" s="2" t="s">
        <v>1</v>
      </c>
      <c r="D13805" s="2" t="s">
        <v>2651</v>
      </c>
      <c r="E13805" s="2" t="s">
        <v>759</v>
      </c>
      <c r="F13805" s="2" t="s">
        <v>4969</v>
      </c>
      <c r="G13805" s="5">
        <v>58</v>
      </c>
      <c r="H13805" s="5">
        <v>29.99</v>
      </c>
      <c r="I13805" s="5">
        <v>1739.42</v>
      </c>
      <c r="J13805" s="5">
        <v>1722936.5299999998</v>
      </c>
      <c r="K13805" s="3" t="str" cm="1">
        <f t="array" ref="K13805">_xlfn.LET(_xlpm.d,UPPER(TRIM(CLEAN(SUBSTITUTE(F13805,CHAR(160),"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06" spans="2:11" hidden="1" x14ac:dyDescent="0.25">
      <c r="B13806" s="20">
        <v>45686</v>
      </c>
      <c r="C13806" s="2" t="s">
        <v>1</v>
      </c>
      <c r="D13806" s="2" t="s">
        <v>1702</v>
      </c>
      <c r="E13806" s="2" t="s">
        <v>1634</v>
      </c>
      <c r="F13806" s="2" t="s">
        <v>4969</v>
      </c>
      <c r="G13806" s="5">
        <v>150</v>
      </c>
      <c r="H13806" s="5">
        <v>29.5</v>
      </c>
      <c r="I13806" s="5">
        <v>4425</v>
      </c>
      <c r="J13806" s="5">
        <v>1727361.5299999998</v>
      </c>
      <c r="K13806" s="3" t="str" cm="1">
        <f t="array" ref="K13806">_xlfn.LET(_xlpm.d,UPPER(TRIM(CLEAN(SUBSTITUTE(F13806,CHAR(160),"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07" spans="2:11" hidden="1" x14ac:dyDescent="0.25">
      <c r="B13807" s="20">
        <v>45686</v>
      </c>
      <c r="C13807" s="2" t="s">
        <v>1</v>
      </c>
      <c r="D13807" s="2" t="s">
        <v>1702</v>
      </c>
      <c r="E13807" s="2" t="s">
        <v>1634</v>
      </c>
      <c r="F13807" s="2" t="s">
        <v>4969</v>
      </c>
      <c r="G13807" s="5">
        <v>30</v>
      </c>
      <c r="H13807" s="5">
        <v>29.5</v>
      </c>
      <c r="I13807" s="5">
        <v>885</v>
      </c>
      <c r="J13807" s="5">
        <v>1728246.5299999998</v>
      </c>
      <c r="K13807" s="3" t="str" cm="1">
        <f t="array" ref="K13807">_xlfn.LET(_xlpm.d,UPPER(TRIM(CLEAN(SUBSTITUTE(F13807,CHAR(160),"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08" spans="2:11" hidden="1" x14ac:dyDescent="0.25">
      <c r="B13808" s="20">
        <v>45686</v>
      </c>
      <c r="C13808" s="2" t="s">
        <v>1</v>
      </c>
      <c r="D13808" s="2" t="s">
        <v>5031</v>
      </c>
      <c r="E13808" s="2" t="s">
        <v>16</v>
      </c>
      <c r="F13808" s="2" t="s">
        <v>4969</v>
      </c>
      <c r="G13808" s="5">
        <v>110</v>
      </c>
      <c r="H13808" s="5">
        <v>31.8</v>
      </c>
      <c r="I13808" s="5">
        <v>3498</v>
      </c>
      <c r="J13808" s="5">
        <v>1731744.5299999998</v>
      </c>
      <c r="K13808" s="3" t="str" cm="1">
        <f t="array" ref="K13808">_xlfn.LET(_xlpm.d,UPPER(TRIM(CLEAN(SUBSTITUTE(F13808,CHAR(160),"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09" spans="2:11" hidden="1" x14ac:dyDescent="0.25">
      <c r="B13809" s="20">
        <v>45687</v>
      </c>
      <c r="C13809" s="2" t="s">
        <v>1</v>
      </c>
      <c r="D13809" s="2" t="s">
        <v>906</v>
      </c>
      <c r="E13809" s="2" t="s">
        <v>192</v>
      </c>
      <c r="F13809" s="2" t="s">
        <v>4969</v>
      </c>
      <c r="G13809" s="5">
        <v>320</v>
      </c>
      <c r="H13809" s="5">
        <v>31.85</v>
      </c>
      <c r="I13809" s="5">
        <v>10192</v>
      </c>
      <c r="J13809" s="5">
        <v>1741936.5299999998</v>
      </c>
      <c r="K13809" s="3" t="str" cm="1">
        <f t="array" ref="K13809">_xlfn.LET(_xlpm.d,UPPER(TRIM(CLEAN(SUBSTITUTE(F13809,CHAR(160),"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10" spans="2:11" hidden="1" x14ac:dyDescent="0.25">
      <c r="B13810" s="20">
        <v>45687</v>
      </c>
      <c r="C13810" s="2" t="s">
        <v>1</v>
      </c>
      <c r="D13810" s="2" t="s">
        <v>2652</v>
      </c>
      <c r="E13810" s="2" t="s">
        <v>268</v>
      </c>
      <c r="F13810" s="2" t="s">
        <v>4969</v>
      </c>
      <c r="G13810" s="5">
        <v>100</v>
      </c>
      <c r="H13810" s="5">
        <v>31.85</v>
      </c>
      <c r="I13810" s="5">
        <v>3185</v>
      </c>
      <c r="J13810" s="5">
        <v>1745121.5299999998</v>
      </c>
      <c r="K13810" s="3" t="str" cm="1">
        <f t="array" ref="K13810">_xlfn.LET(_xlpm.d,UPPER(TRIM(CLEAN(SUBSTITUTE(F13810,CHAR(160),"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11" spans="2:11" hidden="1" x14ac:dyDescent="0.25">
      <c r="B13811" s="20">
        <v>45687</v>
      </c>
      <c r="C13811" s="2" t="s">
        <v>1</v>
      </c>
      <c r="D13811" s="2" t="s">
        <v>2653</v>
      </c>
      <c r="E13811" s="2" t="s">
        <v>254</v>
      </c>
      <c r="F13811" s="2" t="s">
        <v>4969</v>
      </c>
      <c r="G13811" s="5">
        <v>100</v>
      </c>
      <c r="H13811" s="5">
        <v>31.85</v>
      </c>
      <c r="I13811" s="5">
        <v>3185</v>
      </c>
      <c r="J13811" s="5">
        <v>1748306.5299999998</v>
      </c>
      <c r="K13811" s="3" t="str" cm="1">
        <f t="array" ref="K13811">_xlfn.LET(_xlpm.d,UPPER(TRIM(CLEAN(SUBSTITUTE(F13811,CHAR(160),"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12" spans="2:11" hidden="1" x14ac:dyDescent="0.25">
      <c r="B13812" s="20">
        <v>45687</v>
      </c>
      <c r="C13812" s="2" t="s">
        <v>1</v>
      </c>
      <c r="D13812" s="2" t="s">
        <v>5032</v>
      </c>
      <c r="E13812" s="2" t="s">
        <v>251</v>
      </c>
      <c r="F13812" s="2" t="s">
        <v>4969</v>
      </c>
      <c r="G13812" s="5">
        <v>150</v>
      </c>
      <c r="H13812" s="5">
        <v>31.85</v>
      </c>
      <c r="I13812" s="5">
        <v>4777.5</v>
      </c>
      <c r="J13812" s="5">
        <v>1753084.0299999998</v>
      </c>
      <c r="K13812" s="3" t="str" cm="1">
        <f t="array" ref="K13812">_xlfn.LET(_xlpm.d,UPPER(TRIM(CLEAN(SUBSTITUTE(F13812,CHAR(160),"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13" spans="2:11" hidden="1" x14ac:dyDescent="0.25">
      <c r="B13813" s="20">
        <v>45687</v>
      </c>
      <c r="C13813" s="2" t="s">
        <v>1</v>
      </c>
      <c r="D13813" s="2" t="s">
        <v>907</v>
      </c>
      <c r="E13813" s="2" t="s">
        <v>180</v>
      </c>
      <c r="F13813" s="2" t="s">
        <v>4969</v>
      </c>
      <c r="G13813" s="5">
        <v>80</v>
      </c>
      <c r="H13813" s="5">
        <v>31.85</v>
      </c>
      <c r="I13813" s="5">
        <v>2548</v>
      </c>
      <c r="J13813" s="5">
        <v>1755632.0299999998</v>
      </c>
      <c r="K13813" s="3" t="str" cm="1">
        <f t="array" ref="K13813">_xlfn.LET(_xlpm.d,UPPER(TRIM(CLEAN(SUBSTITUTE(F13813,CHAR(160),"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14" spans="2:11" hidden="1" x14ac:dyDescent="0.25">
      <c r="B13814" s="20">
        <v>45687</v>
      </c>
      <c r="C13814" s="2" t="s">
        <v>1</v>
      </c>
      <c r="D13814" s="2" t="s">
        <v>908</v>
      </c>
      <c r="E13814" s="2" t="s">
        <v>135</v>
      </c>
      <c r="F13814" s="2" t="s">
        <v>4969</v>
      </c>
      <c r="G13814" s="5">
        <v>350</v>
      </c>
      <c r="H13814" s="5">
        <v>31.85</v>
      </c>
      <c r="I13814" s="5">
        <v>11147.5</v>
      </c>
      <c r="J13814" s="5">
        <v>1766779.5299999998</v>
      </c>
      <c r="K13814" s="3" t="str" cm="1">
        <f t="array" ref="K13814">_xlfn.LET(_xlpm.d,UPPER(TRIM(CLEAN(SUBSTITUTE(F13814,CHAR(160),"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15" spans="2:11" hidden="1" x14ac:dyDescent="0.25">
      <c r="B13815" s="20">
        <v>45687</v>
      </c>
      <c r="C13815" s="2" t="s">
        <v>1</v>
      </c>
      <c r="D13815" s="2" t="s">
        <v>1703</v>
      </c>
      <c r="E13815" s="2" t="s">
        <v>248</v>
      </c>
      <c r="F13815" s="2" t="s">
        <v>4969</v>
      </c>
      <c r="G13815" s="5">
        <v>150</v>
      </c>
      <c r="H13815" s="5">
        <v>31.85</v>
      </c>
      <c r="I13815" s="5">
        <v>4777.5</v>
      </c>
      <c r="J13815" s="5">
        <v>1771557.0299999998</v>
      </c>
      <c r="K13815" s="3" t="str" cm="1">
        <f t="array" ref="K13815">_xlfn.LET(_xlpm.d,UPPER(TRIM(CLEAN(SUBSTITUTE(F13815,CHAR(160),"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16" spans="2:11" hidden="1" x14ac:dyDescent="0.25">
      <c r="B13816" s="20">
        <v>45687</v>
      </c>
      <c r="C13816" s="2" t="s">
        <v>1</v>
      </c>
      <c r="D13816" s="2" t="s">
        <v>2654</v>
      </c>
      <c r="E13816" s="2" t="s">
        <v>311</v>
      </c>
      <c r="F13816" s="2" t="s">
        <v>4969</v>
      </c>
      <c r="G13816" s="5">
        <v>800</v>
      </c>
      <c r="H13816" s="5">
        <v>31.85</v>
      </c>
      <c r="I13816" s="5">
        <v>25480</v>
      </c>
      <c r="J13816" s="5">
        <v>1797037.0299999998</v>
      </c>
      <c r="K13816" s="3" t="str" cm="1">
        <f t="array" ref="K13816">_xlfn.LET(_xlpm.d,UPPER(TRIM(CLEAN(SUBSTITUTE(F13816,CHAR(160),"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17" spans="2:11" hidden="1" x14ac:dyDescent="0.25">
      <c r="B13817" s="20">
        <v>45687</v>
      </c>
      <c r="C13817" s="2" t="s">
        <v>1</v>
      </c>
      <c r="D13817" s="2" t="s">
        <v>3970</v>
      </c>
      <c r="E13817" s="2" t="s">
        <v>120</v>
      </c>
      <c r="F13817" s="2" t="s">
        <v>4969</v>
      </c>
      <c r="G13817" s="5">
        <v>50</v>
      </c>
      <c r="H13817" s="5">
        <v>31.65</v>
      </c>
      <c r="I13817" s="5">
        <v>1582.5</v>
      </c>
      <c r="J13817" s="5">
        <v>1798619.5299999998</v>
      </c>
      <c r="K13817" s="3" t="str" cm="1">
        <f t="array" ref="K13817">_xlfn.LET(_xlpm.d,UPPER(TRIM(CLEAN(SUBSTITUTE(F13817,CHAR(160),"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18" spans="2:11" hidden="1" x14ac:dyDescent="0.25">
      <c r="B13818" s="20">
        <v>45687</v>
      </c>
      <c r="C13818" s="2" t="s">
        <v>1</v>
      </c>
      <c r="D13818" s="2" t="s">
        <v>5033</v>
      </c>
      <c r="E13818" s="2" t="s">
        <v>302</v>
      </c>
      <c r="F13818" s="2" t="s">
        <v>4969</v>
      </c>
      <c r="G13818" s="5">
        <v>150</v>
      </c>
      <c r="H13818" s="5">
        <v>26.65</v>
      </c>
      <c r="I13818" s="5">
        <v>3997.5</v>
      </c>
      <c r="J13818" s="5">
        <v>1802617.0299999998</v>
      </c>
      <c r="K13818" s="3" t="str" cm="1">
        <f t="array" ref="K13818">_xlfn.LET(_xlpm.d,UPPER(TRIM(CLEAN(SUBSTITUTE(F13818,CHAR(160),"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19" spans="2:11" hidden="1" x14ac:dyDescent="0.25">
      <c r="B13819" s="20">
        <v>45687</v>
      </c>
      <c r="C13819" s="2" t="s">
        <v>1</v>
      </c>
      <c r="D13819" s="2" t="s">
        <v>2655</v>
      </c>
      <c r="E13819" s="2" t="s">
        <v>3</v>
      </c>
      <c r="F13819" s="2" t="s">
        <v>4969</v>
      </c>
      <c r="G13819" s="5">
        <v>40</v>
      </c>
      <c r="H13819" s="5">
        <v>29.99</v>
      </c>
      <c r="I13819" s="5">
        <v>1199.5999999999999</v>
      </c>
      <c r="J13819" s="5">
        <v>1803816.63</v>
      </c>
      <c r="K13819" s="3" t="str" cm="1">
        <f t="array" ref="K13819">_xlfn.LET(_xlpm.d,UPPER(TRIM(CLEAN(SUBSTITUTE(F13819,CHAR(160),"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20" spans="2:11" hidden="1" x14ac:dyDescent="0.25">
      <c r="B13820" s="20">
        <v>45688</v>
      </c>
      <c r="C13820" s="2" t="s">
        <v>1</v>
      </c>
      <c r="D13820" s="2" t="s">
        <v>2656</v>
      </c>
      <c r="E13820" s="2" t="s">
        <v>78</v>
      </c>
      <c r="F13820" s="2" t="s">
        <v>4969</v>
      </c>
      <c r="G13820" s="5">
        <v>120</v>
      </c>
      <c r="H13820" s="5">
        <v>31.85</v>
      </c>
      <c r="I13820" s="5">
        <v>3822</v>
      </c>
      <c r="J13820" s="5">
        <v>1807638.63</v>
      </c>
      <c r="K13820" s="3" t="str" cm="1">
        <f t="array" ref="K13820">_xlfn.LET(_xlpm.d,UPPER(TRIM(CLEAN(SUBSTITUTE(F13820,CHAR(160),"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21" spans="2:11" hidden="1" x14ac:dyDescent="0.25">
      <c r="B13821" s="20">
        <v>45688</v>
      </c>
      <c r="C13821" s="2" t="s">
        <v>1</v>
      </c>
      <c r="D13821" s="2" t="s">
        <v>1704</v>
      </c>
      <c r="E13821" s="2" t="s">
        <v>234</v>
      </c>
      <c r="F13821" s="2" t="s">
        <v>4969</v>
      </c>
      <c r="G13821" s="5">
        <v>100</v>
      </c>
      <c r="H13821" s="5">
        <v>31.85</v>
      </c>
      <c r="I13821" s="5">
        <v>3185</v>
      </c>
      <c r="J13821" s="5">
        <v>1810823.63</v>
      </c>
      <c r="K13821" s="3" t="str" cm="1">
        <f t="array" ref="K13821">_xlfn.LET(_xlpm.d,UPPER(TRIM(CLEAN(SUBSTITUTE(F13821,CHAR(160),"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22" spans="2:11" hidden="1" x14ac:dyDescent="0.25">
      <c r="B13822" s="20">
        <v>45688</v>
      </c>
      <c r="C13822" s="2" t="s">
        <v>1</v>
      </c>
      <c r="D13822" s="2" t="s">
        <v>911</v>
      </c>
      <c r="E13822" s="2" t="s">
        <v>243</v>
      </c>
      <c r="F13822" s="2" t="s">
        <v>4969</v>
      </c>
      <c r="G13822" s="5">
        <v>160</v>
      </c>
      <c r="H13822" s="5">
        <v>31.85</v>
      </c>
      <c r="I13822" s="5">
        <v>5096</v>
      </c>
      <c r="J13822" s="5">
        <v>1815919.63</v>
      </c>
      <c r="K13822" s="3" t="str" cm="1">
        <f t="array" ref="K13822">_xlfn.LET(_xlpm.d,UPPER(TRIM(CLEAN(SUBSTITUTE(F13822,CHAR(160),"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23" spans="2:11" hidden="1" x14ac:dyDescent="0.25">
      <c r="B13823" s="20">
        <v>45688</v>
      </c>
      <c r="C13823" s="2" t="s">
        <v>1</v>
      </c>
      <c r="D13823" s="2" t="s">
        <v>912</v>
      </c>
      <c r="E13823" s="2" t="s">
        <v>154</v>
      </c>
      <c r="F13823" s="2" t="s">
        <v>4969</v>
      </c>
      <c r="G13823" s="5">
        <v>240</v>
      </c>
      <c r="H13823" s="5">
        <v>31.85</v>
      </c>
      <c r="I13823" s="5">
        <v>7644</v>
      </c>
      <c r="J13823" s="5">
        <v>1823563.63</v>
      </c>
      <c r="K13823" s="3" t="str" cm="1">
        <f t="array" ref="K13823">_xlfn.LET(_xlpm.d,UPPER(TRIM(CLEAN(SUBSTITUTE(F13823,CHAR(160),"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24" spans="2:11" hidden="1" x14ac:dyDescent="0.25">
      <c r="B13824" s="20">
        <v>45688</v>
      </c>
      <c r="C13824" s="2" t="s">
        <v>1</v>
      </c>
      <c r="D13824" s="2" t="s">
        <v>4406</v>
      </c>
      <c r="E13824" s="2" t="s">
        <v>186</v>
      </c>
      <c r="F13824" s="2" t="s">
        <v>4969</v>
      </c>
      <c r="G13824" s="5">
        <v>80</v>
      </c>
      <c r="H13824" s="5">
        <v>31.85</v>
      </c>
      <c r="I13824" s="5">
        <v>2548</v>
      </c>
      <c r="J13824" s="5">
        <v>1826111.63</v>
      </c>
      <c r="K13824" s="3" t="str" cm="1">
        <f t="array" ref="K13824">_xlfn.LET(_xlpm.d,UPPER(TRIM(CLEAN(SUBSTITUTE(F13824,CHAR(160),"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25" spans="2:11" hidden="1" x14ac:dyDescent="0.25">
      <c r="B13825" s="20">
        <v>45688</v>
      </c>
      <c r="C13825" s="2" t="s">
        <v>1</v>
      </c>
      <c r="D13825" s="2" t="s">
        <v>913</v>
      </c>
      <c r="E13825" s="2" t="s">
        <v>236</v>
      </c>
      <c r="F13825" s="2" t="s">
        <v>4969</v>
      </c>
      <c r="G13825" s="5">
        <v>230</v>
      </c>
      <c r="H13825" s="5">
        <v>31.85</v>
      </c>
      <c r="I13825" s="5">
        <v>7325.5</v>
      </c>
      <c r="J13825" s="5">
        <v>1833437.13</v>
      </c>
      <c r="K13825" s="3" t="str" cm="1">
        <f t="array" ref="K13825">_xlfn.LET(_xlpm.d,UPPER(TRIM(CLEAN(SUBSTITUTE(F13825,CHAR(160),"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26" spans="2:11" hidden="1" x14ac:dyDescent="0.25">
      <c r="B13826" s="20">
        <v>45688</v>
      </c>
      <c r="C13826" s="2" t="s">
        <v>1</v>
      </c>
      <c r="D13826" s="2" t="s">
        <v>4407</v>
      </c>
      <c r="E13826" s="2" t="s">
        <v>165</v>
      </c>
      <c r="F13826" s="2" t="s">
        <v>4969</v>
      </c>
      <c r="G13826" s="5">
        <v>90</v>
      </c>
      <c r="H13826" s="5">
        <v>31.85</v>
      </c>
      <c r="I13826" s="5">
        <v>2866.5</v>
      </c>
      <c r="J13826" s="5">
        <v>1836303.63</v>
      </c>
      <c r="K13826" s="3" t="str" cm="1">
        <f t="array" ref="K13826">_xlfn.LET(_xlpm.d,UPPER(TRIM(CLEAN(SUBSTITUTE(F13826,CHAR(160),"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27" spans="2:11" hidden="1" x14ac:dyDescent="0.25">
      <c r="B13827" s="20">
        <v>45688</v>
      </c>
      <c r="C13827" s="2" t="s">
        <v>1</v>
      </c>
      <c r="D13827" s="2" t="s">
        <v>1705</v>
      </c>
      <c r="E13827" s="2" t="s">
        <v>238</v>
      </c>
      <c r="F13827" s="2" t="s">
        <v>4969</v>
      </c>
      <c r="G13827" s="5">
        <v>120</v>
      </c>
      <c r="H13827" s="5">
        <v>31.85</v>
      </c>
      <c r="I13827" s="5">
        <v>3822</v>
      </c>
      <c r="J13827" s="5">
        <v>1840125.63</v>
      </c>
      <c r="K13827" s="3" t="str" cm="1">
        <f t="array" ref="K13827">_xlfn.LET(_xlpm.d,UPPER(TRIM(CLEAN(SUBSTITUTE(F13827,CHAR(160),"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28" spans="2:11" hidden="1" x14ac:dyDescent="0.25">
      <c r="B13828" s="20">
        <v>45688</v>
      </c>
      <c r="C13828" s="2" t="s">
        <v>1</v>
      </c>
      <c r="D13828" s="2" t="s">
        <v>4408</v>
      </c>
      <c r="E13828" s="2" t="s">
        <v>241</v>
      </c>
      <c r="F13828" s="2" t="s">
        <v>4969</v>
      </c>
      <c r="G13828" s="5">
        <v>120</v>
      </c>
      <c r="H13828" s="5">
        <v>31.85</v>
      </c>
      <c r="I13828" s="5">
        <v>3822</v>
      </c>
      <c r="J13828" s="5">
        <v>1843947.63</v>
      </c>
      <c r="K13828" s="3" t="str" cm="1">
        <f t="array" ref="K13828">_xlfn.LET(_xlpm.d,UPPER(TRIM(CLEAN(SUBSTITUTE(F13828,CHAR(160),"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29" spans="2:11" hidden="1" x14ac:dyDescent="0.25">
      <c r="B13829" s="20">
        <v>45688</v>
      </c>
      <c r="C13829" s="2" t="s">
        <v>1</v>
      </c>
      <c r="D13829" s="2" t="s">
        <v>30</v>
      </c>
      <c r="E13829" s="2" t="s">
        <v>31</v>
      </c>
      <c r="F13829" s="2" t="s">
        <v>5007</v>
      </c>
      <c r="G13829" s="5">
        <v>11</v>
      </c>
      <c r="H13829" s="5">
        <v>19.989999999999998</v>
      </c>
      <c r="I13829" s="5">
        <v>219.89</v>
      </c>
      <c r="J13829" s="5">
        <v>1844167.5199999998</v>
      </c>
      <c r="K13829" s="3" t="str" cm="1">
        <f t="array" ref="K13829">_xlfn.LET(_xlpm.d,UPPER(TRIM(CLEAN(SUBSTITUTE(F13829,CHAR(160),"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30" spans="2:11" hidden="1" x14ac:dyDescent="0.25">
      <c r="B13830" s="20">
        <v>45688</v>
      </c>
      <c r="C13830" s="2" t="s">
        <v>1</v>
      </c>
      <c r="D13830" s="2" t="s">
        <v>30</v>
      </c>
      <c r="E13830" s="2" t="s">
        <v>31</v>
      </c>
      <c r="F13830" s="2" t="s">
        <v>4969</v>
      </c>
      <c r="G13830" s="5">
        <v>5</v>
      </c>
      <c r="H13830" s="5">
        <v>29.99</v>
      </c>
      <c r="I13830" s="5">
        <v>149.94999999999999</v>
      </c>
      <c r="J13830" s="5">
        <v>1844317.4699999997</v>
      </c>
      <c r="K13830" s="3" t="str" cm="1">
        <f t="array" ref="K13830">_xlfn.LET(_xlpm.d,UPPER(TRIM(CLEAN(SUBSTITUTE(F13830,CHAR(160),"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31" spans="2:11" hidden="1" x14ac:dyDescent="0.25">
      <c r="B13831" s="20">
        <v>45688</v>
      </c>
      <c r="C13831" s="2" t="s">
        <v>1</v>
      </c>
      <c r="D13831" s="2" t="s">
        <v>2659</v>
      </c>
      <c r="E13831" s="2" t="s">
        <v>2660</v>
      </c>
      <c r="F13831" s="2" t="s">
        <v>4969</v>
      </c>
      <c r="G13831" s="5">
        <v>80</v>
      </c>
      <c r="H13831" s="5">
        <v>32.4</v>
      </c>
      <c r="I13831" s="5">
        <v>2592</v>
      </c>
      <c r="J13831" s="5">
        <v>1846909.4699999997</v>
      </c>
      <c r="K13831" s="3" t="str" cm="1">
        <f t="array" ref="K13831">_xlfn.LET(_xlpm.d,UPPER(TRIM(CLEAN(SUBSTITUTE(F13831,CHAR(160),"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32" spans="2:11" hidden="1" x14ac:dyDescent="0.25">
      <c r="B13832" s="20">
        <v>45689</v>
      </c>
      <c r="C13832" s="2" t="s">
        <v>1</v>
      </c>
      <c r="D13832" s="2" t="s">
        <v>1706</v>
      </c>
      <c r="E13832" s="2" t="s">
        <v>43</v>
      </c>
      <c r="F13832" s="2" t="s">
        <v>4969</v>
      </c>
      <c r="G13832" s="5">
        <v>143</v>
      </c>
      <c r="H13832" s="5">
        <v>27.3</v>
      </c>
      <c r="I13832" s="5">
        <v>3903.9</v>
      </c>
      <c r="J13832" s="5">
        <v>1850813.3699999996</v>
      </c>
      <c r="K13832" s="3" t="str" cm="1">
        <f t="array" ref="K13832">_xlfn.LET(_xlpm.d,UPPER(TRIM(CLEAN(SUBSTITUTE(F13832,CHAR(160),"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33" spans="2:11" hidden="1" x14ac:dyDescent="0.25">
      <c r="B13833" s="20">
        <v>45691</v>
      </c>
      <c r="C13833" s="2" t="s">
        <v>1</v>
      </c>
      <c r="D13833" s="2" t="s">
        <v>914</v>
      </c>
      <c r="E13833" s="2" t="s">
        <v>279</v>
      </c>
      <c r="F13833" s="2" t="s">
        <v>4969</v>
      </c>
      <c r="G13833" s="5">
        <v>200</v>
      </c>
      <c r="H13833" s="5">
        <v>31.85</v>
      </c>
      <c r="I13833" s="5">
        <v>6370</v>
      </c>
      <c r="J13833" s="5">
        <v>1857183.3699999996</v>
      </c>
      <c r="K13833" s="3" t="str" cm="1">
        <f t="array" ref="K13833">_xlfn.LET(_xlpm.d,UPPER(TRIM(CLEAN(SUBSTITUTE(F13833,CHAR(160),"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34" spans="2:11" hidden="1" x14ac:dyDescent="0.25">
      <c r="B13834" s="20">
        <v>45691</v>
      </c>
      <c r="C13834" s="2" t="s">
        <v>1</v>
      </c>
      <c r="D13834" s="2" t="s">
        <v>1707</v>
      </c>
      <c r="E13834" s="2" t="s">
        <v>807</v>
      </c>
      <c r="F13834" s="2" t="s">
        <v>4969</v>
      </c>
      <c r="G13834" s="5">
        <v>60</v>
      </c>
      <c r="H13834" s="5">
        <v>28.65</v>
      </c>
      <c r="I13834" s="5">
        <v>1719</v>
      </c>
      <c r="J13834" s="5">
        <v>1858902.3699999996</v>
      </c>
      <c r="K13834" s="3" t="str" cm="1">
        <f t="array" ref="K13834">_xlfn.LET(_xlpm.d,UPPER(TRIM(CLEAN(SUBSTITUTE(F13834,CHAR(160),"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35" spans="2:11" hidden="1" x14ac:dyDescent="0.25">
      <c r="B13835" s="20">
        <v>45691</v>
      </c>
      <c r="C13835" s="2" t="s">
        <v>1</v>
      </c>
      <c r="D13835" s="2" t="s">
        <v>2661</v>
      </c>
      <c r="E13835" s="2" t="s">
        <v>3</v>
      </c>
      <c r="F13835" s="2" t="s">
        <v>4969</v>
      </c>
      <c r="G13835" s="5">
        <v>20</v>
      </c>
      <c r="H13835" s="5">
        <v>29.99</v>
      </c>
      <c r="I13835" s="5">
        <v>599.79999999999995</v>
      </c>
      <c r="J13835" s="5">
        <v>1859502.1699999997</v>
      </c>
      <c r="K13835" s="3" t="str" cm="1">
        <f t="array" ref="K13835">_xlfn.LET(_xlpm.d,UPPER(TRIM(CLEAN(SUBSTITUTE(F13835,CHAR(160),"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36" spans="2:11" hidden="1" x14ac:dyDescent="0.25">
      <c r="B13836" s="20">
        <v>45691</v>
      </c>
      <c r="C13836" s="2" t="s">
        <v>1</v>
      </c>
      <c r="D13836" s="2" t="s">
        <v>5034</v>
      </c>
      <c r="E13836" s="2" t="s">
        <v>5004</v>
      </c>
      <c r="F13836" s="2" t="s">
        <v>4969</v>
      </c>
      <c r="G13836" s="5">
        <v>20</v>
      </c>
      <c r="H13836" s="5">
        <v>29.99</v>
      </c>
      <c r="I13836" s="5">
        <v>599.79999999999995</v>
      </c>
      <c r="J13836" s="5">
        <v>1860101.9699999997</v>
      </c>
      <c r="K13836" s="3" t="str" cm="1">
        <f t="array" ref="K13836">_xlfn.LET(_xlpm.d,UPPER(TRIM(CLEAN(SUBSTITUTE(F13836,CHAR(160),"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37" spans="2:11" hidden="1" x14ac:dyDescent="0.25">
      <c r="B13837" s="20">
        <v>45691</v>
      </c>
      <c r="C13837" s="2" t="s">
        <v>1</v>
      </c>
      <c r="D13837" s="2" t="s">
        <v>5035</v>
      </c>
      <c r="E13837" s="2" t="s">
        <v>832</v>
      </c>
      <c r="F13837" s="2" t="s">
        <v>4969</v>
      </c>
      <c r="G13837" s="5">
        <v>60</v>
      </c>
      <c r="H13837" s="5">
        <v>29.99</v>
      </c>
      <c r="I13837" s="5">
        <v>1799.4</v>
      </c>
      <c r="J13837" s="5">
        <v>1861901.3699999996</v>
      </c>
      <c r="K13837" s="3" t="str" cm="1">
        <f t="array" ref="K13837">_xlfn.LET(_xlpm.d,UPPER(TRIM(CLEAN(SUBSTITUTE(F13837,CHAR(160),"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38" spans="2:11" hidden="1" x14ac:dyDescent="0.25">
      <c r="B13838" s="20">
        <v>45691</v>
      </c>
      <c r="C13838" s="2" t="s">
        <v>1</v>
      </c>
      <c r="D13838" s="2" t="s">
        <v>2662</v>
      </c>
      <c r="E13838" s="2" t="s">
        <v>25</v>
      </c>
      <c r="F13838" s="2" t="s">
        <v>4969</v>
      </c>
      <c r="G13838" s="5">
        <v>40</v>
      </c>
      <c r="H13838" s="5">
        <v>28.99</v>
      </c>
      <c r="I13838" s="5">
        <v>1159.5999999999999</v>
      </c>
      <c r="J13838" s="5">
        <v>1863060.9699999997</v>
      </c>
      <c r="K13838" s="3" t="str" cm="1">
        <f t="array" ref="K13838">_xlfn.LET(_xlpm.d,UPPER(TRIM(CLEAN(SUBSTITUTE(F13838,CHAR(160),"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39" spans="2:11" hidden="1" x14ac:dyDescent="0.25">
      <c r="B13839" s="20">
        <v>45691</v>
      </c>
      <c r="C13839" s="2" t="s">
        <v>1</v>
      </c>
      <c r="D13839" s="2" t="s">
        <v>5036</v>
      </c>
      <c r="E13839" s="2" t="s">
        <v>180</v>
      </c>
      <c r="F13839" s="2" t="s">
        <v>4969</v>
      </c>
      <c r="G13839" s="5">
        <v>120</v>
      </c>
      <c r="H13839" s="5">
        <v>31.85</v>
      </c>
      <c r="I13839" s="5">
        <v>3822</v>
      </c>
      <c r="J13839" s="5">
        <v>1866882.9699999997</v>
      </c>
      <c r="K13839" s="3" t="str" cm="1">
        <f t="array" ref="K13839">_xlfn.LET(_xlpm.d,UPPER(TRIM(CLEAN(SUBSTITUTE(F13839,CHAR(160),"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40" spans="2:11" hidden="1" x14ac:dyDescent="0.25">
      <c r="B13840" s="20">
        <v>45691</v>
      </c>
      <c r="C13840" s="2" t="s">
        <v>1</v>
      </c>
      <c r="D13840" s="2" t="s">
        <v>1708</v>
      </c>
      <c r="E13840" s="2" t="s">
        <v>248</v>
      </c>
      <c r="F13840" s="2" t="s">
        <v>4969</v>
      </c>
      <c r="G13840" s="5">
        <v>200</v>
      </c>
      <c r="H13840" s="5">
        <v>31.85</v>
      </c>
      <c r="I13840" s="5">
        <v>6370</v>
      </c>
      <c r="J13840" s="5">
        <v>1873252.9699999997</v>
      </c>
      <c r="K13840" s="3" t="str" cm="1">
        <f t="array" ref="K13840">_xlfn.LET(_xlpm.d,UPPER(TRIM(CLEAN(SUBSTITUTE(F13840,CHAR(160),"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41" spans="2:11" hidden="1" x14ac:dyDescent="0.25">
      <c r="B13841" s="20">
        <v>45691</v>
      </c>
      <c r="C13841" s="2" t="s">
        <v>1</v>
      </c>
      <c r="D13841" s="2" t="s">
        <v>4409</v>
      </c>
      <c r="E13841" s="2" t="s">
        <v>254</v>
      </c>
      <c r="F13841" s="2" t="s">
        <v>4969</v>
      </c>
      <c r="G13841" s="5">
        <v>130</v>
      </c>
      <c r="H13841" s="5">
        <v>31.85</v>
      </c>
      <c r="I13841" s="5">
        <v>4140.5</v>
      </c>
      <c r="J13841" s="5">
        <v>1877393.4699999997</v>
      </c>
      <c r="K13841" s="3" t="str" cm="1">
        <f t="array" ref="K13841">_xlfn.LET(_xlpm.d,UPPER(TRIM(CLEAN(SUBSTITUTE(F13841,CHAR(160),"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42" spans="2:11" hidden="1" x14ac:dyDescent="0.25">
      <c r="B13842" s="20">
        <v>45691</v>
      </c>
      <c r="C13842" s="2" t="s">
        <v>1</v>
      </c>
      <c r="D13842" s="2" t="s">
        <v>5037</v>
      </c>
      <c r="E13842" s="2" t="s">
        <v>192</v>
      </c>
      <c r="F13842" s="2" t="s">
        <v>4969</v>
      </c>
      <c r="G13842" s="5">
        <v>110</v>
      </c>
      <c r="H13842" s="5">
        <v>31.85</v>
      </c>
      <c r="I13842" s="5">
        <v>3503.5</v>
      </c>
      <c r="J13842" s="5">
        <v>1880896.9699999997</v>
      </c>
      <c r="K13842" s="3" t="str" cm="1">
        <f t="array" ref="K13842">_xlfn.LET(_xlpm.d,UPPER(TRIM(CLEAN(SUBSTITUTE(F13842,CHAR(160),"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43" spans="2:11" hidden="1" x14ac:dyDescent="0.25">
      <c r="B13843" s="20">
        <v>45691</v>
      </c>
      <c r="C13843" s="2" t="s">
        <v>1</v>
      </c>
      <c r="D13843" s="2" t="s">
        <v>1371</v>
      </c>
      <c r="E13843" s="2" t="s">
        <v>160</v>
      </c>
      <c r="F13843" s="2" t="s">
        <v>4969</v>
      </c>
      <c r="G13843" s="5">
        <v>200</v>
      </c>
      <c r="H13843" s="5">
        <v>31.85</v>
      </c>
      <c r="I13843" s="5">
        <v>6370</v>
      </c>
      <c r="J13843" s="5">
        <v>1887266.9699999997</v>
      </c>
      <c r="K13843" s="3" t="str" cm="1">
        <f t="array" ref="K13843">_xlfn.LET(_xlpm.d,UPPER(TRIM(CLEAN(SUBSTITUTE(F13843,CHAR(160),"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44" spans="2:11" hidden="1" x14ac:dyDescent="0.25">
      <c r="B13844" s="20">
        <v>45692</v>
      </c>
      <c r="C13844" s="2" t="s">
        <v>1</v>
      </c>
      <c r="D13844" s="2" t="s">
        <v>1709</v>
      </c>
      <c r="E13844" s="2" t="s">
        <v>78</v>
      </c>
      <c r="F13844" s="2" t="s">
        <v>4969</v>
      </c>
      <c r="G13844" s="5">
        <v>170</v>
      </c>
      <c r="H13844" s="5">
        <v>31.85</v>
      </c>
      <c r="I13844" s="5">
        <v>5414.5</v>
      </c>
      <c r="J13844" s="5">
        <v>1892681.4699999997</v>
      </c>
      <c r="K13844" s="3" t="str" cm="1">
        <f t="array" ref="K13844">_xlfn.LET(_xlpm.d,UPPER(TRIM(CLEAN(SUBSTITUTE(F13844,CHAR(160),"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45" spans="2:11" hidden="1" x14ac:dyDescent="0.25">
      <c r="B13845" s="20">
        <v>45692</v>
      </c>
      <c r="C13845" s="2" t="s">
        <v>1</v>
      </c>
      <c r="D13845" s="2" t="s">
        <v>1710</v>
      </c>
      <c r="E13845" s="2" t="s">
        <v>143</v>
      </c>
      <c r="F13845" s="2" t="s">
        <v>4969</v>
      </c>
      <c r="G13845" s="5">
        <v>80</v>
      </c>
      <c r="H13845" s="5">
        <v>31.85</v>
      </c>
      <c r="I13845" s="5">
        <v>2548</v>
      </c>
      <c r="J13845" s="5">
        <v>1895229.4699999997</v>
      </c>
      <c r="K13845" s="3" t="str" cm="1">
        <f t="array" ref="K13845">_xlfn.LET(_xlpm.d,UPPER(TRIM(CLEAN(SUBSTITUTE(F13845,CHAR(160),"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46" spans="2:11" hidden="1" x14ac:dyDescent="0.25">
      <c r="B13846" s="20">
        <v>45692</v>
      </c>
      <c r="C13846" s="2" t="s">
        <v>1</v>
      </c>
      <c r="D13846" s="2" t="s">
        <v>1543</v>
      </c>
      <c r="E13846" s="2" t="s">
        <v>158</v>
      </c>
      <c r="F13846" s="2" t="s">
        <v>4969</v>
      </c>
      <c r="G13846" s="5">
        <v>120</v>
      </c>
      <c r="H13846" s="5">
        <v>31.85</v>
      </c>
      <c r="I13846" s="5">
        <v>3822</v>
      </c>
      <c r="J13846" s="5">
        <v>1899051.4699999997</v>
      </c>
      <c r="K13846" s="3" t="str" cm="1">
        <f t="array" ref="K13846">_xlfn.LET(_xlpm.d,UPPER(TRIM(CLEAN(SUBSTITUTE(F13846,CHAR(160),"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47" spans="2:11" hidden="1" x14ac:dyDescent="0.25">
      <c r="B13847" s="20">
        <v>45692</v>
      </c>
      <c r="C13847" s="2" t="s">
        <v>1</v>
      </c>
      <c r="D13847" s="2" t="s">
        <v>1711</v>
      </c>
      <c r="E13847" s="2" t="s">
        <v>232</v>
      </c>
      <c r="F13847" s="2" t="s">
        <v>4969</v>
      </c>
      <c r="G13847" s="5">
        <v>100</v>
      </c>
      <c r="H13847" s="5">
        <v>31.85</v>
      </c>
      <c r="I13847" s="5">
        <v>3185</v>
      </c>
      <c r="J13847" s="5">
        <v>1902236.4699999997</v>
      </c>
      <c r="K13847" s="3" t="str" cm="1">
        <f t="array" ref="K13847">_xlfn.LET(_xlpm.d,UPPER(TRIM(CLEAN(SUBSTITUTE(F13847,CHAR(160),"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48" spans="2:11" hidden="1" x14ac:dyDescent="0.25">
      <c r="B13848" s="20">
        <v>45692</v>
      </c>
      <c r="C13848" s="2" t="s">
        <v>1</v>
      </c>
      <c r="D13848" s="2" t="s">
        <v>4727</v>
      </c>
      <c r="E13848" s="2" t="s">
        <v>276</v>
      </c>
      <c r="F13848" s="2" t="s">
        <v>4969</v>
      </c>
      <c r="G13848" s="5">
        <v>100</v>
      </c>
      <c r="H13848" s="5">
        <v>31.85</v>
      </c>
      <c r="I13848" s="5">
        <v>3185</v>
      </c>
      <c r="J13848" s="5">
        <v>1905421.4699999997</v>
      </c>
      <c r="K13848" s="3" t="str" cm="1">
        <f t="array" ref="K13848">_xlfn.LET(_xlpm.d,UPPER(TRIM(CLEAN(SUBSTITUTE(F13848,CHAR(160),"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49" spans="2:11" hidden="1" x14ac:dyDescent="0.25">
      <c r="B13849" s="20">
        <v>45692</v>
      </c>
      <c r="C13849" s="2" t="s">
        <v>1</v>
      </c>
      <c r="D13849" s="2" t="s">
        <v>2663</v>
      </c>
      <c r="E13849" s="2" t="s">
        <v>141</v>
      </c>
      <c r="F13849" s="2" t="s">
        <v>4969</v>
      </c>
      <c r="G13849" s="5">
        <v>100</v>
      </c>
      <c r="H13849" s="5">
        <v>31.85</v>
      </c>
      <c r="I13849" s="5">
        <v>3185</v>
      </c>
      <c r="J13849" s="5">
        <v>1908606.4699999997</v>
      </c>
      <c r="K13849" s="3" t="str" cm="1">
        <f t="array" ref="K13849">_xlfn.LET(_xlpm.d,UPPER(TRIM(CLEAN(SUBSTITUTE(F13849,CHAR(160),"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50" spans="2:11" hidden="1" x14ac:dyDescent="0.25">
      <c r="B13850" s="20">
        <v>45692</v>
      </c>
      <c r="C13850" s="2" t="s">
        <v>1</v>
      </c>
      <c r="D13850" s="2" t="s">
        <v>486</v>
      </c>
      <c r="E13850" s="2" t="s">
        <v>290</v>
      </c>
      <c r="F13850" s="2" t="s">
        <v>4969</v>
      </c>
      <c r="G13850" s="5">
        <v>80</v>
      </c>
      <c r="H13850" s="5">
        <v>31.85</v>
      </c>
      <c r="I13850" s="5">
        <v>2548</v>
      </c>
      <c r="J13850" s="5">
        <v>1911154.4699999997</v>
      </c>
      <c r="K13850" s="3" t="str" cm="1">
        <f t="array" ref="K13850">_xlfn.LET(_xlpm.d,UPPER(TRIM(CLEAN(SUBSTITUTE(F13850,CHAR(160),"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51" spans="2:11" hidden="1" x14ac:dyDescent="0.25">
      <c r="B13851" s="20">
        <v>45692</v>
      </c>
      <c r="C13851" s="2" t="s">
        <v>1</v>
      </c>
      <c r="D13851" s="2" t="s">
        <v>2664</v>
      </c>
      <c r="E13851" s="2" t="s">
        <v>259</v>
      </c>
      <c r="F13851" s="2" t="s">
        <v>4969</v>
      </c>
      <c r="G13851" s="5">
        <v>250</v>
      </c>
      <c r="H13851" s="5">
        <v>31.85</v>
      </c>
      <c r="I13851" s="5">
        <v>7962.5</v>
      </c>
      <c r="J13851" s="5">
        <v>1919116.9699999997</v>
      </c>
      <c r="K13851" s="3" t="str" cm="1">
        <f t="array" ref="K13851">_xlfn.LET(_xlpm.d,UPPER(TRIM(CLEAN(SUBSTITUTE(F13851,CHAR(160),"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52" spans="2:11" hidden="1" x14ac:dyDescent="0.25">
      <c r="B13852" s="20">
        <v>45692</v>
      </c>
      <c r="C13852" s="2" t="s">
        <v>1</v>
      </c>
      <c r="D13852" s="2" t="s">
        <v>1712</v>
      </c>
      <c r="E13852" s="2" t="s">
        <v>50</v>
      </c>
      <c r="F13852" s="2" t="s">
        <v>4969</v>
      </c>
      <c r="G13852" s="5">
        <v>200</v>
      </c>
      <c r="H13852" s="5">
        <v>29.2</v>
      </c>
      <c r="I13852" s="5">
        <v>5840</v>
      </c>
      <c r="J13852" s="5">
        <v>1924956.9699999997</v>
      </c>
      <c r="K13852" s="3" t="str" cm="1">
        <f t="array" ref="K13852">_xlfn.LET(_xlpm.d,UPPER(TRIM(CLEAN(SUBSTITUTE(F13852,CHAR(160),"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53" spans="2:11" hidden="1" x14ac:dyDescent="0.25">
      <c r="B13853" s="20">
        <v>45692</v>
      </c>
      <c r="C13853" s="2" t="s">
        <v>1</v>
      </c>
      <c r="D13853" s="2" t="s">
        <v>915</v>
      </c>
      <c r="E13853" s="2" t="s">
        <v>156</v>
      </c>
      <c r="F13853" s="2" t="s">
        <v>4969</v>
      </c>
      <c r="G13853" s="5">
        <v>160</v>
      </c>
      <c r="H13853" s="5">
        <v>31.85</v>
      </c>
      <c r="I13853" s="5">
        <v>5096</v>
      </c>
      <c r="J13853" s="5">
        <v>1930052.9699999997</v>
      </c>
      <c r="K13853" s="3" t="str" cm="1">
        <f t="array" ref="K13853">_xlfn.LET(_xlpm.d,UPPER(TRIM(CLEAN(SUBSTITUTE(F13853,CHAR(160),"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54" spans="2:11" hidden="1" x14ac:dyDescent="0.25">
      <c r="B13854" s="20">
        <v>45692</v>
      </c>
      <c r="C13854" s="2" t="s">
        <v>1</v>
      </c>
      <c r="D13854" s="2" t="s">
        <v>1713</v>
      </c>
      <c r="E13854" s="2" t="s">
        <v>165</v>
      </c>
      <c r="F13854" s="2" t="s">
        <v>4969</v>
      </c>
      <c r="G13854" s="5">
        <v>80</v>
      </c>
      <c r="H13854" s="5">
        <v>31.85</v>
      </c>
      <c r="I13854" s="5">
        <v>2548</v>
      </c>
      <c r="J13854" s="5">
        <v>1932600.9699999997</v>
      </c>
      <c r="K13854" s="3" t="str" cm="1">
        <f t="array" ref="K13854">_xlfn.LET(_xlpm.d,UPPER(TRIM(CLEAN(SUBSTITUTE(F13854,CHAR(160),"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55" spans="2:11" hidden="1" x14ac:dyDescent="0.25">
      <c r="B13855" s="20">
        <v>45692</v>
      </c>
      <c r="C13855" s="2" t="s">
        <v>1</v>
      </c>
      <c r="D13855" s="2" t="s">
        <v>86</v>
      </c>
      <c r="E13855" s="2" t="s">
        <v>6</v>
      </c>
      <c r="F13855" s="2" t="s">
        <v>4969</v>
      </c>
      <c r="G13855" s="5">
        <v>200</v>
      </c>
      <c r="H13855" s="5">
        <v>32.200000000000003</v>
      </c>
      <c r="I13855" s="5">
        <v>6440</v>
      </c>
      <c r="J13855" s="5">
        <v>1939040.9699999997</v>
      </c>
      <c r="K13855" s="3" t="str" cm="1">
        <f t="array" ref="K13855">_xlfn.LET(_xlpm.d,UPPER(TRIM(CLEAN(SUBSTITUTE(F13855,CHAR(160),"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56" spans="2:11" hidden="1" x14ac:dyDescent="0.25">
      <c r="B13856" s="20">
        <v>45692</v>
      </c>
      <c r="C13856" s="2" t="s">
        <v>1</v>
      </c>
      <c r="D13856" s="2" t="s">
        <v>916</v>
      </c>
      <c r="E13856" s="2" t="s">
        <v>266</v>
      </c>
      <c r="F13856" s="2" t="s">
        <v>4969</v>
      </c>
      <c r="G13856" s="5">
        <v>80</v>
      </c>
      <c r="H13856" s="5">
        <v>31.85</v>
      </c>
      <c r="I13856" s="5">
        <v>2548</v>
      </c>
      <c r="J13856" s="5">
        <v>1941588.9699999997</v>
      </c>
      <c r="K13856" s="3" t="str" cm="1">
        <f t="array" ref="K13856">_xlfn.LET(_xlpm.d,UPPER(TRIM(CLEAN(SUBSTITUTE(F13856,CHAR(160),"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57" spans="2:11" hidden="1" x14ac:dyDescent="0.25">
      <c r="B13857" s="20">
        <v>45692</v>
      </c>
      <c r="C13857" s="2" t="s">
        <v>1</v>
      </c>
      <c r="D13857" s="2" t="s">
        <v>5038</v>
      </c>
      <c r="E13857" s="2" t="s">
        <v>16</v>
      </c>
      <c r="F13857" s="2" t="s">
        <v>4969</v>
      </c>
      <c r="G13857" s="5">
        <v>140</v>
      </c>
      <c r="H13857" s="5">
        <v>31.8</v>
      </c>
      <c r="I13857" s="5">
        <v>4452</v>
      </c>
      <c r="J13857" s="5">
        <v>1946040.9699999997</v>
      </c>
      <c r="K13857" s="3" t="str" cm="1">
        <f t="array" ref="K13857">_xlfn.LET(_xlpm.d,UPPER(TRIM(CLEAN(SUBSTITUTE(F13857,CHAR(160),"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58" spans="2:11" hidden="1" x14ac:dyDescent="0.25">
      <c r="B13858" s="20">
        <v>45692</v>
      </c>
      <c r="C13858" s="2" t="s">
        <v>1</v>
      </c>
      <c r="D13858" s="2" t="s">
        <v>2666</v>
      </c>
      <c r="E13858" s="2" t="s">
        <v>263</v>
      </c>
      <c r="F13858" s="2" t="s">
        <v>4969</v>
      </c>
      <c r="G13858" s="5">
        <v>350</v>
      </c>
      <c r="H13858" s="5">
        <v>31.85</v>
      </c>
      <c r="I13858" s="5">
        <v>11147.5</v>
      </c>
      <c r="J13858" s="5">
        <v>1957188.4699999997</v>
      </c>
      <c r="K13858" s="3" t="str" cm="1">
        <f t="array" ref="K13858">_xlfn.LET(_xlpm.d,UPPER(TRIM(CLEAN(SUBSTITUTE(F13858,CHAR(160),"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59" spans="2:11" hidden="1" x14ac:dyDescent="0.25">
      <c r="B13859" s="20">
        <v>45693</v>
      </c>
      <c r="C13859" s="2" t="s">
        <v>1</v>
      </c>
      <c r="D13859" s="2" t="s">
        <v>1570</v>
      </c>
      <c r="E13859" s="2" t="s">
        <v>189</v>
      </c>
      <c r="F13859" s="2" t="s">
        <v>4969</v>
      </c>
      <c r="G13859" s="5">
        <v>100</v>
      </c>
      <c r="H13859" s="5">
        <v>31.85</v>
      </c>
      <c r="I13859" s="5">
        <v>3185</v>
      </c>
      <c r="J13859" s="5">
        <v>1960373.4699999997</v>
      </c>
      <c r="K13859" s="3" t="str" cm="1">
        <f t="array" ref="K13859">_xlfn.LET(_xlpm.d,UPPER(TRIM(CLEAN(SUBSTITUTE(F13859,CHAR(160),"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60" spans="2:11" hidden="1" x14ac:dyDescent="0.25">
      <c r="B13860" s="20">
        <v>45693</v>
      </c>
      <c r="C13860" s="2" t="s">
        <v>1</v>
      </c>
      <c r="D13860" s="2" t="s">
        <v>917</v>
      </c>
      <c r="E13860" s="2" t="s">
        <v>145</v>
      </c>
      <c r="F13860" s="2" t="s">
        <v>4969</v>
      </c>
      <c r="G13860" s="5">
        <v>40</v>
      </c>
      <c r="H13860" s="5">
        <v>31.85</v>
      </c>
      <c r="I13860" s="5">
        <v>1274</v>
      </c>
      <c r="J13860" s="5">
        <v>1961647.4699999997</v>
      </c>
      <c r="K13860" s="3" t="str" cm="1">
        <f t="array" ref="K13860">_xlfn.LET(_xlpm.d,UPPER(TRIM(CLEAN(SUBSTITUTE(F13860,CHAR(160),"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61" spans="2:11" hidden="1" x14ac:dyDescent="0.25">
      <c r="B13861" s="20">
        <v>45693</v>
      </c>
      <c r="C13861" s="2" t="s">
        <v>1</v>
      </c>
      <c r="D13861" s="2" t="s">
        <v>918</v>
      </c>
      <c r="E13861" s="2" t="s">
        <v>282</v>
      </c>
      <c r="F13861" s="2" t="s">
        <v>4969</v>
      </c>
      <c r="G13861" s="5">
        <v>120</v>
      </c>
      <c r="H13861" s="5">
        <v>31.85</v>
      </c>
      <c r="I13861" s="5">
        <v>3822</v>
      </c>
      <c r="J13861" s="5">
        <v>1965469.4699999997</v>
      </c>
      <c r="K13861" s="3" t="str" cm="1">
        <f t="array" ref="K13861">_xlfn.LET(_xlpm.d,UPPER(TRIM(CLEAN(SUBSTITUTE(F13861,CHAR(160),"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62" spans="2:11" hidden="1" x14ac:dyDescent="0.25">
      <c r="B13862" s="20">
        <v>45693</v>
      </c>
      <c r="C13862" s="2" t="s">
        <v>1</v>
      </c>
      <c r="D13862" s="2" t="s">
        <v>2668</v>
      </c>
      <c r="E13862" s="2" t="s">
        <v>491</v>
      </c>
      <c r="F13862" s="2" t="s">
        <v>4969</v>
      </c>
      <c r="G13862" s="5">
        <v>24</v>
      </c>
      <c r="H13862" s="5">
        <v>29.5</v>
      </c>
      <c r="I13862" s="5">
        <v>708</v>
      </c>
      <c r="J13862" s="5">
        <v>1966177.4699999997</v>
      </c>
      <c r="K13862" s="3" t="str" cm="1">
        <f t="array" ref="K13862">_xlfn.LET(_xlpm.d,UPPER(TRIM(CLEAN(SUBSTITUTE(F13862,CHAR(160),"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63" spans="2:11" hidden="1" x14ac:dyDescent="0.25">
      <c r="B13863" s="20">
        <v>45694</v>
      </c>
      <c r="C13863" s="2" t="s">
        <v>1</v>
      </c>
      <c r="D13863" s="2" t="s">
        <v>1372</v>
      </c>
      <c r="E13863" s="2" t="s">
        <v>135</v>
      </c>
      <c r="F13863" s="2" t="s">
        <v>4969</v>
      </c>
      <c r="G13863" s="5">
        <v>200</v>
      </c>
      <c r="H13863" s="5">
        <v>31.85</v>
      </c>
      <c r="I13863" s="5">
        <v>6370</v>
      </c>
      <c r="J13863" s="5">
        <v>1972547.4699999997</v>
      </c>
      <c r="K13863" s="3" t="str" cm="1">
        <f t="array" ref="K13863">_xlfn.LET(_xlpm.d,UPPER(TRIM(CLEAN(SUBSTITUTE(F13863,CHAR(160),"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64" spans="2:11" hidden="1" x14ac:dyDescent="0.25">
      <c r="B13864" s="20">
        <v>45694</v>
      </c>
      <c r="C13864" s="2" t="s">
        <v>1</v>
      </c>
      <c r="D13864" s="2" t="s">
        <v>2671</v>
      </c>
      <c r="E13864" s="2" t="s">
        <v>192</v>
      </c>
      <c r="F13864" s="2" t="s">
        <v>4969</v>
      </c>
      <c r="G13864" s="5">
        <v>110</v>
      </c>
      <c r="H13864" s="5">
        <v>31.85</v>
      </c>
      <c r="I13864" s="5">
        <v>3503.5</v>
      </c>
      <c r="J13864" s="5">
        <v>1976050.9699999997</v>
      </c>
      <c r="K13864" s="3" t="str" cm="1">
        <f t="array" ref="K13864">_xlfn.LET(_xlpm.d,UPPER(TRIM(CLEAN(SUBSTITUTE(F13864,CHAR(160),"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65" spans="2:11" hidden="1" x14ac:dyDescent="0.25">
      <c r="B13865" s="20">
        <v>45694</v>
      </c>
      <c r="C13865" s="2" t="s">
        <v>1</v>
      </c>
      <c r="D13865" s="2" t="s">
        <v>1715</v>
      </c>
      <c r="E13865" s="2" t="s">
        <v>1634</v>
      </c>
      <c r="F13865" s="2" t="s">
        <v>4969</v>
      </c>
      <c r="G13865" s="5">
        <v>200</v>
      </c>
      <c r="H13865" s="5">
        <v>29.5</v>
      </c>
      <c r="I13865" s="5">
        <v>5900</v>
      </c>
      <c r="J13865" s="5">
        <v>1981950.9699999997</v>
      </c>
      <c r="K13865" s="3" t="str" cm="1">
        <f t="array" ref="K13865">_xlfn.LET(_xlpm.d,UPPER(TRIM(CLEAN(SUBSTITUTE(F13865,CHAR(160),"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66" spans="2:11" hidden="1" x14ac:dyDescent="0.25">
      <c r="B13866" s="20">
        <v>45694</v>
      </c>
      <c r="C13866" s="2" t="s">
        <v>1</v>
      </c>
      <c r="D13866" s="2" t="s">
        <v>1615</v>
      </c>
      <c r="E13866" s="2" t="s">
        <v>254</v>
      </c>
      <c r="F13866" s="2" t="s">
        <v>4969</v>
      </c>
      <c r="G13866" s="5">
        <v>110</v>
      </c>
      <c r="H13866" s="5">
        <v>31.85</v>
      </c>
      <c r="I13866" s="5">
        <v>3503.5</v>
      </c>
      <c r="J13866" s="5">
        <v>1985454.4699999997</v>
      </c>
      <c r="K13866" s="3" t="str" cm="1">
        <f t="array" ref="K13866">_xlfn.LET(_xlpm.d,UPPER(TRIM(CLEAN(SUBSTITUTE(F13866,CHAR(160),"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67" spans="2:11" hidden="1" x14ac:dyDescent="0.25">
      <c r="B13867" s="20">
        <v>45694</v>
      </c>
      <c r="C13867" s="2" t="s">
        <v>1</v>
      </c>
      <c r="D13867" s="2" t="s">
        <v>1373</v>
      </c>
      <c r="E13867" s="2" t="s">
        <v>248</v>
      </c>
      <c r="F13867" s="2" t="s">
        <v>4969</v>
      </c>
      <c r="G13867" s="5">
        <v>150</v>
      </c>
      <c r="H13867" s="5">
        <v>31.85</v>
      </c>
      <c r="I13867" s="5">
        <v>4777.5</v>
      </c>
      <c r="J13867" s="5">
        <v>1990231.9699999997</v>
      </c>
      <c r="K13867" s="3" t="str" cm="1">
        <f t="array" ref="K13867">_xlfn.LET(_xlpm.d,UPPER(TRIM(CLEAN(SUBSTITUTE(F13867,CHAR(160),"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68" spans="2:11" hidden="1" x14ac:dyDescent="0.25">
      <c r="B13868" s="20">
        <v>45694</v>
      </c>
      <c r="C13868" s="2" t="s">
        <v>1</v>
      </c>
      <c r="D13868" s="2" t="s">
        <v>1374</v>
      </c>
      <c r="E13868" s="2" t="s">
        <v>246</v>
      </c>
      <c r="F13868" s="2" t="s">
        <v>4969</v>
      </c>
      <c r="G13868" s="5">
        <v>150</v>
      </c>
      <c r="H13868" s="5">
        <v>31.85</v>
      </c>
      <c r="I13868" s="5">
        <v>4777.5</v>
      </c>
      <c r="J13868" s="5">
        <v>1995009.4699999997</v>
      </c>
      <c r="K13868" s="3" t="str" cm="1">
        <f t="array" ref="K13868">_xlfn.LET(_xlpm.d,UPPER(TRIM(CLEAN(SUBSTITUTE(F13868,CHAR(160),"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69" spans="2:11" hidden="1" x14ac:dyDescent="0.25">
      <c r="B13869" s="20">
        <v>45694</v>
      </c>
      <c r="C13869" s="2" t="s">
        <v>1</v>
      </c>
      <c r="D13869" s="2" t="s">
        <v>1716</v>
      </c>
      <c r="E13869" s="2" t="s">
        <v>3</v>
      </c>
      <c r="F13869" s="2" t="s">
        <v>4969</v>
      </c>
      <c r="G13869" s="5">
        <v>80</v>
      </c>
      <c r="H13869" s="5">
        <v>29.99</v>
      </c>
      <c r="I13869" s="5">
        <v>2399.1999999999998</v>
      </c>
      <c r="J13869" s="5">
        <v>1997408.6699999997</v>
      </c>
      <c r="K13869" s="3" t="str" cm="1">
        <f t="array" ref="K13869">_xlfn.LET(_xlpm.d,UPPER(TRIM(CLEAN(SUBSTITUTE(F13869,CHAR(160),"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70" spans="2:11" hidden="1" x14ac:dyDescent="0.25">
      <c r="B13870" s="20">
        <v>45694</v>
      </c>
      <c r="C13870" s="2" t="s">
        <v>1</v>
      </c>
      <c r="D13870" s="2" t="s">
        <v>919</v>
      </c>
      <c r="E13870" s="2" t="s">
        <v>151</v>
      </c>
      <c r="F13870" s="2" t="s">
        <v>4969</v>
      </c>
      <c r="G13870" s="5">
        <v>120</v>
      </c>
      <c r="H13870" s="5">
        <v>31.85</v>
      </c>
      <c r="I13870" s="5">
        <v>3822</v>
      </c>
      <c r="J13870" s="5">
        <v>2001230.6699999997</v>
      </c>
      <c r="K13870" s="3" t="str" cm="1">
        <f t="array" ref="K13870">_xlfn.LET(_xlpm.d,UPPER(TRIM(CLEAN(SUBSTITUTE(F13870,CHAR(160),"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71" spans="2:11" hidden="1" x14ac:dyDescent="0.25">
      <c r="B13871" s="20">
        <v>45694</v>
      </c>
      <c r="C13871" s="2" t="s">
        <v>1</v>
      </c>
      <c r="D13871" s="2" t="s">
        <v>5039</v>
      </c>
      <c r="E13871" s="2" t="s">
        <v>302</v>
      </c>
      <c r="F13871" s="2" t="s">
        <v>4969</v>
      </c>
      <c r="G13871" s="5">
        <v>75</v>
      </c>
      <c r="H13871" s="5">
        <v>26.25</v>
      </c>
      <c r="I13871" s="5">
        <v>1968.75</v>
      </c>
      <c r="J13871" s="5">
        <v>2003199.4199999997</v>
      </c>
      <c r="K13871" s="3" t="str" cm="1">
        <f t="array" ref="K13871">_xlfn.LET(_xlpm.d,UPPER(TRIM(CLEAN(SUBSTITUTE(F13871,CHAR(160),"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72" spans="2:11" hidden="1" x14ac:dyDescent="0.25">
      <c r="B13872" s="20">
        <v>45694</v>
      </c>
      <c r="C13872" s="2" t="s">
        <v>1</v>
      </c>
      <c r="D13872" s="2" t="s">
        <v>2672</v>
      </c>
      <c r="E13872" s="2" t="s">
        <v>120</v>
      </c>
      <c r="F13872" s="2" t="s">
        <v>5040</v>
      </c>
      <c r="G13872" s="5">
        <v>25</v>
      </c>
      <c r="H13872" s="5">
        <v>24.99</v>
      </c>
      <c r="I13872" s="5">
        <v>624.75</v>
      </c>
      <c r="J13872" s="5">
        <v>2003824.1699999997</v>
      </c>
      <c r="K13872" s="3" t="str" cm="1">
        <f t="array" ref="K13872">_xlfn.LET(_xlpm.d,UPPER(TRIM(CLEAN(SUBSTITUTE(F13872,CHAR(160),"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73" spans="2:11" hidden="1" x14ac:dyDescent="0.25">
      <c r="B13873" s="20">
        <v>45694</v>
      </c>
      <c r="C13873" s="2" t="s">
        <v>1</v>
      </c>
      <c r="D13873" s="2" t="s">
        <v>2672</v>
      </c>
      <c r="E13873" s="2" t="s">
        <v>120</v>
      </c>
      <c r="F13873" s="2" t="s">
        <v>5009</v>
      </c>
      <c r="G13873" s="5">
        <v>5</v>
      </c>
      <c r="H13873" s="5">
        <v>19.989999999999998</v>
      </c>
      <c r="I13873" s="5">
        <v>99.95</v>
      </c>
      <c r="J13873" s="5">
        <v>2003924.1199999996</v>
      </c>
      <c r="K13873" s="3" t="str" cm="1">
        <f t="array" ref="K13873">_xlfn.LET(_xlpm.d,UPPER(TRIM(CLEAN(SUBSTITUTE(F13873,CHAR(160),"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74" spans="2:11" hidden="1" x14ac:dyDescent="0.25">
      <c r="B13874" s="20">
        <v>45694</v>
      </c>
      <c r="C13874" s="2" t="s">
        <v>1</v>
      </c>
      <c r="D13874" s="2" t="s">
        <v>2672</v>
      </c>
      <c r="E13874" s="2" t="s">
        <v>120</v>
      </c>
      <c r="F13874" s="2" t="s">
        <v>4991</v>
      </c>
      <c r="G13874" s="5">
        <v>5</v>
      </c>
      <c r="H13874" s="5">
        <v>19.989999999999998</v>
      </c>
      <c r="I13874" s="5">
        <v>99.95</v>
      </c>
      <c r="J13874" s="5">
        <v>2004024.0699999996</v>
      </c>
      <c r="K13874" s="3" t="str" cm="1">
        <f t="array" ref="K13874">_xlfn.LET(_xlpm.d,UPPER(TRIM(CLEAN(SUBSTITUTE(F13874,CHAR(160),"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75" spans="2:11" hidden="1" x14ac:dyDescent="0.25">
      <c r="B13875" s="20">
        <v>45694</v>
      </c>
      <c r="C13875" s="2" t="s">
        <v>1</v>
      </c>
      <c r="D13875" s="2" t="s">
        <v>2672</v>
      </c>
      <c r="E13875" s="2" t="s">
        <v>120</v>
      </c>
      <c r="F13875" s="2" t="s">
        <v>4969</v>
      </c>
      <c r="G13875" s="5">
        <v>10</v>
      </c>
      <c r="H13875" s="5">
        <v>31.65</v>
      </c>
      <c r="I13875" s="5">
        <v>316.5</v>
      </c>
      <c r="J13875" s="5">
        <v>2004340.5699999996</v>
      </c>
      <c r="K13875" s="3" t="str" cm="1">
        <f t="array" ref="K13875">_xlfn.LET(_xlpm.d,UPPER(TRIM(CLEAN(SUBSTITUTE(F13875,CHAR(160),"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76" spans="2:11" hidden="1" x14ac:dyDescent="0.25">
      <c r="B13876" s="20">
        <v>45694</v>
      </c>
      <c r="C13876" s="2" t="s">
        <v>1</v>
      </c>
      <c r="D13876" s="2" t="s">
        <v>2673</v>
      </c>
      <c r="E13876" s="2" t="s">
        <v>261</v>
      </c>
      <c r="F13876" s="2" t="s">
        <v>4969</v>
      </c>
      <c r="G13876" s="5">
        <v>170</v>
      </c>
      <c r="H13876" s="5">
        <v>31.85</v>
      </c>
      <c r="I13876" s="5">
        <v>5414.5</v>
      </c>
      <c r="J13876" s="5">
        <v>2009755.0699999996</v>
      </c>
      <c r="K13876" s="3" t="str" cm="1">
        <f t="array" ref="K13876">_xlfn.LET(_xlpm.d,UPPER(TRIM(CLEAN(SUBSTITUTE(F13876,CHAR(160),"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77" spans="2:11" hidden="1" x14ac:dyDescent="0.25">
      <c r="B13877" s="20">
        <v>45694</v>
      </c>
      <c r="C13877" s="2" t="s">
        <v>1</v>
      </c>
      <c r="D13877" s="2" t="s">
        <v>2674</v>
      </c>
      <c r="E13877" s="2" t="s">
        <v>305</v>
      </c>
      <c r="F13877" s="2" t="s">
        <v>4969</v>
      </c>
      <c r="G13877" s="5">
        <v>600</v>
      </c>
      <c r="H13877" s="5">
        <v>31.85</v>
      </c>
      <c r="I13877" s="5">
        <v>19110</v>
      </c>
      <c r="J13877" s="5">
        <v>2028865.0699999996</v>
      </c>
      <c r="K13877" s="3" t="str" cm="1">
        <f t="array" ref="K13877">_xlfn.LET(_xlpm.d,UPPER(TRIM(CLEAN(SUBSTITUTE(F13877,CHAR(160),"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78" spans="2:11" hidden="1" x14ac:dyDescent="0.25">
      <c r="B13878" s="20">
        <v>45695</v>
      </c>
      <c r="C13878" s="2" t="s">
        <v>1</v>
      </c>
      <c r="D13878" s="2" t="s">
        <v>1375</v>
      </c>
      <c r="E13878" s="2" t="s">
        <v>154</v>
      </c>
      <c r="F13878" s="2" t="s">
        <v>4969</v>
      </c>
      <c r="G13878" s="5">
        <v>150</v>
      </c>
      <c r="H13878" s="5">
        <v>31.85</v>
      </c>
      <c r="I13878" s="5">
        <v>4777.5</v>
      </c>
      <c r="J13878" s="5">
        <v>2033642.5699999996</v>
      </c>
      <c r="K13878" s="3" t="str" cm="1">
        <f t="array" ref="K13878">_xlfn.LET(_xlpm.d,UPPER(TRIM(CLEAN(SUBSTITUTE(F13878,CHAR(160),"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79" spans="2:11" hidden="1" x14ac:dyDescent="0.25">
      <c r="B13879" s="20">
        <v>45695</v>
      </c>
      <c r="C13879" s="2" t="s">
        <v>1</v>
      </c>
      <c r="D13879" s="2" t="s">
        <v>1717</v>
      </c>
      <c r="E13879" s="2" t="s">
        <v>232</v>
      </c>
      <c r="F13879" s="2" t="s">
        <v>4969</v>
      </c>
      <c r="G13879" s="5">
        <v>100</v>
      </c>
      <c r="H13879" s="5">
        <v>31.85</v>
      </c>
      <c r="I13879" s="5">
        <v>3185</v>
      </c>
      <c r="J13879" s="5">
        <v>2036827.5699999996</v>
      </c>
      <c r="K13879" s="3" t="str" cm="1">
        <f t="array" ref="K13879">_xlfn.LET(_xlpm.d,UPPER(TRIM(CLEAN(SUBSTITUTE(F13879,CHAR(160),"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80" spans="2:11" hidden="1" x14ac:dyDescent="0.25">
      <c r="B13880" s="20">
        <v>45695</v>
      </c>
      <c r="C13880" s="2" t="s">
        <v>1</v>
      </c>
      <c r="D13880" s="2" t="s">
        <v>488</v>
      </c>
      <c r="E13880" s="2" t="s">
        <v>241</v>
      </c>
      <c r="F13880" s="2" t="s">
        <v>4969</v>
      </c>
      <c r="G13880" s="5">
        <v>200</v>
      </c>
      <c r="H13880" s="5">
        <v>31.85</v>
      </c>
      <c r="I13880" s="5">
        <v>6370</v>
      </c>
      <c r="J13880" s="5">
        <v>2043197.5699999996</v>
      </c>
      <c r="K13880" s="3" t="str" cm="1">
        <f t="array" ref="K13880">_xlfn.LET(_xlpm.d,UPPER(TRIM(CLEAN(SUBSTITUTE(F13880,CHAR(160),"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81" spans="2:11" hidden="1" x14ac:dyDescent="0.25">
      <c r="B13881" s="20">
        <v>45695</v>
      </c>
      <c r="C13881" s="2" t="s">
        <v>1</v>
      </c>
      <c r="D13881" s="2" t="s">
        <v>1376</v>
      </c>
      <c r="E13881" s="2" t="s">
        <v>238</v>
      </c>
      <c r="F13881" s="2" t="s">
        <v>4969</v>
      </c>
      <c r="G13881" s="5">
        <v>140</v>
      </c>
      <c r="H13881" s="5">
        <v>31.85</v>
      </c>
      <c r="I13881" s="5">
        <v>4459</v>
      </c>
      <c r="J13881" s="5">
        <v>2047656.5699999996</v>
      </c>
      <c r="K13881" s="3" t="str" cm="1">
        <f t="array" ref="K13881">_xlfn.LET(_xlpm.d,UPPER(TRIM(CLEAN(SUBSTITUTE(F13881,CHAR(160),"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82" spans="2:11" hidden="1" x14ac:dyDescent="0.25">
      <c r="B13882" s="20">
        <v>45695</v>
      </c>
      <c r="C13882" s="2" t="s">
        <v>1</v>
      </c>
      <c r="D13882" s="2" t="s">
        <v>1718</v>
      </c>
      <c r="E13882" s="2" t="s">
        <v>243</v>
      </c>
      <c r="F13882" s="2" t="s">
        <v>4969</v>
      </c>
      <c r="G13882" s="5">
        <v>80</v>
      </c>
      <c r="H13882" s="5">
        <v>31.85</v>
      </c>
      <c r="I13882" s="5">
        <v>2548</v>
      </c>
      <c r="J13882" s="5">
        <v>2050204.5699999996</v>
      </c>
      <c r="K13882" s="3" t="str" cm="1">
        <f t="array" ref="K13882">_xlfn.LET(_xlpm.d,UPPER(TRIM(CLEAN(SUBSTITUTE(F13882,CHAR(160),"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83" spans="2:11" hidden="1" x14ac:dyDescent="0.25">
      <c r="B13883" s="20">
        <v>45695</v>
      </c>
      <c r="C13883" s="2" t="s">
        <v>1</v>
      </c>
      <c r="D13883" s="2" t="s">
        <v>1719</v>
      </c>
      <c r="E13883" s="2" t="s">
        <v>195</v>
      </c>
      <c r="F13883" s="2" t="s">
        <v>4969</v>
      </c>
      <c r="G13883" s="5">
        <v>160</v>
      </c>
      <c r="H13883" s="5">
        <v>31.85</v>
      </c>
      <c r="I13883" s="5">
        <v>5096</v>
      </c>
      <c r="J13883" s="5">
        <v>2055300.5699999996</v>
      </c>
      <c r="K13883" s="3" t="str" cm="1">
        <f t="array" ref="K13883">_xlfn.LET(_xlpm.d,UPPER(TRIM(CLEAN(SUBSTITUTE(F13883,CHAR(160),"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84" spans="2:11" hidden="1" x14ac:dyDescent="0.25">
      <c r="B13884" s="20">
        <v>45695</v>
      </c>
      <c r="C13884" s="2" t="s">
        <v>1</v>
      </c>
      <c r="D13884" s="2" t="s">
        <v>1720</v>
      </c>
      <c r="E13884" s="2" t="s">
        <v>78</v>
      </c>
      <c r="F13884" s="2" t="s">
        <v>4969</v>
      </c>
      <c r="G13884" s="5">
        <v>170</v>
      </c>
      <c r="H13884" s="5">
        <v>31.85</v>
      </c>
      <c r="I13884" s="5">
        <v>5414.5</v>
      </c>
      <c r="J13884" s="5">
        <v>2060715.0699999996</v>
      </c>
      <c r="K13884" s="3" t="str" cm="1">
        <f t="array" ref="K13884">_xlfn.LET(_xlpm.d,UPPER(TRIM(CLEAN(SUBSTITUTE(F13884,CHAR(160),"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85" spans="2:11" hidden="1" x14ac:dyDescent="0.25">
      <c r="B13885" s="20">
        <v>45695</v>
      </c>
      <c r="C13885" s="2" t="s">
        <v>1</v>
      </c>
      <c r="D13885" s="2" t="s">
        <v>1721</v>
      </c>
      <c r="E13885" s="2" t="s">
        <v>43</v>
      </c>
      <c r="F13885" s="2" t="s">
        <v>4969</v>
      </c>
      <c r="G13885" s="5">
        <v>120</v>
      </c>
      <c r="H13885" s="5">
        <v>27.3</v>
      </c>
      <c r="I13885" s="5">
        <v>3276</v>
      </c>
      <c r="J13885" s="5">
        <v>2063991.0699999996</v>
      </c>
      <c r="K13885" s="3" t="str" cm="1">
        <f t="array" ref="K13885">_xlfn.LET(_xlpm.d,UPPER(TRIM(CLEAN(SUBSTITUTE(F13885,CHAR(160),"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86" spans="2:11" hidden="1" x14ac:dyDescent="0.25">
      <c r="B13886" s="20">
        <v>45695</v>
      </c>
      <c r="C13886" s="2" t="s">
        <v>1</v>
      </c>
      <c r="D13886" s="2" t="s">
        <v>2675</v>
      </c>
      <c r="E13886" s="2" t="s">
        <v>286</v>
      </c>
      <c r="F13886" s="2" t="s">
        <v>4969</v>
      </c>
      <c r="G13886" s="5">
        <v>130</v>
      </c>
      <c r="H13886" s="5">
        <v>31.85</v>
      </c>
      <c r="I13886" s="5">
        <v>4140.5</v>
      </c>
      <c r="J13886" s="5">
        <v>2068131.5699999996</v>
      </c>
      <c r="K13886" s="3" t="str" cm="1">
        <f t="array" ref="K13886">_xlfn.LET(_xlpm.d,UPPER(TRIM(CLEAN(SUBSTITUTE(F13886,CHAR(160),"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87" spans="2:11" hidden="1" x14ac:dyDescent="0.25">
      <c r="B13887" s="20">
        <v>45695</v>
      </c>
      <c r="C13887" s="2" t="s">
        <v>1</v>
      </c>
      <c r="D13887" s="2" t="s">
        <v>5041</v>
      </c>
      <c r="E13887" s="2" t="s">
        <v>165</v>
      </c>
      <c r="F13887" s="2" t="s">
        <v>4969</v>
      </c>
      <c r="G13887" s="5">
        <v>100</v>
      </c>
      <c r="H13887" s="5">
        <v>31.85</v>
      </c>
      <c r="I13887" s="5">
        <v>3185</v>
      </c>
      <c r="J13887" s="5">
        <v>2071316.5699999996</v>
      </c>
      <c r="K13887" s="3" t="str" cm="1">
        <f t="array" ref="K13887">_xlfn.LET(_xlpm.d,UPPER(TRIM(CLEAN(SUBSTITUTE(F13887,CHAR(160),"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88" spans="2:11" hidden="1" x14ac:dyDescent="0.25">
      <c r="B13888" s="20">
        <v>45695</v>
      </c>
      <c r="C13888" s="2" t="s">
        <v>1</v>
      </c>
      <c r="D13888" s="2" t="s">
        <v>1377</v>
      </c>
      <c r="E13888" s="2" t="s">
        <v>186</v>
      </c>
      <c r="F13888" s="2" t="s">
        <v>4969</v>
      </c>
      <c r="G13888" s="5">
        <v>140</v>
      </c>
      <c r="H13888" s="5">
        <v>31.85</v>
      </c>
      <c r="I13888" s="5">
        <v>4459</v>
      </c>
      <c r="J13888" s="5">
        <v>2075775.5699999996</v>
      </c>
      <c r="K13888" s="3" t="str" cm="1">
        <f t="array" ref="K13888">_xlfn.LET(_xlpm.d,UPPER(TRIM(CLEAN(SUBSTITUTE(F13888,CHAR(160),"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89" spans="2:11" hidden="1" x14ac:dyDescent="0.25">
      <c r="B13889" s="20">
        <v>45695</v>
      </c>
      <c r="C13889" s="2" t="s">
        <v>1</v>
      </c>
      <c r="D13889" s="2" t="s">
        <v>1378</v>
      </c>
      <c r="E13889" s="2" t="s">
        <v>236</v>
      </c>
      <c r="F13889" s="2" t="s">
        <v>4969</v>
      </c>
      <c r="G13889" s="5">
        <v>200</v>
      </c>
      <c r="H13889" s="5">
        <v>31.85</v>
      </c>
      <c r="I13889" s="5">
        <v>6370</v>
      </c>
      <c r="J13889" s="5">
        <v>2082145.5699999996</v>
      </c>
      <c r="K13889" s="3" t="str" cm="1">
        <f t="array" ref="K13889">_xlfn.LET(_xlpm.d,UPPER(TRIM(CLEAN(SUBSTITUTE(F13889,CHAR(160),"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90" spans="2:11" hidden="1" x14ac:dyDescent="0.25">
      <c r="B13890" s="20">
        <v>45695</v>
      </c>
      <c r="C13890" s="2" t="s">
        <v>1</v>
      </c>
      <c r="D13890" s="2" t="s">
        <v>1722</v>
      </c>
      <c r="E13890" s="2" t="s">
        <v>234</v>
      </c>
      <c r="F13890" s="2" t="s">
        <v>4969</v>
      </c>
      <c r="G13890" s="5">
        <v>160</v>
      </c>
      <c r="H13890" s="5">
        <v>31.85</v>
      </c>
      <c r="I13890" s="5">
        <v>5096</v>
      </c>
      <c r="J13890" s="5">
        <v>2087241.5699999996</v>
      </c>
      <c r="K13890" s="3" t="str" cm="1">
        <f t="array" ref="K13890">_xlfn.LET(_xlpm.d,UPPER(TRIM(CLEAN(SUBSTITUTE(F13890,CHAR(160),"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91" spans="2:11" hidden="1" x14ac:dyDescent="0.25">
      <c r="B13891" s="20">
        <v>45695</v>
      </c>
      <c r="C13891" s="2" t="s">
        <v>1</v>
      </c>
      <c r="D13891" s="2" t="s">
        <v>3631</v>
      </c>
      <c r="E13891" s="2" t="s">
        <v>2447</v>
      </c>
      <c r="F13891" s="2" t="s">
        <v>4969</v>
      </c>
      <c r="G13891" s="5">
        <v>180</v>
      </c>
      <c r="H13891" s="5">
        <v>29.99</v>
      </c>
      <c r="I13891" s="5">
        <v>5398.2</v>
      </c>
      <c r="J13891" s="5">
        <v>2092639.7699999996</v>
      </c>
      <c r="K13891" s="3" t="str" cm="1">
        <f t="array" ref="K13891">_xlfn.LET(_xlpm.d,UPPER(TRIM(CLEAN(SUBSTITUTE(F13891,CHAR(160),"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92" spans="2:11" hidden="1" x14ac:dyDescent="0.25">
      <c r="B13892" s="20">
        <v>45695</v>
      </c>
      <c r="C13892" s="2" t="s">
        <v>1</v>
      </c>
      <c r="D13892" s="2" t="s">
        <v>5042</v>
      </c>
      <c r="E13892" s="2" t="s">
        <v>1726</v>
      </c>
      <c r="F13892" s="2" t="s">
        <v>4969</v>
      </c>
      <c r="G13892" s="5">
        <v>260</v>
      </c>
      <c r="H13892" s="5">
        <v>29.6</v>
      </c>
      <c r="I13892" s="5">
        <v>7696</v>
      </c>
      <c r="J13892" s="5">
        <v>2100335.7699999996</v>
      </c>
      <c r="K13892" s="3" t="str" cm="1">
        <f t="array" ref="K13892">_xlfn.LET(_xlpm.d,UPPER(TRIM(CLEAN(SUBSTITUTE(F13892,CHAR(160),"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93" spans="2:11" hidden="1" x14ac:dyDescent="0.25">
      <c r="B13893" s="20">
        <v>45695</v>
      </c>
      <c r="C13893" s="2" t="s">
        <v>1</v>
      </c>
      <c r="D13893" s="2" t="s">
        <v>2676</v>
      </c>
      <c r="E13893" s="2" t="s">
        <v>64</v>
      </c>
      <c r="F13893" s="2" t="s">
        <v>4969</v>
      </c>
      <c r="G13893" s="5">
        <v>80</v>
      </c>
      <c r="H13893" s="5">
        <v>29.99</v>
      </c>
      <c r="I13893" s="5">
        <v>2399.1999999999998</v>
      </c>
      <c r="J13893" s="5">
        <v>2102734.9699999997</v>
      </c>
      <c r="K13893" s="3" t="str" cm="1">
        <f t="array" ref="K13893">_xlfn.LET(_xlpm.d,UPPER(TRIM(CLEAN(SUBSTITUTE(F13893,CHAR(160),"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94" spans="2:11" hidden="1" x14ac:dyDescent="0.25">
      <c r="B13894" s="20">
        <v>45695</v>
      </c>
      <c r="C13894" s="2" t="s">
        <v>1</v>
      </c>
      <c r="D13894" s="2" t="s">
        <v>3971</v>
      </c>
      <c r="E13894" s="2" t="s">
        <v>170</v>
      </c>
      <c r="F13894" s="2" t="s">
        <v>4969</v>
      </c>
      <c r="G13894" s="5">
        <v>100</v>
      </c>
      <c r="H13894" s="5">
        <v>29.99</v>
      </c>
      <c r="I13894" s="5">
        <v>2999</v>
      </c>
      <c r="J13894" s="5">
        <v>2105733.9699999997</v>
      </c>
      <c r="K13894" s="3" t="str" cm="1">
        <f t="array" ref="K13894">_xlfn.LET(_xlpm.d,UPPER(TRIM(CLEAN(SUBSTITUTE(F13894,CHAR(160),"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95" spans="2:11" hidden="1" x14ac:dyDescent="0.25">
      <c r="B13895" s="20">
        <v>45695</v>
      </c>
      <c r="C13895" s="2" t="s">
        <v>1</v>
      </c>
      <c r="D13895" s="2" t="s">
        <v>1723</v>
      </c>
      <c r="E13895" s="2" t="s">
        <v>197</v>
      </c>
      <c r="F13895" s="2" t="s">
        <v>4969</v>
      </c>
      <c r="G13895" s="5">
        <v>540</v>
      </c>
      <c r="H13895" s="5">
        <v>31.85</v>
      </c>
      <c r="I13895" s="5">
        <v>17199</v>
      </c>
      <c r="J13895" s="5">
        <v>2122932.9699999997</v>
      </c>
      <c r="K13895" s="3" t="str" cm="1">
        <f t="array" ref="K13895">_xlfn.LET(_xlpm.d,UPPER(TRIM(CLEAN(SUBSTITUTE(F13895,CHAR(160),"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96" spans="2:11" hidden="1" x14ac:dyDescent="0.25">
      <c r="B13896" s="20">
        <v>45695</v>
      </c>
      <c r="C13896" s="2" t="s">
        <v>1</v>
      </c>
      <c r="D13896" s="2" t="s">
        <v>1724</v>
      </c>
      <c r="E13896" s="2" t="s">
        <v>224</v>
      </c>
      <c r="F13896" s="2" t="s">
        <v>4969</v>
      </c>
      <c r="G13896" s="5">
        <v>580</v>
      </c>
      <c r="H13896" s="5">
        <v>31.85</v>
      </c>
      <c r="I13896" s="5">
        <v>18473</v>
      </c>
      <c r="J13896" s="5">
        <v>2141405.9699999997</v>
      </c>
      <c r="K13896" s="3" t="str" cm="1">
        <f t="array" ref="K13896">_xlfn.LET(_xlpm.d,UPPER(TRIM(CLEAN(SUBSTITUTE(F13896,CHAR(160),"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97" spans="2:11" hidden="1" x14ac:dyDescent="0.25">
      <c r="B13897" s="20">
        <v>45698</v>
      </c>
      <c r="C13897" s="2" t="s">
        <v>1</v>
      </c>
      <c r="D13897" s="2" t="s">
        <v>920</v>
      </c>
      <c r="E13897" s="2" t="s">
        <v>162</v>
      </c>
      <c r="F13897" s="2" t="s">
        <v>4969</v>
      </c>
      <c r="G13897" s="5">
        <v>300</v>
      </c>
      <c r="H13897" s="5">
        <v>31.85</v>
      </c>
      <c r="I13897" s="5">
        <v>9555</v>
      </c>
      <c r="J13897" s="5">
        <v>2150960.9699999997</v>
      </c>
      <c r="K13897" s="3" t="str" cm="1">
        <f t="array" ref="K13897">_xlfn.LET(_xlpm.d,UPPER(TRIM(CLEAN(SUBSTITUTE(F13897,CHAR(160),"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98" spans="2:11" hidden="1" x14ac:dyDescent="0.25">
      <c r="B13898" s="20">
        <v>45698</v>
      </c>
      <c r="C13898" s="2" t="s">
        <v>1</v>
      </c>
      <c r="D13898" s="2" t="s">
        <v>2677</v>
      </c>
      <c r="E13898" s="2" t="s">
        <v>302</v>
      </c>
      <c r="F13898" s="2" t="s">
        <v>4969</v>
      </c>
      <c r="G13898" s="5">
        <v>10</v>
      </c>
      <c r="H13898" s="5">
        <v>29.99</v>
      </c>
      <c r="I13898" s="5">
        <v>299.89999999999998</v>
      </c>
      <c r="J13898" s="5">
        <v>2151260.8699999996</v>
      </c>
      <c r="K13898" s="3" t="str" cm="1">
        <f t="array" ref="K13898">_xlfn.LET(_xlpm.d,UPPER(TRIM(CLEAN(SUBSTITUTE(F13898,CHAR(160),"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899" spans="2:11" hidden="1" x14ac:dyDescent="0.25">
      <c r="B13899" s="20">
        <v>45698</v>
      </c>
      <c r="C13899" s="2" t="s">
        <v>1</v>
      </c>
      <c r="D13899" s="2" t="s">
        <v>5043</v>
      </c>
      <c r="E13899" s="2" t="s">
        <v>832</v>
      </c>
      <c r="F13899" s="2" t="s">
        <v>5044</v>
      </c>
      <c r="G13899" s="5">
        <v>20</v>
      </c>
      <c r="H13899" s="5">
        <v>24.99</v>
      </c>
      <c r="I13899" s="5">
        <v>499.8</v>
      </c>
      <c r="J13899" s="5">
        <v>2151760.6699999995</v>
      </c>
      <c r="K13899" s="3" t="str" cm="1">
        <f t="array" ref="K13899">_xlfn.LET(_xlpm.d,UPPER(TRIM(CLEAN(SUBSTITUTE(F13899,CHAR(160),"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00" spans="2:11" hidden="1" x14ac:dyDescent="0.25">
      <c r="B13900" s="20">
        <v>45698</v>
      </c>
      <c r="C13900" s="2" t="s">
        <v>1</v>
      </c>
      <c r="D13900" s="2" t="s">
        <v>5043</v>
      </c>
      <c r="E13900" s="2" t="s">
        <v>832</v>
      </c>
      <c r="F13900" s="2" t="s">
        <v>4969</v>
      </c>
      <c r="G13900" s="5">
        <v>40</v>
      </c>
      <c r="H13900" s="5">
        <v>29.99</v>
      </c>
      <c r="I13900" s="5">
        <v>1199.5999999999999</v>
      </c>
      <c r="J13900" s="5">
        <v>2152960.2699999996</v>
      </c>
      <c r="K13900" s="3" t="str" cm="1">
        <f t="array" ref="K13900">_xlfn.LET(_xlpm.d,UPPER(TRIM(CLEAN(SUBSTITUTE(F13900,CHAR(160),"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01" spans="2:11" hidden="1" x14ac:dyDescent="0.25">
      <c r="B13901" s="20">
        <v>45698</v>
      </c>
      <c r="C13901" s="2" t="s">
        <v>1</v>
      </c>
      <c r="D13901" s="2" t="s">
        <v>2553</v>
      </c>
      <c r="E13901" s="2" t="s">
        <v>25</v>
      </c>
      <c r="F13901" s="2" t="s">
        <v>4969</v>
      </c>
      <c r="G13901" s="5">
        <v>10</v>
      </c>
      <c r="H13901" s="5">
        <v>28.99</v>
      </c>
      <c r="I13901" s="5">
        <v>289.89999999999998</v>
      </c>
      <c r="J13901" s="5">
        <v>2153250.1699999995</v>
      </c>
      <c r="K13901" s="3" t="str" cm="1">
        <f t="array" ref="K13901">_xlfn.LET(_xlpm.d,UPPER(TRIM(CLEAN(SUBSTITUTE(F13901,CHAR(160),"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02" spans="2:11" x14ac:dyDescent="0.25">
      <c r="B13902" s="20">
        <v>45698</v>
      </c>
      <c r="C13902" s="2" t="s">
        <v>1</v>
      </c>
      <c r="D13902" s="2" t="s">
        <v>2553</v>
      </c>
      <c r="E13902" s="2" t="s">
        <v>25</v>
      </c>
      <c r="F13902" s="2" t="s">
        <v>5045</v>
      </c>
      <c r="G13902" s="5">
        <v>40</v>
      </c>
      <c r="H13902" s="5">
        <v>24.99</v>
      </c>
      <c r="I13902" s="5">
        <v>999.6</v>
      </c>
      <c r="J13902" s="5">
        <v>2154249.7699999996</v>
      </c>
      <c r="K13902" s="3" t="str" cm="1">
        <f t="array" ref="K13902">_xlfn.LET(_xlpm.d,UPPER(TRIM(CLEAN(SUBSTITUTE(F13902,CHAR(160),"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903" spans="2:11" hidden="1" x14ac:dyDescent="0.25">
      <c r="B13903" s="20">
        <v>45698</v>
      </c>
      <c r="C13903" s="2" t="s">
        <v>1</v>
      </c>
      <c r="D13903" s="2" t="s">
        <v>2553</v>
      </c>
      <c r="E13903" s="2" t="s">
        <v>25</v>
      </c>
      <c r="F13903" s="2" t="s">
        <v>4991</v>
      </c>
      <c r="G13903" s="5">
        <v>30</v>
      </c>
      <c r="H13903" s="5">
        <v>19.989999999999998</v>
      </c>
      <c r="I13903" s="5">
        <v>599.70000000000005</v>
      </c>
      <c r="J13903" s="5">
        <v>2154849.4699999997</v>
      </c>
      <c r="K13903" s="3" t="str" cm="1">
        <f t="array" ref="K13903">_xlfn.LET(_xlpm.d,UPPER(TRIM(CLEAN(SUBSTITUTE(F13903,CHAR(160),"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04" spans="2:11" hidden="1" x14ac:dyDescent="0.25">
      <c r="B13904" s="20">
        <v>45698</v>
      </c>
      <c r="C13904" s="2" t="s">
        <v>1</v>
      </c>
      <c r="D13904" s="2" t="s">
        <v>2678</v>
      </c>
      <c r="E13904" s="2" t="s">
        <v>807</v>
      </c>
      <c r="F13904" s="2" t="s">
        <v>4969</v>
      </c>
      <c r="G13904" s="5">
        <v>30</v>
      </c>
      <c r="H13904" s="5">
        <v>28.65</v>
      </c>
      <c r="I13904" s="5">
        <v>859.5</v>
      </c>
      <c r="J13904" s="5">
        <v>2155708.9699999997</v>
      </c>
      <c r="K13904" s="3" t="str" cm="1">
        <f t="array" ref="K13904">_xlfn.LET(_xlpm.d,UPPER(TRIM(CLEAN(SUBSTITUTE(F13904,CHAR(160),"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05" spans="2:11" hidden="1" x14ac:dyDescent="0.25">
      <c r="B13905" s="20">
        <v>45698</v>
      </c>
      <c r="C13905" s="2" t="s">
        <v>1</v>
      </c>
      <c r="D13905" s="2" t="s">
        <v>921</v>
      </c>
      <c r="E13905" s="2" t="s">
        <v>180</v>
      </c>
      <c r="F13905" s="2" t="s">
        <v>4969</v>
      </c>
      <c r="G13905" s="5">
        <v>90</v>
      </c>
      <c r="H13905" s="5">
        <v>31.85</v>
      </c>
      <c r="I13905" s="5">
        <v>2866.5</v>
      </c>
      <c r="J13905" s="5">
        <v>2158575.4699999997</v>
      </c>
      <c r="K13905" s="3" t="str" cm="1">
        <f t="array" ref="K13905">_xlfn.LET(_xlpm.d,UPPER(TRIM(CLEAN(SUBSTITUTE(F13905,CHAR(160),"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06" spans="2:11" hidden="1" x14ac:dyDescent="0.25">
      <c r="B13906" s="20">
        <v>45698</v>
      </c>
      <c r="C13906" s="2" t="s">
        <v>1</v>
      </c>
      <c r="D13906" s="2" t="s">
        <v>1727</v>
      </c>
      <c r="E13906" s="2" t="s">
        <v>248</v>
      </c>
      <c r="F13906" s="2" t="s">
        <v>4969</v>
      </c>
      <c r="G13906" s="5">
        <v>200</v>
      </c>
      <c r="H13906" s="5">
        <v>31.85</v>
      </c>
      <c r="I13906" s="5">
        <v>6370</v>
      </c>
      <c r="J13906" s="5">
        <v>2164945.4699999997</v>
      </c>
      <c r="K13906" s="3" t="str" cm="1">
        <f t="array" ref="K13906">_xlfn.LET(_xlpm.d,UPPER(TRIM(CLEAN(SUBSTITUTE(F13906,CHAR(160),"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07" spans="2:11" hidden="1" x14ac:dyDescent="0.25">
      <c r="B13907" s="20">
        <v>45698</v>
      </c>
      <c r="C13907" s="2" t="s">
        <v>1</v>
      </c>
      <c r="D13907" s="2" t="s">
        <v>1728</v>
      </c>
      <c r="E13907" s="2" t="s">
        <v>254</v>
      </c>
      <c r="F13907" s="2" t="s">
        <v>4969</v>
      </c>
      <c r="G13907" s="5">
        <v>100</v>
      </c>
      <c r="H13907" s="5">
        <v>31.85</v>
      </c>
      <c r="I13907" s="5">
        <v>3185</v>
      </c>
      <c r="J13907" s="5">
        <v>2168130.4699999997</v>
      </c>
      <c r="K13907" s="3" t="str" cm="1">
        <f t="array" ref="K13907">_xlfn.LET(_xlpm.d,UPPER(TRIM(CLEAN(SUBSTITUTE(F13907,CHAR(160),"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08" spans="2:11" hidden="1" x14ac:dyDescent="0.25">
      <c r="B13908" s="20">
        <v>45698</v>
      </c>
      <c r="C13908" s="2" t="s">
        <v>1</v>
      </c>
      <c r="D13908" s="2" t="s">
        <v>5046</v>
      </c>
      <c r="E13908" s="2" t="s">
        <v>160</v>
      </c>
      <c r="F13908" s="2" t="s">
        <v>4969</v>
      </c>
      <c r="G13908" s="5">
        <v>100</v>
      </c>
      <c r="H13908" s="5">
        <v>31.85</v>
      </c>
      <c r="I13908" s="5">
        <v>3185</v>
      </c>
      <c r="J13908" s="5">
        <v>2171315.4699999997</v>
      </c>
      <c r="K13908" s="3" t="str" cm="1">
        <f t="array" ref="K13908">_xlfn.LET(_xlpm.d,UPPER(TRIM(CLEAN(SUBSTITUTE(F13908,CHAR(160),"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09" spans="2:11" hidden="1" x14ac:dyDescent="0.25">
      <c r="B13909" s="20">
        <v>45698</v>
      </c>
      <c r="C13909" s="2" t="s">
        <v>1</v>
      </c>
      <c r="D13909" s="2" t="s">
        <v>5047</v>
      </c>
      <c r="E13909" s="2" t="s">
        <v>135</v>
      </c>
      <c r="F13909" s="2" t="s">
        <v>4969</v>
      </c>
      <c r="G13909" s="5">
        <v>100</v>
      </c>
      <c r="H13909" s="5">
        <v>31.85</v>
      </c>
      <c r="I13909" s="5">
        <v>3185</v>
      </c>
      <c r="J13909" s="5">
        <v>2174500.4699999997</v>
      </c>
      <c r="K13909" s="3" t="str" cm="1">
        <f t="array" ref="K13909">_xlfn.LET(_xlpm.d,UPPER(TRIM(CLEAN(SUBSTITUTE(F13909,CHAR(160),"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10" spans="2:11" hidden="1" x14ac:dyDescent="0.25">
      <c r="B13910" s="20">
        <v>45698</v>
      </c>
      <c r="C13910" s="2" t="s">
        <v>1</v>
      </c>
      <c r="D13910" s="2" t="s">
        <v>5048</v>
      </c>
      <c r="E13910" s="2" t="s">
        <v>192</v>
      </c>
      <c r="F13910" s="2" t="s">
        <v>4969</v>
      </c>
      <c r="G13910" s="5">
        <v>100</v>
      </c>
      <c r="H13910" s="5">
        <v>31.85</v>
      </c>
      <c r="I13910" s="5">
        <v>3185</v>
      </c>
      <c r="J13910" s="5">
        <v>2177685.4699999997</v>
      </c>
      <c r="K13910" s="3" t="str" cm="1">
        <f t="array" ref="K13910">_xlfn.LET(_xlpm.d,UPPER(TRIM(CLEAN(SUBSTITUTE(F13910,CHAR(160),"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11" spans="2:11" hidden="1" x14ac:dyDescent="0.25">
      <c r="B13911" s="20">
        <v>45698</v>
      </c>
      <c r="C13911" s="2" t="s">
        <v>1</v>
      </c>
      <c r="D13911" s="2" t="s">
        <v>3632</v>
      </c>
      <c r="E13911" s="2" t="s">
        <v>3</v>
      </c>
      <c r="F13911" s="2" t="s">
        <v>4969</v>
      </c>
      <c r="G13911" s="5">
        <v>10</v>
      </c>
      <c r="H13911" s="5">
        <v>29.99</v>
      </c>
      <c r="I13911" s="5">
        <v>299.89999999999998</v>
      </c>
      <c r="J13911" s="5">
        <v>2177985.3699999996</v>
      </c>
      <c r="K13911" s="3" t="str" cm="1">
        <f t="array" ref="K13911">_xlfn.LET(_xlpm.d,UPPER(TRIM(CLEAN(SUBSTITUTE(F13911,CHAR(160),"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12" spans="2:11" hidden="1" x14ac:dyDescent="0.25">
      <c r="B13912" s="20">
        <v>45699</v>
      </c>
      <c r="C13912" s="2" t="s">
        <v>1</v>
      </c>
      <c r="D13912" s="2" t="s">
        <v>1729</v>
      </c>
      <c r="E13912" s="2" t="s">
        <v>165</v>
      </c>
      <c r="F13912" s="2" t="s">
        <v>4969</v>
      </c>
      <c r="G13912" s="5">
        <v>80</v>
      </c>
      <c r="H13912" s="5">
        <v>31.85</v>
      </c>
      <c r="I13912" s="5">
        <v>2548</v>
      </c>
      <c r="J13912" s="5">
        <v>2180533.3699999996</v>
      </c>
      <c r="K13912" s="3" t="str" cm="1">
        <f t="array" ref="K13912">_xlfn.LET(_xlpm.d,UPPER(TRIM(CLEAN(SUBSTITUTE(F13912,CHAR(160),"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13" spans="2:11" hidden="1" x14ac:dyDescent="0.25">
      <c r="B13913" s="20">
        <v>45699</v>
      </c>
      <c r="C13913" s="2" t="s">
        <v>1</v>
      </c>
      <c r="D13913" s="2" t="s">
        <v>1730</v>
      </c>
      <c r="E13913" s="2" t="s">
        <v>232</v>
      </c>
      <c r="F13913" s="2" t="s">
        <v>4969</v>
      </c>
      <c r="G13913" s="5">
        <v>120</v>
      </c>
      <c r="H13913" s="5">
        <v>31.85</v>
      </c>
      <c r="I13913" s="5">
        <v>3822</v>
      </c>
      <c r="J13913" s="5">
        <v>2184355.3699999996</v>
      </c>
      <c r="K13913" s="3" t="str" cm="1">
        <f t="array" ref="K13913">_xlfn.LET(_xlpm.d,UPPER(TRIM(CLEAN(SUBSTITUTE(F13913,CHAR(160),"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14" spans="2:11" hidden="1" x14ac:dyDescent="0.25">
      <c r="B13914" s="20">
        <v>45699</v>
      </c>
      <c r="C13914" s="2" t="s">
        <v>1</v>
      </c>
      <c r="D13914" s="2" t="s">
        <v>2679</v>
      </c>
      <c r="E13914" s="2" t="s">
        <v>214</v>
      </c>
      <c r="F13914" s="2" t="s">
        <v>4969</v>
      </c>
      <c r="G13914" s="5">
        <v>100</v>
      </c>
      <c r="H13914" s="5">
        <v>31.85</v>
      </c>
      <c r="I13914" s="5">
        <v>3185</v>
      </c>
      <c r="J13914" s="5">
        <v>2187540.3699999996</v>
      </c>
      <c r="K13914" s="3" t="str" cm="1">
        <f t="array" ref="K13914">_xlfn.LET(_xlpm.d,UPPER(TRIM(CLEAN(SUBSTITUTE(F13914,CHAR(160),"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15" spans="2:11" hidden="1" x14ac:dyDescent="0.25">
      <c r="B13915" s="20">
        <v>45699</v>
      </c>
      <c r="C13915" s="2" t="s">
        <v>1</v>
      </c>
      <c r="D13915" s="2" t="s">
        <v>1516</v>
      </c>
      <c r="E13915" s="2" t="s">
        <v>266</v>
      </c>
      <c r="F13915" s="2" t="s">
        <v>4969</v>
      </c>
      <c r="G13915" s="5">
        <v>100</v>
      </c>
      <c r="H13915" s="5">
        <v>31.85</v>
      </c>
      <c r="I13915" s="5">
        <v>3185</v>
      </c>
      <c r="J13915" s="5">
        <v>2190725.3699999996</v>
      </c>
      <c r="K13915" s="3" t="str" cm="1">
        <f t="array" ref="K13915">_xlfn.LET(_xlpm.d,UPPER(TRIM(CLEAN(SUBSTITUTE(F13915,CHAR(160),"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16" spans="2:11" hidden="1" x14ac:dyDescent="0.25">
      <c r="B13916" s="20">
        <v>45699</v>
      </c>
      <c r="C13916" s="2" t="s">
        <v>1</v>
      </c>
      <c r="D13916" s="2" t="s">
        <v>4242</v>
      </c>
      <c r="E13916" s="2" t="s">
        <v>143</v>
      </c>
      <c r="F13916" s="2" t="s">
        <v>4969</v>
      </c>
      <c r="G13916" s="5">
        <v>160</v>
      </c>
      <c r="H13916" s="5">
        <v>31.85</v>
      </c>
      <c r="I13916" s="5">
        <v>5096</v>
      </c>
      <c r="J13916" s="5">
        <v>2195821.3699999996</v>
      </c>
      <c r="K13916" s="3" t="str" cm="1">
        <f t="array" ref="K13916">_xlfn.LET(_xlpm.d,UPPER(TRIM(CLEAN(SUBSTITUTE(F13916,CHAR(160),"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17" spans="2:11" hidden="1" x14ac:dyDescent="0.25">
      <c r="B13917" s="20">
        <v>45699</v>
      </c>
      <c r="C13917" s="2" t="s">
        <v>1</v>
      </c>
      <c r="D13917" s="2" t="s">
        <v>1731</v>
      </c>
      <c r="E13917" s="2" t="s">
        <v>78</v>
      </c>
      <c r="F13917" s="2" t="s">
        <v>4969</v>
      </c>
      <c r="G13917" s="5">
        <v>100</v>
      </c>
      <c r="H13917" s="5">
        <v>31.85</v>
      </c>
      <c r="I13917" s="5">
        <v>3185</v>
      </c>
      <c r="J13917" s="5">
        <v>2199006.3699999996</v>
      </c>
      <c r="K13917" s="3" t="str" cm="1">
        <f t="array" ref="K13917">_xlfn.LET(_xlpm.d,UPPER(TRIM(CLEAN(SUBSTITUTE(F13917,CHAR(160),"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18" spans="2:11" hidden="1" x14ac:dyDescent="0.25">
      <c r="B13918" s="20">
        <v>45699</v>
      </c>
      <c r="C13918" s="2" t="s">
        <v>1</v>
      </c>
      <c r="D13918" s="2" t="s">
        <v>489</v>
      </c>
      <c r="E13918" s="2" t="s">
        <v>276</v>
      </c>
      <c r="F13918" s="2" t="s">
        <v>4969</v>
      </c>
      <c r="G13918" s="5">
        <v>80</v>
      </c>
      <c r="H13918" s="5">
        <v>31.85</v>
      </c>
      <c r="I13918" s="5">
        <v>2548</v>
      </c>
      <c r="J13918" s="5">
        <v>2201554.3699999996</v>
      </c>
      <c r="K13918" s="3" t="str" cm="1">
        <f t="array" ref="K13918">_xlfn.LET(_xlpm.d,UPPER(TRIM(CLEAN(SUBSTITUTE(F13918,CHAR(160),"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19" spans="2:11" hidden="1" x14ac:dyDescent="0.25">
      <c r="B13919" s="20">
        <v>45699</v>
      </c>
      <c r="C13919" s="2" t="s">
        <v>1</v>
      </c>
      <c r="D13919" s="2" t="s">
        <v>1379</v>
      </c>
      <c r="E13919" s="2" t="s">
        <v>141</v>
      </c>
      <c r="F13919" s="2" t="s">
        <v>4969</v>
      </c>
      <c r="G13919" s="5">
        <v>310</v>
      </c>
      <c r="H13919" s="5">
        <v>31.85</v>
      </c>
      <c r="I13919" s="5">
        <v>9873.5</v>
      </c>
      <c r="J13919" s="5">
        <v>2211427.8699999996</v>
      </c>
      <c r="K13919" s="3" t="str" cm="1">
        <f t="array" ref="K13919">_xlfn.LET(_xlpm.d,UPPER(TRIM(CLEAN(SUBSTITUTE(F13919,CHAR(160),"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20" spans="2:11" hidden="1" x14ac:dyDescent="0.25">
      <c r="B13920" s="20">
        <v>45699</v>
      </c>
      <c r="C13920" s="2" t="s">
        <v>1</v>
      </c>
      <c r="D13920" s="2" t="s">
        <v>1517</v>
      </c>
      <c r="E13920" s="2" t="s">
        <v>273</v>
      </c>
      <c r="F13920" s="2" t="s">
        <v>4969</v>
      </c>
      <c r="G13920" s="5">
        <v>150</v>
      </c>
      <c r="H13920" s="5">
        <v>31.85</v>
      </c>
      <c r="I13920" s="5">
        <v>4777.5</v>
      </c>
      <c r="J13920" s="5">
        <v>2216205.3699999996</v>
      </c>
      <c r="K13920" s="3" t="str" cm="1">
        <f t="array" ref="K13920">_xlfn.LET(_xlpm.d,UPPER(TRIM(CLEAN(SUBSTITUTE(F13920,CHAR(160),"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21" spans="2:11" hidden="1" x14ac:dyDescent="0.25">
      <c r="B13921" s="20">
        <v>45699</v>
      </c>
      <c r="C13921" s="2" t="s">
        <v>1</v>
      </c>
      <c r="D13921" s="2" t="s">
        <v>922</v>
      </c>
      <c r="E13921" s="2" t="s">
        <v>158</v>
      </c>
      <c r="F13921" s="2" t="s">
        <v>4969</v>
      </c>
      <c r="G13921" s="5">
        <v>130</v>
      </c>
      <c r="H13921" s="5">
        <v>31.85</v>
      </c>
      <c r="I13921" s="5">
        <v>4140.5</v>
      </c>
      <c r="J13921" s="5">
        <v>2220345.8699999996</v>
      </c>
      <c r="K13921" s="3" t="str" cm="1">
        <f t="array" ref="K13921">_xlfn.LET(_xlpm.d,UPPER(TRIM(CLEAN(SUBSTITUTE(F13921,CHAR(160),"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22" spans="2:11" hidden="1" x14ac:dyDescent="0.25">
      <c r="B13922" s="20">
        <v>45699</v>
      </c>
      <c r="C13922" s="2" t="s">
        <v>1</v>
      </c>
      <c r="D13922" s="2" t="s">
        <v>1732</v>
      </c>
      <c r="E13922" s="2" t="s">
        <v>186</v>
      </c>
      <c r="F13922" s="2" t="s">
        <v>4969</v>
      </c>
      <c r="G13922" s="5">
        <v>80</v>
      </c>
      <c r="H13922" s="5">
        <v>31.85</v>
      </c>
      <c r="I13922" s="5">
        <v>2548</v>
      </c>
      <c r="J13922" s="5">
        <v>2222893.8699999996</v>
      </c>
      <c r="K13922" s="3" t="str" cm="1">
        <f t="array" ref="K13922">_xlfn.LET(_xlpm.d,UPPER(TRIM(CLEAN(SUBSTITUTE(F13922,CHAR(160),"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23" spans="2:11" hidden="1" x14ac:dyDescent="0.25">
      <c r="B13923" s="20">
        <v>45699</v>
      </c>
      <c r="C13923" s="2" t="s">
        <v>1</v>
      </c>
      <c r="D13923" s="2" t="s">
        <v>5049</v>
      </c>
      <c r="E13923" s="2" t="s">
        <v>158</v>
      </c>
      <c r="F13923" s="2" t="s">
        <v>4969</v>
      </c>
      <c r="G13923" s="5">
        <v>20</v>
      </c>
      <c r="H13923" s="5">
        <v>0</v>
      </c>
      <c r="I13923" s="5">
        <v>0</v>
      </c>
      <c r="J13923" s="5">
        <v>2222893.8699999996</v>
      </c>
      <c r="K13923" s="3" t="str" cm="1">
        <f t="array" ref="K13923">_xlfn.LET(_xlpm.d,UPPER(TRIM(CLEAN(SUBSTITUTE(F13923,CHAR(160),"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24" spans="2:11" hidden="1" x14ac:dyDescent="0.25">
      <c r="B13924" s="20">
        <v>45699</v>
      </c>
      <c r="C13924" s="2" t="s">
        <v>1</v>
      </c>
      <c r="D13924" s="2" t="s">
        <v>2680</v>
      </c>
      <c r="E13924" s="2" t="s">
        <v>214</v>
      </c>
      <c r="F13924" s="2" t="s">
        <v>4969</v>
      </c>
      <c r="G13924" s="5">
        <v>100</v>
      </c>
      <c r="H13924" s="5">
        <v>31.85</v>
      </c>
      <c r="I13924" s="5">
        <v>3185</v>
      </c>
      <c r="J13924" s="5">
        <v>2226078.8699999996</v>
      </c>
      <c r="K13924" s="3" t="str" cm="1">
        <f t="array" ref="K13924">_xlfn.LET(_xlpm.d,UPPER(TRIM(CLEAN(SUBSTITUTE(F13924,CHAR(160),"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25" spans="2:11" hidden="1" x14ac:dyDescent="0.25">
      <c r="B13925" s="20">
        <v>45699</v>
      </c>
      <c r="C13925" s="2" t="s">
        <v>1</v>
      </c>
      <c r="D13925" s="2" t="s">
        <v>923</v>
      </c>
      <c r="E13925" s="2" t="s">
        <v>234</v>
      </c>
      <c r="F13925" s="2" t="s">
        <v>4969</v>
      </c>
      <c r="G13925" s="5">
        <v>100</v>
      </c>
      <c r="H13925" s="5">
        <v>31.85</v>
      </c>
      <c r="I13925" s="5">
        <v>3185</v>
      </c>
      <c r="J13925" s="5">
        <v>2229263.8699999996</v>
      </c>
      <c r="K13925" s="3" t="str" cm="1">
        <f t="array" ref="K13925">_xlfn.LET(_xlpm.d,UPPER(TRIM(CLEAN(SUBSTITUTE(F13925,CHAR(160),"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26" spans="2:11" hidden="1" x14ac:dyDescent="0.25">
      <c r="B13926" s="20">
        <v>45699</v>
      </c>
      <c r="C13926" s="2" t="s">
        <v>1</v>
      </c>
      <c r="D13926" s="2" t="s">
        <v>1733</v>
      </c>
      <c r="E13926" s="2" t="s">
        <v>6</v>
      </c>
      <c r="F13926" s="2" t="s">
        <v>4969</v>
      </c>
      <c r="G13926" s="5">
        <v>120</v>
      </c>
      <c r="H13926" s="5">
        <v>32.200000000000003</v>
      </c>
      <c r="I13926" s="5">
        <v>3864</v>
      </c>
      <c r="J13926" s="5">
        <v>2233127.8699999996</v>
      </c>
      <c r="K13926" s="3" t="str" cm="1">
        <f t="array" ref="K13926">_xlfn.LET(_xlpm.d,UPPER(TRIM(CLEAN(SUBSTITUTE(F13926,CHAR(160),"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27" spans="2:11" hidden="1" x14ac:dyDescent="0.25">
      <c r="B13927" s="20">
        <v>45699</v>
      </c>
      <c r="C13927" s="2" t="s">
        <v>1</v>
      </c>
      <c r="D13927" s="2" t="s">
        <v>5050</v>
      </c>
      <c r="E13927" s="2" t="s">
        <v>5000</v>
      </c>
      <c r="F13927" s="2" t="s">
        <v>4969</v>
      </c>
      <c r="G13927" s="5">
        <v>100</v>
      </c>
      <c r="H13927" s="5">
        <v>31.85</v>
      </c>
      <c r="I13927" s="5">
        <v>3185</v>
      </c>
      <c r="J13927" s="5">
        <v>2236312.8699999996</v>
      </c>
      <c r="K13927" s="3" t="str" cm="1">
        <f t="array" ref="K13927">_xlfn.LET(_xlpm.d,UPPER(TRIM(CLEAN(SUBSTITUTE(F13927,CHAR(160),"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28" spans="2:11" hidden="1" x14ac:dyDescent="0.25">
      <c r="B13928" s="20">
        <v>45699</v>
      </c>
      <c r="C13928" s="2" t="s">
        <v>1</v>
      </c>
      <c r="D13928" s="2" t="s">
        <v>1734</v>
      </c>
      <c r="E13928" s="2" t="s">
        <v>1735</v>
      </c>
      <c r="F13928" s="2" t="s">
        <v>4969</v>
      </c>
      <c r="G13928" s="5">
        <v>55</v>
      </c>
      <c r="H13928" s="5">
        <v>32.200000000000003</v>
      </c>
      <c r="I13928" s="5">
        <v>1771</v>
      </c>
      <c r="J13928" s="5">
        <v>2238083.8699999996</v>
      </c>
      <c r="K13928" s="3" t="str" cm="1">
        <f t="array" ref="K13928">_xlfn.LET(_xlpm.d,UPPER(TRIM(CLEAN(SUBSTITUTE(F13928,CHAR(160),"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29" spans="2:11" x14ac:dyDescent="0.25">
      <c r="B13929" s="20">
        <v>45699</v>
      </c>
      <c r="C13929" s="2" t="s">
        <v>1</v>
      </c>
      <c r="D13929" s="2" t="s">
        <v>1734</v>
      </c>
      <c r="E13929" s="2" t="s">
        <v>1735</v>
      </c>
      <c r="F13929" s="2" t="s">
        <v>5051</v>
      </c>
      <c r="G13929" s="5">
        <v>40</v>
      </c>
      <c r="H13929" s="5">
        <v>24.99</v>
      </c>
      <c r="I13929" s="5">
        <v>999.6</v>
      </c>
      <c r="J13929" s="5">
        <v>2239083.4699999997</v>
      </c>
      <c r="K13929" s="3" t="str" cm="1">
        <f t="array" ref="K13929">_xlfn.LET(_xlpm.d,UPPER(TRIM(CLEAN(SUBSTITUTE(F13929,CHAR(160),"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3930" spans="2:11" hidden="1" x14ac:dyDescent="0.25">
      <c r="B13930" s="20">
        <v>45699</v>
      </c>
      <c r="C13930" s="2" t="s">
        <v>1</v>
      </c>
      <c r="D13930" s="2" t="s">
        <v>1736</v>
      </c>
      <c r="E13930" s="2" t="s">
        <v>50</v>
      </c>
      <c r="F13930" s="2" t="s">
        <v>4969</v>
      </c>
      <c r="G13930" s="5">
        <v>250</v>
      </c>
      <c r="H13930" s="5">
        <v>29.2</v>
      </c>
      <c r="I13930" s="5">
        <v>7300</v>
      </c>
      <c r="J13930" s="5">
        <v>2246383.4699999997</v>
      </c>
      <c r="K13930" s="3" t="str" cm="1">
        <f t="array" ref="K13930">_xlfn.LET(_xlpm.d,UPPER(TRIM(CLEAN(SUBSTITUTE(F13930,CHAR(160),"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31" spans="2:11" hidden="1" x14ac:dyDescent="0.25">
      <c r="B13931" s="20">
        <v>45700</v>
      </c>
      <c r="C13931" s="2" t="s">
        <v>1</v>
      </c>
      <c r="D13931" s="2" t="s">
        <v>1737</v>
      </c>
      <c r="E13931" s="2" t="s">
        <v>189</v>
      </c>
      <c r="F13931" s="2" t="s">
        <v>4969</v>
      </c>
      <c r="G13931" s="5">
        <v>100</v>
      </c>
      <c r="H13931" s="5">
        <v>31.85</v>
      </c>
      <c r="I13931" s="5">
        <v>3185</v>
      </c>
      <c r="J13931" s="5">
        <v>2249568.4699999997</v>
      </c>
      <c r="K13931" s="3" t="str" cm="1">
        <f t="array" ref="K13931">_xlfn.LET(_xlpm.d,UPPER(TRIM(CLEAN(SUBSTITUTE(F13931,CHAR(160),"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32" spans="2:11" hidden="1" x14ac:dyDescent="0.25">
      <c r="B13932" s="20">
        <v>45700</v>
      </c>
      <c r="C13932" s="2" t="s">
        <v>1</v>
      </c>
      <c r="D13932" s="2" t="s">
        <v>1738</v>
      </c>
      <c r="E13932" s="2" t="s">
        <v>282</v>
      </c>
      <c r="F13932" s="2" t="s">
        <v>4969</v>
      </c>
      <c r="G13932" s="5">
        <v>100</v>
      </c>
      <c r="H13932" s="5">
        <v>31.85</v>
      </c>
      <c r="I13932" s="5">
        <v>3185</v>
      </c>
      <c r="J13932" s="5">
        <v>2252753.4699999997</v>
      </c>
      <c r="K13932" s="3" t="str" cm="1">
        <f t="array" ref="K13932">_xlfn.LET(_xlpm.d,UPPER(TRIM(CLEAN(SUBSTITUTE(F13932,CHAR(160),"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33" spans="2:11" hidden="1" x14ac:dyDescent="0.25">
      <c r="B13933" s="20">
        <v>45700</v>
      </c>
      <c r="C13933" s="2" t="s">
        <v>1</v>
      </c>
      <c r="D13933" s="2" t="s">
        <v>1380</v>
      </c>
      <c r="E13933" s="2" t="s">
        <v>149</v>
      </c>
      <c r="F13933" s="2" t="s">
        <v>4969</v>
      </c>
      <c r="G13933" s="5">
        <v>200</v>
      </c>
      <c r="H13933" s="5">
        <v>31.85</v>
      </c>
      <c r="I13933" s="5">
        <v>6370</v>
      </c>
      <c r="J13933" s="5">
        <v>2259123.4699999997</v>
      </c>
      <c r="K13933" s="3" t="str" cm="1">
        <f t="array" ref="K13933">_xlfn.LET(_xlpm.d,UPPER(TRIM(CLEAN(SUBSTITUTE(F13933,CHAR(160),"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34" spans="2:11" hidden="1" x14ac:dyDescent="0.25">
      <c r="B13934" s="20">
        <v>45700</v>
      </c>
      <c r="C13934" s="2" t="s">
        <v>1</v>
      </c>
      <c r="D13934" s="2" t="s">
        <v>758</v>
      </c>
      <c r="E13934" s="2" t="s">
        <v>759</v>
      </c>
      <c r="F13934" s="2" t="s">
        <v>5044</v>
      </c>
      <c r="G13934" s="5">
        <v>35</v>
      </c>
      <c r="H13934" s="5">
        <v>24.99</v>
      </c>
      <c r="I13934" s="5">
        <v>874.65</v>
      </c>
      <c r="J13934" s="5">
        <v>2259998.1199999996</v>
      </c>
      <c r="K13934" s="3" t="str" cm="1">
        <f t="array" ref="K13934">_xlfn.LET(_xlpm.d,UPPER(TRIM(CLEAN(SUBSTITUTE(F13934,CHAR(160),"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35" spans="2:11" hidden="1" x14ac:dyDescent="0.25">
      <c r="B13935" s="20">
        <v>45700</v>
      </c>
      <c r="C13935" s="2" t="s">
        <v>1</v>
      </c>
      <c r="D13935" s="2" t="s">
        <v>758</v>
      </c>
      <c r="E13935" s="2" t="s">
        <v>759</v>
      </c>
      <c r="F13935" s="2" t="s">
        <v>4969</v>
      </c>
      <c r="G13935" s="5">
        <v>5</v>
      </c>
      <c r="H13935" s="5">
        <v>29.99</v>
      </c>
      <c r="I13935" s="5">
        <v>149.94999999999999</v>
      </c>
      <c r="J13935" s="5">
        <v>2260148.0699999998</v>
      </c>
      <c r="K13935" s="3" t="str" cm="1">
        <f t="array" ref="K13935">_xlfn.LET(_xlpm.d,UPPER(TRIM(CLEAN(SUBSTITUTE(F13935,CHAR(160),"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36" spans="2:11" hidden="1" x14ac:dyDescent="0.25">
      <c r="B13936" s="20">
        <v>45700</v>
      </c>
      <c r="C13936" s="2" t="s">
        <v>1</v>
      </c>
      <c r="D13936" s="2" t="s">
        <v>1739</v>
      </c>
      <c r="E13936" s="2" t="s">
        <v>145</v>
      </c>
      <c r="F13936" s="2" t="s">
        <v>4969</v>
      </c>
      <c r="G13936" s="5">
        <v>110</v>
      </c>
      <c r="H13936" s="5">
        <v>31.85</v>
      </c>
      <c r="I13936" s="5">
        <v>3503.5</v>
      </c>
      <c r="J13936" s="5">
        <v>2263651.5699999998</v>
      </c>
      <c r="K13936" s="3" t="str" cm="1">
        <f t="array" ref="K13936">_xlfn.LET(_xlpm.d,UPPER(TRIM(CLEAN(SUBSTITUTE(F13936,CHAR(160),"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37" spans="2:11" hidden="1" x14ac:dyDescent="0.25">
      <c r="B13937" s="20">
        <v>45700</v>
      </c>
      <c r="C13937" s="2" t="s">
        <v>1</v>
      </c>
      <c r="D13937" s="2" t="s">
        <v>5052</v>
      </c>
      <c r="E13937" s="2" t="s">
        <v>145</v>
      </c>
      <c r="F13937" s="2" t="s">
        <v>4969</v>
      </c>
      <c r="G13937" s="5">
        <v>2</v>
      </c>
      <c r="H13937" s="2"/>
      <c r="I13937" s="5">
        <v>0</v>
      </c>
      <c r="J13937" s="5">
        <v>2263651.5699999998</v>
      </c>
      <c r="K13937" s="3" t="str" cm="1">
        <f t="array" ref="K13937">_xlfn.LET(_xlpm.d,UPPER(TRIM(CLEAN(SUBSTITUTE(F13937,CHAR(160),"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38" spans="2:11" hidden="1" x14ac:dyDescent="0.25">
      <c r="B13938" s="20">
        <v>45700</v>
      </c>
      <c r="C13938" s="2" t="s">
        <v>1</v>
      </c>
      <c r="D13938" s="2" t="s">
        <v>1740</v>
      </c>
      <c r="E13938" s="2" t="s">
        <v>544</v>
      </c>
      <c r="F13938" s="2" t="s">
        <v>4969</v>
      </c>
      <c r="G13938" s="5">
        <v>100</v>
      </c>
      <c r="H13938" s="5">
        <v>29.5</v>
      </c>
      <c r="I13938" s="5">
        <v>2950</v>
      </c>
      <c r="J13938" s="5">
        <v>2266601.5699999998</v>
      </c>
      <c r="K13938" s="3" t="str" cm="1">
        <f t="array" ref="K13938">_xlfn.LET(_xlpm.d,UPPER(TRIM(CLEAN(SUBSTITUTE(F13938,CHAR(160),"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39" spans="2:11" hidden="1" x14ac:dyDescent="0.25">
      <c r="B13939" s="20">
        <v>45700</v>
      </c>
      <c r="C13939" s="2" t="s">
        <v>1</v>
      </c>
      <c r="D13939" s="2" t="s">
        <v>1741</v>
      </c>
      <c r="E13939" s="2" t="s">
        <v>730</v>
      </c>
      <c r="F13939" s="2" t="s">
        <v>4969</v>
      </c>
      <c r="G13939" s="5">
        <v>55</v>
      </c>
      <c r="H13939" s="5">
        <v>29.5</v>
      </c>
      <c r="I13939" s="5">
        <v>1622.5</v>
      </c>
      <c r="J13939" s="5">
        <v>2268224.0699999998</v>
      </c>
      <c r="K13939" s="3" t="str" cm="1">
        <f t="array" ref="K13939">_xlfn.LET(_xlpm.d,UPPER(TRIM(CLEAN(SUBSTITUTE(F13939,CHAR(160),"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40" spans="2:11" hidden="1" x14ac:dyDescent="0.25">
      <c r="B13940" s="20">
        <v>45700</v>
      </c>
      <c r="C13940" s="2" t="s">
        <v>1</v>
      </c>
      <c r="D13940" s="2" t="s">
        <v>5053</v>
      </c>
      <c r="E13940" s="2" t="s">
        <v>16</v>
      </c>
      <c r="F13940" s="2" t="s">
        <v>4991</v>
      </c>
      <c r="G13940" s="5">
        <v>30</v>
      </c>
      <c r="H13940" s="5">
        <v>24.99</v>
      </c>
      <c r="I13940" s="5">
        <v>749.7</v>
      </c>
      <c r="J13940" s="5">
        <v>2268973.77</v>
      </c>
      <c r="K13940" s="3" t="str" cm="1">
        <f t="array" ref="K13940">_xlfn.LET(_xlpm.d,UPPER(TRIM(CLEAN(SUBSTITUTE(F13940,CHAR(160),"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41" spans="2:11" hidden="1" x14ac:dyDescent="0.25">
      <c r="B13941" s="20">
        <v>45700</v>
      </c>
      <c r="C13941" s="2" t="s">
        <v>1</v>
      </c>
      <c r="D13941" s="2" t="s">
        <v>5053</v>
      </c>
      <c r="E13941" s="2" t="s">
        <v>16</v>
      </c>
      <c r="F13941" s="2" t="s">
        <v>4969</v>
      </c>
      <c r="G13941" s="5">
        <v>110</v>
      </c>
      <c r="H13941" s="5">
        <v>31.8</v>
      </c>
      <c r="I13941" s="5">
        <v>3498</v>
      </c>
      <c r="J13941" s="5">
        <v>2272471.77</v>
      </c>
      <c r="K13941" s="3" t="str" cm="1">
        <f t="array" ref="K13941">_xlfn.LET(_xlpm.d,UPPER(TRIM(CLEAN(SUBSTITUTE(F13941,CHAR(160),"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42" spans="2:11" hidden="1" x14ac:dyDescent="0.25">
      <c r="B13942" s="20">
        <v>45700</v>
      </c>
      <c r="C13942" s="2" t="s">
        <v>1</v>
      </c>
      <c r="D13942" s="2" t="s">
        <v>924</v>
      </c>
      <c r="E13942" s="2" t="s">
        <v>192</v>
      </c>
      <c r="F13942" s="2" t="s">
        <v>4969</v>
      </c>
      <c r="G13942" s="5">
        <v>100</v>
      </c>
      <c r="H13942" s="5">
        <v>31.85</v>
      </c>
      <c r="I13942" s="5">
        <v>3185</v>
      </c>
      <c r="J13942" s="5">
        <v>2275656.77</v>
      </c>
      <c r="K13942" s="3" t="str" cm="1">
        <f t="array" ref="K13942">_xlfn.LET(_xlpm.d,UPPER(TRIM(CLEAN(SUBSTITUTE(F13942,CHAR(160),"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43" spans="2:11" hidden="1" x14ac:dyDescent="0.25">
      <c r="B13943" s="20">
        <v>45700</v>
      </c>
      <c r="C13943" s="2" t="s">
        <v>1</v>
      </c>
      <c r="D13943" s="2" t="s">
        <v>925</v>
      </c>
      <c r="E13943" s="2" t="s">
        <v>874</v>
      </c>
      <c r="F13943" s="2" t="s">
        <v>4969</v>
      </c>
      <c r="G13943" s="5">
        <v>800</v>
      </c>
      <c r="H13943" s="5">
        <v>24.3</v>
      </c>
      <c r="I13943" s="5">
        <v>19440</v>
      </c>
      <c r="J13943" s="5">
        <v>2295096.77</v>
      </c>
      <c r="K13943" s="3" t="str" cm="1">
        <f t="array" ref="K13943">_xlfn.LET(_xlpm.d,UPPER(TRIM(CLEAN(SUBSTITUTE(F13943,CHAR(160),"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44" spans="2:11" hidden="1" x14ac:dyDescent="0.25">
      <c r="B13944" s="20">
        <v>45701</v>
      </c>
      <c r="C13944" s="2" t="s">
        <v>1</v>
      </c>
      <c r="D13944" s="2" t="s">
        <v>1519</v>
      </c>
      <c r="E13944" s="2" t="s">
        <v>168</v>
      </c>
      <c r="F13944" s="2" t="s">
        <v>4969</v>
      </c>
      <c r="G13944" s="5">
        <v>80</v>
      </c>
      <c r="H13944" s="5">
        <v>31.85</v>
      </c>
      <c r="I13944" s="5">
        <v>2548</v>
      </c>
      <c r="J13944" s="5">
        <v>2297644.77</v>
      </c>
      <c r="K13944" s="3" t="str" cm="1">
        <f t="array" ref="K13944">_xlfn.LET(_xlpm.d,UPPER(TRIM(CLEAN(SUBSTITUTE(F13944,CHAR(160),"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45" spans="2:11" hidden="1" x14ac:dyDescent="0.25">
      <c r="B13945" s="20">
        <v>45701</v>
      </c>
      <c r="C13945" s="2" t="s">
        <v>1</v>
      </c>
      <c r="D13945" s="2" t="s">
        <v>1744</v>
      </c>
      <c r="E13945" s="2" t="s">
        <v>254</v>
      </c>
      <c r="F13945" s="2" t="s">
        <v>4969</v>
      </c>
      <c r="G13945" s="5">
        <v>50</v>
      </c>
      <c r="H13945" s="5">
        <v>31.85</v>
      </c>
      <c r="I13945" s="5">
        <v>1592.5</v>
      </c>
      <c r="J13945" s="5">
        <v>2299237.27</v>
      </c>
      <c r="K13945" s="3" t="str" cm="1">
        <f t="array" ref="K13945">_xlfn.LET(_xlpm.d,UPPER(TRIM(CLEAN(SUBSTITUTE(F13945,CHAR(160),"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46" spans="2:11" hidden="1" x14ac:dyDescent="0.25">
      <c r="B13946" s="20">
        <v>45701</v>
      </c>
      <c r="C13946" s="2" t="s">
        <v>1</v>
      </c>
      <c r="D13946" s="2" t="s">
        <v>926</v>
      </c>
      <c r="E13946" s="2" t="s">
        <v>135</v>
      </c>
      <c r="F13946" s="2" t="s">
        <v>4969</v>
      </c>
      <c r="G13946" s="5">
        <v>120</v>
      </c>
      <c r="H13946" s="5">
        <v>31.85</v>
      </c>
      <c r="I13946" s="5">
        <v>3822</v>
      </c>
      <c r="J13946" s="5">
        <v>2303059.27</v>
      </c>
      <c r="K13946" s="3" t="str" cm="1">
        <f t="array" ref="K13946">_xlfn.LET(_xlpm.d,UPPER(TRIM(CLEAN(SUBSTITUTE(F13946,CHAR(160),"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47" spans="2:11" hidden="1" x14ac:dyDescent="0.25">
      <c r="B13947" s="20">
        <v>45701</v>
      </c>
      <c r="C13947" s="2" t="s">
        <v>1</v>
      </c>
      <c r="D13947" s="2" t="s">
        <v>1381</v>
      </c>
      <c r="E13947" s="2" t="s">
        <v>251</v>
      </c>
      <c r="F13947" s="2" t="s">
        <v>4969</v>
      </c>
      <c r="G13947" s="5">
        <v>110</v>
      </c>
      <c r="H13947" s="5">
        <v>31.85</v>
      </c>
      <c r="I13947" s="5">
        <v>3503.5</v>
      </c>
      <c r="J13947" s="5">
        <v>2306562.77</v>
      </c>
      <c r="K13947" s="3" t="str" cm="1">
        <f t="array" ref="K13947">_xlfn.LET(_xlpm.d,UPPER(TRIM(CLEAN(SUBSTITUTE(F13947,CHAR(160),"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48" spans="2:11" hidden="1" x14ac:dyDescent="0.25">
      <c r="B13948" s="20">
        <v>45701</v>
      </c>
      <c r="C13948" s="2" t="s">
        <v>1</v>
      </c>
      <c r="D13948" s="2" t="s">
        <v>3973</v>
      </c>
      <c r="E13948" s="2" t="s">
        <v>160</v>
      </c>
      <c r="F13948" s="2" t="s">
        <v>4969</v>
      </c>
      <c r="G13948" s="5">
        <v>60</v>
      </c>
      <c r="H13948" s="5">
        <v>31.85</v>
      </c>
      <c r="I13948" s="5">
        <v>1911</v>
      </c>
      <c r="J13948" s="5">
        <v>2308473.77</v>
      </c>
      <c r="K13948" s="3" t="str" cm="1">
        <f t="array" ref="K13948">_xlfn.LET(_xlpm.d,UPPER(TRIM(CLEAN(SUBSTITUTE(F13948,CHAR(160),"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49" spans="2:11" hidden="1" x14ac:dyDescent="0.25">
      <c r="B13949" s="20">
        <v>45701</v>
      </c>
      <c r="C13949" s="2" t="s">
        <v>1</v>
      </c>
      <c r="D13949" s="2" t="s">
        <v>1745</v>
      </c>
      <c r="E13949" s="2" t="s">
        <v>286</v>
      </c>
      <c r="F13949" s="2" t="s">
        <v>4969</v>
      </c>
      <c r="G13949" s="5">
        <v>100</v>
      </c>
      <c r="H13949" s="5">
        <v>31.85</v>
      </c>
      <c r="I13949" s="5">
        <v>3185</v>
      </c>
      <c r="J13949" s="5">
        <v>2311658.77</v>
      </c>
      <c r="K13949" s="3" t="str" cm="1">
        <f t="array" ref="K13949">_xlfn.LET(_xlpm.d,UPPER(TRIM(CLEAN(SUBSTITUTE(F13949,CHAR(160),"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50" spans="2:11" hidden="1" x14ac:dyDescent="0.25">
      <c r="B13950" s="20">
        <v>45701</v>
      </c>
      <c r="C13950" s="2" t="s">
        <v>1</v>
      </c>
      <c r="D13950" s="2" t="s">
        <v>1746</v>
      </c>
      <c r="E13950" s="2" t="s">
        <v>268</v>
      </c>
      <c r="F13950" s="2" t="s">
        <v>4969</v>
      </c>
      <c r="G13950" s="5">
        <v>120</v>
      </c>
      <c r="H13950" s="5">
        <v>31.85</v>
      </c>
      <c r="I13950" s="5">
        <v>3822</v>
      </c>
      <c r="J13950" s="5">
        <v>2315480.77</v>
      </c>
      <c r="K13950" s="3" t="str" cm="1">
        <f t="array" ref="K13950">_xlfn.LET(_xlpm.d,UPPER(TRIM(CLEAN(SUBSTITUTE(F13950,CHAR(160),"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51" spans="2:11" hidden="1" x14ac:dyDescent="0.25">
      <c r="B13951" s="20">
        <v>45701</v>
      </c>
      <c r="C13951" s="2" t="s">
        <v>1</v>
      </c>
      <c r="D13951" s="2" t="s">
        <v>5054</v>
      </c>
      <c r="E13951" s="2" t="s">
        <v>302</v>
      </c>
      <c r="F13951" s="2" t="s">
        <v>5040</v>
      </c>
      <c r="G13951" s="5">
        <v>30</v>
      </c>
      <c r="H13951" s="5">
        <v>24.99</v>
      </c>
      <c r="I13951" s="5">
        <v>749.7</v>
      </c>
      <c r="J13951" s="5">
        <v>2316230.4700000002</v>
      </c>
      <c r="K13951" s="3" t="str" cm="1">
        <f t="array" ref="K13951">_xlfn.LET(_xlpm.d,UPPER(TRIM(CLEAN(SUBSTITUTE(F13951,CHAR(160),"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52" spans="2:11" hidden="1" x14ac:dyDescent="0.25">
      <c r="B13952" s="20">
        <v>45701</v>
      </c>
      <c r="C13952" s="2" t="s">
        <v>1</v>
      </c>
      <c r="D13952" s="2" t="s">
        <v>5054</v>
      </c>
      <c r="E13952" s="2" t="s">
        <v>302</v>
      </c>
      <c r="F13952" s="2" t="s">
        <v>4969</v>
      </c>
      <c r="G13952" s="5">
        <v>80</v>
      </c>
      <c r="H13952" s="5">
        <v>26.5</v>
      </c>
      <c r="I13952" s="5">
        <v>2120</v>
      </c>
      <c r="J13952" s="5">
        <v>2318350.4700000002</v>
      </c>
      <c r="K13952" s="3" t="str" cm="1">
        <f t="array" ref="K13952">_xlfn.LET(_xlpm.d,UPPER(TRIM(CLEAN(SUBSTITUTE(F13952,CHAR(160),"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53" spans="2:11" hidden="1" x14ac:dyDescent="0.25">
      <c r="B13953" s="20">
        <v>45701</v>
      </c>
      <c r="C13953" s="2" t="s">
        <v>1</v>
      </c>
      <c r="D13953" s="2" t="s">
        <v>4244</v>
      </c>
      <c r="E13953" s="2" t="s">
        <v>120</v>
      </c>
      <c r="F13953" s="2" t="s">
        <v>5040</v>
      </c>
      <c r="G13953" s="5">
        <v>30</v>
      </c>
      <c r="H13953" s="5">
        <v>24.99</v>
      </c>
      <c r="I13953" s="5">
        <v>749.7</v>
      </c>
      <c r="J13953" s="5">
        <v>2319100.1700000004</v>
      </c>
      <c r="K13953" s="3" t="str" cm="1">
        <f t="array" ref="K13953">_xlfn.LET(_xlpm.d,UPPER(TRIM(CLEAN(SUBSTITUTE(F13953,CHAR(160),"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54" spans="2:11" hidden="1" x14ac:dyDescent="0.25">
      <c r="B13954" s="20">
        <v>45701</v>
      </c>
      <c r="C13954" s="2" t="s">
        <v>1</v>
      </c>
      <c r="D13954" s="2" t="s">
        <v>927</v>
      </c>
      <c r="E13954" s="2" t="s">
        <v>151</v>
      </c>
      <c r="F13954" s="2" t="s">
        <v>4969</v>
      </c>
      <c r="G13954" s="5">
        <v>70</v>
      </c>
      <c r="H13954" s="5">
        <v>31.85</v>
      </c>
      <c r="I13954" s="5">
        <v>2229.5</v>
      </c>
      <c r="J13954" s="5">
        <v>2321329.6700000004</v>
      </c>
      <c r="K13954" s="3" t="str" cm="1">
        <f t="array" ref="K13954">_xlfn.LET(_xlpm.d,UPPER(TRIM(CLEAN(SUBSTITUTE(F13954,CHAR(160),"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55" spans="2:11" hidden="1" x14ac:dyDescent="0.25">
      <c r="B13955" s="20">
        <v>45701</v>
      </c>
      <c r="C13955" s="2" t="s">
        <v>1</v>
      </c>
      <c r="D13955" s="2" t="s">
        <v>4412</v>
      </c>
      <c r="E13955" s="2" t="s">
        <v>3</v>
      </c>
      <c r="F13955" s="2" t="s">
        <v>4969</v>
      </c>
      <c r="G13955" s="5">
        <v>40</v>
      </c>
      <c r="H13955" s="5">
        <v>29.99</v>
      </c>
      <c r="I13955" s="5">
        <v>1199.5999999999999</v>
      </c>
      <c r="J13955" s="5">
        <v>2322529.2700000005</v>
      </c>
      <c r="K13955" s="3" t="str" cm="1">
        <f t="array" ref="K13955">_xlfn.LET(_xlpm.d,UPPER(TRIM(CLEAN(SUBSTITUTE(F13955,CHAR(160),"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56" spans="2:11" hidden="1" x14ac:dyDescent="0.25">
      <c r="B13956" s="20">
        <v>45701</v>
      </c>
      <c r="C13956" s="2" t="s">
        <v>1</v>
      </c>
      <c r="D13956" s="2" t="s">
        <v>1747</v>
      </c>
      <c r="E13956" s="2" t="s">
        <v>1634</v>
      </c>
      <c r="F13956" s="2" t="s">
        <v>4969</v>
      </c>
      <c r="G13956" s="5">
        <v>150</v>
      </c>
      <c r="H13956" s="5">
        <v>29.5</v>
      </c>
      <c r="I13956" s="5">
        <v>4425</v>
      </c>
      <c r="J13956" s="5">
        <v>2326954.2700000005</v>
      </c>
      <c r="K13956" s="3" t="str" cm="1">
        <f t="array" ref="K13956">_xlfn.LET(_xlpm.d,UPPER(TRIM(CLEAN(SUBSTITUTE(F13956,CHAR(160),"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57" spans="2:11" hidden="1" x14ac:dyDescent="0.25">
      <c r="B13957" s="20">
        <v>45702</v>
      </c>
      <c r="C13957" s="2" t="s">
        <v>1</v>
      </c>
      <c r="D13957" s="2" t="s">
        <v>1748</v>
      </c>
      <c r="E13957" s="2" t="s">
        <v>243</v>
      </c>
      <c r="F13957" s="2" t="s">
        <v>4969</v>
      </c>
      <c r="G13957" s="5">
        <v>120</v>
      </c>
      <c r="H13957" s="5">
        <v>31.85</v>
      </c>
      <c r="I13957" s="5">
        <v>3822</v>
      </c>
      <c r="J13957" s="5">
        <v>2330776.2700000005</v>
      </c>
      <c r="K13957" s="3" t="str" cm="1">
        <f t="array" ref="K13957">_xlfn.LET(_xlpm.d,UPPER(TRIM(CLEAN(SUBSTITUTE(F13957,CHAR(160),"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58" spans="2:11" hidden="1" x14ac:dyDescent="0.25">
      <c r="B13958" s="20">
        <v>45702</v>
      </c>
      <c r="C13958" s="2" t="s">
        <v>1</v>
      </c>
      <c r="D13958" s="2" t="s">
        <v>1749</v>
      </c>
      <c r="E13958" s="2" t="s">
        <v>78</v>
      </c>
      <c r="F13958" s="2" t="s">
        <v>4969</v>
      </c>
      <c r="G13958" s="5">
        <v>170</v>
      </c>
      <c r="H13958" s="5">
        <v>31.85</v>
      </c>
      <c r="I13958" s="5">
        <v>5414.5</v>
      </c>
      <c r="J13958" s="5">
        <v>2336190.7700000005</v>
      </c>
      <c r="K13958" s="3" t="str" cm="1">
        <f t="array" ref="K13958">_xlfn.LET(_xlpm.d,UPPER(TRIM(CLEAN(SUBSTITUTE(F13958,CHAR(160),"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59" spans="2:11" hidden="1" x14ac:dyDescent="0.25">
      <c r="B13959" s="20">
        <v>45702</v>
      </c>
      <c r="C13959" s="2" t="s">
        <v>1</v>
      </c>
      <c r="D13959" s="2" t="s">
        <v>928</v>
      </c>
      <c r="E13959" s="2" t="s">
        <v>236</v>
      </c>
      <c r="F13959" s="2" t="s">
        <v>4969</v>
      </c>
      <c r="G13959" s="5">
        <v>300</v>
      </c>
      <c r="H13959" s="5">
        <v>31.85</v>
      </c>
      <c r="I13959" s="5">
        <v>9555</v>
      </c>
      <c r="J13959" s="5">
        <v>2345745.7700000005</v>
      </c>
      <c r="K13959" s="3" t="str" cm="1">
        <f t="array" ref="K13959">_xlfn.LET(_xlpm.d,UPPER(TRIM(CLEAN(SUBSTITUTE(F13959,CHAR(160),"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60" spans="2:11" hidden="1" x14ac:dyDescent="0.25">
      <c r="B13960" s="20">
        <v>45702</v>
      </c>
      <c r="C13960" s="2" t="s">
        <v>1</v>
      </c>
      <c r="D13960" s="2" t="s">
        <v>1750</v>
      </c>
      <c r="E13960" s="2" t="s">
        <v>232</v>
      </c>
      <c r="F13960" s="2" t="s">
        <v>4969</v>
      </c>
      <c r="G13960" s="5">
        <v>100</v>
      </c>
      <c r="H13960" s="5">
        <v>31.85</v>
      </c>
      <c r="I13960" s="5">
        <v>3185</v>
      </c>
      <c r="J13960" s="5">
        <v>2348930.7700000005</v>
      </c>
      <c r="K13960" s="3" t="str" cm="1">
        <f t="array" ref="K13960">_xlfn.LET(_xlpm.d,UPPER(TRIM(CLEAN(SUBSTITUTE(F13960,CHAR(160),"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61" spans="2:11" hidden="1" x14ac:dyDescent="0.25">
      <c r="B13961" s="20">
        <v>45702</v>
      </c>
      <c r="C13961" s="2" t="s">
        <v>1</v>
      </c>
      <c r="D13961" s="2" t="s">
        <v>929</v>
      </c>
      <c r="E13961" s="2" t="s">
        <v>154</v>
      </c>
      <c r="F13961" s="2" t="s">
        <v>4969</v>
      </c>
      <c r="G13961" s="5">
        <v>260</v>
      </c>
      <c r="H13961" s="5">
        <v>31.85</v>
      </c>
      <c r="I13961" s="5">
        <v>8281</v>
      </c>
      <c r="J13961" s="5">
        <v>2357211.7700000005</v>
      </c>
      <c r="K13961" s="3" t="str" cm="1">
        <f t="array" ref="K13961">_xlfn.LET(_xlpm.d,UPPER(TRIM(CLEAN(SUBSTITUTE(F13961,CHAR(160),"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62" spans="2:11" hidden="1" x14ac:dyDescent="0.25">
      <c r="B13962" s="20">
        <v>45702</v>
      </c>
      <c r="C13962" s="2" t="s">
        <v>1</v>
      </c>
      <c r="D13962" s="2" t="s">
        <v>1751</v>
      </c>
      <c r="E13962" s="2" t="s">
        <v>195</v>
      </c>
      <c r="F13962" s="2" t="s">
        <v>4969</v>
      </c>
      <c r="G13962" s="5">
        <v>185</v>
      </c>
      <c r="H13962" s="5">
        <v>31.85</v>
      </c>
      <c r="I13962" s="5">
        <v>5892.25</v>
      </c>
      <c r="J13962" s="5">
        <v>2363104.0200000005</v>
      </c>
      <c r="K13962" s="3" t="str" cm="1">
        <f t="array" ref="K13962">_xlfn.LET(_xlpm.d,UPPER(TRIM(CLEAN(SUBSTITUTE(F13962,CHAR(160),"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63" spans="2:11" hidden="1" x14ac:dyDescent="0.25">
      <c r="B13963" s="20">
        <v>45702</v>
      </c>
      <c r="C13963" s="2" t="s">
        <v>1</v>
      </c>
      <c r="D13963" s="2" t="s">
        <v>1752</v>
      </c>
      <c r="E13963" s="2" t="s">
        <v>43</v>
      </c>
      <c r="F13963" s="2" t="s">
        <v>4969</v>
      </c>
      <c r="G13963" s="5">
        <v>80</v>
      </c>
      <c r="H13963" s="5">
        <v>27.3</v>
      </c>
      <c r="I13963" s="5">
        <v>2184</v>
      </c>
      <c r="J13963" s="5">
        <v>2365288.0200000005</v>
      </c>
      <c r="K13963" s="3" t="str" cm="1">
        <f t="array" ref="K13963">_xlfn.LET(_xlpm.d,UPPER(TRIM(CLEAN(SUBSTITUTE(F13963,CHAR(160),"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64" spans="2:11" hidden="1" x14ac:dyDescent="0.25">
      <c r="B13964" s="20">
        <v>45702</v>
      </c>
      <c r="C13964" s="2" t="s">
        <v>1</v>
      </c>
      <c r="D13964" s="2" t="s">
        <v>5055</v>
      </c>
      <c r="E13964" s="2" t="s">
        <v>232</v>
      </c>
      <c r="F13964" s="2" t="s">
        <v>4969</v>
      </c>
      <c r="G13964" s="5">
        <v>20</v>
      </c>
      <c r="H13964" s="5">
        <v>0</v>
      </c>
      <c r="I13964" s="5">
        <v>0</v>
      </c>
      <c r="J13964" s="5">
        <v>2365288.0200000005</v>
      </c>
      <c r="K13964" s="3" t="str" cm="1">
        <f t="array" ref="K13964">_xlfn.LET(_xlpm.d,UPPER(TRIM(CLEAN(SUBSTITUTE(F13964,CHAR(160),"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65" spans="2:11" hidden="1" x14ac:dyDescent="0.25">
      <c r="B13965" s="20">
        <v>45702</v>
      </c>
      <c r="C13965" s="2" t="s">
        <v>1</v>
      </c>
      <c r="D13965" s="2" t="s">
        <v>2682</v>
      </c>
      <c r="E13965" s="2" t="s">
        <v>241</v>
      </c>
      <c r="F13965" s="2" t="s">
        <v>4969</v>
      </c>
      <c r="G13965" s="5">
        <v>80</v>
      </c>
      <c r="H13965" s="5">
        <v>31.85</v>
      </c>
      <c r="I13965" s="5">
        <v>2548</v>
      </c>
      <c r="J13965" s="5">
        <v>2367836.0200000005</v>
      </c>
      <c r="K13965" s="3" t="str" cm="1">
        <f t="array" ref="K13965">_xlfn.LET(_xlpm.d,UPPER(TRIM(CLEAN(SUBSTITUTE(F13965,CHAR(160),"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66" spans="2:11" hidden="1" x14ac:dyDescent="0.25">
      <c r="B13966" s="20">
        <v>45702</v>
      </c>
      <c r="C13966" s="2" t="s">
        <v>1</v>
      </c>
      <c r="D13966" s="2" t="s">
        <v>1753</v>
      </c>
      <c r="E13966" s="2" t="s">
        <v>234</v>
      </c>
      <c r="F13966" s="2" t="s">
        <v>4969</v>
      </c>
      <c r="G13966" s="5">
        <v>120</v>
      </c>
      <c r="H13966" s="5">
        <v>31.85</v>
      </c>
      <c r="I13966" s="5">
        <v>3822</v>
      </c>
      <c r="J13966" s="5">
        <v>2371658.0200000005</v>
      </c>
      <c r="K13966" s="3" t="str" cm="1">
        <f t="array" ref="K13966">_xlfn.LET(_xlpm.d,UPPER(TRIM(CLEAN(SUBSTITUTE(F13966,CHAR(160),"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67" spans="2:11" hidden="1" x14ac:dyDescent="0.25">
      <c r="B13967" s="20">
        <v>45702</v>
      </c>
      <c r="C13967" s="2" t="s">
        <v>1</v>
      </c>
      <c r="D13967" s="2" t="s">
        <v>1754</v>
      </c>
      <c r="E13967" s="2" t="s">
        <v>165</v>
      </c>
      <c r="F13967" s="2" t="s">
        <v>4969</v>
      </c>
      <c r="G13967" s="5">
        <v>130</v>
      </c>
      <c r="H13967" s="5">
        <v>31.85</v>
      </c>
      <c r="I13967" s="5">
        <v>4140.5</v>
      </c>
      <c r="J13967" s="5">
        <v>2375798.5200000005</v>
      </c>
      <c r="K13967" s="3" t="str" cm="1">
        <f t="array" ref="K13967">_xlfn.LET(_xlpm.d,UPPER(TRIM(CLEAN(SUBSTITUTE(F13967,CHAR(160),"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68" spans="2:11" hidden="1" x14ac:dyDescent="0.25">
      <c r="B13968" s="20">
        <v>45702</v>
      </c>
      <c r="C13968" s="2" t="s">
        <v>1</v>
      </c>
      <c r="D13968" s="2" t="s">
        <v>1755</v>
      </c>
      <c r="E13968" s="2" t="s">
        <v>50</v>
      </c>
      <c r="F13968" s="2" t="s">
        <v>4969</v>
      </c>
      <c r="G13968" s="5">
        <v>160</v>
      </c>
      <c r="H13968" s="5">
        <v>29.2</v>
      </c>
      <c r="I13968" s="5">
        <v>4672</v>
      </c>
      <c r="J13968" s="5">
        <v>2380470.5200000005</v>
      </c>
      <c r="K13968" s="3" t="str" cm="1">
        <f t="array" ref="K13968">_xlfn.LET(_xlpm.d,UPPER(TRIM(CLEAN(SUBSTITUTE(F13968,CHAR(160),"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69" spans="2:11" hidden="1" x14ac:dyDescent="0.25">
      <c r="B13969" s="20">
        <v>45702</v>
      </c>
      <c r="C13969" s="2" t="s">
        <v>1</v>
      </c>
      <c r="D13969" s="2" t="s">
        <v>1756</v>
      </c>
      <c r="E13969" s="2" t="s">
        <v>807</v>
      </c>
      <c r="F13969" s="2" t="s">
        <v>4969</v>
      </c>
      <c r="G13969" s="5">
        <v>60</v>
      </c>
      <c r="H13969" s="5">
        <v>28.65</v>
      </c>
      <c r="I13969" s="5">
        <v>1719</v>
      </c>
      <c r="J13969" s="5">
        <v>2382189.5200000005</v>
      </c>
      <c r="K13969" s="3" t="str" cm="1">
        <f t="array" ref="K13969">_xlfn.LET(_xlpm.d,UPPER(TRIM(CLEAN(SUBSTITUTE(F13969,CHAR(160),"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70" spans="2:11" hidden="1" x14ac:dyDescent="0.25">
      <c r="B13970" s="20">
        <v>45702</v>
      </c>
      <c r="C13970" s="2" t="s">
        <v>1</v>
      </c>
      <c r="D13970" s="2" t="s">
        <v>2684</v>
      </c>
      <c r="E13970" s="2" t="s">
        <v>170</v>
      </c>
      <c r="F13970" s="2" t="s">
        <v>4969</v>
      </c>
      <c r="G13970" s="5">
        <v>80</v>
      </c>
      <c r="H13970" s="5">
        <v>29.99</v>
      </c>
      <c r="I13970" s="5">
        <v>2399.1999999999998</v>
      </c>
      <c r="J13970" s="5">
        <v>2384588.7200000007</v>
      </c>
      <c r="K13970" s="3" t="str" cm="1">
        <f t="array" ref="K13970">_xlfn.LET(_xlpm.d,UPPER(TRIM(CLEAN(SUBSTITUTE(F13970,CHAR(160),"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71" spans="2:11" hidden="1" x14ac:dyDescent="0.25">
      <c r="B13971" s="20">
        <v>45702</v>
      </c>
      <c r="C13971" s="2" t="s">
        <v>1</v>
      </c>
      <c r="D13971" s="2" t="s">
        <v>4413</v>
      </c>
      <c r="E13971" s="2" t="s">
        <v>2447</v>
      </c>
      <c r="F13971" s="2" t="s">
        <v>4969</v>
      </c>
      <c r="G13971" s="5">
        <v>190</v>
      </c>
      <c r="H13971" s="5">
        <v>29.99</v>
      </c>
      <c r="I13971" s="5">
        <v>5698.1</v>
      </c>
      <c r="J13971" s="5">
        <v>2390286.8200000008</v>
      </c>
      <c r="K13971" s="3" t="str" cm="1">
        <f t="array" ref="K13971">_xlfn.LET(_xlpm.d,UPPER(TRIM(CLEAN(SUBSTITUTE(F13971,CHAR(160),"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72" spans="2:11" hidden="1" x14ac:dyDescent="0.25">
      <c r="B13972" s="20">
        <v>45702</v>
      </c>
      <c r="C13972" s="2" t="s">
        <v>1</v>
      </c>
      <c r="D13972" s="2" t="s">
        <v>4413</v>
      </c>
      <c r="E13972" s="2" t="s">
        <v>2447</v>
      </c>
      <c r="F13972" s="2" t="s">
        <v>5044</v>
      </c>
      <c r="G13972" s="5">
        <v>90</v>
      </c>
      <c r="H13972" s="5">
        <v>24.99</v>
      </c>
      <c r="I13972" s="5">
        <v>2249.1</v>
      </c>
      <c r="J13972" s="5">
        <v>2392535.9200000009</v>
      </c>
      <c r="K13972" s="3" t="str" cm="1">
        <f t="array" ref="K13972">_xlfn.LET(_xlpm.d,UPPER(TRIM(CLEAN(SUBSTITUTE(F13972,CHAR(160),"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73" spans="2:11" hidden="1" x14ac:dyDescent="0.25">
      <c r="B13973" s="20">
        <v>45702</v>
      </c>
      <c r="C13973" s="2" t="s">
        <v>1</v>
      </c>
      <c r="D13973" s="2" t="s">
        <v>4413</v>
      </c>
      <c r="E13973" s="2" t="s">
        <v>2447</v>
      </c>
      <c r="F13973" s="2" t="s">
        <v>4991</v>
      </c>
      <c r="G13973" s="5">
        <v>10</v>
      </c>
      <c r="H13973" s="5">
        <v>19.989999999999998</v>
      </c>
      <c r="I13973" s="5">
        <v>199.9</v>
      </c>
      <c r="J13973" s="5">
        <v>2392735.8200000008</v>
      </c>
      <c r="K13973" s="3" t="str" cm="1">
        <f t="array" ref="K13973">_xlfn.LET(_xlpm.d,UPPER(TRIM(CLEAN(SUBSTITUTE(F13973,CHAR(160),"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74" spans="2:11" hidden="1" x14ac:dyDescent="0.25">
      <c r="B13974" s="20">
        <v>45702</v>
      </c>
      <c r="C13974" s="2" t="s">
        <v>1</v>
      </c>
      <c r="D13974" s="2" t="s">
        <v>2685</v>
      </c>
      <c r="E13974" s="2" t="s">
        <v>307</v>
      </c>
      <c r="F13974" s="2" t="s">
        <v>4969</v>
      </c>
      <c r="G13974" s="5">
        <v>500</v>
      </c>
      <c r="H13974" s="5">
        <v>31.85</v>
      </c>
      <c r="I13974" s="5">
        <v>15925</v>
      </c>
      <c r="J13974" s="5">
        <v>2408660.8200000008</v>
      </c>
      <c r="K13974" s="3" t="str" cm="1">
        <f t="array" ref="K13974">_xlfn.LET(_xlpm.d,UPPER(TRIM(CLEAN(SUBSTITUTE(F13974,CHAR(160),"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75" spans="2:11" hidden="1" x14ac:dyDescent="0.25">
      <c r="B13975" s="20">
        <v>45702</v>
      </c>
      <c r="C13975" s="2" t="s">
        <v>1</v>
      </c>
      <c r="D13975" s="2" t="s">
        <v>1757</v>
      </c>
      <c r="E13975" s="2" t="s">
        <v>224</v>
      </c>
      <c r="F13975" s="2" t="s">
        <v>4969</v>
      </c>
      <c r="G13975" s="5">
        <v>700</v>
      </c>
      <c r="H13975" s="5">
        <v>31.85</v>
      </c>
      <c r="I13975" s="5">
        <v>22295</v>
      </c>
      <c r="J13975" s="5">
        <v>2430955.8200000008</v>
      </c>
      <c r="K13975" s="3" t="str" cm="1">
        <f t="array" ref="K13975">_xlfn.LET(_xlpm.d,UPPER(TRIM(CLEAN(SUBSTITUTE(F13975,CHAR(160),"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76" spans="2:11" hidden="1" x14ac:dyDescent="0.25">
      <c r="B13976" s="20">
        <v>45703</v>
      </c>
      <c r="C13976" s="2" t="s">
        <v>1</v>
      </c>
      <c r="D13976" s="2" t="s">
        <v>1758</v>
      </c>
      <c r="E13976" s="2" t="s">
        <v>796</v>
      </c>
      <c r="F13976" s="2" t="s">
        <v>5056</v>
      </c>
      <c r="G13976" s="5">
        <v>20</v>
      </c>
      <c r="H13976" s="5">
        <v>19.989999999999998</v>
      </c>
      <c r="I13976" s="5">
        <v>399.8</v>
      </c>
      <c r="J13976" s="5">
        <v>2431355.6200000006</v>
      </c>
      <c r="K13976" s="3" t="str" cm="1">
        <f t="array" ref="K13976">_xlfn.LET(_xlpm.d,UPPER(TRIM(CLEAN(SUBSTITUTE(F13976,CHAR(160),"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77" spans="2:11" hidden="1" x14ac:dyDescent="0.25">
      <c r="B13977" s="20">
        <v>45703</v>
      </c>
      <c r="C13977" s="2" t="s">
        <v>1</v>
      </c>
      <c r="D13977" s="2" t="s">
        <v>1758</v>
      </c>
      <c r="E13977" s="2" t="s">
        <v>796</v>
      </c>
      <c r="F13977" s="2" t="s">
        <v>5057</v>
      </c>
      <c r="G13977" s="5">
        <v>40</v>
      </c>
      <c r="H13977" s="5">
        <v>14.99</v>
      </c>
      <c r="I13977" s="5">
        <v>599.6</v>
      </c>
      <c r="J13977" s="5">
        <v>2431955.2200000007</v>
      </c>
      <c r="K13977" s="3" t="str" cm="1">
        <f t="array" ref="K13977">_xlfn.LET(_xlpm.d,UPPER(TRIM(CLEAN(SUBSTITUTE(F13977,CHAR(160),"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78" spans="2:11" hidden="1" x14ac:dyDescent="0.25">
      <c r="B13978" s="20">
        <v>45703</v>
      </c>
      <c r="C13978" s="2" t="s">
        <v>1</v>
      </c>
      <c r="D13978" s="2" t="s">
        <v>1758</v>
      </c>
      <c r="E13978" s="2" t="s">
        <v>796</v>
      </c>
      <c r="F13978" s="2" t="s">
        <v>4969</v>
      </c>
      <c r="G13978" s="5">
        <v>40</v>
      </c>
      <c r="H13978" s="5">
        <v>29.99</v>
      </c>
      <c r="I13978" s="5">
        <v>1199.5999999999999</v>
      </c>
      <c r="J13978" s="5">
        <v>2433154.8200000008</v>
      </c>
      <c r="K13978" s="3" t="str" cm="1">
        <f t="array" ref="K13978">_xlfn.LET(_xlpm.d,UPPER(TRIM(CLEAN(SUBSTITUTE(F13978,CHAR(160),"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79" spans="2:11" hidden="1" x14ac:dyDescent="0.25">
      <c r="B13979" s="20">
        <v>45705</v>
      </c>
      <c r="C13979" s="2" t="s">
        <v>1</v>
      </c>
      <c r="D13979" s="2" t="s">
        <v>1382</v>
      </c>
      <c r="E13979" s="2" t="s">
        <v>162</v>
      </c>
      <c r="F13979" s="2" t="s">
        <v>4969</v>
      </c>
      <c r="G13979" s="5">
        <v>260</v>
      </c>
      <c r="H13979" s="5">
        <v>31.85</v>
      </c>
      <c r="I13979" s="5">
        <v>8281</v>
      </c>
      <c r="J13979" s="5">
        <v>2441435.8200000008</v>
      </c>
      <c r="K13979" s="3" t="str" cm="1">
        <f t="array" ref="K13979">_xlfn.LET(_xlpm.d,UPPER(TRIM(CLEAN(SUBSTITUTE(F13979,CHAR(160),"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80" spans="2:11" hidden="1" x14ac:dyDescent="0.25">
      <c r="B13980" s="20">
        <v>45705</v>
      </c>
      <c r="C13980" s="2" t="s">
        <v>1</v>
      </c>
      <c r="D13980" s="2" t="s">
        <v>5058</v>
      </c>
      <c r="E13980" s="2" t="s">
        <v>807</v>
      </c>
      <c r="F13980" s="2" t="s">
        <v>4969</v>
      </c>
      <c r="G13980" s="5">
        <v>64</v>
      </c>
      <c r="H13980" s="5">
        <v>29.99</v>
      </c>
      <c r="I13980" s="5">
        <v>1919.36</v>
      </c>
      <c r="J13980" s="5">
        <v>2443355.1800000006</v>
      </c>
      <c r="K13980" s="3" t="str" cm="1">
        <f t="array" ref="K13980">_xlfn.LET(_xlpm.d,UPPER(TRIM(CLEAN(SUBSTITUTE(F13980,CHAR(160),"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81" spans="2:11" hidden="1" x14ac:dyDescent="0.25">
      <c r="B13981" s="20">
        <v>45705</v>
      </c>
      <c r="C13981" s="2" t="s">
        <v>1</v>
      </c>
      <c r="D13981" s="2" t="s">
        <v>5059</v>
      </c>
      <c r="E13981" s="2" t="s">
        <v>832</v>
      </c>
      <c r="F13981" s="2" t="s">
        <v>4969</v>
      </c>
      <c r="G13981" s="5">
        <v>50</v>
      </c>
      <c r="H13981" s="5">
        <v>29.99</v>
      </c>
      <c r="I13981" s="5">
        <v>1499.5</v>
      </c>
      <c r="J13981" s="5">
        <v>2444854.6800000006</v>
      </c>
      <c r="K13981" s="3" t="str" cm="1">
        <f t="array" ref="K13981">_xlfn.LET(_xlpm.d,UPPER(TRIM(CLEAN(SUBSTITUTE(F13981,CHAR(160),"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82" spans="2:11" hidden="1" x14ac:dyDescent="0.25">
      <c r="B13982" s="20">
        <v>45705</v>
      </c>
      <c r="C13982" s="2" t="s">
        <v>1</v>
      </c>
      <c r="D13982" s="2" t="s">
        <v>5060</v>
      </c>
      <c r="E13982" s="2" t="s">
        <v>3</v>
      </c>
      <c r="F13982" s="2" t="s">
        <v>4969</v>
      </c>
      <c r="G13982" s="5">
        <v>30</v>
      </c>
      <c r="H13982" s="5">
        <v>29.99</v>
      </c>
      <c r="I13982" s="5">
        <v>899.7</v>
      </c>
      <c r="J13982" s="5">
        <v>2445754.3800000008</v>
      </c>
      <c r="K13982" s="3" t="str" cm="1">
        <f t="array" ref="K13982">_xlfn.LET(_xlpm.d,UPPER(TRIM(CLEAN(SUBSTITUTE(F13982,CHAR(160),"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83" spans="2:11" hidden="1" x14ac:dyDescent="0.25">
      <c r="B13983" s="20">
        <v>45705</v>
      </c>
      <c r="C13983" s="2" t="s">
        <v>1</v>
      </c>
      <c r="D13983" s="2" t="s">
        <v>5061</v>
      </c>
      <c r="E13983" s="2" t="s">
        <v>5004</v>
      </c>
      <c r="F13983" s="2" t="s">
        <v>4969</v>
      </c>
      <c r="G13983" s="5">
        <v>30</v>
      </c>
      <c r="H13983" s="5">
        <v>19.989999999999998</v>
      </c>
      <c r="I13983" s="5">
        <v>599.70000000000005</v>
      </c>
      <c r="J13983" s="5">
        <v>2446354.080000001</v>
      </c>
      <c r="K13983" s="3" t="str" cm="1">
        <f t="array" ref="K13983">_xlfn.LET(_xlpm.d,UPPER(TRIM(CLEAN(SUBSTITUTE(F13983,CHAR(160),"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84" spans="2:11" hidden="1" x14ac:dyDescent="0.25">
      <c r="B13984" s="20">
        <v>45705</v>
      </c>
      <c r="C13984" s="2" t="s">
        <v>1</v>
      </c>
      <c r="D13984" s="2" t="s">
        <v>5062</v>
      </c>
      <c r="E13984" s="2" t="s">
        <v>135</v>
      </c>
      <c r="F13984" s="2" t="s">
        <v>4969</v>
      </c>
      <c r="G13984" s="5">
        <v>100</v>
      </c>
      <c r="H13984" s="5">
        <v>31.85</v>
      </c>
      <c r="I13984" s="5">
        <v>3185</v>
      </c>
      <c r="J13984" s="5">
        <v>2449539.080000001</v>
      </c>
      <c r="K13984" s="3" t="str" cm="1">
        <f t="array" ref="K13984">_xlfn.LET(_xlpm.d,UPPER(TRIM(CLEAN(SUBSTITUTE(F13984,CHAR(160),"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85" spans="2:11" hidden="1" x14ac:dyDescent="0.25">
      <c r="B13985" s="20">
        <v>45705</v>
      </c>
      <c r="C13985" s="2" t="s">
        <v>1</v>
      </c>
      <c r="D13985" s="2" t="s">
        <v>5063</v>
      </c>
      <c r="E13985" s="2" t="s">
        <v>241</v>
      </c>
      <c r="F13985" s="2" t="s">
        <v>4969</v>
      </c>
      <c r="G13985" s="5">
        <v>200</v>
      </c>
      <c r="H13985" s="5">
        <v>31.85</v>
      </c>
      <c r="I13985" s="5">
        <v>6370</v>
      </c>
      <c r="J13985" s="5">
        <v>2455909.080000001</v>
      </c>
      <c r="K13985" s="3" t="str" cm="1">
        <f t="array" ref="K13985">_xlfn.LET(_xlpm.d,UPPER(TRIM(CLEAN(SUBSTITUTE(F13985,CHAR(160),"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86" spans="2:11" hidden="1" x14ac:dyDescent="0.25">
      <c r="B13986" s="20">
        <v>45705</v>
      </c>
      <c r="C13986" s="2" t="s">
        <v>1</v>
      </c>
      <c r="D13986" s="2" t="s">
        <v>1383</v>
      </c>
      <c r="E13986" s="2" t="s">
        <v>160</v>
      </c>
      <c r="F13986" s="2" t="s">
        <v>4969</v>
      </c>
      <c r="G13986" s="5">
        <v>170</v>
      </c>
      <c r="H13986" s="5">
        <v>31.85</v>
      </c>
      <c r="I13986" s="5">
        <v>5414.5</v>
      </c>
      <c r="J13986" s="5">
        <v>2461323.580000001</v>
      </c>
      <c r="K13986" s="3" t="str" cm="1">
        <f t="array" ref="K13986">_xlfn.LET(_xlpm.d,UPPER(TRIM(CLEAN(SUBSTITUTE(F13986,CHAR(160),"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87" spans="2:11" hidden="1" x14ac:dyDescent="0.25">
      <c r="B13987" s="20">
        <v>45705</v>
      </c>
      <c r="C13987" s="2" t="s">
        <v>1</v>
      </c>
      <c r="D13987" s="2" t="s">
        <v>5064</v>
      </c>
      <c r="E13987" s="2" t="s">
        <v>180</v>
      </c>
      <c r="F13987" s="2" t="s">
        <v>4969</v>
      </c>
      <c r="G13987" s="5">
        <v>110</v>
      </c>
      <c r="H13987" s="5">
        <v>31.85</v>
      </c>
      <c r="I13987" s="5">
        <v>3503.5</v>
      </c>
      <c r="J13987" s="5">
        <v>2464827.080000001</v>
      </c>
      <c r="K13987" s="3" t="str" cm="1">
        <f t="array" ref="K13987">_xlfn.LET(_xlpm.d,UPPER(TRIM(CLEAN(SUBSTITUTE(F13987,CHAR(160),"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88" spans="2:11" hidden="1" x14ac:dyDescent="0.25">
      <c r="B13988" s="20">
        <v>45705</v>
      </c>
      <c r="C13988" s="2" t="s">
        <v>1</v>
      </c>
      <c r="D13988" s="2" t="s">
        <v>1759</v>
      </c>
      <c r="E13988" s="2" t="s">
        <v>248</v>
      </c>
      <c r="F13988" s="2" t="s">
        <v>4969</v>
      </c>
      <c r="G13988" s="5">
        <v>150</v>
      </c>
      <c r="H13988" s="5">
        <v>31.85</v>
      </c>
      <c r="I13988" s="5">
        <v>4777.5</v>
      </c>
      <c r="J13988" s="5">
        <v>2469604.580000001</v>
      </c>
      <c r="K13988" s="3" t="str" cm="1">
        <f t="array" ref="K13988">_xlfn.LET(_xlpm.d,UPPER(TRIM(CLEAN(SUBSTITUTE(F13988,CHAR(160),"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89" spans="2:11" hidden="1" x14ac:dyDescent="0.25">
      <c r="B13989" s="20">
        <v>45705</v>
      </c>
      <c r="C13989" s="2" t="s">
        <v>1</v>
      </c>
      <c r="D13989" s="2" t="s">
        <v>2687</v>
      </c>
      <c r="E13989" s="2" t="s">
        <v>254</v>
      </c>
      <c r="F13989" s="2" t="s">
        <v>4969</v>
      </c>
      <c r="G13989" s="5">
        <v>100</v>
      </c>
      <c r="H13989" s="5">
        <v>31.85</v>
      </c>
      <c r="I13989" s="5">
        <v>3185</v>
      </c>
      <c r="J13989" s="5">
        <v>2472789.580000001</v>
      </c>
      <c r="K13989" s="3" t="str" cm="1">
        <f t="array" ref="K13989">_xlfn.LET(_xlpm.d,UPPER(TRIM(CLEAN(SUBSTITUTE(F13989,CHAR(160),"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90" spans="2:11" hidden="1" x14ac:dyDescent="0.25">
      <c r="B13990" s="20">
        <v>45706</v>
      </c>
      <c r="C13990" s="2" t="s">
        <v>1</v>
      </c>
      <c r="D13990" s="2" t="s">
        <v>1760</v>
      </c>
      <c r="E13990" s="2" t="s">
        <v>143</v>
      </c>
      <c r="F13990" s="2" t="s">
        <v>4969</v>
      </c>
      <c r="G13990" s="5">
        <v>220</v>
      </c>
      <c r="H13990" s="5">
        <v>31.85</v>
      </c>
      <c r="I13990" s="5">
        <v>7007</v>
      </c>
      <c r="J13990" s="5">
        <v>2479796.580000001</v>
      </c>
      <c r="K13990" s="3" t="str" cm="1">
        <f t="array" ref="K13990">_xlfn.LET(_xlpm.d,UPPER(TRIM(CLEAN(SUBSTITUTE(F13990,CHAR(160),"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91" spans="2:11" hidden="1" x14ac:dyDescent="0.25">
      <c r="B13991" s="20">
        <v>45706</v>
      </c>
      <c r="C13991" s="2" t="s">
        <v>1</v>
      </c>
      <c r="D13991" s="2" t="s">
        <v>5065</v>
      </c>
      <c r="E13991" s="2" t="s">
        <v>232</v>
      </c>
      <c r="F13991" s="2" t="s">
        <v>4969</v>
      </c>
      <c r="G13991" s="5">
        <v>120</v>
      </c>
      <c r="H13991" s="5">
        <v>31.85</v>
      </c>
      <c r="I13991" s="5">
        <v>3822</v>
      </c>
      <c r="J13991" s="5">
        <v>2483618.580000001</v>
      </c>
      <c r="K13991" s="3" t="str" cm="1">
        <f t="array" ref="K13991">_xlfn.LET(_xlpm.d,UPPER(TRIM(CLEAN(SUBSTITUTE(F13991,CHAR(160),"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92" spans="2:11" hidden="1" x14ac:dyDescent="0.25">
      <c r="B13992" s="20">
        <v>45706</v>
      </c>
      <c r="C13992" s="2" t="s">
        <v>1</v>
      </c>
      <c r="D13992" s="2" t="s">
        <v>1520</v>
      </c>
      <c r="E13992" s="2" t="s">
        <v>158</v>
      </c>
      <c r="F13992" s="2" t="s">
        <v>4969</v>
      </c>
      <c r="G13992" s="5">
        <v>200</v>
      </c>
      <c r="H13992" s="5">
        <v>31.85</v>
      </c>
      <c r="I13992" s="5">
        <v>6370</v>
      </c>
      <c r="J13992" s="5">
        <v>2489988.580000001</v>
      </c>
      <c r="K13992" s="3" t="str" cm="1">
        <f t="array" ref="K13992">_xlfn.LET(_xlpm.d,UPPER(TRIM(CLEAN(SUBSTITUTE(F13992,CHAR(160),"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93" spans="2:11" hidden="1" x14ac:dyDescent="0.25">
      <c r="B13993" s="20">
        <v>45706</v>
      </c>
      <c r="C13993" s="2" t="s">
        <v>1</v>
      </c>
      <c r="D13993" s="2" t="s">
        <v>1761</v>
      </c>
      <c r="E13993" s="2" t="s">
        <v>234</v>
      </c>
      <c r="F13993" s="2" t="s">
        <v>4969</v>
      </c>
      <c r="G13993" s="5">
        <v>130</v>
      </c>
      <c r="H13993" s="5">
        <v>31.85</v>
      </c>
      <c r="I13993" s="5">
        <v>4140.5</v>
      </c>
      <c r="J13993" s="5">
        <v>2494129.080000001</v>
      </c>
      <c r="K13993" s="3" t="str" cm="1">
        <f t="array" ref="K13993">_xlfn.LET(_xlpm.d,UPPER(TRIM(CLEAN(SUBSTITUTE(F13993,CHAR(160),"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94" spans="2:11" hidden="1" x14ac:dyDescent="0.25">
      <c r="B13994" s="20">
        <v>45706</v>
      </c>
      <c r="C13994" s="2" t="s">
        <v>1</v>
      </c>
      <c r="D13994" s="2" t="s">
        <v>3859</v>
      </c>
      <c r="E13994" s="2" t="s">
        <v>544</v>
      </c>
      <c r="F13994" s="2" t="s">
        <v>4969</v>
      </c>
      <c r="G13994" s="5">
        <v>60</v>
      </c>
      <c r="H13994" s="5">
        <v>29.5</v>
      </c>
      <c r="I13994" s="5">
        <v>1770</v>
      </c>
      <c r="J13994" s="5">
        <v>2495899.080000001</v>
      </c>
      <c r="K13994" s="3" t="str" cm="1">
        <f t="array" ref="K13994">_xlfn.LET(_xlpm.d,UPPER(TRIM(CLEAN(SUBSTITUTE(F13994,CHAR(160),"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95" spans="2:11" hidden="1" x14ac:dyDescent="0.25">
      <c r="B13995" s="20">
        <v>45706</v>
      </c>
      <c r="C13995" s="2" t="s">
        <v>1</v>
      </c>
      <c r="D13995" s="2" t="s">
        <v>2688</v>
      </c>
      <c r="E13995" s="2" t="s">
        <v>141</v>
      </c>
      <c r="F13995" s="2" t="s">
        <v>4969</v>
      </c>
      <c r="G13995" s="5">
        <v>300</v>
      </c>
      <c r="H13995" s="5">
        <v>31.85</v>
      </c>
      <c r="I13995" s="5">
        <v>9555</v>
      </c>
      <c r="J13995" s="5">
        <v>2505454.080000001</v>
      </c>
      <c r="K13995" s="3" t="str" cm="1">
        <f t="array" ref="K13995">_xlfn.LET(_xlpm.d,UPPER(TRIM(CLEAN(SUBSTITUTE(F13995,CHAR(160),"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96" spans="2:11" hidden="1" x14ac:dyDescent="0.25">
      <c r="B13996" s="20">
        <v>45706</v>
      </c>
      <c r="C13996" s="2" t="s">
        <v>1</v>
      </c>
      <c r="D13996" s="2" t="s">
        <v>2689</v>
      </c>
      <c r="E13996" s="2" t="s">
        <v>1634</v>
      </c>
      <c r="F13996" s="2" t="s">
        <v>4969</v>
      </c>
      <c r="G13996" s="5">
        <v>100</v>
      </c>
      <c r="H13996" s="5">
        <v>29.5</v>
      </c>
      <c r="I13996" s="5">
        <v>2950</v>
      </c>
      <c r="J13996" s="5">
        <v>2508404.080000001</v>
      </c>
      <c r="K13996" s="3" t="str" cm="1">
        <f t="array" ref="K13996">_xlfn.LET(_xlpm.d,UPPER(TRIM(CLEAN(SUBSTITUTE(F13996,CHAR(160),"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97" spans="2:11" hidden="1" x14ac:dyDescent="0.25">
      <c r="B13997" s="20">
        <v>45706</v>
      </c>
      <c r="C13997" s="2" t="s">
        <v>1</v>
      </c>
      <c r="D13997" s="2" t="s">
        <v>1588</v>
      </c>
      <c r="E13997" s="2" t="s">
        <v>266</v>
      </c>
      <c r="F13997" s="2" t="s">
        <v>4969</v>
      </c>
      <c r="G13997" s="5">
        <v>120</v>
      </c>
      <c r="H13997" s="5">
        <v>31.85</v>
      </c>
      <c r="I13997" s="5">
        <v>3822</v>
      </c>
      <c r="J13997" s="5">
        <v>2512226.080000001</v>
      </c>
      <c r="K13997" s="3" t="str" cm="1">
        <f t="array" ref="K13997">_xlfn.LET(_xlpm.d,UPPER(TRIM(CLEAN(SUBSTITUTE(F13997,CHAR(160),"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98" spans="2:11" hidden="1" x14ac:dyDescent="0.25">
      <c r="B13998" s="20">
        <v>45707</v>
      </c>
      <c r="C13998" s="2" t="s">
        <v>1</v>
      </c>
      <c r="D13998" s="2" t="s">
        <v>2462</v>
      </c>
      <c r="E13998" s="2" t="s">
        <v>145</v>
      </c>
      <c r="F13998" s="2" t="s">
        <v>4969</v>
      </c>
      <c r="G13998" s="5">
        <v>100</v>
      </c>
      <c r="H13998" s="5">
        <v>31.85</v>
      </c>
      <c r="I13998" s="5">
        <v>3185</v>
      </c>
      <c r="J13998" s="5">
        <v>2515411.080000001</v>
      </c>
      <c r="K13998" s="3" t="str" cm="1">
        <f t="array" ref="K13998">_xlfn.LET(_xlpm.d,UPPER(TRIM(CLEAN(SUBSTITUTE(F13998,CHAR(160),"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3999" spans="2:11" hidden="1" x14ac:dyDescent="0.25">
      <c r="B13999" s="20">
        <v>45707</v>
      </c>
      <c r="C13999" s="2" t="s">
        <v>1</v>
      </c>
      <c r="D13999" s="2" t="s">
        <v>1384</v>
      </c>
      <c r="E13999" s="2" t="s">
        <v>286</v>
      </c>
      <c r="F13999" s="2" t="s">
        <v>4969</v>
      </c>
      <c r="G13999" s="5">
        <v>150</v>
      </c>
      <c r="H13999" s="5">
        <v>31.85</v>
      </c>
      <c r="I13999" s="5">
        <v>4777.5</v>
      </c>
      <c r="J13999" s="5">
        <v>2520188.580000001</v>
      </c>
      <c r="K13999" s="3" t="str" cm="1">
        <f t="array" ref="K13999">_xlfn.LET(_xlpm.d,UPPER(TRIM(CLEAN(SUBSTITUTE(F13999,CHAR(160),"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00" spans="2:11" hidden="1" x14ac:dyDescent="0.25">
      <c r="B14000" s="20">
        <v>45707</v>
      </c>
      <c r="C14000" s="2" t="s">
        <v>1</v>
      </c>
      <c r="D14000" s="2" t="s">
        <v>1762</v>
      </c>
      <c r="E14000" s="2" t="s">
        <v>485</v>
      </c>
      <c r="F14000" s="2" t="s">
        <v>4969</v>
      </c>
      <c r="G14000" s="5">
        <v>130</v>
      </c>
      <c r="H14000" s="5">
        <v>29.5</v>
      </c>
      <c r="I14000" s="5">
        <v>3835</v>
      </c>
      <c r="J14000" s="5">
        <v>2524023.580000001</v>
      </c>
      <c r="K14000" s="3" t="str" cm="1">
        <f t="array" ref="K14000">_xlfn.LET(_xlpm.d,UPPER(TRIM(CLEAN(SUBSTITUTE(F14000,CHAR(160),"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01" spans="2:11" hidden="1" x14ac:dyDescent="0.25">
      <c r="B14001" s="20">
        <v>45707</v>
      </c>
      <c r="C14001" s="2" t="s">
        <v>1</v>
      </c>
      <c r="D14001" s="2" t="s">
        <v>4415</v>
      </c>
      <c r="E14001" s="2" t="s">
        <v>762</v>
      </c>
      <c r="F14001" s="2" t="s">
        <v>4969</v>
      </c>
      <c r="G14001" s="5">
        <v>180</v>
      </c>
      <c r="H14001" s="5">
        <v>20.7</v>
      </c>
      <c r="I14001" s="5">
        <v>3726</v>
      </c>
      <c r="J14001" s="5">
        <v>2527749.580000001</v>
      </c>
      <c r="K14001" s="3" t="str" cm="1">
        <f t="array" ref="K14001">_xlfn.LET(_xlpm.d,UPPER(TRIM(CLEAN(SUBSTITUTE(F14001,CHAR(160),"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02" spans="2:11" hidden="1" x14ac:dyDescent="0.25">
      <c r="B14002" s="20">
        <v>45707</v>
      </c>
      <c r="C14002" s="2" t="s">
        <v>1</v>
      </c>
      <c r="D14002" s="2" t="s">
        <v>1763</v>
      </c>
      <c r="E14002" s="2" t="s">
        <v>305</v>
      </c>
      <c r="F14002" s="2" t="s">
        <v>4969</v>
      </c>
      <c r="G14002" s="5">
        <v>600</v>
      </c>
      <c r="H14002" s="5">
        <v>31.85</v>
      </c>
      <c r="I14002" s="5">
        <v>19110</v>
      </c>
      <c r="J14002" s="5">
        <v>2546859.580000001</v>
      </c>
      <c r="K14002" s="3" t="str" cm="1">
        <f t="array" ref="K14002">_xlfn.LET(_xlpm.d,UPPER(TRIM(CLEAN(SUBSTITUTE(F14002,CHAR(160),"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03" spans="2:11" hidden="1" x14ac:dyDescent="0.25">
      <c r="B14003" s="20">
        <v>45708</v>
      </c>
      <c r="C14003" s="2" t="s">
        <v>1</v>
      </c>
      <c r="D14003" s="2" t="s">
        <v>1521</v>
      </c>
      <c r="E14003" s="2" t="s">
        <v>135</v>
      </c>
      <c r="F14003" s="2" t="s">
        <v>4969</v>
      </c>
      <c r="G14003" s="5">
        <v>100</v>
      </c>
      <c r="H14003" s="5">
        <v>31.85</v>
      </c>
      <c r="I14003" s="5">
        <v>3185</v>
      </c>
      <c r="J14003" s="5">
        <v>2550044.580000001</v>
      </c>
      <c r="K14003" s="3" t="str" cm="1">
        <f t="array" ref="K14003">_xlfn.LET(_xlpm.d,UPPER(TRIM(CLEAN(SUBSTITUTE(F14003,CHAR(160),"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04" spans="2:11" hidden="1" x14ac:dyDescent="0.25">
      <c r="B14004" s="20">
        <v>45708</v>
      </c>
      <c r="C14004" s="2" t="s">
        <v>1</v>
      </c>
      <c r="D14004" s="2" t="s">
        <v>5066</v>
      </c>
      <c r="E14004" s="2" t="s">
        <v>192</v>
      </c>
      <c r="F14004" s="2" t="s">
        <v>4969</v>
      </c>
      <c r="G14004" s="5">
        <v>110</v>
      </c>
      <c r="H14004" s="5">
        <v>31.85</v>
      </c>
      <c r="I14004" s="5">
        <v>3503.5</v>
      </c>
      <c r="J14004" s="5">
        <v>2553548.080000001</v>
      </c>
      <c r="K14004" s="3" t="str" cm="1">
        <f t="array" ref="K14004">_xlfn.LET(_xlpm.d,UPPER(TRIM(CLEAN(SUBSTITUTE(F14004,CHAR(160),"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05" spans="2:11" hidden="1" x14ac:dyDescent="0.25">
      <c r="B14005" s="20">
        <v>45708</v>
      </c>
      <c r="C14005" s="2" t="s">
        <v>1</v>
      </c>
      <c r="D14005" s="2" t="s">
        <v>1385</v>
      </c>
      <c r="E14005" s="2" t="s">
        <v>147</v>
      </c>
      <c r="F14005" s="2" t="s">
        <v>4969</v>
      </c>
      <c r="G14005" s="5">
        <v>250</v>
      </c>
      <c r="H14005" s="5">
        <v>31.85</v>
      </c>
      <c r="I14005" s="5">
        <v>7962.5</v>
      </c>
      <c r="J14005" s="5">
        <v>2561510.580000001</v>
      </c>
      <c r="K14005" s="3" t="str" cm="1">
        <f t="array" ref="K14005">_xlfn.LET(_xlpm.d,UPPER(TRIM(CLEAN(SUBSTITUTE(F14005,CHAR(160),"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06" spans="2:11" hidden="1" x14ac:dyDescent="0.25">
      <c r="B14006" s="20">
        <v>45708</v>
      </c>
      <c r="C14006" s="2" t="s">
        <v>1</v>
      </c>
      <c r="D14006" s="2" t="s">
        <v>5067</v>
      </c>
      <c r="E14006" s="2" t="s">
        <v>246</v>
      </c>
      <c r="F14006" s="2" t="s">
        <v>4969</v>
      </c>
      <c r="G14006" s="5">
        <v>120</v>
      </c>
      <c r="H14006" s="5">
        <v>31.85</v>
      </c>
      <c r="I14006" s="5">
        <v>3822</v>
      </c>
      <c r="J14006" s="5">
        <v>2565332.580000001</v>
      </c>
      <c r="K14006" s="3" t="str" cm="1">
        <f t="array" ref="K14006">_xlfn.LET(_xlpm.d,UPPER(TRIM(CLEAN(SUBSTITUTE(F14006,CHAR(160),"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07" spans="2:11" hidden="1" x14ac:dyDescent="0.25">
      <c r="B14007" s="20">
        <v>45708</v>
      </c>
      <c r="C14007" s="2" t="s">
        <v>1</v>
      </c>
      <c r="D14007" s="2" t="s">
        <v>1764</v>
      </c>
      <c r="E14007" s="2" t="s">
        <v>1765</v>
      </c>
      <c r="F14007" s="2" t="s">
        <v>4969</v>
      </c>
      <c r="G14007" s="5">
        <v>220</v>
      </c>
      <c r="H14007" s="5">
        <v>29.5</v>
      </c>
      <c r="I14007" s="5">
        <v>6490</v>
      </c>
      <c r="J14007" s="5">
        <v>2571822.580000001</v>
      </c>
      <c r="K14007" s="3" t="str" cm="1">
        <f t="array" ref="K14007">_xlfn.LET(_xlpm.d,UPPER(TRIM(CLEAN(SUBSTITUTE(F14007,CHAR(160),"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08" spans="2:11" hidden="1" x14ac:dyDescent="0.25">
      <c r="B14008" s="20">
        <v>45708</v>
      </c>
      <c r="C14008" s="2" t="s">
        <v>1</v>
      </c>
      <c r="D14008" s="2" t="s">
        <v>5068</v>
      </c>
      <c r="E14008" s="2" t="s">
        <v>302</v>
      </c>
      <c r="F14008" s="2" t="s">
        <v>4969</v>
      </c>
      <c r="G14008" s="5">
        <v>70</v>
      </c>
      <c r="H14008" s="5">
        <v>26.25</v>
      </c>
      <c r="I14008" s="5">
        <v>1837.5</v>
      </c>
      <c r="J14008" s="5">
        <v>2573660.080000001</v>
      </c>
      <c r="K14008" s="3" t="str" cm="1">
        <f t="array" ref="K14008">_xlfn.LET(_xlpm.d,UPPER(TRIM(CLEAN(SUBSTITUTE(F14008,CHAR(160),"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09" spans="2:11" hidden="1" x14ac:dyDescent="0.25">
      <c r="B14009" s="20">
        <v>45708</v>
      </c>
      <c r="C14009" s="2" t="s">
        <v>1</v>
      </c>
      <c r="D14009" s="2" t="s">
        <v>4246</v>
      </c>
      <c r="E14009" s="2" t="s">
        <v>120</v>
      </c>
      <c r="F14009" s="2" t="s">
        <v>4969</v>
      </c>
      <c r="G14009" s="5">
        <v>45</v>
      </c>
      <c r="H14009" s="5">
        <v>31.65</v>
      </c>
      <c r="I14009" s="5">
        <v>1424.25</v>
      </c>
      <c r="J14009" s="5">
        <v>2575084.330000001</v>
      </c>
      <c r="K14009" s="3" t="str" cm="1">
        <f t="array" ref="K14009">_xlfn.LET(_xlpm.d,UPPER(TRIM(CLEAN(SUBSTITUTE(F14009,CHAR(160),"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10" spans="2:11" hidden="1" x14ac:dyDescent="0.25">
      <c r="B14010" s="20">
        <v>45708</v>
      </c>
      <c r="C14010" s="2" t="s">
        <v>1</v>
      </c>
      <c r="D14010" s="2" t="s">
        <v>3620</v>
      </c>
      <c r="E14010" s="2" t="s">
        <v>814</v>
      </c>
      <c r="F14010" s="2" t="s">
        <v>4969</v>
      </c>
      <c r="G14010" s="5">
        <v>45</v>
      </c>
      <c r="H14010" s="5">
        <v>29.99</v>
      </c>
      <c r="I14010" s="5">
        <v>1349.55</v>
      </c>
      <c r="J14010" s="5">
        <v>2576433.8800000008</v>
      </c>
      <c r="K14010" s="3" t="str" cm="1">
        <f t="array" ref="K14010">_xlfn.LET(_xlpm.d,UPPER(TRIM(CLEAN(SUBSTITUTE(F14010,CHAR(160),"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11" spans="2:11" hidden="1" x14ac:dyDescent="0.25">
      <c r="B14011" s="20">
        <v>45708</v>
      </c>
      <c r="C14011" s="2" t="s">
        <v>1</v>
      </c>
      <c r="D14011" s="2" t="s">
        <v>5069</v>
      </c>
      <c r="E14011" s="2" t="s">
        <v>27</v>
      </c>
      <c r="F14011" s="2" t="s">
        <v>4969</v>
      </c>
      <c r="G14011" s="5">
        <v>54</v>
      </c>
      <c r="H14011" s="5">
        <v>29.99</v>
      </c>
      <c r="I14011" s="5">
        <v>1619.46</v>
      </c>
      <c r="J14011" s="5">
        <v>2578053.3400000008</v>
      </c>
      <c r="K14011" s="3" t="str" cm="1">
        <f t="array" ref="K14011">_xlfn.LET(_xlpm.d,UPPER(TRIM(CLEAN(SUBSTITUTE(F14011,CHAR(160),"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12" spans="2:11" hidden="1" x14ac:dyDescent="0.25">
      <c r="B14012" s="20">
        <v>45708</v>
      </c>
      <c r="C14012" s="2" t="s">
        <v>1</v>
      </c>
      <c r="D14012" s="2" t="s">
        <v>1766</v>
      </c>
      <c r="E14012" s="2" t="s">
        <v>1767</v>
      </c>
      <c r="F14012" s="2" t="s">
        <v>4969</v>
      </c>
      <c r="G14012" s="5">
        <v>300</v>
      </c>
      <c r="H14012" s="5">
        <v>31.85</v>
      </c>
      <c r="I14012" s="5">
        <v>9555</v>
      </c>
      <c r="J14012" s="5">
        <v>2587608.3400000008</v>
      </c>
      <c r="K14012" s="3" t="str" cm="1">
        <f t="array" ref="K14012">_xlfn.LET(_xlpm.d,UPPER(TRIM(CLEAN(SUBSTITUTE(F14012,CHAR(160),"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13" spans="2:11" hidden="1" x14ac:dyDescent="0.25">
      <c r="B14013" s="20">
        <v>45708</v>
      </c>
      <c r="C14013" s="2" t="s">
        <v>1</v>
      </c>
      <c r="D14013" s="2" t="s">
        <v>3861</v>
      </c>
      <c r="E14013" s="2" t="s">
        <v>228</v>
      </c>
      <c r="F14013" s="2" t="s">
        <v>4969</v>
      </c>
      <c r="G14013" s="5">
        <v>700</v>
      </c>
      <c r="H14013" s="5">
        <v>31.85</v>
      </c>
      <c r="I14013" s="5">
        <v>22295</v>
      </c>
      <c r="J14013" s="5">
        <v>2609903.3400000008</v>
      </c>
      <c r="K14013" s="3" t="str" cm="1">
        <f t="array" ref="K14013">_xlfn.LET(_xlpm.d,UPPER(TRIM(CLEAN(SUBSTITUTE(F14013,CHAR(160),"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14" spans="2:11" hidden="1" x14ac:dyDescent="0.25">
      <c r="B14014" s="20">
        <v>45709</v>
      </c>
      <c r="C14014" s="2" t="s">
        <v>1</v>
      </c>
      <c r="D14014" s="2" t="s">
        <v>2463</v>
      </c>
      <c r="E14014" s="2" t="s">
        <v>238</v>
      </c>
      <c r="F14014" s="2" t="s">
        <v>4969</v>
      </c>
      <c r="G14014" s="5">
        <v>200</v>
      </c>
      <c r="H14014" s="5">
        <v>31.85</v>
      </c>
      <c r="I14014" s="5">
        <v>6370</v>
      </c>
      <c r="J14014" s="5">
        <v>2616273.3400000008</v>
      </c>
      <c r="K14014" s="3" t="str" cm="1">
        <f t="array" ref="K14014">_xlfn.LET(_xlpm.d,UPPER(TRIM(CLEAN(SUBSTITUTE(F14014,CHAR(160),"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15" spans="2:11" hidden="1" x14ac:dyDescent="0.25">
      <c r="B14015" s="20">
        <v>45709</v>
      </c>
      <c r="C14015" s="2" t="s">
        <v>1</v>
      </c>
      <c r="D14015" s="2" t="s">
        <v>1555</v>
      </c>
      <c r="E14015" s="2" t="s">
        <v>243</v>
      </c>
      <c r="F14015" s="2" t="s">
        <v>4969</v>
      </c>
      <c r="G14015" s="5">
        <v>80</v>
      </c>
      <c r="H14015" s="5">
        <v>31.85</v>
      </c>
      <c r="I14015" s="5">
        <v>2548</v>
      </c>
      <c r="J14015" s="5">
        <v>2618821.3400000008</v>
      </c>
      <c r="K14015" s="3" t="str" cm="1">
        <f t="array" ref="K14015">_xlfn.LET(_xlpm.d,UPPER(TRIM(CLEAN(SUBSTITUTE(F14015,CHAR(160),"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16" spans="2:11" hidden="1" x14ac:dyDescent="0.25">
      <c r="B14016" s="20">
        <v>45709</v>
      </c>
      <c r="C14016" s="2" t="s">
        <v>1</v>
      </c>
      <c r="D14016" s="2" t="s">
        <v>1768</v>
      </c>
      <c r="E14016" s="2" t="s">
        <v>78</v>
      </c>
      <c r="F14016" s="2" t="s">
        <v>4969</v>
      </c>
      <c r="G14016" s="5">
        <v>200</v>
      </c>
      <c r="H14016" s="5">
        <v>31.85</v>
      </c>
      <c r="I14016" s="5">
        <v>6370</v>
      </c>
      <c r="J14016" s="5">
        <v>2625191.3400000008</v>
      </c>
      <c r="K14016" s="3" t="str" cm="1">
        <f t="array" ref="K14016">_xlfn.LET(_xlpm.d,UPPER(TRIM(CLEAN(SUBSTITUTE(F14016,CHAR(160),"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17" spans="2:11" hidden="1" x14ac:dyDescent="0.25">
      <c r="B14017" s="20">
        <v>45709</v>
      </c>
      <c r="C14017" s="2" t="s">
        <v>1</v>
      </c>
      <c r="D14017" s="2" t="s">
        <v>5070</v>
      </c>
      <c r="E14017" s="2" t="s">
        <v>38</v>
      </c>
      <c r="F14017" s="2" t="s">
        <v>4969</v>
      </c>
      <c r="G14017" s="5">
        <v>10</v>
      </c>
      <c r="H14017" s="5">
        <v>29.6</v>
      </c>
      <c r="I14017" s="5">
        <v>296</v>
      </c>
      <c r="J14017" s="5">
        <v>2625487.3400000008</v>
      </c>
      <c r="K14017" s="3" t="str" cm="1">
        <f t="array" ref="K14017">_xlfn.LET(_xlpm.d,UPPER(TRIM(CLEAN(SUBSTITUTE(F14017,CHAR(160),"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18" spans="2:11" hidden="1" x14ac:dyDescent="0.25">
      <c r="B14018" s="20">
        <v>45709</v>
      </c>
      <c r="C14018" s="2" t="s">
        <v>1</v>
      </c>
      <c r="D14018" s="2" t="s">
        <v>5071</v>
      </c>
      <c r="E14018" s="2" t="s">
        <v>1726</v>
      </c>
      <c r="F14018" s="2" t="s">
        <v>4969</v>
      </c>
      <c r="G14018" s="5">
        <v>30</v>
      </c>
      <c r="H14018" s="5">
        <v>20</v>
      </c>
      <c r="I14018" s="5">
        <v>600</v>
      </c>
      <c r="J14018" s="5">
        <v>2626087.3400000008</v>
      </c>
      <c r="K14018" s="3" t="str" cm="1">
        <f t="array" ref="K14018">_xlfn.LET(_xlpm.d,UPPER(TRIM(CLEAN(SUBSTITUTE(F14018,CHAR(160),"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19" spans="2:11" hidden="1" x14ac:dyDescent="0.25">
      <c r="B14019" s="20">
        <v>45709</v>
      </c>
      <c r="C14019" s="2" t="s">
        <v>1</v>
      </c>
      <c r="D14019" s="2" t="s">
        <v>4416</v>
      </c>
      <c r="E14019" s="2" t="s">
        <v>1726</v>
      </c>
      <c r="F14019" s="2" t="s">
        <v>4969</v>
      </c>
      <c r="G14019" s="5">
        <v>320</v>
      </c>
      <c r="H14019" s="5">
        <v>29.6</v>
      </c>
      <c r="I14019" s="5">
        <v>9472</v>
      </c>
      <c r="J14019" s="5">
        <v>2635559.3400000008</v>
      </c>
      <c r="K14019" s="3" t="str" cm="1">
        <f t="array" ref="K14019">_xlfn.LET(_xlpm.d,UPPER(TRIM(CLEAN(SUBSTITUTE(F14019,CHAR(160),"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20" spans="2:11" hidden="1" x14ac:dyDescent="0.25">
      <c r="B14020" s="20">
        <v>45709</v>
      </c>
      <c r="C14020" s="2" t="s">
        <v>1</v>
      </c>
      <c r="D14020" s="2" t="s">
        <v>1769</v>
      </c>
      <c r="E14020" s="2" t="s">
        <v>197</v>
      </c>
      <c r="F14020" s="2" t="s">
        <v>4969</v>
      </c>
      <c r="G14020" s="5">
        <v>800</v>
      </c>
      <c r="H14020" s="5">
        <v>31.85</v>
      </c>
      <c r="I14020" s="5">
        <v>25480</v>
      </c>
      <c r="J14020" s="5">
        <v>2661039.3400000008</v>
      </c>
      <c r="K14020" s="3" t="str" cm="1">
        <f t="array" ref="K14020">_xlfn.LET(_xlpm.d,UPPER(TRIM(CLEAN(SUBSTITUTE(F14020,CHAR(160),"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21" spans="2:11" hidden="1" x14ac:dyDescent="0.25">
      <c r="B14021" s="20">
        <v>45709</v>
      </c>
      <c r="C14021" s="2" t="s">
        <v>1</v>
      </c>
      <c r="D14021" s="2" t="s">
        <v>1770</v>
      </c>
      <c r="E14021" s="2" t="s">
        <v>319</v>
      </c>
      <c r="F14021" s="2" t="s">
        <v>4969</v>
      </c>
      <c r="G14021" s="5">
        <v>1350</v>
      </c>
      <c r="H14021" s="5">
        <v>31.85</v>
      </c>
      <c r="I14021" s="5">
        <v>42997.5</v>
      </c>
      <c r="J14021" s="5">
        <v>2704036.8400000008</v>
      </c>
      <c r="K14021" s="3" t="str" cm="1">
        <f t="array" ref="K14021">_xlfn.LET(_xlpm.d,UPPER(TRIM(CLEAN(SUBSTITUTE(F14021,CHAR(160),"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22" spans="2:11" hidden="1" x14ac:dyDescent="0.25">
      <c r="B14022" s="20">
        <v>45712</v>
      </c>
      <c r="C14022" s="2" t="s">
        <v>1</v>
      </c>
      <c r="D14022" s="2" t="s">
        <v>3862</v>
      </c>
      <c r="E14022" s="2" t="s">
        <v>279</v>
      </c>
      <c r="F14022" s="2" t="s">
        <v>4969</v>
      </c>
      <c r="G14022" s="5">
        <v>200</v>
      </c>
      <c r="H14022" s="5">
        <v>31.85</v>
      </c>
      <c r="I14022" s="5">
        <v>6370</v>
      </c>
      <c r="J14022" s="5">
        <v>2710406.8400000008</v>
      </c>
      <c r="K14022" s="3" t="str" cm="1">
        <f t="array" ref="K14022">_xlfn.LET(_xlpm.d,UPPER(TRIM(CLEAN(SUBSTITUTE(F14022,CHAR(160),"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23" spans="2:11" hidden="1" x14ac:dyDescent="0.25">
      <c r="B14023" s="20">
        <v>45712</v>
      </c>
      <c r="C14023" s="2" t="s">
        <v>1</v>
      </c>
      <c r="D14023" s="2" t="s">
        <v>2690</v>
      </c>
      <c r="E14023" s="2" t="s">
        <v>3</v>
      </c>
      <c r="F14023" s="2" t="s">
        <v>4969</v>
      </c>
      <c r="G14023" s="5">
        <v>10</v>
      </c>
      <c r="H14023" s="5">
        <v>29.99</v>
      </c>
      <c r="I14023" s="5">
        <v>299.89999999999998</v>
      </c>
      <c r="J14023" s="5">
        <v>2710706.7400000007</v>
      </c>
      <c r="K14023" s="3" t="str" cm="1">
        <f t="array" ref="K14023">_xlfn.LET(_xlpm.d,UPPER(TRIM(CLEAN(SUBSTITUTE(F14023,CHAR(160),"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24" spans="2:11" hidden="1" x14ac:dyDescent="0.25">
      <c r="B14024" s="20">
        <v>45712</v>
      </c>
      <c r="C14024" s="2" t="s">
        <v>1</v>
      </c>
      <c r="D14024" s="2" t="s">
        <v>5072</v>
      </c>
      <c r="E14024" s="2" t="s">
        <v>4997</v>
      </c>
      <c r="F14024" s="2" t="s">
        <v>4969</v>
      </c>
      <c r="G14024" s="5">
        <v>35</v>
      </c>
      <c r="H14024" s="5">
        <v>29.99</v>
      </c>
      <c r="I14024" s="5">
        <v>1049.6500000000001</v>
      </c>
      <c r="J14024" s="5">
        <v>2711756.3900000006</v>
      </c>
      <c r="K14024" s="3" t="str" cm="1">
        <f t="array" ref="K14024">_xlfn.LET(_xlpm.d,UPPER(TRIM(CLEAN(SUBSTITUTE(F14024,CHAR(160),"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25" spans="2:11" hidden="1" x14ac:dyDescent="0.25">
      <c r="B14025" s="20">
        <v>45712</v>
      </c>
      <c r="C14025" s="2" t="s">
        <v>1</v>
      </c>
      <c r="D14025" s="2" t="s">
        <v>2692</v>
      </c>
      <c r="E14025" s="2" t="s">
        <v>3</v>
      </c>
      <c r="F14025" s="2" t="s">
        <v>4969</v>
      </c>
      <c r="G14025" s="5">
        <v>157</v>
      </c>
      <c r="H14025" s="5">
        <v>29.99</v>
      </c>
      <c r="I14025" s="5">
        <v>4708.43</v>
      </c>
      <c r="J14025" s="5">
        <v>2716464.8200000008</v>
      </c>
      <c r="K14025" s="3" t="str" cm="1">
        <f t="array" ref="K14025">_xlfn.LET(_xlpm.d,UPPER(TRIM(CLEAN(SUBSTITUTE(F14025,CHAR(160),"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26" spans="2:11" hidden="1" x14ac:dyDescent="0.25">
      <c r="B14026" s="20">
        <v>45712</v>
      </c>
      <c r="C14026" s="2" t="s">
        <v>1</v>
      </c>
      <c r="D14026" s="2" t="s">
        <v>2692</v>
      </c>
      <c r="E14026" s="2" t="s">
        <v>3</v>
      </c>
      <c r="F14026" s="2" t="s">
        <v>4975</v>
      </c>
      <c r="G14026" s="5">
        <v>50</v>
      </c>
      <c r="H14026" s="5">
        <v>24.99</v>
      </c>
      <c r="I14026" s="5">
        <v>1249.5</v>
      </c>
      <c r="J14026" s="5">
        <v>2717714.3200000008</v>
      </c>
      <c r="K14026" s="3" t="str" cm="1">
        <f t="array" ref="K14026">_xlfn.LET(_xlpm.d,UPPER(TRIM(CLEAN(SUBSTITUTE(F14026,CHAR(160),"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27" spans="2:11" hidden="1" x14ac:dyDescent="0.25">
      <c r="B14027" s="20">
        <v>45712</v>
      </c>
      <c r="C14027" s="2" t="s">
        <v>1</v>
      </c>
      <c r="D14027" s="2" t="s">
        <v>5073</v>
      </c>
      <c r="E14027" s="2" t="s">
        <v>302</v>
      </c>
      <c r="F14027" s="2" t="s">
        <v>4969</v>
      </c>
      <c r="G14027" s="5">
        <v>40</v>
      </c>
      <c r="H14027" s="5">
        <v>29.99</v>
      </c>
      <c r="I14027" s="5">
        <v>1199.5999999999999</v>
      </c>
      <c r="J14027" s="5">
        <v>2718913.9200000009</v>
      </c>
      <c r="K14027" s="3" t="str" cm="1">
        <f t="array" ref="K14027">_xlfn.LET(_xlpm.d,UPPER(TRIM(CLEAN(SUBSTITUTE(F14027,CHAR(160),"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28" spans="2:11" hidden="1" x14ac:dyDescent="0.25">
      <c r="B14028" s="20">
        <v>45712</v>
      </c>
      <c r="C14028" s="2" t="s">
        <v>1</v>
      </c>
      <c r="D14028" s="2" t="s">
        <v>1771</v>
      </c>
      <c r="E14028" s="2" t="s">
        <v>807</v>
      </c>
      <c r="F14028" s="2" t="s">
        <v>4969</v>
      </c>
      <c r="G14028" s="5">
        <v>70</v>
      </c>
      <c r="H14028" s="5">
        <v>28.65</v>
      </c>
      <c r="I14028" s="5">
        <v>2005.5</v>
      </c>
      <c r="J14028" s="5">
        <v>2720919.4200000009</v>
      </c>
      <c r="K14028" s="3" t="str" cm="1">
        <f t="array" ref="K14028">_xlfn.LET(_xlpm.d,UPPER(TRIM(CLEAN(SUBSTITUTE(F14028,CHAR(160),"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29" spans="2:11" hidden="1" x14ac:dyDescent="0.25">
      <c r="B14029" s="20">
        <v>45712</v>
      </c>
      <c r="C14029" s="2" t="s">
        <v>1</v>
      </c>
      <c r="D14029" s="2" t="s">
        <v>5074</v>
      </c>
      <c r="E14029" s="2" t="s">
        <v>160</v>
      </c>
      <c r="F14029" s="2" t="s">
        <v>4969</v>
      </c>
      <c r="G14029" s="5">
        <v>165</v>
      </c>
      <c r="H14029" s="5">
        <v>31.85</v>
      </c>
      <c r="I14029" s="5">
        <v>5255.25</v>
      </c>
      <c r="J14029" s="5">
        <v>2726174.6700000009</v>
      </c>
      <c r="K14029" s="3" t="str" cm="1">
        <f t="array" ref="K14029">_xlfn.LET(_xlpm.d,UPPER(TRIM(CLEAN(SUBSTITUTE(F14029,CHAR(160),"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30" spans="2:11" hidden="1" x14ac:dyDescent="0.25">
      <c r="B14030" s="20">
        <v>45712</v>
      </c>
      <c r="C14030" s="2" t="s">
        <v>1</v>
      </c>
      <c r="D14030" s="2" t="s">
        <v>5075</v>
      </c>
      <c r="E14030" s="2" t="s">
        <v>248</v>
      </c>
      <c r="F14030" s="2" t="s">
        <v>4969</v>
      </c>
      <c r="G14030" s="5">
        <v>150</v>
      </c>
      <c r="H14030" s="5">
        <v>31.85</v>
      </c>
      <c r="I14030" s="5">
        <v>4777.5</v>
      </c>
      <c r="J14030" s="5">
        <v>2730952.1700000009</v>
      </c>
      <c r="K14030" s="3" t="str" cm="1">
        <f t="array" ref="K14030">_xlfn.LET(_xlpm.d,UPPER(TRIM(CLEAN(SUBSTITUTE(F14030,CHAR(160),"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31" spans="2:11" hidden="1" x14ac:dyDescent="0.25">
      <c r="B14031" s="20">
        <v>45712</v>
      </c>
      <c r="C14031" s="2" t="s">
        <v>1</v>
      </c>
      <c r="D14031" s="2" t="s">
        <v>5076</v>
      </c>
      <c r="E14031" s="2" t="s">
        <v>192</v>
      </c>
      <c r="F14031" s="2" t="s">
        <v>4969</v>
      </c>
      <c r="G14031" s="5">
        <v>120</v>
      </c>
      <c r="H14031" s="5">
        <v>31.85</v>
      </c>
      <c r="I14031" s="5">
        <v>3822</v>
      </c>
      <c r="J14031" s="5">
        <v>2734774.1700000009</v>
      </c>
      <c r="K14031" s="3" t="str" cm="1">
        <f t="array" ref="K14031">_xlfn.LET(_xlpm.d,UPPER(TRIM(CLEAN(SUBSTITUTE(F14031,CHAR(160),"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32" spans="2:11" hidden="1" x14ac:dyDescent="0.25">
      <c r="B14032" s="20">
        <v>45712</v>
      </c>
      <c r="C14032" s="2" t="s">
        <v>1</v>
      </c>
      <c r="D14032" s="2" t="s">
        <v>5077</v>
      </c>
      <c r="E14032" s="2" t="s">
        <v>135</v>
      </c>
      <c r="F14032" s="2" t="s">
        <v>4969</v>
      </c>
      <c r="G14032" s="5">
        <v>70</v>
      </c>
      <c r="H14032" s="5">
        <v>31.85</v>
      </c>
      <c r="I14032" s="5">
        <v>2229.5</v>
      </c>
      <c r="J14032" s="5">
        <v>2737003.6700000009</v>
      </c>
      <c r="K14032" s="3" t="str" cm="1">
        <f t="array" ref="K14032">_xlfn.LET(_xlpm.d,UPPER(TRIM(CLEAN(SUBSTITUTE(F14032,CHAR(160),"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33" spans="2:11" hidden="1" x14ac:dyDescent="0.25">
      <c r="B14033" s="20">
        <v>45712</v>
      </c>
      <c r="C14033" s="2" t="s">
        <v>1</v>
      </c>
      <c r="D14033" s="2" t="s">
        <v>4731</v>
      </c>
      <c r="E14033" s="2" t="s">
        <v>241</v>
      </c>
      <c r="F14033" s="2" t="s">
        <v>4969</v>
      </c>
      <c r="G14033" s="5">
        <v>80</v>
      </c>
      <c r="H14033" s="5">
        <v>31.85</v>
      </c>
      <c r="I14033" s="5">
        <v>2548</v>
      </c>
      <c r="J14033" s="5">
        <v>2739551.6700000009</v>
      </c>
      <c r="K14033" s="3" t="str" cm="1">
        <f t="array" ref="K14033">_xlfn.LET(_xlpm.d,UPPER(TRIM(CLEAN(SUBSTITUTE(F14033,CHAR(160),"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34" spans="2:11" hidden="1" x14ac:dyDescent="0.25">
      <c r="B14034" s="20">
        <v>45713</v>
      </c>
      <c r="C14034" s="2" t="s">
        <v>1</v>
      </c>
      <c r="D14034" s="2" t="s">
        <v>2693</v>
      </c>
      <c r="E14034" s="2" t="s">
        <v>259</v>
      </c>
      <c r="F14034" s="2" t="s">
        <v>4969</v>
      </c>
      <c r="G14034" s="5">
        <v>150</v>
      </c>
      <c r="H14034" s="5">
        <v>31.85</v>
      </c>
      <c r="I14034" s="5">
        <v>4777.5</v>
      </c>
      <c r="J14034" s="5">
        <v>2744329.1700000009</v>
      </c>
      <c r="K14034" s="3" t="str" cm="1">
        <f t="array" ref="K14034">_xlfn.LET(_xlpm.d,UPPER(TRIM(CLEAN(SUBSTITUTE(F14034,CHAR(160),"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35" spans="2:11" hidden="1" x14ac:dyDescent="0.25">
      <c r="B14035" s="20">
        <v>45713</v>
      </c>
      <c r="C14035" s="2" t="s">
        <v>1</v>
      </c>
      <c r="D14035" s="2" t="s">
        <v>1387</v>
      </c>
      <c r="E14035" s="2" t="s">
        <v>186</v>
      </c>
      <c r="F14035" s="2" t="s">
        <v>4969</v>
      </c>
      <c r="G14035" s="5">
        <v>140</v>
      </c>
      <c r="H14035" s="5">
        <v>31.85</v>
      </c>
      <c r="I14035" s="5">
        <v>4459</v>
      </c>
      <c r="J14035" s="5">
        <v>2748788.1700000009</v>
      </c>
      <c r="K14035" s="3" t="str" cm="1">
        <f t="array" ref="K14035">_xlfn.LET(_xlpm.d,UPPER(TRIM(CLEAN(SUBSTITUTE(F14035,CHAR(160),"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36" spans="2:11" hidden="1" x14ac:dyDescent="0.25">
      <c r="B14036" s="20">
        <v>45713</v>
      </c>
      <c r="C14036" s="2" t="s">
        <v>1</v>
      </c>
      <c r="D14036" s="2" t="s">
        <v>1388</v>
      </c>
      <c r="E14036" s="2" t="s">
        <v>273</v>
      </c>
      <c r="F14036" s="2" t="s">
        <v>4969</v>
      </c>
      <c r="G14036" s="5">
        <v>220</v>
      </c>
      <c r="H14036" s="5">
        <v>31.85</v>
      </c>
      <c r="I14036" s="5">
        <v>7007</v>
      </c>
      <c r="J14036" s="5">
        <v>2755795.1700000009</v>
      </c>
      <c r="K14036" s="3" t="str" cm="1">
        <f t="array" ref="K14036">_xlfn.LET(_xlpm.d,UPPER(TRIM(CLEAN(SUBSTITUTE(F14036,CHAR(160),"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37" spans="2:11" hidden="1" x14ac:dyDescent="0.25">
      <c r="B14037" s="20">
        <v>45713</v>
      </c>
      <c r="C14037" s="2" t="s">
        <v>1</v>
      </c>
      <c r="D14037" s="2" t="s">
        <v>1389</v>
      </c>
      <c r="E14037" s="2" t="s">
        <v>143</v>
      </c>
      <c r="F14037" s="2" t="s">
        <v>4969</v>
      </c>
      <c r="G14037" s="5">
        <v>150</v>
      </c>
      <c r="H14037" s="5">
        <v>31.85</v>
      </c>
      <c r="I14037" s="5">
        <v>4777.5</v>
      </c>
      <c r="J14037" s="5">
        <v>2760572.6700000009</v>
      </c>
      <c r="K14037" s="3" t="str" cm="1">
        <f t="array" ref="K14037">_xlfn.LET(_xlpm.d,UPPER(TRIM(CLEAN(SUBSTITUTE(F14037,CHAR(160),"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38" spans="2:11" hidden="1" x14ac:dyDescent="0.25">
      <c r="B14038" s="20">
        <v>45713</v>
      </c>
      <c r="C14038" s="2" t="s">
        <v>1</v>
      </c>
      <c r="D14038" s="2" t="s">
        <v>1522</v>
      </c>
      <c r="E14038" s="2" t="s">
        <v>158</v>
      </c>
      <c r="F14038" s="2" t="s">
        <v>4969</v>
      </c>
      <c r="G14038" s="5">
        <v>180</v>
      </c>
      <c r="H14038" s="5">
        <v>31.85</v>
      </c>
      <c r="I14038" s="5">
        <v>5733</v>
      </c>
      <c r="J14038" s="5">
        <v>2766305.6700000009</v>
      </c>
      <c r="K14038" s="3" t="str" cm="1">
        <f t="array" ref="K14038">_xlfn.LET(_xlpm.d,UPPER(TRIM(CLEAN(SUBSTITUTE(F14038,CHAR(160),"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39" spans="2:11" hidden="1" x14ac:dyDescent="0.25">
      <c r="B14039" s="20">
        <v>45713</v>
      </c>
      <c r="C14039" s="2" t="s">
        <v>1</v>
      </c>
      <c r="D14039" s="2" t="s">
        <v>1772</v>
      </c>
      <c r="E14039" s="2" t="s">
        <v>234</v>
      </c>
      <c r="F14039" s="2" t="s">
        <v>4969</v>
      </c>
      <c r="G14039" s="5">
        <v>100</v>
      </c>
      <c r="H14039" s="5">
        <v>31.85</v>
      </c>
      <c r="I14039" s="5">
        <v>3185</v>
      </c>
      <c r="J14039" s="5">
        <v>2769490.6700000009</v>
      </c>
      <c r="K14039" s="3" t="str" cm="1">
        <f t="array" ref="K14039">_xlfn.LET(_xlpm.d,UPPER(TRIM(CLEAN(SUBSTITUTE(F14039,CHAR(160),"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40" spans="2:11" hidden="1" x14ac:dyDescent="0.25">
      <c r="B14040" s="20">
        <v>45713</v>
      </c>
      <c r="C14040" s="2" t="s">
        <v>1</v>
      </c>
      <c r="D14040" s="2" t="s">
        <v>1390</v>
      </c>
      <c r="E14040" s="2" t="s">
        <v>276</v>
      </c>
      <c r="F14040" s="2" t="s">
        <v>4969</v>
      </c>
      <c r="G14040" s="5">
        <v>80</v>
      </c>
      <c r="H14040" s="5">
        <v>31.85</v>
      </c>
      <c r="I14040" s="5">
        <v>2548</v>
      </c>
      <c r="J14040" s="5">
        <v>2772038.6700000009</v>
      </c>
      <c r="K14040" s="3" t="str" cm="1">
        <f t="array" ref="K14040">_xlfn.LET(_xlpm.d,UPPER(TRIM(CLEAN(SUBSTITUTE(F14040,CHAR(160),"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41" spans="2:11" hidden="1" x14ac:dyDescent="0.25">
      <c r="B14041" s="20">
        <v>45713</v>
      </c>
      <c r="C14041" s="2" t="s">
        <v>1</v>
      </c>
      <c r="D14041" s="2" t="s">
        <v>1773</v>
      </c>
      <c r="E14041" s="2" t="s">
        <v>78</v>
      </c>
      <c r="F14041" s="2" t="s">
        <v>4969</v>
      </c>
      <c r="G14041" s="5">
        <v>180</v>
      </c>
      <c r="H14041" s="5">
        <v>31.85</v>
      </c>
      <c r="I14041" s="5">
        <v>5733</v>
      </c>
      <c r="J14041" s="5">
        <v>2777771.6700000009</v>
      </c>
      <c r="K14041" s="3" t="str" cm="1">
        <f t="array" ref="K14041">_xlfn.LET(_xlpm.d,UPPER(TRIM(CLEAN(SUBSTITUTE(F14041,CHAR(160),"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42" spans="2:11" hidden="1" x14ac:dyDescent="0.25">
      <c r="B14042" s="20">
        <v>45713</v>
      </c>
      <c r="C14042" s="2" t="s">
        <v>1</v>
      </c>
      <c r="D14042" s="2" t="s">
        <v>1774</v>
      </c>
      <c r="E14042" s="2" t="s">
        <v>1634</v>
      </c>
      <c r="F14042" s="2" t="s">
        <v>4969</v>
      </c>
      <c r="G14042" s="5">
        <v>100</v>
      </c>
      <c r="H14042" s="5">
        <v>29.5</v>
      </c>
      <c r="I14042" s="5">
        <v>2950</v>
      </c>
      <c r="J14042" s="5">
        <v>2780721.6700000009</v>
      </c>
      <c r="K14042" s="3" t="str" cm="1">
        <f t="array" ref="K14042">_xlfn.LET(_xlpm.d,UPPER(TRIM(CLEAN(SUBSTITUTE(F14042,CHAR(160),"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43" spans="2:11" hidden="1" x14ac:dyDescent="0.25">
      <c r="B14043" s="20">
        <v>45713</v>
      </c>
      <c r="C14043" s="2" t="s">
        <v>1</v>
      </c>
      <c r="D14043" s="2" t="s">
        <v>4184</v>
      </c>
      <c r="E14043" s="2" t="s">
        <v>1701</v>
      </c>
      <c r="F14043" s="2" t="s">
        <v>4969</v>
      </c>
      <c r="G14043" s="5">
        <v>102</v>
      </c>
      <c r="H14043" s="5">
        <v>29.5</v>
      </c>
      <c r="I14043" s="5">
        <v>3009</v>
      </c>
      <c r="J14043" s="5">
        <v>2783730.6700000009</v>
      </c>
      <c r="K14043" s="3" t="str" cm="1">
        <f t="array" ref="K14043">_xlfn.LET(_xlpm.d,UPPER(TRIM(CLEAN(SUBSTITUTE(F14043,CHAR(160),"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44" spans="2:11" hidden="1" x14ac:dyDescent="0.25">
      <c r="B14044" s="20">
        <v>45713</v>
      </c>
      <c r="C14044" s="2" t="s">
        <v>1</v>
      </c>
      <c r="D14044" s="2" t="s">
        <v>4247</v>
      </c>
      <c r="E14044" s="2" t="s">
        <v>6</v>
      </c>
      <c r="F14044" s="2" t="s">
        <v>4969</v>
      </c>
      <c r="G14044" s="5">
        <v>170</v>
      </c>
      <c r="H14044" s="5">
        <v>32.200000000000003</v>
      </c>
      <c r="I14044" s="5">
        <v>5474</v>
      </c>
      <c r="J14044" s="5">
        <v>2789204.6700000009</v>
      </c>
      <c r="K14044" s="3" t="str" cm="1">
        <f t="array" ref="K14044">_xlfn.LET(_xlpm.d,UPPER(TRIM(CLEAN(SUBSTITUTE(F14044,CHAR(160),"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45" spans="2:11" hidden="1" x14ac:dyDescent="0.25">
      <c r="B14045" s="20">
        <v>45713</v>
      </c>
      <c r="C14045" s="2" t="s">
        <v>1</v>
      </c>
      <c r="D14045" s="2" t="s">
        <v>1391</v>
      </c>
      <c r="E14045" s="2" t="s">
        <v>141</v>
      </c>
      <c r="F14045" s="2" t="s">
        <v>4969</v>
      </c>
      <c r="G14045" s="5">
        <v>120</v>
      </c>
      <c r="H14045" s="5">
        <v>31.85</v>
      </c>
      <c r="I14045" s="5">
        <v>3822</v>
      </c>
      <c r="J14045" s="5">
        <v>2793026.6700000009</v>
      </c>
      <c r="K14045" s="3" t="str" cm="1">
        <f t="array" ref="K14045">_xlfn.LET(_xlpm.d,UPPER(TRIM(CLEAN(SUBSTITUTE(F14045,CHAR(160),"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46" spans="2:11" hidden="1" x14ac:dyDescent="0.25">
      <c r="B14046" s="20">
        <v>45713</v>
      </c>
      <c r="C14046" s="2" t="s">
        <v>1</v>
      </c>
      <c r="D14046" s="2" t="s">
        <v>4417</v>
      </c>
      <c r="E14046" s="2" t="s">
        <v>730</v>
      </c>
      <c r="F14046" s="2" t="s">
        <v>4969</v>
      </c>
      <c r="G14046" s="5">
        <v>40</v>
      </c>
      <c r="H14046" s="5">
        <v>29.5</v>
      </c>
      <c r="I14046" s="5">
        <v>1180</v>
      </c>
      <c r="J14046" s="5">
        <v>2794206.6700000009</v>
      </c>
      <c r="K14046" s="3" t="str" cm="1">
        <f t="array" ref="K14046">_xlfn.LET(_xlpm.d,UPPER(TRIM(CLEAN(SUBSTITUTE(F14046,CHAR(160),"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47" spans="2:11" hidden="1" x14ac:dyDescent="0.25">
      <c r="B14047" s="20">
        <v>45713</v>
      </c>
      <c r="C14047" s="2" t="s">
        <v>1</v>
      </c>
      <c r="D14047" s="2" t="s">
        <v>2694</v>
      </c>
      <c r="E14047" s="2" t="s">
        <v>290</v>
      </c>
      <c r="F14047" s="2" t="s">
        <v>4969</v>
      </c>
      <c r="G14047" s="5">
        <v>100</v>
      </c>
      <c r="H14047" s="5">
        <v>31.85</v>
      </c>
      <c r="I14047" s="5">
        <v>3185</v>
      </c>
      <c r="J14047" s="5">
        <v>2797391.6700000009</v>
      </c>
      <c r="K14047" s="3" t="str" cm="1">
        <f t="array" ref="K14047">_xlfn.LET(_xlpm.d,UPPER(TRIM(CLEAN(SUBSTITUTE(F14047,CHAR(160),"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48" spans="2:11" hidden="1" x14ac:dyDescent="0.25">
      <c r="B14048" s="20">
        <v>45713</v>
      </c>
      <c r="C14048" s="2" t="s">
        <v>1</v>
      </c>
      <c r="D14048" s="2" t="s">
        <v>1392</v>
      </c>
      <c r="E14048" s="2" t="s">
        <v>232</v>
      </c>
      <c r="F14048" s="2" t="s">
        <v>4969</v>
      </c>
      <c r="G14048" s="5">
        <v>140</v>
      </c>
      <c r="H14048" s="5">
        <v>31.85</v>
      </c>
      <c r="I14048" s="5">
        <v>4459</v>
      </c>
      <c r="J14048" s="5">
        <v>2801850.6700000009</v>
      </c>
      <c r="K14048" s="3" t="str" cm="1">
        <f t="array" ref="K14048">_xlfn.LET(_xlpm.d,UPPER(TRIM(CLEAN(SUBSTITUTE(F14048,CHAR(160),"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49" spans="2:11" hidden="1" x14ac:dyDescent="0.25">
      <c r="B14049" s="20">
        <v>45713</v>
      </c>
      <c r="C14049" s="2" t="s">
        <v>1</v>
      </c>
      <c r="D14049" s="2" t="s">
        <v>1393</v>
      </c>
      <c r="E14049" s="2" t="s">
        <v>147</v>
      </c>
      <c r="F14049" s="2" t="s">
        <v>4969</v>
      </c>
      <c r="G14049" s="5">
        <v>170</v>
      </c>
      <c r="H14049" s="5">
        <v>31.85</v>
      </c>
      <c r="I14049" s="5">
        <v>5414.5</v>
      </c>
      <c r="J14049" s="5">
        <v>2807265.1700000009</v>
      </c>
      <c r="K14049" s="3" t="str" cm="1">
        <f t="array" ref="K14049">_xlfn.LET(_xlpm.d,UPPER(TRIM(CLEAN(SUBSTITUTE(F14049,CHAR(160),"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50" spans="2:11" hidden="1" x14ac:dyDescent="0.25">
      <c r="B14050" s="20">
        <v>45713</v>
      </c>
      <c r="C14050" s="2" t="s">
        <v>1</v>
      </c>
      <c r="D14050" s="2" t="s">
        <v>1775</v>
      </c>
      <c r="E14050" s="2" t="s">
        <v>165</v>
      </c>
      <c r="F14050" s="2" t="s">
        <v>4969</v>
      </c>
      <c r="G14050" s="5">
        <v>100</v>
      </c>
      <c r="H14050" s="5">
        <v>31.85</v>
      </c>
      <c r="I14050" s="5">
        <v>3185</v>
      </c>
      <c r="J14050" s="5">
        <v>2810450.1700000009</v>
      </c>
      <c r="K14050" s="3" t="str" cm="1">
        <f t="array" ref="K14050">_xlfn.LET(_xlpm.d,UPPER(TRIM(CLEAN(SUBSTITUTE(F14050,CHAR(160),"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51" spans="2:11" hidden="1" x14ac:dyDescent="0.25">
      <c r="B14051" s="20">
        <v>45713</v>
      </c>
      <c r="C14051" s="2" t="s">
        <v>1</v>
      </c>
      <c r="D14051" s="2" t="s">
        <v>5078</v>
      </c>
      <c r="E14051" s="2" t="s">
        <v>1735</v>
      </c>
      <c r="F14051" s="2" t="s">
        <v>4969</v>
      </c>
      <c r="G14051" s="5">
        <v>95</v>
      </c>
      <c r="H14051" s="5">
        <v>32.200000000000003</v>
      </c>
      <c r="I14051" s="5">
        <v>3059</v>
      </c>
      <c r="J14051" s="5">
        <v>2813509.1700000009</v>
      </c>
      <c r="K14051" s="3" t="str" cm="1">
        <f t="array" ref="K14051">_xlfn.LET(_xlpm.d,UPPER(TRIM(CLEAN(SUBSTITUTE(F14051,CHAR(160),"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52" spans="2:11" hidden="1" x14ac:dyDescent="0.25">
      <c r="B14052" s="20">
        <v>45713</v>
      </c>
      <c r="C14052" s="2" t="s">
        <v>1</v>
      </c>
      <c r="D14052" s="2" t="s">
        <v>1776</v>
      </c>
      <c r="E14052" s="2" t="s">
        <v>50</v>
      </c>
      <c r="F14052" s="2" t="s">
        <v>4969</v>
      </c>
      <c r="G14052" s="5">
        <v>130</v>
      </c>
      <c r="H14052" s="5">
        <v>29.2</v>
      </c>
      <c r="I14052" s="5">
        <v>3796</v>
      </c>
      <c r="J14052" s="5">
        <v>2817305.1700000009</v>
      </c>
      <c r="K14052" s="3" t="str" cm="1">
        <f t="array" ref="K14052">_xlfn.LET(_xlpm.d,UPPER(TRIM(CLEAN(SUBSTITUTE(F14052,CHAR(160),"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53" spans="2:11" hidden="1" x14ac:dyDescent="0.25">
      <c r="B14053" s="20">
        <v>45713</v>
      </c>
      <c r="C14053" s="2" t="s">
        <v>1</v>
      </c>
      <c r="D14053" s="2" t="s">
        <v>1777</v>
      </c>
      <c r="E14053" s="2" t="s">
        <v>796</v>
      </c>
      <c r="F14053" s="2" t="s">
        <v>4969</v>
      </c>
      <c r="G14053" s="5">
        <v>70</v>
      </c>
      <c r="H14053" s="5">
        <v>29.99</v>
      </c>
      <c r="I14053" s="5">
        <v>2099.3000000000002</v>
      </c>
      <c r="J14053" s="5">
        <v>2819404.4700000007</v>
      </c>
      <c r="K14053" s="3" t="str" cm="1">
        <f t="array" ref="K14053">_xlfn.LET(_xlpm.d,UPPER(TRIM(CLEAN(SUBSTITUTE(F14053,CHAR(160),"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54" spans="2:11" hidden="1" x14ac:dyDescent="0.25">
      <c r="B14054" s="20">
        <v>45713</v>
      </c>
      <c r="C14054" s="2" t="s">
        <v>1</v>
      </c>
      <c r="D14054" s="2" t="s">
        <v>2695</v>
      </c>
      <c r="E14054" s="2" t="s">
        <v>263</v>
      </c>
      <c r="F14054" s="2" t="s">
        <v>4969</v>
      </c>
      <c r="G14054" s="5">
        <v>250</v>
      </c>
      <c r="H14054" s="5">
        <v>31.85</v>
      </c>
      <c r="I14054" s="5">
        <v>7962.5</v>
      </c>
      <c r="J14054" s="5">
        <v>2827366.9700000007</v>
      </c>
      <c r="K14054" s="3" t="str" cm="1">
        <f t="array" ref="K14054">_xlfn.LET(_xlpm.d,UPPER(TRIM(CLEAN(SUBSTITUTE(F14054,CHAR(160),"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55" spans="2:11" hidden="1" x14ac:dyDescent="0.25">
      <c r="B14055" s="20">
        <v>45714</v>
      </c>
      <c r="C14055" s="2" t="s">
        <v>1</v>
      </c>
      <c r="D14055" s="2" t="s">
        <v>1556</v>
      </c>
      <c r="E14055" s="2" t="s">
        <v>214</v>
      </c>
      <c r="F14055" s="2" t="s">
        <v>4969</v>
      </c>
      <c r="G14055" s="5">
        <v>200</v>
      </c>
      <c r="H14055" s="5">
        <v>31.85</v>
      </c>
      <c r="I14055" s="5">
        <v>6370</v>
      </c>
      <c r="J14055" s="5">
        <v>2833736.9700000007</v>
      </c>
      <c r="K14055" s="3" t="str" cm="1">
        <f t="array" ref="K14055">_xlfn.LET(_xlpm.d,UPPER(TRIM(CLEAN(SUBSTITUTE(F14055,CHAR(160),"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56" spans="2:11" hidden="1" x14ac:dyDescent="0.25">
      <c r="B14056" s="20">
        <v>45714</v>
      </c>
      <c r="C14056" s="2" t="s">
        <v>1</v>
      </c>
      <c r="D14056" s="2" t="s">
        <v>1394</v>
      </c>
      <c r="E14056" s="2" t="s">
        <v>189</v>
      </c>
      <c r="F14056" s="2" t="s">
        <v>4969</v>
      </c>
      <c r="G14056" s="5">
        <v>100</v>
      </c>
      <c r="H14056" s="5">
        <v>31.85</v>
      </c>
      <c r="I14056" s="5">
        <v>3185</v>
      </c>
      <c r="J14056" s="5">
        <v>2836921.9700000007</v>
      </c>
      <c r="K14056" s="3" t="str" cm="1">
        <f t="array" ref="K14056">_xlfn.LET(_xlpm.d,UPPER(TRIM(CLEAN(SUBSTITUTE(F14056,CHAR(160),"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57" spans="2:11" hidden="1" x14ac:dyDescent="0.25">
      <c r="B14057" s="20">
        <v>45714</v>
      </c>
      <c r="C14057" s="2" t="s">
        <v>1</v>
      </c>
      <c r="D14057" s="2" t="s">
        <v>1523</v>
      </c>
      <c r="E14057" s="2" t="s">
        <v>149</v>
      </c>
      <c r="F14057" s="2" t="s">
        <v>4969</v>
      </c>
      <c r="G14057" s="5">
        <v>200</v>
      </c>
      <c r="H14057" s="5">
        <v>31.85</v>
      </c>
      <c r="I14057" s="5">
        <v>6370</v>
      </c>
      <c r="J14057" s="5">
        <v>2843291.9700000007</v>
      </c>
      <c r="K14057" s="3" t="str" cm="1">
        <f t="array" ref="K14057">_xlfn.LET(_xlpm.d,UPPER(TRIM(CLEAN(SUBSTITUTE(F14057,CHAR(160),"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58" spans="2:11" hidden="1" x14ac:dyDescent="0.25">
      <c r="B14058" s="20">
        <v>45714</v>
      </c>
      <c r="C14058" s="2" t="s">
        <v>1</v>
      </c>
      <c r="D14058" s="2" t="s">
        <v>490</v>
      </c>
      <c r="E14058" s="2" t="s">
        <v>491</v>
      </c>
      <c r="F14058" s="2" t="s">
        <v>4969</v>
      </c>
      <c r="G14058" s="5">
        <v>60</v>
      </c>
      <c r="H14058" s="5">
        <v>29.5</v>
      </c>
      <c r="I14058" s="5">
        <v>1770</v>
      </c>
      <c r="J14058" s="5">
        <v>2845061.9700000007</v>
      </c>
      <c r="K14058" s="3" t="str" cm="1">
        <f t="array" ref="K14058">_xlfn.LET(_xlpm.d,UPPER(TRIM(CLEAN(SUBSTITUTE(F14058,CHAR(160),"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59" spans="2:11" hidden="1" x14ac:dyDescent="0.25">
      <c r="B14059" s="20">
        <v>45714</v>
      </c>
      <c r="C14059" s="2" t="s">
        <v>1</v>
      </c>
      <c r="D14059" s="2" t="s">
        <v>1395</v>
      </c>
      <c r="E14059" s="2" t="s">
        <v>282</v>
      </c>
      <c r="F14059" s="2" t="s">
        <v>4969</v>
      </c>
      <c r="G14059" s="5">
        <v>100</v>
      </c>
      <c r="H14059" s="5">
        <v>31.85</v>
      </c>
      <c r="I14059" s="5">
        <v>3185</v>
      </c>
      <c r="J14059" s="5">
        <v>2848246.9700000007</v>
      </c>
      <c r="K14059" s="3" t="str" cm="1">
        <f t="array" ref="K14059">_xlfn.LET(_xlpm.d,UPPER(TRIM(CLEAN(SUBSTITUTE(F14059,CHAR(160),"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60" spans="2:11" hidden="1" x14ac:dyDescent="0.25">
      <c r="B14060" s="20">
        <v>45715</v>
      </c>
      <c r="C14060" s="2" t="s">
        <v>1</v>
      </c>
      <c r="D14060" s="2" t="s">
        <v>1524</v>
      </c>
      <c r="E14060" s="2" t="s">
        <v>268</v>
      </c>
      <c r="F14060" s="2" t="s">
        <v>4969</v>
      </c>
      <c r="G14060" s="5">
        <v>150</v>
      </c>
      <c r="H14060" s="5">
        <v>31.85</v>
      </c>
      <c r="I14060" s="5">
        <v>4777.5</v>
      </c>
      <c r="J14060" s="5">
        <v>2853024.4700000007</v>
      </c>
      <c r="K14060" s="3" t="str" cm="1">
        <f t="array" ref="K14060">_xlfn.LET(_xlpm.d,UPPER(TRIM(CLEAN(SUBSTITUTE(F14060,CHAR(160),"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61" spans="2:11" hidden="1" x14ac:dyDescent="0.25">
      <c r="B14061" s="20">
        <v>45715</v>
      </c>
      <c r="C14061" s="2" t="s">
        <v>1</v>
      </c>
      <c r="D14061" s="2" t="s">
        <v>1557</v>
      </c>
      <c r="E14061" s="2" t="s">
        <v>254</v>
      </c>
      <c r="F14061" s="2" t="s">
        <v>4969</v>
      </c>
      <c r="G14061" s="5">
        <v>110</v>
      </c>
      <c r="H14061" s="5">
        <v>31.85</v>
      </c>
      <c r="I14061" s="5">
        <v>3503.5</v>
      </c>
      <c r="J14061" s="5">
        <v>2856527.9700000007</v>
      </c>
      <c r="K14061" s="3" t="str" cm="1">
        <f t="array" ref="K14061">_xlfn.LET(_xlpm.d,UPPER(TRIM(CLEAN(SUBSTITUTE(F14061,CHAR(160),"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62" spans="2:11" hidden="1" x14ac:dyDescent="0.25">
      <c r="B14062" s="20">
        <v>45715</v>
      </c>
      <c r="C14062" s="2" t="s">
        <v>1</v>
      </c>
      <c r="D14062" s="2" t="s">
        <v>1525</v>
      </c>
      <c r="E14062" s="2" t="s">
        <v>192</v>
      </c>
      <c r="F14062" s="2" t="s">
        <v>4969</v>
      </c>
      <c r="G14062" s="5">
        <v>100</v>
      </c>
      <c r="H14062" s="5">
        <v>31.85</v>
      </c>
      <c r="I14062" s="5">
        <v>3185</v>
      </c>
      <c r="J14062" s="5">
        <v>2859712.9700000007</v>
      </c>
      <c r="K14062" s="3" t="str" cm="1">
        <f t="array" ref="K14062">_xlfn.LET(_xlpm.d,UPPER(TRIM(CLEAN(SUBSTITUTE(F14062,CHAR(160),"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63" spans="2:11" hidden="1" x14ac:dyDescent="0.25">
      <c r="B14063" s="20">
        <v>45715</v>
      </c>
      <c r="C14063" s="2" t="s">
        <v>1</v>
      </c>
      <c r="D14063" s="2" t="s">
        <v>2696</v>
      </c>
      <c r="E14063" s="2" t="s">
        <v>168</v>
      </c>
      <c r="F14063" s="2" t="s">
        <v>4969</v>
      </c>
      <c r="G14063" s="5">
        <v>130</v>
      </c>
      <c r="H14063" s="5">
        <v>31.85</v>
      </c>
      <c r="I14063" s="5">
        <v>4140.5</v>
      </c>
      <c r="J14063" s="5">
        <v>2863853.4700000007</v>
      </c>
      <c r="K14063" s="3" t="str" cm="1">
        <f t="array" ref="K14063">_xlfn.LET(_xlpm.d,UPPER(TRIM(CLEAN(SUBSTITUTE(F14063,CHAR(160),"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64" spans="2:11" hidden="1" x14ac:dyDescent="0.25">
      <c r="B14064" s="20">
        <v>45715</v>
      </c>
      <c r="C14064" s="2" t="s">
        <v>1</v>
      </c>
      <c r="D14064" s="2" t="s">
        <v>5079</v>
      </c>
      <c r="E14064" s="2" t="s">
        <v>302</v>
      </c>
      <c r="F14064" s="2" t="s">
        <v>4969</v>
      </c>
      <c r="G14064" s="5">
        <v>125</v>
      </c>
      <c r="H14064" s="5">
        <v>26.25</v>
      </c>
      <c r="I14064" s="5">
        <v>3281.25</v>
      </c>
      <c r="J14064" s="5">
        <v>2867134.7200000007</v>
      </c>
      <c r="K14064" s="3" t="str" cm="1">
        <f t="array" ref="K14064">_xlfn.LET(_xlpm.d,UPPER(TRIM(CLEAN(SUBSTITUTE(F14064,CHAR(160),"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65" spans="2:11" hidden="1" x14ac:dyDescent="0.25">
      <c r="B14065" s="20">
        <v>45715</v>
      </c>
      <c r="C14065" s="2" t="s">
        <v>1</v>
      </c>
      <c r="D14065" s="2" t="s">
        <v>2697</v>
      </c>
      <c r="E14065" s="2" t="s">
        <v>3</v>
      </c>
      <c r="F14065" s="2" t="s">
        <v>4969</v>
      </c>
      <c r="G14065" s="5">
        <v>35</v>
      </c>
      <c r="H14065" s="5">
        <v>29.99</v>
      </c>
      <c r="I14065" s="5">
        <v>1049.6500000000001</v>
      </c>
      <c r="J14065" s="5">
        <v>2868184.3700000006</v>
      </c>
      <c r="K14065" s="3" t="str" cm="1">
        <f t="array" ref="K14065">_xlfn.LET(_xlpm.d,UPPER(TRIM(CLEAN(SUBSTITUTE(F14065,CHAR(160),"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66" spans="2:11" hidden="1" x14ac:dyDescent="0.25">
      <c r="B14066" s="20">
        <v>45715</v>
      </c>
      <c r="C14066" s="2" t="s">
        <v>1</v>
      </c>
      <c r="D14066" s="2" t="s">
        <v>1778</v>
      </c>
      <c r="E14066" s="2" t="s">
        <v>151</v>
      </c>
      <c r="F14066" s="2" t="s">
        <v>4969</v>
      </c>
      <c r="G14066" s="5">
        <v>100</v>
      </c>
      <c r="H14066" s="5">
        <v>31.85</v>
      </c>
      <c r="I14066" s="5">
        <v>3185</v>
      </c>
      <c r="J14066" s="5">
        <v>2871369.3700000006</v>
      </c>
      <c r="K14066" s="3" t="str" cm="1">
        <f t="array" ref="K14066">_xlfn.LET(_xlpm.d,UPPER(TRIM(CLEAN(SUBSTITUTE(F14066,CHAR(160),"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67" spans="2:11" hidden="1" x14ac:dyDescent="0.25">
      <c r="B14067" s="20">
        <v>45715</v>
      </c>
      <c r="C14067" s="2" t="s">
        <v>1</v>
      </c>
      <c r="D14067" s="2" t="s">
        <v>5080</v>
      </c>
      <c r="E14067" s="2" t="s">
        <v>6</v>
      </c>
      <c r="F14067" s="2" t="s">
        <v>4969</v>
      </c>
      <c r="G14067" s="5">
        <v>15</v>
      </c>
      <c r="H14067" s="5">
        <v>32.200000000000003</v>
      </c>
      <c r="I14067" s="5">
        <v>483</v>
      </c>
      <c r="J14067" s="5">
        <v>2871852.3700000006</v>
      </c>
      <c r="K14067" s="3" t="str" cm="1">
        <f t="array" ref="K14067">_xlfn.LET(_xlpm.d,UPPER(TRIM(CLEAN(SUBSTITUTE(F14067,CHAR(160),"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68" spans="2:11" hidden="1" x14ac:dyDescent="0.25">
      <c r="B14068" s="20">
        <v>45715</v>
      </c>
      <c r="C14068" s="2" t="s">
        <v>1</v>
      </c>
      <c r="D14068" s="2" t="s">
        <v>2698</v>
      </c>
      <c r="E14068" s="2" t="s">
        <v>120</v>
      </c>
      <c r="F14068" s="2" t="s">
        <v>4969</v>
      </c>
      <c r="G14068" s="5">
        <v>40</v>
      </c>
      <c r="H14068" s="5">
        <v>31.65</v>
      </c>
      <c r="I14068" s="5">
        <v>1266</v>
      </c>
      <c r="J14068" s="5">
        <v>2873118.3700000006</v>
      </c>
      <c r="K14068" s="3" t="str" cm="1">
        <f t="array" ref="K14068">_xlfn.LET(_xlpm.d,UPPER(TRIM(CLEAN(SUBSTITUTE(F14068,CHAR(160),"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69" spans="2:11" hidden="1" x14ac:dyDescent="0.25">
      <c r="B14069" s="20">
        <v>45715</v>
      </c>
      <c r="C14069" s="2" t="s">
        <v>1</v>
      </c>
      <c r="D14069" s="2" t="s">
        <v>4248</v>
      </c>
      <c r="E14069" s="2" t="s">
        <v>4249</v>
      </c>
      <c r="F14069" s="2" t="s">
        <v>5081</v>
      </c>
      <c r="G14069" s="5">
        <v>3</v>
      </c>
      <c r="H14069" s="5">
        <v>29.99</v>
      </c>
      <c r="I14069" s="5">
        <v>89.97</v>
      </c>
      <c r="J14069" s="5">
        <v>2873208.3400000008</v>
      </c>
      <c r="K14069" s="3" t="str" cm="1">
        <f t="array" ref="K14069">_xlfn.LET(_xlpm.d,UPPER(TRIM(CLEAN(SUBSTITUTE(F14069,CHAR(160),"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70" spans="2:11" hidden="1" x14ac:dyDescent="0.25">
      <c r="B14070" s="20">
        <v>45715</v>
      </c>
      <c r="C14070" s="2" t="s">
        <v>1</v>
      </c>
      <c r="D14070" s="2" t="s">
        <v>4248</v>
      </c>
      <c r="E14070" s="2" t="s">
        <v>4249</v>
      </c>
      <c r="F14070" s="2" t="s">
        <v>5082</v>
      </c>
      <c r="G14070" s="5">
        <v>1</v>
      </c>
      <c r="H14070" s="5">
        <v>29.99</v>
      </c>
      <c r="I14070" s="5">
        <v>29.99</v>
      </c>
      <c r="J14070" s="5">
        <v>2873238.330000001</v>
      </c>
      <c r="K14070" s="3" t="str" cm="1">
        <f t="array" ref="K14070">_xlfn.LET(_xlpm.d,UPPER(TRIM(CLEAN(SUBSTITUTE(F14070,CHAR(160),"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71" spans="2:11" hidden="1" x14ac:dyDescent="0.25">
      <c r="B14071" s="20">
        <v>45716</v>
      </c>
      <c r="C14071" s="2" t="s">
        <v>1</v>
      </c>
      <c r="D14071" s="2" t="s">
        <v>1779</v>
      </c>
      <c r="E14071" s="2" t="s">
        <v>195</v>
      </c>
      <c r="F14071" s="2" t="s">
        <v>4969</v>
      </c>
      <c r="G14071" s="5">
        <v>100</v>
      </c>
      <c r="H14071" s="5">
        <v>31.85</v>
      </c>
      <c r="I14071" s="5">
        <v>3185</v>
      </c>
      <c r="J14071" s="5">
        <v>2876423.330000001</v>
      </c>
      <c r="K14071" s="3" t="str" cm="1">
        <f t="array" ref="K14071">_xlfn.LET(_xlpm.d,UPPER(TRIM(CLEAN(SUBSTITUTE(F14071,CHAR(160),"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72" spans="2:11" hidden="1" x14ac:dyDescent="0.25">
      <c r="B14072" s="20">
        <v>45716</v>
      </c>
      <c r="C14072" s="2" t="s">
        <v>1</v>
      </c>
      <c r="D14072" s="2" t="s">
        <v>4419</v>
      </c>
      <c r="E14072" s="2" t="s">
        <v>232</v>
      </c>
      <c r="F14072" s="2" t="s">
        <v>4969</v>
      </c>
      <c r="G14072" s="5">
        <v>100</v>
      </c>
      <c r="H14072" s="5">
        <v>31.85</v>
      </c>
      <c r="I14072" s="5">
        <v>3185</v>
      </c>
      <c r="J14072" s="5">
        <v>2879608.330000001</v>
      </c>
      <c r="K14072" s="3" t="str" cm="1">
        <f t="array" ref="K14072">_xlfn.LET(_xlpm.d,UPPER(TRIM(CLEAN(SUBSTITUTE(F14072,CHAR(160),"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73" spans="2:11" hidden="1" x14ac:dyDescent="0.25">
      <c r="B14073" s="20">
        <v>45716</v>
      </c>
      <c r="C14073" s="2" t="s">
        <v>1</v>
      </c>
      <c r="D14073" s="2" t="s">
        <v>1558</v>
      </c>
      <c r="E14073" s="2" t="s">
        <v>154</v>
      </c>
      <c r="F14073" s="2" t="s">
        <v>4969</v>
      </c>
      <c r="G14073" s="5">
        <v>280</v>
      </c>
      <c r="H14073" s="5">
        <v>31.85</v>
      </c>
      <c r="I14073" s="5">
        <v>8918</v>
      </c>
      <c r="J14073" s="5">
        <v>2888526.330000001</v>
      </c>
      <c r="K14073" s="3" t="str" cm="1">
        <f t="array" ref="K14073">_xlfn.LET(_xlpm.d,UPPER(TRIM(CLEAN(SUBSTITUTE(F14073,CHAR(160),"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74" spans="2:11" hidden="1" x14ac:dyDescent="0.25">
      <c r="B14074" s="20">
        <v>45716</v>
      </c>
      <c r="C14074" s="2" t="s">
        <v>1</v>
      </c>
      <c r="D14074" s="2" t="s">
        <v>1780</v>
      </c>
      <c r="E14074" s="2" t="s">
        <v>243</v>
      </c>
      <c r="F14074" s="2" t="s">
        <v>4969</v>
      </c>
      <c r="G14074" s="5">
        <v>150</v>
      </c>
      <c r="H14074" s="5">
        <v>31.85</v>
      </c>
      <c r="I14074" s="5">
        <v>4777.5</v>
      </c>
      <c r="J14074" s="5">
        <v>2893303.830000001</v>
      </c>
      <c r="K14074" s="3" t="str" cm="1">
        <f t="array" ref="K14074">_xlfn.LET(_xlpm.d,UPPER(TRIM(CLEAN(SUBSTITUTE(F14074,CHAR(160),"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75" spans="2:11" hidden="1" x14ac:dyDescent="0.25">
      <c r="B14075" s="20">
        <v>45716</v>
      </c>
      <c r="C14075" s="2" t="s">
        <v>1</v>
      </c>
      <c r="D14075" s="2" t="s">
        <v>2699</v>
      </c>
      <c r="E14075" s="2" t="s">
        <v>78</v>
      </c>
      <c r="F14075" s="2" t="s">
        <v>4969</v>
      </c>
      <c r="G14075" s="5">
        <v>140</v>
      </c>
      <c r="H14075" s="5">
        <v>31.85</v>
      </c>
      <c r="I14075" s="5">
        <v>4459</v>
      </c>
      <c r="J14075" s="5">
        <v>2897762.830000001</v>
      </c>
      <c r="K14075" s="3" t="str" cm="1">
        <f t="array" ref="K14075">_xlfn.LET(_xlpm.d,UPPER(TRIM(CLEAN(SUBSTITUTE(F14075,CHAR(160),"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76" spans="2:11" hidden="1" x14ac:dyDescent="0.25">
      <c r="B14076" s="20">
        <v>45716</v>
      </c>
      <c r="C14076" s="2" t="s">
        <v>1</v>
      </c>
      <c r="D14076" s="2" t="s">
        <v>1559</v>
      </c>
      <c r="E14076" s="2" t="s">
        <v>236</v>
      </c>
      <c r="F14076" s="2" t="s">
        <v>4969</v>
      </c>
      <c r="G14076" s="5">
        <v>100</v>
      </c>
      <c r="H14076" s="5">
        <v>31.85</v>
      </c>
      <c r="I14076" s="5">
        <v>3185</v>
      </c>
      <c r="J14076" s="5">
        <v>2900947.830000001</v>
      </c>
      <c r="K14076" s="3" t="str" cm="1">
        <f t="array" ref="K14076">_xlfn.LET(_xlpm.d,UPPER(TRIM(CLEAN(SUBSTITUTE(F14076,CHAR(160),"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77" spans="2:11" hidden="1" x14ac:dyDescent="0.25">
      <c r="B14077" s="20">
        <v>45716</v>
      </c>
      <c r="C14077" s="2" t="s">
        <v>1</v>
      </c>
      <c r="D14077" s="2" t="s">
        <v>2700</v>
      </c>
      <c r="E14077" s="2" t="s">
        <v>1235</v>
      </c>
      <c r="F14077" s="2" t="s">
        <v>4969</v>
      </c>
      <c r="G14077" s="5">
        <v>10</v>
      </c>
      <c r="H14077" s="5">
        <v>29.99</v>
      </c>
      <c r="I14077" s="5">
        <v>299.89999999999998</v>
      </c>
      <c r="J14077" s="5">
        <v>2901247.7300000009</v>
      </c>
      <c r="K14077" s="3" t="str" cm="1">
        <f t="array" ref="K14077">_xlfn.LET(_xlpm.d,UPPER(TRIM(CLEAN(SUBSTITUTE(F14077,CHAR(160),"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78" spans="2:11" hidden="1" x14ac:dyDescent="0.25">
      <c r="B14078" s="20">
        <v>45716</v>
      </c>
      <c r="C14078" s="2" t="s">
        <v>1</v>
      </c>
      <c r="D14078" s="2" t="s">
        <v>5083</v>
      </c>
      <c r="E14078" s="2" t="s">
        <v>43</v>
      </c>
      <c r="F14078" s="2" t="s">
        <v>4969</v>
      </c>
      <c r="G14078" s="5">
        <v>50</v>
      </c>
      <c r="H14078" s="5">
        <v>27.3</v>
      </c>
      <c r="I14078" s="5">
        <v>1365</v>
      </c>
      <c r="J14078" s="5">
        <v>2902612.7300000009</v>
      </c>
      <c r="K14078" s="3" t="str" cm="1">
        <f t="array" ref="K14078">_xlfn.LET(_xlpm.d,UPPER(TRIM(CLEAN(SUBSTITUTE(F14078,CHAR(160),"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79" spans="2:11" hidden="1" x14ac:dyDescent="0.25">
      <c r="B14079" s="20">
        <v>45716</v>
      </c>
      <c r="C14079" s="2" t="s">
        <v>1</v>
      </c>
      <c r="D14079" s="2" t="s">
        <v>1781</v>
      </c>
      <c r="E14079" s="2" t="s">
        <v>807</v>
      </c>
      <c r="F14079" s="2" t="s">
        <v>4969</v>
      </c>
      <c r="G14079" s="5">
        <v>38</v>
      </c>
      <c r="H14079" s="5">
        <v>25.2</v>
      </c>
      <c r="I14079" s="5">
        <v>957.6</v>
      </c>
      <c r="J14079" s="5">
        <v>2903570.330000001</v>
      </c>
      <c r="K14079" s="3" t="str" cm="1">
        <f t="array" ref="K14079">_xlfn.LET(_xlpm.d,UPPER(TRIM(CLEAN(SUBSTITUTE(F14079,CHAR(160),"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80" spans="2:11" hidden="1" x14ac:dyDescent="0.25">
      <c r="B14080" s="20">
        <v>45716</v>
      </c>
      <c r="C14080" s="2" t="s">
        <v>1</v>
      </c>
      <c r="D14080" s="2" t="s">
        <v>4252</v>
      </c>
      <c r="E14080" s="2" t="s">
        <v>2447</v>
      </c>
      <c r="F14080" s="2" t="s">
        <v>5044</v>
      </c>
      <c r="G14080" s="5">
        <v>10</v>
      </c>
      <c r="H14080" s="5">
        <v>24.99</v>
      </c>
      <c r="I14080" s="5">
        <v>249.9</v>
      </c>
      <c r="J14080" s="5">
        <v>2903820.2300000009</v>
      </c>
      <c r="K14080" s="3" t="str" cm="1">
        <f t="array" ref="K14080">_xlfn.LET(_xlpm.d,UPPER(TRIM(CLEAN(SUBSTITUTE(F14080,CHAR(160),"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81" spans="2:11" hidden="1" x14ac:dyDescent="0.25">
      <c r="B14081" s="20">
        <v>45716</v>
      </c>
      <c r="C14081" s="2" t="s">
        <v>1</v>
      </c>
      <c r="D14081" s="2" t="s">
        <v>4252</v>
      </c>
      <c r="E14081" s="2" t="s">
        <v>2447</v>
      </c>
      <c r="F14081" s="2" t="s">
        <v>4969</v>
      </c>
      <c r="G14081" s="5">
        <v>90</v>
      </c>
      <c r="H14081" s="5">
        <v>29.99</v>
      </c>
      <c r="I14081" s="5">
        <v>2699.1</v>
      </c>
      <c r="J14081" s="5">
        <v>2906519.330000001</v>
      </c>
      <c r="K14081" s="3" t="str" cm="1">
        <f t="array" ref="K14081">_xlfn.LET(_xlpm.d,UPPER(TRIM(CLEAN(SUBSTITUTE(F14081,CHAR(160),"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82" spans="2:11" hidden="1" x14ac:dyDescent="0.25">
      <c r="B14082" s="20">
        <v>45716</v>
      </c>
      <c r="C14082" s="2" t="s">
        <v>1</v>
      </c>
      <c r="D14082" s="2" t="s">
        <v>2701</v>
      </c>
      <c r="E14082" s="2" t="s">
        <v>224</v>
      </c>
      <c r="F14082" s="2" t="s">
        <v>4969</v>
      </c>
      <c r="G14082" s="5">
        <v>800</v>
      </c>
      <c r="H14082" s="5">
        <v>31.85</v>
      </c>
      <c r="I14082" s="5">
        <v>25480</v>
      </c>
      <c r="J14082" s="5">
        <v>2931999.330000001</v>
      </c>
      <c r="K14082" s="3" t="str" cm="1">
        <f t="array" ref="K14082">_xlfn.LET(_xlpm.d,UPPER(TRIM(CLEAN(SUBSTITUTE(F14082,CHAR(160),"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83" spans="2:11" hidden="1" x14ac:dyDescent="0.25">
      <c r="B14083" s="20">
        <v>45716</v>
      </c>
      <c r="C14083" s="2" t="s">
        <v>1</v>
      </c>
      <c r="D14083" s="2" t="s">
        <v>2702</v>
      </c>
      <c r="E14083" s="2" t="s">
        <v>311</v>
      </c>
      <c r="F14083" s="2" t="s">
        <v>4969</v>
      </c>
      <c r="G14083" s="5">
        <v>800</v>
      </c>
      <c r="H14083" s="5">
        <v>31.85</v>
      </c>
      <c r="I14083" s="5">
        <v>25480</v>
      </c>
      <c r="J14083" s="5">
        <v>2957479.330000001</v>
      </c>
      <c r="K14083" s="3" t="str" cm="1">
        <f t="array" ref="K14083">_xlfn.LET(_xlpm.d,UPPER(TRIM(CLEAN(SUBSTITUTE(F14083,CHAR(160),"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84" spans="2:11" hidden="1" x14ac:dyDescent="0.25">
      <c r="B14084" s="20">
        <v>45717</v>
      </c>
      <c r="C14084" s="2" t="s">
        <v>1</v>
      </c>
      <c r="D14084" s="2" t="s">
        <v>5084</v>
      </c>
      <c r="E14084" s="2" t="s">
        <v>16</v>
      </c>
      <c r="F14084" s="2" t="s">
        <v>5040</v>
      </c>
      <c r="G14084" s="5">
        <v>80</v>
      </c>
      <c r="H14084" s="5">
        <v>19.989999999999998</v>
      </c>
      <c r="I14084" s="5">
        <v>1599.2</v>
      </c>
      <c r="J14084" s="5">
        <v>2959078.5300000012</v>
      </c>
      <c r="K14084" s="3" t="str" cm="1">
        <f t="array" ref="K14084">_xlfn.LET(_xlpm.d,UPPER(TRIM(CLEAN(SUBSTITUTE(F14084,CHAR(160),"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85" spans="2:11" hidden="1" x14ac:dyDescent="0.25">
      <c r="B14085" s="20">
        <v>45717</v>
      </c>
      <c r="C14085" s="2" t="s">
        <v>1</v>
      </c>
      <c r="D14085" s="2" t="s">
        <v>5084</v>
      </c>
      <c r="E14085" s="2" t="s">
        <v>16</v>
      </c>
      <c r="F14085" s="2" t="s">
        <v>4969</v>
      </c>
      <c r="G14085" s="5">
        <v>40</v>
      </c>
      <c r="H14085" s="5">
        <v>31.8</v>
      </c>
      <c r="I14085" s="5">
        <v>1272</v>
      </c>
      <c r="J14085" s="5">
        <v>2960350.5300000012</v>
      </c>
      <c r="K14085" s="3" t="str" cm="1">
        <f t="array" ref="K14085">_xlfn.LET(_xlpm.d,UPPER(TRIM(CLEAN(SUBSTITUTE(F14085,CHAR(160),"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86" spans="2:11" hidden="1" x14ac:dyDescent="0.25">
      <c r="B14086" s="20">
        <v>45719</v>
      </c>
      <c r="C14086" s="2" t="s">
        <v>1</v>
      </c>
      <c r="D14086" s="2" t="s">
        <v>5085</v>
      </c>
      <c r="E14086" s="2" t="s">
        <v>3</v>
      </c>
      <c r="F14086" s="2" t="s">
        <v>4969</v>
      </c>
      <c r="G14086" s="5">
        <v>40</v>
      </c>
      <c r="H14086" s="5">
        <v>29.99</v>
      </c>
      <c r="I14086" s="5">
        <v>1199.5999999999999</v>
      </c>
      <c r="J14086" s="5">
        <v>2961550.1300000013</v>
      </c>
      <c r="K14086" s="3" t="str" cm="1">
        <f t="array" ref="K14086">_xlfn.LET(_xlpm.d,UPPER(TRIM(CLEAN(SUBSTITUTE(F14086,CHAR(160),"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87" spans="2:11" hidden="1" x14ac:dyDescent="0.25">
      <c r="B14087" s="20">
        <v>45719</v>
      </c>
      <c r="C14087" s="2" t="s">
        <v>1</v>
      </c>
      <c r="D14087" s="2" t="s">
        <v>5086</v>
      </c>
      <c r="E14087" s="2" t="s">
        <v>302</v>
      </c>
      <c r="F14087" s="2" t="s">
        <v>4969</v>
      </c>
      <c r="G14087" s="5">
        <v>40</v>
      </c>
      <c r="H14087" s="5">
        <v>29.99</v>
      </c>
      <c r="I14087" s="5">
        <v>1199.5999999999999</v>
      </c>
      <c r="J14087" s="5">
        <v>2962749.7300000014</v>
      </c>
      <c r="K14087" s="3" t="str" cm="1">
        <f t="array" ref="K14087">_xlfn.LET(_xlpm.d,UPPER(TRIM(CLEAN(SUBSTITUTE(F14087,CHAR(160),"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88" spans="2:11" hidden="1" x14ac:dyDescent="0.25">
      <c r="B14088" s="20">
        <v>45719</v>
      </c>
      <c r="C14088" s="2" t="s">
        <v>1</v>
      </c>
      <c r="D14088" s="2" t="s">
        <v>5087</v>
      </c>
      <c r="E14088" s="2" t="s">
        <v>241</v>
      </c>
      <c r="F14088" s="2" t="s">
        <v>4969</v>
      </c>
      <c r="G14088" s="5">
        <v>70</v>
      </c>
      <c r="H14088" s="5">
        <v>31.85</v>
      </c>
      <c r="I14088" s="5">
        <v>2229.5</v>
      </c>
      <c r="J14088" s="5">
        <v>2964979.2300000014</v>
      </c>
      <c r="K14088" s="3" t="str" cm="1">
        <f t="array" ref="K14088">_xlfn.LET(_xlpm.d,UPPER(TRIM(CLEAN(SUBSTITUTE(F14088,CHAR(160),"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89" spans="2:11" hidden="1" x14ac:dyDescent="0.25">
      <c r="B14089" s="20">
        <v>45719</v>
      </c>
      <c r="C14089" s="2" t="s">
        <v>1</v>
      </c>
      <c r="D14089" s="2" t="s">
        <v>5088</v>
      </c>
      <c r="E14089" s="2" t="s">
        <v>160</v>
      </c>
      <c r="F14089" s="2" t="s">
        <v>4969</v>
      </c>
      <c r="G14089" s="5">
        <v>230</v>
      </c>
      <c r="H14089" s="5">
        <v>31.85</v>
      </c>
      <c r="I14089" s="5">
        <v>7325.5</v>
      </c>
      <c r="J14089" s="5">
        <v>2972304.7300000014</v>
      </c>
      <c r="K14089" s="3" t="str" cm="1">
        <f t="array" ref="K14089">_xlfn.LET(_xlpm.d,UPPER(TRIM(CLEAN(SUBSTITUTE(F14089,CHAR(160),"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90" spans="2:11" hidden="1" x14ac:dyDescent="0.25">
      <c r="B14090" s="20">
        <v>45719</v>
      </c>
      <c r="C14090" s="2" t="s">
        <v>1</v>
      </c>
      <c r="D14090" s="2" t="s">
        <v>1782</v>
      </c>
      <c r="E14090" s="2" t="s">
        <v>248</v>
      </c>
      <c r="F14090" s="2" t="s">
        <v>4969</v>
      </c>
      <c r="G14090" s="5">
        <v>300</v>
      </c>
      <c r="H14090" s="5">
        <v>31.85</v>
      </c>
      <c r="I14090" s="5">
        <v>9555</v>
      </c>
      <c r="J14090" s="5">
        <v>2981859.7300000014</v>
      </c>
      <c r="K14090" s="3" t="str" cm="1">
        <f t="array" ref="K14090">_xlfn.LET(_xlpm.d,UPPER(TRIM(CLEAN(SUBSTITUTE(F14090,CHAR(160),"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91" spans="2:11" hidden="1" x14ac:dyDescent="0.25">
      <c r="B14091" s="20">
        <v>45719</v>
      </c>
      <c r="C14091" s="2" t="s">
        <v>1</v>
      </c>
      <c r="D14091" s="2" t="s">
        <v>3976</v>
      </c>
      <c r="E14091" s="2" t="s">
        <v>254</v>
      </c>
      <c r="F14091" s="2" t="s">
        <v>4969</v>
      </c>
      <c r="G14091" s="5">
        <v>50</v>
      </c>
      <c r="H14091" s="5">
        <v>31.85</v>
      </c>
      <c r="I14091" s="5">
        <v>1592.5</v>
      </c>
      <c r="J14091" s="5">
        <v>2983452.2300000014</v>
      </c>
      <c r="K14091" s="3" t="str" cm="1">
        <f t="array" ref="K14091">_xlfn.LET(_xlpm.d,UPPER(TRIM(CLEAN(SUBSTITUTE(F14091,CHAR(160),"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92" spans="2:11" hidden="1" x14ac:dyDescent="0.25">
      <c r="B14092" s="20">
        <v>45719</v>
      </c>
      <c r="C14092" s="2" t="s">
        <v>1</v>
      </c>
      <c r="D14092" s="2" t="s">
        <v>5089</v>
      </c>
      <c r="E14092" s="2" t="s">
        <v>243</v>
      </c>
      <c r="F14092" s="2" t="s">
        <v>4969</v>
      </c>
      <c r="G14092" s="5">
        <v>70</v>
      </c>
      <c r="H14092" s="5">
        <v>31.85</v>
      </c>
      <c r="I14092" s="5">
        <v>2229.5</v>
      </c>
      <c r="J14092" s="5">
        <v>2985681.7300000014</v>
      </c>
      <c r="K14092" s="3" t="str" cm="1">
        <f t="array" ref="K14092">_xlfn.LET(_xlpm.d,UPPER(TRIM(CLEAN(SUBSTITUTE(F14092,CHAR(160),"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93" spans="2:11" hidden="1" x14ac:dyDescent="0.25">
      <c r="B14093" s="20">
        <v>45720</v>
      </c>
      <c r="C14093" s="2" t="s">
        <v>1</v>
      </c>
      <c r="D14093" s="2" t="s">
        <v>1589</v>
      </c>
      <c r="E14093" s="2" t="s">
        <v>273</v>
      </c>
      <c r="F14093" s="2" t="s">
        <v>4969</v>
      </c>
      <c r="G14093" s="5">
        <v>120</v>
      </c>
      <c r="H14093" s="5">
        <v>31.85</v>
      </c>
      <c r="I14093" s="5">
        <v>3822</v>
      </c>
      <c r="J14093" s="5">
        <v>2989503.7300000014</v>
      </c>
      <c r="K14093" s="3" t="str" cm="1">
        <f t="array" ref="K14093">_xlfn.LET(_xlpm.d,UPPER(TRIM(CLEAN(SUBSTITUTE(F14093,CHAR(160),"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94" spans="2:11" hidden="1" x14ac:dyDescent="0.25">
      <c r="B14094" s="20">
        <v>45720</v>
      </c>
      <c r="C14094" s="2" t="s">
        <v>1</v>
      </c>
      <c r="D14094" s="2" t="s">
        <v>2704</v>
      </c>
      <c r="E14094" s="2" t="s">
        <v>232</v>
      </c>
      <c r="F14094" s="2" t="s">
        <v>4969</v>
      </c>
      <c r="G14094" s="5">
        <v>100</v>
      </c>
      <c r="H14094" s="5">
        <v>31.85</v>
      </c>
      <c r="I14094" s="5">
        <v>3185</v>
      </c>
      <c r="J14094" s="5">
        <v>2992688.7300000014</v>
      </c>
      <c r="K14094" s="3" t="str" cm="1">
        <f t="array" ref="K14094">_xlfn.LET(_xlpm.d,UPPER(TRIM(CLEAN(SUBSTITUTE(F14094,CHAR(160),"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95" spans="2:11" hidden="1" x14ac:dyDescent="0.25">
      <c r="B14095" s="20">
        <v>45720</v>
      </c>
      <c r="C14095" s="2" t="s">
        <v>1</v>
      </c>
      <c r="D14095" s="2" t="s">
        <v>5090</v>
      </c>
      <c r="E14095" s="2" t="s">
        <v>276</v>
      </c>
      <c r="F14095" s="2" t="s">
        <v>4969</v>
      </c>
      <c r="G14095" s="5">
        <v>120</v>
      </c>
      <c r="H14095" s="5">
        <v>31.85</v>
      </c>
      <c r="I14095" s="5">
        <v>3822</v>
      </c>
      <c r="J14095" s="5">
        <v>2996510.7300000014</v>
      </c>
      <c r="K14095" s="3" t="str" cm="1">
        <f t="array" ref="K14095">_xlfn.LET(_xlpm.d,UPPER(TRIM(CLEAN(SUBSTITUTE(F14095,CHAR(160),"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96" spans="2:11" hidden="1" x14ac:dyDescent="0.25">
      <c r="B14096" s="20">
        <v>45720</v>
      </c>
      <c r="C14096" s="2" t="s">
        <v>1</v>
      </c>
      <c r="D14096" s="2" t="s">
        <v>1783</v>
      </c>
      <c r="E14096" s="2" t="s">
        <v>186</v>
      </c>
      <c r="F14096" s="2" t="s">
        <v>4969</v>
      </c>
      <c r="G14096" s="5">
        <v>110</v>
      </c>
      <c r="H14096" s="5">
        <v>31.85</v>
      </c>
      <c r="I14096" s="5">
        <v>3503.5</v>
      </c>
      <c r="J14096" s="5">
        <v>3000014.2300000014</v>
      </c>
      <c r="K14096" s="3" t="str" cm="1">
        <f t="array" ref="K14096">_xlfn.LET(_xlpm.d,UPPER(TRIM(CLEAN(SUBSTITUTE(F14096,CHAR(160),"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97" spans="2:11" hidden="1" x14ac:dyDescent="0.25">
      <c r="B14097" s="20">
        <v>45720</v>
      </c>
      <c r="C14097" s="2" t="s">
        <v>1</v>
      </c>
      <c r="D14097" s="2" t="s">
        <v>494</v>
      </c>
      <c r="E14097" s="2" t="s">
        <v>143</v>
      </c>
      <c r="F14097" s="2" t="s">
        <v>4969</v>
      </c>
      <c r="G14097" s="5">
        <v>140</v>
      </c>
      <c r="H14097" s="5">
        <v>31.85</v>
      </c>
      <c r="I14097" s="5">
        <v>4459</v>
      </c>
      <c r="J14097" s="5">
        <v>3004473.2300000014</v>
      </c>
      <c r="K14097" s="3" t="str" cm="1">
        <f t="array" ref="K14097">_xlfn.LET(_xlpm.d,UPPER(TRIM(CLEAN(SUBSTITUTE(F14097,CHAR(160),"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98" spans="2:11" hidden="1" x14ac:dyDescent="0.25">
      <c r="B14098" s="20">
        <v>45720</v>
      </c>
      <c r="C14098" s="2" t="s">
        <v>1</v>
      </c>
      <c r="D14098" s="2" t="s">
        <v>1784</v>
      </c>
      <c r="E14098" s="2" t="s">
        <v>234</v>
      </c>
      <c r="F14098" s="2" t="s">
        <v>4969</v>
      </c>
      <c r="G14098" s="5">
        <v>140</v>
      </c>
      <c r="H14098" s="5">
        <v>31.85</v>
      </c>
      <c r="I14098" s="5">
        <v>4459</v>
      </c>
      <c r="J14098" s="5">
        <v>3008932.2300000014</v>
      </c>
      <c r="K14098" s="3" t="str" cm="1">
        <f t="array" ref="K14098">_xlfn.LET(_xlpm.d,UPPER(TRIM(CLEAN(SUBSTITUTE(F14098,CHAR(160),"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099" spans="2:11" hidden="1" x14ac:dyDescent="0.25">
      <c r="B14099" s="20">
        <v>45720</v>
      </c>
      <c r="C14099" s="2" t="s">
        <v>1</v>
      </c>
      <c r="D14099" s="2" t="s">
        <v>2705</v>
      </c>
      <c r="E14099" s="2" t="s">
        <v>165</v>
      </c>
      <c r="F14099" s="2" t="s">
        <v>4969</v>
      </c>
      <c r="G14099" s="5">
        <v>80</v>
      </c>
      <c r="H14099" s="5">
        <v>31.85</v>
      </c>
      <c r="I14099" s="5">
        <v>2548</v>
      </c>
      <c r="J14099" s="5">
        <v>3011480.2300000014</v>
      </c>
      <c r="K14099" s="3" t="str" cm="1">
        <f t="array" ref="K14099">_xlfn.LET(_xlpm.d,UPPER(TRIM(CLEAN(SUBSTITUTE(F14099,CHAR(160),"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00" spans="2:11" hidden="1" x14ac:dyDescent="0.25">
      <c r="B14100" s="20">
        <v>45720</v>
      </c>
      <c r="C14100" s="2" t="s">
        <v>1</v>
      </c>
      <c r="D14100" s="2" t="s">
        <v>3863</v>
      </c>
      <c r="E14100" s="2" t="s">
        <v>141</v>
      </c>
      <c r="F14100" s="2" t="s">
        <v>4969</v>
      </c>
      <c r="G14100" s="5">
        <v>120</v>
      </c>
      <c r="H14100" s="5">
        <v>31.85</v>
      </c>
      <c r="I14100" s="5">
        <v>3822</v>
      </c>
      <c r="J14100" s="5">
        <v>3015302.2300000014</v>
      </c>
      <c r="K14100" s="3" t="str" cm="1">
        <f t="array" ref="K14100">_xlfn.LET(_xlpm.d,UPPER(TRIM(CLEAN(SUBSTITUTE(F14100,CHAR(160),"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01" spans="2:11" hidden="1" x14ac:dyDescent="0.25">
      <c r="B14101" s="20">
        <v>45720</v>
      </c>
      <c r="C14101" s="2" t="s">
        <v>1</v>
      </c>
      <c r="D14101" s="2" t="s">
        <v>1785</v>
      </c>
      <c r="E14101" s="2" t="s">
        <v>50</v>
      </c>
      <c r="F14101" s="2" t="s">
        <v>4969</v>
      </c>
      <c r="G14101" s="5">
        <v>160</v>
      </c>
      <c r="H14101" s="5">
        <v>29.2</v>
      </c>
      <c r="I14101" s="5">
        <v>4672</v>
      </c>
      <c r="J14101" s="5">
        <v>3019974.2300000014</v>
      </c>
      <c r="K14101" s="3" t="str" cm="1">
        <f t="array" ref="K14101">_xlfn.LET(_xlpm.d,UPPER(TRIM(CLEAN(SUBSTITUTE(F14101,CHAR(160),"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02" spans="2:11" hidden="1" x14ac:dyDescent="0.25">
      <c r="B14102" s="20">
        <v>45720</v>
      </c>
      <c r="C14102" s="2" t="s">
        <v>1</v>
      </c>
      <c r="D14102" s="2" t="s">
        <v>2706</v>
      </c>
      <c r="E14102" s="2" t="s">
        <v>162</v>
      </c>
      <c r="F14102" s="2" t="s">
        <v>4969</v>
      </c>
      <c r="G14102" s="5">
        <v>350</v>
      </c>
      <c r="H14102" s="5">
        <v>31.85</v>
      </c>
      <c r="I14102" s="5">
        <v>11147.5</v>
      </c>
      <c r="J14102" s="5">
        <v>3031121.7300000014</v>
      </c>
      <c r="K14102" s="3" t="str" cm="1">
        <f t="array" ref="K14102">_xlfn.LET(_xlpm.d,UPPER(TRIM(CLEAN(SUBSTITUTE(F14102,CHAR(160),"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03" spans="2:11" hidden="1" x14ac:dyDescent="0.25">
      <c r="B14103" s="20">
        <v>45720</v>
      </c>
      <c r="C14103" s="2" t="s">
        <v>1</v>
      </c>
      <c r="D14103" s="2" t="s">
        <v>1500</v>
      </c>
      <c r="E14103" s="2" t="s">
        <v>266</v>
      </c>
      <c r="F14103" s="2" t="s">
        <v>4969</v>
      </c>
      <c r="G14103" s="5">
        <v>110</v>
      </c>
      <c r="H14103" s="5">
        <v>31.85</v>
      </c>
      <c r="I14103" s="5">
        <v>3503.5</v>
      </c>
      <c r="J14103" s="5">
        <v>3034625.2300000014</v>
      </c>
      <c r="K14103" s="3" t="str" cm="1">
        <f t="array" ref="K14103">_xlfn.LET(_xlpm.d,UPPER(TRIM(CLEAN(SUBSTITUTE(F14103,CHAR(160),"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04" spans="2:11" hidden="1" x14ac:dyDescent="0.25">
      <c r="B14104" s="20">
        <v>45720</v>
      </c>
      <c r="C14104" s="2" t="s">
        <v>1</v>
      </c>
      <c r="D14104" s="2" t="s">
        <v>5091</v>
      </c>
      <c r="E14104" s="2" t="s">
        <v>61</v>
      </c>
      <c r="F14104" s="2" t="s">
        <v>4969</v>
      </c>
      <c r="G14104" s="5">
        <v>61</v>
      </c>
      <c r="H14104" s="5">
        <v>29.6</v>
      </c>
      <c r="I14104" s="5">
        <v>1805.6</v>
      </c>
      <c r="J14104" s="5">
        <v>3036430.8300000015</v>
      </c>
      <c r="K14104" s="3" t="str" cm="1">
        <f t="array" ref="K14104">_xlfn.LET(_xlpm.d,UPPER(TRIM(CLEAN(SUBSTITUTE(F14104,CHAR(160),"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05" spans="2:11" hidden="1" x14ac:dyDescent="0.25">
      <c r="B14105" s="20">
        <v>45720</v>
      </c>
      <c r="C14105" s="2" t="s">
        <v>1</v>
      </c>
      <c r="D14105" s="2" t="s">
        <v>5091</v>
      </c>
      <c r="E14105" s="2" t="s">
        <v>61</v>
      </c>
      <c r="F14105" s="2" t="s">
        <v>5092</v>
      </c>
      <c r="G14105" s="5">
        <v>30</v>
      </c>
      <c r="H14105" s="5">
        <v>19.989999999999998</v>
      </c>
      <c r="I14105" s="5">
        <v>599.70000000000005</v>
      </c>
      <c r="J14105" s="5">
        <v>3037030.5300000017</v>
      </c>
      <c r="K14105" s="3" t="str" cm="1">
        <f t="array" ref="K14105">_xlfn.LET(_xlpm.d,UPPER(TRIM(CLEAN(SUBSTITUTE(F14105,CHAR(160),"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06" spans="2:11" hidden="1" x14ac:dyDescent="0.25">
      <c r="B14106" s="20">
        <v>45720</v>
      </c>
      <c r="C14106" s="2" t="s">
        <v>1</v>
      </c>
      <c r="D14106" s="2" t="s">
        <v>5091</v>
      </c>
      <c r="E14106" s="2" t="s">
        <v>61</v>
      </c>
      <c r="F14106" s="2" t="s">
        <v>5093</v>
      </c>
      <c r="G14106" s="5">
        <v>10</v>
      </c>
      <c r="H14106" s="5">
        <v>19.989999999999998</v>
      </c>
      <c r="I14106" s="5">
        <v>199.9</v>
      </c>
      <c r="J14106" s="5">
        <v>3037230.4300000016</v>
      </c>
      <c r="K14106" s="3" t="str" cm="1">
        <f t="array" ref="K14106">_xlfn.LET(_xlpm.d,UPPER(TRIM(CLEAN(SUBSTITUTE(F14106,CHAR(160),"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07" spans="2:11" hidden="1" x14ac:dyDescent="0.25">
      <c r="B14107" s="20">
        <v>45721</v>
      </c>
      <c r="C14107" s="2" t="s">
        <v>1</v>
      </c>
      <c r="D14107" s="2" t="s">
        <v>930</v>
      </c>
      <c r="E14107" s="2" t="s">
        <v>145</v>
      </c>
      <c r="F14107" s="2" t="s">
        <v>4969</v>
      </c>
      <c r="G14107" s="5">
        <v>60</v>
      </c>
      <c r="H14107" s="5">
        <v>31.85</v>
      </c>
      <c r="I14107" s="5">
        <v>1911</v>
      </c>
      <c r="J14107" s="5">
        <v>3039141.4300000016</v>
      </c>
      <c r="K14107" s="3" t="str" cm="1">
        <f t="array" ref="K14107">_xlfn.LET(_xlpm.d,UPPER(TRIM(CLEAN(SUBSTITUTE(F14107,CHAR(160),"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08" spans="2:11" hidden="1" x14ac:dyDescent="0.25">
      <c r="B14108" s="20">
        <v>45721</v>
      </c>
      <c r="C14108" s="2" t="s">
        <v>1</v>
      </c>
      <c r="D14108" s="2" t="s">
        <v>2707</v>
      </c>
      <c r="E14108" s="2" t="s">
        <v>491</v>
      </c>
      <c r="F14108" s="2" t="s">
        <v>4969</v>
      </c>
      <c r="G14108" s="5">
        <v>66</v>
      </c>
      <c r="H14108" s="5">
        <v>31.85</v>
      </c>
      <c r="I14108" s="5">
        <v>2102.1</v>
      </c>
      <c r="J14108" s="5">
        <v>3041243.5300000017</v>
      </c>
      <c r="K14108" s="3" t="str" cm="1">
        <f t="array" ref="K14108">_xlfn.LET(_xlpm.d,UPPER(TRIM(CLEAN(SUBSTITUTE(F14108,CHAR(160),"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09" spans="2:11" hidden="1" x14ac:dyDescent="0.25">
      <c r="B14109" s="20">
        <v>45721</v>
      </c>
      <c r="C14109" s="2" t="s">
        <v>1</v>
      </c>
      <c r="D14109" s="2" t="s">
        <v>5094</v>
      </c>
      <c r="E14109" s="2" t="s">
        <v>282</v>
      </c>
      <c r="F14109" s="2" t="s">
        <v>4969</v>
      </c>
      <c r="G14109" s="5">
        <v>100</v>
      </c>
      <c r="H14109" s="5">
        <v>31.85</v>
      </c>
      <c r="I14109" s="5">
        <v>3185</v>
      </c>
      <c r="J14109" s="5">
        <v>3044428.5300000017</v>
      </c>
      <c r="K14109" s="3" t="str" cm="1">
        <f t="array" ref="K14109">_xlfn.LET(_xlpm.d,UPPER(TRIM(CLEAN(SUBSTITUTE(F14109,CHAR(160),"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10" spans="2:11" hidden="1" x14ac:dyDescent="0.25">
      <c r="B14110" s="20">
        <v>45721</v>
      </c>
      <c r="C14110" s="2" t="s">
        <v>1</v>
      </c>
      <c r="D14110" s="2" t="s">
        <v>931</v>
      </c>
      <c r="E14110" s="2" t="s">
        <v>149</v>
      </c>
      <c r="F14110" s="2" t="s">
        <v>4969</v>
      </c>
      <c r="G14110" s="5">
        <v>130</v>
      </c>
      <c r="H14110" s="5">
        <v>31.85</v>
      </c>
      <c r="I14110" s="5">
        <v>4140.5</v>
      </c>
      <c r="J14110" s="5">
        <v>3048569.0300000017</v>
      </c>
      <c r="K14110" s="3" t="str" cm="1">
        <f t="array" ref="K14110">_xlfn.LET(_xlpm.d,UPPER(TRIM(CLEAN(SUBSTITUTE(F14110,CHAR(160),"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11" spans="2:11" hidden="1" x14ac:dyDescent="0.25">
      <c r="B14111" s="20">
        <v>45721</v>
      </c>
      <c r="C14111" s="2" t="s">
        <v>1</v>
      </c>
      <c r="D14111" s="2" t="s">
        <v>5095</v>
      </c>
      <c r="E14111" s="2" t="s">
        <v>5000</v>
      </c>
      <c r="F14111" s="2" t="s">
        <v>4969</v>
      </c>
      <c r="G14111" s="5">
        <v>100</v>
      </c>
      <c r="H14111" s="5">
        <v>31.85</v>
      </c>
      <c r="I14111" s="5">
        <v>3185</v>
      </c>
      <c r="J14111" s="5">
        <v>3051754.0300000017</v>
      </c>
      <c r="K14111" s="3" t="str" cm="1">
        <f t="array" ref="K14111">_xlfn.LET(_xlpm.d,UPPER(TRIM(CLEAN(SUBSTITUTE(F14111,CHAR(160),"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12" spans="2:11" hidden="1" x14ac:dyDescent="0.25">
      <c r="B14112" s="20">
        <v>45721</v>
      </c>
      <c r="C14112" s="2" t="s">
        <v>1</v>
      </c>
      <c r="D14112" s="2" t="s">
        <v>5096</v>
      </c>
      <c r="E14112" s="2" t="s">
        <v>189</v>
      </c>
      <c r="F14112" s="2" t="s">
        <v>4969</v>
      </c>
      <c r="G14112" s="5">
        <v>80</v>
      </c>
      <c r="H14112" s="5">
        <v>31.85</v>
      </c>
      <c r="I14112" s="5">
        <v>2548</v>
      </c>
      <c r="J14112" s="5">
        <v>3054302.0300000017</v>
      </c>
      <c r="K14112" s="3" t="str" cm="1">
        <f t="array" ref="K14112">_xlfn.LET(_xlpm.d,UPPER(TRIM(CLEAN(SUBSTITUTE(F14112,CHAR(160),"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13" spans="2:11" hidden="1" x14ac:dyDescent="0.25">
      <c r="B14113" s="20">
        <v>45721</v>
      </c>
      <c r="C14113" s="2" t="s">
        <v>1</v>
      </c>
      <c r="D14113" s="2" t="s">
        <v>2709</v>
      </c>
      <c r="E14113" s="2" t="s">
        <v>1765</v>
      </c>
      <c r="F14113" s="2" t="s">
        <v>4969</v>
      </c>
      <c r="G14113" s="5">
        <v>50</v>
      </c>
      <c r="H14113" s="5">
        <v>31.85</v>
      </c>
      <c r="I14113" s="5">
        <v>1592.5</v>
      </c>
      <c r="J14113" s="5">
        <v>3055894.5300000017</v>
      </c>
      <c r="K14113" s="3" t="str" cm="1">
        <f t="array" ref="K14113">_xlfn.LET(_xlpm.d,UPPER(TRIM(CLEAN(SUBSTITUTE(F14113,CHAR(160),"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14" spans="2:11" hidden="1" x14ac:dyDescent="0.25">
      <c r="B14114" s="20">
        <v>45721</v>
      </c>
      <c r="C14114" s="2" t="s">
        <v>1</v>
      </c>
      <c r="D14114" s="2" t="s">
        <v>5097</v>
      </c>
      <c r="E14114" s="2" t="s">
        <v>16</v>
      </c>
      <c r="F14114" s="2" t="s">
        <v>4969</v>
      </c>
      <c r="G14114" s="5">
        <v>50</v>
      </c>
      <c r="H14114" s="5">
        <v>31.8</v>
      </c>
      <c r="I14114" s="5">
        <v>1590</v>
      </c>
      <c r="J14114" s="5">
        <v>3057484.5300000017</v>
      </c>
      <c r="K14114" s="3" t="str" cm="1">
        <f t="array" ref="K14114">_xlfn.LET(_xlpm.d,UPPER(TRIM(CLEAN(SUBSTITUTE(F14114,CHAR(160),"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15" spans="2:11" hidden="1" x14ac:dyDescent="0.25">
      <c r="B14115" s="20">
        <v>45721</v>
      </c>
      <c r="C14115" s="2" t="s">
        <v>1</v>
      </c>
      <c r="D14115" s="2" t="s">
        <v>495</v>
      </c>
      <c r="E14115" s="2" t="s">
        <v>195</v>
      </c>
      <c r="F14115" s="2" t="s">
        <v>4969</v>
      </c>
      <c r="G14115" s="5">
        <v>160</v>
      </c>
      <c r="H14115" s="5">
        <v>31.85</v>
      </c>
      <c r="I14115" s="5">
        <v>5096</v>
      </c>
      <c r="J14115" s="5">
        <v>3062580.5300000017</v>
      </c>
      <c r="K14115" s="3" t="str" cm="1">
        <f t="array" ref="K14115">_xlfn.LET(_xlpm.d,UPPER(TRIM(CLEAN(SUBSTITUTE(F14115,CHAR(160),"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16" spans="2:11" hidden="1" x14ac:dyDescent="0.25">
      <c r="B14116" s="20">
        <v>45722</v>
      </c>
      <c r="C14116" s="2" t="s">
        <v>1</v>
      </c>
      <c r="D14116" s="2" t="s">
        <v>2710</v>
      </c>
      <c r="E14116" s="2" t="s">
        <v>120</v>
      </c>
      <c r="F14116" s="2" t="s">
        <v>4969</v>
      </c>
      <c r="G14116" s="5">
        <v>65</v>
      </c>
      <c r="H14116" s="5">
        <v>31.65</v>
      </c>
      <c r="I14116" s="5">
        <v>2057.25</v>
      </c>
      <c r="J14116" s="5">
        <v>3064637.7800000017</v>
      </c>
      <c r="K14116" s="3" t="str" cm="1">
        <f t="array" ref="K14116">_xlfn.LET(_xlpm.d,UPPER(TRIM(CLEAN(SUBSTITUTE(F14116,CHAR(160),"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17" spans="2:11" hidden="1" x14ac:dyDescent="0.25">
      <c r="B14117" s="20">
        <v>45722</v>
      </c>
      <c r="C14117" s="2" t="s">
        <v>1</v>
      </c>
      <c r="D14117" s="2" t="s">
        <v>1788</v>
      </c>
      <c r="E14117" s="2" t="s">
        <v>254</v>
      </c>
      <c r="F14117" s="2" t="s">
        <v>4969</v>
      </c>
      <c r="G14117" s="5">
        <v>100</v>
      </c>
      <c r="H14117" s="5">
        <v>31.85</v>
      </c>
      <c r="I14117" s="5">
        <v>3185</v>
      </c>
      <c r="J14117" s="5">
        <v>3067822.7800000017</v>
      </c>
      <c r="K14117" s="3" t="str" cm="1">
        <f t="array" ref="K14117">_xlfn.LET(_xlpm.d,UPPER(TRIM(CLEAN(SUBSTITUTE(F14117,CHAR(160),"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18" spans="2:11" hidden="1" x14ac:dyDescent="0.25">
      <c r="B14118" s="20">
        <v>45722</v>
      </c>
      <c r="C14118" s="2" t="s">
        <v>1</v>
      </c>
      <c r="D14118" s="2" t="s">
        <v>1789</v>
      </c>
      <c r="E14118" s="2" t="s">
        <v>268</v>
      </c>
      <c r="F14118" s="2" t="s">
        <v>4969</v>
      </c>
      <c r="G14118" s="5">
        <v>140</v>
      </c>
      <c r="H14118" s="5">
        <v>31.85</v>
      </c>
      <c r="I14118" s="5">
        <v>4459</v>
      </c>
      <c r="J14118" s="5">
        <v>3072281.7800000017</v>
      </c>
      <c r="K14118" s="3" t="str" cm="1">
        <f t="array" ref="K14118">_xlfn.LET(_xlpm.d,UPPER(TRIM(CLEAN(SUBSTITUTE(F14118,CHAR(160),"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19" spans="2:11" hidden="1" x14ac:dyDescent="0.25">
      <c r="B14119" s="20">
        <v>45722</v>
      </c>
      <c r="C14119" s="2" t="s">
        <v>1</v>
      </c>
      <c r="D14119" s="2" t="s">
        <v>5098</v>
      </c>
      <c r="E14119" s="2" t="s">
        <v>251</v>
      </c>
      <c r="F14119" s="2" t="s">
        <v>4969</v>
      </c>
      <c r="G14119" s="5">
        <v>110</v>
      </c>
      <c r="H14119" s="5">
        <v>31.85</v>
      </c>
      <c r="I14119" s="5">
        <v>3503.5</v>
      </c>
      <c r="J14119" s="5">
        <v>3075785.2800000017</v>
      </c>
      <c r="K14119" s="3" t="str" cm="1">
        <f t="array" ref="K14119">_xlfn.LET(_xlpm.d,UPPER(TRIM(CLEAN(SUBSTITUTE(F14119,CHAR(160),"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20" spans="2:11" hidden="1" x14ac:dyDescent="0.25">
      <c r="B14120" s="20">
        <v>45722</v>
      </c>
      <c r="C14120" s="2" t="s">
        <v>1</v>
      </c>
      <c r="D14120" s="2" t="s">
        <v>2713</v>
      </c>
      <c r="E14120" s="2" t="s">
        <v>135</v>
      </c>
      <c r="F14120" s="2" t="s">
        <v>4969</v>
      </c>
      <c r="G14120" s="5">
        <v>270</v>
      </c>
      <c r="H14120" s="5">
        <v>31.85</v>
      </c>
      <c r="I14120" s="5">
        <v>8599.5</v>
      </c>
      <c r="J14120" s="5">
        <v>3084384.7800000017</v>
      </c>
      <c r="K14120" s="3" t="str" cm="1">
        <f t="array" ref="K14120">_xlfn.LET(_xlpm.d,UPPER(TRIM(CLEAN(SUBSTITUTE(F14120,CHAR(160),"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21" spans="2:11" hidden="1" x14ac:dyDescent="0.25">
      <c r="B14121" s="20">
        <v>45722</v>
      </c>
      <c r="C14121" s="2" t="s">
        <v>1</v>
      </c>
      <c r="D14121" s="2" t="s">
        <v>932</v>
      </c>
      <c r="E14121" s="2" t="s">
        <v>192</v>
      </c>
      <c r="F14121" s="2" t="s">
        <v>4969</v>
      </c>
      <c r="G14121" s="5">
        <v>110</v>
      </c>
      <c r="H14121" s="5">
        <v>31.85</v>
      </c>
      <c r="I14121" s="5">
        <v>3503.5</v>
      </c>
      <c r="J14121" s="5">
        <v>3087888.2800000017</v>
      </c>
      <c r="K14121" s="3" t="str" cm="1">
        <f t="array" ref="K14121">_xlfn.LET(_xlpm.d,UPPER(TRIM(CLEAN(SUBSTITUTE(F14121,CHAR(160),"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22" spans="2:11" hidden="1" x14ac:dyDescent="0.25">
      <c r="B14122" s="20">
        <v>45722</v>
      </c>
      <c r="C14122" s="2" t="s">
        <v>1</v>
      </c>
      <c r="D14122" s="2" t="s">
        <v>1790</v>
      </c>
      <c r="E14122" s="2" t="s">
        <v>248</v>
      </c>
      <c r="F14122" s="2" t="s">
        <v>4969</v>
      </c>
      <c r="G14122" s="5">
        <v>100</v>
      </c>
      <c r="H14122" s="5">
        <v>31.85</v>
      </c>
      <c r="I14122" s="5">
        <v>3185</v>
      </c>
      <c r="J14122" s="5">
        <v>3091073.2800000017</v>
      </c>
      <c r="K14122" s="3" t="str" cm="1">
        <f t="array" ref="K14122">_xlfn.LET(_xlpm.d,UPPER(TRIM(CLEAN(SUBSTITUTE(F14122,CHAR(160),"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23" spans="2:11" hidden="1" x14ac:dyDescent="0.25">
      <c r="B14123" s="20">
        <v>45722</v>
      </c>
      <c r="C14123" s="2" t="s">
        <v>1</v>
      </c>
      <c r="D14123" s="2" t="s">
        <v>2714</v>
      </c>
      <c r="E14123" s="2" t="s">
        <v>246</v>
      </c>
      <c r="F14123" s="2" t="s">
        <v>4969</v>
      </c>
      <c r="G14123" s="5">
        <v>100</v>
      </c>
      <c r="H14123" s="5">
        <v>31.85</v>
      </c>
      <c r="I14123" s="5">
        <v>3185</v>
      </c>
      <c r="J14123" s="5">
        <v>3094258.2800000017</v>
      </c>
      <c r="K14123" s="3" t="str" cm="1">
        <f t="array" ref="K14123">_xlfn.LET(_xlpm.d,UPPER(TRIM(CLEAN(SUBSTITUTE(F14123,CHAR(160),"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24" spans="2:11" hidden="1" x14ac:dyDescent="0.25">
      <c r="B14124" s="20">
        <v>45722</v>
      </c>
      <c r="C14124" s="2" t="s">
        <v>1</v>
      </c>
      <c r="D14124" s="2" t="s">
        <v>2715</v>
      </c>
      <c r="E14124" s="2" t="s">
        <v>3</v>
      </c>
      <c r="F14124" s="2" t="s">
        <v>4969</v>
      </c>
      <c r="G14124" s="5">
        <v>85</v>
      </c>
      <c r="H14124" s="5">
        <v>29.99</v>
      </c>
      <c r="I14124" s="5">
        <v>2549.15</v>
      </c>
      <c r="J14124" s="5">
        <v>3096807.4300000016</v>
      </c>
      <c r="K14124" s="3" t="str" cm="1">
        <f t="array" ref="K14124">_xlfn.LET(_xlpm.d,UPPER(TRIM(CLEAN(SUBSTITUTE(F14124,CHAR(160),"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25" spans="2:11" hidden="1" x14ac:dyDescent="0.25">
      <c r="B14125" s="20">
        <v>45722</v>
      </c>
      <c r="C14125" s="2" t="s">
        <v>1</v>
      </c>
      <c r="D14125" s="2" t="s">
        <v>5099</v>
      </c>
      <c r="E14125" s="2" t="s">
        <v>5004</v>
      </c>
      <c r="F14125" s="2" t="s">
        <v>4969</v>
      </c>
      <c r="G14125" s="5">
        <v>20</v>
      </c>
      <c r="H14125" s="5">
        <v>29.99</v>
      </c>
      <c r="I14125" s="5">
        <v>599.79999999999995</v>
      </c>
      <c r="J14125" s="5">
        <v>3097407.2300000014</v>
      </c>
      <c r="K14125" s="3" t="str" cm="1">
        <f t="array" ref="K14125">_xlfn.LET(_xlpm.d,UPPER(TRIM(CLEAN(SUBSTITUTE(F14125,CHAR(160),"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26" spans="2:11" hidden="1" x14ac:dyDescent="0.25">
      <c r="B14126" s="20">
        <v>45722</v>
      </c>
      <c r="C14126" s="2" t="s">
        <v>1</v>
      </c>
      <c r="D14126" s="2" t="s">
        <v>2716</v>
      </c>
      <c r="E14126" s="2" t="s">
        <v>1701</v>
      </c>
      <c r="F14126" s="2" t="s">
        <v>4969</v>
      </c>
      <c r="G14126" s="5">
        <v>30</v>
      </c>
      <c r="H14126" s="5">
        <v>31.85</v>
      </c>
      <c r="I14126" s="5">
        <v>955.5</v>
      </c>
      <c r="J14126" s="5">
        <v>3098362.7300000014</v>
      </c>
      <c r="K14126" s="3" t="str" cm="1">
        <f t="array" ref="K14126">_xlfn.LET(_xlpm.d,UPPER(TRIM(CLEAN(SUBSTITUTE(F14126,CHAR(160),"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27" spans="2:11" hidden="1" x14ac:dyDescent="0.25">
      <c r="B14127" s="20">
        <v>45722</v>
      </c>
      <c r="C14127" s="2" t="s">
        <v>1</v>
      </c>
      <c r="D14127" s="2" t="s">
        <v>4585</v>
      </c>
      <c r="E14127" s="2" t="s">
        <v>796</v>
      </c>
      <c r="F14127" s="2" t="s">
        <v>4969</v>
      </c>
      <c r="G14127" s="5">
        <v>40</v>
      </c>
      <c r="H14127" s="5">
        <v>29.99</v>
      </c>
      <c r="I14127" s="5">
        <v>1199.5999999999999</v>
      </c>
      <c r="J14127" s="5">
        <v>3099562.3300000015</v>
      </c>
      <c r="K14127" s="3" t="str" cm="1">
        <f t="array" ref="K14127">_xlfn.LET(_xlpm.d,UPPER(TRIM(CLEAN(SUBSTITUTE(F14127,CHAR(160),"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28" spans="2:11" hidden="1" x14ac:dyDescent="0.25">
      <c r="B14128" s="20">
        <v>45722</v>
      </c>
      <c r="C14128" s="2" t="s">
        <v>1</v>
      </c>
      <c r="D14128" s="2" t="s">
        <v>4585</v>
      </c>
      <c r="E14128" s="2" t="s">
        <v>796</v>
      </c>
      <c r="F14128" s="2" t="s">
        <v>5100</v>
      </c>
      <c r="G14128" s="5">
        <v>40</v>
      </c>
      <c r="H14128" s="5">
        <v>19.989999999999998</v>
      </c>
      <c r="I14128" s="5">
        <v>799.6</v>
      </c>
      <c r="J14128" s="5">
        <v>3100361.9300000016</v>
      </c>
      <c r="K14128" s="3" t="str" cm="1">
        <f t="array" ref="K14128">_xlfn.LET(_xlpm.d,UPPER(TRIM(CLEAN(SUBSTITUTE(F14128,CHAR(160),"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29" spans="2:11" hidden="1" x14ac:dyDescent="0.25">
      <c r="B14129" s="20">
        <v>45722</v>
      </c>
      <c r="C14129" s="2" t="s">
        <v>1</v>
      </c>
      <c r="D14129" s="2" t="s">
        <v>5101</v>
      </c>
      <c r="E14129" s="2" t="s">
        <v>120</v>
      </c>
      <c r="F14129" s="2" t="s">
        <v>4969</v>
      </c>
      <c r="G14129" s="5">
        <v>30</v>
      </c>
      <c r="H14129" s="5">
        <v>31.65</v>
      </c>
      <c r="I14129" s="5">
        <v>949.5</v>
      </c>
      <c r="J14129" s="5">
        <v>3101311.4300000016</v>
      </c>
      <c r="K14129" s="3" t="str" cm="1">
        <f t="array" ref="K14129">_xlfn.LET(_xlpm.d,UPPER(TRIM(CLEAN(SUBSTITUTE(F14129,CHAR(160),"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30" spans="2:11" hidden="1" x14ac:dyDescent="0.25">
      <c r="B14130" s="20">
        <v>45722</v>
      </c>
      <c r="C14130" s="2" t="s">
        <v>1</v>
      </c>
      <c r="D14130" s="2" t="s">
        <v>3865</v>
      </c>
      <c r="E14130" s="2" t="s">
        <v>762</v>
      </c>
      <c r="F14130" s="2" t="s">
        <v>5100</v>
      </c>
      <c r="G14130" s="5">
        <v>70</v>
      </c>
      <c r="H14130" s="5">
        <v>20.7</v>
      </c>
      <c r="I14130" s="5">
        <v>1449</v>
      </c>
      <c r="J14130" s="5">
        <v>3102760.4300000016</v>
      </c>
      <c r="K14130" s="3" t="str" cm="1">
        <f t="array" ref="K14130">_xlfn.LET(_xlpm.d,UPPER(TRIM(CLEAN(SUBSTITUTE(F14130,CHAR(160),"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31" spans="2:11" hidden="1" x14ac:dyDescent="0.25">
      <c r="B14131" s="20">
        <v>45722</v>
      </c>
      <c r="C14131" s="2" t="s">
        <v>1</v>
      </c>
      <c r="D14131" s="2" t="s">
        <v>1791</v>
      </c>
      <c r="E14131" s="2" t="s">
        <v>1792</v>
      </c>
      <c r="F14131" s="2" t="s">
        <v>5102</v>
      </c>
      <c r="G14131" s="5">
        <v>24</v>
      </c>
      <c r="H14131" s="5">
        <v>19.989999999999998</v>
      </c>
      <c r="I14131" s="5">
        <v>479.76</v>
      </c>
      <c r="J14131" s="5">
        <v>3103240.1900000013</v>
      </c>
      <c r="K14131" s="3" t="str" cm="1">
        <f t="array" ref="K14131">_xlfn.LET(_xlpm.d,UPPER(TRIM(CLEAN(SUBSTITUTE(F14131,CHAR(160),"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32" spans="2:11" hidden="1" x14ac:dyDescent="0.25">
      <c r="B14132" s="20">
        <v>45722</v>
      </c>
      <c r="C14132" s="2" t="s">
        <v>1</v>
      </c>
      <c r="D14132" s="2" t="s">
        <v>1791</v>
      </c>
      <c r="E14132" s="2" t="s">
        <v>1792</v>
      </c>
      <c r="F14132" s="2" t="s">
        <v>5092</v>
      </c>
      <c r="G14132" s="5">
        <v>24</v>
      </c>
      <c r="H14132" s="5">
        <v>19.989999999999998</v>
      </c>
      <c r="I14132" s="5">
        <v>479.76</v>
      </c>
      <c r="J14132" s="5">
        <v>3103719.9500000011</v>
      </c>
      <c r="K14132" s="3" t="str" cm="1">
        <f t="array" ref="K14132">_xlfn.LET(_xlpm.d,UPPER(TRIM(CLEAN(SUBSTITUTE(F14132,CHAR(160),"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33" spans="2:11" hidden="1" x14ac:dyDescent="0.25">
      <c r="B14133" s="20">
        <v>45722</v>
      </c>
      <c r="C14133" s="2" t="s">
        <v>1</v>
      </c>
      <c r="D14133" s="2" t="s">
        <v>1791</v>
      </c>
      <c r="E14133" s="2" t="s">
        <v>1792</v>
      </c>
      <c r="F14133" s="2" t="s">
        <v>4969</v>
      </c>
      <c r="G14133" s="5">
        <v>143</v>
      </c>
      <c r="H14133" s="5">
        <v>29.99</v>
      </c>
      <c r="I14133" s="5">
        <v>4288.57</v>
      </c>
      <c r="J14133" s="5">
        <v>3108008.5200000009</v>
      </c>
      <c r="K14133" s="3" t="str" cm="1">
        <f t="array" ref="K14133">_xlfn.LET(_xlpm.d,UPPER(TRIM(CLEAN(SUBSTITUTE(F14133,CHAR(160),"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34" spans="2:11" hidden="1" x14ac:dyDescent="0.25">
      <c r="B14134" s="20">
        <v>45722</v>
      </c>
      <c r="C14134" s="2" t="s">
        <v>1</v>
      </c>
      <c r="D14134" s="2" t="s">
        <v>2717</v>
      </c>
      <c r="E14134" s="2" t="s">
        <v>305</v>
      </c>
      <c r="F14134" s="2" t="s">
        <v>4969</v>
      </c>
      <c r="G14134" s="5">
        <v>630</v>
      </c>
      <c r="H14134" s="5">
        <v>31.85</v>
      </c>
      <c r="I14134" s="5">
        <v>20065.5</v>
      </c>
      <c r="J14134" s="5">
        <v>3128074.0200000009</v>
      </c>
      <c r="K14134" s="3" t="str" cm="1">
        <f t="array" ref="K14134">_xlfn.LET(_xlpm.d,UPPER(TRIM(CLEAN(SUBSTITUTE(F14134,CHAR(160),"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35" spans="2:11" hidden="1" x14ac:dyDescent="0.25">
      <c r="B14135" s="20">
        <v>45722</v>
      </c>
      <c r="C14135" s="2" t="s">
        <v>1</v>
      </c>
      <c r="D14135" s="2" t="s">
        <v>1793</v>
      </c>
      <c r="E14135" s="2" t="s">
        <v>78</v>
      </c>
      <c r="F14135" s="2" t="s">
        <v>4969</v>
      </c>
      <c r="G14135" s="5">
        <v>200</v>
      </c>
      <c r="H14135" s="5">
        <v>31.85</v>
      </c>
      <c r="I14135" s="5">
        <v>6370</v>
      </c>
      <c r="J14135" s="5">
        <v>3134444.0200000009</v>
      </c>
      <c r="K14135" s="3" t="str" cm="1">
        <f t="array" ref="K14135">_xlfn.LET(_xlpm.d,UPPER(TRIM(CLEAN(SUBSTITUTE(F14135,CHAR(160),"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36" spans="2:11" hidden="1" x14ac:dyDescent="0.25">
      <c r="B14136" s="20">
        <v>45722</v>
      </c>
      <c r="C14136" s="2" t="s">
        <v>1</v>
      </c>
      <c r="D14136" s="2" t="s">
        <v>2490</v>
      </c>
      <c r="E14136" s="2" t="s">
        <v>236</v>
      </c>
      <c r="F14136" s="2" t="s">
        <v>4969</v>
      </c>
      <c r="G14136" s="5">
        <v>400</v>
      </c>
      <c r="H14136" s="5">
        <v>31.85</v>
      </c>
      <c r="I14136" s="5">
        <v>12740</v>
      </c>
      <c r="J14136" s="5">
        <v>3147184.0200000009</v>
      </c>
      <c r="K14136" s="3" t="str" cm="1">
        <f t="array" ref="K14136">_xlfn.LET(_xlpm.d,UPPER(TRIM(CLEAN(SUBSTITUTE(F14136,CHAR(160),"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37" spans="2:11" hidden="1" x14ac:dyDescent="0.25">
      <c r="B14137" s="20">
        <v>45723</v>
      </c>
      <c r="C14137" s="2" t="s">
        <v>1</v>
      </c>
      <c r="D14137" s="2" t="s">
        <v>5103</v>
      </c>
      <c r="E14137" s="2" t="s">
        <v>4595</v>
      </c>
      <c r="F14137" s="2" t="s">
        <v>4969</v>
      </c>
      <c r="G14137" s="5">
        <v>142</v>
      </c>
      <c r="H14137" s="5">
        <v>29.99</v>
      </c>
      <c r="I14137" s="5">
        <v>4258.58</v>
      </c>
      <c r="J14137" s="5">
        <v>3151442.600000001</v>
      </c>
      <c r="K14137" s="3" t="str" cm="1">
        <f t="array" ref="K14137">_xlfn.LET(_xlpm.d,UPPER(TRIM(CLEAN(SUBSTITUTE(F14137,CHAR(160),"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38" spans="2:11" hidden="1" x14ac:dyDescent="0.25">
      <c r="B14138" s="20">
        <v>45723</v>
      </c>
      <c r="C14138" s="2" t="s">
        <v>1</v>
      </c>
      <c r="D14138" s="2" t="s">
        <v>1794</v>
      </c>
      <c r="E14138" s="2" t="s">
        <v>232</v>
      </c>
      <c r="F14138" s="2" t="s">
        <v>4969</v>
      </c>
      <c r="G14138" s="5">
        <v>100</v>
      </c>
      <c r="H14138" s="5">
        <v>31.85</v>
      </c>
      <c r="I14138" s="5">
        <v>3185</v>
      </c>
      <c r="J14138" s="5">
        <v>3154627.600000001</v>
      </c>
      <c r="K14138" s="3" t="str" cm="1">
        <f t="array" ref="K14138">_xlfn.LET(_xlpm.d,UPPER(TRIM(CLEAN(SUBSTITUTE(F14138,CHAR(160),"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39" spans="2:11" hidden="1" x14ac:dyDescent="0.25">
      <c r="B14139" s="20">
        <v>45723</v>
      </c>
      <c r="C14139" s="2" t="s">
        <v>1</v>
      </c>
      <c r="D14139" s="2" t="s">
        <v>933</v>
      </c>
      <c r="E14139" s="2" t="s">
        <v>154</v>
      </c>
      <c r="F14139" s="2" t="s">
        <v>4969</v>
      </c>
      <c r="G14139" s="5">
        <v>230</v>
      </c>
      <c r="H14139" s="5">
        <v>31.85</v>
      </c>
      <c r="I14139" s="5">
        <v>7325.5</v>
      </c>
      <c r="J14139" s="5">
        <v>3161953.100000001</v>
      </c>
      <c r="K14139" s="3" t="str" cm="1">
        <f t="array" ref="K14139">_xlfn.LET(_xlpm.d,UPPER(TRIM(CLEAN(SUBSTITUTE(F14139,CHAR(160),"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40" spans="2:11" hidden="1" x14ac:dyDescent="0.25">
      <c r="B14140" s="20">
        <v>45723</v>
      </c>
      <c r="C14140" s="2" t="s">
        <v>1</v>
      </c>
      <c r="D14140" s="2" t="s">
        <v>496</v>
      </c>
      <c r="E14140" s="2" t="s">
        <v>243</v>
      </c>
      <c r="F14140" s="2" t="s">
        <v>4969</v>
      </c>
      <c r="G14140" s="5">
        <v>200</v>
      </c>
      <c r="H14140" s="5">
        <v>31.85</v>
      </c>
      <c r="I14140" s="5">
        <v>6370</v>
      </c>
      <c r="J14140" s="5">
        <v>3168323.100000001</v>
      </c>
      <c r="K14140" s="3" t="str" cm="1">
        <f t="array" ref="K14140">_xlfn.LET(_xlpm.d,UPPER(TRIM(CLEAN(SUBSTITUTE(F14140,CHAR(160),"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41" spans="2:11" hidden="1" x14ac:dyDescent="0.25">
      <c r="B14141" s="20">
        <v>45723</v>
      </c>
      <c r="C14141" s="2" t="s">
        <v>1</v>
      </c>
      <c r="D14141" s="2" t="s">
        <v>497</v>
      </c>
      <c r="E14141" s="2" t="s">
        <v>43</v>
      </c>
      <c r="F14141" s="2" t="s">
        <v>4969</v>
      </c>
      <c r="G14141" s="5">
        <v>180</v>
      </c>
      <c r="H14141" s="5">
        <v>27.3</v>
      </c>
      <c r="I14141" s="5">
        <v>4914</v>
      </c>
      <c r="J14141" s="5">
        <v>3173237.100000001</v>
      </c>
      <c r="K14141" s="3" t="str" cm="1">
        <f t="array" ref="K14141">_xlfn.LET(_xlpm.d,UPPER(TRIM(CLEAN(SUBSTITUTE(F14141,CHAR(160),"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42" spans="2:11" hidden="1" x14ac:dyDescent="0.25">
      <c r="B14142" s="20">
        <v>45723</v>
      </c>
      <c r="C14142" s="2" t="s">
        <v>1</v>
      </c>
      <c r="D14142" s="2" t="s">
        <v>497</v>
      </c>
      <c r="E14142" s="2" t="s">
        <v>43</v>
      </c>
      <c r="F14142" s="2" t="s">
        <v>5104</v>
      </c>
      <c r="G14142" s="5">
        <v>20</v>
      </c>
      <c r="H14142" s="5">
        <v>19.989999999999998</v>
      </c>
      <c r="I14142" s="5">
        <v>399.8</v>
      </c>
      <c r="J14142" s="5">
        <v>3173636.9000000008</v>
      </c>
      <c r="K14142" s="3" t="str" cm="1">
        <f t="array" ref="K14142">_xlfn.LET(_xlpm.d,UPPER(TRIM(CLEAN(SUBSTITUTE(F14142,CHAR(160),"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43" spans="2:11" hidden="1" x14ac:dyDescent="0.25">
      <c r="B14143" s="20">
        <v>45723</v>
      </c>
      <c r="C14143" s="2" t="s">
        <v>1</v>
      </c>
      <c r="D14143" s="2" t="s">
        <v>934</v>
      </c>
      <c r="E14143" s="2" t="s">
        <v>234</v>
      </c>
      <c r="F14143" s="2" t="s">
        <v>4969</v>
      </c>
      <c r="G14143" s="5">
        <v>110</v>
      </c>
      <c r="H14143" s="5">
        <v>31.85</v>
      </c>
      <c r="I14143" s="5">
        <v>3503.5</v>
      </c>
      <c r="J14143" s="5">
        <v>3177140.4000000008</v>
      </c>
      <c r="K14143" s="3" t="str" cm="1">
        <f t="array" ref="K14143">_xlfn.LET(_xlpm.d,UPPER(TRIM(CLEAN(SUBSTITUTE(F14143,CHAR(160),"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44" spans="2:11" hidden="1" x14ac:dyDescent="0.25">
      <c r="B14144" s="20">
        <v>45723</v>
      </c>
      <c r="C14144" s="2" t="s">
        <v>1</v>
      </c>
      <c r="D14144" s="2" t="s">
        <v>1628</v>
      </c>
      <c r="E14144" s="2" t="s">
        <v>759</v>
      </c>
      <c r="F14144" s="2" t="s">
        <v>5105</v>
      </c>
      <c r="G14144" s="5">
        <v>20</v>
      </c>
      <c r="H14144" s="5">
        <v>19.989999999999998</v>
      </c>
      <c r="I14144" s="5">
        <v>399.8</v>
      </c>
      <c r="J14144" s="5">
        <v>3177540.2000000007</v>
      </c>
      <c r="K14144" s="3" t="str" cm="1">
        <f t="array" ref="K14144">_xlfn.LET(_xlpm.d,UPPER(TRIM(CLEAN(SUBSTITUTE(F14144,CHAR(160),"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45" spans="2:11" hidden="1" x14ac:dyDescent="0.25">
      <c r="B14145" s="20">
        <v>45723</v>
      </c>
      <c r="C14145" s="2" t="s">
        <v>1</v>
      </c>
      <c r="D14145" s="2" t="s">
        <v>1628</v>
      </c>
      <c r="E14145" s="2" t="s">
        <v>759</v>
      </c>
      <c r="F14145" s="2" t="s">
        <v>4969</v>
      </c>
      <c r="G14145" s="5">
        <v>50</v>
      </c>
      <c r="H14145" s="5">
        <v>29.99</v>
      </c>
      <c r="I14145" s="5">
        <v>1499.5</v>
      </c>
      <c r="J14145" s="5">
        <v>3179039.7000000007</v>
      </c>
      <c r="K14145" s="3" t="str" cm="1">
        <f t="array" ref="K14145">_xlfn.LET(_xlpm.d,UPPER(TRIM(CLEAN(SUBSTITUTE(F14145,CHAR(160),"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46" spans="2:11" hidden="1" x14ac:dyDescent="0.25">
      <c r="B14146" s="20">
        <v>45723</v>
      </c>
      <c r="C14146" s="2" t="s">
        <v>1</v>
      </c>
      <c r="D14146" s="2" t="s">
        <v>499</v>
      </c>
      <c r="E14146" s="2" t="s">
        <v>241</v>
      </c>
      <c r="F14146" s="2" t="s">
        <v>4969</v>
      </c>
      <c r="G14146" s="5">
        <v>140</v>
      </c>
      <c r="H14146" s="5">
        <v>31.85</v>
      </c>
      <c r="I14146" s="5">
        <v>4459</v>
      </c>
      <c r="J14146" s="5">
        <v>3183498.7000000007</v>
      </c>
      <c r="K14146" s="3" t="str" cm="1">
        <f t="array" ref="K14146">_xlfn.LET(_xlpm.d,UPPER(TRIM(CLEAN(SUBSTITUTE(F14146,CHAR(160),"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47" spans="2:11" hidden="1" x14ac:dyDescent="0.25">
      <c r="B14147" s="20">
        <v>45723</v>
      </c>
      <c r="C14147" s="2" t="s">
        <v>1</v>
      </c>
      <c r="D14147" s="2" t="s">
        <v>5106</v>
      </c>
      <c r="E14147" s="2" t="s">
        <v>50</v>
      </c>
      <c r="F14147" s="2" t="s">
        <v>5105</v>
      </c>
      <c r="G14147" s="5">
        <v>160</v>
      </c>
      <c r="H14147" s="5">
        <v>20</v>
      </c>
      <c r="I14147" s="5">
        <v>3200</v>
      </c>
      <c r="J14147" s="5">
        <v>3186698.7000000007</v>
      </c>
      <c r="K14147" s="3" t="str" cm="1">
        <f t="array" ref="K14147">_xlfn.LET(_xlpm.d,UPPER(TRIM(CLEAN(SUBSTITUTE(F14147,CHAR(160),"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48" spans="2:11" hidden="1" x14ac:dyDescent="0.25">
      <c r="B14148" s="20">
        <v>45723</v>
      </c>
      <c r="C14148" s="2" t="s">
        <v>1</v>
      </c>
      <c r="D14148" s="2" t="s">
        <v>5106</v>
      </c>
      <c r="E14148" s="2" t="s">
        <v>50</v>
      </c>
      <c r="F14148" s="2" t="s">
        <v>4969</v>
      </c>
      <c r="G14148" s="5">
        <v>80</v>
      </c>
      <c r="H14148" s="5">
        <v>29.2</v>
      </c>
      <c r="I14148" s="5">
        <v>2336</v>
      </c>
      <c r="J14148" s="5">
        <v>3189034.7000000007</v>
      </c>
      <c r="K14148" s="3" t="str" cm="1">
        <f t="array" ref="K14148">_xlfn.LET(_xlpm.d,UPPER(TRIM(CLEAN(SUBSTITUTE(F14148,CHAR(160),"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49" spans="2:11" hidden="1" x14ac:dyDescent="0.25">
      <c r="B14149" s="20">
        <v>45723</v>
      </c>
      <c r="C14149" s="2" t="s">
        <v>1</v>
      </c>
      <c r="D14149" s="2" t="s">
        <v>1795</v>
      </c>
      <c r="E14149" s="2" t="s">
        <v>807</v>
      </c>
      <c r="F14149" s="2" t="s">
        <v>4969</v>
      </c>
      <c r="G14149" s="5">
        <v>80</v>
      </c>
      <c r="H14149" s="5">
        <v>28.65</v>
      </c>
      <c r="I14149" s="5">
        <v>2292</v>
      </c>
      <c r="J14149" s="5">
        <v>3191326.7000000007</v>
      </c>
      <c r="K14149" s="3" t="str" cm="1">
        <f t="array" ref="K14149">_xlfn.LET(_xlpm.d,UPPER(TRIM(CLEAN(SUBSTITUTE(F14149,CHAR(160),"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50" spans="2:11" hidden="1" x14ac:dyDescent="0.25">
      <c r="B14150" s="20">
        <v>45723</v>
      </c>
      <c r="C14150" s="2" t="s">
        <v>1</v>
      </c>
      <c r="D14150" s="2" t="s">
        <v>1798</v>
      </c>
      <c r="E14150" s="2" t="s">
        <v>197</v>
      </c>
      <c r="F14150" s="2" t="s">
        <v>4969</v>
      </c>
      <c r="G14150" s="5">
        <v>600</v>
      </c>
      <c r="H14150" s="5">
        <v>31.85</v>
      </c>
      <c r="I14150" s="5">
        <v>19110</v>
      </c>
      <c r="J14150" s="5">
        <v>3210436.7000000007</v>
      </c>
      <c r="K14150" s="3" t="str" cm="1">
        <f t="array" ref="K14150">_xlfn.LET(_xlpm.d,UPPER(TRIM(CLEAN(SUBSTITUTE(F14150,CHAR(160),"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51" spans="2:11" hidden="1" x14ac:dyDescent="0.25">
      <c r="B14151" s="20">
        <v>45723</v>
      </c>
      <c r="C14151" s="2" t="s">
        <v>1</v>
      </c>
      <c r="D14151" s="2" t="s">
        <v>5107</v>
      </c>
      <c r="E14151" s="2" t="s">
        <v>1726</v>
      </c>
      <c r="F14151" s="2" t="s">
        <v>4969</v>
      </c>
      <c r="G14151" s="5">
        <v>370</v>
      </c>
      <c r="H14151" s="5">
        <v>29.6</v>
      </c>
      <c r="I14151" s="5">
        <v>10952</v>
      </c>
      <c r="J14151" s="5">
        <v>3221388.7000000007</v>
      </c>
      <c r="K14151" s="3" t="str" cm="1">
        <f t="array" ref="K14151">_xlfn.LET(_xlpm.d,UPPER(TRIM(CLEAN(SUBSTITUTE(F14151,CHAR(160),"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52" spans="2:11" hidden="1" x14ac:dyDescent="0.25">
      <c r="B14152" s="20">
        <v>45723</v>
      </c>
      <c r="C14152" s="2" t="s">
        <v>1</v>
      </c>
      <c r="D14152" s="2" t="s">
        <v>5107</v>
      </c>
      <c r="E14152" s="2" t="s">
        <v>1726</v>
      </c>
      <c r="F14152" s="2" t="s">
        <v>5108</v>
      </c>
      <c r="G14152" s="5">
        <v>30</v>
      </c>
      <c r="H14152" s="5">
        <v>19.989999999999998</v>
      </c>
      <c r="I14152" s="5">
        <v>599.70000000000005</v>
      </c>
      <c r="J14152" s="5">
        <v>3221988.4000000008</v>
      </c>
      <c r="K14152" s="3" t="str" cm="1">
        <f t="array" ref="K14152">_xlfn.LET(_xlpm.d,UPPER(TRIM(CLEAN(SUBSTITUTE(F14152,CHAR(160),"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53" spans="2:11" hidden="1" x14ac:dyDescent="0.25">
      <c r="B14153" s="20">
        <v>45724</v>
      </c>
      <c r="C14153" s="2" t="s">
        <v>1</v>
      </c>
      <c r="D14153" s="2" t="s">
        <v>5109</v>
      </c>
      <c r="E14153" s="2" t="s">
        <v>78</v>
      </c>
      <c r="F14153" s="2" t="s">
        <v>4969</v>
      </c>
      <c r="G14153" s="5">
        <v>20</v>
      </c>
      <c r="H14153" s="5">
        <v>0</v>
      </c>
      <c r="I14153" s="5">
        <v>0</v>
      </c>
      <c r="J14153" s="5">
        <v>3221988.4000000008</v>
      </c>
      <c r="K14153" s="3" t="str" cm="1">
        <f t="array" ref="K14153">_xlfn.LET(_xlpm.d,UPPER(TRIM(CLEAN(SUBSTITUTE(F14153,CHAR(160),"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54" spans="2:11" hidden="1" x14ac:dyDescent="0.25">
      <c r="B14154" s="20">
        <v>45726</v>
      </c>
      <c r="C14154" s="2" t="s">
        <v>1</v>
      </c>
      <c r="D14154" s="2" t="s">
        <v>935</v>
      </c>
      <c r="E14154" s="2" t="s">
        <v>158</v>
      </c>
      <c r="F14154" s="2" t="s">
        <v>4969</v>
      </c>
      <c r="G14154" s="5">
        <v>260</v>
      </c>
      <c r="H14154" s="5">
        <v>31.85</v>
      </c>
      <c r="I14154" s="5">
        <v>8281</v>
      </c>
      <c r="J14154" s="5">
        <v>3230269.4000000008</v>
      </c>
      <c r="K14154" s="3" t="str" cm="1">
        <f t="array" ref="K14154">_xlfn.LET(_xlpm.d,UPPER(TRIM(CLEAN(SUBSTITUTE(F14154,CHAR(160),"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55" spans="2:11" hidden="1" x14ac:dyDescent="0.25">
      <c r="B14155" s="20">
        <v>45726</v>
      </c>
      <c r="C14155" s="2" t="s">
        <v>1</v>
      </c>
      <c r="D14155" s="2" t="s">
        <v>936</v>
      </c>
      <c r="E14155" s="2" t="s">
        <v>156</v>
      </c>
      <c r="F14155" s="2" t="s">
        <v>4969</v>
      </c>
      <c r="G14155" s="5">
        <v>210</v>
      </c>
      <c r="H14155" s="5">
        <v>31.85</v>
      </c>
      <c r="I14155" s="5">
        <v>6688.5</v>
      </c>
      <c r="J14155" s="5">
        <v>3236957.9000000008</v>
      </c>
      <c r="K14155" s="3" t="str" cm="1">
        <f t="array" ref="K14155">_xlfn.LET(_xlpm.d,UPPER(TRIM(CLEAN(SUBSTITUTE(F14155,CHAR(160),"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56" spans="2:11" hidden="1" x14ac:dyDescent="0.25">
      <c r="B14156" s="20">
        <v>45726</v>
      </c>
      <c r="C14156" s="2" t="s">
        <v>1</v>
      </c>
      <c r="D14156" s="2" t="s">
        <v>937</v>
      </c>
      <c r="E14156" s="2" t="s">
        <v>874</v>
      </c>
      <c r="F14156" s="2" t="s">
        <v>4969</v>
      </c>
      <c r="G14156" s="5">
        <v>500</v>
      </c>
      <c r="H14156" s="5">
        <v>24.3</v>
      </c>
      <c r="I14156" s="5">
        <v>12150</v>
      </c>
      <c r="J14156" s="5">
        <v>3249107.9000000008</v>
      </c>
      <c r="K14156" s="3" t="str" cm="1">
        <f t="array" ref="K14156">_xlfn.LET(_xlpm.d,UPPER(TRIM(CLEAN(SUBSTITUTE(F14156,CHAR(160),"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57" spans="2:11" hidden="1" x14ac:dyDescent="0.25">
      <c r="B14157" s="20">
        <v>45726</v>
      </c>
      <c r="C14157" s="2" t="s">
        <v>1</v>
      </c>
      <c r="D14157" s="2" t="s">
        <v>1799</v>
      </c>
      <c r="E14157" s="2" t="s">
        <v>1235</v>
      </c>
      <c r="F14157" s="2" t="s">
        <v>4969</v>
      </c>
      <c r="G14157" s="5">
        <v>25</v>
      </c>
      <c r="H14157" s="5">
        <v>29.99</v>
      </c>
      <c r="I14157" s="5">
        <v>749.75</v>
      </c>
      <c r="J14157" s="5">
        <v>3249857.6500000008</v>
      </c>
      <c r="K14157" s="3" t="str" cm="1">
        <f t="array" ref="K14157">_xlfn.LET(_xlpm.d,UPPER(TRIM(CLEAN(SUBSTITUTE(F14157,CHAR(160),"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58" spans="2:11" hidden="1" x14ac:dyDescent="0.25">
      <c r="B14158" s="20">
        <v>45726</v>
      </c>
      <c r="C14158" s="2" t="s">
        <v>1</v>
      </c>
      <c r="D14158" s="2" t="s">
        <v>5110</v>
      </c>
      <c r="E14158" s="2" t="s">
        <v>25</v>
      </c>
      <c r="F14158" s="2" t="s">
        <v>4969</v>
      </c>
      <c r="G14158" s="5">
        <v>30</v>
      </c>
      <c r="H14158" s="5">
        <v>28.99</v>
      </c>
      <c r="I14158" s="5">
        <v>869.7</v>
      </c>
      <c r="J14158" s="5">
        <v>3250727.350000001</v>
      </c>
      <c r="K14158" s="3" t="str" cm="1">
        <f t="array" ref="K14158">_xlfn.LET(_xlpm.d,UPPER(TRIM(CLEAN(SUBSTITUTE(F14158,CHAR(160),"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59" spans="2:11" hidden="1" x14ac:dyDescent="0.25">
      <c r="B14159" s="20">
        <v>45726</v>
      </c>
      <c r="C14159" s="2" t="s">
        <v>1</v>
      </c>
      <c r="D14159" s="2" t="s">
        <v>5111</v>
      </c>
      <c r="E14159" s="2" t="s">
        <v>3</v>
      </c>
      <c r="F14159" s="2" t="s">
        <v>4969</v>
      </c>
      <c r="G14159" s="5">
        <v>60</v>
      </c>
      <c r="H14159" s="5">
        <v>29.99</v>
      </c>
      <c r="I14159" s="5">
        <v>1799.4</v>
      </c>
      <c r="J14159" s="5">
        <v>3252526.7500000009</v>
      </c>
      <c r="K14159" s="3" t="str" cm="1">
        <f t="array" ref="K14159">_xlfn.LET(_xlpm.d,UPPER(TRIM(CLEAN(SUBSTITUTE(F14159,CHAR(160),"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60" spans="2:11" hidden="1" x14ac:dyDescent="0.25">
      <c r="B14160" s="20">
        <v>45726</v>
      </c>
      <c r="C14160" s="2" t="s">
        <v>1</v>
      </c>
      <c r="D14160" s="2" t="s">
        <v>2718</v>
      </c>
      <c r="E14160" s="2" t="s">
        <v>254</v>
      </c>
      <c r="F14160" s="2" t="s">
        <v>4969</v>
      </c>
      <c r="G14160" s="5">
        <v>100</v>
      </c>
      <c r="H14160" s="5">
        <v>31.85</v>
      </c>
      <c r="I14160" s="5">
        <v>3185</v>
      </c>
      <c r="J14160" s="5">
        <v>3255711.7500000009</v>
      </c>
      <c r="K14160" s="3" t="str" cm="1">
        <f t="array" ref="K14160">_xlfn.LET(_xlpm.d,UPPER(TRIM(CLEAN(SUBSTITUTE(F14160,CHAR(160),"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61" spans="2:11" hidden="1" x14ac:dyDescent="0.25">
      <c r="B14161" s="20">
        <v>45726</v>
      </c>
      <c r="C14161" s="2" t="s">
        <v>1</v>
      </c>
      <c r="D14161" s="2" t="s">
        <v>2719</v>
      </c>
      <c r="E14161" s="2" t="s">
        <v>248</v>
      </c>
      <c r="F14161" s="2" t="s">
        <v>4969</v>
      </c>
      <c r="G14161" s="5">
        <v>150</v>
      </c>
      <c r="H14161" s="5">
        <v>31.85</v>
      </c>
      <c r="I14161" s="5">
        <v>4777.5</v>
      </c>
      <c r="J14161" s="5">
        <v>3260489.2500000009</v>
      </c>
      <c r="K14161" s="3" t="str" cm="1">
        <f t="array" ref="K14161">_xlfn.LET(_xlpm.d,UPPER(TRIM(CLEAN(SUBSTITUTE(F14161,CHAR(160),"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62" spans="2:11" hidden="1" x14ac:dyDescent="0.25">
      <c r="B14162" s="20">
        <v>45726</v>
      </c>
      <c r="C14162" s="2" t="s">
        <v>1</v>
      </c>
      <c r="D14162" s="2" t="s">
        <v>5112</v>
      </c>
      <c r="E14162" s="2" t="s">
        <v>160</v>
      </c>
      <c r="F14162" s="2" t="s">
        <v>4969</v>
      </c>
      <c r="G14162" s="5">
        <v>170</v>
      </c>
      <c r="H14162" s="5">
        <v>31.85</v>
      </c>
      <c r="I14162" s="5">
        <v>5414.5</v>
      </c>
      <c r="J14162" s="5">
        <v>3265903.7500000009</v>
      </c>
      <c r="K14162" s="3" t="str" cm="1">
        <f t="array" ref="K14162">_xlfn.LET(_xlpm.d,UPPER(TRIM(CLEAN(SUBSTITUTE(F14162,CHAR(160),"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63" spans="2:11" hidden="1" x14ac:dyDescent="0.25">
      <c r="B14163" s="20">
        <v>45727</v>
      </c>
      <c r="C14163" s="2" t="s">
        <v>1</v>
      </c>
      <c r="D14163" s="2" t="s">
        <v>2720</v>
      </c>
      <c r="E14163" s="2" t="s">
        <v>143</v>
      </c>
      <c r="F14163" s="2" t="s">
        <v>4969</v>
      </c>
      <c r="G14163" s="5">
        <v>150</v>
      </c>
      <c r="H14163" s="5">
        <v>31.85</v>
      </c>
      <c r="I14163" s="5">
        <v>4777.5</v>
      </c>
      <c r="J14163" s="5">
        <v>3270681.2500000009</v>
      </c>
      <c r="K14163" s="3" t="str" cm="1">
        <f t="array" ref="K14163">_xlfn.LET(_xlpm.d,UPPER(TRIM(CLEAN(SUBSTITUTE(F14163,CHAR(160),"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64" spans="2:11" hidden="1" x14ac:dyDescent="0.25">
      <c r="B14164" s="20">
        <v>45727</v>
      </c>
      <c r="C14164" s="2" t="s">
        <v>1</v>
      </c>
      <c r="D14164" s="2" t="s">
        <v>1800</v>
      </c>
      <c r="E14164" s="2" t="s">
        <v>78</v>
      </c>
      <c r="F14164" s="2" t="s">
        <v>4969</v>
      </c>
      <c r="G14164" s="5">
        <v>120</v>
      </c>
      <c r="H14164" s="5">
        <v>31.85</v>
      </c>
      <c r="I14164" s="5">
        <v>3822</v>
      </c>
      <c r="J14164" s="5">
        <v>3274503.2500000009</v>
      </c>
      <c r="K14164" s="3" t="str" cm="1">
        <f t="array" ref="K14164">_xlfn.LET(_xlpm.d,UPPER(TRIM(CLEAN(SUBSTITUTE(F14164,CHAR(160),"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65" spans="2:11" hidden="1" x14ac:dyDescent="0.25">
      <c r="B14165" s="20">
        <v>45727</v>
      </c>
      <c r="C14165" s="2" t="s">
        <v>1</v>
      </c>
      <c r="D14165" s="2" t="s">
        <v>938</v>
      </c>
      <c r="E14165" s="2" t="s">
        <v>141</v>
      </c>
      <c r="F14165" s="2" t="s">
        <v>4969</v>
      </c>
      <c r="G14165" s="5">
        <v>500</v>
      </c>
      <c r="H14165" s="5">
        <v>31.85</v>
      </c>
      <c r="I14165" s="5">
        <v>15925</v>
      </c>
      <c r="J14165" s="5">
        <v>3290428.2500000009</v>
      </c>
      <c r="K14165" s="3" t="str" cm="1">
        <f t="array" ref="K14165">_xlfn.LET(_xlpm.d,UPPER(TRIM(CLEAN(SUBSTITUTE(F14165,CHAR(160),"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66" spans="2:11" hidden="1" x14ac:dyDescent="0.25">
      <c r="B14166" s="20">
        <v>45727</v>
      </c>
      <c r="C14166" s="2" t="s">
        <v>1</v>
      </c>
      <c r="D14166" s="2" t="s">
        <v>1801</v>
      </c>
      <c r="E14166" s="2" t="s">
        <v>232</v>
      </c>
      <c r="F14166" s="2" t="s">
        <v>4969</v>
      </c>
      <c r="G14166" s="5">
        <v>120</v>
      </c>
      <c r="H14166" s="5">
        <v>31.85</v>
      </c>
      <c r="I14166" s="5">
        <v>3822</v>
      </c>
      <c r="J14166" s="5">
        <v>3294250.2500000009</v>
      </c>
      <c r="K14166" s="3" t="str" cm="1">
        <f t="array" ref="K14166">_xlfn.LET(_xlpm.d,UPPER(TRIM(CLEAN(SUBSTITUTE(F14166,CHAR(160),"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67" spans="2:11" hidden="1" x14ac:dyDescent="0.25">
      <c r="B14167" s="20">
        <v>45727</v>
      </c>
      <c r="C14167" s="2" t="s">
        <v>1</v>
      </c>
      <c r="D14167" s="2" t="s">
        <v>3977</v>
      </c>
      <c r="E14167" s="2" t="s">
        <v>186</v>
      </c>
      <c r="F14167" s="2" t="s">
        <v>4969</v>
      </c>
      <c r="G14167" s="5">
        <v>150</v>
      </c>
      <c r="H14167" s="5">
        <v>31.85</v>
      </c>
      <c r="I14167" s="5">
        <v>4777.5</v>
      </c>
      <c r="J14167" s="5">
        <v>3299027.7500000009</v>
      </c>
      <c r="K14167" s="3" t="str" cm="1">
        <f t="array" ref="K14167">_xlfn.LET(_xlpm.d,UPPER(TRIM(CLEAN(SUBSTITUTE(F14167,CHAR(160),"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68" spans="2:11" hidden="1" x14ac:dyDescent="0.25">
      <c r="B14168" s="20">
        <v>45727</v>
      </c>
      <c r="C14168" s="2" t="s">
        <v>1</v>
      </c>
      <c r="D14168" s="2" t="s">
        <v>3978</v>
      </c>
      <c r="E14168" s="2" t="s">
        <v>147</v>
      </c>
      <c r="F14168" s="2" t="s">
        <v>4969</v>
      </c>
      <c r="G14168" s="5">
        <v>240</v>
      </c>
      <c r="H14168" s="5">
        <v>31.85</v>
      </c>
      <c r="I14168" s="5">
        <v>7644</v>
      </c>
      <c r="J14168" s="5">
        <v>3306671.7500000009</v>
      </c>
      <c r="K14168" s="3" t="str" cm="1">
        <f t="array" ref="K14168">_xlfn.LET(_xlpm.d,UPPER(TRIM(CLEAN(SUBSTITUTE(F14168,CHAR(160),"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69" spans="2:11" hidden="1" x14ac:dyDescent="0.25">
      <c r="B14169" s="20">
        <v>45727</v>
      </c>
      <c r="C14169" s="2" t="s">
        <v>1</v>
      </c>
      <c r="D14169" s="2" t="s">
        <v>939</v>
      </c>
      <c r="E14169" s="2" t="s">
        <v>266</v>
      </c>
      <c r="F14169" s="2" t="s">
        <v>4969</v>
      </c>
      <c r="G14169" s="5">
        <v>170</v>
      </c>
      <c r="H14169" s="5">
        <v>31.85</v>
      </c>
      <c r="I14169" s="5">
        <v>5414.5</v>
      </c>
      <c r="J14169" s="5">
        <v>3312086.2500000009</v>
      </c>
      <c r="K14169" s="3" t="str" cm="1">
        <f t="array" ref="K14169">_xlfn.LET(_xlpm.d,UPPER(TRIM(CLEAN(SUBSTITUTE(F14169,CHAR(160),"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70" spans="2:11" hidden="1" x14ac:dyDescent="0.25">
      <c r="B14170" s="20">
        <v>45727</v>
      </c>
      <c r="C14170" s="2" t="s">
        <v>1</v>
      </c>
      <c r="D14170" s="2" t="s">
        <v>1633</v>
      </c>
      <c r="E14170" s="2" t="s">
        <v>1634</v>
      </c>
      <c r="F14170" s="2" t="s">
        <v>4969</v>
      </c>
      <c r="G14170" s="5">
        <v>100</v>
      </c>
      <c r="H14170" s="5">
        <v>31.85</v>
      </c>
      <c r="I14170" s="5">
        <v>3185</v>
      </c>
      <c r="J14170" s="5">
        <v>3315271.2500000009</v>
      </c>
      <c r="K14170" s="3" t="str" cm="1">
        <f t="array" ref="K14170">_xlfn.LET(_xlpm.d,UPPER(TRIM(CLEAN(SUBSTITUTE(F14170,CHAR(160),"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71" spans="2:11" hidden="1" x14ac:dyDescent="0.25">
      <c r="B14171" s="20">
        <v>45727</v>
      </c>
      <c r="C14171" s="2" t="s">
        <v>1</v>
      </c>
      <c r="D14171" s="2" t="s">
        <v>2721</v>
      </c>
      <c r="E14171" s="2" t="s">
        <v>544</v>
      </c>
      <c r="F14171" s="2" t="s">
        <v>4969</v>
      </c>
      <c r="G14171" s="5">
        <v>100</v>
      </c>
      <c r="H14171" s="5">
        <v>31.85</v>
      </c>
      <c r="I14171" s="5">
        <v>3185</v>
      </c>
      <c r="J14171" s="5">
        <v>3318456.2500000009</v>
      </c>
      <c r="K14171" s="3" t="str" cm="1">
        <f t="array" ref="K14171">_xlfn.LET(_xlpm.d,UPPER(TRIM(CLEAN(SUBSTITUTE(F14171,CHAR(160),"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72" spans="2:11" hidden="1" x14ac:dyDescent="0.25">
      <c r="B14172" s="20">
        <v>45727</v>
      </c>
      <c r="C14172" s="2" t="s">
        <v>1</v>
      </c>
      <c r="D14172" s="2" t="s">
        <v>1802</v>
      </c>
      <c r="E14172" s="2" t="s">
        <v>165</v>
      </c>
      <c r="F14172" s="2" t="s">
        <v>4969</v>
      </c>
      <c r="G14172" s="5">
        <v>100</v>
      </c>
      <c r="H14172" s="5">
        <v>31.85</v>
      </c>
      <c r="I14172" s="5">
        <v>3185</v>
      </c>
      <c r="J14172" s="5">
        <v>3321641.2500000009</v>
      </c>
      <c r="K14172" s="3" t="str" cm="1">
        <f t="array" ref="K14172">_xlfn.LET(_xlpm.d,UPPER(TRIM(CLEAN(SUBSTITUTE(F14172,CHAR(160),"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73" spans="2:11" hidden="1" x14ac:dyDescent="0.25">
      <c r="B14173" s="20">
        <v>45727</v>
      </c>
      <c r="C14173" s="2" t="s">
        <v>1</v>
      </c>
      <c r="D14173" s="2" t="s">
        <v>1803</v>
      </c>
      <c r="E14173" s="2" t="s">
        <v>234</v>
      </c>
      <c r="F14173" s="2" t="s">
        <v>4969</v>
      </c>
      <c r="G14173" s="5">
        <v>90</v>
      </c>
      <c r="H14173" s="5">
        <v>31.85</v>
      </c>
      <c r="I14173" s="5">
        <v>2866.5</v>
      </c>
      <c r="J14173" s="5">
        <v>3324507.7500000009</v>
      </c>
      <c r="K14173" s="3" t="str" cm="1">
        <f t="array" ref="K14173">_xlfn.LET(_xlpm.d,UPPER(TRIM(CLEAN(SUBSTITUTE(F14173,CHAR(160),"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74" spans="2:11" hidden="1" x14ac:dyDescent="0.25">
      <c r="B14174" s="20">
        <v>45727</v>
      </c>
      <c r="C14174" s="2" t="s">
        <v>1</v>
      </c>
      <c r="D14174" s="2" t="s">
        <v>2722</v>
      </c>
      <c r="E14174" s="2" t="s">
        <v>730</v>
      </c>
      <c r="F14174" s="2" t="s">
        <v>4969</v>
      </c>
      <c r="G14174" s="5">
        <v>50</v>
      </c>
      <c r="H14174" s="5">
        <v>31.85</v>
      </c>
      <c r="I14174" s="5">
        <v>1592.5</v>
      </c>
      <c r="J14174" s="5">
        <v>3326100.2500000009</v>
      </c>
      <c r="K14174" s="3" t="str" cm="1">
        <f t="array" ref="K14174">_xlfn.LET(_xlpm.d,UPPER(TRIM(CLEAN(SUBSTITUTE(F14174,CHAR(160),"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75" spans="2:11" hidden="1" x14ac:dyDescent="0.25">
      <c r="B14175" s="20">
        <v>45727</v>
      </c>
      <c r="C14175" s="2" t="s">
        <v>1</v>
      </c>
      <c r="D14175" s="2" t="s">
        <v>5113</v>
      </c>
      <c r="E14175" s="2" t="s">
        <v>16</v>
      </c>
      <c r="F14175" s="2" t="s">
        <v>4969</v>
      </c>
      <c r="G14175" s="5">
        <v>180</v>
      </c>
      <c r="H14175" s="5">
        <v>31.8</v>
      </c>
      <c r="I14175" s="5">
        <v>5724</v>
      </c>
      <c r="J14175" s="5">
        <v>3331824.2500000009</v>
      </c>
      <c r="K14175" s="3" t="str" cm="1">
        <f t="array" ref="K14175">_xlfn.LET(_xlpm.d,UPPER(TRIM(CLEAN(SUBSTITUTE(F14175,CHAR(160),"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76" spans="2:11" hidden="1" x14ac:dyDescent="0.25">
      <c r="B14176" s="20">
        <v>45727</v>
      </c>
      <c r="C14176" s="2" t="s">
        <v>1</v>
      </c>
      <c r="D14176" s="2" t="s">
        <v>2724</v>
      </c>
      <c r="E14176" s="2" t="s">
        <v>263</v>
      </c>
      <c r="F14176" s="2" t="s">
        <v>4969</v>
      </c>
      <c r="G14176" s="5">
        <v>400</v>
      </c>
      <c r="H14176" s="5">
        <v>31.85</v>
      </c>
      <c r="I14176" s="5">
        <v>12740</v>
      </c>
      <c r="J14176" s="5">
        <v>3344564.2500000009</v>
      </c>
      <c r="K14176" s="3" t="str" cm="1">
        <f t="array" ref="K14176">_xlfn.LET(_xlpm.d,UPPER(TRIM(CLEAN(SUBSTITUTE(F14176,CHAR(160),"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77" spans="2:11" hidden="1" x14ac:dyDescent="0.25">
      <c r="B14177" s="20">
        <v>45728</v>
      </c>
      <c r="C14177" s="2" t="s">
        <v>1</v>
      </c>
      <c r="D14177" s="2" t="s">
        <v>1590</v>
      </c>
      <c r="E14177" s="2" t="s">
        <v>149</v>
      </c>
      <c r="F14177" s="2" t="s">
        <v>4969</v>
      </c>
      <c r="G14177" s="5">
        <v>200</v>
      </c>
      <c r="H14177" s="5">
        <v>31.85</v>
      </c>
      <c r="I14177" s="5">
        <v>6370</v>
      </c>
      <c r="J14177" s="5">
        <v>3350934.2500000009</v>
      </c>
      <c r="K14177" s="3" t="str" cm="1">
        <f t="array" ref="K14177">_xlfn.LET(_xlpm.d,UPPER(TRIM(CLEAN(SUBSTITUTE(F14177,CHAR(160),"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78" spans="2:11" hidden="1" x14ac:dyDescent="0.25">
      <c r="B14178" s="20">
        <v>45728</v>
      </c>
      <c r="C14178" s="2" t="s">
        <v>1</v>
      </c>
      <c r="D14178" s="2" t="s">
        <v>2725</v>
      </c>
      <c r="E14178" s="2" t="s">
        <v>189</v>
      </c>
      <c r="F14178" s="2" t="s">
        <v>4969</v>
      </c>
      <c r="G14178" s="5">
        <v>100</v>
      </c>
      <c r="H14178" s="5">
        <v>31.85</v>
      </c>
      <c r="I14178" s="5">
        <v>3185</v>
      </c>
      <c r="J14178" s="5">
        <v>3354119.2500000009</v>
      </c>
      <c r="K14178" s="3" t="str" cm="1">
        <f t="array" ref="K14178">_xlfn.LET(_xlpm.d,UPPER(TRIM(CLEAN(SUBSTITUTE(F14178,CHAR(160),"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79" spans="2:11" hidden="1" x14ac:dyDescent="0.25">
      <c r="B14179" s="20">
        <v>45728</v>
      </c>
      <c r="C14179" s="2" t="s">
        <v>1</v>
      </c>
      <c r="D14179" s="2" t="s">
        <v>2727</v>
      </c>
      <c r="E14179" s="2" t="s">
        <v>145</v>
      </c>
      <c r="F14179" s="2" t="s">
        <v>4969</v>
      </c>
      <c r="G14179" s="5">
        <v>150</v>
      </c>
      <c r="H14179" s="5">
        <v>31.85</v>
      </c>
      <c r="I14179" s="5">
        <v>4777.5</v>
      </c>
      <c r="J14179" s="5">
        <v>3358896.7500000009</v>
      </c>
      <c r="K14179" s="3" t="str" cm="1">
        <f t="array" ref="K14179">_xlfn.LET(_xlpm.d,UPPER(TRIM(CLEAN(SUBSTITUTE(F14179,CHAR(160),"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80" spans="2:11" hidden="1" x14ac:dyDescent="0.25">
      <c r="B14180" s="20">
        <v>45728</v>
      </c>
      <c r="C14180" s="2" t="s">
        <v>1</v>
      </c>
      <c r="D14180" s="2" t="s">
        <v>5114</v>
      </c>
      <c r="E14180" s="2" t="s">
        <v>38</v>
      </c>
      <c r="F14180" s="2" t="s">
        <v>4969</v>
      </c>
      <c r="G14180" s="5">
        <v>65</v>
      </c>
      <c r="H14180" s="5">
        <v>29.6</v>
      </c>
      <c r="I14180" s="5">
        <v>1924</v>
      </c>
      <c r="J14180" s="5">
        <v>3360820.7500000009</v>
      </c>
      <c r="K14180" s="3" t="str" cm="1">
        <f t="array" ref="K14180">_xlfn.LET(_xlpm.d,UPPER(TRIM(CLEAN(SUBSTITUTE(F14180,CHAR(160),"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81" spans="2:11" hidden="1" x14ac:dyDescent="0.25">
      <c r="B14181" s="20">
        <v>45728</v>
      </c>
      <c r="C14181" s="2" t="s">
        <v>1</v>
      </c>
      <c r="D14181" s="2" t="s">
        <v>5115</v>
      </c>
      <c r="E14181" s="2" t="s">
        <v>769</v>
      </c>
      <c r="F14181" s="2" t="s">
        <v>4969</v>
      </c>
      <c r="G14181" s="5">
        <v>58</v>
      </c>
      <c r="H14181" s="5">
        <v>29.98</v>
      </c>
      <c r="I14181" s="5">
        <v>1738.84</v>
      </c>
      <c r="J14181" s="5">
        <v>3362559.5900000008</v>
      </c>
      <c r="K14181" s="3" t="str" cm="1">
        <f t="array" ref="K14181">_xlfn.LET(_xlpm.d,UPPER(TRIM(CLEAN(SUBSTITUTE(F14181,CHAR(160),"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82" spans="2:11" hidden="1" x14ac:dyDescent="0.25">
      <c r="B14182" s="20">
        <v>45728</v>
      </c>
      <c r="C14182" s="2" t="s">
        <v>1</v>
      </c>
      <c r="D14182" s="2" t="s">
        <v>1804</v>
      </c>
      <c r="E14182" s="2" t="s">
        <v>224</v>
      </c>
      <c r="F14182" s="2" t="s">
        <v>4969</v>
      </c>
      <c r="G14182" s="5">
        <v>850</v>
      </c>
      <c r="H14182" s="5">
        <v>31.85</v>
      </c>
      <c r="I14182" s="5">
        <v>27072.5</v>
      </c>
      <c r="J14182" s="5">
        <v>3389632.0900000008</v>
      </c>
      <c r="K14182" s="3" t="str" cm="1">
        <f t="array" ref="K14182">_xlfn.LET(_xlpm.d,UPPER(TRIM(CLEAN(SUBSTITUTE(F14182,CHAR(160),"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83" spans="2:11" hidden="1" x14ac:dyDescent="0.25">
      <c r="B14183" s="20">
        <v>45728</v>
      </c>
      <c r="C14183" s="2" t="s">
        <v>1</v>
      </c>
      <c r="D14183" s="2" t="s">
        <v>2728</v>
      </c>
      <c r="E14183" s="2" t="s">
        <v>170</v>
      </c>
      <c r="F14183" s="2" t="s">
        <v>4969</v>
      </c>
      <c r="G14183" s="5">
        <v>130</v>
      </c>
      <c r="H14183" s="5">
        <v>29.99</v>
      </c>
      <c r="I14183" s="5">
        <v>3898.7</v>
      </c>
      <c r="J14183" s="5">
        <v>3393530.790000001</v>
      </c>
      <c r="K14183" s="3" t="str" cm="1">
        <f t="array" ref="K14183">_xlfn.LET(_xlpm.d,UPPER(TRIM(CLEAN(SUBSTITUTE(F14183,CHAR(160),"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84" spans="2:11" hidden="1" x14ac:dyDescent="0.25">
      <c r="B14184" s="20">
        <v>45728</v>
      </c>
      <c r="C14184" s="2" t="s">
        <v>1</v>
      </c>
      <c r="D14184" s="2" t="s">
        <v>2729</v>
      </c>
      <c r="E14184" s="2" t="s">
        <v>64</v>
      </c>
      <c r="F14184" s="2" t="s">
        <v>4969</v>
      </c>
      <c r="G14184" s="5">
        <v>50</v>
      </c>
      <c r="H14184" s="5">
        <v>29.99</v>
      </c>
      <c r="I14184" s="5">
        <v>1499.5</v>
      </c>
      <c r="J14184" s="5">
        <v>3395030.290000001</v>
      </c>
      <c r="K14184" s="3" t="str" cm="1">
        <f t="array" ref="K14184">_xlfn.LET(_xlpm.d,UPPER(TRIM(CLEAN(SUBSTITUTE(F14184,CHAR(160),"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85" spans="2:11" hidden="1" x14ac:dyDescent="0.25">
      <c r="B14185" s="20">
        <v>45729</v>
      </c>
      <c r="C14185" s="2" t="s">
        <v>1</v>
      </c>
      <c r="D14185" s="2" t="s">
        <v>2730</v>
      </c>
      <c r="E14185" s="2" t="s">
        <v>120</v>
      </c>
      <c r="F14185" s="2" t="s">
        <v>4969</v>
      </c>
      <c r="G14185" s="5">
        <v>105</v>
      </c>
      <c r="H14185" s="5">
        <v>31.65</v>
      </c>
      <c r="I14185" s="5">
        <v>3323.25</v>
      </c>
      <c r="J14185" s="5">
        <v>3398353.540000001</v>
      </c>
      <c r="K14185" s="3" t="str" cm="1">
        <f t="array" ref="K14185">_xlfn.LET(_xlpm.d,UPPER(TRIM(CLEAN(SUBSTITUTE(F14185,CHAR(160),"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86" spans="2:11" hidden="1" x14ac:dyDescent="0.25">
      <c r="B14186" s="20">
        <v>45729</v>
      </c>
      <c r="C14186" s="2" t="s">
        <v>1</v>
      </c>
      <c r="D14186" s="2" t="s">
        <v>2730</v>
      </c>
      <c r="E14186" s="2" t="s">
        <v>120</v>
      </c>
      <c r="F14186" s="2" t="s">
        <v>5040</v>
      </c>
      <c r="G14186" s="5">
        <v>15</v>
      </c>
      <c r="H14186" s="5">
        <v>19.989999999999998</v>
      </c>
      <c r="I14186" s="5">
        <v>299.85000000000002</v>
      </c>
      <c r="J14186" s="5">
        <v>3398653.3900000011</v>
      </c>
      <c r="K14186" s="3" t="str" cm="1">
        <f t="array" ref="K14186">_xlfn.LET(_xlpm.d,UPPER(TRIM(CLEAN(SUBSTITUTE(F14186,CHAR(160),"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87" spans="2:11" hidden="1" x14ac:dyDescent="0.25">
      <c r="B14187" s="20">
        <v>45729</v>
      </c>
      <c r="C14187" s="2" t="s">
        <v>1</v>
      </c>
      <c r="D14187" s="2" t="s">
        <v>940</v>
      </c>
      <c r="E14187" s="2" t="s">
        <v>282</v>
      </c>
      <c r="F14187" s="2" t="s">
        <v>4969</v>
      </c>
      <c r="G14187" s="5">
        <v>130</v>
      </c>
      <c r="H14187" s="5">
        <v>31.85</v>
      </c>
      <c r="I14187" s="5">
        <v>4140.5</v>
      </c>
      <c r="J14187" s="5">
        <v>3402793.8900000011</v>
      </c>
      <c r="K14187" s="3" t="str" cm="1">
        <f t="array" ref="K14187">_xlfn.LET(_xlpm.d,UPPER(TRIM(CLEAN(SUBSTITUTE(F14187,CHAR(160),"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88" spans="2:11" hidden="1" x14ac:dyDescent="0.25">
      <c r="B14188" s="20">
        <v>45729</v>
      </c>
      <c r="C14188" s="2" t="s">
        <v>1</v>
      </c>
      <c r="D14188" s="2" t="s">
        <v>2732</v>
      </c>
      <c r="E14188" s="2" t="s">
        <v>268</v>
      </c>
      <c r="F14188" s="2" t="s">
        <v>4969</v>
      </c>
      <c r="G14188" s="5">
        <v>150</v>
      </c>
      <c r="H14188" s="5">
        <v>31.85</v>
      </c>
      <c r="I14188" s="5">
        <v>4777.5</v>
      </c>
      <c r="J14188" s="5">
        <v>3407571.3900000011</v>
      </c>
      <c r="K14188" s="3" t="str" cm="1">
        <f t="array" ref="K14188">_xlfn.LET(_xlpm.d,UPPER(TRIM(CLEAN(SUBSTITUTE(F14188,CHAR(160),"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89" spans="2:11" hidden="1" x14ac:dyDescent="0.25">
      <c r="B14189" s="20">
        <v>45729</v>
      </c>
      <c r="C14189" s="2" t="s">
        <v>1</v>
      </c>
      <c r="D14189" s="2" t="s">
        <v>1526</v>
      </c>
      <c r="E14189" s="2" t="s">
        <v>192</v>
      </c>
      <c r="F14189" s="2" t="s">
        <v>4969</v>
      </c>
      <c r="G14189" s="5">
        <v>300</v>
      </c>
      <c r="H14189" s="5">
        <v>31.85</v>
      </c>
      <c r="I14189" s="5">
        <v>9555</v>
      </c>
      <c r="J14189" s="5">
        <v>3417126.3900000011</v>
      </c>
      <c r="K14189" s="3" t="str" cm="1">
        <f t="array" ref="K14189">_xlfn.LET(_xlpm.d,UPPER(TRIM(CLEAN(SUBSTITUTE(F14189,CHAR(160),"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90" spans="2:11" hidden="1" x14ac:dyDescent="0.25">
      <c r="B14190" s="20">
        <v>45729</v>
      </c>
      <c r="C14190" s="2" t="s">
        <v>1</v>
      </c>
      <c r="D14190" s="2" t="s">
        <v>1527</v>
      </c>
      <c r="E14190" s="2" t="s">
        <v>135</v>
      </c>
      <c r="F14190" s="2" t="s">
        <v>4969</v>
      </c>
      <c r="G14190" s="5">
        <v>150</v>
      </c>
      <c r="H14190" s="5">
        <v>31.85</v>
      </c>
      <c r="I14190" s="5">
        <v>4777.5</v>
      </c>
      <c r="J14190" s="5">
        <v>3421903.8900000011</v>
      </c>
      <c r="K14190" s="3" t="str" cm="1">
        <f t="array" ref="K14190">_xlfn.LET(_xlpm.d,UPPER(TRIM(CLEAN(SUBSTITUTE(F14190,CHAR(160),"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91" spans="2:11" hidden="1" x14ac:dyDescent="0.25">
      <c r="B14191" s="20">
        <v>45729</v>
      </c>
      <c r="C14191" s="2" t="s">
        <v>1</v>
      </c>
      <c r="D14191" s="2" t="s">
        <v>1805</v>
      </c>
      <c r="E14191" s="2" t="s">
        <v>151</v>
      </c>
      <c r="F14191" s="2" t="s">
        <v>4969</v>
      </c>
      <c r="G14191" s="5">
        <v>100</v>
      </c>
      <c r="H14191" s="5">
        <v>31.85</v>
      </c>
      <c r="I14191" s="5">
        <v>3185</v>
      </c>
      <c r="J14191" s="5">
        <v>3425088.8900000011</v>
      </c>
      <c r="K14191" s="3" t="str" cm="1">
        <f t="array" ref="K14191">_xlfn.LET(_xlpm.d,UPPER(TRIM(CLEAN(SUBSTITUTE(F14191,CHAR(160),"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92" spans="2:11" hidden="1" x14ac:dyDescent="0.25">
      <c r="B14192" s="20">
        <v>45729</v>
      </c>
      <c r="C14192" s="2" t="s">
        <v>1</v>
      </c>
      <c r="D14192" s="2" t="s">
        <v>1528</v>
      </c>
      <c r="E14192" s="2" t="s">
        <v>160</v>
      </c>
      <c r="F14192" s="2" t="s">
        <v>4969</v>
      </c>
      <c r="G14192" s="5">
        <v>180</v>
      </c>
      <c r="H14192" s="5">
        <v>31.85</v>
      </c>
      <c r="I14192" s="5">
        <v>5733</v>
      </c>
      <c r="J14192" s="5">
        <v>3430821.8900000011</v>
      </c>
      <c r="K14192" s="3" t="str" cm="1">
        <f t="array" ref="K14192">_xlfn.LET(_xlpm.d,UPPER(TRIM(CLEAN(SUBSTITUTE(F14192,CHAR(160),"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93" spans="2:11" hidden="1" x14ac:dyDescent="0.25">
      <c r="B14193" s="20">
        <v>45730</v>
      </c>
      <c r="C14193" s="2" t="s">
        <v>1</v>
      </c>
      <c r="D14193" s="2" t="s">
        <v>941</v>
      </c>
      <c r="E14193" s="2" t="s">
        <v>154</v>
      </c>
      <c r="F14193" s="2" t="s">
        <v>4969</v>
      </c>
      <c r="G14193" s="5">
        <v>340</v>
      </c>
      <c r="H14193" s="5">
        <v>31.85</v>
      </c>
      <c r="I14193" s="5">
        <v>10829</v>
      </c>
      <c r="J14193" s="5">
        <v>3441650.8900000011</v>
      </c>
      <c r="K14193" s="3" t="str" cm="1">
        <f t="array" ref="K14193">_xlfn.LET(_xlpm.d,UPPER(TRIM(CLEAN(SUBSTITUTE(F14193,CHAR(160),"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94" spans="2:11" hidden="1" x14ac:dyDescent="0.25">
      <c r="B14194" s="20">
        <v>45730</v>
      </c>
      <c r="C14194" s="2" t="s">
        <v>1</v>
      </c>
      <c r="D14194" s="2" t="s">
        <v>500</v>
      </c>
      <c r="E14194" s="2" t="s">
        <v>195</v>
      </c>
      <c r="F14194" s="2" t="s">
        <v>4969</v>
      </c>
      <c r="G14194" s="5">
        <v>150</v>
      </c>
      <c r="H14194" s="5">
        <v>31.85</v>
      </c>
      <c r="I14194" s="5">
        <v>4777.5</v>
      </c>
      <c r="J14194" s="5">
        <v>3446428.3900000011</v>
      </c>
      <c r="K14194" s="3" t="str" cm="1">
        <f t="array" ref="K14194">_xlfn.LET(_xlpm.d,UPPER(TRIM(CLEAN(SUBSTITUTE(F14194,CHAR(160),"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95" spans="2:11" hidden="1" x14ac:dyDescent="0.25">
      <c r="B14195" s="20">
        <v>45730</v>
      </c>
      <c r="C14195" s="2" t="s">
        <v>1</v>
      </c>
      <c r="D14195" s="2" t="s">
        <v>942</v>
      </c>
      <c r="E14195" s="2" t="s">
        <v>259</v>
      </c>
      <c r="F14195" s="2" t="s">
        <v>4969</v>
      </c>
      <c r="G14195" s="5">
        <v>210</v>
      </c>
      <c r="H14195" s="5">
        <v>31.85</v>
      </c>
      <c r="I14195" s="5">
        <v>6688.5</v>
      </c>
      <c r="J14195" s="5">
        <v>3453116.8900000011</v>
      </c>
      <c r="K14195" s="3" t="str" cm="1">
        <f t="array" ref="K14195">_xlfn.LET(_xlpm.d,UPPER(TRIM(CLEAN(SUBSTITUTE(F14195,CHAR(160),"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96" spans="2:11" hidden="1" x14ac:dyDescent="0.25">
      <c r="B14196" s="20">
        <v>45730</v>
      </c>
      <c r="C14196" s="2" t="s">
        <v>1</v>
      </c>
      <c r="D14196" s="2" t="s">
        <v>1806</v>
      </c>
      <c r="E14196" s="2" t="s">
        <v>241</v>
      </c>
      <c r="F14196" s="2" t="s">
        <v>4969</v>
      </c>
      <c r="G14196" s="5">
        <v>200</v>
      </c>
      <c r="H14196" s="5">
        <v>31.85</v>
      </c>
      <c r="I14196" s="5">
        <v>6370</v>
      </c>
      <c r="J14196" s="5">
        <v>3459486.8900000011</v>
      </c>
      <c r="K14196" s="3" t="str" cm="1">
        <f t="array" ref="K14196">_xlfn.LET(_xlpm.d,UPPER(TRIM(CLEAN(SUBSTITUTE(F14196,CHAR(160),"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97" spans="2:11" hidden="1" x14ac:dyDescent="0.25">
      <c r="B14197" s="20">
        <v>45730</v>
      </c>
      <c r="C14197" s="2" t="s">
        <v>1</v>
      </c>
      <c r="D14197" s="2" t="s">
        <v>1807</v>
      </c>
      <c r="E14197" s="2" t="s">
        <v>232</v>
      </c>
      <c r="F14197" s="2" t="s">
        <v>4969</v>
      </c>
      <c r="G14197" s="5">
        <v>80</v>
      </c>
      <c r="H14197" s="5">
        <v>31.85</v>
      </c>
      <c r="I14197" s="5">
        <v>2548</v>
      </c>
      <c r="J14197" s="5">
        <v>3462034.8900000011</v>
      </c>
      <c r="K14197" s="3" t="str" cm="1">
        <f t="array" ref="K14197">_xlfn.LET(_xlpm.d,UPPER(TRIM(CLEAN(SUBSTITUTE(F14197,CHAR(160),"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98" spans="2:11" hidden="1" x14ac:dyDescent="0.25">
      <c r="B14198" s="20">
        <v>45730</v>
      </c>
      <c r="C14198" s="2" t="s">
        <v>1</v>
      </c>
      <c r="D14198" s="2" t="s">
        <v>1808</v>
      </c>
      <c r="E14198" s="2" t="s">
        <v>243</v>
      </c>
      <c r="F14198" s="2" t="s">
        <v>4969</v>
      </c>
      <c r="G14198" s="5">
        <v>240</v>
      </c>
      <c r="H14198" s="5">
        <v>31.85</v>
      </c>
      <c r="I14198" s="5">
        <v>7644</v>
      </c>
      <c r="J14198" s="5">
        <v>3469678.8900000011</v>
      </c>
      <c r="K14198" s="3" t="str" cm="1">
        <f t="array" ref="K14198">_xlfn.LET(_xlpm.d,UPPER(TRIM(CLEAN(SUBSTITUTE(F14198,CHAR(160),"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199" spans="2:11" hidden="1" x14ac:dyDescent="0.25">
      <c r="B14199" s="20">
        <v>45730</v>
      </c>
      <c r="C14199" s="2" t="s">
        <v>1</v>
      </c>
      <c r="D14199" s="2" t="s">
        <v>501</v>
      </c>
      <c r="E14199" s="2" t="s">
        <v>43</v>
      </c>
      <c r="F14199" s="2" t="s">
        <v>4969</v>
      </c>
      <c r="G14199" s="5">
        <v>144</v>
      </c>
      <c r="H14199" s="5">
        <v>27.3</v>
      </c>
      <c r="I14199" s="5">
        <v>3931.2</v>
      </c>
      <c r="J14199" s="5">
        <v>3473610.0900000012</v>
      </c>
      <c r="K14199" s="3" t="str" cm="1">
        <f t="array" ref="K14199">_xlfn.LET(_xlpm.d,UPPER(TRIM(CLEAN(SUBSTITUTE(F14199,CHAR(160),"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00" spans="2:11" hidden="1" x14ac:dyDescent="0.25">
      <c r="B14200" s="20">
        <v>45730</v>
      </c>
      <c r="C14200" s="2" t="s">
        <v>1</v>
      </c>
      <c r="D14200" s="2" t="s">
        <v>1809</v>
      </c>
      <c r="E14200" s="2" t="s">
        <v>78</v>
      </c>
      <c r="F14200" s="2" t="s">
        <v>4969</v>
      </c>
      <c r="G14200" s="5">
        <v>180</v>
      </c>
      <c r="H14200" s="5">
        <v>31.85</v>
      </c>
      <c r="I14200" s="5">
        <v>5733</v>
      </c>
      <c r="J14200" s="5">
        <v>3479343.0900000012</v>
      </c>
      <c r="K14200" s="3" t="str" cm="1">
        <f t="array" ref="K14200">_xlfn.LET(_xlpm.d,UPPER(TRIM(CLEAN(SUBSTITUTE(F14200,CHAR(160),"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01" spans="2:11" hidden="1" x14ac:dyDescent="0.25">
      <c r="B14201" s="20">
        <v>45730</v>
      </c>
      <c r="C14201" s="2" t="s">
        <v>1</v>
      </c>
      <c r="D14201" s="2" t="s">
        <v>943</v>
      </c>
      <c r="E14201" s="2" t="s">
        <v>180</v>
      </c>
      <c r="F14201" s="2" t="s">
        <v>4969</v>
      </c>
      <c r="G14201" s="5">
        <v>500</v>
      </c>
      <c r="H14201" s="5">
        <v>31.85</v>
      </c>
      <c r="I14201" s="5">
        <v>15925</v>
      </c>
      <c r="J14201" s="5">
        <v>3495268.0900000012</v>
      </c>
      <c r="K14201" s="3" t="str" cm="1">
        <f t="array" ref="K14201">_xlfn.LET(_xlpm.d,UPPER(TRIM(CLEAN(SUBSTITUTE(F14201,CHAR(160),"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02" spans="2:11" hidden="1" x14ac:dyDescent="0.25">
      <c r="B14202" s="20">
        <v>45730</v>
      </c>
      <c r="C14202" s="2" t="s">
        <v>1</v>
      </c>
      <c r="D14202" s="2" t="s">
        <v>2733</v>
      </c>
      <c r="E14202" s="2" t="s">
        <v>286</v>
      </c>
      <c r="F14202" s="2" t="s">
        <v>4969</v>
      </c>
      <c r="G14202" s="5">
        <v>150</v>
      </c>
      <c r="H14202" s="5">
        <v>31.85</v>
      </c>
      <c r="I14202" s="5">
        <v>4777.5</v>
      </c>
      <c r="J14202" s="5">
        <v>3500045.5900000012</v>
      </c>
      <c r="K14202" s="3" t="str" cm="1">
        <f t="array" ref="K14202">_xlfn.LET(_xlpm.d,UPPER(TRIM(CLEAN(SUBSTITUTE(F14202,CHAR(160),"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03" spans="2:11" hidden="1" x14ac:dyDescent="0.25">
      <c r="B14203" s="20">
        <v>45730</v>
      </c>
      <c r="C14203" s="2" t="s">
        <v>1</v>
      </c>
      <c r="D14203" s="2" t="s">
        <v>2734</v>
      </c>
      <c r="E14203" s="2" t="s">
        <v>1765</v>
      </c>
      <c r="F14203" s="2" t="s">
        <v>4969</v>
      </c>
      <c r="G14203" s="5">
        <v>120</v>
      </c>
      <c r="H14203" s="5">
        <v>31.85</v>
      </c>
      <c r="I14203" s="5">
        <v>3822</v>
      </c>
      <c r="J14203" s="5">
        <v>3503867.5900000012</v>
      </c>
      <c r="K14203" s="3" t="str" cm="1">
        <f t="array" ref="K14203">_xlfn.LET(_xlpm.d,UPPER(TRIM(CLEAN(SUBSTITUTE(F14203,CHAR(160),"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04" spans="2:11" hidden="1" x14ac:dyDescent="0.25">
      <c r="B14204" s="20">
        <v>45730</v>
      </c>
      <c r="C14204" s="2" t="s">
        <v>1</v>
      </c>
      <c r="D14204" s="2" t="s">
        <v>1810</v>
      </c>
      <c r="E14204" s="2" t="s">
        <v>50</v>
      </c>
      <c r="F14204" s="2" t="s">
        <v>4969</v>
      </c>
      <c r="G14204" s="5">
        <v>230</v>
      </c>
      <c r="H14204" s="5">
        <v>29.2</v>
      </c>
      <c r="I14204" s="5">
        <v>6716</v>
      </c>
      <c r="J14204" s="5">
        <v>3510583.5900000012</v>
      </c>
      <c r="K14204" s="3" t="str" cm="1">
        <f t="array" ref="K14204">_xlfn.LET(_xlpm.d,UPPER(TRIM(CLEAN(SUBSTITUTE(F14204,CHAR(160),"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05" spans="2:11" hidden="1" x14ac:dyDescent="0.25">
      <c r="B14205" s="20">
        <v>45730</v>
      </c>
      <c r="C14205" s="2" t="s">
        <v>1</v>
      </c>
      <c r="D14205" s="2" t="s">
        <v>1811</v>
      </c>
      <c r="E14205" s="2" t="s">
        <v>807</v>
      </c>
      <c r="F14205" s="2" t="s">
        <v>4969</v>
      </c>
      <c r="G14205" s="5">
        <v>150</v>
      </c>
      <c r="H14205" s="5">
        <v>28.65</v>
      </c>
      <c r="I14205" s="5">
        <v>4297.5</v>
      </c>
      <c r="J14205" s="5">
        <v>3514881.0900000012</v>
      </c>
      <c r="K14205" s="3" t="str" cm="1">
        <f t="array" ref="K14205">_xlfn.LET(_xlpm.d,UPPER(TRIM(CLEAN(SUBSTITUTE(F14205,CHAR(160),"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06" spans="2:11" hidden="1" x14ac:dyDescent="0.25">
      <c r="B14206" s="20">
        <v>45730</v>
      </c>
      <c r="C14206" s="2" t="s">
        <v>1</v>
      </c>
      <c r="D14206" s="2" t="s">
        <v>2737</v>
      </c>
      <c r="E14206" s="2" t="s">
        <v>307</v>
      </c>
      <c r="F14206" s="2" t="s">
        <v>4969</v>
      </c>
      <c r="G14206" s="5">
        <v>500</v>
      </c>
      <c r="H14206" s="5">
        <v>31.85</v>
      </c>
      <c r="I14206" s="5">
        <v>15925</v>
      </c>
      <c r="J14206" s="5">
        <v>3530806.0900000012</v>
      </c>
      <c r="K14206" s="3" t="str" cm="1">
        <f t="array" ref="K14206">_xlfn.LET(_xlpm.d,UPPER(TRIM(CLEAN(SUBSTITUTE(F14206,CHAR(160),"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07" spans="2:11" hidden="1" x14ac:dyDescent="0.25">
      <c r="B14207" s="20">
        <v>45733</v>
      </c>
      <c r="C14207" s="2" t="s">
        <v>1</v>
      </c>
      <c r="D14207" s="2" t="s">
        <v>944</v>
      </c>
      <c r="E14207" s="2" t="s">
        <v>279</v>
      </c>
      <c r="F14207" s="2" t="s">
        <v>4969</v>
      </c>
      <c r="G14207" s="5">
        <v>230</v>
      </c>
      <c r="H14207" s="5">
        <v>31.85</v>
      </c>
      <c r="I14207" s="5">
        <v>7325.5</v>
      </c>
      <c r="J14207" s="5">
        <v>3538131.5900000012</v>
      </c>
      <c r="K14207" s="3" t="str" cm="1">
        <f t="array" ref="K14207">_xlfn.LET(_xlpm.d,UPPER(TRIM(CLEAN(SUBSTITUTE(F14207,CHAR(160),"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08" spans="2:11" hidden="1" x14ac:dyDescent="0.25">
      <c r="B14208" s="20">
        <v>45733</v>
      </c>
      <c r="C14208" s="2" t="s">
        <v>1</v>
      </c>
      <c r="D14208" s="2" t="s">
        <v>945</v>
      </c>
      <c r="E14208" s="2" t="s">
        <v>162</v>
      </c>
      <c r="F14208" s="2" t="s">
        <v>4969</v>
      </c>
      <c r="G14208" s="5">
        <v>400</v>
      </c>
      <c r="H14208" s="5">
        <v>31.85</v>
      </c>
      <c r="I14208" s="5">
        <v>12740</v>
      </c>
      <c r="J14208" s="5">
        <v>3550871.5900000012</v>
      </c>
      <c r="K14208" s="3" t="str" cm="1">
        <f t="array" ref="K14208">_xlfn.LET(_xlpm.d,UPPER(TRIM(CLEAN(SUBSTITUTE(F14208,CHAR(160),"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09" spans="2:11" hidden="1" x14ac:dyDescent="0.25">
      <c r="B14209" s="20">
        <v>45733</v>
      </c>
      <c r="C14209" s="2" t="s">
        <v>1</v>
      </c>
      <c r="D14209" s="2" t="s">
        <v>5116</v>
      </c>
      <c r="E14209" s="2" t="s">
        <v>4997</v>
      </c>
      <c r="F14209" s="2" t="s">
        <v>4969</v>
      </c>
      <c r="G14209" s="5">
        <v>25</v>
      </c>
      <c r="H14209" s="5">
        <v>29.99</v>
      </c>
      <c r="I14209" s="5">
        <v>749.75</v>
      </c>
      <c r="J14209" s="5">
        <v>3551621.3400000012</v>
      </c>
      <c r="K14209" s="3" t="str" cm="1">
        <f t="array" ref="K14209">_xlfn.LET(_xlpm.d,UPPER(TRIM(CLEAN(SUBSTITUTE(F14209,CHAR(160),"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10" spans="2:11" hidden="1" x14ac:dyDescent="0.25">
      <c r="B14210" s="20">
        <v>45733</v>
      </c>
      <c r="C14210" s="2" t="s">
        <v>1</v>
      </c>
      <c r="D14210" s="2" t="s">
        <v>2738</v>
      </c>
      <c r="E14210" s="2" t="s">
        <v>3</v>
      </c>
      <c r="F14210" s="2" t="s">
        <v>4969</v>
      </c>
      <c r="G14210" s="5">
        <v>90</v>
      </c>
      <c r="H14210" s="5">
        <v>29.99</v>
      </c>
      <c r="I14210" s="5">
        <v>2699.1</v>
      </c>
      <c r="J14210" s="5">
        <v>3554320.4400000013</v>
      </c>
      <c r="K14210" s="3" t="str" cm="1">
        <f t="array" ref="K14210">_xlfn.LET(_xlpm.d,UPPER(TRIM(CLEAN(SUBSTITUTE(F14210,CHAR(160),"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11" spans="2:11" hidden="1" x14ac:dyDescent="0.25">
      <c r="B14211" s="20">
        <v>45733</v>
      </c>
      <c r="C14211" s="2" t="s">
        <v>1</v>
      </c>
      <c r="D14211" s="2" t="s">
        <v>5117</v>
      </c>
      <c r="E14211" s="2" t="s">
        <v>832</v>
      </c>
      <c r="F14211" s="2" t="s">
        <v>4969</v>
      </c>
      <c r="G14211" s="5">
        <v>90</v>
      </c>
      <c r="H14211" s="5">
        <v>29.99</v>
      </c>
      <c r="I14211" s="5">
        <v>2699.1</v>
      </c>
      <c r="J14211" s="5">
        <v>3557019.5400000014</v>
      </c>
      <c r="K14211" s="3" t="str" cm="1">
        <f t="array" ref="K14211">_xlfn.LET(_xlpm.d,UPPER(TRIM(CLEAN(SUBSTITUTE(F14211,CHAR(160),"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12" spans="2:11" hidden="1" x14ac:dyDescent="0.25">
      <c r="B14212" s="20">
        <v>45733</v>
      </c>
      <c r="C14212" s="2" t="s">
        <v>1</v>
      </c>
      <c r="D14212" s="2" t="s">
        <v>5118</v>
      </c>
      <c r="E14212" s="2" t="s">
        <v>192</v>
      </c>
      <c r="F14212" s="2" t="s">
        <v>4969</v>
      </c>
      <c r="G14212" s="5">
        <v>200</v>
      </c>
      <c r="H14212" s="5">
        <v>31.85</v>
      </c>
      <c r="I14212" s="5">
        <v>6370</v>
      </c>
      <c r="J14212" s="5">
        <v>3563389.5400000014</v>
      </c>
      <c r="K14212" s="3" t="str" cm="1">
        <f t="array" ref="K14212">_xlfn.LET(_xlpm.d,UPPER(TRIM(CLEAN(SUBSTITUTE(F14212,CHAR(160),"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13" spans="2:11" hidden="1" x14ac:dyDescent="0.25">
      <c r="B14213" s="20">
        <v>45733</v>
      </c>
      <c r="C14213" s="2" t="s">
        <v>1</v>
      </c>
      <c r="D14213" s="2" t="s">
        <v>5119</v>
      </c>
      <c r="E14213" s="2" t="s">
        <v>135</v>
      </c>
      <c r="F14213" s="2" t="s">
        <v>4969</v>
      </c>
      <c r="G14213" s="5">
        <v>100</v>
      </c>
      <c r="H14213" s="5">
        <v>31.85</v>
      </c>
      <c r="I14213" s="5">
        <v>3185</v>
      </c>
      <c r="J14213" s="5">
        <v>3566574.5400000014</v>
      </c>
      <c r="K14213" s="3" t="str" cm="1">
        <f t="array" ref="K14213">_xlfn.LET(_xlpm.d,UPPER(TRIM(CLEAN(SUBSTITUTE(F14213,CHAR(160),"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14" spans="2:11" hidden="1" x14ac:dyDescent="0.25">
      <c r="B14214" s="20">
        <v>45733</v>
      </c>
      <c r="C14214" s="2" t="s">
        <v>1</v>
      </c>
      <c r="D14214" s="2" t="s">
        <v>1812</v>
      </c>
      <c r="E14214" s="2" t="s">
        <v>248</v>
      </c>
      <c r="F14214" s="2" t="s">
        <v>4969</v>
      </c>
      <c r="G14214" s="5">
        <v>150</v>
      </c>
      <c r="H14214" s="5">
        <v>31.85</v>
      </c>
      <c r="I14214" s="5">
        <v>4777.5</v>
      </c>
      <c r="J14214" s="5">
        <v>3571352.0400000014</v>
      </c>
      <c r="K14214" s="3" t="str" cm="1">
        <f t="array" ref="K14214">_xlfn.LET(_xlpm.d,UPPER(TRIM(CLEAN(SUBSTITUTE(F14214,CHAR(160),"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15" spans="2:11" hidden="1" x14ac:dyDescent="0.25">
      <c r="B14215" s="20">
        <v>45733</v>
      </c>
      <c r="C14215" s="2" t="s">
        <v>1</v>
      </c>
      <c r="D14215" s="2" t="s">
        <v>5120</v>
      </c>
      <c r="E14215" s="2" t="s">
        <v>241</v>
      </c>
      <c r="F14215" s="2" t="s">
        <v>4969</v>
      </c>
      <c r="G14215" s="5">
        <v>60</v>
      </c>
      <c r="H14215" s="5">
        <v>31.85</v>
      </c>
      <c r="I14215" s="5">
        <v>1911</v>
      </c>
      <c r="J14215" s="5">
        <v>3573263.0400000014</v>
      </c>
      <c r="K14215" s="3" t="str" cm="1">
        <f t="array" ref="K14215">_xlfn.LET(_xlpm.d,UPPER(TRIM(CLEAN(SUBSTITUTE(F14215,CHAR(160),"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16" spans="2:11" hidden="1" x14ac:dyDescent="0.25">
      <c r="B14216" s="20">
        <v>45733</v>
      </c>
      <c r="C14216" s="2" t="s">
        <v>1</v>
      </c>
      <c r="D14216" s="2" t="s">
        <v>5121</v>
      </c>
      <c r="E14216" s="2" t="s">
        <v>5004</v>
      </c>
      <c r="F14216" s="2" t="s">
        <v>4969</v>
      </c>
      <c r="G14216" s="5">
        <v>10</v>
      </c>
      <c r="H14216" s="5">
        <v>29.99</v>
      </c>
      <c r="I14216" s="5">
        <v>299.89999999999998</v>
      </c>
      <c r="J14216" s="5">
        <v>3573562.9400000013</v>
      </c>
      <c r="K14216" s="3" t="str" cm="1">
        <f t="array" ref="K14216">_xlfn.LET(_xlpm.d,UPPER(TRIM(CLEAN(SUBSTITUTE(F14216,CHAR(160),"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17" spans="2:11" hidden="1" x14ac:dyDescent="0.25">
      <c r="B14217" s="20">
        <v>45734</v>
      </c>
      <c r="C14217" s="2" t="s">
        <v>1</v>
      </c>
      <c r="D14217" s="2" t="s">
        <v>1813</v>
      </c>
      <c r="E14217" s="2" t="s">
        <v>186</v>
      </c>
      <c r="F14217" s="2" t="s">
        <v>4969</v>
      </c>
      <c r="G14217" s="5">
        <v>100</v>
      </c>
      <c r="H14217" s="5">
        <v>31.85</v>
      </c>
      <c r="I14217" s="5">
        <v>3185</v>
      </c>
      <c r="J14217" s="5">
        <v>3576747.9400000013</v>
      </c>
      <c r="K14217" s="3" t="str" cm="1">
        <f t="array" ref="K14217">_xlfn.LET(_xlpm.d,UPPER(TRIM(CLEAN(SUBSTITUTE(F14217,CHAR(160),"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18" spans="2:11" hidden="1" x14ac:dyDescent="0.25">
      <c r="B14218" s="20">
        <v>45734</v>
      </c>
      <c r="C14218" s="2" t="s">
        <v>1</v>
      </c>
      <c r="D14218" s="2" t="s">
        <v>1591</v>
      </c>
      <c r="E14218" s="2" t="s">
        <v>147</v>
      </c>
      <c r="F14218" s="2" t="s">
        <v>4969</v>
      </c>
      <c r="G14218" s="5">
        <v>130</v>
      </c>
      <c r="H14218" s="5">
        <v>31.85</v>
      </c>
      <c r="I14218" s="5">
        <v>4140.5</v>
      </c>
      <c r="J14218" s="5">
        <v>3580888.4400000013</v>
      </c>
      <c r="K14218" s="3" t="str" cm="1">
        <f t="array" ref="K14218">_xlfn.LET(_xlpm.d,UPPER(TRIM(CLEAN(SUBSTITUTE(F14218,CHAR(160),"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19" spans="2:11" hidden="1" x14ac:dyDescent="0.25">
      <c r="B14219" s="20">
        <v>45734</v>
      </c>
      <c r="C14219" s="2" t="s">
        <v>1</v>
      </c>
      <c r="D14219" s="2" t="s">
        <v>2739</v>
      </c>
      <c r="E14219" s="2" t="s">
        <v>158</v>
      </c>
      <c r="F14219" s="2" t="s">
        <v>4969</v>
      </c>
      <c r="G14219" s="5">
        <v>220</v>
      </c>
      <c r="H14219" s="5">
        <v>31.85</v>
      </c>
      <c r="I14219" s="5">
        <v>7007</v>
      </c>
      <c r="J14219" s="5">
        <v>3587895.4400000013</v>
      </c>
      <c r="K14219" s="3" t="str" cm="1">
        <f t="array" ref="K14219">_xlfn.LET(_xlpm.d,UPPER(TRIM(CLEAN(SUBSTITUTE(F14219,CHAR(160),"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20" spans="2:11" hidden="1" x14ac:dyDescent="0.25">
      <c r="B14220" s="20">
        <v>45734</v>
      </c>
      <c r="C14220" s="2" t="s">
        <v>1</v>
      </c>
      <c r="D14220" s="2" t="s">
        <v>1396</v>
      </c>
      <c r="E14220" s="2" t="s">
        <v>232</v>
      </c>
      <c r="F14220" s="2" t="s">
        <v>4969</v>
      </c>
      <c r="G14220" s="5">
        <v>100</v>
      </c>
      <c r="H14220" s="5">
        <v>31.85</v>
      </c>
      <c r="I14220" s="5">
        <v>3185</v>
      </c>
      <c r="J14220" s="5">
        <v>3591080.4400000013</v>
      </c>
      <c r="K14220" s="3" t="str" cm="1">
        <f t="array" ref="K14220">_xlfn.LET(_xlpm.d,UPPER(TRIM(CLEAN(SUBSTITUTE(F14220,CHAR(160),"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21" spans="2:11" hidden="1" x14ac:dyDescent="0.25">
      <c r="B14221" s="20">
        <v>45734</v>
      </c>
      <c r="C14221" s="2" t="s">
        <v>1</v>
      </c>
      <c r="D14221" s="2" t="s">
        <v>1397</v>
      </c>
      <c r="E14221" s="2" t="s">
        <v>276</v>
      </c>
      <c r="F14221" s="2" t="s">
        <v>4969</v>
      </c>
      <c r="G14221" s="5">
        <v>160</v>
      </c>
      <c r="H14221" s="5">
        <v>31.85</v>
      </c>
      <c r="I14221" s="5">
        <v>5096</v>
      </c>
      <c r="J14221" s="5">
        <v>3596176.4400000013</v>
      </c>
      <c r="K14221" s="3" t="str" cm="1">
        <f t="array" ref="K14221">_xlfn.LET(_xlpm.d,UPPER(TRIM(CLEAN(SUBSTITUTE(F14221,CHAR(160),"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22" spans="2:11" hidden="1" x14ac:dyDescent="0.25">
      <c r="B14222" s="20">
        <v>45734</v>
      </c>
      <c r="C14222" s="2" t="s">
        <v>1</v>
      </c>
      <c r="D14222" s="2" t="s">
        <v>1814</v>
      </c>
      <c r="E14222" s="2" t="s">
        <v>78</v>
      </c>
      <c r="F14222" s="2" t="s">
        <v>4969</v>
      </c>
      <c r="G14222" s="5">
        <v>130</v>
      </c>
      <c r="H14222" s="5">
        <v>31.85</v>
      </c>
      <c r="I14222" s="5">
        <v>4140.5</v>
      </c>
      <c r="J14222" s="5">
        <v>3600316.9400000013</v>
      </c>
      <c r="K14222" s="3" t="str" cm="1">
        <f t="array" ref="K14222">_xlfn.LET(_xlpm.d,UPPER(TRIM(CLEAN(SUBSTITUTE(F14222,CHAR(160),"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23" spans="2:11" hidden="1" x14ac:dyDescent="0.25">
      <c r="B14223" s="20">
        <v>45734</v>
      </c>
      <c r="C14223" s="2" t="s">
        <v>1</v>
      </c>
      <c r="D14223" s="2" t="s">
        <v>1398</v>
      </c>
      <c r="E14223" s="2" t="s">
        <v>273</v>
      </c>
      <c r="F14223" s="2" t="s">
        <v>4969</v>
      </c>
      <c r="G14223" s="5">
        <v>300</v>
      </c>
      <c r="H14223" s="5">
        <v>31.85</v>
      </c>
      <c r="I14223" s="5">
        <v>9555</v>
      </c>
      <c r="J14223" s="5">
        <v>3609871.9400000013</v>
      </c>
      <c r="K14223" s="3" t="str" cm="1">
        <f t="array" ref="K14223">_xlfn.LET(_xlpm.d,UPPER(TRIM(CLEAN(SUBSTITUTE(F14223,CHAR(160),"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24" spans="2:11" hidden="1" x14ac:dyDescent="0.25">
      <c r="B14224" s="20">
        <v>45734</v>
      </c>
      <c r="C14224" s="2" t="s">
        <v>1</v>
      </c>
      <c r="D14224" s="2" t="s">
        <v>503</v>
      </c>
      <c r="E14224" s="2" t="s">
        <v>143</v>
      </c>
      <c r="F14224" s="2" t="s">
        <v>4969</v>
      </c>
      <c r="G14224" s="5">
        <v>300</v>
      </c>
      <c r="H14224" s="5">
        <v>31.85</v>
      </c>
      <c r="I14224" s="5">
        <v>9555</v>
      </c>
      <c r="J14224" s="5">
        <v>3619426.9400000013</v>
      </c>
      <c r="K14224" s="3" t="str" cm="1">
        <f t="array" ref="K14224">_xlfn.LET(_xlpm.d,UPPER(TRIM(CLEAN(SUBSTITUTE(F14224,CHAR(160),"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25" spans="2:11" hidden="1" x14ac:dyDescent="0.25">
      <c r="B14225" s="20">
        <v>45734</v>
      </c>
      <c r="C14225" s="2" t="s">
        <v>1</v>
      </c>
      <c r="D14225" s="2" t="s">
        <v>5122</v>
      </c>
      <c r="E14225" s="2" t="s">
        <v>266</v>
      </c>
      <c r="F14225" s="2" t="s">
        <v>4969</v>
      </c>
      <c r="G14225" s="5">
        <v>130</v>
      </c>
      <c r="H14225" s="5">
        <v>31.85</v>
      </c>
      <c r="I14225" s="5">
        <v>4140.5</v>
      </c>
      <c r="J14225" s="5">
        <v>3623567.4400000013</v>
      </c>
      <c r="K14225" s="3" t="str" cm="1">
        <f t="array" ref="K14225">_xlfn.LET(_xlpm.d,UPPER(TRIM(CLEAN(SUBSTITUTE(F14225,CHAR(160),"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26" spans="2:11" hidden="1" x14ac:dyDescent="0.25">
      <c r="B14226" s="20">
        <v>45734</v>
      </c>
      <c r="C14226" s="2" t="s">
        <v>1</v>
      </c>
      <c r="D14226" s="2" t="s">
        <v>3979</v>
      </c>
      <c r="E14226" s="2" t="s">
        <v>165</v>
      </c>
      <c r="F14226" s="2" t="s">
        <v>4969</v>
      </c>
      <c r="G14226" s="5">
        <v>100</v>
      </c>
      <c r="H14226" s="5">
        <v>31.85</v>
      </c>
      <c r="I14226" s="5">
        <v>3185</v>
      </c>
      <c r="J14226" s="5">
        <v>3626752.4400000013</v>
      </c>
      <c r="K14226" s="3" t="str" cm="1">
        <f t="array" ref="K14226">_xlfn.LET(_xlpm.d,UPPER(TRIM(CLEAN(SUBSTITUTE(F14226,CHAR(160),"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27" spans="2:11" hidden="1" x14ac:dyDescent="0.25">
      <c r="B14227" s="20">
        <v>45734</v>
      </c>
      <c r="C14227" s="2" t="s">
        <v>1</v>
      </c>
      <c r="D14227" s="2" t="s">
        <v>504</v>
      </c>
      <c r="E14227" s="2" t="s">
        <v>290</v>
      </c>
      <c r="F14227" s="2" t="s">
        <v>4969</v>
      </c>
      <c r="G14227" s="5">
        <v>50</v>
      </c>
      <c r="H14227" s="5">
        <v>31.85</v>
      </c>
      <c r="I14227" s="5">
        <v>1592.5</v>
      </c>
      <c r="J14227" s="5">
        <v>3628344.9400000013</v>
      </c>
      <c r="K14227" s="3" t="str" cm="1">
        <f t="array" ref="K14227">_xlfn.LET(_xlpm.d,UPPER(TRIM(CLEAN(SUBSTITUTE(F14227,CHAR(160),"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28" spans="2:11" hidden="1" x14ac:dyDescent="0.25">
      <c r="B14228" s="20">
        <v>45734</v>
      </c>
      <c r="C14228" s="2" t="s">
        <v>1</v>
      </c>
      <c r="D14228" s="2" t="s">
        <v>5123</v>
      </c>
      <c r="E14228" s="2" t="s">
        <v>5000</v>
      </c>
      <c r="F14228" s="2" t="s">
        <v>4969</v>
      </c>
      <c r="G14228" s="5">
        <v>100</v>
      </c>
      <c r="H14228" s="5">
        <v>31.85</v>
      </c>
      <c r="I14228" s="5">
        <v>3185</v>
      </c>
      <c r="J14228" s="5">
        <v>3631529.9400000013</v>
      </c>
      <c r="K14228" s="3" t="str" cm="1">
        <f t="array" ref="K14228">_xlfn.LET(_xlpm.d,UPPER(TRIM(CLEAN(SUBSTITUTE(F14228,CHAR(160),"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29" spans="2:11" hidden="1" x14ac:dyDescent="0.25">
      <c r="B14229" s="20">
        <v>45734</v>
      </c>
      <c r="C14229" s="2" t="s">
        <v>1</v>
      </c>
      <c r="D14229" s="2" t="s">
        <v>505</v>
      </c>
      <c r="E14229" s="2" t="s">
        <v>261</v>
      </c>
      <c r="F14229" s="2" t="s">
        <v>4969</v>
      </c>
      <c r="G14229" s="5">
        <v>60</v>
      </c>
      <c r="H14229" s="5">
        <v>31.85</v>
      </c>
      <c r="I14229" s="5">
        <v>1911</v>
      </c>
      <c r="J14229" s="5">
        <v>3633440.9400000013</v>
      </c>
      <c r="K14229" s="3" t="str" cm="1">
        <f t="array" ref="K14229">_xlfn.LET(_xlpm.d,UPPER(TRIM(CLEAN(SUBSTITUTE(F14229,CHAR(160),"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30" spans="2:11" hidden="1" x14ac:dyDescent="0.25">
      <c r="B14230" s="20">
        <v>45734</v>
      </c>
      <c r="C14230" s="2" t="s">
        <v>1</v>
      </c>
      <c r="D14230" s="2" t="s">
        <v>1815</v>
      </c>
      <c r="E14230" s="2" t="s">
        <v>234</v>
      </c>
      <c r="F14230" s="2" t="s">
        <v>4969</v>
      </c>
      <c r="G14230" s="5">
        <v>130</v>
      </c>
      <c r="H14230" s="5">
        <v>31.85</v>
      </c>
      <c r="I14230" s="5">
        <v>4140.5</v>
      </c>
      <c r="J14230" s="5">
        <v>3637581.4400000013</v>
      </c>
      <c r="K14230" s="3" t="str" cm="1">
        <f t="array" ref="K14230">_xlfn.LET(_xlpm.d,UPPER(TRIM(CLEAN(SUBSTITUTE(F14230,CHAR(160),"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31" spans="2:11" hidden="1" x14ac:dyDescent="0.25">
      <c r="B14231" s="20">
        <v>45734</v>
      </c>
      <c r="C14231" s="2" t="s">
        <v>1</v>
      </c>
      <c r="D14231" s="2" t="s">
        <v>1816</v>
      </c>
      <c r="E14231" s="2" t="s">
        <v>61</v>
      </c>
      <c r="F14231" s="2" t="s">
        <v>4969</v>
      </c>
      <c r="G14231" s="5">
        <v>53</v>
      </c>
      <c r="H14231" s="5">
        <v>29.6</v>
      </c>
      <c r="I14231" s="5">
        <v>1568.8</v>
      </c>
      <c r="J14231" s="5">
        <v>3639150.2400000012</v>
      </c>
      <c r="K14231" s="3" t="str" cm="1">
        <f t="array" ref="K14231">_xlfn.LET(_xlpm.d,UPPER(TRIM(CLEAN(SUBSTITUTE(F14231,CHAR(160),"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32" spans="2:11" hidden="1" x14ac:dyDescent="0.25">
      <c r="B14232" s="20">
        <v>45734</v>
      </c>
      <c r="C14232" s="2" t="s">
        <v>1</v>
      </c>
      <c r="D14232" s="2" t="s">
        <v>5124</v>
      </c>
      <c r="E14232" s="2" t="s">
        <v>50</v>
      </c>
      <c r="F14232" s="2" t="s">
        <v>4969</v>
      </c>
      <c r="G14232" s="5">
        <v>100</v>
      </c>
      <c r="H14232" s="5">
        <v>29.2</v>
      </c>
      <c r="I14232" s="5">
        <v>2920</v>
      </c>
      <c r="J14232" s="5">
        <v>3642070.2400000012</v>
      </c>
      <c r="K14232" s="3" t="str" cm="1">
        <f t="array" ref="K14232">_xlfn.LET(_xlpm.d,UPPER(TRIM(CLEAN(SUBSTITUTE(F14232,CHAR(160),"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33" spans="2:11" hidden="1" x14ac:dyDescent="0.25">
      <c r="B14233" s="20">
        <v>45734</v>
      </c>
      <c r="C14233" s="2" t="s">
        <v>1</v>
      </c>
      <c r="D14233" s="2" t="s">
        <v>5124</v>
      </c>
      <c r="E14233" s="2" t="s">
        <v>50</v>
      </c>
      <c r="F14233" s="2" t="s">
        <v>5040</v>
      </c>
      <c r="G14233" s="5">
        <v>50</v>
      </c>
      <c r="H14233" s="5">
        <v>20</v>
      </c>
      <c r="I14233" s="5">
        <v>1000</v>
      </c>
      <c r="J14233" s="5">
        <v>3643070.2400000012</v>
      </c>
      <c r="K14233" s="3" t="str" cm="1">
        <f t="array" ref="K14233">_xlfn.LET(_xlpm.d,UPPER(TRIM(CLEAN(SUBSTITUTE(F14233,CHAR(160),"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34" spans="2:11" hidden="1" x14ac:dyDescent="0.25">
      <c r="B14234" s="20">
        <v>45734</v>
      </c>
      <c r="C14234" s="2" t="s">
        <v>1</v>
      </c>
      <c r="D14234" s="2" t="s">
        <v>5125</v>
      </c>
      <c r="E14234" s="2" t="s">
        <v>1735</v>
      </c>
      <c r="F14234" s="2" t="s">
        <v>5100</v>
      </c>
      <c r="G14234" s="5">
        <v>10</v>
      </c>
      <c r="H14234" s="5">
        <v>19.989999999999998</v>
      </c>
      <c r="I14234" s="5">
        <v>199.9</v>
      </c>
      <c r="J14234" s="5">
        <v>3643270.1400000011</v>
      </c>
      <c r="K14234" s="3" t="str" cm="1">
        <f t="array" ref="K14234">_xlfn.LET(_xlpm.d,UPPER(TRIM(CLEAN(SUBSTITUTE(F14234,CHAR(160),"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35" spans="2:11" hidden="1" x14ac:dyDescent="0.25">
      <c r="B14235" s="20">
        <v>45734</v>
      </c>
      <c r="C14235" s="2" t="s">
        <v>1</v>
      </c>
      <c r="D14235" s="2" t="s">
        <v>5125</v>
      </c>
      <c r="E14235" s="2" t="s">
        <v>1735</v>
      </c>
      <c r="F14235" s="2" t="s">
        <v>4969</v>
      </c>
      <c r="G14235" s="5">
        <v>115</v>
      </c>
      <c r="H14235" s="5">
        <v>32.200000000000003</v>
      </c>
      <c r="I14235" s="5">
        <v>3703</v>
      </c>
      <c r="J14235" s="5">
        <v>3646973.1400000011</v>
      </c>
      <c r="K14235" s="3" t="str" cm="1">
        <f t="array" ref="K14235">_xlfn.LET(_xlpm.d,UPPER(TRIM(CLEAN(SUBSTITUTE(F14235,CHAR(160),"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36" spans="2:11" hidden="1" x14ac:dyDescent="0.25">
      <c r="B14236" s="20">
        <v>45734</v>
      </c>
      <c r="C14236" s="2" t="s">
        <v>1</v>
      </c>
      <c r="D14236" s="2" t="s">
        <v>5126</v>
      </c>
      <c r="E14236" s="2" t="s">
        <v>6</v>
      </c>
      <c r="F14236" s="2" t="s">
        <v>4969</v>
      </c>
      <c r="G14236" s="5">
        <v>170</v>
      </c>
      <c r="H14236" s="5">
        <v>32.200000000000003</v>
      </c>
      <c r="I14236" s="5">
        <v>5474</v>
      </c>
      <c r="J14236" s="5">
        <v>3652447.1400000011</v>
      </c>
      <c r="K14236" s="3" t="str" cm="1">
        <f t="array" ref="K14236">_xlfn.LET(_xlpm.d,UPPER(TRIM(CLEAN(SUBSTITUTE(F14236,CHAR(160),"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37" spans="2:11" hidden="1" x14ac:dyDescent="0.25">
      <c r="B14237" s="20">
        <v>45734</v>
      </c>
      <c r="C14237" s="2" t="s">
        <v>1</v>
      </c>
      <c r="D14237" s="2" t="s">
        <v>4256</v>
      </c>
      <c r="E14237" s="2" t="s">
        <v>796</v>
      </c>
      <c r="F14237" s="2" t="s">
        <v>4969</v>
      </c>
      <c r="G14237" s="5">
        <v>50</v>
      </c>
      <c r="H14237" s="5">
        <v>29.99</v>
      </c>
      <c r="I14237" s="5">
        <v>1499.5</v>
      </c>
      <c r="J14237" s="5">
        <v>3653946.6400000011</v>
      </c>
      <c r="K14237" s="3" t="str" cm="1">
        <f t="array" ref="K14237">_xlfn.LET(_xlpm.d,UPPER(TRIM(CLEAN(SUBSTITUTE(F14237,CHAR(160),"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38" spans="2:11" hidden="1" x14ac:dyDescent="0.25">
      <c r="B14238" s="20">
        <v>45734</v>
      </c>
      <c r="C14238" s="2" t="s">
        <v>1</v>
      </c>
      <c r="D14238" s="2" t="s">
        <v>946</v>
      </c>
      <c r="E14238" s="2" t="s">
        <v>874</v>
      </c>
      <c r="F14238" s="2" t="s">
        <v>4969</v>
      </c>
      <c r="G14238" s="5">
        <v>600</v>
      </c>
      <c r="H14238" s="5">
        <v>24.3</v>
      </c>
      <c r="I14238" s="5">
        <v>14580</v>
      </c>
      <c r="J14238" s="5">
        <v>3668526.6400000011</v>
      </c>
      <c r="K14238" s="3" t="str" cm="1">
        <f t="array" ref="K14238">_xlfn.LET(_xlpm.d,UPPER(TRIM(CLEAN(SUBSTITUTE(F14238,CHAR(160),"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39" spans="2:11" hidden="1" x14ac:dyDescent="0.25">
      <c r="B14239" s="20">
        <v>45735</v>
      </c>
      <c r="C14239" s="2" t="s">
        <v>1</v>
      </c>
      <c r="D14239" s="2" t="s">
        <v>1817</v>
      </c>
      <c r="E14239" s="2" t="s">
        <v>214</v>
      </c>
      <c r="F14239" s="2" t="s">
        <v>4969</v>
      </c>
      <c r="G14239" s="5">
        <v>250</v>
      </c>
      <c r="H14239" s="5">
        <v>31.85</v>
      </c>
      <c r="I14239" s="5">
        <v>7962.5</v>
      </c>
      <c r="J14239" s="5">
        <v>3676489.1400000011</v>
      </c>
      <c r="K14239" s="3" t="str" cm="1">
        <f t="array" ref="K14239">_xlfn.LET(_xlpm.d,UPPER(TRIM(CLEAN(SUBSTITUTE(F14239,CHAR(160),"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40" spans="2:11" hidden="1" x14ac:dyDescent="0.25">
      <c r="B14240" s="20">
        <v>45735</v>
      </c>
      <c r="C14240" s="2" t="s">
        <v>1</v>
      </c>
      <c r="D14240" s="2" t="s">
        <v>3829</v>
      </c>
      <c r="E14240" s="2" t="s">
        <v>189</v>
      </c>
      <c r="F14240" s="2" t="s">
        <v>4969</v>
      </c>
      <c r="G14240" s="5">
        <v>150</v>
      </c>
      <c r="H14240" s="5">
        <v>31.85</v>
      </c>
      <c r="I14240" s="5">
        <v>4777.5</v>
      </c>
      <c r="J14240" s="5">
        <v>3681266.6400000011</v>
      </c>
      <c r="K14240" s="3" t="str" cm="1">
        <f t="array" ref="K14240">_xlfn.LET(_xlpm.d,UPPER(TRIM(CLEAN(SUBSTITUTE(F14240,CHAR(160),"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41" spans="2:11" hidden="1" x14ac:dyDescent="0.25">
      <c r="B14241" s="20">
        <v>45735</v>
      </c>
      <c r="C14241" s="2" t="s">
        <v>1</v>
      </c>
      <c r="D14241" s="2" t="s">
        <v>1399</v>
      </c>
      <c r="E14241" s="2" t="s">
        <v>286</v>
      </c>
      <c r="F14241" s="2" t="s">
        <v>4969</v>
      </c>
      <c r="G14241" s="5">
        <v>200</v>
      </c>
      <c r="H14241" s="5">
        <v>31.85</v>
      </c>
      <c r="I14241" s="5">
        <v>6370</v>
      </c>
      <c r="J14241" s="5">
        <v>3687636.6400000011</v>
      </c>
      <c r="K14241" s="3" t="str" cm="1">
        <f t="array" ref="K14241">_xlfn.LET(_xlpm.d,UPPER(TRIM(CLEAN(SUBSTITUTE(F14241,CHAR(160),"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42" spans="2:11" hidden="1" x14ac:dyDescent="0.25">
      <c r="B14242" s="20">
        <v>45735</v>
      </c>
      <c r="C14242" s="2" t="s">
        <v>1</v>
      </c>
      <c r="D14242" s="2" t="s">
        <v>2740</v>
      </c>
      <c r="E14242" s="2" t="s">
        <v>282</v>
      </c>
      <c r="F14242" s="2" t="s">
        <v>4969</v>
      </c>
      <c r="G14242" s="5">
        <v>140</v>
      </c>
      <c r="H14242" s="5">
        <v>31.85</v>
      </c>
      <c r="I14242" s="5">
        <v>4459</v>
      </c>
      <c r="J14242" s="5">
        <v>3692095.6400000011</v>
      </c>
      <c r="K14242" s="3" t="str" cm="1">
        <f t="array" ref="K14242">_xlfn.LET(_xlpm.d,UPPER(TRIM(CLEAN(SUBSTITUTE(F14242,CHAR(160),"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43" spans="2:11" hidden="1" x14ac:dyDescent="0.25">
      <c r="B14243" s="20">
        <v>45735</v>
      </c>
      <c r="C14243" s="2" t="s">
        <v>1</v>
      </c>
      <c r="D14243" s="2" t="s">
        <v>947</v>
      </c>
      <c r="E14243" s="2" t="s">
        <v>149</v>
      </c>
      <c r="F14243" s="2" t="s">
        <v>4969</v>
      </c>
      <c r="G14243" s="5">
        <v>250</v>
      </c>
      <c r="H14243" s="5">
        <v>31.85</v>
      </c>
      <c r="I14243" s="5">
        <v>7962.5</v>
      </c>
      <c r="J14243" s="5">
        <v>3700058.1400000011</v>
      </c>
      <c r="K14243" s="3" t="str" cm="1">
        <f t="array" ref="K14243">_xlfn.LET(_xlpm.d,UPPER(TRIM(CLEAN(SUBSTITUTE(F14243,CHAR(160),"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44" spans="2:11" hidden="1" x14ac:dyDescent="0.25">
      <c r="B14244" s="20">
        <v>45735</v>
      </c>
      <c r="C14244" s="2" t="s">
        <v>1</v>
      </c>
      <c r="D14244" s="2" t="s">
        <v>2741</v>
      </c>
      <c r="E14244" s="2" t="s">
        <v>1765</v>
      </c>
      <c r="F14244" s="2" t="s">
        <v>4969</v>
      </c>
      <c r="G14244" s="5">
        <v>140</v>
      </c>
      <c r="H14244" s="5">
        <v>31.85</v>
      </c>
      <c r="I14244" s="5">
        <v>4459</v>
      </c>
      <c r="J14244" s="5">
        <v>3704517.1400000011</v>
      </c>
      <c r="K14244" s="3" t="str" cm="1">
        <f t="array" ref="K14244">_xlfn.LET(_xlpm.d,UPPER(TRIM(CLEAN(SUBSTITUTE(F14244,CHAR(160),"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45" spans="2:11" hidden="1" x14ac:dyDescent="0.25">
      <c r="B14245" s="20">
        <v>45735</v>
      </c>
      <c r="C14245" s="2" t="s">
        <v>1</v>
      </c>
      <c r="D14245" s="2" t="s">
        <v>5127</v>
      </c>
      <c r="E14245" s="2" t="s">
        <v>1726</v>
      </c>
      <c r="F14245" s="2" t="s">
        <v>4969</v>
      </c>
      <c r="G14245" s="5">
        <v>200</v>
      </c>
      <c r="H14245" s="5">
        <v>29.99</v>
      </c>
      <c r="I14245" s="5">
        <v>5998</v>
      </c>
      <c r="J14245" s="5">
        <v>3710515.1400000011</v>
      </c>
      <c r="K14245" s="3" t="str" cm="1">
        <f t="array" ref="K14245">_xlfn.LET(_xlpm.d,UPPER(TRIM(CLEAN(SUBSTITUTE(F14245,CHAR(160),"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46" spans="2:11" hidden="1" x14ac:dyDescent="0.25">
      <c r="B14246" s="20">
        <v>45735</v>
      </c>
      <c r="C14246" s="2" t="s">
        <v>1</v>
      </c>
      <c r="D14246" s="2" t="s">
        <v>1818</v>
      </c>
      <c r="E14246" s="2" t="s">
        <v>197</v>
      </c>
      <c r="F14246" s="2" t="s">
        <v>4969</v>
      </c>
      <c r="G14246" s="5">
        <v>500</v>
      </c>
      <c r="H14246" s="5">
        <v>31.85</v>
      </c>
      <c r="I14246" s="5">
        <v>15925</v>
      </c>
      <c r="J14246" s="5">
        <v>3726440.1400000011</v>
      </c>
      <c r="K14246" s="3" t="str" cm="1">
        <f t="array" ref="K14246">_xlfn.LET(_xlpm.d,UPPER(TRIM(CLEAN(SUBSTITUTE(F14246,CHAR(160),"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47" spans="2:11" hidden="1" x14ac:dyDescent="0.25">
      <c r="B14247" s="20">
        <v>45735</v>
      </c>
      <c r="C14247" s="2" t="s">
        <v>1</v>
      </c>
      <c r="D14247" s="2" t="s">
        <v>948</v>
      </c>
      <c r="E14247" s="2" t="s">
        <v>305</v>
      </c>
      <c r="F14247" s="2" t="s">
        <v>4969</v>
      </c>
      <c r="G14247" s="5">
        <v>830</v>
      </c>
      <c r="H14247" s="5">
        <v>31.85</v>
      </c>
      <c r="I14247" s="5">
        <v>26435.5</v>
      </c>
      <c r="J14247" s="5">
        <v>3752875.6400000011</v>
      </c>
      <c r="K14247" s="3" t="str" cm="1">
        <f t="array" ref="K14247">_xlfn.LET(_xlpm.d,UPPER(TRIM(CLEAN(SUBSTITUTE(F14247,CHAR(160),"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48" spans="2:11" hidden="1" x14ac:dyDescent="0.25">
      <c r="B14248" s="20">
        <v>45735</v>
      </c>
      <c r="C14248" s="2" t="s">
        <v>1</v>
      </c>
      <c r="D14248" s="2" t="s">
        <v>4423</v>
      </c>
      <c r="E14248" s="2" t="s">
        <v>27</v>
      </c>
      <c r="F14248" s="2" t="s">
        <v>4969</v>
      </c>
      <c r="G14248" s="5">
        <v>50</v>
      </c>
      <c r="H14248" s="5">
        <v>29.99</v>
      </c>
      <c r="I14248" s="5">
        <v>1499.5</v>
      </c>
      <c r="J14248" s="5">
        <v>3754375.1400000011</v>
      </c>
      <c r="K14248" s="3" t="str" cm="1">
        <f t="array" ref="K14248">_xlfn.LET(_xlpm.d,UPPER(TRIM(CLEAN(SUBSTITUTE(F14248,CHAR(160),"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49" spans="2:11" hidden="1" x14ac:dyDescent="0.25">
      <c r="B14249" s="20">
        <v>45735</v>
      </c>
      <c r="C14249" s="2" t="s">
        <v>1</v>
      </c>
      <c r="D14249" s="2" t="s">
        <v>5128</v>
      </c>
      <c r="E14249" s="2" t="s">
        <v>226</v>
      </c>
      <c r="F14249" s="2" t="s">
        <v>4969</v>
      </c>
      <c r="G14249" s="5">
        <v>150</v>
      </c>
      <c r="H14249" s="5">
        <v>31.85</v>
      </c>
      <c r="I14249" s="5">
        <v>4777.5</v>
      </c>
      <c r="J14249" s="5">
        <v>3759152.6400000011</v>
      </c>
      <c r="K14249" s="3" t="str" cm="1">
        <f t="array" ref="K14249">_xlfn.LET(_xlpm.d,UPPER(TRIM(CLEAN(SUBSTITUTE(F14249,CHAR(160),"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50" spans="2:11" hidden="1" x14ac:dyDescent="0.25">
      <c r="B14250" s="20">
        <v>45735</v>
      </c>
      <c r="C14250" s="2" t="s">
        <v>1</v>
      </c>
      <c r="D14250" s="2" t="s">
        <v>2742</v>
      </c>
      <c r="E14250" s="2" t="s">
        <v>170</v>
      </c>
      <c r="F14250" s="2" t="s">
        <v>4969</v>
      </c>
      <c r="G14250" s="5">
        <v>10</v>
      </c>
      <c r="H14250" s="5">
        <v>29.99</v>
      </c>
      <c r="I14250" s="5">
        <v>299.89999999999998</v>
      </c>
      <c r="J14250" s="5">
        <v>3759452.540000001</v>
      </c>
      <c r="K14250" s="3" t="str" cm="1">
        <f t="array" ref="K14250">_xlfn.LET(_xlpm.d,UPPER(TRIM(CLEAN(SUBSTITUTE(F14250,CHAR(160),"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51" spans="2:11" hidden="1" x14ac:dyDescent="0.25">
      <c r="B14251" s="20">
        <v>45735</v>
      </c>
      <c r="C14251" s="2" t="s">
        <v>1</v>
      </c>
      <c r="D14251" s="2" t="s">
        <v>4782</v>
      </c>
      <c r="E14251" s="2" t="s">
        <v>2447</v>
      </c>
      <c r="F14251" s="2" t="s">
        <v>4969</v>
      </c>
      <c r="G14251" s="5">
        <v>140</v>
      </c>
      <c r="H14251" s="5">
        <v>29.99</v>
      </c>
      <c r="I14251" s="5">
        <v>4198.6000000000004</v>
      </c>
      <c r="J14251" s="5">
        <v>3763651.1400000011</v>
      </c>
      <c r="K14251" s="3" t="str" cm="1">
        <f t="array" ref="K14251">_xlfn.LET(_xlpm.d,UPPER(TRIM(CLEAN(SUBSTITUTE(F14251,CHAR(160),"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52" spans="2:11" hidden="1" x14ac:dyDescent="0.25">
      <c r="B14252" s="20">
        <v>45735</v>
      </c>
      <c r="C14252" s="2" t="s">
        <v>1</v>
      </c>
      <c r="D14252" s="2" t="s">
        <v>5129</v>
      </c>
      <c r="E14252" s="2" t="s">
        <v>1767</v>
      </c>
      <c r="F14252" s="2" t="s">
        <v>4969</v>
      </c>
      <c r="G14252" s="5">
        <v>200</v>
      </c>
      <c r="H14252" s="5">
        <v>31.85</v>
      </c>
      <c r="I14252" s="5">
        <v>6370</v>
      </c>
      <c r="J14252" s="5">
        <v>3770021.1400000011</v>
      </c>
      <c r="K14252" s="3" t="str" cm="1">
        <f t="array" ref="K14252">_xlfn.LET(_xlpm.d,UPPER(TRIM(CLEAN(SUBSTITUTE(F14252,CHAR(160),"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53" spans="2:11" hidden="1" x14ac:dyDescent="0.25">
      <c r="B14253" s="20">
        <v>45735</v>
      </c>
      <c r="C14253" s="2" t="s">
        <v>1</v>
      </c>
      <c r="D14253" s="2" t="s">
        <v>5130</v>
      </c>
      <c r="E14253" s="2" t="s">
        <v>228</v>
      </c>
      <c r="F14253" s="2" t="s">
        <v>4969</v>
      </c>
      <c r="G14253" s="5">
        <v>700</v>
      </c>
      <c r="H14253" s="5">
        <v>31.85</v>
      </c>
      <c r="I14253" s="5">
        <v>22295</v>
      </c>
      <c r="J14253" s="5">
        <v>3792316.1400000011</v>
      </c>
      <c r="K14253" s="3" t="str" cm="1">
        <f t="array" ref="K14253">_xlfn.LET(_xlpm.d,UPPER(TRIM(CLEAN(SUBSTITUTE(F14253,CHAR(160),"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54" spans="2:11" hidden="1" x14ac:dyDescent="0.25">
      <c r="B14254" s="20">
        <v>45736</v>
      </c>
      <c r="C14254" s="2" t="s">
        <v>1</v>
      </c>
      <c r="D14254" s="2" t="s">
        <v>1819</v>
      </c>
      <c r="E14254" s="2" t="s">
        <v>268</v>
      </c>
      <c r="F14254" s="2" t="s">
        <v>4969</v>
      </c>
      <c r="G14254" s="5">
        <v>150</v>
      </c>
      <c r="H14254" s="5">
        <v>31.85</v>
      </c>
      <c r="I14254" s="5">
        <v>4777.5</v>
      </c>
      <c r="J14254" s="5">
        <v>3797093.6400000011</v>
      </c>
      <c r="K14254" s="3" t="str" cm="1">
        <f t="array" ref="K14254">_xlfn.LET(_xlpm.d,UPPER(TRIM(CLEAN(SUBSTITUTE(F14254,CHAR(160),"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55" spans="2:11" hidden="1" x14ac:dyDescent="0.25">
      <c r="B14255" s="20">
        <v>45736</v>
      </c>
      <c r="C14255" s="2" t="s">
        <v>1</v>
      </c>
      <c r="D14255" s="2" t="s">
        <v>1400</v>
      </c>
      <c r="E14255" s="2" t="s">
        <v>236</v>
      </c>
      <c r="F14255" s="2" t="s">
        <v>4969</v>
      </c>
      <c r="G14255" s="5">
        <v>200</v>
      </c>
      <c r="H14255" s="5">
        <v>31.85</v>
      </c>
      <c r="I14255" s="5">
        <v>6370</v>
      </c>
      <c r="J14255" s="5">
        <v>3803463.6400000011</v>
      </c>
      <c r="K14255" s="3" t="str" cm="1">
        <f t="array" ref="K14255">_xlfn.LET(_xlpm.d,UPPER(TRIM(CLEAN(SUBSTITUTE(F14255,CHAR(160),"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56" spans="2:11" hidden="1" x14ac:dyDescent="0.25">
      <c r="B14256" s="20">
        <v>45736</v>
      </c>
      <c r="C14256" s="2" t="s">
        <v>1</v>
      </c>
      <c r="D14256" s="2" t="s">
        <v>5131</v>
      </c>
      <c r="E14256" s="2" t="s">
        <v>238</v>
      </c>
      <c r="F14256" s="2" t="s">
        <v>4969</v>
      </c>
      <c r="G14256" s="5">
        <v>250</v>
      </c>
      <c r="H14256" s="5">
        <v>31.85</v>
      </c>
      <c r="I14256" s="5">
        <v>7962.5</v>
      </c>
      <c r="J14256" s="5">
        <v>3811426.1400000011</v>
      </c>
      <c r="K14256" s="3" t="str" cm="1">
        <f t="array" ref="K14256">_xlfn.LET(_xlpm.d,UPPER(TRIM(CLEAN(SUBSTITUTE(F14256,CHAR(160),"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57" spans="2:11" hidden="1" x14ac:dyDescent="0.25">
      <c r="B14257" s="20">
        <v>45736</v>
      </c>
      <c r="C14257" s="2" t="s">
        <v>1</v>
      </c>
      <c r="D14257" s="2" t="s">
        <v>2743</v>
      </c>
      <c r="E14257" s="2" t="s">
        <v>759</v>
      </c>
      <c r="F14257" s="2" t="s">
        <v>4969</v>
      </c>
      <c r="G14257" s="5">
        <v>195</v>
      </c>
      <c r="H14257" s="5">
        <v>29.99</v>
      </c>
      <c r="I14257" s="5">
        <v>5848.05</v>
      </c>
      <c r="J14257" s="5">
        <v>3817274.1900000009</v>
      </c>
      <c r="K14257" s="3" t="str" cm="1">
        <f t="array" ref="K14257">_xlfn.LET(_xlpm.d,UPPER(TRIM(CLEAN(SUBSTITUTE(F14257,CHAR(160),"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58" spans="2:11" hidden="1" x14ac:dyDescent="0.25">
      <c r="B14258" s="20">
        <v>45736</v>
      </c>
      <c r="C14258" s="2" t="s">
        <v>1</v>
      </c>
      <c r="D14258" s="2" t="s">
        <v>2744</v>
      </c>
      <c r="E14258" s="2" t="s">
        <v>3</v>
      </c>
      <c r="F14258" s="2" t="s">
        <v>4969</v>
      </c>
      <c r="G14258" s="5">
        <v>210</v>
      </c>
      <c r="H14258" s="5">
        <v>29.99</v>
      </c>
      <c r="I14258" s="5">
        <v>6297.9</v>
      </c>
      <c r="J14258" s="5">
        <v>3823572.0900000008</v>
      </c>
      <c r="K14258" s="3" t="str" cm="1">
        <f t="array" ref="K14258">_xlfn.LET(_xlpm.d,UPPER(TRIM(CLEAN(SUBSTITUTE(F14258,CHAR(160),"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59" spans="2:11" hidden="1" x14ac:dyDescent="0.25">
      <c r="B14259" s="20">
        <v>45736</v>
      </c>
      <c r="C14259" s="2" t="s">
        <v>1</v>
      </c>
      <c r="D14259" s="2" t="s">
        <v>4783</v>
      </c>
      <c r="E14259" s="2" t="s">
        <v>302</v>
      </c>
      <c r="F14259" s="2" t="s">
        <v>4969</v>
      </c>
      <c r="G14259" s="5">
        <v>130</v>
      </c>
      <c r="H14259" s="5">
        <v>26.65</v>
      </c>
      <c r="I14259" s="5">
        <v>3464.5</v>
      </c>
      <c r="J14259" s="5">
        <v>3827036.5900000008</v>
      </c>
      <c r="K14259" s="3" t="str" cm="1">
        <f t="array" ref="K14259">_xlfn.LET(_xlpm.d,UPPER(TRIM(CLEAN(SUBSTITUTE(F14259,CHAR(160),"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60" spans="2:11" hidden="1" x14ac:dyDescent="0.25">
      <c r="B14260" s="20">
        <v>45736</v>
      </c>
      <c r="C14260" s="2" t="s">
        <v>1</v>
      </c>
      <c r="D14260" s="2" t="s">
        <v>1820</v>
      </c>
      <c r="E14260" s="2" t="s">
        <v>43</v>
      </c>
      <c r="F14260" s="2" t="s">
        <v>4969</v>
      </c>
      <c r="G14260" s="5">
        <v>130</v>
      </c>
      <c r="H14260" s="5">
        <v>27.3</v>
      </c>
      <c r="I14260" s="5">
        <v>3549</v>
      </c>
      <c r="J14260" s="5">
        <v>3830585.5900000008</v>
      </c>
      <c r="K14260" s="3" t="str" cm="1">
        <f t="array" ref="K14260">_xlfn.LET(_xlpm.d,UPPER(TRIM(CLEAN(SUBSTITUTE(F14260,CHAR(160),"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61" spans="2:11" hidden="1" x14ac:dyDescent="0.25">
      <c r="B14261" s="20">
        <v>45736</v>
      </c>
      <c r="C14261" s="2" t="s">
        <v>1</v>
      </c>
      <c r="D14261" s="2" t="s">
        <v>2745</v>
      </c>
      <c r="E14261" s="2" t="s">
        <v>78</v>
      </c>
      <c r="F14261" s="2" t="s">
        <v>4969</v>
      </c>
      <c r="G14261" s="5">
        <v>150</v>
      </c>
      <c r="H14261" s="5">
        <v>31.85</v>
      </c>
      <c r="I14261" s="5">
        <v>4777.5</v>
      </c>
      <c r="J14261" s="5">
        <v>3835363.0900000008</v>
      </c>
      <c r="K14261" s="3" t="str" cm="1">
        <f t="array" ref="K14261">_xlfn.LET(_xlpm.d,UPPER(TRIM(CLEAN(SUBSTITUTE(F14261,CHAR(160),"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62" spans="2:11" hidden="1" x14ac:dyDescent="0.25">
      <c r="B14262" s="20">
        <v>45736</v>
      </c>
      <c r="C14262" s="2" t="s">
        <v>1</v>
      </c>
      <c r="D14262" s="2" t="s">
        <v>2746</v>
      </c>
      <c r="E14262" s="2" t="s">
        <v>64</v>
      </c>
      <c r="F14262" s="2" t="s">
        <v>4969</v>
      </c>
      <c r="G14262" s="5">
        <v>60</v>
      </c>
      <c r="H14262" s="5">
        <v>29.99</v>
      </c>
      <c r="I14262" s="5">
        <v>1799.4</v>
      </c>
      <c r="J14262" s="5">
        <v>3837162.4900000007</v>
      </c>
      <c r="K14262" s="3" t="str" cm="1">
        <f t="array" ref="K14262">_xlfn.LET(_xlpm.d,UPPER(TRIM(CLEAN(SUBSTITUTE(F14262,CHAR(160),"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63" spans="2:11" hidden="1" x14ac:dyDescent="0.25">
      <c r="B14263" s="20">
        <v>45736</v>
      </c>
      <c r="C14263" s="2" t="s">
        <v>1</v>
      </c>
      <c r="D14263" s="2" t="s">
        <v>1821</v>
      </c>
      <c r="E14263" s="2" t="s">
        <v>319</v>
      </c>
      <c r="F14263" s="2" t="s">
        <v>4969</v>
      </c>
      <c r="G14263" s="5">
        <v>1300</v>
      </c>
      <c r="H14263" s="5">
        <v>31.85</v>
      </c>
      <c r="I14263" s="5">
        <v>41405</v>
      </c>
      <c r="J14263" s="5">
        <v>3878567.4900000007</v>
      </c>
      <c r="K14263" s="3" t="str" cm="1">
        <f t="array" ref="K14263">_xlfn.LET(_xlpm.d,UPPER(TRIM(CLEAN(SUBSTITUTE(F14263,CHAR(160),"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64" spans="2:11" hidden="1" x14ac:dyDescent="0.25">
      <c r="B14264" s="20">
        <v>45736</v>
      </c>
      <c r="C14264" s="2" t="s">
        <v>1</v>
      </c>
      <c r="D14264" s="2" t="s">
        <v>1822</v>
      </c>
      <c r="E14264" s="2" t="s">
        <v>224</v>
      </c>
      <c r="F14264" s="2" t="s">
        <v>4969</v>
      </c>
      <c r="G14264" s="5">
        <v>800</v>
      </c>
      <c r="H14264" s="5">
        <v>31.85</v>
      </c>
      <c r="I14264" s="5">
        <v>25480</v>
      </c>
      <c r="J14264" s="5">
        <v>3904047.4900000007</v>
      </c>
      <c r="K14264" s="3" t="str" cm="1">
        <f t="array" ref="K14264">_xlfn.LET(_xlpm.d,UPPER(TRIM(CLEAN(SUBSTITUTE(F14264,CHAR(160),"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65" spans="2:11" hidden="1" x14ac:dyDescent="0.25">
      <c r="B14265" s="20">
        <v>45740</v>
      </c>
      <c r="C14265" s="2" t="s">
        <v>1</v>
      </c>
      <c r="D14265" s="2" t="s">
        <v>506</v>
      </c>
      <c r="E14265" s="2" t="s">
        <v>243</v>
      </c>
      <c r="F14265" s="2" t="s">
        <v>4969</v>
      </c>
      <c r="G14265" s="5">
        <v>200</v>
      </c>
      <c r="H14265" s="5">
        <v>31.85</v>
      </c>
      <c r="I14265" s="5">
        <v>6370</v>
      </c>
      <c r="J14265" s="5">
        <v>3910417.4900000007</v>
      </c>
      <c r="K14265" s="3" t="str" cm="1">
        <f t="array" ref="K14265">_xlfn.LET(_xlpm.d,UPPER(TRIM(CLEAN(SUBSTITUTE(F14265,CHAR(160),"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66" spans="2:11" hidden="1" x14ac:dyDescent="0.25">
      <c r="B14266" s="20">
        <v>45740</v>
      </c>
      <c r="C14266" s="2" t="s">
        <v>1</v>
      </c>
      <c r="D14266" s="2" t="s">
        <v>5132</v>
      </c>
      <c r="E14266" s="2" t="s">
        <v>3</v>
      </c>
      <c r="F14266" s="2" t="s">
        <v>4969</v>
      </c>
      <c r="G14266" s="5">
        <v>40</v>
      </c>
      <c r="H14266" s="5">
        <v>29.99</v>
      </c>
      <c r="I14266" s="5">
        <v>1199.5999999999999</v>
      </c>
      <c r="J14266" s="5">
        <v>3911617.0900000008</v>
      </c>
      <c r="K14266" s="3" t="str" cm="1">
        <f t="array" ref="K14266">_xlfn.LET(_xlpm.d,UPPER(TRIM(CLEAN(SUBSTITUTE(F14266,CHAR(160),"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67" spans="2:11" hidden="1" x14ac:dyDescent="0.25">
      <c r="B14267" s="20">
        <v>45740</v>
      </c>
      <c r="C14267" s="2" t="s">
        <v>1</v>
      </c>
      <c r="D14267" s="2" t="s">
        <v>5133</v>
      </c>
      <c r="E14267" s="2" t="s">
        <v>135</v>
      </c>
      <c r="F14267" s="2" t="s">
        <v>4969</v>
      </c>
      <c r="G14267" s="5">
        <v>100</v>
      </c>
      <c r="H14267" s="5">
        <v>31.85</v>
      </c>
      <c r="I14267" s="5">
        <v>3185</v>
      </c>
      <c r="J14267" s="5">
        <v>3914802.0900000008</v>
      </c>
      <c r="K14267" s="3" t="str" cm="1">
        <f t="array" ref="K14267">_xlfn.LET(_xlpm.d,UPPER(TRIM(CLEAN(SUBSTITUTE(F14267,CHAR(160),"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68" spans="2:11" hidden="1" x14ac:dyDescent="0.25">
      <c r="B14268" s="20">
        <v>45740</v>
      </c>
      <c r="C14268" s="2" t="s">
        <v>1</v>
      </c>
      <c r="D14268" s="2" t="s">
        <v>5134</v>
      </c>
      <c r="E14268" s="2" t="s">
        <v>192</v>
      </c>
      <c r="F14268" s="2" t="s">
        <v>4969</v>
      </c>
      <c r="G14268" s="5">
        <v>100</v>
      </c>
      <c r="H14268" s="5">
        <v>31.85</v>
      </c>
      <c r="I14268" s="5">
        <v>3185</v>
      </c>
      <c r="J14268" s="5">
        <v>3917987.0900000008</v>
      </c>
      <c r="K14268" s="3" t="str" cm="1">
        <f t="array" ref="K14268">_xlfn.LET(_xlpm.d,UPPER(TRIM(CLEAN(SUBSTITUTE(F14268,CHAR(160),"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69" spans="2:11" hidden="1" x14ac:dyDescent="0.25">
      <c r="B14269" s="20">
        <v>45740</v>
      </c>
      <c r="C14269" s="2" t="s">
        <v>1</v>
      </c>
      <c r="D14269" s="2" t="s">
        <v>5135</v>
      </c>
      <c r="E14269" s="2" t="s">
        <v>241</v>
      </c>
      <c r="F14269" s="2" t="s">
        <v>4969</v>
      </c>
      <c r="G14269" s="5">
        <v>140</v>
      </c>
      <c r="H14269" s="5">
        <v>31.85</v>
      </c>
      <c r="I14269" s="5">
        <v>4459</v>
      </c>
      <c r="J14269" s="5">
        <v>3922446.0900000008</v>
      </c>
      <c r="K14269" s="3" t="str" cm="1">
        <f t="array" ref="K14269">_xlfn.LET(_xlpm.d,UPPER(TRIM(CLEAN(SUBSTITUTE(F14269,CHAR(160),"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70" spans="2:11" hidden="1" x14ac:dyDescent="0.25">
      <c r="B14270" s="20">
        <v>45740</v>
      </c>
      <c r="C14270" s="2" t="s">
        <v>1</v>
      </c>
      <c r="D14270" s="2" t="s">
        <v>5136</v>
      </c>
      <c r="E14270" s="2" t="s">
        <v>243</v>
      </c>
      <c r="F14270" s="2" t="s">
        <v>4969</v>
      </c>
      <c r="G14270" s="5">
        <v>250</v>
      </c>
      <c r="H14270" s="5">
        <v>31.85</v>
      </c>
      <c r="I14270" s="5">
        <v>7962.5</v>
      </c>
      <c r="J14270" s="5">
        <v>3930408.5900000008</v>
      </c>
      <c r="K14270" s="3" t="str" cm="1">
        <f t="array" ref="K14270">_xlfn.LET(_xlpm.d,UPPER(TRIM(CLEAN(SUBSTITUTE(F14270,CHAR(160),"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71" spans="2:11" hidden="1" x14ac:dyDescent="0.25">
      <c r="B14271" s="20">
        <v>45740</v>
      </c>
      <c r="C14271" s="2" t="s">
        <v>1</v>
      </c>
      <c r="D14271" s="2" t="s">
        <v>2747</v>
      </c>
      <c r="E14271" s="2" t="s">
        <v>248</v>
      </c>
      <c r="F14271" s="2" t="s">
        <v>4969</v>
      </c>
      <c r="G14271" s="5">
        <v>350</v>
      </c>
      <c r="H14271" s="5">
        <v>31.85</v>
      </c>
      <c r="I14271" s="5">
        <v>11147.5</v>
      </c>
      <c r="J14271" s="5">
        <v>3941556.0900000008</v>
      </c>
      <c r="K14271" s="3" t="str" cm="1">
        <f t="array" ref="K14271">_xlfn.LET(_xlpm.d,UPPER(TRIM(CLEAN(SUBSTITUTE(F14271,CHAR(160),"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72" spans="2:11" hidden="1" x14ac:dyDescent="0.25">
      <c r="B14272" s="20">
        <v>45740</v>
      </c>
      <c r="C14272" s="2" t="s">
        <v>1</v>
      </c>
      <c r="D14272" s="2" t="s">
        <v>3980</v>
      </c>
      <c r="E14272" s="2" t="s">
        <v>254</v>
      </c>
      <c r="F14272" s="2" t="s">
        <v>4969</v>
      </c>
      <c r="G14272" s="5">
        <v>100</v>
      </c>
      <c r="H14272" s="5">
        <v>31.85</v>
      </c>
      <c r="I14272" s="5">
        <v>3185</v>
      </c>
      <c r="J14272" s="5">
        <v>3944741.0900000008</v>
      </c>
      <c r="K14272" s="3" t="str" cm="1">
        <f t="array" ref="K14272">_xlfn.LET(_xlpm.d,UPPER(TRIM(CLEAN(SUBSTITUTE(F14272,CHAR(160),"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73" spans="2:11" hidden="1" x14ac:dyDescent="0.25">
      <c r="B14273" s="20">
        <v>45740</v>
      </c>
      <c r="C14273" s="2" t="s">
        <v>1</v>
      </c>
      <c r="D14273" s="2" t="s">
        <v>5137</v>
      </c>
      <c r="E14273" s="2" t="s">
        <v>160</v>
      </c>
      <c r="F14273" s="2" t="s">
        <v>4969</v>
      </c>
      <c r="G14273" s="5">
        <v>200</v>
      </c>
      <c r="H14273" s="5">
        <v>31.85</v>
      </c>
      <c r="I14273" s="5">
        <v>6370</v>
      </c>
      <c r="J14273" s="5">
        <v>3951111.0900000008</v>
      </c>
      <c r="K14273" s="3" t="str" cm="1">
        <f t="array" ref="K14273">_xlfn.LET(_xlpm.d,UPPER(TRIM(CLEAN(SUBSTITUTE(F14273,CHAR(160),"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74" spans="2:11" hidden="1" x14ac:dyDescent="0.25">
      <c r="B14274" s="20">
        <v>45741</v>
      </c>
      <c r="C14274" s="2" t="s">
        <v>1</v>
      </c>
      <c r="D14274" s="2" t="s">
        <v>4424</v>
      </c>
      <c r="E14274" s="2" t="s">
        <v>1701</v>
      </c>
      <c r="F14274" s="2" t="s">
        <v>4969</v>
      </c>
      <c r="G14274" s="5">
        <v>120</v>
      </c>
      <c r="H14274" s="5">
        <v>31.85</v>
      </c>
      <c r="I14274" s="5">
        <v>3822</v>
      </c>
      <c r="J14274" s="5">
        <v>3954933.0900000008</v>
      </c>
      <c r="K14274" s="3" t="str" cm="1">
        <f t="array" ref="K14274">_xlfn.LET(_xlpm.d,UPPER(TRIM(CLEAN(SUBSTITUTE(F14274,CHAR(160),"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75" spans="2:11" hidden="1" x14ac:dyDescent="0.25">
      <c r="B14275" s="20">
        <v>45741</v>
      </c>
      <c r="C14275" s="2" t="s">
        <v>1</v>
      </c>
      <c r="D14275" s="2" t="s">
        <v>2748</v>
      </c>
      <c r="E14275" s="2" t="s">
        <v>186</v>
      </c>
      <c r="F14275" s="2" t="s">
        <v>4969</v>
      </c>
      <c r="G14275" s="5">
        <v>180</v>
      </c>
      <c r="H14275" s="5">
        <v>31.85</v>
      </c>
      <c r="I14275" s="5">
        <v>5733</v>
      </c>
      <c r="J14275" s="5">
        <v>3960666.0900000008</v>
      </c>
      <c r="K14275" s="3" t="str" cm="1">
        <f t="array" ref="K14275">_xlfn.LET(_xlpm.d,UPPER(TRIM(CLEAN(SUBSTITUTE(F14275,CHAR(160),"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76" spans="2:11" hidden="1" x14ac:dyDescent="0.25">
      <c r="B14276" s="20">
        <v>45741</v>
      </c>
      <c r="C14276" s="2" t="s">
        <v>1</v>
      </c>
      <c r="D14276" s="2" t="s">
        <v>2749</v>
      </c>
      <c r="E14276" s="2" t="s">
        <v>147</v>
      </c>
      <c r="F14276" s="2" t="s">
        <v>4969</v>
      </c>
      <c r="G14276" s="5">
        <v>170</v>
      </c>
      <c r="H14276" s="5">
        <v>31.85</v>
      </c>
      <c r="I14276" s="5">
        <v>5414.5</v>
      </c>
      <c r="J14276" s="5">
        <v>3966080.5900000008</v>
      </c>
      <c r="K14276" s="3" t="str" cm="1">
        <f t="array" ref="K14276">_xlfn.LET(_xlpm.d,UPPER(TRIM(CLEAN(SUBSTITUTE(F14276,CHAR(160),"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77" spans="2:11" hidden="1" x14ac:dyDescent="0.25">
      <c r="B14277" s="20">
        <v>45741</v>
      </c>
      <c r="C14277" s="2" t="s">
        <v>1</v>
      </c>
      <c r="D14277" s="2" t="s">
        <v>1823</v>
      </c>
      <c r="E14277" s="2" t="s">
        <v>78</v>
      </c>
      <c r="F14277" s="2" t="s">
        <v>4969</v>
      </c>
      <c r="G14277" s="5">
        <v>210</v>
      </c>
      <c r="H14277" s="5">
        <v>31.85</v>
      </c>
      <c r="I14277" s="5">
        <v>6688.5</v>
      </c>
      <c r="J14277" s="5">
        <v>3972769.0900000008</v>
      </c>
      <c r="K14277" s="3" t="str" cm="1">
        <f t="array" ref="K14277">_xlfn.LET(_xlpm.d,UPPER(TRIM(CLEAN(SUBSTITUTE(F14277,CHAR(160),"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78" spans="2:11" hidden="1" x14ac:dyDescent="0.25">
      <c r="B14278" s="20">
        <v>45741</v>
      </c>
      <c r="C14278" s="2" t="s">
        <v>1</v>
      </c>
      <c r="D14278" s="2" t="s">
        <v>2750</v>
      </c>
      <c r="E14278" s="2" t="s">
        <v>50</v>
      </c>
      <c r="F14278" s="2" t="s">
        <v>4969</v>
      </c>
      <c r="G14278" s="5">
        <v>250</v>
      </c>
      <c r="H14278" s="5">
        <v>29.2</v>
      </c>
      <c r="I14278" s="5">
        <v>7300</v>
      </c>
      <c r="J14278" s="5">
        <v>3980069.0900000008</v>
      </c>
      <c r="K14278" s="3" t="str" cm="1">
        <f t="array" ref="K14278">_xlfn.LET(_xlpm.d,UPPER(TRIM(CLEAN(SUBSTITUTE(F14278,CHAR(160),"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79" spans="2:11" hidden="1" x14ac:dyDescent="0.25">
      <c r="B14279" s="20">
        <v>45741</v>
      </c>
      <c r="C14279" s="2" t="s">
        <v>1</v>
      </c>
      <c r="D14279" s="2" t="s">
        <v>4258</v>
      </c>
      <c r="E14279" s="2" t="s">
        <v>156</v>
      </c>
      <c r="F14279" s="2" t="s">
        <v>4969</v>
      </c>
      <c r="G14279" s="5">
        <v>160</v>
      </c>
      <c r="H14279" s="5">
        <v>31.85</v>
      </c>
      <c r="I14279" s="5">
        <v>5096</v>
      </c>
      <c r="J14279" s="5">
        <v>3985165.0900000008</v>
      </c>
      <c r="K14279" s="3" t="str" cm="1">
        <f t="array" ref="K14279">_xlfn.LET(_xlpm.d,UPPER(TRIM(CLEAN(SUBSTITUTE(F14279,CHAR(160),"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80" spans="2:11" hidden="1" x14ac:dyDescent="0.25">
      <c r="B14280" s="20">
        <v>45741</v>
      </c>
      <c r="C14280" s="2" t="s">
        <v>1</v>
      </c>
      <c r="D14280" s="2" t="s">
        <v>1824</v>
      </c>
      <c r="E14280" s="2" t="s">
        <v>234</v>
      </c>
      <c r="F14280" s="2" t="s">
        <v>4969</v>
      </c>
      <c r="G14280" s="5">
        <v>170</v>
      </c>
      <c r="H14280" s="5">
        <v>31.85</v>
      </c>
      <c r="I14280" s="5">
        <v>5414.5</v>
      </c>
      <c r="J14280" s="5">
        <v>3990579.5900000008</v>
      </c>
      <c r="K14280" s="3" t="str" cm="1">
        <f t="array" ref="K14280">_xlfn.LET(_xlpm.d,UPPER(TRIM(CLEAN(SUBSTITUTE(F14280,CHAR(160),"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81" spans="2:11" hidden="1" x14ac:dyDescent="0.25">
      <c r="B14281" s="20">
        <v>45741</v>
      </c>
      <c r="C14281" s="2" t="s">
        <v>1</v>
      </c>
      <c r="D14281" s="2" t="s">
        <v>1825</v>
      </c>
      <c r="E14281" s="2" t="s">
        <v>165</v>
      </c>
      <c r="F14281" s="2" t="s">
        <v>4969</v>
      </c>
      <c r="G14281" s="5">
        <v>130</v>
      </c>
      <c r="H14281" s="5">
        <v>31.85</v>
      </c>
      <c r="I14281" s="5">
        <v>4140.5</v>
      </c>
      <c r="J14281" s="5">
        <v>3994720.0900000008</v>
      </c>
      <c r="K14281" s="3" t="str" cm="1">
        <f t="array" ref="K14281">_xlfn.LET(_xlpm.d,UPPER(TRIM(CLEAN(SUBSTITUTE(F14281,CHAR(160),"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82" spans="2:11" hidden="1" x14ac:dyDescent="0.25">
      <c r="B14282" s="20">
        <v>45741</v>
      </c>
      <c r="C14282" s="2" t="s">
        <v>1</v>
      </c>
      <c r="D14282" s="2" t="s">
        <v>507</v>
      </c>
      <c r="E14282" s="2" t="s">
        <v>282</v>
      </c>
      <c r="F14282" s="2" t="s">
        <v>4969</v>
      </c>
      <c r="G14282" s="5">
        <v>300</v>
      </c>
      <c r="H14282" s="5">
        <v>31.85</v>
      </c>
      <c r="I14282" s="5">
        <v>9555</v>
      </c>
      <c r="J14282" s="5">
        <v>4004275.0900000008</v>
      </c>
      <c r="K14282" s="3" t="str" cm="1">
        <f t="array" ref="K14282">_xlfn.LET(_xlpm.d,UPPER(TRIM(CLEAN(SUBSTITUTE(F14282,CHAR(160),"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83" spans="2:11" hidden="1" x14ac:dyDescent="0.25">
      <c r="B14283" s="20">
        <v>45741</v>
      </c>
      <c r="C14283" s="2" t="s">
        <v>1</v>
      </c>
      <c r="D14283" s="2" t="s">
        <v>1826</v>
      </c>
      <c r="E14283" s="2" t="s">
        <v>6</v>
      </c>
      <c r="F14283" s="2" t="s">
        <v>4969</v>
      </c>
      <c r="G14283" s="5">
        <v>120</v>
      </c>
      <c r="H14283" s="5">
        <v>32.200000000000003</v>
      </c>
      <c r="I14283" s="5">
        <v>3864</v>
      </c>
      <c r="J14283" s="5">
        <v>4008139.0900000008</v>
      </c>
      <c r="K14283" s="3" t="str" cm="1">
        <f t="array" ref="K14283">_xlfn.LET(_xlpm.d,UPPER(TRIM(CLEAN(SUBSTITUTE(F14283,CHAR(160),"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84" spans="2:11" hidden="1" x14ac:dyDescent="0.25">
      <c r="B14284" s="20">
        <v>45741</v>
      </c>
      <c r="C14284" s="2" t="s">
        <v>1</v>
      </c>
      <c r="D14284" s="2" t="s">
        <v>5138</v>
      </c>
      <c r="E14284" s="2" t="s">
        <v>1735</v>
      </c>
      <c r="F14284" s="2" t="s">
        <v>4969</v>
      </c>
      <c r="G14284" s="5">
        <v>50</v>
      </c>
      <c r="H14284" s="5">
        <v>32.200000000000003</v>
      </c>
      <c r="I14284" s="5">
        <v>1610</v>
      </c>
      <c r="J14284" s="5">
        <v>4009749.0900000008</v>
      </c>
      <c r="K14284" s="3" t="str" cm="1">
        <f t="array" ref="K14284">_xlfn.LET(_xlpm.d,UPPER(TRIM(CLEAN(SUBSTITUTE(F14284,CHAR(160),"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85" spans="2:11" hidden="1" x14ac:dyDescent="0.25">
      <c r="B14285" s="20">
        <v>45741</v>
      </c>
      <c r="C14285" s="2" t="s">
        <v>1</v>
      </c>
      <c r="D14285" s="2" t="s">
        <v>5139</v>
      </c>
      <c r="E14285" s="2" t="s">
        <v>61</v>
      </c>
      <c r="F14285" s="2" t="s">
        <v>4969</v>
      </c>
      <c r="G14285" s="5">
        <v>130</v>
      </c>
      <c r="H14285" s="5">
        <v>29.6</v>
      </c>
      <c r="I14285" s="5">
        <v>3848</v>
      </c>
      <c r="J14285" s="5">
        <v>4013597.0900000008</v>
      </c>
      <c r="K14285" s="3" t="str" cm="1">
        <f t="array" ref="K14285">_xlfn.LET(_xlpm.d,UPPER(TRIM(CLEAN(SUBSTITUTE(F14285,CHAR(160),"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86" spans="2:11" hidden="1" x14ac:dyDescent="0.25">
      <c r="B14286" s="20">
        <v>45741</v>
      </c>
      <c r="C14286" s="2" t="s">
        <v>1</v>
      </c>
      <c r="D14286" s="2" t="s">
        <v>4587</v>
      </c>
      <c r="E14286" s="2" t="s">
        <v>796</v>
      </c>
      <c r="F14286" s="2" t="s">
        <v>4969</v>
      </c>
      <c r="G14286" s="5">
        <v>130</v>
      </c>
      <c r="H14286" s="5">
        <v>29.99</v>
      </c>
      <c r="I14286" s="5">
        <v>3898.7</v>
      </c>
      <c r="J14286" s="5">
        <v>4017495.790000001</v>
      </c>
      <c r="K14286" s="3" t="str" cm="1">
        <f t="array" ref="K14286">_xlfn.LET(_xlpm.d,UPPER(TRIM(CLEAN(SUBSTITUTE(F14286,CHAR(160),"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87" spans="2:11" hidden="1" x14ac:dyDescent="0.25">
      <c r="B14287" s="20">
        <v>45741</v>
      </c>
      <c r="C14287" s="2" t="s">
        <v>1</v>
      </c>
      <c r="D14287" s="2" t="s">
        <v>5140</v>
      </c>
      <c r="E14287" s="2" t="s">
        <v>5004</v>
      </c>
      <c r="F14287" s="2" t="s">
        <v>4969</v>
      </c>
      <c r="G14287" s="5">
        <v>40</v>
      </c>
      <c r="H14287" s="5">
        <v>29.99</v>
      </c>
      <c r="I14287" s="5">
        <v>1199.5999999999999</v>
      </c>
      <c r="J14287" s="5">
        <v>4018695.3900000011</v>
      </c>
      <c r="K14287" s="3" t="str" cm="1">
        <f t="array" ref="K14287">_xlfn.LET(_xlpm.d,UPPER(TRIM(CLEAN(SUBSTITUTE(F14287,CHAR(160),"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88" spans="2:11" hidden="1" x14ac:dyDescent="0.25">
      <c r="B14288" s="20">
        <v>45742</v>
      </c>
      <c r="C14288" s="2" t="s">
        <v>1</v>
      </c>
      <c r="D14288" s="2" t="s">
        <v>4259</v>
      </c>
      <c r="E14288" s="2" t="s">
        <v>730</v>
      </c>
      <c r="F14288" s="2" t="s">
        <v>4969</v>
      </c>
      <c r="G14288" s="5">
        <v>45</v>
      </c>
      <c r="H14288" s="5">
        <v>31.85</v>
      </c>
      <c r="I14288" s="5">
        <v>1433.25</v>
      </c>
      <c r="J14288" s="5">
        <v>4020128.6400000011</v>
      </c>
      <c r="K14288" s="3" t="str" cm="1">
        <f t="array" ref="K14288">_xlfn.LET(_xlpm.d,UPPER(TRIM(CLEAN(SUBSTITUTE(F14288,CHAR(160),"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89" spans="2:11" hidden="1" x14ac:dyDescent="0.25">
      <c r="B14289" s="20">
        <v>45742</v>
      </c>
      <c r="C14289" s="2" t="s">
        <v>1</v>
      </c>
      <c r="D14289" s="2" t="s">
        <v>949</v>
      </c>
      <c r="E14289" s="2" t="s">
        <v>189</v>
      </c>
      <c r="F14289" s="2" t="s">
        <v>4969</v>
      </c>
      <c r="G14289" s="5">
        <v>150</v>
      </c>
      <c r="H14289" s="5">
        <v>31.85</v>
      </c>
      <c r="I14289" s="5">
        <v>4777.5</v>
      </c>
      <c r="J14289" s="5">
        <v>4024906.1400000011</v>
      </c>
      <c r="K14289" s="3" t="str" cm="1">
        <f t="array" ref="K14289">_xlfn.LET(_xlpm.d,UPPER(TRIM(CLEAN(SUBSTITUTE(F14289,CHAR(160),"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90" spans="2:11" hidden="1" x14ac:dyDescent="0.25">
      <c r="B14290" s="20">
        <v>45742</v>
      </c>
      <c r="C14290" s="2" t="s">
        <v>1</v>
      </c>
      <c r="D14290" s="2" t="s">
        <v>5141</v>
      </c>
      <c r="E14290" s="2" t="s">
        <v>38</v>
      </c>
      <c r="F14290" s="2" t="s">
        <v>4969</v>
      </c>
      <c r="G14290" s="5">
        <v>10</v>
      </c>
      <c r="H14290" s="5">
        <v>29.6</v>
      </c>
      <c r="I14290" s="5">
        <v>296</v>
      </c>
      <c r="J14290" s="5">
        <v>4025202.1400000011</v>
      </c>
      <c r="K14290" s="3" t="str" cm="1">
        <f t="array" ref="K14290">_xlfn.LET(_xlpm.d,UPPER(TRIM(CLEAN(SUBSTITUTE(F14290,CHAR(160),"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91" spans="2:11" hidden="1" x14ac:dyDescent="0.25">
      <c r="B14291" s="20">
        <v>45742</v>
      </c>
      <c r="C14291" s="2" t="s">
        <v>1</v>
      </c>
      <c r="D14291" s="2" t="s">
        <v>950</v>
      </c>
      <c r="E14291" s="2" t="s">
        <v>145</v>
      </c>
      <c r="F14291" s="2" t="s">
        <v>4969</v>
      </c>
      <c r="G14291" s="5">
        <v>120</v>
      </c>
      <c r="H14291" s="5">
        <v>31.85</v>
      </c>
      <c r="I14291" s="5">
        <v>3822</v>
      </c>
      <c r="J14291" s="5">
        <v>4029024.1400000011</v>
      </c>
      <c r="K14291" s="3" t="str" cm="1">
        <f t="array" ref="K14291">_xlfn.LET(_xlpm.d,UPPER(TRIM(CLEAN(SUBSTITUTE(F14291,CHAR(160),"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92" spans="2:11" hidden="1" x14ac:dyDescent="0.25">
      <c r="B14292" s="20">
        <v>45742</v>
      </c>
      <c r="C14292" s="2" t="s">
        <v>1</v>
      </c>
      <c r="D14292" s="2" t="s">
        <v>508</v>
      </c>
      <c r="E14292" s="2" t="s">
        <v>180</v>
      </c>
      <c r="F14292" s="2" t="s">
        <v>4969</v>
      </c>
      <c r="G14292" s="5">
        <v>250</v>
      </c>
      <c r="H14292" s="5">
        <v>31.85</v>
      </c>
      <c r="I14292" s="5">
        <v>7962.5</v>
      </c>
      <c r="J14292" s="5">
        <v>4036986.6400000011</v>
      </c>
      <c r="K14292" s="3" t="str" cm="1">
        <f t="array" ref="K14292">_xlfn.LET(_xlpm.d,UPPER(TRIM(CLEAN(SUBSTITUTE(F14292,CHAR(160),"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93" spans="2:11" hidden="1" x14ac:dyDescent="0.25">
      <c r="B14293" s="20">
        <v>45742</v>
      </c>
      <c r="C14293" s="2" t="s">
        <v>1</v>
      </c>
      <c r="D14293" s="2" t="s">
        <v>5142</v>
      </c>
      <c r="E14293" s="2" t="s">
        <v>16</v>
      </c>
      <c r="F14293" s="2" t="s">
        <v>4969</v>
      </c>
      <c r="G14293" s="5">
        <v>80</v>
      </c>
      <c r="H14293" s="5">
        <v>31.8</v>
      </c>
      <c r="I14293" s="5">
        <v>2544</v>
      </c>
      <c r="J14293" s="5">
        <v>4039530.6400000011</v>
      </c>
      <c r="K14293" s="3" t="str" cm="1">
        <f t="array" ref="K14293">_xlfn.LET(_xlpm.d,UPPER(TRIM(CLEAN(SUBSTITUTE(F14293,CHAR(160),"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94" spans="2:11" hidden="1" x14ac:dyDescent="0.25">
      <c r="B14294" s="20">
        <v>45742</v>
      </c>
      <c r="C14294" s="2" t="s">
        <v>1</v>
      </c>
      <c r="D14294" s="2" t="s">
        <v>5142</v>
      </c>
      <c r="E14294" s="2" t="s">
        <v>16</v>
      </c>
      <c r="F14294" s="2" t="s">
        <v>5100</v>
      </c>
      <c r="G14294" s="5">
        <v>50</v>
      </c>
      <c r="H14294" s="5">
        <v>19.989999999999998</v>
      </c>
      <c r="I14294" s="5">
        <v>999.5</v>
      </c>
      <c r="J14294" s="5">
        <v>4040530.1400000011</v>
      </c>
      <c r="K14294" s="3" t="str" cm="1">
        <f t="array" ref="K14294">_xlfn.LET(_xlpm.d,UPPER(TRIM(CLEAN(SUBSTITUTE(F14294,CHAR(160),"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95" spans="2:11" hidden="1" x14ac:dyDescent="0.25">
      <c r="B14295" s="20">
        <v>45742</v>
      </c>
      <c r="C14295" s="2" t="s">
        <v>1</v>
      </c>
      <c r="D14295" s="2" t="s">
        <v>951</v>
      </c>
      <c r="E14295" s="2" t="s">
        <v>149</v>
      </c>
      <c r="F14295" s="2" t="s">
        <v>4969</v>
      </c>
      <c r="G14295" s="5">
        <v>280</v>
      </c>
      <c r="H14295" s="5">
        <v>31.85</v>
      </c>
      <c r="I14295" s="5">
        <v>8918</v>
      </c>
      <c r="J14295" s="5">
        <v>4049448.1400000011</v>
      </c>
      <c r="K14295" s="3" t="str" cm="1">
        <f t="array" ref="K14295">_xlfn.LET(_xlpm.d,UPPER(TRIM(CLEAN(SUBSTITUTE(F14295,CHAR(160),"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96" spans="2:11" hidden="1" x14ac:dyDescent="0.25">
      <c r="B14296" s="20">
        <v>45742</v>
      </c>
      <c r="C14296" s="2" t="s">
        <v>1</v>
      </c>
      <c r="D14296" s="2" t="s">
        <v>2753</v>
      </c>
      <c r="E14296" s="2" t="s">
        <v>491</v>
      </c>
      <c r="F14296" s="2" t="s">
        <v>4969</v>
      </c>
      <c r="G14296" s="5">
        <v>54</v>
      </c>
      <c r="H14296" s="5">
        <v>31.85</v>
      </c>
      <c r="I14296" s="5">
        <v>1719.9</v>
      </c>
      <c r="J14296" s="5">
        <v>4051168.040000001</v>
      </c>
      <c r="K14296" s="3" t="str" cm="1">
        <f t="array" ref="K14296">_xlfn.LET(_xlpm.d,UPPER(TRIM(CLEAN(SUBSTITUTE(F14296,CHAR(160),"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97" spans="2:11" hidden="1" x14ac:dyDescent="0.25">
      <c r="B14297" s="20">
        <v>45742</v>
      </c>
      <c r="C14297" s="2" t="s">
        <v>1</v>
      </c>
      <c r="D14297" s="2" t="s">
        <v>5143</v>
      </c>
      <c r="E14297" s="2" t="s">
        <v>145</v>
      </c>
      <c r="F14297" s="2" t="s">
        <v>4969</v>
      </c>
      <c r="G14297" s="5">
        <v>6</v>
      </c>
      <c r="H14297" s="5">
        <v>0</v>
      </c>
      <c r="I14297" s="5">
        <v>0</v>
      </c>
      <c r="J14297" s="5">
        <v>4051168.040000001</v>
      </c>
      <c r="K14297" s="3" t="str" cm="1">
        <f t="array" ref="K14297">_xlfn.LET(_xlpm.d,UPPER(TRIM(CLEAN(SUBSTITUTE(F14297,CHAR(160),"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98" spans="2:11" hidden="1" x14ac:dyDescent="0.25">
      <c r="B14298" s="20">
        <v>45742</v>
      </c>
      <c r="C14298" s="2" t="s">
        <v>1</v>
      </c>
      <c r="D14298" s="2" t="s">
        <v>5144</v>
      </c>
      <c r="E14298" s="2" t="s">
        <v>73</v>
      </c>
      <c r="F14298" s="2" t="s">
        <v>4969</v>
      </c>
      <c r="G14298" s="5">
        <v>10</v>
      </c>
      <c r="H14298" s="5">
        <v>29.99</v>
      </c>
      <c r="I14298" s="5">
        <v>299.89999999999998</v>
      </c>
      <c r="J14298" s="5">
        <v>4051467.9400000009</v>
      </c>
      <c r="K14298" s="3" t="str" cm="1">
        <f t="array" ref="K14298">_xlfn.LET(_xlpm.d,UPPER(TRIM(CLEAN(SUBSTITUTE(F14298,CHAR(160),"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299" spans="2:11" hidden="1" x14ac:dyDescent="0.25">
      <c r="B14299" s="20">
        <v>45743</v>
      </c>
      <c r="C14299" s="2" t="s">
        <v>1</v>
      </c>
      <c r="D14299" s="2" t="s">
        <v>3981</v>
      </c>
      <c r="E14299" s="2" t="s">
        <v>151</v>
      </c>
      <c r="F14299" s="2" t="s">
        <v>4969</v>
      </c>
      <c r="G14299" s="5">
        <v>150</v>
      </c>
      <c r="H14299" s="5">
        <v>31.85</v>
      </c>
      <c r="I14299" s="5">
        <v>4777.5</v>
      </c>
      <c r="J14299" s="5">
        <v>4056245.4400000009</v>
      </c>
      <c r="K14299" s="3" t="str" cm="1">
        <f t="array" ref="K14299">_xlfn.LET(_xlpm.d,UPPER(TRIM(CLEAN(SUBSTITUTE(F14299,CHAR(160),"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00" spans="2:11" hidden="1" x14ac:dyDescent="0.25">
      <c r="B14300" s="20">
        <v>45743</v>
      </c>
      <c r="C14300" s="2" t="s">
        <v>1</v>
      </c>
      <c r="D14300" s="2" t="s">
        <v>1502</v>
      </c>
      <c r="E14300" s="2" t="s">
        <v>192</v>
      </c>
      <c r="F14300" s="2" t="s">
        <v>4969</v>
      </c>
      <c r="G14300" s="5">
        <v>280</v>
      </c>
      <c r="H14300" s="5">
        <v>31.85</v>
      </c>
      <c r="I14300" s="5">
        <v>8918</v>
      </c>
      <c r="J14300" s="5">
        <v>4065163.4400000009</v>
      </c>
      <c r="K14300" s="3" t="str" cm="1">
        <f t="array" ref="K14300">_xlfn.LET(_xlpm.d,UPPER(TRIM(CLEAN(SUBSTITUTE(F14300,CHAR(160),"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01" spans="2:11" hidden="1" x14ac:dyDescent="0.25">
      <c r="B14301" s="20">
        <v>45743</v>
      </c>
      <c r="C14301" s="2" t="s">
        <v>1</v>
      </c>
      <c r="D14301" s="2" t="s">
        <v>5145</v>
      </c>
      <c r="E14301" s="2" t="s">
        <v>251</v>
      </c>
      <c r="F14301" s="2" t="s">
        <v>4969</v>
      </c>
      <c r="G14301" s="5">
        <v>180</v>
      </c>
      <c r="H14301" s="5">
        <v>31.85</v>
      </c>
      <c r="I14301" s="5">
        <v>5733</v>
      </c>
      <c r="J14301" s="5">
        <v>4070896.4400000009</v>
      </c>
      <c r="K14301" s="3" t="str" cm="1">
        <f t="array" ref="K14301">_xlfn.LET(_xlpm.d,UPPER(TRIM(CLEAN(SUBSTITUTE(F14301,CHAR(160),"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02" spans="2:11" hidden="1" x14ac:dyDescent="0.25">
      <c r="B14302" s="20">
        <v>45743</v>
      </c>
      <c r="C14302" s="2" t="s">
        <v>1</v>
      </c>
      <c r="D14302" s="2" t="s">
        <v>952</v>
      </c>
      <c r="E14302" s="2" t="s">
        <v>135</v>
      </c>
      <c r="F14302" s="2" t="s">
        <v>4969</v>
      </c>
      <c r="G14302" s="5">
        <v>310</v>
      </c>
      <c r="H14302" s="5">
        <v>31.85</v>
      </c>
      <c r="I14302" s="5">
        <v>9873.5</v>
      </c>
      <c r="J14302" s="5">
        <v>4080769.9400000009</v>
      </c>
      <c r="K14302" s="3" t="str" cm="1">
        <f t="array" ref="K14302">_xlfn.LET(_xlpm.d,UPPER(TRIM(CLEAN(SUBSTITUTE(F14302,CHAR(160),"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03" spans="2:11" hidden="1" x14ac:dyDescent="0.25">
      <c r="B14303" s="20">
        <v>45743</v>
      </c>
      <c r="C14303" s="2" t="s">
        <v>1</v>
      </c>
      <c r="D14303" s="2" t="s">
        <v>2755</v>
      </c>
      <c r="E14303" s="2" t="s">
        <v>246</v>
      </c>
      <c r="F14303" s="2" t="s">
        <v>4969</v>
      </c>
      <c r="G14303" s="5">
        <v>120</v>
      </c>
      <c r="H14303" s="5">
        <v>31.85</v>
      </c>
      <c r="I14303" s="5">
        <v>3822</v>
      </c>
      <c r="J14303" s="5">
        <v>4084591.9400000009</v>
      </c>
      <c r="K14303" s="3" t="str" cm="1">
        <f t="array" ref="K14303">_xlfn.LET(_xlpm.d,UPPER(TRIM(CLEAN(SUBSTITUTE(F14303,CHAR(160),"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04" spans="2:11" hidden="1" x14ac:dyDescent="0.25">
      <c r="B14304" s="20">
        <v>45743</v>
      </c>
      <c r="C14304" s="2" t="s">
        <v>1</v>
      </c>
      <c r="D14304" s="2" t="s">
        <v>1828</v>
      </c>
      <c r="E14304" s="2" t="s">
        <v>248</v>
      </c>
      <c r="F14304" s="2" t="s">
        <v>4969</v>
      </c>
      <c r="G14304" s="5">
        <v>40</v>
      </c>
      <c r="H14304" s="5">
        <v>31.85</v>
      </c>
      <c r="I14304" s="5">
        <v>1274</v>
      </c>
      <c r="J14304" s="5">
        <v>4085865.9400000009</v>
      </c>
      <c r="K14304" s="3" t="str" cm="1">
        <f t="array" ref="K14304">_xlfn.LET(_xlpm.d,UPPER(TRIM(CLEAN(SUBSTITUTE(F14304,CHAR(160),"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05" spans="2:11" hidden="1" x14ac:dyDescent="0.25">
      <c r="B14305" s="20">
        <v>45743</v>
      </c>
      <c r="C14305" s="2" t="s">
        <v>1</v>
      </c>
      <c r="D14305" s="2" t="s">
        <v>5146</v>
      </c>
      <c r="E14305" s="2" t="s">
        <v>302</v>
      </c>
      <c r="F14305" s="2" t="s">
        <v>4969</v>
      </c>
      <c r="G14305" s="5">
        <v>160</v>
      </c>
      <c r="H14305" s="5">
        <v>26.25</v>
      </c>
      <c r="I14305" s="5">
        <v>4200</v>
      </c>
      <c r="J14305" s="5">
        <v>4090065.9400000009</v>
      </c>
      <c r="K14305" s="3" t="str" cm="1">
        <f t="array" ref="K14305">_xlfn.LET(_xlpm.d,UPPER(TRIM(CLEAN(SUBSTITUTE(F14305,CHAR(160),"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06" spans="2:11" hidden="1" x14ac:dyDescent="0.25">
      <c r="B14306" s="20">
        <v>45743</v>
      </c>
      <c r="C14306" s="2" t="s">
        <v>1</v>
      </c>
      <c r="D14306" s="2" t="s">
        <v>4425</v>
      </c>
      <c r="E14306" s="2" t="s">
        <v>3</v>
      </c>
      <c r="F14306" s="2" t="s">
        <v>4969</v>
      </c>
      <c r="G14306" s="5">
        <v>210</v>
      </c>
      <c r="H14306" s="5">
        <v>29.99</v>
      </c>
      <c r="I14306" s="5">
        <v>6297.9</v>
      </c>
      <c r="J14306" s="5">
        <v>4096363.8400000008</v>
      </c>
      <c r="K14306" s="3" t="str" cm="1">
        <f t="array" ref="K14306">_xlfn.LET(_xlpm.d,UPPER(TRIM(CLEAN(SUBSTITUTE(F14306,CHAR(160),"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07" spans="2:11" hidden="1" x14ac:dyDescent="0.25">
      <c r="B14307" s="20">
        <v>45743</v>
      </c>
      <c r="C14307" s="2" t="s">
        <v>1</v>
      </c>
      <c r="D14307" s="2" t="s">
        <v>2756</v>
      </c>
      <c r="E14307" s="2" t="s">
        <v>120</v>
      </c>
      <c r="F14307" s="2" t="s">
        <v>4969</v>
      </c>
      <c r="G14307" s="5">
        <v>80</v>
      </c>
      <c r="H14307" s="5">
        <v>31.65</v>
      </c>
      <c r="I14307" s="5">
        <v>2532</v>
      </c>
      <c r="J14307" s="5">
        <v>4098895.8400000008</v>
      </c>
      <c r="K14307" s="3" t="str" cm="1">
        <f t="array" ref="K14307">_xlfn.LET(_xlpm.d,UPPER(TRIM(CLEAN(SUBSTITUTE(F14307,CHAR(160),"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08" spans="2:11" hidden="1" x14ac:dyDescent="0.25">
      <c r="B14308" s="20">
        <v>45743</v>
      </c>
      <c r="C14308" s="2" t="s">
        <v>1</v>
      </c>
      <c r="D14308" s="2" t="s">
        <v>5147</v>
      </c>
      <c r="E14308" s="2" t="s">
        <v>120</v>
      </c>
      <c r="F14308" s="2" t="s">
        <v>4969</v>
      </c>
      <c r="G14308" s="5">
        <v>65</v>
      </c>
      <c r="H14308" s="5">
        <v>31.65</v>
      </c>
      <c r="I14308" s="5">
        <v>2057.25</v>
      </c>
      <c r="J14308" s="5">
        <v>4100953.0900000008</v>
      </c>
      <c r="K14308" s="3" t="str" cm="1">
        <f t="array" ref="K14308">_xlfn.LET(_xlpm.d,UPPER(TRIM(CLEAN(SUBSTITUTE(F14308,CHAR(160),"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09" spans="2:11" hidden="1" x14ac:dyDescent="0.25">
      <c r="B14309" s="20">
        <v>45744</v>
      </c>
      <c r="C14309" s="2" t="s">
        <v>1</v>
      </c>
      <c r="D14309" s="2" t="s">
        <v>1829</v>
      </c>
      <c r="E14309" s="2" t="s">
        <v>241</v>
      </c>
      <c r="F14309" s="2" t="s">
        <v>4969</v>
      </c>
      <c r="G14309" s="5">
        <v>300</v>
      </c>
      <c r="H14309" s="5">
        <v>31.85</v>
      </c>
      <c r="I14309" s="5">
        <v>9555</v>
      </c>
      <c r="J14309" s="5">
        <v>4110508.0900000008</v>
      </c>
      <c r="K14309" s="3" t="str" cm="1">
        <f t="array" ref="K14309">_xlfn.LET(_xlpm.d,UPPER(TRIM(CLEAN(SUBSTITUTE(F14309,CHAR(160),"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10" spans="2:11" hidden="1" x14ac:dyDescent="0.25">
      <c r="B14310" s="20">
        <v>45744</v>
      </c>
      <c r="C14310" s="2" t="s">
        <v>1</v>
      </c>
      <c r="D14310" s="2" t="s">
        <v>2757</v>
      </c>
      <c r="E14310" s="2" t="s">
        <v>232</v>
      </c>
      <c r="F14310" s="2" t="s">
        <v>4969</v>
      </c>
      <c r="G14310" s="5">
        <v>130</v>
      </c>
      <c r="H14310" s="5">
        <v>31.85</v>
      </c>
      <c r="I14310" s="5">
        <v>4140.5</v>
      </c>
      <c r="J14310" s="5">
        <v>4114648.5900000008</v>
      </c>
      <c r="K14310" s="3" t="str" cm="1">
        <f t="array" ref="K14310">_xlfn.LET(_xlpm.d,UPPER(TRIM(CLEAN(SUBSTITUTE(F14310,CHAR(160),"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11" spans="2:11" hidden="1" x14ac:dyDescent="0.25">
      <c r="B14311" s="20">
        <v>45744</v>
      </c>
      <c r="C14311" s="2" t="s">
        <v>1</v>
      </c>
      <c r="D14311" s="2" t="s">
        <v>509</v>
      </c>
      <c r="E14311" s="2" t="s">
        <v>195</v>
      </c>
      <c r="F14311" s="2" t="s">
        <v>4969</v>
      </c>
      <c r="G14311" s="5">
        <v>300</v>
      </c>
      <c r="H14311" s="5">
        <v>31.85</v>
      </c>
      <c r="I14311" s="5">
        <v>9555</v>
      </c>
      <c r="J14311" s="5">
        <v>4124203.5900000008</v>
      </c>
      <c r="K14311" s="3" t="str" cm="1">
        <f t="array" ref="K14311">_xlfn.LET(_xlpm.d,UPPER(TRIM(CLEAN(SUBSTITUTE(F14311,CHAR(160),"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12" spans="2:11" hidden="1" x14ac:dyDescent="0.25">
      <c r="B14312" s="20">
        <v>45744</v>
      </c>
      <c r="C14312" s="2" t="s">
        <v>1</v>
      </c>
      <c r="D14312" s="2" t="s">
        <v>2758</v>
      </c>
      <c r="E14312" s="2" t="s">
        <v>236</v>
      </c>
      <c r="F14312" s="2" t="s">
        <v>4969</v>
      </c>
      <c r="G14312" s="5">
        <v>300</v>
      </c>
      <c r="H14312" s="5">
        <v>31.85</v>
      </c>
      <c r="I14312" s="5">
        <v>9555</v>
      </c>
      <c r="J14312" s="5">
        <v>4133758.5900000008</v>
      </c>
      <c r="K14312" s="3" t="str" cm="1">
        <f t="array" ref="K14312">_xlfn.LET(_xlpm.d,UPPER(TRIM(CLEAN(SUBSTITUTE(F14312,CHAR(160),"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13" spans="2:11" hidden="1" x14ac:dyDescent="0.25">
      <c r="B14313" s="20">
        <v>45744</v>
      </c>
      <c r="C14313" s="2" t="s">
        <v>1</v>
      </c>
      <c r="D14313" s="2" t="s">
        <v>1830</v>
      </c>
      <c r="E14313" s="2" t="s">
        <v>78</v>
      </c>
      <c r="F14313" s="2" t="s">
        <v>4969</v>
      </c>
      <c r="G14313" s="5">
        <v>190</v>
      </c>
      <c r="H14313" s="5">
        <v>31.85</v>
      </c>
      <c r="I14313" s="5">
        <v>6051.5</v>
      </c>
      <c r="J14313" s="5">
        <v>4139810.0900000008</v>
      </c>
      <c r="K14313" s="3" t="str" cm="1">
        <f t="array" ref="K14313">_xlfn.LET(_xlpm.d,UPPER(TRIM(CLEAN(SUBSTITUTE(F14313,CHAR(160),"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14" spans="2:11" hidden="1" x14ac:dyDescent="0.25">
      <c r="B14314" s="20">
        <v>45744</v>
      </c>
      <c r="C14314" s="2" t="s">
        <v>1</v>
      </c>
      <c r="D14314" s="2" t="s">
        <v>1831</v>
      </c>
      <c r="E14314" s="2" t="s">
        <v>154</v>
      </c>
      <c r="F14314" s="2" t="s">
        <v>4969</v>
      </c>
      <c r="G14314" s="5">
        <v>250</v>
      </c>
      <c r="H14314" s="5">
        <v>31.85</v>
      </c>
      <c r="I14314" s="5">
        <v>7962.5</v>
      </c>
      <c r="J14314" s="5">
        <v>4147772.5900000008</v>
      </c>
      <c r="K14314" s="3" t="str" cm="1">
        <f t="array" ref="K14314">_xlfn.LET(_xlpm.d,UPPER(TRIM(CLEAN(SUBSTITUTE(F14314,CHAR(160),"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15" spans="2:11" hidden="1" x14ac:dyDescent="0.25">
      <c r="B14315" s="20">
        <v>45744</v>
      </c>
      <c r="C14315" s="2" t="s">
        <v>1</v>
      </c>
      <c r="D14315" s="2" t="s">
        <v>953</v>
      </c>
      <c r="E14315" s="2" t="s">
        <v>43</v>
      </c>
      <c r="F14315" s="2" t="s">
        <v>4969</v>
      </c>
      <c r="G14315" s="5">
        <v>90</v>
      </c>
      <c r="H14315" s="5">
        <v>27.3</v>
      </c>
      <c r="I14315" s="5">
        <v>2457</v>
      </c>
      <c r="J14315" s="5">
        <v>4150229.5900000008</v>
      </c>
      <c r="K14315" s="3" t="str" cm="1">
        <f t="array" ref="K14315">_xlfn.LET(_xlpm.d,UPPER(TRIM(CLEAN(SUBSTITUTE(F14315,CHAR(160),"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16" spans="2:11" hidden="1" x14ac:dyDescent="0.25">
      <c r="B14316" s="20">
        <v>45744</v>
      </c>
      <c r="C14316" s="2" t="s">
        <v>1</v>
      </c>
      <c r="D14316" s="2" t="s">
        <v>2759</v>
      </c>
      <c r="E14316" s="2" t="s">
        <v>311</v>
      </c>
      <c r="F14316" s="2" t="s">
        <v>4969</v>
      </c>
      <c r="G14316" s="5">
        <v>800</v>
      </c>
      <c r="H14316" s="5">
        <v>31.85</v>
      </c>
      <c r="I14316" s="5">
        <v>25480</v>
      </c>
      <c r="J14316" s="5">
        <v>4175709.5900000008</v>
      </c>
      <c r="K14316" s="3" t="str" cm="1">
        <f t="array" ref="K14316">_xlfn.LET(_xlpm.d,UPPER(TRIM(CLEAN(SUBSTITUTE(F14316,CHAR(160),"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17" spans="2:11" hidden="1" x14ac:dyDescent="0.25">
      <c r="B14317" s="20">
        <v>45744</v>
      </c>
      <c r="C14317" s="2" t="s">
        <v>1</v>
      </c>
      <c r="D14317" s="2" t="s">
        <v>1832</v>
      </c>
      <c r="E14317" s="2" t="s">
        <v>234</v>
      </c>
      <c r="F14317" s="2" t="s">
        <v>4969</v>
      </c>
      <c r="G14317" s="5">
        <v>100</v>
      </c>
      <c r="H14317" s="5">
        <v>31.85</v>
      </c>
      <c r="I14317" s="5">
        <v>3185</v>
      </c>
      <c r="J14317" s="5">
        <v>4178894.5900000008</v>
      </c>
      <c r="K14317" s="3" t="str" cm="1">
        <f t="array" ref="K14317">_xlfn.LET(_xlpm.d,UPPER(TRIM(CLEAN(SUBSTITUTE(F14317,CHAR(160),"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18" spans="2:11" hidden="1" x14ac:dyDescent="0.25">
      <c r="B14318" s="20">
        <v>45744</v>
      </c>
      <c r="C14318" s="2" t="s">
        <v>1</v>
      </c>
      <c r="D14318" s="2" t="s">
        <v>1833</v>
      </c>
      <c r="E14318" s="2" t="s">
        <v>50</v>
      </c>
      <c r="F14318" s="2" t="s">
        <v>4969</v>
      </c>
      <c r="G14318" s="5">
        <v>147</v>
      </c>
      <c r="H14318" s="5">
        <v>29.2</v>
      </c>
      <c r="I14318" s="5">
        <v>4292.3999999999996</v>
      </c>
      <c r="J14318" s="5">
        <v>4183186.9900000007</v>
      </c>
      <c r="K14318" s="3" t="str" cm="1">
        <f t="array" ref="K14318">_xlfn.LET(_xlpm.d,UPPER(TRIM(CLEAN(SUBSTITUTE(F14318,CHAR(160),"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19" spans="2:11" hidden="1" x14ac:dyDescent="0.25">
      <c r="B14319" s="20">
        <v>45747</v>
      </c>
      <c r="C14319" s="2" t="s">
        <v>1</v>
      </c>
      <c r="D14319" s="2" t="s">
        <v>955</v>
      </c>
      <c r="E14319" s="2" t="s">
        <v>162</v>
      </c>
      <c r="F14319" s="2" t="s">
        <v>4969</v>
      </c>
      <c r="G14319" s="5">
        <v>350</v>
      </c>
      <c r="H14319" s="5">
        <v>31.85</v>
      </c>
      <c r="I14319" s="5">
        <v>11147.5</v>
      </c>
      <c r="J14319" s="5">
        <v>4194334.49</v>
      </c>
      <c r="K14319" s="3" t="str" cm="1">
        <f t="array" ref="K14319">_xlfn.LET(_xlpm.d,UPPER(TRIM(CLEAN(SUBSTITUTE(F14319,CHAR(160),"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20" spans="2:11" hidden="1" x14ac:dyDescent="0.25">
      <c r="B14320" s="20">
        <v>45747</v>
      </c>
      <c r="C14320" s="2" t="s">
        <v>1</v>
      </c>
      <c r="D14320" s="2" t="s">
        <v>5148</v>
      </c>
      <c r="E14320" s="2" t="s">
        <v>807</v>
      </c>
      <c r="F14320" s="2" t="s">
        <v>4969</v>
      </c>
      <c r="G14320" s="5">
        <v>110</v>
      </c>
      <c r="H14320" s="5">
        <v>29.99</v>
      </c>
      <c r="I14320" s="5">
        <v>3298.9</v>
      </c>
      <c r="J14320" s="5">
        <v>4197633.3900000006</v>
      </c>
      <c r="K14320" s="3" t="str" cm="1">
        <f t="array" ref="K14320">_xlfn.LET(_xlpm.d,UPPER(TRIM(CLEAN(SUBSTITUTE(F14320,CHAR(160),"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21" spans="2:11" hidden="1" x14ac:dyDescent="0.25">
      <c r="B14321" s="20">
        <v>45747</v>
      </c>
      <c r="C14321" s="2" t="s">
        <v>1</v>
      </c>
      <c r="D14321" s="2" t="s">
        <v>5149</v>
      </c>
      <c r="E14321" s="2" t="s">
        <v>1952</v>
      </c>
      <c r="F14321" s="2" t="s">
        <v>4969</v>
      </c>
      <c r="G14321" s="5">
        <v>30</v>
      </c>
      <c r="H14321" s="5">
        <v>29.99</v>
      </c>
      <c r="I14321" s="5">
        <v>899.7</v>
      </c>
      <c r="J14321" s="5">
        <v>4198533.0900000008</v>
      </c>
      <c r="K14321" s="3" t="str" cm="1">
        <f t="array" ref="K14321">_xlfn.LET(_xlpm.d,UPPER(TRIM(CLEAN(SUBSTITUTE(F14321,CHAR(160),"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22" spans="2:11" hidden="1" x14ac:dyDescent="0.25">
      <c r="B14322" s="20">
        <v>45747</v>
      </c>
      <c r="C14322" s="2" t="s">
        <v>1</v>
      </c>
      <c r="D14322" s="2" t="s">
        <v>1834</v>
      </c>
      <c r="E14322" s="2" t="s">
        <v>232</v>
      </c>
      <c r="F14322" s="2" t="s">
        <v>4969</v>
      </c>
      <c r="G14322" s="5">
        <v>100</v>
      </c>
      <c r="H14322" s="5">
        <v>31.85</v>
      </c>
      <c r="I14322" s="5">
        <v>3185</v>
      </c>
      <c r="J14322" s="5">
        <v>4201718.0900000008</v>
      </c>
      <c r="K14322" s="3" t="str" cm="1">
        <f t="array" ref="K14322">_xlfn.LET(_xlpm.d,UPPER(TRIM(CLEAN(SUBSTITUTE(F14322,CHAR(160),"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23" spans="2:11" hidden="1" x14ac:dyDescent="0.25">
      <c r="B14323" s="20">
        <v>45747</v>
      </c>
      <c r="C14323" s="2" t="s">
        <v>1</v>
      </c>
      <c r="D14323" s="2" t="s">
        <v>2760</v>
      </c>
      <c r="E14323" s="2" t="s">
        <v>143</v>
      </c>
      <c r="F14323" s="2" t="s">
        <v>4969</v>
      </c>
      <c r="G14323" s="5">
        <v>200</v>
      </c>
      <c r="H14323" s="5">
        <v>31.85</v>
      </c>
      <c r="I14323" s="5">
        <v>6370</v>
      </c>
      <c r="J14323" s="5">
        <v>4208088.0900000008</v>
      </c>
      <c r="K14323" s="3" t="str" cm="1">
        <f t="array" ref="K14323">_xlfn.LET(_xlpm.d,UPPER(TRIM(CLEAN(SUBSTITUTE(F14323,CHAR(160),"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24" spans="2:11" hidden="1" x14ac:dyDescent="0.25">
      <c r="B14324" s="20">
        <v>45747</v>
      </c>
      <c r="C14324" s="2" t="s">
        <v>1</v>
      </c>
      <c r="D14324" s="2" t="s">
        <v>956</v>
      </c>
      <c r="E14324" s="2" t="s">
        <v>874</v>
      </c>
      <c r="F14324" s="2" t="s">
        <v>4969</v>
      </c>
      <c r="G14324" s="5">
        <v>600</v>
      </c>
      <c r="H14324" s="5">
        <v>24.3</v>
      </c>
      <c r="I14324" s="5">
        <v>14580</v>
      </c>
      <c r="J14324" s="5">
        <v>4222668.0900000008</v>
      </c>
      <c r="K14324" s="3" t="str" cm="1">
        <f t="array" ref="K14324">_xlfn.LET(_xlpm.d,UPPER(TRIM(CLEAN(SUBSTITUTE(F14324,CHAR(160),"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25" spans="2:11" hidden="1" x14ac:dyDescent="0.25">
      <c r="B14325" s="20">
        <v>45747</v>
      </c>
      <c r="C14325" s="2" t="s">
        <v>1</v>
      </c>
      <c r="D14325" s="2" t="s">
        <v>3572</v>
      </c>
      <c r="E14325" s="2" t="s">
        <v>25</v>
      </c>
      <c r="F14325" s="2" t="s">
        <v>4969</v>
      </c>
      <c r="G14325" s="5">
        <v>20</v>
      </c>
      <c r="H14325" s="5">
        <v>28.99</v>
      </c>
      <c r="I14325" s="5">
        <v>579.79999999999995</v>
      </c>
      <c r="J14325" s="5">
        <v>4223247.8900000006</v>
      </c>
      <c r="K14325" s="3" t="str" cm="1">
        <f t="array" ref="K14325">_xlfn.LET(_xlpm.d,UPPER(TRIM(CLEAN(SUBSTITUTE(F14325,CHAR(160),"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26" spans="2:11" hidden="1" x14ac:dyDescent="0.25">
      <c r="B14326" s="20">
        <v>45747</v>
      </c>
      <c r="C14326" s="2" t="s">
        <v>1</v>
      </c>
      <c r="D14326" s="2" t="s">
        <v>5150</v>
      </c>
      <c r="E14326" s="2" t="s">
        <v>160</v>
      </c>
      <c r="F14326" s="2" t="s">
        <v>4969</v>
      </c>
      <c r="G14326" s="5">
        <v>200</v>
      </c>
      <c r="H14326" s="5">
        <v>31.85</v>
      </c>
      <c r="I14326" s="5">
        <v>6370</v>
      </c>
      <c r="J14326" s="5">
        <v>4229617.8900000006</v>
      </c>
      <c r="K14326" s="3" t="str" cm="1">
        <f t="array" ref="K14326">_xlfn.LET(_xlpm.d,UPPER(TRIM(CLEAN(SUBSTITUTE(F14326,CHAR(160),"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27" spans="2:11" hidden="1" x14ac:dyDescent="0.25">
      <c r="B14327" s="20">
        <v>45747</v>
      </c>
      <c r="C14327" s="2" t="s">
        <v>1</v>
      </c>
      <c r="D14327" s="2" t="s">
        <v>5151</v>
      </c>
      <c r="E14327" s="2" t="s">
        <v>254</v>
      </c>
      <c r="F14327" s="2" t="s">
        <v>4969</v>
      </c>
      <c r="G14327" s="5">
        <v>100</v>
      </c>
      <c r="H14327" s="5">
        <v>31.85</v>
      </c>
      <c r="I14327" s="5">
        <v>3185</v>
      </c>
      <c r="J14327" s="5">
        <v>4232802.8900000006</v>
      </c>
      <c r="K14327" s="3" t="str" cm="1">
        <f t="array" ref="K14327">_xlfn.LET(_xlpm.d,UPPER(TRIM(CLEAN(SUBSTITUTE(F14327,CHAR(160),"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28" spans="2:11" hidden="1" x14ac:dyDescent="0.25">
      <c r="B14328" s="20">
        <v>45748</v>
      </c>
      <c r="C14328" s="2" t="s">
        <v>1</v>
      </c>
      <c r="D14328" s="2" t="s">
        <v>1401</v>
      </c>
      <c r="E14328" s="2" t="s">
        <v>158</v>
      </c>
      <c r="F14328" s="2" t="s">
        <v>4969</v>
      </c>
      <c r="G14328" s="5">
        <v>200</v>
      </c>
      <c r="H14328" s="5">
        <v>31.85</v>
      </c>
      <c r="I14328" s="5">
        <v>6370</v>
      </c>
      <c r="J14328" s="5">
        <v>4239172.8900000006</v>
      </c>
      <c r="K14328" s="3" t="str" cm="1">
        <f t="array" ref="K14328">_xlfn.LET(_xlpm.d,UPPER(TRIM(CLEAN(SUBSTITUTE(F14328,CHAR(160),"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29" spans="2:11" hidden="1" x14ac:dyDescent="0.25">
      <c r="B14329" s="20">
        <v>45748</v>
      </c>
      <c r="C14329" s="2" t="s">
        <v>1</v>
      </c>
      <c r="D14329" s="2" t="s">
        <v>1402</v>
      </c>
      <c r="E14329" s="2" t="s">
        <v>273</v>
      </c>
      <c r="F14329" s="2" t="s">
        <v>4969</v>
      </c>
      <c r="G14329" s="5">
        <v>210</v>
      </c>
      <c r="H14329" s="5">
        <v>31.85</v>
      </c>
      <c r="I14329" s="5">
        <v>6688.5</v>
      </c>
      <c r="J14329" s="5">
        <v>4245861.3900000006</v>
      </c>
      <c r="K14329" s="3" t="str" cm="1">
        <f t="array" ref="K14329">_xlfn.LET(_xlpm.d,UPPER(TRIM(CLEAN(SUBSTITUTE(F14329,CHAR(160),"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30" spans="2:11" hidden="1" x14ac:dyDescent="0.25">
      <c r="B14330" s="20">
        <v>45748</v>
      </c>
      <c r="C14330" s="2" t="s">
        <v>1</v>
      </c>
      <c r="D14330" s="2" t="s">
        <v>4260</v>
      </c>
      <c r="E14330" s="2" t="s">
        <v>214</v>
      </c>
      <c r="F14330" s="2" t="s">
        <v>4969</v>
      </c>
      <c r="G14330" s="5">
        <v>100</v>
      </c>
      <c r="H14330" s="5">
        <v>31.85</v>
      </c>
      <c r="I14330" s="5">
        <v>3185</v>
      </c>
      <c r="J14330" s="5">
        <v>4249046.3900000006</v>
      </c>
      <c r="K14330" s="3" t="str" cm="1">
        <f t="array" ref="K14330">_xlfn.LET(_xlpm.d,UPPER(TRIM(CLEAN(SUBSTITUTE(F14330,CHAR(160),"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31" spans="2:11" hidden="1" x14ac:dyDescent="0.25">
      <c r="B14331" s="20">
        <v>45748</v>
      </c>
      <c r="C14331" s="2" t="s">
        <v>1</v>
      </c>
      <c r="D14331" s="2" t="s">
        <v>510</v>
      </c>
      <c r="E14331" s="2" t="s">
        <v>276</v>
      </c>
      <c r="F14331" s="2" t="s">
        <v>4969</v>
      </c>
      <c r="G14331" s="5">
        <v>100</v>
      </c>
      <c r="H14331" s="5">
        <v>31.85</v>
      </c>
      <c r="I14331" s="5">
        <v>3185</v>
      </c>
      <c r="J14331" s="5">
        <v>4252231.3900000006</v>
      </c>
      <c r="K14331" s="3" t="str" cm="1">
        <f t="array" ref="K14331">_xlfn.LET(_xlpm.d,UPPER(TRIM(CLEAN(SUBSTITUTE(F14331,CHAR(160),"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32" spans="2:11" hidden="1" x14ac:dyDescent="0.25">
      <c r="B14332" s="20">
        <v>45748</v>
      </c>
      <c r="C14332" s="2" t="s">
        <v>1</v>
      </c>
      <c r="D14332" s="2" t="s">
        <v>957</v>
      </c>
      <c r="E14332" s="2" t="s">
        <v>141</v>
      </c>
      <c r="F14332" s="2" t="s">
        <v>4969</v>
      </c>
      <c r="G14332" s="5">
        <v>320</v>
      </c>
      <c r="H14332" s="5">
        <v>31.85</v>
      </c>
      <c r="I14332" s="5">
        <v>10192</v>
      </c>
      <c r="J14332" s="5">
        <v>4262423.3900000006</v>
      </c>
      <c r="K14332" s="3" t="str" cm="1">
        <f t="array" ref="K14332">_xlfn.LET(_xlpm.d,UPPER(TRIM(CLEAN(SUBSTITUTE(F14332,CHAR(160),"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33" spans="2:11" hidden="1" x14ac:dyDescent="0.25">
      <c r="B14333" s="20">
        <v>45748</v>
      </c>
      <c r="C14333" s="2" t="s">
        <v>1</v>
      </c>
      <c r="D14333" s="2" t="s">
        <v>2761</v>
      </c>
      <c r="E14333" s="2" t="s">
        <v>1634</v>
      </c>
      <c r="F14333" s="2" t="s">
        <v>4969</v>
      </c>
      <c r="G14333" s="5">
        <v>100</v>
      </c>
      <c r="H14333" s="5">
        <v>31.85</v>
      </c>
      <c r="I14333" s="5">
        <v>3185</v>
      </c>
      <c r="J14333" s="5">
        <v>4265608.3900000006</v>
      </c>
      <c r="K14333" s="3" t="str" cm="1">
        <f t="array" ref="K14333">_xlfn.LET(_xlpm.d,UPPER(TRIM(CLEAN(SUBSTITUTE(F14333,CHAR(160),"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34" spans="2:11" hidden="1" x14ac:dyDescent="0.25">
      <c r="B14334" s="20">
        <v>45748</v>
      </c>
      <c r="C14334" s="2" t="s">
        <v>1</v>
      </c>
      <c r="D14334" s="2" t="s">
        <v>1836</v>
      </c>
      <c r="E14334" s="2" t="s">
        <v>78</v>
      </c>
      <c r="F14334" s="2" t="s">
        <v>4969</v>
      </c>
      <c r="G14334" s="5">
        <v>130</v>
      </c>
      <c r="H14334" s="5">
        <v>31.85</v>
      </c>
      <c r="I14334" s="5">
        <v>4140.5</v>
      </c>
      <c r="J14334" s="5">
        <v>4269748.8900000006</v>
      </c>
      <c r="K14334" s="3" t="str" cm="1">
        <f t="array" ref="K14334">_xlfn.LET(_xlpm.d,UPPER(TRIM(CLEAN(SUBSTITUTE(F14334,CHAR(160),"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35" spans="2:11" hidden="1" x14ac:dyDescent="0.25">
      <c r="B14335" s="20">
        <v>45748</v>
      </c>
      <c r="C14335" s="2" t="s">
        <v>1</v>
      </c>
      <c r="D14335" s="2" t="s">
        <v>4261</v>
      </c>
      <c r="E14335" s="2" t="s">
        <v>290</v>
      </c>
      <c r="F14335" s="2" t="s">
        <v>4969</v>
      </c>
      <c r="G14335" s="5">
        <v>60</v>
      </c>
      <c r="H14335" s="5">
        <v>31.85</v>
      </c>
      <c r="I14335" s="5">
        <v>1911</v>
      </c>
      <c r="J14335" s="5">
        <v>4271659.8900000006</v>
      </c>
      <c r="K14335" s="3" t="str" cm="1">
        <f t="array" ref="K14335">_xlfn.LET(_xlpm.d,UPPER(TRIM(CLEAN(SUBSTITUTE(F14335,CHAR(160),"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36" spans="2:11" hidden="1" x14ac:dyDescent="0.25">
      <c r="B14336" s="20">
        <v>45748</v>
      </c>
      <c r="C14336" s="2" t="s">
        <v>1</v>
      </c>
      <c r="D14336" s="2" t="s">
        <v>2762</v>
      </c>
      <c r="E14336" s="2" t="s">
        <v>165</v>
      </c>
      <c r="F14336" s="2" t="s">
        <v>4969</v>
      </c>
      <c r="G14336" s="5">
        <v>140</v>
      </c>
      <c r="H14336" s="5">
        <v>31.85</v>
      </c>
      <c r="I14336" s="5">
        <v>4459</v>
      </c>
      <c r="J14336" s="5">
        <v>4276118.8900000006</v>
      </c>
      <c r="K14336" s="3" t="str" cm="1">
        <f t="array" ref="K14336">_xlfn.LET(_xlpm.d,UPPER(TRIM(CLEAN(SUBSTITUTE(F14336,CHAR(160),"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37" spans="2:11" hidden="1" x14ac:dyDescent="0.25">
      <c r="B14337" s="20">
        <v>45748</v>
      </c>
      <c r="C14337" s="2" t="s">
        <v>1</v>
      </c>
      <c r="D14337" s="2" t="s">
        <v>1403</v>
      </c>
      <c r="E14337" s="2" t="s">
        <v>266</v>
      </c>
      <c r="F14337" s="2" t="s">
        <v>4969</v>
      </c>
      <c r="G14337" s="5">
        <v>100</v>
      </c>
      <c r="H14337" s="5">
        <v>31.85</v>
      </c>
      <c r="I14337" s="5">
        <v>3185</v>
      </c>
      <c r="J14337" s="5">
        <v>4279303.8900000006</v>
      </c>
      <c r="K14337" s="3" t="str" cm="1">
        <f t="array" ref="K14337">_xlfn.LET(_xlpm.d,UPPER(TRIM(CLEAN(SUBSTITUTE(F14337,CHAR(160),"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38" spans="2:11" hidden="1" x14ac:dyDescent="0.25">
      <c r="B14338" s="20">
        <v>45748</v>
      </c>
      <c r="C14338" s="2" t="s">
        <v>1</v>
      </c>
      <c r="D14338" s="2" t="s">
        <v>5152</v>
      </c>
      <c r="E14338" s="2" t="s">
        <v>110</v>
      </c>
      <c r="F14338" s="2" t="s">
        <v>4969</v>
      </c>
      <c r="G14338" s="5">
        <v>9</v>
      </c>
      <c r="H14338" s="5">
        <v>29.99</v>
      </c>
      <c r="I14338" s="5">
        <v>269.91000000000003</v>
      </c>
      <c r="J14338" s="5">
        <v>4279573.8000000007</v>
      </c>
      <c r="K14338" s="3" t="str" cm="1">
        <f t="array" ref="K14338">_xlfn.LET(_xlpm.d,UPPER(TRIM(CLEAN(SUBSTITUTE(F14338,CHAR(160),"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39" spans="2:11" hidden="1" x14ac:dyDescent="0.25">
      <c r="B14339" s="20">
        <v>45748</v>
      </c>
      <c r="C14339" s="2" t="s">
        <v>1</v>
      </c>
      <c r="D14339" s="2" t="s">
        <v>1837</v>
      </c>
      <c r="E14339" s="2" t="s">
        <v>50</v>
      </c>
      <c r="F14339" s="2" t="s">
        <v>4969</v>
      </c>
      <c r="G14339" s="5">
        <v>120</v>
      </c>
      <c r="H14339" s="5">
        <v>29.2</v>
      </c>
      <c r="I14339" s="5">
        <v>3504</v>
      </c>
      <c r="J14339" s="5">
        <v>4283077.8000000007</v>
      </c>
      <c r="K14339" s="3" t="str" cm="1">
        <f t="array" ref="K14339">_xlfn.LET(_xlpm.d,UPPER(TRIM(CLEAN(SUBSTITUTE(F14339,CHAR(160),"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40" spans="2:11" hidden="1" x14ac:dyDescent="0.25">
      <c r="B14340" s="20">
        <v>45748</v>
      </c>
      <c r="C14340" s="2" t="s">
        <v>1</v>
      </c>
      <c r="D14340" s="2" t="s">
        <v>5153</v>
      </c>
      <c r="E14340" s="2" t="s">
        <v>769</v>
      </c>
      <c r="F14340" s="2" t="s">
        <v>4969</v>
      </c>
      <c r="G14340" s="5">
        <v>57</v>
      </c>
      <c r="H14340" s="5">
        <v>29.99</v>
      </c>
      <c r="I14340" s="5">
        <v>1709.43</v>
      </c>
      <c r="J14340" s="5">
        <v>4284787.2300000004</v>
      </c>
      <c r="K14340" s="3" t="str" cm="1">
        <f t="array" ref="K14340">_xlfn.LET(_xlpm.d,UPPER(TRIM(CLEAN(SUBSTITUTE(F14340,CHAR(160),"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41" spans="2:11" hidden="1" x14ac:dyDescent="0.25">
      <c r="B14341" s="20">
        <v>45748</v>
      </c>
      <c r="C14341" s="2" t="s">
        <v>1</v>
      </c>
      <c r="D14341" s="2" t="s">
        <v>4426</v>
      </c>
      <c r="E14341" s="2" t="s">
        <v>2305</v>
      </c>
      <c r="F14341" s="2" t="s">
        <v>4969</v>
      </c>
      <c r="G14341" s="5">
        <v>30</v>
      </c>
      <c r="H14341" s="5">
        <v>31.85</v>
      </c>
      <c r="I14341" s="5">
        <v>955.5</v>
      </c>
      <c r="J14341" s="5">
        <v>4285742.7300000004</v>
      </c>
      <c r="K14341" s="3" t="str" cm="1">
        <f t="array" ref="K14341">_xlfn.LET(_xlpm.d,UPPER(TRIM(CLEAN(SUBSTITUTE(F14341,CHAR(160),"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42" spans="2:11" hidden="1" x14ac:dyDescent="0.25">
      <c r="B14342" s="20">
        <v>45748</v>
      </c>
      <c r="C14342" s="2" t="s">
        <v>1</v>
      </c>
      <c r="D14342" s="2" t="s">
        <v>2763</v>
      </c>
      <c r="E14342" s="2" t="s">
        <v>263</v>
      </c>
      <c r="F14342" s="2" t="s">
        <v>4969</v>
      </c>
      <c r="G14342" s="5">
        <v>300</v>
      </c>
      <c r="H14342" s="5">
        <v>31.85</v>
      </c>
      <c r="I14342" s="5">
        <v>9555</v>
      </c>
      <c r="J14342" s="5">
        <v>4295297.7300000004</v>
      </c>
      <c r="K14342" s="3" t="str" cm="1">
        <f t="array" ref="K14342">_xlfn.LET(_xlpm.d,UPPER(TRIM(CLEAN(SUBSTITUTE(F14342,CHAR(160),"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43" spans="2:11" hidden="1" x14ac:dyDescent="0.25">
      <c r="B14343" s="20">
        <v>45749</v>
      </c>
      <c r="C14343" s="2" t="s">
        <v>1</v>
      </c>
      <c r="D14343" s="2" t="s">
        <v>1838</v>
      </c>
      <c r="E14343" s="2" t="s">
        <v>544</v>
      </c>
      <c r="F14343" s="2" t="s">
        <v>4969</v>
      </c>
      <c r="G14343" s="5">
        <v>50</v>
      </c>
      <c r="H14343" s="5">
        <v>31.85</v>
      </c>
      <c r="I14343" s="5">
        <v>1592.5</v>
      </c>
      <c r="J14343" s="5">
        <v>4296890.2300000004</v>
      </c>
      <c r="K14343" s="3" t="str" cm="1">
        <f t="array" ref="K14343">_xlfn.LET(_xlpm.d,UPPER(TRIM(CLEAN(SUBSTITUTE(F14343,CHAR(160),"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44" spans="2:11" hidden="1" x14ac:dyDescent="0.25">
      <c r="B14344" s="20">
        <v>45749</v>
      </c>
      <c r="C14344" s="2" t="s">
        <v>1</v>
      </c>
      <c r="D14344" s="2" t="s">
        <v>2764</v>
      </c>
      <c r="E14344" s="2" t="s">
        <v>730</v>
      </c>
      <c r="F14344" s="2" t="s">
        <v>4969</v>
      </c>
      <c r="G14344" s="5">
        <v>40</v>
      </c>
      <c r="H14344" s="5">
        <v>31.85</v>
      </c>
      <c r="I14344" s="5">
        <v>1274</v>
      </c>
      <c r="J14344" s="5">
        <v>4298164.2300000004</v>
      </c>
      <c r="K14344" s="3" t="str" cm="1">
        <f t="array" ref="K14344">_xlfn.LET(_xlpm.d,UPPER(TRIM(CLEAN(SUBSTITUTE(F14344,CHAR(160),"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45" spans="2:11" hidden="1" x14ac:dyDescent="0.25">
      <c r="B14345" s="20">
        <v>45749</v>
      </c>
      <c r="C14345" s="2" t="s">
        <v>1</v>
      </c>
      <c r="D14345" s="2" t="s">
        <v>5154</v>
      </c>
      <c r="E14345" s="2" t="s">
        <v>16</v>
      </c>
      <c r="F14345" s="2" t="s">
        <v>4969</v>
      </c>
      <c r="G14345" s="5">
        <v>320</v>
      </c>
      <c r="H14345" s="5">
        <v>31.8</v>
      </c>
      <c r="I14345" s="5">
        <v>10176</v>
      </c>
      <c r="J14345" s="5">
        <v>4308340.2300000004</v>
      </c>
      <c r="K14345" s="3" t="str" cm="1">
        <f t="array" ref="K14345">_xlfn.LET(_xlpm.d,UPPER(TRIM(CLEAN(SUBSTITUTE(F14345,CHAR(160),"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46" spans="2:11" hidden="1" x14ac:dyDescent="0.25">
      <c r="B14346" s="20">
        <v>45749</v>
      </c>
      <c r="C14346" s="2" t="s">
        <v>1</v>
      </c>
      <c r="D14346" s="2" t="s">
        <v>2765</v>
      </c>
      <c r="E14346" s="2" t="s">
        <v>6</v>
      </c>
      <c r="F14346" s="2" t="s">
        <v>4969</v>
      </c>
      <c r="G14346" s="5">
        <v>170</v>
      </c>
      <c r="H14346" s="5">
        <v>32.200000000000003</v>
      </c>
      <c r="I14346" s="5">
        <v>5474</v>
      </c>
      <c r="J14346" s="5">
        <v>4313814.2300000004</v>
      </c>
      <c r="K14346" s="3" t="str" cm="1">
        <f t="array" ref="K14346">_xlfn.LET(_xlpm.d,UPPER(TRIM(CLEAN(SUBSTITUTE(F14346,CHAR(160),"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47" spans="2:11" hidden="1" x14ac:dyDescent="0.25">
      <c r="B14347" s="20">
        <v>45749</v>
      </c>
      <c r="C14347" s="2" t="s">
        <v>1</v>
      </c>
      <c r="D14347" s="2" t="s">
        <v>4427</v>
      </c>
      <c r="E14347" s="2" t="s">
        <v>1701</v>
      </c>
      <c r="F14347" s="2" t="s">
        <v>4969</v>
      </c>
      <c r="G14347" s="5">
        <v>90</v>
      </c>
      <c r="H14347" s="5">
        <v>31.85</v>
      </c>
      <c r="I14347" s="5">
        <v>2866.5</v>
      </c>
      <c r="J14347" s="5">
        <v>4316680.7300000004</v>
      </c>
      <c r="K14347" s="3" t="str" cm="1">
        <f t="array" ref="K14347">_xlfn.LET(_xlpm.d,UPPER(TRIM(CLEAN(SUBSTITUTE(F14347,CHAR(160),"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48" spans="2:11" hidden="1" x14ac:dyDescent="0.25">
      <c r="B14348" s="20">
        <v>45749</v>
      </c>
      <c r="C14348" s="2" t="s">
        <v>1</v>
      </c>
      <c r="D14348" s="2" t="s">
        <v>5155</v>
      </c>
      <c r="E14348" s="2" t="s">
        <v>5000</v>
      </c>
      <c r="F14348" s="2" t="s">
        <v>4969</v>
      </c>
      <c r="G14348" s="5">
        <v>100</v>
      </c>
      <c r="H14348" s="5">
        <v>31.85</v>
      </c>
      <c r="I14348" s="5">
        <v>3185</v>
      </c>
      <c r="J14348" s="5">
        <v>4319865.7300000004</v>
      </c>
      <c r="K14348" s="3" t="str" cm="1">
        <f t="array" ref="K14348">_xlfn.LET(_xlpm.d,UPPER(TRIM(CLEAN(SUBSTITUTE(F14348,CHAR(160),"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49" spans="2:11" hidden="1" x14ac:dyDescent="0.25">
      <c r="B14349" s="20">
        <v>45749</v>
      </c>
      <c r="C14349" s="2" t="s">
        <v>1</v>
      </c>
      <c r="D14349" s="2" t="s">
        <v>4428</v>
      </c>
      <c r="E14349" s="2" t="s">
        <v>170</v>
      </c>
      <c r="F14349" s="2" t="s">
        <v>4969</v>
      </c>
      <c r="G14349" s="5">
        <v>100</v>
      </c>
      <c r="H14349" s="5">
        <v>29.99</v>
      </c>
      <c r="I14349" s="5">
        <v>2999</v>
      </c>
      <c r="J14349" s="5">
        <v>4322864.7300000004</v>
      </c>
      <c r="K14349" s="3" t="str" cm="1">
        <f t="array" ref="K14349">_xlfn.LET(_xlpm.d,UPPER(TRIM(CLEAN(SUBSTITUTE(F14349,CHAR(160),"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50" spans="2:11" hidden="1" x14ac:dyDescent="0.25">
      <c r="B14350" s="20">
        <v>45749</v>
      </c>
      <c r="C14350" s="2" t="s">
        <v>1</v>
      </c>
      <c r="D14350" s="2" t="s">
        <v>4429</v>
      </c>
      <c r="E14350" s="2" t="s">
        <v>2447</v>
      </c>
      <c r="F14350" s="2" t="s">
        <v>4969</v>
      </c>
      <c r="G14350" s="5">
        <v>250</v>
      </c>
      <c r="H14350" s="5">
        <v>29.99</v>
      </c>
      <c r="I14350" s="5">
        <v>7497.5</v>
      </c>
      <c r="J14350" s="5">
        <v>4330362.2300000004</v>
      </c>
      <c r="K14350" s="3" t="str" cm="1">
        <f t="array" ref="K14350">_xlfn.LET(_xlpm.d,UPPER(TRIM(CLEAN(SUBSTITUTE(F14350,CHAR(160),"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51" spans="2:11" hidden="1" x14ac:dyDescent="0.25">
      <c r="B14351" s="20">
        <v>45749</v>
      </c>
      <c r="C14351" s="2" t="s">
        <v>1</v>
      </c>
      <c r="D14351" s="2" t="s">
        <v>5156</v>
      </c>
      <c r="E14351" s="2" t="s">
        <v>1726</v>
      </c>
      <c r="F14351" s="2" t="s">
        <v>4969</v>
      </c>
      <c r="G14351" s="5">
        <v>60</v>
      </c>
      <c r="H14351" s="5">
        <v>29.6</v>
      </c>
      <c r="I14351" s="5">
        <v>1776</v>
      </c>
      <c r="J14351" s="5">
        <v>4332138.2300000004</v>
      </c>
      <c r="K14351" s="3" t="str" cm="1">
        <f t="array" ref="K14351">_xlfn.LET(_xlpm.d,UPPER(TRIM(CLEAN(SUBSTITUTE(F14351,CHAR(160),"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52" spans="2:11" hidden="1" x14ac:dyDescent="0.25">
      <c r="B14352" s="20">
        <v>45749</v>
      </c>
      <c r="C14352" s="2" t="s">
        <v>1</v>
      </c>
      <c r="D14352" s="2" t="s">
        <v>2768</v>
      </c>
      <c r="E14352" s="2" t="s">
        <v>197</v>
      </c>
      <c r="F14352" s="2" t="s">
        <v>4969</v>
      </c>
      <c r="G14352" s="5">
        <v>700</v>
      </c>
      <c r="H14352" s="5">
        <v>31.85</v>
      </c>
      <c r="I14352" s="5">
        <v>22295</v>
      </c>
      <c r="J14352" s="5">
        <v>4354433.2300000004</v>
      </c>
      <c r="K14352" s="3" t="str" cm="1">
        <f t="array" ref="K14352">_xlfn.LET(_xlpm.d,UPPER(TRIM(CLEAN(SUBSTITUTE(F14352,CHAR(160),"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53" spans="2:11" hidden="1" x14ac:dyDescent="0.25">
      <c r="B14353" s="20">
        <v>45749</v>
      </c>
      <c r="C14353" s="2" t="s">
        <v>1</v>
      </c>
      <c r="D14353" s="2" t="s">
        <v>1840</v>
      </c>
      <c r="E14353" s="2" t="s">
        <v>224</v>
      </c>
      <c r="F14353" s="2" t="s">
        <v>4969</v>
      </c>
      <c r="G14353" s="5">
        <v>900</v>
      </c>
      <c r="H14353" s="5">
        <v>31.85</v>
      </c>
      <c r="I14353" s="5">
        <v>28665</v>
      </c>
      <c r="J14353" s="5">
        <v>4383098.2300000004</v>
      </c>
      <c r="K14353" s="3" t="str" cm="1">
        <f t="array" ref="K14353">_xlfn.LET(_xlpm.d,UPPER(TRIM(CLEAN(SUBSTITUTE(F14353,CHAR(160),"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54" spans="2:11" hidden="1" x14ac:dyDescent="0.25">
      <c r="B14354" s="20">
        <v>45750</v>
      </c>
      <c r="C14354" s="2" t="s">
        <v>1</v>
      </c>
      <c r="D14354" s="2" t="s">
        <v>958</v>
      </c>
      <c r="E14354" s="2" t="s">
        <v>168</v>
      </c>
      <c r="F14354" s="2" t="s">
        <v>4969</v>
      </c>
      <c r="G14354" s="5">
        <v>220</v>
      </c>
      <c r="H14354" s="5">
        <v>31.85</v>
      </c>
      <c r="I14354" s="5">
        <v>7007</v>
      </c>
      <c r="J14354" s="5">
        <v>4390105.2300000004</v>
      </c>
      <c r="K14354" s="3" t="str" cm="1">
        <f t="array" ref="K14354">_xlfn.LET(_xlpm.d,UPPER(TRIM(CLEAN(SUBSTITUTE(F14354,CHAR(160),"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55" spans="2:11" hidden="1" x14ac:dyDescent="0.25">
      <c r="B14355" s="20">
        <v>45750</v>
      </c>
      <c r="C14355" s="2" t="s">
        <v>1</v>
      </c>
      <c r="D14355" s="2" t="s">
        <v>1404</v>
      </c>
      <c r="E14355" s="2" t="s">
        <v>135</v>
      </c>
      <c r="F14355" s="2" t="s">
        <v>4969</v>
      </c>
      <c r="G14355" s="5">
        <v>200</v>
      </c>
      <c r="H14355" s="5">
        <v>31.85</v>
      </c>
      <c r="I14355" s="5">
        <v>6370</v>
      </c>
      <c r="J14355" s="5">
        <v>4396475.2300000004</v>
      </c>
      <c r="K14355" s="3" t="str" cm="1">
        <f t="array" ref="K14355">_xlfn.LET(_xlpm.d,UPPER(TRIM(CLEAN(SUBSTITUTE(F14355,CHAR(160),"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56" spans="2:11" hidden="1" x14ac:dyDescent="0.25">
      <c r="B14356" s="20">
        <v>45750</v>
      </c>
      <c r="C14356" s="2" t="s">
        <v>1</v>
      </c>
      <c r="D14356" s="2" t="s">
        <v>959</v>
      </c>
      <c r="E14356" s="2" t="s">
        <v>192</v>
      </c>
      <c r="F14356" s="2" t="s">
        <v>4969</v>
      </c>
      <c r="G14356" s="5">
        <v>100</v>
      </c>
      <c r="H14356" s="5">
        <v>31.85</v>
      </c>
      <c r="I14356" s="5">
        <v>3185</v>
      </c>
      <c r="J14356" s="5">
        <v>4399660.2300000004</v>
      </c>
      <c r="K14356" s="3" t="str" cm="1">
        <f t="array" ref="K14356">_xlfn.LET(_xlpm.d,UPPER(TRIM(CLEAN(SUBSTITUTE(F14356,CHAR(160),"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57" spans="2:11" hidden="1" x14ac:dyDescent="0.25">
      <c r="B14357" s="20">
        <v>45750</v>
      </c>
      <c r="C14357" s="2" t="s">
        <v>1</v>
      </c>
      <c r="D14357" s="2" t="s">
        <v>1841</v>
      </c>
      <c r="E14357" s="2" t="s">
        <v>268</v>
      </c>
      <c r="F14357" s="2" t="s">
        <v>4969</v>
      </c>
      <c r="G14357" s="5">
        <v>150</v>
      </c>
      <c r="H14357" s="5">
        <v>31.85</v>
      </c>
      <c r="I14357" s="5">
        <v>4777.5</v>
      </c>
      <c r="J14357" s="5">
        <v>4404437.7300000004</v>
      </c>
      <c r="K14357" s="3" t="str" cm="1">
        <f t="array" ref="K14357">_xlfn.LET(_xlpm.d,UPPER(TRIM(CLEAN(SUBSTITUTE(F14357,CHAR(160),"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58" spans="2:11" hidden="1" x14ac:dyDescent="0.25">
      <c r="B14358" s="20">
        <v>45750</v>
      </c>
      <c r="C14358" s="2" t="s">
        <v>1</v>
      </c>
      <c r="D14358" s="2" t="s">
        <v>5157</v>
      </c>
      <c r="E14358" s="2" t="s">
        <v>302</v>
      </c>
      <c r="F14358" s="2" t="s">
        <v>4969</v>
      </c>
      <c r="G14358" s="5">
        <v>80</v>
      </c>
      <c r="H14358" s="5">
        <v>26.25</v>
      </c>
      <c r="I14358" s="5">
        <v>2100</v>
      </c>
      <c r="J14358" s="5">
        <v>4406537.7300000004</v>
      </c>
      <c r="K14358" s="3" t="str" cm="1">
        <f t="array" ref="K14358">_xlfn.LET(_xlpm.d,UPPER(TRIM(CLEAN(SUBSTITUTE(F14358,CHAR(160),"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59" spans="2:11" hidden="1" x14ac:dyDescent="0.25">
      <c r="B14359" s="20">
        <v>45750</v>
      </c>
      <c r="C14359" s="2" t="s">
        <v>1</v>
      </c>
      <c r="D14359" s="2" t="s">
        <v>5158</v>
      </c>
      <c r="E14359" s="2" t="s">
        <v>5004</v>
      </c>
      <c r="F14359" s="2" t="s">
        <v>4969</v>
      </c>
      <c r="G14359" s="5">
        <v>20</v>
      </c>
      <c r="H14359" s="5">
        <v>29.99</v>
      </c>
      <c r="I14359" s="5">
        <v>599.79999999999995</v>
      </c>
      <c r="J14359" s="5">
        <v>4407137.53</v>
      </c>
      <c r="K14359" s="3" t="str" cm="1">
        <f t="array" ref="K14359">_xlfn.LET(_xlpm.d,UPPER(TRIM(CLEAN(SUBSTITUTE(F14359,CHAR(160),"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60" spans="2:11" hidden="1" x14ac:dyDescent="0.25">
      <c r="B14360" s="20">
        <v>45750</v>
      </c>
      <c r="C14360" s="2" t="s">
        <v>1</v>
      </c>
      <c r="D14360" s="2" t="s">
        <v>2769</v>
      </c>
      <c r="E14360" s="2" t="s">
        <v>3</v>
      </c>
      <c r="F14360" s="2" t="s">
        <v>4969</v>
      </c>
      <c r="G14360" s="5">
        <v>80</v>
      </c>
      <c r="H14360" s="5">
        <v>29.99</v>
      </c>
      <c r="I14360" s="5">
        <v>2399.1999999999998</v>
      </c>
      <c r="J14360" s="5">
        <v>4409536.7300000004</v>
      </c>
      <c r="K14360" s="3" t="str" cm="1">
        <f t="array" ref="K14360">_xlfn.LET(_xlpm.d,UPPER(TRIM(CLEAN(SUBSTITUTE(F14360,CHAR(160),"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61" spans="2:11" hidden="1" x14ac:dyDescent="0.25">
      <c r="B14361" s="20">
        <v>45750</v>
      </c>
      <c r="C14361" s="2" t="s">
        <v>1</v>
      </c>
      <c r="D14361" s="2" t="s">
        <v>960</v>
      </c>
      <c r="E14361" s="2" t="s">
        <v>160</v>
      </c>
      <c r="F14361" s="2" t="s">
        <v>4969</v>
      </c>
      <c r="G14361" s="5">
        <v>300</v>
      </c>
      <c r="H14361" s="5">
        <v>31.85</v>
      </c>
      <c r="I14361" s="5">
        <v>9555</v>
      </c>
      <c r="J14361" s="5">
        <v>4419091.7300000004</v>
      </c>
      <c r="K14361" s="3" t="str" cm="1">
        <f t="array" ref="K14361">_xlfn.LET(_xlpm.d,UPPER(TRIM(CLEAN(SUBSTITUTE(F14361,CHAR(160),"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62" spans="2:11" hidden="1" x14ac:dyDescent="0.25">
      <c r="B14362" s="20">
        <v>45750</v>
      </c>
      <c r="C14362" s="2" t="s">
        <v>1</v>
      </c>
      <c r="D14362" s="2" t="s">
        <v>4430</v>
      </c>
      <c r="E14362" s="2" t="s">
        <v>120</v>
      </c>
      <c r="F14362" s="2" t="s">
        <v>4969</v>
      </c>
      <c r="G14362" s="5">
        <v>55</v>
      </c>
      <c r="H14362" s="5">
        <v>31.65</v>
      </c>
      <c r="I14362" s="5">
        <v>1740.75</v>
      </c>
      <c r="J14362" s="5">
        <v>4420832.4800000004</v>
      </c>
      <c r="K14362" s="3" t="str" cm="1">
        <f t="array" ref="K14362">_xlfn.LET(_xlpm.d,UPPER(TRIM(CLEAN(SUBSTITUTE(F14362,CHAR(160),"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63" spans="2:11" hidden="1" x14ac:dyDescent="0.25">
      <c r="B14363" s="20">
        <v>45750</v>
      </c>
      <c r="C14363" s="2" t="s">
        <v>1</v>
      </c>
      <c r="D14363" s="2" t="s">
        <v>961</v>
      </c>
      <c r="E14363" s="2" t="s">
        <v>151</v>
      </c>
      <c r="F14363" s="2" t="s">
        <v>4969</v>
      </c>
      <c r="G14363" s="5">
        <v>100</v>
      </c>
      <c r="H14363" s="5">
        <v>31.85</v>
      </c>
      <c r="I14363" s="5">
        <v>3185</v>
      </c>
      <c r="J14363" s="5">
        <v>4424017.4800000004</v>
      </c>
      <c r="K14363" s="3" t="str" cm="1">
        <f t="array" ref="K14363">_xlfn.LET(_xlpm.d,UPPER(TRIM(CLEAN(SUBSTITUTE(F14363,CHAR(160),"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64" spans="2:11" hidden="1" x14ac:dyDescent="0.25">
      <c r="B14364" s="20">
        <v>45750</v>
      </c>
      <c r="C14364" s="2" t="s">
        <v>1</v>
      </c>
      <c r="D14364" s="2" t="s">
        <v>2770</v>
      </c>
      <c r="E14364" s="2" t="s">
        <v>305</v>
      </c>
      <c r="F14364" s="2" t="s">
        <v>4969</v>
      </c>
      <c r="G14364" s="5">
        <v>500</v>
      </c>
      <c r="H14364" s="5">
        <v>31.85</v>
      </c>
      <c r="I14364" s="5">
        <v>15925</v>
      </c>
      <c r="J14364" s="5">
        <v>4439942.4800000004</v>
      </c>
      <c r="K14364" s="3" t="str" cm="1">
        <f t="array" ref="K14364">_xlfn.LET(_xlpm.d,UPPER(TRIM(CLEAN(SUBSTITUTE(F14364,CHAR(160),"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65" spans="2:11" hidden="1" x14ac:dyDescent="0.25">
      <c r="B14365" s="20">
        <v>45751</v>
      </c>
      <c r="C14365" s="2" t="s">
        <v>1</v>
      </c>
      <c r="D14365" s="2" t="s">
        <v>4262</v>
      </c>
      <c r="E14365" s="2" t="s">
        <v>4263</v>
      </c>
      <c r="F14365" s="2" t="s">
        <v>5159</v>
      </c>
      <c r="G14365" s="5">
        <v>100</v>
      </c>
      <c r="H14365" s="5">
        <v>19.95</v>
      </c>
      <c r="I14365" s="5">
        <v>1995</v>
      </c>
      <c r="J14365" s="5">
        <v>4441937.4800000004</v>
      </c>
      <c r="K14365" s="3" t="str" cm="1">
        <f t="array" ref="K14365">_xlfn.LET(_xlpm.d,UPPER(TRIM(CLEAN(SUBSTITUTE(F14365,CHAR(160),"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66" spans="2:11" hidden="1" x14ac:dyDescent="0.25">
      <c r="B14366" s="20">
        <v>45751</v>
      </c>
      <c r="C14366" s="2" t="s">
        <v>1</v>
      </c>
      <c r="D14366" s="2" t="s">
        <v>1842</v>
      </c>
      <c r="E14366" s="2" t="s">
        <v>78</v>
      </c>
      <c r="F14366" s="2" t="s">
        <v>4969</v>
      </c>
      <c r="G14366" s="5">
        <v>160</v>
      </c>
      <c r="H14366" s="5">
        <v>31.85</v>
      </c>
      <c r="I14366" s="5">
        <v>5096</v>
      </c>
      <c r="J14366" s="5">
        <v>4447033.4800000004</v>
      </c>
      <c r="K14366" s="3" t="str" cm="1">
        <f t="array" ref="K14366">_xlfn.LET(_xlpm.d,UPPER(TRIM(CLEAN(SUBSTITUTE(F14366,CHAR(160),"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67" spans="2:11" hidden="1" x14ac:dyDescent="0.25">
      <c r="B14367" s="20">
        <v>45751</v>
      </c>
      <c r="C14367" s="2" t="s">
        <v>1</v>
      </c>
      <c r="D14367" s="2" t="s">
        <v>1843</v>
      </c>
      <c r="E14367" s="2" t="s">
        <v>186</v>
      </c>
      <c r="F14367" s="2" t="s">
        <v>4969</v>
      </c>
      <c r="G14367" s="5">
        <v>120</v>
      </c>
      <c r="H14367" s="5">
        <v>31.85</v>
      </c>
      <c r="I14367" s="5">
        <v>3822</v>
      </c>
      <c r="J14367" s="5">
        <v>4450855.4800000004</v>
      </c>
      <c r="K14367" s="3" t="str" cm="1">
        <f t="array" ref="K14367">_xlfn.LET(_xlpm.d,UPPER(TRIM(CLEAN(SUBSTITUTE(F14367,CHAR(160),"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68" spans="2:11" hidden="1" x14ac:dyDescent="0.25">
      <c r="B14368" s="20">
        <v>45751</v>
      </c>
      <c r="C14368" s="2" t="s">
        <v>1</v>
      </c>
      <c r="D14368" s="2" t="s">
        <v>1344</v>
      </c>
      <c r="E14368" s="2" t="s">
        <v>236</v>
      </c>
      <c r="F14368" s="2" t="s">
        <v>4969</v>
      </c>
      <c r="G14368" s="5">
        <v>200</v>
      </c>
      <c r="H14368" s="5">
        <v>31.85</v>
      </c>
      <c r="I14368" s="5">
        <v>6370</v>
      </c>
      <c r="J14368" s="5">
        <v>4457225.4800000004</v>
      </c>
      <c r="K14368" s="3" t="str" cm="1">
        <f t="array" ref="K14368">_xlfn.LET(_xlpm.d,UPPER(TRIM(CLEAN(SUBSTITUTE(F14368,CHAR(160),"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69" spans="2:11" hidden="1" x14ac:dyDescent="0.25">
      <c r="B14369" s="20">
        <v>45751</v>
      </c>
      <c r="C14369" s="2" t="s">
        <v>1</v>
      </c>
      <c r="D14369" s="2" t="s">
        <v>1844</v>
      </c>
      <c r="E14369" s="2" t="s">
        <v>43</v>
      </c>
      <c r="F14369" s="2" t="s">
        <v>4969</v>
      </c>
      <c r="G14369" s="5">
        <v>75</v>
      </c>
      <c r="H14369" s="5">
        <v>27.3</v>
      </c>
      <c r="I14369" s="5">
        <v>2047.5</v>
      </c>
      <c r="J14369" s="5">
        <v>4459272.9800000004</v>
      </c>
      <c r="K14369" s="3" t="str" cm="1">
        <f t="array" ref="K14369">_xlfn.LET(_xlpm.d,UPPER(TRIM(CLEAN(SUBSTITUTE(F14369,CHAR(160),"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70" spans="2:11" hidden="1" x14ac:dyDescent="0.25">
      <c r="B14370" s="20">
        <v>45751</v>
      </c>
      <c r="C14370" s="2" t="s">
        <v>1</v>
      </c>
      <c r="D14370" s="2" t="s">
        <v>511</v>
      </c>
      <c r="E14370" s="2" t="s">
        <v>241</v>
      </c>
      <c r="F14370" s="2" t="s">
        <v>4969</v>
      </c>
      <c r="G14370" s="5">
        <v>160</v>
      </c>
      <c r="H14370" s="5">
        <v>31.85</v>
      </c>
      <c r="I14370" s="5">
        <v>5096</v>
      </c>
      <c r="J14370" s="5">
        <v>4464368.9800000004</v>
      </c>
      <c r="K14370" s="3" t="str" cm="1">
        <f t="array" ref="K14370">_xlfn.LET(_xlpm.d,UPPER(TRIM(CLEAN(SUBSTITUTE(F14370,CHAR(160),"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71" spans="2:11" hidden="1" x14ac:dyDescent="0.25">
      <c r="B14371" s="20">
        <v>45751</v>
      </c>
      <c r="C14371" s="2" t="s">
        <v>1</v>
      </c>
      <c r="D14371" s="2" t="s">
        <v>2772</v>
      </c>
      <c r="E14371" s="2" t="s">
        <v>1765</v>
      </c>
      <c r="F14371" s="2" t="s">
        <v>4969</v>
      </c>
      <c r="G14371" s="5">
        <v>110</v>
      </c>
      <c r="H14371" s="5">
        <v>31.85</v>
      </c>
      <c r="I14371" s="5">
        <v>3503.5</v>
      </c>
      <c r="J14371" s="5">
        <v>4467872.4800000004</v>
      </c>
      <c r="K14371" s="3" t="str" cm="1">
        <f t="array" ref="K14371">_xlfn.LET(_xlpm.d,UPPER(TRIM(CLEAN(SUBSTITUTE(F14371,CHAR(160),"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72" spans="2:11" hidden="1" x14ac:dyDescent="0.25">
      <c r="B14372" s="20">
        <v>45751</v>
      </c>
      <c r="C14372" s="2" t="s">
        <v>1</v>
      </c>
      <c r="D14372" s="2" t="s">
        <v>1845</v>
      </c>
      <c r="E14372" s="2" t="s">
        <v>807</v>
      </c>
      <c r="F14372" s="2" t="s">
        <v>4969</v>
      </c>
      <c r="G14372" s="5">
        <v>90</v>
      </c>
      <c r="H14372" s="5">
        <v>28.65</v>
      </c>
      <c r="I14372" s="5">
        <v>2578.5</v>
      </c>
      <c r="J14372" s="5">
        <v>4470450.9800000004</v>
      </c>
      <c r="K14372" s="3" t="str" cm="1">
        <f t="array" ref="K14372">_xlfn.LET(_xlpm.d,UPPER(TRIM(CLEAN(SUBSTITUTE(F14372,CHAR(160),"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73" spans="2:11" hidden="1" x14ac:dyDescent="0.25">
      <c r="B14373" s="20">
        <v>45751</v>
      </c>
      <c r="C14373" s="2" t="s">
        <v>1</v>
      </c>
      <c r="D14373" s="2" t="s">
        <v>1846</v>
      </c>
      <c r="E14373" s="2" t="s">
        <v>288</v>
      </c>
      <c r="F14373" s="2" t="s">
        <v>4969</v>
      </c>
      <c r="G14373" s="5">
        <v>380</v>
      </c>
      <c r="H14373" s="5">
        <v>31.85</v>
      </c>
      <c r="I14373" s="5">
        <v>12103</v>
      </c>
      <c r="J14373" s="5">
        <v>4482553.9800000004</v>
      </c>
      <c r="K14373" s="3" t="str" cm="1">
        <f t="array" ref="K14373">_xlfn.LET(_xlpm.d,UPPER(TRIM(CLEAN(SUBSTITUTE(F14373,CHAR(160),"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74" spans="2:11" hidden="1" x14ac:dyDescent="0.25">
      <c r="B14374" s="20">
        <v>45754</v>
      </c>
      <c r="C14374" s="2" t="s">
        <v>1</v>
      </c>
      <c r="D14374" s="2" t="s">
        <v>2773</v>
      </c>
      <c r="E14374" s="2" t="s">
        <v>279</v>
      </c>
      <c r="F14374" s="2" t="s">
        <v>4969</v>
      </c>
      <c r="G14374" s="5">
        <v>150</v>
      </c>
      <c r="H14374" s="5">
        <v>31.85</v>
      </c>
      <c r="I14374" s="5">
        <v>4777.5</v>
      </c>
      <c r="J14374" s="5">
        <v>4487331.4800000004</v>
      </c>
      <c r="K14374" s="3" t="str" cm="1">
        <f t="array" ref="K14374">_xlfn.LET(_xlpm.d,UPPER(TRIM(CLEAN(SUBSTITUTE(F14374,CHAR(160),"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75" spans="2:11" hidden="1" x14ac:dyDescent="0.25">
      <c r="B14375" s="20">
        <v>45754</v>
      </c>
      <c r="C14375" s="2" t="s">
        <v>1</v>
      </c>
      <c r="D14375" s="2" t="s">
        <v>5160</v>
      </c>
      <c r="E14375" s="2" t="s">
        <v>1924</v>
      </c>
      <c r="F14375" s="2" t="s">
        <v>4969</v>
      </c>
      <c r="G14375" s="5">
        <v>80</v>
      </c>
      <c r="H14375" s="5">
        <v>29.99</v>
      </c>
      <c r="I14375" s="5">
        <v>2399.1999999999998</v>
      </c>
      <c r="J14375" s="5">
        <v>4489730.6800000006</v>
      </c>
      <c r="K14375" s="3" t="str" cm="1">
        <f t="array" ref="K14375">_xlfn.LET(_xlpm.d,UPPER(TRIM(CLEAN(SUBSTITUTE(F14375,CHAR(160),"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76" spans="2:11" hidden="1" x14ac:dyDescent="0.25">
      <c r="B14376" s="20">
        <v>45754</v>
      </c>
      <c r="C14376" s="2" t="s">
        <v>1</v>
      </c>
      <c r="D14376" s="2" t="s">
        <v>3606</v>
      </c>
      <c r="E14376" s="2" t="s">
        <v>25</v>
      </c>
      <c r="F14376" s="2" t="s">
        <v>4969</v>
      </c>
      <c r="G14376" s="5">
        <v>10</v>
      </c>
      <c r="H14376" s="5">
        <v>25.8</v>
      </c>
      <c r="I14376" s="5">
        <v>258</v>
      </c>
      <c r="J14376" s="5">
        <v>4489988.6800000006</v>
      </c>
      <c r="K14376" s="3" t="str" cm="1">
        <f t="array" ref="K14376">_xlfn.LET(_xlpm.d,UPPER(TRIM(CLEAN(SUBSTITUTE(F14376,CHAR(160),"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77" spans="2:11" hidden="1" x14ac:dyDescent="0.25">
      <c r="B14377" s="20">
        <v>45754</v>
      </c>
      <c r="C14377" s="2" t="s">
        <v>1</v>
      </c>
      <c r="D14377" s="2" t="s">
        <v>1847</v>
      </c>
      <c r="E14377" s="2" t="s">
        <v>248</v>
      </c>
      <c r="F14377" s="2" t="s">
        <v>4969</v>
      </c>
      <c r="G14377" s="5">
        <v>200</v>
      </c>
      <c r="H14377" s="5">
        <v>31.85</v>
      </c>
      <c r="I14377" s="5">
        <v>6370</v>
      </c>
      <c r="J14377" s="5">
        <v>4496358.6800000006</v>
      </c>
      <c r="K14377" s="3" t="str" cm="1">
        <f t="array" ref="K14377">_xlfn.LET(_xlpm.d,UPPER(TRIM(CLEAN(SUBSTITUTE(F14377,CHAR(160),"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78" spans="2:11" hidden="1" x14ac:dyDescent="0.25">
      <c r="B14378" s="20">
        <v>45754</v>
      </c>
      <c r="C14378" s="2" t="s">
        <v>1</v>
      </c>
      <c r="D14378" s="2" t="s">
        <v>1848</v>
      </c>
      <c r="E14378" s="2" t="s">
        <v>254</v>
      </c>
      <c r="F14378" s="2" t="s">
        <v>4969</v>
      </c>
      <c r="G14378" s="5">
        <v>100</v>
      </c>
      <c r="H14378" s="5">
        <v>31.85</v>
      </c>
      <c r="I14378" s="5">
        <v>3185</v>
      </c>
      <c r="J14378" s="5">
        <v>4499543.6800000006</v>
      </c>
      <c r="K14378" s="3" t="str" cm="1">
        <f t="array" ref="K14378">_xlfn.LET(_xlpm.d,UPPER(TRIM(CLEAN(SUBSTITUTE(F14378,CHAR(160),"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79" spans="2:11" hidden="1" x14ac:dyDescent="0.25">
      <c r="B14379" s="20">
        <v>45755</v>
      </c>
      <c r="C14379" s="2" t="s">
        <v>1</v>
      </c>
      <c r="D14379" s="2" t="s">
        <v>1345</v>
      </c>
      <c r="E14379" s="2" t="s">
        <v>158</v>
      </c>
      <c r="F14379" s="2" t="s">
        <v>4969</v>
      </c>
      <c r="G14379" s="5">
        <v>170</v>
      </c>
      <c r="H14379" s="5">
        <v>31.85</v>
      </c>
      <c r="I14379" s="5">
        <v>5414.5</v>
      </c>
      <c r="J14379" s="5">
        <v>4504958.1800000006</v>
      </c>
      <c r="K14379" s="3" t="str" cm="1">
        <f t="array" ref="K14379">_xlfn.LET(_xlpm.d,UPPER(TRIM(CLEAN(SUBSTITUTE(F14379,CHAR(160),"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80" spans="2:11" hidden="1" x14ac:dyDescent="0.25">
      <c r="B14380" s="20">
        <v>45755</v>
      </c>
      <c r="C14380" s="2" t="s">
        <v>1</v>
      </c>
      <c r="D14380" s="2" t="s">
        <v>962</v>
      </c>
      <c r="E14380" s="2" t="s">
        <v>234</v>
      </c>
      <c r="F14380" s="2" t="s">
        <v>4969</v>
      </c>
      <c r="G14380" s="5">
        <v>150</v>
      </c>
      <c r="H14380" s="5">
        <v>31.85</v>
      </c>
      <c r="I14380" s="5">
        <v>4777.5</v>
      </c>
      <c r="J14380" s="5">
        <v>4509735.6800000006</v>
      </c>
      <c r="K14380" s="3" t="str" cm="1">
        <f t="array" ref="K14380">_xlfn.LET(_xlpm.d,UPPER(TRIM(CLEAN(SUBSTITUTE(F14380,CHAR(160),"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81" spans="2:11" hidden="1" x14ac:dyDescent="0.25">
      <c r="B14381" s="20">
        <v>45755</v>
      </c>
      <c r="C14381" s="2" t="s">
        <v>1</v>
      </c>
      <c r="D14381" s="2" t="s">
        <v>5161</v>
      </c>
      <c r="E14381" s="2" t="s">
        <v>259</v>
      </c>
      <c r="F14381" s="2" t="s">
        <v>4969</v>
      </c>
      <c r="G14381" s="5">
        <v>210</v>
      </c>
      <c r="H14381" s="5">
        <v>31.85</v>
      </c>
      <c r="I14381" s="5">
        <v>6688.5</v>
      </c>
      <c r="J14381" s="5">
        <v>4516424.1800000006</v>
      </c>
      <c r="K14381" s="3" t="str" cm="1">
        <f t="array" ref="K14381">_xlfn.LET(_xlpm.d,UPPER(TRIM(CLEAN(SUBSTITUTE(F14381,CHAR(160),"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82" spans="2:11" hidden="1" x14ac:dyDescent="0.25">
      <c r="B14382" s="20">
        <v>45755</v>
      </c>
      <c r="C14382" s="2" t="s">
        <v>1</v>
      </c>
      <c r="D14382" s="2" t="s">
        <v>5162</v>
      </c>
      <c r="E14382" s="2" t="s">
        <v>50</v>
      </c>
      <c r="F14382" s="2" t="s">
        <v>4969</v>
      </c>
      <c r="G14382" s="5">
        <v>180</v>
      </c>
      <c r="H14382" s="5">
        <v>29.2</v>
      </c>
      <c r="I14382" s="5">
        <v>5256</v>
      </c>
      <c r="J14382" s="5">
        <v>4521680.1800000006</v>
      </c>
      <c r="K14382" s="3" t="str" cm="1">
        <f t="array" ref="K14382">_xlfn.LET(_xlpm.d,UPPER(TRIM(CLEAN(SUBSTITUTE(F14382,CHAR(160),"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83" spans="2:11" hidden="1" x14ac:dyDescent="0.25">
      <c r="B14383" s="20">
        <v>45755</v>
      </c>
      <c r="C14383" s="2" t="s">
        <v>1</v>
      </c>
      <c r="D14383" s="2" t="s">
        <v>1405</v>
      </c>
      <c r="E14383" s="2" t="s">
        <v>147</v>
      </c>
      <c r="F14383" s="2" t="s">
        <v>4969</v>
      </c>
      <c r="G14383" s="5">
        <v>170</v>
      </c>
      <c r="H14383" s="5">
        <v>31.85</v>
      </c>
      <c r="I14383" s="5">
        <v>5414.5</v>
      </c>
      <c r="J14383" s="5">
        <v>4527094.6800000006</v>
      </c>
      <c r="K14383" s="3" t="str" cm="1">
        <f t="array" ref="K14383">_xlfn.LET(_xlpm.d,UPPER(TRIM(CLEAN(SUBSTITUTE(F14383,CHAR(160),"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84" spans="2:11" hidden="1" x14ac:dyDescent="0.25">
      <c r="B14384" s="20">
        <v>45755</v>
      </c>
      <c r="C14384" s="2" t="s">
        <v>1</v>
      </c>
      <c r="D14384" s="2" t="s">
        <v>2774</v>
      </c>
      <c r="E14384" s="2" t="s">
        <v>232</v>
      </c>
      <c r="F14384" s="2" t="s">
        <v>4969</v>
      </c>
      <c r="G14384" s="5">
        <v>140</v>
      </c>
      <c r="H14384" s="5">
        <v>31.85</v>
      </c>
      <c r="I14384" s="5">
        <v>4459</v>
      </c>
      <c r="J14384" s="5">
        <v>4531553.6800000006</v>
      </c>
      <c r="K14384" s="3" t="str" cm="1">
        <f t="array" ref="K14384">_xlfn.LET(_xlpm.d,UPPER(TRIM(CLEAN(SUBSTITUTE(F14384,CHAR(160),"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85" spans="2:11" hidden="1" x14ac:dyDescent="0.25">
      <c r="B14385" s="20">
        <v>45755</v>
      </c>
      <c r="C14385" s="2" t="s">
        <v>1</v>
      </c>
      <c r="D14385" s="2" t="s">
        <v>2775</v>
      </c>
      <c r="E14385" s="2" t="s">
        <v>78</v>
      </c>
      <c r="F14385" s="2" t="s">
        <v>4969</v>
      </c>
      <c r="G14385" s="5">
        <v>80</v>
      </c>
      <c r="H14385" s="5">
        <v>31.85</v>
      </c>
      <c r="I14385" s="5">
        <v>2548</v>
      </c>
      <c r="J14385" s="5">
        <v>4534101.6800000006</v>
      </c>
      <c r="K14385" s="3" t="str" cm="1">
        <f t="array" ref="K14385">_xlfn.LET(_xlpm.d,UPPER(TRIM(CLEAN(SUBSTITUTE(F14385,CHAR(160),"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86" spans="2:11" hidden="1" x14ac:dyDescent="0.25">
      <c r="B14386" s="20">
        <v>45755</v>
      </c>
      <c r="C14386" s="2" t="s">
        <v>1</v>
      </c>
      <c r="D14386" s="2" t="s">
        <v>1849</v>
      </c>
      <c r="E14386" s="2" t="s">
        <v>143</v>
      </c>
      <c r="F14386" s="2" t="s">
        <v>4969</v>
      </c>
      <c r="G14386" s="5">
        <v>180</v>
      </c>
      <c r="H14386" s="5">
        <v>31.85</v>
      </c>
      <c r="I14386" s="5">
        <v>5733</v>
      </c>
      <c r="J14386" s="5">
        <v>4539834.6800000006</v>
      </c>
      <c r="K14386" s="3" t="str" cm="1">
        <f t="array" ref="K14386">_xlfn.LET(_xlpm.d,UPPER(TRIM(CLEAN(SUBSTITUTE(F14386,CHAR(160),"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87" spans="2:11" hidden="1" x14ac:dyDescent="0.25">
      <c r="B14387" s="20">
        <v>45755</v>
      </c>
      <c r="C14387" s="2" t="s">
        <v>1</v>
      </c>
      <c r="D14387" s="2" t="s">
        <v>1850</v>
      </c>
      <c r="E14387" s="2" t="s">
        <v>276</v>
      </c>
      <c r="F14387" s="2" t="s">
        <v>4969</v>
      </c>
      <c r="G14387" s="5">
        <v>100</v>
      </c>
      <c r="H14387" s="5">
        <v>31.85</v>
      </c>
      <c r="I14387" s="5">
        <v>3185</v>
      </c>
      <c r="J14387" s="5">
        <v>4543019.6800000006</v>
      </c>
      <c r="K14387" s="3" t="str" cm="1">
        <f t="array" ref="K14387">_xlfn.LET(_xlpm.d,UPPER(TRIM(CLEAN(SUBSTITUTE(F14387,CHAR(160),"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88" spans="2:11" hidden="1" x14ac:dyDescent="0.25">
      <c r="B14388" s="20">
        <v>45755</v>
      </c>
      <c r="C14388" s="2" t="s">
        <v>1</v>
      </c>
      <c r="D14388" s="2" t="s">
        <v>2776</v>
      </c>
      <c r="E14388" s="2" t="s">
        <v>6</v>
      </c>
      <c r="F14388" s="2" t="s">
        <v>4969</v>
      </c>
      <c r="G14388" s="5">
        <v>70</v>
      </c>
      <c r="H14388" s="5">
        <v>32.200000000000003</v>
      </c>
      <c r="I14388" s="5">
        <v>2254</v>
      </c>
      <c r="J14388" s="5">
        <v>4545273.6800000006</v>
      </c>
      <c r="K14388" s="3" t="str" cm="1">
        <f t="array" ref="K14388">_xlfn.LET(_xlpm.d,UPPER(TRIM(CLEAN(SUBSTITUTE(F14388,CHAR(160),"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89" spans="2:11" hidden="1" x14ac:dyDescent="0.25">
      <c r="B14389" s="20">
        <v>45756</v>
      </c>
      <c r="C14389" s="2" t="s">
        <v>1</v>
      </c>
      <c r="D14389" s="2" t="s">
        <v>2777</v>
      </c>
      <c r="E14389" s="2" t="s">
        <v>145</v>
      </c>
      <c r="F14389" s="2" t="s">
        <v>4969</v>
      </c>
      <c r="G14389" s="5">
        <v>110</v>
      </c>
      <c r="H14389" s="5">
        <v>31.85</v>
      </c>
      <c r="I14389" s="5">
        <v>3503.5</v>
      </c>
      <c r="J14389" s="5">
        <v>4548777.1800000006</v>
      </c>
      <c r="K14389" s="3" t="str" cm="1">
        <f t="array" ref="K14389">_xlfn.LET(_xlpm.d,UPPER(TRIM(CLEAN(SUBSTITUTE(F14389,CHAR(160),"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90" spans="2:11" hidden="1" x14ac:dyDescent="0.25">
      <c r="B14390" s="20">
        <v>45756</v>
      </c>
      <c r="C14390" s="2" t="s">
        <v>1</v>
      </c>
      <c r="D14390" s="2" t="s">
        <v>4432</v>
      </c>
      <c r="E14390" s="2" t="s">
        <v>1701</v>
      </c>
      <c r="F14390" s="2" t="s">
        <v>4969</v>
      </c>
      <c r="G14390" s="5">
        <v>174</v>
      </c>
      <c r="H14390" s="5">
        <v>31.85</v>
      </c>
      <c r="I14390" s="5">
        <v>5541.9</v>
      </c>
      <c r="J14390" s="5">
        <v>4554319.080000001</v>
      </c>
      <c r="K14390" s="3" t="str" cm="1">
        <f t="array" ref="K14390">_xlfn.LET(_xlpm.d,UPPER(TRIM(CLEAN(SUBSTITUTE(F14390,CHAR(160),"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91" spans="2:11" hidden="1" x14ac:dyDescent="0.25">
      <c r="B14391" s="20">
        <v>45756</v>
      </c>
      <c r="C14391" s="2" t="s">
        <v>1</v>
      </c>
      <c r="D14391" s="2" t="s">
        <v>965</v>
      </c>
      <c r="E14391" s="2" t="s">
        <v>189</v>
      </c>
      <c r="F14391" s="2" t="s">
        <v>4969</v>
      </c>
      <c r="G14391" s="5">
        <v>100</v>
      </c>
      <c r="H14391" s="5">
        <v>31.85</v>
      </c>
      <c r="I14391" s="5">
        <v>3185</v>
      </c>
      <c r="J14391" s="5">
        <v>4557504.080000001</v>
      </c>
      <c r="K14391" s="3" t="str" cm="1">
        <f t="array" ref="K14391">_xlfn.LET(_xlpm.d,UPPER(TRIM(CLEAN(SUBSTITUTE(F14391,CHAR(160),"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92" spans="2:11" hidden="1" x14ac:dyDescent="0.25">
      <c r="B14392" s="20">
        <v>45756</v>
      </c>
      <c r="C14392" s="2" t="s">
        <v>1</v>
      </c>
      <c r="D14392" s="2" t="s">
        <v>5163</v>
      </c>
      <c r="E14392" s="2" t="s">
        <v>282</v>
      </c>
      <c r="F14392" s="2" t="s">
        <v>4969</v>
      </c>
      <c r="G14392" s="5">
        <v>80</v>
      </c>
      <c r="H14392" s="5">
        <v>31.85</v>
      </c>
      <c r="I14392" s="5">
        <v>2548</v>
      </c>
      <c r="J14392" s="5">
        <v>4560052.080000001</v>
      </c>
      <c r="K14392" s="3" t="str" cm="1">
        <f t="array" ref="K14392">_xlfn.LET(_xlpm.d,UPPER(TRIM(CLEAN(SUBSTITUTE(F14392,CHAR(160),"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93" spans="2:11" hidden="1" x14ac:dyDescent="0.25">
      <c r="B14393" s="20">
        <v>45756</v>
      </c>
      <c r="C14393" s="2" t="s">
        <v>1</v>
      </c>
      <c r="D14393" s="2" t="s">
        <v>2778</v>
      </c>
      <c r="E14393" s="2" t="s">
        <v>491</v>
      </c>
      <c r="F14393" s="2" t="s">
        <v>4969</v>
      </c>
      <c r="G14393" s="5">
        <v>60</v>
      </c>
      <c r="H14393" s="5">
        <v>31.85</v>
      </c>
      <c r="I14393" s="5">
        <v>1911</v>
      </c>
      <c r="J14393" s="5">
        <v>4561963.080000001</v>
      </c>
      <c r="K14393" s="3" t="str" cm="1">
        <f t="array" ref="K14393">_xlfn.LET(_xlpm.d,UPPER(TRIM(CLEAN(SUBSTITUTE(F14393,CHAR(160),"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94" spans="2:11" hidden="1" x14ac:dyDescent="0.25">
      <c r="B14394" s="20">
        <v>45756</v>
      </c>
      <c r="C14394" s="2" t="s">
        <v>1</v>
      </c>
      <c r="D14394" s="2" t="s">
        <v>44</v>
      </c>
      <c r="E14394" s="2" t="s">
        <v>27</v>
      </c>
      <c r="F14394" s="2" t="s">
        <v>4969</v>
      </c>
      <c r="G14394" s="5">
        <v>40</v>
      </c>
      <c r="H14394" s="5">
        <v>29.99</v>
      </c>
      <c r="I14394" s="5">
        <v>1199.5999999999999</v>
      </c>
      <c r="J14394" s="5">
        <v>4563162.6800000006</v>
      </c>
      <c r="K14394" s="3" t="str" cm="1">
        <f t="array" ref="K14394">_xlfn.LET(_xlpm.d,UPPER(TRIM(CLEAN(SUBSTITUTE(F14394,CHAR(160),"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95" spans="2:11" hidden="1" x14ac:dyDescent="0.25">
      <c r="B14395" s="20">
        <v>45756</v>
      </c>
      <c r="C14395" s="2" t="s">
        <v>1</v>
      </c>
      <c r="D14395" s="2" t="s">
        <v>967</v>
      </c>
      <c r="E14395" s="2" t="s">
        <v>874</v>
      </c>
      <c r="F14395" s="2" t="s">
        <v>4969</v>
      </c>
      <c r="G14395" s="5">
        <v>500</v>
      </c>
      <c r="H14395" s="5">
        <v>24.3</v>
      </c>
      <c r="I14395" s="5">
        <v>12150</v>
      </c>
      <c r="J14395" s="5">
        <v>4575312.6800000006</v>
      </c>
      <c r="K14395" s="3" t="str" cm="1">
        <f t="array" ref="K14395">_xlfn.LET(_xlpm.d,UPPER(TRIM(CLEAN(SUBSTITUTE(F14395,CHAR(160),"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96" spans="2:11" hidden="1" x14ac:dyDescent="0.25">
      <c r="B14396" s="20">
        <v>45757</v>
      </c>
      <c r="C14396" s="2" t="s">
        <v>1</v>
      </c>
      <c r="D14396" s="2" t="s">
        <v>2779</v>
      </c>
      <c r="E14396" s="2" t="s">
        <v>1765</v>
      </c>
      <c r="F14396" s="2" t="s">
        <v>4969</v>
      </c>
      <c r="G14396" s="5">
        <v>175</v>
      </c>
      <c r="H14396" s="5">
        <v>31.85</v>
      </c>
      <c r="I14396" s="5">
        <v>5573.75</v>
      </c>
      <c r="J14396" s="5">
        <v>4580886.4300000006</v>
      </c>
      <c r="K14396" s="3" t="str" cm="1">
        <f t="array" ref="K14396">_xlfn.LET(_xlpm.d,UPPER(TRIM(CLEAN(SUBSTITUTE(F14396,CHAR(160),"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97" spans="2:11" hidden="1" x14ac:dyDescent="0.25">
      <c r="B14397" s="20">
        <v>45757</v>
      </c>
      <c r="C14397" s="2" t="s">
        <v>1</v>
      </c>
      <c r="D14397" s="2" t="s">
        <v>5164</v>
      </c>
      <c r="E14397" s="2" t="s">
        <v>168</v>
      </c>
      <c r="F14397" s="2" t="s">
        <v>4969</v>
      </c>
      <c r="G14397" s="5">
        <v>100</v>
      </c>
      <c r="H14397" s="5">
        <v>31.85</v>
      </c>
      <c r="I14397" s="5">
        <v>3185</v>
      </c>
      <c r="J14397" s="5">
        <v>4584071.4300000006</v>
      </c>
      <c r="K14397" s="3" t="str" cm="1">
        <f t="array" ref="K14397">_xlfn.LET(_xlpm.d,UPPER(TRIM(CLEAN(SUBSTITUTE(F14397,CHAR(160),"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98" spans="2:11" hidden="1" x14ac:dyDescent="0.25">
      <c r="B14398" s="20">
        <v>45757</v>
      </c>
      <c r="C14398" s="2" t="s">
        <v>1</v>
      </c>
      <c r="D14398" s="2" t="s">
        <v>968</v>
      </c>
      <c r="E14398" s="2" t="s">
        <v>135</v>
      </c>
      <c r="F14398" s="2" t="s">
        <v>4969</v>
      </c>
      <c r="G14398" s="5">
        <v>100</v>
      </c>
      <c r="H14398" s="5">
        <v>31.85</v>
      </c>
      <c r="I14398" s="5">
        <v>3185</v>
      </c>
      <c r="J14398" s="5">
        <v>4587256.4300000006</v>
      </c>
      <c r="K14398" s="3" t="str" cm="1">
        <f t="array" ref="K14398">_xlfn.LET(_xlpm.d,UPPER(TRIM(CLEAN(SUBSTITUTE(F14398,CHAR(160),"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399" spans="2:11" hidden="1" x14ac:dyDescent="0.25">
      <c r="B14399" s="20">
        <v>45757</v>
      </c>
      <c r="C14399" s="2" t="s">
        <v>1</v>
      </c>
      <c r="D14399" s="2" t="s">
        <v>1852</v>
      </c>
      <c r="E14399" s="2" t="s">
        <v>192</v>
      </c>
      <c r="F14399" s="2" t="s">
        <v>4969</v>
      </c>
      <c r="G14399" s="5">
        <v>100</v>
      </c>
      <c r="H14399" s="5">
        <v>31.85</v>
      </c>
      <c r="I14399" s="5">
        <v>3185</v>
      </c>
      <c r="J14399" s="5">
        <v>4590441.4300000006</v>
      </c>
      <c r="K14399" s="3" t="str" cm="1">
        <f t="array" ref="K14399">_xlfn.LET(_xlpm.d,UPPER(TRIM(CLEAN(SUBSTITUTE(F14399,CHAR(160),"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00" spans="2:11" hidden="1" x14ac:dyDescent="0.25">
      <c r="B14400" s="20">
        <v>45757</v>
      </c>
      <c r="C14400" s="2" t="s">
        <v>1</v>
      </c>
      <c r="D14400" s="2" t="s">
        <v>2780</v>
      </c>
      <c r="E14400" s="2" t="s">
        <v>246</v>
      </c>
      <c r="F14400" s="2" t="s">
        <v>4969</v>
      </c>
      <c r="G14400" s="5">
        <v>100</v>
      </c>
      <c r="H14400" s="5">
        <v>31.85</v>
      </c>
      <c r="I14400" s="5">
        <v>3185</v>
      </c>
      <c r="J14400" s="5">
        <v>4593626.4300000006</v>
      </c>
      <c r="K14400" s="3" t="str" cm="1">
        <f t="array" ref="K14400">_xlfn.LET(_xlpm.d,UPPER(TRIM(CLEAN(SUBSTITUTE(F14400,CHAR(160),"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01" spans="2:11" hidden="1" x14ac:dyDescent="0.25">
      <c r="B14401" s="20">
        <v>45757</v>
      </c>
      <c r="C14401" s="2" t="s">
        <v>1</v>
      </c>
      <c r="D14401" s="2" t="s">
        <v>3812</v>
      </c>
      <c r="E14401" s="2" t="s">
        <v>3</v>
      </c>
      <c r="F14401" s="2" t="s">
        <v>4969</v>
      </c>
      <c r="G14401" s="5">
        <v>60</v>
      </c>
      <c r="H14401" s="5">
        <v>29.99</v>
      </c>
      <c r="I14401" s="5">
        <v>1799.4</v>
      </c>
      <c r="J14401" s="5">
        <v>4595425.830000001</v>
      </c>
      <c r="K14401" s="3" t="str" cm="1">
        <f t="array" ref="K14401">_xlfn.LET(_xlpm.d,UPPER(TRIM(CLEAN(SUBSTITUTE(F14401,CHAR(160),"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02" spans="2:11" hidden="1" x14ac:dyDescent="0.25">
      <c r="B14402" s="20">
        <v>45757</v>
      </c>
      <c r="C14402" s="2" t="s">
        <v>1</v>
      </c>
      <c r="D14402" s="2" t="s">
        <v>5165</v>
      </c>
      <c r="E14402" s="2" t="s">
        <v>5004</v>
      </c>
      <c r="F14402" s="2" t="s">
        <v>4969</v>
      </c>
      <c r="G14402" s="5">
        <v>33</v>
      </c>
      <c r="H14402" s="5">
        <v>29.99</v>
      </c>
      <c r="I14402" s="5">
        <v>989.67</v>
      </c>
      <c r="J14402" s="5">
        <v>4596415.5000000009</v>
      </c>
      <c r="K14402" s="3" t="str" cm="1">
        <f t="array" ref="K14402">_xlfn.LET(_xlpm.d,UPPER(TRIM(CLEAN(SUBSTITUTE(F14402,CHAR(160),"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03" spans="2:11" hidden="1" x14ac:dyDescent="0.25">
      <c r="B14403" s="20">
        <v>45757</v>
      </c>
      <c r="C14403" s="2" t="s">
        <v>1</v>
      </c>
      <c r="D14403" s="2" t="s">
        <v>512</v>
      </c>
      <c r="E14403" s="2" t="s">
        <v>180</v>
      </c>
      <c r="F14403" s="2" t="s">
        <v>4969</v>
      </c>
      <c r="G14403" s="5">
        <v>150</v>
      </c>
      <c r="H14403" s="5">
        <v>31.85</v>
      </c>
      <c r="I14403" s="5">
        <v>4777.5</v>
      </c>
      <c r="J14403" s="5">
        <v>4601193.0000000009</v>
      </c>
      <c r="K14403" s="3" t="str" cm="1">
        <f t="array" ref="K14403">_xlfn.LET(_xlpm.d,UPPER(TRIM(CLEAN(SUBSTITUTE(F14403,CHAR(160),"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04" spans="2:11" hidden="1" x14ac:dyDescent="0.25">
      <c r="B14404" s="20">
        <v>45757</v>
      </c>
      <c r="C14404" s="2" t="s">
        <v>1</v>
      </c>
      <c r="D14404" s="2" t="s">
        <v>5166</v>
      </c>
      <c r="E14404" s="2" t="s">
        <v>5167</v>
      </c>
      <c r="F14404" s="2" t="s">
        <v>4969</v>
      </c>
      <c r="G14404" s="5">
        <v>80</v>
      </c>
      <c r="H14404" s="5">
        <v>29.99</v>
      </c>
      <c r="I14404" s="5">
        <v>2399.1999999999998</v>
      </c>
      <c r="J14404" s="5">
        <v>4603592.2000000011</v>
      </c>
      <c r="K14404" s="3" t="str" cm="1">
        <f t="array" ref="K14404">_xlfn.LET(_xlpm.d,UPPER(TRIM(CLEAN(SUBSTITUTE(F14404,CHAR(160),"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05" spans="2:11" hidden="1" x14ac:dyDescent="0.25">
      <c r="B14405" s="20">
        <v>45757</v>
      </c>
      <c r="C14405" s="2" t="s">
        <v>1</v>
      </c>
      <c r="D14405" s="2" t="s">
        <v>5168</v>
      </c>
      <c r="E14405" s="2" t="s">
        <v>228</v>
      </c>
      <c r="F14405" s="2" t="s">
        <v>4969</v>
      </c>
      <c r="G14405" s="5">
        <v>300</v>
      </c>
      <c r="H14405" s="5">
        <v>31.85</v>
      </c>
      <c r="I14405" s="5">
        <v>9555</v>
      </c>
      <c r="J14405" s="5">
        <v>4613147.2000000011</v>
      </c>
      <c r="K14405" s="3" t="str" cm="1">
        <f t="array" ref="K14405">_xlfn.LET(_xlpm.d,UPPER(TRIM(CLEAN(SUBSTITUTE(F14405,CHAR(160),"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06" spans="2:11" hidden="1" x14ac:dyDescent="0.25">
      <c r="B14406" s="20">
        <v>45757</v>
      </c>
      <c r="C14406" s="2" t="s">
        <v>1</v>
      </c>
      <c r="D14406" s="2" t="s">
        <v>5169</v>
      </c>
      <c r="E14406" s="2" t="s">
        <v>1767</v>
      </c>
      <c r="F14406" s="2" t="s">
        <v>4969</v>
      </c>
      <c r="G14406" s="5">
        <v>250</v>
      </c>
      <c r="H14406" s="5">
        <v>31.85</v>
      </c>
      <c r="I14406" s="5">
        <v>7962.5</v>
      </c>
      <c r="J14406" s="5">
        <v>4621109.7000000011</v>
      </c>
      <c r="K14406" s="3" t="str" cm="1">
        <f t="array" ref="K14406">_xlfn.LET(_xlpm.d,UPPER(TRIM(CLEAN(SUBSTITUTE(F14406,CHAR(160),"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07" spans="2:11" hidden="1" x14ac:dyDescent="0.25">
      <c r="B14407" s="20">
        <v>45758</v>
      </c>
      <c r="C14407" s="2" t="s">
        <v>1</v>
      </c>
      <c r="D14407" s="2" t="s">
        <v>1406</v>
      </c>
      <c r="E14407" s="2" t="s">
        <v>154</v>
      </c>
      <c r="F14407" s="2" t="s">
        <v>4969</v>
      </c>
      <c r="G14407" s="5">
        <v>170</v>
      </c>
      <c r="H14407" s="5">
        <v>31.85</v>
      </c>
      <c r="I14407" s="5">
        <v>5414.5</v>
      </c>
      <c r="J14407" s="5">
        <v>4626524.2000000011</v>
      </c>
      <c r="K14407" s="3" t="str" cm="1">
        <f t="array" ref="K14407">_xlfn.LET(_xlpm.d,UPPER(TRIM(CLEAN(SUBSTITUTE(F14407,CHAR(160),"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08" spans="2:11" hidden="1" x14ac:dyDescent="0.25">
      <c r="B14408" s="20">
        <v>45758</v>
      </c>
      <c r="C14408" s="2" t="s">
        <v>1</v>
      </c>
      <c r="D14408" s="2" t="s">
        <v>2781</v>
      </c>
      <c r="E14408" s="2" t="s">
        <v>186</v>
      </c>
      <c r="F14408" s="2" t="s">
        <v>4969</v>
      </c>
      <c r="G14408" s="5">
        <v>100</v>
      </c>
      <c r="H14408" s="5">
        <v>31.85</v>
      </c>
      <c r="I14408" s="5">
        <v>3185</v>
      </c>
      <c r="J14408" s="5">
        <v>4629709.2000000011</v>
      </c>
      <c r="K14408" s="3" t="str" cm="1">
        <f t="array" ref="K14408">_xlfn.LET(_xlpm.d,UPPER(TRIM(CLEAN(SUBSTITUTE(F14408,CHAR(160),"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09" spans="2:11" hidden="1" x14ac:dyDescent="0.25">
      <c r="B14409" s="20">
        <v>45758</v>
      </c>
      <c r="C14409" s="2" t="s">
        <v>1</v>
      </c>
      <c r="D14409" s="2" t="s">
        <v>2782</v>
      </c>
      <c r="E14409" s="2" t="s">
        <v>78</v>
      </c>
      <c r="F14409" s="2" t="s">
        <v>4969</v>
      </c>
      <c r="G14409" s="5">
        <v>100</v>
      </c>
      <c r="H14409" s="5">
        <v>31.85</v>
      </c>
      <c r="I14409" s="5">
        <v>3185</v>
      </c>
      <c r="J14409" s="5">
        <v>4632894.2000000011</v>
      </c>
      <c r="K14409" s="3" t="str" cm="1">
        <f t="array" ref="K14409">_xlfn.LET(_xlpm.d,UPPER(TRIM(CLEAN(SUBSTITUTE(F14409,CHAR(160),"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10" spans="2:11" hidden="1" x14ac:dyDescent="0.25">
      <c r="B14410" s="20">
        <v>45758</v>
      </c>
      <c r="C14410" s="2" t="s">
        <v>1</v>
      </c>
      <c r="D14410" s="2" t="s">
        <v>1853</v>
      </c>
      <c r="E14410" s="2" t="s">
        <v>43</v>
      </c>
      <c r="F14410" s="2" t="s">
        <v>4969</v>
      </c>
      <c r="G14410" s="5">
        <v>25</v>
      </c>
      <c r="H14410" s="5">
        <v>27.3</v>
      </c>
      <c r="I14410" s="5">
        <v>682.5</v>
      </c>
      <c r="J14410" s="5">
        <v>4633576.7000000011</v>
      </c>
      <c r="K14410" s="3" t="str" cm="1">
        <f t="array" ref="K14410">_xlfn.LET(_xlpm.d,UPPER(TRIM(CLEAN(SUBSTITUTE(F14410,CHAR(160),"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11" spans="2:11" hidden="1" x14ac:dyDescent="0.25">
      <c r="B14411" s="20">
        <v>45758</v>
      </c>
      <c r="C14411" s="2" t="s">
        <v>1</v>
      </c>
      <c r="D14411" s="2" t="s">
        <v>1854</v>
      </c>
      <c r="E14411" s="2" t="s">
        <v>195</v>
      </c>
      <c r="F14411" s="2" t="s">
        <v>4969</v>
      </c>
      <c r="G14411" s="5">
        <v>135</v>
      </c>
      <c r="H14411" s="5">
        <v>31.85</v>
      </c>
      <c r="I14411" s="5">
        <v>4299.75</v>
      </c>
      <c r="J14411" s="5">
        <v>4637876.4500000011</v>
      </c>
      <c r="K14411" s="3" t="str" cm="1">
        <f t="array" ref="K14411">_xlfn.LET(_xlpm.d,UPPER(TRIM(CLEAN(SUBSTITUTE(F14411,CHAR(160),"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12" spans="2:11" hidden="1" x14ac:dyDescent="0.25">
      <c r="B14412" s="20">
        <v>45758</v>
      </c>
      <c r="C14412" s="2" t="s">
        <v>1</v>
      </c>
      <c r="D14412" s="2" t="s">
        <v>2783</v>
      </c>
      <c r="E14412" s="2" t="s">
        <v>165</v>
      </c>
      <c r="F14412" s="2" t="s">
        <v>4969</v>
      </c>
      <c r="G14412" s="5">
        <v>130</v>
      </c>
      <c r="H14412" s="5">
        <v>31.85</v>
      </c>
      <c r="I14412" s="5">
        <v>4140.5</v>
      </c>
      <c r="J14412" s="5">
        <v>4642016.9500000011</v>
      </c>
      <c r="K14412" s="3" t="str" cm="1">
        <f t="array" ref="K14412">_xlfn.LET(_xlpm.d,UPPER(TRIM(CLEAN(SUBSTITUTE(F14412,CHAR(160),"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13" spans="2:11" hidden="1" x14ac:dyDescent="0.25">
      <c r="B14413" s="20">
        <v>45758</v>
      </c>
      <c r="C14413" s="2" t="s">
        <v>1</v>
      </c>
      <c r="D14413" s="2" t="s">
        <v>513</v>
      </c>
      <c r="E14413" s="2" t="s">
        <v>243</v>
      </c>
      <c r="F14413" s="2" t="s">
        <v>4969</v>
      </c>
      <c r="G14413" s="5">
        <v>150</v>
      </c>
      <c r="H14413" s="5">
        <v>31.85</v>
      </c>
      <c r="I14413" s="5">
        <v>4777.5</v>
      </c>
      <c r="J14413" s="5">
        <v>4646794.4500000011</v>
      </c>
      <c r="K14413" s="3" t="str" cm="1">
        <f t="array" ref="K14413">_xlfn.LET(_xlpm.d,UPPER(TRIM(CLEAN(SUBSTITUTE(F14413,CHAR(160),"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14" spans="2:11" hidden="1" x14ac:dyDescent="0.25">
      <c r="B14414" s="20">
        <v>45758</v>
      </c>
      <c r="C14414" s="2" t="s">
        <v>1</v>
      </c>
      <c r="D14414" s="2" t="s">
        <v>969</v>
      </c>
      <c r="E14414" s="2" t="s">
        <v>120</v>
      </c>
      <c r="F14414" s="2" t="s">
        <v>4969</v>
      </c>
      <c r="G14414" s="5">
        <v>65</v>
      </c>
      <c r="H14414" s="5">
        <v>31.85</v>
      </c>
      <c r="I14414" s="5">
        <v>2070.25</v>
      </c>
      <c r="J14414" s="5">
        <v>4648864.7000000011</v>
      </c>
      <c r="K14414" s="3" t="str" cm="1">
        <f t="array" ref="K14414">_xlfn.LET(_xlpm.d,UPPER(TRIM(CLEAN(SUBSTITUTE(F14414,CHAR(160),"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15" spans="2:11" hidden="1" x14ac:dyDescent="0.25">
      <c r="B14415" s="20">
        <v>45758</v>
      </c>
      <c r="C14415" s="2" t="s">
        <v>1</v>
      </c>
      <c r="D14415" s="2" t="s">
        <v>1855</v>
      </c>
      <c r="E14415" s="2" t="s">
        <v>807</v>
      </c>
      <c r="F14415" s="2" t="s">
        <v>4969</v>
      </c>
      <c r="G14415" s="5">
        <v>10</v>
      </c>
      <c r="H14415" s="5">
        <v>28.99</v>
      </c>
      <c r="I14415" s="5">
        <v>289.89999999999998</v>
      </c>
      <c r="J14415" s="5">
        <v>4649154.6000000015</v>
      </c>
      <c r="K14415" s="3" t="str" cm="1">
        <f t="array" ref="K14415">_xlfn.LET(_xlpm.d,UPPER(TRIM(CLEAN(SUBSTITUTE(F14415,CHAR(160),"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16" spans="2:11" hidden="1" x14ac:dyDescent="0.25">
      <c r="B14416" s="20">
        <v>45758</v>
      </c>
      <c r="C14416" s="2" t="s">
        <v>1</v>
      </c>
      <c r="D14416" s="2" t="s">
        <v>2787</v>
      </c>
      <c r="E14416" s="2" t="s">
        <v>319</v>
      </c>
      <c r="F14416" s="2" t="s">
        <v>4969</v>
      </c>
      <c r="G14416" s="5">
        <v>1400</v>
      </c>
      <c r="H14416" s="5">
        <v>31.85</v>
      </c>
      <c r="I14416" s="5">
        <v>44590</v>
      </c>
      <c r="J14416" s="5">
        <v>4693744.6000000015</v>
      </c>
      <c r="K14416" s="3" t="str" cm="1">
        <f t="array" ref="K14416">_xlfn.LET(_xlpm.d,UPPER(TRIM(CLEAN(SUBSTITUTE(F14416,CHAR(160),"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17" spans="2:11" hidden="1" x14ac:dyDescent="0.25">
      <c r="B14417" s="20">
        <v>45761</v>
      </c>
      <c r="C14417" s="2" t="s">
        <v>1</v>
      </c>
      <c r="D14417" s="2" t="s">
        <v>3607</v>
      </c>
      <c r="E14417" s="2" t="s">
        <v>25</v>
      </c>
      <c r="F14417" s="2" t="s">
        <v>4969</v>
      </c>
      <c r="G14417" s="5">
        <v>10</v>
      </c>
      <c r="H14417" s="5">
        <v>28.99</v>
      </c>
      <c r="I14417" s="5">
        <v>289.89999999999998</v>
      </c>
      <c r="J14417" s="5">
        <v>4694034.5000000019</v>
      </c>
      <c r="K14417" s="3" t="str" cm="1">
        <f t="array" ref="K14417">_xlfn.LET(_xlpm.d,UPPER(TRIM(CLEAN(SUBSTITUTE(F14417,CHAR(160),"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18" spans="2:11" hidden="1" x14ac:dyDescent="0.25">
      <c r="B14418" s="20">
        <v>45761</v>
      </c>
      <c r="C14418" s="2" t="s">
        <v>1</v>
      </c>
      <c r="D14418" s="2" t="s">
        <v>5170</v>
      </c>
      <c r="E14418" s="2" t="s">
        <v>4997</v>
      </c>
      <c r="F14418" s="2" t="s">
        <v>4969</v>
      </c>
      <c r="G14418" s="5">
        <v>45</v>
      </c>
      <c r="H14418" s="5">
        <v>29.99</v>
      </c>
      <c r="I14418" s="5">
        <v>1349.55</v>
      </c>
      <c r="J14418" s="5">
        <v>4695384.0500000017</v>
      </c>
      <c r="K14418" s="3" t="str" cm="1">
        <f t="array" ref="K14418">_xlfn.LET(_xlpm.d,UPPER(TRIM(CLEAN(SUBSTITUTE(F14418,CHAR(160),"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19" spans="2:11" hidden="1" x14ac:dyDescent="0.25">
      <c r="B14419" s="20">
        <v>45761</v>
      </c>
      <c r="C14419" s="2" t="s">
        <v>1</v>
      </c>
      <c r="D14419" s="2" t="s">
        <v>2789</v>
      </c>
      <c r="E14419" s="2" t="s">
        <v>64</v>
      </c>
      <c r="F14419" s="2" t="s">
        <v>4969</v>
      </c>
      <c r="G14419" s="5">
        <v>50</v>
      </c>
      <c r="H14419" s="5">
        <v>29.99</v>
      </c>
      <c r="I14419" s="5">
        <v>1499.5</v>
      </c>
      <c r="J14419" s="5">
        <v>4696883.5500000017</v>
      </c>
      <c r="K14419" s="3" t="str" cm="1">
        <f t="array" ref="K14419">_xlfn.LET(_xlpm.d,UPPER(TRIM(CLEAN(SUBSTITUTE(F14419,CHAR(160),"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20" spans="2:11" hidden="1" x14ac:dyDescent="0.25">
      <c r="B14420" s="20">
        <v>45761</v>
      </c>
      <c r="C14420" s="2" t="s">
        <v>1</v>
      </c>
      <c r="D14420" s="2" t="s">
        <v>2790</v>
      </c>
      <c r="E14420" s="2" t="s">
        <v>170</v>
      </c>
      <c r="F14420" s="2" t="s">
        <v>4969</v>
      </c>
      <c r="G14420" s="5">
        <v>170</v>
      </c>
      <c r="H14420" s="5">
        <v>29.99</v>
      </c>
      <c r="I14420" s="5">
        <v>5098.3</v>
      </c>
      <c r="J14420" s="5">
        <v>4701981.8500000015</v>
      </c>
      <c r="K14420" s="3" t="str" cm="1">
        <f t="array" ref="K14420">_xlfn.LET(_xlpm.d,UPPER(TRIM(CLEAN(SUBSTITUTE(F14420,CHAR(160),"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21" spans="2:11" hidden="1" x14ac:dyDescent="0.25">
      <c r="B14421" s="20">
        <v>45761</v>
      </c>
      <c r="C14421" s="2" t="s">
        <v>1</v>
      </c>
      <c r="D14421" s="2" t="s">
        <v>973</v>
      </c>
      <c r="E14421" s="2" t="s">
        <v>135</v>
      </c>
      <c r="F14421" s="2" t="s">
        <v>4969</v>
      </c>
      <c r="G14421" s="5">
        <v>60</v>
      </c>
      <c r="H14421" s="5">
        <v>31.85</v>
      </c>
      <c r="I14421" s="5">
        <v>1911</v>
      </c>
      <c r="J14421" s="5">
        <v>4703892.8500000015</v>
      </c>
      <c r="K14421" s="3" t="str" cm="1">
        <f t="array" ref="K14421">_xlfn.LET(_xlpm.d,UPPER(TRIM(CLEAN(SUBSTITUTE(F14421,CHAR(160),"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22" spans="2:11" hidden="1" x14ac:dyDescent="0.25">
      <c r="B14422" s="20">
        <v>45761</v>
      </c>
      <c r="C14422" s="2" t="s">
        <v>1</v>
      </c>
      <c r="D14422" s="2" t="s">
        <v>2791</v>
      </c>
      <c r="E14422" s="2" t="s">
        <v>192</v>
      </c>
      <c r="F14422" s="2" t="s">
        <v>4969</v>
      </c>
      <c r="G14422" s="5">
        <v>100</v>
      </c>
      <c r="H14422" s="5">
        <v>31.85</v>
      </c>
      <c r="I14422" s="5">
        <v>3185</v>
      </c>
      <c r="J14422" s="5">
        <v>4707077.8500000015</v>
      </c>
      <c r="K14422" s="3" t="str" cm="1">
        <f t="array" ref="K14422">_xlfn.LET(_xlpm.d,UPPER(TRIM(CLEAN(SUBSTITUTE(F14422,CHAR(160),"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23" spans="2:11" hidden="1" x14ac:dyDescent="0.25">
      <c r="B14423" s="20">
        <v>45761</v>
      </c>
      <c r="C14423" s="2" t="s">
        <v>1</v>
      </c>
      <c r="D14423" s="2" t="s">
        <v>5171</v>
      </c>
      <c r="E14423" s="2" t="s">
        <v>243</v>
      </c>
      <c r="F14423" s="2" t="s">
        <v>4969</v>
      </c>
      <c r="G14423" s="5">
        <v>100</v>
      </c>
      <c r="H14423" s="5">
        <v>31.85</v>
      </c>
      <c r="I14423" s="5">
        <v>3185</v>
      </c>
      <c r="J14423" s="5">
        <v>4710262.8500000015</v>
      </c>
      <c r="K14423" s="3" t="str" cm="1">
        <f t="array" ref="K14423">_xlfn.LET(_xlpm.d,UPPER(TRIM(CLEAN(SUBSTITUTE(F14423,CHAR(160),"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24" spans="2:11" hidden="1" x14ac:dyDescent="0.25">
      <c r="B14424" s="20">
        <v>45761</v>
      </c>
      <c r="C14424" s="2" t="s">
        <v>1</v>
      </c>
      <c r="D14424" s="2" t="s">
        <v>2792</v>
      </c>
      <c r="E14424" s="2" t="s">
        <v>254</v>
      </c>
      <c r="F14424" s="2" t="s">
        <v>4969</v>
      </c>
      <c r="G14424" s="5">
        <v>150</v>
      </c>
      <c r="H14424" s="5">
        <v>31.85</v>
      </c>
      <c r="I14424" s="5">
        <v>4777.5</v>
      </c>
      <c r="J14424" s="5">
        <v>4715040.3500000015</v>
      </c>
      <c r="K14424" s="3" t="str" cm="1">
        <f t="array" ref="K14424">_xlfn.LET(_xlpm.d,UPPER(TRIM(CLEAN(SUBSTITUTE(F14424,CHAR(160),"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25" spans="2:11" hidden="1" x14ac:dyDescent="0.25">
      <c r="B14425" s="20">
        <v>45761</v>
      </c>
      <c r="C14425" s="2" t="s">
        <v>1</v>
      </c>
      <c r="D14425" s="2" t="s">
        <v>5172</v>
      </c>
      <c r="E14425" s="2" t="s">
        <v>160</v>
      </c>
      <c r="F14425" s="2" t="s">
        <v>4969</v>
      </c>
      <c r="G14425" s="5">
        <v>120</v>
      </c>
      <c r="H14425" s="5">
        <v>31.85</v>
      </c>
      <c r="I14425" s="5">
        <v>3822</v>
      </c>
      <c r="J14425" s="5">
        <v>4718862.3500000015</v>
      </c>
      <c r="K14425" s="3" t="str" cm="1">
        <f t="array" ref="K14425">_xlfn.LET(_xlpm.d,UPPER(TRIM(CLEAN(SUBSTITUTE(F14425,CHAR(160),"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26" spans="2:11" hidden="1" x14ac:dyDescent="0.25">
      <c r="B14426" s="20">
        <v>45761</v>
      </c>
      <c r="C14426" s="2" t="s">
        <v>1</v>
      </c>
      <c r="D14426" s="2" t="s">
        <v>2793</v>
      </c>
      <c r="E14426" s="2" t="s">
        <v>224</v>
      </c>
      <c r="F14426" s="2" t="s">
        <v>4969</v>
      </c>
      <c r="G14426" s="5">
        <v>800</v>
      </c>
      <c r="H14426" s="5">
        <v>31.85</v>
      </c>
      <c r="I14426" s="5">
        <v>25480</v>
      </c>
      <c r="J14426" s="5">
        <v>4744342.3500000015</v>
      </c>
      <c r="K14426" s="3" t="str" cm="1">
        <f t="array" ref="K14426">_xlfn.LET(_xlpm.d,UPPER(TRIM(CLEAN(SUBSTITUTE(F14426,CHAR(160),"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27" spans="2:11" hidden="1" x14ac:dyDescent="0.25">
      <c r="B14427" s="20">
        <v>45762</v>
      </c>
      <c r="C14427" s="2" t="s">
        <v>1</v>
      </c>
      <c r="D14427" s="2" t="s">
        <v>1856</v>
      </c>
      <c r="E14427" s="2" t="s">
        <v>78</v>
      </c>
      <c r="F14427" s="2" t="s">
        <v>4969</v>
      </c>
      <c r="G14427" s="5">
        <v>300</v>
      </c>
      <c r="H14427" s="5">
        <v>31.85</v>
      </c>
      <c r="I14427" s="5">
        <v>9555</v>
      </c>
      <c r="J14427" s="5">
        <v>4753897.3500000015</v>
      </c>
      <c r="K14427" s="3" t="str" cm="1">
        <f t="array" ref="K14427">_xlfn.LET(_xlpm.d,UPPER(TRIM(CLEAN(SUBSTITUTE(F14427,CHAR(160),"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28" spans="2:11" hidden="1" x14ac:dyDescent="0.25">
      <c r="B14428" s="20">
        <v>45762</v>
      </c>
      <c r="C14428" s="2" t="s">
        <v>1</v>
      </c>
      <c r="D14428" s="2" t="s">
        <v>514</v>
      </c>
      <c r="E14428" s="2" t="s">
        <v>276</v>
      </c>
      <c r="F14428" s="2" t="s">
        <v>4969</v>
      </c>
      <c r="G14428" s="5">
        <v>140</v>
      </c>
      <c r="H14428" s="5">
        <v>31.85</v>
      </c>
      <c r="I14428" s="5">
        <v>4459</v>
      </c>
      <c r="J14428" s="5">
        <v>4758356.3500000015</v>
      </c>
      <c r="K14428" s="3" t="str" cm="1">
        <f t="array" ref="K14428">_xlfn.LET(_xlpm.d,UPPER(TRIM(CLEAN(SUBSTITUTE(F14428,CHAR(160),"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29" spans="2:11" hidden="1" x14ac:dyDescent="0.25">
      <c r="B14429" s="20">
        <v>45762</v>
      </c>
      <c r="C14429" s="2" t="s">
        <v>1</v>
      </c>
      <c r="D14429" s="2" t="s">
        <v>515</v>
      </c>
      <c r="E14429" s="2" t="s">
        <v>147</v>
      </c>
      <c r="F14429" s="2" t="s">
        <v>4969</v>
      </c>
      <c r="G14429" s="5">
        <v>160</v>
      </c>
      <c r="H14429" s="5">
        <v>31.85</v>
      </c>
      <c r="I14429" s="5">
        <v>5096</v>
      </c>
      <c r="J14429" s="5">
        <v>4763452.3500000015</v>
      </c>
      <c r="K14429" s="3" t="str" cm="1">
        <f t="array" ref="K14429">_xlfn.LET(_xlpm.d,UPPER(TRIM(CLEAN(SUBSTITUTE(F14429,CHAR(160),"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30" spans="2:11" hidden="1" x14ac:dyDescent="0.25">
      <c r="B14430" s="20">
        <v>45762</v>
      </c>
      <c r="C14430" s="2" t="s">
        <v>1</v>
      </c>
      <c r="D14430" s="2" t="s">
        <v>2794</v>
      </c>
      <c r="E14430" s="2" t="s">
        <v>141</v>
      </c>
      <c r="F14430" s="2" t="s">
        <v>4969</v>
      </c>
      <c r="G14430" s="5">
        <v>310</v>
      </c>
      <c r="H14430" s="5">
        <v>31.85</v>
      </c>
      <c r="I14430" s="5">
        <v>9873.5</v>
      </c>
      <c r="J14430" s="5">
        <v>4773325.8500000015</v>
      </c>
      <c r="K14430" s="3" t="str" cm="1">
        <f t="array" ref="K14430">_xlfn.LET(_xlpm.d,UPPER(TRIM(CLEAN(SUBSTITUTE(F14430,CHAR(160),"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31" spans="2:11" hidden="1" x14ac:dyDescent="0.25">
      <c r="B14431" s="20">
        <v>45762</v>
      </c>
      <c r="C14431" s="2" t="s">
        <v>1</v>
      </c>
      <c r="D14431" s="2" t="s">
        <v>1857</v>
      </c>
      <c r="E14431" s="2" t="s">
        <v>232</v>
      </c>
      <c r="F14431" s="2" t="s">
        <v>4969</v>
      </c>
      <c r="G14431" s="5">
        <v>140</v>
      </c>
      <c r="H14431" s="5">
        <v>31.85</v>
      </c>
      <c r="I14431" s="5">
        <v>4459</v>
      </c>
      <c r="J14431" s="5">
        <v>4777784.8500000015</v>
      </c>
      <c r="K14431" s="3" t="str" cm="1">
        <f t="array" ref="K14431">_xlfn.LET(_xlpm.d,UPPER(TRIM(CLEAN(SUBSTITUTE(F14431,CHAR(160),"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32" spans="2:11" hidden="1" x14ac:dyDescent="0.25">
      <c r="B14432" s="20">
        <v>45762</v>
      </c>
      <c r="C14432" s="2" t="s">
        <v>1</v>
      </c>
      <c r="D14432" s="2" t="s">
        <v>516</v>
      </c>
      <c r="E14432" s="2" t="s">
        <v>214</v>
      </c>
      <c r="F14432" s="2" t="s">
        <v>4969</v>
      </c>
      <c r="G14432" s="5">
        <v>200</v>
      </c>
      <c r="H14432" s="5">
        <v>31.85</v>
      </c>
      <c r="I14432" s="5">
        <v>6370</v>
      </c>
      <c r="J14432" s="5">
        <v>4784154.8500000015</v>
      </c>
      <c r="K14432" s="3" t="str" cm="1">
        <f t="array" ref="K14432">_xlfn.LET(_xlpm.d,UPPER(TRIM(CLEAN(SUBSTITUTE(F14432,CHAR(160),"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33" spans="2:11" hidden="1" x14ac:dyDescent="0.25">
      <c r="B14433" s="20">
        <v>45762</v>
      </c>
      <c r="C14433" s="2" t="s">
        <v>1</v>
      </c>
      <c r="D14433" s="2" t="s">
        <v>1858</v>
      </c>
      <c r="E14433" s="2" t="s">
        <v>186</v>
      </c>
      <c r="F14433" s="2" t="s">
        <v>4969</v>
      </c>
      <c r="G14433" s="5">
        <v>80</v>
      </c>
      <c r="H14433" s="5">
        <v>31.85</v>
      </c>
      <c r="I14433" s="5">
        <v>2548</v>
      </c>
      <c r="J14433" s="5">
        <v>4786702.8500000015</v>
      </c>
      <c r="K14433" s="3" t="str" cm="1">
        <f t="array" ref="K14433">_xlfn.LET(_xlpm.d,UPPER(TRIM(CLEAN(SUBSTITUTE(F14433,CHAR(160),"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34" spans="2:11" hidden="1" x14ac:dyDescent="0.25">
      <c r="B14434" s="20">
        <v>45762</v>
      </c>
      <c r="C14434" s="2" t="s">
        <v>1</v>
      </c>
      <c r="D14434" s="2" t="s">
        <v>517</v>
      </c>
      <c r="E14434" s="2" t="s">
        <v>273</v>
      </c>
      <c r="F14434" s="2" t="s">
        <v>4969</v>
      </c>
      <c r="G14434" s="5">
        <v>150</v>
      </c>
      <c r="H14434" s="5">
        <v>31.85</v>
      </c>
      <c r="I14434" s="5">
        <v>4777.5</v>
      </c>
      <c r="J14434" s="5">
        <v>4791480.3500000015</v>
      </c>
      <c r="K14434" s="3" t="str" cm="1">
        <f t="array" ref="K14434">_xlfn.LET(_xlpm.d,UPPER(TRIM(CLEAN(SUBSTITUTE(F14434,CHAR(160),"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35" spans="2:11" hidden="1" x14ac:dyDescent="0.25">
      <c r="B14435" s="20">
        <v>45762</v>
      </c>
      <c r="C14435" s="2" t="s">
        <v>1</v>
      </c>
      <c r="D14435" s="2" t="s">
        <v>1592</v>
      </c>
      <c r="E14435" s="2" t="s">
        <v>158</v>
      </c>
      <c r="F14435" s="2" t="s">
        <v>4969</v>
      </c>
      <c r="G14435" s="5">
        <v>150</v>
      </c>
      <c r="H14435" s="5">
        <v>31.85</v>
      </c>
      <c r="I14435" s="5">
        <v>4777.5</v>
      </c>
      <c r="J14435" s="5">
        <v>4796257.8500000015</v>
      </c>
      <c r="K14435" s="3" t="str" cm="1">
        <f t="array" ref="K14435">_xlfn.LET(_xlpm.d,UPPER(TRIM(CLEAN(SUBSTITUTE(F14435,CHAR(160),"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36" spans="2:11" hidden="1" x14ac:dyDescent="0.25">
      <c r="B14436" s="20">
        <v>45762</v>
      </c>
      <c r="C14436" s="2" t="s">
        <v>1</v>
      </c>
      <c r="D14436" s="2" t="s">
        <v>1407</v>
      </c>
      <c r="E14436" s="2" t="s">
        <v>162</v>
      </c>
      <c r="F14436" s="2" t="s">
        <v>4969</v>
      </c>
      <c r="G14436" s="5">
        <v>250</v>
      </c>
      <c r="H14436" s="5">
        <v>31.85</v>
      </c>
      <c r="I14436" s="5">
        <v>7962.5</v>
      </c>
      <c r="J14436" s="5">
        <v>4804220.3500000015</v>
      </c>
      <c r="K14436" s="3" t="str" cm="1">
        <f t="array" ref="K14436">_xlfn.LET(_xlpm.d,UPPER(TRIM(CLEAN(SUBSTITUTE(F14436,CHAR(160),"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37" spans="2:11" hidden="1" x14ac:dyDescent="0.25">
      <c r="B14437" s="20">
        <v>45762</v>
      </c>
      <c r="C14437" s="2" t="s">
        <v>1</v>
      </c>
      <c r="D14437" s="2" t="s">
        <v>2795</v>
      </c>
      <c r="E14437" s="2" t="s">
        <v>544</v>
      </c>
      <c r="F14437" s="2" t="s">
        <v>4969</v>
      </c>
      <c r="G14437" s="5">
        <v>60</v>
      </c>
      <c r="H14437" s="5">
        <v>31.85</v>
      </c>
      <c r="I14437" s="5">
        <v>1911</v>
      </c>
      <c r="J14437" s="5">
        <v>4806131.3500000015</v>
      </c>
      <c r="K14437" s="3" t="str" cm="1">
        <f t="array" ref="K14437">_xlfn.LET(_xlpm.d,UPPER(TRIM(CLEAN(SUBSTITUTE(F14437,CHAR(160),"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38" spans="2:11" hidden="1" x14ac:dyDescent="0.25">
      <c r="B14438" s="20">
        <v>45762</v>
      </c>
      <c r="C14438" s="2" t="s">
        <v>1</v>
      </c>
      <c r="D14438" s="2" t="s">
        <v>974</v>
      </c>
      <c r="E14438" s="2" t="s">
        <v>234</v>
      </c>
      <c r="F14438" s="2" t="s">
        <v>4969</v>
      </c>
      <c r="G14438" s="5">
        <v>200</v>
      </c>
      <c r="H14438" s="5">
        <v>31.85</v>
      </c>
      <c r="I14438" s="5">
        <v>6370</v>
      </c>
      <c r="J14438" s="5">
        <v>4812501.3500000015</v>
      </c>
      <c r="K14438" s="3" t="str" cm="1">
        <f t="array" ref="K14438">_xlfn.LET(_xlpm.d,UPPER(TRIM(CLEAN(SUBSTITUTE(F14438,CHAR(160),"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39" spans="2:11" hidden="1" x14ac:dyDescent="0.25">
      <c r="B14439" s="20">
        <v>45762</v>
      </c>
      <c r="C14439" s="2" t="s">
        <v>1</v>
      </c>
      <c r="D14439" s="2" t="s">
        <v>1859</v>
      </c>
      <c r="E14439" s="2" t="s">
        <v>50</v>
      </c>
      <c r="F14439" s="2" t="s">
        <v>4969</v>
      </c>
      <c r="G14439" s="5">
        <v>400</v>
      </c>
      <c r="H14439" s="5">
        <v>29.2</v>
      </c>
      <c r="I14439" s="5">
        <v>11680</v>
      </c>
      <c r="J14439" s="5">
        <v>4824181.3500000015</v>
      </c>
      <c r="K14439" s="3" t="str" cm="1">
        <f t="array" ref="K14439">_xlfn.LET(_xlpm.d,UPPER(TRIM(CLEAN(SUBSTITUTE(F14439,CHAR(160),"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40" spans="2:11" hidden="1" x14ac:dyDescent="0.25">
      <c r="B14440" s="20">
        <v>45762</v>
      </c>
      <c r="C14440" s="2" t="s">
        <v>1</v>
      </c>
      <c r="D14440" s="2" t="s">
        <v>5173</v>
      </c>
      <c r="E14440" s="2" t="s">
        <v>61</v>
      </c>
      <c r="F14440" s="2" t="s">
        <v>4969</v>
      </c>
      <c r="G14440" s="5">
        <v>143</v>
      </c>
      <c r="H14440" s="5">
        <v>29.6</v>
      </c>
      <c r="I14440" s="5">
        <v>4232.8</v>
      </c>
      <c r="J14440" s="5">
        <v>4828414.1500000013</v>
      </c>
      <c r="K14440" s="3" t="str" cm="1">
        <f t="array" ref="K14440">_xlfn.LET(_xlpm.d,UPPER(TRIM(CLEAN(SUBSTITUTE(F14440,CHAR(160),"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41" spans="2:11" hidden="1" x14ac:dyDescent="0.25">
      <c r="B14441" s="20">
        <v>45762</v>
      </c>
      <c r="C14441" s="2" t="s">
        <v>1</v>
      </c>
      <c r="D14441" s="2" t="s">
        <v>518</v>
      </c>
      <c r="E14441" s="2" t="s">
        <v>266</v>
      </c>
      <c r="F14441" s="2" t="s">
        <v>4969</v>
      </c>
      <c r="G14441" s="5">
        <v>170</v>
      </c>
      <c r="H14441" s="5">
        <v>31.85</v>
      </c>
      <c r="I14441" s="5">
        <v>5414.5</v>
      </c>
      <c r="J14441" s="5">
        <v>4833828.6500000013</v>
      </c>
      <c r="K14441" s="3" t="str" cm="1">
        <f t="array" ref="K14441">_xlfn.LET(_xlpm.d,UPPER(TRIM(CLEAN(SUBSTITUTE(F14441,CHAR(160),"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42" spans="2:11" hidden="1" x14ac:dyDescent="0.25">
      <c r="B14442" s="20">
        <v>45762</v>
      </c>
      <c r="C14442" s="2" t="s">
        <v>1</v>
      </c>
      <c r="D14442" s="2" t="s">
        <v>5174</v>
      </c>
      <c r="E14442" s="2" t="s">
        <v>1735</v>
      </c>
      <c r="F14442" s="2" t="s">
        <v>4969</v>
      </c>
      <c r="G14442" s="5">
        <v>105</v>
      </c>
      <c r="H14442" s="5">
        <v>32.200000000000003</v>
      </c>
      <c r="I14442" s="5">
        <v>3381</v>
      </c>
      <c r="J14442" s="5">
        <v>4837209.6500000013</v>
      </c>
      <c r="K14442" s="3" t="str" cm="1">
        <f t="array" ref="K14442">_xlfn.LET(_xlpm.d,UPPER(TRIM(CLEAN(SUBSTITUTE(F14442,CHAR(160),"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43" spans="2:11" hidden="1" x14ac:dyDescent="0.25">
      <c r="B14443" s="20">
        <v>45762</v>
      </c>
      <c r="C14443" s="2" t="s">
        <v>1</v>
      </c>
      <c r="D14443" s="2" t="s">
        <v>2796</v>
      </c>
      <c r="E14443" s="2" t="s">
        <v>165</v>
      </c>
      <c r="F14443" s="2" t="s">
        <v>4969</v>
      </c>
      <c r="G14443" s="5">
        <v>100</v>
      </c>
      <c r="H14443" s="5">
        <v>31.85</v>
      </c>
      <c r="I14443" s="5">
        <v>3185</v>
      </c>
      <c r="J14443" s="5">
        <v>4840394.6500000013</v>
      </c>
      <c r="K14443" s="3" t="str" cm="1">
        <f t="array" ref="K14443">_xlfn.LET(_xlpm.d,UPPER(TRIM(CLEAN(SUBSTITUTE(F14443,CHAR(160),"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44" spans="2:11" hidden="1" x14ac:dyDescent="0.25">
      <c r="B14444" s="20">
        <v>45762</v>
      </c>
      <c r="C14444" s="2" t="s">
        <v>1</v>
      </c>
      <c r="D14444" s="2" t="s">
        <v>2797</v>
      </c>
      <c r="E14444" s="2" t="s">
        <v>6</v>
      </c>
      <c r="F14444" s="2" t="s">
        <v>4969</v>
      </c>
      <c r="G14444" s="5">
        <v>170</v>
      </c>
      <c r="H14444" s="5">
        <v>32.200000000000003</v>
      </c>
      <c r="I14444" s="5">
        <v>5474</v>
      </c>
      <c r="J14444" s="5">
        <v>4845868.6500000013</v>
      </c>
      <c r="K14444" s="3" t="str" cm="1">
        <f t="array" ref="K14444">_xlfn.LET(_xlpm.d,UPPER(TRIM(CLEAN(SUBSTITUTE(F14444,CHAR(160),"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45" spans="2:11" hidden="1" x14ac:dyDescent="0.25">
      <c r="B14445" s="20">
        <v>45762</v>
      </c>
      <c r="C14445" s="2" t="s">
        <v>1</v>
      </c>
      <c r="D14445" s="2" t="s">
        <v>4433</v>
      </c>
      <c r="E14445" s="2" t="s">
        <v>796</v>
      </c>
      <c r="F14445" s="2" t="s">
        <v>4969</v>
      </c>
      <c r="G14445" s="5">
        <v>80</v>
      </c>
      <c r="H14445" s="5">
        <v>29.99</v>
      </c>
      <c r="I14445" s="5">
        <v>2399.1999999999998</v>
      </c>
      <c r="J14445" s="5">
        <v>4848267.8500000015</v>
      </c>
      <c r="K14445" s="3" t="str" cm="1">
        <f t="array" ref="K14445">_xlfn.LET(_xlpm.d,UPPER(TRIM(CLEAN(SUBSTITUTE(F14445,CHAR(160),"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46" spans="2:11" hidden="1" x14ac:dyDescent="0.25">
      <c r="B14446" s="20">
        <v>45762</v>
      </c>
      <c r="C14446" s="2" t="s">
        <v>1</v>
      </c>
      <c r="D14446" s="2" t="s">
        <v>2798</v>
      </c>
      <c r="E14446" s="2" t="s">
        <v>774</v>
      </c>
      <c r="F14446" s="2" t="s">
        <v>4969</v>
      </c>
      <c r="G14446" s="5">
        <v>5</v>
      </c>
      <c r="H14446" s="5">
        <v>29.99</v>
      </c>
      <c r="I14446" s="5">
        <v>149.94999999999999</v>
      </c>
      <c r="J14446" s="5">
        <v>4848417.8000000017</v>
      </c>
      <c r="K14446" s="3" t="str" cm="1">
        <f t="array" ref="K14446">_xlfn.LET(_xlpm.d,UPPER(TRIM(CLEAN(SUBSTITUTE(F14446,CHAR(160),"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47" spans="2:11" hidden="1" x14ac:dyDescent="0.25">
      <c r="B14447" s="20">
        <v>45763</v>
      </c>
      <c r="C14447" s="2" t="s">
        <v>1</v>
      </c>
      <c r="D14447" s="2" t="s">
        <v>5175</v>
      </c>
      <c r="E14447" s="2" t="s">
        <v>16</v>
      </c>
      <c r="F14447" s="2" t="s">
        <v>4969</v>
      </c>
      <c r="G14447" s="5">
        <v>280</v>
      </c>
      <c r="H14447" s="5">
        <v>31.8</v>
      </c>
      <c r="I14447" s="5">
        <v>8904</v>
      </c>
      <c r="J14447" s="5">
        <v>4857321.8000000017</v>
      </c>
      <c r="K14447" s="3" t="str" cm="1">
        <f t="array" ref="K14447">_xlfn.LET(_xlpm.d,UPPER(TRIM(CLEAN(SUBSTITUTE(F14447,CHAR(160),"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48" spans="2:11" hidden="1" x14ac:dyDescent="0.25">
      <c r="B14448" s="20">
        <v>45763</v>
      </c>
      <c r="C14448" s="2" t="s">
        <v>1</v>
      </c>
      <c r="D14448" s="2" t="s">
        <v>1861</v>
      </c>
      <c r="E14448" s="2" t="s">
        <v>1634</v>
      </c>
      <c r="F14448" s="2" t="s">
        <v>5176</v>
      </c>
      <c r="G14448" s="5">
        <v>100</v>
      </c>
      <c r="H14448" s="5">
        <v>31.85</v>
      </c>
      <c r="I14448" s="5">
        <v>3185</v>
      </c>
      <c r="J14448" s="5">
        <v>4860506.8000000017</v>
      </c>
      <c r="K14448" s="3" t="str" cm="1">
        <f t="array" ref="K14448">_xlfn.LET(_xlpm.d,UPPER(TRIM(CLEAN(SUBSTITUTE(F14448,CHAR(160),"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49" spans="2:11" hidden="1" x14ac:dyDescent="0.25">
      <c r="B14449" s="20">
        <v>45763</v>
      </c>
      <c r="C14449" s="2" t="s">
        <v>1</v>
      </c>
      <c r="D14449" s="2" t="s">
        <v>975</v>
      </c>
      <c r="E14449" s="2" t="s">
        <v>149</v>
      </c>
      <c r="F14449" s="2" t="s">
        <v>4969</v>
      </c>
      <c r="G14449" s="5">
        <v>200</v>
      </c>
      <c r="H14449" s="5">
        <v>31.85</v>
      </c>
      <c r="I14449" s="5">
        <v>6370</v>
      </c>
      <c r="J14449" s="5">
        <v>4866876.8000000017</v>
      </c>
      <c r="K14449" s="3" t="str" cm="1">
        <f t="array" ref="K14449">_xlfn.LET(_xlpm.d,UPPER(TRIM(CLEAN(SUBSTITUTE(F14449,CHAR(160),"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50" spans="2:11" hidden="1" x14ac:dyDescent="0.25">
      <c r="B14450" s="20">
        <v>45763</v>
      </c>
      <c r="C14450" s="2" t="s">
        <v>1</v>
      </c>
      <c r="D14450" s="2" t="s">
        <v>519</v>
      </c>
      <c r="E14450" s="2" t="s">
        <v>143</v>
      </c>
      <c r="F14450" s="2" t="s">
        <v>4969</v>
      </c>
      <c r="G14450" s="5">
        <v>150</v>
      </c>
      <c r="H14450" s="5">
        <v>31.85</v>
      </c>
      <c r="I14450" s="5">
        <v>4777.5</v>
      </c>
      <c r="J14450" s="5">
        <v>4871654.3000000017</v>
      </c>
      <c r="K14450" s="3" t="str" cm="1">
        <f t="array" ref="K14450">_xlfn.LET(_xlpm.d,UPPER(TRIM(CLEAN(SUBSTITUTE(F14450,CHAR(160),"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51" spans="2:11" hidden="1" x14ac:dyDescent="0.25">
      <c r="B14451" s="20">
        <v>45763</v>
      </c>
      <c r="C14451" s="2" t="s">
        <v>1</v>
      </c>
      <c r="D14451" s="2" t="s">
        <v>976</v>
      </c>
      <c r="E14451" s="2" t="s">
        <v>286</v>
      </c>
      <c r="F14451" s="2" t="s">
        <v>4969</v>
      </c>
      <c r="G14451" s="5">
        <v>110</v>
      </c>
      <c r="H14451" s="5">
        <v>31.85</v>
      </c>
      <c r="I14451" s="5">
        <v>3503.5</v>
      </c>
      <c r="J14451" s="5">
        <v>4875157.8000000017</v>
      </c>
      <c r="K14451" s="3" t="str" cm="1">
        <f t="array" ref="K14451">_xlfn.LET(_xlpm.d,UPPER(TRIM(CLEAN(SUBSTITUTE(F14451,CHAR(160),"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52" spans="2:11" hidden="1" x14ac:dyDescent="0.25">
      <c r="B14452" s="20">
        <v>45763</v>
      </c>
      <c r="C14452" s="2" t="s">
        <v>1</v>
      </c>
      <c r="D14452" s="2" t="s">
        <v>2799</v>
      </c>
      <c r="E14452" s="2" t="s">
        <v>120</v>
      </c>
      <c r="F14452" s="2" t="s">
        <v>4969</v>
      </c>
      <c r="G14452" s="5">
        <v>75</v>
      </c>
      <c r="H14452" s="5">
        <v>31.65</v>
      </c>
      <c r="I14452" s="5">
        <v>2373.75</v>
      </c>
      <c r="J14452" s="5">
        <v>4877531.5500000017</v>
      </c>
      <c r="K14452" s="3" t="str" cm="1">
        <f t="array" ref="K14452">_xlfn.LET(_xlpm.d,UPPER(TRIM(CLEAN(SUBSTITUTE(F14452,CHAR(160),"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53" spans="2:11" hidden="1" x14ac:dyDescent="0.25">
      <c r="B14453" s="20">
        <v>45763</v>
      </c>
      <c r="C14453" s="2" t="s">
        <v>1</v>
      </c>
      <c r="D14453" s="2" t="s">
        <v>4588</v>
      </c>
      <c r="E14453" s="2" t="s">
        <v>788</v>
      </c>
      <c r="F14453" s="2" t="s">
        <v>4969</v>
      </c>
      <c r="G14453" s="5">
        <v>20</v>
      </c>
      <c r="H14453" s="5">
        <v>29.99</v>
      </c>
      <c r="I14453" s="5">
        <v>599.79999999999995</v>
      </c>
      <c r="J14453" s="5">
        <v>4878131.3500000015</v>
      </c>
      <c r="K14453" s="3" t="str" cm="1">
        <f t="array" ref="K14453">_xlfn.LET(_xlpm.d,UPPER(TRIM(CLEAN(SUBSTITUTE(F14453,CHAR(160),"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54" spans="2:11" hidden="1" x14ac:dyDescent="0.25">
      <c r="B14454" s="20">
        <v>45763</v>
      </c>
      <c r="C14454" s="2" t="s">
        <v>1</v>
      </c>
      <c r="D14454" s="2" t="s">
        <v>10</v>
      </c>
      <c r="E14454" s="2" t="s">
        <v>3</v>
      </c>
      <c r="F14454" s="2" t="s">
        <v>4969</v>
      </c>
      <c r="G14454" s="5">
        <v>170</v>
      </c>
      <c r="H14454" s="5">
        <v>29.99</v>
      </c>
      <c r="I14454" s="5">
        <v>5098.3</v>
      </c>
      <c r="J14454" s="5">
        <v>4883229.6500000013</v>
      </c>
      <c r="K14454" s="3" t="str" cm="1">
        <f t="array" ref="K14454">_xlfn.LET(_xlpm.d,UPPER(TRIM(CLEAN(SUBSTITUTE(F14454,CHAR(160),"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55" spans="2:11" hidden="1" x14ac:dyDescent="0.25">
      <c r="B14455" s="20">
        <v>45763</v>
      </c>
      <c r="C14455" s="2" t="s">
        <v>1</v>
      </c>
      <c r="D14455" s="2" t="s">
        <v>5177</v>
      </c>
      <c r="E14455" s="2" t="s">
        <v>1726</v>
      </c>
      <c r="F14455" s="2" t="s">
        <v>4969</v>
      </c>
      <c r="G14455" s="5">
        <v>200</v>
      </c>
      <c r="H14455" s="5">
        <v>29.99</v>
      </c>
      <c r="I14455" s="5">
        <v>5998</v>
      </c>
      <c r="J14455" s="5">
        <v>4889227.6500000013</v>
      </c>
      <c r="K14455" s="3" t="str" cm="1">
        <f t="array" ref="K14455">_xlfn.LET(_xlpm.d,UPPER(TRIM(CLEAN(SUBSTITUTE(F14455,CHAR(160),"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56" spans="2:11" hidden="1" x14ac:dyDescent="0.25">
      <c r="B14456" s="20">
        <v>45763</v>
      </c>
      <c r="C14456" s="2" t="s">
        <v>1</v>
      </c>
      <c r="D14456" s="2" t="s">
        <v>2806</v>
      </c>
      <c r="E14456" s="2" t="s">
        <v>197</v>
      </c>
      <c r="F14456" s="2" t="s">
        <v>4969</v>
      </c>
      <c r="G14456" s="5">
        <v>750</v>
      </c>
      <c r="H14456" s="5">
        <v>31.85</v>
      </c>
      <c r="I14456" s="5">
        <v>23887.5</v>
      </c>
      <c r="J14456" s="5">
        <v>4913115.1500000013</v>
      </c>
      <c r="K14456" s="3" t="str" cm="1">
        <f t="array" ref="K14456">_xlfn.LET(_xlpm.d,UPPER(TRIM(CLEAN(SUBSTITUTE(F14456,CHAR(160),"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57" spans="2:11" hidden="1" x14ac:dyDescent="0.25">
      <c r="B14457" s="20">
        <v>45763</v>
      </c>
      <c r="C14457" s="2" t="s">
        <v>1</v>
      </c>
      <c r="D14457" s="2" t="s">
        <v>2807</v>
      </c>
      <c r="E14457" s="2" t="s">
        <v>302</v>
      </c>
      <c r="F14457" s="2" t="s">
        <v>4969</v>
      </c>
      <c r="G14457" s="5">
        <v>40</v>
      </c>
      <c r="H14457" s="5">
        <v>29.99</v>
      </c>
      <c r="I14457" s="5">
        <v>1199.5999999999999</v>
      </c>
      <c r="J14457" s="5">
        <v>4914314.7500000009</v>
      </c>
      <c r="K14457" s="3" t="str" cm="1">
        <f t="array" ref="K14457">_xlfn.LET(_xlpm.d,UPPER(TRIM(CLEAN(SUBSTITUTE(F14457,CHAR(160),"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58" spans="2:11" hidden="1" x14ac:dyDescent="0.25">
      <c r="B14458" s="20">
        <v>45763</v>
      </c>
      <c r="C14458" s="2" t="s">
        <v>1</v>
      </c>
      <c r="D14458" s="2" t="s">
        <v>5178</v>
      </c>
      <c r="E14458" s="2" t="s">
        <v>5004</v>
      </c>
      <c r="F14458" s="2" t="s">
        <v>4969</v>
      </c>
      <c r="G14458" s="5">
        <v>10</v>
      </c>
      <c r="H14458" s="5">
        <v>29.99</v>
      </c>
      <c r="I14458" s="5">
        <v>299.89999999999998</v>
      </c>
      <c r="J14458" s="5">
        <v>4914614.6500000013</v>
      </c>
      <c r="K14458" s="3" t="str" cm="1">
        <f t="array" ref="K14458">_xlfn.LET(_xlpm.d,UPPER(TRIM(CLEAN(SUBSTITUTE(F14458,CHAR(160),"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59" spans="2:11" hidden="1" x14ac:dyDescent="0.25">
      <c r="B14459" s="20">
        <v>45764</v>
      </c>
      <c r="C14459" s="2" t="s">
        <v>1</v>
      </c>
      <c r="D14459" s="2" t="s">
        <v>520</v>
      </c>
      <c r="E14459" s="2" t="s">
        <v>154</v>
      </c>
      <c r="F14459" s="2" t="s">
        <v>4969</v>
      </c>
      <c r="G14459" s="5">
        <v>180</v>
      </c>
      <c r="H14459" s="5">
        <v>31.85</v>
      </c>
      <c r="I14459" s="5">
        <v>5733</v>
      </c>
      <c r="J14459" s="5">
        <v>4920347.6500000013</v>
      </c>
      <c r="K14459" s="3" t="str" cm="1">
        <f t="array" ref="K14459">_xlfn.LET(_xlpm.d,UPPER(TRIM(CLEAN(SUBSTITUTE(F14459,CHAR(160),"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60" spans="2:11" hidden="1" x14ac:dyDescent="0.25">
      <c r="B14460" s="20">
        <v>45764</v>
      </c>
      <c r="C14460" s="2" t="s">
        <v>1</v>
      </c>
      <c r="D14460" s="2" t="s">
        <v>521</v>
      </c>
      <c r="E14460" s="2" t="s">
        <v>236</v>
      </c>
      <c r="F14460" s="2" t="s">
        <v>4969</v>
      </c>
      <c r="G14460" s="5">
        <v>330</v>
      </c>
      <c r="H14460" s="5">
        <v>31.85</v>
      </c>
      <c r="I14460" s="5">
        <v>10510.5</v>
      </c>
      <c r="J14460" s="5">
        <v>4930858.1500000013</v>
      </c>
      <c r="K14460" s="3" t="str" cm="1">
        <f t="array" ref="K14460">_xlfn.LET(_xlpm.d,UPPER(TRIM(CLEAN(SUBSTITUTE(F14460,CHAR(160),"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61" spans="2:11" hidden="1" x14ac:dyDescent="0.25">
      <c r="B14461" s="20">
        <v>45764</v>
      </c>
      <c r="C14461" s="2" t="s">
        <v>1</v>
      </c>
      <c r="D14461" s="2" t="s">
        <v>522</v>
      </c>
      <c r="E14461" s="2" t="s">
        <v>243</v>
      </c>
      <c r="F14461" s="2" t="s">
        <v>4969</v>
      </c>
      <c r="G14461" s="5">
        <v>150</v>
      </c>
      <c r="H14461" s="5">
        <v>31.85</v>
      </c>
      <c r="I14461" s="5">
        <v>4777.5</v>
      </c>
      <c r="J14461" s="5">
        <v>4935635.6500000013</v>
      </c>
      <c r="K14461" s="3" t="str" cm="1">
        <f t="array" ref="K14461">_xlfn.LET(_xlpm.d,UPPER(TRIM(CLEAN(SUBSTITUTE(F14461,CHAR(160),"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62" spans="2:11" hidden="1" x14ac:dyDescent="0.25">
      <c r="B14462" s="20">
        <v>45764</v>
      </c>
      <c r="C14462" s="2" t="s">
        <v>1</v>
      </c>
      <c r="D14462" s="2" t="s">
        <v>2808</v>
      </c>
      <c r="E14462" s="2" t="s">
        <v>248</v>
      </c>
      <c r="F14462" s="2" t="s">
        <v>4969</v>
      </c>
      <c r="G14462" s="5">
        <v>270</v>
      </c>
      <c r="H14462" s="5">
        <v>31.85</v>
      </c>
      <c r="I14462" s="5">
        <v>8599.5</v>
      </c>
      <c r="J14462" s="5">
        <v>4944235.1500000013</v>
      </c>
      <c r="K14462" s="3" t="str" cm="1">
        <f t="array" ref="K14462">_xlfn.LET(_xlpm.d,UPPER(TRIM(CLEAN(SUBSTITUTE(F14462,CHAR(160),"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63" spans="2:11" hidden="1" x14ac:dyDescent="0.25">
      <c r="B14463" s="20">
        <v>45764</v>
      </c>
      <c r="C14463" s="2" t="s">
        <v>1</v>
      </c>
      <c r="D14463" s="2" t="s">
        <v>523</v>
      </c>
      <c r="E14463" s="2" t="s">
        <v>195</v>
      </c>
      <c r="F14463" s="2" t="s">
        <v>4969</v>
      </c>
      <c r="G14463" s="5">
        <v>120</v>
      </c>
      <c r="H14463" s="5">
        <v>31.85</v>
      </c>
      <c r="I14463" s="5">
        <v>3822</v>
      </c>
      <c r="J14463" s="5">
        <v>4948057.1500000013</v>
      </c>
      <c r="K14463" s="3" t="str" cm="1">
        <f t="array" ref="K14463">_xlfn.LET(_xlpm.d,UPPER(TRIM(CLEAN(SUBSTITUTE(F14463,CHAR(160),"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64" spans="2:11" hidden="1" x14ac:dyDescent="0.25">
      <c r="B14464" s="20">
        <v>45764</v>
      </c>
      <c r="C14464" s="2" t="s">
        <v>1</v>
      </c>
      <c r="D14464" s="2" t="s">
        <v>1863</v>
      </c>
      <c r="E14464" s="2" t="s">
        <v>268</v>
      </c>
      <c r="F14464" s="2" t="s">
        <v>4969</v>
      </c>
      <c r="G14464" s="5">
        <v>210</v>
      </c>
      <c r="H14464" s="5">
        <v>31.85</v>
      </c>
      <c r="I14464" s="5">
        <v>6688.5</v>
      </c>
      <c r="J14464" s="5">
        <v>4954745.6500000013</v>
      </c>
      <c r="K14464" s="3" t="str" cm="1">
        <f t="array" ref="K14464">_xlfn.LET(_xlpm.d,UPPER(TRIM(CLEAN(SUBSTITUTE(F14464,CHAR(160),"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65" spans="2:11" hidden="1" x14ac:dyDescent="0.25">
      <c r="B14465" s="20">
        <v>45764</v>
      </c>
      <c r="C14465" s="2" t="s">
        <v>1</v>
      </c>
      <c r="D14465" s="2" t="s">
        <v>1408</v>
      </c>
      <c r="E14465" s="2" t="s">
        <v>238</v>
      </c>
      <c r="F14465" s="2" t="s">
        <v>4969</v>
      </c>
      <c r="G14465" s="5">
        <v>300</v>
      </c>
      <c r="H14465" s="5">
        <v>31.85</v>
      </c>
      <c r="I14465" s="5">
        <v>9555</v>
      </c>
      <c r="J14465" s="5">
        <v>4964300.6500000013</v>
      </c>
      <c r="K14465" s="3" t="str" cm="1">
        <f t="array" ref="K14465">_xlfn.LET(_xlpm.d,UPPER(TRIM(CLEAN(SUBSTITUTE(F14465,CHAR(160),"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66" spans="2:11" hidden="1" x14ac:dyDescent="0.25">
      <c r="B14466" s="20">
        <v>45764</v>
      </c>
      <c r="C14466" s="2" t="s">
        <v>1</v>
      </c>
      <c r="D14466" s="2" t="s">
        <v>524</v>
      </c>
      <c r="E14466" s="2" t="s">
        <v>241</v>
      </c>
      <c r="F14466" s="2" t="s">
        <v>4969</v>
      </c>
      <c r="G14466" s="5">
        <v>200</v>
      </c>
      <c r="H14466" s="5">
        <v>31.85</v>
      </c>
      <c r="I14466" s="5">
        <v>6370</v>
      </c>
      <c r="J14466" s="5">
        <v>4970670.6500000013</v>
      </c>
      <c r="K14466" s="3" t="str" cm="1">
        <f t="array" ref="K14466">_xlfn.LET(_xlpm.d,UPPER(TRIM(CLEAN(SUBSTITUTE(F14466,CHAR(160),"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67" spans="2:11" hidden="1" x14ac:dyDescent="0.25">
      <c r="B14467" s="20">
        <v>45764</v>
      </c>
      <c r="C14467" s="2" t="s">
        <v>1</v>
      </c>
      <c r="D14467" s="2" t="s">
        <v>2809</v>
      </c>
      <c r="E14467" s="2" t="s">
        <v>43</v>
      </c>
      <c r="F14467" s="2" t="s">
        <v>4969</v>
      </c>
      <c r="G14467" s="5">
        <v>65</v>
      </c>
      <c r="H14467" s="5">
        <v>27.3</v>
      </c>
      <c r="I14467" s="5">
        <v>1774.5</v>
      </c>
      <c r="J14467" s="5">
        <v>4972445.1500000013</v>
      </c>
      <c r="K14467" s="3" t="str" cm="1">
        <f t="array" ref="K14467">_xlfn.LET(_xlpm.d,UPPER(TRIM(CLEAN(SUBSTITUTE(F14467,CHAR(160),"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68" spans="2:11" hidden="1" x14ac:dyDescent="0.25">
      <c r="B14468" s="20">
        <v>45764</v>
      </c>
      <c r="C14468" s="2" t="s">
        <v>1</v>
      </c>
      <c r="D14468" s="2" t="s">
        <v>2810</v>
      </c>
      <c r="E14468" s="2" t="s">
        <v>307</v>
      </c>
      <c r="F14468" s="2" t="s">
        <v>4969</v>
      </c>
      <c r="G14468" s="5">
        <v>540</v>
      </c>
      <c r="H14468" s="5">
        <v>31.85</v>
      </c>
      <c r="I14468" s="5">
        <v>17199</v>
      </c>
      <c r="J14468" s="5">
        <v>4989644.1500000013</v>
      </c>
      <c r="K14468" s="3" t="str" cm="1">
        <f t="array" ref="K14468">_xlfn.LET(_xlpm.d,UPPER(TRIM(CLEAN(SUBSTITUTE(F14468,CHAR(160),"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69" spans="2:11" hidden="1" x14ac:dyDescent="0.25">
      <c r="B14469" s="20">
        <v>45769</v>
      </c>
      <c r="C14469" s="2" t="s">
        <v>1</v>
      </c>
      <c r="D14469" s="2" t="s">
        <v>5179</v>
      </c>
      <c r="E14469" s="2" t="s">
        <v>5004</v>
      </c>
      <c r="F14469" s="2" t="s">
        <v>4969</v>
      </c>
      <c r="G14469" s="5">
        <v>15</v>
      </c>
      <c r="H14469" s="5">
        <v>29.99</v>
      </c>
      <c r="I14469" s="5">
        <v>449.85</v>
      </c>
      <c r="J14469" s="5">
        <v>4990094.0000000009</v>
      </c>
      <c r="K14469" s="3" t="str" cm="1">
        <f t="array" ref="K14469">_xlfn.LET(_xlpm.d,UPPER(TRIM(CLEAN(SUBSTITUTE(F14469,CHAR(160),"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70" spans="2:11" hidden="1" x14ac:dyDescent="0.25">
      <c r="B14470" s="20">
        <v>45769</v>
      </c>
      <c r="C14470" s="2" t="s">
        <v>1</v>
      </c>
      <c r="D14470" s="2" t="s">
        <v>5180</v>
      </c>
      <c r="E14470" s="2" t="s">
        <v>807</v>
      </c>
      <c r="F14470" s="2" t="s">
        <v>4969</v>
      </c>
      <c r="G14470" s="5">
        <v>60</v>
      </c>
      <c r="H14470" s="5">
        <v>28.65</v>
      </c>
      <c r="I14470" s="5">
        <v>1719</v>
      </c>
      <c r="J14470" s="5">
        <v>4991813.0000000009</v>
      </c>
      <c r="K14470" s="3" t="str" cm="1">
        <f t="array" ref="K14470">_xlfn.LET(_xlpm.d,UPPER(TRIM(CLEAN(SUBSTITUTE(F14470,CHAR(160),"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71" spans="2:11" hidden="1" x14ac:dyDescent="0.25">
      <c r="B14471" s="20">
        <v>45769</v>
      </c>
      <c r="C14471" s="2" t="s">
        <v>1</v>
      </c>
      <c r="D14471" s="2" t="s">
        <v>525</v>
      </c>
      <c r="E14471" s="2" t="s">
        <v>180</v>
      </c>
      <c r="F14471" s="2" t="s">
        <v>4969</v>
      </c>
      <c r="G14471" s="5">
        <v>150</v>
      </c>
      <c r="H14471" s="5">
        <v>31.85</v>
      </c>
      <c r="I14471" s="5">
        <v>4777.5</v>
      </c>
      <c r="J14471" s="5">
        <v>4996590.5000000009</v>
      </c>
      <c r="K14471" s="3" t="str" cm="1">
        <f t="array" ref="K14471">_xlfn.LET(_xlpm.d,UPPER(TRIM(CLEAN(SUBSTITUTE(F14471,CHAR(160),"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72" spans="2:11" hidden="1" x14ac:dyDescent="0.25">
      <c r="B14472" s="20">
        <v>45769</v>
      </c>
      <c r="C14472" s="2" t="s">
        <v>1</v>
      </c>
      <c r="D14472" s="2" t="s">
        <v>2811</v>
      </c>
      <c r="E14472" s="2" t="s">
        <v>248</v>
      </c>
      <c r="F14472" s="2" t="s">
        <v>4969</v>
      </c>
      <c r="G14472" s="5">
        <v>100</v>
      </c>
      <c r="H14472" s="5">
        <v>31.85</v>
      </c>
      <c r="I14472" s="5">
        <v>3185</v>
      </c>
      <c r="J14472" s="5">
        <v>4999775.5000000009</v>
      </c>
      <c r="K14472" s="3" t="str" cm="1">
        <f t="array" ref="K14472">_xlfn.LET(_xlpm.d,UPPER(TRIM(CLEAN(SUBSTITUTE(F14472,CHAR(160),"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73" spans="2:11" hidden="1" x14ac:dyDescent="0.25">
      <c r="B14473" s="20">
        <v>45769</v>
      </c>
      <c r="C14473" s="2" t="s">
        <v>1</v>
      </c>
      <c r="D14473" s="2" t="s">
        <v>4434</v>
      </c>
      <c r="E14473" s="2" t="s">
        <v>254</v>
      </c>
      <c r="F14473" s="2" t="s">
        <v>4969</v>
      </c>
      <c r="G14473" s="5">
        <v>200</v>
      </c>
      <c r="H14473" s="5">
        <v>31.85</v>
      </c>
      <c r="I14473" s="5">
        <v>6370</v>
      </c>
      <c r="J14473" s="5">
        <v>5006145.5000000009</v>
      </c>
      <c r="K14473" s="3" t="str" cm="1">
        <f t="array" ref="K14473">_xlfn.LET(_xlpm.d,UPPER(TRIM(CLEAN(SUBSTITUTE(F14473,CHAR(160),"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74" spans="2:11" hidden="1" x14ac:dyDescent="0.25">
      <c r="B14474" s="20">
        <v>45769</v>
      </c>
      <c r="C14474" s="2" t="s">
        <v>1</v>
      </c>
      <c r="D14474" s="2" t="s">
        <v>5181</v>
      </c>
      <c r="E14474" s="2" t="s">
        <v>192</v>
      </c>
      <c r="F14474" s="2" t="s">
        <v>4969</v>
      </c>
      <c r="G14474" s="5">
        <v>220</v>
      </c>
      <c r="H14474" s="5">
        <v>31.85</v>
      </c>
      <c r="I14474" s="5">
        <v>7007</v>
      </c>
      <c r="J14474" s="5">
        <v>5013152.5000000009</v>
      </c>
      <c r="K14474" s="3" t="str" cm="1">
        <f t="array" ref="K14474">_xlfn.LET(_xlpm.d,UPPER(TRIM(CLEAN(SUBSTITUTE(F14474,CHAR(160),"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75" spans="2:11" hidden="1" x14ac:dyDescent="0.25">
      <c r="B14475" s="20">
        <v>45769</v>
      </c>
      <c r="C14475" s="2" t="s">
        <v>1</v>
      </c>
      <c r="D14475" s="2" t="s">
        <v>5182</v>
      </c>
      <c r="E14475" s="2" t="s">
        <v>135</v>
      </c>
      <c r="F14475" s="2" t="s">
        <v>4969</v>
      </c>
      <c r="G14475" s="5">
        <v>160</v>
      </c>
      <c r="H14475" s="5">
        <v>31.85</v>
      </c>
      <c r="I14475" s="5">
        <v>5096</v>
      </c>
      <c r="J14475" s="5">
        <v>5018248.5000000009</v>
      </c>
      <c r="K14475" s="3" t="str" cm="1">
        <f t="array" ref="K14475">_xlfn.LET(_xlpm.d,UPPER(TRIM(CLEAN(SUBSTITUTE(F14475,CHAR(160),"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76" spans="2:11" hidden="1" x14ac:dyDescent="0.25">
      <c r="B14476" s="20">
        <v>45770</v>
      </c>
      <c r="C14476" s="2" t="s">
        <v>1</v>
      </c>
      <c r="D14476" s="2" t="s">
        <v>2812</v>
      </c>
      <c r="E14476" s="2" t="s">
        <v>78</v>
      </c>
      <c r="F14476" s="2" t="s">
        <v>4969</v>
      </c>
      <c r="G14476" s="5">
        <v>200</v>
      </c>
      <c r="H14476" s="5">
        <v>31.85</v>
      </c>
      <c r="I14476" s="5">
        <v>6370</v>
      </c>
      <c r="J14476" s="5">
        <v>5024618.5000000009</v>
      </c>
      <c r="K14476" s="3" t="str" cm="1">
        <f t="array" ref="K14476">_xlfn.LET(_xlpm.d,UPPER(TRIM(CLEAN(SUBSTITUTE(F14476,CHAR(160),"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77" spans="2:11" hidden="1" x14ac:dyDescent="0.25">
      <c r="B14477" s="20">
        <v>45770</v>
      </c>
      <c r="C14477" s="2" t="s">
        <v>1</v>
      </c>
      <c r="D14477" s="2" t="s">
        <v>4784</v>
      </c>
      <c r="E14477" s="2" t="s">
        <v>232</v>
      </c>
      <c r="F14477" s="2" t="s">
        <v>4969</v>
      </c>
      <c r="G14477" s="5">
        <v>110</v>
      </c>
      <c r="H14477" s="5">
        <v>31.85</v>
      </c>
      <c r="I14477" s="5">
        <v>3503.5</v>
      </c>
      <c r="J14477" s="5">
        <v>5028122.0000000009</v>
      </c>
      <c r="K14477" s="3" t="str" cm="1">
        <f t="array" ref="K14477">_xlfn.LET(_xlpm.d,UPPER(TRIM(CLEAN(SUBSTITUTE(F14477,CHAR(160),"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78" spans="2:11" hidden="1" x14ac:dyDescent="0.25">
      <c r="B14478" s="20">
        <v>45770</v>
      </c>
      <c r="C14478" s="2" t="s">
        <v>1</v>
      </c>
      <c r="D14478" s="2" t="s">
        <v>977</v>
      </c>
      <c r="E14478" s="2" t="s">
        <v>186</v>
      </c>
      <c r="F14478" s="2" t="s">
        <v>4969</v>
      </c>
      <c r="G14478" s="5">
        <v>90</v>
      </c>
      <c r="H14478" s="5">
        <v>31.85</v>
      </c>
      <c r="I14478" s="5">
        <v>2866.5</v>
      </c>
      <c r="J14478" s="5">
        <v>5030988.5000000009</v>
      </c>
      <c r="K14478" s="3" t="str" cm="1">
        <f t="array" ref="K14478">_xlfn.LET(_xlpm.d,UPPER(TRIM(CLEAN(SUBSTITUTE(F14478,CHAR(160),"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79" spans="2:11" hidden="1" x14ac:dyDescent="0.25">
      <c r="B14479" s="20">
        <v>45770</v>
      </c>
      <c r="C14479" s="2" t="s">
        <v>1</v>
      </c>
      <c r="D14479" s="2" t="s">
        <v>526</v>
      </c>
      <c r="E14479" s="2" t="s">
        <v>143</v>
      </c>
      <c r="F14479" s="2" t="s">
        <v>4969</v>
      </c>
      <c r="G14479" s="5">
        <v>90</v>
      </c>
      <c r="H14479" s="5">
        <v>31.85</v>
      </c>
      <c r="I14479" s="5">
        <v>2866.5</v>
      </c>
      <c r="J14479" s="5">
        <v>5033855.0000000009</v>
      </c>
      <c r="K14479" s="3" t="str" cm="1">
        <f t="array" ref="K14479">_xlfn.LET(_xlpm.d,UPPER(TRIM(CLEAN(SUBSTITUTE(F14479,CHAR(160),"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80" spans="2:11" hidden="1" x14ac:dyDescent="0.25">
      <c r="B14480" s="20">
        <v>45770</v>
      </c>
      <c r="C14480" s="2" t="s">
        <v>1</v>
      </c>
      <c r="D14480" s="2" t="s">
        <v>4785</v>
      </c>
      <c r="E14480" s="2" t="s">
        <v>165</v>
      </c>
      <c r="F14480" s="2" t="s">
        <v>4969</v>
      </c>
      <c r="G14480" s="5">
        <v>140</v>
      </c>
      <c r="H14480" s="5">
        <v>31.85</v>
      </c>
      <c r="I14480" s="5">
        <v>4459</v>
      </c>
      <c r="J14480" s="5">
        <v>5038314.0000000009</v>
      </c>
      <c r="K14480" s="3" t="str" cm="1">
        <f t="array" ref="K14480">_xlfn.LET(_xlpm.d,UPPER(TRIM(CLEAN(SUBSTITUTE(F14480,CHAR(160),"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81" spans="2:11" hidden="1" x14ac:dyDescent="0.25">
      <c r="B14481" s="20">
        <v>45770</v>
      </c>
      <c r="C14481" s="2" t="s">
        <v>1</v>
      </c>
      <c r="D14481" s="2" t="s">
        <v>1864</v>
      </c>
      <c r="E14481" s="2" t="s">
        <v>50</v>
      </c>
      <c r="F14481" s="2" t="s">
        <v>4969</v>
      </c>
      <c r="G14481" s="5">
        <v>200</v>
      </c>
      <c r="H14481" s="5">
        <v>29.3</v>
      </c>
      <c r="I14481" s="5">
        <v>5860</v>
      </c>
      <c r="J14481" s="5">
        <v>5044174.0000000009</v>
      </c>
      <c r="K14481" s="3" t="str" cm="1">
        <f t="array" ref="K14481">_xlfn.LET(_xlpm.d,UPPER(TRIM(CLEAN(SUBSTITUTE(F14481,CHAR(160),"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82" spans="2:11" hidden="1" x14ac:dyDescent="0.25">
      <c r="B14482" s="20">
        <v>45770</v>
      </c>
      <c r="C14482" s="2" t="s">
        <v>1</v>
      </c>
      <c r="D14482" s="2" t="s">
        <v>1865</v>
      </c>
      <c r="E14482" s="2" t="s">
        <v>234</v>
      </c>
      <c r="F14482" s="2" t="s">
        <v>4969</v>
      </c>
      <c r="G14482" s="5">
        <v>170</v>
      </c>
      <c r="H14482" s="5">
        <v>31.85</v>
      </c>
      <c r="I14482" s="5">
        <v>5414.5</v>
      </c>
      <c r="J14482" s="5">
        <v>5049588.5000000009</v>
      </c>
      <c r="K14482" s="3" t="str" cm="1">
        <f t="array" ref="K14482">_xlfn.LET(_xlpm.d,UPPER(TRIM(CLEAN(SUBSTITUTE(F14482,CHAR(160),"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83" spans="2:11" hidden="1" x14ac:dyDescent="0.25">
      <c r="B14483" s="20">
        <v>45770</v>
      </c>
      <c r="C14483" s="2" t="s">
        <v>1</v>
      </c>
      <c r="D14483" s="2" t="s">
        <v>527</v>
      </c>
      <c r="E14483" s="2" t="s">
        <v>261</v>
      </c>
      <c r="F14483" s="2" t="s">
        <v>4969</v>
      </c>
      <c r="G14483" s="5">
        <v>70</v>
      </c>
      <c r="H14483" s="5">
        <v>31.85</v>
      </c>
      <c r="I14483" s="5">
        <v>2229.5</v>
      </c>
      <c r="J14483" s="5">
        <v>5051818.0000000009</v>
      </c>
      <c r="K14483" s="3" t="str" cm="1">
        <f t="array" ref="K14483">_xlfn.LET(_xlpm.d,UPPER(TRIM(CLEAN(SUBSTITUTE(F14483,CHAR(160),"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84" spans="2:11" hidden="1" x14ac:dyDescent="0.25">
      <c r="B14484" s="20">
        <v>45770</v>
      </c>
      <c r="C14484" s="2" t="s">
        <v>1</v>
      </c>
      <c r="D14484" s="2" t="s">
        <v>5183</v>
      </c>
      <c r="E14484" s="2" t="s">
        <v>6</v>
      </c>
      <c r="F14484" s="2" t="s">
        <v>4969</v>
      </c>
      <c r="G14484" s="5">
        <v>140</v>
      </c>
      <c r="H14484" s="5">
        <v>32.200000000000003</v>
      </c>
      <c r="I14484" s="5">
        <v>4508</v>
      </c>
      <c r="J14484" s="5">
        <v>5056326.0000000009</v>
      </c>
      <c r="K14484" s="3" t="str" cm="1">
        <f t="array" ref="K14484">_xlfn.LET(_xlpm.d,UPPER(TRIM(CLEAN(SUBSTITUTE(F14484,CHAR(160),"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85" spans="2:11" hidden="1" x14ac:dyDescent="0.25">
      <c r="B14485" s="20">
        <v>45771</v>
      </c>
      <c r="C14485" s="2" t="s">
        <v>1</v>
      </c>
      <c r="D14485" s="2" t="s">
        <v>528</v>
      </c>
      <c r="E14485" s="2" t="s">
        <v>149</v>
      </c>
      <c r="F14485" s="2" t="s">
        <v>4969</v>
      </c>
      <c r="G14485" s="5">
        <v>200</v>
      </c>
      <c r="H14485" s="5">
        <v>31.85</v>
      </c>
      <c r="I14485" s="5">
        <v>6370</v>
      </c>
      <c r="J14485" s="5">
        <v>5062696.0000000009</v>
      </c>
      <c r="K14485" s="3" t="str" cm="1">
        <f t="array" ref="K14485">_xlfn.LET(_xlpm.d,UPPER(TRIM(CLEAN(SUBSTITUTE(F14485,CHAR(160),"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86" spans="2:11" hidden="1" x14ac:dyDescent="0.25">
      <c r="B14486" s="20">
        <v>45771</v>
      </c>
      <c r="C14486" s="2" t="s">
        <v>1</v>
      </c>
      <c r="D14486" s="2" t="s">
        <v>2813</v>
      </c>
      <c r="E14486" s="2" t="s">
        <v>485</v>
      </c>
      <c r="F14486" s="2" t="s">
        <v>4969</v>
      </c>
      <c r="G14486" s="5">
        <v>200</v>
      </c>
      <c r="H14486" s="5">
        <v>31.85</v>
      </c>
      <c r="I14486" s="5">
        <v>6370</v>
      </c>
      <c r="J14486" s="5">
        <v>5069066.0000000009</v>
      </c>
      <c r="K14486" s="3" t="str" cm="1">
        <f t="array" ref="K14486">_xlfn.LET(_xlpm.d,UPPER(TRIM(CLEAN(SUBSTITUTE(F14486,CHAR(160),"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87" spans="2:11" hidden="1" x14ac:dyDescent="0.25">
      <c r="B14487" s="20">
        <v>45771</v>
      </c>
      <c r="C14487" s="2" t="s">
        <v>1</v>
      </c>
      <c r="D14487" s="2" t="s">
        <v>2814</v>
      </c>
      <c r="E14487" s="2" t="s">
        <v>189</v>
      </c>
      <c r="F14487" s="2" t="s">
        <v>4969</v>
      </c>
      <c r="G14487" s="5">
        <v>90</v>
      </c>
      <c r="H14487" s="5">
        <v>31.85</v>
      </c>
      <c r="I14487" s="5">
        <v>2866.5</v>
      </c>
      <c r="J14487" s="5">
        <v>5071932.5000000009</v>
      </c>
      <c r="K14487" s="3" t="str" cm="1">
        <f t="array" ref="K14487">_xlfn.LET(_xlpm.d,UPPER(TRIM(CLEAN(SUBSTITUTE(F14487,CHAR(160),"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88" spans="2:11" hidden="1" x14ac:dyDescent="0.25">
      <c r="B14488" s="20">
        <v>45771</v>
      </c>
      <c r="C14488" s="2" t="s">
        <v>1</v>
      </c>
      <c r="D14488" s="2" t="s">
        <v>2815</v>
      </c>
      <c r="E14488" s="2" t="s">
        <v>120</v>
      </c>
      <c r="F14488" s="2" t="s">
        <v>4969</v>
      </c>
      <c r="G14488" s="5">
        <v>70</v>
      </c>
      <c r="H14488" s="5">
        <v>31.65</v>
      </c>
      <c r="I14488" s="5">
        <v>2215.5</v>
      </c>
      <c r="J14488" s="5">
        <v>5074148.0000000009</v>
      </c>
      <c r="K14488" s="3" t="str" cm="1">
        <f t="array" ref="K14488">_xlfn.LET(_xlpm.d,UPPER(TRIM(CLEAN(SUBSTITUTE(F14488,CHAR(160),"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89" spans="2:11" hidden="1" x14ac:dyDescent="0.25">
      <c r="B14489" s="20">
        <v>45771</v>
      </c>
      <c r="C14489" s="2" t="s">
        <v>1</v>
      </c>
      <c r="D14489" s="2" t="s">
        <v>5184</v>
      </c>
      <c r="E14489" s="2" t="s">
        <v>5185</v>
      </c>
      <c r="F14489" s="2" t="s">
        <v>4969</v>
      </c>
      <c r="G14489" s="5">
        <v>120</v>
      </c>
      <c r="H14489" s="5">
        <v>29.99</v>
      </c>
      <c r="I14489" s="5">
        <v>3598.8</v>
      </c>
      <c r="J14489" s="5">
        <v>5077746.8000000007</v>
      </c>
      <c r="K14489" s="3" t="str" cm="1">
        <f t="array" ref="K14489">_xlfn.LET(_xlpm.d,UPPER(TRIM(CLEAN(SUBSTITUTE(F14489,CHAR(160),"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90" spans="2:11" hidden="1" x14ac:dyDescent="0.25">
      <c r="B14490" s="20">
        <v>45771</v>
      </c>
      <c r="C14490" s="2" t="s">
        <v>1</v>
      </c>
      <c r="D14490" s="2" t="s">
        <v>5186</v>
      </c>
      <c r="E14490" s="2" t="s">
        <v>2138</v>
      </c>
      <c r="F14490" s="2" t="s">
        <v>4969</v>
      </c>
      <c r="G14490" s="5">
        <v>44</v>
      </c>
      <c r="H14490" s="5">
        <v>29.99</v>
      </c>
      <c r="I14490" s="5">
        <v>1319.56</v>
      </c>
      <c r="J14490" s="5">
        <v>5079066.3600000003</v>
      </c>
      <c r="K14490" s="3" t="str" cm="1">
        <f t="array" ref="K14490">_xlfn.LET(_xlpm.d,UPPER(TRIM(CLEAN(SUBSTITUTE(F14490,CHAR(160),"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91" spans="2:11" hidden="1" x14ac:dyDescent="0.25">
      <c r="B14491" s="20">
        <v>45771</v>
      </c>
      <c r="C14491" s="2" t="s">
        <v>1</v>
      </c>
      <c r="D14491" s="2" t="s">
        <v>2816</v>
      </c>
      <c r="E14491" s="2" t="s">
        <v>305</v>
      </c>
      <c r="F14491" s="2" t="s">
        <v>4969</v>
      </c>
      <c r="G14491" s="5">
        <v>600</v>
      </c>
      <c r="H14491" s="5">
        <v>31.85</v>
      </c>
      <c r="I14491" s="5">
        <v>19110</v>
      </c>
      <c r="J14491" s="5">
        <v>5098176.3600000003</v>
      </c>
      <c r="K14491" s="3" t="str" cm="1">
        <f t="array" ref="K14491">_xlfn.LET(_xlpm.d,UPPER(TRIM(CLEAN(SUBSTITUTE(F14491,CHAR(160),"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92" spans="2:11" hidden="1" x14ac:dyDescent="0.25">
      <c r="B14492" s="20">
        <v>45772</v>
      </c>
      <c r="C14492" s="2" t="s">
        <v>1</v>
      </c>
      <c r="D14492" s="2" t="s">
        <v>529</v>
      </c>
      <c r="E14492" s="2" t="s">
        <v>154</v>
      </c>
      <c r="F14492" s="2" t="s">
        <v>4969</v>
      </c>
      <c r="G14492" s="5">
        <v>150</v>
      </c>
      <c r="H14492" s="5">
        <v>31.85</v>
      </c>
      <c r="I14492" s="5">
        <v>4777.5</v>
      </c>
      <c r="J14492" s="5">
        <v>5102953.8600000003</v>
      </c>
      <c r="K14492" s="3" t="str" cm="1">
        <f t="array" ref="K14492">_xlfn.LET(_xlpm.d,UPPER(TRIM(CLEAN(SUBSTITUTE(F14492,CHAR(160),"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93" spans="2:11" hidden="1" x14ac:dyDescent="0.25">
      <c r="B14493" s="20">
        <v>45772</v>
      </c>
      <c r="C14493" s="2" t="s">
        <v>1</v>
      </c>
      <c r="D14493" s="2" t="s">
        <v>2817</v>
      </c>
      <c r="E14493" s="2" t="s">
        <v>259</v>
      </c>
      <c r="F14493" s="2" t="s">
        <v>4969</v>
      </c>
      <c r="G14493" s="5">
        <v>200</v>
      </c>
      <c r="H14493" s="5">
        <v>31.85</v>
      </c>
      <c r="I14493" s="5">
        <v>6370</v>
      </c>
      <c r="J14493" s="5">
        <v>5109323.8600000003</v>
      </c>
      <c r="K14493" s="3" t="str" cm="1">
        <f t="array" ref="K14493">_xlfn.LET(_xlpm.d,UPPER(TRIM(CLEAN(SUBSTITUTE(F14493,CHAR(160),"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94" spans="2:11" hidden="1" x14ac:dyDescent="0.25">
      <c r="B14494" s="20">
        <v>45772</v>
      </c>
      <c r="C14494" s="2" t="s">
        <v>1</v>
      </c>
      <c r="D14494" s="2" t="s">
        <v>4435</v>
      </c>
      <c r="E14494" s="2" t="s">
        <v>544</v>
      </c>
      <c r="F14494" s="2" t="s">
        <v>4969</v>
      </c>
      <c r="G14494" s="5">
        <v>30</v>
      </c>
      <c r="H14494" s="5">
        <v>31.85</v>
      </c>
      <c r="I14494" s="5">
        <v>955.5</v>
      </c>
      <c r="J14494" s="5">
        <v>5110279.3600000003</v>
      </c>
      <c r="K14494" s="3" t="str" cm="1">
        <f t="array" ref="K14494">_xlfn.LET(_xlpm.d,UPPER(TRIM(CLEAN(SUBSTITUTE(F14494,CHAR(160),"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95" spans="2:11" hidden="1" x14ac:dyDescent="0.25">
      <c r="B14495" s="20">
        <v>45772</v>
      </c>
      <c r="C14495" s="2" t="s">
        <v>1</v>
      </c>
      <c r="D14495" s="2" t="s">
        <v>763</v>
      </c>
      <c r="E14495" s="2" t="s">
        <v>43</v>
      </c>
      <c r="F14495" s="2" t="s">
        <v>4969</v>
      </c>
      <c r="G14495" s="5">
        <v>35</v>
      </c>
      <c r="H14495" s="5">
        <v>27.3</v>
      </c>
      <c r="I14495" s="5">
        <v>955.5</v>
      </c>
      <c r="J14495" s="5">
        <v>5111234.8600000003</v>
      </c>
      <c r="K14495" s="3" t="str" cm="1">
        <f t="array" ref="K14495">_xlfn.LET(_xlpm.d,UPPER(TRIM(CLEAN(SUBSTITUTE(F14495,CHAR(160),"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96" spans="2:11" hidden="1" x14ac:dyDescent="0.25">
      <c r="B14496" s="20">
        <v>45776</v>
      </c>
      <c r="C14496" s="2" t="s">
        <v>1</v>
      </c>
      <c r="D14496" s="2" t="s">
        <v>2818</v>
      </c>
      <c r="E14496" s="2" t="s">
        <v>807</v>
      </c>
      <c r="F14496" s="2" t="s">
        <v>4969</v>
      </c>
      <c r="G14496" s="5">
        <v>60</v>
      </c>
      <c r="H14496" s="5">
        <v>28.65</v>
      </c>
      <c r="I14496" s="5">
        <v>1719</v>
      </c>
      <c r="J14496" s="5">
        <v>5112953.8600000003</v>
      </c>
      <c r="K14496" s="3" t="str" cm="1">
        <f t="array" ref="K14496">_xlfn.LET(_xlpm.d,UPPER(TRIM(CLEAN(SUBSTITUTE(F14496,CHAR(160),"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97" spans="2:11" hidden="1" x14ac:dyDescent="0.25">
      <c r="B14497" s="20">
        <v>45776</v>
      </c>
      <c r="C14497" s="2" t="s">
        <v>1</v>
      </c>
      <c r="D14497" s="2" t="s">
        <v>2819</v>
      </c>
      <c r="E14497" s="2" t="s">
        <v>158</v>
      </c>
      <c r="F14497" s="2" t="s">
        <v>4969</v>
      </c>
      <c r="G14497" s="5">
        <v>300</v>
      </c>
      <c r="H14497" s="5">
        <v>31.85</v>
      </c>
      <c r="I14497" s="5">
        <v>9555</v>
      </c>
      <c r="J14497" s="5">
        <v>5122508.8600000003</v>
      </c>
      <c r="K14497" s="3" t="str" cm="1">
        <f t="array" ref="K14497">_xlfn.LET(_xlpm.d,UPPER(TRIM(CLEAN(SUBSTITUTE(F14497,CHAR(160),"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98" spans="2:11" hidden="1" x14ac:dyDescent="0.25">
      <c r="B14498" s="20">
        <v>45776</v>
      </c>
      <c r="C14498" s="2" t="s">
        <v>1</v>
      </c>
      <c r="D14498" s="2" t="s">
        <v>2820</v>
      </c>
      <c r="E14498" s="2" t="s">
        <v>3</v>
      </c>
      <c r="F14498" s="2" t="s">
        <v>4969</v>
      </c>
      <c r="G14498" s="5">
        <v>90</v>
      </c>
      <c r="H14498" s="5">
        <v>29.99</v>
      </c>
      <c r="I14498" s="5">
        <v>2699.1</v>
      </c>
      <c r="J14498" s="5">
        <v>5125207.96</v>
      </c>
      <c r="K14498" s="3" t="str" cm="1">
        <f t="array" ref="K14498">_xlfn.LET(_xlpm.d,UPPER(TRIM(CLEAN(SUBSTITUTE(F14498,CHAR(160),"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499" spans="2:11" hidden="1" x14ac:dyDescent="0.25">
      <c r="B14499" s="20">
        <v>45776</v>
      </c>
      <c r="C14499" s="2" t="s">
        <v>1</v>
      </c>
      <c r="D14499" s="2" t="s">
        <v>5187</v>
      </c>
      <c r="E14499" s="2" t="s">
        <v>302</v>
      </c>
      <c r="F14499" s="2" t="s">
        <v>4969</v>
      </c>
      <c r="G14499" s="5">
        <v>60</v>
      </c>
      <c r="H14499" s="5">
        <v>29.99</v>
      </c>
      <c r="I14499" s="5">
        <v>1799.4</v>
      </c>
      <c r="J14499" s="5">
        <v>5127007.3600000003</v>
      </c>
      <c r="K14499" s="3" t="str" cm="1">
        <f t="array" ref="K14499">_xlfn.LET(_xlpm.d,UPPER(TRIM(CLEAN(SUBSTITUTE(F14499,CHAR(160),"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00" spans="2:11" hidden="1" x14ac:dyDescent="0.25">
      <c r="B14500" s="20">
        <v>45776</v>
      </c>
      <c r="C14500" s="2" t="s">
        <v>1</v>
      </c>
      <c r="D14500" s="2" t="s">
        <v>530</v>
      </c>
      <c r="E14500" s="2" t="s">
        <v>180</v>
      </c>
      <c r="F14500" s="2" t="s">
        <v>4969</v>
      </c>
      <c r="G14500" s="5">
        <v>150</v>
      </c>
      <c r="H14500" s="5">
        <v>31.85</v>
      </c>
      <c r="I14500" s="5">
        <v>4777.5</v>
      </c>
      <c r="J14500" s="5">
        <v>5131784.8600000003</v>
      </c>
      <c r="K14500" s="3" t="str" cm="1">
        <f t="array" ref="K14500">_xlfn.LET(_xlpm.d,UPPER(TRIM(CLEAN(SUBSTITUTE(F14500,CHAR(160),"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01" spans="2:11" hidden="1" x14ac:dyDescent="0.25">
      <c r="B14501" s="20">
        <v>45776</v>
      </c>
      <c r="C14501" s="2" t="s">
        <v>1</v>
      </c>
      <c r="D14501" s="2" t="s">
        <v>1866</v>
      </c>
      <c r="E14501" s="2" t="s">
        <v>248</v>
      </c>
      <c r="F14501" s="2" t="s">
        <v>4969</v>
      </c>
      <c r="G14501" s="5">
        <v>200</v>
      </c>
      <c r="H14501" s="5">
        <v>31.85</v>
      </c>
      <c r="I14501" s="5">
        <v>6370</v>
      </c>
      <c r="J14501" s="5">
        <v>5138154.8600000003</v>
      </c>
      <c r="K14501" s="3" t="str" cm="1">
        <f t="array" ref="K14501">_xlfn.LET(_xlpm.d,UPPER(TRIM(CLEAN(SUBSTITUTE(F14501,CHAR(160),"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02" spans="2:11" hidden="1" x14ac:dyDescent="0.25">
      <c r="B14502" s="20">
        <v>45776</v>
      </c>
      <c r="C14502" s="2" t="s">
        <v>1</v>
      </c>
      <c r="D14502" s="2" t="s">
        <v>4436</v>
      </c>
      <c r="E14502" s="2" t="s">
        <v>254</v>
      </c>
      <c r="F14502" s="2" t="s">
        <v>4969</v>
      </c>
      <c r="G14502" s="5">
        <v>100</v>
      </c>
      <c r="H14502" s="5">
        <v>31.85</v>
      </c>
      <c r="I14502" s="5">
        <v>3185</v>
      </c>
      <c r="J14502" s="5">
        <v>5141339.8600000003</v>
      </c>
      <c r="K14502" s="3" t="str" cm="1">
        <f t="array" ref="K14502">_xlfn.LET(_xlpm.d,UPPER(TRIM(CLEAN(SUBSTITUTE(F14502,CHAR(160),"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03" spans="2:11" hidden="1" x14ac:dyDescent="0.25">
      <c r="B14503" s="20">
        <v>45776</v>
      </c>
      <c r="C14503" s="2" t="s">
        <v>1</v>
      </c>
      <c r="D14503" s="2" t="s">
        <v>531</v>
      </c>
      <c r="E14503" s="2" t="s">
        <v>135</v>
      </c>
      <c r="F14503" s="2" t="s">
        <v>4969</v>
      </c>
      <c r="G14503" s="5">
        <v>100</v>
      </c>
      <c r="H14503" s="5">
        <v>31.85</v>
      </c>
      <c r="I14503" s="5">
        <v>3185</v>
      </c>
      <c r="J14503" s="5">
        <v>5144524.8600000003</v>
      </c>
      <c r="K14503" s="3" t="str" cm="1">
        <f t="array" ref="K14503">_xlfn.LET(_xlpm.d,UPPER(TRIM(CLEAN(SUBSTITUTE(F14503,CHAR(160),"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04" spans="2:11" hidden="1" x14ac:dyDescent="0.25">
      <c r="B14504" s="20">
        <v>45776</v>
      </c>
      <c r="C14504" s="2" t="s">
        <v>1</v>
      </c>
      <c r="D14504" s="2" t="s">
        <v>2821</v>
      </c>
      <c r="E14504" s="2" t="s">
        <v>192</v>
      </c>
      <c r="F14504" s="2" t="s">
        <v>4969</v>
      </c>
      <c r="G14504" s="5">
        <v>70</v>
      </c>
      <c r="H14504" s="5">
        <v>31.85</v>
      </c>
      <c r="I14504" s="5">
        <v>2229.5</v>
      </c>
      <c r="J14504" s="5">
        <v>5146754.3600000003</v>
      </c>
      <c r="K14504" s="3" t="str" cm="1">
        <f t="array" ref="K14504">_xlfn.LET(_xlpm.d,UPPER(TRIM(CLEAN(SUBSTITUTE(F14504,CHAR(160),"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05" spans="2:11" hidden="1" x14ac:dyDescent="0.25">
      <c r="B14505" s="20">
        <v>45776</v>
      </c>
      <c r="C14505" s="2" t="s">
        <v>1</v>
      </c>
      <c r="D14505" s="2" t="s">
        <v>5188</v>
      </c>
      <c r="E14505" s="2" t="s">
        <v>832</v>
      </c>
      <c r="F14505" s="2" t="s">
        <v>4969</v>
      </c>
      <c r="G14505" s="5">
        <v>180</v>
      </c>
      <c r="H14505" s="5">
        <v>29.99</v>
      </c>
      <c r="I14505" s="5">
        <v>5398.2</v>
      </c>
      <c r="J14505" s="5">
        <v>5152152.5600000005</v>
      </c>
      <c r="K14505" s="3" t="str" cm="1">
        <f t="array" ref="K14505">_xlfn.LET(_xlpm.d,UPPER(TRIM(CLEAN(SUBSTITUTE(F14505,CHAR(160),"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06" spans="2:11" hidden="1" x14ac:dyDescent="0.25">
      <c r="B14506" s="20">
        <v>45776</v>
      </c>
      <c r="C14506" s="2" t="s">
        <v>1</v>
      </c>
      <c r="D14506" s="2" t="s">
        <v>5189</v>
      </c>
      <c r="E14506" s="2" t="s">
        <v>160</v>
      </c>
      <c r="F14506" s="2" t="s">
        <v>4969</v>
      </c>
      <c r="G14506" s="5">
        <v>260</v>
      </c>
      <c r="H14506" s="5">
        <v>31.85</v>
      </c>
      <c r="I14506" s="5">
        <v>8281</v>
      </c>
      <c r="J14506" s="5">
        <v>5160433.5600000005</v>
      </c>
      <c r="K14506" s="3" t="str" cm="1">
        <f t="array" ref="K14506">_xlfn.LET(_xlpm.d,UPPER(TRIM(CLEAN(SUBSTITUTE(F14506,CHAR(160),"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07" spans="2:11" hidden="1" x14ac:dyDescent="0.25">
      <c r="B14507" s="20">
        <v>45777</v>
      </c>
      <c r="C14507" s="2" t="s">
        <v>1</v>
      </c>
      <c r="D14507" s="2" t="s">
        <v>532</v>
      </c>
      <c r="E14507" s="2" t="s">
        <v>273</v>
      </c>
      <c r="F14507" s="2" t="s">
        <v>4969</v>
      </c>
      <c r="G14507" s="5">
        <v>220</v>
      </c>
      <c r="H14507" s="5">
        <v>31.85</v>
      </c>
      <c r="I14507" s="5">
        <v>7007</v>
      </c>
      <c r="J14507" s="5">
        <v>5167440.5600000005</v>
      </c>
      <c r="K14507" s="3" t="str" cm="1">
        <f t="array" ref="K14507">_xlfn.LET(_xlpm.d,UPPER(TRIM(CLEAN(SUBSTITUTE(F14507,CHAR(160),"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08" spans="2:11" hidden="1" x14ac:dyDescent="0.25">
      <c r="B14508" s="20">
        <v>45777</v>
      </c>
      <c r="C14508" s="2" t="s">
        <v>1</v>
      </c>
      <c r="D14508" s="2" t="s">
        <v>978</v>
      </c>
      <c r="E14508" s="2" t="s">
        <v>234</v>
      </c>
      <c r="F14508" s="2" t="s">
        <v>4969</v>
      </c>
      <c r="G14508" s="5">
        <v>150</v>
      </c>
      <c r="H14508" s="5">
        <v>31.85</v>
      </c>
      <c r="I14508" s="5">
        <v>4777.5</v>
      </c>
      <c r="J14508" s="5">
        <v>5172218.0600000005</v>
      </c>
      <c r="K14508" s="3" t="str" cm="1">
        <f t="array" ref="K14508">_xlfn.LET(_xlpm.d,UPPER(TRIM(CLEAN(SUBSTITUTE(F14508,CHAR(160),"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09" spans="2:11" hidden="1" x14ac:dyDescent="0.25">
      <c r="B14509" s="20">
        <v>45777</v>
      </c>
      <c r="C14509" s="2" t="s">
        <v>1</v>
      </c>
      <c r="D14509" s="2" t="s">
        <v>2822</v>
      </c>
      <c r="E14509" s="2" t="s">
        <v>186</v>
      </c>
      <c r="F14509" s="2" t="s">
        <v>4969</v>
      </c>
      <c r="G14509" s="5">
        <v>130</v>
      </c>
      <c r="H14509" s="5">
        <v>31.85</v>
      </c>
      <c r="I14509" s="5">
        <v>4140.5</v>
      </c>
      <c r="J14509" s="5">
        <v>5176358.5600000005</v>
      </c>
      <c r="K14509" s="3" t="str" cm="1">
        <f t="array" ref="K14509">_xlfn.LET(_xlpm.d,UPPER(TRIM(CLEAN(SUBSTITUTE(F14509,CHAR(160),"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10" spans="2:11" hidden="1" x14ac:dyDescent="0.25">
      <c r="B14510" s="20">
        <v>45777</v>
      </c>
      <c r="C14510" s="2" t="s">
        <v>1</v>
      </c>
      <c r="D14510" s="2" t="s">
        <v>533</v>
      </c>
      <c r="E14510" s="2" t="s">
        <v>214</v>
      </c>
      <c r="F14510" s="2" t="s">
        <v>4969</v>
      </c>
      <c r="G14510" s="5">
        <v>100</v>
      </c>
      <c r="H14510" s="5">
        <v>31.85</v>
      </c>
      <c r="I14510" s="5">
        <v>3185</v>
      </c>
      <c r="J14510" s="5">
        <v>5179543.5600000005</v>
      </c>
      <c r="K14510" s="3" t="str" cm="1">
        <f t="array" ref="K14510">_xlfn.LET(_xlpm.d,UPPER(TRIM(CLEAN(SUBSTITUTE(F14510,CHAR(160),"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11" spans="2:11" hidden="1" x14ac:dyDescent="0.25">
      <c r="B14511" s="20">
        <v>45777</v>
      </c>
      <c r="C14511" s="2" t="s">
        <v>1</v>
      </c>
      <c r="D14511" s="2" t="s">
        <v>1867</v>
      </c>
      <c r="E14511" s="2" t="s">
        <v>78</v>
      </c>
      <c r="F14511" s="2" t="s">
        <v>4969</v>
      </c>
      <c r="G14511" s="5">
        <v>220</v>
      </c>
      <c r="H14511" s="5">
        <v>31.85</v>
      </c>
      <c r="I14511" s="5">
        <v>7007</v>
      </c>
      <c r="J14511" s="5">
        <v>5186550.5600000005</v>
      </c>
      <c r="K14511" s="3" t="str" cm="1">
        <f t="array" ref="K14511">_xlfn.LET(_xlpm.d,UPPER(TRIM(CLEAN(SUBSTITUTE(F14511,CHAR(160),"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12" spans="2:11" hidden="1" x14ac:dyDescent="0.25">
      <c r="B14512" s="20">
        <v>45777</v>
      </c>
      <c r="C14512" s="2" t="s">
        <v>1</v>
      </c>
      <c r="D14512" s="2" t="s">
        <v>1868</v>
      </c>
      <c r="E14512" s="2" t="s">
        <v>232</v>
      </c>
      <c r="F14512" s="2" t="s">
        <v>4969</v>
      </c>
      <c r="G14512" s="5">
        <v>120</v>
      </c>
      <c r="H14512" s="5">
        <v>31.85</v>
      </c>
      <c r="I14512" s="5">
        <v>3822</v>
      </c>
      <c r="J14512" s="5">
        <v>5190372.5600000005</v>
      </c>
      <c r="K14512" s="3" t="str" cm="1">
        <f t="array" ref="K14512">_xlfn.LET(_xlpm.d,UPPER(TRIM(CLEAN(SUBSTITUTE(F14512,CHAR(160),"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13" spans="2:11" hidden="1" x14ac:dyDescent="0.25">
      <c r="B14513" s="20">
        <v>45777</v>
      </c>
      <c r="C14513" s="2" t="s">
        <v>1</v>
      </c>
      <c r="D14513" s="2" t="s">
        <v>534</v>
      </c>
      <c r="E14513" s="2" t="s">
        <v>143</v>
      </c>
      <c r="F14513" s="2" t="s">
        <v>4969</v>
      </c>
      <c r="G14513" s="5">
        <v>140</v>
      </c>
      <c r="H14513" s="5">
        <v>31.85</v>
      </c>
      <c r="I14513" s="5">
        <v>4459</v>
      </c>
      <c r="J14513" s="5">
        <v>5194831.5600000005</v>
      </c>
      <c r="K14513" s="3" t="str" cm="1">
        <f t="array" ref="K14513">_xlfn.LET(_xlpm.d,UPPER(TRIM(CLEAN(SUBSTITUTE(F14513,CHAR(160),"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14" spans="2:11" hidden="1" x14ac:dyDescent="0.25">
      <c r="B14514" s="20">
        <v>45777</v>
      </c>
      <c r="C14514" s="2" t="s">
        <v>1</v>
      </c>
      <c r="D14514" s="2" t="s">
        <v>1869</v>
      </c>
      <c r="E14514" s="2" t="s">
        <v>1634</v>
      </c>
      <c r="F14514" s="2" t="s">
        <v>4969</v>
      </c>
      <c r="G14514" s="5">
        <v>100</v>
      </c>
      <c r="H14514" s="5">
        <v>31.85</v>
      </c>
      <c r="I14514" s="5">
        <v>3185</v>
      </c>
      <c r="J14514" s="5">
        <v>5198016.5600000005</v>
      </c>
      <c r="K14514" s="3" t="str" cm="1">
        <f t="array" ref="K14514">_xlfn.LET(_xlpm.d,UPPER(TRIM(CLEAN(SUBSTITUTE(F14514,CHAR(160),"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15" spans="2:11" hidden="1" x14ac:dyDescent="0.25">
      <c r="B14515" s="20">
        <v>45777</v>
      </c>
      <c r="C14515" s="2" t="s">
        <v>1</v>
      </c>
      <c r="D14515" s="2" t="s">
        <v>535</v>
      </c>
      <c r="E14515" s="2" t="s">
        <v>266</v>
      </c>
      <c r="F14515" s="2" t="s">
        <v>4969</v>
      </c>
      <c r="G14515" s="5">
        <v>180</v>
      </c>
      <c r="H14515" s="5">
        <v>31.85</v>
      </c>
      <c r="I14515" s="5">
        <v>5733</v>
      </c>
      <c r="J14515" s="5">
        <v>5203749.5600000005</v>
      </c>
      <c r="K14515" s="3" t="str" cm="1">
        <f t="array" ref="K14515">_xlfn.LET(_xlpm.d,UPPER(TRIM(CLEAN(SUBSTITUTE(F14515,CHAR(160),"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16" spans="2:11" hidden="1" x14ac:dyDescent="0.25">
      <c r="B14516" s="20">
        <v>45777</v>
      </c>
      <c r="C14516" s="2" t="s">
        <v>1</v>
      </c>
      <c r="D14516" s="2" t="s">
        <v>536</v>
      </c>
      <c r="E14516" s="2" t="s">
        <v>141</v>
      </c>
      <c r="F14516" s="2" t="s">
        <v>4969</v>
      </c>
      <c r="G14516" s="5">
        <v>310</v>
      </c>
      <c r="H14516" s="5">
        <v>31.85</v>
      </c>
      <c r="I14516" s="5">
        <v>9873.5</v>
      </c>
      <c r="J14516" s="5">
        <v>5213623.0600000005</v>
      </c>
      <c r="K14516" s="3" t="str" cm="1">
        <f t="array" ref="K14516">_xlfn.LET(_xlpm.d,UPPER(TRIM(CLEAN(SUBSTITUTE(F14516,CHAR(160),"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17" spans="2:11" hidden="1" x14ac:dyDescent="0.25">
      <c r="B14517" s="20">
        <v>45777</v>
      </c>
      <c r="C14517" s="2" t="s">
        <v>1</v>
      </c>
      <c r="D14517" s="2" t="s">
        <v>5190</v>
      </c>
      <c r="E14517" s="2" t="s">
        <v>214</v>
      </c>
      <c r="F14517" s="2" t="s">
        <v>4969</v>
      </c>
      <c r="G14517" s="5">
        <v>10</v>
      </c>
      <c r="H14517" s="5">
        <v>31.85</v>
      </c>
      <c r="I14517" s="5">
        <v>318.5</v>
      </c>
      <c r="J14517" s="5">
        <v>5213941.5600000005</v>
      </c>
      <c r="K14517" s="3" t="str" cm="1">
        <f t="array" ref="K14517">_xlfn.LET(_xlpm.d,UPPER(TRIM(CLEAN(SUBSTITUTE(F14517,CHAR(160),"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18" spans="2:11" hidden="1" x14ac:dyDescent="0.25">
      <c r="B14518" s="20">
        <v>45777</v>
      </c>
      <c r="C14518" s="2" t="s">
        <v>1</v>
      </c>
      <c r="D14518" s="2" t="s">
        <v>1870</v>
      </c>
      <c r="E14518" s="2" t="s">
        <v>50</v>
      </c>
      <c r="F14518" s="2" t="s">
        <v>4969</v>
      </c>
      <c r="G14518" s="5">
        <v>450</v>
      </c>
      <c r="H14518" s="5">
        <v>29.2</v>
      </c>
      <c r="I14518" s="5">
        <v>13140</v>
      </c>
      <c r="J14518" s="5">
        <v>5227081.5600000005</v>
      </c>
      <c r="K14518" s="3" t="str" cm="1">
        <f t="array" ref="K14518">_xlfn.LET(_xlpm.d,UPPER(TRIM(CLEAN(SUBSTITUTE(F14518,CHAR(160),"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19" spans="2:11" hidden="1" x14ac:dyDescent="0.25">
      <c r="B14519" s="20">
        <v>45777</v>
      </c>
      <c r="C14519" s="2" t="s">
        <v>1</v>
      </c>
      <c r="D14519" s="2" t="s">
        <v>5191</v>
      </c>
      <c r="E14519" s="2" t="s">
        <v>6</v>
      </c>
      <c r="F14519" s="2" t="s">
        <v>4969</v>
      </c>
      <c r="G14519" s="5">
        <v>250</v>
      </c>
      <c r="H14519" s="5">
        <v>32.200000000000003</v>
      </c>
      <c r="I14519" s="5">
        <v>8050</v>
      </c>
      <c r="J14519" s="5">
        <v>5235131.5600000005</v>
      </c>
      <c r="K14519" s="3" t="str" cm="1">
        <f t="array" ref="K14519">_xlfn.LET(_xlpm.d,UPPER(TRIM(CLEAN(SUBSTITUTE(F14519,CHAR(160),"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20" spans="2:11" hidden="1" x14ac:dyDescent="0.25">
      <c r="B14520" s="20">
        <v>45777</v>
      </c>
      <c r="C14520" s="2" t="s">
        <v>1</v>
      </c>
      <c r="D14520" s="2" t="s">
        <v>5192</v>
      </c>
      <c r="E14520" s="2" t="s">
        <v>832</v>
      </c>
      <c r="F14520" s="2" t="s">
        <v>4969</v>
      </c>
      <c r="G14520" s="5">
        <v>50</v>
      </c>
      <c r="H14520" s="5">
        <v>29.99</v>
      </c>
      <c r="I14520" s="5">
        <v>1499.5</v>
      </c>
      <c r="J14520" s="5">
        <v>5236631.0600000005</v>
      </c>
      <c r="K14520" s="3" t="str" cm="1">
        <f t="array" ref="K14520">_xlfn.LET(_xlpm.d,UPPER(TRIM(CLEAN(SUBSTITUTE(F14520,CHAR(160),"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21" spans="2:11" hidden="1" x14ac:dyDescent="0.25">
      <c r="B14521" s="20">
        <v>45777</v>
      </c>
      <c r="C14521" s="2" t="s">
        <v>1</v>
      </c>
      <c r="D14521" s="2" t="s">
        <v>4592</v>
      </c>
      <c r="E14521" s="2" t="s">
        <v>788</v>
      </c>
      <c r="F14521" s="2" t="s">
        <v>4969</v>
      </c>
      <c r="G14521" s="5">
        <v>16</v>
      </c>
      <c r="H14521" s="5">
        <v>29.99</v>
      </c>
      <c r="I14521" s="5">
        <v>479.84</v>
      </c>
      <c r="J14521" s="5">
        <v>5237110.9000000004</v>
      </c>
      <c r="K14521" s="3" t="str" cm="1">
        <f t="array" ref="K14521">_xlfn.LET(_xlpm.d,UPPER(TRIM(CLEAN(SUBSTITUTE(F14521,CHAR(160),"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22" spans="2:11" hidden="1" x14ac:dyDescent="0.25">
      <c r="B14522" s="20">
        <v>45777</v>
      </c>
      <c r="C14522" s="2" t="s">
        <v>1</v>
      </c>
      <c r="D14522" s="2" t="s">
        <v>766</v>
      </c>
      <c r="E14522" s="2" t="s">
        <v>64</v>
      </c>
      <c r="F14522" s="2" t="s">
        <v>4969</v>
      </c>
      <c r="G14522" s="5">
        <v>60</v>
      </c>
      <c r="H14522" s="5">
        <v>29.99</v>
      </c>
      <c r="I14522" s="5">
        <v>1799.4</v>
      </c>
      <c r="J14522" s="5">
        <v>5238910.3000000007</v>
      </c>
      <c r="K14522" s="3" t="str" cm="1">
        <f t="array" ref="K14522">_xlfn.LET(_xlpm.d,UPPER(TRIM(CLEAN(SUBSTITUTE(F14522,CHAR(160),"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23" spans="2:11" hidden="1" x14ac:dyDescent="0.25">
      <c r="B14523" s="20">
        <v>45777</v>
      </c>
      <c r="C14523" s="2" t="s">
        <v>1</v>
      </c>
      <c r="D14523" s="2" t="s">
        <v>767</v>
      </c>
      <c r="E14523" s="2" t="s">
        <v>170</v>
      </c>
      <c r="F14523" s="2" t="s">
        <v>4969</v>
      </c>
      <c r="G14523" s="5">
        <v>80</v>
      </c>
      <c r="H14523" s="5">
        <v>29.99</v>
      </c>
      <c r="I14523" s="5">
        <v>2399.1999999999998</v>
      </c>
      <c r="J14523" s="5">
        <v>5241309.5000000009</v>
      </c>
      <c r="K14523" s="3" t="str" cm="1">
        <f t="array" ref="K14523">_xlfn.LET(_xlpm.d,UPPER(TRIM(CLEAN(SUBSTITUTE(F14523,CHAR(160),"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24" spans="2:11" hidden="1" x14ac:dyDescent="0.25">
      <c r="B14524" s="20">
        <v>45777</v>
      </c>
      <c r="C14524" s="2" t="s">
        <v>1</v>
      </c>
      <c r="D14524" s="2" t="s">
        <v>1871</v>
      </c>
      <c r="E14524" s="2" t="s">
        <v>224</v>
      </c>
      <c r="F14524" s="2" t="s">
        <v>4969</v>
      </c>
      <c r="G14524" s="5">
        <v>900</v>
      </c>
      <c r="H14524" s="5">
        <v>31.85</v>
      </c>
      <c r="I14524" s="5">
        <v>28665</v>
      </c>
      <c r="J14524" s="5">
        <v>5269974.5000000009</v>
      </c>
      <c r="K14524" s="3" t="str" cm="1">
        <f t="array" ref="K14524">_xlfn.LET(_xlpm.d,UPPER(TRIM(CLEAN(SUBSTITUTE(F14524,CHAR(160),"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25" spans="2:11" hidden="1" x14ac:dyDescent="0.25">
      <c r="B14525" s="20">
        <v>45779</v>
      </c>
      <c r="C14525" s="2" t="s">
        <v>1</v>
      </c>
      <c r="D14525" s="2" t="s">
        <v>2823</v>
      </c>
      <c r="E14525" s="2" t="s">
        <v>120</v>
      </c>
      <c r="F14525" s="2" t="s">
        <v>4969</v>
      </c>
      <c r="G14525" s="5">
        <v>110</v>
      </c>
      <c r="H14525" s="5">
        <v>31.65</v>
      </c>
      <c r="I14525" s="5">
        <v>3481.5</v>
      </c>
      <c r="J14525" s="5">
        <v>5273456.0000000009</v>
      </c>
      <c r="K14525" s="3" t="str" cm="1">
        <f t="array" ref="K14525">_xlfn.LET(_xlpm.d,UPPER(TRIM(CLEAN(SUBSTITUTE(F14525,CHAR(160),"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26" spans="2:11" hidden="1" x14ac:dyDescent="0.25">
      <c r="B14526" s="20">
        <v>45779</v>
      </c>
      <c r="C14526" s="2" t="s">
        <v>1</v>
      </c>
      <c r="D14526" s="2" t="s">
        <v>4437</v>
      </c>
      <c r="E14526" s="2" t="s">
        <v>241</v>
      </c>
      <c r="F14526" s="2" t="s">
        <v>4969</v>
      </c>
      <c r="G14526" s="5">
        <v>250</v>
      </c>
      <c r="H14526" s="5">
        <v>31.85</v>
      </c>
      <c r="I14526" s="5">
        <v>7962.5</v>
      </c>
      <c r="J14526" s="5">
        <v>5281418.5000000009</v>
      </c>
      <c r="K14526" s="3" t="str" cm="1">
        <f t="array" ref="K14526">_xlfn.LET(_xlpm.d,UPPER(TRIM(CLEAN(SUBSTITUTE(F14526,CHAR(160),"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27" spans="2:11" hidden="1" x14ac:dyDescent="0.25">
      <c r="B14527" s="20">
        <v>45779</v>
      </c>
      <c r="C14527" s="2" t="s">
        <v>1</v>
      </c>
      <c r="D14527" s="2" t="s">
        <v>1872</v>
      </c>
      <c r="E14527" s="2" t="s">
        <v>268</v>
      </c>
      <c r="F14527" s="2" t="s">
        <v>4969</v>
      </c>
      <c r="G14527" s="5">
        <v>180</v>
      </c>
      <c r="H14527" s="5">
        <v>31.85</v>
      </c>
      <c r="I14527" s="5">
        <v>5733</v>
      </c>
      <c r="J14527" s="5">
        <v>5287151.5000000009</v>
      </c>
      <c r="K14527" s="3" t="str" cm="1">
        <f t="array" ref="K14527">_xlfn.LET(_xlpm.d,UPPER(TRIM(CLEAN(SUBSTITUTE(F14527,CHAR(160),"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28" spans="2:11" hidden="1" x14ac:dyDescent="0.25">
      <c r="B14528" s="20">
        <v>45779</v>
      </c>
      <c r="C14528" s="2" t="s">
        <v>1</v>
      </c>
      <c r="D14528" s="2" t="s">
        <v>979</v>
      </c>
      <c r="E14528" s="2" t="s">
        <v>189</v>
      </c>
      <c r="F14528" s="2" t="s">
        <v>4969</v>
      </c>
      <c r="G14528" s="5">
        <v>110</v>
      </c>
      <c r="H14528" s="5">
        <v>31.85</v>
      </c>
      <c r="I14528" s="5">
        <v>3503.5</v>
      </c>
      <c r="J14528" s="5">
        <v>5290655.0000000009</v>
      </c>
      <c r="K14528" s="3" t="str" cm="1">
        <f t="array" ref="K14528">_xlfn.LET(_xlpm.d,UPPER(TRIM(CLEAN(SUBSTITUTE(F14528,CHAR(160),"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29" spans="2:11" hidden="1" x14ac:dyDescent="0.25">
      <c r="B14529" s="20">
        <v>45779</v>
      </c>
      <c r="C14529" s="2" t="s">
        <v>1</v>
      </c>
      <c r="D14529" s="2" t="s">
        <v>980</v>
      </c>
      <c r="E14529" s="2" t="s">
        <v>145</v>
      </c>
      <c r="F14529" s="2" t="s">
        <v>4969</v>
      </c>
      <c r="G14529" s="5">
        <v>210</v>
      </c>
      <c r="H14529" s="5">
        <v>31.85</v>
      </c>
      <c r="I14529" s="5">
        <v>6688.5</v>
      </c>
      <c r="J14529" s="5">
        <v>5297343.5000000009</v>
      </c>
      <c r="K14529" s="3" t="str" cm="1">
        <f t="array" ref="K14529">_xlfn.LET(_xlpm.d,UPPER(TRIM(CLEAN(SUBSTITUTE(F14529,CHAR(160),"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30" spans="2:11" hidden="1" x14ac:dyDescent="0.25">
      <c r="B14530" s="20">
        <v>45779</v>
      </c>
      <c r="C14530" s="2" t="s">
        <v>1</v>
      </c>
      <c r="D14530" s="2" t="s">
        <v>537</v>
      </c>
      <c r="E14530" s="2" t="s">
        <v>149</v>
      </c>
      <c r="F14530" s="2" t="s">
        <v>4969</v>
      </c>
      <c r="G14530" s="5">
        <v>250</v>
      </c>
      <c r="H14530" s="5">
        <v>31.85</v>
      </c>
      <c r="I14530" s="5">
        <v>7962.5</v>
      </c>
      <c r="J14530" s="5">
        <v>5305306.0000000009</v>
      </c>
      <c r="K14530" s="3" t="str" cm="1">
        <f t="array" ref="K14530">_xlfn.LET(_xlpm.d,UPPER(TRIM(CLEAN(SUBSTITUTE(F14530,CHAR(160),"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31" spans="2:11" hidden="1" x14ac:dyDescent="0.25">
      <c r="B14531" s="20">
        <v>45779</v>
      </c>
      <c r="C14531" s="2" t="s">
        <v>1</v>
      </c>
      <c r="D14531" s="2" t="s">
        <v>2826</v>
      </c>
      <c r="E14531" s="2" t="s">
        <v>1765</v>
      </c>
      <c r="F14531" s="2" t="s">
        <v>4969</v>
      </c>
      <c r="G14531" s="5">
        <v>220</v>
      </c>
      <c r="H14531" s="5">
        <v>31.85</v>
      </c>
      <c r="I14531" s="5">
        <v>7007</v>
      </c>
      <c r="J14531" s="5">
        <v>5312313.0000000009</v>
      </c>
      <c r="K14531" s="3" t="str" cm="1">
        <f t="array" ref="K14531">_xlfn.LET(_xlpm.d,UPPER(TRIM(CLEAN(SUBSTITUTE(F14531,CHAR(160),"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32" spans="2:11" hidden="1" x14ac:dyDescent="0.25">
      <c r="B14532" s="20">
        <v>45779</v>
      </c>
      <c r="C14532" s="2" t="s">
        <v>1</v>
      </c>
      <c r="D14532" s="2" t="s">
        <v>5193</v>
      </c>
      <c r="E14532" s="2" t="s">
        <v>302</v>
      </c>
      <c r="F14532" s="2" t="s">
        <v>4969</v>
      </c>
      <c r="G14532" s="5">
        <v>20</v>
      </c>
      <c r="H14532" s="5">
        <v>29.99</v>
      </c>
      <c r="I14532" s="5">
        <v>599.79999999999995</v>
      </c>
      <c r="J14532" s="5">
        <v>5312912.8000000007</v>
      </c>
      <c r="K14532" s="3" t="str" cm="1">
        <f t="array" ref="K14532">_xlfn.LET(_xlpm.d,UPPER(TRIM(CLEAN(SUBSTITUTE(F14532,CHAR(160),"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33" spans="2:11" hidden="1" x14ac:dyDescent="0.25">
      <c r="B14533" s="20">
        <v>45779</v>
      </c>
      <c r="C14533" s="2" t="s">
        <v>1</v>
      </c>
      <c r="D14533" s="2" t="s">
        <v>2827</v>
      </c>
      <c r="E14533" s="2" t="s">
        <v>3</v>
      </c>
      <c r="F14533" s="2" t="s">
        <v>4969</v>
      </c>
      <c r="G14533" s="5">
        <v>380</v>
      </c>
      <c r="H14533" s="5">
        <v>29.99</v>
      </c>
      <c r="I14533" s="5">
        <v>11396.2</v>
      </c>
      <c r="J14533" s="5">
        <v>5324309.0000000009</v>
      </c>
      <c r="K14533" s="3" t="str" cm="1">
        <f t="array" ref="K14533">_xlfn.LET(_xlpm.d,UPPER(TRIM(CLEAN(SUBSTITUTE(F14533,CHAR(160),"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34" spans="2:11" hidden="1" x14ac:dyDescent="0.25">
      <c r="B14534" s="20">
        <v>45782</v>
      </c>
      <c r="C14534" s="2" t="s">
        <v>1</v>
      </c>
      <c r="D14534" s="2" t="s">
        <v>2828</v>
      </c>
      <c r="E14534" s="2" t="s">
        <v>195</v>
      </c>
      <c r="F14534" s="2" t="s">
        <v>4969</v>
      </c>
      <c r="G14534" s="5">
        <v>150</v>
      </c>
      <c r="H14534" s="5">
        <v>31.85</v>
      </c>
      <c r="I14534" s="5">
        <v>4777.5</v>
      </c>
      <c r="J14534" s="5">
        <v>5329086.5000000009</v>
      </c>
      <c r="K14534" s="3" t="str" cm="1">
        <f t="array" ref="K14534">_xlfn.LET(_xlpm.d,UPPER(TRIM(CLEAN(SUBSTITUTE(F14534,CHAR(160),"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35" spans="2:11" hidden="1" x14ac:dyDescent="0.25">
      <c r="B14535" s="20">
        <v>45782</v>
      </c>
      <c r="C14535" s="2" t="s">
        <v>1</v>
      </c>
      <c r="D14535" s="2" t="s">
        <v>538</v>
      </c>
      <c r="E14535" s="2" t="s">
        <v>162</v>
      </c>
      <c r="F14535" s="2" t="s">
        <v>4969</v>
      </c>
      <c r="G14535" s="5">
        <v>400</v>
      </c>
      <c r="H14535" s="5">
        <v>31.85</v>
      </c>
      <c r="I14535" s="5">
        <v>12740</v>
      </c>
      <c r="J14535" s="5">
        <v>5341826.5000000009</v>
      </c>
      <c r="K14535" s="3" t="str" cm="1">
        <f t="array" ref="K14535">_xlfn.LET(_xlpm.d,UPPER(TRIM(CLEAN(SUBSTITUTE(F14535,CHAR(160),"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36" spans="2:11" hidden="1" x14ac:dyDescent="0.25">
      <c r="B14536" s="20">
        <v>45782</v>
      </c>
      <c r="C14536" s="2" t="s">
        <v>1</v>
      </c>
      <c r="D14536" s="2" t="s">
        <v>47</v>
      </c>
      <c r="E14536" s="2" t="s">
        <v>43</v>
      </c>
      <c r="F14536" s="2" t="s">
        <v>4969</v>
      </c>
      <c r="G14536" s="5">
        <v>120</v>
      </c>
      <c r="H14536" s="5">
        <v>27.3</v>
      </c>
      <c r="I14536" s="5">
        <v>3276</v>
      </c>
      <c r="J14536" s="5">
        <v>5345102.5000000009</v>
      </c>
      <c r="K14536" s="3" t="str" cm="1">
        <f t="array" ref="K14536">_xlfn.LET(_xlpm.d,UPPER(TRIM(CLEAN(SUBSTITUTE(F14536,CHAR(160),"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37" spans="2:11" hidden="1" x14ac:dyDescent="0.25">
      <c r="B14537" s="20">
        <v>45782</v>
      </c>
      <c r="C14537" s="2" t="s">
        <v>1</v>
      </c>
      <c r="D14537" s="2" t="s">
        <v>2830</v>
      </c>
      <c r="E14537" s="2" t="s">
        <v>160</v>
      </c>
      <c r="F14537" s="2" t="s">
        <v>4969</v>
      </c>
      <c r="G14537" s="5">
        <v>300</v>
      </c>
      <c r="H14537" s="5">
        <v>31.85</v>
      </c>
      <c r="I14537" s="5">
        <v>9555</v>
      </c>
      <c r="J14537" s="5">
        <v>5354657.5000000009</v>
      </c>
      <c r="K14537" s="3" t="str" cm="1">
        <f t="array" ref="K14537">_xlfn.LET(_xlpm.d,UPPER(TRIM(CLEAN(SUBSTITUTE(F14537,CHAR(160),"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38" spans="2:11" hidden="1" x14ac:dyDescent="0.25">
      <c r="B14538" s="20">
        <v>45782</v>
      </c>
      <c r="C14538" s="2" t="s">
        <v>1</v>
      </c>
      <c r="D14538" s="2" t="s">
        <v>5194</v>
      </c>
      <c r="E14538" s="2" t="s">
        <v>135</v>
      </c>
      <c r="F14538" s="2" t="s">
        <v>4969</v>
      </c>
      <c r="G14538" s="5">
        <v>170</v>
      </c>
      <c r="H14538" s="5">
        <v>31.85</v>
      </c>
      <c r="I14538" s="5">
        <v>5414.5</v>
      </c>
      <c r="J14538" s="5">
        <v>5360072.0000000009</v>
      </c>
      <c r="K14538" s="3" t="str" cm="1">
        <f t="array" ref="K14538">_xlfn.LET(_xlpm.d,UPPER(TRIM(CLEAN(SUBSTITUTE(F14538,CHAR(160),"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39" spans="2:11" hidden="1" x14ac:dyDescent="0.25">
      <c r="B14539" s="20">
        <v>45782</v>
      </c>
      <c r="C14539" s="2" t="s">
        <v>1</v>
      </c>
      <c r="D14539" s="2" t="s">
        <v>5195</v>
      </c>
      <c r="E14539" s="2" t="s">
        <v>192</v>
      </c>
      <c r="F14539" s="2" t="s">
        <v>4969</v>
      </c>
      <c r="G14539" s="5">
        <v>250</v>
      </c>
      <c r="H14539" s="5">
        <v>31.85</v>
      </c>
      <c r="I14539" s="5">
        <v>7962.5</v>
      </c>
      <c r="J14539" s="5">
        <v>5368034.5000000009</v>
      </c>
      <c r="K14539" s="3" t="str" cm="1">
        <f t="array" ref="K14539">_xlfn.LET(_xlpm.d,UPPER(TRIM(CLEAN(SUBSTITUTE(F14539,CHAR(160),"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40" spans="2:11" hidden="1" x14ac:dyDescent="0.25">
      <c r="B14540" s="20">
        <v>45782</v>
      </c>
      <c r="C14540" s="2" t="s">
        <v>1</v>
      </c>
      <c r="D14540" s="2" t="s">
        <v>5196</v>
      </c>
      <c r="E14540" s="2" t="s">
        <v>243</v>
      </c>
      <c r="F14540" s="2" t="s">
        <v>4969</v>
      </c>
      <c r="G14540" s="5">
        <v>200</v>
      </c>
      <c r="H14540" s="5">
        <v>31.85</v>
      </c>
      <c r="I14540" s="5">
        <v>6370</v>
      </c>
      <c r="J14540" s="5">
        <v>5374404.5000000009</v>
      </c>
      <c r="K14540" s="3" t="str" cm="1">
        <f t="array" ref="K14540">_xlfn.LET(_xlpm.d,UPPER(TRIM(CLEAN(SUBSTITUTE(F14540,CHAR(160),"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41" spans="2:11" hidden="1" x14ac:dyDescent="0.25">
      <c r="B14541" s="20">
        <v>45782</v>
      </c>
      <c r="C14541" s="2" t="s">
        <v>1</v>
      </c>
      <c r="D14541" s="2" t="s">
        <v>5197</v>
      </c>
      <c r="E14541" s="2" t="s">
        <v>180</v>
      </c>
      <c r="F14541" s="2" t="s">
        <v>4969</v>
      </c>
      <c r="G14541" s="5">
        <v>150</v>
      </c>
      <c r="H14541" s="5">
        <v>31.85</v>
      </c>
      <c r="I14541" s="5">
        <v>4777.5</v>
      </c>
      <c r="J14541" s="5">
        <v>5379182.0000000009</v>
      </c>
      <c r="K14541" s="3" t="str" cm="1">
        <f t="array" ref="K14541">_xlfn.LET(_xlpm.d,UPPER(TRIM(CLEAN(SUBSTITUTE(F14541,CHAR(160),"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42" spans="2:11" hidden="1" x14ac:dyDescent="0.25">
      <c r="B14542" s="20">
        <v>45782</v>
      </c>
      <c r="C14542" s="2" t="s">
        <v>1</v>
      </c>
      <c r="D14542" s="2" t="s">
        <v>2832</v>
      </c>
      <c r="E14542" s="2" t="s">
        <v>254</v>
      </c>
      <c r="F14542" s="2" t="s">
        <v>4969</v>
      </c>
      <c r="G14542" s="5">
        <v>100</v>
      </c>
      <c r="H14542" s="5">
        <v>31.85</v>
      </c>
      <c r="I14542" s="5">
        <v>3185</v>
      </c>
      <c r="J14542" s="5">
        <v>5382367.0000000009</v>
      </c>
      <c r="K14542" s="3" t="str" cm="1">
        <f t="array" ref="K14542">_xlfn.LET(_xlpm.d,UPPER(TRIM(CLEAN(SUBSTITUTE(F14542,CHAR(160),"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43" spans="2:11" hidden="1" x14ac:dyDescent="0.25">
      <c r="B14543" s="20">
        <v>45782</v>
      </c>
      <c r="C14543" s="2" t="s">
        <v>1</v>
      </c>
      <c r="D14543" s="2" t="s">
        <v>1873</v>
      </c>
      <c r="E14543" s="2" t="s">
        <v>248</v>
      </c>
      <c r="F14543" s="2" t="s">
        <v>4969</v>
      </c>
      <c r="G14543" s="5">
        <v>200</v>
      </c>
      <c r="H14543" s="5">
        <v>31.85</v>
      </c>
      <c r="I14543" s="5">
        <v>6370</v>
      </c>
      <c r="J14543" s="5">
        <v>5388737.0000000009</v>
      </c>
      <c r="K14543" s="3" t="str" cm="1">
        <f t="array" ref="K14543">_xlfn.LET(_xlpm.d,UPPER(TRIM(CLEAN(SUBSTITUTE(F14543,CHAR(160),"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44" spans="2:11" hidden="1" x14ac:dyDescent="0.25">
      <c r="B14544" s="20">
        <v>45783</v>
      </c>
      <c r="C14544" s="2" t="s">
        <v>1</v>
      </c>
      <c r="D14544" s="2" t="s">
        <v>1874</v>
      </c>
      <c r="E14544" s="2" t="s">
        <v>186</v>
      </c>
      <c r="F14544" s="2" t="s">
        <v>4969</v>
      </c>
      <c r="G14544" s="5">
        <v>90</v>
      </c>
      <c r="H14544" s="5">
        <v>31.85</v>
      </c>
      <c r="I14544" s="5">
        <v>2866.5</v>
      </c>
      <c r="J14544" s="5">
        <v>5391603.5000000009</v>
      </c>
      <c r="K14544" s="3" t="str" cm="1">
        <f t="array" ref="K14544">_xlfn.LET(_xlpm.d,UPPER(TRIM(CLEAN(SUBSTITUTE(F14544,CHAR(160),"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45" spans="2:11" hidden="1" x14ac:dyDescent="0.25">
      <c r="B14545" s="20">
        <v>45783</v>
      </c>
      <c r="C14545" s="2" t="s">
        <v>1</v>
      </c>
      <c r="D14545" s="2" t="s">
        <v>540</v>
      </c>
      <c r="E14545" s="2" t="s">
        <v>147</v>
      </c>
      <c r="F14545" s="2" t="s">
        <v>4969</v>
      </c>
      <c r="G14545" s="5">
        <v>290</v>
      </c>
      <c r="H14545" s="5">
        <v>31.85</v>
      </c>
      <c r="I14545" s="5">
        <v>9236.5</v>
      </c>
      <c r="J14545" s="5">
        <v>5400840.0000000009</v>
      </c>
      <c r="K14545" s="3" t="str" cm="1">
        <f t="array" ref="K14545">_xlfn.LET(_xlpm.d,UPPER(TRIM(CLEAN(SUBSTITUTE(F14545,CHAR(160),"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46" spans="2:11" hidden="1" x14ac:dyDescent="0.25">
      <c r="B14546" s="20">
        <v>45783</v>
      </c>
      <c r="C14546" s="2" t="s">
        <v>1</v>
      </c>
      <c r="D14546" s="2" t="s">
        <v>1560</v>
      </c>
      <c r="E14546" s="2" t="s">
        <v>232</v>
      </c>
      <c r="F14546" s="2" t="s">
        <v>4969</v>
      </c>
      <c r="G14546" s="5">
        <v>170</v>
      </c>
      <c r="H14546" s="5">
        <v>31.85</v>
      </c>
      <c r="I14546" s="5">
        <v>5414.5</v>
      </c>
      <c r="J14546" s="5">
        <v>5406254.5000000009</v>
      </c>
      <c r="K14546" s="3" t="str" cm="1">
        <f t="array" ref="K14546">_xlfn.LET(_xlpm.d,UPPER(TRIM(CLEAN(SUBSTITUTE(F14546,CHAR(160),"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47" spans="2:11" hidden="1" x14ac:dyDescent="0.25">
      <c r="B14547" s="20">
        <v>45783</v>
      </c>
      <c r="C14547" s="2" t="s">
        <v>1</v>
      </c>
      <c r="D14547" s="2" t="s">
        <v>1875</v>
      </c>
      <c r="E14547" s="2" t="s">
        <v>276</v>
      </c>
      <c r="F14547" s="2" t="s">
        <v>4969</v>
      </c>
      <c r="G14547" s="5">
        <v>160</v>
      </c>
      <c r="H14547" s="5">
        <v>31.85</v>
      </c>
      <c r="I14547" s="5">
        <v>5096</v>
      </c>
      <c r="J14547" s="5">
        <v>5411350.5000000009</v>
      </c>
      <c r="K14547" s="3" t="str" cm="1">
        <f t="array" ref="K14547">_xlfn.LET(_xlpm.d,UPPER(TRIM(CLEAN(SUBSTITUTE(F14547,CHAR(160),"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48" spans="2:11" hidden="1" x14ac:dyDescent="0.25">
      <c r="B14548" s="20">
        <v>45783</v>
      </c>
      <c r="C14548" s="2" t="s">
        <v>1</v>
      </c>
      <c r="D14548" s="2" t="s">
        <v>1876</v>
      </c>
      <c r="E14548" s="2" t="s">
        <v>78</v>
      </c>
      <c r="F14548" s="2" t="s">
        <v>4969</v>
      </c>
      <c r="G14548" s="5">
        <v>300</v>
      </c>
      <c r="H14548" s="5">
        <v>31.85</v>
      </c>
      <c r="I14548" s="5">
        <v>9555</v>
      </c>
      <c r="J14548" s="5">
        <v>5420905.5000000009</v>
      </c>
      <c r="K14548" s="3" t="str" cm="1">
        <f t="array" ref="K14548">_xlfn.LET(_xlpm.d,UPPER(TRIM(CLEAN(SUBSTITUTE(F14548,CHAR(160),"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49" spans="2:11" hidden="1" x14ac:dyDescent="0.25">
      <c r="B14549" s="20">
        <v>45783</v>
      </c>
      <c r="C14549" s="2" t="s">
        <v>1</v>
      </c>
      <c r="D14549" s="2" t="s">
        <v>2833</v>
      </c>
      <c r="E14549" s="2" t="s">
        <v>143</v>
      </c>
      <c r="F14549" s="2" t="s">
        <v>4969</v>
      </c>
      <c r="G14549" s="5">
        <v>150</v>
      </c>
      <c r="H14549" s="5">
        <v>31.85</v>
      </c>
      <c r="I14549" s="5">
        <v>4777.5</v>
      </c>
      <c r="J14549" s="5">
        <v>5425683.0000000009</v>
      </c>
      <c r="K14549" s="3" t="str" cm="1">
        <f t="array" ref="K14549">_xlfn.LET(_xlpm.d,UPPER(TRIM(CLEAN(SUBSTITUTE(F14549,CHAR(160),"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50" spans="2:11" hidden="1" x14ac:dyDescent="0.25">
      <c r="B14550" s="20">
        <v>45783</v>
      </c>
      <c r="C14550" s="2" t="s">
        <v>1</v>
      </c>
      <c r="D14550" s="2" t="s">
        <v>3987</v>
      </c>
      <c r="E14550" s="2" t="s">
        <v>491</v>
      </c>
      <c r="F14550" s="2" t="s">
        <v>4969</v>
      </c>
      <c r="G14550" s="5">
        <v>54</v>
      </c>
      <c r="H14550" s="5">
        <v>31.85</v>
      </c>
      <c r="I14550" s="5">
        <v>1719.9</v>
      </c>
      <c r="J14550" s="5">
        <v>5427402.9000000013</v>
      </c>
      <c r="K14550" s="3" t="str" cm="1">
        <f t="array" ref="K14550">_xlfn.LET(_xlpm.d,UPPER(TRIM(CLEAN(SUBSTITUTE(F14550,CHAR(160),"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51" spans="2:11" hidden="1" x14ac:dyDescent="0.25">
      <c r="B14551" s="20">
        <v>45783</v>
      </c>
      <c r="C14551" s="2" t="s">
        <v>1</v>
      </c>
      <c r="D14551" s="2" t="s">
        <v>541</v>
      </c>
      <c r="E14551" s="2" t="s">
        <v>141</v>
      </c>
      <c r="F14551" s="2" t="s">
        <v>4969</v>
      </c>
      <c r="G14551" s="5">
        <v>260</v>
      </c>
      <c r="H14551" s="5">
        <v>31.85</v>
      </c>
      <c r="I14551" s="5">
        <v>8281</v>
      </c>
      <c r="J14551" s="5">
        <v>5435683.9000000013</v>
      </c>
      <c r="K14551" s="3" t="str" cm="1">
        <f t="array" ref="K14551">_xlfn.LET(_xlpm.d,UPPER(TRIM(CLEAN(SUBSTITUTE(F14551,CHAR(160),"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52" spans="2:11" hidden="1" x14ac:dyDescent="0.25">
      <c r="B14552" s="20">
        <v>45783</v>
      </c>
      <c r="C14552" s="2" t="s">
        <v>1</v>
      </c>
      <c r="D14552" s="2" t="s">
        <v>542</v>
      </c>
      <c r="E14552" s="2" t="s">
        <v>261</v>
      </c>
      <c r="F14552" s="2" t="s">
        <v>4969</v>
      </c>
      <c r="G14552" s="5">
        <v>70</v>
      </c>
      <c r="H14552" s="5">
        <v>31.85</v>
      </c>
      <c r="I14552" s="5">
        <v>2229.5</v>
      </c>
      <c r="J14552" s="5">
        <v>5437913.4000000013</v>
      </c>
      <c r="K14552" s="3" t="str" cm="1">
        <f t="array" ref="K14552">_xlfn.LET(_xlpm.d,UPPER(TRIM(CLEAN(SUBSTITUTE(F14552,CHAR(160),"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53" spans="2:11" hidden="1" x14ac:dyDescent="0.25">
      <c r="B14553" s="20">
        <v>45783</v>
      </c>
      <c r="C14553" s="2" t="s">
        <v>1</v>
      </c>
      <c r="D14553" s="2" t="s">
        <v>4439</v>
      </c>
      <c r="E14553" s="2" t="s">
        <v>165</v>
      </c>
      <c r="F14553" s="2" t="s">
        <v>4969</v>
      </c>
      <c r="G14553" s="5">
        <v>150</v>
      </c>
      <c r="H14553" s="5">
        <v>31.85</v>
      </c>
      <c r="I14553" s="5">
        <v>4777.5</v>
      </c>
      <c r="J14553" s="5">
        <v>5442690.9000000013</v>
      </c>
      <c r="K14553" s="3" t="str" cm="1">
        <f t="array" ref="K14553">_xlfn.LET(_xlpm.d,UPPER(TRIM(CLEAN(SUBSTITUTE(F14553,CHAR(160),"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54" spans="2:11" hidden="1" x14ac:dyDescent="0.25">
      <c r="B14554" s="20">
        <v>45783</v>
      </c>
      <c r="C14554" s="2" t="s">
        <v>1</v>
      </c>
      <c r="D14554" s="2" t="s">
        <v>768</v>
      </c>
      <c r="E14554" s="2" t="s">
        <v>769</v>
      </c>
      <c r="F14554" s="2" t="s">
        <v>4969</v>
      </c>
      <c r="G14554" s="5">
        <v>44</v>
      </c>
      <c r="H14554" s="5">
        <v>29.99</v>
      </c>
      <c r="I14554" s="5">
        <v>1319.56</v>
      </c>
      <c r="J14554" s="5">
        <v>5444010.4600000009</v>
      </c>
      <c r="K14554" s="3" t="str" cm="1">
        <f t="array" ref="K14554">_xlfn.LET(_xlpm.d,UPPER(TRIM(CLEAN(SUBSTITUTE(F14554,CHAR(160),"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55" spans="2:11" hidden="1" x14ac:dyDescent="0.25">
      <c r="B14555" s="20">
        <v>45783</v>
      </c>
      <c r="C14555" s="2" t="s">
        <v>1</v>
      </c>
      <c r="D14555" s="2" t="s">
        <v>2834</v>
      </c>
      <c r="E14555" s="2" t="s">
        <v>814</v>
      </c>
      <c r="F14555" s="2" t="s">
        <v>4969</v>
      </c>
      <c r="G14555" s="5">
        <v>110</v>
      </c>
      <c r="H14555" s="5">
        <v>29.99</v>
      </c>
      <c r="I14555" s="5">
        <v>3298.9</v>
      </c>
      <c r="J14555" s="5">
        <v>5447309.3600000013</v>
      </c>
      <c r="K14555" s="3" t="str" cm="1">
        <f t="array" ref="K14555">_xlfn.LET(_xlpm.d,UPPER(TRIM(CLEAN(SUBSTITUTE(F14555,CHAR(160),"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56" spans="2:11" hidden="1" x14ac:dyDescent="0.25">
      <c r="B14556" s="20">
        <v>45783</v>
      </c>
      <c r="C14556" s="2" t="s">
        <v>1</v>
      </c>
      <c r="D14556" s="2" t="s">
        <v>982</v>
      </c>
      <c r="E14556" s="2" t="s">
        <v>874</v>
      </c>
      <c r="F14556" s="2" t="s">
        <v>4969</v>
      </c>
      <c r="G14556" s="5">
        <v>700</v>
      </c>
      <c r="H14556" s="5">
        <v>24.3</v>
      </c>
      <c r="I14556" s="5">
        <v>17010</v>
      </c>
      <c r="J14556" s="5">
        <v>5464319.3600000013</v>
      </c>
      <c r="K14556" s="3" t="str" cm="1">
        <f t="array" ref="K14556">_xlfn.LET(_xlpm.d,UPPER(TRIM(CLEAN(SUBSTITUTE(F14556,CHAR(160),"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57" spans="2:11" hidden="1" x14ac:dyDescent="0.25">
      <c r="B14557" s="20">
        <v>45783</v>
      </c>
      <c r="C14557" s="2" t="s">
        <v>1</v>
      </c>
      <c r="D14557" s="2" t="s">
        <v>1878</v>
      </c>
      <c r="E14557" s="2" t="s">
        <v>263</v>
      </c>
      <c r="F14557" s="2" t="s">
        <v>4969</v>
      </c>
      <c r="G14557" s="5">
        <v>350</v>
      </c>
      <c r="H14557" s="5">
        <v>31.85</v>
      </c>
      <c r="I14557" s="5">
        <v>11147.5</v>
      </c>
      <c r="J14557" s="5">
        <v>5475466.8600000013</v>
      </c>
      <c r="K14557" s="3" t="str" cm="1">
        <f t="array" ref="K14557">_xlfn.LET(_xlpm.d,UPPER(TRIM(CLEAN(SUBSTITUTE(F14557,CHAR(160),"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58" spans="2:11" hidden="1" x14ac:dyDescent="0.25">
      <c r="B14558" s="20">
        <v>45783</v>
      </c>
      <c r="C14558" s="2" t="s">
        <v>1</v>
      </c>
      <c r="D14558" s="2" t="s">
        <v>1879</v>
      </c>
      <c r="E14558" s="2" t="s">
        <v>1880</v>
      </c>
      <c r="F14558" s="2" t="s">
        <v>4969</v>
      </c>
      <c r="G14558" s="5">
        <v>44</v>
      </c>
      <c r="H14558" s="5">
        <v>29.99</v>
      </c>
      <c r="I14558" s="5">
        <v>1319.56</v>
      </c>
      <c r="J14558" s="5">
        <v>5476786.4200000009</v>
      </c>
      <c r="K14558" s="3" t="str" cm="1">
        <f t="array" ref="K14558">_xlfn.LET(_xlpm.d,UPPER(TRIM(CLEAN(SUBSTITUTE(F14558,CHAR(160),"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59" spans="2:11" hidden="1" x14ac:dyDescent="0.25">
      <c r="B14559" s="20">
        <v>45783</v>
      </c>
      <c r="C14559" s="2" t="s">
        <v>1</v>
      </c>
      <c r="D14559" s="2" t="s">
        <v>4593</v>
      </c>
      <c r="E14559" s="2" t="s">
        <v>27</v>
      </c>
      <c r="F14559" s="2" t="s">
        <v>4969</v>
      </c>
      <c r="G14559" s="5">
        <v>15</v>
      </c>
      <c r="H14559" s="5">
        <v>29.99</v>
      </c>
      <c r="I14559" s="5">
        <v>449.85</v>
      </c>
      <c r="J14559" s="5">
        <v>5477236.2700000005</v>
      </c>
      <c r="K14559" s="3" t="str" cm="1">
        <f t="array" ref="K14559">_xlfn.LET(_xlpm.d,UPPER(TRIM(CLEAN(SUBSTITUTE(F14559,CHAR(160),"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60" spans="2:11" hidden="1" x14ac:dyDescent="0.25">
      <c r="B14560" s="20">
        <v>45783</v>
      </c>
      <c r="C14560" s="2" t="s">
        <v>1</v>
      </c>
      <c r="D14560" s="2" t="s">
        <v>5198</v>
      </c>
      <c r="E14560" s="2" t="s">
        <v>226</v>
      </c>
      <c r="F14560" s="2" t="s">
        <v>4969</v>
      </c>
      <c r="G14560" s="5">
        <v>200</v>
      </c>
      <c r="H14560" s="5">
        <v>31.85</v>
      </c>
      <c r="I14560" s="5">
        <v>6370</v>
      </c>
      <c r="J14560" s="5">
        <v>5483606.2700000005</v>
      </c>
      <c r="K14560" s="3" t="str" cm="1">
        <f t="array" ref="K14560">_xlfn.LET(_xlpm.d,UPPER(TRIM(CLEAN(SUBSTITUTE(F14560,CHAR(160),"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61" spans="2:11" hidden="1" x14ac:dyDescent="0.25">
      <c r="B14561" s="20">
        <v>45783</v>
      </c>
      <c r="C14561" s="2" t="s">
        <v>1</v>
      </c>
      <c r="D14561" s="2" t="s">
        <v>2835</v>
      </c>
      <c r="E14561" s="2" t="s">
        <v>228</v>
      </c>
      <c r="F14561" s="2" t="s">
        <v>4969</v>
      </c>
      <c r="G14561" s="5">
        <v>700</v>
      </c>
      <c r="H14561" s="5">
        <v>31.85</v>
      </c>
      <c r="I14561" s="5">
        <v>22295</v>
      </c>
      <c r="J14561" s="5">
        <v>5505901.2700000005</v>
      </c>
      <c r="K14561" s="3" t="str" cm="1">
        <f t="array" ref="K14561">_xlfn.LET(_xlpm.d,UPPER(TRIM(CLEAN(SUBSTITUTE(F14561,CHAR(160),"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62" spans="2:11" hidden="1" x14ac:dyDescent="0.25">
      <c r="B14562" s="20">
        <v>45783</v>
      </c>
      <c r="C14562" s="2" t="s">
        <v>1</v>
      </c>
      <c r="D14562" s="2" t="s">
        <v>2836</v>
      </c>
      <c r="E14562" s="2" t="s">
        <v>1767</v>
      </c>
      <c r="F14562" s="2" t="s">
        <v>4969</v>
      </c>
      <c r="G14562" s="5">
        <v>300</v>
      </c>
      <c r="H14562" s="5">
        <v>31.85</v>
      </c>
      <c r="I14562" s="5">
        <v>9555</v>
      </c>
      <c r="J14562" s="5">
        <v>5515456.2700000005</v>
      </c>
      <c r="K14562" s="3" t="str" cm="1">
        <f t="array" ref="K14562">_xlfn.LET(_xlpm.d,UPPER(TRIM(CLEAN(SUBSTITUTE(F14562,CHAR(160),"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63" spans="2:11" hidden="1" x14ac:dyDescent="0.25">
      <c r="B14563" s="20">
        <v>45784</v>
      </c>
      <c r="C14563" s="2" t="s">
        <v>1</v>
      </c>
      <c r="D14563" s="2" t="s">
        <v>2464</v>
      </c>
      <c r="E14563" s="2" t="s">
        <v>279</v>
      </c>
      <c r="F14563" s="2" t="s">
        <v>4969</v>
      </c>
      <c r="G14563" s="5">
        <v>200</v>
      </c>
      <c r="H14563" s="5">
        <v>31.85</v>
      </c>
      <c r="I14563" s="5">
        <v>6370</v>
      </c>
      <c r="J14563" s="5">
        <v>5521826.2700000005</v>
      </c>
      <c r="K14563" s="3" t="str" cm="1">
        <f t="array" ref="K14563">_xlfn.LET(_xlpm.d,UPPER(TRIM(CLEAN(SUBSTITUTE(F14563,CHAR(160),"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64" spans="2:11" hidden="1" x14ac:dyDescent="0.25">
      <c r="B14564" s="20">
        <v>45784</v>
      </c>
      <c r="C14564" s="2" t="s">
        <v>1</v>
      </c>
      <c r="D14564" s="2" t="s">
        <v>543</v>
      </c>
      <c r="E14564" s="2" t="s">
        <v>544</v>
      </c>
      <c r="F14564" s="2" t="s">
        <v>4969</v>
      </c>
      <c r="G14564" s="5">
        <v>20</v>
      </c>
      <c r="H14564" s="5">
        <v>31.85</v>
      </c>
      <c r="I14564" s="5">
        <v>637</v>
      </c>
      <c r="J14564" s="5">
        <v>5522463.2700000005</v>
      </c>
      <c r="K14564" s="3" t="str" cm="1">
        <f t="array" ref="K14564">_xlfn.LET(_xlpm.d,UPPER(TRIM(CLEAN(SUBSTITUTE(F14564,CHAR(160),"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65" spans="2:11" hidden="1" x14ac:dyDescent="0.25">
      <c r="B14565" s="20">
        <v>45784</v>
      </c>
      <c r="C14565" s="2" t="s">
        <v>1</v>
      </c>
      <c r="D14565" s="2" t="s">
        <v>1881</v>
      </c>
      <c r="E14565" s="2" t="s">
        <v>1634</v>
      </c>
      <c r="F14565" s="2" t="s">
        <v>4969</v>
      </c>
      <c r="G14565" s="5">
        <v>60</v>
      </c>
      <c r="H14565" s="5">
        <v>31.85</v>
      </c>
      <c r="I14565" s="5">
        <v>1911</v>
      </c>
      <c r="J14565" s="5">
        <v>5524374.2700000005</v>
      </c>
      <c r="K14565" s="3" t="str" cm="1">
        <f t="array" ref="K14565">_xlfn.LET(_xlpm.d,UPPER(TRIM(CLEAN(SUBSTITUTE(F14565,CHAR(160),"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66" spans="2:11" hidden="1" x14ac:dyDescent="0.25">
      <c r="B14566" s="20">
        <v>45784</v>
      </c>
      <c r="C14566" s="2" t="s">
        <v>1</v>
      </c>
      <c r="D14566" s="2" t="s">
        <v>983</v>
      </c>
      <c r="E14566" s="2" t="s">
        <v>282</v>
      </c>
      <c r="F14566" s="2" t="s">
        <v>4969</v>
      </c>
      <c r="G14566" s="5">
        <v>130</v>
      </c>
      <c r="H14566" s="5">
        <v>31.85</v>
      </c>
      <c r="I14566" s="5">
        <v>4140.5</v>
      </c>
      <c r="J14566" s="5">
        <v>5528514.7700000005</v>
      </c>
      <c r="K14566" s="3" t="str" cm="1">
        <f t="array" ref="K14566">_xlfn.LET(_xlpm.d,UPPER(TRIM(CLEAN(SUBSTITUTE(F14566,CHAR(160),"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67" spans="2:11" hidden="1" x14ac:dyDescent="0.25">
      <c r="B14567" s="20">
        <v>45784</v>
      </c>
      <c r="C14567" s="2" t="s">
        <v>1</v>
      </c>
      <c r="D14567" s="2" t="s">
        <v>5199</v>
      </c>
      <c r="E14567" s="2" t="s">
        <v>16</v>
      </c>
      <c r="F14567" s="2" t="s">
        <v>4969</v>
      </c>
      <c r="G14567" s="5">
        <v>170</v>
      </c>
      <c r="H14567" s="5">
        <v>31.8</v>
      </c>
      <c r="I14567" s="5">
        <v>5406</v>
      </c>
      <c r="J14567" s="5">
        <v>5533920.7700000005</v>
      </c>
      <c r="K14567" s="3" t="str" cm="1">
        <f t="array" ref="K14567">_xlfn.LET(_xlpm.d,UPPER(TRIM(CLEAN(SUBSTITUTE(F14567,CHAR(160),"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68" spans="2:11" hidden="1" x14ac:dyDescent="0.25">
      <c r="B14568" s="20">
        <v>45784</v>
      </c>
      <c r="C14568" s="2" t="s">
        <v>1</v>
      </c>
      <c r="D14568" s="2" t="s">
        <v>5200</v>
      </c>
      <c r="E14568" s="2" t="s">
        <v>774</v>
      </c>
      <c r="F14568" s="2" t="s">
        <v>4969</v>
      </c>
      <c r="G14568" s="5">
        <v>5</v>
      </c>
      <c r="H14568" s="5">
        <v>29.99</v>
      </c>
      <c r="I14568" s="5">
        <v>149.94999999999999</v>
      </c>
      <c r="J14568" s="5">
        <v>5534070.7200000007</v>
      </c>
      <c r="K14568" s="3" t="str" cm="1">
        <f t="array" ref="K14568">_xlfn.LET(_xlpm.d,UPPER(TRIM(CLEAN(SUBSTITUTE(F14568,CHAR(160),"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69" spans="2:11" hidden="1" x14ac:dyDescent="0.25">
      <c r="B14569" s="20">
        <v>45784</v>
      </c>
      <c r="C14569" s="2" t="s">
        <v>1</v>
      </c>
      <c r="D14569" s="2" t="s">
        <v>2840</v>
      </c>
      <c r="E14569" s="2" t="s">
        <v>319</v>
      </c>
      <c r="F14569" s="2" t="s">
        <v>4969</v>
      </c>
      <c r="G14569" s="5">
        <v>1200</v>
      </c>
      <c r="H14569" s="5">
        <v>31.85</v>
      </c>
      <c r="I14569" s="5">
        <v>38220</v>
      </c>
      <c r="J14569" s="5">
        <v>5572290.7200000007</v>
      </c>
      <c r="K14569" s="3" t="str" cm="1">
        <f t="array" ref="K14569">_xlfn.LET(_xlpm.d,UPPER(TRIM(CLEAN(SUBSTITUTE(F14569,CHAR(160),"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70" spans="2:11" hidden="1" x14ac:dyDescent="0.25">
      <c r="B14570" s="20">
        <v>45785</v>
      </c>
      <c r="C14570" s="2" t="s">
        <v>1</v>
      </c>
      <c r="D14570" s="2" t="s">
        <v>1882</v>
      </c>
      <c r="E14570" s="2" t="s">
        <v>254</v>
      </c>
      <c r="F14570" s="2" t="s">
        <v>4969</v>
      </c>
      <c r="G14570" s="5">
        <v>80</v>
      </c>
      <c r="H14570" s="5">
        <v>31.85</v>
      </c>
      <c r="I14570" s="5">
        <v>2548</v>
      </c>
      <c r="J14570" s="5">
        <v>5574838.7200000007</v>
      </c>
      <c r="K14570" s="3" t="str" cm="1">
        <f t="array" ref="K14570">_xlfn.LET(_xlpm.d,UPPER(TRIM(CLEAN(SUBSTITUTE(F14570,CHAR(160),"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71" spans="2:11" hidden="1" x14ac:dyDescent="0.25">
      <c r="B14571" s="20">
        <v>45785</v>
      </c>
      <c r="C14571" s="2" t="s">
        <v>1</v>
      </c>
      <c r="D14571" s="2" t="s">
        <v>1409</v>
      </c>
      <c r="E14571" s="2" t="s">
        <v>160</v>
      </c>
      <c r="F14571" s="2" t="s">
        <v>4969</v>
      </c>
      <c r="G14571" s="5">
        <v>240</v>
      </c>
      <c r="H14571" s="5">
        <v>31.85</v>
      </c>
      <c r="I14571" s="5">
        <v>7644</v>
      </c>
      <c r="J14571" s="5">
        <v>5582482.7200000007</v>
      </c>
      <c r="K14571" s="3" t="str" cm="1">
        <f t="array" ref="K14571">_xlfn.LET(_xlpm.d,UPPER(TRIM(CLEAN(SUBSTITUTE(F14571,CHAR(160),"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72" spans="2:11" hidden="1" x14ac:dyDescent="0.25">
      <c r="B14572" s="20">
        <v>45785</v>
      </c>
      <c r="C14572" s="2" t="s">
        <v>1</v>
      </c>
      <c r="D14572" s="2" t="s">
        <v>2841</v>
      </c>
      <c r="E14572" s="2" t="s">
        <v>268</v>
      </c>
      <c r="F14572" s="2" t="s">
        <v>4969</v>
      </c>
      <c r="G14572" s="5">
        <v>160</v>
      </c>
      <c r="H14572" s="5">
        <v>31.85</v>
      </c>
      <c r="I14572" s="5">
        <v>5096</v>
      </c>
      <c r="J14572" s="5">
        <v>5587578.7200000007</v>
      </c>
      <c r="K14572" s="3" t="str" cm="1">
        <f t="array" ref="K14572">_xlfn.LET(_xlpm.d,UPPER(TRIM(CLEAN(SUBSTITUTE(F14572,CHAR(160),"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73" spans="2:11" hidden="1" x14ac:dyDescent="0.25">
      <c r="B14573" s="20">
        <v>45785</v>
      </c>
      <c r="C14573" s="2" t="s">
        <v>1</v>
      </c>
      <c r="D14573" s="2" t="s">
        <v>545</v>
      </c>
      <c r="E14573" s="2" t="s">
        <v>192</v>
      </c>
      <c r="F14573" s="2" t="s">
        <v>4969</v>
      </c>
      <c r="G14573" s="5">
        <v>140</v>
      </c>
      <c r="H14573" s="5">
        <v>31.85</v>
      </c>
      <c r="I14573" s="5">
        <v>4459</v>
      </c>
      <c r="J14573" s="5">
        <v>5592037.7200000007</v>
      </c>
      <c r="K14573" s="3" t="str" cm="1">
        <f t="array" ref="K14573">_xlfn.LET(_xlpm.d,UPPER(TRIM(CLEAN(SUBSTITUTE(F14573,CHAR(160),"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74" spans="2:11" hidden="1" x14ac:dyDescent="0.25">
      <c r="B14574" s="20">
        <v>45785</v>
      </c>
      <c r="C14574" s="2" t="s">
        <v>1</v>
      </c>
      <c r="D14574" s="2" t="s">
        <v>1410</v>
      </c>
      <c r="E14574" s="2" t="s">
        <v>135</v>
      </c>
      <c r="F14574" s="2" t="s">
        <v>4969</v>
      </c>
      <c r="G14574" s="5">
        <v>120</v>
      </c>
      <c r="H14574" s="5">
        <v>31.85</v>
      </c>
      <c r="I14574" s="5">
        <v>3822</v>
      </c>
      <c r="J14574" s="5">
        <v>5595859.7200000007</v>
      </c>
      <c r="K14574" s="3" t="str" cm="1">
        <f t="array" ref="K14574">_xlfn.LET(_xlpm.d,UPPER(TRIM(CLEAN(SUBSTITUTE(F14574,CHAR(160),"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75" spans="2:11" hidden="1" x14ac:dyDescent="0.25">
      <c r="B14575" s="20">
        <v>45785</v>
      </c>
      <c r="C14575" s="2" t="s">
        <v>1</v>
      </c>
      <c r="D14575" s="2" t="s">
        <v>1411</v>
      </c>
      <c r="E14575" s="2" t="s">
        <v>151</v>
      </c>
      <c r="F14575" s="2" t="s">
        <v>4969</v>
      </c>
      <c r="G14575" s="5">
        <v>180</v>
      </c>
      <c r="H14575" s="5">
        <v>31.85</v>
      </c>
      <c r="I14575" s="5">
        <v>5733</v>
      </c>
      <c r="J14575" s="5">
        <v>5601592.7200000007</v>
      </c>
      <c r="K14575" s="3" t="str" cm="1">
        <f t="array" ref="K14575">_xlfn.LET(_xlpm.d,UPPER(TRIM(CLEAN(SUBSTITUTE(F14575,CHAR(160),"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76" spans="2:11" hidden="1" x14ac:dyDescent="0.25">
      <c r="B14576" s="20">
        <v>45785</v>
      </c>
      <c r="C14576" s="2" t="s">
        <v>1</v>
      </c>
      <c r="D14576" s="2" t="s">
        <v>5201</v>
      </c>
      <c r="E14576" s="2" t="s">
        <v>251</v>
      </c>
      <c r="F14576" s="2" t="s">
        <v>4969</v>
      </c>
      <c r="G14576" s="5">
        <v>200</v>
      </c>
      <c r="H14576" s="5">
        <v>31.85</v>
      </c>
      <c r="I14576" s="5">
        <v>6370</v>
      </c>
      <c r="J14576" s="5">
        <v>5607962.7200000007</v>
      </c>
      <c r="K14576" s="3" t="str" cm="1">
        <f t="array" ref="K14576">_xlfn.LET(_xlpm.d,UPPER(TRIM(CLEAN(SUBSTITUTE(F14576,CHAR(160),"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77" spans="2:11" hidden="1" x14ac:dyDescent="0.25">
      <c r="B14577" s="20">
        <v>45785</v>
      </c>
      <c r="C14577" s="2" t="s">
        <v>1</v>
      </c>
      <c r="D14577" s="2" t="s">
        <v>4103</v>
      </c>
      <c r="E14577" s="2" t="s">
        <v>3</v>
      </c>
      <c r="F14577" s="2" t="s">
        <v>4969</v>
      </c>
      <c r="G14577" s="5">
        <v>120</v>
      </c>
      <c r="H14577" s="5">
        <v>29.99</v>
      </c>
      <c r="I14577" s="5">
        <v>3598.8</v>
      </c>
      <c r="J14577" s="5">
        <v>5611561.5200000005</v>
      </c>
      <c r="K14577" s="3" t="str" cm="1">
        <f t="array" ref="K14577">_xlfn.LET(_xlpm.d,UPPER(TRIM(CLEAN(SUBSTITUTE(F14577,CHAR(160),"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78" spans="2:11" hidden="1" x14ac:dyDescent="0.25">
      <c r="B14578" s="20">
        <v>45785</v>
      </c>
      <c r="C14578" s="2" t="s">
        <v>1</v>
      </c>
      <c r="D14578" s="2" t="s">
        <v>5202</v>
      </c>
      <c r="E14578" s="2" t="s">
        <v>5004</v>
      </c>
      <c r="F14578" s="2" t="s">
        <v>4969</v>
      </c>
      <c r="G14578" s="5">
        <v>30</v>
      </c>
      <c r="H14578" s="5">
        <v>29.99</v>
      </c>
      <c r="I14578" s="5">
        <v>899.7</v>
      </c>
      <c r="J14578" s="5">
        <v>5612461.2200000007</v>
      </c>
      <c r="K14578" s="3" t="str" cm="1">
        <f t="array" ref="K14578">_xlfn.LET(_xlpm.d,UPPER(TRIM(CLEAN(SUBSTITUTE(F14578,CHAR(160),"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79" spans="2:11" hidden="1" x14ac:dyDescent="0.25">
      <c r="B14579" s="20">
        <v>45785</v>
      </c>
      <c r="C14579" s="2" t="s">
        <v>1</v>
      </c>
      <c r="D14579" s="2" t="s">
        <v>5203</v>
      </c>
      <c r="E14579" s="2" t="s">
        <v>759</v>
      </c>
      <c r="F14579" s="2" t="s">
        <v>4969</v>
      </c>
      <c r="G14579" s="5">
        <v>135</v>
      </c>
      <c r="H14579" s="5">
        <v>29.99</v>
      </c>
      <c r="I14579" s="5">
        <v>4048.65</v>
      </c>
      <c r="J14579" s="5">
        <v>5616509.870000001</v>
      </c>
      <c r="K14579" s="3" t="str" cm="1">
        <f t="array" ref="K14579">_xlfn.LET(_xlpm.d,UPPER(TRIM(CLEAN(SUBSTITUTE(F14579,CHAR(160),"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80" spans="2:11" hidden="1" x14ac:dyDescent="0.25">
      <c r="B14580" s="20">
        <v>45785</v>
      </c>
      <c r="C14580" s="2" t="s">
        <v>1</v>
      </c>
      <c r="D14580" s="2" t="s">
        <v>2842</v>
      </c>
      <c r="E14580" s="2" t="s">
        <v>246</v>
      </c>
      <c r="F14580" s="2" t="s">
        <v>4969</v>
      </c>
      <c r="G14580" s="5">
        <v>200</v>
      </c>
      <c r="H14580" s="5">
        <v>31.85</v>
      </c>
      <c r="I14580" s="5">
        <v>6370</v>
      </c>
      <c r="J14580" s="5">
        <v>5622879.870000001</v>
      </c>
      <c r="K14580" s="3" t="str" cm="1">
        <f t="array" ref="K14580">_xlfn.LET(_xlpm.d,UPPER(TRIM(CLEAN(SUBSTITUTE(F14580,CHAR(160),"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81" spans="2:11" hidden="1" x14ac:dyDescent="0.25">
      <c r="B14581" s="20">
        <v>45785</v>
      </c>
      <c r="C14581" s="2" t="s">
        <v>1</v>
      </c>
      <c r="D14581" s="2" t="s">
        <v>5204</v>
      </c>
      <c r="E14581" s="2" t="s">
        <v>302</v>
      </c>
      <c r="F14581" s="2" t="s">
        <v>4969</v>
      </c>
      <c r="G14581" s="5">
        <v>170</v>
      </c>
      <c r="H14581" s="5">
        <v>26.65</v>
      </c>
      <c r="I14581" s="5">
        <v>4530.5</v>
      </c>
      <c r="J14581" s="5">
        <v>5627410.370000001</v>
      </c>
      <c r="K14581" s="3" t="str" cm="1">
        <f t="array" ref="K14581">_xlfn.LET(_xlpm.d,UPPER(TRIM(CLEAN(SUBSTITUTE(F14581,CHAR(160),"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82" spans="2:11" hidden="1" x14ac:dyDescent="0.25">
      <c r="B14582" s="20">
        <v>45785</v>
      </c>
      <c r="C14582" s="2" t="s">
        <v>1</v>
      </c>
      <c r="D14582" s="2" t="s">
        <v>2843</v>
      </c>
      <c r="E14582" s="2" t="s">
        <v>120</v>
      </c>
      <c r="F14582" s="2" t="s">
        <v>4969</v>
      </c>
      <c r="G14582" s="5">
        <v>90</v>
      </c>
      <c r="H14582" s="5">
        <v>31.65</v>
      </c>
      <c r="I14582" s="5">
        <v>2848.5</v>
      </c>
      <c r="J14582" s="5">
        <v>5630258.870000001</v>
      </c>
      <c r="K14582" s="3" t="str" cm="1">
        <f t="array" ref="K14582">_xlfn.LET(_xlpm.d,UPPER(TRIM(CLEAN(SUBSTITUTE(F14582,CHAR(160),"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83" spans="2:11" hidden="1" x14ac:dyDescent="0.25">
      <c r="B14583" s="20">
        <v>45785</v>
      </c>
      <c r="C14583" s="2" t="s">
        <v>1</v>
      </c>
      <c r="D14583" s="2" t="s">
        <v>2846</v>
      </c>
      <c r="E14583" s="2" t="s">
        <v>305</v>
      </c>
      <c r="F14583" s="2" t="s">
        <v>4969</v>
      </c>
      <c r="G14583" s="5">
        <v>600</v>
      </c>
      <c r="H14583" s="5">
        <v>31.85</v>
      </c>
      <c r="I14583" s="5">
        <v>19110</v>
      </c>
      <c r="J14583" s="5">
        <v>5649368.870000001</v>
      </c>
      <c r="K14583" s="3" t="str" cm="1">
        <f t="array" ref="K14583">_xlfn.LET(_xlpm.d,UPPER(TRIM(CLEAN(SUBSTITUTE(F14583,CHAR(160),"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84" spans="2:11" hidden="1" x14ac:dyDescent="0.25">
      <c r="B14584" s="20">
        <v>45785</v>
      </c>
      <c r="C14584" s="2" t="s">
        <v>1</v>
      </c>
      <c r="D14584" s="2" t="s">
        <v>770</v>
      </c>
      <c r="E14584" s="2" t="s">
        <v>771</v>
      </c>
      <c r="F14584" s="2" t="s">
        <v>4969</v>
      </c>
      <c r="G14584" s="5">
        <v>33</v>
      </c>
      <c r="H14584" s="5">
        <v>32.4</v>
      </c>
      <c r="I14584" s="5">
        <v>1069.2</v>
      </c>
      <c r="J14584" s="5">
        <v>5650438.0700000012</v>
      </c>
      <c r="K14584" s="3" t="str" cm="1">
        <f t="array" ref="K14584">_xlfn.LET(_xlpm.d,UPPER(TRIM(CLEAN(SUBSTITUTE(F14584,CHAR(160),"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85" spans="2:11" hidden="1" x14ac:dyDescent="0.25">
      <c r="B14585" s="20">
        <v>45786</v>
      </c>
      <c r="C14585" s="2" t="s">
        <v>1</v>
      </c>
      <c r="D14585" s="2" t="s">
        <v>4440</v>
      </c>
      <c r="E14585" s="2" t="s">
        <v>286</v>
      </c>
      <c r="F14585" s="2" t="s">
        <v>4969</v>
      </c>
      <c r="G14585" s="5">
        <v>240</v>
      </c>
      <c r="H14585" s="5">
        <v>31.85</v>
      </c>
      <c r="I14585" s="5">
        <v>7644</v>
      </c>
      <c r="J14585" s="5">
        <v>5658082.0700000012</v>
      </c>
      <c r="K14585" s="3" t="str" cm="1">
        <f t="array" ref="K14585">_xlfn.LET(_xlpm.d,UPPER(TRIM(CLEAN(SUBSTITUTE(F14585,CHAR(160),"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86" spans="2:11" hidden="1" x14ac:dyDescent="0.25">
      <c r="B14586" s="20">
        <v>45786</v>
      </c>
      <c r="C14586" s="2" t="s">
        <v>1</v>
      </c>
      <c r="D14586" s="2" t="s">
        <v>1412</v>
      </c>
      <c r="E14586" s="2" t="s">
        <v>236</v>
      </c>
      <c r="F14586" s="2" t="s">
        <v>4969</v>
      </c>
      <c r="G14586" s="5">
        <v>370</v>
      </c>
      <c r="H14586" s="5">
        <v>31.85</v>
      </c>
      <c r="I14586" s="5">
        <v>11784.5</v>
      </c>
      <c r="J14586" s="5">
        <v>5669866.5700000012</v>
      </c>
      <c r="K14586" s="3" t="str" cm="1">
        <f t="array" ref="K14586">_xlfn.LET(_xlpm.d,UPPER(TRIM(CLEAN(SUBSTITUTE(F14586,CHAR(160),"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87" spans="2:11" hidden="1" x14ac:dyDescent="0.25">
      <c r="B14587" s="20">
        <v>45786</v>
      </c>
      <c r="C14587" s="2" t="s">
        <v>1</v>
      </c>
      <c r="D14587" s="2" t="s">
        <v>1264</v>
      </c>
      <c r="E14587" s="2" t="s">
        <v>241</v>
      </c>
      <c r="F14587" s="2" t="s">
        <v>4969</v>
      </c>
      <c r="G14587" s="5">
        <v>280</v>
      </c>
      <c r="H14587" s="5">
        <v>31.85</v>
      </c>
      <c r="I14587" s="5">
        <v>8918</v>
      </c>
      <c r="J14587" s="5">
        <v>5678784.5700000012</v>
      </c>
      <c r="K14587" s="3" t="str" cm="1">
        <f t="array" ref="K14587">_xlfn.LET(_xlpm.d,UPPER(TRIM(CLEAN(SUBSTITUTE(F14587,CHAR(160),"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88" spans="2:11" hidden="1" x14ac:dyDescent="0.25">
      <c r="B14588" s="20">
        <v>45786</v>
      </c>
      <c r="C14588" s="2" t="s">
        <v>1</v>
      </c>
      <c r="D14588" s="2" t="s">
        <v>546</v>
      </c>
      <c r="E14588" s="2" t="s">
        <v>238</v>
      </c>
      <c r="F14588" s="2" t="s">
        <v>4969</v>
      </c>
      <c r="G14588" s="5">
        <v>230</v>
      </c>
      <c r="H14588" s="5">
        <v>31.85</v>
      </c>
      <c r="I14588" s="5">
        <v>7325.5</v>
      </c>
      <c r="J14588" s="5">
        <v>5686110.0700000012</v>
      </c>
      <c r="K14588" s="3" t="str" cm="1">
        <f t="array" ref="K14588">_xlfn.LET(_xlpm.d,UPPER(TRIM(CLEAN(SUBSTITUTE(F14588,CHAR(160),"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89" spans="2:11" hidden="1" x14ac:dyDescent="0.25">
      <c r="B14589" s="20">
        <v>45786</v>
      </c>
      <c r="C14589" s="2" t="s">
        <v>1</v>
      </c>
      <c r="D14589" s="2" t="s">
        <v>1265</v>
      </c>
      <c r="E14589" s="2" t="s">
        <v>195</v>
      </c>
      <c r="F14589" s="2" t="s">
        <v>4969</v>
      </c>
      <c r="G14589" s="5">
        <v>150</v>
      </c>
      <c r="H14589" s="5">
        <v>31.85</v>
      </c>
      <c r="I14589" s="5">
        <v>4777.5</v>
      </c>
      <c r="J14589" s="5">
        <v>5690887.5700000012</v>
      </c>
      <c r="K14589" s="3" t="str" cm="1">
        <f t="array" ref="K14589">_xlfn.LET(_xlpm.d,UPPER(TRIM(CLEAN(SUBSTITUTE(F14589,CHAR(160),"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90" spans="2:11" hidden="1" x14ac:dyDescent="0.25">
      <c r="B14590" s="20">
        <v>45786</v>
      </c>
      <c r="C14590" s="2" t="s">
        <v>1</v>
      </c>
      <c r="D14590" s="2" t="s">
        <v>1413</v>
      </c>
      <c r="E14590" s="2" t="s">
        <v>154</v>
      </c>
      <c r="F14590" s="2" t="s">
        <v>4969</v>
      </c>
      <c r="G14590" s="5">
        <v>390</v>
      </c>
      <c r="H14590" s="5">
        <v>31.85</v>
      </c>
      <c r="I14590" s="5">
        <v>12421.5</v>
      </c>
      <c r="J14590" s="5">
        <v>5703309.0700000012</v>
      </c>
      <c r="K14590" s="3" t="str" cm="1">
        <f t="array" ref="K14590">_xlfn.LET(_xlpm.d,UPPER(TRIM(CLEAN(SUBSTITUTE(F14590,CHAR(160),"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91" spans="2:11" hidden="1" x14ac:dyDescent="0.25">
      <c r="B14591" s="20">
        <v>45786</v>
      </c>
      <c r="C14591" s="2" t="s">
        <v>1</v>
      </c>
      <c r="D14591" s="2" t="s">
        <v>1884</v>
      </c>
      <c r="E14591" s="2" t="s">
        <v>78</v>
      </c>
      <c r="F14591" s="2" t="s">
        <v>4969</v>
      </c>
      <c r="G14591" s="5">
        <v>140</v>
      </c>
      <c r="H14591" s="5">
        <v>31.85</v>
      </c>
      <c r="I14591" s="5">
        <v>4459</v>
      </c>
      <c r="J14591" s="5">
        <v>5707768.0700000012</v>
      </c>
      <c r="K14591" s="3" t="str" cm="1">
        <f t="array" ref="K14591">_xlfn.LET(_xlpm.d,UPPER(TRIM(CLEAN(SUBSTITUTE(F14591,CHAR(160),"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92" spans="2:11" hidden="1" x14ac:dyDescent="0.25">
      <c r="B14592" s="20">
        <v>45786</v>
      </c>
      <c r="C14592" s="2" t="s">
        <v>1</v>
      </c>
      <c r="D14592" s="2" t="s">
        <v>1885</v>
      </c>
      <c r="E14592" s="2" t="s">
        <v>43</v>
      </c>
      <c r="F14592" s="2" t="s">
        <v>4969</v>
      </c>
      <c r="G14592" s="5">
        <v>85</v>
      </c>
      <c r="H14592" s="5">
        <v>27.3</v>
      </c>
      <c r="I14592" s="5">
        <v>2320.5</v>
      </c>
      <c r="J14592" s="5">
        <v>5710088.5700000012</v>
      </c>
      <c r="K14592" s="3" t="str" cm="1">
        <f t="array" ref="K14592">_xlfn.LET(_xlpm.d,UPPER(TRIM(CLEAN(SUBSTITUTE(F14592,CHAR(160),"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93" spans="2:11" hidden="1" x14ac:dyDescent="0.25">
      <c r="B14593" s="20">
        <v>45786</v>
      </c>
      <c r="C14593" s="2" t="s">
        <v>1</v>
      </c>
      <c r="D14593" s="2" t="s">
        <v>5205</v>
      </c>
      <c r="E14593" s="2" t="s">
        <v>165</v>
      </c>
      <c r="F14593" s="2" t="s">
        <v>4969</v>
      </c>
      <c r="G14593" s="5">
        <v>80</v>
      </c>
      <c r="H14593" s="5">
        <v>31.85</v>
      </c>
      <c r="I14593" s="5">
        <v>2548</v>
      </c>
      <c r="J14593" s="5">
        <v>5712636.5700000012</v>
      </c>
      <c r="K14593" s="3" t="str" cm="1">
        <f t="array" ref="K14593">_xlfn.LET(_xlpm.d,UPPER(TRIM(CLEAN(SUBSTITUTE(F14593,CHAR(160),"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94" spans="2:11" hidden="1" x14ac:dyDescent="0.25">
      <c r="B14594" s="20">
        <v>45786</v>
      </c>
      <c r="C14594" s="2" t="s">
        <v>1</v>
      </c>
      <c r="D14594" s="2" t="s">
        <v>49</v>
      </c>
      <c r="E14594" s="2" t="s">
        <v>50</v>
      </c>
      <c r="F14594" s="2" t="s">
        <v>4969</v>
      </c>
      <c r="G14594" s="5">
        <v>200</v>
      </c>
      <c r="H14594" s="5">
        <v>29.2</v>
      </c>
      <c r="I14594" s="5">
        <v>5840</v>
      </c>
      <c r="J14594" s="5">
        <v>5718476.5700000012</v>
      </c>
      <c r="K14594" s="3" t="str" cm="1">
        <f t="array" ref="K14594">_xlfn.LET(_xlpm.d,UPPER(TRIM(CLEAN(SUBSTITUTE(F14594,CHAR(160),"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95" spans="2:11" hidden="1" x14ac:dyDescent="0.25">
      <c r="B14595" s="20">
        <v>45786</v>
      </c>
      <c r="C14595" s="2" t="s">
        <v>1</v>
      </c>
      <c r="D14595" s="2" t="s">
        <v>772</v>
      </c>
      <c r="E14595" s="2" t="s">
        <v>9</v>
      </c>
      <c r="F14595" s="2" t="s">
        <v>4969</v>
      </c>
      <c r="G14595" s="5">
        <v>80</v>
      </c>
      <c r="H14595" s="5">
        <v>29.99</v>
      </c>
      <c r="I14595" s="5">
        <v>2399.1999999999998</v>
      </c>
      <c r="J14595" s="5">
        <v>5720875.7700000014</v>
      </c>
      <c r="K14595" s="3" t="str" cm="1">
        <f t="array" ref="K14595">_xlfn.LET(_xlpm.d,UPPER(TRIM(CLEAN(SUBSTITUTE(F14595,CHAR(160),"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96" spans="2:11" hidden="1" x14ac:dyDescent="0.25">
      <c r="B14596" s="20">
        <v>45786</v>
      </c>
      <c r="C14596" s="2" t="s">
        <v>1</v>
      </c>
      <c r="D14596" s="2" t="s">
        <v>2848</v>
      </c>
      <c r="E14596" s="2" t="s">
        <v>170</v>
      </c>
      <c r="F14596" s="2" t="s">
        <v>4969</v>
      </c>
      <c r="G14596" s="5">
        <v>110</v>
      </c>
      <c r="H14596" s="5">
        <v>29.99</v>
      </c>
      <c r="I14596" s="5">
        <v>3298.9</v>
      </c>
      <c r="J14596" s="5">
        <v>5724174.6700000018</v>
      </c>
      <c r="K14596" s="3" t="str" cm="1">
        <f t="array" ref="K14596">_xlfn.LET(_xlpm.d,UPPER(TRIM(CLEAN(SUBSTITUTE(F14596,CHAR(160),"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97" spans="2:11" hidden="1" x14ac:dyDescent="0.25">
      <c r="B14597" s="20">
        <v>45786</v>
      </c>
      <c r="C14597" s="2" t="s">
        <v>1</v>
      </c>
      <c r="D14597" s="2" t="s">
        <v>773</v>
      </c>
      <c r="E14597" s="2" t="s">
        <v>774</v>
      </c>
      <c r="F14597" s="2" t="s">
        <v>4969</v>
      </c>
      <c r="G14597" s="5">
        <v>6</v>
      </c>
      <c r="H14597" s="5">
        <v>29.99</v>
      </c>
      <c r="I14597" s="5">
        <v>179.94</v>
      </c>
      <c r="J14597" s="5">
        <v>5724354.6100000022</v>
      </c>
      <c r="K14597" s="3" t="str" cm="1">
        <f t="array" ref="K14597">_xlfn.LET(_xlpm.d,UPPER(TRIM(CLEAN(SUBSTITUTE(F14597,CHAR(160),"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98" spans="2:11" hidden="1" x14ac:dyDescent="0.25">
      <c r="B14598" s="20">
        <v>45786</v>
      </c>
      <c r="C14598" s="2" t="s">
        <v>1</v>
      </c>
      <c r="D14598" s="2" t="s">
        <v>776</v>
      </c>
      <c r="E14598" s="2" t="s">
        <v>170</v>
      </c>
      <c r="F14598" s="2" t="s">
        <v>4969</v>
      </c>
      <c r="G14598" s="5">
        <v>20</v>
      </c>
      <c r="H14598" s="5">
        <v>0</v>
      </c>
      <c r="I14598" s="5">
        <v>0</v>
      </c>
      <c r="J14598" s="5">
        <v>5724354.6100000022</v>
      </c>
      <c r="K14598" s="3" t="str" cm="1">
        <f t="array" ref="K14598">_xlfn.LET(_xlpm.d,UPPER(TRIM(CLEAN(SUBSTITUTE(F14598,CHAR(160),"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599" spans="2:11" hidden="1" x14ac:dyDescent="0.25">
      <c r="B14599" s="20">
        <v>45786</v>
      </c>
      <c r="C14599" s="2" t="s">
        <v>1</v>
      </c>
      <c r="D14599" s="2" t="s">
        <v>4266</v>
      </c>
      <c r="E14599" s="2" t="s">
        <v>41</v>
      </c>
      <c r="F14599" s="2" t="s">
        <v>4969</v>
      </c>
      <c r="G14599" s="5">
        <v>70</v>
      </c>
      <c r="H14599" s="5">
        <v>29.99</v>
      </c>
      <c r="I14599" s="5">
        <v>2099.3000000000002</v>
      </c>
      <c r="J14599" s="5">
        <v>5726453.910000002</v>
      </c>
      <c r="K14599" s="3" t="str" cm="1">
        <f t="array" ref="K14599">_xlfn.LET(_xlpm.d,UPPER(TRIM(CLEAN(SUBSTITUTE(F14599,CHAR(160),"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00" spans="2:11" hidden="1" x14ac:dyDescent="0.25">
      <c r="B14600" s="20">
        <v>45786</v>
      </c>
      <c r="C14600" s="2" t="s">
        <v>1</v>
      </c>
      <c r="D14600" s="2" t="s">
        <v>5206</v>
      </c>
      <c r="E14600" s="2" t="s">
        <v>288</v>
      </c>
      <c r="F14600" s="2" t="s">
        <v>4969</v>
      </c>
      <c r="G14600" s="5">
        <v>150</v>
      </c>
      <c r="H14600" s="5">
        <v>31.85</v>
      </c>
      <c r="I14600" s="5">
        <v>4777.5</v>
      </c>
      <c r="J14600" s="5">
        <v>5731231.410000002</v>
      </c>
      <c r="K14600" s="3" t="str" cm="1">
        <f t="array" ref="K14600">_xlfn.LET(_xlpm.d,UPPER(TRIM(CLEAN(SUBSTITUTE(F14600,CHAR(160),"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01" spans="2:11" hidden="1" x14ac:dyDescent="0.25">
      <c r="B14601" s="20">
        <v>45786</v>
      </c>
      <c r="C14601" s="2" t="s">
        <v>1</v>
      </c>
      <c r="D14601" s="2" t="s">
        <v>2850</v>
      </c>
      <c r="E14601" s="2" t="s">
        <v>224</v>
      </c>
      <c r="F14601" s="2" t="s">
        <v>4969</v>
      </c>
      <c r="G14601" s="5">
        <v>550</v>
      </c>
      <c r="H14601" s="5">
        <v>31.85</v>
      </c>
      <c r="I14601" s="5">
        <v>17517.5</v>
      </c>
      <c r="J14601" s="5">
        <v>5748748.910000002</v>
      </c>
      <c r="K14601" s="3" t="str" cm="1">
        <f t="array" ref="K14601">_xlfn.LET(_xlpm.d,UPPER(TRIM(CLEAN(SUBSTITUTE(F14601,CHAR(160),"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02" spans="2:11" hidden="1" x14ac:dyDescent="0.25">
      <c r="B14602" s="20">
        <v>45786</v>
      </c>
      <c r="C14602" s="2" t="s">
        <v>1</v>
      </c>
      <c r="D14602" s="2" t="s">
        <v>1886</v>
      </c>
      <c r="E14602" s="2" t="s">
        <v>311</v>
      </c>
      <c r="F14602" s="2" t="s">
        <v>4969</v>
      </c>
      <c r="G14602" s="5">
        <v>800</v>
      </c>
      <c r="H14602" s="5">
        <v>31.85</v>
      </c>
      <c r="I14602" s="5">
        <v>25480</v>
      </c>
      <c r="J14602" s="5">
        <v>5774228.910000002</v>
      </c>
      <c r="K14602" s="3" t="str" cm="1">
        <f t="array" ref="K14602">_xlfn.LET(_xlpm.d,UPPER(TRIM(CLEAN(SUBSTITUTE(F14602,CHAR(160),"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03" spans="2:11" hidden="1" x14ac:dyDescent="0.25">
      <c r="B14603" s="20">
        <v>45789</v>
      </c>
      <c r="C14603" s="2" t="s">
        <v>1</v>
      </c>
      <c r="D14603" s="2" t="s">
        <v>5207</v>
      </c>
      <c r="E14603" s="2" t="s">
        <v>4997</v>
      </c>
      <c r="F14603" s="2" t="s">
        <v>4969</v>
      </c>
      <c r="G14603" s="5">
        <v>35</v>
      </c>
      <c r="H14603" s="5">
        <v>29.99</v>
      </c>
      <c r="I14603" s="5">
        <v>1049.6500000000001</v>
      </c>
      <c r="J14603" s="5">
        <v>5775278.5600000024</v>
      </c>
      <c r="K14603" s="3" t="str" cm="1">
        <f t="array" ref="K14603">_xlfn.LET(_xlpm.d,UPPER(TRIM(CLEAN(SUBSTITUTE(F14603,CHAR(160),"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04" spans="2:11" hidden="1" x14ac:dyDescent="0.25">
      <c r="B14604" s="20">
        <v>45789</v>
      </c>
      <c r="C14604" s="2" t="s">
        <v>1</v>
      </c>
      <c r="D14604" s="2" t="s">
        <v>1887</v>
      </c>
      <c r="E14604" s="2" t="s">
        <v>807</v>
      </c>
      <c r="F14604" s="2" t="s">
        <v>4969</v>
      </c>
      <c r="G14604" s="5">
        <v>100</v>
      </c>
      <c r="H14604" s="5">
        <v>28.65</v>
      </c>
      <c r="I14604" s="5">
        <v>2865</v>
      </c>
      <c r="J14604" s="5">
        <v>5778143.5600000024</v>
      </c>
      <c r="K14604" s="3" t="str" cm="1">
        <f t="array" ref="K14604">_xlfn.LET(_xlpm.d,UPPER(TRIM(CLEAN(SUBSTITUTE(F14604,CHAR(160),"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05" spans="2:11" hidden="1" x14ac:dyDescent="0.25">
      <c r="B14605" s="20">
        <v>45789</v>
      </c>
      <c r="C14605" s="2" t="s">
        <v>1</v>
      </c>
      <c r="D14605" s="2" t="s">
        <v>2853</v>
      </c>
      <c r="E14605" s="2" t="s">
        <v>254</v>
      </c>
      <c r="F14605" s="2" t="s">
        <v>4969</v>
      </c>
      <c r="G14605" s="5">
        <v>70</v>
      </c>
      <c r="H14605" s="5">
        <v>31.85</v>
      </c>
      <c r="I14605" s="5">
        <v>2229.5</v>
      </c>
      <c r="J14605" s="5">
        <v>5780373.0600000024</v>
      </c>
      <c r="K14605" s="3" t="str" cm="1">
        <f t="array" ref="K14605">_xlfn.LET(_xlpm.d,UPPER(TRIM(CLEAN(SUBSTITUTE(F14605,CHAR(160),"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06" spans="2:11" hidden="1" x14ac:dyDescent="0.25">
      <c r="B14606" s="20">
        <v>45789</v>
      </c>
      <c r="C14606" s="2" t="s">
        <v>1</v>
      </c>
      <c r="D14606" s="2" t="s">
        <v>1888</v>
      </c>
      <c r="E14606" s="2" t="s">
        <v>248</v>
      </c>
      <c r="F14606" s="2" t="s">
        <v>4969</v>
      </c>
      <c r="G14606" s="5">
        <v>200</v>
      </c>
      <c r="H14606" s="5">
        <v>31.85</v>
      </c>
      <c r="I14606" s="5">
        <v>6370</v>
      </c>
      <c r="J14606" s="5">
        <v>5786743.0600000024</v>
      </c>
      <c r="K14606" s="3" t="str" cm="1">
        <f t="array" ref="K14606">_xlfn.LET(_xlpm.d,UPPER(TRIM(CLEAN(SUBSTITUTE(F14606,CHAR(160),"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07" spans="2:11" hidden="1" x14ac:dyDescent="0.25">
      <c r="B14607" s="20">
        <v>45789</v>
      </c>
      <c r="C14607" s="2" t="s">
        <v>1</v>
      </c>
      <c r="D14607" s="2" t="s">
        <v>5208</v>
      </c>
      <c r="E14607" s="2" t="s">
        <v>160</v>
      </c>
      <c r="F14607" s="2" t="s">
        <v>4969</v>
      </c>
      <c r="G14607" s="5">
        <v>300</v>
      </c>
      <c r="H14607" s="5">
        <v>31.85</v>
      </c>
      <c r="I14607" s="5">
        <v>9555</v>
      </c>
      <c r="J14607" s="5">
        <v>5796298.0600000024</v>
      </c>
      <c r="K14607" s="3" t="str" cm="1">
        <f t="array" ref="K14607">_xlfn.LET(_xlpm.d,UPPER(TRIM(CLEAN(SUBSTITUTE(F14607,CHAR(160),"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08" spans="2:11" hidden="1" x14ac:dyDescent="0.25">
      <c r="B14608" s="20">
        <v>45789</v>
      </c>
      <c r="C14608" s="2" t="s">
        <v>1</v>
      </c>
      <c r="D14608" s="2" t="s">
        <v>5209</v>
      </c>
      <c r="E14608" s="2" t="s">
        <v>135</v>
      </c>
      <c r="F14608" s="2" t="s">
        <v>4969</v>
      </c>
      <c r="G14608" s="5">
        <v>200</v>
      </c>
      <c r="H14608" s="5">
        <v>31.85</v>
      </c>
      <c r="I14608" s="5">
        <v>6370</v>
      </c>
      <c r="J14608" s="5">
        <v>5802668.0600000024</v>
      </c>
      <c r="K14608" s="3" t="str" cm="1">
        <f t="array" ref="K14608">_xlfn.LET(_xlpm.d,UPPER(TRIM(CLEAN(SUBSTITUTE(F14608,CHAR(160),"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09" spans="2:11" hidden="1" x14ac:dyDescent="0.25">
      <c r="B14609" s="20">
        <v>45789</v>
      </c>
      <c r="C14609" s="2" t="s">
        <v>1</v>
      </c>
      <c r="D14609" s="2" t="s">
        <v>1503</v>
      </c>
      <c r="E14609" s="2" t="s">
        <v>243</v>
      </c>
      <c r="F14609" s="2" t="s">
        <v>4969</v>
      </c>
      <c r="G14609" s="5">
        <v>300</v>
      </c>
      <c r="H14609" s="5">
        <v>31.85</v>
      </c>
      <c r="I14609" s="5">
        <v>9555</v>
      </c>
      <c r="J14609" s="5">
        <v>5812223.0600000024</v>
      </c>
      <c r="K14609" s="3" t="str" cm="1">
        <f t="array" ref="K14609">_xlfn.LET(_xlpm.d,UPPER(TRIM(CLEAN(SUBSTITUTE(F14609,CHAR(160),"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10" spans="2:11" hidden="1" x14ac:dyDescent="0.25">
      <c r="B14610" s="20">
        <v>45789</v>
      </c>
      <c r="C14610" s="2" t="s">
        <v>1</v>
      </c>
      <c r="D14610" s="2" t="s">
        <v>5210</v>
      </c>
      <c r="E14610" s="2" t="s">
        <v>1726</v>
      </c>
      <c r="F14610" s="2" t="s">
        <v>4969</v>
      </c>
      <c r="G14610" s="5">
        <v>210</v>
      </c>
      <c r="H14610" s="5">
        <v>29.6</v>
      </c>
      <c r="I14610" s="5">
        <v>6216</v>
      </c>
      <c r="J14610" s="5">
        <v>5818439.0600000024</v>
      </c>
      <c r="K14610" s="3" t="str" cm="1">
        <f t="array" ref="K14610">_xlfn.LET(_xlpm.d,UPPER(TRIM(CLEAN(SUBSTITUTE(F14610,CHAR(160),"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11" spans="2:11" hidden="1" x14ac:dyDescent="0.25">
      <c r="B14611" s="20">
        <v>45789</v>
      </c>
      <c r="C14611" s="2" t="s">
        <v>1</v>
      </c>
      <c r="D14611" s="2" t="s">
        <v>984</v>
      </c>
      <c r="E14611" s="2" t="s">
        <v>985</v>
      </c>
      <c r="F14611" s="2" t="s">
        <v>4969</v>
      </c>
      <c r="G14611" s="5">
        <v>26</v>
      </c>
      <c r="H14611" s="5">
        <v>29.6</v>
      </c>
      <c r="I14611" s="5">
        <v>769.6</v>
      </c>
      <c r="J14611" s="5">
        <v>5819208.660000002</v>
      </c>
      <c r="K14611" s="3" t="str" cm="1">
        <f t="array" ref="K14611">_xlfn.LET(_xlpm.d,UPPER(TRIM(CLEAN(SUBSTITUTE(F14611,CHAR(160),"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12" spans="2:11" hidden="1" x14ac:dyDescent="0.25">
      <c r="B14612" s="20">
        <v>45789</v>
      </c>
      <c r="C14612" s="2" t="s">
        <v>1</v>
      </c>
      <c r="D14612" s="2" t="s">
        <v>1890</v>
      </c>
      <c r="E14612" s="2" t="s">
        <v>197</v>
      </c>
      <c r="F14612" s="2" t="s">
        <v>4969</v>
      </c>
      <c r="G14612" s="5">
        <v>760</v>
      </c>
      <c r="H14612" s="5">
        <v>31.85</v>
      </c>
      <c r="I14612" s="5">
        <v>24206</v>
      </c>
      <c r="J14612" s="5">
        <v>5843414.660000002</v>
      </c>
      <c r="K14612" s="3" t="str" cm="1">
        <f t="array" ref="K14612">_xlfn.LET(_xlpm.d,UPPER(TRIM(CLEAN(SUBSTITUTE(F14612,CHAR(160),"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13" spans="2:11" hidden="1" x14ac:dyDescent="0.25">
      <c r="B14613" s="20">
        <v>45790</v>
      </c>
      <c r="C14613" s="2" t="s">
        <v>1</v>
      </c>
      <c r="D14613" s="2" t="s">
        <v>1266</v>
      </c>
      <c r="E14613" s="2" t="s">
        <v>162</v>
      </c>
      <c r="F14613" s="2" t="s">
        <v>4969</v>
      </c>
      <c r="G14613" s="5">
        <v>320</v>
      </c>
      <c r="H14613" s="5">
        <v>31.85</v>
      </c>
      <c r="I14613" s="5">
        <v>10192</v>
      </c>
      <c r="J14613" s="5">
        <v>5853606.660000002</v>
      </c>
      <c r="K14613" s="3" t="str" cm="1">
        <f t="array" ref="K14613">_xlfn.LET(_xlpm.d,UPPER(TRIM(CLEAN(SUBSTITUTE(F14613,CHAR(160),"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14" spans="2:11" hidden="1" x14ac:dyDescent="0.25">
      <c r="B14614" s="20">
        <v>45790</v>
      </c>
      <c r="C14614" s="2" t="s">
        <v>1</v>
      </c>
      <c r="D14614" s="2" t="s">
        <v>1891</v>
      </c>
      <c r="E14614" s="2" t="s">
        <v>78</v>
      </c>
      <c r="F14614" s="2" t="s">
        <v>4969</v>
      </c>
      <c r="G14614" s="5">
        <v>120</v>
      </c>
      <c r="H14614" s="5">
        <v>31.85</v>
      </c>
      <c r="I14614" s="5">
        <v>3822</v>
      </c>
      <c r="J14614" s="5">
        <v>5857428.660000002</v>
      </c>
      <c r="K14614" s="3" t="str" cm="1">
        <f t="array" ref="K14614">_xlfn.LET(_xlpm.d,UPPER(TRIM(CLEAN(SUBSTITUTE(F14614,CHAR(160),"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15" spans="2:11" hidden="1" x14ac:dyDescent="0.25">
      <c r="B14615" s="20">
        <v>45790</v>
      </c>
      <c r="C14615" s="2" t="s">
        <v>1</v>
      </c>
      <c r="D14615" s="2" t="s">
        <v>1892</v>
      </c>
      <c r="E14615" s="2" t="s">
        <v>143</v>
      </c>
      <c r="F14615" s="2" t="s">
        <v>4969</v>
      </c>
      <c r="G14615" s="5">
        <v>180</v>
      </c>
      <c r="H14615" s="5">
        <v>31.85</v>
      </c>
      <c r="I14615" s="5">
        <v>5733</v>
      </c>
      <c r="J14615" s="5">
        <v>5863161.660000002</v>
      </c>
      <c r="K14615" s="3" t="str" cm="1">
        <f t="array" ref="K14615">_xlfn.LET(_xlpm.d,UPPER(TRIM(CLEAN(SUBSTITUTE(F14615,CHAR(160),"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16" spans="2:11" hidden="1" x14ac:dyDescent="0.25">
      <c r="B14616" s="20">
        <v>45790</v>
      </c>
      <c r="C14616" s="2" t="s">
        <v>1</v>
      </c>
      <c r="D14616" s="2" t="s">
        <v>1414</v>
      </c>
      <c r="E14616" s="2" t="s">
        <v>232</v>
      </c>
      <c r="F14616" s="2" t="s">
        <v>4969</v>
      </c>
      <c r="G14616" s="5">
        <v>100</v>
      </c>
      <c r="H14616" s="5">
        <v>31.85</v>
      </c>
      <c r="I14616" s="5">
        <v>3185</v>
      </c>
      <c r="J14616" s="5">
        <v>5866346.660000002</v>
      </c>
      <c r="K14616" s="3" t="str" cm="1">
        <f t="array" ref="K14616">_xlfn.LET(_xlpm.d,UPPER(TRIM(CLEAN(SUBSTITUTE(F14616,CHAR(160),"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17" spans="2:11" hidden="1" x14ac:dyDescent="0.25">
      <c r="B14617" s="20">
        <v>45790</v>
      </c>
      <c r="C14617" s="2" t="s">
        <v>1</v>
      </c>
      <c r="D14617" s="2" t="s">
        <v>547</v>
      </c>
      <c r="E14617" s="2" t="s">
        <v>214</v>
      </c>
      <c r="F14617" s="2" t="s">
        <v>4969</v>
      </c>
      <c r="G14617" s="5">
        <v>220</v>
      </c>
      <c r="H14617" s="5">
        <v>31.85</v>
      </c>
      <c r="I14617" s="5">
        <v>7007</v>
      </c>
      <c r="J14617" s="5">
        <v>5873353.660000002</v>
      </c>
      <c r="K14617" s="3" t="str" cm="1">
        <f t="array" ref="K14617">_xlfn.LET(_xlpm.d,UPPER(TRIM(CLEAN(SUBSTITUTE(F14617,CHAR(160),"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18" spans="2:11" hidden="1" x14ac:dyDescent="0.25">
      <c r="B14618" s="20">
        <v>45790</v>
      </c>
      <c r="C14618" s="2" t="s">
        <v>1</v>
      </c>
      <c r="D14618" s="2" t="s">
        <v>1561</v>
      </c>
      <c r="E14618" s="2" t="s">
        <v>186</v>
      </c>
      <c r="F14618" s="2" t="s">
        <v>4969</v>
      </c>
      <c r="G14618" s="5">
        <v>130</v>
      </c>
      <c r="H14618" s="5">
        <v>31.85</v>
      </c>
      <c r="I14618" s="5">
        <v>4140.5</v>
      </c>
      <c r="J14618" s="5">
        <v>5877494.160000002</v>
      </c>
      <c r="K14618" s="3" t="str" cm="1">
        <f t="array" ref="K14618">_xlfn.LET(_xlpm.d,UPPER(TRIM(CLEAN(SUBSTITUTE(F14618,CHAR(160),"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19" spans="2:11" hidden="1" x14ac:dyDescent="0.25">
      <c r="B14619" s="20">
        <v>45790</v>
      </c>
      <c r="C14619" s="2" t="s">
        <v>1</v>
      </c>
      <c r="D14619" s="2" t="s">
        <v>986</v>
      </c>
      <c r="E14619" s="2" t="s">
        <v>234</v>
      </c>
      <c r="F14619" s="2" t="s">
        <v>4969</v>
      </c>
      <c r="G14619" s="5">
        <v>200</v>
      </c>
      <c r="H14619" s="5">
        <v>31.85</v>
      </c>
      <c r="I14619" s="5">
        <v>6370</v>
      </c>
      <c r="J14619" s="5">
        <v>5883864.160000002</v>
      </c>
      <c r="K14619" s="3" t="str" cm="1">
        <f t="array" ref="K14619">_xlfn.LET(_xlpm.d,UPPER(TRIM(CLEAN(SUBSTITUTE(F14619,CHAR(160),"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20" spans="2:11" hidden="1" x14ac:dyDescent="0.25">
      <c r="B14620" s="20">
        <v>45790</v>
      </c>
      <c r="C14620" s="2" t="s">
        <v>1</v>
      </c>
      <c r="D14620" s="2" t="s">
        <v>987</v>
      </c>
      <c r="E14620" s="2" t="s">
        <v>165</v>
      </c>
      <c r="F14620" s="2" t="s">
        <v>4969</v>
      </c>
      <c r="G14620" s="5">
        <v>90</v>
      </c>
      <c r="H14620" s="5">
        <v>31.85</v>
      </c>
      <c r="I14620" s="5">
        <v>2866.5</v>
      </c>
      <c r="J14620" s="5">
        <v>5886730.660000002</v>
      </c>
      <c r="K14620" s="3" t="str" cm="1">
        <f t="array" ref="K14620">_xlfn.LET(_xlpm.d,UPPER(TRIM(CLEAN(SUBSTITUTE(F14620,CHAR(160),"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21" spans="2:11" hidden="1" x14ac:dyDescent="0.25">
      <c r="B14621" s="20">
        <v>45790</v>
      </c>
      <c r="C14621" s="2" t="s">
        <v>1</v>
      </c>
      <c r="D14621" s="2" t="s">
        <v>2854</v>
      </c>
      <c r="E14621" s="2" t="s">
        <v>50</v>
      </c>
      <c r="F14621" s="2" t="s">
        <v>4969</v>
      </c>
      <c r="G14621" s="5">
        <v>210</v>
      </c>
      <c r="H14621" s="5">
        <v>29.2</v>
      </c>
      <c r="I14621" s="5">
        <v>6132</v>
      </c>
      <c r="J14621" s="5">
        <v>5892862.660000002</v>
      </c>
      <c r="K14621" s="3" t="str" cm="1">
        <f t="array" ref="K14621">_xlfn.LET(_xlpm.d,UPPER(TRIM(CLEAN(SUBSTITUTE(F14621,CHAR(160),"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22" spans="2:11" hidden="1" x14ac:dyDescent="0.25">
      <c r="B14622" s="20">
        <v>45790</v>
      </c>
      <c r="C14622" s="2" t="s">
        <v>1</v>
      </c>
      <c r="D14622" s="2" t="s">
        <v>1893</v>
      </c>
      <c r="E14622" s="2" t="s">
        <v>1735</v>
      </c>
      <c r="F14622" s="2" t="s">
        <v>4969</v>
      </c>
      <c r="G14622" s="5">
        <v>95</v>
      </c>
      <c r="H14622" s="5">
        <v>32.200000000000003</v>
      </c>
      <c r="I14622" s="5">
        <v>3059</v>
      </c>
      <c r="J14622" s="5">
        <v>5895921.660000002</v>
      </c>
      <c r="K14622" s="3" t="str" cm="1">
        <f t="array" ref="K14622">_xlfn.LET(_xlpm.d,UPPER(TRIM(CLEAN(SUBSTITUTE(F14622,CHAR(160),"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23" spans="2:11" hidden="1" x14ac:dyDescent="0.25">
      <c r="B14623" s="20">
        <v>45790</v>
      </c>
      <c r="C14623" s="2" t="s">
        <v>1</v>
      </c>
      <c r="D14623" s="2" t="s">
        <v>5211</v>
      </c>
      <c r="E14623" s="2" t="s">
        <v>6</v>
      </c>
      <c r="F14623" s="2" t="s">
        <v>4969</v>
      </c>
      <c r="G14623" s="5">
        <v>50</v>
      </c>
      <c r="H14623" s="5">
        <v>32.200000000000003</v>
      </c>
      <c r="I14623" s="5">
        <v>1610</v>
      </c>
      <c r="J14623" s="5">
        <v>5897531.660000002</v>
      </c>
      <c r="K14623" s="3" t="str" cm="1">
        <f t="array" ref="K14623">_xlfn.LET(_xlpm.d,UPPER(TRIM(CLEAN(SUBSTITUTE(F14623,CHAR(160),"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24" spans="2:11" hidden="1" x14ac:dyDescent="0.25">
      <c r="B14624" s="20">
        <v>45790</v>
      </c>
      <c r="C14624" s="2" t="s">
        <v>1</v>
      </c>
      <c r="D14624" s="2" t="s">
        <v>2855</v>
      </c>
      <c r="E14624" s="2" t="s">
        <v>266</v>
      </c>
      <c r="F14624" s="2" t="s">
        <v>4969</v>
      </c>
      <c r="G14624" s="5">
        <v>180</v>
      </c>
      <c r="H14624" s="5">
        <v>31.85</v>
      </c>
      <c r="I14624" s="5">
        <v>5733</v>
      </c>
      <c r="J14624" s="5">
        <v>5903264.660000002</v>
      </c>
      <c r="K14624" s="3" t="str" cm="1">
        <f t="array" ref="K14624">_xlfn.LET(_xlpm.d,UPPER(TRIM(CLEAN(SUBSTITUTE(F14624,CHAR(160),"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25" spans="2:11" hidden="1" x14ac:dyDescent="0.25">
      <c r="B14625" s="20">
        <v>45790</v>
      </c>
      <c r="C14625" s="2" t="s">
        <v>1</v>
      </c>
      <c r="D14625" s="2" t="s">
        <v>5212</v>
      </c>
      <c r="E14625" s="2" t="s">
        <v>61</v>
      </c>
      <c r="F14625" s="2" t="s">
        <v>4969</v>
      </c>
      <c r="G14625" s="5">
        <v>40</v>
      </c>
      <c r="H14625" s="5">
        <v>29.6</v>
      </c>
      <c r="I14625" s="5">
        <v>1184</v>
      </c>
      <c r="J14625" s="5">
        <v>5904448.660000002</v>
      </c>
      <c r="K14625" s="3" t="str" cm="1">
        <f t="array" ref="K14625">_xlfn.LET(_xlpm.d,UPPER(TRIM(CLEAN(SUBSTITUTE(F14625,CHAR(160),"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26" spans="2:11" hidden="1" x14ac:dyDescent="0.25">
      <c r="B14626" s="20">
        <v>45791</v>
      </c>
      <c r="C14626" s="2" t="s">
        <v>1</v>
      </c>
      <c r="D14626" s="2" t="s">
        <v>2856</v>
      </c>
      <c r="E14626" s="2" t="s">
        <v>141</v>
      </c>
      <c r="F14626" s="2" t="s">
        <v>4969</v>
      </c>
      <c r="G14626" s="5">
        <v>110</v>
      </c>
      <c r="H14626" s="5">
        <v>31.85</v>
      </c>
      <c r="I14626" s="5">
        <v>3503.5</v>
      </c>
      <c r="J14626" s="5">
        <v>5907952.160000002</v>
      </c>
      <c r="K14626" s="3" t="str" cm="1">
        <f t="array" ref="K14626">_xlfn.LET(_xlpm.d,UPPER(TRIM(CLEAN(SUBSTITUTE(F14626,CHAR(160),"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27" spans="2:11" hidden="1" x14ac:dyDescent="0.25">
      <c r="B14627" s="20">
        <v>45791</v>
      </c>
      <c r="C14627" s="2" t="s">
        <v>1</v>
      </c>
      <c r="D14627" s="2" t="s">
        <v>548</v>
      </c>
      <c r="E14627" s="2" t="s">
        <v>158</v>
      </c>
      <c r="F14627" s="2" t="s">
        <v>4969</v>
      </c>
      <c r="G14627" s="5">
        <v>300</v>
      </c>
      <c r="H14627" s="5">
        <v>31.85</v>
      </c>
      <c r="I14627" s="5">
        <v>9555</v>
      </c>
      <c r="J14627" s="5">
        <v>5917507.160000002</v>
      </c>
      <c r="K14627" s="3" t="str" cm="1">
        <f t="array" ref="K14627">_xlfn.LET(_xlpm.d,UPPER(TRIM(CLEAN(SUBSTITUTE(F14627,CHAR(160),"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28" spans="2:11" hidden="1" x14ac:dyDescent="0.25">
      <c r="B14628" s="20">
        <v>45791</v>
      </c>
      <c r="C14628" s="2" t="s">
        <v>1</v>
      </c>
      <c r="D14628" s="2" t="s">
        <v>988</v>
      </c>
      <c r="E14628" s="2" t="s">
        <v>149</v>
      </c>
      <c r="F14628" s="2" t="s">
        <v>4969</v>
      </c>
      <c r="G14628" s="5">
        <v>250</v>
      </c>
      <c r="H14628" s="5">
        <v>31.85</v>
      </c>
      <c r="I14628" s="5">
        <v>7962.5</v>
      </c>
      <c r="J14628" s="5">
        <v>5925469.660000002</v>
      </c>
      <c r="K14628" s="3" t="str" cm="1">
        <f t="array" ref="K14628">_xlfn.LET(_xlpm.d,UPPER(TRIM(CLEAN(SUBSTITUTE(F14628,CHAR(160),"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29" spans="2:11" hidden="1" x14ac:dyDescent="0.25">
      <c r="B14629" s="20">
        <v>45791</v>
      </c>
      <c r="C14629" s="2" t="s">
        <v>1</v>
      </c>
      <c r="D14629" s="2" t="s">
        <v>989</v>
      </c>
      <c r="E14629" s="2" t="s">
        <v>282</v>
      </c>
      <c r="F14629" s="2" t="s">
        <v>4969</v>
      </c>
      <c r="G14629" s="5">
        <v>80</v>
      </c>
      <c r="H14629" s="5">
        <v>31.85</v>
      </c>
      <c r="I14629" s="5">
        <v>2548</v>
      </c>
      <c r="J14629" s="5">
        <v>5928017.660000002</v>
      </c>
      <c r="K14629" s="3" t="str" cm="1">
        <f t="array" ref="K14629">_xlfn.LET(_xlpm.d,UPPER(TRIM(CLEAN(SUBSTITUTE(F14629,CHAR(160),"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30" spans="2:11" hidden="1" x14ac:dyDescent="0.25">
      <c r="B14630" s="20">
        <v>45791</v>
      </c>
      <c r="C14630" s="2" t="s">
        <v>1</v>
      </c>
      <c r="D14630" s="2" t="s">
        <v>990</v>
      </c>
      <c r="E14630" s="2" t="s">
        <v>189</v>
      </c>
      <c r="F14630" s="2" t="s">
        <v>4969</v>
      </c>
      <c r="G14630" s="5">
        <v>200</v>
      </c>
      <c r="H14630" s="5">
        <v>31.85</v>
      </c>
      <c r="I14630" s="5">
        <v>6370</v>
      </c>
      <c r="J14630" s="5">
        <v>5934387.660000002</v>
      </c>
      <c r="K14630" s="3" t="str" cm="1">
        <f t="array" ref="K14630">_xlfn.LET(_xlpm.d,UPPER(TRIM(CLEAN(SUBSTITUTE(F14630,CHAR(160),"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31" spans="2:11" hidden="1" x14ac:dyDescent="0.25">
      <c r="B14631" s="20">
        <v>45791</v>
      </c>
      <c r="C14631" s="2" t="s">
        <v>1</v>
      </c>
      <c r="D14631" s="2" t="s">
        <v>4443</v>
      </c>
      <c r="E14631" s="2" t="s">
        <v>1701</v>
      </c>
      <c r="F14631" s="2" t="s">
        <v>4969</v>
      </c>
      <c r="G14631" s="5">
        <v>100</v>
      </c>
      <c r="H14631" s="5">
        <v>31.85</v>
      </c>
      <c r="I14631" s="5">
        <v>3185</v>
      </c>
      <c r="J14631" s="5">
        <v>5937572.660000002</v>
      </c>
      <c r="K14631" s="3" t="str" cm="1">
        <f t="array" ref="K14631">_xlfn.LET(_xlpm.d,UPPER(TRIM(CLEAN(SUBSTITUTE(F14631,CHAR(160),"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32" spans="2:11" hidden="1" x14ac:dyDescent="0.25">
      <c r="B14632" s="20">
        <v>45791</v>
      </c>
      <c r="C14632" s="2" t="s">
        <v>1</v>
      </c>
      <c r="D14632" s="2" t="s">
        <v>4117</v>
      </c>
      <c r="E14632" s="2" t="s">
        <v>485</v>
      </c>
      <c r="F14632" s="2" t="s">
        <v>4969</v>
      </c>
      <c r="G14632" s="5">
        <v>175</v>
      </c>
      <c r="H14632" s="5">
        <v>31.85</v>
      </c>
      <c r="I14632" s="5">
        <v>5573.75</v>
      </c>
      <c r="J14632" s="5">
        <v>5943146.410000002</v>
      </c>
      <c r="K14632" s="3" t="str" cm="1">
        <f t="array" ref="K14632">_xlfn.LET(_xlpm.d,UPPER(TRIM(CLEAN(SUBSTITUTE(F14632,CHAR(160),"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33" spans="2:11" hidden="1" x14ac:dyDescent="0.25">
      <c r="B14633" s="20">
        <v>45791</v>
      </c>
      <c r="C14633" s="2" t="s">
        <v>1</v>
      </c>
      <c r="D14633" s="2" t="s">
        <v>991</v>
      </c>
      <c r="E14633" s="2" t="s">
        <v>145</v>
      </c>
      <c r="F14633" s="2" t="s">
        <v>4969</v>
      </c>
      <c r="G14633" s="5">
        <v>181</v>
      </c>
      <c r="H14633" s="5">
        <v>31.85</v>
      </c>
      <c r="I14633" s="5">
        <v>5764.85</v>
      </c>
      <c r="J14633" s="5">
        <v>5948911.2600000016</v>
      </c>
      <c r="K14633" s="3" t="str" cm="1">
        <f t="array" ref="K14633">_xlfn.LET(_xlpm.d,UPPER(TRIM(CLEAN(SUBSTITUTE(F14633,CHAR(160),"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34" spans="2:11" hidden="1" x14ac:dyDescent="0.25">
      <c r="B14634" s="20">
        <v>45791</v>
      </c>
      <c r="C14634" s="2" t="s">
        <v>1</v>
      </c>
      <c r="D14634" s="2" t="s">
        <v>1895</v>
      </c>
      <c r="E14634" s="2" t="s">
        <v>730</v>
      </c>
      <c r="F14634" s="2" t="s">
        <v>4969</v>
      </c>
      <c r="G14634" s="5">
        <v>70</v>
      </c>
      <c r="H14634" s="5">
        <v>31.85</v>
      </c>
      <c r="I14634" s="5">
        <v>2229.5</v>
      </c>
      <c r="J14634" s="5">
        <v>5951140.7600000016</v>
      </c>
      <c r="K14634" s="3" t="str" cm="1">
        <f t="array" ref="K14634">_xlfn.LET(_xlpm.d,UPPER(TRIM(CLEAN(SUBSTITUTE(F14634,CHAR(160),"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35" spans="2:11" hidden="1" x14ac:dyDescent="0.25">
      <c r="B14635" s="20">
        <v>45791</v>
      </c>
      <c r="C14635" s="2" t="s">
        <v>1</v>
      </c>
      <c r="D14635" s="2" t="s">
        <v>1896</v>
      </c>
      <c r="E14635" s="2" t="s">
        <v>1634</v>
      </c>
      <c r="F14635" s="2" t="s">
        <v>4969</v>
      </c>
      <c r="G14635" s="5">
        <v>100</v>
      </c>
      <c r="H14635" s="5">
        <v>31.85</v>
      </c>
      <c r="I14635" s="5">
        <v>3185</v>
      </c>
      <c r="J14635" s="5">
        <v>5954325.7600000016</v>
      </c>
      <c r="K14635" s="3" t="str" cm="1">
        <f t="array" ref="K14635">_xlfn.LET(_xlpm.d,UPPER(TRIM(CLEAN(SUBSTITUTE(F14635,CHAR(160),"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36" spans="2:11" hidden="1" x14ac:dyDescent="0.25">
      <c r="B14636" s="20">
        <v>45791</v>
      </c>
      <c r="C14636" s="2" t="s">
        <v>1</v>
      </c>
      <c r="D14636" s="2" t="s">
        <v>5213</v>
      </c>
      <c r="E14636" s="2" t="s">
        <v>2138</v>
      </c>
      <c r="F14636" s="2" t="s">
        <v>4969</v>
      </c>
      <c r="G14636" s="5">
        <v>50</v>
      </c>
      <c r="H14636" s="5">
        <v>29.99</v>
      </c>
      <c r="I14636" s="5">
        <v>1499.5</v>
      </c>
      <c r="J14636" s="5">
        <v>5955825.2600000016</v>
      </c>
      <c r="K14636" s="3" t="str" cm="1">
        <f t="array" ref="K14636">_xlfn.LET(_xlpm.d,UPPER(TRIM(CLEAN(SUBSTITUTE(F14636,CHAR(160),"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37" spans="2:11" hidden="1" x14ac:dyDescent="0.25">
      <c r="B14637" s="20">
        <v>45791</v>
      </c>
      <c r="C14637" s="2" t="s">
        <v>1</v>
      </c>
      <c r="D14637" s="2" t="s">
        <v>4444</v>
      </c>
      <c r="E14637" s="2" t="s">
        <v>796</v>
      </c>
      <c r="F14637" s="2" t="s">
        <v>4969</v>
      </c>
      <c r="G14637" s="5">
        <v>30</v>
      </c>
      <c r="H14637" s="5">
        <v>29.99</v>
      </c>
      <c r="I14637" s="5">
        <v>899.7</v>
      </c>
      <c r="J14637" s="5">
        <v>5956724.9600000018</v>
      </c>
      <c r="K14637" s="3" t="str" cm="1">
        <f t="array" ref="K14637">_xlfn.LET(_xlpm.d,UPPER(TRIM(CLEAN(SUBSTITUTE(F14637,CHAR(160),"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38" spans="2:11" hidden="1" x14ac:dyDescent="0.25">
      <c r="B14638" s="20">
        <v>45791</v>
      </c>
      <c r="C14638" s="2" t="s">
        <v>1</v>
      </c>
      <c r="D14638" s="2" t="s">
        <v>5214</v>
      </c>
      <c r="E14638" s="2" t="s">
        <v>5215</v>
      </c>
      <c r="F14638" s="2" t="s">
        <v>4969</v>
      </c>
      <c r="G14638" s="5">
        <v>200</v>
      </c>
      <c r="H14638" s="5">
        <v>29.99</v>
      </c>
      <c r="I14638" s="5">
        <v>5998</v>
      </c>
      <c r="J14638" s="5">
        <v>5962722.9600000018</v>
      </c>
      <c r="K14638" s="3" t="str" cm="1">
        <f t="array" ref="K14638">_xlfn.LET(_xlpm.d,UPPER(TRIM(CLEAN(SUBSTITUTE(F14638,CHAR(160),"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39" spans="2:11" hidden="1" x14ac:dyDescent="0.25">
      <c r="B14639" s="20">
        <v>45791</v>
      </c>
      <c r="C14639" s="2" t="s">
        <v>1</v>
      </c>
      <c r="D14639" s="2" t="s">
        <v>5216</v>
      </c>
      <c r="E14639" s="2" t="s">
        <v>16</v>
      </c>
      <c r="F14639" s="2" t="s">
        <v>4969</v>
      </c>
      <c r="G14639" s="5">
        <v>200</v>
      </c>
      <c r="H14639" s="5">
        <v>31.8</v>
      </c>
      <c r="I14639" s="5">
        <v>6360</v>
      </c>
      <c r="J14639" s="5">
        <v>5969082.9600000018</v>
      </c>
      <c r="K14639" s="3" t="str" cm="1">
        <f t="array" ref="K14639">_xlfn.LET(_xlpm.d,UPPER(TRIM(CLEAN(SUBSTITUTE(F14639,CHAR(160),"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40" spans="2:11" hidden="1" x14ac:dyDescent="0.25">
      <c r="B14640" s="20">
        <v>45792</v>
      </c>
      <c r="C14640" s="2" t="s">
        <v>1</v>
      </c>
      <c r="D14640" s="2" t="s">
        <v>992</v>
      </c>
      <c r="E14640" s="2" t="s">
        <v>192</v>
      </c>
      <c r="F14640" s="2" t="s">
        <v>4969</v>
      </c>
      <c r="G14640" s="5">
        <v>390</v>
      </c>
      <c r="H14640" s="5">
        <v>31.85</v>
      </c>
      <c r="I14640" s="5">
        <v>12421.5</v>
      </c>
      <c r="J14640" s="5">
        <v>5981504.4600000018</v>
      </c>
      <c r="K14640" s="3" t="str" cm="1">
        <f t="array" ref="K14640">_xlfn.LET(_xlpm.d,UPPER(TRIM(CLEAN(SUBSTITUTE(F14640,CHAR(160),"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41" spans="2:11" hidden="1" x14ac:dyDescent="0.25">
      <c r="B14641" s="20">
        <v>45792</v>
      </c>
      <c r="C14641" s="2" t="s">
        <v>1</v>
      </c>
      <c r="D14641" s="2" t="s">
        <v>1416</v>
      </c>
      <c r="E14641" s="2" t="s">
        <v>180</v>
      </c>
      <c r="F14641" s="2" t="s">
        <v>4969</v>
      </c>
      <c r="G14641" s="5">
        <v>100</v>
      </c>
      <c r="H14641" s="5">
        <v>31.85</v>
      </c>
      <c r="I14641" s="5">
        <v>3185</v>
      </c>
      <c r="J14641" s="5">
        <v>5984689.4600000018</v>
      </c>
      <c r="K14641" s="3" t="str" cm="1">
        <f t="array" ref="K14641">_xlfn.LET(_xlpm.d,UPPER(TRIM(CLEAN(SUBSTITUTE(F14641,CHAR(160),"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42" spans="2:11" hidden="1" x14ac:dyDescent="0.25">
      <c r="B14642" s="20">
        <v>45792</v>
      </c>
      <c r="C14642" s="2" t="s">
        <v>1</v>
      </c>
      <c r="D14642" s="2" t="s">
        <v>2857</v>
      </c>
      <c r="E14642" s="2" t="s">
        <v>302</v>
      </c>
      <c r="F14642" s="2" t="s">
        <v>4969</v>
      </c>
      <c r="G14642" s="5">
        <v>70</v>
      </c>
      <c r="H14642" s="5">
        <v>26.65</v>
      </c>
      <c r="I14642" s="5">
        <v>1865.5</v>
      </c>
      <c r="J14642" s="5">
        <v>5986554.9600000018</v>
      </c>
      <c r="K14642" s="3" t="str" cm="1">
        <f t="array" ref="K14642">_xlfn.LET(_xlpm.d,UPPER(TRIM(CLEAN(SUBSTITUTE(F14642,CHAR(160),"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43" spans="2:11" hidden="1" x14ac:dyDescent="0.25">
      <c r="B14643" s="20">
        <v>45792</v>
      </c>
      <c r="C14643" s="2" t="s">
        <v>1</v>
      </c>
      <c r="D14643" s="2" t="s">
        <v>2858</v>
      </c>
      <c r="E14643" s="2" t="s">
        <v>120</v>
      </c>
      <c r="F14643" s="2" t="s">
        <v>4969</v>
      </c>
      <c r="G14643" s="5">
        <v>170</v>
      </c>
      <c r="H14643" s="5">
        <v>31.65</v>
      </c>
      <c r="I14643" s="5">
        <v>5380.5</v>
      </c>
      <c r="J14643" s="5">
        <v>5991935.4600000018</v>
      </c>
      <c r="K14643" s="3" t="str" cm="1">
        <f t="array" ref="K14643">_xlfn.LET(_xlpm.d,UPPER(TRIM(CLEAN(SUBSTITUTE(F14643,CHAR(160),"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44" spans="2:11" hidden="1" x14ac:dyDescent="0.25">
      <c r="B14644" s="20">
        <v>45792</v>
      </c>
      <c r="C14644" s="2" t="s">
        <v>1</v>
      </c>
      <c r="D14644" s="2" t="s">
        <v>5217</v>
      </c>
      <c r="E14644" s="2" t="s">
        <v>120</v>
      </c>
      <c r="F14644" s="2" t="s">
        <v>4969</v>
      </c>
      <c r="G14644" s="5">
        <v>30</v>
      </c>
      <c r="H14644" s="5">
        <v>27.2</v>
      </c>
      <c r="I14644" s="5">
        <v>816</v>
      </c>
      <c r="J14644" s="5">
        <v>5992751.4600000018</v>
      </c>
      <c r="K14644" s="3" t="str" cm="1">
        <f t="array" ref="K14644">_xlfn.LET(_xlpm.d,UPPER(TRIM(CLEAN(SUBSTITUTE(F14644,CHAR(160),"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45" spans="2:11" hidden="1" x14ac:dyDescent="0.25">
      <c r="B14645" s="20">
        <v>45792</v>
      </c>
      <c r="C14645" s="2" t="s">
        <v>1</v>
      </c>
      <c r="D14645" s="2" t="s">
        <v>993</v>
      </c>
      <c r="E14645" s="2" t="s">
        <v>160</v>
      </c>
      <c r="F14645" s="2" t="s">
        <v>4969</v>
      </c>
      <c r="G14645" s="5">
        <v>380</v>
      </c>
      <c r="H14645" s="5">
        <v>31.85</v>
      </c>
      <c r="I14645" s="5">
        <v>12103</v>
      </c>
      <c r="J14645" s="5">
        <v>6004854.4600000018</v>
      </c>
      <c r="K14645" s="3" t="str" cm="1">
        <f t="array" ref="K14645">_xlfn.LET(_xlpm.d,UPPER(TRIM(CLEAN(SUBSTITUTE(F14645,CHAR(160),"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46" spans="2:11" hidden="1" x14ac:dyDescent="0.25">
      <c r="B14646" s="20">
        <v>45792</v>
      </c>
      <c r="C14646" s="2" t="s">
        <v>1</v>
      </c>
      <c r="D14646" s="2" t="s">
        <v>2859</v>
      </c>
      <c r="E14646" s="2" t="s">
        <v>3</v>
      </c>
      <c r="F14646" s="2" t="s">
        <v>4969</v>
      </c>
      <c r="G14646" s="5">
        <v>140</v>
      </c>
      <c r="H14646" s="5">
        <v>29.99</v>
      </c>
      <c r="I14646" s="5">
        <v>4198.6000000000004</v>
      </c>
      <c r="J14646" s="5">
        <v>6009053.0600000015</v>
      </c>
      <c r="K14646" s="3" t="str" cm="1">
        <f t="array" ref="K14646">_xlfn.LET(_xlpm.d,UPPER(TRIM(CLEAN(SUBSTITUTE(F14646,CHAR(160),"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47" spans="2:11" hidden="1" x14ac:dyDescent="0.25">
      <c r="B14647" s="20">
        <v>45793</v>
      </c>
      <c r="C14647" s="2" t="s">
        <v>1</v>
      </c>
      <c r="D14647" s="2" t="s">
        <v>1897</v>
      </c>
      <c r="E14647" s="2" t="s">
        <v>78</v>
      </c>
      <c r="F14647" s="2" t="s">
        <v>4969</v>
      </c>
      <c r="G14647" s="5">
        <v>120</v>
      </c>
      <c r="H14647" s="5">
        <v>31.85</v>
      </c>
      <c r="I14647" s="5">
        <v>3822</v>
      </c>
      <c r="J14647" s="5">
        <v>6012875.0600000015</v>
      </c>
      <c r="K14647" s="3" t="str" cm="1">
        <f t="array" ref="K14647">_xlfn.LET(_xlpm.d,UPPER(TRIM(CLEAN(SUBSTITUTE(F14647,CHAR(160),"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48" spans="2:11" hidden="1" x14ac:dyDescent="0.25">
      <c r="B14648" s="20">
        <v>45793</v>
      </c>
      <c r="C14648" s="2" t="s">
        <v>1</v>
      </c>
      <c r="D14648" s="2" t="s">
        <v>1417</v>
      </c>
      <c r="E14648" s="2" t="s">
        <v>259</v>
      </c>
      <c r="F14648" s="2" t="s">
        <v>4969</v>
      </c>
      <c r="G14648" s="5">
        <v>150</v>
      </c>
      <c r="H14648" s="5">
        <v>31.85</v>
      </c>
      <c r="I14648" s="5">
        <v>4777.5</v>
      </c>
      <c r="J14648" s="5">
        <v>6017652.5600000015</v>
      </c>
      <c r="K14648" s="3" t="str" cm="1">
        <f t="array" ref="K14648">_xlfn.LET(_xlpm.d,UPPER(TRIM(CLEAN(SUBSTITUTE(F14648,CHAR(160),"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49" spans="2:11" hidden="1" x14ac:dyDescent="0.25">
      <c r="B14649" s="20">
        <v>45793</v>
      </c>
      <c r="C14649" s="2" t="s">
        <v>1</v>
      </c>
      <c r="D14649" s="2" t="s">
        <v>5218</v>
      </c>
      <c r="E14649" s="2" t="s">
        <v>232</v>
      </c>
      <c r="F14649" s="2" t="s">
        <v>4969</v>
      </c>
      <c r="G14649" s="5">
        <v>100</v>
      </c>
      <c r="H14649" s="5">
        <v>31.85</v>
      </c>
      <c r="I14649" s="5">
        <v>3185</v>
      </c>
      <c r="J14649" s="5">
        <v>6020837.5600000015</v>
      </c>
      <c r="K14649" s="3" t="str" cm="1">
        <f t="array" ref="K14649">_xlfn.LET(_xlpm.d,UPPER(TRIM(CLEAN(SUBSTITUTE(F14649,CHAR(160),"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50" spans="2:11" hidden="1" x14ac:dyDescent="0.25">
      <c r="B14650" s="20">
        <v>45793</v>
      </c>
      <c r="C14650" s="2" t="s">
        <v>1</v>
      </c>
      <c r="D14650" s="2" t="s">
        <v>1418</v>
      </c>
      <c r="E14650" s="2" t="s">
        <v>238</v>
      </c>
      <c r="F14650" s="2" t="s">
        <v>4969</v>
      </c>
      <c r="G14650" s="5">
        <v>100</v>
      </c>
      <c r="H14650" s="5">
        <v>31.85</v>
      </c>
      <c r="I14650" s="5">
        <v>3185</v>
      </c>
      <c r="J14650" s="5">
        <v>6024022.5600000015</v>
      </c>
      <c r="K14650" s="3" t="str" cm="1">
        <f t="array" ref="K14650">_xlfn.LET(_xlpm.d,UPPER(TRIM(CLEAN(SUBSTITUTE(F14650,CHAR(160),"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51" spans="2:11" hidden="1" x14ac:dyDescent="0.25">
      <c r="B14651" s="20">
        <v>45793</v>
      </c>
      <c r="C14651" s="2" t="s">
        <v>1</v>
      </c>
      <c r="D14651" s="2" t="s">
        <v>549</v>
      </c>
      <c r="E14651" s="2" t="s">
        <v>195</v>
      </c>
      <c r="F14651" s="2" t="s">
        <v>4969</v>
      </c>
      <c r="G14651" s="5">
        <v>160</v>
      </c>
      <c r="H14651" s="5">
        <v>31.85</v>
      </c>
      <c r="I14651" s="5">
        <v>5096</v>
      </c>
      <c r="J14651" s="5">
        <v>6029118.5600000015</v>
      </c>
      <c r="K14651" s="3" t="str" cm="1">
        <f t="array" ref="K14651">_xlfn.LET(_xlpm.d,UPPER(TRIM(CLEAN(SUBSTITUTE(F14651,CHAR(160),"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52" spans="2:11" hidden="1" x14ac:dyDescent="0.25">
      <c r="B14652" s="20">
        <v>45793</v>
      </c>
      <c r="C14652" s="2" t="s">
        <v>1</v>
      </c>
      <c r="D14652" s="2" t="s">
        <v>1898</v>
      </c>
      <c r="E14652" s="2" t="s">
        <v>234</v>
      </c>
      <c r="F14652" s="2" t="s">
        <v>4969</v>
      </c>
      <c r="G14652" s="5">
        <v>80</v>
      </c>
      <c r="H14652" s="5">
        <v>31.85</v>
      </c>
      <c r="I14652" s="5">
        <v>2548</v>
      </c>
      <c r="J14652" s="5">
        <v>6031666.5600000015</v>
      </c>
      <c r="K14652" s="3" t="str" cm="1">
        <f t="array" ref="K14652">_xlfn.LET(_xlpm.d,UPPER(TRIM(CLEAN(SUBSTITUTE(F14652,CHAR(160),"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53" spans="2:11" hidden="1" x14ac:dyDescent="0.25">
      <c r="B14653" s="20">
        <v>45793</v>
      </c>
      <c r="C14653" s="2" t="s">
        <v>1</v>
      </c>
      <c r="D14653" s="2" t="s">
        <v>994</v>
      </c>
      <c r="E14653" s="2" t="s">
        <v>154</v>
      </c>
      <c r="F14653" s="2" t="s">
        <v>4969</v>
      </c>
      <c r="G14653" s="5">
        <v>230</v>
      </c>
      <c r="H14653" s="5">
        <v>31.85</v>
      </c>
      <c r="I14653" s="5">
        <v>7325.5</v>
      </c>
      <c r="J14653" s="5">
        <v>6038992.0600000015</v>
      </c>
      <c r="K14653" s="3" t="str" cm="1">
        <f t="array" ref="K14653">_xlfn.LET(_xlpm.d,UPPER(TRIM(CLEAN(SUBSTITUTE(F14653,CHAR(160),"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54" spans="2:11" hidden="1" x14ac:dyDescent="0.25">
      <c r="B14654" s="20">
        <v>45793</v>
      </c>
      <c r="C14654" s="2" t="s">
        <v>1</v>
      </c>
      <c r="D14654" s="2" t="s">
        <v>550</v>
      </c>
      <c r="E14654" s="2" t="s">
        <v>236</v>
      </c>
      <c r="F14654" s="2" t="s">
        <v>4969</v>
      </c>
      <c r="G14654" s="5">
        <v>400</v>
      </c>
      <c r="H14654" s="5">
        <v>31.85</v>
      </c>
      <c r="I14654" s="5">
        <v>12740</v>
      </c>
      <c r="J14654" s="5">
        <v>6051732.0600000015</v>
      </c>
      <c r="K14654" s="3" t="str" cm="1">
        <f t="array" ref="K14654">_xlfn.LET(_xlpm.d,UPPER(TRIM(CLEAN(SUBSTITUTE(F14654,CHAR(160),"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55" spans="2:11" hidden="1" x14ac:dyDescent="0.25">
      <c r="B14655" s="20">
        <v>45793</v>
      </c>
      <c r="C14655" s="2" t="s">
        <v>1</v>
      </c>
      <c r="D14655" s="2" t="s">
        <v>1899</v>
      </c>
      <c r="E14655" s="2" t="s">
        <v>241</v>
      </c>
      <c r="F14655" s="2" t="s">
        <v>4969</v>
      </c>
      <c r="G14655" s="5">
        <v>300</v>
      </c>
      <c r="H14655" s="5">
        <v>31.85</v>
      </c>
      <c r="I14655" s="5">
        <v>9555</v>
      </c>
      <c r="J14655" s="5">
        <v>6061287.0600000015</v>
      </c>
      <c r="K14655" s="3" t="str" cm="1">
        <f t="array" ref="K14655">_xlfn.LET(_xlpm.d,UPPER(TRIM(CLEAN(SUBSTITUTE(F14655,CHAR(160),"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56" spans="2:11" hidden="1" x14ac:dyDescent="0.25">
      <c r="B14656" s="20">
        <v>45793</v>
      </c>
      <c r="C14656" s="2" t="s">
        <v>1</v>
      </c>
      <c r="D14656" s="2" t="s">
        <v>2860</v>
      </c>
      <c r="E14656" s="2" t="s">
        <v>807</v>
      </c>
      <c r="F14656" s="2" t="s">
        <v>4969</v>
      </c>
      <c r="G14656" s="5">
        <v>80</v>
      </c>
      <c r="H14656" s="5">
        <v>28.65</v>
      </c>
      <c r="I14656" s="5">
        <v>2292</v>
      </c>
      <c r="J14656" s="5">
        <v>6063579.0600000015</v>
      </c>
      <c r="K14656" s="3" t="str" cm="1">
        <f t="array" ref="K14656">_xlfn.LET(_xlpm.d,UPPER(TRIM(CLEAN(SUBSTITUTE(F14656,CHAR(160),"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57" spans="2:11" hidden="1" x14ac:dyDescent="0.25">
      <c r="B14657" s="20">
        <v>45796</v>
      </c>
      <c r="C14657" s="2" t="s">
        <v>1</v>
      </c>
      <c r="D14657" s="2" t="s">
        <v>5219</v>
      </c>
      <c r="E14657" s="2" t="s">
        <v>4997</v>
      </c>
      <c r="F14657" s="2" t="s">
        <v>4969</v>
      </c>
      <c r="G14657" s="5">
        <v>35</v>
      </c>
      <c r="H14657" s="5">
        <v>29.99</v>
      </c>
      <c r="I14657" s="5">
        <v>1049.6500000000001</v>
      </c>
      <c r="J14657" s="5">
        <v>6064628.7100000018</v>
      </c>
      <c r="K14657" s="3" t="str" cm="1">
        <f t="array" ref="K14657">_xlfn.LET(_xlpm.d,UPPER(TRIM(CLEAN(SUBSTITUTE(F14657,CHAR(160),"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58" spans="2:11" hidden="1" x14ac:dyDescent="0.25">
      <c r="B14658" s="20">
        <v>45796</v>
      </c>
      <c r="C14658" s="2" t="s">
        <v>1</v>
      </c>
      <c r="D14658" s="2" t="s">
        <v>3609</v>
      </c>
      <c r="E14658" s="2" t="s">
        <v>117</v>
      </c>
      <c r="F14658" s="2" t="s">
        <v>4969</v>
      </c>
      <c r="G14658" s="5">
        <v>50</v>
      </c>
      <c r="H14658" s="5">
        <v>29.99</v>
      </c>
      <c r="I14658" s="5">
        <v>1499.5</v>
      </c>
      <c r="J14658" s="5">
        <v>6066128.2100000018</v>
      </c>
      <c r="K14658" s="3" t="str" cm="1">
        <f t="array" ref="K14658">_xlfn.LET(_xlpm.d,UPPER(TRIM(CLEAN(SUBSTITUTE(F14658,CHAR(160),"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59" spans="2:11" hidden="1" x14ac:dyDescent="0.25">
      <c r="B14659" s="20">
        <v>45796</v>
      </c>
      <c r="C14659" s="2" t="s">
        <v>1</v>
      </c>
      <c r="D14659" s="2" t="s">
        <v>2861</v>
      </c>
      <c r="E14659" s="2" t="s">
        <v>832</v>
      </c>
      <c r="F14659" s="2" t="s">
        <v>4969</v>
      </c>
      <c r="G14659" s="5">
        <v>40</v>
      </c>
      <c r="H14659" s="5">
        <v>29.99</v>
      </c>
      <c r="I14659" s="5">
        <v>1199.5999999999999</v>
      </c>
      <c r="J14659" s="5">
        <v>6067327.8100000015</v>
      </c>
      <c r="K14659" s="3" t="str" cm="1">
        <f t="array" ref="K14659">_xlfn.LET(_xlpm.d,UPPER(TRIM(CLEAN(SUBSTITUTE(F14659,CHAR(160),"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60" spans="2:11" hidden="1" x14ac:dyDescent="0.25">
      <c r="B14660" s="20">
        <v>45796</v>
      </c>
      <c r="C14660" s="2" t="s">
        <v>1</v>
      </c>
      <c r="D14660" s="2" t="s">
        <v>1901</v>
      </c>
      <c r="E14660" s="2" t="s">
        <v>180</v>
      </c>
      <c r="F14660" s="2" t="s">
        <v>4969</v>
      </c>
      <c r="G14660" s="5">
        <v>200</v>
      </c>
      <c r="H14660" s="5">
        <v>31.85</v>
      </c>
      <c r="I14660" s="5">
        <v>6370</v>
      </c>
      <c r="J14660" s="5">
        <v>6073697.8100000015</v>
      </c>
      <c r="K14660" s="3" t="str" cm="1">
        <f t="array" ref="K14660">_xlfn.LET(_xlpm.d,UPPER(TRIM(CLEAN(SUBSTITUTE(F14660,CHAR(160),"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61" spans="2:11" hidden="1" x14ac:dyDescent="0.25">
      <c r="B14661" s="20">
        <v>45796</v>
      </c>
      <c r="C14661" s="2" t="s">
        <v>1</v>
      </c>
      <c r="D14661" s="2" t="s">
        <v>1902</v>
      </c>
      <c r="E14661" s="2" t="s">
        <v>248</v>
      </c>
      <c r="F14661" s="2" t="s">
        <v>4969</v>
      </c>
      <c r="G14661" s="5">
        <v>100</v>
      </c>
      <c r="H14661" s="5">
        <v>31.85</v>
      </c>
      <c r="I14661" s="5">
        <v>3185</v>
      </c>
      <c r="J14661" s="5">
        <v>6076882.8100000015</v>
      </c>
      <c r="K14661" s="3" t="str" cm="1">
        <f t="array" ref="K14661">_xlfn.LET(_xlpm.d,UPPER(TRIM(CLEAN(SUBSTITUTE(F14661,CHAR(160),"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62" spans="2:11" hidden="1" x14ac:dyDescent="0.25">
      <c r="B14662" s="20">
        <v>45796</v>
      </c>
      <c r="C14662" s="2" t="s">
        <v>1</v>
      </c>
      <c r="D14662" s="2" t="s">
        <v>2862</v>
      </c>
      <c r="E14662" s="2" t="s">
        <v>254</v>
      </c>
      <c r="F14662" s="2" t="s">
        <v>4969</v>
      </c>
      <c r="G14662" s="5">
        <v>200</v>
      </c>
      <c r="H14662" s="5">
        <v>31.85</v>
      </c>
      <c r="I14662" s="5">
        <v>6370</v>
      </c>
      <c r="J14662" s="5">
        <v>6083252.8100000015</v>
      </c>
      <c r="K14662" s="3" t="str" cm="1">
        <f t="array" ref="K14662">_xlfn.LET(_xlpm.d,UPPER(TRIM(CLEAN(SUBSTITUTE(F14662,CHAR(160),"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63" spans="2:11" hidden="1" x14ac:dyDescent="0.25">
      <c r="B14663" s="20">
        <v>45796</v>
      </c>
      <c r="C14663" s="2" t="s">
        <v>1</v>
      </c>
      <c r="D14663" s="2" t="s">
        <v>5220</v>
      </c>
      <c r="E14663" s="2" t="s">
        <v>135</v>
      </c>
      <c r="F14663" s="2" t="s">
        <v>4969</v>
      </c>
      <c r="G14663" s="5">
        <v>100</v>
      </c>
      <c r="H14663" s="5">
        <v>31.85</v>
      </c>
      <c r="I14663" s="5">
        <v>3185</v>
      </c>
      <c r="J14663" s="5">
        <v>6086437.8100000015</v>
      </c>
      <c r="K14663" s="3" t="str" cm="1">
        <f t="array" ref="K14663">_xlfn.LET(_xlpm.d,UPPER(TRIM(CLEAN(SUBSTITUTE(F14663,CHAR(160),"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64" spans="2:11" hidden="1" x14ac:dyDescent="0.25">
      <c r="B14664" s="20">
        <v>45796</v>
      </c>
      <c r="C14664" s="2" t="s">
        <v>1</v>
      </c>
      <c r="D14664" s="2" t="s">
        <v>5221</v>
      </c>
      <c r="E14664" s="2" t="s">
        <v>243</v>
      </c>
      <c r="F14664" s="2" t="s">
        <v>4969</v>
      </c>
      <c r="G14664" s="5">
        <v>120</v>
      </c>
      <c r="H14664" s="5">
        <v>31.85</v>
      </c>
      <c r="I14664" s="5">
        <v>3822</v>
      </c>
      <c r="J14664" s="5">
        <v>6090259.8100000015</v>
      </c>
      <c r="K14664" s="3" t="str" cm="1">
        <f t="array" ref="K14664">_xlfn.LET(_xlpm.d,UPPER(TRIM(CLEAN(SUBSTITUTE(F14664,CHAR(160),"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65" spans="2:11" hidden="1" x14ac:dyDescent="0.25">
      <c r="B14665" s="20">
        <v>45797</v>
      </c>
      <c r="C14665" s="2" t="s">
        <v>1</v>
      </c>
      <c r="D14665" s="2" t="s">
        <v>551</v>
      </c>
      <c r="E14665" s="2" t="s">
        <v>156</v>
      </c>
      <c r="F14665" s="2" t="s">
        <v>4969</v>
      </c>
      <c r="G14665" s="5">
        <v>310</v>
      </c>
      <c r="H14665" s="5">
        <v>31.85</v>
      </c>
      <c r="I14665" s="5">
        <v>9873.5</v>
      </c>
      <c r="J14665" s="5">
        <v>6100133.3100000015</v>
      </c>
      <c r="K14665" s="3" t="str" cm="1">
        <f t="array" ref="K14665">_xlfn.LET(_xlpm.d,UPPER(TRIM(CLEAN(SUBSTITUTE(F14665,CHAR(160),"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66" spans="2:11" hidden="1" x14ac:dyDescent="0.25">
      <c r="B14666" s="20">
        <v>45797</v>
      </c>
      <c r="C14666" s="2" t="s">
        <v>1</v>
      </c>
      <c r="D14666" s="2" t="s">
        <v>2863</v>
      </c>
      <c r="E14666" s="2" t="s">
        <v>186</v>
      </c>
      <c r="F14666" s="2" t="s">
        <v>4969</v>
      </c>
      <c r="G14666" s="5">
        <v>100</v>
      </c>
      <c r="H14666" s="5">
        <v>31.85</v>
      </c>
      <c r="I14666" s="5">
        <v>3185</v>
      </c>
      <c r="J14666" s="5">
        <v>6103318.3100000015</v>
      </c>
      <c r="K14666" s="3" t="str" cm="1">
        <f t="array" ref="K14666">_xlfn.LET(_xlpm.d,UPPER(TRIM(CLEAN(SUBSTITUTE(F14666,CHAR(160),"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67" spans="2:11" hidden="1" x14ac:dyDescent="0.25">
      <c r="B14667" s="20">
        <v>45797</v>
      </c>
      <c r="C14667" s="2" t="s">
        <v>1</v>
      </c>
      <c r="D14667" s="2" t="s">
        <v>995</v>
      </c>
      <c r="E14667" s="2" t="s">
        <v>273</v>
      </c>
      <c r="F14667" s="2" t="s">
        <v>4969</v>
      </c>
      <c r="G14667" s="5">
        <v>240</v>
      </c>
      <c r="H14667" s="5">
        <v>31.85</v>
      </c>
      <c r="I14667" s="5">
        <v>7644</v>
      </c>
      <c r="J14667" s="5">
        <v>6110962.3100000015</v>
      </c>
      <c r="K14667" s="3" t="str" cm="1">
        <f t="array" ref="K14667">_xlfn.LET(_xlpm.d,UPPER(TRIM(CLEAN(SUBSTITUTE(F14667,CHAR(160),"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68" spans="2:11" hidden="1" x14ac:dyDescent="0.25">
      <c r="B14668" s="20">
        <v>45797</v>
      </c>
      <c r="C14668" s="2" t="s">
        <v>1</v>
      </c>
      <c r="D14668" s="2" t="s">
        <v>5222</v>
      </c>
      <c r="E14668" s="2" t="s">
        <v>214</v>
      </c>
      <c r="F14668" s="2" t="s">
        <v>4969</v>
      </c>
      <c r="G14668" s="5">
        <v>100</v>
      </c>
      <c r="H14668" s="5">
        <v>31.85</v>
      </c>
      <c r="I14668" s="5">
        <v>3185</v>
      </c>
      <c r="J14668" s="5">
        <v>6114147.3100000015</v>
      </c>
      <c r="K14668" s="3" t="str" cm="1">
        <f t="array" ref="K14668">_xlfn.LET(_xlpm.d,UPPER(TRIM(CLEAN(SUBSTITUTE(F14668,CHAR(160),"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69" spans="2:11" hidden="1" x14ac:dyDescent="0.25">
      <c r="B14669" s="20">
        <v>45797</v>
      </c>
      <c r="C14669" s="2" t="s">
        <v>1</v>
      </c>
      <c r="D14669" s="2" t="s">
        <v>1593</v>
      </c>
      <c r="E14669" s="2" t="s">
        <v>232</v>
      </c>
      <c r="F14669" s="2" t="s">
        <v>4969</v>
      </c>
      <c r="G14669" s="5">
        <v>130</v>
      </c>
      <c r="H14669" s="5">
        <v>31.85</v>
      </c>
      <c r="I14669" s="5">
        <v>4140.5</v>
      </c>
      <c r="J14669" s="5">
        <v>6118287.8100000015</v>
      </c>
      <c r="K14669" s="3" t="str" cm="1">
        <f t="array" ref="K14669">_xlfn.LET(_xlpm.d,UPPER(TRIM(CLEAN(SUBSTITUTE(F14669,CHAR(160),"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70" spans="2:11" hidden="1" x14ac:dyDescent="0.25">
      <c r="B14670" s="20">
        <v>45797</v>
      </c>
      <c r="C14670" s="2" t="s">
        <v>1</v>
      </c>
      <c r="D14670" s="2" t="s">
        <v>1419</v>
      </c>
      <c r="E14670" s="2" t="s">
        <v>276</v>
      </c>
      <c r="F14670" s="2" t="s">
        <v>4969</v>
      </c>
      <c r="G14670" s="5">
        <v>180</v>
      </c>
      <c r="H14670" s="5">
        <v>31.85</v>
      </c>
      <c r="I14670" s="5">
        <v>5733</v>
      </c>
      <c r="J14670" s="5">
        <v>6124020.8100000015</v>
      </c>
      <c r="K14670" s="3" t="str" cm="1">
        <f t="array" ref="K14670">_xlfn.LET(_xlpm.d,UPPER(TRIM(CLEAN(SUBSTITUTE(F14670,CHAR(160),"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71" spans="2:11" hidden="1" x14ac:dyDescent="0.25">
      <c r="B14671" s="20">
        <v>45797</v>
      </c>
      <c r="C14671" s="2" t="s">
        <v>1</v>
      </c>
      <c r="D14671" s="2" t="s">
        <v>1420</v>
      </c>
      <c r="E14671" s="2" t="s">
        <v>147</v>
      </c>
      <c r="F14671" s="2" t="s">
        <v>4969</v>
      </c>
      <c r="G14671" s="5">
        <v>230</v>
      </c>
      <c r="H14671" s="5">
        <v>31.85</v>
      </c>
      <c r="I14671" s="5">
        <v>7325.5</v>
      </c>
      <c r="J14671" s="5">
        <v>6131346.3100000015</v>
      </c>
      <c r="K14671" s="3" t="str" cm="1">
        <f t="array" ref="K14671">_xlfn.LET(_xlpm.d,UPPER(TRIM(CLEAN(SUBSTITUTE(F14671,CHAR(160),"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72" spans="2:11" hidden="1" x14ac:dyDescent="0.25">
      <c r="B14672" s="20">
        <v>45797</v>
      </c>
      <c r="C14672" s="2" t="s">
        <v>1</v>
      </c>
      <c r="D14672" s="2" t="s">
        <v>1421</v>
      </c>
      <c r="E14672" s="2" t="s">
        <v>266</v>
      </c>
      <c r="F14672" s="2" t="s">
        <v>4969</v>
      </c>
      <c r="G14672" s="5">
        <v>90</v>
      </c>
      <c r="H14672" s="5">
        <v>31.85</v>
      </c>
      <c r="I14672" s="5">
        <v>2866.5</v>
      </c>
      <c r="J14672" s="5">
        <v>6134212.8100000015</v>
      </c>
      <c r="K14672" s="3" t="str" cm="1">
        <f t="array" ref="K14672">_xlfn.LET(_xlpm.d,UPPER(TRIM(CLEAN(SUBSTITUTE(F14672,CHAR(160),"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73" spans="2:11" hidden="1" x14ac:dyDescent="0.25">
      <c r="B14673" s="20">
        <v>45797</v>
      </c>
      <c r="C14673" s="2" t="s">
        <v>1</v>
      </c>
      <c r="D14673" s="2" t="s">
        <v>1903</v>
      </c>
      <c r="E14673" s="2" t="s">
        <v>78</v>
      </c>
      <c r="F14673" s="2" t="s">
        <v>4969</v>
      </c>
      <c r="G14673" s="5">
        <v>200</v>
      </c>
      <c r="H14673" s="5">
        <v>31.85</v>
      </c>
      <c r="I14673" s="5">
        <v>6370</v>
      </c>
      <c r="J14673" s="5">
        <v>6140582.8100000015</v>
      </c>
      <c r="K14673" s="3" t="str" cm="1">
        <f t="array" ref="K14673">_xlfn.LET(_xlpm.d,UPPER(TRIM(CLEAN(SUBSTITUTE(F14673,CHAR(160),"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74" spans="2:11" hidden="1" x14ac:dyDescent="0.25">
      <c r="B14674" s="20">
        <v>45797</v>
      </c>
      <c r="C14674" s="2" t="s">
        <v>1</v>
      </c>
      <c r="D14674" s="2" t="s">
        <v>552</v>
      </c>
      <c r="E14674" s="2" t="s">
        <v>143</v>
      </c>
      <c r="F14674" s="2" t="s">
        <v>4969</v>
      </c>
      <c r="G14674" s="5">
        <v>220</v>
      </c>
      <c r="H14674" s="5">
        <v>31.85</v>
      </c>
      <c r="I14674" s="5">
        <v>7007</v>
      </c>
      <c r="J14674" s="5">
        <v>6147589.8100000015</v>
      </c>
      <c r="K14674" s="3" t="str" cm="1">
        <f t="array" ref="K14674">_xlfn.LET(_xlpm.d,UPPER(TRIM(CLEAN(SUBSTITUTE(F14674,CHAR(160),"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75" spans="2:11" hidden="1" x14ac:dyDescent="0.25">
      <c r="B14675" s="20">
        <v>45797</v>
      </c>
      <c r="C14675" s="2" t="s">
        <v>1</v>
      </c>
      <c r="D14675" s="2" t="s">
        <v>2864</v>
      </c>
      <c r="E14675" s="2" t="s">
        <v>234</v>
      </c>
      <c r="F14675" s="2" t="s">
        <v>4969</v>
      </c>
      <c r="G14675" s="5">
        <v>80</v>
      </c>
      <c r="H14675" s="5">
        <v>31.85</v>
      </c>
      <c r="I14675" s="5">
        <v>2548</v>
      </c>
      <c r="J14675" s="5">
        <v>6150137.8100000015</v>
      </c>
      <c r="K14675" s="3" t="str" cm="1">
        <f t="array" ref="K14675">_xlfn.LET(_xlpm.d,UPPER(TRIM(CLEAN(SUBSTITUTE(F14675,CHAR(160),"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76" spans="2:11" hidden="1" x14ac:dyDescent="0.25">
      <c r="B14676" s="20">
        <v>45797</v>
      </c>
      <c r="C14676" s="2" t="s">
        <v>1</v>
      </c>
      <c r="D14676" s="2" t="s">
        <v>996</v>
      </c>
      <c r="E14676" s="2" t="s">
        <v>165</v>
      </c>
      <c r="F14676" s="2" t="s">
        <v>4969</v>
      </c>
      <c r="G14676" s="5">
        <v>150</v>
      </c>
      <c r="H14676" s="5">
        <v>31.85</v>
      </c>
      <c r="I14676" s="5">
        <v>4777.5</v>
      </c>
      <c r="J14676" s="5">
        <v>6154915.3100000015</v>
      </c>
      <c r="K14676" s="3" t="str" cm="1">
        <f t="array" ref="K14676">_xlfn.LET(_xlpm.d,UPPER(TRIM(CLEAN(SUBSTITUTE(F14676,CHAR(160),"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77" spans="2:11" hidden="1" x14ac:dyDescent="0.25">
      <c r="B14677" s="20">
        <v>45797</v>
      </c>
      <c r="C14677" s="2" t="s">
        <v>1</v>
      </c>
      <c r="D14677" s="2" t="s">
        <v>553</v>
      </c>
      <c r="E14677" s="2" t="s">
        <v>141</v>
      </c>
      <c r="F14677" s="2" t="s">
        <v>4969</v>
      </c>
      <c r="G14677" s="5">
        <v>300</v>
      </c>
      <c r="H14677" s="5">
        <v>31.85</v>
      </c>
      <c r="I14677" s="5">
        <v>9555</v>
      </c>
      <c r="J14677" s="5">
        <v>6164470.3100000015</v>
      </c>
      <c r="K14677" s="3" t="str" cm="1">
        <f t="array" ref="K14677">_xlfn.LET(_xlpm.d,UPPER(TRIM(CLEAN(SUBSTITUTE(F14677,CHAR(160),"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78" spans="2:11" hidden="1" x14ac:dyDescent="0.25">
      <c r="B14678" s="20">
        <v>45797</v>
      </c>
      <c r="C14678" s="2" t="s">
        <v>1</v>
      </c>
      <c r="D14678" s="2" t="s">
        <v>2865</v>
      </c>
      <c r="E14678" s="2" t="s">
        <v>261</v>
      </c>
      <c r="F14678" s="2" t="s">
        <v>4969</v>
      </c>
      <c r="G14678" s="5">
        <v>75</v>
      </c>
      <c r="H14678" s="5">
        <v>31.85</v>
      </c>
      <c r="I14678" s="5">
        <v>2388.75</v>
      </c>
      <c r="J14678" s="5">
        <v>6166859.0600000015</v>
      </c>
      <c r="K14678" s="3" t="str" cm="1">
        <f t="array" ref="K14678">_xlfn.LET(_xlpm.d,UPPER(TRIM(CLEAN(SUBSTITUTE(F14678,CHAR(160),"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79" spans="2:11" hidden="1" x14ac:dyDescent="0.25">
      <c r="B14679" s="20">
        <v>45797</v>
      </c>
      <c r="C14679" s="2" t="s">
        <v>1</v>
      </c>
      <c r="D14679" s="2" t="s">
        <v>1904</v>
      </c>
      <c r="E14679" s="2" t="s">
        <v>730</v>
      </c>
      <c r="F14679" s="2" t="s">
        <v>4969</v>
      </c>
      <c r="G14679" s="5">
        <v>20</v>
      </c>
      <c r="H14679" s="5">
        <v>31.85</v>
      </c>
      <c r="I14679" s="5">
        <v>637</v>
      </c>
      <c r="J14679" s="5">
        <v>6167496.0600000015</v>
      </c>
      <c r="K14679" s="3" t="str" cm="1">
        <f t="array" ref="K14679">_xlfn.LET(_xlpm.d,UPPER(TRIM(CLEAN(SUBSTITUTE(F14679,CHAR(160),"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80" spans="2:11" hidden="1" x14ac:dyDescent="0.25">
      <c r="B14680" s="20">
        <v>45797</v>
      </c>
      <c r="C14680" s="2" t="s">
        <v>1</v>
      </c>
      <c r="D14680" s="2" t="s">
        <v>2866</v>
      </c>
      <c r="E14680" s="2" t="s">
        <v>1634</v>
      </c>
      <c r="F14680" s="2" t="s">
        <v>4969</v>
      </c>
      <c r="G14680" s="5">
        <v>80</v>
      </c>
      <c r="H14680" s="5">
        <v>31.85</v>
      </c>
      <c r="I14680" s="5">
        <v>2548</v>
      </c>
      <c r="J14680" s="5">
        <v>6170044.0600000015</v>
      </c>
      <c r="K14680" s="3" t="str" cm="1">
        <f t="array" ref="K14680">_xlfn.LET(_xlpm.d,UPPER(TRIM(CLEAN(SUBSTITUTE(F14680,CHAR(160),"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81" spans="2:11" hidden="1" x14ac:dyDescent="0.25">
      <c r="B14681" s="20">
        <v>45797</v>
      </c>
      <c r="C14681" s="2" t="s">
        <v>1</v>
      </c>
      <c r="D14681" s="2" t="s">
        <v>1905</v>
      </c>
      <c r="E14681" s="2" t="s">
        <v>50</v>
      </c>
      <c r="F14681" s="2" t="s">
        <v>4969</v>
      </c>
      <c r="G14681" s="5">
        <v>110</v>
      </c>
      <c r="H14681" s="5">
        <v>29.2</v>
      </c>
      <c r="I14681" s="5">
        <v>3212</v>
      </c>
      <c r="J14681" s="5">
        <v>6173256.0600000015</v>
      </c>
      <c r="K14681" s="3" t="str" cm="1">
        <f t="array" ref="K14681">_xlfn.LET(_xlpm.d,UPPER(TRIM(CLEAN(SUBSTITUTE(F14681,CHAR(160),"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82" spans="2:11" hidden="1" x14ac:dyDescent="0.25">
      <c r="B14682" s="20">
        <v>45797</v>
      </c>
      <c r="C14682" s="2" t="s">
        <v>1</v>
      </c>
      <c r="D14682" s="2" t="s">
        <v>5223</v>
      </c>
      <c r="E14682" s="2" t="s">
        <v>1726</v>
      </c>
      <c r="F14682" s="2" t="s">
        <v>4969</v>
      </c>
      <c r="G14682" s="5">
        <v>140</v>
      </c>
      <c r="H14682" s="5">
        <v>29.99</v>
      </c>
      <c r="I14682" s="5">
        <v>4198.6000000000004</v>
      </c>
      <c r="J14682" s="5">
        <v>6177454.6600000011</v>
      </c>
      <c r="K14682" s="3" t="str" cm="1">
        <f t="array" ref="K14682">_xlfn.LET(_xlpm.d,UPPER(TRIM(CLEAN(SUBSTITUTE(F14682,CHAR(160),"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83" spans="2:11" hidden="1" x14ac:dyDescent="0.25">
      <c r="B14683" s="20">
        <v>45797</v>
      </c>
      <c r="C14683" s="2" t="s">
        <v>1</v>
      </c>
      <c r="D14683" s="2" t="s">
        <v>4445</v>
      </c>
      <c r="E14683" s="2" t="s">
        <v>2415</v>
      </c>
      <c r="F14683" s="2" t="s">
        <v>4969</v>
      </c>
      <c r="G14683" s="5">
        <v>30</v>
      </c>
      <c r="H14683" s="5">
        <v>26.06</v>
      </c>
      <c r="I14683" s="5">
        <v>781.8</v>
      </c>
      <c r="J14683" s="5">
        <v>6178236.4600000009</v>
      </c>
      <c r="K14683" s="3" t="str" cm="1">
        <f t="array" ref="K14683">_xlfn.LET(_xlpm.d,UPPER(TRIM(CLEAN(SUBSTITUTE(F14683,CHAR(160),"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84" spans="2:11" hidden="1" x14ac:dyDescent="0.25">
      <c r="B14684" s="20">
        <v>45798</v>
      </c>
      <c r="C14684" s="2" t="s">
        <v>1</v>
      </c>
      <c r="D14684" s="2" t="s">
        <v>997</v>
      </c>
      <c r="E14684" s="2" t="s">
        <v>189</v>
      </c>
      <c r="F14684" s="2" t="s">
        <v>4969</v>
      </c>
      <c r="G14684" s="5">
        <v>90</v>
      </c>
      <c r="H14684" s="5">
        <v>31.85</v>
      </c>
      <c r="I14684" s="5">
        <v>2866.5</v>
      </c>
      <c r="J14684" s="5">
        <v>6181102.9600000009</v>
      </c>
      <c r="K14684" s="3" t="str" cm="1">
        <f t="array" ref="K14684">_xlfn.LET(_xlpm.d,UPPER(TRIM(CLEAN(SUBSTITUTE(F14684,CHAR(160),"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85" spans="2:11" hidden="1" x14ac:dyDescent="0.25">
      <c r="B14685" s="20">
        <v>45798</v>
      </c>
      <c r="C14685" s="2" t="s">
        <v>1</v>
      </c>
      <c r="D14685" s="2" t="s">
        <v>3988</v>
      </c>
      <c r="E14685" s="2" t="s">
        <v>149</v>
      </c>
      <c r="F14685" s="2" t="s">
        <v>4969</v>
      </c>
      <c r="G14685" s="5">
        <v>200</v>
      </c>
      <c r="H14685" s="5">
        <v>31.85</v>
      </c>
      <c r="I14685" s="5">
        <v>6370</v>
      </c>
      <c r="J14685" s="5">
        <v>6187472.9600000009</v>
      </c>
      <c r="K14685" s="3" t="str" cm="1">
        <f t="array" ref="K14685">_xlfn.LET(_xlpm.d,UPPER(TRIM(CLEAN(SUBSTITUTE(F14685,CHAR(160),"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86" spans="2:11" hidden="1" x14ac:dyDescent="0.25">
      <c r="B14686" s="20">
        <v>45798</v>
      </c>
      <c r="C14686" s="2" t="s">
        <v>1</v>
      </c>
      <c r="D14686" s="2" t="s">
        <v>5224</v>
      </c>
      <c r="E14686" s="2" t="s">
        <v>61</v>
      </c>
      <c r="F14686" s="2" t="s">
        <v>4969</v>
      </c>
      <c r="G14686" s="5">
        <v>120</v>
      </c>
      <c r="H14686" s="5">
        <v>29.6</v>
      </c>
      <c r="I14686" s="5">
        <v>3552</v>
      </c>
      <c r="J14686" s="5">
        <v>6191024.9600000009</v>
      </c>
      <c r="K14686" s="3" t="str" cm="1">
        <f t="array" ref="K14686">_xlfn.LET(_xlpm.d,UPPER(TRIM(CLEAN(SUBSTITUTE(F14686,CHAR(160),"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87" spans="2:11" hidden="1" x14ac:dyDescent="0.25">
      <c r="B14687" s="20">
        <v>45799</v>
      </c>
      <c r="C14687" s="2" t="s">
        <v>1</v>
      </c>
      <c r="D14687" s="2" t="s">
        <v>2867</v>
      </c>
      <c r="E14687" s="2" t="s">
        <v>120</v>
      </c>
      <c r="F14687" s="2" t="s">
        <v>4969</v>
      </c>
      <c r="G14687" s="5">
        <v>65</v>
      </c>
      <c r="H14687" s="5">
        <v>31.65</v>
      </c>
      <c r="I14687" s="5">
        <v>2057.25</v>
      </c>
      <c r="J14687" s="5">
        <v>6193082.2100000009</v>
      </c>
      <c r="K14687" s="3" t="str" cm="1">
        <f t="array" ref="K14687">_xlfn.LET(_xlpm.d,UPPER(TRIM(CLEAN(SUBSTITUTE(F14687,CHAR(160),"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88" spans="2:11" hidden="1" x14ac:dyDescent="0.25">
      <c r="B14688" s="20">
        <v>45799</v>
      </c>
      <c r="C14688" s="2" t="s">
        <v>1</v>
      </c>
      <c r="D14688" s="2" t="s">
        <v>4597</v>
      </c>
      <c r="E14688" s="2" t="s">
        <v>27</v>
      </c>
      <c r="F14688" s="2" t="s">
        <v>4969</v>
      </c>
      <c r="G14688" s="5">
        <v>33</v>
      </c>
      <c r="H14688" s="5">
        <v>29.99</v>
      </c>
      <c r="I14688" s="5">
        <v>989.67</v>
      </c>
      <c r="J14688" s="5">
        <v>6194071.8800000008</v>
      </c>
      <c r="K14688" s="3" t="str" cm="1">
        <f t="array" ref="K14688">_xlfn.LET(_xlpm.d,UPPER(TRIM(CLEAN(SUBSTITUTE(F14688,CHAR(160),"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89" spans="2:11" hidden="1" x14ac:dyDescent="0.25">
      <c r="B14689" s="20">
        <v>45799</v>
      </c>
      <c r="C14689" s="2" t="s">
        <v>1</v>
      </c>
      <c r="D14689" s="2" t="s">
        <v>554</v>
      </c>
      <c r="E14689" s="2" t="s">
        <v>168</v>
      </c>
      <c r="F14689" s="2" t="s">
        <v>4969</v>
      </c>
      <c r="G14689" s="5">
        <v>120</v>
      </c>
      <c r="H14689" s="5">
        <v>31.85</v>
      </c>
      <c r="I14689" s="5">
        <v>3822</v>
      </c>
      <c r="J14689" s="5">
        <v>6197893.8800000008</v>
      </c>
      <c r="K14689" s="3" t="str" cm="1">
        <f t="array" ref="K14689">_xlfn.LET(_xlpm.d,UPPER(TRIM(CLEAN(SUBSTITUTE(F14689,CHAR(160),"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90" spans="2:11" hidden="1" x14ac:dyDescent="0.25">
      <c r="B14690" s="20">
        <v>45799</v>
      </c>
      <c r="C14690" s="2" t="s">
        <v>1</v>
      </c>
      <c r="D14690" s="2" t="s">
        <v>1422</v>
      </c>
      <c r="E14690" s="2" t="s">
        <v>160</v>
      </c>
      <c r="F14690" s="2" t="s">
        <v>4969</v>
      </c>
      <c r="G14690" s="5">
        <v>100</v>
      </c>
      <c r="H14690" s="5">
        <v>31.85</v>
      </c>
      <c r="I14690" s="5">
        <v>3185</v>
      </c>
      <c r="J14690" s="5">
        <v>6201078.8800000008</v>
      </c>
      <c r="K14690" s="3" t="str" cm="1">
        <f t="array" ref="K14690">_xlfn.LET(_xlpm.d,UPPER(TRIM(CLEAN(SUBSTITUTE(F14690,CHAR(160),"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91" spans="2:11" hidden="1" x14ac:dyDescent="0.25">
      <c r="B14691" s="20">
        <v>45799</v>
      </c>
      <c r="C14691" s="2" t="s">
        <v>1</v>
      </c>
      <c r="D14691" s="2" t="s">
        <v>555</v>
      </c>
      <c r="E14691" s="2" t="s">
        <v>135</v>
      </c>
      <c r="F14691" s="2" t="s">
        <v>4969</v>
      </c>
      <c r="G14691" s="5">
        <v>120</v>
      </c>
      <c r="H14691" s="5">
        <v>31.85</v>
      </c>
      <c r="I14691" s="5">
        <v>3822</v>
      </c>
      <c r="J14691" s="5">
        <v>6204900.8800000008</v>
      </c>
      <c r="K14691" s="3" t="str" cm="1">
        <f t="array" ref="K14691">_xlfn.LET(_xlpm.d,UPPER(TRIM(CLEAN(SUBSTITUTE(F14691,CHAR(160),"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92" spans="2:11" hidden="1" x14ac:dyDescent="0.25">
      <c r="B14692" s="20">
        <v>45799</v>
      </c>
      <c r="C14692" s="2" t="s">
        <v>1</v>
      </c>
      <c r="D14692" s="2" t="s">
        <v>1423</v>
      </c>
      <c r="E14692" s="2" t="s">
        <v>151</v>
      </c>
      <c r="F14692" s="2" t="s">
        <v>4969</v>
      </c>
      <c r="G14692" s="5">
        <v>150</v>
      </c>
      <c r="H14692" s="5">
        <v>31.85</v>
      </c>
      <c r="I14692" s="5">
        <v>4777.5</v>
      </c>
      <c r="J14692" s="5">
        <v>6209678.3800000008</v>
      </c>
      <c r="K14692" s="3" t="str" cm="1">
        <f t="array" ref="K14692">_xlfn.LET(_xlpm.d,UPPER(TRIM(CLEAN(SUBSTITUTE(F14692,CHAR(160),"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93" spans="2:11" hidden="1" x14ac:dyDescent="0.25">
      <c r="B14693" s="20">
        <v>45799</v>
      </c>
      <c r="C14693" s="2" t="s">
        <v>1</v>
      </c>
      <c r="D14693" s="2" t="s">
        <v>4732</v>
      </c>
      <c r="E14693" s="2" t="s">
        <v>73</v>
      </c>
      <c r="F14693" s="2" t="s">
        <v>4969</v>
      </c>
      <c r="G14693" s="5">
        <v>252</v>
      </c>
      <c r="H14693" s="5">
        <v>29.99</v>
      </c>
      <c r="I14693" s="5">
        <v>7557.48</v>
      </c>
      <c r="J14693" s="5">
        <v>6217235.8600000013</v>
      </c>
      <c r="K14693" s="3" t="str" cm="1">
        <f t="array" ref="K14693">_xlfn.LET(_xlpm.d,UPPER(TRIM(CLEAN(SUBSTITUTE(F14693,CHAR(160),"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94" spans="2:11" hidden="1" x14ac:dyDescent="0.25">
      <c r="B14694" s="20">
        <v>45799</v>
      </c>
      <c r="C14694" s="2" t="s">
        <v>1</v>
      </c>
      <c r="D14694" s="2" t="s">
        <v>5225</v>
      </c>
      <c r="E14694" s="2" t="s">
        <v>73</v>
      </c>
      <c r="F14694" s="2" t="s">
        <v>4969</v>
      </c>
      <c r="G14694" s="5">
        <v>465</v>
      </c>
      <c r="H14694" s="5">
        <v>28.9</v>
      </c>
      <c r="I14694" s="5">
        <v>13438.5</v>
      </c>
      <c r="J14694" s="5">
        <v>6230674.3600000013</v>
      </c>
      <c r="K14694" s="3" t="str" cm="1">
        <f t="array" ref="K14694">_xlfn.LET(_xlpm.d,UPPER(TRIM(CLEAN(SUBSTITUTE(F14694,CHAR(160),"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95" spans="2:11" hidden="1" x14ac:dyDescent="0.25">
      <c r="B14695" s="20">
        <v>45799</v>
      </c>
      <c r="C14695" s="2" t="s">
        <v>1</v>
      </c>
      <c r="D14695" s="2" t="s">
        <v>2869</v>
      </c>
      <c r="E14695" s="2" t="s">
        <v>228</v>
      </c>
      <c r="F14695" s="2" t="s">
        <v>5226</v>
      </c>
      <c r="G14695" s="5">
        <v>200</v>
      </c>
      <c r="H14695" s="5">
        <v>31.85</v>
      </c>
      <c r="I14695" s="5">
        <v>6370</v>
      </c>
      <c r="J14695" s="5">
        <v>6237044.3600000013</v>
      </c>
      <c r="K14695" s="3" t="str" cm="1">
        <f t="array" ref="K14695">_xlfn.LET(_xlpm.d,UPPER(TRIM(CLEAN(SUBSTITUTE(F14695,CHAR(160),"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96" spans="2:11" hidden="1" x14ac:dyDescent="0.25">
      <c r="B14696" s="20">
        <v>45799</v>
      </c>
      <c r="C14696" s="2" t="s">
        <v>1</v>
      </c>
      <c r="D14696" s="2" t="s">
        <v>5227</v>
      </c>
      <c r="E14696" s="2" t="s">
        <v>226</v>
      </c>
      <c r="F14696" s="2" t="s">
        <v>4969</v>
      </c>
      <c r="G14696" s="5">
        <v>200</v>
      </c>
      <c r="H14696" s="5">
        <v>31.85</v>
      </c>
      <c r="I14696" s="5">
        <v>6370</v>
      </c>
      <c r="J14696" s="5">
        <v>6243414.3600000013</v>
      </c>
      <c r="K14696" s="3" t="str" cm="1">
        <f t="array" ref="K14696">_xlfn.LET(_xlpm.d,UPPER(TRIM(CLEAN(SUBSTITUTE(F14696,CHAR(160),"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97" spans="2:11" hidden="1" x14ac:dyDescent="0.25">
      <c r="B14697" s="20">
        <v>45799</v>
      </c>
      <c r="C14697" s="2" t="s">
        <v>1</v>
      </c>
      <c r="D14697" s="2" t="s">
        <v>2870</v>
      </c>
      <c r="E14697" s="2" t="s">
        <v>1767</v>
      </c>
      <c r="F14697" s="2" t="s">
        <v>4969</v>
      </c>
      <c r="G14697" s="5">
        <v>300</v>
      </c>
      <c r="H14697" s="5">
        <v>31.85</v>
      </c>
      <c r="I14697" s="5">
        <v>9555</v>
      </c>
      <c r="J14697" s="5">
        <v>6252969.3600000013</v>
      </c>
      <c r="K14697" s="3" t="str" cm="1">
        <f t="array" ref="K14697">_xlfn.LET(_xlpm.d,UPPER(TRIM(CLEAN(SUBSTITUTE(F14697,CHAR(160),"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98" spans="2:11" hidden="1" x14ac:dyDescent="0.25">
      <c r="B14698" s="20">
        <v>45799</v>
      </c>
      <c r="C14698" s="2" t="s">
        <v>1</v>
      </c>
      <c r="D14698" s="2" t="s">
        <v>556</v>
      </c>
      <c r="E14698" s="2" t="s">
        <v>305</v>
      </c>
      <c r="F14698" s="2" t="s">
        <v>4969</v>
      </c>
      <c r="G14698" s="5">
        <v>600</v>
      </c>
      <c r="H14698" s="5">
        <v>31.85</v>
      </c>
      <c r="I14698" s="5">
        <v>19110</v>
      </c>
      <c r="J14698" s="5">
        <v>6272079.3600000013</v>
      </c>
      <c r="K14698" s="3" t="str" cm="1">
        <f t="array" ref="K14698">_xlfn.LET(_xlpm.d,UPPER(TRIM(CLEAN(SUBSTITUTE(F14698,CHAR(160),"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699" spans="2:11" hidden="1" x14ac:dyDescent="0.25">
      <c r="B14699" s="20">
        <v>45799</v>
      </c>
      <c r="C14699" s="2" t="s">
        <v>1</v>
      </c>
      <c r="D14699" s="2" t="s">
        <v>2871</v>
      </c>
      <c r="E14699" s="2" t="s">
        <v>302</v>
      </c>
      <c r="F14699" s="2" t="s">
        <v>4969</v>
      </c>
      <c r="G14699" s="5">
        <v>70</v>
      </c>
      <c r="H14699" s="5">
        <v>26.25</v>
      </c>
      <c r="I14699" s="5">
        <v>1837.5</v>
      </c>
      <c r="J14699" s="5">
        <v>6273916.8600000013</v>
      </c>
      <c r="K14699" s="3" t="str" cm="1">
        <f t="array" ref="K14699">_xlfn.LET(_xlpm.d,UPPER(TRIM(CLEAN(SUBSTITUTE(F14699,CHAR(160),"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00" spans="2:11" hidden="1" x14ac:dyDescent="0.25">
      <c r="B14700" s="20">
        <v>45799</v>
      </c>
      <c r="C14700" s="2" t="s">
        <v>1</v>
      </c>
      <c r="D14700" s="2" t="s">
        <v>5228</v>
      </c>
      <c r="E14700" s="2" t="s">
        <v>5004</v>
      </c>
      <c r="F14700" s="2" t="s">
        <v>4969</v>
      </c>
      <c r="G14700" s="5">
        <v>25</v>
      </c>
      <c r="H14700" s="5">
        <v>29.99</v>
      </c>
      <c r="I14700" s="5">
        <v>749.75</v>
      </c>
      <c r="J14700" s="5">
        <v>6274666.6100000013</v>
      </c>
      <c r="K14700" s="3" t="str" cm="1">
        <f t="array" ref="K14700">_xlfn.LET(_xlpm.d,UPPER(TRIM(CLEAN(SUBSTITUTE(F14700,CHAR(160),"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01" spans="2:11" hidden="1" x14ac:dyDescent="0.25">
      <c r="B14701" s="20">
        <v>45799</v>
      </c>
      <c r="C14701" s="2" t="s">
        <v>1</v>
      </c>
      <c r="D14701" s="2" t="s">
        <v>2872</v>
      </c>
      <c r="E14701" s="2" t="s">
        <v>3</v>
      </c>
      <c r="F14701" s="2" t="s">
        <v>4969</v>
      </c>
      <c r="G14701" s="5">
        <v>85</v>
      </c>
      <c r="H14701" s="5">
        <v>29.99</v>
      </c>
      <c r="I14701" s="5">
        <v>2549.15</v>
      </c>
      <c r="J14701" s="5">
        <v>6277215.7600000016</v>
      </c>
      <c r="K14701" s="3" t="str" cm="1">
        <f t="array" ref="K14701">_xlfn.LET(_xlpm.d,UPPER(TRIM(CLEAN(SUBSTITUTE(F14701,CHAR(160),"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02" spans="2:11" hidden="1" x14ac:dyDescent="0.25">
      <c r="B14702" s="20">
        <v>45800</v>
      </c>
      <c r="C14702" s="2" t="s">
        <v>1</v>
      </c>
      <c r="D14702" s="2" t="s">
        <v>1424</v>
      </c>
      <c r="E14702" s="2" t="s">
        <v>243</v>
      </c>
      <c r="F14702" s="2" t="s">
        <v>4969</v>
      </c>
      <c r="G14702" s="5">
        <v>70</v>
      </c>
      <c r="H14702" s="5">
        <v>31.85</v>
      </c>
      <c r="I14702" s="5">
        <v>2229.5</v>
      </c>
      <c r="J14702" s="5">
        <v>6279445.2600000016</v>
      </c>
      <c r="K14702" s="3" t="str" cm="1">
        <f t="array" ref="K14702">_xlfn.LET(_xlpm.d,UPPER(TRIM(CLEAN(SUBSTITUTE(F14702,CHAR(160),"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03" spans="2:11" hidden="1" x14ac:dyDescent="0.25">
      <c r="B14703" s="20">
        <v>45800</v>
      </c>
      <c r="C14703" s="2" t="s">
        <v>1</v>
      </c>
      <c r="D14703" s="2" t="s">
        <v>1425</v>
      </c>
      <c r="E14703" s="2" t="s">
        <v>154</v>
      </c>
      <c r="F14703" s="2" t="s">
        <v>4969</v>
      </c>
      <c r="G14703" s="5">
        <v>100</v>
      </c>
      <c r="H14703" s="5">
        <v>31.85</v>
      </c>
      <c r="I14703" s="5">
        <v>3185</v>
      </c>
      <c r="J14703" s="5">
        <v>6282630.2600000016</v>
      </c>
      <c r="K14703" s="3" t="str" cm="1">
        <f t="array" ref="K14703">_xlfn.LET(_xlpm.d,UPPER(TRIM(CLEAN(SUBSTITUTE(F14703,CHAR(160),"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04" spans="2:11" hidden="1" x14ac:dyDescent="0.25">
      <c r="B14704" s="20">
        <v>45800</v>
      </c>
      <c r="C14704" s="2" t="s">
        <v>1</v>
      </c>
      <c r="D14704" s="2" t="s">
        <v>557</v>
      </c>
      <c r="E14704" s="2" t="s">
        <v>241</v>
      </c>
      <c r="F14704" s="2" t="s">
        <v>4969</v>
      </c>
      <c r="G14704" s="5">
        <v>70</v>
      </c>
      <c r="H14704" s="5">
        <v>31.85</v>
      </c>
      <c r="I14704" s="5">
        <v>2229.5</v>
      </c>
      <c r="J14704" s="5">
        <v>6284859.7600000016</v>
      </c>
      <c r="K14704" s="3" t="str" cm="1">
        <f t="array" ref="K14704">_xlfn.LET(_xlpm.d,UPPER(TRIM(CLEAN(SUBSTITUTE(F14704,CHAR(160),"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05" spans="2:11" hidden="1" x14ac:dyDescent="0.25">
      <c r="B14705" s="20">
        <v>45800</v>
      </c>
      <c r="C14705" s="2" t="s">
        <v>1</v>
      </c>
      <c r="D14705" s="2" t="s">
        <v>1426</v>
      </c>
      <c r="E14705" s="2" t="s">
        <v>236</v>
      </c>
      <c r="F14705" s="2" t="s">
        <v>4969</v>
      </c>
      <c r="G14705" s="5">
        <v>100</v>
      </c>
      <c r="H14705" s="5">
        <v>31.85</v>
      </c>
      <c r="I14705" s="5">
        <v>3185</v>
      </c>
      <c r="J14705" s="5">
        <v>6288044.7600000016</v>
      </c>
      <c r="K14705" s="3" t="str" cm="1">
        <f t="array" ref="K14705">_xlfn.LET(_xlpm.d,UPPER(TRIM(CLEAN(SUBSTITUTE(F14705,CHAR(160),"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06" spans="2:11" hidden="1" x14ac:dyDescent="0.25">
      <c r="B14706" s="20">
        <v>45800</v>
      </c>
      <c r="C14706" s="2" t="s">
        <v>1</v>
      </c>
      <c r="D14706" s="2" t="s">
        <v>5229</v>
      </c>
      <c r="E14706" s="2" t="s">
        <v>2601</v>
      </c>
      <c r="F14706" s="2" t="s">
        <v>4969</v>
      </c>
      <c r="G14706" s="5">
        <v>100</v>
      </c>
      <c r="H14706" s="5">
        <v>29.99</v>
      </c>
      <c r="I14706" s="5">
        <v>2999</v>
      </c>
      <c r="J14706" s="5">
        <v>6291043.7600000016</v>
      </c>
      <c r="K14706" s="3" t="str" cm="1">
        <f t="array" ref="K14706">_xlfn.LET(_xlpm.d,UPPER(TRIM(CLEAN(SUBSTITUTE(F14706,CHAR(160),"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07" spans="2:11" hidden="1" x14ac:dyDescent="0.25">
      <c r="B14707" s="20">
        <v>45800</v>
      </c>
      <c r="C14707" s="2" t="s">
        <v>1</v>
      </c>
      <c r="D14707" s="2" t="s">
        <v>558</v>
      </c>
      <c r="E14707" s="2" t="s">
        <v>195</v>
      </c>
      <c r="F14707" s="2" t="s">
        <v>4969</v>
      </c>
      <c r="G14707" s="5">
        <v>90</v>
      </c>
      <c r="H14707" s="5">
        <v>31.85</v>
      </c>
      <c r="I14707" s="5">
        <v>2866.5</v>
      </c>
      <c r="J14707" s="5">
        <v>6293910.2600000016</v>
      </c>
      <c r="K14707" s="3" t="str" cm="1">
        <f t="array" ref="K14707">_xlfn.LET(_xlpm.d,UPPER(TRIM(CLEAN(SUBSTITUTE(F14707,CHAR(160),"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08" spans="2:11" hidden="1" x14ac:dyDescent="0.25">
      <c r="B14708" s="20">
        <v>45800</v>
      </c>
      <c r="C14708" s="2" t="s">
        <v>1</v>
      </c>
      <c r="D14708" s="2" t="s">
        <v>2873</v>
      </c>
      <c r="E14708" s="2" t="s">
        <v>50</v>
      </c>
      <c r="F14708" s="2" t="s">
        <v>4969</v>
      </c>
      <c r="G14708" s="5">
        <v>60</v>
      </c>
      <c r="H14708" s="5">
        <v>29.2</v>
      </c>
      <c r="I14708" s="5">
        <v>1752</v>
      </c>
      <c r="J14708" s="5">
        <v>6295662.2600000016</v>
      </c>
      <c r="K14708" s="3" t="str" cm="1">
        <f t="array" ref="K14708">_xlfn.LET(_xlpm.d,UPPER(TRIM(CLEAN(SUBSTITUTE(F14708,CHAR(160),"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09" spans="2:11" hidden="1" x14ac:dyDescent="0.25">
      <c r="B14709" s="20">
        <v>45800</v>
      </c>
      <c r="C14709" s="2" t="s">
        <v>1</v>
      </c>
      <c r="D14709" s="2" t="s">
        <v>5230</v>
      </c>
      <c r="E14709" s="2" t="s">
        <v>16</v>
      </c>
      <c r="F14709" s="2" t="s">
        <v>4969</v>
      </c>
      <c r="G14709" s="5">
        <v>250</v>
      </c>
      <c r="H14709" s="5">
        <v>31.8</v>
      </c>
      <c r="I14709" s="5">
        <v>7950</v>
      </c>
      <c r="J14709" s="5">
        <v>6303612.2600000016</v>
      </c>
      <c r="K14709" s="3" t="str" cm="1">
        <f t="array" ref="K14709">_xlfn.LET(_xlpm.d,UPPER(TRIM(CLEAN(SUBSTITUTE(F14709,CHAR(160),"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10" spans="2:11" hidden="1" x14ac:dyDescent="0.25">
      <c r="B14710" s="20">
        <v>45800</v>
      </c>
      <c r="C14710" s="2" t="s">
        <v>1</v>
      </c>
      <c r="D14710" s="2" t="s">
        <v>780</v>
      </c>
      <c r="E14710" s="2" t="s">
        <v>43</v>
      </c>
      <c r="F14710" s="2" t="s">
        <v>4969</v>
      </c>
      <c r="G14710" s="5">
        <v>130</v>
      </c>
      <c r="H14710" s="5">
        <v>27.3</v>
      </c>
      <c r="I14710" s="5">
        <v>3549</v>
      </c>
      <c r="J14710" s="5">
        <v>6307161.2600000016</v>
      </c>
      <c r="K14710" s="3" t="str" cm="1">
        <f t="array" ref="K14710">_xlfn.LET(_xlpm.d,UPPER(TRIM(CLEAN(SUBSTITUTE(F14710,CHAR(160),"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11" spans="2:11" hidden="1" x14ac:dyDescent="0.25">
      <c r="B14711" s="20">
        <v>45800</v>
      </c>
      <c r="C14711" s="2" t="s">
        <v>1</v>
      </c>
      <c r="D14711" s="2" t="s">
        <v>781</v>
      </c>
      <c r="E14711" s="2" t="s">
        <v>64</v>
      </c>
      <c r="F14711" s="2" t="s">
        <v>4969</v>
      </c>
      <c r="G14711" s="5">
        <v>60</v>
      </c>
      <c r="H14711" s="5">
        <v>29.99</v>
      </c>
      <c r="I14711" s="5">
        <v>1799.4</v>
      </c>
      <c r="J14711" s="5">
        <v>6308960.660000002</v>
      </c>
      <c r="K14711" s="3" t="str" cm="1">
        <f t="array" ref="K14711">_xlfn.LET(_xlpm.d,UPPER(TRIM(CLEAN(SUBSTITUTE(F14711,CHAR(160),"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12" spans="2:11" hidden="1" x14ac:dyDescent="0.25">
      <c r="B14712" s="20">
        <v>45800</v>
      </c>
      <c r="C14712" s="2" t="s">
        <v>1</v>
      </c>
      <c r="D14712" s="2" t="s">
        <v>2874</v>
      </c>
      <c r="E14712" s="2" t="s">
        <v>170</v>
      </c>
      <c r="F14712" s="2" t="s">
        <v>4969</v>
      </c>
      <c r="G14712" s="5">
        <v>220</v>
      </c>
      <c r="H14712" s="5">
        <v>29.99</v>
      </c>
      <c r="I14712" s="5">
        <v>6597.8</v>
      </c>
      <c r="J14712" s="5">
        <v>6315558.4600000018</v>
      </c>
      <c r="K14712" s="3" t="str" cm="1">
        <f t="array" ref="K14712">_xlfn.LET(_xlpm.d,UPPER(TRIM(CLEAN(SUBSTITUTE(F14712,CHAR(160),"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13" spans="2:11" hidden="1" x14ac:dyDescent="0.25">
      <c r="B14713" s="20">
        <v>45800</v>
      </c>
      <c r="C14713" s="2" t="s">
        <v>1</v>
      </c>
      <c r="D14713" s="2" t="s">
        <v>1908</v>
      </c>
      <c r="E14713" s="2" t="s">
        <v>807</v>
      </c>
      <c r="F14713" s="2" t="s">
        <v>4969</v>
      </c>
      <c r="G14713" s="5">
        <v>60</v>
      </c>
      <c r="H14713" s="5">
        <v>28.65</v>
      </c>
      <c r="I14713" s="5">
        <v>1719</v>
      </c>
      <c r="J14713" s="5">
        <v>6317277.4600000018</v>
      </c>
      <c r="K14713" s="3" t="str" cm="1">
        <f t="array" ref="K14713">_xlfn.LET(_xlpm.d,UPPER(TRIM(CLEAN(SUBSTITUTE(F14713,CHAR(160),"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14" spans="2:11" hidden="1" x14ac:dyDescent="0.25">
      <c r="B14714" s="20">
        <v>45800</v>
      </c>
      <c r="C14714" s="2" t="s">
        <v>1</v>
      </c>
      <c r="D14714" s="2" t="s">
        <v>559</v>
      </c>
      <c r="E14714" s="2" t="s">
        <v>224</v>
      </c>
      <c r="F14714" s="2" t="s">
        <v>4969</v>
      </c>
      <c r="G14714" s="5">
        <v>900</v>
      </c>
      <c r="H14714" s="5">
        <v>31.85</v>
      </c>
      <c r="I14714" s="5">
        <v>28665</v>
      </c>
      <c r="J14714" s="5">
        <v>6345942.4600000018</v>
      </c>
      <c r="K14714" s="3" t="str" cm="1">
        <f t="array" ref="K14714">_xlfn.LET(_xlpm.d,UPPER(TRIM(CLEAN(SUBSTITUTE(F14714,CHAR(160),"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15" spans="2:11" hidden="1" x14ac:dyDescent="0.25">
      <c r="B14715" s="20">
        <v>45800</v>
      </c>
      <c r="C14715" s="2" t="s">
        <v>1</v>
      </c>
      <c r="D14715" s="2" t="s">
        <v>2875</v>
      </c>
      <c r="E14715" s="2" t="s">
        <v>319</v>
      </c>
      <c r="F14715" s="2" t="s">
        <v>4969</v>
      </c>
      <c r="G14715" s="5">
        <v>1500</v>
      </c>
      <c r="H14715" s="5">
        <v>31.85</v>
      </c>
      <c r="I14715" s="5">
        <v>47775</v>
      </c>
      <c r="J14715" s="5">
        <v>6393717.4600000018</v>
      </c>
      <c r="K14715" s="3" t="str" cm="1">
        <f t="array" ref="K14715">_xlfn.LET(_xlpm.d,UPPER(TRIM(CLEAN(SUBSTITUTE(F14715,CHAR(160),"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16" spans="2:11" hidden="1" x14ac:dyDescent="0.25">
      <c r="B14716" s="20">
        <v>45803</v>
      </c>
      <c r="C14716" s="2" t="s">
        <v>1</v>
      </c>
      <c r="D14716" s="2" t="s">
        <v>560</v>
      </c>
      <c r="E14716" s="2" t="s">
        <v>279</v>
      </c>
      <c r="F14716" s="2" t="s">
        <v>4969</v>
      </c>
      <c r="G14716" s="5">
        <v>200</v>
      </c>
      <c r="H14716" s="5">
        <v>31.85</v>
      </c>
      <c r="I14716" s="5">
        <v>6370</v>
      </c>
      <c r="J14716" s="5">
        <v>6400087.4600000018</v>
      </c>
      <c r="K14716" s="3" t="str" cm="1">
        <f t="array" ref="K14716">_xlfn.LET(_xlpm.d,UPPER(TRIM(CLEAN(SUBSTITUTE(F14716,CHAR(160),"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17" spans="2:11" hidden="1" x14ac:dyDescent="0.25">
      <c r="B14717" s="20">
        <v>45803</v>
      </c>
      <c r="C14717" s="2" t="s">
        <v>1</v>
      </c>
      <c r="D14717" s="2" t="s">
        <v>1000</v>
      </c>
      <c r="E14717" s="2" t="s">
        <v>874</v>
      </c>
      <c r="F14717" s="2" t="s">
        <v>4969</v>
      </c>
      <c r="G14717" s="5">
        <v>575</v>
      </c>
      <c r="H14717" s="5">
        <v>24.3</v>
      </c>
      <c r="I14717" s="5">
        <v>13972.5</v>
      </c>
      <c r="J14717" s="5">
        <v>6414059.9600000018</v>
      </c>
      <c r="K14717" s="3" t="str" cm="1">
        <f t="array" ref="K14717">_xlfn.LET(_xlpm.d,UPPER(TRIM(CLEAN(SUBSTITUTE(F14717,CHAR(160),"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18" spans="2:11" hidden="1" x14ac:dyDescent="0.25">
      <c r="B14718" s="20">
        <v>45803</v>
      </c>
      <c r="C14718" s="2" t="s">
        <v>1</v>
      </c>
      <c r="D14718" s="2" t="s">
        <v>1001</v>
      </c>
      <c r="E14718" s="2" t="s">
        <v>874</v>
      </c>
      <c r="F14718" s="2" t="s">
        <v>4969</v>
      </c>
      <c r="G14718" s="5">
        <v>600</v>
      </c>
      <c r="H14718" s="5">
        <v>24.3</v>
      </c>
      <c r="I14718" s="5">
        <v>14580</v>
      </c>
      <c r="J14718" s="5">
        <v>6428639.9600000018</v>
      </c>
      <c r="K14718" s="3" t="str" cm="1">
        <f t="array" ref="K14718">_xlfn.LET(_xlpm.d,UPPER(TRIM(CLEAN(SUBSTITUTE(F14718,CHAR(160),"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19" spans="2:11" hidden="1" x14ac:dyDescent="0.25">
      <c r="B14719" s="20">
        <v>45803</v>
      </c>
      <c r="C14719" s="2" t="s">
        <v>1</v>
      </c>
      <c r="D14719" s="2" t="s">
        <v>4449</v>
      </c>
      <c r="E14719" s="2" t="s">
        <v>3</v>
      </c>
      <c r="F14719" s="2" t="s">
        <v>4969</v>
      </c>
      <c r="G14719" s="5">
        <v>20</v>
      </c>
      <c r="H14719" s="5">
        <v>29.99</v>
      </c>
      <c r="I14719" s="5">
        <v>599.79999999999995</v>
      </c>
      <c r="J14719" s="5">
        <v>6429239.7600000016</v>
      </c>
      <c r="K14719" s="3" t="str" cm="1">
        <f t="array" ref="K14719">_xlfn.LET(_xlpm.d,UPPER(TRIM(CLEAN(SUBSTITUTE(F14719,CHAR(160),"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20" spans="2:11" hidden="1" x14ac:dyDescent="0.25">
      <c r="B14720" s="20">
        <v>45803</v>
      </c>
      <c r="C14720" s="2" t="s">
        <v>1</v>
      </c>
      <c r="D14720" s="2" t="s">
        <v>5231</v>
      </c>
      <c r="E14720" s="2" t="s">
        <v>302</v>
      </c>
      <c r="F14720" s="2" t="s">
        <v>4969</v>
      </c>
      <c r="G14720" s="5">
        <v>60</v>
      </c>
      <c r="H14720" s="5">
        <v>26.25</v>
      </c>
      <c r="I14720" s="5">
        <v>1575</v>
      </c>
      <c r="J14720" s="5">
        <v>6430814.7600000016</v>
      </c>
      <c r="K14720" s="3" t="str" cm="1">
        <f t="array" ref="K14720">_xlfn.LET(_xlpm.d,UPPER(TRIM(CLEAN(SUBSTITUTE(F14720,CHAR(160),"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21" spans="2:11" hidden="1" x14ac:dyDescent="0.25">
      <c r="B14721" s="20">
        <v>45803</v>
      </c>
      <c r="C14721" s="2" t="s">
        <v>1</v>
      </c>
      <c r="D14721" s="2" t="s">
        <v>5232</v>
      </c>
      <c r="E14721" s="2" t="s">
        <v>160</v>
      </c>
      <c r="F14721" s="2" t="s">
        <v>4969</v>
      </c>
      <c r="G14721" s="5">
        <v>180</v>
      </c>
      <c r="H14721" s="5">
        <v>31.85</v>
      </c>
      <c r="I14721" s="5">
        <v>5733</v>
      </c>
      <c r="J14721" s="5">
        <v>6436547.7600000016</v>
      </c>
      <c r="K14721" s="3" t="str" cm="1">
        <f t="array" ref="K14721">_xlfn.LET(_xlpm.d,UPPER(TRIM(CLEAN(SUBSTITUTE(F14721,CHAR(160),"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22" spans="2:11" hidden="1" x14ac:dyDescent="0.25">
      <c r="B14722" s="20">
        <v>45803</v>
      </c>
      <c r="C14722" s="2" t="s">
        <v>1</v>
      </c>
      <c r="D14722" s="2" t="s">
        <v>5233</v>
      </c>
      <c r="E14722" s="2" t="s">
        <v>135</v>
      </c>
      <c r="F14722" s="2" t="s">
        <v>4969</v>
      </c>
      <c r="G14722" s="5">
        <v>160</v>
      </c>
      <c r="H14722" s="5">
        <v>31.85</v>
      </c>
      <c r="I14722" s="5">
        <v>5096</v>
      </c>
      <c r="J14722" s="5">
        <v>6441643.7600000016</v>
      </c>
      <c r="K14722" s="3" t="str" cm="1">
        <f t="array" ref="K14722">_xlfn.LET(_xlpm.d,UPPER(TRIM(CLEAN(SUBSTITUTE(F14722,CHAR(160),"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23" spans="2:11" hidden="1" x14ac:dyDescent="0.25">
      <c r="B14723" s="20">
        <v>45803</v>
      </c>
      <c r="C14723" s="2" t="s">
        <v>1</v>
      </c>
      <c r="D14723" s="2" t="s">
        <v>5234</v>
      </c>
      <c r="E14723" s="2" t="s">
        <v>192</v>
      </c>
      <c r="F14723" s="2" t="s">
        <v>4969</v>
      </c>
      <c r="G14723" s="5">
        <v>220</v>
      </c>
      <c r="H14723" s="5">
        <v>31.85</v>
      </c>
      <c r="I14723" s="5">
        <v>7007</v>
      </c>
      <c r="J14723" s="5">
        <v>6448650.7600000016</v>
      </c>
      <c r="K14723" s="3" t="str" cm="1">
        <f t="array" ref="K14723">_xlfn.LET(_xlpm.d,UPPER(TRIM(CLEAN(SUBSTITUTE(F14723,CHAR(160),"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24" spans="2:11" hidden="1" x14ac:dyDescent="0.25">
      <c r="B14724" s="20">
        <v>45803</v>
      </c>
      <c r="C14724" s="2" t="s">
        <v>1</v>
      </c>
      <c r="D14724" s="2" t="s">
        <v>5235</v>
      </c>
      <c r="E14724" s="2" t="s">
        <v>180</v>
      </c>
      <c r="F14724" s="2" t="s">
        <v>4969</v>
      </c>
      <c r="G14724" s="5">
        <v>100</v>
      </c>
      <c r="H14724" s="5">
        <v>31.85</v>
      </c>
      <c r="I14724" s="5">
        <v>3185</v>
      </c>
      <c r="J14724" s="5">
        <v>6451835.7600000016</v>
      </c>
      <c r="K14724" s="3" t="str" cm="1">
        <f t="array" ref="K14724">_xlfn.LET(_xlpm.d,UPPER(TRIM(CLEAN(SUBSTITUTE(F14724,CHAR(160),"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25" spans="2:11" hidden="1" x14ac:dyDescent="0.25">
      <c r="B14725" s="20">
        <v>45803</v>
      </c>
      <c r="C14725" s="2" t="s">
        <v>1</v>
      </c>
      <c r="D14725" s="2" t="s">
        <v>1909</v>
      </c>
      <c r="E14725" s="2" t="s">
        <v>254</v>
      </c>
      <c r="F14725" s="2" t="s">
        <v>4969</v>
      </c>
      <c r="G14725" s="5">
        <v>100</v>
      </c>
      <c r="H14725" s="5">
        <v>31.85</v>
      </c>
      <c r="I14725" s="5">
        <v>3185</v>
      </c>
      <c r="J14725" s="5">
        <v>6455020.7600000016</v>
      </c>
      <c r="K14725" s="3" t="str" cm="1">
        <f t="array" ref="K14725">_xlfn.LET(_xlpm.d,UPPER(TRIM(CLEAN(SUBSTITUTE(F14725,CHAR(160),"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26" spans="2:11" hidden="1" x14ac:dyDescent="0.25">
      <c r="B14726" s="20">
        <v>45803</v>
      </c>
      <c r="C14726" s="2" t="s">
        <v>1</v>
      </c>
      <c r="D14726" s="2" t="s">
        <v>2876</v>
      </c>
      <c r="E14726" s="2" t="s">
        <v>248</v>
      </c>
      <c r="F14726" s="2" t="s">
        <v>4969</v>
      </c>
      <c r="G14726" s="5">
        <v>150</v>
      </c>
      <c r="H14726" s="5">
        <v>31.85</v>
      </c>
      <c r="I14726" s="5">
        <v>4777.5</v>
      </c>
      <c r="J14726" s="5">
        <v>6459798.2600000016</v>
      </c>
      <c r="K14726" s="3" t="str" cm="1">
        <f t="array" ref="K14726">_xlfn.LET(_xlpm.d,UPPER(TRIM(CLEAN(SUBSTITUTE(F14726,CHAR(160),"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27" spans="2:11" hidden="1" x14ac:dyDescent="0.25">
      <c r="B14727" s="20">
        <v>45804</v>
      </c>
      <c r="C14727" s="2" t="s">
        <v>1</v>
      </c>
      <c r="D14727" s="2" t="s">
        <v>561</v>
      </c>
      <c r="E14727" s="2" t="s">
        <v>158</v>
      </c>
      <c r="F14727" s="2" t="s">
        <v>4969</v>
      </c>
      <c r="G14727" s="5">
        <v>260</v>
      </c>
      <c r="H14727" s="5">
        <v>31.85</v>
      </c>
      <c r="I14727" s="5">
        <v>8281</v>
      </c>
      <c r="J14727" s="5">
        <v>6468079.2600000016</v>
      </c>
      <c r="K14727" s="3" t="str" cm="1">
        <f t="array" ref="K14727">_xlfn.LET(_xlpm.d,UPPER(TRIM(CLEAN(SUBSTITUTE(F14727,CHAR(160),"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28" spans="2:11" hidden="1" x14ac:dyDescent="0.25">
      <c r="B14728" s="20">
        <v>45804</v>
      </c>
      <c r="C14728" s="2" t="s">
        <v>1</v>
      </c>
      <c r="D14728" s="2" t="s">
        <v>562</v>
      </c>
      <c r="E14728" s="2" t="s">
        <v>141</v>
      </c>
      <c r="F14728" s="2" t="s">
        <v>4969</v>
      </c>
      <c r="G14728" s="5">
        <v>100</v>
      </c>
      <c r="H14728" s="5">
        <v>31.85</v>
      </c>
      <c r="I14728" s="5">
        <v>3185</v>
      </c>
      <c r="J14728" s="5">
        <v>6471264.2600000016</v>
      </c>
      <c r="K14728" s="3" t="str" cm="1">
        <f t="array" ref="K14728">_xlfn.LET(_xlpm.d,UPPER(TRIM(CLEAN(SUBSTITUTE(F14728,CHAR(160),"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29" spans="2:11" hidden="1" x14ac:dyDescent="0.25">
      <c r="B14729" s="20">
        <v>45804</v>
      </c>
      <c r="C14729" s="2" t="s">
        <v>1</v>
      </c>
      <c r="D14729" s="2" t="s">
        <v>5236</v>
      </c>
      <c r="E14729" s="2" t="s">
        <v>50</v>
      </c>
      <c r="F14729" s="2" t="s">
        <v>4969</v>
      </c>
      <c r="G14729" s="5">
        <v>180</v>
      </c>
      <c r="H14729" s="5">
        <v>29.2</v>
      </c>
      <c r="I14729" s="5">
        <v>5256</v>
      </c>
      <c r="J14729" s="5">
        <v>6476520.2600000016</v>
      </c>
      <c r="K14729" s="3" t="str" cm="1">
        <f t="array" ref="K14729">_xlfn.LET(_xlpm.d,UPPER(TRIM(CLEAN(SUBSTITUTE(F14729,CHAR(160),"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30" spans="2:11" hidden="1" x14ac:dyDescent="0.25">
      <c r="B14730" s="20">
        <v>45804</v>
      </c>
      <c r="C14730" s="2" t="s">
        <v>1</v>
      </c>
      <c r="D14730" s="2" t="s">
        <v>2877</v>
      </c>
      <c r="E14730" s="2" t="s">
        <v>143</v>
      </c>
      <c r="F14730" s="2" t="s">
        <v>4969</v>
      </c>
      <c r="G14730" s="5">
        <v>160</v>
      </c>
      <c r="H14730" s="5">
        <v>31.85</v>
      </c>
      <c r="I14730" s="5">
        <v>5096</v>
      </c>
      <c r="J14730" s="5">
        <v>6481616.2600000016</v>
      </c>
      <c r="K14730" s="3" t="str" cm="1">
        <f t="array" ref="K14730">_xlfn.LET(_xlpm.d,UPPER(TRIM(CLEAN(SUBSTITUTE(F14730,CHAR(160),"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31" spans="2:11" hidden="1" x14ac:dyDescent="0.25">
      <c r="B14731" s="20">
        <v>45804</v>
      </c>
      <c r="C14731" s="2" t="s">
        <v>1</v>
      </c>
      <c r="D14731" s="2" t="s">
        <v>1910</v>
      </c>
      <c r="E14731" s="2" t="s">
        <v>234</v>
      </c>
      <c r="F14731" s="2" t="s">
        <v>4969</v>
      </c>
      <c r="G14731" s="5">
        <v>160</v>
      </c>
      <c r="H14731" s="5">
        <v>31.85</v>
      </c>
      <c r="I14731" s="5">
        <v>5096</v>
      </c>
      <c r="J14731" s="5">
        <v>6486712.2600000016</v>
      </c>
      <c r="K14731" s="3" t="str" cm="1">
        <f t="array" ref="K14731">_xlfn.LET(_xlpm.d,UPPER(TRIM(CLEAN(SUBSTITUTE(F14731,CHAR(160),"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32" spans="2:11" hidden="1" x14ac:dyDescent="0.25">
      <c r="B14732" s="20">
        <v>45804</v>
      </c>
      <c r="C14732" s="2" t="s">
        <v>1</v>
      </c>
      <c r="D14732" s="2" t="s">
        <v>2878</v>
      </c>
      <c r="E14732" s="2" t="s">
        <v>78</v>
      </c>
      <c r="F14732" s="2" t="s">
        <v>4969</v>
      </c>
      <c r="G14732" s="5">
        <v>220</v>
      </c>
      <c r="H14732" s="5">
        <v>31.85</v>
      </c>
      <c r="I14732" s="5">
        <v>7007</v>
      </c>
      <c r="J14732" s="5">
        <v>6493719.2600000016</v>
      </c>
      <c r="K14732" s="3" t="str" cm="1">
        <f t="array" ref="K14732">_xlfn.LET(_xlpm.d,UPPER(TRIM(CLEAN(SUBSTITUTE(F14732,CHAR(160),"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33" spans="2:11" hidden="1" x14ac:dyDescent="0.25">
      <c r="B14733" s="20">
        <v>45804</v>
      </c>
      <c r="C14733" s="2" t="s">
        <v>1</v>
      </c>
      <c r="D14733" s="2" t="s">
        <v>5237</v>
      </c>
      <c r="E14733" s="2" t="s">
        <v>165</v>
      </c>
      <c r="F14733" s="2" t="s">
        <v>4969</v>
      </c>
      <c r="G14733" s="5">
        <v>110</v>
      </c>
      <c r="H14733" s="5">
        <v>31.85</v>
      </c>
      <c r="I14733" s="5">
        <v>3503.5</v>
      </c>
      <c r="J14733" s="5">
        <v>6497222.7600000016</v>
      </c>
      <c r="K14733" s="3" t="str" cm="1">
        <f t="array" ref="K14733">_xlfn.LET(_xlpm.d,UPPER(TRIM(CLEAN(SUBSTITUTE(F14733,CHAR(160),"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34" spans="2:11" hidden="1" x14ac:dyDescent="0.25">
      <c r="B14734" s="20">
        <v>45804</v>
      </c>
      <c r="C14734" s="2" t="s">
        <v>1</v>
      </c>
      <c r="D14734" s="2" t="s">
        <v>4450</v>
      </c>
      <c r="E14734" s="2" t="s">
        <v>186</v>
      </c>
      <c r="F14734" s="2" t="s">
        <v>4969</v>
      </c>
      <c r="G14734" s="5">
        <v>80</v>
      </c>
      <c r="H14734" s="5">
        <v>31.85</v>
      </c>
      <c r="I14734" s="5">
        <v>2548</v>
      </c>
      <c r="J14734" s="5">
        <v>6499770.7600000016</v>
      </c>
      <c r="K14734" s="3" t="str" cm="1">
        <f t="array" ref="K14734">_xlfn.LET(_xlpm.d,UPPER(TRIM(CLEAN(SUBSTITUTE(F14734,CHAR(160),"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35" spans="2:11" hidden="1" x14ac:dyDescent="0.25">
      <c r="B14735" s="20">
        <v>45804</v>
      </c>
      <c r="C14735" s="2" t="s">
        <v>1</v>
      </c>
      <c r="D14735" s="2" t="s">
        <v>563</v>
      </c>
      <c r="E14735" s="2" t="s">
        <v>544</v>
      </c>
      <c r="F14735" s="2" t="s">
        <v>4969</v>
      </c>
      <c r="G14735" s="5">
        <v>60</v>
      </c>
      <c r="H14735" s="5">
        <v>31.85</v>
      </c>
      <c r="I14735" s="5">
        <v>1911</v>
      </c>
      <c r="J14735" s="5">
        <v>6501681.7600000016</v>
      </c>
      <c r="K14735" s="3" t="str" cm="1">
        <f t="array" ref="K14735">_xlfn.LET(_xlpm.d,UPPER(TRIM(CLEAN(SUBSTITUTE(F14735,CHAR(160),"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36" spans="2:11" hidden="1" x14ac:dyDescent="0.25">
      <c r="B14736" s="20">
        <v>45804</v>
      </c>
      <c r="C14736" s="2" t="s">
        <v>1</v>
      </c>
      <c r="D14736" s="2" t="s">
        <v>565</v>
      </c>
      <c r="E14736" s="2" t="s">
        <v>162</v>
      </c>
      <c r="F14736" s="2" t="s">
        <v>4969</v>
      </c>
      <c r="G14736" s="5">
        <v>300</v>
      </c>
      <c r="H14736" s="5">
        <v>31.85</v>
      </c>
      <c r="I14736" s="5">
        <v>9555</v>
      </c>
      <c r="J14736" s="5">
        <v>6511236.7600000016</v>
      </c>
      <c r="K14736" s="3" t="str" cm="1">
        <f t="array" ref="K14736">_xlfn.LET(_xlpm.d,UPPER(TRIM(CLEAN(SUBSTITUTE(F14736,CHAR(160),"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37" spans="2:11" hidden="1" x14ac:dyDescent="0.25">
      <c r="B14737" s="20">
        <v>45804</v>
      </c>
      <c r="C14737" s="2" t="s">
        <v>1</v>
      </c>
      <c r="D14737" s="2" t="s">
        <v>1911</v>
      </c>
      <c r="E14737" s="2" t="s">
        <v>1634</v>
      </c>
      <c r="F14737" s="2" t="s">
        <v>4969</v>
      </c>
      <c r="G14737" s="5">
        <v>80</v>
      </c>
      <c r="H14737" s="5">
        <v>31.85</v>
      </c>
      <c r="I14737" s="5">
        <v>2548</v>
      </c>
      <c r="J14737" s="5">
        <v>6513784.7600000016</v>
      </c>
      <c r="K14737" s="3" t="str" cm="1">
        <f t="array" ref="K14737">_xlfn.LET(_xlpm.d,UPPER(TRIM(CLEAN(SUBSTITUTE(F14737,CHAR(160),"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38" spans="2:11" hidden="1" x14ac:dyDescent="0.25">
      <c r="B14738" s="20">
        <v>45804</v>
      </c>
      <c r="C14738" s="2" t="s">
        <v>1</v>
      </c>
      <c r="D14738" s="2" t="s">
        <v>5238</v>
      </c>
      <c r="E14738" s="2" t="s">
        <v>1735</v>
      </c>
      <c r="F14738" s="2" t="s">
        <v>4969</v>
      </c>
      <c r="G14738" s="5">
        <v>50</v>
      </c>
      <c r="H14738" s="5">
        <v>32.200000000000003</v>
      </c>
      <c r="I14738" s="5">
        <v>1610</v>
      </c>
      <c r="J14738" s="5">
        <v>6515394.7600000016</v>
      </c>
      <c r="K14738" s="3" t="str" cm="1">
        <f t="array" ref="K14738">_xlfn.LET(_xlpm.d,UPPER(TRIM(CLEAN(SUBSTITUTE(F14738,CHAR(160),"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39" spans="2:11" hidden="1" x14ac:dyDescent="0.25">
      <c r="B14739" s="20">
        <v>45804</v>
      </c>
      <c r="C14739" s="2" t="s">
        <v>1</v>
      </c>
      <c r="D14739" s="2" t="s">
        <v>5239</v>
      </c>
      <c r="E14739" s="2" t="s">
        <v>61</v>
      </c>
      <c r="F14739" s="2" t="s">
        <v>4969</v>
      </c>
      <c r="G14739" s="5">
        <v>65</v>
      </c>
      <c r="H14739" s="5">
        <v>29.6</v>
      </c>
      <c r="I14739" s="5">
        <v>1924</v>
      </c>
      <c r="J14739" s="5">
        <v>6517318.7600000016</v>
      </c>
      <c r="K14739" s="3" t="str" cm="1">
        <f t="array" ref="K14739">_xlfn.LET(_xlpm.d,UPPER(TRIM(CLEAN(SUBSTITUTE(F14739,CHAR(160),"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40" spans="2:11" hidden="1" x14ac:dyDescent="0.25">
      <c r="B14740" s="20">
        <v>45804</v>
      </c>
      <c r="C14740" s="2" t="s">
        <v>1</v>
      </c>
      <c r="D14740" s="2" t="s">
        <v>2879</v>
      </c>
      <c r="E14740" s="2" t="s">
        <v>6</v>
      </c>
      <c r="F14740" s="2" t="s">
        <v>4969</v>
      </c>
      <c r="G14740" s="5">
        <v>110</v>
      </c>
      <c r="H14740" s="5">
        <v>32.200000000000003</v>
      </c>
      <c r="I14740" s="5">
        <v>3542</v>
      </c>
      <c r="J14740" s="5">
        <v>6520860.7600000016</v>
      </c>
      <c r="K14740" s="3" t="str" cm="1">
        <f t="array" ref="K14740">_xlfn.LET(_xlpm.d,UPPER(TRIM(CLEAN(SUBSTITUTE(F14740,CHAR(160),"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41" spans="2:11" hidden="1" x14ac:dyDescent="0.25">
      <c r="B14741" s="20">
        <v>45804</v>
      </c>
      <c r="C14741" s="2" t="s">
        <v>1</v>
      </c>
      <c r="D14741" s="2" t="s">
        <v>5240</v>
      </c>
      <c r="E14741" s="2" t="s">
        <v>5185</v>
      </c>
      <c r="F14741" s="2" t="s">
        <v>4969</v>
      </c>
      <c r="G14741" s="5">
        <v>110</v>
      </c>
      <c r="H14741" s="5">
        <v>29.99</v>
      </c>
      <c r="I14741" s="5">
        <v>3298.9</v>
      </c>
      <c r="J14741" s="5">
        <v>6524159.660000002</v>
      </c>
      <c r="K14741" s="3" t="str" cm="1">
        <f t="array" ref="K14741">_xlfn.LET(_xlpm.d,UPPER(TRIM(CLEAN(SUBSTITUTE(F14741,CHAR(160),"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42" spans="2:11" hidden="1" x14ac:dyDescent="0.25">
      <c r="B14742" s="20">
        <v>45805</v>
      </c>
      <c r="C14742" s="2" t="s">
        <v>1</v>
      </c>
      <c r="D14742" s="2" t="s">
        <v>5241</v>
      </c>
      <c r="E14742" s="2" t="s">
        <v>282</v>
      </c>
      <c r="F14742" s="2" t="s">
        <v>4969</v>
      </c>
      <c r="G14742" s="5">
        <v>170</v>
      </c>
      <c r="H14742" s="5">
        <v>31.85</v>
      </c>
      <c r="I14742" s="5">
        <v>5414.5</v>
      </c>
      <c r="J14742" s="5">
        <v>6529574.160000002</v>
      </c>
      <c r="K14742" s="3" t="str" cm="1">
        <f t="array" ref="K14742">_xlfn.LET(_xlpm.d,UPPER(TRIM(CLEAN(SUBSTITUTE(F14742,CHAR(160),"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43" spans="2:11" hidden="1" x14ac:dyDescent="0.25">
      <c r="B14743" s="20">
        <v>45805</v>
      </c>
      <c r="C14743" s="2" t="s">
        <v>1</v>
      </c>
      <c r="D14743" s="2" t="s">
        <v>1002</v>
      </c>
      <c r="E14743" s="2" t="s">
        <v>145</v>
      </c>
      <c r="F14743" s="2" t="s">
        <v>4969</v>
      </c>
      <c r="G14743" s="5">
        <v>110</v>
      </c>
      <c r="H14743" s="5">
        <v>31.85</v>
      </c>
      <c r="I14743" s="5">
        <v>3503.5</v>
      </c>
      <c r="J14743" s="5">
        <v>6533077.660000002</v>
      </c>
      <c r="K14743" s="3" t="str" cm="1">
        <f t="array" ref="K14743">_xlfn.LET(_xlpm.d,UPPER(TRIM(CLEAN(SUBSTITUTE(F14743,CHAR(160),"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44" spans="2:11" hidden="1" x14ac:dyDescent="0.25">
      <c r="B14744" s="20">
        <v>45805</v>
      </c>
      <c r="C14744" s="2" t="s">
        <v>1</v>
      </c>
      <c r="D14744" s="2" t="s">
        <v>1912</v>
      </c>
      <c r="E14744" s="2" t="s">
        <v>189</v>
      </c>
      <c r="F14744" s="2" t="s">
        <v>4969</v>
      </c>
      <c r="G14744" s="5">
        <v>80</v>
      </c>
      <c r="H14744" s="5">
        <v>31.85</v>
      </c>
      <c r="I14744" s="5">
        <v>2548</v>
      </c>
      <c r="J14744" s="5">
        <v>6535625.660000002</v>
      </c>
      <c r="K14744" s="3" t="str" cm="1">
        <f t="array" ref="K14744">_xlfn.LET(_xlpm.d,UPPER(TRIM(CLEAN(SUBSTITUTE(F14744,CHAR(160),"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45" spans="2:11" hidden="1" x14ac:dyDescent="0.25">
      <c r="B14745" s="20">
        <v>45805</v>
      </c>
      <c r="C14745" s="2" t="s">
        <v>1</v>
      </c>
      <c r="D14745" s="2" t="s">
        <v>2880</v>
      </c>
      <c r="E14745" s="2" t="s">
        <v>286</v>
      </c>
      <c r="F14745" s="2" t="s">
        <v>4969</v>
      </c>
      <c r="G14745" s="5">
        <v>300</v>
      </c>
      <c r="H14745" s="5">
        <v>31.85</v>
      </c>
      <c r="I14745" s="5">
        <v>9555</v>
      </c>
      <c r="J14745" s="5">
        <v>6545180.660000002</v>
      </c>
      <c r="K14745" s="3" t="str" cm="1">
        <f t="array" ref="K14745">_xlfn.LET(_xlpm.d,UPPER(TRIM(CLEAN(SUBSTITUTE(F14745,CHAR(160),"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46" spans="2:11" hidden="1" x14ac:dyDescent="0.25">
      <c r="B14746" s="20">
        <v>45805</v>
      </c>
      <c r="C14746" s="2" t="s">
        <v>1</v>
      </c>
      <c r="D14746" s="2" t="s">
        <v>5242</v>
      </c>
      <c r="E14746" s="2" t="s">
        <v>3</v>
      </c>
      <c r="F14746" s="2" t="s">
        <v>4969</v>
      </c>
      <c r="G14746" s="5">
        <v>120</v>
      </c>
      <c r="H14746" s="5">
        <v>29.99</v>
      </c>
      <c r="I14746" s="5">
        <v>3598.8</v>
      </c>
      <c r="J14746" s="5">
        <v>6548779.4600000018</v>
      </c>
      <c r="K14746" s="3" t="str" cm="1">
        <f t="array" ref="K14746">_xlfn.LET(_xlpm.d,UPPER(TRIM(CLEAN(SUBSTITUTE(F14746,CHAR(160),"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47" spans="2:11" hidden="1" x14ac:dyDescent="0.25">
      <c r="B14747" s="20">
        <v>45805</v>
      </c>
      <c r="C14747" s="2" t="s">
        <v>1</v>
      </c>
      <c r="D14747" s="2" t="s">
        <v>5243</v>
      </c>
      <c r="E14747" s="2" t="s">
        <v>73</v>
      </c>
      <c r="F14747" s="2" t="s">
        <v>4969</v>
      </c>
      <c r="G14747" s="5">
        <v>100</v>
      </c>
      <c r="H14747" s="5">
        <v>28.9</v>
      </c>
      <c r="I14747" s="5">
        <v>2890</v>
      </c>
      <c r="J14747" s="5">
        <v>6551669.4600000018</v>
      </c>
      <c r="K14747" s="3" t="str" cm="1">
        <f t="array" ref="K14747">_xlfn.LET(_xlpm.d,UPPER(TRIM(CLEAN(SUBSTITUTE(F14747,CHAR(160),"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48" spans="2:11" hidden="1" x14ac:dyDescent="0.25">
      <c r="B14748" s="20">
        <v>45805</v>
      </c>
      <c r="C14748" s="2" t="s">
        <v>1</v>
      </c>
      <c r="D14748" s="2" t="s">
        <v>5244</v>
      </c>
      <c r="E14748" s="2" t="s">
        <v>16</v>
      </c>
      <c r="F14748" s="2" t="s">
        <v>4969</v>
      </c>
      <c r="G14748" s="5">
        <v>170</v>
      </c>
      <c r="H14748" s="5">
        <v>31.8</v>
      </c>
      <c r="I14748" s="5">
        <v>5406</v>
      </c>
      <c r="J14748" s="5">
        <v>6557075.4600000018</v>
      </c>
      <c r="K14748" s="3" t="str" cm="1">
        <f t="array" ref="K14748">_xlfn.LET(_xlpm.d,UPPER(TRIM(CLEAN(SUBSTITUTE(F14748,CHAR(160),"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49" spans="2:11" hidden="1" x14ac:dyDescent="0.25">
      <c r="B14749" s="20">
        <v>45805</v>
      </c>
      <c r="C14749" s="2" t="s">
        <v>1</v>
      </c>
      <c r="D14749" s="2" t="s">
        <v>2883</v>
      </c>
      <c r="E14749" s="2" t="s">
        <v>307</v>
      </c>
      <c r="F14749" s="2" t="s">
        <v>4969</v>
      </c>
      <c r="G14749" s="5">
        <v>500</v>
      </c>
      <c r="H14749" s="5">
        <v>31.85</v>
      </c>
      <c r="I14749" s="5">
        <v>15925</v>
      </c>
      <c r="J14749" s="5">
        <v>6573000.4600000018</v>
      </c>
      <c r="K14749" s="3" t="str" cm="1">
        <f t="array" ref="K14749">_xlfn.LET(_xlpm.d,UPPER(TRIM(CLEAN(SUBSTITUTE(F14749,CHAR(160),"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50" spans="2:11" hidden="1" x14ac:dyDescent="0.25">
      <c r="B14750" s="20">
        <v>45805</v>
      </c>
      <c r="C14750" s="2" t="s">
        <v>1</v>
      </c>
      <c r="D14750" s="2" t="s">
        <v>2884</v>
      </c>
      <c r="E14750" s="2" t="s">
        <v>263</v>
      </c>
      <c r="F14750" s="2" t="s">
        <v>4969</v>
      </c>
      <c r="G14750" s="5">
        <v>300</v>
      </c>
      <c r="H14750" s="5">
        <v>31.85</v>
      </c>
      <c r="I14750" s="5">
        <v>9555</v>
      </c>
      <c r="J14750" s="5">
        <v>6582555.4600000018</v>
      </c>
      <c r="K14750" s="3" t="str" cm="1">
        <f t="array" ref="K14750">_xlfn.LET(_xlpm.d,UPPER(TRIM(CLEAN(SUBSTITUTE(F14750,CHAR(160),"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51" spans="2:11" hidden="1" x14ac:dyDescent="0.25">
      <c r="B14751" s="20">
        <v>45806</v>
      </c>
      <c r="C14751" s="2" t="s">
        <v>1</v>
      </c>
      <c r="D14751" s="2" t="s">
        <v>1427</v>
      </c>
      <c r="E14751" s="2" t="s">
        <v>160</v>
      </c>
      <c r="F14751" s="2" t="s">
        <v>4969</v>
      </c>
      <c r="G14751" s="5">
        <v>270</v>
      </c>
      <c r="H14751" s="5">
        <v>31.85</v>
      </c>
      <c r="I14751" s="5">
        <v>8599.5</v>
      </c>
      <c r="J14751" s="5">
        <v>6591154.9600000018</v>
      </c>
      <c r="K14751" s="3" t="str" cm="1">
        <f t="array" ref="K14751">_xlfn.LET(_xlpm.d,UPPER(TRIM(CLEAN(SUBSTITUTE(F14751,CHAR(160),"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52" spans="2:11" hidden="1" x14ac:dyDescent="0.25">
      <c r="B14752" s="20">
        <v>45806</v>
      </c>
      <c r="C14752" s="2" t="s">
        <v>1</v>
      </c>
      <c r="D14752" s="2" t="s">
        <v>1913</v>
      </c>
      <c r="E14752" s="2" t="s">
        <v>268</v>
      </c>
      <c r="F14752" s="2" t="s">
        <v>4969</v>
      </c>
      <c r="G14752" s="5">
        <v>150</v>
      </c>
      <c r="H14752" s="5">
        <v>31.85</v>
      </c>
      <c r="I14752" s="5">
        <v>4777.5</v>
      </c>
      <c r="J14752" s="5">
        <v>6595932.4600000018</v>
      </c>
      <c r="K14752" s="3" t="str" cm="1">
        <f t="array" ref="K14752">_xlfn.LET(_xlpm.d,UPPER(TRIM(CLEAN(SUBSTITUTE(F14752,CHAR(160),"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53" spans="2:11" hidden="1" x14ac:dyDescent="0.25">
      <c r="B14753" s="20">
        <v>45806</v>
      </c>
      <c r="C14753" s="2" t="s">
        <v>1</v>
      </c>
      <c r="D14753" s="2" t="s">
        <v>2885</v>
      </c>
      <c r="E14753" s="2" t="s">
        <v>246</v>
      </c>
      <c r="F14753" s="2" t="s">
        <v>4969</v>
      </c>
      <c r="G14753" s="5">
        <v>100</v>
      </c>
      <c r="H14753" s="5">
        <v>31.85</v>
      </c>
      <c r="I14753" s="5">
        <v>3185</v>
      </c>
      <c r="J14753" s="5">
        <v>6599117.4600000018</v>
      </c>
      <c r="K14753" s="3" t="str" cm="1">
        <f t="array" ref="K14753">_xlfn.LET(_xlpm.d,UPPER(TRIM(CLEAN(SUBSTITUTE(F14753,CHAR(160),"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54" spans="2:11" hidden="1" x14ac:dyDescent="0.25">
      <c r="B14754" s="20">
        <v>45806</v>
      </c>
      <c r="C14754" s="2" t="s">
        <v>1</v>
      </c>
      <c r="D14754" s="2" t="s">
        <v>1428</v>
      </c>
      <c r="E14754" s="2" t="s">
        <v>192</v>
      </c>
      <c r="F14754" s="2" t="s">
        <v>4969</v>
      </c>
      <c r="G14754" s="5">
        <v>100</v>
      </c>
      <c r="H14754" s="5">
        <v>31.85</v>
      </c>
      <c r="I14754" s="5">
        <v>3185</v>
      </c>
      <c r="J14754" s="5">
        <v>6602302.4600000018</v>
      </c>
      <c r="K14754" s="3" t="str" cm="1">
        <f t="array" ref="K14754">_xlfn.LET(_xlpm.d,UPPER(TRIM(CLEAN(SUBSTITUTE(F14754,CHAR(160),"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55" spans="2:11" hidden="1" x14ac:dyDescent="0.25">
      <c r="B14755" s="20">
        <v>45806</v>
      </c>
      <c r="C14755" s="2" t="s">
        <v>1</v>
      </c>
      <c r="D14755" s="2" t="s">
        <v>566</v>
      </c>
      <c r="E14755" s="2" t="s">
        <v>180</v>
      </c>
      <c r="F14755" s="2" t="s">
        <v>4969</v>
      </c>
      <c r="G14755" s="5">
        <v>50</v>
      </c>
      <c r="H14755" s="5">
        <v>31.85</v>
      </c>
      <c r="I14755" s="5">
        <v>1592.5</v>
      </c>
      <c r="J14755" s="5">
        <v>6603894.9600000018</v>
      </c>
      <c r="K14755" s="3" t="str" cm="1">
        <f t="array" ref="K14755">_xlfn.LET(_xlpm.d,UPPER(TRIM(CLEAN(SUBSTITUTE(F14755,CHAR(160),"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56" spans="2:11" hidden="1" x14ac:dyDescent="0.25">
      <c r="B14756" s="20">
        <v>45806</v>
      </c>
      <c r="C14756" s="2" t="s">
        <v>1</v>
      </c>
      <c r="D14756" s="2" t="s">
        <v>4267</v>
      </c>
      <c r="E14756" s="2" t="s">
        <v>248</v>
      </c>
      <c r="F14756" s="2" t="s">
        <v>4969</v>
      </c>
      <c r="G14756" s="5">
        <v>150</v>
      </c>
      <c r="H14756" s="5">
        <v>31.85</v>
      </c>
      <c r="I14756" s="5">
        <v>4777.5</v>
      </c>
      <c r="J14756" s="5">
        <v>6608672.4600000018</v>
      </c>
      <c r="K14756" s="3" t="str" cm="1">
        <f t="array" ref="K14756">_xlfn.LET(_xlpm.d,UPPER(TRIM(CLEAN(SUBSTITUTE(F14756,CHAR(160),"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57" spans="2:11" hidden="1" x14ac:dyDescent="0.25">
      <c r="B14757" s="20">
        <v>45806</v>
      </c>
      <c r="C14757" s="2" t="s">
        <v>1</v>
      </c>
      <c r="D14757" s="2" t="s">
        <v>5245</v>
      </c>
      <c r="E14757" s="2" t="s">
        <v>5004</v>
      </c>
      <c r="F14757" s="2" t="s">
        <v>4969</v>
      </c>
      <c r="G14757" s="5">
        <v>40</v>
      </c>
      <c r="H14757" s="5">
        <v>29.99</v>
      </c>
      <c r="I14757" s="5">
        <v>1199.5999999999999</v>
      </c>
      <c r="J14757" s="5">
        <v>6609872.0600000015</v>
      </c>
      <c r="K14757" s="3" t="str" cm="1">
        <f t="array" ref="K14757">_xlfn.LET(_xlpm.d,UPPER(TRIM(CLEAN(SUBSTITUTE(F14757,CHAR(160),"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58" spans="2:11" hidden="1" x14ac:dyDescent="0.25">
      <c r="B14758" s="20">
        <v>45806</v>
      </c>
      <c r="C14758" s="2" t="s">
        <v>1</v>
      </c>
      <c r="D14758" s="2" t="s">
        <v>5246</v>
      </c>
      <c r="E14758" s="2" t="s">
        <v>120</v>
      </c>
      <c r="F14758" s="2" t="s">
        <v>4969</v>
      </c>
      <c r="G14758" s="5">
        <v>115</v>
      </c>
      <c r="H14758" s="5">
        <v>31.65</v>
      </c>
      <c r="I14758" s="5">
        <v>3639.75</v>
      </c>
      <c r="J14758" s="5">
        <v>6613511.8100000015</v>
      </c>
      <c r="K14758" s="3" t="str" cm="1">
        <f t="array" ref="K14758">_xlfn.LET(_xlpm.d,UPPER(TRIM(CLEAN(SUBSTITUTE(F14758,CHAR(160),"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59" spans="2:11" hidden="1" x14ac:dyDescent="0.25">
      <c r="B14759" s="20">
        <v>45806</v>
      </c>
      <c r="C14759" s="2" t="s">
        <v>1</v>
      </c>
      <c r="D14759" s="2" t="s">
        <v>2887</v>
      </c>
      <c r="E14759" s="2" t="s">
        <v>3</v>
      </c>
      <c r="F14759" s="2" t="s">
        <v>4969</v>
      </c>
      <c r="G14759" s="5">
        <v>230</v>
      </c>
      <c r="H14759" s="5">
        <v>29.99</v>
      </c>
      <c r="I14759" s="5">
        <v>6897.7</v>
      </c>
      <c r="J14759" s="5">
        <v>6620409.5100000016</v>
      </c>
      <c r="K14759" s="3" t="str" cm="1">
        <f t="array" ref="K14759">_xlfn.LET(_xlpm.d,UPPER(TRIM(CLEAN(SUBSTITUTE(F14759,CHAR(160),"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60" spans="2:11" hidden="1" x14ac:dyDescent="0.25">
      <c r="B14760" s="20">
        <v>45806</v>
      </c>
      <c r="C14760" s="2" t="s">
        <v>1</v>
      </c>
      <c r="D14760" s="2" t="s">
        <v>5247</v>
      </c>
      <c r="E14760" s="2" t="s">
        <v>5248</v>
      </c>
      <c r="F14760" s="2" t="s">
        <v>4969</v>
      </c>
      <c r="G14760" s="5">
        <v>40</v>
      </c>
      <c r="H14760" s="5">
        <v>29.99</v>
      </c>
      <c r="I14760" s="5">
        <v>1199.5999999999999</v>
      </c>
      <c r="J14760" s="5">
        <v>6621609.1100000013</v>
      </c>
      <c r="K14760" s="3" t="str" cm="1">
        <f t="array" ref="K14760">_xlfn.LET(_xlpm.d,UPPER(TRIM(CLEAN(SUBSTITUTE(F14760,CHAR(160),"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61" spans="2:11" hidden="1" x14ac:dyDescent="0.25">
      <c r="B14761" s="20">
        <v>45806</v>
      </c>
      <c r="C14761" s="2" t="s">
        <v>1</v>
      </c>
      <c r="D14761" s="2" t="s">
        <v>5247</v>
      </c>
      <c r="E14761" s="2" t="s">
        <v>5248</v>
      </c>
      <c r="F14761" s="2" t="s">
        <v>4975</v>
      </c>
      <c r="G14761" s="5">
        <v>20</v>
      </c>
      <c r="H14761" s="5">
        <v>20</v>
      </c>
      <c r="I14761" s="5">
        <v>400</v>
      </c>
      <c r="J14761" s="5">
        <v>6622009.1100000013</v>
      </c>
      <c r="K14761" s="3" t="str" cm="1">
        <f t="array" ref="K14761">_xlfn.LET(_xlpm.d,UPPER(TRIM(CLEAN(SUBSTITUTE(F14761,CHAR(160),"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62" spans="2:11" hidden="1" x14ac:dyDescent="0.25">
      <c r="B14762" s="20">
        <v>45806</v>
      </c>
      <c r="C14762" s="2" t="s">
        <v>1</v>
      </c>
      <c r="D14762" s="2" t="s">
        <v>5249</v>
      </c>
      <c r="E14762" s="2" t="s">
        <v>3</v>
      </c>
      <c r="F14762" s="2" t="s">
        <v>4969</v>
      </c>
      <c r="G14762" s="5">
        <v>20</v>
      </c>
      <c r="H14762" s="5">
        <v>29.99</v>
      </c>
      <c r="I14762" s="5">
        <v>599.79999999999995</v>
      </c>
      <c r="J14762" s="5">
        <v>6622608.9100000011</v>
      </c>
      <c r="K14762" s="3" t="str" cm="1">
        <f t="array" ref="K14762">_xlfn.LET(_xlpm.d,UPPER(TRIM(CLEAN(SUBSTITUTE(F14762,CHAR(160),"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63" spans="2:11" hidden="1" x14ac:dyDescent="0.25">
      <c r="B14763" s="20">
        <v>45807</v>
      </c>
      <c r="C14763" s="2" t="s">
        <v>1</v>
      </c>
      <c r="D14763" s="2" t="s">
        <v>1914</v>
      </c>
      <c r="E14763" s="2" t="s">
        <v>78</v>
      </c>
      <c r="F14763" s="2" t="s">
        <v>4969</v>
      </c>
      <c r="G14763" s="5">
        <v>130</v>
      </c>
      <c r="H14763" s="5">
        <v>31.85</v>
      </c>
      <c r="I14763" s="5">
        <v>4140.5</v>
      </c>
      <c r="J14763" s="5">
        <v>6626749.4100000011</v>
      </c>
      <c r="K14763" s="3" t="str" cm="1">
        <f t="array" ref="K14763">_xlfn.LET(_xlpm.d,UPPER(TRIM(CLEAN(SUBSTITUTE(F14763,CHAR(160),"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64" spans="2:11" hidden="1" x14ac:dyDescent="0.25">
      <c r="B14764" s="20">
        <v>45807</v>
      </c>
      <c r="C14764" s="2" t="s">
        <v>1</v>
      </c>
      <c r="D14764" s="2" t="s">
        <v>1915</v>
      </c>
      <c r="E14764" s="2" t="s">
        <v>232</v>
      </c>
      <c r="F14764" s="2" t="s">
        <v>4969</v>
      </c>
      <c r="G14764" s="5">
        <v>130</v>
      </c>
      <c r="H14764" s="5">
        <v>31.85</v>
      </c>
      <c r="I14764" s="5">
        <v>4140.5</v>
      </c>
      <c r="J14764" s="5">
        <v>6630889.9100000011</v>
      </c>
      <c r="K14764" s="3" t="str" cm="1">
        <f t="array" ref="K14764">_xlfn.LET(_xlpm.d,UPPER(TRIM(CLEAN(SUBSTITUTE(F14764,CHAR(160),"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65" spans="2:11" hidden="1" x14ac:dyDescent="0.25">
      <c r="B14765" s="20">
        <v>45807</v>
      </c>
      <c r="C14765" s="2" t="s">
        <v>1</v>
      </c>
      <c r="D14765" s="2" t="s">
        <v>567</v>
      </c>
      <c r="E14765" s="2" t="s">
        <v>236</v>
      </c>
      <c r="F14765" s="2" t="s">
        <v>4969</v>
      </c>
      <c r="G14765" s="5">
        <v>200</v>
      </c>
      <c r="H14765" s="5">
        <v>31.85</v>
      </c>
      <c r="I14765" s="5">
        <v>6370</v>
      </c>
      <c r="J14765" s="5">
        <v>6637259.9100000011</v>
      </c>
      <c r="K14765" s="3" t="str" cm="1">
        <f t="array" ref="K14765">_xlfn.LET(_xlpm.d,UPPER(TRIM(CLEAN(SUBSTITUTE(F14765,CHAR(160),"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66" spans="2:11" hidden="1" x14ac:dyDescent="0.25">
      <c r="B14766" s="20">
        <v>45807</v>
      </c>
      <c r="C14766" s="2" t="s">
        <v>1</v>
      </c>
      <c r="D14766" s="2" t="s">
        <v>2888</v>
      </c>
      <c r="E14766" s="2" t="s">
        <v>186</v>
      </c>
      <c r="F14766" s="2" t="s">
        <v>4969</v>
      </c>
      <c r="G14766" s="5">
        <v>110</v>
      </c>
      <c r="H14766" s="5">
        <v>31.85</v>
      </c>
      <c r="I14766" s="5">
        <v>3503.5</v>
      </c>
      <c r="J14766" s="5">
        <v>6640763.4100000011</v>
      </c>
      <c r="K14766" s="3" t="str" cm="1">
        <f t="array" ref="K14766">_xlfn.LET(_xlpm.d,UPPER(TRIM(CLEAN(SUBSTITUTE(F14766,CHAR(160),"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67" spans="2:11" hidden="1" x14ac:dyDescent="0.25">
      <c r="B14767" s="20">
        <v>45807</v>
      </c>
      <c r="C14767" s="2" t="s">
        <v>1</v>
      </c>
      <c r="D14767" s="2" t="s">
        <v>568</v>
      </c>
      <c r="E14767" s="2" t="s">
        <v>243</v>
      </c>
      <c r="F14767" s="2" t="s">
        <v>4969</v>
      </c>
      <c r="G14767" s="5">
        <v>200</v>
      </c>
      <c r="H14767" s="5">
        <v>31.85</v>
      </c>
      <c r="I14767" s="5">
        <v>6370</v>
      </c>
      <c r="J14767" s="5">
        <v>6647133.4100000011</v>
      </c>
      <c r="K14767" s="3" t="str" cm="1">
        <f t="array" ref="K14767">_xlfn.LET(_xlpm.d,UPPER(TRIM(CLEAN(SUBSTITUTE(F14767,CHAR(160),"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68" spans="2:11" hidden="1" x14ac:dyDescent="0.25">
      <c r="B14768" s="20">
        <v>45807</v>
      </c>
      <c r="C14768" s="2" t="s">
        <v>1</v>
      </c>
      <c r="D14768" s="2" t="s">
        <v>1544</v>
      </c>
      <c r="E14768" s="2" t="s">
        <v>154</v>
      </c>
      <c r="F14768" s="2" t="s">
        <v>4969</v>
      </c>
      <c r="G14768" s="5">
        <v>170</v>
      </c>
      <c r="H14768" s="5">
        <v>31.85</v>
      </c>
      <c r="I14768" s="5">
        <v>5414.5</v>
      </c>
      <c r="J14768" s="5">
        <v>6652547.9100000011</v>
      </c>
      <c r="K14768" s="3" t="str" cm="1">
        <f t="array" ref="K14768">_xlfn.LET(_xlpm.d,UPPER(TRIM(CLEAN(SUBSTITUTE(F14768,CHAR(160),"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69" spans="2:11" hidden="1" x14ac:dyDescent="0.25">
      <c r="B14769" s="20">
        <v>45807</v>
      </c>
      <c r="C14769" s="2" t="s">
        <v>1</v>
      </c>
      <c r="D14769" s="2" t="s">
        <v>1916</v>
      </c>
      <c r="E14769" s="2" t="s">
        <v>241</v>
      </c>
      <c r="F14769" s="2" t="s">
        <v>4969</v>
      </c>
      <c r="G14769" s="5">
        <v>280</v>
      </c>
      <c r="H14769" s="5">
        <v>31.85</v>
      </c>
      <c r="I14769" s="5">
        <v>8918</v>
      </c>
      <c r="J14769" s="5">
        <v>6661465.9100000011</v>
      </c>
      <c r="K14769" s="3" t="str" cm="1">
        <f t="array" ref="K14769">_xlfn.LET(_xlpm.d,UPPER(TRIM(CLEAN(SUBSTITUTE(F14769,CHAR(160),"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70" spans="2:11" hidden="1" x14ac:dyDescent="0.25">
      <c r="B14770" s="20">
        <v>45807</v>
      </c>
      <c r="C14770" s="2" t="s">
        <v>1</v>
      </c>
      <c r="D14770" s="2" t="s">
        <v>4453</v>
      </c>
      <c r="E14770" s="2" t="s">
        <v>165</v>
      </c>
      <c r="F14770" s="2" t="s">
        <v>4969</v>
      </c>
      <c r="G14770" s="5">
        <v>90</v>
      </c>
      <c r="H14770" s="5">
        <v>31.85</v>
      </c>
      <c r="I14770" s="5">
        <v>2866.5</v>
      </c>
      <c r="J14770" s="5">
        <v>6664332.4100000011</v>
      </c>
      <c r="K14770" s="3" t="str" cm="1">
        <f t="array" ref="K14770">_xlfn.LET(_xlpm.d,UPPER(TRIM(CLEAN(SUBSTITUTE(F14770,CHAR(160),"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71" spans="2:11" hidden="1" x14ac:dyDescent="0.25">
      <c r="B14771" s="20">
        <v>45807</v>
      </c>
      <c r="C14771" s="2" t="s">
        <v>1</v>
      </c>
      <c r="D14771" s="2" t="s">
        <v>782</v>
      </c>
      <c r="E14771" s="2" t="s">
        <v>759</v>
      </c>
      <c r="F14771" s="2" t="s">
        <v>4969</v>
      </c>
      <c r="G14771" s="5">
        <v>95</v>
      </c>
      <c r="H14771" s="5">
        <v>29.99</v>
      </c>
      <c r="I14771" s="5">
        <v>2849.05</v>
      </c>
      <c r="J14771" s="5">
        <v>6667181.4600000009</v>
      </c>
      <c r="K14771" s="3" t="str" cm="1">
        <f t="array" ref="K14771">_xlfn.LET(_xlpm.d,UPPER(TRIM(CLEAN(SUBSTITUTE(F14771,CHAR(160),"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72" spans="2:11" hidden="1" x14ac:dyDescent="0.25">
      <c r="B14772" s="20">
        <v>45807</v>
      </c>
      <c r="C14772" s="2" t="s">
        <v>1</v>
      </c>
      <c r="D14772" s="2" t="s">
        <v>5250</v>
      </c>
      <c r="E14772" s="2" t="s">
        <v>110</v>
      </c>
      <c r="F14772" s="2" t="s">
        <v>4969</v>
      </c>
      <c r="G14772" s="5">
        <v>20</v>
      </c>
      <c r="H14772" s="5">
        <v>29.99</v>
      </c>
      <c r="I14772" s="5">
        <v>599.79999999999995</v>
      </c>
      <c r="J14772" s="5">
        <v>6667781.2600000007</v>
      </c>
      <c r="K14772" s="3" t="str" cm="1">
        <f t="array" ref="K14772">_xlfn.LET(_xlpm.d,UPPER(TRIM(CLEAN(SUBSTITUTE(F14772,CHAR(160),"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73" spans="2:11" hidden="1" x14ac:dyDescent="0.25">
      <c r="B14773" s="20">
        <v>45807</v>
      </c>
      <c r="C14773" s="2" t="s">
        <v>1</v>
      </c>
      <c r="D14773" s="2" t="s">
        <v>5251</v>
      </c>
      <c r="E14773" s="2" t="s">
        <v>1726</v>
      </c>
      <c r="F14773" s="2" t="s">
        <v>4969</v>
      </c>
      <c r="G14773" s="5">
        <v>200</v>
      </c>
      <c r="H14773" s="5">
        <v>29.6</v>
      </c>
      <c r="I14773" s="5">
        <v>5920</v>
      </c>
      <c r="J14773" s="5">
        <v>6673701.2600000007</v>
      </c>
      <c r="K14773" s="3" t="str" cm="1">
        <f t="array" ref="K14773">_xlfn.LET(_xlpm.d,UPPER(TRIM(CLEAN(SUBSTITUTE(F14773,CHAR(160),"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74" spans="2:11" hidden="1" x14ac:dyDescent="0.25">
      <c r="B14774" s="20">
        <v>45807</v>
      </c>
      <c r="C14774" s="2" t="s">
        <v>1</v>
      </c>
      <c r="D14774" s="2" t="s">
        <v>3633</v>
      </c>
      <c r="E14774" s="2" t="s">
        <v>170</v>
      </c>
      <c r="F14774" s="2" t="s">
        <v>4969</v>
      </c>
      <c r="G14774" s="5">
        <v>100</v>
      </c>
      <c r="H14774" s="5">
        <v>29.99</v>
      </c>
      <c r="I14774" s="5">
        <v>2999</v>
      </c>
      <c r="J14774" s="5">
        <v>6676700.2600000007</v>
      </c>
      <c r="K14774" s="3" t="str" cm="1">
        <f t="array" ref="K14774">_xlfn.LET(_xlpm.d,UPPER(TRIM(CLEAN(SUBSTITUTE(F14774,CHAR(160),"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75" spans="2:11" hidden="1" x14ac:dyDescent="0.25">
      <c r="B14775" s="20">
        <v>45807</v>
      </c>
      <c r="C14775" s="2" t="s">
        <v>1</v>
      </c>
      <c r="D14775" s="2" t="s">
        <v>4734</v>
      </c>
      <c r="E14775" s="2" t="s">
        <v>2447</v>
      </c>
      <c r="F14775" s="2" t="s">
        <v>4969</v>
      </c>
      <c r="G14775" s="5">
        <v>100</v>
      </c>
      <c r="H14775" s="5">
        <v>29.99</v>
      </c>
      <c r="I14775" s="5">
        <v>2999</v>
      </c>
      <c r="J14775" s="5">
        <v>6679699.2600000007</v>
      </c>
      <c r="K14775" s="3" t="str" cm="1">
        <f t="array" ref="K14775">_xlfn.LET(_xlpm.d,UPPER(TRIM(CLEAN(SUBSTITUTE(F14775,CHAR(160),"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76" spans="2:11" hidden="1" x14ac:dyDescent="0.25">
      <c r="B14776" s="20">
        <v>45807</v>
      </c>
      <c r="C14776" s="2" t="s">
        <v>1</v>
      </c>
      <c r="D14776" s="2" t="s">
        <v>5252</v>
      </c>
      <c r="E14776" s="2" t="s">
        <v>807</v>
      </c>
      <c r="F14776" s="2" t="s">
        <v>4969</v>
      </c>
      <c r="G14776" s="5">
        <v>100</v>
      </c>
      <c r="H14776" s="5">
        <v>28.65</v>
      </c>
      <c r="I14776" s="5">
        <v>2865</v>
      </c>
      <c r="J14776" s="5">
        <v>6682564.2600000007</v>
      </c>
      <c r="K14776" s="3" t="str" cm="1">
        <f t="array" ref="K14776">_xlfn.LET(_xlpm.d,UPPER(TRIM(CLEAN(SUBSTITUTE(F14776,CHAR(160),"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77" spans="2:11" hidden="1" x14ac:dyDescent="0.25">
      <c r="B14777" s="20">
        <v>45807</v>
      </c>
      <c r="C14777" s="2" t="s">
        <v>1</v>
      </c>
      <c r="D14777" s="2" t="s">
        <v>569</v>
      </c>
      <c r="E14777" s="2" t="s">
        <v>238</v>
      </c>
      <c r="F14777" s="2" t="s">
        <v>4969</v>
      </c>
      <c r="G14777" s="5">
        <v>90</v>
      </c>
      <c r="H14777" s="5">
        <v>31.85</v>
      </c>
      <c r="I14777" s="5">
        <v>2866.5</v>
      </c>
      <c r="J14777" s="5">
        <v>6685430.7600000007</v>
      </c>
      <c r="K14777" s="3" t="str" cm="1">
        <f t="array" ref="K14777">_xlfn.LET(_xlpm.d,UPPER(TRIM(CLEAN(SUBSTITUTE(F14777,CHAR(160),"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78" spans="2:11" hidden="1" x14ac:dyDescent="0.25">
      <c r="B14778" s="20">
        <v>45807</v>
      </c>
      <c r="C14778" s="2" t="s">
        <v>1</v>
      </c>
      <c r="D14778" s="2" t="s">
        <v>1918</v>
      </c>
      <c r="E14778" s="2" t="s">
        <v>197</v>
      </c>
      <c r="F14778" s="2" t="s">
        <v>4969</v>
      </c>
      <c r="G14778" s="5">
        <v>800</v>
      </c>
      <c r="H14778" s="5">
        <v>31.85</v>
      </c>
      <c r="I14778" s="5">
        <v>25480</v>
      </c>
      <c r="J14778" s="5">
        <v>6710910.7600000007</v>
      </c>
      <c r="K14778" s="3" t="str" cm="1">
        <f t="array" ref="K14778">_xlfn.LET(_xlpm.d,UPPER(TRIM(CLEAN(SUBSTITUTE(F14778,CHAR(160),"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79" spans="2:11" hidden="1" x14ac:dyDescent="0.25">
      <c r="B14779" s="20">
        <v>45807</v>
      </c>
      <c r="C14779" s="2" t="s">
        <v>1</v>
      </c>
      <c r="D14779" s="2" t="s">
        <v>570</v>
      </c>
      <c r="E14779" s="2" t="s">
        <v>224</v>
      </c>
      <c r="F14779" s="2" t="s">
        <v>4969</v>
      </c>
      <c r="G14779" s="5">
        <v>800</v>
      </c>
      <c r="H14779" s="5">
        <v>31.85</v>
      </c>
      <c r="I14779" s="5">
        <v>25480</v>
      </c>
      <c r="J14779" s="5">
        <v>6736390.7600000007</v>
      </c>
      <c r="K14779" s="3" t="str" cm="1">
        <f t="array" ref="K14779">_xlfn.LET(_xlpm.d,UPPER(TRIM(CLEAN(SUBSTITUTE(F14779,CHAR(160),"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80" spans="2:11" hidden="1" x14ac:dyDescent="0.25">
      <c r="B14780" s="20">
        <v>45810</v>
      </c>
      <c r="C14780" s="2" t="s">
        <v>1</v>
      </c>
      <c r="D14780" s="2" t="s">
        <v>5253</v>
      </c>
      <c r="E14780" s="2" t="s">
        <v>6</v>
      </c>
      <c r="F14780" s="2" t="s">
        <v>4969</v>
      </c>
      <c r="G14780" s="5">
        <v>21</v>
      </c>
      <c r="H14780" s="5">
        <v>32.200000000000003</v>
      </c>
      <c r="I14780" s="5">
        <v>676.2</v>
      </c>
      <c r="J14780" s="5">
        <v>6737066.9600000009</v>
      </c>
      <c r="K14780" s="3" t="str" cm="1">
        <f t="array" ref="K14780">_xlfn.LET(_xlpm.d,UPPER(TRIM(CLEAN(SUBSTITUTE(F14780,CHAR(160),"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81" spans="2:11" hidden="1" x14ac:dyDescent="0.25">
      <c r="B14781" s="20">
        <v>45810</v>
      </c>
      <c r="C14781" s="2" t="s">
        <v>1</v>
      </c>
      <c r="D14781" s="2" t="s">
        <v>4786</v>
      </c>
      <c r="E14781" s="2" t="s">
        <v>3</v>
      </c>
      <c r="F14781" s="2" t="s">
        <v>4969</v>
      </c>
      <c r="G14781" s="5">
        <v>150</v>
      </c>
      <c r="H14781" s="5">
        <v>29.99</v>
      </c>
      <c r="I14781" s="5">
        <v>4498.5</v>
      </c>
      <c r="J14781" s="5">
        <v>6741565.4600000009</v>
      </c>
      <c r="K14781" s="3" t="str" cm="1">
        <f t="array" ref="K14781">_xlfn.LET(_xlpm.d,UPPER(TRIM(CLEAN(SUBSTITUTE(F14781,CHAR(160),"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82" spans="2:11" hidden="1" x14ac:dyDescent="0.25">
      <c r="B14782" s="20">
        <v>45810</v>
      </c>
      <c r="C14782" s="2" t="s">
        <v>1</v>
      </c>
      <c r="D14782" s="2" t="s">
        <v>5254</v>
      </c>
      <c r="E14782" s="2" t="s">
        <v>3</v>
      </c>
      <c r="F14782" s="2" t="s">
        <v>4969</v>
      </c>
      <c r="G14782" s="5">
        <v>70</v>
      </c>
      <c r="H14782" s="5">
        <v>29.99</v>
      </c>
      <c r="I14782" s="5">
        <v>2099.3000000000002</v>
      </c>
      <c r="J14782" s="5">
        <v>6743664.7600000007</v>
      </c>
      <c r="K14782" s="3" t="str" cm="1">
        <f t="array" ref="K14782">_xlfn.LET(_xlpm.d,UPPER(TRIM(CLEAN(SUBSTITUTE(F14782,CHAR(160),"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83" spans="2:11" hidden="1" x14ac:dyDescent="0.25">
      <c r="B14783" s="20">
        <v>45810</v>
      </c>
      <c r="C14783" s="2" t="s">
        <v>1</v>
      </c>
      <c r="D14783" s="2" t="s">
        <v>5255</v>
      </c>
      <c r="E14783" s="2" t="s">
        <v>832</v>
      </c>
      <c r="F14783" s="2" t="s">
        <v>4969</v>
      </c>
      <c r="G14783" s="5">
        <v>60</v>
      </c>
      <c r="H14783" s="5">
        <v>29.99</v>
      </c>
      <c r="I14783" s="5">
        <v>1799.4</v>
      </c>
      <c r="J14783" s="5">
        <v>6745464.1600000011</v>
      </c>
      <c r="K14783" s="3" t="str" cm="1">
        <f t="array" ref="K14783">_xlfn.LET(_xlpm.d,UPPER(TRIM(CLEAN(SUBSTITUTE(F14783,CHAR(160),"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84" spans="2:11" hidden="1" x14ac:dyDescent="0.25">
      <c r="B14784" s="20">
        <v>45810</v>
      </c>
      <c r="C14784" s="2" t="s">
        <v>1</v>
      </c>
      <c r="D14784" s="2" t="s">
        <v>5256</v>
      </c>
      <c r="E14784" s="2" t="s">
        <v>25</v>
      </c>
      <c r="F14784" s="2" t="s">
        <v>4969</v>
      </c>
      <c r="G14784" s="5">
        <v>40</v>
      </c>
      <c r="H14784" s="5">
        <v>28.99</v>
      </c>
      <c r="I14784" s="5">
        <v>1159.5999999999999</v>
      </c>
      <c r="J14784" s="5">
        <v>6746623.7600000007</v>
      </c>
      <c r="K14784" s="3" t="str" cm="1">
        <f t="array" ref="K14784">_xlfn.LET(_xlpm.d,UPPER(TRIM(CLEAN(SUBSTITUTE(F14784,CHAR(160),"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85" spans="2:11" hidden="1" x14ac:dyDescent="0.25">
      <c r="B14785" s="20">
        <v>45810</v>
      </c>
      <c r="C14785" s="2" t="s">
        <v>1</v>
      </c>
      <c r="D14785" s="2" t="s">
        <v>5257</v>
      </c>
      <c r="E14785" s="2" t="s">
        <v>160</v>
      </c>
      <c r="F14785" s="2" t="s">
        <v>4969</v>
      </c>
      <c r="G14785" s="5">
        <v>150</v>
      </c>
      <c r="H14785" s="5">
        <v>31.85</v>
      </c>
      <c r="I14785" s="5">
        <v>4777.5</v>
      </c>
      <c r="J14785" s="5">
        <v>6751401.2600000007</v>
      </c>
      <c r="K14785" s="3" t="str" cm="1">
        <f t="array" ref="K14785">_xlfn.LET(_xlpm.d,UPPER(TRIM(CLEAN(SUBSTITUTE(F14785,CHAR(160),"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86" spans="2:11" hidden="1" x14ac:dyDescent="0.25">
      <c r="B14786" s="20">
        <v>45810</v>
      </c>
      <c r="C14786" s="2" t="s">
        <v>1</v>
      </c>
      <c r="D14786" s="2" t="s">
        <v>571</v>
      </c>
      <c r="E14786" s="2" t="s">
        <v>248</v>
      </c>
      <c r="F14786" s="2" t="s">
        <v>4969</v>
      </c>
      <c r="G14786" s="5">
        <v>100</v>
      </c>
      <c r="H14786" s="5">
        <v>31.85</v>
      </c>
      <c r="I14786" s="5">
        <v>3185</v>
      </c>
      <c r="J14786" s="5">
        <v>6754586.2600000007</v>
      </c>
      <c r="K14786" s="3" t="str" cm="1">
        <f t="array" ref="K14786">_xlfn.LET(_xlpm.d,UPPER(TRIM(CLEAN(SUBSTITUTE(F14786,CHAR(160),"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87" spans="2:11" hidden="1" x14ac:dyDescent="0.25">
      <c r="B14787" s="20">
        <v>45810</v>
      </c>
      <c r="C14787" s="2" t="s">
        <v>1</v>
      </c>
      <c r="D14787" s="2" t="s">
        <v>2892</v>
      </c>
      <c r="E14787" s="2" t="s">
        <v>254</v>
      </c>
      <c r="F14787" s="2" t="s">
        <v>4969</v>
      </c>
      <c r="G14787" s="5">
        <v>150</v>
      </c>
      <c r="H14787" s="5">
        <v>31.85</v>
      </c>
      <c r="I14787" s="5">
        <v>4777.5</v>
      </c>
      <c r="J14787" s="5">
        <v>6759363.7600000007</v>
      </c>
      <c r="K14787" s="3" t="str" cm="1">
        <f t="array" ref="K14787">_xlfn.LET(_xlpm.d,UPPER(TRIM(CLEAN(SUBSTITUTE(F14787,CHAR(160),"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88" spans="2:11" hidden="1" x14ac:dyDescent="0.25">
      <c r="B14788" s="20">
        <v>45810</v>
      </c>
      <c r="C14788" s="2" t="s">
        <v>1</v>
      </c>
      <c r="D14788" s="2" t="s">
        <v>5258</v>
      </c>
      <c r="E14788" s="2" t="s">
        <v>180</v>
      </c>
      <c r="F14788" s="2" t="s">
        <v>4969</v>
      </c>
      <c r="G14788" s="5">
        <v>70</v>
      </c>
      <c r="H14788" s="5">
        <v>31.85</v>
      </c>
      <c r="I14788" s="5">
        <v>2229.5</v>
      </c>
      <c r="J14788" s="5">
        <v>6761593.2600000007</v>
      </c>
      <c r="K14788" s="3" t="str" cm="1">
        <f t="array" ref="K14788">_xlfn.LET(_xlpm.d,UPPER(TRIM(CLEAN(SUBSTITUTE(F14788,CHAR(160),"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89" spans="2:11" hidden="1" x14ac:dyDescent="0.25">
      <c r="B14789" s="20">
        <v>45811</v>
      </c>
      <c r="C14789" s="2" t="s">
        <v>1</v>
      </c>
      <c r="D14789" s="2" t="s">
        <v>572</v>
      </c>
      <c r="E14789" s="2" t="s">
        <v>276</v>
      </c>
      <c r="F14789" s="2" t="s">
        <v>4969</v>
      </c>
      <c r="G14789" s="5">
        <v>90</v>
      </c>
      <c r="H14789" s="5">
        <v>31.85</v>
      </c>
      <c r="I14789" s="5">
        <v>2866.5</v>
      </c>
      <c r="J14789" s="5">
        <v>6764459.7600000007</v>
      </c>
      <c r="K14789" s="3" t="str" cm="1">
        <f t="array" ref="K14789">_xlfn.LET(_xlpm.d,UPPER(TRIM(CLEAN(SUBSTITUTE(F14789,CHAR(160),"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90" spans="2:11" hidden="1" x14ac:dyDescent="0.25">
      <c r="B14790" s="20">
        <v>45811</v>
      </c>
      <c r="C14790" s="2" t="s">
        <v>1</v>
      </c>
      <c r="D14790" s="2" t="s">
        <v>2482</v>
      </c>
      <c r="E14790" s="2" t="s">
        <v>232</v>
      </c>
      <c r="F14790" s="2" t="s">
        <v>4969</v>
      </c>
      <c r="G14790" s="5">
        <v>110</v>
      </c>
      <c r="H14790" s="5">
        <v>31.85</v>
      </c>
      <c r="I14790" s="5">
        <v>3503.5</v>
      </c>
      <c r="J14790" s="5">
        <v>6767963.2600000007</v>
      </c>
      <c r="K14790" s="3" t="str" cm="1">
        <f t="array" ref="K14790">_xlfn.LET(_xlpm.d,UPPER(TRIM(CLEAN(SUBSTITUTE(F14790,CHAR(160),"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91" spans="2:11" hidden="1" x14ac:dyDescent="0.25">
      <c r="B14791" s="20">
        <v>45811</v>
      </c>
      <c r="C14791" s="2" t="s">
        <v>1</v>
      </c>
      <c r="D14791" s="2" t="s">
        <v>573</v>
      </c>
      <c r="E14791" s="2" t="s">
        <v>147</v>
      </c>
      <c r="F14791" s="2" t="s">
        <v>4969</v>
      </c>
      <c r="G14791" s="5">
        <v>150</v>
      </c>
      <c r="H14791" s="5">
        <v>31.85</v>
      </c>
      <c r="I14791" s="5">
        <v>4777.5</v>
      </c>
      <c r="J14791" s="5">
        <v>6772740.7600000007</v>
      </c>
      <c r="K14791" s="3" t="str" cm="1">
        <f t="array" ref="K14791">_xlfn.LET(_xlpm.d,UPPER(TRIM(CLEAN(SUBSTITUTE(F14791,CHAR(160),"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92" spans="2:11" hidden="1" x14ac:dyDescent="0.25">
      <c r="B14792" s="20">
        <v>45811</v>
      </c>
      <c r="C14792" s="2" t="s">
        <v>1</v>
      </c>
      <c r="D14792" s="2" t="s">
        <v>1919</v>
      </c>
      <c r="E14792" s="2" t="s">
        <v>214</v>
      </c>
      <c r="F14792" s="2" t="s">
        <v>4969</v>
      </c>
      <c r="G14792" s="5">
        <v>100</v>
      </c>
      <c r="H14792" s="5">
        <v>31.85</v>
      </c>
      <c r="I14792" s="5">
        <v>3185</v>
      </c>
      <c r="J14792" s="5">
        <v>6775925.7600000007</v>
      </c>
      <c r="K14792" s="3" t="str" cm="1">
        <f t="array" ref="K14792">_xlfn.LET(_xlpm.d,UPPER(TRIM(CLEAN(SUBSTITUTE(F14792,CHAR(160),"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93" spans="2:11" hidden="1" x14ac:dyDescent="0.25">
      <c r="B14793" s="20">
        <v>45811</v>
      </c>
      <c r="C14793" s="2" t="s">
        <v>1</v>
      </c>
      <c r="D14793" s="2" t="s">
        <v>574</v>
      </c>
      <c r="E14793" s="2" t="s">
        <v>158</v>
      </c>
      <c r="F14793" s="2" t="s">
        <v>4969</v>
      </c>
      <c r="G14793" s="5">
        <v>150</v>
      </c>
      <c r="H14793" s="5">
        <v>31.85</v>
      </c>
      <c r="I14793" s="5">
        <v>4777.5</v>
      </c>
      <c r="J14793" s="5">
        <v>6780703.2600000007</v>
      </c>
      <c r="K14793" s="3" t="str" cm="1">
        <f t="array" ref="K14793">_xlfn.LET(_xlpm.d,UPPER(TRIM(CLEAN(SUBSTITUTE(F14793,CHAR(160),"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94" spans="2:11" hidden="1" x14ac:dyDescent="0.25">
      <c r="B14794" s="20">
        <v>45811</v>
      </c>
      <c r="C14794" s="2" t="s">
        <v>1</v>
      </c>
      <c r="D14794" s="2" t="s">
        <v>1920</v>
      </c>
      <c r="E14794" s="2" t="s">
        <v>78</v>
      </c>
      <c r="F14794" s="2" t="s">
        <v>4969</v>
      </c>
      <c r="G14794" s="5">
        <v>150</v>
      </c>
      <c r="H14794" s="5">
        <v>31.85</v>
      </c>
      <c r="I14794" s="5">
        <v>4777.5</v>
      </c>
      <c r="J14794" s="5">
        <v>6785480.7600000007</v>
      </c>
      <c r="K14794" s="3" t="str" cm="1">
        <f t="array" ref="K14794">_xlfn.LET(_xlpm.d,UPPER(TRIM(CLEAN(SUBSTITUTE(F14794,CHAR(160),"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95" spans="2:11" hidden="1" x14ac:dyDescent="0.25">
      <c r="B14795" s="20">
        <v>45811</v>
      </c>
      <c r="C14795" s="2" t="s">
        <v>1</v>
      </c>
      <c r="D14795" s="2" t="s">
        <v>575</v>
      </c>
      <c r="E14795" s="2" t="s">
        <v>266</v>
      </c>
      <c r="F14795" s="2" t="s">
        <v>4969</v>
      </c>
      <c r="G14795" s="5">
        <v>110</v>
      </c>
      <c r="H14795" s="5">
        <v>31.85</v>
      </c>
      <c r="I14795" s="5">
        <v>3503.5</v>
      </c>
      <c r="J14795" s="5">
        <v>6788984.2600000007</v>
      </c>
      <c r="K14795" s="3" t="str" cm="1">
        <f t="array" ref="K14795">_xlfn.LET(_xlpm.d,UPPER(TRIM(CLEAN(SUBSTITUTE(F14795,CHAR(160),"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96" spans="2:11" hidden="1" x14ac:dyDescent="0.25">
      <c r="B14796" s="20">
        <v>45811</v>
      </c>
      <c r="C14796" s="2" t="s">
        <v>1</v>
      </c>
      <c r="D14796" s="2" t="s">
        <v>576</v>
      </c>
      <c r="E14796" s="2" t="s">
        <v>143</v>
      </c>
      <c r="F14796" s="2" t="s">
        <v>4969</v>
      </c>
      <c r="G14796" s="5">
        <v>140</v>
      </c>
      <c r="H14796" s="5">
        <v>31.85</v>
      </c>
      <c r="I14796" s="5">
        <v>4459</v>
      </c>
      <c r="J14796" s="5">
        <v>6793443.2600000007</v>
      </c>
      <c r="K14796" s="3" t="str" cm="1">
        <f t="array" ref="K14796">_xlfn.LET(_xlpm.d,UPPER(TRIM(CLEAN(SUBSTITUTE(F14796,CHAR(160),"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97" spans="2:11" hidden="1" x14ac:dyDescent="0.25">
      <c r="B14797" s="20">
        <v>45811</v>
      </c>
      <c r="C14797" s="2" t="s">
        <v>1</v>
      </c>
      <c r="D14797" s="2" t="s">
        <v>2893</v>
      </c>
      <c r="E14797" s="2" t="s">
        <v>50</v>
      </c>
      <c r="F14797" s="2" t="s">
        <v>4969</v>
      </c>
      <c r="G14797" s="5">
        <v>170</v>
      </c>
      <c r="H14797" s="5">
        <v>29.2</v>
      </c>
      <c r="I14797" s="5">
        <v>4964</v>
      </c>
      <c r="J14797" s="5">
        <v>6798407.2600000007</v>
      </c>
      <c r="K14797" s="3" t="str" cm="1">
        <f t="array" ref="K14797">_xlfn.LET(_xlpm.d,UPPER(TRIM(CLEAN(SUBSTITUTE(F14797,CHAR(160),"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98" spans="2:11" hidden="1" x14ac:dyDescent="0.25">
      <c r="B14798" s="20">
        <v>45811</v>
      </c>
      <c r="C14798" s="2" t="s">
        <v>1</v>
      </c>
      <c r="D14798" s="2" t="s">
        <v>5259</v>
      </c>
      <c r="E14798" s="2" t="s">
        <v>61</v>
      </c>
      <c r="F14798" s="2" t="s">
        <v>4969</v>
      </c>
      <c r="G14798" s="5">
        <v>110</v>
      </c>
      <c r="H14798" s="5">
        <v>29.6</v>
      </c>
      <c r="I14798" s="5">
        <v>3256</v>
      </c>
      <c r="J14798" s="5">
        <v>6801663.2600000007</v>
      </c>
      <c r="K14798" s="3" t="str" cm="1">
        <f t="array" ref="K14798">_xlfn.LET(_xlpm.d,UPPER(TRIM(CLEAN(SUBSTITUTE(F14798,CHAR(160),"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799" spans="2:11" hidden="1" x14ac:dyDescent="0.25">
      <c r="B14799" s="20">
        <v>45811</v>
      </c>
      <c r="C14799" s="2" t="s">
        <v>1</v>
      </c>
      <c r="D14799" s="2" t="s">
        <v>1545</v>
      </c>
      <c r="E14799" s="2" t="s">
        <v>141</v>
      </c>
      <c r="F14799" s="2" t="s">
        <v>4969</v>
      </c>
      <c r="G14799" s="5">
        <v>150</v>
      </c>
      <c r="H14799" s="5">
        <v>31.85</v>
      </c>
      <c r="I14799" s="5">
        <v>4777.5</v>
      </c>
      <c r="J14799" s="5">
        <v>6806440.7600000007</v>
      </c>
      <c r="K14799" s="3" t="str" cm="1">
        <f t="array" ref="K14799">_xlfn.LET(_xlpm.d,UPPER(TRIM(CLEAN(SUBSTITUTE(F14799,CHAR(160),"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00" spans="2:11" hidden="1" x14ac:dyDescent="0.25">
      <c r="B14800" s="20">
        <v>45811</v>
      </c>
      <c r="C14800" s="2" t="s">
        <v>1</v>
      </c>
      <c r="D14800" s="2" t="s">
        <v>5260</v>
      </c>
      <c r="E14800" s="2" t="s">
        <v>147</v>
      </c>
      <c r="F14800" s="2" t="s">
        <v>4969</v>
      </c>
      <c r="G14800" s="5">
        <v>50</v>
      </c>
      <c r="H14800" s="5">
        <v>31.85</v>
      </c>
      <c r="I14800" s="5">
        <v>1592.5</v>
      </c>
      <c r="J14800" s="5">
        <v>6808033.2600000007</v>
      </c>
      <c r="K14800" s="3" t="str" cm="1">
        <f t="array" ref="K14800">_xlfn.LET(_xlpm.d,UPPER(TRIM(CLEAN(SUBSTITUTE(F14800,CHAR(160),"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01" spans="2:11" hidden="1" x14ac:dyDescent="0.25">
      <c r="B14801" s="20">
        <v>45811</v>
      </c>
      <c r="C14801" s="2" t="s">
        <v>1</v>
      </c>
      <c r="D14801" s="2" t="s">
        <v>2894</v>
      </c>
      <c r="E14801" s="2" t="s">
        <v>1634</v>
      </c>
      <c r="F14801" s="2" t="s">
        <v>4969</v>
      </c>
      <c r="G14801" s="5">
        <v>80</v>
      </c>
      <c r="H14801" s="5">
        <v>31.85</v>
      </c>
      <c r="I14801" s="5">
        <v>2548</v>
      </c>
      <c r="J14801" s="5">
        <v>6810581.2600000007</v>
      </c>
      <c r="K14801" s="3" t="str" cm="1">
        <f t="array" ref="K14801">_xlfn.LET(_xlpm.d,UPPER(TRIM(CLEAN(SUBSTITUTE(F14801,CHAR(160),"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02" spans="2:11" hidden="1" x14ac:dyDescent="0.25">
      <c r="B14802" s="20">
        <v>45811</v>
      </c>
      <c r="C14802" s="2" t="s">
        <v>1</v>
      </c>
      <c r="D14802" s="2" t="s">
        <v>5261</v>
      </c>
      <c r="E14802" s="2" t="s">
        <v>5262</v>
      </c>
      <c r="F14802" s="2" t="s">
        <v>4969</v>
      </c>
      <c r="G14802" s="5">
        <v>50</v>
      </c>
      <c r="H14802" s="5">
        <v>29.99</v>
      </c>
      <c r="I14802" s="5">
        <v>1499.5</v>
      </c>
      <c r="J14802" s="5">
        <v>6812080.7600000007</v>
      </c>
      <c r="K14802" s="3" t="str" cm="1">
        <f t="array" ref="K14802">_xlfn.LET(_xlpm.d,UPPER(TRIM(CLEAN(SUBSTITUTE(F14802,CHAR(160),"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03" spans="2:11" hidden="1" x14ac:dyDescent="0.25">
      <c r="B14803" s="20">
        <v>45812</v>
      </c>
      <c r="C14803" s="2" t="s">
        <v>1</v>
      </c>
      <c r="D14803" s="2" t="s">
        <v>577</v>
      </c>
      <c r="E14803" s="2" t="s">
        <v>149</v>
      </c>
      <c r="F14803" s="2" t="s">
        <v>4969</v>
      </c>
      <c r="G14803" s="5">
        <v>200</v>
      </c>
      <c r="H14803" s="5">
        <v>31.85</v>
      </c>
      <c r="I14803" s="5">
        <v>6370</v>
      </c>
      <c r="J14803" s="5">
        <v>6818450.7600000007</v>
      </c>
      <c r="K14803" s="3" t="str" cm="1">
        <f t="array" ref="K14803">_xlfn.LET(_xlpm.d,UPPER(TRIM(CLEAN(SUBSTITUTE(F14803,CHAR(160),"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04" spans="2:11" hidden="1" x14ac:dyDescent="0.25">
      <c r="B14804" s="20">
        <v>45812</v>
      </c>
      <c r="C14804" s="2" t="s">
        <v>1</v>
      </c>
      <c r="D14804" s="2" t="s">
        <v>5263</v>
      </c>
      <c r="E14804" s="2" t="s">
        <v>16</v>
      </c>
      <c r="F14804" s="2" t="s">
        <v>5226</v>
      </c>
      <c r="G14804" s="5">
        <v>170</v>
      </c>
      <c r="H14804" s="5">
        <v>31.8</v>
      </c>
      <c r="I14804" s="5">
        <v>5406</v>
      </c>
      <c r="J14804" s="5">
        <v>6823856.7600000007</v>
      </c>
      <c r="K14804" s="3" t="str" cm="1">
        <f t="array" ref="K14804">_xlfn.LET(_xlpm.d,UPPER(TRIM(CLEAN(SUBSTITUTE(F14804,CHAR(160),"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05" spans="2:11" hidden="1" x14ac:dyDescent="0.25">
      <c r="B14805" s="20">
        <v>45812</v>
      </c>
      <c r="C14805" s="2" t="s">
        <v>1</v>
      </c>
      <c r="D14805" s="2" t="s">
        <v>786</v>
      </c>
      <c r="E14805" s="2" t="s">
        <v>759</v>
      </c>
      <c r="F14805" s="2" t="s">
        <v>4969</v>
      </c>
      <c r="G14805" s="5">
        <v>90</v>
      </c>
      <c r="H14805" s="5">
        <v>29.99</v>
      </c>
      <c r="I14805" s="5">
        <v>2699.1</v>
      </c>
      <c r="J14805" s="5">
        <v>6826555.8600000003</v>
      </c>
      <c r="K14805" s="3" t="str" cm="1">
        <f t="array" ref="K14805">_xlfn.LET(_xlpm.d,UPPER(TRIM(CLEAN(SUBSTITUTE(F14805,CHAR(160),"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06" spans="2:11" hidden="1" x14ac:dyDescent="0.25">
      <c r="B14806" s="20">
        <v>45813</v>
      </c>
      <c r="C14806" s="2" t="s">
        <v>1</v>
      </c>
      <c r="D14806" s="2" t="s">
        <v>578</v>
      </c>
      <c r="E14806" s="2" t="s">
        <v>135</v>
      </c>
      <c r="F14806" s="2" t="s">
        <v>4969</v>
      </c>
      <c r="G14806" s="5">
        <v>160</v>
      </c>
      <c r="H14806" s="5">
        <v>31.85</v>
      </c>
      <c r="I14806" s="5">
        <v>5096</v>
      </c>
      <c r="J14806" s="5">
        <v>6831651.8600000003</v>
      </c>
      <c r="K14806" s="3" t="str" cm="1">
        <f t="array" ref="K14806">_xlfn.LET(_xlpm.d,UPPER(TRIM(CLEAN(SUBSTITUTE(F14806,CHAR(160),"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07" spans="2:11" hidden="1" x14ac:dyDescent="0.25">
      <c r="B14807" s="20">
        <v>45813</v>
      </c>
      <c r="C14807" s="2" t="s">
        <v>1</v>
      </c>
      <c r="D14807" s="2" t="s">
        <v>1546</v>
      </c>
      <c r="E14807" s="2" t="s">
        <v>168</v>
      </c>
      <c r="F14807" s="2" t="s">
        <v>4969</v>
      </c>
      <c r="G14807" s="5">
        <v>160</v>
      </c>
      <c r="H14807" s="5">
        <v>31.85</v>
      </c>
      <c r="I14807" s="5">
        <v>5096</v>
      </c>
      <c r="J14807" s="5">
        <v>6836747.8600000003</v>
      </c>
      <c r="K14807" s="3" t="str" cm="1">
        <f t="array" ref="K14807">_xlfn.LET(_xlpm.d,UPPER(TRIM(CLEAN(SUBSTITUTE(F14807,CHAR(160),"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08" spans="2:11" hidden="1" x14ac:dyDescent="0.25">
      <c r="B14808" s="20">
        <v>45813</v>
      </c>
      <c r="C14808" s="2" t="s">
        <v>1</v>
      </c>
      <c r="D14808" s="2" t="s">
        <v>579</v>
      </c>
      <c r="E14808" s="2" t="s">
        <v>192</v>
      </c>
      <c r="F14808" s="2" t="s">
        <v>4969</v>
      </c>
      <c r="G14808" s="5">
        <v>190</v>
      </c>
      <c r="H14808" s="5">
        <v>31.85</v>
      </c>
      <c r="I14808" s="5">
        <v>6051.5</v>
      </c>
      <c r="J14808" s="5">
        <v>6842799.3600000003</v>
      </c>
      <c r="K14808" s="3" t="str" cm="1">
        <f t="array" ref="K14808">_xlfn.LET(_xlpm.d,UPPER(TRIM(CLEAN(SUBSTITUTE(F14808,CHAR(160),"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09" spans="2:11" hidden="1" x14ac:dyDescent="0.25">
      <c r="B14809" s="20">
        <v>45813</v>
      </c>
      <c r="C14809" s="2" t="s">
        <v>1</v>
      </c>
      <c r="D14809" s="2" t="s">
        <v>5264</v>
      </c>
      <c r="E14809" s="2" t="s">
        <v>27</v>
      </c>
      <c r="F14809" s="2" t="s">
        <v>4969</v>
      </c>
      <c r="G14809" s="5">
        <v>79</v>
      </c>
      <c r="H14809" s="5">
        <v>29.99</v>
      </c>
      <c r="I14809" s="5">
        <v>2369.21</v>
      </c>
      <c r="J14809" s="5">
        <v>6845168.5700000003</v>
      </c>
      <c r="K14809" s="3" t="str" cm="1">
        <f t="array" ref="K14809">_xlfn.LET(_xlpm.d,UPPER(TRIM(CLEAN(SUBSTITUTE(F14809,CHAR(160),"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10" spans="2:11" hidden="1" x14ac:dyDescent="0.25">
      <c r="B14810" s="20">
        <v>45813</v>
      </c>
      <c r="C14810" s="2" t="s">
        <v>1</v>
      </c>
      <c r="D14810" s="2" t="s">
        <v>5265</v>
      </c>
      <c r="E14810" s="2" t="s">
        <v>5004</v>
      </c>
      <c r="F14810" s="2" t="s">
        <v>4969</v>
      </c>
      <c r="G14810" s="5">
        <v>50</v>
      </c>
      <c r="H14810" s="5">
        <v>29.99</v>
      </c>
      <c r="I14810" s="5">
        <v>1499.5</v>
      </c>
      <c r="J14810" s="5">
        <v>6846668.0700000003</v>
      </c>
      <c r="K14810" s="3" t="str" cm="1">
        <f t="array" ref="K14810">_xlfn.LET(_xlpm.d,UPPER(TRIM(CLEAN(SUBSTITUTE(F14810,CHAR(160),"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11" spans="2:11" hidden="1" x14ac:dyDescent="0.25">
      <c r="B14811" s="20">
        <v>45813</v>
      </c>
      <c r="C14811" s="2" t="s">
        <v>1</v>
      </c>
      <c r="D14811" s="2" t="s">
        <v>2895</v>
      </c>
      <c r="E14811" s="2" t="s">
        <v>3</v>
      </c>
      <c r="F14811" s="2" t="s">
        <v>4969</v>
      </c>
      <c r="G14811" s="5">
        <v>210</v>
      </c>
      <c r="H14811" s="5">
        <v>29.99</v>
      </c>
      <c r="I14811" s="5">
        <v>6297.9</v>
      </c>
      <c r="J14811" s="5">
        <v>6852965.9700000007</v>
      </c>
      <c r="K14811" s="3" t="str" cm="1">
        <f t="array" ref="K14811">_xlfn.LET(_xlpm.d,UPPER(TRIM(CLEAN(SUBSTITUTE(F14811,CHAR(160),"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12" spans="2:11" hidden="1" x14ac:dyDescent="0.25">
      <c r="B14812" s="20">
        <v>45813</v>
      </c>
      <c r="C14812" s="2" t="s">
        <v>1</v>
      </c>
      <c r="D14812" s="2" t="s">
        <v>580</v>
      </c>
      <c r="E14812" s="2" t="s">
        <v>160</v>
      </c>
      <c r="F14812" s="2" t="s">
        <v>4969</v>
      </c>
      <c r="G14812" s="5">
        <v>290</v>
      </c>
      <c r="H14812" s="5">
        <v>31.85</v>
      </c>
      <c r="I14812" s="5">
        <v>9236.5</v>
      </c>
      <c r="J14812" s="5">
        <v>6862202.4700000007</v>
      </c>
      <c r="K14812" s="3" t="str" cm="1">
        <f t="array" ref="K14812">_xlfn.LET(_xlpm.d,UPPER(TRIM(CLEAN(SUBSTITUTE(F14812,CHAR(160),"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13" spans="2:11" hidden="1" x14ac:dyDescent="0.25">
      <c r="B14813" s="20">
        <v>45813</v>
      </c>
      <c r="C14813" s="2" t="s">
        <v>1</v>
      </c>
      <c r="D14813" s="2" t="s">
        <v>2896</v>
      </c>
      <c r="E14813" s="2" t="s">
        <v>305</v>
      </c>
      <c r="F14813" s="2" t="s">
        <v>4969</v>
      </c>
      <c r="G14813" s="5">
        <v>670</v>
      </c>
      <c r="H14813" s="5">
        <v>31.85</v>
      </c>
      <c r="I14813" s="5">
        <v>21339.5</v>
      </c>
      <c r="J14813" s="5">
        <v>6883541.9700000007</v>
      </c>
      <c r="K14813" s="3" t="str" cm="1">
        <f t="array" ref="K14813">_xlfn.LET(_xlpm.d,UPPER(TRIM(CLEAN(SUBSTITUTE(F14813,CHAR(160),"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14" spans="2:11" hidden="1" x14ac:dyDescent="0.25">
      <c r="B14814" s="20">
        <v>45813</v>
      </c>
      <c r="C14814" s="2" t="s">
        <v>1</v>
      </c>
      <c r="D14814" s="2" t="s">
        <v>5266</v>
      </c>
      <c r="E14814" s="2" t="s">
        <v>1767</v>
      </c>
      <c r="F14814" s="2" t="s">
        <v>4969</v>
      </c>
      <c r="G14814" s="5">
        <v>200</v>
      </c>
      <c r="H14814" s="5">
        <v>31.85</v>
      </c>
      <c r="I14814" s="5">
        <v>6370</v>
      </c>
      <c r="J14814" s="5">
        <v>6889911.9700000007</v>
      </c>
      <c r="K14814" s="3" t="str" cm="1">
        <f t="array" ref="K14814">_xlfn.LET(_xlpm.d,UPPER(TRIM(CLEAN(SUBSTITUTE(F14814,CHAR(160),"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15" spans="2:11" hidden="1" x14ac:dyDescent="0.25">
      <c r="B14815" s="20">
        <v>45814</v>
      </c>
      <c r="C14815" s="2" t="s">
        <v>1</v>
      </c>
      <c r="D14815" s="2" t="s">
        <v>581</v>
      </c>
      <c r="E14815" s="2" t="s">
        <v>195</v>
      </c>
      <c r="F14815" s="2" t="s">
        <v>4969</v>
      </c>
      <c r="G14815" s="5">
        <v>160</v>
      </c>
      <c r="H14815" s="5">
        <v>31.85</v>
      </c>
      <c r="I14815" s="5">
        <v>5096</v>
      </c>
      <c r="J14815" s="5">
        <v>6895007.9700000007</v>
      </c>
      <c r="K14815" s="3" t="str" cm="1">
        <f t="array" ref="K14815">_xlfn.LET(_xlpm.d,UPPER(TRIM(CLEAN(SUBSTITUTE(F14815,CHAR(160),"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16" spans="2:11" hidden="1" x14ac:dyDescent="0.25">
      <c r="B14816" s="20">
        <v>45814</v>
      </c>
      <c r="C14816" s="2" t="s">
        <v>1</v>
      </c>
      <c r="D14816" s="2" t="s">
        <v>5267</v>
      </c>
      <c r="E14816" s="2" t="s">
        <v>236</v>
      </c>
      <c r="F14816" s="2" t="s">
        <v>4969</v>
      </c>
      <c r="G14816" s="5">
        <v>150</v>
      </c>
      <c r="H14816" s="5">
        <v>31.85</v>
      </c>
      <c r="I14816" s="5">
        <v>4777.5</v>
      </c>
      <c r="J14816" s="5">
        <v>6899785.4700000007</v>
      </c>
      <c r="K14816" s="3" t="str" cm="1">
        <f t="array" ref="K14816">_xlfn.LET(_xlpm.d,UPPER(TRIM(CLEAN(SUBSTITUTE(F14816,CHAR(160),"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17" spans="2:11" hidden="1" x14ac:dyDescent="0.25">
      <c r="B14817" s="20">
        <v>45814</v>
      </c>
      <c r="C14817" s="2" t="s">
        <v>1</v>
      </c>
      <c r="D14817" s="2" t="s">
        <v>2484</v>
      </c>
      <c r="E14817" s="2" t="s">
        <v>186</v>
      </c>
      <c r="F14817" s="2" t="s">
        <v>4969</v>
      </c>
      <c r="G14817" s="5">
        <v>130</v>
      </c>
      <c r="H14817" s="5">
        <v>31.85</v>
      </c>
      <c r="I14817" s="5">
        <v>4140.5</v>
      </c>
      <c r="J14817" s="5">
        <v>6903925.9700000007</v>
      </c>
      <c r="K14817" s="3" t="str" cm="1">
        <f t="array" ref="K14817">_xlfn.LET(_xlpm.d,UPPER(TRIM(CLEAN(SUBSTITUTE(F14817,CHAR(160),"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18" spans="2:11" hidden="1" x14ac:dyDescent="0.25">
      <c r="B14818" s="20">
        <v>45814</v>
      </c>
      <c r="C14818" s="2" t="s">
        <v>1</v>
      </c>
      <c r="D14818" s="2" t="s">
        <v>2897</v>
      </c>
      <c r="E14818" s="2" t="s">
        <v>259</v>
      </c>
      <c r="F14818" s="2" t="s">
        <v>4969</v>
      </c>
      <c r="G14818" s="5">
        <v>140</v>
      </c>
      <c r="H14818" s="5">
        <v>31.85</v>
      </c>
      <c r="I14818" s="5">
        <v>4459</v>
      </c>
      <c r="J14818" s="5">
        <v>6908384.9700000007</v>
      </c>
      <c r="K14818" s="3" t="str" cm="1">
        <f t="array" ref="K14818">_xlfn.LET(_xlpm.d,UPPER(TRIM(CLEAN(SUBSTITUTE(F14818,CHAR(160),"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19" spans="2:11" hidden="1" x14ac:dyDescent="0.25">
      <c r="B14819" s="20">
        <v>45814</v>
      </c>
      <c r="C14819" s="2" t="s">
        <v>1</v>
      </c>
      <c r="D14819" s="2" t="s">
        <v>2898</v>
      </c>
      <c r="E14819" s="2" t="s">
        <v>78</v>
      </c>
      <c r="F14819" s="2" t="s">
        <v>4969</v>
      </c>
      <c r="G14819" s="5">
        <v>120</v>
      </c>
      <c r="H14819" s="5">
        <v>31.85</v>
      </c>
      <c r="I14819" s="5">
        <v>3822</v>
      </c>
      <c r="J14819" s="5">
        <v>6912206.9700000007</v>
      </c>
      <c r="K14819" s="3" t="str" cm="1">
        <f t="array" ref="K14819">_xlfn.LET(_xlpm.d,UPPER(TRIM(CLEAN(SUBSTITUTE(F14819,CHAR(160),"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20" spans="2:11" hidden="1" x14ac:dyDescent="0.25">
      <c r="B14820" s="20">
        <v>45814</v>
      </c>
      <c r="C14820" s="2" t="s">
        <v>1</v>
      </c>
      <c r="D14820" s="2" t="s">
        <v>2899</v>
      </c>
      <c r="E14820" s="2" t="s">
        <v>154</v>
      </c>
      <c r="F14820" s="2" t="s">
        <v>4969</v>
      </c>
      <c r="G14820" s="5">
        <v>110</v>
      </c>
      <c r="H14820" s="5">
        <v>31.85</v>
      </c>
      <c r="I14820" s="5">
        <v>3503.5</v>
      </c>
      <c r="J14820" s="5">
        <v>6915710.4700000007</v>
      </c>
      <c r="K14820" s="3" t="str" cm="1">
        <f t="array" ref="K14820">_xlfn.LET(_xlpm.d,UPPER(TRIM(CLEAN(SUBSTITUTE(F14820,CHAR(160),"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21" spans="2:11" hidden="1" x14ac:dyDescent="0.25">
      <c r="B14821" s="20">
        <v>45814</v>
      </c>
      <c r="C14821" s="2" t="s">
        <v>1</v>
      </c>
      <c r="D14821" s="2" t="s">
        <v>582</v>
      </c>
      <c r="E14821" s="2" t="s">
        <v>243</v>
      </c>
      <c r="F14821" s="2" t="s">
        <v>4969</v>
      </c>
      <c r="G14821" s="5">
        <v>140</v>
      </c>
      <c r="H14821" s="5">
        <v>31.85</v>
      </c>
      <c r="I14821" s="5">
        <v>4459</v>
      </c>
      <c r="J14821" s="5">
        <v>6920169.4700000007</v>
      </c>
      <c r="K14821" s="3" t="str" cm="1">
        <f t="array" ref="K14821">_xlfn.LET(_xlpm.d,UPPER(TRIM(CLEAN(SUBSTITUTE(F14821,CHAR(160),"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22" spans="2:11" hidden="1" x14ac:dyDescent="0.25">
      <c r="B14822" s="20">
        <v>45814</v>
      </c>
      <c r="C14822" s="2" t="s">
        <v>1</v>
      </c>
      <c r="D14822" s="2" t="s">
        <v>583</v>
      </c>
      <c r="E14822" s="2" t="s">
        <v>241</v>
      </c>
      <c r="F14822" s="2" t="s">
        <v>4969</v>
      </c>
      <c r="G14822" s="5">
        <v>220</v>
      </c>
      <c r="H14822" s="5">
        <v>31.85</v>
      </c>
      <c r="I14822" s="5">
        <v>7007</v>
      </c>
      <c r="J14822" s="5">
        <v>6927176.4700000007</v>
      </c>
      <c r="K14822" s="3" t="str" cm="1">
        <f t="array" ref="K14822">_xlfn.LET(_xlpm.d,UPPER(TRIM(CLEAN(SUBSTITUTE(F14822,CHAR(160),"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23" spans="2:11" hidden="1" x14ac:dyDescent="0.25">
      <c r="B14823" s="20">
        <v>45814</v>
      </c>
      <c r="C14823" s="2" t="s">
        <v>1</v>
      </c>
      <c r="D14823" s="2" t="s">
        <v>5268</v>
      </c>
      <c r="E14823" s="2" t="s">
        <v>165</v>
      </c>
      <c r="F14823" s="2" t="s">
        <v>4969</v>
      </c>
      <c r="G14823" s="5">
        <v>130</v>
      </c>
      <c r="H14823" s="5">
        <v>31.85</v>
      </c>
      <c r="I14823" s="5">
        <v>4140.5</v>
      </c>
      <c r="J14823" s="5">
        <v>6931316.9700000007</v>
      </c>
      <c r="K14823" s="3" t="str" cm="1">
        <f t="array" ref="K14823">_xlfn.LET(_xlpm.d,UPPER(TRIM(CLEAN(SUBSTITUTE(F14823,CHAR(160),"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24" spans="2:11" hidden="1" x14ac:dyDescent="0.25">
      <c r="B14824" s="20">
        <v>45814</v>
      </c>
      <c r="C14824" s="2" t="s">
        <v>1</v>
      </c>
      <c r="D14824" s="2" t="s">
        <v>1921</v>
      </c>
      <c r="E14824" s="2" t="s">
        <v>232</v>
      </c>
      <c r="F14824" s="2" t="s">
        <v>4969</v>
      </c>
      <c r="G14824" s="5">
        <v>80</v>
      </c>
      <c r="H14824" s="5">
        <v>31.85</v>
      </c>
      <c r="I14824" s="5">
        <v>2548</v>
      </c>
      <c r="J14824" s="5">
        <v>6933864.9700000007</v>
      </c>
      <c r="K14824" s="3" t="str" cm="1">
        <f t="array" ref="K14824">_xlfn.LET(_xlpm.d,UPPER(TRIM(CLEAN(SUBSTITUTE(F14824,CHAR(160),"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25" spans="2:11" hidden="1" x14ac:dyDescent="0.25">
      <c r="B14825" s="20">
        <v>45814</v>
      </c>
      <c r="C14825" s="2" t="s">
        <v>1</v>
      </c>
      <c r="D14825" s="2" t="s">
        <v>789</v>
      </c>
      <c r="E14825" s="2" t="s">
        <v>43</v>
      </c>
      <c r="F14825" s="2" t="s">
        <v>4969</v>
      </c>
      <c r="G14825" s="5">
        <v>50</v>
      </c>
      <c r="H14825" s="5">
        <v>27.3</v>
      </c>
      <c r="I14825" s="5">
        <v>1365</v>
      </c>
      <c r="J14825" s="5">
        <v>6935229.9700000007</v>
      </c>
      <c r="K14825" s="3" t="str" cm="1">
        <f t="array" ref="K14825">_xlfn.LET(_xlpm.d,UPPER(TRIM(CLEAN(SUBSTITUTE(F14825,CHAR(160),"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26" spans="2:11" hidden="1" x14ac:dyDescent="0.25">
      <c r="B14826" s="20">
        <v>45814</v>
      </c>
      <c r="C14826" s="2" t="s">
        <v>1</v>
      </c>
      <c r="D14826" s="2" t="s">
        <v>1922</v>
      </c>
      <c r="E14826" s="2" t="s">
        <v>807</v>
      </c>
      <c r="F14826" s="2" t="s">
        <v>4969</v>
      </c>
      <c r="G14826" s="5">
        <v>100</v>
      </c>
      <c r="H14826" s="5">
        <v>28.65</v>
      </c>
      <c r="I14826" s="5">
        <v>2865</v>
      </c>
      <c r="J14826" s="5">
        <v>6938094.9700000007</v>
      </c>
      <c r="K14826" s="3" t="str" cm="1">
        <f t="array" ref="K14826">_xlfn.LET(_xlpm.d,UPPER(TRIM(CLEAN(SUBSTITUTE(F14826,CHAR(160),"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27" spans="2:11" hidden="1" x14ac:dyDescent="0.25">
      <c r="B14827" s="20">
        <v>45814</v>
      </c>
      <c r="C14827" s="2" t="s">
        <v>1</v>
      </c>
      <c r="D14827" s="2" t="s">
        <v>2901</v>
      </c>
      <c r="E14827" s="2" t="s">
        <v>319</v>
      </c>
      <c r="F14827" s="2" t="s">
        <v>4969</v>
      </c>
      <c r="G14827" s="5">
        <v>1600</v>
      </c>
      <c r="H14827" s="5">
        <v>31.85</v>
      </c>
      <c r="I14827" s="5">
        <v>50960</v>
      </c>
      <c r="J14827" s="5">
        <v>6989054.9700000007</v>
      </c>
      <c r="K14827" s="3" t="str" cm="1">
        <f t="array" ref="K14827">_xlfn.LET(_xlpm.d,UPPER(TRIM(CLEAN(SUBSTITUTE(F14827,CHAR(160),"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28" spans="2:11" hidden="1" x14ac:dyDescent="0.25">
      <c r="B14828" s="20">
        <v>45814</v>
      </c>
      <c r="C14828" s="2" t="s">
        <v>1</v>
      </c>
      <c r="D14828" s="2" t="s">
        <v>5269</v>
      </c>
      <c r="E14828" s="2" t="s">
        <v>228</v>
      </c>
      <c r="F14828" s="2" t="s">
        <v>4969</v>
      </c>
      <c r="G14828" s="5">
        <v>500</v>
      </c>
      <c r="H14828" s="5">
        <v>31.85</v>
      </c>
      <c r="I14828" s="5">
        <v>15925</v>
      </c>
      <c r="J14828" s="5">
        <v>7004979.9700000007</v>
      </c>
      <c r="K14828" s="3" t="str" cm="1">
        <f t="array" ref="K14828">_xlfn.LET(_xlpm.d,UPPER(TRIM(CLEAN(SUBSTITUTE(F14828,CHAR(160),"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29" spans="2:11" hidden="1" x14ac:dyDescent="0.25">
      <c r="B14829" s="20">
        <v>45817</v>
      </c>
      <c r="C14829" s="2" t="s">
        <v>1</v>
      </c>
      <c r="D14829" s="2" t="s">
        <v>5270</v>
      </c>
      <c r="E14829" s="2" t="s">
        <v>4997</v>
      </c>
      <c r="F14829" s="2" t="s">
        <v>4969</v>
      </c>
      <c r="G14829" s="5">
        <v>30</v>
      </c>
      <c r="H14829" s="5">
        <v>29.99</v>
      </c>
      <c r="I14829" s="5">
        <v>899.7</v>
      </c>
      <c r="J14829" s="5">
        <v>7005879.6700000009</v>
      </c>
      <c r="K14829" s="3" t="str" cm="1">
        <f t="array" ref="K14829">_xlfn.LET(_xlpm.d,UPPER(TRIM(CLEAN(SUBSTITUTE(F14829,CHAR(160),"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30" spans="2:11" hidden="1" x14ac:dyDescent="0.25">
      <c r="B14830" s="20">
        <v>45817</v>
      </c>
      <c r="C14830" s="2" t="s">
        <v>1</v>
      </c>
      <c r="D14830" s="2" t="s">
        <v>5271</v>
      </c>
      <c r="E14830" s="2" t="s">
        <v>25</v>
      </c>
      <c r="F14830" s="2" t="s">
        <v>4969</v>
      </c>
      <c r="G14830" s="5">
        <v>10</v>
      </c>
      <c r="H14830" s="5">
        <v>25.8</v>
      </c>
      <c r="I14830" s="5">
        <v>258</v>
      </c>
      <c r="J14830" s="5">
        <v>7006137.6700000009</v>
      </c>
      <c r="K14830" s="3" t="str" cm="1">
        <f t="array" ref="K14830">_xlfn.LET(_xlpm.d,UPPER(TRIM(CLEAN(SUBSTITUTE(F14830,CHAR(160),"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31" spans="2:11" hidden="1" x14ac:dyDescent="0.25">
      <c r="B14831" s="20">
        <v>45817</v>
      </c>
      <c r="C14831" s="2" t="s">
        <v>1</v>
      </c>
      <c r="D14831" s="2" t="s">
        <v>2902</v>
      </c>
      <c r="E14831" s="2" t="s">
        <v>180</v>
      </c>
      <c r="F14831" s="2" t="s">
        <v>4969</v>
      </c>
      <c r="G14831" s="5">
        <v>100</v>
      </c>
      <c r="H14831" s="5">
        <v>31.85</v>
      </c>
      <c r="I14831" s="5">
        <v>3185</v>
      </c>
      <c r="J14831" s="5">
        <v>7009322.6700000009</v>
      </c>
      <c r="K14831" s="3" t="str" cm="1">
        <f t="array" ref="K14831">_xlfn.LET(_xlpm.d,UPPER(TRIM(CLEAN(SUBSTITUTE(F14831,CHAR(160),"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32" spans="2:11" hidden="1" x14ac:dyDescent="0.25">
      <c r="B14832" s="20">
        <v>45817</v>
      </c>
      <c r="C14832" s="2" t="s">
        <v>1</v>
      </c>
      <c r="D14832" s="2" t="s">
        <v>5272</v>
      </c>
      <c r="E14832" s="2" t="s">
        <v>254</v>
      </c>
      <c r="F14832" s="2" t="s">
        <v>4969</v>
      </c>
      <c r="G14832" s="5">
        <v>100</v>
      </c>
      <c r="H14832" s="5">
        <v>31.85</v>
      </c>
      <c r="I14832" s="5">
        <v>3185</v>
      </c>
      <c r="J14832" s="5">
        <v>7012507.6700000009</v>
      </c>
      <c r="K14832" s="3" t="str" cm="1">
        <f t="array" ref="K14832">_xlfn.LET(_xlpm.d,UPPER(TRIM(CLEAN(SUBSTITUTE(F14832,CHAR(160),"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33" spans="2:11" hidden="1" x14ac:dyDescent="0.25">
      <c r="B14833" s="20">
        <v>45817</v>
      </c>
      <c r="C14833" s="2" t="s">
        <v>1</v>
      </c>
      <c r="D14833" s="2" t="s">
        <v>5273</v>
      </c>
      <c r="E14833" s="2" t="s">
        <v>135</v>
      </c>
      <c r="F14833" s="2" t="s">
        <v>4969</v>
      </c>
      <c r="G14833" s="5">
        <v>120</v>
      </c>
      <c r="H14833" s="5">
        <v>31.85</v>
      </c>
      <c r="I14833" s="5">
        <v>3822</v>
      </c>
      <c r="J14833" s="5">
        <v>7016329.6700000009</v>
      </c>
      <c r="K14833" s="3" t="str" cm="1">
        <f t="array" ref="K14833">_xlfn.LET(_xlpm.d,UPPER(TRIM(CLEAN(SUBSTITUTE(F14833,CHAR(160),"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34" spans="2:11" hidden="1" x14ac:dyDescent="0.25">
      <c r="B14834" s="20">
        <v>45817</v>
      </c>
      <c r="C14834" s="2" t="s">
        <v>1</v>
      </c>
      <c r="D14834" s="2" t="s">
        <v>5274</v>
      </c>
      <c r="E14834" s="2" t="s">
        <v>192</v>
      </c>
      <c r="F14834" s="2" t="s">
        <v>4969</v>
      </c>
      <c r="G14834" s="5">
        <v>130</v>
      </c>
      <c r="H14834" s="5">
        <v>31.85</v>
      </c>
      <c r="I14834" s="5">
        <v>4140.5</v>
      </c>
      <c r="J14834" s="5">
        <v>7020470.1700000009</v>
      </c>
      <c r="K14834" s="3" t="str" cm="1">
        <f t="array" ref="K14834">_xlfn.LET(_xlpm.d,UPPER(TRIM(CLEAN(SUBSTITUTE(F14834,CHAR(160),"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35" spans="2:11" hidden="1" x14ac:dyDescent="0.25">
      <c r="B14835" s="20">
        <v>45818</v>
      </c>
      <c r="C14835" s="2" t="s">
        <v>1</v>
      </c>
      <c r="D14835" s="2" t="s">
        <v>584</v>
      </c>
      <c r="E14835" s="2" t="s">
        <v>143</v>
      </c>
      <c r="F14835" s="2" t="s">
        <v>4969</v>
      </c>
      <c r="G14835" s="5">
        <v>160</v>
      </c>
      <c r="H14835" s="5">
        <v>31.85</v>
      </c>
      <c r="I14835" s="5">
        <v>5096</v>
      </c>
      <c r="J14835" s="5">
        <v>7025566.1700000009</v>
      </c>
      <c r="K14835" s="3" t="str" cm="1">
        <f t="array" ref="K14835">_xlfn.LET(_xlpm.d,UPPER(TRIM(CLEAN(SUBSTITUTE(F14835,CHAR(160),"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36" spans="2:11" hidden="1" x14ac:dyDescent="0.25">
      <c r="B14836" s="20">
        <v>45818</v>
      </c>
      <c r="C14836" s="2" t="s">
        <v>1</v>
      </c>
      <c r="D14836" s="2" t="s">
        <v>585</v>
      </c>
      <c r="E14836" s="2" t="s">
        <v>273</v>
      </c>
      <c r="F14836" s="2" t="s">
        <v>4969</v>
      </c>
      <c r="G14836" s="5">
        <v>150</v>
      </c>
      <c r="H14836" s="5">
        <v>31.85</v>
      </c>
      <c r="I14836" s="5">
        <v>4777.5</v>
      </c>
      <c r="J14836" s="5">
        <v>7030343.6700000009</v>
      </c>
      <c r="K14836" s="3" t="str" cm="1">
        <f t="array" ref="K14836">_xlfn.LET(_xlpm.d,UPPER(TRIM(CLEAN(SUBSTITUTE(F14836,CHAR(160),"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37" spans="2:11" hidden="1" x14ac:dyDescent="0.25">
      <c r="B14837" s="20">
        <v>45818</v>
      </c>
      <c r="C14837" s="2" t="s">
        <v>1</v>
      </c>
      <c r="D14837" s="2" t="s">
        <v>586</v>
      </c>
      <c r="E14837" s="2" t="s">
        <v>147</v>
      </c>
      <c r="F14837" s="2" t="s">
        <v>4969</v>
      </c>
      <c r="G14837" s="5">
        <v>130</v>
      </c>
      <c r="H14837" s="5">
        <v>31.85</v>
      </c>
      <c r="I14837" s="5">
        <v>4140.5</v>
      </c>
      <c r="J14837" s="5">
        <v>7034484.1700000009</v>
      </c>
      <c r="K14837" s="3" t="str" cm="1">
        <f t="array" ref="K14837">_xlfn.LET(_xlpm.d,UPPER(TRIM(CLEAN(SUBSTITUTE(F14837,CHAR(160),"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38" spans="2:11" hidden="1" x14ac:dyDescent="0.25">
      <c r="B14838" s="20">
        <v>45818</v>
      </c>
      <c r="C14838" s="2" t="s">
        <v>1</v>
      </c>
      <c r="D14838" s="2" t="s">
        <v>587</v>
      </c>
      <c r="E14838" s="2" t="s">
        <v>261</v>
      </c>
      <c r="F14838" s="2" t="s">
        <v>4969</v>
      </c>
      <c r="G14838" s="5">
        <v>85</v>
      </c>
      <c r="H14838" s="5">
        <v>31.85</v>
      </c>
      <c r="I14838" s="5">
        <v>2707.25</v>
      </c>
      <c r="J14838" s="5">
        <v>7037191.4200000009</v>
      </c>
      <c r="K14838" s="3" t="str" cm="1">
        <f t="array" ref="K14838">_xlfn.LET(_xlpm.d,UPPER(TRIM(CLEAN(SUBSTITUTE(F14838,CHAR(160),"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39" spans="2:11" hidden="1" x14ac:dyDescent="0.25">
      <c r="B14839" s="20">
        <v>45818</v>
      </c>
      <c r="C14839" s="2" t="s">
        <v>1</v>
      </c>
      <c r="D14839" s="2" t="s">
        <v>1003</v>
      </c>
      <c r="E14839" s="2" t="s">
        <v>234</v>
      </c>
      <c r="F14839" s="2" t="s">
        <v>4969</v>
      </c>
      <c r="G14839" s="5">
        <v>360</v>
      </c>
      <c r="H14839" s="5">
        <v>31.85</v>
      </c>
      <c r="I14839" s="5">
        <v>11466</v>
      </c>
      <c r="J14839" s="5">
        <v>7048657.4200000009</v>
      </c>
      <c r="K14839" s="3" t="str" cm="1">
        <f t="array" ref="K14839">_xlfn.LET(_xlpm.d,UPPER(TRIM(CLEAN(SUBSTITUTE(F14839,CHAR(160),"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40" spans="2:11" hidden="1" x14ac:dyDescent="0.25">
      <c r="B14840" s="20">
        <v>45818</v>
      </c>
      <c r="C14840" s="2" t="s">
        <v>1</v>
      </c>
      <c r="D14840" s="2" t="s">
        <v>1429</v>
      </c>
      <c r="E14840" s="2" t="s">
        <v>141</v>
      </c>
      <c r="F14840" s="2" t="s">
        <v>4969</v>
      </c>
      <c r="G14840" s="5">
        <v>130</v>
      </c>
      <c r="H14840" s="5">
        <v>31.85</v>
      </c>
      <c r="I14840" s="5">
        <v>4140.5</v>
      </c>
      <c r="J14840" s="5">
        <v>7052797.9200000009</v>
      </c>
      <c r="K14840" s="3" t="str" cm="1">
        <f t="array" ref="K14840">_xlfn.LET(_xlpm.d,UPPER(TRIM(CLEAN(SUBSTITUTE(F14840,CHAR(160),"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41" spans="2:11" hidden="1" x14ac:dyDescent="0.25">
      <c r="B14841" s="20">
        <v>45818</v>
      </c>
      <c r="C14841" s="2" t="s">
        <v>1</v>
      </c>
      <c r="D14841" s="2" t="s">
        <v>1430</v>
      </c>
      <c r="E14841" s="2" t="s">
        <v>162</v>
      </c>
      <c r="F14841" s="2" t="s">
        <v>4969</v>
      </c>
      <c r="G14841" s="5">
        <v>300</v>
      </c>
      <c r="H14841" s="5">
        <v>31.85</v>
      </c>
      <c r="I14841" s="5">
        <v>9555</v>
      </c>
      <c r="J14841" s="5">
        <v>7062352.9200000009</v>
      </c>
      <c r="K14841" s="3" t="str" cm="1">
        <f t="array" ref="K14841">_xlfn.LET(_xlpm.d,UPPER(TRIM(CLEAN(SUBSTITUTE(F14841,CHAR(160),"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42" spans="2:11" hidden="1" x14ac:dyDescent="0.25">
      <c r="B14842" s="20">
        <v>45818</v>
      </c>
      <c r="C14842" s="2" t="s">
        <v>1</v>
      </c>
      <c r="D14842" s="2" t="s">
        <v>5275</v>
      </c>
      <c r="E14842" s="2" t="s">
        <v>2601</v>
      </c>
      <c r="F14842" s="2" t="s">
        <v>4969</v>
      </c>
      <c r="G14842" s="5">
        <v>43</v>
      </c>
      <c r="H14842" s="5">
        <v>29.99</v>
      </c>
      <c r="I14842" s="5">
        <v>1289.57</v>
      </c>
      <c r="J14842" s="5">
        <v>7063642.4900000012</v>
      </c>
      <c r="K14842" s="3" t="str" cm="1">
        <f t="array" ref="K14842">_xlfn.LET(_xlpm.d,UPPER(TRIM(CLEAN(SUBSTITUTE(F14842,CHAR(160),"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43" spans="2:11" hidden="1" x14ac:dyDescent="0.25">
      <c r="B14843" s="20">
        <v>45818</v>
      </c>
      <c r="C14843" s="2" t="s">
        <v>1</v>
      </c>
      <c r="D14843" s="2" t="s">
        <v>5276</v>
      </c>
      <c r="E14843" s="2" t="s">
        <v>61</v>
      </c>
      <c r="F14843" s="2" t="s">
        <v>4969</v>
      </c>
      <c r="G14843" s="5">
        <v>84</v>
      </c>
      <c r="H14843" s="5">
        <v>29.6</v>
      </c>
      <c r="I14843" s="5">
        <v>2486.4</v>
      </c>
      <c r="J14843" s="5">
        <v>7066128.8900000015</v>
      </c>
      <c r="K14843" s="3" t="str" cm="1">
        <f t="array" ref="K14843">_xlfn.LET(_xlpm.d,UPPER(TRIM(CLEAN(SUBSTITUTE(F14843,CHAR(160),"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44" spans="2:11" hidden="1" x14ac:dyDescent="0.25">
      <c r="B14844" s="20">
        <v>45818</v>
      </c>
      <c r="C14844" s="2" t="s">
        <v>1</v>
      </c>
      <c r="D14844" s="2" t="s">
        <v>5277</v>
      </c>
      <c r="E14844" s="2" t="s">
        <v>3</v>
      </c>
      <c r="F14844" s="2" t="s">
        <v>4969</v>
      </c>
      <c r="G14844" s="5">
        <v>180</v>
      </c>
      <c r="H14844" s="5">
        <v>29.99</v>
      </c>
      <c r="I14844" s="5">
        <v>5398.2</v>
      </c>
      <c r="J14844" s="5">
        <v>7071527.0900000017</v>
      </c>
      <c r="K14844" s="3" t="str" cm="1">
        <f t="array" ref="K14844">_xlfn.LET(_xlpm.d,UPPER(TRIM(CLEAN(SUBSTITUTE(F14844,CHAR(160),"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45" spans="2:11" hidden="1" x14ac:dyDescent="0.25">
      <c r="B14845" s="20">
        <v>45819</v>
      </c>
      <c r="C14845" s="2" t="s">
        <v>1</v>
      </c>
      <c r="D14845" s="2" t="s">
        <v>589</v>
      </c>
      <c r="E14845" s="2" t="s">
        <v>544</v>
      </c>
      <c r="F14845" s="2" t="s">
        <v>4969</v>
      </c>
      <c r="G14845" s="5">
        <v>60</v>
      </c>
      <c r="H14845" s="5">
        <v>31.85</v>
      </c>
      <c r="I14845" s="5">
        <v>1911</v>
      </c>
      <c r="J14845" s="5">
        <v>7073438.0900000017</v>
      </c>
      <c r="K14845" s="3" t="str" cm="1">
        <f t="array" ref="K14845">_xlfn.LET(_xlpm.d,UPPER(TRIM(CLEAN(SUBSTITUTE(F14845,CHAR(160),"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46" spans="2:11" hidden="1" x14ac:dyDescent="0.25">
      <c r="B14846" s="20">
        <v>45819</v>
      </c>
      <c r="C14846" s="2" t="s">
        <v>1</v>
      </c>
      <c r="D14846" s="2" t="s">
        <v>1222</v>
      </c>
      <c r="E14846" s="2" t="s">
        <v>189</v>
      </c>
      <c r="F14846" s="2" t="s">
        <v>4969</v>
      </c>
      <c r="G14846" s="5">
        <v>100</v>
      </c>
      <c r="H14846" s="5">
        <v>31.85</v>
      </c>
      <c r="I14846" s="5">
        <v>3185</v>
      </c>
      <c r="J14846" s="5">
        <v>7076623.0900000017</v>
      </c>
      <c r="K14846" s="3" t="str" cm="1">
        <f t="array" ref="K14846">_xlfn.LET(_xlpm.d,UPPER(TRIM(CLEAN(SUBSTITUTE(F14846,CHAR(160),"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47" spans="2:11" hidden="1" x14ac:dyDescent="0.25">
      <c r="B14847" s="20">
        <v>45820</v>
      </c>
      <c r="C14847" s="2" t="s">
        <v>1</v>
      </c>
      <c r="D14847" s="2" t="s">
        <v>1431</v>
      </c>
      <c r="E14847" s="2" t="s">
        <v>160</v>
      </c>
      <c r="F14847" s="2" t="s">
        <v>4969</v>
      </c>
      <c r="G14847" s="5">
        <v>110</v>
      </c>
      <c r="H14847" s="5">
        <v>31.85</v>
      </c>
      <c r="I14847" s="5">
        <v>3503.5</v>
      </c>
      <c r="J14847" s="5">
        <v>7080126.5900000017</v>
      </c>
      <c r="K14847" s="3" t="str" cm="1">
        <f t="array" ref="K14847">_xlfn.LET(_xlpm.d,UPPER(TRIM(CLEAN(SUBSTITUTE(F14847,CHAR(160),"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48" spans="2:11" hidden="1" x14ac:dyDescent="0.25">
      <c r="B14848" s="20">
        <v>45820</v>
      </c>
      <c r="C14848" s="2" t="s">
        <v>1</v>
      </c>
      <c r="D14848" s="2" t="s">
        <v>1223</v>
      </c>
      <c r="E14848" s="2" t="s">
        <v>268</v>
      </c>
      <c r="F14848" s="2" t="s">
        <v>4969</v>
      </c>
      <c r="G14848" s="5">
        <v>100</v>
      </c>
      <c r="H14848" s="5">
        <v>31.85</v>
      </c>
      <c r="I14848" s="5">
        <v>3185</v>
      </c>
      <c r="J14848" s="5">
        <v>7083311.5900000017</v>
      </c>
      <c r="K14848" s="3" t="str" cm="1">
        <f t="array" ref="K14848">_xlfn.LET(_xlpm.d,UPPER(TRIM(CLEAN(SUBSTITUTE(F14848,CHAR(160),"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49" spans="2:11" hidden="1" x14ac:dyDescent="0.25">
      <c r="B14849" s="20">
        <v>45820</v>
      </c>
      <c r="C14849" s="2" t="s">
        <v>1</v>
      </c>
      <c r="D14849" s="2" t="s">
        <v>5278</v>
      </c>
      <c r="E14849" s="2" t="s">
        <v>302</v>
      </c>
      <c r="F14849" s="2" t="s">
        <v>4969</v>
      </c>
      <c r="G14849" s="5">
        <v>120</v>
      </c>
      <c r="H14849" s="5">
        <v>26.25</v>
      </c>
      <c r="I14849" s="5">
        <v>3150</v>
      </c>
      <c r="J14849" s="5">
        <v>7086461.5900000017</v>
      </c>
      <c r="K14849" s="3" t="str" cm="1">
        <f t="array" ref="K14849">_xlfn.LET(_xlpm.d,UPPER(TRIM(CLEAN(SUBSTITUTE(F14849,CHAR(160),"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50" spans="2:11" hidden="1" x14ac:dyDescent="0.25">
      <c r="B14850" s="20">
        <v>45820</v>
      </c>
      <c r="C14850" s="2" t="s">
        <v>1</v>
      </c>
      <c r="D14850" s="2" t="s">
        <v>5279</v>
      </c>
      <c r="E14850" s="2" t="s">
        <v>5280</v>
      </c>
      <c r="F14850" s="2" t="s">
        <v>4969</v>
      </c>
      <c r="G14850" s="5">
        <v>135</v>
      </c>
      <c r="H14850" s="5">
        <v>29.99</v>
      </c>
      <c r="I14850" s="5">
        <v>4048.65</v>
      </c>
      <c r="J14850" s="5">
        <v>7090510.2400000021</v>
      </c>
      <c r="K14850" s="3" t="str" cm="1">
        <f t="array" ref="K14850">_xlfn.LET(_xlpm.d,UPPER(TRIM(CLEAN(SUBSTITUTE(F14850,CHAR(160),"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51" spans="2:11" hidden="1" x14ac:dyDescent="0.25">
      <c r="B14851" s="20">
        <v>45820</v>
      </c>
      <c r="C14851" s="2" t="s">
        <v>1</v>
      </c>
      <c r="D14851" s="2" t="s">
        <v>2904</v>
      </c>
      <c r="E14851" s="2" t="s">
        <v>3</v>
      </c>
      <c r="F14851" s="2" t="s">
        <v>4969</v>
      </c>
      <c r="G14851" s="5">
        <v>90</v>
      </c>
      <c r="H14851" s="5">
        <v>29.99</v>
      </c>
      <c r="I14851" s="5">
        <v>2699.1</v>
      </c>
      <c r="J14851" s="5">
        <v>7093209.3400000017</v>
      </c>
      <c r="K14851" s="3" t="str" cm="1">
        <f t="array" ref="K14851">_xlfn.LET(_xlpm.d,UPPER(TRIM(CLEAN(SUBSTITUTE(F14851,CHAR(160),"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52" spans="2:11" hidden="1" x14ac:dyDescent="0.25">
      <c r="B14852" s="20">
        <v>45821</v>
      </c>
      <c r="C14852" s="2" t="s">
        <v>1</v>
      </c>
      <c r="D14852" s="2" t="s">
        <v>5281</v>
      </c>
      <c r="E14852" s="2" t="s">
        <v>5215</v>
      </c>
      <c r="F14852" s="2" t="s">
        <v>5282</v>
      </c>
      <c r="G14852" s="5">
        <v>100</v>
      </c>
      <c r="H14852" s="5">
        <v>29.99</v>
      </c>
      <c r="I14852" s="5">
        <v>2999</v>
      </c>
      <c r="J14852" s="5">
        <v>7096208.3400000017</v>
      </c>
      <c r="K14852" s="3" t="str" cm="1">
        <f t="array" ref="K14852">_xlfn.LET(_xlpm.d,UPPER(TRIM(CLEAN(SUBSTITUTE(F14852,CHAR(160),"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53" spans="2:11" hidden="1" x14ac:dyDescent="0.25">
      <c r="B14853" s="20">
        <v>45821</v>
      </c>
      <c r="C14853" s="2" t="s">
        <v>1</v>
      </c>
      <c r="D14853" s="2" t="s">
        <v>1224</v>
      </c>
      <c r="E14853" s="2" t="s">
        <v>232</v>
      </c>
      <c r="F14853" s="2" t="s">
        <v>4969</v>
      </c>
      <c r="G14853" s="5">
        <v>100</v>
      </c>
      <c r="H14853" s="5">
        <v>31.85</v>
      </c>
      <c r="I14853" s="5">
        <v>3185</v>
      </c>
      <c r="J14853" s="5">
        <v>7099393.3400000017</v>
      </c>
      <c r="K14853" s="3" t="str" cm="1">
        <f t="array" ref="K14853">_xlfn.LET(_xlpm.d,UPPER(TRIM(CLEAN(SUBSTITUTE(F14853,CHAR(160),"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54" spans="2:11" hidden="1" x14ac:dyDescent="0.25">
      <c r="B14854" s="20">
        <v>45821</v>
      </c>
      <c r="C14854" s="2" t="s">
        <v>1</v>
      </c>
      <c r="D14854" s="2" t="s">
        <v>590</v>
      </c>
      <c r="E14854" s="2" t="s">
        <v>236</v>
      </c>
      <c r="F14854" s="2" t="s">
        <v>4969</v>
      </c>
      <c r="G14854" s="5">
        <v>200</v>
      </c>
      <c r="H14854" s="5">
        <v>31.85</v>
      </c>
      <c r="I14854" s="5">
        <v>6370</v>
      </c>
      <c r="J14854" s="5">
        <v>7105763.3400000017</v>
      </c>
      <c r="K14854" s="3" t="str" cm="1">
        <f t="array" ref="K14854">_xlfn.LET(_xlpm.d,UPPER(TRIM(CLEAN(SUBSTITUTE(F14854,CHAR(160),"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55" spans="2:11" hidden="1" x14ac:dyDescent="0.25">
      <c r="B14855" s="20">
        <v>45821</v>
      </c>
      <c r="C14855" s="2" t="s">
        <v>1</v>
      </c>
      <c r="D14855" s="2" t="s">
        <v>2905</v>
      </c>
      <c r="E14855" s="2" t="s">
        <v>195</v>
      </c>
      <c r="F14855" s="2" t="s">
        <v>4969</v>
      </c>
      <c r="G14855" s="5">
        <v>140</v>
      </c>
      <c r="H14855" s="5">
        <v>31.85</v>
      </c>
      <c r="I14855" s="5">
        <v>4459</v>
      </c>
      <c r="J14855" s="5">
        <v>7110222.3400000017</v>
      </c>
      <c r="K14855" s="3" t="str" cm="1">
        <f t="array" ref="K14855">_xlfn.LET(_xlpm.d,UPPER(TRIM(CLEAN(SUBSTITUTE(F14855,CHAR(160),"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56" spans="2:11" hidden="1" x14ac:dyDescent="0.25">
      <c r="B14856" s="20">
        <v>45821</v>
      </c>
      <c r="C14856" s="2" t="s">
        <v>1</v>
      </c>
      <c r="D14856" s="2" t="s">
        <v>1225</v>
      </c>
      <c r="E14856" s="2" t="s">
        <v>186</v>
      </c>
      <c r="F14856" s="2" t="s">
        <v>4969</v>
      </c>
      <c r="G14856" s="5">
        <v>110</v>
      </c>
      <c r="H14856" s="5">
        <v>31.85</v>
      </c>
      <c r="I14856" s="5">
        <v>3503.5</v>
      </c>
      <c r="J14856" s="5">
        <v>7113725.8400000017</v>
      </c>
      <c r="K14856" s="3" t="str" cm="1">
        <f t="array" ref="K14856">_xlfn.LET(_xlpm.d,UPPER(TRIM(CLEAN(SUBSTITUTE(F14856,CHAR(160),"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57" spans="2:11" hidden="1" x14ac:dyDescent="0.25">
      <c r="B14857" s="20">
        <v>45821</v>
      </c>
      <c r="C14857" s="2" t="s">
        <v>1</v>
      </c>
      <c r="D14857" s="2" t="s">
        <v>1226</v>
      </c>
      <c r="E14857" s="2" t="s">
        <v>78</v>
      </c>
      <c r="F14857" s="2" t="s">
        <v>4969</v>
      </c>
      <c r="G14857" s="5">
        <v>140</v>
      </c>
      <c r="H14857" s="5">
        <v>31.85</v>
      </c>
      <c r="I14857" s="5">
        <v>4459</v>
      </c>
      <c r="J14857" s="5">
        <v>7118184.8400000017</v>
      </c>
      <c r="K14857" s="3" t="str" cm="1">
        <f t="array" ref="K14857">_xlfn.LET(_xlpm.d,UPPER(TRIM(CLEAN(SUBSTITUTE(F14857,CHAR(160),"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58" spans="2:11" hidden="1" x14ac:dyDescent="0.25">
      <c r="B14858" s="20">
        <v>45821</v>
      </c>
      <c r="C14858" s="2" t="s">
        <v>1</v>
      </c>
      <c r="D14858" s="2" t="s">
        <v>5283</v>
      </c>
      <c r="E14858" s="2" t="s">
        <v>165</v>
      </c>
      <c r="F14858" s="2" t="s">
        <v>4969</v>
      </c>
      <c r="G14858" s="5">
        <v>80</v>
      </c>
      <c r="H14858" s="5">
        <v>31.85</v>
      </c>
      <c r="I14858" s="5">
        <v>2548</v>
      </c>
      <c r="J14858" s="5">
        <v>7120732.8400000017</v>
      </c>
      <c r="K14858" s="3" t="str" cm="1">
        <f t="array" ref="K14858">_xlfn.LET(_xlpm.d,UPPER(TRIM(CLEAN(SUBSTITUTE(F14858,CHAR(160),"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59" spans="2:11" hidden="1" x14ac:dyDescent="0.25">
      <c r="B14859" s="20">
        <v>45821</v>
      </c>
      <c r="C14859" s="2" t="s">
        <v>1</v>
      </c>
      <c r="D14859" s="2" t="s">
        <v>1227</v>
      </c>
      <c r="E14859" s="2" t="s">
        <v>145</v>
      </c>
      <c r="F14859" s="2" t="s">
        <v>4969</v>
      </c>
      <c r="G14859" s="5">
        <v>80</v>
      </c>
      <c r="H14859" s="5">
        <v>31.85</v>
      </c>
      <c r="I14859" s="5">
        <v>2548</v>
      </c>
      <c r="J14859" s="5">
        <v>7123280.8400000017</v>
      </c>
      <c r="K14859" s="3" t="str" cm="1">
        <f t="array" ref="K14859">_xlfn.LET(_xlpm.d,UPPER(TRIM(CLEAN(SUBSTITUTE(F14859,CHAR(160),"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60" spans="2:11" hidden="1" x14ac:dyDescent="0.25">
      <c r="B14860" s="20">
        <v>45821</v>
      </c>
      <c r="C14860" s="2" t="s">
        <v>1</v>
      </c>
      <c r="D14860" s="2" t="s">
        <v>1228</v>
      </c>
      <c r="E14860" s="2" t="s">
        <v>43</v>
      </c>
      <c r="F14860" s="2" t="s">
        <v>4969</v>
      </c>
      <c r="G14860" s="5">
        <v>85</v>
      </c>
      <c r="H14860" s="5">
        <v>27.3</v>
      </c>
      <c r="I14860" s="5">
        <v>2320.5</v>
      </c>
      <c r="J14860" s="5">
        <v>7125601.3400000017</v>
      </c>
      <c r="K14860" s="3" t="str" cm="1">
        <f t="array" ref="K14860">_xlfn.LET(_xlpm.d,UPPER(TRIM(CLEAN(SUBSTITUTE(F14860,CHAR(160),"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61" spans="2:11" hidden="1" x14ac:dyDescent="0.25">
      <c r="B14861" s="20">
        <v>45821</v>
      </c>
      <c r="C14861" s="2" t="s">
        <v>1</v>
      </c>
      <c r="D14861" s="2" t="s">
        <v>5284</v>
      </c>
      <c r="E14861" s="2" t="s">
        <v>1726</v>
      </c>
      <c r="F14861" s="2" t="s">
        <v>4969</v>
      </c>
      <c r="G14861" s="5">
        <v>210</v>
      </c>
      <c r="H14861" s="5">
        <v>29.6</v>
      </c>
      <c r="I14861" s="5">
        <v>6216</v>
      </c>
      <c r="J14861" s="5">
        <v>7131817.3400000017</v>
      </c>
      <c r="K14861" s="3" t="str" cm="1">
        <f t="array" ref="K14861">_xlfn.LET(_xlpm.d,UPPER(TRIM(CLEAN(SUBSTITUTE(F14861,CHAR(160),"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62" spans="2:11" hidden="1" x14ac:dyDescent="0.25">
      <c r="B14862" s="20">
        <v>45821</v>
      </c>
      <c r="C14862" s="2" t="s">
        <v>1</v>
      </c>
      <c r="D14862" s="2" t="s">
        <v>1926</v>
      </c>
      <c r="E14862" s="2" t="s">
        <v>807</v>
      </c>
      <c r="F14862" s="2" t="s">
        <v>4969</v>
      </c>
      <c r="G14862" s="5">
        <v>50</v>
      </c>
      <c r="H14862" s="5">
        <v>28.65</v>
      </c>
      <c r="I14862" s="5">
        <v>1432.5</v>
      </c>
      <c r="J14862" s="5">
        <v>7133249.8400000017</v>
      </c>
      <c r="K14862" s="3" t="str" cm="1">
        <f t="array" ref="K14862">_xlfn.LET(_xlpm.d,UPPER(TRIM(CLEAN(SUBSTITUTE(F14862,CHAR(160),"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63" spans="2:11" hidden="1" x14ac:dyDescent="0.25">
      <c r="B14863" s="20">
        <v>45821</v>
      </c>
      <c r="C14863" s="2" t="s">
        <v>1</v>
      </c>
      <c r="D14863" s="2" t="s">
        <v>2906</v>
      </c>
      <c r="E14863" s="2" t="s">
        <v>197</v>
      </c>
      <c r="F14863" s="2" t="s">
        <v>4969</v>
      </c>
      <c r="G14863" s="5">
        <v>700</v>
      </c>
      <c r="H14863" s="5">
        <v>31.85</v>
      </c>
      <c r="I14863" s="5">
        <v>22295</v>
      </c>
      <c r="J14863" s="5">
        <v>7155544.8400000017</v>
      </c>
      <c r="K14863" s="3" t="str" cm="1">
        <f t="array" ref="K14863">_xlfn.LET(_xlpm.d,UPPER(TRIM(CLEAN(SUBSTITUTE(F14863,CHAR(160),"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64" spans="2:11" hidden="1" x14ac:dyDescent="0.25">
      <c r="B14864" s="20">
        <v>45825</v>
      </c>
      <c r="C14864" s="2" t="s">
        <v>1</v>
      </c>
      <c r="D14864" s="2" t="s">
        <v>5285</v>
      </c>
      <c r="E14864" s="2" t="s">
        <v>3</v>
      </c>
      <c r="F14864" s="2" t="s">
        <v>4969</v>
      </c>
      <c r="G14864" s="5">
        <v>30</v>
      </c>
      <c r="H14864" s="5">
        <v>29.99</v>
      </c>
      <c r="I14864" s="5">
        <v>899.7</v>
      </c>
      <c r="J14864" s="5">
        <v>7156444.5400000019</v>
      </c>
      <c r="K14864" s="3" t="str" cm="1">
        <f t="array" ref="K14864">_xlfn.LET(_xlpm.d,UPPER(TRIM(CLEAN(SUBSTITUTE(F14864,CHAR(160),"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65" spans="2:11" hidden="1" x14ac:dyDescent="0.25">
      <c r="B14865" s="20">
        <v>45825</v>
      </c>
      <c r="C14865" s="2" t="s">
        <v>1</v>
      </c>
      <c r="D14865" s="2" t="s">
        <v>2907</v>
      </c>
      <c r="E14865" s="2" t="s">
        <v>2305</v>
      </c>
      <c r="F14865" s="2" t="s">
        <v>4969</v>
      </c>
      <c r="G14865" s="5">
        <v>30</v>
      </c>
      <c r="H14865" s="5">
        <v>28</v>
      </c>
      <c r="I14865" s="5">
        <v>840</v>
      </c>
      <c r="J14865" s="5">
        <v>7157284.5400000019</v>
      </c>
      <c r="K14865" s="3" t="str" cm="1">
        <f t="array" ref="K14865">_xlfn.LET(_xlpm.d,UPPER(TRIM(CLEAN(SUBSTITUTE(F14865,CHAR(160),"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66" spans="2:11" hidden="1" x14ac:dyDescent="0.25">
      <c r="B14866" s="20">
        <v>45825</v>
      </c>
      <c r="C14866" s="2" t="s">
        <v>1</v>
      </c>
      <c r="D14866" s="2" t="s">
        <v>2908</v>
      </c>
      <c r="E14866" s="2" t="s">
        <v>263</v>
      </c>
      <c r="F14866" s="2" t="s">
        <v>4969</v>
      </c>
      <c r="G14866" s="5">
        <v>250</v>
      </c>
      <c r="H14866" s="5">
        <v>31.85</v>
      </c>
      <c r="I14866" s="5">
        <v>7962.5</v>
      </c>
      <c r="J14866" s="5">
        <v>7165247.0400000019</v>
      </c>
      <c r="K14866" s="3" t="str" cm="1">
        <f t="array" ref="K14866">_xlfn.LET(_xlpm.d,UPPER(TRIM(CLEAN(SUBSTITUTE(F14866,CHAR(160),"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67" spans="2:11" hidden="1" x14ac:dyDescent="0.25">
      <c r="B14867" s="20">
        <v>45825</v>
      </c>
      <c r="C14867" s="2" t="s">
        <v>1</v>
      </c>
      <c r="D14867" s="2" t="s">
        <v>2909</v>
      </c>
      <c r="E14867" s="2" t="s">
        <v>248</v>
      </c>
      <c r="F14867" s="2" t="s">
        <v>4969</v>
      </c>
      <c r="G14867" s="5">
        <v>31.85</v>
      </c>
      <c r="H14867" s="5">
        <v>200</v>
      </c>
      <c r="I14867" s="5">
        <v>6370</v>
      </c>
      <c r="J14867" s="5">
        <v>7171617.0400000019</v>
      </c>
      <c r="K14867" s="3" t="str" cm="1">
        <f t="array" ref="K14867">_xlfn.LET(_xlpm.d,UPPER(TRIM(CLEAN(SUBSTITUTE(F14867,CHAR(160),"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68" spans="2:11" hidden="1" x14ac:dyDescent="0.25">
      <c r="B14868" s="20">
        <v>45825</v>
      </c>
      <c r="C14868" s="2" t="s">
        <v>1</v>
      </c>
      <c r="D14868" s="2" t="s">
        <v>3989</v>
      </c>
      <c r="E14868" s="2" t="s">
        <v>254</v>
      </c>
      <c r="F14868" s="2" t="s">
        <v>4969</v>
      </c>
      <c r="G14868" s="5">
        <v>120</v>
      </c>
      <c r="H14868" s="5">
        <v>31.85</v>
      </c>
      <c r="I14868" s="5">
        <v>3822</v>
      </c>
      <c r="J14868" s="5">
        <v>7175439.0400000019</v>
      </c>
      <c r="K14868" s="3" t="str" cm="1">
        <f t="array" ref="K14868">_xlfn.LET(_xlpm.d,UPPER(TRIM(CLEAN(SUBSTITUTE(F14868,CHAR(160),"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69" spans="2:11" hidden="1" x14ac:dyDescent="0.25">
      <c r="B14869" s="20">
        <v>45826</v>
      </c>
      <c r="C14869" s="2" t="s">
        <v>1</v>
      </c>
      <c r="D14869" s="2" t="s">
        <v>591</v>
      </c>
      <c r="E14869" s="2" t="s">
        <v>214</v>
      </c>
      <c r="F14869" s="2" t="s">
        <v>4969</v>
      </c>
      <c r="G14869" s="5">
        <v>150</v>
      </c>
      <c r="H14869" s="5">
        <v>31.85</v>
      </c>
      <c r="I14869" s="5">
        <v>4777.5</v>
      </c>
      <c r="J14869" s="5">
        <v>7180216.5400000019</v>
      </c>
      <c r="K14869" s="3" t="str" cm="1">
        <f t="array" ref="K14869">_xlfn.LET(_xlpm.d,UPPER(TRIM(CLEAN(SUBSTITUTE(F14869,CHAR(160),"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70" spans="2:11" hidden="1" x14ac:dyDescent="0.25">
      <c r="B14870" s="20">
        <v>45826</v>
      </c>
      <c r="C14870" s="2" t="s">
        <v>1</v>
      </c>
      <c r="D14870" s="2" t="s">
        <v>1229</v>
      </c>
      <c r="E14870" s="2" t="s">
        <v>273</v>
      </c>
      <c r="F14870" s="2" t="s">
        <v>4969</v>
      </c>
      <c r="G14870" s="5">
        <v>100</v>
      </c>
      <c r="H14870" s="5">
        <v>31.85</v>
      </c>
      <c r="I14870" s="5">
        <v>3185</v>
      </c>
      <c r="J14870" s="5">
        <v>7183401.5400000019</v>
      </c>
      <c r="K14870" s="3" t="str" cm="1">
        <f t="array" ref="K14870">_xlfn.LET(_xlpm.d,UPPER(TRIM(CLEAN(SUBSTITUTE(F14870,CHAR(160),"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71" spans="2:11" hidden="1" x14ac:dyDescent="0.25">
      <c r="B14871" s="20">
        <v>45826</v>
      </c>
      <c r="C14871" s="2" t="s">
        <v>1</v>
      </c>
      <c r="D14871" s="2" t="s">
        <v>592</v>
      </c>
      <c r="E14871" s="2" t="s">
        <v>141</v>
      </c>
      <c r="F14871" s="2" t="s">
        <v>4969</v>
      </c>
      <c r="G14871" s="5">
        <v>150</v>
      </c>
      <c r="H14871" s="5">
        <v>31.85</v>
      </c>
      <c r="I14871" s="5">
        <v>4777.5</v>
      </c>
      <c r="J14871" s="5">
        <v>7188179.0400000019</v>
      </c>
      <c r="K14871" s="3" t="str" cm="1">
        <f t="array" ref="K14871">_xlfn.LET(_xlpm.d,UPPER(TRIM(CLEAN(SUBSTITUTE(F14871,CHAR(160),"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72" spans="2:11" hidden="1" x14ac:dyDescent="0.25">
      <c r="B14872" s="20">
        <v>45826</v>
      </c>
      <c r="C14872" s="2" t="s">
        <v>1</v>
      </c>
      <c r="D14872" s="2" t="s">
        <v>593</v>
      </c>
      <c r="E14872" s="2" t="s">
        <v>158</v>
      </c>
      <c r="F14872" s="2" t="s">
        <v>4969</v>
      </c>
      <c r="G14872" s="5">
        <v>250</v>
      </c>
      <c r="H14872" s="5">
        <v>31.85</v>
      </c>
      <c r="I14872" s="5">
        <v>7962.5</v>
      </c>
      <c r="J14872" s="5">
        <v>7196141.5400000019</v>
      </c>
      <c r="K14872" s="3" t="str" cm="1">
        <f t="array" ref="K14872">_xlfn.LET(_xlpm.d,UPPER(TRIM(CLEAN(SUBSTITUTE(F14872,CHAR(160),"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73" spans="2:11" hidden="1" x14ac:dyDescent="0.25">
      <c r="B14873" s="20">
        <v>45826</v>
      </c>
      <c r="C14873" s="2" t="s">
        <v>1</v>
      </c>
      <c r="D14873" s="2" t="s">
        <v>1004</v>
      </c>
      <c r="E14873" s="2" t="s">
        <v>154</v>
      </c>
      <c r="F14873" s="2" t="s">
        <v>4969</v>
      </c>
      <c r="G14873" s="5">
        <v>160</v>
      </c>
      <c r="H14873" s="5">
        <v>31.85</v>
      </c>
      <c r="I14873" s="5">
        <v>5096</v>
      </c>
      <c r="J14873" s="5">
        <v>7201237.5400000019</v>
      </c>
      <c r="K14873" s="3" t="str" cm="1">
        <f t="array" ref="K14873">_xlfn.LET(_xlpm.d,UPPER(TRIM(CLEAN(SUBSTITUTE(F14873,CHAR(160),"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74" spans="2:11" hidden="1" x14ac:dyDescent="0.25">
      <c r="B14874" s="20">
        <v>45826</v>
      </c>
      <c r="C14874" s="2" t="s">
        <v>1</v>
      </c>
      <c r="D14874" s="2" t="s">
        <v>594</v>
      </c>
      <c r="E14874" s="2" t="s">
        <v>266</v>
      </c>
      <c r="F14874" s="2" t="s">
        <v>4969</v>
      </c>
      <c r="G14874" s="5">
        <v>180</v>
      </c>
      <c r="H14874" s="5">
        <v>31.85</v>
      </c>
      <c r="I14874" s="5">
        <v>5733</v>
      </c>
      <c r="J14874" s="5">
        <v>7206970.5400000019</v>
      </c>
      <c r="K14874" s="3" t="str" cm="1">
        <f t="array" ref="K14874">_xlfn.LET(_xlpm.d,UPPER(TRIM(CLEAN(SUBSTITUTE(F14874,CHAR(160),"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75" spans="2:11" hidden="1" x14ac:dyDescent="0.25">
      <c r="B14875" s="20">
        <v>45826</v>
      </c>
      <c r="C14875" s="2" t="s">
        <v>1</v>
      </c>
      <c r="D14875" s="2" t="s">
        <v>1927</v>
      </c>
      <c r="E14875" s="2" t="s">
        <v>143</v>
      </c>
      <c r="F14875" s="2" t="s">
        <v>4969</v>
      </c>
      <c r="G14875" s="5">
        <v>160</v>
      </c>
      <c r="H14875" s="5">
        <v>31.85</v>
      </c>
      <c r="I14875" s="5">
        <v>5096</v>
      </c>
      <c r="J14875" s="5">
        <v>7212066.5400000019</v>
      </c>
      <c r="K14875" s="3" t="str" cm="1">
        <f t="array" ref="K14875">_xlfn.LET(_xlpm.d,UPPER(TRIM(CLEAN(SUBSTITUTE(F14875,CHAR(160),"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76" spans="2:11" hidden="1" x14ac:dyDescent="0.25">
      <c r="B14876" s="20">
        <v>45826</v>
      </c>
      <c r="C14876" s="2" t="s">
        <v>1</v>
      </c>
      <c r="D14876" s="2" t="s">
        <v>1928</v>
      </c>
      <c r="E14876" s="2" t="s">
        <v>276</v>
      </c>
      <c r="F14876" s="2" t="s">
        <v>4969</v>
      </c>
      <c r="G14876" s="5">
        <v>140</v>
      </c>
      <c r="H14876" s="5">
        <v>31.85</v>
      </c>
      <c r="I14876" s="5">
        <v>4459</v>
      </c>
      <c r="J14876" s="5">
        <v>7216525.5400000019</v>
      </c>
      <c r="K14876" s="3" t="str" cm="1">
        <f t="array" ref="K14876">_xlfn.LET(_xlpm.d,UPPER(TRIM(CLEAN(SUBSTITUTE(F14876,CHAR(160),"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77" spans="2:11" hidden="1" x14ac:dyDescent="0.25">
      <c r="B14877" s="20">
        <v>45826</v>
      </c>
      <c r="C14877" s="2" t="s">
        <v>1</v>
      </c>
      <c r="D14877" s="2" t="s">
        <v>595</v>
      </c>
      <c r="E14877" s="2" t="s">
        <v>149</v>
      </c>
      <c r="F14877" s="2" t="s">
        <v>4969</v>
      </c>
      <c r="G14877" s="5">
        <v>200</v>
      </c>
      <c r="H14877" s="5">
        <v>31.85</v>
      </c>
      <c r="I14877" s="5">
        <v>6370</v>
      </c>
      <c r="J14877" s="5">
        <v>7222895.5400000019</v>
      </c>
      <c r="K14877" s="3" t="str" cm="1">
        <f t="array" ref="K14877">_xlfn.LET(_xlpm.d,UPPER(TRIM(CLEAN(SUBSTITUTE(F14877,CHAR(160),"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78" spans="2:11" hidden="1" x14ac:dyDescent="0.25">
      <c r="B14878" s="20">
        <v>45826</v>
      </c>
      <c r="C14878" s="2" t="s">
        <v>1</v>
      </c>
      <c r="D14878" s="2" t="s">
        <v>4119</v>
      </c>
      <c r="E14878" s="2" t="s">
        <v>147</v>
      </c>
      <c r="F14878" s="2" t="s">
        <v>4969</v>
      </c>
      <c r="G14878" s="5">
        <v>150</v>
      </c>
      <c r="H14878" s="5">
        <v>31.85</v>
      </c>
      <c r="I14878" s="5">
        <v>4777.5</v>
      </c>
      <c r="J14878" s="5">
        <v>7227673.0400000019</v>
      </c>
      <c r="K14878" s="3" t="str" cm="1">
        <f t="array" ref="K14878">_xlfn.LET(_xlpm.d,UPPER(TRIM(CLEAN(SUBSTITUTE(F14878,CHAR(160),"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79" spans="2:11" hidden="1" x14ac:dyDescent="0.25">
      <c r="B14879" s="20">
        <v>45826</v>
      </c>
      <c r="C14879" s="2" t="s">
        <v>1</v>
      </c>
      <c r="D14879" s="2" t="s">
        <v>794</v>
      </c>
      <c r="E14879" s="2" t="s">
        <v>50</v>
      </c>
      <c r="F14879" s="2" t="s">
        <v>4969</v>
      </c>
      <c r="G14879" s="5">
        <v>310</v>
      </c>
      <c r="H14879" s="5">
        <v>29.3</v>
      </c>
      <c r="I14879" s="5">
        <v>9083</v>
      </c>
      <c r="J14879" s="5">
        <v>7236756.0400000019</v>
      </c>
      <c r="K14879" s="3" t="str" cm="1">
        <f t="array" ref="K14879">_xlfn.LET(_xlpm.d,UPPER(TRIM(CLEAN(SUBSTITUTE(F14879,CHAR(160),"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80" spans="2:11" hidden="1" x14ac:dyDescent="0.25">
      <c r="B14880" s="20">
        <v>45826</v>
      </c>
      <c r="C14880" s="2" t="s">
        <v>1</v>
      </c>
      <c r="D14880" s="2" t="s">
        <v>4120</v>
      </c>
      <c r="E14880" s="2" t="s">
        <v>485</v>
      </c>
      <c r="F14880" s="2" t="s">
        <v>4969</v>
      </c>
      <c r="G14880" s="5">
        <v>150</v>
      </c>
      <c r="H14880" s="5">
        <v>31.85</v>
      </c>
      <c r="I14880" s="5">
        <v>4777.5</v>
      </c>
      <c r="J14880" s="5">
        <v>7241533.5400000019</v>
      </c>
      <c r="K14880" s="3" t="str" cm="1">
        <f t="array" ref="K14880">_xlfn.LET(_xlpm.d,UPPER(TRIM(CLEAN(SUBSTITUTE(F14880,CHAR(160),"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81" spans="2:11" hidden="1" x14ac:dyDescent="0.25">
      <c r="B14881" s="20">
        <v>45826</v>
      </c>
      <c r="C14881" s="2" t="s">
        <v>1</v>
      </c>
      <c r="D14881" s="2" t="s">
        <v>1929</v>
      </c>
      <c r="E14881" s="2" t="s">
        <v>1634</v>
      </c>
      <c r="F14881" s="2" t="s">
        <v>4969</v>
      </c>
      <c r="G14881" s="5">
        <v>60</v>
      </c>
      <c r="H14881" s="5">
        <v>31.85</v>
      </c>
      <c r="I14881" s="5">
        <v>1911</v>
      </c>
      <c r="J14881" s="5">
        <v>7243444.5400000019</v>
      </c>
      <c r="K14881" s="3" t="str" cm="1">
        <f t="array" ref="K14881">_xlfn.LET(_xlpm.d,UPPER(TRIM(CLEAN(SUBSTITUTE(F14881,CHAR(160),"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82" spans="2:11" hidden="1" x14ac:dyDescent="0.25">
      <c r="B14882" s="20">
        <v>45826</v>
      </c>
      <c r="C14882" s="2" t="s">
        <v>1</v>
      </c>
      <c r="D14882" s="2" t="s">
        <v>5286</v>
      </c>
      <c r="E14882" s="2" t="s">
        <v>6</v>
      </c>
      <c r="F14882" s="2" t="s">
        <v>4969</v>
      </c>
      <c r="G14882" s="5">
        <v>120</v>
      </c>
      <c r="H14882" s="5">
        <v>32.200000000000003</v>
      </c>
      <c r="I14882" s="5">
        <v>3864</v>
      </c>
      <c r="J14882" s="5">
        <v>7247308.5400000019</v>
      </c>
      <c r="K14882" s="3" t="str" cm="1">
        <f t="array" ref="K14882">_xlfn.LET(_xlpm.d,UPPER(TRIM(CLEAN(SUBSTITUTE(F14882,CHAR(160),"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83" spans="2:11" hidden="1" x14ac:dyDescent="0.25">
      <c r="B14883" s="20">
        <v>45826</v>
      </c>
      <c r="C14883" s="2" t="s">
        <v>1</v>
      </c>
      <c r="D14883" s="2" t="s">
        <v>795</v>
      </c>
      <c r="E14883" s="2" t="s">
        <v>796</v>
      </c>
      <c r="F14883" s="2" t="s">
        <v>4969</v>
      </c>
      <c r="G14883" s="5">
        <v>110</v>
      </c>
      <c r="H14883" s="5">
        <v>29.99</v>
      </c>
      <c r="I14883" s="5">
        <v>3298.9</v>
      </c>
      <c r="J14883" s="5">
        <v>7250607.4400000023</v>
      </c>
      <c r="K14883" s="3" t="str" cm="1">
        <f t="array" ref="K14883">_xlfn.LET(_xlpm.d,UPPER(TRIM(CLEAN(SUBSTITUTE(F14883,CHAR(160),"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84" spans="2:11" hidden="1" x14ac:dyDescent="0.25">
      <c r="B14884" s="20">
        <v>45826</v>
      </c>
      <c r="C14884" s="2" t="s">
        <v>1</v>
      </c>
      <c r="D14884" s="2" t="s">
        <v>4655</v>
      </c>
      <c r="E14884" s="2" t="s">
        <v>1765</v>
      </c>
      <c r="F14884" s="2" t="s">
        <v>4969</v>
      </c>
      <c r="G14884" s="5">
        <v>395</v>
      </c>
      <c r="H14884" s="5">
        <v>31.85</v>
      </c>
      <c r="I14884" s="5">
        <v>12580.75</v>
      </c>
      <c r="J14884" s="5">
        <v>7263188.1900000023</v>
      </c>
      <c r="K14884" s="3" t="str" cm="1">
        <f t="array" ref="K14884">_xlfn.LET(_xlpm.d,UPPER(TRIM(CLEAN(SUBSTITUTE(F14884,CHAR(160),"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85" spans="2:11" hidden="1" x14ac:dyDescent="0.25">
      <c r="B14885" s="20">
        <v>45826</v>
      </c>
      <c r="C14885" s="2" t="s">
        <v>1</v>
      </c>
      <c r="D14885" s="2" t="s">
        <v>1005</v>
      </c>
      <c r="E14885" s="2" t="s">
        <v>874</v>
      </c>
      <c r="F14885" s="2" t="s">
        <v>4969</v>
      </c>
      <c r="G14885" s="5">
        <v>500</v>
      </c>
      <c r="H14885" s="5">
        <v>24.3</v>
      </c>
      <c r="I14885" s="5">
        <v>12150</v>
      </c>
      <c r="J14885" s="5">
        <v>7275338.1900000023</v>
      </c>
      <c r="K14885" s="3" t="str" cm="1">
        <f t="array" ref="K14885">_xlfn.LET(_xlpm.d,UPPER(TRIM(CLEAN(SUBSTITUTE(F14885,CHAR(160),"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86" spans="2:11" hidden="1" x14ac:dyDescent="0.25">
      <c r="B14886" s="20">
        <v>45826</v>
      </c>
      <c r="C14886" s="2" t="s">
        <v>1</v>
      </c>
      <c r="D14886" s="2" t="s">
        <v>4455</v>
      </c>
      <c r="E14886" s="2" t="s">
        <v>2447</v>
      </c>
      <c r="F14886" s="2" t="s">
        <v>4969</v>
      </c>
      <c r="G14886" s="5">
        <v>120</v>
      </c>
      <c r="H14886" s="5">
        <v>29.99</v>
      </c>
      <c r="I14886" s="5">
        <v>3598.8</v>
      </c>
      <c r="J14886" s="5">
        <v>7278936.9900000021</v>
      </c>
      <c r="K14886" s="3" t="str" cm="1">
        <f t="array" ref="K14886">_xlfn.LET(_xlpm.d,UPPER(TRIM(CLEAN(SUBSTITUTE(F14886,CHAR(160),"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87" spans="2:11" hidden="1" x14ac:dyDescent="0.25">
      <c r="B14887" s="20">
        <v>45826</v>
      </c>
      <c r="C14887" s="2" t="s">
        <v>1</v>
      </c>
      <c r="D14887" s="2" t="s">
        <v>797</v>
      </c>
      <c r="E14887" s="2" t="s">
        <v>170</v>
      </c>
      <c r="F14887" s="2" t="s">
        <v>4969</v>
      </c>
      <c r="G14887" s="5">
        <v>180</v>
      </c>
      <c r="H14887" s="5">
        <v>29.99</v>
      </c>
      <c r="I14887" s="5">
        <v>5398.2</v>
      </c>
      <c r="J14887" s="5">
        <v>7284335.1900000023</v>
      </c>
      <c r="K14887" s="3" t="str" cm="1">
        <f t="array" ref="K14887">_xlfn.LET(_xlpm.d,UPPER(TRIM(CLEAN(SUBSTITUTE(F14887,CHAR(160),"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88" spans="2:11" hidden="1" x14ac:dyDescent="0.25">
      <c r="B14888" s="20">
        <v>45826</v>
      </c>
      <c r="C14888" s="2" t="s">
        <v>1</v>
      </c>
      <c r="D14888" s="2" t="s">
        <v>2912</v>
      </c>
      <c r="E14888" s="2" t="s">
        <v>224</v>
      </c>
      <c r="F14888" s="2" t="s">
        <v>4969</v>
      </c>
      <c r="G14888" s="5">
        <v>800</v>
      </c>
      <c r="H14888" s="5">
        <v>31.85</v>
      </c>
      <c r="I14888" s="5">
        <v>25480</v>
      </c>
      <c r="J14888" s="5">
        <v>7309815.1900000023</v>
      </c>
      <c r="K14888" s="3" t="str" cm="1">
        <f t="array" ref="K14888">_xlfn.LET(_xlpm.d,UPPER(TRIM(CLEAN(SUBSTITUTE(F14888,CHAR(160),"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89" spans="2:11" hidden="1" x14ac:dyDescent="0.25">
      <c r="B14889" s="20">
        <v>45827</v>
      </c>
      <c r="C14889" s="2" t="s">
        <v>1</v>
      </c>
      <c r="D14889" s="2" t="s">
        <v>1930</v>
      </c>
      <c r="E14889" s="2" t="s">
        <v>286</v>
      </c>
      <c r="F14889" s="2" t="s">
        <v>4969</v>
      </c>
      <c r="G14889" s="5">
        <v>170</v>
      </c>
      <c r="H14889" s="5">
        <v>31.85</v>
      </c>
      <c r="I14889" s="5">
        <v>5414.5</v>
      </c>
      <c r="J14889" s="5">
        <v>7315229.6900000023</v>
      </c>
      <c r="K14889" s="3" t="str" cm="1">
        <f t="array" ref="K14889">_xlfn.LET(_xlpm.d,UPPER(TRIM(CLEAN(SUBSTITUTE(F14889,CHAR(160),"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90" spans="2:11" hidden="1" x14ac:dyDescent="0.25">
      <c r="B14890" s="20">
        <v>45827</v>
      </c>
      <c r="C14890" s="2" t="s">
        <v>1</v>
      </c>
      <c r="D14890" s="2" t="s">
        <v>2913</v>
      </c>
      <c r="E14890" s="2" t="s">
        <v>730</v>
      </c>
      <c r="F14890" s="2" t="s">
        <v>4969</v>
      </c>
      <c r="G14890" s="5">
        <v>100</v>
      </c>
      <c r="H14890" s="5">
        <v>31.85</v>
      </c>
      <c r="I14890" s="5">
        <v>3185</v>
      </c>
      <c r="J14890" s="5">
        <v>7318414.6900000023</v>
      </c>
      <c r="K14890" s="3" t="str" cm="1">
        <f t="array" ref="K14890">_xlfn.LET(_xlpm.d,UPPER(TRIM(CLEAN(SUBSTITUTE(F14890,CHAR(160),"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91" spans="2:11" hidden="1" x14ac:dyDescent="0.25">
      <c r="B14891" s="20">
        <v>45827</v>
      </c>
      <c r="C14891" s="2" t="s">
        <v>1</v>
      </c>
      <c r="D14891" s="2" t="s">
        <v>4121</v>
      </c>
      <c r="E14891" s="2" t="s">
        <v>1701</v>
      </c>
      <c r="F14891" s="2" t="s">
        <v>4969</v>
      </c>
      <c r="G14891" s="5">
        <v>204</v>
      </c>
      <c r="H14891" s="5">
        <v>31.85</v>
      </c>
      <c r="I14891" s="5">
        <v>6497.4</v>
      </c>
      <c r="J14891" s="5">
        <v>7324912.0900000026</v>
      </c>
      <c r="K14891" s="3" t="str" cm="1">
        <f t="array" ref="K14891">_xlfn.LET(_xlpm.d,UPPER(TRIM(CLEAN(SUBSTITUTE(F14891,CHAR(160),"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92" spans="2:11" hidden="1" x14ac:dyDescent="0.25">
      <c r="B14892" s="20">
        <v>45827</v>
      </c>
      <c r="C14892" s="2" t="s">
        <v>1</v>
      </c>
      <c r="D14892" s="2" t="s">
        <v>5287</v>
      </c>
      <c r="E14892" s="2" t="s">
        <v>160</v>
      </c>
      <c r="F14892" s="2" t="s">
        <v>4969</v>
      </c>
      <c r="G14892" s="5">
        <v>150</v>
      </c>
      <c r="H14892" s="5">
        <v>31.85</v>
      </c>
      <c r="I14892" s="5">
        <v>4777.5</v>
      </c>
      <c r="J14892" s="5">
        <v>7329689.5900000026</v>
      </c>
      <c r="K14892" s="3" t="str" cm="1">
        <f t="array" ref="K14892">_xlfn.LET(_xlpm.d,UPPER(TRIM(CLEAN(SUBSTITUTE(F14892,CHAR(160),"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93" spans="2:11" hidden="1" x14ac:dyDescent="0.25">
      <c r="B14893" s="20">
        <v>45827</v>
      </c>
      <c r="C14893" s="2" t="s">
        <v>1</v>
      </c>
      <c r="D14893" s="2" t="s">
        <v>596</v>
      </c>
      <c r="E14893" s="2" t="s">
        <v>135</v>
      </c>
      <c r="F14893" s="2" t="s">
        <v>4969</v>
      </c>
      <c r="G14893" s="5">
        <v>150</v>
      </c>
      <c r="H14893" s="5">
        <v>31.85</v>
      </c>
      <c r="I14893" s="5">
        <v>4777.5</v>
      </c>
      <c r="J14893" s="5">
        <v>7334467.0900000026</v>
      </c>
      <c r="K14893" s="3" t="str" cm="1">
        <f t="array" ref="K14893">_xlfn.LET(_xlpm.d,UPPER(TRIM(CLEAN(SUBSTITUTE(F14893,CHAR(160),"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94" spans="2:11" hidden="1" x14ac:dyDescent="0.25">
      <c r="B14894" s="20">
        <v>45827</v>
      </c>
      <c r="C14894" s="2" t="s">
        <v>1</v>
      </c>
      <c r="D14894" s="2" t="s">
        <v>1346</v>
      </c>
      <c r="E14894" s="2" t="s">
        <v>192</v>
      </c>
      <c r="F14894" s="2" t="s">
        <v>4969</v>
      </c>
      <c r="G14894" s="5">
        <v>120</v>
      </c>
      <c r="H14894" s="5">
        <v>31.85</v>
      </c>
      <c r="I14894" s="5">
        <v>3822</v>
      </c>
      <c r="J14894" s="5">
        <v>7338289.0900000026</v>
      </c>
      <c r="K14894" s="3" t="str" cm="1">
        <f t="array" ref="K14894">_xlfn.LET(_xlpm.d,UPPER(TRIM(CLEAN(SUBSTITUTE(F14894,CHAR(160),"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95" spans="2:11" hidden="1" x14ac:dyDescent="0.25">
      <c r="B14895" s="20">
        <v>45827</v>
      </c>
      <c r="C14895" s="2" t="s">
        <v>1</v>
      </c>
      <c r="D14895" s="2" t="s">
        <v>5288</v>
      </c>
      <c r="E14895" s="2" t="s">
        <v>16</v>
      </c>
      <c r="F14895" s="2" t="s">
        <v>4969</v>
      </c>
      <c r="G14895" s="5">
        <v>50</v>
      </c>
      <c r="H14895" s="5">
        <v>31.8</v>
      </c>
      <c r="I14895" s="5">
        <v>1590</v>
      </c>
      <c r="J14895" s="5">
        <v>7339879.0900000026</v>
      </c>
      <c r="K14895" s="3" t="str" cm="1">
        <f t="array" ref="K14895">_xlfn.LET(_xlpm.d,UPPER(TRIM(CLEAN(SUBSTITUTE(F14895,CHAR(160),"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96" spans="2:11" hidden="1" x14ac:dyDescent="0.25">
      <c r="B14896" s="20">
        <v>45827</v>
      </c>
      <c r="C14896" s="2" t="s">
        <v>1</v>
      </c>
      <c r="D14896" s="2" t="s">
        <v>5289</v>
      </c>
      <c r="E14896" s="2" t="s">
        <v>120</v>
      </c>
      <c r="F14896" s="2" t="s">
        <v>4969</v>
      </c>
      <c r="G14896" s="5">
        <v>65</v>
      </c>
      <c r="H14896" s="5">
        <v>31.65</v>
      </c>
      <c r="I14896" s="5">
        <v>2057.25</v>
      </c>
      <c r="J14896" s="5">
        <v>7341936.3400000026</v>
      </c>
      <c r="K14896" s="3" t="str" cm="1">
        <f t="array" ref="K14896">_xlfn.LET(_xlpm.d,UPPER(TRIM(CLEAN(SUBSTITUTE(F14896,CHAR(160),"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97" spans="2:11" hidden="1" x14ac:dyDescent="0.25">
      <c r="B14897" s="20">
        <v>45827</v>
      </c>
      <c r="C14897" s="2" t="s">
        <v>1</v>
      </c>
      <c r="D14897" s="2" t="s">
        <v>2914</v>
      </c>
      <c r="E14897" s="2" t="s">
        <v>120</v>
      </c>
      <c r="F14897" s="2" t="s">
        <v>4969</v>
      </c>
      <c r="G14897" s="5">
        <v>90</v>
      </c>
      <c r="H14897" s="5">
        <v>27.2</v>
      </c>
      <c r="I14897" s="5">
        <v>2448</v>
      </c>
      <c r="J14897" s="5">
        <v>7344384.3400000026</v>
      </c>
      <c r="K14897" s="3" t="str" cm="1">
        <f t="array" ref="K14897">_xlfn.LET(_xlpm.d,UPPER(TRIM(CLEAN(SUBSTITUTE(F14897,CHAR(160),"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98" spans="2:11" hidden="1" x14ac:dyDescent="0.25">
      <c r="B14898" s="20">
        <v>45827</v>
      </c>
      <c r="C14898" s="2" t="s">
        <v>1</v>
      </c>
      <c r="D14898" s="2" t="s">
        <v>1931</v>
      </c>
      <c r="E14898" s="2" t="s">
        <v>288</v>
      </c>
      <c r="F14898" s="2" t="s">
        <v>4969</v>
      </c>
      <c r="G14898" s="5">
        <v>100</v>
      </c>
      <c r="H14898" s="5">
        <v>31.85</v>
      </c>
      <c r="I14898" s="5">
        <v>3185</v>
      </c>
      <c r="J14898" s="5">
        <v>7347569.3400000026</v>
      </c>
      <c r="K14898" s="3" t="str" cm="1">
        <f t="array" ref="K14898">_xlfn.LET(_xlpm.d,UPPER(TRIM(CLEAN(SUBSTITUTE(F14898,CHAR(160),"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899" spans="2:11" hidden="1" x14ac:dyDescent="0.25">
      <c r="B14899" s="20">
        <v>45828</v>
      </c>
      <c r="C14899" s="2" t="s">
        <v>1</v>
      </c>
      <c r="D14899" s="2" t="s">
        <v>2915</v>
      </c>
      <c r="E14899" s="2" t="s">
        <v>78</v>
      </c>
      <c r="F14899" s="2" t="s">
        <v>4969</v>
      </c>
      <c r="G14899" s="5">
        <v>180</v>
      </c>
      <c r="H14899" s="5">
        <v>31.85</v>
      </c>
      <c r="I14899" s="5">
        <v>5733</v>
      </c>
      <c r="J14899" s="5">
        <v>7353302.3400000026</v>
      </c>
      <c r="K14899" s="3" t="str" cm="1">
        <f t="array" ref="K14899">_xlfn.LET(_xlpm.d,UPPER(TRIM(CLEAN(SUBSTITUTE(F14899,CHAR(160),"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00" spans="2:11" hidden="1" x14ac:dyDescent="0.25">
      <c r="B14900" s="20">
        <v>45828</v>
      </c>
      <c r="C14900" s="2" t="s">
        <v>1</v>
      </c>
      <c r="D14900" s="2" t="s">
        <v>1932</v>
      </c>
      <c r="E14900" s="2" t="s">
        <v>243</v>
      </c>
      <c r="F14900" s="2" t="s">
        <v>4969</v>
      </c>
      <c r="G14900" s="5">
        <v>120</v>
      </c>
      <c r="H14900" s="5">
        <v>31.85</v>
      </c>
      <c r="I14900" s="5">
        <v>3822</v>
      </c>
      <c r="J14900" s="5">
        <v>7357124.3400000026</v>
      </c>
      <c r="K14900" s="3" t="str" cm="1">
        <f t="array" ref="K14900">_xlfn.LET(_xlpm.d,UPPER(TRIM(CLEAN(SUBSTITUTE(F14900,CHAR(160),"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01" spans="2:11" hidden="1" x14ac:dyDescent="0.25">
      <c r="B14901" s="20">
        <v>45828</v>
      </c>
      <c r="C14901" s="2" t="s">
        <v>1</v>
      </c>
      <c r="D14901" s="2" t="s">
        <v>5290</v>
      </c>
      <c r="E14901" s="2" t="s">
        <v>232</v>
      </c>
      <c r="F14901" s="2" t="s">
        <v>4969</v>
      </c>
      <c r="G14901" s="5">
        <v>63</v>
      </c>
      <c r="H14901" s="5">
        <v>31.85</v>
      </c>
      <c r="I14901" s="5">
        <v>2006.55</v>
      </c>
      <c r="J14901" s="5">
        <v>7359130.8900000025</v>
      </c>
      <c r="K14901" s="3" t="str" cm="1">
        <f t="array" ref="K14901">_xlfn.LET(_xlpm.d,UPPER(TRIM(CLEAN(SUBSTITUTE(F14901,CHAR(160),"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02" spans="2:11" hidden="1" x14ac:dyDescent="0.25">
      <c r="B14902" s="20">
        <v>45828</v>
      </c>
      <c r="C14902" s="2" t="s">
        <v>1</v>
      </c>
      <c r="D14902" s="2" t="s">
        <v>597</v>
      </c>
      <c r="E14902" s="2" t="s">
        <v>241</v>
      </c>
      <c r="F14902" s="2" t="s">
        <v>4969</v>
      </c>
      <c r="G14902" s="5">
        <v>180</v>
      </c>
      <c r="H14902" s="5">
        <v>31.85</v>
      </c>
      <c r="I14902" s="5">
        <v>5733</v>
      </c>
      <c r="J14902" s="5">
        <v>7364863.8900000025</v>
      </c>
      <c r="K14902" s="3" t="str" cm="1">
        <f t="array" ref="K14902">_xlfn.LET(_xlpm.d,UPPER(TRIM(CLEAN(SUBSTITUTE(F14902,CHAR(160),"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03" spans="2:11" hidden="1" x14ac:dyDescent="0.25">
      <c r="B14903" s="20">
        <v>45828</v>
      </c>
      <c r="C14903" s="2" t="s">
        <v>1</v>
      </c>
      <c r="D14903" s="2" t="s">
        <v>2916</v>
      </c>
      <c r="E14903" s="2" t="s">
        <v>186</v>
      </c>
      <c r="F14903" s="2" t="s">
        <v>4969</v>
      </c>
      <c r="G14903" s="5">
        <v>130</v>
      </c>
      <c r="H14903" s="5">
        <v>31.85</v>
      </c>
      <c r="I14903" s="5">
        <v>4140.5</v>
      </c>
      <c r="J14903" s="5">
        <v>7369004.3900000025</v>
      </c>
      <c r="K14903" s="3" t="str" cm="1">
        <f t="array" ref="K14903">_xlfn.LET(_xlpm.d,UPPER(TRIM(CLEAN(SUBSTITUTE(F14903,CHAR(160),"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04" spans="2:11" hidden="1" x14ac:dyDescent="0.25">
      <c r="B14904" s="20">
        <v>45828</v>
      </c>
      <c r="C14904" s="2" t="s">
        <v>1</v>
      </c>
      <c r="D14904" s="2" t="s">
        <v>598</v>
      </c>
      <c r="E14904" s="2" t="s">
        <v>238</v>
      </c>
      <c r="F14904" s="2" t="s">
        <v>4969</v>
      </c>
      <c r="G14904" s="5">
        <v>240</v>
      </c>
      <c r="H14904" s="5">
        <v>31.85</v>
      </c>
      <c r="I14904" s="5">
        <v>7644</v>
      </c>
      <c r="J14904" s="5">
        <v>7376648.3900000025</v>
      </c>
      <c r="K14904" s="3" t="str" cm="1">
        <f t="array" ref="K14904">_xlfn.LET(_xlpm.d,UPPER(TRIM(CLEAN(SUBSTITUTE(F14904,CHAR(160),"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05" spans="2:11" hidden="1" x14ac:dyDescent="0.25">
      <c r="B14905" s="20">
        <v>45828</v>
      </c>
      <c r="C14905" s="2" t="s">
        <v>1</v>
      </c>
      <c r="D14905" s="2" t="s">
        <v>2917</v>
      </c>
      <c r="E14905" s="2" t="s">
        <v>796</v>
      </c>
      <c r="F14905" s="2" t="s">
        <v>4969</v>
      </c>
      <c r="G14905" s="5">
        <v>20</v>
      </c>
      <c r="H14905" s="5">
        <v>29.99</v>
      </c>
      <c r="I14905" s="5">
        <v>599.79999999999995</v>
      </c>
      <c r="J14905" s="5">
        <v>7377248.1900000023</v>
      </c>
      <c r="K14905" s="3" t="str" cm="1">
        <f t="array" ref="K14905">_xlfn.LET(_xlpm.d,UPPER(TRIM(CLEAN(SUBSTITUTE(F14905,CHAR(160),"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06" spans="2:11" hidden="1" x14ac:dyDescent="0.25">
      <c r="B14906" s="20">
        <v>45828</v>
      </c>
      <c r="C14906" s="2" t="s">
        <v>1</v>
      </c>
      <c r="D14906" s="2" t="s">
        <v>2919</v>
      </c>
      <c r="E14906" s="2" t="s">
        <v>165</v>
      </c>
      <c r="F14906" s="2" t="s">
        <v>4969</v>
      </c>
      <c r="G14906" s="5">
        <v>70</v>
      </c>
      <c r="H14906" s="5">
        <v>31.85</v>
      </c>
      <c r="I14906" s="5">
        <v>2229.5</v>
      </c>
      <c r="J14906" s="5">
        <v>7379477.6900000023</v>
      </c>
      <c r="K14906" s="3" t="str" cm="1">
        <f t="array" ref="K14906">_xlfn.LET(_xlpm.d,UPPER(TRIM(CLEAN(SUBSTITUTE(F14906,CHAR(160),"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07" spans="2:11" hidden="1" x14ac:dyDescent="0.25">
      <c r="B14907" s="20">
        <v>45828</v>
      </c>
      <c r="C14907" s="2" t="s">
        <v>1</v>
      </c>
      <c r="D14907" s="2" t="s">
        <v>1006</v>
      </c>
      <c r="E14907" s="2" t="s">
        <v>43</v>
      </c>
      <c r="F14907" s="2" t="s">
        <v>4969</v>
      </c>
      <c r="G14907" s="5">
        <v>20</v>
      </c>
      <c r="H14907" s="5">
        <v>27.3</v>
      </c>
      <c r="I14907" s="5">
        <v>546</v>
      </c>
      <c r="J14907" s="5">
        <v>7380023.6900000023</v>
      </c>
      <c r="K14907" s="3" t="str" cm="1">
        <f t="array" ref="K14907">_xlfn.LET(_xlpm.d,UPPER(TRIM(CLEAN(SUBSTITUTE(F14907,CHAR(160),"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08" spans="2:11" hidden="1" x14ac:dyDescent="0.25">
      <c r="B14908" s="20">
        <v>45828</v>
      </c>
      <c r="C14908" s="2" t="s">
        <v>1</v>
      </c>
      <c r="D14908" s="2" t="s">
        <v>2920</v>
      </c>
      <c r="E14908" s="2" t="s">
        <v>807</v>
      </c>
      <c r="F14908" s="2" t="s">
        <v>4969</v>
      </c>
      <c r="G14908" s="5">
        <v>50</v>
      </c>
      <c r="H14908" s="5">
        <v>28.65</v>
      </c>
      <c r="I14908" s="5">
        <v>1432.5</v>
      </c>
      <c r="J14908" s="5">
        <v>7381456.1900000023</v>
      </c>
      <c r="K14908" s="3" t="str" cm="1">
        <f t="array" ref="K14908">_xlfn.LET(_xlpm.d,UPPER(TRIM(CLEAN(SUBSTITUTE(F14908,CHAR(160),"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09" spans="2:11" hidden="1" x14ac:dyDescent="0.25">
      <c r="B14909" s="20">
        <v>45828</v>
      </c>
      <c r="C14909" s="2" t="s">
        <v>1</v>
      </c>
      <c r="D14909" s="2" t="s">
        <v>2921</v>
      </c>
      <c r="E14909" s="2" t="s">
        <v>307</v>
      </c>
      <c r="F14909" s="2" t="s">
        <v>4969</v>
      </c>
      <c r="G14909" s="5">
        <v>500</v>
      </c>
      <c r="H14909" s="5">
        <v>31.85</v>
      </c>
      <c r="I14909" s="5">
        <v>15925</v>
      </c>
      <c r="J14909" s="5">
        <v>7397381.1900000023</v>
      </c>
      <c r="K14909" s="3" t="str" cm="1">
        <f t="array" ref="K14909">_xlfn.LET(_xlpm.d,UPPER(TRIM(CLEAN(SUBSTITUTE(F14909,CHAR(160),"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10" spans="2:11" hidden="1" x14ac:dyDescent="0.25">
      <c r="B14910" s="20">
        <v>45831</v>
      </c>
      <c r="C14910" s="2" t="s">
        <v>1</v>
      </c>
      <c r="D14910" s="2" t="s">
        <v>5291</v>
      </c>
      <c r="E14910" s="2" t="s">
        <v>5004</v>
      </c>
      <c r="F14910" s="2" t="s">
        <v>4969</v>
      </c>
      <c r="G14910" s="5">
        <v>10</v>
      </c>
      <c r="H14910" s="5">
        <v>29.99</v>
      </c>
      <c r="I14910" s="5">
        <v>299.89999999999998</v>
      </c>
      <c r="J14910" s="5">
        <v>7397681.0900000026</v>
      </c>
      <c r="K14910" s="3" t="str" cm="1">
        <f t="array" ref="K14910">_xlfn.LET(_xlpm.d,UPPER(TRIM(CLEAN(SUBSTITUTE(F14910,CHAR(160),"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11" spans="2:11" hidden="1" x14ac:dyDescent="0.25">
      <c r="B14911" s="20">
        <v>45831</v>
      </c>
      <c r="C14911" s="2" t="s">
        <v>1</v>
      </c>
      <c r="D14911" s="2" t="s">
        <v>5292</v>
      </c>
      <c r="E14911" s="2" t="s">
        <v>3</v>
      </c>
      <c r="F14911" s="2" t="s">
        <v>4969</v>
      </c>
      <c r="G14911" s="5">
        <v>60</v>
      </c>
      <c r="H14911" s="5">
        <v>29.99</v>
      </c>
      <c r="I14911" s="5">
        <v>1799.4</v>
      </c>
      <c r="J14911" s="5">
        <v>7399480.490000003</v>
      </c>
      <c r="K14911" s="3" t="str" cm="1">
        <f t="array" ref="K14911">_xlfn.LET(_xlpm.d,UPPER(TRIM(CLEAN(SUBSTITUTE(F14911,CHAR(160),"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12" spans="2:11" hidden="1" x14ac:dyDescent="0.25">
      <c r="B14912" s="20">
        <v>45831</v>
      </c>
      <c r="C14912" s="2" t="s">
        <v>1</v>
      </c>
      <c r="D14912" s="2" t="s">
        <v>3610</v>
      </c>
      <c r="E14912" s="2" t="s">
        <v>832</v>
      </c>
      <c r="F14912" s="2" t="s">
        <v>4969</v>
      </c>
      <c r="G14912" s="5">
        <v>60</v>
      </c>
      <c r="H14912" s="5">
        <v>29.99</v>
      </c>
      <c r="I14912" s="5">
        <v>1799.4</v>
      </c>
      <c r="J14912" s="5">
        <v>7401279.8900000034</v>
      </c>
      <c r="K14912" s="3" t="str" cm="1">
        <f t="array" ref="K14912">_xlfn.LET(_xlpm.d,UPPER(TRIM(CLEAN(SUBSTITUTE(F14912,CHAR(160),"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13" spans="2:11" hidden="1" x14ac:dyDescent="0.25">
      <c r="B14913" s="20">
        <v>45831</v>
      </c>
      <c r="C14913" s="2" t="s">
        <v>1</v>
      </c>
      <c r="D14913" s="2" t="s">
        <v>5293</v>
      </c>
      <c r="E14913" s="2" t="s">
        <v>243</v>
      </c>
      <c r="F14913" s="2" t="s">
        <v>4969</v>
      </c>
      <c r="G14913" s="5">
        <v>270</v>
      </c>
      <c r="H14913" s="5">
        <v>31.85</v>
      </c>
      <c r="I14913" s="5">
        <v>8599.5</v>
      </c>
      <c r="J14913" s="5">
        <v>7409879.3900000034</v>
      </c>
      <c r="K14913" s="3" t="str" cm="1">
        <f t="array" ref="K14913">_xlfn.LET(_xlpm.d,UPPER(TRIM(CLEAN(SUBSTITUTE(F14913,CHAR(160),"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14" spans="2:11" hidden="1" x14ac:dyDescent="0.25">
      <c r="B14914" s="20">
        <v>45831</v>
      </c>
      <c r="C14914" s="2" t="s">
        <v>1</v>
      </c>
      <c r="D14914" s="2" t="s">
        <v>5294</v>
      </c>
      <c r="E14914" s="2" t="s">
        <v>160</v>
      </c>
      <c r="F14914" s="2" t="s">
        <v>4969</v>
      </c>
      <c r="G14914" s="5">
        <v>100</v>
      </c>
      <c r="H14914" s="5">
        <v>31.85</v>
      </c>
      <c r="I14914" s="5">
        <v>3185</v>
      </c>
      <c r="J14914" s="5">
        <v>7413064.3900000034</v>
      </c>
      <c r="K14914" s="3" t="str" cm="1">
        <f t="array" ref="K14914">_xlfn.LET(_xlpm.d,UPPER(TRIM(CLEAN(SUBSTITUTE(F14914,CHAR(160),"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15" spans="2:11" hidden="1" x14ac:dyDescent="0.25">
      <c r="B14915" s="20">
        <v>45831</v>
      </c>
      <c r="C14915" s="2" t="s">
        <v>1</v>
      </c>
      <c r="D14915" s="2" t="s">
        <v>599</v>
      </c>
      <c r="E14915" s="2" t="s">
        <v>180</v>
      </c>
      <c r="F14915" s="2" t="s">
        <v>4969</v>
      </c>
      <c r="G14915" s="5">
        <v>100</v>
      </c>
      <c r="H14915" s="5">
        <v>31.85</v>
      </c>
      <c r="I14915" s="5">
        <v>3185</v>
      </c>
      <c r="J14915" s="5">
        <v>7416249.3900000034</v>
      </c>
      <c r="K14915" s="3" t="str" cm="1">
        <f t="array" ref="K14915">_xlfn.LET(_xlpm.d,UPPER(TRIM(CLEAN(SUBSTITUTE(F14915,CHAR(160),"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16" spans="2:11" hidden="1" x14ac:dyDescent="0.25">
      <c r="B14916" s="20">
        <v>45831</v>
      </c>
      <c r="C14916" s="2" t="s">
        <v>1</v>
      </c>
      <c r="D14916" s="2" t="s">
        <v>1933</v>
      </c>
      <c r="E14916" s="2" t="s">
        <v>254</v>
      </c>
      <c r="F14916" s="2" t="s">
        <v>4969</v>
      </c>
      <c r="G14916" s="5">
        <v>100</v>
      </c>
      <c r="H14916" s="5">
        <v>31.85</v>
      </c>
      <c r="I14916" s="5">
        <v>3185</v>
      </c>
      <c r="J14916" s="5">
        <v>7419434.3900000034</v>
      </c>
      <c r="K14916" s="3" t="str" cm="1">
        <f t="array" ref="K14916">_xlfn.LET(_xlpm.d,UPPER(TRIM(CLEAN(SUBSTITUTE(F14916,CHAR(160),"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17" spans="2:11" hidden="1" x14ac:dyDescent="0.25">
      <c r="B14917" s="20">
        <v>45832</v>
      </c>
      <c r="C14917" s="2" t="s">
        <v>1</v>
      </c>
      <c r="D14917" s="2" t="s">
        <v>600</v>
      </c>
      <c r="E14917" s="2" t="s">
        <v>162</v>
      </c>
      <c r="F14917" s="2" t="s">
        <v>4969</v>
      </c>
      <c r="G14917" s="5">
        <v>250</v>
      </c>
      <c r="H14917" s="5">
        <v>31.85</v>
      </c>
      <c r="I14917" s="5">
        <v>7962.5</v>
      </c>
      <c r="J14917" s="5">
        <v>7427396.8900000034</v>
      </c>
      <c r="K14917" s="3" t="str" cm="1">
        <f t="array" ref="K14917">_xlfn.LET(_xlpm.d,UPPER(TRIM(CLEAN(SUBSTITUTE(F14917,CHAR(160),"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18" spans="2:11" hidden="1" x14ac:dyDescent="0.25">
      <c r="B14918" s="20">
        <v>45832</v>
      </c>
      <c r="C14918" s="2" t="s">
        <v>1</v>
      </c>
      <c r="D14918" s="2" t="s">
        <v>601</v>
      </c>
      <c r="E14918" s="2" t="s">
        <v>234</v>
      </c>
      <c r="F14918" s="2" t="s">
        <v>4969</v>
      </c>
      <c r="G14918" s="5">
        <v>180</v>
      </c>
      <c r="H14918" s="5">
        <v>31.85</v>
      </c>
      <c r="I14918" s="5">
        <v>5733</v>
      </c>
      <c r="J14918" s="5">
        <v>7433129.8900000034</v>
      </c>
      <c r="K14918" s="3" t="str" cm="1">
        <f t="array" ref="K14918">_xlfn.LET(_xlpm.d,UPPER(TRIM(CLEAN(SUBSTITUTE(F14918,CHAR(160),"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19" spans="2:11" hidden="1" x14ac:dyDescent="0.25">
      <c r="B14919" s="20">
        <v>45832</v>
      </c>
      <c r="C14919" s="2" t="s">
        <v>1</v>
      </c>
      <c r="D14919" s="2" t="s">
        <v>1347</v>
      </c>
      <c r="E14919" s="2" t="s">
        <v>279</v>
      </c>
      <c r="F14919" s="2" t="s">
        <v>4969</v>
      </c>
      <c r="G14919" s="5">
        <v>110</v>
      </c>
      <c r="H14919" s="5">
        <v>31.85</v>
      </c>
      <c r="I14919" s="5">
        <v>3503.5</v>
      </c>
      <c r="J14919" s="5">
        <v>7436633.3900000034</v>
      </c>
      <c r="K14919" s="3" t="str" cm="1">
        <f t="array" ref="K14919">_xlfn.LET(_xlpm.d,UPPER(TRIM(CLEAN(SUBSTITUTE(F14919,CHAR(160),"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20" spans="2:11" hidden="1" x14ac:dyDescent="0.25">
      <c r="B14920" s="20">
        <v>45832</v>
      </c>
      <c r="C14920" s="2" t="s">
        <v>1</v>
      </c>
      <c r="D14920" s="2" t="s">
        <v>4456</v>
      </c>
      <c r="E14920" s="2" t="s">
        <v>232</v>
      </c>
      <c r="F14920" s="2" t="s">
        <v>4969</v>
      </c>
      <c r="G14920" s="5">
        <v>100</v>
      </c>
      <c r="H14920" s="5">
        <v>31.85</v>
      </c>
      <c r="I14920" s="5">
        <v>3185</v>
      </c>
      <c r="J14920" s="5">
        <v>7439818.3900000034</v>
      </c>
      <c r="K14920" s="3" t="str" cm="1">
        <f t="array" ref="K14920">_xlfn.LET(_xlpm.d,UPPER(TRIM(CLEAN(SUBSTITUTE(F14920,CHAR(160),"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21" spans="2:11" hidden="1" x14ac:dyDescent="0.25">
      <c r="B14921" s="20">
        <v>45832</v>
      </c>
      <c r="C14921" s="2" t="s">
        <v>1</v>
      </c>
      <c r="D14921" s="2" t="s">
        <v>1934</v>
      </c>
      <c r="E14921" s="2" t="s">
        <v>78</v>
      </c>
      <c r="F14921" s="2" t="s">
        <v>4969</v>
      </c>
      <c r="G14921" s="5">
        <v>100</v>
      </c>
      <c r="H14921" s="5">
        <v>31.85</v>
      </c>
      <c r="I14921" s="5">
        <v>3185</v>
      </c>
      <c r="J14921" s="5">
        <v>7443003.3900000034</v>
      </c>
      <c r="K14921" s="3" t="str" cm="1">
        <f t="array" ref="K14921">_xlfn.LET(_xlpm.d,UPPER(TRIM(CLEAN(SUBSTITUTE(F14921,CHAR(160),"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22" spans="2:11" hidden="1" x14ac:dyDescent="0.25">
      <c r="B14922" s="20">
        <v>45832</v>
      </c>
      <c r="C14922" s="2" t="s">
        <v>1</v>
      </c>
      <c r="D14922" s="2" t="s">
        <v>2922</v>
      </c>
      <c r="E14922" s="2" t="s">
        <v>143</v>
      </c>
      <c r="F14922" s="2" t="s">
        <v>4969</v>
      </c>
      <c r="G14922" s="5">
        <v>160</v>
      </c>
      <c r="H14922" s="5">
        <v>31.85</v>
      </c>
      <c r="I14922" s="5">
        <v>5096</v>
      </c>
      <c r="J14922" s="5">
        <v>7448099.3900000034</v>
      </c>
      <c r="K14922" s="3" t="str" cm="1">
        <f t="array" ref="K14922">_xlfn.LET(_xlpm.d,UPPER(TRIM(CLEAN(SUBSTITUTE(F14922,CHAR(160),"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23" spans="2:11" hidden="1" x14ac:dyDescent="0.25">
      <c r="B14923" s="20">
        <v>45832</v>
      </c>
      <c r="C14923" s="2" t="s">
        <v>1</v>
      </c>
      <c r="D14923" s="2" t="s">
        <v>602</v>
      </c>
      <c r="E14923" s="2" t="s">
        <v>156</v>
      </c>
      <c r="F14923" s="2" t="s">
        <v>4969</v>
      </c>
      <c r="G14923" s="5">
        <v>220</v>
      </c>
      <c r="H14923" s="5">
        <v>31.85</v>
      </c>
      <c r="I14923" s="5">
        <v>7007</v>
      </c>
      <c r="J14923" s="5">
        <v>7455106.3900000034</v>
      </c>
      <c r="K14923" s="3" t="str" cm="1">
        <f t="array" ref="K14923">_xlfn.LET(_xlpm.d,UPPER(TRIM(CLEAN(SUBSTITUTE(F14923,CHAR(160),"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24" spans="2:11" hidden="1" x14ac:dyDescent="0.25">
      <c r="B14924" s="20">
        <v>45832</v>
      </c>
      <c r="C14924" s="2" t="s">
        <v>1</v>
      </c>
      <c r="D14924" s="2" t="s">
        <v>5295</v>
      </c>
      <c r="E14924" s="2" t="s">
        <v>1735</v>
      </c>
      <c r="F14924" s="2" t="s">
        <v>4969</v>
      </c>
      <c r="G14924" s="5">
        <v>45</v>
      </c>
      <c r="H14924" s="5">
        <v>32.200000000000003</v>
      </c>
      <c r="I14924" s="5">
        <v>1449</v>
      </c>
      <c r="J14924" s="5">
        <v>7456555.3900000034</v>
      </c>
      <c r="K14924" s="3" t="str" cm="1">
        <f t="array" ref="K14924">_xlfn.LET(_xlpm.d,UPPER(TRIM(CLEAN(SUBSTITUTE(F14924,CHAR(160),"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25" spans="2:11" hidden="1" x14ac:dyDescent="0.25">
      <c r="B14925" s="20">
        <v>45833</v>
      </c>
      <c r="C14925" s="2" t="s">
        <v>1</v>
      </c>
      <c r="D14925" s="2" t="s">
        <v>1007</v>
      </c>
      <c r="E14925" s="2" t="s">
        <v>282</v>
      </c>
      <c r="F14925" s="2" t="s">
        <v>4969</v>
      </c>
      <c r="G14925" s="5">
        <v>280</v>
      </c>
      <c r="H14925" s="5">
        <v>31.85</v>
      </c>
      <c r="I14925" s="5">
        <v>8918</v>
      </c>
      <c r="J14925" s="5">
        <v>7465473.3900000034</v>
      </c>
      <c r="K14925" s="3" t="str" cm="1">
        <f t="array" ref="K14925">_xlfn.LET(_xlpm.d,UPPER(TRIM(CLEAN(SUBSTITUTE(F14925,CHAR(160),"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26" spans="2:11" hidden="1" x14ac:dyDescent="0.25">
      <c r="B14926" s="20">
        <v>45833</v>
      </c>
      <c r="C14926" s="2" t="s">
        <v>1</v>
      </c>
      <c r="D14926" s="2" t="s">
        <v>2924</v>
      </c>
      <c r="E14926" s="2" t="s">
        <v>491</v>
      </c>
      <c r="F14926" s="2" t="s">
        <v>4969</v>
      </c>
      <c r="G14926" s="5">
        <v>90</v>
      </c>
      <c r="H14926" s="5">
        <v>31.85</v>
      </c>
      <c r="I14926" s="5">
        <v>2866.5</v>
      </c>
      <c r="J14926" s="5">
        <v>7468339.8900000034</v>
      </c>
      <c r="K14926" s="3" t="str" cm="1">
        <f t="array" ref="K14926">_xlfn.LET(_xlpm.d,UPPER(TRIM(CLEAN(SUBSTITUTE(F14926,CHAR(160),"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27" spans="2:11" hidden="1" x14ac:dyDescent="0.25">
      <c r="B14927" s="20">
        <v>45833</v>
      </c>
      <c r="C14927" s="2" t="s">
        <v>1</v>
      </c>
      <c r="D14927" s="2" t="s">
        <v>3867</v>
      </c>
      <c r="E14927" s="2" t="s">
        <v>189</v>
      </c>
      <c r="F14927" s="2" t="s">
        <v>4969</v>
      </c>
      <c r="G14927" s="5">
        <v>150</v>
      </c>
      <c r="H14927" s="5">
        <v>31.85</v>
      </c>
      <c r="I14927" s="5">
        <v>4777.5</v>
      </c>
      <c r="J14927" s="5">
        <v>7473117.3900000034</v>
      </c>
      <c r="K14927" s="3" t="str" cm="1">
        <f t="array" ref="K14927">_xlfn.LET(_xlpm.d,UPPER(TRIM(CLEAN(SUBSTITUTE(F14927,CHAR(160),"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28" spans="2:11" hidden="1" x14ac:dyDescent="0.25">
      <c r="B14928" s="20">
        <v>45833</v>
      </c>
      <c r="C14928" s="2" t="s">
        <v>1</v>
      </c>
      <c r="D14928" s="2" t="s">
        <v>4457</v>
      </c>
      <c r="E14928" s="2" t="s">
        <v>796</v>
      </c>
      <c r="F14928" s="2" t="s">
        <v>4969</v>
      </c>
      <c r="G14928" s="5">
        <v>40</v>
      </c>
      <c r="H14928" s="5">
        <v>29.99</v>
      </c>
      <c r="I14928" s="5">
        <v>1199.5999999999999</v>
      </c>
      <c r="J14928" s="5">
        <v>7474316.990000003</v>
      </c>
      <c r="K14928" s="3" t="str" cm="1">
        <f t="array" ref="K14928">_xlfn.LET(_xlpm.d,UPPER(TRIM(CLEAN(SUBSTITUTE(F14928,CHAR(160),"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29" spans="2:11" hidden="1" x14ac:dyDescent="0.25">
      <c r="B14929" s="20">
        <v>45833</v>
      </c>
      <c r="C14929" s="2" t="s">
        <v>1</v>
      </c>
      <c r="D14929" s="2" t="s">
        <v>5296</v>
      </c>
      <c r="E14929" s="2" t="s">
        <v>41</v>
      </c>
      <c r="F14929" s="2" t="s">
        <v>4969</v>
      </c>
      <c r="G14929" s="5">
        <v>40</v>
      </c>
      <c r="H14929" s="5">
        <v>29.99</v>
      </c>
      <c r="I14929" s="5">
        <v>1199.5999999999999</v>
      </c>
      <c r="J14929" s="5">
        <v>7475516.5900000026</v>
      </c>
      <c r="K14929" s="3" t="str" cm="1">
        <f t="array" ref="K14929">_xlfn.LET(_xlpm.d,UPPER(TRIM(CLEAN(SUBSTITUTE(F14929,CHAR(160),"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30" spans="2:11" hidden="1" x14ac:dyDescent="0.25">
      <c r="B14930" s="20">
        <v>45833</v>
      </c>
      <c r="C14930" s="2" t="s">
        <v>1</v>
      </c>
      <c r="D14930" s="2" t="s">
        <v>1935</v>
      </c>
      <c r="E14930" s="2" t="s">
        <v>311</v>
      </c>
      <c r="F14930" s="2" t="s">
        <v>4969</v>
      </c>
      <c r="G14930" s="5">
        <v>750</v>
      </c>
      <c r="H14930" s="5">
        <v>31.85</v>
      </c>
      <c r="I14930" s="5">
        <v>23887.5</v>
      </c>
      <c r="J14930" s="5">
        <v>7499404.0900000026</v>
      </c>
      <c r="K14930" s="3" t="str" cm="1">
        <f t="array" ref="K14930">_xlfn.LET(_xlpm.d,UPPER(TRIM(CLEAN(SUBSTITUTE(F14930,CHAR(160),"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31" spans="2:11" hidden="1" x14ac:dyDescent="0.25">
      <c r="B14931" s="20">
        <v>45833</v>
      </c>
      <c r="C14931" s="2" t="s">
        <v>1</v>
      </c>
      <c r="D14931" s="2" t="s">
        <v>2925</v>
      </c>
      <c r="E14931" s="2" t="s">
        <v>305</v>
      </c>
      <c r="F14931" s="2" t="s">
        <v>4969</v>
      </c>
      <c r="G14931" s="5">
        <v>600</v>
      </c>
      <c r="H14931" s="5">
        <v>31.85</v>
      </c>
      <c r="I14931" s="5">
        <v>19110</v>
      </c>
      <c r="J14931" s="5">
        <v>7518514.0900000026</v>
      </c>
      <c r="K14931" s="3" t="str" cm="1">
        <f t="array" ref="K14931">_xlfn.LET(_xlpm.d,UPPER(TRIM(CLEAN(SUBSTITUTE(F14931,CHAR(160),"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32" spans="2:11" hidden="1" x14ac:dyDescent="0.25">
      <c r="B14932" s="20">
        <v>45834</v>
      </c>
      <c r="C14932" s="2" t="s">
        <v>1</v>
      </c>
      <c r="D14932" s="2" t="s">
        <v>603</v>
      </c>
      <c r="E14932" s="2" t="s">
        <v>192</v>
      </c>
      <c r="F14932" s="2" t="s">
        <v>4969</v>
      </c>
      <c r="G14932" s="5">
        <v>160</v>
      </c>
      <c r="H14932" s="5">
        <v>31.85</v>
      </c>
      <c r="I14932" s="5">
        <v>5096</v>
      </c>
      <c r="J14932" s="5">
        <v>7523610.0900000026</v>
      </c>
      <c r="K14932" s="3" t="str" cm="1">
        <f t="array" ref="K14932">_xlfn.LET(_xlpm.d,UPPER(TRIM(CLEAN(SUBSTITUTE(F14932,CHAR(160),"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33" spans="2:11" hidden="1" x14ac:dyDescent="0.25">
      <c r="B14933" s="20">
        <v>45834</v>
      </c>
      <c r="C14933" s="2" t="s">
        <v>1</v>
      </c>
      <c r="D14933" s="2" t="s">
        <v>1008</v>
      </c>
      <c r="E14933" s="2" t="s">
        <v>151</v>
      </c>
      <c r="F14933" s="2" t="s">
        <v>4969</v>
      </c>
      <c r="G14933" s="5">
        <v>110</v>
      </c>
      <c r="H14933" s="5">
        <v>31.85</v>
      </c>
      <c r="I14933" s="5">
        <v>3503.5</v>
      </c>
      <c r="J14933" s="5">
        <v>7527113.5900000026</v>
      </c>
      <c r="K14933" s="3" t="str" cm="1">
        <f t="array" ref="K14933">_xlfn.LET(_xlpm.d,UPPER(TRIM(CLEAN(SUBSTITUTE(F14933,CHAR(160),"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34" spans="2:11" hidden="1" x14ac:dyDescent="0.25">
      <c r="B14934" s="20">
        <v>45834</v>
      </c>
      <c r="C14934" s="2" t="s">
        <v>1</v>
      </c>
      <c r="D14934" s="2" t="s">
        <v>1529</v>
      </c>
      <c r="E14934" s="2" t="s">
        <v>135</v>
      </c>
      <c r="F14934" s="2" t="s">
        <v>4969</v>
      </c>
      <c r="G14934" s="5">
        <v>120</v>
      </c>
      <c r="H14934" s="5">
        <v>31.85</v>
      </c>
      <c r="I14934" s="5">
        <v>3822</v>
      </c>
      <c r="J14934" s="5">
        <v>7530935.5900000026</v>
      </c>
      <c r="K14934" s="3" t="str" cm="1">
        <f t="array" ref="K14934">_xlfn.LET(_xlpm.d,UPPER(TRIM(CLEAN(SUBSTITUTE(F14934,CHAR(160),"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35" spans="2:11" hidden="1" x14ac:dyDescent="0.25">
      <c r="B14935" s="20">
        <v>45834</v>
      </c>
      <c r="C14935" s="2" t="s">
        <v>1</v>
      </c>
      <c r="D14935" s="2" t="s">
        <v>1936</v>
      </c>
      <c r="E14935" s="2" t="s">
        <v>248</v>
      </c>
      <c r="F14935" s="2" t="s">
        <v>4969</v>
      </c>
      <c r="G14935" s="5">
        <v>150</v>
      </c>
      <c r="H14935" s="5">
        <v>31.85</v>
      </c>
      <c r="I14935" s="5">
        <v>4777.5</v>
      </c>
      <c r="J14935" s="5">
        <v>7535713.0900000026</v>
      </c>
      <c r="K14935" s="3" t="str" cm="1">
        <f t="array" ref="K14935">_xlfn.LET(_xlpm.d,UPPER(TRIM(CLEAN(SUBSTITUTE(F14935,CHAR(160),"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36" spans="2:11" hidden="1" x14ac:dyDescent="0.25">
      <c r="B14936" s="20">
        <v>45834</v>
      </c>
      <c r="C14936" s="2" t="s">
        <v>1</v>
      </c>
      <c r="D14936" s="2" t="s">
        <v>4601</v>
      </c>
      <c r="E14936" s="2" t="s">
        <v>796</v>
      </c>
      <c r="F14936" s="2" t="s">
        <v>4969</v>
      </c>
      <c r="G14936" s="5">
        <v>10</v>
      </c>
      <c r="H14936" s="5">
        <v>29.99</v>
      </c>
      <c r="I14936" s="5">
        <v>299.89999999999998</v>
      </c>
      <c r="J14936" s="5">
        <v>7536012.990000003</v>
      </c>
      <c r="K14936" s="3" t="str" cm="1">
        <f t="array" ref="K14936">_xlfn.LET(_xlpm.d,UPPER(TRIM(CLEAN(SUBSTITUTE(F14936,CHAR(160),"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37" spans="2:11" hidden="1" x14ac:dyDescent="0.25">
      <c r="B14937" s="20">
        <v>45835</v>
      </c>
      <c r="C14937" s="2" t="s">
        <v>1</v>
      </c>
      <c r="D14937" s="2" t="s">
        <v>604</v>
      </c>
      <c r="E14937" s="2" t="s">
        <v>241</v>
      </c>
      <c r="F14937" s="2" t="s">
        <v>4969</v>
      </c>
      <c r="G14937" s="5">
        <v>120</v>
      </c>
      <c r="H14937" s="5">
        <v>31.85</v>
      </c>
      <c r="I14937" s="5">
        <v>3822</v>
      </c>
      <c r="J14937" s="5">
        <v>7539834.990000003</v>
      </c>
      <c r="K14937" s="3" t="str" cm="1">
        <f t="array" ref="K14937">_xlfn.LET(_xlpm.d,UPPER(TRIM(CLEAN(SUBSTITUTE(F14937,CHAR(160),"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38" spans="2:11" hidden="1" x14ac:dyDescent="0.25">
      <c r="B14938" s="20">
        <v>45835</v>
      </c>
      <c r="C14938" s="2" t="s">
        <v>1</v>
      </c>
      <c r="D14938" s="2" t="s">
        <v>2926</v>
      </c>
      <c r="E14938" s="2" t="s">
        <v>236</v>
      </c>
      <c r="F14938" s="2" t="s">
        <v>4969</v>
      </c>
      <c r="G14938" s="5">
        <v>260</v>
      </c>
      <c r="H14938" s="5">
        <v>31.85</v>
      </c>
      <c r="I14938" s="5">
        <v>8281</v>
      </c>
      <c r="J14938" s="5">
        <v>7548115.990000003</v>
      </c>
      <c r="K14938" s="3" t="str" cm="1">
        <f t="array" ref="K14938">_xlfn.LET(_xlpm.d,UPPER(TRIM(CLEAN(SUBSTITUTE(F14938,CHAR(160),"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39" spans="2:11" hidden="1" x14ac:dyDescent="0.25">
      <c r="B14939" s="20">
        <v>45835</v>
      </c>
      <c r="C14939" s="2" t="s">
        <v>1</v>
      </c>
      <c r="D14939" s="2" t="s">
        <v>605</v>
      </c>
      <c r="E14939" s="2" t="s">
        <v>195</v>
      </c>
      <c r="F14939" s="2" t="s">
        <v>4969</v>
      </c>
      <c r="G14939" s="5">
        <v>100</v>
      </c>
      <c r="H14939" s="5">
        <v>31.85</v>
      </c>
      <c r="I14939" s="5">
        <v>3185</v>
      </c>
      <c r="J14939" s="5">
        <v>7551300.990000003</v>
      </c>
      <c r="K14939" s="3" t="str" cm="1">
        <f t="array" ref="K14939">_xlfn.LET(_xlpm.d,UPPER(TRIM(CLEAN(SUBSTITUTE(F14939,CHAR(160),"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40" spans="2:11" hidden="1" x14ac:dyDescent="0.25">
      <c r="B14940" s="20">
        <v>45835</v>
      </c>
      <c r="C14940" s="2" t="s">
        <v>1</v>
      </c>
      <c r="D14940" s="2" t="s">
        <v>5297</v>
      </c>
      <c r="E14940" s="2" t="s">
        <v>78</v>
      </c>
      <c r="F14940" s="2" t="s">
        <v>4969</v>
      </c>
      <c r="G14940" s="5">
        <v>100</v>
      </c>
      <c r="H14940" s="5">
        <v>31.85</v>
      </c>
      <c r="I14940" s="5">
        <v>3185</v>
      </c>
      <c r="J14940" s="5">
        <v>7554485.990000003</v>
      </c>
      <c r="K14940" s="3" t="str" cm="1">
        <f t="array" ref="K14940">_xlfn.LET(_xlpm.d,UPPER(TRIM(CLEAN(SUBSTITUTE(F14940,CHAR(160),"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41" spans="2:11" hidden="1" x14ac:dyDescent="0.25">
      <c r="B14941" s="20">
        <v>45835</v>
      </c>
      <c r="C14941" s="2" t="s">
        <v>1</v>
      </c>
      <c r="D14941" s="2" t="s">
        <v>2927</v>
      </c>
      <c r="E14941" s="2" t="s">
        <v>165</v>
      </c>
      <c r="F14941" s="2" t="s">
        <v>4969</v>
      </c>
      <c r="G14941" s="5">
        <v>150</v>
      </c>
      <c r="H14941" s="5">
        <v>31.85</v>
      </c>
      <c r="I14941" s="5">
        <v>4777.5</v>
      </c>
      <c r="J14941" s="5">
        <v>7559263.490000003</v>
      </c>
      <c r="K14941" s="3" t="str" cm="1">
        <f t="array" ref="K14941">_xlfn.LET(_xlpm.d,UPPER(TRIM(CLEAN(SUBSTITUTE(F14941,CHAR(160),"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42" spans="2:11" hidden="1" x14ac:dyDescent="0.25">
      <c r="B14942" s="20">
        <v>45835</v>
      </c>
      <c r="C14942" s="2" t="s">
        <v>1</v>
      </c>
      <c r="D14942" s="2" t="s">
        <v>1939</v>
      </c>
      <c r="E14942" s="2" t="s">
        <v>50</v>
      </c>
      <c r="F14942" s="2" t="s">
        <v>4969</v>
      </c>
      <c r="G14942" s="5">
        <v>140</v>
      </c>
      <c r="H14942" s="5">
        <v>29.2</v>
      </c>
      <c r="I14942" s="5">
        <v>4088</v>
      </c>
      <c r="J14942" s="5">
        <v>7563351.490000003</v>
      </c>
      <c r="K14942" s="3" t="str" cm="1">
        <f t="array" ref="K14942">_xlfn.LET(_xlpm.d,UPPER(TRIM(CLEAN(SUBSTITUTE(F14942,CHAR(160),"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43" spans="2:11" hidden="1" x14ac:dyDescent="0.25">
      <c r="B14943" s="20">
        <v>45835</v>
      </c>
      <c r="C14943" s="2" t="s">
        <v>1</v>
      </c>
      <c r="D14943" s="2" t="s">
        <v>5298</v>
      </c>
      <c r="E14943" s="2" t="s">
        <v>302</v>
      </c>
      <c r="F14943" s="2" t="s">
        <v>4969</v>
      </c>
      <c r="G14943" s="5">
        <v>70</v>
      </c>
      <c r="H14943" s="5">
        <v>26.65</v>
      </c>
      <c r="I14943" s="5">
        <v>1865.5</v>
      </c>
      <c r="J14943" s="5">
        <v>7565216.990000003</v>
      </c>
      <c r="K14943" s="3" t="str" cm="1">
        <f t="array" ref="K14943">_xlfn.LET(_xlpm.d,UPPER(TRIM(CLEAN(SUBSTITUTE(F14943,CHAR(160),"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44" spans="2:11" hidden="1" x14ac:dyDescent="0.25">
      <c r="B14944" s="20">
        <v>45835</v>
      </c>
      <c r="C14944" s="2" t="s">
        <v>1</v>
      </c>
      <c r="D14944" s="2" t="s">
        <v>798</v>
      </c>
      <c r="E14944" s="2" t="s">
        <v>43</v>
      </c>
      <c r="F14944" s="2" t="s">
        <v>4969</v>
      </c>
      <c r="G14944" s="5">
        <v>40</v>
      </c>
      <c r="H14944" s="5">
        <v>27.3</v>
      </c>
      <c r="I14944" s="5">
        <v>1092</v>
      </c>
      <c r="J14944" s="5">
        <v>7566308.990000003</v>
      </c>
      <c r="K14944" s="3" t="str" cm="1">
        <f t="array" ref="K14944">_xlfn.LET(_xlpm.d,UPPER(TRIM(CLEAN(SUBSTITUTE(F14944,CHAR(160),"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45" spans="2:11" hidden="1" x14ac:dyDescent="0.25">
      <c r="B14945" s="20">
        <v>45835</v>
      </c>
      <c r="C14945" s="2" t="s">
        <v>1</v>
      </c>
      <c r="D14945" s="2" t="s">
        <v>1940</v>
      </c>
      <c r="E14945" s="2" t="s">
        <v>807</v>
      </c>
      <c r="F14945" s="2" t="s">
        <v>4969</v>
      </c>
      <c r="G14945" s="5">
        <v>60</v>
      </c>
      <c r="H14945" s="5">
        <v>28.65</v>
      </c>
      <c r="I14945" s="5">
        <v>1719</v>
      </c>
      <c r="J14945" s="5">
        <v>7568027.990000003</v>
      </c>
      <c r="K14945" s="3" t="str" cm="1">
        <f t="array" ref="K14945">_xlfn.LET(_xlpm.d,UPPER(TRIM(CLEAN(SUBSTITUTE(F14945,CHAR(160),"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46" spans="2:11" hidden="1" x14ac:dyDescent="0.25">
      <c r="B14946" s="20">
        <v>45835</v>
      </c>
      <c r="C14946" s="2" t="s">
        <v>1</v>
      </c>
      <c r="D14946" s="2" t="s">
        <v>2928</v>
      </c>
      <c r="E14946" s="2" t="s">
        <v>224</v>
      </c>
      <c r="F14946" s="2" t="s">
        <v>4969</v>
      </c>
      <c r="G14946" s="5">
        <v>150</v>
      </c>
      <c r="H14946" s="5">
        <v>31.85</v>
      </c>
      <c r="I14946" s="5">
        <v>4777.5</v>
      </c>
      <c r="J14946" s="5">
        <v>7572805.490000003</v>
      </c>
      <c r="K14946" s="3" t="str" cm="1">
        <f t="array" ref="K14946">_xlfn.LET(_xlpm.d,UPPER(TRIM(CLEAN(SUBSTITUTE(F14946,CHAR(160),"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47" spans="2:11" hidden="1" x14ac:dyDescent="0.25">
      <c r="B14947" s="20">
        <v>45838</v>
      </c>
      <c r="C14947" s="2" t="s">
        <v>1</v>
      </c>
      <c r="D14947" s="2" t="s">
        <v>5299</v>
      </c>
      <c r="E14947" s="2" t="s">
        <v>160</v>
      </c>
      <c r="F14947" s="2" t="s">
        <v>4969</v>
      </c>
      <c r="G14947" s="5">
        <v>200</v>
      </c>
      <c r="H14947" s="5">
        <v>31.85</v>
      </c>
      <c r="I14947" s="5">
        <v>6370</v>
      </c>
      <c r="J14947" s="5">
        <v>7579175.490000003</v>
      </c>
      <c r="K14947" s="3" t="str" cm="1">
        <f t="array" ref="K14947">_xlfn.LET(_xlpm.d,UPPER(TRIM(CLEAN(SUBSTITUTE(F14947,CHAR(160),"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48" spans="2:11" hidden="1" x14ac:dyDescent="0.25">
      <c r="B14948" s="20">
        <v>45838</v>
      </c>
      <c r="C14948" s="2" t="s">
        <v>1</v>
      </c>
      <c r="D14948" s="2" t="s">
        <v>5300</v>
      </c>
      <c r="E14948" s="2" t="s">
        <v>246</v>
      </c>
      <c r="F14948" s="2" t="s">
        <v>4969</v>
      </c>
      <c r="G14948" s="5">
        <v>100</v>
      </c>
      <c r="H14948" s="5">
        <v>31.85</v>
      </c>
      <c r="I14948" s="5">
        <v>3185</v>
      </c>
      <c r="J14948" s="5">
        <v>7582360.490000003</v>
      </c>
      <c r="K14948" s="3" t="str" cm="1">
        <f t="array" ref="K14948">_xlfn.LET(_xlpm.d,UPPER(TRIM(CLEAN(SUBSTITUTE(F14948,CHAR(160),"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49" spans="2:11" hidden="1" x14ac:dyDescent="0.25">
      <c r="B14949" s="20">
        <v>45838</v>
      </c>
      <c r="C14949" s="2" t="s">
        <v>1</v>
      </c>
      <c r="D14949" s="2" t="s">
        <v>4458</v>
      </c>
      <c r="E14949" s="2" t="s">
        <v>180</v>
      </c>
      <c r="F14949" s="2" t="s">
        <v>4969</v>
      </c>
      <c r="G14949" s="5">
        <v>100</v>
      </c>
      <c r="H14949" s="5">
        <v>31.85</v>
      </c>
      <c r="I14949" s="5">
        <v>3185</v>
      </c>
      <c r="J14949" s="5">
        <v>7585545.490000003</v>
      </c>
      <c r="K14949" s="3" t="str" cm="1">
        <f t="array" ref="K14949">_xlfn.LET(_xlpm.d,UPPER(TRIM(CLEAN(SUBSTITUTE(F14949,CHAR(160),"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50" spans="2:11" hidden="1" x14ac:dyDescent="0.25">
      <c r="B14950" s="20">
        <v>45838</v>
      </c>
      <c r="C14950" s="2" t="s">
        <v>1</v>
      </c>
      <c r="D14950" s="2" t="s">
        <v>5301</v>
      </c>
      <c r="E14950" s="2" t="s">
        <v>251</v>
      </c>
      <c r="F14950" s="2" t="s">
        <v>4969</v>
      </c>
      <c r="G14950" s="5">
        <v>270</v>
      </c>
      <c r="H14950" s="5">
        <v>31.85</v>
      </c>
      <c r="I14950" s="5">
        <v>8599.5</v>
      </c>
      <c r="J14950" s="5">
        <v>7594144.990000003</v>
      </c>
      <c r="K14950" s="3" t="str" cm="1">
        <f t="array" ref="K14950">_xlfn.LET(_xlpm.d,UPPER(TRIM(CLEAN(SUBSTITUTE(F14950,CHAR(160),"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51" spans="2:11" hidden="1" x14ac:dyDescent="0.25">
      <c r="B14951" s="20">
        <v>45838</v>
      </c>
      <c r="C14951" s="2" t="s">
        <v>1</v>
      </c>
      <c r="D14951" s="2" t="s">
        <v>5302</v>
      </c>
      <c r="E14951" s="2" t="s">
        <v>248</v>
      </c>
      <c r="F14951" s="2" t="s">
        <v>4969</v>
      </c>
      <c r="G14951" s="5">
        <v>100</v>
      </c>
      <c r="H14951" s="5">
        <v>31.85</v>
      </c>
      <c r="I14951" s="5">
        <v>3185</v>
      </c>
      <c r="J14951" s="5">
        <v>7597329.990000003</v>
      </c>
      <c r="K14951" s="3" t="str" cm="1">
        <f t="array" ref="K14951">_xlfn.LET(_xlpm.d,UPPER(TRIM(CLEAN(SUBSTITUTE(F14951,CHAR(160),"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52" spans="2:11" hidden="1" x14ac:dyDescent="0.25">
      <c r="B14952" s="20">
        <v>45838</v>
      </c>
      <c r="C14952" s="2" t="s">
        <v>1</v>
      </c>
      <c r="D14952" s="2" t="s">
        <v>5303</v>
      </c>
      <c r="E14952" s="2" t="s">
        <v>5304</v>
      </c>
      <c r="F14952" s="2" t="s">
        <v>4969</v>
      </c>
      <c r="G14952" s="5">
        <v>153</v>
      </c>
      <c r="H14952" s="5">
        <v>27.4</v>
      </c>
      <c r="I14952" s="5">
        <v>4192.2</v>
      </c>
      <c r="J14952" s="5">
        <v>7601522.1900000032</v>
      </c>
      <c r="K14952" s="3" t="str" cm="1">
        <f t="array" ref="K14952">_xlfn.LET(_xlpm.d,UPPER(TRIM(CLEAN(SUBSTITUTE(F14952,CHAR(160),"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53" spans="2:11" hidden="1" x14ac:dyDescent="0.25">
      <c r="B14953" s="20">
        <v>45839</v>
      </c>
      <c r="C14953" s="2" t="s">
        <v>1</v>
      </c>
      <c r="D14953" s="2" t="s">
        <v>2929</v>
      </c>
      <c r="E14953" s="2" t="s">
        <v>158</v>
      </c>
      <c r="F14953" s="2" t="s">
        <v>4969</v>
      </c>
      <c r="G14953" s="5">
        <v>200</v>
      </c>
      <c r="H14953" s="5">
        <v>31.85</v>
      </c>
      <c r="I14953" s="5">
        <v>6370</v>
      </c>
      <c r="J14953" s="5">
        <v>7607892.1900000032</v>
      </c>
      <c r="K14953" s="3" t="str" cm="1">
        <f t="array" ref="K14953">_xlfn.LET(_xlpm.d,UPPER(TRIM(CLEAN(SUBSTITUTE(F14953,CHAR(160),"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54" spans="2:11" hidden="1" x14ac:dyDescent="0.25">
      <c r="B14954" s="20">
        <v>45839</v>
      </c>
      <c r="C14954" s="2" t="s">
        <v>1</v>
      </c>
      <c r="D14954" s="2" t="s">
        <v>5305</v>
      </c>
      <c r="E14954" s="2" t="s">
        <v>273</v>
      </c>
      <c r="F14954" s="2" t="s">
        <v>4969</v>
      </c>
      <c r="G14954" s="5">
        <v>160</v>
      </c>
      <c r="H14954" s="5">
        <v>31.85</v>
      </c>
      <c r="I14954" s="5">
        <v>5096</v>
      </c>
      <c r="J14954" s="5">
        <v>7612988.1900000032</v>
      </c>
      <c r="K14954" s="3" t="str" cm="1">
        <f t="array" ref="K14954">_xlfn.LET(_xlpm.d,UPPER(TRIM(CLEAN(SUBSTITUTE(F14954,CHAR(160),"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55" spans="2:11" hidden="1" x14ac:dyDescent="0.25">
      <c r="B14955" s="20">
        <v>45839</v>
      </c>
      <c r="C14955" s="2" t="s">
        <v>1</v>
      </c>
      <c r="D14955" s="2" t="s">
        <v>2930</v>
      </c>
      <c r="E14955" s="2" t="s">
        <v>266</v>
      </c>
      <c r="F14955" s="2" t="s">
        <v>4969</v>
      </c>
      <c r="G14955" s="5">
        <v>150</v>
      </c>
      <c r="H14955" s="5">
        <v>31.85</v>
      </c>
      <c r="I14955" s="5">
        <v>4777.5</v>
      </c>
      <c r="J14955" s="5">
        <v>7617765.6900000032</v>
      </c>
      <c r="K14955" s="3" t="str" cm="1">
        <f t="array" ref="K14955">_xlfn.LET(_xlpm.d,UPPER(TRIM(CLEAN(SUBSTITUTE(F14955,CHAR(160),"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56" spans="2:11" hidden="1" x14ac:dyDescent="0.25">
      <c r="B14956" s="20">
        <v>45839</v>
      </c>
      <c r="C14956" s="2" t="s">
        <v>1</v>
      </c>
      <c r="D14956" s="2" t="s">
        <v>1941</v>
      </c>
      <c r="E14956" s="2" t="s">
        <v>232</v>
      </c>
      <c r="F14956" s="2" t="s">
        <v>4969</v>
      </c>
      <c r="G14956" s="5">
        <v>90</v>
      </c>
      <c r="H14956" s="5">
        <v>31.85</v>
      </c>
      <c r="I14956" s="5">
        <v>2866.5</v>
      </c>
      <c r="J14956" s="5">
        <v>7620632.1900000032</v>
      </c>
      <c r="K14956" s="3" t="str" cm="1">
        <f t="array" ref="K14956">_xlfn.LET(_xlpm.d,UPPER(TRIM(CLEAN(SUBSTITUTE(F14956,CHAR(160),"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57" spans="2:11" hidden="1" x14ac:dyDescent="0.25">
      <c r="B14957" s="20">
        <v>45839</v>
      </c>
      <c r="C14957" s="2" t="s">
        <v>1</v>
      </c>
      <c r="D14957" s="2" t="s">
        <v>4735</v>
      </c>
      <c r="E14957" s="2" t="s">
        <v>276</v>
      </c>
      <c r="F14957" s="2" t="s">
        <v>4969</v>
      </c>
      <c r="G14957" s="5">
        <v>130</v>
      </c>
      <c r="H14957" s="5">
        <v>31.85</v>
      </c>
      <c r="I14957" s="5">
        <v>4140.5</v>
      </c>
      <c r="J14957" s="5">
        <v>7624772.6900000032</v>
      </c>
      <c r="K14957" s="3" t="str" cm="1">
        <f t="array" ref="K14957">_xlfn.LET(_xlpm.d,UPPER(TRIM(CLEAN(SUBSTITUTE(F14957,CHAR(160),"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58" spans="2:11" hidden="1" x14ac:dyDescent="0.25">
      <c r="B14958" s="20">
        <v>45839</v>
      </c>
      <c r="C14958" s="2" t="s">
        <v>1</v>
      </c>
      <c r="D14958" s="2" t="s">
        <v>2931</v>
      </c>
      <c r="E14958" s="2" t="s">
        <v>141</v>
      </c>
      <c r="F14958" s="2" t="s">
        <v>4969</v>
      </c>
      <c r="G14958" s="5">
        <v>190</v>
      </c>
      <c r="H14958" s="5">
        <v>31.85</v>
      </c>
      <c r="I14958" s="5">
        <v>6051.5</v>
      </c>
      <c r="J14958" s="5">
        <v>7630824.1900000032</v>
      </c>
      <c r="K14958" s="3" t="str" cm="1">
        <f t="array" ref="K14958">_xlfn.LET(_xlpm.d,UPPER(TRIM(CLEAN(SUBSTITUTE(F14958,CHAR(160),"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59" spans="2:11" hidden="1" x14ac:dyDescent="0.25">
      <c r="B14959" s="20">
        <v>45839</v>
      </c>
      <c r="C14959" s="2" t="s">
        <v>1</v>
      </c>
      <c r="D14959" s="2" t="s">
        <v>1942</v>
      </c>
      <c r="E14959" s="2" t="s">
        <v>143</v>
      </c>
      <c r="F14959" s="2" t="s">
        <v>4969</v>
      </c>
      <c r="G14959" s="5">
        <v>90</v>
      </c>
      <c r="H14959" s="5">
        <v>31.85</v>
      </c>
      <c r="I14959" s="5">
        <v>2866.5</v>
      </c>
      <c r="J14959" s="5">
        <v>7633690.6900000032</v>
      </c>
      <c r="K14959" s="3" t="str" cm="1">
        <f t="array" ref="K14959">_xlfn.LET(_xlpm.d,UPPER(TRIM(CLEAN(SUBSTITUTE(F14959,CHAR(160),"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60" spans="2:11" hidden="1" x14ac:dyDescent="0.25">
      <c r="B14960" s="20">
        <v>45839</v>
      </c>
      <c r="C14960" s="2" t="s">
        <v>1</v>
      </c>
      <c r="D14960" s="2" t="s">
        <v>606</v>
      </c>
      <c r="E14960" s="2" t="s">
        <v>544</v>
      </c>
      <c r="F14960" s="2" t="s">
        <v>4969</v>
      </c>
      <c r="G14960" s="5">
        <v>50</v>
      </c>
      <c r="H14960" s="5">
        <v>31.85</v>
      </c>
      <c r="I14960" s="5">
        <v>1592.5</v>
      </c>
      <c r="J14960" s="5">
        <v>7635283.1900000032</v>
      </c>
      <c r="K14960" s="3" t="str" cm="1">
        <f t="array" ref="K14960">_xlfn.LET(_xlpm.d,UPPER(TRIM(CLEAN(SUBSTITUTE(F14960,CHAR(160),"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61" spans="2:11" hidden="1" x14ac:dyDescent="0.25">
      <c r="B14961" s="20">
        <v>45839</v>
      </c>
      <c r="C14961" s="2" t="s">
        <v>1</v>
      </c>
      <c r="D14961" s="2" t="s">
        <v>606</v>
      </c>
      <c r="E14961" s="2" t="s">
        <v>544</v>
      </c>
      <c r="F14961" s="2" t="s">
        <v>5306</v>
      </c>
      <c r="G14961" s="5">
        <v>10</v>
      </c>
      <c r="H14961" s="5">
        <v>31.85</v>
      </c>
      <c r="I14961" s="5">
        <v>318.5</v>
      </c>
      <c r="J14961" s="5">
        <v>7635601.6900000032</v>
      </c>
      <c r="K14961" s="3" t="str" cm="1">
        <f t="array" ref="K14961">_xlfn.LET(_xlpm.d,UPPER(TRIM(CLEAN(SUBSTITUTE(F14961,CHAR(160),"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62" spans="2:11" hidden="1" x14ac:dyDescent="0.25">
      <c r="B14962" s="20">
        <v>45839</v>
      </c>
      <c r="C14962" s="2" t="s">
        <v>1</v>
      </c>
      <c r="D14962" s="2" t="s">
        <v>608</v>
      </c>
      <c r="E14962" s="2" t="s">
        <v>261</v>
      </c>
      <c r="F14962" s="2" t="s">
        <v>4969</v>
      </c>
      <c r="G14962" s="5">
        <v>75</v>
      </c>
      <c r="H14962" s="5">
        <v>31.85</v>
      </c>
      <c r="I14962" s="5">
        <v>2388.75</v>
      </c>
      <c r="J14962" s="5">
        <v>7637990.4400000032</v>
      </c>
      <c r="K14962" s="3" t="str" cm="1">
        <f t="array" ref="K14962">_xlfn.LET(_xlpm.d,UPPER(TRIM(CLEAN(SUBSTITUTE(F14962,CHAR(160),"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63" spans="2:11" hidden="1" x14ac:dyDescent="0.25">
      <c r="B14963" s="20">
        <v>45839</v>
      </c>
      <c r="C14963" s="2" t="s">
        <v>1</v>
      </c>
      <c r="D14963" s="2" t="s">
        <v>1943</v>
      </c>
      <c r="E14963" s="2" t="s">
        <v>1944</v>
      </c>
      <c r="F14963" s="2" t="s">
        <v>4969</v>
      </c>
      <c r="G14963" s="5">
        <v>20</v>
      </c>
      <c r="H14963" s="5">
        <v>29.99</v>
      </c>
      <c r="I14963" s="5">
        <v>599.79999999999995</v>
      </c>
      <c r="J14963" s="5">
        <v>7638590.240000003</v>
      </c>
      <c r="K14963" s="3" t="str" cm="1">
        <f t="array" ref="K14963">_xlfn.LET(_xlpm.d,UPPER(TRIM(CLEAN(SUBSTITUTE(F14963,CHAR(160),"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64" spans="2:11" hidden="1" x14ac:dyDescent="0.25">
      <c r="B14964" s="20">
        <v>45839</v>
      </c>
      <c r="C14964" s="2" t="s">
        <v>1</v>
      </c>
      <c r="D14964" s="2" t="s">
        <v>2556</v>
      </c>
      <c r="E14964" s="2" t="s">
        <v>25</v>
      </c>
      <c r="F14964" s="2" t="s">
        <v>4969</v>
      </c>
      <c r="G14964" s="5">
        <v>20</v>
      </c>
      <c r="H14964" s="5">
        <v>28.99</v>
      </c>
      <c r="I14964" s="5">
        <v>579.79999999999995</v>
      </c>
      <c r="J14964" s="5">
        <v>7639170.0400000028</v>
      </c>
      <c r="K14964" s="3" t="str" cm="1">
        <f t="array" ref="K14964">_xlfn.LET(_xlpm.d,UPPER(TRIM(CLEAN(SUBSTITUTE(F14964,CHAR(160),"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65" spans="2:11" hidden="1" x14ac:dyDescent="0.25">
      <c r="B14965" s="20">
        <v>45839</v>
      </c>
      <c r="C14965" s="2" t="s">
        <v>1</v>
      </c>
      <c r="D14965" s="2" t="s">
        <v>4459</v>
      </c>
      <c r="E14965" s="2" t="s">
        <v>1726</v>
      </c>
      <c r="F14965" s="2" t="s">
        <v>4969</v>
      </c>
      <c r="G14965" s="5">
        <v>260</v>
      </c>
      <c r="H14965" s="5">
        <v>29.6</v>
      </c>
      <c r="I14965" s="5">
        <v>7696</v>
      </c>
      <c r="J14965" s="5">
        <v>7646866.0400000028</v>
      </c>
      <c r="K14965" s="3" t="str" cm="1">
        <f t="array" ref="K14965">_xlfn.LET(_xlpm.d,UPPER(TRIM(CLEAN(SUBSTITUTE(F14965,CHAR(160),"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66" spans="2:11" hidden="1" x14ac:dyDescent="0.25">
      <c r="B14966" s="20">
        <v>45839</v>
      </c>
      <c r="C14966" s="2" t="s">
        <v>1</v>
      </c>
      <c r="D14966" s="2" t="s">
        <v>5307</v>
      </c>
      <c r="E14966" s="2" t="s">
        <v>6</v>
      </c>
      <c r="F14966" s="2" t="s">
        <v>4969</v>
      </c>
      <c r="G14966" s="5">
        <v>20</v>
      </c>
      <c r="H14966" s="5">
        <v>32.200000000000003</v>
      </c>
      <c r="I14966" s="5">
        <v>644</v>
      </c>
      <c r="J14966" s="5">
        <v>7647510.0400000028</v>
      </c>
      <c r="K14966" s="3" t="str" cm="1">
        <f t="array" ref="K14966">_xlfn.LET(_xlpm.d,UPPER(TRIM(CLEAN(SUBSTITUTE(F14966,CHAR(160),"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67" spans="2:11" hidden="1" x14ac:dyDescent="0.25">
      <c r="B14967" s="20">
        <v>45840</v>
      </c>
      <c r="C14967" s="2" t="s">
        <v>1</v>
      </c>
      <c r="D14967" s="2" t="s">
        <v>609</v>
      </c>
      <c r="E14967" s="2" t="s">
        <v>149</v>
      </c>
      <c r="F14967" s="2" t="s">
        <v>4969</v>
      </c>
      <c r="G14967" s="5">
        <v>220</v>
      </c>
      <c r="H14967" s="5">
        <v>31.85</v>
      </c>
      <c r="I14967" s="5">
        <v>7007</v>
      </c>
      <c r="J14967" s="5">
        <v>7654517.0400000028</v>
      </c>
      <c r="K14967" s="3" t="str" cm="1">
        <f t="array" ref="K14967">_xlfn.LET(_xlpm.d,UPPER(TRIM(CLEAN(SUBSTITUTE(F14967,CHAR(160),"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68" spans="2:11" hidden="1" x14ac:dyDescent="0.25">
      <c r="B14968" s="20">
        <v>45840</v>
      </c>
      <c r="C14968" s="2" t="s">
        <v>1</v>
      </c>
      <c r="D14968" s="2" t="s">
        <v>1945</v>
      </c>
      <c r="E14968" s="2" t="s">
        <v>189</v>
      </c>
      <c r="F14968" s="2" t="s">
        <v>4969</v>
      </c>
      <c r="G14968" s="5">
        <v>80</v>
      </c>
      <c r="H14968" s="5">
        <v>31.85</v>
      </c>
      <c r="I14968" s="5">
        <v>2548</v>
      </c>
      <c r="J14968" s="5">
        <v>7657065.0400000028</v>
      </c>
      <c r="K14968" s="3" t="str" cm="1">
        <f t="array" ref="K14968">_xlfn.LET(_xlpm.d,UPPER(TRIM(CLEAN(SUBSTITUTE(F14968,CHAR(160),"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69" spans="2:11" hidden="1" x14ac:dyDescent="0.25">
      <c r="B14969" s="20">
        <v>45840</v>
      </c>
      <c r="C14969" s="2" t="s">
        <v>1</v>
      </c>
      <c r="D14969" s="2" t="s">
        <v>1009</v>
      </c>
      <c r="E14969" s="2" t="s">
        <v>145</v>
      </c>
      <c r="F14969" s="2" t="s">
        <v>4969</v>
      </c>
      <c r="G14969" s="5">
        <v>100</v>
      </c>
      <c r="H14969" s="5">
        <v>31.85</v>
      </c>
      <c r="I14969" s="5">
        <v>3185</v>
      </c>
      <c r="J14969" s="5">
        <v>7660250.0400000028</v>
      </c>
      <c r="K14969" s="3" t="str" cm="1">
        <f t="array" ref="K14969">_xlfn.LET(_xlpm.d,UPPER(TRIM(CLEAN(SUBSTITUTE(F14969,CHAR(160),"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70" spans="2:11" hidden="1" x14ac:dyDescent="0.25">
      <c r="B14970" s="20">
        <v>45840</v>
      </c>
      <c r="C14970" s="2" t="s">
        <v>1</v>
      </c>
      <c r="D14970" s="2" t="s">
        <v>1946</v>
      </c>
      <c r="E14970" s="2" t="s">
        <v>197</v>
      </c>
      <c r="F14970" s="2" t="s">
        <v>4969</v>
      </c>
      <c r="G14970" s="5">
        <v>300</v>
      </c>
      <c r="H14970" s="5">
        <v>31.85</v>
      </c>
      <c r="I14970" s="5">
        <v>9555</v>
      </c>
      <c r="J14970" s="5">
        <v>7669805.0400000028</v>
      </c>
      <c r="K14970" s="3" t="str" cm="1">
        <f t="array" ref="K14970">_xlfn.LET(_xlpm.d,UPPER(TRIM(CLEAN(SUBSTITUTE(F14970,CHAR(160),"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71" spans="2:11" hidden="1" x14ac:dyDescent="0.25">
      <c r="B14971" s="20">
        <v>45840</v>
      </c>
      <c r="C14971" s="2" t="s">
        <v>1</v>
      </c>
      <c r="D14971" s="2" t="s">
        <v>5308</v>
      </c>
      <c r="E14971" s="2" t="s">
        <v>3</v>
      </c>
      <c r="F14971" s="2" t="s">
        <v>4969</v>
      </c>
      <c r="G14971" s="5">
        <v>20</v>
      </c>
      <c r="H14971" s="5">
        <v>29.99</v>
      </c>
      <c r="I14971" s="5">
        <v>599.79999999999995</v>
      </c>
      <c r="J14971" s="5">
        <v>7670404.8400000026</v>
      </c>
      <c r="K14971" s="3" t="str" cm="1">
        <f t="array" ref="K14971">_xlfn.LET(_xlpm.d,UPPER(TRIM(CLEAN(SUBSTITUTE(F14971,CHAR(160),"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72" spans="2:11" hidden="1" x14ac:dyDescent="0.25">
      <c r="B14972" s="20">
        <v>45840</v>
      </c>
      <c r="C14972" s="2" t="s">
        <v>1</v>
      </c>
      <c r="D14972" s="2" t="s">
        <v>5309</v>
      </c>
      <c r="E14972" s="2" t="s">
        <v>27</v>
      </c>
      <c r="F14972" s="2" t="s">
        <v>4969</v>
      </c>
      <c r="G14972" s="5">
        <v>60</v>
      </c>
      <c r="H14972" s="5">
        <v>29.99</v>
      </c>
      <c r="I14972" s="5">
        <v>1799.4</v>
      </c>
      <c r="J14972" s="5">
        <v>7672204.240000003</v>
      </c>
      <c r="K14972" s="3" t="str" cm="1">
        <f t="array" ref="K14972">_xlfn.LET(_xlpm.d,UPPER(TRIM(CLEAN(SUBSTITUTE(F14972,CHAR(160),"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73" spans="2:11" hidden="1" x14ac:dyDescent="0.25">
      <c r="B14973" s="20">
        <v>45840</v>
      </c>
      <c r="C14973" s="2" t="s">
        <v>1</v>
      </c>
      <c r="D14973" s="2" t="s">
        <v>5310</v>
      </c>
      <c r="E14973" s="2" t="s">
        <v>1767</v>
      </c>
      <c r="F14973" s="2" t="s">
        <v>4969</v>
      </c>
      <c r="G14973" s="5">
        <v>200</v>
      </c>
      <c r="H14973" s="5">
        <v>31.85</v>
      </c>
      <c r="I14973" s="5">
        <v>6370</v>
      </c>
      <c r="J14973" s="5">
        <v>7678574.240000003</v>
      </c>
      <c r="K14973" s="3" t="str" cm="1">
        <f t="array" ref="K14973">_xlfn.LET(_xlpm.d,UPPER(TRIM(CLEAN(SUBSTITUTE(F14973,CHAR(160),"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74" spans="2:11" hidden="1" x14ac:dyDescent="0.25">
      <c r="B14974" s="20">
        <v>45840</v>
      </c>
      <c r="C14974" s="2" t="s">
        <v>1</v>
      </c>
      <c r="D14974" s="2" t="s">
        <v>5311</v>
      </c>
      <c r="E14974" s="2" t="s">
        <v>226</v>
      </c>
      <c r="F14974" s="2" t="s">
        <v>4969</v>
      </c>
      <c r="G14974" s="5">
        <v>100</v>
      </c>
      <c r="H14974" s="5">
        <v>31.85</v>
      </c>
      <c r="I14974" s="5">
        <v>3185</v>
      </c>
      <c r="J14974" s="5">
        <v>7681759.240000003</v>
      </c>
      <c r="K14974" s="3" t="str" cm="1">
        <f t="array" ref="K14974">_xlfn.LET(_xlpm.d,UPPER(TRIM(CLEAN(SUBSTITUTE(F14974,CHAR(160),"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75" spans="2:11" hidden="1" x14ac:dyDescent="0.25">
      <c r="B14975" s="20">
        <v>45840</v>
      </c>
      <c r="C14975" s="2" t="s">
        <v>1</v>
      </c>
      <c r="D14975" s="2" t="s">
        <v>2933</v>
      </c>
      <c r="E14975" s="2" t="s">
        <v>228</v>
      </c>
      <c r="F14975" s="2" t="s">
        <v>4969</v>
      </c>
      <c r="G14975" s="5">
        <v>600</v>
      </c>
      <c r="H14975" s="5">
        <v>31.85</v>
      </c>
      <c r="I14975" s="5">
        <v>19110</v>
      </c>
      <c r="J14975" s="5">
        <v>7700869.240000003</v>
      </c>
      <c r="K14975" s="3" t="str" cm="1">
        <f t="array" ref="K14975">_xlfn.LET(_xlpm.d,UPPER(TRIM(CLEAN(SUBSTITUTE(F14975,CHAR(160),"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76" spans="2:11" hidden="1" x14ac:dyDescent="0.25">
      <c r="B14976" s="20">
        <v>45841</v>
      </c>
      <c r="C14976" s="2" t="s">
        <v>1</v>
      </c>
      <c r="D14976" s="2" t="s">
        <v>611</v>
      </c>
      <c r="E14976" s="2" t="s">
        <v>135</v>
      </c>
      <c r="F14976" s="2" t="s">
        <v>4969</v>
      </c>
      <c r="G14976" s="5">
        <v>150</v>
      </c>
      <c r="H14976" s="5">
        <v>31.85</v>
      </c>
      <c r="I14976" s="5">
        <v>4777.5</v>
      </c>
      <c r="J14976" s="5">
        <v>7705646.740000003</v>
      </c>
      <c r="K14976" s="3" t="str" cm="1">
        <f t="array" ref="K14976">_xlfn.LET(_xlpm.d,UPPER(TRIM(CLEAN(SUBSTITUTE(F14976,CHAR(160),"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77" spans="2:11" hidden="1" x14ac:dyDescent="0.25">
      <c r="B14977" s="20">
        <v>45841</v>
      </c>
      <c r="C14977" s="2" t="s">
        <v>1</v>
      </c>
      <c r="D14977" s="2" t="s">
        <v>1947</v>
      </c>
      <c r="E14977" s="2" t="s">
        <v>268</v>
      </c>
      <c r="F14977" s="2" t="s">
        <v>4969</v>
      </c>
      <c r="G14977" s="5">
        <v>200</v>
      </c>
      <c r="H14977" s="5">
        <v>31.85</v>
      </c>
      <c r="I14977" s="5">
        <v>6370</v>
      </c>
      <c r="J14977" s="5">
        <v>7712016.740000003</v>
      </c>
      <c r="K14977" s="3" t="str" cm="1">
        <f t="array" ref="K14977">_xlfn.LET(_xlpm.d,UPPER(TRIM(CLEAN(SUBSTITUTE(F14977,CHAR(160),"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78" spans="2:11" hidden="1" x14ac:dyDescent="0.25">
      <c r="B14978" s="20">
        <v>45841</v>
      </c>
      <c r="C14978" s="2" t="s">
        <v>1</v>
      </c>
      <c r="D14978" s="2" t="s">
        <v>612</v>
      </c>
      <c r="E14978" s="2" t="s">
        <v>192</v>
      </c>
      <c r="F14978" s="2" t="s">
        <v>4969</v>
      </c>
      <c r="G14978" s="5">
        <v>110</v>
      </c>
      <c r="H14978" s="5">
        <v>31.85</v>
      </c>
      <c r="I14978" s="5">
        <v>3503.5</v>
      </c>
      <c r="J14978" s="5">
        <v>7715520.240000003</v>
      </c>
      <c r="K14978" s="3" t="str" cm="1">
        <f t="array" ref="K14978">_xlfn.LET(_xlpm.d,UPPER(TRIM(CLEAN(SUBSTITUTE(F14978,CHAR(160),"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79" spans="2:11" hidden="1" x14ac:dyDescent="0.25">
      <c r="B14979" s="20">
        <v>45841</v>
      </c>
      <c r="C14979" s="2" t="s">
        <v>1</v>
      </c>
      <c r="D14979" s="2" t="s">
        <v>2934</v>
      </c>
      <c r="E14979" s="2" t="s">
        <v>1765</v>
      </c>
      <c r="F14979" s="2" t="s">
        <v>4969</v>
      </c>
      <c r="G14979" s="5">
        <v>240</v>
      </c>
      <c r="H14979" s="5">
        <v>31.85</v>
      </c>
      <c r="I14979" s="5">
        <v>7644</v>
      </c>
      <c r="J14979" s="5">
        <v>7723164.240000003</v>
      </c>
      <c r="K14979" s="3" t="str" cm="1">
        <f t="array" ref="K14979">_xlfn.LET(_xlpm.d,UPPER(TRIM(CLEAN(SUBSTITUTE(F14979,CHAR(160),"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80" spans="2:11" hidden="1" x14ac:dyDescent="0.25">
      <c r="B14980" s="20">
        <v>45842</v>
      </c>
      <c r="C14980" s="2" t="s">
        <v>1</v>
      </c>
      <c r="D14980" s="2" t="s">
        <v>613</v>
      </c>
      <c r="E14980" s="2" t="s">
        <v>154</v>
      </c>
      <c r="F14980" s="2" t="s">
        <v>4969</v>
      </c>
      <c r="G14980" s="5">
        <v>180</v>
      </c>
      <c r="H14980" s="5">
        <v>31.85</v>
      </c>
      <c r="I14980" s="5">
        <v>5733</v>
      </c>
      <c r="J14980" s="5">
        <v>7728897.240000003</v>
      </c>
      <c r="K14980" s="3" t="str" cm="1">
        <f t="array" ref="K14980">_xlfn.LET(_xlpm.d,UPPER(TRIM(CLEAN(SUBSTITUTE(F14980,CHAR(160),"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81" spans="2:11" hidden="1" x14ac:dyDescent="0.25">
      <c r="B14981" s="20">
        <v>45842</v>
      </c>
      <c r="C14981" s="2" t="s">
        <v>1</v>
      </c>
      <c r="D14981" s="2" t="s">
        <v>799</v>
      </c>
      <c r="E14981" s="2" t="s">
        <v>800</v>
      </c>
      <c r="F14981" s="2" t="s">
        <v>4969</v>
      </c>
      <c r="G14981" s="5">
        <v>8</v>
      </c>
      <c r="H14981" s="5">
        <v>32.4</v>
      </c>
      <c r="I14981" s="5">
        <v>259.2</v>
      </c>
      <c r="J14981" s="5">
        <v>7729156.4400000032</v>
      </c>
      <c r="K14981" s="3" t="str" cm="1">
        <f t="array" ref="K14981">_xlfn.LET(_xlpm.d,UPPER(TRIM(CLEAN(SUBSTITUTE(F14981,CHAR(160),"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82" spans="2:11" hidden="1" x14ac:dyDescent="0.25">
      <c r="B14982" s="20">
        <v>45842</v>
      </c>
      <c r="C14982" s="2" t="s">
        <v>1</v>
      </c>
      <c r="D14982" s="2" t="s">
        <v>1948</v>
      </c>
      <c r="E14982" s="2" t="s">
        <v>78</v>
      </c>
      <c r="F14982" s="2" t="s">
        <v>4969</v>
      </c>
      <c r="G14982" s="5">
        <v>110</v>
      </c>
      <c r="H14982" s="5">
        <v>31.85</v>
      </c>
      <c r="I14982" s="5">
        <v>3503.5</v>
      </c>
      <c r="J14982" s="5">
        <v>7732659.9400000032</v>
      </c>
      <c r="K14982" s="3" t="str" cm="1">
        <f t="array" ref="K14982">_xlfn.LET(_xlpm.d,UPPER(TRIM(CLEAN(SUBSTITUTE(F14982,CHAR(160),"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83" spans="2:11" hidden="1" x14ac:dyDescent="0.25">
      <c r="B14983" s="20">
        <v>45842</v>
      </c>
      <c r="C14983" s="2" t="s">
        <v>1</v>
      </c>
      <c r="D14983" s="2" t="s">
        <v>614</v>
      </c>
      <c r="E14983" s="2" t="s">
        <v>241</v>
      </c>
      <c r="F14983" s="2" t="s">
        <v>4969</v>
      </c>
      <c r="G14983" s="5">
        <v>130</v>
      </c>
      <c r="H14983" s="5">
        <v>31.85</v>
      </c>
      <c r="I14983" s="5">
        <v>4140.5</v>
      </c>
      <c r="J14983" s="5">
        <v>7736800.4400000032</v>
      </c>
      <c r="K14983" s="3" t="str" cm="1">
        <f t="array" ref="K14983">_xlfn.LET(_xlpm.d,UPPER(TRIM(CLEAN(SUBSTITUTE(F14983,CHAR(160),"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84" spans="2:11" hidden="1" x14ac:dyDescent="0.25">
      <c r="B14984" s="20">
        <v>45842</v>
      </c>
      <c r="C14984" s="2" t="s">
        <v>1</v>
      </c>
      <c r="D14984" s="2" t="s">
        <v>1949</v>
      </c>
      <c r="E14984" s="2" t="s">
        <v>165</v>
      </c>
      <c r="F14984" s="2" t="s">
        <v>4969</v>
      </c>
      <c r="G14984" s="5">
        <v>80</v>
      </c>
      <c r="H14984" s="5">
        <v>31.85</v>
      </c>
      <c r="I14984" s="5">
        <v>2548</v>
      </c>
      <c r="J14984" s="5">
        <v>7739348.4400000032</v>
      </c>
      <c r="K14984" s="3" t="str" cm="1">
        <f t="array" ref="K14984">_xlfn.LET(_xlpm.d,UPPER(TRIM(CLEAN(SUBSTITUTE(F14984,CHAR(160),"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85" spans="2:11" hidden="1" x14ac:dyDescent="0.25">
      <c r="B14985" s="20">
        <v>45842</v>
      </c>
      <c r="C14985" s="2" t="s">
        <v>1</v>
      </c>
      <c r="D14985" s="2" t="s">
        <v>1950</v>
      </c>
      <c r="E14985" s="2" t="s">
        <v>807</v>
      </c>
      <c r="F14985" s="2" t="s">
        <v>4969</v>
      </c>
      <c r="G14985" s="5">
        <v>70</v>
      </c>
      <c r="H14985" s="5">
        <v>28.65</v>
      </c>
      <c r="I14985" s="5">
        <v>2005.5</v>
      </c>
      <c r="J14985" s="5">
        <v>7741353.9400000032</v>
      </c>
      <c r="K14985" s="3" t="str" cm="1">
        <f t="array" ref="K14985">_xlfn.LET(_xlpm.d,UPPER(TRIM(CLEAN(SUBSTITUTE(F14985,CHAR(160),"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86" spans="2:11" hidden="1" x14ac:dyDescent="0.25">
      <c r="B14986" s="20">
        <v>45845</v>
      </c>
      <c r="C14986" s="2" t="s">
        <v>1</v>
      </c>
      <c r="D14986" s="2" t="s">
        <v>5312</v>
      </c>
      <c r="E14986" s="2" t="s">
        <v>5004</v>
      </c>
      <c r="F14986" s="2" t="s">
        <v>4969</v>
      </c>
      <c r="G14986" s="5">
        <v>22</v>
      </c>
      <c r="H14986" s="5">
        <v>29.99</v>
      </c>
      <c r="I14986" s="5">
        <v>659.78</v>
      </c>
      <c r="J14986" s="5">
        <v>7742013.7200000035</v>
      </c>
      <c r="K14986" s="3" t="str" cm="1">
        <f t="array" ref="K14986">_xlfn.LET(_xlpm.d,UPPER(TRIM(CLEAN(SUBSTITUTE(F14986,CHAR(160),"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87" spans="2:11" hidden="1" x14ac:dyDescent="0.25">
      <c r="B14987" s="20">
        <v>45845</v>
      </c>
      <c r="C14987" s="2" t="s">
        <v>1</v>
      </c>
      <c r="D14987" s="2" t="s">
        <v>5313</v>
      </c>
      <c r="E14987" s="2" t="s">
        <v>3</v>
      </c>
      <c r="F14987" s="2" t="s">
        <v>4969</v>
      </c>
      <c r="G14987" s="5">
        <v>50</v>
      </c>
      <c r="H14987" s="5">
        <v>29.99</v>
      </c>
      <c r="I14987" s="5">
        <v>1499.5</v>
      </c>
      <c r="J14987" s="5">
        <v>7743513.2200000035</v>
      </c>
      <c r="K14987" s="3" t="str" cm="1">
        <f t="array" ref="K14987">_xlfn.LET(_xlpm.d,UPPER(TRIM(CLEAN(SUBSTITUTE(F14987,CHAR(160),"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88" spans="2:11" hidden="1" x14ac:dyDescent="0.25">
      <c r="B14988" s="20">
        <v>45845</v>
      </c>
      <c r="C14988" s="2" t="s">
        <v>1</v>
      </c>
      <c r="D14988" s="2" t="s">
        <v>1954</v>
      </c>
      <c r="E14988" s="2" t="s">
        <v>254</v>
      </c>
      <c r="F14988" s="2" t="s">
        <v>4969</v>
      </c>
      <c r="G14988" s="5">
        <v>100</v>
      </c>
      <c r="H14988" s="5">
        <v>31.85</v>
      </c>
      <c r="I14988" s="5">
        <v>3185</v>
      </c>
      <c r="J14988" s="5">
        <v>7746698.2200000035</v>
      </c>
      <c r="K14988" s="3" t="str" cm="1">
        <f t="array" ref="K14988">_xlfn.LET(_xlpm.d,UPPER(TRIM(CLEAN(SUBSTITUTE(F14988,CHAR(160),"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89" spans="2:11" hidden="1" x14ac:dyDescent="0.25">
      <c r="B14989" s="20">
        <v>45845</v>
      </c>
      <c r="C14989" s="2" t="s">
        <v>1</v>
      </c>
      <c r="D14989" s="2" t="s">
        <v>5314</v>
      </c>
      <c r="E14989" s="2" t="s">
        <v>180</v>
      </c>
      <c r="F14989" s="2" t="s">
        <v>4969</v>
      </c>
      <c r="G14989" s="5">
        <v>100</v>
      </c>
      <c r="H14989" s="5">
        <v>31.85</v>
      </c>
      <c r="I14989" s="5">
        <v>3185</v>
      </c>
      <c r="J14989" s="5">
        <v>7749883.2200000035</v>
      </c>
      <c r="K14989" s="3" t="str" cm="1">
        <f t="array" ref="K14989">_xlfn.LET(_xlpm.d,UPPER(TRIM(CLEAN(SUBSTITUTE(F14989,CHAR(160),"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90" spans="2:11" hidden="1" x14ac:dyDescent="0.25">
      <c r="B14990" s="20">
        <v>45846</v>
      </c>
      <c r="C14990" s="2" t="s">
        <v>1</v>
      </c>
      <c r="D14990" s="2" t="s">
        <v>1955</v>
      </c>
      <c r="E14990" s="2" t="s">
        <v>214</v>
      </c>
      <c r="F14990" s="2" t="s">
        <v>4969</v>
      </c>
      <c r="G14990" s="5">
        <v>130</v>
      </c>
      <c r="H14990" s="5">
        <v>31.85</v>
      </c>
      <c r="I14990" s="5">
        <v>4140.5</v>
      </c>
      <c r="J14990" s="5">
        <v>7754023.7200000035</v>
      </c>
      <c r="K14990" s="3" t="str" cm="1">
        <f t="array" ref="K14990">_xlfn.LET(_xlpm.d,UPPER(TRIM(CLEAN(SUBSTITUTE(F14990,CHAR(160),"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91" spans="2:11" hidden="1" x14ac:dyDescent="0.25">
      <c r="B14991" s="20">
        <v>45846</v>
      </c>
      <c r="C14991" s="2" t="s">
        <v>1</v>
      </c>
      <c r="D14991" s="2" t="s">
        <v>615</v>
      </c>
      <c r="E14991" s="2" t="s">
        <v>147</v>
      </c>
      <c r="F14991" s="2" t="s">
        <v>4969</v>
      </c>
      <c r="G14991" s="5">
        <v>110</v>
      </c>
      <c r="H14991" s="5">
        <v>31.85</v>
      </c>
      <c r="I14991" s="5">
        <v>3503.5</v>
      </c>
      <c r="J14991" s="5">
        <v>7757527.2200000035</v>
      </c>
      <c r="K14991" s="3" t="str" cm="1">
        <f t="array" ref="K14991">_xlfn.LET(_xlpm.d,UPPER(TRIM(CLEAN(SUBSTITUTE(F14991,CHAR(160),"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92" spans="2:11" hidden="1" x14ac:dyDescent="0.25">
      <c r="B14992" s="20">
        <v>45846</v>
      </c>
      <c r="C14992" s="2" t="s">
        <v>1</v>
      </c>
      <c r="D14992" s="2" t="s">
        <v>1956</v>
      </c>
      <c r="E14992" s="2" t="s">
        <v>276</v>
      </c>
      <c r="F14992" s="2" t="s">
        <v>4969</v>
      </c>
      <c r="G14992" s="5">
        <v>100</v>
      </c>
      <c r="H14992" s="5">
        <v>31.85</v>
      </c>
      <c r="I14992" s="5">
        <v>3185</v>
      </c>
      <c r="J14992" s="5">
        <v>7760712.2200000035</v>
      </c>
      <c r="K14992" s="3" t="str" cm="1">
        <f t="array" ref="K14992">_xlfn.LET(_xlpm.d,UPPER(TRIM(CLEAN(SUBSTITUTE(F14992,CHAR(160),"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93" spans="2:11" hidden="1" x14ac:dyDescent="0.25">
      <c r="B14993" s="20">
        <v>45846</v>
      </c>
      <c r="C14993" s="2" t="s">
        <v>1</v>
      </c>
      <c r="D14993" s="2" t="s">
        <v>1957</v>
      </c>
      <c r="E14993" s="2" t="s">
        <v>143</v>
      </c>
      <c r="F14993" s="2" t="s">
        <v>4969</v>
      </c>
      <c r="G14993" s="5">
        <v>160</v>
      </c>
      <c r="H14993" s="5">
        <v>31.85</v>
      </c>
      <c r="I14993" s="5">
        <v>5096</v>
      </c>
      <c r="J14993" s="5">
        <v>7765808.2200000035</v>
      </c>
      <c r="K14993" s="3" t="str" cm="1">
        <f t="array" ref="K14993">_xlfn.LET(_xlpm.d,UPPER(TRIM(CLEAN(SUBSTITUTE(F14993,CHAR(160),"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94" spans="2:11" hidden="1" x14ac:dyDescent="0.25">
      <c r="B14994" s="20">
        <v>45847</v>
      </c>
      <c r="C14994" s="2" t="s">
        <v>1</v>
      </c>
      <c r="D14994" s="2" t="s">
        <v>1959</v>
      </c>
      <c r="E14994" s="2" t="s">
        <v>1634</v>
      </c>
      <c r="F14994" s="2" t="s">
        <v>4969</v>
      </c>
      <c r="G14994" s="5">
        <v>100</v>
      </c>
      <c r="H14994" s="5">
        <v>31.85</v>
      </c>
      <c r="I14994" s="5">
        <v>3185</v>
      </c>
      <c r="J14994" s="5">
        <v>7768993.2200000035</v>
      </c>
      <c r="K14994" s="3" t="str" cm="1">
        <f t="array" ref="K14994">_xlfn.LET(_xlpm.d,UPPER(TRIM(CLEAN(SUBSTITUTE(F14994,CHAR(160),"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95" spans="2:11" hidden="1" x14ac:dyDescent="0.25">
      <c r="B14995" s="20">
        <v>45848</v>
      </c>
      <c r="C14995" s="2" t="s">
        <v>1</v>
      </c>
      <c r="D14995" s="2" t="s">
        <v>616</v>
      </c>
      <c r="E14995" s="2" t="s">
        <v>168</v>
      </c>
      <c r="F14995" s="2" t="s">
        <v>4969</v>
      </c>
      <c r="G14995" s="5">
        <v>120</v>
      </c>
      <c r="H14995" s="5">
        <v>31.85</v>
      </c>
      <c r="I14995" s="5">
        <v>3822</v>
      </c>
      <c r="J14995" s="5">
        <v>7772815.2200000035</v>
      </c>
      <c r="K14995" s="3" t="str" cm="1">
        <f t="array" ref="K14995">_xlfn.LET(_xlpm.d,UPPER(TRIM(CLEAN(SUBSTITUTE(F14995,CHAR(160),"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96" spans="2:11" hidden="1" x14ac:dyDescent="0.25">
      <c r="B14996" s="20">
        <v>45848</v>
      </c>
      <c r="C14996" s="2" t="s">
        <v>1</v>
      </c>
      <c r="D14996" s="2" t="s">
        <v>1432</v>
      </c>
      <c r="E14996" s="2" t="s">
        <v>160</v>
      </c>
      <c r="F14996" s="2" t="s">
        <v>4969</v>
      </c>
      <c r="G14996" s="5">
        <v>100</v>
      </c>
      <c r="H14996" s="5">
        <v>31.85</v>
      </c>
      <c r="I14996" s="5">
        <v>3185</v>
      </c>
      <c r="J14996" s="5">
        <v>7776000.2200000035</v>
      </c>
      <c r="K14996" s="3" t="str" cm="1">
        <f t="array" ref="K14996">_xlfn.LET(_xlpm.d,UPPER(TRIM(CLEAN(SUBSTITUTE(F14996,CHAR(160),"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97" spans="2:11" hidden="1" x14ac:dyDescent="0.25">
      <c r="B14997" s="20">
        <v>45848</v>
      </c>
      <c r="C14997" s="2" t="s">
        <v>1</v>
      </c>
      <c r="D14997" s="2" t="s">
        <v>5315</v>
      </c>
      <c r="E14997" s="2" t="s">
        <v>192</v>
      </c>
      <c r="F14997" s="2" t="s">
        <v>4969</v>
      </c>
      <c r="G14997" s="5">
        <v>110</v>
      </c>
      <c r="H14997" s="5">
        <v>31.85</v>
      </c>
      <c r="I14997" s="5">
        <v>3503.5</v>
      </c>
      <c r="J14997" s="5">
        <v>7779503.7200000035</v>
      </c>
      <c r="K14997" s="3" t="str" cm="1">
        <f t="array" ref="K14997">_xlfn.LET(_xlpm.d,UPPER(TRIM(CLEAN(SUBSTITUTE(F14997,CHAR(160),"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98" spans="2:11" hidden="1" x14ac:dyDescent="0.25">
      <c r="B14998" s="20">
        <v>45848</v>
      </c>
      <c r="C14998" s="2" t="s">
        <v>1</v>
      </c>
      <c r="D14998" s="2" t="s">
        <v>2939</v>
      </c>
      <c r="E14998" s="2" t="s">
        <v>3</v>
      </c>
      <c r="F14998" s="2" t="s">
        <v>4969</v>
      </c>
      <c r="G14998" s="5">
        <v>59</v>
      </c>
      <c r="H14998" s="5">
        <v>29.99</v>
      </c>
      <c r="I14998" s="5">
        <v>1769.41</v>
      </c>
      <c r="J14998" s="5">
        <v>7781273.1300000036</v>
      </c>
      <c r="K14998" s="3" t="str" cm="1">
        <f t="array" ref="K14998">_xlfn.LET(_xlpm.d,UPPER(TRIM(CLEAN(SUBSTITUTE(F14998,CHAR(160),"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4999" spans="2:11" hidden="1" x14ac:dyDescent="0.25">
      <c r="B14999" s="20">
        <v>45848</v>
      </c>
      <c r="C14999" s="2" t="s">
        <v>1</v>
      </c>
      <c r="D14999" s="2" t="s">
        <v>5316</v>
      </c>
      <c r="E14999" s="2" t="s">
        <v>302</v>
      </c>
      <c r="F14999" s="2" t="s">
        <v>4969</v>
      </c>
      <c r="G14999" s="5">
        <v>110</v>
      </c>
      <c r="H14999" s="5">
        <v>26.65</v>
      </c>
      <c r="I14999" s="5">
        <v>2931.5</v>
      </c>
      <c r="J14999" s="5">
        <v>7784204.6300000036</v>
      </c>
      <c r="K14999" s="3" t="str" cm="1">
        <f t="array" ref="K14999">_xlfn.LET(_xlpm.d,UPPER(TRIM(CLEAN(SUBSTITUTE(F14999,CHAR(160),"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00" spans="2:11" hidden="1" x14ac:dyDescent="0.25">
      <c r="B15000" s="20">
        <v>45848</v>
      </c>
      <c r="C15000" s="2" t="s">
        <v>1</v>
      </c>
      <c r="D15000" s="2" t="s">
        <v>5317</v>
      </c>
      <c r="E15000" s="2" t="s">
        <v>228</v>
      </c>
      <c r="F15000" s="2" t="s">
        <v>4969</v>
      </c>
      <c r="G15000" s="5">
        <v>100</v>
      </c>
      <c r="H15000" s="5">
        <v>31.85</v>
      </c>
      <c r="I15000" s="5">
        <v>3185</v>
      </c>
      <c r="J15000" s="5">
        <v>7787389.6300000036</v>
      </c>
      <c r="K15000" s="3" t="str" cm="1">
        <f t="array" ref="K15000">_xlfn.LET(_xlpm.d,UPPER(TRIM(CLEAN(SUBSTITUTE(F15000,CHAR(160),"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01" spans="2:11" hidden="1" x14ac:dyDescent="0.25">
      <c r="B15001" s="20">
        <v>45849</v>
      </c>
      <c r="C15001" s="2" t="s">
        <v>1</v>
      </c>
      <c r="D15001" s="2" t="s">
        <v>3992</v>
      </c>
      <c r="E15001" s="2" t="s">
        <v>232</v>
      </c>
      <c r="F15001" s="2" t="s">
        <v>4969</v>
      </c>
      <c r="G15001" s="5">
        <v>110</v>
      </c>
      <c r="H15001" s="5">
        <v>31.85</v>
      </c>
      <c r="I15001" s="5">
        <v>3503.5</v>
      </c>
      <c r="J15001" s="5">
        <v>7790893.1300000036</v>
      </c>
      <c r="K15001" s="3" t="str" cm="1">
        <f t="array" ref="K15001">_xlfn.LET(_xlpm.d,UPPER(TRIM(CLEAN(SUBSTITUTE(F15001,CHAR(160),"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02" spans="2:11" hidden="1" x14ac:dyDescent="0.25">
      <c r="B15002" s="20">
        <v>45849</v>
      </c>
      <c r="C15002" s="2" t="s">
        <v>1</v>
      </c>
      <c r="D15002" s="2" t="s">
        <v>5318</v>
      </c>
      <c r="E15002" s="2" t="s">
        <v>236</v>
      </c>
      <c r="F15002" s="2" t="s">
        <v>4969</v>
      </c>
      <c r="G15002" s="5">
        <v>100</v>
      </c>
      <c r="H15002" s="5">
        <v>31.85</v>
      </c>
      <c r="I15002" s="5">
        <v>3185</v>
      </c>
      <c r="J15002" s="5">
        <v>7794078.1300000036</v>
      </c>
      <c r="K15002" s="3" t="str" cm="1">
        <f t="array" ref="K15002">_xlfn.LET(_xlpm.d,UPPER(TRIM(CLEAN(SUBSTITUTE(F15002,CHAR(160),"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03" spans="2:11" hidden="1" x14ac:dyDescent="0.25">
      <c r="B15003" s="20">
        <v>45849</v>
      </c>
      <c r="C15003" s="2" t="s">
        <v>1</v>
      </c>
      <c r="D15003" s="2" t="s">
        <v>1230</v>
      </c>
      <c r="E15003" s="2" t="s">
        <v>186</v>
      </c>
      <c r="F15003" s="2" t="s">
        <v>4969</v>
      </c>
      <c r="G15003" s="5">
        <v>110</v>
      </c>
      <c r="H15003" s="5">
        <v>31.85</v>
      </c>
      <c r="I15003" s="5">
        <v>3503.5</v>
      </c>
      <c r="J15003" s="5">
        <v>7797581.6300000036</v>
      </c>
      <c r="K15003" s="3" t="str" cm="1">
        <f t="array" ref="K15003">_xlfn.LET(_xlpm.d,UPPER(TRIM(CLEAN(SUBSTITUTE(F15003,CHAR(160),"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04" spans="2:11" hidden="1" x14ac:dyDescent="0.25">
      <c r="B15004" s="20">
        <v>45849</v>
      </c>
      <c r="C15004" s="2" t="s">
        <v>1</v>
      </c>
      <c r="D15004" s="2" t="s">
        <v>2940</v>
      </c>
      <c r="E15004" s="2" t="s">
        <v>259</v>
      </c>
      <c r="F15004" s="2" t="s">
        <v>4969</v>
      </c>
      <c r="G15004" s="5">
        <v>150</v>
      </c>
      <c r="H15004" s="5">
        <v>31.85</v>
      </c>
      <c r="I15004" s="5">
        <v>4777.5</v>
      </c>
      <c r="J15004" s="5">
        <v>7802359.1300000036</v>
      </c>
      <c r="K15004" s="3" t="str" cm="1">
        <f t="array" ref="K15004">_xlfn.LET(_xlpm.d,UPPER(TRIM(CLEAN(SUBSTITUTE(F15004,CHAR(160),"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05" spans="2:11" hidden="1" x14ac:dyDescent="0.25">
      <c r="B15005" s="20">
        <v>45849</v>
      </c>
      <c r="C15005" s="2" t="s">
        <v>1</v>
      </c>
      <c r="D15005" s="2" t="s">
        <v>2941</v>
      </c>
      <c r="E15005" s="2" t="s">
        <v>195</v>
      </c>
      <c r="F15005" s="2" t="s">
        <v>4969</v>
      </c>
      <c r="G15005" s="5">
        <v>140</v>
      </c>
      <c r="H15005" s="5">
        <v>31.85</v>
      </c>
      <c r="I15005" s="5">
        <v>4459</v>
      </c>
      <c r="J15005" s="5">
        <v>7806818.1300000036</v>
      </c>
      <c r="K15005" s="3" t="str" cm="1">
        <f t="array" ref="K15005">_xlfn.LET(_xlpm.d,UPPER(TRIM(CLEAN(SUBSTITUTE(F15005,CHAR(160),"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06" spans="2:11" hidden="1" x14ac:dyDescent="0.25">
      <c r="B15006" s="20">
        <v>45849</v>
      </c>
      <c r="C15006" s="2" t="s">
        <v>1</v>
      </c>
      <c r="D15006" s="2" t="s">
        <v>1011</v>
      </c>
      <c r="E15006" s="2" t="s">
        <v>78</v>
      </c>
      <c r="F15006" s="2" t="s">
        <v>4969</v>
      </c>
      <c r="G15006" s="5">
        <v>130</v>
      </c>
      <c r="H15006" s="5">
        <v>31.85</v>
      </c>
      <c r="I15006" s="5">
        <v>4140.5</v>
      </c>
      <c r="J15006" s="5">
        <v>7810958.6300000036</v>
      </c>
      <c r="K15006" s="3" t="str" cm="1">
        <f t="array" ref="K15006">_xlfn.LET(_xlpm.d,UPPER(TRIM(CLEAN(SUBSTITUTE(F15006,CHAR(160),"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07" spans="2:11" hidden="1" x14ac:dyDescent="0.25">
      <c r="B15007" s="20">
        <v>45849</v>
      </c>
      <c r="C15007" s="2" t="s">
        <v>1</v>
      </c>
      <c r="D15007" s="2" t="s">
        <v>617</v>
      </c>
      <c r="E15007" s="2" t="s">
        <v>154</v>
      </c>
      <c r="F15007" s="2" t="s">
        <v>4969</v>
      </c>
      <c r="G15007" s="5">
        <v>120</v>
      </c>
      <c r="H15007" s="5">
        <v>31.85</v>
      </c>
      <c r="I15007" s="5">
        <v>3822</v>
      </c>
      <c r="J15007" s="5">
        <v>7814780.6300000036</v>
      </c>
      <c r="K15007" s="3" t="str" cm="1">
        <f t="array" ref="K15007">_xlfn.LET(_xlpm.d,UPPER(TRIM(CLEAN(SUBSTITUTE(F15007,CHAR(160),"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08" spans="2:11" hidden="1" x14ac:dyDescent="0.25">
      <c r="B15008" s="20">
        <v>45849</v>
      </c>
      <c r="C15008" s="2" t="s">
        <v>1</v>
      </c>
      <c r="D15008" s="2" t="s">
        <v>1012</v>
      </c>
      <c r="E15008" s="2" t="s">
        <v>234</v>
      </c>
      <c r="F15008" s="2" t="s">
        <v>4969</v>
      </c>
      <c r="G15008" s="5">
        <v>80</v>
      </c>
      <c r="H15008" s="5">
        <v>31.85</v>
      </c>
      <c r="I15008" s="5">
        <v>2548</v>
      </c>
      <c r="J15008" s="5">
        <v>7817328.6300000036</v>
      </c>
      <c r="K15008" s="3" t="str" cm="1">
        <f t="array" ref="K15008">_xlfn.LET(_xlpm.d,UPPER(TRIM(CLEAN(SUBSTITUTE(F15008,CHAR(160),"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09" spans="2:11" hidden="1" x14ac:dyDescent="0.25">
      <c r="B15009" s="20">
        <v>45849</v>
      </c>
      <c r="C15009" s="2" t="s">
        <v>1</v>
      </c>
      <c r="D15009" s="2" t="s">
        <v>5319</v>
      </c>
      <c r="E15009" s="2" t="s">
        <v>165</v>
      </c>
      <c r="F15009" s="2" t="s">
        <v>4969</v>
      </c>
      <c r="G15009" s="5">
        <v>90</v>
      </c>
      <c r="H15009" s="5">
        <v>31.85</v>
      </c>
      <c r="I15009" s="5">
        <v>2866.5</v>
      </c>
      <c r="J15009" s="5">
        <v>7820195.1300000036</v>
      </c>
      <c r="K15009" s="3" t="str" cm="1">
        <f t="array" ref="K15009">_xlfn.LET(_xlpm.d,UPPER(TRIM(CLEAN(SUBSTITUTE(F15009,CHAR(160),"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10" spans="2:11" hidden="1" x14ac:dyDescent="0.25">
      <c r="B15010" s="20">
        <v>45849</v>
      </c>
      <c r="C15010" s="2" t="s">
        <v>1</v>
      </c>
      <c r="D15010" s="2" t="s">
        <v>2942</v>
      </c>
      <c r="E15010" s="2" t="s">
        <v>807</v>
      </c>
      <c r="F15010" s="2" t="s">
        <v>4969</v>
      </c>
      <c r="G15010" s="5">
        <v>50</v>
      </c>
      <c r="H15010" s="5">
        <v>29.99</v>
      </c>
      <c r="I15010" s="5">
        <v>1499.5</v>
      </c>
      <c r="J15010" s="5">
        <v>7821694.6300000036</v>
      </c>
      <c r="K15010" s="3" t="str" cm="1">
        <f t="array" ref="K15010">_xlfn.LET(_xlpm.d,UPPER(TRIM(CLEAN(SUBSTITUTE(F15010,CHAR(160),"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11" spans="2:11" hidden="1" x14ac:dyDescent="0.25">
      <c r="B15011" s="20">
        <v>45849</v>
      </c>
      <c r="C15011" s="2" t="s">
        <v>1</v>
      </c>
      <c r="D15011" s="2" t="s">
        <v>4461</v>
      </c>
      <c r="E15011" s="2" t="s">
        <v>170</v>
      </c>
      <c r="F15011" s="2" t="s">
        <v>4969</v>
      </c>
      <c r="G15011" s="5">
        <v>260</v>
      </c>
      <c r="H15011" s="5">
        <v>29.99</v>
      </c>
      <c r="I15011" s="5">
        <v>7797.4</v>
      </c>
      <c r="J15011" s="5">
        <v>7829492.030000004</v>
      </c>
      <c r="K15011" s="3" t="str" cm="1">
        <f t="array" ref="K15011">_xlfn.LET(_xlpm.d,UPPER(TRIM(CLEAN(SUBSTITUTE(F15011,CHAR(160),"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12" spans="2:11" hidden="1" x14ac:dyDescent="0.25">
      <c r="B15012" s="20">
        <v>45849</v>
      </c>
      <c r="C15012" s="2" t="s">
        <v>1</v>
      </c>
      <c r="D15012" s="2" t="s">
        <v>803</v>
      </c>
      <c r="E15012" s="2" t="s">
        <v>64</v>
      </c>
      <c r="F15012" s="2" t="s">
        <v>4969</v>
      </c>
      <c r="G15012" s="5">
        <v>30</v>
      </c>
      <c r="H15012" s="5">
        <v>29.99</v>
      </c>
      <c r="I15012" s="5">
        <v>899.7</v>
      </c>
      <c r="J15012" s="5">
        <v>7830391.7300000042</v>
      </c>
      <c r="K15012" s="3" t="str" cm="1">
        <f t="array" ref="K15012">_xlfn.LET(_xlpm.d,UPPER(TRIM(CLEAN(SUBSTITUTE(F15012,CHAR(160),"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13" spans="2:11" hidden="1" x14ac:dyDescent="0.25">
      <c r="B15013" s="20">
        <v>45849</v>
      </c>
      <c r="C15013" s="2" t="s">
        <v>1</v>
      </c>
      <c r="D15013" s="2" t="s">
        <v>618</v>
      </c>
      <c r="E15013" s="2" t="s">
        <v>224</v>
      </c>
      <c r="F15013" s="2" t="s">
        <v>4969</v>
      </c>
      <c r="G15013" s="5">
        <v>700</v>
      </c>
      <c r="H15013" s="5">
        <v>31.85</v>
      </c>
      <c r="I15013" s="5">
        <v>22295</v>
      </c>
      <c r="J15013" s="5">
        <v>7852686.7300000042</v>
      </c>
      <c r="K15013" s="3" t="str" cm="1">
        <f t="array" ref="K15013">_xlfn.LET(_xlpm.d,UPPER(TRIM(CLEAN(SUBSTITUTE(F15013,CHAR(160),"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14" spans="2:11" hidden="1" x14ac:dyDescent="0.25">
      <c r="B15014" s="20">
        <v>45849</v>
      </c>
      <c r="C15014" s="2" t="s">
        <v>1</v>
      </c>
      <c r="D15014" s="2" t="s">
        <v>2943</v>
      </c>
      <c r="E15014" s="2" t="s">
        <v>319</v>
      </c>
      <c r="F15014" s="2" t="s">
        <v>4969</v>
      </c>
      <c r="G15014" s="5">
        <v>1360</v>
      </c>
      <c r="H15014" s="5">
        <v>31.85</v>
      </c>
      <c r="I15014" s="5">
        <v>43316</v>
      </c>
      <c r="J15014" s="5">
        <v>7896002.7300000042</v>
      </c>
      <c r="K15014" s="3" t="str" cm="1">
        <f t="array" ref="K15014">_xlfn.LET(_xlpm.d,UPPER(TRIM(CLEAN(SUBSTITUTE(F15014,CHAR(160),"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15" spans="2:11" hidden="1" x14ac:dyDescent="0.25">
      <c r="B15015" s="20">
        <v>45852</v>
      </c>
      <c r="C15015" s="2" t="s">
        <v>1</v>
      </c>
      <c r="D15015" s="2" t="s">
        <v>5320</v>
      </c>
      <c r="E15015" s="2" t="s">
        <v>160</v>
      </c>
      <c r="F15015" s="2" t="s">
        <v>4969</v>
      </c>
      <c r="G15015" s="5">
        <v>150</v>
      </c>
      <c r="H15015" s="5">
        <v>31.85</v>
      </c>
      <c r="I15015" s="5">
        <v>4777.5</v>
      </c>
      <c r="J15015" s="5">
        <v>7900780.2300000042</v>
      </c>
      <c r="K15015" s="3" t="str" cm="1">
        <f t="array" ref="K15015">_xlfn.LET(_xlpm.d,UPPER(TRIM(CLEAN(SUBSTITUTE(F15015,CHAR(160),"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16" spans="2:11" hidden="1" x14ac:dyDescent="0.25">
      <c r="B15016" s="20">
        <v>45852</v>
      </c>
      <c r="C15016" s="2" t="s">
        <v>1</v>
      </c>
      <c r="D15016" s="2" t="s">
        <v>2944</v>
      </c>
      <c r="E15016" s="2" t="s">
        <v>254</v>
      </c>
      <c r="F15016" s="2" t="s">
        <v>4969</v>
      </c>
      <c r="G15016" s="5">
        <v>100</v>
      </c>
      <c r="H15016" s="5">
        <v>31.85</v>
      </c>
      <c r="I15016" s="5">
        <v>3185</v>
      </c>
      <c r="J15016" s="5">
        <v>7903965.2300000042</v>
      </c>
      <c r="K15016" s="3" t="str" cm="1">
        <f t="array" ref="K15016">_xlfn.LET(_xlpm.d,UPPER(TRIM(CLEAN(SUBSTITUTE(F15016,CHAR(160),"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17" spans="2:11" hidden="1" x14ac:dyDescent="0.25">
      <c r="B15017" s="20">
        <v>45852</v>
      </c>
      <c r="C15017" s="2" t="s">
        <v>1</v>
      </c>
      <c r="D15017" s="2" t="s">
        <v>2945</v>
      </c>
      <c r="E15017" s="2" t="s">
        <v>248</v>
      </c>
      <c r="F15017" s="2" t="s">
        <v>4969</v>
      </c>
      <c r="G15017" s="5">
        <v>200</v>
      </c>
      <c r="H15017" s="5">
        <v>31.85</v>
      </c>
      <c r="I15017" s="5">
        <v>6370</v>
      </c>
      <c r="J15017" s="5">
        <v>7910335.2300000042</v>
      </c>
      <c r="K15017" s="3" t="str" cm="1">
        <f t="array" ref="K15017">_xlfn.LET(_xlpm.d,UPPER(TRIM(CLEAN(SUBSTITUTE(F15017,CHAR(160),"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18" spans="2:11" hidden="1" x14ac:dyDescent="0.25">
      <c r="B15018" s="20">
        <v>45852</v>
      </c>
      <c r="C15018" s="2" t="s">
        <v>1</v>
      </c>
      <c r="D15018" s="2" t="s">
        <v>5321</v>
      </c>
      <c r="E15018" s="2" t="s">
        <v>3</v>
      </c>
      <c r="F15018" s="2" t="s">
        <v>4969</v>
      </c>
      <c r="G15018" s="5">
        <v>30</v>
      </c>
      <c r="H15018" s="5">
        <v>29.99</v>
      </c>
      <c r="I15018" s="5">
        <v>899.7</v>
      </c>
      <c r="J15018" s="5">
        <v>7911234.9300000044</v>
      </c>
      <c r="K15018" s="3" t="str" cm="1">
        <f t="array" ref="K15018">_xlfn.LET(_xlpm.d,UPPER(TRIM(CLEAN(SUBSTITUTE(F15018,CHAR(160),"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19" spans="2:11" hidden="1" x14ac:dyDescent="0.25">
      <c r="B15019" s="20">
        <v>45852</v>
      </c>
      <c r="C15019" s="2" t="s">
        <v>1</v>
      </c>
      <c r="D15019" s="2" t="s">
        <v>5322</v>
      </c>
      <c r="E15019" s="2" t="s">
        <v>246</v>
      </c>
      <c r="F15019" s="2" t="s">
        <v>4969</v>
      </c>
      <c r="G15019" s="5">
        <v>100</v>
      </c>
      <c r="H15019" s="5">
        <v>31.85</v>
      </c>
      <c r="I15019" s="5">
        <v>3185</v>
      </c>
      <c r="J15019" s="5">
        <v>7914419.9300000044</v>
      </c>
      <c r="K15019" s="3" t="str" cm="1">
        <f t="array" ref="K15019">_xlfn.LET(_xlpm.d,UPPER(TRIM(CLEAN(SUBSTITUTE(F15019,CHAR(160),"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20" spans="2:11" hidden="1" x14ac:dyDescent="0.25">
      <c r="B15020" s="20">
        <v>45852</v>
      </c>
      <c r="C15020" s="2" t="s">
        <v>1</v>
      </c>
      <c r="D15020" s="2" t="s">
        <v>5323</v>
      </c>
      <c r="E15020" s="2" t="s">
        <v>241</v>
      </c>
      <c r="F15020" s="2" t="s">
        <v>4969</v>
      </c>
      <c r="G15020" s="5">
        <v>150</v>
      </c>
      <c r="H15020" s="5">
        <v>31.85</v>
      </c>
      <c r="I15020" s="5">
        <v>4777.5</v>
      </c>
      <c r="J15020" s="5">
        <v>7919197.4300000044</v>
      </c>
      <c r="K15020" s="3" t="str" cm="1">
        <f t="array" ref="K15020">_xlfn.LET(_xlpm.d,UPPER(TRIM(CLEAN(SUBSTITUTE(F15020,CHAR(160),"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21" spans="2:11" hidden="1" x14ac:dyDescent="0.25">
      <c r="B15021" s="20">
        <v>45852</v>
      </c>
      <c r="C15021" s="2" t="s">
        <v>1</v>
      </c>
      <c r="D15021" s="2" t="s">
        <v>5324</v>
      </c>
      <c r="E15021" s="2" t="s">
        <v>180</v>
      </c>
      <c r="F15021" s="2" t="s">
        <v>4969</v>
      </c>
      <c r="G15021" s="5">
        <v>90</v>
      </c>
      <c r="H15021" s="5">
        <v>31.85</v>
      </c>
      <c r="I15021" s="5">
        <v>2866.5</v>
      </c>
      <c r="J15021" s="5">
        <v>7922063.9300000044</v>
      </c>
      <c r="K15021" s="3" t="str" cm="1">
        <f t="array" ref="K15021">_xlfn.LET(_xlpm.d,UPPER(TRIM(CLEAN(SUBSTITUTE(F15021,CHAR(160),"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22" spans="2:11" hidden="1" x14ac:dyDescent="0.25">
      <c r="B15022" s="20">
        <v>45853</v>
      </c>
      <c r="C15022" s="2" t="s">
        <v>1</v>
      </c>
      <c r="D15022" s="2" t="s">
        <v>619</v>
      </c>
      <c r="E15022" s="2" t="s">
        <v>266</v>
      </c>
      <c r="F15022" s="2" t="s">
        <v>5176</v>
      </c>
      <c r="G15022" s="5">
        <v>150</v>
      </c>
      <c r="H15022" s="5">
        <v>31.85</v>
      </c>
      <c r="I15022" s="5">
        <v>4777.5</v>
      </c>
      <c r="J15022" s="5">
        <v>7926841.4300000044</v>
      </c>
      <c r="K15022" s="3" t="str" cm="1">
        <f t="array" ref="K15022">_xlfn.LET(_xlpm.d,UPPER(TRIM(CLEAN(SUBSTITUTE(F15022,CHAR(160),"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23" spans="2:11" hidden="1" x14ac:dyDescent="0.25">
      <c r="B15023" s="20">
        <v>45853</v>
      </c>
      <c r="C15023" s="2" t="s">
        <v>1</v>
      </c>
      <c r="D15023" s="2" t="s">
        <v>2946</v>
      </c>
      <c r="E15023" s="2" t="s">
        <v>78</v>
      </c>
      <c r="F15023" s="2" t="s">
        <v>4969</v>
      </c>
      <c r="G15023" s="5">
        <v>100</v>
      </c>
      <c r="H15023" s="5">
        <v>31.85</v>
      </c>
      <c r="I15023" s="5">
        <v>3185</v>
      </c>
      <c r="J15023" s="5">
        <v>7930026.4300000044</v>
      </c>
      <c r="K15023" s="3" t="str" cm="1">
        <f t="array" ref="K15023">_xlfn.LET(_xlpm.d,UPPER(TRIM(CLEAN(SUBSTITUTE(F15023,CHAR(160),"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24" spans="2:11" hidden="1" x14ac:dyDescent="0.25">
      <c r="B15024" s="20">
        <v>45853</v>
      </c>
      <c r="C15024" s="2" t="s">
        <v>1</v>
      </c>
      <c r="D15024" s="2" t="s">
        <v>620</v>
      </c>
      <c r="E15024" s="2" t="s">
        <v>156</v>
      </c>
      <c r="F15024" s="2" t="s">
        <v>4969</v>
      </c>
      <c r="G15024" s="5">
        <v>120</v>
      </c>
      <c r="H15024" s="5">
        <v>31.85</v>
      </c>
      <c r="I15024" s="5">
        <v>3822</v>
      </c>
      <c r="J15024" s="5">
        <v>7933848.4300000044</v>
      </c>
      <c r="K15024" s="3" t="str" cm="1">
        <f t="array" ref="K15024">_xlfn.LET(_xlpm.d,UPPER(TRIM(CLEAN(SUBSTITUTE(F15024,CHAR(160),"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25" spans="2:11" hidden="1" x14ac:dyDescent="0.25">
      <c r="B15025" s="20">
        <v>45853</v>
      </c>
      <c r="C15025" s="2" t="s">
        <v>1</v>
      </c>
      <c r="D15025" s="2" t="s">
        <v>621</v>
      </c>
      <c r="E15025" s="2" t="s">
        <v>158</v>
      </c>
      <c r="F15025" s="2" t="s">
        <v>4969</v>
      </c>
      <c r="G15025" s="5">
        <v>200</v>
      </c>
      <c r="H15025" s="5">
        <v>31.85</v>
      </c>
      <c r="I15025" s="5">
        <v>6370</v>
      </c>
      <c r="J15025" s="5">
        <v>7940218.4300000044</v>
      </c>
      <c r="K15025" s="3" t="str" cm="1">
        <f t="array" ref="K15025">_xlfn.LET(_xlpm.d,UPPER(TRIM(CLEAN(SUBSTITUTE(F15025,CHAR(160),"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26" spans="2:11" hidden="1" x14ac:dyDescent="0.25">
      <c r="B15026" s="20">
        <v>45853</v>
      </c>
      <c r="C15026" s="2" t="s">
        <v>1</v>
      </c>
      <c r="D15026" s="2" t="s">
        <v>622</v>
      </c>
      <c r="E15026" s="2" t="s">
        <v>162</v>
      </c>
      <c r="F15026" s="2" t="s">
        <v>4969</v>
      </c>
      <c r="G15026" s="5">
        <v>300</v>
      </c>
      <c r="H15026" s="5">
        <v>31.85</v>
      </c>
      <c r="I15026" s="5">
        <v>9555</v>
      </c>
      <c r="J15026" s="5">
        <v>7949773.4300000044</v>
      </c>
      <c r="K15026" s="3" t="str" cm="1">
        <f t="array" ref="K15026">_xlfn.LET(_xlpm.d,UPPER(TRIM(CLEAN(SUBSTITUTE(F15026,CHAR(160),"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27" spans="2:11" hidden="1" x14ac:dyDescent="0.25">
      <c r="B15027" s="20">
        <v>45853</v>
      </c>
      <c r="C15027" s="2" t="s">
        <v>1</v>
      </c>
      <c r="D15027" s="2" t="s">
        <v>1531</v>
      </c>
      <c r="E15027" s="2" t="s">
        <v>141</v>
      </c>
      <c r="F15027" s="2" t="s">
        <v>4969</v>
      </c>
      <c r="G15027" s="5">
        <v>190</v>
      </c>
      <c r="H15027" s="5">
        <v>31.85</v>
      </c>
      <c r="I15027" s="5">
        <v>6051.5</v>
      </c>
      <c r="J15027" s="5">
        <v>7955824.9300000044</v>
      </c>
      <c r="K15027" s="3" t="str" cm="1">
        <f t="array" ref="K15027">_xlfn.LET(_xlpm.d,UPPER(TRIM(CLEAN(SUBSTITUTE(F15027,CHAR(160),"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28" spans="2:11" hidden="1" x14ac:dyDescent="0.25">
      <c r="B15028" s="20">
        <v>45853</v>
      </c>
      <c r="C15028" s="2" t="s">
        <v>1</v>
      </c>
      <c r="D15028" s="2" t="s">
        <v>2947</v>
      </c>
      <c r="E15028" s="2" t="s">
        <v>491</v>
      </c>
      <c r="F15028" s="2" t="s">
        <v>4969</v>
      </c>
      <c r="G15028" s="5">
        <v>108</v>
      </c>
      <c r="H15028" s="5">
        <v>31.85</v>
      </c>
      <c r="I15028" s="5">
        <v>3439.8</v>
      </c>
      <c r="J15028" s="5">
        <v>7959264.7300000042</v>
      </c>
      <c r="K15028" s="3" t="str" cm="1">
        <f t="array" ref="K15028">_xlfn.LET(_xlpm.d,UPPER(TRIM(CLEAN(SUBSTITUTE(F15028,CHAR(160),"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29" spans="2:11" hidden="1" x14ac:dyDescent="0.25">
      <c r="B15029" s="20">
        <v>45853</v>
      </c>
      <c r="C15029" s="2" t="s">
        <v>1</v>
      </c>
      <c r="D15029" s="2" t="s">
        <v>2948</v>
      </c>
      <c r="E15029" s="2" t="s">
        <v>6</v>
      </c>
      <c r="F15029" s="2" t="s">
        <v>4969</v>
      </c>
      <c r="G15029" s="5">
        <v>145</v>
      </c>
      <c r="H15029" s="5">
        <v>32.200000000000003</v>
      </c>
      <c r="I15029" s="5">
        <v>4669</v>
      </c>
      <c r="J15029" s="5">
        <v>7963933.7300000042</v>
      </c>
      <c r="K15029" s="3" t="str" cm="1">
        <f t="array" ref="K15029">_xlfn.LET(_xlpm.d,UPPER(TRIM(CLEAN(SUBSTITUTE(F15029,CHAR(160),"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30" spans="2:11" hidden="1" x14ac:dyDescent="0.25">
      <c r="B15030" s="20">
        <v>45853</v>
      </c>
      <c r="C15030" s="2" t="s">
        <v>1</v>
      </c>
      <c r="D15030" s="2" t="s">
        <v>5325</v>
      </c>
      <c r="E15030" s="2" t="s">
        <v>1735</v>
      </c>
      <c r="F15030" s="2" t="s">
        <v>4969</v>
      </c>
      <c r="G15030" s="5">
        <v>50</v>
      </c>
      <c r="H15030" s="5">
        <v>32.200000000000003</v>
      </c>
      <c r="I15030" s="5">
        <v>1610</v>
      </c>
      <c r="J15030" s="5">
        <v>7965543.7300000042</v>
      </c>
      <c r="K15030" s="3" t="str" cm="1">
        <f t="array" ref="K15030">_xlfn.LET(_xlpm.d,UPPER(TRIM(CLEAN(SUBSTITUTE(F15030,CHAR(160),"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31" spans="2:11" hidden="1" x14ac:dyDescent="0.25">
      <c r="B15031" s="20">
        <v>45853</v>
      </c>
      <c r="C15031" s="2" t="s">
        <v>1</v>
      </c>
      <c r="D15031" s="2" t="s">
        <v>1013</v>
      </c>
      <c r="E15031" s="2" t="s">
        <v>874</v>
      </c>
      <c r="F15031" s="2" t="s">
        <v>4969</v>
      </c>
      <c r="G15031" s="5">
        <v>600</v>
      </c>
      <c r="H15031" s="5">
        <v>24.3</v>
      </c>
      <c r="I15031" s="5">
        <v>14580</v>
      </c>
      <c r="J15031" s="5">
        <v>7980123.7300000042</v>
      </c>
      <c r="K15031" s="3" t="str" cm="1">
        <f t="array" ref="K15031">_xlfn.LET(_xlpm.d,UPPER(TRIM(CLEAN(SUBSTITUTE(F15031,CHAR(160),"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32" spans="2:11" hidden="1" x14ac:dyDescent="0.25">
      <c r="B15032" s="20">
        <v>45853</v>
      </c>
      <c r="C15032" s="2" t="s">
        <v>1</v>
      </c>
      <c r="D15032" s="2" t="s">
        <v>1014</v>
      </c>
      <c r="E15032" s="2" t="s">
        <v>874</v>
      </c>
      <c r="F15032" s="2" t="s">
        <v>4969</v>
      </c>
      <c r="G15032" s="5">
        <v>560</v>
      </c>
      <c r="H15032" s="5">
        <v>24.3</v>
      </c>
      <c r="I15032" s="5">
        <v>13608</v>
      </c>
      <c r="J15032" s="5">
        <v>7993731.7300000042</v>
      </c>
      <c r="K15032" s="3" t="str" cm="1">
        <f t="array" ref="K15032">_xlfn.LET(_xlpm.d,UPPER(TRIM(CLEAN(SUBSTITUTE(F15032,CHAR(160),"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33" spans="2:11" hidden="1" x14ac:dyDescent="0.25">
      <c r="B15033" s="20">
        <v>45853</v>
      </c>
      <c r="C15033" s="2" t="s">
        <v>1</v>
      </c>
      <c r="D15033" s="2" t="s">
        <v>4462</v>
      </c>
      <c r="E15033" s="2" t="s">
        <v>2305</v>
      </c>
      <c r="F15033" s="2" t="s">
        <v>4969</v>
      </c>
      <c r="G15033" s="5">
        <v>5</v>
      </c>
      <c r="H15033" s="5">
        <v>28</v>
      </c>
      <c r="I15033" s="5">
        <v>140</v>
      </c>
      <c r="J15033" s="5">
        <v>7993871.7300000042</v>
      </c>
      <c r="K15033" s="3" t="str" cm="1">
        <f t="array" ref="K15033">_xlfn.LET(_xlpm.d,UPPER(TRIM(CLEAN(SUBSTITUTE(F15033,CHAR(160),"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34" spans="2:11" hidden="1" x14ac:dyDescent="0.25">
      <c r="B15034" s="20">
        <v>45853</v>
      </c>
      <c r="C15034" s="2" t="s">
        <v>1</v>
      </c>
      <c r="D15034" s="2" t="s">
        <v>2949</v>
      </c>
      <c r="E15034" s="2" t="s">
        <v>263</v>
      </c>
      <c r="F15034" s="2" t="s">
        <v>4969</v>
      </c>
      <c r="G15034" s="5">
        <v>200</v>
      </c>
      <c r="H15034" s="5">
        <v>31.85</v>
      </c>
      <c r="I15034" s="5">
        <v>6370</v>
      </c>
      <c r="J15034" s="5">
        <v>8000241.7300000042</v>
      </c>
      <c r="K15034" s="3" t="str" cm="1">
        <f t="array" ref="K15034">_xlfn.LET(_xlpm.d,UPPER(TRIM(CLEAN(SUBSTITUTE(F15034,CHAR(160),"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35" spans="2:11" hidden="1" x14ac:dyDescent="0.25">
      <c r="B15035" s="20">
        <v>45854</v>
      </c>
      <c r="C15035" s="2" t="s">
        <v>1</v>
      </c>
      <c r="D15035" s="2" t="s">
        <v>1015</v>
      </c>
      <c r="E15035" s="2" t="s">
        <v>149</v>
      </c>
      <c r="F15035" s="2" t="s">
        <v>4969</v>
      </c>
      <c r="G15035" s="5">
        <v>200</v>
      </c>
      <c r="H15035" s="5">
        <v>31.85</v>
      </c>
      <c r="I15035" s="5">
        <v>6370</v>
      </c>
      <c r="J15035" s="5">
        <v>8006611.7300000042</v>
      </c>
      <c r="K15035" s="3" t="str" cm="1">
        <f t="array" ref="K15035">_xlfn.LET(_xlpm.d,UPPER(TRIM(CLEAN(SUBSTITUTE(F15035,CHAR(160),"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36" spans="2:11" hidden="1" x14ac:dyDescent="0.25">
      <c r="B15036" s="20">
        <v>45854</v>
      </c>
      <c r="C15036" s="2" t="s">
        <v>1</v>
      </c>
      <c r="D15036" s="2" t="s">
        <v>1016</v>
      </c>
      <c r="E15036" s="2" t="s">
        <v>282</v>
      </c>
      <c r="F15036" s="2" t="s">
        <v>4969</v>
      </c>
      <c r="G15036" s="5">
        <v>80</v>
      </c>
      <c r="H15036" s="5">
        <v>31.85</v>
      </c>
      <c r="I15036" s="5">
        <v>2548</v>
      </c>
      <c r="J15036" s="5">
        <v>8009159.7300000042</v>
      </c>
      <c r="K15036" s="3" t="str" cm="1">
        <f t="array" ref="K15036">_xlfn.LET(_xlpm.d,UPPER(TRIM(CLEAN(SUBSTITUTE(F15036,CHAR(160),"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37" spans="2:11" hidden="1" x14ac:dyDescent="0.25">
      <c r="B15037" s="20">
        <v>45854</v>
      </c>
      <c r="C15037" s="2" t="s">
        <v>1</v>
      </c>
      <c r="D15037" s="2" t="s">
        <v>2950</v>
      </c>
      <c r="E15037" s="2" t="s">
        <v>189</v>
      </c>
      <c r="F15037" s="2" t="s">
        <v>4969</v>
      </c>
      <c r="G15037" s="5">
        <v>110</v>
      </c>
      <c r="H15037" s="5">
        <v>31.85</v>
      </c>
      <c r="I15037" s="5">
        <v>3503.5</v>
      </c>
      <c r="J15037" s="5">
        <v>8012663.2300000042</v>
      </c>
      <c r="K15037" s="3" t="str" cm="1">
        <f t="array" ref="K15037">_xlfn.LET(_xlpm.d,UPPER(TRIM(CLEAN(SUBSTITUTE(F15037,CHAR(160),"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38" spans="2:11" hidden="1" x14ac:dyDescent="0.25">
      <c r="B15038" s="20">
        <v>45854</v>
      </c>
      <c r="C15038" s="2" t="s">
        <v>1</v>
      </c>
      <c r="D15038" s="2" t="s">
        <v>5326</v>
      </c>
      <c r="E15038" s="2" t="s">
        <v>16</v>
      </c>
      <c r="F15038" s="2" t="s">
        <v>4969</v>
      </c>
      <c r="G15038" s="5">
        <v>190</v>
      </c>
      <c r="H15038" s="5">
        <v>31.8</v>
      </c>
      <c r="I15038" s="5">
        <v>6042</v>
      </c>
      <c r="J15038" s="5">
        <v>8018705.2300000042</v>
      </c>
      <c r="K15038" s="3" t="str" cm="1">
        <f t="array" ref="K15038">_xlfn.LET(_xlpm.d,UPPER(TRIM(CLEAN(SUBSTITUTE(F15038,CHAR(160),"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39" spans="2:11" hidden="1" x14ac:dyDescent="0.25">
      <c r="B15039" s="20">
        <v>45854</v>
      </c>
      <c r="C15039" s="2" t="s">
        <v>1</v>
      </c>
      <c r="D15039" s="2" t="s">
        <v>1960</v>
      </c>
      <c r="E15039" s="2" t="s">
        <v>145</v>
      </c>
      <c r="F15039" s="2" t="s">
        <v>4969</v>
      </c>
      <c r="G15039" s="5">
        <v>40</v>
      </c>
      <c r="H15039" s="5">
        <v>31.85</v>
      </c>
      <c r="I15039" s="5">
        <v>1274</v>
      </c>
      <c r="J15039" s="5">
        <v>8019979.2300000042</v>
      </c>
      <c r="K15039" s="3" t="str" cm="1">
        <f t="array" ref="K15039">_xlfn.LET(_xlpm.d,UPPER(TRIM(CLEAN(SUBSTITUTE(F15039,CHAR(160),"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40" spans="2:11" hidden="1" x14ac:dyDescent="0.25">
      <c r="B15040" s="20">
        <v>45855</v>
      </c>
      <c r="C15040" s="2" t="s">
        <v>1</v>
      </c>
      <c r="D15040" s="2" t="s">
        <v>4463</v>
      </c>
      <c r="E15040" s="2" t="s">
        <v>286</v>
      </c>
      <c r="F15040" s="2" t="s">
        <v>4969</v>
      </c>
      <c r="G15040" s="5">
        <v>200</v>
      </c>
      <c r="H15040" s="5">
        <v>31.85</v>
      </c>
      <c r="I15040" s="5">
        <v>6370</v>
      </c>
      <c r="J15040" s="5">
        <v>8026349.2300000042</v>
      </c>
      <c r="K15040" s="3" t="str" cm="1">
        <f t="array" ref="K15040">_xlfn.LET(_xlpm.d,UPPER(TRIM(CLEAN(SUBSTITUTE(F15040,CHAR(160),"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41" spans="2:11" hidden="1" x14ac:dyDescent="0.25">
      <c r="B15041" s="20">
        <v>45855</v>
      </c>
      <c r="C15041" s="2" t="s">
        <v>1</v>
      </c>
      <c r="D15041" s="2" t="s">
        <v>1017</v>
      </c>
      <c r="E15041" s="2" t="s">
        <v>120</v>
      </c>
      <c r="F15041" s="2" t="s">
        <v>4969</v>
      </c>
      <c r="G15041" s="5">
        <v>20</v>
      </c>
      <c r="H15041" s="5">
        <v>31.65</v>
      </c>
      <c r="I15041" s="5">
        <v>633</v>
      </c>
      <c r="J15041" s="5">
        <v>8026982.2300000042</v>
      </c>
      <c r="K15041" s="3" t="str" cm="1">
        <f t="array" ref="K15041">_xlfn.LET(_xlpm.d,UPPER(TRIM(CLEAN(SUBSTITUTE(F15041,CHAR(160),"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42" spans="2:11" hidden="1" x14ac:dyDescent="0.25">
      <c r="B15042" s="20">
        <v>45855</v>
      </c>
      <c r="C15042" s="2" t="s">
        <v>1</v>
      </c>
      <c r="D15042" s="2" t="s">
        <v>1017</v>
      </c>
      <c r="E15042" s="2" t="s">
        <v>120</v>
      </c>
      <c r="F15042" s="2" t="s">
        <v>4969</v>
      </c>
      <c r="G15042" s="5">
        <v>40</v>
      </c>
      <c r="H15042" s="5">
        <v>27.2</v>
      </c>
      <c r="I15042" s="5">
        <v>1088</v>
      </c>
      <c r="J15042" s="5">
        <v>8028070.2300000042</v>
      </c>
      <c r="K15042" s="3" t="str" cm="1">
        <f t="array" ref="K15042">_xlfn.LET(_xlpm.d,UPPER(TRIM(CLEAN(SUBSTITUTE(F15042,CHAR(160),"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43" spans="2:11" hidden="1" x14ac:dyDescent="0.25">
      <c r="B15043" s="20">
        <v>45855</v>
      </c>
      <c r="C15043" s="2" t="s">
        <v>1</v>
      </c>
      <c r="D15043" s="2" t="s">
        <v>623</v>
      </c>
      <c r="E15043" s="2" t="s">
        <v>192</v>
      </c>
      <c r="F15043" s="2" t="s">
        <v>4969</v>
      </c>
      <c r="G15043" s="5">
        <v>110</v>
      </c>
      <c r="H15043" s="5">
        <v>31.85</v>
      </c>
      <c r="I15043" s="5">
        <v>3503.5</v>
      </c>
      <c r="J15043" s="5">
        <v>8031573.7300000042</v>
      </c>
      <c r="K15043" s="3" t="str" cm="1">
        <f t="array" ref="K15043">_xlfn.LET(_xlpm.d,UPPER(TRIM(CLEAN(SUBSTITUTE(F15043,CHAR(160),"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44" spans="2:11" hidden="1" x14ac:dyDescent="0.25">
      <c r="B15044" s="20">
        <v>45855</v>
      </c>
      <c r="C15044" s="2" t="s">
        <v>1</v>
      </c>
      <c r="D15044" s="2" t="s">
        <v>1019</v>
      </c>
      <c r="E15044" s="2" t="s">
        <v>160</v>
      </c>
      <c r="F15044" s="2" t="s">
        <v>4969</v>
      </c>
      <c r="G15044" s="5">
        <v>115</v>
      </c>
      <c r="H15044" s="5">
        <v>31.85</v>
      </c>
      <c r="I15044" s="5">
        <v>3662.75</v>
      </c>
      <c r="J15044" s="5">
        <v>8035236.4800000042</v>
      </c>
      <c r="K15044" s="3" t="str" cm="1">
        <f t="array" ref="K15044">_xlfn.LET(_xlpm.d,UPPER(TRIM(CLEAN(SUBSTITUTE(F15044,CHAR(160),"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45" spans="2:11" hidden="1" x14ac:dyDescent="0.25">
      <c r="B15045" s="20">
        <v>45855</v>
      </c>
      <c r="C15045" s="2" t="s">
        <v>1</v>
      </c>
      <c r="D15045" s="2" t="s">
        <v>2955</v>
      </c>
      <c r="E15045" s="2" t="s">
        <v>3</v>
      </c>
      <c r="F15045" s="2" t="s">
        <v>4969</v>
      </c>
      <c r="G15045" s="5">
        <v>104</v>
      </c>
      <c r="H15045" s="5">
        <v>29.99</v>
      </c>
      <c r="I15045" s="5">
        <v>3118.96</v>
      </c>
      <c r="J15045" s="5">
        <v>8038355.4400000041</v>
      </c>
      <c r="K15045" s="3" t="str" cm="1">
        <f t="array" ref="K15045">_xlfn.LET(_xlpm.d,UPPER(TRIM(CLEAN(SUBSTITUTE(F15045,CHAR(160),"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46" spans="2:11" hidden="1" x14ac:dyDescent="0.25">
      <c r="B15046" s="20">
        <v>45855</v>
      </c>
      <c r="C15046" s="2" t="s">
        <v>1</v>
      </c>
      <c r="D15046" s="2" t="s">
        <v>624</v>
      </c>
      <c r="E15046" s="2" t="s">
        <v>305</v>
      </c>
      <c r="F15046" s="2" t="s">
        <v>4969</v>
      </c>
      <c r="G15046" s="5">
        <v>500</v>
      </c>
      <c r="H15046" s="5">
        <v>31.85</v>
      </c>
      <c r="I15046" s="5">
        <v>15925</v>
      </c>
      <c r="J15046" s="5">
        <v>8054280.4400000041</v>
      </c>
      <c r="K15046" s="3" t="str" cm="1">
        <f t="array" ref="K15046">_xlfn.LET(_xlpm.d,UPPER(TRIM(CLEAN(SUBSTITUTE(F15046,CHAR(160),"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47" spans="2:11" hidden="1" x14ac:dyDescent="0.25">
      <c r="B15047" s="20">
        <v>45856</v>
      </c>
      <c r="C15047" s="2" t="s">
        <v>1</v>
      </c>
      <c r="D15047" s="2" t="s">
        <v>3993</v>
      </c>
      <c r="E15047" s="2" t="s">
        <v>241</v>
      </c>
      <c r="F15047" s="2" t="s">
        <v>4969</v>
      </c>
      <c r="G15047" s="5">
        <v>150</v>
      </c>
      <c r="H15047" s="5">
        <v>31.85</v>
      </c>
      <c r="I15047" s="5">
        <v>4777.5</v>
      </c>
      <c r="J15047" s="5">
        <v>8059057.9400000041</v>
      </c>
      <c r="K15047" s="3" t="str" cm="1">
        <f t="array" ref="K15047">_xlfn.LET(_xlpm.d,UPPER(TRIM(CLEAN(SUBSTITUTE(F15047,CHAR(160),"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48" spans="2:11" hidden="1" x14ac:dyDescent="0.25">
      <c r="B15048" s="20">
        <v>45856</v>
      </c>
      <c r="C15048" s="2" t="s">
        <v>1</v>
      </c>
      <c r="D15048" s="2" t="s">
        <v>1961</v>
      </c>
      <c r="E15048" s="2" t="s">
        <v>186</v>
      </c>
      <c r="F15048" s="2" t="s">
        <v>4969</v>
      </c>
      <c r="G15048" s="5">
        <v>90</v>
      </c>
      <c r="H15048" s="5">
        <v>31.85</v>
      </c>
      <c r="I15048" s="5">
        <v>2866.5</v>
      </c>
      <c r="J15048" s="5">
        <v>8061924.4400000041</v>
      </c>
      <c r="K15048" s="3" t="str" cm="1">
        <f t="array" ref="K15048">_xlfn.LET(_xlpm.d,UPPER(TRIM(CLEAN(SUBSTITUTE(F15048,CHAR(160),"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49" spans="2:11" hidden="1" x14ac:dyDescent="0.25">
      <c r="B15049" s="20">
        <v>45856</v>
      </c>
      <c r="C15049" s="2" t="s">
        <v>1</v>
      </c>
      <c r="D15049" s="2" t="s">
        <v>1231</v>
      </c>
      <c r="E15049" s="2" t="s">
        <v>78</v>
      </c>
      <c r="F15049" s="2" t="s">
        <v>4969</v>
      </c>
      <c r="G15049" s="5">
        <v>100</v>
      </c>
      <c r="H15049" s="5">
        <v>31.85</v>
      </c>
      <c r="I15049" s="5">
        <v>3185</v>
      </c>
      <c r="J15049" s="5">
        <v>8065109.4400000041</v>
      </c>
      <c r="K15049" s="3" t="str" cm="1">
        <f t="array" ref="K15049">_xlfn.LET(_xlpm.d,UPPER(TRIM(CLEAN(SUBSTITUTE(F15049,CHAR(160),"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50" spans="2:11" hidden="1" x14ac:dyDescent="0.25">
      <c r="B15050" s="20">
        <v>45856</v>
      </c>
      <c r="C15050" s="2" t="s">
        <v>1</v>
      </c>
      <c r="D15050" s="2" t="s">
        <v>1020</v>
      </c>
      <c r="E15050" s="2" t="s">
        <v>165</v>
      </c>
      <c r="F15050" s="2" t="s">
        <v>4969</v>
      </c>
      <c r="G15050" s="5">
        <v>100</v>
      </c>
      <c r="H15050" s="5">
        <v>31.85</v>
      </c>
      <c r="I15050" s="5">
        <v>3185</v>
      </c>
      <c r="J15050" s="5">
        <v>8068294.4400000041</v>
      </c>
      <c r="K15050" s="3" t="str" cm="1">
        <f t="array" ref="K15050">_xlfn.LET(_xlpm.d,UPPER(TRIM(CLEAN(SUBSTITUTE(F15050,CHAR(160),"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51" spans="2:11" hidden="1" x14ac:dyDescent="0.25">
      <c r="B15051" s="20">
        <v>45856</v>
      </c>
      <c r="C15051" s="2" t="s">
        <v>1</v>
      </c>
      <c r="D15051" s="2" t="s">
        <v>1962</v>
      </c>
      <c r="E15051" s="2" t="s">
        <v>50</v>
      </c>
      <c r="F15051" s="2" t="s">
        <v>4969</v>
      </c>
      <c r="G15051" s="5">
        <v>190</v>
      </c>
      <c r="H15051" s="5">
        <v>29.2</v>
      </c>
      <c r="I15051" s="5">
        <v>5548</v>
      </c>
      <c r="J15051" s="5">
        <v>8073842.4400000041</v>
      </c>
      <c r="K15051" s="3" t="str" cm="1">
        <f t="array" ref="K15051">_xlfn.LET(_xlpm.d,UPPER(TRIM(CLEAN(SUBSTITUTE(F15051,CHAR(160),"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52" spans="2:11" hidden="1" x14ac:dyDescent="0.25">
      <c r="B15052" s="20">
        <v>45856</v>
      </c>
      <c r="C15052" s="2" t="s">
        <v>1</v>
      </c>
      <c r="D15052" s="2" t="s">
        <v>625</v>
      </c>
      <c r="E15052" s="2" t="s">
        <v>43</v>
      </c>
      <c r="F15052" s="2" t="s">
        <v>4969</v>
      </c>
      <c r="G15052" s="5">
        <v>55</v>
      </c>
      <c r="H15052" s="5">
        <v>27.3</v>
      </c>
      <c r="I15052" s="5">
        <v>1501.5</v>
      </c>
      <c r="J15052" s="5">
        <v>8075343.9400000041</v>
      </c>
      <c r="K15052" s="3" t="str" cm="1">
        <f t="array" ref="K15052">_xlfn.LET(_xlpm.d,UPPER(TRIM(CLEAN(SUBSTITUTE(F15052,CHAR(160),"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53" spans="2:11" hidden="1" x14ac:dyDescent="0.25">
      <c r="B15053" s="20">
        <v>45856</v>
      </c>
      <c r="C15053" s="2" t="s">
        <v>1</v>
      </c>
      <c r="D15053" s="2" t="s">
        <v>1532</v>
      </c>
      <c r="E15053" s="2" t="s">
        <v>154</v>
      </c>
      <c r="F15053" s="2" t="s">
        <v>4969</v>
      </c>
      <c r="G15053" s="5">
        <v>100</v>
      </c>
      <c r="H15053" s="5">
        <v>31.85</v>
      </c>
      <c r="I15053" s="5">
        <v>3185</v>
      </c>
      <c r="J15053" s="5">
        <v>8078528.9400000041</v>
      </c>
      <c r="K15053" s="3" t="str" cm="1">
        <f t="array" ref="K15053">_xlfn.LET(_xlpm.d,UPPER(TRIM(CLEAN(SUBSTITUTE(F15053,CHAR(160),"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54" spans="2:11" hidden="1" x14ac:dyDescent="0.25">
      <c r="B15054" s="20">
        <v>45856</v>
      </c>
      <c r="C15054" s="2" t="s">
        <v>1</v>
      </c>
      <c r="D15054" s="2" t="s">
        <v>5327</v>
      </c>
      <c r="E15054" s="2" t="s">
        <v>807</v>
      </c>
      <c r="F15054" s="2" t="s">
        <v>4969</v>
      </c>
      <c r="G15054" s="5">
        <v>65</v>
      </c>
      <c r="H15054" s="5">
        <v>29.99</v>
      </c>
      <c r="I15054" s="5">
        <v>1949.35</v>
      </c>
      <c r="J15054" s="5">
        <v>8080478.2900000038</v>
      </c>
      <c r="K15054" s="3" t="str" cm="1">
        <f t="array" ref="K15054">_xlfn.LET(_xlpm.d,UPPER(TRIM(CLEAN(SUBSTITUTE(F15054,CHAR(160),"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55" spans="2:11" hidden="1" x14ac:dyDescent="0.25">
      <c r="B15055" s="20">
        <v>45856</v>
      </c>
      <c r="C15055" s="2" t="s">
        <v>1</v>
      </c>
      <c r="D15055" s="2" t="s">
        <v>2956</v>
      </c>
      <c r="E15055" s="2" t="s">
        <v>1944</v>
      </c>
      <c r="F15055" s="2" t="s">
        <v>4969</v>
      </c>
      <c r="G15055" s="5">
        <v>60</v>
      </c>
      <c r="H15055" s="5">
        <v>29.99</v>
      </c>
      <c r="I15055" s="5">
        <v>1799.4</v>
      </c>
      <c r="J15055" s="5">
        <v>8082277.6900000041</v>
      </c>
      <c r="K15055" s="3" t="str" cm="1">
        <f t="array" ref="K15055">_xlfn.LET(_xlpm.d,UPPER(TRIM(CLEAN(SUBSTITUTE(F15055,CHAR(160),"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56" spans="2:11" hidden="1" x14ac:dyDescent="0.25">
      <c r="B15056" s="20">
        <v>45856</v>
      </c>
      <c r="C15056" s="2" t="s">
        <v>1</v>
      </c>
      <c r="D15056" s="2" t="s">
        <v>2957</v>
      </c>
      <c r="E15056" s="2" t="s">
        <v>1726</v>
      </c>
      <c r="F15056" s="2" t="s">
        <v>4969</v>
      </c>
      <c r="G15056" s="5">
        <v>200</v>
      </c>
      <c r="H15056" s="5">
        <v>29.99</v>
      </c>
      <c r="I15056" s="5">
        <v>5998</v>
      </c>
      <c r="J15056" s="5">
        <v>8088275.6900000041</v>
      </c>
      <c r="K15056" s="3" t="str" cm="1">
        <f t="array" ref="K15056">_xlfn.LET(_xlpm.d,UPPER(TRIM(CLEAN(SUBSTITUTE(F15056,CHAR(160),"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57" spans="2:11" hidden="1" x14ac:dyDescent="0.25">
      <c r="B15057" s="20">
        <v>45856</v>
      </c>
      <c r="C15057" s="2" t="s">
        <v>1</v>
      </c>
      <c r="D15057" s="2" t="s">
        <v>1963</v>
      </c>
      <c r="E15057" s="2" t="s">
        <v>197</v>
      </c>
      <c r="F15057" s="2" t="s">
        <v>4969</v>
      </c>
      <c r="G15057" s="5">
        <v>600</v>
      </c>
      <c r="H15057" s="5">
        <v>31.85</v>
      </c>
      <c r="I15057" s="5">
        <v>19110</v>
      </c>
      <c r="J15057" s="5">
        <v>8107385.6900000041</v>
      </c>
      <c r="K15057" s="3" t="str" cm="1">
        <f t="array" ref="K15057">_xlfn.LET(_xlpm.d,UPPER(TRIM(CLEAN(SUBSTITUTE(F15057,CHAR(160),"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58" spans="2:11" hidden="1" x14ac:dyDescent="0.25">
      <c r="B15058" s="20">
        <v>45859</v>
      </c>
      <c r="C15058" s="2" t="s">
        <v>1</v>
      </c>
      <c r="D15058" s="2" t="s">
        <v>627</v>
      </c>
      <c r="E15058" s="2" t="s">
        <v>279</v>
      </c>
      <c r="F15058" s="2" t="s">
        <v>4969</v>
      </c>
      <c r="G15058" s="5">
        <v>150</v>
      </c>
      <c r="H15058" s="5">
        <v>31.85</v>
      </c>
      <c r="I15058" s="5">
        <v>4777.5</v>
      </c>
      <c r="J15058" s="5">
        <v>8112163.1900000041</v>
      </c>
      <c r="K15058" s="3" t="str" cm="1">
        <f t="array" ref="K15058">_xlfn.LET(_xlpm.d,UPPER(TRIM(CLEAN(SUBSTITUTE(F15058,CHAR(160),"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59" spans="2:11" hidden="1" x14ac:dyDescent="0.25">
      <c r="B15059" s="20">
        <v>45859</v>
      </c>
      <c r="C15059" s="2" t="s">
        <v>1</v>
      </c>
      <c r="D15059" s="2" t="s">
        <v>5328</v>
      </c>
      <c r="E15059" s="2" t="s">
        <v>5004</v>
      </c>
      <c r="F15059" s="2" t="s">
        <v>4969</v>
      </c>
      <c r="G15059" s="5">
        <v>40</v>
      </c>
      <c r="H15059" s="5">
        <v>29.99</v>
      </c>
      <c r="I15059" s="5">
        <v>1199.5999999999999</v>
      </c>
      <c r="J15059" s="5">
        <v>8113362.7900000038</v>
      </c>
      <c r="K15059" s="3" t="str" cm="1">
        <f t="array" ref="K15059">_xlfn.LET(_xlpm.d,UPPER(TRIM(CLEAN(SUBSTITUTE(F15059,CHAR(160),"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60" spans="2:11" hidden="1" x14ac:dyDescent="0.25">
      <c r="B15060" s="20">
        <v>45859</v>
      </c>
      <c r="C15060" s="2" t="s">
        <v>1</v>
      </c>
      <c r="D15060" s="2" t="s">
        <v>5329</v>
      </c>
      <c r="E15060" s="2" t="s">
        <v>302</v>
      </c>
      <c r="F15060" s="2" t="s">
        <v>4969</v>
      </c>
      <c r="G15060" s="5">
        <v>40</v>
      </c>
      <c r="H15060" s="5">
        <v>26.25</v>
      </c>
      <c r="I15060" s="5">
        <v>1050</v>
      </c>
      <c r="J15060" s="5">
        <v>8114412.7900000038</v>
      </c>
      <c r="K15060" s="3" t="str" cm="1">
        <f t="array" ref="K15060">_xlfn.LET(_xlpm.d,UPPER(TRIM(CLEAN(SUBSTITUTE(F15060,CHAR(160),"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61" spans="2:11" hidden="1" x14ac:dyDescent="0.25">
      <c r="B15061" s="20">
        <v>45859</v>
      </c>
      <c r="C15061" s="2" t="s">
        <v>1</v>
      </c>
      <c r="D15061" s="2" t="s">
        <v>5330</v>
      </c>
      <c r="E15061" s="2" t="s">
        <v>3</v>
      </c>
      <c r="F15061" s="2" t="s">
        <v>4969</v>
      </c>
      <c r="G15061" s="5">
        <v>40</v>
      </c>
      <c r="H15061" s="5">
        <v>29.99</v>
      </c>
      <c r="I15061" s="5">
        <v>1199.5999999999999</v>
      </c>
      <c r="J15061" s="5">
        <v>8115612.3900000034</v>
      </c>
      <c r="K15061" s="3" t="str" cm="1">
        <f t="array" ref="K15061">_xlfn.LET(_xlpm.d,UPPER(TRIM(CLEAN(SUBSTITUTE(F15061,CHAR(160),"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62" spans="2:11" hidden="1" x14ac:dyDescent="0.25">
      <c r="B15062" s="20">
        <v>45859</v>
      </c>
      <c r="C15062" s="2" t="s">
        <v>1</v>
      </c>
      <c r="D15062" s="2" t="s">
        <v>1562</v>
      </c>
      <c r="E15062" s="2" t="s">
        <v>180</v>
      </c>
      <c r="F15062" s="2" t="s">
        <v>4969</v>
      </c>
      <c r="G15062" s="5">
        <v>100</v>
      </c>
      <c r="H15062" s="5">
        <v>31.85</v>
      </c>
      <c r="I15062" s="5">
        <v>3185</v>
      </c>
      <c r="J15062" s="5">
        <v>8118797.3900000034</v>
      </c>
      <c r="K15062" s="3" t="str" cm="1">
        <f t="array" ref="K15062">_xlfn.LET(_xlpm.d,UPPER(TRIM(CLEAN(SUBSTITUTE(F15062,CHAR(160),"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63" spans="2:11" hidden="1" x14ac:dyDescent="0.25">
      <c r="B15063" s="20">
        <v>45859</v>
      </c>
      <c r="C15063" s="2" t="s">
        <v>1</v>
      </c>
      <c r="D15063" s="2" t="s">
        <v>5331</v>
      </c>
      <c r="E15063" s="2" t="s">
        <v>246</v>
      </c>
      <c r="F15063" s="2" t="s">
        <v>4969</v>
      </c>
      <c r="G15063" s="5">
        <v>70</v>
      </c>
      <c r="H15063" s="5">
        <v>31.85</v>
      </c>
      <c r="I15063" s="5">
        <v>2229.5</v>
      </c>
      <c r="J15063" s="5">
        <v>8121026.8900000034</v>
      </c>
      <c r="K15063" s="3" t="str" cm="1">
        <f t="array" ref="K15063">_xlfn.LET(_xlpm.d,UPPER(TRIM(CLEAN(SUBSTITUTE(F15063,CHAR(160),"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64" spans="2:11" hidden="1" x14ac:dyDescent="0.25">
      <c r="B15064" s="20">
        <v>45859</v>
      </c>
      <c r="C15064" s="2" t="s">
        <v>1</v>
      </c>
      <c r="D15064" s="2" t="s">
        <v>2958</v>
      </c>
      <c r="E15064" s="2" t="s">
        <v>243</v>
      </c>
      <c r="F15064" s="2" t="s">
        <v>4969</v>
      </c>
      <c r="G15064" s="5">
        <v>200</v>
      </c>
      <c r="H15064" s="5">
        <v>31.85</v>
      </c>
      <c r="I15064" s="5">
        <v>6370</v>
      </c>
      <c r="J15064" s="5">
        <v>8127396.8900000034</v>
      </c>
      <c r="K15064" s="3" t="str" cm="1">
        <f t="array" ref="K15064">_xlfn.LET(_xlpm.d,UPPER(TRIM(CLEAN(SUBSTITUTE(F15064,CHAR(160),"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65" spans="2:11" hidden="1" x14ac:dyDescent="0.25">
      <c r="B15065" s="20">
        <v>45860</v>
      </c>
      <c r="C15065" s="2" t="s">
        <v>1</v>
      </c>
      <c r="D15065" s="2" t="s">
        <v>1595</v>
      </c>
      <c r="E15065" s="2" t="s">
        <v>273</v>
      </c>
      <c r="F15065" s="2" t="s">
        <v>4969</v>
      </c>
      <c r="G15065" s="5">
        <v>150</v>
      </c>
      <c r="H15065" s="5">
        <v>31.85</v>
      </c>
      <c r="I15065" s="5">
        <v>4777.5</v>
      </c>
      <c r="J15065" s="5">
        <v>8132174.3900000034</v>
      </c>
      <c r="K15065" s="3" t="str" cm="1">
        <f t="array" ref="K15065">_xlfn.LET(_xlpm.d,UPPER(TRIM(CLEAN(SUBSTITUTE(F15065,CHAR(160),"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66" spans="2:11" hidden="1" x14ac:dyDescent="0.25">
      <c r="B15066" s="20">
        <v>45860</v>
      </c>
      <c r="C15066" s="2" t="s">
        <v>1</v>
      </c>
      <c r="D15066" s="2" t="s">
        <v>1596</v>
      </c>
      <c r="E15066" s="2" t="s">
        <v>158</v>
      </c>
      <c r="F15066" s="2" t="s">
        <v>4969</v>
      </c>
      <c r="G15066" s="5">
        <v>100</v>
      </c>
      <c r="H15066" s="5">
        <v>31.85</v>
      </c>
      <c r="I15066" s="5">
        <v>3185</v>
      </c>
      <c r="J15066" s="5">
        <v>8135359.3900000034</v>
      </c>
      <c r="K15066" s="3" t="str" cm="1">
        <f t="array" ref="K15066">_xlfn.LET(_xlpm.d,UPPER(TRIM(CLEAN(SUBSTITUTE(F15066,CHAR(160),"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67" spans="2:11" hidden="1" x14ac:dyDescent="0.25">
      <c r="B15067" s="20">
        <v>45860</v>
      </c>
      <c r="C15067" s="2" t="s">
        <v>1</v>
      </c>
      <c r="D15067" s="2" t="s">
        <v>1964</v>
      </c>
      <c r="E15067" s="2" t="s">
        <v>232</v>
      </c>
      <c r="F15067" s="2" t="s">
        <v>4969</v>
      </c>
      <c r="G15067" s="5">
        <v>130</v>
      </c>
      <c r="H15067" s="5">
        <v>31.85</v>
      </c>
      <c r="I15067" s="5">
        <v>4140.5</v>
      </c>
      <c r="J15067" s="5">
        <v>8139499.8900000034</v>
      </c>
      <c r="K15067" s="3" t="str" cm="1">
        <f t="array" ref="K15067">_xlfn.LET(_xlpm.d,UPPER(TRIM(CLEAN(SUBSTITUTE(F15067,CHAR(160),"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68" spans="2:11" hidden="1" x14ac:dyDescent="0.25">
      <c r="B15068" s="20">
        <v>45860</v>
      </c>
      <c r="C15068" s="2" t="s">
        <v>1</v>
      </c>
      <c r="D15068" s="2" t="s">
        <v>4787</v>
      </c>
      <c r="E15068" s="2" t="s">
        <v>485</v>
      </c>
      <c r="F15068" s="2" t="s">
        <v>4969</v>
      </c>
      <c r="G15068" s="5">
        <v>150</v>
      </c>
      <c r="H15068" s="5">
        <v>28.5</v>
      </c>
      <c r="I15068" s="5">
        <v>4275</v>
      </c>
      <c r="J15068" s="5">
        <v>8143774.8900000034</v>
      </c>
      <c r="K15068" s="3" t="str" cm="1">
        <f t="array" ref="K15068">_xlfn.LET(_xlpm.d,UPPER(TRIM(CLEAN(SUBSTITUTE(F15068,CHAR(160),"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69" spans="2:11" hidden="1" x14ac:dyDescent="0.25">
      <c r="B15069" s="20">
        <v>45860</v>
      </c>
      <c r="C15069" s="2" t="s">
        <v>1</v>
      </c>
      <c r="D15069" s="2" t="s">
        <v>1965</v>
      </c>
      <c r="E15069" s="2" t="s">
        <v>1634</v>
      </c>
      <c r="F15069" s="2" t="s">
        <v>4969</v>
      </c>
      <c r="G15069" s="5">
        <v>100</v>
      </c>
      <c r="H15069" s="5">
        <v>28.5</v>
      </c>
      <c r="I15069" s="5">
        <v>2850</v>
      </c>
      <c r="J15069" s="5">
        <v>8146624.8900000034</v>
      </c>
      <c r="K15069" s="3" t="str" cm="1">
        <f t="array" ref="K15069">_xlfn.LET(_xlpm.d,UPPER(TRIM(CLEAN(SUBSTITUTE(F15069,CHAR(160),"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70" spans="2:11" hidden="1" x14ac:dyDescent="0.25">
      <c r="B15070" s="20">
        <v>45860</v>
      </c>
      <c r="C15070" s="2" t="s">
        <v>1</v>
      </c>
      <c r="D15070" s="2" t="s">
        <v>2959</v>
      </c>
      <c r="E15070" s="2" t="s">
        <v>143</v>
      </c>
      <c r="F15070" s="2" t="s">
        <v>4969</v>
      </c>
      <c r="G15070" s="5">
        <v>230</v>
      </c>
      <c r="H15070" s="5">
        <v>31.85</v>
      </c>
      <c r="I15070" s="5">
        <v>7325.5</v>
      </c>
      <c r="J15070" s="5">
        <v>8153950.3900000034</v>
      </c>
      <c r="K15070" s="3" t="str" cm="1">
        <f t="array" ref="K15070">_xlfn.LET(_xlpm.d,UPPER(TRIM(CLEAN(SUBSTITUTE(F15070,CHAR(160),"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71" spans="2:11" hidden="1" x14ac:dyDescent="0.25">
      <c r="B15071" s="20">
        <v>45860</v>
      </c>
      <c r="C15071" s="2" t="s">
        <v>1</v>
      </c>
      <c r="D15071" s="2" t="s">
        <v>1597</v>
      </c>
      <c r="E15071" s="2" t="s">
        <v>141</v>
      </c>
      <c r="F15071" s="2" t="s">
        <v>4969</v>
      </c>
      <c r="G15071" s="5">
        <v>100</v>
      </c>
      <c r="H15071" s="5">
        <v>31.85</v>
      </c>
      <c r="I15071" s="5">
        <v>3185</v>
      </c>
      <c r="J15071" s="5">
        <v>8157135.3900000034</v>
      </c>
      <c r="K15071" s="3" t="str" cm="1">
        <f t="array" ref="K15071">_xlfn.LET(_xlpm.d,UPPER(TRIM(CLEAN(SUBSTITUTE(F15071,CHAR(160),"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72" spans="2:11" hidden="1" x14ac:dyDescent="0.25">
      <c r="B15072" s="20">
        <v>45860</v>
      </c>
      <c r="C15072" s="2" t="s">
        <v>1</v>
      </c>
      <c r="D15072" s="2" t="s">
        <v>1021</v>
      </c>
      <c r="E15072" s="2" t="s">
        <v>234</v>
      </c>
      <c r="F15072" s="2" t="s">
        <v>4969</v>
      </c>
      <c r="G15072" s="5">
        <v>120</v>
      </c>
      <c r="H15072" s="5">
        <v>31.85</v>
      </c>
      <c r="I15072" s="5">
        <v>3822</v>
      </c>
      <c r="J15072" s="5">
        <v>8160957.3900000034</v>
      </c>
      <c r="K15072" s="3" t="str" cm="1">
        <f t="array" ref="K15072">_xlfn.LET(_xlpm.d,UPPER(TRIM(CLEAN(SUBSTITUTE(F15072,CHAR(160),"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73" spans="2:11" hidden="1" x14ac:dyDescent="0.25">
      <c r="B15073" s="20">
        <v>45860</v>
      </c>
      <c r="C15073" s="2" t="s">
        <v>1</v>
      </c>
      <c r="D15073" s="2" t="s">
        <v>5332</v>
      </c>
      <c r="E15073" s="2" t="s">
        <v>61</v>
      </c>
      <c r="F15073" s="2" t="s">
        <v>4969</v>
      </c>
      <c r="G15073" s="5">
        <v>40</v>
      </c>
      <c r="H15073" s="5">
        <v>29.6</v>
      </c>
      <c r="I15073" s="5">
        <v>1184</v>
      </c>
      <c r="J15073" s="5">
        <v>8162141.3900000034</v>
      </c>
      <c r="K15073" s="3" t="str" cm="1">
        <f t="array" ref="K15073">_xlfn.LET(_xlpm.d,UPPER(TRIM(CLEAN(SUBSTITUTE(F15073,CHAR(160),"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74" spans="2:11" hidden="1" x14ac:dyDescent="0.25">
      <c r="B15074" s="20">
        <v>45860</v>
      </c>
      <c r="C15074" s="2" t="s">
        <v>1</v>
      </c>
      <c r="D15074" s="2" t="s">
        <v>5333</v>
      </c>
      <c r="E15074" s="2" t="s">
        <v>1735</v>
      </c>
      <c r="F15074" s="2" t="s">
        <v>4969</v>
      </c>
      <c r="G15074" s="5">
        <v>100</v>
      </c>
      <c r="H15074" s="5">
        <v>32.200000000000003</v>
      </c>
      <c r="I15074" s="5">
        <v>3220</v>
      </c>
      <c r="J15074" s="5">
        <v>8165361.3900000034</v>
      </c>
      <c r="K15074" s="3" t="str" cm="1">
        <f t="array" ref="K15074">_xlfn.LET(_xlpm.d,UPPER(TRIM(CLEAN(SUBSTITUTE(F15074,CHAR(160),"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75" spans="2:11" hidden="1" x14ac:dyDescent="0.25">
      <c r="B15075" s="20">
        <v>45860</v>
      </c>
      <c r="C15075" s="2" t="s">
        <v>1</v>
      </c>
      <c r="D15075" s="2" t="s">
        <v>2960</v>
      </c>
      <c r="E15075" s="2" t="s">
        <v>165</v>
      </c>
      <c r="F15075" s="2" t="s">
        <v>4969</v>
      </c>
      <c r="G15075" s="5">
        <v>60</v>
      </c>
      <c r="H15075" s="5">
        <v>31.85</v>
      </c>
      <c r="I15075" s="5">
        <v>1911</v>
      </c>
      <c r="J15075" s="5">
        <v>8167272.3900000034</v>
      </c>
      <c r="K15075" s="3" t="str" cm="1">
        <f t="array" ref="K15075">_xlfn.LET(_xlpm.d,UPPER(TRIM(CLEAN(SUBSTITUTE(F15075,CHAR(160),"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76" spans="2:11" hidden="1" x14ac:dyDescent="0.25">
      <c r="B15076" s="20">
        <v>45860</v>
      </c>
      <c r="C15076" s="2" t="s">
        <v>1</v>
      </c>
      <c r="D15076" s="2" t="s">
        <v>5334</v>
      </c>
      <c r="E15076" s="2" t="s">
        <v>143</v>
      </c>
      <c r="F15076" s="2" t="s">
        <v>4969</v>
      </c>
      <c r="G15076" s="5">
        <v>50</v>
      </c>
      <c r="H15076" s="5">
        <v>0</v>
      </c>
      <c r="I15076" s="5">
        <v>0</v>
      </c>
      <c r="J15076" s="5">
        <v>8167272.3900000034</v>
      </c>
      <c r="K15076" s="3" t="str" cm="1">
        <f t="array" ref="K15076">_xlfn.LET(_xlpm.d,UPPER(TRIM(CLEAN(SUBSTITUTE(F15076,CHAR(160),"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77" spans="2:11" hidden="1" x14ac:dyDescent="0.25">
      <c r="B15077" s="20">
        <v>45860</v>
      </c>
      <c r="C15077" s="2" t="s">
        <v>1</v>
      </c>
      <c r="D15077" s="2" t="s">
        <v>2961</v>
      </c>
      <c r="E15077" s="2" t="s">
        <v>50</v>
      </c>
      <c r="F15077" s="2" t="s">
        <v>4969</v>
      </c>
      <c r="G15077" s="5">
        <v>200</v>
      </c>
      <c r="H15077" s="5">
        <v>29.2</v>
      </c>
      <c r="I15077" s="5">
        <v>5840</v>
      </c>
      <c r="J15077" s="5">
        <v>8173112.3900000034</v>
      </c>
      <c r="K15077" s="3" t="str" cm="1">
        <f t="array" ref="K15077">_xlfn.LET(_xlpm.d,UPPER(TRIM(CLEAN(SUBSTITUTE(F15077,CHAR(160),"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78" spans="2:11" hidden="1" x14ac:dyDescent="0.25">
      <c r="B15078" s="20">
        <v>45861</v>
      </c>
      <c r="C15078" s="2" t="s">
        <v>1</v>
      </c>
      <c r="D15078" s="2" t="s">
        <v>2963</v>
      </c>
      <c r="E15078" s="2" t="s">
        <v>730</v>
      </c>
      <c r="F15078" s="2" t="s">
        <v>4969</v>
      </c>
      <c r="G15078" s="5">
        <v>100</v>
      </c>
      <c r="H15078" s="5">
        <v>28.5</v>
      </c>
      <c r="I15078" s="5">
        <v>2850</v>
      </c>
      <c r="J15078" s="5">
        <v>8175962.3900000034</v>
      </c>
      <c r="K15078" s="3" t="str" cm="1">
        <f t="array" ref="K15078">_xlfn.LET(_xlpm.d,UPPER(TRIM(CLEAN(SUBSTITUTE(F15078,CHAR(160),"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79" spans="2:11" hidden="1" x14ac:dyDescent="0.25">
      <c r="B15079" s="20">
        <v>45861</v>
      </c>
      <c r="C15079" s="2" t="s">
        <v>1</v>
      </c>
      <c r="D15079" s="2" t="s">
        <v>5335</v>
      </c>
      <c r="E15079" s="2" t="s">
        <v>16</v>
      </c>
      <c r="F15079" s="2" t="s">
        <v>4969</v>
      </c>
      <c r="G15079" s="5">
        <v>200</v>
      </c>
      <c r="H15079" s="5">
        <v>31.8</v>
      </c>
      <c r="I15079" s="5">
        <v>6360</v>
      </c>
      <c r="J15079" s="5">
        <v>8182322.3900000034</v>
      </c>
      <c r="K15079" s="3" t="str" cm="1">
        <f t="array" ref="K15079">_xlfn.LET(_xlpm.d,UPPER(TRIM(CLEAN(SUBSTITUTE(F15079,CHAR(160),"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80" spans="2:11" hidden="1" x14ac:dyDescent="0.25">
      <c r="B15080" s="20">
        <v>45862</v>
      </c>
      <c r="C15080" s="2" t="s">
        <v>1</v>
      </c>
      <c r="D15080" s="2" t="s">
        <v>5336</v>
      </c>
      <c r="E15080" s="2" t="s">
        <v>16</v>
      </c>
      <c r="F15080" s="2" t="s">
        <v>4969</v>
      </c>
      <c r="G15080" s="5">
        <v>65</v>
      </c>
      <c r="H15080" s="5">
        <v>31.8</v>
      </c>
      <c r="I15080" s="5">
        <v>2067</v>
      </c>
      <c r="J15080" s="5">
        <v>8184389.3900000034</v>
      </c>
      <c r="K15080" s="3" t="str" cm="1">
        <f t="array" ref="K15080">_xlfn.LET(_xlpm.d,UPPER(TRIM(CLEAN(SUBSTITUTE(F15080,CHAR(160),"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81" spans="2:11" hidden="1" x14ac:dyDescent="0.25">
      <c r="B15081" s="20">
        <v>45862</v>
      </c>
      <c r="C15081" s="2" t="s">
        <v>1</v>
      </c>
      <c r="D15081" s="2" t="s">
        <v>5336</v>
      </c>
      <c r="E15081" s="2" t="s">
        <v>16</v>
      </c>
      <c r="F15081" s="2" t="s">
        <v>5337</v>
      </c>
      <c r="G15081" s="5">
        <v>210</v>
      </c>
      <c r="H15081" s="5">
        <v>31.8</v>
      </c>
      <c r="I15081" s="5">
        <v>6678</v>
      </c>
      <c r="J15081" s="5">
        <v>8191067.3900000034</v>
      </c>
      <c r="K15081" s="3" t="str" cm="1">
        <f t="array" ref="K15081">_xlfn.LET(_xlpm.d,UPPER(TRIM(CLEAN(SUBSTITUTE(F15081,CHAR(160),"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82" spans="2:11" hidden="1" x14ac:dyDescent="0.25">
      <c r="B15082" s="20">
        <v>45862</v>
      </c>
      <c r="C15082" s="2" t="s">
        <v>1</v>
      </c>
      <c r="D15082" s="2" t="s">
        <v>1967</v>
      </c>
      <c r="E15082" s="2" t="s">
        <v>248</v>
      </c>
      <c r="F15082" s="2" t="s">
        <v>4969</v>
      </c>
      <c r="G15082" s="5">
        <v>130</v>
      </c>
      <c r="H15082" s="5">
        <v>31.85</v>
      </c>
      <c r="I15082" s="5">
        <v>4140.5</v>
      </c>
      <c r="J15082" s="5">
        <v>8195207.8900000034</v>
      </c>
      <c r="K15082" s="3" t="str" cm="1">
        <f t="array" ref="K15082">_xlfn.LET(_xlpm.d,UPPER(TRIM(CLEAN(SUBSTITUTE(F15082,CHAR(160),"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83" spans="2:11" hidden="1" x14ac:dyDescent="0.25">
      <c r="B15083" s="20">
        <v>45862</v>
      </c>
      <c r="C15083" s="2" t="s">
        <v>1</v>
      </c>
      <c r="D15083" s="2" t="s">
        <v>1968</v>
      </c>
      <c r="E15083" s="2" t="s">
        <v>254</v>
      </c>
      <c r="F15083" s="2" t="s">
        <v>4969</v>
      </c>
      <c r="G15083" s="5">
        <v>120</v>
      </c>
      <c r="H15083" s="5">
        <v>31.85</v>
      </c>
      <c r="I15083" s="5">
        <v>3822</v>
      </c>
      <c r="J15083" s="5">
        <v>8199029.8900000034</v>
      </c>
      <c r="K15083" s="3" t="str" cm="1">
        <f t="array" ref="K15083">_xlfn.LET(_xlpm.d,UPPER(TRIM(CLEAN(SUBSTITUTE(F15083,CHAR(160),"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84" spans="2:11" hidden="1" x14ac:dyDescent="0.25">
      <c r="B15084" s="20">
        <v>45862</v>
      </c>
      <c r="C15084" s="2" t="s">
        <v>1</v>
      </c>
      <c r="D15084" s="2" t="s">
        <v>2965</v>
      </c>
      <c r="E15084" s="2" t="s">
        <v>268</v>
      </c>
      <c r="F15084" s="2" t="s">
        <v>4969</v>
      </c>
      <c r="G15084" s="5">
        <v>100</v>
      </c>
      <c r="H15084" s="5">
        <v>31.85</v>
      </c>
      <c r="I15084" s="5">
        <v>3185</v>
      </c>
      <c r="J15084" s="5">
        <v>8202214.8900000034</v>
      </c>
      <c r="K15084" s="3" t="str" cm="1">
        <f t="array" ref="K15084">_xlfn.LET(_xlpm.d,UPPER(TRIM(CLEAN(SUBSTITUTE(F15084,CHAR(160),"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85" spans="2:11" hidden="1" x14ac:dyDescent="0.25">
      <c r="B15085" s="20">
        <v>45862</v>
      </c>
      <c r="C15085" s="2" t="s">
        <v>1</v>
      </c>
      <c r="D15085" s="2" t="s">
        <v>628</v>
      </c>
      <c r="E15085" s="2" t="s">
        <v>135</v>
      </c>
      <c r="F15085" s="2" t="s">
        <v>4969</v>
      </c>
      <c r="G15085" s="5">
        <v>110</v>
      </c>
      <c r="H15085" s="5">
        <v>31.85</v>
      </c>
      <c r="I15085" s="5">
        <v>3503.5</v>
      </c>
      <c r="J15085" s="5">
        <v>8205718.3900000034</v>
      </c>
      <c r="K15085" s="3" t="str" cm="1">
        <f t="array" ref="K15085">_xlfn.LET(_xlpm.d,UPPER(TRIM(CLEAN(SUBSTITUTE(F15085,CHAR(160),"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86" spans="2:11" hidden="1" x14ac:dyDescent="0.25">
      <c r="B15086" s="20">
        <v>45862</v>
      </c>
      <c r="C15086" s="2" t="s">
        <v>1</v>
      </c>
      <c r="D15086" s="2" t="s">
        <v>2966</v>
      </c>
      <c r="E15086" s="2" t="s">
        <v>160</v>
      </c>
      <c r="F15086" s="2" t="s">
        <v>4969</v>
      </c>
      <c r="G15086" s="5">
        <v>240</v>
      </c>
      <c r="H15086" s="5">
        <v>31.85</v>
      </c>
      <c r="I15086" s="5">
        <v>7644</v>
      </c>
      <c r="J15086" s="5">
        <v>8213362.3900000034</v>
      </c>
      <c r="K15086" s="3" t="str" cm="1">
        <f t="array" ref="K15086">_xlfn.LET(_xlpm.d,UPPER(TRIM(CLEAN(SUBSTITUTE(F15086,CHAR(160),"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87" spans="2:11" hidden="1" x14ac:dyDescent="0.25">
      <c r="B15087" s="20">
        <v>45862</v>
      </c>
      <c r="C15087" s="2" t="s">
        <v>1</v>
      </c>
      <c r="D15087" s="2" t="s">
        <v>4657</v>
      </c>
      <c r="E15087" s="2" t="s">
        <v>1765</v>
      </c>
      <c r="F15087" s="2" t="s">
        <v>4969</v>
      </c>
      <c r="G15087" s="5">
        <v>500</v>
      </c>
      <c r="H15087" s="5">
        <v>28.8</v>
      </c>
      <c r="I15087" s="5">
        <v>14400</v>
      </c>
      <c r="J15087" s="5">
        <v>8227762.3900000034</v>
      </c>
      <c r="K15087" s="3" t="str" cm="1">
        <f t="array" ref="K15087">_xlfn.LET(_xlpm.d,UPPER(TRIM(CLEAN(SUBSTITUTE(F15087,CHAR(160),"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88" spans="2:11" hidden="1" x14ac:dyDescent="0.25">
      <c r="B15088" s="20">
        <v>45862</v>
      </c>
      <c r="C15088" s="2" t="s">
        <v>1</v>
      </c>
      <c r="D15088" s="2" t="s">
        <v>5338</v>
      </c>
      <c r="E15088" s="2" t="s">
        <v>302</v>
      </c>
      <c r="F15088" s="2" t="s">
        <v>4969</v>
      </c>
      <c r="G15088" s="5">
        <v>100</v>
      </c>
      <c r="H15088" s="5">
        <v>26.25</v>
      </c>
      <c r="I15088" s="5">
        <v>2625</v>
      </c>
      <c r="J15088" s="5">
        <v>8230387.3900000034</v>
      </c>
      <c r="K15088" s="3" t="str" cm="1">
        <f t="array" ref="K15088">_xlfn.LET(_xlpm.d,UPPER(TRIM(CLEAN(SUBSTITUTE(F15088,CHAR(160),"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89" spans="2:11" hidden="1" x14ac:dyDescent="0.25">
      <c r="B15089" s="20">
        <v>45862</v>
      </c>
      <c r="C15089" s="2" t="s">
        <v>1</v>
      </c>
      <c r="D15089" s="2" t="s">
        <v>1022</v>
      </c>
      <c r="E15089" s="2" t="s">
        <v>151</v>
      </c>
      <c r="F15089" s="2" t="s">
        <v>4969</v>
      </c>
      <c r="G15089" s="5">
        <v>150</v>
      </c>
      <c r="H15089" s="5">
        <v>31.85</v>
      </c>
      <c r="I15089" s="5">
        <v>4777.5</v>
      </c>
      <c r="J15089" s="5">
        <v>8235164.8900000034</v>
      </c>
      <c r="K15089" s="3" t="str" cm="1">
        <f t="array" ref="K15089">_xlfn.LET(_xlpm.d,UPPER(TRIM(CLEAN(SUBSTITUTE(F15089,CHAR(160),"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90" spans="2:11" hidden="1" x14ac:dyDescent="0.25">
      <c r="B15090" s="20">
        <v>45863</v>
      </c>
      <c r="C15090" s="2" t="s">
        <v>1</v>
      </c>
      <c r="D15090" s="2" t="s">
        <v>629</v>
      </c>
      <c r="E15090" s="2" t="s">
        <v>195</v>
      </c>
      <c r="F15090" s="2" t="s">
        <v>4969</v>
      </c>
      <c r="G15090" s="5">
        <v>190</v>
      </c>
      <c r="H15090" s="5">
        <v>31.85</v>
      </c>
      <c r="I15090" s="5">
        <v>6051.5</v>
      </c>
      <c r="J15090" s="5">
        <v>8241216.3900000034</v>
      </c>
      <c r="K15090" s="3" t="str" cm="1">
        <f t="array" ref="K15090">_xlfn.LET(_xlpm.d,UPPER(TRIM(CLEAN(SUBSTITUTE(F15090,CHAR(160),"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91" spans="2:11" hidden="1" x14ac:dyDescent="0.25">
      <c r="B15091" s="20">
        <v>45863</v>
      </c>
      <c r="C15091" s="2" t="s">
        <v>1</v>
      </c>
      <c r="D15091" s="2" t="s">
        <v>2968</v>
      </c>
      <c r="E15091" s="2" t="s">
        <v>186</v>
      </c>
      <c r="F15091" s="2" t="s">
        <v>4969</v>
      </c>
      <c r="G15091" s="5">
        <v>100</v>
      </c>
      <c r="H15091" s="5">
        <v>31.85</v>
      </c>
      <c r="I15091" s="5">
        <v>3185</v>
      </c>
      <c r="J15091" s="5">
        <v>8244401.3900000034</v>
      </c>
      <c r="K15091" s="3" t="str" cm="1">
        <f t="array" ref="K15091">_xlfn.LET(_xlpm.d,UPPER(TRIM(CLEAN(SUBSTITUTE(F15091,CHAR(160),"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92" spans="2:11" hidden="1" x14ac:dyDescent="0.25">
      <c r="B15092" s="20">
        <v>45863</v>
      </c>
      <c r="C15092" s="2" t="s">
        <v>1</v>
      </c>
      <c r="D15092" s="2" t="s">
        <v>1023</v>
      </c>
      <c r="E15092" s="2" t="s">
        <v>78</v>
      </c>
      <c r="F15092" s="2" t="s">
        <v>4969</v>
      </c>
      <c r="G15092" s="5">
        <v>170</v>
      </c>
      <c r="H15092" s="5">
        <v>31.85</v>
      </c>
      <c r="I15092" s="5">
        <v>5414.5</v>
      </c>
      <c r="J15092" s="5">
        <v>8249815.8900000034</v>
      </c>
      <c r="K15092" s="3" t="str" cm="1">
        <f t="array" ref="K15092">_xlfn.LET(_xlpm.d,UPPER(TRIM(CLEAN(SUBSTITUTE(F15092,CHAR(160),"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93" spans="2:11" hidden="1" x14ac:dyDescent="0.25">
      <c r="B15093" s="20">
        <v>45863</v>
      </c>
      <c r="C15093" s="2" t="s">
        <v>1</v>
      </c>
      <c r="D15093" s="2" t="s">
        <v>630</v>
      </c>
      <c r="E15093" s="2" t="s">
        <v>236</v>
      </c>
      <c r="F15093" s="2" t="s">
        <v>4969</v>
      </c>
      <c r="G15093" s="5">
        <v>360</v>
      </c>
      <c r="H15093" s="5">
        <v>31.85</v>
      </c>
      <c r="I15093" s="5">
        <v>11466</v>
      </c>
      <c r="J15093" s="5">
        <v>8261281.8900000034</v>
      </c>
      <c r="K15093" s="3" t="str" cm="1">
        <f t="array" ref="K15093">_xlfn.LET(_xlpm.d,UPPER(TRIM(CLEAN(SUBSTITUTE(F15093,CHAR(160),"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94" spans="2:11" hidden="1" x14ac:dyDescent="0.25">
      <c r="B15094" s="20">
        <v>45863</v>
      </c>
      <c r="C15094" s="2" t="s">
        <v>1</v>
      </c>
      <c r="D15094" s="2" t="s">
        <v>631</v>
      </c>
      <c r="E15094" s="2" t="s">
        <v>154</v>
      </c>
      <c r="F15094" s="2" t="s">
        <v>4969</v>
      </c>
      <c r="G15094" s="5">
        <v>70</v>
      </c>
      <c r="H15094" s="5">
        <v>31.85</v>
      </c>
      <c r="I15094" s="5">
        <v>2229.5</v>
      </c>
      <c r="J15094" s="5">
        <v>8263511.3900000034</v>
      </c>
      <c r="K15094" s="3" t="str" cm="1">
        <f t="array" ref="K15094">_xlfn.LET(_xlpm.d,UPPER(TRIM(CLEAN(SUBSTITUTE(F15094,CHAR(160),"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95" spans="2:11" hidden="1" x14ac:dyDescent="0.25">
      <c r="B15095" s="20">
        <v>45863</v>
      </c>
      <c r="C15095" s="2" t="s">
        <v>1</v>
      </c>
      <c r="D15095" s="2" t="s">
        <v>5339</v>
      </c>
      <c r="E15095" s="2" t="s">
        <v>9</v>
      </c>
      <c r="F15095" s="2" t="s">
        <v>4969</v>
      </c>
      <c r="G15095" s="5">
        <v>320</v>
      </c>
      <c r="H15095" s="5">
        <v>29.99</v>
      </c>
      <c r="I15095" s="5">
        <v>9596.7999999999993</v>
      </c>
      <c r="J15095" s="5">
        <v>8273108.1900000032</v>
      </c>
      <c r="K15095" s="3" t="str" cm="1">
        <f t="array" ref="K15095">_xlfn.LET(_xlpm.d,UPPER(TRIM(CLEAN(SUBSTITUTE(F15095,CHAR(160),"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96" spans="2:11" hidden="1" x14ac:dyDescent="0.25">
      <c r="B15096" s="20">
        <v>45863</v>
      </c>
      <c r="C15096" s="2" t="s">
        <v>1</v>
      </c>
      <c r="D15096" s="2" t="s">
        <v>4464</v>
      </c>
      <c r="E15096" s="2" t="s">
        <v>64</v>
      </c>
      <c r="F15096" s="2" t="s">
        <v>4969</v>
      </c>
      <c r="G15096" s="5">
        <v>40</v>
      </c>
      <c r="H15096" s="5">
        <v>29.99</v>
      </c>
      <c r="I15096" s="5">
        <v>1199.5999999999999</v>
      </c>
      <c r="J15096" s="5">
        <v>8274307.7900000028</v>
      </c>
      <c r="K15096" s="3" t="str" cm="1">
        <f t="array" ref="K15096">_xlfn.LET(_xlpm.d,UPPER(TRIM(CLEAN(SUBSTITUTE(F15096,CHAR(160),"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97" spans="2:11" hidden="1" x14ac:dyDescent="0.25">
      <c r="B15097" s="20">
        <v>45863</v>
      </c>
      <c r="C15097" s="2" t="s">
        <v>1</v>
      </c>
      <c r="D15097" s="2" t="s">
        <v>3652</v>
      </c>
      <c r="E15097" s="2" t="s">
        <v>2447</v>
      </c>
      <c r="F15097" s="2" t="s">
        <v>4969</v>
      </c>
      <c r="G15097" s="5">
        <v>70</v>
      </c>
      <c r="H15097" s="5">
        <v>29.99</v>
      </c>
      <c r="I15097" s="5">
        <v>2099.3000000000002</v>
      </c>
      <c r="J15097" s="5">
        <v>8276407.0900000026</v>
      </c>
      <c r="K15097" s="3" t="str" cm="1">
        <f t="array" ref="K15097">_xlfn.LET(_xlpm.d,UPPER(TRIM(CLEAN(SUBSTITUTE(F15097,CHAR(160),"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98" spans="2:11" hidden="1" x14ac:dyDescent="0.25">
      <c r="B15098" s="20">
        <v>45863</v>
      </c>
      <c r="C15098" s="2" t="s">
        <v>1</v>
      </c>
      <c r="D15098" s="2" t="s">
        <v>2970</v>
      </c>
      <c r="E15098" s="2" t="s">
        <v>170</v>
      </c>
      <c r="F15098" s="2" t="s">
        <v>4969</v>
      </c>
      <c r="G15098" s="5">
        <v>150</v>
      </c>
      <c r="H15098" s="5">
        <v>29.99</v>
      </c>
      <c r="I15098" s="5">
        <v>4498.5</v>
      </c>
      <c r="J15098" s="5">
        <v>8280905.5900000026</v>
      </c>
      <c r="K15098" s="3" t="str" cm="1">
        <f t="array" ref="K15098">_xlfn.LET(_xlpm.d,UPPER(TRIM(CLEAN(SUBSTITUTE(F15098,CHAR(160),"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099" spans="2:11" hidden="1" x14ac:dyDescent="0.25">
      <c r="B15099" s="20">
        <v>45863</v>
      </c>
      <c r="C15099" s="2" t="s">
        <v>1</v>
      </c>
      <c r="D15099" s="2" t="s">
        <v>2971</v>
      </c>
      <c r="E15099" s="2" t="s">
        <v>286</v>
      </c>
      <c r="F15099" s="2" t="s">
        <v>4969</v>
      </c>
      <c r="G15099" s="5">
        <v>40</v>
      </c>
      <c r="H15099" s="5">
        <v>31.85</v>
      </c>
      <c r="I15099" s="5">
        <v>1274</v>
      </c>
      <c r="J15099" s="5">
        <v>8282179.5900000026</v>
      </c>
      <c r="K15099" s="3" t="str" cm="1">
        <f t="array" ref="K15099">_xlfn.LET(_xlpm.d,UPPER(TRIM(CLEAN(SUBSTITUTE(F15099,CHAR(160),"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00" spans="2:11" hidden="1" x14ac:dyDescent="0.25">
      <c r="B15100" s="20">
        <v>45863</v>
      </c>
      <c r="C15100" s="2" t="s">
        <v>1</v>
      </c>
      <c r="D15100" s="2" t="s">
        <v>2972</v>
      </c>
      <c r="E15100" s="2" t="s">
        <v>224</v>
      </c>
      <c r="F15100" s="2" t="s">
        <v>4969</v>
      </c>
      <c r="G15100" s="5">
        <v>800</v>
      </c>
      <c r="H15100" s="5">
        <v>31.85</v>
      </c>
      <c r="I15100" s="5">
        <v>25480</v>
      </c>
      <c r="J15100" s="5">
        <v>8307659.5900000026</v>
      </c>
      <c r="K15100" s="3" t="str" cm="1">
        <f t="array" ref="K15100">_xlfn.LET(_xlpm.d,UPPER(TRIM(CLEAN(SUBSTITUTE(F15100,CHAR(160),"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01" spans="2:11" hidden="1" x14ac:dyDescent="0.25">
      <c r="B15101" s="20">
        <v>45866</v>
      </c>
      <c r="C15101" s="2" t="s">
        <v>1</v>
      </c>
      <c r="D15101" s="2" t="s">
        <v>5340</v>
      </c>
      <c r="E15101" s="2" t="s">
        <v>5004</v>
      </c>
      <c r="F15101" s="2" t="s">
        <v>4969</v>
      </c>
      <c r="G15101" s="5">
        <v>10</v>
      </c>
      <c r="H15101" s="5">
        <v>29.99</v>
      </c>
      <c r="I15101" s="5">
        <v>299.89999999999998</v>
      </c>
      <c r="J15101" s="5">
        <v>8307959.490000003</v>
      </c>
      <c r="K15101" s="3" t="str" cm="1">
        <f t="array" ref="K15101">_xlfn.LET(_xlpm.d,UPPER(TRIM(CLEAN(SUBSTITUTE(F15101,CHAR(160),"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02" spans="2:11" hidden="1" x14ac:dyDescent="0.25">
      <c r="B15102" s="20">
        <v>45866</v>
      </c>
      <c r="C15102" s="2" t="s">
        <v>1</v>
      </c>
      <c r="D15102" s="2" t="s">
        <v>5341</v>
      </c>
      <c r="E15102" s="2" t="s">
        <v>3</v>
      </c>
      <c r="F15102" s="2" t="s">
        <v>4969</v>
      </c>
      <c r="G15102" s="5">
        <v>40</v>
      </c>
      <c r="H15102" s="5">
        <v>29.99</v>
      </c>
      <c r="I15102" s="5">
        <v>1199.5999999999999</v>
      </c>
      <c r="J15102" s="5">
        <v>8309159.0900000026</v>
      </c>
      <c r="K15102" s="3" t="str" cm="1">
        <f t="array" ref="K15102">_xlfn.LET(_xlpm.d,UPPER(TRIM(CLEAN(SUBSTITUTE(F15102,CHAR(160),"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03" spans="2:11" hidden="1" x14ac:dyDescent="0.25">
      <c r="B15103" s="20">
        <v>45866</v>
      </c>
      <c r="C15103" s="2" t="s">
        <v>1</v>
      </c>
      <c r="D15103" s="2" t="s">
        <v>3635</v>
      </c>
      <c r="E15103" s="2" t="s">
        <v>832</v>
      </c>
      <c r="F15103" s="2" t="s">
        <v>5342</v>
      </c>
      <c r="G15103" s="5">
        <v>20</v>
      </c>
      <c r="H15103" s="5">
        <v>19.989999999999998</v>
      </c>
      <c r="I15103" s="5">
        <v>399.8</v>
      </c>
      <c r="J15103" s="5">
        <v>8309558.8900000025</v>
      </c>
      <c r="K15103" s="3" t="str" cm="1">
        <f t="array" ref="K15103">_xlfn.LET(_xlpm.d,UPPER(TRIM(CLEAN(SUBSTITUTE(F15103,CHAR(160),"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04" spans="2:11" hidden="1" x14ac:dyDescent="0.25">
      <c r="B15104" s="20">
        <v>45866</v>
      </c>
      <c r="C15104" s="2" t="s">
        <v>1</v>
      </c>
      <c r="D15104" s="2" t="s">
        <v>3635</v>
      </c>
      <c r="E15104" s="2" t="s">
        <v>832</v>
      </c>
      <c r="F15104" s="2" t="s">
        <v>4969</v>
      </c>
      <c r="G15104" s="5">
        <v>40</v>
      </c>
      <c r="H15104" s="5">
        <v>29.99</v>
      </c>
      <c r="I15104" s="5">
        <v>1199.5999999999999</v>
      </c>
      <c r="J15104" s="5">
        <v>8310758.4900000021</v>
      </c>
      <c r="K15104" s="3" t="str" cm="1">
        <f t="array" ref="K15104">_xlfn.LET(_xlpm.d,UPPER(TRIM(CLEAN(SUBSTITUTE(F15104,CHAR(160),"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05" spans="2:11" hidden="1" x14ac:dyDescent="0.25">
      <c r="B15105" s="20">
        <v>45866</v>
      </c>
      <c r="C15105" s="2" t="s">
        <v>1</v>
      </c>
      <c r="D15105" s="2" t="s">
        <v>2973</v>
      </c>
      <c r="E15105" s="2" t="s">
        <v>25</v>
      </c>
      <c r="F15105" s="2" t="s">
        <v>4969</v>
      </c>
      <c r="G15105" s="5">
        <v>10</v>
      </c>
      <c r="H15105" s="5">
        <v>29.99</v>
      </c>
      <c r="I15105" s="5">
        <v>299.89999999999998</v>
      </c>
      <c r="J15105" s="5">
        <v>8311058.3900000025</v>
      </c>
      <c r="K15105" s="3" t="str" cm="1">
        <f t="array" ref="K15105">_xlfn.LET(_xlpm.d,UPPER(TRIM(CLEAN(SUBSTITUTE(F15105,CHAR(160),"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06" spans="2:11" hidden="1" x14ac:dyDescent="0.25">
      <c r="B15106" s="20">
        <v>45866</v>
      </c>
      <c r="C15106" s="2" t="s">
        <v>1</v>
      </c>
      <c r="D15106" s="2" t="s">
        <v>5343</v>
      </c>
      <c r="E15106" s="2" t="s">
        <v>241</v>
      </c>
      <c r="F15106" s="2" t="s">
        <v>4969</v>
      </c>
      <c r="G15106" s="5">
        <v>120</v>
      </c>
      <c r="H15106" s="5">
        <v>31.85</v>
      </c>
      <c r="I15106" s="5">
        <v>3822</v>
      </c>
      <c r="J15106" s="5">
        <v>8314880.3900000025</v>
      </c>
      <c r="K15106" s="3" t="str" cm="1">
        <f t="array" ref="K15106">_xlfn.LET(_xlpm.d,UPPER(TRIM(CLEAN(SUBSTITUTE(F15106,CHAR(160),"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07" spans="2:11" hidden="1" x14ac:dyDescent="0.25">
      <c r="B15107" s="20">
        <v>45866</v>
      </c>
      <c r="C15107" s="2" t="s">
        <v>1</v>
      </c>
      <c r="D15107" s="2" t="s">
        <v>3994</v>
      </c>
      <c r="E15107" s="2" t="s">
        <v>180</v>
      </c>
      <c r="F15107" s="2" t="s">
        <v>4969</v>
      </c>
      <c r="G15107" s="5">
        <v>80</v>
      </c>
      <c r="H15107" s="5">
        <v>31.85</v>
      </c>
      <c r="I15107" s="5">
        <v>2548</v>
      </c>
      <c r="J15107" s="5">
        <v>8317428.3900000025</v>
      </c>
      <c r="K15107" s="3" t="str" cm="1">
        <f t="array" ref="K15107">_xlfn.LET(_xlpm.d,UPPER(TRIM(CLEAN(SUBSTITUTE(F15107,CHAR(160),"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08" spans="2:11" hidden="1" x14ac:dyDescent="0.25">
      <c r="B15108" s="20">
        <v>45866</v>
      </c>
      <c r="C15108" s="2" t="s">
        <v>1</v>
      </c>
      <c r="D15108" s="2" t="s">
        <v>5344</v>
      </c>
      <c r="E15108" s="2" t="s">
        <v>192</v>
      </c>
      <c r="F15108" s="2" t="s">
        <v>4969</v>
      </c>
      <c r="G15108" s="5">
        <v>100</v>
      </c>
      <c r="H15108" s="5">
        <v>31.85</v>
      </c>
      <c r="I15108" s="5">
        <v>3185</v>
      </c>
      <c r="J15108" s="5">
        <v>8320613.3900000025</v>
      </c>
      <c r="K15108" s="3" t="str" cm="1">
        <f t="array" ref="K15108">_xlfn.LET(_xlpm.d,UPPER(TRIM(CLEAN(SUBSTITUTE(F15108,CHAR(160),"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09" spans="2:11" hidden="1" x14ac:dyDescent="0.25">
      <c r="B15109" s="20">
        <v>45867</v>
      </c>
      <c r="C15109" s="2" t="s">
        <v>1</v>
      </c>
      <c r="D15109" s="2" t="s">
        <v>5345</v>
      </c>
      <c r="E15109" s="2" t="s">
        <v>214</v>
      </c>
      <c r="F15109" s="2" t="s">
        <v>4969</v>
      </c>
      <c r="G15109" s="5">
        <v>120</v>
      </c>
      <c r="H15109" s="5">
        <v>31.85</v>
      </c>
      <c r="I15109" s="5">
        <v>3822</v>
      </c>
      <c r="J15109" s="5">
        <v>8324435.3900000025</v>
      </c>
      <c r="K15109" s="3" t="str" cm="1">
        <f t="array" ref="K15109">_xlfn.LET(_xlpm.d,UPPER(TRIM(CLEAN(SUBSTITUTE(F15109,CHAR(160),"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10" spans="2:11" hidden="1" x14ac:dyDescent="0.25">
      <c r="B15110" s="20">
        <v>45867</v>
      </c>
      <c r="C15110" s="2" t="s">
        <v>1</v>
      </c>
      <c r="D15110" s="2" t="s">
        <v>632</v>
      </c>
      <c r="E15110" s="2" t="s">
        <v>261</v>
      </c>
      <c r="F15110" s="2" t="s">
        <v>4969</v>
      </c>
      <c r="G15110" s="5">
        <v>80</v>
      </c>
      <c r="H15110" s="5">
        <v>31.85</v>
      </c>
      <c r="I15110" s="5">
        <v>2548</v>
      </c>
      <c r="J15110" s="5">
        <v>8326983.3900000025</v>
      </c>
      <c r="K15110" s="3" t="str" cm="1">
        <f t="array" ref="K15110">_xlfn.LET(_xlpm.d,UPPER(TRIM(CLEAN(SUBSTITUTE(F15110,CHAR(160),"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11" spans="2:11" hidden="1" x14ac:dyDescent="0.25">
      <c r="B15111" s="20">
        <v>45867</v>
      </c>
      <c r="C15111" s="2" t="s">
        <v>1</v>
      </c>
      <c r="D15111" s="2" t="s">
        <v>4465</v>
      </c>
      <c r="E15111" s="2" t="s">
        <v>165</v>
      </c>
      <c r="F15111" s="2" t="s">
        <v>4969</v>
      </c>
      <c r="G15111" s="5">
        <v>80</v>
      </c>
      <c r="H15111" s="5">
        <v>31.85</v>
      </c>
      <c r="I15111" s="5">
        <v>2548</v>
      </c>
      <c r="J15111" s="5">
        <v>8329531.3900000025</v>
      </c>
      <c r="K15111" s="3" t="str" cm="1">
        <f t="array" ref="K15111">_xlfn.LET(_xlpm.d,UPPER(TRIM(CLEAN(SUBSTITUTE(F15111,CHAR(160),"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12" spans="2:11" hidden="1" x14ac:dyDescent="0.25">
      <c r="B15112" s="20">
        <v>45867</v>
      </c>
      <c r="C15112" s="2" t="s">
        <v>1</v>
      </c>
      <c r="D15112" s="2" t="s">
        <v>2974</v>
      </c>
      <c r="E15112" s="2" t="s">
        <v>232</v>
      </c>
      <c r="F15112" s="2" t="s">
        <v>4969</v>
      </c>
      <c r="G15112" s="5">
        <v>110</v>
      </c>
      <c r="H15112" s="5">
        <v>31.85</v>
      </c>
      <c r="I15112" s="5">
        <v>3503.5</v>
      </c>
      <c r="J15112" s="5">
        <v>8333034.8900000025</v>
      </c>
      <c r="K15112" s="3" t="str" cm="1">
        <f t="array" ref="K15112">_xlfn.LET(_xlpm.d,UPPER(TRIM(CLEAN(SUBSTITUTE(F15112,CHAR(160),"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13" spans="2:11" hidden="1" x14ac:dyDescent="0.25">
      <c r="B15113" s="20">
        <v>45867</v>
      </c>
      <c r="C15113" s="2" t="s">
        <v>1</v>
      </c>
      <c r="D15113" s="2" t="s">
        <v>633</v>
      </c>
      <c r="E15113" s="2" t="s">
        <v>162</v>
      </c>
      <c r="F15113" s="2" t="s">
        <v>4969</v>
      </c>
      <c r="G15113" s="5">
        <v>330</v>
      </c>
      <c r="H15113" s="5">
        <v>31.85</v>
      </c>
      <c r="I15113" s="5">
        <v>10510.5</v>
      </c>
      <c r="J15113" s="5">
        <v>8343545.3900000025</v>
      </c>
      <c r="K15113" s="3" t="str" cm="1">
        <f t="array" ref="K15113">_xlfn.LET(_xlpm.d,UPPER(TRIM(CLEAN(SUBSTITUTE(F15113,CHAR(160),"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14" spans="2:11" hidden="1" x14ac:dyDescent="0.25">
      <c r="B15114" s="20">
        <v>45867</v>
      </c>
      <c r="C15114" s="2" t="s">
        <v>1</v>
      </c>
      <c r="D15114" s="2" t="s">
        <v>1969</v>
      </c>
      <c r="E15114" s="2" t="s">
        <v>143</v>
      </c>
      <c r="F15114" s="2" t="s">
        <v>4969</v>
      </c>
      <c r="G15114" s="5">
        <v>150</v>
      </c>
      <c r="H15114" s="5">
        <v>31.85</v>
      </c>
      <c r="I15114" s="5">
        <v>4777.5</v>
      </c>
      <c r="J15114" s="5">
        <v>8348322.8900000025</v>
      </c>
      <c r="K15114" s="3" t="str" cm="1">
        <f t="array" ref="K15114">_xlfn.LET(_xlpm.d,UPPER(TRIM(CLEAN(SUBSTITUTE(F15114,CHAR(160),"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15" spans="2:11" hidden="1" x14ac:dyDescent="0.25">
      <c r="B15115" s="20">
        <v>45867</v>
      </c>
      <c r="C15115" s="2" t="s">
        <v>1</v>
      </c>
      <c r="D15115" s="2" t="s">
        <v>5346</v>
      </c>
      <c r="E15115" s="2" t="s">
        <v>276</v>
      </c>
      <c r="F15115" s="2" t="s">
        <v>4969</v>
      </c>
      <c r="G15115" s="5">
        <v>100</v>
      </c>
      <c r="H15115" s="5">
        <v>31.85</v>
      </c>
      <c r="I15115" s="5">
        <v>3185</v>
      </c>
      <c r="J15115" s="5">
        <v>8351507.8900000025</v>
      </c>
      <c r="K15115" s="3" t="str" cm="1">
        <f t="array" ref="K15115">_xlfn.LET(_xlpm.d,UPPER(TRIM(CLEAN(SUBSTITUTE(F15115,CHAR(160),"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16" spans="2:11" hidden="1" x14ac:dyDescent="0.25">
      <c r="B15116" s="20">
        <v>45868</v>
      </c>
      <c r="C15116" s="2" t="s">
        <v>1</v>
      </c>
      <c r="D15116" s="2" t="s">
        <v>2975</v>
      </c>
      <c r="E15116" s="2" t="s">
        <v>759</v>
      </c>
      <c r="F15116" s="2" t="s">
        <v>4969</v>
      </c>
      <c r="G15116" s="5">
        <v>205</v>
      </c>
      <c r="H15116" s="5">
        <v>29.99</v>
      </c>
      <c r="I15116" s="5">
        <v>6147.95</v>
      </c>
      <c r="J15116" s="5">
        <v>8357655.8400000026</v>
      </c>
      <c r="K15116" s="3" t="str" cm="1">
        <f t="array" ref="K15116">_xlfn.LET(_xlpm.d,UPPER(TRIM(CLEAN(SUBSTITUTE(F15116,CHAR(160),"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17" spans="2:11" hidden="1" x14ac:dyDescent="0.25">
      <c r="B15117" s="20">
        <v>45868</v>
      </c>
      <c r="C15117" s="2" t="s">
        <v>1</v>
      </c>
      <c r="D15117" s="2" t="s">
        <v>5347</v>
      </c>
      <c r="E15117" s="2" t="s">
        <v>491</v>
      </c>
      <c r="F15117" s="2" t="s">
        <v>4969</v>
      </c>
      <c r="G15117" s="5">
        <v>192</v>
      </c>
      <c r="H15117" s="5">
        <v>28.5</v>
      </c>
      <c r="I15117" s="5">
        <v>5472</v>
      </c>
      <c r="J15117" s="5">
        <v>8363127.8400000026</v>
      </c>
      <c r="K15117" s="3" t="str" cm="1">
        <f t="array" ref="K15117">_xlfn.LET(_xlpm.d,UPPER(TRIM(CLEAN(SUBSTITUTE(F15117,CHAR(160),"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18" spans="2:11" hidden="1" x14ac:dyDescent="0.25">
      <c r="B15118" s="20">
        <v>45868</v>
      </c>
      <c r="C15118" s="2" t="s">
        <v>1</v>
      </c>
      <c r="D15118" s="2" t="s">
        <v>634</v>
      </c>
      <c r="E15118" s="2" t="s">
        <v>544</v>
      </c>
      <c r="F15118" s="2" t="s">
        <v>4969</v>
      </c>
      <c r="G15118" s="5">
        <v>170</v>
      </c>
      <c r="H15118" s="5">
        <v>28.5</v>
      </c>
      <c r="I15118" s="5">
        <v>4845</v>
      </c>
      <c r="J15118" s="5">
        <v>8367972.8400000026</v>
      </c>
      <c r="K15118" s="3" t="str" cm="1">
        <f t="array" ref="K15118">_xlfn.LET(_xlpm.d,UPPER(TRIM(CLEAN(SUBSTITUTE(F15118,CHAR(160),"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19" spans="2:11" hidden="1" x14ac:dyDescent="0.25">
      <c r="B15119" s="20">
        <v>45868</v>
      </c>
      <c r="C15119" s="2" t="s">
        <v>1</v>
      </c>
      <c r="D15119" s="2" t="s">
        <v>1970</v>
      </c>
      <c r="E15119" s="2" t="s">
        <v>1634</v>
      </c>
      <c r="F15119" s="2" t="s">
        <v>4969</v>
      </c>
      <c r="G15119" s="5">
        <v>200</v>
      </c>
      <c r="H15119" s="5">
        <v>28.5</v>
      </c>
      <c r="I15119" s="5">
        <v>5700</v>
      </c>
      <c r="J15119" s="5">
        <v>8373672.8400000026</v>
      </c>
      <c r="K15119" s="3" t="str" cm="1">
        <f t="array" ref="K15119">_xlfn.LET(_xlpm.d,UPPER(TRIM(CLEAN(SUBSTITUTE(F15119,CHAR(160),"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20" spans="2:11" hidden="1" x14ac:dyDescent="0.25">
      <c r="B15120" s="20">
        <v>45868</v>
      </c>
      <c r="C15120" s="2" t="s">
        <v>1</v>
      </c>
      <c r="D15120" s="2" t="s">
        <v>2976</v>
      </c>
      <c r="E15120" s="2" t="s">
        <v>307</v>
      </c>
      <c r="F15120" s="2" t="s">
        <v>4969</v>
      </c>
      <c r="G15120" s="5">
        <v>380</v>
      </c>
      <c r="H15120" s="5">
        <v>31.85</v>
      </c>
      <c r="I15120" s="5">
        <v>12103</v>
      </c>
      <c r="J15120" s="5">
        <v>8385775.8400000026</v>
      </c>
      <c r="K15120" s="3" t="str" cm="1">
        <f t="array" ref="K15120">_xlfn.LET(_xlpm.d,UPPER(TRIM(CLEAN(SUBSTITUTE(F15120,CHAR(160),"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21" spans="2:11" hidden="1" x14ac:dyDescent="0.25">
      <c r="B15121" s="20">
        <v>45868</v>
      </c>
      <c r="C15121" s="2" t="s">
        <v>1</v>
      </c>
      <c r="D15121" s="2" t="s">
        <v>5348</v>
      </c>
      <c r="E15121" s="2" t="s">
        <v>226</v>
      </c>
      <c r="F15121" s="2" t="s">
        <v>4969</v>
      </c>
      <c r="G15121" s="5">
        <v>200</v>
      </c>
      <c r="H15121" s="5">
        <v>31.85</v>
      </c>
      <c r="I15121" s="5">
        <v>6370</v>
      </c>
      <c r="J15121" s="5">
        <v>8392145.8400000036</v>
      </c>
      <c r="K15121" s="3" t="str" cm="1">
        <f t="array" ref="K15121">_xlfn.LET(_xlpm.d,UPPER(TRIM(CLEAN(SUBSTITUTE(F15121,CHAR(160),"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22" spans="2:11" hidden="1" x14ac:dyDescent="0.25">
      <c r="B15122" s="20">
        <v>45868</v>
      </c>
      <c r="C15122" s="2" t="s">
        <v>1</v>
      </c>
      <c r="D15122" s="2" t="s">
        <v>2977</v>
      </c>
      <c r="E15122" s="2" t="s">
        <v>1767</v>
      </c>
      <c r="F15122" s="2" t="s">
        <v>4969</v>
      </c>
      <c r="G15122" s="5">
        <v>400</v>
      </c>
      <c r="H15122" s="5">
        <v>31.85</v>
      </c>
      <c r="I15122" s="5">
        <v>12740</v>
      </c>
      <c r="J15122" s="5">
        <v>8404885.8400000036</v>
      </c>
      <c r="K15122" s="3" t="str" cm="1">
        <f t="array" ref="K15122">_xlfn.LET(_xlpm.d,UPPER(TRIM(CLEAN(SUBSTITUTE(F15122,CHAR(160),"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23" spans="2:11" hidden="1" x14ac:dyDescent="0.25">
      <c r="B15123" s="20">
        <v>45868</v>
      </c>
      <c r="C15123" s="2" t="s">
        <v>1</v>
      </c>
      <c r="D15123" s="2" t="s">
        <v>2978</v>
      </c>
      <c r="E15123" s="2" t="s">
        <v>319</v>
      </c>
      <c r="F15123" s="2" t="s">
        <v>4969</v>
      </c>
      <c r="G15123" s="5">
        <v>1200</v>
      </c>
      <c r="H15123" s="5">
        <v>31.85</v>
      </c>
      <c r="I15123" s="5">
        <v>38220</v>
      </c>
      <c r="J15123" s="5">
        <v>8443105.8400000036</v>
      </c>
      <c r="K15123" s="3" t="str" cm="1">
        <f t="array" ref="K15123">_xlfn.LET(_xlpm.d,UPPER(TRIM(CLEAN(SUBSTITUTE(F15123,CHAR(160),"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24" spans="2:11" hidden="1" x14ac:dyDescent="0.25">
      <c r="B15124" s="20">
        <v>45869</v>
      </c>
      <c r="C15124" s="2" t="s">
        <v>1</v>
      </c>
      <c r="D15124" s="2" t="s">
        <v>635</v>
      </c>
      <c r="E15124" s="2" t="s">
        <v>192</v>
      </c>
      <c r="F15124" s="2" t="s">
        <v>4969</v>
      </c>
      <c r="G15124" s="5">
        <v>100</v>
      </c>
      <c r="H15124" s="5">
        <v>31.85</v>
      </c>
      <c r="I15124" s="5">
        <v>3185</v>
      </c>
      <c r="J15124" s="5">
        <v>8446290.8400000036</v>
      </c>
      <c r="K15124" s="3" t="str" cm="1">
        <f t="array" ref="K15124">_xlfn.LET(_xlpm.d,UPPER(TRIM(CLEAN(SUBSTITUTE(F15124,CHAR(160),"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25" spans="2:11" hidden="1" x14ac:dyDescent="0.25">
      <c r="B15125" s="20">
        <v>45869</v>
      </c>
      <c r="C15125" s="2" t="s">
        <v>1</v>
      </c>
      <c r="D15125" s="2" t="s">
        <v>1971</v>
      </c>
      <c r="E15125" s="2" t="s">
        <v>160</v>
      </c>
      <c r="F15125" s="2" t="s">
        <v>4969</v>
      </c>
      <c r="G15125" s="5">
        <v>120</v>
      </c>
      <c r="H15125" s="5">
        <v>31.85</v>
      </c>
      <c r="I15125" s="5">
        <v>3822</v>
      </c>
      <c r="J15125" s="5">
        <v>8450112.8400000036</v>
      </c>
      <c r="K15125" s="3" t="str" cm="1">
        <f t="array" ref="K15125">_xlfn.LET(_xlpm.d,UPPER(TRIM(CLEAN(SUBSTITUTE(F15125,CHAR(160),"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26" spans="2:11" hidden="1" x14ac:dyDescent="0.25">
      <c r="B15126" s="20">
        <v>45869</v>
      </c>
      <c r="C15126" s="2" t="s">
        <v>1</v>
      </c>
      <c r="D15126" s="2" t="s">
        <v>4467</v>
      </c>
      <c r="E15126" s="2" t="s">
        <v>1701</v>
      </c>
      <c r="F15126" s="2" t="s">
        <v>4969</v>
      </c>
      <c r="G15126" s="5">
        <v>600</v>
      </c>
      <c r="H15126" s="5">
        <v>28.5</v>
      </c>
      <c r="I15126" s="5">
        <v>17100</v>
      </c>
      <c r="J15126" s="5">
        <v>8467212.8400000036</v>
      </c>
      <c r="K15126" s="3" t="str" cm="1">
        <f t="array" ref="K15126">_xlfn.LET(_xlpm.d,UPPER(TRIM(CLEAN(SUBSTITUTE(F15126,CHAR(160),"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27" spans="2:11" hidden="1" x14ac:dyDescent="0.25">
      <c r="B15127" s="20">
        <v>45869</v>
      </c>
      <c r="C15127" s="2" t="s">
        <v>1</v>
      </c>
      <c r="D15127" s="2" t="s">
        <v>5349</v>
      </c>
      <c r="E15127" s="2" t="s">
        <v>302</v>
      </c>
      <c r="F15127" s="2" t="s">
        <v>4969</v>
      </c>
      <c r="G15127" s="5">
        <v>60</v>
      </c>
      <c r="H15127" s="5">
        <v>20</v>
      </c>
      <c r="I15127" s="5">
        <v>1200</v>
      </c>
      <c r="J15127" s="5">
        <v>8468412.8400000036</v>
      </c>
      <c r="K15127" s="3" t="str" cm="1">
        <f t="array" ref="K15127">_xlfn.LET(_xlpm.d,UPPER(TRIM(CLEAN(SUBSTITUTE(F15127,CHAR(160),"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28" spans="2:11" hidden="1" x14ac:dyDescent="0.25">
      <c r="B15128" s="20">
        <v>45869</v>
      </c>
      <c r="C15128" s="2" t="s">
        <v>1</v>
      </c>
      <c r="D15128" s="2" t="s">
        <v>2979</v>
      </c>
      <c r="E15128" s="2" t="s">
        <v>3</v>
      </c>
      <c r="F15128" s="2" t="s">
        <v>4969</v>
      </c>
      <c r="G15128" s="5">
        <v>40</v>
      </c>
      <c r="H15128" s="5">
        <v>29.99</v>
      </c>
      <c r="I15128" s="5">
        <v>1199.5999999999999</v>
      </c>
      <c r="J15128" s="5">
        <v>8469612.4400000032</v>
      </c>
      <c r="K15128" s="3" t="str" cm="1">
        <f t="array" ref="K15128">_xlfn.LET(_xlpm.d,UPPER(TRIM(CLEAN(SUBSTITUTE(F15128,CHAR(160),"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29" spans="2:11" hidden="1" x14ac:dyDescent="0.25">
      <c r="B15129" s="20">
        <v>45869</v>
      </c>
      <c r="C15129" s="2" t="s">
        <v>1</v>
      </c>
      <c r="D15129" s="2" t="s">
        <v>3580</v>
      </c>
      <c r="E15129" s="2" t="s">
        <v>2447</v>
      </c>
      <c r="F15129" s="2" t="s">
        <v>4969</v>
      </c>
      <c r="G15129" s="5">
        <v>240</v>
      </c>
      <c r="H15129" s="5">
        <v>29.99</v>
      </c>
      <c r="I15129" s="5">
        <v>7197.6</v>
      </c>
      <c r="J15129" s="5">
        <v>8476810.0400000028</v>
      </c>
      <c r="K15129" s="3" t="str" cm="1">
        <f t="array" ref="K15129">_xlfn.LET(_xlpm.d,UPPER(TRIM(CLEAN(SUBSTITUTE(F15129,CHAR(160),"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30" spans="2:11" hidden="1" x14ac:dyDescent="0.25">
      <c r="B15130" s="20">
        <v>45869</v>
      </c>
      <c r="C15130" s="2" t="s">
        <v>1</v>
      </c>
      <c r="D15130" s="2" t="s">
        <v>4468</v>
      </c>
      <c r="E15130" s="2" t="s">
        <v>4469</v>
      </c>
      <c r="F15130" s="2" t="s">
        <v>4969</v>
      </c>
      <c r="G15130" s="5">
        <v>22</v>
      </c>
      <c r="H15130" s="5">
        <v>19.989999999999998</v>
      </c>
      <c r="I15130" s="5">
        <v>439.78</v>
      </c>
      <c r="J15130" s="5">
        <v>8477249.8200000022</v>
      </c>
      <c r="K15130" s="3" t="str" cm="1">
        <f t="array" ref="K15130">_xlfn.LET(_xlpm.d,UPPER(TRIM(CLEAN(SUBSTITUTE(F15130,CHAR(160),"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31" spans="2:11" hidden="1" x14ac:dyDescent="0.25">
      <c r="B15131" s="20">
        <v>45869</v>
      </c>
      <c r="C15131" s="2" t="s">
        <v>1</v>
      </c>
      <c r="D15131" s="2" t="s">
        <v>5350</v>
      </c>
      <c r="E15131" s="2" t="s">
        <v>170</v>
      </c>
      <c r="F15131" s="2" t="s">
        <v>4969</v>
      </c>
      <c r="G15131" s="5">
        <v>120</v>
      </c>
      <c r="H15131" s="5">
        <v>29.99</v>
      </c>
      <c r="I15131" s="5">
        <v>3598.8</v>
      </c>
      <c r="J15131" s="5">
        <v>8480848.6200000029</v>
      </c>
      <c r="K15131" s="3" t="str" cm="1">
        <f t="array" ref="K15131">_xlfn.LET(_xlpm.d,UPPER(TRIM(CLEAN(SUBSTITUTE(F15131,CHAR(160),"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32" spans="2:11" hidden="1" x14ac:dyDescent="0.25">
      <c r="B15132" s="20">
        <v>45869</v>
      </c>
      <c r="C15132" s="2" t="s">
        <v>1</v>
      </c>
      <c r="D15132" s="2" t="s">
        <v>2980</v>
      </c>
      <c r="E15132" s="2" t="s">
        <v>224</v>
      </c>
      <c r="F15132" s="2" t="s">
        <v>4969</v>
      </c>
      <c r="G15132" s="5">
        <v>500</v>
      </c>
      <c r="H15132" s="5">
        <v>31.85</v>
      </c>
      <c r="I15132" s="5">
        <v>15925</v>
      </c>
      <c r="J15132" s="5">
        <v>8496773.6200000029</v>
      </c>
      <c r="K15132" s="3" t="str" cm="1">
        <f t="array" ref="K15132">_xlfn.LET(_xlpm.d,UPPER(TRIM(CLEAN(SUBSTITUTE(F15132,CHAR(160),"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33" spans="2:11" hidden="1" x14ac:dyDescent="0.25">
      <c r="B15133" s="20">
        <v>45869</v>
      </c>
      <c r="C15133" s="2" t="s">
        <v>1</v>
      </c>
      <c r="D15133" s="2" t="s">
        <v>4471</v>
      </c>
      <c r="E15133" s="2" t="s">
        <v>27</v>
      </c>
      <c r="F15133" s="2" t="s">
        <v>4969</v>
      </c>
      <c r="G15133" s="5">
        <v>70</v>
      </c>
      <c r="H15133" s="5">
        <v>29.99</v>
      </c>
      <c r="I15133" s="5">
        <v>2099.3000000000002</v>
      </c>
      <c r="J15133" s="5">
        <v>8498872.9200000037</v>
      </c>
      <c r="K15133" s="3" t="str" cm="1">
        <f t="array" ref="K15133">_xlfn.LET(_xlpm.d,UPPER(TRIM(CLEAN(SUBSTITUTE(F15133,CHAR(160),"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34" spans="2:11" hidden="1" x14ac:dyDescent="0.25">
      <c r="B15134" s="20">
        <v>45870</v>
      </c>
      <c r="C15134" s="2" t="s">
        <v>1</v>
      </c>
      <c r="D15134" s="2" t="s">
        <v>1024</v>
      </c>
      <c r="E15134" s="2" t="s">
        <v>78</v>
      </c>
      <c r="F15134" s="2" t="s">
        <v>4969</v>
      </c>
      <c r="G15134" s="5">
        <v>140</v>
      </c>
      <c r="H15134" s="5">
        <v>31.85</v>
      </c>
      <c r="I15134" s="5">
        <v>4459</v>
      </c>
      <c r="J15134" s="5">
        <v>8503331.9200000037</v>
      </c>
      <c r="K15134" s="3" t="str" cm="1">
        <f t="array" ref="K15134">_xlfn.LET(_xlpm.d,UPPER(TRIM(CLEAN(SUBSTITUTE(F15134,CHAR(160),"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35" spans="2:11" hidden="1" x14ac:dyDescent="0.25">
      <c r="B15135" s="20">
        <v>45870</v>
      </c>
      <c r="C15135" s="2" t="s">
        <v>1</v>
      </c>
      <c r="D15135" s="2" t="s">
        <v>5351</v>
      </c>
      <c r="E15135" s="2" t="s">
        <v>50</v>
      </c>
      <c r="F15135" s="2" t="s">
        <v>4975</v>
      </c>
      <c r="G15135" s="5">
        <v>150</v>
      </c>
      <c r="H15135" s="5">
        <v>20</v>
      </c>
      <c r="I15135" s="5">
        <v>3000</v>
      </c>
      <c r="J15135" s="5">
        <v>8506331.9200000037</v>
      </c>
      <c r="K15135" s="3" t="str" cm="1">
        <f t="array" ref="K15135">_xlfn.LET(_xlpm.d,UPPER(TRIM(CLEAN(SUBSTITUTE(F15135,CHAR(160),"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36" spans="2:11" hidden="1" x14ac:dyDescent="0.25">
      <c r="B15136" s="20">
        <v>45870</v>
      </c>
      <c r="C15136" s="2" t="s">
        <v>1</v>
      </c>
      <c r="D15136" s="2" t="s">
        <v>1025</v>
      </c>
      <c r="E15136" s="2" t="s">
        <v>186</v>
      </c>
      <c r="F15136" s="2" t="s">
        <v>4969</v>
      </c>
      <c r="G15136" s="5">
        <v>100</v>
      </c>
      <c r="H15136" s="5">
        <v>31.85</v>
      </c>
      <c r="I15136" s="5">
        <v>3185</v>
      </c>
      <c r="J15136" s="5">
        <v>8509516.9200000037</v>
      </c>
      <c r="K15136" s="3" t="str" cm="1">
        <f t="array" ref="K15136">_xlfn.LET(_xlpm.d,UPPER(TRIM(CLEAN(SUBSTITUTE(F15136,CHAR(160),"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37" spans="2:11" hidden="1" x14ac:dyDescent="0.25">
      <c r="B15137" s="20">
        <v>45870</v>
      </c>
      <c r="C15137" s="2" t="s">
        <v>1</v>
      </c>
      <c r="D15137" s="2" t="s">
        <v>636</v>
      </c>
      <c r="E15137" s="2" t="s">
        <v>43</v>
      </c>
      <c r="F15137" s="2" t="s">
        <v>4969</v>
      </c>
      <c r="G15137" s="5">
        <v>80</v>
      </c>
      <c r="H15137" s="5">
        <v>27.3</v>
      </c>
      <c r="I15137" s="5">
        <v>2184</v>
      </c>
      <c r="J15137" s="5">
        <v>8511700.9200000037</v>
      </c>
      <c r="K15137" s="3" t="str" cm="1">
        <f t="array" ref="K15137">_xlfn.LET(_xlpm.d,UPPER(TRIM(CLEAN(SUBSTITUTE(F15137,CHAR(160),"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38" spans="2:11" hidden="1" x14ac:dyDescent="0.25">
      <c r="B15138" s="20">
        <v>45870</v>
      </c>
      <c r="C15138" s="2" t="s">
        <v>1</v>
      </c>
      <c r="D15138" s="2" t="s">
        <v>637</v>
      </c>
      <c r="E15138" s="2" t="s">
        <v>154</v>
      </c>
      <c r="F15138" s="2" t="s">
        <v>4969</v>
      </c>
      <c r="G15138" s="5">
        <v>100</v>
      </c>
      <c r="H15138" s="5">
        <v>31.85</v>
      </c>
      <c r="I15138" s="5">
        <v>3185</v>
      </c>
      <c r="J15138" s="5">
        <v>8514885.9200000037</v>
      </c>
      <c r="K15138" s="3" t="str" cm="1">
        <f t="array" ref="K15138">_xlfn.LET(_xlpm.d,UPPER(TRIM(CLEAN(SUBSTITUTE(F15138,CHAR(160),"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39" spans="2:11" hidden="1" x14ac:dyDescent="0.25">
      <c r="B15139" s="20">
        <v>45870</v>
      </c>
      <c r="C15139" s="2" t="s">
        <v>1</v>
      </c>
      <c r="D15139" s="2" t="s">
        <v>1974</v>
      </c>
      <c r="E15139" s="2" t="s">
        <v>165</v>
      </c>
      <c r="F15139" s="2" t="s">
        <v>4969</v>
      </c>
      <c r="G15139" s="5">
        <v>80</v>
      </c>
      <c r="H15139" s="5">
        <v>31.85</v>
      </c>
      <c r="I15139" s="5">
        <v>2548</v>
      </c>
      <c r="J15139" s="5">
        <v>8517433.9200000037</v>
      </c>
      <c r="K15139" s="3" t="str" cm="1">
        <f t="array" ref="K15139">_xlfn.LET(_xlpm.d,UPPER(TRIM(CLEAN(SUBSTITUTE(F15139,CHAR(160),"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40" spans="2:11" hidden="1" x14ac:dyDescent="0.25">
      <c r="B15140" s="20">
        <v>45870</v>
      </c>
      <c r="C15140" s="2" t="s">
        <v>1</v>
      </c>
      <c r="D15140" s="2" t="s">
        <v>2981</v>
      </c>
      <c r="E15140" s="2" t="s">
        <v>234</v>
      </c>
      <c r="F15140" s="2" t="s">
        <v>4969</v>
      </c>
      <c r="G15140" s="5">
        <v>90</v>
      </c>
      <c r="H15140" s="5">
        <v>31.85</v>
      </c>
      <c r="I15140" s="5">
        <v>2866.5</v>
      </c>
      <c r="J15140" s="5">
        <v>8520300.4200000037</v>
      </c>
      <c r="K15140" s="3" t="str" cm="1">
        <f t="array" ref="K15140">_xlfn.LET(_xlpm.d,UPPER(TRIM(CLEAN(SUBSTITUTE(F15140,CHAR(160),"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41" spans="2:11" hidden="1" x14ac:dyDescent="0.25">
      <c r="B15141" s="20">
        <v>45870</v>
      </c>
      <c r="C15141" s="2" t="s">
        <v>1</v>
      </c>
      <c r="D15141" s="2" t="s">
        <v>638</v>
      </c>
      <c r="E15141" s="2" t="s">
        <v>195</v>
      </c>
      <c r="F15141" s="2" t="s">
        <v>4969</v>
      </c>
      <c r="G15141" s="5">
        <v>60</v>
      </c>
      <c r="H15141" s="5">
        <v>31.85</v>
      </c>
      <c r="I15141" s="5">
        <v>1911</v>
      </c>
      <c r="J15141" s="5">
        <v>8522211.4200000037</v>
      </c>
      <c r="K15141" s="3" t="str" cm="1">
        <f t="array" ref="K15141">_xlfn.LET(_xlpm.d,UPPER(TRIM(CLEAN(SUBSTITUTE(F15141,CHAR(160),"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42" spans="2:11" hidden="1" x14ac:dyDescent="0.25">
      <c r="B15142" s="20">
        <v>45870</v>
      </c>
      <c r="C15142" s="2" t="s">
        <v>1</v>
      </c>
      <c r="D15142" s="2" t="s">
        <v>5352</v>
      </c>
      <c r="E15142" s="2" t="s">
        <v>807</v>
      </c>
      <c r="F15142" s="2" t="s">
        <v>4969</v>
      </c>
      <c r="G15142" s="5">
        <v>100</v>
      </c>
      <c r="H15142" s="5">
        <v>28.68</v>
      </c>
      <c r="I15142" s="5">
        <v>2868</v>
      </c>
      <c r="J15142" s="5">
        <v>8525079.4200000037</v>
      </c>
      <c r="K15142" s="3" t="str" cm="1">
        <f t="array" ref="K15142">_xlfn.LET(_xlpm.d,UPPER(TRIM(CLEAN(SUBSTITUTE(F15142,CHAR(160),"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43" spans="2:11" hidden="1" x14ac:dyDescent="0.25">
      <c r="B15143" s="20">
        <v>45870</v>
      </c>
      <c r="C15143" s="2" t="s">
        <v>1</v>
      </c>
      <c r="D15143" s="2" t="s">
        <v>1975</v>
      </c>
      <c r="E15143" s="2" t="s">
        <v>1726</v>
      </c>
      <c r="F15143" s="2" t="s">
        <v>4969</v>
      </c>
      <c r="G15143" s="5">
        <v>200</v>
      </c>
      <c r="H15143" s="5">
        <v>29.99</v>
      </c>
      <c r="I15143" s="5">
        <v>5998</v>
      </c>
      <c r="J15143" s="5">
        <v>8531077.4200000037</v>
      </c>
      <c r="K15143" s="3" t="str" cm="1">
        <f t="array" ref="K15143">_xlfn.LET(_xlpm.d,UPPER(TRIM(CLEAN(SUBSTITUTE(F15143,CHAR(160),"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44" spans="2:11" hidden="1" x14ac:dyDescent="0.25">
      <c r="B15144" s="20">
        <v>45870</v>
      </c>
      <c r="C15144" s="2" t="s">
        <v>1</v>
      </c>
      <c r="D15144" s="2" t="s">
        <v>1976</v>
      </c>
      <c r="E15144" s="2" t="s">
        <v>197</v>
      </c>
      <c r="F15144" s="2" t="s">
        <v>4969</v>
      </c>
      <c r="G15144" s="5">
        <v>600</v>
      </c>
      <c r="H15144" s="5">
        <v>33.5</v>
      </c>
      <c r="I15144" s="5">
        <v>20100</v>
      </c>
      <c r="J15144" s="5">
        <v>8551177.4200000037</v>
      </c>
      <c r="K15144" s="3" t="str" cm="1">
        <f t="array" ref="K15144">_xlfn.LET(_xlpm.d,UPPER(TRIM(CLEAN(SUBSTITUTE(F15144,CHAR(160),"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45" spans="2:11" hidden="1" x14ac:dyDescent="0.25">
      <c r="B15145" s="20">
        <v>45870</v>
      </c>
      <c r="C15145" s="2" t="s">
        <v>1</v>
      </c>
      <c r="D15145" s="2" t="s">
        <v>1977</v>
      </c>
      <c r="E15145" s="2" t="s">
        <v>305</v>
      </c>
      <c r="F15145" s="2" t="s">
        <v>4969</v>
      </c>
      <c r="G15145" s="5">
        <v>640</v>
      </c>
      <c r="H15145" s="5">
        <v>33.5</v>
      </c>
      <c r="I15145" s="5">
        <v>21440</v>
      </c>
      <c r="J15145" s="5">
        <v>8572617.4200000037</v>
      </c>
      <c r="K15145" s="3" t="str" cm="1">
        <f t="array" ref="K15145">_xlfn.LET(_xlpm.d,UPPER(TRIM(CLEAN(SUBSTITUTE(F15145,CHAR(160),"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46" spans="2:11" hidden="1" x14ac:dyDescent="0.25">
      <c r="B15146" s="20">
        <v>45873</v>
      </c>
      <c r="C15146" s="2" t="s">
        <v>1</v>
      </c>
      <c r="D15146" s="2" t="s">
        <v>5353</v>
      </c>
      <c r="E15146" s="2" t="s">
        <v>302</v>
      </c>
      <c r="F15146" s="2" t="s">
        <v>4969</v>
      </c>
      <c r="G15146" s="5">
        <v>38</v>
      </c>
      <c r="H15146" s="5">
        <v>27.8</v>
      </c>
      <c r="I15146" s="5">
        <v>1056.4000000000001</v>
      </c>
      <c r="J15146" s="5">
        <v>8573673.820000004</v>
      </c>
      <c r="K15146" s="3" t="str" cm="1">
        <f t="array" ref="K15146">_xlfn.LET(_xlpm.d,UPPER(TRIM(CLEAN(SUBSTITUTE(F15146,CHAR(160),"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47" spans="2:11" hidden="1" x14ac:dyDescent="0.25">
      <c r="B15147" s="20">
        <v>45873</v>
      </c>
      <c r="C15147" s="2" t="s">
        <v>1</v>
      </c>
      <c r="D15147" s="2" t="s">
        <v>5354</v>
      </c>
      <c r="E15147" s="2" t="s">
        <v>3</v>
      </c>
      <c r="F15147" s="2" t="s">
        <v>4969</v>
      </c>
      <c r="G15147" s="5">
        <v>35</v>
      </c>
      <c r="H15147" s="5">
        <v>31.81</v>
      </c>
      <c r="I15147" s="5">
        <v>1113.3499999999999</v>
      </c>
      <c r="J15147" s="5">
        <v>8574787.1700000037</v>
      </c>
      <c r="K15147" s="3" t="str" cm="1">
        <f t="array" ref="K15147">_xlfn.LET(_xlpm.d,UPPER(TRIM(CLEAN(SUBSTITUTE(F15147,CHAR(160),"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48" spans="2:11" hidden="1" x14ac:dyDescent="0.25">
      <c r="B15148" s="20">
        <v>45873</v>
      </c>
      <c r="C15148" s="2" t="s">
        <v>1</v>
      </c>
      <c r="D15148" s="2" t="s">
        <v>5355</v>
      </c>
      <c r="E15148" s="2" t="s">
        <v>5004</v>
      </c>
      <c r="F15148" s="2" t="s">
        <v>4969</v>
      </c>
      <c r="G15148" s="5">
        <v>30</v>
      </c>
      <c r="H15148" s="5">
        <v>31.8</v>
      </c>
      <c r="I15148" s="5">
        <v>954</v>
      </c>
      <c r="J15148" s="5">
        <v>8575741.1700000037</v>
      </c>
      <c r="K15148" s="3" t="str" cm="1">
        <f t="array" ref="K15148">_xlfn.LET(_xlpm.d,UPPER(TRIM(CLEAN(SUBSTITUTE(F15148,CHAR(160),"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49" spans="2:11" hidden="1" x14ac:dyDescent="0.25">
      <c r="B15149" s="20">
        <v>45873</v>
      </c>
      <c r="C15149" s="2" t="s">
        <v>1</v>
      </c>
      <c r="D15149" s="2" t="s">
        <v>2985</v>
      </c>
      <c r="E15149" s="2" t="s">
        <v>192</v>
      </c>
      <c r="F15149" s="2" t="s">
        <v>4969</v>
      </c>
      <c r="G15149" s="5">
        <v>120</v>
      </c>
      <c r="H15149" s="5">
        <v>33.5</v>
      </c>
      <c r="I15149" s="5">
        <v>4020</v>
      </c>
      <c r="J15149" s="5">
        <v>8579761.1700000037</v>
      </c>
      <c r="K15149" s="3" t="str" cm="1">
        <f t="array" ref="K15149">_xlfn.LET(_xlpm.d,UPPER(TRIM(CLEAN(SUBSTITUTE(F15149,CHAR(160),"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50" spans="2:11" hidden="1" x14ac:dyDescent="0.25">
      <c r="B15150" s="20">
        <v>45873</v>
      </c>
      <c r="C15150" s="2" t="s">
        <v>1</v>
      </c>
      <c r="D15150" s="2" t="s">
        <v>2986</v>
      </c>
      <c r="E15150" s="2" t="s">
        <v>160</v>
      </c>
      <c r="F15150" s="2" t="s">
        <v>4969</v>
      </c>
      <c r="G15150" s="5">
        <v>135</v>
      </c>
      <c r="H15150" s="5">
        <v>33.5</v>
      </c>
      <c r="I15150" s="5">
        <v>4522.5</v>
      </c>
      <c r="J15150" s="5">
        <v>8584283.6700000037</v>
      </c>
      <c r="K15150" s="3" t="str" cm="1">
        <f t="array" ref="K15150">_xlfn.LET(_xlpm.d,UPPER(TRIM(CLEAN(SUBSTITUTE(F15150,CHAR(160),"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51" spans="2:11" hidden="1" x14ac:dyDescent="0.25">
      <c r="B15151" s="20">
        <v>45873</v>
      </c>
      <c r="C15151" s="2" t="s">
        <v>1</v>
      </c>
      <c r="D15151" s="2" t="s">
        <v>5356</v>
      </c>
      <c r="E15151" s="2" t="s">
        <v>243</v>
      </c>
      <c r="F15151" s="2" t="s">
        <v>4969</v>
      </c>
      <c r="G15151" s="5">
        <v>230</v>
      </c>
      <c r="H15151" s="5">
        <v>33.5</v>
      </c>
      <c r="I15151" s="5">
        <v>7705</v>
      </c>
      <c r="J15151" s="5">
        <v>8591988.6700000037</v>
      </c>
      <c r="K15151" s="3" t="str" cm="1">
        <f t="array" ref="K15151">_xlfn.LET(_xlpm.d,UPPER(TRIM(CLEAN(SUBSTITUTE(F15151,CHAR(160),"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52" spans="2:11" hidden="1" x14ac:dyDescent="0.25">
      <c r="B15152" s="20">
        <v>45873</v>
      </c>
      <c r="C15152" s="2" t="s">
        <v>1</v>
      </c>
      <c r="D15152" s="2" t="s">
        <v>5357</v>
      </c>
      <c r="E15152" s="2" t="s">
        <v>241</v>
      </c>
      <c r="F15152" s="2" t="s">
        <v>4969</v>
      </c>
      <c r="G15152" s="5">
        <v>150</v>
      </c>
      <c r="H15152" s="5">
        <v>33.5</v>
      </c>
      <c r="I15152" s="5">
        <v>5025</v>
      </c>
      <c r="J15152" s="5">
        <v>8597013.6700000037</v>
      </c>
      <c r="K15152" s="3" t="str" cm="1">
        <f t="array" ref="K15152">_xlfn.LET(_xlpm.d,UPPER(TRIM(CLEAN(SUBSTITUTE(F15152,CHAR(160),"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53" spans="2:11" hidden="1" x14ac:dyDescent="0.25">
      <c r="B15153" s="20">
        <v>45873</v>
      </c>
      <c r="C15153" s="2" t="s">
        <v>1</v>
      </c>
      <c r="D15153" s="2" t="s">
        <v>5358</v>
      </c>
      <c r="E15153" s="2" t="s">
        <v>246</v>
      </c>
      <c r="F15153" s="2" t="s">
        <v>4969</v>
      </c>
      <c r="G15153" s="5">
        <v>80</v>
      </c>
      <c r="H15153" s="5">
        <v>33.5</v>
      </c>
      <c r="I15153" s="5">
        <v>2680</v>
      </c>
      <c r="J15153" s="5">
        <v>8599693.6700000037</v>
      </c>
      <c r="K15153" s="3" t="str" cm="1">
        <f t="array" ref="K15153">_xlfn.LET(_xlpm.d,UPPER(TRIM(CLEAN(SUBSTITUTE(F15153,CHAR(160),"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54" spans="2:11" hidden="1" x14ac:dyDescent="0.25">
      <c r="B15154" s="20">
        <v>45873</v>
      </c>
      <c r="C15154" s="2" t="s">
        <v>1</v>
      </c>
      <c r="D15154" s="2" t="s">
        <v>5359</v>
      </c>
      <c r="E15154" s="2" t="s">
        <v>180</v>
      </c>
      <c r="F15154" s="2" t="s">
        <v>4969</v>
      </c>
      <c r="G15154" s="5">
        <v>100</v>
      </c>
      <c r="H15154" s="5">
        <v>33.5</v>
      </c>
      <c r="I15154" s="5">
        <v>3350</v>
      </c>
      <c r="J15154" s="5">
        <v>8603043.6700000037</v>
      </c>
      <c r="K15154" s="3" t="str" cm="1">
        <f t="array" ref="K15154">_xlfn.LET(_xlpm.d,UPPER(TRIM(CLEAN(SUBSTITUTE(F15154,CHAR(160),"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55" spans="2:11" hidden="1" x14ac:dyDescent="0.25">
      <c r="B15155" s="20">
        <v>45873</v>
      </c>
      <c r="C15155" s="2" t="s">
        <v>1</v>
      </c>
      <c r="D15155" s="2" t="s">
        <v>1978</v>
      </c>
      <c r="E15155" s="2" t="s">
        <v>248</v>
      </c>
      <c r="F15155" s="2" t="s">
        <v>4969</v>
      </c>
      <c r="G15155" s="5">
        <v>200</v>
      </c>
      <c r="H15155" s="5">
        <v>33.5</v>
      </c>
      <c r="I15155" s="5">
        <v>6700</v>
      </c>
      <c r="J15155" s="5">
        <v>8609743.6700000037</v>
      </c>
      <c r="K15155" s="3" t="str" cm="1">
        <f t="array" ref="K15155">_xlfn.LET(_xlpm.d,UPPER(TRIM(CLEAN(SUBSTITUTE(F15155,CHAR(160),"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56" spans="2:11" hidden="1" x14ac:dyDescent="0.25">
      <c r="B15156" s="20">
        <v>45873</v>
      </c>
      <c r="C15156" s="2" t="s">
        <v>1</v>
      </c>
      <c r="D15156" s="2" t="s">
        <v>1979</v>
      </c>
      <c r="E15156" s="2" t="s">
        <v>254</v>
      </c>
      <c r="F15156" s="2" t="s">
        <v>4969</v>
      </c>
      <c r="G15156" s="5">
        <v>100</v>
      </c>
      <c r="H15156" s="5">
        <v>33.5</v>
      </c>
      <c r="I15156" s="5">
        <v>3350</v>
      </c>
      <c r="J15156" s="5">
        <v>8613093.6700000037</v>
      </c>
      <c r="K15156" s="3" t="str" cm="1">
        <f t="array" ref="K15156">_xlfn.LET(_xlpm.d,UPPER(TRIM(CLEAN(SUBSTITUTE(F15156,CHAR(160),"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57" spans="2:11" hidden="1" x14ac:dyDescent="0.25">
      <c r="B15157" s="20">
        <v>45874</v>
      </c>
      <c r="C15157" s="2" t="s">
        <v>1</v>
      </c>
      <c r="D15157" s="2" t="s">
        <v>639</v>
      </c>
      <c r="E15157" s="2" t="s">
        <v>147</v>
      </c>
      <c r="F15157" s="2" t="s">
        <v>4969</v>
      </c>
      <c r="G15157" s="5">
        <v>270</v>
      </c>
      <c r="H15157" s="5">
        <v>33.5</v>
      </c>
      <c r="I15157" s="5">
        <v>9045</v>
      </c>
      <c r="J15157" s="5">
        <v>8622138.6700000037</v>
      </c>
      <c r="K15157" s="3" t="str" cm="1">
        <f t="array" ref="K15157">_xlfn.LET(_xlpm.d,UPPER(TRIM(CLEAN(SUBSTITUTE(F15157,CHAR(160),"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58" spans="2:11" hidden="1" x14ac:dyDescent="0.25">
      <c r="B15158" s="20">
        <v>45874</v>
      </c>
      <c r="C15158" s="2" t="s">
        <v>1</v>
      </c>
      <c r="D15158" s="2" t="s">
        <v>1026</v>
      </c>
      <c r="E15158" s="2" t="s">
        <v>273</v>
      </c>
      <c r="F15158" s="2" t="s">
        <v>4969</v>
      </c>
      <c r="G15158" s="5">
        <v>190</v>
      </c>
      <c r="H15158" s="5">
        <v>33.5</v>
      </c>
      <c r="I15158" s="5">
        <v>6365</v>
      </c>
      <c r="J15158" s="5">
        <v>8628503.6700000037</v>
      </c>
      <c r="K15158" s="3" t="str" cm="1">
        <f t="array" ref="K15158">_xlfn.LET(_xlpm.d,UPPER(TRIM(CLEAN(SUBSTITUTE(F15158,CHAR(160),"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59" spans="2:11" hidden="1" x14ac:dyDescent="0.25">
      <c r="B15159" s="20">
        <v>45874</v>
      </c>
      <c r="C15159" s="2" t="s">
        <v>1</v>
      </c>
      <c r="D15159" s="2" t="s">
        <v>1980</v>
      </c>
      <c r="E15159" s="2" t="s">
        <v>232</v>
      </c>
      <c r="F15159" s="2" t="s">
        <v>4969</v>
      </c>
      <c r="G15159" s="5">
        <v>80</v>
      </c>
      <c r="H15159" s="5">
        <v>33.5</v>
      </c>
      <c r="I15159" s="5">
        <v>2680</v>
      </c>
      <c r="J15159" s="5">
        <v>8631183.6700000037</v>
      </c>
      <c r="K15159" s="3" t="str" cm="1">
        <f t="array" ref="K15159">_xlfn.LET(_xlpm.d,UPPER(TRIM(CLEAN(SUBSTITUTE(F15159,CHAR(160),"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60" spans="2:11" hidden="1" x14ac:dyDescent="0.25">
      <c r="B15160" s="20">
        <v>45874</v>
      </c>
      <c r="C15160" s="2" t="s">
        <v>1</v>
      </c>
      <c r="D15160" s="2" t="s">
        <v>2987</v>
      </c>
      <c r="E15160" s="2" t="s">
        <v>266</v>
      </c>
      <c r="F15160" s="2" t="s">
        <v>4969</v>
      </c>
      <c r="G15160" s="5">
        <v>140</v>
      </c>
      <c r="H15160" s="5">
        <v>33.5</v>
      </c>
      <c r="I15160" s="5">
        <v>4690</v>
      </c>
      <c r="J15160" s="5">
        <v>8635873.6700000037</v>
      </c>
      <c r="K15160" s="3" t="str" cm="1">
        <f t="array" ref="K15160">_xlfn.LET(_xlpm.d,UPPER(TRIM(CLEAN(SUBSTITUTE(F15160,CHAR(160),"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61" spans="2:11" hidden="1" x14ac:dyDescent="0.25">
      <c r="B15161" s="20">
        <v>45874</v>
      </c>
      <c r="C15161" s="2" t="s">
        <v>1</v>
      </c>
      <c r="D15161" s="2" t="s">
        <v>1981</v>
      </c>
      <c r="E15161" s="2" t="s">
        <v>165</v>
      </c>
      <c r="F15161" s="2" t="s">
        <v>4969</v>
      </c>
      <c r="G15161" s="5">
        <v>85</v>
      </c>
      <c r="H15161" s="5">
        <v>33.5</v>
      </c>
      <c r="I15161" s="5">
        <v>2847.5</v>
      </c>
      <c r="J15161" s="5">
        <v>8638721.1700000037</v>
      </c>
      <c r="K15161" s="3" t="str" cm="1">
        <f t="array" ref="K15161">_xlfn.LET(_xlpm.d,UPPER(TRIM(CLEAN(SUBSTITUTE(F15161,CHAR(160),"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62" spans="2:11" hidden="1" x14ac:dyDescent="0.25">
      <c r="B15162" s="20">
        <v>45874</v>
      </c>
      <c r="C15162" s="2" t="s">
        <v>1</v>
      </c>
      <c r="D15162" s="2" t="s">
        <v>1348</v>
      </c>
      <c r="E15162" s="2" t="s">
        <v>141</v>
      </c>
      <c r="F15162" s="2" t="s">
        <v>4969</v>
      </c>
      <c r="G15162" s="5">
        <v>200</v>
      </c>
      <c r="H15162" s="5">
        <v>33.5</v>
      </c>
      <c r="I15162" s="5">
        <v>6700</v>
      </c>
      <c r="J15162" s="5">
        <v>8645421.1700000037</v>
      </c>
      <c r="K15162" s="3" t="str" cm="1">
        <f t="array" ref="K15162">_xlfn.LET(_xlpm.d,UPPER(TRIM(CLEAN(SUBSTITUTE(F15162,CHAR(160),"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63" spans="2:11" hidden="1" x14ac:dyDescent="0.25">
      <c r="B15163" s="20">
        <v>45874</v>
      </c>
      <c r="C15163" s="2" t="s">
        <v>1</v>
      </c>
      <c r="D15163" s="2" t="s">
        <v>640</v>
      </c>
      <c r="E15163" s="2" t="s">
        <v>261</v>
      </c>
      <c r="F15163" s="2" t="s">
        <v>4969</v>
      </c>
      <c r="G15163" s="5">
        <v>80</v>
      </c>
      <c r="H15163" s="5">
        <v>33.5</v>
      </c>
      <c r="I15163" s="5">
        <v>2680</v>
      </c>
      <c r="J15163" s="5">
        <v>8648101.1700000037</v>
      </c>
      <c r="K15163" s="3" t="str" cm="1">
        <f t="array" ref="K15163">_xlfn.LET(_xlpm.d,UPPER(TRIM(CLEAN(SUBSTITUTE(F15163,CHAR(160),"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64" spans="2:11" hidden="1" x14ac:dyDescent="0.25">
      <c r="B15164" s="20">
        <v>45874</v>
      </c>
      <c r="C15164" s="2" t="s">
        <v>1</v>
      </c>
      <c r="D15164" s="2" t="s">
        <v>1027</v>
      </c>
      <c r="E15164" s="2" t="s">
        <v>143</v>
      </c>
      <c r="F15164" s="2" t="s">
        <v>4969</v>
      </c>
      <c r="G15164" s="5">
        <v>150</v>
      </c>
      <c r="H15164" s="5">
        <v>33.5</v>
      </c>
      <c r="I15164" s="5">
        <v>5025</v>
      </c>
      <c r="J15164" s="5">
        <v>8653126.1700000037</v>
      </c>
      <c r="K15164" s="3" t="str" cm="1">
        <f t="array" ref="K15164">_xlfn.LET(_xlpm.d,UPPER(TRIM(CLEAN(SUBSTITUTE(F15164,CHAR(160),"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65" spans="2:11" hidden="1" x14ac:dyDescent="0.25">
      <c r="B15165" s="20">
        <v>45874</v>
      </c>
      <c r="C15165" s="2" t="s">
        <v>1</v>
      </c>
      <c r="D15165" s="2" t="s">
        <v>5360</v>
      </c>
      <c r="E15165" s="2" t="s">
        <v>1735</v>
      </c>
      <c r="F15165" s="2" t="s">
        <v>4969</v>
      </c>
      <c r="G15165" s="5">
        <v>115</v>
      </c>
      <c r="H15165" s="5">
        <v>33.99</v>
      </c>
      <c r="I15165" s="5">
        <v>3908.85</v>
      </c>
      <c r="J15165" s="5">
        <v>8657035.0200000033</v>
      </c>
      <c r="K15165" s="3" t="str" cm="1">
        <f t="array" ref="K15165">_xlfn.LET(_xlpm.d,UPPER(TRIM(CLEAN(SUBSTITUTE(F15165,CHAR(160),"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66" spans="2:11" hidden="1" x14ac:dyDescent="0.25">
      <c r="B15166" s="20">
        <v>45874</v>
      </c>
      <c r="C15166" s="2" t="s">
        <v>1</v>
      </c>
      <c r="D15166" s="2" t="s">
        <v>1982</v>
      </c>
      <c r="E15166" s="2" t="s">
        <v>6</v>
      </c>
      <c r="F15166" s="2" t="s">
        <v>4969</v>
      </c>
      <c r="G15166" s="5">
        <v>140</v>
      </c>
      <c r="H15166" s="5">
        <v>33.99</v>
      </c>
      <c r="I15166" s="5">
        <v>4758.6000000000004</v>
      </c>
      <c r="J15166" s="5">
        <v>8661793.6200000029</v>
      </c>
      <c r="K15166" s="3" t="str" cm="1">
        <f t="array" ref="K15166">_xlfn.LET(_xlpm.d,UPPER(TRIM(CLEAN(SUBSTITUTE(F15166,CHAR(160),"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67" spans="2:11" hidden="1" x14ac:dyDescent="0.25">
      <c r="B15167" s="20">
        <v>45875</v>
      </c>
      <c r="C15167" s="2" t="s">
        <v>1</v>
      </c>
      <c r="D15167" s="2" t="s">
        <v>641</v>
      </c>
      <c r="E15167" s="2" t="s">
        <v>149</v>
      </c>
      <c r="F15167" s="2" t="s">
        <v>4969</v>
      </c>
      <c r="G15167" s="5">
        <v>280</v>
      </c>
      <c r="H15167" s="5">
        <v>33.5</v>
      </c>
      <c r="I15167" s="5">
        <v>9380</v>
      </c>
      <c r="J15167" s="5">
        <v>8671173.6200000029</v>
      </c>
      <c r="K15167" s="3" t="str" cm="1">
        <f t="array" ref="K15167">_xlfn.LET(_xlpm.d,UPPER(TRIM(CLEAN(SUBSTITUTE(F15167,CHAR(160),"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68" spans="2:11" hidden="1" x14ac:dyDescent="0.25">
      <c r="B15168" s="20">
        <v>45875</v>
      </c>
      <c r="C15168" s="2" t="s">
        <v>1</v>
      </c>
      <c r="D15168" s="2" t="s">
        <v>2989</v>
      </c>
      <c r="E15168" s="2" t="s">
        <v>544</v>
      </c>
      <c r="F15168" s="2" t="s">
        <v>4969</v>
      </c>
      <c r="G15168" s="5">
        <v>230</v>
      </c>
      <c r="H15168" s="5">
        <v>28.5</v>
      </c>
      <c r="I15168" s="5">
        <v>6555</v>
      </c>
      <c r="J15168" s="5">
        <v>8677728.6200000029</v>
      </c>
      <c r="K15168" s="3" t="str" cm="1">
        <f t="array" ref="K15168">_xlfn.LET(_xlpm.d,UPPER(TRIM(CLEAN(SUBSTITUTE(F15168,CHAR(160),"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69" spans="2:11" hidden="1" x14ac:dyDescent="0.25">
      <c r="B15169" s="20">
        <v>45875</v>
      </c>
      <c r="C15169" s="2" t="s">
        <v>1</v>
      </c>
      <c r="D15169" s="2" t="s">
        <v>2990</v>
      </c>
      <c r="E15169" s="2" t="s">
        <v>1765</v>
      </c>
      <c r="F15169" s="2" t="s">
        <v>4969</v>
      </c>
      <c r="G15169" s="5">
        <v>1080</v>
      </c>
      <c r="H15169" s="5">
        <v>28.5</v>
      </c>
      <c r="I15169" s="5">
        <v>30780</v>
      </c>
      <c r="J15169" s="5">
        <v>8708508.6200000029</v>
      </c>
      <c r="K15169" s="3" t="str" cm="1">
        <f t="array" ref="K15169">_xlfn.LET(_xlpm.d,UPPER(TRIM(CLEAN(SUBSTITUTE(F15169,CHAR(160),"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70" spans="2:11" hidden="1" x14ac:dyDescent="0.25">
      <c r="B15170" s="20">
        <v>45875</v>
      </c>
      <c r="C15170" s="2" t="s">
        <v>1</v>
      </c>
      <c r="D15170" s="2" t="s">
        <v>1028</v>
      </c>
      <c r="E15170" s="2" t="s">
        <v>189</v>
      </c>
      <c r="F15170" s="2" t="s">
        <v>4969</v>
      </c>
      <c r="G15170" s="5">
        <v>110</v>
      </c>
      <c r="H15170" s="5">
        <v>33.5</v>
      </c>
      <c r="I15170" s="5">
        <v>3685</v>
      </c>
      <c r="J15170" s="5">
        <v>8712193.6200000029</v>
      </c>
      <c r="K15170" s="3" t="str" cm="1">
        <f t="array" ref="K15170">_xlfn.LET(_xlpm.d,UPPER(TRIM(CLEAN(SUBSTITUTE(F15170,CHAR(160),"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71" spans="2:11" hidden="1" x14ac:dyDescent="0.25">
      <c r="B15171" s="20">
        <v>45875</v>
      </c>
      <c r="C15171" s="2" t="s">
        <v>1</v>
      </c>
      <c r="D15171" s="2" t="s">
        <v>5361</v>
      </c>
      <c r="E15171" s="2" t="s">
        <v>35</v>
      </c>
      <c r="F15171" s="2" t="s">
        <v>4969</v>
      </c>
      <c r="G15171" s="5">
        <v>90</v>
      </c>
      <c r="H15171" s="5">
        <v>31.8</v>
      </c>
      <c r="I15171" s="5">
        <v>2862</v>
      </c>
      <c r="J15171" s="5">
        <v>8715055.6200000029</v>
      </c>
      <c r="K15171" s="3" t="str" cm="1">
        <f t="array" ref="K15171">_xlfn.LET(_xlpm.d,UPPER(TRIM(CLEAN(SUBSTITUTE(F15171,CHAR(160),"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72" spans="2:11" hidden="1" x14ac:dyDescent="0.25">
      <c r="B15172" s="20">
        <v>45875</v>
      </c>
      <c r="C15172" s="2" t="s">
        <v>1</v>
      </c>
      <c r="D15172" s="2" t="s">
        <v>5362</v>
      </c>
      <c r="E15172" s="2" t="s">
        <v>2165</v>
      </c>
      <c r="F15172" s="2" t="s">
        <v>4969</v>
      </c>
      <c r="G15172" s="5">
        <v>62</v>
      </c>
      <c r="H15172" s="5">
        <v>31.8</v>
      </c>
      <c r="I15172" s="5">
        <v>1971.6</v>
      </c>
      <c r="J15172" s="5">
        <v>8717027.2200000025</v>
      </c>
      <c r="K15172" s="3" t="str" cm="1">
        <f t="array" ref="K15172">_xlfn.LET(_xlpm.d,UPPER(TRIM(CLEAN(SUBSTITUTE(F15172,CHAR(160),"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73" spans="2:11" hidden="1" x14ac:dyDescent="0.25">
      <c r="B15173" s="20">
        <v>45875</v>
      </c>
      <c r="C15173" s="2" t="s">
        <v>1</v>
      </c>
      <c r="D15173" s="2" t="s">
        <v>5363</v>
      </c>
      <c r="E15173" s="2" t="s">
        <v>16</v>
      </c>
      <c r="F15173" s="2" t="s">
        <v>4969</v>
      </c>
      <c r="G15173" s="5">
        <v>150</v>
      </c>
      <c r="H15173" s="5">
        <v>33.5</v>
      </c>
      <c r="I15173" s="5">
        <v>5025</v>
      </c>
      <c r="J15173" s="5">
        <v>8722052.2200000025</v>
      </c>
      <c r="K15173" s="3" t="str" cm="1">
        <f t="array" ref="K15173">_xlfn.LET(_xlpm.d,UPPER(TRIM(CLEAN(SUBSTITUTE(F15173,CHAR(160),"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74" spans="2:11" hidden="1" x14ac:dyDescent="0.25">
      <c r="B15174" s="20">
        <v>45875</v>
      </c>
      <c r="C15174" s="2" t="s">
        <v>1</v>
      </c>
      <c r="D15174" s="2" t="s">
        <v>2992</v>
      </c>
      <c r="E15174" s="2" t="s">
        <v>2305</v>
      </c>
      <c r="F15174" s="2" t="s">
        <v>4969</v>
      </c>
      <c r="G15174" s="5">
        <v>90</v>
      </c>
      <c r="H15174" s="5">
        <v>28</v>
      </c>
      <c r="I15174" s="5">
        <v>2520</v>
      </c>
      <c r="J15174" s="5">
        <v>8724572.2200000025</v>
      </c>
      <c r="K15174" s="3" t="str" cm="1">
        <f t="array" ref="K15174">_xlfn.LET(_xlpm.d,UPPER(TRIM(CLEAN(SUBSTITUTE(F15174,CHAR(160),"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75" spans="2:11" hidden="1" x14ac:dyDescent="0.25">
      <c r="B15175" s="20">
        <v>45875</v>
      </c>
      <c r="C15175" s="2" t="s">
        <v>1</v>
      </c>
      <c r="D15175" s="2" t="s">
        <v>2993</v>
      </c>
      <c r="E15175" s="2" t="s">
        <v>263</v>
      </c>
      <c r="F15175" s="2" t="s">
        <v>4969</v>
      </c>
      <c r="G15175" s="5">
        <v>250</v>
      </c>
      <c r="H15175" s="5">
        <v>33.5</v>
      </c>
      <c r="I15175" s="5">
        <v>8375</v>
      </c>
      <c r="J15175" s="5">
        <v>8732947.2200000025</v>
      </c>
      <c r="K15175" s="3" t="str" cm="1">
        <f t="array" ref="K15175">_xlfn.LET(_xlpm.d,UPPER(TRIM(CLEAN(SUBSTITUTE(F15175,CHAR(160),"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76" spans="2:11" hidden="1" x14ac:dyDescent="0.25">
      <c r="B15176" s="20">
        <v>45876</v>
      </c>
      <c r="C15176" s="2" t="s">
        <v>1</v>
      </c>
      <c r="D15176" s="2" t="s">
        <v>1029</v>
      </c>
      <c r="E15176" s="2" t="s">
        <v>874</v>
      </c>
      <c r="F15176" s="2" t="s">
        <v>4969</v>
      </c>
      <c r="G15176" s="5">
        <v>600</v>
      </c>
      <c r="H15176" s="5">
        <v>31.8</v>
      </c>
      <c r="I15176" s="5">
        <v>19080</v>
      </c>
      <c r="J15176" s="5">
        <v>8752027.2200000025</v>
      </c>
      <c r="K15176" s="3" t="str" cm="1">
        <f t="array" ref="K15176">_xlfn.LET(_xlpm.d,UPPER(TRIM(CLEAN(SUBSTITUTE(F15176,CHAR(160),"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77" spans="2:11" hidden="1" x14ac:dyDescent="0.25">
      <c r="B15177" s="20">
        <v>45876</v>
      </c>
      <c r="C15177" s="2" t="s">
        <v>1</v>
      </c>
      <c r="D15177" s="2" t="s">
        <v>4268</v>
      </c>
      <c r="E15177" s="2" t="s">
        <v>120</v>
      </c>
      <c r="F15177" s="2" t="s">
        <v>4969</v>
      </c>
      <c r="G15177" s="5">
        <v>100</v>
      </c>
      <c r="H15177" s="5">
        <v>26.99</v>
      </c>
      <c r="I15177" s="5">
        <v>2699</v>
      </c>
      <c r="J15177" s="5">
        <v>8754726.2200000025</v>
      </c>
      <c r="K15177" s="3" t="str" cm="1">
        <f t="array" ref="K15177">_xlfn.LET(_xlpm.d,UPPER(TRIM(CLEAN(SUBSTITUTE(F15177,CHAR(160),"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78" spans="2:11" hidden="1" x14ac:dyDescent="0.25">
      <c r="B15178" s="20">
        <v>45876</v>
      </c>
      <c r="C15178" s="2" t="s">
        <v>1</v>
      </c>
      <c r="D15178" s="2" t="s">
        <v>4472</v>
      </c>
      <c r="E15178" s="2" t="s">
        <v>254</v>
      </c>
      <c r="F15178" s="2" t="s">
        <v>4969</v>
      </c>
      <c r="G15178" s="5">
        <v>70</v>
      </c>
      <c r="H15178" s="5">
        <v>33.5</v>
      </c>
      <c r="I15178" s="5">
        <v>2345</v>
      </c>
      <c r="J15178" s="5">
        <v>8757071.2200000025</v>
      </c>
      <c r="K15178" s="3" t="str" cm="1">
        <f t="array" ref="K15178">_xlfn.LET(_xlpm.d,UPPER(TRIM(CLEAN(SUBSTITUTE(F15178,CHAR(160),"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79" spans="2:11" hidden="1" x14ac:dyDescent="0.25">
      <c r="B15179" s="20">
        <v>45876</v>
      </c>
      <c r="C15179" s="2" t="s">
        <v>1</v>
      </c>
      <c r="D15179" s="2" t="s">
        <v>1030</v>
      </c>
      <c r="E15179" s="2" t="s">
        <v>168</v>
      </c>
      <c r="F15179" s="2" t="s">
        <v>4969</v>
      </c>
      <c r="G15179" s="5">
        <v>160</v>
      </c>
      <c r="H15179" s="5">
        <v>33.5</v>
      </c>
      <c r="I15179" s="5">
        <v>5360</v>
      </c>
      <c r="J15179" s="5">
        <v>8762431.2200000025</v>
      </c>
      <c r="K15179" s="3" t="str" cm="1">
        <f t="array" ref="K15179">_xlfn.LET(_xlpm.d,UPPER(TRIM(CLEAN(SUBSTITUTE(F15179,CHAR(160),"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80" spans="2:11" hidden="1" x14ac:dyDescent="0.25">
      <c r="B15180" s="20">
        <v>45876</v>
      </c>
      <c r="C15180" s="2" t="s">
        <v>1</v>
      </c>
      <c r="D15180" s="2" t="s">
        <v>1983</v>
      </c>
      <c r="E15180" s="2" t="s">
        <v>268</v>
      </c>
      <c r="F15180" s="2" t="s">
        <v>4969</v>
      </c>
      <c r="G15180" s="5">
        <v>150</v>
      </c>
      <c r="H15180" s="5">
        <v>33.5</v>
      </c>
      <c r="I15180" s="5">
        <v>5025</v>
      </c>
      <c r="J15180" s="5">
        <v>8767456.2200000025</v>
      </c>
      <c r="K15180" s="3" t="str" cm="1">
        <f t="array" ref="K15180">_xlfn.LET(_xlpm.d,UPPER(TRIM(CLEAN(SUBSTITUTE(F15180,CHAR(160),"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81" spans="2:11" hidden="1" x14ac:dyDescent="0.25">
      <c r="B15181" s="20">
        <v>45876</v>
      </c>
      <c r="C15181" s="2" t="s">
        <v>1</v>
      </c>
      <c r="D15181" s="2" t="s">
        <v>642</v>
      </c>
      <c r="E15181" s="2" t="s">
        <v>135</v>
      </c>
      <c r="F15181" s="2" t="s">
        <v>4969</v>
      </c>
      <c r="G15181" s="5">
        <v>170</v>
      </c>
      <c r="H15181" s="5">
        <v>33.5</v>
      </c>
      <c r="I15181" s="5">
        <v>5695</v>
      </c>
      <c r="J15181" s="5">
        <v>8773151.2200000025</v>
      </c>
      <c r="K15181" s="3" t="str" cm="1">
        <f t="array" ref="K15181">_xlfn.LET(_xlpm.d,UPPER(TRIM(CLEAN(SUBSTITUTE(F15181,CHAR(160),"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82" spans="2:11" hidden="1" x14ac:dyDescent="0.25">
      <c r="B15182" s="20">
        <v>45876</v>
      </c>
      <c r="C15182" s="2" t="s">
        <v>1</v>
      </c>
      <c r="D15182" s="2" t="s">
        <v>1984</v>
      </c>
      <c r="E15182" s="2" t="s">
        <v>151</v>
      </c>
      <c r="F15182" s="2" t="s">
        <v>4969</v>
      </c>
      <c r="G15182" s="5">
        <v>110</v>
      </c>
      <c r="H15182" s="5">
        <v>33.5</v>
      </c>
      <c r="I15182" s="5">
        <v>3685</v>
      </c>
      <c r="J15182" s="5">
        <v>8776836.2200000025</v>
      </c>
      <c r="K15182" s="3" t="str" cm="1">
        <f t="array" ref="K15182">_xlfn.LET(_xlpm.d,UPPER(TRIM(CLEAN(SUBSTITUTE(F15182,CHAR(160),"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83" spans="2:11" hidden="1" x14ac:dyDescent="0.25">
      <c r="B15183" s="20">
        <v>45876</v>
      </c>
      <c r="C15183" s="2" t="s">
        <v>1</v>
      </c>
      <c r="D15183" s="2" t="s">
        <v>4473</v>
      </c>
      <c r="E15183" s="2" t="s">
        <v>4474</v>
      </c>
      <c r="F15183" s="2" t="s">
        <v>5364</v>
      </c>
      <c r="G15183" s="5">
        <v>280</v>
      </c>
      <c r="H15183" s="5">
        <v>29.99</v>
      </c>
      <c r="I15183" s="5">
        <v>8397.2000000000007</v>
      </c>
      <c r="J15183" s="5">
        <v>8785233.4200000018</v>
      </c>
      <c r="K15183" s="3" t="str" cm="1">
        <f t="array" ref="K15183">_xlfn.LET(_xlpm.d,UPPER(TRIM(CLEAN(SUBSTITUTE(F15183,CHAR(160),"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84" spans="2:11" hidden="1" x14ac:dyDescent="0.25">
      <c r="B15184" s="20">
        <v>45876</v>
      </c>
      <c r="C15184" s="2" t="s">
        <v>1</v>
      </c>
      <c r="D15184" s="2" t="s">
        <v>4473</v>
      </c>
      <c r="E15184" s="2" t="s">
        <v>4474</v>
      </c>
      <c r="F15184" s="2" t="s">
        <v>5365</v>
      </c>
      <c r="G15184" s="5">
        <v>32</v>
      </c>
      <c r="H15184" s="5">
        <v>20</v>
      </c>
      <c r="I15184" s="5">
        <v>640</v>
      </c>
      <c r="J15184" s="5">
        <v>8785873.4200000018</v>
      </c>
      <c r="K15184" s="3" t="str" cm="1">
        <f t="array" ref="K15184">_xlfn.LET(_xlpm.d,UPPER(TRIM(CLEAN(SUBSTITUTE(F15184,CHAR(160),"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85" spans="2:11" hidden="1" x14ac:dyDescent="0.25">
      <c r="B15185" s="20">
        <v>45876</v>
      </c>
      <c r="C15185" s="2" t="s">
        <v>1</v>
      </c>
      <c r="D15185" s="2" t="s">
        <v>5366</v>
      </c>
      <c r="E15185" s="2" t="s">
        <v>160</v>
      </c>
      <c r="F15185" s="2" t="s">
        <v>4969</v>
      </c>
      <c r="G15185" s="5">
        <v>125</v>
      </c>
      <c r="H15185" s="5">
        <v>33.5</v>
      </c>
      <c r="I15185" s="5">
        <v>4187.5</v>
      </c>
      <c r="J15185" s="5">
        <v>8790060.9200000018</v>
      </c>
      <c r="K15185" s="3" t="str" cm="1">
        <f t="array" ref="K15185">_xlfn.LET(_xlpm.d,UPPER(TRIM(CLEAN(SUBSTITUTE(F15185,CHAR(160),"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86" spans="2:11" hidden="1" x14ac:dyDescent="0.25">
      <c r="B15186" s="20">
        <v>45876</v>
      </c>
      <c r="C15186" s="2" t="s">
        <v>1</v>
      </c>
      <c r="D15186" s="2" t="s">
        <v>5367</v>
      </c>
      <c r="E15186" s="2" t="s">
        <v>16</v>
      </c>
      <c r="F15186" s="2" t="s">
        <v>4969</v>
      </c>
      <c r="G15186" s="5">
        <v>50</v>
      </c>
      <c r="H15186" s="5">
        <v>33.5</v>
      </c>
      <c r="I15186" s="5">
        <v>1675</v>
      </c>
      <c r="J15186" s="5">
        <v>8791735.9200000018</v>
      </c>
      <c r="K15186" s="3" t="str" cm="1">
        <f t="array" ref="K15186">_xlfn.LET(_xlpm.d,UPPER(TRIM(CLEAN(SUBSTITUTE(F15186,CHAR(160),"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87" spans="2:11" hidden="1" x14ac:dyDescent="0.25">
      <c r="B15187" s="20">
        <v>45876</v>
      </c>
      <c r="C15187" s="2" t="s">
        <v>1</v>
      </c>
      <c r="D15187" s="2" t="s">
        <v>5368</v>
      </c>
      <c r="E15187" s="2" t="s">
        <v>302</v>
      </c>
      <c r="F15187" s="2" t="s">
        <v>5369</v>
      </c>
      <c r="G15187" s="5">
        <v>10</v>
      </c>
      <c r="H15187" s="5">
        <v>27.8</v>
      </c>
      <c r="I15187" s="5">
        <v>278</v>
      </c>
      <c r="J15187" s="5">
        <v>8792013.9200000018</v>
      </c>
      <c r="K15187" s="3" t="str" cm="1">
        <f t="array" ref="K15187">_xlfn.LET(_xlpm.d,UPPER(TRIM(CLEAN(SUBSTITUTE(F15187,CHAR(160),"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88" spans="2:11" hidden="1" x14ac:dyDescent="0.25">
      <c r="B15188" s="20">
        <v>45876</v>
      </c>
      <c r="C15188" s="2" t="s">
        <v>1</v>
      </c>
      <c r="D15188" s="2" t="s">
        <v>5368</v>
      </c>
      <c r="E15188" s="2" t="s">
        <v>302</v>
      </c>
      <c r="F15188" s="2" t="s">
        <v>4975</v>
      </c>
      <c r="G15188" s="5">
        <v>50</v>
      </c>
      <c r="H15188" s="5">
        <v>19.989999999999998</v>
      </c>
      <c r="I15188" s="5">
        <v>999.5</v>
      </c>
      <c r="J15188" s="5">
        <v>8793013.4200000018</v>
      </c>
      <c r="K15188" s="3" t="str" cm="1">
        <f t="array" ref="K15188">_xlfn.LET(_xlpm.d,UPPER(TRIM(CLEAN(SUBSTITUTE(F15188,CHAR(160),"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89" spans="2:11" hidden="1" x14ac:dyDescent="0.25">
      <c r="B15189" s="20">
        <v>45876</v>
      </c>
      <c r="C15189" s="2" t="s">
        <v>1</v>
      </c>
      <c r="D15189" s="2" t="s">
        <v>4048</v>
      </c>
      <c r="E15189" s="2" t="s">
        <v>3</v>
      </c>
      <c r="F15189" s="2" t="s">
        <v>4969</v>
      </c>
      <c r="G15189" s="5">
        <v>60</v>
      </c>
      <c r="H15189" s="5">
        <v>31.8</v>
      </c>
      <c r="I15189" s="5">
        <v>1908</v>
      </c>
      <c r="J15189" s="5">
        <v>8794921.4200000018</v>
      </c>
      <c r="K15189" s="3" t="str" cm="1">
        <f t="array" ref="K15189">_xlfn.LET(_xlpm.d,UPPER(TRIM(CLEAN(SUBSTITUTE(F15189,CHAR(160),"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90" spans="2:11" hidden="1" x14ac:dyDescent="0.25">
      <c r="B15190" s="20">
        <v>45876</v>
      </c>
      <c r="C15190" s="2" t="s">
        <v>1</v>
      </c>
      <c r="D15190" s="2" t="s">
        <v>5370</v>
      </c>
      <c r="E15190" s="2" t="s">
        <v>5004</v>
      </c>
      <c r="F15190" s="2" t="s">
        <v>4969</v>
      </c>
      <c r="G15190" s="5">
        <v>40</v>
      </c>
      <c r="H15190" s="5">
        <v>29.99</v>
      </c>
      <c r="I15190" s="5">
        <v>1199.5999999999999</v>
      </c>
      <c r="J15190" s="5">
        <v>8796121.0200000014</v>
      </c>
      <c r="K15190" s="3" t="str" cm="1">
        <f t="array" ref="K15190">_xlfn.LET(_xlpm.d,UPPER(TRIM(CLEAN(SUBSTITUTE(F15190,CHAR(160),"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91" spans="2:11" hidden="1" x14ac:dyDescent="0.25">
      <c r="B15191" s="20">
        <v>45877</v>
      </c>
      <c r="C15191" s="2" t="s">
        <v>1</v>
      </c>
      <c r="D15191" s="2" t="s">
        <v>643</v>
      </c>
      <c r="E15191" s="2" t="s">
        <v>236</v>
      </c>
      <c r="F15191" s="2" t="s">
        <v>4969</v>
      </c>
      <c r="G15191" s="5">
        <v>200</v>
      </c>
      <c r="H15191" s="5">
        <v>33.5</v>
      </c>
      <c r="I15191" s="5">
        <v>6700</v>
      </c>
      <c r="J15191" s="5">
        <v>8802821.0200000014</v>
      </c>
      <c r="K15191" s="3" t="str" cm="1">
        <f t="array" ref="K15191">_xlfn.LET(_xlpm.d,UPPER(TRIM(CLEAN(SUBSTITUTE(F15191,CHAR(160),"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92" spans="2:11" hidden="1" x14ac:dyDescent="0.25">
      <c r="B15192" s="20">
        <v>45877</v>
      </c>
      <c r="C15192" s="2" t="s">
        <v>1</v>
      </c>
      <c r="D15192" s="2" t="s">
        <v>1985</v>
      </c>
      <c r="E15192" s="2" t="s">
        <v>232</v>
      </c>
      <c r="F15192" s="2" t="s">
        <v>4969</v>
      </c>
      <c r="G15192" s="5">
        <v>100</v>
      </c>
      <c r="H15192" s="5">
        <v>33.5</v>
      </c>
      <c r="I15192" s="5">
        <v>3350</v>
      </c>
      <c r="J15192" s="5">
        <v>8806171.0200000014</v>
      </c>
      <c r="K15192" s="3" t="str" cm="1">
        <f t="array" ref="K15192">_xlfn.LET(_xlpm.d,UPPER(TRIM(CLEAN(SUBSTITUTE(F15192,CHAR(160),"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93" spans="2:11" hidden="1" x14ac:dyDescent="0.25">
      <c r="B15193" s="20">
        <v>45877</v>
      </c>
      <c r="C15193" s="2" t="s">
        <v>1</v>
      </c>
      <c r="D15193" s="2" t="s">
        <v>1031</v>
      </c>
      <c r="E15193" s="2" t="s">
        <v>243</v>
      </c>
      <c r="F15193" s="2" t="s">
        <v>4969</v>
      </c>
      <c r="G15193" s="5">
        <v>60</v>
      </c>
      <c r="H15193" s="5">
        <v>33.5</v>
      </c>
      <c r="I15193" s="5">
        <v>2010</v>
      </c>
      <c r="J15193" s="5">
        <v>8808181.0200000014</v>
      </c>
      <c r="K15193" s="3" t="str" cm="1">
        <f t="array" ref="K15193">_xlfn.LET(_xlpm.d,UPPER(TRIM(CLEAN(SUBSTITUTE(F15193,CHAR(160),"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94" spans="2:11" hidden="1" x14ac:dyDescent="0.25">
      <c r="B15194" s="20">
        <v>45877</v>
      </c>
      <c r="C15194" s="2" t="s">
        <v>1</v>
      </c>
      <c r="D15194" s="2" t="s">
        <v>1032</v>
      </c>
      <c r="E15194" s="2" t="s">
        <v>78</v>
      </c>
      <c r="F15194" s="2" t="s">
        <v>4969</v>
      </c>
      <c r="G15194" s="5">
        <v>160</v>
      </c>
      <c r="H15194" s="5">
        <v>33.5</v>
      </c>
      <c r="I15194" s="5">
        <v>5360</v>
      </c>
      <c r="J15194" s="5">
        <v>8813541.0200000014</v>
      </c>
      <c r="K15194" s="3" t="str" cm="1">
        <f t="array" ref="K15194">_xlfn.LET(_xlpm.d,UPPER(TRIM(CLEAN(SUBSTITUTE(F15194,CHAR(160),"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95" spans="2:11" hidden="1" x14ac:dyDescent="0.25">
      <c r="B15195" s="20">
        <v>45877</v>
      </c>
      <c r="C15195" s="2" t="s">
        <v>1</v>
      </c>
      <c r="D15195" s="2" t="s">
        <v>644</v>
      </c>
      <c r="E15195" s="2" t="s">
        <v>238</v>
      </c>
      <c r="F15195" s="2" t="s">
        <v>4969</v>
      </c>
      <c r="G15195" s="5">
        <v>320</v>
      </c>
      <c r="H15195" s="5">
        <v>33.5</v>
      </c>
      <c r="I15195" s="5">
        <v>10720</v>
      </c>
      <c r="J15195" s="5">
        <v>8824261.0200000014</v>
      </c>
      <c r="K15195" s="3" t="str" cm="1">
        <f t="array" ref="K15195">_xlfn.LET(_xlpm.d,UPPER(TRIM(CLEAN(SUBSTITUTE(F15195,CHAR(160),"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96" spans="2:11" hidden="1" x14ac:dyDescent="0.25">
      <c r="B15196" s="20">
        <v>45877</v>
      </c>
      <c r="C15196" s="2" t="s">
        <v>1</v>
      </c>
      <c r="D15196" s="2" t="s">
        <v>1349</v>
      </c>
      <c r="E15196" s="2" t="s">
        <v>154</v>
      </c>
      <c r="F15196" s="2" t="s">
        <v>4969</v>
      </c>
      <c r="G15196" s="5">
        <v>140</v>
      </c>
      <c r="H15196" s="5">
        <v>33.5</v>
      </c>
      <c r="I15196" s="5">
        <v>4690</v>
      </c>
      <c r="J15196" s="5">
        <v>8828951.0200000014</v>
      </c>
      <c r="K15196" s="3" t="str" cm="1">
        <f t="array" ref="K15196">_xlfn.LET(_xlpm.d,UPPER(TRIM(CLEAN(SUBSTITUTE(F15196,CHAR(160),"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97" spans="2:11" hidden="1" x14ac:dyDescent="0.25">
      <c r="B15197" s="20">
        <v>45877</v>
      </c>
      <c r="C15197" s="2" t="s">
        <v>1</v>
      </c>
      <c r="D15197" s="2" t="s">
        <v>645</v>
      </c>
      <c r="E15197" s="2" t="s">
        <v>195</v>
      </c>
      <c r="F15197" s="2" t="s">
        <v>4969</v>
      </c>
      <c r="G15197" s="5">
        <v>130</v>
      </c>
      <c r="H15197" s="5">
        <v>33.5</v>
      </c>
      <c r="I15197" s="5">
        <v>4355</v>
      </c>
      <c r="J15197" s="5">
        <v>8833306.0200000014</v>
      </c>
      <c r="K15197" s="3" t="str" cm="1">
        <f t="array" ref="K15197">_xlfn.LET(_xlpm.d,UPPER(TRIM(CLEAN(SUBSTITUTE(F15197,CHAR(160),"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98" spans="2:11" hidden="1" x14ac:dyDescent="0.25">
      <c r="B15198" s="20">
        <v>45877</v>
      </c>
      <c r="C15198" s="2" t="s">
        <v>1</v>
      </c>
      <c r="D15198" s="2" t="s">
        <v>5371</v>
      </c>
      <c r="E15198" s="2" t="s">
        <v>25</v>
      </c>
      <c r="F15198" s="2" t="s">
        <v>4969</v>
      </c>
      <c r="G15198" s="5">
        <v>57</v>
      </c>
      <c r="H15198" s="5">
        <v>27.3</v>
      </c>
      <c r="I15198" s="5">
        <v>1556.1</v>
      </c>
      <c r="J15198" s="5">
        <v>8834862.120000001</v>
      </c>
      <c r="K15198" s="3" t="str" cm="1">
        <f t="array" ref="K15198">_xlfn.LET(_xlpm.d,UPPER(TRIM(CLEAN(SUBSTITUTE(F15198,CHAR(160),"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199" spans="2:11" hidden="1" x14ac:dyDescent="0.25">
      <c r="B15199" s="20">
        <v>45877</v>
      </c>
      <c r="C15199" s="2" t="s">
        <v>1</v>
      </c>
      <c r="D15199" s="2" t="s">
        <v>5372</v>
      </c>
      <c r="E15199" s="2" t="s">
        <v>1701</v>
      </c>
      <c r="F15199" s="2" t="s">
        <v>4969</v>
      </c>
      <c r="G15199" s="5">
        <v>612</v>
      </c>
      <c r="H15199" s="5">
        <v>28.5</v>
      </c>
      <c r="I15199" s="5">
        <v>17442</v>
      </c>
      <c r="J15199" s="5">
        <v>8852304.120000001</v>
      </c>
      <c r="K15199" s="3" t="str" cm="1">
        <f t="array" ref="K15199">_xlfn.LET(_xlpm.d,UPPER(TRIM(CLEAN(SUBSTITUTE(F15199,CHAR(160),"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00" spans="2:11" hidden="1" x14ac:dyDescent="0.25">
      <c r="B15200" s="20">
        <v>45877</v>
      </c>
      <c r="C15200" s="2" t="s">
        <v>1</v>
      </c>
      <c r="D15200" s="2" t="s">
        <v>1986</v>
      </c>
      <c r="E15200" s="2" t="s">
        <v>41</v>
      </c>
      <c r="F15200" s="2" t="s">
        <v>4969</v>
      </c>
      <c r="G15200" s="5">
        <v>10</v>
      </c>
      <c r="H15200" s="5">
        <v>31.8</v>
      </c>
      <c r="I15200" s="5">
        <v>318</v>
      </c>
      <c r="J15200" s="5">
        <v>8852622.120000001</v>
      </c>
      <c r="K15200" s="3" t="str" cm="1">
        <f t="array" ref="K15200">_xlfn.LET(_xlpm.d,UPPER(TRIM(CLEAN(SUBSTITUTE(F15200,CHAR(160),"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01" spans="2:11" hidden="1" x14ac:dyDescent="0.25">
      <c r="B15201" s="20">
        <v>45877</v>
      </c>
      <c r="C15201" s="2" t="s">
        <v>1</v>
      </c>
      <c r="D15201" s="2" t="s">
        <v>806</v>
      </c>
      <c r="E15201" s="2" t="s">
        <v>807</v>
      </c>
      <c r="F15201" s="2" t="s">
        <v>4969</v>
      </c>
      <c r="G15201" s="5">
        <v>100</v>
      </c>
      <c r="H15201" s="5">
        <v>28.65</v>
      </c>
      <c r="I15201" s="5">
        <v>2865</v>
      </c>
      <c r="J15201" s="5">
        <v>8855487.120000001</v>
      </c>
      <c r="K15201" s="3" t="str" cm="1">
        <f t="array" ref="K15201">_xlfn.LET(_xlpm.d,UPPER(TRIM(CLEAN(SUBSTITUTE(F15201,CHAR(160),"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02" spans="2:11" hidden="1" x14ac:dyDescent="0.25">
      <c r="B15202" s="20">
        <v>45877</v>
      </c>
      <c r="C15202" s="2" t="s">
        <v>1</v>
      </c>
      <c r="D15202" s="2" t="s">
        <v>2994</v>
      </c>
      <c r="E15202" s="2" t="s">
        <v>311</v>
      </c>
      <c r="F15202" s="2" t="s">
        <v>4969</v>
      </c>
      <c r="G15202" s="5">
        <v>650</v>
      </c>
      <c r="H15202" s="5">
        <v>33.5</v>
      </c>
      <c r="I15202" s="5">
        <v>21775</v>
      </c>
      <c r="J15202" s="5">
        <v>8877262.120000001</v>
      </c>
      <c r="K15202" s="3" t="str" cm="1">
        <f t="array" ref="K15202">_xlfn.LET(_xlpm.d,UPPER(TRIM(CLEAN(SUBSTITUTE(F15202,CHAR(160),"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03" spans="2:11" hidden="1" x14ac:dyDescent="0.25">
      <c r="B15203" s="20">
        <v>45880</v>
      </c>
      <c r="C15203" s="2" t="s">
        <v>1</v>
      </c>
      <c r="D15203" s="2" t="s">
        <v>4269</v>
      </c>
      <c r="E15203" s="2" t="s">
        <v>50</v>
      </c>
      <c r="F15203" s="2" t="s">
        <v>4969</v>
      </c>
      <c r="G15203" s="5">
        <v>100</v>
      </c>
      <c r="H15203" s="5">
        <v>30</v>
      </c>
      <c r="I15203" s="5">
        <v>3000</v>
      </c>
      <c r="J15203" s="5">
        <v>8880262.120000001</v>
      </c>
      <c r="K15203" s="3" t="str" cm="1">
        <f t="array" ref="K15203">_xlfn.LET(_xlpm.d,UPPER(TRIM(CLEAN(SUBSTITUTE(F15203,CHAR(160),"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04" spans="2:11" hidden="1" x14ac:dyDescent="0.25">
      <c r="B15204" s="20">
        <v>45880</v>
      </c>
      <c r="C15204" s="2" t="s">
        <v>1</v>
      </c>
      <c r="D15204" s="2" t="s">
        <v>4269</v>
      </c>
      <c r="E15204" s="2" t="s">
        <v>50</v>
      </c>
      <c r="F15204" s="2" t="s">
        <v>4975</v>
      </c>
      <c r="G15204" s="5">
        <v>150</v>
      </c>
      <c r="H15204" s="5">
        <v>20</v>
      </c>
      <c r="I15204" s="5">
        <v>3000</v>
      </c>
      <c r="J15204" s="5">
        <v>8883262.120000001</v>
      </c>
      <c r="K15204" s="3" t="str" cm="1">
        <f t="array" ref="K15204">_xlfn.LET(_xlpm.d,UPPER(TRIM(CLEAN(SUBSTITUTE(F15204,CHAR(160),"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05" spans="2:11" hidden="1" x14ac:dyDescent="0.25">
      <c r="B15205" s="20">
        <v>45880</v>
      </c>
      <c r="C15205" s="2" t="s">
        <v>1</v>
      </c>
      <c r="D15205" s="2" t="s">
        <v>3638</v>
      </c>
      <c r="E15205" s="2" t="s">
        <v>25</v>
      </c>
      <c r="F15205" s="2" t="s">
        <v>4969</v>
      </c>
      <c r="G15205" s="5">
        <v>60</v>
      </c>
      <c r="H15205" s="5">
        <v>28.55</v>
      </c>
      <c r="I15205" s="5">
        <v>1713</v>
      </c>
      <c r="J15205" s="5">
        <v>8884975.120000001</v>
      </c>
      <c r="K15205" s="3" t="str" cm="1">
        <f t="array" ref="K15205">_xlfn.LET(_xlpm.d,UPPER(TRIM(CLEAN(SUBSTITUTE(F15205,CHAR(160),"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06" spans="2:11" hidden="1" x14ac:dyDescent="0.25">
      <c r="B15206" s="20">
        <v>45880</v>
      </c>
      <c r="C15206" s="2" t="s">
        <v>1</v>
      </c>
      <c r="D15206" s="2" t="s">
        <v>4475</v>
      </c>
      <c r="E15206" s="2" t="s">
        <v>3</v>
      </c>
      <c r="F15206" s="2" t="s">
        <v>4969</v>
      </c>
      <c r="G15206" s="5">
        <v>40</v>
      </c>
      <c r="H15206" s="5">
        <v>31.8</v>
      </c>
      <c r="I15206" s="5">
        <v>1272</v>
      </c>
      <c r="J15206" s="5">
        <v>8886247.120000001</v>
      </c>
      <c r="K15206" s="3" t="str" cm="1">
        <f t="array" ref="K15206">_xlfn.LET(_xlpm.d,UPPER(TRIM(CLEAN(SUBSTITUTE(F15206,CHAR(160),"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07" spans="2:11" hidden="1" x14ac:dyDescent="0.25">
      <c r="B15207" s="20">
        <v>45880</v>
      </c>
      <c r="C15207" s="2" t="s">
        <v>1</v>
      </c>
      <c r="D15207" s="2" t="s">
        <v>810</v>
      </c>
      <c r="E15207" s="2" t="s">
        <v>241</v>
      </c>
      <c r="F15207" s="2" t="s">
        <v>4969</v>
      </c>
      <c r="G15207" s="5">
        <v>150</v>
      </c>
      <c r="H15207" s="5">
        <v>33.5</v>
      </c>
      <c r="I15207" s="5">
        <v>5025</v>
      </c>
      <c r="J15207" s="5">
        <v>8891272.120000001</v>
      </c>
      <c r="K15207" s="3" t="str" cm="1">
        <f t="array" ref="K15207">_xlfn.LET(_xlpm.d,UPPER(TRIM(CLEAN(SUBSTITUTE(F15207,CHAR(160),"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08" spans="2:11" hidden="1" x14ac:dyDescent="0.25">
      <c r="B15208" s="20">
        <v>45880</v>
      </c>
      <c r="C15208" s="2" t="s">
        <v>1</v>
      </c>
      <c r="D15208" s="2" t="s">
        <v>1033</v>
      </c>
      <c r="E15208" s="2" t="s">
        <v>192</v>
      </c>
      <c r="F15208" s="2" t="s">
        <v>4969</v>
      </c>
      <c r="G15208" s="5">
        <v>170</v>
      </c>
      <c r="H15208" s="5">
        <v>33.5</v>
      </c>
      <c r="I15208" s="5">
        <v>5695</v>
      </c>
      <c r="J15208" s="5">
        <v>8896967.120000001</v>
      </c>
      <c r="K15208" s="3" t="str" cm="1">
        <f t="array" ref="K15208">_xlfn.LET(_xlpm.d,UPPER(TRIM(CLEAN(SUBSTITUTE(F15208,CHAR(160),"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09" spans="2:11" hidden="1" x14ac:dyDescent="0.25">
      <c r="B15209" s="20">
        <v>45880</v>
      </c>
      <c r="C15209" s="2" t="s">
        <v>1</v>
      </c>
      <c r="D15209" s="2" t="s">
        <v>1988</v>
      </c>
      <c r="E15209" s="2" t="s">
        <v>248</v>
      </c>
      <c r="F15209" s="2" t="s">
        <v>4969</v>
      </c>
      <c r="G15209" s="5">
        <v>250</v>
      </c>
      <c r="H15209" s="5">
        <v>33.5</v>
      </c>
      <c r="I15209" s="5">
        <v>8375</v>
      </c>
      <c r="J15209" s="5">
        <v>8905342.120000001</v>
      </c>
      <c r="K15209" s="3" t="str" cm="1">
        <f t="array" ref="K15209">_xlfn.LET(_xlpm.d,UPPER(TRIM(CLEAN(SUBSTITUTE(F15209,CHAR(160),"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10" spans="2:11" hidden="1" x14ac:dyDescent="0.25">
      <c r="B15210" s="20">
        <v>45880</v>
      </c>
      <c r="C15210" s="2" t="s">
        <v>1</v>
      </c>
      <c r="D15210" s="2" t="s">
        <v>1989</v>
      </c>
      <c r="E15210" s="2" t="s">
        <v>254</v>
      </c>
      <c r="F15210" s="2" t="s">
        <v>4969</v>
      </c>
      <c r="G15210" s="5">
        <v>100</v>
      </c>
      <c r="H15210" s="5">
        <v>33.5</v>
      </c>
      <c r="I15210" s="5">
        <v>3350</v>
      </c>
      <c r="J15210" s="5">
        <v>8908692.120000001</v>
      </c>
      <c r="K15210" s="3" t="str" cm="1">
        <f t="array" ref="K15210">_xlfn.LET(_xlpm.d,UPPER(TRIM(CLEAN(SUBSTITUTE(F15210,CHAR(160),"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11" spans="2:11" hidden="1" x14ac:dyDescent="0.25">
      <c r="B15211" s="20">
        <v>45881</v>
      </c>
      <c r="C15211" s="2" t="s">
        <v>1</v>
      </c>
      <c r="D15211" s="2" t="s">
        <v>1034</v>
      </c>
      <c r="E15211" s="2" t="s">
        <v>162</v>
      </c>
      <c r="F15211" s="2" t="s">
        <v>4969</v>
      </c>
      <c r="G15211" s="5">
        <v>450</v>
      </c>
      <c r="H15211" s="5">
        <v>33.5</v>
      </c>
      <c r="I15211" s="5">
        <v>15075</v>
      </c>
      <c r="J15211" s="5">
        <v>8923767.120000001</v>
      </c>
      <c r="K15211" s="3" t="str" cm="1">
        <f t="array" ref="K15211">_xlfn.LET(_xlpm.d,UPPER(TRIM(CLEAN(SUBSTITUTE(F15211,CHAR(160),"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12" spans="2:11" hidden="1" x14ac:dyDescent="0.25">
      <c r="B15212" s="20">
        <v>45881</v>
      </c>
      <c r="C15212" s="2" t="s">
        <v>1</v>
      </c>
      <c r="D15212" s="2" t="s">
        <v>646</v>
      </c>
      <c r="E15212" s="2" t="s">
        <v>158</v>
      </c>
      <c r="F15212" s="2" t="s">
        <v>4969</v>
      </c>
      <c r="G15212" s="5">
        <v>360</v>
      </c>
      <c r="H15212" s="5">
        <v>33.5</v>
      </c>
      <c r="I15212" s="5">
        <v>12060</v>
      </c>
      <c r="J15212" s="5">
        <v>8935827.120000001</v>
      </c>
      <c r="K15212" s="3" t="str" cm="1">
        <f t="array" ref="K15212">_xlfn.LET(_xlpm.d,UPPER(TRIM(CLEAN(SUBSTITUTE(F15212,CHAR(160),"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13" spans="2:11" hidden="1" x14ac:dyDescent="0.25">
      <c r="B15213" s="20">
        <v>45881</v>
      </c>
      <c r="C15213" s="2" t="s">
        <v>1</v>
      </c>
      <c r="D15213" s="2" t="s">
        <v>1990</v>
      </c>
      <c r="E15213" s="2" t="s">
        <v>730</v>
      </c>
      <c r="F15213" s="2" t="s">
        <v>4969</v>
      </c>
      <c r="G15213" s="5">
        <v>200</v>
      </c>
      <c r="H15213" s="5">
        <v>28.5</v>
      </c>
      <c r="I15213" s="5">
        <v>5700</v>
      </c>
      <c r="J15213" s="5">
        <v>8941527.120000001</v>
      </c>
      <c r="K15213" s="3" t="str" cm="1">
        <f t="array" ref="K15213">_xlfn.LET(_xlpm.d,UPPER(TRIM(CLEAN(SUBSTITUTE(F15213,CHAR(160),"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14" spans="2:11" hidden="1" x14ac:dyDescent="0.25">
      <c r="B15214" s="20">
        <v>45881</v>
      </c>
      <c r="C15214" s="2" t="s">
        <v>1</v>
      </c>
      <c r="D15214" s="2" t="s">
        <v>1035</v>
      </c>
      <c r="E15214" s="2" t="s">
        <v>273</v>
      </c>
      <c r="F15214" s="2" t="s">
        <v>4969</v>
      </c>
      <c r="G15214" s="5">
        <v>150</v>
      </c>
      <c r="H15214" s="5">
        <v>33.5</v>
      </c>
      <c r="I15214" s="5">
        <v>5025</v>
      </c>
      <c r="J15214" s="5">
        <v>8946552.120000001</v>
      </c>
      <c r="K15214" s="3" t="str" cm="1">
        <f t="array" ref="K15214">_xlfn.LET(_xlpm.d,UPPER(TRIM(CLEAN(SUBSTITUTE(F15214,CHAR(160),"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15" spans="2:11" hidden="1" x14ac:dyDescent="0.25">
      <c r="B15215" s="20">
        <v>45881</v>
      </c>
      <c r="C15215" s="2" t="s">
        <v>1</v>
      </c>
      <c r="D15215" s="2" t="s">
        <v>647</v>
      </c>
      <c r="E15215" s="2" t="s">
        <v>214</v>
      </c>
      <c r="F15215" s="2" t="s">
        <v>4969</v>
      </c>
      <c r="G15215" s="5">
        <v>180</v>
      </c>
      <c r="H15215" s="5">
        <v>33.5</v>
      </c>
      <c r="I15215" s="5">
        <v>6030</v>
      </c>
      <c r="J15215" s="5">
        <v>8952582.120000001</v>
      </c>
      <c r="K15215" s="3" t="str" cm="1">
        <f t="array" ref="K15215">_xlfn.LET(_xlpm.d,UPPER(TRIM(CLEAN(SUBSTITUTE(F15215,CHAR(160),"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16" spans="2:11" hidden="1" x14ac:dyDescent="0.25">
      <c r="B15216" s="20">
        <v>45881</v>
      </c>
      <c r="C15216" s="2" t="s">
        <v>1</v>
      </c>
      <c r="D15216" s="2" t="s">
        <v>1991</v>
      </c>
      <c r="E15216" s="2" t="s">
        <v>186</v>
      </c>
      <c r="F15216" s="2" t="s">
        <v>4969</v>
      </c>
      <c r="G15216" s="5">
        <v>110</v>
      </c>
      <c r="H15216" s="5">
        <v>33.5</v>
      </c>
      <c r="I15216" s="5">
        <v>3685</v>
      </c>
      <c r="J15216" s="5">
        <v>8956267.120000001</v>
      </c>
      <c r="K15216" s="3" t="str" cm="1">
        <f t="array" ref="K15216">_xlfn.LET(_xlpm.d,UPPER(TRIM(CLEAN(SUBSTITUTE(F15216,CHAR(160),"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17" spans="2:11" hidden="1" x14ac:dyDescent="0.25">
      <c r="B15217" s="20">
        <v>45881</v>
      </c>
      <c r="C15217" s="2" t="s">
        <v>1</v>
      </c>
      <c r="D15217" s="2" t="s">
        <v>1992</v>
      </c>
      <c r="E15217" s="2" t="s">
        <v>232</v>
      </c>
      <c r="F15217" s="2" t="s">
        <v>4969</v>
      </c>
      <c r="G15217" s="5">
        <v>110</v>
      </c>
      <c r="H15217" s="5">
        <v>33.5</v>
      </c>
      <c r="I15217" s="5">
        <v>3685</v>
      </c>
      <c r="J15217" s="5">
        <v>8959952.120000001</v>
      </c>
      <c r="K15217" s="3" t="str" cm="1">
        <f t="array" ref="K15217">_xlfn.LET(_xlpm.d,UPPER(TRIM(CLEAN(SUBSTITUTE(F15217,CHAR(160),"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18" spans="2:11" hidden="1" x14ac:dyDescent="0.25">
      <c r="B15218" s="20">
        <v>45881</v>
      </c>
      <c r="C15218" s="2" t="s">
        <v>1</v>
      </c>
      <c r="D15218" s="2" t="s">
        <v>648</v>
      </c>
      <c r="E15218" s="2" t="s">
        <v>276</v>
      </c>
      <c r="F15218" s="2" t="s">
        <v>4969</v>
      </c>
      <c r="G15218" s="5">
        <v>200</v>
      </c>
      <c r="H15218" s="5">
        <v>33.5</v>
      </c>
      <c r="I15218" s="5">
        <v>6700</v>
      </c>
      <c r="J15218" s="5">
        <v>8966652.120000001</v>
      </c>
      <c r="K15218" s="3" t="str" cm="1">
        <f t="array" ref="K15218">_xlfn.LET(_xlpm.d,UPPER(TRIM(CLEAN(SUBSTITUTE(F15218,CHAR(160),"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19" spans="2:11" hidden="1" x14ac:dyDescent="0.25">
      <c r="B15219" s="20">
        <v>45881</v>
      </c>
      <c r="C15219" s="2" t="s">
        <v>1</v>
      </c>
      <c r="D15219" s="2" t="s">
        <v>1036</v>
      </c>
      <c r="E15219" s="2" t="s">
        <v>261</v>
      </c>
      <c r="F15219" s="2" t="s">
        <v>4969</v>
      </c>
      <c r="G15219" s="5">
        <v>70</v>
      </c>
      <c r="H15219" s="5">
        <v>33.5</v>
      </c>
      <c r="I15219" s="5">
        <v>2345</v>
      </c>
      <c r="J15219" s="5">
        <v>8968997.120000001</v>
      </c>
      <c r="K15219" s="3" t="str" cm="1">
        <f t="array" ref="K15219">_xlfn.LET(_xlpm.d,UPPER(TRIM(CLEAN(SUBSTITUTE(F15219,CHAR(160),"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20" spans="2:11" hidden="1" x14ac:dyDescent="0.25">
      <c r="B15220" s="20">
        <v>45881</v>
      </c>
      <c r="C15220" s="2" t="s">
        <v>1</v>
      </c>
      <c r="D15220" s="2" t="s">
        <v>1993</v>
      </c>
      <c r="E15220" s="2" t="s">
        <v>234</v>
      </c>
      <c r="F15220" s="2" t="s">
        <v>4969</v>
      </c>
      <c r="G15220" s="5">
        <v>110</v>
      </c>
      <c r="H15220" s="5">
        <v>33.5</v>
      </c>
      <c r="I15220" s="5">
        <v>3685</v>
      </c>
      <c r="J15220" s="5">
        <v>8972682.120000001</v>
      </c>
      <c r="K15220" s="3" t="str" cm="1">
        <f t="array" ref="K15220">_xlfn.LET(_xlpm.d,UPPER(TRIM(CLEAN(SUBSTITUTE(F15220,CHAR(160),"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21" spans="2:11" hidden="1" x14ac:dyDescent="0.25">
      <c r="B15221" s="20">
        <v>45881</v>
      </c>
      <c r="C15221" s="2" t="s">
        <v>1</v>
      </c>
      <c r="D15221" s="2" t="s">
        <v>2995</v>
      </c>
      <c r="E15221" s="2" t="s">
        <v>6</v>
      </c>
      <c r="F15221" s="2" t="s">
        <v>4969</v>
      </c>
      <c r="G15221" s="5">
        <v>150</v>
      </c>
      <c r="H15221" s="5">
        <v>33.99</v>
      </c>
      <c r="I15221" s="5">
        <v>5098.5</v>
      </c>
      <c r="J15221" s="5">
        <v>8977780.620000001</v>
      </c>
      <c r="K15221" s="3" t="str" cm="1">
        <f t="array" ref="K15221">_xlfn.LET(_xlpm.d,UPPER(TRIM(CLEAN(SUBSTITUTE(F15221,CHAR(160),"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22" spans="2:11" hidden="1" x14ac:dyDescent="0.25">
      <c r="B15222" s="20">
        <v>45881</v>
      </c>
      <c r="C15222" s="2" t="s">
        <v>1</v>
      </c>
      <c r="D15222" s="2" t="s">
        <v>5373</v>
      </c>
      <c r="E15222" s="2" t="s">
        <v>1735</v>
      </c>
      <c r="F15222" s="2" t="s">
        <v>4969</v>
      </c>
      <c r="G15222" s="5">
        <v>20</v>
      </c>
      <c r="H15222" s="5">
        <v>33.99</v>
      </c>
      <c r="I15222" s="5">
        <v>679.8</v>
      </c>
      <c r="J15222" s="5">
        <v>8978460.4200000018</v>
      </c>
      <c r="K15222" s="3" t="str" cm="1">
        <f t="array" ref="K15222">_xlfn.LET(_xlpm.d,UPPER(TRIM(CLEAN(SUBSTITUTE(F15222,CHAR(160),"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23" spans="2:11" hidden="1" x14ac:dyDescent="0.25">
      <c r="B15223" s="20">
        <v>45881</v>
      </c>
      <c r="C15223" s="2" t="s">
        <v>1</v>
      </c>
      <c r="D15223" s="2" t="s">
        <v>1037</v>
      </c>
      <c r="E15223" s="2" t="s">
        <v>165</v>
      </c>
      <c r="F15223" s="2" t="s">
        <v>4969</v>
      </c>
      <c r="G15223" s="5">
        <v>140</v>
      </c>
      <c r="H15223" s="5">
        <v>33.5</v>
      </c>
      <c r="I15223" s="5">
        <v>4690</v>
      </c>
      <c r="J15223" s="5">
        <v>8983150.4200000018</v>
      </c>
      <c r="K15223" s="3" t="str" cm="1">
        <f t="array" ref="K15223">_xlfn.LET(_xlpm.d,UPPER(TRIM(CLEAN(SUBSTITUTE(F15223,CHAR(160),"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24" spans="2:11" hidden="1" x14ac:dyDescent="0.25">
      <c r="B15224" s="20">
        <v>45881</v>
      </c>
      <c r="C15224" s="2" t="s">
        <v>1</v>
      </c>
      <c r="D15224" s="2" t="s">
        <v>1994</v>
      </c>
      <c r="E15224" s="2" t="s">
        <v>796</v>
      </c>
      <c r="F15224" s="2" t="s">
        <v>4969</v>
      </c>
      <c r="G15224" s="5">
        <v>120</v>
      </c>
      <c r="H15224" s="5">
        <v>29.99</v>
      </c>
      <c r="I15224" s="5">
        <v>3598.8</v>
      </c>
      <c r="J15224" s="5">
        <v>8986749.2200000025</v>
      </c>
      <c r="K15224" s="3" t="str" cm="1">
        <f t="array" ref="K15224">_xlfn.LET(_xlpm.d,UPPER(TRIM(CLEAN(SUBSTITUTE(F15224,CHAR(160),"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25" spans="2:11" hidden="1" x14ac:dyDescent="0.25">
      <c r="B15225" s="20">
        <v>45881</v>
      </c>
      <c r="C15225" s="2" t="s">
        <v>1</v>
      </c>
      <c r="D15225" s="2" t="s">
        <v>2996</v>
      </c>
      <c r="E15225" s="2" t="s">
        <v>769</v>
      </c>
      <c r="F15225" s="2" t="s">
        <v>4969</v>
      </c>
      <c r="G15225" s="5">
        <v>54</v>
      </c>
      <c r="H15225" s="5">
        <v>31.8</v>
      </c>
      <c r="I15225" s="5">
        <v>1717.2</v>
      </c>
      <c r="J15225" s="5">
        <v>8988466.4200000018</v>
      </c>
      <c r="K15225" s="3" t="str" cm="1">
        <f t="array" ref="K15225">_xlfn.LET(_xlpm.d,UPPER(TRIM(CLEAN(SUBSTITUTE(F15225,CHAR(160),"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26" spans="2:11" hidden="1" x14ac:dyDescent="0.25">
      <c r="B15226" s="20">
        <v>45881</v>
      </c>
      <c r="C15226" s="2" t="s">
        <v>1</v>
      </c>
      <c r="D15226" s="2" t="s">
        <v>811</v>
      </c>
      <c r="E15226" s="2" t="s">
        <v>774</v>
      </c>
      <c r="F15226" s="2" t="s">
        <v>4969</v>
      </c>
      <c r="G15226" s="5">
        <v>30</v>
      </c>
      <c r="H15226" s="5">
        <v>31.8</v>
      </c>
      <c r="I15226" s="5">
        <v>954</v>
      </c>
      <c r="J15226" s="5">
        <v>8989420.4200000018</v>
      </c>
      <c r="K15226" s="3" t="str" cm="1">
        <f t="array" ref="K15226">_xlfn.LET(_xlpm.d,UPPER(TRIM(CLEAN(SUBSTITUTE(F15226,CHAR(160),"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27" spans="2:11" hidden="1" x14ac:dyDescent="0.25">
      <c r="B15227" s="20">
        <v>45881</v>
      </c>
      <c r="C15227" s="2" t="s">
        <v>1</v>
      </c>
      <c r="D15227" s="2" t="s">
        <v>5374</v>
      </c>
      <c r="E15227" s="2" t="s">
        <v>2415</v>
      </c>
      <c r="F15227" s="2" t="s">
        <v>4969</v>
      </c>
      <c r="G15227" s="5">
        <v>66</v>
      </c>
      <c r="H15227" s="5">
        <v>31.8</v>
      </c>
      <c r="I15227" s="5">
        <v>2098.8000000000002</v>
      </c>
      <c r="J15227" s="5">
        <v>8991519.2200000025</v>
      </c>
      <c r="K15227" s="3" t="str" cm="1">
        <f t="array" ref="K15227">_xlfn.LET(_xlpm.d,UPPER(TRIM(CLEAN(SUBSTITUTE(F15227,CHAR(160),"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28" spans="2:11" hidden="1" x14ac:dyDescent="0.25">
      <c r="B15228" s="20">
        <v>45882</v>
      </c>
      <c r="C15228" s="2" t="s">
        <v>1</v>
      </c>
      <c r="D15228" s="2" t="s">
        <v>1038</v>
      </c>
      <c r="E15228" s="2" t="s">
        <v>282</v>
      </c>
      <c r="F15228" s="2" t="s">
        <v>4969</v>
      </c>
      <c r="G15228" s="5">
        <v>140</v>
      </c>
      <c r="H15228" s="5">
        <v>33.5</v>
      </c>
      <c r="I15228" s="5">
        <v>4690</v>
      </c>
      <c r="J15228" s="5">
        <v>8996209.2200000025</v>
      </c>
      <c r="K15228" s="3" t="str" cm="1">
        <f t="array" ref="K15228">_xlfn.LET(_xlpm.d,UPPER(TRIM(CLEAN(SUBSTITUTE(F15228,CHAR(160),"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29" spans="2:11" hidden="1" x14ac:dyDescent="0.25">
      <c r="B15229" s="20">
        <v>45882</v>
      </c>
      <c r="C15229" s="2" t="s">
        <v>1</v>
      </c>
      <c r="D15229" s="2" t="s">
        <v>1039</v>
      </c>
      <c r="E15229" s="2" t="s">
        <v>149</v>
      </c>
      <c r="F15229" s="2" t="s">
        <v>4969</v>
      </c>
      <c r="G15229" s="5">
        <v>260</v>
      </c>
      <c r="H15229" s="5">
        <v>33.5</v>
      </c>
      <c r="I15229" s="5">
        <v>8710</v>
      </c>
      <c r="J15229" s="5">
        <v>9004919.2200000025</v>
      </c>
      <c r="K15229" s="3" t="str" cm="1">
        <f t="array" ref="K15229">_xlfn.LET(_xlpm.d,UPPER(TRIM(CLEAN(SUBSTITUTE(F15229,CHAR(160),"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30" spans="2:11" hidden="1" x14ac:dyDescent="0.25">
      <c r="B15230" s="20">
        <v>45882</v>
      </c>
      <c r="C15230" s="2" t="s">
        <v>1</v>
      </c>
      <c r="D15230" s="2" t="s">
        <v>3868</v>
      </c>
      <c r="E15230" s="2" t="s">
        <v>145</v>
      </c>
      <c r="F15230" s="2" t="s">
        <v>4969</v>
      </c>
      <c r="G15230" s="5">
        <v>210</v>
      </c>
      <c r="H15230" s="5">
        <v>33.5</v>
      </c>
      <c r="I15230" s="5">
        <v>7035</v>
      </c>
      <c r="J15230" s="5">
        <v>9011954.2200000025</v>
      </c>
      <c r="K15230" s="3" t="str" cm="1">
        <f t="array" ref="K15230">_xlfn.LET(_xlpm.d,UPPER(TRIM(CLEAN(SUBSTITUTE(F15230,CHAR(160),"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31" spans="2:11" hidden="1" x14ac:dyDescent="0.25">
      <c r="B15231" s="20">
        <v>45882</v>
      </c>
      <c r="C15231" s="2" t="s">
        <v>1</v>
      </c>
      <c r="D15231" s="2" t="s">
        <v>649</v>
      </c>
      <c r="E15231" s="2" t="s">
        <v>141</v>
      </c>
      <c r="F15231" s="2" t="s">
        <v>4969</v>
      </c>
      <c r="G15231" s="5">
        <v>180</v>
      </c>
      <c r="H15231" s="5">
        <v>33.5</v>
      </c>
      <c r="I15231" s="5">
        <v>6030</v>
      </c>
      <c r="J15231" s="5">
        <v>9017984.2200000025</v>
      </c>
      <c r="K15231" s="3" t="str" cm="1">
        <f t="array" ref="K15231">_xlfn.LET(_xlpm.d,UPPER(TRIM(CLEAN(SUBSTITUTE(F15231,CHAR(160),"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32" spans="2:11" hidden="1" x14ac:dyDescent="0.25">
      <c r="B15232" s="20">
        <v>45882</v>
      </c>
      <c r="C15232" s="2" t="s">
        <v>1</v>
      </c>
      <c r="D15232" s="2" t="s">
        <v>1040</v>
      </c>
      <c r="E15232" s="2" t="s">
        <v>143</v>
      </c>
      <c r="F15232" s="2" t="s">
        <v>4969</v>
      </c>
      <c r="G15232" s="5">
        <v>190</v>
      </c>
      <c r="H15232" s="5">
        <v>33.5</v>
      </c>
      <c r="I15232" s="5">
        <v>6365</v>
      </c>
      <c r="J15232" s="5">
        <v>9024349.2200000025</v>
      </c>
      <c r="K15232" s="3" t="str" cm="1">
        <f t="array" ref="K15232">_xlfn.LET(_xlpm.d,UPPER(TRIM(CLEAN(SUBSTITUTE(F15232,CHAR(160),"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33" spans="2:11" hidden="1" x14ac:dyDescent="0.25">
      <c r="B15233" s="20">
        <v>45882</v>
      </c>
      <c r="C15233" s="2" t="s">
        <v>1</v>
      </c>
      <c r="D15233" s="2" t="s">
        <v>3869</v>
      </c>
      <c r="E15233" s="2" t="s">
        <v>189</v>
      </c>
      <c r="F15233" s="2" t="s">
        <v>4969</v>
      </c>
      <c r="G15233" s="5">
        <v>100</v>
      </c>
      <c r="H15233" s="5">
        <v>33.5</v>
      </c>
      <c r="I15233" s="5">
        <v>3350</v>
      </c>
      <c r="J15233" s="5">
        <v>9027699.2200000025</v>
      </c>
      <c r="K15233" s="3" t="str" cm="1">
        <f t="array" ref="K15233">_xlfn.LET(_xlpm.d,UPPER(TRIM(CLEAN(SUBSTITUTE(F15233,CHAR(160),"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34" spans="2:11" hidden="1" x14ac:dyDescent="0.25">
      <c r="B15234" s="20">
        <v>45882</v>
      </c>
      <c r="C15234" s="2" t="s">
        <v>1</v>
      </c>
      <c r="D15234" s="2" t="s">
        <v>2997</v>
      </c>
      <c r="E15234" s="2" t="s">
        <v>491</v>
      </c>
      <c r="F15234" s="2" t="s">
        <v>4969</v>
      </c>
      <c r="G15234" s="5">
        <v>216</v>
      </c>
      <c r="H15234" s="5">
        <v>28.5</v>
      </c>
      <c r="I15234" s="5">
        <v>6156</v>
      </c>
      <c r="J15234" s="5">
        <v>9033855.2200000025</v>
      </c>
      <c r="K15234" s="3" t="str" cm="1">
        <f t="array" ref="K15234">_xlfn.LET(_xlpm.d,UPPER(TRIM(CLEAN(SUBSTITUTE(F15234,CHAR(160),"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35" spans="2:11" hidden="1" x14ac:dyDescent="0.25">
      <c r="B15235" s="20">
        <v>45882</v>
      </c>
      <c r="C15235" s="2" t="s">
        <v>1</v>
      </c>
      <c r="D15235" s="2" t="s">
        <v>5375</v>
      </c>
      <c r="E15235" s="2" t="s">
        <v>35</v>
      </c>
      <c r="F15235" s="2" t="s">
        <v>4969</v>
      </c>
      <c r="G15235" s="5">
        <v>80</v>
      </c>
      <c r="H15235" s="5">
        <v>31.8</v>
      </c>
      <c r="I15235" s="5">
        <v>2544</v>
      </c>
      <c r="J15235" s="5">
        <v>9036399.2200000025</v>
      </c>
      <c r="K15235" s="3" t="str" cm="1">
        <f t="array" ref="K15235">_xlfn.LET(_xlpm.d,UPPER(TRIM(CLEAN(SUBSTITUTE(F15235,CHAR(160),"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36" spans="2:11" hidden="1" x14ac:dyDescent="0.25">
      <c r="B15236" s="20">
        <v>45882</v>
      </c>
      <c r="C15236" s="2" t="s">
        <v>1</v>
      </c>
      <c r="D15236" s="2" t="s">
        <v>2998</v>
      </c>
      <c r="E15236" s="2" t="s">
        <v>2999</v>
      </c>
      <c r="F15236" s="2" t="s">
        <v>4969</v>
      </c>
      <c r="G15236" s="5">
        <v>20</v>
      </c>
      <c r="H15236" s="5">
        <v>31.8</v>
      </c>
      <c r="I15236" s="5">
        <v>636</v>
      </c>
      <c r="J15236" s="5">
        <v>9037035.2200000025</v>
      </c>
      <c r="K15236" s="3" t="str" cm="1">
        <f t="array" ref="K15236">_xlfn.LET(_xlpm.d,UPPER(TRIM(CLEAN(SUBSTITUTE(F15236,CHAR(160),"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37" spans="2:11" hidden="1" x14ac:dyDescent="0.25">
      <c r="B15237" s="20">
        <v>45882</v>
      </c>
      <c r="C15237" s="2" t="s">
        <v>1</v>
      </c>
      <c r="D15237" s="2" t="s">
        <v>3870</v>
      </c>
      <c r="E15237" s="2" t="s">
        <v>232</v>
      </c>
      <c r="F15237" s="2" t="s">
        <v>4969</v>
      </c>
      <c r="G15237" s="5">
        <v>110</v>
      </c>
      <c r="H15237" s="5">
        <v>33.5</v>
      </c>
      <c r="I15237" s="5">
        <v>3685</v>
      </c>
      <c r="J15237" s="5">
        <v>9040720.2200000025</v>
      </c>
      <c r="K15237" s="3" t="str" cm="1">
        <f t="array" ref="K15237">_xlfn.LET(_xlpm.d,UPPER(TRIM(CLEAN(SUBSTITUTE(F15237,CHAR(160),"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38" spans="2:11" hidden="1" x14ac:dyDescent="0.25">
      <c r="B15238" s="20">
        <v>45883</v>
      </c>
      <c r="C15238" s="2" t="s">
        <v>1</v>
      </c>
      <c r="D15238" s="2" t="s">
        <v>1041</v>
      </c>
      <c r="E15238" s="2" t="s">
        <v>160</v>
      </c>
      <c r="F15238" s="2" t="s">
        <v>4969</v>
      </c>
      <c r="G15238" s="5">
        <v>100</v>
      </c>
      <c r="H15238" s="5">
        <v>33.5</v>
      </c>
      <c r="I15238" s="5">
        <v>3350</v>
      </c>
      <c r="J15238" s="5">
        <v>9044070.2200000025</v>
      </c>
      <c r="K15238" s="3" t="str" cm="1">
        <f t="array" ref="K15238">_xlfn.LET(_xlpm.d,UPPER(TRIM(CLEAN(SUBSTITUTE(F15238,CHAR(160),"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39" spans="2:11" hidden="1" x14ac:dyDescent="0.25">
      <c r="B15239" s="20">
        <v>45883</v>
      </c>
      <c r="C15239" s="2" t="s">
        <v>1</v>
      </c>
      <c r="D15239" s="2" t="s">
        <v>5376</v>
      </c>
      <c r="E15239" s="2" t="s">
        <v>135</v>
      </c>
      <c r="F15239" s="2" t="s">
        <v>4969</v>
      </c>
      <c r="G15239" s="5">
        <v>120</v>
      </c>
      <c r="H15239" s="5">
        <v>33.5</v>
      </c>
      <c r="I15239" s="5">
        <v>4020</v>
      </c>
      <c r="J15239" s="5">
        <v>9048090.2200000025</v>
      </c>
      <c r="K15239" s="3" t="str" cm="1">
        <f t="array" ref="K15239">_xlfn.LET(_xlpm.d,UPPER(TRIM(CLEAN(SUBSTITUTE(F15239,CHAR(160),"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40" spans="2:11" hidden="1" x14ac:dyDescent="0.25">
      <c r="B15240" s="20">
        <v>45883</v>
      </c>
      <c r="C15240" s="2" t="s">
        <v>1</v>
      </c>
      <c r="D15240" s="2" t="s">
        <v>1042</v>
      </c>
      <c r="E15240" s="2" t="s">
        <v>180</v>
      </c>
      <c r="F15240" s="2" t="s">
        <v>4969</v>
      </c>
      <c r="G15240" s="5">
        <v>170</v>
      </c>
      <c r="H15240" s="5">
        <v>33.5</v>
      </c>
      <c r="I15240" s="5">
        <v>5695</v>
      </c>
      <c r="J15240" s="5">
        <v>9053785.2200000025</v>
      </c>
      <c r="K15240" s="3" t="str" cm="1">
        <f t="array" ref="K15240">_xlfn.LET(_xlpm.d,UPPER(TRIM(CLEAN(SUBSTITUTE(F15240,CHAR(160),"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41" spans="2:11" hidden="1" x14ac:dyDescent="0.25">
      <c r="B15241" s="20">
        <v>45883</v>
      </c>
      <c r="C15241" s="2" t="s">
        <v>1</v>
      </c>
      <c r="D15241" s="2" t="s">
        <v>1043</v>
      </c>
      <c r="E15241" s="2" t="s">
        <v>248</v>
      </c>
      <c r="F15241" s="2" t="s">
        <v>4969</v>
      </c>
      <c r="G15241" s="5">
        <v>100</v>
      </c>
      <c r="H15241" s="5">
        <v>33.5</v>
      </c>
      <c r="I15241" s="5">
        <v>3350</v>
      </c>
      <c r="J15241" s="5">
        <v>9057135.2200000025</v>
      </c>
      <c r="K15241" s="3" t="str" cm="1">
        <f t="array" ref="K15241">_xlfn.LET(_xlpm.d,UPPER(TRIM(CLEAN(SUBSTITUTE(F15241,CHAR(160),"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42" spans="2:11" hidden="1" x14ac:dyDescent="0.25">
      <c r="B15242" s="20">
        <v>45883</v>
      </c>
      <c r="C15242" s="2" t="s">
        <v>1</v>
      </c>
      <c r="D15242" s="2" t="s">
        <v>1044</v>
      </c>
      <c r="E15242" s="2" t="s">
        <v>192</v>
      </c>
      <c r="F15242" s="2" t="s">
        <v>4969</v>
      </c>
      <c r="G15242" s="5">
        <v>210</v>
      </c>
      <c r="H15242" s="5">
        <v>33.5</v>
      </c>
      <c r="I15242" s="5">
        <v>7035</v>
      </c>
      <c r="J15242" s="5">
        <v>9064170.2200000025</v>
      </c>
      <c r="K15242" s="3" t="str" cm="1">
        <f t="array" ref="K15242">_xlfn.LET(_xlpm.d,UPPER(TRIM(CLEAN(SUBSTITUTE(F15242,CHAR(160),"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43" spans="2:11" hidden="1" x14ac:dyDescent="0.25">
      <c r="B15243" s="20">
        <v>45883</v>
      </c>
      <c r="C15243" s="2" t="s">
        <v>1</v>
      </c>
      <c r="D15243" s="2" t="s">
        <v>4477</v>
      </c>
      <c r="E15243" s="2" t="s">
        <v>286</v>
      </c>
      <c r="F15243" s="2" t="s">
        <v>4969</v>
      </c>
      <c r="G15243" s="5">
        <v>250</v>
      </c>
      <c r="H15243" s="5">
        <v>33.5</v>
      </c>
      <c r="I15243" s="5">
        <v>8375</v>
      </c>
      <c r="J15243" s="5">
        <v>9072545.2200000025</v>
      </c>
      <c r="K15243" s="3" t="str" cm="1">
        <f t="array" ref="K15243">_xlfn.LET(_xlpm.d,UPPER(TRIM(CLEAN(SUBSTITUTE(F15243,CHAR(160),"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44" spans="2:11" hidden="1" x14ac:dyDescent="0.25">
      <c r="B15244" s="20">
        <v>45883</v>
      </c>
      <c r="C15244" s="2" t="s">
        <v>1</v>
      </c>
      <c r="D15244" s="2" t="s">
        <v>813</v>
      </c>
      <c r="E15244" s="2" t="s">
        <v>814</v>
      </c>
      <c r="F15244" s="2" t="s">
        <v>4969</v>
      </c>
      <c r="G15244" s="5">
        <v>50</v>
      </c>
      <c r="H15244" s="5">
        <v>31.5</v>
      </c>
      <c r="I15244" s="5">
        <v>1575</v>
      </c>
      <c r="J15244" s="5">
        <v>9074120.2200000025</v>
      </c>
      <c r="K15244" s="3" t="str" cm="1">
        <f t="array" ref="K15244">_xlfn.LET(_xlpm.d,UPPER(TRIM(CLEAN(SUBSTITUTE(F15244,CHAR(160),"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45" spans="2:11" hidden="1" x14ac:dyDescent="0.25">
      <c r="B15245" s="20">
        <v>45883</v>
      </c>
      <c r="C15245" s="2" t="s">
        <v>1</v>
      </c>
      <c r="D15245" s="2" t="s">
        <v>1045</v>
      </c>
      <c r="E15245" s="2" t="s">
        <v>238</v>
      </c>
      <c r="F15245" s="2" t="s">
        <v>4969</v>
      </c>
      <c r="G15245" s="5">
        <v>200</v>
      </c>
      <c r="H15245" s="5">
        <v>33.5</v>
      </c>
      <c r="I15245" s="5">
        <v>6700</v>
      </c>
      <c r="J15245" s="5">
        <v>9080820.2200000025</v>
      </c>
      <c r="K15245" s="3" t="str" cm="1">
        <f t="array" ref="K15245">_xlfn.LET(_xlpm.d,UPPER(TRIM(CLEAN(SUBSTITUTE(F15245,CHAR(160),"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46" spans="2:11" hidden="1" x14ac:dyDescent="0.25">
      <c r="B15246" s="20">
        <v>45883</v>
      </c>
      <c r="C15246" s="2" t="s">
        <v>1</v>
      </c>
      <c r="D15246" s="2" t="s">
        <v>5377</v>
      </c>
      <c r="E15246" s="2" t="s">
        <v>5004</v>
      </c>
      <c r="F15246" s="2" t="s">
        <v>4969</v>
      </c>
      <c r="G15246" s="5">
        <v>20</v>
      </c>
      <c r="H15246" s="5">
        <v>29.99</v>
      </c>
      <c r="I15246" s="5">
        <v>599.79999999999995</v>
      </c>
      <c r="J15246" s="5">
        <v>9081420.0200000033</v>
      </c>
      <c r="K15246" s="3" t="str" cm="1">
        <f t="array" ref="K15246">_xlfn.LET(_xlpm.d,UPPER(TRIM(CLEAN(SUBSTITUTE(F15246,CHAR(160),"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47" spans="2:11" hidden="1" x14ac:dyDescent="0.25">
      <c r="B15247" s="20">
        <v>45883</v>
      </c>
      <c r="C15247" s="2" t="s">
        <v>1</v>
      </c>
      <c r="D15247" s="2" t="s">
        <v>5378</v>
      </c>
      <c r="E15247" s="2" t="s">
        <v>3</v>
      </c>
      <c r="F15247" s="2" t="s">
        <v>4969</v>
      </c>
      <c r="G15247" s="5">
        <v>50</v>
      </c>
      <c r="H15247" s="5">
        <v>31.8</v>
      </c>
      <c r="I15247" s="5">
        <v>1590</v>
      </c>
      <c r="J15247" s="5">
        <v>9083010.0200000033</v>
      </c>
      <c r="K15247" s="3" t="str" cm="1">
        <f t="array" ref="K15247">_xlfn.LET(_xlpm.d,UPPER(TRIM(CLEAN(SUBSTITUTE(F15247,CHAR(160),"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48" spans="2:11" hidden="1" x14ac:dyDescent="0.25">
      <c r="B15248" s="20">
        <v>45883</v>
      </c>
      <c r="C15248" s="2" t="s">
        <v>1</v>
      </c>
      <c r="D15248" s="2" t="s">
        <v>5379</v>
      </c>
      <c r="E15248" s="2" t="s">
        <v>302</v>
      </c>
      <c r="F15248" s="2" t="s">
        <v>4969</v>
      </c>
      <c r="G15248" s="5">
        <v>50</v>
      </c>
      <c r="H15248" s="5">
        <v>27.8</v>
      </c>
      <c r="I15248" s="5">
        <v>1390</v>
      </c>
      <c r="J15248" s="5">
        <v>9084400.0200000033</v>
      </c>
      <c r="K15248" s="3" t="str" cm="1">
        <f t="array" ref="K15248">_xlfn.LET(_xlpm.d,UPPER(TRIM(CLEAN(SUBSTITUTE(F15248,CHAR(160),"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49" spans="2:11" hidden="1" x14ac:dyDescent="0.25">
      <c r="B15249" s="20">
        <v>45883</v>
      </c>
      <c r="C15249" s="2" t="s">
        <v>1</v>
      </c>
      <c r="D15249" s="2" t="s">
        <v>5380</v>
      </c>
      <c r="E15249" s="2" t="s">
        <v>1726</v>
      </c>
      <c r="F15249" s="2" t="s">
        <v>4969</v>
      </c>
      <c r="G15249" s="5">
        <v>260</v>
      </c>
      <c r="H15249" s="5">
        <v>31.8</v>
      </c>
      <c r="I15249" s="5">
        <v>8268</v>
      </c>
      <c r="J15249" s="5">
        <v>9092668.0200000033</v>
      </c>
      <c r="K15249" s="3" t="str" cm="1">
        <f t="array" ref="K15249">_xlfn.LET(_xlpm.d,UPPER(TRIM(CLEAN(SUBSTITUTE(F15249,CHAR(160),"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50" spans="2:11" hidden="1" x14ac:dyDescent="0.25">
      <c r="B15250" s="20">
        <v>45883</v>
      </c>
      <c r="C15250" s="2" t="s">
        <v>1</v>
      </c>
      <c r="D15250" s="2" t="s">
        <v>3001</v>
      </c>
      <c r="E15250" s="2" t="s">
        <v>197</v>
      </c>
      <c r="F15250" s="2" t="s">
        <v>4969</v>
      </c>
      <c r="G15250" s="5">
        <v>740</v>
      </c>
      <c r="H15250" s="5">
        <v>33.5</v>
      </c>
      <c r="I15250" s="5">
        <v>24790</v>
      </c>
      <c r="J15250" s="5">
        <v>9117458.0200000033</v>
      </c>
      <c r="K15250" s="3" t="str" cm="1">
        <f t="array" ref="K15250">_xlfn.LET(_xlpm.d,UPPER(TRIM(CLEAN(SUBSTITUTE(F15250,CHAR(160),"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51" spans="2:11" hidden="1" x14ac:dyDescent="0.25">
      <c r="B15251" s="20">
        <v>45883</v>
      </c>
      <c r="C15251" s="2" t="s">
        <v>1</v>
      </c>
      <c r="D15251" s="2" t="s">
        <v>3002</v>
      </c>
      <c r="E15251" s="2" t="s">
        <v>288</v>
      </c>
      <c r="F15251" s="2" t="s">
        <v>4969</v>
      </c>
      <c r="G15251" s="5">
        <v>160</v>
      </c>
      <c r="H15251" s="5">
        <v>33.5</v>
      </c>
      <c r="I15251" s="5">
        <v>5360</v>
      </c>
      <c r="J15251" s="5">
        <v>9122818.0200000033</v>
      </c>
      <c r="K15251" s="3" t="str" cm="1">
        <f t="array" ref="K15251">_xlfn.LET(_xlpm.d,UPPER(TRIM(CLEAN(SUBSTITUTE(F15251,CHAR(160),"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52" spans="2:11" hidden="1" x14ac:dyDescent="0.25">
      <c r="B15252" s="20">
        <v>45884</v>
      </c>
      <c r="C15252" s="2" t="s">
        <v>1</v>
      </c>
      <c r="D15252" s="2" t="s">
        <v>1997</v>
      </c>
      <c r="E15252" s="2" t="s">
        <v>268</v>
      </c>
      <c r="F15252" s="2" t="s">
        <v>4969</v>
      </c>
      <c r="G15252" s="5">
        <v>120</v>
      </c>
      <c r="H15252" s="5">
        <v>33.5</v>
      </c>
      <c r="I15252" s="5">
        <v>4020</v>
      </c>
      <c r="J15252" s="5">
        <v>9126838.0200000033</v>
      </c>
      <c r="K15252" s="3" t="str" cm="1">
        <f t="array" ref="K15252">_xlfn.LET(_xlpm.d,UPPER(TRIM(CLEAN(SUBSTITUTE(F15252,CHAR(160),"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53" spans="2:11" hidden="1" x14ac:dyDescent="0.25">
      <c r="B15253" s="20">
        <v>45884</v>
      </c>
      <c r="C15253" s="2" t="s">
        <v>1</v>
      </c>
      <c r="D15253" s="2" t="s">
        <v>1046</v>
      </c>
      <c r="E15253" s="2" t="s">
        <v>195</v>
      </c>
      <c r="F15253" s="2" t="s">
        <v>4969</v>
      </c>
      <c r="G15253" s="5">
        <v>90</v>
      </c>
      <c r="H15253" s="5">
        <v>33.5</v>
      </c>
      <c r="I15253" s="5">
        <v>3015</v>
      </c>
      <c r="J15253" s="5">
        <v>9129853.0200000033</v>
      </c>
      <c r="K15253" s="3" t="str" cm="1">
        <f t="array" ref="K15253">_xlfn.LET(_xlpm.d,UPPER(TRIM(CLEAN(SUBSTITUTE(F15253,CHAR(160),"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54" spans="2:11" hidden="1" x14ac:dyDescent="0.25">
      <c r="B15254" s="20">
        <v>45884</v>
      </c>
      <c r="C15254" s="2" t="s">
        <v>1</v>
      </c>
      <c r="D15254" s="2" t="s">
        <v>1998</v>
      </c>
      <c r="E15254" s="2" t="s">
        <v>78</v>
      </c>
      <c r="F15254" s="2" t="s">
        <v>4969</v>
      </c>
      <c r="G15254" s="5">
        <v>260</v>
      </c>
      <c r="H15254" s="5">
        <v>33.5</v>
      </c>
      <c r="I15254" s="5">
        <v>8710</v>
      </c>
      <c r="J15254" s="5">
        <v>9138563.0200000033</v>
      </c>
      <c r="K15254" s="3" t="str" cm="1">
        <f t="array" ref="K15254">_xlfn.LET(_xlpm.d,UPPER(TRIM(CLEAN(SUBSTITUTE(F15254,CHAR(160),"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55" spans="2:11" hidden="1" x14ac:dyDescent="0.25">
      <c r="B15255" s="20">
        <v>45884</v>
      </c>
      <c r="C15255" s="2" t="s">
        <v>1</v>
      </c>
      <c r="D15255" s="2" t="s">
        <v>1350</v>
      </c>
      <c r="E15255" s="2" t="s">
        <v>236</v>
      </c>
      <c r="F15255" s="2" t="s">
        <v>4969</v>
      </c>
      <c r="G15255" s="5">
        <v>300</v>
      </c>
      <c r="H15255" s="5">
        <v>33.5</v>
      </c>
      <c r="I15255" s="5">
        <v>10050</v>
      </c>
      <c r="J15255" s="5">
        <v>9148613.0200000033</v>
      </c>
      <c r="K15255" s="3" t="str" cm="1">
        <f t="array" ref="K15255">_xlfn.LET(_xlpm.d,UPPER(TRIM(CLEAN(SUBSTITUTE(F15255,CHAR(160),"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56" spans="2:11" hidden="1" x14ac:dyDescent="0.25">
      <c r="B15256" s="20">
        <v>45884</v>
      </c>
      <c r="C15256" s="2" t="s">
        <v>1</v>
      </c>
      <c r="D15256" s="2" t="s">
        <v>650</v>
      </c>
      <c r="E15256" s="2" t="s">
        <v>154</v>
      </c>
      <c r="F15256" s="2" t="s">
        <v>4969</v>
      </c>
      <c r="G15256" s="5">
        <v>260</v>
      </c>
      <c r="H15256" s="5">
        <v>33.5</v>
      </c>
      <c r="I15256" s="5">
        <v>8710</v>
      </c>
      <c r="J15256" s="5">
        <v>9157323.0200000033</v>
      </c>
      <c r="K15256" s="3" t="str" cm="1">
        <f t="array" ref="K15256">_xlfn.LET(_xlpm.d,UPPER(TRIM(CLEAN(SUBSTITUTE(F15256,CHAR(160),"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57" spans="2:11" hidden="1" x14ac:dyDescent="0.25">
      <c r="B15257" s="20">
        <v>45884</v>
      </c>
      <c r="C15257" s="2" t="s">
        <v>1</v>
      </c>
      <c r="D15257" s="2" t="s">
        <v>1047</v>
      </c>
      <c r="E15257" s="2" t="s">
        <v>243</v>
      </c>
      <c r="F15257" s="2" t="s">
        <v>4969</v>
      </c>
      <c r="G15257" s="5">
        <v>120</v>
      </c>
      <c r="H15257" s="5">
        <v>33.5</v>
      </c>
      <c r="I15257" s="5">
        <v>4020</v>
      </c>
      <c r="J15257" s="5">
        <v>9161343.0200000033</v>
      </c>
      <c r="K15257" s="3" t="str" cm="1">
        <f t="array" ref="K15257">_xlfn.LET(_xlpm.d,UPPER(TRIM(CLEAN(SUBSTITUTE(F15257,CHAR(160),"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58" spans="2:11" hidden="1" x14ac:dyDescent="0.25">
      <c r="B15258" s="20">
        <v>45884</v>
      </c>
      <c r="C15258" s="2" t="s">
        <v>1</v>
      </c>
      <c r="D15258" s="2" t="s">
        <v>651</v>
      </c>
      <c r="E15258" s="2" t="s">
        <v>241</v>
      </c>
      <c r="F15258" s="2" t="s">
        <v>4969</v>
      </c>
      <c r="G15258" s="5">
        <v>160</v>
      </c>
      <c r="H15258" s="5">
        <v>33.5</v>
      </c>
      <c r="I15258" s="5">
        <v>5360</v>
      </c>
      <c r="J15258" s="5">
        <v>9166703.0200000033</v>
      </c>
      <c r="K15258" s="3" t="str" cm="1">
        <f t="array" ref="K15258">_xlfn.LET(_xlpm.d,UPPER(TRIM(CLEAN(SUBSTITUTE(F15258,CHAR(160),"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59" spans="2:11" hidden="1" x14ac:dyDescent="0.25">
      <c r="B15259" s="20">
        <v>45884</v>
      </c>
      <c r="C15259" s="2" t="s">
        <v>1</v>
      </c>
      <c r="D15259" s="2" t="s">
        <v>4270</v>
      </c>
      <c r="E15259" s="2" t="s">
        <v>485</v>
      </c>
      <c r="F15259" s="2" t="s">
        <v>4969</v>
      </c>
      <c r="G15259" s="5">
        <v>300</v>
      </c>
      <c r="H15259" s="5">
        <v>28.5</v>
      </c>
      <c r="I15259" s="5">
        <v>8550</v>
      </c>
      <c r="J15259" s="5">
        <v>9175253.0200000033</v>
      </c>
      <c r="K15259" s="3" t="str" cm="1">
        <f t="array" ref="K15259">_xlfn.LET(_xlpm.d,UPPER(TRIM(CLEAN(SUBSTITUTE(F15259,CHAR(160),"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60" spans="2:11" hidden="1" x14ac:dyDescent="0.25">
      <c r="B15260" s="20">
        <v>45884</v>
      </c>
      <c r="C15260" s="2" t="s">
        <v>1</v>
      </c>
      <c r="D15260" s="2" t="s">
        <v>1048</v>
      </c>
      <c r="E15260" s="2" t="s">
        <v>43</v>
      </c>
      <c r="F15260" s="2" t="s">
        <v>4969</v>
      </c>
      <c r="G15260" s="5">
        <v>300</v>
      </c>
      <c r="H15260" s="5">
        <v>28.95</v>
      </c>
      <c r="I15260" s="5">
        <v>8685</v>
      </c>
      <c r="J15260" s="5">
        <v>9183938.0200000033</v>
      </c>
      <c r="K15260" s="3" t="str" cm="1">
        <f t="array" ref="K15260">_xlfn.LET(_xlpm.d,UPPER(TRIM(CLEAN(SUBSTITUTE(F15260,CHAR(160),"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61" spans="2:11" hidden="1" x14ac:dyDescent="0.25">
      <c r="B15261" s="20">
        <v>45884</v>
      </c>
      <c r="C15261" s="2" t="s">
        <v>1</v>
      </c>
      <c r="D15261" s="2" t="s">
        <v>1999</v>
      </c>
      <c r="E15261" s="2" t="s">
        <v>1634</v>
      </c>
      <c r="F15261" s="2" t="s">
        <v>4969</v>
      </c>
      <c r="G15261" s="5">
        <v>250</v>
      </c>
      <c r="H15261" s="5">
        <v>28.5</v>
      </c>
      <c r="I15261" s="5">
        <v>7125</v>
      </c>
      <c r="J15261" s="5">
        <v>9191063.0200000033</v>
      </c>
      <c r="K15261" s="3" t="str" cm="1">
        <f t="array" ref="K15261">_xlfn.LET(_xlpm.d,UPPER(TRIM(CLEAN(SUBSTITUTE(F15261,CHAR(160),"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62" spans="2:11" hidden="1" x14ac:dyDescent="0.25">
      <c r="B15262" s="20">
        <v>45884</v>
      </c>
      <c r="C15262" s="2" t="s">
        <v>1</v>
      </c>
      <c r="D15262" s="2" t="s">
        <v>5381</v>
      </c>
      <c r="E15262" s="2" t="s">
        <v>16</v>
      </c>
      <c r="F15262" s="2" t="s">
        <v>4969</v>
      </c>
      <c r="G15262" s="5">
        <v>135</v>
      </c>
      <c r="H15262" s="5">
        <v>33.5</v>
      </c>
      <c r="I15262" s="5">
        <v>4522.5</v>
      </c>
      <c r="J15262" s="5">
        <v>9195585.5200000033</v>
      </c>
      <c r="K15262" s="3" t="str" cm="1">
        <f t="array" ref="K15262">_xlfn.LET(_xlpm.d,UPPER(TRIM(CLEAN(SUBSTITUTE(F15262,CHAR(160),"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63" spans="2:11" hidden="1" x14ac:dyDescent="0.25">
      <c r="B15263" s="20">
        <v>45884</v>
      </c>
      <c r="C15263" s="2" t="s">
        <v>1</v>
      </c>
      <c r="D15263" s="2" t="s">
        <v>815</v>
      </c>
      <c r="E15263" s="2" t="s">
        <v>170</v>
      </c>
      <c r="F15263" s="2" t="s">
        <v>4969</v>
      </c>
      <c r="G15263" s="5">
        <v>100</v>
      </c>
      <c r="H15263" s="5">
        <v>31.8</v>
      </c>
      <c r="I15263" s="5">
        <v>3180</v>
      </c>
      <c r="J15263" s="5">
        <v>9198765.5200000033</v>
      </c>
      <c r="K15263" s="3" t="str" cm="1">
        <f t="array" ref="K15263">_xlfn.LET(_xlpm.d,UPPER(TRIM(CLEAN(SUBSTITUTE(F15263,CHAR(160),"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64" spans="2:11" hidden="1" x14ac:dyDescent="0.25">
      <c r="B15264" s="20">
        <v>45884</v>
      </c>
      <c r="C15264" s="2" t="s">
        <v>1</v>
      </c>
      <c r="D15264" s="2" t="s">
        <v>2557</v>
      </c>
      <c r="E15264" s="2" t="s">
        <v>64</v>
      </c>
      <c r="F15264" s="2" t="s">
        <v>4969</v>
      </c>
      <c r="G15264" s="5">
        <v>10</v>
      </c>
      <c r="H15264" s="5">
        <v>31.8</v>
      </c>
      <c r="I15264" s="5">
        <v>318</v>
      </c>
      <c r="J15264" s="5">
        <v>9199083.5200000033</v>
      </c>
      <c r="K15264" s="3" t="str" cm="1">
        <f t="array" ref="K15264">_xlfn.LET(_xlpm.d,UPPER(TRIM(CLEAN(SUBSTITUTE(F15264,CHAR(160),"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65" spans="2:11" hidden="1" x14ac:dyDescent="0.25">
      <c r="B15265" s="20">
        <v>45884</v>
      </c>
      <c r="C15265" s="2" t="s">
        <v>1</v>
      </c>
      <c r="D15265" s="2" t="s">
        <v>3007</v>
      </c>
      <c r="E15265" s="2" t="s">
        <v>279</v>
      </c>
      <c r="F15265" s="2" t="s">
        <v>4969</v>
      </c>
      <c r="G15265" s="5">
        <v>1000</v>
      </c>
      <c r="H15265" s="5">
        <v>33.5</v>
      </c>
      <c r="I15265" s="5">
        <v>33500</v>
      </c>
      <c r="J15265" s="5">
        <v>9232583.5200000033</v>
      </c>
      <c r="K15265" s="3" t="str" cm="1">
        <f t="array" ref="K15265">_xlfn.LET(_xlpm.d,UPPER(TRIM(CLEAN(SUBSTITUTE(F15265,CHAR(160),"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66" spans="2:11" hidden="1" x14ac:dyDescent="0.25">
      <c r="B15266" s="20">
        <v>45887</v>
      </c>
      <c r="C15266" s="2" t="s">
        <v>1</v>
      </c>
      <c r="D15266" s="2" t="s">
        <v>3008</v>
      </c>
      <c r="E15266" s="2" t="s">
        <v>279</v>
      </c>
      <c r="F15266" s="2" t="s">
        <v>4969</v>
      </c>
      <c r="G15266" s="5">
        <v>240</v>
      </c>
      <c r="H15266" s="5">
        <v>33.5</v>
      </c>
      <c r="I15266" s="5">
        <v>8040</v>
      </c>
      <c r="J15266" s="5">
        <v>9240623.5200000033</v>
      </c>
      <c r="K15266" s="3" t="str" cm="1">
        <f t="array" ref="K15266">_xlfn.LET(_xlpm.d,UPPER(TRIM(CLEAN(SUBSTITUTE(F15266,CHAR(160),"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67" spans="2:11" hidden="1" x14ac:dyDescent="0.25">
      <c r="B15267" s="20">
        <v>45887</v>
      </c>
      <c r="C15267" s="2" t="s">
        <v>1</v>
      </c>
      <c r="D15267" s="2" t="s">
        <v>2000</v>
      </c>
      <c r="E15267" s="2" t="s">
        <v>3</v>
      </c>
      <c r="F15267" s="2" t="s">
        <v>4969</v>
      </c>
      <c r="G15267" s="5">
        <v>195</v>
      </c>
      <c r="H15267" s="5">
        <v>31.8</v>
      </c>
      <c r="I15267" s="5">
        <v>6201</v>
      </c>
      <c r="J15267" s="5">
        <v>9246824.5200000033</v>
      </c>
      <c r="K15267" s="3" t="str" cm="1">
        <f t="array" ref="K15267">_xlfn.LET(_xlpm.d,UPPER(TRIM(CLEAN(SUBSTITUTE(F15267,CHAR(160),"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68" spans="2:11" hidden="1" x14ac:dyDescent="0.25">
      <c r="B15268" s="20">
        <v>45887</v>
      </c>
      <c r="C15268" s="2" t="s">
        <v>1</v>
      </c>
      <c r="D15268" s="2" t="s">
        <v>818</v>
      </c>
      <c r="E15268" s="2" t="s">
        <v>807</v>
      </c>
      <c r="F15268" s="2" t="s">
        <v>4969</v>
      </c>
      <c r="G15268" s="5">
        <v>110</v>
      </c>
      <c r="H15268" s="5">
        <v>29.99</v>
      </c>
      <c r="I15268" s="5">
        <v>3298.9</v>
      </c>
      <c r="J15268" s="5">
        <v>9250123.4200000037</v>
      </c>
      <c r="K15268" s="3" t="str" cm="1">
        <f t="array" ref="K15268">_xlfn.LET(_xlpm.d,UPPER(TRIM(CLEAN(SUBSTITUTE(F15268,CHAR(160),"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69" spans="2:11" hidden="1" x14ac:dyDescent="0.25">
      <c r="B15269" s="20">
        <v>45887</v>
      </c>
      <c r="C15269" s="2" t="s">
        <v>1</v>
      </c>
      <c r="D15269" s="2" t="s">
        <v>3009</v>
      </c>
      <c r="E15269" s="2" t="s">
        <v>25</v>
      </c>
      <c r="F15269" s="2" t="s">
        <v>4969</v>
      </c>
      <c r="G15269" s="5">
        <v>60</v>
      </c>
      <c r="H15269" s="5">
        <v>28.55</v>
      </c>
      <c r="I15269" s="5">
        <v>1713</v>
      </c>
      <c r="J15269" s="5">
        <v>9251836.4200000037</v>
      </c>
      <c r="K15269" s="3" t="str" cm="1">
        <f t="array" ref="K15269">_xlfn.LET(_xlpm.d,UPPER(TRIM(CLEAN(SUBSTITUTE(F15269,CHAR(160),"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70" spans="2:11" hidden="1" x14ac:dyDescent="0.25">
      <c r="B15270" s="20">
        <v>45887</v>
      </c>
      <c r="C15270" s="2" t="s">
        <v>1</v>
      </c>
      <c r="D15270" s="2" t="s">
        <v>3594</v>
      </c>
      <c r="E15270" s="2" t="s">
        <v>832</v>
      </c>
      <c r="F15270" s="2" t="s">
        <v>4969</v>
      </c>
      <c r="G15270" s="5">
        <v>110</v>
      </c>
      <c r="H15270" s="5">
        <v>31.8</v>
      </c>
      <c r="I15270" s="5">
        <v>3498</v>
      </c>
      <c r="J15270" s="5">
        <v>9255334.4200000037</v>
      </c>
      <c r="K15270" s="3" t="str" cm="1">
        <f t="array" ref="K15270">_xlfn.LET(_xlpm.d,UPPER(TRIM(CLEAN(SUBSTITUTE(F15270,CHAR(160),"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71" spans="2:11" hidden="1" x14ac:dyDescent="0.25">
      <c r="B15271" s="20">
        <v>45887</v>
      </c>
      <c r="C15271" s="2" t="s">
        <v>1</v>
      </c>
      <c r="D15271" s="2" t="s">
        <v>5382</v>
      </c>
      <c r="E15271" s="2" t="s">
        <v>135</v>
      </c>
      <c r="F15271" s="2" t="s">
        <v>4969</v>
      </c>
      <c r="G15271" s="5">
        <v>50</v>
      </c>
      <c r="H15271" s="5">
        <v>33.5</v>
      </c>
      <c r="I15271" s="5">
        <v>1675</v>
      </c>
      <c r="J15271" s="5">
        <v>9257009.4200000037</v>
      </c>
      <c r="K15271" s="3" t="str" cm="1">
        <f t="array" ref="K15271">_xlfn.LET(_xlpm.d,UPPER(TRIM(CLEAN(SUBSTITUTE(F15271,CHAR(160),"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72" spans="2:11" hidden="1" x14ac:dyDescent="0.25">
      <c r="B15272" s="20">
        <v>45887</v>
      </c>
      <c r="C15272" s="2" t="s">
        <v>1</v>
      </c>
      <c r="D15272" s="2" t="s">
        <v>3010</v>
      </c>
      <c r="E15272" s="2" t="s">
        <v>248</v>
      </c>
      <c r="F15272" s="2" t="s">
        <v>4969</v>
      </c>
      <c r="G15272" s="5">
        <v>200</v>
      </c>
      <c r="H15272" s="5">
        <v>33.5</v>
      </c>
      <c r="I15272" s="5">
        <v>6700</v>
      </c>
      <c r="J15272" s="5">
        <v>9263709.4200000037</v>
      </c>
      <c r="K15272" s="3" t="str" cm="1">
        <f t="array" ref="K15272">_xlfn.LET(_xlpm.d,UPPER(TRIM(CLEAN(SUBSTITUTE(F15272,CHAR(160),"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73" spans="2:11" hidden="1" x14ac:dyDescent="0.25">
      <c r="B15273" s="20">
        <v>45887</v>
      </c>
      <c r="C15273" s="2" t="s">
        <v>1</v>
      </c>
      <c r="D15273" s="2" t="s">
        <v>3011</v>
      </c>
      <c r="E15273" s="2" t="s">
        <v>254</v>
      </c>
      <c r="F15273" s="2" t="s">
        <v>4969</v>
      </c>
      <c r="G15273" s="5">
        <v>120</v>
      </c>
      <c r="H15273" s="5">
        <v>33.5</v>
      </c>
      <c r="I15273" s="5">
        <v>4020</v>
      </c>
      <c r="J15273" s="5">
        <v>9267729.4200000037</v>
      </c>
      <c r="K15273" s="3" t="str" cm="1">
        <f t="array" ref="K15273">_xlfn.LET(_xlpm.d,UPPER(TRIM(CLEAN(SUBSTITUTE(F15273,CHAR(160),"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74" spans="2:11" hidden="1" x14ac:dyDescent="0.25">
      <c r="B15274" s="20">
        <v>45887</v>
      </c>
      <c r="C15274" s="2" t="s">
        <v>1</v>
      </c>
      <c r="D15274" s="2" t="s">
        <v>5383</v>
      </c>
      <c r="E15274" s="2" t="s">
        <v>251</v>
      </c>
      <c r="F15274" s="2" t="s">
        <v>4969</v>
      </c>
      <c r="G15274" s="5">
        <v>230</v>
      </c>
      <c r="H15274" s="5">
        <v>33.5</v>
      </c>
      <c r="I15274" s="5">
        <v>7705</v>
      </c>
      <c r="J15274" s="5">
        <v>9275434.4200000037</v>
      </c>
      <c r="K15274" s="3" t="str" cm="1">
        <f t="array" ref="K15274">_xlfn.LET(_xlpm.d,UPPER(TRIM(CLEAN(SUBSTITUTE(F15274,CHAR(160),"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75" spans="2:11" hidden="1" x14ac:dyDescent="0.25">
      <c r="B15275" s="20">
        <v>45887</v>
      </c>
      <c r="C15275" s="2" t="s">
        <v>1</v>
      </c>
      <c r="D15275" s="2" t="s">
        <v>5384</v>
      </c>
      <c r="E15275" s="2" t="s">
        <v>160</v>
      </c>
      <c r="F15275" s="2" t="s">
        <v>4969</v>
      </c>
      <c r="G15275" s="5">
        <v>200</v>
      </c>
      <c r="H15275" s="5">
        <v>33.5</v>
      </c>
      <c r="I15275" s="5">
        <v>6700</v>
      </c>
      <c r="J15275" s="5">
        <v>9282134.4200000037</v>
      </c>
      <c r="K15275" s="3" t="str" cm="1">
        <f t="array" ref="K15275">_xlfn.LET(_xlpm.d,UPPER(TRIM(CLEAN(SUBSTITUTE(F15275,CHAR(160),"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76" spans="2:11" hidden="1" x14ac:dyDescent="0.25">
      <c r="B15276" s="20">
        <v>45888</v>
      </c>
      <c r="C15276" s="2" t="s">
        <v>1</v>
      </c>
      <c r="D15276" s="2" t="s">
        <v>1050</v>
      </c>
      <c r="E15276" s="2" t="s">
        <v>266</v>
      </c>
      <c r="F15276" s="2" t="s">
        <v>4969</v>
      </c>
      <c r="G15276" s="5">
        <v>320</v>
      </c>
      <c r="H15276" s="5">
        <v>33.5</v>
      </c>
      <c r="I15276" s="5">
        <v>10720</v>
      </c>
      <c r="J15276" s="5">
        <v>9292854.4200000037</v>
      </c>
      <c r="K15276" s="3" t="str" cm="1">
        <f t="array" ref="K15276">_xlfn.LET(_xlpm.d,UPPER(TRIM(CLEAN(SUBSTITUTE(F15276,CHAR(160),"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77" spans="2:11" hidden="1" x14ac:dyDescent="0.25">
      <c r="B15277" s="20">
        <v>45888</v>
      </c>
      <c r="C15277" s="2" t="s">
        <v>1</v>
      </c>
      <c r="D15277" s="2" t="s">
        <v>1267</v>
      </c>
      <c r="E15277" s="2" t="s">
        <v>162</v>
      </c>
      <c r="F15277" s="2" t="s">
        <v>4969</v>
      </c>
      <c r="G15277" s="5">
        <v>220</v>
      </c>
      <c r="H15277" s="5">
        <v>33.5</v>
      </c>
      <c r="I15277" s="5">
        <v>7370</v>
      </c>
      <c r="J15277" s="5">
        <v>9300224.4200000037</v>
      </c>
      <c r="K15277" s="3" t="str" cm="1">
        <f t="array" ref="K15277">_xlfn.LET(_xlpm.d,UPPER(TRIM(CLEAN(SUBSTITUTE(F15277,CHAR(160),"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78" spans="2:11" hidden="1" x14ac:dyDescent="0.25">
      <c r="B15278" s="20">
        <v>45888</v>
      </c>
      <c r="C15278" s="2" t="s">
        <v>1</v>
      </c>
      <c r="D15278" s="2" t="s">
        <v>3871</v>
      </c>
      <c r="E15278" s="2" t="s">
        <v>276</v>
      </c>
      <c r="F15278" s="2" t="s">
        <v>4969</v>
      </c>
      <c r="G15278" s="5">
        <v>90</v>
      </c>
      <c r="H15278" s="5">
        <v>33.5</v>
      </c>
      <c r="I15278" s="5">
        <v>3015</v>
      </c>
      <c r="J15278" s="5">
        <v>9303239.4200000037</v>
      </c>
      <c r="K15278" s="3" t="str" cm="1">
        <f t="array" ref="K15278">_xlfn.LET(_xlpm.d,UPPER(TRIM(CLEAN(SUBSTITUTE(F15278,CHAR(160),"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79" spans="2:11" hidden="1" x14ac:dyDescent="0.25">
      <c r="B15279" s="20">
        <v>45888</v>
      </c>
      <c r="C15279" s="2" t="s">
        <v>1</v>
      </c>
      <c r="D15279" s="2" t="s">
        <v>5385</v>
      </c>
      <c r="E15279" s="2" t="s">
        <v>1634</v>
      </c>
      <c r="F15279" s="2" t="s">
        <v>4969</v>
      </c>
      <c r="G15279" s="5">
        <v>100</v>
      </c>
      <c r="H15279" s="5">
        <v>28.5</v>
      </c>
      <c r="I15279" s="5">
        <v>2850</v>
      </c>
      <c r="J15279" s="5">
        <v>9306089.4200000037</v>
      </c>
      <c r="K15279" s="3" t="str" cm="1">
        <f t="array" ref="K15279">_xlfn.LET(_xlpm.d,UPPER(TRIM(CLEAN(SUBSTITUTE(F15279,CHAR(160),"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80" spans="2:11" hidden="1" x14ac:dyDescent="0.25">
      <c r="B15280" s="20">
        <v>45888</v>
      </c>
      <c r="C15280" s="2" t="s">
        <v>1</v>
      </c>
      <c r="D15280" s="2" t="s">
        <v>1268</v>
      </c>
      <c r="E15280" s="2" t="s">
        <v>158</v>
      </c>
      <c r="F15280" s="2" t="s">
        <v>4969</v>
      </c>
      <c r="G15280" s="5">
        <v>150</v>
      </c>
      <c r="H15280" s="5">
        <v>33.5</v>
      </c>
      <c r="I15280" s="5">
        <v>5025</v>
      </c>
      <c r="J15280" s="5">
        <v>9311114.4200000037</v>
      </c>
      <c r="K15280" s="3" t="str" cm="1">
        <f t="array" ref="K15280">_xlfn.LET(_xlpm.d,UPPER(TRIM(CLEAN(SUBSTITUTE(F15280,CHAR(160),"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81" spans="2:11" hidden="1" x14ac:dyDescent="0.25">
      <c r="B15281" s="20">
        <v>45888</v>
      </c>
      <c r="C15281" s="2" t="s">
        <v>1</v>
      </c>
      <c r="D15281" s="2" t="s">
        <v>4478</v>
      </c>
      <c r="E15281" s="2" t="s">
        <v>232</v>
      </c>
      <c r="F15281" s="2" t="s">
        <v>4969</v>
      </c>
      <c r="G15281" s="5">
        <v>120</v>
      </c>
      <c r="H15281" s="5">
        <v>33.5</v>
      </c>
      <c r="I15281" s="5">
        <v>4020</v>
      </c>
      <c r="J15281" s="5">
        <v>9315134.4200000037</v>
      </c>
      <c r="K15281" s="3" t="str" cm="1">
        <f t="array" ref="K15281">_xlfn.LET(_xlpm.d,UPPER(TRIM(CLEAN(SUBSTITUTE(F15281,CHAR(160),"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82" spans="2:11" hidden="1" x14ac:dyDescent="0.25">
      <c r="B15282" s="20">
        <v>45888</v>
      </c>
      <c r="C15282" s="2" t="s">
        <v>1</v>
      </c>
      <c r="D15282" s="2" t="s">
        <v>652</v>
      </c>
      <c r="E15282" s="2" t="s">
        <v>147</v>
      </c>
      <c r="F15282" s="2" t="s">
        <v>4969</v>
      </c>
      <c r="G15282" s="5">
        <v>280</v>
      </c>
      <c r="H15282" s="5">
        <v>33.5</v>
      </c>
      <c r="I15282" s="5">
        <v>9380</v>
      </c>
      <c r="J15282" s="5">
        <v>9324514.4200000037</v>
      </c>
      <c r="K15282" s="3" t="str" cm="1">
        <f t="array" ref="K15282">_xlfn.LET(_xlpm.d,UPPER(TRIM(CLEAN(SUBSTITUTE(F15282,CHAR(160),"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83" spans="2:11" hidden="1" x14ac:dyDescent="0.25">
      <c r="B15283" s="20">
        <v>45888</v>
      </c>
      <c r="C15283" s="2" t="s">
        <v>1</v>
      </c>
      <c r="D15283" s="2" t="s">
        <v>653</v>
      </c>
      <c r="E15283" s="2" t="s">
        <v>143</v>
      </c>
      <c r="F15283" s="2" t="s">
        <v>4969</v>
      </c>
      <c r="G15283" s="5">
        <v>100</v>
      </c>
      <c r="H15283" s="5">
        <v>33.5</v>
      </c>
      <c r="I15283" s="5">
        <v>3350</v>
      </c>
      <c r="J15283" s="5">
        <v>9327864.4200000037</v>
      </c>
      <c r="K15283" s="3" t="str" cm="1">
        <f t="array" ref="K15283">_xlfn.LET(_xlpm.d,UPPER(TRIM(CLEAN(SUBSTITUTE(F15283,CHAR(160),"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84" spans="2:11" hidden="1" x14ac:dyDescent="0.25">
      <c r="B15284" s="20">
        <v>45888</v>
      </c>
      <c r="C15284" s="2" t="s">
        <v>1</v>
      </c>
      <c r="D15284" s="2" t="s">
        <v>5386</v>
      </c>
      <c r="E15284" s="2" t="s">
        <v>50</v>
      </c>
      <c r="F15284" s="2" t="s">
        <v>4969</v>
      </c>
      <c r="G15284" s="5">
        <v>200</v>
      </c>
      <c r="H15284" s="5">
        <v>30</v>
      </c>
      <c r="I15284" s="5">
        <v>6000</v>
      </c>
      <c r="J15284" s="5">
        <v>9333864.4200000037</v>
      </c>
      <c r="K15284" s="3" t="str" cm="1">
        <f t="array" ref="K15284">_xlfn.LET(_xlpm.d,UPPER(TRIM(CLEAN(SUBSTITUTE(F15284,CHAR(160),"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85" spans="2:11" hidden="1" x14ac:dyDescent="0.25">
      <c r="B15285" s="20">
        <v>45888</v>
      </c>
      <c r="C15285" s="2" t="s">
        <v>1</v>
      </c>
      <c r="D15285" s="2" t="s">
        <v>5386</v>
      </c>
      <c r="E15285" s="2" t="s">
        <v>50</v>
      </c>
      <c r="F15285" s="2" t="s">
        <v>5387</v>
      </c>
      <c r="G15285" s="5">
        <v>200</v>
      </c>
      <c r="H15285" s="5">
        <v>20</v>
      </c>
      <c r="I15285" s="5">
        <v>4000</v>
      </c>
      <c r="J15285" s="5">
        <v>9337864.4200000037</v>
      </c>
      <c r="K15285" s="3" t="str" cm="1">
        <f t="array" ref="K15285">_xlfn.LET(_xlpm.d,UPPER(TRIM(CLEAN(SUBSTITUTE(F15285,CHAR(160),"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86" spans="2:11" hidden="1" x14ac:dyDescent="0.25">
      <c r="B15286" s="20">
        <v>45888</v>
      </c>
      <c r="C15286" s="2" t="s">
        <v>1</v>
      </c>
      <c r="D15286" s="2" t="s">
        <v>3012</v>
      </c>
      <c r="E15286" s="2" t="s">
        <v>6</v>
      </c>
      <c r="F15286" s="2" t="s">
        <v>4969</v>
      </c>
      <c r="G15286" s="5">
        <v>100</v>
      </c>
      <c r="H15286" s="5">
        <v>33.99</v>
      </c>
      <c r="I15286" s="5">
        <v>3399</v>
      </c>
      <c r="J15286" s="5">
        <v>9341263.4200000037</v>
      </c>
      <c r="K15286" s="3" t="str" cm="1">
        <f t="array" ref="K15286">_xlfn.LET(_xlpm.d,UPPER(TRIM(CLEAN(SUBSTITUTE(F15286,CHAR(160),"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87" spans="2:11" hidden="1" x14ac:dyDescent="0.25">
      <c r="B15287" s="20">
        <v>45888</v>
      </c>
      <c r="C15287" s="2" t="s">
        <v>1</v>
      </c>
      <c r="D15287" s="2" t="s">
        <v>1051</v>
      </c>
      <c r="E15287" s="2" t="s">
        <v>78</v>
      </c>
      <c r="F15287" s="2" t="s">
        <v>4969</v>
      </c>
      <c r="G15287" s="5">
        <v>130</v>
      </c>
      <c r="H15287" s="5">
        <v>33.5</v>
      </c>
      <c r="I15287" s="5">
        <v>4355</v>
      </c>
      <c r="J15287" s="5">
        <v>9345618.4200000037</v>
      </c>
      <c r="K15287" s="3" t="str" cm="1">
        <f t="array" ref="K15287">_xlfn.LET(_xlpm.d,UPPER(TRIM(CLEAN(SUBSTITUTE(F15287,CHAR(160),"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88" spans="2:11" hidden="1" x14ac:dyDescent="0.25">
      <c r="B15288" s="20">
        <v>45888</v>
      </c>
      <c r="C15288" s="2" t="s">
        <v>1</v>
      </c>
      <c r="D15288" s="2" t="s">
        <v>3013</v>
      </c>
      <c r="E15288" s="2" t="s">
        <v>234</v>
      </c>
      <c r="F15288" s="2" t="s">
        <v>4969</v>
      </c>
      <c r="G15288" s="5">
        <v>160</v>
      </c>
      <c r="H15288" s="5">
        <v>33.5</v>
      </c>
      <c r="I15288" s="5">
        <v>5360</v>
      </c>
      <c r="J15288" s="5">
        <v>9350978.4200000037</v>
      </c>
      <c r="K15288" s="3" t="str" cm="1">
        <f t="array" ref="K15288">_xlfn.LET(_xlpm.d,UPPER(TRIM(CLEAN(SUBSTITUTE(F15288,CHAR(160),"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89" spans="2:11" hidden="1" x14ac:dyDescent="0.25">
      <c r="B15289" s="20">
        <v>45888</v>
      </c>
      <c r="C15289" s="2" t="s">
        <v>1</v>
      </c>
      <c r="D15289" s="2" t="s">
        <v>5388</v>
      </c>
      <c r="E15289" s="2" t="s">
        <v>165</v>
      </c>
      <c r="F15289" s="2" t="s">
        <v>4969</v>
      </c>
      <c r="G15289" s="5">
        <v>120</v>
      </c>
      <c r="H15289" s="5">
        <v>33.5</v>
      </c>
      <c r="I15289" s="5">
        <v>4020</v>
      </c>
      <c r="J15289" s="5">
        <v>9354998.4200000037</v>
      </c>
      <c r="K15289" s="3" t="str" cm="1">
        <f t="array" ref="K15289">_xlfn.LET(_xlpm.d,UPPER(TRIM(CLEAN(SUBSTITUTE(F15289,CHAR(160),"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90" spans="2:11" hidden="1" x14ac:dyDescent="0.25">
      <c r="B15290" s="20">
        <v>45888</v>
      </c>
      <c r="C15290" s="2" t="s">
        <v>1</v>
      </c>
      <c r="D15290" s="2" t="s">
        <v>3014</v>
      </c>
      <c r="E15290" s="2" t="s">
        <v>261</v>
      </c>
      <c r="F15290" s="2" t="s">
        <v>4969</v>
      </c>
      <c r="G15290" s="5">
        <v>70</v>
      </c>
      <c r="H15290" s="5">
        <v>33.5</v>
      </c>
      <c r="I15290" s="5">
        <v>2345</v>
      </c>
      <c r="J15290" s="5">
        <v>9357343.4200000037</v>
      </c>
      <c r="K15290" s="3" t="str" cm="1">
        <f t="array" ref="K15290">_xlfn.LET(_xlpm.d,UPPER(TRIM(CLEAN(SUBSTITUTE(F15290,CHAR(160),"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91" spans="2:11" hidden="1" x14ac:dyDescent="0.25">
      <c r="B15291" s="20">
        <v>45888</v>
      </c>
      <c r="C15291" s="2" t="s">
        <v>1</v>
      </c>
      <c r="D15291" s="2" t="s">
        <v>5389</v>
      </c>
      <c r="E15291" s="2" t="s">
        <v>25</v>
      </c>
      <c r="F15291" s="2" t="s">
        <v>4969</v>
      </c>
      <c r="G15291" s="5">
        <v>17</v>
      </c>
      <c r="H15291" s="5">
        <v>28.55</v>
      </c>
      <c r="I15291" s="5">
        <v>485.35</v>
      </c>
      <c r="J15291" s="5">
        <v>9357828.7700000033</v>
      </c>
      <c r="K15291" s="3" t="str" cm="1">
        <f t="array" ref="K15291">_xlfn.LET(_xlpm.d,UPPER(TRIM(CLEAN(SUBSTITUTE(F15291,CHAR(160),"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92" spans="2:11" hidden="1" x14ac:dyDescent="0.25">
      <c r="B15292" s="20">
        <v>45888</v>
      </c>
      <c r="C15292" s="2" t="s">
        <v>1</v>
      </c>
      <c r="D15292" s="2" t="s">
        <v>654</v>
      </c>
      <c r="E15292" s="2" t="s">
        <v>156</v>
      </c>
      <c r="F15292" s="2" t="s">
        <v>4969</v>
      </c>
      <c r="G15292" s="5">
        <v>220</v>
      </c>
      <c r="H15292" s="5">
        <v>33.5</v>
      </c>
      <c r="I15292" s="5">
        <v>7370</v>
      </c>
      <c r="J15292" s="5">
        <v>9365198.7700000033</v>
      </c>
      <c r="K15292" s="3" t="str" cm="1">
        <f t="array" ref="K15292">_xlfn.LET(_xlpm.d,UPPER(TRIM(CLEAN(SUBSTITUTE(F15292,CHAR(160),"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93" spans="2:11" hidden="1" x14ac:dyDescent="0.25">
      <c r="B15293" s="20">
        <v>45888</v>
      </c>
      <c r="C15293" s="2" t="s">
        <v>1</v>
      </c>
      <c r="D15293" s="2" t="s">
        <v>3872</v>
      </c>
      <c r="E15293" s="2" t="s">
        <v>186</v>
      </c>
      <c r="F15293" s="2" t="s">
        <v>4969</v>
      </c>
      <c r="G15293" s="5">
        <v>130</v>
      </c>
      <c r="H15293" s="5">
        <v>33.5</v>
      </c>
      <c r="I15293" s="5">
        <v>4355</v>
      </c>
      <c r="J15293" s="5">
        <v>9369553.7700000033</v>
      </c>
      <c r="K15293" s="3" t="str" cm="1">
        <f t="array" ref="K15293">_xlfn.LET(_xlpm.d,UPPER(TRIM(CLEAN(SUBSTITUTE(F15293,CHAR(160),"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94" spans="2:11" hidden="1" x14ac:dyDescent="0.25">
      <c r="B15294" s="20">
        <v>45888</v>
      </c>
      <c r="C15294" s="2" t="s">
        <v>1</v>
      </c>
      <c r="D15294" s="2" t="s">
        <v>1504</v>
      </c>
      <c r="E15294" s="2" t="s">
        <v>141</v>
      </c>
      <c r="F15294" s="2" t="s">
        <v>4969</v>
      </c>
      <c r="G15294" s="5">
        <v>160</v>
      </c>
      <c r="H15294" s="5">
        <v>33.5</v>
      </c>
      <c r="I15294" s="5">
        <v>5360</v>
      </c>
      <c r="J15294" s="5">
        <v>9374913.7700000033</v>
      </c>
      <c r="K15294" s="3" t="str" cm="1">
        <f t="array" ref="K15294">_xlfn.LET(_xlpm.d,UPPER(TRIM(CLEAN(SUBSTITUTE(F15294,CHAR(160),"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95" spans="2:11" hidden="1" x14ac:dyDescent="0.25">
      <c r="B15295" s="20">
        <v>45888</v>
      </c>
      <c r="C15295" s="2" t="s">
        <v>1</v>
      </c>
      <c r="D15295" s="2" t="s">
        <v>1052</v>
      </c>
      <c r="E15295" s="2" t="s">
        <v>874</v>
      </c>
      <c r="F15295" s="2" t="s">
        <v>4969</v>
      </c>
      <c r="G15295" s="5">
        <v>500</v>
      </c>
      <c r="H15295" s="5">
        <v>25.95</v>
      </c>
      <c r="I15295" s="5">
        <v>12975</v>
      </c>
      <c r="J15295" s="5">
        <v>9387888.7700000033</v>
      </c>
      <c r="K15295" s="3" t="str" cm="1">
        <f t="array" ref="K15295">_xlfn.LET(_xlpm.d,UPPER(TRIM(CLEAN(SUBSTITUTE(F15295,CHAR(160),"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96" spans="2:11" hidden="1" x14ac:dyDescent="0.25">
      <c r="B15296" s="20">
        <v>45888</v>
      </c>
      <c r="C15296" s="2" t="s">
        <v>1</v>
      </c>
      <c r="D15296" s="2" t="s">
        <v>5390</v>
      </c>
      <c r="E15296" s="2" t="s">
        <v>874</v>
      </c>
      <c r="F15296" s="2" t="s">
        <v>4969</v>
      </c>
      <c r="G15296" s="5">
        <v>100</v>
      </c>
      <c r="H15296" s="5">
        <v>0</v>
      </c>
      <c r="I15296" s="5">
        <v>0</v>
      </c>
      <c r="J15296" s="5">
        <v>9387888.7700000033</v>
      </c>
      <c r="K15296" s="3" t="str" cm="1">
        <f t="array" ref="K15296">_xlfn.LET(_xlpm.d,UPPER(TRIM(CLEAN(SUBSTITUTE(F15296,CHAR(160),"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97" spans="2:11" hidden="1" x14ac:dyDescent="0.25">
      <c r="B15297" s="20">
        <v>45888</v>
      </c>
      <c r="C15297" s="2" t="s">
        <v>1</v>
      </c>
      <c r="D15297" s="2" t="s">
        <v>5391</v>
      </c>
      <c r="E15297" s="2" t="s">
        <v>759</v>
      </c>
      <c r="F15297" s="2" t="s">
        <v>4969</v>
      </c>
      <c r="G15297" s="5">
        <v>330</v>
      </c>
      <c r="H15297" s="5">
        <v>31.8</v>
      </c>
      <c r="I15297" s="5">
        <v>10494</v>
      </c>
      <c r="J15297" s="5">
        <v>9398382.7700000033</v>
      </c>
      <c r="K15297" s="3" t="str" cm="1">
        <f t="array" ref="K15297">_xlfn.LET(_xlpm.d,UPPER(TRIM(CLEAN(SUBSTITUTE(F15297,CHAR(160),"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98" spans="2:11" hidden="1" x14ac:dyDescent="0.25">
      <c r="B15298" s="20">
        <v>45889</v>
      </c>
      <c r="C15298" s="2" t="s">
        <v>1</v>
      </c>
      <c r="D15298" s="2" t="s">
        <v>5392</v>
      </c>
      <c r="E15298" s="2" t="s">
        <v>1701</v>
      </c>
      <c r="F15298" s="2" t="s">
        <v>4969</v>
      </c>
      <c r="G15298" s="5">
        <v>228</v>
      </c>
      <c r="H15298" s="5">
        <v>28.5</v>
      </c>
      <c r="I15298" s="5">
        <v>6498</v>
      </c>
      <c r="J15298" s="5">
        <v>9404880.7700000033</v>
      </c>
      <c r="K15298" s="3" t="str" cm="1">
        <f t="array" ref="K15298">_xlfn.LET(_xlpm.d,UPPER(TRIM(CLEAN(SUBSTITUTE(F15298,CHAR(160),"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299" spans="2:11" hidden="1" x14ac:dyDescent="0.25">
      <c r="B15299" s="20">
        <v>45889</v>
      </c>
      <c r="C15299" s="2" t="s">
        <v>1</v>
      </c>
      <c r="D15299" s="2" t="s">
        <v>1053</v>
      </c>
      <c r="E15299" s="2" t="s">
        <v>149</v>
      </c>
      <c r="F15299" s="2" t="s">
        <v>4969</v>
      </c>
      <c r="G15299" s="5">
        <v>210</v>
      </c>
      <c r="H15299" s="5">
        <v>33.5</v>
      </c>
      <c r="I15299" s="5">
        <v>7035</v>
      </c>
      <c r="J15299" s="5">
        <v>9411915.7700000033</v>
      </c>
      <c r="K15299" s="3" t="str" cm="1">
        <f t="array" ref="K15299">_xlfn.LET(_xlpm.d,UPPER(TRIM(CLEAN(SUBSTITUTE(F15299,CHAR(160),"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00" spans="2:11" hidden="1" x14ac:dyDescent="0.25">
      <c r="B15300" s="20">
        <v>45889</v>
      </c>
      <c r="C15300" s="2" t="s">
        <v>1</v>
      </c>
      <c r="D15300" s="2" t="s">
        <v>2003</v>
      </c>
      <c r="E15300" s="2" t="s">
        <v>189</v>
      </c>
      <c r="F15300" s="2" t="s">
        <v>4969</v>
      </c>
      <c r="G15300" s="5">
        <v>90</v>
      </c>
      <c r="H15300" s="5">
        <v>33.5</v>
      </c>
      <c r="I15300" s="5">
        <v>3015</v>
      </c>
      <c r="J15300" s="5">
        <v>9414930.7700000033</v>
      </c>
      <c r="K15300" s="3" t="str" cm="1">
        <f t="array" ref="K15300">_xlfn.LET(_xlpm.d,UPPER(TRIM(CLEAN(SUBSTITUTE(F15300,CHAR(160),"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01" spans="2:11" hidden="1" x14ac:dyDescent="0.25">
      <c r="B15301" s="20">
        <v>45889</v>
      </c>
      <c r="C15301" s="2" t="s">
        <v>1</v>
      </c>
      <c r="D15301" s="2" t="s">
        <v>2004</v>
      </c>
      <c r="E15301" s="2" t="s">
        <v>282</v>
      </c>
      <c r="F15301" s="2" t="s">
        <v>4969</v>
      </c>
      <c r="G15301" s="5">
        <v>120</v>
      </c>
      <c r="H15301" s="5">
        <v>33.5</v>
      </c>
      <c r="I15301" s="5">
        <v>4020</v>
      </c>
      <c r="J15301" s="5">
        <v>9418950.7700000033</v>
      </c>
      <c r="K15301" s="3" t="str" cm="1">
        <f t="array" ref="K15301">_xlfn.LET(_xlpm.d,UPPER(TRIM(CLEAN(SUBSTITUTE(F15301,CHAR(160),"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02" spans="2:11" hidden="1" x14ac:dyDescent="0.25">
      <c r="B15302" s="20">
        <v>45889</v>
      </c>
      <c r="C15302" s="2" t="s">
        <v>1</v>
      </c>
      <c r="D15302" s="2" t="s">
        <v>2005</v>
      </c>
      <c r="E15302" s="2" t="s">
        <v>796</v>
      </c>
      <c r="F15302" s="2" t="s">
        <v>4969</v>
      </c>
      <c r="G15302" s="5">
        <v>60</v>
      </c>
      <c r="H15302" s="5">
        <v>28.65</v>
      </c>
      <c r="I15302" s="5">
        <v>1719</v>
      </c>
      <c r="J15302" s="5">
        <v>9420669.7700000033</v>
      </c>
      <c r="K15302" s="3" t="str" cm="1">
        <f t="array" ref="K15302">_xlfn.LET(_xlpm.d,UPPER(TRIM(CLEAN(SUBSTITUTE(F15302,CHAR(160),"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03" spans="2:11" hidden="1" x14ac:dyDescent="0.25">
      <c r="B15303" s="20">
        <v>45889</v>
      </c>
      <c r="C15303" s="2" t="s">
        <v>1</v>
      </c>
      <c r="D15303" s="2" t="s">
        <v>5393</v>
      </c>
      <c r="E15303" s="2" t="s">
        <v>5394</v>
      </c>
      <c r="F15303" s="2" t="s">
        <v>5395</v>
      </c>
      <c r="G15303" s="5">
        <v>15</v>
      </c>
      <c r="H15303" s="5">
        <v>28</v>
      </c>
      <c r="I15303" s="5">
        <v>420</v>
      </c>
      <c r="J15303" s="5">
        <v>9421089.7700000033</v>
      </c>
      <c r="K15303" s="3" t="str" cm="1">
        <f t="array" ref="K15303">_xlfn.LET(_xlpm.d,UPPER(TRIM(CLEAN(SUBSTITUTE(F15303,CHAR(160),"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04" spans="2:11" hidden="1" x14ac:dyDescent="0.25">
      <c r="B15304" s="20">
        <v>45890</v>
      </c>
      <c r="C15304" s="2" t="s">
        <v>1</v>
      </c>
      <c r="D15304" s="2" t="s">
        <v>5396</v>
      </c>
      <c r="E15304" s="2" t="s">
        <v>27</v>
      </c>
      <c r="F15304" s="2" t="s">
        <v>4969</v>
      </c>
      <c r="G15304" s="5">
        <v>100</v>
      </c>
      <c r="H15304" s="5">
        <v>31.8</v>
      </c>
      <c r="I15304" s="5">
        <v>3180</v>
      </c>
      <c r="J15304" s="5">
        <v>9424269.7700000033</v>
      </c>
      <c r="K15304" s="3" t="str" cm="1">
        <f t="array" ref="K15304">_xlfn.LET(_xlpm.d,UPPER(TRIM(CLEAN(SUBSTITUTE(F15304,CHAR(160),"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05" spans="2:11" hidden="1" x14ac:dyDescent="0.25">
      <c r="B15305" s="20">
        <v>45890</v>
      </c>
      <c r="C15305" s="2" t="s">
        <v>1</v>
      </c>
      <c r="D15305" s="2" t="s">
        <v>2006</v>
      </c>
      <c r="E15305" s="2" t="s">
        <v>151</v>
      </c>
      <c r="F15305" s="2" t="s">
        <v>4969</v>
      </c>
      <c r="G15305" s="5">
        <v>130</v>
      </c>
      <c r="H15305" s="5">
        <v>33.5</v>
      </c>
      <c r="I15305" s="5">
        <v>4355</v>
      </c>
      <c r="J15305" s="5">
        <v>9428624.7700000033</v>
      </c>
      <c r="K15305" s="3" t="str" cm="1">
        <f t="array" ref="K15305">_xlfn.LET(_xlpm.d,UPPER(TRIM(CLEAN(SUBSTITUTE(F15305,CHAR(160),"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06" spans="2:11" hidden="1" x14ac:dyDescent="0.25">
      <c r="B15306" s="20">
        <v>45890</v>
      </c>
      <c r="C15306" s="2" t="s">
        <v>1</v>
      </c>
      <c r="D15306" s="2" t="s">
        <v>3015</v>
      </c>
      <c r="E15306" s="2" t="s">
        <v>491</v>
      </c>
      <c r="F15306" s="2" t="s">
        <v>4969</v>
      </c>
      <c r="G15306" s="5">
        <v>40</v>
      </c>
      <c r="H15306" s="5">
        <v>28.5</v>
      </c>
      <c r="I15306" s="5">
        <v>1140</v>
      </c>
      <c r="J15306" s="5">
        <v>9429764.7700000033</v>
      </c>
      <c r="K15306" s="3" t="str" cm="1">
        <f t="array" ref="K15306">_xlfn.LET(_xlpm.d,UPPER(TRIM(CLEAN(SUBSTITUTE(F15306,CHAR(160),"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07" spans="2:11" hidden="1" x14ac:dyDescent="0.25">
      <c r="B15307" s="20">
        <v>45890</v>
      </c>
      <c r="C15307" s="2" t="s">
        <v>1</v>
      </c>
      <c r="D15307" s="2" t="s">
        <v>1054</v>
      </c>
      <c r="E15307" s="2" t="s">
        <v>248</v>
      </c>
      <c r="F15307" s="2" t="s">
        <v>4969</v>
      </c>
      <c r="G15307" s="5">
        <v>150</v>
      </c>
      <c r="H15307" s="5">
        <v>33.5</v>
      </c>
      <c r="I15307" s="5">
        <v>5025</v>
      </c>
      <c r="J15307" s="5">
        <v>9434789.7700000033</v>
      </c>
      <c r="K15307" s="3" t="str" cm="1">
        <f t="array" ref="K15307">_xlfn.LET(_xlpm.d,UPPER(TRIM(CLEAN(SUBSTITUTE(F15307,CHAR(160),"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08" spans="2:11" hidden="1" x14ac:dyDescent="0.25">
      <c r="B15308" s="20">
        <v>45890</v>
      </c>
      <c r="C15308" s="2" t="s">
        <v>1</v>
      </c>
      <c r="D15308" s="2" t="s">
        <v>2007</v>
      </c>
      <c r="E15308" s="2" t="s">
        <v>254</v>
      </c>
      <c r="F15308" s="2" t="s">
        <v>4969</v>
      </c>
      <c r="G15308" s="5">
        <v>100</v>
      </c>
      <c r="H15308" s="5">
        <v>33.5</v>
      </c>
      <c r="I15308" s="5">
        <v>3350</v>
      </c>
      <c r="J15308" s="5">
        <v>9438139.7700000033</v>
      </c>
      <c r="K15308" s="3" t="str" cm="1">
        <f t="array" ref="K15308">_xlfn.LET(_xlpm.d,UPPER(TRIM(CLEAN(SUBSTITUTE(F15308,CHAR(160),"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09" spans="2:11" hidden="1" x14ac:dyDescent="0.25">
      <c r="B15309" s="20">
        <v>45890</v>
      </c>
      <c r="C15309" s="2" t="s">
        <v>1</v>
      </c>
      <c r="D15309" s="2" t="s">
        <v>1055</v>
      </c>
      <c r="E15309" s="2" t="s">
        <v>192</v>
      </c>
      <c r="F15309" s="2" t="s">
        <v>4969</v>
      </c>
      <c r="G15309" s="5">
        <v>100</v>
      </c>
      <c r="H15309" s="5">
        <v>33.5</v>
      </c>
      <c r="I15309" s="5">
        <v>3350</v>
      </c>
      <c r="J15309" s="5">
        <v>9441489.7700000033</v>
      </c>
      <c r="K15309" s="3" t="str" cm="1">
        <f t="array" ref="K15309">_xlfn.LET(_xlpm.d,UPPER(TRIM(CLEAN(SUBSTITUTE(F15309,CHAR(160),"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10" spans="2:11" hidden="1" x14ac:dyDescent="0.25">
      <c r="B15310" s="20">
        <v>45890</v>
      </c>
      <c r="C15310" s="2" t="s">
        <v>1</v>
      </c>
      <c r="D15310" s="2" t="s">
        <v>2008</v>
      </c>
      <c r="E15310" s="2" t="s">
        <v>268</v>
      </c>
      <c r="F15310" s="2" t="s">
        <v>4969</v>
      </c>
      <c r="G15310" s="5">
        <v>200</v>
      </c>
      <c r="H15310" s="5">
        <v>33.5</v>
      </c>
      <c r="I15310" s="5">
        <v>6700</v>
      </c>
      <c r="J15310" s="5">
        <v>9448189.7700000033</v>
      </c>
      <c r="K15310" s="3" t="str" cm="1">
        <f t="array" ref="K15310">_xlfn.LET(_xlpm.d,UPPER(TRIM(CLEAN(SUBSTITUTE(F15310,CHAR(160),"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11" spans="2:11" hidden="1" x14ac:dyDescent="0.25">
      <c r="B15311" s="20">
        <v>45890</v>
      </c>
      <c r="C15311" s="2" t="s">
        <v>1</v>
      </c>
      <c r="D15311" s="2" t="s">
        <v>3016</v>
      </c>
      <c r="E15311" s="2" t="s">
        <v>135</v>
      </c>
      <c r="F15311" s="2" t="s">
        <v>4969</v>
      </c>
      <c r="G15311" s="5">
        <v>100</v>
      </c>
      <c r="H15311" s="5">
        <v>33.5</v>
      </c>
      <c r="I15311" s="5">
        <v>3350</v>
      </c>
      <c r="J15311" s="5">
        <v>9451539.7700000033</v>
      </c>
      <c r="K15311" s="3" t="str" cm="1">
        <f t="array" ref="K15311">_xlfn.LET(_xlpm.d,UPPER(TRIM(CLEAN(SUBSTITUTE(F15311,CHAR(160),"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12" spans="2:11" hidden="1" x14ac:dyDescent="0.25">
      <c r="B15312" s="20">
        <v>45890</v>
      </c>
      <c r="C15312" s="2" t="s">
        <v>1</v>
      </c>
      <c r="D15312" s="2" t="s">
        <v>5397</v>
      </c>
      <c r="E15312" s="2" t="s">
        <v>5000</v>
      </c>
      <c r="F15312" s="2" t="s">
        <v>4969</v>
      </c>
      <c r="G15312" s="5">
        <v>100</v>
      </c>
      <c r="H15312" s="5">
        <v>33.5</v>
      </c>
      <c r="I15312" s="5">
        <v>3350</v>
      </c>
      <c r="J15312" s="5">
        <v>9454889.7700000033</v>
      </c>
      <c r="K15312" s="3" t="str" cm="1">
        <f t="array" ref="K15312">_xlfn.LET(_xlpm.d,UPPER(TRIM(CLEAN(SUBSTITUTE(F15312,CHAR(160),"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13" spans="2:11" hidden="1" x14ac:dyDescent="0.25">
      <c r="B15313" s="20">
        <v>45890</v>
      </c>
      <c r="C15313" s="2" t="s">
        <v>1</v>
      </c>
      <c r="D15313" s="2" t="s">
        <v>3017</v>
      </c>
      <c r="E15313" s="2" t="s">
        <v>544</v>
      </c>
      <c r="F15313" s="2" t="s">
        <v>4969</v>
      </c>
      <c r="G15313" s="5">
        <v>190</v>
      </c>
      <c r="H15313" s="5">
        <v>28.5</v>
      </c>
      <c r="I15313" s="5">
        <v>5415</v>
      </c>
      <c r="J15313" s="5">
        <v>9460304.7700000033</v>
      </c>
      <c r="K15313" s="3" t="str" cm="1">
        <f t="array" ref="K15313">_xlfn.LET(_xlpm.d,UPPER(TRIM(CLEAN(SUBSTITUTE(F15313,CHAR(160),"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14" spans="2:11" hidden="1" x14ac:dyDescent="0.25">
      <c r="B15314" s="20">
        <v>45890</v>
      </c>
      <c r="C15314" s="2" t="s">
        <v>1</v>
      </c>
      <c r="D15314" s="2" t="s">
        <v>5398</v>
      </c>
      <c r="E15314" s="2" t="s">
        <v>1765</v>
      </c>
      <c r="F15314" s="2" t="s">
        <v>4969</v>
      </c>
      <c r="G15314" s="5">
        <v>510</v>
      </c>
      <c r="H15314" s="5">
        <v>28.5</v>
      </c>
      <c r="I15314" s="5">
        <v>14535</v>
      </c>
      <c r="J15314" s="5">
        <v>9474839.7700000033</v>
      </c>
      <c r="K15314" s="3" t="str" cm="1">
        <f t="array" ref="K15314">_xlfn.LET(_xlpm.d,UPPER(TRIM(CLEAN(SUBSTITUTE(F15314,CHAR(160),"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15" spans="2:11" hidden="1" x14ac:dyDescent="0.25">
      <c r="B15315" s="20">
        <v>45890</v>
      </c>
      <c r="C15315" s="2" t="s">
        <v>1</v>
      </c>
      <c r="D15315" s="2" t="s">
        <v>1351</v>
      </c>
      <c r="E15315" s="2" t="s">
        <v>160</v>
      </c>
      <c r="F15315" s="2" t="s">
        <v>4969</v>
      </c>
      <c r="G15315" s="5">
        <v>215</v>
      </c>
      <c r="H15315" s="5">
        <v>33.5</v>
      </c>
      <c r="I15315" s="5">
        <v>7202.5</v>
      </c>
      <c r="J15315" s="5">
        <v>9482042.2700000033</v>
      </c>
      <c r="K15315" s="3" t="str" cm="1">
        <f t="array" ref="K15315">_xlfn.LET(_xlpm.d,UPPER(TRIM(CLEAN(SUBSTITUTE(F15315,CHAR(160),"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16" spans="2:11" hidden="1" x14ac:dyDescent="0.25">
      <c r="B15316" s="20">
        <v>45890</v>
      </c>
      <c r="C15316" s="2" t="s">
        <v>1</v>
      </c>
      <c r="D15316" s="2" t="s">
        <v>2009</v>
      </c>
      <c r="E15316" s="2" t="s">
        <v>305</v>
      </c>
      <c r="F15316" s="2" t="s">
        <v>4969</v>
      </c>
      <c r="G15316" s="5">
        <v>730</v>
      </c>
      <c r="H15316" s="5">
        <v>33.5</v>
      </c>
      <c r="I15316" s="5">
        <v>24455</v>
      </c>
      <c r="J15316" s="5">
        <v>9506497.2700000033</v>
      </c>
      <c r="K15316" s="3" t="str" cm="1">
        <f t="array" ref="K15316">_xlfn.LET(_xlpm.d,UPPER(TRIM(CLEAN(SUBSTITUTE(F15316,CHAR(160),"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17" spans="2:11" hidden="1" x14ac:dyDescent="0.25">
      <c r="B15317" s="20">
        <v>45890</v>
      </c>
      <c r="C15317" s="2" t="s">
        <v>1</v>
      </c>
      <c r="D15317" s="2" t="s">
        <v>5399</v>
      </c>
      <c r="E15317" s="2" t="s">
        <v>302</v>
      </c>
      <c r="F15317" s="2" t="s">
        <v>4969</v>
      </c>
      <c r="G15317" s="5">
        <v>90</v>
      </c>
      <c r="H15317" s="5">
        <v>27.8</v>
      </c>
      <c r="I15317" s="5">
        <v>2502</v>
      </c>
      <c r="J15317" s="5">
        <v>9508999.2700000033</v>
      </c>
      <c r="K15317" s="3" t="str" cm="1">
        <f t="array" ref="K15317">_xlfn.LET(_xlpm.d,UPPER(TRIM(CLEAN(SUBSTITUTE(F15317,CHAR(160),"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18" spans="2:11" hidden="1" x14ac:dyDescent="0.25">
      <c r="B15318" s="20">
        <v>45890</v>
      </c>
      <c r="C15318" s="2" t="s">
        <v>1</v>
      </c>
      <c r="D15318" s="2" t="s">
        <v>5400</v>
      </c>
      <c r="E15318" s="2" t="s">
        <v>5004</v>
      </c>
      <c r="F15318" s="2" t="s">
        <v>4969</v>
      </c>
      <c r="G15318" s="5">
        <v>35</v>
      </c>
      <c r="H15318" s="5">
        <v>31.8</v>
      </c>
      <c r="I15318" s="5">
        <v>1113</v>
      </c>
      <c r="J15318" s="5">
        <v>9510112.2700000033</v>
      </c>
      <c r="K15318" s="3" t="str" cm="1">
        <f t="array" ref="K15318">_xlfn.LET(_xlpm.d,UPPER(TRIM(CLEAN(SUBSTITUTE(F15318,CHAR(160),"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19" spans="2:11" hidden="1" x14ac:dyDescent="0.25">
      <c r="B15319" s="20">
        <v>45890</v>
      </c>
      <c r="C15319" s="2" t="s">
        <v>1</v>
      </c>
      <c r="D15319" s="2" t="s">
        <v>3018</v>
      </c>
      <c r="E15319" s="2" t="s">
        <v>3</v>
      </c>
      <c r="F15319" s="2" t="s">
        <v>4969</v>
      </c>
      <c r="G15319" s="5">
        <v>230</v>
      </c>
      <c r="H15319" s="5">
        <v>31.8</v>
      </c>
      <c r="I15319" s="5">
        <v>7314</v>
      </c>
      <c r="J15319" s="5">
        <v>9517426.2700000033</v>
      </c>
      <c r="K15319" s="3" t="str" cm="1">
        <f t="array" ref="K15319">_xlfn.LET(_xlpm.d,UPPER(TRIM(CLEAN(SUBSTITUTE(F15319,CHAR(160),"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20" spans="2:11" hidden="1" x14ac:dyDescent="0.25">
      <c r="B15320" s="20">
        <v>45890</v>
      </c>
      <c r="C15320" s="2" t="s">
        <v>1</v>
      </c>
      <c r="D15320" s="2" t="s">
        <v>3873</v>
      </c>
      <c r="E15320" s="2" t="s">
        <v>226</v>
      </c>
      <c r="F15320" s="2" t="s">
        <v>4969</v>
      </c>
      <c r="G15320" s="5">
        <v>200</v>
      </c>
      <c r="H15320" s="5">
        <v>33.5</v>
      </c>
      <c r="I15320" s="5">
        <v>6700</v>
      </c>
      <c r="J15320" s="5">
        <v>9524126.2700000033</v>
      </c>
      <c r="K15320" s="3" t="str" cm="1">
        <f t="array" ref="K15320">_xlfn.LET(_xlpm.d,UPPER(TRIM(CLEAN(SUBSTITUTE(F15320,CHAR(160),"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21" spans="2:11" hidden="1" x14ac:dyDescent="0.25">
      <c r="B15321" s="20">
        <v>45890</v>
      </c>
      <c r="C15321" s="2" t="s">
        <v>1</v>
      </c>
      <c r="D15321" s="2" t="s">
        <v>3019</v>
      </c>
      <c r="E15321" s="2" t="s">
        <v>228</v>
      </c>
      <c r="F15321" s="2" t="s">
        <v>4969</v>
      </c>
      <c r="G15321" s="5">
        <v>300</v>
      </c>
      <c r="H15321" s="5">
        <v>33.5</v>
      </c>
      <c r="I15321" s="5">
        <v>10050</v>
      </c>
      <c r="J15321" s="5">
        <v>9534176.2700000033</v>
      </c>
      <c r="K15321" s="3" t="str" cm="1">
        <f t="array" ref="K15321">_xlfn.LET(_xlpm.d,UPPER(TRIM(CLEAN(SUBSTITUTE(F15321,CHAR(160),"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22" spans="2:11" hidden="1" x14ac:dyDescent="0.25">
      <c r="B15322" s="20">
        <v>45890</v>
      </c>
      <c r="C15322" s="2" t="s">
        <v>1</v>
      </c>
      <c r="D15322" s="2" t="s">
        <v>3020</v>
      </c>
      <c r="E15322" s="2" t="s">
        <v>1767</v>
      </c>
      <c r="F15322" s="2" t="s">
        <v>4969</v>
      </c>
      <c r="G15322" s="5">
        <v>400</v>
      </c>
      <c r="H15322" s="5">
        <v>33.5</v>
      </c>
      <c r="I15322" s="5">
        <v>13400</v>
      </c>
      <c r="J15322" s="5">
        <v>9547576.2700000033</v>
      </c>
      <c r="K15322" s="3" t="str" cm="1">
        <f t="array" ref="K15322">_xlfn.LET(_xlpm.d,UPPER(TRIM(CLEAN(SUBSTITUTE(F15322,CHAR(160),"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23" spans="2:11" hidden="1" x14ac:dyDescent="0.25">
      <c r="B15323" s="20">
        <v>45890</v>
      </c>
      <c r="C15323" s="2" t="s">
        <v>1</v>
      </c>
      <c r="D15323" s="2" t="s">
        <v>5401</v>
      </c>
      <c r="E15323" s="2" t="s">
        <v>226</v>
      </c>
      <c r="F15323" s="2" t="s">
        <v>4969</v>
      </c>
      <c r="G15323" s="5">
        <v>40</v>
      </c>
      <c r="H15323" s="5">
        <v>0</v>
      </c>
      <c r="I15323" s="5">
        <v>0</v>
      </c>
      <c r="J15323" s="5">
        <v>9547576.2700000033</v>
      </c>
      <c r="K15323" s="3" t="str" cm="1">
        <f t="array" ref="K15323">_xlfn.LET(_xlpm.d,UPPER(TRIM(CLEAN(SUBSTITUTE(F15323,CHAR(160),"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24" spans="2:11" hidden="1" x14ac:dyDescent="0.25">
      <c r="B15324" s="20">
        <v>45891</v>
      </c>
      <c r="C15324" s="2" t="s">
        <v>1</v>
      </c>
      <c r="D15324" s="2" t="s">
        <v>1056</v>
      </c>
      <c r="E15324" s="2" t="s">
        <v>195</v>
      </c>
      <c r="F15324" s="2" t="s">
        <v>4969</v>
      </c>
      <c r="G15324" s="5">
        <v>220</v>
      </c>
      <c r="H15324" s="5">
        <v>33.5</v>
      </c>
      <c r="I15324" s="5">
        <v>7370</v>
      </c>
      <c r="J15324" s="5">
        <v>9554946.2700000033</v>
      </c>
      <c r="K15324" s="3" t="str" cm="1">
        <f t="array" ref="K15324">_xlfn.LET(_xlpm.d,UPPER(TRIM(CLEAN(SUBSTITUTE(F15324,CHAR(160),"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25" spans="2:11" hidden="1" x14ac:dyDescent="0.25">
      <c r="B15325" s="20">
        <v>45891</v>
      </c>
      <c r="C15325" s="2" t="s">
        <v>1</v>
      </c>
      <c r="D15325" s="2" t="s">
        <v>3021</v>
      </c>
      <c r="E15325" s="2" t="s">
        <v>238</v>
      </c>
      <c r="F15325" s="2" t="s">
        <v>4969</v>
      </c>
      <c r="G15325" s="5">
        <v>100</v>
      </c>
      <c r="H15325" s="5">
        <v>33.5</v>
      </c>
      <c r="I15325" s="5">
        <v>3350</v>
      </c>
      <c r="J15325" s="5">
        <v>9558296.2700000033</v>
      </c>
      <c r="K15325" s="3" t="str" cm="1">
        <f t="array" ref="K15325">_xlfn.LET(_xlpm.d,UPPER(TRIM(CLEAN(SUBSTITUTE(F15325,CHAR(160),"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26" spans="2:11" hidden="1" x14ac:dyDescent="0.25">
      <c r="B15326" s="20">
        <v>45891</v>
      </c>
      <c r="C15326" s="2" t="s">
        <v>1</v>
      </c>
      <c r="D15326" s="2" t="s">
        <v>2010</v>
      </c>
      <c r="E15326" s="2" t="s">
        <v>186</v>
      </c>
      <c r="F15326" s="2" t="s">
        <v>4969</v>
      </c>
      <c r="G15326" s="5">
        <v>100</v>
      </c>
      <c r="H15326" s="5">
        <v>33.5</v>
      </c>
      <c r="I15326" s="5">
        <v>3350</v>
      </c>
      <c r="J15326" s="5">
        <v>9561646.2700000033</v>
      </c>
      <c r="K15326" s="3" t="str" cm="1">
        <f t="array" ref="K15326">_xlfn.LET(_xlpm.d,UPPER(TRIM(CLEAN(SUBSTITUTE(F15326,CHAR(160),"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27" spans="2:11" hidden="1" x14ac:dyDescent="0.25">
      <c r="B15327" s="20">
        <v>45891</v>
      </c>
      <c r="C15327" s="2" t="s">
        <v>1</v>
      </c>
      <c r="D15327" s="2" t="s">
        <v>655</v>
      </c>
      <c r="E15327" s="2" t="s">
        <v>43</v>
      </c>
      <c r="F15327" s="2" t="s">
        <v>4969</v>
      </c>
      <c r="G15327" s="5">
        <v>150</v>
      </c>
      <c r="H15327" s="5">
        <v>28.95</v>
      </c>
      <c r="I15327" s="5">
        <v>4342.5</v>
      </c>
      <c r="J15327" s="5">
        <v>9565988.7700000033</v>
      </c>
      <c r="K15327" s="3" t="str" cm="1">
        <f t="array" ref="K15327">_xlfn.LET(_xlpm.d,UPPER(TRIM(CLEAN(SUBSTITUTE(F15327,CHAR(160),"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28" spans="2:11" hidden="1" x14ac:dyDescent="0.25">
      <c r="B15328" s="20">
        <v>45891</v>
      </c>
      <c r="C15328" s="2" t="s">
        <v>1</v>
      </c>
      <c r="D15328" s="2" t="s">
        <v>655</v>
      </c>
      <c r="E15328" s="2" t="s">
        <v>43</v>
      </c>
      <c r="F15328" s="2" t="s">
        <v>5402</v>
      </c>
      <c r="G15328" s="5">
        <v>90</v>
      </c>
      <c r="H15328" s="5">
        <v>15</v>
      </c>
      <c r="I15328" s="5">
        <v>1350</v>
      </c>
      <c r="J15328" s="5">
        <v>9567338.7700000033</v>
      </c>
      <c r="K15328" s="3" t="str" cm="1">
        <f t="array" ref="K15328">_xlfn.LET(_xlpm.d,UPPER(TRIM(CLEAN(SUBSTITUTE(F15328,CHAR(160),"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5329" spans="2:11" hidden="1" x14ac:dyDescent="0.25">
      <c r="B15329" s="20">
        <v>45891</v>
      </c>
      <c r="C15329" s="2" t="s">
        <v>1</v>
      </c>
      <c r="D15329" s="2" t="s">
        <v>5403</v>
      </c>
      <c r="E15329" s="2" t="s">
        <v>43</v>
      </c>
      <c r="F15329" s="2" t="s">
        <v>4969</v>
      </c>
      <c r="G15329" s="5">
        <v>200</v>
      </c>
      <c r="H15329" s="5">
        <v>0</v>
      </c>
      <c r="I15329" s="5">
        <v>0</v>
      </c>
      <c r="J15329" s="5">
        <v>9567338.7700000033</v>
      </c>
      <c r="K15329" s="3" t="str" cm="1">
        <f t="array" ref="K15329">_xlfn.LET(_xlpm.d,UPPER(TRIM(CLEAN(SUBSTITUTE(F15329,CHAR(160),"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30" spans="2:11" hidden="1" x14ac:dyDescent="0.25">
      <c r="B15330" s="20">
        <v>45891</v>
      </c>
      <c r="C15330" s="2" t="s">
        <v>1</v>
      </c>
      <c r="D15330" s="2" t="s">
        <v>1057</v>
      </c>
      <c r="E15330" s="2" t="s">
        <v>78</v>
      </c>
      <c r="F15330" s="2" t="s">
        <v>4969</v>
      </c>
      <c r="G15330" s="5">
        <v>330</v>
      </c>
      <c r="H15330" s="5">
        <v>33.5</v>
      </c>
      <c r="I15330" s="5">
        <v>11055</v>
      </c>
      <c r="J15330" s="5">
        <v>9578393.7700000033</v>
      </c>
      <c r="K15330" s="3" t="str" cm="1">
        <f t="array" ref="K15330">_xlfn.LET(_xlpm.d,UPPER(TRIM(CLEAN(SUBSTITUTE(F15330,CHAR(160),"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31" spans="2:11" hidden="1" x14ac:dyDescent="0.25">
      <c r="B15331" s="20">
        <v>45891</v>
      </c>
      <c r="C15331" s="2" t="s">
        <v>1</v>
      </c>
      <c r="D15331" s="2" t="s">
        <v>1058</v>
      </c>
      <c r="E15331" s="2" t="s">
        <v>243</v>
      </c>
      <c r="F15331" s="2" t="s">
        <v>4969</v>
      </c>
      <c r="G15331" s="5">
        <v>250</v>
      </c>
      <c r="H15331" s="5">
        <v>33.5</v>
      </c>
      <c r="I15331" s="5">
        <v>8375</v>
      </c>
      <c r="J15331" s="5">
        <v>9586768.7700000033</v>
      </c>
      <c r="K15331" s="3" t="str" cm="1">
        <f t="array" ref="K15331">_xlfn.LET(_xlpm.d,UPPER(TRIM(CLEAN(SUBSTITUTE(F15331,CHAR(160),"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32" spans="2:11" hidden="1" x14ac:dyDescent="0.25">
      <c r="B15332" s="20">
        <v>45891</v>
      </c>
      <c r="C15332" s="2" t="s">
        <v>1</v>
      </c>
      <c r="D15332" s="2" t="s">
        <v>657</v>
      </c>
      <c r="E15332" s="2" t="s">
        <v>241</v>
      </c>
      <c r="F15332" s="2" t="s">
        <v>4969</v>
      </c>
      <c r="G15332" s="5">
        <v>280</v>
      </c>
      <c r="H15332" s="5">
        <v>33.5</v>
      </c>
      <c r="I15332" s="5">
        <v>9380</v>
      </c>
      <c r="J15332" s="5">
        <v>9596148.7700000033</v>
      </c>
      <c r="K15332" s="3" t="str" cm="1">
        <f t="array" ref="K15332">_xlfn.LET(_xlpm.d,UPPER(TRIM(CLEAN(SUBSTITUTE(F15332,CHAR(160),"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33" spans="2:11" hidden="1" x14ac:dyDescent="0.25">
      <c r="B15333" s="20">
        <v>45891</v>
      </c>
      <c r="C15333" s="2" t="s">
        <v>1</v>
      </c>
      <c r="D15333" s="2" t="s">
        <v>4156</v>
      </c>
      <c r="E15333" s="2" t="s">
        <v>170</v>
      </c>
      <c r="F15333" s="2" t="s">
        <v>4969</v>
      </c>
      <c r="G15333" s="5">
        <v>30</v>
      </c>
      <c r="H15333" s="5">
        <v>31.8</v>
      </c>
      <c r="I15333" s="5">
        <v>954</v>
      </c>
      <c r="J15333" s="5">
        <v>9597102.7700000033</v>
      </c>
      <c r="K15333" s="3" t="str" cm="1">
        <f t="array" ref="K15333">_xlfn.LET(_xlpm.d,UPPER(TRIM(CLEAN(SUBSTITUTE(F15333,CHAR(160),"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34" spans="2:11" hidden="1" x14ac:dyDescent="0.25">
      <c r="B15334" s="20">
        <v>45891</v>
      </c>
      <c r="C15334" s="2" t="s">
        <v>1</v>
      </c>
      <c r="D15334" s="2" t="s">
        <v>819</v>
      </c>
      <c r="E15334" s="2" t="s">
        <v>820</v>
      </c>
      <c r="F15334" s="2" t="s">
        <v>4969</v>
      </c>
      <c r="G15334" s="5">
        <v>92</v>
      </c>
      <c r="H15334" s="5">
        <v>31.8</v>
      </c>
      <c r="I15334" s="5">
        <v>2925.6</v>
      </c>
      <c r="J15334" s="5">
        <v>9600028.3700000029</v>
      </c>
      <c r="K15334" s="3" t="str" cm="1">
        <f t="array" ref="K15334">_xlfn.LET(_xlpm.d,UPPER(TRIM(CLEAN(SUBSTITUTE(F15334,CHAR(160),"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35" spans="2:11" hidden="1" x14ac:dyDescent="0.25">
      <c r="B15335" s="20">
        <v>45891</v>
      </c>
      <c r="C15335" s="2" t="s">
        <v>1</v>
      </c>
      <c r="D15335" s="2" t="s">
        <v>658</v>
      </c>
      <c r="E15335" s="2" t="s">
        <v>154</v>
      </c>
      <c r="F15335" s="2" t="s">
        <v>4969</v>
      </c>
      <c r="G15335" s="5">
        <v>370</v>
      </c>
      <c r="H15335" s="5">
        <v>33.5</v>
      </c>
      <c r="I15335" s="5">
        <v>12395</v>
      </c>
      <c r="J15335" s="5">
        <v>9612423.3700000029</v>
      </c>
      <c r="K15335" s="3" t="str" cm="1">
        <f t="array" ref="K15335">_xlfn.LET(_xlpm.d,UPPER(TRIM(CLEAN(SUBSTITUTE(F15335,CHAR(160),"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36" spans="2:11" hidden="1" x14ac:dyDescent="0.25">
      <c r="B15336" s="20">
        <v>45891</v>
      </c>
      <c r="C15336" s="2" t="s">
        <v>1</v>
      </c>
      <c r="D15336" s="2" t="s">
        <v>3022</v>
      </c>
      <c r="E15336" s="2" t="s">
        <v>234</v>
      </c>
      <c r="F15336" s="2" t="s">
        <v>4969</v>
      </c>
      <c r="G15336" s="5">
        <v>230</v>
      </c>
      <c r="H15336" s="5">
        <v>33.5</v>
      </c>
      <c r="I15336" s="5">
        <v>7705</v>
      </c>
      <c r="J15336" s="5">
        <v>9620128.3700000029</v>
      </c>
      <c r="K15336" s="3" t="str" cm="1">
        <f t="array" ref="K15336">_xlfn.LET(_xlpm.d,UPPER(TRIM(CLEAN(SUBSTITUTE(F15336,CHAR(160),"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37" spans="2:11" hidden="1" x14ac:dyDescent="0.25">
      <c r="B15337" s="20">
        <v>45891</v>
      </c>
      <c r="C15337" s="2" t="s">
        <v>1</v>
      </c>
      <c r="D15337" s="2" t="s">
        <v>3024</v>
      </c>
      <c r="E15337" s="2" t="s">
        <v>236</v>
      </c>
      <c r="F15337" s="2" t="s">
        <v>4969</v>
      </c>
      <c r="G15337" s="5">
        <v>150</v>
      </c>
      <c r="H15337" s="5">
        <v>33.5</v>
      </c>
      <c r="I15337" s="5">
        <v>5025</v>
      </c>
      <c r="J15337" s="5">
        <v>9625153.3700000029</v>
      </c>
      <c r="K15337" s="3" t="str" cm="1">
        <f t="array" ref="K15337">_xlfn.LET(_xlpm.d,UPPER(TRIM(CLEAN(SUBSTITUTE(F15337,CHAR(160),"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38" spans="2:11" hidden="1" x14ac:dyDescent="0.25">
      <c r="B15338" s="20">
        <v>45891</v>
      </c>
      <c r="C15338" s="2" t="s">
        <v>1</v>
      </c>
      <c r="D15338" s="2" t="s">
        <v>3575</v>
      </c>
      <c r="E15338" s="2" t="s">
        <v>3</v>
      </c>
      <c r="F15338" s="2" t="s">
        <v>4969</v>
      </c>
      <c r="G15338" s="5">
        <v>120</v>
      </c>
      <c r="H15338" s="5">
        <v>31.8</v>
      </c>
      <c r="I15338" s="5">
        <v>3816</v>
      </c>
      <c r="J15338" s="5">
        <v>9628969.3700000029</v>
      </c>
      <c r="K15338" s="3" t="str" cm="1">
        <f t="array" ref="K15338">_xlfn.LET(_xlpm.d,UPPER(TRIM(CLEAN(SUBSTITUTE(F15338,CHAR(160),"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39" spans="2:11" hidden="1" x14ac:dyDescent="0.25">
      <c r="B15339" s="20">
        <v>45891</v>
      </c>
      <c r="C15339" s="2" t="s">
        <v>1</v>
      </c>
      <c r="D15339" s="2" t="s">
        <v>3621</v>
      </c>
      <c r="E15339" s="2" t="s">
        <v>2447</v>
      </c>
      <c r="F15339" s="2" t="s">
        <v>4969</v>
      </c>
      <c r="G15339" s="5">
        <v>190</v>
      </c>
      <c r="H15339" s="5">
        <v>31.8</v>
      </c>
      <c r="I15339" s="5">
        <v>6042</v>
      </c>
      <c r="J15339" s="5">
        <v>9635011.3700000029</v>
      </c>
      <c r="K15339" s="3" t="str" cm="1">
        <f t="array" ref="K15339">_xlfn.LET(_xlpm.d,UPPER(TRIM(CLEAN(SUBSTITUTE(F15339,CHAR(160),"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40" spans="2:11" hidden="1" x14ac:dyDescent="0.25">
      <c r="B15340" s="20">
        <v>45891</v>
      </c>
      <c r="C15340" s="2" t="s">
        <v>1</v>
      </c>
      <c r="D15340" s="2" t="s">
        <v>3025</v>
      </c>
      <c r="E15340" s="2" t="s">
        <v>170</v>
      </c>
      <c r="F15340" s="2" t="s">
        <v>4969</v>
      </c>
      <c r="G15340" s="5">
        <v>150</v>
      </c>
      <c r="H15340" s="5">
        <v>31.8</v>
      </c>
      <c r="I15340" s="5">
        <v>4770</v>
      </c>
      <c r="J15340" s="5">
        <v>9639781.3700000029</v>
      </c>
      <c r="K15340" s="3" t="str" cm="1">
        <f t="array" ref="K15340">_xlfn.LET(_xlpm.d,UPPER(TRIM(CLEAN(SUBSTITUTE(F15340,CHAR(160),"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41" spans="2:11" hidden="1" x14ac:dyDescent="0.25">
      <c r="B15341" s="20">
        <v>45891</v>
      </c>
      <c r="C15341" s="2" t="s">
        <v>1</v>
      </c>
      <c r="D15341" s="2" t="s">
        <v>2011</v>
      </c>
      <c r="E15341" s="2" t="s">
        <v>224</v>
      </c>
      <c r="F15341" s="2" t="s">
        <v>4969</v>
      </c>
      <c r="G15341" s="5">
        <v>1000</v>
      </c>
      <c r="H15341" s="5">
        <v>33.5</v>
      </c>
      <c r="I15341" s="5">
        <v>33500</v>
      </c>
      <c r="J15341" s="5">
        <v>9673281.3700000029</v>
      </c>
      <c r="K15341" s="3" t="str" cm="1">
        <f t="array" ref="K15341">_xlfn.LET(_xlpm.d,UPPER(TRIM(CLEAN(SUBSTITUTE(F15341,CHAR(160),"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42" spans="2:11" hidden="1" x14ac:dyDescent="0.25">
      <c r="B15342" s="20">
        <v>45891</v>
      </c>
      <c r="C15342" s="2" t="s">
        <v>1</v>
      </c>
      <c r="D15342" s="2" t="s">
        <v>3026</v>
      </c>
      <c r="E15342" s="2" t="s">
        <v>319</v>
      </c>
      <c r="F15342" s="2" t="s">
        <v>4969</v>
      </c>
      <c r="G15342" s="5">
        <v>1250</v>
      </c>
      <c r="H15342" s="5">
        <v>33.5</v>
      </c>
      <c r="I15342" s="5">
        <v>41875</v>
      </c>
      <c r="J15342" s="5">
        <v>9715156.3700000029</v>
      </c>
      <c r="K15342" s="3" t="str" cm="1">
        <f t="array" ref="K15342">_xlfn.LET(_xlpm.d,UPPER(TRIM(CLEAN(SUBSTITUTE(F15342,CHAR(160),"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43" spans="2:11" hidden="1" x14ac:dyDescent="0.25">
      <c r="B15343" s="20">
        <v>45894</v>
      </c>
      <c r="C15343" s="2" t="s">
        <v>1</v>
      </c>
      <c r="D15343" s="2" t="s">
        <v>3027</v>
      </c>
      <c r="E15343" s="2" t="s">
        <v>3028</v>
      </c>
      <c r="F15343" s="2" t="s">
        <v>4969</v>
      </c>
      <c r="G15343" s="5">
        <v>15</v>
      </c>
      <c r="H15343" s="5">
        <v>19.989999999999998</v>
      </c>
      <c r="I15343" s="5">
        <v>299.85000000000002</v>
      </c>
      <c r="J15343" s="5">
        <v>9715456.2200000025</v>
      </c>
      <c r="K15343" s="3" t="str" cm="1">
        <f t="array" ref="K15343">_xlfn.LET(_xlpm.d,UPPER(TRIM(CLEAN(SUBSTITUTE(F15343,CHAR(160),"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44" spans="2:11" hidden="1" x14ac:dyDescent="0.25">
      <c r="B15344" s="20">
        <v>45894</v>
      </c>
      <c r="C15344" s="2" t="s">
        <v>1</v>
      </c>
      <c r="D15344" s="2" t="s">
        <v>3029</v>
      </c>
      <c r="E15344" s="2" t="s">
        <v>3</v>
      </c>
      <c r="F15344" s="2" t="s">
        <v>4969</v>
      </c>
      <c r="G15344" s="5">
        <v>60</v>
      </c>
      <c r="H15344" s="5">
        <v>31.8</v>
      </c>
      <c r="I15344" s="5">
        <v>1908</v>
      </c>
      <c r="J15344" s="5">
        <v>9717364.2200000025</v>
      </c>
      <c r="K15344" s="3" t="str" cm="1">
        <f t="array" ref="K15344">_xlfn.LET(_xlpm.d,UPPER(TRIM(CLEAN(SUBSTITUTE(F15344,CHAR(160),"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45" spans="2:11" hidden="1" x14ac:dyDescent="0.25">
      <c r="B15345" s="20">
        <v>45894</v>
      </c>
      <c r="C15345" s="2" t="s">
        <v>1</v>
      </c>
      <c r="D15345" s="2" t="s">
        <v>5404</v>
      </c>
      <c r="E15345" s="2" t="s">
        <v>5004</v>
      </c>
      <c r="F15345" s="2" t="s">
        <v>4969</v>
      </c>
      <c r="G15345" s="5">
        <v>20</v>
      </c>
      <c r="H15345" s="5">
        <v>31.8</v>
      </c>
      <c r="I15345" s="5">
        <v>636</v>
      </c>
      <c r="J15345" s="5">
        <v>9718000.2200000025</v>
      </c>
      <c r="K15345" s="3" t="str" cm="1">
        <f t="array" ref="K15345">_xlfn.LET(_xlpm.d,UPPER(TRIM(CLEAN(SUBSTITUTE(F15345,CHAR(160),"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46" spans="2:11" hidden="1" x14ac:dyDescent="0.25">
      <c r="B15346" s="20">
        <v>45894</v>
      </c>
      <c r="C15346" s="2" t="s">
        <v>1</v>
      </c>
      <c r="D15346" s="2" t="s">
        <v>3577</v>
      </c>
      <c r="E15346" s="2" t="s">
        <v>25</v>
      </c>
      <c r="F15346" s="2" t="s">
        <v>4969</v>
      </c>
      <c r="G15346" s="5">
        <v>110</v>
      </c>
      <c r="H15346" s="5">
        <v>28.55</v>
      </c>
      <c r="I15346" s="5">
        <v>3140.5</v>
      </c>
      <c r="J15346" s="5">
        <v>9721140.7200000025</v>
      </c>
      <c r="K15346" s="3" t="str" cm="1">
        <f t="array" ref="K15346">_xlfn.LET(_xlpm.d,UPPER(TRIM(CLEAN(SUBSTITUTE(F15346,CHAR(160),"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47" spans="2:11" hidden="1" x14ac:dyDescent="0.25">
      <c r="B15347" s="20">
        <v>45894</v>
      </c>
      <c r="C15347" s="2" t="s">
        <v>1</v>
      </c>
      <c r="D15347" s="2" t="s">
        <v>3030</v>
      </c>
      <c r="E15347" s="2" t="s">
        <v>832</v>
      </c>
      <c r="F15347" s="2" t="s">
        <v>4969</v>
      </c>
      <c r="G15347" s="5">
        <v>70</v>
      </c>
      <c r="H15347" s="5">
        <v>31.8</v>
      </c>
      <c r="I15347" s="5">
        <v>2226</v>
      </c>
      <c r="J15347" s="5">
        <v>9723366.7200000025</v>
      </c>
      <c r="K15347" s="3" t="str" cm="1">
        <f t="array" ref="K15347">_xlfn.LET(_xlpm.d,UPPER(TRIM(CLEAN(SUBSTITUTE(F15347,CHAR(160),"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48" spans="2:11" hidden="1" x14ac:dyDescent="0.25">
      <c r="B15348" s="20">
        <v>45894</v>
      </c>
      <c r="C15348" s="2" t="s">
        <v>1</v>
      </c>
      <c r="D15348" s="2" t="s">
        <v>5405</v>
      </c>
      <c r="E15348" s="2" t="s">
        <v>4997</v>
      </c>
      <c r="F15348" s="2" t="s">
        <v>4969</v>
      </c>
      <c r="G15348" s="5">
        <v>20</v>
      </c>
      <c r="H15348" s="5">
        <v>31.8</v>
      </c>
      <c r="I15348" s="5">
        <v>636</v>
      </c>
      <c r="J15348" s="5">
        <v>9724002.7200000025</v>
      </c>
      <c r="K15348" s="3" t="str" cm="1">
        <f t="array" ref="K15348">_xlfn.LET(_xlpm.d,UPPER(TRIM(CLEAN(SUBSTITUTE(F15348,CHAR(160),"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49" spans="2:11" hidden="1" x14ac:dyDescent="0.25">
      <c r="B15349" s="20">
        <v>45894</v>
      </c>
      <c r="C15349" s="2" t="s">
        <v>1</v>
      </c>
      <c r="D15349" s="2" t="s">
        <v>5406</v>
      </c>
      <c r="E15349" s="2" t="s">
        <v>241</v>
      </c>
      <c r="F15349" s="2" t="s">
        <v>4969</v>
      </c>
      <c r="G15349" s="5">
        <v>150</v>
      </c>
      <c r="H15349" s="5">
        <v>33.5</v>
      </c>
      <c r="I15349" s="5">
        <v>5025</v>
      </c>
      <c r="J15349" s="5">
        <v>9729027.7200000025</v>
      </c>
      <c r="K15349" s="3" t="str" cm="1">
        <f t="array" ref="K15349">_xlfn.LET(_xlpm.d,UPPER(TRIM(CLEAN(SUBSTITUTE(F15349,CHAR(160),"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50" spans="2:11" hidden="1" x14ac:dyDescent="0.25">
      <c r="B15350" s="20">
        <v>45894</v>
      </c>
      <c r="C15350" s="2" t="s">
        <v>1</v>
      </c>
      <c r="D15350" s="2" t="s">
        <v>3031</v>
      </c>
      <c r="E15350" s="2" t="s">
        <v>180</v>
      </c>
      <c r="F15350" s="2" t="s">
        <v>4969</v>
      </c>
      <c r="G15350" s="5">
        <v>140</v>
      </c>
      <c r="H15350" s="5">
        <v>33.5</v>
      </c>
      <c r="I15350" s="5">
        <v>4690</v>
      </c>
      <c r="J15350" s="5">
        <v>9733717.7200000025</v>
      </c>
      <c r="K15350" s="3" t="str" cm="1">
        <f t="array" ref="K15350">_xlfn.LET(_xlpm.d,UPPER(TRIM(CLEAN(SUBSTITUTE(F15350,CHAR(160),"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51" spans="2:11" hidden="1" x14ac:dyDescent="0.25">
      <c r="B15351" s="20">
        <v>45894</v>
      </c>
      <c r="C15351" s="2" t="s">
        <v>1</v>
      </c>
      <c r="D15351" s="2" t="s">
        <v>5407</v>
      </c>
      <c r="E15351" s="2" t="s">
        <v>192</v>
      </c>
      <c r="F15351" s="2" t="s">
        <v>4969</v>
      </c>
      <c r="G15351" s="5">
        <v>150</v>
      </c>
      <c r="H15351" s="5">
        <v>33.5</v>
      </c>
      <c r="I15351" s="5">
        <v>5025</v>
      </c>
      <c r="J15351" s="5">
        <v>9738742.7200000025</v>
      </c>
      <c r="K15351" s="3" t="str" cm="1">
        <f t="array" ref="K15351">_xlfn.LET(_xlpm.d,UPPER(TRIM(CLEAN(SUBSTITUTE(F15351,CHAR(160),"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52" spans="2:11" hidden="1" x14ac:dyDescent="0.25">
      <c r="B15352" s="20">
        <v>45894</v>
      </c>
      <c r="C15352" s="2" t="s">
        <v>1</v>
      </c>
      <c r="D15352" s="2" t="s">
        <v>5408</v>
      </c>
      <c r="E15352" s="2" t="s">
        <v>160</v>
      </c>
      <c r="F15352" s="2" t="s">
        <v>4969</v>
      </c>
      <c r="G15352" s="5">
        <v>100</v>
      </c>
      <c r="H15352" s="5">
        <v>33.5</v>
      </c>
      <c r="I15352" s="5">
        <v>3350</v>
      </c>
      <c r="J15352" s="5">
        <v>9742092.7200000025</v>
      </c>
      <c r="K15352" s="3" t="str" cm="1">
        <f t="array" ref="K15352">_xlfn.LET(_xlpm.d,UPPER(TRIM(CLEAN(SUBSTITUTE(F15352,CHAR(160),"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53" spans="2:11" hidden="1" x14ac:dyDescent="0.25">
      <c r="B15353" s="20">
        <v>45894</v>
      </c>
      <c r="C15353" s="2" t="s">
        <v>1</v>
      </c>
      <c r="D15353" s="2" t="s">
        <v>3032</v>
      </c>
      <c r="E15353" s="2" t="s">
        <v>248</v>
      </c>
      <c r="F15353" s="2" t="s">
        <v>5226</v>
      </c>
      <c r="G15353" s="5">
        <v>300</v>
      </c>
      <c r="H15353" s="5">
        <v>33.5</v>
      </c>
      <c r="I15353" s="5">
        <v>10050</v>
      </c>
      <c r="J15353" s="5">
        <v>9752142.7200000025</v>
      </c>
      <c r="K15353" s="3" t="str" cm="1">
        <f t="array" ref="K15353">_xlfn.LET(_xlpm.d,UPPER(TRIM(CLEAN(SUBSTITUTE(F15353,CHAR(160),"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54" spans="2:11" hidden="1" x14ac:dyDescent="0.25">
      <c r="B15354" s="20">
        <v>45894</v>
      </c>
      <c r="C15354" s="2" t="s">
        <v>1</v>
      </c>
      <c r="D15354" s="2" t="s">
        <v>3033</v>
      </c>
      <c r="E15354" s="2" t="s">
        <v>254</v>
      </c>
      <c r="F15354" s="2" t="s">
        <v>4969</v>
      </c>
      <c r="G15354" s="5">
        <v>200</v>
      </c>
      <c r="H15354" s="5">
        <v>33.5</v>
      </c>
      <c r="I15354" s="5">
        <v>6700</v>
      </c>
      <c r="J15354" s="5">
        <v>9758842.7200000025</v>
      </c>
      <c r="K15354" s="3" t="str" cm="1">
        <f t="array" ref="K15354">_xlfn.LET(_xlpm.d,UPPER(TRIM(CLEAN(SUBSTITUTE(F15354,CHAR(160),"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55" spans="2:11" hidden="1" x14ac:dyDescent="0.25">
      <c r="B15355" s="20">
        <v>45894</v>
      </c>
      <c r="C15355" s="2" t="s">
        <v>1</v>
      </c>
      <c r="D15355" s="2" t="s">
        <v>5409</v>
      </c>
      <c r="E15355" s="2" t="s">
        <v>135</v>
      </c>
      <c r="F15355" s="2" t="s">
        <v>4969</v>
      </c>
      <c r="G15355" s="5">
        <v>140</v>
      </c>
      <c r="H15355" s="5">
        <v>33.5</v>
      </c>
      <c r="I15355" s="5">
        <v>4690</v>
      </c>
      <c r="J15355" s="5">
        <v>9763532.7200000025</v>
      </c>
      <c r="K15355" s="3" t="str" cm="1">
        <f t="array" ref="K15355">_xlfn.LET(_xlpm.d,UPPER(TRIM(CLEAN(SUBSTITUTE(F15355,CHAR(160),"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56" spans="2:11" hidden="1" x14ac:dyDescent="0.25">
      <c r="B15356" s="20">
        <v>45895</v>
      </c>
      <c r="C15356" s="2" t="s">
        <v>1</v>
      </c>
      <c r="D15356" s="2" t="s">
        <v>1059</v>
      </c>
      <c r="E15356" s="2" t="s">
        <v>78</v>
      </c>
      <c r="F15356" s="2" t="s">
        <v>4969</v>
      </c>
      <c r="G15356" s="5">
        <v>200</v>
      </c>
      <c r="H15356" s="5">
        <v>33.5</v>
      </c>
      <c r="I15356" s="5">
        <v>6700</v>
      </c>
      <c r="J15356" s="5">
        <v>9770232.7200000025</v>
      </c>
      <c r="K15356" s="3" t="str" cm="1">
        <f t="array" ref="K15356">_xlfn.LET(_xlpm.d,UPPER(TRIM(CLEAN(SUBSTITUTE(F15356,CHAR(160),"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57" spans="2:11" hidden="1" x14ac:dyDescent="0.25">
      <c r="B15357" s="20">
        <v>45895</v>
      </c>
      <c r="C15357" s="2" t="s">
        <v>1</v>
      </c>
      <c r="D15357" s="2" t="s">
        <v>659</v>
      </c>
      <c r="E15357" s="2" t="s">
        <v>147</v>
      </c>
      <c r="F15357" s="2" t="s">
        <v>4969</v>
      </c>
      <c r="G15357" s="5">
        <v>170</v>
      </c>
      <c r="H15357" s="5">
        <v>33.5</v>
      </c>
      <c r="I15357" s="5">
        <v>5695</v>
      </c>
      <c r="J15357" s="5">
        <v>9775927.7200000025</v>
      </c>
      <c r="K15357" s="3" t="str" cm="1">
        <f t="array" ref="K15357">_xlfn.LET(_xlpm.d,UPPER(TRIM(CLEAN(SUBSTITUTE(F15357,CHAR(160),"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58" spans="2:11" hidden="1" x14ac:dyDescent="0.25">
      <c r="B15358" s="20">
        <v>45895</v>
      </c>
      <c r="C15358" s="2" t="s">
        <v>1</v>
      </c>
      <c r="D15358" s="2" t="s">
        <v>660</v>
      </c>
      <c r="E15358" s="2" t="s">
        <v>214</v>
      </c>
      <c r="F15358" s="2" t="s">
        <v>4969</v>
      </c>
      <c r="G15358" s="5">
        <v>260</v>
      </c>
      <c r="H15358" s="5">
        <v>33.5</v>
      </c>
      <c r="I15358" s="5">
        <v>8710</v>
      </c>
      <c r="J15358" s="5">
        <v>9784637.7200000025</v>
      </c>
      <c r="K15358" s="3" t="str" cm="1">
        <f t="array" ref="K15358">_xlfn.LET(_xlpm.d,UPPER(TRIM(CLEAN(SUBSTITUTE(F15358,CHAR(160),"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59" spans="2:11" hidden="1" x14ac:dyDescent="0.25">
      <c r="B15359" s="20">
        <v>45895</v>
      </c>
      <c r="C15359" s="2" t="s">
        <v>1</v>
      </c>
      <c r="D15359" s="2" t="s">
        <v>1060</v>
      </c>
      <c r="E15359" s="2" t="s">
        <v>273</v>
      </c>
      <c r="F15359" s="2" t="s">
        <v>4969</v>
      </c>
      <c r="G15359" s="5">
        <v>280</v>
      </c>
      <c r="H15359" s="5">
        <v>33.5</v>
      </c>
      <c r="I15359" s="5">
        <v>9380</v>
      </c>
      <c r="J15359" s="5">
        <v>9794017.7200000025</v>
      </c>
      <c r="K15359" s="3" t="str" cm="1">
        <f t="array" ref="K15359">_xlfn.LET(_xlpm.d,UPPER(TRIM(CLEAN(SUBSTITUTE(F15359,CHAR(160),"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60" spans="2:11" hidden="1" x14ac:dyDescent="0.25">
      <c r="B15360" s="20">
        <v>45895</v>
      </c>
      <c r="C15360" s="2" t="s">
        <v>1</v>
      </c>
      <c r="D15360" s="2" t="s">
        <v>2012</v>
      </c>
      <c r="E15360" s="2" t="s">
        <v>232</v>
      </c>
      <c r="F15360" s="2" t="s">
        <v>4969</v>
      </c>
      <c r="G15360" s="5">
        <v>190</v>
      </c>
      <c r="H15360" s="5">
        <v>33.5</v>
      </c>
      <c r="I15360" s="5">
        <v>6365</v>
      </c>
      <c r="J15360" s="5">
        <v>9800382.7200000025</v>
      </c>
      <c r="K15360" s="3" t="str" cm="1">
        <f t="array" ref="K15360">_xlfn.LET(_xlpm.d,UPPER(TRIM(CLEAN(SUBSTITUTE(F15360,CHAR(160),"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61" spans="2:11" hidden="1" x14ac:dyDescent="0.25">
      <c r="B15361" s="20">
        <v>45895</v>
      </c>
      <c r="C15361" s="2" t="s">
        <v>1</v>
      </c>
      <c r="D15361" s="2" t="s">
        <v>3034</v>
      </c>
      <c r="E15361" s="2" t="s">
        <v>158</v>
      </c>
      <c r="F15361" s="2" t="s">
        <v>4969</v>
      </c>
      <c r="G15361" s="5">
        <v>180</v>
      </c>
      <c r="H15361" s="5">
        <v>33.5</v>
      </c>
      <c r="I15361" s="5">
        <v>6030</v>
      </c>
      <c r="J15361" s="5">
        <v>9806412.7200000025</v>
      </c>
      <c r="K15361" s="3" t="str" cm="1">
        <f t="array" ref="K15361">_xlfn.LET(_xlpm.d,UPPER(TRIM(CLEAN(SUBSTITUTE(F15361,CHAR(160),"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62" spans="2:11" hidden="1" x14ac:dyDescent="0.25">
      <c r="B15362" s="20">
        <v>45895</v>
      </c>
      <c r="C15362" s="2" t="s">
        <v>1</v>
      </c>
      <c r="D15362" s="2" t="s">
        <v>5410</v>
      </c>
      <c r="E15362" s="2" t="s">
        <v>4595</v>
      </c>
      <c r="F15362" s="2" t="s">
        <v>5411</v>
      </c>
      <c r="G15362" s="5">
        <v>90</v>
      </c>
      <c r="H15362" s="5">
        <v>31.8</v>
      </c>
      <c r="I15362" s="5">
        <v>2862</v>
      </c>
      <c r="J15362" s="5">
        <v>9809274.7200000025</v>
      </c>
      <c r="K15362" s="3" t="str" cm="1">
        <f t="array" ref="K15362">_xlfn.LET(_xlpm.d,UPPER(TRIM(CLEAN(SUBSTITUTE(F15362,CHAR(160),"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5363" spans="2:11" hidden="1" x14ac:dyDescent="0.25">
      <c r="B15363" s="20">
        <v>45895</v>
      </c>
      <c r="C15363" s="2" t="s">
        <v>1</v>
      </c>
      <c r="D15363" s="2" t="s">
        <v>5410</v>
      </c>
      <c r="E15363" s="2" t="s">
        <v>4595</v>
      </c>
      <c r="F15363" s="2" t="s">
        <v>5412</v>
      </c>
      <c r="G15363" s="5">
        <v>83</v>
      </c>
      <c r="H15363" s="5">
        <v>31.8</v>
      </c>
      <c r="I15363" s="5">
        <v>2639.4</v>
      </c>
      <c r="J15363" s="5">
        <v>9811914.1200000029</v>
      </c>
      <c r="K15363" s="3" t="str" cm="1">
        <f t="array" ref="K15363">_xlfn.LET(_xlpm.d,UPPER(TRIM(CLEAN(SUBSTITUTE(F15363,CHAR(160),"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64" spans="2:11" hidden="1" x14ac:dyDescent="0.25">
      <c r="B15364" s="20">
        <v>45895</v>
      </c>
      <c r="C15364" s="2" t="s">
        <v>1</v>
      </c>
      <c r="D15364" s="2" t="s">
        <v>661</v>
      </c>
      <c r="E15364" s="2" t="s">
        <v>162</v>
      </c>
      <c r="F15364" s="2" t="s">
        <v>4969</v>
      </c>
      <c r="G15364" s="5">
        <v>250</v>
      </c>
      <c r="H15364" s="5">
        <v>33.5</v>
      </c>
      <c r="I15364" s="5">
        <v>8375</v>
      </c>
      <c r="J15364" s="5">
        <v>9820289.1200000029</v>
      </c>
      <c r="K15364" s="3" t="str" cm="1">
        <f t="array" ref="K15364">_xlfn.LET(_xlpm.d,UPPER(TRIM(CLEAN(SUBSTITUTE(F15364,CHAR(160),"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65" spans="2:11" hidden="1" x14ac:dyDescent="0.25">
      <c r="B15365" s="20">
        <v>45895</v>
      </c>
      <c r="C15365" s="2" t="s">
        <v>1</v>
      </c>
      <c r="D15365" s="2" t="s">
        <v>4662</v>
      </c>
      <c r="E15365" s="2" t="s">
        <v>156</v>
      </c>
      <c r="F15365" s="2" t="s">
        <v>4969</v>
      </c>
      <c r="G15365" s="5">
        <v>110</v>
      </c>
      <c r="H15365" s="5">
        <v>33.5</v>
      </c>
      <c r="I15365" s="5">
        <v>3685</v>
      </c>
      <c r="J15365" s="5">
        <v>9823974.1200000029</v>
      </c>
      <c r="K15365" s="3" t="str" cm="1">
        <f t="array" ref="K15365">_xlfn.LET(_xlpm.d,UPPER(TRIM(CLEAN(SUBSTITUTE(F15365,CHAR(160),"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66" spans="2:11" hidden="1" x14ac:dyDescent="0.25">
      <c r="B15366" s="20">
        <v>45895</v>
      </c>
      <c r="C15366" s="2" t="s">
        <v>1</v>
      </c>
      <c r="D15366" s="2" t="s">
        <v>2013</v>
      </c>
      <c r="E15366" s="2" t="s">
        <v>50</v>
      </c>
      <c r="F15366" s="2" t="s">
        <v>4969</v>
      </c>
      <c r="G15366" s="5">
        <v>370</v>
      </c>
      <c r="H15366" s="5">
        <v>30</v>
      </c>
      <c r="I15366" s="5">
        <v>11100</v>
      </c>
      <c r="J15366" s="5">
        <v>9835074.1200000029</v>
      </c>
      <c r="K15366" s="3" t="str" cm="1">
        <f t="array" ref="K15366">_xlfn.LET(_xlpm.d,UPPER(TRIM(CLEAN(SUBSTITUTE(F15366,CHAR(160),"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67" spans="2:11" hidden="1" x14ac:dyDescent="0.25">
      <c r="B15367" s="20">
        <v>45895</v>
      </c>
      <c r="C15367" s="2" t="s">
        <v>1</v>
      </c>
      <c r="D15367" s="2" t="s">
        <v>2014</v>
      </c>
      <c r="E15367" s="2" t="s">
        <v>165</v>
      </c>
      <c r="F15367" s="2" t="s">
        <v>4969</v>
      </c>
      <c r="G15367" s="5">
        <v>130</v>
      </c>
      <c r="H15367" s="5">
        <v>33.5</v>
      </c>
      <c r="I15367" s="5">
        <v>4355</v>
      </c>
      <c r="J15367" s="5">
        <v>9839429.1200000029</v>
      </c>
      <c r="K15367" s="3" t="str" cm="1">
        <f t="array" ref="K15367">_xlfn.LET(_xlpm.d,UPPER(TRIM(CLEAN(SUBSTITUTE(F15367,CHAR(160),"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68" spans="2:11" hidden="1" x14ac:dyDescent="0.25">
      <c r="B15368" s="20">
        <v>45895</v>
      </c>
      <c r="C15368" s="2" t="s">
        <v>1</v>
      </c>
      <c r="D15368" s="2" t="s">
        <v>1061</v>
      </c>
      <c r="E15368" s="2" t="s">
        <v>234</v>
      </c>
      <c r="F15368" s="2" t="s">
        <v>4969</v>
      </c>
      <c r="G15368" s="5">
        <v>100</v>
      </c>
      <c r="H15368" s="5">
        <v>33.5</v>
      </c>
      <c r="I15368" s="5">
        <v>3350</v>
      </c>
      <c r="J15368" s="5">
        <v>9842779.1200000029</v>
      </c>
      <c r="K15368" s="3" t="str" cm="1">
        <f t="array" ref="K15368">_xlfn.LET(_xlpm.d,UPPER(TRIM(CLEAN(SUBSTITUTE(F15368,CHAR(160),"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69" spans="2:11" hidden="1" x14ac:dyDescent="0.25">
      <c r="B15369" s="20">
        <v>45895</v>
      </c>
      <c r="C15369" s="2" t="s">
        <v>1</v>
      </c>
      <c r="D15369" s="2" t="s">
        <v>662</v>
      </c>
      <c r="E15369" s="2" t="s">
        <v>261</v>
      </c>
      <c r="F15369" s="2" t="s">
        <v>4969</v>
      </c>
      <c r="G15369" s="5">
        <v>85</v>
      </c>
      <c r="H15369" s="5">
        <v>33.5</v>
      </c>
      <c r="I15369" s="5">
        <v>2847.5</v>
      </c>
      <c r="J15369" s="5">
        <v>9845626.6200000029</v>
      </c>
      <c r="K15369" s="3" t="str" cm="1">
        <f t="array" ref="K15369">_xlfn.LET(_xlpm.d,UPPER(TRIM(CLEAN(SUBSTITUTE(F15369,CHAR(160),"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70" spans="2:11" hidden="1" x14ac:dyDescent="0.25">
      <c r="B15370" s="20">
        <v>45895</v>
      </c>
      <c r="C15370" s="2" t="s">
        <v>1</v>
      </c>
      <c r="D15370" s="2" t="s">
        <v>5413</v>
      </c>
      <c r="E15370" s="2" t="s">
        <v>61</v>
      </c>
      <c r="F15370" s="2" t="s">
        <v>4969</v>
      </c>
      <c r="G15370" s="5">
        <v>14</v>
      </c>
      <c r="H15370" s="5">
        <v>31.2</v>
      </c>
      <c r="I15370" s="5">
        <v>436.8</v>
      </c>
      <c r="J15370" s="5">
        <v>9846063.4200000037</v>
      </c>
      <c r="K15370" s="3" t="str" cm="1">
        <f t="array" ref="K15370">_xlfn.LET(_xlpm.d,UPPER(TRIM(CLEAN(SUBSTITUTE(F15370,CHAR(160),"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71" spans="2:11" hidden="1" x14ac:dyDescent="0.25">
      <c r="B15371" s="20">
        <v>45895</v>
      </c>
      <c r="C15371" s="2" t="s">
        <v>1</v>
      </c>
      <c r="D15371" s="2" t="s">
        <v>3035</v>
      </c>
      <c r="E15371" s="2" t="s">
        <v>246</v>
      </c>
      <c r="F15371" s="2" t="s">
        <v>4969</v>
      </c>
      <c r="G15371" s="5">
        <v>190</v>
      </c>
      <c r="H15371" s="5">
        <v>33.5</v>
      </c>
      <c r="I15371" s="5">
        <v>6365</v>
      </c>
      <c r="J15371" s="5">
        <v>9852428.4200000037</v>
      </c>
      <c r="K15371" s="3" t="str" cm="1">
        <f t="array" ref="K15371">_xlfn.LET(_xlpm.d,UPPER(TRIM(CLEAN(SUBSTITUTE(F15371,CHAR(160),"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72" spans="2:11" hidden="1" x14ac:dyDescent="0.25">
      <c r="B15372" s="20">
        <v>45895</v>
      </c>
      <c r="C15372" s="2" t="s">
        <v>1</v>
      </c>
      <c r="D15372" s="2" t="s">
        <v>3036</v>
      </c>
      <c r="E15372" s="2" t="s">
        <v>2305</v>
      </c>
      <c r="F15372" s="2" t="s">
        <v>4969</v>
      </c>
      <c r="G15372" s="5">
        <v>40</v>
      </c>
      <c r="H15372" s="5">
        <v>28.99</v>
      </c>
      <c r="I15372" s="5">
        <v>1159.5999999999999</v>
      </c>
      <c r="J15372" s="5">
        <v>9853588.0200000033</v>
      </c>
      <c r="K15372" s="3" t="str" cm="1">
        <f t="array" ref="K15372">_xlfn.LET(_xlpm.d,UPPER(TRIM(CLEAN(SUBSTITUTE(F15372,CHAR(160),"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73" spans="2:11" hidden="1" x14ac:dyDescent="0.25">
      <c r="B15373" s="20">
        <v>45895</v>
      </c>
      <c r="C15373" s="2" t="s">
        <v>1</v>
      </c>
      <c r="D15373" s="2" t="s">
        <v>4479</v>
      </c>
      <c r="E15373" s="2" t="s">
        <v>1726</v>
      </c>
      <c r="F15373" s="2" t="s">
        <v>4969</v>
      </c>
      <c r="G15373" s="5">
        <v>270</v>
      </c>
      <c r="H15373" s="5">
        <v>31.8</v>
      </c>
      <c r="I15373" s="5">
        <v>8586</v>
      </c>
      <c r="J15373" s="5">
        <v>9862174.0200000033</v>
      </c>
      <c r="K15373" s="3" t="str" cm="1">
        <f t="array" ref="K15373">_xlfn.LET(_xlpm.d,UPPER(TRIM(CLEAN(SUBSTITUTE(F15373,CHAR(160),"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74" spans="2:11" hidden="1" x14ac:dyDescent="0.25">
      <c r="B15374" s="20">
        <v>45895</v>
      </c>
      <c r="C15374" s="2" t="s">
        <v>1</v>
      </c>
      <c r="D15374" s="2" t="s">
        <v>1063</v>
      </c>
      <c r="E15374" s="2" t="s">
        <v>263</v>
      </c>
      <c r="F15374" s="2" t="s">
        <v>4969</v>
      </c>
      <c r="G15374" s="5">
        <v>300</v>
      </c>
      <c r="H15374" s="5">
        <v>33.5</v>
      </c>
      <c r="I15374" s="5">
        <v>10050</v>
      </c>
      <c r="J15374" s="5">
        <v>9872224.0200000033</v>
      </c>
      <c r="K15374" s="3" t="str" cm="1">
        <f t="array" ref="K15374">_xlfn.LET(_xlpm.d,UPPER(TRIM(CLEAN(SUBSTITUTE(F15374,CHAR(160),"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75" spans="2:11" hidden="1" x14ac:dyDescent="0.25">
      <c r="B15375" s="20">
        <v>45895</v>
      </c>
      <c r="C15375" s="2" t="s">
        <v>1</v>
      </c>
      <c r="D15375" s="2" t="s">
        <v>2015</v>
      </c>
      <c r="E15375" s="2" t="s">
        <v>197</v>
      </c>
      <c r="F15375" s="2" t="s">
        <v>4969</v>
      </c>
      <c r="G15375" s="5">
        <v>600</v>
      </c>
      <c r="H15375" s="5">
        <v>33.5</v>
      </c>
      <c r="I15375" s="5">
        <v>20100</v>
      </c>
      <c r="J15375" s="5">
        <v>9892324.0200000033</v>
      </c>
      <c r="K15375" s="3" t="str" cm="1">
        <f t="array" ref="K15375">_xlfn.LET(_xlpm.d,UPPER(TRIM(CLEAN(SUBSTITUTE(F15375,CHAR(160),"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76" spans="2:11" hidden="1" x14ac:dyDescent="0.25">
      <c r="B15376" s="20">
        <v>45895</v>
      </c>
      <c r="C15376" s="2" t="s">
        <v>1</v>
      </c>
      <c r="D15376" s="2" t="s">
        <v>4480</v>
      </c>
      <c r="E15376" s="2" t="s">
        <v>2415</v>
      </c>
      <c r="F15376" s="2" t="s">
        <v>4969</v>
      </c>
      <c r="G15376" s="5">
        <v>33</v>
      </c>
      <c r="H15376" s="5">
        <v>31.8</v>
      </c>
      <c r="I15376" s="5">
        <v>1049.4000000000001</v>
      </c>
      <c r="J15376" s="5">
        <v>9893373.4200000037</v>
      </c>
      <c r="K15376" s="3" t="str" cm="1">
        <f t="array" ref="K15376">_xlfn.LET(_xlpm.d,UPPER(TRIM(CLEAN(SUBSTITUTE(F15376,CHAR(160),"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77" spans="2:11" hidden="1" x14ac:dyDescent="0.25">
      <c r="B15377" s="20">
        <v>45896</v>
      </c>
      <c r="C15377" s="2" t="s">
        <v>1</v>
      </c>
      <c r="D15377" s="2" t="s">
        <v>4273</v>
      </c>
      <c r="E15377" s="2" t="s">
        <v>6</v>
      </c>
      <c r="F15377" s="2" t="s">
        <v>4969</v>
      </c>
      <c r="G15377" s="5">
        <v>85</v>
      </c>
      <c r="H15377" s="5">
        <v>33.99</v>
      </c>
      <c r="I15377" s="5">
        <v>2889.15</v>
      </c>
      <c r="J15377" s="5">
        <v>9896262.570000004</v>
      </c>
      <c r="K15377" s="3" t="str" cm="1">
        <f t="array" ref="K15377">_xlfn.LET(_xlpm.d,UPPER(TRIM(CLEAN(SUBSTITUTE(F15377,CHAR(160),"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78" spans="2:11" hidden="1" x14ac:dyDescent="0.25">
      <c r="B15378" s="20">
        <v>45896</v>
      </c>
      <c r="C15378" s="2" t="s">
        <v>1</v>
      </c>
      <c r="D15378" s="2" t="s">
        <v>5414</v>
      </c>
      <c r="E15378" s="2" t="s">
        <v>1735</v>
      </c>
      <c r="F15378" s="2" t="s">
        <v>4969</v>
      </c>
      <c r="G15378" s="5">
        <v>110</v>
      </c>
      <c r="H15378" s="5">
        <v>33.99</v>
      </c>
      <c r="I15378" s="5">
        <v>3738.9</v>
      </c>
      <c r="J15378" s="5">
        <v>9900001.4700000044</v>
      </c>
      <c r="K15378" s="3" t="str" cm="1">
        <f t="array" ref="K15378">_xlfn.LET(_xlpm.d,UPPER(TRIM(CLEAN(SUBSTITUTE(F15378,CHAR(160),"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79" spans="2:11" hidden="1" x14ac:dyDescent="0.25">
      <c r="B15379" s="20">
        <v>45896</v>
      </c>
      <c r="C15379" s="2" t="s">
        <v>1</v>
      </c>
      <c r="D15379" s="2" t="s">
        <v>3037</v>
      </c>
      <c r="E15379" s="2" t="s">
        <v>259</v>
      </c>
      <c r="F15379" s="2" t="s">
        <v>5176</v>
      </c>
      <c r="G15379" s="5">
        <v>200</v>
      </c>
      <c r="H15379" s="5">
        <v>33.5</v>
      </c>
      <c r="I15379" s="5">
        <v>6700</v>
      </c>
      <c r="J15379" s="5">
        <v>9906701.4700000044</v>
      </c>
      <c r="K15379" s="3" t="str" cm="1">
        <f t="array" ref="K15379">_xlfn.LET(_xlpm.d,UPPER(TRIM(CLEAN(SUBSTITUTE(F15379,CHAR(160),"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80" spans="2:11" hidden="1" x14ac:dyDescent="0.25">
      <c r="B15380" s="20">
        <v>45896</v>
      </c>
      <c r="C15380" s="2" t="s">
        <v>1</v>
      </c>
      <c r="D15380" s="2" t="s">
        <v>663</v>
      </c>
      <c r="E15380" s="2" t="s">
        <v>266</v>
      </c>
      <c r="F15380" s="2" t="s">
        <v>4969</v>
      </c>
      <c r="G15380" s="5">
        <v>140</v>
      </c>
      <c r="H15380" s="5">
        <v>33.5</v>
      </c>
      <c r="I15380" s="5">
        <v>4690</v>
      </c>
      <c r="J15380" s="5">
        <v>9911391.4700000044</v>
      </c>
      <c r="K15380" s="3" t="str" cm="1">
        <f t="array" ref="K15380">_xlfn.LET(_xlpm.d,UPPER(TRIM(CLEAN(SUBSTITUTE(F15380,CHAR(160),"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81" spans="2:11" hidden="1" x14ac:dyDescent="0.25">
      <c r="B15381" s="20">
        <v>45896</v>
      </c>
      <c r="C15381" s="2" t="s">
        <v>1</v>
      </c>
      <c r="D15381" s="2" t="s">
        <v>3038</v>
      </c>
      <c r="E15381" s="2" t="s">
        <v>491</v>
      </c>
      <c r="F15381" s="2" t="s">
        <v>4969</v>
      </c>
      <c r="G15381" s="5">
        <v>240</v>
      </c>
      <c r="H15381" s="5">
        <v>28.5</v>
      </c>
      <c r="I15381" s="5">
        <v>6840</v>
      </c>
      <c r="J15381" s="5">
        <v>9918231.4700000044</v>
      </c>
      <c r="K15381" s="3" t="str" cm="1">
        <f t="array" ref="K15381">_xlfn.LET(_xlpm.d,UPPER(TRIM(CLEAN(SUBSTITUTE(F15381,CHAR(160),"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82" spans="2:11" hidden="1" x14ac:dyDescent="0.25">
      <c r="B15382" s="20">
        <v>45896</v>
      </c>
      <c r="C15382" s="2" t="s">
        <v>1</v>
      </c>
      <c r="D15382" s="2" t="s">
        <v>3039</v>
      </c>
      <c r="E15382" s="2" t="s">
        <v>544</v>
      </c>
      <c r="F15382" s="2" t="s">
        <v>4969</v>
      </c>
      <c r="G15382" s="5">
        <v>170</v>
      </c>
      <c r="H15382" s="5">
        <v>28.5</v>
      </c>
      <c r="I15382" s="5">
        <v>4845</v>
      </c>
      <c r="J15382" s="5">
        <v>9923076.4700000044</v>
      </c>
      <c r="K15382" s="3" t="str" cm="1">
        <f t="array" ref="K15382">_xlfn.LET(_xlpm.d,UPPER(TRIM(CLEAN(SUBSTITUTE(F15382,CHAR(160),"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83" spans="2:11" hidden="1" x14ac:dyDescent="0.25">
      <c r="B15383" s="20">
        <v>45896</v>
      </c>
      <c r="C15383" s="2" t="s">
        <v>1</v>
      </c>
      <c r="D15383" s="2" t="s">
        <v>5415</v>
      </c>
      <c r="E15383" s="2" t="s">
        <v>1701</v>
      </c>
      <c r="F15383" s="2" t="s">
        <v>4969</v>
      </c>
      <c r="G15383" s="5">
        <v>348</v>
      </c>
      <c r="H15383" s="5">
        <v>28.5</v>
      </c>
      <c r="I15383" s="5">
        <v>9918</v>
      </c>
      <c r="J15383" s="5">
        <v>9932994.4700000044</v>
      </c>
      <c r="K15383" s="3" t="str" cm="1">
        <f t="array" ref="K15383">_xlfn.LET(_xlpm.d,UPPER(TRIM(CLEAN(SUBSTITUTE(F15383,CHAR(160),"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84" spans="2:11" hidden="1" x14ac:dyDescent="0.25">
      <c r="B15384" s="20">
        <v>45896</v>
      </c>
      <c r="C15384" s="2" t="s">
        <v>1</v>
      </c>
      <c r="D15384" s="2" t="s">
        <v>3040</v>
      </c>
      <c r="E15384" s="2" t="s">
        <v>730</v>
      </c>
      <c r="F15384" s="2" t="s">
        <v>4969</v>
      </c>
      <c r="G15384" s="5">
        <v>45</v>
      </c>
      <c r="H15384" s="5">
        <v>28.5</v>
      </c>
      <c r="I15384" s="5">
        <v>1282.5</v>
      </c>
      <c r="J15384" s="5">
        <v>9934276.9700000044</v>
      </c>
      <c r="K15384" s="3" t="str" cm="1">
        <f t="array" ref="K15384">_xlfn.LET(_xlpm.d,UPPER(TRIM(CLEAN(SUBSTITUTE(F15384,CHAR(160),"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85" spans="2:11" hidden="1" x14ac:dyDescent="0.25">
      <c r="B15385" s="20">
        <v>45896</v>
      </c>
      <c r="C15385" s="2" t="s">
        <v>1</v>
      </c>
      <c r="D15385" s="2" t="s">
        <v>2016</v>
      </c>
      <c r="E15385" s="2" t="s">
        <v>1634</v>
      </c>
      <c r="F15385" s="2" t="s">
        <v>4969</v>
      </c>
      <c r="G15385" s="5">
        <v>150</v>
      </c>
      <c r="H15385" s="5">
        <v>28.5</v>
      </c>
      <c r="I15385" s="5">
        <v>4275</v>
      </c>
      <c r="J15385" s="5">
        <v>9938551.9700000044</v>
      </c>
      <c r="K15385" s="3" t="str" cm="1">
        <f t="array" ref="K15385">_xlfn.LET(_xlpm.d,UPPER(TRIM(CLEAN(SUBSTITUTE(F15385,CHAR(160),"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86" spans="2:11" hidden="1" x14ac:dyDescent="0.25">
      <c r="B15386" s="20">
        <v>45896</v>
      </c>
      <c r="C15386" s="2" t="s">
        <v>1</v>
      </c>
      <c r="D15386" s="2" t="s">
        <v>1064</v>
      </c>
      <c r="E15386" s="2" t="s">
        <v>282</v>
      </c>
      <c r="F15386" s="2" t="s">
        <v>4969</v>
      </c>
      <c r="G15386" s="5">
        <v>230</v>
      </c>
      <c r="H15386" s="5">
        <v>33.5</v>
      </c>
      <c r="I15386" s="5">
        <v>7705</v>
      </c>
      <c r="J15386" s="5">
        <v>9946256.9700000044</v>
      </c>
      <c r="K15386" s="3" t="str" cm="1">
        <f t="array" ref="K15386">_xlfn.LET(_xlpm.d,UPPER(TRIM(CLEAN(SUBSTITUTE(F15386,CHAR(160),"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87" spans="2:11" hidden="1" x14ac:dyDescent="0.25">
      <c r="B15387" s="20">
        <v>45896</v>
      </c>
      <c r="C15387" s="2" t="s">
        <v>1</v>
      </c>
      <c r="D15387" s="2" t="s">
        <v>5416</v>
      </c>
      <c r="E15387" s="2" t="s">
        <v>268</v>
      </c>
      <c r="F15387" s="2" t="s">
        <v>4969</v>
      </c>
      <c r="G15387" s="5">
        <v>100</v>
      </c>
      <c r="H15387" s="5">
        <v>33.5</v>
      </c>
      <c r="I15387" s="5">
        <v>3350</v>
      </c>
      <c r="J15387" s="5">
        <v>9949606.9700000044</v>
      </c>
      <c r="K15387" s="3" t="str" cm="1">
        <f t="array" ref="K15387">_xlfn.LET(_xlpm.d,UPPER(TRIM(CLEAN(SUBSTITUTE(F15387,CHAR(160),"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88" spans="2:11" hidden="1" x14ac:dyDescent="0.25">
      <c r="B15388" s="20">
        <v>45896</v>
      </c>
      <c r="C15388" s="2" t="s">
        <v>1</v>
      </c>
      <c r="D15388" s="2" t="s">
        <v>1065</v>
      </c>
      <c r="E15388" s="2" t="s">
        <v>145</v>
      </c>
      <c r="F15388" s="2" t="s">
        <v>4969</v>
      </c>
      <c r="G15388" s="5">
        <v>10</v>
      </c>
      <c r="H15388" s="5">
        <v>0</v>
      </c>
      <c r="I15388" s="5">
        <v>0</v>
      </c>
      <c r="J15388" s="5">
        <v>9949606.9700000044</v>
      </c>
      <c r="K15388" s="3" t="str" cm="1">
        <f t="array" ref="K15388">_xlfn.LET(_xlpm.d,UPPER(TRIM(CLEAN(SUBSTITUTE(F15388,CHAR(160),"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89" spans="2:11" hidden="1" x14ac:dyDescent="0.25">
      <c r="B15389" s="20">
        <v>45896</v>
      </c>
      <c r="C15389" s="2" t="s">
        <v>1</v>
      </c>
      <c r="D15389" s="2" t="s">
        <v>664</v>
      </c>
      <c r="E15389" s="2" t="s">
        <v>149</v>
      </c>
      <c r="F15389" s="2" t="s">
        <v>4969</v>
      </c>
      <c r="G15389" s="5">
        <v>300</v>
      </c>
      <c r="H15389" s="5">
        <v>33.5</v>
      </c>
      <c r="I15389" s="5">
        <v>10050</v>
      </c>
      <c r="J15389" s="5">
        <v>9959656.9700000044</v>
      </c>
      <c r="K15389" s="3" t="str" cm="1">
        <f t="array" ref="K15389">_xlfn.LET(_xlpm.d,UPPER(TRIM(CLEAN(SUBSTITUTE(F15389,CHAR(160),"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90" spans="2:11" hidden="1" x14ac:dyDescent="0.25">
      <c r="B15390" s="20">
        <v>45896</v>
      </c>
      <c r="C15390" s="2" t="s">
        <v>1</v>
      </c>
      <c r="D15390" s="2" t="s">
        <v>1066</v>
      </c>
      <c r="E15390" s="2" t="s">
        <v>145</v>
      </c>
      <c r="F15390" s="2" t="s">
        <v>4969</v>
      </c>
      <c r="G15390" s="5">
        <v>100</v>
      </c>
      <c r="H15390" s="5">
        <v>33.5</v>
      </c>
      <c r="I15390" s="5">
        <v>3350</v>
      </c>
      <c r="J15390" s="5">
        <v>9963006.9700000044</v>
      </c>
      <c r="K15390" s="3" t="str" cm="1">
        <f t="array" ref="K15390">_xlfn.LET(_xlpm.d,UPPER(TRIM(CLEAN(SUBSTITUTE(F15390,CHAR(160),"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91" spans="2:11" hidden="1" x14ac:dyDescent="0.25">
      <c r="B15391" s="20">
        <v>45896</v>
      </c>
      <c r="C15391" s="2" t="s">
        <v>1</v>
      </c>
      <c r="D15391" s="2" t="s">
        <v>3042</v>
      </c>
      <c r="E15391" s="2" t="s">
        <v>141</v>
      </c>
      <c r="F15391" s="2" t="s">
        <v>4969</v>
      </c>
      <c r="G15391" s="5">
        <v>250</v>
      </c>
      <c r="H15391" s="5">
        <v>33.5</v>
      </c>
      <c r="I15391" s="5">
        <v>8375</v>
      </c>
      <c r="J15391" s="5">
        <v>9971381.9700000044</v>
      </c>
      <c r="K15391" s="3" t="str" cm="1">
        <f t="array" ref="K15391">_xlfn.LET(_xlpm.d,UPPER(TRIM(CLEAN(SUBSTITUTE(F15391,CHAR(160),"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92" spans="2:11" hidden="1" x14ac:dyDescent="0.25">
      <c r="B15392" s="20">
        <v>45896</v>
      </c>
      <c r="C15392" s="2" t="s">
        <v>1</v>
      </c>
      <c r="D15392" s="2" t="s">
        <v>5417</v>
      </c>
      <c r="E15392" s="2" t="s">
        <v>4595</v>
      </c>
      <c r="F15392" s="2" t="s">
        <v>4969</v>
      </c>
      <c r="G15392" s="5">
        <v>168</v>
      </c>
      <c r="H15392" s="5">
        <v>31.8</v>
      </c>
      <c r="I15392" s="5">
        <v>5342.4</v>
      </c>
      <c r="J15392" s="5">
        <v>9976724.3700000048</v>
      </c>
      <c r="K15392" s="3" t="str" cm="1">
        <f t="array" ref="K15392">_xlfn.LET(_xlpm.d,UPPER(TRIM(CLEAN(SUBSTITUTE(F15392,CHAR(160),"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93" spans="2:11" hidden="1" x14ac:dyDescent="0.25">
      <c r="B15393" s="20">
        <v>45897</v>
      </c>
      <c r="C15393" s="2" t="s">
        <v>1</v>
      </c>
      <c r="D15393" s="2" t="s">
        <v>665</v>
      </c>
      <c r="E15393" s="2" t="s">
        <v>143</v>
      </c>
      <c r="F15393" s="2" t="s">
        <v>4969</v>
      </c>
      <c r="G15393" s="5">
        <v>360</v>
      </c>
      <c r="H15393" s="5">
        <v>33.5</v>
      </c>
      <c r="I15393" s="5">
        <v>12060</v>
      </c>
      <c r="J15393" s="5">
        <v>9988784.3700000048</v>
      </c>
      <c r="K15393" s="3" t="str" cm="1">
        <f t="array" ref="K15393">_xlfn.LET(_xlpm.d,UPPER(TRIM(CLEAN(SUBSTITUTE(F15393,CHAR(160),"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94" spans="2:11" hidden="1" x14ac:dyDescent="0.25">
      <c r="B15394" s="20">
        <v>45897</v>
      </c>
      <c r="C15394" s="2" t="s">
        <v>1</v>
      </c>
      <c r="D15394" s="2" t="s">
        <v>5418</v>
      </c>
      <c r="E15394" s="2" t="s">
        <v>143</v>
      </c>
      <c r="F15394" s="2" t="s">
        <v>4969</v>
      </c>
      <c r="G15394" s="5">
        <v>250</v>
      </c>
      <c r="H15394" s="5">
        <v>33.5</v>
      </c>
      <c r="I15394" s="5">
        <v>8375</v>
      </c>
      <c r="J15394" s="5">
        <v>9997159.3700000048</v>
      </c>
      <c r="K15394" s="3" t="str" cm="1">
        <f t="array" ref="K15394">_xlfn.LET(_xlpm.d,UPPER(TRIM(CLEAN(SUBSTITUTE(F15394,CHAR(160),"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95" spans="2:11" hidden="1" x14ac:dyDescent="0.25">
      <c r="B15395" s="20">
        <v>45897</v>
      </c>
      <c r="C15395" s="2" t="s">
        <v>1</v>
      </c>
      <c r="D15395" s="2" t="s">
        <v>1067</v>
      </c>
      <c r="E15395" s="2" t="s">
        <v>189</v>
      </c>
      <c r="F15395" s="2" t="s">
        <v>4969</v>
      </c>
      <c r="G15395" s="5">
        <v>150</v>
      </c>
      <c r="H15395" s="5">
        <v>33.5</v>
      </c>
      <c r="I15395" s="5">
        <v>5025</v>
      </c>
      <c r="J15395" s="5">
        <v>10002184.370000005</v>
      </c>
      <c r="K15395" s="3" t="str" cm="1">
        <f t="array" ref="K15395">_xlfn.LET(_xlpm.d,UPPER(TRIM(CLEAN(SUBSTITUTE(F15395,CHAR(160),"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96" spans="2:11" hidden="1" x14ac:dyDescent="0.25">
      <c r="B15396" s="20">
        <v>45897</v>
      </c>
      <c r="C15396" s="2" t="s">
        <v>1</v>
      </c>
      <c r="D15396" s="2" t="s">
        <v>3874</v>
      </c>
      <c r="E15396" s="2" t="s">
        <v>485</v>
      </c>
      <c r="F15396" s="2" t="s">
        <v>4969</v>
      </c>
      <c r="G15396" s="5">
        <v>240</v>
      </c>
      <c r="H15396" s="5">
        <v>28.5</v>
      </c>
      <c r="I15396" s="5">
        <v>6840</v>
      </c>
      <c r="J15396" s="5">
        <v>10009024.370000005</v>
      </c>
      <c r="K15396" s="3" t="str" cm="1">
        <f t="array" ref="K15396">_xlfn.LET(_xlpm.d,UPPER(TRIM(CLEAN(SUBSTITUTE(F15396,CHAR(160),"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97" spans="2:11" hidden="1" x14ac:dyDescent="0.25">
      <c r="B15397" s="20">
        <v>45897</v>
      </c>
      <c r="C15397" s="2" t="s">
        <v>1</v>
      </c>
      <c r="D15397" s="2" t="s">
        <v>3875</v>
      </c>
      <c r="E15397" s="2" t="s">
        <v>1765</v>
      </c>
      <c r="F15397" s="2" t="s">
        <v>4969</v>
      </c>
      <c r="G15397" s="5">
        <v>490</v>
      </c>
      <c r="H15397" s="5">
        <v>28.5</v>
      </c>
      <c r="I15397" s="5">
        <v>13965</v>
      </c>
      <c r="J15397" s="5">
        <v>10022989.370000005</v>
      </c>
      <c r="K15397" s="3" t="str" cm="1">
        <f t="array" ref="K15397">_xlfn.LET(_xlpm.d,UPPER(TRIM(CLEAN(SUBSTITUTE(F15397,CHAR(160),"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98" spans="2:11" hidden="1" x14ac:dyDescent="0.25">
      <c r="B15398" s="20">
        <v>45897</v>
      </c>
      <c r="C15398" s="2" t="s">
        <v>1</v>
      </c>
      <c r="D15398" s="2" t="s">
        <v>1068</v>
      </c>
      <c r="E15398" s="2" t="s">
        <v>160</v>
      </c>
      <c r="F15398" s="2" t="s">
        <v>4969</v>
      </c>
      <c r="G15398" s="5">
        <v>290</v>
      </c>
      <c r="H15398" s="5">
        <v>33.5</v>
      </c>
      <c r="I15398" s="5">
        <v>9715</v>
      </c>
      <c r="J15398" s="5">
        <v>10032704.370000005</v>
      </c>
      <c r="K15398" s="3" t="str" cm="1">
        <f t="array" ref="K15398">_xlfn.LET(_xlpm.d,UPPER(TRIM(CLEAN(SUBSTITUTE(F15398,CHAR(160),"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399" spans="2:11" hidden="1" x14ac:dyDescent="0.25">
      <c r="B15399" s="20">
        <v>45897</v>
      </c>
      <c r="C15399" s="2" t="s">
        <v>1</v>
      </c>
      <c r="D15399" s="2" t="s">
        <v>2017</v>
      </c>
      <c r="E15399" s="2" t="s">
        <v>248</v>
      </c>
      <c r="F15399" s="2" t="s">
        <v>4969</v>
      </c>
      <c r="G15399" s="5">
        <v>400</v>
      </c>
      <c r="H15399" s="5">
        <v>28.5</v>
      </c>
      <c r="I15399" s="5">
        <v>11400</v>
      </c>
      <c r="J15399" s="5">
        <v>10044104.370000005</v>
      </c>
      <c r="K15399" s="3" t="str" cm="1">
        <f t="array" ref="K15399">_xlfn.LET(_xlpm.d,UPPER(TRIM(CLEAN(SUBSTITUTE(F15399,CHAR(160),"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00" spans="2:11" hidden="1" x14ac:dyDescent="0.25">
      <c r="B15400" s="20">
        <v>45897</v>
      </c>
      <c r="C15400" s="2" t="s">
        <v>1</v>
      </c>
      <c r="D15400" s="2" t="s">
        <v>666</v>
      </c>
      <c r="E15400" s="2" t="s">
        <v>192</v>
      </c>
      <c r="F15400" s="2" t="s">
        <v>4969</v>
      </c>
      <c r="G15400" s="5">
        <v>360</v>
      </c>
      <c r="H15400" s="5">
        <v>33.5</v>
      </c>
      <c r="I15400" s="5">
        <v>12060</v>
      </c>
      <c r="J15400" s="5">
        <v>10056164.370000005</v>
      </c>
      <c r="K15400" s="3" t="str" cm="1">
        <f t="array" ref="K15400">_xlfn.LET(_xlpm.d,UPPER(TRIM(CLEAN(SUBSTITUTE(F15400,CHAR(160),"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01" spans="2:11" hidden="1" x14ac:dyDescent="0.25">
      <c r="B15401" s="20">
        <v>45897</v>
      </c>
      <c r="C15401" s="2" t="s">
        <v>1</v>
      </c>
      <c r="D15401" s="2" t="s">
        <v>1069</v>
      </c>
      <c r="E15401" s="2" t="s">
        <v>151</v>
      </c>
      <c r="F15401" s="2" t="s">
        <v>4969</v>
      </c>
      <c r="G15401" s="5">
        <v>110</v>
      </c>
      <c r="H15401" s="5">
        <v>33.5</v>
      </c>
      <c r="I15401" s="5">
        <v>3685</v>
      </c>
      <c r="J15401" s="5">
        <v>10059849.370000005</v>
      </c>
      <c r="K15401" s="3" t="str" cm="1">
        <f t="array" ref="K15401">_xlfn.LET(_xlpm.d,UPPER(TRIM(CLEAN(SUBSTITUTE(F15401,CHAR(160),"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02" spans="2:11" hidden="1" x14ac:dyDescent="0.25">
      <c r="B15402" s="20">
        <v>45897</v>
      </c>
      <c r="C15402" s="2" t="s">
        <v>1</v>
      </c>
      <c r="D15402" s="2" t="s">
        <v>2018</v>
      </c>
      <c r="E15402" s="2" t="s">
        <v>254</v>
      </c>
      <c r="F15402" s="2" t="s">
        <v>4969</v>
      </c>
      <c r="G15402" s="5">
        <v>130</v>
      </c>
      <c r="H15402" s="5">
        <v>33.5</v>
      </c>
      <c r="I15402" s="5">
        <v>4355</v>
      </c>
      <c r="J15402" s="5">
        <v>10064204.370000005</v>
      </c>
      <c r="K15402" s="3" t="str" cm="1">
        <f t="array" ref="K15402">_xlfn.LET(_xlpm.d,UPPER(TRIM(CLEAN(SUBSTITUTE(F15402,CHAR(160),"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03" spans="2:11" hidden="1" x14ac:dyDescent="0.25">
      <c r="B15403" s="20">
        <v>45897</v>
      </c>
      <c r="C15403" s="2" t="s">
        <v>1</v>
      </c>
      <c r="D15403" s="2" t="s">
        <v>3043</v>
      </c>
      <c r="E15403" s="2" t="s">
        <v>246</v>
      </c>
      <c r="F15403" s="2" t="s">
        <v>4969</v>
      </c>
      <c r="G15403" s="5">
        <v>200</v>
      </c>
      <c r="H15403" s="5">
        <v>33.5</v>
      </c>
      <c r="I15403" s="5">
        <v>6700</v>
      </c>
      <c r="J15403" s="5">
        <v>10070904.370000005</v>
      </c>
      <c r="K15403" s="3" t="str" cm="1">
        <f t="array" ref="K15403">_xlfn.LET(_xlpm.d,UPPER(TRIM(CLEAN(SUBSTITUTE(F15403,CHAR(160),"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04" spans="2:11" hidden="1" x14ac:dyDescent="0.25">
      <c r="B15404" s="20">
        <v>45897</v>
      </c>
      <c r="C15404" s="2" t="s">
        <v>1</v>
      </c>
      <c r="D15404" s="2" t="s">
        <v>3876</v>
      </c>
      <c r="E15404" s="2" t="s">
        <v>135</v>
      </c>
      <c r="F15404" s="2" t="s">
        <v>4969</v>
      </c>
      <c r="G15404" s="5">
        <v>150</v>
      </c>
      <c r="H15404" s="5">
        <v>33.5</v>
      </c>
      <c r="I15404" s="5">
        <v>5025</v>
      </c>
      <c r="J15404" s="5">
        <v>10075929.370000005</v>
      </c>
      <c r="K15404" s="3" t="str" cm="1">
        <f t="array" ref="K15404">_xlfn.LET(_xlpm.d,UPPER(TRIM(CLEAN(SUBSTITUTE(F15404,CHAR(160),"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05" spans="2:11" hidden="1" x14ac:dyDescent="0.25">
      <c r="B15405" s="20">
        <v>45897</v>
      </c>
      <c r="C15405" s="2" t="s">
        <v>1</v>
      </c>
      <c r="D15405" s="2" t="s">
        <v>1070</v>
      </c>
      <c r="E15405" s="2" t="s">
        <v>874</v>
      </c>
      <c r="F15405" s="2" t="s">
        <v>4969</v>
      </c>
      <c r="G15405" s="5">
        <v>675</v>
      </c>
      <c r="H15405" s="5">
        <v>25.95</v>
      </c>
      <c r="I15405" s="5">
        <v>17516.25</v>
      </c>
      <c r="J15405" s="5">
        <v>10093445.620000005</v>
      </c>
      <c r="K15405" s="3" t="str" cm="1">
        <f t="array" ref="K15405">_xlfn.LET(_xlpm.d,UPPER(TRIM(CLEAN(SUBSTITUTE(F15405,CHAR(160),"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06" spans="2:11" hidden="1" x14ac:dyDescent="0.25">
      <c r="B15406" s="20">
        <v>45897</v>
      </c>
      <c r="C15406" s="2" t="s">
        <v>1</v>
      </c>
      <c r="D15406" s="2" t="s">
        <v>3044</v>
      </c>
      <c r="E15406" s="2" t="s">
        <v>759</v>
      </c>
      <c r="F15406" s="2" t="s">
        <v>4969</v>
      </c>
      <c r="G15406" s="5">
        <v>60</v>
      </c>
      <c r="H15406" s="5">
        <v>31.8</v>
      </c>
      <c r="I15406" s="5">
        <v>1908</v>
      </c>
      <c r="J15406" s="5">
        <v>10095353.620000005</v>
      </c>
      <c r="K15406" s="3" t="str" cm="1">
        <f t="array" ref="K15406">_xlfn.LET(_xlpm.d,UPPER(TRIM(CLEAN(SUBSTITUTE(F15406,CHAR(160),"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07" spans="2:11" hidden="1" x14ac:dyDescent="0.25">
      <c r="B15407" s="20">
        <v>45897</v>
      </c>
      <c r="C15407" s="2" t="s">
        <v>1</v>
      </c>
      <c r="D15407" s="2" t="s">
        <v>5419</v>
      </c>
      <c r="E15407" s="2" t="s">
        <v>302</v>
      </c>
      <c r="F15407" s="2" t="s">
        <v>4969</v>
      </c>
      <c r="G15407" s="5">
        <v>230</v>
      </c>
      <c r="H15407" s="5">
        <v>27.8</v>
      </c>
      <c r="I15407" s="5">
        <v>6394</v>
      </c>
      <c r="J15407" s="5">
        <v>10101747.620000005</v>
      </c>
      <c r="K15407" s="3" t="str" cm="1">
        <f t="array" ref="K15407">_xlfn.LET(_xlpm.d,UPPER(TRIM(CLEAN(SUBSTITUTE(F15407,CHAR(160),"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08" spans="2:11" hidden="1" x14ac:dyDescent="0.25">
      <c r="B15408" s="20">
        <v>45897</v>
      </c>
      <c r="C15408" s="2" t="s">
        <v>1</v>
      </c>
      <c r="D15408" s="2" t="s">
        <v>3045</v>
      </c>
      <c r="E15408" s="2" t="s">
        <v>3</v>
      </c>
      <c r="F15408" s="2" t="s">
        <v>4969</v>
      </c>
      <c r="G15408" s="5">
        <v>120</v>
      </c>
      <c r="H15408" s="5">
        <v>31.8</v>
      </c>
      <c r="I15408" s="5">
        <v>3816</v>
      </c>
      <c r="J15408" s="5">
        <v>10105563.620000005</v>
      </c>
      <c r="K15408" s="3" t="str" cm="1">
        <f t="array" ref="K15408">_xlfn.LET(_xlpm.d,UPPER(TRIM(CLEAN(SUBSTITUTE(F15408,CHAR(160),"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09" spans="2:11" hidden="1" x14ac:dyDescent="0.25">
      <c r="B15409" s="20">
        <v>45897</v>
      </c>
      <c r="C15409" s="2" t="s">
        <v>1</v>
      </c>
      <c r="D15409" s="2" t="s">
        <v>667</v>
      </c>
      <c r="E15409" s="2" t="s">
        <v>180</v>
      </c>
      <c r="F15409" s="2" t="s">
        <v>4969</v>
      </c>
      <c r="G15409" s="5">
        <v>50</v>
      </c>
      <c r="H15409" s="5">
        <v>28.5</v>
      </c>
      <c r="I15409" s="5">
        <v>1425</v>
      </c>
      <c r="J15409" s="5">
        <v>10106988.620000005</v>
      </c>
      <c r="K15409" s="3" t="str" cm="1">
        <f t="array" ref="K15409">_xlfn.LET(_xlpm.d,UPPER(TRIM(CLEAN(SUBSTITUTE(F15409,CHAR(160),"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10" spans="2:11" hidden="1" x14ac:dyDescent="0.25">
      <c r="B15410" s="20">
        <v>45897</v>
      </c>
      <c r="C15410" s="2" t="s">
        <v>1</v>
      </c>
      <c r="D15410" s="2" t="s">
        <v>5420</v>
      </c>
      <c r="E15410" s="2" t="s">
        <v>16</v>
      </c>
      <c r="F15410" s="2" t="s">
        <v>5226</v>
      </c>
      <c r="G15410" s="5">
        <v>168</v>
      </c>
      <c r="H15410" s="5">
        <v>33.5</v>
      </c>
      <c r="I15410" s="5">
        <v>5628</v>
      </c>
      <c r="J15410" s="5">
        <v>10112616.620000005</v>
      </c>
      <c r="K15410" s="3" t="str" cm="1">
        <f t="array" ref="K15410">_xlfn.LET(_xlpm.d,UPPER(TRIM(CLEAN(SUBSTITUTE(F15410,CHAR(160),"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11" spans="2:11" hidden="1" x14ac:dyDescent="0.25">
      <c r="B15411" s="20">
        <v>45897</v>
      </c>
      <c r="C15411" s="2" t="s">
        <v>1</v>
      </c>
      <c r="D15411" s="2" t="s">
        <v>3047</v>
      </c>
      <c r="E15411" s="2" t="s">
        <v>3048</v>
      </c>
      <c r="F15411" s="2" t="s">
        <v>4969</v>
      </c>
      <c r="G15411" s="5">
        <v>100</v>
      </c>
      <c r="H15411" s="5">
        <v>31.8</v>
      </c>
      <c r="I15411" s="5">
        <v>3180</v>
      </c>
      <c r="J15411" s="5">
        <v>10115796.620000005</v>
      </c>
      <c r="K15411" s="3" t="str" cm="1">
        <f t="array" ref="K15411">_xlfn.LET(_xlpm.d,UPPER(TRIM(CLEAN(SUBSTITUTE(F15411,CHAR(160),"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12" spans="2:11" hidden="1" x14ac:dyDescent="0.25">
      <c r="B15412" s="20">
        <v>45897</v>
      </c>
      <c r="C15412" s="2" t="s">
        <v>1</v>
      </c>
      <c r="D15412" s="2" t="s">
        <v>3049</v>
      </c>
      <c r="E15412" s="2" t="s">
        <v>3050</v>
      </c>
      <c r="F15412" s="2" t="s">
        <v>4969</v>
      </c>
      <c r="G15412" s="5">
        <v>100</v>
      </c>
      <c r="H15412" s="5">
        <v>31.8</v>
      </c>
      <c r="I15412" s="5">
        <v>3180</v>
      </c>
      <c r="J15412" s="5">
        <v>10118976.620000005</v>
      </c>
      <c r="K15412" s="3" t="str" cm="1">
        <f t="array" ref="K15412">_xlfn.LET(_xlpm.d,UPPER(TRIM(CLEAN(SUBSTITUTE(F15412,CHAR(160),"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13" spans="2:11" hidden="1" x14ac:dyDescent="0.25">
      <c r="B15413" s="20">
        <v>45897</v>
      </c>
      <c r="C15413" s="2" t="s">
        <v>1</v>
      </c>
      <c r="D15413" s="2" t="s">
        <v>1234</v>
      </c>
      <c r="E15413" s="2" t="s">
        <v>1235</v>
      </c>
      <c r="F15413" s="2" t="s">
        <v>4969</v>
      </c>
      <c r="G15413" s="5">
        <v>24</v>
      </c>
      <c r="H15413" s="5">
        <v>31.8</v>
      </c>
      <c r="I15413" s="5">
        <v>763.2</v>
      </c>
      <c r="J15413" s="5">
        <v>10119739.820000004</v>
      </c>
      <c r="K15413" s="3" t="str" cm="1">
        <f t="array" ref="K15413">_xlfn.LET(_xlpm.d,UPPER(TRIM(CLEAN(SUBSTITUTE(F15413,CHAR(160),"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14" spans="2:11" hidden="1" x14ac:dyDescent="0.25">
      <c r="B15414" s="20">
        <v>45898</v>
      </c>
      <c r="C15414" s="2" t="s">
        <v>1</v>
      </c>
      <c r="D15414" s="2" t="s">
        <v>1073</v>
      </c>
      <c r="E15414" s="2" t="s">
        <v>195</v>
      </c>
      <c r="F15414" s="2" t="s">
        <v>4969</v>
      </c>
      <c r="G15414" s="5">
        <v>220</v>
      </c>
      <c r="H15414" s="5">
        <v>33.5</v>
      </c>
      <c r="I15414" s="5">
        <v>7370</v>
      </c>
      <c r="J15414" s="5">
        <v>10127109.820000004</v>
      </c>
      <c r="K15414" s="3" t="str" cm="1">
        <f t="array" ref="K15414">_xlfn.LET(_xlpm.d,UPPER(TRIM(CLEAN(SUBSTITUTE(F15414,CHAR(160),"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15" spans="2:11" hidden="1" x14ac:dyDescent="0.25">
      <c r="B15415" s="20">
        <v>45898</v>
      </c>
      <c r="C15415" s="2" t="s">
        <v>1</v>
      </c>
      <c r="D15415" s="2" t="s">
        <v>668</v>
      </c>
      <c r="E15415" s="2" t="s">
        <v>236</v>
      </c>
      <c r="F15415" s="2" t="s">
        <v>4969</v>
      </c>
      <c r="G15415" s="5">
        <v>400</v>
      </c>
      <c r="H15415" s="5">
        <v>33.5</v>
      </c>
      <c r="I15415" s="5">
        <v>13400</v>
      </c>
      <c r="J15415" s="5">
        <v>10140509.820000004</v>
      </c>
      <c r="K15415" s="3" t="str" cm="1">
        <f t="array" ref="K15415">_xlfn.LET(_xlpm.d,UPPER(TRIM(CLEAN(SUBSTITUTE(F15415,CHAR(160),"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16" spans="2:11" hidden="1" x14ac:dyDescent="0.25">
      <c r="B15416" s="20">
        <v>45898</v>
      </c>
      <c r="C15416" s="2" t="s">
        <v>1</v>
      </c>
      <c r="D15416" s="2" t="s">
        <v>5421</v>
      </c>
      <c r="E15416" s="2" t="s">
        <v>50</v>
      </c>
      <c r="F15416" s="2" t="s">
        <v>4969</v>
      </c>
      <c r="G15416" s="5">
        <v>80</v>
      </c>
      <c r="H15416" s="5">
        <v>30</v>
      </c>
      <c r="I15416" s="5">
        <v>2400</v>
      </c>
      <c r="J15416" s="5">
        <v>10142909.820000004</v>
      </c>
      <c r="K15416" s="3" t="str" cm="1">
        <f t="array" ref="K15416">_xlfn.LET(_xlpm.d,UPPER(TRIM(CLEAN(SUBSTITUTE(F15416,CHAR(160),"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17" spans="2:11" hidden="1" x14ac:dyDescent="0.25">
      <c r="B15417" s="20">
        <v>45898</v>
      </c>
      <c r="C15417" s="2" t="s">
        <v>1</v>
      </c>
      <c r="D15417" s="2" t="s">
        <v>5422</v>
      </c>
      <c r="E15417" s="2" t="s">
        <v>259</v>
      </c>
      <c r="F15417" s="2" t="s">
        <v>4969</v>
      </c>
      <c r="G15417" s="5">
        <v>100</v>
      </c>
      <c r="H15417" s="5">
        <v>28.5</v>
      </c>
      <c r="I15417" s="5">
        <v>2850</v>
      </c>
      <c r="J15417" s="5">
        <v>10145759.820000004</v>
      </c>
      <c r="K15417" s="3" t="str" cm="1">
        <f t="array" ref="K15417">_xlfn.LET(_xlpm.d,UPPER(TRIM(CLEAN(SUBSTITUTE(F15417,CHAR(160),"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18" spans="2:11" hidden="1" x14ac:dyDescent="0.25">
      <c r="B15418" s="20">
        <v>45898</v>
      </c>
      <c r="C15418" s="2" t="s">
        <v>1</v>
      </c>
      <c r="D15418" s="2" t="s">
        <v>1074</v>
      </c>
      <c r="E15418" s="2" t="s">
        <v>243</v>
      </c>
      <c r="F15418" s="2" t="s">
        <v>4969</v>
      </c>
      <c r="G15418" s="5">
        <v>320</v>
      </c>
      <c r="H15418" s="5">
        <v>33.5</v>
      </c>
      <c r="I15418" s="5">
        <v>10720</v>
      </c>
      <c r="J15418" s="5">
        <v>10156479.820000004</v>
      </c>
      <c r="K15418" s="3" t="str" cm="1">
        <f t="array" ref="K15418">_xlfn.LET(_xlpm.d,UPPER(TRIM(CLEAN(SUBSTITUTE(F15418,CHAR(160),"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19" spans="2:11" hidden="1" x14ac:dyDescent="0.25">
      <c r="B15419" s="20">
        <v>45898</v>
      </c>
      <c r="C15419" s="2" t="s">
        <v>1</v>
      </c>
      <c r="D15419" s="2" t="s">
        <v>2019</v>
      </c>
      <c r="E15419" s="2" t="s">
        <v>186</v>
      </c>
      <c r="F15419" s="2" t="s">
        <v>4969</v>
      </c>
      <c r="G15419" s="5">
        <v>160</v>
      </c>
      <c r="H15419" s="5">
        <v>33.5</v>
      </c>
      <c r="I15419" s="5">
        <v>5360</v>
      </c>
      <c r="J15419" s="5">
        <v>10161839.820000004</v>
      </c>
      <c r="K15419" s="3" t="str" cm="1">
        <f t="array" ref="K15419">_xlfn.LET(_xlpm.d,UPPER(TRIM(CLEAN(SUBSTITUTE(F15419,CHAR(160),"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20" spans="2:11" hidden="1" x14ac:dyDescent="0.25">
      <c r="B15420" s="20">
        <v>45898</v>
      </c>
      <c r="C15420" s="2" t="s">
        <v>1</v>
      </c>
      <c r="D15420" s="2" t="s">
        <v>669</v>
      </c>
      <c r="E15420" s="2" t="s">
        <v>241</v>
      </c>
      <c r="F15420" s="2" t="s">
        <v>4969</v>
      </c>
      <c r="G15420" s="5">
        <v>220</v>
      </c>
      <c r="H15420" s="5">
        <v>33.5</v>
      </c>
      <c r="I15420" s="5">
        <v>7370</v>
      </c>
      <c r="J15420" s="5">
        <v>10169209.820000004</v>
      </c>
      <c r="K15420" s="3" t="str" cm="1">
        <f t="array" ref="K15420">_xlfn.LET(_xlpm.d,UPPER(TRIM(CLEAN(SUBSTITUTE(F15420,CHAR(160),"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21" spans="2:11" hidden="1" x14ac:dyDescent="0.25">
      <c r="B15421" s="20">
        <v>45898</v>
      </c>
      <c r="C15421" s="2" t="s">
        <v>1</v>
      </c>
      <c r="D15421" s="2" t="s">
        <v>1075</v>
      </c>
      <c r="E15421" s="2" t="s">
        <v>234</v>
      </c>
      <c r="F15421" s="2" t="s">
        <v>4969</v>
      </c>
      <c r="G15421" s="5">
        <v>130</v>
      </c>
      <c r="H15421" s="5">
        <v>33.5</v>
      </c>
      <c r="I15421" s="5">
        <v>4355</v>
      </c>
      <c r="J15421" s="5">
        <v>10173564.820000004</v>
      </c>
      <c r="K15421" s="3" t="str" cm="1">
        <f t="array" ref="K15421">_xlfn.LET(_xlpm.d,UPPER(TRIM(CLEAN(SUBSTITUTE(F15421,CHAR(160),"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22" spans="2:11" hidden="1" x14ac:dyDescent="0.25">
      <c r="B15422" s="20">
        <v>45898</v>
      </c>
      <c r="C15422" s="2" t="s">
        <v>1</v>
      </c>
      <c r="D15422" s="2" t="s">
        <v>3051</v>
      </c>
      <c r="E15422" s="2" t="s">
        <v>165</v>
      </c>
      <c r="F15422" s="2" t="s">
        <v>4969</v>
      </c>
      <c r="G15422" s="5">
        <v>100</v>
      </c>
      <c r="H15422" s="5">
        <v>33.5</v>
      </c>
      <c r="I15422" s="5">
        <v>3350</v>
      </c>
      <c r="J15422" s="5">
        <v>10176914.820000004</v>
      </c>
      <c r="K15422" s="3" t="str" cm="1">
        <f t="array" ref="K15422">_xlfn.LET(_xlpm.d,UPPER(TRIM(CLEAN(SUBSTITUTE(F15422,CHAR(160),"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23" spans="2:11" hidden="1" x14ac:dyDescent="0.25">
      <c r="B15423" s="20">
        <v>45898</v>
      </c>
      <c r="C15423" s="2" t="s">
        <v>1</v>
      </c>
      <c r="D15423" s="2" t="s">
        <v>670</v>
      </c>
      <c r="E15423" s="2" t="s">
        <v>154</v>
      </c>
      <c r="F15423" s="2" t="s">
        <v>4969</v>
      </c>
      <c r="G15423" s="5">
        <v>410</v>
      </c>
      <c r="H15423" s="5">
        <v>33.5</v>
      </c>
      <c r="I15423" s="5">
        <v>13735</v>
      </c>
      <c r="J15423" s="5">
        <v>10190649.820000004</v>
      </c>
      <c r="K15423" s="3" t="str" cm="1">
        <f t="array" ref="K15423">_xlfn.LET(_xlpm.d,UPPER(TRIM(CLEAN(SUBSTITUTE(F15423,CHAR(160),"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24" spans="2:11" hidden="1" x14ac:dyDescent="0.25">
      <c r="B15424" s="20">
        <v>45898</v>
      </c>
      <c r="C15424" s="2" t="s">
        <v>1</v>
      </c>
      <c r="D15424" s="2" t="s">
        <v>671</v>
      </c>
      <c r="E15424" s="2" t="s">
        <v>238</v>
      </c>
      <c r="F15424" s="2" t="s">
        <v>4969</v>
      </c>
      <c r="G15424" s="5">
        <v>150</v>
      </c>
      <c r="H15424" s="5">
        <v>33.5</v>
      </c>
      <c r="I15424" s="5">
        <v>5025</v>
      </c>
      <c r="J15424" s="5">
        <v>10195674.820000004</v>
      </c>
      <c r="K15424" s="3" t="str" cm="1">
        <f t="array" ref="K15424">_xlfn.LET(_xlpm.d,UPPER(TRIM(CLEAN(SUBSTITUTE(F15424,CHAR(160),"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25" spans="2:11" hidden="1" x14ac:dyDescent="0.25">
      <c r="B15425" s="20">
        <v>45898</v>
      </c>
      <c r="C15425" s="2" t="s">
        <v>1</v>
      </c>
      <c r="D15425" s="2" t="s">
        <v>824</v>
      </c>
      <c r="E15425" s="2" t="s">
        <v>143</v>
      </c>
      <c r="F15425" s="2" t="s">
        <v>4969</v>
      </c>
      <c r="G15425" s="5">
        <v>50</v>
      </c>
      <c r="H15425" s="5">
        <v>0</v>
      </c>
      <c r="I15425" s="5">
        <v>0</v>
      </c>
      <c r="J15425" s="5">
        <v>10195674.820000004</v>
      </c>
      <c r="K15425" s="3" t="str" cm="1">
        <f t="array" ref="K15425">_xlfn.LET(_xlpm.d,UPPER(TRIM(CLEAN(SUBSTITUTE(F15425,CHAR(160),"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26" spans="2:11" hidden="1" x14ac:dyDescent="0.25">
      <c r="B15426" s="20">
        <v>45898</v>
      </c>
      <c r="C15426" s="2" t="s">
        <v>1</v>
      </c>
      <c r="D15426" s="2" t="s">
        <v>4481</v>
      </c>
      <c r="E15426" s="2" t="s">
        <v>64</v>
      </c>
      <c r="F15426" s="2" t="s">
        <v>4969</v>
      </c>
      <c r="G15426" s="5">
        <v>30</v>
      </c>
      <c r="H15426" s="5">
        <v>31.8</v>
      </c>
      <c r="I15426" s="5">
        <v>954</v>
      </c>
      <c r="J15426" s="5">
        <v>10196628.820000004</v>
      </c>
      <c r="K15426" s="3" t="str" cm="1">
        <f t="array" ref="K15426">_xlfn.LET(_xlpm.d,UPPER(TRIM(CLEAN(SUBSTITUTE(F15426,CHAR(160),"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27" spans="2:11" hidden="1" x14ac:dyDescent="0.25">
      <c r="B15427" s="20">
        <v>45898</v>
      </c>
      <c r="C15427" s="2" t="s">
        <v>1</v>
      </c>
      <c r="D15427" s="2" t="s">
        <v>3052</v>
      </c>
      <c r="E15427" s="2" t="s">
        <v>170</v>
      </c>
      <c r="F15427" s="2" t="s">
        <v>4969</v>
      </c>
      <c r="G15427" s="5">
        <v>230</v>
      </c>
      <c r="H15427" s="5">
        <v>31.8</v>
      </c>
      <c r="I15427" s="5">
        <v>7314</v>
      </c>
      <c r="J15427" s="5">
        <v>10203942.820000004</v>
      </c>
      <c r="K15427" s="3" t="str" cm="1">
        <f t="array" ref="K15427">_xlfn.LET(_xlpm.d,UPPER(TRIM(CLEAN(SUBSTITUTE(F15427,CHAR(160),"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28" spans="2:11" hidden="1" x14ac:dyDescent="0.25">
      <c r="B15428" s="20">
        <v>45898</v>
      </c>
      <c r="C15428" s="2" t="s">
        <v>1</v>
      </c>
      <c r="D15428" s="2" t="s">
        <v>2020</v>
      </c>
      <c r="E15428" s="2" t="s">
        <v>807</v>
      </c>
      <c r="F15428" s="2" t="s">
        <v>4969</v>
      </c>
      <c r="G15428" s="5">
        <v>190</v>
      </c>
      <c r="H15428" s="5">
        <v>28.65</v>
      </c>
      <c r="I15428" s="5">
        <v>5443.5</v>
      </c>
      <c r="J15428" s="5">
        <v>10209386.320000004</v>
      </c>
      <c r="K15428" s="3" t="str" cm="1">
        <f t="array" ref="K15428">_xlfn.LET(_xlpm.d,UPPER(TRIM(CLEAN(SUBSTITUTE(F15428,CHAR(160),"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29" spans="2:11" hidden="1" x14ac:dyDescent="0.25">
      <c r="B15429" s="20">
        <v>45898</v>
      </c>
      <c r="C15429" s="2" t="s">
        <v>1</v>
      </c>
      <c r="D15429" s="2" t="s">
        <v>672</v>
      </c>
      <c r="E15429" s="2" t="s">
        <v>224</v>
      </c>
      <c r="F15429" s="2" t="s">
        <v>4969</v>
      </c>
      <c r="G15429" s="5">
        <v>1200</v>
      </c>
      <c r="H15429" s="5">
        <v>33.5</v>
      </c>
      <c r="I15429" s="5">
        <v>40200</v>
      </c>
      <c r="J15429" s="5">
        <v>10249586.320000004</v>
      </c>
      <c r="K15429" s="3" t="str" cm="1">
        <f t="array" ref="K15429">_xlfn.LET(_xlpm.d,UPPER(TRIM(CLEAN(SUBSTITUTE(F15429,CHAR(160),"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30" spans="2:11" hidden="1" x14ac:dyDescent="0.25">
      <c r="B15430" s="20">
        <v>45898</v>
      </c>
      <c r="C15430" s="2" t="s">
        <v>1</v>
      </c>
      <c r="D15430" s="2" t="s">
        <v>673</v>
      </c>
      <c r="E15430" s="2" t="s">
        <v>307</v>
      </c>
      <c r="F15430" s="2" t="s">
        <v>4969</v>
      </c>
      <c r="G15430" s="5">
        <v>470</v>
      </c>
      <c r="H15430" s="5">
        <v>33.5</v>
      </c>
      <c r="I15430" s="5">
        <v>15745</v>
      </c>
      <c r="J15430" s="5">
        <v>10265331.320000004</v>
      </c>
      <c r="K15430" s="3" t="str" cm="1">
        <f t="array" ref="K15430">_xlfn.LET(_xlpm.d,UPPER(TRIM(CLEAN(SUBSTITUTE(F15430,CHAR(160),"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31" spans="2:11" hidden="1" x14ac:dyDescent="0.25">
      <c r="B15431" s="20">
        <v>45899</v>
      </c>
      <c r="C15431" s="2" t="s">
        <v>1</v>
      </c>
      <c r="D15431" s="2" t="s">
        <v>2021</v>
      </c>
      <c r="E15431" s="2" t="s">
        <v>796</v>
      </c>
      <c r="F15431" s="2" t="s">
        <v>4969</v>
      </c>
      <c r="G15431" s="5">
        <v>50</v>
      </c>
      <c r="H15431" s="5">
        <v>29.99</v>
      </c>
      <c r="I15431" s="5">
        <v>1499.5</v>
      </c>
      <c r="J15431" s="5">
        <v>10266830.820000004</v>
      </c>
      <c r="K15431" s="3" t="str" cm="1">
        <f t="array" ref="K15431">_xlfn.LET(_xlpm.d,UPPER(TRIM(CLEAN(SUBSTITUTE(F15431,CHAR(160),"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32" spans="2:11" hidden="1" x14ac:dyDescent="0.25">
      <c r="B15432" s="20">
        <v>45901</v>
      </c>
      <c r="C15432" s="2" t="s">
        <v>1</v>
      </c>
      <c r="D15432" s="2" t="s">
        <v>1533</v>
      </c>
      <c r="E15432" s="2" t="s">
        <v>279</v>
      </c>
      <c r="F15432" s="2" t="s">
        <v>4969</v>
      </c>
      <c r="G15432" s="5">
        <v>200</v>
      </c>
      <c r="H15432" s="5">
        <v>33.5</v>
      </c>
      <c r="I15432" s="5">
        <v>6700</v>
      </c>
      <c r="J15432" s="5">
        <v>10273530.820000004</v>
      </c>
      <c r="K15432" s="3" t="str" cm="1">
        <f t="array" ref="K15432">_xlfn.LET(_xlpm.d,UPPER(TRIM(CLEAN(SUBSTITUTE(F15432,CHAR(160),"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33" spans="2:11" hidden="1" x14ac:dyDescent="0.25">
      <c r="B15433" s="20">
        <v>45901</v>
      </c>
      <c r="C15433" s="2" t="s">
        <v>1</v>
      </c>
      <c r="D15433" s="2" t="s">
        <v>1077</v>
      </c>
      <c r="E15433" s="2" t="s">
        <v>195</v>
      </c>
      <c r="F15433" s="2" t="s">
        <v>4969</v>
      </c>
      <c r="G15433" s="5">
        <v>180</v>
      </c>
      <c r="H15433" s="5">
        <v>33.5</v>
      </c>
      <c r="I15433" s="5">
        <v>6030</v>
      </c>
      <c r="J15433" s="5">
        <v>10279560.820000004</v>
      </c>
      <c r="K15433" s="3" t="str" cm="1">
        <f t="array" ref="K15433">_xlfn.LET(_xlpm.d,UPPER(TRIM(CLEAN(SUBSTITUTE(F15433,CHAR(160),"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34" spans="2:11" hidden="1" x14ac:dyDescent="0.25">
      <c r="B15434" s="20">
        <v>45901</v>
      </c>
      <c r="C15434" s="2" t="s">
        <v>1</v>
      </c>
      <c r="D15434" s="2" t="s">
        <v>1078</v>
      </c>
      <c r="E15434" s="2" t="s">
        <v>214</v>
      </c>
      <c r="F15434" s="2" t="s">
        <v>4969</v>
      </c>
      <c r="G15434" s="5">
        <v>280</v>
      </c>
      <c r="H15434" s="5">
        <v>28.5</v>
      </c>
      <c r="I15434" s="5">
        <v>7980</v>
      </c>
      <c r="J15434" s="5">
        <v>10287540.820000004</v>
      </c>
      <c r="K15434" s="3" t="str" cm="1">
        <f t="array" ref="K15434">_xlfn.LET(_xlpm.d,UPPER(TRIM(CLEAN(SUBSTITUTE(F15434,CHAR(160),"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35" spans="2:11" hidden="1" x14ac:dyDescent="0.25">
      <c r="B15435" s="20">
        <v>45901</v>
      </c>
      <c r="C15435" s="2" t="s">
        <v>1</v>
      </c>
      <c r="D15435" s="2" t="s">
        <v>3054</v>
      </c>
      <c r="E15435" s="2" t="s">
        <v>186</v>
      </c>
      <c r="F15435" s="2" t="s">
        <v>4969</v>
      </c>
      <c r="G15435" s="5">
        <v>90</v>
      </c>
      <c r="H15435" s="5">
        <v>33.5</v>
      </c>
      <c r="I15435" s="5">
        <v>3015</v>
      </c>
      <c r="J15435" s="5">
        <v>10290555.820000004</v>
      </c>
      <c r="K15435" s="3" t="str" cm="1">
        <f t="array" ref="K15435">_xlfn.LET(_xlpm.d,UPPER(TRIM(CLEAN(SUBSTITUTE(F15435,CHAR(160),"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36" spans="2:11" hidden="1" x14ac:dyDescent="0.25">
      <c r="B15436" s="20">
        <v>45901</v>
      </c>
      <c r="C15436" s="2" t="s">
        <v>1</v>
      </c>
      <c r="D15436" s="2" t="s">
        <v>674</v>
      </c>
      <c r="E15436" s="2" t="s">
        <v>158</v>
      </c>
      <c r="F15436" s="2" t="s">
        <v>4969</v>
      </c>
      <c r="G15436" s="5">
        <v>250</v>
      </c>
      <c r="H15436" s="5">
        <v>28.5</v>
      </c>
      <c r="I15436" s="5">
        <v>7125</v>
      </c>
      <c r="J15436" s="5">
        <v>10297680.820000004</v>
      </c>
      <c r="K15436" s="3" t="str" cm="1">
        <f t="array" ref="K15436">_xlfn.LET(_xlpm.d,UPPER(TRIM(CLEAN(SUBSTITUTE(F15436,CHAR(160),"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37" spans="2:11" hidden="1" x14ac:dyDescent="0.25">
      <c r="B15437" s="20">
        <v>45901</v>
      </c>
      <c r="C15437" s="2" t="s">
        <v>1</v>
      </c>
      <c r="D15437" s="2" t="s">
        <v>3055</v>
      </c>
      <c r="E15437" s="2" t="s">
        <v>3</v>
      </c>
      <c r="F15437" s="2" t="s">
        <v>4969</v>
      </c>
      <c r="G15437" s="5">
        <v>20</v>
      </c>
      <c r="H15437" s="5">
        <v>31.8</v>
      </c>
      <c r="I15437" s="5">
        <v>636</v>
      </c>
      <c r="J15437" s="5">
        <v>10298316.820000004</v>
      </c>
      <c r="K15437" s="3" t="str" cm="1">
        <f t="array" ref="K15437">_xlfn.LET(_xlpm.d,UPPER(TRIM(CLEAN(SUBSTITUTE(F15437,CHAR(160),"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38" spans="2:11" hidden="1" x14ac:dyDescent="0.25">
      <c r="B15438" s="20">
        <v>45901</v>
      </c>
      <c r="C15438" s="2" t="s">
        <v>1</v>
      </c>
      <c r="D15438" s="2" t="s">
        <v>5423</v>
      </c>
      <c r="E15438" s="2" t="s">
        <v>5004</v>
      </c>
      <c r="F15438" s="2" t="s">
        <v>4969</v>
      </c>
      <c r="G15438" s="5">
        <v>40</v>
      </c>
      <c r="H15438" s="5">
        <v>31.8</v>
      </c>
      <c r="I15438" s="5">
        <v>1272</v>
      </c>
      <c r="J15438" s="5">
        <v>10299588.820000004</v>
      </c>
      <c r="K15438" s="3" t="str" cm="1">
        <f t="array" ref="K15438">_xlfn.LET(_xlpm.d,UPPER(TRIM(CLEAN(SUBSTITUTE(F15438,CHAR(160),"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39" spans="2:11" hidden="1" x14ac:dyDescent="0.25">
      <c r="B15439" s="20">
        <v>45901</v>
      </c>
      <c r="C15439" s="2" t="s">
        <v>1</v>
      </c>
      <c r="D15439" s="2" t="s">
        <v>2022</v>
      </c>
      <c r="E15439" s="2" t="s">
        <v>807</v>
      </c>
      <c r="F15439" s="2" t="s">
        <v>4969</v>
      </c>
      <c r="G15439" s="5">
        <v>70</v>
      </c>
      <c r="H15439" s="5">
        <v>28.65</v>
      </c>
      <c r="I15439" s="5">
        <v>2005.5</v>
      </c>
      <c r="J15439" s="5">
        <v>10301594.320000004</v>
      </c>
      <c r="K15439" s="3" t="str" cm="1">
        <f t="array" ref="K15439">_xlfn.LET(_xlpm.d,UPPER(TRIM(CLEAN(SUBSTITUTE(F15439,CHAR(160),"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40" spans="2:11" hidden="1" x14ac:dyDescent="0.25">
      <c r="B15440" s="20">
        <v>45901</v>
      </c>
      <c r="C15440" s="2" t="s">
        <v>1</v>
      </c>
      <c r="D15440" s="2" t="s">
        <v>2558</v>
      </c>
      <c r="E15440" s="2" t="s">
        <v>25</v>
      </c>
      <c r="F15440" s="2" t="s">
        <v>4969</v>
      </c>
      <c r="G15440" s="5">
        <v>100</v>
      </c>
      <c r="H15440" s="5">
        <v>28.55</v>
      </c>
      <c r="I15440" s="5">
        <v>2855</v>
      </c>
      <c r="J15440" s="5">
        <v>10304449.320000004</v>
      </c>
      <c r="K15440" s="3" t="str" cm="1">
        <f t="array" ref="K15440">_xlfn.LET(_xlpm.d,UPPER(TRIM(CLEAN(SUBSTITUTE(F15440,CHAR(160),"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41" spans="2:11" hidden="1" x14ac:dyDescent="0.25">
      <c r="B15441" s="20">
        <v>45901</v>
      </c>
      <c r="C15441" s="2" t="s">
        <v>1</v>
      </c>
      <c r="D15441" s="2" t="s">
        <v>5424</v>
      </c>
      <c r="E15441" s="2" t="s">
        <v>832</v>
      </c>
      <c r="F15441" s="2" t="s">
        <v>4969</v>
      </c>
      <c r="G15441" s="5">
        <v>60</v>
      </c>
      <c r="H15441" s="5">
        <v>31.8</v>
      </c>
      <c r="I15441" s="5">
        <v>1908</v>
      </c>
      <c r="J15441" s="5">
        <v>10306357.320000004</v>
      </c>
      <c r="K15441" s="3" t="str" cm="1">
        <f t="array" ref="K15441">_xlfn.LET(_xlpm.d,UPPER(TRIM(CLEAN(SUBSTITUTE(F15441,CHAR(160),"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42" spans="2:11" hidden="1" x14ac:dyDescent="0.25">
      <c r="B15442" s="20">
        <v>45901</v>
      </c>
      <c r="C15442" s="2" t="s">
        <v>1</v>
      </c>
      <c r="D15442" s="2" t="s">
        <v>3056</v>
      </c>
      <c r="E15442" s="2" t="s">
        <v>180</v>
      </c>
      <c r="F15442" s="2" t="s">
        <v>4969</v>
      </c>
      <c r="G15442" s="5">
        <v>150</v>
      </c>
      <c r="H15442" s="5">
        <v>28.5</v>
      </c>
      <c r="I15442" s="5">
        <v>4275</v>
      </c>
      <c r="J15442" s="5">
        <v>10310632.320000004</v>
      </c>
      <c r="K15442" s="3" t="str" cm="1">
        <f t="array" ref="K15442">_xlfn.LET(_xlpm.d,UPPER(TRIM(CLEAN(SUBSTITUTE(F15442,CHAR(160),"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43" spans="2:11" hidden="1" x14ac:dyDescent="0.25">
      <c r="B15443" s="20">
        <v>45901</v>
      </c>
      <c r="C15443" s="2" t="s">
        <v>1</v>
      </c>
      <c r="D15443" s="2" t="s">
        <v>5425</v>
      </c>
      <c r="E15443" s="2" t="s">
        <v>192</v>
      </c>
      <c r="F15443" s="2" t="s">
        <v>4969</v>
      </c>
      <c r="G15443" s="5">
        <v>150</v>
      </c>
      <c r="H15443" s="5">
        <v>33.5</v>
      </c>
      <c r="I15443" s="5">
        <v>5025</v>
      </c>
      <c r="J15443" s="5">
        <v>10315657.320000004</v>
      </c>
      <c r="K15443" s="3" t="str" cm="1">
        <f t="array" ref="K15443">_xlfn.LET(_xlpm.d,UPPER(TRIM(CLEAN(SUBSTITUTE(F15443,CHAR(160),"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44" spans="2:11" hidden="1" x14ac:dyDescent="0.25">
      <c r="B15444" s="20">
        <v>45901</v>
      </c>
      <c r="C15444" s="2" t="s">
        <v>1</v>
      </c>
      <c r="D15444" s="2" t="s">
        <v>5426</v>
      </c>
      <c r="E15444" s="2" t="s">
        <v>135</v>
      </c>
      <c r="F15444" s="2" t="s">
        <v>4969</v>
      </c>
      <c r="G15444" s="5">
        <v>200</v>
      </c>
      <c r="H15444" s="5">
        <v>33.5</v>
      </c>
      <c r="I15444" s="5">
        <v>6700</v>
      </c>
      <c r="J15444" s="5">
        <v>10322357.320000004</v>
      </c>
      <c r="K15444" s="3" t="str" cm="1">
        <f t="array" ref="K15444">_xlfn.LET(_xlpm.d,UPPER(TRIM(CLEAN(SUBSTITUTE(F15444,CHAR(160),"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45" spans="2:11" hidden="1" x14ac:dyDescent="0.25">
      <c r="B15445" s="20">
        <v>45901</v>
      </c>
      <c r="C15445" s="2" t="s">
        <v>1</v>
      </c>
      <c r="D15445" s="2" t="s">
        <v>5427</v>
      </c>
      <c r="E15445" s="2" t="s">
        <v>160</v>
      </c>
      <c r="F15445" s="2" t="s">
        <v>4969</v>
      </c>
      <c r="G15445" s="5">
        <v>150</v>
      </c>
      <c r="H15445" s="5">
        <v>33.5</v>
      </c>
      <c r="I15445" s="5">
        <v>5025</v>
      </c>
      <c r="J15445" s="5">
        <v>10327382.320000004</v>
      </c>
      <c r="K15445" s="3" t="str" cm="1">
        <f t="array" ref="K15445">_xlfn.LET(_xlpm.d,UPPER(TRIM(CLEAN(SUBSTITUTE(F15445,CHAR(160),"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46" spans="2:11" hidden="1" x14ac:dyDescent="0.25">
      <c r="B15446" s="20">
        <v>45901</v>
      </c>
      <c r="C15446" s="2" t="s">
        <v>1</v>
      </c>
      <c r="D15446" s="2" t="s">
        <v>5428</v>
      </c>
      <c r="E15446" s="2" t="s">
        <v>246</v>
      </c>
      <c r="F15446" s="2" t="s">
        <v>4969</v>
      </c>
      <c r="G15446" s="5">
        <v>70</v>
      </c>
      <c r="H15446" s="5">
        <v>33.5</v>
      </c>
      <c r="I15446" s="5">
        <v>2345</v>
      </c>
      <c r="J15446" s="5">
        <v>10329727.320000004</v>
      </c>
      <c r="K15446" s="3" t="str" cm="1">
        <f t="array" ref="K15446">_xlfn.LET(_xlpm.d,UPPER(TRIM(CLEAN(SUBSTITUTE(F15446,CHAR(160),"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47" spans="2:11" hidden="1" x14ac:dyDescent="0.25">
      <c r="B15447" s="20">
        <v>45901</v>
      </c>
      <c r="C15447" s="2" t="s">
        <v>1</v>
      </c>
      <c r="D15447" s="2" t="s">
        <v>2023</v>
      </c>
      <c r="E15447" s="2" t="s">
        <v>254</v>
      </c>
      <c r="F15447" s="2" t="s">
        <v>4969</v>
      </c>
      <c r="G15447" s="5">
        <v>200</v>
      </c>
      <c r="H15447" s="5">
        <v>33.5</v>
      </c>
      <c r="I15447" s="5">
        <v>6700</v>
      </c>
      <c r="J15447" s="5">
        <v>10336427.320000004</v>
      </c>
      <c r="K15447" s="3" t="str" cm="1">
        <f t="array" ref="K15447">_xlfn.LET(_xlpm.d,UPPER(TRIM(CLEAN(SUBSTITUTE(F15447,CHAR(160),"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48" spans="2:11" hidden="1" x14ac:dyDescent="0.25">
      <c r="B15448" s="20">
        <v>45901</v>
      </c>
      <c r="C15448" s="2" t="s">
        <v>1</v>
      </c>
      <c r="D15448" s="2" t="s">
        <v>2024</v>
      </c>
      <c r="E15448" s="2" t="s">
        <v>248</v>
      </c>
      <c r="F15448" s="2" t="s">
        <v>4969</v>
      </c>
      <c r="G15448" s="5">
        <v>300</v>
      </c>
      <c r="H15448" s="5">
        <v>28.5</v>
      </c>
      <c r="I15448" s="5">
        <v>8550</v>
      </c>
      <c r="J15448" s="5">
        <v>10344977.320000004</v>
      </c>
      <c r="K15448" s="3" t="str" cm="1">
        <f t="array" ref="K15448">_xlfn.LET(_xlpm.d,UPPER(TRIM(CLEAN(SUBSTITUTE(F15448,CHAR(160),"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49" spans="2:11" hidden="1" x14ac:dyDescent="0.25">
      <c r="B15449" s="20">
        <v>45901</v>
      </c>
      <c r="C15449" s="2" t="s">
        <v>1</v>
      </c>
      <c r="D15449" s="2" t="s">
        <v>5429</v>
      </c>
      <c r="E15449" s="2" t="s">
        <v>241</v>
      </c>
      <c r="F15449" s="2" t="s">
        <v>4969</v>
      </c>
      <c r="G15449" s="5">
        <v>200</v>
      </c>
      <c r="H15449" s="5">
        <v>33.5</v>
      </c>
      <c r="I15449" s="5">
        <v>6700</v>
      </c>
      <c r="J15449" s="5">
        <v>10351677.320000004</v>
      </c>
      <c r="K15449" s="3" t="str" cm="1">
        <f t="array" ref="K15449">_xlfn.LET(_xlpm.d,UPPER(TRIM(CLEAN(SUBSTITUTE(F15449,CHAR(160),"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50" spans="2:11" hidden="1" x14ac:dyDescent="0.25">
      <c r="B15450" s="20">
        <v>45902</v>
      </c>
      <c r="C15450" s="2" t="s">
        <v>1</v>
      </c>
      <c r="D15450" s="2" t="s">
        <v>2025</v>
      </c>
      <c r="E15450" s="2" t="s">
        <v>78</v>
      </c>
      <c r="F15450" s="2" t="s">
        <v>4969</v>
      </c>
      <c r="G15450" s="5">
        <v>130</v>
      </c>
      <c r="H15450" s="5">
        <v>33.5</v>
      </c>
      <c r="I15450" s="5">
        <v>4355</v>
      </c>
      <c r="J15450" s="5">
        <v>10356032.320000004</v>
      </c>
      <c r="K15450" s="3" t="str" cm="1">
        <f t="array" ref="K15450">_xlfn.LET(_xlpm.d,UPPER(TRIM(CLEAN(SUBSTITUTE(F15450,CHAR(160),"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51" spans="2:11" hidden="1" x14ac:dyDescent="0.25">
      <c r="B15451" s="20">
        <v>45902</v>
      </c>
      <c r="C15451" s="2" t="s">
        <v>1</v>
      </c>
      <c r="D15451" s="2" t="s">
        <v>1079</v>
      </c>
      <c r="E15451" s="2" t="s">
        <v>78</v>
      </c>
      <c r="F15451" s="2" t="s">
        <v>4969</v>
      </c>
      <c r="G15451" s="5">
        <v>200</v>
      </c>
      <c r="H15451" s="5">
        <v>33.5</v>
      </c>
      <c r="I15451" s="5">
        <v>6700</v>
      </c>
      <c r="J15451" s="5">
        <v>10362732.320000004</v>
      </c>
      <c r="K15451" s="3" t="str" cm="1">
        <f t="array" ref="K15451">_xlfn.LET(_xlpm.d,UPPER(TRIM(CLEAN(SUBSTITUTE(F15451,CHAR(160),"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52" spans="2:11" hidden="1" x14ac:dyDescent="0.25">
      <c r="B15452" s="20">
        <v>45902</v>
      </c>
      <c r="C15452" s="2" t="s">
        <v>1</v>
      </c>
      <c r="D15452" s="2" t="s">
        <v>1080</v>
      </c>
      <c r="E15452" s="2" t="s">
        <v>266</v>
      </c>
      <c r="F15452" s="2" t="s">
        <v>4969</v>
      </c>
      <c r="G15452" s="5">
        <v>400</v>
      </c>
      <c r="H15452" s="5">
        <v>28.5</v>
      </c>
      <c r="I15452" s="5">
        <v>11400</v>
      </c>
      <c r="J15452" s="5">
        <v>10374132.320000004</v>
      </c>
      <c r="K15452" s="3" t="str" cm="1">
        <f t="array" ref="K15452">_xlfn.LET(_xlpm.d,UPPER(TRIM(CLEAN(SUBSTITUTE(F15452,CHAR(160),"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53" spans="2:11" hidden="1" x14ac:dyDescent="0.25">
      <c r="B15453" s="20">
        <v>45902</v>
      </c>
      <c r="C15453" s="2" t="s">
        <v>1</v>
      </c>
      <c r="D15453" s="2" t="s">
        <v>675</v>
      </c>
      <c r="E15453" s="2" t="s">
        <v>147</v>
      </c>
      <c r="F15453" s="2" t="s">
        <v>4969</v>
      </c>
      <c r="G15453" s="5">
        <v>300</v>
      </c>
      <c r="H15453" s="5">
        <v>33.5</v>
      </c>
      <c r="I15453" s="5">
        <v>10050</v>
      </c>
      <c r="J15453" s="5">
        <v>10384182.320000004</v>
      </c>
      <c r="K15453" s="3" t="str" cm="1">
        <f t="array" ref="K15453">_xlfn.LET(_xlpm.d,UPPER(TRIM(CLEAN(SUBSTITUTE(F15453,CHAR(160),"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54" spans="2:11" hidden="1" x14ac:dyDescent="0.25">
      <c r="B15454" s="20">
        <v>45902</v>
      </c>
      <c r="C15454" s="2" t="s">
        <v>1</v>
      </c>
      <c r="D15454" s="2" t="s">
        <v>2026</v>
      </c>
      <c r="E15454" s="2" t="s">
        <v>232</v>
      </c>
      <c r="F15454" s="2" t="s">
        <v>4969</v>
      </c>
      <c r="G15454" s="5">
        <v>200</v>
      </c>
      <c r="H15454" s="5">
        <v>33.5</v>
      </c>
      <c r="I15454" s="5">
        <v>6700</v>
      </c>
      <c r="J15454" s="5">
        <v>10390882.320000004</v>
      </c>
      <c r="K15454" s="3" t="str" cm="1">
        <f t="array" ref="K15454">_xlfn.LET(_xlpm.d,UPPER(TRIM(CLEAN(SUBSTITUTE(F15454,CHAR(160),"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55" spans="2:11" hidden="1" x14ac:dyDescent="0.25">
      <c r="B15455" s="20">
        <v>45902</v>
      </c>
      <c r="C15455" s="2" t="s">
        <v>1</v>
      </c>
      <c r="D15455" s="2" t="s">
        <v>1081</v>
      </c>
      <c r="E15455" s="2" t="s">
        <v>143</v>
      </c>
      <c r="F15455" s="2" t="s">
        <v>4969</v>
      </c>
      <c r="G15455" s="5">
        <v>450</v>
      </c>
      <c r="H15455" s="5">
        <v>28.5</v>
      </c>
      <c r="I15455" s="5">
        <v>12825</v>
      </c>
      <c r="J15455" s="5">
        <v>10403707.320000004</v>
      </c>
      <c r="K15455" s="3" t="str" cm="1">
        <f t="array" ref="K15455">_xlfn.LET(_xlpm.d,UPPER(TRIM(CLEAN(SUBSTITUTE(F15455,CHAR(160),"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56" spans="2:11" hidden="1" x14ac:dyDescent="0.25">
      <c r="B15456" s="20">
        <v>45902</v>
      </c>
      <c r="C15456" s="2" t="s">
        <v>1</v>
      </c>
      <c r="D15456" s="2" t="s">
        <v>1433</v>
      </c>
      <c r="E15456" s="2" t="s">
        <v>162</v>
      </c>
      <c r="F15456" s="2" t="s">
        <v>4969</v>
      </c>
      <c r="G15456" s="5">
        <v>260</v>
      </c>
      <c r="H15456" s="5">
        <v>33.5</v>
      </c>
      <c r="I15456" s="5">
        <v>8710</v>
      </c>
      <c r="J15456" s="5">
        <v>10412417.320000004</v>
      </c>
      <c r="K15456" s="3" t="str" cm="1">
        <f t="array" ref="K15456">_xlfn.LET(_xlpm.d,UPPER(TRIM(CLEAN(SUBSTITUTE(F15456,CHAR(160),"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57" spans="2:11" hidden="1" x14ac:dyDescent="0.25">
      <c r="B15457" s="20">
        <v>45902</v>
      </c>
      <c r="C15457" s="2" t="s">
        <v>1</v>
      </c>
      <c r="D15457" s="2" t="s">
        <v>3878</v>
      </c>
      <c r="E15457" s="2" t="s">
        <v>165</v>
      </c>
      <c r="F15457" s="2" t="s">
        <v>4969</v>
      </c>
      <c r="G15457" s="5">
        <v>150</v>
      </c>
      <c r="H15457" s="5">
        <v>33.5</v>
      </c>
      <c r="I15457" s="5">
        <v>5025</v>
      </c>
      <c r="J15457" s="5">
        <v>10417442.320000004</v>
      </c>
      <c r="K15457" s="3" t="str" cm="1">
        <f t="array" ref="K15457">_xlfn.LET(_xlpm.d,UPPER(TRIM(CLEAN(SUBSTITUTE(F15457,CHAR(160),"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58" spans="2:11" hidden="1" x14ac:dyDescent="0.25">
      <c r="B15458" s="20">
        <v>45902</v>
      </c>
      <c r="C15458" s="2" t="s">
        <v>1</v>
      </c>
      <c r="D15458" s="2" t="s">
        <v>1082</v>
      </c>
      <c r="E15458" s="2" t="s">
        <v>261</v>
      </c>
      <c r="F15458" s="2" t="s">
        <v>4969</v>
      </c>
      <c r="G15458" s="5">
        <v>150</v>
      </c>
      <c r="H15458" s="5">
        <v>28.5</v>
      </c>
      <c r="I15458" s="5">
        <v>4275</v>
      </c>
      <c r="J15458" s="5">
        <v>10421717.320000004</v>
      </c>
      <c r="K15458" s="3" t="str" cm="1">
        <f t="array" ref="K15458">_xlfn.LET(_xlpm.d,UPPER(TRIM(CLEAN(SUBSTITUTE(F15458,CHAR(160),"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59" spans="2:11" hidden="1" x14ac:dyDescent="0.25">
      <c r="B15459" s="20">
        <v>45902</v>
      </c>
      <c r="C15459" s="2" t="s">
        <v>1</v>
      </c>
      <c r="D15459" s="2" t="s">
        <v>676</v>
      </c>
      <c r="E15459" s="2" t="s">
        <v>156</v>
      </c>
      <c r="F15459" s="2" t="s">
        <v>4969</v>
      </c>
      <c r="G15459" s="5">
        <v>160</v>
      </c>
      <c r="H15459" s="5">
        <v>28.5</v>
      </c>
      <c r="I15459" s="5">
        <v>4560</v>
      </c>
      <c r="J15459" s="5">
        <v>10426277.320000004</v>
      </c>
      <c r="K15459" s="3" t="str" cm="1">
        <f t="array" ref="K15459">_xlfn.LET(_xlpm.d,UPPER(TRIM(CLEAN(SUBSTITUTE(F15459,CHAR(160),"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60" spans="2:11" hidden="1" x14ac:dyDescent="0.25">
      <c r="B15460" s="20">
        <v>45902</v>
      </c>
      <c r="C15460" s="2" t="s">
        <v>1</v>
      </c>
      <c r="D15460" s="2" t="s">
        <v>1083</v>
      </c>
      <c r="E15460" s="2" t="s">
        <v>273</v>
      </c>
      <c r="F15460" s="2" t="s">
        <v>4969</v>
      </c>
      <c r="G15460" s="5">
        <v>220</v>
      </c>
      <c r="H15460" s="5">
        <v>28.5</v>
      </c>
      <c r="I15460" s="5">
        <v>6270</v>
      </c>
      <c r="J15460" s="5">
        <v>10432547.320000004</v>
      </c>
      <c r="K15460" s="3" t="str" cm="1">
        <f t="array" ref="K15460">_xlfn.LET(_xlpm.d,UPPER(TRIM(CLEAN(SUBSTITUTE(F15460,CHAR(160),"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61" spans="2:11" hidden="1" x14ac:dyDescent="0.25">
      <c r="B15461" s="20">
        <v>45902</v>
      </c>
      <c r="C15461" s="2" t="s">
        <v>1</v>
      </c>
      <c r="D15461" s="2" t="s">
        <v>677</v>
      </c>
      <c r="E15461" s="2" t="s">
        <v>141</v>
      </c>
      <c r="F15461" s="2" t="s">
        <v>4969</v>
      </c>
      <c r="G15461" s="5">
        <v>520</v>
      </c>
      <c r="H15461" s="5">
        <v>28.5</v>
      </c>
      <c r="I15461" s="5">
        <v>14820</v>
      </c>
      <c r="J15461" s="5">
        <v>10447367.320000004</v>
      </c>
      <c r="K15461" s="3" t="str" cm="1">
        <f t="array" ref="K15461">_xlfn.LET(_xlpm.d,UPPER(TRIM(CLEAN(SUBSTITUTE(F15461,CHAR(160),"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62" spans="2:11" hidden="1" x14ac:dyDescent="0.25">
      <c r="B15462" s="20">
        <v>45902</v>
      </c>
      <c r="C15462" s="2" t="s">
        <v>1</v>
      </c>
      <c r="D15462" s="2" t="s">
        <v>3057</v>
      </c>
      <c r="E15462" s="2" t="s">
        <v>50</v>
      </c>
      <c r="F15462" s="2" t="s">
        <v>4969</v>
      </c>
      <c r="G15462" s="5">
        <v>100</v>
      </c>
      <c r="H15462" s="5">
        <v>30</v>
      </c>
      <c r="I15462" s="5">
        <v>3000</v>
      </c>
      <c r="J15462" s="5">
        <v>10450367.320000004</v>
      </c>
      <c r="K15462" s="3" t="str" cm="1">
        <f t="array" ref="K15462">_xlfn.LET(_xlpm.d,UPPER(TRIM(CLEAN(SUBSTITUTE(F15462,CHAR(160),"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63" spans="2:11" hidden="1" x14ac:dyDescent="0.25">
      <c r="B15463" s="20">
        <v>45902</v>
      </c>
      <c r="C15463" s="2" t="s">
        <v>1</v>
      </c>
      <c r="D15463" s="2" t="s">
        <v>5430</v>
      </c>
      <c r="E15463" s="2" t="s">
        <v>6</v>
      </c>
      <c r="F15463" s="2" t="s">
        <v>4969</v>
      </c>
      <c r="G15463" s="5">
        <v>80</v>
      </c>
      <c r="H15463" s="5">
        <v>33.99</v>
      </c>
      <c r="I15463" s="5">
        <v>2719.2</v>
      </c>
      <c r="J15463" s="5">
        <v>10453086.520000003</v>
      </c>
      <c r="K15463" s="3" t="str" cm="1">
        <f t="array" ref="K15463">_xlfn.LET(_xlpm.d,UPPER(TRIM(CLEAN(SUBSTITUTE(F15463,CHAR(160),"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64" spans="2:11" hidden="1" x14ac:dyDescent="0.25">
      <c r="B15464" s="20">
        <v>45902</v>
      </c>
      <c r="C15464" s="2" t="s">
        <v>1</v>
      </c>
      <c r="D15464" s="2" t="s">
        <v>4485</v>
      </c>
      <c r="E15464" s="2" t="s">
        <v>796</v>
      </c>
      <c r="F15464" s="2" t="s">
        <v>4969</v>
      </c>
      <c r="G15464" s="5">
        <v>70</v>
      </c>
      <c r="H15464" s="5">
        <v>29.99</v>
      </c>
      <c r="I15464" s="5">
        <v>2099.3000000000002</v>
      </c>
      <c r="J15464" s="5">
        <v>10455185.820000004</v>
      </c>
      <c r="K15464" s="3" t="str" cm="1">
        <f t="array" ref="K15464">_xlfn.LET(_xlpm.d,UPPER(TRIM(CLEAN(SUBSTITUTE(F15464,CHAR(160),"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65" spans="2:11" hidden="1" x14ac:dyDescent="0.25">
      <c r="B15465" s="20">
        <v>45902</v>
      </c>
      <c r="C15465" s="2" t="s">
        <v>1</v>
      </c>
      <c r="D15465" s="2" t="s">
        <v>3801</v>
      </c>
      <c r="E15465" s="2" t="s">
        <v>1235</v>
      </c>
      <c r="F15465" s="2" t="s">
        <v>4969</v>
      </c>
      <c r="G15465" s="5">
        <v>32</v>
      </c>
      <c r="H15465" s="5">
        <v>31.8</v>
      </c>
      <c r="I15465" s="5">
        <v>1017.6</v>
      </c>
      <c r="J15465" s="5">
        <v>10456203.420000004</v>
      </c>
      <c r="K15465" s="3" t="str" cm="1">
        <f t="array" ref="K15465">_xlfn.LET(_xlpm.d,UPPER(TRIM(CLEAN(SUBSTITUTE(F15465,CHAR(160),"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66" spans="2:11" hidden="1" x14ac:dyDescent="0.25">
      <c r="B15466" s="20">
        <v>45902</v>
      </c>
      <c r="C15466" s="2" t="s">
        <v>1</v>
      </c>
      <c r="D15466" s="2" t="s">
        <v>1084</v>
      </c>
      <c r="E15466" s="2" t="s">
        <v>263</v>
      </c>
      <c r="F15466" s="2" t="s">
        <v>4969</v>
      </c>
      <c r="G15466" s="5">
        <v>400</v>
      </c>
      <c r="H15466" s="5">
        <v>33.5</v>
      </c>
      <c r="I15466" s="5">
        <v>13400</v>
      </c>
      <c r="J15466" s="5">
        <v>10469603.420000004</v>
      </c>
      <c r="K15466" s="3" t="str" cm="1">
        <f t="array" ref="K15466">_xlfn.LET(_xlpm.d,UPPER(TRIM(CLEAN(SUBSTITUTE(F15466,CHAR(160),"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67" spans="2:11" hidden="1" x14ac:dyDescent="0.25">
      <c r="B15467" s="20">
        <v>45902</v>
      </c>
      <c r="C15467" s="2" t="s">
        <v>1</v>
      </c>
      <c r="D15467" s="2" t="s">
        <v>5431</v>
      </c>
      <c r="E15467" s="2" t="s">
        <v>5000</v>
      </c>
      <c r="F15467" s="2" t="s">
        <v>4969</v>
      </c>
      <c r="G15467" s="5">
        <v>100</v>
      </c>
      <c r="H15467" s="5">
        <v>33.5</v>
      </c>
      <c r="I15467" s="5">
        <v>3350</v>
      </c>
      <c r="J15467" s="5">
        <v>10472953.420000004</v>
      </c>
      <c r="K15467" s="3" t="str" cm="1">
        <f t="array" ref="K15467">_xlfn.LET(_xlpm.d,UPPER(TRIM(CLEAN(SUBSTITUTE(F15467,CHAR(160),"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68" spans="2:11" hidden="1" x14ac:dyDescent="0.25">
      <c r="B15468" s="20">
        <v>45902</v>
      </c>
      <c r="C15468" s="2" t="s">
        <v>1</v>
      </c>
      <c r="D15468" s="2" t="s">
        <v>3059</v>
      </c>
      <c r="E15468" s="2" t="s">
        <v>1235</v>
      </c>
      <c r="F15468" s="2" t="s">
        <v>4969</v>
      </c>
      <c r="G15468" s="5">
        <v>15</v>
      </c>
      <c r="H15468" s="5">
        <v>31.8</v>
      </c>
      <c r="I15468" s="5">
        <v>477</v>
      </c>
      <c r="J15468" s="5">
        <v>10473430.420000004</v>
      </c>
      <c r="K15468" s="3" t="str" cm="1">
        <f t="array" ref="K15468">_xlfn.LET(_xlpm.d,UPPER(TRIM(CLEAN(SUBSTITUTE(F15468,CHAR(160),"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69" spans="2:11" hidden="1" x14ac:dyDescent="0.25">
      <c r="B15469" s="20">
        <v>45903</v>
      </c>
      <c r="C15469" s="2" t="s">
        <v>1</v>
      </c>
      <c r="D15469" s="2" t="s">
        <v>1085</v>
      </c>
      <c r="E15469" s="2" t="s">
        <v>276</v>
      </c>
      <c r="F15469" s="2" t="s">
        <v>4969</v>
      </c>
      <c r="G15469" s="5">
        <v>130</v>
      </c>
      <c r="H15469" s="5">
        <v>33.5</v>
      </c>
      <c r="I15469" s="5">
        <v>4355</v>
      </c>
      <c r="J15469" s="5">
        <v>10477785.420000004</v>
      </c>
      <c r="K15469" s="3" t="str" cm="1">
        <f t="array" ref="K15469">_xlfn.LET(_xlpm.d,UPPER(TRIM(CLEAN(SUBSTITUTE(F15469,CHAR(160),"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70" spans="2:11" hidden="1" x14ac:dyDescent="0.25">
      <c r="B15470" s="20">
        <v>45903</v>
      </c>
      <c r="C15470" s="2" t="s">
        <v>1</v>
      </c>
      <c r="D15470" s="2" t="s">
        <v>2027</v>
      </c>
      <c r="E15470" s="2" t="s">
        <v>234</v>
      </c>
      <c r="F15470" s="2" t="s">
        <v>4969</v>
      </c>
      <c r="G15470" s="5">
        <v>250</v>
      </c>
      <c r="H15470" s="5">
        <v>33.5</v>
      </c>
      <c r="I15470" s="5">
        <v>8375</v>
      </c>
      <c r="J15470" s="5">
        <v>10486160.420000004</v>
      </c>
      <c r="K15470" s="3" t="str" cm="1">
        <f t="array" ref="K15470">_xlfn.LET(_xlpm.d,UPPER(TRIM(CLEAN(SUBSTITUTE(F15470,CHAR(160),"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71" spans="2:11" hidden="1" x14ac:dyDescent="0.25">
      <c r="B15471" s="20">
        <v>45903</v>
      </c>
      <c r="C15471" s="2" t="s">
        <v>1</v>
      </c>
      <c r="D15471" s="2" t="s">
        <v>2028</v>
      </c>
      <c r="E15471" s="2" t="s">
        <v>311</v>
      </c>
      <c r="F15471" s="2" t="s">
        <v>4969</v>
      </c>
      <c r="G15471" s="5">
        <v>700</v>
      </c>
      <c r="H15471" s="5">
        <v>33.5</v>
      </c>
      <c r="I15471" s="5">
        <v>23450</v>
      </c>
      <c r="J15471" s="5">
        <v>10509610.420000004</v>
      </c>
      <c r="K15471" s="3" t="str" cm="1">
        <f t="array" ref="K15471">_xlfn.LET(_xlpm.d,UPPER(TRIM(CLEAN(SUBSTITUTE(F15471,CHAR(160),"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72" spans="2:11" hidden="1" x14ac:dyDescent="0.25">
      <c r="B15472" s="20">
        <v>45903</v>
      </c>
      <c r="C15472" s="2" t="s">
        <v>1</v>
      </c>
      <c r="D15472" s="2" t="s">
        <v>3060</v>
      </c>
      <c r="E15472" s="2" t="s">
        <v>145</v>
      </c>
      <c r="F15472" s="2" t="s">
        <v>4969</v>
      </c>
      <c r="G15472" s="5">
        <v>125</v>
      </c>
      <c r="H15472" s="5">
        <v>33.5</v>
      </c>
      <c r="I15472" s="5">
        <v>4187.5</v>
      </c>
      <c r="J15472" s="5">
        <v>10513797.920000004</v>
      </c>
      <c r="K15472" s="3" t="str" cm="1">
        <f t="array" ref="K15472">_xlfn.LET(_xlpm.d,UPPER(TRIM(CLEAN(SUBSTITUTE(F15472,CHAR(160),"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73" spans="2:11" hidden="1" x14ac:dyDescent="0.25">
      <c r="B15473" s="20">
        <v>45903</v>
      </c>
      <c r="C15473" s="2" t="s">
        <v>1</v>
      </c>
      <c r="D15473" s="2" t="s">
        <v>1086</v>
      </c>
      <c r="E15473" s="2" t="s">
        <v>282</v>
      </c>
      <c r="F15473" s="2" t="s">
        <v>4969</v>
      </c>
      <c r="G15473" s="5">
        <v>160</v>
      </c>
      <c r="H15473" s="5">
        <v>33.5</v>
      </c>
      <c r="I15473" s="5">
        <v>5360</v>
      </c>
      <c r="J15473" s="5">
        <v>10519157.920000004</v>
      </c>
      <c r="K15473" s="3" t="str" cm="1">
        <f t="array" ref="K15473">_xlfn.LET(_xlpm.d,UPPER(TRIM(CLEAN(SUBSTITUTE(F15473,CHAR(160),"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74" spans="2:11" hidden="1" x14ac:dyDescent="0.25">
      <c r="B15474" s="20">
        <v>45903</v>
      </c>
      <c r="C15474" s="2" t="s">
        <v>1</v>
      </c>
      <c r="D15474" s="2" t="s">
        <v>5432</v>
      </c>
      <c r="E15474" s="2" t="s">
        <v>544</v>
      </c>
      <c r="F15474" s="2" t="s">
        <v>4969</v>
      </c>
      <c r="G15474" s="5">
        <v>160</v>
      </c>
      <c r="H15474" s="5">
        <v>28.5</v>
      </c>
      <c r="I15474" s="5">
        <v>4560</v>
      </c>
      <c r="J15474" s="5">
        <v>10523717.920000004</v>
      </c>
      <c r="K15474" s="3" t="str" cm="1">
        <f t="array" ref="K15474">_xlfn.LET(_xlpm.d,UPPER(TRIM(CLEAN(SUBSTITUTE(F15474,CHAR(160),"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75" spans="2:11" hidden="1" x14ac:dyDescent="0.25">
      <c r="B15475" s="20">
        <v>45903</v>
      </c>
      <c r="C15475" s="2" t="s">
        <v>1</v>
      </c>
      <c r="D15475" s="2" t="s">
        <v>678</v>
      </c>
      <c r="E15475" s="2" t="s">
        <v>149</v>
      </c>
      <c r="F15475" s="2" t="s">
        <v>4969</v>
      </c>
      <c r="G15475" s="5">
        <v>410</v>
      </c>
      <c r="H15475" s="5">
        <v>33.5</v>
      </c>
      <c r="I15475" s="5">
        <v>13735</v>
      </c>
      <c r="J15475" s="5">
        <v>10537452.920000004</v>
      </c>
      <c r="K15475" s="3" t="str" cm="1">
        <f t="array" ref="K15475">_xlfn.LET(_xlpm.d,UPPER(TRIM(CLEAN(SUBSTITUTE(F15475,CHAR(160),"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76" spans="2:11" hidden="1" x14ac:dyDescent="0.25">
      <c r="B15476" s="20">
        <v>45903</v>
      </c>
      <c r="C15476" s="2" t="s">
        <v>1</v>
      </c>
      <c r="D15476" s="2" t="s">
        <v>2029</v>
      </c>
      <c r="E15476" s="2" t="s">
        <v>189</v>
      </c>
      <c r="F15476" s="2" t="s">
        <v>4969</v>
      </c>
      <c r="G15476" s="5">
        <v>160</v>
      </c>
      <c r="H15476" s="5">
        <v>33.5</v>
      </c>
      <c r="I15476" s="5">
        <v>5360</v>
      </c>
      <c r="J15476" s="5">
        <v>10542812.920000004</v>
      </c>
      <c r="K15476" s="3" t="str" cm="1">
        <f t="array" ref="K15476">_xlfn.LET(_xlpm.d,UPPER(TRIM(CLEAN(SUBSTITUTE(F15476,CHAR(160),"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77" spans="2:11" hidden="1" x14ac:dyDescent="0.25">
      <c r="B15477" s="20">
        <v>45903</v>
      </c>
      <c r="C15477" s="2" t="s">
        <v>1</v>
      </c>
      <c r="D15477" s="2" t="s">
        <v>2030</v>
      </c>
      <c r="E15477" s="2" t="s">
        <v>2031</v>
      </c>
      <c r="F15477" s="2" t="s">
        <v>4969</v>
      </c>
      <c r="G15477" s="5">
        <v>65</v>
      </c>
      <c r="H15477" s="5">
        <v>31.8</v>
      </c>
      <c r="I15477" s="5">
        <v>2067</v>
      </c>
      <c r="J15477" s="5">
        <v>10544879.920000004</v>
      </c>
      <c r="K15477" s="3" t="str" cm="1">
        <f t="array" ref="K15477">_xlfn.LET(_xlpm.d,UPPER(TRIM(CLEAN(SUBSTITUTE(F15477,CHAR(160),"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78" spans="2:11" hidden="1" x14ac:dyDescent="0.25">
      <c r="B15478" s="20">
        <v>45903</v>
      </c>
      <c r="C15478" s="2" t="s">
        <v>1</v>
      </c>
      <c r="D15478" s="2" t="s">
        <v>2032</v>
      </c>
      <c r="E15478" s="2" t="s">
        <v>305</v>
      </c>
      <c r="F15478" s="2" t="s">
        <v>4969</v>
      </c>
      <c r="G15478" s="5">
        <v>820</v>
      </c>
      <c r="H15478" s="5">
        <v>33.5</v>
      </c>
      <c r="I15478" s="5">
        <v>27470</v>
      </c>
      <c r="J15478" s="5">
        <v>10572349.920000004</v>
      </c>
      <c r="K15478" s="3" t="str" cm="1">
        <f t="array" ref="K15478">_xlfn.LET(_xlpm.d,UPPER(TRIM(CLEAN(SUBSTITUTE(F15478,CHAR(160),"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79" spans="2:11" hidden="1" x14ac:dyDescent="0.25">
      <c r="B15479" s="20">
        <v>45904</v>
      </c>
      <c r="C15479" s="2" t="s">
        <v>1</v>
      </c>
      <c r="D15479" s="2" t="s">
        <v>2033</v>
      </c>
      <c r="E15479" s="2" t="s">
        <v>1634</v>
      </c>
      <c r="F15479" s="2" t="s">
        <v>4969</v>
      </c>
      <c r="G15479" s="5">
        <v>200</v>
      </c>
      <c r="H15479" s="5">
        <v>28.5</v>
      </c>
      <c r="I15479" s="5">
        <v>5700</v>
      </c>
      <c r="J15479" s="5">
        <v>10578049.920000004</v>
      </c>
      <c r="K15479" s="3" t="str" cm="1">
        <f t="array" ref="K15479">_xlfn.LET(_xlpm.d,UPPER(TRIM(CLEAN(SUBSTITUTE(F15479,CHAR(160),"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80" spans="2:11" hidden="1" x14ac:dyDescent="0.25">
      <c r="B15480" s="20">
        <v>45904</v>
      </c>
      <c r="C15480" s="2" t="s">
        <v>1</v>
      </c>
      <c r="D15480" s="2" t="s">
        <v>2034</v>
      </c>
      <c r="E15480" s="2" t="s">
        <v>248</v>
      </c>
      <c r="F15480" s="2" t="s">
        <v>4969</v>
      </c>
      <c r="G15480" s="5">
        <v>570</v>
      </c>
      <c r="H15480" s="5">
        <v>28.5</v>
      </c>
      <c r="I15480" s="5">
        <v>16245</v>
      </c>
      <c r="J15480" s="5">
        <v>10594294.920000004</v>
      </c>
      <c r="K15480" s="3" t="str" cm="1">
        <f t="array" ref="K15480">_xlfn.LET(_xlpm.d,UPPER(TRIM(CLEAN(SUBSTITUTE(F15480,CHAR(160),"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81" spans="2:11" hidden="1" x14ac:dyDescent="0.25">
      <c r="B15481" s="20">
        <v>45904</v>
      </c>
      <c r="C15481" s="2" t="s">
        <v>1</v>
      </c>
      <c r="D15481" s="2" t="s">
        <v>3061</v>
      </c>
      <c r="E15481" s="2" t="s">
        <v>254</v>
      </c>
      <c r="F15481" s="2" t="s">
        <v>4969</v>
      </c>
      <c r="G15481" s="5">
        <v>130</v>
      </c>
      <c r="H15481" s="5">
        <v>33.5</v>
      </c>
      <c r="I15481" s="5">
        <v>4355</v>
      </c>
      <c r="J15481" s="5">
        <v>10598649.920000004</v>
      </c>
      <c r="K15481" s="3" t="str" cm="1">
        <f t="array" ref="K15481">_xlfn.LET(_xlpm.d,UPPER(TRIM(CLEAN(SUBSTITUTE(F15481,CHAR(160),"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82" spans="2:11" hidden="1" x14ac:dyDescent="0.25">
      <c r="B15482" s="20">
        <v>45904</v>
      </c>
      <c r="C15482" s="2" t="s">
        <v>1</v>
      </c>
      <c r="D15482" s="2" t="s">
        <v>679</v>
      </c>
      <c r="E15482" s="2" t="s">
        <v>236</v>
      </c>
      <c r="F15482" s="2" t="s">
        <v>4969</v>
      </c>
      <c r="G15482" s="5">
        <v>400</v>
      </c>
      <c r="H15482" s="5">
        <v>33.5</v>
      </c>
      <c r="I15482" s="5">
        <v>13400</v>
      </c>
      <c r="J15482" s="5">
        <v>10612049.920000004</v>
      </c>
      <c r="K15482" s="3" t="str" cm="1">
        <f t="array" ref="K15482">_xlfn.LET(_xlpm.d,UPPER(TRIM(CLEAN(SUBSTITUTE(F15482,CHAR(160),"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83" spans="2:11" hidden="1" x14ac:dyDescent="0.25">
      <c r="B15483" s="20">
        <v>45904</v>
      </c>
      <c r="C15483" s="2" t="s">
        <v>1</v>
      </c>
      <c r="D15483" s="2" t="s">
        <v>4791</v>
      </c>
      <c r="E15483" s="2" t="s">
        <v>730</v>
      </c>
      <c r="F15483" s="2" t="s">
        <v>4969</v>
      </c>
      <c r="G15483" s="5">
        <v>150</v>
      </c>
      <c r="H15483" s="5">
        <v>28.5</v>
      </c>
      <c r="I15483" s="5">
        <v>4275</v>
      </c>
      <c r="J15483" s="5">
        <v>10616324.920000004</v>
      </c>
      <c r="K15483" s="3" t="str" cm="1">
        <f t="array" ref="K15483">_xlfn.LET(_xlpm.d,UPPER(TRIM(CLEAN(SUBSTITUTE(F15483,CHAR(160),"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84" spans="2:11" hidden="1" x14ac:dyDescent="0.25">
      <c r="B15484" s="20">
        <v>45904</v>
      </c>
      <c r="C15484" s="2" t="s">
        <v>1</v>
      </c>
      <c r="D15484" s="2" t="s">
        <v>3062</v>
      </c>
      <c r="E15484" s="2" t="s">
        <v>286</v>
      </c>
      <c r="F15484" s="2" t="s">
        <v>4969</v>
      </c>
      <c r="G15484" s="5">
        <v>290</v>
      </c>
      <c r="H15484" s="5">
        <v>33.5</v>
      </c>
      <c r="I15484" s="5">
        <v>9715</v>
      </c>
      <c r="J15484" s="5">
        <v>10626039.920000004</v>
      </c>
      <c r="K15484" s="3" t="str" cm="1">
        <f t="array" ref="K15484">_xlfn.LET(_xlpm.d,UPPER(TRIM(CLEAN(SUBSTITUTE(F15484,CHAR(160),"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85" spans="2:11" hidden="1" x14ac:dyDescent="0.25">
      <c r="B15485" s="20">
        <v>45904</v>
      </c>
      <c r="C15485" s="2" t="s">
        <v>1</v>
      </c>
      <c r="D15485" s="2" t="s">
        <v>680</v>
      </c>
      <c r="E15485" s="2" t="s">
        <v>180</v>
      </c>
      <c r="F15485" s="2" t="s">
        <v>4969</v>
      </c>
      <c r="G15485" s="5">
        <v>160</v>
      </c>
      <c r="H15485" s="5">
        <v>28.5</v>
      </c>
      <c r="I15485" s="5">
        <v>4560</v>
      </c>
      <c r="J15485" s="5">
        <v>10630599.920000004</v>
      </c>
      <c r="K15485" s="3" t="str" cm="1">
        <f t="array" ref="K15485">_xlfn.LET(_xlpm.d,UPPER(TRIM(CLEAN(SUBSTITUTE(F15485,CHAR(160),"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86" spans="2:11" hidden="1" x14ac:dyDescent="0.25">
      <c r="B15486" s="20">
        <v>45904</v>
      </c>
      <c r="C15486" s="2" t="s">
        <v>1</v>
      </c>
      <c r="D15486" s="2" t="s">
        <v>681</v>
      </c>
      <c r="E15486" s="2" t="s">
        <v>135</v>
      </c>
      <c r="F15486" s="2" t="s">
        <v>4969</v>
      </c>
      <c r="G15486" s="5">
        <v>390</v>
      </c>
      <c r="H15486" s="5">
        <v>33.5</v>
      </c>
      <c r="I15486" s="5">
        <v>13065</v>
      </c>
      <c r="J15486" s="5">
        <v>10643664.920000004</v>
      </c>
      <c r="K15486" s="3" t="str" cm="1">
        <f t="array" ref="K15486">_xlfn.LET(_xlpm.d,UPPER(TRIM(CLEAN(SUBSTITUTE(F15486,CHAR(160),"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87" spans="2:11" hidden="1" x14ac:dyDescent="0.25">
      <c r="B15487" s="20">
        <v>45904</v>
      </c>
      <c r="C15487" s="2" t="s">
        <v>1</v>
      </c>
      <c r="D15487" s="2" t="s">
        <v>2035</v>
      </c>
      <c r="E15487" s="2" t="s">
        <v>268</v>
      </c>
      <c r="F15487" s="2" t="s">
        <v>4969</v>
      </c>
      <c r="G15487" s="5">
        <v>300</v>
      </c>
      <c r="H15487" s="5">
        <v>28.5</v>
      </c>
      <c r="I15487" s="5">
        <v>8550</v>
      </c>
      <c r="J15487" s="5">
        <v>10652214.920000004</v>
      </c>
      <c r="K15487" s="3" t="str" cm="1">
        <f t="array" ref="K15487">_xlfn.LET(_xlpm.d,UPPER(TRIM(CLEAN(SUBSTITUTE(F15487,CHAR(160),"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88" spans="2:11" hidden="1" x14ac:dyDescent="0.25">
      <c r="B15488" s="20">
        <v>45904</v>
      </c>
      <c r="C15488" s="2" t="s">
        <v>1</v>
      </c>
      <c r="D15488" s="2" t="s">
        <v>5433</v>
      </c>
      <c r="E15488" s="2" t="s">
        <v>302</v>
      </c>
      <c r="F15488" s="2" t="s">
        <v>4969</v>
      </c>
      <c r="G15488" s="5">
        <v>130</v>
      </c>
      <c r="H15488" s="5">
        <v>27.5</v>
      </c>
      <c r="I15488" s="5">
        <v>3575</v>
      </c>
      <c r="J15488" s="5">
        <v>10655789.920000004</v>
      </c>
      <c r="K15488" s="3" t="str" cm="1">
        <f t="array" ref="K15488">_xlfn.LET(_xlpm.d,UPPER(TRIM(CLEAN(SUBSTITUTE(F15488,CHAR(160),"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89" spans="2:11" hidden="1" x14ac:dyDescent="0.25">
      <c r="B15489" s="20">
        <v>45904</v>
      </c>
      <c r="C15489" s="2" t="s">
        <v>1</v>
      </c>
      <c r="D15489" s="2" t="s">
        <v>2036</v>
      </c>
      <c r="E15489" s="2" t="s">
        <v>3</v>
      </c>
      <c r="F15489" s="2" t="s">
        <v>4969</v>
      </c>
      <c r="G15489" s="5">
        <v>400</v>
      </c>
      <c r="H15489" s="5">
        <v>31.8</v>
      </c>
      <c r="I15489" s="5">
        <v>12720</v>
      </c>
      <c r="J15489" s="5">
        <v>10668509.920000004</v>
      </c>
      <c r="K15489" s="3" t="str" cm="1">
        <f t="array" ref="K15489">_xlfn.LET(_xlpm.d,UPPER(TRIM(CLEAN(SUBSTITUTE(F15489,CHAR(160),"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90" spans="2:11" hidden="1" x14ac:dyDescent="0.25">
      <c r="B15490" s="20">
        <v>45904</v>
      </c>
      <c r="C15490" s="2" t="s">
        <v>1</v>
      </c>
      <c r="D15490" s="2" t="s">
        <v>2036</v>
      </c>
      <c r="E15490" s="2" t="s">
        <v>3</v>
      </c>
      <c r="F15490" s="2" t="s">
        <v>4969</v>
      </c>
      <c r="G15490" s="5">
        <v>20</v>
      </c>
      <c r="H15490" s="5">
        <v>15</v>
      </c>
      <c r="I15490" s="5">
        <v>300</v>
      </c>
      <c r="J15490" s="5">
        <v>10668809.920000004</v>
      </c>
      <c r="K15490" s="3" t="str" cm="1">
        <f t="array" ref="K15490">_xlfn.LET(_xlpm.d,UPPER(TRIM(CLEAN(SUBSTITUTE(F15490,CHAR(160),"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91" spans="2:11" hidden="1" x14ac:dyDescent="0.25">
      <c r="B15491" s="20">
        <v>45904</v>
      </c>
      <c r="C15491" s="2" t="s">
        <v>1</v>
      </c>
      <c r="D15491" s="2" t="s">
        <v>5434</v>
      </c>
      <c r="E15491" s="2" t="s">
        <v>5004</v>
      </c>
      <c r="F15491" s="2" t="s">
        <v>4969</v>
      </c>
      <c r="G15491" s="5">
        <v>100</v>
      </c>
      <c r="H15491" s="5">
        <v>31.8</v>
      </c>
      <c r="I15491" s="5">
        <v>3180</v>
      </c>
      <c r="J15491" s="5">
        <v>10671989.920000004</v>
      </c>
      <c r="K15491" s="3" t="str" cm="1">
        <f t="array" ref="K15491">_xlfn.LET(_xlpm.d,UPPER(TRIM(CLEAN(SUBSTITUTE(F15491,CHAR(160),"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92" spans="2:11" hidden="1" x14ac:dyDescent="0.25">
      <c r="B15492" s="20">
        <v>45904</v>
      </c>
      <c r="C15492" s="2" t="s">
        <v>1</v>
      </c>
      <c r="D15492" s="2" t="s">
        <v>5435</v>
      </c>
      <c r="E15492" s="2" t="s">
        <v>27</v>
      </c>
      <c r="F15492" s="2" t="s">
        <v>4969</v>
      </c>
      <c r="G15492" s="5">
        <v>80</v>
      </c>
      <c r="H15492" s="5">
        <v>31.5</v>
      </c>
      <c r="I15492" s="5">
        <v>2520</v>
      </c>
      <c r="J15492" s="5">
        <v>10674509.920000004</v>
      </c>
      <c r="K15492" s="3" t="str" cm="1">
        <f t="array" ref="K15492">_xlfn.LET(_xlpm.d,UPPER(TRIM(CLEAN(SUBSTITUTE(F15492,CHAR(160),"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93" spans="2:11" hidden="1" x14ac:dyDescent="0.25">
      <c r="B15493" s="20">
        <v>45904</v>
      </c>
      <c r="C15493" s="2" t="s">
        <v>1</v>
      </c>
      <c r="D15493" s="2" t="s">
        <v>4486</v>
      </c>
      <c r="E15493" s="2" t="s">
        <v>2447</v>
      </c>
      <c r="F15493" s="2" t="s">
        <v>4969</v>
      </c>
      <c r="G15493" s="5">
        <v>140</v>
      </c>
      <c r="H15493" s="5">
        <v>31.8</v>
      </c>
      <c r="I15493" s="5">
        <v>4452</v>
      </c>
      <c r="J15493" s="5">
        <v>10678961.920000004</v>
      </c>
      <c r="K15493" s="3" t="str" cm="1">
        <f t="array" ref="K15493">_xlfn.LET(_xlpm.d,UPPER(TRIM(CLEAN(SUBSTITUTE(F15493,CHAR(160),"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94" spans="2:11" hidden="1" x14ac:dyDescent="0.25">
      <c r="B15494" s="20">
        <v>45904</v>
      </c>
      <c r="C15494" s="2" t="s">
        <v>1</v>
      </c>
      <c r="D15494" s="2" t="s">
        <v>4792</v>
      </c>
      <c r="E15494" s="2" t="s">
        <v>170</v>
      </c>
      <c r="F15494" s="2" t="s">
        <v>4969</v>
      </c>
      <c r="G15494" s="5">
        <v>100</v>
      </c>
      <c r="H15494" s="5">
        <v>31.8</v>
      </c>
      <c r="I15494" s="5">
        <v>3180</v>
      </c>
      <c r="J15494" s="5">
        <v>10682141.920000004</v>
      </c>
      <c r="K15494" s="3" t="str" cm="1">
        <f t="array" ref="K15494">_xlfn.LET(_xlpm.d,UPPER(TRIM(CLEAN(SUBSTITUTE(F15494,CHAR(160),"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95" spans="2:11" hidden="1" x14ac:dyDescent="0.25">
      <c r="B15495" s="20">
        <v>45904</v>
      </c>
      <c r="C15495" s="2" t="s">
        <v>1</v>
      </c>
      <c r="D15495" s="2" t="s">
        <v>3065</v>
      </c>
      <c r="E15495" s="2" t="s">
        <v>64</v>
      </c>
      <c r="F15495" s="2" t="s">
        <v>4969</v>
      </c>
      <c r="G15495" s="5">
        <v>60</v>
      </c>
      <c r="H15495" s="5">
        <v>31.8</v>
      </c>
      <c r="I15495" s="5">
        <v>1908</v>
      </c>
      <c r="J15495" s="5">
        <v>10684049.920000004</v>
      </c>
      <c r="K15495" s="3" t="str" cm="1">
        <f t="array" ref="K15495">_xlfn.LET(_xlpm.d,UPPER(TRIM(CLEAN(SUBSTITUTE(F15495,CHAR(160),"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96" spans="2:11" hidden="1" x14ac:dyDescent="0.25">
      <c r="B15496" s="20">
        <v>45904</v>
      </c>
      <c r="C15496" s="2" t="s">
        <v>1</v>
      </c>
      <c r="D15496" s="2" t="s">
        <v>3066</v>
      </c>
      <c r="E15496" s="2" t="s">
        <v>224</v>
      </c>
      <c r="F15496" s="2" t="s">
        <v>4969</v>
      </c>
      <c r="G15496" s="5">
        <v>1700</v>
      </c>
      <c r="H15496" s="5">
        <v>33.5</v>
      </c>
      <c r="I15496" s="5">
        <v>56950</v>
      </c>
      <c r="J15496" s="5">
        <v>10740999.920000004</v>
      </c>
      <c r="K15496" s="3" t="str" cm="1">
        <f t="array" ref="K15496">_xlfn.LET(_xlpm.d,UPPER(TRIM(CLEAN(SUBSTITUTE(F15496,CHAR(160),"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97" spans="2:11" hidden="1" x14ac:dyDescent="0.25">
      <c r="B15497" s="20">
        <v>45904</v>
      </c>
      <c r="C15497" s="2" t="s">
        <v>1</v>
      </c>
      <c r="D15497" s="2" t="s">
        <v>3067</v>
      </c>
      <c r="E15497" s="2" t="s">
        <v>1767</v>
      </c>
      <c r="F15497" s="2" t="s">
        <v>4969</v>
      </c>
      <c r="G15497" s="5">
        <v>500</v>
      </c>
      <c r="H15497" s="5">
        <v>33.5</v>
      </c>
      <c r="I15497" s="5">
        <v>16750</v>
      </c>
      <c r="J15497" s="5">
        <v>10757749.920000004</v>
      </c>
      <c r="K15497" s="3" t="str" cm="1">
        <f t="array" ref="K15497">_xlfn.LET(_xlpm.d,UPPER(TRIM(CLEAN(SUBSTITUTE(F15497,CHAR(160),"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98" spans="2:11" hidden="1" x14ac:dyDescent="0.25">
      <c r="B15498" s="20">
        <v>45904</v>
      </c>
      <c r="C15498" s="2" t="s">
        <v>1</v>
      </c>
      <c r="D15498" s="2" t="s">
        <v>3068</v>
      </c>
      <c r="E15498" s="2" t="s">
        <v>228</v>
      </c>
      <c r="F15498" s="2" t="s">
        <v>4969</v>
      </c>
      <c r="G15498" s="5">
        <v>800</v>
      </c>
      <c r="H15498" s="5">
        <v>33.5</v>
      </c>
      <c r="I15498" s="5">
        <v>26800</v>
      </c>
      <c r="J15498" s="5">
        <v>10784549.920000004</v>
      </c>
      <c r="K15498" s="3" t="str" cm="1">
        <f t="array" ref="K15498">_xlfn.LET(_xlpm.d,UPPER(TRIM(CLEAN(SUBSTITUTE(F15498,CHAR(160),"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499" spans="2:11" hidden="1" x14ac:dyDescent="0.25">
      <c r="B15499" s="20">
        <v>45905</v>
      </c>
      <c r="C15499" s="2" t="s">
        <v>1</v>
      </c>
      <c r="D15499" s="2" t="s">
        <v>1087</v>
      </c>
      <c r="E15499" s="2" t="s">
        <v>151</v>
      </c>
      <c r="F15499" s="2" t="s">
        <v>4969</v>
      </c>
      <c r="G15499" s="5">
        <v>60</v>
      </c>
      <c r="H15499" s="5">
        <v>33.5</v>
      </c>
      <c r="I15499" s="5">
        <v>2010</v>
      </c>
      <c r="J15499" s="5">
        <v>10786559.920000004</v>
      </c>
      <c r="K15499" s="3" t="str" cm="1">
        <f t="array" ref="K15499">_xlfn.LET(_xlpm.d,UPPER(TRIM(CLEAN(SUBSTITUTE(F15499,CHAR(160),"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00" spans="2:11" hidden="1" x14ac:dyDescent="0.25">
      <c r="B15500" s="20">
        <v>45905</v>
      </c>
      <c r="C15500" s="2" t="s">
        <v>1</v>
      </c>
      <c r="D15500" s="2" t="s">
        <v>682</v>
      </c>
      <c r="E15500" s="2" t="s">
        <v>168</v>
      </c>
      <c r="F15500" s="2" t="s">
        <v>4969</v>
      </c>
      <c r="G15500" s="5">
        <v>240</v>
      </c>
      <c r="H15500" s="5">
        <v>33.5</v>
      </c>
      <c r="I15500" s="5">
        <v>8040</v>
      </c>
      <c r="J15500" s="5">
        <v>10794599.920000004</v>
      </c>
      <c r="K15500" s="3" t="str" cm="1">
        <f t="array" ref="K15500">_xlfn.LET(_xlpm.d,UPPER(TRIM(CLEAN(SUBSTITUTE(F15500,CHAR(160),"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01" spans="2:11" hidden="1" x14ac:dyDescent="0.25">
      <c r="B15501" s="20">
        <v>45905</v>
      </c>
      <c r="C15501" s="2" t="s">
        <v>1</v>
      </c>
      <c r="D15501" s="2" t="s">
        <v>1434</v>
      </c>
      <c r="E15501" s="2" t="s">
        <v>160</v>
      </c>
      <c r="F15501" s="2" t="s">
        <v>4969</v>
      </c>
      <c r="G15501" s="5">
        <v>140</v>
      </c>
      <c r="H15501" s="5">
        <v>33.5</v>
      </c>
      <c r="I15501" s="5">
        <v>4690</v>
      </c>
      <c r="J15501" s="5">
        <v>10799289.920000004</v>
      </c>
      <c r="K15501" s="3" t="str" cm="1">
        <f t="array" ref="K15501">_xlfn.LET(_xlpm.d,UPPER(TRIM(CLEAN(SUBSTITUTE(F15501,CHAR(160),"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02" spans="2:11" hidden="1" x14ac:dyDescent="0.25">
      <c r="B15502" s="20">
        <v>45905</v>
      </c>
      <c r="C15502" s="2" t="s">
        <v>1</v>
      </c>
      <c r="D15502" s="2" t="s">
        <v>1088</v>
      </c>
      <c r="E15502" s="2" t="s">
        <v>874</v>
      </c>
      <c r="F15502" s="2" t="s">
        <v>4969</v>
      </c>
      <c r="G15502" s="5">
        <v>500</v>
      </c>
      <c r="H15502" s="5">
        <v>25.95</v>
      </c>
      <c r="I15502" s="5">
        <v>12975</v>
      </c>
      <c r="J15502" s="5">
        <v>10812264.920000004</v>
      </c>
      <c r="K15502" s="3" t="str" cm="1">
        <f t="array" ref="K15502">_xlfn.LET(_xlpm.d,UPPER(TRIM(CLEAN(SUBSTITUTE(F15502,CHAR(160),"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03" spans="2:11" hidden="1" x14ac:dyDescent="0.25">
      <c r="B15503" s="20">
        <v>45905</v>
      </c>
      <c r="C15503" s="2" t="s">
        <v>1</v>
      </c>
      <c r="D15503" s="2" t="s">
        <v>683</v>
      </c>
      <c r="E15503" s="2" t="s">
        <v>243</v>
      </c>
      <c r="F15503" s="2" t="s">
        <v>4969</v>
      </c>
      <c r="G15503" s="5">
        <v>450</v>
      </c>
      <c r="H15503" s="5">
        <v>33.5</v>
      </c>
      <c r="I15503" s="5">
        <v>15075</v>
      </c>
      <c r="J15503" s="5">
        <v>10827339.920000004</v>
      </c>
      <c r="K15503" s="3" t="str" cm="1">
        <f t="array" ref="K15503">_xlfn.LET(_xlpm.d,UPPER(TRIM(CLEAN(SUBSTITUTE(F15503,CHAR(160),"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04" spans="2:11" hidden="1" x14ac:dyDescent="0.25">
      <c r="B15504" s="20">
        <v>45905</v>
      </c>
      <c r="C15504" s="2" t="s">
        <v>1</v>
      </c>
      <c r="D15504" s="2" t="s">
        <v>2037</v>
      </c>
      <c r="E15504" s="2" t="s">
        <v>232</v>
      </c>
      <c r="F15504" s="2" t="s">
        <v>4969</v>
      </c>
      <c r="G15504" s="5">
        <v>200</v>
      </c>
      <c r="H15504" s="5">
        <v>33.5</v>
      </c>
      <c r="I15504" s="5">
        <v>6700</v>
      </c>
      <c r="J15504" s="5">
        <v>10834039.920000004</v>
      </c>
      <c r="K15504" s="3" t="str" cm="1">
        <f t="array" ref="K15504">_xlfn.LET(_xlpm.d,UPPER(TRIM(CLEAN(SUBSTITUTE(F15504,CHAR(160),"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05" spans="2:11" hidden="1" x14ac:dyDescent="0.25">
      <c r="B15505" s="20">
        <v>45905</v>
      </c>
      <c r="C15505" s="2" t="s">
        <v>1</v>
      </c>
      <c r="D15505" s="2" t="s">
        <v>2038</v>
      </c>
      <c r="E15505" s="2" t="s">
        <v>195</v>
      </c>
      <c r="F15505" s="2" t="s">
        <v>4969</v>
      </c>
      <c r="G15505" s="5">
        <v>220</v>
      </c>
      <c r="H15505" s="5">
        <v>33.5</v>
      </c>
      <c r="I15505" s="5">
        <v>7370</v>
      </c>
      <c r="J15505" s="5">
        <v>10841409.920000004</v>
      </c>
      <c r="K15505" s="3" t="str" cm="1">
        <f t="array" ref="K15505">_xlfn.LET(_xlpm.d,UPPER(TRIM(CLEAN(SUBSTITUTE(F15505,CHAR(160),"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06" spans="2:11" hidden="1" x14ac:dyDescent="0.25">
      <c r="B15506" s="20">
        <v>45905</v>
      </c>
      <c r="C15506" s="2" t="s">
        <v>1</v>
      </c>
      <c r="D15506" s="2" t="s">
        <v>2039</v>
      </c>
      <c r="E15506" s="2" t="s">
        <v>288</v>
      </c>
      <c r="F15506" s="2" t="s">
        <v>4969</v>
      </c>
      <c r="G15506" s="5">
        <v>300</v>
      </c>
      <c r="H15506" s="5">
        <v>33.5</v>
      </c>
      <c r="I15506" s="5">
        <v>10050</v>
      </c>
      <c r="J15506" s="5">
        <v>10851459.920000004</v>
      </c>
      <c r="K15506" s="3" t="str" cm="1">
        <f t="array" ref="K15506">_xlfn.LET(_xlpm.d,UPPER(TRIM(CLEAN(SUBSTITUTE(F15506,CHAR(160),"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07" spans="2:11" hidden="1" x14ac:dyDescent="0.25">
      <c r="B15507" s="20">
        <v>45905</v>
      </c>
      <c r="C15507" s="2" t="s">
        <v>1</v>
      </c>
      <c r="D15507" s="2" t="s">
        <v>5436</v>
      </c>
      <c r="E15507" s="2" t="s">
        <v>238</v>
      </c>
      <c r="F15507" s="2" t="s">
        <v>4969</v>
      </c>
      <c r="G15507" s="5">
        <v>120</v>
      </c>
      <c r="H15507" s="5">
        <v>33.5</v>
      </c>
      <c r="I15507" s="5">
        <v>4020</v>
      </c>
      <c r="J15507" s="5">
        <v>10855479.920000004</v>
      </c>
      <c r="K15507" s="3" t="str" cm="1">
        <f t="array" ref="K15507">_xlfn.LET(_xlpm.d,UPPER(TRIM(CLEAN(SUBSTITUTE(F15507,CHAR(160),"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08" spans="2:11" hidden="1" x14ac:dyDescent="0.25">
      <c r="B15508" s="20">
        <v>45905</v>
      </c>
      <c r="C15508" s="2" t="s">
        <v>1</v>
      </c>
      <c r="D15508" s="2" t="s">
        <v>685</v>
      </c>
      <c r="E15508" s="2" t="s">
        <v>43</v>
      </c>
      <c r="F15508" s="2" t="s">
        <v>4969</v>
      </c>
      <c r="G15508" s="5">
        <v>240</v>
      </c>
      <c r="H15508" s="5">
        <v>28.95</v>
      </c>
      <c r="I15508" s="5">
        <v>6948</v>
      </c>
      <c r="J15508" s="5">
        <v>10862427.920000004</v>
      </c>
      <c r="K15508" s="3" t="str" cm="1">
        <f t="array" ref="K15508">_xlfn.LET(_xlpm.d,UPPER(TRIM(CLEAN(SUBSTITUTE(F15508,CHAR(160),"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09" spans="2:11" hidden="1" x14ac:dyDescent="0.25">
      <c r="B15509" s="20">
        <v>45905</v>
      </c>
      <c r="C15509" s="2" t="s">
        <v>1</v>
      </c>
      <c r="D15509" s="2" t="s">
        <v>687</v>
      </c>
      <c r="E15509" s="2" t="s">
        <v>241</v>
      </c>
      <c r="F15509" s="2" t="s">
        <v>4969</v>
      </c>
      <c r="G15509" s="5">
        <v>300</v>
      </c>
      <c r="H15509" s="5">
        <v>33.5</v>
      </c>
      <c r="I15509" s="5">
        <v>10050</v>
      </c>
      <c r="J15509" s="5">
        <v>10872477.920000004</v>
      </c>
      <c r="K15509" s="3" t="str" cm="1">
        <f t="array" ref="K15509">_xlfn.LET(_xlpm.d,UPPER(TRIM(CLEAN(SUBSTITUTE(F15509,CHAR(160),"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10" spans="2:11" hidden="1" x14ac:dyDescent="0.25">
      <c r="B15510" s="20">
        <v>45905</v>
      </c>
      <c r="C15510" s="2" t="s">
        <v>1</v>
      </c>
      <c r="D15510" s="2" t="s">
        <v>688</v>
      </c>
      <c r="E15510" s="2" t="s">
        <v>154</v>
      </c>
      <c r="F15510" s="2" t="s">
        <v>4969</v>
      </c>
      <c r="G15510" s="5">
        <v>600</v>
      </c>
      <c r="H15510" s="5">
        <v>33.5</v>
      </c>
      <c r="I15510" s="5">
        <v>20100</v>
      </c>
      <c r="J15510" s="5">
        <v>10892577.920000004</v>
      </c>
      <c r="K15510" s="3" t="str" cm="1">
        <f t="array" ref="K15510">_xlfn.LET(_xlpm.d,UPPER(TRIM(CLEAN(SUBSTITUTE(F15510,CHAR(160),"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11" spans="2:11" hidden="1" x14ac:dyDescent="0.25">
      <c r="B15511" s="20">
        <v>45905</v>
      </c>
      <c r="C15511" s="2" t="s">
        <v>1</v>
      </c>
      <c r="D15511" s="2" t="s">
        <v>5437</v>
      </c>
      <c r="E15511" s="2" t="s">
        <v>165</v>
      </c>
      <c r="F15511" s="2" t="s">
        <v>4969</v>
      </c>
      <c r="G15511" s="5">
        <v>130</v>
      </c>
      <c r="H15511" s="5">
        <v>33.5</v>
      </c>
      <c r="I15511" s="5">
        <v>4355</v>
      </c>
      <c r="J15511" s="5">
        <v>10896932.920000004</v>
      </c>
      <c r="K15511" s="3" t="str" cm="1">
        <f t="array" ref="K15511">_xlfn.LET(_xlpm.d,UPPER(TRIM(CLEAN(SUBSTITUTE(F15511,CHAR(160),"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12" spans="2:11" hidden="1" x14ac:dyDescent="0.25">
      <c r="B15512" s="20">
        <v>45905</v>
      </c>
      <c r="C15512" s="2" t="s">
        <v>1</v>
      </c>
      <c r="D15512" s="2" t="s">
        <v>4489</v>
      </c>
      <c r="E15512" s="2" t="s">
        <v>1701</v>
      </c>
      <c r="F15512" s="2" t="s">
        <v>4969</v>
      </c>
      <c r="G15512" s="5">
        <v>168</v>
      </c>
      <c r="H15512" s="5">
        <v>28.5</v>
      </c>
      <c r="I15512" s="5">
        <v>4788</v>
      </c>
      <c r="J15512" s="5">
        <v>10901720.920000004</v>
      </c>
      <c r="K15512" s="3" t="str" cm="1">
        <f t="array" ref="K15512">_xlfn.LET(_xlpm.d,UPPER(TRIM(CLEAN(SUBSTITUTE(F15512,CHAR(160),"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13" spans="2:11" hidden="1" x14ac:dyDescent="0.25">
      <c r="B15513" s="20">
        <v>45905</v>
      </c>
      <c r="C15513" s="2" t="s">
        <v>1</v>
      </c>
      <c r="D15513" s="2" t="s">
        <v>1089</v>
      </c>
      <c r="E15513" s="2" t="s">
        <v>234</v>
      </c>
      <c r="F15513" s="2" t="s">
        <v>4969</v>
      </c>
      <c r="G15513" s="5">
        <v>170</v>
      </c>
      <c r="H15513" s="5">
        <v>33.5</v>
      </c>
      <c r="I15513" s="5">
        <v>5695</v>
      </c>
      <c r="J15513" s="5">
        <v>10907415.920000004</v>
      </c>
      <c r="K15513" s="3" t="str" cm="1">
        <f t="array" ref="K15513">_xlfn.LET(_xlpm.d,UPPER(TRIM(CLEAN(SUBSTITUTE(F15513,CHAR(160),"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14" spans="2:11" hidden="1" x14ac:dyDescent="0.25">
      <c r="B15514" s="20">
        <v>45905</v>
      </c>
      <c r="C15514" s="2" t="s">
        <v>1</v>
      </c>
      <c r="D15514" s="2" t="s">
        <v>5438</v>
      </c>
      <c r="E15514" s="2" t="s">
        <v>16</v>
      </c>
      <c r="F15514" s="2" t="s">
        <v>4969</v>
      </c>
      <c r="G15514" s="5">
        <v>150</v>
      </c>
      <c r="H15514" s="5">
        <v>33.5</v>
      </c>
      <c r="I15514" s="5">
        <v>5025</v>
      </c>
      <c r="J15514" s="5">
        <v>10912440.920000004</v>
      </c>
      <c r="K15514" s="3" t="str" cm="1">
        <f t="array" ref="K15514">_xlfn.LET(_xlpm.d,UPPER(TRIM(CLEAN(SUBSTITUTE(F15514,CHAR(160),"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15" spans="2:11" hidden="1" x14ac:dyDescent="0.25">
      <c r="B15515" s="20">
        <v>45905</v>
      </c>
      <c r="C15515" s="2" t="s">
        <v>1</v>
      </c>
      <c r="D15515" s="2" t="s">
        <v>3069</v>
      </c>
      <c r="E15515" s="2" t="s">
        <v>50</v>
      </c>
      <c r="F15515" s="2" t="s">
        <v>4969</v>
      </c>
      <c r="G15515" s="5">
        <v>410</v>
      </c>
      <c r="H15515" s="5">
        <v>30</v>
      </c>
      <c r="I15515" s="5">
        <v>12300</v>
      </c>
      <c r="J15515" s="5">
        <v>10924740.920000004</v>
      </c>
      <c r="K15515" s="3" t="str" cm="1">
        <f t="array" ref="K15515">_xlfn.LET(_xlpm.d,UPPER(TRIM(CLEAN(SUBSTITUTE(F15515,CHAR(160),"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16" spans="2:11" hidden="1" x14ac:dyDescent="0.25">
      <c r="B15516" s="20">
        <v>45905</v>
      </c>
      <c r="C15516" s="2" t="s">
        <v>1</v>
      </c>
      <c r="D15516" s="2" t="s">
        <v>5439</v>
      </c>
      <c r="E15516" s="2" t="s">
        <v>759</v>
      </c>
      <c r="F15516" s="2" t="s">
        <v>4969</v>
      </c>
      <c r="G15516" s="5">
        <v>205</v>
      </c>
      <c r="H15516" s="5">
        <v>31.8</v>
      </c>
      <c r="I15516" s="5">
        <v>6519</v>
      </c>
      <c r="J15516" s="5">
        <v>10931259.920000004</v>
      </c>
      <c r="K15516" s="3" t="str" cm="1">
        <f t="array" ref="K15516">_xlfn.LET(_xlpm.d,UPPER(TRIM(CLEAN(SUBSTITUTE(F15516,CHAR(160),"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17" spans="2:11" hidden="1" x14ac:dyDescent="0.25">
      <c r="B15517" s="20">
        <v>45905</v>
      </c>
      <c r="C15517" s="2" t="s">
        <v>1</v>
      </c>
      <c r="D15517" s="2" t="s">
        <v>1090</v>
      </c>
      <c r="E15517" s="2" t="s">
        <v>192</v>
      </c>
      <c r="F15517" s="2" t="s">
        <v>4969</v>
      </c>
      <c r="G15517" s="5">
        <v>430</v>
      </c>
      <c r="H15517" s="5">
        <v>33.5</v>
      </c>
      <c r="I15517" s="5">
        <v>14405</v>
      </c>
      <c r="J15517" s="5">
        <v>10945664.920000004</v>
      </c>
      <c r="K15517" s="3" t="str" cm="1">
        <f t="array" ref="K15517">_xlfn.LET(_xlpm.d,UPPER(TRIM(CLEAN(SUBSTITUTE(F15517,CHAR(160),"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18" spans="2:11" hidden="1" x14ac:dyDescent="0.25">
      <c r="B15518" s="20">
        <v>45905</v>
      </c>
      <c r="C15518" s="2" t="s">
        <v>1</v>
      </c>
      <c r="D15518" s="2" t="s">
        <v>4667</v>
      </c>
      <c r="E15518" s="2" t="s">
        <v>485</v>
      </c>
      <c r="F15518" s="2" t="s">
        <v>4969</v>
      </c>
      <c r="G15518" s="5">
        <v>230</v>
      </c>
      <c r="H15518" s="5">
        <v>28.5</v>
      </c>
      <c r="I15518" s="5">
        <v>6555</v>
      </c>
      <c r="J15518" s="5">
        <v>10952219.920000004</v>
      </c>
      <c r="K15518" s="3" t="str" cm="1">
        <f t="array" ref="K15518">_xlfn.LET(_xlpm.d,UPPER(TRIM(CLEAN(SUBSTITUTE(F15518,CHAR(160),"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19" spans="2:11" hidden="1" x14ac:dyDescent="0.25">
      <c r="B15519" s="20">
        <v>45905</v>
      </c>
      <c r="C15519" s="2" t="s">
        <v>1</v>
      </c>
      <c r="D15519" s="2" t="s">
        <v>3071</v>
      </c>
      <c r="E15519" s="2" t="s">
        <v>307</v>
      </c>
      <c r="F15519" s="2" t="s">
        <v>4969</v>
      </c>
      <c r="G15519" s="5">
        <v>640</v>
      </c>
      <c r="H15519" s="5">
        <v>33.5</v>
      </c>
      <c r="I15519" s="5">
        <v>21440</v>
      </c>
      <c r="J15519" s="5">
        <v>10973659.920000004</v>
      </c>
      <c r="K15519" s="3" t="str" cm="1">
        <f t="array" ref="K15519">_xlfn.LET(_xlpm.d,UPPER(TRIM(CLEAN(SUBSTITUTE(F15519,CHAR(160),"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20" spans="2:11" hidden="1" x14ac:dyDescent="0.25">
      <c r="B15520" s="20">
        <v>45906</v>
      </c>
      <c r="C15520" s="2" t="s">
        <v>1</v>
      </c>
      <c r="D15520" s="2" t="s">
        <v>5440</v>
      </c>
      <c r="E15520" s="2" t="s">
        <v>251</v>
      </c>
      <c r="F15520" s="2" t="s">
        <v>4969</v>
      </c>
      <c r="G15520" s="5">
        <v>150</v>
      </c>
      <c r="H15520" s="5">
        <v>33.5</v>
      </c>
      <c r="I15520" s="5">
        <v>5025</v>
      </c>
      <c r="J15520" s="5">
        <v>10978684.920000004</v>
      </c>
      <c r="K15520" s="3" t="str" cm="1">
        <f t="array" ref="K15520">_xlfn.LET(_xlpm.d,UPPER(TRIM(CLEAN(SUBSTITUTE(F15520,CHAR(160),"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21" spans="2:11" hidden="1" x14ac:dyDescent="0.25">
      <c r="B15521" s="20">
        <v>45906</v>
      </c>
      <c r="C15521" s="2" t="s">
        <v>1</v>
      </c>
      <c r="D15521" s="2" t="s">
        <v>4668</v>
      </c>
      <c r="E15521" s="2" t="s">
        <v>1765</v>
      </c>
      <c r="F15521" s="2" t="s">
        <v>4969</v>
      </c>
      <c r="G15521" s="5">
        <v>500</v>
      </c>
      <c r="H15521" s="5">
        <v>28.5</v>
      </c>
      <c r="I15521" s="5">
        <v>14250</v>
      </c>
      <c r="J15521" s="5">
        <v>10992934.920000004</v>
      </c>
      <c r="K15521" s="3" t="str" cm="1">
        <f t="array" ref="K15521">_xlfn.LET(_xlpm.d,UPPER(TRIM(CLEAN(SUBSTITUTE(F15521,CHAR(160),"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22" spans="2:11" hidden="1" x14ac:dyDescent="0.25">
      <c r="B15522" s="20">
        <v>45906</v>
      </c>
      <c r="C15522" s="2" t="s">
        <v>1</v>
      </c>
      <c r="D15522" s="2" t="s">
        <v>5441</v>
      </c>
      <c r="E15522" s="2" t="s">
        <v>43</v>
      </c>
      <c r="F15522" s="2" t="s">
        <v>4969</v>
      </c>
      <c r="G15522" s="5">
        <v>40</v>
      </c>
      <c r="H15522" s="5">
        <v>28.95</v>
      </c>
      <c r="I15522" s="5">
        <v>1158</v>
      </c>
      <c r="J15522" s="5">
        <v>10994092.920000004</v>
      </c>
      <c r="K15522" s="3" t="str" cm="1">
        <f t="array" ref="K15522">_xlfn.LET(_xlpm.d,UPPER(TRIM(CLEAN(SUBSTITUTE(F15522,CHAR(160),"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23" spans="2:11" hidden="1" x14ac:dyDescent="0.25">
      <c r="B15523" s="20">
        <v>45906</v>
      </c>
      <c r="C15523" s="2" t="s">
        <v>1</v>
      </c>
      <c r="D15523" s="2" t="s">
        <v>3624</v>
      </c>
      <c r="E15523" s="2" t="s">
        <v>3</v>
      </c>
      <c r="F15523" s="2" t="s">
        <v>4969</v>
      </c>
      <c r="G15523" s="5">
        <v>120</v>
      </c>
      <c r="H15523" s="5">
        <v>31.8</v>
      </c>
      <c r="I15523" s="5">
        <v>3816</v>
      </c>
      <c r="J15523" s="5">
        <v>10997908.920000004</v>
      </c>
      <c r="K15523" s="3" t="str" cm="1">
        <f t="array" ref="K15523">_xlfn.LET(_xlpm.d,UPPER(TRIM(CLEAN(SUBSTITUTE(F15523,CHAR(160),"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24" spans="2:11" hidden="1" x14ac:dyDescent="0.25">
      <c r="B15524" s="20">
        <v>45906</v>
      </c>
      <c r="C15524" s="2" t="s">
        <v>1</v>
      </c>
      <c r="D15524" s="2" t="s">
        <v>2040</v>
      </c>
      <c r="E15524" s="2" t="s">
        <v>807</v>
      </c>
      <c r="F15524" s="2" t="s">
        <v>4969</v>
      </c>
      <c r="G15524" s="5">
        <v>160</v>
      </c>
      <c r="H15524" s="5">
        <v>28.99</v>
      </c>
      <c r="I15524" s="5">
        <v>4638.3999999999996</v>
      </c>
      <c r="J15524" s="5">
        <v>11002547.320000004</v>
      </c>
      <c r="K15524" s="3" t="str" cm="1">
        <f t="array" ref="K15524">_xlfn.LET(_xlpm.d,UPPER(TRIM(CLEAN(SUBSTITUTE(F15524,CHAR(160),"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25" spans="2:11" hidden="1" x14ac:dyDescent="0.25">
      <c r="B15525" s="20">
        <v>45908</v>
      </c>
      <c r="C15525" s="2" t="s">
        <v>1</v>
      </c>
      <c r="D15525" s="2" t="s">
        <v>1091</v>
      </c>
      <c r="E15525" s="2" t="s">
        <v>78</v>
      </c>
      <c r="F15525" s="2" t="s">
        <v>4969</v>
      </c>
      <c r="G15525" s="5">
        <v>500</v>
      </c>
      <c r="H15525" s="5">
        <v>33.5</v>
      </c>
      <c r="I15525" s="5">
        <v>16750</v>
      </c>
      <c r="J15525" s="5">
        <v>11019297.320000004</v>
      </c>
      <c r="K15525" s="3" t="str" cm="1">
        <f t="array" ref="K15525">_xlfn.LET(_xlpm.d,UPPER(TRIM(CLEAN(SUBSTITUTE(F15525,CHAR(160),"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26" spans="2:11" hidden="1" x14ac:dyDescent="0.25">
      <c r="B15526" s="20">
        <v>45908</v>
      </c>
      <c r="C15526" s="2" t="s">
        <v>1</v>
      </c>
      <c r="D15526" s="2" t="s">
        <v>2041</v>
      </c>
      <c r="E15526" s="2" t="s">
        <v>186</v>
      </c>
      <c r="F15526" s="2" t="s">
        <v>4969</v>
      </c>
      <c r="G15526" s="5">
        <v>150</v>
      </c>
      <c r="H15526" s="5">
        <v>33.5</v>
      </c>
      <c r="I15526" s="5">
        <v>5025</v>
      </c>
      <c r="J15526" s="5">
        <v>11024322.320000004</v>
      </c>
      <c r="K15526" s="3" t="str" cm="1">
        <f t="array" ref="K15526">_xlfn.LET(_xlpm.d,UPPER(TRIM(CLEAN(SUBSTITUTE(F15526,CHAR(160),"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27" spans="2:11" hidden="1" x14ac:dyDescent="0.25">
      <c r="B15527" s="20">
        <v>45908</v>
      </c>
      <c r="C15527" s="2" t="s">
        <v>1</v>
      </c>
      <c r="D15527" s="2" t="s">
        <v>2042</v>
      </c>
      <c r="E15527" s="2" t="s">
        <v>243</v>
      </c>
      <c r="F15527" s="2" t="s">
        <v>4969</v>
      </c>
      <c r="G15527" s="5">
        <v>180</v>
      </c>
      <c r="H15527" s="5">
        <v>33.5</v>
      </c>
      <c r="I15527" s="5">
        <v>6030</v>
      </c>
      <c r="J15527" s="5">
        <v>11030352.320000004</v>
      </c>
      <c r="K15527" s="3" t="str" cm="1">
        <f t="array" ref="K15527">_xlfn.LET(_xlpm.d,UPPER(TRIM(CLEAN(SUBSTITUTE(F15527,CHAR(160),"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28" spans="2:11" hidden="1" x14ac:dyDescent="0.25">
      <c r="B15528" s="20">
        <v>45908</v>
      </c>
      <c r="C15528" s="2" t="s">
        <v>1</v>
      </c>
      <c r="D15528" s="2" t="s">
        <v>3074</v>
      </c>
      <c r="E15528" s="2" t="s">
        <v>807</v>
      </c>
      <c r="F15528" s="2" t="s">
        <v>4969</v>
      </c>
      <c r="G15528" s="5">
        <v>50</v>
      </c>
      <c r="H15528" s="5">
        <v>31.8</v>
      </c>
      <c r="I15528" s="5">
        <v>1590</v>
      </c>
      <c r="J15528" s="5">
        <v>11031942.320000004</v>
      </c>
      <c r="K15528" s="3" t="str" cm="1">
        <f t="array" ref="K15528">_xlfn.LET(_xlpm.d,UPPER(TRIM(CLEAN(SUBSTITUTE(F15528,CHAR(160),"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29" spans="2:11" hidden="1" x14ac:dyDescent="0.25">
      <c r="B15529" s="20">
        <v>45908</v>
      </c>
      <c r="C15529" s="2" t="s">
        <v>1</v>
      </c>
      <c r="D15529" s="2" t="s">
        <v>833</v>
      </c>
      <c r="E15529" s="2" t="s">
        <v>832</v>
      </c>
      <c r="F15529" s="2" t="s">
        <v>4969</v>
      </c>
      <c r="G15529" s="5">
        <v>110</v>
      </c>
      <c r="H15529" s="5">
        <v>31.8</v>
      </c>
      <c r="I15529" s="5">
        <v>3498</v>
      </c>
      <c r="J15529" s="5">
        <v>11035440.320000004</v>
      </c>
      <c r="K15529" s="3" t="str" cm="1">
        <f t="array" ref="K15529">_xlfn.LET(_xlpm.d,UPPER(TRIM(CLEAN(SUBSTITUTE(F15529,CHAR(160),"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30" spans="2:11" hidden="1" x14ac:dyDescent="0.25">
      <c r="B15530" s="20">
        <v>45908</v>
      </c>
      <c r="C15530" s="2" t="s">
        <v>1</v>
      </c>
      <c r="D15530" s="2" t="s">
        <v>5442</v>
      </c>
      <c r="E15530" s="2" t="s">
        <v>25</v>
      </c>
      <c r="F15530" s="2" t="s">
        <v>4969</v>
      </c>
      <c r="G15530" s="5">
        <v>40</v>
      </c>
      <c r="H15530" s="5">
        <v>28.55</v>
      </c>
      <c r="I15530" s="5">
        <v>1142</v>
      </c>
      <c r="J15530" s="5">
        <v>11036582.320000004</v>
      </c>
      <c r="K15530" s="3" t="str" cm="1">
        <f t="array" ref="K15530">_xlfn.LET(_xlpm.d,UPPER(TRIM(CLEAN(SUBSTITUTE(F15530,CHAR(160),"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31" spans="2:11" hidden="1" x14ac:dyDescent="0.25">
      <c r="B15531" s="20">
        <v>45908</v>
      </c>
      <c r="C15531" s="2" t="s">
        <v>1</v>
      </c>
      <c r="D15531" s="2" t="s">
        <v>5443</v>
      </c>
      <c r="E15531" s="2" t="s">
        <v>135</v>
      </c>
      <c r="F15531" s="2" t="s">
        <v>4969</v>
      </c>
      <c r="G15531" s="5">
        <v>130</v>
      </c>
      <c r="H15531" s="5">
        <v>33.5</v>
      </c>
      <c r="I15531" s="5">
        <v>4355</v>
      </c>
      <c r="J15531" s="5">
        <v>11040937.320000004</v>
      </c>
      <c r="K15531" s="3" t="str" cm="1">
        <f t="array" ref="K15531">_xlfn.LET(_xlpm.d,UPPER(TRIM(CLEAN(SUBSTITUTE(F15531,CHAR(160),"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32" spans="2:11" hidden="1" x14ac:dyDescent="0.25">
      <c r="B15532" s="20">
        <v>45908</v>
      </c>
      <c r="C15532" s="2" t="s">
        <v>1</v>
      </c>
      <c r="D15532" s="2" t="s">
        <v>2043</v>
      </c>
      <c r="E15532" s="2" t="s">
        <v>160</v>
      </c>
      <c r="F15532" s="2" t="s">
        <v>4969</v>
      </c>
      <c r="G15532" s="5">
        <v>120</v>
      </c>
      <c r="H15532" s="5">
        <v>33.5</v>
      </c>
      <c r="I15532" s="5">
        <v>4020</v>
      </c>
      <c r="J15532" s="5">
        <v>11044957.320000004</v>
      </c>
      <c r="K15532" s="3" t="str" cm="1">
        <f t="array" ref="K15532">_xlfn.LET(_xlpm.d,UPPER(TRIM(CLEAN(SUBSTITUTE(F15532,CHAR(160),"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33" spans="2:11" hidden="1" x14ac:dyDescent="0.25">
      <c r="B15533" s="20">
        <v>45908</v>
      </c>
      <c r="C15533" s="2" t="s">
        <v>1</v>
      </c>
      <c r="D15533" s="2" t="s">
        <v>3075</v>
      </c>
      <c r="E15533" s="2" t="s">
        <v>180</v>
      </c>
      <c r="F15533" s="2" t="s">
        <v>4969</v>
      </c>
      <c r="G15533" s="5">
        <v>200</v>
      </c>
      <c r="H15533" s="5">
        <v>28.5</v>
      </c>
      <c r="I15533" s="5">
        <v>5700</v>
      </c>
      <c r="J15533" s="5">
        <v>11050657.320000004</v>
      </c>
      <c r="K15533" s="3" t="str" cm="1">
        <f t="array" ref="K15533">_xlfn.LET(_xlpm.d,UPPER(TRIM(CLEAN(SUBSTITUTE(F15533,CHAR(160),"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34" spans="2:11" hidden="1" x14ac:dyDescent="0.25">
      <c r="B15534" s="20">
        <v>45908</v>
      </c>
      <c r="C15534" s="2" t="s">
        <v>1</v>
      </c>
      <c r="D15534" s="2" t="s">
        <v>3076</v>
      </c>
      <c r="E15534" s="2" t="s">
        <v>248</v>
      </c>
      <c r="F15534" s="2" t="s">
        <v>4969</v>
      </c>
      <c r="G15534" s="5">
        <v>300</v>
      </c>
      <c r="H15534" s="5">
        <v>28.5</v>
      </c>
      <c r="I15534" s="5">
        <v>8550</v>
      </c>
      <c r="J15534" s="5">
        <v>11059207.320000004</v>
      </c>
      <c r="K15534" s="3" t="str" cm="1">
        <f t="array" ref="K15534">_xlfn.LET(_xlpm.d,UPPER(TRIM(CLEAN(SUBSTITUTE(F15534,CHAR(160),"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35" spans="2:11" hidden="1" x14ac:dyDescent="0.25">
      <c r="B15535" s="20">
        <v>45908</v>
      </c>
      <c r="C15535" s="2" t="s">
        <v>1</v>
      </c>
      <c r="D15535" s="2" t="s">
        <v>3077</v>
      </c>
      <c r="E15535" s="2" t="s">
        <v>254</v>
      </c>
      <c r="F15535" s="2" t="s">
        <v>4969</v>
      </c>
      <c r="G15535" s="5">
        <v>200</v>
      </c>
      <c r="H15535" s="5">
        <v>33.5</v>
      </c>
      <c r="I15535" s="5">
        <v>6700</v>
      </c>
      <c r="J15535" s="5">
        <v>11065907.320000004</v>
      </c>
      <c r="K15535" s="3" t="str" cm="1">
        <f t="array" ref="K15535">_xlfn.LET(_xlpm.d,UPPER(TRIM(CLEAN(SUBSTITUTE(F15535,CHAR(160),"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36" spans="2:11" hidden="1" x14ac:dyDescent="0.25">
      <c r="B15536" s="20">
        <v>45908</v>
      </c>
      <c r="C15536" s="2" t="s">
        <v>1</v>
      </c>
      <c r="D15536" s="2" t="s">
        <v>5444</v>
      </c>
      <c r="E15536" s="2" t="s">
        <v>241</v>
      </c>
      <c r="F15536" s="2" t="s">
        <v>4969</v>
      </c>
      <c r="G15536" s="5">
        <v>150</v>
      </c>
      <c r="H15536" s="5">
        <v>33.5</v>
      </c>
      <c r="I15536" s="5">
        <v>5025</v>
      </c>
      <c r="J15536" s="5">
        <v>11070932.320000004</v>
      </c>
      <c r="K15536" s="3" t="str" cm="1">
        <f t="array" ref="K15536">_xlfn.LET(_xlpm.d,UPPER(TRIM(CLEAN(SUBSTITUTE(F15536,CHAR(160),"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37" spans="2:11" hidden="1" x14ac:dyDescent="0.25">
      <c r="B15537" s="20">
        <v>45909</v>
      </c>
      <c r="C15537" s="2" t="s">
        <v>1</v>
      </c>
      <c r="D15537" s="2" t="s">
        <v>1269</v>
      </c>
      <c r="E15537" s="2" t="s">
        <v>266</v>
      </c>
      <c r="F15537" s="2" t="s">
        <v>4969</v>
      </c>
      <c r="G15537" s="5">
        <v>150</v>
      </c>
      <c r="H15537" s="5">
        <v>28.5</v>
      </c>
      <c r="I15537" s="5">
        <v>4275</v>
      </c>
      <c r="J15537" s="5">
        <v>11075207.320000004</v>
      </c>
      <c r="K15537" s="3" t="str" cm="1">
        <f t="array" ref="K15537">_xlfn.LET(_xlpm.d,UPPER(TRIM(CLEAN(SUBSTITUTE(F15537,CHAR(160),"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38" spans="2:11" hidden="1" x14ac:dyDescent="0.25">
      <c r="B15538" s="20">
        <v>45909</v>
      </c>
      <c r="C15538" s="2" t="s">
        <v>1</v>
      </c>
      <c r="D15538" s="2" t="s">
        <v>2044</v>
      </c>
      <c r="E15538" s="2" t="s">
        <v>78</v>
      </c>
      <c r="F15538" s="2" t="s">
        <v>4969</v>
      </c>
      <c r="G15538" s="5">
        <v>100</v>
      </c>
      <c r="H15538" s="5">
        <v>33.5</v>
      </c>
      <c r="I15538" s="5">
        <v>3350</v>
      </c>
      <c r="J15538" s="5">
        <v>11078557.320000004</v>
      </c>
      <c r="K15538" s="3" t="str" cm="1">
        <f t="array" ref="K15538">_xlfn.LET(_xlpm.d,UPPER(TRIM(CLEAN(SUBSTITUTE(F15538,CHAR(160),"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39" spans="2:11" hidden="1" x14ac:dyDescent="0.25">
      <c r="B15539" s="20">
        <v>45909</v>
      </c>
      <c r="C15539" s="2" t="s">
        <v>1</v>
      </c>
      <c r="D15539" s="2" t="s">
        <v>1270</v>
      </c>
      <c r="E15539" s="2" t="s">
        <v>147</v>
      </c>
      <c r="F15539" s="2" t="s">
        <v>4969</v>
      </c>
      <c r="G15539" s="5">
        <v>240</v>
      </c>
      <c r="H15539" s="5">
        <v>33.5</v>
      </c>
      <c r="I15539" s="5">
        <v>8040</v>
      </c>
      <c r="J15539" s="5">
        <v>11086597.320000004</v>
      </c>
      <c r="K15539" s="3" t="str" cm="1">
        <f t="array" ref="K15539">_xlfn.LET(_xlpm.d,UPPER(TRIM(CLEAN(SUBSTITUTE(F15539,CHAR(160),"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40" spans="2:11" hidden="1" x14ac:dyDescent="0.25">
      <c r="B15540" s="20">
        <v>45909</v>
      </c>
      <c r="C15540" s="2" t="s">
        <v>1</v>
      </c>
      <c r="D15540" s="2" t="s">
        <v>2045</v>
      </c>
      <c r="E15540" s="2" t="s">
        <v>214</v>
      </c>
      <c r="F15540" s="2" t="s">
        <v>4969</v>
      </c>
      <c r="G15540" s="5">
        <v>220</v>
      </c>
      <c r="H15540" s="5">
        <v>28.5</v>
      </c>
      <c r="I15540" s="5">
        <v>6270</v>
      </c>
      <c r="J15540" s="5">
        <v>11092867.320000004</v>
      </c>
      <c r="K15540" s="3" t="str" cm="1">
        <f t="array" ref="K15540">_xlfn.LET(_xlpm.d,UPPER(TRIM(CLEAN(SUBSTITUTE(F15540,CHAR(160),"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41" spans="2:11" hidden="1" x14ac:dyDescent="0.25">
      <c r="B15541" s="20">
        <v>45909</v>
      </c>
      <c r="C15541" s="2" t="s">
        <v>1</v>
      </c>
      <c r="D15541" s="2" t="s">
        <v>1092</v>
      </c>
      <c r="E15541" s="2" t="s">
        <v>273</v>
      </c>
      <c r="F15541" s="2" t="s">
        <v>4969</v>
      </c>
      <c r="G15541" s="5">
        <v>150</v>
      </c>
      <c r="H15541" s="5">
        <v>28.5</v>
      </c>
      <c r="I15541" s="5">
        <v>4275</v>
      </c>
      <c r="J15541" s="5">
        <v>11097142.320000004</v>
      </c>
      <c r="K15541" s="3" t="str" cm="1">
        <f t="array" ref="K15541">_xlfn.LET(_xlpm.d,UPPER(TRIM(CLEAN(SUBSTITUTE(F15541,CHAR(160),"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42" spans="2:11" hidden="1" x14ac:dyDescent="0.25">
      <c r="B15542" s="20">
        <v>45909</v>
      </c>
      <c r="C15542" s="2" t="s">
        <v>1</v>
      </c>
      <c r="D15542" s="2" t="s">
        <v>1271</v>
      </c>
      <c r="E15542" s="2" t="s">
        <v>156</v>
      </c>
      <c r="F15542" s="2" t="s">
        <v>4969</v>
      </c>
      <c r="G15542" s="5">
        <v>300</v>
      </c>
      <c r="H15542" s="5">
        <v>28.5</v>
      </c>
      <c r="I15542" s="5">
        <v>8550</v>
      </c>
      <c r="J15542" s="5">
        <v>11105692.320000004</v>
      </c>
      <c r="K15542" s="3" t="str" cm="1">
        <f t="array" ref="K15542">_xlfn.LET(_xlpm.d,UPPER(TRIM(CLEAN(SUBSTITUTE(F15542,CHAR(160),"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43" spans="2:11" hidden="1" x14ac:dyDescent="0.25">
      <c r="B15543" s="20">
        <v>45909</v>
      </c>
      <c r="C15543" s="2" t="s">
        <v>1</v>
      </c>
      <c r="D15543" s="2" t="s">
        <v>1272</v>
      </c>
      <c r="E15543" s="2" t="s">
        <v>158</v>
      </c>
      <c r="F15543" s="2" t="s">
        <v>4969</v>
      </c>
      <c r="G15543" s="5">
        <v>400</v>
      </c>
      <c r="H15543" s="5">
        <v>28.5</v>
      </c>
      <c r="I15543" s="5">
        <v>11400</v>
      </c>
      <c r="J15543" s="5">
        <v>11117092.320000004</v>
      </c>
      <c r="K15543" s="3" t="str" cm="1">
        <f t="array" ref="K15543">_xlfn.LET(_xlpm.d,UPPER(TRIM(CLEAN(SUBSTITUTE(F15543,CHAR(160),"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44" spans="2:11" hidden="1" x14ac:dyDescent="0.25">
      <c r="B15544" s="20">
        <v>45909</v>
      </c>
      <c r="C15544" s="2" t="s">
        <v>1</v>
      </c>
      <c r="D15544" s="2" t="s">
        <v>689</v>
      </c>
      <c r="E15544" s="2" t="s">
        <v>143</v>
      </c>
      <c r="F15544" s="2" t="s">
        <v>4969</v>
      </c>
      <c r="G15544" s="5">
        <v>400</v>
      </c>
      <c r="H15544" s="5">
        <v>28.5</v>
      </c>
      <c r="I15544" s="5">
        <v>11400</v>
      </c>
      <c r="J15544" s="5">
        <v>11128492.320000004</v>
      </c>
      <c r="K15544" s="3" t="str" cm="1">
        <f t="array" ref="K15544">_xlfn.LET(_xlpm.d,UPPER(TRIM(CLEAN(SUBSTITUTE(F15544,CHAR(160),"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45" spans="2:11" hidden="1" x14ac:dyDescent="0.25">
      <c r="B15545" s="20">
        <v>45909</v>
      </c>
      <c r="C15545" s="2" t="s">
        <v>1</v>
      </c>
      <c r="D15545" s="2" t="s">
        <v>690</v>
      </c>
      <c r="E15545" s="2" t="s">
        <v>141</v>
      </c>
      <c r="F15545" s="2" t="s">
        <v>4969</v>
      </c>
      <c r="G15545" s="5">
        <v>600</v>
      </c>
      <c r="H15545" s="5">
        <v>28.5</v>
      </c>
      <c r="I15545" s="5">
        <v>17100</v>
      </c>
      <c r="J15545" s="5">
        <v>11145592.320000004</v>
      </c>
      <c r="K15545" s="3" t="str" cm="1">
        <f t="array" ref="K15545">_xlfn.LET(_xlpm.d,UPPER(TRIM(CLEAN(SUBSTITUTE(F15545,CHAR(160),"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46" spans="2:11" hidden="1" x14ac:dyDescent="0.25">
      <c r="B15546" s="20">
        <v>45909</v>
      </c>
      <c r="C15546" s="2" t="s">
        <v>1</v>
      </c>
      <c r="D15546" s="2" t="s">
        <v>2046</v>
      </c>
      <c r="E15546" s="2" t="s">
        <v>276</v>
      </c>
      <c r="F15546" s="2" t="s">
        <v>4969</v>
      </c>
      <c r="G15546" s="5">
        <v>100</v>
      </c>
      <c r="H15546" s="5">
        <v>33.5</v>
      </c>
      <c r="I15546" s="5">
        <v>3350</v>
      </c>
      <c r="J15546" s="5">
        <v>11148942.320000004</v>
      </c>
      <c r="K15546" s="3" t="str" cm="1">
        <f t="array" ref="K15546">_xlfn.LET(_xlpm.d,UPPER(TRIM(CLEAN(SUBSTITUTE(F15546,CHAR(160),"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47" spans="2:11" hidden="1" x14ac:dyDescent="0.25">
      <c r="B15547" s="20">
        <v>45909</v>
      </c>
      <c r="C15547" s="2" t="s">
        <v>1</v>
      </c>
      <c r="D15547" s="2" t="s">
        <v>2047</v>
      </c>
      <c r="E15547" s="2" t="s">
        <v>165</v>
      </c>
      <c r="F15547" s="2" t="s">
        <v>4969</v>
      </c>
      <c r="G15547" s="5">
        <v>120</v>
      </c>
      <c r="H15547" s="5">
        <v>33.5</v>
      </c>
      <c r="I15547" s="5">
        <v>4020</v>
      </c>
      <c r="J15547" s="5">
        <v>11152962.320000004</v>
      </c>
      <c r="K15547" s="3" t="str" cm="1">
        <f t="array" ref="K15547">_xlfn.LET(_xlpm.d,UPPER(TRIM(CLEAN(SUBSTITUTE(F15547,CHAR(160),"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48" spans="2:11" hidden="1" x14ac:dyDescent="0.25">
      <c r="B15548" s="20">
        <v>45909</v>
      </c>
      <c r="C15548" s="2" t="s">
        <v>1</v>
      </c>
      <c r="D15548" s="2" t="s">
        <v>3079</v>
      </c>
      <c r="E15548" s="2" t="s">
        <v>50</v>
      </c>
      <c r="F15548" s="2" t="s">
        <v>4969</v>
      </c>
      <c r="G15548" s="5">
        <v>140</v>
      </c>
      <c r="H15548" s="5">
        <v>30</v>
      </c>
      <c r="I15548" s="5">
        <v>4200</v>
      </c>
      <c r="J15548" s="5">
        <v>11157162.320000004</v>
      </c>
      <c r="K15548" s="3" t="str" cm="1">
        <f t="array" ref="K15548">_xlfn.LET(_xlpm.d,UPPER(TRIM(CLEAN(SUBSTITUTE(F15548,CHAR(160),"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49" spans="2:11" hidden="1" x14ac:dyDescent="0.25">
      <c r="B15549" s="20">
        <v>45909</v>
      </c>
      <c r="C15549" s="2" t="s">
        <v>1</v>
      </c>
      <c r="D15549" s="2" t="s">
        <v>1273</v>
      </c>
      <c r="E15549" s="2" t="s">
        <v>162</v>
      </c>
      <c r="F15549" s="2" t="s">
        <v>4969</v>
      </c>
      <c r="G15549" s="5">
        <v>400</v>
      </c>
      <c r="H15549" s="5">
        <v>33.5</v>
      </c>
      <c r="I15549" s="5">
        <v>13400</v>
      </c>
      <c r="J15549" s="5">
        <v>11170562.320000004</v>
      </c>
      <c r="K15549" s="3" t="str" cm="1">
        <f t="array" ref="K15549">_xlfn.LET(_xlpm.d,UPPER(TRIM(CLEAN(SUBSTITUTE(F15549,CHAR(160),"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50" spans="2:11" hidden="1" x14ac:dyDescent="0.25">
      <c r="B15550" s="20">
        <v>45909</v>
      </c>
      <c r="C15550" s="2" t="s">
        <v>1</v>
      </c>
      <c r="D15550" s="2" t="s">
        <v>4491</v>
      </c>
      <c r="E15550" s="2" t="s">
        <v>1726</v>
      </c>
      <c r="F15550" s="2" t="s">
        <v>4969</v>
      </c>
      <c r="G15550" s="5">
        <v>450</v>
      </c>
      <c r="H15550" s="5">
        <v>31.8</v>
      </c>
      <c r="I15550" s="5">
        <v>14310</v>
      </c>
      <c r="J15550" s="5">
        <v>11184872.320000004</v>
      </c>
      <c r="K15550" s="3" t="str" cm="1">
        <f t="array" ref="K15550">_xlfn.LET(_xlpm.d,UPPER(TRIM(CLEAN(SUBSTITUTE(F15550,CHAR(160),"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51" spans="2:11" hidden="1" x14ac:dyDescent="0.25">
      <c r="B15551" s="20">
        <v>45909</v>
      </c>
      <c r="C15551" s="2" t="s">
        <v>1</v>
      </c>
      <c r="D15551" s="2" t="s">
        <v>3080</v>
      </c>
      <c r="E15551" s="2" t="s">
        <v>2415</v>
      </c>
      <c r="F15551" s="2" t="s">
        <v>4969</v>
      </c>
      <c r="G15551" s="5">
        <v>14</v>
      </c>
      <c r="H15551" s="5">
        <v>31.8</v>
      </c>
      <c r="I15551" s="5">
        <v>445.2</v>
      </c>
      <c r="J15551" s="5">
        <v>11185317.520000003</v>
      </c>
      <c r="K15551" s="3" t="str" cm="1">
        <f t="array" ref="K15551">_xlfn.LET(_xlpm.d,UPPER(TRIM(CLEAN(SUBSTITUTE(F15551,CHAR(160),"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52" spans="2:11" hidden="1" x14ac:dyDescent="0.25">
      <c r="B15552" s="20">
        <v>45909</v>
      </c>
      <c r="C15552" s="2" t="s">
        <v>1</v>
      </c>
      <c r="D15552" s="2" t="s">
        <v>2048</v>
      </c>
      <c r="E15552" s="2" t="s">
        <v>197</v>
      </c>
      <c r="F15552" s="2" t="s">
        <v>4969</v>
      </c>
      <c r="G15552" s="5">
        <v>1000</v>
      </c>
      <c r="H15552" s="5">
        <v>33.5</v>
      </c>
      <c r="I15552" s="5">
        <v>33500</v>
      </c>
      <c r="J15552" s="5">
        <v>11218817.520000003</v>
      </c>
      <c r="K15552" s="3" t="str" cm="1">
        <f t="array" ref="K15552">_xlfn.LET(_xlpm.d,UPPER(TRIM(CLEAN(SUBSTITUTE(F15552,CHAR(160),"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53" spans="2:11" hidden="1" x14ac:dyDescent="0.25">
      <c r="B15553" s="20">
        <v>45910</v>
      </c>
      <c r="C15553" s="2" t="s">
        <v>1</v>
      </c>
      <c r="D15553" s="2" t="s">
        <v>3082</v>
      </c>
      <c r="E15553" s="2" t="s">
        <v>259</v>
      </c>
      <c r="F15553" s="2" t="s">
        <v>4969</v>
      </c>
      <c r="G15553" s="5">
        <v>300</v>
      </c>
      <c r="H15553" s="5">
        <v>28.5</v>
      </c>
      <c r="I15553" s="5">
        <v>8550</v>
      </c>
      <c r="J15553" s="5">
        <v>11227367.520000003</v>
      </c>
      <c r="K15553" s="3" t="str" cm="1">
        <f t="array" ref="K15553">_xlfn.LET(_xlpm.d,UPPER(TRIM(CLEAN(SUBSTITUTE(F15553,CHAR(160),"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54" spans="2:11" hidden="1" x14ac:dyDescent="0.25">
      <c r="B15554" s="20">
        <v>45910</v>
      </c>
      <c r="C15554" s="2" t="s">
        <v>1</v>
      </c>
      <c r="D15554" s="2" t="s">
        <v>2049</v>
      </c>
      <c r="E15554" s="2" t="s">
        <v>232</v>
      </c>
      <c r="F15554" s="2" t="s">
        <v>4969</v>
      </c>
      <c r="G15554" s="5">
        <v>200</v>
      </c>
      <c r="H15554" s="5">
        <v>33.5</v>
      </c>
      <c r="I15554" s="5">
        <v>6700</v>
      </c>
      <c r="J15554" s="5">
        <v>11234067.520000003</v>
      </c>
      <c r="K15554" s="3" t="str" cm="1">
        <f t="array" ref="K15554">_xlfn.LET(_xlpm.d,UPPER(TRIM(CLEAN(SUBSTITUTE(F15554,CHAR(160),"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55" spans="2:11" hidden="1" x14ac:dyDescent="0.25">
      <c r="B15555" s="20">
        <v>45910</v>
      </c>
      <c r="C15555" s="2" t="s">
        <v>1</v>
      </c>
      <c r="D15555" s="2" t="s">
        <v>1093</v>
      </c>
      <c r="E15555" s="2" t="s">
        <v>234</v>
      </c>
      <c r="F15555" s="2" t="s">
        <v>4969</v>
      </c>
      <c r="G15555" s="5">
        <v>140</v>
      </c>
      <c r="H15555" s="5">
        <v>33.5</v>
      </c>
      <c r="I15555" s="5">
        <v>4690</v>
      </c>
      <c r="J15555" s="5">
        <v>11238757.520000003</v>
      </c>
      <c r="K15555" s="3" t="str" cm="1">
        <f t="array" ref="K15555">_xlfn.LET(_xlpm.d,UPPER(TRIM(CLEAN(SUBSTITUTE(F15555,CHAR(160),"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56" spans="2:11" hidden="1" x14ac:dyDescent="0.25">
      <c r="B15556" s="20">
        <v>45910</v>
      </c>
      <c r="C15556" s="2" t="s">
        <v>1</v>
      </c>
      <c r="D15556" s="2" t="s">
        <v>2050</v>
      </c>
      <c r="E15556" s="2" t="s">
        <v>189</v>
      </c>
      <c r="F15556" s="2" t="s">
        <v>4969</v>
      </c>
      <c r="G15556" s="5">
        <v>180</v>
      </c>
      <c r="H15556" s="5">
        <v>33.5</v>
      </c>
      <c r="I15556" s="5">
        <v>6030</v>
      </c>
      <c r="J15556" s="5">
        <v>11244787.520000003</v>
      </c>
      <c r="K15556" s="3" t="str" cm="1">
        <f t="array" ref="K15556">_xlfn.LET(_xlpm.d,UPPER(TRIM(CLEAN(SUBSTITUTE(F15556,CHAR(160),"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57" spans="2:11" hidden="1" x14ac:dyDescent="0.25">
      <c r="B15557" s="20">
        <v>45910</v>
      </c>
      <c r="C15557" s="2" t="s">
        <v>1</v>
      </c>
      <c r="D15557" s="2" t="s">
        <v>691</v>
      </c>
      <c r="E15557" s="2" t="s">
        <v>149</v>
      </c>
      <c r="F15557" s="2" t="s">
        <v>4969</v>
      </c>
      <c r="G15557" s="5">
        <v>600</v>
      </c>
      <c r="H15557" s="5">
        <v>33.5</v>
      </c>
      <c r="I15557" s="5">
        <v>20100</v>
      </c>
      <c r="J15557" s="5">
        <v>11264887.520000003</v>
      </c>
      <c r="K15557" s="3" t="str" cm="1">
        <f t="array" ref="K15557">_xlfn.LET(_xlpm.d,UPPER(TRIM(CLEAN(SUBSTITUTE(F15557,CHAR(160),"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58" spans="2:11" hidden="1" x14ac:dyDescent="0.25">
      <c r="B15558" s="20">
        <v>45910</v>
      </c>
      <c r="C15558" s="2" t="s">
        <v>1</v>
      </c>
      <c r="D15558" s="2" t="s">
        <v>1094</v>
      </c>
      <c r="E15558" s="2" t="s">
        <v>145</v>
      </c>
      <c r="F15558" s="2" t="s">
        <v>4969</v>
      </c>
      <c r="G15558" s="5">
        <v>130</v>
      </c>
      <c r="H15558" s="5">
        <v>33.5</v>
      </c>
      <c r="I15558" s="5">
        <v>4355</v>
      </c>
      <c r="J15558" s="5">
        <v>11269242.520000003</v>
      </c>
      <c r="K15558" s="3" t="str" cm="1">
        <f t="array" ref="K15558">_xlfn.LET(_xlpm.d,UPPER(TRIM(CLEAN(SUBSTITUTE(F15558,CHAR(160),"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59" spans="2:11" hidden="1" x14ac:dyDescent="0.25">
      <c r="B15559" s="20">
        <v>45910</v>
      </c>
      <c r="C15559" s="2" t="s">
        <v>1</v>
      </c>
      <c r="D15559" s="2" t="s">
        <v>5445</v>
      </c>
      <c r="E15559" s="2" t="s">
        <v>485</v>
      </c>
      <c r="F15559" s="2" t="s">
        <v>4969</v>
      </c>
      <c r="G15559" s="5">
        <v>400</v>
      </c>
      <c r="H15559" s="5">
        <v>28.5</v>
      </c>
      <c r="I15559" s="5">
        <v>11400</v>
      </c>
      <c r="J15559" s="5">
        <v>11280642.520000003</v>
      </c>
      <c r="K15559" s="3" t="str" cm="1">
        <f t="array" ref="K15559">_xlfn.LET(_xlpm.d,UPPER(TRIM(CLEAN(SUBSTITUTE(F15559,CHAR(160),"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60" spans="2:11" hidden="1" x14ac:dyDescent="0.25">
      <c r="B15560" s="20">
        <v>45910</v>
      </c>
      <c r="C15560" s="2" t="s">
        <v>1</v>
      </c>
      <c r="D15560" s="2" t="s">
        <v>3083</v>
      </c>
      <c r="E15560" s="2" t="s">
        <v>491</v>
      </c>
      <c r="F15560" s="2" t="s">
        <v>4969</v>
      </c>
      <c r="G15560" s="5">
        <v>120</v>
      </c>
      <c r="H15560" s="5">
        <v>28.5</v>
      </c>
      <c r="I15560" s="5">
        <v>3420</v>
      </c>
      <c r="J15560" s="5">
        <v>11284062.520000003</v>
      </c>
      <c r="K15560" s="3" t="str" cm="1">
        <f t="array" ref="K15560">_xlfn.LET(_xlpm.d,UPPER(TRIM(CLEAN(SUBSTITUTE(F15560,CHAR(160),"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61" spans="2:11" hidden="1" x14ac:dyDescent="0.25">
      <c r="B15561" s="20">
        <v>45910</v>
      </c>
      <c r="C15561" s="2" t="s">
        <v>1</v>
      </c>
      <c r="D15561" s="2" t="s">
        <v>1095</v>
      </c>
      <c r="E15561" s="2" t="s">
        <v>282</v>
      </c>
      <c r="F15561" s="2" t="s">
        <v>4969</v>
      </c>
      <c r="G15561" s="5">
        <v>220</v>
      </c>
      <c r="H15561" s="5">
        <v>33.5</v>
      </c>
      <c r="I15561" s="5">
        <v>7370</v>
      </c>
      <c r="J15561" s="5">
        <v>11291432.520000003</v>
      </c>
      <c r="K15561" s="3" t="str" cm="1">
        <f t="array" ref="K15561">_xlfn.LET(_xlpm.d,UPPER(TRIM(CLEAN(SUBSTITUTE(F15561,CHAR(160),"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62" spans="2:11" hidden="1" x14ac:dyDescent="0.25">
      <c r="B15562" s="20">
        <v>45910</v>
      </c>
      <c r="C15562" s="2" t="s">
        <v>1</v>
      </c>
      <c r="D15562" s="2" t="s">
        <v>2051</v>
      </c>
      <c r="E15562" s="2" t="s">
        <v>1634</v>
      </c>
      <c r="F15562" s="2" t="s">
        <v>4969</v>
      </c>
      <c r="G15562" s="5">
        <v>100</v>
      </c>
      <c r="H15562" s="5">
        <v>28.5</v>
      </c>
      <c r="I15562" s="5">
        <v>2850</v>
      </c>
      <c r="J15562" s="5">
        <v>11294282.520000003</v>
      </c>
      <c r="K15562" s="3" t="str" cm="1">
        <f t="array" ref="K15562">_xlfn.LET(_xlpm.d,UPPER(TRIM(CLEAN(SUBSTITUTE(F15562,CHAR(160),"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63" spans="2:11" hidden="1" x14ac:dyDescent="0.25">
      <c r="B15563" s="20">
        <v>45910</v>
      </c>
      <c r="C15563" s="2" t="s">
        <v>1</v>
      </c>
      <c r="D15563" s="2" t="s">
        <v>692</v>
      </c>
      <c r="E15563" s="2" t="s">
        <v>544</v>
      </c>
      <c r="F15563" s="2" t="s">
        <v>4969</v>
      </c>
      <c r="G15563" s="5">
        <v>180</v>
      </c>
      <c r="H15563" s="5">
        <v>28.5</v>
      </c>
      <c r="I15563" s="5">
        <v>5130</v>
      </c>
      <c r="J15563" s="5">
        <v>11299412.520000003</v>
      </c>
      <c r="K15563" s="3" t="str" cm="1">
        <f t="array" ref="K15563">_xlfn.LET(_xlpm.d,UPPER(TRIM(CLEAN(SUBSTITUTE(F15563,CHAR(160),"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64" spans="2:11" hidden="1" x14ac:dyDescent="0.25">
      <c r="B15564" s="20">
        <v>45910</v>
      </c>
      <c r="C15564" s="2" t="s">
        <v>1</v>
      </c>
      <c r="D15564" s="2" t="s">
        <v>5446</v>
      </c>
      <c r="E15564" s="2" t="s">
        <v>6</v>
      </c>
      <c r="F15564" s="2" t="s">
        <v>4969</v>
      </c>
      <c r="G15564" s="5">
        <v>220</v>
      </c>
      <c r="H15564" s="5">
        <v>33.99</v>
      </c>
      <c r="I15564" s="5">
        <v>7477.8</v>
      </c>
      <c r="J15564" s="5">
        <v>11306890.320000004</v>
      </c>
      <c r="K15564" s="3" t="str" cm="1">
        <f t="array" ref="K15564">_xlfn.LET(_xlpm.d,UPPER(TRIM(CLEAN(SUBSTITUTE(F15564,CHAR(160),"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65" spans="2:11" hidden="1" x14ac:dyDescent="0.25">
      <c r="B15565" s="20">
        <v>45910</v>
      </c>
      <c r="C15565" s="2" t="s">
        <v>1</v>
      </c>
      <c r="D15565" s="2" t="s">
        <v>5447</v>
      </c>
      <c r="E15565" s="2" t="s">
        <v>1735</v>
      </c>
      <c r="F15565" s="2" t="s">
        <v>4969</v>
      </c>
      <c r="G15565" s="5">
        <v>80</v>
      </c>
      <c r="H15565" s="5">
        <v>33.99</v>
      </c>
      <c r="I15565" s="5">
        <v>2719.2</v>
      </c>
      <c r="J15565" s="5">
        <v>11309609.520000003</v>
      </c>
      <c r="K15565" s="3" t="str" cm="1">
        <f t="array" ref="K15565">_xlfn.LET(_xlpm.d,UPPER(TRIM(CLEAN(SUBSTITUTE(F15565,CHAR(160),"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66" spans="2:11" hidden="1" x14ac:dyDescent="0.25">
      <c r="B15566" s="20">
        <v>45910</v>
      </c>
      <c r="C15566" s="2" t="s">
        <v>1</v>
      </c>
      <c r="D15566" s="2" t="s">
        <v>3084</v>
      </c>
      <c r="E15566" s="2" t="s">
        <v>759</v>
      </c>
      <c r="F15566" s="2" t="s">
        <v>4969</v>
      </c>
      <c r="G15566" s="5">
        <v>160</v>
      </c>
      <c r="H15566" s="5">
        <v>31.8</v>
      </c>
      <c r="I15566" s="5">
        <v>5088</v>
      </c>
      <c r="J15566" s="5">
        <v>11314697.520000003</v>
      </c>
      <c r="K15566" s="3" t="str" cm="1">
        <f t="array" ref="K15566">_xlfn.LET(_xlpm.d,UPPER(TRIM(CLEAN(SUBSTITUTE(F15566,CHAR(160),"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67" spans="2:11" hidden="1" x14ac:dyDescent="0.25">
      <c r="B15567" s="20">
        <v>45910</v>
      </c>
      <c r="C15567" s="2" t="s">
        <v>1</v>
      </c>
      <c r="D15567" s="2" t="s">
        <v>5448</v>
      </c>
      <c r="E15567" s="2" t="s">
        <v>3004</v>
      </c>
      <c r="F15567" s="2" t="s">
        <v>4969</v>
      </c>
      <c r="G15567" s="5">
        <v>90</v>
      </c>
      <c r="H15567" s="5">
        <v>31.8</v>
      </c>
      <c r="I15567" s="5">
        <v>2862</v>
      </c>
      <c r="J15567" s="5">
        <v>11317559.520000003</v>
      </c>
      <c r="K15567" s="3" t="str" cm="1">
        <f t="array" ref="K15567">_xlfn.LET(_xlpm.d,UPPER(TRIM(CLEAN(SUBSTITUTE(F15567,CHAR(160),"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68" spans="2:11" hidden="1" x14ac:dyDescent="0.25">
      <c r="B15568" s="20">
        <v>45910</v>
      </c>
      <c r="C15568" s="2" t="s">
        <v>1</v>
      </c>
      <c r="D15568" s="2" t="s">
        <v>1096</v>
      </c>
      <c r="E15568" s="2" t="s">
        <v>263</v>
      </c>
      <c r="F15568" s="2" t="s">
        <v>4969</v>
      </c>
      <c r="G15568" s="5">
        <v>400</v>
      </c>
      <c r="H15568" s="5">
        <v>33.5</v>
      </c>
      <c r="I15568" s="5">
        <v>13400</v>
      </c>
      <c r="J15568" s="5">
        <v>11330959.520000003</v>
      </c>
      <c r="K15568" s="3" t="str" cm="1">
        <f t="array" ref="K15568">_xlfn.LET(_xlpm.d,UPPER(TRIM(CLEAN(SUBSTITUTE(F15568,CHAR(160),"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69" spans="2:11" hidden="1" x14ac:dyDescent="0.25">
      <c r="B15569" s="20">
        <v>45910</v>
      </c>
      <c r="C15569" s="2" t="s">
        <v>1</v>
      </c>
      <c r="D15569" s="2" t="s">
        <v>3085</v>
      </c>
      <c r="E15569" s="2" t="s">
        <v>238</v>
      </c>
      <c r="F15569" s="2" t="s">
        <v>4969</v>
      </c>
      <c r="G15569" s="5">
        <v>150</v>
      </c>
      <c r="H15569" s="5">
        <v>33.5</v>
      </c>
      <c r="I15569" s="5">
        <v>5025</v>
      </c>
      <c r="J15569" s="5">
        <v>11335984.520000003</v>
      </c>
      <c r="K15569" s="3" t="str" cm="1">
        <f t="array" ref="K15569">_xlfn.LET(_xlpm.d,UPPER(TRIM(CLEAN(SUBSTITUTE(F15569,CHAR(160),"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70" spans="2:11" hidden="1" x14ac:dyDescent="0.25">
      <c r="B15570" s="20">
        <v>45910</v>
      </c>
      <c r="C15570" s="2" t="s">
        <v>1</v>
      </c>
      <c r="D15570" s="2" t="s">
        <v>1097</v>
      </c>
      <c r="E15570" s="2" t="s">
        <v>78</v>
      </c>
      <c r="F15570" s="2" t="s">
        <v>4969</v>
      </c>
      <c r="G15570" s="5">
        <v>400</v>
      </c>
      <c r="H15570" s="5">
        <v>33.5</v>
      </c>
      <c r="I15570" s="5">
        <v>13400</v>
      </c>
      <c r="J15570" s="5">
        <v>11349384.520000003</v>
      </c>
      <c r="K15570" s="3" t="str" cm="1">
        <f t="array" ref="K15570">_xlfn.LET(_xlpm.d,UPPER(TRIM(CLEAN(SUBSTITUTE(F15570,CHAR(160),"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71" spans="2:11" hidden="1" x14ac:dyDescent="0.25">
      <c r="B15571" s="20">
        <v>45910</v>
      </c>
      <c r="C15571" s="2" t="s">
        <v>1</v>
      </c>
      <c r="D15571" s="2" t="s">
        <v>3086</v>
      </c>
      <c r="E15571" s="2" t="s">
        <v>243</v>
      </c>
      <c r="F15571" s="2" t="s">
        <v>4969</v>
      </c>
      <c r="G15571" s="5">
        <v>140</v>
      </c>
      <c r="H15571" s="5">
        <v>33.5</v>
      </c>
      <c r="I15571" s="5">
        <v>4690</v>
      </c>
      <c r="J15571" s="5">
        <v>11354074.520000003</v>
      </c>
      <c r="K15571" s="3" t="str" cm="1">
        <f t="array" ref="K15571">_xlfn.LET(_xlpm.d,UPPER(TRIM(CLEAN(SUBSTITUTE(F15571,CHAR(160),"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72" spans="2:11" hidden="1" x14ac:dyDescent="0.25">
      <c r="B15572" s="20">
        <v>45910</v>
      </c>
      <c r="C15572" s="2" t="s">
        <v>1</v>
      </c>
      <c r="D15572" s="2" t="s">
        <v>1274</v>
      </c>
      <c r="E15572" s="2" t="s">
        <v>236</v>
      </c>
      <c r="F15572" s="2" t="s">
        <v>4969</v>
      </c>
      <c r="G15572" s="5">
        <v>550</v>
      </c>
      <c r="H15572" s="5">
        <v>33.5</v>
      </c>
      <c r="I15572" s="5">
        <v>18425</v>
      </c>
      <c r="J15572" s="5">
        <v>11372499.520000003</v>
      </c>
      <c r="K15572" s="3" t="str" cm="1">
        <f t="array" ref="K15572">_xlfn.LET(_xlpm.d,UPPER(TRIM(CLEAN(SUBSTITUTE(F15572,CHAR(160),"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73" spans="2:11" hidden="1" x14ac:dyDescent="0.25">
      <c r="B15573" s="20">
        <v>45911</v>
      </c>
      <c r="C15573" s="2" t="s">
        <v>1</v>
      </c>
      <c r="D15573" s="2" t="s">
        <v>2052</v>
      </c>
      <c r="E15573" s="2" t="s">
        <v>248</v>
      </c>
      <c r="F15573" s="2" t="s">
        <v>4969</v>
      </c>
      <c r="G15573" s="5">
        <v>410</v>
      </c>
      <c r="H15573" s="5">
        <v>28.5</v>
      </c>
      <c r="I15573" s="5">
        <v>11685</v>
      </c>
      <c r="J15573" s="5">
        <v>11384184.520000003</v>
      </c>
      <c r="K15573" s="3" t="str" cm="1">
        <f t="array" ref="K15573">_xlfn.LET(_xlpm.d,UPPER(TRIM(CLEAN(SUBSTITUTE(F15573,CHAR(160),"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74" spans="2:11" hidden="1" x14ac:dyDescent="0.25">
      <c r="B15574" s="20">
        <v>45911</v>
      </c>
      <c r="C15574" s="2" t="s">
        <v>1</v>
      </c>
      <c r="D15574" s="2" t="s">
        <v>693</v>
      </c>
      <c r="E15574" s="2" t="s">
        <v>180</v>
      </c>
      <c r="F15574" s="2" t="s">
        <v>5226</v>
      </c>
      <c r="G15574" s="5">
        <v>160</v>
      </c>
      <c r="H15574" s="5">
        <v>28.5</v>
      </c>
      <c r="I15574" s="5">
        <v>4560</v>
      </c>
      <c r="J15574" s="5">
        <v>11388744.520000003</v>
      </c>
      <c r="K15574" s="3" t="str" cm="1">
        <f t="array" ref="K15574">_xlfn.LET(_xlpm.d,UPPER(TRIM(CLEAN(SUBSTITUTE(F15574,CHAR(160),"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75" spans="2:11" hidden="1" x14ac:dyDescent="0.25">
      <c r="B15575" s="20">
        <v>45911</v>
      </c>
      <c r="C15575" s="2" t="s">
        <v>1</v>
      </c>
      <c r="D15575" s="2" t="s">
        <v>2053</v>
      </c>
      <c r="E15575" s="2" t="s">
        <v>254</v>
      </c>
      <c r="F15575" s="2" t="s">
        <v>4969</v>
      </c>
      <c r="G15575" s="5">
        <v>140</v>
      </c>
      <c r="H15575" s="5">
        <v>33.5</v>
      </c>
      <c r="I15575" s="5">
        <v>4690</v>
      </c>
      <c r="J15575" s="5">
        <v>11393434.520000003</v>
      </c>
      <c r="K15575" s="3" t="str" cm="1">
        <f t="array" ref="K15575">_xlfn.LET(_xlpm.d,UPPER(TRIM(CLEAN(SUBSTITUTE(F15575,CHAR(160),"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76" spans="2:11" hidden="1" x14ac:dyDescent="0.25">
      <c r="B15576" s="20">
        <v>45911</v>
      </c>
      <c r="C15576" s="2" t="s">
        <v>1</v>
      </c>
      <c r="D15576" s="2" t="s">
        <v>694</v>
      </c>
      <c r="E15576" s="2" t="s">
        <v>192</v>
      </c>
      <c r="F15576" s="2" t="s">
        <v>4969</v>
      </c>
      <c r="G15576" s="5">
        <v>270</v>
      </c>
      <c r="H15576" s="5">
        <v>33.5</v>
      </c>
      <c r="I15576" s="5">
        <v>9045</v>
      </c>
      <c r="J15576" s="5">
        <v>11402479.520000003</v>
      </c>
      <c r="K15576" s="3" t="str" cm="1">
        <f t="array" ref="K15576">_xlfn.LET(_xlpm.d,UPPER(TRIM(CLEAN(SUBSTITUTE(F15576,CHAR(160),"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77" spans="2:11" hidden="1" x14ac:dyDescent="0.25">
      <c r="B15577" s="20">
        <v>45911</v>
      </c>
      <c r="C15577" s="2" t="s">
        <v>1</v>
      </c>
      <c r="D15577" s="2" t="s">
        <v>2054</v>
      </c>
      <c r="E15577" s="2" t="s">
        <v>268</v>
      </c>
      <c r="F15577" s="2" t="s">
        <v>4969</v>
      </c>
      <c r="G15577" s="5">
        <v>300</v>
      </c>
      <c r="H15577" s="5">
        <v>28.5</v>
      </c>
      <c r="I15577" s="5">
        <v>8550</v>
      </c>
      <c r="J15577" s="5">
        <v>11411029.520000003</v>
      </c>
      <c r="K15577" s="3" t="str" cm="1">
        <f t="array" ref="K15577">_xlfn.LET(_xlpm.d,UPPER(TRIM(CLEAN(SUBSTITUTE(F15577,CHAR(160),"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78" spans="2:11" hidden="1" x14ac:dyDescent="0.25">
      <c r="B15578" s="20">
        <v>45911</v>
      </c>
      <c r="C15578" s="2" t="s">
        <v>1</v>
      </c>
      <c r="D15578" s="2" t="s">
        <v>695</v>
      </c>
      <c r="E15578" s="2" t="s">
        <v>135</v>
      </c>
      <c r="F15578" s="2" t="s">
        <v>4969</v>
      </c>
      <c r="G15578" s="5">
        <v>270</v>
      </c>
      <c r="H15578" s="5">
        <v>33.5</v>
      </c>
      <c r="I15578" s="5">
        <v>9045</v>
      </c>
      <c r="J15578" s="5">
        <v>11420074.520000003</v>
      </c>
      <c r="K15578" s="3" t="str" cm="1">
        <f t="array" ref="K15578">_xlfn.LET(_xlpm.d,UPPER(TRIM(CLEAN(SUBSTITUTE(F15578,CHAR(160),"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79" spans="2:11" hidden="1" x14ac:dyDescent="0.25">
      <c r="B15579" s="20">
        <v>45911</v>
      </c>
      <c r="C15579" s="2" t="s">
        <v>1</v>
      </c>
      <c r="D15579" s="2" t="s">
        <v>5449</v>
      </c>
      <c r="E15579" s="2" t="s">
        <v>246</v>
      </c>
      <c r="F15579" s="2" t="s">
        <v>4969</v>
      </c>
      <c r="G15579" s="5">
        <v>150</v>
      </c>
      <c r="H15579" s="5">
        <v>33.5</v>
      </c>
      <c r="I15579" s="5">
        <v>5025</v>
      </c>
      <c r="J15579" s="5">
        <v>11425099.520000003</v>
      </c>
      <c r="K15579" s="3" t="str" cm="1">
        <f t="array" ref="K15579">_xlfn.LET(_xlpm.d,UPPER(TRIM(CLEAN(SUBSTITUTE(F15579,CHAR(160),"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80" spans="2:11" hidden="1" x14ac:dyDescent="0.25">
      <c r="B15580" s="20">
        <v>45911</v>
      </c>
      <c r="C15580" s="2" t="s">
        <v>1</v>
      </c>
      <c r="D15580" s="2" t="s">
        <v>5450</v>
      </c>
      <c r="E15580" s="2" t="s">
        <v>5000</v>
      </c>
      <c r="F15580" s="2" t="s">
        <v>4969</v>
      </c>
      <c r="G15580" s="5">
        <v>100</v>
      </c>
      <c r="H15580" s="5">
        <v>33.5</v>
      </c>
      <c r="I15580" s="5">
        <v>3350</v>
      </c>
      <c r="J15580" s="5">
        <v>11428449.520000003</v>
      </c>
      <c r="K15580" s="3" t="str" cm="1">
        <f t="array" ref="K15580">_xlfn.LET(_xlpm.d,UPPER(TRIM(CLEAN(SUBSTITUTE(F15580,CHAR(160),"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81" spans="2:11" hidden="1" x14ac:dyDescent="0.25">
      <c r="B15581" s="20">
        <v>45911</v>
      </c>
      <c r="C15581" s="2" t="s">
        <v>1</v>
      </c>
      <c r="D15581" s="2" t="s">
        <v>4492</v>
      </c>
      <c r="E15581" s="2" t="s">
        <v>796</v>
      </c>
      <c r="F15581" s="2" t="s">
        <v>4969</v>
      </c>
      <c r="G15581" s="5">
        <v>30</v>
      </c>
      <c r="H15581" s="5">
        <v>29.99</v>
      </c>
      <c r="I15581" s="5">
        <v>899.7</v>
      </c>
      <c r="J15581" s="5">
        <v>11429349.220000003</v>
      </c>
      <c r="K15581" s="3" t="str" cm="1">
        <f t="array" ref="K15581">_xlfn.LET(_xlpm.d,UPPER(TRIM(CLEAN(SUBSTITUTE(F15581,CHAR(160),"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82" spans="2:11" hidden="1" x14ac:dyDescent="0.25">
      <c r="B15582" s="20">
        <v>45911</v>
      </c>
      <c r="C15582" s="2" t="s">
        <v>1</v>
      </c>
      <c r="D15582" s="2" t="s">
        <v>1534</v>
      </c>
      <c r="E15582" s="2" t="s">
        <v>160</v>
      </c>
      <c r="F15582" s="2" t="s">
        <v>4969</v>
      </c>
      <c r="G15582" s="5">
        <v>310</v>
      </c>
      <c r="H15582" s="5">
        <v>33.5</v>
      </c>
      <c r="I15582" s="5">
        <v>10385</v>
      </c>
      <c r="J15582" s="5">
        <v>11439734.220000003</v>
      </c>
      <c r="K15582" s="3" t="str" cm="1">
        <f t="array" ref="K15582">_xlfn.LET(_xlpm.d,UPPER(TRIM(CLEAN(SUBSTITUTE(F15582,CHAR(160),"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83" spans="2:11" hidden="1" x14ac:dyDescent="0.25">
      <c r="B15583" s="20">
        <v>45911</v>
      </c>
      <c r="C15583" s="2" t="s">
        <v>1</v>
      </c>
      <c r="D15583" s="2" t="s">
        <v>3087</v>
      </c>
      <c r="E15583" s="2" t="s">
        <v>3</v>
      </c>
      <c r="F15583" s="2" t="s">
        <v>4969</v>
      </c>
      <c r="G15583" s="5">
        <v>340</v>
      </c>
      <c r="H15583" s="5">
        <v>29.99</v>
      </c>
      <c r="I15583" s="5">
        <v>10196.6</v>
      </c>
      <c r="J15583" s="5">
        <v>11449930.820000002</v>
      </c>
      <c r="K15583" s="3" t="str" cm="1">
        <f t="array" ref="K15583">_xlfn.LET(_xlpm.d,UPPER(TRIM(CLEAN(SUBSTITUTE(F15583,CHAR(160),"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84" spans="2:11" hidden="1" x14ac:dyDescent="0.25">
      <c r="B15584" s="20">
        <v>45911</v>
      </c>
      <c r="C15584" s="2" t="s">
        <v>1</v>
      </c>
      <c r="D15584" s="2" t="s">
        <v>5451</v>
      </c>
      <c r="E15584" s="2" t="s">
        <v>5004</v>
      </c>
      <c r="F15584" s="2" t="s">
        <v>4969</v>
      </c>
      <c r="G15584" s="5">
        <v>70</v>
      </c>
      <c r="H15584" s="5">
        <v>31.8</v>
      </c>
      <c r="I15584" s="5">
        <v>2226</v>
      </c>
      <c r="J15584" s="5">
        <v>11452156.820000002</v>
      </c>
      <c r="K15584" s="3" t="str" cm="1">
        <f t="array" ref="K15584">_xlfn.LET(_xlpm.d,UPPER(TRIM(CLEAN(SUBSTITUTE(F15584,CHAR(160),"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85" spans="2:11" hidden="1" x14ac:dyDescent="0.25">
      <c r="B15585" s="20">
        <v>45911</v>
      </c>
      <c r="C15585" s="2" t="s">
        <v>1</v>
      </c>
      <c r="D15585" s="2" t="s">
        <v>5452</v>
      </c>
      <c r="E15585" s="2" t="s">
        <v>302</v>
      </c>
      <c r="F15585" s="2" t="s">
        <v>4969</v>
      </c>
      <c r="G15585" s="5">
        <v>170</v>
      </c>
      <c r="H15585" s="5">
        <v>27.8</v>
      </c>
      <c r="I15585" s="5">
        <v>4726</v>
      </c>
      <c r="J15585" s="5">
        <v>11456882.820000002</v>
      </c>
      <c r="K15585" s="3" t="str" cm="1">
        <f t="array" ref="K15585">_xlfn.LET(_xlpm.d,UPPER(TRIM(CLEAN(SUBSTITUTE(F15585,CHAR(160),"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86" spans="2:11" hidden="1" x14ac:dyDescent="0.25">
      <c r="B15586" s="20">
        <v>45911</v>
      </c>
      <c r="C15586" s="2" t="s">
        <v>1</v>
      </c>
      <c r="D15586" s="2" t="s">
        <v>1098</v>
      </c>
      <c r="E15586" s="2" t="s">
        <v>151</v>
      </c>
      <c r="F15586" s="2" t="s">
        <v>4969</v>
      </c>
      <c r="G15586" s="5">
        <v>250</v>
      </c>
      <c r="H15586" s="5">
        <v>33.5</v>
      </c>
      <c r="I15586" s="5">
        <v>8375</v>
      </c>
      <c r="J15586" s="5">
        <v>11465257.820000002</v>
      </c>
      <c r="K15586" s="3" t="str" cm="1">
        <f t="array" ref="K15586">_xlfn.LET(_xlpm.d,UPPER(TRIM(CLEAN(SUBSTITUTE(F15586,CHAR(160),"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87" spans="2:11" hidden="1" x14ac:dyDescent="0.25">
      <c r="B15587" s="20">
        <v>45911</v>
      </c>
      <c r="C15587" s="2" t="s">
        <v>1</v>
      </c>
      <c r="D15587" s="2" t="s">
        <v>3088</v>
      </c>
      <c r="E15587" s="2" t="s">
        <v>305</v>
      </c>
      <c r="F15587" s="2" t="s">
        <v>4969</v>
      </c>
      <c r="G15587" s="5">
        <v>850</v>
      </c>
      <c r="H15587" s="5">
        <v>33.5</v>
      </c>
      <c r="I15587" s="5">
        <v>28475</v>
      </c>
      <c r="J15587" s="5">
        <v>11493732.820000002</v>
      </c>
      <c r="K15587" s="3" t="str" cm="1">
        <f t="array" ref="K15587">_xlfn.LET(_xlpm.d,UPPER(TRIM(CLEAN(SUBSTITUTE(F15587,CHAR(160),"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88" spans="2:11" hidden="1" x14ac:dyDescent="0.25">
      <c r="B15588" s="20">
        <v>45911</v>
      </c>
      <c r="C15588" s="2" t="s">
        <v>1</v>
      </c>
      <c r="D15588" s="2" t="s">
        <v>5453</v>
      </c>
      <c r="E15588" s="2" t="s">
        <v>27</v>
      </c>
      <c r="F15588" s="2" t="s">
        <v>4969</v>
      </c>
      <c r="G15588" s="5">
        <v>100</v>
      </c>
      <c r="H15588" s="5">
        <v>31.5</v>
      </c>
      <c r="I15588" s="5">
        <v>3150</v>
      </c>
      <c r="J15588" s="5">
        <v>11496882.820000002</v>
      </c>
      <c r="K15588" s="3" t="str" cm="1">
        <f t="array" ref="K15588">_xlfn.LET(_xlpm.d,UPPER(TRIM(CLEAN(SUBSTITUTE(F15588,CHAR(160),"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89" spans="2:11" hidden="1" x14ac:dyDescent="0.25">
      <c r="B15589" s="20">
        <v>45911</v>
      </c>
      <c r="C15589" s="2" t="s">
        <v>1</v>
      </c>
      <c r="D15589" s="2" t="s">
        <v>3089</v>
      </c>
      <c r="E15589" s="2" t="s">
        <v>1767</v>
      </c>
      <c r="F15589" s="2" t="s">
        <v>4969</v>
      </c>
      <c r="G15589" s="5">
        <v>100</v>
      </c>
      <c r="H15589" s="5">
        <v>33.5</v>
      </c>
      <c r="I15589" s="5">
        <v>3350</v>
      </c>
      <c r="J15589" s="5">
        <v>11500232.820000002</v>
      </c>
      <c r="K15589" s="3" t="str" cm="1">
        <f t="array" ref="K15589">_xlfn.LET(_xlpm.d,UPPER(TRIM(CLEAN(SUBSTITUTE(F15589,CHAR(160),"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90" spans="2:11" hidden="1" x14ac:dyDescent="0.25">
      <c r="B15590" s="20">
        <v>45911</v>
      </c>
      <c r="C15590" s="2" t="s">
        <v>1</v>
      </c>
      <c r="D15590" s="2" t="s">
        <v>3880</v>
      </c>
      <c r="E15590" s="2" t="s">
        <v>228</v>
      </c>
      <c r="F15590" s="2" t="s">
        <v>4969</v>
      </c>
      <c r="G15590" s="5">
        <v>170</v>
      </c>
      <c r="H15590" s="5">
        <v>33.5</v>
      </c>
      <c r="I15590" s="5">
        <v>5695</v>
      </c>
      <c r="J15590" s="5">
        <v>11505927.820000002</v>
      </c>
      <c r="K15590" s="3" t="str" cm="1">
        <f t="array" ref="K15590">_xlfn.LET(_xlpm.d,UPPER(TRIM(CLEAN(SUBSTITUTE(F15590,CHAR(160),"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91" spans="2:11" hidden="1" x14ac:dyDescent="0.25">
      <c r="B15591" s="20">
        <v>45911</v>
      </c>
      <c r="C15591" s="2" t="s">
        <v>1</v>
      </c>
      <c r="D15591" s="2" t="s">
        <v>5454</v>
      </c>
      <c r="E15591" s="2" t="s">
        <v>226</v>
      </c>
      <c r="F15591" s="2" t="s">
        <v>4969</v>
      </c>
      <c r="G15591" s="5">
        <v>300</v>
      </c>
      <c r="H15591" s="5">
        <v>33.5</v>
      </c>
      <c r="I15591" s="5">
        <v>10050</v>
      </c>
      <c r="J15591" s="5">
        <v>11515977.820000002</v>
      </c>
      <c r="K15591" s="3" t="str" cm="1">
        <f t="array" ref="K15591">_xlfn.LET(_xlpm.d,UPPER(TRIM(CLEAN(SUBSTITUTE(F15591,CHAR(160),"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92" spans="2:11" hidden="1" x14ac:dyDescent="0.25">
      <c r="B15592" s="20">
        <v>45912</v>
      </c>
      <c r="C15592" s="2" t="s">
        <v>1</v>
      </c>
      <c r="D15592" s="2" t="s">
        <v>2055</v>
      </c>
      <c r="E15592" s="2" t="s">
        <v>232</v>
      </c>
      <c r="F15592" s="2" t="s">
        <v>4969</v>
      </c>
      <c r="G15592" s="5">
        <v>140</v>
      </c>
      <c r="H15592" s="5">
        <v>33.5</v>
      </c>
      <c r="I15592" s="5">
        <v>4690</v>
      </c>
      <c r="J15592" s="5">
        <v>11520667.820000002</v>
      </c>
      <c r="K15592" s="3" t="str" cm="1">
        <f t="array" ref="K15592">_xlfn.LET(_xlpm.d,UPPER(TRIM(CLEAN(SUBSTITUTE(F15592,CHAR(160),"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93" spans="2:11" hidden="1" x14ac:dyDescent="0.25">
      <c r="B15593" s="20">
        <v>45912</v>
      </c>
      <c r="C15593" s="2" t="s">
        <v>1</v>
      </c>
      <c r="D15593" s="2" t="s">
        <v>3090</v>
      </c>
      <c r="E15593" s="2" t="s">
        <v>241</v>
      </c>
      <c r="F15593" s="2" t="s">
        <v>4969</v>
      </c>
      <c r="G15593" s="5">
        <v>200</v>
      </c>
      <c r="H15593" s="5">
        <v>33.5</v>
      </c>
      <c r="I15593" s="5">
        <v>6700</v>
      </c>
      <c r="J15593" s="5">
        <v>11527367.820000002</v>
      </c>
      <c r="K15593" s="3" t="str" cm="1">
        <f t="array" ref="K15593">_xlfn.LET(_xlpm.d,UPPER(TRIM(CLEAN(SUBSTITUTE(F15593,CHAR(160),"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94" spans="2:11" hidden="1" x14ac:dyDescent="0.25">
      <c r="B15594" s="20">
        <v>45912</v>
      </c>
      <c r="C15594" s="2" t="s">
        <v>1</v>
      </c>
      <c r="D15594" s="2" t="s">
        <v>2056</v>
      </c>
      <c r="E15594" s="2" t="s">
        <v>186</v>
      </c>
      <c r="F15594" s="2" t="s">
        <v>4969</v>
      </c>
      <c r="G15594" s="5">
        <v>240</v>
      </c>
      <c r="H15594" s="5">
        <v>33.5</v>
      </c>
      <c r="I15594" s="5">
        <v>8040</v>
      </c>
      <c r="J15594" s="5">
        <v>11535407.820000002</v>
      </c>
      <c r="K15594" s="3" t="str" cm="1">
        <f t="array" ref="K15594">_xlfn.LET(_xlpm.d,UPPER(TRIM(CLEAN(SUBSTITUTE(F15594,CHAR(160),"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95" spans="2:11" hidden="1" x14ac:dyDescent="0.25">
      <c r="B15595" s="20">
        <v>45912</v>
      </c>
      <c r="C15595" s="2" t="s">
        <v>1</v>
      </c>
      <c r="D15595" s="2" t="s">
        <v>3091</v>
      </c>
      <c r="E15595" s="2" t="s">
        <v>195</v>
      </c>
      <c r="F15595" s="2" t="s">
        <v>4969</v>
      </c>
      <c r="G15595" s="5">
        <v>250</v>
      </c>
      <c r="H15595" s="5">
        <v>33.5</v>
      </c>
      <c r="I15595" s="5">
        <v>8375</v>
      </c>
      <c r="J15595" s="5">
        <v>11543782.820000002</v>
      </c>
      <c r="K15595" s="3" t="str" cm="1">
        <f t="array" ref="K15595">_xlfn.LET(_xlpm.d,UPPER(TRIM(CLEAN(SUBSTITUTE(F15595,CHAR(160),"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96" spans="2:11" hidden="1" x14ac:dyDescent="0.25">
      <c r="B15596" s="20">
        <v>45912</v>
      </c>
      <c r="C15596" s="2" t="s">
        <v>1</v>
      </c>
      <c r="D15596" s="2" t="s">
        <v>2057</v>
      </c>
      <c r="E15596" s="2" t="s">
        <v>234</v>
      </c>
      <c r="F15596" s="2" t="s">
        <v>4969</v>
      </c>
      <c r="G15596" s="5">
        <v>220</v>
      </c>
      <c r="H15596" s="5">
        <v>33.5</v>
      </c>
      <c r="I15596" s="5">
        <v>7370</v>
      </c>
      <c r="J15596" s="5">
        <v>11551152.820000002</v>
      </c>
      <c r="K15596" s="3" t="str" cm="1">
        <f t="array" ref="K15596">_xlfn.LET(_xlpm.d,UPPER(TRIM(CLEAN(SUBSTITUTE(F15596,CHAR(160),"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97" spans="2:11" hidden="1" x14ac:dyDescent="0.25">
      <c r="B15597" s="20">
        <v>45912</v>
      </c>
      <c r="C15597" s="2" t="s">
        <v>1</v>
      </c>
      <c r="D15597" s="2" t="s">
        <v>4493</v>
      </c>
      <c r="E15597" s="2" t="s">
        <v>288</v>
      </c>
      <c r="F15597" s="2" t="s">
        <v>4969</v>
      </c>
      <c r="G15597" s="5">
        <v>150</v>
      </c>
      <c r="H15597" s="5">
        <v>33.5</v>
      </c>
      <c r="I15597" s="5">
        <v>5025</v>
      </c>
      <c r="J15597" s="5">
        <v>11556177.820000002</v>
      </c>
      <c r="K15597" s="3" t="str" cm="1">
        <f t="array" ref="K15597">_xlfn.LET(_xlpm.d,UPPER(TRIM(CLEAN(SUBSTITUTE(F15597,CHAR(160),"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98" spans="2:11" hidden="1" x14ac:dyDescent="0.25">
      <c r="B15598" s="20">
        <v>45912</v>
      </c>
      <c r="C15598" s="2" t="s">
        <v>1</v>
      </c>
      <c r="D15598" s="2" t="s">
        <v>4494</v>
      </c>
      <c r="E15598" s="2" t="s">
        <v>120</v>
      </c>
      <c r="F15598" s="2" t="s">
        <v>4969</v>
      </c>
      <c r="G15598" s="5">
        <v>100</v>
      </c>
      <c r="H15598" s="5">
        <v>28.99</v>
      </c>
      <c r="I15598" s="5">
        <v>2899</v>
      </c>
      <c r="J15598" s="5">
        <v>11559076.820000002</v>
      </c>
      <c r="K15598" s="3" t="str" cm="1">
        <f t="array" ref="K15598">_xlfn.LET(_xlpm.d,UPPER(TRIM(CLEAN(SUBSTITUTE(F15598,CHAR(160),"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599" spans="2:11" hidden="1" x14ac:dyDescent="0.25">
      <c r="B15599" s="20">
        <v>45912</v>
      </c>
      <c r="C15599" s="2" t="s">
        <v>1</v>
      </c>
      <c r="D15599" s="2" t="s">
        <v>1099</v>
      </c>
      <c r="E15599" s="2" t="s">
        <v>154</v>
      </c>
      <c r="F15599" s="2" t="s">
        <v>4969</v>
      </c>
      <c r="G15599" s="5">
        <v>500</v>
      </c>
      <c r="H15599" s="5">
        <v>33.5</v>
      </c>
      <c r="I15599" s="5">
        <v>16750</v>
      </c>
      <c r="J15599" s="5">
        <v>11575826.820000002</v>
      </c>
      <c r="K15599" s="3" t="str" cm="1">
        <f t="array" ref="K15599">_xlfn.LET(_xlpm.d,UPPER(TRIM(CLEAN(SUBSTITUTE(F15599,CHAR(160),"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00" spans="2:11" hidden="1" x14ac:dyDescent="0.25">
      <c r="B15600" s="20">
        <v>45912</v>
      </c>
      <c r="C15600" s="2" t="s">
        <v>1</v>
      </c>
      <c r="D15600" s="2" t="s">
        <v>2058</v>
      </c>
      <c r="E15600" s="2" t="s">
        <v>165</v>
      </c>
      <c r="F15600" s="2" t="s">
        <v>4969</v>
      </c>
      <c r="G15600" s="5">
        <v>90</v>
      </c>
      <c r="H15600" s="5">
        <v>33.5</v>
      </c>
      <c r="I15600" s="5">
        <v>3015</v>
      </c>
      <c r="J15600" s="5">
        <v>11578841.820000002</v>
      </c>
      <c r="K15600" s="3" t="str" cm="1">
        <f t="array" ref="K15600">_xlfn.LET(_xlpm.d,UPPER(TRIM(CLEAN(SUBSTITUTE(F15600,CHAR(160),"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01" spans="2:11" hidden="1" x14ac:dyDescent="0.25">
      <c r="B15601" s="20">
        <v>45912</v>
      </c>
      <c r="C15601" s="2" t="s">
        <v>1</v>
      </c>
      <c r="D15601" s="2" t="s">
        <v>3092</v>
      </c>
      <c r="E15601" s="2" t="s">
        <v>286</v>
      </c>
      <c r="F15601" s="2" t="s">
        <v>4969</v>
      </c>
      <c r="G15601" s="5">
        <v>200</v>
      </c>
      <c r="H15601" s="5">
        <v>33.5</v>
      </c>
      <c r="I15601" s="5">
        <v>6700</v>
      </c>
      <c r="J15601" s="5">
        <v>11585541.820000002</v>
      </c>
      <c r="K15601" s="3" t="str" cm="1">
        <f t="array" ref="K15601">_xlfn.LET(_xlpm.d,UPPER(TRIM(CLEAN(SUBSTITUTE(F15601,CHAR(160),"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02" spans="2:11" hidden="1" x14ac:dyDescent="0.25">
      <c r="B15602" s="20">
        <v>45912</v>
      </c>
      <c r="C15602" s="2" t="s">
        <v>1</v>
      </c>
      <c r="D15602" s="2" t="s">
        <v>2059</v>
      </c>
      <c r="E15602" s="2" t="s">
        <v>43</v>
      </c>
      <c r="F15602" s="2" t="s">
        <v>4969</v>
      </c>
      <c r="G15602" s="5">
        <v>45</v>
      </c>
      <c r="H15602" s="5">
        <v>28.95</v>
      </c>
      <c r="I15602" s="5">
        <v>1302.75</v>
      </c>
      <c r="J15602" s="5">
        <v>11586844.570000002</v>
      </c>
      <c r="K15602" s="3" t="str" cm="1">
        <f t="array" ref="K15602">_xlfn.LET(_xlpm.d,UPPER(TRIM(CLEAN(SUBSTITUTE(F15602,CHAR(160),"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03" spans="2:11" hidden="1" x14ac:dyDescent="0.25">
      <c r="B15603" s="20">
        <v>45912</v>
      </c>
      <c r="C15603" s="2" t="s">
        <v>1</v>
      </c>
      <c r="D15603" s="2" t="s">
        <v>5455</v>
      </c>
      <c r="E15603" s="2" t="s">
        <v>43</v>
      </c>
      <c r="F15603" s="2" t="s">
        <v>4969</v>
      </c>
      <c r="G15603" s="5">
        <v>6</v>
      </c>
      <c r="H15603" s="5">
        <v>0</v>
      </c>
      <c r="I15603" s="5">
        <v>0</v>
      </c>
      <c r="J15603" s="5">
        <v>11586844.570000002</v>
      </c>
      <c r="K15603" s="3" t="str" cm="1">
        <f t="array" ref="K15603">_xlfn.LET(_xlpm.d,UPPER(TRIM(CLEAN(SUBSTITUTE(F15603,CHAR(160),"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04" spans="2:11" hidden="1" x14ac:dyDescent="0.25">
      <c r="B15604" s="20">
        <v>45912</v>
      </c>
      <c r="C15604" s="2" t="s">
        <v>1</v>
      </c>
      <c r="D15604" s="2" t="s">
        <v>3093</v>
      </c>
      <c r="E15604" s="2" t="s">
        <v>6</v>
      </c>
      <c r="F15604" s="2" t="s">
        <v>4969</v>
      </c>
      <c r="G15604" s="5">
        <v>190</v>
      </c>
      <c r="H15604" s="5">
        <v>33.99</v>
      </c>
      <c r="I15604" s="5">
        <v>6458.1</v>
      </c>
      <c r="J15604" s="5">
        <v>11593302.670000002</v>
      </c>
      <c r="K15604" s="3" t="str" cm="1">
        <f t="array" ref="K15604">_xlfn.LET(_xlpm.d,UPPER(TRIM(CLEAN(SUBSTITUTE(F15604,CHAR(160),"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05" spans="2:11" hidden="1" x14ac:dyDescent="0.25">
      <c r="B15605" s="20">
        <v>45912</v>
      </c>
      <c r="C15605" s="2" t="s">
        <v>1</v>
      </c>
      <c r="D15605" s="2" t="s">
        <v>3094</v>
      </c>
      <c r="E15605" s="2" t="s">
        <v>73</v>
      </c>
      <c r="F15605" s="2" t="s">
        <v>4969</v>
      </c>
      <c r="G15605" s="5">
        <v>2</v>
      </c>
      <c r="H15605" s="5">
        <v>31.8</v>
      </c>
      <c r="I15605" s="5">
        <v>63.6</v>
      </c>
      <c r="J15605" s="5">
        <v>11593366.270000001</v>
      </c>
      <c r="K15605" s="3" t="str" cm="1">
        <f t="array" ref="K15605">_xlfn.LET(_xlpm.d,UPPER(TRIM(CLEAN(SUBSTITUTE(F15605,CHAR(160),"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06" spans="2:11" hidden="1" x14ac:dyDescent="0.25">
      <c r="B15606" s="20">
        <v>45912</v>
      </c>
      <c r="C15606" s="2" t="s">
        <v>1</v>
      </c>
      <c r="D15606" s="2" t="s">
        <v>3095</v>
      </c>
      <c r="E15606" s="2" t="s">
        <v>170</v>
      </c>
      <c r="F15606" s="2" t="s">
        <v>4969</v>
      </c>
      <c r="G15606" s="5">
        <v>130</v>
      </c>
      <c r="H15606" s="5">
        <v>31.8</v>
      </c>
      <c r="I15606" s="5">
        <v>4134</v>
      </c>
      <c r="J15606" s="5">
        <v>11597500.270000001</v>
      </c>
      <c r="K15606" s="3" t="str" cm="1">
        <f t="array" ref="K15606">_xlfn.LET(_xlpm.d,UPPER(TRIM(CLEAN(SUBSTITUTE(F15606,CHAR(160),"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07" spans="2:11" hidden="1" x14ac:dyDescent="0.25">
      <c r="B15607" s="20">
        <v>45912</v>
      </c>
      <c r="C15607" s="2" t="s">
        <v>1</v>
      </c>
      <c r="D15607" s="2" t="s">
        <v>3096</v>
      </c>
      <c r="E15607" s="2" t="s">
        <v>286</v>
      </c>
      <c r="F15607" s="2" t="s">
        <v>4969</v>
      </c>
      <c r="G15607" s="5">
        <v>60</v>
      </c>
      <c r="H15607" s="5">
        <v>33.5</v>
      </c>
      <c r="I15607" s="5">
        <v>2010</v>
      </c>
      <c r="J15607" s="5">
        <v>11599510.270000001</v>
      </c>
      <c r="K15607" s="3" t="str" cm="1">
        <f t="array" ref="K15607">_xlfn.LET(_xlpm.d,UPPER(TRIM(CLEAN(SUBSTITUTE(F15607,CHAR(160),"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08" spans="2:11" hidden="1" x14ac:dyDescent="0.25">
      <c r="B15608" s="20">
        <v>45912</v>
      </c>
      <c r="C15608" s="2" t="s">
        <v>1</v>
      </c>
      <c r="D15608" s="2" t="s">
        <v>696</v>
      </c>
      <c r="E15608" s="2" t="s">
        <v>224</v>
      </c>
      <c r="F15608" s="2" t="s">
        <v>4969</v>
      </c>
      <c r="G15608" s="5">
        <v>1800</v>
      </c>
      <c r="H15608" s="5">
        <v>33.5</v>
      </c>
      <c r="I15608" s="5">
        <v>60300</v>
      </c>
      <c r="J15608" s="5">
        <v>11659810.270000001</v>
      </c>
      <c r="K15608" s="3" t="str" cm="1">
        <f t="array" ref="K15608">_xlfn.LET(_xlpm.d,UPPER(TRIM(CLEAN(SUBSTITUTE(F15608,CHAR(160),"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09" spans="2:11" hidden="1" x14ac:dyDescent="0.25">
      <c r="B15609" s="20">
        <v>45912</v>
      </c>
      <c r="C15609" s="2" t="s">
        <v>1</v>
      </c>
      <c r="D15609" s="2" t="s">
        <v>3097</v>
      </c>
      <c r="E15609" s="2" t="s">
        <v>319</v>
      </c>
      <c r="F15609" s="2" t="s">
        <v>4969</v>
      </c>
      <c r="G15609" s="5">
        <v>1400</v>
      </c>
      <c r="H15609" s="5">
        <v>33.5</v>
      </c>
      <c r="I15609" s="5">
        <v>46900</v>
      </c>
      <c r="J15609" s="5">
        <v>11706710.270000001</v>
      </c>
      <c r="K15609" s="3" t="str" cm="1">
        <f t="array" ref="K15609">_xlfn.LET(_xlpm.d,UPPER(TRIM(CLEAN(SUBSTITUTE(F15609,CHAR(160),"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10" spans="2:11" hidden="1" x14ac:dyDescent="0.25">
      <c r="B15610" s="20">
        <v>45915</v>
      </c>
      <c r="C15610" s="2" t="s">
        <v>1</v>
      </c>
      <c r="D15610" s="2" t="s">
        <v>3099</v>
      </c>
      <c r="E15610" s="2" t="s">
        <v>243</v>
      </c>
      <c r="F15610" s="2" t="s">
        <v>4969</v>
      </c>
      <c r="G15610" s="5">
        <v>180</v>
      </c>
      <c r="H15610" s="5">
        <v>33.5</v>
      </c>
      <c r="I15610" s="5">
        <v>6030</v>
      </c>
      <c r="J15610" s="5">
        <v>11712740.270000001</v>
      </c>
      <c r="K15610" s="3" t="str" cm="1">
        <f t="array" ref="K15610">_xlfn.LET(_xlpm.d,UPPER(TRIM(CLEAN(SUBSTITUTE(F15610,CHAR(160),"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11" spans="2:11" hidden="1" x14ac:dyDescent="0.25">
      <c r="B15611" s="20">
        <v>45915</v>
      </c>
      <c r="C15611" s="2" t="s">
        <v>1</v>
      </c>
      <c r="D15611" s="2" t="s">
        <v>5456</v>
      </c>
      <c r="E15611" s="2" t="s">
        <v>160</v>
      </c>
      <c r="F15611" s="2" t="s">
        <v>4969</v>
      </c>
      <c r="G15611" s="5">
        <v>170</v>
      </c>
      <c r="H15611" s="5">
        <v>33.5</v>
      </c>
      <c r="I15611" s="5">
        <v>5695</v>
      </c>
      <c r="J15611" s="5">
        <v>11718435.270000001</v>
      </c>
      <c r="K15611" s="3" t="str" cm="1">
        <f t="array" ref="K15611">_xlfn.LET(_xlpm.d,UPPER(TRIM(CLEAN(SUBSTITUTE(F15611,CHAR(160),"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12" spans="2:11" hidden="1" x14ac:dyDescent="0.25">
      <c r="B15612" s="20">
        <v>45915</v>
      </c>
      <c r="C15612" s="2" t="s">
        <v>1</v>
      </c>
      <c r="D15612" s="2" t="s">
        <v>2061</v>
      </c>
      <c r="E15612" s="2" t="s">
        <v>248</v>
      </c>
      <c r="F15612" s="2" t="s">
        <v>4969</v>
      </c>
      <c r="G15612" s="5">
        <v>400</v>
      </c>
      <c r="H15612" s="5">
        <v>25.5</v>
      </c>
      <c r="I15612" s="5">
        <v>10200</v>
      </c>
      <c r="J15612" s="5">
        <v>11728635.270000001</v>
      </c>
      <c r="K15612" s="3" t="str" cm="1">
        <f t="array" ref="K15612">_xlfn.LET(_xlpm.d,UPPER(TRIM(CLEAN(SUBSTITUTE(F15612,CHAR(160),"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13" spans="2:11" hidden="1" x14ac:dyDescent="0.25">
      <c r="B15613" s="20">
        <v>45915</v>
      </c>
      <c r="C15613" s="2" t="s">
        <v>1</v>
      </c>
      <c r="D15613" s="2" t="s">
        <v>5457</v>
      </c>
      <c r="E15613" s="2" t="s">
        <v>135</v>
      </c>
      <c r="F15613" s="2" t="s">
        <v>4969</v>
      </c>
      <c r="G15613" s="5">
        <v>180</v>
      </c>
      <c r="H15613" s="5">
        <v>33.5</v>
      </c>
      <c r="I15613" s="5">
        <v>6030</v>
      </c>
      <c r="J15613" s="5">
        <v>11734665.270000001</v>
      </c>
      <c r="K15613" s="3" t="str" cm="1">
        <f t="array" ref="K15613">_xlfn.LET(_xlpm.d,UPPER(TRIM(CLEAN(SUBSTITUTE(F15613,CHAR(160),"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14" spans="2:11" hidden="1" x14ac:dyDescent="0.25">
      <c r="B15614" s="20">
        <v>45915</v>
      </c>
      <c r="C15614" s="2" t="s">
        <v>1</v>
      </c>
      <c r="D15614" s="2" t="s">
        <v>5458</v>
      </c>
      <c r="E15614" s="2" t="s">
        <v>192</v>
      </c>
      <c r="F15614" s="2" t="s">
        <v>4969</v>
      </c>
      <c r="G15614" s="5">
        <v>200</v>
      </c>
      <c r="H15614" s="5">
        <v>33.5</v>
      </c>
      <c r="I15614" s="5">
        <v>6700</v>
      </c>
      <c r="J15614" s="5">
        <v>11741365.270000001</v>
      </c>
      <c r="K15614" s="3" t="str" cm="1">
        <f t="array" ref="K15614">_xlfn.LET(_xlpm.d,UPPER(TRIM(CLEAN(SUBSTITUTE(F15614,CHAR(160),"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15" spans="2:11" hidden="1" x14ac:dyDescent="0.25">
      <c r="B15615" s="20">
        <v>45915</v>
      </c>
      <c r="C15615" s="2" t="s">
        <v>1</v>
      </c>
      <c r="D15615" s="2" t="s">
        <v>5459</v>
      </c>
      <c r="E15615" s="2" t="s">
        <v>246</v>
      </c>
      <c r="F15615" s="2" t="s">
        <v>4969</v>
      </c>
      <c r="G15615" s="5">
        <v>50</v>
      </c>
      <c r="H15615" s="5">
        <v>33.5</v>
      </c>
      <c r="I15615" s="5">
        <v>1675</v>
      </c>
      <c r="J15615" s="5">
        <v>11743040.270000001</v>
      </c>
      <c r="K15615" s="3" t="str" cm="1">
        <f t="array" ref="K15615">_xlfn.LET(_xlpm.d,UPPER(TRIM(CLEAN(SUBSTITUTE(F15615,CHAR(160),"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16" spans="2:11" hidden="1" x14ac:dyDescent="0.25">
      <c r="B15616" s="20">
        <v>45915</v>
      </c>
      <c r="C15616" s="2" t="s">
        <v>1</v>
      </c>
      <c r="D15616" s="2" t="s">
        <v>5460</v>
      </c>
      <c r="E15616" s="2" t="s">
        <v>180</v>
      </c>
      <c r="F15616" s="2" t="s">
        <v>4969</v>
      </c>
      <c r="G15616" s="5">
        <v>200</v>
      </c>
      <c r="H15616" s="5">
        <v>25.5</v>
      </c>
      <c r="I15616" s="5">
        <v>5100</v>
      </c>
      <c r="J15616" s="5">
        <v>11748140.270000001</v>
      </c>
      <c r="K15616" s="3" t="str" cm="1">
        <f t="array" ref="K15616">_xlfn.LET(_xlpm.d,UPPER(TRIM(CLEAN(SUBSTITUTE(F15616,CHAR(160),"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17" spans="2:11" hidden="1" x14ac:dyDescent="0.25">
      <c r="B15617" s="20">
        <v>45915</v>
      </c>
      <c r="C15617" s="2" t="s">
        <v>1</v>
      </c>
      <c r="D15617" s="2" t="s">
        <v>3100</v>
      </c>
      <c r="E15617" s="2" t="s">
        <v>254</v>
      </c>
      <c r="F15617" s="2" t="s">
        <v>4969</v>
      </c>
      <c r="G15617" s="5">
        <v>200</v>
      </c>
      <c r="H15617" s="5">
        <v>33.5</v>
      </c>
      <c r="I15617" s="5">
        <v>6700</v>
      </c>
      <c r="J15617" s="5">
        <v>11754840.270000001</v>
      </c>
      <c r="K15617" s="3" t="str" cm="1">
        <f t="array" ref="K15617">_xlfn.LET(_xlpm.d,UPPER(TRIM(CLEAN(SUBSTITUTE(F15617,CHAR(160),"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18" spans="2:11" hidden="1" x14ac:dyDescent="0.25">
      <c r="B15618" s="20">
        <v>45915</v>
      </c>
      <c r="C15618" s="2" t="s">
        <v>1</v>
      </c>
      <c r="D15618" s="2" t="s">
        <v>5461</v>
      </c>
      <c r="E15618" s="2" t="s">
        <v>4997</v>
      </c>
      <c r="F15618" s="2" t="s">
        <v>4969</v>
      </c>
      <c r="G15618" s="5">
        <v>15</v>
      </c>
      <c r="H15618" s="5">
        <v>31.8</v>
      </c>
      <c r="I15618" s="5">
        <v>477</v>
      </c>
      <c r="J15618" s="5">
        <v>11755317.270000001</v>
      </c>
      <c r="K15618" s="3" t="str" cm="1">
        <f t="array" ref="K15618">_xlfn.LET(_xlpm.d,UPPER(TRIM(CLEAN(SUBSTITUTE(F15618,CHAR(160),"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19" spans="2:11" hidden="1" x14ac:dyDescent="0.25">
      <c r="B15619" s="20">
        <v>45915</v>
      </c>
      <c r="C15619" s="2" t="s">
        <v>1</v>
      </c>
      <c r="D15619" s="2" t="s">
        <v>3101</v>
      </c>
      <c r="E15619" s="2" t="s">
        <v>3</v>
      </c>
      <c r="F15619" s="2" t="s">
        <v>4969</v>
      </c>
      <c r="G15619" s="5">
        <v>100</v>
      </c>
      <c r="H15619" s="5">
        <v>31.8</v>
      </c>
      <c r="I15619" s="5">
        <v>3180</v>
      </c>
      <c r="J15619" s="5">
        <v>11758497.270000001</v>
      </c>
      <c r="K15619" s="3" t="str" cm="1">
        <f t="array" ref="K15619">_xlfn.LET(_xlpm.d,UPPER(TRIM(CLEAN(SUBSTITUTE(F15619,CHAR(160),"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20" spans="2:11" hidden="1" x14ac:dyDescent="0.25">
      <c r="B15620" s="20">
        <v>45915</v>
      </c>
      <c r="C15620" s="2" t="s">
        <v>1</v>
      </c>
      <c r="D15620" s="2" t="s">
        <v>5462</v>
      </c>
      <c r="E15620" s="2" t="s">
        <v>5004</v>
      </c>
      <c r="F15620" s="2" t="s">
        <v>4969</v>
      </c>
      <c r="G15620" s="5">
        <v>35</v>
      </c>
      <c r="H15620" s="5">
        <v>31.8</v>
      </c>
      <c r="I15620" s="5">
        <v>1113</v>
      </c>
      <c r="J15620" s="5">
        <v>11759610.270000001</v>
      </c>
      <c r="K15620" s="3" t="str" cm="1">
        <f t="array" ref="K15620">_xlfn.LET(_xlpm.d,UPPER(TRIM(CLEAN(SUBSTITUTE(F15620,CHAR(160),"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21" spans="2:11" hidden="1" x14ac:dyDescent="0.25">
      <c r="B15621" s="20">
        <v>45915</v>
      </c>
      <c r="C15621" s="2" t="s">
        <v>1</v>
      </c>
      <c r="D15621" s="2" t="s">
        <v>3103</v>
      </c>
      <c r="E15621" s="2" t="s">
        <v>25</v>
      </c>
      <c r="F15621" s="2" t="s">
        <v>4969</v>
      </c>
      <c r="G15621" s="5">
        <v>100</v>
      </c>
      <c r="H15621" s="5">
        <v>28.55</v>
      </c>
      <c r="I15621" s="5">
        <v>2855</v>
      </c>
      <c r="J15621" s="5">
        <v>11762465.270000001</v>
      </c>
      <c r="K15621" s="3" t="str" cm="1">
        <f t="array" ref="K15621">_xlfn.LET(_xlpm.d,UPPER(TRIM(CLEAN(SUBSTITUTE(F15621,CHAR(160),"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22" spans="2:11" hidden="1" x14ac:dyDescent="0.25">
      <c r="B15622" s="20">
        <v>45915</v>
      </c>
      <c r="C15622" s="2" t="s">
        <v>1</v>
      </c>
      <c r="D15622" s="2" t="s">
        <v>3104</v>
      </c>
      <c r="E15622" s="2" t="s">
        <v>832</v>
      </c>
      <c r="F15622" s="2" t="s">
        <v>4969</v>
      </c>
      <c r="G15622" s="5">
        <v>90</v>
      </c>
      <c r="H15622" s="5">
        <v>31.8</v>
      </c>
      <c r="I15622" s="5">
        <v>2862</v>
      </c>
      <c r="J15622" s="5">
        <v>11765327.270000001</v>
      </c>
      <c r="K15622" s="3" t="str" cm="1">
        <f t="array" ref="K15622">_xlfn.LET(_xlpm.d,UPPER(TRIM(CLEAN(SUBSTITUTE(F15622,CHAR(160),"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23" spans="2:11" hidden="1" x14ac:dyDescent="0.25">
      <c r="B15623" s="20">
        <v>45916</v>
      </c>
      <c r="C15623" s="2" t="s">
        <v>1</v>
      </c>
      <c r="D15623" s="2" t="s">
        <v>5463</v>
      </c>
      <c r="E15623" s="2" t="s">
        <v>276</v>
      </c>
      <c r="F15623" s="2" t="s">
        <v>4969</v>
      </c>
      <c r="G15623" s="5">
        <v>140</v>
      </c>
      <c r="H15623" s="5">
        <v>33.5</v>
      </c>
      <c r="I15623" s="5">
        <v>4690</v>
      </c>
      <c r="J15623" s="5">
        <v>11770017.270000001</v>
      </c>
      <c r="K15623" s="3" t="str" cm="1">
        <f t="array" ref="K15623">_xlfn.LET(_xlpm.d,UPPER(TRIM(CLEAN(SUBSTITUTE(F15623,CHAR(160),"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24" spans="2:11" hidden="1" x14ac:dyDescent="0.25">
      <c r="B15624" s="20">
        <v>45916</v>
      </c>
      <c r="C15624" s="2" t="s">
        <v>1</v>
      </c>
      <c r="D15624" s="2" t="s">
        <v>1100</v>
      </c>
      <c r="E15624" s="2" t="s">
        <v>78</v>
      </c>
      <c r="F15624" s="2" t="s">
        <v>4969</v>
      </c>
      <c r="G15624" s="5">
        <v>250</v>
      </c>
      <c r="H15624" s="5">
        <v>33.5</v>
      </c>
      <c r="I15624" s="5">
        <v>8375</v>
      </c>
      <c r="J15624" s="5">
        <v>11778392.270000001</v>
      </c>
      <c r="K15624" s="3" t="str" cm="1">
        <f t="array" ref="K15624">_xlfn.LET(_xlpm.d,UPPER(TRIM(CLEAN(SUBSTITUTE(F15624,CHAR(160),"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25" spans="2:11" hidden="1" x14ac:dyDescent="0.25">
      <c r="B15625" s="20">
        <v>45916</v>
      </c>
      <c r="C15625" s="2" t="s">
        <v>1</v>
      </c>
      <c r="D15625" s="2" t="s">
        <v>1435</v>
      </c>
      <c r="E15625" s="2" t="s">
        <v>147</v>
      </c>
      <c r="F15625" s="2" t="s">
        <v>4969</v>
      </c>
      <c r="G15625" s="5">
        <v>300</v>
      </c>
      <c r="H15625" s="5">
        <v>33.5</v>
      </c>
      <c r="I15625" s="5">
        <v>10050</v>
      </c>
      <c r="J15625" s="5">
        <v>11788442.270000001</v>
      </c>
      <c r="K15625" s="3" t="str" cm="1">
        <f t="array" ref="K15625">_xlfn.LET(_xlpm.d,UPPER(TRIM(CLEAN(SUBSTITUTE(F15625,CHAR(160),"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26" spans="2:11" hidden="1" x14ac:dyDescent="0.25">
      <c r="B15626" s="20">
        <v>45916</v>
      </c>
      <c r="C15626" s="2" t="s">
        <v>1</v>
      </c>
      <c r="D15626" s="2" t="s">
        <v>5464</v>
      </c>
      <c r="E15626" s="2" t="s">
        <v>214</v>
      </c>
      <c r="F15626" s="2" t="s">
        <v>4969</v>
      </c>
      <c r="G15626" s="5">
        <v>350</v>
      </c>
      <c r="H15626" s="5">
        <v>25.5</v>
      </c>
      <c r="I15626" s="5">
        <v>8925</v>
      </c>
      <c r="J15626" s="5">
        <v>11797367.270000001</v>
      </c>
      <c r="K15626" s="3" t="str" cm="1">
        <f t="array" ref="K15626">_xlfn.LET(_xlpm.d,UPPER(TRIM(CLEAN(SUBSTITUTE(F15626,CHAR(160),"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27" spans="2:11" hidden="1" x14ac:dyDescent="0.25">
      <c r="B15627" s="20">
        <v>45916</v>
      </c>
      <c r="C15627" s="2" t="s">
        <v>1</v>
      </c>
      <c r="D15627" s="2" t="s">
        <v>4496</v>
      </c>
      <c r="E15627" s="2" t="s">
        <v>232</v>
      </c>
      <c r="F15627" s="2" t="s">
        <v>4969</v>
      </c>
      <c r="G15627" s="5">
        <v>90</v>
      </c>
      <c r="H15627" s="5">
        <v>33.5</v>
      </c>
      <c r="I15627" s="5">
        <v>3015</v>
      </c>
      <c r="J15627" s="5">
        <v>11800382.270000001</v>
      </c>
      <c r="K15627" s="3" t="str" cm="1">
        <f t="array" ref="K15627">_xlfn.LET(_xlpm.d,UPPER(TRIM(CLEAN(SUBSTITUTE(F15627,CHAR(160),"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28" spans="2:11" hidden="1" x14ac:dyDescent="0.25">
      <c r="B15628" s="20">
        <v>45916</v>
      </c>
      <c r="C15628" s="2" t="s">
        <v>1</v>
      </c>
      <c r="D15628" s="2" t="s">
        <v>1101</v>
      </c>
      <c r="E15628" s="2" t="s">
        <v>273</v>
      </c>
      <c r="F15628" s="2" t="s">
        <v>4969</v>
      </c>
      <c r="G15628" s="5">
        <v>310</v>
      </c>
      <c r="H15628" s="5">
        <v>25.5</v>
      </c>
      <c r="I15628" s="5">
        <v>7905</v>
      </c>
      <c r="J15628" s="5">
        <v>11808287.270000001</v>
      </c>
      <c r="K15628" s="3" t="str" cm="1">
        <f t="array" ref="K15628">_xlfn.LET(_xlpm.d,UPPER(TRIM(CLEAN(SUBSTITUTE(F15628,CHAR(160),"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29" spans="2:11" hidden="1" x14ac:dyDescent="0.25">
      <c r="B15629" s="20">
        <v>45916</v>
      </c>
      <c r="C15629" s="2" t="s">
        <v>1</v>
      </c>
      <c r="D15629" s="2" t="s">
        <v>3105</v>
      </c>
      <c r="E15629" s="2" t="s">
        <v>186</v>
      </c>
      <c r="F15629" s="2" t="s">
        <v>4969</v>
      </c>
      <c r="G15629" s="5">
        <v>100</v>
      </c>
      <c r="H15629" s="5">
        <v>33.5</v>
      </c>
      <c r="I15629" s="5">
        <v>3350</v>
      </c>
      <c r="J15629" s="5">
        <v>11811637.270000001</v>
      </c>
      <c r="K15629" s="3" t="str" cm="1">
        <f t="array" ref="K15629">_xlfn.LET(_xlpm.d,UPPER(TRIM(CLEAN(SUBSTITUTE(F15629,CHAR(160),"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30" spans="2:11" hidden="1" x14ac:dyDescent="0.25">
      <c r="B15630" s="20">
        <v>45916</v>
      </c>
      <c r="C15630" s="2" t="s">
        <v>1</v>
      </c>
      <c r="D15630" s="2" t="s">
        <v>1535</v>
      </c>
      <c r="E15630" s="2" t="s">
        <v>158</v>
      </c>
      <c r="F15630" s="2" t="s">
        <v>4969</v>
      </c>
      <c r="G15630" s="5">
        <v>400</v>
      </c>
      <c r="H15630" s="5">
        <v>25.5</v>
      </c>
      <c r="I15630" s="5">
        <v>10200</v>
      </c>
      <c r="J15630" s="5">
        <v>11821837.270000001</v>
      </c>
      <c r="K15630" s="3" t="str" cm="1">
        <f t="array" ref="K15630">_xlfn.LET(_xlpm.d,UPPER(TRIM(CLEAN(SUBSTITUTE(F15630,CHAR(160),"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31" spans="2:11" hidden="1" x14ac:dyDescent="0.25">
      <c r="B15631" s="20">
        <v>45916</v>
      </c>
      <c r="C15631" s="2" t="s">
        <v>1</v>
      </c>
      <c r="D15631" s="2" t="s">
        <v>5465</v>
      </c>
      <c r="E15631" s="2" t="s">
        <v>165</v>
      </c>
      <c r="F15631" s="2" t="s">
        <v>4969</v>
      </c>
      <c r="G15631" s="5">
        <v>160</v>
      </c>
      <c r="H15631" s="5">
        <v>33.5</v>
      </c>
      <c r="I15631" s="5">
        <v>5360</v>
      </c>
      <c r="J15631" s="5">
        <v>11827197.270000001</v>
      </c>
      <c r="K15631" s="3" t="str" cm="1">
        <f t="array" ref="K15631">_xlfn.LET(_xlpm.d,UPPER(TRIM(CLEAN(SUBSTITUTE(F15631,CHAR(160),"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32" spans="2:11" hidden="1" x14ac:dyDescent="0.25">
      <c r="B15632" s="20">
        <v>45916</v>
      </c>
      <c r="C15632" s="2" t="s">
        <v>1</v>
      </c>
      <c r="D15632" s="2" t="s">
        <v>1102</v>
      </c>
      <c r="E15632" s="2" t="s">
        <v>234</v>
      </c>
      <c r="F15632" s="2" t="s">
        <v>4969</v>
      </c>
      <c r="G15632" s="5">
        <v>150</v>
      </c>
      <c r="H15632" s="5">
        <v>33.5</v>
      </c>
      <c r="I15632" s="5">
        <v>5025</v>
      </c>
      <c r="J15632" s="5">
        <v>11832222.270000001</v>
      </c>
      <c r="K15632" s="3" t="str" cm="1">
        <f t="array" ref="K15632">_xlfn.LET(_xlpm.d,UPPER(TRIM(CLEAN(SUBSTITUTE(F15632,CHAR(160),"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33" spans="2:11" hidden="1" x14ac:dyDescent="0.25">
      <c r="B15633" s="20">
        <v>45916</v>
      </c>
      <c r="C15633" s="2" t="s">
        <v>1</v>
      </c>
      <c r="D15633" s="2" t="s">
        <v>5466</v>
      </c>
      <c r="E15633" s="2" t="s">
        <v>50</v>
      </c>
      <c r="F15633" s="2" t="s">
        <v>4969</v>
      </c>
      <c r="G15633" s="5">
        <v>300</v>
      </c>
      <c r="H15633" s="5">
        <v>30</v>
      </c>
      <c r="I15633" s="5">
        <v>9000</v>
      </c>
      <c r="J15633" s="5">
        <v>11841222.270000001</v>
      </c>
      <c r="K15633" s="3" t="str" cm="1">
        <f t="array" ref="K15633">_xlfn.LET(_xlpm.d,UPPER(TRIM(CLEAN(SUBSTITUTE(F15633,CHAR(160),"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34" spans="2:11" hidden="1" x14ac:dyDescent="0.25">
      <c r="B15634" s="20">
        <v>45916</v>
      </c>
      <c r="C15634" s="2" t="s">
        <v>1</v>
      </c>
      <c r="D15634" s="2" t="s">
        <v>697</v>
      </c>
      <c r="E15634" s="2" t="s">
        <v>261</v>
      </c>
      <c r="F15634" s="2" t="s">
        <v>4969</v>
      </c>
      <c r="G15634" s="5">
        <v>150</v>
      </c>
      <c r="H15634" s="5">
        <v>25.5</v>
      </c>
      <c r="I15634" s="5">
        <v>3825</v>
      </c>
      <c r="J15634" s="5">
        <v>11845047.270000001</v>
      </c>
      <c r="K15634" s="3" t="str" cm="1">
        <f t="array" ref="K15634">_xlfn.LET(_xlpm.d,UPPER(TRIM(CLEAN(SUBSTITUTE(F15634,CHAR(160),"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35" spans="2:11" hidden="1" x14ac:dyDescent="0.25">
      <c r="B15635" s="20">
        <v>45916</v>
      </c>
      <c r="C15635" s="2" t="s">
        <v>1</v>
      </c>
      <c r="D15635" s="2" t="s">
        <v>1536</v>
      </c>
      <c r="E15635" s="2" t="s">
        <v>156</v>
      </c>
      <c r="F15635" s="2" t="s">
        <v>4969</v>
      </c>
      <c r="G15635" s="5">
        <v>210</v>
      </c>
      <c r="H15635" s="5">
        <v>25.5</v>
      </c>
      <c r="I15635" s="5">
        <v>5355</v>
      </c>
      <c r="J15635" s="5">
        <v>11850402.270000001</v>
      </c>
      <c r="K15635" s="3" t="str" cm="1">
        <f t="array" ref="K15635">_xlfn.LET(_xlpm.d,UPPER(TRIM(CLEAN(SUBSTITUTE(F15635,CHAR(160),"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36" spans="2:11" hidden="1" x14ac:dyDescent="0.25">
      <c r="B15636" s="20">
        <v>45916</v>
      </c>
      <c r="C15636" s="2" t="s">
        <v>1</v>
      </c>
      <c r="D15636" s="2" t="s">
        <v>5467</v>
      </c>
      <c r="E15636" s="2" t="s">
        <v>1735</v>
      </c>
      <c r="F15636" s="2" t="s">
        <v>4969</v>
      </c>
      <c r="G15636" s="5">
        <v>120</v>
      </c>
      <c r="H15636" s="5">
        <v>33.99</v>
      </c>
      <c r="I15636" s="5">
        <v>4078.8</v>
      </c>
      <c r="J15636" s="5">
        <v>11854481.070000002</v>
      </c>
      <c r="K15636" s="3" t="str" cm="1">
        <f t="array" ref="K15636">_xlfn.LET(_xlpm.d,UPPER(TRIM(CLEAN(SUBSTITUTE(F15636,CHAR(160),"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37" spans="2:11" hidden="1" x14ac:dyDescent="0.25">
      <c r="B15637" s="20">
        <v>45916</v>
      </c>
      <c r="C15637" s="2" t="s">
        <v>1</v>
      </c>
      <c r="D15637" s="2" t="s">
        <v>5468</v>
      </c>
      <c r="E15637" s="2" t="s">
        <v>6</v>
      </c>
      <c r="F15637" s="2" t="s">
        <v>4969</v>
      </c>
      <c r="G15637" s="5">
        <v>200</v>
      </c>
      <c r="H15637" s="5">
        <v>33.99</v>
      </c>
      <c r="I15637" s="5">
        <v>6798</v>
      </c>
      <c r="J15637" s="5">
        <v>11861279.070000002</v>
      </c>
      <c r="K15637" s="3" t="str" cm="1">
        <f t="array" ref="K15637">_xlfn.LET(_xlpm.d,UPPER(TRIM(CLEAN(SUBSTITUTE(F15637,CHAR(160),"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38" spans="2:11" hidden="1" x14ac:dyDescent="0.25">
      <c r="B15638" s="20">
        <v>45916</v>
      </c>
      <c r="C15638" s="2" t="s">
        <v>1</v>
      </c>
      <c r="D15638" s="2" t="s">
        <v>5469</v>
      </c>
      <c r="E15638" s="2" t="s">
        <v>261</v>
      </c>
      <c r="F15638" s="2" t="s">
        <v>4969</v>
      </c>
      <c r="G15638" s="5">
        <v>120</v>
      </c>
      <c r="H15638" s="5">
        <v>25.5</v>
      </c>
      <c r="I15638" s="5">
        <v>3060</v>
      </c>
      <c r="J15638" s="5">
        <v>11864339.070000002</v>
      </c>
      <c r="K15638" s="3" t="str" cm="1">
        <f t="array" ref="K15638">_xlfn.LET(_xlpm.d,UPPER(TRIM(CLEAN(SUBSTITUTE(F15638,CHAR(160),"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39" spans="2:11" hidden="1" x14ac:dyDescent="0.25">
      <c r="B15639" s="20">
        <v>45916</v>
      </c>
      <c r="C15639" s="2" t="s">
        <v>1</v>
      </c>
      <c r="D15639" s="2" t="s">
        <v>5470</v>
      </c>
      <c r="E15639" s="2" t="s">
        <v>259</v>
      </c>
      <c r="F15639" s="2" t="s">
        <v>4969</v>
      </c>
      <c r="G15639" s="5">
        <v>120</v>
      </c>
      <c r="H15639" s="5">
        <v>25.5</v>
      </c>
      <c r="I15639" s="5">
        <v>3060</v>
      </c>
      <c r="J15639" s="5">
        <v>11867399.070000002</v>
      </c>
      <c r="K15639" s="3" t="str" cm="1">
        <f t="array" ref="K15639">_xlfn.LET(_xlpm.d,UPPER(TRIM(CLEAN(SUBSTITUTE(F15639,CHAR(160),"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40" spans="2:11" hidden="1" x14ac:dyDescent="0.25">
      <c r="B15640" s="20">
        <v>45916</v>
      </c>
      <c r="C15640" s="2" t="s">
        <v>1</v>
      </c>
      <c r="D15640" s="2" t="s">
        <v>5471</v>
      </c>
      <c r="E15640" s="2" t="s">
        <v>143</v>
      </c>
      <c r="F15640" s="2" t="s">
        <v>4969</v>
      </c>
      <c r="G15640" s="5">
        <v>150</v>
      </c>
      <c r="H15640" s="5">
        <v>25.5</v>
      </c>
      <c r="I15640" s="5">
        <v>3825</v>
      </c>
      <c r="J15640" s="5">
        <v>11871224.070000002</v>
      </c>
      <c r="K15640" s="3" t="str" cm="1">
        <f t="array" ref="K15640">_xlfn.LET(_xlpm.d,UPPER(TRIM(CLEAN(SUBSTITUTE(F15640,CHAR(160),"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41" spans="2:11" hidden="1" x14ac:dyDescent="0.25">
      <c r="B15641" s="20">
        <v>45916</v>
      </c>
      <c r="C15641" s="2" t="s">
        <v>1</v>
      </c>
      <c r="D15641" s="2" t="s">
        <v>5472</v>
      </c>
      <c r="E15641" s="2" t="s">
        <v>158</v>
      </c>
      <c r="F15641" s="2" t="s">
        <v>4969</v>
      </c>
      <c r="G15641" s="5">
        <v>150</v>
      </c>
      <c r="H15641" s="5">
        <v>25.5</v>
      </c>
      <c r="I15641" s="5">
        <v>3825</v>
      </c>
      <c r="J15641" s="5">
        <v>11875049.070000002</v>
      </c>
      <c r="K15641" s="3" t="str" cm="1">
        <f t="array" ref="K15641">_xlfn.LET(_xlpm.d,UPPER(TRIM(CLEAN(SUBSTITUTE(F15641,CHAR(160),"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42" spans="2:11" hidden="1" x14ac:dyDescent="0.25">
      <c r="B15642" s="20">
        <v>45916</v>
      </c>
      <c r="C15642" s="2" t="s">
        <v>1</v>
      </c>
      <c r="D15642" s="2" t="s">
        <v>5473</v>
      </c>
      <c r="E15642" s="2" t="s">
        <v>180</v>
      </c>
      <c r="F15642" s="2" t="s">
        <v>4969</v>
      </c>
      <c r="G15642" s="5">
        <v>150</v>
      </c>
      <c r="H15642" s="5">
        <v>25.5</v>
      </c>
      <c r="I15642" s="5">
        <v>3825</v>
      </c>
      <c r="J15642" s="5">
        <v>11878874.070000002</v>
      </c>
      <c r="K15642" s="3" t="str" cm="1">
        <f t="array" ref="K15642">_xlfn.LET(_xlpm.d,UPPER(TRIM(CLEAN(SUBSTITUTE(F15642,CHAR(160),"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43" spans="2:11" hidden="1" x14ac:dyDescent="0.25">
      <c r="B15643" s="20">
        <v>45916</v>
      </c>
      <c r="C15643" s="2" t="s">
        <v>1</v>
      </c>
      <c r="D15643" s="2" t="s">
        <v>3106</v>
      </c>
      <c r="E15643" s="2" t="s">
        <v>307</v>
      </c>
      <c r="F15643" s="2" t="s">
        <v>4969</v>
      </c>
      <c r="G15643" s="5">
        <v>700</v>
      </c>
      <c r="H15643" s="5">
        <v>33.5</v>
      </c>
      <c r="I15643" s="5">
        <v>23450</v>
      </c>
      <c r="J15643" s="5">
        <v>11902324.070000002</v>
      </c>
      <c r="K15643" s="3" t="str" cm="1">
        <f t="array" ref="K15643">_xlfn.LET(_xlpm.d,UPPER(TRIM(CLEAN(SUBSTITUTE(F15643,CHAR(160),"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44" spans="2:11" hidden="1" x14ac:dyDescent="0.25">
      <c r="B15644" s="20">
        <v>45916</v>
      </c>
      <c r="C15644" s="2" t="s">
        <v>1</v>
      </c>
      <c r="D15644" s="2" t="s">
        <v>3107</v>
      </c>
      <c r="E15644" s="2" t="s">
        <v>307</v>
      </c>
      <c r="F15644" s="2" t="s">
        <v>4969</v>
      </c>
      <c r="G15644" s="5">
        <v>40</v>
      </c>
      <c r="H15644" s="5">
        <v>0</v>
      </c>
      <c r="I15644" s="5">
        <v>0</v>
      </c>
      <c r="J15644" s="5">
        <v>11902324.070000002</v>
      </c>
      <c r="K15644" s="3" t="str" cm="1">
        <f t="array" ref="K15644">_xlfn.LET(_xlpm.d,UPPER(TRIM(CLEAN(SUBSTITUTE(F15644,CHAR(160),"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45" spans="2:11" hidden="1" x14ac:dyDescent="0.25">
      <c r="B15645" s="20">
        <v>45916</v>
      </c>
      <c r="C15645" s="2" t="s">
        <v>1</v>
      </c>
      <c r="D15645" s="2" t="s">
        <v>5474</v>
      </c>
      <c r="E15645" s="2" t="s">
        <v>263</v>
      </c>
      <c r="F15645" s="2" t="s">
        <v>4969</v>
      </c>
      <c r="G15645" s="5">
        <v>260</v>
      </c>
      <c r="H15645" s="5">
        <v>33.5</v>
      </c>
      <c r="I15645" s="5">
        <v>8710</v>
      </c>
      <c r="J15645" s="5">
        <v>11911034.070000002</v>
      </c>
      <c r="K15645" s="3" t="str" cm="1">
        <f t="array" ref="K15645">_xlfn.LET(_xlpm.d,UPPER(TRIM(CLEAN(SUBSTITUTE(F15645,CHAR(160),"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46" spans="2:11" hidden="1" x14ac:dyDescent="0.25">
      <c r="B15646" s="20">
        <v>45916</v>
      </c>
      <c r="C15646" s="2" t="s">
        <v>1</v>
      </c>
      <c r="D15646" s="2" t="s">
        <v>2063</v>
      </c>
      <c r="E15646" s="2" t="s">
        <v>807</v>
      </c>
      <c r="F15646" s="2" t="s">
        <v>4969</v>
      </c>
      <c r="G15646" s="5">
        <v>70</v>
      </c>
      <c r="H15646" s="5">
        <v>28.65</v>
      </c>
      <c r="I15646" s="5">
        <v>2005.5</v>
      </c>
      <c r="J15646" s="5">
        <v>11913039.570000002</v>
      </c>
      <c r="K15646" s="3" t="str" cm="1">
        <f t="array" ref="K15646">_xlfn.LET(_xlpm.d,UPPER(TRIM(CLEAN(SUBSTITUTE(F15646,CHAR(160),"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47" spans="2:11" hidden="1" x14ac:dyDescent="0.25">
      <c r="B15647" s="20">
        <v>45917</v>
      </c>
      <c r="C15647" s="2" t="s">
        <v>1</v>
      </c>
      <c r="D15647" s="2" t="s">
        <v>2064</v>
      </c>
      <c r="E15647" s="2" t="s">
        <v>143</v>
      </c>
      <c r="F15647" s="2" t="s">
        <v>4969</v>
      </c>
      <c r="G15647" s="5">
        <v>500</v>
      </c>
      <c r="H15647" s="5">
        <v>25.5</v>
      </c>
      <c r="I15647" s="5">
        <v>12750</v>
      </c>
      <c r="J15647" s="5">
        <v>11925789.570000002</v>
      </c>
      <c r="K15647" s="3" t="str" cm="1">
        <f t="array" ref="K15647">_xlfn.LET(_xlpm.d,UPPER(TRIM(CLEAN(SUBSTITUTE(F15647,CHAR(160),"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48" spans="2:11" hidden="1" x14ac:dyDescent="0.25">
      <c r="B15648" s="20">
        <v>45917</v>
      </c>
      <c r="C15648" s="2" t="s">
        <v>1</v>
      </c>
      <c r="D15648" s="2" t="s">
        <v>1103</v>
      </c>
      <c r="E15648" s="2" t="s">
        <v>266</v>
      </c>
      <c r="F15648" s="2" t="s">
        <v>4969</v>
      </c>
      <c r="G15648" s="5">
        <v>350</v>
      </c>
      <c r="H15648" s="5">
        <v>25.5</v>
      </c>
      <c r="I15648" s="5">
        <v>8925</v>
      </c>
      <c r="J15648" s="5">
        <v>11934714.570000002</v>
      </c>
      <c r="K15648" s="3" t="str" cm="1">
        <f t="array" ref="K15648">_xlfn.LET(_xlpm.d,UPPER(TRIM(CLEAN(SUBSTITUTE(F15648,CHAR(160),"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49" spans="2:11" hidden="1" x14ac:dyDescent="0.25">
      <c r="B15649" s="20">
        <v>45917</v>
      </c>
      <c r="C15649" s="2" t="s">
        <v>1</v>
      </c>
      <c r="D15649" s="2" t="s">
        <v>1537</v>
      </c>
      <c r="E15649" s="2" t="s">
        <v>141</v>
      </c>
      <c r="F15649" s="2" t="s">
        <v>4969</v>
      </c>
      <c r="G15649" s="5">
        <v>350</v>
      </c>
      <c r="H15649" s="5">
        <v>25.5</v>
      </c>
      <c r="I15649" s="5">
        <v>8925</v>
      </c>
      <c r="J15649" s="5">
        <v>11943639.570000002</v>
      </c>
      <c r="K15649" s="3" t="str" cm="1">
        <f t="array" ref="K15649">_xlfn.LET(_xlpm.d,UPPER(TRIM(CLEAN(SUBSTITUTE(F15649,CHAR(160),"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50" spans="2:11" hidden="1" x14ac:dyDescent="0.25">
      <c r="B15650" s="20">
        <v>45917</v>
      </c>
      <c r="C15650" s="2" t="s">
        <v>1</v>
      </c>
      <c r="D15650" s="2" t="s">
        <v>1104</v>
      </c>
      <c r="E15650" s="2" t="s">
        <v>145</v>
      </c>
      <c r="F15650" s="2" t="s">
        <v>4969</v>
      </c>
      <c r="G15650" s="5">
        <v>175</v>
      </c>
      <c r="H15650" s="5">
        <v>33.5</v>
      </c>
      <c r="I15650" s="5">
        <v>5862.5</v>
      </c>
      <c r="J15650" s="5">
        <v>11949502.070000002</v>
      </c>
      <c r="K15650" s="3" t="str" cm="1">
        <f t="array" ref="K15650">_xlfn.LET(_xlpm.d,UPPER(TRIM(CLEAN(SUBSTITUTE(F15650,CHAR(160),"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51" spans="2:11" hidden="1" x14ac:dyDescent="0.25">
      <c r="B15651" s="20">
        <v>45917</v>
      </c>
      <c r="C15651" s="2" t="s">
        <v>1</v>
      </c>
      <c r="D15651" s="2" t="s">
        <v>1105</v>
      </c>
      <c r="E15651" s="2" t="s">
        <v>282</v>
      </c>
      <c r="F15651" s="2" t="s">
        <v>4969</v>
      </c>
      <c r="G15651" s="5">
        <v>100</v>
      </c>
      <c r="H15651" s="5">
        <v>33.5</v>
      </c>
      <c r="I15651" s="5">
        <v>3350</v>
      </c>
      <c r="J15651" s="5">
        <v>11952852.070000002</v>
      </c>
      <c r="K15651" s="3" t="str" cm="1">
        <f t="array" ref="K15651">_xlfn.LET(_xlpm.d,UPPER(TRIM(CLEAN(SUBSTITUTE(F15651,CHAR(160),"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52" spans="2:11" hidden="1" x14ac:dyDescent="0.25">
      <c r="B15652" s="20">
        <v>45917</v>
      </c>
      <c r="C15652" s="2" t="s">
        <v>1</v>
      </c>
      <c r="D15652" s="2" t="s">
        <v>5475</v>
      </c>
      <c r="E15652" s="2" t="s">
        <v>273</v>
      </c>
      <c r="F15652" s="2" t="s">
        <v>4969</v>
      </c>
      <c r="G15652" s="5">
        <v>150</v>
      </c>
      <c r="H15652" s="5">
        <v>25.5</v>
      </c>
      <c r="I15652" s="5">
        <v>3825</v>
      </c>
      <c r="J15652" s="5">
        <v>11956677.070000002</v>
      </c>
      <c r="K15652" s="3" t="str" cm="1">
        <f t="array" ref="K15652">_xlfn.LET(_xlpm.d,UPPER(TRIM(CLEAN(SUBSTITUTE(F15652,CHAR(160),"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53" spans="2:11" hidden="1" x14ac:dyDescent="0.25">
      <c r="B15653" s="20">
        <v>45917</v>
      </c>
      <c r="C15653" s="2" t="s">
        <v>1</v>
      </c>
      <c r="D15653" s="2" t="s">
        <v>5476</v>
      </c>
      <c r="E15653" s="2" t="s">
        <v>214</v>
      </c>
      <c r="F15653" s="2" t="s">
        <v>4969</v>
      </c>
      <c r="G15653" s="5">
        <v>120</v>
      </c>
      <c r="H15653" s="5">
        <v>25.5</v>
      </c>
      <c r="I15653" s="5">
        <v>3060</v>
      </c>
      <c r="J15653" s="5">
        <v>11959737.070000002</v>
      </c>
      <c r="K15653" s="3" t="str" cm="1">
        <f t="array" ref="K15653">_xlfn.LET(_xlpm.d,UPPER(TRIM(CLEAN(SUBSTITUTE(F15653,CHAR(160),"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54" spans="2:11" hidden="1" x14ac:dyDescent="0.25">
      <c r="B15654" s="20">
        <v>45917</v>
      </c>
      <c r="C15654" s="2" t="s">
        <v>1</v>
      </c>
      <c r="D15654" s="2" t="s">
        <v>5477</v>
      </c>
      <c r="E15654" s="2" t="s">
        <v>156</v>
      </c>
      <c r="F15654" s="2" t="s">
        <v>4969</v>
      </c>
      <c r="G15654" s="5">
        <v>120</v>
      </c>
      <c r="H15654" s="5">
        <v>25.5</v>
      </c>
      <c r="I15654" s="5">
        <v>3060</v>
      </c>
      <c r="J15654" s="5">
        <v>11962797.070000002</v>
      </c>
      <c r="K15654" s="3" t="str" cm="1">
        <f t="array" ref="K15654">_xlfn.LET(_xlpm.d,UPPER(TRIM(CLEAN(SUBSTITUTE(F15654,CHAR(160),"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55" spans="2:11" hidden="1" x14ac:dyDescent="0.25">
      <c r="B15655" s="20">
        <v>45917</v>
      </c>
      <c r="C15655" s="2" t="s">
        <v>1</v>
      </c>
      <c r="D15655" s="2" t="s">
        <v>5478</v>
      </c>
      <c r="E15655" s="2" t="s">
        <v>141</v>
      </c>
      <c r="F15655" s="2" t="s">
        <v>4969</v>
      </c>
      <c r="G15655" s="5">
        <v>150</v>
      </c>
      <c r="H15655" s="5">
        <v>25.5</v>
      </c>
      <c r="I15655" s="5">
        <v>3825</v>
      </c>
      <c r="J15655" s="5">
        <v>11966622.070000002</v>
      </c>
      <c r="K15655" s="3" t="str" cm="1">
        <f t="array" ref="K15655">_xlfn.LET(_xlpm.d,UPPER(TRIM(CLEAN(SUBSTITUTE(F15655,CHAR(160),"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56" spans="2:11" hidden="1" x14ac:dyDescent="0.25">
      <c r="B15656" s="20">
        <v>45917</v>
      </c>
      <c r="C15656" s="2" t="s">
        <v>1</v>
      </c>
      <c r="D15656" s="2" t="s">
        <v>5479</v>
      </c>
      <c r="E15656" s="2" t="s">
        <v>266</v>
      </c>
      <c r="F15656" s="2" t="s">
        <v>4969</v>
      </c>
      <c r="G15656" s="5">
        <v>150</v>
      </c>
      <c r="H15656" s="5">
        <v>25.5</v>
      </c>
      <c r="I15656" s="5">
        <v>3825</v>
      </c>
      <c r="J15656" s="5">
        <v>11970447.070000002</v>
      </c>
      <c r="K15656" s="3" t="str" cm="1">
        <f t="array" ref="K15656">_xlfn.LET(_xlpm.d,UPPER(TRIM(CLEAN(SUBSTITUTE(F15656,CHAR(160),"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57" spans="2:11" hidden="1" x14ac:dyDescent="0.25">
      <c r="B15657" s="20">
        <v>45917</v>
      </c>
      <c r="C15657" s="2" t="s">
        <v>1</v>
      </c>
      <c r="D15657" s="2" t="s">
        <v>2065</v>
      </c>
      <c r="E15657" s="2" t="s">
        <v>189</v>
      </c>
      <c r="F15657" s="2" t="s">
        <v>4969</v>
      </c>
      <c r="G15657" s="5">
        <v>200</v>
      </c>
      <c r="H15657" s="5">
        <v>33.5</v>
      </c>
      <c r="I15657" s="5">
        <v>6700</v>
      </c>
      <c r="J15657" s="5">
        <v>11977147.070000002</v>
      </c>
      <c r="K15657" s="3" t="str" cm="1">
        <f t="array" ref="K15657">_xlfn.LET(_xlpm.d,UPPER(TRIM(CLEAN(SUBSTITUTE(F15657,CHAR(160),"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58" spans="2:11" hidden="1" x14ac:dyDescent="0.25">
      <c r="B15658" s="20">
        <v>45917</v>
      </c>
      <c r="C15658" s="2" t="s">
        <v>1</v>
      </c>
      <c r="D15658" s="2" t="s">
        <v>3108</v>
      </c>
      <c r="E15658" s="2" t="s">
        <v>288</v>
      </c>
      <c r="F15658" s="2" t="s">
        <v>4969</v>
      </c>
      <c r="G15658" s="5">
        <v>200</v>
      </c>
      <c r="H15658" s="5">
        <v>33.5</v>
      </c>
      <c r="I15658" s="5">
        <v>6700</v>
      </c>
      <c r="J15658" s="5">
        <v>11983847.070000002</v>
      </c>
      <c r="K15658" s="3" t="str" cm="1">
        <f t="array" ref="K15658">_xlfn.LET(_xlpm.d,UPPER(TRIM(CLEAN(SUBSTITUTE(F15658,CHAR(160),"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59" spans="2:11" hidden="1" x14ac:dyDescent="0.25">
      <c r="B15659" s="20">
        <v>45917</v>
      </c>
      <c r="C15659" s="2" t="s">
        <v>1</v>
      </c>
      <c r="D15659" s="2" t="s">
        <v>1340</v>
      </c>
      <c r="E15659" s="2" t="s">
        <v>286</v>
      </c>
      <c r="F15659" s="2" t="s">
        <v>4969</v>
      </c>
      <c r="G15659" s="5">
        <v>150</v>
      </c>
      <c r="H15659" s="5">
        <v>33.5</v>
      </c>
      <c r="I15659" s="5">
        <v>5025</v>
      </c>
      <c r="J15659" s="5">
        <v>11988872.070000002</v>
      </c>
      <c r="K15659" s="3" t="str" cm="1">
        <f t="array" ref="K15659">_xlfn.LET(_xlpm.d,UPPER(TRIM(CLEAN(SUBSTITUTE(F15659,CHAR(160),"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60" spans="2:11" hidden="1" x14ac:dyDescent="0.25">
      <c r="B15660" s="20">
        <v>45917</v>
      </c>
      <c r="C15660" s="2" t="s">
        <v>1</v>
      </c>
      <c r="D15660" s="2" t="s">
        <v>3109</v>
      </c>
      <c r="E15660" s="2" t="s">
        <v>730</v>
      </c>
      <c r="F15660" s="2" t="s">
        <v>4969</v>
      </c>
      <c r="G15660" s="5">
        <v>100</v>
      </c>
      <c r="H15660" s="5">
        <v>28.5</v>
      </c>
      <c r="I15660" s="5">
        <v>2850</v>
      </c>
      <c r="J15660" s="5">
        <v>11991722.070000002</v>
      </c>
      <c r="K15660" s="3" t="str" cm="1">
        <f t="array" ref="K15660">_xlfn.LET(_xlpm.d,UPPER(TRIM(CLEAN(SUBSTITUTE(F15660,CHAR(160),"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61" spans="2:11" hidden="1" x14ac:dyDescent="0.25">
      <c r="B15661" s="20">
        <v>45917</v>
      </c>
      <c r="C15661" s="2" t="s">
        <v>1</v>
      </c>
      <c r="D15661" s="2" t="s">
        <v>698</v>
      </c>
      <c r="E15661" s="2" t="s">
        <v>241</v>
      </c>
      <c r="F15661" s="2" t="s">
        <v>4969</v>
      </c>
      <c r="G15661" s="5">
        <v>140</v>
      </c>
      <c r="H15661" s="5">
        <v>33.5</v>
      </c>
      <c r="I15661" s="5">
        <v>4690</v>
      </c>
      <c r="J15661" s="5">
        <v>11996412.070000002</v>
      </c>
      <c r="K15661" s="3" t="str" cm="1">
        <f t="array" ref="K15661">_xlfn.LET(_xlpm.d,UPPER(TRIM(CLEAN(SUBSTITUTE(F15661,CHAR(160),"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62" spans="2:11" hidden="1" x14ac:dyDescent="0.25">
      <c r="B15662" s="20">
        <v>45918</v>
      </c>
      <c r="C15662" s="2" t="s">
        <v>1</v>
      </c>
      <c r="D15662" s="2" t="s">
        <v>3111</v>
      </c>
      <c r="E15662" s="2" t="s">
        <v>259</v>
      </c>
      <c r="F15662" s="2" t="s">
        <v>4969</v>
      </c>
      <c r="G15662" s="5">
        <v>100</v>
      </c>
      <c r="H15662" s="5">
        <v>25.5</v>
      </c>
      <c r="I15662" s="5">
        <v>2550</v>
      </c>
      <c r="J15662" s="5">
        <v>11998962.070000002</v>
      </c>
      <c r="K15662" s="3" t="str" cm="1">
        <f t="array" ref="K15662">_xlfn.LET(_xlpm.d,UPPER(TRIM(CLEAN(SUBSTITUTE(F15662,CHAR(160),"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63" spans="2:11" hidden="1" x14ac:dyDescent="0.25">
      <c r="B15663" s="20">
        <v>45918</v>
      </c>
      <c r="C15663" s="2" t="s">
        <v>1</v>
      </c>
      <c r="D15663" s="2" t="s">
        <v>1106</v>
      </c>
      <c r="E15663" s="2" t="s">
        <v>168</v>
      </c>
      <c r="F15663" s="2" t="s">
        <v>4969</v>
      </c>
      <c r="G15663" s="5">
        <v>120</v>
      </c>
      <c r="H15663" s="5">
        <v>33.5</v>
      </c>
      <c r="I15663" s="5">
        <v>4020</v>
      </c>
      <c r="J15663" s="5">
        <v>12002982.070000002</v>
      </c>
      <c r="K15663" s="3" t="str" cm="1">
        <f t="array" ref="K15663">_xlfn.LET(_xlpm.d,UPPER(TRIM(CLEAN(SUBSTITUTE(F15663,CHAR(160),"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64" spans="2:11" hidden="1" x14ac:dyDescent="0.25">
      <c r="B15664" s="20">
        <v>45918</v>
      </c>
      <c r="C15664" s="2" t="s">
        <v>1</v>
      </c>
      <c r="D15664" s="2" t="s">
        <v>3112</v>
      </c>
      <c r="E15664" s="2" t="s">
        <v>135</v>
      </c>
      <c r="F15664" s="2" t="s">
        <v>4969</v>
      </c>
      <c r="G15664" s="5">
        <v>130</v>
      </c>
      <c r="H15664" s="5">
        <v>33.5</v>
      </c>
      <c r="I15664" s="5">
        <v>4355</v>
      </c>
      <c r="J15664" s="5">
        <v>12007337.070000002</v>
      </c>
      <c r="K15664" s="3" t="str" cm="1">
        <f t="array" ref="K15664">_xlfn.LET(_xlpm.d,UPPER(TRIM(CLEAN(SUBSTITUTE(F15664,CHAR(160),"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65" spans="2:11" hidden="1" x14ac:dyDescent="0.25">
      <c r="B15665" s="20">
        <v>45918</v>
      </c>
      <c r="C15665" s="2" t="s">
        <v>1</v>
      </c>
      <c r="D15665" s="2" t="s">
        <v>2066</v>
      </c>
      <c r="E15665" s="2" t="s">
        <v>268</v>
      </c>
      <c r="F15665" s="2" t="s">
        <v>4969</v>
      </c>
      <c r="G15665" s="5">
        <v>300</v>
      </c>
      <c r="H15665" s="5">
        <v>25.5</v>
      </c>
      <c r="I15665" s="5">
        <v>7650</v>
      </c>
      <c r="J15665" s="5">
        <v>12014987.070000002</v>
      </c>
      <c r="K15665" s="3" t="str" cm="1">
        <f t="array" ref="K15665">_xlfn.LET(_xlpm.d,UPPER(TRIM(CLEAN(SUBSTITUTE(F15665,CHAR(160),"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66" spans="2:11" hidden="1" x14ac:dyDescent="0.25">
      <c r="B15666" s="20">
        <v>45918</v>
      </c>
      <c r="C15666" s="2" t="s">
        <v>1</v>
      </c>
      <c r="D15666" s="2" t="s">
        <v>3113</v>
      </c>
      <c r="E15666" s="2" t="s">
        <v>180</v>
      </c>
      <c r="F15666" s="2" t="s">
        <v>4969</v>
      </c>
      <c r="G15666" s="5">
        <v>70</v>
      </c>
      <c r="H15666" s="5">
        <v>25.5</v>
      </c>
      <c r="I15666" s="5">
        <v>1785</v>
      </c>
      <c r="J15666" s="5">
        <v>12016772.070000002</v>
      </c>
      <c r="K15666" s="3" t="str" cm="1">
        <f t="array" ref="K15666">_xlfn.LET(_xlpm.d,UPPER(TRIM(CLEAN(SUBSTITUTE(F15666,CHAR(160),"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67" spans="2:11" hidden="1" x14ac:dyDescent="0.25">
      <c r="B15667" s="20">
        <v>45918</v>
      </c>
      <c r="C15667" s="2" t="s">
        <v>1</v>
      </c>
      <c r="D15667" s="2" t="s">
        <v>2067</v>
      </c>
      <c r="E15667" s="2" t="s">
        <v>248</v>
      </c>
      <c r="F15667" s="2" t="s">
        <v>4969</v>
      </c>
      <c r="G15667" s="5">
        <v>150</v>
      </c>
      <c r="H15667" s="5">
        <v>25.5</v>
      </c>
      <c r="I15667" s="5">
        <v>3825</v>
      </c>
      <c r="J15667" s="5">
        <v>12020597.070000002</v>
      </c>
      <c r="K15667" s="3" t="str" cm="1">
        <f t="array" ref="K15667">_xlfn.LET(_xlpm.d,UPPER(TRIM(CLEAN(SUBSTITUTE(F15667,CHAR(160),"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68" spans="2:11" hidden="1" x14ac:dyDescent="0.25">
      <c r="B15668" s="20">
        <v>45918</v>
      </c>
      <c r="C15668" s="2" t="s">
        <v>1</v>
      </c>
      <c r="D15668" s="2" t="s">
        <v>1107</v>
      </c>
      <c r="E15668" s="2" t="s">
        <v>192</v>
      </c>
      <c r="F15668" s="2" t="s">
        <v>4969</v>
      </c>
      <c r="G15668" s="5">
        <v>150</v>
      </c>
      <c r="H15668" s="5">
        <v>33.5</v>
      </c>
      <c r="I15668" s="5">
        <v>5025</v>
      </c>
      <c r="J15668" s="5">
        <v>12025622.070000002</v>
      </c>
      <c r="K15668" s="3" t="str" cm="1">
        <f t="array" ref="K15668">_xlfn.LET(_xlpm.d,UPPER(TRIM(CLEAN(SUBSTITUTE(F15668,CHAR(160),"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69" spans="2:11" hidden="1" x14ac:dyDescent="0.25">
      <c r="B15669" s="20">
        <v>45918</v>
      </c>
      <c r="C15669" s="2" t="s">
        <v>1</v>
      </c>
      <c r="D15669" s="2" t="s">
        <v>5480</v>
      </c>
      <c r="E15669" s="2" t="s">
        <v>160</v>
      </c>
      <c r="F15669" s="2" t="s">
        <v>5481</v>
      </c>
      <c r="G15669" s="5">
        <v>120</v>
      </c>
      <c r="H15669" s="5">
        <v>33.5</v>
      </c>
      <c r="I15669" s="5">
        <v>4020</v>
      </c>
      <c r="J15669" s="5">
        <v>12029642.070000002</v>
      </c>
      <c r="K15669" s="3" t="str" cm="1">
        <f t="array" ref="K15669">_xlfn.LET(_xlpm.d,UPPER(TRIM(CLEAN(SUBSTITUTE(F15669,CHAR(160),"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70" spans="2:11" hidden="1" x14ac:dyDescent="0.25">
      <c r="B15670" s="20">
        <v>45918</v>
      </c>
      <c r="C15670" s="2" t="s">
        <v>1</v>
      </c>
      <c r="D15670" s="2" t="s">
        <v>5482</v>
      </c>
      <c r="E15670" s="2" t="s">
        <v>248</v>
      </c>
      <c r="F15670" s="2" t="s">
        <v>4969</v>
      </c>
      <c r="G15670" s="5">
        <v>150</v>
      </c>
      <c r="H15670" s="5">
        <v>25.5</v>
      </c>
      <c r="I15670" s="5">
        <v>3825</v>
      </c>
      <c r="J15670" s="5">
        <v>12033467.070000002</v>
      </c>
      <c r="K15670" s="3" t="str" cm="1">
        <f t="array" ref="K15670">_xlfn.LET(_xlpm.d,UPPER(TRIM(CLEAN(SUBSTITUTE(F15670,CHAR(160),"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71" spans="2:11" hidden="1" x14ac:dyDescent="0.25">
      <c r="B15671" s="20">
        <v>45918</v>
      </c>
      <c r="C15671" s="2" t="s">
        <v>1</v>
      </c>
      <c r="D15671" s="2" t="s">
        <v>5483</v>
      </c>
      <c r="E15671" s="2" t="s">
        <v>268</v>
      </c>
      <c r="F15671" s="2" t="s">
        <v>4969</v>
      </c>
      <c r="G15671" s="5">
        <v>150</v>
      </c>
      <c r="H15671" s="5">
        <v>25.5</v>
      </c>
      <c r="I15671" s="5">
        <v>3825</v>
      </c>
      <c r="J15671" s="5">
        <v>12037292.070000002</v>
      </c>
      <c r="K15671" s="3" t="str" cm="1">
        <f t="array" ref="K15671">_xlfn.LET(_xlpm.d,UPPER(TRIM(CLEAN(SUBSTITUTE(F15671,CHAR(160),"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72" spans="2:11" hidden="1" x14ac:dyDescent="0.25">
      <c r="B15672" s="20">
        <v>45918</v>
      </c>
      <c r="C15672" s="2" t="s">
        <v>1</v>
      </c>
      <c r="D15672" s="2" t="s">
        <v>5484</v>
      </c>
      <c r="E15672" s="2" t="s">
        <v>294</v>
      </c>
      <c r="F15672" s="2" t="s">
        <v>4969</v>
      </c>
      <c r="G15672" s="5">
        <v>120</v>
      </c>
      <c r="H15672" s="5">
        <v>25.5</v>
      </c>
      <c r="I15672" s="5">
        <v>3060</v>
      </c>
      <c r="J15672" s="5">
        <v>12040352.070000002</v>
      </c>
      <c r="K15672" s="3" t="str" cm="1">
        <f t="array" ref="K15672">_xlfn.LET(_xlpm.d,UPPER(TRIM(CLEAN(SUBSTITUTE(F15672,CHAR(160),"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73" spans="2:11" hidden="1" x14ac:dyDescent="0.25">
      <c r="B15673" s="20">
        <v>45918</v>
      </c>
      <c r="C15673" s="2" t="s">
        <v>1</v>
      </c>
      <c r="D15673" s="2" t="s">
        <v>5485</v>
      </c>
      <c r="E15673" s="2" t="s">
        <v>302</v>
      </c>
      <c r="F15673" s="2" t="s">
        <v>4969</v>
      </c>
      <c r="G15673" s="5">
        <v>130</v>
      </c>
      <c r="H15673" s="5">
        <v>27.8</v>
      </c>
      <c r="I15673" s="5">
        <v>3614</v>
      </c>
      <c r="J15673" s="5">
        <v>12043966.070000002</v>
      </c>
      <c r="K15673" s="3" t="str" cm="1">
        <f t="array" ref="K15673">_xlfn.LET(_xlpm.d,UPPER(TRIM(CLEAN(SUBSTITUTE(F15673,CHAR(160),"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74" spans="2:11" hidden="1" x14ac:dyDescent="0.25">
      <c r="B15674" s="20">
        <v>45918</v>
      </c>
      <c r="C15674" s="2" t="s">
        <v>1</v>
      </c>
      <c r="D15674" s="2" t="s">
        <v>5486</v>
      </c>
      <c r="E15674" s="2" t="s">
        <v>5004</v>
      </c>
      <c r="F15674" s="2" t="s">
        <v>4969</v>
      </c>
      <c r="G15674" s="5">
        <v>25</v>
      </c>
      <c r="H15674" s="5">
        <v>31.8</v>
      </c>
      <c r="I15674" s="5">
        <v>795</v>
      </c>
      <c r="J15674" s="5">
        <v>12044761.070000002</v>
      </c>
      <c r="K15674" s="3" t="str" cm="1">
        <f t="array" ref="K15674">_xlfn.LET(_xlpm.d,UPPER(TRIM(CLEAN(SUBSTITUTE(F15674,CHAR(160),"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75" spans="2:11" hidden="1" x14ac:dyDescent="0.25">
      <c r="B15675" s="20">
        <v>45918</v>
      </c>
      <c r="C15675" s="2" t="s">
        <v>1</v>
      </c>
      <c r="D15675" s="2" t="s">
        <v>1108</v>
      </c>
      <c r="E15675" s="2" t="s">
        <v>874</v>
      </c>
      <c r="F15675" s="2" t="s">
        <v>4969</v>
      </c>
      <c r="G15675" s="5">
        <v>400</v>
      </c>
      <c r="H15675" s="5">
        <v>25.95</v>
      </c>
      <c r="I15675" s="5">
        <v>10380</v>
      </c>
      <c r="J15675" s="5">
        <v>12055141.070000002</v>
      </c>
      <c r="K15675" s="3" t="str" cm="1">
        <f t="array" ref="K15675">_xlfn.LET(_xlpm.d,UPPER(TRIM(CLEAN(SUBSTITUTE(F15675,CHAR(160),"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76" spans="2:11" hidden="1" x14ac:dyDescent="0.25">
      <c r="B15676" s="20">
        <v>45918</v>
      </c>
      <c r="C15676" s="2" t="s">
        <v>1</v>
      </c>
      <c r="D15676" s="2" t="s">
        <v>3114</v>
      </c>
      <c r="E15676" s="2" t="s">
        <v>3</v>
      </c>
      <c r="F15676" s="2" t="s">
        <v>4969</v>
      </c>
      <c r="G15676" s="5">
        <v>60</v>
      </c>
      <c r="H15676" s="5">
        <v>31.8</v>
      </c>
      <c r="I15676" s="5">
        <v>1908</v>
      </c>
      <c r="J15676" s="5">
        <v>12057049.070000002</v>
      </c>
      <c r="K15676" s="3" t="str" cm="1">
        <f t="array" ref="K15676">_xlfn.LET(_xlpm.d,UPPER(TRIM(CLEAN(SUBSTITUTE(F15676,CHAR(160),"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77" spans="2:11" hidden="1" x14ac:dyDescent="0.25">
      <c r="B15677" s="20">
        <v>45918</v>
      </c>
      <c r="C15677" s="2" t="s">
        <v>1</v>
      </c>
      <c r="D15677" s="2" t="s">
        <v>5487</v>
      </c>
      <c r="E15677" s="2" t="s">
        <v>16</v>
      </c>
      <c r="F15677" s="2" t="s">
        <v>4969</v>
      </c>
      <c r="G15677" s="5">
        <v>120</v>
      </c>
      <c r="H15677" s="5">
        <v>33.5</v>
      </c>
      <c r="I15677" s="5">
        <v>4020</v>
      </c>
      <c r="J15677" s="5">
        <v>12061069.070000002</v>
      </c>
      <c r="K15677" s="3" t="str" cm="1">
        <f t="array" ref="K15677">_xlfn.LET(_xlpm.d,UPPER(TRIM(CLEAN(SUBSTITUTE(F15677,CHAR(160),"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78" spans="2:11" hidden="1" x14ac:dyDescent="0.25">
      <c r="B15678" s="20">
        <v>45918</v>
      </c>
      <c r="C15678" s="2" t="s">
        <v>1</v>
      </c>
      <c r="D15678" s="2" t="s">
        <v>3115</v>
      </c>
      <c r="E15678" s="2" t="s">
        <v>120</v>
      </c>
      <c r="F15678" s="2" t="s">
        <v>4969</v>
      </c>
      <c r="G15678" s="5">
        <v>45</v>
      </c>
      <c r="H15678" s="5">
        <v>28.8</v>
      </c>
      <c r="I15678" s="5">
        <v>1296</v>
      </c>
      <c r="J15678" s="5">
        <v>12062365.070000002</v>
      </c>
      <c r="K15678" s="3" t="str" cm="1">
        <f t="array" ref="K15678">_xlfn.LET(_xlpm.d,UPPER(TRIM(CLEAN(SUBSTITUTE(F15678,CHAR(160),"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79" spans="2:11" hidden="1" x14ac:dyDescent="0.25">
      <c r="B15679" s="20">
        <v>45919</v>
      </c>
      <c r="C15679" s="2" t="s">
        <v>1</v>
      </c>
      <c r="D15679" s="2" t="s">
        <v>2069</v>
      </c>
      <c r="E15679" s="2" t="s">
        <v>195</v>
      </c>
      <c r="F15679" s="2" t="s">
        <v>4969</v>
      </c>
      <c r="G15679" s="5">
        <v>350</v>
      </c>
      <c r="H15679" s="5">
        <v>33.5</v>
      </c>
      <c r="I15679" s="5">
        <v>11725</v>
      </c>
      <c r="J15679" s="5">
        <v>12074090.070000002</v>
      </c>
      <c r="K15679" s="3" t="str" cm="1">
        <f t="array" ref="K15679">_xlfn.LET(_xlpm.d,UPPER(TRIM(CLEAN(SUBSTITUTE(F15679,CHAR(160),"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80" spans="2:11" hidden="1" x14ac:dyDescent="0.25">
      <c r="B15680" s="20">
        <v>45919</v>
      </c>
      <c r="C15680" s="2" t="s">
        <v>1</v>
      </c>
      <c r="D15680" s="2" t="s">
        <v>3120</v>
      </c>
      <c r="E15680" s="2" t="s">
        <v>186</v>
      </c>
      <c r="F15680" s="2" t="s">
        <v>4969</v>
      </c>
      <c r="G15680" s="5">
        <v>100</v>
      </c>
      <c r="H15680" s="5">
        <v>33.5</v>
      </c>
      <c r="I15680" s="5">
        <v>3350</v>
      </c>
      <c r="J15680" s="5">
        <v>12077440.070000002</v>
      </c>
      <c r="K15680" s="3" t="str" cm="1">
        <f t="array" ref="K15680">_xlfn.LET(_xlpm.d,UPPER(TRIM(CLEAN(SUBSTITUTE(F15680,CHAR(160),"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81" spans="2:11" hidden="1" x14ac:dyDescent="0.25">
      <c r="B15681" s="20">
        <v>45919</v>
      </c>
      <c r="C15681" s="2" t="s">
        <v>1</v>
      </c>
      <c r="D15681" s="2" t="s">
        <v>2070</v>
      </c>
      <c r="E15681" s="2" t="s">
        <v>232</v>
      </c>
      <c r="F15681" s="2" t="s">
        <v>4969</v>
      </c>
      <c r="G15681" s="5">
        <v>130</v>
      </c>
      <c r="H15681" s="5">
        <v>33.5</v>
      </c>
      <c r="I15681" s="5">
        <v>4355</v>
      </c>
      <c r="J15681" s="5">
        <v>12081795.070000002</v>
      </c>
      <c r="K15681" s="3" t="str" cm="1">
        <f t="array" ref="K15681">_xlfn.LET(_xlpm.d,UPPER(TRIM(CLEAN(SUBSTITUTE(F15681,CHAR(160),"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82" spans="2:11" hidden="1" x14ac:dyDescent="0.25">
      <c r="B15682" s="20">
        <v>45919</v>
      </c>
      <c r="C15682" s="2" t="s">
        <v>1</v>
      </c>
      <c r="D15682" s="2" t="s">
        <v>2071</v>
      </c>
      <c r="E15682" s="2" t="s">
        <v>243</v>
      </c>
      <c r="F15682" s="2" t="s">
        <v>4969</v>
      </c>
      <c r="G15682" s="5">
        <v>90</v>
      </c>
      <c r="H15682" s="5">
        <v>33.5</v>
      </c>
      <c r="I15682" s="5">
        <v>3015</v>
      </c>
      <c r="J15682" s="5">
        <v>12084810.070000002</v>
      </c>
      <c r="K15682" s="3" t="str" cm="1">
        <f t="array" ref="K15682">_xlfn.LET(_xlpm.d,UPPER(TRIM(CLEAN(SUBSTITUTE(F15682,CHAR(160),"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83" spans="2:11" hidden="1" x14ac:dyDescent="0.25">
      <c r="B15683" s="20">
        <v>45919</v>
      </c>
      <c r="C15683" s="2" t="s">
        <v>1</v>
      </c>
      <c r="D15683" s="2" t="s">
        <v>1109</v>
      </c>
      <c r="E15683" s="2" t="s">
        <v>236</v>
      </c>
      <c r="F15683" s="2" t="s">
        <v>4969</v>
      </c>
      <c r="G15683" s="5">
        <v>600</v>
      </c>
      <c r="H15683" s="5">
        <v>33.5</v>
      </c>
      <c r="I15683" s="5">
        <v>20100</v>
      </c>
      <c r="J15683" s="5">
        <v>12104910.070000002</v>
      </c>
      <c r="K15683" s="3" t="str" cm="1">
        <f t="array" ref="K15683">_xlfn.LET(_xlpm.d,UPPER(TRIM(CLEAN(SUBSTITUTE(F15683,CHAR(160),"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84" spans="2:11" hidden="1" x14ac:dyDescent="0.25">
      <c r="B15684" s="20">
        <v>45919</v>
      </c>
      <c r="C15684" s="2" t="s">
        <v>1</v>
      </c>
      <c r="D15684" s="2" t="s">
        <v>3121</v>
      </c>
      <c r="E15684" s="2" t="s">
        <v>78</v>
      </c>
      <c r="F15684" s="2" t="s">
        <v>4969</v>
      </c>
      <c r="G15684" s="5">
        <v>320</v>
      </c>
      <c r="H15684" s="5">
        <v>33.5</v>
      </c>
      <c r="I15684" s="5">
        <v>10720</v>
      </c>
      <c r="J15684" s="5">
        <v>12115630.070000002</v>
      </c>
      <c r="K15684" s="3" t="str" cm="1">
        <f t="array" ref="K15684">_xlfn.LET(_xlpm.d,UPPER(TRIM(CLEAN(SUBSTITUTE(F15684,CHAR(160),"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85" spans="2:11" hidden="1" x14ac:dyDescent="0.25">
      <c r="B15685" s="20">
        <v>45919</v>
      </c>
      <c r="C15685" s="2" t="s">
        <v>1</v>
      </c>
      <c r="D15685" s="2" t="s">
        <v>1110</v>
      </c>
      <c r="E15685" s="2" t="s">
        <v>238</v>
      </c>
      <c r="F15685" s="2" t="s">
        <v>4969</v>
      </c>
      <c r="G15685" s="5">
        <v>350</v>
      </c>
      <c r="H15685" s="5">
        <v>33.5</v>
      </c>
      <c r="I15685" s="5">
        <v>11725</v>
      </c>
      <c r="J15685" s="5">
        <v>12127355.070000002</v>
      </c>
      <c r="K15685" s="3" t="str" cm="1">
        <f t="array" ref="K15685">_xlfn.LET(_xlpm.d,UPPER(TRIM(CLEAN(SUBSTITUTE(F15685,CHAR(160),"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86" spans="2:11" hidden="1" x14ac:dyDescent="0.25">
      <c r="B15686" s="20">
        <v>45919</v>
      </c>
      <c r="C15686" s="2" t="s">
        <v>1</v>
      </c>
      <c r="D15686" s="2" t="s">
        <v>3122</v>
      </c>
      <c r="E15686" s="2" t="s">
        <v>254</v>
      </c>
      <c r="F15686" s="2" t="s">
        <v>4969</v>
      </c>
      <c r="G15686" s="5">
        <v>50</v>
      </c>
      <c r="H15686" s="5">
        <v>33.5</v>
      </c>
      <c r="I15686" s="5">
        <v>1675</v>
      </c>
      <c r="J15686" s="5">
        <v>12129030.070000002</v>
      </c>
      <c r="K15686" s="3" t="str" cm="1">
        <f t="array" ref="K15686">_xlfn.LET(_xlpm.d,UPPER(TRIM(CLEAN(SUBSTITUTE(F15686,CHAR(160),"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87" spans="2:11" hidden="1" x14ac:dyDescent="0.25">
      <c r="B15687" s="20">
        <v>45919</v>
      </c>
      <c r="C15687" s="2" t="s">
        <v>1</v>
      </c>
      <c r="D15687" s="2" t="s">
        <v>1111</v>
      </c>
      <c r="E15687" s="2" t="s">
        <v>154</v>
      </c>
      <c r="F15687" s="2" t="s">
        <v>4969</v>
      </c>
      <c r="G15687" s="5">
        <v>500</v>
      </c>
      <c r="H15687" s="5">
        <v>33.5</v>
      </c>
      <c r="I15687" s="5">
        <v>16750</v>
      </c>
      <c r="J15687" s="5">
        <v>12145780.070000002</v>
      </c>
      <c r="K15687" s="3" t="str" cm="1">
        <f t="array" ref="K15687">_xlfn.LET(_xlpm.d,UPPER(TRIM(CLEAN(SUBSTITUTE(F15687,CHAR(160),"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88" spans="2:11" hidden="1" x14ac:dyDescent="0.25">
      <c r="B15688" s="20">
        <v>45919</v>
      </c>
      <c r="C15688" s="2" t="s">
        <v>1</v>
      </c>
      <c r="D15688" s="2" t="s">
        <v>2072</v>
      </c>
      <c r="E15688" s="2" t="s">
        <v>279</v>
      </c>
      <c r="F15688" s="2" t="s">
        <v>4969</v>
      </c>
      <c r="G15688" s="5">
        <v>250</v>
      </c>
      <c r="H15688" s="5">
        <v>33.5</v>
      </c>
      <c r="I15688" s="5">
        <v>8375</v>
      </c>
      <c r="J15688" s="5">
        <v>12154155.070000002</v>
      </c>
      <c r="K15688" s="3" t="str" cm="1">
        <f t="array" ref="K15688">_xlfn.LET(_xlpm.d,UPPER(TRIM(CLEAN(SUBSTITUTE(F15688,CHAR(160),"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89" spans="2:11" hidden="1" x14ac:dyDescent="0.25">
      <c r="B15689" s="20">
        <v>45919</v>
      </c>
      <c r="C15689" s="2" t="s">
        <v>1</v>
      </c>
      <c r="D15689" s="2" t="s">
        <v>4123</v>
      </c>
      <c r="E15689" s="2" t="s">
        <v>1701</v>
      </c>
      <c r="F15689" s="2" t="s">
        <v>4969</v>
      </c>
      <c r="G15689" s="5">
        <v>480</v>
      </c>
      <c r="H15689" s="5">
        <v>28.5</v>
      </c>
      <c r="I15689" s="5">
        <v>13680</v>
      </c>
      <c r="J15689" s="5">
        <v>12167835.070000002</v>
      </c>
      <c r="K15689" s="3" t="str" cm="1">
        <f t="array" ref="K15689">_xlfn.LET(_xlpm.d,UPPER(TRIM(CLEAN(SUBSTITUTE(F15689,CHAR(160),"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90" spans="2:11" hidden="1" x14ac:dyDescent="0.25">
      <c r="B15690" s="20">
        <v>45919</v>
      </c>
      <c r="C15690" s="2" t="s">
        <v>1</v>
      </c>
      <c r="D15690" s="2" t="s">
        <v>3123</v>
      </c>
      <c r="E15690" s="2" t="s">
        <v>1634</v>
      </c>
      <c r="F15690" s="2" t="s">
        <v>4969</v>
      </c>
      <c r="G15690" s="5">
        <v>150</v>
      </c>
      <c r="H15690" s="5">
        <v>28.5</v>
      </c>
      <c r="I15690" s="5">
        <v>4275</v>
      </c>
      <c r="J15690" s="5">
        <v>12172110.070000002</v>
      </c>
      <c r="K15690" s="3" t="str" cm="1">
        <f t="array" ref="K15690">_xlfn.LET(_xlpm.d,UPPER(TRIM(CLEAN(SUBSTITUTE(F15690,CHAR(160),"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91" spans="2:11" hidden="1" x14ac:dyDescent="0.25">
      <c r="B15691" s="20">
        <v>45919</v>
      </c>
      <c r="C15691" s="2" t="s">
        <v>1</v>
      </c>
      <c r="D15691" s="2" t="s">
        <v>5488</v>
      </c>
      <c r="E15691" s="2" t="s">
        <v>759</v>
      </c>
      <c r="F15691" s="2" t="s">
        <v>4969</v>
      </c>
      <c r="G15691" s="5">
        <v>166</v>
      </c>
      <c r="H15691" s="5">
        <v>31.8</v>
      </c>
      <c r="I15691" s="5">
        <v>5278.8</v>
      </c>
      <c r="J15691" s="5">
        <v>12177388.870000003</v>
      </c>
      <c r="K15691" s="3" t="str" cm="1">
        <f t="array" ref="K15691">_xlfn.LET(_xlpm.d,UPPER(TRIM(CLEAN(SUBSTITUTE(F15691,CHAR(160),"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92" spans="2:11" hidden="1" x14ac:dyDescent="0.25">
      <c r="B15692" s="20">
        <v>45919</v>
      </c>
      <c r="C15692" s="2" t="s">
        <v>1</v>
      </c>
      <c r="D15692" s="2" t="s">
        <v>1112</v>
      </c>
      <c r="E15692" s="2" t="s">
        <v>234</v>
      </c>
      <c r="F15692" s="2" t="s">
        <v>4969</v>
      </c>
      <c r="G15692" s="5">
        <v>200</v>
      </c>
      <c r="H15692" s="5">
        <v>33.5</v>
      </c>
      <c r="I15692" s="5">
        <v>6700</v>
      </c>
      <c r="J15692" s="5">
        <v>12184088.870000003</v>
      </c>
      <c r="K15692" s="3" t="str" cm="1">
        <f t="array" ref="K15692">_xlfn.LET(_xlpm.d,UPPER(TRIM(CLEAN(SUBSTITUTE(F15692,CHAR(160),"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93" spans="2:11" hidden="1" x14ac:dyDescent="0.25">
      <c r="B15693" s="20">
        <v>45919</v>
      </c>
      <c r="C15693" s="2" t="s">
        <v>1</v>
      </c>
      <c r="D15693" s="2" t="s">
        <v>1113</v>
      </c>
      <c r="E15693" s="2" t="s">
        <v>43</v>
      </c>
      <c r="F15693" s="2" t="s">
        <v>4969</v>
      </c>
      <c r="G15693" s="5">
        <v>75</v>
      </c>
      <c r="H15693" s="5">
        <v>28.95</v>
      </c>
      <c r="I15693" s="5">
        <v>2171.25</v>
      </c>
      <c r="J15693" s="5">
        <v>12186260.120000003</v>
      </c>
      <c r="K15693" s="3" t="str" cm="1">
        <f t="array" ref="K15693">_xlfn.LET(_xlpm.d,UPPER(TRIM(CLEAN(SUBSTITUTE(F15693,CHAR(160),"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94" spans="2:11" hidden="1" x14ac:dyDescent="0.25">
      <c r="B15694" s="20">
        <v>45919</v>
      </c>
      <c r="C15694" s="2" t="s">
        <v>1</v>
      </c>
      <c r="D15694" s="2" t="s">
        <v>3125</v>
      </c>
      <c r="E15694" s="2" t="s">
        <v>246</v>
      </c>
      <c r="F15694" s="2" t="s">
        <v>4969</v>
      </c>
      <c r="G15694" s="5">
        <v>180</v>
      </c>
      <c r="H15694" s="5">
        <v>33.5</v>
      </c>
      <c r="I15694" s="5">
        <v>6030</v>
      </c>
      <c r="J15694" s="5">
        <v>12192290.120000003</v>
      </c>
      <c r="K15694" s="3" t="str" cm="1">
        <f t="array" ref="K15694">_xlfn.LET(_xlpm.d,UPPER(TRIM(CLEAN(SUBSTITUTE(F15694,CHAR(160),"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95" spans="2:11" hidden="1" x14ac:dyDescent="0.25">
      <c r="B15695" s="20">
        <v>45919</v>
      </c>
      <c r="C15695" s="2" t="s">
        <v>1</v>
      </c>
      <c r="D15695" s="2" t="s">
        <v>2550</v>
      </c>
      <c r="E15695" s="2" t="s">
        <v>2447</v>
      </c>
      <c r="F15695" s="2" t="s">
        <v>4969</v>
      </c>
      <c r="G15695" s="5">
        <v>190</v>
      </c>
      <c r="H15695" s="5">
        <v>31.8</v>
      </c>
      <c r="I15695" s="5">
        <v>6042</v>
      </c>
      <c r="J15695" s="5">
        <v>12198332.120000003</v>
      </c>
      <c r="K15695" s="3" t="str" cm="1">
        <f t="array" ref="K15695">_xlfn.LET(_xlpm.d,UPPER(TRIM(CLEAN(SUBSTITUTE(F15695,CHAR(160),"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96" spans="2:11" hidden="1" x14ac:dyDescent="0.25">
      <c r="B15696" s="20">
        <v>45919</v>
      </c>
      <c r="C15696" s="2" t="s">
        <v>1</v>
      </c>
      <c r="D15696" s="2" t="s">
        <v>4275</v>
      </c>
      <c r="E15696" s="2" t="s">
        <v>170</v>
      </c>
      <c r="F15696" s="2" t="s">
        <v>4969</v>
      </c>
      <c r="G15696" s="5">
        <v>30</v>
      </c>
      <c r="H15696" s="5">
        <v>31.8</v>
      </c>
      <c r="I15696" s="5">
        <v>954</v>
      </c>
      <c r="J15696" s="5">
        <v>12199286.120000003</v>
      </c>
      <c r="K15696" s="3" t="str" cm="1">
        <f t="array" ref="K15696">_xlfn.LET(_xlpm.d,UPPER(TRIM(CLEAN(SUBSTITUTE(F15696,CHAR(160),"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97" spans="2:11" hidden="1" x14ac:dyDescent="0.25">
      <c r="B15697" s="20">
        <v>45919</v>
      </c>
      <c r="C15697" s="2" t="s">
        <v>1</v>
      </c>
      <c r="D15697" s="2" t="s">
        <v>841</v>
      </c>
      <c r="E15697" s="2" t="s">
        <v>64</v>
      </c>
      <c r="F15697" s="2" t="s">
        <v>4969</v>
      </c>
      <c r="G15697" s="5">
        <v>40</v>
      </c>
      <c r="H15697" s="5">
        <v>31.8</v>
      </c>
      <c r="I15697" s="5">
        <v>1272</v>
      </c>
      <c r="J15697" s="5">
        <v>12200558.120000003</v>
      </c>
      <c r="K15697" s="3" t="str" cm="1">
        <f t="array" ref="K15697">_xlfn.LET(_xlpm.d,UPPER(TRIM(CLEAN(SUBSTITUTE(F15697,CHAR(160),"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98" spans="2:11" hidden="1" x14ac:dyDescent="0.25">
      <c r="B15698" s="20">
        <v>45919</v>
      </c>
      <c r="C15698" s="2" t="s">
        <v>1</v>
      </c>
      <c r="D15698" s="2" t="s">
        <v>3126</v>
      </c>
      <c r="E15698" s="2" t="s">
        <v>224</v>
      </c>
      <c r="F15698" s="2" t="s">
        <v>4969</v>
      </c>
      <c r="G15698" s="5">
        <v>1200</v>
      </c>
      <c r="H15698" s="5">
        <v>33.5</v>
      </c>
      <c r="I15698" s="5">
        <v>40200</v>
      </c>
      <c r="J15698" s="5">
        <v>12240758.120000003</v>
      </c>
      <c r="K15698" s="3" t="str" cm="1">
        <f t="array" ref="K15698">_xlfn.LET(_xlpm.d,UPPER(TRIM(CLEAN(SUBSTITUTE(F15698,CHAR(160),"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699" spans="2:11" hidden="1" x14ac:dyDescent="0.25">
      <c r="B15699" s="20">
        <v>45919</v>
      </c>
      <c r="C15699" s="2" t="s">
        <v>1</v>
      </c>
      <c r="D15699" s="2" t="s">
        <v>3127</v>
      </c>
      <c r="E15699" s="2" t="s">
        <v>305</v>
      </c>
      <c r="F15699" s="2" t="s">
        <v>4969</v>
      </c>
      <c r="G15699" s="5">
        <v>600</v>
      </c>
      <c r="H15699" s="5">
        <v>33.5</v>
      </c>
      <c r="I15699" s="5">
        <v>20100</v>
      </c>
      <c r="J15699" s="5">
        <v>12260858.120000003</v>
      </c>
      <c r="K15699" s="3" t="str" cm="1">
        <f t="array" ref="K15699">_xlfn.LET(_xlpm.d,UPPER(TRIM(CLEAN(SUBSTITUTE(F15699,CHAR(160),"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00" spans="2:11" hidden="1" x14ac:dyDescent="0.25">
      <c r="B15700" s="20">
        <v>45920</v>
      </c>
      <c r="C15700" s="2" t="s">
        <v>1</v>
      </c>
      <c r="D15700" s="2" t="s">
        <v>1436</v>
      </c>
      <c r="E15700" s="2" t="s">
        <v>149</v>
      </c>
      <c r="F15700" s="2" t="s">
        <v>4969</v>
      </c>
      <c r="G15700" s="5">
        <v>150</v>
      </c>
      <c r="H15700" s="5">
        <v>33.5</v>
      </c>
      <c r="I15700" s="5">
        <v>5025</v>
      </c>
      <c r="J15700" s="5">
        <v>12265883.120000003</v>
      </c>
      <c r="K15700" s="3" t="str" cm="1">
        <f t="array" ref="K15700">_xlfn.LET(_xlpm.d,UPPER(TRIM(CLEAN(SUBSTITUTE(F15700,CHAR(160),"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01" spans="2:11" hidden="1" x14ac:dyDescent="0.25">
      <c r="B15701" s="20">
        <v>45922</v>
      </c>
      <c r="C15701" s="2" t="s">
        <v>1</v>
      </c>
      <c r="D15701" s="2" t="s">
        <v>5489</v>
      </c>
      <c r="E15701" s="2" t="s">
        <v>5004</v>
      </c>
      <c r="F15701" s="2" t="s">
        <v>4969</v>
      </c>
      <c r="G15701" s="5">
        <v>55</v>
      </c>
      <c r="H15701" s="5">
        <v>31.8</v>
      </c>
      <c r="I15701" s="5">
        <v>1749</v>
      </c>
      <c r="J15701" s="5">
        <v>12267632.120000003</v>
      </c>
      <c r="K15701" s="3" t="str" cm="1">
        <f t="array" ref="K15701">_xlfn.LET(_xlpm.d,UPPER(TRIM(CLEAN(SUBSTITUTE(F15701,CHAR(160),"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02" spans="2:11" hidden="1" x14ac:dyDescent="0.25">
      <c r="B15702" s="20">
        <v>45922</v>
      </c>
      <c r="C15702" s="2" t="s">
        <v>1</v>
      </c>
      <c r="D15702" s="2" t="s">
        <v>3128</v>
      </c>
      <c r="E15702" s="2" t="s">
        <v>25</v>
      </c>
      <c r="F15702" s="2" t="s">
        <v>4969</v>
      </c>
      <c r="G15702" s="5">
        <v>20</v>
      </c>
      <c r="H15702" s="5">
        <v>28.55</v>
      </c>
      <c r="I15702" s="5">
        <v>571</v>
      </c>
      <c r="J15702" s="5">
        <v>12268203.120000003</v>
      </c>
      <c r="K15702" s="3" t="str" cm="1">
        <f t="array" ref="K15702">_xlfn.LET(_xlpm.d,UPPER(TRIM(CLEAN(SUBSTITUTE(F15702,CHAR(160),"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03" spans="2:11" hidden="1" x14ac:dyDescent="0.25">
      <c r="B15703" s="20">
        <v>45922</v>
      </c>
      <c r="C15703" s="2" t="s">
        <v>1</v>
      </c>
      <c r="D15703" s="2" t="s">
        <v>3703</v>
      </c>
      <c r="E15703" s="2" t="s">
        <v>3</v>
      </c>
      <c r="F15703" s="2" t="s">
        <v>4969</v>
      </c>
      <c r="G15703" s="5">
        <v>120</v>
      </c>
      <c r="H15703" s="5">
        <v>31.8</v>
      </c>
      <c r="I15703" s="5">
        <v>3816</v>
      </c>
      <c r="J15703" s="5">
        <v>12272019.120000003</v>
      </c>
      <c r="K15703" s="3" t="str" cm="1">
        <f t="array" ref="K15703">_xlfn.LET(_xlpm.d,UPPER(TRIM(CLEAN(SUBSTITUTE(F15703,CHAR(160),"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04" spans="2:11" hidden="1" x14ac:dyDescent="0.25">
      <c r="B15704" s="20">
        <v>45922</v>
      </c>
      <c r="C15704" s="2" t="s">
        <v>1</v>
      </c>
      <c r="D15704" s="2" t="s">
        <v>3129</v>
      </c>
      <c r="E15704" s="2" t="s">
        <v>832</v>
      </c>
      <c r="F15704" s="2" t="s">
        <v>4969</v>
      </c>
      <c r="G15704" s="5">
        <v>50</v>
      </c>
      <c r="H15704" s="5">
        <v>31.8</v>
      </c>
      <c r="I15704" s="5">
        <v>1590</v>
      </c>
      <c r="J15704" s="5">
        <v>12273609.120000003</v>
      </c>
      <c r="K15704" s="3" t="str" cm="1">
        <f t="array" ref="K15704">_xlfn.LET(_xlpm.d,UPPER(TRIM(CLEAN(SUBSTITUTE(F15704,CHAR(160),"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05" spans="2:11" hidden="1" x14ac:dyDescent="0.25">
      <c r="B15705" s="20">
        <v>45922</v>
      </c>
      <c r="C15705" s="2" t="s">
        <v>1</v>
      </c>
      <c r="D15705" s="2" t="s">
        <v>5490</v>
      </c>
      <c r="E15705" s="2" t="s">
        <v>160</v>
      </c>
      <c r="F15705" s="2" t="s">
        <v>4969</v>
      </c>
      <c r="G15705" s="5">
        <v>220</v>
      </c>
      <c r="H15705" s="5">
        <v>33.5</v>
      </c>
      <c r="I15705" s="5">
        <v>7370</v>
      </c>
      <c r="J15705" s="5">
        <v>12280979.120000003</v>
      </c>
      <c r="K15705" s="3" t="str" cm="1">
        <f t="array" ref="K15705">_xlfn.LET(_xlpm.d,UPPER(TRIM(CLEAN(SUBSTITUTE(F15705,CHAR(160),"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06" spans="2:11" hidden="1" x14ac:dyDescent="0.25">
      <c r="B15706" s="20">
        <v>45922</v>
      </c>
      <c r="C15706" s="2" t="s">
        <v>1</v>
      </c>
      <c r="D15706" s="2" t="s">
        <v>2073</v>
      </c>
      <c r="E15706" s="2" t="s">
        <v>254</v>
      </c>
      <c r="F15706" s="2" t="s">
        <v>4969</v>
      </c>
      <c r="G15706" s="5">
        <v>200</v>
      </c>
      <c r="H15706" s="5">
        <v>33.5</v>
      </c>
      <c r="I15706" s="5">
        <v>6700</v>
      </c>
      <c r="J15706" s="5">
        <v>12287679.120000003</v>
      </c>
      <c r="K15706" s="3" t="str" cm="1">
        <f t="array" ref="K15706">_xlfn.LET(_xlpm.d,UPPER(TRIM(CLEAN(SUBSTITUTE(F15706,CHAR(160),"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07" spans="2:11" hidden="1" x14ac:dyDescent="0.25">
      <c r="B15707" s="20">
        <v>45922</v>
      </c>
      <c r="C15707" s="2" t="s">
        <v>1</v>
      </c>
      <c r="D15707" s="2" t="s">
        <v>3130</v>
      </c>
      <c r="E15707" s="2" t="s">
        <v>248</v>
      </c>
      <c r="F15707" s="2" t="s">
        <v>4969</v>
      </c>
      <c r="G15707" s="5">
        <v>300</v>
      </c>
      <c r="H15707" s="5">
        <v>25.5</v>
      </c>
      <c r="I15707" s="5">
        <v>7650</v>
      </c>
      <c r="J15707" s="5">
        <v>12295329.120000003</v>
      </c>
      <c r="K15707" s="3" t="str" cm="1">
        <f t="array" ref="K15707">_xlfn.LET(_xlpm.d,UPPER(TRIM(CLEAN(SUBSTITUTE(F15707,CHAR(160),"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08" spans="2:11" hidden="1" x14ac:dyDescent="0.25">
      <c r="B15708" s="20">
        <v>45922</v>
      </c>
      <c r="C15708" s="2" t="s">
        <v>1</v>
      </c>
      <c r="D15708" s="2" t="s">
        <v>3131</v>
      </c>
      <c r="E15708" s="2" t="s">
        <v>251</v>
      </c>
      <c r="F15708" s="2" t="s">
        <v>4969</v>
      </c>
      <c r="G15708" s="5">
        <v>210</v>
      </c>
      <c r="H15708" s="5">
        <v>33.5</v>
      </c>
      <c r="I15708" s="5">
        <v>7035</v>
      </c>
      <c r="J15708" s="5">
        <v>12302364.120000003</v>
      </c>
      <c r="K15708" s="3" t="str" cm="1">
        <f t="array" ref="K15708">_xlfn.LET(_xlpm.d,UPPER(TRIM(CLEAN(SUBSTITUTE(F15708,CHAR(160),"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09" spans="2:11" hidden="1" x14ac:dyDescent="0.25">
      <c r="B15709" s="20">
        <v>45922</v>
      </c>
      <c r="C15709" s="2" t="s">
        <v>1</v>
      </c>
      <c r="D15709" s="2" t="s">
        <v>1114</v>
      </c>
      <c r="E15709" s="2" t="s">
        <v>180</v>
      </c>
      <c r="F15709" s="2" t="s">
        <v>4969</v>
      </c>
      <c r="G15709" s="5">
        <v>140</v>
      </c>
      <c r="H15709" s="5">
        <v>25.5</v>
      </c>
      <c r="I15709" s="5">
        <v>3570</v>
      </c>
      <c r="J15709" s="5">
        <v>12305934.120000003</v>
      </c>
      <c r="K15709" s="3" t="str" cm="1">
        <f t="array" ref="K15709">_xlfn.LET(_xlpm.d,UPPER(TRIM(CLEAN(SUBSTITUTE(F15709,CHAR(160),"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10" spans="2:11" hidden="1" x14ac:dyDescent="0.25">
      <c r="B15710" s="20">
        <v>45922</v>
      </c>
      <c r="C15710" s="2" t="s">
        <v>1</v>
      </c>
      <c r="D15710" s="2" t="s">
        <v>5491</v>
      </c>
      <c r="E15710" s="2" t="s">
        <v>241</v>
      </c>
      <c r="F15710" s="2" t="s">
        <v>4969</v>
      </c>
      <c r="G15710" s="5">
        <v>80</v>
      </c>
      <c r="H15710" s="5">
        <v>33.5</v>
      </c>
      <c r="I15710" s="5">
        <v>2680</v>
      </c>
      <c r="J15710" s="5">
        <v>12308614.120000003</v>
      </c>
      <c r="K15710" s="3" t="str" cm="1">
        <f t="array" ref="K15710">_xlfn.LET(_xlpm.d,UPPER(TRIM(CLEAN(SUBSTITUTE(F15710,CHAR(160),"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11" spans="2:11" hidden="1" x14ac:dyDescent="0.25">
      <c r="B15711" s="20">
        <v>45923</v>
      </c>
      <c r="C15711" s="2" t="s">
        <v>1</v>
      </c>
      <c r="D15711" s="2" t="s">
        <v>1505</v>
      </c>
      <c r="E15711" s="2" t="s">
        <v>273</v>
      </c>
      <c r="F15711" s="2" t="s">
        <v>4969</v>
      </c>
      <c r="G15711" s="5">
        <v>160</v>
      </c>
      <c r="H15711" s="5">
        <v>25.5</v>
      </c>
      <c r="I15711" s="5">
        <v>4080</v>
      </c>
      <c r="J15711" s="5">
        <v>12312694.120000003</v>
      </c>
      <c r="K15711" s="3" t="str" cm="1">
        <f t="array" ref="K15711">_xlfn.LET(_xlpm.d,UPPER(TRIM(CLEAN(SUBSTITUTE(F15711,CHAR(160),"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12" spans="2:11" hidden="1" x14ac:dyDescent="0.25">
      <c r="B15712" s="20">
        <v>45923</v>
      </c>
      <c r="C15712" s="2" t="s">
        <v>1</v>
      </c>
      <c r="D15712" s="2" t="s">
        <v>3132</v>
      </c>
      <c r="E15712" s="2" t="s">
        <v>276</v>
      </c>
      <c r="F15712" s="2" t="s">
        <v>4969</v>
      </c>
      <c r="G15712" s="5">
        <v>120</v>
      </c>
      <c r="H15712" s="5">
        <v>33.5</v>
      </c>
      <c r="I15712" s="5">
        <v>4020</v>
      </c>
      <c r="J15712" s="5">
        <v>12316714.120000003</v>
      </c>
      <c r="K15712" s="3" t="str" cm="1">
        <f t="array" ref="K15712">_xlfn.LET(_xlpm.d,UPPER(TRIM(CLEAN(SUBSTITUTE(F15712,CHAR(160),"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13" spans="2:11" hidden="1" x14ac:dyDescent="0.25">
      <c r="B15713" s="20">
        <v>45923</v>
      </c>
      <c r="C15713" s="2" t="s">
        <v>1</v>
      </c>
      <c r="D15713" s="2" t="s">
        <v>2074</v>
      </c>
      <c r="E15713" s="2" t="s">
        <v>232</v>
      </c>
      <c r="F15713" s="2" t="s">
        <v>4969</v>
      </c>
      <c r="G15713" s="5">
        <v>130</v>
      </c>
      <c r="H15713" s="5">
        <v>33.5</v>
      </c>
      <c r="I15713" s="5">
        <v>4355</v>
      </c>
      <c r="J15713" s="5">
        <v>12321069.120000003</v>
      </c>
      <c r="K15713" s="3" t="str" cm="1">
        <f t="array" ref="K15713">_xlfn.LET(_xlpm.d,UPPER(TRIM(CLEAN(SUBSTITUTE(F15713,CHAR(160),"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14" spans="2:11" hidden="1" x14ac:dyDescent="0.25">
      <c r="B15714" s="20">
        <v>45923</v>
      </c>
      <c r="C15714" s="2" t="s">
        <v>1</v>
      </c>
      <c r="D15714" s="2" t="s">
        <v>1115</v>
      </c>
      <c r="E15714" s="2" t="s">
        <v>156</v>
      </c>
      <c r="F15714" s="2" t="s">
        <v>4969</v>
      </c>
      <c r="G15714" s="5">
        <v>210</v>
      </c>
      <c r="H15714" s="5">
        <v>25.5</v>
      </c>
      <c r="I15714" s="5">
        <v>5355</v>
      </c>
      <c r="J15714" s="5">
        <v>12326424.120000003</v>
      </c>
      <c r="K15714" s="3" t="str" cm="1">
        <f t="array" ref="K15714">_xlfn.LET(_xlpm.d,UPPER(TRIM(CLEAN(SUBSTITUTE(F15714,CHAR(160),"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15" spans="2:11" hidden="1" x14ac:dyDescent="0.25">
      <c r="B15715" s="20">
        <v>45923</v>
      </c>
      <c r="C15715" s="2" t="s">
        <v>1</v>
      </c>
      <c r="D15715" s="2" t="s">
        <v>2075</v>
      </c>
      <c r="E15715" s="2" t="s">
        <v>186</v>
      </c>
      <c r="F15715" s="2" t="s">
        <v>4969</v>
      </c>
      <c r="G15715" s="5">
        <v>60</v>
      </c>
      <c r="H15715" s="5">
        <v>33.5</v>
      </c>
      <c r="I15715" s="5">
        <v>2010</v>
      </c>
      <c r="J15715" s="5">
        <v>12328434.120000003</v>
      </c>
      <c r="K15715" s="3" t="str" cm="1">
        <f t="array" ref="K15715">_xlfn.LET(_xlpm.d,UPPER(TRIM(CLEAN(SUBSTITUTE(F15715,CHAR(160),"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16" spans="2:11" hidden="1" x14ac:dyDescent="0.25">
      <c r="B15716" s="20">
        <v>45923</v>
      </c>
      <c r="C15716" s="2" t="s">
        <v>1</v>
      </c>
      <c r="D15716" s="2" t="s">
        <v>2076</v>
      </c>
      <c r="E15716" s="2" t="s">
        <v>214</v>
      </c>
      <c r="F15716" s="2" t="s">
        <v>4969</v>
      </c>
      <c r="G15716" s="5">
        <v>160</v>
      </c>
      <c r="H15716" s="5">
        <v>25.5</v>
      </c>
      <c r="I15716" s="5">
        <v>4080</v>
      </c>
      <c r="J15716" s="5">
        <v>12332514.120000003</v>
      </c>
      <c r="K15716" s="3" t="str" cm="1">
        <f t="array" ref="K15716">_xlfn.LET(_xlpm.d,UPPER(TRIM(CLEAN(SUBSTITUTE(F15716,CHAR(160),"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17" spans="2:11" hidden="1" x14ac:dyDescent="0.25">
      <c r="B15717" s="20">
        <v>45923</v>
      </c>
      <c r="C15717" s="2" t="s">
        <v>1</v>
      </c>
      <c r="D15717" s="2" t="s">
        <v>1506</v>
      </c>
      <c r="E15717" s="2" t="s">
        <v>158</v>
      </c>
      <c r="F15717" s="2" t="s">
        <v>4969</v>
      </c>
      <c r="G15717" s="5">
        <v>300</v>
      </c>
      <c r="H15717" s="5">
        <v>25.5</v>
      </c>
      <c r="I15717" s="5">
        <v>7650</v>
      </c>
      <c r="J15717" s="5">
        <v>12340164.120000003</v>
      </c>
      <c r="K15717" s="3" t="str" cm="1">
        <f t="array" ref="K15717">_xlfn.LET(_xlpm.d,UPPER(TRIM(CLEAN(SUBSTITUTE(F15717,CHAR(160),"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18" spans="2:11" hidden="1" x14ac:dyDescent="0.25">
      <c r="B15718" s="20">
        <v>45923</v>
      </c>
      <c r="C15718" s="2" t="s">
        <v>1</v>
      </c>
      <c r="D15718" s="2" t="s">
        <v>3133</v>
      </c>
      <c r="E15718" s="2" t="s">
        <v>50</v>
      </c>
      <c r="F15718" s="2" t="s">
        <v>4969</v>
      </c>
      <c r="G15718" s="5">
        <v>300</v>
      </c>
      <c r="H15718" s="5">
        <v>30</v>
      </c>
      <c r="I15718" s="5">
        <v>9000</v>
      </c>
      <c r="J15718" s="5">
        <v>12349164.120000003</v>
      </c>
      <c r="K15718" s="3" t="str" cm="1">
        <f t="array" ref="K15718">_xlfn.LET(_xlpm.d,UPPER(TRIM(CLEAN(SUBSTITUTE(F15718,CHAR(160),"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19" spans="2:11" hidden="1" x14ac:dyDescent="0.25">
      <c r="B15719" s="20">
        <v>45923</v>
      </c>
      <c r="C15719" s="2" t="s">
        <v>1</v>
      </c>
      <c r="D15719" s="2" t="s">
        <v>1116</v>
      </c>
      <c r="E15719" s="2" t="s">
        <v>162</v>
      </c>
      <c r="F15719" s="2" t="s">
        <v>4969</v>
      </c>
      <c r="G15719" s="5">
        <v>690</v>
      </c>
      <c r="H15719" s="5">
        <v>33.5</v>
      </c>
      <c r="I15719" s="5">
        <v>23115</v>
      </c>
      <c r="J15719" s="5">
        <v>12372279.120000003</v>
      </c>
      <c r="K15719" s="3" t="str" cm="1">
        <f t="array" ref="K15719">_xlfn.LET(_xlpm.d,UPPER(TRIM(CLEAN(SUBSTITUTE(F15719,CHAR(160),"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20" spans="2:11" hidden="1" x14ac:dyDescent="0.25">
      <c r="B15720" s="20">
        <v>45923</v>
      </c>
      <c r="C15720" s="2" t="s">
        <v>1</v>
      </c>
      <c r="D15720" s="2" t="s">
        <v>1117</v>
      </c>
      <c r="E15720" s="2" t="s">
        <v>234</v>
      </c>
      <c r="F15720" s="2" t="s">
        <v>4969</v>
      </c>
      <c r="G15720" s="5">
        <v>260</v>
      </c>
      <c r="H15720" s="5">
        <v>33.5</v>
      </c>
      <c r="I15720" s="5">
        <v>8710</v>
      </c>
      <c r="J15720" s="5">
        <v>12380989.120000003</v>
      </c>
      <c r="K15720" s="3" t="str" cm="1">
        <f t="array" ref="K15720">_xlfn.LET(_xlpm.d,UPPER(TRIM(CLEAN(SUBSTITUTE(F15720,CHAR(160),"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21" spans="2:11" hidden="1" x14ac:dyDescent="0.25">
      <c r="B15721" s="20">
        <v>45923</v>
      </c>
      <c r="C15721" s="2" t="s">
        <v>1</v>
      </c>
      <c r="D15721" s="2" t="s">
        <v>1118</v>
      </c>
      <c r="E15721" s="2" t="s">
        <v>147</v>
      </c>
      <c r="F15721" s="2" t="s">
        <v>4969</v>
      </c>
      <c r="G15721" s="5">
        <v>250</v>
      </c>
      <c r="H15721" s="5">
        <v>33.5</v>
      </c>
      <c r="I15721" s="5">
        <v>8375</v>
      </c>
      <c r="J15721" s="5">
        <v>12389364.120000003</v>
      </c>
      <c r="K15721" s="3" t="str" cm="1">
        <f t="array" ref="K15721">_xlfn.LET(_xlpm.d,UPPER(TRIM(CLEAN(SUBSTITUTE(F15721,CHAR(160),"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22" spans="2:11" hidden="1" x14ac:dyDescent="0.25">
      <c r="B15722" s="20">
        <v>45923</v>
      </c>
      <c r="C15722" s="2" t="s">
        <v>1</v>
      </c>
      <c r="D15722" s="2" t="s">
        <v>2077</v>
      </c>
      <c r="E15722" s="2" t="s">
        <v>165</v>
      </c>
      <c r="F15722" s="2" t="s">
        <v>4969</v>
      </c>
      <c r="G15722" s="5">
        <v>160</v>
      </c>
      <c r="H15722" s="5">
        <v>33.5</v>
      </c>
      <c r="I15722" s="5">
        <v>5360</v>
      </c>
      <c r="J15722" s="5">
        <v>12394724.120000003</v>
      </c>
      <c r="K15722" s="3" t="str" cm="1">
        <f t="array" ref="K15722">_xlfn.LET(_xlpm.d,UPPER(TRIM(CLEAN(SUBSTITUTE(F15722,CHAR(160),"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23" spans="2:11" hidden="1" x14ac:dyDescent="0.25">
      <c r="B15723" s="20">
        <v>45923</v>
      </c>
      <c r="C15723" s="2" t="s">
        <v>1</v>
      </c>
      <c r="D15723" s="2" t="s">
        <v>2078</v>
      </c>
      <c r="E15723" s="2" t="s">
        <v>78</v>
      </c>
      <c r="F15723" s="2" t="s">
        <v>4969</v>
      </c>
      <c r="G15723" s="5">
        <v>110</v>
      </c>
      <c r="H15723" s="5">
        <v>33.5</v>
      </c>
      <c r="I15723" s="5">
        <v>3685</v>
      </c>
      <c r="J15723" s="5">
        <v>12398409.120000003</v>
      </c>
      <c r="K15723" s="3" t="str" cm="1">
        <f t="array" ref="K15723">_xlfn.LET(_xlpm.d,UPPER(TRIM(CLEAN(SUBSTITUTE(F15723,CHAR(160),"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24" spans="2:11" hidden="1" x14ac:dyDescent="0.25">
      <c r="B15724" s="20">
        <v>45923</v>
      </c>
      <c r="C15724" s="2" t="s">
        <v>1</v>
      </c>
      <c r="D15724" s="2" t="s">
        <v>3134</v>
      </c>
      <c r="E15724" s="2" t="s">
        <v>261</v>
      </c>
      <c r="F15724" s="2" t="s">
        <v>4969</v>
      </c>
      <c r="G15724" s="5">
        <v>10</v>
      </c>
      <c r="H15724" s="5">
        <v>25.5</v>
      </c>
      <c r="I15724" s="5">
        <v>255</v>
      </c>
      <c r="J15724" s="5">
        <v>12398664.120000003</v>
      </c>
      <c r="K15724" s="3" t="str" cm="1">
        <f t="array" ref="K15724">_xlfn.LET(_xlpm.d,UPPER(TRIM(CLEAN(SUBSTITUTE(F15724,CHAR(160),"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25" spans="2:11" hidden="1" x14ac:dyDescent="0.25">
      <c r="B15725" s="20">
        <v>45923</v>
      </c>
      <c r="C15725" s="2" t="s">
        <v>1</v>
      </c>
      <c r="D15725" s="2" t="s">
        <v>5492</v>
      </c>
      <c r="E15725" s="2" t="s">
        <v>6</v>
      </c>
      <c r="F15725" s="2" t="s">
        <v>4969</v>
      </c>
      <c r="G15725" s="5">
        <v>140</v>
      </c>
      <c r="H15725" s="5">
        <v>33.99</v>
      </c>
      <c r="I15725" s="5">
        <v>4758.6000000000004</v>
      </c>
      <c r="J15725" s="5">
        <v>12403422.720000003</v>
      </c>
      <c r="K15725" s="3" t="str" cm="1">
        <f t="array" ref="K15725">_xlfn.LET(_xlpm.d,UPPER(TRIM(CLEAN(SUBSTITUTE(F15725,CHAR(160),"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26" spans="2:11" hidden="1" x14ac:dyDescent="0.25">
      <c r="B15726" s="20">
        <v>45923</v>
      </c>
      <c r="C15726" s="2" t="s">
        <v>1</v>
      </c>
      <c r="D15726" s="2" t="s">
        <v>5493</v>
      </c>
      <c r="E15726" s="2" t="s">
        <v>1735</v>
      </c>
      <c r="F15726" s="2" t="s">
        <v>4969</v>
      </c>
      <c r="G15726" s="5">
        <v>80</v>
      </c>
      <c r="H15726" s="5">
        <v>33.99</v>
      </c>
      <c r="I15726" s="5">
        <v>2719.2</v>
      </c>
      <c r="J15726" s="5">
        <v>12406141.920000002</v>
      </c>
      <c r="K15726" s="3" t="str" cm="1">
        <f t="array" ref="K15726">_xlfn.LET(_xlpm.d,UPPER(TRIM(CLEAN(SUBSTITUTE(F15726,CHAR(160),"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27" spans="2:11" hidden="1" x14ac:dyDescent="0.25">
      <c r="B15727" s="20">
        <v>45923</v>
      </c>
      <c r="C15727" s="2" t="s">
        <v>1</v>
      </c>
      <c r="D15727" s="2" t="s">
        <v>3135</v>
      </c>
      <c r="E15727" s="2" t="s">
        <v>3136</v>
      </c>
      <c r="F15727" s="2" t="s">
        <v>4969</v>
      </c>
      <c r="G15727" s="5">
        <v>20</v>
      </c>
      <c r="H15727" s="5">
        <v>31.8</v>
      </c>
      <c r="I15727" s="5">
        <v>636</v>
      </c>
      <c r="J15727" s="5">
        <v>12406777.920000002</v>
      </c>
      <c r="K15727" s="3" t="str" cm="1">
        <f t="array" ref="K15727">_xlfn.LET(_xlpm.d,UPPER(TRIM(CLEAN(SUBSTITUTE(F15727,CHAR(160),"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28" spans="2:11" hidden="1" x14ac:dyDescent="0.25">
      <c r="B15728" s="20">
        <v>45923</v>
      </c>
      <c r="C15728" s="2" t="s">
        <v>1</v>
      </c>
      <c r="D15728" s="2" t="s">
        <v>3135</v>
      </c>
      <c r="E15728" s="2" t="s">
        <v>3136</v>
      </c>
      <c r="F15728" s="2" t="s">
        <v>5494</v>
      </c>
      <c r="G15728" s="5">
        <v>48</v>
      </c>
      <c r="H15728" s="5">
        <v>31.8</v>
      </c>
      <c r="I15728" s="5">
        <v>1526.4</v>
      </c>
      <c r="J15728" s="5">
        <v>12408304.320000002</v>
      </c>
      <c r="K15728" s="3" t="str" cm="1">
        <f t="array" ref="K15728">_xlfn.LET(_xlpm.d,UPPER(TRIM(CLEAN(SUBSTITUTE(F15728,CHAR(160),"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29" spans="2:11" hidden="1" x14ac:dyDescent="0.25">
      <c r="B15729" s="20">
        <v>45923</v>
      </c>
      <c r="C15729" s="2" t="s">
        <v>1</v>
      </c>
      <c r="D15729" s="2" t="s">
        <v>5495</v>
      </c>
      <c r="E15729" s="2" t="s">
        <v>192</v>
      </c>
      <c r="F15729" s="2" t="s">
        <v>4969</v>
      </c>
      <c r="G15729" s="5">
        <v>100</v>
      </c>
      <c r="H15729" s="5">
        <v>33.5</v>
      </c>
      <c r="I15729" s="5">
        <v>3350</v>
      </c>
      <c r="J15729" s="5">
        <v>12411654.320000002</v>
      </c>
      <c r="K15729" s="3" t="str" cm="1">
        <f t="array" ref="K15729">_xlfn.LET(_xlpm.d,UPPER(TRIM(CLEAN(SUBSTITUTE(F15729,CHAR(160),"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30" spans="2:11" hidden="1" x14ac:dyDescent="0.25">
      <c r="B15730" s="20">
        <v>45923</v>
      </c>
      <c r="C15730" s="2" t="s">
        <v>1</v>
      </c>
      <c r="D15730" s="2" t="s">
        <v>2080</v>
      </c>
      <c r="E15730" s="2" t="s">
        <v>263</v>
      </c>
      <c r="F15730" s="2" t="s">
        <v>4969</v>
      </c>
      <c r="G15730" s="5">
        <v>450</v>
      </c>
      <c r="H15730" s="5">
        <v>33.5</v>
      </c>
      <c r="I15730" s="5">
        <v>15075</v>
      </c>
      <c r="J15730" s="5">
        <v>12426729.320000002</v>
      </c>
      <c r="K15730" s="3" t="str" cm="1">
        <f t="array" ref="K15730">_xlfn.LET(_xlpm.d,UPPER(TRIM(CLEAN(SUBSTITUTE(F15730,CHAR(160),"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31" spans="2:11" hidden="1" x14ac:dyDescent="0.25">
      <c r="B15731" s="20">
        <v>45924</v>
      </c>
      <c r="C15731" s="2" t="s">
        <v>1</v>
      </c>
      <c r="D15731" s="2" t="s">
        <v>5496</v>
      </c>
      <c r="E15731" s="2" t="s">
        <v>266</v>
      </c>
      <c r="F15731" s="2" t="s">
        <v>4969</v>
      </c>
      <c r="G15731" s="5">
        <v>160</v>
      </c>
      <c r="H15731" s="5">
        <v>25.5</v>
      </c>
      <c r="I15731" s="5">
        <v>4080</v>
      </c>
      <c r="J15731" s="5">
        <v>12430809.320000002</v>
      </c>
      <c r="K15731" s="3" t="str" cm="1">
        <f t="array" ref="K15731">_xlfn.LET(_xlpm.d,UPPER(TRIM(CLEAN(SUBSTITUTE(F15731,CHAR(160),"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32" spans="2:11" hidden="1" x14ac:dyDescent="0.25">
      <c r="B15732" s="20">
        <v>45924</v>
      </c>
      <c r="C15732" s="2" t="s">
        <v>1</v>
      </c>
      <c r="D15732" s="2" t="s">
        <v>1120</v>
      </c>
      <c r="E15732" s="2" t="s">
        <v>141</v>
      </c>
      <c r="F15732" s="2" t="s">
        <v>4969</v>
      </c>
      <c r="G15732" s="5">
        <v>600</v>
      </c>
      <c r="H15732" s="5">
        <v>25.5</v>
      </c>
      <c r="I15732" s="5">
        <v>15300</v>
      </c>
      <c r="J15732" s="5">
        <v>12446109.320000002</v>
      </c>
      <c r="K15732" s="3" t="str" cm="1">
        <f t="array" ref="K15732">_xlfn.LET(_xlpm.d,UPPER(TRIM(CLEAN(SUBSTITUTE(F15732,CHAR(160),"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33" spans="2:11" hidden="1" x14ac:dyDescent="0.25">
      <c r="B15733" s="20">
        <v>45924</v>
      </c>
      <c r="C15733" s="2" t="s">
        <v>1</v>
      </c>
      <c r="D15733" s="2" t="s">
        <v>2081</v>
      </c>
      <c r="E15733" s="2" t="s">
        <v>189</v>
      </c>
      <c r="F15733" s="2" t="s">
        <v>4969</v>
      </c>
      <c r="G15733" s="5">
        <v>130</v>
      </c>
      <c r="H15733" s="5">
        <v>33.5</v>
      </c>
      <c r="I15733" s="5">
        <v>4355</v>
      </c>
      <c r="J15733" s="5">
        <v>12450464.320000002</v>
      </c>
      <c r="K15733" s="3" t="str" cm="1">
        <f t="array" ref="K15733">_xlfn.LET(_xlpm.d,UPPER(TRIM(CLEAN(SUBSTITUTE(F15733,CHAR(160),"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34" spans="2:11" hidden="1" x14ac:dyDescent="0.25">
      <c r="B15734" s="20">
        <v>45924</v>
      </c>
      <c r="C15734" s="2" t="s">
        <v>1</v>
      </c>
      <c r="D15734" s="2" t="s">
        <v>4125</v>
      </c>
      <c r="E15734" s="2" t="s">
        <v>145</v>
      </c>
      <c r="F15734" s="2" t="s">
        <v>4969</v>
      </c>
      <c r="G15734" s="5">
        <v>175</v>
      </c>
      <c r="H15734" s="5">
        <v>33.5</v>
      </c>
      <c r="I15734" s="5">
        <v>5862.5</v>
      </c>
      <c r="J15734" s="5">
        <v>12456326.820000002</v>
      </c>
      <c r="K15734" s="3" t="str" cm="1">
        <f t="array" ref="K15734">_xlfn.LET(_xlpm.d,UPPER(TRIM(CLEAN(SUBSTITUTE(F15734,CHAR(160),"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35" spans="2:11" hidden="1" x14ac:dyDescent="0.25">
      <c r="B15735" s="20">
        <v>45924</v>
      </c>
      <c r="C15735" s="2" t="s">
        <v>1</v>
      </c>
      <c r="D15735" s="2" t="s">
        <v>5497</v>
      </c>
      <c r="E15735" s="2" t="s">
        <v>2138</v>
      </c>
      <c r="F15735" s="2" t="s">
        <v>4969</v>
      </c>
      <c r="G15735" s="5">
        <v>28</v>
      </c>
      <c r="H15735" s="5">
        <v>31.8</v>
      </c>
      <c r="I15735" s="5">
        <v>890.4</v>
      </c>
      <c r="J15735" s="5">
        <v>12457217.220000003</v>
      </c>
      <c r="K15735" s="3" t="str" cm="1">
        <f t="array" ref="K15735">_xlfn.LET(_xlpm.d,UPPER(TRIM(CLEAN(SUBSTITUTE(F15735,CHAR(160),"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36" spans="2:11" hidden="1" x14ac:dyDescent="0.25">
      <c r="B15736" s="20">
        <v>45924</v>
      </c>
      <c r="C15736" s="2" t="s">
        <v>1</v>
      </c>
      <c r="D15736" s="2" t="s">
        <v>699</v>
      </c>
      <c r="E15736" s="2" t="s">
        <v>149</v>
      </c>
      <c r="F15736" s="2" t="s">
        <v>4969</v>
      </c>
      <c r="G15736" s="5">
        <v>310</v>
      </c>
      <c r="H15736" s="5">
        <v>33.5</v>
      </c>
      <c r="I15736" s="5">
        <v>10385</v>
      </c>
      <c r="J15736" s="5">
        <v>12467602.220000003</v>
      </c>
      <c r="K15736" s="3" t="str" cm="1">
        <f t="array" ref="K15736">_xlfn.LET(_xlpm.d,UPPER(TRIM(CLEAN(SUBSTITUTE(F15736,CHAR(160),"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37" spans="2:11" hidden="1" x14ac:dyDescent="0.25">
      <c r="B15737" s="20">
        <v>45924</v>
      </c>
      <c r="C15737" s="2" t="s">
        <v>1</v>
      </c>
      <c r="D15737" s="2" t="s">
        <v>2082</v>
      </c>
      <c r="E15737" s="2" t="s">
        <v>282</v>
      </c>
      <c r="F15737" s="2" t="s">
        <v>4969</v>
      </c>
      <c r="G15737" s="5">
        <v>240</v>
      </c>
      <c r="H15737" s="5">
        <v>33.5</v>
      </c>
      <c r="I15737" s="5">
        <v>8040</v>
      </c>
      <c r="J15737" s="5">
        <v>12475642.220000003</v>
      </c>
      <c r="K15737" s="3" t="str" cm="1">
        <f t="array" ref="K15737">_xlfn.LET(_xlpm.d,UPPER(TRIM(CLEAN(SUBSTITUTE(F15737,CHAR(160),"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38" spans="2:11" hidden="1" x14ac:dyDescent="0.25">
      <c r="B15738" s="20">
        <v>45924</v>
      </c>
      <c r="C15738" s="2" t="s">
        <v>1</v>
      </c>
      <c r="D15738" s="2" t="s">
        <v>3137</v>
      </c>
      <c r="E15738" s="2" t="s">
        <v>491</v>
      </c>
      <c r="F15738" s="2" t="s">
        <v>4969</v>
      </c>
      <c r="G15738" s="5">
        <v>264</v>
      </c>
      <c r="H15738" s="5">
        <v>28.5</v>
      </c>
      <c r="I15738" s="5">
        <v>7524</v>
      </c>
      <c r="J15738" s="5">
        <v>12483166.220000003</v>
      </c>
      <c r="K15738" s="3" t="str" cm="1">
        <f t="array" ref="K15738">_xlfn.LET(_xlpm.d,UPPER(TRIM(CLEAN(SUBSTITUTE(F15738,CHAR(160),"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39" spans="2:11" hidden="1" x14ac:dyDescent="0.25">
      <c r="B15739" s="20">
        <v>45925</v>
      </c>
      <c r="C15739" s="2" t="s">
        <v>1</v>
      </c>
      <c r="D15739" s="2" t="s">
        <v>2083</v>
      </c>
      <c r="E15739" s="2" t="s">
        <v>143</v>
      </c>
      <c r="F15739" s="2" t="s">
        <v>4969</v>
      </c>
      <c r="G15739" s="5">
        <v>220</v>
      </c>
      <c r="H15739" s="5">
        <v>25.5</v>
      </c>
      <c r="I15739" s="5">
        <v>5610</v>
      </c>
      <c r="J15739" s="5">
        <v>12488776.220000003</v>
      </c>
      <c r="K15739" s="3" t="str" cm="1">
        <f t="array" ref="K15739">_xlfn.LET(_xlpm.d,UPPER(TRIM(CLEAN(SUBSTITUTE(F15739,CHAR(160),"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40" spans="2:11" hidden="1" x14ac:dyDescent="0.25">
      <c r="B15740" s="20">
        <v>45925</v>
      </c>
      <c r="C15740" s="2" t="s">
        <v>1</v>
      </c>
      <c r="D15740" s="2" t="s">
        <v>1121</v>
      </c>
      <c r="E15740" s="2" t="s">
        <v>192</v>
      </c>
      <c r="F15740" s="2" t="s">
        <v>4969</v>
      </c>
      <c r="G15740" s="5">
        <v>300</v>
      </c>
      <c r="H15740" s="5">
        <v>33.5</v>
      </c>
      <c r="I15740" s="5">
        <v>10050</v>
      </c>
      <c r="J15740" s="5">
        <v>12498826.220000003</v>
      </c>
      <c r="K15740" s="3" t="str" cm="1">
        <f t="array" ref="K15740">_xlfn.LET(_xlpm.d,UPPER(TRIM(CLEAN(SUBSTITUTE(F15740,CHAR(160),"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41" spans="2:11" hidden="1" x14ac:dyDescent="0.25">
      <c r="B15741" s="20">
        <v>45925</v>
      </c>
      <c r="C15741" s="2" t="s">
        <v>1</v>
      </c>
      <c r="D15741" s="2" t="s">
        <v>3138</v>
      </c>
      <c r="E15741" s="2" t="s">
        <v>160</v>
      </c>
      <c r="F15741" s="2" t="s">
        <v>4969</v>
      </c>
      <c r="G15741" s="5">
        <v>150</v>
      </c>
      <c r="H15741" s="5">
        <v>33.5</v>
      </c>
      <c r="I15741" s="5">
        <v>5025</v>
      </c>
      <c r="J15741" s="5">
        <v>12503851.220000003</v>
      </c>
      <c r="K15741" s="3" t="str" cm="1">
        <f t="array" ref="K15741">_xlfn.LET(_xlpm.d,UPPER(TRIM(CLEAN(SUBSTITUTE(F15741,CHAR(160),"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42" spans="2:11" hidden="1" x14ac:dyDescent="0.25">
      <c r="B15742" s="20">
        <v>45925</v>
      </c>
      <c r="C15742" s="2" t="s">
        <v>1</v>
      </c>
      <c r="D15742" s="2" t="s">
        <v>3139</v>
      </c>
      <c r="E15742" s="2" t="s">
        <v>180</v>
      </c>
      <c r="F15742" s="2" t="s">
        <v>4969</v>
      </c>
      <c r="G15742" s="5">
        <v>90</v>
      </c>
      <c r="H15742" s="5">
        <v>25.5</v>
      </c>
      <c r="I15742" s="5">
        <v>2295</v>
      </c>
      <c r="J15742" s="5">
        <v>12506146.220000003</v>
      </c>
      <c r="K15742" s="3" t="str" cm="1">
        <f t="array" ref="K15742">_xlfn.LET(_xlpm.d,UPPER(TRIM(CLEAN(SUBSTITUTE(F15742,CHAR(160),"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43" spans="2:11" hidden="1" x14ac:dyDescent="0.25">
      <c r="B15743" s="20">
        <v>45925</v>
      </c>
      <c r="C15743" s="2" t="s">
        <v>1</v>
      </c>
      <c r="D15743" s="2" t="s">
        <v>4105</v>
      </c>
      <c r="E15743" s="2" t="s">
        <v>286</v>
      </c>
      <c r="F15743" s="2" t="s">
        <v>4969</v>
      </c>
      <c r="G15743" s="5">
        <v>210</v>
      </c>
      <c r="H15743" s="5">
        <v>33.5</v>
      </c>
      <c r="I15743" s="5">
        <v>7035</v>
      </c>
      <c r="J15743" s="5">
        <v>12513181.220000003</v>
      </c>
      <c r="K15743" s="3" t="str" cm="1">
        <f t="array" ref="K15743">_xlfn.LET(_xlpm.d,UPPER(TRIM(CLEAN(SUBSTITUTE(F15743,CHAR(160),"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44" spans="2:11" hidden="1" x14ac:dyDescent="0.25">
      <c r="B15744" s="20">
        <v>45925</v>
      </c>
      <c r="C15744" s="2" t="s">
        <v>1</v>
      </c>
      <c r="D15744" s="2" t="s">
        <v>4276</v>
      </c>
      <c r="E15744" s="2" t="s">
        <v>1701</v>
      </c>
      <c r="F15744" s="2" t="s">
        <v>4969</v>
      </c>
      <c r="G15744" s="5">
        <v>768</v>
      </c>
      <c r="H15744" s="5">
        <v>28.5</v>
      </c>
      <c r="I15744" s="5">
        <v>21888</v>
      </c>
      <c r="J15744" s="5">
        <v>12535069.220000003</v>
      </c>
      <c r="K15744" s="3" t="str" cm="1">
        <f t="array" ref="K15744">_xlfn.LET(_xlpm.d,UPPER(TRIM(CLEAN(SUBSTITUTE(F15744,CHAR(160),"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45" spans="2:11" hidden="1" x14ac:dyDescent="0.25">
      <c r="B15745" s="20">
        <v>45925</v>
      </c>
      <c r="C15745" s="2" t="s">
        <v>1</v>
      </c>
      <c r="D15745" s="2" t="s">
        <v>3140</v>
      </c>
      <c r="E15745" s="2" t="s">
        <v>544</v>
      </c>
      <c r="F15745" s="2" t="s">
        <v>4969</v>
      </c>
      <c r="G15745" s="5">
        <v>160</v>
      </c>
      <c r="H15745" s="5">
        <v>28.5</v>
      </c>
      <c r="I15745" s="5">
        <v>4560</v>
      </c>
      <c r="J15745" s="5">
        <v>12539629.220000003</v>
      </c>
      <c r="K15745" s="3" t="str" cm="1">
        <f t="array" ref="K15745">_xlfn.LET(_xlpm.d,UPPER(TRIM(CLEAN(SUBSTITUTE(F15745,CHAR(160),"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46" spans="2:11" hidden="1" x14ac:dyDescent="0.25">
      <c r="B15746" s="20">
        <v>45925</v>
      </c>
      <c r="C15746" s="2" t="s">
        <v>1</v>
      </c>
      <c r="D15746" s="2" t="s">
        <v>3141</v>
      </c>
      <c r="E15746" s="2" t="s">
        <v>1765</v>
      </c>
      <c r="F15746" s="2" t="s">
        <v>4969</v>
      </c>
      <c r="G15746" s="5">
        <v>755</v>
      </c>
      <c r="H15746" s="5">
        <v>28.5</v>
      </c>
      <c r="I15746" s="5">
        <v>21517.5</v>
      </c>
      <c r="J15746" s="5">
        <v>12561146.720000003</v>
      </c>
      <c r="K15746" s="3" t="str" cm="1">
        <f t="array" ref="K15746">_xlfn.LET(_xlpm.d,UPPER(TRIM(CLEAN(SUBSTITUTE(F15746,CHAR(160),"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47" spans="2:11" hidden="1" x14ac:dyDescent="0.25">
      <c r="B15747" s="20">
        <v>45925</v>
      </c>
      <c r="C15747" s="2" t="s">
        <v>1</v>
      </c>
      <c r="D15747" s="2" t="s">
        <v>3142</v>
      </c>
      <c r="E15747" s="2" t="s">
        <v>135</v>
      </c>
      <c r="F15747" s="2" t="s">
        <v>4969</v>
      </c>
      <c r="G15747" s="5">
        <v>200</v>
      </c>
      <c r="H15747" s="5">
        <v>33.5</v>
      </c>
      <c r="I15747" s="5">
        <v>6700</v>
      </c>
      <c r="J15747" s="5">
        <v>12567846.720000003</v>
      </c>
      <c r="K15747" s="3" t="str" cm="1">
        <f t="array" ref="K15747">_xlfn.LET(_xlpm.d,UPPER(TRIM(CLEAN(SUBSTITUTE(F15747,CHAR(160),"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48" spans="2:11" hidden="1" x14ac:dyDescent="0.25">
      <c r="B15748" s="20">
        <v>45925</v>
      </c>
      <c r="C15748" s="2" t="s">
        <v>1</v>
      </c>
      <c r="D15748" s="2" t="s">
        <v>1122</v>
      </c>
      <c r="E15748" s="2" t="s">
        <v>168</v>
      </c>
      <c r="F15748" s="2" t="s">
        <v>4969</v>
      </c>
      <c r="G15748" s="5">
        <v>116</v>
      </c>
      <c r="H15748" s="5">
        <v>33.5</v>
      </c>
      <c r="I15748" s="5">
        <v>3886</v>
      </c>
      <c r="J15748" s="5">
        <v>12571732.720000003</v>
      </c>
      <c r="K15748" s="3" t="str" cm="1">
        <f t="array" ref="K15748">_xlfn.LET(_xlpm.d,UPPER(TRIM(CLEAN(SUBSTITUTE(F15748,CHAR(160),"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49" spans="2:11" hidden="1" x14ac:dyDescent="0.25">
      <c r="B15749" s="20">
        <v>45925</v>
      </c>
      <c r="C15749" s="2" t="s">
        <v>1</v>
      </c>
      <c r="D15749" s="2" t="s">
        <v>5498</v>
      </c>
      <c r="E15749" s="2" t="s">
        <v>302</v>
      </c>
      <c r="F15749" s="2" t="s">
        <v>4969</v>
      </c>
      <c r="G15749" s="5">
        <v>74</v>
      </c>
      <c r="H15749" s="5">
        <v>27.8</v>
      </c>
      <c r="I15749" s="5">
        <v>2057.1999999999998</v>
      </c>
      <c r="J15749" s="5">
        <v>12573789.920000002</v>
      </c>
      <c r="K15749" s="3" t="str" cm="1">
        <f t="array" ref="K15749">_xlfn.LET(_xlpm.d,UPPER(TRIM(CLEAN(SUBSTITUTE(F15749,CHAR(160),"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50" spans="2:11" hidden="1" x14ac:dyDescent="0.25">
      <c r="B15750" s="20">
        <v>45925</v>
      </c>
      <c r="C15750" s="2" t="s">
        <v>1</v>
      </c>
      <c r="D15750" s="2" t="s">
        <v>1123</v>
      </c>
      <c r="E15750" s="2" t="s">
        <v>3</v>
      </c>
      <c r="F15750" s="2" t="s">
        <v>4969</v>
      </c>
      <c r="G15750" s="5">
        <v>239</v>
      </c>
      <c r="H15750" s="5">
        <v>31.8</v>
      </c>
      <c r="I15750" s="5">
        <v>7600.2</v>
      </c>
      <c r="J15750" s="5">
        <v>12581390.120000001</v>
      </c>
      <c r="K15750" s="3" t="str" cm="1">
        <f t="array" ref="K15750">_xlfn.LET(_xlpm.d,UPPER(TRIM(CLEAN(SUBSTITUTE(F15750,CHAR(160),"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51" spans="2:11" hidden="1" x14ac:dyDescent="0.25">
      <c r="B15751" s="20">
        <v>45925</v>
      </c>
      <c r="C15751" s="2" t="s">
        <v>1</v>
      </c>
      <c r="D15751" s="2" t="s">
        <v>5499</v>
      </c>
      <c r="E15751" s="2" t="s">
        <v>5004</v>
      </c>
      <c r="F15751" s="2" t="s">
        <v>4969</v>
      </c>
      <c r="G15751" s="5">
        <v>20</v>
      </c>
      <c r="H15751" s="5">
        <v>31.8</v>
      </c>
      <c r="I15751" s="5">
        <v>636</v>
      </c>
      <c r="J15751" s="5">
        <v>12582026.120000001</v>
      </c>
      <c r="K15751" s="3" t="str" cm="1">
        <f t="array" ref="K15751">_xlfn.LET(_xlpm.d,UPPER(TRIM(CLEAN(SUBSTITUTE(F15751,CHAR(160),"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52" spans="2:11" hidden="1" x14ac:dyDescent="0.25">
      <c r="B15752" s="20">
        <v>45925</v>
      </c>
      <c r="C15752" s="2" t="s">
        <v>1</v>
      </c>
      <c r="D15752" s="2" t="s">
        <v>3143</v>
      </c>
      <c r="E15752" s="2" t="s">
        <v>120</v>
      </c>
      <c r="F15752" s="2" t="s">
        <v>4969</v>
      </c>
      <c r="G15752" s="5">
        <v>75</v>
      </c>
      <c r="H15752" s="5">
        <v>33.5</v>
      </c>
      <c r="I15752" s="5">
        <v>2512.5</v>
      </c>
      <c r="J15752" s="5">
        <v>12584538.620000001</v>
      </c>
      <c r="K15752" s="3" t="str" cm="1">
        <f t="array" ref="K15752">_xlfn.LET(_xlpm.d,UPPER(TRIM(CLEAN(SUBSTITUTE(F15752,CHAR(160),"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53" spans="2:11" hidden="1" x14ac:dyDescent="0.25">
      <c r="B15753" s="20">
        <v>45925</v>
      </c>
      <c r="C15753" s="2" t="s">
        <v>1</v>
      </c>
      <c r="D15753" s="2" t="s">
        <v>5500</v>
      </c>
      <c r="E15753" s="2" t="s">
        <v>228</v>
      </c>
      <c r="F15753" s="2" t="s">
        <v>4969</v>
      </c>
      <c r="G15753" s="5">
        <v>350</v>
      </c>
      <c r="H15753" s="5">
        <v>33.5</v>
      </c>
      <c r="I15753" s="5">
        <v>11725</v>
      </c>
      <c r="J15753" s="5">
        <v>12596263.620000001</v>
      </c>
      <c r="K15753" s="3" t="str" cm="1">
        <f t="array" ref="K15753">_xlfn.LET(_xlpm.d,UPPER(TRIM(CLEAN(SUBSTITUTE(F15753,CHAR(160),"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54" spans="2:11" hidden="1" x14ac:dyDescent="0.25">
      <c r="B15754" s="20">
        <v>45925</v>
      </c>
      <c r="C15754" s="2" t="s">
        <v>1</v>
      </c>
      <c r="D15754" s="2" t="s">
        <v>3144</v>
      </c>
      <c r="E15754" s="2" t="s">
        <v>1767</v>
      </c>
      <c r="F15754" s="2" t="s">
        <v>4969</v>
      </c>
      <c r="G15754" s="5">
        <v>400</v>
      </c>
      <c r="H15754" s="5">
        <v>33.5</v>
      </c>
      <c r="I15754" s="5">
        <v>13400</v>
      </c>
      <c r="J15754" s="5">
        <v>12609663.620000001</v>
      </c>
      <c r="K15754" s="3" t="str" cm="1">
        <f t="array" ref="K15754">_xlfn.LET(_xlpm.d,UPPER(TRIM(CLEAN(SUBSTITUTE(F15754,CHAR(160),"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55" spans="2:11" hidden="1" x14ac:dyDescent="0.25">
      <c r="B15755" s="20">
        <v>45926</v>
      </c>
      <c r="C15755" s="2" t="s">
        <v>1</v>
      </c>
      <c r="D15755" s="2" t="s">
        <v>2084</v>
      </c>
      <c r="E15755" s="2" t="s">
        <v>195</v>
      </c>
      <c r="F15755" s="2" t="s">
        <v>4969</v>
      </c>
      <c r="G15755" s="5">
        <v>170</v>
      </c>
      <c r="H15755" s="5">
        <v>33.5</v>
      </c>
      <c r="I15755" s="5">
        <v>5695</v>
      </c>
      <c r="J15755" s="5">
        <v>12615358.620000001</v>
      </c>
      <c r="K15755" s="3" t="str" cm="1">
        <f t="array" ref="K15755">_xlfn.LET(_xlpm.d,UPPER(TRIM(CLEAN(SUBSTITUTE(F15755,CHAR(160),"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56" spans="2:11" hidden="1" x14ac:dyDescent="0.25">
      <c r="B15756" s="20">
        <v>45926</v>
      </c>
      <c r="C15756" s="2" t="s">
        <v>1</v>
      </c>
      <c r="D15756" s="2" t="s">
        <v>2085</v>
      </c>
      <c r="E15756" s="2" t="s">
        <v>248</v>
      </c>
      <c r="F15756" s="2" t="s">
        <v>4969</v>
      </c>
      <c r="G15756" s="5">
        <v>260</v>
      </c>
      <c r="H15756" s="5">
        <v>25.5</v>
      </c>
      <c r="I15756" s="5">
        <v>6630</v>
      </c>
      <c r="J15756" s="5">
        <v>12621988.620000001</v>
      </c>
      <c r="K15756" s="3" t="str" cm="1">
        <f t="array" ref="K15756">_xlfn.LET(_xlpm.d,UPPER(TRIM(CLEAN(SUBSTITUTE(F15756,CHAR(160),"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57" spans="2:11" hidden="1" x14ac:dyDescent="0.25">
      <c r="B15757" s="20">
        <v>45926</v>
      </c>
      <c r="C15757" s="2" t="s">
        <v>1</v>
      </c>
      <c r="D15757" s="2" t="s">
        <v>3145</v>
      </c>
      <c r="E15757" s="2" t="s">
        <v>259</v>
      </c>
      <c r="F15757" s="2" t="s">
        <v>4969</v>
      </c>
      <c r="G15757" s="5">
        <v>150</v>
      </c>
      <c r="H15757" s="5">
        <v>25.5</v>
      </c>
      <c r="I15757" s="5">
        <v>3825</v>
      </c>
      <c r="J15757" s="5">
        <v>12625813.620000001</v>
      </c>
      <c r="K15757" s="3" t="str" cm="1">
        <f t="array" ref="K15757">_xlfn.LET(_xlpm.d,UPPER(TRIM(CLEAN(SUBSTITUTE(F15757,CHAR(160),"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58" spans="2:11" hidden="1" x14ac:dyDescent="0.25">
      <c r="B15758" s="20">
        <v>45926</v>
      </c>
      <c r="C15758" s="2" t="s">
        <v>1</v>
      </c>
      <c r="D15758" s="2" t="s">
        <v>1124</v>
      </c>
      <c r="E15758" s="2" t="s">
        <v>154</v>
      </c>
      <c r="F15758" s="2" t="s">
        <v>4969</v>
      </c>
      <c r="G15758" s="5">
        <v>430</v>
      </c>
      <c r="H15758" s="5">
        <v>33.5</v>
      </c>
      <c r="I15758" s="5">
        <v>14405</v>
      </c>
      <c r="J15758" s="5">
        <v>12640218.620000001</v>
      </c>
      <c r="K15758" s="3" t="str" cm="1">
        <f t="array" ref="K15758">_xlfn.LET(_xlpm.d,UPPER(TRIM(CLEAN(SUBSTITUTE(F15758,CHAR(160),"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59" spans="2:11" hidden="1" x14ac:dyDescent="0.25">
      <c r="B15759" s="20">
        <v>45926</v>
      </c>
      <c r="C15759" s="2" t="s">
        <v>1</v>
      </c>
      <c r="D15759" s="2" t="s">
        <v>2086</v>
      </c>
      <c r="E15759" s="2" t="s">
        <v>254</v>
      </c>
      <c r="F15759" s="2" t="s">
        <v>4969</v>
      </c>
      <c r="G15759" s="5">
        <v>110</v>
      </c>
      <c r="H15759" s="5">
        <v>33.5</v>
      </c>
      <c r="I15759" s="5">
        <v>3685</v>
      </c>
      <c r="J15759" s="5">
        <v>12643903.620000001</v>
      </c>
      <c r="K15759" s="3" t="str" cm="1">
        <f t="array" ref="K15759">_xlfn.LET(_xlpm.d,UPPER(TRIM(CLEAN(SUBSTITUTE(F15759,CHAR(160),"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60" spans="2:11" hidden="1" x14ac:dyDescent="0.25">
      <c r="B15760" s="20">
        <v>45926</v>
      </c>
      <c r="C15760" s="2" t="s">
        <v>1</v>
      </c>
      <c r="D15760" s="2" t="s">
        <v>3146</v>
      </c>
      <c r="E15760" s="2" t="s">
        <v>236</v>
      </c>
      <c r="F15760" s="2" t="s">
        <v>4969</v>
      </c>
      <c r="G15760" s="5">
        <v>230</v>
      </c>
      <c r="H15760" s="5">
        <v>33.5</v>
      </c>
      <c r="I15760" s="5">
        <v>7705</v>
      </c>
      <c r="J15760" s="5">
        <v>12651608.620000001</v>
      </c>
      <c r="K15760" s="3" t="str" cm="1">
        <f t="array" ref="K15760">_xlfn.LET(_xlpm.d,UPPER(TRIM(CLEAN(SUBSTITUTE(F15760,CHAR(160),"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61" spans="2:11" hidden="1" x14ac:dyDescent="0.25">
      <c r="B15761" s="20">
        <v>45926</v>
      </c>
      <c r="C15761" s="2" t="s">
        <v>1</v>
      </c>
      <c r="D15761" s="2" t="s">
        <v>3995</v>
      </c>
      <c r="E15761" s="2" t="s">
        <v>241</v>
      </c>
      <c r="F15761" s="2" t="s">
        <v>4969</v>
      </c>
      <c r="G15761" s="5">
        <v>200</v>
      </c>
      <c r="H15761" s="5">
        <v>33.5</v>
      </c>
      <c r="I15761" s="5">
        <v>6700</v>
      </c>
      <c r="J15761" s="5">
        <v>12658308.620000001</v>
      </c>
      <c r="K15761" s="3" t="str" cm="1">
        <f t="array" ref="K15761">_xlfn.LET(_xlpm.d,UPPER(TRIM(CLEAN(SUBSTITUTE(F15761,CHAR(160),"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62" spans="2:11" hidden="1" x14ac:dyDescent="0.25">
      <c r="B15762" s="20">
        <v>45926</v>
      </c>
      <c r="C15762" s="2" t="s">
        <v>1</v>
      </c>
      <c r="D15762" s="2" t="s">
        <v>2087</v>
      </c>
      <c r="E15762" s="2" t="s">
        <v>243</v>
      </c>
      <c r="F15762" s="2" t="s">
        <v>4969</v>
      </c>
      <c r="G15762" s="5">
        <v>320</v>
      </c>
      <c r="H15762" s="5">
        <v>33.5</v>
      </c>
      <c r="I15762" s="5">
        <v>10720</v>
      </c>
      <c r="J15762" s="5">
        <v>12669028.620000001</v>
      </c>
      <c r="K15762" s="3" t="str" cm="1">
        <f t="array" ref="K15762">_xlfn.LET(_xlpm.d,UPPER(TRIM(CLEAN(SUBSTITUTE(F15762,CHAR(160),"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63" spans="2:11" hidden="1" x14ac:dyDescent="0.25">
      <c r="B15763" s="20">
        <v>45926</v>
      </c>
      <c r="C15763" s="2" t="s">
        <v>1</v>
      </c>
      <c r="D15763" s="2" t="s">
        <v>3996</v>
      </c>
      <c r="E15763" s="2" t="s">
        <v>238</v>
      </c>
      <c r="F15763" s="2" t="s">
        <v>4969</v>
      </c>
      <c r="G15763" s="5">
        <v>180</v>
      </c>
      <c r="H15763" s="5">
        <v>33.5</v>
      </c>
      <c r="I15763" s="5">
        <v>6030</v>
      </c>
      <c r="J15763" s="5">
        <v>12675058.620000001</v>
      </c>
      <c r="K15763" s="3" t="str" cm="1">
        <f t="array" ref="K15763">_xlfn.LET(_xlpm.d,UPPER(TRIM(CLEAN(SUBSTITUTE(F15763,CHAR(160),"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64" spans="2:11" hidden="1" x14ac:dyDescent="0.25">
      <c r="B15764" s="20">
        <v>45926</v>
      </c>
      <c r="C15764" s="2" t="s">
        <v>1</v>
      </c>
      <c r="D15764" s="2" t="s">
        <v>2088</v>
      </c>
      <c r="E15764" s="2" t="s">
        <v>78</v>
      </c>
      <c r="F15764" s="2" t="s">
        <v>4969</v>
      </c>
      <c r="G15764" s="5">
        <v>400</v>
      </c>
      <c r="H15764" s="5">
        <v>33.5</v>
      </c>
      <c r="I15764" s="5">
        <v>13400</v>
      </c>
      <c r="J15764" s="5">
        <v>12688458.620000001</v>
      </c>
      <c r="K15764" s="3" t="str" cm="1">
        <f t="array" ref="K15764">_xlfn.LET(_xlpm.d,UPPER(TRIM(CLEAN(SUBSTITUTE(F15764,CHAR(160),"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65" spans="2:11" hidden="1" x14ac:dyDescent="0.25">
      <c r="B15765" s="20">
        <v>45926</v>
      </c>
      <c r="C15765" s="2" t="s">
        <v>1</v>
      </c>
      <c r="D15765" s="2" t="s">
        <v>5501</v>
      </c>
      <c r="E15765" s="2" t="s">
        <v>165</v>
      </c>
      <c r="F15765" s="2" t="s">
        <v>4969</v>
      </c>
      <c r="G15765" s="5">
        <v>80</v>
      </c>
      <c r="H15765" s="5">
        <v>33.5</v>
      </c>
      <c r="I15765" s="5">
        <v>2680</v>
      </c>
      <c r="J15765" s="5">
        <v>12691138.620000001</v>
      </c>
      <c r="K15765" s="3" t="str" cm="1">
        <f t="array" ref="K15765">_xlfn.LET(_xlpm.d,UPPER(TRIM(CLEAN(SUBSTITUTE(F15765,CHAR(160),"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66" spans="2:11" hidden="1" x14ac:dyDescent="0.25">
      <c r="B15766" s="20">
        <v>45926</v>
      </c>
      <c r="C15766" s="2" t="s">
        <v>1</v>
      </c>
      <c r="D15766" s="2" t="s">
        <v>2089</v>
      </c>
      <c r="E15766" s="2" t="s">
        <v>268</v>
      </c>
      <c r="F15766" s="2" t="s">
        <v>4969</v>
      </c>
      <c r="G15766" s="5">
        <v>320</v>
      </c>
      <c r="H15766" s="5">
        <v>25.5</v>
      </c>
      <c r="I15766" s="5">
        <v>8160</v>
      </c>
      <c r="J15766" s="5">
        <v>12699298.620000001</v>
      </c>
      <c r="K15766" s="3" t="str" cm="1">
        <f t="array" ref="K15766">_xlfn.LET(_xlpm.d,UPPER(TRIM(CLEAN(SUBSTITUTE(F15766,CHAR(160),"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67" spans="2:11" hidden="1" x14ac:dyDescent="0.25">
      <c r="B15767" s="20">
        <v>45926</v>
      </c>
      <c r="C15767" s="2" t="s">
        <v>1</v>
      </c>
      <c r="D15767" s="2" t="s">
        <v>1125</v>
      </c>
      <c r="E15767" s="2" t="s">
        <v>151</v>
      </c>
      <c r="F15767" s="2" t="s">
        <v>4969</v>
      </c>
      <c r="G15767" s="5">
        <v>160</v>
      </c>
      <c r="H15767" s="5">
        <v>33.5</v>
      </c>
      <c r="I15767" s="5">
        <v>5360</v>
      </c>
      <c r="J15767" s="5">
        <v>12704658.620000001</v>
      </c>
      <c r="K15767" s="3" t="str" cm="1">
        <f t="array" ref="K15767">_xlfn.LET(_xlpm.d,UPPER(TRIM(CLEAN(SUBSTITUTE(F15767,CHAR(160),"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68" spans="2:11" hidden="1" x14ac:dyDescent="0.25">
      <c r="B15768" s="20">
        <v>45926</v>
      </c>
      <c r="C15768" s="2" t="s">
        <v>1</v>
      </c>
      <c r="D15768" s="2" t="s">
        <v>2090</v>
      </c>
      <c r="E15768" s="2" t="s">
        <v>1634</v>
      </c>
      <c r="F15768" s="2" t="s">
        <v>4969</v>
      </c>
      <c r="G15768" s="5">
        <v>100</v>
      </c>
      <c r="H15768" s="5">
        <v>28.5</v>
      </c>
      <c r="I15768" s="5">
        <v>2850</v>
      </c>
      <c r="J15768" s="5">
        <v>12707508.620000001</v>
      </c>
      <c r="K15768" s="3" t="str" cm="1">
        <f t="array" ref="K15768">_xlfn.LET(_xlpm.d,UPPER(TRIM(CLEAN(SUBSTITUTE(F15768,CHAR(160),"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69" spans="2:11" hidden="1" x14ac:dyDescent="0.25">
      <c r="B15769" s="20">
        <v>45926</v>
      </c>
      <c r="C15769" s="2" t="s">
        <v>1</v>
      </c>
      <c r="D15769" s="2" t="s">
        <v>3147</v>
      </c>
      <c r="E15769" s="2" t="s">
        <v>759</v>
      </c>
      <c r="F15769" s="2" t="s">
        <v>4969</v>
      </c>
      <c r="G15769" s="5">
        <v>155</v>
      </c>
      <c r="H15769" s="5">
        <v>31.8</v>
      </c>
      <c r="I15769" s="5">
        <v>4929</v>
      </c>
      <c r="J15769" s="5">
        <v>12712437.620000001</v>
      </c>
      <c r="K15769" s="3" t="str" cm="1">
        <f t="array" ref="K15769">_xlfn.LET(_xlpm.d,UPPER(TRIM(CLEAN(SUBSTITUTE(F15769,CHAR(160),"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70" spans="2:11" hidden="1" x14ac:dyDescent="0.25">
      <c r="B15770" s="20">
        <v>45926</v>
      </c>
      <c r="C15770" s="2" t="s">
        <v>1</v>
      </c>
      <c r="D15770" s="2" t="s">
        <v>1126</v>
      </c>
      <c r="E15770" s="2" t="s">
        <v>814</v>
      </c>
      <c r="F15770" s="2" t="s">
        <v>4969</v>
      </c>
      <c r="G15770" s="5">
        <v>40</v>
      </c>
      <c r="H15770" s="5">
        <v>31.8</v>
      </c>
      <c r="I15770" s="5">
        <v>1272</v>
      </c>
      <c r="J15770" s="5">
        <v>12713709.620000001</v>
      </c>
      <c r="K15770" s="3" t="str" cm="1">
        <f t="array" ref="K15770">_xlfn.LET(_xlpm.d,UPPER(TRIM(CLEAN(SUBSTITUTE(F15770,CHAR(160),"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71" spans="2:11" hidden="1" x14ac:dyDescent="0.25">
      <c r="B15771" s="20">
        <v>45926</v>
      </c>
      <c r="C15771" s="2" t="s">
        <v>1</v>
      </c>
      <c r="D15771" s="2" t="s">
        <v>1127</v>
      </c>
      <c r="E15771" s="2" t="s">
        <v>43</v>
      </c>
      <c r="F15771" s="2" t="s">
        <v>4969</v>
      </c>
      <c r="G15771" s="5">
        <v>69</v>
      </c>
      <c r="H15771" s="5">
        <v>28.95</v>
      </c>
      <c r="I15771" s="5">
        <v>1997.55</v>
      </c>
      <c r="J15771" s="5">
        <v>12715707.170000002</v>
      </c>
      <c r="K15771" s="3" t="str" cm="1">
        <f t="array" ref="K15771">_xlfn.LET(_xlpm.d,UPPER(TRIM(CLEAN(SUBSTITUTE(F15771,CHAR(160),"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72" spans="2:11" hidden="1" x14ac:dyDescent="0.25">
      <c r="B15772" s="20">
        <v>45926</v>
      </c>
      <c r="C15772" s="2" t="s">
        <v>1</v>
      </c>
      <c r="D15772" s="2" t="s">
        <v>1128</v>
      </c>
      <c r="E15772" s="2" t="s">
        <v>874</v>
      </c>
      <c r="F15772" s="2" t="s">
        <v>4969</v>
      </c>
      <c r="G15772" s="5">
        <v>650</v>
      </c>
      <c r="H15772" s="5">
        <v>25.95</v>
      </c>
      <c r="I15772" s="5">
        <v>16867.5</v>
      </c>
      <c r="J15772" s="5">
        <v>12732574.670000002</v>
      </c>
      <c r="K15772" s="3" t="str" cm="1">
        <f t="array" ref="K15772">_xlfn.LET(_xlpm.d,UPPER(TRIM(CLEAN(SUBSTITUTE(F15772,CHAR(160),"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73" spans="2:11" hidden="1" x14ac:dyDescent="0.25">
      <c r="B15773" s="20">
        <v>45926</v>
      </c>
      <c r="C15773" s="2" t="s">
        <v>1</v>
      </c>
      <c r="D15773" s="2" t="s">
        <v>4499</v>
      </c>
      <c r="E15773" s="2" t="s">
        <v>1726</v>
      </c>
      <c r="F15773" s="2" t="s">
        <v>4969</v>
      </c>
      <c r="G15773" s="5">
        <v>220</v>
      </c>
      <c r="H15773" s="5">
        <v>31.8</v>
      </c>
      <c r="I15773" s="5">
        <v>6996</v>
      </c>
      <c r="J15773" s="5">
        <v>12739570.670000002</v>
      </c>
      <c r="K15773" s="3" t="str" cm="1">
        <f t="array" ref="K15773">_xlfn.LET(_xlpm.d,UPPER(TRIM(CLEAN(SUBSTITUTE(F15773,CHAR(160),"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74" spans="2:11" hidden="1" x14ac:dyDescent="0.25">
      <c r="B15774" s="20">
        <v>45926</v>
      </c>
      <c r="C15774" s="2" t="s">
        <v>1</v>
      </c>
      <c r="D15774" s="2" t="s">
        <v>2092</v>
      </c>
      <c r="E15774" s="2" t="s">
        <v>197</v>
      </c>
      <c r="F15774" s="2" t="s">
        <v>4969</v>
      </c>
      <c r="G15774" s="5">
        <v>1000</v>
      </c>
      <c r="H15774" s="5">
        <v>33.5</v>
      </c>
      <c r="I15774" s="5">
        <v>33500</v>
      </c>
      <c r="J15774" s="5">
        <v>12773070.670000002</v>
      </c>
      <c r="K15774" s="3" t="str" cm="1">
        <f t="array" ref="K15774">_xlfn.LET(_xlpm.d,UPPER(TRIM(CLEAN(SUBSTITUTE(F15774,CHAR(160),"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75" spans="2:11" hidden="1" x14ac:dyDescent="0.25">
      <c r="B15775" s="20">
        <v>45926</v>
      </c>
      <c r="C15775" s="2" t="s">
        <v>1</v>
      </c>
      <c r="D15775" s="2" t="s">
        <v>3148</v>
      </c>
      <c r="E15775" s="2" t="s">
        <v>319</v>
      </c>
      <c r="F15775" s="2" t="s">
        <v>4969</v>
      </c>
      <c r="G15775" s="5">
        <v>1200</v>
      </c>
      <c r="H15775" s="5">
        <v>33.5</v>
      </c>
      <c r="I15775" s="5">
        <v>40200</v>
      </c>
      <c r="J15775" s="5">
        <v>12813270.670000002</v>
      </c>
      <c r="K15775" s="3" t="str" cm="1">
        <f t="array" ref="K15775">_xlfn.LET(_xlpm.d,UPPER(TRIM(CLEAN(SUBSTITUTE(F15775,CHAR(160),"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76" spans="2:11" hidden="1" x14ac:dyDescent="0.25">
      <c r="B15776" s="20">
        <v>45929</v>
      </c>
      <c r="C15776" s="2" t="s">
        <v>1</v>
      </c>
      <c r="D15776" s="2" t="s">
        <v>5502</v>
      </c>
      <c r="E15776" s="2" t="s">
        <v>832</v>
      </c>
      <c r="F15776" s="2" t="s">
        <v>4969</v>
      </c>
      <c r="G15776" s="5">
        <v>20</v>
      </c>
      <c r="H15776" s="5">
        <v>0</v>
      </c>
      <c r="I15776" s="5">
        <v>0</v>
      </c>
      <c r="J15776" s="5">
        <v>12813270.670000002</v>
      </c>
      <c r="K15776" s="3" t="str" cm="1">
        <f t="array" ref="K15776">_xlfn.LET(_xlpm.d,UPPER(TRIM(CLEAN(SUBSTITUTE(F15776,CHAR(160),"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77" spans="2:11" hidden="1" x14ac:dyDescent="0.25">
      <c r="B15777" s="20">
        <v>45929</v>
      </c>
      <c r="C15777" s="2" t="s">
        <v>1</v>
      </c>
      <c r="D15777" s="2" t="s">
        <v>3149</v>
      </c>
      <c r="E15777" s="2" t="s">
        <v>832</v>
      </c>
      <c r="F15777" s="2" t="s">
        <v>4969</v>
      </c>
      <c r="G15777" s="5">
        <v>90</v>
      </c>
      <c r="H15777" s="5">
        <v>31.8</v>
      </c>
      <c r="I15777" s="5">
        <v>2862</v>
      </c>
      <c r="J15777" s="5">
        <v>12816132.670000002</v>
      </c>
      <c r="K15777" s="3" t="str" cm="1">
        <f t="array" ref="K15777">_xlfn.LET(_xlpm.d,UPPER(TRIM(CLEAN(SUBSTITUTE(F15777,CHAR(160),"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78" spans="2:11" hidden="1" x14ac:dyDescent="0.25">
      <c r="B15778" s="20">
        <v>45929</v>
      </c>
      <c r="C15778" s="2" t="s">
        <v>1</v>
      </c>
      <c r="D15778" s="2" t="s">
        <v>3150</v>
      </c>
      <c r="E15778" s="2" t="s">
        <v>1235</v>
      </c>
      <c r="F15778" s="2" t="s">
        <v>4969</v>
      </c>
      <c r="G15778" s="5">
        <v>15</v>
      </c>
      <c r="H15778" s="5">
        <v>31.8</v>
      </c>
      <c r="I15778" s="5">
        <v>477</v>
      </c>
      <c r="J15778" s="5">
        <v>12816609.670000002</v>
      </c>
      <c r="K15778" s="3" t="str" cm="1">
        <f t="array" ref="K15778">_xlfn.LET(_xlpm.d,UPPER(TRIM(CLEAN(SUBSTITUTE(F15778,CHAR(160),"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79" spans="2:11" hidden="1" x14ac:dyDescent="0.25">
      <c r="B15779" s="20">
        <v>45929</v>
      </c>
      <c r="C15779" s="2" t="s">
        <v>1</v>
      </c>
      <c r="D15779" s="2" t="s">
        <v>5503</v>
      </c>
      <c r="E15779" s="2" t="s">
        <v>5004</v>
      </c>
      <c r="F15779" s="2" t="s">
        <v>5481</v>
      </c>
      <c r="G15779" s="5">
        <v>25</v>
      </c>
      <c r="H15779" s="5">
        <v>31.8</v>
      </c>
      <c r="I15779" s="5">
        <v>795</v>
      </c>
      <c r="J15779" s="5">
        <v>12817404.670000002</v>
      </c>
      <c r="K15779" s="3" t="str" cm="1">
        <f t="array" ref="K15779">_xlfn.LET(_xlpm.d,UPPER(TRIM(CLEAN(SUBSTITUTE(F15779,CHAR(160),"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80" spans="2:11" hidden="1" x14ac:dyDescent="0.25">
      <c r="B15780" s="20">
        <v>45929</v>
      </c>
      <c r="C15780" s="2" t="s">
        <v>1</v>
      </c>
      <c r="D15780" s="2" t="s">
        <v>5504</v>
      </c>
      <c r="E15780" s="2" t="s">
        <v>302</v>
      </c>
      <c r="F15780" s="2" t="s">
        <v>4969</v>
      </c>
      <c r="G15780" s="5">
        <v>30</v>
      </c>
      <c r="H15780" s="5">
        <v>27.8</v>
      </c>
      <c r="I15780" s="5">
        <v>834</v>
      </c>
      <c r="J15780" s="5">
        <v>12818238.670000002</v>
      </c>
      <c r="K15780" s="3" t="str" cm="1">
        <f t="array" ref="K15780">_xlfn.LET(_xlpm.d,UPPER(TRIM(CLEAN(SUBSTITUTE(F15780,CHAR(160),"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81" spans="2:11" hidden="1" x14ac:dyDescent="0.25">
      <c r="B15781" s="20">
        <v>45929</v>
      </c>
      <c r="C15781" s="2" t="s">
        <v>1</v>
      </c>
      <c r="D15781" s="2" t="s">
        <v>3704</v>
      </c>
      <c r="E15781" s="2" t="s">
        <v>3</v>
      </c>
      <c r="F15781" s="2" t="s">
        <v>4969</v>
      </c>
      <c r="G15781" s="5">
        <v>40</v>
      </c>
      <c r="H15781" s="5">
        <v>31.8</v>
      </c>
      <c r="I15781" s="5">
        <v>1272</v>
      </c>
      <c r="J15781" s="5">
        <v>12819510.670000002</v>
      </c>
      <c r="K15781" s="3" t="str" cm="1">
        <f t="array" ref="K15781">_xlfn.LET(_xlpm.d,UPPER(TRIM(CLEAN(SUBSTITUTE(F15781,CHAR(160),"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82" spans="2:11" hidden="1" x14ac:dyDescent="0.25">
      <c r="B15782" s="20">
        <v>45929</v>
      </c>
      <c r="C15782" s="2" t="s">
        <v>1</v>
      </c>
      <c r="D15782" s="2" t="s">
        <v>3151</v>
      </c>
      <c r="E15782" s="2" t="s">
        <v>25</v>
      </c>
      <c r="F15782" s="2" t="s">
        <v>4969</v>
      </c>
      <c r="G15782" s="5">
        <v>10</v>
      </c>
      <c r="H15782" s="5">
        <v>28.55</v>
      </c>
      <c r="I15782" s="5">
        <v>285.5</v>
      </c>
      <c r="J15782" s="5">
        <v>12819796.170000002</v>
      </c>
      <c r="K15782" s="3" t="str" cm="1">
        <f t="array" ref="K15782">_xlfn.LET(_xlpm.d,UPPER(TRIM(CLEAN(SUBSTITUTE(F15782,CHAR(160),"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83" spans="2:11" hidden="1" x14ac:dyDescent="0.25">
      <c r="B15783" s="20">
        <v>45929</v>
      </c>
      <c r="C15783" s="2" t="s">
        <v>1</v>
      </c>
      <c r="D15783" s="2" t="s">
        <v>3152</v>
      </c>
      <c r="E15783" s="2" t="s">
        <v>180</v>
      </c>
      <c r="F15783" s="2" t="s">
        <v>5226</v>
      </c>
      <c r="G15783" s="5">
        <v>200</v>
      </c>
      <c r="H15783" s="5">
        <v>25.5</v>
      </c>
      <c r="I15783" s="5">
        <v>5100</v>
      </c>
      <c r="J15783" s="5">
        <v>12824896.170000002</v>
      </c>
      <c r="K15783" s="3" t="str" cm="1">
        <f t="array" ref="K15783">_xlfn.LET(_xlpm.d,UPPER(TRIM(CLEAN(SUBSTITUTE(F15783,CHAR(160),"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84" spans="2:11" hidden="1" x14ac:dyDescent="0.25">
      <c r="B15784" s="20">
        <v>45929</v>
      </c>
      <c r="C15784" s="2" t="s">
        <v>1</v>
      </c>
      <c r="D15784" s="2" t="s">
        <v>1437</v>
      </c>
      <c r="E15784" s="2" t="s">
        <v>135</v>
      </c>
      <c r="F15784" s="2" t="s">
        <v>4969</v>
      </c>
      <c r="G15784" s="5">
        <v>100</v>
      </c>
      <c r="H15784" s="5">
        <v>33.5</v>
      </c>
      <c r="I15784" s="5">
        <v>3350</v>
      </c>
      <c r="J15784" s="5">
        <v>12828246.170000002</v>
      </c>
      <c r="K15784" s="3" t="str" cm="1">
        <f t="array" ref="K15784">_xlfn.LET(_xlpm.d,UPPER(TRIM(CLEAN(SUBSTITUTE(F15784,CHAR(160),"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85" spans="2:11" hidden="1" x14ac:dyDescent="0.25">
      <c r="B15785" s="20">
        <v>45930</v>
      </c>
      <c r="C15785" s="2" t="s">
        <v>1</v>
      </c>
      <c r="D15785" s="2" t="s">
        <v>3153</v>
      </c>
      <c r="E15785" s="2" t="s">
        <v>730</v>
      </c>
      <c r="F15785" s="2" t="s">
        <v>4969</v>
      </c>
      <c r="G15785" s="5">
        <v>50</v>
      </c>
      <c r="H15785" s="5">
        <v>28.5</v>
      </c>
      <c r="I15785" s="5">
        <v>1425</v>
      </c>
      <c r="J15785" s="5">
        <v>12829671.170000002</v>
      </c>
      <c r="K15785" s="3" t="str" cm="1">
        <f t="array" ref="K15785">_xlfn.LET(_xlpm.d,UPPER(TRIM(CLEAN(SUBSTITUTE(F15785,CHAR(160),"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86" spans="2:11" hidden="1" x14ac:dyDescent="0.25">
      <c r="B15786" s="20">
        <v>45930</v>
      </c>
      <c r="C15786" s="2" t="s">
        <v>1</v>
      </c>
      <c r="D15786" s="2" t="s">
        <v>1438</v>
      </c>
      <c r="E15786" s="2" t="s">
        <v>266</v>
      </c>
      <c r="F15786" s="2" t="s">
        <v>4969</v>
      </c>
      <c r="G15786" s="5">
        <v>200</v>
      </c>
      <c r="H15786" s="5">
        <v>25.5</v>
      </c>
      <c r="I15786" s="5">
        <v>5100</v>
      </c>
      <c r="J15786" s="5">
        <v>12834771.170000002</v>
      </c>
      <c r="K15786" s="3" t="str" cm="1">
        <f t="array" ref="K15786">_xlfn.LET(_xlpm.d,UPPER(TRIM(CLEAN(SUBSTITUTE(F15786,CHAR(160),"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87" spans="2:11" hidden="1" x14ac:dyDescent="0.25">
      <c r="B15787" s="20">
        <v>45930</v>
      </c>
      <c r="C15787" s="2" t="s">
        <v>1</v>
      </c>
      <c r="D15787" s="2" t="s">
        <v>3154</v>
      </c>
      <c r="E15787" s="2" t="s">
        <v>143</v>
      </c>
      <c r="F15787" s="2" t="s">
        <v>4969</v>
      </c>
      <c r="G15787" s="5">
        <v>350</v>
      </c>
      <c r="H15787" s="5">
        <v>25.5</v>
      </c>
      <c r="I15787" s="5">
        <v>8925</v>
      </c>
      <c r="J15787" s="5">
        <v>12843696.170000002</v>
      </c>
      <c r="K15787" s="3" t="str" cm="1">
        <f t="array" ref="K15787">_xlfn.LET(_xlpm.d,UPPER(TRIM(CLEAN(SUBSTITUTE(F15787,CHAR(160),"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88" spans="2:11" hidden="1" x14ac:dyDescent="0.25">
      <c r="B15788" s="20">
        <v>45930</v>
      </c>
      <c r="C15788" s="2" t="s">
        <v>1</v>
      </c>
      <c r="D15788" s="2" t="s">
        <v>5505</v>
      </c>
      <c r="E15788" s="2" t="s">
        <v>276</v>
      </c>
      <c r="F15788" s="2" t="s">
        <v>4969</v>
      </c>
      <c r="G15788" s="5">
        <v>100</v>
      </c>
      <c r="H15788" s="5">
        <v>33.5</v>
      </c>
      <c r="I15788" s="5">
        <v>3350</v>
      </c>
      <c r="J15788" s="5">
        <v>12847046.170000002</v>
      </c>
      <c r="K15788" s="3" t="str" cm="1">
        <f t="array" ref="K15788">_xlfn.LET(_xlpm.d,UPPER(TRIM(CLEAN(SUBSTITUTE(F15788,CHAR(160),"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89" spans="2:11" hidden="1" x14ac:dyDescent="0.25">
      <c r="B15789" s="20">
        <v>45930</v>
      </c>
      <c r="C15789" s="2" t="s">
        <v>1</v>
      </c>
      <c r="D15789" s="2" t="s">
        <v>2093</v>
      </c>
      <c r="E15789" s="2" t="s">
        <v>78</v>
      </c>
      <c r="F15789" s="2" t="s">
        <v>4969</v>
      </c>
      <c r="G15789" s="5">
        <v>200</v>
      </c>
      <c r="H15789" s="5">
        <v>33.5</v>
      </c>
      <c r="I15789" s="5">
        <v>6700</v>
      </c>
      <c r="J15789" s="5">
        <v>12853746.170000002</v>
      </c>
      <c r="K15789" s="3" t="str" cm="1">
        <f t="array" ref="K15789">_xlfn.LET(_xlpm.d,UPPER(TRIM(CLEAN(SUBSTITUTE(F15789,CHAR(160),"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90" spans="2:11" hidden="1" x14ac:dyDescent="0.25">
      <c r="B15790" s="20">
        <v>45930</v>
      </c>
      <c r="C15790" s="2" t="s">
        <v>1</v>
      </c>
      <c r="D15790" s="2" t="s">
        <v>2094</v>
      </c>
      <c r="E15790" s="2" t="s">
        <v>232</v>
      </c>
      <c r="F15790" s="2" t="s">
        <v>4969</v>
      </c>
      <c r="G15790" s="5">
        <v>150</v>
      </c>
      <c r="H15790" s="5">
        <v>33.5</v>
      </c>
      <c r="I15790" s="5">
        <v>5025</v>
      </c>
      <c r="J15790" s="5">
        <v>12858771.170000002</v>
      </c>
      <c r="K15790" s="3" t="str" cm="1">
        <f t="array" ref="K15790">_xlfn.LET(_xlpm.d,UPPER(TRIM(CLEAN(SUBSTITUTE(F15790,CHAR(160),"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91" spans="2:11" hidden="1" x14ac:dyDescent="0.25">
      <c r="B15791" s="20">
        <v>45930</v>
      </c>
      <c r="C15791" s="2" t="s">
        <v>1</v>
      </c>
      <c r="D15791" s="2" t="s">
        <v>1130</v>
      </c>
      <c r="E15791" s="2" t="s">
        <v>273</v>
      </c>
      <c r="F15791" s="2" t="s">
        <v>4969</v>
      </c>
      <c r="G15791" s="5">
        <v>340</v>
      </c>
      <c r="H15791" s="5">
        <v>25.5</v>
      </c>
      <c r="I15791" s="5">
        <v>8670</v>
      </c>
      <c r="J15791" s="5">
        <v>12867441.170000002</v>
      </c>
      <c r="K15791" s="3" t="str" cm="1">
        <f t="array" ref="K15791">_xlfn.LET(_xlpm.d,UPPER(TRIM(CLEAN(SUBSTITUTE(F15791,CHAR(160),"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92" spans="2:11" hidden="1" x14ac:dyDescent="0.25">
      <c r="B15792" s="20">
        <v>45930</v>
      </c>
      <c r="C15792" s="2" t="s">
        <v>1</v>
      </c>
      <c r="D15792" s="2" t="s">
        <v>3155</v>
      </c>
      <c r="E15792" s="2" t="s">
        <v>214</v>
      </c>
      <c r="F15792" s="2" t="s">
        <v>4969</v>
      </c>
      <c r="G15792" s="5">
        <v>150</v>
      </c>
      <c r="H15792" s="5">
        <v>25.5</v>
      </c>
      <c r="I15792" s="5">
        <v>3825</v>
      </c>
      <c r="J15792" s="5">
        <v>12871266.170000002</v>
      </c>
      <c r="K15792" s="3" t="str" cm="1">
        <f t="array" ref="K15792">_xlfn.LET(_xlpm.d,UPPER(TRIM(CLEAN(SUBSTITUTE(F15792,CHAR(160),"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93" spans="2:11" hidden="1" x14ac:dyDescent="0.25">
      <c r="B15793" s="20">
        <v>45930</v>
      </c>
      <c r="C15793" s="2" t="s">
        <v>1</v>
      </c>
      <c r="D15793" s="2" t="s">
        <v>3156</v>
      </c>
      <c r="E15793" s="2" t="s">
        <v>186</v>
      </c>
      <c r="F15793" s="2" t="s">
        <v>4969</v>
      </c>
      <c r="G15793" s="5">
        <v>170</v>
      </c>
      <c r="H15793" s="5">
        <v>33.5</v>
      </c>
      <c r="I15793" s="5">
        <v>5695</v>
      </c>
      <c r="J15793" s="5">
        <v>12876961.170000002</v>
      </c>
      <c r="K15793" s="3" t="str" cm="1">
        <f t="array" ref="K15793">_xlfn.LET(_xlpm.d,UPPER(TRIM(CLEAN(SUBSTITUTE(F15793,CHAR(160),"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94" spans="2:11" hidden="1" x14ac:dyDescent="0.25">
      <c r="B15794" s="20">
        <v>45930</v>
      </c>
      <c r="C15794" s="2" t="s">
        <v>1</v>
      </c>
      <c r="D15794" s="2" t="s">
        <v>1439</v>
      </c>
      <c r="E15794" s="2" t="s">
        <v>158</v>
      </c>
      <c r="F15794" s="2" t="s">
        <v>4969</v>
      </c>
      <c r="G15794" s="5">
        <v>280</v>
      </c>
      <c r="H15794" s="5">
        <v>25.5</v>
      </c>
      <c r="I15794" s="5">
        <v>7140</v>
      </c>
      <c r="J15794" s="5">
        <v>12884101.170000002</v>
      </c>
      <c r="K15794" s="3" t="str" cm="1">
        <f t="array" ref="K15794">_xlfn.LET(_xlpm.d,UPPER(TRIM(CLEAN(SUBSTITUTE(F15794,CHAR(160),"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95" spans="2:11" hidden="1" x14ac:dyDescent="0.25">
      <c r="B15795" s="20">
        <v>45930</v>
      </c>
      <c r="C15795" s="2" t="s">
        <v>1</v>
      </c>
      <c r="D15795" s="2" t="s">
        <v>700</v>
      </c>
      <c r="E15795" s="2" t="s">
        <v>261</v>
      </c>
      <c r="F15795" s="2" t="s">
        <v>4969</v>
      </c>
      <c r="G15795" s="5">
        <v>80</v>
      </c>
      <c r="H15795" s="5">
        <v>25.5</v>
      </c>
      <c r="I15795" s="5">
        <v>2040</v>
      </c>
      <c r="J15795" s="5">
        <v>12886141.170000002</v>
      </c>
      <c r="K15795" s="3" t="str" cm="1">
        <f t="array" ref="K15795">_xlfn.LET(_xlpm.d,UPPER(TRIM(CLEAN(SUBSTITUTE(F15795,CHAR(160),"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96" spans="2:11" hidden="1" x14ac:dyDescent="0.25">
      <c r="B15796" s="20">
        <v>45930</v>
      </c>
      <c r="C15796" s="2" t="s">
        <v>1</v>
      </c>
      <c r="D15796" s="2" t="s">
        <v>2095</v>
      </c>
      <c r="E15796" s="2" t="s">
        <v>234</v>
      </c>
      <c r="F15796" s="2" t="s">
        <v>4969</v>
      </c>
      <c r="G15796" s="5">
        <v>120</v>
      </c>
      <c r="H15796" s="5">
        <v>33.5</v>
      </c>
      <c r="I15796" s="5">
        <v>4020</v>
      </c>
      <c r="J15796" s="5">
        <v>12890161.170000002</v>
      </c>
      <c r="K15796" s="3" t="str" cm="1">
        <f t="array" ref="K15796">_xlfn.LET(_xlpm.d,UPPER(TRIM(CLEAN(SUBSTITUTE(F15796,CHAR(160),"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97" spans="2:11" hidden="1" x14ac:dyDescent="0.25">
      <c r="B15797" s="20">
        <v>45930</v>
      </c>
      <c r="C15797" s="2" t="s">
        <v>1</v>
      </c>
      <c r="D15797" s="2" t="s">
        <v>1131</v>
      </c>
      <c r="E15797" s="2" t="s">
        <v>156</v>
      </c>
      <c r="F15797" s="2" t="s">
        <v>4969</v>
      </c>
      <c r="G15797" s="5">
        <v>200</v>
      </c>
      <c r="H15797" s="5">
        <v>25.5</v>
      </c>
      <c r="I15797" s="5">
        <v>5100</v>
      </c>
      <c r="J15797" s="5">
        <v>12895261.170000002</v>
      </c>
      <c r="K15797" s="3" t="str" cm="1">
        <f t="array" ref="K15797">_xlfn.LET(_xlpm.d,UPPER(TRIM(CLEAN(SUBSTITUTE(F15797,CHAR(160),"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98" spans="2:11" hidden="1" x14ac:dyDescent="0.25">
      <c r="B15798" s="20">
        <v>45930</v>
      </c>
      <c r="C15798" s="2" t="s">
        <v>1</v>
      </c>
      <c r="D15798" s="2" t="s">
        <v>1440</v>
      </c>
      <c r="E15798" s="2" t="s">
        <v>141</v>
      </c>
      <c r="F15798" s="2" t="s">
        <v>4969</v>
      </c>
      <c r="G15798" s="5">
        <v>200</v>
      </c>
      <c r="H15798" s="5">
        <v>25.5</v>
      </c>
      <c r="I15798" s="5">
        <v>5100</v>
      </c>
      <c r="J15798" s="5">
        <v>12900361.170000002</v>
      </c>
      <c r="K15798" s="3" t="str" cm="1">
        <f t="array" ref="K15798">_xlfn.LET(_xlpm.d,UPPER(TRIM(CLEAN(SUBSTITUTE(F15798,CHAR(160),"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799" spans="2:11" hidden="1" x14ac:dyDescent="0.25">
      <c r="B15799" s="20">
        <v>45930</v>
      </c>
      <c r="C15799" s="2" t="s">
        <v>1</v>
      </c>
      <c r="D15799" s="2" t="s">
        <v>2096</v>
      </c>
      <c r="E15799" s="2" t="s">
        <v>165</v>
      </c>
      <c r="F15799" s="2" t="s">
        <v>4969</v>
      </c>
      <c r="G15799" s="5">
        <v>100</v>
      </c>
      <c r="H15799" s="5">
        <v>33.5</v>
      </c>
      <c r="I15799" s="5">
        <v>3350</v>
      </c>
      <c r="J15799" s="5">
        <v>12903711.170000002</v>
      </c>
      <c r="K15799" s="3" t="str" cm="1">
        <f t="array" ref="K15799">_xlfn.LET(_xlpm.d,UPPER(TRIM(CLEAN(SUBSTITUTE(F15799,CHAR(160),"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00" spans="2:11" hidden="1" x14ac:dyDescent="0.25">
      <c r="B15800" s="20">
        <v>45930</v>
      </c>
      <c r="C15800" s="2" t="s">
        <v>1</v>
      </c>
      <c r="D15800" s="2" t="s">
        <v>5506</v>
      </c>
      <c r="E15800" s="2" t="s">
        <v>50</v>
      </c>
      <c r="F15800" s="2" t="s">
        <v>4969</v>
      </c>
      <c r="G15800" s="5">
        <v>200</v>
      </c>
      <c r="H15800" s="5">
        <v>30</v>
      </c>
      <c r="I15800" s="5">
        <v>6000</v>
      </c>
      <c r="J15800" s="5">
        <v>12909711.170000002</v>
      </c>
      <c r="K15800" s="3" t="str" cm="1">
        <f t="array" ref="K15800">_xlfn.LET(_xlpm.d,UPPER(TRIM(CLEAN(SUBSTITUTE(F15800,CHAR(160),"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01" spans="2:11" hidden="1" x14ac:dyDescent="0.25">
      <c r="B15801" s="20">
        <v>45930</v>
      </c>
      <c r="C15801" s="2" t="s">
        <v>1</v>
      </c>
      <c r="D15801" s="2" t="s">
        <v>1441</v>
      </c>
      <c r="E15801" s="2" t="s">
        <v>147</v>
      </c>
      <c r="F15801" s="2" t="s">
        <v>4969</v>
      </c>
      <c r="G15801" s="5">
        <v>120</v>
      </c>
      <c r="H15801" s="5">
        <v>33.5</v>
      </c>
      <c r="I15801" s="5">
        <v>4020</v>
      </c>
      <c r="J15801" s="5">
        <v>12913731.170000002</v>
      </c>
      <c r="K15801" s="3" t="str" cm="1">
        <f t="array" ref="K15801">_xlfn.LET(_xlpm.d,UPPER(TRIM(CLEAN(SUBSTITUTE(F15801,CHAR(160),"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02" spans="2:11" hidden="1" x14ac:dyDescent="0.25">
      <c r="B15802" s="20">
        <v>45930</v>
      </c>
      <c r="C15802" s="2" t="s">
        <v>1</v>
      </c>
      <c r="D15802" s="2" t="s">
        <v>3157</v>
      </c>
      <c r="E15802" s="2" t="s">
        <v>162</v>
      </c>
      <c r="F15802" s="2" t="s">
        <v>4969</v>
      </c>
      <c r="G15802" s="5">
        <v>300</v>
      </c>
      <c r="H15802" s="5">
        <v>33.5</v>
      </c>
      <c r="I15802" s="5">
        <v>10050</v>
      </c>
      <c r="J15802" s="5">
        <v>12923781.170000002</v>
      </c>
      <c r="K15802" s="3" t="str" cm="1">
        <f t="array" ref="K15802">_xlfn.LET(_xlpm.d,UPPER(TRIM(CLEAN(SUBSTITUTE(F15802,CHAR(160),"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03" spans="2:11" hidden="1" x14ac:dyDescent="0.25">
      <c r="B15803" s="20">
        <v>45930</v>
      </c>
      <c r="C15803" s="2" t="s">
        <v>1</v>
      </c>
      <c r="D15803" s="2" t="s">
        <v>2097</v>
      </c>
      <c r="E15803" s="2" t="s">
        <v>311</v>
      </c>
      <c r="F15803" s="2" t="s">
        <v>4969</v>
      </c>
      <c r="G15803" s="5">
        <v>920</v>
      </c>
      <c r="H15803" s="5">
        <v>33.5</v>
      </c>
      <c r="I15803" s="5">
        <v>30820</v>
      </c>
      <c r="J15803" s="5">
        <v>12954601.170000002</v>
      </c>
      <c r="K15803" s="3" t="str" cm="1">
        <f t="array" ref="K15803">_xlfn.LET(_xlpm.d,UPPER(TRIM(CLEAN(SUBSTITUTE(F15803,CHAR(160),"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04" spans="2:11" hidden="1" x14ac:dyDescent="0.25">
      <c r="B15804" s="20">
        <v>45930</v>
      </c>
      <c r="C15804" s="2" t="s">
        <v>1</v>
      </c>
      <c r="D15804" s="2" t="s">
        <v>3158</v>
      </c>
      <c r="E15804" s="2" t="s">
        <v>224</v>
      </c>
      <c r="F15804" s="2" t="s">
        <v>4969</v>
      </c>
      <c r="G15804" s="5">
        <v>1200</v>
      </c>
      <c r="H15804" s="5">
        <v>33.5</v>
      </c>
      <c r="I15804" s="5">
        <v>40200</v>
      </c>
      <c r="J15804" s="5">
        <v>12994801.170000002</v>
      </c>
      <c r="K15804" s="3" t="str" cm="1">
        <f t="array" ref="K15804">_xlfn.LET(_xlpm.d,UPPER(TRIM(CLEAN(SUBSTITUTE(F15804,CHAR(160),"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05" spans="2:11" hidden="1" x14ac:dyDescent="0.25">
      <c r="B15805" s="20">
        <v>45930</v>
      </c>
      <c r="C15805" s="2" t="s">
        <v>1</v>
      </c>
      <c r="D15805" s="2" t="s">
        <v>3159</v>
      </c>
      <c r="E15805" s="2" t="s">
        <v>64</v>
      </c>
      <c r="F15805" s="2" t="s">
        <v>4969</v>
      </c>
      <c r="G15805" s="5">
        <v>100</v>
      </c>
      <c r="H15805" s="5">
        <v>31.8</v>
      </c>
      <c r="I15805" s="5">
        <v>3180</v>
      </c>
      <c r="J15805" s="5">
        <v>12997981.170000002</v>
      </c>
      <c r="K15805" s="3" t="str" cm="1">
        <f t="array" ref="K15805">_xlfn.LET(_xlpm.d,UPPER(TRIM(CLEAN(SUBSTITUTE(F15805,CHAR(160),"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06" spans="2:11" hidden="1" x14ac:dyDescent="0.25">
      <c r="B15806" s="20">
        <v>45930</v>
      </c>
      <c r="C15806" s="2" t="s">
        <v>1</v>
      </c>
      <c r="D15806" s="2" t="s">
        <v>3159</v>
      </c>
      <c r="E15806" s="2" t="s">
        <v>64</v>
      </c>
      <c r="F15806" s="2" t="s">
        <v>4969</v>
      </c>
      <c r="G15806" s="5">
        <v>10</v>
      </c>
      <c r="H15806" s="5">
        <v>31.8</v>
      </c>
      <c r="I15806" s="5">
        <v>318</v>
      </c>
      <c r="J15806" s="5">
        <v>12998299.170000002</v>
      </c>
      <c r="K15806" s="3" t="str" cm="1">
        <f t="array" ref="K15806">_xlfn.LET(_xlpm.d,UPPER(TRIM(CLEAN(SUBSTITUTE(F15806,CHAR(160),"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07" spans="2:11" hidden="1" x14ac:dyDescent="0.25">
      <c r="B15807" s="20">
        <v>45930</v>
      </c>
      <c r="C15807" s="2" t="s">
        <v>1</v>
      </c>
      <c r="D15807" s="2" t="s">
        <v>2467</v>
      </c>
      <c r="E15807" s="2" t="s">
        <v>170</v>
      </c>
      <c r="F15807" s="2" t="s">
        <v>4969</v>
      </c>
      <c r="G15807" s="5">
        <v>160</v>
      </c>
      <c r="H15807" s="5">
        <v>31.8</v>
      </c>
      <c r="I15807" s="5">
        <v>5088</v>
      </c>
      <c r="J15807" s="5">
        <v>13003387.170000002</v>
      </c>
      <c r="K15807" s="3" t="str" cm="1">
        <f t="array" ref="K15807">_xlfn.LET(_xlpm.d,UPPER(TRIM(CLEAN(SUBSTITUTE(F15807,CHAR(160),"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08" spans="2:11" hidden="1" x14ac:dyDescent="0.25">
      <c r="B15808" s="20">
        <v>45931</v>
      </c>
      <c r="C15808" s="2" t="s">
        <v>1</v>
      </c>
      <c r="D15808" s="2" t="s">
        <v>5507</v>
      </c>
      <c r="E15808" s="2" t="s">
        <v>5000</v>
      </c>
      <c r="F15808" s="2" t="s">
        <v>4969</v>
      </c>
      <c r="G15808" s="5">
        <v>100</v>
      </c>
      <c r="H15808" s="5">
        <v>33.5</v>
      </c>
      <c r="I15808" s="5">
        <v>3350</v>
      </c>
      <c r="J15808" s="5">
        <v>13006737.170000002</v>
      </c>
      <c r="K15808" s="3" t="str" cm="1">
        <f t="array" ref="K15808">_xlfn.LET(_xlpm.d,UPPER(TRIM(CLEAN(SUBSTITUTE(F15808,CHAR(160),"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09" spans="2:11" hidden="1" x14ac:dyDescent="0.25">
      <c r="B15809" s="20">
        <v>45931</v>
      </c>
      <c r="C15809" s="2" t="s">
        <v>1</v>
      </c>
      <c r="D15809" s="2" t="s">
        <v>5508</v>
      </c>
      <c r="E15809" s="2" t="s">
        <v>1735</v>
      </c>
      <c r="F15809" s="2" t="s">
        <v>4969</v>
      </c>
      <c r="G15809" s="5">
        <v>110</v>
      </c>
      <c r="H15809" s="5">
        <v>33.99</v>
      </c>
      <c r="I15809" s="5">
        <v>3738.9</v>
      </c>
      <c r="J15809" s="5">
        <v>13010476.070000002</v>
      </c>
      <c r="K15809" s="3" t="str" cm="1">
        <f t="array" ref="K15809">_xlfn.LET(_xlpm.d,UPPER(TRIM(CLEAN(SUBSTITUTE(F15809,CHAR(160),"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10" spans="2:11" hidden="1" x14ac:dyDescent="0.25">
      <c r="B15810" s="20">
        <v>45931</v>
      </c>
      <c r="C15810" s="2" t="s">
        <v>1</v>
      </c>
      <c r="D15810" s="2" t="s">
        <v>5509</v>
      </c>
      <c r="E15810" s="2" t="s">
        <v>6</v>
      </c>
      <c r="F15810" s="2" t="s">
        <v>4969</v>
      </c>
      <c r="G15810" s="5">
        <v>140</v>
      </c>
      <c r="H15810" s="5">
        <v>33.99</v>
      </c>
      <c r="I15810" s="5">
        <v>4758.6000000000004</v>
      </c>
      <c r="J15810" s="5">
        <v>13015234.670000002</v>
      </c>
      <c r="K15810" s="3" t="str" cm="1">
        <f t="array" ref="K15810">_xlfn.LET(_xlpm.d,UPPER(TRIM(CLEAN(SUBSTITUTE(F15810,CHAR(160),"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11" spans="2:11" hidden="1" x14ac:dyDescent="0.25">
      <c r="B15811" s="20">
        <v>45931</v>
      </c>
      <c r="C15811" s="2" t="s">
        <v>1</v>
      </c>
      <c r="D15811" s="2" t="s">
        <v>2098</v>
      </c>
      <c r="E15811" s="2" t="s">
        <v>189</v>
      </c>
      <c r="F15811" s="2" t="s">
        <v>4969</v>
      </c>
      <c r="G15811" s="5">
        <v>100</v>
      </c>
      <c r="H15811" s="5">
        <v>33.5</v>
      </c>
      <c r="I15811" s="5">
        <v>3350</v>
      </c>
      <c r="J15811" s="5">
        <v>13018584.670000002</v>
      </c>
      <c r="K15811" s="3" t="str" cm="1">
        <f t="array" ref="K15811">_xlfn.LET(_xlpm.d,UPPER(TRIM(CLEAN(SUBSTITUTE(F15811,CHAR(160),"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12" spans="2:11" hidden="1" x14ac:dyDescent="0.25">
      <c r="B15812" s="20">
        <v>45931</v>
      </c>
      <c r="C15812" s="2" t="s">
        <v>1</v>
      </c>
      <c r="D15812" s="2" t="s">
        <v>5510</v>
      </c>
      <c r="E15812" s="2" t="s">
        <v>61</v>
      </c>
      <c r="F15812" s="2" t="s">
        <v>4969</v>
      </c>
      <c r="G15812" s="5">
        <v>50</v>
      </c>
      <c r="H15812" s="5">
        <v>31.2</v>
      </c>
      <c r="I15812" s="5">
        <v>1560</v>
      </c>
      <c r="J15812" s="5">
        <v>13020144.670000002</v>
      </c>
      <c r="K15812" s="3" t="str" cm="1">
        <f t="array" ref="K15812">_xlfn.LET(_xlpm.d,UPPER(TRIM(CLEAN(SUBSTITUTE(F15812,CHAR(160),"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13" spans="2:11" hidden="1" x14ac:dyDescent="0.25">
      <c r="B15813" s="20">
        <v>45931</v>
      </c>
      <c r="C15813" s="2" t="s">
        <v>1</v>
      </c>
      <c r="D15813" s="2" t="s">
        <v>3165</v>
      </c>
      <c r="E15813" s="2" t="s">
        <v>759</v>
      </c>
      <c r="F15813" s="2" t="s">
        <v>4969</v>
      </c>
      <c r="G15813" s="5">
        <v>230</v>
      </c>
      <c r="H15813" s="5">
        <v>31.8</v>
      </c>
      <c r="I15813" s="5">
        <v>7314</v>
      </c>
      <c r="J15813" s="5">
        <v>13027458.670000002</v>
      </c>
      <c r="K15813" s="3" t="str" cm="1">
        <f t="array" ref="K15813">_xlfn.LET(_xlpm.d,UPPER(TRIM(CLEAN(SUBSTITUTE(F15813,CHAR(160),"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14" spans="2:11" hidden="1" x14ac:dyDescent="0.25">
      <c r="B15814" s="20">
        <v>45932</v>
      </c>
      <c r="C15814" s="2" t="s">
        <v>1</v>
      </c>
      <c r="D15814" s="2" t="s">
        <v>1547</v>
      </c>
      <c r="E15814" s="2" t="s">
        <v>135</v>
      </c>
      <c r="F15814" s="2" t="s">
        <v>4969</v>
      </c>
      <c r="G15814" s="5">
        <v>250</v>
      </c>
      <c r="H15814" s="5">
        <v>33.5</v>
      </c>
      <c r="I15814" s="5">
        <v>8375</v>
      </c>
      <c r="J15814" s="5">
        <v>13035833.670000002</v>
      </c>
      <c r="K15814" s="3" t="str" cm="1">
        <f t="array" ref="K15814">_xlfn.LET(_xlpm.d,UPPER(TRIM(CLEAN(SUBSTITUTE(F15814,CHAR(160),"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15" spans="2:11" hidden="1" x14ac:dyDescent="0.25">
      <c r="B15815" s="20">
        <v>45932</v>
      </c>
      <c r="C15815" s="2" t="s">
        <v>1</v>
      </c>
      <c r="D15815" s="2" t="s">
        <v>2102</v>
      </c>
      <c r="E15815" s="2" t="s">
        <v>268</v>
      </c>
      <c r="F15815" s="2" t="s">
        <v>4969</v>
      </c>
      <c r="G15815" s="5">
        <v>100</v>
      </c>
      <c r="H15815" s="5">
        <v>25.5</v>
      </c>
      <c r="I15815" s="5">
        <v>2550</v>
      </c>
      <c r="J15815" s="5">
        <v>13038383.670000002</v>
      </c>
      <c r="K15815" s="3" t="str" cm="1">
        <f t="array" ref="K15815">_xlfn.LET(_xlpm.d,UPPER(TRIM(CLEAN(SUBSTITUTE(F15815,CHAR(160),"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16" spans="2:11" hidden="1" x14ac:dyDescent="0.25">
      <c r="B15816" s="20">
        <v>45932</v>
      </c>
      <c r="C15816" s="2" t="s">
        <v>1</v>
      </c>
      <c r="D15816" s="2" t="s">
        <v>1132</v>
      </c>
      <c r="E15816" s="2" t="s">
        <v>192</v>
      </c>
      <c r="F15816" s="2" t="s">
        <v>4969</v>
      </c>
      <c r="G15816" s="5">
        <v>260</v>
      </c>
      <c r="H15816" s="5">
        <v>33.5</v>
      </c>
      <c r="I15816" s="5">
        <v>8710</v>
      </c>
      <c r="J15816" s="5">
        <v>13047093.670000002</v>
      </c>
      <c r="K15816" s="3" t="str" cm="1">
        <f t="array" ref="K15816">_xlfn.LET(_xlpm.d,UPPER(TRIM(CLEAN(SUBSTITUTE(F15816,CHAR(160),"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17" spans="2:11" hidden="1" x14ac:dyDescent="0.25">
      <c r="B15817" s="20">
        <v>45932</v>
      </c>
      <c r="C15817" s="2" t="s">
        <v>1</v>
      </c>
      <c r="D15817" s="2" t="s">
        <v>1275</v>
      </c>
      <c r="E15817" s="2" t="s">
        <v>160</v>
      </c>
      <c r="F15817" s="2" t="s">
        <v>4969</v>
      </c>
      <c r="G15817" s="5">
        <v>295</v>
      </c>
      <c r="H15817" s="5">
        <v>33.5</v>
      </c>
      <c r="I15817" s="5">
        <v>9882.5</v>
      </c>
      <c r="J15817" s="5">
        <v>13056976.170000002</v>
      </c>
      <c r="K15817" s="3" t="str" cm="1">
        <f t="array" ref="K15817">_xlfn.LET(_xlpm.d,UPPER(TRIM(CLEAN(SUBSTITUTE(F15817,CHAR(160),"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18" spans="2:11" hidden="1" x14ac:dyDescent="0.25">
      <c r="B15818" s="20">
        <v>45932</v>
      </c>
      <c r="C15818" s="2" t="s">
        <v>1</v>
      </c>
      <c r="D15818" s="2" t="s">
        <v>2103</v>
      </c>
      <c r="E15818" s="2" t="s">
        <v>254</v>
      </c>
      <c r="F15818" s="2" t="s">
        <v>4969</v>
      </c>
      <c r="G15818" s="5">
        <v>150</v>
      </c>
      <c r="H15818" s="5">
        <v>33.5</v>
      </c>
      <c r="I15818" s="5">
        <v>5025</v>
      </c>
      <c r="J15818" s="5">
        <v>13062001.170000002</v>
      </c>
      <c r="K15818" s="3" t="str" cm="1">
        <f t="array" ref="K15818">_xlfn.LET(_xlpm.d,UPPER(TRIM(CLEAN(SUBSTITUTE(F15818,CHAR(160),"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19" spans="2:11" hidden="1" x14ac:dyDescent="0.25">
      <c r="B15819" s="20">
        <v>45932</v>
      </c>
      <c r="C15819" s="2" t="s">
        <v>1</v>
      </c>
      <c r="D15819" s="2" t="s">
        <v>1133</v>
      </c>
      <c r="E15819" s="2" t="s">
        <v>180</v>
      </c>
      <c r="F15819" s="2" t="s">
        <v>4969</v>
      </c>
      <c r="G15819" s="5">
        <v>90</v>
      </c>
      <c r="H15819" s="5">
        <v>25.5</v>
      </c>
      <c r="I15819" s="5">
        <v>2295</v>
      </c>
      <c r="J15819" s="5">
        <v>13064296.170000002</v>
      </c>
      <c r="K15819" s="3" t="str" cm="1">
        <f t="array" ref="K15819">_xlfn.LET(_xlpm.d,UPPER(TRIM(CLEAN(SUBSTITUTE(F15819,CHAR(160),"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20" spans="2:11" hidden="1" x14ac:dyDescent="0.25">
      <c r="B15820" s="20">
        <v>45932</v>
      </c>
      <c r="C15820" s="2" t="s">
        <v>1</v>
      </c>
      <c r="D15820" s="2" t="s">
        <v>2104</v>
      </c>
      <c r="E15820" s="2" t="s">
        <v>248</v>
      </c>
      <c r="F15820" s="2" t="s">
        <v>4969</v>
      </c>
      <c r="G15820" s="5">
        <v>250</v>
      </c>
      <c r="H15820" s="5">
        <v>25.5</v>
      </c>
      <c r="I15820" s="5">
        <v>6375</v>
      </c>
      <c r="J15820" s="5">
        <v>13070671.170000002</v>
      </c>
      <c r="K15820" s="3" t="str" cm="1">
        <f t="array" ref="K15820">_xlfn.LET(_xlpm.d,UPPER(TRIM(CLEAN(SUBSTITUTE(F15820,CHAR(160),"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21" spans="2:11" hidden="1" x14ac:dyDescent="0.25">
      <c r="B15821" s="20">
        <v>45932</v>
      </c>
      <c r="C15821" s="2" t="s">
        <v>1</v>
      </c>
      <c r="D15821" s="2" t="s">
        <v>1134</v>
      </c>
      <c r="E15821" s="2" t="s">
        <v>149</v>
      </c>
      <c r="F15821" s="2" t="s">
        <v>4969</v>
      </c>
      <c r="G15821" s="5">
        <v>200</v>
      </c>
      <c r="H15821" s="5">
        <v>33.5</v>
      </c>
      <c r="I15821" s="5">
        <v>6700</v>
      </c>
      <c r="J15821" s="5">
        <v>13077371.170000002</v>
      </c>
      <c r="K15821" s="3" t="str" cm="1">
        <f t="array" ref="K15821">_xlfn.LET(_xlpm.d,UPPER(TRIM(CLEAN(SUBSTITUTE(F15821,CHAR(160),"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22" spans="2:11" hidden="1" x14ac:dyDescent="0.25">
      <c r="B15822" s="20">
        <v>45932</v>
      </c>
      <c r="C15822" s="2" t="s">
        <v>1</v>
      </c>
      <c r="D15822" s="2" t="s">
        <v>1442</v>
      </c>
      <c r="E15822" s="2" t="s">
        <v>279</v>
      </c>
      <c r="F15822" s="2" t="s">
        <v>4969</v>
      </c>
      <c r="G15822" s="5">
        <v>300</v>
      </c>
      <c r="H15822" s="5">
        <v>33.5</v>
      </c>
      <c r="I15822" s="5">
        <v>10050</v>
      </c>
      <c r="J15822" s="5">
        <v>13087421.170000002</v>
      </c>
      <c r="K15822" s="3" t="str" cm="1">
        <f t="array" ref="K15822">_xlfn.LET(_xlpm.d,UPPER(TRIM(CLEAN(SUBSTITUTE(F15822,CHAR(160),"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23" spans="2:11" hidden="1" x14ac:dyDescent="0.25">
      <c r="B15823" s="20">
        <v>45932</v>
      </c>
      <c r="C15823" s="2" t="s">
        <v>1</v>
      </c>
      <c r="D15823" s="2" t="s">
        <v>3166</v>
      </c>
      <c r="E15823" s="2" t="s">
        <v>3</v>
      </c>
      <c r="F15823" s="2" t="s">
        <v>4969</v>
      </c>
      <c r="G15823" s="5">
        <v>105</v>
      </c>
      <c r="H15823" s="5">
        <v>31.8</v>
      </c>
      <c r="I15823" s="5">
        <v>3339</v>
      </c>
      <c r="J15823" s="5">
        <v>13090760.170000002</v>
      </c>
      <c r="K15823" s="3" t="str" cm="1">
        <f t="array" ref="K15823">_xlfn.LET(_xlpm.d,UPPER(TRIM(CLEAN(SUBSTITUTE(F15823,CHAR(160),"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24" spans="2:11" hidden="1" x14ac:dyDescent="0.25">
      <c r="B15824" s="20">
        <v>45932</v>
      </c>
      <c r="C15824" s="2" t="s">
        <v>1</v>
      </c>
      <c r="D15824" s="2" t="s">
        <v>5511</v>
      </c>
      <c r="E15824" s="2" t="s">
        <v>5004</v>
      </c>
      <c r="F15824" s="2" t="s">
        <v>4969</v>
      </c>
      <c r="G15824" s="5">
        <v>40</v>
      </c>
      <c r="H15824" s="5">
        <v>31.8</v>
      </c>
      <c r="I15824" s="5">
        <v>1272</v>
      </c>
      <c r="J15824" s="5">
        <v>13092032.170000002</v>
      </c>
      <c r="K15824" s="3" t="str" cm="1">
        <f t="array" ref="K15824">_xlfn.LET(_xlpm.d,UPPER(TRIM(CLEAN(SUBSTITUTE(F15824,CHAR(160),"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25" spans="2:11" hidden="1" x14ac:dyDescent="0.25">
      <c r="B15825" s="20">
        <v>45932</v>
      </c>
      <c r="C15825" s="2" t="s">
        <v>1</v>
      </c>
      <c r="D15825" s="2" t="s">
        <v>5512</v>
      </c>
      <c r="E15825" s="2" t="s">
        <v>1735</v>
      </c>
      <c r="F15825" s="2" t="s">
        <v>4969</v>
      </c>
      <c r="G15825" s="5">
        <v>60</v>
      </c>
      <c r="H15825" s="5">
        <v>33.99</v>
      </c>
      <c r="I15825" s="5">
        <v>2039.4</v>
      </c>
      <c r="J15825" s="5">
        <v>13094071.570000002</v>
      </c>
      <c r="K15825" s="3" t="str" cm="1">
        <f t="array" ref="K15825">_xlfn.LET(_xlpm.d,UPPER(TRIM(CLEAN(SUBSTITUTE(F15825,CHAR(160),"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26" spans="2:11" hidden="1" x14ac:dyDescent="0.25">
      <c r="B15826" s="20">
        <v>45932</v>
      </c>
      <c r="C15826" s="2" t="s">
        <v>1</v>
      </c>
      <c r="D15826" s="2" t="s">
        <v>5513</v>
      </c>
      <c r="E15826" s="2" t="s">
        <v>16</v>
      </c>
      <c r="F15826" s="2" t="s">
        <v>4969</v>
      </c>
      <c r="G15826" s="5">
        <v>795</v>
      </c>
      <c r="H15826" s="5">
        <v>33.5</v>
      </c>
      <c r="I15826" s="5">
        <v>26632.5</v>
      </c>
      <c r="J15826" s="5">
        <v>13120704.070000002</v>
      </c>
      <c r="K15826" s="3" t="str" cm="1">
        <f t="array" ref="K15826">_xlfn.LET(_xlpm.d,UPPER(TRIM(CLEAN(SUBSTITUTE(F15826,CHAR(160),"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27" spans="2:11" hidden="1" x14ac:dyDescent="0.25">
      <c r="B15827" s="20">
        <v>45932</v>
      </c>
      <c r="C15827" s="2" t="s">
        <v>1</v>
      </c>
      <c r="D15827" s="2" t="s">
        <v>3168</v>
      </c>
      <c r="E15827" s="2" t="s">
        <v>120</v>
      </c>
      <c r="F15827" s="2" t="s">
        <v>4969</v>
      </c>
      <c r="G15827" s="5">
        <v>95</v>
      </c>
      <c r="H15827" s="5">
        <v>33.5</v>
      </c>
      <c r="I15827" s="5">
        <v>3182.5</v>
      </c>
      <c r="J15827" s="5">
        <v>13123886.570000002</v>
      </c>
      <c r="K15827" s="3" t="str" cm="1">
        <f t="array" ref="K15827">_xlfn.LET(_xlpm.d,UPPER(TRIM(CLEAN(SUBSTITUTE(F15827,CHAR(160),"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28" spans="2:11" hidden="1" x14ac:dyDescent="0.25">
      <c r="B15828" s="20">
        <v>45932</v>
      </c>
      <c r="C15828" s="2" t="s">
        <v>1</v>
      </c>
      <c r="D15828" s="2" t="s">
        <v>2105</v>
      </c>
      <c r="E15828" s="2" t="s">
        <v>305</v>
      </c>
      <c r="F15828" s="2" t="s">
        <v>4969</v>
      </c>
      <c r="G15828" s="5">
        <v>700</v>
      </c>
      <c r="H15828" s="5">
        <v>33.5</v>
      </c>
      <c r="I15828" s="5">
        <v>23450</v>
      </c>
      <c r="J15828" s="5">
        <v>13147336.570000002</v>
      </c>
      <c r="K15828" s="3" t="str" cm="1">
        <f t="array" ref="K15828">_xlfn.LET(_xlpm.d,UPPER(TRIM(CLEAN(SUBSTITUTE(F15828,CHAR(160),"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29" spans="2:11" hidden="1" x14ac:dyDescent="0.25">
      <c r="B15829" s="20">
        <v>45933</v>
      </c>
      <c r="C15829" s="2" t="s">
        <v>1</v>
      </c>
      <c r="D15829" s="2" t="s">
        <v>3998</v>
      </c>
      <c r="E15829" s="2" t="s">
        <v>286</v>
      </c>
      <c r="F15829" s="2" t="s">
        <v>4969</v>
      </c>
      <c r="G15829" s="5">
        <v>150</v>
      </c>
      <c r="H15829" s="5">
        <v>33.5</v>
      </c>
      <c r="I15829" s="5">
        <v>5025</v>
      </c>
      <c r="J15829" s="5">
        <v>13152361.570000002</v>
      </c>
      <c r="K15829" s="3" t="str" cm="1">
        <f t="array" ref="K15829">_xlfn.LET(_xlpm.d,UPPER(TRIM(CLEAN(SUBSTITUTE(F15829,CHAR(160),"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30" spans="2:11" hidden="1" x14ac:dyDescent="0.25">
      <c r="B15830" s="20">
        <v>45933</v>
      </c>
      <c r="C15830" s="2" t="s">
        <v>1</v>
      </c>
      <c r="D15830" s="2" t="s">
        <v>1443</v>
      </c>
      <c r="E15830" s="2" t="s">
        <v>238</v>
      </c>
      <c r="F15830" s="2" t="s">
        <v>4969</v>
      </c>
      <c r="G15830" s="5">
        <v>130</v>
      </c>
      <c r="H15830" s="5">
        <v>33.5</v>
      </c>
      <c r="I15830" s="5">
        <v>4355</v>
      </c>
      <c r="J15830" s="5">
        <v>13156716.570000002</v>
      </c>
      <c r="K15830" s="3" t="str" cm="1">
        <f t="array" ref="K15830">_xlfn.LET(_xlpm.d,UPPER(TRIM(CLEAN(SUBSTITUTE(F15830,CHAR(160),"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31" spans="2:11" hidden="1" x14ac:dyDescent="0.25">
      <c r="B15831" s="20">
        <v>45933</v>
      </c>
      <c r="C15831" s="2" t="s">
        <v>1</v>
      </c>
      <c r="D15831" s="2" t="s">
        <v>3842</v>
      </c>
      <c r="E15831" s="2" t="s">
        <v>243</v>
      </c>
      <c r="F15831" s="2" t="s">
        <v>4969</v>
      </c>
      <c r="G15831" s="5">
        <v>200</v>
      </c>
      <c r="H15831" s="5">
        <v>33.5</v>
      </c>
      <c r="I15831" s="5">
        <v>6700</v>
      </c>
      <c r="J15831" s="5">
        <v>13163416.570000002</v>
      </c>
      <c r="K15831" s="3" t="str" cm="1">
        <f t="array" ref="K15831">_xlfn.LET(_xlpm.d,UPPER(TRIM(CLEAN(SUBSTITUTE(F15831,CHAR(160),"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32" spans="2:11" hidden="1" x14ac:dyDescent="0.25">
      <c r="B15832" s="20">
        <v>45933</v>
      </c>
      <c r="C15832" s="2" t="s">
        <v>1</v>
      </c>
      <c r="D15832" s="2" t="s">
        <v>2106</v>
      </c>
      <c r="E15832" s="2" t="s">
        <v>232</v>
      </c>
      <c r="F15832" s="2" t="s">
        <v>4969</v>
      </c>
      <c r="G15832" s="5">
        <v>120</v>
      </c>
      <c r="H15832" s="5">
        <v>33.5</v>
      </c>
      <c r="I15832" s="5">
        <v>4020</v>
      </c>
      <c r="J15832" s="5">
        <v>13167436.570000002</v>
      </c>
      <c r="K15832" s="3" t="str" cm="1">
        <f t="array" ref="K15832">_xlfn.LET(_xlpm.d,UPPER(TRIM(CLEAN(SUBSTITUTE(F15832,CHAR(160),"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33" spans="2:11" hidden="1" x14ac:dyDescent="0.25">
      <c r="B15833" s="20">
        <v>45933</v>
      </c>
      <c r="C15833" s="2" t="s">
        <v>1</v>
      </c>
      <c r="D15833" s="2" t="s">
        <v>1444</v>
      </c>
      <c r="E15833" s="2" t="s">
        <v>236</v>
      </c>
      <c r="F15833" s="2" t="s">
        <v>4969</v>
      </c>
      <c r="G15833" s="5">
        <v>240</v>
      </c>
      <c r="H15833" s="5">
        <v>33.5</v>
      </c>
      <c r="I15833" s="5">
        <v>8040</v>
      </c>
      <c r="J15833" s="5">
        <v>13175476.570000002</v>
      </c>
      <c r="K15833" s="3" t="str" cm="1">
        <f t="array" ref="K15833">_xlfn.LET(_xlpm.d,UPPER(TRIM(CLEAN(SUBSTITUTE(F15833,CHAR(160),"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34" spans="2:11" hidden="1" x14ac:dyDescent="0.25">
      <c r="B15834" s="20">
        <v>45933</v>
      </c>
      <c r="C15834" s="2" t="s">
        <v>1</v>
      </c>
      <c r="D15834" s="2" t="s">
        <v>2107</v>
      </c>
      <c r="E15834" s="2" t="s">
        <v>186</v>
      </c>
      <c r="F15834" s="2" t="s">
        <v>4969</v>
      </c>
      <c r="G15834" s="5">
        <v>90</v>
      </c>
      <c r="H15834" s="5">
        <v>33.5</v>
      </c>
      <c r="I15834" s="5">
        <v>3015</v>
      </c>
      <c r="J15834" s="5">
        <v>13178491.570000002</v>
      </c>
      <c r="K15834" s="3" t="str" cm="1">
        <f t="array" ref="K15834">_xlfn.LET(_xlpm.d,UPPER(TRIM(CLEAN(SUBSTITUTE(F15834,CHAR(160),"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35" spans="2:11" hidden="1" x14ac:dyDescent="0.25">
      <c r="B15835" s="20">
        <v>45933</v>
      </c>
      <c r="C15835" s="2" t="s">
        <v>1</v>
      </c>
      <c r="D15835" s="2" t="s">
        <v>2108</v>
      </c>
      <c r="E15835" s="2" t="s">
        <v>195</v>
      </c>
      <c r="F15835" s="2" t="s">
        <v>4969</v>
      </c>
      <c r="G15835" s="5">
        <v>80</v>
      </c>
      <c r="H15835" s="5">
        <v>33.5</v>
      </c>
      <c r="I15835" s="5">
        <v>2680</v>
      </c>
      <c r="J15835" s="5">
        <v>13181171.570000002</v>
      </c>
      <c r="K15835" s="3" t="str" cm="1">
        <f t="array" ref="K15835">_xlfn.LET(_xlpm.d,UPPER(TRIM(CLEAN(SUBSTITUTE(F15835,CHAR(160),"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36" spans="2:11" hidden="1" x14ac:dyDescent="0.25">
      <c r="B15836" s="20">
        <v>45933</v>
      </c>
      <c r="C15836" s="2" t="s">
        <v>1</v>
      </c>
      <c r="D15836" s="2" t="s">
        <v>1135</v>
      </c>
      <c r="E15836" s="2" t="s">
        <v>154</v>
      </c>
      <c r="F15836" s="2" t="s">
        <v>4969</v>
      </c>
      <c r="G15836" s="5">
        <v>230</v>
      </c>
      <c r="H15836" s="5">
        <v>33.5</v>
      </c>
      <c r="I15836" s="5">
        <v>7705</v>
      </c>
      <c r="J15836" s="5">
        <v>13188876.570000002</v>
      </c>
      <c r="K15836" s="3" t="str" cm="1">
        <f t="array" ref="K15836">_xlfn.LET(_xlpm.d,UPPER(TRIM(CLEAN(SUBSTITUTE(F15836,CHAR(160),"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37" spans="2:11" hidden="1" x14ac:dyDescent="0.25">
      <c r="B15837" s="20">
        <v>45933</v>
      </c>
      <c r="C15837" s="2" t="s">
        <v>1</v>
      </c>
      <c r="D15837" s="2" t="s">
        <v>2109</v>
      </c>
      <c r="E15837" s="2" t="s">
        <v>43</v>
      </c>
      <c r="F15837" s="2" t="s">
        <v>4969</v>
      </c>
      <c r="G15837" s="5">
        <v>45</v>
      </c>
      <c r="H15837" s="5">
        <v>28.95</v>
      </c>
      <c r="I15837" s="5">
        <v>1302.75</v>
      </c>
      <c r="J15837" s="5">
        <v>13190179.320000002</v>
      </c>
      <c r="K15837" s="3" t="str" cm="1">
        <f t="array" ref="K15837">_xlfn.LET(_xlpm.d,UPPER(TRIM(CLEAN(SUBSTITUTE(F15837,CHAR(160),"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38" spans="2:11" hidden="1" x14ac:dyDescent="0.25">
      <c r="B15838" s="20">
        <v>45933</v>
      </c>
      <c r="C15838" s="2" t="s">
        <v>1</v>
      </c>
      <c r="D15838" s="2" t="s">
        <v>2110</v>
      </c>
      <c r="E15838" s="2" t="s">
        <v>485</v>
      </c>
      <c r="F15838" s="2" t="s">
        <v>4969</v>
      </c>
      <c r="G15838" s="5">
        <v>275</v>
      </c>
      <c r="H15838" s="5">
        <v>28.5</v>
      </c>
      <c r="I15838" s="5">
        <v>7837.5</v>
      </c>
      <c r="J15838" s="5">
        <v>13198016.820000002</v>
      </c>
      <c r="K15838" s="3" t="str" cm="1">
        <f t="array" ref="K15838">_xlfn.LET(_xlpm.d,UPPER(TRIM(CLEAN(SUBSTITUTE(F15838,CHAR(160),"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39" spans="2:11" hidden="1" x14ac:dyDescent="0.25">
      <c r="B15839" s="20">
        <v>45933</v>
      </c>
      <c r="C15839" s="2" t="s">
        <v>1</v>
      </c>
      <c r="D15839" s="2" t="s">
        <v>5514</v>
      </c>
      <c r="E15839" s="2" t="s">
        <v>730</v>
      </c>
      <c r="F15839" s="2" t="s">
        <v>4969</v>
      </c>
      <c r="G15839" s="5">
        <v>126</v>
      </c>
      <c r="H15839" s="5">
        <v>28.5</v>
      </c>
      <c r="I15839" s="5">
        <v>3591</v>
      </c>
      <c r="J15839" s="5">
        <v>13201607.820000002</v>
      </c>
      <c r="K15839" s="3" t="str" cm="1">
        <f t="array" ref="K15839">_xlfn.LET(_xlpm.d,UPPER(TRIM(CLEAN(SUBSTITUTE(F15839,CHAR(160),"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40" spans="2:11" hidden="1" x14ac:dyDescent="0.25">
      <c r="B15840" s="20">
        <v>45933</v>
      </c>
      <c r="C15840" s="2" t="s">
        <v>1</v>
      </c>
      <c r="D15840" s="2" t="s">
        <v>3169</v>
      </c>
      <c r="E15840" s="2" t="s">
        <v>1634</v>
      </c>
      <c r="F15840" s="2" t="s">
        <v>4969</v>
      </c>
      <c r="G15840" s="5">
        <v>200</v>
      </c>
      <c r="H15840" s="5">
        <v>28.5</v>
      </c>
      <c r="I15840" s="5">
        <v>5700</v>
      </c>
      <c r="J15840" s="5">
        <v>13207307.820000002</v>
      </c>
      <c r="K15840" s="3" t="str" cm="1">
        <f t="array" ref="K15840">_xlfn.LET(_xlpm.d,UPPER(TRIM(CLEAN(SUBSTITUTE(F15840,CHAR(160),"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41" spans="2:11" hidden="1" x14ac:dyDescent="0.25">
      <c r="B15841" s="20">
        <v>45933</v>
      </c>
      <c r="C15841" s="2" t="s">
        <v>1</v>
      </c>
      <c r="D15841" s="2" t="s">
        <v>3170</v>
      </c>
      <c r="E15841" s="2" t="s">
        <v>491</v>
      </c>
      <c r="F15841" s="2" t="s">
        <v>4969</v>
      </c>
      <c r="G15841" s="5">
        <v>90</v>
      </c>
      <c r="H15841" s="5">
        <v>28.5</v>
      </c>
      <c r="I15841" s="5">
        <v>2565</v>
      </c>
      <c r="J15841" s="5">
        <v>13209872.820000002</v>
      </c>
      <c r="K15841" s="3" t="str" cm="1">
        <f t="array" ref="K15841">_xlfn.LET(_xlpm.d,UPPER(TRIM(CLEAN(SUBSTITUTE(F15841,CHAR(160),"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42" spans="2:11" hidden="1" x14ac:dyDescent="0.25">
      <c r="B15842" s="20">
        <v>45933</v>
      </c>
      <c r="C15842" s="2" t="s">
        <v>1</v>
      </c>
      <c r="D15842" s="2" t="s">
        <v>3171</v>
      </c>
      <c r="E15842" s="2" t="s">
        <v>259</v>
      </c>
      <c r="F15842" s="2" t="s">
        <v>4969</v>
      </c>
      <c r="G15842" s="5">
        <v>150</v>
      </c>
      <c r="H15842" s="5">
        <v>25.5</v>
      </c>
      <c r="I15842" s="5">
        <v>3825</v>
      </c>
      <c r="J15842" s="5">
        <v>13213697.820000002</v>
      </c>
      <c r="K15842" s="3" t="str" cm="1">
        <f t="array" ref="K15842">_xlfn.LET(_xlpm.d,UPPER(TRIM(CLEAN(SUBSTITUTE(F15842,CHAR(160),"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43" spans="2:11" hidden="1" x14ac:dyDescent="0.25">
      <c r="B15843" s="20">
        <v>45933</v>
      </c>
      <c r="C15843" s="2" t="s">
        <v>1</v>
      </c>
      <c r="D15843" s="2" t="s">
        <v>2111</v>
      </c>
      <c r="E15843" s="2" t="s">
        <v>78</v>
      </c>
      <c r="F15843" s="2" t="s">
        <v>4969</v>
      </c>
      <c r="G15843" s="5">
        <v>160</v>
      </c>
      <c r="H15843" s="5">
        <v>33.5</v>
      </c>
      <c r="I15843" s="5">
        <v>5360</v>
      </c>
      <c r="J15843" s="5">
        <v>13219057.820000002</v>
      </c>
      <c r="K15843" s="3" t="str" cm="1">
        <f t="array" ref="K15843">_xlfn.LET(_xlpm.d,UPPER(TRIM(CLEAN(SUBSTITUTE(F15843,CHAR(160),"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44" spans="2:11" hidden="1" x14ac:dyDescent="0.25">
      <c r="B15844" s="20">
        <v>45933</v>
      </c>
      <c r="C15844" s="2" t="s">
        <v>1</v>
      </c>
      <c r="D15844" s="2" t="s">
        <v>3172</v>
      </c>
      <c r="E15844" s="2" t="s">
        <v>234</v>
      </c>
      <c r="F15844" s="2" t="s">
        <v>4969</v>
      </c>
      <c r="G15844" s="5">
        <v>210</v>
      </c>
      <c r="H15844" s="5">
        <v>33.5</v>
      </c>
      <c r="I15844" s="5">
        <v>7035</v>
      </c>
      <c r="J15844" s="5">
        <v>13226092.820000002</v>
      </c>
      <c r="K15844" s="3" t="str" cm="1">
        <f t="array" ref="K15844">_xlfn.LET(_xlpm.d,UPPER(TRIM(CLEAN(SUBSTITUTE(F15844,CHAR(160),"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45" spans="2:11" hidden="1" x14ac:dyDescent="0.25">
      <c r="B15845" s="20">
        <v>45933</v>
      </c>
      <c r="C15845" s="2" t="s">
        <v>1</v>
      </c>
      <c r="D15845" s="2" t="s">
        <v>3999</v>
      </c>
      <c r="E15845" s="2" t="s">
        <v>165</v>
      </c>
      <c r="F15845" s="2" t="s">
        <v>4969</v>
      </c>
      <c r="G15845" s="5">
        <v>80</v>
      </c>
      <c r="H15845" s="5">
        <v>33.5</v>
      </c>
      <c r="I15845" s="5">
        <v>2680</v>
      </c>
      <c r="J15845" s="5">
        <v>13228772.820000002</v>
      </c>
      <c r="K15845" s="3" t="str" cm="1">
        <f t="array" ref="K15845">_xlfn.LET(_xlpm.d,UPPER(TRIM(CLEAN(SUBSTITUTE(F15845,CHAR(160),"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46" spans="2:11" hidden="1" x14ac:dyDescent="0.25">
      <c r="B15846" s="20">
        <v>45933</v>
      </c>
      <c r="C15846" s="2" t="s">
        <v>1</v>
      </c>
      <c r="D15846" s="2" t="s">
        <v>701</v>
      </c>
      <c r="E15846" s="2" t="s">
        <v>241</v>
      </c>
      <c r="F15846" s="2" t="s">
        <v>4969</v>
      </c>
      <c r="G15846" s="5">
        <v>250</v>
      </c>
      <c r="H15846" s="5">
        <v>33.5</v>
      </c>
      <c r="I15846" s="5">
        <v>8375</v>
      </c>
      <c r="J15846" s="5">
        <v>13237147.820000002</v>
      </c>
      <c r="K15846" s="3" t="str" cm="1">
        <f t="array" ref="K15846">_xlfn.LET(_xlpm.d,UPPER(TRIM(CLEAN(SUBSTITUTE(F15846,CHAR(160),"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47" spans="2:11" hidden="1" x14ac:dyDescent="0.25">
      <c r="B15847" s="20">
        <v>45933</v>
      </c>
      <c r="C15847" s="2" t="s">
        <v>1</v>
      </c>
      <c r="D15847" s="2" t="s">
        <v>2112</v>
      </c>
      <c r="E15847" s="2" t="s">
        <v>288</v>
      </c>
      <c r="F15847" s="2" t="s">
        <v>4969</v>
      </c>
      <c r="G15847" s="5">
        <v>120</v>
      </c>
      <c r="H15847" s="5">
        <v>33.5</v>
      </c>
      <c r="I15847" s="5">
        <v>4020</v>
      </c>
      <c r="J15847" s="5">
        <v>13241167.820000002</v>
      </c>
      <c r="K15847" s="3" t="str" cm="1">
        <f t="array" ref="K15847">_xlfn.LET(_xlpm.d,UPPER(TRIM(CLEAN(SUBSTITUTE(F15847,CHAR(160),"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48" spans="2:11" hidden="1" x14ac:dyDescent="0.25">
      <c r="B15848" s="20">
        <v>45933</v>
      </c>
      <c r="C15848" s="2" t="s">
        <v>1</v>
      </c>
      <c r="D15848" s="2" t="s">
        <v>2113</v>
      </c>
      <c r="E15848" s="2" t="s">
        <v>807</v>
      </c>
      <c r="F15848" s="2" t="s">
        <v>4969</v>
      </c>
      <c r="G15848" s="5">
        <v>130</v>
      </c>
      <c r="H15848" s="5">
        <v>31.8</v>
      </c>
      <c r="I15848" s="5">
        <v>4134</v>
      </c>
      <c r="J15848" s="5">
        <v>13245301.820000002</v>
      </c>
      <c r="K15848" s="3" t="str" cm="1">
        <f t="array" ref="K15848">_xlfn.LET(_xlpm.d,UPPER(TRIM(CLEAN(SUBSTITUTE(F15848,CHAR(160),"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49" spans="2:11" hidden="1" x14ac:dyDescent="0.25">
      <c r="B15849" s="20">
        <v>45936</v>
      </c>
      <c r="C15849" s="2" t="s">
        <v>1</v>
      </c>
      <c r="D15849" s="2" t="s">
        <v>3173</v>
      </c>
      <c r="E15849" s="2" t="s">
        <v>25</v>
      </c>
      <c r="F15849" s="2" t="s">
        <v>4969</v>
      </c>
      <c r="G15849" s="5">
        <v>71</v>
      </c>
      <c r="H15849" s="5">
        <v>28.55</v>
      </c>
      <c r="I15849" s="5">
        <v>2027.05</v>
      </c>
      <c r="J15849" s="5">
        <v>13247328.870000003</v>
      </c>
      <c r="K15849" s="3" t="str" cm="1">
        <f t="array" ref="K15849">_xlfn.LET(_xlpm.d,UPPER(TRIM(CLEAN(SUBSTITUTE(F15849,CHAR(160),"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50" spans="2:11" hidden="1" x14ac:dyDescent="0.25">
      <c r="B15850" s="20">
        <v>45936</v>
      </c>
      <c r="C15850" s="2" t="s">
        <v>1</v>
      </c>
      <c r="D15850" s="2" t="s">
        <v>3174</v>
      </c>
      <c r="E15850" s="2" t="s">
        <v>302</v>
      </c>
      <c r="F15850" s="2" t="s">
        <v>4969</v>
      </c>
      <c r="G15850" s="5">
        <v>10</v>
      </c>
      <c r="H15850" s="5">
        <v>27.8</v>
      </c>
      <c r="I15850" s="5">
        <v>278</v>
      </c>
      <c r="J15850" s="5">
        <v>13247606.870000003</v>
      </c>
      <c r="K15850" s="3" t="str" cm="1">
        <f t="array" ref="K15850">_xlfn.LET(_xlpm.d,UPPER(TRIM(CLEAN(SUBSTITUTE(F15850,CHAR(160),"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51" spans="2:11" hidden="1" x14ac:dyDescent="0.25">
      <c r="B15851" s="20">
        <v>45936</v>
      </c>
      <c r="C15851" s="2" t="s">
        <v>1</v>
      </c>
      <c r="D15851" s="2" t="s">
        <v>5515</v>
      </c>
      <c r="E15851" s="2" t="s">
        <v>160</v>
      </c>
      <c r="F15851" s="2" t="s">
        <v>4969</v>
      </c>
      <c r="G15851" s="5">
        <v>100</v>
      </c>
      <c r="H15851" s="5">
        <v>33.5</v>
      </c>
      <c r="I15851" s="5">
        <v>3350</v>
      </c>
      <c r="J15851" s="5">
        <v>13250956.870000003</v>
      </c>
      <c r="K15851" s="3" t="str" cm="1">
        <f t="array" ref="K15851">_xlfn.LET(_xlpm.d,UPPER(TRIM(CLEAN(SUBSTITUTE(F15851,CHAR(160),"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52" spans="2:11" hidden="1" x14ac:dyDescent="0.25">
      <c r="B15852" s="20">
        <v>45936</v>
      </c>
      <c r="C15852" s="2" t="s">
        <v>1</v>
      </c>
      <c r="D15852" s="2" t="s">
        <v>5516</v>
      </c>
      <c r="E15852" s="2" t="s">
        <v>180</v>
      </c>
      <c r="F15852" s="2" t="s">
        <v>4969</v>
      </c>
      <c r="G15852" s="5">
        <v>100</v>
      </c>
      <c r="H15852" s="5">
        <v>25.5</v>
      </c>
      <c r="I15852" s="5">
        <v>2550</v>
      </c>
      <c r="J15852" s="5">
        <v>13253506.870000003</v>
      </c>
      <c r="K15852" s="3" t="str" cm="1">
        <f t="array" ref="K15852">_xlfn.LET(_xlpm.d,UPPER(TRIM(CLEAN(SUBSTITUTE(F15852,CHAR(160),"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53" spans="2:11" hidden="1" x14ac:dyDescent="0.25">
      <c r="B15853" s="20">
        <v>45936</v>
      </c>
      <c r="C15853" s="2" t="s">
        <v>1</v>
      </c>
      <c r="D15853" s="2" t="s">
        <v>5517</v>
      </c>
      <c r="E15853" s="2" t="s">
        <v>807</v>
      </c>
      <c r="F15853" s="2" t="s">
        <v>4969</v>
      </c>
      <c r="G15853" s="5">
        <v>70</v>
      </c>
      <c r="H15853" s="5">
        <v>31.8</v>
      </c>
      <c r="I15853" s="5">
        <v>2226</v>
      </c>
      <c r="J15853" s="5">
        <v>13255732.870000003</v>
      </c>
      <c r="K15853" s="3" t="str" cm="1">
        <f t="array" ref="K15853">_xlfn.LET(_xlpm.d,UPPER(TRIM(CLEAN(SUBSTITUTE(F15853,CHAR(160),"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54" spans="2:11" hidden="1" x14ac:dyDescent="0.25">
      <c r="B15854" s="20">
        <v>45936</v>
      </c>
      <c r="C15854" s="2" t="s">
        <v>1</v>
      </c>
      <c r="D15854" s="2" t="s">
        <v>2114</v>
      </c>
      <c r="E15854" s="2" t="s">
        <v>254</v>
      </c>
      <c r="F15854" s="2" t="s">
        <v>4969</v>
      </c>
      <c r="G15854" s="5">
        <v>100</v>
      </c>
      <c r="H15854" s="5">
        <v>33.5</v>
      </c>
      <c r="I15854" s="5">
        <v>3350</v>
      </c>
      <c r="J15854" s="5">
        <v>13259082.870000003</v>
      </c>
      <c r="K15854" s="3" t="str" cm="1">
        <f t="array" ref="K15854">_xlfn.LET(_xlpm.d,UPPER(TRIM(CLEAN(SUBSTITUTE(F15854,CHAR(160),"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55" spans="2:11" hidden="1" x14ac:dyDescent="0.25">
      <c r="B15855" s="20">
        <v>45936</v>
      </c>
      <c r="C15855" s="2" t="s">
        <v>1</v>
      </c>
      <c r="D15855" s="2" t="s">
        <v>3175</v>
      </c>
      <c r="E15855" s="2" t="s">
        <v>248</v>
      </c>
      <c r="F15855" s="2" t="s">
        <v>4969</v>
      </c>
      <c r="G15855" s="5">
        <v>200</v>
      </c>
      <c r="H15855" s="5">
        <v>25.5</v>
      </c>
      <c r="I15855" s="5">
        <v>5100</v>
      </c>
      <c r="J15855" s="5">
        <v>13264182.870000003</v>
      </c>
      <c r="K15855" s="3" t="str" cm="1">
        <f t="array" ref="K15855">_xlfn.LET(_xlpm.d,UPPER(TRIM(CLEAN(SUBSTITUTE(F15855,CHAR(160),"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56" spans="2:11" hidden="1" x14ac:dyDescent="0.25">
      <c r="B15856" s="20">
        <v>45936</v>
      </c>
      <c r="C15856" s="2" t="s">
        <v>1</v>
      </c>
      <c r="D15856" s="2" t="s">
        <v>4000</v>
      </c>
      <c r="E15856" s="2" t="s">
        <v>243</v>
      </c>
      <c r="F15856" s="2" t="s">
        <v>4969</v>
      </c>
      <c r="G15856" s="5">
        <v>200</v>
      </c>
      <c r="H15856" s="5">
        <v>33.5</v>
      </c>
      <c r="I15856" s="5">
        <v>6700</v>
      </c>
      <c r="J15856" s="5">
        <v>13270882.870000003</v>
      </c>
      <c r="K15856" s="3" t="str" cm="1">
        <f t="array" ref="K15856">_xlfn.LET(_xlpm.d,UPPER(TRIM(CLEAN(SUBSTITUTE(F15856,CHAR(160),"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57" spans="2:11" hidden="1" x14ac:dyDescent="0.25">
      <c r="B15857" s="20">
        <v>45936</v>
      </c>
      <c r="C15857" s="2" t="s">
        <v>1</v>
      </c>
      <c r="D15857" s="2" t="s">
        <v>5518</v>
      </c>
      <c r="E15857" s="2" t="s">
        <v>135</v>
      </c>
      <c r="F15857" s="2" t="s">
        <v>4969</v>
      </c>
      <c r="G15857" s="5">
        <v>120</v>
      </c>
      <c r="H15857" s="5">
        <v>33.5</v>
      </c>
      <c r="I15857" s="5">
        <v>4020</v>
      </c>
      <c r="J15857" s="5">
        <v>13274902.870000003</v>
      </c>
      <c r="K15857" s="3" t="str" cm="1">
        <f t="array" ref="K15857">_xlfn.LET(_xlpm.d,UPPER(TRIM(CLEAN(SUBSTITUTE(F15857,CHAR(160),"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58" spans="2:11" hidden="1" x14ac:dyDescent="0.25">
      <c r="B15858" s="20">
        <v>45936</v>
      </c>
      <c r="C15858" s="2" t="s">
        <v>1</v>
      </c>
      <c r="D15858" s="2" t="s">
        <v>2468</v>
      </c>
      <c r="E15858" s="2" t="s">
        <v>192</v>
      </c>
      <c r="F15858" s="2" t="s">
        <v>4969</v>
      </c>
      <c r="G15858" s="5">
        <v>150</v>
      </c>
      <c r="H15858" s="5">
        <v>33.5</v>
      </c>
      <c r="I15858" s="5">
        <v>5025</v>
      </c>
      <c r="J15858" s="5">
        <v>13279927.870000003</v>
      </c>
      <c r="K15858" s="3" t="str" cm="1">
        <f t="array" ref="K15858">_xlfn.LET(_xlpm.d,UPPER(TRIM(CLEAN(SUBSTITUTE(F15858,CHAR(160),"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59" spans="2:11" hidden="1" x14ac:dyDescent="0.25">
      <c r="B15859" s="20">
        <v>45936</v>
      </c>
      <c r="C15859" s="2" t="s">
        <v>1</v>
      </c>
      <c r="D15859" s="2" t="s">
        <v>3883</v>
      </c>
      <c r="E15859" s="2" t="s">
        <v>246</v>
      </c>
      <c r="F15859" s="2" t="s">
        <v>4969</v>
      </c>
      <c r="G15859" s="5">
        <v>120</v>
      </c>
      <c r="H15859" s="5">
        <v>33.5</v>
      </c>
      <c r="I15859" s="5">
        <v>4020</v>
      </c>
      <c r="J15859" s="5">
        <v>13283947.870000003</v>
      </c>
      <c r="K15859" s="3" t="str" cm="1">
        <f t="array" ref="K15859">_xlfn.LET(_xlpm.d,UPPER(TRIM(CLEAN(SUBSTITUTE(F15859,CHAR(160),"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60" spans="2:11" hidden="1" x14ac:dyDescent="0.25">
      <c r="B15860" s="20">
        <v>45937</v>
      </c>
      <c r="C15860" s="2" t="s">
        <v>1</v>
      </c>
      <c r="D15860" s="2" t="s">
        <v>1445</v>
      </c>
      <c r="E15860" s="2" t="s">
        <v>156</v>
      </c>
      <c r="F15860" s="2" t="s">
        <v>4969</v>
      </c>
      <c r="G15860" s="5">
        <v>130</v>
      </c>
      <c r="H15860" s="5">
        <v>25.5</v>
      </c>
      <c r="I15860" s="5">
        <v>3315</v>
      </c>
      <c r="J15860" s="5">
        <v>13287262.870000003</v>
      </c>
      <c r="K15860" s="3" t="str" cm="1">
        <f t="array" ref="K15860">_xlfn.LET(_xlpm.d,UPPER(TRIM(CLEAN(SUBSTITUTE(F15860,CHAR(160),"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61" spans="2:11" hidden="1" x14ac:dyDescent="0.25">
      <c r="B15861" s="20">
        <v>45937</v>
      </c>
      <c r="C15861" s="2" t="s">
        <v>1</v>
      </c>
      <c r="D15861" s="2" t="s">
        <v>1446</v>
      </c>
      <c r="E15861" s="2" t="s">
        <v>158</v>
      </c>
      <c r="F15861" s="2" t="s">
        <v>4969</v>
      </c>
      <c r="G15861" s="5">
        <v>200</v>
      </c>
      <c r="H15861" s="5">
        <v>25.5</v>
      </c>
      <c r="I15861" s="5">
        <v>5100</v>
      </c>
      <c r="J15861" s="5">
        <v>13292362.870000003</v>
      </c>
      <c r="K15861" s="3" t="str" cm="1">
        <f t="array" ref="K15861">_xlfn.LET(_xlpm.d,UPPER(TRIM(CLEAN(SUBSTITUTE(F15861,CHAR(160),"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62" spans="2:11" hidden="1" x14ac:dyDescent="0.25">
      <c r="B15862" s="20">
        <v>45937</v>
      </c>
      <c r="C15862" s="2" t="s">
        <v>1</v>
      </c>
      <c r="D15862" s="2" t="s">
        <v>2115</v>
      </c>
      <c r="E15862" s="2" t="s">
        <v>214</v>
      </c>
      <c r="F15862" s="2" t="s">
        <v>4969</v>
      </c>
      <c r="G15862" s="5">
        <v>300</v>
      </c>
      <c r="H15862" s="5">
        <v>25.5</v>
      </c>
      <c r="I15862" s="5">
        <v>7650</v>
      </c>
      <c r="J15862" s="5">
        <v>13300012.870000003</v>
      </c>
      <c r="K15862" s="3" t="str" cm="1">
        <f t="array" ref="K15862">_xlfn.LET(_xlpm.d,UPPER(TRIM(CLEAN(SUBSTITUTE(F15862,CHAR(160),"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63" spans="2:11" hidden="1" x14ac:dyDescent="0.25">
      <c r="B15863" s="20">
        <v>45937</v>
      </c>
      <c r="C15863" s="2" t="s">
        <v>1</v>
      </c>
      <c r="D15863" s="2" t="s">
        <v>1447</v>
      </c>
      <c r="E15863" s="2" t="s">
        <v>273</v>
      </c>
      <c r="F15863" s="2" t="s">
        <v>4969</v>
      </c>
      <c r="G15863" s="5">
        <v>140</v>
      </c>
      <c r="H15863" s="5">
        <v>25.5</v>
      </c>
      <c r="I15863" s="5">
        <v>3570</v>
      </c>
      <c r="J15863" s="5">
        <v>13303582.870000003</v>
      </c>
      <c r="K15863" s="3" t="str" cm="1">
        <f t="array" ref="K15863">_xlfn.LET(_xlpm.d,UPPER(TRIM(CLEAN(SUBSTITUTE(F15863,CHAR(160),"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64" spans="2:11" hidden="1" x14ac:dyDescent="0.25">
      <c r="B15864" s="20">
        <v>45937</v>
      </c>
      <c r="C15864" s="2" t="s">
        <v>1</v>
      </c>
      <c r="D15864" s="2" t="s">
        <v>2116</v>
      </c>
      <c r="E15864" s="2" t="s">
        <v>232</v>
      </c>
      <c r="F15864" s="2" t="s">
        <v>4969</v>
      </c>
      <c r="G15864" s="5">
        <v>120</v>
      </c>
      <c r="H15864" s="5">
        <v>33.5</v>
      </c>
      <c r="I15864" s="5">
        <v>4020</v>
      </c>
      <c r="J15864" s="5">
        <v>13307602.870000003</v>
      </c>
      <c r="K15864" s="3" t="str" cm="1">
        <f t="array" ref="K15864">_xlfn.LET(_xlpm.d,UPPER(TRIM(CLEAN(SUBSTITUTE(F15864,CHAR(160),"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65" spans="2:11" hidden="1" x14ac:dyDescent="0.25">
      <c r="B15865" s="20">
        <v>45937</v>
      </c>
      <c r="C15865" s="2" t="s">
        <v>1</v>
      </c>
      <c r="D15865" s="2" t="s">
        <v>3176</v>
      </c>
      <c r="E15865" s="2" t="s">
        <v>143</v>
      </c>
      <c r="F15865" s="2" t="s">
        <v>4969</v>
      </c>
      <c r="G15865" s="5">
        <v>200</v>
      </c>
      <c r="H15865" s="5">
        <v>25.5</v>
      </c>
      <c r="I15865" s="5">
        <v>5100</v>
      </c>
      <c r="J15865" s="5">
        <v>13312702.870000003</v>
      </c>
      <c r="K15865" s="3" t="str" cm="1">
        <f t="array" ref="K15865">_xlfn.LET(_xlpm.d,UPPER(TRIM(CLEAN(SUBSTITUTE(F15865,CHAR(160),"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66" spans="2:11" hidden="1" x14ac:dyDescent="0.25">
      <c r="B15866" s="20">
        <v>45937</v>
      </c>
      <c r="C15866" s="2" t="s">
        <v>1</v>
      </c>
      <c r="D15866" s="2" t="s">
        <v>4503</v>
      </c>
      <c r="E15866" s="2" t="s">
        <v>165</v>
      </c>
      <c r="F15866" s="2" t="s">
        <v>4969</v>
      </c>
      <c r="G15866" s="5">
        <v>110</v>
      </c>
      <c r="H15866" s="5">
        <v>33.5</v>
      </c>
      <c r="I15866" s="5">
        <v>3685</v>
      </c>
      <c r="J15866" s="5">
        <v>13316387.870000003</v>
      </c>
      <c r="K15866" s="3" t="str" cm="1">
        <f t="array" ref="K15866">_xlfn.LET(_xlpm.d,UPPER(TRIM(CLEAN(SUBSTITUTE(F15866,CHAR(160),"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67" spans="2:11" hidden="1" x14ac:dyDescent="0.25">
      <c r="B15867" s="20">
        <v>45937</v>
      </c>
      <c r="C15867" s="2" t="s">
        <v>1</v>
      </c>
      <c r="D15867" s="2" t="s">
        <v>1448</v>
      </c>
      <c r="E15867" s="2" t="s">
        <v>141</v>
      </c>
      <c r="F15867" s="2" t="s">
        <v>4969</v>
      </c>
      <c r="G15867" s="5">
        <v>200</v>
      </c>
      <c r="H15867" s="5">
        <v>25.5</v>
      </c>
      <c r="I15867" s="5">
        <v>5100</v>
      </c>
      <c r="J15867" s="5">
        <v>13321487.870000003</v>
      </c>
      <c r="K15867" s="3" t="str" cm="1">
        <f t="array" ref="K15867">_xlfn.LET(_xlpm.d,UPPER(TRIM(CLEAN(SUBSTITUTE(F15867,CHAR(160),"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68" spans="2:11" hidden="1" x14ac:dyDescent="0.25">
      <c r="B15868" s="20">
        <v>45937</v>
      </c>
      <c r="C15868" s="2" t="s">
        <v>1</v>
      </c>
      <c r="D15868" s="2" t="s">
        <v>1449</v>
      </c>
      <c r="E15868" s="2" t="s">
        <v>266</v>
      </c>
      <c r="F15868" s="2" t="s">
        <v>4969</v>
      </c>
      <c r="G15868" s="5">
        <v>200</v>
      </c>
      <c r="H15868" s="5">
        <v>25.5</v>
      </c>
      <c r="I15868" s="5">
        <v>5100</v>
      </c>
      <c r="J15868" s="5">
        <v>13326587.870000003</v>
      </c>
      <c r="K15868" s="3" t="str" cm="1">
        <f t="array" ref="K15868">_xlfn.LET(_xlpm.d,UPPER(TRIM(CLEAN(SUBSTITUTE(F15868,CHAR(160),"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69" spans="2:11" hidden="1" x14ac:dyDescent="0.25">
      <c r="B15869" s="20">
        <v>45937</v>
      </c>
      <c r="C15869" s="2" t="s">
        <v>1</v>
      </c>
      <c r="D15869" s="2" t="s">
        <v>2118</v>
      </c>
      <c r="E15869" s="2" t="s">
        <v>234</v>
      </c>
      <c r="F15869" s="2" t="s">
        <v>4969</v>
      </c>
      <c r="G15869" s="5">
        <v>120</v>
      </c>
      <c r="H15869" s="5">
        <v>33.5</v>
      </c>
      <c r="I15869" s="5">
        <v>4020</v>
      </c>
      <c r="J15869" s="5">
        <v>13330607.870000003</v>
      </c>
      <c r="K15869" s="3" t="str" cm="1">
        <f t="array" ref="K15869">_xlfn.LET(_xlpm.d,UPPER(TRIM(CLEAN(SUBSTITUTE(F15869,CHAR(160),"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70" spans="2:11" hidden="1" x14ac:dyDescent="0.25">
      <c r="B15870" s="20">
        <v>45937</v>
      </c>
      <c r="C15870" s="2" t="s">
        <v>1</v>
      </c>
      <c r="D15870" s="2" t="s">
        <v>1616</v>
      </c>
      <c r="E15870" s="2" t="s">
        <v>78</v>
      </c>
      <c r="F15870" s="2" t="s">
        <v>4969</v>
      </c>
      <c r="G15870" s="5">
        <v>160</v>
      </c>
      <c r="H15870" s="5">
        <v>33.5</v>
      </c>
      <c r="I15870" s="5">
        <v>5360</v>
      </c>
      <c r="J15870" s="5">
        <v>13335967.870000003</v>
      </c>
      <c r="K15870" s="3" t="str" cm="1">
        <f t="array" ref="K15870">_xlfn.LET(_xlpm.d,UPPER(TRIM(CLEAN(SUBSTITUTE(F15870,CHAR(160),"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71" spans="2:11" hidden="1" x14ac:dyDescent="0.25">
      <c r="B15871" s="20">
        <v>45937</v>
      </c>
      <c r="C15871" s="2" t="s">
        <v>1</v>
      </c>
      <c r="D15871" s="2" t="s">
        <v>3177</v>
      </c>
      <c r="E15871" s="2" t="s">
        <v>6</v>
      </c>
      <c r="F15871" s="2" t="s">
        <v>4969</v>
      </c>
      <c r="G15871" s="5">
        <v>130</v>
      </c>
      <c r="H15871" s="5">
        <v>33.9</v>
      </c>
      <c r="I15871" s="5">
        <v>4407</v>
      </c>
      <c r="J15871" s="5">
        <v>13340374.870000003</v>
      </c>
      <c r="K15871" s="3" t="str" cm="1">
        <f t="array" ref="K15871">_xlfn.LET(_xlpm.d,UPPER(TRIM(CLEAN(SUBSTITUTE(F15871,CHAR(160),"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72" spans="2:11" hidden="1" x14ac:dyDescent="0.25">
      <c r="B15872" s="20">
        <v>45937</v>
      </c>
      <c r="C15872" s="2" t="s">
        <v>1</v>
      </c>
      <c r="D15872" s="2" t="s">
        <v>4504</v>
      </c>
      <c r="E15872" s="2" t="s">
        <v>27</v>
      </c>
      <c r="F15872" s="2" t="s">
        <v>4969</v>
      </c>
      <c r="G15872" s="5">
        <v>120</v>
      </c>
      <c r="H15872" s="5">
        <v>31.5</v>
      </c>
      <c r="I15872" s="5">
        <v>3780</v>
      </c>
      <c r="J15872" s="5">
        <v>13344154.870000003</v>
      </c>
      <c r="K15872" s="3" t="str" cm="1">
        <f t="array" ref="K15872">_xlfn.LET(_xlpm.d,UPPER(TRIM(CLEAN(SUBSTITUTE(F15872,CHAR(160),"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73" spans="2:11" hidden="1" x14ac:dyDescent="0.25">
      <c r="B15873" s="20">
        <v>45937</v>
      </c>
      <c r="C15873" s="2" t="s">
        <v>1</v>
      </c>
      <c r="D15873" s="2" t="s">
        <v>5519</v>
      </c>
      <c r="E15873" s="2" t="s">
        <v>228</v>
      </c>
      <c r="F15873" s="2" t="s">
        <v>4969</v>
      </c>
      <c r="G15873" s="5">
        <v>200</v>
      </c>
      <c r="H15873" s="5">
        <v>33.5</v>
      </c>
      <c r="I15873" s="5">
        <v>6700</v>
      </c>
      <c r="J15873" s="5">
        <v>13350854.870000003</v>
      </c>
      <c r="K15873" s="3" t="str" cm="1">
        <f t="array" ref="K15873">_xlfn.LET(_xlpm.d,UPPER(TRIM(CLEAN(SUBSTITUTE(F15873,CHAR(160),"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74" spans="2:11" hidden="1" x14ac:dyDescent="0.25">
      <c r="B15874" s="20">
        <v>45937</v>
      </c>
      <c r="C15874" s="2" t="s">
        <v>1</v>
      </c>
      <c r="D15874" s="2" t="s">
        <v>3182</v>
      </c>
      <c r="E15874" s="2" t="s">
        <v>1767</v>
      </c>
      <c r="F15874" s="2" t="s">
        <v>4969</v>
      </c>
      <c r="G15874" s="5">
        <v>400</v>
      </c>
      <c r="H15874" s="5">
        <v>33.5</v>
      </c>
      <c r="I15874" s="5">
        <v>13400</v>
      </c>
      <c r="J15874" s="5">
        <v>13364254.870000003</v>
      </c>
      <c r="K15874" s="3" t="str" cm="1">
        <f t="array" ref="K15874">_xlfn.LET(_xlpm.d,UPPER(TRIM(CLEAN(SUBSTITUTE(F15874,CHAR(160),"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75" spans="2:11" hidden="1" x14ac:dyDescent="0.25">
      <c r="B15875" s="20">
        <v>45937</v>
      </c>
      <c r="C15875" s="2" t="s">
        <v>1</v>
      </c>
      <c r="D15875" s="2" t="s">
        <v>5520</v>
      </c>
      <c r="E15875" s="2" t="s">
        <v>226</v>
      </c>
      <c r="F15875" s="2" t="s">
        <v>4969</v>
      </c>
      <c r="G15875" s="5">
        <v>400</v>
      </c>
      <c r="H15875" s="5">
        <v>33.5</v>
      </c>
      <c r="I15875" s="5">
        <v>13400</v>
      </c>
      <c r="J15875" s="5">
        <v>13377654.870000003</v>
      </c>
      <c r="K15875" s="3" t="str" cm="1">
        <f t="array" ref="K15875">_xlfn.LET(_xlpm.d,UPPER(TRIM(CLEAN(SUBSTITUTE(F15875,CHAR(160),"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76" spans="2:11" hidden="1" x14ac:dyDescent="0.25">
      <c r="B15876" s="20">
        <v>45938</v>
      </c>
      <c r="C15876" s="2" t="s">
        <v>1</v>
      </c>
      <c r="D15876" s="2" t="s">
        <v>1450</v>
      </c>
      <c r="E15876" s="2" t="s">
        <v>261</v>
      </c>
      <c r="F15876" s="2" t="s">
        <v>4969</v>
      </c>
      <c r="G15876" s="5">
        <v>100</v>
      </c>
      <c r="H15876" s="5">
        <v>25.5</v>
      </c>
      <c r="I15876" s="5">
        <v>2550</v>
      </c>
      <c r="J15876" s="5">
        <v>13380204.870000003</v>
      </c>
      <c r="K15876" s="3" t="str" cm="1">
        <f t="array" ref="K15876">_xlfn.LET(_xlpm.d,UPPER(TRIM(CLEAN(SUBSTITUTE(F15876,CHAR(160),"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77" spans="2:11" hidden="1" x14ac:dyDescent="0.25">
      <c r="B15877" s="20">
        <v>45938</v>
      </c>
      <c r="C15877" s="2" t="s">
        <v>1</v>
      </c>
      <c r="D15877" s="2" t="s">
        <v>5521</v>
      </c>
      <c r="E15877" s="2" t="s">
        <v>544</v>
      </c>
      <c r="F15877" s="2" t="s">
        <v>4969</v>
      </c>
      <c r="G15877" s="5">
        <v>220</v>
      </c>
      <c r="H15877" s="5">
        <v>28.5</v>
      </c>
      <c r="I15877" s="5">
        <v>6270</v>
      </c>
      <c r="J15877" s="5">
        <v>13386474.870000003</v>
      </c>
      <c r="K15877" s="3" t="str" cm="1">
        <f t="array" ref="K15877">_xlfn.LET(_xlpm.d,UPPER(TRIM(CLEAN(SUBSTITUTE(F15877,CHAR(160),"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78" spans="2:11" hidden="1" x14ac:dyDescent="0.25">
      <c r="B15878" s="20">
        <v>45938</v>
      </c>
      <c r="C15878" s="2" t="s">
        <v>1</v>
      </c>
      <c r="D15878" s="2" t="s">
        <v>2119</v>
      </c>
      <c r="E15878" s="2" t="s">
        <v>189</v>
      </c>
      <c r="F15878" s="2" t="s">
        <v>4969</v>
      </c>
      <c r="G15878" s="5">
        <v>80</v>
      </c>
      <c r="H15878" s="5">
        <v>33.5</v>
      </c>
      <c r="I15878" s="5">
        <v>2680</v>
      </c>
      <c r="J15878" s="5">
        <v>13389154.870000003</v>
      </c>
      <c r="K15878" s="3" t="str" cm="1">
        <f t="array" ref="K15878">_xlfn.LET(_xlpm.d,UPPER(TRIM(CLEAN(SUBSTITUTE(F15878,CHAR(160),"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79" spans="2:11" hidden="1" x14ac:dyDescent="0.25">
      <c r="B15879" s="20">
        <v>45938</v>
      </c>
      <c r="C15879" s="2" t="s">
        <v>1</v>
      </c>
      <c r="D15879" s="2" t="s">
        <v>2120</v>
      </c>
      <c r="E15879" s="2" t="s">
        <v>282</v>
      </c>
      <c r="F15879" s="2" t="s">
        <v>4969</v>
      </c>
      <c r="G15879" s="5">
        <v>250</v>
      </c>
      <c r="H15879" s="5">
        <v>33.5</v>
      </c>
      <c r="I15879" s="5">
        <v>8375</v>
      </c>
      <c r="J15879" s="5">
        <v>13397529.870000003</v>
      </c>
      <c r="K15879" s="3" t="str" cm="1">
        <f t="array" ref="K15879">_xlfn.LET(_xlpm.d,UPPER(TRIM(CLEAN(SUBSTITUTE(F15879,CHAR(160),"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80" spans="2:11" hidden="1" x14ac:dyDescent="0.25">
      <c r="B15880" s="20">
        <v>45938</v>
      </c>
      <c r="C15880" s="2" t="s">
        <v>1</v>
      </c>
      <c r="D15880" s="2" t="s">
        <v>2121</v>
      </c>
      <c r="E15880" s="2" t="s">
        <v>145</v>
      </c>
      <c r="F15880" s="2" t="s">
        <v>4969</v>
      </c>
      <c r="G15880" s="5">
        <v>145</v>
      </c>
      <c r="H15880" s="5">
        <v>33.5</v>
      </c>
      <c r="I15880" s="5">
        <v>4857.5</v>
      </c>
      <c r="J15880" s="5">
        <v>13402387.370000003</v>
      </c>
      <c r="K15880" s="3" t="str" cm="1">
        <f t="array" ref="K15880">_xlfn.LET(_xlpm.d,UPPER(TRIM(CLEAN(SUBSTITUTE(F15880,CHAR(160),"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81" spans="2:11" hidden="1" x14ac:dyDescent="0.25">
      <c r="B15881" s="20">
        <v>45938</v>
      </c>
      <c r="C15881" s="2" t="s">
        <v>1</v>
      </c>
      <c r="D15881" s="2" t="s">
        <v>3183</v>
      </c>
      <c r="E15881" s="2" t="s">
        <v>1634</v>
      </c>
      <c r="F15881" s="2" t="s">
        <v>4969</v>
      </c>
      <c r="G15881" s="5">
        <v>60</v>
      </c>
      <c r="H15881" s="5">
        <v>28.5</v>
      </c>
      <c r="I15881" s="5">
        <v>1710</v>
      </c>
      <c r="J15881" s="5">
        <v>13404097.370000003</v>
      </c>
      <c r="K15881" s="3" t="str" cm="1">
        <f t="array" ref="K15881">_xlfn.LET(_xlpm.d,UPPER(TRIM(CLEAN(SUBSTITUTE(F15881,CHAR(160),"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82" spans="2:11" hidden="1" x14ac:dyDescent="0.25">
      <c r="B15882" s="20">
        <v>45938</v>
      </c>
      <c r="C15882" s="2" t="s">
        <v>1</v>
      </c>
      <c r="D15882" s="2" t="s">
        <v>5522</v>
      </c>
      <c r="E15882" s="2" t="s">
        <v>759</v>
      </c>
      <c r="F15882" s="2" t="s">
        <v>4969</v>
      </c>
      <c r="G15882" s="5">
        <v>198</v>
      </c>
      <c r="H15882" s="5">
        <v>31.8</v>
      </c>
      <c r="I15882" s="5">
        <v>6296.4</v>
      </c>
      <c r="J15882" s="5">
        <v>13410393.770000003</v>
      </c>
      <c r="K15882" s="3" t="str" cm="1">
        <f t="array" ref="K15882">_xlfn.LET(_xlpm.d,UPPER(TRIM(CLEAN(SUBSTITUTE(F15882,CHAR(160),"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83" spans="2:11" hidden="1" x14ac:dyDescent="0.25">
      <c r="B15883" s="20">
        <v>45938</v>
      </c>
      <c r="C15883" s="2" t="s">
        <v>1</v>
      </c>
      <c r="D15883" s="2" t="s">
        <v>2122</v>
      </c>
      <c r="E15883" s="2" t="s">
        <v>263</v>
      </c>
      <c r="F15883" s="2" t="s">
        <v>5226</v>
      </c>
      <c r="G15883" s="5">
        <v>300</v>
      </c>
      <c r="H15883" s="5">
        <v>33.5</v>
      </c>
      <c r="I15883" s="5">
        <v>10050</v>
      </c>
      <c r="J15883" s="5">
        <v>13420443.770000003</v>
      </c>
      <c r="K15883" s="3" t="str" cm="1">
        <f t="array" ref="K15883">_xlfn.LET(_xlpm.d,UPPER(TRIM(CLEAN(SUBSTITUTE(F15883,CHAR(160),"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84" spans="2:11" hidden="1" x14ac:dyDescent="0.25">
      <c r="B15884" s="20">
        <v>45939</v>
      </c>
      <c r="C15884" s="2" t="s">
        <v>1</v>
      </c>
      <c r="D15884" s="2" t="s">
        <v>2469</v>
      </c>
      <c r="E15884" s="2" t="s">
        <v>149</v>
      </c>
      <c r="F15884" s="2" t="s">
        <v>4969</v>
      </c>
      <c r="G15884" s="5">
        <v>240</v>
      </c>
      <c r="H15884" s="5">
        <v>33.5</v>
      </c>
      <c r="I15884" s="5">
        <v>8040</v>
      </c>
      <c r="J15884" s="5">
        <v>13428483.770000003</v>
      </c>
      <c r="K15884" s="3" t="str" cm="1">
        <f t="array" ref="K15884">_xlfn.LET(_xlpm.d,UPPER(TRIM(CLEAN(SUBSTITUTE(F15884,CHAR(160),"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85" spans="2:11" hidden="1" x14ac:dyDescent="0.25">
      <c r="B15885" s="20">
        <v>45939</v>
      </c>
      <c r="C15885" s="2" t="s">
        <v>1</v>
      </c>
      <c r="D15885" s="2" t="s">
        <v>3187</v>
      </c>
      <c r="E15885" s="2" t="s">
        <v>268</v>
      </c>
      <c r="F15885" s="2" t="s">
        <v>4969</v>
      </c>
      <c r="G15885" s="5">
        <v>250</v>
      </c>
      <c r="H15885" s="5">
        <v>25.5</v>
      </c>
      <c r="I15885" s="5">
        <v>6375</v>
      </c>
      <c r="J15885" s="5">
        <v>13434858.770000003</v>
      </c>
      <c r="K15885" s="3" t="str" cm="1">
        <f t="array" ref="K15885">_xlfn.LET(_xlpm.d,UPPER(TRIM(CLEAN(SUBSTITUTE(F15885,CHAR(160),"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86" spans="2:11" hidden="1" x14ac:dyDescent="0.25">
      <c r="B15886" s="20">
        <v>45939</v>
      </c>
      <c r="C15886" s="2" t="s">
        <v>1</v>
      </c>
      <c r="D15886" s="2" t="s">
        <v>2123</v>
      </c>
      <c r="E15886" s="2" t="s">
        <v>248</v>
      </c>
      <c r="F15886" s="2" t="s">
        <v>4969</v>
      </c>
      <c r="G15886" s="5">
        <v>210</v>
      </c>
      <c r="H15886" s="5">
        <v>25.5</v>
      </c>
      <c r="I15886" s="5">
        <v>5355</v>
      </c>
      <c r="J15886" s="5">
        <v>13440213.770000003</v>
      </c>
      <c r="K15886" s="3" t="str" cm="1">
        <f t="array" ref="K15886">_xlfn.LET(_xlpm.d,UPPER(TRIM(CLEAN(SUBSTITUTE(F15886,CHAR(160),"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87" spans="2:11" hidden="1" x14ac:dyDescent="0.25">
      <c r="B15887" s="20">
        <v>45939</v>
      </c>
      <c r="C15887" s="2" t="s">
        <v>1</v>
      </c>
      <c r="D15887" s="2" t="s">
        <v>2124</v>
      </c>
      <c r="E15887" s="2" t="s">
        <v>254</v>
      </c>
      <c r="F15887" s="2" t="s">
        <v>4969</v>
      </c>
      <c r="G15887" s="5">
        <v>200</v>
      </c>
      <c r="H15887" s="5">
        <v>33.5</v>
      </c>
      <c r="I15887" s="5">
        <v>6700</v>
      </c>
      <c r="J15887" s="5">
        <v>13446913.770000003</v>
      </c>
      <c r="K15887" s="3" t="str" cm="1">
        <f t="array" ref="K15887">_xlfn.LET(_xlpm.d,UPPER(TRIM(CLEAN(SUBSTITUTE(F15887,CHAR(160),"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88" spans="2:11" hidden="1" x14ac:dyDescent="0.25">
      <c r="B15888" s="20">
        <v>45939</v>
      </c>
      <c r="C15888" s="2" t="s">
        <v>1</v>
      </c>
      <c r="D15888" s="2" t="s">
        <v>3188</v>
      </c>
      <c r="E15888" s="2" t="s">
        <v>160</v>
      </c>
      <c r="F15888" s="2" t="s">
        <v>4969</v>
      </c>
      <c r="G15888" s="5">
        <v>100</v>
      </c>
      <c r="H15888" s="5">
        <v>33.5</v>
      </c>
      <c r="I15888" s="5">
        <v>3350</v>
      </c>
      <c r="J15888" s="5">
        <v>13450263.770000003</v>
      </c>
      <c r="K15888" s="3" t="str" cm="1">
        <f t="array" ref="K15888">_xlfn.LET(_xlpm.d,UPPER(TRIM(CLEAN(SUBSTITUTE(F15888,CHAR(160),"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89" spans="2:11" hidden="1" x14ac:dyDescent="0.25">
      <c r="B15889" s="20">
        <v>45939</v>
      </c>
      <c r="C15889" s="2" t="s">
        <v>1</v>
      </c>
      <c r="D15889" s="2" t="s">
        <v>1451</v>
      </c>
      <c r="E15889" s="2" t="s">
        <v>135</v>
      </c>
      <c r="F15889" s="2" t="s">
        <v>4969</v>
      </c>
      <c r="G15889" s="5">
        <v>150</v>
      </c>
      <c r="H15889" s="5">
        <v>33.5</v>
      </c>
      <c r="I15889" s="5">
        <v>5025</v>
      </c>
      <c r="J15889" s="5">
        <v>13455288.770000003</v>
      </c>
      <c r="K15889" s="3" t="str" cm="1">
        <f t="array" ref="K15889">_xlfn.LET(_xlpm.d,UPPER(TRIM(CLEAN(SUBSTITUTE(F15889,CHAR(160),"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90" spans="2:11" hidden="1" x14ac:dyDescent="0.25">
      <c r="B15890" s="20">
        <v>45939</v>
      </c>
      <c r="C15890" s="2" t="s">
        <v>1</v>
      </c>
      <c r="D15890" s="2" t="s">
        <v>1452</v>
      </c>
      <c r="E15890" s="2" t="s">
        <v>168</v>
      </c>
      <c r="F15890" s="2" t="s">
        <v>4969</v>
      </c>
      <c r="G15890" s="5">
        <v>50</v>
      </c>
      <c r="H15890" s="5">
        <v>33.5</v>
      </c>
      <c r="I15890" s="5">
        <v>1675</v>
      </c>
      <c r="J15890" s="5">
        <v>13456963.770000003</v>
      </c>
      <c r="K15890" s="3" t="str" cm="1">
        <f t="array" ref="K15890">_xlfn.LET(_xlpm.d,UPPER(TRIM(CLEAN(SUBSTITUTE(F15890,CHAR(160),"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91" spans="2:11" hidden="1" x14ac:dyDescent="0.25">
      <c r="B15891" s="20">
        <v>45939</v>
      </c>
      <c r="C15891" s="2" t="s">
        <v>1</v>
      </c>
      <c r="D15891" s="2" t="s">
        <v>1453</v>
      </c>
      <c r="E15891" s="2" t="s">
        <v>180</v>
      </c>
      <c r="F15891" s="2" t="s">
        <v>4969</v>
      </c>
      <c r="G15891" s="5">
        <v>130</v>
      </c>
      <c r="H15891" s="5">
        <v>25.5</v>
      </c>
      <c r="I15891" s="5">
        <v>3315</v>
      </c>
      <c r="J15891" s="5">
        <v>13460278.770000003</v>
      </c>
      <c r="K15891" s="3" t="str" cm="1">
        <f t="array" ref="K15891">_xlfn.LET(_xlpm.d,UPPER(TRIM(CLEAN(SUBSTITUTE(F15891,CHAR(160),"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92" spans="2:11" hidden="1" x14ac:dyDescent="0.25">
      <c r="B15892" s="20">
        <v>45939</v>
      </c>
      <c r="C15892" s="2" t="s">
        <v>1</v>
      </c>
      <c r="D15892" s="2" t="s">
        <v>1454</v>
      </c>
      <c r="E15892" s="2" t="s">
        <v>192</v>
      </c>
      <c r="F15892" s="2" t="s">
        <v>4969</v>
      </c>
      <c r="G15892" s="5">
        <v>200</v>
      </c>
      <c r="H15892" s="5">
        <v>33.5</v>
      </c>
      <c r="I15892" s="5">
        <v>6700</v>
      </c>
      <c r="J15892" s="5">
        <v>13466978.770000003</v>
      </c>
      <c r="K15892" s="3" t="str" cm="1">
        <f t="array" ref="K15892">_xlfn.LET(_xlpm.d,UPPER(TRIM(CLEAN(SUBSTITUTE(F15892,CHAR(160),"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93" spans="2:11" hidden="1" x14ac:dyDescent="0.25">
      <c r="B15893" s="20">
        <v>45939</v>
      </c>
      <c r="C15893" s="2" t="s">
        <v>1</v>
      </c>
      <c r="D15893" s="2" t="s">
        <v>5523</v>
      </c>
      <c r="E15893" s="2" t="s">
        <v>5004</v>
      </c>
      <c r="F15893" s="2" t="s">
        <v>4969</v>
      </c>
      <c r="G15893" s="5">
        <v>10</v>
      </c>
      <c r="H15893" s="5">
        <v>31.8</v>
      </c>
      <c r="I15893" s="5">
        <v>318</v>
      </c>
      <c r="J15893" s="5">
        <v>13467296.770000003</v>
      </c>
      <c r="K15893" s="3" t="str" cm="1">
        <f t="array" ref="K15893">_xlfn.LET(_xlpm.d,UPPER(TRIM(CLEAN(SUBSTITUTE(F15893,CHAR(160),"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94" spans="2:11" hidden="1" x14ac:dyDescent="0.25">
      <c r="B15894" s="20">
        <v>45939</v>
      </c>
      <c r="C15894" s="2" t="s">
        <v>1</v>
      </c>
      <c r="D15894" s="2" t="s">
        <v>5524</v>
      </c>
      <c r="E15894" s="2" t="s">
        <v>35</v>
      </c>
      <c r="F15894" s="2" t="s">
        <v>4969</v>
      </c>
      <c r="G15894" s="5">
        <v>80</v>
      </c>
      <c r="H15894" s="5">
        <v>31.8</v>
      </c>
      <c r="I15894" s="5">
        <v>2544</v>
      </c>
      <c r="J15894" s="5">
        <v>13469840.770000003</v>
      </c>
      <c r="K15894" s="3" t="str" cm="1">
        <f t="array" ref="K15894">_xlfn.LET(_xlpm.d,UPPER(TRIM(CLEAN(SUBSTITUTE(F15894,CHAR(160),"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95" spans="2:11" hidden="1" x14ac:dyDescent="0.25">
      <c r="B15895" s="20">
        <v>45939</v>
      </c>
      <c r="C15895" s="2" t="s">
        <v>1</v>
      </c>
      <c r="D15895" s="2" t="s">
        <v>2125</v>
      </c>
      <c r="E15895" s="2" t="s">
        <v>1938</v>
      </c>
      <c r="F15895" s="2" t="s">
        <v>4969</v>
      </c>
      <c r="G15895" s="5">
        <v>17</v>
      </c>
      <c r="H15895" s="5">
        <v>31.8</v>
      </c>
      <c r="I15895" s="5">
        <v>540.6</v>
      </c>
      <c r="J15895" s="5">
        <v>13470381.370000003</v>
      </c>
      <c r="K15895" s="3" t="str" cm="1">
        <f t="array" ref="K15895">_xlfn.LET(_xlpm.d,UPPER(TRIM(CLEAN(SUBSTITUTE(F15895,CHAR(160),"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96" spans="2:11" hidden="1" x14ac:dyDescent="0.25">
      <c r="B15896" s="20">
        <v>45939</v>
      </c>
      <c r="C15896" s="2" t="s">
        <v>1</v>
      </c>
      <c r="D15896" s="2" t="s">
        <v>2470</v>
      </c>
      <c r="E15896" s="2" t="s">
        <v>3</v>
      </c>
      <c r="F15896" s="2" t="s">
        <v>4969</v>
      </c>
      <c r="G15896" s="5">
        <v>155</v>
      </c>
      <c r="H15896" s="5">
        <v>31.8</v>
      </c>
      <c r="I15896" s="5">
        <v>4929</v>
      </c>
      <c r="J15896" s="5">
        <v>13475310.370000003</v>
      </c>
      <c r="K15896" s="3" t="str" cm="1">
        <f t="array" ref="K15896">_xlfn.LET(_xlpm.d,UPPER(TRIM(CLEAN(SUBSTITUTE(F15896,CHAR(160),"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97" spans="2:11" hidden="1" x14ac:dyDescent="0.25">
      <c r="B15897" s="20">
        <v>45939</v>
      </c>
      <c r="C15897" s="2" t="s">
        <v>1</v>
      </c>
      <c r="D15897" s="2" t="s">
        <v>5525</v>
      </c>
      <c r="E15897" s="2" t="s">
        <v>302</v>
      </c>
      <c r="F15897" s="2" t="s">
        <v>4969</v>
      </c>
      <c r="G15897" s="5">
        <v>110</v>
      </c>
      <c r="H15897" s="5">
        <v>27.8</v>
      </c>
      <c r="I15897" s="5">
        <v>3058</v>
      </c>
      <c r="J15897" s="5">
        <v>13478368.370000003</v>
      </c>
      <c r="K15897" s="3" t="str" cm="1">
        <f t="array" ref="K15897">_xlfn.LET(_xlpm.d,UPPER(TRIM(CLEAN(SUBSTITUTE(F15897,CHAR(160),"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98" spans="2:11" hidden="1" x14ac:dyDescent="0.25">
      <c r="B15898" s="20">
        <v>45939</v>
      </c>
      <c r="C15898" s="2" t="s">
        <v>1</v>
      </c>
      <c r="D15898" s="2" t="s">
        <v>5526</v>
      </c>
      <c r="E15898" s="2" t="s">
        <v>120</v>
      </c>
      <c r="F15898" s="2" t="s">
        <v>4969</v>
      </c>
      <c r="G15898" s="5">
        <v>140</v>
      </c>
      <c r="H15898" s="5">
        <v>33.5</v>
      </c>
      <c r="I15898" s="5">
        <v>4690</v>
      </c>
      <c r="J15898" s="5">
        <v>13483058.370000003</v>
      </c>
      <c r="K15898" s="3" t="str" cm="1">
        <f t="array" ref="K15898">_xlfn.LET(_xlpm.d,UPPER(TRIM(CLEAN(SUBSTITUTE(F15898,CHAR(160),"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899" spans="2:11" hidden="1" x14ac:dyDescent="0.25">
      <c r="B15899" s="20">
        <v>45939</v>
      </c>
      <c r="C15899" s="2" t="s">
        <v>1</v>
      </c>
      <c r="D15899" s="2" t="s">
        <v>3189</v>
      </c>
      <c r="E15899" s="2" t="s">
        <v>307</v>
      </c>
      <c r="F15899" s="2" t="s">
        <v>5481</v>
      </c>
      <c r="G15899" s="5">
        <v>500</v>
      </c>
      <c r="H15899" s="5">
        <v>33.5</v>
      </c>
      <c r="I15899" s="5">
        <v>16750</v>
      </c>
      <c r="J15899" s="5">
        <v>13499808.370000003</v>
      </c>
      <c r="K15899" s="3" t="str" cm="1">
        <f t="array" ref="K15899">_xlfn.LET(_xlpm.d,UPPER(TRIM(CLEAN(SUBSTITUTE(F15899,CHAR(160),"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00" spans="2:11" hidden="1" x14ac:dyDescent="0.25">
      <c r="B15900" s="20">
        <v>45939</v>
      </c>
      <c r="C15900" s="2" t="s">
        <v>1</v>
      </c>
      <c r="D15900" s="2" t="s">
        <v>3191</v>
      </c>
      <c r="E15900" s="2" t="s">
        <v>305</v>
      </c>
      <c r="F15900" s="2" t="s">
        <v>5226</v>
      </c>
      <c r="G15900" s="5">
        <v>600</v>
      </c>
      <c r="H15900" s="5">
        <v>33.5</v>
      </c>
      <c r="I15900" s="5">
        <v>20100</v>
      </c>
      <c r="J15900" s="5">
        <v>13519908.370000003</v>
      </c>
      <c r="K15900" s="3" t="str" cm="1">
        <f t="array" ref="K15900">_xlfn.LET(_xlpm.d,UPPER(TRIM(CLEAN(SUBSTITUTE(F15900,CHAR(160),"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01" spans="2:11" hidden="1" x14ac:dyDescent="0.25">
      <c r="B15901" s="20">
        <v>45940</v>
      </c>
      <c r="C15901" s="2" t="s">
        <v>1</v>
      </c>
      <c r="D15901" s="2" t="s">
        <v>1455</v>
      </c>
      <c r="E15901" s="2" t="s">
        <v>154</v>
      </c>
      <c r="F15901" s="2" t="s">
        <v>4969</v>
      </c>
      <c r="G15901" s="5">
        <v>400</v>
      </c>
      <c r="H15901" s="5">
        <v>33.5</v>
      </c>
      <c r="I15901" s="5">
        <v>13400</v>
      </c>
      <c r="J15901" s="5">
        <v>13533308.370000003</v>
      </c>
      <c r="K15901" s="3" t="str" cm="1">
        <f t="array" ref="K15901">_xlfn.LET(_xlpm.d,UPPER(TRIM(CLEAN(SUBSTITUTE(F15901,CHAR(160),"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02" spans="2:11" hidden="1" x14ac:dyDescent="0.25">
      <c r="B15902" s="20">
        <v>45940</v>
      </c>
      <c r="C15902" s="2" t="s">
        <v>1</v>
      </c>
      <c r="D15902" s="2" t="s">
        <v>2126</v>
      </c>
      <c r="E15902" s="2" t="s">
        <v>78</v>
      </c>
      <c r="F15902" s="2" t="s">
        <v>4969</v>
      </c>
      <c r="G15902" s="5">
        <v>230</v>
      </c>
      <c r="H15902" s="5">
        <v>33.5</v>
      </c>
      <c r="I15902" s="5">
        <v>7705</v>
      </c>
      <c r="J15902" s="5">
        <v>13541013.370000003</v>
      </c>
      <c r="K15902" s="3" t="str" cm="1">
        <f t="array" ref="K15902">_xlfn.LET(_xlpm.d,UPPER(TRIM(CLEAN(SUBSTITUTE(F15902,CHAR(160),"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03" spans="2:11" hidden="1" x14ac:dyDescent="0.25">
      <c r="B15903" s="20">
        <v>45940</v>
      </c>
      <c r="C15903" s="2" t="s">
        <v>1</v>
      </c>
      <c r="D15903" s="2" t="s">
        <v>3192</v>
      </c>
      <c r="E15903" s="2" t="s">
        <v>243</v>
      </c>
      <c r="F15903" s="2" t="s">
        <v>4969</v>
      </c>
      <c r="G15903" s="5">
        <v>100</v>
      </c>
      <c r="H15903" s="5">
        <v>33.5</v>
      </c>
      <c r="I15903" s="5">
        <v>3350</v>
      </c>
      <c r="J15903" s="5">
        <v>13544363.370000003</v>
      </c>
      <c r="K15903" s="3" t="str" cm="1">
        <f t="array" ref="K15903">_xlfn.LET(_xlpm.d,UPPER(TRIM(CLEAN(SUBSTITUTE(F15903,CHAR(160),"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04" spans="2:11" hidden="1" x14ac:dyDescent="0.25">
      <c r="B15904" s="20">
        <v>45940</v>
      </c>
      <c r="C15904" s="2" t="s">
        <v>1</v>
      </c>
      <c r="D15904" s="2" t="s">
        <v>2127</v>
      </c>
      <c r="E15904" s="2" t="s">
        <v>238</v>
      </c>
      <c r="F15904" s="2" t="s">
        <v>4969</v>
      </c>
      <c r="G15904" s="5">
        <v>160</v>
      </c>
      <c r="H15904" s="5">
        <v>33.5</v>
      </c>
      <c r="I15904" s="5">
        <v>5360</v>
      </c>
      <c r="J15904" s="5">
        <v>13549723.370000003</v>
      </c>
      <c r="K15904" s="3" t="str" cm="1">
        <f t="array" ref="K15904">_xlfn.LET(_xlpm.d,UPPER(TRIM(CLEAN(SUBSTITUTE(F15904,CHAR(160),"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05" spans="2:11" hidden="1" x14ac:dyDescent="0.25">
      <c r="B15905" s="20">
        <v>45940</v>
      </c>
      <c r="C15905" s="2" t="s">
        <v>1</v>
      </c>
      <c r="D15905" s="2" t="s">
        <v>2128</v>
      </c>
      <c r="E15905" s="2" t="s">
        <v>232</v>
      </c>
      <c r="F15905" s="2" t="s">
        <v>4969</v>
      </c>
      <c r="G15905" s="5">
        <v>130</v>
      </c>
      <c r="H15905" s="5">
        <v>33.5</v>
      </c>
      <c r="I15905" s="5">
        <v>4355</v>
      </c>
      <c r="J15905" s="5">
        <v>13554078.370000003</v>
      </c>
      <c r="K15905" s="3" t="str" cm="1">
        <f t="array" ref="K15905">_xlfn.LET(_xlpm.d,UPPER(TRIM(CLEAN(SUBSTITUTE(F15905,CHAR(160),"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06" spans="2:11" hidden="1" x14ac:dyDescent="0.25">
      <c r="B15906" s="20">
        <v>45940</v>
      </c>
      <c r="C15906" s="2" t="s">
        <v>1</v>
      </c>
      <c r="D15906" s="2" t="s">
        <v>1456</v>
      </c>
      <c r="E15906" s="2" t="s">
        <v>236</v>
      </c>
      <c r="F15906" s="2" t="s">
        <v>4969</v>
      </c>
      <c r="G15906" s="5">
        <v>510</v>
      </c>
      <c r="H15906" s="5">
        <v>33.5</v>
      </c>
      <c r="I15906" s="5">
        <v>17085</v>
      </c>
      <c r="J15906" s="5">
        <v>13571163.370000003</v>
      </c>
      <c r="K15906" s="3" t="str" cm="1">
        <f t="array" ref="K15906">_xlfn.LET(_xlpm.d,UPPER(TRIM(CLEAN(SUBSTITUTE(F15906,CHAR(160),"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07" spans="2:11" hidden="1" x14ac:dyDescent="0.25">
      <c r="B15907" s="20">
        <v>45940</v>
      </c>
      <c r="C15907" s="2" t="s">
        <v>1</v>
      </c>
      <c r="D15907" s="2" t="s">
        <v>2129</v>
      </c>
      <c r="E15907" s="2" t="s">
        <v>186</v>
      </c>
      <c r="F15907" s="2" t="s">
        <v>4969</v>
      </c>
      <c r="G15907" s="5">
        <v>140</v>
      </c>
      <c r="H15907" s="5">
        <v>33.5</v>
      </c>
      <c r="I15907" s="5">
        <v>4690</v>
      </c>
      <c r="J15907" s="5">
        <v>13575853.370000003</v>
      </c>
      <c r="K15907" s="3" t="str" cm="1">
        <f t="array" ref="K15907">_xlfn.LET(_xlpm.d,UPPER(TRIM(CLEAN(SUBSTITUTE(F15907,CHAR(160),"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08" spans="2:11" hidden="1" x14ac:dyDescent="0.25">
      <c r="B15908" s="20">
        <v>45940</v>
      </c>
      <c r="C15908" s="2" t="s">
        <v>1</v>
      </c>
      <c r="D15908" s="2" t="s">
        <v>2130</v>
      </c>
      <c r="E15908" s="2" t="s">
        <v>195</v>
      </c>
      <c r="F15908" s="2" t="s">
        <v>4969</v>
      </c>
      <c r="G15908" s="5">
        <v>200</v>
      </c>
      <c r="H15908" s="5">
        <v>33.5</v>
      </c>
      <c r="I15908" s="5">
        <v>6700</v>
      </c>
      <c r="J15908" s="5">
        <v>13582553.370000003</v>
      </c>
      <c r="K15908" s="3" t="str" cm="1">
        <f t="array" ref="K15908">_xlfn.LET(_xlpm.d,UPPER(TRIM(CLEAN(SUBSTITUTE(F15908,CHAR(160),"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09" spans="2:11" hidden="1" x14ac:dyDescent="0.25">
      <c r="B15909" s="20">
        <v>45940</v>
      </c>
      <c r="C15909" s="2" t="s">
        <v>1</v>
      </c>
      <c r="D15909" s="2" t="s">
        <v>5527</v>
      </c>
      <c r="E15909" s="2" t="s">
        <v>143</v>
      </c>
      <c r="F15909" s="2" t="s">
        <v>4969</v>
      </c>
      <c r="G15909" s="5">
        <v>220</v>
      </c>
      <c r="H15909" s="5">
        <v>25.5</v>
      </c>
      <c r="I15909" s="5">
        <v>5610</v>
      </c>
      <c r="J15909" s="5">
        <v>13588163.370000003</v>
      </c>
      <c r="K15909" s="3" t="str" cm="1">
        <f t="array" ref="K15909">_xlfn.LET(_xlpm.d,UPPER(TRIM(CLEAN(SUBSTITUTE(F15909,CHAR(160),"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10" spans="2:11" hidden="1" x14ac:dyDescent="0.25">
      <c r="B15910" s="20">
        <v>45940</v>
      </c>
      <c r="C15910" s="2" t="s">
        <v>1</v>
      </c>
      <c r="D15910" s="2" t="s">
        <v>3193</v>
      </c>
      <c r="E15910" s="2" t="s">
        <v>491</v>
      </c>
      <c r="F15910" s="2" t="s">
        <v>4969</v>
      </c>
      <c r="G15910" s="5">
        <v>84</v>
      </c>
      <c r="H15910" s="5">
        <v>28.5</v>
      </c>
      <c r="I15910" s="5">
        <v>2394</v>
      </c>
      <c r="J15910" s="5">
        <v>13590557.370000003</v>
      </c>
      <c r="K15910" s="3" t="str" cm="1">
        <f t="array" ref="K15910">_xlfn.LET(_xlpm.d,UPPER(TRIM(CLEAN(SUBSTITUTE(F15910,CHAR(160),"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11" spans="2:11" hidden="1" x14ac:dyDescent="0.25">
      <c r="B15911" s="20">
        <v>45940</v>
      </c>
      <c r="C15911" s="2" t="s">
        <v>1</v>
      </c>
      <c r="D15911" s="2" t="s">
        <v>4738</v>
      </c>
      <c r="E15911" s="2" t="s">
        <v>1701</v>
      </c>
      <c r="F15911" s="2" t="s">
        <v>4969</v>
      </c>
      <c r="G15911" s="5">
        <v>170</v>
      </c>
      <c r="H15911" s="5">
        <v>28.5</v>
      </c>
      <c r="I15911" s="5">
        <v>4845</v>
      </c>
      <c r="J15911" s="5">
        <v>13595402.370000003</v>
      </c>
      <c r="K15911" s="3" t="str" cm="1">
        <f t="array" ref="K15911">_xlfn.LET(_xlpm.d,UPPER(TRIM(CLEAN(SUBSTITUTE(F15911,CHAR(160),"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12" spans="2:11" hidden="1" x14ac:dyDescent="0.25">
      <c r="B15912" s="20">
        <v>45940</v>
      </c>
      <c r="C15912" s="2" t="s">
        <v>1</v>
      </c>
      <c r="D15912" s="2" t="s">
        <v>2131</v>
      </c>
      <c r="E15912" s="2" t="s">
        <v>286</v>
      </c>
      <c r="F15912" s="2" t="s">
        <v>4969</v>
      </c>
      <c r="G15912" s="5">
        <v>150</v>
      </c>
      <c r="H15912" s="5">
        <v>33.5</v>
      </c>
      <c r="I15912" s="5">
        <v>5025</v>
      </c>
      <c r="J15912" s="5">
        <v>13600427.370000003</v>
      </c>
      <c r="K15912" s="3" t="str" cm="1">
        <f t="array" ref="K15912">_xlfn.LET(_xlpm.d,UPPER(TRIM(CLEAN(SUBSTITUTE(F15912,CHAR(160),"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13" spans="2:11" hidden="1" x14ac:dyDescent="0.25">
      <c r="B15913" s="20">
        <v>45940</v>
      </c>
      <c r="C15913" s="2" t="s">
        <v>1</v>
      </c>
      <c r="D15913" s="2" t="s">
        <v>1457</v>
      </c>
      <c r="E15913" s="2" t="s">
        <v>288</v>
      </c>
      <c r="F15913" s="2" t="s">
        <v>4969</v>
      </c>
      <c r="G15913" s="5">
        <v>140</v>
      </c>
      <c r="H15913" s="5">
        <v>33.5</v>
      </c>
      <c r="I15913" s="5">
        <v>4690</v>
      </c>
      <c r="J15913" s="5">
        <v>13605117.370000003</v>
      </c>
      <c r="K15913" s="3" t="str" cm="1">
        <f t="array" ref="K15913">_xlfn.LET(_xlpm.d,UPPER(TRIM(CLEAN(SUBSTITUTE(F15913,CHAR(160),"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14" spans="2:11" hidden="1" x14ac:dyDescent="0.25">
      <c r="B15914" s="20">
        <v>45940</v>
      </c>
      <c r="C15914" s="2" t="s">
        <v>1</v>
      </c>
      <c r="D15914" s="2" t="s">
        <v>5528</v>
      </c>
      <c r="E15914" s="2" t="s">
        <v>50</v>
      </c>
      <c r="F15914" s="2" t="s">
        <v>4969</v>
      </c>
      <c r="G15914" s="5">
        <v>250</v>
      </c>
      <c r="H15914" s="5">
        <v>30</v>
      </c>
      <c r="I15914" s="5">
        <v>7500</v>
      </c>
      <c r="J15914" s="5">
        <v>13612617.370000003</v>
      </c>
      <c r="K15914" s="3" t="str" cm="1">
        <f t="array" ref="K15914">_xlfn.LET(_xlpm.d,UPPER(TRIM(CLEAN(SUBSTITUTE(F15914,CHAR(160),"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15" spans="2:11" hidden="1" x14ac:dyDescent="0.25">
      <c r="B15915" s="20">
        <v>45940</v>
      </c>
      <c r="C15915" s="2" t="s">
        <v>1</v>
      </c>
      <c r="D15915" s="2" t="s">
        <v>703</v>
      </c>
      <c r="E15915" s="2" t="s">
        <v>241</v>
      </c>
      <c r="F15915" s="2" t="s">
        <v>4969</v>
      </c>
      <c r="G15915" s="5">
        <v>300</v>
      </c>
      <c r="H15915" s="5">
        <v>33.5</v>
      </c>
      <c r="I15915" s="5">
        <v>10050</v>
      </c>
      <c r="J15915" s="5">
        <v>13622667.370000003</v>
      </c>
      <c r="K15915" s="3" t="str" cm="1">
        <f t="array" ref="K15915">_xlfn.LET(_xlpm.d,UPPER(TRIM(CLEAN(SUBSTITUTE(F15915,CHAR(160),"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16" spans="2:11" hidden="1" x14ac:dyDescent="0.25">
      <c r="B15916" s="20">
        <v>45940</v>
      </c>
      <c r="C15916" s="2" t="s">
        <v>1</v>
      </c>
      <c r="D15916" s="2" t="s">
        <v>704</v>
      </c>
      <c r="E15916" s="2" t="s">
        <v>43</v>
      </c>
      <c r="F15916" s="2" t="s">
        <v>4969</v>
      </c>
      <c r="G15916" s="5">
        <v>99</v>
      </c>
      <c r="H15916" s="5">
        <v>28.95</v>
      </c>
      <c r="I15916" s="5">
        <v>2866.05</v>
      </c>
      <c r="J15916" s="5">
        <v>13625533.420000004</v>
      </c>
      <c r="K15916" s="3" t="str" cm="1">
        <f t="array" ref="K15916">_xlfn.LET(_xlpm.d,UPPER(TRIM(CLEAN(SUBSTITUTE(F15916,CHAR(160),"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17" spans="2:11" hidden="1" x14ac:dyDescent="0.25">
      <c r="B15917" s="20">
        <v>45940</v>
      </c>
      <c r="C15917" s="2" t="s">
        <v>1</v>
      </c>
      <c r="D15917" s="2" t="s">
        <v>2132</v>
      </c>
      <c r="E15917" s="2" t="s">
        <v>186</v>
      </c>
      <c r="F15917" s="2" t="s">
        <v>4969</v>
      </c>
      <c r="G15917" s="5">
        <v>140</v>
      </c>
      <c r="H15917" s="5">
        <v>33.5</v>
      </c>
      <c r="I15917" s="5">
        <v>4690</v>
      </c>
      <c r="J15917" s="5">
        <v>13630223.420000004</v>
      </c>
      <c r="K15917" s="3" t="str" cm="1">
        <f t="array" ref="K15917">_xlfn.LET(_xlpm.d,UPPER(TRIM(CLEAN(SUBSTITUTE(F15917,CHAR(160),"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18" spans="2:11" hidden="1" x14ac:dyDescent="0.25">
      <c r="B15918" s="20">
        <v>45940</v>
      </c>
      <c r="C15918" s="2" t="s">
        <v>1</v>
      </c>
      <c r="D15918" s="2" t="s">
        <v>2133</v>
      </c>
      <c r="E15918" s="2" t="s">
        <v>1726</v>
      </c>
      <c r="F15918" s="2" t="s">
        <v>4969</v>
      </c>
      <c r="G15918" s="5">
        <v>300</v>
      </c>
      <c r="H15918" s="5">
        <v>31.8</v>
      </c>
      <c r="I15918" s="5">
        <v>9540</v>
      </c>
      <c r="J15918" s="5">
        <v>13639763.420000004</v>
      </c>
      <c r="K15918" s="3" t="str" cm="1">
        <f t="array" ref="K15918">_xlfn.LET(_xlpm.d,UPPER(TRIM(CLEAN(SUBSTITUTE(F15918,CHAR(160),"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19" spans="2:11" hidden="1" x14ac:dyDescent="0.25">
      <c r="B15919" s="20">
        <v>45940</v>
      </c>
      <c r="C15919" s="2" t="s">
        <v>1</v>
      </c>
      <c r="D15919" s="2" t="s">
        <v>3194</v>
      </c>
      <c r="E15919" s="2" t="s">
        <v>224</v>
      </c>
      <c r="F15919" s="2" t="s">
        <v>4969</v>
      </c>
      <c r="G15919" s="5">
        <v>1550</v>
      </c>
      <c r="H15919" s="5">
        <v>33.5</v>
      </c>
      <c r="I15919" s="5">
        <v>51925</v>
      </c>
      <c r="J15919" s="5">
        <v>13691688.420000004</v>
      </c>
      <c r="K15919" s="3" t="str" cm="1">
        <f t="array" ref="K15919">_xlfn.LET(_xlpm.d,UPPER(TRIM(CLEAN(SUBSTITUTE(F15919,CHAR(160),"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20" spans="2:11" hidden="1" x14ac:dyDescent="0.25">
      <c r="B15920" s="20">
        <v>45940</v>
      </c>
      <c r="C15920" s="2" t="s">
        <v>1</v>
      </c>
      <c r="D15920" s="2" t="s">
        <v>2472</v>
      </c>
      <c r="E15920" s="2" t="s">
        <v>170</v>
      </c>
      <c r="F15920" s="2" t="s">
        <v>4969</v>
      </c>
      <c r="G15920" s="5">
        <v>290</v>
      </c>
      <c r="H15920" s="5">
        <v>31.8</v>
      </c>
      <c r="I15920" s="5">
        <v>9222</v>
      </c>
      <c r="J15920" s="5">
        <v>13700910.420000004</v>
      </c>
      <c r="K15920" s="3" t="str" cm="1">
        <f t="array" ref="K15920">_xlfn.LET(_xlpm.d,UPPER(TRIM(CLEAN(SUBSTITUTE(F15920,CHAR(160),"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21" spans="2:11" hidden="1" x14ac:dyDescent="0.25">
      <c r="B15921" s="20">
        <v>45940</v>
      </c>
      <c r="C15921" s="2" t="s">
        <v>1</v>
      </c>
      <c r="D15921" s="2" t="s">
        <v>4002</v>
      </c>
      <c r="E15921" s="2" t="s">
        <v>64</v>
      </c>
      <c r="F15921" s="2" t="s">
        <v>4969</v>
      </c>
      <c r="G15921" s="5">
        <v>90</v>
      </c>
      <c r="H15921" s="5">
        <v>31.8</v>
      </c>
      <c r="I15921" s="5">
        <v>2862</v>
      </c>
      <c r="J15921" s="5">
        <v>13703772.420000004</v>
      </c>
      <c r="K15921" s="3" t="str" cm="1">
        <f t="array" ref="K15921">_xlfn.LET(_xlpm.d,UPPER(TRIM(CLEAN(SUBSTITUTE(F15921,CHAR(160),"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22" spans="2:11" hidden="1" x14ac:dyDescent="0.25">
      <c r="B15922" s="20">
        <v>45940</v>
      </c>
      <c r="C15922" s="2" t="s">
        <v>1</v>
      </c>
      <c r="D15922" s="2" t="s">
        <v>5529</v>
      </c>
      <c r="E15922" s="2" t="s">
        <v>807</v>
      </c>
      <c r="F15922" s="2" t="s">
        <v>4969</v>
      </c>
      <c r="G15922" s="5">
        <v>70</v>
      </c>
      <c r="H15922" s="5">
        <v>31.8</v>
      </c>
      <c r="I15922" s="5">
        <v>2226</v>
      </c>
      <c r="J15922" s="5">
        <v>13705998.420000004</v>
      </c>
      <c r="K15922" s="3" t="str" cm="1">
        <f t="array" ref="K15922">_xlfn.LET(_xlpm.d,UPPER(TRIM(CLEAN(SUBSTITUTE(F15922,CHAR(160),"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23" spans="2:11" hidden="1" x14ac:dyDescent="0.25">
      <c r="B15923" s="20">
        <v>45940</v>
      </c>
      <c r="C15923" s="2" t="s">
        <v>1</v>
      </c>
      <c r="D15923" s="2" t="s">
        <v>2134</v>
      </c>
      <c r="E15923" s="2" t="s">
        <v>197</v>
      </c>
      <c r="F15923" s="2" t="s">
        <v>4969</v>
      </c>
      <c r="G15923" s="5">
        <v>800</v>
      </c>
      <c r="H15923" s="5">
        <v>33.5</v>
      </c>
      <c r="I15923" s="5">
        <v>26800</v>
      </c>
      <c r="J15923" s="5">
        <v>13732798.420000004</v>
      </c>
      <c r="K15923" s="3" t="str" cm="1">
        <f t="array" ref="K15923">_xlfn.LET(_xlpm.d,UPPER(TRIM(CLEAN(SUBSTITUTE(F15923,CHAR(160),"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24" spans="2:11" hidden="1" x14ac:dyDescent="0.25">
      <c r="B15924" s="20">
        <v>45941</v>
      </c>
      <c r="C15924" s="2" t="s">
        <v>1</v>
      </c>
      <c r="D15924" s="2" t="s">
        <v>1137</v>
      </c>
      <c r="E15924" s="2" t="s">
        <v>234</v>
      </c>
      <c r="F15924" s="2" t="s">
        <v>4969</v>
      </c>
      <c r="G15924" s="5">
        <v>120</v>
      </c>
      <c r="H15924" s="5">
        <v>33.5</v>
      </c>
      <c r="I15924" s="5">
        <v>4020</v>
      </c>
      <c r="J15924" s="5">
        <v>13736818.420000004</v>
      </c>
      <c r="K15924" s="3" t="str" cm="1">
        <f t="array" ref="K15924">_xlfn.LET(_xlpm.d,UPPER(TRIM(CLEAN(SUBSTITUTE(F15924,CHAR(160),"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25" spans="2:11" hidden="1" x14ac:dyDescent="0.25">
      <c r="B15925" s="20">
        <v>45943</v>
      </c>
      <c r="C15925" s="2" t="s">
        <v>1</v>
      </c>
      <c r="D15925" s="2" t="s">
        <v>5530</v>
      </c>
      <c r="E15925" s="2" t="s">
        <v>5167</v>
      </c>
      <c r="F15925" s="2" t="s">
        <v>4969</v>
      </c>
      <c r="G15925" s="5">
        <v>240</v>
      </c>
      <c r="H15925" s="5">
        <v>31.8</v>
      </c>
      <c r="I15925" s="5">
        <v>7632</v>
      </c>
      <c r="J15925" s="5">
        <v>13744450.420000004</v>
      </c>
      <c r="K15925" s="3" t="str" cm="1">
        <f t="array" ref="K15925">_xlfn.LET(_xlpm.d,UPPER(TRIM(CLEAN(SUBSTITUTE(F15925,CHAR(160),"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26" spans="2:11" hidden="1" x14ac:dyDescent="0.25">
      <c r="B15926" s="20">
        <v>45943</v>
      </c>
      <c r="C15926" s="2" t="s">
        <v>1</v>
      </c>
      <c r="D15926" s="2" t="s">
        <v>3886</v>
      </c>
      <c r="E15926" s="2" t="s">
        <v>2165</v>
      </c>
      <c r="F15926" s="2" t="s">
        <v>4969</v>
      </c>
      <c r="G15926" s="5">
        <v>20</v>
      </c>
      <c r="H15926" s="5">
        <v>31.8</v>
      </c>
      <c r="I15926" s="5">
        <v>636</v>
      </c>
      <c r="J15926" s="5">
        <v>13745086.420000004</v>
      </c>
      <c r="K15926" s="3" t="str" cm="1">
        <f t="array" ref="K15926">_xlfn.LET(_xlpm.d,UPPER(TRIM(CLEAN(SUBSTITUTE(F15926,CHAR(160),"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27" spans="2:11" hidden="1" x14ac:dyDescent="0.25">
      <c r="B15927" s="20">
        <v>45943</v>
      </c>
      <c r="C15927" s="2" t="s">
        <v>1</v>
      </c>
      <c r="D15927" s="2" t="s">
        <v>5531</v>
      </c>
      <c r="E15927" s="2" t="s">
        <v>160</v>
      </c>
      <c r="F15927" s="2" t="s">
        <v>4969</v>
      </c>
      <c r="G15927" s="5">
        <v>100</v>
      </c>
      <c r="H15927" s="5">
        <v>33.5</v>
      </c>
      <c r="I15927" s="5">
        <v>3350</v>
      </c>
      <c r="J15927" s="5">
        <v>13748436.420000004</v>
      </c>
      <c r="K15927" s="3" t="str" cm="1">
        <f t="array" ref="K15927">_xlfn.LET(_xlpm.d,UPPER(TRIM(CLEAN(SUBSTITUTE(F15927,CHAR(160),"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28" spans="2:11" hidden="1" x14ac:dyDescent="0.25">
      <c r="B15928" s="20">
        <v>45943</v>
      </c>
      <c r="C15928" s="2" t="s">
        <v>1</v>
      </c>
      <c r="D15928" s="2" t="s">
        <v>3195</v>
      </c>
      <c r="E15928" s="2" t="s">
        <v>25</v>
      </c>
      <c r="F15928" s="2" t="s">
        <v>4969</v>
      </c>
      <c r="G15928" s="5">
        <v>90</v>
      </c>
      <c r="H15928" s="5">
        <v>28.55</v>
      </c>
      <c r="I15928" s="5">
        <v>2569.5</v>
      </c>
      <c r="J15928" s="5">
        <v>13751005.920000004</v>
      </c>
      <c r="K15928" s="3" t="str" cm="1">
        <f t="array" ref="K15928">_xlfn.LET(_xlpm.d,UPPER(TRIM(CLEAN(SUBSTITUTE(F15928,CHAR(160),"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29" spans="2:11" hidden="1" x14ac:dyDescent="0.25">
      <c r="B15929" s="20">
        <v>45943</v>
      </c>
      <c r="C15929" s="2" t="s">
        <v>1</v>
      </c>
      <c r="D15929" s="2" t="s">
        <v>3196</v>
      </c>
      <c r="E15929" s="2" t="s">
        <v>832</v>
      </c>
      <c r="F15929" s="2" t="s">
        <v>4969</v>
      </c>
      <c r="G15929" s="5">
        <v>80</v>
      </c>
      <c r="H15929" s="5">
        <v>31.8</v>
      </c>
      <c r="I15929" s="5">
        <v>2544</v>
      </c>
      <c r="J15929" s="5">
        <v>13753549.920000004</v>
      </c>
      <c r="K15929" s="3" t="str" cm="1">
        <f t="array" ref="K15929">_xlfn.LET(_xlpm.d,UPPER(TRIM(CLEAN(SUBSTITUTE(F15929,CHAR(160),"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30" spans="2:11" hidden="1" x14ac:dyDescent="0.25">
      <c r="B15930" s="20">
        <v>45943</v>
      </c>
      <c r="C15930" s="2" t="s">
        <v>1</v>
      </c>
      <c r="D15930" s="2" t="s">
        <v>3197</v>
      </c>
      <c r="E15930" s="2" t="s">
        <v>180</v>
      </c>
      <c r="F15930" s="2" t="s">
        <v>4969</v>
      </c>
      <c r="G15930" s="5">
        <v>100</v>
      </c>
      <c r="H15930" s="5">
        <v>25.5</v>
      </c>
      <c r="I15930" s="5">
        <v>2550</v>
      </c>
      <c r="J15930" s="5">
        <v>13756099.920000004</v>
      </c>
      <c r="K15930" s="3" t="str" cm="1">
        <f t="array" ref="K15930">_xlfn.LET(_xlpm.d,UPPER(TRIM(CLEAN(SUBSTITUTE(F15930,CHAR(160),"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31" spans="2:11" hidden="1" x14ac:dyDescent="0.25">
      <c r="B15931" s="20">
        <v>45943</v>
      </c>
      <c r="C15931" s="2" t="s">
        <v>1</v>
      </c>
      <c r="D15931" s="2" t="s">
        <v>5532</v>
      </c>
      <c r="E15931" s="2" t="s">
        <v>302</v>
      </c>
      <c r="F15931" s="2" t="s">
        <v>4969</v>
      </c>
      <c r="G15931" s="5">
        <v>30</v>
      </c>
      <c r="H15931" s="5">
        <v>27.8</v>
      </c>
      <c r="I15931" s="5">
        <v>834</v>
      </c>
      <c r="J15931" s="5">
        <v>13756933.920000004</v>
      </c>
      <c r="K15931" s="3" t="str" cm="1">
        <f t="array" ref="K15931">_xlfn.LET(_xlpm.d,UPPER(TRIM(CLEAN(SUBSTITUTE(F15931,CHAR(160),"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32" spans="2:11" hidden="1" x14ac:dyDescent="0.25">
      <c r="B15932" s="20">
        <v>45943</v>
      </c>
      <c r="C15932" s="2" t="s">
        <v>1</v>
      </c>
      <c r="D15932" s="2" t="s">
        <v>5533</v>
      </c>
      <c r="E15932" s="2" t="s">
        <v>5004</v>
      </c>
      <c r="F15932" s="2" t="s">
        <v>4969</v>
      </c>
      <c r="G15932" s="5">
        <v>20</v>
      </c>
      <c r="H15932" s="5">
        <v>31.8</v>
      </c>
      <c r="I15932" s="5">
        <v>636</v>
      </c>
      <c r="J15932" s="5">
        <v>13757569.920000004</v>
      </c>
      <c r="K15932" s="3" t="str" cm="1">
        <f t="array" ref="K15932">_xlfn.LET(_xlpm.d,UPPER(TRIM(CLEAN(SUBSTITUTE(F15932,CHAR(160),"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33" spans="2:11" hidden="1" x14ac:dyDescent="0.25">
      <c r="B15933" s="20">
        <v>45943</v>
      </c>
      <c r="C15933" s="2" t="s">
        <v>1</v>
      </c>
      <c r="D15933" s="2" t="s">
        <v>3199</v>
      </c>
      <c r="E15933" s="2" t="s">
        <v>3</v>
      </c>
      <c r="F15933" s="2" t="s">
        <v>4969</v>
      </c>
      <c r="G15933" s="5">
        <v>30</v>
      </c>
      <c r="H15933" s="5">
        <v>31.8</v>
      </c>
      <c r="I15933" s="5">
        <v>954</v>
      </c>
      <c r="J15933" s="5">
        <v>13758523.920000004</v>
      </c>
      <c r="K15933" s="3" t="str" cm="1">
        <f t="array" ref="K15933">_xlfn.LET(_xlpm.d,UPPER(TRIM(CLEAN(SUBSTITUTE(F15933,CHAR(160),"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34" spans="2:11" hidden="1" x14ac:dyDescent="0.25">
      <c r="B15934" s="20">
        <v>45943</v>
      </c>
      <c r="C15934" s="2" t="s">
        <v>1</v>
      </c>
      <c r="D15934" s="2" t="s">
        <v>5534</v>
      </c>
      <c r="E15934" s="2" t="s">
        <v>246</v>
      </c>
      <c r="F15934" s="2" t="s">
        <v>4969</v>
      </c>
      <c r="G15934" s="5">
        <v>50</v>
      </c>
      <c r="H15934" s="5">
        <v>33.5</v>
      </c>
      <c r="I15934" s="5">
        <v>1675</v>
      </c>
      <c r="J15934" s="5">
        <v>13760198.920000004</v>
      </c>
      <c r="K15934" s="3" t="str" cm="1">
        <f t="array" ref="K15934">_xlfn.LET(_xlpm.d,UPPER(TRIM(CLEAN(SUBSTITUTE(F15934,CHAR(160),"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35" spans="2:11" hidden="1" x14ac:dyDescent="0.25">
      <c r="B15935" s="20">
        <v>45943</v>
      </c>
      <c r="C15935" s="2" t="s">
        <v>1</v>
      </c>
      <c r="D15935" s="2" t="s">
        <v>3201</v>
      </c>
      <c r="E15935" s="2" t="s">
        <v>254</v>
      </c>
      <c r="F15935" s="2" t="s">
        <v>4969</v>
      </c>
      <c r="G15935" s="5">
        <v>100</v>
      </c>
      <c r="H15935" s="5">
        <v>33.5</v>
      </c>
      <c r="I15935" s="5">
        <v>3350</v>
      </c>
      <c r="J15935" s="5">
        <v>13763548.920000004</v>
      </c>
      <c r="K15935" s="3" t="str" cm="1">
        <f t="array" ref="K15935">_xlfn.LET(_xlpm.d,UPPER(TRIM(CLEAN(SUBSTITUTE(F15935,CHAR(160),"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36" spans="2:11" hidden="1" x14ac:dyDescent="0.25">
      <c r="B15936" s="20">
        <v>45943</v>
      </c>
      <c r="C15936" s="2" t="s">
        <v>1</v>
      </c>
      <c r="D15936" s="2" t="s">
        <v>5535</v>
      </c>
      <c r="E15936" s="2" t="s">
        <v>135</v>
      </c>
      <c r="F15936" s="2" t="s">
        <v>4969</v>
      </c>
      <c r="G15936" s="5">
        <v>100</v>
      </c>
      <c r="H15936" s="5">
        <v>33.5</v>
      </c>
      <c r="I15936" s="5">
        <v>3350</v>
      </c>
      <c r="J15936" s="5">
        <v>13766898.920000004</v>
      </c>
      <c r="K15936" s="3" t="str" cm="1">
        <f t="array" ref="K15936">_xlfn.LET(_xlpm.d,UPPER(TRIM(CLEAN(SUBSTITUTE(F15936,CHAR(160),"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37" spans="2:11" hidden="1" x14ac:dyDescent="0.25">
      <c r="B15937" s="20">
        <v>45943</v>
      </c>
      <c r="C15937" s="2" t="s">
        <v>1</v>
      </c>
      <c r="D15937" s="2" t="s">
        <v>2135</v>
      </c>
      <c r="E15937" s="2" t="s">
        <v>248</v>
      </c>
      <c r="F15937" s="2" t="s">
        <v>4969</v>
      </c>
      <c r="G15937" s="5">
        <v>300</v>
      </c>
      <c r="H15937" s="5">
        <v>25.5</v>
      </c>
      <c r="I15937" s="5">
        <v>7650</v>
      </c>
      <c r="J15937" s="5">
        <v>13774548.920000004</v>
      </c>
      <c r="K15937" s="3" t="str" cm="1">
        <f t="array" ref="K15937">_xlfn.LET(_xlpm.d,UPPER(TRIM(CLEAN(SUBSTITUTE(F15937,CHAR(160),"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38" spans="2:11" hidden="1" x14ac:dyDescent="0.25">
      <c r="B15938" s="20">
        <v>45944</v>
      </c>
      <c r="C15938" s="2" t="s">
        <v>1</v>
      </c>
      <c r="D15938" s="2" t="s">
        <v>1458</v>
      </c>
      <c r="E15938" s="2" t="s">
        <v>143</v>
      </c>
      <c r="F15938" s="2" t="s">
        <v>4969</v>
      </c>
      <c r="G15938" s="5">
        <v>350</v>
      </c>
      <c r="H15938" s="5">
        <v>25.5</v>
      </c>
      <c r="I15938" s="5">
        <v>8925</v>
      </c>
      <c r="J15938" s="5">
        <v>13783473.920000004</v>
      </c>
      <c r="K15938" s="3" t="str" cm="1">
        <f t="array" ref="K15938">_xlfn.LET(_xlpm.d,UPPER(TRIM(CLEAN(SUBSTITUTE(F15938,CHAR(160),"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39" spans="2:11" hidden="1" x14ac:dyDescent="0.25">
      <c r="B15939" s="20">
        <v>45944</v>
      </c>
      <c r="C15939" s="2" t="s">
        <v>1</v>
      </c>
      <c r="D15939" s="2" t="s">
        <v>5536</v>
      </c>
      <c r="E15939" s="2" t="s">
        <v>266</v>
      </c>
      <c r="F15939" s="2" t="s">
        <v>4969</v>
      </c>
      <c r="G15939" s="5">
        <v>205</v>
      </c>
      <c r="H15939" s="5">
        <v>25.5</v>
      </c>
      <c r="I15939" s="5">
        <v>5227.5</v>
      </c>
      <c r="J15939" s="5">
        <v>13788701.420000004</v>
      </c>
      <c r="K15939" s="3" t="str" cm="1">
        <f t="array" ref="K15939">_xlfn.LET(_xlpm.d,UPPER(TRIM(CLEAN(SUBSTITUTE(F15939,CHAR(160),"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40" spans="2:11" hidden="1" x14ac:dyDescent="0.25">
      <c r="B15940" s="20">
        <v>45944</v>
      </c>
      <c r="C15940" s="2" t="s">
        <v>1</v>
      </c>
      <c r="D15940" s="2" t="s">
        <v>3202</v>
      </c>
      <c r="E15940" s="2" t="s">
        <v>147</v>
      </c>
      <c r="F15940" s="2" t="s">
        <v>4969</v>
      </c>
      <c r="G15940" s="5">
        <v>260</v>
      </c>
      <c r="H15940" s="5">
        <v>33.5</v>
      </c>
      <c r="I15940" s="5">
        <v>8710</v>
      </c>
      <c r="J15940" s="5">
        <v>13797411.420000004</v>
      </c>
      <c r="K15940" s="3" t="str" cm="1">
        <f t="array" ref="K15940">_xlfn.LET(_xlpm.d,UPPER(TRIM(CLEAN(SUBSTITUTE(F15940,CHAR(160),"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41" spans="2:11" hidden="1" x14ac:dyDescent="0.25">
      <c r="B15941" s="20">
        <v>45944</v>
      </c>
      <c r="C15941" s="2" t="s">
        <v>1</v>
      </c>
      <c r="D15941" s="2" t="s">
        <v>2136</v>
      </c>
      <c r="E15941" s="2" t="s">
        <v>276</v>
      </c>
      <c r="F15941" s="2" t="s">
        <v>4969</v>
      </c>
      <c r="G15941" s="5">
        <v>200</v>
      </c>
      <c r="H15941" s="5">
        <v>33.5</v>
      </c>
      <c r="I15941" s="5">
        <v>6700</v>
      </c>
      <c r="J15941" s="5">
        <v>13804111.420000004</v>
      </c>
      <c r="K15941" s="3" t="str" cm="1">
        <f t="array" ref="K15941">_xlfn.LET(_xlpm.d,UPPER(TRIM(CLEAN(SUBSTITUTE(F15941,CHAR(160),"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42" spans="2:11" hidden="1" x14ac:dyDescent="0.25">
      <c r="B15942" s="20">
        <v>45944</v>
      </c>
      <c r="C15942" s="2" t="s">
        <v>1</v>
      </c>
      <c r="D15942" s="2" t="s">
        <v>3203</v>
      </c>
      <c r="E15942" s="2" t="s">
        <v>78</v>
      </c>
      <c r="F15942" s="2" t="s">
        <v>4969</v>
      </c>
      <c r="G15942" s="5">
        <v>200</v>
      </c>
      <c r="H15942" s="5">
        <v>33.5</v>
      </c>
      <c r="I15942" s="5">
        <v>6700</v>
      </c>
      <c r="J15942" s="5">
        <v>13810811.420000004</v>
      </c>
      <c r="K15942" s="3" t="str" cm="1">
        <f t="array" ref="K15942">_xlfn.LET(_xlpm.d,UPPER(TRIM(CLEAN(SUBSTITUTE(F15942,CHAR(160),"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43" spans="2:11" hidden="1" x14ac:dyDescent="0.25">
      <c r="B15943" s="20">
        <v>45944</v>
      </c>
      <c r="C15943" s="2" t="s">
        <v>1</v>
      </c>
      <c r="D15943" s="2" t="s">
        <v>3204</v>
      </c>
      <c r="E15943" s="2" t="s">
        <v>214</v>
      </c>
      <c r="F15943" s="2" t="s">
        <v>4969</v>
      </c>
      <c r="G15943" s="5">
        <v>120</v>
      </c>
      <c r="H15943" s="5">
        <v>25.5</v>
      </c>
      <c r="I15943" s="5">
        <v>3060</v>
      </c>
      <c r="J15943" s="5">
        <v>13813871.420000004</v>
      </c>
      <c r="K15943" s="3" t="str" cm="1">
        <f t="array" ref="K15943">_xlfn.LET(_xlpm.d,UPPER(TRIM(CLEAN(SUBSTITUTE(F15943,CHAR(160),"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44" spans="2:11" hidden="1" x14ac:dyDescent="0.25">
      <c r="B15944" s="20">
        <v>45944</v>
      </c>
      <c r="C15944" s="2" t="s">
        <v>1</v>
      </c>
      <c r="D15944" s="2" t="s">
        <v>1459</v>
      </c>
      <c r="E15944" s="2" t="s">
        <v>273</v>
      </c>
      <c r="F15944" s="2" t="s">
        <v>4969</v>
      </c>
      <c r="G15944" s="5">
        <v>260</v>
      </c>
      <c r="H15944" s="5">
        <v>25.5</v>
      </c>
      <c r="I15944" s="5">
        <v>6630</v>
      </c>
      <c r="J15944" s="5">
        <v>13820501.420000004</v>
      </c>
      <c r="K15944" s="3" t="str" cm="1">
        <f t="array" ref="K15944">_xlfn.LET(_xlpm.d,UPPER(TRIM(CLEAN(SUBSTITUTE(F15944,CHAR(160),"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45" spans="2:11" hidden="1" x14ac:dyDescent="0.25">
      <c r="B15945" s="20">
        <v>45944</v>
      </c>
      <c r="C15945" s="2" t="s">
        <v>1</v>
      </c>
      <c r="D15945" s="2" t="s">
        <v>4003</v>
      </c>
      <c r="E15945" s="2" t="s">
        <v>186</v>
      </c>
      <c r="F15945" s="2" t="s">
        <v>4969</v>
      </c>
      <c r="G15945" s="5">
        <v>110</v>
      </c>
      <c r="H15945" s="5">
        <v>33.5</v>
      </c>
      <c r="I15945" s="5">
        <v>3685</v>
      </c>
      <c r="J15945" s="5">
        <v>13824186.420000004</v>
      </c>
      <c r="K15945" s="3" t="str" cm="1">
        <f t="array" ref="K15945">_xlfn.LET(_xlpm.d,UPPER(TRIM(CLEAN(SUBSTITUTE(F15945,CHAR(160),"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46" spans="2:11" hidden="1" x14ac:dyDescent="0.25">
      <c r="B15946" s="20">
        <v>45944</v>
      </c>
      <c r="C15946" s="2" t="s">
        <v>1</v>
      </c>
      <c r="D15946" s="2" t="s">
        <v>3887</v>
      </c>
      <c r="E15946" s="2" t="s">
        <v>234</v>
      </c>
      <c r="F15946" s="2" t="s">
        <v>4969</v>
      </c>
      <c r="G15946" s="5">
        <v>130</v>
      </c>
      <c r="H15946" s="5">
        <v>33.5</v>
      </c>
      <c r="I15946" s="5">
        <v>4355</v>
      </c>
      <c r="J15946" s="5">
        <v>13828541.420000004</v>
      </c>
      <c r="K15946" s="3" t="str" cm="1">
        <f t="array" ref="K15946">_xlfn.LET(_xlpm.d,UPPER(TRIM(CLEAN(SUBSTITUTE(F15946,CHAR(160),"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47" spans="2:11" hidden="1" x14ac:dyDescent="0.25">
      <c r="B15947" s="20">
        <v>45944</v>
      </c>
      <c r="C15947" s="2" t="s">
        <v>1</v>
      </c>
      <c r="D15947" s="2" t="s">
        <v>2137</v>
      </c>
      <c r="E15947" s="2" t="s">
        <v>2138</v>
      </c>
      <c r="F15947" s="2" t="s">
        <v>4969</v>
      </c>
      <c r="G15947" s="5">
        <v>21</v>
      </c>
      <c r="H15947" s="5">
        <v>31.8</v>
      </c>
      <c r="I15947" s="5">
        <v>667.8</v>
      </c>
      <c r="J15947" s="5">
        <v>13829209.220000004</v>
      </c>
      <c r="K15947" s="3" t="str" cm="1">
        <f t="array" ref="K15947">_xlfn.LET(_xlpm.d,UPPER(TRIM(CLEAN(SUBSTITUTE(F15947,CHAR(160),"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48" spans="2:11" hidden="1" x14ac:dyDescent="0.25">
      <c r="B15948" s="20">
        <v>45944</v>
      </c>
      <c r="C15948" s="2" t="s">
        <v>1</v>
      </c>
      <c r="D15948" s="2" t="s">
        <v>5537</v>
      </c>
      <c r="E15948" s="2" t="s">
        <v>261</v>
      </c>
      <c r="F15948" s="2" t="s">
        <v>4969</v>
      </c>
      <c r="G15948" s="5">
        <v>130</v>
      </c>
      <c r="H15948" s="5">
        <v>25.5</v>
      </c>
      <c r="I15948" s="5">
        <v>3315</v>
      </c>
      <c r="J15948" s="5">
        <v>13832524.220000004</v>
      </c>
      <c r="K15948" s="3" t="str" cm="1">
        <f t="array" ref="K15948">_xlfn.LET(_xlpm.d,UPPER(TRIM(CLEAN(SUBSTITUTE(F15948,CHAR(160),"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49" spans="2:11" hidden="1" x14ac:dyDescent="0.25">
      <c r="B15949" s="20">
        <v>45944</v>
      </c>
      <c r="C15949" s="2" t="s">
        <v>1</v>
      </c>
      <c r="D15949" s="2" t="s">
        <v>1276</v>
      </c>
      <c r="E15949" s="2" t="s">
        <v>156</v>
      </c>
      <c r="F15949" s="2" t="s">
        <v>4969</v>
      </c>
      <c r="G15949" s="5">
        <v>300</v>
      </c>
      <c r="H15949" s="5">
        <v>25.5</v>
      </c>
      <c r="I15949" s="5">
        <v>7650</v>
      </c>
      <c r="J15949" s="5">
        <v>13840174.220000004</v>
      </c>
      <c r="K15949" s="3" t="str" cm="1">
        <f t="array" ref="K15949">_xlfn.LET(_xlpm.d,UPPER(TRIM(CLEAN(SUBSTITUTE(F15949,CHAR(160),"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50" spans="2:11" hidden="1" x14ac:dyDescent="0.25">
      <c r="B15950" s="20">
        <v>45944</v>
      </c>
      <c r="C15950" s="2" t="s">
        <v>1</v>
      </c>
      <c r="D15950" s="2" t="s">
        <v>1277</v>
      </c>
      <c r="E15950" s="2" t="s">
        <v>162</v>
      </c>
      <c r="F15950" s="2" t="s">
        <v>4969</v>
      </c>
      <c r="G15950" s="5">
        <v>400</v>
      </c>
      <c r="H15950" s="5">
        <v>33.5</v>
      </c>
      <c r="I15950" s="5">
        <v>13400</v>
      </c>
      <c r="J15950" s="5">
        <v>13853574.220000004</v>
      </c>
      <c r="K15950" s="3" t="str" cm="1">
        <f t="array" ref="K15950">_xlfn.LET(_xlpm.d,UPPER(TRIM(CLEAN(SUBSTITUTE(F15950,CHAR(160),"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51" spans="2:11" hidden="1" x14ac:dyDescent="0.25">
      <c r="B15951" s="20">
        <v>45944</v>
      </c>
      <c r="C15951" s="2" t="s">
        <v>1</v>
      </c>
      <c r="D15951" s="2" t="s">
        <v>1278</v>
      </c>
      <c r="E15951" s="2" t="s">
        <v>158</v>
      </c>
      <c r="F15951" s="2" t="s">
        <v>4969</v>
      </c>
      <c r="G15951" s="5">
        <v>545</v>
      </c>
      <c r="H15951" s="5">
        <v>25.5</v>
      </c>
      <c r="I15951" s="5">
        <v>13897.5</v>
      </c>
      <c r="J15951" s="5">
        <v>13867471.720000004</v>
      </c>
      <c r="K15951" s="3" t="str" cm="1">
        <f t="array" ref="K15951">_xlfn.LET(_xlpm.d,UPPER(TRIM(CLEAN(SUBSTITUTE(F15951,CHAR(160),"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52" spans="2:11" hidden="1" x14ac:dyDescent="0.25">
      <c r="B15952" s="20">
        <v>45944</v>
      </c>
      <c r="C15952" s="2" t="s">
        <v>1</v>
      </c>
      <c r="D15952" s="2" t="s">
        <v>5538</v>
      </c>
      <c r="E15952" s="2" t="s">
        <v>5000</v>
      </c>
      <c r="F15952" s="2" t="s">
        <v>4969</v>
      </c>
      <c r="G15952" s="5">
        <v>100</v>
      </c>
      <c r="H15952" s="5">
        <v>33.5</v>
      </c>
      <c r="I15952" s="5">
        <v>3350</v>
      </c>
      <c r="J15952" s="5">
        <v>13870821.720000004</v>
      </c>
      <c r="K15952" s="3" t="str" cm="1">
        <f t="array" ref="K15952">_xlfn.LET(_xlpm.d,UPPER(TRIM(CLEAN(SUBSTITUTE(F15952,CHAR(160),"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53" spans="2:11" hidden="1" x14ac:dyDescent="0.25">
      <c r="B15953" s="20">
        <v>45944</v>
      </c>
      <c r="C15953" s="2" t="s">
        <v>1</v>
      </c>
      <c r="D15953" s="2" t="s">
        <v>3205</v>
      </c>
      <c r="E15953" s="2" t="s">
        <v>141</v>
      </c>
      <c r="F15953" s="2" t="s">
        <v>4969</v>
      </c>
      <c r="G15953" s="5">
        <v>300</v>
      </c>
      <c r="H15953" s="5">
        <v>25.5</v>
      </c>
      <c r="I15953" s="5">
        <v>7650</v>
      </c>
      <c r="J15953" s="5">
        <v>13878471.720000004</v>
      </c>
      <c r="K15953" s="3" t="str" cm="1">
        <f t="array" ref="K15953">_xlfn.LET(_xlpm.d,UPPER(TRIM(CLEAN(SUBSTITUTE(F15953,CHAR(160),"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54" spans="2:11" hidden="1" x14ac:dyDescent="0.25">
      <c r="B15954" s="20">
        <v>45944</v>
      </c>
      <c r="C15954" s="2" t="s">
        <v>1</v>
      </c>
      <c r="D15954" s="2" t="s">
        <v>2140</v>
      </c>
      <c r="E15954" s="2" t="s">
        <v>796</v>
      </c>
      <c r="F15954" s="2" t="s">
        <v>4969</v>
      </c>
      <c r="G15954" s="5">
        <v>40</v>
      </c>
      <c r="H15954" s="5">
        <v>29.99</v>
      </c>
      <c r="I15954" s="5">
        <v>1199.5999999999999</v>
      </c>
      <c r="J15954" s="5">
        <v>13879671.320000004</v>
      </c>
      <c r="K15954" s="3" t="str" cm="1">
        <f t="array" ref="K15954">_xlfn.LET(_xlpm.d,UPPER(TRIM(CLEAN(SUBSTITUTE(F15954,CHAR(160),"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55" spans="2:11" hidden="1" x14ac:dyDescent="0.25">
      <c r="B15955" s="20">
        <v>45945</v>
      </c>
      <c r="C15955" s="2" t="s">
        <v>1</v>
      </c>
      <c r="D15955" s="2" t="s">
        <v>4004</v>
      </c>
      <c r="E15955" s="2" t="s">
        <v>165</v>
      </c>
      <c r="F15955" s="2" t="s">
        <v>4969</v>
      </c>
      <c r="G15955" s="5">
        <v>150</v>
      </c>
      <c r="H15955" s="5">
        <v>33.5</v>
      </c>
      <c r="I15955" s="5">
        <v>5025</v>
      </c>
      <c r="J15955" s="5">
        <v>13884696.320000004</v>
      </c>
      <c r="K15955" s="3" t="str" cm="1">
        <f t="array" ref="K15955">_xlfn.LET(_xlpm.d,UPPER(TRIM(CLEAN(SUBSTITUTE(F15955,CHAR(160),"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56" spans="2:11" hidden="1" x14ac:dyDescent="0.25">
      <c r="B15956" s="20">
        <v>45945</v>
      </c>
      <c r="C15956" s="2" t="s">
        <v>1</v>
      </c>
      <c r="D15956" s="2" t="s">
        <v>4006</v>
      </c>
      <c r="E15956" s="2" t="s">
        <v>286</v>
      </c>
      <c r="F15956" s="2" t="s">
        <v>4969</v>
      </c>
      <c r="G15956" s="5">
        <v>300</v>
      </c>
      <c r="H15956" s="5">
        <v>33.5</v>
      </c>
      <c r="I15956" s="5">
        <v>10050</v>
      </c>
      <c r="J15956" s="5">
        <v>13894746.320000004</v>
      </c>
      <c r="K15956" s="3" t="str" cm="1">
        <f t="array" ref="K15956">_xlfn.LET(_xlpm.d,UPPER(TRIM(CLEAN(SUBSTITUTE(F15956,CHAR(160),"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57" spans="2:11" hidden="1" x14ac:dyDescent="0.25">
      <c r="B15957" s="20">
        <v>45945</v>
      </c>
      <c r="C15957" s="2" t="s">
        <v>1</v>
      </c>
      <c r="D15957" s="2" t="s">
        <v>3208</v>
      </c>
      <c r="E15957" s="2" t="s">
        <v>189</v>
      </c>
      <c r="F15957" s="2" t="s">
        <v>4969</v>
      </c>
      <c r="G15957" s="5">
        <v>120</v>
      </c>
      <c r="H15957" s="5">
        <v>33.5</v>
      </c>
      <c r="I15957" s="5">
        <v>4020</v>
      </c>
      <c r="J15957" s="5">
        <v>13898766.320000004</v>
      </c>
      <c r="K15957" s="3" t="str" cm="1">
        <f t="array" ref="K15957">_xlfn.LET(_xlpm.d,UPPER(TRIM(CLEAN(SUBSTITUTE(F15957,CHAR(160),"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58" spans="2:11" hidden="1" x14ac:dyDescent="0.25">
      <c r="B15958" s="20">
        <v>45945</v>
      </c>
      <c r="C15958" s="2" t="s">
        <v>1</v>
      </c>
      <c r="D15958" s="2" t="s">
        <v>3209</v>
      </c>
      <c r="E15958" s="2" t="s">
        <v>149</v>
      </c>
      <c r="F15958" s="2" t="s">
        <v>4969</v>
      </c>
      <c r="G15958" s="5">
        <v>260</v>
      </c>
      <c r="H15958" s="5">
        <v>33.5</v>
      </c>
      <c r="I15958" s="5">
        <v>8710</v>
      </c>
      <c r="J15958" s="5">
        <v>13907476.320000004</v>
      </c>
      <c r="K15958" s="3" t="str" cm="1">
        <f t="array" ref="K15958">_xlfn.LET(_xlpm.d,UPPER(TRIM(CLEAN(SUBSTITUTE(F15958,CHAR(160),"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59" spans="2:11" hidden="1" x14ac:dyDescent="0.25">
      <c r="B15959" s="20">
        <v>45945</v>
      </c>
      <c r="C15959" s="2" t="s">
        <v>1</v>
      </c>
      <c r="D15959" s="2" t="s">
        <v>1138</v>
      </c>
      <c r="E15959" s="2" t="s">
        <v>145</v>
      </c>
      <c r="F15959" s="2" t="s">
        <v>4969</v>
      </c>
      <c r="G15959" s="5">
        <v>104</v>
      </c>
      <c r="H15959" s="5">
        <v>33.5</v>
      </c>
      <c r="I15959" s="5">
        <v>3484</v>
      </c>
      <c r="J15959" s="5">
        <v>13910960.320000004</v>
      </c>
      <c r="K15959" s="3" t="str" cm="1">
        <f t="array" ref="K15959">_xlfn.LET(_xlpm.d,UPPER(TRIM(CLEAN(SUBSTITUTE(F15959,CHAR(160),"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60" spans="2:11" hidden="1" x14ac:dyDescent="0.25">
      <c r="B15960" s="20">
        <v>45945</v>
      </c>
      <c r="C15960" s="2" t="s">
        <v>1</v>
      </c>
      <c r="D15960" s="2" t="s">
        <v>4126</v>
      </c>
      <c r="E15960" s="2" t="s">
        <v>730</v>
      </c>
      <c r="F15960" s="2" t="s">
        <v>4969</v>
      </c>
      <c r="G15960" s="5">
        <v>100</v>
      </c>
      <c r="H15960" s="5">
        <v>31.85</v>
      </c>
      <c r="I15960" s="5">
        <v>3185</v>
      </c>
      <c r="J15960" s="5">
        <v>13914145.320000004</v>
      </c>
      <c r="K15960" s="3" t="str" cm="1">
        <f t="array" ref="K15960">_xlfn.LET(_xlpm.d,UPPER(TRIM(CLEAN(SUBSTITUTE(F15960,CHAR(160),"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61" spans="2:11" hidden="1" x14ac:dyDescent="0.25">
      <c r="B15961" s="20">
        <v>45945</v>
      </c>
      <c r="C15961" s="2" t="s">
        <v>1</v>
      </c>
      <c r="D15961" s="2" t="s">
        <v>3210</v>
      </c>
      <c r="E15961" s="2" t="s">
        <v>1765</v>
      </c>
      <c r="F15961" s="2" t="s">
        <v>4969</v>
      </c>
      <c r="G15961" s="5">
        <v>440</v>
      </c>
      <c r="H15961" s="5">
        <v>31.85</v>
      </c>
      <c r="I15961" s="5">
        <v>14014</v>
      </c>
      <c r="J15961" s="5">
        <v>13928159.320000004</v>
      </c>
      <c r="K15961" s="3" t="str" cm="1">
        <f t="array" ref="K15961">_xlfn.LET(_xlpm.d,UPPER(TRIM(CLEAN(SUBSTITUTE(F15961,CHAR(160),"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62" spans="2:11" hidden="1" x14ac:dyDescent="0.25">
      <c r="B15962" s="20">
        <v>45945</v>
      </c>
      <c r="C15962" s="2" t="s">
        <v>1</v>
      </c>
      <c r="D15962" s="2" t="s">
        <v>4192</v>
      </c>
      <c r="E15962" s="2" t="s">
        <v>263</v>
      </c>
      <c r="F15962" s="2" t="s">
        <v>4969</v>
      </c>
      <c r="G15962" s="5">
        <v>300</v>
      </c>
      <c r="H15962" s="5">
        <v>33.5</v>
      </c>
      <c r="I15962" s="5">
        <v>10050</v>
      </c>
      <c r="J15962" s="5">
        <v>13938209.320000004</v>
      </c>
      <c r="K15962" s="3" t="str" cm="1">
        <f t="array" ref="K15962">_xlfn.LET(_xlpm.d,UPPER(TRIM(CLEAN(SUBSTITUTE(F15962,CHAR(160),"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63" spans="2:11" hidden="1" x14ac:dyDescent="0.25">
      <c r="B15963" s="20">
        <v>45946</v>
      </c>
      <c r="C15963" s="2" t="s">
        <v>1</v>
      </c>
      <c r="D15963" s="2" t="s">
        <v>3213</v>
      </c>
      <c r="E15963" s="2" t="s">
        <v>248</v>
      </c>
      <c r="F15963" s="2" t="s">
        <v>4969</v>
      </c>
      <c r="G15963" s="5">
        <v>200</v>
      </c>
      <c r="H15963" s="5">
        <v>25.5</v>
      </c>
      <c r="I15963" s="5">
        <v>5100</v>
      </c>
      <c r="J15963" s="5">
        <v>13943309.320000004</v>
      </c>
      <c r="K15963" s="3" t="str" cm="1">
        <f t="array" ref="K15963">_xlfn.LET(_xlpm.d,UPPER(TRIM(CLEAN(SUBSTITUTE(F15963,CHAR(160),"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64" spans="2:11" hidden="1" x14ac:dyDescent="0.25">
      <c r="B15964" s="20">
        <v>45946</v>
      </c>
      <c r="C15964" s="2" t="s">
        <v>1</v>
      </c>
      <c r="D15964" s="2" t="s">
        <v>1139</v>
      </c>
      <c r="E15964" s="2" t="s">
        <v>151</v>
      </c>
      <c r="F15964" s="2" t="s">
        <v>4969</v>
      </c>
      <c r="G15964" s="5">
        <v>160</v>
      </c>
      <c r="H15964" s="5">
        <v>33.5</v>
      </c>
      <c r="I15964" s="5">
        <v>5360</v>
      </c>
      <c r="J15964" s="5">
        <v>13948669.320000004</v>
      </c>
      <c r="K15964" s="3" t="str" cm="1">
        <f t="array" ref="K15964">_xlfn.LET(_xlpm.d,UPPER(TRIM(CLEAN(SUBSTITUTE(F15964,CHAR(160),"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65" spans="2:11" hidden="1" x14ac:dyDescent="0.25">
      <c r="B15965" s="20">
        <v>45946</v>
      </c>
      <c r="C15965" s="2" t="s">
        <v>1</v>
      </c>
      <c r="D15965" s="2" t="s">
        <v>2142</v>
      </c>
      <c r="E15965" s="2" t="s">
        <v>254</v>
      </c>
      <c r="F15965" s="2" t="s">
        <v>4969</v>
      </c>
      <c r="G15965" s="5">
        <v>30</v>
      </c>
      <c r="H15965" s="5">
        <v>33.5</v>
      </c>
      <c r="I15965" s="5">
        <v>1005</v>
      </c>
      <c r="J15965" s="5">
        <v>13949674.320000004</v>
      </c>
      <c r="K15965" s="3" t="str" cm="1">
        <f t="array" ref="K15965">_xlfn.LET(_xlpm.d,UPPER(TRIM(CLEAN(SUBSTITUTE(F15965,CHAR(160),"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66" spans="2:11" hidden="1" x14ac:dyDescent="0.25">
      <c r="B15966" s="20">
        <v>45946</v>
      </c>
      <c r="C15966" s="2" t="s">
        <v>1</v>
      </c>
      <c r="D15966" s="2" t="s">
        <v>1279</v>
      </c>
      <c r="E15966" s="2" t="s">
        <v>180</v>
      </c>
      <c r="F15966" s="2" t="s">
        <v>4969</v>
      </c>
      <c r="G15966" s="5">
        <v>80</v>
      </c>
      <c r="H15966" s="5">
        <v>25.5</v>
      </c>
      <c r="I15966" s="5">
        <v>2040</v>
      </c>
      <c r="J15966" s="5">
        <v>13951714.320000004</v>
      </c>
      <c r="K15966" s="3" t="str" cm="1">
        <f t="array" ref="K15966">_xlfn.LET(_xlpm.d,UPPER(TRIM(CLEAN(SUBSTITUTE(F15966,CHAR(160),"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67" spans="2:11" hidden="1" x14ac:dyDescent="0.25">
      <c r="B15967" s="20">
        <v>45946</v>
      </c>
      <c r="C15967" s="2" t="s">
        <v>1</v>
      </c>
      <c r="D15967" s="2" t="s">
        <v>1280</v>
      </c>
      <c r="E15967" s="2" t="s">
        <v>160</v>
      </c>
      <c r="F15967" s="2" t="s">
        <v>4969</v>
      </c>
      <c r="G15967" s="5">
        <v>100</v>
      </c>
      <c r="H15967" s="5">
        <v>33.5</v>
      </c>
      <c r="I15967" s="5">
        <v>3350</v>
      </c>
      <c r="J15967" s="5">
        <v>13955064.320000004</v>
      </c>
      <c r="K15967" s="3" t="str" cm="1">
        <f t="array" ref="K15967">_xlfn.LET(_xlpm.d,UPPER(TRIM(CLEAN(SUBSTITUTE(F15967,CHAR(160),"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68" spans="2:11" hidden="1" x14ac:dyDescent="0.25">
      <c r="B15968" s="20">
        <v>45946</v>
      </c>
      <c r="C15968" s="2" t="s">
        <v>1</v>
      </c>
      <c r="D15968" s="2" t="s">
        <v>1281</v>
      </c>
      <c r="E15968" s="2" t="s">
        <v>192</v>
      </c>
      <c r="F15968" s="2" t="s">
        <v>4969</v>
      </c>
      <c r="G15968" s="5">
        <v>200</v>
      </c>
      <c r="H15968" s="5">
        <v>33.5</v>
      </c>
      <c r="I15968" s="5">
        <v>6700</v>
      </c>
      <c r="J15968" s="5">
        <v>13961764.320000004</v>
      </c>
      <c r="K15968" s="3" t="str" cm="1">
        <f t="array" ref="K15968">_xlfn.LET(_xlpm.d,UPPER(TRIM(CLEAN(SUBSTITUTE(F15968,CHAR(160),"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69" spans="2:11" hidden="1" x14ac:dyDescent="0.25">
      <c r="B15969" s="20">
        <v>45946</v>
      </c>
      <c r="C15969" s="2" t="s">
        <v>1</v>
      </c>
      <c r="D15969" s="2" t="s">
        <v>1282</v>
      </c>
      <c r="E15969" s="2" t="s">
        <v>135</v>
      </c>
      <c r="F15969" s="2" t="s">
        <v>4969</v>
      </c>
      <c r="G15969" s="5">
        <v>260</v>
      </c>
      <c r="H15969" s="5">
        <v>33.5</v>
      </c>
      <c r="I15969" s="5">
        <v>8710</v>
      </c>
      <c r="J15969" s="5">
        <v>13970474.320000004</v>
      </c>
      <c r="K15969" s="3" t="str" cm="1">
        <f t="array" ref="K15969">_xlfn.LET(_xlpm.d,UPPER(TRIM(CLEAN(SUBSTITUTE(F15969,CHAR(160),"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70" spans="2:11" hidden="1" x14ac:dyDescent="0.25">
      <c r="B15970" s="20">
        <v>45946</v>
      </c>
      <c r="C15970" s="2" t="s">
        <v>1</v>
      </c>
      <c r="D15970" s="2" t="s">
        <v>3214</v>
      </c>
      <c r="E15970" s="2" t="s">
        <v>1634</v>
      </c>
      <c r="F15970" s="2" t="s">
        <v>4969</v>
      </c>
      <c r="G15970" s="5">
        <v>150</v>
      </c>
      <c r="H15970" s="5">
        <v>31.85</v>
      </c>
      <c r="I15970" s="5">
        <v>4777.5</v>
      </c>
      <c r="J15970" s="5">
        <v>13975251.820000004</v>
      </c>
      <c r="K15970" s="3" t="str" cm="1">
        <f t="array" ref="K15970">_xlfn.LET(_xlpm.d,UPPER(TRIM(CLEAN(SUBSTITUTE(F15970,CHAR(160),"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71" spans="2:11" hidden="1" x14ac:dyDescent="0.25">
      <c r="B15971" s="20">
        <v>45946</v>
      </c>
      <c r="C15971" s="2" t="s">
        <v>1</v>
      </c>
      <c r="D15971" s="2" t="s">
        <v>2143</v>
      </c>
      <c r="E15971" s="2" t="s">
        <v>268</v>
      </c>
      <c r="F15971" s="2" t="s">
        <v>4969</v>
      </c>
      <c r="G15971" s="5">
        <v>260</v>
      </c>
      <c r="H15971" s="5">
        <v>25.5</v>
      </c>
      <c r="I15971" s="5">
        <v>6630</v>
      </c>
      <c r="J15971" s="5">
        <v>13981881.820000004</v>
      </c>
      <c r="K15971" s="3" t="str" cm="1">
        <f t="array" ref="K15971">_xlfn.LET(_xlpm.d,UPPER(TRIM(CLEAN(SUBSTITUTE(F15971,CHAR(160),"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72" spans="2:11" hidden="1" x14ac:dyDescent="0.25">
      <c r="B15972" s="20">
        <v>45946</v>
      </c>
      <c r="C15972" s="2" t="s">
        <v>1</v>
      </c>
      <c r="D15972" s="2" t="s">
        <v>3215</v>
      </c>
      <c r="E15972" s="2" t="s">
        <v>246</v>
      </c>
      <c r="F15972" s="2" t="s">
        <v>4969</v>
      </c>
      <c r="G15972" s="5">
        <v>80</v>
      </c>
      <c r="H15972" s="5">
        <v>33.5</v>
      </c>
      <c r="I15972" s="5">
        <v>2680</v>
      </c>
      <c r="J15972" s="5">
        <v>13984561.820000004</v>
      </c>
      <c r="K15972" s="3" t="str" cm="1">
        <f t="array" ref="K15972">_xlfn.LET(_xlpm.d,UPPER(TRIM(CLEAN(SUBSTITUTE(F15972,CHAR(160),"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73" spans="2:11" hidden="1" x14ac:dyDescent="0.25">
      <c r="B15973" s="20">
        <v>45946</v>
      </c>
      <c r="C15973" s="2" t="s">
        <v>1</v>
      </c>
      <c r="D15973" s="2" t="s">
        <v>5539</v>
      </c>
      <c r="E15973" s="2" t="s">
        <v>302</v>
      </c>
      <c r="F15973" s="2" t="s">
        <v>4969</v>
      </c>
      <c r="G15973" s="5">
        <v>115</v>
      </c>
      <c r="H15973" s="5">
        <v>27.8</v>
      </c>
      <c r="I15973" s="5">
        <v>3197</v>
      </c>
      <c r="J15973" s="5">
        <v>13987758.820000004</v>
      </c>
      <c r="K15973" s="3" t="str" cm="1">
        <f t="array" ref="K15973">_xlfn.LET(_xlpm.d,UPPER(TRIM(CLEAN(SUBSTITUTE(F15973,CHAR(160),"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74" spans="2:11" hidden="1" x14ac:dyDescent="0.25">
      <c r="B15974" s="20">
        <v>45946</v>
      </c>
      <c r="C15974" s="2" t="s">
        <v>1</v>
      </c>
      <c r="D15974" s="2" t="s">
        <v>2428</v>
      </c>
      <c r="E15974" s="2" t="s">
        <v>3</v>
      </c>
      <c r="F15974" s="2" t="s">
        <v>4969</v>
      </c>
      <c r="G15974" s="5">
        <v>80</v>
      </c>
      <c r="H15974" s="5">
        <v>31.8</v>
      </c>
      <c r="I15974" s="5">
        <v>2544</v>
      </c>
      <c r="J15974" s="5">
        <v>13990302.820000004</v>
      </c>
      <c r="K15974" s="3" t="str" cm="1">
        <f t="array" ref="K15974">_xlfn.LET(_xlpm.d,UPPER(TRIM(CLEAN(SUBSTITUTE(F15974,CHAR(160),"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75" spans="2:11" hidden="1" x14ac:dyDescent="0.25">
      <c r="B15975" s="20">
        <v>45946</v>
      </c>
      <c r="C15975" s="2" t="s">
        <v>1</v>
      </c>
      <c r="D15975" s="2" t="s">
        <v>1140</v>
      </c>
      <c r="E15975" s="2" t="s">
        <v>874</v>
      </c>
      <c r="F15975" s="2" t="s">
        <v>4969</v>
      </c>
      <c r="G15975" s="5">
        <v>600</v>
      </c>
      <c r="H15975" s="5">
        <v>25.95</v>
      </c>
      <c r="I15975" s="5">
        <v>15570</v>
      </c>
      <c r="J15975" s="5">
        <v>14005872.820000004</v>
      </c>
      <c r="K15975" s="3" t="str" cm="1">
        <f t="array" ref="K15975">_xlfn.LET(_xlpm.d,UPPER(TRIM(CLEAN(SUBSTITUTE(F15975,CHAR(160),"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76" spans="2:11" hidden="1" x14ac:dyDescent="0.25">
      <c r="B15976" s="20">
        <v>45946</v>
      </c>
      <c r="C15976" s="2" t="s">
        <v>1</v>
      </c>
      <c r="D15976" s="2" t="s">
        <v>3216</v>
      </c>
      <c r="E15976" s="2" t="s">
        <v>120</v>
      </c>
      <c r="F15976" s="2" t="s">
        <v>5540</v>
      </c>
      <c r="G15976" s="5">
        <v>70</v>
      </c>
      <c r="H15976" s="5">
        <v>33.5</v>
      </c>
      <c r="I15976" s="5">
        <v>2345</v>
      </c>
      <c r="J15976" s="5">
        <v>14008217.820000004</v>
      </c>
      <c r="K15976" s="3" t="str" cm="1">
        <f t="array" ref="K15976">_xlfn.LET(_xlpm.d,UPPER(TRIM(CLEAN(SUBSTITUTE(F15976,CHAR(160),"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77" spans="2:11" hidden="1" x14ac:dyDescent="0.25">
      <c r="B15977" s="20">
        <v>45946</v>
      </c>
      <c r="C15977" s="2" t="s">
        <v>1</v>
      </c>
      <c r="D15977" s="2" t="s">
        <v>5541</v>
      </c>
      <c r="E15977" s="2" t="s">
        <v>5004</v>
      </c>
      <c r="F15977" s="2" t="s">
        <v>4969</v>
      </c>
      <c r="G15977" s="5">
        <v>27</v>
      </c>
      <c r="H15977" s="5">
        <v>31.8</v>
      </c>
      <c r="I15977" s="5">
        <v>858.6</v>
      </c>
      <c r="J15977" s="5">
        <v>14009076.420000004</v>
      </c>
      <c r="K15977" s="3" t="str" cm="1">
        <f t="array" ref="K15977">_xlfn.LET(_xlpm.d,UPPER(TRIM(CLEAN(SUBSTITUTE(F15977,CHAR(160),"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78" spans="2:11" hidden="1" x14ac:dyDescent="0.25">
      <c r="B15978" s="20">
        <v>45947</v>
      </c>
      <c r="C15978" s="2" t="s">
        <v>1</v>
      </c>
      <c r="D15978" s="2" t="s">
        <v>2145</v>
      </c>
      <c r="E15978" s="2" t="s">
        <v>195</v>
      </c>
      <c r="F15978" s="2" t="s">
        <v>4969</v>
      </c>
      <c r="G15978" s="5">
        <v>140</v>
      </c>
      <c r="H15978" s="5">
        <v>33.5</v>
      </c>
      <c r="I15978" s="5">
        <v>4690</v>
      </c>
      <c r="J15978" s="5">
        <v>14013766.420000004</v>
      </c>
      <c r="K15978" s="3" t="str" cm="1">
        <f t="array" ref="K15978">_xlfn.LET(_xlpm.d,UPPER(TRIM(CLEAN(SUBSTITUTE(F15978,CHAR(160),"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79" spans="2:11" hidden="1" x14ac:dyDescent="0.25">
      <c r="B15979" s="20">
        <v>45947</v>
      </c>
      <c r="C15979" s="2" t="s">
        <v>1</v>
      </c>
      <c r="D15979" s="2" t="s">
        <v>1283</v>
      </c>
      <c r="E15979" s="2" t="s">
        <v>154</v>
      </c>
      <c r="F15979" s="2" t="s">
        <v>4969</v>
      </c>
      <c r="G15979" s="5">
        <v>280</v>
      </c>
      <c r="H15979" s="5">
        <v>33.5</v>
      </c>
      <c r="I15979" s="5">
        <v>9380</v>
      </c>
      <c r="J15979" s="5">
        <v>14023146.420000004</v>
      </c>
      <c r="K15979" s="3" t="str" cm="1">
        <f t="array" ref="K15979">_xlfn.LET(_xlpm.d,UPPER(TRIM(CLEAN(SUBSTITUTE(F15979,CHAR(160),"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80" spans="2:11" hidden="1" x14ac:dyDescent="0.25">
      <c r="B15980" s="20">
        <v>45947</v>
      </c>
      <c r="C15980" s="2" t="s">
        <v>1</v>
      </c>
      <c r="D15980" s="2" t="s">
        <v>1284</v>
      </c>
      <c r="E15980" s="2" t="s">
        <v>238</v>
      </c>
      <c r="F15980" s="2" t="s">
        <v>4969</v>
      </c>
      <c r="G15980" s="5">
        <v>50</v>
      </c>
      <c r="H15980" s="5">
        <v>33.5</v>
      </c>
      <c r="I15980" s="5">
        <v>1675</v>
      </c>
      <c r="J15980" s="5">
        <v>14024821.420000004</v>
      </c>
      <c r="K15980" s="3" t="str" cm="1">
        <f t="array" ref="K15980">_xlfn.LET(_xlpm.d,UPPER(TRIM(CLEAN(SUBSTITUTE(F15980,CHAR(160),"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81" spans="2:11" hidden="1" x14ac:dyDescent="0.25">
      <c r="B15981" s="20">
        <v>45947</v>
      </c>
      <c r="C15981" s="2" t="s">
        <v>1</v>
      </c>
      <c r="D15981" s="2" t="s">
        <v>2146</v>
      </c>
      <c r="E15981" s="2" t="s">
        <v>232</v>
      </c>
      <c r="F15981" s="2" t="s">
        <v>4969</v>
      </c>
      <c r="G15981" s="5">
        <v>160</v>
      </c>
      <c r="H15981" s="5">
        <v>33.5</v>
      </c>
      <c r="I15981" s="5">
        <v>5360</v>
      </c>
      <c r="J15981" s="5">
        <v>14030181.420000004</v>
      </c>
      <c r="K15981" s="3" t="str" cm="1">
        <f t="array" ref="K15981">_xlfn.LET(_xlpm.d,UPPER(TRIM(CLEAN(SUBSTITUTE(F15981,CHAR(160),"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82" spans="2:11" hidden="1" x14ac:dyDescent="0.25">
      <c r="B15982" s="20">
        <v>45947</v>
      </c>
      <c r="C15982" s="2" t="s">
        <v>1</v>
      </c>
      <c r="D15982" s="2" t="s">
        <v>3221</v>
      </c>
      <c r="E15982" s="2" t="s">
        <v>243</v>
      </c>
      <c r="F15982" s="2" t="s">
        <v>4969</v>
      </c>
      <c r="G15982" s="5">
        <v>130</v>
      </c>
      <c r="H15982" s="5">
        <v>33.5</v>
      </c>
      <c r="I15982" s="5">
        <v>4355</v>
      </c>
      <c r="J15982" s="5">
        <v>14034536.420000004</v>
      </c>
      <c r="K15982" s="3" t="str" cm="1">
        <f t="array" ref="K15982">_xlfn.LET(_xlpm.d,UPPER(TRIM(CLEAN(SUBSTITUTE(F15982,CHAR(160),"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83" spans="2:11" hidden="1" x14ac:dyDescent="0.25">
      <c r="B15983" s="20">
        <v>45947</v>
      </c>
      <c r="C15983" s="2" t="s">
        <v>1</v>
      </c>
      <c r="D15983" s="2" t="s">
        <v>2147</v>
      </c>
      <c r="E15983" s="2" t="s">
        <v>78</v>
      </c>
      <c r="F15983" s="2" t="s">
        <v>4969</v>
      </c>
      <c r="G15983" s="5">
        <v>210</v>
      </c>
      <c r="H15983" s="5">
        <v>33.5</v>
      </c>
      <c r="I15983" s="5">
        <v>7035</v>
      </c>
      <c r="J15983" s="5">
        <v>14041571.420000004</v>
      </c>
      <c r="K15983" s="3" t="str" cm="1">
        <f t="array" ref="K15983">_xlfn.LET(_xlpm.d,UPPER(TRIM(CLEAN(SUBSTITUTE(F15983,CHAR(160),"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84" spans="2:11" hidden="1" x14ac:dyDescent="0.25">
      <c r="B15984" s="20">
        <v>45947</v>
      </c>
      <c r="C15984" s="2" t="s">
        <v>1</v>
      </c>
      <c r="D15984" s="2" t="s">
        <v>706</v>
      </c>
      <c r="E15984" s="2" t="s">
        <v>241</v>
      </c>
      <c r="F15984" s="2" t="s">
        <v>4969</v>
      </c>
      <c r="G15984" s="5">
        <v>130</v>
      </c>
      <c r="H15984" s="5">
        <v>33.5</v>
      </c>
      <c r="I15984" s="5">
        <v>4355</v>
      </c>
      <c r="J15984" s="5">
        <v>14045926.420000004</v>
      </c>
      <c r="K15984" s="3" t="str" cm="1">
        <f t="array" ref="K15984">_xlfn.LET(_xlpm.d,UPPER(TRIM(CLEAN(SUBSTITUTE(F15984,CHAR(160),"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85" spans="2:11" hidden="1" x14ac:dyDescent="0.25">
      <c r="B15985" s="20">
        <v>45947</v>
      </c>
      <c r="C15985" s="2" t="s">
        <v>1</v>
      </c>
      <c r="D15985" s="2" t="s">
        <v>2429</v>
      </c>
      <c r="E15985" s="2" t="s">
        <v>234</v>
      </c>
      <c r="F15985" s="2" t="s">
        <v>4969</v>
      </c>
      <c r="G15985" s="5">
        <v>250</v>
      </c>
      <c r="H15985" s="5">
        <v>33.5</v>
      </c>
      <c r="I15985" s="5">
        <v>8375</v>
      </c>
      <c r="J15985" s="5">
        <v>14054301.420000004</v>
      </c>
      <c r="K15985" s="3" t="str" cm="1">
        <f t="array" ref="K15985">_xlfn.LET(_xlpm.d,UPPER(TRIM(CLEAN(SUBSTITUTE(F15985,CHAR(160),"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86" spans="2:11" hidden="1" x14ac:dyDescent="0.25">
      <c r="B15986" s="20">
        <v>45947</v>
      </c>
      <c r="C15986" s="2" t="s">
        <v>1</v>
      </c>
      <c r="D15986" s="2" t="s">
        <v>3888</v>
      </c>
      <c r="E15986" s="2" t="s">
        <v>165</v>
      </c>
      <c r="F15986" s="2" t="s">
        <v>4969</v>
      </c>
      <c r="G15986" s="5">
        <v>80</v>
      </c>
      <c r="H15986" s="5">
        <v>33.5</v>
      </c>
      <c r="I15986" s="5">
        <v>2680</v>
      </c>
      <c r="J15986" s="5">
        <v>14056981.420000004</v>
      </c>
      <c r="K15986" s="3" t="str" cm="1">
        <f t="array" ref="K15986">_xlfn.LET(_xlpm.d,UPPER(TRIM(CLEAN(SUBSTITUTE(F15986,CHAR(160),"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87" spans="2:11" hidden="1" x14ac:dyDescent="0.25">
      <c r="B15987" s="20">
        <v>45947</v>
      </c>
      <c r="C15987" s="2" t="s">
        <v>1</v>
      </c>
      <c r="D15987" s="2" t="s">
        <v>2148</v>
      </c>
      <c r="E15987" s="2" t="s">
        <v>43</v>
      </c>
      <c r="F15987" s="2" t="s">
        <v>4969</v>
      </c>
      <c r="G15987" s="5">
        <v>35</v>
      </c>
      <c r="H15987" s="5">
        <v>28.95</v>
      </c>
      <c r="I15987" s="5">
        <v>1013.25</v>
      </c>
      <c r="J15987" s="5">
        <v>14057994.670000004</v>
      </c>
      <c r="K15987" s="3" t="str" cm="1">
        <f t="array" ref="K15987">_xlfn.LET(_xlpm.d,UPPER(TRIM(CLEAN(SUBSTITUTE(F15987,CHAR(160),"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88" spans="2:11" hidden="1" x14ac:dyDescent="0.25">
      <c r="B15988" s="20">
        <v>45947</v>
      </c>
      <c r="C15988" s="2" t="s">
        <v>1</v>
      </c>
      <c r="D15988" s="2" t="s">
        <v>5542</v>
      </c>
      <c r="E15988" s="2" t="s">
        <v>16</v>
      </c>
      <c r="F15988" s="2" t="s">
        <v>4969</v>
      </c>
      <c r="G15988" s="5">
        <v>20</v>
      </c>
      <c r="H15988" s="5">
        <v>33.5</v>
      </c>
      <c r="I15988" s="5">
        <v>670</v>
      </c>
      <c r="J15988" s="5">
        <v>14058664.670000004</v>
      </c>
      <c r="K15988" s="3" t="str" cm="1">
        <f t="array" ref="K15988">_xlfn.LET(_xlpm.d,UPPER(TRIM(CLEAN(SUBSTITUTE(F15988,CHAR(160),"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89" spans="2:11" hidden="1" x14ac:dyDescent="0.25">
      <c r="B15989" s="20">
        <v>45947</v>
      </c>
      <c r="C15989" s="2" t="s">
        <v>1</v>
      </c>
      <c r="D15989" s="2" t="s">
        <v>3889</v>
      </c>
      <c r="E15989" s="2" t="s">
        <v>2447</v>
      </c>
      <c r="F15989" s="2" t="s">
        <v>4969</v>
      </c>
      <c r="G15989" s="5">
        <v>100</v>
      </c>
      <c r="H15989" s="5">
        <v>31.8</v>
      </c>
      <c r="I15989" s="5">
        <v>3180</v>
      </c>
      <c r="J15989" s="5">
        <v>14061844.670000004</v>
      </c>
      <c r="K15989" s="3" t="str" cm="1">
        <f t="array" ref="K15989">_xlfn.LET(_xlpm.d,UPPER(TRIM(CLEAN(SUBSTITUTE(F15989,CHAR(160),"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90" spans="2:11" hidden="1" x14ac:dyDescent="0.25">
      <c r="B15990" s="20">
        <v>45947</v>
      </c>
      <c r="C15990" s="2" t="s">
        <v>1</v>
      </c>
      <c r="D15990" s="2" t="s">
        <v>3223</v>
      </c>
      <c r="E15990" s="2" t="s">
        <v>224</v>
      </c>
      <c r="F15990" s="2" t="s">
        <v>4969</v>
      </c>
      <c r="G15990" s="5">
        <v>1000</v>
      </c>
      <c r="H15990" s="5">
        <v>33.5</v>
      </c>
      <c r="I15990" s="5">
        <v>33500</v>
      </c>
      <c r="J15990" s="5">
        <v>14095344.670000004</v>
      </c>
      <c r="K15990" s="3" t="str" cm="1">
        <f t="array" ref="K15990">_xlfn.LET(_xlpm.d,UPPER(TRIM(CLEAN(SUBSTITUTE(F15990,CHAR(160),"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91" spans="2:11" hidden="1" x14ac:dyDescent="0.25">
      <c r="B15991" s="20">
        <v>45947</v>
      </c>
      <c r="C15991" s="2" t="s">
        <v>1</v>
      </c>
      <c r="D15991" s="2" t="s">
        <v>3224</v>
      </c>
      <c r="E15991" s="2" t="s">
        <v>228</v>
      </c>
      <c r="F15991" s="2" t="s">
        <v>4969</v>
      </c>
      <c r="G15991" s="5">
        <v>500</v>
      </c>
      <c r="H15991" s="5">
        <v>33.5</v>
      </c>
      <c r="I15991" s="5">
        <v>16750</v>
      </c>
      <c r="J15991" s="5">
        <v>14112094.670000004</v>
      </c>
      <c r="K15991" s="3" t="str" cm="1">
        <f t="array" ref="K15991">_xlfn.LET(_xlpm.d,UPPER(TRIM(CLEAN(SUBSTITUTE(F15991,CHAR(160),"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92" spans="2:11" hidden="1" x14ac:dyDescent="0.25">
      <c r="B15992" s="20">
        <v>45947</v>
      </c>
      <c r="C15992" s="2" t="s">
        <v>1</v>
      </c>
      <c r="D15992" s="2" t="s">
        <v>3225</v>
      </c>
      <c r="E15992" s="2" t="s">
        <v>319</v>
      </c>
      <c r="F15992" s="2" t="s">
        <v>5226</v>
      </c>
      <c r="G15992" s="5">
        <v>1250</v>
      </c>
      <c r="H15992" s="5">
        <v>33.5</v>
      </c>
      <c r="I15992" s="5">
        <v>41875</v>
      </c>
      <c r="J15992" s="5">
        <v>14153969.670000004</v>
      </c>
      <c r="K15992" s="3" t="str" cm="1">
        <f t="array" ref="K15992">_xlfn.LET(_xlpm.d,UPPER(TRIM(CLEAN(SUBSTITUTE(F15992,CHAR(160),"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93" spans="2:11" hidden="1" x14ac:dyDescent="0.25">
      <c r="B15993" s="20">
        <v>45947</v>
      </c>
      <c r="C15993" s="2" t="s">
        <v>1</v>
      </c>
      <c r="D15993" s="2" t="s">
        <v>2149</v>
      </c>
      <c r="E15993" s="2" t="s">
        <v>311</v>
      </c>
      <c r="F15993" s="2" t="s">
        <v>4969</v>
      </c>
      <c r="G15993" s="5">
        <v>1000</v>
      </c>
      <c r="H15993" s="5">
        <v>33.5</v>
      </c>
      <c r="I15993" s="5">
        <v>33500</v>
      </c>
      <c r="J15993" s="5">
        <v>14187469.670000004</v>
      </c>
      <c r="K15993" s="3" t="str" cm="1">
        <f t="array" ref="K15993">_xlfn.LET(_xlpm.d,UPPER(TRIM(CLEAN(SUBSTITUTE(F15993,CHAR(160),"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94" spans="2:11" hidden="1" x14ac:dyDescent="0.25">
      <c r="B15994" s="20">
        <v>45947</v>
      </c>
      <c r="C15994" s="2" t="s">
        <v>1</v>
      </c>
      <c r="D15994" s="2" t="s">
        <v>3226</v>
      </c>
      <c r="E15994" s="2" t="s">
        <v>170</v>
      </c>
      <c r="F15994" s="2" t="s">
        <v>4969</v>
      </c>
      <c r="G15994" s="5">
        <v>230</v>
      </c>
      <c r="H15994" s="5">
        <v>31.8</v>
      </c>
      <c r="I15994" s="5">
        <v>7314</v>
      </c>
      <c r="J15994" s="5">
        <v>14194783.670000004</v>
      </c>
      <c r="K15994" s="3" t="str" cm="1">
        <f t="array" ref="K15994">_xlfn.LET(_xlpm.d,UPPER(TRIM(CLEAN(SUBSTITUTE(F15994,CHAR(160),"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95" spans="2:11" hidden="1" x14ac:dyDescent="0.25">
      <c r="B15995" s="20">
        <v>45947</v>
      </c>
      <c r="C15995" s="2" t="s">
        <v>1</v>
      </c>
      <c r="D15995" s="2" t="s">
        <v>3596</v>
      </c>
      <c r="E15995" s="2" t="s">
        <v>64</v>
      </c>
      <c r="F15995" s="2" t="s">
        <v>4969</v>
      </c>
      <c r="G15995" s="5">
        <v>80</v>
      </c>
      <c r="H15995" s="5">
        <v>31.8</v>
      </c>
      <c r="I15995" s="5">
        <v>2544</v>
      </c>
      <c r="J15995" s="5">
        <v>14197327.670000004</v>
      </c>
      <c r="K15995" s="3" t="str" cm="1">
        <f t="array" ref="K15995">_xlfn.LET(_xlpm.d,UPPER(TRIM(CLEAN(SUBSTITUTE(F15995,CHAR(160),"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96" spans="2:11" hidden="1" x14ac:dyDescent="0.25">
      <c r="B15996" s="20">
        <v>45947</v>
      </c>
      <c r="C15996" s="2" t="s">
        <v>1</v>
      </c>
      <c r="D15996" s="2" t="s">
        <v>5543</v>
      </c>
      <c r="E15996" s="2" t="s">
        <v>807</v>
      </c>
      <c r="F15996" s="2" t="s">
        <v>4969</v>
      </c>
      <c r="G15996" s="5">
        <v>70</v>
      </c>
      <c r="H15996" s="5">
        <v>28.65</v>
      </c>
      <c r="I15996" s="5">
        <v>2005.5</v>
      </c>
      <c r="J15996" s="5">
        <v>14199333.170000004</v>
      </c>
      <c r="K15996" s="3" t="str" cm="1">
        <f t="array" ref="K15996">_xlfn.LET(_xlpm.d,UPPER(TRIM(CLEAN(SUBSTITUTE(F15996,CHAR(160),"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97" spans="2:11" hidden="1" x14ac:dyDescent="0.25">
      <c r="B15997" s="20">
        <v>45948</v>
      </c>
      <c r="C15997" s="2" t="s">
        <v>1</v>
      </c>
      <c r="D15997" s="2" t="s">
        <v>5544</v>
      </c>
      <c r="E15997" s="2" t="s">
        <v>73</v>
      </c>
      <c r="F15997" s="2" t="s">
        <v>4969</v>
      </c>
      <c r="G15997" s="5">
        <v>7</v>
      </c>
      <c r="H15997" s="5">
        <v>31.8</v>
      </c>
      <c r="I15997" s="5">
        <v>222.6</v>
      </c>
      <c r="J15997" s="5">
        <v>14199555.770000003</v>
      </c>
      <c r="K15997" s="3" t="str" cm="1">
        <f t="array" ref="K15997">_xlfn.LET(_xlpm.d,UPPER(TRIM(CLEAN(SUBSTITUTE(F15997,CHAR(160),"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98" spans="2:11" hidden="1" x14ac:dyDescent="0.25">
      <c r="B15998" s="20">
        <v>45950</v>
      </c>
      <c r="C15998" s="2" t="s">
        <v>1</v>
      </c>
      <c r="D15998" s="2" t="s">
        <v>5545</v>
      </c>
      <c r="E15998" s="2" t="s">
        <v>251</v>
      </c>
      <c r="F15998" s="2" t="s">
        <v>4969</v>
      </c>
      <c r="G15998" s="5">
        <v>140</v>
      </c>
      <c r="H15998" s="5">
        <v>33.5</v>
      </c>
      <c r="I15998" s="5">
        <v>4690</v>
      </c>
      <c r="J15998" s="5">
        <v>14204245.770000003</v>
      </c>
      <c r="K15998" s="3" t="str" cm="1">
        <f t="array" ref="K15998">_xlfn.LET(_xlpm.d,UPPER(TRIM(CLEAN(SUBSTITUTE(F15998,CHAR(160),"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5999" spans="2:11" hidden="1" x14ac:dyDescent="0.25">
      <c r="B15999" s="20">
        <v>45950</v>
      </c>
      <c r="C15999" s="2" t="s">
        <v>1</v>
      </c>
      <c r="D15999" s="2" t="s">
        <v>5546</v>
      </c>
      <c r="E15999" s="2" t="s">
        <v>4997</v>
      </c>
      <c r="F15999" s="2" t="s">
        <v>4969</v>
      </c>
      <c r="G15999" s="5">
        <v>20</v>
      </c>
      <c r="H15999" s="5">
        <v>31.8</v>
      </c>
      <c r="I15999" s="5">
        <v>636</v>
      </c>
      <c r="J15999" s="5">
        <v>14204881.770000003</v>
      </c>
      <c r="K15999" s="3" t="str" cm="1">
        <f t="array" ref="K15999">_xlfn.LET(_xlpm.d,UPPER(TRIM(CLEAN(SUBSTITUTE(F15999,CHAR(160),"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00" spans="2:11" hidden="1" x14ac:dyDescent="0.25">
      <c r="B16000" s="20">
        <v>45950</v>
      </c>
      <c r="C16000" s="2" t="s">
        <v>1</v>
      </c>
      <c r="D16000" s="2" t="s">
        <v>4279</v>
      </c>
      <c r="E16000" s="2" t="s">
        <v>3</v>
      </c>
      <c r="F16000" s="2" t="s">
        <v>4969</v>
      </c>
      <c r="G16000" s="5">
        <v>30</v>
      </c>
      <c r="H16000" s="5">
        <v>31.8</v>
      </c>
      <c r="I16000" s="5">
        <v>954</v>
      </c>
      <c r="J16000" s="5">
        <v>14205835.770000003</v>
      </c>
      <c r="K16000" s="3" t="str" cm="1">
        <f t="array" ref="K16000">_xlfn.LET(_xlpm.d,UPPER(TRIM(CLEAN(SUBSTITUTE(F16000,CHAR(160),"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01" spans="2:11" hidden="1" x14ac:dyDescent="0.25">
      <c r="B16001" s="20">
        <v>45950</v>
      </c>
      <c r="C16001" s="2" t="s">
        <v>1</v>
      </c>
      <c r="D16001" s="2" t="s">
        <v>5547</v>
      </c>
      <c r="E16001" s="2" t="s">
        <v>807</v>
      </c>
      <c r="F16001" s="2" t="s">
        <v>4969</v>
      </c>
      <c r="G16001" s="5">
        <v>60</v>
      </c>
      <c r="H16001" s="5">
        <v>31.8</v>
      </c>
      <c r="I16001" s="5">
        <v>1908</v>
      </c>
      <c r="J16001" s="5">
        <v>14207743.770000003</v>
      </c>
      <c r="K16001" s="3" t="str" cm="1">
        <f t="array" ref="K16001">_xlfn.LET(_xlpm.d,UPPER(TRIM(CLEAN(SUBSTITUTE(F16001,CHAR(160),"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02" spans="2:11" hidden="1" x14ac:dyDescent="0.25">
      <c r="B16002" s="20">
        <v>45950</v>
      </c>
      <c r="C16002" s="2" t="s">
        <v>1</v>
      </c>
      <c r="D16002" s="2" t="s">
        <v>3228</v>
      </c>
      <c r="E16002" s="2" t="s">
        <v>25</v>
      </c>
      <c r="F16002" s="2" t="s">
        <v>4969</v>
      </c>
      <c r="G16002" s="5">
        <v>60</v>
      </c>
      <c r="H16002" s="5">
        <v>28.55</v>
      </c>
      <c r="I16002" s="5">
        <v>1713</v>
      </c>
      <c r="J16002" s="5">
        <v>14209456.770000003</v>
      </c>
      <c r="K16002" s="3" t="str" cm="1">
        <f t="array" ref="K16002">_xlfn.LET(_xlpm.d,UPPER(TRIM(CLEAN(SUBSTITUTE(F16002,CHAR(160),"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03" spans="2:11" hidden="1" x14ac:dyDescent="0.25">
      <c r="B16003" s="20">
        <v>45950</v>
      </c>
      <c r="C16003" s="2" t="s">
        <v>1</v>
      </c>
      <c r="D16003" s="2" t="s">
        <v>5548</v>
      </c>
      <c r="E16003" s="2" t="s">
        <v>160</v>
      </c>
      <c r="F16003" s="2" t="s">
        <v>4969</v>
      </c>
      <c r="G16003" s="5">
        <v>150</v>
      </c>
      <c r="H16003" s="5">
        <v>33.5</v>
      </c>
      <c r="I16003" s="5">
        <v>5025</v>
      </c>
      <c r="J16003" s="5">
        <v>14214481.770000003</v>
      </c>
      <c r="K16003" s="3" t="str" cm="1">
        <f t="array" ref="K16003">_xlfn.LET(_xlpm.d,UPPER(TRIM(CLEAN(SUBSTITUTE(F16003,CHAR(160),"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04" spans="2:11" hidden="1" x14ac:dyDescent="0.25">
      <c r="B16004" s="20">
        <v>45950</v>
      </c>
      <c r="C16004" s="2" t="s">
        <v>1</v>
      </c>
      <c r="D16004" s="2" t="s">
        <v>5549</v>
      </c>
      <c r="E16004" s="2" t="s">
        <v>248</v>
      </c>
      <c r="F16004" s="2" t="s">
        <v>4969</v>
      </c>
      <c r="G16004" s="5">
        <v>200</v>
      </c>
      <c r="H16004" s="5">
        <v>25.5</v>
      </c>
      <c r="I16004" s="5">
        <v>5100</v>
      </c>
      <c r="J16004" s="5">
        <v>14219581.770000003</v>
      </c>
      <c r="K16004" s="3" t="str" cm="1">
        <f t="array" ref="K16004">_xlfn.LET(_xlpm.d,UPPER(TRIM(CLEAN(SUBSTITUTE(F16004,CHAR(160),"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05" spans="2:11" hidden="1" x14ac:dyDescent="0.25">
      <c r="B16005" s="20">
        <v>45950</v>
      </c>
      <c r="C16005" s="2" t="s">
        <v>1</v>
      </c>
      <c r="D16005" s="2" t="s">
        <v>4008</v>
      </c>
      <c r="E16005" s="2" t="s">
        <v>254</v>
      </c>
      <c r="F16005" s="2" t="s">
        <v>4969</v>
      </c>
      <c r="G16005" s="5">
        <v>100</v>
      </c>
      <c r="H16005" s="5">
        <v>33.5</v>
      </c>
      <c r="I16005" s="5">
        <v>3350</v>
      </c>
      <c r="J16005" s="5">
        <v>14222931.770000003</v>
      </c>
      <c r="K16005" s="3" t="str" cm="1">
        <f t="array" ref="K16005">_xlfn.LET(_xlpm.d,UPPER(TRIM(CLEAN(SUBSTITUTE(F16005,CHAR(160),"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06" spans="2:11" hidden="1" x14ac:dyDescent="0.25">
      <c r="B16006" s="20">
        <v>45950</v>
      </c>
      <c r="C16006" s="2" t="s">
        <v>1</v>
      </c>
      <c r="D16006" s="2" t="s">
        <v>3229</v>
      </c>
      <c r="E16006" s="2" t="s">
        <v>246</v>
      </c>
      <c r="F16006" s="2" t="s">
        <v>4969</v>
      </c>
      <c r="G16006" s="5">
        <v>90</v>
      </c>
      <c r="H16006" s="5">
        <v>33.5</v>
      </c>
      <c r="I16006" s="5">
        <v>3015</v>
      </c>
      <c r="J16006" s="5">
        <v>14225946.770000003</v>
      </c>
      <c r="K16006" s="3" t="str" cm="1">
        <f t="array" ref="K16006">_xlfn.LET(_xlpm.d,UPPER(TRIM(CLEAN(SUBSTITUTE(F16006,CHAR(160),"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07" spans="2:11" hidden="1" x14ac:dyDescent="0.25">
      <c r="B16007" s="20">
        <v>45951</v>
      </c>
      <c r="C16007" s="2" t="s">
        <v>1</v>
      </c>
      <c r="D16007" s="2" t="s">
        <v>2150</v>
      </c>
      <c r="E16007" s="2" t="s">
        <v>78</v>
      </c>
      <c r="F16007" s="2" t="s">
        <v>4969</v>
      </c>
      <c r="G16007" s="5">
        <v>250</v>
      </c>
      <c r="H16007" s="5">
        <v>33.5</v>
      </c>
      <c r="I16007" s="5">
        <v>8375</v>
      </c>
      <c r="J16007" s="5">
        <v>14234321.770000003</v>
      </c>
      <c r="K16007" s="3" t="str" cm="1">
        <f t="array" ref="K16007">_xlfn.LET(_xlpm.d,UPPER(TRIM(CLEAN(SUBSTITUTE(F16007,CHAR(160),"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08" spans="2:11" hidden="1" x14ac:dyDescent="0.25">
      <c r="B16008" s="20">
        <v>45951</v>
      </c>
      <c r="C16008" s="2" t="s">
        <v>1</v>
      </c>
      <c r="D16008" s="2" t="s">
        <v>1285</v>
      </c>
      <c r="E16008" s="2" t="s">
        <v>266</v>
      </c>
      <c r="F16008" s="2" t="s">
        <v>4969</v>
      </c>
      <c r="G16008" s="5">
        <v>100</v>
      </c>
      <c r="H16008" s="5">
        <v>25.5</v>
      </c>
      <c r="I16008" s="5">
        <v>2550</v>
      </c>
      <c r="J16008" s="5">
        <v>14236871.770000003</v>
      </c>
      <c r="K16008" s="3" t="str" cm="1">
        <f t="array" ref="K16008">_xlfn.LET(_xlpm.d,UPPER(TRIM(CLEAN(SUBSTITUTE(F16008,CHAR(160),"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09" spans="2:11" hidden="1" x14ac:dyDescent="0.25">
      <c r="B16009" s="20">
        <v>45951</v>
      </c>
      <c r="C16009" s="2" t="s">
        <v>1</v>
      </c>
      <c r="D16009" s="2" t="s">
        <v>2151</v>
      </c>
      <c r="E16009" s="2" t="s">
        <v>232</v>
      </c>
      <c r="F16009" s="2" t="s">
        <v>4969</v>
      </c>
      <c r="G16009" s="5">
        <v>140</v>
      </c>
      <c r="H16009" s="5">
        <v>33.5</v>
      </c>
      <c r="I16009" s="5">
        <v>4690</v>
      </c>
      <c r="J16009" s="5">
        <v>14241561.770000003</v>
      </c>
      <c r="K16009" s="3" t="str" cm="1">
        <f t="array" ref="K16009">_xlfn.LET(_xlpm.d,UPPER(TRIM(CLEAN(SUBSTITUTE(F16009,CHAR(160),"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10" spans="2:11" hidden="1" x14ac:dyDescent="0.25">
      <c r="B16010" s="20">
        <v>45951</v>
      </c>
      <c r="C16010" s="2" t="s">
        <v>1</v>
      </c>
      <c r="D16010" s="2" t="s">
        <v>1286</v>
      </c>
      <c r="E16010" s="2" t="s">
        <v>147</v>
      </c>
      <c r="F16010" s="2" t="s">
        <v>4969</v>
      </c>
      <c r="G16010" s="5">
        <v>230</v>
      </c>
      <c r="H16010" s="5">
        <v>33.5</v>
      </c>
      <c r="I16010" s="5">
        <v>7705</v>
      </c>
      <c r="J16010" s="5">
        <v>14249266.770000003</v>
      </c>
      <c r="K16010" s="3" t="str" cm="1">
        <f t="array" ref="K16010">_xlfn.LET(_xlpm.d,UPPER(TRIM(CLEAN(SUBSTITUTE(F16010,CHAR(160),"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11" spans="2:11" hidden="1" x14ac:dyDescent="0.25">
      <c r="B16011" s="20">
        <v>45951</v>
      </c>
      <c r="C16011" s="2" t="s">
        <v>1</v>
      </c>
      <c r="D16011" s="2" t="s">
        <v>3230</v>
      </c>
      <c r="E16011" s="2" t="s">
        <v>186</v>
      </c>
      <c r="F16011" s="2" t="s">
        <v>4969</v>
      </c>
      <c r="G16011" s="5">
        <v>180</v>
      </c>
      <c r="H16011" s="5">
        <v>33.5</v>
      </c>
      <c r="I16011" s="5">
        <v>6030</v>
      </c>
      <c r="J16011" s="5">
        <v>14255296.770000003</v>
      </c>
      <c r="K16011" s="3" t="str" cm="1">
        <f t="array" ref="K16011">_xlfn.LET(_xlpm.d,UPPER(TRIM(CLEAN(SUBSTITUTE(F16011,CHAR(160),"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12" spans="2:11" hidden="1" x14ac:dyDescent="0.25">
      <c r="B16012" s="20">
        <v>45951</v>
      </c>
      <c r="C16012" s="2" t="s">
        <v>1</v>
      </c>
      <c r="D16012" s="2" t="s">
        <v>1287</v>
      </c>
      <c r="E16012" s="2" t="s">
        <v>273</v>
      </c>
      <c r="F16012" s="2" t="s">
        <v>4969</v>
      </c>
      <c r="G16012" s="5">
        <v>180</v>
      </c>
      <c r="H16012" s="5">
        <v>25.5</v>
      </c>
      <c r="I16012" s="5">
        <v>4590</v>
      </c>
      <c r="J16012" s="5">
        <v>14259886.770000003</v>
      </c>
      <c r="K16012" s="3" t="str" cm="1">
        <f t="array" ref="K16012">_xlfn.LET(_xlpm.d,UPPER(TRIM(CLEAN(SUBSTITUTE(F16012,CHAR(160),"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13" spans="2:11" hidden="1" x14ac:dyDescent="0.25">
      <c r="B16013" s="20">
        <v>45951</v>
      </c>
      <c r="C16013" s="2" t="s">
        <v>1</v>
      </c>
      <c r="D16013" s="2" t="s">
        <v>1538</v>
      </c>
      <c r="E16013" s="2" t="s">
        <v>158</v>
      </c>
      <c r="F16013" s="2" t="s">
        <v>4969</v>
      </c>
      <c r="G16013" s="5">
        <v>150</v>
      </c>
      <c r="H16013" s="5">
        <v>25.5</v>
      </c>
      <c r="I16013" s="5">
        <v>3825</v>
      </c>
      <c r="J16013" s="5">
        <v>14263711.770000003</v>
      </c>
      <c r="K16013" s="3" t="str" cm="1">
        <f t="array" ref="K16013">_xlfn.LET(_xlpm.d,UPPER(TRIM(CLEAN(SUBSTITUTE(F16013,CHAR(160),"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14" spans="2:11" hidden="1" x14ac:dyDescent="0.25">
      <c r="B16014" s="20">
        <v>45951</v>
      </c>
      <c r="C16014" s="2" t="s">
        <v>1</v>
      </c>
      <c r="D16014" s="2" t="s">
        <v>707</v>
      </c>
      <c r="E16014" s="2" t="s">
        <v>143</v>
      </c>
      <c r="F16014" s="2" t="s">
        <v>4969</v>
      </c>
      <c r="G16014" s="5">
        <v>200</v>
      </c>
      <c r="H16014" s="5">
        <v>25.5</v>
      </c>
      <c r="I16014" s="5">
        <v>5100</v>
      </c>
      <c r="J16014" s="5">
        <v>14268811.770000003</v>
      </c>
      <c r="K16014" s="3" t="str" cm="1">
        <f t="array" ref="K16014">_xlfn.LET(_xlpm.d,UPPER(TRIM(CLEAN(SUBSTITUTE(F16014,CHAR(160),"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15" spans="2:11" hidden="1" x14ac:dyDescent="0.25">
      <c r="B16015" s="20">
        <v>45951</v>
      </c>
      <c r="C16015" s="2" t="s">
        <v>1</v>
      </c>
      <c r="D16015" s="2" t="s">
        <v>1288</v>
      </c>
      <c r="E16015" s="2" t="s">
        <v>162</v>
      </c>
      <c r="F16015" s="2" t="s">
        <v>4969</v>
      </c>
      <c r="G16015" s="5">
        <v>400</v>
      </c>
      <c r="H16015" s="5">
        <v>28.95</v>
      </c>
      <c r="I16015" s="5">
        <v>11580</v>
      </c>
      <c r="J16015" s="5">
        <v>14280391.770000003</v>
      </c>
      <c r="K16015" s="3" t="str" cm="1">
        <f t="array" ref="K16015">_xlfn.LET(_xlpm.d,UPPER(TRIM(CLEAN(SUBSTITUTE(F16015,CHAR(160),"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16" spans="2:11" hidden="1" x14ac:dyDescent="0.25">
      <c r="B16016" s="20">
        <v>45951</v>
      </c>
      <c r="C16016" s="2" t="s">
        <v>1</v>
      </c>
      <c r="D16016" s="2" t="s">
        <v>2152</v>
      </c>
      <c r="E16016" s="2" t="s">
        <v>165</v>
      </c>
      <c r="F16016" s="2" t="s">
        <v>4969</v>
      </c>
      <c r="G16016" s="5">
        <v>110</v>
      </c>
      <c r="H16016" s="5">
        <v>33.5</v>
      </c>
      <c r="I16016" s="5">
        <v>3685</v>
      </c>
      <c r="J16016" s="5">
        <v>14284076.770000003</v>
      </c>
      <c r="K16016" s="3" t="str" cm="1">
        <f t="array" ref="K16016">_xlfn.LET(_xlpm.d,UPPER(TRIM(CLEAN(SUBSTITUTE(F16016,CHAR(160),"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17" spans="2:11" hidden="1" x14ac:dyDescent="0.25">
      <c r="B16017" s="20">
        <v>45951</v>
      </c>
      <c r="C16017" s="2" t="s">
        <v>1</v>
      </c>
      <c r="D16017" s="2" t="s">
        <v>1141</v>
      </c>
      <c r="E16017" s="2" t="s">
        <v>234</v>
      </c>
      <c r="F16017" s="2" t="s">
        <v>4969</v>
      </c>
      <c r="G16017" s="5">
        <v>150</v>
      </c>
      <c r="H16017" s="5">
        <v>33.5</v>
      </c>
      <c r="I16017" s="5">
        <v>5025</v>
      </c>
      <c r="J16017" s="5">
        <v>14289101.770000003</v>
      </c>
      <c r="K16017" s="3" t="str" cm="1">
        <f t="array" ref="K16017">_xlfn.LET(_xlpm.d,UPPER(TRIM(CLEAN(SUBSTITUTE(F16017,CHAR(160),"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18" spans="2:11" hidden="1" x14ac:dyDescent="0.25">
      <c r="B16018" s="20">
        <v>45951</v>
      </c>
      <c r="C16018" s="2" t="s">
        <v>1</v>
      </c>
      <c r="D16018" s="2" t="s">
        <v>1289</v>
      </c>
      <c r="E16018" s="2" t="s">
        <v>141</v>
      </c>
      <c r="F16018" s="2" t="s">
        <v>4969</v>
      </c>
      <c r="G16018" s="5">
        <v>150</v>
      </c>
      <c r="H16018" s="5">
        <v>25.5</v>
      </c>
      <c r="I16018" s="5">
        <v>3825</v>
      </c>
      <c r="J16018" s="5">
        <v>14292926.770000003</v>
      </c>
      <c r="K16018" s="3" t="str" cm="1">
        <f t="array" ref="K16018">_xlfn.LET(_xlpm.d,UPPER(TRIM(CLEAN(SUBSTITUTE(F16018,CHAR(160),"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19" spans="2:11" hidden="1" x14ac:dyDescent="0.25">
      <c r="B16019" s="20">
        <v>45951</v>
      </c>
      <c r="C16019" s="2" t="s">
        <v>1</v>
      </c>
      <c r="D16019" s="2" t="s">
        <v>2153</v>
      </c>
      <c r="E16019" s="2" t="s">
        <v>50</v>
      </c>
      <c r="F16019" s="2" t="s">
        <v>4969</v>
      </c>
      <c r="G16019" s="5">
        <v>170</v>
      </c>
      <c r="H16019" s="5">
        <v>30</v>
      </c>
      <c r="I16019" s="5">
        <v>5100</v>
      </c>
      <c r="J16019" s="5">
        <v>14298026.770000003</v>
      </c>
      <c r="K16019" s="3" t="str" cm="1">
        <f t="array" ref="K16019">_xlfn.LET(_xlpm.d,UPPER(TRIM(CLEAN(SUBSTITUTE(F16019,CHAR(160),"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20" spans="2:11" hidden="1" x14ac:dyDescent="0.25">
      <c r="B16020" s="20">
        <v>45951</v>
      </c>
      <c r="C16020" s="2" t="s">
        <v>1</v>
      </c>
      <c r="D16020" s="2" t="s">
        <v>5550</v>
      </c>
      <c r="E16020" s="2" t="s">
        <v>1735</v>
      </c>
      <c r="F16020" s="2" t="s">
        <v>4969</v>
      </c>
      <c r="G16020" s="5">
        <v>205</v>
      </c>
      <c r="H16020" s="5">
        <v>33.99</v>
      </c>
      <c r="I16020" s="5">
        <v>6967.95</v>
      </c>
      <c r="J16020" s="5">
        <v>14304994.720000003</v>
      </c>
      <c r="K16020" s="3" t="str" cm="1">
        <f t="array" ref="K16020">_xlfn.LET(_xlpm.d,UPPER(TRIM(CLEAN(SUBSTITUTE(F16020,CHAR(160),"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21" spans="2:11" hidden="1" x14ac:dyDescent="0.25">
      <c r="B16021" s="20">
        <v>45951</v>
      </c>
      <c r="C16021" s="2" t="s">
        <v>1</v>
      </c>
      <c r="D16021" s="2" t="s">
        <v>5551</v>
      </c>
      <c r="E16021" s="2" t="s">
        <v>6</v>
      </c>
      <c r="F16021" s="2" t="s">
        <v>4969</v>
      </c>
      <c r="G16021" s="5">
        <v>300</v>
      </c>
      <c r="H16021" s="5">
        <v>33.99</v>
      </c>
      <c r="I16021" s="5">
        <v>10197</v>
      </c>
      <c r="J16021" s="5">
        <v>14315191.720000003</v>
      </c>
      <c r="K16021" s="3" t="str" cm="1">
        <f t="array" ref="K16021">_xlfn.LET(_xlpm.d,UPPER(TRIM(CLEAN(SUBSTITUTE(F16021,CHAR(160),"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22" spans="2:11" hidden="1" x14ac:dyDescent="0.25">
      <c r="B16022" s="20">
        <v>45951</v>
      </c>
      <c r="C16022" s="2" t="s">
        <v>1</v>
      </c>
      <c r="D16022" s="2" t="s">
        <v>5552</v>
      </c>
      <c r="E16022" s="2" t="s">
        <v>61</v>
      </c>
      <c r="F16022" s="2" t="s">
        <v>4969</v>
      </c>
      <c r="G16022" s="5">
        <v>30</v>
      </c>
      <c r="H16022" s="5">
        <v>31.2</v>
      </c>
      <c r="I16022" s="5">
        <v>936</v>
      </c>
      <c r="J16022" s="5">
        <v>14316127.720000003</v>
      </c>
      <c r="K16022" s="3" t="str" cm="1">
        <f t="array" ref="K16022">_xlfn.LET(_xlpm.d,UPPER(TRIM(CLEAN(SUBSTITUTE(F16022,CHAR(160),"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23" spans="2:11" hidden="1" x14ac:dyDescent="0.25">
      <c r="B16023" s="20">
        <v>45952</v>
      </c>
      <c r="C16023" s="2" t="s">
        <v>1</v>
      </c>
      <c r="D16023" s="2" t="s">
        <v>1142</v>
      </c>
      <c r="E16023" s="2" t="s">
        <v>282</v>
      </c>
      <c r="F16023" s="2" t="s">
        <v>4969</v>
      </c>
      <c r="G16023" s="5">
        <v>160</v>
      </c>
      <c r="H16023" s="5">
        <v>33.5</v>
      </c>
      <c r="I16023" s="5">
        <v>5360</v>
      </c>
      <c r="J16023" s="5">
        <v>14321487.720000003</v>
      </c>
      <c r="K16023" s="3" t="str" cm="1">
        <f t="array" ref="K16023">_xlfn.LET(_xlpm.d,UPPER(TRIM(CLEAN(SUBSTITUTE(F16023,CHAR(160),"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24" spans="2:11" hidden="1" x14ac:dyDescent="0.25">
      <c r="B16024" s="20">
        <v>45952</v>
      </c>
      <c r="C16024" s="2" t="s">
        <v>1</v>
      </c>
      <c r="D16024" s="2" t="s">
        <v>2154</v>
      </c>
      <c r="E16024" s="2" t="s">
        <v>189</v>
      </c>
      <c r="F16024" s="2" t="s">
        <v>4969</v>
      </c>
      <c r="G16024" s="5">
        <v>90</v>
      </c>
      <c r="H16024" s="5">
        <v>33.5</v>
      </c>
      <c r="I16024" s="5">
        <v>3015</v>
      </c>
      <c r="J16024" s="5">
        <v>14324502.720000003</v>
      </c>
      <c r="K16024" s="3" t="str" cm="1">
        <f t="array" ref="K16024">_xlfn.LET(_xlpm.d,UPPER(TRIM(CLEAN(SUBSTITUTE(F16024,CHAR(160),"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25" spans="2:11" hidden="1" x14ac:dyDescent="0.25">
      <c r="B16025" s="20">
        <v>45952</v>
      </c>
      <c r="C16025" s="2" t="s">
        <v>1</v>
      </c>
      <c r="D16025" s="2" t="s">
        <v>3231</v>
      </c>
      <c r="E16025" s="2" t="s">
        <v>1634</v>
      </c>
      <c r="F16025" s="2" t="s">
        <v>4969</v>
      </c>
      <c r="G16025" s="5">
        <v>60</v>
      </c>
      <c r="H16025" s="5">
        <v>31.85</v>
      </c>
      <c r="I16025" s="5">
        <v>1911</v>
      </c>
      <c r="J16025" s="5">
        <v>14326413.720000003</v>
      </c>
      <c r="K16025" s="3" t="str" cm="1">
        <f t="array" ref="K16025">_xlfn.LET(_xlpm.d,UPPER(TRIM(CLEAN(SUBSTITUTE(F16025,CHAR(160),"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26" spans="2:11" hidden="1" x14ac:dyDescent="0.25">
      <c r="B16026" s="20">
        <v>45952</v>
      </c>
      <c r="C16026" s="2" t="s">
        <v>1</v>
      </c>
      <c r="D16026" s="2" t="s">
        <v>1143</v>
      </c>
      <c r="E16026" s="2" t="s">
        <v>149</v>
      </c>
      <c r="F16026" s="2" t="s">
        <v>4969</v>
      </c>
      <c r="G16026" s="5">
        <v>250</v>
      </c>
      <c r="H16026" s="5">
        <v>33.5</v>
      </c>
      <c r="I16026" s="5">
        <v>8375</v>
      </c>
      <c r="J16026" s="5">
        <v>14334788.720000003</v>
      </c>
      <c r="K16026" s="3" t="str" cm="1">
        <f t="array" ref="K16026">_xlfn.LET(_xlpm.d,UPPER(TRIM(CLEAN(SUBSTITUTE(F16026,CHAR(160),"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27" spans="2:11" hidden="1" x14ac:dyDescent="0.25">
      <c r="B16027" s="20">
        <v>45952</v>
      </c>
      <c r="C16027" s="2" t="s">
        <v>1</v>
      </c>
      <c r="D16027" s="2" t="s">
        <v>1144</v>
      </c>
      <c r="E16027" s="2" t="s">
        <v>151</v>
      </c>
      <c r="F16027" s="2" t="s">
        <v>4969</v>
      </c>
      <c r="G16027" s="5">
        <v>120</v>
      </c>
      <c r="H16027" s="5">
        <v>33.5</v>
      </c>
      <c r="I16027" s="5">
        <v>4020</v>
      </c>
      <c r="J16027" s="5">
        <v>14338808.720000003</v>
      </c>
      <c r="K16027" s="3" t="str" cm="1">
        <f t="array" ref="K16027">_xlfn.LET(_xlpm.d,UPPER(TRIM(CLEAN(SUBSTITUTE(F16027,CHAR(160),"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28" spans="2:11" hidden="1" x14ac:dyDescent="0.25">
      <c r="B16028" s="20">
        <v>45953</v>
      </c>
      <c r="C16028" s="2" t="s">
        <v>1</v>
      </c>
      <c r="D16028" s="2" t="s">
        <v>2155</v>
      </c>
      <c r="E16028" s="2" t="s">
        <v>254</v>
      </c>
      <c r="F16028" s="2" t="s">
        <v>4969</v>
      </c>
      <c r="G16028" s="5">
        <v>80</v>
      </c>
      <c r="H16028" s="5">
        <v>33.5</v>
      </c>
      <c r="I16028" s="5">
        <v>2680</v>
      </c>
      <c r="J16028" s="5">
        <v>14341488.720000003</v>
      </c>
      <c r="K16028" s="3" t="str" cm="1">
        <f t="array" ref="K16028">_xlfn.LET(_xlpm.d,UPPER(TRIM(CLEAN(SUBSTITUTE(F16028,CHAR(160),"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29" spans="2:11" hidden="1" x14ac:dyDescent="0.25">
      <c r="B16029" s="20">
        <v>45953</v>
      </c>
      <c r="C16029" s="2" t="s">
        <v>1</v>
      </c>
      <c r="D16029" s="2" t="s">
        <v>1145</v>
      </c>
      <c r="E16029" s="2" t="s">
        <v>192</v>
      </c>
      <c r="F16029" s="2" t="s">
        <v>4969</v>
      </c>
      <c r="G16029" s="5">
        <v>200</v>
      </c>
      <c r="H16029" s="5">
        <v>33.5</v>
      </c>
      <c r="I16029" s="5">
        <v>6700</v>
      </c>
      <c r="J16029" s="5">
        <v>14348188.720000003</v>
      </c>
      <c r="K16029" s="3" t="str" cm="1">
        <f t="array" ref="K16029">_xlfn.LET(_xlpm.d,UPPER(TRIM(CLEAN(SUBSTITUTE(F16029,CHAR(160),"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30" spans="2:11" hidden="1" x14ac:dyDescent="0.25">
      <c r="B16030" s="20">
        <v>45953</v>
      </c>
      <c r="C16030" s="2" t="s">
        <v>1</v>
      </c>
      <c r="D16030" s="2" t="s">
        <v>2156</v>
      </c>
      <c r="E16030" s="2" t="s">
        <v>268</v>
      </c>
      <c r="F16030" s="2" t="s">
        <v>4969</v>
      </c>
      <c r="G16030" s="5">
        <v>250</v>
      </c>
      <c r="H16030" s="5">
        <v>25.5</v>
      </c>
      <c r="I16030" s="5">
        <v>6375</v>
      </c>
      <c r="J16030" s="5">
        <v>14354563.720000003</v>
      </c>
      <c r="K16030" s="3" t="str" cm="1">
        <f t="array" ref="K16030">_xlfn.LET(_xlpm.d,UPPER(TRIM(CLEAN(SUBSTITUTE(F16030,CHAR(160),"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31" spans="2:11" hidden="1" x14ac:dyDescent="0.25">
      <c r="B16031" s="20">
        <v>45953</v>
      </c>
      <c r="C16031" s="2" t="s">
        <v>1</v>
      </c>
      <c r="D16031" s="2" t="s">
        <v>1146</v>
      </c>
      <c r="E16031" s="2" t="s">
        <v>135</v>
      </c>
      <c r="F16031" s="2" t="s">
        <v>4969</v>
      </c>
      <c r="G16031" s="5">
        <v>100</v>
      </c>
      <c r="H16031" s="5">
        <v>33.5</v>
      </c>
      <c r="I16031" s="5">
        <v>3350</v>
      </c>
      <c r="J16031" s="5">
        <v>14357913.720000003</v>
      </c>
      <c r="K16031" s="3" t="str" cm="1">
        <f t="array" ref="K16031">_xlfn.LET(_xlpm.d,UPPER(TRIM(CLEAN(SUBSTITUTE(F16031,CHAR(160),"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32" spans="2:11" hidden="1" x14ac:dyDescent="0.25">
      <c r="B16032" s="20">
        <v>45953</v>
      </c>
      <c r="C16032" s="2" t="s">
        <v>1</v>
      </c>
      <c r="D16032" s="2" t="s">
        <v>4280</v>
      </c>
      <c r="E16032" s="2" t="s">
        <v>120</v>
      </c>
      <c r="F16032" s="2" t="s">
        <v>4969</v>
      </c>
      <c r="G16032" s="5">
        <v>105</v>
      </c>
      <c r="H16032" s="5">
        <v>33.5</v>
      </c>
      <c r="I16032" s="5">
        <v>3517.5</v>
      </c>
      <c r="J16032" s="5">
        <v>14361431.220000003</v>
      </c>
      <c r="K16032" s="3" t="str" cm="1">
        <f t="array" ref="K16032">_xlfn.LET(_xlpm.d,UPPER(TRIM(CLEAN(SUBSTITUTE(F16032,CHAR(160),"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33" spans="2:11" hidden="1" x14ac:dyDescent="0.25">
      <c r="B16033" s="20">
        <v>45953</v>
      </c>
      <c r="C16033" s="2" t="s">
        <v>1</v>
      </c>
      <c r="D16033" s="2" t="s">
        <v>4050</v>
      </c>
      <c r="E16033" s="2" t="s">
        <v>3</v>
      </c>
      <c r="F16033" s="2" t="s">
        <v>4969</v>
      </c>
      <c r="G16033" s="5">
        <v>70</v>
      </c>
      <c r="H16033" s="5">
        <v>31.8</v>
      </c>
      <c r="I16033" s="5">
        <v>2226</v>
      </c>
      <c r="J16033" s="5">
        <v>14363657.220000003</v>
      </c>
      <c r="K16033" s="3" t="str" cm="1">
        <f t="array" ref="K16033">_xlfn.LET(_xlpm.d,UPPER(TRIM(CLEAN(SUBSTITUTE(F16033,CHAR(160),"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34" spans="2:11" hidden="1" x14ac:dyDescent="0.25">
      <c r="B16034" s="20">
        <v>45953</v>
      </c>
      <c r="C16034" s="2" t="s">
        <v>1</v>
      </c>
      <c r="D16034" s="2" t="s">
        <v>5553</v>
      </c>
      <c r="E16034" s="2" t="s">
        <v>302</v>
      </c>
      <c r="F16034" s="2" t="s">
        <v>4969</v>
      </c>
      <c r="G16034" s="5">
        <v>80</v>
      </c>
      <c r="H16034" s="5">
        <v>27.8</v>
      </c>
      <c r="I16034" s="5">
        <v>2224</v>
      </c>
      <c r="J16034" s="5">
        <v>14365881.220000003</v>
      </c>
      <c r="K16034" s="3" t="str" cm="1">
        <f t="array" ref="K16034">_xlfn.LET(_xlpm.d,UPPER(TRIM(CLEAN(SUBSTITUTE(F16034,CHAR(160),"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35" spans="2:11" hidden="1" x14ac:dyDescent="0.25">
      <c r="B16035" s="20">
        <v>45953</v>
      </c>
      <c r="C16035" s="2" t="s">
        <v>1</v>
      </c>
      <c r="D16035" s="2" t="s">
        <v>2157</v>
      </c>
      <c r="E16035" s="2" t="s">
        <v>248</v>
      </c>
      <c r="F16035" s="2" t="s">
        <v>4969</v>
      </c>
      <c r="G16035" s="5">
        <v>150</v>
      </c>
      <c r="H16035" s="5">
        <v>25.5</v>
      </c>
      <c r="I16035" s="5">
        <v>3825</v>
      </c>
      <c r="J16035" s="5">
        <v>14369706.220000003</v>
      </c>
      <c r="K16035" s="3" t="str" cm="1">
        <f t="array" ref="K16035">_xlfn.LET(_xlpm.d,UPPER(TRIM(CLEAN(SUBSTITUTE(F16035,CHAR(160),"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36" spans="2:11" hidden="1" x14ac:dyDescent="0.25">
      <c r="B16036" s="20">
        <v>45953</v>
      </c>
      <c r="C16036" s="2" t="s">
        <v>1</v>
      </c>
      <c r="D16036" s="2" t="s">
        <v>2158</v>
      </c>
      <c r="E16036" s="2" t="s">
        <v>305</v>
      </c>
      <c r="F16036" s="2" t="s">
        <v>4969</v>
      </c>
      <c r="G16036" s="5">
        <v>820</v>
      </c>
      <c r="H16036" s="5">
        <v>33.5</v>
      </c>
      <c r="I16036" s="5">
        <v>27470</v>
      </c>
      <c r="J16036" s="5">
        <v>14397176.220000003</v>
      </c>
      <c r="K16036" s="3" t="str" cm="1">
        <f t="array" ref="K16036">_xlfn.LET(_xlpm.d,UPPER(TRIM(CLEAN(SUBSTITUTE(F16036,CHAR(160),"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37" spans="2:11" hidden="1" x14ac:dyDescent="0.25">
      <c r="B16037" s="20">
        <v>45954</v>
      </c>
      <c r="C16037" s="2" t="s">
        <v>1</v>
      </c>
      <c r="D16037" s="2" t="s">
        <v>3234</v>
      </c>
      <c r="E16037" s="2" t="s">
        <v>279</v>
      </c>
      <c r="F16037" s="2" t="s">
        <v>4969</v>
      </c>
      <c r="G16037" s="5">
        <v>150</v>
      </c>
      <c r="H16037" s="5">
        <v>33.5</v>
      </c>
      <c r="I16037" s="5">
        <v>5025</v>
      </c>
      <c r="J16037" s="5">
        <v>14402201.220000003</v>
      </c>
      <c r="K16037" s="3" t="str" cm="1">
        <f t="array" ref="K16037">_xlfn.LET(_xlpm.d,UPPER(TRIM(CLEAN(SUBSTITUTE(F16037,CHAR(160),"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38" spans="2:11" hidden="1" x14ac:dyDescent="0.25">
      <c r="B16038" s="20">
        <v>45954</v>
      </c>
      <c r="C16038" s="2" t="s">
        <v>1</v>
      </c>
      <c r="D16038" s="2" t="s">
        <v>1147</v>
      </c>
      <c r="E16038" s="2" t="s">
        <v>238</v>
      </c>
      <c r="F16038" s="2" t="s">
        <v>4969</v>
      </c>
      <c r="G16038" s="5">
        <v>190</v>
      </c>
      <c r="H16038" s="5">
        <v>33.5</v>
      </c>
      <c r="I16038" s="5">
        <v>6365</v>
      </c>
      <c r="J16038" s="5">
        <v>14408566.220000003</v>
      </c>
      <c r="K16038" s="3" t="str" cm="1">
        <f t="array" ref="K16038">_xlfn.LET(_xlpm.d,UPPER(TRIM(CLEAN(SUBSTITUTE(F16038,CHAR(160),"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39" spans="2:11" hidden="1" x14ac:dyDescent="0.25">
      <c r="B16039" s="20">
        <v>45954</v>
      </c>
      <c r="C16039" s="2" t="s">
        <v>1</v>
      </c>
      <c r="D16039" s="2" t="s">
        <v>3235</v>
      </c>
      <c r="E16039" s="2" t="s">
        <v>78</v>
      </c>
      <c r="F16039" s="2" t="s">
        <v>4969</v>
      </c>
      <c r="G16039" s="5">
        <v>300</v>
      </c>
      <c r="H16039" s="5">
        <v>33.5</v>
      </c>
      <c r="I16039" s="5">
        <v>10050</v>
      </c>
      <c r="J16039" s="5">
        <v>14418616.220000003</v>
      </c>
      <c r="K16039" s="3" t="str" cm="1">
        <f t="array" ref="K16039">_xlfn.LET(_xlpm.d,UPPER(TRIM(CLEAN(SUBSTITUTE(F16039,CHAR(160),"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40" spans="2:11" hidden="1" x14ac:dyDescent="0.25">
      <c r="B16040" s="20">
        <v>45954</v>
      </c>
      <c r="C16040" s="2" t="s">
        <v>1</v>
      </c>
      <c r="D16040" s="2" t="s">
        <v>4675</v>
      </c>
      <c r="E16040" s="2" t="s">
        <v>232</v>
      </c>
      <c r="F16040" s="2" t="s">
        <v>4969</v>
      </c>
      <c r="G16040" s="5">
        <v>110</v>
      </c>
      <c r="H16040" s="5">
        <v>33.5</v>
      </c>
      <c r="I16040" s="5">
        <v>3685</v>
      </c>
      <c r="J16040" s="5">
        <v>14422301.220000003</v>
      </c>
      <c r="K16040" s="3" t="str" cm="1">
        <f t="array" ref="K16040">_xlfn.LET(_xlpm.d,UPPER(TRIM(CLEAN(SUBSTITUTE(F16040,CHAR(160),"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41" spans="2:11" hidden="1" x14ac:dyDescent="0.25">
      <c r="B16041" s="20">
        <v>45954</v>
      </c>
      <c r="C16041" s="2" t="s">
        <v>1</v>
      </c>
      <c r="D16041" s="2" t="s">
        <v>3843</v>
      </c>
      <c r="E16041" s="2" t="s">
        <v>243</v>
      </c>
      <c r="F16041" s="2" t="s">
        <v>4969</v>
      </c>
      <c r="G16041" s="5">
        <v>200</v>
      </c>
      <c r="H16041" s="5">
        <v>33.5</v>
      </c>
      <c r="I16041" s="5">
        <v>6700</v>
      </c>
      <c r="J16041" s="5">
        <v>14429001.220000003</v>
      </c>
      <c r="K16041" s="3" t="str" cm="1">
        <f t="array" ref="K16041">_xlfn.LET(_xlpm.d,UPPER(TRIM(CLEAN(SUBSTITUTE(F16041,CHAR(160),"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42" spans="2:11" hidden="1" x14ac:dyDescent="0.25">
      <c r="B16042" s="20">
        <v>45954</v>
      </c>
      <c r="C16042" s="2" t="s">
        <v>1</v>
      </c>
      <c r="D16042" s="2" t="s">
        <v>1148</v>
      </c>
      <c r="E16042" s="2" t="s">
        <v>236</v>
      </c>
      <c r="F16042" s="2" t="s">
        <v>4969</v>
      </c>
      <c r="G16042" s="5">
        <v>350</v>
      </c>
      <c r="H16042" s="5">
        <v>33.5</v>
      </c>
      <c r="I16042" s="5">
        <v>11725</v>
      </c>
      <c r="J16042" s="5">
        <v>14440726.220000003</v>
      </c>
      <c r="K16042" s="3" t="str" cm="1">
        <f t="array" ref="K16042">_xlfn.LET(_xlpm.d,UPPER(TRIM(CLEAN(SUBSTITUTE(F16042,CHAR(160),"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43" spans="2:11" hidden="1" x14ac:dyDescent="0.25">
      <c r="B16043" s="20">
        <v>45954</v>
      </c>
      <c r="C16043" s="2" t="s">
        <v>1</v>
      </c>
      <c r="D16043" s="2" t="s">
        <v>4512</v>
      </c>
      <c r="E16043" s="2" t="s">
        <v>259</v>
      </c>
      <c r="F16043" s="2" t="s">
        <v>4969</v>
      </c>
      <c r="G16043" s="5">
        <v>100</v>
      </c>
      <c r="H16043" s="5">
        <v>25.5</v>
      </c>
      <c r="I16043" s="5">
        <v>2550</v>
      </c>
      <c r="J16043" s="5">
        <v>14443276.220000003</v>
      </c>
      <c r="K16043" s="3" t="str" cm="1">
        <f t="array" ref="K16043">_xlfn.LET(_xlpm.d,UPPER(TRIM(CLEAN(SUBSTITUTE(F16043,CHAR(160),"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44" spans="2:11" hidden="1" x14ac:dyDescent="0.25">
      <c r="B16044" s="20">
        <v>45954</v>
      </c>
      <c r="C16044" s="2" t="s">
        <v>1</v>
      </c>
      <c r="D16044" s="2" t="s">
        <v>1598</v>
      </c>
      <c r="E16044" s="2" t="s">
        <v>154</v>
      </c>
      <c r="F16044" s="2" t="s">
        <v>4969</v>
      </c>
      <c r="G16044" s="5">
        <v>250</v>
      </c>
      <c r="H16044" s="5">
        <v>33.5</v>
      </c>
      <c r="I16044" s="5">
        <v>8375</v>
      </c>
      <c r="J16044" s="5">
        <v>14451651.220000003</v>
      </c>
      <c r="K16044" s="3" t="str" cm="1">
        <f t="array" ref="K16044">_xlfn.LET(_xlpm.d,UPPER(TRIM(CLEAN(SUBSTITUTE(F16044,CHAR(160),"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45" spans="2:11" hidden="1" x14ac:dyDescent="0.25">
      <c r="B16045" s="20">
        <v>45954</v>
      </c>
      <c r="C16045" s="2" t="s">
        <v>1</v>
      </c>
      <c r="D16045" s="2" t="s">
        <v>2159</v>
      </c>
      <c r="E16045" s="2" t="s">
        <v>186</v>
      </c>
      <c r="F16045" s="2" t="s">
        <v>4969</v>
      </c>
      <c r="G16045" s="5">
        <v>100</v>
      </c>
      <c r="H16045" s="5">
        <v>33.5</v>
      </c>
      <c r="I16045" s="5">
        <v>3350</v>
      </c>
      <c r="J16045" s="5">
        <v>14455001.220000003</v>
      </c>
      <c r="K16045" s="3" t="str" cm="1">
        <f t="array" ref="K16045">_xlfn.LET(_xlpm.d,UPPER(TRIM(CLEAN(SUBSTITUTE(F16045,CHAR(160),"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46" spans="2:11" hidden="1" x14ac:dyDescent="0.25">
      <c r="B16046" s="20">
        <v>45954</v>
      </c>
      <c r="C16046" s="2" t="s">
        <v>1</v>
      </c>
      <c r="D16046" s="2" t="s">
        <v>3844</v>
      </c>
      <c r="E16046" s="2" t="s">
        <v>195</v>
      </c>
      <c r="F16046" s="2" t="s">
        <v>4969</v>
      </c>
      <c r="G16046" s="5">
        <v>140</v>
      </c>
      <c r="H16046" s="5">
        <v>33.5</v>
      </c>
      <c r="I16046" s="5">
        <v>4690</v>
      </c>
      <c r="J16046" s="5">
        <v>14459691.220000003</v>
      </c>
      <c r="K16046" s="3" t="str" cm="1">
        <f t="array" ref="K16046">_xlfn.LET(_xlpm.d,UPPER(TRIM(CLEAN(SUBSTITUTE(F16046,CHAR(160),"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47" spans="2:11" hidden="1" x14ac:dyDescent="0.25">
      <c r="B16047" s="20">
        <v>45954</v>
      </c>
      <c r="C16047" s="2" t="s">
        <v>1</v>
      </c>
      <c r="D16047" s="2" t="s">
        <v>1149</v>
      </c>
      <c r="E16047" s="2" t="s">
        <v>234</v>
      </c>
      <c r="F16047" s="2" t="s">
        <v>4969</v>
      </c>
      <c r="G16047" s="5">
        <v>150</v>
      </c>
      <c r="H16047" s="5">
        <v>33.5</v>
      </c>
      <c r="I16047" s="5">
        <v>5025</v>
      </c>
      <c r="J16047" s="5">
        <v>14464716.220000003</v>
      </c>
      <c r="K16047" s="3" t="str" cm="1">
        <f t="array" ref="K16047">_xlfn.LET(_xlpm.d,UPPER(TRIM(CLEAN(SUBSTITUTE(F16047,CHAR(160),"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48" spans="2:11" hidden="1" x14ac:dyDescent="0.25">
      <c r="B16048" s="20">
        <v>45954</v>
      </c>
      <c r="C16048" s="2" t="s">
        <v>1</v>
      </c>
      <c r="D16048" s="2" t="s">
        <v>708</v>
      </c>
      <c r="E16048" s="2" t="s">
        <v>43</v>
      </c>
      <c r="F16048" s="2" t="s">
        <v>4969</v>
      </c>
      <c r="G16048" s="5">
        <v>45</v>
      </c>
      <c r="H16048" s="5">
        <v>28.95</v>
      </c>
      <c r="I16048" s="5">
        <v>1302.75</v>
      </c>
      <c r="J16048" s="5">
        <v>14466018.970000003</v>
      </c>
      <c r="K16048" s="3" t="str" cm="1">
        <f t="array" ref="K16048">_xlfn.LET(_xlpm.d,UPPER(TRIM(CLEAN(SUBSTITUTE(F16048,CHAR(160),"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49" spans="2:11" hidden="1" x14ac:dyDescent="0.25">
      <c r="B16049" s="20">
        <v>45954</v>
      </c>
      <c r="C16049" s="2" t="s">
        <v>1</v>
      </c>
      <c r="D16049" s="2" t="s">
        <v>2160</v>
      </c>
      <c r="E16049" s="2" t="s">
        <v>241</v>
      </c>
      <c r="F16049" s="2" t="s">
        <v>4969</v>
      </c>
      <c r="G16049" s="5">
        <v>150</v>
      </c>
      <c r="H16049" s="5">
        <v>33.5</v>
      </c>
      <c r="I16049" s="5">
        <v>5025</v>
      </c>
      <c r="J16049" s="5">
        <v>14471043.970000003</v>
      </c>
      <c r="K16049" s="3" t="str" cm="1">
        <f t="array" ref="K16049">_xlfn.LET(_xlpm.d,UPPER(TRIM(CLEAN(SUBSTITUTE(F16049,CHAR(160),"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50" spans="2:11" hidden="1" x14ac:dyDescent="0.25">
      <c r="B16050" s="20">
        <v>45954</v>
      </c>
      <c r="C16050" s="2" t="s">
        <v>1</v>
      </c>
      <c r="D16050" s="2" t="s">
        <v>3236</v>
      </c>
      <c r="E16050" s="2" t="s">
        <v>165</v>
      </c>
      <c r="F16050" s="2" t="s">
        <v>4969</v>
      </c>
      <c r="G16050" s="5">
        <v>110</v>
      </c>
      <c r="H16050" s="5">
        <v>33.5</v>
      </c>
      <c r="I16050" s="5">
        <v>3685</v>
      </c>
      <c r="J16050" s="5">
        <v>14474728.970000003</v>
      </c>
      <c r="K16050" s="3" t="str" cm="1">
        <f t="array" ref="K16050">_xlfn.LET(_xlpm.d,UPPER(TRIM(CLEAN(SUBSTITUTE(F16050,CHAR(160),"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51" spans="2:11" hidden="1" x14ac:dyDescent="0.25">
      <c r="B16051" s="20">
        <v>45954</v>
      </c>
      <c r="C16051" s="2" t="s">
        <v>1</v>
      </c>
      <c r="D16051" s="2" t="s">
        <v>5554</v>
      </c>
      <c r="E16051" s="2" t="s">
        <v>1726</v>
      </c>
      <c r="F16051" s="2" t="s">
        <v>4969</v>
      </c>
      <c r="G16051" s="5">
        <v>240</v>
      </c>
      <c r="H16051" s="5">
        <v>31.8</v>
      </c>
      <c r="I16051" s="5">
        <v>7632</v>
      </c>
      <c r="J16051" s="5">
        <v>14482360.970000003</v>
      </c>
      <c r="K16051" s="3" t="str" cm="1">
        <f t="array" ref="K16051">_xlfn.LET(_xlpm.d,UPPER(TRIM(CLEAN(SUBSTITUTE(F16051,CHAR(160),"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52" spans="2:11" hidden="1" x14ac:dyDescent="0.25">
      <c r="B16052" s="20">
        <v>45954</v>
      </c>
      <c r="C16052" s="2" t="s">
        <v>1</v>
      </c>
      <c r="D16052" s="2" t="s">
        <v>2161</v>
      </c>
      <c r="E16052" s="2" t="s">
        <v>73</v>
      </c>
      <c r="F16052" s="2" t="s">
        <v>4969</v>
      </c>
      <c r="G16052" s="5">
        <v>5</v>
      </c>
      <c r="H16052" s="5">
        <v>31.8</v>
      </c>
      <c r="I16052" s="5">
        <v>159</v>
      </c>
      <c r="J16052" s="5">
        <v>14482519.970000003</v>
      </c>
      <c r="K16052" s="3" t="str" cm="1">
        <f t="array" ref="K16052">_xlfn.LET(_xlpm.d,UPPER(TRIM(CLEAN(SUBSTITUTE(F16052,CHAR(160),"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53" spans="2:11" hidden="1" x14ac:dyDescent="0.25">
      <c r="B16053" s="20">
        <v>45954</v>
      </c>
      <c r="C16053" s="2" t="s">
        <v>1</v>
      </c>
      <c r="D16053" s="2" t="s">
        <v>2162</v>
      </c>
      <c r="E16053" s="2" t="s">
        <v>807</v>
      </c>
      <c r="F16053" s="2" t="s">
        <v>4969</v>
      </c>
      <c r="G16053" s="5">
        <v>70</v>
      </c>
      <c r="H16053" s="5">
        <v>31.8</v>
      </c>
      <c r="I16053" s="5">
        <v>2226</v>
      </c>
      <c r="J16053" s="5">
        <v>14484745.970000003</v>
      </c>
      <c r="K16053" s="3" t="str" cm="1">
        <f t="array" ref="K16053">_xlfn.LET(_xlpm.d,UPPER(TRIM(CLEAN(SUBSTITUTE(F16053,CHAR(160),"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54" spans="2:11" hidden="1" x14ac:dyDescent="0.25">
      <c r="B16054" s="20">
        <v>45954</v>
      </c>
      <c r="C16054" s="2" t="s">
        <v>1</v>
      </c>
      <c r="D16054" s="2" t="s">
        <v>2163</v>
      </c>
      <c r="E16054" s="2" t="s">
        <v>197</v>
      </c>
      <c r="F16054" s="2" t="s">
        <v>4969</v>
      </c>
      <c r="G16054" s="5">
        <v>800</v>
      </c>
      <c r="H16054" s="5">
        <v>33.5</v>
      </c>
      <c r="I16054" s="5">
        <v>26800</v>
      </c>
      <c r="J16054" s="5">
        <v>14511545.970000003</v>
      </c>
      <c r="K16054" s="3" t="str" cm="1">
        <f t="array" ref="K16054">_xlfn.LET(_xlpm.d,UPPER(TRIM(CLEAN(SUBSTITUTE(F16054,CHAR(160),"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55" spans="2:11" hidden="1" x14ac:dyDescent="0.25">
      <c r="B16055" s="20">
        <v>45954</v>
      </c>
      <c r="C16055" s="2" t="s">
        <v>1</v>
      </c>
      <c r="D16055" s="2" t="s">
        <v>3239</v>
      </c>
      <c r="E16055" s="2" t="s">
        <v>224</v>
      </c>
      <c r="F16055" s="2" t="s">
        <v>4969</v>
      </c>
      <c r="G16055" s="5">
        <v>900</v>
      </c>
      <c r="H16055" s="5">
        <v>33.5</v>
      </c>
      <c r="I16055" s="5">
        <v>30150</v>
      </c>
      <c r="J16055" s="5">
        <v>14541695.970000003</v>
      </c>
      <c r="K16055" s="3" t="str" cm="1">
        <f t="array" ref="K16055">_xlfn.LET(_xlpm.d,UPPER(TRIM(CLEAN(SUBSTITUTE(F16055,CHAR(160),"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56" spans="2:11" hidden="1" x14ac:dyDescent="0.25">
      <c r="B16056" s="20">
        <v>45954</v>
      </c>
      <c r="C16056" s="2" t="s">
        <v>1</v>
      </c>
      <c r="D16056" s="2" t="s">
        <v>3240</v>
      </c>
      <c r="E16056" s="2" t="s">
        <v>307</v>
      </c>
      <c r="F16056" s="2" t="s">
        <v>4969</v>
      </c>
      <c r="G16056" s="5">
        <v>400</v>
      </c>
      <c r="H16056" s="5">
        <v>33.5</v>
      </c>
      <c r="I16056" s="5">
        <v>13400</v>
      </c>
      <c r="J16056" s="5">
        <v>14555095.970000003</v>
      </c>
      <c r="K16056" s="3" t="str" cm="1">
        <f t="array" ref="K16056">_xlfn.LET(_xlpm.d,UPPER(TRIM(CLEAN(SUBSTITUTE(F16056,CHAR(160),"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57" spans="2:11" hidden="1" x14ac:dyDescent="0.25">
      <c r="B16057" s="20">
        <v>45955</v>
      </c>
      <c r="C16057" s="2" t="s">
        <v>1</v>
      </c>
      <c r="D16057" s="2" t="s">
        <v>5555</v>
      </c>
      <c r="E16057" s="2" t="s">
        <v>162</v>
      </c>
      <c r="F16057" s="2" t="s">
        <v>4969</v>
      </c>
      <c r="G16057" s="5">
        <v>800</v>
      </c>
      <c r="H16057" s="5">
        <v>33.5</v>
      </c>
      <c r="I16057" s="5">
        <v>26800</v>
      </c>
      <c r="J16057" s="5">
        <v>14581895.970000003</v>
      </c>
      <c r="K16057" s="3" t="str" cm="1">
        <f t="array" ref="K16057">_xlfn.LET(_xlpm.d,UPPER(TRIM(CLEAN(SUBSTITUTE(F16057,CHAR(160),"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58" spans="2:11" hidden="1" x14ac:dyDescent="0.25">
      <c r="B16058" s="20">
        <v>45957</v>
      </c>
      <c r="C16058" s="2" t="s">
        <v>1</v>
      </c>
      <c r="D16058" s="2" t="s">
        <v>3241</v>
      </c>
      <c r="E16058" s="2" t="s">
        <v>170</v>
      </c>
      <c r="F16058" s="2" t="s">
        <v>4969</v>
      </c>
      <c r="G16058" s="5">
        <v>230</v>
      </c>
      <c r="H16058" s="5">
        <v>31.8</v>
      </c>
      <c r="I16058" s="5">
        <v>7314</v>
      </c>
      <c r="J16058" s="5">
        <v>14589209.970000003</v>
      </c>
      <c r="K16058" s="3" t="str" cm="1">
        <f t="array" ref="K16058">_xlfn.LET(_xlpm.d,UPPER(TRIM(CLEAN(SUBSTITUTE(F16058,CHAR(160),"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59" spans="2:11" hidden="1" x14ac:dyDescent="0.25">
      <c r="B16059" s="20">
        <v>45957</v>
      </c>
      <c r="C16059" s="2" t="s">
        <v>1</v>
      </c>
      <c r="D16059" s="2" t="s">
        <v>2164</v>
      </c>
      <c r="E16059" s="2" t="s">
        <v>2165</v>
      </c>
      <c r="F16059" s="2" t="s">
        <v>4969</v>
      </c>
      <c r="G16059" s="5">
        <v>36</v>
      </c>
      <c r="H16059" s="5">
        <v>31.8</v>
      </c>
      <c r="I16059" s="5">
        <v>1144.8</v>
      </c>
      <c r="J16059" s="5">
        <v>14590354.770000003</v>
      </c>
      <c r="K16059" s="3" t="str" cm="1">
        <f t="array" ref="K16059">_xlfn.LET(_xlpm.d,UPPER(TRIM(CLEAN(SUBSTITUTE(F16059,CHAR(160),"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60" spans="2:11" hidden="1" x14ac:dyDescent="0.25">
      <c r="B16060" s="20">
        <v>45957</v>
      </c>
      <c r="C16060" s="2" t="s">
        <v>1</v>
      </c>
      <c r="D16060" s="2" t="s">
        <v>4193</v>
      </c>
      <c r="E16060" s="2" t="s">
        <v>1235</v>
      </c>
      <c r="F16060" s="2" t="s">
        <v>4969</v>
      </c>
      <c r="G16060" s="5">
        <v>20</v>
      </c>
      <c r="H16060" s="5">
        <v>31.8</v>
      </c>
      <c r="I16060" s="5">
        <v>636</v>
      </c>
      <c r="J16060" s="5">
        <v>14590990.770000003</v>
      </c>
      <c r="K16060" s="3" t="str" cm="1">
        <f t="array" ref="K16060">_xlfn.LET(_xlpm.d,UPPER(TRIM(CLEAN(SUBSTITUTE(F16060,CHAR(160),"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61" spans="2:11" hidden="1" x14ac:dyDescent="0.25">
      <c r="B16061" s="20">
        <v>45957</v>
      </c>
      <c r="C16061" s="2" t="s">
        <v>1</v>
      </c>
      <c r="D16061" s="2" t="s">
        <v>3242</v>
      </c>
      <c r="E16061" s="2" t="s">
        <v>832</v>
      </c>
      <c r="F16061" s="2" t="s">
        <v>4969</v>
      </c>
      <c r="G16061" s="5">
        <v>80</v>
      </c>
      <c r="H16061" s="5">
        <v>31.8</v>
      </c>
      <c r="I16061" s="5">
        <v>2544</v>
      </c>
      <c r="J16061" s="5">
        <v>14593534.770000003</v>
      </c>
      <c r="K16061" s="3" t="str" cm="1">
        <f t="array" ref="K16061">_xlfn.LET(_xlpm.d,UPPER(TRIM(CLEAN(SUBSTITUTE(F16061,CHAR(160),"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62" spans="2:11" hidden="1" x14ac:dyDescent="0.25">
      <c r="B16062" s="20">
        <v>45957</v>
      </c>
      <c r="C16062" s="2" t="s">
        <v>1</v>
      </c>
      <c r="D16062" s="2" t="s">
        <v>2166</v>
      </c>
      <c r="E16062" s="2" t="s">
        <v>25</v>
      </c>
      <c r="F16062" s="2" t="s">
        <v>4969</v>
      </c>
      <c r="G16062" s="5">
        <v>30</v>
      </c>
      <c r="H16062" s="5">
        <v>28.55</v>
      </c>
      <c r="I16062" s="5">
        <v>856.5</v>
      </c>
      <c r="J16062" s="5">
        <v>14594391.270000003</v>
      </c>
      <c r="K16062" s="3" t="str" cm="1">
        <f t="array" ref="K16062">_xlfn.LET(_xlpm.d,UPPER(TRIM(CLEAN(SUBSTITUTE(F16062,CHAR(160),"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63" spans="2:11" hidden="1" x14ac:dyDescent="0.25">
      <c r="B16063" s="20">
        <v>45957</v>
      </c>
      <c r="C16063" s="2" t="s">
        <v>1</v>
      </c>
      <c r="D16063" s="2" t="s">
        <v>2167</v>
      </c>
      <c r="E16063" s="2" t="s">
        <v>807</v>
      </c>
      <c r="F16063" s="2" t="s">
        <v>4969</v>
      </c>
      <c r="G16063" s="5">
        <v>60</v>
      </c>
      <c r="H16063" s="5">
        <v>31.8</v>
      </c>
      <c r="I16063" s="5">
        <v>1908</v>
      </c>
      <c r="J16063" s="5">
        <v>14596299.270000003</v>
      </c>
      <c r="K16063" s="3" t="str" cm="1">
        <f t="array" ref="K16063">_xlfn.LET(_xlpm.d,UPPER(TRIM(CLEAN(SUBSTITUTE(F16063,CHAR(160),"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64" spans="2:11" hidden="1" x14ac:dyDescent="0.25">
      <c r="B16064" s="20">
        <v>45957</v>
      </c>
      <c r="C16064" s="2" t="s">
        <v>1</v>
      </c>
      <c r="D16064" s="2" t="s">
        <v>5556</v>
      </c>
      <c r="E16064" s="2" t="s">
        <v>135</v>
      </c>
      <c r="F16064" s="2" t="s">
        <v>4969</v>
      </c>
      <c r="G16064" s="5">
        <v>100</v>
      </c>
      <c r="H16064" s="5">
        <v>33.5</v>
      </c>
      <c r="I16064" s="5">
        <v>3350</v>
      </c>
      <c r="J16064" s="5">
        <v>14599649.270000003</v>
      </c>
      <c r="K16064" s="3" t="str" cm="1">
        <f t="array" ref="K16064">_xlfn.LET(_xlpm.d,UPPER(TRIM(CLEAN(SUBSTITUTE(F16064,CHAR(160),"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65" spans="2:11" hidden="1" x14ac:dyDescent="0.25">
      <c r="B16065" s="20">
        <v>45957</v>
      </c>
      <c r="C16065" s="2" t="s">
        <v>1</v>
      </c>
      <c r="D16065" s="2" t="s">
        <v>5557</v>
      </c>
      <c r="E16065" s="2" t="s">
        <v>160</v>
      </c>
      <c r="F16065" s="2" t="s">
        <v>4969</v>
      </c>
      <c r="G16065" s="5">
        <v>320</v>
      </c>
      <c r="H16065" s="5">
        <v>33.5</v>
      </c>
      <c r="I16065" s="5">
        <v>10720</v>
      </c>
      <c r="J16065" s="5">
        <v>14610369.270000003</v>
      </c>
      <c r="K16065" s="3" t="str" cm="1">
        <f t="array" ref="K16065">_xlfn.LET(_xlpm.d,UPPER(TRIM(CLEAN(SUBSTITUTE(F16065,CHAR(160),"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66" spans="2:11" hidden="1" x14ac:dyDescent="0.25">
      <c r="B16066" s="20">
        <v>45957</v>
      </c>
      <c r="C16066" s="2" t="s">
        <v>1</v>
      </c>
      <c r="D16066" s="2" t="s">
        <v>2168</v>
      </c>
      <c r="E16066" s="2" t="s">
        <v>254</v>
      </c>
      <c r="F16066" s="2" t="s">
        <v>4969</v>
      </c>
      <c r="G16066" s="5">
        <v>150</v>
      </c>
      <c r="H16066" s="5">
        <v>33.5</v>
      </c>
      <c r="I16066" s="5">
        <v>5025</v>
      </c>
      <c r="J16066" s="5">
        <v>14615394.270000003</v>
      </c>
      <c r="K16066" s="3" t="str" cm="1">
        <f t="array" ref="K16066">_xlfn.LET(_xlpm.d,UPPER(TRIM(CLEAN(SUBSTITUTE(F16066,CHAR(160),"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67" spans="2:11" hidden="1" x14ac:dyDescent="0.25">
      <c r="B16067" s="20">
        <v>45957</v>
      </c>
      <c r="C16067" s="2" t="s">
        <v>1</v>
      </c>
      <c r="D16067" s="2" t="s">
        <v>2169</v>
      </c>
      <c r="E16067" s="2" t="s">
        <v>248</v>
      </c>
      <c r="F16067" s="2" t="s">
        <v>4969</v>
      </c>
      <c r="G16067" s="5">
        <v>200</v>
      </c>
      <c r="H16067" s="5">
        <v>25.5</v>
      </c>
      <c r="I16067" s="5">
        <v>5100</v>
      </c>
      <c r="J16067" s="5">
        <v>14620494.270000003</v>
      </c>
      <c r="K16067" s="3" t="str" cm="1">
        <f t="array" ref="K16067">_xlfn.LET(_xlpm.d,UPPER(TRIM(CLEAN(SUBSTITUTE(F16067,CHAR(160),"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68" spans="2:11" hidden="1" x14ac:dyDescent="0.25">
      <c r="B16068" s="20">
        <v>45957</v>
      </c>
      <c r="C16068" s="2" t="s">
        <v>1</v>
      </c>
      <c r="D16068" s="2" t="s">
        <v>5558</v>
      </c>
      <c r="E16068" s="2" t="s">
        <v>251</v>
      </c>
      <c r="F16068" s="2" t="s">
        <v>4969</v>
      </c>
      <c r="G16068" s="5">
        <v>150</v>
      </c>
      <c r="H16068" s="5">
        <v>33.5</v>
      </c>
      <c r="I16068" s="5">
        <v>5025</v>
      </c>
      <c r="J16068" s="5">
        <v>14625519.270000003</v>
      </c>
      <c r="K16068" s="3" t="str" cm="1">
        <f t="array" ref="K16068">_xlfn.LET(_xlpm.d,UPPER(TRIM(CLEAN(SUBSTITUTE(F16068,CHAR(160),"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69" spans="2:11" hidden="1" x14ac:dyDescent="0.25">
      <c r="B16069" s="20">
        <v>45957</v>
      </c>
      <c r="C16069" s="2" t="s">
        <v>1</v>
      </c>
      <c r="D16069" s="2" t="s">
        <v>5559</v>
      </c>
      <c r="E16069" s="2" t="s">
        <v>246</v>
      </c>
      <c r="F16069" s="2" t="s">
        <v>4969</v>
      </c>
      <c r="G16069" s="5">
        <v>120</v>
      </c>
      <c r="H16069" s="5">
        <v>33.5</v>
      </c>
      <c r="I16069" s="5">
        <v>4020</v>
      </c>
      <c r="J16069" s="5">
        <v>14629539.270000003</v>
      </c>
      <c r="K16069" s="3" t="str" cm="1">
        <f t="array" ref="K16069">_xlfn.LET(_xlpm.d,UPPER(TRIM(CLEAN(SUBSTITUTE(F16069,CHAR(160),"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70" spans="2:11" hidden="1" x14ac:dyDescent="0.25">
      <c r="B16070" s="20">
        <v>45958</v>
      </c>
      <c r="C16070" s="2" t="s">
        <v>1</v>
      </c>
      <c r="D16070" s="2" t="s">
        <v>1290</v>
      </c>
      <c r="E16070" s="2" t="s">
        <v>143</v>
      </c>
      <c r="F16070" s="2" t="s">
        <v>4969</v>
      </c>
      <c r="G16070" s="5">
        <v>250</v>
      </c>
      <c r="H16070" s="5">
        <v>25.5</v>
      </c>
      <c r="I16070" s="5">
        <v>6375</v>
      </c>
      <c r="J16070" s="5">
        <v>14635914.270000003</v>
      </c>
      <c r="K16070" s="3" t="str" cm="1">
        <f t="array" ref="K16070">_xlfn.LET(_xlpm.d,UPPER(TRIM(CLEAN(SUBSTITUTE(F16070,CHAR(160),"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71" spans="2:11" hidden="1" x14ac:dyDescent="0.25">
      <c r="B16071" s="20">
        <v>45958</v>
      </c>
      <c r="C16071" s="2" t="s">
        <v>1</v>
      </c>
      <c r="D16071" s="2" t="s">
        <v>1291</v>
      </c>
      <c r="E16071" s="2" t="s">
        <v>266</v>
      </c>
      <c r="F16071" s="2" t="s">
        <v>4969</v>
      </c>
      <c r="G16071" s="5">
        <v>70</v>
      </c>
      <c r="H16071" s="5">
        <v>25.5</v>
      </c>
      <c r="I16071" s="5">
        <v>1785</v>
      </c>
      <c r="J16071" s="5">
        <v>14637699.270000003</v>
      </c>
      <c r="K16071" s="3" t="str" cm="1">
        <f t="array" ref="K16071">_xlfn.LET(_xlpm.d,UPPER(TRIM(CLEAN(SUBSTITUTE(F16071,CHAR(160),"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72" spans="2:11" hidden="1" x14ac:dyDescent="0.25">
      <c r="B16072" s="20">
        <v>45958</v>
      </c>
      <c r="C16072" s="2" t="s">
        <v>1</v>
      </c>
      <c r="D16072" s="2" t="s">
        <v>5560</v>
      </c>
      <c r="E16072" s="2" t="s">
        <v>276</v>
      </c>
      <c r="F16072" s="2" t="s">
        <v>4969</v>
      </c>
      <c r="G16072" s="5">
        <v>160</v>
      </c>
      <c r="H16072" s="5">
        <v>33.5</v>
      </c>
      <c r="I16072" s="5">
        <v>5360</v>
      </c>
      <c r="J16072" s="5">
        <v>14643059.270000003</v>
      </c>
      <c r="K16072" s="3" t="str" cm="1">
        <f t="array" ref="K16072">_xlfn.LET(_xlpm.d,UPPER(TRIM(CLEAN(SUBSTITUTE(F16072,CHAR(160),"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73" spans="2:11" hidden="1" x14ac:dyDescent="0.25">
      <c r="B16073" s="20">
        <v>45958</v>
      </c>
      <c r="C16073" s="2" t="s">
        <v>1</v>
      </c>
      <c r="D16073" s="2" t="s">
        <v>3243</v>
      </c>
      <c r="E16073" s="2" t="s">
        <v>186</v>
      </c>
      <c r="F16073" s="2" t="s">
        <v>4969</v>
      </c>
      <c r="G16073" s="5">
        <v>110</v>
      </c>
      <c r="H16073" s="5">
        <v>33.5</v>
      </c>
      <c r="I16073" s="5">
        <v>3685</v>
      </c>
      <c r="J16073" s="5">
        <v>14646744.270000003</v>
      </c>
      <c r="K16073" s="3" t="str" cm="1">
        <f t="array" ref="K16073">_xlfn.LET(_xlpm.d,UPPER(TRIM(CLEAN(SUBSTITUTE(F16073,CHAR(160),"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74" spans="2:11" hidden="1" x14ac:dyDescent="0.25">
      <c r="B16074" s="20">
        <v>45958</v>
      </c>
      <c r="C16074" s="2" t="s">
        <v>1</v>
      </c>
      <c r="D16074" s="2" t="s">
        <v>2170</v>
      </c>
      <c r="E16074" s="2" t="s">
        <v>232</v>
      </c>
      <c r="F16074" s="2" t="s">
        <v>4969</v>
      </c>
      <c r="G16074" s="5">
        <v>220</v>
      </c>
      <c r="H16074" s="5">
        <v>33.5</v>
      </c>
      <c r="I16074" s="5">
        <v>7370</v>
      </c>
      <c r="J16074" s="5">
        <v>14654114.270000003</v>
      </c>
      <c r="K16074" s="3" t="str" cm="1">
        <f t="array" ref="K16074">_xlfn.LET(_xlpm.d,UPPER(TRIM(CLEAN(SUBSTITUTE(F16074,CHAR(160),"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75" spans="2:11" hidden="1" x14ac:dyDescent="0.25">
      <c r="B16075" s="20">
        <v>45958</v>
      </c>
      <c r="C16075" s="2" t="s">
        <v>1</v>
      </c>
      <c r="D16075" s="2" t="s">
        <v>1150</v>
      </c>
      <c r="E16075" s="2" t="s">
        <v>147</v>
      </c>
      <c r="F16075" s="2" t="s">
        <v>4969</v>
      </c>
      <c r="G16075" s="5">
        <v>150</v>
      </c>
      <c r="H16075" s="5">
        <v>33.5</v>
      </c>
      <c r="I16075" s="5">
        <v>5025</v>
      </c>
      <c r="J16075" s="5">
        <v>14659139.270000003</v>
      </c>
      <c r="K16075" s="3" t="str" cm="1">
        <f t="array" ref="K16075">_xlfn.LET(_xlpm.d,UPPER(TRIM(CLEAN(SUBSTITUTE(F16075,CHAR(160),"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76" spans="2:11" hidden="1" x14ac:dyDescent="0.25">
      <c r="B16076" s="20">
        <v>45958</v>
      </c>
      <c r="C16076" s="2" t="s">
        <v>1</v>
      </c>
      <c r="D16076" s="2" t="s">
        <v>5561</v>
      </c>
      <c r="E16076" s="2" t="s">
        <v>160</v>
      </c>
      <c r="F16076" s="2" t="s">
        <v>4969</v>
      </c>
      <c r="G16076" s="5">
        <v>200</v>
      </c>
      <c r="H16076" s="5">
        <v>33.5</v>
      </c>
      <c r="I16076" s="5">
        <v>6700</v>
      </c>
      <c r="J16076" s="5">
        <v>14665839.270000003</v>
      </c>
      <c r="K16076" s="3" t="str" cm="1">
        <f t="array" ref="K16076">_xlfn.LET(_xlpm.d,UPPER(TRIM(CLEAN(SUBSTITUTE(F16076,CHAR(160),"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77" spans="2:11" hidden="1" x14ac:dyDescent="0.25">
      <c r="B16077" s="20">
        <v>45958</v>
      </c>
      <c r="C16077" s="2" t="s">
        <v>1</v>
      </c>
      <c r="D16077" s="2" t="s">
        <v>2171</v>
      </c>
      <c r="E16077" s="2" t="s">
        <v>214</v>
      </c>
      <c r="F16077" s="2" t="s">
        <v>4969</v>
      </c>
      <c r="G16077" s="5">
        <v>200</v>
      </c>
      <c r="H16077" s="5">
        <v>25.5</v>
      </c>
      <c r="I16077" s="5">
        <v>5100</v>
      </c>
      <c r="J16077" s="5">
        <v>14670939.270000003</v>
      </c>
      <c r="K16077" s="3" t="str" cm="1">
        <f t="array" ref="K16077">_xlfn.LET(_xlpm.d,UPPER(TRIM(CLEAN(SUBSTITUTE(F16077,CHAR(160),"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78" spans="2:11" hidden="1" x14ac:dyDescent="0.25">
      <c r="B16078" s="20">
        <v>45958</v>
      </c>
      <c r="C16078" s="2" t="s">
        <v>1</v>
      </c>
      <c r="D16078" s="2" t="s">
        <v>2172</v>
      </c>
      <c r="E16078" s="2" t="s">
        <v>78</v>
      </c>
      <c r="F16078" s="2" t="s">
        <v>4969</v>
      </c>
      <c r="G16078" s="5">
        <v>180</v>
      </c>
      <c r="H16078" s="5">
        <v>33.5</v>
      </c>
      <c r="I16078" s="5">
        <v>6030</v>
      </c>
      <c r="J16078" s="5">
        <v>14676969.270000003</v>
      </c>
      <c r="K16078" s="3" t="str" cm="1">
        <f t="array" ref="K16078">_xlfn.LET(_xlpm.d,UPPER(TRIM(CLEAN(SUBSTITUTE(F16078,CHAR(160),"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79" spans="2:11" hidden="1" x14ac:dyDescent="0.25">
      <c r="B16079" s="20">
        <v>45958</v>
      </c>
      <c r="C16079" s="2" t="s">
        <v>1</v>
      </c>
      <c r="D16079" s="2" t="s">
        <v>2173</v>
      </c>
      <c r="E16079" s="2" t="s">
        <v>165</v>
      </c>
      <c r="F16079" s="2" t="s">
        <v>4969</v>
      </c>
      <c r="G16079" s="5">
        <v>110</v>
      </c>
      <c r="H16079" s="5">
        <v>33.5</v>
      </c>
      <c r="I16079" s="5">
        <v>3685</v>
      </c>
      <c r="J16079" s="5">
        <v>14680654.270000003</v>
      </c>
      <c r="K16079" s="3" t="str" cm="1">
        <f t="array" ref="K16079">_xlfn.LET(_xlpm.d,UPPER(TRIM(CLEAN(SUBSTITUTE(F16079,CHAR(160),"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80" spans="2:11" hidden="1" x14ac:dyDescent="0.25">
      <c r="B16080" s="20">
        <v>45958</v>
      </c>
      <c r="C16080" s="2" t="s">
        <v>1</v>
      </c>
      <c r="D16080" s="2" t="s">
        <v>3890</v>
      </c>
      <c r="E16080" s="2" t="s">
        <v>158</v>
      </c>
      <c r="F16080" s="2" t="s">
        <v>4969</v>
      </c>
      <c r="G16080" s="5">
        <v>150</v>
      </c>
      <c r="H16080" s="5">
        <v>25.5</v>
      </c>
      <c r="I16080" s="5">
        <v>3825</v>
      </c>
      <c r="J16080" s="5">
        <v>14684479.270000003</v>
      </c>
      <c r="K16080" s="3" t="str" cm="1">
        <f t="array" ref="K16080">_xlfn.LET(_xlpm.d,UPPER(TRIM(CLEAN(SUBSTITUTE(F16080,CHAR(160),"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81" spans="2:11" hidden="1" x14ac:dyDescent="0.25">
      <c r="B16081" s="20">
        <v>45958</v>
      </c>
      <c r="C16081" s="2" t="s">
        <v>1</v>
      </c>
      <c r="D16081" s="2" t="s">
        <v>1151</v>
      </c>
      <c r="E16081" s="2" t="s">
        <v>156</v>
      </c>
      <c r="F16081" s="2" t="s">
        <v>4969</v>
      </c>
      <c r="G16081" s="5">
        <v>100</v>
      </c>
      <c r="H16081" s="5">
        <v>25.5</v>
      </c>
      <c r="I16081" s="5">
        <v>2550</v>
      </c>
      <c r="J16081" s="5">
        <v>14687029.270000003</v>
      </c>
      <c r="K16081" s="3" t="str" cm="1">
        <f t="array" ref="K16081">_xlfn.LET(_xlpm.d,UPPER(TRIM(CLEAN(SUBSTITUTE(F16081,CHAR(160),"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82" spans="2:11" hidden="1" x14ac:dyDescent="0.25">
      <c r="B16082" s="20">
        <v>45958</v>
      </c>
      <c r="C16082" s="2" t="s">
        <v>1</v>
      </c>
      <c r="D16082" s="2" t="s">
        <v>3244</v>
      </c>
      <c r="E16082" s="2" t="s">
        <v>234</v>
      </c>
      <c r="F16082" s="2" t="s">
        <v>4969</v>
      </c>
      <c r="G16082" s="5">
        <v>200</v>
      </c>
      <c r="H16082" s="5">
        <v>33.5</v>
      </c>
      <c r="I16082" s="5">
        <v>6700</v>
      </c>
      <c r="J16082" s="5">
        <v>14693729.270000003</v>
      </c>
      <c r="K16082" s="3" t="str" cm="1">
        <f t="array" ref="K16082">_xlfn.LET(_xlpm.d,UPPER(TRIM(CLEAN(SUBSTITUTE(F16082,CHAR(160),"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83" spans="2:11" hidden="1" x14ac:dyDescent="0.25">
      <c r="B16083" s="20">
        <v>45958</v>
      </c>
      <c r="C16083" s="2" t="s">
        <v>1</v>
      </c>
      <c r="D16083" s="2" t="s">
        <v>4284</v>
      </c>
      <c r="E16083" s="2" t="s">
        <v>141</v>
      </c>
      <c r="F16083" s="2" t="s">
        <v>4969</v>
      </c>
      <c r="G16083" s="5">
        <v>200</v>
      </c>
      <c r="H16083" s="5">
        <v>25.5</v>
      </c>
      <c r="I16083" s="5">
        <v>5100</v>
      </c>
      <c r="J16083" s="5">
        <v>14698829.270000003</v>
      </c>
      <c r="K16083" s="3" t="str" cm="1">
        <f t="array" ref="K16083">_xlfn.LET(_xlpm.d,UPPER(TRIM(CLEAN(SUBSTITUTE(F16083,CHAR(160),"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84" spans="2:11" hidden="1" x14ac:dyDescent="0.25">
      <c r="B16084" s="20">
        <v>45958</v>
      </c>
      <c r="C16084" s="2" t="s">
        <v>1</v>
      </c>
      <c r="D16084" s="2" t="s">
        <v>848</v>
      </c>
      <c r="E16084" s="2" t="s">
        <v>796</v>
      </c>
      <c r="F16084" s="2" t="s">
        <v>4969</v>
      </c>
      <c r="G16084" s="5">
        <v>120</v>
      </c>
      <c r="H16084" s="5">
        <v>29.99</v>
      </c>
      <c r="I16084" s="5">
        <v>3598.8</v>
      </c>
      <c r="J16084" s="5">
        <v>14702428.070000004</v>
      </c>
      <c r="K16084" s="3" t="str" cm="1">
        <f t="array" ref="K16084">_xlfn.LET(_xlpm.d,UPPER(TRIM(CLEAN(SUBSTITUTE(F16084,CHAR(160),"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85" spans="2:11" hidden="1" x14ac:dyDescent="0.25">
      <c r="B16085" s="20">
        <v>45958</v>
      </c>
      <c r="C16085" s="2" t="s">
        <v>1</v>
      </c>
      <c r="D16085" s="2" t="s">
        <v>3245</v>
      </c>
      <c r="E16085" s="2" t="s">
        <v>6</v>
      </c>
      <c r="F16085" s="2" t="s">
        <v>4969</v>
      </c>
      <c r="G16085" s="5">
        <v>130</v>
      </c>
      <c r="H16085" s="5">
        <v>33.99</v>
      </c>
      <c r="I16085" s="5">
        <v>4418.7</v>
      </c>
      <c r="J16085" s="5">
        <v>14706846.770000003</v>
      </c>
      <c r="K16085" s="3" t="str" cm="1">
        <f t="array" ref="K16085">_xlfn.LET(_xlpm.d,UPPER(TRIM(CLEAN(SUBSTITUTE(F16085,CHAR(160),"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86" spans="2:11" hidden="1" x14ac:dyDescent="0.25">
      <c r="B16086" s="20">
        <v>45958</v>
      </c>
      <c r="C16086" s="2" t="s">
        <v>1</v>
      </c>
      <c r="D16086" s="2" t="s">
        <v>5562</v>
      </c>
      <c r="E16086" s="2" t="s">
        <v>1735</v>
      </c>
      <c r="F16086" s="2" t="s">
        <v>4969</v>
      </c>
      <c r="G16086" s="5">
        <v>110</v>
      </c>
      <c r="H16086" s="5">
        <v>33.99</v>
      </c>
      <c r="I16086" s="5">
        <v>3738.9</v>
      </c>
      <c r="J16086" s="5">
        <v>14710585.670000004</v>
      </c>
      <c r="K16086" s="3" t="str" cm="1">
        <f t="array" ref="K16086">_xlfn.LET(_xlpm.d,UPPER(TRIM(CLEAN(SUBSTITUTE(F16086,CHAR(160),"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87" spans="2:11" hidden="1" x14ac:dyDescent="0.25">
      <c r="B16087" s="20">
        <v>45958</v>
      </c>
      <c r="C16087" s="2" t="s">
        <v>1</v>
      </c>
      <c r="D16087" s="2" t="s">
        <v>5563</v>
      </c>
      <c r="E16087" s="2" t="s">
        <v>61</v>
      </c>
      <c r="F16087" s="2" t="s">
        <v>4969</v>
      </c>
      <c r="G16087" s="5">
        <v>30</v>
      </c>
      <c r="H16087" s="5">
        <v>31.2</v>
      </c>
      <c r="I16087" s="5">
        <v>936</v>
      </c>
      <c r="J16087" s="5">
        <v>14711521.670000004</v>
      </c>
      <c r="K16087" s="3" t="str" cm="1">
        <f t="array" ref="K16087">_xlfn.LET(_xlpm.d,UPPER(TRIM(CLEAN(SUBSTITUTE(F16087,CHAR(160),"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88" spans="2:11" hidden="1" x14ac:dyDescent="0.25">
      <c r="B16088" s="20">
        <v>45958</v>
      </c>
      <c r="C16088" s="2" t="s">
        <v>1</v>
      </c>
      <c r="D16088" s="2" t="s">
        <v>710</v>
      </c>
      <c r="E16088" s="2" t="s">
        <v>261</v>
      </c>
      <c r="F16088" s="2" t="s">
        <v>4969</v>
      </c>
      <c r="G16088" s="5">
        <v>170</v>
      </c>
      <c r="H16088" s="5">
        <v>25.5</v>
      </c>
      <c r="I16088" s="5">
        <v>4335</v>
      </c>
      <c r="J16088" s="5">
        <v>14715856.670000004</v>
      </c>
      <c r="K16088" s="3" t="str" cm="1">
        <f t="array" ref="K16088">_xlfn.LET(_xlpm.d,UPPER(TRIM(CLEAN(SUBSTITUTE(F16088,CHAR(160),"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89" spans="2:11" hidden="1" x14ac:dyDescent="0.25">
      <c r="B16089" s="20">
        <v>45958</v>
      </c>
      <c r="C16089" s="2" t="s">
        <v>1</v>
      </c>
      <c r="D16089" s="2" t="s">
        <v>3246</v>
      </c>
      <c r="E16089" s="2" t="s">
        <v>50</v>
      </c>
      <c r="F16089" s="2" t="s">
        <v>4969</v>
      </c>
      <c r="G16089" s="5">
        <v>270</v>
      </c>
      <c r="H16089" s="5">
        <v>30</v>
      </c>
      <c r="I16089" s="5">
        <v>8100</v>
      </c>
      <c r="J16089" s="5">
        <v>14723956.670000004</v>
      </c>
      <c r="K16089" s="3" t="str" cm="1">
        <f t="array" ref="K16089">_xlfn.LET(_xlpm.d,UPPER(TRIM(CLEAN(SUBSTITUTE(F16089,CHAR(160),"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90" spans="2:11" hidden="1" x14ac:dyDescent="0.25">
      <c r="B16090" s="20">
        <v>45958</v>
      </c>
      <c r="C16090" s="2" t="s">
        <v>1</v>
      </c>
      <c r="D16090" s="2" t="s">
        <v>5564</v>
      </c>
      <c r="E16090" s="2" t="s">
        <v>832</v>
      </c>
      <c r="F16090" s="2" t="s">
        <v>4969</v>
      </c>
      <c r="G16090" s="5">
        <v>10</v>
      </c>
      <c r="H16090" s="5">
        <v>31.8</v>
      </c>
      <c r="I16090" s="5">
        <v>318</v>
      </c>
      <c r="J16090" s="5">
        <v>14724274.670000004</v>
      </c>
      <c r="K16090" s="3" t="str" cm="1">
        <f t="array" ref="K16090">_xlfn.LET(_xlpm.d,UPPER(TRIM(CLEAN(SUBSTITUTE(F16090,CHAR(160),"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91" spans="2:11" hidden="1" x14ac:dyDescent="0.25">
      <c r="B16091" s="20">
        <v>45958</v>
      </c>
      <c r="C16091" s="2" t="s">
        <v>1</v>
      </c>
      <c r="D16091" s="2" t="s">
        <v>5565</v>
      </c>
      <c r="E16091" s="2" t="s">
        <v>5004</v>
      </c>
      <c r="F16091" s="2" t="s">
        <v>4969</v>
      </c>
      <c r="G16091" s="5">
        <v>30</v>
      </c>
      <c r="H16091" s="5">
        <v>31.8</v>
      </c>
      <c r="I16091" s="5">
        <v>954</v>
      </c>
      <c r="J16091" s="5">
        <v>14725228.670000004</v>
      </c>
      <c r="K16091" s="3" t="str" cm="1">
        <f t="array" ref="K16091">_xlfn.LET(_xlpm.d,UPPER(TRIM(CLEAN(SUBSTITUTE(F16091,CHAR(160),"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92" spans="2:11" hidden="1" x14ac:dyDescent="0.25">
      <c r="B16092" s="20">
        <v>45958</v>
      </c>
      <c r="C16092" s="2" t="s">
        <v>1</v>
      </c>
      <c r="D16092" s="2" t="s">
        <v>3248</v>
      </c>
      <c r="E16092" s="2" t="s">
        <v>3</v>
      </c>
      <c r="F16092" s="2" t="s">
        <v>4969</v>
      </c>
      <c r="G16092" s="5">
        <v>70</v>
      </c>
      <c r="H16092" s="5">
        <v>31.8</v>
      </c>
      <c r="I16092" s="5">
        <v>2226</v>
      </c>
      <c r="J16092" s="5">
        <v>14727454.670000004</v>
      </c>
      <c r="K16092" s="3" t="str" cm="1">
        <f t="array" ref="K16092">_xlfn.LET(_xlpm.d,UPPER(TRIM(CLEAN(SUBSTITUTE(F16092,CHAR(160),"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93" spans="2:11" hidden="1" x14ac:dyDescent="0.25">
      <c r="B16093" s="20">
        <v>45958</v>
      </c>
      <c r="C16093" s="2" t="s">
        <v>1</v>
      </c>
      <c r="D16093" s="2" t="s">
        <v>5566</v>
      </c>
      <c r="E16093" s="2" t="s">
        <v>241</v>
      </c>
      <c r="F16093" s="2" t="s">
        <v>4969</v>
      </c>
      <c r="G16093" s="5">
        <v>100</v>
      </c>
      <c r="H16093" s="5">
        <v>33.5</v>
      </c>
      <c r="I16093" s="5">
        <v>3350</v>
      </c>
      <c r="J16093" s="5">
        <v>14730804.670000004</v>
      </c>
      <c r="K16093" s="3" t="str" cm="1">
        <f t="array" ref="K16093">_xlfn.LET(_xlpm.d,UPPER(TRIM(CLEAN(SUBSTITUTE(F16093,CHAR(160),"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94" spans="2:11" hidden="1" x14ac:dyDescent="0.25">
      <c r="B16094" s="20">
        <v>45958</v>
      </c>
      <c r="C16094" s="2" t="s">
        <v>1</v>
      </c>
      <c r="D16094" s="2" t="s">
        <v>3249</v>
      </c>
      <c r="E16094" s="2" t="s">
        <v>180</v>
      </c>
      <c r="F16094" s="2" t="s">
        <v>4969</v>
      </c>
      <c r="G16094" s="5">
        <v>110</v>
      </c>
      <c r="H16094" s="5">
        <v>25.5</v>
      </c>
      <c r="I16094" s="5">
        <v>2805</v>
      </c>
      <c r="J16094" s="5">
        <v>14733609.670000004</v>
      </c>
      <c r="K16094" s="3" t="str" cm="1">
        <f t="array" ref="K16094">_xlfn.LET(_xlpm.d,UPPER(TRIM(CLEAN(SUBSTITUTE(F16094,CHAR(160),"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95" spans="2:11" hidden="1" x14ac:dyDescent="0.25">
      <c r="B16095" s="20">
        <v>45958</v>
      </c>
      <c r="C16095" s="2" t="s">
        <v>1</v>
      </c>
      <c r="D16095" s="2" t="s">
        <v>2175</v>
      </c>
      <c r="E16095" s="2" t="s">
        <v>263</v>
      </c>
      <c r="F16095" s="2" t="s">
        <v>4969</v>
      </c>
      <c r="G16095" s="5">
        <v>400</v>
      </c>
      <c r="H16095" s="5">
        <v>33.5</v>
      </c>
      <c r="I16095" s="5">
        <v>13400</v>
      </c>
      <c r="J16095" s="5">
        <v>14747009.670000004</v>
      </c>
      <c r="K16095" s="3" t="str" cm="1">
        <f t="array" ref="K16095">_xlfn.LET(_xlpm.d,UPPER(TRIM(CLEAN(SUBSTITUTE(F16095,CHAR(160),"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96" spans="2:11" hidden="1" x14ac:dyDescent="0.25">
      <c r="B16096" s="20">
        <v>45959</v>
      </c>
      <c r="C16096" s="2" t="s">
        <v>1</v>
      </c>
      <c r="D16096" s="2" t="s">
        <v>3250</v>
      </c>
      <c r="E16096" s="2" t="s">
        <v>189</v>
      </c>
      <c r="F16096" s="2" t="s">
        <v>4969</v>
      </c>
      <c r="G16096" s="5">
        <v>150</v>
      </c>
      <c r="H16096" s="5">
        <v>33.5</v>
      </c>
      <c r="I16096" s="5">
        <v>5025</v>
      </c>
      <c r="J16096" s="5">
        <v>14752034.670000004</v>
      </c>
      <c r="K16096" s="3" t="str" cm="1">
        <f t="array" ref="K16096">_xlfn.LET(_xlpm.d,UPPER(TRIM(CLEAN(SUBSTITUTE(F16096,CHAR(160),"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97" spans="2:11" hidden="1" x14ac:dyDescent="0.25">
      <c r="B16097" s="20">
        <v>45959</v>
      </c>
      <c r="C16097" s="2" t="s">
        <v>1</v>
      </c>
      <c r="D16097" s="2" t="s">
        <v>1152</v>
      </c>
      <c r="E16097" s="2" t="s">
        <v>282</v>
      </c>
      <c r="F16097" s="2" t="s">
        <v>4969</v>
      </c>
      <c r="G16097" s="5">
        <v>220</v>
      </c>
      <c r="H16097" s="5">
        <v>33.5</v>
      </c>
      <c r="I16097" s="5">
        <v>7370</v>
      </c>
      <c r="J16097" s="5">
        <v>14759404.670000004</v>
      </c>
      <c r="K16097" s="3" t="str" cm="1">
        <f t="array" ref="K16097">_xlfn.LET(_xlpm.d,UPPER(TRIM(CLEAN(SUBSTITUTE(F16097,CHAR(160),"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98" spans="2:11" hidden="1" x14ac:dyDescent="0.25">
      <c r="B16098" s="20">
        <v>45959</v>
      </c>
      <c r="C16098" s="2" t="s">
        <v>1</v>
      </c>
      <c r="D16098" s="2" t="s">
        <v>1153</v>
      </c>
      <c r="E16098" s="2" t="s">
        <v>149</v>
      </c>
      <c r="F16098" s="2" t="s">
        <v>4969</v>
      </c>
      <c r="G16098" s="5">
        <v>230</v>
      </c>
      <c r="H16098" s="5">
        <v>33.5</v>
      </c>
      <c r="I16098" s="5">
        <v>7705</v>
      </c>
      <c r="J16098" s="5">
        <v>14767109.670000004</v>
      </c>
      <c r="K16098" s="3" t="str" cm="1">
        <f t="array" ref="K16098">_xlfn.LET(_xlpm.d,UPPER(TRIM(CLEAN(SUBSTITUTE(F16098,CHAR(160),"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099" spans="2:11" hidden="1" x14ac:dyDescent="0.25">
      <c r="B16099" s="20">
        <v>45959</v>
      </c>
      <c r="C16099" s="2" t="s">
        <v>1</v>
      </c>
      <c r="D16099" s="2" t="s">
        <v>1636</v>
      </c>
      <c r="E16099" s="2" t="s">
        <v>1634</v>
      </c>
      <c r="F16099" s="2" t="s">
        <v>4969</v>
      </c>
      <c r="G16099" s="5">
        <v>60</v>
      </c>
      <c r="H16099" s="5">
        <v>31.85</v>
      </c>
      <c r="I16099" s="5">
        <v>1911</v>
      </c>
      <c r="J16099" s="5">
        <v>14769020.670000004</v>
      </c>
      <c r="K16099" s="3" t="str" cm="1">
        <f t="array" ref="K16099">_xlfn.LET(_xlpm.d,UPPER(TRIM(CLEAN(SUBSTITUTE(F16099,CHAR(160),"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00" spans="2:11" hidden="1" x14ac:dyDescent="0.25">
      <c r="B16100" s="20">
        <v>45959</v>
      </c>
      <c r="C16100" s="2" t="s">
        <v>1</v>
      </c>
      <c r="D16100" s="2" t="s">
        <v>5567</v>
      </c>
      <c r="E16100" s="2" t="s">
        <v>759</v>
      </c>
      <c r="F16100" s="2" t="s">
        <v>4969</v>
      </c>
      <c r="G16100" s="5">
        <v>221</v>
      </c>
      <c r="H16100" s="5">
        <v>31.8</v>
      </c>
      <c r="I16100" s="5">
        <v>7027.8</v>
      </c>
      <c r="J16100" s="5">
        <v>14776048.470000004</v>
      </c>
      <c r="K16100" s="3" t="str" cm="1">
        <f t="array" ref="K16100">_xlfn.LET(_xlpm.d,UPPER(TRIM(CLEAN(SUBSTITUTE(F16100,CHAR(160),"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01" spans="2:11" hidden="1" x14ac:dyDescent="0.25">
      <c r="B16101" s="20">
        <v>45959</v>
      </c>
      <c r="C16101" s="2" t="s">
        <v>1</v>
      </c>
      <c r="D16101" s="2" t="s">
        <v>1154</v>
      </c>
      <c r="E16101" s="2" t="s">
        <v>145</v>
      </c>
      <c r="F16101" s="2" t="s">
        <v>4969</v>
      </c>
      <c r="G16101" s="5">
        <v>230</v>
      </c>
      <c r="H16101" s="5">
        <v>33.5</v>
      </c>
      <c r="I16101" s="5">
        <v>7705</v>
      </c>
      <c r="J16101" s="5">
        <v>14783753.470000004</v>
      </c>
      <c r="K16101" s="3" t="str" cm="1">
        <f t="array" ref="K16101">_xlfn.LET(_xlpm.d,UPPER(TRIM(CLEAN(SUBSTITUTE(F16101,CHAR(160),"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02" spans="2:11" hidden="1" x14ac:dyDescent="0.25">
      <c r="B16102" s="20">
        <v>45960</v>
      </c>
      <c r="C16102" s="2" t="s">
        <v>1</v>
      </c>
      <c r="D16102" s="2" t="s">
        <v>1292</v>
      </c>
      <c r="E16102" s="2" t="s">
        <v>288</v>
      </c>
      <c r="F16102" s="2" t="s">
        <v>4969</v>
      </c>
      <c r="G16102" s="5">
        <v>200</v>
      </c>
      <c r="H16102" s="5">
        <v>33.5</v>
      </c>
      <c r="I16102" s="5">
        <v>6700</v>
      </c>
      <c r="J16102" s="5">
        <v>14790453.470000004</v>
      </c>
      <c r="K16102" s="3" t="str" cm="1">
        <f t="array" ref="K16102">_xlfn.LET(_xlpm.d,UPPER(TRIM(CLEAN(SUBSTITUTE(F16102,CHAR(160),"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03" spans="2:11" hidden="1" x14ac:dyDescent="0.25">
      <c r="B16103" s="20">
        <v>45960</v>
      </c>
      <c r="C16103" s="2" t="s">
        <v>1</v>
      </c>
      <c r="D16103" s="2" t="s">
        <v>3891</v>
      </c>
      <c r="E16103" s="2" t="s">
        <v>248</v>
      </c>
      <c r="F16103" s="2" t="s">
        <v>4969</v>
      </c>
      <c r="G16103" s="5">
        <v>350</v>
      </c>
      <c r="H16103" s="5">
        <v>25.5</v>
      </c>
      <c r="I16103" s="5">
        <v>8925</v>
      </c>
      <c r="J16103" s="5">
        <v>14799378.470000004</v>
      </c>
      <c r="K16103" s="3" t="str" cm="1">
        <f t="array" ref="K16103">_xlfn.LET(_xlpm.d,UPPER(TRIM(CLEAN(SUBSTITUTE(F16103,CHAR(160),"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04" spans="2:11" hidden="1" x14ac:dyDescent="0.25">
      <c r="B16104" s="20">
        <v>45960</v>
      </c>
      <c r="C16104" s="2" t="s">
        <v>1</v>
      </c>
      <c r="D16104" s="2" t="s">
        <v>1155</v>
      </c>
      <c r="E16104" s="2" t="s">
        <v>180</v>
      </c>
      <c r="F16104" s="2" t="s">
        <v>4969</v>
      </c>
      <c r="G16104" s="5">
        <v>100</v>
      </c>
      <c r="H16104" s="5">
        <v>25.5</v>
      </c>
      <c r="I16104" s="5">
        <v>2550</v>
      </c>
      <c r="J16104" s="5">
        <v>14801928.470000004</v>
      </c>
      <c r="K16104" s="3" t="str" cm="1">
        <f t="array" ref="K16104">_xlfn.LET(_xlpm.d,UPPER(TRIM(CLEAN(SUBSTITUTE(F16104,CHAR(160),"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05" spans="2:11" hidden="1" x14ac:dyDescent="0.25">
      <c r="B16105" s="20">
        <v>45960</v>
      </c>
      <c r="C16105" s="2" t="s">
        <v>1</v>
      </c>
      <c r="D16105" s="2" t="s">
        <v>1293</v>
      </c>
      <c r="E16105" s="2" t="s">
        <v>160</v>
      </c>
      <c r="F16105" s="2" t="s">
        <v>4969</v>
      </c>
      <c r="G16105" s="5">
        <v>250</v>
      </c>
      <c r="H16105" s="5">
        <v>33.5</v>
      </c>
      <c r="I16105" s="5">
        <v>8375</v>
      </c>
      <c r="J16105" s="5">
        <v>14810303.470000004</v>
      </c>
      <c r="K16105" s="3" t="str" cm="1">
        <f t="array" ref="K16105">_xlfn.LET(_xlpm.d,UPPER(TRIM(CLEAN(SUBSTITUTE(F16105,CHAR(160),"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06" spans="2:11" hidden="1" x14ac:dyDescent="0.25">
      <c r="B16106" s="20">
        <v>45960</v>
      </c>
      <c r="C16106" s="2" t="s">
        <v>1</v>
      </c>
      <c r="D16106" s="2" t="s">
        <v>2176</v>
      </c>
      <c r="E16106" s="2" t="s">
        <v>268</v>
      </c>
      <c r="F16106" s="2" t="s">
        <v>4969</v>
      </c>
      <c r="G16106" s="5">
        <v>310</v>
      </c>
      <c r="H16106" s="5">
        <v>25.5</v>
      </c>
      <c r="I16106" s="5">
        <v>7905</v>
      </c>
      <c r="J16106" s="5">
        <v>14818208.470000004</v>
      </c>
      <c r="K16106" s="3" t="str" cm="1">
        <f t="array" ref="K16106">_xlfn.LET(_xlpm.d,UPPER(TRIM(CLEAN(SUBSTITUTE(F16106,CHAR(160),"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07" spans="2:11" hidden="1" x14ac:dyDescent="0.25">
      <c r="B16107" s="20">
        <v>45960</v>
      </c>
      <c r="C16107" s="2" t="s">
        <v>1</v>
      </c>
      <c r="D16107" s="2" t="s">
        <v>1156</v>
      </c>
      <c r="E16107" s="2" t="s">
        <v>192</v>
      </c>
      <c r="F16107" s="2" t="s">
        <v>4969</v>
      </c>
      <c r="G16107" s="5">
        <v>380</v>
      </c>
      <c r="H16107" s="5">
        <v>33.5</v>
      </c>
      <c r="I16107" s="5">
        <v>12730</v>
      </c>
      <c r="J16107" s="5">
        <v>14830938.470000004</v>
      </c>
      <c r="K16107" s="3" t="str" cm="1">
        <f t="array" ref="K16107">_xlfn.LET(_xlpm.d,UPPER(TRIM(CLEAN(SUBSTITUTE(F16107,CHAR(160),"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08" spans="2:11" hidden="1" x14ac:dyDescent="0.25">
      <c r="B16108" s="20">
        <v>45960</v>
      </c>
      <c r="C16108" s="2" t="s">
        <v>1</v>
      </c>
      <c r="D16108" s="2" t="s">
        <v>1157</v>
      </c>
      <c r="E16108" s="2" t="s">
        <v>135</v>
      </c>
      <c r="F16108" s="2" t="s">
        <v>4969</v>
      </c>
      <c r="G16108" s="5">
        <v>250</v>
      </c>
      <c r="H16108" s="5">
        <v>33.5</v>
      </c>
      <c r="I16108" s="5">
        <v>8375</v>
      </c>
      <c r="J16108" s="5">
        <v>14839313.470000004</v>
      </c>
      <c r="K16108" s="3" t="str" cm="1">
        <f t="array" ref="K16108">_xlfn.LET(_xlpm.d,UPPER(TRIM(CLEAN(SUBSTITUTE(F16108,CHAR(160),"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09" spans="2:11" hidden="1" x14ac:dyDescent="0.25">
      <c r="B16109" s="20">
        <v>45960</v>
      </c>
      <c r="C16109" s="2" t="s">
        <v>1</v>
      </c>
      <c r="D16109" s="2" t="s">
        <v>5568</v>
      </c>
      <c r="E16109" s="2" t="s">
        <v>120</v>
      </c>
      <c r="F16109" s="2" t="s">
        <v>4969</v>
      </c>
      <c r="G16109" s="5">
        <v>40</v>
      </c>
      <c r="H16109" s="5">
        <v>33.5</v>
      </c>
      <c r="I16109" s="5">
        <v>1340</v>
      </c>
      <c r="J16109" s="5">
        <v>14840653.470000004</v>
      </c>
      <c r="K16109" s="3" t="str" cm="1">
        <f t="array" ref="K16109">_xlfn.LET(_xlpm.d,UPPER(TRIM(CLEAN(SUBSTITUTE(F16109,CHAR(160),"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10" spans="2:11" hidden="1" x14ac:dyDescent="0.25">
      <c r="B16110" s="20">
        <v>45960</v>
      </c>
      <c r="C16110" s="2" t="s">
        <v>1</v>
      </c>
      <c r="D16110" s="2" t="s">
        <v>3251</v>
      </c>
      <c r="E16110" s="2" t="s">
        <v>120</v>
      </c>
      <c r="F16110" s="2" t="s">
        <v>4969</v>
      </c>
      <c r="G16110" s="5">
        <v>95</v>
      </c>
      <c r="H16110" s="5">
        <v>33.5</v>
      </c>
      <c r="I16110" s="5">
        <v>3182.5</v>
      </c>
      <c r="J16110" s="5">
        <v>14843835.970000004</v>
      </c>
      <c r="K16110" s="3" t="str" cm="1">
        <f t="array" ref="K16110">_xlfn.LET(_xlpm.d,UPPER(TRIM(CLEAN(SUBSTITUTE(F16110,CHAR(160),"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11" spans="2:11" hidden="1" x14ac:dyDescent="0.25">
      <c r="B16111" s="20">
        <v>45960</v>
      </c>
      <c r="C16111" s="2" t="s">
        <v>1</v>
      </c>
      <c r="D16111" s="2" t="s">
        <v>5569</v>
      </c>
      <c r="E16111" s="2" t="s">
        <v>268</v>
      </c>
      <c r="F16111" s="2" t="s">
        <v>4969</v>
      </c>
      <c r="G16111" s="5">
        <v>30</v>
      </c>
      <c r="H16111" s="5">
        <v>0</v>
      </c>
      <c r="I16111" s="5">
        <v>0</v>
      </c>
      <c r="J16111" s="5">
        <v>14843835.970000004</v>
      </c>
      <c r="K16111" s="3" t="str" cm="1">
        <f t="array" ref="K16111">_xlfn.LET(_xlpm.d,UPPER(TRIM(CLEAN(SUBSTITUTE(F16111,CHAR(160),"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12" spans="2:11" hidden="1" x14ac:dyDescent="0.25">
      <c r="B16112" s="20">
        <v>45960</v>
      </c>
      <c r="C16112" s="2" t="s">
        <v>1</v>
      </c>
      <c r="D16112" s="2" t="s">
        <v>5570</v>
      </c>
      <c r="E16112" s="2" t="s">
        <v>5004</v>
      </c>
      <c r="F16112" s="2" t="s">
        <v>4969</v>
      </c>
      <c r="G16112" s="5">
        <v>55</v>
      </c>
      <c r="H16112" s="5">
        <v>31.8</v>
      </c>
      <c r="I16112" s="5">
        <v>1749</v>
      </c>
      <c r="J16112" s="5">
        <v>14845584.970000004</v>
      </c>
      <c r="K16112" s="3" t="str" cm="1">
        <f t="array" ref="K16112">_xlfn.LET(_xlpm.d,UPPER(TRIM(CLEAN(SUBSTITUTE(F16112,CHAR(160),"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13" spans="2:11" hidden="1" x14ac:dyDescent="0.25">
      <c r="B16113" s="20">
        <v>45960</v>
      </c>
      <c r="C16113" s="2" t="s">
        <v>1</v>
      </c>
      <c r="D16113" s="2" t="s">
        <v>5571</v>
      </c>
      <c r="E16113" s="2" t="s">
        <v>302</v>
      </c>
      <c r="F16113" s="2" t="s">
        <v>4969</v>
      </c>
      <c r="G16113" s="5">
        <v>210</v>
      </c>
      <c r="H16113" s="5">
        <v>27.8</v>
      </c>
      <c r="I16113" s="5">
        <v>5838</v>
      </c>
      <c r="J16113" s="5">
        <v>14851422.970000004</v>
      </c>
      <c r="K16113" s="3" t="str" cm="1">
        <f t="array" ref="K16113">_xlfn.LET(_xlpm.d,UPPER(TRIM(CLEAN(SUBSTITUTE(F16113,CHAR(160),"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14" spans="2:11" hidden="1" x14ac:dyDescent="0.25">
      <c r="B16114" s="20">
        <v>45960</v>
      </c>
      <c r="C16114" s="2" t="s">
        <v>1</v>
      </c>
      <c r="D16114" s="2" t="s">
        <v>3253</v>
      </c>
      <c r="E16114" s="2" t="s">
        <v>3</v>
      </c>
      <c r="F16114" s="2" t="s">
        <v>4969</v>
      </c>
      <c r="G16114" s="5">
        <v>200</v>
      </c>
      <c r="H16114" s="5">
        <v>31.8</v>
      </c>
      <c r="I16114" s="5">
        <v>6360</v>
      </c>
      <c r="J16114" s="5">
        <v>14857782.970000004</v>
      </c>
      <c r="K16114" s="3" t="str" cm="1">
        <f t="array" ref="K16114">_xlfn.LET(_xlpm.d,UPPER(TRIM(CLEAN(SUBSTITUTE(F16114,CHAR(160),"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15" spans="2:11" hidden="1" x14ac:dyDescent="0.25">
      <c r="B16115" s="20">
        <v>45960</v>
      </c>
      <c r="C16115" s="2" t="s">
        <v>1</v>
      </c>
      <c r="D16115" s="2" t="s">
        <v>3254</v>
      </c>
      <c r="E16115" s="2" t="s">
        <v>286</v>
      </c>
      <c r="F16115" s="2" t="s">
        <v>4969</v>
      </c>
      <c r="G16115" s="5">
        <v>150</v>
      </c>
      <c r="H16115" s="5">
        <v>33.5</v>
      </c>
      <c r="I16115" s="5">
        <v>5025</v>
      </c>
      <c r="J16115" s="5">
        <v>14862807.970000004</v>
      </c>
      <c r="K16115" s="3" t="str" cm="1">
        <f t="array" ref="K16115">_xlfn.LET(_xlpm.d,UPPER(TRIM(CLEAN(SUBSTITUTE(F16115,CHAR(160),"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16" spans="2:11" hidden="1" x14ac:dyDescent="0.25">
      <c r="B16116" s="20">
        <v>45961</v>
      </c>
      <c r="C16116" s="2" t="s">
        <v>1</v>
      </c>
      <c r="D16116" s="2" t="s">
        <v>711</v>
      </c>
      <c r="E16116" s="2" t="s">
        <v>238</v>
      </c>
      <c r="F16116" s="2" t="s">
        <v>4969</v>
      </c>
      <c r="G16116" s="5">
        <v>110</v>
      </c>
      <c r="H16116" s="5">
        <v>33.5</v>
      </c>
      <c r="I16116" s="5">
        <v>3685</v>
      </c>
      <c r="J16116" s="5">
        <v>14866492.970000004</v>
      </c>
      <c r="K16116" s="3" t="str" cm="1">
        <f t="array" ref="K16116">_xlfn.LET(_xlpm.d,UPPER(TRIM(CLEAN(SUBSTITUTE(F16116,CHAR(160),"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17" spans="2:11" hidden="1" x14ac:dyDescent="0.25">
      <c r="B16117" s="20">
        <v>45961</v>
      </c>
      <c r="C16117" s="2" t="s">
        <v>1</v>
      </c>
      <c r="D16117" s="2" t="s">
        <v>2177</v>
      </c>
      <c r="E16117" s="2" t="s">
        <v>78</v>
      </c>
      <c r="F16117" s="2" t="s">
        <v>4969</v>
      </c>
      <c r="G16117" s="5">
        <v>170</v>
      </c>
      <c r="H16117" s="5">
        <v>33.5</v>
      </c>
      <c r="I16117" s="5">
        <v>5695</v>
      </c>
      <c r="J16117" s="5">
        <v>14872187.970000004</v>
      </c>
      <c r="K16117" s="3" t="str" cm="1">
        <f t="array" ref="K16117">_xlfn.LET(_xlpm.d,UPPER(TRIM(CLEAN(SUBSTITUTE(F16117,CHAR(160),"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18" spans="2:11" hidden="1" x14ac:dyDescent="0.25">
      <c r="B16118" s="20">
        <v>45961</v>
      </c>
      <c r="C16118" s="2" t="s">
        <v>1</v>
      </c>
      <c r="D16118" s="2" t="s">
        <v>2178</v>
      </c>
      <c r="E16118" s="2" t="s">
        <v>243</v>
      </c>
      <c r="F16118" s="2" t="s">
        <v>4969</v>
      </c>
      <c r="G16118" s="5">
        <v>150</v>
      </c>
      <c r="H16118" s="5">
        <v>33.5</v>
      </c>
      <c r="I16118" s="5">
        <v>5025</v>
      </c>
      <c r="J16118" s="5">
        <v>14877212.970000004</v>
      </c>
      <c r="K16118" s="3" t="str" cm="1">
        <f t="array" ref="K16118">_xlfn.LET(_xlpm.d,UPPER(TRIM(CLEAN(SUBSTITUTE(F16118,CHAR(160),"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19" spans="2:11" hidden="1" x14ac:dyDescent="0.25">
      <c r="B16119" s="20">
        <v>45961</v>
      </c>
      <c r="C16119" s="2" t="s">
        <v>1</v>
      </c>
      <c r="D16119" s="2" t="s">
        <v>1352</v>
      </c>
      <c r="E16119" s="2" t="s">
        <v>236</v>
      </c>
      <c r="F16119" s="2" t="s">
        <v>4969</v>
      </c>
      <c r="G16119" s="5">
        <v>160</v>
      </c>
      <c r="H16119" s="5">
        <v>33.5</v>
      </c>
      <c r="I16119" s="5">
        <v>5360</v>
      </c>
      <c r="J16119" s="5">
        <v>14882572.970000004</v>
      </c>
      <c r="K16119" s="3" t="str" cm="1">
        <f t="array" ref="K16119">_xlfn.LET(_xlpm.d,UPPER(TRIM(CLEAN(SUBSTITUTE(F16119,CHAR(160),"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20" spans="2:11" hidden="1" x14ac:dyDescent="0.25">
      <c r="B16120" s="20">
        <v>45961</v>
      </c>
      <c r="C16120" s="2" t="s">
        <v>1</v>
      </c>
      <c r="D16120" s="2" t="s">
        <v>2179</v>
      </c>
      <c r="E16120" s="2" t="s">
        <v>232</v>
      </c>
      <c r="F16120" s="2" t="s">
        <v>4969</v>
      </c>
      <c r="G16120" s="5">
        <v>80</v>
      </c>
      <c r="H16120" s="5">
        <v>33.5</v>
      </c>
      <c r="I16120" s="5">
        <v>2680</v>
      </c>
      <c r="J16120" s="5">
        <v>14885252.970000004</v>
      </c>
      <c r="K16120" s="3" t="str" cm="1">
        <f t="array" ref="K16120">_xlfn.LET(_xlpm.d,UPPER(TRIM(CLEAN(SUBSTITUTE(F16120,CHAR(160),"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21" spans="2:11" hidden="1" x14ac:dyDescent="0.25">
      <c r="B16121" s="20">
        <v>45961</v>
      </c>
      <c r="C16121" s="2" t="s">
        <v>1</v>
      </c>
      <c r="D16121" s="2" t="s">
        <v>1158</v>
      </c>
      <c r="E16121" s="2" t="s">
        <v>154</v>
      </c>
      <c r="F16121" s="2" t="s">
        <v>4969</v>
      </c>
      <c r="G16121" s="5">
        <v>400</v>
      </c>
      <c r="H16121" s="5">
        <v>33.5</v>
      </c>
      <c r="I16121" s="5">
        <v>13400</v>
      </c>
      <c r="J16121" s="5">
        <v>14898652.970000004</v>
      </c>
      <c r="K16121" s="3" t="str" cm="1">
        <f t="array" ref="K16121">_xlfn.LET(_xlpm.d,UPPER(TRIM(CLEAN(SUBSTITUTE(F16121,CHAR(160),"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22" spans="2:11" hidden="1" x14ac:dyDescent="0.25">
      <c r="B16122" s="20">
        <v>45961</v>
      </c>
      <c r="C16122" s="2" t="s">
        <v>1</v>
      </c>
      <c r="D16122" s="2" t="s">
        <v>712</v>
      </c>
      <c r="E16122" s="2" t="s">
        <v>195</v>
      </c>
      <c r="F16122" s="2" t="s">
        <v>4969</v>
      </c>
      <c r="G16122" s="5">
        <v>180</v>
      </c>
      <c r="H16122" s="5">
        <v>33.5</v>
      </c>
      <c r="I16122" s="5">
        <v>6030</v>
      </c>
      <c r="J16122" s="5">
        <v>14904682.970000004</v>
      </c>
      <c r="K16122" s="3" t="str" cm="1">
        <f t="array" ref="K16122">_xlfn.LET(_xlpm.d,UPPER(TRIM(CLEAN(SUBSTITUTE(F16122,CHAR(160),"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23" spans="2:11" hidden="1" x14ac:dyDescent="0.25">
      <c r="B16123" s="20">
        <v>45961</v>
      </c>
      <c r="C16123" s="2" t="s">
        <v>1</v>
      </c>
      <c r="D16123" s="2" t="s">
        <v>4513</v>
      </c>
      <c r="E16123" s="2" t="s">
        <v>259</v>
      </c>
      <c r="F16123" s="2" t="s">
        <v>4969</v>
      </c>
      <c r="G16123" s="5">
        <v>200</v>
      </c>
      <c r="H16123" s="5">
        <v>25.5</v>
      </c>
      <c r="I16123" s="5">
        <v>5100</v>
      </c>
      <c r="J16123" s="5">
        <v>14909782.970000004</v>
      </c>
      <c r="K16123" s="3" t="str" cm="1">
        <f t="array" ref="K16123">_xlfn.LET(_xlpm.d,UPPER(TRIM(CLEAN(SUBSTITUTE(F16123,CHAR(160),"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24" spans="2:11" hidden="1" x14ac:dyDescent="0.25">
      <c r="B16124" s="20">
        <v>45961</v>
      </c>
      <c r="C16124" s="2" t="s">
        <v>1</v>
      </c>
      <c r="D16124" s="2" t="s">
        <v>713</v>
      </c>
      <c r="E16124" s="2" t="s">
        <v>241</v>
      </c>
      <c r="F16124" s="2" t="s">
        <v>4969</v>
      </c>
      <c r="G16124" s="5">
        <v>250</v>
      </c>
      <c r="H16124" s="5">
        <v>33.5</v>
      </c>
      <c r="I16124" s="5">
        <v>8375</v>
      </c>
      <c r="J16124" s="5">
        <v>14918157.970000004</v>
      </c>
      <c r="K16124" s="3" t="str" cm="1">
        <f t="array" ref="K16124">_xlfn.LET(_xlpm.d,UPPER(TRIM(CLEAN(SUBSTITUTE(F16124,CHAR(160),"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25" spans="2:11" hidden="1" x14ac:dyDescent="0.25">
      <c r="B16125" s="20">
        <v>45961</v>
      </c>
      <c r="C16125" s="2" t="s">
        <v>1</v>
      </c>
      <c r="D16125" s="2" t="s">
        <v>5572</v>
      </c>
      <c r="E16125" s="2" t="s">
        <v>50</v>
      </c>
      <c r="F16125" s="2" t="s">
        <v>4969</v>
      </c>
      <c r="G16125" s="5">
        <v>100</v>
      </c>
      <c r="H16125" s="5">
        <v>30</v>
      </c>
      <c r="I16125" s="5">
        <v>3000</v>
      </c>
      <c r="J16125" s="5">
        <v>14921157.970000004</v>
      </c>
      <c r="K16125" s="3" t="str" cm="1">
        <f t="array" ref="K16125">_xlfn.LET(_xlpm.d,UPPER(TRIM(CLEAN(SUBSTITUTE(F16125,CHAR(160),"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26" spans="2:11" hidden="1" x14ac:dyDescent="0.25">
      <c r="B16126" s="20">
        <v>45961</v>
      </c>
      <c r="C16126" s="2" t="s">
        <v>1</v>
      </c>
      <c r="D16126" s="2" t="s">
        <v>2180</v>
      </c>
      <c r="E16126" s="2" t="s">
        <v>43</v>
      </c>
      <c r="F16126" s="2" t="s">
        <v>4969</v>
      </c>
      <c r="G16126" s="5">
        <v>45</v>
      </c>
      <c r="H16126" s="5">
        <v>28.95</v>
      </c>
      <c r="I16126" s="5">
        <v>1302.75</v>
      </c>
      <c r="J16126" s="5">
        <v>14922460.720000004</v>
      </c>
      <c r="K16126" s="3" t="str" cm="1">
        <f t="array" ref="K16126">_xlfn.LET(_xlpm.d,UPPER(TRIM(CLEAN(SUBSTITUTE(F16126,CHAR(160),"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27" spans="2:11" hidden="1" x14ac:dyDescent="0.25">
      <c r="B16127" s="20">
        <v>45961</v>
      </c>
      <c r="C16127" s="2" t="s">
        <v>1</v>
      </c>
      <c r="D16127" s="2" t="s">
        <v>5573</v>
      </c>
      <c r="E16127" s="2" t="s">
        <v>3136</v>
      </c>
      <c r="F16127" s="2" t="s">
        <v>4969</v>
      </c>
      <c r="G16127" s="5">
        <v>15</v>
      </c>
      <c r="H16127" s="5">
        <v>31.8</v>
      </c>
      <c r="I16127" s="5">
        <v>477</v>
      </c>
      <c r="J16127" s="5">
        <v>14922937.720000004</v>
      </c>
      <c r="K16127" s="3" t="str" cm="1">
        <f t="array" ref="K16127">_xlfn.LET(_xlpm.d,UPPER(TRIM(CLEAN(SUBSTITUTE(F16127,CHAR(160),"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28" spans="2:11" hidden="1" x14ac:dyDescent="0.25">
      <c r="B16128" s="20">
        <v>45961</v>
      </c>
      <c r="C16128" s="2" t="s">
        <v>1</v>
      </c>
      <c r="D16128" s="2" t="s">
        <v>4678</v>
      </c>
      <c r="E16128" s="2" t="s">
        <v>3136</v>
      </c>
      <c r="F16128" s="2" t="s">
        <v>4969</v>
      </c>
      <c r="G16128" s="5">
        <v>15</v>
      </c>
      <c r="H16128" s="5">
        <v>31.8</v>
      </c>
      <c r="I16128" s="5">
        <v>477</v>
      </c>
      <c r="J16128" s="5">
        <v>14923414.720000004</v>
      </c>
      <c r="K16128" s="3" t="str" cm="1">
        <f t="array" ref="K16128">_xlfn.LET(_xlpm.d,UPPER(TRIM(CLEAN(SUBSTITUTE(F16128,CHAR(160),"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29" spans="2:11" hidden="1" x14ac:dyDescent="0.25">
      <c r="B16129" s="20">
        <v>45961</v>
      </c>
      <c r="C16129" s="2" t="s">
        <v>1</v>
      </c>
      <c r="D16129" s="2" t="s">
        <v>2181</v>
      </c>
      <c r="E16129" s="2" t="s">
        <v>305</v>
      </c>
      <c r="F16129" s="2" t="s">
        <v>4969</v>
      </c>
      <c r="G16129" s="5">
        <v>600</v>
      </c>
      <c r="H16129" s="5">
        <v>33.5</v>
      </c>
      <c r="I16129" s="5">
        <v>20100</v>
      </c>
      <c r="J16129" s="5">
        <v>14943514.720000004</v>
      </c>
      <c r="K16129" s="3" t="str" cm="1">
        <f t="array" ref="K16129">_xlfn.LET(_xlpm.d,UPPER(TRIM(CLEAN(SUBSTITUTE(F16129,CHAR(160),"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30" spans="2:11" hidden="1" x14ac:dyDescent="0.25">
      <c r="B16130" s="20">
        <v>45961</v>
      </c>
      <c r="C16130" s="2" t="s">
        <v>1</v>
      </c>
      <c r="D16130" s="2" t="s">
        <v>3255</v>
      </c>
      <c r="E16130" s="2" t="s">
        <v>224</v>
      </c>
      <c r="F16130" s="2" t="s">
        <v>4969</v>
      </c>
      <c r="G16130" s="5">
        <v>1100</v>
      </c>
      <c r="H16130" s="5">
        <v>33.5</v>
      </c>
      <c r="I16130" s="5">
        <v>36850</v>
      </c>
      <c r="J16130" s="5">
        <v>14980364.720000004</v>
      </c>
      <c r="K16130" s="3" t="str" cm="1">
        <f t="array" ref="K16130">_xlfn.LET(_xlpm.d,UPPER(TRIM(CLEAN(SUBSTITUTE(F16130,CHAR(160),"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31" spans="2:11" hidden="1" x14ac:dyDescent="0.25">
      <c r="B16131" s="20">
        <v>45964</v>
      </c>
      <c r="C16131" s="2" t="s">
        <v>1</v>
      </c>
      <c r="D16131" s="2" t="s">
        <v>3256</v>
      </c>
      <c r="E16131" s="2" t="s">
        <v>160</v>
      </c>
      <c r="F16131" s="2" t="s">
        <v>4969</v>
      </c>
      <c r="G16131" s="5">
        <v>180</v>
      </c>
      <c r="H16131" s="5">
        <v>33.5</v>
      </c>
      <c r="I16131" s="5">
        <v>6030</v>
      </c>
      <c r="J16131" s="5">
        <v>14986394.720000004</v>
      </c>
      <c r="K16131" s="3" t="str" cm="1">
        <f t="array" ref="K16131">_xlfn.LET(_xlpm.d,UPPER(TRIM(CLEAN(SUBSTITUTE(F16131,CHAR(160),"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32" spans="2:11" hidden="1" x14ac:dyDescent="0.25">
      <c r="B16132" s="20">
        <v>45964</v>
      </c>
      <c r="C16132" s="2" t="s">
        <v>1</v>
      </c>
      <c r="D16132" s="2" t="s">
        <v>3892</v>
      </c>
      <c r="E16132" s="2" t="s">
        <v>254</v>
      </c>
      <c r="F16132" s="2" t="s">
        <v>4969</v>
      </c>
      <c r="G16132" s="5">
        <v>150</v>
      </c>
      <c r="H16132" s="5">
        <v>33.5</v>
      </c>
      <c r="I16132" s="5">
        <v>5025</v>
      </c>
      <c r="J16132" s="5">
        <v>14991419.720000004</v>
      </c>
      <c r="K16132" s="3" t="str" cm="1">
        <f t="array" ref="K16132">_xlfn.LET(_xlpm.d,UPPER(TRIM(CLEAN(SUBSTITUTE(F16132,CHAR(160),"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33" spans="2:11" hidden="1" x14ac:dyDescent="0.25">
      <c r="B16133" s="20">
        <v>45964</v>
      </c>
      <c r="C16133" s="2" t="s">
        <v>1</v>
      </c>
      <c r="D16133" s="2" t="s">
        <v>2182</v>
      </c>
      <c r="E16133" s="2" t="s">
        <v>248</v>
      </c>
      <c r="F16133" s="2" t="s">
        <v>4969</v>
      </c>
      <c r="G16133" s="5">
        <v>100</v>
      </c>
      <c r="H16133" s="5">
        <v>33.5</v>
      </c>
      <c r="I16133" s="5">
        <v>3350</v>
      </c>
      <c r="J16133" s="5">
        <v>14994769.720000004</v>
      </c>
      <c r="K16133" s="3" t="str" cm="1">
        <f t="array" ref="K16133">_xlfn.LET(_xlpm.d,UPPER(TRIM(CLEAN(SUBSTITUTE(F16133,CHAR(160),"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34" spans="2:11" hidden="1" x14ac:dyDescent="0.25">
      <c r="B16134" s="20">
        <v>45964</v>
      </c>
      <c r="C16134" s="2" t="s">
        <v>1</v>
      </c>
      <c r="D16134" s="2" t="s">
        <v>5574</v>
      </c>
      <c r="E16134" s="2" t="s">
        <v>243</v>
      </c>
      <c r="F16134" s="2" t="s">
        <v>4969</v>
      </c>
      <c r="G16134" s="5">
        <v>180</v>
      </c>
      <c r="H16134" s="5">
        <v>33.5</v>
      </c>
      <c r="I16134" s="5">
        <v>6030</v>
      </c>
      <c r="J16134" s="5">
        <v>15000799.720000004</v>
      </c>
      <c r="K16134" s="3" t="str" cm="1">
        <f t="array" ref="K16134">_xlfn.LET(_xlpm.d,UPPER(TRIM(CLEAN(SUBSTITUTE(F16134,CHAR(160),"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35" spans="2:11" hidden="1" x14ac:dyDescent="0.25">
      <c r="B16135" s="20">
        <v>45964</v>
      </c>
      <c r="C16135" s="2" t="s">
        <v>1</v>
      </c>
      <c r="D16135" s="2" t="s">
        <v>5575</v>
      </c>
      <c r="E16135" s="2" t="s">
        <v>246</v>
      </c>
      <c r="F16135" s="2" t="s">
        <v>4969</v>
      </c>
      <c r="G16135" s="5">
        <v>100</v>
      </c>
      <c r="H16135" s="5">
        <v>33.5</v>
      </c>
      <c r="I16135" s="5">
        <v>3350</v>
      </c>
      <c r="J16135" s="5">
        <v>15004149.720000004</v>
      </c>
      <c r="K16135" s="3" t="str" cm="1">
        <f t="array" ref="K16135">_xlfn.LET(_xlpm.d,UPPER(TRIM(CLEAN(SUBSTITUTE(F16135,CHAR(160),"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36" spans="2:11" hidden="1" x14ac:dyDescent="0.25">
      <c r="B16136" s="20">
        <v>45964</v>
      </c>
      <c r="C16136" s="2" t="s">
        <v>1</v>
      </c>
      <c r="D16136" s="2" t="s">
        <v>3257</v>
      </c>
      <c r="E16136" s="2" t="s">
        <v>180</v>
      </c>
      <c r="F16136" s="2" t="s">
        <v>4969</v>
      </c>
      <c r="G16136" s="5">
        <v>120</v>
      </c>
      <c r="H16136" s="5">
        <v>25.7</v>
      </c>
      <c r="I16136" s="5">
        <v>3084</v>
      </c>
      <c r="J16136" s="5">
        <v>15007233.720000004</v>
      </c>
      <c r="K16136" s="3" t="str" cm="1">
        <f t="array" ref="K16136">_xlfn.LET(_xlpm.d,UPPER(TRIM(CLEAN(SUBSTITUTE(F16136,CHAR(160),"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37" spans="2:11" hidden="1" x14ac:dyDescent="0.25">
      <c r="B16137" s="20">
        <v>45965</v>
      </c>
      <c r="C16137" s="2" t="s">
        <v>1</v>
      </c>
      <c r="D16137" s="2" t="s">
        <v>1295</v>
      </c>
      <c r="E16137" s="2" t="s">
        <v>266</v>
      </c>
      <c r="F16137" s="2" t="s">
        <v>4969</v>
      </c>
      <c r="G16137" s="5">
        <v>200</v>
      </c>
      <c r="H16137" s="5">
        <v>33.5</v>
      </c>
      <c r="I16137" s="5">
        <v>6700</v>
      </c>
      <c r="J16137" s="5">
        <v>15013933.720000004</v>
      </c>
      <c r="K16137" s="3" t="str" cm="1">
        <f t="array" ref="K16137">_xlfn.LET(_xlpm.d,UPPER(TRIM(CLEAN(SUBSTITUTE(F16137,CHAR(160),"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38" spans="2:11" hidden="1" x14ac:dyDescent="0.25">
      <c r="B16138" s="20">
        <v>45965</v>
      </c>
      <c r="C16138" s="2" t="s">
        <v>1</v>
      </c>
      <c r="D16138" s="2" t="s">
        <v>2183</v>
      </c>
      <c r="E16138" s="2" t="s">
        <v>78</v>
      </c>
      <c r="F16138" s="2" t="s">
        <v>4969</v>
      </c>
      <c r="G16138" s="5">
        <v>170</v>
      </c>
      <c r="H16138" s="5">
        <v>33.5</v>
      </c>
      <c r="I16138" s="5">
        <v>5695</v>
      </c>
      <c r="J16138" s="5">
        <v>15019628.720000004</v>
      </c>
      <c r="K16138" s="3" t="str" cm="1">
        <f t="array" ref="K16138">_xlfn.LET(_xlpm.d,UPPER(TRIM(CLEAN(SUBSTITUTE(F16138,CHAR(160),"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39" spans="2:11" hidden="1" x14ac:dyDescent="0.25">
      <c r="B16139" s="20">
        <v>45965</v>
      </c>
      <c r="C16139" s="2" t="s">
        <v>1</v>
      </c>
      <c r="D16139" s="2" t="s">
        <v>1353</v>
      </c>
      <c r="E16139" s="2" t="s">
        <v>147</v>
      </c>
      <c r="F16139" s="2" t="s">
        <v>4969</v>
      </c>
      <c r="G16139" s="5">
        <v>120</v>
      </c>
      <c r="H16139" s="5">
        <v>33.5</v>
      </c>
      <c r="I16139" s="5">
        <v>4020</v>
      </c>
      <c r="J16139" s="5">
        <v>15023648.720000004</v>
      </c>
      <c r="K16139" s="3" t="str" cm="1">
        <f t="array" ref="K16139">_xlfn.LET(_xlpm.d,UPPER(TRIM(CLEAN(SUBSTITUTE(F16139,CHAR(160),"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40" spans="2:11" hidden="1" x14ac:dyDescent="0.25">
      <c r="B16140" s="20">
        <v>45965</v>
      </c>
      <c r="C16140" s="2" t="s">
        <v>1</v>
      </c>
      <c r="D16140" s="2" t="s">
        <v>714</v>
      </c>
      <c r="E16140" s="2" t="s">
        <v>214</v>
      </c>
      <c r="F16140" s="2" t="s">
        <v>4969</v>
      </c>
      <c r="G16140" s="5">
        <v>120</v>
      </c>
      <c r="H16140" s="5">
        <v>33.5</v>
      </c>
      <c r="I16140" s="5">
        <v>4020</v>
      </c>
      <c r="J16140" s="5">
        <v>15027668.720000004</v>
      </c>
      <c r="K16140" s="3" t="str" cm="1">
        <f t="array" ref="K16140">_xlfn.LET(_xlpm.d,UPPER(TRIM(CLEAN(SUBSTITUTE(F16140,CHAR(160),"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41" spans="2:11" hidden="1" x14ac:dyDescent="0.25">
      <c r="B16141" s="20">
        <v>45965</v>
      </c>
      <c r="C16141" s="2" t="s">
        <v>1</v>
      </c>
      <c r="D16141" s="2" t="s">
        <v>2184</v>
      </c>
      <c r="E16141" s="2" t="s">
        <v>232</v>
      </c>
      <c r="F16141" s="2" t="s">
        <v>4969</v>
      </c>
      <c r="G16141" s="5">
        <v>80</v>
      </c>
      <c r="H16141" s="5">
        <v>33.5</v>
      </c>
      <c r="I16141" s="5">
        <v>2680</v>
      </c>
      <c r="J16141" s="5">
        <v>15030348.720000004</v>
      </c>
      <c r="K16141" s="3" t="str" cm="1">
        <f t="array" ref="K16141">_xlfn.LET(_xlpm.d,UPPER(TRIM(CLEAN(SUBSTITUTE(F16141,CHAR(160),"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42" spans="2:11" hidden="1" x14ac:dyDescent="0.25">
      <c r="B16142" s="20">
        <v>45965</v>
      </c>
      <c r="C16142" s="2" t="s">
        <v>1</v>
      </c>
      <c r="D16142" s="2" t="s">
        <v>1296</v>
      </c>
      <c r="E16142" s="2" t="s">
        <v>158</v>
      </c>
      <c r="F16142" s="2" t="s">
        <v>4969</v>
      </c>
      <c r="G16142" s="5">
        <v>200</v>
      </c>
      <c r="H16142" s="5">
        <v>33.5</v>
      </c>
      <c r="I16142" s="5">
        <v>6700</v>
      </c>
      <c r="J16142" s="5">
        <v>15037048.720000004</v>
      </c>
      <c r="K16142" s="3" t="str" cm="1">
        <f t="array" ref="K16142">_xlfn.LET(_xlpm.d,UPPER(TRIM(CLEAN(SUBSTITUTE(F16142,CHAR(160),"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43" spans="2:11" hidden="1" x14ac:dyDescent="0.25">
      <c r="B16143" s="20">
        <v>45965</v>
      </c>
      <c r="C16143" s="2" t="s">
        <v>1</v>
      </c>
      <c r="D16143" s="2" t="s">
        <v>2185</v>
      </c>
      <c r="E16143" s="2" t="s">
        <v>165</v>
      </c>
      <c r="F16143" s="2" t="s">
        <v>4969</v>
      </c>
      <c r="G16143" s="5">
        <v>130</v>
      </c>
      <c r="H16143" s="5">
        <v>33.5</v>
      </c>
      <c r="I16143" s="5">
        <v>4355</v>
      </c>
      <c r="J16143" s="5">
        <v>15041403.720000004</v>
      </c>
      <c r="K16143" s="3" t="str" cm="1">
        <f t="array" ref="K16143">_xlfn.LET(_xlpm.d,UPPER(TRIM(CLEAN(SUBSTITUTE(F16143,CHAR(160),"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44" spans="2:11" hidden="1" x14ac:dyDescent="0.25">
      <c r="B16144" s="20">
        <v>45965</v>
      </c>
      <c r="C16144" s="2" t="s">
        <v>1</v>
      </c>
      <c r="D16144" s="2" t="s">
        <v>2430</v>
      </c>
      <c r="E16144" s="2" t="s">
        <v>143</v>
      </c>
      <c r="F16144" s="2" t="s">
        <v>4969</v>
      </c>
      <c r="G16144" s="5">
        <v>300</v>
      </c>
      <c r="H16144" s="5">
        <v>33.5</v>
      </c>
      <c r="I16144" s="5">
        <v>10050</v>
      </c>
      <c r="J16144" s="5">
        <v>15051453.720000004</v>
      </c>
      <c r="K16144" s="3" t="str" cm="1">
        <f t="array" ref="K16144">_xlfn.LET(_xlpm.d,UPPER(TRIM(CLEAN(SUBSTITUTE(F16144,CHAR(160),"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45" spans="2:11" hidden="1" x14ac:dyDescent="0.25">
      <c r="B16145" s="20">
        <v>45965</v>
      </c>
      <c r="C16145" s="2" t="s">
        <v>1</v>
      </c>
      <c r="D16145" s="2" t="s">
        <v>2186</v>
      </c>
      <c r="E16145" s="2" t="s">
        <v>186</v>
      </c>
      <c r="F16145" s="2" t="s">
        <v>4969</v>
      </c>
      <c r="G16145" s="5">
        <v>120</v>
      </c>
      <c r="H16145" s="5">
        <v>33.5</v>
      </c>
      <c r="I16145" s="5">
        <v>4020</v>
      </c>
      <c r="J16145" s="5">
        <v>15055473.720000004</v>
      </c>
      <c r="K16145" s="3" t="str" cm="1">
        <f t="array" ref="K16145">_xlfn.LET(_xlpm.d,UPPER(TRIM(CLEAN(SUBSTITUTE(F16145,CHAR(160),"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46" spans="2:11" hidden="1" x14ac:dyDescent="0.25">
      <c r="B16146" s="20">
        <v>45965</v>
      </c>
      <c r="C16146" s="2" t="s">
        <v>1</v>
      </c>
      <c r="D16146" s="2" t="s">
        <v>5576</v>
      </c>
      <c r="E16146" s="2" t="s">
        <v>78</v>
      </c>
      <c r="F16146" s="2" t="s">
        <v>4969</v>
      </c>
      <c r="G16146" s="5">
        <v>10</v>
      </c>
      <c r="H16146" s="5">
        <v>0</v>
      </c>
      <c r="I16146" s="5">
        <v>0</v>
      </c>
      <c r="J16146" s="5">
        <v>15055473.720000004</v>
      </c>
      <c r="K16146" s="3" t="str" cm="1">
        <f t="array" ref="K16146">_xlfn.LET(_xlpm.d,UPPER(TRIM(CLEAN(SUBSTITUTE(F16146,CHAR(160),"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47" spans="2:11" hidden="1" x14ac:dyDescent="0.25">
      <c r="B16147" s="20">
        <v>45965</v>
      </c>
      <c r="C16147" s="2" t="s">
        <v>1</v>
      </c>
      <c r="D16147" s="2" t="s">
        <v>4285</v>
      </c>
      <c r="E16147" s="2" t="s">
        <v>145</v>
      </c>
      <c r="F16147" s="2" t="s">
        <v>4969</v>
      </c>
      <c r="G16147" s="5">
        <v>8</v>
      </c>
      <c r="H16147" s="5">
        <v>0</v>
      </c>
      <c r="I16147" s="5">
        <v>0</v>
      </c>
      <c r="J16147" s="5">
        <v>15055473.720000004</v>
      </c>
      <c r="K16147" s="3" t="str" cm="1">
        <f t="array" ref="K16147">_xlfn.LET(_xlpm.d,UPPER(TRIM(CLEAN(SUBSTITUTE(F16147,CHAR(160),"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48" spans="2:11" hidden="1" x14ac:dyDescent="0.25">
      <c r="B16148" s="20">
        <v>45965</v>
      </c>
      <c r="C16148" s="2" t="s">
        <v>1</v>
      </c>
      <c r="D16148" s="2" t="s">
        <v>715</v>
      </c>
      <c r="E16148" s="2" t="s">
        <v>261</v>
      </c>
      <c r="F16148" s="2" t="s">
        <v>4969</v>
      </c>
      <c r="G16148" s="5">
        <v>120</v>
      </c>
      <c r="H16148" s="5">
        <v>33.5</v>
      </c>
      <c r="I16148" s="5">
        <v>4020</v>
      </c>
      <c r="J16148" s="5">
        <v>15059493.720000004</v>
      </c>
      <c r="K16148" s="3" t="str" cm="1">
        <f t="array" ref="K16148">_xlfn.LET(_xlpm.d,UPPER(TRIM(CLEAN(SUBSTITUTE(F16148,CHAR(160),"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49" spans="2:11" hidden="1" x14ac:dyDescent="0.25">
      <c r="B16149" s="20">
        <v>45965</v>
      </c>
      <c r="C16149" s="2" t="s">
        <v>1</v>
      </c>
      <c r="D16149" s="2" t="s">
        <v>3893</v>
      </c>
      <c r="E16149" s="2" t="s">
        <v>141</v>
      </c>
      <c r="F16149" s="2" t="s">
        <v>4969</v>
      </c>
      <c r="G16149" s="5">
        <v>160</v>
      </c>
      <c r="H16149" s="5">
        <v>33.5</v>
      </c>
      <c r="I16149" s="5">
        <v>5360</v>
      </c>
      <c r="J16149" s="5">
        <v>15064853.720000004</v>
      </c>
      <c r="K16149" s="3" t="str" cm="1">
        <f t="array" ref="K16149">_xlfn.LET(_xlpm.d,UPPER(TRIM(CLEAN(SUBSTITUTE(F16149,CHAR(160),"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50" spans="2:11" hidden="1" x14ac:dyDescent="0.25">
      <c r="B16150" s="20">
        <v>45965</v>
      </c>
      <c r="C16150" s="2" t="s">
        <v>1</v>
      </c>
      <c r="D16150" s="2" t="s">
        <v>1159</v>
      </c>
      <c r="E16150" s="2" t="s">
        <v>234</v>
      </c>
      <c r="F16150" s="2" t="s">
        <v>4969</v>
      </c>
      <c r="G16150" s="5">
        <v>250</v>
      </c>
      <c r="H16150" s="5">
        <v>33.5</v>
      </c>
      <c r="I16150" s="5">
        <v>8375</v>
      </c>
      <c r="J16150" s="5">
        <v>15073228.720000004</v>
      </c>
      <c r="K16150" s="3" t="str" cm="1">
        <f t="array" ref="K16150">_xlfn.LET(_xlpm.d,UPPER(TRIM(CLEAN(SUBSTITUTE(F16150,CHAR(160),"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51" spans="2:11" hidden="1" x14ac:dyDescent="0.25">
      <c r="B16151" s="20">
        <v>45965</v>
      </c>
      <c r="C16151" s="2" t="s">
        <v>1</v>
      </c>
      <c r="D16151" s="2" t="s">
        <v>5577</v>
      </c>
      <c r="E16151" s="2" t="s">
        <v>5000</v>
      </c>
      <c r="F16151" s="2" t="s">
        <v>4969</v>
      </c>
      <c r="G16151" s="5">
        <v>100</v>
      </c>
      <c r="H16151" s="5">
        <v>33.5</v>
      </c>
      <c r="I16151" s="5">
        <v>3350</v>
      </c>
      <c r="J16151" s="5">
        <v>15076578.720000004</v>
      </c>
      <c r="K16151" s="3" t="str" cm="1">
        <f t="array" ref="K16151">_xlfn.LET(_xlpm.d,UPPER(TRIM(CLEAN(SUBSTITUTE(F16151,CHAR(160),"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52" spans="2:11" hidden="1" x14ac:dyDescent="0.25">
      <c r="B16152" s="20">
        <v>45965</v>
      </c>
      <c r="C16152" s="2" t="s">
        <v>1</v>
      </c>
      <c r="D16152" s="2" t="s">
        <v>1297</v>
      </c>
      <c r="E16152" s="2" t="s">
        <v>156</v>
      </c>
      <c r="F16152" s="2" t="s">
        <v>4969</v>
      </c>
      <c r="G16152" s="5">
        <v>100</v>
      </c>
      <c r="H16152" s="5">
        <v>33.5</v>
      </c>
      <c r="I16152" s="5">
        <v>3350</v>
      </c>
      <c r="J16152" s="5">
        <v>15079928.720000004</v>
      </c>
      <c r="K16152" s="3" t="str" cm="1">
        <f t="array" ref="K16152">_xlfn.LET(_xlpm.d,UPPER(TRIM(CLEAN(SUBSTITUTE(F16152,CHAR(160),"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53" spans="2:11" hidden="1" x14ac:dyDescent="0.25">
      <c r="B16153" s="20">
        <v>45965</v>
      </c>
      <c r="C16153" s="2" t="s">
        <v>1</v>
      </c>
      <c r="D16153" s="2" t="s">
        <v>716</v>
      </c>
      <c r="E16153" s="2" t="s">
        <v>273</v>
      </c>
      <c r="F16153" s="2" t="s">
        <v>4969</v>
      </c>
      <c r="G16153" s="5">
        <v>300</v>
      </c>
      <c r="H16153" s="5">
        <v>33.5</v>
      </c>
      <c r="I16153" s="5">
        <v>10050</v>
      </c>
      <c r="J16153" s="5">
        <v>15089978.720000004</v>
      </c>
      <c r="K16153" s="3" t="str" cm="1">
        <f t="array" ref="K16153">_xlfn.LET(_xlpm.d,UPPER(TRIM(CLEAN(SUBSTITUTE(F16153,CHAR(160),"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54" spans="2:11" hidden="1" x14ac:dyDescent="0.25">
      <c r="B16154" s="20">
        <v>45965</v>
      </c>
      <c r="C16154" s="2" t="s">
        <v>1</v>
      </c>
      <c r="D16154" s="2" t="s">
        <v>5578</v>
      </c>
      <c r="E16154" s="2" t="s">
        <v>61</v>
      </c>
      <c r="F16154" s="2" t="s">
        <v>5226</v>
      </c>
      <c r="G16154" s="5">
        <v>60</v>
      </c>
      <c r="H16154" s="5">
        <v>31.2</v>
      </c>
      <c r="I16154" s="5">
        <v>1872</v>
      </c>
      <c r="J16154" s="5">
        <v>15091850.720000004</v>
      </c>
      <c r="K16154" s="3" t="str" cm="1">
        <f t="array" ref="K16154">_xlfn.LET(_xlpm.d,UPPER(TRIM(CLEAN(SUBSTITUTE(F16154,CHAR(160),"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55" spans="2:11" hidden="1" x14ac:dyDescent="0.25">
      <c r="B16155" s="20">
        <v>45965</v>
      </c>
      <c r="C16155" s="2" t="s">
        <v>1</v>
      </c>
      <c r="D16155" s="2" t="s">
        <v>2188</v>
      </c>
      <c r="E16155" s="2" t="s">
        <v>50</v>
      </c>
      <c r="F16155" s="2" t="s">
        <v>4969</v>
      </c>
      <c r="G16155" s="5">
        <v>400</v>
      </c>
      <c r="H16155" s="5">
        <v>30</v>
      </c>
      <c r="I16155" s="5">
        <v>12000</v>
      </c>
      <c r="J16155" s="5">
        <v>15103850.720000004</v>
      </c>
      <c r="K16155" s="3" t="str" cm="1">
        <f t="array" ref="K16155">_xlfn.LET(_xlpm.d,UPPER(TRIM(CLEAN(SUBSTITUTE(F16155,CHAR(160),"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56" spans="2:11" hidden="1" x14ac:dyDescent="0.25">
      <c r="B16156" s="20">
        <v>45965</v>
      </c>
      <c r="C16156" s="2" t="s">
        <v>1</v>
      </c>
      <c r="D16156" s="2" t="s">
        <v>3258</v>
      </c>
      <c r="E16156" s="2" t="s">
        <v>6</v>
      </c>
      <c r="F16156" s="2" t="s">
        <v>4969</v>
      </c>
      <c r="G16156" s="5">
        <v>150</v>
      </c>
      <c r="H16156" s="5">
        <v>33.99</v>
      </c>
      <c r="I16156" s="5">
        <v>5098.5</v>
      </c>
      <c r="J16156" s="5">
        <v>15108949.220000004</v>
      </c>
      <c r="K16156" s="3" t="str" cm="1">
        <f t="array" ref="K16156">_xlfn.LET(_xlpm.d,UPPER(TRIM(CLEAN(SUBSTITUTE(F16156,CHAR(160),"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57" spans="2:11" hidden="1" x14ac:dyDescent="0.25">
      <c r="B16157" s="20">
        <v>45965</v>
      </c>
      <c r="C16157" s="2" t="s">
        <v>1</v>
      </c>
      <c r="D16157" s="2" t="s">
        <v>5579</v>
      </c>
      <c r="E16157" s="2" t="s">
        <v>302</v>
      </c>
      <c r="F16157" s="2" t="s">
        <v>4969</v>
      </c>
      <c r="G16157" s="5">
        <v>18</v>
      </c>
      <c r="H16157" s="5">
        <v>27.8</v>
      </c>
      <c r="I16157" s="5">
        <v>500.4</v>
      </c>
      <c r="J16157" s="5">
        <v>15109449.620000005</v>
      </c>
      <c r="K16157" s="3" t="str" cm="1">
        <f t="array" ref="K16157">_xlfn.LET(_xlpm.d,UPPER(TRIM(CLEAN(SUBSTITUTE(F16157,CHAR(160),"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58" spans="2:11" hidden="1" x14ac:dyDescent="0.25">
      <c r="B16158" s="20">
        <v>45965</v>
      </c>
      <c r="C16158" s="2" t="s">
        <v>1</v>
      </c>
      <c r="D16158" s="2" t="s">
        <v>3259</v>
      </c>
      <c r="E16158" s="2" t="s">
        <v>3</v>
      </c>
      <c r="F16158" s="2" t="s">
        <v>4969</v>
      </c>
      <c r="G16158" s="5">
        <v>60</v>
      </c>
      <c r="H16158" s="5">
        <v>31.8</v>
      </c>
      <c r="I16158" s="5">
        <v>1908</v>
      </c>
      <c r="J16158" s="5">
        <v>15111357.620000005</v>
      </c>
      <c r="K16158" s="3" t="str" cm="1">
        <f t="array" ref="K16158">_xlfn.LET(_xlpm.d,UPPER(TRIM(CLEAN(SUBSTITUTE(F16158,CHAR(160),"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59" spans="2:11" hidden="1" x14ac:dyDescent="0.25">
      <c r="B16159" s="20">
        <v>45965</v>
      </c>
      <c r="C16159" s="2" t="s">
        <v>1</v>
      </c>
      <c r="D16159" s="2" t="s">
        <v>3260</v>
      </c>
      <c r="E16159" s="2" t="s">
        <v>25</v>
      </c>
      <c r="F16159" s="2" t="s">
        <v>4969</v>
      </c>
      <c r="G16159" s="5">
        <v>130</v>
      </c>
      <c r="H16159" s="5">
        <v>28.55</v>
      </c>
      <c r="I16159" s="5">
        <v>3711.5</v>
      </c>
      <c r="J16159" s="5">
        <v>15115069.120000005</v>
      </c>
      <c r="K16159" s="3" t="str" cm="1">
        <f t="array" ref="K16159">_xlfn.LET(_xlpm.d,UPPER(TRIM(CLEAN(SUBSTITUTE(F16159,CHAR(160),"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60" spans="2:11" hidden="1" x14ac:dyDescent="0.25">
      <c r="B16160" s="20">
        <v>45965</v>
      </c>
      <c r="C16160" s="2" t="s">
        <v>1</v>
      </c>
      <c r="D16160" s="2" t="s">
        <v>1160</v>
      </c>
      <c r="E16160" s="2" t="s">
        <v>762</v>
      </c>
      <c r="F16160" s="2" t="s">
        <v>4969</v>
      </c>
      <c r="G16160" s="5">
        <v>60</v>
      </c>
      <c r="H16160" s="5">
        <v>27</v>
      </c>
      <c r="I16160" s="5">
        <v>1620</v>
      </c>
      <c r="J16160" s="5">
        <v>15116689.120000005</v>
      </c>
      <c r="K16160" s="3" t="str" cm="1">
        <f t="array" ref="K16160">_xlfn.LET(_xlpm.d,UPPER(TRIM(CLEAN(SUBSTITUTE(F16160,CHAR(160),"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61" spans="2:11" hidden="1" x14ac:dyDescent="0.25">
      <c r="B16161" s="20">
        <v>45966</v>
      </c>
      <c r="C16161" s="2" t="s">
        <v>1</v>
      </c>
      <c r="D16161" s="2" t="s">
        <v>5580</v>
      </c>
      <c r="E16161" s="2" t="s">
        <v>1735</v>
      </c>
      <c r="F16161" s="2" t="s">
        <v>4969</v>
      </c>
      <c r="G16161" s="5">
        <v>95</v>
      </c>
      <c r="H16161" s="5">
        <v>33.99</v>
      </c>
      <c r="I16161" s="5">
        <v>3229.05</v>
      </c>
      <c r="J16161" s="5">
        <v>15119918.170000006</v>
      </c>
      <c r="K16161" s="3" t="str" cm="1">
        <f t="array" ref="K16161">_xlfn.LET(_xlpm.d,UPPER(TRIM(CLEAN(SUBSTITUTE(F16161,CHAR(160),"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62" spans="2:11" hidden="1" x14ac:dyDescent="0.25">
      <c r="B16162" s="20">
        <v>45966</v>
      </c>
      <c r="C16162" s="2" t="s">
        <v>1</v>
      </c>
      <c r="D16162" s="2" t="s">
        <v>4514</v>
      </c>
      <c r="E16162" s="2" t="s">
        <v>730</v>
      </c>
      <c r="F16162" s="2" t="s">
        <v>4969</v>
      </c>
      <c r="G16162" s="5">
        <v>80</v>
      </c>
      <c r="H16162" s="5">
        <v>31.85</v>
      </c>
      <c r="I16162" s="5">
        <v>2548</v>
      </c>
      <c r="J16162" s="5">
        <v>15122466.170000006</v>
      </c>
      <c r="K16162" s="3" t="str" cm="1">
        <f t="array" ref="K16162">_xlfn.LET(_xlpm.d,UPPER(TRIM(CLEAN(SUBSTITUTE(F16162,CHAR(160),"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63" spans="2:11" hidden="1" x14ac:dyDescent="0.25">
      <c r="B16163" s="20">
        <v>45966</v>
      </c>
      <c r="C16163" s="2" t="s">
        <v>1</v>
      </c>
      <c r="D16163" s="2" t="s">
        <v>717</v>
      </c>
      <c r="E16163" s="2" t="s">
        <v>544</v>
      </c>
      <c r="F16163" s="2" t="s">
        <v>4969</v>
      </c>
      <c r="G16163" s="5">
        <v>100</v>
      </c>
      <c r="H16163" s="5">
        <v>31.85</v>
      </c>
      <c r="I16163" s="5">
        <v>3185</v>
      </c>
      <c r="J16163" s="5">
        <v>15125651.170000006</v>
      </c>
      <c r="K16163" s="3" t="str" cm="1">
        <f t="array" ref="K16163">_xlfn.LET(_xlpm.d,UPPER(TRIM(CLEAN(SUBSTITUTE(F16163,CHAR(160),"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64" spans="2:11" hidden="1" x14ac:dyDescent="0.25">
      <c r="B16164" s="20">
        <v>45966</v>
      </c>
      <c r="C16164" s="2" t="s">
        <v>1</v>
      </c>
      <c r="D16164" s="2" t="s">
        <v>2189</v>
      </c>
      <c r="E16164" s="2" t="s">
        <v>282</v>
      </c>
      <c r="F16164" s="2" t="s">
        <v>4969</v>
      </c>
      <c r="G16164" s="5">
        <v>150</v>
      </c>
      <c r="H16164" s="5">
        <v>33.5</v>
      </c>
      <c r="I16164" s="5">
        <v>5025</v>
      </c>
      <c r="J16164" s="5">
        <v>15130676.170000006</v>
      </c>
      <c r="K16164" s="3" t="str" cm="1">
        <f t="array" ref="K16164">_xlfn.LET(_xlpm.d,UPPER(TRIM(CLEAN(SUBSTITUTE(F16164,CHAR(160),"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65" spans="2:11" hidden="1" x14ac:dyDescent="0.25">
      <c r="B16165" s="20">
        <v>45966</v>
      </c>
      <c r="C16165" s="2" t="s">
        <v>1</v>
      </c>
      <c r="D16165" s="2" t="s">
        <v>5581</v>
      </c>
      <c r="E16165" s="2" t="s">
        <v>16</v>
      </c>
      <c r="F16165" s="2" t="s">
        <v>4969</v>
      </c>
      <c r="G16165" s="5">
        <v>120</v>
      </c>
      <c r="H16165" s="5">
        <v>33.5</v>
      </c>
      <c r="I16165" s="5">
        <v>4020</v>
      </c>
      <c r="J16165" s="5">
        <v>15134696.170000006</v>
      </c>
      <c r="K16165" s="3" t="str" cm="1">
        <f t="array" ref="K16165">_xlfn.LET(_xlpm.d,UPPER(TRIM(CLEAN(SUBSTITUTE(F16165,CHAR(160),"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66" spans="2:11" hidden="1" x14ac:dyDescent="0.25">
      <c r="B16166" s="20">
        <v>45966</v>
      </c>
      <c r="C16166" s="2" t="s">
        <v>1</v>
      </c>
      <c r="D16166" s="2" t="s">
        <v>5582</v>
      </c>
      <c r="E16166" s="2" t="s">
        <v>226</v>
      </c>
      <c r="F16166" s="2" t="s">
        <v>4969</v>
      </c>
      <c r="G16166" s="5">
        <v>150</v>
      </c>
      <c r="H16166" s="5">
        <v>33.5</v>
      </c>
      <c r="I16166" s="5">
        <v>5025</v>
      </c>
      <c r="J16166" s="5">
        <v>15139721.170000006</v>
      </c>
      <c r="K16166" s="3" t="str" cm="1">
        <f t="array" ref="K16166">_xlfn.LET(_xlpm.d,UPPER(TRIM(CLEAN(SUBSTITUTE(F16166,CHAR(160),"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67" spans="2:11" hidden="1" x14ac:dyDescent="0.25">
      <c r="B16167" s="20">
        <v>45966</v>
      </c>
      <c r="C16167" s="2" t="s">
        <v>1</v>
      </c>
      <c r="D16167" s="2" t="s">
        <v>3261</v>
      </c>
      <c r="E16167" s="2" t="s">
        <v>228</v>
      </c>
      <c r="F16167" s="2" t="s">
        <v>4969</v>
      </c>
      <c r="G16167" s="5">
        <v>600</v>
      </c>
      <c r="H16167" s="5">
        <v>33.5</v>
      </c>
      <c r="I16167" s="5">
        <v>20100</v>
      </c>
      <c r="J16167" s="5">
        <v>15159821.170000006</v>
      </c>
      <c r="K16167" s="3" t="str" cm="1">
        <f t="array" ref="K16167">_xlfn.LET(_xlpm.d,UPPER(TRIM(CLEAN(SUBSTITUTE(F16167,CHAR(160),"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68" spans="2:11" hidden="1" x14ac:dyDescent="0.25">
      <c r="B16168" s="20">
        <v>45966</v>
      </c>
      <c r="C16168" s="2" t="s">
        <v>1</v>
      </c>
      <c r="D16168" s="2" t="s">
        <v>4515</v>
      </c>
      <c r="E16168" s="2" t="s">
        <v>27</v>
      </c>
      <c r="F16168" s="2" t="s">
        <v>4969</v>
      </c>
      <c r="G16168" s="5">
        <v>100</v>
      </c>
      <c r="H16168" s="5">
        <v>31.5</v>
      </c>
      <c r="I16168" s="5">
        <v>3150</v>
      </c>
      <c r="J16168" s="5">
        <v>15162971.170000006</v>
      </c>
      <c r="K16168" s="3" t="str" cm="1">
        <f t="array" ref="K16168">_xlfn.LET(_xlpm.d,UPPER(TRIM(CLEAN(SUBSTITUTE(F16168,CHAR(160),"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69" spans="2:11" hidden="1" x14ac:dyDescent="0.25">
      <c r="B16169" s="20">
        <v>45967</v>
      </c>
      <c r="C16169" s="2" t="s">
        <v>1</v>
      </c>
      <c r="D16169" s="2" t="s">
        <v>1599</v>
      </c>
      <c r="E16169" s="2" t="s">
        <v>160</v>
      </c>
      <c r="F16169" s="2" t="s">
        <v>4969</v>
      </c>
      <c r="G16169" s="5">
        <v>200</v>
      </c>
      <c r="H16169" s="5">
        <v>33.5</v>
      </c>
      <c r="I16169" s="5">
        <v>6700</v>
      </c>
      <c r="J16169" s="5">
        <v>15169671.170000006</v>
      </c>
      <c r="K16169" s="3" t="str" cm="1">
        <f t="array" ref="K16169">_xlfn.LET(_xlpm.d,UPPER(TRIM(CLEAN(SUBSTITUTE(F16169,CHAR(160),"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70" spans="2:11" hidden="1" x14ac:dyDescent="0.25">
      <c r="B16170" s="20">
        <v>45967</v>
      </c>
      <c r="C16170" s="2" t="s">
        <v>1</v>
      </c>
      <c r="D16170" s="2" t="s">
        <v>3262</v>
      </c>
      <c r="E16170" s="2" t="s">
        <v>268</v>
      </c>
      <c r="F16170" s="2" t="s">
        <v>4969</v>
      </c>
      <c r="G16170" s="5">
        <v>150</v>
      </c>
      <c r="H16170" s="5">
        <v>33.5</v>
      </c>
      <c r="I16170" s="5">
        <v>5025</v>
      </c>
      <c r="J16170" s="5">
        <v>15174696.170000006</v>
      </c>
      <c r="K16170" s="3" t="str" cm="1">
        <f t="array" ref="K16170">_xlfn.LET(_xlpm.d,UPPER(TRIM(CLEAN(SUBSTITUTE(F16170,CHAR(160),"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71" spans="2:11" hidden="1" x14ac:dyDescent="0.25">
      <c r="B16171" s="20">
        <v>45967</v>
      </c>
      <c r="C16171" s="2" t="s">
        <v>1</v>
      </c>
      <c r="D16171" s="2" t="s">
        <v>1600</v>
      </c>
      <c r="E16171" s="2" t="s">
        <v>135</v>
      </c>
      <c r="F16171" s="2" t="s">
        <v>4969</v>
      </c>
      <c r="G16171" s="5">
        <v>200</v>
      </c>
      <c r="H16171" s="5">
        <v>33.5</v>
      </c>
      <c r="I16171" s="5">
        <v>6700</v>
      </c>
      <c r="J16171" s="5">
        <v>15181396.170000006</v>
      </c>
      <c r="K16171" s="3" t="str" cm="1">
        <f t="array" ref="K16171">_xlfn.LET(_xlpm.d,UPPER(TRIM(CLEAN(SUBSTITUTE(F16171,CHAR(160),"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72" spans="2:11" hidden="1" x14ac:dyDescent="0.25">
      <c r="B16172" s="20">
        <v>45967</v>
      </c>
      <c r="C16172" s="2" t="s">
        <v>1</v>
      </c>
      <c r="D16172" s="2" t="s">
        <v>718</v>
      </c>
      <c r="E16172" s="2" t="s">
        <v>168</v>
      </c>
      <c r="F16172" s="2" t="s">
        <v>4969</v>
      </c>
      <c r="G16172" s="5">
        <v>210</v>
      </c>
      <c r="H16172" s="5">
        <v>33.5</v>
      </c>
      <c r="I16172" s="5">
        <v>7035</v>
      </c>
      <c r="J16172" s="5">
        <v>15188431.170000006</v>
      </c>
      <c r="K16172" s="3" t="str" cm="1">
        <f t="array" ref="K16172">_xlfn.LET(_xlpm.d,UPPER(TRIM(CLEAN(SUBSTITUTE(F16172,CHAR(160),"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73" spans="2:11" hidden="1" x14ac:dyDescent="0.25">
      <c r="B16173" s="20">
        <v>45967</v>
      </c>
      <c r="C16173" s="2" t="s">
        <v>1</v>
      </c>
      <c r="D16173" s="2" t="s">
        <v>719</v>
      </c>
      <c r="E16173" s="2" t="s">
        <v>192</v>
      </c>
      <c r="F16173" s="2" t="s">
        <v>4969</v>
      </c>
      <c r="G16173" s="5">
        <v>160</v>
      </c>
      <c r="H16173" s="5">
        <v>33.5</v>
      </c>
      <c r="I16173" s="5">
        <v>5360</v>
      </c>
      <c r="J16173" s="5">
        <v>15193791.170000006</v>
      </c>
      <c r="K16173" s="3" t="str" cm="1">
        <f t="array" ref="K16173">_xlfn.LET(_xlpm.d,UPPER(TRIM(CLEAN(SUBSTITUTE(F16173,CHAR(160),"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74" spans="2:11" hidden="1" x14ac:dyDescent="0.25">
      <c r="B16174" s="20">
        <v>45967</v>
      </c>
      <c r="C16174" s="2" t="s">
        <v>1</v>
      </c>
      <c r="D16174" s="2" t="s">
        <v>2191</v>
      </c>
      <c r="E16174" s="2" t="s">
        <v>248</v>
      </c>
      <c r="F16174" s="2" t="s">
        <v>4969</v>
      </c>
      <c r="G16174" s="5">
        <v>100</v>
      </c>
      <c r="H16174" s="5">
        <v>33.5</v>
      </c>
      <c r="I16174" s="5">
        <v>3350</v>
      </c>
      <c r="J16174" s="5">
        <v>15197141.170000006</v>
      </c>
      <c r="K16174" s="3" t="str" cm="1">
        <f t="array" ref="K16174">_xlfn.LET(_xlpm.d,UPPER(TRIM(CLEAN(SUBSTITUTE(F16174,CHAR(160),"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75" spans="2:11" hidden="1" x14ac:dyDescent="0.25">
      <c r="B16175" s="20">
        <v>45967</v>
      </c>
      <c r="C16175" s="2" t="s">
        <v>1</v>
      </c>
      <c r="D16175" s="2" t="s">
        <v>720</v>
      </c>
      <c r="E16175" s="2" t="s">
        <v>279</v>
      </c>
      <c r="F16175" s="2" t="s">
        <v>4969</v>
      </c>
      <c r="G16175" s="5">
        <v>300</v>
      </c>
      <c r="H16175" s="5">
        <v>33.5</v>
      </c>
      <c r="I16175" s="5">
        <v>10050</v>
      </c>
      <c r="J16175" s="5">
        <v>15207191.170000006</v>
      </c>
      <c r="K16175" s="3" t="str" cm="1">
        <f t="array" ref="K16175">_xlfn.LET(_xlpm.d,UPPER(TRIM(CLEAN(SUBSTITUTE(F16175,CHAR(160),"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76" spans="2:11" hidden="1" x14ac:dyDescent="0.25">
      <c r="B16176" s="20">
        <v>45967</v>
      </c>
      <c r="C16176" s="2" t="s">
        <v>1</v>
      </c>
      <c r="D16176" s="2" t="s">
        <v>1162</v>
      </c>
      <c r="E16176" s="2" t="s">
        <v>151</v>
      </c>
      <c r="F16176" s="2" t="s">
        <v>4969</v>
      </c>
      <c r="G16176" s="5">
        <v>190</v>
      </c>
      <c r="H16176" s="5">
        <v>33.5</v>
      </c>
      <c r="I16176" s="5">
        <v>6365</v>
      </c>
      <c r="J16176" s="5">
        <v>15213556.170000006</v>
      </c>
      <c r="K16176" s="3" t="str" cm="1">
        <f t="array" ref="K16176">_xlfn.LET(_xlpm.d,UPPER(TRIM(CLEAN(SUBSTITUTE(F16176,CHAR(160),"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77" spans="2:11" hidden="1" x14ac:dyDescent="0.25">
      <c r="B16177" s="20">
        <v>45967</v>
      </c>
      <c r="C16177" s="2" t="s">
        <v>1</v>
      </c>
      <c r="D16177" s="2" t="s">
        <v>5583</v>
      </c>
      <c r="E16177" s="2" t="s">
        <v>279</v>
      </c>
      <c r="F16177" s="2" t="s">
        <v>4969</v>
      </c>
      <c r="G16177" s="5">
        <v>20</v>
      </c>
      <c r="H16177" s="5">
        <v>0</v>
      </c>
      <c r="I16177" s="5">
        <v>0</v>
      </c>
      <c r="J16177" s="5">
        <v>15213556.170000006</v>
      </c>
      <c r="K16177" s="3" t="str" cm="1">
        <f t="array" ref="K16177">_xlfn.LET(_xlpm.d,UPPER(TRIM(CLEAN(SUBSTITUTE(F16177,CHAR(160),"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78" spans="2:11" hidden="1" x14ac:dyDescent="0.25">
      <c r="B16178" s="20">
        <v>45967</v>
      </c>
      <c r="C16178" s="2" t="s">
        <v>1</v>
      </c>
      <c r="D16178" s="2" t="s">
        <v>5584</v>
      </c>
      <c r="E16178" s="2" t="s">
        <v>5004</v>
      </c>
      <c r="F16178" s="2" t="s">
        <v>4969</v>
      </c>
      <c r="G16178" s="5">
        <v>30</v>
      </c>
      <c r="H16178" s="5">
        <v>31.8</v>
      </c>
      <c r="I16178" s="5">
        <v>954</v>
      </c>
      <c r="J16178" s="5">
        <v>15214510.170000006</v>
      </c>
      <c r="K16178" s="3" t="str" cm="1">
        <f t="array" ref="K16178">_xlfn.LET(_xlpm.d,UPPER(TRIM(CLEAN(SUBSTITUTE(F16178,CHAR(160),"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79" spans="2:11" hidden="1" x14ac:dyDescent="0.25">
      <c r="B16179" s="20">
        <v>45967</v>
      </c>
      <c r="C16179" s="2" t="s">
        <v>1</v>
      </c>
      <c r="D16179" s="2" t="s">
        <v>3263</v>
      </c>
      <c r="E16179" s="2" t="s">
        <v>3</v>
      </c>
      <c r="F16179" s="2" t="s">
        <v>5226</v>
      </c>
      <c r="G16179" s="5">
        <v>180</v>
      </c>
      <c r="H16179" s="5">
        <v>31.8</v>
      </c>
      <c r="I16179" s="5">
        <v>5724</v>
      </c>
      <c r="J16179" s="5">
        <v>15220234.170000006</v>
      </c>
      <c r="K16179" s="3" t="str" cm="1">
        <f t="array" ref="K16179">_xlfn.LET(_xlpm.d,UPPER(TRIM(CLEAN(SUBSTITUTE(F16179,CHAR(160),"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80" spans="2:11" hidden="1" x14ac:dyDescent="0.25">
      <c r="B16180" s="20">
        <v>45967</v>
      </c>
      <c r="C16180" s="2" t="s">
        <v>1</v>
      </c>
      <c r="D16180" s="2" t="s">
        <v>1163</v>
      </c>
      <c r="E16180" s="2" t="s">
        <v>874</v>
      </c>
      <c r="F16180" s="2" t="s">
        <v>4969</v>
      </c>
      <c r="G16180" s="5">
        <v>500</v>
      </c>
      <c r="H16180" s="5">
        <v>25.95</v>
      </c>
      <c r="I16180" s="5">
        <v>12975</v>
      </c>
      <c r="J16180" s="5">
        <v>15233209.170000006</v>
      </c>
      <c r="K16180" s="3" t="str" cm="1">
        <f t="array" ref="K16180">_xlfn.LET(_xlpm.d,UPPER(TRIM(CLEAN(SUBSTITUTE(F16180,CHAR(160),"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81" spans="2:11" hidden="1" x14ac:dyDescent="0.25">
      <c r="B16181" s="20">
        <v>45967</v>
      </c>
      <c r="C16181" s="2" t="s">
        <v>1</v>
      </c>
      <c r="D16181" s="2" t="s">
        <v>1164</v>
      </c>
      <c r="E16181" s="2" t="s">
        <v>874</v>
      </c>
      <c r="F16181" s="2" t="s">
        <v>4969</v>
      </c>
      <c r="G16181" s="5">
        <v>600</v>
      </c>
      <c r="H16181" s="5">
        <v>25.95</v>
      </c>
      <c r="I16181" s="5">
        <v>15570</v>
      </c>
      <c r="J16181" s="5">
        <v>15248779.170000006</v>
      </c>
      <c r="K16181" s="3" t="str" cm="1">
        <f t="array" ref="K16181">_xlfn.LET(_xlpm.d,UPPER(TRIM(CLEAN(SUBSTITUTE(F16181,CHAR(160),"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82" spans="2:11" hidden="1" x14ac:dyDescent="0.25">
      <c r="B16182" s="20">
        <v>45967</v>
      </c>
      <c r="C16182" s="2" t="s">
        <v>1</v>
      </c>
      <c r="D16182" s="2" t="s">
        <v>3265</v>
      </c>
      <c r="E16182" s="2" t="s">
        <v>319</v>
      </c>
      <c r="F16182" s="2" t="s">
        <v>4969</v>
      </c>
      <c r="G16182" s="5">
        <v>1200</v>
      </c>
      <c r="H16182" s="5">
        <v>33.5</v>
      </c>
      <c r="I16182" s="5">
        <v>40200</v>
      </c>
      <c r="J16182" s="5">
        <v>15288979.170000006</v>
      </c>
      <c r="K16182" s="3" t="str" cm="1">
        <f t="array" ref="K16182">_xlfn.LET(_xlpm.d,UPPER(TRIM(CLEAN(SUBSTITUTE(F16182,CHAR(160),"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83" spans="2:11" hidden="1" x14ac:dyDescent="0.25">
      <c r="B16183" s="20">
        <v>45967</v>
      </c>
      <c r="C16183" s="2" t="s">
        <v>1</v>
      </c>
      <c r="D16183" s="2" t="s">
        <v>2192</v>
      </c>
      <c r="E16183" s="2" t="s">
        <v>197</v>
      </c>
      <c r="F16183" s="2" t="s">
        <v>4969</v>
      </c>
      <c r="G16183" s="5">
        <v>700</v>
      </c>
      <c r="H16183" s="5">
        <v>33.5</v>
      </c>
      <c r="I16183" s="5">
        <v>23450</v>
      </c>
      <c r="J16183" s="5">
        <v>15312429.170000006</v>
      </c>
      <c r="K16183" s="3" t="str" cm="1">
        <f t="array" ref="K16183">_xlfn.LET(_xlpm.d,UPPER(TRIM(CLEAN(SUBSTITUTE(F16183,CHAR(160),"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84" spans="2:11" hidden="1" x14ac:dyDescent="0.25">
      <c r="B16184" s="20">
        <v>45967</v>
      </c>
      <c r="C16184" s="2" t="s">
        <v>1</v>
      </c>
      <c r="D16184" s="2" t="s">
        <v>3266</v>
      </c>
      <c r="E16184" s="2" t="s">
        <v>288</v>
      </c>
      <c r="F16184" s="2" t="s">
        <v>4969</v>
      </c>
      <c r="G16184" s="5">
        <v>150</v>
      </c>
      <c r="H16184" s="5">
        <v>33.5</v>
      </c>
      <c r="I16184" s="5">
        <v>5025</v>
      </c>
      <c r="J16184" s="5">
        <v>15317454.170000006</v>
      </c>
      <c r="K16184" s="3" t="str" cm="1">
        <f t="array" ref="K16184">_xlfn.LET(_xlpm.d,UPPER(TRIM(CLEAN(SUBSTITUTE(F16184,CHAR(160),"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85" spans="2:11" hidden="1" x14ac:dyDescent="0.25">
      <c r="B16185" s="20">
        <v>45967</v>
      </c>
      <c r="C16185" s="2" t="s">
        <v>1</v>
      </c>
      <c r="D16185" s="2" t="s">
        <v>3267</v>
      </c>
      <c r="E16185" s="2" t="s">
        <v>286</v>
      </c>
      <c r="F16185" s="2" t="s">
        <v>4969</v>
      </c>
      <c r="G16185" s="5">
        <v>100</v>
      </c>
      <c r="H16185" s="5">
        <v>33.5</v>
      </c>
      <c r="I16185" s="5">
        <v>3350</v>
      </c>
      <c r="J16185" s="5">
        <v>15320804.170000006</v>
      </c>
      <c r="K16185" s="3" t="str" cm="1">
        <f t="array" ref="K16185">_xlfn.LET(_xlpm.d,UPPER(TRIM(CLEAN(SUBSTITUTE(F16185,CHAR(160),"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86" spans="2:11" hidden="1" x14ac:dyDescent="0.25">
      <c r="B16186" s="20">
        <v>45967</v>
      </c>
      <c r="C16186" s="2" t="s">
        <v>1</v>
      </c>
      <c r="D16186" s="2" t="s">
        <v>5585</v>
      </c>
      <c r="E16186" s="2" t="s">
        <v>319</v>
      </c>
      <c r="F16186" s="2" t="s">
        <v>4969</v>
      </c>
      <c r="G16186" s="5">
        <v>50</v>
      </c>
      <c r="H16186" s="5">
        <v>0</v>
      </c>
      <c r="I16186" s="5">
        <v>0</v>
      </c>
      <c r="J16186" s="5">
        <v>15320804.170000006</v>
      </c>
      <c r="K16186" s="3" t="str" cm="1">
        <f t="array" ref="K16186">_xlfn.LET(_xlpm.d,UPPER(TRIM(CLEAN(SUBSTITUTE(F16186,CHAR(160),"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87" spans="2:11" hidden="1" x14ac:dyDescent="0.25">
      <c r="B16187" s="20">
        <v>45967</v>
      </c>
      <c r="C16187" s="2" t="s">
        <v>1</v>
      </c>
      <c r="D16187" s="2" t="s">
        <v>3268</v>
      </c>
      <c r="E16187" s="2" t="s">
        <v>1726</v>
      </c>
      <c r="F16187" s="2" t="s">
        <v>4969</v>
      </c>
      <c r="G16187" s="5">
        <v>250</v>
      </c>
      <c r="H16187" s="5">
        <v>31.8</v>
      </c>
      <c r="I16187" s="5">
        <v>7950</v>
      </c>
      <c r="J16187" s="5">
        <v>15328754.170000006</v>
      </c>
      <c r="K16187" s="3" t="str" cm="1">
        <f t="array" ref="K16187">_xlfn.LET(_xlpm.d,UPPER(TRIM(CLEAN(SUBSTITUTE(F16187,CHAR(160),"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88" spans="2:11" hidden="1" x14ac:dyDescent="0.25">
      <c r="B16188" s="20">
        <v>45968</v>
      </c>
      <c r="C16188" s="2" t="s">
        <v>1</v>
      </c>
      <c r="D16188" s="2" t="s">
        <v>4127</v>
      </c>
      <c r="E16188" s="2" t="s">
        <v>491</v>
      </c>
      <c r="F16188" s="2" t="s">
        <v>4969</v>
      </c>
      <c r="G16188" s="5">
        <v>132</v>
      </c>
      <c r="H16188" s="5">
        <v>31.85</v>
      </c>
      <c r="I16188" s="5">
        <v>4204.2</v>
      </c>
      <c r="J16188" s="5">
        <v>15332958.370000005</v>
      </c>
      <c r="K16188" s="3" t="str" cm="1">
        <f t="array" ref="K16188">_xlfn.LET(_xlpm.d,UPPER(TRIM(CLEAN(SUBSTITUTE(F16188,CHAR(160),"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89" spans="2:11" hidden="1" x14ac:dyDescent="0.25">
      <c r="B16189" s="20">
        <v>45968</v>
      </c>
      <c r="C16189" s="2" t="s">
        <v>1</v>
      </c>
      <c r="D16189" s="2" t="s">
        <v>1165</v>
      </c>
      <c r="E16189" s="2" t="s">
        <v>154</v>
      </c>
      <c r="F16189" s="2" t="s">
        <v>4969</v>
      </c>
      <c r="G16189" s="5">
        <v>360</v>
      </c>
      <c r="H16189" s="5">
        <v>33.5</v>
      </c>
      <c r="I16189" s="5">
        <v>12060</v>
      </c>
      <c r="J16189" s="5">
        <v>15345018.370000005</v>
      </c>
      <c r="K16189" s="3" t="str" cm="1">
        <f t="array" ref="K16189">_xlfn.LET(_xlpm.d,UPPER(TRIM(CLEAN(SUBSTITUTE(F16189,CHAR(160),"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90" spans="2:11" hidden="1" x14ac:dyDescent="0.25">
      <c r="B16190" s="20">
        <v>45968</v>
      </c>
      <c r="C16190" s="2" t="s">
        <v>1</v>
      </c>
      <c r="D16190" s="2" t="s">
        <v>3269</v>
      </c>
      <c r="E16190" s="2" t="s">
        <v>195</v>
      </c>
      <c r="F16190" s="2" t="s">
        <v>4969</v>
      </c>
      <c r="G16190" s="5">
        <v>190</v>
      </c>
      <c r="H16190" s="5">
        <v>33.5</v>
      </c>
      <c r="I16190" s="5">
        <v>6365</v>
      </c>
      <c r="J16190" s="5">
        <v>15351383.370000005</v>
      </c>
      <c r="K16190" s="3" t="str" cm="1">
        <f t="array" ref="K16190">_xlfn.LET(_xlpm.d,UPPER(TRIM(CLEAN(SUBSTITUTE(F16190,CHAR(160),"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91" spans="2:11" hidden="1" x14ac:dyDescent="0.25">
      <c r="B16191" s="20">
        <v>45968</v>
      </c>
      <c r="C16191" s="2" t="s">
        <v>1</v>
      </c>
      <c r="D16191" s="2" t="s">
        <v>3270</v>
      </c>
      <c r="E16191" s="2" t="s">
        <v>186</v>
      </c>
      <c r="F16191" s="2" t="s">
        <v>4969</v>
      </c>
      <c r="G16191" s="5">
        <v>90</v>
      </c>
      <c r="H16191" s="5">
        <v>33.5</v>
      </c>
      <c r="I16191" s="5">
        <v>3015</v>
      </c>
      <c r="J16191" s="5">
        <v>15354398.370000005</v>
      </c>
      <c r="K16191" s="3" t="str" cm="1">
        <f t="array" ref="K16191">_xlfn.LET(_xlpm.d,UPPER(TRIM(CLEAN(SUBSTITUTE(F16191,CHAR(160),"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92" spans="2:11" hidden="1" x14ac:dyDescent="0.25">
      <c r="B16192" s="20">
        <v>45968</v>
      </c>
      <c r="C16192" s="2" t="s">
        <v>1</v>
      </c>
      <c r="D16192" s="2" t="s">
        <v>5586</v>
      </c>
      <c r="E16192" s="2" t="s">
        <v>302</v>
      </c>
      <c r="F16192" s="2" t="s">
        <v>4969</v>
      </c>
      <c r="G16192" s="5">
        <v>120</v>
      </c>
      <c r="H16192" s="5">
        <v>27.8</v>
      </c>
      <c r="I16192" s="5">
        <v>3336</v>
      </c>
      <c r="J16192" s="5">
        <v>15357734.370000005</v>
      </c>
      <c r="K16192" s="3" t="str" cm="1">
        <f t="array" ref="K16192">_xlfn.LET(_xlpm.d,UPPER(TRIM(CLEAN(SUBSTITUTE(F16192,CHAR(160),"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93" spans="2:11" hidden="1" x14ac:dyDescent="0.25">
      <c r="B16193" s="20">
        <v>45968</v>
      </c>
      <c r="C16193" s="2" t="s">
        <v>1</v>
      </c>
      <c r="D16193" s="2" t="s">
        <v>4009</v>
      </c>
      <c r="E16193" s="2" t="s">
        <v>232</v>
      </c>
      <c r="F16193" s="2" t="s">
        <v>4969</v>
      </c>
      <c r="G16193" s="5">
        <v>120</v>
      </c>
      <c r="H16193" s="5">
        <v>33.5</v>
      </c>
      <c r="I16193" s="5">
        <v>4020</v>
      </c>
      <c r="J16193" s="5">
        <v>15361754.370000005</v>
      </c>
      <c r="K16193" s="3" t="str" cm="1">
        <f t="array" ref="K16193">_xlfn.LET(_xlpm.d,UPPER(TRIM(CLEAN(SUBSTITUTE(F16193,CHAR(160),"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94" spans="2:11" hidden="1" x14ac:dyDescent="0.25">
      <c r="B16194" s="20">
        <v>45968</v>
      </c>
      <c r="C16194" s="2" t="s">
        <v>1</v>
      </c>
      <c r="D16194" s="2" t="s">
        <v>1507</v>
      </c>
      <c r="E16194" s="2" t="s">
        <v>236</v>
      </c>
      <c r="F16194" s="2" t="s">
        <v>4969</v>
      </c>
      <c r="G16194" s="5">
        <v>280</v>
      </c>
      <c r="H16194" s="5">
        <v>33.5</v>
      </c>
      <c r="I16194" s="5">
        <v>9380</v>
      </c>
      <c r="J16194" s="5">
        <v>15371134.370000005</v>
      </c>
      <c r="K16194" s="3" t="str" cm="1">
        <f t="array" ref="K16194">_xlfn.LET(_xlpm.d,UPPER(TRIM(CLEAN(SUBSTITUTE(F16194,CHAR(160),"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95" spans="2:11" hidden="1" x14ac:dyDescent="0.25">
      <c r="B16195" s="20">
        <v>45968</v>
      </c>
      <c r="C16195" s="2" t="s">
        <v>1</v>
      </c>
      <c r="D16195" s="2" t="s">
        <v>1166</v>
      </c>
      <c r="E16195" s="2" t="s">
        <v>234</v>
      </c>
      <c r="F16195" s="2" t="s">
        <v>4969</v>
      </c>
      <c r="G16195" s="5">
        <v>150</v>
      </c>
      <c r="H16195" s="5">
        <v>33.5</v>
      </c>
      <c r="I16195" s="5">
        <v>5025</v>
      </c>
      <c r="J16195" s="5">
        <v>15376159.370000005</v>
      </c>
      <c r="K16195" s="3" t="str" cm="1">
        <f t="array" ref="K16195">_xlfn.LET(_xlpm.d,UPPER(TRIM(CLEAN(SUBSTITUTE(F16195,CHAR(160),"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96" spans="2:11" hidden="1" x14ac:dyDescent="0.25">
      <c r="B16196" s="20">
        <v>45968</v>
      </c>
      <c r="C16196" s="2" t="s">
        <v>1</v>
      </c>
      <c r="D16196" s="2" t="s">
        <v>5587</v>
      </c>
      <c r="E16196" s="2" t="s">
        <v>243</v>
      </c>
      <c r="F16196" s="2" t="s">
        <v>4969</v>
      </c>
      <c r="G16196" s="5">
        <v>100</v>
      </c>
      <c r="H16196" s="5">
        <v>33.5</v>
      </c>
      <c r="I16196" s="5">
        <v>3350</v>
      </c>
      <c r="J16196" s="5">
        <v>15379509.370000005</v>
      </c>
      <c r="K16196" s="3" t="str" cm="1">
        <f t="array" ref="K16196">_xlfn.LET(_xlpm.d,UPPER(TRIM(CLEAN(SUBSTITUTE(F16196,CHAR(160),"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97" spans="2:11" hidden="1" x14ac:dyDescent="0.25">
      <c r="B16197" s="20">
        <v>45968</v>
      </c>
      <c r="C16197" s="2" t="s">
        <v>1</v>
      </c>
      <c r="D16197" s="2" t="s">
        <v>721</v>
      </c>
      <c r="E16197" s="2" t="s">
        <v>241</v>
      </c>
      <c r="F16197" s="2" t="s">
        <v>4969</v>
      </c>
      <c r="G16197" s="5">
        <v>200</v>
      </c>
      <c r="H16197" s="5">
        <v>33.5</v>
      </c>
      <c r="I16197" s="5">
        <v>6700</v>
      </c>
      <c r="J16197" s="5">
        <v>15386209.370000005</v>
      </c>
      <c r="K16197" s="3" t="str" cm="1">
        <f t="array" ref="K16197">_xlfn.LET(_xlpm.d,UPPER(TRIM(CLEAN(SUBSTITUTE(F16197,CHAR(160),"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98" spans="2:11" hidden="1" x14ac:dyDescent="0.25">
      <c r="B16198" s="20">
        <v>45968</v>
      </c>
      <c r="C16198" s="2" t="s">
        <v>1</v>
      </c>
      <c r="D16198" s="2" t="s">
        <v>4010</v>
      </c>
      <c r="E16198" s="2" t="s">
        <v>165</v>
      </c>
      <c r="F16198" s="2" t="s">
        <v>4969</v>
      </c>
      <c r="G16198" s="5">
        <v>70</v>
      </c>
      <c r="H16198" s="5">
        <v>33.5</v>
      </c>
      <c r="I16198" s="5">
        <v>2345</v>
      </c>
      <c r="J16198" s="5">
        <v>15388554.370000005</v>
      </c>
      <c r="K16198" s="3" t="str" cm="1">
        <f t="array" ref="K16198">_xlfn.LET(_xlpm.d,UPPER(TRIM(CLEAN(SUBSTITUTE(F16198,CHAR(160),"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199" spans="2:11" hidden="1" x14ac:dyDescent="0.25">
      <c r="B16199" s="20">
        <v>45968</v>
      </c>
      <c r="C16199" s="2" t="s">
        <v>1</v>
      </c>
      <c r="D16199" s="2" t="s">
        <v>722</v>
      </c>
      <c r="E16199" s="2" t="s">
        <v>43</v>
      </c>
      <c r="F16199" s="2" t="s">
        <v>4969</v>
      </c>
      <c r="G16199" s="5">
        <v>60</v>
      </c>
      <c r="H16199" s="5">
        <v>28.95</v>
      </c>
      <c r="I16199" s="5">
        <v>1737</v>
      </c>
      <c r="J16199" s="5">
        <v>15390291.370000005</v>
      </c>
      <c r="K16199" s="3" t="str" cm="1">
        <f t="array" ref="K16199">_xlfn.LET(_xlpm.d,UPPER(TRIM(CLEAN(SUBSTITUTE(F16199,CHAR(160),"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00" spans="2:11" hidden="1" x14ac:dyDescent="0.25">
      <c r="B16200" s="20">
        <v>45968</v>
      </c>
      <c r="C16200" s="2" t="s">
        <v>1</v>
      </c>
      <c r="D16200" s="2" t="s">
        <v>5588</v>
      </c>
      <c r="E16200" s="2" t="s">
        <v>50</v>
      </c>
      <c r="F16200" s="2" t="s">
        <v>4969</v>
      </c>
      <c r="G16200" s="5">
        <v>200</v>
      </c>
      <c r="H16200" s="5">
        <v>30</v>
      </c>
      <c r="I16200" s="5">
        <v>6000</v>
      </c>
      <c r="J16200" s="5">
        <v>15396291.370000005</v>
      </c>
      <c r="K16200" s="3" t="str" cm="1">
        <f t="array" ref="K16200">_xlfn.LET(_xlpm.d,UPPER(TRIM(CLEAN(SUBSTITUTE(F16200,CHAR(160),"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01" spans="2:11" hidden="1" x14ac:dyDescent="0.25">
      <c r="B16201" s="20">
        <v>45968</v>
      </c>
      <c r="C16201" s="2" t="s">
        <v>1</v>
      </c>
      <c r="D16201" s="2" t="s">
        <v>5589</v>
      </c>
      <c r="E16201" s="2" t="s">
        <v>1952</v>
      </c>
      <c r="F16201" s="2" t="s">
        <v>4969</v>
      </c>
      <c r="G16201" s="5">
        <v>30</v>
      </c>
      <c r="H16201" s="5">
        <v>31.8</v>
      </c>
      <c r="I16201" s="5">
        <v>954</v>
      </c>
      <c r="J16201" s="5">
        <v>15397245.370000005</v>
      </c>
      <c r="K16201" s="3" t="str" cm="1">
        <f t="array" ref="K16201">_xlfn.LET(_xlpm.d,UPPER(TRIM(CLEAN(SUBSTITUTE(F16201,CHAR(160),"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02" spans="2:11" hidden="1" x14ac:dyDescent="0.25">
      <c r="B16202" s="20">
        <v>45968</v>
      </c>
      <c r="C16202" s="2" t="s">
        <v>1</v>
      </c>
      <c r="D16202" s="2" t="s">
        <v>3271</v>
      </c>
      <c r="E16202" s="2" t="s">
        <v>170</v>
      </c>
      <c r="F16202" s="2" t="s">
        <v>4969</v>
      </c>
      <c r="G16202" s="5">
        <v>50</v>
      </c>
      <c r="H16202" s="5">
        <v>31.85</v>
      </c>
      <c r="I16202" s="5">
        <v>1592.5</v>
      </c>
      <c r="J16202" s="5">
        <v>15398837.870000005</v>
      </c>
      <c r="K16202" s="3" t="str" cm="1">
        <f t="array" ref="K16202">_xlfn.LET(_xlpm.d,UPPER(TRIM(CLEAN(SUBSTITUTE(F16202,CHAR(160),"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03" spans="2:11" hidden="1" x14ac:dyDescent="0.25">
      <c r="B16203" s="20">
        <v>45968</v>
      </c>
      <c r="C16203" s="2" t="s">
        <v>1</v>
      </c>
      <c r="D16203" s="2" t="s">
        <v>3274</v>
      </c>
      <c r="E16203" s="2" t="s">
        <v>307</v>
      </c>
      <c r="F16203" s="2" t="s">
        <v>5481</v>
      </c>
      <c r="G16203" s="5">
        <v>550</v>
      </c>
      <c r="H16203" s="5">
        <v>33.5</v>
      </c>
      <c r="I16203" s="5">
        <v>18425</v>
      </c>
      <c r="J16203" s="5">
        <v>15417262.870000005</v>
      </c>
      <c r="K16203" s="3" t="str" cm="1">
        <f t="array" ref="K16203">_xlfn.LET(_xlpm.d,UPPER(TRIM(CLEAN(SUBSTITUTE(F16203,CHAR(160),"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04" spans="2:11" hidden="1" x14ac:dyDescent="0.25">
      <c r="B16204" s="20">
        <v>45968</v>
      </c>
      <c r="C16204" s="2" t="s">
        <v>1</v>
      </c>
      <c r="D16204" s="2" t="s">
        <v>3275</v>
      </c>
      <c r="E16204" s="2" t="s">
        <v>224</v>
      </c>
      <c r="F16204" s="2" t="s">
        <v>5481</v>
      </c>
      <c r="G16204" s="5">
        <v>1000</v>
      </c>
      <c r="H16204" s="5">
        <v>33.5</v>
      </c>
      <c r="I16204" s="5">
        <v>33500</v>
      </c>
      <c r="J16204" s="5">
        <v>15450762.870000005</v>
      </c>
      <c r="K16204" s="3" t="str" cm="1">
        <f t="array" ref="K16204">_xlfn.LET(_xlpm.d,UPPER(TRIM(CLEAN(SUBSTITUTE(F16204,CHAR(160),"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05" spans="2:11" hidden="1" x14ac:dyDescent="0.25">
      <c r="B16205" s="20">
        <v>45971</v>
      </c>
      <c r="C16205" s="2" t="s">
        <v>1</v>
      </c>
      <c r="D16205" s="2" t="s">
        <v>5590</v>
      </c>
      <c r="E16205" s="2" t="s">
        <v>302</v>
      </c>
      <c r="F16205" s="2" t="s">
        <v>4969</v>
      </c>
      <c r="G16205" s="5">
        <v>20</v>
      </c>
      <c r="H16205" s="5">
        <v>27.8</v>
      </c>
      <c r="I16205" s="5">
        <v>556</v>
      </c>
      <c r="J16205" s="5">
        <v>15451318.870000005</v>
      </c>
      <c r="K16205" s="3" t="str" cm="1">
        <f t="array" ref="K16205">_xlfn.LET(_xlpm.d,UPPER(TRIM(CLEAN(SUBSTITUTE(F16205,CHAR(160),"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06" spans="2:11" hidden="1" x14ac:dyDescent="0.25">
      <c r="B16206" s="20">
        <v>45971</v>
      </c>
      <c r="C16206" s="2" t="s">
        <v>1</v>
      </c>
      <c r="D16206" s="2" t="s">
        <v>3276</v>
      </c>
      <c r="E16206" s="2" t="s">
        <v>25</v>
      </c>
      <c r="F16206" s="2" t="s">
        <v>4969</v>
      </c>
      <c r="G16206" s="5">
        <v>80</v>
      </c>
      <c r="H16206" s="5">
        <v>28.55</v>
      </c>
      <c r="I16206" s="5">
        <v>2284</v>
      </c>
      <c r="J16206" s="5">
        <v>15453602.870000005</v>
      </c>
      <c r="K16206" s="3" t="str" cm="1">
        <f t="array" ref="K16206">_xlfn.LET(_xlpm.d,UPPER(TRIM(CLEAN(SUBSTITUTE(F16206,CHAR(160),"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07" spans="2:11" hidden="1" x14ac:dyDescent="0.25">
      <c r="B16207" s="20">
        <v>45971</v>
      </c>
      <c r="C16207" s="2" t="s">
        <v>1</v>
      </c>
      <c r="D16207" s="2" t="s">
        <v>5591</v>
      </c>
      <c r="E16207" s="2" t="s">
        <v>3</v>
      </c>
      <c r="F16207" s="2" t="s">
        <v>4969</v>
      </c>
      <c r="G16207" s="5">
        <v>80</v>
      </c>
      <c r="H16207" s="5">
        <v>31.8</v>
      </c>
      <c r="I16207" s="5">
        <v>2544</v>
      </c>
      <c r="J16207" s="5">
        <v>15456146.870000005</v>
      </c>
      <c r="K16207" s="3" t="str" cm="1">
        <f t="array" ref="K16207">_xlfn.LET(_xlpm.d,UPPER(TRIM(CLEAN(SUBSTITUTE(F16207,CHAR(160),"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08" spans="2:11" hidden="1" x14ac:dyDescent="0.25">
      <c r="B16208" s="20">
        <v>45971</v>
      </c>
      <c r="C16208" s="2" t="s">
        <v>1</v>
      </c>
      <c r="D16208" s="2" t="s">
        <v>1167</v>
      </c>
      <c r="E16208" s="2" t="s">
        <v>160</v>
      </c>
      <c r="F16208" s="2" t="s">
        <v>4969</v>
      </c>
      <c r="G16208" s="5">
        <v>150</v>
      </c>
      <c r="H16208" s="5">
        <v>33.5</v>
      </c>
      <c r="I16208" s="5">
        <v>5025</v>
      </c>
      <c r="J16208" s="5">
        <v>15461171.870000005</v>
      </c>
      <c r="K16208" s="3" t="str" cm="1">
        <f t="array" ref="K16208">_xlfn.LET(_xlpm.d,UPPER(TRIM(CLEAN(SUBSTITUTE(F16208,CHAR(160),"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09" spans="2:11" hidden="1" x14ac:dyDescent="0.25">
      <c r="B16209" s="20">
        <v>45971</v>
      </c>
      <c r="C16209" s="2" t="s">
        <v>1</v>
      </c>
      <c r="D16209" s="2" t="s">
        <v>5592</v>
      </c>
      <c r="E16209" s="2" t="s">
        <v>251</v>
      </c>
      <c r="F16209" s="2" t="s">
        <v>4969</v>
      </c>
      <c r="G16209" s="5">
        <v>150</v>
      </c>
      <c r="H16209" s="5">
        <v>33.5</v>
      </c>
      <c r="I16209" s="5">
        <v>5025</v>
      </c>
      <c r="J16209" s="5">
        <v>15466196.870000005</v>
      </c>
      <c r="K16209" s="3" t="str" cm="1">
        <f t="array" ref="K16209">_xlfn.LET(_xlpm.d,UPPER(TRIM(CLEAN(SUBSTITUTE(F16209,CHAR(160),"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10" spans="2:11" hidden="1" x14ac:dyDescent="0.25">
      <c r="B16210" s="20">
        <v>45971</v>
      </c>
      <c r="C16210" s="2" t="s">
        <v>1</v>
      </c>
      <c r="D16210" s="2" t="s">
        <v>3277</v>
      </c>
      <c r="E16210" s="2" t="s">
        <v>248</v>
      </c>
      <c r="F16210" s="2" t="s">
        <v>4969</v>
      </c>
      <c r="G16210" s="5">
        <v>200</v>
      </c>
      <c r="H16210" s="5">
        <v>33.5</v>
      </c>
      <c r="I16210" s="5">
        <v>6700</v>
      </c>
      <c r="J16210" s="5">
        <v>15472896.870000005</v>
      </c>
      <c r="K16210" s="3" t="str" cm="1">
        <f t="array" ref="K16210">_xlfn.LET(_xlpm.d,UPPER(TRIM(CLEAN(SUBSTITUTE(F16210,CHAR(160),"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11" spans="2:11" hidden="1" x14ac:dyDescent="0.25">
      <c r="B16211" s="20">
        <v>45971</v>
      </c>
      <c r="C16211" s="2" t="s">
        <v>1</v>
      </c>
      <c r="D16211" s="2" t="s">
        <v>4012</v>
      </c>
      <c r="E16211" s="2" t="s">
        <v>254</v>
      </c>
      <c r="F16211" s="2" t="s">
        <v>4969</v>
      </c>
      <c r="G16211" s="5">
        <v>150</v>
      </c>
      <c r="H16211" s="5">
        <v>33.5</v>
      </c>
      <c r="I16211" s="5">
        <v>5025</v>
      </c>
      <c r="J16211" s="5">
        <v>15477921.870000005</v>
      </c>
      <c r="K16211" s="3" t="str" cm="1">
        <f t="array" ref="K16211">_xlfn.LET(_xlpm.d,UPPER(TRIM(CLEAN(SUBSTITUTE(F16211,CHAR(160),"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12" spans="2:11" hidden="1" x14ac:dyDescent="0.25">
      <c r="B16212" s="20">
        <v>45971</v>
      </c>
      <c r="C16212" s="2" t="s">
        <v>1</v>
      </c>
      <c r="D16212" s="2" t="s">
        <v>5593</v>
      </c>
      <c r="E16212" s="2" t="s">
        <v>135</v>
      </c>
      <c r="F16212" s="2" t="s">
        <v>4969</v>
      </c>
      <c r="G16212" s="5">
        <v>180</v>
      </c>
      <c r="H16212" s="5">
        <v>33.5</v>
      </c>
      <c r="I16212" s="5">
        <v>6030</v>
      </c>
      <c r="J16212" s="5">
        <v>15483951.870000005</v>
      </c>
      <c r="K16212" s="3" t="str" cm="1">
        <f t="array" ref="K16212">_xlfn.LET(_xlpm.d,UPPER(TRIM(CLEAN(SUBSTITUTE(F16212,CHAR(160),"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13" spans="2:11" hidden="1" x14ac:dyDescent="0.25">
      <c r="B16213" s="20">
        <v>45971</v>
      </c>
      <c r="C16213" s="2" t="s">
        <v>1</v>
      </c>
      <c r="D16213" s="2" t="s">
        <v>5594</v>
      </c>
      <c r="E16213" s="2" t="s">
        <v>192</v>
      </c>
      <c r="F16213" s="2" t="s">
        <v>4969</v>
      </c>
      <c r="G16213" s="5">
        <v>200</v>
      </c>
      <c r="H16213" s="5">
        <v>33.5</v>
      </c>
      <c r="I16213" s="5">
        <v>6700</v>
      </c>
      <c r="J16213" s="5">
        <v>15490651.870000005</v>
      </c>
      <c r="K16213" s="3" t="str" cm="1">
        <f t="array" ref="K16213">_xlfn.LET(_xlpm.d,UPPER(TRIM(CLEAN(SUBSTITUTE(F16213,CHAR(160),"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14" spans="2:11" hidden="1" x14ac:dyDescent="0.25">
      <c r="B16214" s="20">
        <v>45972</v>
      </c>
      <c r="C16214" s="2" t="s">
        <v>1</v>
      </c>
      <c r="D16214" s="2" t="s">
        <v>724</v>
      </c>
      <c r="E16214" s="2" t="s">
        <v>143</v>
      </c>
      <c r="F16214" s="2" t="s">
        <v>4969</v>
      </c>
      <c r="G16214" s="5">
        <v>60</v>
      </c>
      <c r="H16214" s="5">
        <v>33.5</v>
      </c>
      <c r="I16214" s="5">
        <v>2010</v>
      </c>
      <c r="J16214" s="5">
        <v>15492661.870000005</v>
      </c>
      <c r="K16214" s="3" t="str" cm="1">
        <f t="array" ref="K16214">_xlfn.LET(_xlpm.d,UPPER(TRIM(CLEAN(SUBSTITUTE(F16214,CHAR(160),"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15" spans="2:11" hidden="1" x14ac:dyDescent="0.25">
      <c r="B16215" s="20">
        <v>45972</v>
      </c>
      <c r="C16215" s="2" t="s">
        <v>1</v>
      </c>
      <c r="D16215" s="2" t="s">
        <v>1619</v>
      </c>
      <c r="E16215" s="2" t="s">
        <v>78</v>
      </c>
      <c r="F16215" s="2" t="s">
        <v>4969</v>
      </c>
      <c r="G16215" s="5">
        <v>250</v>
      </c>
      <c r="H16215" s="5">
        <v>33.5</v>
      </c>
      <c r="I16215" s="5">
        <v>8375</v>
      </c>
      <c r="J16215" s="5">
        <v>15501036.870000005</v>
      </c>
      <c r="K16215" s="3" t="str" cm="1">
        <f t="array" ref="K16215">_xlfn.LET(_xlpm.d,UPPER(TRIM(CLEAN(SUBSTITUTE(F16215,CHAR(160),"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16" spans="2:11" hidden="1" x14ac:dyDescent="0.25">
      <c r="B16216" s="20">
        <v>45972</v>
      </c>
      <c r="C16216" s="2" t="s">
        <v>1</v>
      </c>
      <c r="D16216" s="2" t="s">
        <v>4129</v>
      </c>
      <c r="E16216" s="2" t="s">
        <v>147</v>
      </c>
      <c r="F16216" s="2" t="s">
        <v>4969</v>
      </c>
      <c r="G16216" s="5">
        <v>180</v>
      </c>
      <c r="H16216" s="5">
        <v>33.5</v>
      </c>
      <c r="I16216" s="5">
        <v>6030</v>
      </c>
      <c r="J16216" s="5">
        <v>15507066.870000005</v>
      </c>
      <c r="K16216" s="3" t="str" cm="1">
        <f t="array" ref="K16216">_xlfn.LET(_xlpm.d,UPPER(TRIM(CLEAN(SUBSTITUTE(F16216,CHAR(160),"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17" spans="2:11" hidden="1" x14ac:dyDescent="0.25">
      <c r="B16217" s="20">
        <v>45972</v>
      </c>
      <c r="C16217" s="2" t="s">
        <v>1</v>
      </c>
      <c r="D16217" s="2" t="s">
        <v>3278</v>
      </c>
      <c r="E16217" s="2" t="s">
        <v>158</v>
      </c>
      <c r="F16217" s="2" t="s">
        <v>4969</v>
      </c>
      <c r="G16217" s="5">
        <v>140</v>
      </c>
      <c r="H16217" s="5">
        <v>33.5</v>
      </c>
      <c r="I16217" s="5">
        <v>4690</v>
      </c>
      <c r="J16217" s="5">
        <v>15511756.870000005</v>
      </c>
      <c r="K16217" s="3" t="str" cm="1">
        <f t="array" ref="K16217">_xlfn.LET(_xlpm.d,UPPER(TRIM(CLEAN(SUBSTITUTE(F16217,CHAR(160),"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18" spans="2:11" hidden="1" x14ac:dyDescent="0.25">
      <c r="B16218" s="20">
        <v>45972</v>
      </c>
      <c r="C16218" s="2" t="s">
        <v>1</v>
      </c>
      <c r="D16218" s="2" t="s">
        <v>3895</v>
      </c>
      <c r="E16218" s="2" t="s">
        <v>261</v>
      </c>
      <c r="F16218" s="2" t="s">
        <v>4969</v>
      </c>
      <c r="G16218" s="5">
        <v>75</v>
      </c>
      <c r="H16218" s="5">
        <v>33.5</v>
      </c>
      <c r="I16218" s="5">
        <v>2512.5</v>
      </c>
      <c r="J16218" s="5">
        <v>15514269.370000005</v>
      </c>
      <c r="K16218" s="3" t="str" cm="1">
        <f t="array" ref="K16218">_xlfn.LET(_xlpm.d,UPPER(TRIM(CLEAN(SUBSTITUTE(F16218,CHAR(160),"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19" spans="2:11" hidden="1" x14ac:dyDescent="0.25">
      <c r="B16219" s="20">
        <v>45972</v>
      </c>
      <c r="C16219" s="2" t="s">
        <v>1</v>
      </c>
      <c r="D16219" s="2" t="s">
        <v>3279</v>
      </c>
      <c r="E16219" s="2" t="s">
        <v>234</v>
      </c>
      <c r="F16219" s="2" t="s">
        <v>4969</v>
      </c>
      <c r="G16219" s="5">
        <v>150</v>
      </c>
      <c r="H16219" s="5">
        <v>33.5</v>
      </c>
      <c r="I16219" s="5">
        <v>5025</v>
      </c>
      <c r="J16219" s="5">
        <v>15519294.370000005</v>
      </c>
      <c r="K16219" s="3" t="str" cm="1">
        <f t="array" ref="K16219">_xlfn.LET(_xlpm.d,UPPER(TRIM(CLEAN(SUBSTITUTE(F16219,CHAR(160),"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20" spans="2:11" hidden="1" x14ac:dyDescent="0.25">
      <c r="B16220" s="20">
        <v>45972</v>
      </c>
      <c r="C16220" s="2" t="s">
        <v>1</v>
      </c>
      <c r="D16220" s="2" t="s">
        <v>2193</v>
      </c>
      <c r="E16220" s="2" t="s">
        <v>165</v>
      </c>
      <c r="F16220" s="2" t="s">
        <v>4969</v>
      </c>
      <c r="G16220" s="5">
        <v>80</v>
      </c>
      <c r="H16220" s="5">
        <v>33.5</v>
      </c>
      <c r="I16220" s="5">
        <v>2680</v>
      </c>
      <c r="J16220" s="5">
        <v>15521974.370000005</v>
      </c>
      <c r="K16220" s="3" t="str" cm="1">
        <f t="array" ref="K16220">_xlfn.LET(_xlpm.d,UPPER(TRIM(CLEAN(SUBSTITUTE(F16220,CHAR(160),"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21" spans="2:11" hidden="1" x14ac:dyDescent="0.25">
      <c r="B16221" s="20">
        <v>45972</v>
      </c>
      <c r="C16221" s="2" t="s">
        <v>1</v>
      </c>
      <c r="D16221" s="2" t="s">
        <v>2194</v>
      </c>
      <c r="E16221" s="2" t="s">
        <v>276</v>
      </c>
      <c r="F16221" s="2" t="s">
        <v>4969</v>
      </c>
      <c r="G16221" s="5">
        <v>200</v>
      </c>
      <c r="H16221" s="5">
        <v>33.5</v>
      </c>
      <c r="I16221" s="5">
        <v>6700</v>
      </c>
      <c r="J16221" s="5">
        <v>15528674.370000005</v>
      </c>
      <c r="K16221" s="3" t="str" cm="1">
        <f t="array" ref="K16221">_xlfn.LET(_xlpm.d,UPPER(TRIM(CLEAN(SUBSTITUTE(F16221,CHAR(160),"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22" spans="2:11" hidden="1" x14ac:dyDescent="0.25">
      <c r="B16222" s="20">
        <v>45972</v>
      </c>
      <c r="C16222" s="2" t="s">
        <v>1</v>
      </c>
      <c r="D16222" s="2" t="s">
        <v>1563</v>
      </c>
      <c r="E16222" s="2" t="s">
        <v>141</v>
      </c>
      <c r="F16222" s="2" t="s">
        <v>4969</v>
      </c>
      <c r="G16222" s="5">
        <v>200</v>
      </c>
      <c r="H16222" s="5">
        <v>33.5</v>
      </c>
      <c r="I16222" s="5">
        <v>6700</v>
      </c>
      <c r="J16222" s="5">
        <v>15535374.370000005</v>
      </c>
      <c r="K16222" s="3" t="str" cm="1">
        <f t="array" ref="K16222">_xlfn.LET(_xlpm.d,UPPER(TRIM(CLEAN(SUBSTITUTE(F16222,CHAR(160),"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23" spans="2:11" hidden="1" x14ac:dyDescent="0.25">
      <c r="B16223" s="20">
        <v>45972</v>
      </c>
      <c r="C16223" s="2" t="s">
        <v>1</v>
      </c>
      <c r="D16223" s="2" t="s">
        <v>3281</v>
      </c>
      <c r="E16223" s="2" t="s">
        <v>263</v>
      </c>
      <c r="F16223" s="2" t="s">
        <v>4969</v>
      </c>
      <c r="G16223" s="5">
        <v>400</v>
      </c>
      <c r="H16223" s="5">
        <v>33.5</v>
      </c>
      <c r="I16223" s="5">
        <v>13400</v>
      </c>
      <c r="J16223" s="5">
        <v>15548774.370000005</v>
      </c>
      <c r="K16223" s="3" t="str" cm="1">
        <f t="array" ref="K16223">_xlfn.LET(_xlpm.d,UPPER(TRIM(CLEAN(SUBSTITUTE(F16223,CHAR(160),"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24" spans="2:11" hidden="1" x14ac:dyDescent="0.25">
      <c r="B16224" s="20">
        <v>45973</v>
      </c>
      <c r="C16224" s="2" t="s">
        <v>1</v>
      </c>
      <c r="D16224" s="2" t="s">
        <v>3282</v>
      </c>
      <c r="E16224" s="2" t="s">
        <v>189</v>
      </c>
      <c r="F16224" s="2" t="s">
        <v>4969</v>
      </c>
      <c r="G16224" s="5">
        <v>100</v>
      </c>
      <c r="H16224" s="5">
        <v>33.5</v>
      </c>
      <c r="I16224" s="5">
        <v>3350</v>
      </c>
      <c r="J16224" s="5">
        <v>15552124.370000005</v>
      </c>
      <c r="K16224" s="3" t="str" cm="1">
        <f t="array" ref="K16224">_xlfn.LET(_xlpm.d,UPPER(TRIM(CLEAN(SUBSTITUTE(F16224,CHAR(160),"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25" spans="2:11" hidden="1" x14ac:dyDescent="0.25">
      <c r="B16225" s="20">
        <v>45973</v>
      </c>
      <c r="C16225" s="2" t="s">
        <v>1</v>
      </c>
      <c r="D16225" s="2" t="s">
        <v>1168</v>
      </c>
      <c r="E16225" s="2" t="s">
        <v>149</v>
      </c>
      <c r="F16225" s="2" t="s">
        <v>4969</v>
      </c>
      <c r="G16225" s="5">
        <v>320</v>
      </c>
      <c r="H16225" s="5">
        <v>33.5</v>
      </c>
      <c r="I16225" s="5">
        <v>10720</v>
      </c>
      <c r="J16225" s="5">
        <v>15562844.370000005</v>
      </c>
      <c r="K16225" s="3" t="str" cm="1">
        <f t="array" ref="K16225">_xlfn.LET(_xlpm.d,UPPER(TRIM(CLEAN(SUBSTITUTE(F16225,CHAR(160),"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26" spans="2:11" hidden="1" x14ac:dyDescent="0.25">
      <c r="B16226" s="20">
        <v>45973</v>
      </c>
      <c r="C16226" s="2" t="s">
        <v>1</v>
      </c>
      <c r="D16226" s="2" t="s">
        <v>5595</v>
      </c>
      <c r="E16226" s="2" t="s">
        <v>1701</v>
      </c>
      <c r="F16226" s="2" t="s">
        <v>4969</v>
      </c>
      <c r="G16226" s="5">
        <v>104</v>
      </c>
      <c r="H16226" s="5">
        <v>29.95</v>
      </c>
      <c r="I16226" s="5">
        <v>3114.8</v>
      </c>
      <c r="J16226" s="5">
        <v>15565959.170000006</v>
      </c>
      <c r="K16226" s="3" t="str" cm="1">
        <f t="array" ref="K16226">_xlfn.LET(_xlpm.d,UPPER(TRIM(CLEAN(SUBSTITUTE(F16226,CHAR(160),"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27" spans="2:11" hidden="1" x14ac:dyDescent="0.25">
      <c r="B16227" s="20">
        <v>45973</v>
      </c>
      <c r="C16227" s="2" t="s">
        <v>1</v>
      </c>
      <c r="D16227" s="2" t="s">
        <v>1169</v>
      </c>
      <c r="E16227" s="2" t="s">
        <v>282</v>
      </c>
      <c r="F16227" s="2" t="s">
        <v>4969</v>
      </c>
      <c r="G16227" s="5">
        <v>160</v>
      </c>
      <c r="H16227" s="5">
        <v>33.5</v>
      </c>
      <c r="I16227" s="5">
        <v>5360</v>
      </c>
      <c r="J16227" s="5">
        <v>15571319.170000006</v>
      </c>
      <c r="K16227" s="3" t="str" cm="1">
        <f t="array" ref="K16227">_xlfn.LET(_xlpm.d,UPPER(TRIM(CLEAN(SUBSTITUTE(F16227,CHAR(160),"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28" spans="2:11" hidden="1" x14ac:dyDescent="0.25">
      <c r="B16228" s="20">
        <v>45973</v>
      </c>
      <c r="C16228" s="2" t="s">
        <v>1</v>
      </c>
      <c r="D16228" s="2" t="s">
        <v>5596</v>
      </c>
      <c r="E16228" s="2" t="s">
        <v>759</v>
      </c>
      <c r="F16228" s="2" t="s">
        <v>4969</v>
      </c>
      <c r="G16228" s="5">
        <v>255</v>
      </c>
      <c r="H16228" s="5">
        <v>31.8</v>
      </c>
      <c r="I16228" s="5">
        <v>8109</v>
      </c>
      <c r="J16228" s="5">
        <v>15579428.170000006</v>
      </c>
      <c r="K16228" s="3" t="str" cm="1">
        <f t="array" ref="K16228">_xlfn.LET(_xlpm.d,UPPER(TRIM(CLEAN(SUBSTITUTE(F16228,CHAR(160),"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29" spans="2:11" hidden="1" x14ac:dyDescent="0.25">
      <c r="B16229" s="20">
        <v>45973</v>
      </c>
      <c r="C16229" s="2" t="s">
        <v>1</v>
      </c>
      <c r="D16229" s="2" t="s">
        <v>3283</v>
      </c>
      <c r="E16229" s="2" t="s">
        <v>1765</v>
      </c>
      <c r="F16229" s="2" t="s">
        <v>4969</v>
      </c>
      <c r="G16229" s="5">
        <v>740</v>
      </c>
      <c r="H16229" s="5">
        <v>29.95</v>
      </c>
      <c r="I16229" s="5">
        <v>22163</v>
      </c>
      <c r="J16229" s="5">
        <v>15601591.170000006</v>
      </c>
      <c r="K16229" s="3" t="str" cm="1">
        <f t="array" ref="K16229">_xlfn.LET(_xlpm.d,UPPER(TRIM(CLEAN(SUBSTITUTE(F16229,CHAR(160),"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30" spans="2:11" hidden="1" x14ac:dyDescent="0.25">
      <c r="B16230" s="20">
        <v>45973</v>
      </c>
      <c r="C16230" s="2" t="s">
        <v>1</v>
      </c>
      <c r="D16230" s="2" t="s">
        <v>4617</v>
      </c>
      <c r="E16230" s="2" t="s">
        <v>796</v>
      </c>
      <c r="F16230" s="2" t="s">
        <v>4969</v>
      </c>
      <c r="G16230" s="5">
        <v>40</v>
      </c>
      <c r="H16230" s="5">
        <v>29.99</v>
      </c>
      <c r="I16230" s="5">
        <v>1199.5999999999999</v>
      </c>
      <c r="J16230" s="5">
        <v>15602790.770000005</v>
      </c>
      <c r="K16230" s="3" t="str" cm="1">
        <f t="array" ref="K16230">_xlfn.LET(_xlpm.d,UPPER(TRIM(CLEAN(SUBSTITUTE(F16230,CHAR(160),"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31" spans="2:11" hidden="1" x14ac:dyDescent="0.25">
      <c r="B16231" s="20">
        <v>45974</v>
      </c>
      <c r="C16231" s="2" t="s">
        <v>1</v>
      </c>
      <c r="D16231" s="2" t="s">
        <v>1170</v>
      </c>
      <c r="E16231" s="2" t="s">
        <v>180</v>
      </c>
      <c r="F16231" s="2" t="s">
        <v>4969</v>
      </c>
      <c r="G16231" s="5">
        <v>100</v>
      </c>
      <c r="H16231" s="5">
        <v>33.5</v>
      </c>
      <c r="I16231" s="5">
        <v>3350</v>
      </c>
      <c r="J16231" s="5">
        <v>15606140.770000005</v>
      </c>
      <c r="K16231" s="3" t="str" cm="1">
        <f t="array" ref="K16231">_xlfn.LET(_xlpm.d,UPPER(TRIM(CLEAN(SUBSTITUTE(F16231,CHAR(160),"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32" spans="2:11" hidden="1" x14ac:dyDescent="0.25">
      <c r="B16232" s="20">
        <v>45974</v>
      </c>
      <c r="C16232" s="2" t="s">
        <v>1</v>
      </c>
      <c r="D16232" s="2" t="s">
        <v>2195</v>
      </c>
      <c r="E16232" s="2" t="s">
        <v>268</v>
      </c>
      <c r="F16232" s="2" t="s">
        <v>4969</v>
      </c>
      <c r="G16232" s="5">
        <v>150</v>
      </c>
      <c r="H16232" s="5">
        <v>33.5</v>
      </c>
      <c r="I16232" s="5">
        <v>5025</v>
      </c>
      <c r="J16232" s="5">
        <v>15611165.770000005</v>
      </c>
      <c r="K16232" s="3" t="str" cm="1">
        <f t="array" ref="K16232">_xlfn.LET(_xlpm.d,UPPER(TRIM(CLEAN(SUBSTITUTE(F16232,CHAR(160),"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33" spans="2:11" hidden="1" x14ac:dyDescent="0.25">
      <c r="B16233" s="20">
        <v>45974</v>
      </c>
      <c r="C16233" s="2" t="s">
        <v>1</v>
      </c>
      <c r="D16233" s="2" t="s">
        <v>725</v>
      </c>
      <c r="E16233" s="2" t="s">
        <v>192</v>
      </c>
      <c r="F16233" s="2" t="s">
        <v>4969</v>
      </c>
      <c r="G16233" s="5">
        <v>80</v>
      </c>
      <c r="H16233" s="5">
        <v>33.5</v>
      </c>
      <c r="I16233" s="5">
        <v>2680</v>
      </c>
      <c r="J16233" s="5">
        <v>15613845.770000005</v>
      </c>
      <c r="K16233" s="3" t="str" cm="1">
        <f t="array" ref="K16233">_xlfn.LET(_xlpm.d,UPPER(TRIM(CLEAN(SUBSTITUTE(F16233,CHAR(160),"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34" spans="2:11" hidden="1" x14ac:dyDescent="0.25">
      <c r="B16234" s="20">
        <v>45974</v>
      </c>
      <c r="C16234" s="2" t="s">
        <v>1</v>
      </c>
      <c r="D16234" s="2" t="s">
        <v>1508</v>
      </c>
      <c r="E16234" s="2" t="s">
        <v>135</v>
      </c>
      <c r="F16234" s="2" t="s">
        <v>4969</v>
      </c>
      <c r="G16234" s="5">
        <v>100</v>
      </c>
      <c r="H16234" s="5">
        <v>33.5</v>
      </c>
      <c r="I16234" s="5">
        <v>3350</v>
      </c>
      <c r="J16234" s="5">
        <v>15617195.770000005</v>
      </c>
      <c r="K16234" s="3" t="str" cm="1">
        <f t="array" ref="K16234">_xlfn.LET(_xlpm.d,UPPER(TRIM(CLEAN(SUBSTITUTE(F16234,CHAR(160),"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35" spans="2:11" hidden="1" x14ac:dyDescent="0.25">
      <c r="B16235" s="20">
        <v>45974</v>
      </c>
      <c r="C16235" s="2" t="s">
        <v>1</v>
      </c>
      <c r="D16235" s="2" t="s">
        <v>1171</v>
      </c>
      <c r="E16235" s="2" t="s">
        <v>151</v>
      </c>
      <c r="F16235" s="2" t="s">
        <v>4969</v>
      </c>
      <c r="G16235" s="5">
        <v>140</v>
      </c>
      <c r="H16235" s="5">
        <v>33.5</v>
      </c>
      <c r="I16235" s="5">
        <v>4690</v>
      </c>
      <c r="J16235" s="5">
        <v>15621885.770000005</v>
      </c>
      <c r="K16235" s="3" t="str" cm="1">
        <f t="array" ref="K16235">_xlfn.LET(_xlpm.d,UPPER(TRIM(CLEAN(SUBSTITUTE(F16235,CHAR(160),"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36" spans="2:11" hidden="1" x14ac:dyDescent="0.25">
      <c r="B16236" s="20">
        <v>45974</v>
      </c>
      <c r="C16236" s="2" t="s">
        <v>1</v>
      </c>
      <c r="D16236" s="2" t="s">
        <v>4013</v>
      </c>
      <c r="E16236" s="2" t="s">
        <v>286</v>
      </c>
      <c r="F16236" s="2" t="s">
        <v>4969</v>
      </c>
      <c r="G16236" s="5">
        <v>190</v>
      </c>
      <c r="H16236" s="5">
        <v>33.5</v>
      </c>
      <c r="I16236" s="5">
        <v>6365</v>
      </c>
      <c r="J16236" s="5">
        <v>15628250.770000005</v>
      </c>
      <c r="K16236" s="3" t="str" cm="1">
        <f t="array" ref="K16236">_xlfn.LET(_xlpm.d,UPPER(TRIM(CLEAN(SUBSTITUTE(F16236,CHAR(160),"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37" spans="2:11" hidden="1" x14ac:dyDescent="0.25">
      <c r="B16237" s="20">
        <v>45974</v>
      </c>
      <c r="C16237" s="2" t="s">
        <v>1</v>
      </c>
      <c r="D16237" s="2" t="s">
        <v>4517</v>
      </c>
      <c r="E16237" s="2" t="s">
        <v>246</v>
      </c>
      <c r="F16237" s="2" t="s">
        <v>4969</v>
      </c>
      <c r="G16237" s="5">
        <v>150</v>
      </c>
      <c r="H16237" s="5">
        <v>33.5</v>
      </c>
      <c r="I16237" s="5">
        <v>5025</v>
      </c>
      <c r="J16237" s="5">
        <v>15633275.770000005</v>
      </c>
      <c r="K16237" s="3" t="str" cm="1">
        <f t="array" ref="K16237">_xlfn.LET(_xlpm.d,UPPER(TRIM(CLEAN(SUBSTITUTE(F16237,CHAR(160),"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38" spans="2:11" hidden="1" x14ac:dyDescent="0.25">
      <c r="B16238" s="20">
        <v>45974</v>
      </c>
      <c r="C16238" s="2" t="s">
        <v>1</v>
      </c>
      <c r="D16238" s="2" t="s">
        <v>5597</v>
      </c>
      <c r="E16238" s="2" t="s">
        <v>302</v>
      </c>
      <c r="F16238" s="2" t="s">
        <v>4969</v>
      </c>
      <c r="G16238" s="5">
        <v>70</v>
      </c>
      <c r="H16238" s="5">
        <v>27.8</v>
      </c>
      <c r="I16238" s="5">
        <v>1946</v>
      </c>
      <c r="J16238" s="5">
        <v>15635221.770000005</v>
      </c>
      <c r="K16238" s="3" t="str" cm="1">
        <f t="array" ref="K16238">_xlfn.LET(_xlpm.d,UPPER(TRIM(CLEAN(SUBSTITUTE(F16238,CHAR(160),"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39" spans="2:11" hidden="1" x14ac:dyDescent="0.25">
      <c r="B16239" s="20">
        <v>45974</v>
      </c>
      <c r="C16239" s="2" t="s">
        <v>1</v>
      </c>
      <c r="D16239" s="2" t="s">
        <v>5598</v>
      </c>
      <c r="E16239" s="2" t="s">
        <v>5004</v>
      </c>
      <c r="F16239" s="2" t="s">
        <v>4969</v>
      </c>
      <c r="G16239" s="5">
        <v>87</v>
      </c>
      <c r="H16239" s="5">
        <v>31.8</v>
      </c>
      <c r="I16239" s="5">
        <v>2766.6</v>
      </c>
      <c r="J16239" s="5">
        <v>15637988.370000005</v>
      </c>
      <c r="K16239" s="3" t="str" cm="1">
        <f t="array" ref="K16239">_xlfn.LET(_xlpm.d,UPPER(TRIM(CLEAN(SUBSTITUTE(F16239,CHAR(160),"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40" spans="2:11" hidden="1" x14ac:dyDescent="0.25">
      <c r="B16240" s="20">
        <v>45974</v>
      </c>
      <c r="C16240" s="2" t="s">
        <v>1</v>
      </c>
      <c r="D16240" s="2" t="s">
        <v>3284</v>
      </c>
      <c r="E16240" s="2" t="s">
        <v>3</v>
      </c>
      <c r="F16240" s="2" t="s">
        <v>4969</v>
      </c>
      <c r="G16240" s="5">
        <v>240</v>
      </c>
      <c r="H16240" s="5">
        <v>31.8</v>
      </c>
      <c r="I16240" s="5">
        <v>7632</v>
      </c>
      <c r="J16240" s="5">
        <v>15645620.370000005</v>
      </c>
      <c r="K16240" s="3" t="str" cm="1">
        <f t="array" ref="K16240">_xlfn.LET(_xlpm.d,UPPER(TRIM(CLEAN(SUBSTITUTE(F16240,CHAR(160),"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41" spans="2:11" hidden="1" x14ac:dyDescent="0.25">
      <c r="B16241" s="20">
        <v>45974</v>
      </c>
      <c r="C16241" s="2" t="s">
        <v>1</v>
      </c>
      <c r="D16241" s="2" t="s">
        <v>5599</v>
      </c>
      <c r="E16241" s="2" t="s">
        <v>61</v>
      </c>
      <c r="F16241" s="2" t="s">
        <v>4969</v>
      </c>
      <c r="G16241" s="5">
        <v>10</v>
      </c>
      <c r="H16241" s="5">
        <v>31.2</v>
      </c>
      <c r="I16241" s="5">
        <v>312</v>
      </c>
      <c r="J16241" s="5">
        <v>15645932.370000005</v>
      </c>
      <c r="K16241" s="3" t="str" cm="1">
        <f t="array" ref="K16241">_xlfn.LET(_xlpm.d,UPPER(TRIM(CLEAN(SUBSTITUTE(F16241,CHAR(160),"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42" spans="2:11" hidden="1" x14ac:dyDescent="0.25">
      <c r="B16242" s="20">
        <v>45974</v>
      </c>
      <c r="C16242" s="2" t="s">
        <v>1</v>
      </c>
      <c r="D16242" s="2" t="s">
        <v>2196</v>
      </c>
      <c r="E16242" s="2" t="s">
        <v>305</v>
      </c>
      <c r="F16242" s="2" t="s">
        <v>4969</v>
      </c>
      <c r="G16242" s="5">
        <v>700</v>
      </c>
      <c r="H16242" s="5">
        <v>33.5</v>
      </c>
      <c r="I16242" s="5">
        <v>23450</v>
      </c>
      <c r="J16242" s="5">
        <v>15669382.370000005</v>
      </c>
      <c r="K16242" s="3" t="str" cm="1">
        <f t="array" ref="K16242">_xlfn.LET(_xlpm.d,UPPER(TRIM(CLEAN(SUBSTITUTE(F16242,CHAR(160),"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43" spans="2:11" hidden="1" x14ac:dyDescent="0.25">
      <c r="B16243" s="20">
        <v>45974</v>
      </c>
      <c r="C16243" s="2" t="s">
        <v>1</v>
      </c>
      <c r="D16243" s="2" t="s">
        <v>1460</v>
      </c>
      <c r="E16243" s="2" t="s">
        <v>288</v>
      </c>
      <c r="F16243" s="2" t="s">
        <v>5481</v>
      </c>
      <c r="G16243" s="5">
        <v>100</v>
      </c>
      <c r="H16243" s="5">
        <v>33.5</v>
      </c>
      <c r="I16243" s="5">
        <v>3350</v>
      </c>
      <c r="J16243" s="5">
        <v>15672732.370000005</v>
      </c>
      <c r="K16243" s="3" t="str" cm="1">
        <f t="array" ref="K16243">_xlfn.LET(_xlpm.d,UPPER(TRIM(CLEAN(SUBSTITUTE(F16243,CHAR(160),"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44" spans="2:11" hidden="1" x14ac:dyDescent="0.25">
      <c r="B16244" s="20">
        <v>45975</v>
      </c>
      <c r="C16244" s="2" t="s">
        <v>1</v>
      </c>
      <c r="D16244" s="2" t="s">
        <v>2197</v>
      </c>
      <c r="E16244" s="2" t="s">
        <v>243</v>
      </c>
      <c r="F16244" s="2" t="s">
        <v>4969</v>
      </c>
      <c r="G16244" s="5">
        <v>250</v>
      </c>
      <c r="H16244" s="5">
        <v>33.5</v>
      </c>
      <c r="I16244" s="5">
        <v>8375</v>
      </c>
      <c r="J16244" s="5">
        <v>15681107.370000005</v>
      </c>
      <c r="K16244" s="3" t="str" cm="1">
        <f t="array" ref="K16244">_xlfn.LET(_xlpm.d,UPPER(TRIM(CLEAN(SUBSTITUTE(F16244,CHAR(160),"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45" spans="2:11" hidden="1" x14ac:dyDescent="0.25">
      <c r="B16245" s="20">
        <v>45975</v>
      </c>
      <c r="C16245" s="2" t="s">
        <v>1</v>
      </c>
      <c r="D16245" s="2" t="s">
        <v>1462</v>
      </c>
      <c r="E16245" s="2" t="s">
        <v>236</v>
      </c>
      <c r="F16245" s="2" t="s">
        <v>4969</v>
      </c>
      <c r="G16245" s="5">
        <v>250</v>
      </c>
      <c r="H16245" s="5">
        <v>33.5</v>
      </c>
      <c r="I16245" s="5">
        <v>8375</v>
      </c>
      <c r="J16245" s="5">
        <v>15689482.370000005</v>
      </c>
      <c r="K16245" s="3" t="str" cm="1">
        <f t="array" ref="K16245">_xlfn.LET(_xlpm.d,UPPER(TRIM(CLEAN(SUBSTITUTE(F16245,CHAR(160),"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46" spans="2:11" hidden="1" x14ac:dyDescent="0.25">
      <c r="B16246" s="20">
        <v>45975</v>
      </c>
      <c r="C16246" s="2" t="s">
        <v>1</v>
      </c>
      <c r="D16246" s="2" t="s">
        <v>1463</v>
      </c>
      <c r="E16246" s="2" t="s">
        <v>238</v>
      </c>
      <c r="F16246" s="2" t="s">
        <v>4969</v>
      </c>
      <c r="G16246" s="5">
        <v>150</v>
      </c>
      <c r="H16246" s="5">
        <v>33.5</v>
      </c>
      <c r="I16246" s="5">
        <v>5025</v>
      </c>
      <c r="J16246" s="5">
        <v>15694507.370000005</v>
      </c>
      <c r="K16246" s="3" t="str" cm="1">
        <f t="array" ref="K16246">_xlfn.LET(_xlpm.d,UPPER(TRIM(CLEAN(SUBSTITUTE(F16246,CHAR(160),"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47" spans="2:11" hidden="1" x14ac:dyDescent="0.25">
      <c r="B16247" s="20">
        <v>45975</v>
      </c>
      <c r="C16247" s="2" t="s">
        <v>1</v>
      </c>
      <c r="D16247" s="2" t="s">
        <v>2198</v>
      </c>
      <c r="E16247" s="2" t="s">
        <v>232</v>
      </c>
      <c r="F16247" s="2" t="s">
        <v>4969</v>
      </c>
      <c r="G16247" s="5">
        <v>120</v>
      </c>
      <c r="H16247" s="5">
        <v>33.5</v>
      </c>
      <c r="I16247" s="5">
        <v>4020</v>
      </c>
      <c r="J16247" s="5">
        <v>15698527.370000005</v>
      </c>
      <c r="K16247" s="3" t="str" cm="1">
        <f t="array" ref="K16247">_xlfn.LET(_xlpm.d,UPPER(TRIM(CLEAN(SUBSTITUTE(F16247,CHAR(160),"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48" spans="2:11" hidden="1" x14ac:dyDescent="0.25">
      <c r="B16248" s="20">
        <v>45975</v>
      </c>
      <c r="C16248" s="2" t="s">
        <v>1</v>
      </c>
      <c r="D16248" s="2" t="s">
        <v>1620</v>
      </c>
      <c r="E16248" s="2" t="s">
        <v>78</v>
      </c>
      <c r="F16248" s="2" t="s">
        <v>4969</v>
      </c>
      <c r="G16248" s="5">
        <v>150</v>
      </c>
      <c r="H16248" s="5">
        <v>33.5</v>
      </c>
      <c r="I16248" s="5">
        <v>5025</v>
      </c>
      <c r="J16248" s="5">
        <v>15703552.370000005</v>
      </c>
      <c r="K16248" s="3" t="str" cm="1">
        <f t="array" ref="K16248">_xlfn.LET(_xlpm.d,UPPER(TRIM(CLEAN(SUBSTITUTE(F16248,CHAR(160),"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49" spans="2:11" hidden="1" x14ac:dyDescent="0.25">
      <c r="B16249" s="20">
        <v>45975</v>
      </c>
      <c r="C16249" s="2" t="s">
        <v>1</v>
      </c>
      <c r="D16249" s="2" t="s">
        <v>2199</v>
      </c>
      <c r="E16249" s="2" t="s">
        <v>186</v>
      </c>
      <c r="F16249" s="2" t="s">
        <v>4969</v>
      </c>
      <c r="G16249" s="5">
        <v>100</v>
      </c>
      <c r="H16249" s="5">
        <v>33.5</v>
      </c>
      <c r="I16249" s="5">
        <v>3350</v>
      </c>
      <c r="J16249" s="5">
        <v>15706902.370000005</v>
      </c>
      <c r="K16249" s="3" t="str" cm="1">
        <f t="array" ref="K16249">_xlfn.LET(_xlpm.d,UPPER(TRIM(CLEAN(SUBSTITUTE(F16249,CHAR(160),"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50" spans="2:11" hidden="1" x14ac:dyDescent="0.25">
      <c r="B16250" s="20">
        <v>45975</v>
      </c>
      <c r="C16250" s="2" t="s">
        <v>1</v>
      </c>
      <c r="D16250" s="2" t="s">
        <v>726</v>
      </c>
      <c r="E16250" s="2" t="s">
        <v>195</v>
      </c>
      <c r="F16250" s="2" t="s">
        <v>4969</v>
      </c>
      <c r="G16250" s="5">
        <v>130</v>
      </c>
      <c r="H16250" s="5">
        <v>33.5</v>
      </c>
      <c r="I16250" s="5">
        <v>4355</v>
      </c>
      <c r="J16250" s="5">
        <v>15711257.370000005</v>
      </c>
      <c r="K16250" s="3" t="str" cm="1">
        <f t="array" ref="K16250">_xlfn.LET(_xlpm.d,UPPER(TRIM(CLEAN(SUBSTITUTE(F16250,CHAR(160),"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51" spans="2:11" hidden="1" x14ac:dyDescent="0.25">
      <c r="B16251" s="20">
        <v>45975</v>
      </c>
      <c r="C16251" s="2" t="s">
        <v>1</v>
      </c>
      <c r="D16251" s="2" t="s">
        <v>1172</v>
      </c>
      <c r="E16251" s="2" t="s">
        <v>154</v>
      </c>
      <c r="F16251" s="2" t="s">
        <v>4969</v>
      </c>
      <c r="G16251" s="5">
        <v>210</v>
      </c>
      <c r="H16251" s="5">
        <v>33.5</v>
      </c>
      <c r="I16251" s="5">
        <v>7035</v>
      </c>
      <c r="J16251" s="5">
        <v>15718292.370000005</v>
      </c>
      <c r="K16251" s="3" t="str" cm="1">
        <f t="array" ref="K16251">_xlfn.LET(_xlpm.d,UPPER(TRIM(CLEAN(SUBSTITUTE(F16251,CHAR(160),"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52" spans="2:11" hidden="1" x14ac:dyDescent="0.25">
      <c r="B16252" s="20">
        <v>45975</v>
      </c>
      <c r="C16252" s="2" t="s">
        <v>1</v>
      </c>
      <c r="D16252" s="2" t="s">
        <v>2200</v>
      </c>
      <c r="E16252" s="2" t="s">
        <v>234</v>
      </c>
      <c r="F16252" s="2" t="s">
        <v>4969</v>
      </c>
      <c r="G16252" s="5">
        <v>90</v>
      </c>
      <c r="H16252" s="5">
        <v>33.5</v>
      </c>
      <c r="I16252" s="5">
        <v>3015</v>
      </c>
      <c r="J16252" s="5">
        <v>15721307.370000005</v>
      </c>
      <c r="K16252" s="3" t="str" cm="1">
        <f t="array" ref="K16252">_xlfn.LET(_xlpm.d,UPPER(TRIM(CLEAN(SUBSTITUTE(F16252,CHAR(160),"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53" spans="2:11" hidden="1" x14ac:dyDescent="0.25">
      <c r="B16253" s="20">
        <v>45975</v>
      </c>
      <c r="C16253" s="2" t="s">
        <v>1</v>
      </c>
      <c r="D16253" s="2" t="s">
        <v>2201</v>
      </c>
      <c r="E16253" s="2" t="s">
        <v>241</v>
      </c>
      <c r="F16253" s="2" t="s">
        <v>4969</v>
      </c>
      <c r="G16253" s="5">
        <v>150</v>
      </c>
      <c r="H16253" s="5">
        <v>33.5</v>
      </c>
      <c r="I16253" s="5">
        <v>5025</v>
      </c>
      <c r="J16253" s="5">
        <v>15726332.370000005</v>
      </c>
      <c r="K16253" s="3" t="str" cm="1">
        <f t="array" ref="K16253">_xlfn.LET(_xlpm.d,UPPER(TRIM(CLEAN(SUBSTITUTE(F16253,CHAR(160),"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54" spans="2:11" hidden="1" x14ac:dyDescent="0.25">
      <c r="B16254" s="20">
        <v>45975</v>
      </c>
      <c r="C16254" s="2" t="s">
        <v>1</v>
      </c>
      <c r="D16254" s="2" t="s">
        <v>3285</v>
      </c>
      <c r="E16254" s="2" t="s">
        <v>259</v>
      </c>
      <c r="F16254" s="2" t="s">
        <v>4969</v>
      </c>
      <c r="G16254" s="5">
        <v>100</v>
      </c>
      <c r="H16254" s="5">
        <v>33.5</v>
      </c>
      <c r="I16254" s="5">
        <v>3350</v>
      </c>
      <c r="J16254" s="5">
        <v>15729682.370000005</v>
      </c>
      <c r="K16254" s="3" t="str" cm="1">
        <f t="array" ref="K16254">_xlfn.LET(_xlpm.d,UPPER(TRIM(CLEAN(SUBSTITUTE(F16254,CHAR(160),"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55" spans="2:11" hidden="1" x14ac:dyDescent="0.25">
      <c r="B16255" s="20">
        <v>45975</v>
      </c>
      <c r="C16255" s="2" t="s">
        <v>1</v>
      </c>
      <c r="D16255" s="2" t="s">
        <v>3286</v>
      </c>
      <c r="E16255" s="2" t="s">
        <v>50</v>
      </c>
      <c r="F16255" s="2" t="s">
        <v>4969</v>
      </c>
      <c r="G16255" s="5">
        <v>200</v>
      </c>
      <c r="H16255" s="5">
        <v>30</v>
      </c>
      <c r="I16255" s="5">
        <v>6000</v>
      </c>
      <c r="J16255" s="5">
        <v>15735682.370000005</v>
      </c>
      <c r="K16255" s="3" t="str" cm="1">
        <f t="array" ref="K16255">_xlfn.LET(_xlpm.d,UPPER(TRIM(CLEAN(SUBSTITUTE(F16255,CHAR(160),"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56" spans="2:11" hidden="1" x14ac:dyDescent="0.25">
      <c r="B16256" s="20">
        <v>45975</v>
      </c>
      <c r="C16256" s="2" t="s">
        <v>1</v>
      </c>
      <c r="D16256" s="2" t="s">
        <v>727</v>
      </c>
      <c r="E16256" s="2" t="s">
        <v>43</v>
      </c>
      <c r="F16256" s="2" t="s">
        <v>4969</v>
      </c>
      <c r="G16256" s="5">
        <v>57</v>
      </c>
      <c r="H16256" s="5">
        <v>28.95</v>
      </c>
      <c r="I16256" s="5">
        <v>1650.15</v>
      </c>
      <c r="J16256" s="5">
        <v>15737332.520000005</v>
      </c>
      <c r="K16256" s="3" t="str" cm="1">
        <f t="array" ref="K16256">_xlfn.LET(_xlpm.d,UPPER(TRIM(CLEAN(SUBSTITUTE(F16256,CHAR(160),"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57" spans="2:11" hidden="1" x14ac:dyDescent="0.25">
      <c r="B16257" s="20">
        <v>45975</v>
      </c>
      <c r="C16257" s="2" t="s">
        <v>1</v>
      </c>
      <c r="D16257" s="2" t="s">
        <v>4518</v>
      </c>
      <c r="E16257" s="2" t="s">
        <v>64</v>
      </c>
      <c r="F16257" s="2" t="s">
        <v>4969</v>
      </c>
      <c r="G16257" s="5">
        <v>110</v>
      </c>
      <c r="H16257" s="5">
        <v>31.8</v>
      </c>
      <c r="I16257" s="5">
        <v>3498</v>
      </c>
      <c r="J16257" s="5">
        <v>15740830.520000005</v>
      </c>
      <c r="K16257" s="3" t="str" cm="1">
        <f t="array" ref="K16257">_xlfn.LET(_xlpm.d,UPPER(TRIM(CLEAN(SUBSTITUTE(F16257,CHAR(160),"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58" spans="2:11" hidden="1" x14ac:dyDescent="0.25">
      <c r="B16258" s="20">
        <v>45975</v>
      </c>
      <c r="C16258" s="2" t="s">
        <v>1</v>
      </c>
      <c r="D16258" s="2" t="s">
        <v>4289</v>
      </c>
      <c r="E16258" s="2" t="s">
        <v>170</v>
      </c>
      <c r="F16258" s="2" t="s">
        <v>4969</v>
      </c>
      <c r="G16258" s="5">
        <v>250</v>
      </c>
      <c r="H16258" s="5">
        <v>31.8</v>
      </c>
      <c r="I16258" s="5">
        <v>7950</v>
      </c>
      <c r="J16258" s="5">
        <v>15748780.520000005</v>
      </c>
      <c r="K16258" s="3" t="str" cm="1">
        <f t="array" ref="K16258">_xlfn.LET(_xlpm.d,UPPER(TRIM(CLEAN(SUBSTITUTE(F16258,CHAR(160),"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59" spans="2:11" hidden="1" x14ac:dyDescent="0.25">
      <c r="B16259" s="20">
        <v>45975</v>
      </c>
      <c r="C16259" s="2" t="s">
        <v>1</v>
      </c>
      <c r="D16259" s="2" t="s">
        <v>2202</v>
      </c>
      <c r="E16259" s="2" t="s">
        <v>224</v>
      </c>
      <c r="F16259" s="2" t="s">
        <v>4969</v>
      </c>
      <c r="G16259" s="5">
        <v>700</v>
      </c>
      <c r="H16259" s="5">
        <v>33.5</v>
      </c>
      <c r="I16259" s="5">
        <v>23450</v>
      </c>
      <c r="J16259" s="5">
        <v>15772230.520000005</v>
      </c>
      <c r="K16259" s="3" t="str" cm="1">
        <f t="array" ref="K16259">_xlfn.LET(_xlpm.d,UPPER(TRIM(CLEAN(SUBSTITUTE(F16259,CHAR(160),"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60" spans="2:11" hidden="1" x14ac:dyDescent="0.25">
      <c r="B16260" s="20">
        <v>45978</v>
      </c>
      <c r="C16260" s="2" t="s">
        <v>1</v>
      </c>
      <c r="D16260" s="2" t="s">
        <v>3287</v>
      </c>
      <c r="E16260" s="2" t="s">
        <v>769</v>
      </c>
      <c r="F16260" s="2" t="s">
        <v>4969</v>
      </c>
      <c r="G16260" s="5">
        <v>54</v>
      </c>
      <c r="H16260" s="5">
        <v>31.8</v>
      </c>
      <c r="I16260" s="5">
        <v>1717.2</v>
      </c>
      <c r="J16260" s="5">
        <v>15773947.720000004</v>
      </c>
      <c r="K16260" s="3" t="str" cm="1">
        <f t="array" ref="K16260">_xlfn.LET(_xlpm.d,UPPER(TRIM(CLEAN(SUBSTITUTE(F16260,CHAR(160),"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61" spans="2:11" hidden="1" x14ac:dyDescent="0.25">
      <c r="B16261" s="20">
        <v>45978</v>
      </c>
      <c r="C16261" s="2" t="s">
        <v>1</v>
      </c>
      <c r="D16261" s="2" t="s">
        <v>5600</v>
      </c>
      <c r="E16261" s="2" t="s">
        <v>3</v>
      </c>
      <c r="F16261" s="2" t="s">
        <v>4969</v>
      </c>
      <c r="G16261" s="5">
        <v>40</v>
      </c>
      <c r="H16261" s="5">
        <v>31.8</v>
      </c>
      <c r="I16261" s="5">
        <v>1272</v>
      </c>
      <c r="J16261" s="5">
        <v>15775219.720000004</v>
      </c>
      <c r="K16261" s="3" t="str" cm="1">
        <f t="array" ref="K16261">_xlfn.LET(_xlpm.d,UPPER(TRIM(CLEAN(SUBSTITUTE(F16261,CHAR(160),"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62" spans="2:11" hidden="1" x14ac:dyDescent="0.25">
      <c r="B16262" s="20">
        <v>45978</v>
      </c>
      <c r="C16262" s="2" t="s">
        <v>1</v>
      </c>
      <c r="D16262" s="2" t="s">
        <v>1464</v>
      </c>
      <c r="E16262" s="2" t="s">
        <v>160</v>
      </c>
      <c r="F16262" s="2" t="s">
        <v>4969</v>
      </c>
      <c r="G16262" s="5">
        <v>220</v>
      </c>
      <c r="H16262" s="5">
        <v>33.5</v>
      </c>
      <c r="I16262" s="5">
        <v>7370</v>
      </c>
      <c r="J16262" s="5">
        <v>15782589.720000004</v>
      </c>
      <c r="K16262" s="3" t="str" cm="1">
        <f t="array" ref="K16262">_xlfn.LET(_xlpm.d,UPPER(TRIM(CLEAN(SUBSTITUTE(F16262,CHAR(160),"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63" spans="2:11" hidden="1" x14ac:dyDescent="0.25">
      <c r="B16263" s="20">
        <v>45978</v>
      </c>
      <c r="C16263" s="2" t="s">
        <v>1</v>
      </c>
      <c r="D16263" s="2" t="s">
        <v>4740</v>
      </c>
      <c r="E16263" s="2" t="s">
        <v>248</v>
      </c>
      <c r="F16263" s="2" t="s">
        <v>4969</v>
      </c>
      <c r="G16263" s="5">
        <v>150</v>
      </c>
      <c r="H16263" s="5">
        <v>33.5</v>
      </c>
      <c r="I16263" s="5">
        <v>5025</v>
      </c>
      <c r="J16263" s="5">
        <v>15787614.720000004</v>
      </c>
      <c r="K16263" s="3" t="str" cm="1">
        <f t="array" ref="K16263">_xlfn.LET(_xlpm.d,UPPER(TRIM(CLEAN(SUBSTITUTE(F16263,CHAR(160),"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64" spans="2:11" hidden="1" x14ac:dyDescent="0.25">
      <c r="B16264" s="20">
        <v>45978</v>
      </c>
      <c r="C16264" s="2" t="s">
        <v>1</v>
      </c>
      <c r="D16264" s="2" t="s">
        <v>2203</v>
      </c>
      <c r="E16264" s="2" t="s">
        <v>254</v>
      </c>
      <c r="F16264" s="2" t="s">
        <v>4969</v>
      </c>
      <c r="G16264" s="5">
        <v>100</v>
      </c>
      <c r="H16264" s="5">
        <v>33.5</v>
      </c>
      <c r="I16264" s="5">
        <v>3350</v>
      </c>
      <c r="J16264" s="5">
        <v>15790964.720000004</v>
      </c>
      <c r="K16264" s="3" t="str" cm="1">
        <f t="array" ref="K16264">_xlfn.LET(_xlpm.d,UPPER(TRIM(CLEAN(SUBSTITUTE(F16264,CHAR(160),"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65" spans="2:11" hidden="1" x14ac:dyDescent="0.25">
      <c r="B16265" s="20">
        <v>45978</v>
      </c>
      <c r="C16265" s="2" t="s">
        <v>1</v>
      </c>
      <c r="D16265" s="2" t="s">
        <v>2204</v>
      </c>
      <c r="E16265" s="2" t="s">
        <v>180</v>
      </c>
      <c r="F16265" s="2" t="s">
        <v>4969</v>
      </c>
      <c r="G16265" s="5">
        <v>150</v>
      </c>
      <c r="H16265" s="5">
        <v>33.5</v>
      </c>
      <c r="I16265" s="5">
        <v>5025</v>
      </c>
      <c r="J16265" s="5">
        <v>15795989.720000004</v>
      </c>
      <c r="K16265" s="3" t="str" cm="1">
        <f t="array" ref="K16265">_xlfn.LET(_xlpm.d,UPPER(TRIM(CLEAN(SUBSTITUTE(F16265,CHAR(160),"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66" spans="2:11" hidden="1" x14ac:dyDescent="0.25">
      <c r="B16266" s="20">
        <v>45978</v>
      </c>
      <c r="C16266" s="2" t="s">
        <v>1</v>
      </c>
      <c r="D16266" s="2" t="s">
        <v>2205</v>
      </c>
      <c r="E16266" s="2" t="s">
        <v>246</v>
      </c>
      <c r="F16266" s="2" t="s">
        <v>4969</v>
      </c>
      <c r="G16266" s="5">
        <v>110</v>
      </c>
      <c r="H16266" s="5">
        <v>33.5</v>
      </c>
      <c r="I16266" s="5">
        <v>3685</v>
      </c>
      <c r="J16266" s="5">
        <v>15799674.720000004</v>
      </c>
      <c r="K16266" s="3" t="str" cm="1">
        <f t="array" ref="K16266">_xlfn.LET(_xlpm.d,UPPER(TRIM(CLEAN(SUBSTITUTE(F16266,CHAR(160),"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67" spans="2:11" hidden="1" x14ac:dyDescent="0.25">
      <c r="B16267" s="20">
        <v>45978</v>
      </c>
      <c r="C16267" s="2" t="s">
        <v>1</v>
      </c>
      <c r="D16267" s="2" t="s">
        <v>5601</v>
      </c>
      <c r="E16267" s="2" t="s">
        <v>251</v>
      </c>
      <c r="F16267" s="2" t="s">
        <v>4969</v>
      </c>
      <c r="G16267" s="5">
        <v>110</v>
      </c>
      <c r="H16267" s="5">
        <v>33.5</v>
      </c>
      <c r="I16267" s="5">
        <v>3685</v>
      </c>
      <c r="J16267" s="5">
        <v>15803359.720000004</v>
      </c>
      <c r="K16267" s="3" t="str" cm="1">
        <f t="array" ref="K16267">_xlfn.LET(_xlpm.d,UPPER(TRIM(CLEAN(SUBSTITUTE(F16267,CHAR(160),"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68" spans="2:11" hidden="1" x14ac:dyDescent="0.25">
      <c r="B16268" s="20">
        <v>45979</v>
      </c>
      <c r="C16268" s="2" t="s">
        <v>1</v>
      </c>
      <c r="D16268" s="2" t="s">
        <v>1173</v>
      </c>
      <c r="E16268" s="2" t="s">
        <v>162</v>
      </c>
      <c r="F16268" s="2" t="s">
        <v>4969</v>
      </c>
      <c r="G16268" s="5">
        <v>210</v>
      </c>
      <c r="H16268" s="5">
        <v>33.5</v>
      </c>
      <c r="I16268" s="5">
        <v>7035</v>
      </c>
      <c r="J16268" s="5">
        <v>15810394.720000004</v>
      </c>
      <c r="K16268" s="3" t="str" cm="1">
        <f t="array" ref="K16268">_xlfn.LET(_xlpm.d,UPPER(TRIM(CLEAN(SUBSTITUTE(F16268,CHAR(160),"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69" spans="2:11" hidden="1" x14ac:dyDescent="0.25">
      <c r="B16269" s="20">
        <v>45979</v>
      </c>
      <c r="C16269" s="2" t="s">
        <v>1</v>
      </c>
      <c r="D16269" s="2" t="s">
        <v>53</v>
      </c>
      <c r="E16269" s="2" t="s">
        <v>41</v>
      </c>
      <c r="F16269" s="2" t="s">
        <v>4969</v>
      </c>
      <c r="G16269" s="5">
        <v>51</v>
      </c>
      <c r="H16269" s="5">
        <v>31.8</v>
      </c>
      <c r="I16269" s="5">
        <v>1621.8</v>
      </c>
      <c r="J16269" s="5">
        <v>15812016.520000005</v>
      </c>
      <c r="K16269" s="3" t="str" cm="1">
        <f t="array" ref="K16269">_xlfn.LET(_xlpm.d,UPPER(TRIM(CLEAN(SUBSTITUTE(F16269,CHAR(160),"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70" spans="2:11" hidden="1" x14ac:dyDescent="0.25">
      <c r="B16270" s="20">
        <v>45979</v>
      </c>
      <c r="C16270" s="2" t="s">
        <v>1</v>
      </c>
      <c r="D16270" s="2" t="s">
        <v>1465</v>
      </c>
      <c r="E16270" s="2" t="s">
        <v>266</v>
      </c>
      <c r="F16270" s="2" t="s">
        <v>4969</v>
      </c>
      <c r="G16270" s="5">
        <v>210</v>
      </c>
      <c r="H16270" s="5">
        <v>33.5</v>
      </c>
      <c r="I16270" s="5">
        <v>7035</v>
      </c>
      <c r="J16270" s="5">
        <v>15819051.520000005</v>
      </c>
      <c r="K16270" s="3" t="str" cm="1">
        <f t="array" ref="K16270">_xlfn.LET(_xlpm.d,UPPER(TRIM(CLEAN(SUBSTITUTE(F16270,CHAR(160),"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71" spans="2:11" hidden="1" x14ac:dyDescent="0.25">
      <c r="B16271" s="20">
        <v>45979</v>
      </c>
      <c r="C16271" s="2" t="s">
        <v>1</v>
      </c>
      <c r="D16271" s="2" t="s">
        <v>1466</v>
      </c>
      <c r="E16271" s="2" t="s">
        <v>147</v>
      </c>
      <c r="F16271" s="2" t="s">
        <v>4969</v>
      </c>
      <c r="G16271" s="5">
        <v>150</v>
      </c>
      <c r="H16271" s="5">
        <v>33.5</v>
      </c>
      <c r="I16271" s="5">
        <v>5025</v>
      </c>
      <c r="J16271" s="5">
        <v>15824076.520000005</v>
      </c>
      <c r="K16271" s="3" t="str" cm="1">
        <f t="array" ref="K16271">_xlfn.LET(_xlpm.d,UPPER(TRIM(CLEAN(SUBSTITUTE(F16271,CHAR(160),"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72" spans="2:11" hidden="1" x14ac:dyDescent="0.25">
      <c r="B16272" s="20">
        <v>45979</v>
      </c>
      <c r="C16272" s="2" t="s">
        <v>1</v>
      </c>
      <c r="D16272" s="2" t="s">
        <v>1564</v>
      </c>
      <c r="E16272" s="2" t="s">
        <v>273</v>
      </c>
      <c r="F16272" s="2" t="s">
        <v>4969</v>
      </c>
      <c r="G16272" s="5">
        <v>200</v>
      </c>
      <c r="H16272" s="5">
        <v>33.5</v>
      </c>
      <c r="I16272" s="5">
        <v>6700</v>
      </c>
      <c r="J16272" s="5">
        <v>15830776.520000005</v>
      </c>
      <c r="K16272" s="3" t="str" cm="1">
        <f t="array" ref="K16272">_xlfn.LET(_xlpm.d,UPPER(TRIM(CLEAN(SUBSTITUTE(F16272,CHAR(160),"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73" spans="2:11" hidden="1" x14ac:dyDescent="0.25">
      <c r="B16273" s="20">
        <v>45979</v>
      </c>
      <c r="C16273" s="2" t="s">
        <v>1</v>
      </c>
      <c r="D16273" s="2" t="s">
        <v>1467</v>
      </c>
      <c r="E16273" s="2" t="s">
        <v>156</v>
      </c>
      <c r="F16273" s="2" t="s">
        <v>4969</v>
      </c>
      <c r="G16273" s="5">
        <v>160</v>
      </c>
      <c r="H16273" s="5">
        <v>33.5</v>
      </c>
      <c r="I16273" s="5">
        <v>5360</v>
      </c>
      <c r="J16273" s="5">
        <v>15836136.520000005</v>
      </c>
      <c r="K16273" s="3" t="str" cm="1">
        <f t="array" ref="K16273">_xlfn.LET(_xlpm.d,UPPER(TRIM(CLEAN(SUBSTITUTE(F16273,CHAR(160),"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74" spans="2:11" hidden="1" x14ac:dyDescent="0.25">
      <c r="B16274" s="20">
        <v>45979</v>
      </c>
      <c r="C16274" s="2" t="s">
        <v>1</v>
      </c>
      <c r="D16274" s="2" t="s">
        <v>1468</v>
      </c>
      <c r="E16274" s="2" t="s">
        <v>158</v>
      </c>
      <c r="F16274" s="2" t="s">
        <v>4969</v>
      </c>
      <c r="G16274" s="5">
        <v>150</v>
      </c>
      <c r="H16274" s="5">
        <v>33.5</v>
      </c>
      <c r="I16274" s="5">
        <v>5025</v>
      </c>
      <c r="J16274" s="5">
        <v>15841161.520000005</v>
      </c>
      <c r="K16274" s="3" t="str" cm="1">
        <f t="array" ref="K16274">_xlfn.LET(_xlpm.d,UPPER(TRIM(CLEAN(SUBSTITUTE(F16274,CHAR(160),"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75" spans="2:11" hidden="1" x14ac:dyDescent="0.25">
      <c r="B16275" s="20">
        <v>45979</v>
      </c>
      <c r="C16275" s="2" t="s">
        <v>1</v>
      </c>
      <c r="D16275" s="2" t="s">
        <v>1469</v>
      </c>
      <c r="E16275" s="2" t="s">
        <v>141</v>
      </c>
      <c r="F16275" s="2" t="s">
        <v>4969</v>
      </c>
      <c r="G16275" s="5">
        <v>200</v>
      </c>
      <c r="H16275" s="5">
        <v>33.5</v>
      </c>
      <c r="I16275" s="5">
        <v>6700</v>
      </c>
      <c r="J16275" s="5">
        <v>15847861.520000005</v>
      </c>
      <c r="K16275" s="3" t="str" cm="1">
        <f t="array" ref="K16275">_xlfn.LET(_xlpm.d,UPPER(TRIM(CLEAN(SUBSTITUTE(F16275,CHAR(160),"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76" spans="2:11" hidden="1" x14ac:dyDescent="0.25">
      <c r="B16276" s="20">
        <v>45979</v>
      </c>
      <c r="C16276" s="2" t="s">
        <v>1</v>
      </c>
      <c r="D16276" s="2" t="s">
        <v>4196</v>
      </c>
      <c r="E16276" s="2" t="s">
        <v>214</v>
      </c>
      <c r="F16276" s="2" t="s">
        <v>4969</v>
      </c>
      <c r="G16276" s="5">
        <v>200</v>
      </c>
      <c r="H16276" s="5">
        <v>33.5</v>
      </c>
      <c r="I16276" s="5">
        <v>6700</v>
      </c>
      <c r="J16276" s="5">
        <v>15854561.520000005</v>
      </c>
      <c r="K16276" s="3" t="str" cm="1">
        <f t="array" ref="K16276">_xlfn.LET(_xlpm.d,UPPER(TRIM(CLEAN(SUBSTITUTE(F16276,CHAR(160),"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77" spans="2:11" hidden="1" x14ac:dyDescent="0.25">
      <c r="B16277" s="20">
        <v>45979</v>
      </c>
      <c r="C16277" s="2" t="s">
        <v>1</v>
      </c>
      <c r="D16277" s="2" t="s">
        <v>2206</v>
      </c>
      <c r="E16277" s="2" t="s">
        <v>165</v>
      </c>
      <c r="F16277" s="2" t="s">
        <v>4969</v>
      </c>
      <c r="G16277" s="5">
        <v>80</v>
      </c>
      <c r="H16277" s="5">
        <v>33.5</v>
      </c>
      <c r="I16277" s="5">
        <v>2680</v>
      </c>
      <c r="J16277" s="5">
        <v>15857241.520000005</v>
      </c>
      <c r="K16277" s="3" t="str" cm="1">
        <f t="array" ref="K16277">_xlfn.LET(_xlpm.d,UPPER(TRIM(CLEAN(SUBSTITUTE(F16277,CHAR(160),"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78" spans="2:11" hidden="1" x14ac:dyDescent="0.25">
      <c r="B16278" s="20">
        <v>45979</v>
      </c>
      <c r="C16278" s="2" t="s">
        <v>1</v>
      </c>
      <c r="D16278" s="2" t="s">
        <v>729</v>
      </c>
      <c r="E16278" s="2" t="s">
        <v>730</v>
      </c>
      <c r="F16278" s="2" t="s">
        <v>4969</v>
      </c>
      <c r="G16278" s="5">
        <v>130</v>
      </c>
      <c r="H16278" s="5">
        <v>29.95</v>
      </c>
      <c r="I16278" s="5">
        <v>3893.5</v>
      </c>
      <c r="J16278" s="5">
        <v>15861135.020000005</v>
      </c>
      <c r="K16278" s="3" t="str" cm="1">
        <f t="array" ref="K16278">_xlfn.LET(_xlpm.d,UPPER(TRIM(CLEAN(SUBSTITUTE(F16278,CHAR(160),"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79" spans="2:11" hidden="1" x14ac:dyDescent="0.25">
      <c r="B16279" s="20">
        <v>45979</v>
      </c>
      <c r="C16279" s="2" t="s">
        <v>1</v>
      </c>
      <c r="D16279" s="2" t="s">
        <v>5602</v>
      </c>
      <c r="E16279" s="2" t="s">
        <v>6</v>
      </c>
      <c r="F16279" s="2" t="s">
        <v>4969</v>
      </c>
      <c r="G16279" s="5">
        <v>100</v>
      </c>
      <c r="H16279" s="5">
        <v>33.99</v>
      </c>
      <c r="I16279" s="5">
        <v>3399</v>
      </c>
      <c r="J16279" s="5">
        <v>15864534.020000005</v>
      </c>
      <c r="K16279" s="3" t="str" cm="1">
        <f t="array" ref="K16279">_xlfn.LET(_xlpm.d,UPPER(TRIM(CLEAN(SUBSTITUTE(F16279,CHAR(160),"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80" spans="2:11" hidden="1" x14ac:dyDescent="0.25">
      <c r="B16280" s="20">
        <v>45979</v>
      </c>
      <c r="C16280" s="2" t="s">
        <v>1</v>
      </c>
      <c r="D16280" s="2" t="s">
        <v>5603</v>
      </c>
      <c r="E16280" s="2" t="s">
        <v>5604</v>
      </c>
      <c r="F16280" s="2" t="s">
        <v>4969</v>
      </c>
      <c r="G16280" s="5">
        <v>100</v>
      </c>
      <c r="H16280" s="5">
        <v>33.495699999999999</v>
      </c>
      <c r="I16280" s="5">
        <v>3349.57</v>
      </c>
      <c r="J16280" s="5">
        <v>15867883.590000005</v>
      </c>
      <c r="K16280" s="3" t="str" cm="1">
        <f t="array" ref="K16280">_xlfn.LET(_xlpm.d,UPPER(TRIM(CLEAN(SUBSTITUTE(F16280,CHAR(160),"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81" spans="2:11" hidden="1" x14ac:dyDescent="0.25">
      <c r="B16281" s="20">
        <v>45979</v>
      </c>
      <c r="C16281" s="2" t="s">
        <v>1</v>
      </c>
      <c r="D16281" s="2" t="s">
        <v>5605</v>
      </c>
      <c r="E16281" s="2" t="s">
        <v>5000</v>
      </c>
      <c r="F16281" s="2" t="s">
        <v>4969</v>
      </c>
      <c r="G16281" s="5">
        <v>150</v>
      </c>
      <c r="H16281" s="5">
        <v>33.5</v>
      </c>
      <c r="I16281" s="5">
        <v>5025</v>
      </c>
      <c r="J16281" s="5">
        <v>15872908.590000005</v>
      </c>
      <c r="K16281" s="3" t="str" cm="1">
        <f t="array" ref="K16281">_xlfn.LET(_xlpm.d,UPPER(TRIM(CLEAN(SUBSTITUTE(F16281,CHAR(160),"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82" spans="2:11" hidden="1" x14ac:dyDescent="0.25">
      <c r="B16282" s="20">
        <v>45979</v>
      </c>
      <c r="C16282" s="2" t="s">
        <v>1</v>
      </c>
      <c r="D16282" s="2" t="s">
        <v>2207</v>
      </c>
      <c r="E16282" s="2" t="s">
        <v>311</v>
      </c>
      <c r="F16282" s="2" t="s">
        <v>4969</v>
      </c>
      <c r="G16282" s="5">
        <v>950</v>
      </c>
      <c r="H16282" s="5">
        <v>33.5</v>
      </c>
      <c r="I16282" s="5">
        <v>31825</v>
      </c>
      <c r="J16282" s="5">
        <v>15904733.590000005</v>
      </c>
      <c r="K16282" s="3" t="str" cm="1">
        <f t="array" ref="K16282">_xlfn.LET(_xlpm.d,UPPER(TRIM(CLEAN(SUBSTITUTE(F16282,CHAR(160),"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83" spans="2:11" hidden="1" x14ac:dyDescent="0.25">
      <c r="B16283" s="20">
        <v>45980</v>
      </c>
      <c r="C16283" s="2" t="s">
        <v>1</v>
      </c>
      <c r="D16283" s="2" t="s">
        <v>2208</v>
      </c>
      <c r="E16283" s="2" t="s">
        <v>189</v>
      </c>
      <c r="F16283" s="2" t="s">
        <v>4969</v>
      </c>
      <c r="G16283" s="5">
        <v>120</v>
      </c>
      <c r="H16283" s="5">
        <v>33.5</v>
      </c>
      <c r="I16283" s="5">
        <v>4020</v>
      </c>
      <c r="J16283" s="5">
        <v>15908753.590000005</v>
      </c>
      <c r="K16283" s="3" t="str" cm="1">
        <f t="array" ref="K16283">_xlfn.LET(_xlpm.d,UPPER(TRIM(CLEAN(SUBSTITUTE(F16283,CHAR(160),"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84" spans="2:11" hidden="1" x14ac:dyDescent="0.25">
      <c r="B16284" s="20">
        <v>45980</v>
      </c>
      <c r="C16284" s="2" t="s">
        <v>1</v>
      </c>
      <c r="D16284" s="2" t="s">
        <v>1174</v>
      </c>
      <c r="E16284" s="2" t="s">
        <v>145</v>
      </c>
      <c r="F16284" s="2" t="s">
        <v>4969</v>
      </c>
      <c r="G16284" s="5">
        <v>140</v>
      </c>
      <c r="H16284" s="5">
        <v>33.5</v>
      </c>
      <c r="I16284" s="5">
        <v>4690</v>
      </c>
      <c r="J16284" s="5">
        <v>15913443.590000005</v>
      </c>
      <c r="K16284" s="3" t="str" cm="1">
        <f t="array" ref="K16284">_xlfn.LET(_xlpm.d,UPPER(TRIM(CLEAN(SUBSTITUTE(F16284,CHAR(160),"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85" spans="2:11" hidden="1" x14ac:dyDescent="0.25">
      <c r="B16285" s="20">
        <v>45980</v>
      </c>
      <c r="C16285" s="2" t="s">
        <v>1</v>
      </c>
      <c r="D16285" s="2" t="s">
        <v>5606</v>
      </c>
      <c r="E16285" s="2" t="s">
        <v>5607</v>
      </c>
      <c r="F16285" s="2" t="s">
        <v>4969</v>
      </c>
      <c r="G16285" s="5">
        <v>100</v>
      </c>
      <c r="H16285" s="5">
        <v>33.495699999999999</v>
      </c>
      <c r="I16285" s="5">
        <v>3349.57</v>
      </c>
      <c r="J16285" s="5">
        <v>15916793.160000006</v>
      </c>
      <c r="K16285" s="3" t="str" cm="1">
        <f t="array" ref="K16285">_xlfn.LET(_xlpm.d,UPPER(TRIM(CLEAN(SUBSTITUTE(F16285,CHAR(160),"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86" spans="2:11" hidden="1" x14ac:dyDescent="0.25">
      <c r="B16286" s="20">
        <v>45980</v>
      </c>
      <c r="C16286" s="2" t="s">
        <v>1</v>
      </c>
      <c r="D16286" s="2" t="s">
        <v>5608</v>
      </c>
      <c r="E16286" s="2" t="s">
        <v>5609</v>
      </c>
      <c r="F16286" s="2" t="s">
        <v>4969</v>
      </c>
      <c r="G16286" s="5">
        <v>100</v>
      </c>
      <c r="H16286" s="5">
        <v>33.495699999999999</v>
      </c>
      <c r="I16286" s="5">
        <v>3349.57</v>
      </c>
      <c r="J16286" s="5">
        <v>15920142.730000006</v>
      </c>
      <c r="K16286" s="3" t="str" cm="1">
        <f t="array" ref="K16286">_xlfn.LET(_xlpm.d,UPPER(TRIM(CLEAN(SUBSTITUTE(F16286,CHAR(160),"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87" spans="2:11" hidden="1" x14ac:dyDescent="0.25">
      <c r="B16287" s="20">
        <v>45980</v>
      </c>
      <c r="C16287" s="2" t="s">
        <v>1</v>
      </c>
      <c r="D16287" s="2" t="s">
        <v>5610</v>
      </c>
      <c r="E16287" s="2" t="s">
        <v>5611</v>
      </c>
      <c r="F16287" s="2" t="s">
        <v>4969</v>
      </c>
      <c r="G16287" s="5">
        <v>100</v>
      </c>
      <c r="H16287" s="5">
        <v>33.495699999999999</v>
      </c>
      <c r="I16287" s="5">
        <v>3349.57</v>
      </c>
      <c r="J16287" s="5">
        <v>15923492.300000006</v>
      </c>
      <c r="K16287" s="3" t="str" cm="1">
        <f t="array" ref="K16287">_xlfn.LET(_xlpm.d,UPPER(TRIM(CLEAN(SUBSTITUTE(F16287,CHAR(160),"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88" spans="2:11" hidden="1" x14ac:dyDescent="0.25">
      <c r="B16288" s="20">
        <v>45980</v>
      </c>
      <c r="C16288" s="2" t="s">
        <v>1</v>
      </c>
      <c r="D16288" s="2" t="s">
        <v>5612</v>
      </c>
      <c r="E16288" s="2" t="s">
        <v>5613</v>
      </c>
      <c r="F16288" s="2" t="s">
        <v>4969</v>
      </c>
      <c r="G16288" s="5">
        <v>100</v>
      </c>
      <c r="H16288" s="5">
        <v>33.495699999999999</v>
      </c>
      <c r="I16288" s="5">
        <v>3349.57</v>
      </c>
      <c r="J16288" s="5">
        <v>15926841.870000007</v>
      </c>
      <c r="K16288" s="3" t="str" cm="1">
        <f t="array" ref="K16288">_xlfn.LET(_xlpm.d,UPPER(TRIM(CLEAN(SUBSTITUTE(F16288,CHAR(160),"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89" spans="2:11" hidden="1" x14ac:dyDescent="0.25">
      <c r="B16289" s="20">
        <v>45981</v>
      </c>
      <c r="C16289" s="2" t="s">
        <v>1</v>
      </c>
      <c r="D16289" s="2" t="s">
        <v>1175</v>
      </c>
      <c r="E16289" s="2" t="s">
        <v>160</v>
      </c>
      <c r="F16289" s="2" t="s">
        <v>4969</v>
      </c>
      <c r="G16289" s="5">
        <v>185</v>
      </c>
      <c r="H16289" s="5">
        <v>33.5</v>
      </c>
      <c r="I16289" s="5">
        <v>6197.5</v>
      </c>
      <c r="J16289" s="5">
        <v>15933039.370000007</v>
      </c>
      <c r="K16289" s="3" t="str" cm="1">
        <f t="array" ref="K16289">_xlfn.LET(_xlpm.d,UPPER(TRIM(CLEAN(SUBSTITUTE(F16289,CHAR(160),"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90" spans="2:11" hidden="1" x14ac:dyDescent="0.25">
      <c r="B16290" s="20">
        <v>45981</v>
      </c>
      <c r="C16290" s="2" t="s">
        <v>1</v>
      </c>
      <c r="D16290" s="2" t="s">
        <v>1176</v>
      </c>
      <c r="E16290" s="2" t="s">
        <v>192</v>
      </c>
      <c r="F16290" s="2" t="s">
        <v>4969</v>
      </c>
      <c r="G16290" s="5">
        <v>200</v>
      </c>
      <c r="H16290" s="5">
        <v>33.5</v>
      </c>
      <c r="I16290" s="5">
        <v>6700</v>
      </c>
      <c r="J16290" s="5">
        <v>15939739.370000007</v>
      </c>
      <c r="K16290" s="3" t="str" cm="1">
        <f t="array" ref="K16290">_xlfn.LET(_xlpm.d,UPPER(TRIM(CLEAN(SUBSTITUTE(F16290,CHAR(160),"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91" spans="2:11" hidden="1" x14ac:dyDescent="0.25">
      <c r="B16291" s="20">
        <v>45981</v>
      </c>
      <c r="C16291" s="2" t="s">
        <v>1</v>
      </c>
      <c r="D16291" s="2" t="s">
        <v>1177</v>
      </c>
      <c r="E16291" s="2" t="s">
        <v>135</v>
      </c>
      <c r="F16291" s="2" t="s">
        <v>4969</v>
      </c>
      <c r="G16291" s="5">
        <v>150</v>
      </c>
      <c r="H16291" s="5">
        <v>33.5</v>
      </c>
      <c r="I16291" s="5">
        <v>5025</v>
      </c>
      <c r="J16291" s="5">
        <v>15944764.370000007</v>
      </c>
      <c r="K16291" s="3" t="str" cm="1">
        <f t="array" ref="K16291">_xlfn.LET(_xlpm.d,UPPER(TRIM(CLEAN(SUBSTITUTE(F16291,CHAR(160),"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92" spans="2:11" hidden="1" x14ac:dyDescent="0.25">
      <c r="B16292" s="20">
        <v>45981</v>
      </c>
      <c r="C16292" s="2" t="s">
        <v>1</v>
      </c>
      <c r="D16292" s="2" t="s">
        <v>5614</v>
      </c>
      <c r="E16292" s="2" t="s">
        <v>5615</v>
      </c>
      <c r="F16292" s="2" t="s">
        <v>4969</v>
      </c>
      <c r="G16292" s="5">
        <v>100</v>
      </c>
      <c r="H16292" s="5">
        <v>33.495699999999999</v>
      </c>
      <c r="I16292" s="5">
        <v>3349.57</v>
      </c>
      <c r="J16292" s="5">
        <v>15948113.940000007</v>
      </c>
      <c r="K16292" s="3" t="str" cm="1">
        <f t="array" ref="K16292">_xlfn.LET(_xlpm.d,UPPER(TRIM(CLEAN(SUBSTITUTE(F16292,CHAR(160),"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93" spans="2:11" hidden="1" x14ac:dyDescent="0.25">
      <c r="B16293" s="20">
        <v>45981</v>
      </c>
      <c r="C16293" s="2" t="s">
        <v>1</v>
      </c>
      <c r="D16293" s="2" t="s">
        <v>5616</v>
      </c>
      <c r="E16293" s="2" t="s">
        <v>5617</v>
      </c>
      <c r="F16293" s="2" t="s">
        <v>4969</v>
      </c>
      <c r="G16293" s="5">
        <v>100</v>
      </c>
      <c r="H16293" s="5">
        <v>33.495699999999999</v>
      </c>
      <c r="I16293" s="5">
        <v>3349.57</v>
      </c>
      <c r="J16293" s="5">
        <v>15951463.510000007</v>
      </c>
      <c r="K16293" s="3" t="str" cm="1">
        <f t="array" ref="K16293">_xlfn.LET(_xlpm.d,UPPER(TRIM(CLEAN(SUBSTITUTE(F16293,CHAR(160),"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94" spans="2:11" hidden="1" x14ac:dyDescent="0.25">
      <c r="B16294" s="20">
        <v>45981</v>
      </c>
      <c r="C16294" s="2" t="s">
        <v>1</v>
      </c>
      <c r="D16294" s="2" t="s">
        <v>5618</v>
      </c>
      <c r="E16294" s="2" t="s">
        <v>5619</v>
      </c>
      <c r="F16294" s="2" t="s">
        <v>4969</v>
      </c>
      <c r="G16294" s="5">
        <v>100</v>
      </c>
      <c r="H16294" s="5">
        <v>33.495699999999999</v>
      </c>
      <c r="I16294" s="5">
        <v>3349.57</v>
      </c>
      <c r="J16294" s="5">
        <v>15954813.080000008</v>
      </c>
      <c r="K16294" s="3" t="str" cm="1">
        <f t="array" ref="K16294">_xlfn.LET(_xlpm.d,UPPER(TRIM(CLEAN(SUBSTITUTE(F16294,CHAR(160),"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95" spans="2:11" hidden="1" x14ac:dyDescent="0.25">
      <c r="B16295" s="20">
        <v>45981</v>
      </c>
      <c r="C16295" s="2" t="s">
        <v>1</v>
      </c>
      <c r="D16295" s="2" t="s">
        <v>5620</v>
      </c>
      <c r="E16295" s="2" t="s">
        <v>5621</v>
      </c>
      <c r="F16295" s="2" t="s">
        <v>4969</v>
      </c>
      <c r="G16295" s="5">
        <v>100</v>
      </c>
      <c r="H16295" s="5">
        <v>33.495699999999999</v>
      </c>
      <c r="I16295" s="5">
        <v>3349.57</v>
      </c>
      <c r="J16295" s="5">
        <v>15958162.650000008</v>
      </c>
      <c r="K16295" s="3" t="str" cm="1">
        <f t="array" ref="K16295">_xlfn.LET(_xlpm.d,UPPER(TRIM(CLEAN(SUBSTITUTE(F16295,CHAR(160),"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96" spans="2:11" hidden="1" x14ac:dyDescent="0.25">
      <c r="B16296" s="20">
        <v>45981</v>
      </c>
      <c r="C16296" s="2" t="s">
        <v>1</v>
      </c>
      <c r="D16296" s="2" t="s">
        <v>5622</v>
      </c>
      <c r="E16296" s="2" t="s">
        <v>5623</v>
      </c>
      <c r="F16296" s="2" t="s">
        <v>4969</v>
      </c>
      <c r="G16296" s="5">
        <v>100</v>
      </c>
      <c r="H16296" s="5">
        <v>33.495699999999999</v>
      </c>
      <c r="I16296" s="5">
        <v>3349.57</v>
      </c>
      <c r="J16296" s="5">
        <v>15961512.220000008</v>
      </c>
      <c r="K16296" s="3" t="str" cm="1">
        <f t="array" ref="K16296">_xlfn.LET(_xlpm.d,UPPER(TRIM(CLEAN(SUBSTITUTE(F16296,CHAR(160),"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97" spans="2:11" hidden="1" x14ac:dyDescent="0.25">
      <c r="B16297" s="20">
        <v>45981</v>
      </c>
      <c r="C16297" s="2" t="s">
        <v>1</v>
      </c>
      <c r="D16297" s="2" t="s">
        <v>5624</v>
      </c>
      <c r="E16297" s="2" t="s">
        <v>5625</v>
      </c>
      <c r="F16297" s="2" t="s">
        <v>4969</v>
      </c>
      <c r="G16297" s="5">
        <v>100</v>
      </c>
      <c r="H16297" s="5">
        <v>33.495699999999999</v>
      </c>
      <c r="I16297" s="5">
        <v>3349.57</v>
      </c>
      <c r="J16297" s="5">
        <v>15964861.790000008</v>
      </c>
      <c r="K16297" s="3" t="str" cm="1">
        <f t="array" ref="K16297">_xlfn.LET(_xlpm.d,UPPER(TRIM(CLEAN(SUBSTITUTE(F16297,CHAR(160),"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98" spans="2:11" hidden="1" x14ac:dyDescent="0.25">
      <c r="B16298" s="20">
        <v>45981</v>
      </c>
      <c r="C16298" s="2" t="s">
        <v>1</v>
      </c>
      <c r="D16298" s="2" t="s">
        <v>5626</v>
      </c>
      <c r="E16298" s="2" t="s">
        <v>5627</v>
      </c>
      <c r="F16298" s="2" t="s">
        <v>4969</v>
      </c>
      <c r="G16298" s="5">
        <v>100</v>
      </c>
      <c r="H16298" s="5">
        <v>33.495699999999999</v>
      </c>
      <c r="I16298" s="5">
        <v>3349.57</v>
      </c>
      <c r="J16298" s="5">
        <v>15968211.360000009</v>
      </c>
      <c r="K16298" s="3" t="str" cm="1">
        <f t="array" ref="K16298">_xlfn.LET(_xlpm.d,UPPER(TRIM(CLEAN(SUBSTITUTE(F16298,CHAR(160),"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299" spans="2:11" hidden="1" x14ac:dyDescent="0.25">
      <c r="B16299" s="20">
        <v>45981</v>
      </c>
      <c r="C16299" s="2" t="s">
        <v>1</v>
      </c>
      <c r="D16299" s="2" t="s">
        <v>1178</v>
      </c>
      <c r="E16299" s="2" t="s">
        <v>282</v>
      </c>
      <c r="F16299" s="2" t="s">
        <v>4969</v>
      </c>
      <c r="G16299" s="5">
        <v>100</v>
      </c>
      <c r="H16299" s="5">
        <v>33.5</v>
      </c>
      <c r="I16299" s="5">
        <v>3350</v>
      </c>
      <c r="J16299" s="5">
        <v>15971561.360000009</v>
      </c>
      <c r="K16299" s="3" t="str" cm="1">
        <f t="array" ref="K16299">_xlfn.LET(_xlpm.d,UPPER(TRIM(CLEAN(SUBSTITUTE(F16299,CHAR(160),"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00" spans="2:11" hidden="1" x14ac:dyDescent="0.25">
      <c r="B16300" s="20">
        <v>45981</v>
      </c>
      <c r="C16300" s="2" t="s">
        <v>1</v>
      </c>
      <c r="D16300" s="2" t="s">
        <v>4130</v>
      </c>
      <c r="E16300" s="2" t="s">
        <v>149</v>
      </c>
      <c r="F16300" s="2" t="s">
        <v>4969</v>
      </c>
      <c r="G16300" s="5">
        <v>200</v>
      </c>
      <c r="H16300" s="5">
        <v>33.5</v>
      </c>
      <c r="I16300" s="5">
        <v>6700</v>
      </c>
      <c r="J16300" s="5">
        <v>15978261.360000009</v>
      </c>
      <c r="K16300" s="3" t="str" cm="1">
        <f t="array" ref="K16300">_xlfn.LET(_xlpm.d,UPPER(TRIM(CLEAN(SUBSTITUTE(F16300,CHAR(160),"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01" spans="2:11" hidden="1" x14ac:dyDescent="0.25">
      <c r="B16301" s="20">
        <v>45981</v>
      </c>
      <c r="C16301" s="2" t="s">
        <v>1</v>
      </c>
      <c r="D16301" s="2" t="s">
        <v>3289</v>
      </c>
      <c r="E16301" s="2" t="s">
        <v>248</v>
      </c>
      <c r="F16301" s="2" t="s">
        <v>4969</v>
      </c>
      <c r="G16301" s="5">
        <v>250</v>
      </c>
      <c r="H16301" s="5">
        <v>33.5</v>
      </c>
      <c r="I16301" s="5">
        <v>8375</v>
      </c>
      <c r="J16301" s="5">
        <v>15986636.360000009</v>
      </c>
      <c r="K16301" s="3" t="str" cm="1">
        <f t="array" ref="K16301">_xlfn.LET(_xlpm.d,UPPER(TRIM(CLEAN(SUBSTITUTE(F16301,CHAR(160),"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02" spans="2:11" hidden="1" x14ac:dyDescent="0.25">
      <c r="B16302" s="20">
        <v>45981</v>
      </c>
      <c r="C16302" s="2" t="s">
        <v>1</v>
      </c>
      <c r="D16302" s="2" t="s">
        <v>5628</v>
      </c>
      <c r="E16302" s="2" t="s">
        <v>120</v>
      </c>
      <c r="F16302" s="2" t="s">
        <v>4969</v>
      </c>
      <c r="G16302" s="5">
        <v>90</v>
      </c>
      <c r="H16302" s="5">
        <v>33.5</v>
      </c>
      <c r="I16302" s="5">
        <v>3015</v>
      </c>
      <c r="J16302" s="5">
        <v>15989651.360000009</v>
      </c>
      <c r="K16302" s="3" t="str" cm="1">
        <f t="array" ref="K16302">_xlfn.LET(_xlpm.d,UPPER(TRIM(CLEAN(SUBSTITUTE(F16302,CHAR(160),"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03" spans="2:11" hidden="1" x14ac:dyDescent="0.25">
      <c r="B16303" s="20">
        <v>45981</v>
      </c>
      <c r="C16303" s="2" t="s">
        <v>1</v>
      </c>
      <c r="D16303" s="2" t="s">
        <v>5629</v>
      </c>
      <c r="E16303" s="2" t="s">
        <v>3</v>
      </c>
      <c r="F16303" s="2" t="s">
        <v>4969</v>
      </c>
      <c r="G16303" s="5">
        <v>70</v>
      </c>
      <c r="H16303" s="5">
        <v>31.8</v>
      </c>
      <c r="I16303" s="5">
        <v>2226</v>
      </c>
      <c r="J16303" s="5">
        <v>15991877.360000009</v>
      </c>
      <c r="K16303" s="3" t="str" cm="1">
        <f t="array" ref="K16303">_xlfn.LET(_xlpm.d,UPPER(TRIM(CLEAN(SUBSTITUTE(F16303,CHAR(160),"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04" spans="2:11" hidden="1" x14ac:dyDescent="0.25">
      <c r="B16304" s="20">
        <v>45981</v>
      </c>
      <c r="C16304" s="2" t="s">
        <v>1</v>
      </c>
      <c r="D16304" s="2" t="s">
        <v>5630</v>
      </c>
      <c r="E16304" s="2" t="s">
        <v>302</v>
      </c>
      <c r="F16304" s="2" t="s">
        <v>4969</v>
      </c>
      <c r="G16304" s="5">
        <v>155</v>
      </c>
      <c r="H16304" s="5">
        <v>27.8</v>
      </c>
      <c r="I16304" s="5">
        <v>4309</v>
      </c>
      <c r="J16304" s="5">
        <v>15996186.360000009</v>
      </c>
      <c r="K16304" s="3" t="str" cm="1">
        <f t="array" ref="K16304">_xlfn.LET(_xlpm.d,UPPER(TRIM(CLEAN(SUBSTITUTE(F16304,CHAR(160),"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05" spans="2:11" hidden="1" x14ac:dyDescent="0.25">
      <c r="B16305" s="20">
        <v>45981</v>
      </c>
      <c r="C16305" s="2" t="s">
        <v>1</v>
      </c>
      <c r="D16305" s="2" t="s">
        <v>4618</v>
      </c>
      <c r="E16305" s="2" t="s">
        <v>1072</v>
      </c>
      <c r="F16305" s="2" t="s">
        <v>4969</v>
      </c>
      <c r="G16305" s="5">
        <v>2</v>
      </c>
      <c r="H16305" s="5">
        <v>31.8</v>
      </c>
      <c r="I16305" s="5">
        <v>63.6</v>
      </c>
      <c r="J16305" s="5">
        <v>15996249.960000008</v>
      </c>
      <c r="K16305" s="3" t="str" cm="1">
        <f t="array" ref="K16305">_xlfn.LET(_xlpm.d,UPPER(TRIM(CLEAN(SUBSTITUTE(F16305,CHAR(160),"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06" spans="2:11" hidden="1" x14ac:dyDescent="0.25">
      <c r="B16306" s="20">
        <v>45981</v>
      </c>
      <c r="C16306" s="2" t="s">
        <v>1</v>
      </c>
      <c r="D16306" s="2" t="s">
        <v>1179</v>
      </c>
      <c r="E16306" s="2" t="s">
        <v>197</v>
      </c>
      <c r="F16306" s="2" t="s">
        <v>4969</v>
      </c>
      <c r="G16306" s="5">
        <v>850</v>
      </c>
      <c r="H16306" s="5">
        <v>33.5</v>
      </c>
      <c r="I16306" s="5">
        <v>28475</v>
      </c>
      <c r="J16306" s="5">
        <v>16024724.960000008</v>
      </c>
      <c r="K16306" s="3" t="str" cm="1">
        <f t="array" ref="K16306">_xlfn.LET(_xlpm.d,UPPER(TRIM(CLEAN(SUBSTITUTE(F16306,CHAR(160),"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07" spans="2:11" hidden="1" x14ac:dyDescent="0.25">
      <c r="B16307" s="20">
        <v>45981</v>
      </c>
      <c r="C16307" s="2" t="s">
        <v>1</v>
      </c>
      <c r="D16307" s="2" t="s">
        <v>4519</v>
      </c>
      <c r="E16307" s="2" t="s">
        <v>1726</v>
      </c>
      <c r="F16307" s="2" t="s">
        <v>4969</v>
      </c>
      <c r="G16307" s="5">
        <v>300</v>
      </c>
      <c r="H16307" s="5">
        <v>31.8</v>
      </c>
      <c r="I16307" s="5">
        <v>9540</v>
      </c>
      <c r="J16307" s="5">
        <v>16034264.960000008</v>
      </c>
      <c r="K16307" s="3" t="str" cm="1">
        <f t="array" ref="K16307">_xlfn.LET(_xlpm.d,UPPER(TRIM(CLEAN(SUBSTITUTE(F16307,CHAR(160),"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08" spans="2:11" hidden="1" x14ac:dyDescent="0.25">
      <c r="B16308" s="20">
        <v>45982</v>
      </c>
      <c r="C16308" s="2" t="s">
        <v>1</v>
      </c>
      <c r="D16308" s="2" t="s">
        <v>3290</v>
      </c>
      <c r="E16308" s="2" t="s">
        <v>1701</v>
      </c>
      <c r="F16308" s="2" t="s">
        <v>4969</v>
      </c>
      <c r="G16308" s="5">
        <v>780</v>
      </c>
      <c r="H16308" s="5">
        <v>29.95</v>
      </c>
      <c r="I16308" s="5">
        <v>23361</v>
      </c>
      <c r="J16308" s="5">
        <v>16057625.960000008</v>
      </c>
      <c r="K16308" s="3" t="str" cm="1">
        <f t="array" ref="K16308">_xlfn.LET(_xlpm.d,UPPER(TRIM(CLEAN(SUBSTITUTE(F16308,CHAR(160),"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09" spans="2:11" hidden="1" x14ac:dyDescent="0.25">
      <c r="B16309" s="20">
        <v>45982</v>
      </c>
      <c r="C16309" s="2" t="s">
        <v>1</v>
      </c>
      <c r="D16309" s="2" t="s">
        <v>3291</v>
      </c>
      <c r="E16309" s="2" t="s">
        <v>243</v>
      </c>
      <c r="F16309" s="2" t="s">
        <v>4969</v>
      </c>
      <c r="G16309" s="5">
        <v>100</v>
      </c>
      <c r="H16309" s="5">
        <v>33.5</v>
      </c>
      <c r="I16309" s="5">
        <v>3350</v>
      </c>
      <c r="J16309" s="5">
        <v>16060975.960000008</v>
      </c>
      <c r="K16309" s="3" t="str" cm="1">
        <f t="array" ref="K16309">_xlfn.LET(_xlpm.d,UPPER(TRIM(CLEAN(SUBSTITUTE(F16309,CHAR(160),"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10" spans="2:11" hidden="1" x14ac:dyDescent="0.25">
      <c r="B16310" s="20">
        <v>45982</v>
      </c>
      <c r="C16310" s="2" t="s">
        <v>1</v>
      </c>
      <c r="D16310" s="2" t="s">
        <v>3292</v>
      </c>
      <c r="E16310" s="2" t="s">
        <v>238</v>
      </c>
      <c r="F16310" s="2" t="s">
        <v>4969</v>
      </c>
      <c r="G16310" s="5">
        <v>130</v>
      </c>
      <c r="H16310" s="5">
        <v>33.5</v>
      </c>
      <c r="I16310" s="5">
        <v>4355</v>
      </c>
      <c r="J16310" s="5">
        <v>16065330.960000008</v>
      </c>
      <c r="K16310" s="3" t="str" cm="1">
        <f t="array" ref="K16310">_xlfn.LET(_xlpm.d,UPPER(TRIM(CLEAN(SUBSTITUTE(F16310,CHAR(160),"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11" spans="2:11" hidden="1" x14ac:dyDescent="0.25">
      <c r="B16311" s="20">
        <v>45982</v>
      </c>
      <c r="C16311" s="2" t="s">
        <v>1</v>
      </c>
      <c r="D16311" s="2" t="s">
        <v>3293</v>
      </c>
      <c r="E16311" s="2" t="s">
        <v>186</v>
      </c>
      <c r="F16311" s="2" t="s">
        <v>4969</v>
      </c>
      <c r="G16311" s="5">
        <v>110</v>
      </c>
      <c r="H16311" s="5">
        <v>33.5</v>
      </c>
      <c r="I16311" s="5">
        <v>3685</v>
      </c>
      <c r="J16311" s="5">
        <v>16069015.960000008</v>
      </c>
      <c r="K16311" s="3" t="str" cm="1">
        <f t="array" ref="K16311">_xlfn.LET(_xlpm.d,UPPER(TRIM(CLEAN(SUBSTITUTE(F16311,CHAR(160),"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12" spans="2:11" hidden="1" x14ac:dyDescent="0.25">
      <c r="B16312" s="20">
        <v>45982</v>
      </c>
      <c r="C16312" s="2" t="s">
        <v>1</v>
      </c>
      <c r="D16312" s="2" t="s">
        <v>2431</v>
      </c>
      <c r="E16312" s="2" t="s">
        <v>195</v>
      </c>
      <c r="F16312" s="2" t="s">
        <v>4969</v>
      </c>
      <c r="G16312" s="5">
        <v>130</v>
      </c>
      <c r="H16312" s="5">
        <v>33.5</v>
      </c>
      <c r="I16312" s="5">
        <v>4355</v>
      </c>
      <c r="J16312" s="5">
        <v>16073370.960000008</v>
      </c>
      <c r="K16312" s="3" t="str" cm="1">
        <f t="array" ref="K16312">_xlfn.LET(_xlpm.d,UPPER(TRIM(CLEAN(SUBSTITUTE(F16312,CHAR(160),"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13" spans="2:11" hidden="1" x14ac:dyDescent="0.25">
      <c r="B16313" s="20">
        <v>45982</v>
      </c>
      <c r="C16313" s="2" t="s">
        <v>1</v>
      </c>
      <c r="D16313" s="2" t="s">
        <v>2209</v>
      </c>
      <c r="E16313" s="2" t="s">
        <v>78</v>
      </c>
      <c r="F16313" s="2" t="s">
        <v>4969</v>
      </c>
      <c r="G16313" s="5">
        <v>300</v>
      </c>
      <c r="H16313" s="5">
        <v>33.5</v>
      </c>
      <c r="I16313" s="5">
        <v>10050</v>
      </c>
      <c r="J16313" s="5">
        <v>16083420.960000008</v>
      </c>
      <c r="K16313" s="3" t="str" cm="1">
        <f t="array" ref="K16313">_xlfn.LET(_xlpm.d,UPPER(TRIM(CLEAN(SUBSTITUTE(F16313,CHAR(160),"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14" spans="2:11" hidden="1" x14ac:dyDescent="0.25">
      <c r="B16314" s="20">
        <v>45982</v>
      </c>
      <c r="C16314" s="2" t="s">
        <v>1</v>
      </c>
      <c r="D16314" s="2" t="s">
        <v>118</v>
      </c>
      <c r="E16314" s="2" t="s">
        <v>27</v>
      </c>
      <c r="F16314" s="2" t="s">
        <v>4969</v>
      </c>
      <c r="G16314" s="5">
        <v>100</v>
      </c>
      <c r="H16314" s="5">
        <v>31.5</v>
      </c>
      <c r="I16314" s="5">
        <v>3150</v>
      </c>
      <c r="J16314" s="5">
        <v>16086570.960000008</v>
      </c>
      <c r="K16314" s="3" t="str" cm="1">
        <f t="array" ref="K16314">_xlfn.LET(_xlpm.d,UPPER(TRIM(CLEAN(SUBSTITUTE(F16314,CHAR(160),"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15" spans="2:11" hidden="1" x14ac:dyDescent="0.25">
      <c r="B16315" s="20">
        <v>45982</v>
      </c>
      <c r="C16315" s="2" t="s">
        <v>1</v>
      </c>
      <c r="D16315" s="2" t="s">
        <v>4741</v>
      </c>
      <c r="E16315" s="2" t="s">
        <v>241</v>
      </c>
      <c r="F16315" s="2" t="s">
        <v>4969</v>
      </c>
      <c r="G16315" s="5">
        <v>130</v>
      </c>
      <c r="H16315" s="5">
        <v>33.5</v>
      </c>
      <c r="I16315" s="5">
        <v>4355</v>
      </c>
      <c r="J16315" s="5">
        <v>16090925.960000008</v>
      </c>
      <c r="K16315" s="3" t="str" cm="1">
        <f t="array" ref="K16315">_xlfn.LET(_xlpm.d,UPPER(TRIM(CLEAN(SUBSTITUTE(F16315,CHAR(160),"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16" spans="2:11" hidden="1" x14ac:dyDescent="0.25">
      <c r="B16316" s="20">
        <v>45982</v>
      </c>
      <c r="C16316" s="2" t="s">
        <v>1</v>
      </c>
      <c r="D16316" s="2" t="s">
        <v>1180</v>
      </c>
      <c r="E16316" s="2" t="s">
        <v>236</v>
      </c>
      <c r="F16316" s="2" t="s">
        <v>4969</v>
      </c>
      <c r="G16316" s="5">
        <v>300</v>
      </c>
      <c r="H16316" s="5">
        <v>33.5</v>
      </c>
      <c r="I16316" s="5">
        <v>10050</v>
      </c>
      <c r="J16316" s="5">
        <v>16100975.960000008</v>
      </c>
      <c r="K16316" s="3" t="str" cm="1">
        <f t="array" ref="K16316">_xlfn.LET(_xlpm.d,UPPER(TRIM(CLEAN(SUBSTITUTE(F16316,CHAR(160),"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17" spans="2:11" hidden="1" x14ac:dyDescent="0.25">
      <c r="B16317" s="20">
        <v>45982</v>
      </c>
      <c r="C16317" s="2" t="s">
        <v>1</v>
      </c>
      <c r="D16317" s="2" t="s">
        <v>2210</v>
      </c>
      <c r="E16317" s="2" t="s">
        <v>232</v>
      </c>
      <c r="F16317" s="2" t="s">
        <v>4969</v>
      </c>
      <c r="G16317" s="5">
        <v>110</v>
      </c>
      <c r="H16317" s="5">
        <v>33.5</v>
      </c>
      <c r="I16317" s="5">
        <v>3685</v>
      </c>
      <c r="J16317" s="5">
        <v>16104660.960000008</v>
      </c>
      <c r="K16317" s="3" t="str" cm="1">
        <f t="array" ref="K16317">_xlfn.LET(_xlpm.d,UPPER(TRIM(CLEAN(SUBSTITUTE(F16317,CHAR(160),"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18" spans="2:11" hidden="1" x14ac:dyDescent="0.25">
      <c r="B16318" s="20">
        <v>45982</v>
      </c>
      <c r="C16318" s="2" t="s">
        <v>1</v>
      </c>
      <c r="D16318" s="2" t="s">
        <v>5631</v>
      </c>
      <c r="E16318" s="2" t="s">
        <v>5632</v>
      </c>
      <c r="F16318" s="2" t="s">
        <v>4969</v>
      </c>
      <c r="G16318" s="5">
        <v>100</v>
      </c>
      <c r="H16318" s="5">
        <v>33.495699999999999</v>
      </c>
      <c r="I16318" s="5">
        <v>3349.57</v>
      </c>
      <c r="J16318" s="5">
        <v>16108010.530000009</v>
      </c>
      <c r="K16318" s="3" t="str" cm="1">
        <f t="array" ref="K16318">_xlfn.LET(_xlpm.d,UPPER(TRIM(CLEAN(SUBSTITUTE(F16318,CHAR(160),"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19" spans="2:11" hidden="1" x14ac:dyDescent="0.25">
      <c r="B16319" s="20">
        <v>45982</v>
      </c>
      <c r="C16319" s="2" t="s">
        <v>1</v>
      </c>
      <c r="D16319" s="2" t="s">
        <v>3294</v>
      </c>
      <c r="E16319" s="2" t="s">
        <v>234</v>
      </c>
      <c r="F16319" s="2" t="s">
        <v>4969</v>
      </c>
      <c r="G16319" s="5">
        <v>120</v>
      </c>
      <c r="H16319" s="5">
        <v>33.5</v>
      </c>
      <c r="I16319" s="5">
        <v>4020</v>
      </c>
      <c r="J16319" s="5">
        <v>16112030.530000009</v>
      </c>
      <c r="K16319" s="3" t="str" cm="1">
        <f t="array" ref="K16319">_xlfn.LET(_xlpm.d,UPPER(TRIM(CLEAN(SUBSTITUTE(F16319,CHAR(160),"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20" spans="2:11" hidden="1" x14ac:dyDescent="0.25">
      <c r="B16320" s="20">
        <v>45982</v>
      </c>
      <c r="C16320" s="2" t="s">
        <v>1</v>
      </c>
      <c r="D16320" s="2" t="s">
        <v>1470</v>
      </c>
      <c r="E16320" s="2" t="s">
        <v>154</v>
      </c>
      <c r="F16320" s="2" t="s">
        <v>4969</v>
      </c>
      <c r="G16320" s="5">
        <v>200</v>
      </c>
      <c r="H16320" s="5">
        <v>33.5</v>
      </c>
      <c r="I16320" s="5">
        <v>6700</v>
      </c>
      <c r="J16320" s="5">
        <v>16118730.530000009</v>
      </c>
      <c r="K16320" s="3" t="str" cm="1">
        <f t="array" ref="K16320">_xlfn.LET(_xlpm.d,UPPER(TRIM(CLEAN(SUBSTITUTE(F16320,CHAR(160),"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21" spans="2:11" hidden="1" x14ac:dyDescent="0.25">
      <c r="B16321" s="20">
        <v>45982</v>
      </c>
      <c r="C16321" s="2" t="s">
        <v>1</v>
      </c>
      <c r="D16321" s="2" t="s">
        <v>5633</v>
      </c>
      <c r="E16321" s="2" t="s">
        <v>50</v>
      </c>
      <c r="F16321" s="2" t="s">
        <v>4969</v>
      </c>
      <c r="G16321" s="5">
        <v>200</v>
      </c>
      <c r="H16321" s="5">
        <v>30</v>
      </c>
      <c r="I16321" s="5">
        <v>6000</v>
      </c>
      <c r="J16321" s="5">
        <v>16124730.530000009</v>
      </c>
      <c r="K16321" s="3" t="str" cm="1">
        <f t="array" ref="K16321">_xlfn.LET(_xlpm.d,UPPER(TRIM(CLEAN(SUBSTITUTE(F16321,CHAR(160),"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22" spans="2:11" hidden="1" x14ac:dyDescent="0.25">
      <c r="B16322" s="20">
        <v>45982</v>
      </c>
      <c r="C16322" s="2" t="s">
        <v>1</v>
      </c>
      <c r="D16322" s="2" t="s">
        <v>1181</v>
      </c>
      <c r="E16322" s="2" t="s">
        <v>874</v>
      </c>
      <c r="F16322" s="2" t="s">
        <v>4969</v>
      </c>
      <c r="G16322" s="5">
        <v>700</v>
      </c>
      <c r="H16322" s="5">
        <v>25.95</v>
      </c>
      <c r="I16322" s="5">
        <v>18165</v>
      </c>
      <c r="J16322" s="5">
        <v>16142895.530000009</v>
      </c>
      <c r="K16322" s="3" t="str" cm="1">
        <f t="array" ref="K16322">_xlfn.LET(_xlpm.d,UPPER(TRIM(CLEAN(SUBSTITUTE(F16322,CHAR(160),"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23" spans="2:11" hidden="1" x14ac:dyDescent="0.25">
      <c r="B16323" s="20">
        <v>45982</v>
      </c>
      <c r="C16323" s="2" t="s">
        <v>1</v>
      </c>
      <c r="D16323" s="2" t="s">
        <v>4015</v>
      </c>
      <c r="E16323" s="2" t="s">
        <v>170</v>
      </c>
      <c r="F16323" s="2" t="s">
        <v>4969</v>
      </c>
      <c r="G16323" s="5">
        <v>50</v>
      </c>
      <c r="H16323" s="5">
        <v>31.8</v>
      </c>
      <c r="I16323" s="5">
        <v>1590</v>
      </c>
      <c r="J16323" s="5">
        <v>16144485.530000009</v>
      </c>
      <c r="K16323" s="3" t="str" cm="1">
        <f t="array" ref="K16323">_xlfn.LET(_xlpm.d,UPPER(TRIM(CLEAN(SUBSTITUTE(F16323,CHAR(160),"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24" spans="2:11" hidden="1" x14ac:dyDescent="0.25">
      <c r="B16324" s="20">
        <v>45982</v>
      </c>
      <c r="C16324" s="2" t="s">
        <v>1</v>
      </c>
      <c r="D16324" s="2" t="s">
        <v>3295</v>
      </c>
      <c r="E16324" s="2" t="s">
        <v>228</v>
      </c>
      <c r="F16324" s="2" t="s">
        <v>4969</v>
      </c>
      <c r="G16324" s="5">
        <v>650</v>
      </c>
      <c r="H16324" s="5">
        <v>33.5</v>
      </c>
      <c r="I16324" s="5">
        <v>21775</v>
      </c>
      <c r="J16324" s="5">
        <v>16166260.530000009</v>
      </c>
      <c r="K16324" s="3" t="str" cm="1">
        <f t="array" ref="K16324">_xlfn.LET(_xlpm.d,UPPER(TRIM(CLEAN(SUBSTITUTE(F16324,CHAR(160),"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25" spans="2:11" hidden="1" x14ac:dyDescent="0.25">
      <c r="B16325" s="20">
        <v>45982</v>
      </c>
      <c r="C16325" s="2" t="s">
        <v>1</v>
      </c>
      <c r="D16325" s="2" t="s">
        <v>4016</v>
      </c>
      <c r="E16325" s="2" t="s">
        <v>226</v>
      </c>
      <c r="F16325" s="2" t="s">
        <v>4969</v>
      </c>
      <c r="G16325" s="5">
        <v>200</v>
      </c>
      <c r="H16325" s="5">
        <v>33.5</v>
      </c>
      <c r="I16325" s="5">
        <v>6700</v>
      </c>
      <c r="J16325" s="5">
        <v>16172960.530000009</v>
      </c>
      <c r="K16325" s="3" t="str" cm="1">
        <f t="array" ref="K16325">_xlfn.LET(_xlpm.d,UPPER(TRIM(CLEAN(SUBSTITUTE(F16325,CHAR(160),"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26" spans="2:11" hidden="1" x14ac:dyDescent="0.25">
      <c r="B16326" s="20">
        <v>45982</v>
      </c>
      <c r="C16326" s="2" t="s">
        <v>1</v>
      </c>
      <c r="D16326" s="2" t="s">
        <v>2473</v>
      </c>
      <c r="E16326" s="2" t="s">
        <v>224</v>
      </c>
      <c r="F16326" s="2" t="s">
        <v>4969</v>
      </c>
      <c r="G16326" s="5">
        <v>500</v>
      </c>
      <c r="H16326" s="5">
        <v>33.5</v>
      </c>
      <c r="I16326" s="5">
        <v>16750</v>
      </c>
      <c r="J16326" s="5">
        <v>16189710.530000009</v>
      </c>
      <c r="K16326" s="3" t="str" cm="1">
        <f t="array" ref="K16326">_xlfn.LET(_xlpm.d,UPPER(TRIM(CLEAN(SUBSTITUTE(F16326,CHAR(160),"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27" spans="2:11" hidden="1" x14ac:dyDescent="0.25">
      <c r="B16327" s="20">
        <v>45983</v>
      </c>
      <c r="C16327" s="2" t="s">
        <v>1</v>
      </c>
      <c r="D16327" s="2" t="s">
        <v>5634</v>
      </c>
      <c r="E16327" s="2" t="s">
        <v>3</v>
      </c>
      <c r="F16327" s="2" t="s">
        <v>4969</v>
      </c>
      <c r="G16327" s="5">
        <v>130</v>
      </c>
      <c r="H16327" s="5">
        <v>31.8</v>
      </c>
      <c r="I16327" s="5">
        <v>4134</v>
      </c>
      <c r="J16327" s="5">
        <v>16193844.530000009</v>
      </c>
      <c r="K16327" s="3" t="str" cm="1">
        <f t="array" ref="K16327">_xlfn.LET(_xlpm.d,UPPER(TRIM(CLEAN(SUBSTITUTE(F16327,CHAR(160),"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28" spans="2:11" hidden="1" x14ac:dyDescent="0.25">
      <c r="B16328" s="20">
        <v>45985</v>
      </c>
      <c r="C16328" s="2" t="s">
        <v>1</v>
      </c>
      <c r="D16328" s="2" t="s">
        <v>5635</v>
      </c>
      <c r="E16328" s="2" t="s">
        <v>43</v>
      </c>
      <c r="F16328" s="2" t="s">
        <v>4969</v>
      </c>
      <c r="G16328" s="5">
        <v>10</v>
      </c>
      <c r="H16328" s="5">
        <v>28.95</v>
      </c>
      <c r="I16328" s="5">
        <v>289.5</v>
      </c>
      <c r="J16328" s="5">
        <v>16194134.030000009</v>
      </c>
      <c r="K16328" s="3" t="str" cm="1">
        <f t="array" ref="K16328">_xlfn.LET(_xlpm.d,UPPER(TRIM(CLEAN(SUBSTITUTE(F16328,CHAR(160),"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29" spans="2:11" hidden="1" x14ac:dyDescent="0.25">
      <c r="B16329" s="20">
        <v>45985</v>
      </c>
      <c r="C16329" s="2" t="s">
        <v>1</v>
      </c>
      <c r="D16329" s="2" t="s">
        <v>5636</v>
      </c>
      <c r="E16329" s="2" t="s">
        <v>3</v>
      </c>
      <c r="F16329" s="2" t="s">
        <v>4969</v>
      </c>
      <c r="G16329" s="5">
        <v>60</v>
      </c>
      <c r="H16329" s="5">
        <v>31.8</v>
      </c>
      <c r="I16329" s="5">
        <v>1908</v>
      </c>
      <c r="J16329" s="5">
        <v>16196042.030000009</v>
      </c>
      <c r="K16329" s="3" t="str" cm="1">
        <f t="array" ref="K16329">_xlfn.LET(_xlpm.d,UPPER(TRIM(CLEAN(SUBSTITUTE(F16329,CHAR(160),"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30" spans="2:11" hidden="1" x14ac:dyDescent="0.25">
      <c r="B16330" s="20">
        <v>45985</v>
      </c>
      <c r="C16330" s="2" t="s">
        <v>1</v>
      </c>
      <c r="D16330" s="2" t="s">
        <v>3296</v>
      </c>
      <c r="E16330" s="2" t="s">
        <v>25</v>
      </c>
      <c r="F16330" s="2" t="s">
        <v>4969</v>
      </c>
      <c r="G16330" s="5">
        <v>40</v>
      </c>
      <c r="H16330" s="5">
        <v>28.55</v>
      </c>
      <c r="I16330" s="5">
        <v>1142</v>
      </c>
      <c r="J16330" s="5">
        <v>16197184.030000009</v>
      </c>
      <c r="K16330" s="3" t="str" cm="1">
        <f t="array" ref="K16330">_xlfn.LET(_xlpm.d,UPPER(TRIM(CLEAN(SUBSTITUTE(F16330,CHAR(160),"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31" spans="2:11" hidden="1" x14ac:dyDescent="0.25">
      <c r="B16331" s="20">
        <v>45985</v>
      </c>
      <c r="C16331" s="2" t="s">
        <v>1</v>
      </c>
      <c r="D16331" s="2" t="s">
        <v>3297</v>
      </c>
      <c r="E16331" s="2" t="s">
        <v>832</v>
      </c>
      <c r="F16331" s="2" t="s">
        <v>5481</v>
      </c>
      <c r="G16331" s="5">
        <v>80</v>
      </c>
      <c r="H16331" s="5">
        <v>31.8</v>
      </c>
      <c r="I16331" s="5">
        <v>2544</v>
      </c>
      <c r="J16331" s="5">
        <v>16199728.030000009</v>
      </c>
      <c r="K16331" s="3" t="str" cm="1">
        <f t="array" ref="K16331">_xlfn.LET(_xlpm.d,UPPER(TRIM(CLEAN(SUBSTITUTE(F16331,CHAR(160),"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32" spans="2:11" hidden="1" x14ac:dyDescent="0.25">
      <c r="B16332" s="20">
        <v>45985</v>
      </c>
      <c r="C16332" s="2" t="s">
        <v>1</v>
      </c>
      <c r="D16332" s="2" t="s">
        <v>5637</v>
      </c>
      <c r="E16332" s="2" t="s">
        <v>3</v>
      </c>
      <c r="F16332" s="2" t="s">
        <v>4969</v>
      </c>
      <c r="G16332" s="5">
        <v>20</v>
      </c>
      <c r="H16332" s="5">
        <v>31.8</v>
      </c>
      <c r="I16332" s="5">
        <v>636</v>
      </c>
      <c r="J16332" s="5">
        <v>16200364.030000009</v>
      </c>
      <c r="K16332" s="3" t="str" cm="1">
        <f t="array" ref="K16332">_xlfn.LET(_xlpm.d,UPPER(TRIM(CLEAN(SUBSTITUTE(F16332,CHAR(160),"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33" spans="2:11" hidden="1" x14ac:dyDescent="0.25">
      <c r="B16333" s="20">
        <v>45985</v>
      </c>
      <c r="C16333" s="2" t="s">
        <v>1</v>
      </c>
      <c r="D16333" s="2" t="s">
        <v>5638</v>
      </c>
      <c r="E16333" s="2" t="s">
        <v>246</v>
      </c>
      <c r="F16333" s="2" t="s">
        <v>4969</v>
      </c>
      <c r="G16333" s="5">
        <v>30</v>
      </c>
      <c r="H16333" s="5">
        <v>33.5</v>
      </c>
      <c r="I16333" s="5">
        <v>1005</v>
      </c>
      <c r="J16333" s="5">
        <v>16201369.030000009</v>
      </c>
      <c r="K16333" s="3" t="str" cm="1">
        <f t="array" ref="K16333">_xlfn.LET(_xlpm.d,UPPER(TRIM(CLEAN(SUBSTITUTE(F16333,CHAR(160),"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34" spans="2:11" hidden="1" x14ac:dyDescent="0.25">
      <c r="B16334" s="20">
        <v>45985</v>
      </c>
      <c r="C16334" s="2" t="s">
        <v>1</v>
      </c>
      <c r="D16334" s="2" t="s">
        <v>2213</v>
      </c>
      <c r="E16334" s="2" t="s">
        <v>254</v>
      </c>
      <c r="F16334" s="2" t="s">
        <v>4969</v>
      </c>
      <c r="G16334" s="5">
        <v>150</v>
      </c>
      <c r="H16334" s="5">
        <v>33.5</v>
      </c>
      <c r="I16334" s="5">
        <v>5025</v>
      </c>
      <c r="J16334" s="5">
        <v>16206394.030000009</v>
      </c>
      <c r="K16334" s="3" t="str" cm="1">
        <f t="array" ref="K16334">_xlfn.LET(_xlpm.d,UPPER(TRIM(CLEAN(SUBSTITUTE(F16334,CHAR(160),"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35" spans="2:11" hidden="1" x14ac:dyDescent="0.25">
      <c r="B16335" s="20">
        <v>45985</v>
      </c>
      <c r="C16335" s="2" t="s">
        <v>1</v>
      </c>
      <c r="D16335" s="2" t="s">
        <v>3298</v>
      </c>
      <c r="E16335" s="2" t="s">
        <v>248</v>
      </c>
      <c r="F16335" s="2" t="s">
        <v>5481</v>
      </c>
      <c r="G16335" s="5">
        <v>200</v>
      </c>
      <c r="H16335" s="5">
        <v>33.5</v>
      </c>
      <c r="I16335" s="5">
        <v>6700</v>
      </c>
      <c r="J16335" s="5">
        <v>16213094.030000009</v>
      </c>
      <c r="K16335" s="3" t="str" cm="1">
        <f t="array" ref="K16335">_xlfn.LET(_xlpm.d,UPPER(TRIM(CLEAN(SUBSTITUTE(F16335,CHAR(160),"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36" spans="2:11" hidden="1" x14ac:dyDescent="0.25">
      <c r="B16336" s="20">
        <v>45986</v>
      </c>
      <c r="C16336" s="2" t="s">
        <v>1</v>
      </c>
      <c r="D16336" s="2" t="s">
        <v>2474</v>
      </c>
      <c r="E16336" s="2" t="s">
        <v>266</v>
      </c>
      <c r="F16336" s="2" t="s">
        <v>4969</v>
      </c>
      <c r="G16336" s="5">
        <v>130</v>
      </c>
      <c r="H16336" s="5">
        <v>33.5</v>
      </c>
      <c r="I16336" s="5">
        <v>4355</v>
      </c>
      <c r="J16336" s="5">
        <v>16217449.030000009</v>
      </c>
      <c r="K16336" s="3" t="str" cm="1">
        <f t="array" ref="K16336">_xlfn.LET(_xlpm.d,UPPER(TRIM(CLEAN(SUBSTITUTE(F16336,CHAR(160),"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37" spans="2:11" hidden="1" x14ac:dyDescent="0.25">
      <c r="B16337" s="20">
        <v>45986</v>
      </c>
      <c r="C16337" s="2" t="s">
        <v>1</v>
      </c>
      <c r="D16337" s="2" t="s">
        <v>2475</v>
      </c>
      <c r="E16337" s="2" t="s">
        <v>273</v>
      </c>
      <c r="F16337" s="2" t="s">
        <v>4969</v>
      </c>
      <c r="G16337" s="5">
        <v>200</v>
      </c>
      <c r="H16337" s="5">
        <v>33.5</v>
      </c>
      <c r="I16337" s="5">
        <v>6700</v>
      </c>
      <c r="J16337" s="5">
        <v>16224149.030000009</v>
      </c>
      <c r="K16337" s="3" t="str" cm="1">
        <f t="array" ref="K16337">_xlfn.LET(_xlpm.d,UPPER(TRIM(CLEAN(SUBSTITUTE(F16337,CHAR(160),"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38" spans="2:11" hidden="1" x14ac:dyDescent="0.25">
      <c r="B16338" s="20">
        <v>45986</v>
      </c>
      <c r="C16338" s="2" t="s">
        <v>1</v>
      </c>
      <c r="D16338" s="2" t="s">
        <v>1471</v>
      </c>
      <c r="E16338" s="2" t="s">
        <v>141</v>
      </c>
      <c r="F16338" s="2" t="s">
        <v>4969</v>
      </c>
      <c r="G16338" s="5">
        <v>260</v>
      </c>
      <c r="H16338" s="5">
        <v>33.5</v>
      </c>
      <c r="I16338" s="5">
        <v>8710</v>
      </c>
      <c r="J16338" s="5">
        <v>16232859.030000009</v>
      </c>
      <c r="K16338" s="3" t="str" cm="1">
        <f t="array" ref="K16338">_xlfn.LET(_xlpm.d,UPPER(TRIM(CLEAN(SUBSTITUTE(F16338,CHAR(160),"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39" spans="2:11" hidden="1" x14ac:dyDescent="0.25">
      <c r="B16339" s="20">
        <v>45986</v>
      </c>
      <c r="C16339" s="2" t="s">
        <v>1</v>
      </c>
      <c r="D16339" s="2" t="s">
        <v>3299</v>
      </c>
      <c r="E16339" s="2" t="s">
        <v>234</v>
      </c>
      <c r="F16339" s="2" t="s">
        <v>4969</v>
      </c>
      <c r="G16339" s="5">
        <v>150</v>
      </c>
      <c r="H16339" s="5">
        <v>33.5</v>
      </c>
      <c r="I16339" s="5">
        <v>5025</v>
      </c>
      <c r="J16339" s="5">
        <v>16237884.030000009</v>
      </c>
      <c r="K16339" s="3" t="str" cm="1">
        <f t="array" ref="K16339">_xlfn.LET(_xlpm.d,UPPER(TRIM(CLEAN(SUBSTITUTE(F16339,CHAR(160),"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40" spans="2:11" hidden="1" x14ac:dyDescent="0.25">
      <c r="B16340" s="20">
        <v>45986</v>
      </c>
      <c r="C16340" s="2" t="s">
        <v>1</v>
      </c>
      <c r="D16340" s="2" t="s">
        <v>2214</v>
      </c>
      <c r="E16340" s="2" t="s">
        <v>78</v>
      </c>
      <c r="F16340" s="2" t="s">
        <v>4969</v>
      </c>
      <c r="G16340" s="5">
        <v>150</v>
      </c>
      <c r="H16340" s="5">
        <v>33.5</v>
      </c>
      <c r="I16340" s="5">
        <v>5025</v>
      </c>
      <c r="J16340" s="5">
        <v>16242909.030000009</v>
      </c>
      <c r="K16340" s="3" t="str" cm="1">
        <f t="array" ref="K16340">_xlfn.LET(_xlpm.d,UPPER(TRIM(CLEAN(SUBSTITUTE(F16340,CHAR(160),"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41" spans="2:11" hidden="1" x14ac:dyDescent="0.25">
      <c r="B16341" s="20">
        <v>45986</v>
      </c>
      <c r="C16341" s="2" t="s">
        <v>1</v>
      </c>
      <c r="D16341" s="2" t="s">
        <v>4520</v>
      </c>
      <c r="E16341" s="2" t="s">
        <v>165</v>
      </c>
      <c r="F16341" s="2" t="s">
        <v>4969</v>
      </c>
      <c r="G16341" s="5">
        <v>90</v>
      </c>
      <c r="H16341" s="5">
        <v>33.5</v>
      </c>
      <c r="I16341" s="5">
        <v>3015</v>
      </c>
      <c r="J16341" s="5">
        <v>16245924.030000009</v>
      </c>
      <c r="K16341" s="3" t="str" cm="1">
        <f t="array" ref="K16341">_xlfn.LET(_xlpm.d,UPPER(TRIM(CLEAN(SUBSTITUTE(F16341,CHAR(160),"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42" spans="2:11" hidden="1" x14ac:dyDescent="0.25">
      <c r="B16342" s="20">
        <v>45986</v>
      </c>
      <c r="C16342" s="2" t="s">
        <v>1</v>
      </c>
      <c r="D16342" s="2" t="s">
        <v>3301</v>
      </c>
      <c r="E16342" s="2" t="s">
        <v>261</v>
      </c>
      <c r="F16342" s="2" t="s">
        <v>4969</v>
      </c>
      <c r="G16342" s="5">
        <v>70</v>
      </c>
      <c r="H16342" s="5">
        <v>33.5</v>
      </c>
      <c r="I16342" s="5">
        <v>2345</v>
      </c>
      <c r="J16342" s="5">
        <v>16248269.030000009</v>
      </c>
      <c r="K16342" s="3" t="str" cm="1">
        <f t="array" ref="K16342">_xlfn.LET(_xlpm.d,UPPER(TRIM(CLEAN(SUBSTITUTE(F16342,CHAR(160),"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43" spans="2:11" hidden="1" x14ac:dyDescent="0.25">
      <c r="B16343" s="20">
        <v>45986</v>
      </c>
      <c r="C16343" s="2" t="s">
        <v>1</v>
      </c>
      <c r="D16343" s="2" t="s">
        <v>2215</v>
      </c>
      <c r="E16343" s="2" t="s">
        <v>50</v>
      </c>
      <c r="F16343" s="2" t="s">
        <v>4969</v>
      </c>
      <c r="G16343" s="5">
        <v>200</v>
      </c>
      <c r="H16343" s="5">
        <v>30</v>
      </c>
      <c r="I16343" s="5">
        <v>6000</v>
      </c>
      <c r="J16343" s="5">
        <v>16254269.030000009</v>
      </c>
      <c r="K16343" s="3" t="str" cm="1">
        <f t="array" ref="K16343">_xlfn.LET(_xlpm.d,UPPER(TRIM(CLEAN(SUBSTITUTE(F16343,CHAR(160),"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44" spans="2:11" hidden="1" x14ac:dyDescent="0.25">
      <c r="B16344" s="20">
        <v>45986</v>
      </c>
      <c r="C16344" s="2" t="s">
        <v>1</v>
      </c>
      <c r="D16344" s="2" t="s">
        <v>2216</v>
      </c>
      <c r="E16344" s="2" t="s">
        <v>1634</v>
      </c>
      <c r="F16344" s="2" t="s">
        <v>4969</v>
      </c>
      <c r="G16344" s="5">
        <v>200</v>
      </c>
      <c r="H16344" s="5">
        <v>29.95</v>
      </c>
      <c r="I16344" s="5">
        <v>5990</v>
      </c>
      <c r="J16344" s="5">
        <v>16260259.030000009</v>
      </c>
      <c r="K16344" s="3" t="str" cm="1">
        <f t="array" ref="K16344">_xlfn.LET(_xlpm.d,UPPER(TRIM(CLEAN(SUBSTITUTE(F16344,CHAR(160),"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45" spans="2:11" hidden="1" x14ac:dyDescent="0.25">
      <c r="B16345" s="20">
        <v>45986</v>
      </c>
      <c r="C16345" s="2" t="s">
        <v>1</v>
      </c>
      <c r="D16345" s="2" t="s">
        <v>5639</v>
      </c>
      <c r="E16345" s="2" t="s">
        <v>156</v>
      </c>
      <c r="F16345" s="2" t="s">
        <v>4969</v>
      </c>
      <c r="G16345" s="5">
        <v>100</v>
      </c>
      <c r="H16345" s="5">
        <v>33.5</v>
      </c>
      <c r="I16345" s="5">
        <v>3350</v>
      </c>
      <c r="J16345" s="5">
        <v>16263609.030000009</v>
      </c>
      <c r="K16345" s="3" t="str" cm="1">
        <f t="array" ref="K16345">_xlfn.LET(_xlpm.d,UPPER(TRIM(CLEAN(SUBSTITUTE(F16345,CHAR(160),"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46" spans="2:11" hidden="1" x14ac:dyDescent="0.25">
      <c r="B16346" s="20">
        <v>45986</v>
      </c>
      <c r="C16346" s="2" t="s">
        <v>1</v>
      </c>
      <c r="D16346" s="2" t="s">
        <v>1472</v>
      </c>
      <c r="E16346" s="2" t="s">
        <v>147</v>
      </c>
      <c r="F16346" s="2" t="s">
        <v>4969</v>
      </c>
      <c r="G16346" s="5">
        <v>210</v>
      </c>
      <c r="H16346" s="5">
        <v>33.5</v>
      </c>
      <c r="I16346" s="5">
        <v>7035</v>
      </c>
      <c r="J16346" s="5">
        <v>16270644.030000009</v>
      </c>
      <c r="K16346" s="3" t="str" cm="1">
        <f t="array" ref="K16346">_xlfn.LET(_xlpm.d,UPPER(TRIM(CLEAN(SUBSTITUTE(F16346,CHAR(160),"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47" spans="2:11" hidden="1" x14ac:dyDescent="0.25">
      <c r="B16347" s="20">
        <v>45986</v>
      </c>
      <c r="C16347" s="2" t="s">
        <v>1</v>
      </c>
      <c r="D16347" s="2" t="s">
        <v>5640</v>
      </c>
      <c r="E16347" s="2" t="s">
        <v>1735</v>
      </c>
      <c r="F16347" s="2" t="s">
        <v>4969</v>
      </c>
      <c r="G16347" s="5">
        <v>80</v>
      </c>
      <c r="H16347" s="5">
        <v>33.99</v>
      </c>
      <c r="I16347" s="5">
        <v>2719.2</v>
      </c>
      <c r="J16347" s="5">
        <v>16273363.230000008</v>
      </c>
      <c r="K16347" s="3" t="str" cm="1">
        <f t="array" ref="K16347">_xlfn.LET(_xlpm.d,UPPER(TRIM(CLEAN(SUBSTITUTE(F16347,CHAR(160),"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48" spans="2:11" hidden="1" x14ac:dyDescent="0.25">
      <c r="B16348" s="20">
        <v>45986</v>
      </c>
      <c r="C16348" s="2" t="s">
        <v>1</v>
      </c>
      <c r="D16348" s="2" t="s">
        <v>5641</v>
      </c>
      <c r="E16348" s="2" t="s">
        <v>6</v>
      </c>
      <c r="F16348" s="2" t="s">
        <v>4969</v>
      </c>
      <c r="G16348" s="5">
        <v>120</v>
      </c>
      <c r="H16348" s="5">
        <v>33.99</v>
      </c>
      <c r="I16348" s="5">
        <v>4078.8</v>
      </c>
      <c r="J16348" s="5">
        <v>16277442.030000009</v>
      </c>
      <c r="K16348" s="3" t="str" cm="1">
        <f t="array" ref="K16348">_xlfn.LET(_xlpm.d,UPPER(TRIM(CLEAN(SUBSTITUTE(F16348,CHAR(160),"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49" spans="2:11" hidden="1" x14ac:dyDescent="0.25">
      <c r="B16349" s="20">
        <v>45986</v>
      </c>
      <c r="C16349" s="2" t="s">
        <v>1</v>
      </c>
      <c r="D16349" s="2" t="s">
        <v>5642</v>
      </c>
      <c r="E16349" s="2" t="s">
        <v>61</v>
      </c>
      <c r="F16349" s="2" t="s">
        <v>4969</v>
      </c>
      <c r="G16349" s="5">
        <v>33</v>
      </c>
      <c r="H16349" s="5">
        <v>31.2</v>
      </c>
      <c r="I16349" s="5">
        <v>1029.5999999999999</v>
      </c>
      <c r="J16349" s="5">
        <v>16278471.630000008</v>
      </c>
      <c r="K16349" s="3" t="str" cm="1">
        <f t="array" ref="K16349">_xlfn.LET(_xlpm.d,UPPER(TRIM(CLEAN(SUBSTITUTE(F16349,CHAR(160),"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50" spans="2:11" hidden="1" x14ac:dyDescent="0.25">
      <c r="B16350" s="20">
        <v>45986</v>
      </c>
      <c r="C16350" s="2" t="s">
        <v>1</v>
      </c>
      <c r="D16350" s="2" t="s">
        <v>3897</v>
      </c>
      <c r="E16350" s="2" t="s">
        <v>263</v>
      </c>
      <c r="F16350" s="2" t="s">
        <v>4969</v>
      </c>
      <c r="G16350" s="5">
        <v>220</v>
      </c>
      <c r="H16350" s="5">
        <v>33.5</v>
      </c>
      <c r="I16350" s="5">
        <v>7370</v>
      </c>
      <c r="J16350" s="5">
        <v>16285841.630000008</v>
      </c>
      <c r="K16350" s="3" t="str" cm="1">
        <f t="array" ref="K16350">_xlfn.LET(_xlpm.d,UPPER(TRIM(CLEAN(SUBSTITUTE(F16350,CHAR(160),"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51" spans="2:11" hidden="1" x14ac:dyDescent="0.25">
      <c r="B16351" s="20">
        <v>45986</v>
      </c>
      <c r="C16351" s="2" t="s">
        <v>1</v>
      </c>
      <c r="D16351" s="2" t="s">
        <v>5643</v>
      </c>
      <c r="E16351" s="2" t="s">
        <v>762</v>
      </c>
      <c r="F16351" s="2" t="s">
        <v>4969</v>
      </c>
      <c r="G16351" s="5">
        <v>50</v>
      </c>
      <c r="H16351" s="5">
        <v>27</v>
      </c>
      <c r="I16351" s="5">
        <v>1350</v>
      </c>
      <c r="J16351" s="5">
        <v>16287191.630000008</v>
      </c>
      <c r="K16351" s="3" t="str" cm="1">
        <f t="array" ref="K16351">_xlfn.LET(_xlpm.d,UPPER(TRIM(CLEAN(SUBSTITUTE(F16351,CHAR(160),"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52" spans="2:11" hidden="1" x14ac:dyDescent="0.25">
      <c r="B16352" s="20">
        <v>45987</v>
      </c>
      <c r="C16352" s="2" t="s">
        <v>1</v>
      </c>
      <c r="D16352" s="2" t="s">
        <v>3824</v>
      </c>
      <c r="E16352" s="2" t="s">
        <v>143</v>
      </c>
      <c r="F16352" s="2" t="s">
        <v>4969</v>
      </c>
      <c r="G16352" s="5">
        <v>300</v>
      </c>
      <c r="H16352" s="5">
        <v>33.5</v>
      </c>
      <c r="I16352" s="5">
        <v>10050</v>
      </c>
      <c r="J16352" s="5">
        <v>16297241.630000008</v>
      </c>
      <c r="K16352" s="3" t="str" cm="1">
        <f t="array" ref="K16352">_xlfn.LET(_xlpm.d,UPPER(TRIM(CLEAN(SUBSTITUTE(F16352,CHAR(160),"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53" spans="2:11" hidden="1" x14ac:dyDescent="0.25">
      <c r="B16353" s="20">
        <v>45987</v>
      </c>
      <c r="C16353" s="2" t="s">
        <v>1</v>
      </c>
      <c r="D16353" s="2" t="s">
        <v>2218</v>
      </c>
      <c r="E16353" s="2" t="s">
        <v>276</v>
      </c>
      <c r="F16353" s="2" t="s">
        <v>4969</v>
      </c>
      <c r="G16353" s="5">
        <v>140</v>
      </c>
      <c r="H16353" s="5">
        <v>33.5</v>
      </c>
      <c r="I16353" s="5">
        <v>4690</v>
      </c>
      <c r="J16353" s="5">
        <v>16301931.630000008</v>
      </c>
      <c r="K16353" s="3" t="str" cm="1">
        <f t="array" ref="K16353">_xlfn.LET(_xlpm.d,UPPER(TRIM(CLEAN(SUBSTITUTE(F16353,CHAR(160),"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54" spans="2:11" hidden="1" x14ac:dyDescent="0.25">
      <c r="B16354" s="20">
        <v>45987</v>
      </c>
      <c r="C16354" s="2" t="s">
        <v>1</v>
      </c>
      <c r="D16354" s="2" t="s">
        <v>3898</v>
      </c>
      <c r="E16354" s="2" t="s">
        <v>158</v>
      </c>
      <c r="F16354" s="2" t="s">
        <v>4969</v>
      </c>
      <c r="G16354" s="5">
        <v>180</v>
      </c>
      <c r="H16354" s="5">
        <v>33.5</v>
      </c>
      <c r="I16354" s="5">
        <v>6030</v>
      </c>
      <c r="J16354" s="5">
        <v>16307961.630000008</v>
      </c>
      <c r="K16354" s="3" t="str" cm="1">
        <f t="array" ref="K16354">_xlfn.LET(_xlpm.d,UPPER(TRIM(CLEAN(SUBSTITUTE(F16354,CHAR(160),"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55" spans="2:11" hidden="1" x14ac:dyDescent="0.25">
      <c r="B16355" s="20">
        <v>45987</v>
      </c>
      <c r="C16355" s="2" t="s">
        <v>1</v>
      </c>
      <c r="D16355" s="2" t="s">
        <v>5644</v>
      </c>
      <c r="E16355" s="2" t="s">
        <v>5645</v>
      </c>
      <c r="F16355" s="2" t="s">
        <v>4969</v>
      </c>
      <c r="G16355" s="5">
        <v>100</v>
      </c>
      <c r="H16355" s="5">
        <v>33.495699999999999</v>
      </c>
      <c r="I16355" s="5">
        <v>3349.57</v>
      </c>
      <c r="J16355" s="5">
        <v>16311311.200000009</v>
      </c>
      <c r="K16355" s="3" t="str" cm="1">
        <f t="array" ref="K16355">_xlfn.LET(_xlpm.d,UPPER(TRIM(CLEAN(SUBSTITUTE(F16355,CHAR(160),"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56" spans="2:11" hidden="1" x14ac:dyDescent="0.25">
      <c r="B16356" s="20">
        <v>45987</v>
      </c>
      <c r="C16356" s="2" t="s">
        <v>1</v>
      </c>
      <c r="D16356" s="2" t="s">
        <v>3302</v>
      </c>
      <c r="E16356" s="2" t="s">
        <v>485</v>
      </c>
      <c r="F16356" s="2" t="s">
        <v>4969</v>
      </c>
      <c r="G16356" s="5">
        <v>190</v>
      </c>
      <c r="H16356" s="5">
        <v>29.95</v>
      </c>
      <c r="I16356" s="5">
        <v>5690.5</v>
      </c>
      <c r="J16356" s="5">
        <v>16317001.700000009</v>
      </c>
      <c r="K16356" s="3" t="str" cm="1">
        <f t="array" ref="K16356">_xlfn.LET(_xlpm.d,UPPER(TRIM(CLEAN(SUBSTITUTE(F16356,CHAR(160),"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57" spans="2:11" hidden="1" x14ac:dyDescent="0.25">
      <c r="B16357" s="20">
        <v>45987</v>
      </c>
      <c r="C16357" s="2" t="s">
        <v>1</v>
      </c>
      <c r="D16357" s="2" t="s">
        <v>3303</v>
      </c>
      <c r="E16357" s="2" t="s">
        <v>189</v>
      </c>
      <c r="F16357" s="2" t="s">
        <v>4969</v>
      </c>
      <c r="G16357" s="5">
        <v>130</v>
      </c>
      <c r="H16357" s="5">
        <v>33.5</v>
      </c>
      <c r="I16357" s="5">
        <v>4355</v>
      </c>
      <c r="J16357" s="5">
        <v>16321356.700000009</v>
      </c>
      <c r="K16357" s="3" t="str" cm="1">
        <f t="array" ref="K16357">_xlfn.LET(_xlpm.d,UPPER(TRIM(CLEAN(SUBSTITUTE(F16357,CHAR(160),"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58" spans="2:11" hidden="1" x14ac:dyDescent="0.25">
      <c r="B16358" s="20">
        <v>45987</v>
      </c>
      <c r="C16358" s="2" t="s">
        <v>1</v>
      </c>
      <c r="D16358" s="2" t="s">
        <v>3304</v>
      </c>
      <c r="E16358" s="2" t="s">
        <v>149</v>
      </c>
      <c r="F16358" s="2" t="s">
        <v>4969</v>
      </c>
      <c r="G16358" s="5">
        <v>200</v>
      </c>
      <c r="H16358" s="5">
        <v>33.5</v>
      </c>
      <c r="I16358" s="5">
        <v>6700</v>
      </c>
      <c r="J16358" s="5">
        <v>16328056.700000009</v>
      </c>
      <c r="K16358" s="3" t="str" cm="1">
        <f t="array" ref="K16358">_xlfn.LET(_xlpm.d,UPPER(TRIM(CLEAN(SUBSTITUTE(F16358,CHAR(160),"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59" spans="2:11" hidden="1" x14ac:dyDescent="0.25">
      <c r="B16359" s="20">
        <v>45987</v>
      </c>
      <c r="C16359" s="2" t="s">
        <v>1</v>
      </c>
      <c r="D16359" s="2" t="s">
        <v>4017</v>
      </c>
      <c r="E16359" s="2" t="s">
        <v>282</v>
      </c>
      <c r="F16359" s="2" t="s">
        <v>4969</v>
      </c>
      <c r="G16359" s="5">
        <v>160</v>
      </c>
      <c r="H16359" s="5">
        <v>33.5</v>
      </c>
      <c r="I16359" s="5">
        <v>5360</v>
      </c>
      <c r="J16359" s="5">
        <v>16333416.700000009</v>
      </c>
      <c r="K16359" s="3" t="str" cm="1">
        <f t="array" ref="K16359">_xlfn.LET(_xlpm.d,UPPER(TRIM(CLEAN(SUBSTITUTE(F16359,CHAR(160),"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60" spans="2:11" hidden="1" x14ac:dyDescent="0.25">
      <c r="B16360" s="20">
        <v>45987</v>
      </c>
      <c r="C16360" s="2" t="s">
        <v>1</v>
      </c>
      <c r="D16360" s="2" t="s">
        <v>2219</v>
      </c>
      <c r="E16360" s="2" t="s">
        <v>288</v>
      </c>
      <c r="F16360" s="2" t="s">
        <v>4969</v>
      </c>
      <c r="G16360" s="5">
        <v>200</v>
      </c>
      <c r="H16360" s="5">
        <v>33.5</v>
      </c>
      <c r="I16360" s="5">
        <v>6700</v>
      </c>
      <c r="J16360" s="5">
        <v>16340116.700000009</v>
      </c>
      <c r="K16360" s="3" t="str" cm="1">
        <f t="array" ref="K16360">_xlfn.LET(_xlpm.d,UPPER(TRIM(CLEAN(SUBSTITUTE(F16360,CHAR(160),"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61" spans="2:11" hidden="1" x14ac:dyDescent="0.25">
      <c r="B16361" s="20">
        <v>45987</v>
      </c>
      <c r="C16361" s="2" t="s">
        <v>1</v>
      </c>
      <c r="D16361" s="2" t="s">
        <v>3305</v>
      </c>
      <c r="E16361" s="2" t="s">
        <v>286</v>
      </c>
      <c r="F16361" s="2" t="s">
        <v>4969</v>
      </c>
      <c r="G16361" s="5">
        <v>150</v>
      </c>
      <c r="H16361" s="5">
        <v>33.5</v>
      </c>
      <c r="I16361" s="5">
        <v>5025</v>
      </c>
      <c r="J16361" s="5">
        <v>16345141.700000009</v>
      </c>
      <c r="K16361" s="3" t="str" cm="1">
        <f t="array" ref="K16361">_xlfn.LET(_xlpm.d,UPPER(TRIM(CLEAN(SUBSTITUTE(F16361,CHAR(160),"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62" spans="2:11" hidden="1" x14ac:dyDescent="0.25">
      <c r="B16362" s="20">
        <v>45988</v>
      </c>
      <c r="C16362" s="2" t="s">
        <v>1</v>
      </c>
      <c r="D16362" s="2" t="s">
        <v>295</v>
      </c>
      <c r="E16362" s="2" t="s">
        <v>180</v>
      </c>
      <c r="F16362" s="2" t="s">
        <v>4969</v>
      </c>
      <c r="G16362" s="5">
        <v>100</v>
      </c>
      <c r="H16362" s="5">
        <v>33.5</v>
      </c>
      <c r="I16362" s="5">
        <v>3350</v>
      </c>
      <c r="J16362" s="5">
        <v>16348491.700000009</v>
      </c>
      <c r="K16362" s="3" t="str" cm="1">
        <f t="array" ref="K16362">_xlfn.LET(_xlpm.d,UPPER(TRIM(CLEAN(SUBSTITUTE(F16362,CHAR(160),"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63" spans="2:11" hidden="1" x14ac:dyDescent="0.25">
      <c r="B16363" s="20">
        <v>45988</v>
      </c>
      <c r="C16363" s="2" t="s">
        <v>1</v>
      </c>
      <c r="D16363" s="2" t="s">
        <v>296</v>
      </c>
      <c r="E16363" s="2" t="s">
        <v>160</v>
      </c>
      <c r="F16363" s="2" t="s">
        <v>4969</v>
      </c>
      <c r="G16363" s="5">
        <v>100</v>
      </c>
      <c r="H16363" s="5">
        <v>33.5</v>
      </c>
      <c r="I16363" s="5">
        <v>3350</v>
      </c>
      <c r="J16363" s="5">
        <v>16351841.700000009</v>
      </c>
      <c r="K16363" s="3" t="str" cm="1">
        <f t="array" ref="K16363">_xlfn.LET(_xlpm.d,UPPER(TRIM(CLEAN(SUBSTITUTE(F16363,CHAR(160),"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64" spans="2:11" hidden="1" x14ac:dyDescent="0.25">
      <c r="B16364" s="20">
        <v>45988</v>
      </c>
      <c r="C16364" s="2" t="s">
        <v>1</v>
      </c>
      <c r="D16364" s="2" t="s">
        <v>2220</v>
      </c>
      <c r="E16364" s="2" t="s">
        <v>268</v>
      </c>
      <c r="F16364" s="2" t="s">
        <v>4969</v>
      </c>
      <c r="G16364" s="5">
        <v>210</v>
      </c>
      <c r="H16364" s="5">
        <v>33.5</v>
      </c>
      <c r="I16364" s="5">
        <v>7035</v>
      </c>
      <c r="J16364" s="5">
        <v>16358876.700000009</v>
      </c>
      <c r="K16364" s="3" t="str" cm="1">
        <f t="array" ref="K16364">_xlfn.LET(_xlpm.d,UPPER(TRIM(CLEAN(SUBSTITUTE(F16364,CHAR(160),"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65" spans="2:11" hidden="1" x14ac:dyDescent="0.25">
      <c r="B16365" s="20">
        <v>45988</v>
      </c>
      <c r="C16365" s="2" t="s">
        <v>1</v>
      </c>
      <c r="D16365" s="2" t="s">
        <v>297</v>
      </c>
      <c r="E16365" s="2" t="s">
        <v>248</v>
      </c>
      <c r="F16365" s="2" t="s">
        <v>4969</v>
      </c>
      <c r="G16365" s="5">
        <v>100</v>
      </c>
      <c r="H16365" s="5">
        <v>33.5</v>
      </c>
      <c r="I16365" s="5">
        <v>3350</v>
      </c>
      <c r="J16365" s="5">
        <v>16362226.700000009</v>
      </c>
      <c r="K16365" s="3" t="str" cm="1">
        <f t="array" ref="K16365">_xlfn.LET(_xlpm.d,UPPER(TRIM(CLEAN(SUBSTITUTE(F16365,CHAR(160),"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66" spans="2:11" hidden="1" x14ac:dyDescent="0.25">
      <c r="B16366" s="20">
        <v>45988</v>
      </c>
      <c r="C16366" s="2" t="s">
        <v>1</v>
      </c>
      <c r="D16366" s="2" t="s">
        <v>298</v>
      </c>
      <c r="E16366" s="2" t="s">
        <v>192</v>
      </c>
      <c r="F16366" s="2" t="s">
        <v>4969</v>
      </c>
      <c r="G16366" s="5">
        <v>320</v>
      </c>
      <c r="H16366" s="5">
        <v>33.5</v>
      </c>
      <c r="I16366" s="5">
        <v>10720</v>
      </c>
      <c r="J16366" s="5">
        <v>16372946.700000009</v>
      </c>
      <c r="K16366" s="3" t="str" cm="1">
        <f t="array" ref="K16366">_xlfn.LET(_xlpm.d,UPPER(TRIM(CLEAN(SUBSTITUTE(F16366,CHAR(160),"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67" spans="2:11" hidden="1" x14ac:dyDescent="0.25">
      <c r="B16367" s="20">
        <v>45988</v>
      </c>
      <c r="C16367" s="2" t="s">
        <v>1</v>
      </c>
      <c r="D16367" s="2" t="s">
        <v>1298</v>
      </c>
      <c r="E16367" s="2" t="s">
        <v>168</v>
      </c>
      <c r="F16367" s="2" t="s">
        <v>4969</v>
      </c>
      <c r="G16367" s="5">
        <v>160</v>
      </c>
      <c r="H16367" s="5">
        <v>33.5</v>
      </c>
      <c r="I16367" s="5">
        <v>5360</v>
      </c>
      <c r="J16367" s="5">
        <v>16378306.700000009</v>
      </c>
      <c r="K16367" s="3" t="str" cm="1">
        <f t="array" ref="K16367">_xlfn.LET(_xlpm.d,UPPER(TRIM(CLEAN(SUBSTITUTE(F16367,CHAR(160),"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68" spans="2:11" hidden="1" x14ac:dyDescent="0.25">
      <c r="B16368" s="20">
        <v>45988</v>
      </c>
      <c r="C16368" s="2" t="s">
        <v>1</v>
      </c>
      <c r="D16368" s="2" t="s">
        <v>4018</v>
      </c>
      <c r="E16368" s="2" t="s">
        <v>151</v>
      </c>
      <c r="F16368" s="2" t="s">
        <v>4969</v>
      </c>
      <c r="G16368" s="5">
        <v>200</v>
      </c>
      <c r="H16368" s="5">
        <v>33.5</v>
      </c>
      <c r="I16368" s="5">
        <v>6700</v>
      </c>
      <c r="J16368" s="5">
        <v>16385006.700000009</v>
      </c>
      <c r="K16368" s="3" t="str" cm="1">
        <f t="array" ref="K16368">_xlfn.LET(_xlpm.d,UPPER(TRIM(CLEAN(SUBSTITUTE(F16368,CHAR(160),"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69" spans="2:11" hidden="1" x14ac:dyDescent="0.25">
      <c r="B16369" s="20">
        <v>45988</v>
      </c>
      <c r="C16369" s="2" t="s">
        <v>1</v>
      </c>
      <c r="D16369" s="2" t="s">
        <v>3306</v>
      </c>
      <c r="E16369" s="2" t="s">
        <v>3</v>
      </c>
      <c r="F16369" s="2" t="s">
        <v>4969</v>
      </c>
      <c r="G16369" s="5">
        <v>250</v>
      </c>
      <c r="H16369" s="5">
        <v>31.8</v>
      </c>
      <c r="I16369" s="5">
        <v>7950</v>
      </c>
      <c r="J16369" s="5">
        <v>16392956.700000009</v>
      </c>
      <c r="K16369" s="3" t="str" cm="1">
        <f t="array" ref="K16369">_xlfn.LET(_xlpm.d,UPPER(TRIM(CLEAN(SUBSTITUTE(F16369,CHAR(160),"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70" spans="2:11" hidden="1" x14ac:dyDescent="0.25">
      <c r="B16370" s="20">
        <v>45988</v>
      </c>
      <c r="C16370" s="2" t="s">
        <v>1</v>
      </c>
      <c r="D16370" s="2" t="s">
        <v>5646</v>
      </c>
      <c r="E16370" s="2" t="s">
        <v>302</v>
      </c>
      <c r="F16370" s="2" t="s">
        <v>4969</v>
      </c>
      <c r="G16370" s="5">
        <v>125</v>
      </c>
      <c r="H16370" s="5">
        <v>27.8</v>
      </c>
      <c r="I16370" s="5">
        <v>3475</v>
      </c>
      <c r="J16370" s="5">
        <v>16396431.700000009</v>
      </c>
      <c r="K16370" s="3" t="str" cm="1">
        <f t="array" ref="K16370">_xlfn.LET(_xlpm.d,UPPER(TRIM(CLEAN(SUBSTITUTE(F16370,CHAR(160),"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71" spans="2:11" hidden="1" x14ac:dyDescent="0.25">
      <c r="B16371" s="20">
        <v>45988</v>
      </c>
      <c r="C16371" s="2" t="s">
        <v>1</v>
      </c>
      <c r="D16371" s="2" t="s">
        <v>3309</v>
      </c>
      <c r="E16371" s="2" t="s">
        <v>305</v>
      </c>
      <c r="F16371" s="2" t="s">
        <v>4969</v>
      </c>
      <c r="G16371" s="5">
        <v>700</v>
      </c>
      <c r="H16371" s="5">
        <v>33.5</v>
      </c>
      <c r="I16371" s="5">
        <v>23450</v>
      </c>
      <c r="J16371" s="5">
        <v>16419881.700000009</v>
      </c>
      <c r="K16371" s="3" t="str" cm="1">
        <f t="array" ref="K16371">_xlfn.LET(_xlpm.d,UPPER(TRIM(CLEAN(SUBSTITUTE(F16371,CHAR(160),"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72" spans="2:11" hidden="1" x14ac:dyDescent="0.25">
      <c r="B16372" s="20">
        <v>45988</v>
      </c>
      <c r="C16372" s="2" t="s">
        <v>1</v>
      </c>
      <c r="D16372" s="2" t="s">
        <v>3310</v>
      </c>
      <c r="E16372" s="2" t="s">
        <v>307</v>
      </c>
      <c r="F16372" s="2" t="s">
        <v>4969</v>
      </c>
      <c r="G16372" s="5">
        <v>550</v>
      </c>
      <c r="H16372" s="5">
        <v>33.5</v>
      </c>
      <c r="I16372" s="5">
        <v>18425</v>
      </c>
      <c r="J16372" s="5">
        <v>16438306.700000009</v>
      </c>
      <c r="K16372" s="3" t="str" cm="1">
        <f t="array" ref="K16372">_xlfn.LET(_xlpm.d,UPPER(TRIM(CLEAN(SUBSTITUTE(F16372,CHAR(160),"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73" spans="2:11" hidden="1" x14ac:dyDescent="0.25">
      <c r="B16373" s="20">
        <v>45988</v>
      </c>
      <c r="C16373" s="2" t="s">
        <v>1</v>
      </c>
      <c r="D16373" s="2" t="s">
        <v>308</v>
      </c>
      <c r="E16373" s="2" t="s">
        <v>228</v>
      </c>
      <c r="F16373" s="2" t="s">
        <v>4969</v>
      </c>
      <c r="G16373" s="5">
        <v>150</v>
      </c>
      <c r="H16373" s="5">
        <v>33.5</v>
      </c>
      <c r="I16373" s="5">
        <v>5025</v>
      </c>
      <c r="J16373" s="5">
        <v>16443331.700000009</v>
      </c>
      <c r="K16373" s="3" t="str" cm="1">
        <f t="array" ref="K16373">_xlfn.LET(_xlpm.d,UPPER(TRIM(CLEAN(SUBSTITUTE(F16373,CHAR(160),"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74" spans="2:11" hidden="1" x14ac:dyDescent="0.25">
      <c r="B16374" s="20">
        <v>45989</v>
      </c>
      <c r="C16374" s="2" t="s">
        <v>1</v>
      </c>
      <c r="D16374" s="2" t="s">
        <v>309</v>
      </c>
      <c r="E16374" s="2" t="s">
        <v>135</v>
      </c>
      <c r="F16374" s="2" t="s">
        <v>4969</v>
      </c>
      <c r="G16374" s="5">
        <v>220</v>
      </c>
      <c r="H16374" s="5">
        <v>33.5</v>
      </c>
      <c r="I16374" s="5">
        <v>7370</v>
      </c>
      <c r="J16374" s="5">
        <v>16450701.700000009</v>
      </c>
      <c r="K16374" s="3" t="str" cm="1">
        <f t="array" ref="K16374">_xlfn.LET(_xlpm.d,UPPER(TRIM(CLEAN(SUBSTITUTE(F16374,CHAR(160),"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75" spans="2:11" hidden="1" x14ac:dyDescent="0.25">
      <c r="B16375" s="20">
        <v>45989</v>
      </c>
      <c r="C16375" s="2" t="s">
        <v>1</v>
      </c>
      <c r="D16375" s="2" t="s">
        <v>313</v>
      </c>
      <c r="E16375" s="2" t="s">
        <v>243</v>
      </c>
      <c r="F16375" s="2" t="s">
        <v>4969</v>
      </c>
      <c r="G16375" s="5">
        <v>50</v>
      </c>
      <c r="H16375" s="5">
        <v>33.5</v>
      </c>
      <c r="I16375" s="5">
        <v>1675</v>
      </c>
      <c r="J16375" s="5">
        <v>16452376.700000009</v>
      </c>
      <c r="K16375" s="3" t="str" cm="1">
        <f t="array" ref="K16375">_xlfn.LET(_xlpm.d,UPPER(TRIM(CLEAN(SUBSTITUTE(F16375,CHAR(160),"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76" spans="2:11" hidden="1" x14ac:dyDescent="0.25">
      <c r="B16376" s="20">
        <v>45989</v>
      </c>
      <c r="C16376" s="2" t="s">
        <v>1</v>
      </c>
      <c r="D16376" s="2" t="s">
        <v>2221</v>
      </c>
      <c r="E16376" s="2" t="s">
        <v>232</v>
      </c>
      <c r="F16376" s="2" t="s">
        <v>4969</v>
      </c>
      <c r="G16376" s="5">
        <v>150</v>
      </c>
      <c r="H16376" s="5">
        <v>33.5</v>
      </c>
      <c r="I16376" s="5">
        <v>5025</v>
      </c>
      <c r="J16376" s="5">
        <v>16457401.700000009</v>
      </c>
      <c r="K16376" s="3" t="str" cm="1">
        <f t="array" ref="K16376">_xlfn.LET(_xlpm.d,UPPER(TRIM(CLEAN(SUBSTITUTE(F16376,CHAR(160),"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77" spans="2:11" hidden="1" x14ac:dyDescent="0.25">
      <c r="B16377" s="20">
        <v>45989</v>
      </c>
      <c r="C16377" s="2" t="s">
        <v>1</v>
      </c>
      <c r="D16377" s="2" t="s">
        <v>314</v>
      </c>
      <c r="E16377" s="2" t="s">
        <v>238</v>
      </c>
      <c r="F16377" s="2" t="s">
        <v>4969</v>
      </c>
      <c r="G16377" s="5">
        <v>100</v>
      </c>
      <c r="H16377" s="5">
        <v>33.5</v>
      </c>
      <c r="I16377" s="5">
        <v>3350</v>
      </c>
      <c r="J16377" s="5">
        <v>16460751.700000009</v>
      </c>
      <c r="K16377" s="3" t="str" cm="1">
        <f t="array" ref="K16377">_xlfn.LET(_xlpm.d,UPPER(TRIM(CLEAN(SUBSTITUTE(F16377,CHAR(160),"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78" spans="2:11" hidden="1" x14ac:dyDescent="0.25">
      <c r="B16378" s="20">
        <v>45989</v>
      </c>
      <c r="C16378" s="2" t="s">
        <v>1</v>
      </c>
      <c r="D16378" s="2" t="s">
        <v>5647</v>
      </c>
      <c r="E16378" s="2" t="s">
        <v>12</v>
      </c>
      <c r="F16378" s="2" t="s">
        <v>4969</v>
      </c>
      <c r="G16378" s="5">
        <v>127</v>
      </c>
      <c r="H16378" s="5">
        <v>27.8</v>
      </c>
      <c r="I16378" s="5">
        <v>3530.6</v>
      </c>
      <c r="J16378" s="5">
        <v>16464282.300000008</v>
      </c>
      <c r="K16378" s="3" t="str" cm="1">
        <f t="array" ref="K16378">_xlfn.LET(_xlpm.d,UPPER(TRIM(CLEAN(SUBSTITUTE(F16378,CHAR(160),"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79" spans="2:11" hidden="1" x14ac:dyDescent="0.25">
      <c r="B16379" s="20">
        <v>45989</v>
      </c>
      <c r="C16379" s="2" t="s">
        <v>1</v>
      </c>
      <c r="D16379" s="2" t="s">
        <v>3846</v>
      </c>
      <c r="E16379" s="2" t="s">
        <v>78</v>
      </c>
      <c r="F16379" s="2" t="s">
        <v>4969</v>
      </c>
      <c r="G16379" s="5">
        <v>200</v>
      </c>
      <c r="H16379" s="5">
        <v>33.5</v>
      </c>
      <c r="I16379" s="5">
        <v>6700</v>
      </c>
      <c r="J16379" s="5">
        <v>16470982.300000008</v>
      </c>
      <c r="K16379" s="3" t="str" cm="1">
        <f t="array" ref="K16379">_xlfn.LET(_xlpm.d,UPPER(TRIM(CLEAN(SUBSTITUTE(F16379,CHAR(160),"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80" spans="2:11" hidden="1" x14ac:dyDescent="0.25">
      <c r="B16380" s="20">
        <v>45989</v>
      </c>
      <c r="C16380" s="2" t="s">
        <v>1</v>
      </c>
      <c r="D16380" s="2" t="s">
        <v>1473</v>
      </c>
      <c r="E16380" s="2" t="s">
        <v>186</v>
      </c>
      <c r="F16380" s="2" t="s">
        <v>4969</v>
      </c>
      <c r="G16380" s="5">
        <v>110</v>
      </c>
      <c r="H16380" s="5">
        <v>33.5</v>
      </c>
      <c r="I16380" s="5">
        <v>3685</v>
      </c>
      <c r="J16380" s="5">
        <v>16474667.300000008</v>
      </c>
      <c r="K16380" s="3" t="str" cm="1">
        <f t="array" ref="K16380">_xlfn.LET(_xlpm.d,UPPER(TRIM(CLEAN(SUBSTITUTE(F16380,CHAR(160),"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81" spans="2:11" hidden="1" x14ac:dyDescent="0.25">
      <c r="B16381" s="20">
        <v>45989</v>
      </c>
      <c r="C16381" s="2" t="s">
        <v>1</v>
      </c>
      <c r="D16381" s="2" t="s">
        <v>315</v>
      </c>
      <c r="E16381" s="2" t="s">
        <v>241</v>
      </c>
      <c r="F16381" s="2" t="s">
        <v>4969</v>
      </c>
      <c r="G16381" s="5">
        <v>250</v>
      </c>
      <c r="H16381" s="5">
        <v>33.5</v>
      </c>
      <c r="I16381" s="5">
        <v>8375</v>
      </c>
      <c r="J16381" s="5">
        <v>16483042.300000008</v>
      </c>
      <c r="K16381" s="3" t="str" cm="1">
        <f t="array" ref="K16381">_xlfn.LET(_xlpm.d,UPPER(TRIM(CLEAN(SUBSTITUTE(F16381,CHAR(160),"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82" spans="2:11" hidden="1" x14ac:dyDescent="0.25">
      <c r="B16382" s="20">
        <v>45989</v>
      </c>
      <c r="C16382" s="2" t="s">
        <v>1</v>
      </c>
      <c r="D16382" s="2" t="s">
        <v>3311</v>
      </c>
      <c r="E16382" s="2" t="s">
        <v>195</v>
      </c>
      <c r="F16382" s="2" t="s">
        <v>4969</v>
      </c>
      <c r="G16382" s="5">
        <v>150</v>
      </c>
      <c r="H16382" s="5">
        <v>33.5</v>
      </c>
      <c r="I16382" s="5">
        <v>5025</v>
      </c>
      <c r="J16382" s="5">
        <v>16488067.300000008</v>
      </c>
      <c r="K16382" s="3" t="str" cm="1">
        <f t="array" ref="K16382">_xlfn.LET(_xlpm.d,UPPER(TRIM(CLEAN(SUBSTITUTE(F16382,CHAR(160),"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83" spans="2:11" hidden="1" x14ac:dyDescent="0.25">
      <c r="B16383" s="20">
        <v>45989</v>
      </c>
      <c r="C16383" s="2" t="s">
        <v>1</v>
      </c>
      <c r="D16383" s="2" t="s">
        <v>317</v>
      </c>
      <c r="E16383" s="2" t="s">
        <v>154</v>
      </c>
      <c r="F16383" s="2" t="s">
        <v>4969</v>
      </c>
      <c r="G16383" s="5">
        <v>200</v>
      </c>
      <c r="H16383" s="5">
        <v>33.5</v>
      </c>
      <c r="I16383" s="5">
        <v>6700</v>
      </c>
      <c r="J16383" s="5">
        <v>16494767.300000008</v>
      </c>
      <c r="K16383" s="3" t="str" cm="1">
        <f t="array" ref="K16383">_xlfn.LET(_xlpm.d,UPPER(TRIM(CLEAN(SUBSTITUTE(F16383,CHAR(160),"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84" spans="2:11" hidden="1" x14ac:dyDescent="0.25">
      <c r="B16384" s="20">
        <v>45989</v>
      </c>
      <c r="C16384" s="2" t="s">
        <v>1</v>
      </c>
      <c r="D16384" s="2" t="s">
        <v>1474</v>
      </c>
      <c r="E16384" s="2" t="s">
        <v>186</v>
      </c>
      <c r="F16384" s="2" t="s">
        <v>4969</v>
      </c>
      <c r="G16384" s="5">
        <v>110</v>
      </c>
      <c r="H16384" s="5">
        <v>33.5</v>
      </c>
      <c r="I16384" s="5">
        <v>3685</v>
      </c>
      <c r="J16384" s="5">
        <v>16498452.300000008</v>
      </c>
      <c r="K16384" s="3" t="str" cm="1">
        <f t="array" ref="K16384">_xlfn.LET(_xlpm.d,UPPER(TRIM(CLEAN(SUBSTITUTE(F16384,CHAR(160),"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85" spans="2:11" hidden="1" x14ac:dyDescent="0.25">
      <c r="B16385" s="20">
        <v>45989</v>
      </c>
      <c r="C16385" s="2" t="s">
        <v>1</v>
      </c>
      <c r="D16385" s="2" t="s">
        <v>3312</v>
      </c>
      <c r="E16385" s="2" t="s">
        <v>544</v>
      </c>
      <c r="F16385" s="2" t="s">
        <v>4969</v>
      </c>
      <c r="G16385" s="5">
        <v>180</v>
      </c>
      <c r="H16385" s="5">
        <v>29.95</v>
      </c>
      <c r="I16385" s="5">
        <v>5391</v>
      </c>
      <c r="J16385" s="5">
        <v>16503843.300000008</v>
      </c>
      <c r="K16385" s="3" t="str" cm="1">
        <f t="array" ref="K16385">_xlfn.LET(_xlpm.d,UPPER(TRIM(CLEAN(SUBSTITUTE(F16385,CHAR(160),"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86" spans="2:11" hidden="1" x14ac:dyDescent="0.25">
      <c r="B16386" s="20">
        <v>45989</v>
      </c>
      <c r="C16386" s="2" t="s">
        <v>1</v>
      </c>
      <c r="D16386" s="2" t="s">
        <v>5648</v>
      </c>
      <c r="E16386" s="2" t="s">
        <v>120</v>
      </c>
      <c r="F16386" s="2" t="s">
        <v>4969</v>
      </c>
      <c r="G16386" s="5">
        <v>115</v>
      </c>
      <c r="H16386" s="5">
        <v>33.5</v>
      </c>
      <c r="I16386" s="5">
        <v>3852.5</v>
      </c>
      <c r="J16386" s="5">
        <v>16507695.800000008</v>
      </c>
      <c r="K16386" s="3" t="str" cm="1">
        <f t="array" ref="K16386">_xlfn.LET(_xlpm.d,UPPER(TRIM(CLEAN(SUBSTITUTE(F16386,CHAR(160),"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87" spans="2:11" hidden="1" x14ac:dyDescent="0.25">
      <c r="B16387" s="20">
        <v>45989</v>
      </c>
      <c r="C16387" s="2" t="s">
        <v>1</v>
      </c>
      <c r="D16387" s="2" t="s">
        <v>2222</v>
      </c>
      <c r="E16387" s="2" t="s">
        <v>43</v>
      </c>
      <c r="F16387" s="2" t="s">
        <v>4969</v>
      </c>
      <c r="G16387" s="5">
        <v>75</v>
      </c>
      <c r="H16387" s="5">
        <v>28.95</v>
      </c>
      <c r="I16387" s="5">
        <v>2171.25</v>
      </c>
      <c r="J16387" s="5">
        <v>16509867.050000008</v>
      </c>
      <c r="K16387" s="3" t="str" cm="1">
        <f t="array" ref="K16387">_xlfn.LET(_xlpm.d,UPPER(TRIM(CLEAN(SUBSTITUTE(F16387,CHAR(160),"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88" spans="2:11" hidden="1" x14ac:dyDescent="0.25">
      <c r="B16388" s="20">
        <v>45989</v>
      </c>
      <c r="C16388" s="2" t="s">
        <v>1</v>
      </c>
      <c r="D16388" s="2" t="s">
        <v>4201</v>
      </c>
      <c r="E16388" s="2" t="s">
        <v>41</v>
      </c>
      <c r="F16388" s="2" t="s">
        <v>4969</v>
      </c>
      <c r="G16388" s="5">
        <v>80</v>
      </c>
      <c r="H16388" s="5">
        <v>31.8</v>
      </c>
      <c r="I16388" s="5">
        <v>2544</v>
      </c>
      <c r="J16388" s="5">
        <v>16512411.050000008</v>
      </c>
      <c r="K16388" s="3" t="str" cm="1">
        <f t="array" ref="K16388">_xlfn.LET(_xlpm.d,UPPER(TRIM(CLEAN(SUBSTITUTE(F16388,CHAR(160),"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89" spans="2:11" hidden="1" x14ac:dyDescent="0.25">
      <c r="B16389" s="20">
        <v>45989</v>
      </c>
      <c r="C16389" s="2" t="s">
        <v>1</v>
      </c>
      <c r="D16389" s="2" t="s">
        <v>4020</v>
      </c>
      <c r="E16389" s="2" t="s">
        <v>64</v>
      </c>
      <c r="F16389" s="2" t="s">
        <v>4969</v>
      </c>
      <c r="G16389" s="5">
        <v>60</v>
      </c>
      <c r="H16389" s="5">
        <v>31.8</v>
      </c>
      <c r="I16389" s="5">
        <v>1908</v>
      </c>
      <c r="J16389" s="5">
        <v>16514319.050000008</v>
      </c>
      <c r="K16389" s="3" t="str" cm="1">
        <f t="array" ref="K16389">_xlfn.LET(_xlpm.d,UPPER(TRIM(CLEAN(SUBSTITUTE(F16389,CHAR(160),"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90" spans="2:11" hidden="1" x14ac:dyDescent="0.25">
      <c r="B16390" s="20">
        <v>45989</v>
      </c>
      <c r="C16390" s="2" t="s">
        <v>1</v>
      </c>
      <c r="D16390" s="2" t="s">
        <v>3313</v>
      </c>
      <c r="E16390" s="2" t="s">
        <v>224</v>
      </c>
      <c r="F16390" s="2" t="s">
        <v>4969</v>
      </c>
      <c r="G16390" s="5">
        <v>700</v>
      </c>
      <c r="H16390" s="5">
        <v>33.5</v>
      </c>
      <c r="I16390" s="5">
        <v>23450</v>
      </c>
      <c r="J16390" s="5">
        <v>16537769.050000008</v>
      </c>
      <c r="K16390" s="3" t="str" cm="1">
        <f t="array" ref="K16390">_xlfn.LET(_xlpm.d,UPPER(TRIM(CLEAN(SUBSTITUTE(F16390,CHAR(160),"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91" spans="2:11" hidden="1" x14ac:dyDescent="0.25">
      <c r="B16391" s="20">
        <v>45989</v>
      </c>
      <c r="C16391" s="2" t="s">
        <v>1</v>
      </c>
      <c r="D16391" s="2" t="s">
        <v>3314</v>
      </c>
      <c r="E16391" s="2" t="s">
        <v>311</v>
      </c>
      <c r="F16391" s="2" t="s">
        <v>4969</v>
      </c>
      <c r="G16391" s="5">
        <v>650</v>
      </c>
      <c r="H16391" s="5">
        <v>33.5</v>
      </c>
      <c r="I16391" s="5">
        <v>21775</v>
      </c>
      <c r="J16391" s="5">
        <v>16559544.050000008</v>
      </c>
      <c r="K16391" s="3" t="str" cm="1">
        <f t="array" ref="K16391">_xlfn.LET(_xlpm.d,UPPER(TRIM(CLEAN(SUBSTITUTE(F16391,CHAR(160),"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92" spans="2:11" hidden="1" x14ac:dyDescent="0.25">
      <c r="B16392" s="20">
        <v>45989</v>
      </c>
      <c r="C16392" s="2" t="s">
        <v>1</v>
      </c>
      <c r="D16392" s="2" t="s">
        <v>3315</v>
      </c>
      <c r="E16392" s="2" t="s">
        <v>319</v>
      </c>
      <c r="F16392" s="2" t="s">
        <v>5176</v>
      </c>
      <c r="G16392" s="5">
        <v>1200</v>
      </c>
      <c r="H16392" s="5">
        <v>33.5</v>
      </c>
      <c r="I16392" s="5">
        <v>40200</v>
      </c>
      <c r="J16392" s="5">
        <v>16599744.050000008</v>
      </c>
      <c r="K16392" s="3" t="str" cm="1">
        <f t="array" ref="K16392">_xlfn.LET(_xlpm.d,UPPER(TRIM(CLEAN(SUBSTITUTE(F16392,CHAR(160),"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93" spans="2:11" hidden="1" x14ac:dyDescent="0.25">
      <c r="B16393" s="20">
        <v>45990</v>
      </c>
      <c r="C16393" s="2" t="s">
        <v>1</v>
      </c>
      <c r="D16393" s="2" t="s">
        <v>3316</v>
      </c>
      <c r="E16393" s="2" t="s">
        <v>234</v>
      </c>
      <c r="F16393" s="2" t="s">
        <v>4969</v>
      </c>
      <c r="G16393" s="5">
        <v>80</v>
      </c>
      <c r="H16393" s="5">
        <v>33.5</v>
      </c>
      <c r="I16393" s="5">
        <v>2680</v>
      </c>
      <c r="J16393" s="5">
        <v>16602424.050000008</v>
      </c>
      <c r="K16393" s="3" t="str" cm="1">
        <f t="array" ref="K16393">_xlfn.LET(_xlpm.d,UPPER(TRIM(CLEAN(SUBSTITUTE(F16393,CHAR(160),"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94" spans="2:11" hidden="1" x14ac:dyDescent="0.25">
      <c r="B16394" s="20">
        <v>45992</v>
      </c>
      <c r="C16394" s="2" t="s">
        <v>1</v>
      </c>
      <c r="D16394" s="2" t="s">
        <v>5649</v>
      </c>
      <c r="E16394" s="2" t="s">
        <v>5004</v>
      </c>
      <c r="F16394" s="2" t="s">
        <v>4969</v>
      </c>
      <c r="G16394" s="5">
        <v>10</v>
      </c>
      <c r="H16394" s="5">
        <v>31.8</v>
      </c>
      <c r="I16394" s="5">
        <v>318</v>
      </c>
      <c r="J16394" s="5">
        <v>16602742.050000008</v>
      </c>
      <c r="K16394" s="3" t="str" cm="1">
        <f t="array" ref="K16394">_xlfn.LET(_xlpm.d,UPPER(TRIM(CLEAN(SUBSTITUTE(F16394,CHAR(160),"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95" spans="2:11" hidden="1" x14ac:dyDescent="0.25">
      <c r="B16395" s="20">
        <v>45992</v>
      </c>
      <c r="C16395" s="2" t="s">
        <v>1</v>
      </c>
      <c r="D16395" s="2" t="s">
        <v>5650</v>
      </c>
      <c r="E16395" s="2" t="s">
        <v>832</v>
      </c>
      <c r="F16395" s="2" t="s">
        <v>4969</v>
      </c>
      <c r="G16395" s="5">
        <v>80</v>
      </c>
      <c r="H16395" s="5">
        <v>31.8</v>
      </c>
      <c r="I16395" s="5">
        <v>2544</v>
      </c>
      <c r="J16395" s="5">
        <v>16605286.050000008</v>
      </c>
      <c r="K16395" s="3" t="str" cm="1">
        <f t="array" ref="K16395">_xlfn.LET(_xlpm.d,UPPER(TRIM(CLEAN(SUBSTITUTE(F16395,CHAR(160),"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96" spans="2:11" hidden="1" x14ac:dyDescent="0.25">
      <c r="B16396" s="20">
        <v>45992</v>
      </c>
      <c r="C16396" s="2" t="s">
        <v>1</v>
      </c>
      <c r="D16396" s="2" t="s">
        <v>5651</v>
      </c>
      <c r="E16396" s="2" t="s">
        <v>302</v>
      </c>
      <c r="F16396" s="2" t="s">
        <v>4969</v>
      </c>
      <c r="G16396" s="5">
        <v>40</v>
      </c>
      <c r="H16396" s="5">
        <v>27.8</v>
      </c>
      <c r="I16396" s="5">
        <v>1112</v>
      </c>
      <c r="J16396" s="5">
        <v>16606398.050000008</v>
      </c>
      <c r="K16396" s="3" t="str" cm="1">
        <f t="array" ref="K16396">_xlfn.LET(_xlpm.d,UPPER(TRIM(CLEAN(SUBSTITUTE(F16396,CHAR(160),"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97" spans="2:11" hidden="1" x14ac:dyDescent="0.25">
      <c r="B16397" s="20">
        <v>45992</v>
      </c>
      <c r="C16397" s="2" t="s">
        <v>1</v>
      </c>
      <c r="D16397" s="2" t="s">
        <v>5652</v>
      </c>
      <c r="E16397" s="2" t="s">
        <v>160</v>
      </c>
      <c r="F16397" s="2" t="s">
        <v>4969</v>
      </c>
      <c r="G16397" s="5">
        <v>80</v>
      </c>
      <c r="H16397" s="5">
        <v>33.5</v>
      </c>
      <c r="I16397" s="5">
        <v>2680</v>
      </c>
      <c r="J16397" s="5">
        <v>16609078.050000008</v>
      </c>
      <c r="K16397" s="3" t="str" cm="1">
        <f t="array" ref="K16397">_xlfn.LET(_xlpm.d,UPPER(TRIM(CLEAN(SUBSTITUTE(F16397,CHAR(160),"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98" spans="2:11" hidden="1" x14ac:dyDescent="0.25">
      <c r="B16398" s="20">
        <v>45992</v>
      </c>
      <c r="C16398" s="2" t="s">
        <v>1</v>
      </c>
      <c r="D16398" s="2" t="s">
        <v>5653</v>
      </c>
      <c r="E16398" s="2" t="s">
        <v>192</v>
      </c>
      <c r="F16398" s="2" t="s">
        <v>4969</v>
      </c>
      <c r="G16398" s="5">
        <v>100</v>
      </c>
      <c r="H16398" s="5">
        <v>33.5</v>
      </c>
      <c r="I16398" s="5">
        <v>3350</v>
      </c>
      <c r="J16398" s="5">
        <v>16612428.050000008</v>
      </c>
      <c r="K16398" s="3" t="str" cm="1">
        <f t="array" ref="K16398">_xlfn.LET(_xlpm.d,UPPER(TRIM(CLEAN(SUBSTITUTE(F16398,CHAR(160),"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399" spans="2:11" hidden="1" x14ac:dyDescent="0.25">
      <c r="B16399" s="20">
        <v>45993</v>
      </c>
      <c r="C16399" s="2" t="s">
        <v>1</v>
      </c>
      <c r="D16399" s="2" t="s">
        <v>326</v>
      </c>
      <c r="E16399" s="2" t="s">
        <v>276</v>
      </c>
      <c r="F16399" s="2" t="s">
        <v>4969</v>
      </c>
      <c r="G16399" s="5">
        <v>60</v>
      </c>
      <c r="H16399" s="5">
        <v>33.5</v>
      </c>
      <c r="I16399" s="5">
        <v>2010</v>
      </c>
      <c r="J16399" s="5">
        <v>16614438.050000008</v>
      </c>
      <c r="K16399" s="3" t="str" cm="1">
        <f t="array" ref="K16399">_xlfn.LET(_xlpm.d,UPPER(TRIM(CLEAN(SUBSTITUTE(F16399,CHAR(160),"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00" spans="2:11" hidden="1" x14ac:dyDescent="0.25">
      <c r="B16400" s="20">
        <v>45993</v>
      </c>
      <c r="C16400" s="2" t="s">
        <v>1</v>
      </c>
      <c r="D16400" s="2" t="s">
        <v>2223</v>
      </c>
      <c r="E16400" s="2" t="s">
        <v>214</v>
      </c>
      <c r="F16400" s="2" t="s">
        <v>4969</v>
      </c>
      <c r="G16400" s="5">
        <v>170</v>
      </c>
      <c r="H16400" s="5">
        <v>33.5</v>
      </c>
      <c r="I16400" s="5">
        <v>5695</v>
      </c>
      <c r="J16400" s="5">
        <v>16620133.050000008</v>
      </c>
      <c r="K16400" s="3" t="str" cm="1">
        <f t="array" ref="K16400">_xlfn.LET(_xlpm.d,UPPER(TRIM(CLEAN(SUBSTITUTE(F16400,CHAR(160),"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01" spans="2:11" hidden="1" x14ac:dyDescent="0.25">
      <c r="B16401" s="20">
        <v>45993</v>
      </c>
      <c r="C16401" s="2" t="s">
        <v>1</v>
      </c>
      <c r="D16401" s="2" t="s">
        <v>2224</v>
      </c>
      <c r="E16401" s="2" t="s">
        <v>232</v>
      </c>
      <c r="F16401" s="2" t="s">
        <v>4969</v>
      </c>
      <c r="G16401" s="5">
        <v>110</v>
      </c>
      <c r="H16401" s="5">
        <v>33.5</v>
      </c>
      <c r="I16401" s="5">
        <v>3685</v>
      </c>
      <c r="J16401" s="5">
        <v>16623818.050000008</v>
      </c>
      <c r="K16401" s="3" t="str" cm="1">
        <f t="array" ref="K16401">_xlfn.LET(_xlpm.d,UPPER(TRIM(CLEAN(SUBSTITUTE(F16401,CHAR(160),"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02" spans="2:11" hidden="1" x14ac:dyDescent="0.25">
      <c r="B16402" s="20">
        <v>45993</v>
      </c>
      <c r="C16402" s="2" t="s">
        <v>1</v>
      </c>
      <c r="D16402" s="2" t="s">
        <v>1475</v>
      </c>
      <c r="E16402" s="2" t="s">
        <v>147</v>
      </c>
      <c r="F16402" s="2" t="s">
        <v>4969</v>
      </c>
      <c r="G16402" s="5">
        <v>110</v>
      </c>
      <c r="H16402" s="5">
        <v>33.5</v>
      </c>
      <c r="I16402" s="5">
        <v>3685</v>
      </c>
      <c r="J16402" s="5">
        <v>16627503.050000008</v>
      </c>
      <c r="K16402" s="3" t="str" cm="1">
        <f t="array" ref="K16402">_xlfn.LET(_xlpm.d,UPPER(TRIM(CLEAN(SUBSTITUTE(F16402,CHAR(160),"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03" spans="2:11" hidden="1" x14ac:dyDescent="0.25">
      <c r="B16403" s="20">
        <v>45993</v>
      </c>
      <c r="C16403" s="2" t="s">
        <v>1</v>
      </c>
      <c r="D16403" s="2" t="s">
        <v>3899</v>
      </c>
      <c r="E16403" s="2" t="s">
        <v>186</v>
      </c>
      <c r="F16403" s="2" t="s">
        <v>4969</v>
      </c>
      <c r="G16403" s="5">
        <v>80</v>
      </c>
      <c r="H16403" s="5">
        <v>33.5</v>
      </c>
      <c r="I16403" s="5">
        <v>2680</v>
      </c>
      <c r="J16403" s="5">
        <v>16630183.050000008</v>
      </c>
      <c r="K16403" s="3" t="str" cm="1">
        <f t="array" ref="K16403">_xlfn.LET(_xlpm.d,UPPER(TRIM(CLEAN(SUBSTITUTE(F16403,CHAR(160),"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04" spans="2:11" hidden="1" x14ac:dyDescent="0.25">
      <c r="B16404" s="20">
        <v>45993</v>
      </c>
      <c r="C16404" s="2" t="s">
        <v>1</v>
      </c>
      <c r="D16404" s="2" t="s">
        <v>1476</v>
      </c>
      <c r="E16404" s="2" t="s">
        <v>158</v>
      </c>
      <c r="F16404" s="2" t="s">
        <v>4969</v>
      </c>
      <c r="G16404" s="5">
        <v>200</v>
      </c>
      <c r="H16404" s="5">
        <v>33.5</v>
      </c>
      <c r="I16404" s="5">
        <v>6700</v>
      </c>
      <c r="J16404" s="5">
        <v>16636883.050000008</v>
      </c>
      <c r="K16404" s="3" t="str" cm="1">
        <f t="array" ref="K16404">_xlfn.LET(_xlpm.d,UPPER(TRIM(CLEAN(SUBSTITUTE(F16404,CHAR(160),"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05" spans="2:11" hidden="1" x14ac:dyDescent="0.25">
      <c r="B16405" s="20">
        <v>45993</v>
      </c>
      <c r="C16405" s="2" t="s">
        <v>1</v>
      </c>
      <c r="D16405" s="2" t="s">
        <v>2225</v>
      </c>
      <c r="E16405" s="2" t="s">
        <v>234</v>
      </c>
      <c r="F16405" s="2" t="s">
        <v>4969</v>
      </c>
      <c r="G16405" s="5">
        <v>100</v>
      </c>
      <c r="H16405" s="5">
        <v>33.5</v>
      </c>
      <c r="I16405" s="5">
        <v>3350</v>
      </c>
      <c r="J16405" s="5">
        <v>16640233.050000008</v>
      </c>
      <c r="K16405" s="3" t="str" cm="1">
        <f t="array" ref="K16405">_xlfn.LET(_xlpm.d,UPPER(TRIM(CLEAN(SUBSTITUTE(F16405,CHAR(160),"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06" spans="2:11" hidden="1" x14ac:dyDescent="0.25">
      <c r="B16406" s="20">
        <v>45993</v>
      </c>
      <c r="C16406" s="2" t="s">
        <v>1</v>
      </c>
      <c r="D16406" s="2" t="s">
        <v>329</v>
      </c>
      <c r="E16406" s="2" t="s">
        <v>165</v>
      </c>
      <c r="F16406" s="2" t="s">
        <v>4969</v>
      </c>
      <c r="G16406" s="5">
        <v>130</v>
      </c>
      <c r="H16406" s="5">
        <v>33.5</v>
      </c>
      <c r="I16406" s="5">
        <v>4355</v>
      </c>
      <c r="J16406" s="5">
        <v>16644588.050000008</v>
      </c>
      <c r="K16406" s="3" t="str" cm="1">
        <f t="array" ref="K16406">_xlfn.LET(_xlpm.d,UPPER(TRIM(CLEAN(SUBSTITUTE(F16406,CHAR(160),"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07" spans="2:11" hidden="1" x14ac:dyDescent="0.25">
      <c r="B16407" s="20">
        <v>45993</v>
      </c>
      <c r="C16407" s="2" t="s">
        <v>1</v>
      </c>
      <c r="D16407" s="2" t="s">
        <v>4291</v>
      </c>
      <c r="E16407" s="2" t="s">
        <v>261</v>
      </c>
      <c r="F16407" s="2" t="s">
        <v>4969</v>
      </c>
      <c r="G16407" s="5">
        <v>100</v>
      </c>
      <c r="H16407" s="5">
        <v>33.5</v>
      </c>
      <c r="I16407" s="5">
        <v>3350</v>
      </c>
      <c r="J16407" s="5">
        <v>16647938.050000008</v>
      </c>
      <c r="K16407" s="3" t="str" cm="1">
        <f t="array" ref="K16407">_xlfn.LET(_xlpm.d,UPPER(TRIM(CLEAN(SUBSTITUTE(F16407,CHAR(160),"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08" spans="2:11" hidden="1" x14ac:dyDescent="0.25">
      <c r="B16408" s="20">
        <v>45993</v>
      </c>
      <c r="C16408" s="2" t="s">
        <v>1</v>
      </c>
      <c r="D16408" s="2" t="s">
        <v>1477</v>
      </c>
      <c r="E16408" s="2" t="s">
        <v>143</v>
      </c>
      <c r="F16408" s="2" t="s">
        <v>4969</v>
      </c>
      <c r="G16408" s="5">
        <v>400</v>
      </c>
      <c r="H16408" s="5">
        <v>33.5</v>
      </c>
      <c r="I16408" s="5">
        <v>13400</v>
      </c>
      <c r="J16408" s="5">
        <v>16661338.050000008</v>
      </c>
      <c r="K16408" s="3" t="str" cm="1">
        <f t="array" ref="K16408">_xlfn.LET(_xlpm.d,UPPER(TRIM(CLEAN(SUBSTITUTE(F16408,CHAR(160),"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09" spans="2:11" hidden="1" x14ac:dyDescent="0.25">
      <c r="B16409" s="20">
        <v>45993</v>
      </c>
      <c r="C16409" s="2" t="s">
        <v>1</v>
      </c>
      <c r="D16409" s="2" t="s">
        <v>2226</v>
      </c>
      <c r="E16409" s="2" t="s">
        <v>50</v>
      </c>
      <c r="F16409" s="2" t="s">
        <v>4969</v>
      </c>
      <c r="G16409" s="5">
        <v>250</v>
      </c>
      <c r="H16409" s="5">
        <v>30</v>
      </c>
      <c r="I16409" s="5">
        <v>7500</v>
      </c>
      <c r="J16409" s="5">
        <v>16668838.050000008</v>
      </c>
      <c r="K16409" s="3" t="str" cm="1">
        <f t="array" ref="K16409">_xlfn.LET(_xlpm.d,UPPER(TRIM(CLEAN(SUBSTITUTE(F16409,CHAR(160),"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10" spans="2:11" hidden="1" x14ac:dyDescent="0.25">
      <c r="B16410" s="20">
        <v>45993</v>
      </c>
      <c r="C16410" s="2" t="s">
        <v>1</v>
      </c>
      <c r="D16410" s="2" t="s">
        <v>1478</v>
      </c>
      <c r="E16410" s="2" t="s">
        <v>162</v>
      </c>
      <c r="F16410" s="2" t="s">
        <v>4969</v>
      </c>
      <c r="G16410" s="5">
        <v>330</v>
      </c>
      <c r="H16410" s="5">
        <v>33.5</v>
      </c>
      <c r="I16410" s="5">
        <v>11055</v>
      </c>
      <c r="J16410" s="5">
        <v>16679893.050000008</v>
      </c>
      <c r="K16410" s="3" t="str" cm="1">
        <f t="array" ref="K16410">_xlfn.LET(_xlpm.d,UPPER(TRIM(CLEAN(SUBSTITUTE(F16410,CHAR(160),"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11" spans="2:11" hidden="1" x14ac:dyDescent="0.25">
      <c r="B16411" s="20">
        <v>45994</v>
      </c>
      <c r="C16411" s="2" t="s">
        <v>1</v>
      </c>
      <c r="D16411" s="2" t="s">
        <v>2227</v>
      </c>
      <c r="E16411" s="2" t="s">
        <v>1726</v>
      </c>
      <c r="F16411" s="2" t="s">
        <v>4969</v>
      </c>
      <c r="G16411" s="5">
        <v>200</v>
      </c>
      <c r="H16411" s="5">
        <v>31.8</v>
      </c>
      <c r="I16411" s="5">
        <v>6360</v>
      </c>
      <c r="J16411" s="5">
        <v>16686253.050000008</v>
      </c>
      <c r="K16411" s="3" t="str" cm="1">
        <f t="array" ref="K16411">_xlfn.LET(_xlpm.d,UPPER(TRIM(CLEAN(SUBSTITUTE(F16411,CHAR(160),"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12" spans="2:11" hidden="1" x14ac:dyDescent="0.25">
      <c r="B16412" s="20">
        <v>45994</v>
      </c>
      <c r="C16412" s="2" t="s">
        <v>1</v>
      </c>
      <c r="D16412" s="2" t="s">
        <v>340</v>
      </c>
      <c r="E16412" s="2" t="s">
        <v>149</v>
      </c>
      <c r="F16412" s="2" t="s">
        <v>4969</v>
      </c>
      <c r="G16412" s="5">
        <v>150</v>
      </c>
      <c r="H16412" s="5">
        <v>33.5</v>
      </c>
      <c r="I16412" s="5">
        <v>5025</v>
      </c>
      <c r="J16412" s="5">
        <v>16691278.050000008</v>
      </c>
      <c r="K16412" s="3" t="str" cm="1">
        <f t="array" ref="K16412">_xlfn.LET(_xlpm.d,UPPER(TRIM(CLEAN(SUBSTITUTE(F16412,CHAR(160),"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13" spans="2:11" hidden="1" x14ac:dyDescent="0.25">
      <c r="B16413" s="20">
        <v>45994</v>
      </c>
      <c r="C16413" s="2" t="s">
        <v>1</v>
      </c>
      <c r="D16413" s="2" t="s">
        <v>341</v>
      </c>
      <c r="E16413" s="2" t="s">
        <v>282</v>
      </c>
      <c r="F16413" s="2" t="s">
        <v>4969</v>
      </c>
      <c r="G16413" s="5">
        <v>120</v>
      </c>
      <c r="H16413" s="5">
        <v>33.5</v>
      </c>
      <c r="I16413" s="5">
        <v>4020</v>
      </c>
      <c r="J16413" s="5">
        <v>16695298.050000008</v>
      </c>
      <c r="K16413" s="3" t="str" cm="1">
        <f t="array" ref="K16413">_xlfn.LET(_xlpm.d,UPPER(TRIM(CLEAN(SUBSTITUTE(F16413,CHAR(160),"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14" spans="2:11" hidden="1" x14ac:dyDescent="0.25">
      <c r="B16414" s="20">
        <v>45994</v>
      </c>
      <c r="C16414" s="2" t="s">
        <v>1</v>
      </c>
      <c r="D16414" s="2" t="s">
        <v>3317</v>
      </c>
      <c r="E16414" s="2" t="s">
        <v>145</v>
      </c>
      <c r="F16414" s="2" t="s">
        <v>4969</v>
      </c>
      <c r="G16414" s="5">
        <v>150</v>
      </c>
      <c r="H16414" s="5">
        <v>33.5</v>
      </c>
      <c r="I16414" s="5">
        <v>5025</v>
      </c>
      <c r="J16414" s="5">
        <v>16700323.050000008</v>
      </c>
      <c r="K16414" s="3" t="str" cm="1">
        <f t="array" ref="K16414">_xlfn.LET(_xlpm.d,UPPER(TRIM(CLEAN(SUBSTITUTE(F16414,CHAR(160),"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15" spans="2:11" hidden="1" x14ac:dyDescent="0.25">
      <c r="B16415" s="20">
        <v>45994</v>
      </c>
      <c r="C16415" s="2" t="s">
        <v>1</v>
      </c>
      <c r="D16415" s="2" t="s">
        <v>2228</v>
      </c>
      <c r="E16415" s="2" t="s">
        <v>189</v>
      </c>
      <c r="F16415" s="2" t="s">
        <v>4969</v>
      </c>
      <c r="G16415" s="5">
        <v>120</v>
      </c>
      <c r="H16415" s="5">
        <v>33.5</v>
      </c>
      <c r="I16415" s="5">
        <v>4020</v>
      </c>
      <c r="J16415" s="5">
        <v>16704343.050000008</v>
      </c>
      <c r="K16415" s="3" t="str" cm="1">
        <f t="array" ref="K16415">_xlfn.LET(_xlpm.d,UPPER(TRIM(CLEAN(SUBSTITUTE(F16415,CHAR(160),"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16" spans="2:11" hidden="1" x14ac:dyDescent="0.25">
      <c r="B16416" s="20">
        <v>45994</v>
      </c>
      <c r="C16416" s="2" t="s">
        <v>1</v>
      </c>
      <c r="D16416" s="2" t="s">
        <v>5654</v>
      </c>
      <c r="E16416" s="2" t="s">
        <v>3</v>
      </c>
      <c r="F16416" s="2" t="s">
        <v>4969</v>
      </c>
      <c r="G16416" s="5">
        <v>60</v>
      </c>
      <c r="H16416" s="5">
        <v>31.8</v>
      </c>
      <c r="I16416" s="5">
        <v>1908</v>
      </c>
      <c r="J16416" s="5">
        <v>16706251.050000008</v>
      </c>
      <c r="K16416" s="3" t="str" cm="1">
        <f t="array" ref="K16416">_xlfn.LET(_xlpm.d,UPPER(TRIM(CLEAN(SUBSTITUTE(F16416,CHAR(160),"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17" spans="2:11" hidden="1" x14ac:dyDescent="0.25">
      <c r="B16417" s="20">
        <v>45994</v>
      </c>
      <c r="C16417" s="2" t="s">
        <v>1</v>
      </c>
      <c r="D16417" s="2" t="s">
        <v>2229</v>
      </c>
      <c r="E16417" s="2" t="s">
        <v>1634</v>
      </c>
      <c r="F16417" s="2" t="s">
        <v>4969</v>
      </c>
      <c r="G16417" s="5">
        <v>100</v>
      </c>
      <c r="H16417" s="5">
        <v>29.95</v>
      </c>
      <c r="I16417" s="5">
        <v>2995</v>
      </c>
      <c r="J16417" s="5">
        <v>16709246.050000008</v>
      </c>
      <c r="K16417" s="3" t="str" cm="1">
        <f t="array" ref="K16417">_xlfn.LET(_xlpm.d,UPPER(TRIM(CLEAN(SUBSTITUTE(F16417,CHAR(160),"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18" spans="2:11" hidden="1" x14ac:dyDescent="0.25">
      <c r="B16418" s="20">
        <v>45994</v>
      </c>
      <c r="C16418" s="2" t="s">
        <v>1</v>
      </c>
      <c r="D16418" s="2" t="s">
        <v>2230</v>
      </c>
      <c r="E16418" s="2" t="s">
        <v>796</v>
      </c>
      <c r="F16418" s="2" t="s">
        <v>4969</v>
      </c>
      <c r="G16418" s="5">
        <v>99</v>
      </c>
      <c r="H16418" s="5">
        <v>29.99</v>
      </c>
      <c r="I16418" s="5">
        <v>2969.01</v>
      </c>
      <c r="J16418" s="5">
        <v>16712215.060000008</v>
      </c>
      <c r="K16418" s="3" t="str" cm="1">
        <f t="array" ref="K16418">_xlfn.LET(_xlpm.d,UPPER(TRIM(CLEAN(SUBSTITUTE(F16418,CHAR(160),"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19" spans="2:11" hidden="1" x14ac:dyDescent="0.25">
      <c r="B16419" s="20">
        <v>45994</v>
      </c>
      <c r="C16419" s="2" t="s">
        <v>1</v>
      </c>
      <c r="D16419" s="2" t="s">
        <v>5655</v>
      </c>
      <c r="E16419" s="2" t="s">
        <v>759</v>
      </c>
      <c r="F16419" s="2" t="s">
        <v>4969</v>
      </c>
      <c r="G16419" s="5">
        <v>140</v>
      </c>
      <c r="H16419" s="5">
        <v>31.8</v>
      </c>
      <c r="I16419" s="5">
        <v>4452</v>
      </c>
      <c r="J16419" s="5">
        <v>16716667.060000008</v>
      </c>
      <c r="K16419" s="3" t="str" cm="1">
        <f t="array" ref="K16419">_xlfn.LET(_xlpm.d,UPPER(TRIM(CLEAN(SUBSTITUTE(F16419,CHAR(160),"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20" spans="2:11" hidden="1" x14ac:dyDescent="0.25">
      <c r="B16420" s="20">
        <v>45994</v>
      </c>
      <c r="C16420" s="2" t="s">
        <v>1</v>
      </c>
      <c r="D16420" s="2" t="s">
        <v>3319</v>
      </c>
      <c r="E16420" s="2" t="s">
        <v>73</v>
      </c>
      <c r="F16420" s="2" t="s">
        <v>4969</v>
      </c>
      <c r="G16420" s="5">
        <v>30</v>
      </c>
      <c r="H16420" s="5">
        <v>31.8</v>
      </c>
      <c r="I16420" s="5">
        <v>954</v>
      </c>
      <c r="J16420" s="5">
        <v>16717621.060000008</v>
      </c>
      <c r="K16420" s="3" t="str" cm="1">
        <f t="array" ref="K16420">_xlfn.LET(_xlpm.d,UPPER(TRIM(CLEAN(SUBSTITUTE(F16420,CHAR(160),"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21" spans="2:11" hidden="1" x14ac:dyDescent="0.25">
      <c r="B16421" s="20">
        <v>45994</v>
      </c>
      <c r="C16421" s="2" t="s">
        <v>1</v>
      </c>
      <c r="D16421" s="2" t="s">
        <v>2231</v>
      </c>
      <c r="E16421" s="2" t="s">
        <v>197</v>
      </c>
      <c r="F16421" s="2" t="s">
        <v>4969</v>
      </c>
      <c r="G16421" s="5">
        <v>800</v>
      </c>
      <c r="H16421" s="5">
        <v>33.5</v>
      </c>
      <c r="I16421" s="5">
        <v>26800</v>
      </c>
      <c r="J16421" s="5">
        <v>16744421.060000008</v>
      </c>
      <c r="K16421" s="3" t="str" cm="1">
        <f t="array" ref="K16421">_xlfn.LET(_xlpm.d,UPPER(TRIM(CLEAN(SUBSTITUTE(F16421,CHAR(160),"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22" spans="2:11" hidden="1" x14ac:dyDescent="0.25">
      <c r="B16422" s="20">
        <v>45994</v>
      </c>
      <c r="C16422" s="2" t="s">
        <v>1</v>
      </c>
      <c r="D16422" s="2" t="s">
        <v>5656</v>
      </c>
      <c r="E16422" s="2" t="s">
        <v>279</v>
      </c>
      <c r="F16422" s="2" t="s">
        <v>4969</v>
      </c>
      <c r="G16422" s="5">
        <v>360</v>
      </c>
      <c r="H16422" s="5">
        <v>33.5</v>
      </c>
      <c r="I16422" s="5">
        <v>12060</v>
      </c>
      <c r="J16422" s="5">
        <v>16756481.060000008</v>
      </c>
      <c r="K16422" s="3" t="str" cm="1">
        <f t="array" ref="K16422">_xlfn.LET(_xlpm.d,UPPER(TRIM(CLEAN(SUBSTITUTE(F16422,CHAR(160),"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23" spans="2:11" hidden="1" x14ac:dyDescent="0.25">
      <c r="B16423" s="20">
        <v>45995</v>
      </c>
      <c r="C16423" s="2" t="s">
        <v>1</v>
      </c>
      <c r="D16423" s="2" t="s">
        <v>3320</v>
      </c>
      <c r="E16423" s="2" t="s">
        <v>259</v>
      </c>
      <c r="F16423" s="2" t="s">
        <v>4969</v>
      </c>
      <c r="G16423" s="5">
        <v>250</v>
      </c>
      <c r="H16423" s="5">
        <v>33.5</v>
      </c>
      <c r="I16423" s="5">
        <v>8375</v>
      </c>
      <c r="J16423" s="5">
        <v>16764856.060000008</v>
      </c>
      <c r="K16423" s="3" t="str" cm="1">
        <f t="array" ref="K16423">_xlfn.LET(_xlpm.d,UPPER(TRIM(CLEAN(SUBSTITUTE(F16423,CHAR(160),"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24" spans="2:11" hidden="1" x14ac:dyDescent="0.25">
      <c r="B16424" s="20">
        <v>45995</v>
      </c>
      <c r="C16424" s="2" t="s">
        <v>1</v>
      </c>
      <c r="D16424" s="2" t="s">
        <v>2232</v>
      </c>
      <c r="E16424" s="2" t="s">
        <v>254</v>
      </c>
      <c r="F16424" s="2" t="s">
        <v>4969</v>
      </c>
      <c r="G16424" s="5">
        <v>160</v>
      </c>
      <c r="H16424" s="5">
        <v>33.5</v>
      </c>
      <c r="I16424" s="5">
        <v>5360</v>
      </c>
      <c r="J16424" s="5">
        <v>16770216.060000008</v>
      </c>
      <c r="K16424" s="3" t="str" cm="1">
        <f t="array" ref="K16424">_xlfn.LET(_xlpm.d,UPPER(TRIM(CLEAN(SUBSTITUTE(F16424,CHAR(160),"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25" spans="2:11" hidden="1" x14ac:dyDescent="0.25">
      <c r="B16425" s="20">
        <v>45995</v>
      </c>
      <c r="C16425" s="2" t="s">
        <v>1</v>
      </c>
      <c r="D16425" s="2" t="s">
        <v>2233</v>
      </c>
      <c r="E16425" s="2" t="s">
        <v>248</v>
      </c>
      <c r="F16425" s="2" t="s">
        <v>4969</v>
      </c>
      <c r="G16425" s="5">
        <v>250</v>
      </c>
      <c r="H16425" s="5">
        <v>33.5</v>
      </c>
      <c r="I16425" s="5">
        <v>8375</v>
      </c>
      <c r="J16425" s="5">
        <v>16778591.06000001</v>
      </c>
      <c r="K16425" s="3" t="str" cm="1">
        <f t="array" ref="K16425">_xlfn.LET(_xlpm.d,UPPER(TRIM(CLEAN(SUBSTITUTE(F16425,CHAR(160),"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26" spans="2:11" hidden="1" x14ac:dyDescent="0.25">
      <c r="B16426" s="20">
        <v>45995</v>
      </c>
      <c r="C16426" s="2" t="s">
        <v>1</v>
      </c>
      <c r="D16426" s="2" t="s">
        <v>345</v>
      </c>
      <c r="E16426" s="2" t="s">
        <v>135</v>
      </c>
      <c r="F16426" s="2" t="s">
        <v>4969</v>
      </c>
      <c r="G16426" s="5">
        <v>350</v>
      </c>
      <c r="H16426" s="5">
        <v>33.5</v>
      </c>
      <c r="I16426" s="5">
        <v>11725</v>
      </c>
      <c r="J16426" s="5">
        <v>16790316.06000001</v>
      </c>
      <c r="K16426" s="3" t="str" cm="1">
        <f t="array" ref="K16426">_xlfn.LET(_xlpm.d,UPPER(TRIM(CLEAN(SUBSTITUTE(F16426,CHAR(160),"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27" spans="2:11" hidden="1" x14ac:dyDescent="0.25">
      <c r="B16427" s="20">
        <v>45995</v>
      </c>
      <c r="C16427" s="2" t="s">
        <v>1</v>
      </c>
      <c r="D16427" s="2" t="s">
        <v>5657</v>
      </c>
      <c r="E16427" s="2" t="s">
        <v>5000</v>
      </c>
      <c r="F16427" s="2" t="s">
        <v>4969</v>
      </c>
      <c r="G16427" s="5">
        <v>150</v>
      </c>
      <c r="H16427" s="5">
        <v>33.5</v>
      </c>
      <c r="I16427" s="5">
        <v>5025</v>
      </c>
      <c r="J16427" s="5">
        <v>16795341.06000001</v>
      </c>
      <c r="K16427" s="3" t="str" cm="1">
        <f t="array" ref="K16427">_xlfn.LET(_xlpm.d,UPPER(TRIM(CLEAN(SUBSTITUTE(F16427,CHAR(160),"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28" spans="2:11" hidden="1" x14ac:dyDescent="0.25">
      <c r="B16428" s="20">
        <v>45995</v>
      </c>
      <c r="C16428" s="2" t="s">
        <v>1</v>
      </c>
      <c r="D16428" s="2" t="s">
        <v>346</v>
      </c>
      <c r="E16428" s="2" t="s">
        <v>180</v>
      </c>
      <c r="F16428" s="2" t="s">
        <v>4969</v>
      </c>
      <c r="G16428" s="5">
        <v>100</v>
      </c>
      <c r="H16428" s="5">
        <v>33.5</v>
      </c>
      <c r="I16428" s="5">
        <v>3350</v>
      </c>
      <c r="J16428" s="5">
        <v>16798691.06000001</v>
      </c>
      <c r="K16428" s="3" t="str" cm="1">
        <f t="array" ref="K16428">_xlfn.LET(_xlpm.d,UPPER(TRIM(CLEAN(SUBSTITUTE(F16428,CHAR(160),"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29" spans="2:11" hidden="1" x14ac:dyDescent="0.25">
      <c r="B16429" s="20">
        <v>45995</v>
      </c>
      <c r="C16429" s="2" t="s">
        <v>1</v>
      </c>
      <c r="D16429" s="2" t="s">
        <v>347</v>
      </c>
      <c r="E16429" s="2" t="s">
        <v>160</v>
      </c>
      <c r="F16429" s="2" t="s">
        <v>4969</v>
      </c>
      <c r="G16429" s="5">
        <v>100</v>
      </c>
      <c r="H16429" s="5">
        <v>33.5</v>
      </c>
      <c r="I16429" s="5">
        <v>3350</v>
      </c>
      <c r="J16429" s="5">
        <v>16802041.06000001</v>
      </c>
      <c r="K16429" s="3" t="str" cm="1">
        <f t="array" ref="K16429">_xlfn.LET(_xlpm.d,UPPER(TRIM(CLEAN(SUBSTITUTE(F16429,CHAR(160),"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30" spans="2:11" hidden="1" x14ac:dyDescent="0.25">
      <c r="B16430" s="20">
        <v>45995</v>
      </c>
      <c r="C16430" s="2" t="s">
        <v>1</v>
      </c>
      <c r="D16430" s="2" t="s">
        <v>348</v>
      </c>
      <c r="E16430" s="2" t="s">
        <v>192</v>
      </c>
      <c r="F16430" s="2" t="s">
        <v>4969</v>
      </c>
      <c r="G16430" s="5">
        <v>310</v>
      </c>
      <c r="H16430" s="5">
        <v>33.5</v>
      </c>
      <c r="I16430" s="5">
        <v>10385</v>
      </c>
      <c r="J16430" s="5">
        <v>16812426.06000001</v>
      </c>
      <c r="K16430" s="3" t="str" cm="1">
        <f t="array" ref="K16430">_xlfn.LET(_xlpm.d,UPPER(TRIM(CLEAN(SUBSTITUTE(F16430,CHAR(160),"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31" spans="2:11" hidden="1" x14ac:dyDescent="0.25">
      <c r="B16431" s="20">
        <v>45995</v>
      </c>
      <c r="C16431" s="2" t="s">
        <v>1</v>
      </c>
      <c r="D16431" s="2" t="s">
        <v>4523</v>
      </c>
      <c r="E16431" s="2" t="s">
        <v>246</v>
      </c>
      <c r="F16431" s="2" t="s">
        <v>4969</v>
      </c>
      <c r="G16431" s="5">
        <v>300</v>
      </c>
      <c r="H16431" s="5">
        <v>33.5</v>
      </c>
      <c r="I16431" s="5">
        <v>10050</v>
      </c>
      <c r="J16431" s="5">
        <v>16822476.06000001</v>
      </c>
      <c r="K16431" s="3" t="str" cm="1">
        <f t="array" ref="K16431">_xlfn.LET(_xlpm.d,UPPER(TRIM(CLEAN(SUBSTITUTE(F16431,CHAR(160),"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32" spans="2:11" hidden="1" x14ac:dyDescent="0.25">
      <c r="B16432" s="20">
        <v>45995</v>
      </c>
      <c r="C16432" s="2" t="s">
        <v>1</v>
      </c>
      <c r="D16432" s="2" t="s">
        <v>4524</v>
      </c>
      <c r="E16432" s="2" t="s">
        <v>3</v>
      </c>
      <c r="F16432" s="2" t="s">
        <v>4969</v>
      </c>
      <c r="G16432" s="5">
        <v>190</v>
      </c>
      <c r="H16432" s="5">
        <v>31.8</v>
      </c>
      <c r="I16432" s="5">
        <v>6042</v>
      </c>
      <c r="J16432" s="5">
        <v>16828518.06000001</v>
      </c>
      <c r="K16432" s="3" t="str" cm="1">
        <f t="array" ref="K16432">_xlfn.LET(_xlpm.d,UPPER(TRIM(CLEAN(SUBSTITUTE(F16432,CHAR(160),"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33" spans="2:11" hidden="1" x14ac:dyDescent="0.25">
      <c r="B16433" s="20">
        <v>45995</v>
      </c>
      <c r="C16433" s="2" t="s">
        <v>1</v>
      </c>
      <c r="D16433" s="2" t="s">
        <v>5658</v>
      </c>
      <c r="E16433" s="2" t="s">
        <v>16</v>
      </c>
      <c r="F16433" s="2" t="s">
        <v>4969</v>
      </c>
      <c r="G16433" s="5">
        <v>200</v>
      </c>
      <c r="H16433" s="5">
        <v>33.5</v>
      </c>
      <c r="I16433" s="5">
        <v>6700</v>
      </c>
      <c r="J16433" s="5">
        <v>16835218.06000001</v>
      </c>
      <c r="K16433" s="3" t="str" cm="1">
        <f t="array" ref="K16433">_xlfn.LET(_xlpm.d,UPPER(TRIM(CLEAN(SUBSTITUTE(F16433,CHAR(160),"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34" spans="2:11" hidden="1" x14ac:dyDescent="0.25">
      <c r="B16434" s="20">
        <v>45995</v>
      </c>
      <c r="C16434" s="2" t="s">
        <v>1</v>
      </c>
      <c r="D16434" s="2" t="s">
        <v>5659</v>
      </c>
      <c r="E16434" s="2" t="s">
        <v>302</v>
      </c>
      <c r="F16434" s="2" t="s">
        <v>4969</v>
      </c>
      <c r="G16434" s="5">
        <v>130</v>
      </c>
      <c r="H16434" s="5">
        <v>27.8</v>
      </c>
      <c r="I16434" s="5">
        <v>3614</v>
      </c>
      <c r="J16434" s="5">
        <v>16838832.06000001</v>
      </c>
      <c r="K16434" s="3" t="str" cm="1">
        <f t="array" ref="K16434">_xlfn.LET(_xlpm.d,UPPER(TRIM(CLEAN(SUBSTITUTE(F16434,CHAR(160),"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35" spans="2:11" hidden="1" x14ac:dyDescent="0.25">
      <c r="B16435" s="20">
        <v>45995</v>
      </c>
      <c r="C16435" s="2" t="s">
        <v>1</v>
      </c>
      <c r="D16435" s="2" t="s">
        <v>5660</v>
      </c>
      <c r="E16435" s="2" t="s">
        <v>5004</v>
      </c>
      <c r="F16435" s="2" t="s">
        <v>4969</v>
      </c>
      <c r="G16435" s="5">
        <v>40</v>
      </c>
      <c r="H16435" s="5">
        <v>31.5</v>
      </c>
      <c r="I16435" s="5">
        <v>1260</v>
      </c>
      <c r="J16435" s="5">
        <v>16840092.06000001</v>
      </c>
      <c r="K16435" s="3" t="str" cm="1">
        <f t="array" ref="K16435">_xlfn.LET(_xlpm.d,UPPER(TRIM(CLEAN(SUBSTITUTE(F16435,CHAR(160),"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36" spans="2:11" hidden="1" x14ac:dyDescent="0.25">
      <c r="B16436" s="20">
        <v>45995</v>
      </c>
      <c r="C16436" s="2" t="s">
        <v>1</v>
      </c>
      <c r="D16436" s="2" t="s">
        <v>5661</v>
      </c>
      <c r="E16436" s="2" t="s">
        <v>1072</v>
      </c>
      <c r="F16436" s="2" t="s">
        <v>4969</v>
      </c>
      <c r="G16436" s="5">
        <v>9</v>
      </c>
      <c r="H16436" s="5">
        <v>31.8</v>
      </c>
      <c r="I16436" s="5">
        <v>286.2</v>
      </c>
      <c r="J16436" s="5">
        <v>16840378.260000009</v>
      </c>
      <c r="K16436" s="3" t="str" cm="1">
        <f t="array" ref="K16436">_xlfn.LET(_xlpm.d,UPPER(TRIM(CLEAN(SUBSTITUTE(F16436,CHAR(160),"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37" spans="2:11" hidden="1" x14ac:dyDescent="0.25">
      <c r="B16437" s="20">
        <v>45996</v>
      </c>
      <c r="C16437" s="2" t="s">
        <v>1</v>
      </c>
      <c r="D16437" s="2" t="s">
        <v>5662</v>
      </c>
      <c r="E16437" s="2" t="s">
        <v>5632</v>
      </c>
      <c r="F16437" s="2" t="s">
        <v>4969</v>
      </c>
      <c r="G16437" s="5">
        <v>40</v>
      </c>
      <c r="H16437" s="5">
        <v>38.520000000000003</v>
      </c>
      <c r="I16437" s="5">
        <v>1540.8</v>
      </c>
      <c r="J16437" s="5">
        <v>16841919.06000001</v>
      </c>
      <c r="K16437" s="3" t="str" cm="1">
        <f t="array" ref="K16437">_xlfn.LET(_xlpm.d,UPPER(TRIM(CLEAN(SUBSTITUTE(F16437,CHAR(160),"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38" spans="2:11" hidden="1" x14ac:dyDescent="0.25">
      <c r="B16438" s="20">
        <v>45996</v>
      </c>
      <c r="C16438" s="2" t="s">
        <v>1</v>
      </c>
      <c r="D16438" s="2" t="s">
        <v>3321</v>
      </c>
      <c r="E16438" s="2" t="s">
        <v>491</v>
      </c>
      <c r="F16438" s="2" t="s">
        <v>4969</v>
      </c>
      <c r="G16438" s="5">
        <v>132</v>
      </c>
      <c r="H16438" s="5">
        <v>29.95</v>
      </c>
      <c r="I16438" s="5">
        <v>3953.4</v>
      </c>
      <c r="J16438" s="5">
        <v>16845872.460000008</v>
      </c>
      <c r="K16438" s="3" t="str" cm="1">
        <f t="array" ref="K16438">_xlfn.LET(_xlpm.d,UPPER(TRIM(CLEAN(SUBSTITUTE(F16438,CHAR(160),"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39" spans="2:11" hidden="1" x14ac:dyDescent="0.25">
      <c r="B16439" s="20">
        <v>45996</v>
      </c>
      <c r="C16439" s="2" t="s">
        <v>1</v>
      </c>
      <c r="D16439" s="2" t="s">
        <v>2235</v>
      </c>
      <c r="E16439" s="2" t="s">
        <v>243</v>
      </c>
      <c r="F16439" s="2" t="s">
        <v>4969</v>
      </c>
      <c r="G16439" s="5">
        <v>280</v>
      </c>
      <c r="H16439" s="5">
        <v>33.5</v>
      </c>
      <c r="I16439" s="5">
        <v>9380</v>
      </c>
      <c r="J16439" s="5">
        <v>16855252.460000008</v>
      </c>
      <c r="K16439" s="3" t="str" cm="1">
        <f t="array" ref="K16439">_xlfn.LET(_xlpm.d,UPPER(TRIM(CLEAN(SUBSTITUTE(F16439,CHAR(160),"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40" spans="2:11" hidden="1" x14ac:dyDescent="0.25">
      <c r="B16440" s="20">
        <v>45996</v>
      </c>
      <c r="C16440" s="2" t="s">
        <v>1</v>
      </c>
      <c r="D16440" s="2" t="s">
        <v>2236</v>
      </c>
      <c r="E16440" s="2" t="s">
        <v>241</v>
      </c>
      <c r="F16440" s="2" t="s">
        <v>4969</v>
      </c>
      <c r="G16440" s="5">
        <v>170</v>
      </c>
      <c r="H16440" s="5">
        <v>33.5</v>
      </c>
      <c r="I16440" s="5">
        <v>5695</v>
      </c>
      <c r="J16440" s="5">
        <v>16860947.460000008</v>
      </c>
      <c r="K16440" s="3" t="str" cm="1">
        <f t="array" ref="K16440">_xlfn.LET(_xlpm.d,UPPER(TRIM(CLEAN(SUBSTITUTE(F16440,CHAR(160),"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41" spans="2:11" hidden="1" x14ac:dyDescent="0.25">
      <c r="B16441" s="20">
        <v>45996</v>
      </c>
      <c r="C16441" s="2" t="s">
        <v>1</v>
      </c>
      <c r="D16441" s="2" t="s">
        <v>2237</v>
      </c>
      <c r="E16441" s="2" t="s">
        <v>78</v>
      </c>
      <c r="F16441" s="2" t="s">
        <v>4969</v>
      </c>
      <c r="G16441" s="5">
        <v>250</v>
      </c>
      <c r="H16441" s="5">
        <v>33.5</v>
      </c>
      <c r="I16441" s="5">
        <v>8375</v>
      </c>
      <c r="J16441" s="5">
        <v>16869322.460000008</v>
      </c>
      <c r="K16441" s="3" t="str" cm="1">
        <f t="array" ref="K16441">_xlfn.LET(_xlpm.d,UPPER(TRIM(CLEAN(SUBSTITUTE(F16441,CHAR(160),"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42" spans="2:11" hidden="1" x14ac:dyDescent="0.25">
      <c r="B16442" s="20">
        <v>45996</v>
      </c>
      <c r="C16442" s="2" t="s">
        <v>1</v>
      </c>
      <c r="D16442" s="2" t="s">
        <v>2238</v>
      </c>
      <c r="E16442" s="2" t="s">
        <v>232</v>
      </c>
      <c r="F16442" s="2" t="s">
        <v>4969</v>
      </c>
      <c r="G16442" s="5">
        <v>130</v>
      </c>
      <c r="H16442" s="5">
        <v>33.5</v>
      </c>
      <c r="I16442" s="5">
        <v>4355</v>
      </c>
      <c r="J16442" s="5">
        <v>16873677.460000008</v>
      </c>
      <c r="K16442" s="3" t="str" cm="1">
        <f t="array" ref="K16442">_xlfn.LET(_xlpm.d,UPPER(TRIM(CLEAN(SUBSTITUTE(F16442,CHAR(160),"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43" spans="2:11" hidden="1" x14ac:dyDescent="0.25">
      <c r="B16443" s="20">
        <v>45996</v>
      </c>
      <c r="C16443" s="2" t="s">
        <v>1</v>
      </c>
      <c r="D16443" s="2" t="s">
        <v>1299</v>
      </c>
      <c r="E16443" s="2" t="s">
        <v>236</v>
      </c>
      <c r="F16443" s="2" t="s">
        <v>4969</v>
      </c>
      <c r="G16443" s="5">
        <v>360</v>
      </c>
      <c r="H16443" s="5">
        <v>33.5</v>
      </c>
      <c r="I16443" s="5">
        <v>12060</v>
      </c>
      <c r="J16443" s="5">
        <v>16885737.460000008</v>
      </c>
      <c r="K16443" s="3" t="str" cm="1">
        <f t="array" ref="K16443">_xlfn.LET(_xlpm.d,UPPER(TRIM(CLEAN(SUBSTITUTE(F16443,CHAR(160),"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44" spans="2:11" hidden="1" x14ac:dyDescent="0.25">
      <c r="B16444" s="20">
        <v>45996</v>
      </c>
      <c r="C16444" s="2" t="s">
        <v>1</v>
      </c>
      <c r="D16444" s="2" t="s">
        <v>357</v>
      </c>
      <c r="E16444" s="2" t="s">
        <v>195</v>
      </c>
      <c r="F16444" s="2" t="s">
        <v>4969</v>
      </c>
      <c r="G16444" s="5">
        <v>60</v>
      </c>
      <c r="H16444" s="5">
        <v>33.5</v>
      </c>
      <c r="I16444" s="5">
        <v>2010</v>
      </c>
      <c r="J16444" s="5">
        <v>16887747.460000008</v>
      </c>
      <c r="K16444" s="3" t="str" cm="1">
        <f t="array" ref="K16444">_xlfn.LET(_xlpm.d,UPPER(TRIM(CLEAN(SUBSTITUTE(F16444,CHAR(160),"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45" spans="2:11" hidden="1" x14ac:dyDescent="0.25">
      <c r="B16445" s="20">
        <v>45996</v>
      </c>
      <c r="C16445" s="2" t="s">
        <v>1</v>
      </c>
      <c r="D16445" s="2" t="s">
        <v>1300</v>
      </c>
      <c r="E16445" s="2" t="s">
        <v>154</v>
      </c>
      <c r="F16445" s="2" t="s">
        <v>4969</v>
      </c>
      <c r="G16445" s="5">
        <v>420</v>
      </c>
      <c r="H16445" s="5">
        <v>33.5</v>
      </c>
      <c r="I16445" s="5">
        <v>14070</v>
      </c>
      <c r="J16445" s="5">
        <v>16901817.460000008</v>
      </c>
      <c r="K16445" s="3" t="str" cm="1">
        <f t="array" ref="K16445">_xlfn.LET(_xlpm.d,UPPER(TRIM(CLEAN(SUBSTITUTE(F16445,CHAR(160),"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46" spans="2:11" hidden="1" x14ac:dyDescent="0.25">
      <c r="B16446" s="20">
        <v>45996</v>
      </c>
      <c r="C16446" s="2" t="s">
        <v>1</v>
      </c>
      <c r="D16446" s="2" t="s">
        <v>358</v>
      </c>
      <c r="E16446" s="2" t="s">
        <v>238</v>
      </c>
      <c r="F16446" s="2" t="s">
        <v>4969</v>
      </c>
      <c r="G16446" s="5">
        <v>100</v>
      </c>
      <c r="H16446" s="5">
        <v>33.5</v>
      </c>
      <c r="I16446" s="5">
        <v>3350</v>
      </c>
      <c r="J16446" s="5">
        <v>16905167.460000008</v>
      </c>
      <c r="K16446" s="3" t="str" cm="1">
        <f t="array" ref="K16446">_xlfn.LET(_xlpm.d,UPPER(TRIM(CLEAN(SUBSTITUTE(F16446,CHAR(160),"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47" spans="2:11" hidden="1" x14ac:dyDescent="0.25">
      <c r="B16447" s="20">
        <v>45996</v>
      </c>
      <c r="C16447" s="2" t="s">
        <v>1</v>
      </c>
      <c r="D16447" s="2" t="s">
        <v>359</v>
      </c>
      <c r="E16447" s="2" t="s">
        <v>234</v>
      </c>
      <c r="F16447" s="2" t="s">
        <v>4969</v>
      </c>
      <c r="G16447" s="5">
        <v>100</v>
      </c>
      <c r="H16447" s="5">
        <v>33.5</v>
      </c>
      <c r="I16447" s="5">
        <v>3350</v>
      </c>
      <c r="J16447" s="5">
        <v>16908517.460000008</v>
      </c>
      <c r="K16447" s="3" t="str" cm="1">
        <f t="array" ref="K16447">_xlfn.LET(_xlpm.d,UPPER(TRIM(CLEAN(SUBSTITUTE(F16447,CHAR(160),"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48" spans="2:11" hidden="1" x14ac:dyDescent="0.25">
      <c r="B16448" s="20">
        <v>45996</v>
      </c>
      <c r="C16448" s="2" t="s">
        <v>1</v>
      </c>
      <c r="D16448" s="2" t="s">
        <v>5663</v>
      </c>
      <c r="E16448" s="2" t="s">
        <v>50</v>
      </c>
      <c r="F16448" s="2" t="s">
        <v>4969</v>
      </c>
      <c r="G16448" s="5">
        <v>240</v>
      </c>
      <c r="H16448" s="5">
        <v>30</v>
      </c>
      <c r="I16448" s="5">
        <v>7200</v>
      </c>
      <c r="J16448" s="5">
        <v>16915717.460000008</v>
      </c>
      <c r="K16448" s="3" t="str" cm="1">
        <f t="array" ref="K16448">_xlfn.LET(_xlpm.d,UPPER(TRIM(CLEAN(SUBSTITUTE(F16448,CHAR(160),"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49" spans="2:11" hidden="1" x14ac:dyDescent="0.25">
      <c r="B16449" s="20">
        <v>45996</v>
      </c>
      <c r="C16449" s="2" t="s">
        <v>1</v>
      </c>
      <c r="D16449" s="2" t="s">
        <v>3322</v>
      </c>
      <c r="E16449" s="2" t="s">
        <v>6</v>
      </c>
      <c r="F16449" s="2" t="s">
        <v>4969</v>
      </c>
      <c r="G16449" s="5">
        <v>150</v>
      </c>
      <c r="H16449" s="5">
        <v>33.99</v>
      </c>
      <c r="I16449" s="5">
        <v>5098.5</v>
      </c>
      <c r="J16449" s="5">
        <v>16920815.960000008</v>
      </c>
      <c r="K16449" s="3" t="str" cm="1">
        <f t="array" ref="K16449">_xlfn.LET(_xlpm.d,UPPER(TRIM(CLEAN(SUBSTITUTE(F16449,CHAR(160),"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50" spans="2:11" hidden="1" x14ac:dyDescent="0.25">
      <c r="B16450" s="20">
        <v>45996</v>
      </c>
      <c r="C16450" s="2" t="s">
        <v>1</v>
      </c>
      <c r="D16450" s="2" t="s">
        <v>2239</v>
      </c>
      <c r="E16450" s="2" t="s">
        <v>43</v>
      </c>
      <c r="F16450" s="2" t="s">
        <v>4969</v>
      </c>
      <c r="G16450" s="5">
        <v>73</v>
      </c>
      <c r="H16450" s="5">
        <v>28.95</v>
      </c>
      <c r="I16450" s="5">
        <v>2113.35</v>
      </c>
      <c r="J16450" s="5">
        <v>16922929.31000001</v>
      </c>
      <c r="K16450" s="3" t="str" cm="1">
        <f t="array" ref="K16450">_xlfn.LET(_xlpm.d,UPPER(TRIM(CLEAN(SUBSTITUTE(F16450,CHAR(160),"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51" spans="2:11" hidden="1" x14ac:dyDescent="0.25">
      <c r="B16451" s="20">
        <v>45996</v>
      </c>
      <c r="C16451" s="2" t="s">
        <v>1</v>
      </c>
      <c r="D16451" s="2" t="s">
        <v>4131</v>
      </c>
      <c r="E16451" s="2" t="s">
        <v>170</v>
      </c>
      <c r="F16451" s="2" t="s">
        <v>4969</v>
      </c>
      <c r="G16451" s="5">
        <v>240</v>
      </c>
      <c r="H16451" s="5">
        <v>31.8</v>
      </c>
      <c r="I16451" s="5">
        <v>7632</v>
      </c>
      <c r="J16451" s="5">
        <v>16930561.31000001</v>
      </c>
      <c r="K16451" s="3" t="str" cm="1">
        <f t="array" ref="K16451">_xlfn.LET(_xlpm.d,UPPER(TRIM(CLEAN(SUBSTITUTE(F16451,CHAR(160),"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52" spans="2:11" hidden="1" x14ac:dyDescent="0.25">
      <c r="B16452" s="20">
        <v>45996</v>
      </c>
      <c r="C16452" s="2" t="s">
        <v>1</v>
      </c>
      <c r="D16452" s="2" t="s">
        <v>3325</v>
      </c>
      <c r="E16452" s="2" t="s">
        <v>224</v>
      </c>
      <c r="F16452" s="2" t="s">
        <v>4969</v>
      </c>
      <c r="G16452" s="5">
        <v>800</v>
      </c>
      <c r="H16452" s="5">
        <v>33.5</v>
      </c>
      <c r="I16452" s="5">
        <v>26800</v>
      </c>
      <c r="J16452" s="5">
        <v>16957361.31000001</v>
      </c>
      <c r="K16452" s="3" t="str" cm="1">
        <f t="array" ref="K16452">_xlfn.LET(_xlpm.d,UPPER(TRIM(CLEAN(SUBSTITUTE(F16452,CHAR(160),"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53" spans="2:11" hidden="1" x14ac:dyDescent="0.25">
      <c r="B16453" s="20">
        <v>45999</v>
      </c>
      <c r="C16453" s="2" t="s">
        <v>1</v>
      </c>
      <c r="D16453" s="2" t="s">
        <v>3326</v>
      </c>
      <c r="E16453" s="2" t="s">
        <v>1235</v>
      </c>
      <c r="F16453" s="2" t="s">
        <v>4969</v>
      </c>
      <c r="G16453" s="5">
        <v>40</v>
      </c>
      <c r="H16453" s="5">
        <v>31.8</v>
      </c>
      <c r="I16453" s="5">
        <v>1272</v>
      </c>
      <c r="J16453" s="5">
        <v>16958633.31000001</v>
      </c>
      <c r="K16453" s="3" t="str" cm="1">
        <f t="array" ref="K16453">_xlfn.LET(_xlpm.d,UPPER(TRIM(CLEAN(SUBSTITUTE(F16453,CHAR(160),"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54" spans="2:11" hidden="1" x14ac:dyDescent="0.25">
      <c r="B16454" s="20">
        <v>45999</v>
      </c>
      <c r="C16454" s="2" t="s">
        <v>1</v>
      </c>
      <c r="D16454" s="2" t="s">
        <v>3327</v>
      </c>
      <c r="E16454" s="2" t="s">
        <v>25</v>
      </c>
      <c r="F16454" s="2" t="s">
        <v>4969</v>
      </c>
      <c r="G16454" s="5">
        <v>20</v>
      </c>
      <c r="H16454" s="5">
        <v>28.55</v>
      </c>
      <c r="I16454" s="5">
        <v>571</v>
      </c>
      <c r="J16454" s="5">
        <v>16959204.31000001</v>
      </c>
      <c r="K16454" s="3" t="str" cm="1">
        <f t="array" ref="K16454">_xlfn.LET(_xlpm.d,UPPER(TRIM(CLEAN(SUBSTITUTE(F16454,CHAR(160),"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55" spans="2:11" hidden="1" x14ac:dyDescent="0.25">
      <c r="B16455" s="20">
        <v>45999</v>
      </c>
      <c r="C16455" s="2" t="s">
        <v>1</v>
      </c>
      <c r="D16455" s="2" t="s">
        <v>3328</v>
      </c>
      <c r="E16455" s="2" t="s">
        <v>832</v>
      </c>
      <c r="F16455" s="2" t="s">
        <v>4969</v>
      </c>
      <c r="G16455" s="5">
        <v>60</v>
      </c>
      <c r="H16455" s="5">
        <v>31.8</v>
      </c>
      <c r="I16455" s="5">
        <v>1908</v>
      </c>
      <c r="J16455" s="5">
        <v>16961112.31000001</v>
      </c>
      <c r="K16455" s="3" t="str" cm="1">
        <f t="array" ref="K16455">_xlfn.LET(_xlpm.d,UPPER(TRIM(CLEAN(SUBSTITUTE(F16455,CHAR(160),"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56" spans="2:11" hidden="1" x14ac:dyDescent="0.25">
      <c r="B16456" s="20">
        <v>45999</v>
      </c>
      <c r="C16456" s="2" t="s">
        <v>1</v>
      </c>
      <c r="D16456" s="2" t="s">
        <v>3328</v>
      </c>
      <c r="E16456" s="2" t="s">
        <v>832</v>
      </c>
      <c r="F16456" s="2" t="s">
        <v>4969</v>
      </c>
      <c r="G16456" s="5">
        <v>10</v>
      </c>
      <c r="H16456" s="5">
        <v>31.8</v>
      </c>
      <c r="I16456" s="5">
        <v>318</v>
      </c>
      <c r="J16456" s="5">
        <v>16961430.31000001</v>
      </c>
      <c r="K16456" s="3" t="str" cm="1">
        <f t="array" ref="K16456">_xlfn.LET(_xlpm.d,UPPER(TRIM(CLEAN(SUBSTITUTE(F16456,CHAR(160),"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57" spans="2:11" hidden="1" x14ac:dyDescent="0.25">
      <c r="B16457" s="20">
        <v>45999</v>
      </c>
      <c r="C16457" s="2" t="s">
        <v>1</v>
      </c>
      <c r="D16457" s="2" t="s">
        <v>3329</v>
      </c>
      <c r="E16457" s="2" t="s">
        <v>117</v>
      </c>
      <c r="F16457" s="2" t="s">
        <v>4969</v>
      </c>
      <c r="G16457" s="5">
        <v>20</v>
      </c>
      <c r="H16457" s="5">
        <v>31.8</v>
      </c>
      <c r="I16457" s="5">
        <v>636</v>
      </c>
      <c r="J16457" s="5">
        <v>16962066.31000001</v>
      </c>
      <c r="K16457" s="3" t="str" cm="1">
        <f t="array" ref="K16457">_xlfn.LET(_xlpm.d,UPPER(TRIM(CLEAN(SUBSTITUTE(F16457,CHAR(160),"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58" spans="2:11" hidden="1" x14ac:dyDescent="0.25">
      <c r="B16458" s="20">
        <v>45999</v>
      </c>
      <c r="C16458" s="2" t="s">
        <v>1</v>
      </c>
      <c r="D16458" s="2" t="s">
        <v>5664</v>
      </c>
      <c r="E16458" s="2" t="s">
        <v>302</v>
      </c>
      <c r="F16458" s="2" t="s">
        <v>4969</v>
      </c>
      <c r="G16458" s="5">
        <v>70</v>
      </c>
      <c r="H16458" s="5">
        <v>27.8</v>
      </c>
      <c r="I16458" s="5">
        <v>1946</v>
      </c>
      <c r="J16458" s="5">
        <v>16964012.31000001</v>
      </c>
      <c r="K16458" s="3" t="str" cm="1">
        <f t="array" ref="K16458">_xlfn.LET(_xlpm.d,UPPER(TRIM(CLEAN(SUBSTITUTE(F16458,CHAR(160),"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59" spans="2:11" hidden="1" x14ac:dyDescent="0.25">
      <c r="B16459" s="20">
        <v>45999</v>
      </c>
      <c r="C16459" s="2" t="s">
        <v>1</v>
      </c>
      <c r="D16459" s="2" t="s">
        <v>5665</v>
      </c>
      <c r="E16459" s="2" t="s">
        <v>3</v>
      </c>
      <c r="F16459" s="2" t="s">
        <v>4969</v>
      </c>
      <c r="G16459" s="5">
        <v>50</v>
      </c>
      <c r="H16459" s="5">
        <v>31.8</v>
      </c>
      <c r="I16459" s="5">
        <v>1590</v>
      </c>
      <c r="J16459" s="5">
        <v>16965602.31000001</v>
      </c>
      <c r="K16459" s="3" t="str" cm="1">
        <f t="array" ref="K16459">_xlfn.LET(_xlpm.d,UPPER(TRIM(CLEAN(SUBSTITUTE(F16459,CHAR(160),"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60" spans="2:11" hidden="1" x14ac:dyDescent="0.25">
      <c r="B16460" s="20">
        <v>45999</v>
      </c>
      <c r="C16460" s="2" t="s">
        <v>1</v>
      </c>
      <c r="D16460" s="2" t="s">
        <v>5666</v>
      </c>
      <c r="E16460" s="2" t="s">
        <v>241</v>
      </c>
      <c r="F16460" s="2" t="s">
        <v>4969</v>
      </c>
      <c r="G16460" s="5">
        <v>170</v>
      </c>
      <c r="H16460" s="5">
        <v>33.5</v>
      </c>
      <c r="I16460" s="5">
        <v>5695</v>
      </c>
      <c r="J16460" s="5">
        <v>16971297.31000001</v>
      </c>
      <c r="K16460" s="3" t="str" cm="1">
        <f t="array" ref="K16460">_xlfn.LET(_xlpm.d,UPPER(TRIM(CLEAN(SUBSTITUTE(F16460,CHAR(160),"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61" spans="2:11" hidden="1" x14ac:dyDescent="0.25">
      <c r="B16461" s="20">
        <v>45999</v>
      </c>
      <c r="C16461" s="2" t="s">
        <v>1</v>
      </c>
      <c r="D16461" s="2" t="s">
        <v>5667</v>
      </c>
      <c r="E16461" s="2" t="s">
        <v>243</v>
      </c>
      <c r="F16461" s="2" t="s">
        <v>4969</v>
      </c>
      <c r="G16461" s="5">
        <v>130</v>
      </c>
      <c r="H16461" s="5">
        <v>33.5</v>
      </c>
      <c r="I16461" s="5">
        <v>4355</v>
      </c>
      <c r="J16461" s="5">
        <v>16975652.31000001</v>
      </c>
      <c r="K16461" s="3" t="str" cm="1">
        <f t="array" ref="K16461">_xlfn.LET(_xlpm.d,UPPER(TRIM(CLEAN(SUBSTITUTE(F16461,CHAR(160),"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62" spans="2:11" hidden="1" x14ac:dyDescent="0.25">
      <c r="B16462" s="20">
        <v>45999</v>
      </c>
      <c r="C16462" s="2" t="s">
        <v>1</v>
      </c>
      <c r="D16462" s="2" t="s">
        <v>2240</v>
      </c>
      <c r="E16462" s="2" t="s">
        <v>254</v>
      </c>
      <c r="F16462" s="2" t="s">
        <v>4969</v>
      </c>
      <c r="G16462" s="5">
        <v>120</v>
      </c>
      <c r="H16462" s="5">
        <v>33.5</v>
      </c>
      <c r="I16462" s="5">
        <v>4020</v>
      </c>
      <c r="J16462" s="5">
        <v>16979672.31000001</v>
      </c>
      <c r="K16462" s="3" t="str" cm="1">
        <f t="array" ref="K16462">_xlfn.LET(_xlpm.d,UPPER(TRIM(CLEAN(SUBSTITUTE(F16462,CHAR(160),"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63" spans="2:11" hidden="1" x14ac:dyDescent="0.25">
      <c r="B16463" s="20">
        <v>45999</v>
      </c>
      <c r="C16463" s="2" t="s">
        <v>1</v>
      </c>
      <c r="D16463" s="2" t="s">
        <v>3330</v>
      </c>
      <c r="E16463" s="2" t="s">
        <v>248</v>
      </c>
      <c r="F16463" s="2" t="s">
        <v>4969</v>
      </c>
      <c r="G16463" s="5">
        <v>230</v>
      </c>
      <c r="H16463" s="5">
        <v>33.5</v>
      </c>
      <c r="I16463" s="5">
        <v>7705</v>
      </c>
      <c r="J16463" s="5">
        <v>16987377.31000001</v>
      </c>
      <c r="K16463" s="3" t="str" cm="1">
        <f t="array" ref="K16463">_xlfn.LET(_xlpm.d,UPPER(TRIM(CLEAN(SUBSTITUTE(F16463,CHAR(160),"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64" spans="2:11" hidden="1" x14ac:dyDescent="0.25">
      <c r="B16464" s="20">
        <v>45999</v>
      </c>
      <c r="C16464" s="2" t="s">
        <v>1</v>
      </c>
      <c r="D16464" s="2" t="s">
        <v>5668</v>
      </c>
      <c r="E16464" s="2" t="s">
        <v>160</v>
      </c>
      <c r="F16464" s="2" t="s">
        <v>4969</v>
      </c>
      <c r="G16464" s="5">
        <v>200</v>
      </c>
      <c r="H16464" s="5">
        <v>33.5</v>
      </c>
      <c r="I16464" s="5">
        <v>6700</v>
      </c>
      <c r="J16464" s="5">
        <v>16994077.31000001</v>
      </c>
      <c r="K16464" s="3" t="str" cm="1">
        <f t="array" ref="K16464">_xlfn.LET(_xlpm.d,UPPER(TRIM(CLEAN(SUBSTITUTE(F16464,CHAR(160),"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65" spans="2:11" hidden="1" x14ac:dyDescent="0.25">
      <c r="B16465" s="20">
        <v>46000</v>
      </c>
      <c r="C16465" s="2" t="s">
        <v>1</v>
      </c>
      <c r="D16465" s="2" t="s">
        <v>5669</v>
      </c>
      <c r="E16465" s="2" t="s">
        <v>266</v>
      </c>
      <c r="F16465" s="2" t="s">
        <v>5226</v>
      </c>
      <c r="G16465" s="5">
        <v>160</v>
      </c>
      <c r="H16465" s="5">
        <v>33.5</v>
      </c>
      <c r="I16465" s="5">
        <v>5360</v>
      </c>
      <c r="J16465" s="5">
        <v>16999437.31000001</v>
      </c>
      <c r="K16465" s="3" t="str" cm="1">
        <f t="array" ref="K16465">_xlfn.LET(_xlpm.d,UPPER(TRIM(CLEAN(SUBSTITUTE(F16465,CHAR(160),"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66" spans="2:11" hidden="1" x14ac:dyDescent="0.25">
      <c r="B16466" s="20">
        <v>46000</v>
      </c>
      <c r="C16466" s="2" t="s">
        <v>1</v>
      </c>
      <c r="D16466" s="2" t="s">
        <v>77</v>
      </c>
      <c r="E16466" s="2" t="s">
        <v>78</v>
      </c>
      <c r="F16466" s="2" t="s">
        <v>4969</v>
      </c>
      <c r="G16466" s="5">
        <v>200</v>
      </c>
      <c r="H16466" s="5">
        <v>33.5</v>
      </c>
      <c r="I16466" s="5">
        <v>6700</v>
      </c>
      <c r="J16466" s="5">
        <v>17006137.31000001</v>
      </c>
      <c r="K16466" s="3" t="str" cm="1">
        <f t="array" ref="K16466">_xlfn.LET(_xlpm.d,UPPER(TRIM(CLEAN(SUBSTITUTE(F16466,CHAR(160),"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67" spans="2:11" hidden="1" x14ac:dyDescent="0.25">
      <c r="B16467" s="20">
        <v>46000</v>
      </c>
      <c r="C16467" s="2" t="s">
        <v>1</v>
      </c>
      <c r="D16467" s="2" t="s">
        <v>2241</v>
      </c>
      <c r="E16467" s="2" t="s">
        <v>186</v>
      </c>
      <c r="F16467" s="2" t="s">
        <v>4969</v>
      </c>
      <c r="G16467" s="5">
        <v>120</v>
      </c>
      <c r="H16467" s="5">
        <v>33.5</v>
      </c>
      <c r="I16467" s="5">
        <v>4020</v>
      </c>
      <c r="J16467" s="5">
        <v>17010157.31000001</v>
      </c>
      <c r="K16467" s="3" t="str" cm="1">
        <f t="array" ref="K16467">_xlfn.LET(_xlpm.d,UPPER(TRIM(CLEAN(SUBSTITUTE(F16467,CHAR(160),"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68" spans="2:11" hidden="1" x14ac:dyDescent="0.25">
      <c r="B16468" s="20">
        <v>46000</v>
      </c>
      <c r="C16468" s="2" t="s">
        <v>1</v>
      </c>
      <c r="D16468" s="2" t="s">
        <v>365</v>
      </c>
      <c r="E16468" s="2" t="s">
        <v>147</v>
      </c>
      <c r="F16468" s="2" t="s">
        <v>4969</v>
      </c>
      <c r="G16468" s="5">
        <v>210</v>
      </c>
      <c r="H16468" s="5">
        <v>33.5</v>
      </c>
      <c r="I16468" s="5">
        <v>7035</v>
      </c>
      <c r="J16468" s="5">
        <v>17017192.31000001</v>
      </c>
      <c r="K16468" s="3" t="str" cm="1">
        <f t="array" ref="K16468">_xlfn.LET(_xlpm.d,UPPER(TRIM(CLEAN(SUBSTITUTE(F16468,CHAR(160),"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69" spans="2:11" hidden="1" x14ac:dyDescent="0.25">
      <c r="B16469" s="20">
        <v>46000</v>
      </c>
      <c r="C16469" s="2" t="s">
        <v>1</v>
      </c>
      <c r="D16469" s="2" t="s">
        <v>2242</v>
      </c>
      <c r="E16469" s="2" t="s">
        <v>232</v>
      </c>
      <c r="F16469" s="2" t="s">
        <v>4969</v>
      </c>
      <c r="G16469" s="5">
        <v>160</v>
      </c>
      <c r="H16469" s="5">
        <v>33.5</v>
      </c>
      <c r="I16469" s="5">
        <v>5360</v>
      </c>
      <c r="J16469" s="5">
        <v>17022552.31000001</v>
      </c>
      <c r="K16469" s="3" t="str" cm="1">
        <f t="array" ref="K16469">_xlfn.LET(_xlpm.d,UPPER(TRIM(CLEAN(SUBSTITUTE(F16469,CHAR(160),"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70" spans="2:11" hidden="1" x14ac:dyDescent="0.25">
      <c r="B16470" s="20">
        <v>46000</v>
      </c>
      <c r="C16470" s="2" t="s">
        <v>1</v>
      </c>
      <c r="D16470" s="2" t="s">
        <v>366</v>
      </c>
      <c r="E16470" s="2" t="s">
        <v>276</v>
      </c>
      <c r="F16470" s="2" t="s">
        <v>4969</v>
      </c>
      <c r="G16470" s="5">
        <v>140</v>
      </c>
      <c r="H16470" s="5">
        <v>33.5</v>
      </c>
      <c r="I16470" s="5">
        <v>4690</v>
      </c>
      <c r="J16470" s="5">
        <v>17027242.31000001</v>
      </c>
      <c r="K16470" s="3" t="str" cm="1">
        <f t="array" ref="K16470">_xlfn.LET(_xlpm.d,UPPER(TRIM(CLEAN(SUBSTITUTE(F16470,CHAR(160),"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71" spans="2:11" hidden="1" x14ac:dyDescent="0.25">
      <c r="B16471" s="20">
        <v>46000</v>
      </c>
      <c r="C16471" s="2" t="s">
        <v>1</v>
      </c>
      <c r="D16471" s="2" t="s">
        <v>1301</v>
      </c>
      <c r="E16471" s="2" t="s">
        <v>158</v>
      </c>
      <c r="F16471" s="2" t="s">
        <v>4969</v>
      </c>
      <c r="G16471" s="5">
        <v>150</v>
      </c>
      <c r="H16471" s="5">
        <v>33.5</v>
      </c>
      <c r="I16471" s="5">
        <v>5025</v>
      </c>
      <c r="J16471" s="5">
        <v>17032267.31000001</v>
      </c>
      <c r="K16471" s="3" t="str" cm="1">
        <f t="array" ref="K16471">_xlfn.LET(_xlpm.d,UPPER(TRIM(CLEAN(SUBSTITUTE(F16471,CHAR(160),"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72" spans="2:11" hidden="1" x14ac:dyDescent="0.25">
      <c r="B16472" s="20">
        <v>46000</v>
      </c>
      <c r="C16472" s="2" t="s">
        <v>1</v>
      </c>
      <c r="D16472" s="2" t="s">
        <v>367</v>
      </c>
      <c r="E16472" s="2" t="s">
        <v>273</v>
      </c>
      <c r="F16472" s="2" t="s">
        <v>4969</v>
      </c>
      <c r="G16472" s="5">
        <v>240</v>
      </c>
      <c r="H16472" s="5">
        <v>33.5</v>
      </c>
      <c r="I16472" s="5">
        <v>8040</v>
      </c>
      <c r="J16472" s="5">
        <v>17040307.31000001</v>
      </c>
      <c r="K16472" s="3" t="str" cm="1">
        <f t="array" ref="K16472">_xlfn.LET(_xlpm.d,UPPER(TRIM(CLEAN(SUBSTITUTE(F16472,CHAR(160),"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73" spans="2:11" hidden="1" x14ac:dyDescent="0.25">
      <c r="B16473" s="20">
        <v>46000</v>
      </c>
      <c r="C16473" s="2" t="s">
        <v>1</v>
      </c>
      <c r="D16473" s="2" t="s">
        <v>5670</v>
      </c>
      <c r="E16473" s="2" t="s">
        <v>5611</v>
      </c>
      <c r="F16473" s="2" t="s">
        <v>4969</v>
      </c>
      <c r="G16473" s="5">
        <v>40</v>
      </c>
      <c r="H16473" s="5">
        <v>38.520000000000003</v>
      </c>
      <c r="I16473" s="5">
        <v>1540.8</v>
      </c>
      <c r="J16473" s="5">
        <v>17041848.110000011</v>
      </c>
      <c r="K16473" s="3" t="str" cm="1">
        <f t="array" ref="K16473">_xlfn.LET(_xlpm.d,UPPER(TRIM(CLEAN(SUBSTITUTE(F16473,CHAR(160),"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74" spans="2:11" hidden="1" x14ac:dyDescent="0.25">
      <c r="B16474" s="20">
        <v>46000</v>
      </c>
      <c r="C16474" s="2" t="s">
        <v>1</v>
      </c>
      <c r="D16474" s="2" t="s">
        <v>5671</v>
      </c>
      <c r="E16474" s="2" t="s">
        <v>5615</v>
      </c>
      <c r="F16474" s="2" t="s">
        <v>4969</v>
      </c>
      <c r="G16474" s="5">
        <v>40</v>
      </c>
      <c r="H16474" s="5">
        <v>38.520000000000003</v>
      </c>
      <c r="I16474" s="5">
        <v>1540.8</v>
      </c>
      <c r="J16474" s="5">
        <v>17043388.910000011</v>
      </c>
      <c r="K16474" s="3" t="str" cm="1">
        <f t="array" ref="K16474">_xlfn.LET(_xlpm.d,UPPER(TRIM(CLEAN(SUBSTITUTE(F16474,CHAR(160),"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75" spans="2:11" hidden="1" x14ac:dyDescent="0.25">
      <c r="B16475" s="20">
        <v>46000</v>
      </c>
      <c r="C16475" s="2" t="s">
        <v>1</v>
      </c>
      <c r="D16475" s="2" t="s">
        <v>3331</v>
      </c>
      <c r="E16475" s="2" t="s">
        <v>234</v>
      </c>
      <c r="F16475" s="2" t="s">
        <v>4969</v>
      </c>
      <c r="G16475" s="5">
        <v>150</v>
      </c>
      <c r="H16475" s="5">
        <v>33.5</v>
      </c>
      <c r="I16475" s="5">
        <v>5025</v>
      </c>
      <c r="J16475" s="5">
        <v>17048413.910000011</v>
      </c>
      <c r="K16475" s="3" t="str" cm="1">
        <f t="array" ref="K16475">_xlfn.LET(_xlpm.d,UPPER(TRIM(CLEAN(SUBSTITUTE(F16475,CHAR(160),"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76" spans="2:11" hidden="1" x14ac:dyDescent="0.25">
      <c r="B16476" s="20">
        <v>46000</v>
      </c>
      <c r="C16476" s="2" t="s">
        <v>1</v>
      </c>
      <c r="D16476" s="2" t="s">
        <v>4203</v>
      </c>
      <c r="E16476" s="2" t="s">
        <v>165</v>
      </c>
      <c r="F16476" s="2" t="s">
        <v>4969</v>
      </c>
      <c r="G16476" s="5">
        <v>80</v>
      </c>
      <c r="H16476" s="5">
        <v>33.5</v>
      </c>
      <c r="I16476" s="5">
        <v>2680</v>
      </c>
      <c r="J16476" s="5">
        <v>17051093.910000011</v>
      </c>
      <c r="K16476" s="3" t="str" cm="1">
        <f t="array" ref="K16476">_xlfn.LET(_xlpm.d,UPPER(TRIM(CLEAN(SUBSTITUTE(F16476,CHAR(160),"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77" spans="2:11" hidden="1" x14ac:dyDescent="0.25">
      <c r="B16477" s="20">
        <v>46000</v>
      </c>
      <c r="C16477" s="2" t="s">
        <v>1</v>
      </c>
      <c r="D16477" s="2" t="s">
        <v>5672</v>
      </c>
      <c r="E16477" s="2" t="s">
        <v>263</v>
      </c>
      <c r="F16477" s="2" t="s">
        <v>4969</v>
      </c>
      <c r="G16477" s="5">
        <v>350</v>
      </c>
      <c r="H16477" s="5">
        <v>33.5</v>
      </c>
      <c r="I16477" s="5">
        <v>11725</v>
      </c>
      <c r="J16477" s="5">
        <v>17062818.910000011</v>
      </c>
      <c r="K16477" s="3" t="str" cm="1">
        <f t="array" ref="K16477">_xlfn.LET(_xlpm.d,UPPER(TRIM(CLEAN(SUBSTITUTE(F16477,CHAR(160),"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78" spans="2:11" hidden="1" x14ac:dyDescent="0.25">
      <c r="B16478" s="20">
        <v>46000</v>
      </c>
      <c r="C16478" s="2" t="s">
        <v>1</v>
      </c>
      <c r="D16478" s="2" t="s">
        <v>1302</v>
      </c>
      <c r="E16478" s="2" t="s">
        <v>141</v>
      </c>
      <c r="F16478" s="2" t="s">
        <v>4969</v>
      </c>
      <c r="G16478" s="5">
        <v>530</v>
      </c>
      <c r="H16478" s="5">
        <v>33.5</v>
      </c>
      <c r="I16478" s="5">
        <v>17755</v>
      </c>
      <c r="J16478" s="5">
        <v>17080573.910000011</v>
      </c>
      <c r="K16478" s="3" t="str" cm="1">
        <f t="array" ref="K16478">_xlfn.LET(_xlpm.d,UPPER(TRIM(CLEAN(SUBSTITUTE(F16478,CHAR(160),"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79" spans="2:11" hidden="1" x14ac:dyDescent="0.25">
      <c r="B16479" s="20">
        <v>46000</v>
      </c>
      <c r="C16479" s="2" t="s">
        <v>1</v>
      </c>
      <c r="D16479" s="2" t="s">
        <v>1354</v>
      </c>
      <c r="E16479" s="2" t="s">
        <v>156</v>
      </c>
      <c r="F16479" s="2" t="s">
        <v>4969</v>
      </c>
      <c r="G16479" s="5">
        <v>180</v>
      </c>
      <c r="H16479" s="5">
        <v>33.5</v>
      </c>
      <c r="I16479" s="5">
        <v>6030</v>
      </c>
      <c r="J16479" s="5">
        <v>17086603.910000011</v>
      </c>
      <c r="K16479" s="3" t="str" cm="1">
        <f t="array" ref="K16479">_xlfn.LET(_xlpm.d,UPPER(TRIM(CLEAN(SUBSTITUTE(F16479,CHAR(160),"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80" spans="2:11" hidden="1" x14ac:dyDescent="0.25">
      <c r="B16480" s="20">
        <v>46000</v>
      </c>
      <c r="C16480" s="2" t="s">
        <v>1</v>
      </c>
      <c r="D16480" s="2" t="s">
        <v>2243</v>
      </c>
      <c r="E16480" s="2" t="s">
        <v>50</v>
      </c>
      <c r="F16480" s="2" t="s">
        <v>4969</v>
      </c>
      <c r="G16480" s="5">
        <v>200</v>
      </c>
      <c r="H16480" s="5">
        <v>30</v>
      </c>
      <c r="I16480" s="5">
        <v>6000</v>
      </c>
      <c r="J16480" s="5">
        <v>17092603.910000011</v>
      </c>
      <c r="K16480" s="3" t="str" cm="1">
        <f t="array" ref="K16480">_xlfn.LET(_xlpm.d,UPPER(TRIM(CLEAN(SUBSTITUTE(F16480,CHAR(160),"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81" spans="2:11" hidden="1" x14ac:dyDescent="0.25">
      <c r="B16481" s="20">
        <v>46000</v>
      </c>
      <c r="C16481" s="2" t="s">
        <v>1</v>
      </c>
      <c r="D16481" s="2" t="s">
        <v>2244</v>
      </c>
      <c r="E16481" s="2" t="s">
        <v>1634</v>
      </c>
      <c r="F16481" s="2" t="s">
        <v>4969</v>
      </c>
      <c r="G16481" s="5">
        <v>150</v>
      </c>
      <c r="H16481" s="5">
        <v>29.95</v>
      </c>
      <c r="I16481" s="5">
        <v>4492.5</v>
      </c>
      <c r="J16481" s="5">
        <v>17097096.410000011</v>
      </c>
      <c r="K16481" s="3" t="str" cm="1">
        <f t="array" ref="K16481">_xlfn.LET(_xlpm.d,UPPER(TRIM(CLEAN(SUBSTITUTE(F16481,CHAR(160),"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82" spans="2:11" hidden="1" x14ac:dyDescent="0.25">
      <c r="B16482" s="20">
        <v>46000</v>
      </c>
      <c r="C16482" s="2" t="s">
        <v>1</v>
      </c>
      <c r="D16482" s="2" t="s">
        <v>2245</v>
      </c>
      <c r="E16482" s="2" t="s">
        <v>796</v>
      </c>
      <c r="F16482" s="2" t="s">
        <v>4969</v>
      </c>
      <c r="G16482" s="5">
        <v>30</v>
      </c>
      <c r="H16482" s="5">
        <v>29.99</v>
      </c>
      <c r="I16482" s="5">
        <v>899.7</v>
      </c>
      <c r="J16482" s="5">
        <v>17097996.110000011</v>
      </c>
      <c r="K16482" s="3" t="str" cm="1">
        <f t="array" ref="K16482">_xlfn.LET(_xlpm.d,UPPER(TRIM(CLEAN(SUBSTITUTE(F16482,CHAR(160),"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83" spans="2:11" hidden="1" x14ac:dyDescent="0.25">
      <c r="B16483" s="20">
        <v>46000</v>
      </c>
      <c r="C16483" s="2" t="s">
        <v>1</v>
      </c>
      <c r="D16483" s="2" t="s">
        <v>5673</v>
      </c>
      <c r="E16483" s="2" t="s">
        <v>61</v>
      </c>
      <c r="F16483" s="2" t="s">
        <v>4969</v>
      </c>
      <c r="G16483" s="5">
        <v>10</v>
      </c>
      <c r="H16483" s="5">
        <v>31.2</v>
      </c>
      <c r="I16483" s="5">
        <v>312</v>
      </c>
      <c r="J16483" s="5">
        <v>17098308.110000011</v>
      </c>
      <c r="K16483" s="3" t="str" cm="1">
        <f t="array" ref="K16483">_xlfn.LET(_xlpm.d,UPPER(TRIM(CLEAN(SUBSTITUTE(F16483,CHAR(160),"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84" spans="2:11" hidden="1" x14ac:dyDescent="0.25">
      <c r="B16484" s="20">
        <v>46001</v>
      </c>
      <c r="C16484" s="2" t="s">
        <v>1</v>
      </c>
      <c r="D16484" s="2" t="s">
        <v>2246</v>
      </c>
      <c r="E16484" s="2" t="s">
        <v>214</v>
      </c>
      <c r="F16484" s="2" t="s">
        <v>4969</v>
      </c>
      <c r="G16484" s="5">
        <v>250</v>
      </c>
      <c r="H16484" s="5">
        <v>33.5</v>
      </c>
      <c r="I16484" s="5">
        <v>8375</v>
      </c>
      <c r="J16484" s="5">
        <v>17106683.110000011</v>
      </c>
      <c r="K16484" s="3" t="str" cm="1">
        <f t="array" ref="K16484">_xlfn.LET(_xlpm.d,UPPER(TRIM(CLEAN(SUBSTITUTE(F16484,CHAR(160),"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85" spans="2:11" hidden="1" x14ac:dyDescent="0.25">
      <c r="B16485" s="20">
        <v>46001</v>
      </c>
      <c r="C16485" s="2" t="s">
        <v>1</v>
      </c>
      <c r="D16485" s="2" t="s">
        <v>5674</v>
      </c>
      <c r="E16485" s="2" t="s">
        <v>5621</v>
      </c>
      <c r="F16485" s="2" t="s">
        <v>4969</v>
      </c>
      <c r="G16485" s="5">
        <v>100</v>
      </c>
      <c r="H16485" s="5">
        <v>38.520000000000003</v>
      </c>
      <c r="I16485" s="5">
        <v>3852</v>
      </c>
      <c r="J16485" s="5">
        <v>17110535.110000011</v>
      </c>
      <c r="K16485" s="3" t="str" cm="1">
        <f t="array" ref="K16485">_xlfn.LET(_xlpm.d,UPPER(TRIM(CLEAN(SUBSTITUTE(F16485,CHAR(160),"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86" spans="2:11" hidden="1" x14ac:dyDescent="0.25">
      <c r="B16486" s="20">
        <v>46001</v>
      </c>
      <c r="C16486" s="2" t="s">
        <v>1</v>
      </c>
      <c r="D16486" s="2" t="s">
        <v>5675</v>
      </c>
      <c r="E16486" s="2" t="s">
        <v>5627</v>
      </c>
      <c r="F16486" s="2" t="s">
        <v>4969</v>
      </c>
      <c r="G16486" s="5">
        <v>50</v>
      </c>
      <c r="H16486" s="5">
        <v>38.520000000000003</v>
      </c>
      <c r="I16486" s="5">
        <v>1926</v>
      </c>
      <c r="J16486" s="5">
        <v>17112461.110000011</v>
      </c>
      <c r="K16486" s="3" t="str" cm="1">
        <f t="array" ref="K16486">_xlfn.LET(_xlpm.d,UPPER(TRIM(CLEAN(SUBSTITUTE(F16486,CHAR(160),"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87" spans="2:11" hidden="1" x14ac:dyDescent="0.25">
      <c r="B16487" s="20">
        <v>46001</v>
      </c>
      <c r="C16487" s="2" t="s">
        <v>1</v>
      </c>
      <c r="D16487" s="2" t="s">
        <v>1303</v>
      </c>
      <c r="E16487" s="2" t="s">
        <v>143</v>
      </c>
      <c r="F16487" s="2" t="s">
        <v>4969</v>
      </c>
      <c r="G16487" s="5">
        <v>320</v>
      </c>
      <c r="H16487" s="5">
        <v>33.5</v>
      </c>
      <c r="I16487" s="5">
        <v>10720</v>
      </c>
      <c r="J16487" s="5">
        <v>17123181.110000011</v>
      </c>
      <c r="K16487" s="3" t="str" cm="1">
        <f t="array" ref="K16487">_xlfn.LET(_xlpm.d,UPPER(TRIM(CLEAN(SUBSTITUTE(F16487,CHAR(160),"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88" spans="2:11" hidden="1" x14ac:dyDescent="0.25">
      <c r="B16488" s="20">
        <v>46001</v>
      </c>
      <c r="C16488" s="2" t="s">
        <v>1</v>
      </c>
      <c r="D16488" s="2" t="s">
        <v>1304</v>
      </c>
      <c r="E16488" s="2" t="s">
        <v>261</v>
      </c>
      <c r="F16488" s="2" t="s">
        <v>4969</v>
      </c>
      <c r="G16488" s="5">
        <v>70</v>
      </c>
      <c r="H16488" s="5">
        <v>33.5</v>
      </c>
      <c r="I16488" s="5">
        <v>2345</v>
      </c>
      <c r="J16488" s="5">
        <v>17125526.110000011</v>
      </c>
      <c r="K16488" s="3" t="str" cm="1">
        <f t="array" ref="K16488">_xlfn.LET(_xlpm.d,UPPER(TRIM(CLEAN(SUBSTITUTE(F16488,CHAR(160),"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89" spans="2:11" hidden="1" x14ac:dyDescent="0.25">
      <c r="B16489" s="20">
        <v>46001</v>
      </c>
      <c r="C16489" s="2" t="s">
        <v>1</v>
      </c>
      <c r="D16489" s="2" t="s">
        <v>5676</v>
      </c>
      <c r="E16489" s="2" t="s">
        <v>5617</v>
      </c>
      <c r="F16489" s="2" t="s">
        <v>4969</v>
      </c>
      <c r="G16489" s="5">
        <v>50</v>
      </c>
      <c r="H16489" s="5">
        <v>38.520000000000003</v>
      </c>
      <c r="I16489" s="5">
        <v>1926</v>
      </c>
      <c r="J16489" s="5">
        <v>17127452.110000011</v>
      </c>
      <c r="K16489" s="3" t="str" cm="1">
        <f t="array" ref="K16489">_xlfn.LET(_xlpm.d,UPPER(TRIM(CLEAN(SUBSTITUTE(F16489,CHAR(160),"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90" spans="2:11" hidden="1" x14ac:dyDescent="0.25">
      <c r="B16490" s="20">
        <v>46001</v>
      </c>
      <c r="C16490" s="2" t="s">
        <v>1</v>
      </c>
      <c r="D16490" s="2" t="s">
        <v>369</v>
      </c>
      <c r="E16490" s="2" t="s">
        <v>282</v>
      </c>
      <c r="F16490" s="2" t="s">
        <v>4969</v>
      </c>
      <c r="G16490" s="5">
        <v>200</v>
      </c>
      <c r="H16490" s="5">
        <v>33.5</v>
      </c>
      <c r="I16490" s="5">
        <v>6700</v>
      </c>
      <c r="J16490" s="5">
        <v>17134152.110000011</v>
      </c>
      <c r="K16490" s="3" t="str" cm="1">
        <f t="array" ref="K16490">_xlfn.LET(_xlpm.d,UPPER(TRIM(CLEAN(SUBSTITUTE(F16490,CHAR(160),"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91" spans="2:11" hidden="1" x14ac:dyDescent="0.25">
      <c r="B16491" s="20">
        <v>46001</v>
      </c>
      <c r="C16491" s="2" t="s">
        <v>1</v>
      </c>
      <c r="D16491" s="2" t="s">
        <v>3333</v>
      </c>
      <c r="E16491" s="2" t="s">
        <v>189</v>
      </c>
      <c r="F16491" s="2" t="s">
        <v>4969</v>
      </c>
      <c r="G16491" s="5">
        <v>110</v>
      </c>
      <c r="H16491" s="5">
        <v>33.5</v>
      </c>
      <c r="I16491" s="5">
        <v>3685</v>
      </c>
      <c r="J16491" s="5">
        <v>17137837.110000011</v>
      </c>
      <c r="K16491" s="3" t="str" cm="1">
        <f t="array" ref="K16491">_xlfn.LET(_xlpm.d,UPPER(TRIM(CLEAN(SUBSTITUTE(F16491,CHAR(160),"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92" spans="2:11" hidden="1" x14ac:dyDescent="0.25">
      <c r="B16492" s="20">
        <v>46001</v>
      </c>
      <c r="C16492" s="2" t="s">
        <v>1</v>
      </c>
      <c r="D16492" s="2" t="s">
        <v>370</v>
      </c>
      <c r="E16492" s="2" t="s">
        <v>288</v>
      </c>
      <c r="F16492" s="2" t="s">
        <v>4969</v>
      </c>
      <c r="G16492" s="5">
        <v>220</v>
      </c>
      <c r="H16492" s="5">
        <v>33.5</v>
      </c>
      <c r="I16492" s="5">
        <v>7370</v>
      </c>
      <c r="J16492" s="5">
        <v>17145207.110000011</v>
      </c>
      <c r="K16492" s="3" t="str" cm="1">
        <f t="array" ref="K16492">_xlfn.LET(_xlpm.d,UPPER(TRIM(CLEAN(SUBSTITUTE(F16492,CHAR(160),"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93" spans="2:11" hidden="1" x14ac:dyDescent="0.25">
      <c r="B16493" s="20">
        <v>46001</v>
      </c>
      <c r="C16493" s="2" t="s">
        <v>1</v>
      </c>
      <c r="D16493" s="2" t="s">
        <v>3334</v>
      </c>
      <c r="E16493" s="2" t="s">
        <v>1765</v>
      </c>
      <c r="F16493" s="2" t="s">
        <v>4969</v>
      </c>
      <c r="G16493" s="5">
        <v>740</v>
      </c>
      <c r="H16493" s="5">
        <v>29.95</v>
      </c>
      <c r="I16493" s="5">
        <v>22163</v>
      </c>
      <c r="J16493" s="5">
        <v>17167370.110000011</v>
      </c>
      <c r="K16493" s="3" t="str" cm="1">
        <f t="array" ref="K16493">_xlfn.LET(_xlpm.d,UPPER(TRIM(CLEAN(SUBSTITUTE(F16493,CHAR(160),"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94" spans="2:11" hidden="1" x14ac:dyDescent="0.25">
      <c r="B16494" s="20">
        <v>46001</v>
      </c>
      <c r="C16494" s="2" t="s">
        <v>1</v>
      </c>
      <c r="D16494" s="2" t="s">
        <v>3335</v>
      </c>
      <c r="E16494" s="2" t="s">
        <v>149</v>
      </c>
      <c r="F16494" s="2" t="s">
        <v>4969</v>
      </c>
      <c r="G16494" s="5">
        <v>200</v>
      </c>
      <c r="H16494" s="5">
        <v>33.5</v>
      </c>
      <c r="I16494" s="5">
        <v>6700</v>
      </c>
      <c r="J16494" s="5">
        <v>17174070.110000011</v>
      </c>
      <c r="K16494" s="3" t="str" cm="1">
        <f t="array" ref="K16494">_xlfn.LET(_xlpm.d,UPPER(TRIM(CLEAN(SUBSTITUTE(F16494,CHAR(160),"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95" spans="2:11" hidden="1" x14ac:dyDescent="0.25">
      <c r="B16495" s="20">
        <v>46001</v>
      </c>
      <c r="C16495" s="2" t="s">
        <v>1</v>
      </c>
      <c r="D16495" s="2" t="s">
        <v>2247</v>
      </c>
      <c r="E16495" s="2" t="s">
        <v>286</v>
      </c>
      <c r="F16495" s="2" t="s">
        <v>4969</v>
      </c>
      <c r="G16495" s="5">
        <v>220</v>
      </c>
      <c r="H16495" s="5">
        <v>33.5</v>
      </c>
      <c r="I16495" s="5">
        <v>7370</v>
      </c>
      <c r="J16495" s="5">
        <v>17181440.110000011</v>
      </c>
      <c r="K16495" s="3" t="str" cm="1">
        <f t="array" ref="K16495">_xlfn.LET(_xlpm.d,UPPER(TRIM(CLEAN(SUBSTITUTE(F16495,CHAR(160),"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96" spans="2:11" hidden="1" x14ac:dyDescent="0.25">
      <c r="B16496" s="20">
        <v>46002</v>
      </c>
      <c r="C16496" s="2" t="s">
        <v>1</v>
      </c>
      <c r="D16496" s="2" t="s">
        <v>5677</v>
      </c>
      <c r="E16496" s="2" t="s">
        <v>248</v>
      </c>
      <c r="F16496" s="2" t="s">
        <v>4969</v>
      </c>
      <c r="G16496" s="5">
        <v>10</v>
      </c>
      <c r="H16496" s="5">
        <v>0</v>
      </c>
      <c r="I16496" s="5">
        <v>0</v>
      </c>
      <c r="J16496" s="5">
        <v>17181440.110000011</v>
      </c>
      <c r="K16496" s="3" t="str" cm="1">
        <f t="array" ref="K16496">_xlfn.LET(_xlpm.d,UPPER(TRIM(CLEAN(SUBSTITUTE(F16496,CHAR(160),"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97" spans="2:11" hidden="1" x14ac:dyDescent="0.25">
      <c r="B16497" s="20">
        <v>46002</v>
      </c>
      <c r="C16497" s="2" t="s">
        <v>1</v>
      </c>
      <c r="D16497" s="2" t="s">
        <v>2248</v>
      </c>
      <c r="E16497" s="2" t="s">
        <v>254</v>
      </c>
      <c r="F16497" s="2" t="s">
        <v>4969</v>
      </c>
      <c r="G16497" s="5">
        <v>110</v>
      </c>
      <c r="H16497" s="5">
        <v>33.5</v>
      </c>
      <c r="I16497" s="5">
        <v>3685</v>
      </c>
      <c r="J16497" s="5">
        <v>17185125.110000011</v>
      </c>
      <c r="K16497" s="3" t="str" cm="1">
        <f t="array" ref="K16497">_xlfn.LET(_xlpm.d,UPPER(TRIM(CLEAN(SUBSTITUTE(F16497,CHAR(160),"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98" spans="2:11" hidden="1" x14ac:dyDescent="0.25">
      <c r="B16498" s="20">
        <v>46002</v>
      </c>
      <c r="C16498" s="2" t="s">
        <v>1</v>
      </c>
      <c r="D16498" s="2" t="s">
        <v>373</v>
      </c>
      <c r="E16498" s="2" t="s">
        <v>151</v>
      </c>
      <c r="F16498" s="2" t="s">
        <v>4969</v>
      </c>
      <c r="G16498" s="5">
        <v>130</v>
      </c>
      <c r="H16498" s="5">
        <v>33.5</v>
      </c>
      <c r="I16498" s="5">
        <v>4355</v>
      </c>
      <c r="J16498" s="5">
        <v>17189480.110000011</v>
      </c>
      <c r="K16498" s="3" t="str" cm="1">
        <f t="array" ref="K16498">_xlfn.LET(_xlpm.d,UPPER(TRIM(CLEAN(SUBSTITUTE(F16498,CHAR(160),"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499" spans="2:11" hidden="1" x14ac:dyDescent="0.25">
      <c r="B16499" s="20">
        <v>46002</v>
      </c>
      <c r="C16499" s="2" t="s">
        <v>1</v>
      </c>
      <c r="D16499" s="2" t="s">
        <v>374</v>
      </c>
      <c r="E16499" s="2" t="s">
        <v>135</v>
      </c>
      <c r="F16499" s="2" t="s">
        <v>4969</v>
      </c>
      <c r="G16499" s="5">
        <v>300</v>
      </c>
      <c r="H16499" s="5">
        <v>33.5</v>
      </c>
      <c r="I16499" s="5">
        <v>10050</v>
      </c>
      <c r="J16499" s="5">
        <v>17199530.110000011</v>
      </c>
      <c r="K16499" s="3" t="str" cm="1">
        <f t="array" ref="K16499">_xlfn.LET(_xlpm.d,UPPER(TRIM(CLEAN(SUBSTITUTE(F16499,CHAR(160),"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00" spans="2:11" hidden="1" x14ac:dyDescent="0.25">
      <c r="B16500" s="20">
        <v>46002</v>
      </c>
      <c r="C16500" s="2" t="s">
        <v>1</v>
      </c>
      <c r="D16500" s="2" t="s">
        <v>375</v>
      </c>
      <c r="E16500" s="2" t="s">
        <v>192</v>
      </c>
      <c r="F16500" s="2" t="s">
        <v>4969</v>
      </c>
      <c r="G16500" s="5">
        <v>260</v>
      </c>
      <c r="H16500" s="5">
        <v>33.5</v>
      </c>
      <c r="I16500" s="5">
        <v>8710</v>
      </c>
      <c r="J16500" s="5">
        <v>17208240.110000011</v>
      </c>
      <c r="K16500" s="3" t="str" cm="1">
        <f t="array" ref="K16500">_xlfn.LET(_xlpm.d,UPPER(TRIM(CLEAN(SUBSTITUTE(F16500,CHAR(160),"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01" spans="2:11" hidden="1" x14ac:dyDescent="0.25">
      <c r="B16501" s="20">
        <v>46002</v>
      </c>
      <c r="C16501" s="2" t="s">
        <v>1</v>
      </c>
      <c r="D16501" s="2" t="s">
        <v>376</v>
      </c>
      <c r="E16501" s="2" t="s">
        <v>160</v>
      </c>
      <c r="F16501" s="2" t="s">
        <v>4969</v>
      </c>
      <c r="G16501" s="5">
        <v>100</v>
      </c>
      <c r="H16501" s="5">
        <v>33.5</v>
      </c>
      <c r="I16501" s="5">
        <v>3350</v>
      </c>
      <c r="J16501" s="5">
        <v>17211590.110000011</v>
      </c>
      <c r="K16501" s="3" t="str" cm="1">
        <f t="array" ref="K16501">_xlfn.LET(_xlpm.d,UPPER(TRIM(CLEAN(SUBSTITUTE(F16501,CHAR(160),"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02" spans="2:11" hidden="1" x14ac:dyDescent="0.25">
      <c r="B16502" s="20">
        <v>46002</v>
      </c>
      <c r="C16502" s="2" t="s">
        <v>1</v>
      </c>
      <c r="D16502" s="2" t="s">
        <v>3336</v>
      </c>
      <c r="E16502" s="2" t="s">
        <v>251</v>
      </c>
      <c r="F16502" s="2" t="s">
        <v>4969</v>
      </c>
      <c r="G16502" s="5">
        <v>220</v>
      </c>
      <c r="H16502" s="5">
        <v>33.5</v>
      </c>
      <c r="I16502" s="5">
        <v>7370</v>
      </c>
      <c r="J16502" s="5">
        <v>17218960.110000011</v>
      </c>
      <c r="K16502" s="3" t="str" cm="1">
        <f t="array" ref="K16502">_xlfn.LET(_xlpm.d,UPPER(TRIM(CLEAN(SUBSTITUTE(F16502,CHAR(160),"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03" spans="2:11" hidden="1" x14ac:dyDescent="0.25">
      <c r="B16503" s="20">
        <v>46002</v>
      </c>
      <c r="C16503" s="2" t="s">
        <v>1</v>
      </c>
      <c r="D16503" s="2" t="s">
        <v>377</v>
      </c>
      <c r="E16503" s="2" t="s">
        <v>180</v>
      </c>
      <c r="F16503" s="2" t="s">
        <v>4969</v>
      </c>
      <c r="G16503" s="5">
        <v>160</v>
      </c>
      <c r="H16503" s="5">
        <v>33.5</v>
      </c>
      <c r="I16503" s="5">
        <v>5360</v>
      </c>
      <c r="J16503" s="5">
        <v>17224320.110000011</v>
      </c>
      <c r="K16503" s="3" t="str" cm="1">
        <f t="array" ref="K16503">_xlfn.LET(_xlpm.d,UPPER(TRIM(CLEAN(SUBSTITUTE(F16503,CHAR(160),"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04" spans="2:11" hidden="1" x14ac:dyDescent="0.25">
      <c r="B16504" s="20">
        <v>46002</v>
      </c>
      <c r="C16504" s="2" t="s">
        <v>1</v>
      </c>
      <c r="D16504" s="2" t="s">
        <v>2250</v>
      </c>
      <c r="E16504" s="2" t="s">
        <v>730</v>
      </c>
      <c r="F16504" s="2" t="s">
        <v>4969</v>
      </c>
      <c r="G16504" s="5">
        <v>100</v>
      </c>
      <c r="H16504" s="5">
        <v>29.95</v>
      </c>
      <c r="I16504" s="5">
        <v>2995</v>
      </c>
      <c r="J16504" s="5">
        <v>17227315.110000011</v>
      </c>
      <c r="K16504" s="3" t="str" cm="1">
        <f t="array" ref="K16504">_xlfn.LET(_xlpm.d,UPPER(TRIM(CLEAN(SUBSTITUTE(F16504,CHAR(160),"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05" spans="2:11" hidden="1" x14ac:dyDescent="0.25">
      <c r="B16505" s="20">
        <v>46002</v>
      </c>
      <c r="C16505" s="2" t="s">
        <v>1</v>
      </c>
      <c r="D16505" s="2" t="s">
        <v>3337</v>
      </c>
      <c r="E16505" s="2" t="s">
        <v>3</v>
      </c>
      <c r="F16505" s="2" t="s">
        <v>4969</v>
      </c>
      <c r="G16505" s="5">
        <v>180</v>
      </c>
      <c r="H16505" s="5">
        <v>31.8</v>
      </c>
      <c r="I16505" s="5">
        <v>5724</v>
      </c>
      <c r="J16505" s="5">
        <v>17233039.110000011</v>
      </c>
      <c r="K16505" s="3" t="str" cm="1">
        <f t="array" ref="K16505">_xlfn.LET(_xlpm.d,UPPER(TRIM(CLEAN(SUBSTITUTE(F16505,CHAR(160),"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06" spans="2:11" hidden="1" x14ac:dyDescent="0.25">
      <c r="B16506" s="20">
        <v>46002</v>
      </c>
      <c r="C16506" s="2" t="s">
        <v>1</v>
      </c>
      <c r="D16506" s="2" t="s">
        <v>5678</v>
      </c>
      <c r="E16506" s="2" t="s">
        <v>302</v>
      </c>
      <c r="F16506" s="2" t="s">
        <v>4969</v>
      </c>
      <c r="G16506" s="5">
        <v>208</v>
      </c>
      <c r="H16506" s="5">
        <v>27.8</v>
      </c>
      <c r="I16506" s="5">
        <v>5782.4</v>
      </c>
      <c r="J16506" s="5">
        <v>17238821.510000009</v>
      </c>
      <c r="K16506" s="3" t="str" cm="1">
        <f t="array" ref="K16506">_xlfn.LET(_xlpm.d,UPPER(TRIM(CLEAN(SUBSTITUTE(F16506,CHAR(160),"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07" spans="2:11" hidden="1" x14ac:dyDescent="0.25">
      <c r="B16507" s="20">
        <v>46002</v>
      </c>
      <c r="C16507" s="2" t="s">
        <v>1</v>
      </c>
      <c r="D16507" s="2" t="s">
        <v>1182</v>
      </c>
      <c r="E16507" s="2" t="s">
        <v>874</v>
      </c>
      <c r="F16507" s="2" t="s">
        <v>4969</v>
      </c>
      <c r="G16507" s="5">
        <v>564</v>
      </c>
      <c r="H16507" s="5">
        <v>25.95</v>
      </c>
      <c r="I16507" s="5">
        <v>14635.8</v>
      </c>
      <c r="J16507" s="5">
        <v>17253457.31000001</v>
      </c>
      <c r="K16507" s="3" t="str" cm="1">
        <f t="array" ref="K16507">_xlfn.LET(_xlpm.d,UPPER(TRIM(CLEAN(SUBSTITUTE(F16507,CHAR(160),"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08" spans="2:11" hidden="1" x14ac:dyDescent="0.25">
      <c r="B16508" s="20">
        <v>46002</v>
      </c>
      <c r="C16508" s="2" t="s">
        <v>1</v>
      </c>
      <c r="D16508" s="2" t="s">
        <v>3338</v>
      </c>
      <c r="E16508" s="2" t="s">
        <v>170</v>
      </c>
      <c r="F16508" s="2" t="s">
        <v>4969</v>
      </c>
      <c r="G16508" s="5">
        <v>70</v>
      </c>
      <c r="H16508" s="5">
        <v>31.8</v>
      </c>
      <c r="I16508" s="5">
        <v>2226</v>
      </c>
      <c r="J16508" s="5">
        <v>17255683.31000001</v>
      </c>
      <c r="K16508" s="3" t="str" cm="1">
        <f t="array" ref="K16508">_xlfn.LET(_xlpm.d,UPPER(TRIM(CLEAN(SUBSTITUTE(F16508,CHAR(160),"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09" spans="2:11" hidden="1" x14ac:dyDescent="0.25">
      <c r="B16509" s="20">
        <v>46002</v>
      </c>
      <c r="C16509" s="2" t="s">
        <v>1</v>
      </c>
      <c r="D16509" s="2" t="s">
        <v>3711</v>
      </c>
      <c r="E16509" s="2" t="s">
        <v>64</v>
      </c>
      <c r="F16509" s="2" t="s">
        <v>4969</v>
      </c>
      <c r="G16509" s="5">
        <v>30</v>
      </c>
      <c r="H16509" s="5">
        <v>31.8</v>
      </c>
      <c r="I16509" s="5">
        <v>954</v>
      </c>
      <c r="J16509" s="5">
        <v>17256637.31000001</v>
      </c>
      <c r="K16509" s="3" t="str" cm="1">
        <f t="array" ref="K16509">_xlfn.LET(_xlpm.d,UPPER(TRIM(CLEAN(SUBSTITUTE(F16509,CHAR(160),"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10" spans="2:11" hidden="1" x14ac:dyDescent="0.25">
      <c r="B16510" s="20">
        <v>46002</v>
      </c>
      <c r="C16510" s="2" t="s">
        <v>1</v>
      </c>
      <c r="D16510" s="2" t="s">
        <v>3339</v>
      </c>
      <c r="E16510" s="2" t="s">
        <v>224</v>
      </c>
      <c r="F16510" s="2" t="s">
        <v>4969</v>
      </c>
      <c r="G16510" s="5">
        <v>800</v>
      </c>
      <c r="H16510" s="5">
        <v>33.5</v>
      </c>
      <c r="I16510" s="5">
        <v>26800</v>
      </c>
      <c r="J16510" s="5">
        <v>17283437.31000001</v>
      </c>
      <c r="K16510" s="3" t="str" cm="1">
        <f t="array" ref="K16510">_xlfn.LET(_xlpm.d,UPPER(TRIM(CLEAN(SUBSTITUTE(F16510,CHAR(160),"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11" spans="2:11" hidden="1" x14ac:dyDescent="0.25">
      <c r="B16511" s="20">
        <v>46002</v>
      </c>
      <c r="C16511" s="2" t="s">
        <v>1</v>
      </c>
      <c r="D16511" s="2" t="s">
        <v>3340</v>
      </c>
      <c r="E16511" s="2" t="s">
        <v>228</v>
      </c>
      <c r="F16511" s="2" t="s">
        <v>4969</v>
      </c>
      <c r="G16511" s="5">
        <v>600</v>
      </c>
      <c r="H16511" s="5">
        <v>33.5</v>
      </c>
      <c r="I16511" s="5">
        <v>20100</v>
      </c>
      <c r="J16511" s="5">
        <v>17303537.31000001</v>
      </c>
      <c r="K16511" s="3" t="str" cm="1">
        <f t="array" ref="K16511">_xlfn.LET(_xlpm.d,UPPER(TRIM(CLEAN(SUBSTITUTE(F16511,CHAR(160),"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12" spans="2:11" hidden="1" x14ac:dyDescent="0.25">
      <c r="B16512" s="20">
        <v>46002</v>
      </c>
      <c r="C16512" s="2" t="s">
        <v>1</v>
      </c>
      <c r="D16512" s="2" t="s">
        <v>5679</v>
      </c>
      <c r="E16512" s="2" t="s">
        <v>226</v>
      </c>
      <c r="F16512" s="2" t="s">
        <v>4969</v>
      </c>
      <c r="G16512" s="5">
        <v>350</v>
      </c>
      <c r="H16512" s="5">
        <v>33.5</v>
      </c>
      <c r="I16512" s="5">
        <v>11725</v>
      </c>
      <c r="J16512" s="5">
        <v>17315262.31000001</v>
      </c>
      <c r="K16512" s="3" t="str" cm="1">
        <f t="array" ref="K16512">_xlfn.LET(_xlpm.d,UPPER(TRIM(CLEAN(SUBSTITUTE(F16512,CHAR(160),"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13" spans="2:11" hidden="1" x14ac:dyDescent="0.25">
      <c r="B16513" s="20">
        <v>46002</v>
      </c>
      <c r="C16513" s="2" t="s">
        <v>1</v>
      </c>
      <c r="D16513" s="2" t="s">
        <v>3341</v>
      </c>
      <c r="E16513" s="2" t="s">
        <v>305</v>
      </c>
      <c r="F16513" s="2" t="s">
        <v>4969</v>
      </c>
      <c r="G16513" s="5">
        <v>670</v>
      </c>
      <c r="H16513" s="5">
        <v>33.5</v>
      </c>
      <c r="I16513" s="5">
        <v>22445</v>
      </c>
      <c r="J16513" s="5">
        <v>17337707.31000001</v>
      </c>
      <c r="K16513" s="3" t="str" cm="1">
        <f t="array" ref="K16513">_xlfn.LET(_xlpm.d,UPPER(TRIM(CLEAN(SUBSTITUTE(F16513,CHAR(160),"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14" spans="2:11" hidden="1" x14ac:dyDescent="0.25">
      <c r="B16514" s="20">
        <v>46003</v>
      </c>
      <c r="C16514" s="2" t="s">
        <v>1</v>
      </c>
      <c r="D16514" s="2" t="s">
        <v>3342</v>
      </c>
      <c r="E16514" s="2" t="s">
        <v>268</v>
      </c>
      <c r="F16514" s="2" t="s">
        <v>4969</v>
      </c>
      <c r="G16514" s="5">
        <v>210</v>
      </c>
      <c r="H16514" s="5">
        <v>33.5</v>
      </c>
      <c r="I16514" s="5">
        <v>7035</v>
      </c>
      <c r="J16514" s="5">
        <v>17344742.31000001</v>
      </c>
      <c r="K16514" s="3" t="str" cm="1">
        <f t="array" ref="K16514">_xlfn.LET(_xlpm.d,UPPER(TRIM(CLEAN(SUBSTITUTE(F16514,CHAR(160),"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15" spans="2:11" hidden="1" x14ac:dyDescent="0.25">
      <c r="B16515" s="20">
        <v>46003</v>
      </c>
      <c r="C16515" s="2" t="s">
        <v>1</v>
      </c>
      <c r="D16515" s="2" t="s">
        <v>3343</v>
      </c>
      <c r="E16515" s="2" t="s">
        <v>168</v>
      </c>
      <c r="F16515" s="2" t="s">
        <v>4969</v>
      </c>
      <c r="G16515" s="5">
        <v>130</v>
      </c>
      <c r="H16515" s="5">
        <v>33.5</v>
      </c>
      <c r="I16515" s="5">
        <v>4355</v>
      </c>
      <c r="J16515" s="5">
        <v>17349097.31000001</v>
      </c>
      <c r="K16515" s="3" t="str" cm="1">
        <f t="array" ref="K16515">_xlfn.LET(_xlpm.d,UPPER(TRIM(CLEAN(SUBSTITUTE(F16515,CHAR(160),"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16" spans="2:11" hidden="1" x14ac:dyDescent="0.25">
      <c r="B16516" s="20">
        <v>46003</v>
      </c>
      <c r="C16516" s="2" t="s">
        <v>1</v>
      </c>
      <c r="D16516" s="2" t="s">
        <v>2251</v>
      </c>
      <c r="E16516" s="2" t="s">
        <v>485</v>
      </c>
      <c r="F16516" s="2" t="s">
        <v>4969</v>
      </c>
      <c r="G16516" s="5">
        <v>200</v>
      </c>
      <c r="H16516" s="5">
        <v>29.95</v>
      </c>
      <c r="I16516" s="5">
        <v>5990</v>
      </c>
      <c r="J16516" s="5">
        <v>17355087.31000001</v>
      </c>
      <c r="K16516" s="3" t="str" cm="1">
        <f t="array" ref="K16516">_xlfn.LET(_xlpm.d,UPPER(TRIM(CLEAN(SUBSTITUTE(F16516,CHAR(160),"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17" spans="2:11" hidden="1" x14ac:dyDescent="0.25">
      <c r="B16517" s="20">
        <v>46003</v>
      </c>
      <c r="C16517" s="2" t="s">
        <v>1</v>
      </c>
      <c r="D16517" s="2" t="s">
        <v>138</v>
      </c>
      <c r="E16517" s="2" t="s">
        <v>139</v>
      </c>
      <c r="F16517" s="2" t="s">
        <v>4969</v>
      </c>
      <c r="G16517" s="5">
        <v>480</v>
      </c>
      <c r="H16517" s="5">
        <v>31.8</v>
      </c>
      <c r="I16517" s="5">
        <v>15264</v>
      </c>
      <c r="J16517" s="5">
        <v>17370351.31000001</v>
      </c>
      <c r="K16517" s="3" t="str" cm="1">
        <f t="array" ref="K16517">_xlfn.LET(_xlpm.d,UPPER(TRIM(CLEAN(SUBSTITUTE(F16517,CHAR(160),"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18" spans="2:11" hidden="1" x14ac:dyDescent="0.25">
      <c r="B16518" s="20">
        <v>46003</v>
      </c>
      <c r="C16518" s="2" t="s">
        <v>1</v>
      </c>
      <c r="D16518" s="2" t="s">
        <v>2252</v>
      </c>
      <c r="E16518" s="2" t="s">
        <v>78</v>
      </c>
      <c r="F16518" s="2" t="s">
        <v>4969</v>
      </c>
      <c r="G16518" s="5">
        <v>200</v>
      </c>
      <c r="H16518" s="5">
        <v>33.5</v>
      </c>
      <c r="I16518" s="5">
        <v>6700</v>
      </c>
      <c r="J16518" s="5">
        <v>17377051.31000001</v>
      </c>
      <c r="K16518" s="3" t="str" cm="1">
        <f t="array" ref="K16518">_xlfn.LET(_xlpm.d,UPPER(TRIM(CLEAN(SUBSTITUTE(F16518,CHAR(160),"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19" spans="2:11" hidden="1" x14ac:dyDescent="0.25">
      <c r="B16519" s="20">
        <v>46003</v>
      </c>
      <c r="C16519" s="2" t="s">
        <v>1</v>
      </c>
      <c r="D16519" s="2" t="s">
        <v>380</v>
      </c>
      <c r="E16519" s="2" t="s">
        <v>236</v>
      </c>
      <c r="F16519" s="2" t="s">
        <v>4969</v>
      </c>
      <c r="G16519" s="5">
        <v>150</v>
      </c>
      <c r="H16519" s="5">
        <v>33.5</v>
      </c>
      <c r="I16519" s="5">
        <v>5025</v>
      </c>
      <c r="J16519" s="5">
        <v>17382076.31000001</v>
      </c>
      <c r="K16519" s="3" t="str" cm="1">
        <f t="array" ref="K16519">_xlfn.LET(_xlpm.d,UPPER(TRIM(CLEAN(SUBSTITUTE(F16519,CHAR(160),"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20" spans="2:11" hidden="1" x14ac:dyDescent="0.25">
      <c r="B16520" s="20">
        <v>46003</v>
      </c>
      <c r="C16520" s="2" t="s">
        <v>1</v>
      </c>
      <c r="D16520" s="2" t="s">
        <v>381</v>
      </c>
      <c r="E16520" s="2" t="s">
        <v>154</v>
      </c>
      <c r="F16520" s="2" t="s">
        <v>4969</v>
      </c>
      <c r="G16520" s="5">
        <v>330</v>
      </c>
      <c r="H16520" s="5">
        <v>33.5</v>
      </c>
      <c r="I16520" s="5">
        <v>11055</v>
      </c>
      <c r="J16520" s="5">
        <v>17393131.31000001</v>
      </c>
      <c r="K16520" s="3" t="str" cm="1">
        <f t="array" ref="K16520">_xlfn.LET(_xlpm.d,UPPER(TRIM(CLEAN(SUBSTITUTE(F16520,CHAR(160),"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21" spans="2:11" hidden="1" x14ac:dyDescent="0.25">
      <c r="B16521" s="20">
        <v>46003</v>
      </c>
      <c r="C16521" s="2" t="s">
        <v>1</v>
      </c>
      <c r="D16521" s="2" t="s">
        <v>3344</v>
      </c>
      <c r="E16521" s="2" t="s">
        <v>241</v>
      </c>
      <c r="F16521" s="2" t="s">
        <v>4969</v>
      </c>
      <c r="G16521" s="5">
        <v>80</v>
      </c>
      <c r="H16521" s="5">
        <v>33.5</v>
      </c>
      <c r="I16521" s="5">
        <v>2680</v>
      </c>
      <c r="J16521" s="5">
        <v>17395811.31000001</v>
      </c>
      <c r="K16521" s="3" t="str" cm="1">
        <f t="array" ref="K16521">_xlfn.LET(_xlpm.d,UPPER(TRIM(CLEAN(SUBSTITUTE(F16521,CHAR(160),"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22" spans="2:11" hidden="1" x14ac:dyDescent="0.25">
      <c r="B16522" s="20">
        <v>46003</v>
      </c>
      <c r="C16522" s="2" t="s">
        <v>1</v>
      </c>
      <c r="D16522" s="2" t="s">
        <v>3345</v>
      </c>
      <c r="E16522" s="2" t="s">
        <v>195</v>
      </c>
      <c r="F16522" s="2" t="s">
        <v>4969</v>
      </c>
      <c r="G16522" s="5">
        <v>280</v>
      </c>
      <c r="H16522" s="5">
        <v>33.5</v>
      </c>
      <c r="I16522" s="5">
        <v>9380</v>
      </c>
      <c r="J16522" s="5">
        <v>17405191.31000001</v>
      </c>
      <c r="K16522" s="3" t="str" cm="1">
        <f t="array" ref="K16522">_xlfn.LET(_xlpm.d,UPPER(TRIM(CLEAN(SUBSTITUTE(F16522,CHAR(160),"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23" spans="2:11" hidden="1" x14ac:dyDescent="0.25">
      <c r="B16523" s="20">
        <v>46003</v>
      </c>
      <c r="C16523" s="2" t="s">
        <v>1</v>
      </c>
      <c r="D16523" s="2" t="s">
        <v>2253</v>
      </c>
      <c r="E16523" s="2" t="s">
        <v>243</v>
      </c>
      <c r="F16523" s="2" t="s">
        <v>4969</v>
      </c>
      <c r="G16523" s="5">
        <v>100</v>
      </c>
      <c r="H16523" s="5">
        <v>33.5</v>
      </c>
      <c r="I16523" s="5">
        <v>3350</v>
      </c>
      <c r="J16523" s="5">
        <v>17408541.31000001</v>
      </c>
      <c r="K16523" s="3" t="str" cm="1">
        <f t="array" ref="K16523">_xlfn.LET(_xlpm.d,UPPER(TRIM(CLEAN(SUBSTITUTE(F16523,CHAR(160),"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24" spans="2:11" hidden="1" x14ac:dyDescent="0.25">
      <c r="B16524" s="20">
        <v>46003</v>
      </c>
      <c r="C16524" s="2" t="s">
        <v>1</v>
      </c>
      <c r="D16524" s="2" t="s">
        <v>382</v>
      </c>
      <c r="E16524" s="2" t="s">
        <v>165</v>
      </c>
      <c r="F16524" s="2" t="s">
        <v>4969</v>
      </c>
      <c r="G16524" s="5">
        <v>100</v>
      </c>
      <c r="H16524" s="5">
        <v>33.5</v>
      </c>
      <c r="I16524" s="5">
        <v>3350</v>
      </c>
      <c r="J16524" s="5">
        <v>17411891.31000001</v>
      </c>
      <c r="K16524" s="3" t="str" cm="1">
        <f t="array" ref="K16524">_xlfn.LET(_xlpm.d,UPPER(TRIM(CLEAN(SUBSTITUTE(F16524,CHAR(160),"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25" spans="2:11" hidden="1" x14ac:dyDescent="0.25">
      <c r="B16525" s="20">
        <v>46003</v>
      </c>
      <c r="C16525" s="2" t="s">
        <v>1</v>
      </c>
      <c r="D16525" s="2" t="s">
        <v>79</v>
      </c>
      <c r="E16525" s="2" t="s">
        <v>6</v>
      </c>
      <c r="F16525" s="2" t="s">
        <v>4969</v>
      </c>
      <c r="G16525" s="5">
        <v>145</v>
      </c>
      <c r="H16525" s="5">
        <v>33.99</v>
      </c>
      <c r="I16525" s="5">
        <v>4928.55</v>
      </c>
      <c r="J16525" s="5">
        <v>17416819.860000011</v>
      </c>
      <c r="K16525" s="3" t="str" cm="1">
        <f t="array" ref="K16525">_xlfn.LET(_xlpm.d,UPPER(TRIM(CLEAN(SUBSTITUTE(F16525,CHAR(160),"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26" spans="2:11" hidden="1" x14ac:dyDescent="0.25">
      <c r="B16526" s="20">
        <v>46003</v>
      </c>
      <c r="C16526" s="2" t="s">
        <v>1</v>
      </c>
      <c r="D16526" s="2" t="s">
        <v>3901</v>
      </c>
      <c r="E16526" s="2" t="s">
        <v>1701</v>
      </c>
      <c r="F16526" s="2" t="s">
        <v>4969</v>
      </c>
      <c r="G16526" s="5">
        <v>72</v>
      </c>
      <c r="H16526" s="5">
        <v>29.95</v>
      </c>
      <c r="I16526" s="5">
        <v>2156.4</v>
      </c>
      <c r="J16526" s="5">
        <v>17418976.260000009</v>
      </c>
      <c r="K16526" s="3" t="str" cm="1">
        <f t="array" ref="K16526">_xlfn.LET(_xlpm.d,UPPER(TRIM(CLEAN(SUBSTITUTE(F16526,CHAR(160),"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27" spans="2:11" hidden="1" x14ac:dyDescent="0.25">
      <c r="B16527" s="20">
        <v>46003</v>
      </c>
      <c r="C16527" s="2" t="s">
        <v>1</v>
      </c>
      <c r="D16527" s="2" t="s">
        <v>5680</v>
      </c>
      <c r="E16527" s="2" t="s">
        <v>2165</v>
      </c>
      <c r="F16527" s="2" t="s">
        <v>4969</v>
      </c>
      <c r="G16527" s="5">
        <v>25</v>
      </c>
      <c r="H16527" s="5">
        <v>31.8</v>
      </c>
      <c r="I16527" s="5">
        <v>795</v>
      </c>
      <c r="J16527" s="5">
        <v>17419771.260000009</v>
      </c>
      <c r="K16527" s="3" t="str" cm="1">
        <f t="array" ref="K16527">_xlfn.LET(_xlpm.d,UPPER(TRIM(CLEAN(SUBSTITUTE(F16527,CHAR(160),"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28" spans="2:11" hidden="1" x14ac:dyDescent="0.25">
      <c r="B16528" s="20">
        <v>46003</v>
      </c>
      <c r="C16528" s="2" t="s">
        <v>1</v>
      </c>
      <c r="D16528" s="2" t="s">
        <v>3346</v>
      </c>
      <c r="E16528" s="2" t="s">
        <v>120</v>
      </c>
      <c r="F16528" s="2" t="s">
        <v>4969</v>
      </c>
      <c r="G16528" s="5">
        <v>65</v>
      </c>
      <c r="H16528" s="5">
        <v>33.5</v>
      </c>
      <c r="I16528" s="5">
        <v>2177.5</v>
      </c>
      <c r="J16528" s="5">
        <v>17421948.760000009</v>
      </c>
      <c r="K16528" s="3" t="str" cm="1">
        <f t="array" ref="K16528">_xlfn.LET(_xlpm.d,UPPER(TRIM(CLEAN(SUBSTITUTE(F16528,CHAR(160),"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29" spans="2:11" hidden="1" x14ac:dyDescent="0.25">
      <c r="B16529" s="20">
        <v>46006</v>
      </c>
      <c r="C16529" s="2" t="s">
        <v>1</v>
      </c>
      <c r="D16529" s="2" t="s">
        <v>4293</v>
      </c>
      <c r="E16529" s="2" t="s">
        <v>73</v>
      </c>
      <c r="F16529" s="2" t="s">
        <v>4969</v>
      </c>
      <c r="G16529" s="5">
        <v>10</v>
      </c>
      <c r="H16529" s="5">
        <v>31.8</v>
      </c>
      <c r="I16529" s="5">
        <v>318</v>
      </c>
      <c r="J16529" s="5">
        <v>17422266.760000009</v>
      </c>
      <c r="K16529" s="3" t="str" cm="1">
        <f t="array" ref="K16529">_xlfn.LET(_xlpm.d,UPPER(TRIM(CLEAN(SUBSTITUTE(F16529,CHAR(160),"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30" spans="2:11" hidden="1" x14ac:dyDescent="0.25">
      <c r="B16530" s="20">
        <v>46006</v>
      </c>
      <c r="C16530" s="2" t="s">
        <v>1</v>
      </c>
      <c r="D16530" s="2" t="s">
        <v>3348</v>
      </c>
      <c r="E16530" s="2" t="s">
        <v>874</v>
      </c>
      <c r="F16530" s="2" t="s">
        <v>4969</v>
      </c>
      <c r="G16530" s="5">
        <v>500</v>
      </c>
      <c r="H16530" s="5">
        <v>25.95</v>
      </c>
      <c r="I16530" s="5">
        <v>12975</v>
      </c>
      <c r="J16530" s="5">
        <v>17435241.760000009</v>
      </c>
      <c r="K16530" s="3" t="str" cm="1">
        <f t="array" ref="K16530">_xlfn.LET(_xlpm.d,UPPER(TRIM(CLEAN(SUBSTITUTE(F16530,CHAR(160),"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31" spans="2:11" hidden="1" x14ac:dyDescent="0.25">
      <c r="B16531" s="20">
        <v>46006</v>
      </c>
      <c r="C16531" s="2" t="s">
        <v>1</v>
      </c>
      <c r="D16531" s="2" t="s">
        <v>5681</v>
      </c>
      <c r="E16531" s="2" t="s">
        <v>3</v>
      </c>
      <c r="F16531" s="2" t="s">
        <v>4969</v>
      </c>
      <c r="G16531" s="5">
        <v>20</v>
      </c>
      <c r="H16531" s="5">
        <v>31.8</v>
      </c>
      <c r="I16531" s="5">
        <v>636</v>
      </c>
      <c r="J16531" s="5">
        <v>17435877.760000009</v>
      </c>
      <c r="K16531" s="3" t="str" cm="1">
        <f t="array" ref="K16531">_xlfn.LET(_xlpm.d,UPPER(TRIM(CLEAN(SUBSTITUTE(F16531,CHAR(160),"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32" spans="2:11" hidden="1" x14ac:dyDescent="0.25">
      <c r="B16532" s="20">
        <v>46006</v>
      </c>
      <c r="C16532" s="2" t="s">
        <v>1</v>
      </c>
      <c r="D16532" s="2" t="s">
        <v>3350</v>
      </c>
      <c r="E16532" s="2" t="s">
        <v>241</v>
      </c>
      <c r="F16532" s="2" t="s">
        <v>4969</v>
      </c>
      <c r="G16532" s="5">
        <v>80</v>
      </c>
      <c r="H16532" s="5">
        <v>33.5</v>
      </c>
      <c r="I16532" s="5">
        <v>2680</v>
      </c>
      <c r="J16532" s="5">
        <v>17438557.760000009</v>
      </c>
      <c r="K16532" s="3" t="str" cm="1">
        <f t="array" ref="K16532">_xlfn.LET(_xlpm.d,UPPER(TRIM(CLEAN(SUBSTITUTE(F16532,CHAR(160),"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33" spans="2:11" hidden="1" x14ac:dyDescent="0.25">
      <c r="B16533" s="20">
        <v>46006</v>
      </c>
      <c r="C16533" s="2" t="s">
        <v>1</v>
      </c>
      <c r="D16533" s="2" t="s">
        <v>5682</v>
      </c>
      <c r="E16533" s="2" t="s">
        <v>248</v>
      </c>
      <c r="F16533" s="2" t="s">
        <v>4969</v>
      </c>
      <c r="G16533" s="5">
        <v>200</v>
      </c>
      <c r="H16533" s="5">
        <v>33.5</v>
      </c>
      <c r="I16533" s="5">
        <v>6700</v>
      </c>
      <c r="J16533" s="5">
        <v>17445257.760000009</v>
      </c>
      <c r="K16533" s="3" t="str" cm="1">
        <f t="array" ref="K16533">_xlfn.LET(_xlpm.d,UPPER(TRIM(CLEAN(SUBSTITUTE(F16533,CHAR(160),"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34" spans="2:11" hidden="1" x14ac:dyDescent="0.25">
      <c r="B16534" s="20">
        <v>46006</v>
      </c>
      <c r="C16534" s="2" t="s">
        <v>1</v>
      </c>
      <c r="D16534" s="2" t="s">
        <v>3351</v>
      </c>
      <c r="E16534" s="2" t="s">
        <v>254</v>
      </c>
      <c r="F16534" s="2" t="s">
        <v>4969</v>
      </c>
      <c r="G16534" s="5">
        <v>100</v>
      </c>
      <c r="H16534" s="5">
        <v>33.5</v>
      </c>
      <c r="I16534" s="5">
        <v>3350</v>
      </c>
      <c r="J16534" s="5">
        <v>17448607.760000009</v>
      </c>
      <c r="K16534" s="3" t="str" cm="1">
        <f t="array" ref="K16534">_xlfn.LET(_xlpm.d,UPPER(TRIM(CLEAN(SUBSTITUTE(F16534,CHAR(160),"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35" spans="2:11" hidden="1" x14ac:dyDescent="0.25">
      <c r="B16535" s="20">
        <v>46006</v>
      </c>
      <c r="C16535" s="2" t="s">
        <v>1</v>
      </c>
      <c r="D16535" s="2" t="s">
        <v>5683</v>
      </c>
      <c r="E16535" s="2" t="s">
        <v>160</v>
      </c>
      <c r="F16535" s="2" t="s">
        <v>5176</v>
      </c>
      <c r="G16535" s="5">
        <v>120</v>
      </c>
      <c r="H16535" s="5">
        <v>33.5</v>
      </c>
      <c r="I16535" s="5">
        <v>4020</v>
      </c>
      <c r="J16535" s="5">
        <v>17452627.760000009</v>
      </c>
      <c r="K16535" s="3" t="str" cm="1">
        <f t="array" ref="K16535">_xlfn.LET(_xlpm.d,UPPER(TRIM(CLEAN(SUBSTITUTE(F16535,CHAR(160),"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36" spans="2:11" hidden="1" x14ac:dyDescent="0.25">
      <c r="B16536" s="20">
        <v>46008</v>
      </c>
      <c r="C16536" s="2" t="s">
        <v>1</v>
      </c>
      <c r="D16536" s="2" t="s">
        <v>2254</v>
      </c>
      <c r="E16536" s="2" t="s">
        <v>234</v>
      </c>
      <c r="F16536" s="2" t="s">
        <v>4969</v>
      </c>
      <c r="G16536" s="5">
        <v>180</v>
      </c>
      <c r="H16536" s="5">
        <v>33.5</v>
      </c>
      <c r="I16536" s="5">
        <v>6030</v>
      </c>
      <c r="J16536" s="5">
        <v>17458657.760000009</v>
      </c>
      <c r="K16536" s="3" t="str" cm="1">
        <f t="array" ref="K16536">_xlfn.LET(_xlpm.d,UPPER(TRIM(CLEAN(SUBSTITUTE(F16536,CHAR(160),"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37" spans="2:11" hidden="1" x14ac:dyDescent="0.25">
      <c r="B16537" s="20">
        <v>46008</v>
      </c>
      <c r="C16537" s="2" t="s">
        <v>1</v>
      </c>
      <c r="D16537" s="2" t="s">
        <v>383</v>
      </c>
      <c r="E16537" s="2" t="s">
        <v>273</v>
      </c>
      <c r="F16537" s="2" t="s">
        <v>4969</v>
      </c>
      <c r="G16537" s="5">
        <v>120</v>
      </c>
      <c r="H16537" s="5">
        <v>33.5</v>
      </c>
      <c r="I16537" s="5">
        <v>4020</v>
      </c>
      <c r="J16537" s="5">
        <v>17462677.760000009</v>
      </c>
      <c r="K16537" s="3" t="str" cm="1">
        <f t="array" ref="K16537">_xlfn.LET(_xlpm.d,UPPER(TRIM(CLEAN(SUBSTITUTE(F16537,CHAR(160),"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38" spans="2:11" hidden="1" x14ac:dyDescent="0.25">
      <c r="B16538" s="20">
        <v>46008</v>
      </c>
      <c r="C16538" s="2" t="s">
        <v>1</v>
      </c>
      <c r="D16538" s="2" t="s">
        <v>384</v>
      </c>
      <c r="E16538" s="2" t="s">
        <v>266</v>
      </c>
      <c r="F16538" s="2" t="s">
        <v>4969</v>
      </c>
      <c r="G16538" s="5">
        <v>150</v>
      </c>
      <c r="H16538" s="5">
        <v>33.5</v>
      </c>
      <c r="I16538" s="5">
        <v>5025</v>
      </c>
      <c r="J16538" s="5">
        <v>17467702.760000009</v>
      </c>
      <c r="K16538" s="3" t="str" cm="1">
        <f t="array" ref="K16538">_xlfn.LET(_xlpm.d,UPPER(TRIM(CLEAN(SUBSTITUTE(F16538,CHAR(160),"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39" spans="2:11" hidden="1" x14ac:dyDescent="0.25">
      <c r="B16539" s="20">
        <v>46008</v>
      </c>
      <c r="C16539" s="2" t="s">
        <v>1</v>
      </c>
      <c r="D16539" s="2" t="s">
        <v>3352</v>
      </c>
      <c r="E16539" s="2" t="s">
        <v>232</v>
      </c>
      <c r="F16539" s="2" t="s">
        <v>4969</v>
      </c>
      <c r="G16539" s="5">
        <v>150</v>
      </c>
      <c r="H16539" s="5">
        <v>33.5</v>
      </c>
      <c r="I16539" s="5">
        <v>5025</v>
      </c>
      <c r="J16539" s="5">
        <v>17472727.760000009</v>
      </c>
      <c r="K16539" s="3" t="str" cm="1">
        <f t="array" ref="K16539">_xlfn.LET(_xlpm.d,UPPER(TRIM(CLEAN(SUBSTITUTE(F16539,CHAR(160),"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40" spans="2:11" hidden="1" x14ac:dyDescent="0.25">
      <c r="B16540" s="20">
        <v>46008</v>
      </c>
      <c r="C16540" s="2" t="s">
        <v>1</v>
      </c>
      <c r="D16540" s="2" t="s">
        <v>5684</v>
      </c>
      <c r="E16540" s="2" t="s">
        <v>276</v>
      </c>
      <c r="F16540" s="2" t="s">
        <v>4969</v>
      </c>
      <c r="G16540" s="5">
        <v>120</v>
      </c>
      <c r="H16540" s="5">
        <v>33.5</v>
      </c>
      <c r="I16540" s="5">
        <v>4020</v>
      </c>
      <c r="J16540" s="5">
        <v>17476747.760000009</v>
      </c>
      <c r="K16540" s="3" t="str" cm="1">
        <f t="array" ref="K16540">_xlfn.LET(_xlpm.d,UPPER(TRIM(CLEAN(SUBSTITUTE(F16540,CHAR(160),"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41" spans="2:11" hidden="1" x14ac:dyDescent="0.25">
      <c r="B16541" s="20">
        <v>46008</v>
      </c>
      <c r="C16541" s="2" t="s">
        <v>1</v>
      </c>
      <c r="D16541" s="2" t="s">
        <v>1183</v>
      </c>
      <c r="E16541" s="2" t="s">
        <v>162</v>
      </c>
      <c r="F16541" s="2" t="s">
        <v>4969</v>
      </c>
      <c r="G16541" s="5">
        <v>500</v>
      </c>
      <c r="H16541" s="5">
        <v>33.5</v>
      </c>
      <c r="I16541" s="5">
        <v>16750</v>
      </c>
      <c r="J16541" s="5">
        <v>17493497.760000009</v>
      </c>
      <c r="K16541" s="3" t="str" cm="1">
        <f t="array" ref="K16541">_xlfn.LET(_xlpm.d,UPPER(TRIM(CLEAN(SUBSTITUTE(F16541,CHAR(160),"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42" spans="2:11" hidden="1" x14ac:dyDescent="0.25">
      <c r="B16542" s="20">
        <v>46008</v>
      </c>
      <c r="C16542" s="2" t="s">
        <v>1</v>
      </c>
      <c r="D16542" s="2" t="s">
        <v>140</v>
      </c>
      <c r="E16542" s="2" t="s">
        <v>141</v>
      </c>
      <c r="F16542" s="2" t="s">
        <v>4969</v>
      </c>
      <c r="G16542" s="5">
        <v>180</v>
      </c>
      <c r="H16542" s="5">
        <v>33.5</v>
      </c>
      <c r="I16542" s="5">
        <v>6030</v>
      </c>
      <c r="J16542" s="5">
        <v>17499527.760000009</v>
      </c>
      <c r="K16542" s="3" t="str" cm="1">
        <f t="array" ref="K16542">_xlfn.LET(_xlpm.d,UPPER(TRIM(CLEAN(SUBSTITUTE(F16542,CHAR(160),"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43" spans="2:11" hidden="1" x14ac:dyDescent="0.25">
      <c r="B16543" s="20">
        <v>46008</v>
      </c>
      <c r="C16543" s="2" t="s">
        <v>1</v>
      </c>
      <c r="D16543" s="2" t="s">
        <v>142</v>
      </c>
      <c r="E16543" s="2" t="s">
        <v>143</v>
      </c>
      <c r="F16543" s="2" t="s">
        <v>4969</v>
      </c>
      <c r="G16543" s="5">
        <v>380</v>
      </c>
      <c r="H16543" s="5">
        <v>33.5</v>
      </c>
      <c r="I16543" s="5">
        <v>12730</v>
      </c>
      <c r="J16543" s="5">
        <v>17512257.760000009</v>
      </c>
      <c r="K16543" s="3" t="str" cm="1">
        <f t="array" ref="K16543">_xlfn.LET(_xlpm.d,UPPER(TRIM(CLEAN(SUBSTITUTE(F16543,CHAR(160),"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44" spans="2:11" hidden="1" x14ac:dyDescent="0.25">
      <c r="B16544" s="20">
        <v>46008</v>
      </c>
      <c r="C16544" s="2" t="s">
        <v>1</v>
      </c>
      <c r="D16544" s="2" t="s">
        <v>4799</v>
      </c>
      <c r="E16544" s="2" t="s">
        <v>485</v>
      </c>
      <c r="F16544" s="2" t="s">
        <v>4969</v>
      </c>
      <c r="G16544" s="5">
        <v>180</v>
      </c>
      <c r="H16544" s="5">
        <v>29.95</v>
      </c>
      <c r="I16544" s="5">
        <v>5391</v>
      </c>
      <c r="J16544" s="5">
        <v>17517648.760000009</v>
      </c>
      <c r="K16544" s="3" t="str" cm="1">
        <f t="array" ref="K16544">_xlfn.LET(_xlpm.d,UPPER(TRIM(CLEAN(SUBSTITUTE(F16544,CHAR(160),"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45" spans="2:11" hidden="1" x14ac:dyDescent="0.25">
      <c r="B16545" s="20">
        <v>46008</v>
      </c>
      <c r="C16545" s="2" t="s">
        <v>1</v>
      </c>
      <c r="D16545" s="2" t="s">
        <v>4526</v>
      </c>
      <c r="E16545" s="2" t="s">
        <v>41</v>
      </c>
      <c r="F16545" s="2" t="s">
        <v>4969</v>
      </c>
      <c r="G16545" s="5">
        <v>100</v>
      </c>
      <c r="H16545" s="5">
        <v>31.8</v>
      </c>
      <c r="I16545" s="5">
        <v>3180</v>
      </c>
      <c r="J16545" s="5">
        <v>17520828.760000009</v>
      </c>
      <c r="K16545" s="3" t="str" cm="1">
        <f t="array" ref="K16545">_xlfn.LET(_xlpm.d,UPPER(TRIM(CLEAN(SUBSTITUTE(F16545,CHAR(160),"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46" spans="2:11" hidden="1" x14ac:dyDescent="0.25">
      <c r="B16546" s="20">
        <v>46008</v>
      </c>
      <c r="C16546" s="2" t="s">
        <v>1</v>
      </c>
      <c r="D16546" s="2" t="s">
        <v>3354</v>
      </c>
      <c r="E16546" s="2" t="s">
        <v>311</v>
      </c>
      <c r="F16546" s="2" t="s">
        <v>4969</v>
      </c>
      <c r="G16546" s="5">
        <v>700</v>
      </c>
      <c r="H16546" s="5">
        <v>33.5</v>
      </c>
      <c r="I16546" s="5">
        <v>23450</v>
      </c>
      <c r="J16546" s="5">
        <v>17544278.760000009</v>
      </c>
      <c r="K16546" s="3" t="str" cm="1">
        <f t="array" ref="K16546">_xlfn.LET(_xlpm.d,UPPER(TRIM(CLEAN(SUBSTITUTE(F16546,CHAR(160),"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47" spans="2:11" hidden="1" x14ac:dyDescent="0.25">
      <c r="B16547" s="20">
        <v>46009</v>
      </c>
      <c r="C16547" s="2" t="s">
        <v>1</v>
      </c>
      <c r="D16547" s="2" t="s">
        <v>2255</v>
      </c>
      <c r="E16547" s="2" t="s">
        <v>78</v>
      </c>
      <c r="F16547" s="2" t="s">
        <v>4969</v>
      </c>
      <c r="G16547" s="5">
        <v>200</v>
      </c>
      <c r="H16547" s="5">
        <v>33.5</v>
      </c>
      <c r="I16547" s="5">
        <v>6700</v>
      </c>
      <c r="J16547" s="5">
        <v>17550978.760000009</v>
      </c>
      <c r="K16547" s="3" t="str" cm="1">
        <f t="array" ref="K16547">_xlfn.LET(_xlpm.d,UPPER(TRIM(CLEAN(SUBSTITUTE(F16547,CHAR(160),"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48" spans="2:11" hidden="1" x14ac:dyDescent="0.25">
      <c r="B16548" s="20">
        <v>46009</v>
      </c>
      <c r="C16548" s="2" t="s">
        <v>1</v>
      </c>
      <c r="D16548" s="2" t="s">
        <v>1184</v>
      </c>
      <c r="E16548" s="2" t="s">
        <v>192</v>
      </c>
      <c r="F16548" s="2" t="s">
        <v>4969</v>
      </c>
      <c r="G16548" s="5">
        <v>100</v>
      </c>
      <c r="H16548" s="5">
        <v>33.5</v>
      </c>
      <c r="I16548" s="5">
        <v>3350</v>
      </c>
      <c r="J16548" s="5">
        <v>17554328.760000009</v>
      </c>
      <c r="K16548" s="3" t="str" cm="1">
        <f t="array" ref="K16548">_xlfn.LET(_xlpm.d,UPPER(TRIM(CLEAN(SUBSTITUTE(F16548,CHAR(160),"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49" spans="2:11" hidden="1" x14ac:dyDescent="0.25">
      <c r="B16549" s="20">
        <v>46009</v>
      </c>
      <c r="C16549" s="2" t="s">
        <v>1</v>
      </c>
      <c r="D16549" s="2" t="s">
        <v>385</v>
      </c>
      <c r="E16549" s="2" t="s">
        <v>282</v>
      </c>
      <c r="F16549" s="2" t="s">
        <v>4969</v>
      </c>
      <c r="G16549" s="5">
        <v>180</v>
      </c>
      <c r="H16549" s="5">
        <v>33.5</v>
      </c>
      <c r="I16549" s="5">
        <v>6030</v>
      </c>
      <c r="J16549" s="5">
        <v>17560358.760000009</v>
      </c>
      <c r="K16549" s="3" t="str" cm="1">
        <f t="array" ref="K16549">_xlfn.LET(_xlpm.d,UPPER(TRIM(CLEAN(SUBSTITUTE(F16549,CHAR(160),"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50" spans="2:11" hidden="1" x14ac:dyDescent="0.25">
      <c r="B16550" s="20">
        <v>46009</v>
      </c>
      <c r="C16550" s="2" t="s">
        <v>1</v>
      </c>
      <c r="D16550" s="2" t="s">
        <v>1305</v>
      </c>
      <c r="E16550" s="2" t="s">
        <v>180</v>
      </c>
      <c r="F16550" s="2" t="s">
        <v>4969</v>
      </c>
      <c r="G16550" s="5">
        <v>210</v>
      </c>
      <c r="H16550" s="5">
        <v>33.5</v>
      </c>
      <c r="I16550" s="5">
        <v>7035</v>
      </c>
      <c r="J16550" s="5">
        <v>17567393.760000009</v>
      </c>
      <c r="K16550" s="3" t="str" cm="1">
        <f t="array" ref="K16550">_xlfn.LET(_xlpm.d,UPPER(TRIM(CLEAN(SUBSTITUTE(F16550,CHAR(160),"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51" spans="2:11" hidden="1" x14ac:dyDescent="0.25">
      <c r="B16551" s="20">
        <v>46009</v>
      </c>
      <c r="C16551" s="2" t="s">
        <v>1</v>
      </c>
      <c r="D16551" s="2" t="s">
        <v>1185</v>
      </c>
      <c r="E16551" s="2" t="s">
        <v>135</v>
      </c>
      <c r="F16551" s="2" t="s">
        <v>4969</v>
      </c>
      <c r="G16551" s="5">
        <v>130</v>
      </c>
      <c r="H16551" s="5">
        <v>33.5</v>
      </c>
      <c r="I16551" s="5">
        <v>4355</v>
      </c>
      <c r="J16551" s="5">
        <v>17571748.760000009</v>
      </c>
      <c r="K16551" s="3" t="str" cm="1">
        <f t="array" ref="K16551">_xlfn.LET(_xlpm.d,UPPER(TRIM(CLEAN(SUBSTITUTE(F16551,CHAR(160),"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52" spans="2:11" hidden="1" x14ac:dyDescent="0.25">
      <c r="B16552" s="20">
        <v>46009</v>
      </c>
      <c r="C16552" s="2" t="s">
        <v>1</v>
      </c>
      <c r="D16552" s="2" t="s">
        <v>1187</v>
      </c>
      <c r="E16552" s="2" t="s">
        <v>149</v>
      </c>
      <c r="F16552" s="2" t="s">
        <v>4969</v>
      </c>
      <c r="G16552" s="5">
        <v>200</v>
      </c>
      <c r="H16552" s="5">
        <v>33.5</v>
      </c>
      <c r="I16552" s="5">
        <v>6700</v>
      </c>
      <c r="J16552" s="5">
        <v>17578448.760000009</v>
      </c>
      <c r="K16552" s="3" t="str" cm="1">
        <f t="array" ref="K16552">_xlfn.LET(_xlpm.d,UPPER(TRIM(CLEAN(SUBSTITUTE(F16552,CHAR(160),"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53" spans="2:11" hidden="1" x14ac:dyDescent="0.25">
      <c r="B16553" s="20">
        <v>46009</v>
      </c>
      <c r="C16553" s="2" t="s">
        <v>1</v>
      </c>
      <c r="D16553" s="2" t="s">
        <v>144</v>
      </c>
      <c r="E16553" s="2" t="s">
        <v>145</v>
      </c>
      <c r="F16553" s="2" t="s">
        <v>4969</v>
      </c>
      <c r="G16553" s="5">
        <v>120</v>
      </c>
      <c r="H16553" s="5">
        <v>33.5</v>
      </c>
      <c r="I16553" s="5">
        <v>4020</v>
      </c>
      <c r="J16553" s="5">
        <v>17582468.760000009</v>
      </c>
      <c r="K16553" s="3" t="str" cm="1">
        <f t="array" ref="K16553">_xlfn.LET(_xlpm.d,UPPER(TRIM(CLEAN(SUBSTITUTE(F16553,CHAR(160),"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54" spans="2:11" hidden="1" x14ac:dyDescent="0.25">
      <c r="B16554" s="20">
        <v>46009</v>
      </c>
      <c r="C16554" s="2" t="s">
        <v>1</v>
      </c>
      <c r="D16554" s="2" t="s">
        <v>5685</v>
      </c>
      <c r="E16554" s="2" t="s">
        <v>61</v>
      </c>
      <c r="F16554" s="2" t="s">
        <v>4969</v>
      </c>
      <c r="G16554" s="5">
        <v>55</v>
      </c>
      <c r="H16554" s="5">
        <v>31.2</v>
      </c>
      <c r="I16554" s="5">
        <v>1716</v>
      </c>
      <c r="J16554" s="5">
        <v>17584184.760000009</v>
      </c>
      <c r="K16554" s="3" t="str" cm="1">
        <f t="array" ref="K16554">_xlfn.LET(_xlpm.d,UPPER(TRIM(CLEAN(SUBSTITUTE(F16554,CHAR(160),"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55" spans="2:11" hidden="1" x14ac:dyDescent="0.25">
      <c r="B16555" s="20">
        <v>46009</v>
      </c>
      <c r="C16555" s="2" t="s">
        <v>1</v>
      </c>
      <c r="D16555" s="2" t="s">
        <v>119</v>
      </c>
      <c r="E16555" s="2" t="s">
        <v>120</v>
      </c>
      <c r="F16555" s="2" t="s">
        <v>4969</v>
      </c>
      <c r="G16555" s="5">
        <v>90</v>
      </c>
      <c r="H16555" s="5">
        <v>33.5</v>
      </c>
      <c r="I16555" s="5">
        <v>3015</v>
      </c>
      <c r="J16555" s="5">
        <v>17587199.760000009</v>
      </c>
      <c r="K16555" s="3" t="str" cm="1">
        <f t="array" ref="K16555">_xlfn.LET(_xlpm.d,UPPER(TRIM(CLEAN(SUBSTITUTE(F16555,CHAR(160),"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56" spans="2:11" hidden="1" x14ac:dyDescent="0.25">
      <c r="B16556" s="20">
        <v>46009</v>
      </c>
      <c r="C16556" s="2" t="s">
        <v>1</v>
      </c>
      <c r="D16556" s="2" t="s">
        <v>5686</v>
      </c>
      <c r="E16556" s="2" t="s">
        <v>16</v>
      </c>
      <c r="F16556" s="2" t="s">
        <v>4969</v>
      </c>
      <c r="G16556" s="5">
        <v>60</v>
      </c>
      <c r="H16556" s="5">
        <v>33.5</v>
      </c>
      <c r="I16556" s="5">
        <v>2010</v>
      </c>
      <c r="J16556" s="5">
        <v>17589209.760000009</v>
      </c>
      <c r="K16556" s="3" t="str" cm="1">
        <f t="array" ref="K16556">_xlfn.LET(_xlpm.d,UPPER(TRIM(CLEAN(SUBSTITUTE(F16556,CHAR(160),"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57" spans="2:11" hidden="1" x14ac:dyDescent="0.25">
      <c r="B16557" s="20">
        <v>46009</v>
      </c>
      <c r="C16557" s="2" t="s">
        <v>1</v>
      </c>
      <c r="D16557" s="2" t="s">
        <v>854</v>
      </c>
      <c r="E16557" s="2" t="s">
        <v>759</v>
      </c>
      <c r="F16557" s="2" t="s">
        <v>4969</v>
      </c>
      <c r="G16557" s="5">
        <v>315</v>
      </c>
      <c r="H16557" s="5">
        <v>31.8</v>
      </c>
      <c r="I16557" s="5">
        <v>10017</v>
      </c>
      <c r="J16557" s="5">
        <v>17599226.760000009</v>
      </c>
      <c r="K16557" s="3" t="str" cm="1">
        <f t="array" ref="K16557">_xlfn.LET(_xlpm.d,UPPER(TRIM(CLEAN(SUBSTITUTE(F16557,CHAR(160),"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58" spans="2:11" hidden="1" x14ac:dyDescent="0.25">
      <c r="B16558" s="20">
        <v>46010</v>
      </c>
      <c r="C16558" s="2" t="s">
        <v>1</v>
      </c>
      <c r="D16558" s="2" t="s">
        <v>3358</v>
      </c>
      <c r="E16558" s="2" t="s">
        <v>279</v>
      </c>
      <c r="F16558" s="2" t="s">
        <v>4969</v>
      </c>
      <c r="G16558" s="5">
        <v>190</v>
      </c>
      <c r="H16558" s="5">
        <v>33.5</v>
      </c>
      <c r="I16558" s="5">
        <v>6365</v>
      </c>
      <c r="J16558" s="5">
        <v>17605591.760000009</v>
      </c>
      <c r="K16558" s="3" t="str" cm="1">
        <f t="array" ref="K16558">_xlfn.LET(_xlpm.d,UPPER(TRIM(CLEAN(SUBSTITUTE(F16558,CHAR(160),"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59" spans="2:11" hidden="1" x14ac:dyDescent="0.25">
      <c r="B16559" s="20">
        <v>46010</v>
      </c>
      <c r="C16559" s="2" t="s">
        <v>1</v>
      </c>
      <c r="D16559" s="2" t="s">
        <v>2259</v>
      </c>
      <c r="E16559" s="2" t="s">
        <v>248</v>
      </c>
      <c r="F16559" s="2" t="s">
        <v>4969</v>
      </c>
      <c r="G16559" s="5">
        <v>180</v>
      </c>
      <c r="H16559" s="5">
        <v>33.5</v>
      </c>
      <c r="I16559" s="5">
        <v>6030</v>
      </c>
      <c r="J16559" s="5">
        <v>17611621.760000009</v>
      </c>
      <c r="K16559" s="3" t="str" cm="1">
        <f t="array" ref="K16559">_xlfn.LET(_xlpm.d,UPPER(TRIM(CLEAN(SUBSTITUTE(F16559,CHAR(160),"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60" spans="2:11" hidden="1" x14ac:dyDescent="0.25">
      <c r="B16560" s="20">
        <v>46010</v>
      </c>
      <c r="C16560" s="2" t="s">
        <v>1</v>
      </c>
      <c r="D16560" s="2" t="s">
        <v>3359</v>
      </c>
      <c r="E16560" s="2" t="s">
        <v>268</v>
      </c>
      <c r="F16560" s="2" t="s">
        <v>4969</v>
      </c>
      <c r="G16560" s="5">
        <v>200</v>
      </c>
      <c r="H16560" s="5">
        <v>33.5</v>
      </c>
      <c r="I16560" s="5">
        <v>6700</v>
      </c>
      <c r="J16560" s="5">
        <v>17618321.760000009</v>
      </c>
      <c r="K16560" s="3" t="str" cm="1">
        <f t="array" ref="K16560">_xlfn.LET(_xlpm.d,UPPER(TRIM(CLEAN(SUBSTITUTE(F16560,CHAR(160),"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61" spans="2:11" hidden="1" x14ac:dyDescent="0.25">
      <c r="B16561" s="20">
        <v>46010</v>
      </c>
      <c r="C16561" s="2" t="s">
        <v>1</v>
      </c>
      <c r="D16561" s="2" t="s">
        <v>3360</v>
      </c>
      <c r="E16561" s="2" t="s">
        <v>195</v>
      </c>
      <c r="F16561" s="2" t="s">
        <v>4969</v>
      </c>
      <c r="G16561" s="5">
        <v>150</v>
      </c>
      <c r="H16561" s="5">
        <v>33.5</v>
      </c>
      <c r="I16561" s="5">
        <v>5025</v>
      </c>
      <c r="J16561" s="5">
        <v>17623346.760000009</v>
      </c>
      <c r="K16561" s="3" t="str" cm="1">
        <f t="array" ref="K16561">_xlfn.LET(_xlpm.d,UPPER(TRIM(CLEAN(SUBSTITUTE(F16561,CHAR(160),"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62" spans="2:11" hidden="1" x14ac:dyDescent="0.25">
      <c r="B16562" s="20">
        <v>46010</v>
      </c>
      <c r="C16562" s="2" t="s">
        <v>1</v>
      </c>
      <c r="D16562" s="2" t="s">
        <v>1188</v>
      </c>
      <c r="E16562" s="2" t="s">
        <v>236</v>
      </c>
      <c r="F16562" s="2" t="s">
        <v>4969</v>
      </c>
      <c r="G16562" s="5">
        <v>200</v>
      </c>
      <c r="H16562" s="5">
        <v>33.5</v>
      </c>
      <c r="I16562" s="5">
        <v>6700</v>
      </c>
      <c r="J16562" s="5">
        <v>17630046.760000009</v>
      </c>
      <c r="K16562" s="3" t="str" cm="1">
        <f t="array" ref="K16562">_xlfn.LET(_xlpm.d,UPPER(TRIM(CLEAN(SUBSTITUTE(F16562,CHAR(160),"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63" spans="2:11" hidden="1" x14ac:dyDescent="0.25">
      <c r="B16563" s="20">
        <v>46010</v>
      </c>
      <c r="C16563" s="2" t="s">
        <v>1</v>
      </c>
      <c r="D16563" s="2" t="s">
        <v>4204</v>
      </c>
      <c r="E16563" s="2" t="s">
        <v>1726</v>
      </c>
      <c r="F16563" s="2" t="s">
        <v>4969</v>
      </c>
      <c r="G16563" s="5">
        <v>210</v>
      </c>
      <c r="H16563" s="5">
        <v>31.8</v>
      </c>
      <c r="I16563" s="5">
        <v>6678</v>
      </c>
      <c r="J16563" s="5">
        <v>17636724.760000009</v>
      </c>
      <c r="K16563" s="3" t="str" cm="1">
        <f t="array" ref="K16563">_xlfn.LET(_xlpm.d,UPPER(TRIM(CLEAN(SUBSTITUTE(F16563,CHAR(160),"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64" spans="2:11" hidden="1" x14ac:dyDescent="0.25">
      <c r="B16564" s="20">
        <v>46010</v>
      </c>
      <c r="C16564" s="2" t="s">
        <v>1</v>
      </c>
      <c r="D16564" s="2" t="s">
        <v>5687</v>
      </c>
      <c r="E16564" s="2" t="s">
        <v>50</v>
      </c>
      <c r="F16564" s="2" t="s">
        <v>4969</v>
      </c>
      <c r="G16564" s="5">
        <v>300</v>
      </c>
      <c r="H16564" s="5">
        <v>30</v>
      </c>
      <c r="I16564" s="5">
        <v>9000</v>
      </c>
      <c r="J16564" s="5">
        <v>17645724.760000009</v>
      </c>
      <c r="K16564" s="3" t="str" cm="1">
        <f t="array" ref="K16564">_xlfn.LET(_xlpm.d,UPPER(TRIM(CLEAN(SUBSTITUTE(F16564,CHAR(160),"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65" spans="2:11" hidden="1" x14ac:dyDescent="0.25">
      <c r="B16565" s="20">
        <v>46010</v>
      </c>
      <c r="C16565" s="2" t="s">
        <v>1</v>
      </c>
      <c r="D16565" s="2" t="s">
        <v>4622</v>
      </c>
      <c r="E16565" s="2" t="s">
        <v>97</v>
      </c>
      <c r="F16565" s="2" t="s">
        <v>4969</v>
      </c>
      <c r="G16565" s="5">
        <v>100</v>
      </c>
      <c r="H16565" s="5">
        <v>31.8</v>
      </c>
      <c r="I16565" s="5">
        <v>3180</v>
      </c>
      <c r="J16565" s="5">
        <v>17648904.760000009</v>
      </c>
      <c r="K16565" s="3" t="str" cm="1">
        <f t="array" ref="K16565">_xlfn.LET(_xlpm.d,UPPER(TRIM(CLEAN(SUBSTITUTE(F16565,CHAR(160),"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66" spans="2:11" hidden="1" x14ac:dyDescent="0.25">
      <c r="B16566" s="20">
        <v>46010</v>
      </c>
      <c r="C16566" s="2" t="s">
        <v>1</v>
      </c>
      <c r="D16566" s="2" t="s">
        <v>3361</v>
      </c>
      <c r="E16566" s="2" t="s">
        <v>9</v>
      </c>
      <c r="F16566" s="2" t="s">
        <v>4969</v>
      </c>
      <c r="G16566" s="5">
        <v>145</v>
      </c>
      <c r="H16566" s="5">
        <v>31.8</v>
      </c>
      <c r="I16566" s="5">
        <v>4611</v>
      </c>
      <c r="J16566" s="5">
        <v>17653515.760000009</v>
      </c>
      <c r="K16566" s="3" t="str" cm="1">
        <f t="array" ref="K16566">_xlfn.LET(_xlpm.d,UPPER(TRIM(CLEAN(SUBSTITUTE(F16566,CHAR(160),"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67" spans="2:11" hidden="1" x14ac:dyDescent="0.25">
      <c r="B16567" s="20">
        <v>46010</v>
      </c>
      <c r="C16567" s="2" t="s">
        <v>1</v>
      </c>
      <c r="D16567" s="2" t="s">
        <v>3362</v>
      </c>
      <c r="E16567" s="2" t="s">
        <v>307</v>
      </c>
      <c r="F16567" s="2" t="s">
        <v>4969</v>
      </c>
      <c r="G16567" s="5">
        <v>500</v>
      </c>
      <c r="H16567" s="5">
        <v>33.5</v>
      </c>
      <c r="I16567" s="5">
        <v>16750</v>
      </c>
      <c r="J16567" s="5">
        <v>17670265.760000009</v>
      </c>
      <c r="K16567" s="3" t="str" cm="1">
        <f t="array" ref="K16567">_xlfn.LET(_xlpm.d,UPPER(TRIM(CLEAN(SUBSTITUTE(F16567,CHAR(160),"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68" spans="2:11" hidden="1" x14ac:dyDescent="0.25">
      <c r="B16568" s="20">
        <v>46010</v>
      </c>
      <c r="C16568" s="2" t="s">
        <v>1</v>
      </c>
      <c r="D16568" s="2" t="s">
        <v>386</v>
      </c>
      <c r="E16568" s="2" t="s">
        <v>241</v>
      </c>
      <c r="F16568" s="2" t="s">
        <v>4969</v>
      </c>
      <c r="G16568" s="5">
        <v>280</v>
      </c>
      <c r="H16568" s="5">
        <v>33.5</v>
      </c>
      <c r="I16568" s="5">
        <v>9380</v>
      </c>
      <c r="J16568" s="5">
        <v>17679645.760000009</v>
      </c>
      <c r="K16568" s="3" t="str" cm="1">
        <f t="array" ref="K16568">_xlfn.LET(_xlpm.d,UPPER(TRIM(CLEAN(SUBSTITUTE(F16568,CHAR(160),"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69" spans="2:11" hidden="1" x14ac:dyDescent="0.25">
      <c r="B16569" s="20">
        <v>46010</v>
      </c>
      <c r="C16569" s="2" t="s">
        <v>1</v>
      </c>
      <c r="D16569" s="2" t="s">
        <v>387</v>
      </c>
      <c r="E16569" s="2" t="s">
        <v>243</v>
      </c>
      <c r="F16569" s="2" t="s">
        <v>4969</v>
      </c>
      <c r="G16569" s="5">
        <v>190</v>
      </c>
      <c r="H16569" s="5">
        <v>33.5</v>
      </c>
      <c r="I16569" s="5">
        <v>6365</v>
      </c>
      <c r="J16569" s="5">
        <v>17686010.760000009</v>
      </c>
      <c r="K16569" s="3" t="str" cm="1">
        <f t="array" ref="K16569">_xlfn.LET(_xlpm.d,UPPER(TRIM(CLEAN(SUBSTITUTE(F16569,CHAR(160),"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70" spans="2:11" hidden="1" x14ac:dyDescent="0.25">
      <c r="B16570" s="20">
        <v>46010</v>
      </c>
      <c r="C16570" s="2" t="s">
        <v>1</v>
      </c>
      <c r="D16570" s="2" t="s">
        <v>2260</v>
      </c>
      <c r="E16570" s="2" t="s">
        <v>186</v>
      </c>
      <c r="F16570" s="2" t="s">
        <v>4969</v>
      </c>
      <c r="G16570" s="5">
        <v>160</v>
      </c>
      <c r="H16570" s="5">
        <v>33.5</v>
      </c>
      <c r="I16570" s="5">
        <v>5360</v>
      </c>
      <c r="J16570" s="5">
        <v>17691370.760000009</v>
      </c>
      <c r="K16570" s="3" t="str" cm="1">
        <f t="array" ref="K16570">_xlfn.LET(_xlpm.d,UPPER(TRIM(CLEAN(SUBSTITUTE(F16570,CHAR(160),"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71" spans="2:11" hidden="1" x14ac:dyDescent="0.25">
      <c r="B16571" s="20">
        <v>46010</v>
      </c>
      <c r="C16571" s="2" t="s">
        <v>1</v>
      </c>
      <c r="D16571" s="2" t="s">
        <v>1306</v>
      </c>
      <c r="E16571" s="2" t="s">
        <v>154</v>
      </c>
      <c r="F16571" s="2" t="s">
        <v>4969</v>
      </c>
      <c r="G16571" s="5">
        <v>330</v>
      </c>
      <c r="H16571" s="5">
        <v>33.5</v>
      </c>
      <c r="I16571" s="5">
        <v>11055</v>
      </c>
      <c r="J16571" s="5">
        <v>17702425.760000009</v>
      </c>
      <c r="K16571" s="3" t="str" cm="1">
        <f t="array" ref="K16571">_xlfn.LET(_xlpm.d,UPPER(TRIM(CLEAN(SUBSTITUTE(F16571,CHAR(160),"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72" spans="2:11" hidden="1" x14ac:dyDescent="0.25">
      <c r="B16572" s="20">
        <v>46010</v>
      </c>
      <c r="C16572" s="2" t="s">
        <v>1</v>
      </c>
      <c r="D16572" s="2" t="s">
        <v>3363</v>
      </c>
      <c r="E16572" s="2" t="s">
        <v>197</v>
      </c>
      <c r="F16572" s="2" t="s">
        <v>4969</v>
      </c>
      <c r="G16572" s="5">
        <v>1000</v>
      </c>
      <c r="H16572" s="5">
        <v>33.5</v>
      </c>
      <c r="I16572" s="5">
        <v>33500</v>
      </c>
      <c r="J16572" s="5">
        <v>17735925.760000009</v>
      </c>
      <c r="K16572" s="3" t="str" cm="1">
        <f t="array" ref="K16572">_xlfn.LET(_xlpm.d,UPPER(TRIM(CLEAN(SUBSTITUTE(F16572,CHAR(160),"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73" spans="2:11" hidden="1" x14ac:dyDescent="0.25">
      <c r="B16573" s="20">
        <v>46010</v>
      </c>
      <c r="C16573" s="2" t="s">
        <v>1</v>
      </c>
      <c r="D16573" s="2" t="s">
        <v>3365</v>
      </c>
      <c r="E16573" s="2" t="s">
        <v>319</v>
      </c>
      <c r="F16573" s="2" t="s">
        <v>4969</v>
      </c>
      <c r="G16573" s="5">
        <v>1500</v>
      </c>
      <c r="H16573" s="5">
        <v>33.5</v>
      </c>
      <c r="I16573" s="5">
        <v>50250</v>
      </c>
      <c r="J16573" s="5">
        <v>17786175.760000009</v>
      </c>
      <c r="K16573" s="3" t="str" cm="1">
        <f t="array" ref="K16573">_xlfn.LET(_xlpm.d,UPPER(TRIM(CLEAN(SUBSTITUTE(F16573,CHAR(160),"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74" spans="2:11" hidden="1" x14ac:dyDescent="0.25">
      <c r="B16574" s="20">
        <v>46010</v>
      </c>
      <c r="C16574" s="2" t="s">
        <v>1</v>
      </c>
      <c r="D16574" s="2" t="s">
        <v>3366</v>
      </c>
      <c r="E16574" s="2" t="s">
        <v>286</v>
      </c>
      <c r="F16574" s="2" t="s">
        <v>5226</v>
      </c>
      <c r="G16574" s="5">
        <v>250</v>
      </c>
      <c r="H16574" s="5">
        <v>33.5</v>
      </c>
      <c r="I16574" s="5">
        <v>8375</v>
      </c>
      <c r="J16574" s="5">
        <v>17794550.760000009</v>
      </c>
      <c r="K16574" s="3" t="str" cm="1">
        <f t="array" ref="K16574">_xlfn.LET(_xlpm.d,UPPER(TRIM(CLEAN(SUBSTITUTE(F16574,CHAR(160),"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75" spans="2:11" hidden="1" x14ac:dyDescent="0.25">
      <c r="B16575" s="20">
        <v>46011</v>
      </c>
      <c r="C16575" s="2" t="s">
        <v>1</v>
      </c>
      <c r="D16575" s="2" t="s">
        <v>855</v>
      </c>
      <c r="E16575" s="2" t="s">
        <v>43</v>
      </c>
      <c r="F16575" s="2" t="s">
        <v>4969</v>
      </c>
      <c r="G16575" s="5">
        <v>60</v>
      </c>
      <c r="H16575" s="5">
        <v>28.95</v>
      </c>
      <c r="I16575" s="5">
        <v>1737</v>
      </c>
      <c r="J16575" s="5">
        <v>17796287.760000009</v>
      </c>
      <c r="K16575" s="3" t="str" cm="1">
        <f t="array" ref="K16575">_xlfn.LET(_xlpm.d,UPPER(TRIM(CLEAN(SUBSTITUTE(F16575,CHAR(160),"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76" spans="2:11" hidden="1" x14ac:dyDescent="0.25">
      <c r="B16576" s="20">
        <v>46013</v>
      </c>
      <c r="C16576" s="2" t="s">
        <v>1</v>
      </c>
      <c r="D16576" s="2" t="s">
        <v>1307</v>
      </c>
      <c r="E16576" s="2" t="s">
        <v>238</v>
      </c>
      <c r="F16576" s="2" t="s">
        <v>4969</v>
      </c>
      <c r="G16576" s="5">
        <v>260</v>
      </c>
      <c r="H16576" s="5">
        <v>33.5</v>
      </c>
      <c r="I16576" s="5">
        <v>8710</v>
      </c>
      <c r="J16576" s="5">
        <v>17804997.760000009</v>
      </c>
      <c r="K16576" s="3" t="str" cm="1">
        <f t="array" ref="K16576">_xlfn.LET(_xlpm.d,UPPER(TRIM(CLEAN(SUBSTITUTE(F16576,CHAR(160),"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77" spans="2:11" hidden="1" x14ac:dyDescent="0.25">
      <c r="B16577" s="20">
        <v>46013</v>
      </c>
      <c r="C16577" s="2" t="s">
        <v>1</v>
      </c>
      <c r="D16577" s="2" t="s">
        <v>5688</v>
      </c>
      <c r="E16577" s="2" t="s">
        <v>5004</v>
      </c>
      <c r="F16577" s="2" t="s">
        <v>4969</v>
      </c>
      <c r="G16577" s="5">
        <v>20</v>
      </c>
      <c r="H16577" s="5">
        <v>31.85</v>
      </c>
      <c r="I16577" s="5">
        <v>637</v>
      </c>
      <c r="J16577" s="5">
        <v>17805634.760000009</v>
      </c>
      <c r="K16577" s="3" t="str" cm="1">
        <f t="array" ref="K16577">_xlfn.LET(_xlpm.d,UPPER(TRIM(CLEAN(SUBSTITUTE(F16577,CHAR(160),"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78" spans="2:11" hidden="1" x14ac:dyDescent="0.25">
      <c r="B16578" s="20">
        <v>46013</v>
      </c>
      <c r="C16578" s="2" t="s">
        <v>1</v>
      </c>
      <c r="D16578" s="2" t="s">
        <v>5689</v>
      </c>
      <c r="E16578" s="2" t="s">
        <v>1235</v>
      </c>
      <c r="F16578" s="2" t="s">
        <v>4969</v>
      </c>
      <c r="G16578" s="5">
        <v>32</v>
      </c>
      <c r="H16578" s="5">
        <v>31.8</v>
      </c>
      <c r="I16578" s="5">
        <v>1017.6</v>
      </c>
      <c r="J16578" s="5">
        <v>17806652.360000011</v>
      </c>
      <c r="K16578" s="3" t="str" cm="1">
        <f t="array" ref="K16578">_xlfn.LET(_xlpm.d,UPPER(TRIM(CLEAN(SUBSTITUTE(F16578,CHAR(160),"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79" spans="2:11" hidden="1" x14ac:dyDescent="0.25">
      <c r="B16579" s="20">
        <v>46013</v>
      </c>
      <c r="C16579" s="2" t="s">
        <v>1</v>
      </c>
      <c r="D16579" s="2" t="s">
        <v>3367</v>
      </c>
      <c r="E16579" s="2" t="s">
        <v>25</v>
      </c>
      <c r="F16579" s="2" t="s">
        <v>4969</v>
      </c>
      <c r="G16579" s="5">
        <v>20</v>
      </c>
      <c r="H16579" s="5">
        <v>28.55</v>
      </c>
      <c r="I16579" s="5">
        <v>571</v>
      </c>
      <c r="J16579" s="5">
        <v>17807223.360000011</v>
      </c>
      <c r="K16579" s="3" t="str" cm="1">
        <f t="array" ref="K16579">_xlfn.LET(_xlpm.d,UPPER(TRIM(CLEAN(SUBSTITUTE(F16579,CHAR(160),"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80" spans="2:11" hidden="1" x14ac:dyDescent="0.25">
      <c r="B16580" s="20">
        <v>46013</v>
      </c>
      <c r="C16580" s="2" t="s">
        <v>1</v>
      </c>
      <c r="D16580" s="2" t="s">
        <v>3368</v>
      </c>
      <c r="E16580" s="2" t="s">
        <v>832</v>
      </c>
      <c r="F16580" s="2" t="s">
        <v>4969</v>
      </c>
      <c r="G16580" s="5">
        <v>80</v>
      </c>
      <c r="H16580" s="5">
        <v>31.8</v>
      </c>
      <c r="I16580" s="5">
        <v>2544</v>
      </c>
      <c r="J16580" s="5">
        <v>17809767.360000011</v>
      </c>
      <c r="K16580" s="3" t="str" cm="1">
        <f t="array" ref="K16580">_xlfn.LET(_xlpm.d,UPPER(TRIM(CLEAN(SUBSTITUTE(F16580,CHAR(160),"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81" spans="2:11" hidden="1" x14ac:dyDescent="0.25">
      <c r="B16581" s="20">
        <v>46013</v>
      </c>
      <c r="C16581" s="2" t="s">
        <v>1</v>
      </c>
      <c r="D16581" s="2" t="s">
        <v>5690</v>
      </c>
      <c r="E16581" s="2" t="s">
        <v>192</v>
      </c>
      <c r="F16581" s="2" t="s">
        <v>4969</v>
      </c>
      <c r="G16581" s="5">
        <v>100</v>
      </c>
      <c r="H16581" s="5">
        <v>33.5</v>
      </c>
      <c r="I16581" s="5">
        <v>3350</v>
      </c>
      <c r="J16581" s="5">
        <v>17813117.360000011</v>
      </c>
      <c r="K16581" s="3" t="str" cm="1">
        <f t="array" ref="K16581">_xlfn.LET(_xlpm.d,UPPER(TRIM(CLEAN(SUBSTITUTE(F16581,CHAR(160),"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82" spans="2:11" hidden="1" x14ac:dyDescent="0.25">
      <c r="B16582" s="20">
        <v>46013</v>
      </c>
      <c r="C16582" s="2" t="s">
        <v>1</v>
      </c>
      <c r="D16582" s="2" t="s">
        <v>5691</v>
      </c>
      <c r="E16582" s="2" t="s">
        <v>254</v>
      </c>
      <c r="F16582" s="2" t="s">
        <v>4969</v>
      </c>
      <c r="G16582" s="5">
        <v>150</v>
      </c>
      <c r="H16582" s="5">
        <v>33.5</v>
      </c>
      <c r="I16582" s="5">
        <v>5025</v>
      </c>
      <c r="J16582" s="5">
        <v>17818142.360000011</v>
      </c>
      <c r="K16582" s="3" t="str" cm="1">
        <f t="array" ref="K16582">_xlfn.LET(_xlpm.d,UPPER(TRIM(CLEAN(SUBSTITUTE(F16582,CHAR(160),"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83" spans="2:11" hidden="1" x14ac:dyDescent="0.25">
      <c r="B16583" s="20">
        <v>46013</v>
      </c>
      <c r="C16583" s="2" t="s">
        <v>1</v>
      </c>
      <c r="D16583" s="2" t="s">
        <v>5692</v>
      </c>
      <c r="E16583" s="2" t="s">
        <v>160</v>
      </c>
      <c r="F16583" s="2" t="s">
        <v>4969</v>
      </c>
      <c r="G16583" s="5">
        <v>190</v>
      </c>
      <c r="H16583" s="5">
        <v>33.5</v>
      </c>
      <c r="I16583" s="5">
        <v>6365</v>
      </c>
      <c r="J16583" s="5">
        <v>17824507.360000011</v>
      </c>
      <c r="K16583" s="3" t="str" cm="1">
        <f t="array" ref="K16583">_xlfn.LET(_xlpm.d,UPPER(TRIM(CLEAN(SUBSTITUTE(F16583,CHAR(160),"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84" spans="2:11" hidden="1" x14ac:dyDescent="0.25">
      <c r="B16584" s="20">
        <v>46013</v>
      </c>
      <c r="C16584" s="2" t="s">
        <v>1</v>
      </c>
      <c r="D16584" s="2" t="s">
        <v>3369</v>
      </c>
      <c r="E16584" s="2" t="s">
        <v>180</v>
      </c>
      <c r="F16584" s="2" t="s">
        <v>5226</v>
      </c>
      <c r="G16584" s="5">
        <v>150</v>
      </c>
      <c r="H16584" s="5">
        <v>33.5</v>
      </c>
      <c r="I16584" s="5">
        <v>5025</v>
      </c>
      <c r="J16584" s="5">
        <v>17829532.360000011</v>
      </c>
      <c r="K16584" s="3" t="str" cm="1">
        <f t="array" ref="K16584">_xlfn.LET(_xlpm.d,UPPER(TRIM(CLEAN(SUBSTITUTE(F16584,CHAR(160),"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85" spans="2:11" hidden="1" x14ac:dyDescent="0.25">
      <c r="B16585" s="20">
        <v>46013</v>
      </c>
      <c r="C16585" s="2" t="s">
        <v>1</v>
      </c>
      <c r="D16585" s="2" t="s">
        <v>5693</v>
      </c>
      <c r="E16585" s="2" t="s">
        <v>248</v>
      </c>
      <c r="F16585" s="2" t="s">
        <v>4969</v>
      </c>
      <c r="G16585" s="5">
        <v>220</v>
      </c>
      <c r="H16585" s="5">
        <v>33.5</v>
      </c>
      <c r="I16585" s="5">
        <v>7370</v>
      </c>
      <c r="J16585" s="5">
        <v>17836902.360000011</v>
      </c>
      <c r="K16585" s="3" t="str" cm="1">
        <f t="array" ref="K16585">_xlfn.LET(_xlpm.d,UPPER(TRIM(CLEAN(SUBSTITUTE(F16585,CHAR(160),"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86" spans="2:11" hidden="1" x14ac:dyDescent="0.25">
      <c r="B16586" s="20">
        <v>46014</v>
      </c>
      <c r="C16586" s="2" t="s">
        <v>1</v>
      </c>
      <c r="D16586" s="2" t="s">
        <v>2261</v>
      </c>
      <c r="E16586" s="2" t="s">
        <v>1634</v>
      </c>
      <c r="F16586" s="2" t="s">
        <v>4969</v>
      </c>
      <c r="G16586" s="5">
        <v>100</v>
      </c>
      <c r="H16586" s="5">
        <v>29.95</v>
      </c>
      <c r="I16586" s="5">
        <v>2995</v>
      </c>
      <c r="J16586" s="5">
        <v>17839897.360000011</v>
      </c>
      <c r="K16586" s="3" t="str" cm="1">
        <f t="array" ref="K16586">_xlfn.LET(_xlpm.d,UPPER(TRIM(CLEAN(SUBSTITUTE(F16586,CHAR(160),"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87" spans="2:11" hidden="1" x14ac:dyDescent="0.25">
      <c r="B16587" s="20">
        <v>46014</v>
      </c>
      <c r="C16587" s="2" t="s">
        <v>1</v>
      </c>
      <c r="D16587" s="2" t="s">
        <v>146</v>
      </c>
      <c r="E16587" s="2" t="s">
        <v>147</v>
      </c>
      <c r="F16587" s="2" t="s">
        <v>4969</v>
      </c>
      <c r="G16587" s="5">
        <v>340</v>
      </c>
      <c r="H16587" s="5">
        <v>33.5</v>
      </c>
      <c r="I16587" s="5">
        <v>11390</v>
      </c>
      <c r="J16587" s="5">
        <v>17851287.360000011</v>
      </c>
      <c r="K16587" s="3" t="str" cm="1">
        <f t="array" ref="K16587">_xlfn.LET(_xlpm.d,UPPER(TRIM(CLEAN(SUBSTITUTE(F16587,CHAR(160),"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88" spans="2:11" hidden="1" x14ac:dyDescent="0.25">
      <c r="B16588" s="20">
        <v>46014</v>
      </c>
      <c r="C16588" s="2" t="s">
        <v>1</v>
      </c>
      <c r="D16588" s="2" t="s">
        <v>1308</v>
      </c>
      <c r="E16588" s="2" t="s">
        <v>162</v>
      </c>
      <c r="F16588" s="2" t="s">
        <v>4969</v>
      </c>
      <c r="G16588" s="5">
        <v>230</v>
      </c>
      <c r="H16588" s="5">
        <v>33.5</v>
      </c>
      <c r="I16588" s="5">
        <v>7705</v>
      </c>
      <c r="J16588" s="5">
        <v>17858992.360000011</v>
      </c>
      <c r="K16588" s="3" t="str" cm="1">
        <f t="array" ref="K16588">_xlfn.LET(_xlpm.d,UPPER(TRIM(CLEAN(SUBSTITUTE(F16588,CHAR(160),"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89" spans="2:11" hidden="1" x14ac:dyDescent="0.25">
      <c r="B16589" s="20">
        <v>46014</v>
      </c>
      <c r="C16589" s="2" t="s">
        <v>1</v>
      </c>
      <c r="D16589" s="2" t="s">
        <v>731</v>
      </c>
      <c r="E16589" s="2" t="s">
        <v>544</v>
      </c>
      <c r="F16589" s="2" t="s">
        <v>4969</v>
      </c>
      <c r="G16589" s="5">
        <v>160</v>
      </c>
      <c r="H16589" s="5">
        <v>29.95</v>
      </c>
      <c r="I16589" s="5">
        <v>4792</v>
      </c>
      <c r="J16589" s="5">
        <v>17863784.360000011</v>
      </c>
      <c r="K16589" s="3" t="str" cm="1">
        <f t="array" ref="K16589">_xlfn.LET(_xlpm.d,UPPER(TRIM(CLEAN(SUBSTITUTE(F16589,CHAR(160),"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90" spans="2:11" hidden="1" x14ac:dyDescent="0.25">
      <c r="B16590" s="20">
        <v>46014</v>
      </c>
      <c r="C16590" s="2" t="s">
        <v>1</v>
      </c>
      <c r="D16590" s="2" t="s">
        <v>3370</v>
      </c>
      <c r="E16590" s="2" t="s">
        <v>78</v>
      </c>
      <c r="F16590" s="2" t="s">
        <v>4969</v>
      </c>
      <c r="G16590" s="5">
        <v>260</v>
      </c>
      <c r="H16590" s="5">
        <v>33.5</v>
      </c>
      <c r="I16590" s="5">
        <v>8710</v>
      </c>
      <c r="J16590" s="5">
        <v>17872494.360000011</v>
      </c>
      <c r="K16590" s="3" t="str" cm="1">
        <f t="array" ref="K16590">_xlfn.LET(_xlpm.d,UPPER(TRIM(CLEAN(SUBSTITUTE(F16590,CHAR(160),"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91" spans="2:11" hidden="1" x14ac:dyDescent="0.25">
      <c r="B16591" s="20">
        <v>46014</v>
      </c>
      <c r="C16591" s="2" t="s">
        <v>1</v>
      </c>
      <c r="D16591" s="2" t="s">
        <v>2262</v>
      </c>
      <c r="E16591" s="2" t="s">
        <v>214</v>
      </c>
      <c r="F16591" s="2" t="s">
        <v>4969</v>
      </c>
      <c r="G16591" s="5">
        <v>280</v>
      </c>
      <c r="H16591" s="5">
        <v>33.5</v>
      </c>
      <c r="I16591" s="5">
        <v>9380</v>
      </c>
      <c r="J16591" s="5">
        <v>17881874.360000011</v>
      </c>
      <c r="K16591" s="3" t="str" cm="1">
        <f t="array" ref="K16591">_xlfn.LET(_xlpm.d,UPPER(TRIM(CLEAN(SUBSTITUTE(F16591,CHAR(160),"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92" spans="2:11" hidden="1" x14ac:dyDescent="0.25">
      <c r="B16592" s="20">
        <v>46014</v>
      </c>
      <c r="C16592" s="2" t="s">
        <v>1</v>
      </c>
      <c r="D16592" s="2" t="s">
        <v>5694</v>
      </c>
      <c r="E16592" s="2" t="s">
        <v>232</v>
      </c>
      <c r="F16592" s="2" t="s">
        <v>4969</v>
      </c>
      <c r="G16592" s="5">
        <v>170</v>
      </c>
      <c r="H16592" s="5">
        <v>33.5</v>
      </c>
      <c r="I16592" s="5">
        <v>5695</v>
      </c>
      <c r="J16592" s="5">
        <v>17887569.360000011</v>
      </c>
      <c r="K16592" s="3" t="str" cm="1">
        <f t="array" ref="K16592">_xlfn.LET(_xlpm.d,UPPER(TRIM(CLEAN(SUBSTITUTE(F16592,CHAR(160),"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93" spans="2:11" hidden="1" x14ac:dyDescent="0.25">
      <c r="B16593" s="20">
        <v>46014</v>
      </c>
      <c r="C16593" s="2" t="s">
        <v>1</v>
      </c>
      <c r="D16593" s="2" t="s">
        <v>1309</v>
      </c>
      <c r="E16593" s="2" t="s">
        <v>158</v>
      </c>
      <c r="F16593" s="2" t="s">
        <v>4969</v>
      </c>
      <c r="G16593" s="5">
        <v>450</v>
      </c>
      <c r="H16593" s="5">
        <v>33.5</v>
      </c>
      <c r="I16593" s="5">
        <v>15075</v>
      </c>
      <c r="J16593" s="5">
        <v>17902644.360000011</v>
      </c>
      <c r="K16593" s="3" t="str" cm="1">
        <f t="array" ref="K16593">_xlfn.LET(_xlpm.d,UPPER(TRIM(CLEAN(SUBSTITUTE(F16593,CHAR(160),"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94" spans="2:11" hidden="1" x14ac:dyDescent="0.25">
      <c r="B16594" s="20">
        <v>46014</v>
      </c>
      <c r="C16594" s="2" t="s">
        <v>1</v>
      </c>
      <c r="D16594" s="2" t="s">
        <v>3371</v>
      </c>
      <c r="E16594" s="2" t="s">
        <v>234</v>
      </c>
      <c r="F16594" s="2" t="s">
        <v>4969</v>
      </c>
      <c r="G16594" s="5">
        <v>210</v>
      </c>
      <c r="H16594" s="5">
        <v>33.5</v>
      </c>
      <c r="I16594" s="5">
        <v>7035</v>
      </c>
      <c r="J16594" s="5">
        <v>17909679.360000011</v>
      </c>
      <c r="K16594" s="3" t="str" cm="1">
        <f t="array" ref="K16594">_xlfn.LET(_xlpm.d,UPPER(TRIM(CLEAN(SUBSTITUTE(F16594,CHAR(160),"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95" spans="2:11" hidden="1" x14ac:dyDescent="0.25">
      <c r="B16595" s="20">
        <v>46014</v>
      </c>
      <c r="C16595" s="2" t="s">
        <v>1</v>
      </c>
      <c r="D16595" s="2" t="s">
        <v>3372</v>
      </c>
      <c r="E16595" s="2" t="s">
        <v>261</v>
      </c>
      <c r="F16595" s="2" t="s">
        <v>4969</v>
      </c>
      <c r="G16595" s="5">
        <v>140</v>
      </c>
      <c r="H16595" s="5">
        <v>33.5</v>
      </c>
      <c r="I16595" s="5">
        <v>4690</v>
      </c>
      <c r="J16595" s="5">
        <v>17914369.360000011</v>
      </c>
      <c r="K16595" s="3" t="str" cm="1">
        <f t="array" ref="K16595">_xlfn.LET(_xlpm.d,UPPER(TRIM(CLEAN(SUBSTITUTE(F16595,CHAR(160),"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96" spans="2:11" hidden="1" x14ac:dyDescent="0.25">
      <c r="B16596" s="20">
        <v>46014</v>
      </c>
      <c r="C16596" s="2" t="s">
        <v>1</v>
      </c>
      <c r="D16596" s="2" t="s">
        <v>5695</v>
      </c>
      <c r="E16596" s="2" t="s">
        <v>165</v>
      </c>
      <c r="F16596" s="2" t="s">
        <v>4969</v>
      </c>
      <c r="G16596" s="5">
        <v>130</v>
      </c>
      <c r="H16596" s="5">
        <v>33.5</v>
      </c>
      <c r="I16596" s="5">
        <v>4355</v>
      </c>
      <c r="J16596" s="5">
        <v>17918724.360000011</v>
      </c>
      <c r="K16596" s="3" t="str" cm="1">
        <f t="array" ref="K16596">_xlfn.LET(_xlpm.d,UPPER(TRIM(CLEAN(SUBSTITUTE(F16596,CHAR(160),"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97" spans="2:11" hidden="1" x14ac:dyDescent="0.25">
      <c r="B16597" s="20">
        <v>46014</v>
      </c>
      <c r="C16597" s="2" t="s">
        <v>1</v>
      </c>
      <c r="D16597" s="2" t="s">
        <v>5696</v>
      </c>
      <c r="E16597" s="2" t="s">
        <v>120</v>
      </c>
      <c r="F16597" s="2" t="s">
        <v>4969</v>
      </c>
      <c r="G16597" s="5">
        <v>125</v>
      </c>
      <c r="H16597" s="5">
        <v>32.19</v>
      </c>
      <c r="I16597" s="5">
        <v>4023.75</v>
      </c>
      <c r="J16597" s="5">
        <v>17922748.110000011</v>
      </c>
      <c r="K16597" s="3" t="str" cm="1">
        <f t="array" ref="K16597">_xlfn.LET(_xlpm.d,UPPER(TRIM(CLEAN(SUBSTITUTE(F16597,CHAR(160),"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98" spans="2:11" hidden="1" x14ac:dyDescent="0.25">
      <c r="B16598" s="20">
        <v>46014</v>
      </c>
      <c r="C16598" s="2" t="s">
        <v>1</v>
      </c>
      <c r="D16598" s="2" t="s">
        <v>3373</v>
      </c>
      <c r="E16598" s="2" t="s">
        <v>491</v>
      </c>
      <c r="F16598" s="2" t="s">
        <v>4969</v>
      </c>
      <c r="G16598" s="5">
        <v>84</v>
      </c>
      <c r="H16598" s="5">
        <v>29.95</v>
      </c>
      <c r="I16598" s="5">
        <v>2515.8000000000002</v>
      </c>
      <c r="J16598" s="5">
        <v>17925263.910000011</v>
      </c>
      <c r="K16598" s="3" t="str" cm="1">
        <f t="array" ref="K16598">_xlfn.LET(_xlpm.d,UPPER(TRIM(CLEAN(SUBSTITUTE(F16598,CHAR(160),"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599" spans="2:11" hidden="1" x14ac:dyDescent="0.25">
      <c r="B16599" s="20">
        <v>46014</v>
      </c>
      <c r="C16599" s="2" t="s">
        <v>1</v>
      </c>
      <c r="D16599" s="2" t="s">
        <v>3374</v>
      </c>
      <c r="E16599" s="2" t="s">
        <v>64</v>
      </c>
      <c r="F16599" s="2" t="s">
        <v>4969</v>
      </c>
      <c r="G16599" s="5">
        <v>50</v>
      </c>
      <c r="H16599" s="5">
        <v>31.8</v>
      </c>
      <c r="I16599" s="5">
        <v>1590</v>
      </c>
      <c r="J16599" s="5">
        <v>17926853.910000011</v>
      </c>
      <c r="K16599" s="3" t="str" cm="1">
        <f t="array" ref="K16599">_xlfn.LET(_xlpm.d,UPPER(TRIM(CLEAN(SUBSTITUTE(F16599,CHAR(160),"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00" spans="2:11" hidden="1" x14ac:dyDescent="0.25">
      <c r="B16600" s="20">
        <v>46014</v>
      </c>
      <c r="C16600" s="2" t="s">
        <v>1</v>
      </c>
      <c r="D16600" s="2" t="s">
        <v>3375</v>
      </c>
      <c r="E16600" s="2" t="s">
        <v>263</v>
      </c>
      <c r="F16600" s="2" t="s">
        <v>4969</v>
      </c>
      <c r="G16600" s="5">
        <v>300</v>
      </c>
      <c r="H16600" s="5">
        <v>33.5</v>
      </c>
      <c r="I16600" s="5">
        <v>10050</v>
      </c>
      <c r="J16600" s="5">
        <v>17936903.910000011</v>
      </c>
      <c r="K16600" s="3" t="str" cm="1">
        <f t="array" ref="K16600">_xlfn.LET(_xlpm.d,UPPER(TRIM(CLEAN(SUBSTITUTE(F16600,CHAR(160),"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01" spans="2:11" hidden="1" x14ac:dyDescent="0.25">
      <c r="B16601" s="20">
        <v>46014</v>
      </c>
      <c r="C16601" s="2" t="s">
        <v>1</v>
      </c>
      <c r="D16601" s="2" t="s">
        <v>3376</v>
      </c>
      <c r="E16601" s="2" t="s">
        <v>224</v>
      </c>
      <c r="F16601" s="2" t="s">
        <v>4969</v>
      </c>
      <c r="G16601" s="5">
        <v>1200</v>
      </c>
      <c r="H16601" s="5">
        <v>33.5</v>
      </c>
      <c r="I16601" s="5">
        <v>40200</v>
      </c>
      <c r="J16601" s="5">
        <v>17977103.910000011</v>
      </c>
      <c r="K16601" s="3" t="str" cm="1">
        <f t="array" ref="K16601">_xlfn.LET(_xlpm.d,UPPER(TRIM(CLEAN(SUBSTITUTE(F16601,CHAR(160),"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02" spans="2:11" hidden="1" x14ac:dyDescent="0.25">
      <c r="B16602" s="20">
        <v>46015</v>
      </c>
      <c r="C16602" s="2" t="s">
        <v>1</v>
      </c>
      <c r="D16602" s="2" t="s">
        <v>2264</v>
      </c>
      <c r="E16602" s="2" t="s">
        <v>145</v>
      </c>
      <c r="F16602" s="2" t="s">
        <v>4969</v>
      </c>
      <c r="G16602" s="5">
        <v>195</v>
      </c>
      <c r="H16602" s="5">
        <v>33.5</v>
      </c>
      <c r="I16602" s="5">
        <v>6532.5</v>
      </c>
      <c r="J16602" s="5">
        <v>17983636.410000011</v>
      </c>
      <c r="K16602" s="3" t="str" cm="1">
        <f t="array" ref="K16602">_xlfn.LET(_xlpm.d,UPPER(TRIM(CLEAN(SUBSTITUTE(F16602,CHAR(160),"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03" spans="2:11" hidden="1" x14ac:dyDescent="0.25">
      <c r="B16603" s="20">
        <v>46015</v>
      </c>
      <c r="C16603" s="2" t="s">
        <v>1</v>
      </c>
      <c r="D16603" s="2" t="s">
        <v>148</v>
      </c>
      <c r="E16603" s="2" t="s">
        <v>149</v>
      </c>
      <c r="F16603" s="2" t="s">
        <v>4969</v>
      </c>
      <c r="G16603" s="5">
        <v>260</v>
      </c>
      <c r="H16603" s="5">
        <v>33.5</v>
      </c>
      <c r="I16603" s="5">
        <v>8710</v>
      </c>
      <c r="J16603" s="5">
        <v>17992346.410000011</v>
      </c>
      <c r="K16603" s="3" t="str" cm="1">
        <f t="array" ref="K16603">_xlfn.LET(_xlpm.d,UPPER(TRIM(CLEAN(SUBSTITUTE(F16603,CHAR(160),"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04" spans="2:11" hidden="1" x14ac:dyDescent="0.25">
      <c r="B16604" s="20">
        <v>46015</v>
      </c>
      <c r="C16604" s="2" t="s">
        <v>1</v>
      </c>
      <c r="D16604" s="2" t="s">
        <v>150</v>
      </c>
      <c r="E16604" s="2" t="s">
        <v>151</v>
      </c>
      <c r="F16604" s="2" t="s">
        <v>4969</v>
      </c>
      <c r="G16604" s="5">
        <v>150</v>
      </c>
      <c r="H16604" s="5">
        <v>33.5</v>
      </c>
      <c r="I16604" s="5">
        <v>5025</v>
      </c>
      <c r="J16604" s="5">
        <v>17997371.410000011</v>
      </c>
      <c r="K16604" s="3" t="str" cm="1">
        <f t="array" ref="K16604">_xlfn.LET(_xlpm.d,UPPER(TRIM(CLEAN(SUBSTITUTE(F16604,CHAR(160),"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05" spans="2:11" hidden="1" x14ac:dyDescent="0.25">
      <c r="B16605" s="20">
        <v>46015</v>
      </c>
      <c r="C16605" s="2" t="s">
        <v>1</v>
      </c>
      <c r="D16605" s="2" t="s">
        <v>5697</v>
      </c>
      <c r="E16605" s="2" t="s">
        <v>5621</v>
      </c>
      <c r="F16605" s="2" t="s">
        <v>4969</v>
      </c>
      <c r="G16605" s="5">
        <v>100</v>
      </c>
      <c r="H16605" s="5">
        <v>33.495699999999999</v>
      </c>
      <c r="I16605" s="5">
        <v>3349.57</v>
      </c>
      <c r="J16605" s="5">
        <v>18000720.980000012</v>
      </c>
      <c r="K16605" s="3" t="str" cm="1">
        <f t="array" ref="K16605">_xlfn.LET(_xlpm.d,UPPER(TRIM(CLEAN(SUBSTITUTE(F16605,CHAR(160),"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06" spans="2:11" hidden="1" x14ac:dyDescent="0.25">
      <c r="B16606" s="20">
        <v>46015</v>
      </c>
      <c r="C16606" s="2" t="s">
        <v>1</v>
      </c>
      <c r="D16606" s="2" t="s">
        <v>5698</v>
      </c>
      <c r="E16606" s="2" t="s">
        <v>5611</v>
      </c>
      <c r="F16606" s="2" t="s">
        <v>4969</v>
      </c>
      <c r="G16606" s="5">
        <v>50</v>
      </c>
      <c r="H16606" s="5">
        <v>33.495600000000003</v>
      </c>
      <c r="I16606" s="5">
        <v>1674.78</v>
      </c>
      <c r="J16606" s="5">
        <v>18002395.760000013</v>
      </c>
      <c r="K16606" s="3" t="str" cm="1">
        <f t="array" ref="K16606">_xlfn.LET(_xlpm.d,UPPER(TRIM(CLEAN(SUBSTITUTE(F16606,CHAR(160),"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07" spans="2:11" hidden="1" x14ac:dyDescent="0.25">
      <c r="B16607" s="20">
        <v>46015</v>
      </c>
      <c r="C16607" s="2" t="s">
        <v>1</v>
      </c>
      <c r="D16607" s="2" t="s">
        <v>5699</v>
      </c>
      <c r="E16607" s="2" t="s">
        <v>5625</v>
      </c>
      <c r="F16607" s="2" t="s">
        <v>4969</v>
      </c>
      <c r="G16607" s="5">
        <v>50</v>
      </c>
      <c r="H16607" s="5">
        <v>33.495600000000003</v>
      </c>
      <c r="I16607" s="5">
        <v>1674.78</v>
      </c>
      <c r="J16607" s="5">
        <v>18004070.540000014</v>
      </c>
      <c r="K16607" s="3" t="str" cm="1">
        <f t="array" ref="K16607">_xlfn.LET(_xlpm.d,UPPER(TRIM(CLEAN(SUBSTITUTE(F16607,CHAR(160),"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08" spans="2:11" hidden="1" x14ac:dyDescent="0.25">
      <c r="B16608" s="20">
        <v>46015</v>
      </c>
      <c r="C16608" s="2" t="s">
        <v>1</v>
      </c>
      <c r="D16608" s="2" t="s">
        <v>388</v>
      </c>
      <c r="E16608" s="2" t="s">
        <v>282</v>
      </c>
      <c r="F16608" s="2" t="s">
        <v>4969</v>
      </c>
      <c r="G16608" s="5">
        <v>200</v>
      </c>
      <c r="H16608" s="5">
        <v>33.5</v>
      </c>
      <c r="I16608" s="5">
        <v>6700</v>
      </c>
      <c r="J16608" s="5">
        <v>18010770.540000014</v>
      </c>
      <c r="K16608" s="3" t="str" cm="1">
        <f t="array" ref="K16608">_xlfn.LET(_xlpm.d,UPPER(TRIM(CLEAN(SUBSTITUTE(F16608,CHAR(160),"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09" spans="2:11" hidden="1" x14ac:dyDescent="0.25">
      <c r="B16609" s="20">
        <v>46015</v>
      </c>
      <c r="C16609" s="2" t="s">
        <v>1</v>
      </c>
      <c r="D16609" s="2" t="s">
        <v>5700</v>
      </c>
      <c r="E16609" s="2" t="s">
        <v>759</v>
      </c>
      <c r="F16609" s="2" t="s">
        <v>4969</v>
      </c>
      <c r="G16609" s="5">
        <v>90</v>
      </c>
      <c r="H16609" s="5">
        <v>31.8</v>
      </c>
      <c r="I16609" s="5">
        <v>2862</v>
      </c>
      <c r="J16609" s="5">
        <v>18013632.540000014</v>
      </c>
      <c r="K16609" s="3" t="str" cm="1">
        <f t="array" ref="K16609">_xlfn.LET(_xlpm.d,UPPER(TRIM(CLEAN(SUBSTITUTE(F16609,CHAR(160),"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10" spans="2:11" hidden="1" x14ac:dyDescent="0.25">
      <c r="B16610" s="20">
        <v>46015</v>
      </c>
      <c r="C16610" s="2" t="s">
        <v>1</v>
      </c>
      <c r="D16610" s="2" t="s">
        <v>3378</v>
      </c>
      <c r="E16610" s="2" t="s">
        <v>305</v>
      </c>
      <c r="F16610" s="2" t="s">
        <v>4969</v>
      </c>
      <c r="G16610" s="5">
        <v>800</v>
      </c>
      <c r="H16610" s="5">
        <v>33.5</v>
      </c>
      <c r="I16610" s="5">
        <v>26800</v>
      </c>
      <c r="J16610" s="5">
        <v>18040432.540000014</v>
      </c>
      <c r="K16610" s="3" t="str" cm="1">
        <f t="array" ref="K16610">_xlfn.LET(_xlpm.d,UPPER(TRIM(CLEAN(SUBSTITUTE(F16610,CHAR(160),"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11" spans="2:11" hidden="1" x14ac:dyDescent="0.25">
      <c r="B16611" s="20">
        <v>46020</v>
      </c>
      <c r="C16611" s="2" t="s">
        <v>1</v>
      </c>
      <c r="D16611" s="2" t="s">
        <v>5701</v>
      </c>
      <c r="E16611" s="2" t="s">
        <v>3</v>
      </c>
      <c r="F16611" s="2" t="s">
        <v>4969</v>
      </c>
      <c r="G16611" s="5">
        <v>40</v>
      </c>
      <c r="H16611" s="5">
        <v>31.8</v>
      </c>
      <c r="I16611" s="5">
        <v>1272</v>
      </c>
      <c r="J16611" s="5">
        <v>18041704.540000014</v>
      </c>
      <c r="K16611" s="3" t="str" cm="1">
        <f t="array" ref="K16611">_xlfn.LET(_xlpm.d,UPPER(TRIM(CLEAN(SUBSTITUTE(F16611,CHAR(160),"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12" spans="2:11" hidden="1" x14ac:dyDescent="0.25">
      <c r="B16612" s="20">
        <v>46020</v>
      </c>
      <c r="C16612" s="2" t="s">
        <v>1</v>
      </c>
      <c r="D16612" s="2" t="s">
        <v>5702</v>
      </c>
      <c r="E16612" s="2" t="s">
        <v>302</v>
      </c>
      <c r="F16612" s="2" t="s">
        <v>4969</v>
      </c>
      <c r="G16612" s="5">
        <v>60</v>
      </c>
      <c r="H16612" s="5">
        <v>27.8</v>
      </c>
      <c r="I16612" s="5">
        <v>1668</v>
      </c>
      <c r="J16612" s="5">
        <v>18043372.540000014</v>
      </c>
      <c r="K16612" s="3" t="str" cm="1">
        <f t="array" ref="K16612">_xlfn.LET(_xlpm.d,UPPER(TRIM(CLEAN(SUBSTITUTE(F16612,CHAR(160),"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13" spans="2:11" hidden="1" x14ac:dyDescent="0.25">
      <c r="B16613" s="20">
        <v>46020</v>
      </c>
      <c r="C16613" s="2" t="s">
        <v>1</v>
      </c>
      <c r="D16613" s="2" t="s">
        <v>5703</v>
      </c>
      <c r="E16613" s="2" t="s">
        <v>5004</v>
      </c>
      <c r="F16613" s="2" t="s">
        <v>4969</v>
      </c>
      <c r="G16613" s="5">
        <v>35</v>
      </c>
      <c r="H16613" s="5">
        <v>31.8</v>
      </c>
      <c r="I16613" s="5">
        <v>1113</v>
      </c>
      <c r="J16613" s="5">
        <v>18044485.540000014</v>
      </c>
      <c r="K16613" s="3" t="str" cm="1">
        <f t="array" ref="K16613">_xlfn.LET(_xlpm.d,UPPER(TRIM(CLEAN(SUBSTITUTE(F16613,CHAR(160),"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14" spans="2:11" hidden="1" x14ac:dyDescent="0.25">
      <c r="B16614" s="20">
        <v>46020</v>
      </c>
      <c r="C16614" s="2" t="s">
        <v>1</v>
      </c>
      <c r="D16614" s="2" t="s">
        <v>5704</v>
      </c>
      <c r="E16614" s="2" t="s">
        <v>248</v>
      </c>
      <c r="F16614" s="2" t="s">
        <v>4969</v>
      </c>
      <c r="G16614" s="5">
        <v>200</v>
      </c>
      <c r="H16614" s="5">
        <v>33.5</v>
      </c>
      <c r="I16614" s="5">
        <v>6700</v>
      </c>
      <c r="J16614" s="5">
        <v>18051185.540000014</v>
      </c>
      <c r="K16614" s="3" t="str" cm="1">
        <f t="array" ref="K16614">_xlfn.LET(_xlpm.d,UPPER(TRIM(CLEAN(SUBSTITUTE(F16614,CHAR(160),"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15" spans="2:11" hidden="1" x14ac:dyDescent="0.25">
      <c r="B16615" s="20">
        <v>46020</v>
      </c>
      <c r="C16615" s="2" t="s">
        <v>1</v>
      </c>
      <c r="D16615" s="2" t="s">
        <v>5705</v>
      </c>
      <c r="E16615" s="2" t="s">
        <v>246</v>
      </c>
      <c r="F16615" s="2" t="s">
        <v>4969</v>
      </c>
      <c r="G16615" s="5">
        <v>200</v>
      </c>
      <c r="H16615" s="5">
        <v>33.5</v>
      </c>
      <c r="I16615" s="5">
        <v>6700</v>
      </c>
      <c r="J16615" s="5">
        <v>18057885.540000014</v>
      </c>
      <c r="K16615" s="3" t="str" cm="1">
        <f t="array" ref="K16615">_xlfn.LET(_xlpm.d,UPPER(TRIM(CLEAN(SUBSTITUTE(F16615,CHAR(160),"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16" spans="2:11" hidden="1" x14ac:dyDescent="0.25">
      <c r="B16616" s="20">
        <v>46020</v>
      </c>
      <c r="C16616" s="2" t="s">
        <v>1</v>
      </c>
      <c r="D16616" s="2" t="s">
        <v>3379</v>
      </c>
      <c r="E16616" s="2" t="s">
        <v>160</v>
      </c>
      <c r="F16616" s="2" t="s">
        <v>4969</v>
      </c>
      <c r="G16616" s="5">
        <v>200</v>
      </c>
      <c r="H16616" s="5">
        <v>33.5</v>
      </c>
      <c r="I16616" s="5">
        <v>6700</v>
      </c>
      <c r="J16616" s="5">
        <v>18064585.540000014</v>
      </c>
      <c r="K16616" s="3" t="str" cm="1">
        <f t="array" ref="K16616">_xlfn.LET(_xlpm.d,UPPER(TRIM(CLEAN(SUBSTITUTE(F16616,CHAR(160),"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17" spans="2:11" hidden="1" x14ac:dyDescent="0.25">
      <c r="B16617" s="20">
        <v>46020</v>
      </c>
      <c r="C16617" s="2" t="s">
        <v>1</v>
      </c>
      <c r="D16617" s="2" t="s">
        <v>5706</v>
      </c>
      <c r="E16617" s="2" t="s">
        <v>192</v>
      </c>
      <c r="F16617" s="2" t="s">
        <v>4969</v>
      </c>
      <c r="G16617" s="5">
        <v>200</v>
      </c>
      <c r="H16617" s="5">
        <v>33.5</v>
      </c>
      <c r="I16617" s="5">
        <v>6700</v>
      </c>
      <c r="J16617" s="5">
        <v>18071285.540000014</v>
      </c>
      <c r="K16617" s="3" t="str" cm="1">
        <f t="array" ref="K16617">_xlfn.LET(_xlpm.d,UPPER(TRIM(CLEAN(SUBSTITUTE(F16617,CHAR(160),"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18" spans="2:11" hidden="1" x14ac:dyDescent="0.25">
      <c r="B16618" s="20">
        <v>46020</v>
      </c>
      <c r="C16618" s="2" t="s">
        <v>1</v>
      </c>
      <c r="D16618" s="2" t="s">
        <v>5707</v>
      </c>
      <c r="E16618" s="2" t="s">
        <v>135</v>
      </c>
      <c r="F16618" s="2" t="s">
        <v>4969</v>
      </c>
      <c r="G16618" s="5">
        <v>400</v>
      </c>
      <c r="H16618" s="5">
        <v>33.5</v>
      </c>
      <c r="I16618" s="5">
        <v>13400</v>
      </c>
      <c r="J16618" s="5">
        <v>18084685.540000014</v>
      </c>
      <c r="K16618" s="3" t="str" cm="1">
        <f t="array" ref="K16618">_xlfn.LET(_xlpm.d,UPPER(TRIM(CLEAN(SUBSTITUTE(F16618,CHAR(160),"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19" spans="2:11" hidden="1" x14ac:dyDescent="0.25">
      <c r="B16619" s="20">
        <v>46021</v>
      </c>
      <c r="C16619" s="2" t="s">
        <v>1</v>
      </c>
      <c r="D16619" s="2" t="s">
        <v>2266</v>
      </c>
      <c r="E16619" s="2" t="s">
        <v>234</v>
      </c>
      <c r="F16619" s="2" t="s">
        <v>4969</v>
      </c>
      <c r="G16619" s="5">
        <v>250</v>
      </c>
      <c r="H16619" s="5">
        <v>33.5</v>
      </c>
      <c r="I16619" s="5">
        <v>8375</v>
      </c>
      <c r="J16619" s="5">
        <v>18093060.540000014</v>
      </c>
      <c r="K16619" s="3" t="str" cm="1">
        <f t="array" ref="K16619">_xlfn.LET(_xlpm.d,UPPER(TRIM(CLEAN(SUBSTITUTE(F16619,CHAR(160),"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20" spans="2:11" hidden="1" x14ac:dyDescent="0.25">
      <c r="B16620" s="20">
        <v>46021</v>
      </c>
      <c r="C16620" s="2" t="s">
        <v>1</v>
      </c>
      <c r="D16620" s="2" t="s">
        <v>2267</v>
      </c>
      <c r="E16620" s="2" t="s">
        <v>268</v>
      </c>
      <c r="F16620" s="2" t="s">
        <v>4969</v>
      </c>
      <c r="G16620" s="5">
        <v>220</v>
      </c>
      <c r="H16620" s="5">
        <v>33.5</v>
      </c>
      <c r="I16620" s="5">
        <v>7370</v>
      </c>
      <c r="J16620" s="5">
        <v>18100430.540000014</v>
      </c>
      <c r="K16620" s="3" t="str" cm="1">
        <f t="array" ref="K16620">_xlfn.LET(_xlpm.d,UPPER(TRIM(CLEAN(SUBSTITUTE(F16620,CHAR(160),"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21" spans="2:11" hidden="1" x14ac:dyDescent="0.25">
      <c r="B16621" s="20">
        <v>46021</v>
      </c>
      <c r="C16621" s="2" t="s">
        <v>1</v>
      </c>
      <c r="D16621" s="2" t="s">
        <v>3380</v>
      </c>
      <c r="E16621" s="2" t="s">
        <v>186</v>
      </c>
      <c r="F16621" s="2" t="s">
        <v>4969</v>
      </c>
      <c r="G16621" s="5">
        <v>170</v>
      </c>
      <c r="H16621" s="5">
        <v>33.5</v>
      </c>
      <c r="I16621" s="5">
        <v>5695</v>
      </c>
      <c r="J16621" s="5">
        <v>18106125.540000014</v>
      </c>
      <c r="K16621" s="3" t="str" cm="1">
        <f t="array" ref="K16621">_xlfn.LET(_xlpm.d,UPPER(TRIM(CLEAN(SUBSTITUTE(F16621,CHAR(160),"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22" spans="2:11" hidden="1" x14ac:dyDescent="0.25">
      <c r="B16622" s="20">
        <v>46021</v>
      </c>
      <c r="C16622" s="2" t="s">
        <v>1</v>
      </c>
      <c r="D16622" s="2" t="s">
        <v>2268</v>
      </c>
      <c r="E16622" s="2" t="s">
        <v>232</v>
      </c>
      <c r="F16622" s="2" t="s">
        <v>4969</v>
      </c>
      <c r="G16622" s="5">
        <v>190</v>
      </c>
      <c r="H16622" s="5">
        <v>33.5</v>
      </c>
      <c r="I16622" s="5">
        <v>6365</v>
      </c>
      <c r="J16622" s="5">
        <v>18112490.540000014</v>
      </c>
      <c r="K16622" s="3" t="str" cm="1">
        <f t="array" ref="K16622">_xlfn.LET(_xlpm.d,UPPER(TRIM(CLEAN(SUBSTITUTE(F16622,CHAR(160),"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23" spans="2:11" hidden="1" x14ac:dyDescent="0.25">
      <c r="B16623" s="20">
        <v>46021</v>
      </c>
      <c r="C16623" s="2" t="s">
        <v>1</v>
      </c>
      <c r="D16623" s="2" t="s">
        <v>1189</v>
      </c>
      <c r="E16623" s="2" t="s">
        <v>266</v>
      </c>
      <c r="F16623" s="2" t="s">
        <v>4969</v>
      </c>
      <c r="G16623" s="5">
        <v>150</v>
      </c>
      <c r="H16623" s="5">
        <v>33.5</v>
      </c>
      <c r="I16623" s="5">
        <v>5025</v>
      </c>
      <c r="J16623" s="5">
        <v>18117515.540000014</v>
      </c>
      <c r="K16623" s="3" t="str" cm="1">
        <f t="array" ref="K16623">_xlfn.LET(_xlpm.d,UPPER(TRIM(CLEAN(SUBSTITUTE(F16623,CHAR(160),"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24" spans="2:11" hidden="1" x14ac:dyDescent="0.25">
      <c r="B16624" s="20">
        <v>46021</v>
      </c>
      <c r="C16624" s="2" t="s">
        <v>1</v>
      </c>
      <c r="D16624" s="2" t="s">
        <v>2269</v>
      </c>
      <c r="E16624" s="2" t="s">
        <v>78</v>
      </c>
      <c r="F16624" s="2" t="s">
        <v>4969</v>
      </c>
      <c r="G16624" s="5">
        <v>330</v>
      </c>
      <c r="H16624" s="5">
        <v>33.5</v>
      </c>
      <c r="I16624" s="5">
        <v>11055</v>
      </c>
      <c r="J16624" s="5">
        <v>18128570.540000014</v>
      </c>
      <c r="K16624" s="3" t="str" cm="1">
        <f t="array" ref="K16624">_xlfn.LET(_xlpm.d,UPPER(TRIM(CLEAN(SUBSTITUTE(F16624,CHAR(160),"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25" spans="2:11" hidden="1" x14ac:dyDescent="0.25">
      <c r="B16625" s="20">
        <v>46021</v>
      </c>
      <c r="C16625" s="2" t="s">
        <v>1</v>
      </c>
      <c r="D16625" s="2" t="s">
        <v>2270</v>
      </c>
      <c r="E16625" s="2" t="s">
        <v>276</v>
      </c>
      <c r="F16625" s="2" t="s">
        <v>4969</v>
      </c>
      <c r="G16625" s="5">
        <v>180</v>
      </c>
      <c r="H16625" s="5">
        <v>33.5</v>
      </c>
      <c r="I16625" s="5">
        <v>6030</v>
      </c>
      <c r="J16625" s="5">
        <v>18134600.540000014</v>
      </c>
      <c r="K16625" s="3" t="str" cm="1">
        <f t="array" ref="K16625">_xlfn.LET(_xlpm.d,UPPER(TRIM(CLEAN(SUBSTITUTE(F16625,CHAR(160),"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26" spans="2:11" hidden="1" x14ac:dyDescent="0.25">
      <c r="B16626" s="20">
        <v>46021</v>
      </c>
      <c r="C16626" s="2" t="s">
        <v>1</v>
      </c>
      <c r="D16626" s="2" t="s">
        <v>152</v>
      </c>
      <c r="E16626" s="2" t="s">
        <v>143</v>
      </c>
      <c r="F16626" s="2" t="s">
        <v>4969</v>
      </c>
      <c r="G16626" s="5">
        <v>340</v>
      </c>
      <c r="H16626" s="5">
        <v>33.5</v>
      </c>
      <c r="I16626" s="5">
        <v>11390</v>
      </c>
      <c r="J16626" s="5">
        <v>18145990.540000014</v>
      </c>
      <c r="K16626" s="3" t="str" cm="1">
        <f t="array" ref="K16626">_xlfn.LET(_xlpm.d,UPPER(TRIM(CLEAN(SUBSTITUTE(F16626,CHAR(160),"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27" spans="2:11" hidden="1" x14ac:dyDescent="0.25">
      <c r="B16627" s="20">
        <v>46021</v>
      </c>
      <c r="C16627" s="2" t="s">
        <v>1</v>
      </c>
      <c r="D16627" s="2" t="s">
        <v>5708</v>
      </c>
      <c r="E16627" s="2" t="s">
        <v>5609</v>
      </c>
      <c r="F16627" s="2" t="s">
        <v>4969</v>
      </c>
      <c r="G16627" s="5">
        <v>50</v>
      </c>
      <c r="H16627" s="5">
        <v>33.495600000000003</v>
      </c>
      <c r="I16627" s="5">
        <v>1674.78</v>
      </c>
      <c r="J16627" s="5">
        <v>18147665.320000015</v>
      </c>
      <c r="K16627" s="3" t="str" cm="1">
        <f t="array" ref="K16627">_xlfn.LET(_xlpm.d,UPPER(TRIM(CLEAN(SUBSTITUTE(F16627,CHAR(160),"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28" spans="2:11" hidden="1" x14ac:dyDescent="0.25">
      <c r="B16628" s="20">
        <v>46021</v>
      </c>
      <c r="C16628" s="2" t="s">
        <v>1</v>
      </c>
      <c r="D16628" s="2" t="s">
        <v>5709</v>
      </c>
      <c r="E16628" s="2" t="s">
        <v>5604</v>
      </c>
      <c r="F16628" s="2" t="s">
        <v>4969</v>
      </c>
      <c r="G16628" s="5">
        <v>50</v>
      </c>
      <c r="H16628" s="5">
        <v>33.495600000000003</v>
      </c>
      <c r="I16628" s="5">
        <v>1674.78</v>
      </c>
      <c r="J16628" s="5">
        <v>18149340.100000016</v>
      </c>
      <c r="K16628" s="3" t="str" cm="1">
        <f t="array" ref="K16628">_xlfn.LET(_xlpm.d,UPPER(TRIM(CLEAN(SUBSTITUTE(F16628,CHAR(160),"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29" spans="2:11" hidden="1" x14ac:dyDescent="0.25">
      <c r="B16629" s="20">
        <v>46021</v>
      </c>
      <c r="C16629" s="2" t="s">
        <v>1</v>
      </c>
      <c r="D16629" s="2" t="s">
        <v>5710</v>
      </c>
      <c r="E16629" s="2" t="s">
        <v>5607</v>
      </c>
      <c r="F16629" s="2" t="s">
        <v>4969</v>
      </c>
      <c r="G16629" s="5">
        <v>50</v>
      </c>
      <c r="H16629" s="5">
        <v>33.495600000000003</v>
      </c>
      <c r="I16629" s="5">
        <v>1674.78</v>
      </c>
      <c r="J16629" s="5">
        <v>18151014.880000018</v>
      </c>
      <c r="K16629" s="3" t="str" cm="1">
        <f t="array" ref="K16629">_xlfn.LET(_xlpm.d,UPPER(TRIM(CLEAN(SUBSTITUTE(F16629,CHAR(160),"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30" spans="2:11" hidden="1" x14ac:dyDescent="0.25">
      <c r="B16630" s="20">
        <v>46021</v>
      </c>
      <c r="C16630" s="2" t="s">
        <v>1</v>
      </c>
      <c r="D16630" s="2" t="s">
        <v>5711</v>
      </c>
      <c r="E16630" s="2" t="s">
        <v>50</v>
      </c>
      <c r="F16630" s="2" t="s">
        <v>4969</v>
      </c>
      <c r="G16630" s="5">
        <v>500</v>
      </c>
      <c r="H16630" s="5">
        <v>30</v>
      </c>
      <c r="I16630" s="5">
        <v>15000</v>
      </c>
      <c r="J16630" s="5">
        <v>18166014.880000018</v>
      </c>
      <c r="K16630" s="3" t="str" cm="1">
        <f t="array" ref="K16630">_xlfn.LET(_xlpm.d,UPPER(TRIM(CLEAN(SUBSTITUTE(F16630,CHAR(160),"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31" spans="2:11" hidden="1" x14ac:dyDescent="0.25">
      <c r="B16631" s="20">
        <v>46022</v>
      </c>
      <c r="C16631" s="2" t="s">
        <v>1</v>
      </c>
      <c r="D16631" s="2" t="s">
        <v>59</v>
      </c>
      <c r="E16631" s="2" t="s">
        <v>35</v>
      </c>
      <c r="F16631" s="2" t="s">
        <v>4969</v>
      </c>
      <c r="G16631" s="5">
        <v>90</v>
      </c>
      <c r="H16631" s="5">
        <v>31.8</v>
      </c>
      <c r="I16631" s="5">
        <v>2862</v>
      </c>
      <c r="J16631" s="5">
        <v>18168876.880000018</v>
      </c>
      <c r="K16631" s="3" t="str" cm="1">
        <f t="array" ref="K16631">_xlfn.LET(_xlpm.d,UPPER(TRIM(CLEAN(SUBSTITUTE(F16631,CHAR(160),"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32" spans="2:11" hidden="1" x14ac:dyDescent="0.25">
      <c r="B16632" s="20">
        <v>46022</v>
      </c>
      <c r="C16632" s="2" t="s">
        <v>1</v>
      </c>
      <c r="D16632" s="2" t="s">
        <v>1190</v>
      </c>
      <c r="E16632" s="2" t="s">
        <v>149</v>
      </c>
      <c r="F16632" s="2" t="s">
        <v>4969</v>
      </c>
      <c r="G16632" s="5">
        <v>130</v>
      </c>
      <c r="H16632" s="5">
        <v>33.5</v>
      </c>
      <c r="I16632" s="5">
        <v>4355</v>
      </c>
      <c r="J16632" s="5">
        <v>18173231.880000018</v>
      </c>
      <c r="K16632" s="3" t="str" cm="1">
        <f t="array" ref="K16632">_xlfn.LET(_xlpm.d,UPPER(TRIM(CLEAN(SUBSTITUTE(F16632,CHAR(160),"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33" spans="2:11" hidden="1" x14ac:dyDescent="0.25">
      <c r="B16633" s="20">
        <v>46022</v>
      </c>
      <c r="C16633" s="2" t="s">
        <v>1</v>
      </c>
      <c r="D16633" s="2" t="s">
        <v>2271</v>
      </c>
      <c r="E16633" s="2" t="s">
        <v>189</v>
      </c>
      <c r="F16633" s="2" t="s">
        <v>4969</v>
      </c>
      <c r="G16633" s="5">
        <v>200</v>
      </c>
      <c r="H16633" s="5">
        <v>33.5</v>
      </c>
      <c r="I16633" s="5">
        <v>6700</v>
      </c>
      <c r="J16633" s="5">
        <v>18179931.880000018</v>
      </c>
      <c r="K16633" s="3" t="str" cm="1">
        <f t="array" ref="K16633">_xlfn.LET(_xlpm.d,UPPER(TRIM(CLEAN(SUBSTITUTE(F16633,CHAR(160),"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34" spans="2:11" hidden="1" x14ac:dyDescent="0.25">
      <c r="B16634" s="20">
        <v>46022</v>
      </c>
      <c r="C16634" s="2" t="s">
        <v>1</v>
      </c>
      <c r="D16634" s="2" t="s">
        <v>2272</v>
      </c>
      <c r="E16634" s="2" t="s">
        <v>796</v>
      </c>
      <c r="F16634" s="2" t="s">
        <v>4969</v>
      </c>
      <c r="G16634" s="5">
        <v>80</v>
      </c>
      <c r="H16634" s="5">
        <v>29.99</v>
      </c>
      <c r="I16634" s="5">
        <v>2399.1999999999998</v>
      </c>
      <c r="J16634" s="5">
        <v>18182331.080000017</v>
      </c>
      <c r="K16634" s="3" t="str" cm="1">
        <f t="array" ref="K16634">_xlfn.LET(_xlpm.d,UPPER(TRIM(CLEAN(SUBSTITUTE(F16634,CHAR(160),"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35" spans="2:11" hidden="1" x14ac:dyDescent="0.25">
      <c r="B16635" s="20">
        <v>46022</v>
      </c>
      <c r="C16635" s="2" t="s">
        <v>1</v>
      </c>
      <c r="D16635" s="2" t="s">
        <v>4527</v>
      </c>
      <c r="E16635" s="2" t="s">
        <v>1701</v>
      </c>
      <c r="F16635" s="2" t="s">
        <v>4969</v>
      </c>
      <c r="G16635" s="5">
        <v>264</v>
      </c>
      <c r="H16635" s="5">
        <v>29.95</v>
      </c>
      <c r="I16635" s="5">
        <v>7906.8</v>
      </c>
      <c r="J16635" s="5">
        <v>18190237.880000018</v>
      </c>
      <c r="K16635" s="3" t="str" cm="1">
        <f t="array" ref="K16635">_xlfn.LET(_xlpm.d,UPPER(TRIM(CLEAN(SUBSTITUTE(F16635,CHAR(160),"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36" spans="2:11" hidden="1" x14ac:dyDescent="0.25">
      <c r="B16636" s="20">
        <v>46024</v>
      </c>
      <c r="C16636" s="2" t="s">
        <v>1</v>
      </c>
      <c r="D16636" s="2" t="s">
        <v>5712</v>
      </c>
      <c r="E16636" s="2" t="s">
        <v>16</v>
      </c>
      <c r="F16636" s="2" t="s">
        <v>4969</v>
      </c>
      <c r="G16636" s="5">
        <v>170</v>
      </c>
      <c r="H16636" s="5">
        <v>33.5</v>
      </c>
      <c r="I16636" s="5">
        <v>5695</v>
      </c>
      <c r="J16636" s="5">
        <v>18195932.880000018</v>
      </c>
      <c r="K16636" s="3" t="str" cm="1">
        <f t="array" ref="K16636">_xlfn.LET(_xlpm.d,UPPER(TRIM(CLEAN(SUBSTITUTE(F16636,CHAR(160),"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37" spans="2:11" hidden="1" x14ac:dyDescent="0.25">
      <c r="B16637" s="20">
        <v>46024</v>
      </c>
      <c r="C16637" s="2" t="s">
        <v>1</v>
      </c>
      <c r="D16637" s="2" t="s">
        <v>2274</v>
      </c>
      <c r="E16637" s="2" t="s">
        <v>254</v>
      </c>
      <c r="F16637" s="2" t="s">
        <v>4969</v>
      </c>
      <c r="G16637" s="5">
        <v>120</v>
      </c>
      <c r="H16637" s="5">
        <v>33.5</v>
      </c>
      <c r="I16637" s="5">
        <v>4020</v>
      </c>
      <c r="J16637" s="5">
        <v>18199952.880000018</v>
      </c>
      <c r="K16637" s="3" t="str" cm="1">
        <f t="array" ref="K16637">_xlfn.LET(_xlpm.d,UPPER(TRIM(CLEAN(SUBSTITUTE(F16637,CHAR(160),"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38" spans="2:11" hidden="1" x14ac:dyDescent="0.25">
      <c r="B16638" s="20">
        <v>46024</v>
      </c>
      <c r="C16638" s="2" t="s">
        <v>1</v>
      </c>
      <c r="D16638" s="2" t="s">
        <v>389</v>
      </c>
      <c r="E16638" s="2" t="s">
        <v>195</v>
      </c>
      <c r="F16638" s="2" t="s">
        <v>4969</v>
      </c>
      <c r="G16638" s="5">
        <v>150</v>
      </c>
      <c r="H16638" s="5">
        <v>33.5</v>
      </c>
      <c r="I16638" s="5">
        <v>5025</v>
      </c>
      <c r="J16638" s="5">
        <v>18204977.880000018</v>
      </c>
      <c r="K16638" s="3" t="str" cm="1">
        <f t="array" ref="K16638">_xlfn.LET(_xlpm.d,UPPER(TRIM(CLEAN(SUBSTITUTE(F16638,CHAR(160),"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39" spans="2:11" hidden="1" x14ac:dyDescent="0.25">
      <c r="B16639" s="20">
        <v>46024</v>
      </c>
      <c r="C16639" s="2" t="s">
        <v>1</v>
      </c>
      <c r="D16639" s="2" t="s">
        <v>1310</v>
      </c>
      <c r="E16639" s="2" t="s">
        <v>236</v>
      </c>
      <c r="F16639" s="2" t="s">
        <v>4969</v>
      </c>
      <c r="G16639" s="5">
        <v>400</v>
      </c>
      <c r="H16639" s="5">
        <v>33.5</v>
      </c>
      <c r="I16639" s="5">
        <v>13400</v>
      </c>
      <c r="J16639" s="5">
        <v>18218377.880000018</v>
      </c>
      <c r="K16639" s="3" t="str" cm="1">
        <f t="array" ref="K16639">_xlfn.LET(_xlpm.d,UPPER(TRIM(CLEAN(SUBSTITUTE(F16639,CHAR(160),"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40" spans="2:11" hidden="1" x14ac:dyDescent="0.25">
      <c r="B16640" s="20">
        <v>46024</v>
      </c>
      <c r="C16640" s="2" t="s">
        <v>1</v>
      </c>
      <c r="D16640" s="2" t="s">
        <v>2275</v>
      </c>
      <c r="E16640" s="2" t="s">
        <v>248</v>
      </c>
      <c r="F16640" s="2" t="s">
        <v>4969</v>
      </c>
      <c r="G16640" s="5">
        <v>160</v>
      </c>
      <c r="H16640" s="5">
        <v>33.5</v>
      </c>
      <c r="I16640" s="5">
        <v>5360</v>
      </c>
      <c r="J16640" s="5">
        <v>18223737.880000018</v>
      </c>
      <c r="K16640" s="3" t="str" cm="1">
        <f t="array" ref="K16640">_xlfn.LET(_xlpm.d,UPPER(TRIM(CLEAN(SUBSTITUTE(F16640,CHAR(160),"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41" spans="2:11" hidden="1" x14ac:dyDescent="0.25">
      <c r="B16641" s="20">
        <v>46024</v>
      </c>
      <c r="C16641" s="2" t="s">
        <v>1</v>
      </c>
      <c r="D16641" s="2" t="s">
        <v>2276</v>
      </c>
      <c r="E16641" s="2" t="s">
        <v>1634</v>
      </c>
      <c r="F16641" s="2" t="s">
        <v>4969</v>
      </c>
      <c r="G16641" s="5">
        <v>100</v>
      </c>
      <c r="H16641" s="5">
        <v>29.95</v>
      </c>
      <c r="I16641" s="5">
        <v>2995</v>
      </c>
      <c r="J16641" s="5">
        <v>18226732.880000018</v>
      </c>
      <c r="K16641" s="3" t="str" cm="1">
        <f t="array" ref="K16641">_xlfn.LET(_xlpm.d,UPPER(TRIM(CLEAN(SUBSTITUTE(F16641,CHAR(160),"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42" spans="2:11" hidden="1" x14ac:dyDescent="0.25">
      <c r="B16642" s="20">
        <v>46024</v>
      </c>
      <c r="C16642" s="2" t="s">
        <v>1</v>
      </c>
      <c r="D16642" s="2" t="s">
        <v>3381</v>
      </c>
      <c r="E16642" s="2" t="s">
        <v>120</v>
      </c>
      <c r="F16642" s="2" t="s">
        <v>4969</v>
      </c>
      <c r="G16642" s="5">
        <v>135</v>
      </c>
      <c r="H16642" s="5">
        <v>32.19</v>
      </c>
      <c r="I16642" s="5">
        <v>4345.6499999999996</v>
      </c>
      <c r="J16642" s="5">
        <v>18231078.530000016</v>
      </c>
      <c r="K16642" s="3" t="str" cm="1">
        <f t="array" ref="K16642">_xlfn.LET(_xlpm.d,UPPER(TRIM(CLEAN(SUBSTITUTE(F16642,CHAR(160),"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43" spans="2:11" hidden="1" x14ac:dyDescent="0.25">
      <c r="B16643" s="20">
        <v>46024</v>
      </c>
      <c r="C16643" s="2" t="s">
        <v>1</v>
      </c>
      <c r="D16643" s="2" t="s">
        <v>3384</v>
      </c>
      <c r="E16643" s="2" t="s">
        <v>307</v>
      </c>
      <c r="F16643" s="2" t="s">
        <v>4969</v>
      </c>
      <c r="G16643" s="5">
        <v>650</v>
      </c>
      <c r="H16643" s="5">
        <v>33.5</v>
      </c>
      <c r="I16643" s="5">
        <v>21775</v>
      </c>
      <c r="J16643" s="5">
        <v>18252853.530000016</v>
      </c>
      <c r="K16643" s="3" t="str" cm="1">
        <f t="array" ref="K16643">_xlfn.LET(_xlpm.d,UPPER(TRIM(CLEAN(SUBSTITUTE(F16643,CHAR(160),"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44" spans="2:11" hidden="1" x14ac:dyDescent="0.25">
      <c r="B16644" s="20">
        <v>46027</v>
      </c>
      <c r="C16644" s="2" t="s">
        <v>1</v>
      </c>
      <c r="D16644" s="2" t="s">
        <v>153</v>
      </c>
      <c r="E16644" s="2" t="s">
        <v>154</v>
      </c>
      <c r="F16644" s="2" t="s">
        <v>4969</v>
      </c>
      <c r="G16644" s="5">
        <v>400</v>
      </c>
      <c r="H16644" s="5">
        <v>33.5</v>
      </c>
      <c r="I16644" s="5">
        <v>13400</v>
      </c>
      <c r="J16644" s="5">
        <v>18266253.530000016</v>
      </c>
      <c r="K16644" s="3" t="str" cm="1">
        <f t="array" ref="K16644">_xlfn.LET(_xlpm.d,UPPER(TRIM(CLEAN(SUBSTITUTE(F16644,CHAR(160),"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45" spans="2:11" hidden="1" x14ac:dyDescent="0.25">
      <c r="B16645" s="20">
        <v>46027</v>
      </c>
      <c r="C16645" s="2" t="s">
        <v>1</v>
      </c>
      <c r="D16645" s="2" t="s">
        <v>5713</v>
      </c>
      <c r="E16645" s="2" t="s">
        <v>3</v>
      </c>
      <c r="F16645" s="2" t="s">
        <v>4969</v>
      </c>
      <c r="G16645" s="5">
        <v>130</v>
      </c>
      <c r="H16645" s="5">
        <v>31.8</v>
      </c>
      <c r="I16645" s="5">
        <v>4134</v>
      </c>
      <c r="J16645" s="5">
        <v>18270387.530000016</v>
      </c>
      <c r="K16645" s="3" t="str" cm="1">
        <f t="array" ref="K16645">_xlfn.LET(_xlpm.d,UPPER(TRIM(CLEAN(SUBSTITUTE(F16645,CHAR(160),"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46" spans="2:11" hidden="1" x14ac:dyDescent="0.25">
      <c r="B16646" s="20">
        <v>46027</v>
      </c>
      <c r="C16646" s="2" t="s">
        <v>1</v>
      </c>
      <c r="D16646" s="2" t="s">
        <v>5714</v>
      </c>
      <c r="E16646" s="2" t="s">
        <v>135</v>
      </c>
      <c r="F16646" s="2" t="s">
        <v>4969</v>
      </c>
      <c r="G16646" s="5">
        <v>200</v>
      </c>
      <c r="H16646" s="5">
        <v>33.5</v>
      </c>
      <c r="I16646" s="5">
        <v>6700</v>
      </c>
      <c r="J16646" s="5">
        <v>18277087.530000016</v>
      </c>
      <c r="K16646" s="3" t="str" cm="1">
        <f t="array" ref="K16646">_xlfn.LET(_xlpm.d,UPPER(TRIM(CLEAN(SUBSTITUTE(F16646,CHAR(160),"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47" spans="2:11" hidden="1" x14ac:dyDescent="0.25">
      <c r="B16647" s="20">
        <v>46027</v>
      </c>
      <c r="C16647" s="2" t="s">
        <v>1</v>
      </c>
      <c r="D16647" s="2" t="s">
        <v>5715</v>
      </c>
      <c r="E16647" s="2" t="s">
        <v>192</v>
      </c>
      <c r="F16647" s="2" t="s">
        <v>4969</v>
      </c>
      <c r="G16647" s="5">
        <v>200</v>
      </c>
      <c r="H16647" s="5">
        <v>33.5</v>
      </c>
      <c r="I16647" s="5">
        <v>6700</v>
      </c>
      <c r="J16647" s="5">
        <v>18283787.530000016</v>
      </c>
      <c r="K16647" s="3" t="str" cm="1">
        <f t="array" ref="K16647">_xlfn.LET(_xlpm.d,UPPER(TRIM(CLEAN(SUBSTITUTE(F16647,CHAR(160),"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48" spans="2:11" hidden="1" x14ac:dyDescent="0.25">
      <c r="B16648" s="20">
        <v>46027</v>
      </c>
      <c r="C16648" s="2" t="s">
        <v>1</v>
      </c>
      <c r="D16648" s="2" t="s">
        <v>5716</v>
      </c>
      <c r="E16648" s="2" t="s">
        <v>243</v>
      </c>
      <c r="F16648" s="2" t="s">
        <v>4969</v>
      </c>
      <c r="G16648" s="5">
        <v>300</v>
      </c>
      <c r="H16648" s="5">
        <v>33.5</v>
      </c>
      <c r="I16648" s="5">
        <v>10050</v>
      </c>
      <c r="J16648" s="5">
        <v>18293837.530000016</v>
      </c>
      <c r="K16648" s="3" t="str" cm="1">
        <f t="array" ref="K16648">_xlfn.LET(_xlpm.d,UPPER(TRIM(CLEAN(SUBSTITUTE(F16648,CHAR(160),"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49" spans="2:11" hidden="1" x14ac:dyDescent="0.25">
      <c r="B16649" s="20">
        <v>46027</v>
      </c>
      <c r="C16649" s="2" t="s">
        <v>1</v>
      </c>
      <c r="D16649" s="2" t="s">
        <v>5717</v>
      </c>
      <c r="E16649" s="2" t="s">
        <v>241</v>
      </c>
      <c r="F16649" s="2" t="s">
        <v>4969</v>
      </c>
      <c r="G16649" s="5">
        <v>150</v>
      </c>
      <c r="H16649" s="5">
        <v>33.5</v>
      </c>
      <c r="I16649" s="5">
        <v>5025</v>
      </c>
      <c r="J16649" s="5">
        <v>18298862.530000016</v>
      </c>
      <c r="K16649" s="3" t="str" cm="1">
        <f t="array" ref="K16649">_xlfn.LET(_xlpm.d,UPPER(TRIM(CLEAN(SUBSTITUTE(F16649,CHAR(160),"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50" spans="2:11" hidden="1" x14ac:dyDescent="0.25">
      <c r="B16650" s="20">
        <v>46027</v>
      </c>
      <c r="C16650" s="2" t="s">
        <v>1</v>
      </c>
      <c r="D16650" s="2" t="s">
        <v>3386</v>
      </c>
      <c r="E16650" s="2" t="s">
        <v>254</v>
      </c>
      <c r="F16650" s="2" t="s">
        <v>4969</v>
      </c>
      <c r="G16650" s="5">
        <v>150</v>
      </c>
      <c r="H16650" s="5">
        <v>33.5</v>
      </c>
      <c r="I16650" s="5">
        <v>5025</v>
      </c>
      <c r="J16650" s="5">
        <v>18303887.530000016</v>
      </c>
      <c r="K16650" s="3" t="str" cm="1">
        <f t="array" ref="K16650">_xlfn.LET(_xlpm.d,UPPER(TRIM(CLEAN(SUBSTITUTE(F16650,CHAR(160),"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51" spans="2:11" hidden="1" x14ac:dyDescent="0.25">
      <c r="B16651" s="20">
        <v>46027</v>
      </c>
      <c r="C16651" s="2" t="s">
        <v>1</v>
      </c>
      <c r="D16651" s="2" t="s">
        <v>5718</v>
      </c>
      <c r="E16651" s="2" t="s">
        <v>180</v>
      </c>
      <c r="F16651" s="2" t="s">
        <v>4969</v>
      </c>
      <c r="G16651" s="5">
        <v>150</v>
      </c>
      <c r="H16651" s="5">
        <v>33.5</v>
      </c>
      <c r="I16651" s="5">
        <v>5025</v>
      </c>
      <c r="J16651" s="5">
        <v>18308912.530000016</v>
      </c>
      <c r="K16651" s="3" t="str" cm="1">
        <f t="array" ref="K16651">_xlfn.LET(_xlpm.d,UPPER(TRIM(CLEAN(SUBSTITUTE(F16651,CHAR(160),"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52" spans="2:11" hidden="1" x14ac:dyDescent="0.25">
      <c r="B16652" s="20">
        <v>46027</v>
      </c>
      <c r="C16652" s="2" t="s">
        <v>1</v>
      </c>
      <c r="D16652" s="2" t="s">
        <v>3387</v>
      </c>
      <c r="E16652" s="2" t="s">
        <v>160</v>
      </c>
      <c r="F16652" s="2" t="s">
        <v>4969</v>
      </c>
      <c r="G16652" s="5">
        <v>100</v>
      </c>
      <c r="H16652" s="5">
        <v>33.5</v>
      </c>
      <c r="I16652" s="5">
        <v>3350</v>
      </c>
      <c r="J16652" s="5">
        <v>18312262.530000016</v>
      </c>
      <c r="K16652" s="3" t="str" cm="1">
        <f t="array" ref="K16652">_xlfn.LET(_xlpm.d,UPPER(TRIM(CLEAN(SUBSTITUTE(F16652,CHAR(160),"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53" spans="2:11" hidden="1" x14ac:dyDescent="0.25">
      <c r="B16653" s="20">
        <v>46028</v>
      </c>
      <c r="C16653" s="2" t="s">
        <v>1</v>
      </c>
      <c r="D16653" s="2" t="s">
        <v>2277</v>
      </c>
      <c r="E16653" s="2" t="s">
        <v>276</v>
      </c>
      <c r="F16653" s="2" t="s">
        <v>4969</v>
      </c>
      <c r="G16653" s="5">
        <v>100</v>
      </c>
      <c r="H16653" s="5">
        <v>33.5</v>
      </c>
      <c r="I16653" s="5">
        <v>3350</v>
      </c>
      <c r="J16653" s="5">
        <v>18315612.530000016</v>
      </c>
      <c r="K16653" s="3" t="str" cm="1">
        <f t="array" ref="K16653">_xlfn.LET(_xlpm.d,UPPER(TRIM(CLEAN(SUBSTITUTE(F16653,CHAR(160),"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54" spans="2:11" hidden="1" x14ac:dyDescent="0.25">
      <c r="B16654" s="20">
        <v>46028</v>
      </c>
      <c r="C16654" s="2" t="s">
        <v>1</v>
      </c>
      <c r="D16654" s="2" t="s">
        <v>3388</v>
      </c>
      <c r="E16654" s="2" t="s">
        <v>214</v>
      </c>
      <c r="F16654" s="2" t="s">
        <v>4969</v>
      </c>
      <c r="G16654" s="5">
        <v>80</v>
      </c>
      <c r="H16654" s="5">
        <v>33.5</v>
      </c>
      <c r="I16654" s="5">
        <v>2680</v>
      </c>
      <c r="J16654" s="5">
        <v>18318292.530000016</v>
      </c>
      <c r="K16654" s="3" t="str" cm="1">
        <f t="array" ref="K16654">_xlfn.LET(_xlpm.d,UPPER(TRIM(CLEAN(SUBSTITUTE(F16654,CHAR(160),"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55" spans="2:11" hidden="1" x14ac:dyDescent="0.25">
      <c r="B16655" s="20">
        <v>46028</v>
      </c>
      <c r="C16655" s="2" t="s">
        <v>1</v>
      </c>
      <c r="D16655" s="2" t="s">
        <v>2278</v>
      </c>
      <c r="E16655" s="2" t="s">
        <v>232</v>
      </c>
      <c r="F16655" s="2" t="s">
        <v>4969</v>
      </c>
      <c r="G16655" s="5">
        <v>150</v>
      </c>
      <c r="H16655" s="5">
        <v>33.5</v>
      </c>
      <c r="I16655" s="5">
        <v>5025</v>
      </c>
      <c r="J16655" s="5">
        <v>18323317.530000016</v>
      </c>
      <c r="K16655" s="3" t="str" cm="1">
        <f t="array" ref="K16655">_xlfn.LET(_xlpm.d,UPPER(TRIM(CLEAN(SUBSTITUTE(F16655,CHAR(160),"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56" spans="2:11" hidden="1" x14ac:dyDescent="0.25">
      <c r="B16656" s="20">
        <v>46028</v>
      </c>
      <c r="C16656" s="2" t="s">
        <v>1</v>
      </c>
      <c r="D16656" s="2" t="s">
        <v>1311</v>
      </c>
      <c r="E16656" s="2" t="s">
        <v>273</v>
      </c>
      <c r="F16656" s="2" t="s">
        <v>4969</v>
      </c>
      <c r="G16656" s="5">
        <v>320</v>
      </c>
      <c r="H16656" s="5">
        <v>33.5</v>
      </c>
      <c r="I16656" s="5">
        <v>10720</v>
      </c>
      <c r="J16656" s="5">
        <v>18334037.530000016</v>
      </c>
      <c r="K16656" s="3" t="str" cm="1">
        <f t="array" ref="K16656">_xlfn.LET(_xlpm.d,UPPER(TRIM(CLEAN(SUBSTITUTE(F16656,CHAR(160),"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57" spans="2:11" hidden="1" x14ac:dyDescent="0.25">
      <c r="B16657" s="20">
        <v>46028</v>
      </c>
      <c r="C16657" s="2" t="s">
        <v>1</v>
      </c>
      <c r="D16657" s="2" t="s">
        <v>155</v>
      </c>
      <c r="E16657" s="2" t="s">
        <v>156</v>
      </c>
      <c r="F16657" s="2" t="s">
        <v>4969</v>
      </c>
      <c r="G16657" s="5">
        <v>450</v>
      </c>
      <c r="H16657" s="5">
        <v>33.5</v>
      </c>
      <c r="I16657" s="5">
        <v>15075</v>
      </c>
      <c r="J16657" s="5">
        <v>18349112.530000016</v>
      </c>
      <c r="K16657" s="3" t="str" cm="1">
        <f t="array" ref="K16657">_xlfn.LET(_xlpm.d,UPPER(TRIM(CLEAN(SUBSTITUTE(F16657,CHAR(160),"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58" spans="2:11" hidden="1" x14ac:dyDescent="0.25">
      <c r="B16658" s="20">
        <v>46028</v>
      </c>
      <c r="C16658" s="2" t="s">
        <v>1</v>
      </c>
      <c r="D16658" s="2" t="s">
        <v>157</v>
      </c>
      <c r="E16658" s="2" t="s">
        <v>158</v>
      </c>
      <c r="F16658" s="2" t="s">
        <v>4969</v>
      </c>
      <c r="G16658" s="5">
        <v>330</v>
      </c>
      <c r="H16658" s="5">
        <v>33.5</v>
      </c>
      <c r="I16658" s="5">
        <v>11055</v>
      </c>
      <c r="J16658" s="5">
        <v>18360167.530000016</v>
      </c>
      <c r="K16658" s="3" t="str" cm="1">
        <f t="array" ref="K16658">_xlfn.LET(_xlpm.d,UPPER(TRIM(CLEAN(SUBSTITUTE(F16658,CHAR(160),"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59" spans="2:11" hidden="1" x14ac:dyDescent="0.25">
      <c r="B16659" s="20">
        <v>46028</v>
      </c>
      <c r="C16659" s="2" t="s">
        <v>1</v>
      </c>
      <c r="D16659" s="2" t="s">
        <v>1479</v>
      </c>
      <c r="E16659" s="2" t="s">
        <v>147</v>
      </c>
      <c r="F16659" s="2" t="s">
        <v>4969</v>
      </c>
      <c r="G16659" s="5">
        <v>260</v>
      </c>
      <c r="H16659" s="5">
        <v>33.5</v>
      </c>
      <c r="I16659" s="5">
        <v>8710</v>
      </c>
      <c r="J16659" s="5">
        <v>18368877.530000016</v>
      </c>
      <c r="K16659" s="3" t="str" cm="1">
        <f t="array" ref="K16659">_xlfn.LET(_xlpm.d,UPPER(TRIM(CLEAN(SUBSTITUTE(F16659,CHAR(160),"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60" spans="2:11" hidden="1" x14ac:dyDescent="0.25">
      <c r="B16660" s="20">
        <v>46028</v>
      </c>
      <c r="C16660" s="2" t="s">
        <v>1</v>
      </c>
      <c r="D16660" s="2" t="s">
        <v>3389</v>
      </c>
      <c r="E16660" s="2" t="s">
        <v>165</v>
      </c>
      <c r="F16660" s="2" t="s">
        <v>4969</v>
      </c>
      <c r="G16660" s="5">
        <v>200</v>
      </c>
      <c r="H16660" s="5">
        <v>33.5</v>
      </c>
      <c r="I16660" s="5">
        <v>6700</v>
      </c>
      <c r="J16660" s="5">
        <v>18375577.530000016</v>
      </c>
      <c r="K16660" s="3" t="str" cm="1">
        <f t="array" ref="K16660">_xlfn.LET(_xlpm.d,UPPER(TRIM(CLEAN(SUBSTITUTE(F16660,CHAR(160),"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61" spans="2:11" hidden="1" x14ac:dyDescent="0.25">
      <c r="B16661" s="20">
        <v>46028</v>
      </c>
      <c r="C16661" s="2" t="s">
        <v>1</v>
      </c>
      <c r="D16661" s="2" t="s">
        <v>3390</v>
      </c>
      <c r="E16661" s="2" t="s">
        <v>261</v>
      </c>
      <c r="F16661" s="2" t="s">
        <v>4969</v>
      </c>
      <c r="G16661" s="5">
        <v>130</v>
      </c>
      <c r="H16661" s="5">
        <v>33.5</v>
      </c>
      <c r="I16661" s="5">
        <v>4355</v>
      </c>
      <c r="J16661" s="5">
        <v>18379932.530000016</v>
      </c>
      <c r="K16661" s="3" t="str" cm="1">
        <f t="array" ref="K16661">_xlfn.LET(_xlpm.d,UPPER(TRIM(CLEAN(SUBSTITUTE(F16661,CHAR(160),"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62" spans="2:11" hidden="1" x14ac:dyDescent="0.25">
      <c r="B16662" s="20">
        <v>46028</v>
      </c>
      <c r="C16662" s="2" t="s">
        <v>1</v>
      </c>
      <c r="D16662" s="2" t="s">
        <v>3391</v>
      </c>
      <c r="E16662" s="2" t="s">
        <v>234</v>
      </c>
      <c r="F16662" s="2" t="s">
        <v>4969</v>
      </c>
      <c r="G16662" s="5">
        <v>160</v>
      </c>
      <c r="H16662" s="5">
        <v>33.5</v>
      </c>
      <c r="I16662" s="5">
        <v>5360</v>
      </c>
      <c r="J16662" s="5">
        <v>18385292.530000016</v>
      </c>
      <c r="K16662" s="3" t="str" cm="1">
        <f t="array" ref="K16662">_xlfn.LET(_xlpm.d,UPPER(TRIM(CLEAN(SUBSTITUTE(F16662,CHAR(160),"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63" spans="2:11" hidden="1" x14ac:dyDescent="0.25">
      <c r="B16663" s="20">
        <v>46028</v>
      </c>
      <c r="C16663" s="2" t="s">
        <v>1</v>
      </c>
      <c r="D16663" s="2" t="s">
        <v>2279</v>
      </c>
      <c r="E16663" s="2" t="s">
        <v>50</v>
      </c>
      <c r="F16663" s="2" t="s">
        <v>4969</v>
      </c>
      <c r="G16663" s="5">
        <v>300</v>
      </c>
      <c r="H16663" s="5">
        <v>30</v>
      </c>
      <c r="I16663" s="5">
        <v>9000</v>
      </c>
      <c r="J16663" s="5">
        <v>18394292.530000016</v>
      </c>
      <c r="K16663" s="3" t="str" cm="1">
        <f t="array" ref="K16663">_xlfn.LET(_xlpm.d,UPPER(TRIM(CLEAN(SUBSTITUTE(F16663,CHAR(160),"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64" spans="2:11" hidden="1" x14ac:dyDescent="0.25">
      <c r="B16664" s="20">
        <v>46028</v>
      </c>
      <c r="C16664" s="2" t="s">
        <v>1</v>
      </c>
      <c r="D16664" s="2" t="s">
        <v>5719</v>
      </c>
      <c r="E16664" s="2" t="s">
        <v>61</v>
      </c>
      <c r="F16664" s="2" t="s">
        <v>4969</v>
      </c>
      <c r="G16664" s="5">
        <v>73</v>
      </c>
      <c r="H16664" s="5">
        <v>31.2</v>
      </c>
      <c r="I16664" s="5">
        <v>2277.6</v>
      </c>
      <c r="J16664" s="5">
        <v>18396570.130000018</v>
      </c>
      <c r="K16664" s="3" t="str" cm="1">
        <f t="array" ref="K16664">_xlfn.LET(_xlpm.d,UPPER(TRIM(CLEAN(SUBSTITUTE(F16664,CHAR(160),"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65" spans="2:11" hidden="1" x14ac:dyDescent="0.25">
      <c r="B16665" s="20">
        <v>46028</v>
      </c>
      <c r="C16665" s="2" t="s">
        <v>1</v>
      </c>
      <c r="D16665" s="2" t="s">
        <v>3392</v>
      </c>
      <c r="E16665" s="2" t="s">
        <v>6</v>
      </c>
      <c r="F16665" s="2" t="s">
        <v>4969</v>
      </c>
      <c r="G16665" s="5">
        <v>300</v>
      </c>
      <c r="H16665" s="5">
        <v>33.99</v>
      </c>
      <c r="I16665" s="5">
        <v>10197</v>
      </c>
      <c r="J16665" s="5">
        <v>18406767.130000018</v>
      </c>
      <c r="K16665" s="3" t="str" cm="1">
        <f t="array" ref="K16665">_xlfn.LET(_xlpm.d,UPPER(TRIM(CLEAN(SUBSTITUTE(F16665,CHAR(160),"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66" spans="2:11" hidden="1" x14ac:dyDescent="0.25">
      <c r="B16666" s="20">
        <v>46029</v>
      </c>
      <c r="C16666" s="2" t="s">
        <v>1</v>
      </c>
      <c r="D16666" s="2" t="s">
        <v>1581</v>
      </c>
      <c r="E16666" s="2" t="s">
        <v>149</v>
      </c>
      <c r="F16666" s="2" t="s">
        <v>4969</v>
      </c>
      <c r="G16666" s="5">
        <v>300</v>
      </c>
      <c r="H16666" s="5">
        <v>33.5</v>
      </c>
      <c r="I16666" s="5">
        <v>10050</v>
      </c>
      <c r="J16666" s="5">
        <v>18416817.130000018</v>
      </c>
      <c r="K16666" s="3" t="str" cm="1">
        <f t="array" ref="K16666">_xlfn.LET(_xlpm.d,UPPER(TRIM(CLEAN(SUBSTITUTE(F16666,CHAR(160),"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67" spans="2:11" hidden="1" x14ac:dyDescent="0.25">
      <c r="B16667" s="20">
        <v>46029</v>
      </c>
      <c r="C16667" s="2" t="s">
        <v>1</v>
      </c>
      <c r="D16667" s="2" t="s">
        <v>2281</v>
      </c>
      <c r="E16667" s="2" t="s">
        <v>145</v>
      </c>
      <c r="F16667" s="2" t="s">
        <v>4969</v>
      </c>
      <c r="G16667" s="5">
        <v>155</v>
      </c>
      <c r="H16667" s="5">
        <v>33.5</v>
      </c>
      <c r="I16667" s="5">
        <v>5192.5</v>
      </c>
      <c r="J16667" s="5">
        <v>18422009.630000018</v>
      </c>
      <c r="K16667" s="3" t="str" cm="1">
        <f t="array" ref="K16667">_xlfn.LET(_xlpm.d,UPPER(TRIM(CLEAN(SUBSTITUTE(F16667,CHAR(160),"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68" spans="2:11" hidden="1" x14ac:dyDescent="0.25">
      <c r="B16668" s="20">
        <v>46029</v>
      </c>
      <c r="C16668" s="2" t="s">
        <v>1</v>
      </c>
      <c r="D16668" s="2" t="s">
        <v>2282</v>
      </c>
      <c r="E16668" s="2" t="s">
        <v>282</v>
      </c>
      <c r="F16668" s="2" t="s">
        <v>4969</v>
      </c>
      <c r="G16668" s="5">
        <v>200</v>
      </c>
      <c r="H16668" s="5">
        <v>33.5</v>
      </c>
      <c r="I16668" s="5">
        <v>6700</v>
      </c>
      <c r="J16668" s="5">
        <v>18428709.630000018</v>
      </c>
      <c r="K16668" s="3" t="str" cm="1">
        <f t="array" ref="K16668">_xlfn.LET(_xlpm.d,UPPER(TRIM(CLEAN(SUBSTITUTE(F16668,CHAR(160),"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69" spans="2:11" hidden="1" x14ac:dyDescent="0.25">
      <c r="B16669" s="20">
        <v>46029</v>
      </c>
      <c r="C16669" s="2" t="s">
        <v>1</v>
      </c>
      <c r="D16669" s="2" t="s">
        <v>5720</v>
      </c>
      <c r="E16669" s="2" t="s">
        <v>16</v>
      </c>
      <c r="F16669" s="2" t="s">
        <v>4969</v>
      </c>
      <c r="G16669" s="5">
        <v>100</v>
      </c>
      <c r="H16669" s="5">
        <v>33.5</v>
      </c>
      <c r="I16669" s="5">
        <v>3350</v>
      </c>
      <c r="J16669" s="5">
        <v>18432059.630000018</v>
      </c>
      <c r="K16669" s="3" t="str" cm="1">
        <f t="array" ref="K16669">_xlfn.LET(_xlpm.d,UPPER(TRIM(CLEAN(SUBSTITUTE(F16669,CHAR(160),"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70" spans="2:11" hidden="1" x14ac:dyDescent="0.25">
      <c r="B16670" s="20">
        <v>46029</v>
      </c>
      <c r="C16670" s="2" t="s">
        <v>1</v>
      </c>
      <c r="D16670" s="2" t="s">
        <v>4206</v>
      </c>
      <c r="E16670" s="2" t="s">
        <v>41</v>
      </c>
      <c r="F16670" s="2" t="s">
        <v>4969</v>
      </c>
      <c r="G16670" s="5">
        <v>120</v>
      </c>
      <c r="H16670" s="5">
        <v>31.8</v>
      </c>
      <c r="I16670" s="5">
        <v>3816</v>
      </c>
      <c r="J16670" s="5">
        <v>18435875.630000018</v>
      </c>
      <c r="K16670" s="3" t="str" cm="1">
        <f t="array" ref="K16670">_xlfn.LET(_xlpm.d,UPPER(TRIM(CLEAN(SUBSTITUTE(F16670,CHAR(160),"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71" spans="2:11" hidden="1" x14ac:dyDescent="0.25">
      <c r="B16671" s="20">
        <v>46029</v>
      </c>
      <c r="C16671" s="2" t="s">
        <v>1</v>
      </c>
      <c r="D16671" s="2" t="s">
        <v>2284</v>
      </c>
      <c r="E16671" s="2" t="s">
        <v>305</v>
      </c>
      <c r="F16671" s="2" t="s">
        <v>4969</v>
      </c>
      <c r="G16671" s="5">
        <v>600</v>
      </c>
      <c r="H16671" s="5">
        <v>33.5</v>
      </c>
      <c r="I16671" s="5">
        <v>20100</v>
      </c>
      <c r="J16671" s="5">
        <v>18455975.630000018</v>
      </c>
      <c r="K16671" s="3" t="str" cm="1">
        <f t="array" ref="K16671">_xlfn.LET(_xlpm.d,UPPER(TRIM(CLEAN(SUBSTITUTE(F16671,CHAR(160),"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72" spans="2:11" hidden="1" x14ac:dyDescent="0.25">
      <c r="B16672" s="20">
        <v>46029</v>
      </c>
      <c r="C16672" s="2" t="s">
        <v>1</v>
      </c>
      <c r="D16672" s="2" t="s">
        <v>3393</v>
      </c>
      <c r="E16672" s="2" t="s">
        <v>263</v>
      </c>
      <c r="F16672" s="2" t="s">
        <v>4969</v>
      </c>
      <c r="G16672" s="5">
        <v>250</v>
      </c>
      <c r="H16672" s="5">
        <v>33.5</v>
      </c>
      <c r="I16672" s="5">
        <v>8375</v>
      </c>
      <c r="J16672" s="5">
        <v>18464350.630000018</v>
      </c>
      <c r="K16672" s="3" t="str" cm="1">
        <f t="array" ref="K16672">_xlfn.LET(_xlpm.d,UPPER(TRIM(CLEAN(SUBSTITUTE(F16672,CHAR(160),"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73" spans="2:11" hidden="1" x14ac:dyDescent="0.25">
      <c r="B16673" s="20">
        <v>46029</v>
      </c>
      <c r="C16673" s="2" t="s">
        <v>1</v>
      </c>
      <c r="D16673" s="2" t="s">
        <v>3394</v>
      </c>
      <c r="E16673" s="2" t="s">
        <v>311</v>
      </c>
      <c r="F16673" s="2" t="s">
        <v>5176</v>
      </c>
      <c r="G16673" s="5">
        <v>740</v>
      </c>
      <c r="H16673" s="5">
        <v>33.5</v>
      </c>
      <c r="I16673" s="5">
        <v>24790</v>
      </c>
      <c r="J16673" s="5">
        <v>18489140.630000018</v>
      </c>
      <c r="K16673" s="3" t="str" cm="1">
        <f t="array" ref="K16673">_xlfn.LET(_xlpm.d,UPPER(TRIM(CLEAN(SUBSTITUTE(F16673,CHAR(160),"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74" spans="2:11" hidden="1" x14ac:dyDescent="0.25">
      <c r="B16674" s="20">
        <v>46030</v>
      </c>
      <c r="C16674" s="2" t="s">
        <v>1</v>
      </c>
      <c r="D16674" s="2" t="s">
        <v>5721</v>
      </c>
      <c r="E16674" s="2" t="s">
        <v>5632</v>
      </c>
      <c r="F16674" s="2" t="s">
        <v>4969</v>
      </c>
      <c r="G16674" s="5">
        <v>100</v>
      </c>
      <c r="H16674" s="5">
        <v>33.495699999999999</v>
      </c>
      <c r="I16674" s="5">
        <v>3349.57</v>
      </c>
      <c r="J16674" s="5">
        <v>18492490.200000018</v>
      </c>
      <c r="K16674" s="3" t="str" cm="1">
        <f t="array" ref="K16674">_xlfn.LET(_xlpm.d,UPPER(TRIM(CLEAN(SUBSTITUTE(F16674,CHAR(160),"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75" spans="2:11" hidden="1" x14ac:dyDescent="0.25">
      <c r="B16675" s="20">
        <v>46030</v>
      </c>
      <c r="C16675" s="2" t="s">
        <v>1</v>
      </c>
      <c r="D16675" s="2" t="s">
        <v>62</v>
      </c>
      <c r="E16675" s="2" t="s">
        <v>27</v>
      </c>
      <c r="F16675" s="2" t="s">
        <v>4969</v>
      </c>
      <c r="G16675" s="5">
        <v>90</v>
      </c>
      <c r="H16675" s="5">
        <v>31.8</v>
      </c>
      <c r="I16675" s="5">
        <v>2862</v>
      </c>
      <c r="J16675" s="5">
        <v>18495352.200000018</v>
      </c>
      <c r="K16675" s="3" t="str" cm="1">
        <f t="array" ref="K16675">_xlfn.LET(_xlpm.d,UPPER(TRIM(CLEAN(SUBSTITUTE(F16675,CHAR(160),"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76" spans="2:11" hidden="1" x14ac:dyDescent="0.25">
      <c r="B16676" s="20">
        <v>46030</v>
      </c>
      <c r="C16676" s="2" t="s">
        <v>1</v>
      </c>
      <c r="D16676" s="2" t="s">
        <v>1312</v>
      </c>
      <c r="E16676" s="2" t="s">
        <v>180</v>
      </c>
      <c r="F16676" s="2" t="s">
        <v>4969</v>
      </c>
      <c r="G16676" s="5">
        <v>80</v>
      </c>
      <c r="H16676" s="5">
        <v>33.5</v>
      </c>
      <c r="I16676" s="5">
        <v>2680</v>
      </c>
      <c r="J16676" s="5">
        <v>18498032.200000018</v>
      </c>
      <c r="K16676" s="3" t="str" cm="1">
        <f t="array" ref="K16676">_xlfn.LET(_xlpm.d,UPPER(TRIM(CLEAN(SUBSTITUTE(F16676,CHAR(160),"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77" spans="2:11" hidden="1" x14ac:dyDescent="0.25">
      <c r="B16677" s="20">
        <v>46030</v>
      </c>
      <c r="C16677" s="2" t="s">
        <v>1</v>
      </c>
      <c r="D16677" s="2" t="s">
        <v>2285</v>
      </c>
      <c r="E16677" s="2" t="s">
        <v>268</v>
      </c>
      <c r="F16677" s="2" t="s">
        <v>4969</v>
      </c>
      <c r="G16677" s="5">
        <v>180</v>
      </c>
      <c r="H16677" s="5">
        <v>33.5</v>
      </c>
      <c r="I16677" s="5">
        <v>6030</v>
      </c>
      <c r="J16677" s="5">
        <v>18504062.200000018</v>
      </c>
      <c r="K16677" s="3" t="str" cm="1">
        <f t="array" ref="K16677">_xlfn.LET(_xlpm.d,UPPER(TRIM(CLEAN(SUBSTITUTE(F16677,CHAR(160),"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78" spans="2:11" hidden="1" x14ac:dyDescent="0.25">
      <c r="B16678" s="20">
        <v>46030</v>
      </c>
      <c r="C16678" s="2" t="s">
        <v>1</v>
      </c>
      <c r="D16678" s="2" t="s">
        <v>1571</v>
      </c>
      <c r="E16678" s="2" t="s">
        <v>135</v>
      </c>
      <c r="F16678" s="2" t="s">
        <v>4969</v>
      </c>
      <c r="G16678" s="5">
        <v>150</v>
      </c>
      <c r="H16678" s="5">
        <v>33.5</v>
      </c>
      <c r="I16678" s="5">
        <v>5025</v>
      </c>
      <c r="J16678" s="5">
        <v>18509087.200000018</v>
      </c>
      <c r="K16678" s="3" t="str" cm="1">
        <f t="array" ref="K16678">_xlfn.LET(_xlpm.d,UPPER(TRIM(CLEAN(SUBSTITUTE(F16678,CHAR(160),"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79" spans="2:11" hidden="1" x14ac:dyDescent="0.25">
      <c r="B16679" s="20">
        <v>46030</v>
      </c>
      <c r="C16679" s="2" t="s">
        <v>1</v>
      </c>
      <c r="D16679" s="2" t="s">
        <v>1572</v>
      </c>
      <c r="E16679" s="2" t="s">
        <v>168</v>
      </c>
      <c r="F16679" s="2" t="s">
        <v>4969</v>
      </c>
      <c r="G16679" s="5">
        <v>210</v>
      </c>
      <c r="H16679" s="5">
        <v>33.5</v>
      </c>
      <c r="I16679" s="5">
        <v>7035</v>
      </c>
      <c r="J16679" s="5">
        <v>18516122.200000018</v>
      </c>
      <c r="K16679" s="3" t="str" cm="1">
        <f t="array" ref="K16679">_xlfn.LET(_xlpm.d,UPPER(TRIM(CLEAN(SUBSTITUTE(F16679,CHAR(160),"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80" spans="2:11" hidden="1" x14ac:dyDescent="0.25">
      <c r="B16680" s="20">
        <v>46030</v>
      </c>
      <c r="C16680" s="2" t="s">
        <v>1</v>
      </c>
      <c r="D16680" s="2" t="s">
        <v>732</v>
      </c>
      <c r="E16680" s="2" t="s">
        <v>544</v>
      </c>
      <c r="F16680" s="2" t="s">
        <v>4969</v>
      </c>
      <c r="G16680" s="5">
        <v>140</v>
      </c>
      <c r="H16680" s="5">
        <v>29.95</v>
      </c>
      <c r="I16680" s="5">
        <v>4193</v>
      </c>
      <c r="J16680" s="5">
        <v>18520315.200000018</v>
      </c>
      <c r="K16680" s="3" t="str" cm="1">
        <f t="array" ref="K16680">_xlfn.LET(_xlpm.d,UPPER(TRIM(CLEAN(SUBSTITUTE(F16680,CHAR(160),"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81" spans="2:11" hidden="1" x14ac:dyDescent="0.25">
      <c r="B16681" s="20">
        <v>46030</v>
      </c>
      <c r="C16681" s="2" t="s">
        <v>1</v>
      </c>
      <c r="D16681" s="2" t="s">
        <v>3902</v>
      </c>
      <c r="E16681" s="2" t="s">
        <v>120</v>
      </c>
      <c r="F16681" s="2" t="s">
        <v>4969</v>
      </c>
      <c r="G16681" s="5">
        <v>40</v>
      </c>
      <c r="H16681" s="5">
        <v>28.8</v>
      </c>
      <c r="I16681" s="5">
        <v>1152</v>
      </c>
      <c r="J16681" s="5">
        <v>18521467.200000018</v>
      </c>
      <c r="K16681" s="3" t="str" cm="1">
        <f t="array" ref="K16681">_xlfn.LET(_xlpm.d,UPPER(TRIM(CLEAN(SUBSTITUTE(F16681,CHAR(160),"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82" spans="2:11" hidden="1" x14ac:dyDescent="0.25">
      <c r="B16682" s="20">
        <v>46030</v>
      </c>
      <c r="C16682" s="2" t="s">
        <v>1</v>
      </c>
      <c r="D16682" s="2" t="s">
        <v>4133</v>
      </c>
      <c r="E16682" s="2" t="s">
        <v>1765</v>
      </c>
      <c r="F16682" s="2" t="s">
        <v>4969</v>
      </c>
      <c r="G16682" s="5">
        <v>700</v>
      </c>
      <c r="H16682" s="5">
        <v>29.95</v>
      </c>
      <c r="I16682" s="5">
        <v>20965</v>
      </c>
      <c r="J16682" s="5">
        <v>18542432.200000018</v>
      </c>
      <c r="K16682" s="3" t="str" cm="1">
        <f t="array" ref="K16682">_xlfn.LET(_xlpm.d,UPPER(TRIM(CLEAN(SUBSTITUTE(F16682,CHAR(160),"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83" spans="2:11" hidden="1" x14ac:dyDescent="0.25">
      <c r="B16683" s="20">
        <v>46030</v>
      </c>
      <c r="C16683" s="2" t="s">
        <v>1</v>
      </c>
      <c r="D16683" s="2" t="s">
        <v>4134</v>
      </c>
      <c r="E16683" s="2" t="s">
        <v>1701</v>
      </c>
      <c r="F16683" s="2" t="s">
        <v>4969</v>
      </c>
      <c r="G16683" s="5">
        <v>384</v>
      </c>
      <c r="H16683" s="5">
        <v>29.95</v>
      </c>
      <c r="I16683" s="5">
        <v>11500.8</v>
      </c>
      <c r="J16683" s="5">
        <v>18553933.000000019</v>
      </c>
      <c r="K16683" s="3" t="str" cm="1">
        <f t="array" ref="K16683">_xlfn.LET(_xlpm.d,UPPER(TRIM(CLEAN(SUBSTITUTE(F16683,CHAR(160),"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84" spans="2:11" hidden="1" x14ac:dyDescent="0.25">
      <c r="B16684" s="20">
        <v>46030</v>
      </c>
      <c r="C16684" s="2" t="s">
        <v>1</v>
      </c>
      <c r="D16684" s="2" t="s">
        <v>5722</v>
      </c>
      <c r="E16684" s="2" t="s">
        <v>302</v>
      </c>
      <c r="F16684" s="2" t="s">
        <v>4969</v>
      </c>
      <c r="G16684" s="5">
        <v>240</v>
      </c>
      <c r="H16684" s="5">
        <v>27.8</v>
      </c>
      <c r="I16684" s="5">
        <v>6672</v>
      </c>
      <c r="J16684" s="5">
        <v>18560605.000000019</v>
      </c>
      <c r="K16684" s="3" t="str" cm="1">
        <f t="array" ref="K16684">_xlfn.LET(_xlpm.d,UPPER(TRIM(CLEAN(SUBSTITUTE(F16684,CHAR(160),"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85" spans="2:11" hidden="1" x14ac:dyDescent="0.25">
      <c r="B16685" s="20">
        <v>46030</v>
      </c>
      <c r="C16685" s="2" t="s">
        <v>1</v>
      </c>
      <c r="D16685" s="2" t="s">
        <v>63</v>
      </c>
      <c r="E16685" s="2" t="s">
        <v>64</v>
      </c>
      <c r="F16685" s="2" t="s">
        <v>4969</v>
      </c>
      <c r="G16685" s="5">
        <v>60</v>
      </c>
      <c r="H16685" s="5">
        <v>31.8</v>
      </c>
      <c r="I16685" s="5">
        <v>1908</v>
      </c>
      <c r="J16685" s="5">
        <v>18562513.000000019</v>
      </c>
      <c r="K16685" s="3" t="str" cm="1">
        <f t="array" ref="K16685">_xlfn.LET(_xlpm.d,UPPER(TRIM(CLEAN(SUBSTITUTE(F16685,CHAR(160),"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86" spans="2:11" hidden="1" x14ac:dyDescent="0.25">
      <c r="B16686" s="20">
        <v>46030</v>
      </c>
      <c r="C16686" s="2" t="s">
        <v>1</v>
      </c>
      <c r="D16686" s="2" t="s">
        <v>4136</v>
      </c>
      <c r="E16686" s="2" t="s">
        <v>64</v>
      </c>
      <c r="F16686" s="2" t="s">
        <v>4969</v>
      </c>
      <c r="G16686" s="5">
        <v>12</v>
      </c>
      <c r="H16686" s="5">
        <v>31.8</v>
      </c>
      <c r="I16686" s="5">
        <v>381.6</v>
      </c>
      <c r="J16686" s="5">
        <v>18562894.60000002</v>
      </c>
      <c r="K16686" s="3" t="str" cm="1">
        <f t="array" ref="K16686">_xlfn.LET(_xlpm.d,UPPER(TRIM(CLEAN(SUBSTITUTE(F16686,CHAR(160),"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87" spans="2:11" hidden="1" x14ac:dyDescent="0.25">
      <c r="B16687" s="20">
        <v>46030</v>
      </c>
      <c r="C16687" s="2" t="s">
        <v>1</v>
      </c>
      <c r="D16687" s="2" t="s">
        <v>2286</v>
      </c>
      <c r="E16687" s="2" t="s">
        <v>224</v>
      </c>
      <c r="F16687" s="2" t="s">
        <v>4969</v>
      </c>
      <c r="G16687" s="5">
        <v>1300</v>
      </c>
      <c r="H16687" s="5">
        <v>33.5</v>
      </c>
      <c r="I16687" s="5">
        <v>43550</v>
      </c>
      <c r="J16687" s="5">
        <v>18606444.60000002</v>
      </c>
      <c r="K16687" s="3" t="str" cm="1">
        <f t="array" ref="K16687">_xlfn.LET(_xlpm.d,UPPER(TRIM(CLEAN(SUBSTITUTE(F16687,CHAR(160),"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88" spans="2:11" hidden="1" x14ac:dyDescent="0.25">
      <c r="B16688" s="20">
        <v>46030</v>
      </c>
      <c r="C16688" s="2" t="s">
        <v>1</v>
      </c>
      <c r="D16688" s="2" t="s">
        <v>3395</v>
      </c>
      <c r="E16688" s="2" t="s">
        <v>228</v>
      </c>
      <c r="F16688" s="2" t="s">
        <v>4969</v>
      </c>
      <c r="G16688" s="5">
        <v>750</v>
      </c>
      <c r="H16688" s="5">
        <v>33.5</v>
      </c>
      <c r="I16688" s="5">
        <v>25125</v>
      </c>
      <c r="J16688" s="5">
        <v>18631569.60000002</v>
      </c>
      <c r="K16688" s="3" t="str" cm="1">
        <f t="array" ref="K16688">_xlfn.LET(_xlpm.d,UPPER(TRIM(CLEAN(SUBSTITUTE(F16688,CHAR(160),"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89" spans="2:11" hidden="1" x14ac:dyDescent="0.25">
      <c r="B16689" s="20">
        <v>46030</v>
      </c>
      <c r="C16689" s="2" t="s">
        <v>1</v>
      </c>
      <c r="D16689" s="2" t="s">
        <v>5723</v>
      </c>
      <c r="E16689" s="2" t="s">
        <v>226</v>
      </c>
      <c r="F16689" s="2" t="s">
        <v>4969</v>
      </c>
      <c r="G16689" s="5">
        <v>250</v>
      </c>
      <c r="H16689" s="5">
        <v>33.5</v>
      </c>
      <c r="I16689" s="5">
        <v>8375</v>
      </c>
      <c r="J16689" s="5">
        <v>18639944.60000002</v>
      </c>
      <c r="K16689" s="3" t="str" cm="1">
        <f t="array" ref="K16689">_xlfn.LET(_xlpm.d,UPPER(TRIM(CLEAN(SUBSTITUTE(F16689,CHAR(160),"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90" spans="2:11" hidden="1" x14ac:dyDescent="0.25">
      <c r="B16690" s="20">
        <v>46031</v>
      </c>
      <c r="C16690" s="2" t="s">
        <v>1</v>
      </c>
      <c r="D16690" s="2" t="s">
        <v>3396</v>
      </c>
      <c r="E16690" s="2" t="s">
        <v>248</v>
      </c>
      <c r="F16690" s="2" t="s">
        <v>4969</v>
      </c>
      <c r="G16690" s="5">
        <v>200</v>
      </c>
      <c r="H16690" s="5">
        <v>33.5</v>
      </c>
      <c r="I16690" s="5">
        <v>6700</v>
      </c>
      <c r="J16690" s="5">
        <v>18646644.60000002</v>
      </c>
      <c r="K16690" s="3" t="str" cm="1">
        <f t="array" ref="K16690">_xlfn.LET(_xlpm.d,UPPER(TRIM(CLEAN(SUBSTITUTE(F16690,CHAR(160),"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91" spans="2:11" hidden="1" x14ac:dyDescent="0.25">
      <c r="B16691" s="20">
        <v>46031</v>
      </c>
      <c r="C16691" s="2" t="s">
        <v>1</v>
      </c>
      <c r="D16691" s="2" t="s">
        <v>1313</v>
      </c>
      <c r="E16691" s="2" t="s">
        <v>160</v>
      </c>
      <c r="F16691" s="2" t="s">
        <v>4969</v>
      </c>
      <c r="G16691" s="5">
        <v>160</v>
      </c>
      <c r="H16691" s="5">
        <v>33.5</v>
      </c>
      <c r="I16691" s="5">
        <v>5360</v>
      </c>
      <c r="J16691" s="5">
        <v>18652004.60000002</v>
      </c>
      <c r="K16691" s="3" t="str" cm="1">
        <f t="array" ref="K16691">_xlfn.LET(_xlpm.d,UPPER(TRIM(CLEAN(SUBSTITUTE(F16691,CHAR(160),"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92" spans="2:11" hidden="1" x14ac:dyDescent="0.25">
      <c r="B16692" s="20">
        <v>46031</v>
      </c>
      <c r="C16692" s="2" t="s">
        <v>1</v>
      </c>
      <c r="D16692" s="2" t="s">
        <v>1191</v>
      </c>
      <c r="E16692" s="2" t="s">
        <v>192</v>
      </c>
      <c r="F16692" s="2" t="s">
        <v>4969</v>
      </c>
      <c r="G16692" s="5">
        <v>300</v>
      </c>
      <c r="H16692" s="5">
        <v>33.5</v>
      </c>
      <c r="I16692" s="5">
        <v>10050</v>
      </c>
      <c r="J16692" s="5">
        <v>18662054.60000002</v>
      </c>
      <c r="K16692" s="3" t="str" cm="1">
        <f t="array" ref="K16692">_xlfn.LET(_xlpm.d,UPPER(TRIM(CLEAN(SUBSTITUTE(F16692,CHAR(160),"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93" spans="2:11" hidden="1" x14ac:dyDescent="0.25">
      <c r="B16693" s="20">
        <v>46031</v>
      </c>
      <c r="C16693" s="2" t="s">
        <v>1</v>
      </c>
      <c r="D16693" s="2" t="s">
        <v>4528</v>
      </c>
      <c r="E16693" s="2" t="s">
        <v>3</v>
      </c>
      <c r="F16693" s="2" t="s">
        <v>4969</v>
      </c>
      <c r="G16693" s="5">
        <v>225</v>
      </c>
      <c r="H16693" s="5">
        <v>31.8</v>
      </c>
      <c r="I16693" s="5">
        <v>7155</v>
      </c>
      <c r="J16693" s="5">
        <v>18669209.60000002</v>
      </c>
      <c r="K16693" s="3" t="str" cm="1">
        <f t="array" ref="K16693">_xlfn.LET(_xlpm.d,UPPER(TRIM(CLEAN(SUBSTITUTE(F16693,CHAR(160),"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94" spans="2:11" hidden="1" x14ac:dyDescent="0.25">
      <c r="B16694" s="20">
        <v>46031</v>
      </c>
      <c r="C16694" s="2" t="s">
        <v>1</v>
      </c>
      <c r="D16694" s="2" t="s">
        <v>1573</v>
      </c>
      <c r="E16694" s="2" t="s">
        <v>238</v>
      </c>
      <c r="F16694" s="2" t="s">
        <v>4969</v>
      </c>
      <c r="G16694" s="5">
        <v>300</v>
      </c>
      <c r="H16694" s="5">
        <v>33.5</v>
      </c>
      <c r="I16694" s="5">
        <v>10050</v>
      </c>
      <c r="J16694" s="5">
        <v>18679259.60000002</v>
      </c>
      <c r="K16694" s="3" t="str" cm="1">
        <f t="array" ref="K16694">_xlfn.LET(_xlpm.d,UPPER(TRIM(CLEAN(SUBSTITUTE(F16694,CHAR(160),"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95" spans="2:11" hidden="1" x14ac:dyDescent="0.25">
      <c r="B16695" s="20">
        <v>46031</v>
      </c>
      <c r="C16695" s="2" t="s">
        <v>1</v>
      </c>
      <c r="D16695" s="2" t="s">
        <v>3398</v>
      </c>
      <c r="E16695" s="2" t="s">
        <v>78</v>
      </c>
      <c r="F16695" s="2" t="s">
        <v>4969</v>
      </c>
      <c r="G16695" s="5">
        <v>220</v>
      </c>
      <c r="H16695" s="5">
        <v>33.5</v>
      </c>
      <c r="I16695" s="5">
        <v>7370</v>
      </c>
      <c r="J16695" s="5">
        <v>18686629.60000002</v>
      </c>
      <c r="K16695" s="3" t="str" cm="1">
        <f t="array" ref="K16695">_xlfn.LET(_xlpm.d,UPPER(TRIM(CLEAN(SUBSTITUTE(F16695,CHAR(160),"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96" spans="2:11" hidden="1" x14ac:dyDescent="0.25">
      <c r="B16696" s="20">
        <v>46031</v>
      </c>
      <c r="C16696" s="2" t="s">
        <v>1</v>
      </c>
      <c r="D16696" s="2" t="s">
        <v>1574</v>
      </c>
      <c r="E16696" s="2" t="s">
        <v>236</v>
      </c>
      <c r="F16696" s="2" t="s">
        <v>4969</v>
      </c>
      <c r="G16696" s="5">
        <v>400</v>
      </c>
      <c r="H16696" s="5">
        <v>33.5</v>
      </c>
      <c r="I16696" s="5">
        <v>13400</v>
      </c>
      <c r="J16696" s="5">
        <v>18700029.60000002</v>
      </c>
      <c r="K16696" s="3" t="str" cm="1">
        <f t="array" ref="K16696">_xlfn.LET(_xlpm.d,UPPER(TRIM(CLEAN(SUBSTITUTE(F16696,CHAR(160),"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97" spans="2:11" hidden="1" x14ac:dyDescent="0.25">
      <c r="B16697" s="20">
        <v>46031</v>
      </c>
      <c r="C16697" s="2" t="s">
        <v>1</v>
      </c>
      <c r="D16697" s="2" t="s">
        <v>2287</v>
      </c>
      <c r="E16697" s="2" t="s">
        <v>186</v>
      </c>
      <c r="F16697" s="2" t="s">
        <v>4969</v>
      </c>
      <c r="G16697" s="5">
        <v>200</v>
      </c>
      <c r="H16697" s="5">
        <v>33.5</v>
      </c>
      <c r="I16697" s="5">
        <v>6700</v>
      </c>
      <c r="J16697" s="5">
        <v>18706729.60000002</v>
      </c>
      <c r="K16697" s="3" t="str" cm="1">
        <f t="array" ref="K16697">_xlfn.LET(_xlpm.d,UPPER(TRIM(CLEAN(SUBSTITUTE(F16697,CHAR(160),"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98" spans="2:11" hidden="1" x14ac:dyDescent="0.25">
      <c r="B16698" s="20">
        <v>46031</v>
      </c>
      <c r="C16698" s="2" t="s">
        <v>1</v>
      </c>
      <c r="D16698" s="2" t="s">
        <v>5724</v>
      </c>
      <c r="E16698" s="2" t="s">
        <v>5000</v>
      </c>
      <c r="F16698" s="2" t="s">
        <v>4969</v>
      </c>
      <c r="G16698" s="5">
        <v>100</v>
      </c>
      <c r="H16698" s="5">
        <v>33.5</v>
      </c>
      <c r="I16698" s="5">
        <v>3350</v>
      </c>
      <c r="J16698" s="5">
        <v>18710079.60000002</v>
      </c>
      <c r="K16698" s="3" t="str" cm="1">
        <f t="array" ref="K16698">_xlfn.LET(_xlpm.d,UPPER(TRIM(CLEAN(SUBSTITUTE(F16698,CHAR(160),"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699" spans="2:11" hidden="1" x14ac:dyDescent="0.25">
      <c r="B16699" s="20">
        <v>46031</v>
      </c>
      <c r="C16699" s="2" t="s">
        <v>1</v>
      </c>
      <c r="D16699" s="2" t="s">
        <v>3399</v>
      </c>
      <c r="E16699" s="2" t="s">
        <v>286</v>
      </c>
      <c r="F16699" s="2" t="s">
        <v>4969</v>
      </c>
      <c r="G16699" s="5">
        <v>240</v>
      </c>
      <c r="H16699" s="5">
        <v>33.5</v>
      </c>
      <c r="I16699" s="5">
        <v>8040</v>
      </c>
      <c r="J16699" s="5">
        <v>18718119.60000002</v>
      </c>
      <c r="K16699" s="3" t="str" cm="1">
        <f t="array" ref="K16699">_xlfn.LET(_xlpm.d,UPPER(TRIM(CLEAN(SUBSTITUTE(F16699,CHAR(160),"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00" spans="2:11" hidden="1" x14ac:dyDescent="0.25">
      <c r="B16700" s="20">
        <v>46031</v>
      </c>
      <c r="C16700" s="2" t="s">
        <v>1</v>
      </c>
      <c r="D16700" s="2" t="s">
        <v>1575</v>
      </c>
      <c r="E16700" s="2" t="s">
        <v>154</v>
      </c>
      <c r="F16700" s="2" t="s">
        <v>4969</v>
      </c>
      <c r="G16700" s="5">
        <v>400</v>
      </c>
      <c r="H16700" s="5">
        <v>33.5</v>
      </c>
      <c r="I16700" s="5">
        <v>13400</v>
      </c>
      <c r="J16700" s="5">
        <v>18731519.60000002</v>
      </c>
      <c r="K16700" s="3" t="str" cm="1">
        <f t="array" ref="K16700">_xlfn.LET(_xlpm.d,UPPER(TRIM(CLEAN(SUBSTITUTE(F16700,CHAR(160),"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01" spans="2:11" hidden="1" x14ac:dyDescent="0.25">
      <c r="B16701" s="20">
        <v>46031</v>
      </c>
      <c r="C16701" s="2" t="s">
        <v>1</v>
      </c>
      <c r="D16701" s="2" t="s">
        <v>5725</v>
      </c>
      <c r="E16701" s="2" t="s">
        <v>759</v>
      </c>
      <c r="F16701" s="2" t="s">
        <v>4969</v>
      </c>
      <c r="G16701" s="5">
        <v>205</v>
      </c>
      <c r="H16701" s="5">
        <v>31.8</v>
      </c>
      <c r="I16701" s="5">
        <v>6519</v>
      </c>
      <c r="J16701" s="5">
        <v>18738038.60000002</v>
      </c>
      <c r="K16701" s="3" t="str" cm="1">
        <f t="array" ref="K16701">_xlfn.LET(_xlpm.d,UPPER(TRIM(CLEAN(SUBSTITUTE(F16701,CHAR(160),"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02" spans="2:11" hidden="1" x14ac:dyDescent="0.25">
      <c r="B16702" s="20">
        <v>46031</v>
      </c>
      <c r="C16702" s="2" t="s">
        <v>1</v>
      </c>
      <c r="D16702" s="2" t="s">
        <v>3400</v>
      </c>
      <c r="E16702" s="2" t="s">
        <v>73</v>
      </c>
      <c r="F16702" s="2" t="s">
        <v>4969</v>
      </c>
      <c r="G16702" s="5">
        <v>27</v>
      </c>
      <c r="H16702" s="5">
        <v>31.8</v>
      </c>
      <c r="I16702" s="5">
        <v>858.6</v>
      </c>
      <c r="J16702" s="5">
        <v>18738897.200000022</v>
      </c>
      <c r="K16702" s="3" t="str" cm="1">
        <f t="array" ref="K16702">_xlfn.LET(_xlpm.d,UPPER(TRIM(CLEAN(SUBSTITUTE(F16702,CHAR(160),"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03" spans="2:11" hidden="1" x14ac:dyDescent="0.25">
      <c r="B16703" s="20">
        <v>46031</v>
      </c>
      <c r="C16703" s="2" t="s">
        <v>1</v>
      </c>
      <c r="D16703" s="2" t="s">
        <v>5726</v>
      </c>
      <c r="E16703" s="2" t="s">
        <v>110</v>
      </c>
      <c r="F16703" s="2" t="s">
        <v>4969</v>
      </c>
      <c r="G16703" s="5">
        <v>15</v>
      </c>
      <c r="H16703" s="5">
        <v>31.8</v>
      </c>
      <c r="I16703" s="5">
        <v>477</v>
      </c>
      <c r="J16703" s="5">
        <v>18739374.200000022</v>
      </c>
      <c r="K16703" s="3" t="str" cm="1">
        <f t="array" ref="K16703">_xlfn.LET(_xlpm.d,UPPER(TRIM(CLEAN(SUBSTITUTE(F16703,CHAR(160),"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04" spans="2:11" hidden="1" x14ac:dyDescent="0.25">
      <c r="B16704" s="20">
        <v>46031</v>
      </c>
      <c r="C16704" s="2" t="s">
        <v>1</v>
      </c>
      <c r="D16704" s="2" t="s">
        <v>3401</v>
      </c>
      <c r="E16704" s="2" t="s">
        <v>170</v>
      </c>
      <c r="F16704" s="2" t="s">
        <v>4969</v>
      </c>
      <c r="G16704" s="5">
        <v>20</v>
      </c>
      <c r="H16704" s="5">
        <v>31.8</v>
      </c>
      <c r="I16704" s="5">
        <v>636</v>
      </c>
      <c r="J16704" s="5">
        <v>18740010.200000022</v>
      </c>
      <c r="K16704" s="3" t="str" cm="1">
        <f t="array" ref="K16704">_xlfn.LET(_xlpm.d,UPPER(TRIM(CLEAN(SUBSTITUTE(F16704,CHAR(160),"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05" spans="2:11" hidden="1" x14ac:dyDescent="0.25">
      <c r="B16705" s="20">
        <v>46031</v>
      </c>
      <c r="C16705" s="2" t="s">
        <v>1</v>
      </c>
      <c r="D16705" s="2" t="s">
        <v>4137</v>
      </c>
      <c r="E16705" s="2" t="s">
        <v>1726</v>
      </c>
      <c r="F16705" s="2" t="s">
        <v>4969</v>
      </c>
      <c r="G16705" s="5">
        <v>270</v>
      </c>
      <c r="H16705" s="5">
        <v>31.8</v>
      </c>
      <c r="I16705" s="5">
        <v>8586</v>
      </c>
      <c r="J16705" s="5">
        <v>18748596.200000022</v>
      </c>
      <c r="K16705" s="3" t="str" cm="1">
        <f t="array" ref="K16705">_xlfn.LET(_xlpm.d,UPPER(TRIM(CLEAN(SUBSTITUTE(F16705,CHAR(160),"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06" spans="2:11" hidden="1" x14ac:dyDescent="0.25">
      <c r="B16706" s="20">
        <v>46031</v>
      </c>
      <c r="C16706" s="2" t="s">
        <v>1</v>
      </c>
      <c r="D16706" s="2" t="s">
        <v>3402</v>
      </c>
      <c r="E16706" s="2" t="s">
        <v>319</v>
      </c>
      <c r="F16706" s="2" t="s">
        <v>4969</v>
      </c>
      <c r="G16706" s="5">
        <v>1250</v>
      </c>
      <c r="H16706" s="5">
        <v>33.5</v>
      </c>
      <c r="I16706" s="5">
        <v>41875</v>
      </c>
      <c r="J16706" s="5">
        <v>18790471.200000022</v>
      </c>
      <c r="K16706" s="3" t="str" cm="1">
        <f t="array" ref="K16706">_xlfn.LET(_xlpm.d,UPPER(TRIM(CLEAN(SUBSTITUTE(F16706,CHAR(160),"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07" spans="2:11" hidden="1" x14ac:dyDescent="0.25">
      <c r="B16707" s="20">
        <v>46031</v>
      </c>
      <c r="C16707" s="2" t="s">
        <v>1</v>
      </c>
      <c r="D16707" s="2" t="s">
        <v>5727</v>
      </c>
      <c r="E16707" s="2" t="s">
        <v>288</v>
      </c>
      <c r="F16707" s="2" t="s">
        <v>4969</v>
      </c>
      <c r="G16707" s="5">
        <v>150</v>
      </c>
      <c r="H16707" s="5">
        <v>32.950000000000003</v>
      </c>
      <c r="I16707" s="5">
        <v>4942.5</v>
      </c>
      <c r="J16707" s="5">
        <v>18795413.700000022</v>
      </c>
      <c r="K16707" s="3" t="str" cm="1">
        <f t="array" ref="K16707">_xlfn.LET(_xlpm.d,UPPER(TRIM(CLEAN(SUBSTITUTE(F16707,CHAR(160),"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08" spans="2:11" hidden="1" x14ac:dyDescent="0.25">
      <c r="B16708" s="20">
        <v>46031</v>
      </c>
      <c r="C16708" s="2" t="s">
        <v>1</v>
      </c>
      <c r="D16708" s="2" t="s">
        <v>2289</v>
      </c>
      <c r="E16708" s="2" t="s">
        <v>197</v>
      </c>
      <c r="F16708" s="2" t="s">
        <v>4969</v>
      </c>
      <c r="G16708" s="5">
        <v>800</v>
      </c>
      <c r="H16708" s="5">
        <v>33.5</v>
      </c>
      <c r="I16708" s="5">
        <v>26800</v>
      </c>
      <c r="J16708" s="5">
        <v>18822213.700000022</v>
      </c>
      <c r="K16708" s="3" t="str" cm="1">
        <f t="array" ref="K16708">_xlfn.LET(_xlpm.d,UPPER(TRIM(CLEAN(SUBSTITUTE(F16708,CHAR(160),"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09" spans="2:11" hidden="1" x14ac:dyDescent="0.25">
      <c r="B16709" s="20">
        <v>46032</v>
      </c>
      <c r="C16709" s="2" t="s">
        <v>1</v>
      </c>
      <c r="D16709" s="2" t="s">
        <v>390</v>
      </c>
      <c r="E16709" s="2" t="s">
        <v>243</v>
      </c>
      <c r="F16709" s="2" t="s">
        <v>4969</v>
      </c>
      <c r="G16709" s="5">
        <v>160</v>
      </c>
      <c r="H16709" s="5">
        <v>33.5</v>
      </c>
      <c r="I16709" s="5">
        <v>5360</v>
      </c>
      <c r="J16709" s="5">
        <v>18827573.700000022</v>
      </c>
      <c r="K16709" s="3" t="str" cm="1">
        <f t="array" ref="K16709">_xlfn.LET(_xlpm.d,UPPER(TRIM(CLEAN(SUBSTITUTE(F16709,CHAR(160),"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10" spans="2:11" hidden="1" x14ac:dyDescent="0.25">
      <c r="B16710" s="20">
        <v>46032</v>
      </c>
      <c r="C16710" s="2" t="s">
        <v>1</v>
      </c>
      <c r="D16710" s="2" t="s">
        <v>391</v>
      </c>
      <c r="E16710" s="2" t="s">
        <v>195</v>
      </c>
      <c r="F16710" s="2" t="s">
        <v>4969</v>
      </c>
      <c r="G16710" s="5">
        <v>180</v>
      </c>
      <c r="H16710" s="5">
        <v>33.5</v>
      </c>
      <c r="I16710" s="5">
        <v>6030</v>
      </c>
      <c r="J16710" s="5">
        <v>18833603.700000022</v>
      </c>
      <c r="K16710" s="3" t="str" cm="1">
        <f t="array" ref="K16710">_xlfn.LET(_xlpm.d,UPPER(TRIM(CLEAN(SUBSTITUTE(F16710,CHAR(160),"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11" spans="2:11" hidden="1" x14ac:dyDescent="0.25">
      <c r="B16711" s="20">
        <v>46032</v>
      </c>
      <c r="C16711" s="2" t="s">
        <v>1</v>
      </c>
      <c r="D16711" s="2" t="s">
        <v>392</v>
      </c>
      <c r="E16711" s="2" t="s">
        <v>241</v>
      </c>
      <c r="F16711" s="2" t="s">
        <v>4969</v>
      </c>
      <c r="G16711" s="5">
        <v>350</v>
      </c>
      <c r="H16711" s="5">
        <v>33.5</v>
      </c>
      <c r="I16711" s="5">
        <v>11725</v>
      </c>
      <c r="J16711" s="5">
        <v>18845328.700000022</v>
      </c>
      <c r="K16711" s="3" t="str" cm="1">
        <f t="array" ref="K16711">_xlfn.LET(_xlpm.d,UPPER(TRIM(CLEAN(SUBSTITUTE(F16711,CHAR(160),"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12" spans="2:11" hidden="1" x14ac:dyDescent="0.25">
      <c r="B16712" s="20">
        <v>46032</v>
      </c>
      <c r="C16712" s="2" t="s">
        <v>1</v>
      </c>
      <c r="D16712" s="2" t="s">
        <v>393</v>
      </c>
      <c r="E16712" s="2" t="s">
        <v>43</v>
      </c>
      <c r="F16712" s="2" t="s">
        <v>4969</v>
      </c>
      <c r="G16712" s="5">
        <v>170</v>
      </c>
      <c r="H16712" s="5">
        <v>28.95</v>
      </c>
      <c r="I16712" s="5">
        <v>4921.5</v>
      </c>
      <c r="J16712" s="5">
        <v>18850250.200000022</v>
      </c>
      <c r="K16712" s="3" t="str" cm="1">
        <f t="array" ref="K16712">_xlfn.LET(_xlpm.d,UPPER(TRIM(CLEAN(SUBSTITUTE(F16712,CHAR(160),"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13" spans="2:11" hidden="1" x14ac:dyDescent="0.25">
      <c r="B16713" s="20">
        <v>46032</v>
      </c>
      <c r="C16713" s="2" t="s">
        <v>1</v>
      </c>
      <c r="D16713" s="2" t="s">
        <v>2290</v>
      </c>
      <c r="E16713" s="2" t="s">
        <v>279</v>
      </c>
      <c r="F16713" s="2" t="s">
        <v>4969</v>
      </c>
      <c r="G16713" s="5">
        <v>250</v>
      </c>
      <c r="H16713" s="5">
        <v>33.5</v>
      </c>
      <c r="I16713" s="5">
        <v>8375</v>
      </c>
      <c r="J16713" s="5">
        <v>18858625.200000022</v>
      </c>
      <c r="K16713" s="3" t="str" cm="1">
        <f t="array" ref="K16713">_xlfn.LET(_xlpm.d,UPPER(TRIM(CLEAN(SUBSTITUTE(F16713,CHAR(160),"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14" spans="2:11" hidden="1" x14ac:dyDescent="0.25">
      <c r="B16714" s="20">
        <v>46034</v>
      </c>
      <c r="C16714" s="2" t="s">
        <v>1</v>
      </c>
      <c r="D16714" s="2" t="s">
        <v>1314</v>
      </c>
      <c r="E16714" s="2" t="s">
        <v>259</v>
      </c>
      <c r="F16714" s="2" t="s">
        <v>4969</v>
      </c>
      <c r="G16714" s="5">
        <v>200</v>
      </c>
      <c r="H16714" s="5">
        <v>33.5</v>
      </c>
      <c r="I16714" s="5">
        <v>6700</v>
      </c>
      <c r="J16714" s="5">
        <v>18865325.200000022</v>
      </c>
      <c r="K16714" s="3" t="str" cm="1">
        <f t="array" ref="K16714">_xlfn.LET(_xlpm.d,UPPER(TRIM(CLEAN(SUBSTITUTE(F16714,CHAR(160),"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15" spans="2:11" hidden="1" x14ac:dyDescent="0.25">
      <c r="B16715" s="20">
        <v>46034</v>
      </c>
      <c r="C16715" s="2" t="s">
        <v>1</v>
      </c>
      <c r="D16715" s="2" t="s">
        <v>4529</v>
      </c>
      <c r="E16715" s="2" t="s">
        <v>730</v>
      </c>
      <c r="F16715" s="2" t="s">
        <v>4969</v>
      </c>
      <c r="G16715" s="5">
        <v>35</v>
      </c>
      <c r="H16715" s="5">
        <v>31.85</v>
      </c>
      <c r="I16715" s="5">
        <v>1114.75</v>
      </c>
      <c r="J16715" s="5">
        <v>18866439.950000022</v>
      </c>
      <c r="K16715" s="3" t="str" cm="1">
        <f t="array" ref="K16715">_xlfn.LET(_xlpm.d,UPPER(TRIM(CLEAN(SUBSTITUTE(F16715,CHAR(160),"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16" spans="2:11" hidden="1" x14ac:dyDescent="0.25">
      <c r="B16716" s="20">
        <v>46034</v>
      </c>
      <c r="C16716" s="2" t="s">
        <v>1</v>
      </c>
      <c r="D16716" s="2" t="s">
        <v>5728</v>
      </c>
      <c r="E16716" s="2" t="s">
        <v>3</v>
      </c>
      <c r="F16716" s="2" t="s">
        <v>4969</v>
      </c>
      <c r="G16716" s="5">
        <v>110</v>
      </c>
      <c r="H16716" s="5">
        <v>31.8</v>
      </c>
      <c r="I16716" s="5">
        <v>3498</v>
      </c>
      <c r="J16716" s="5">
        <v>18869937.950000022</v>
      </c>
      <c r="K16716" s="3" t="str" cm="1">
        <f t="array" ref="K16716">_xlfn.LET(_xlpm.d,UPPER(TRIM(CLEAN(SUBSTITUTE(F16716,CHAR(160),"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17" spans="2:11" hidden="1" x14ac:dyDescent="0.25">
      <c r="B16717" s="20">
        <v>46034</v>
      </c>
      <c r="C16717" s="2" t="s">
        <v>1</v>
      </c>
      <c r="D16717" s="2" t="s">
        <v>3405</v>
      </c>
      <c r="E16717" s="2" t="s">
        <v>25</v>
      </c>
      <c r="F16717" s="2" t="s">
        <v>4969</v>
      </c>
      <c r="G16717" s="5">
        <v>40</v>
      </c>
      <c r="H16717" s="5">
        <v>28.55</v>
      </c>
      <c r="I16717" s="5">
        <v>1142</v>
      </c>
      <c r="J16717" s="5">
        <v>18871079.950000022</v>
      </c>
      <c r="K16717" s="3" t="str" cm="1">
        <f t="array" ref="K16717">_xlfn.LET(_xlpm.d,UPPER(TRIM(CLEAN(SUBSTITUTE(F16717,CHAR(160),"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18" spans="2:11" hidden="1" x14ac:dyDescent="0.25">
      <c r="B16718" s="20">
        <v>46034</v>
      </c>
      <c r="C16718" s="2" t="s">
        <v>1</v>
      </c>
      <c r="D16718" s="2" t="s">
        <v>3406</v>
      </c>
      <c r="E16718" s="2" t="s">
        <v>832</v>
      </c>
      <c r="F16718" s="2" t="s">
        <v>4969</v>
      </c>
      <c r="G16718" s="5">
        <v>120</v>
      </c>
      <c r="H16718" s="5">
        <v>31.8</v>
      </c>
      <c r="I16718" s="5">
        <v>3816</v>
      </c>
      <c r="J16718" s="5">
        <v>18874895.950000022</v>
      </c>
      <c r="K16718" s="3" t="str" cm="1">
        <f t="array" ref="K16718">_xlfn.LET(_xlpm.d,UPPER(TRIM(CLEAN(SUBSTITUTE(F16718,CHAR(160),"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19" spans="2:11" hidden="1" x14ac:dyDescent="0.25">
      <c r="B16719" s="20">
        <v>46034</v>
      </c>
      <c r="C16719" s="2" t="s">
        <v>1</v>
      </c>
      <c r="D16719" s="2" t="s">
        <v>4530</v>
      </c>
      <c r="E16719" s="2" t="s">
        <v>254</v>
      </c>
      <c r="F16719" s="2" t="s">
        <v>4969</v>
      </c>
      <c r="G16719" s="5">
        <v>200</v>
      </c>
      <c r="H16719" s="5">
        <v>33.5</v>
      </c>
      <c r="I16719" s="5">
        <v>6700</v>
      </c>
      <c r="J16719" s="5">
        <v>18881595.950000022</v>
      </c>
      <c r="K16719" s="3" t="str" cm="1">
        <f t="array" ref="K16719">_xlfn.LET(_xlpm.d,UPPER(TRIM(CLEAN(SUBSTITUTE(F16719,CHAR(160),"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20" spans="2:11" hidden="1" x14ac:dyDescent="0.25">
      <c r="B16720" s="20">
        <v>46034</v>
      </c>
      <c r="C16720" s="2" t="s">
        <v>1</v>
      </c>
      <c r="D16720" s="2" t="s">
        <v>5729</v>
      </c>
      <c r="E16720" s="2" t="s">
        <v>251</v>
      </c>
      <c r="F16720" s="2" t="s">
        <v>4969</v>
      </c>
      <c r="G16720" s="5">
        <v>130</v>
      </c>
      <c r="H16720" s="5">
        <v>33.5</v>
      </c>
      <c r="I16720" s="5">
        <v>4355</v>
      </c>
      <c r="J16720" s="5">
        <v>18885950.950000022</v>
      </c>
      <c r="K16720" s="3" t="str" cm="1">
        <f t="array" ref="K16720">_xlfn.LET(_xlpm.d,UPPER(TRIM(CLEAN(SUBSTITUTE(F16720,CHAR(160),"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21" spans="2:11" hidden="1" x14ac:dyDescent="0.25">
      <c r="B16721" s="20">
        <v>46034</v>
      </c>
      <c r="C16721" s="2" t="s">
        <v>1</v>
      </c>
      <c r="D16721" s="2" t="s">
        <v>5730</v>
      </c>
      <c r="E16721" s="2" t="s">
        <v>135</v>
      </c>
      <c r="F16721" s="2" t="s">
        <v>4969</v>
      </c>
      <c r="G16721" s="5">
        <v>110</v>
      </c>
      <c r="H16721" s="5">
        <v>33.5</v>
      </c>
      <c r="I16721" s="5">
        <v>3685</v>
      </c>
      <c r="J16721" s="5">
        <v>18889635.950000022</v>
      </c>
      <c r="K16721" s="3" t="str" cm="1">
        <f t="array" ref="K16721">_xlfn.LET(_xlpm.d,UPPER(TRIM(CLEAN(SUBSTITUTE(F16721,CHAR(160),"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22" spans="2:11" hidden="1" x14ac:dyDescent="0.25">
      <c r="B16722" s="20">
        <v>46034</v>
      </c>
      <c r="C16722" s="2" t="s">
        <v>1</v>
      </c>
      <c r="D16722" s="2" t="s">
        <v>5731</v>
      </c>
      <c r="E16722" s="2" t="s">
        <v>192</v>
      </c>
      <c r="F16722" s="2" t="s">
        <v>4969</v>
      </c>
      <c r="G16722" s="5">
        <v>150</v>
      </c>
      <c r="H16722" s="5">
        <v>33.5</v>
      </c>
      <c r="I16722" s="5">
        <v>5025</v>
      </c>
      <c r="J16722" s="5">
        <v>18894660.950000022</v>
      </c>
      <c r="K16722" s="3" t="str" cm="1">
        <f t="array" ref="K16722">_xlfn.LET(_xlpm.d,UPPER(TRIM(CLEAN(SUBSTITUTE(F16722,CHAR(160),"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23" spans="2:11" hidden="1" x14ac:dyDescent="0.25">
      <c r="B16723" s="20">
        <v>46034</v>
      </c>
      <c r="C16723" s="2" t="s">
        <v>1</v>
      </c>
      <c r="D16723" s="2" t="s">
        <v>2291</v>
      </c>
      <c r="E16723" s="2" t="s">
        <v>160</v>
      </c>
      <c r="F16723" s="2" t="s">
        <v>4969</v>
      </c>
      <c r="G16723" s="5">
        <v>130</v>
      </c>
      <c r="H16723" s="5">
        <v>33.5</v>
      </c>
      <c r="I16723" s="5">
        <v>4355</v>
      </c>
      <c r="J16723" s="5">
        <v>18899015.950000022</v>
      </c>
      <c r="K16723" s="3" t="str" cm="1">
        <f t="array" ref="K16723">_xlfn.LET(_xlpm.d,UPPER(TRIM(CLEAN(SUBSTITUTE(F16723,CHAR(160),"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24" spans="2:11" hidden="1" x14ac:dyDescent="0.25">
      <c r="B16724" s="20">
        <v>46034</v>
      </c>
      <c r="C16724" s="2" t="s">
        <v>1</v>
      </c>
      <c r="D16724" s="2" t="s">
        <v>3407</v>
      </c>
      <c r="E16724" s="2" t="s">
        <v>248</v>
      </c>
      <c r="F16724" s="2" t="s">
        <v>4969</v>
      </c>
      <c r="G16724" s="5">
        <v>200</v>
      </c>
      <c r="H16724" s="5">
        <v>33.5</v>
      </c>
      <c r="I16724" s="5">
        <v>6700</v>
      </c>
      <c r="J16724" s="5">
        <v>18905715.950000022</v>
      </c>
      <c r="K16724" s="3" t="str" cm="1">
        <f t="array" ref="K16724">_xlfn.LET(_xlpm.d,UPPER(TRIM(CLEAN(SUBSTITUTE(F16724,CHAR(160),"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25" spans="2:11" hidden="1" x14ac:dyDescent="0.25">
      <c r="B16725" s="20">
        <v>46034</v>
      </c>
      <c r="C16725" s="2" t="s">
        <v>1</v>
      </c>
      <c r="D16725" s="2" t="s">
        <v>3408</v>
      </c>
      <c r="E16725" s="2" t="s">
        <v>180</v>
      </c>
      <c r="F16725" s="2" t="s">
        <v>4969</v>
      </c>
      <c r="G16725" s="5">
        <v>100</v>
      </c>
      <c r="H16725" s="5">
        <v>33.5</v>
      </c>
      <c r="I16725" s="5">
        <v>3350</v>
      </c>
      <c r="J16725" s="5">
        <v>18909065.950000022</v>
      </c>
      <c r="K16725" s="3" t="str" cm="1">
        <f t="array" ref="K16725">_xlfn.LET(_xlpm.d,UPPER(TRIM(CLEAN(SUBSTITUTE(F16725,CHAR(160),"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26" spans="2:11" hidden="1" x14ac:dyDescent="0.25">
      <c r="B16726" s="20">
        <v>46035</v>
      </c>
      <c r="C16726" s="2" t="s">
        <v>1</v>
      </c>
      <c r="D16726" s="2" t="s">
        <v>2292</v>
      </c>
      <c r="E16726" s="2" t="s">
        <v>78</v>
      </c>
      <c r="F16726" s="2" t="s">
        <v>4969</v>
      </c>
      <c r="G16726" s="5">
        <v>250</v>
      </c>
      <c r="H16726" s="5">
        <v>33.5</v>
      </c>
      <c r="I16726" s="5">
        <v>8375</v>
      </c>
      <c r="J16726" s="5">
        <v>18917440.950000022</v>
      </c>
      <c r="K16726" s="3" t="str" cm="1">
        <f t="array" ref="K16726">_xlfn.LET(_xlpm.d,UPPER(TRIM(CLEAN(SUBSTITUTE(F16726,CHAR(160),"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27" spans="2:11" hidden="1" x14ac:dyDescent="0.25">
      <c r="B16727" s="20">
        <v>46035</v>
      </c>
      <c r="C16727" s="2" t="s">
        <v>1</v>
      </c>
      <c r="D16727" s="2" t="s">
        <v>3409</v>
      </c>
      <c r="E16727" s="2" t="s">
        <v>147</v>
      </c>
      <c r="F16727" s="2" t="s">
        <v>4969</v>
      </c>
      <c r="G16727" s="5">
        <v>210</v>
      </c>
      <c r="H16727" s="5">
        <v>33.5</v>
      </c>
      <c r="I16727" s="5">
        <v>7035</v>
      </c>
      <c r="J16727" s="5">
        <v>18924475.950000022</v>
      </c>
      <c r="K16727" s="3" t="str" cm="1">
        <f t="array" ref="K16727">_xlfn.LET(_xlpm.d,UPPER(TRIM(CLEAN(SUBSTITUTE(F16727,CHAR(160),"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28" spans="2:11" hidden="1" x14ac:dyDescent="0.25">
      <c r="B16728" s="20">
        <v>46035</v>
      </c>
      <c r="C16728" s="2" t="s">
        <v>1</v>
      </c>
      <c r="D16728" s="2" t="s">
        <v>3410</v>
      </c>
      <c r="E16728" s="2" t="s">
        <v>232</v>
      </c>
      <c r="F16728" s="2" t="s">
        <v>5226</v>
      </c>
      <c r="G16728" s="5">
        <v>220</v>
      </c>
      <c r="H16728" s="5">
        <v>33.5</v>
      </c>
      <c r="I16728" s="5">
        <v>7370</v>
      </c>
      <c r="J16728" s="5">
        <v>18931845.950000022</v>
      </c>
      <c r="K16728" s="3" t="str" cm="1">
        <f t="array" ref="K16728">_xlfn.LET(_xlpm.d,UPPER(TRIM(CLEAN(SUBSTITUTE(F16728,CHAR(160),"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29" spans="2:11" hidden="1" x14ac:dyDescent="0.25">
      <c r="B16729" s="20">
        <v>46035</v>
      </c>
      <c r="C16729" s="2" t="s">
        <v>1</v>
      </c>
      <c r="D16729" s="2" t="s">
        <v>4531</v>
      </c>
      <c r="E16729" s="2" t="s">
        <v>165</v>
      </c>
      <c r="F16729" s="2" t="s">
        <v>4969</v>
      </c>
      <c r="G16729" s="5">
        <v>200</v>
      </c>
      <c r="H16729" s="5">
        <v>33.5</v>
      </c>
      <c r="I16729" s="5">
        <v>6700</v>
      </c>
      <c r="J16729" s="5">
        <v>18938545.950000022</v>
      </c>
      <c r="K16729" s="3" t="str" cm="1">
        <f t="array" ref="K16729">_xlfn.LET(_xlpm.d,UPPER(TRIM(CLEAN(SUBSTITUTE(F16729,CHAR(160),"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30" spans="2:11" hidden="1" x14ac:dyDescent="0.25">
      <c r="B16730" s="20">
        <v>46035</v>
      </c>
      <c r="C16730" s="2" t="s">
        <v>1</v>
      </c>
      <c r="D16730" s="2" t="s">
        <v>2293</v>
      </c>
      <c r="E16730" s="2" t="s">
        <v>234</v>
      </c>
      <c r="F16730" s="2" t="s">
        <v>4969</v>
      </c>
      <c r="G16730" s="5">
        <v>250</v>
      </c>
      <c r="H16730" s="5">
        <v>33.5</v>
      </c>
      <c r="I16730" s="5">
        <v>8375</v>
      </c>
      <c r="J16730" s="5">
        <v>18946920.950000022</v>
      </c>
      <c r="K16730" s="3" t="str" cm="1">
        <f t="array" ref="K16730">_xlfn.LET(_xlpm.d,UPPER(TRIM(CLEAN(SUBSTITUTE(F16730,CHAR(160),"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31" spans="2:11" hidden="1" x14ac:dyDescent="0.25">
      <c r="B16731" s="20">
        <v>46035</v>
      </c>
      <c r="C16731" s="2" t="s">
        <v>1</v>
      </c>
      <c r="D16731" s="2" t="s">
        <v>3411</v>
      </c>
      <c r="E16731" s="2" t="s">
        <v>273</v>
      </c>
      <c r="F16731" s="2" t="s">
        <v>4969</v>
      </c>
      <c r="G16731" s="5">
        <v>220</v>
      </c>
      <c r="H16731" s="5">
        <v>33.5</v>
      </c>
      <c r="I16731" s="5">
        <v>7370</v>
      </c>
      <c r="J16731" s="5">
        <v>18954290.950000022</v>
      </c>
      <c r="K16731" s="3" t="str" cm="1">
        <f t="array" ref="K16731">_xlfn.LET(_xlpm.d,UPPER(TRIM(CLEAN(SUBSTITUTE(F16731,CHAR(160),"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32" spans="2:11" hidden="1" x14ac:dyDescent="0.25">
      <c r="B16732" s="20">
        <v>46035</v>
      </c>
      <c r="C16732" s="2" t="s">
        <v>1</v>
      </c>
      <c r="D16732" s="2" t="s">
        <v>4207</v>
      </c>
      <c r="E16732" s="2" t="s">
        <v>276</v>
      </c>
      <c r="F16732" s="2" t="s">
        <v>4969</v>
      </c>
      <c r="G16732" s="5">
        <v>150</v>
      </c>
      <c r="H16732" s="5">
        <v>33.5</v>
      </c>
      <c r="I16732" s="5">
        <v>5025</v>
      </c>
      <c r="J16732" s="5">
        <v>18959315.950000022</v>
      </c>
      <c r="K16732" s="3" t="str" cm="1">
        <f t="array" ref="K16732">_xlfn.LET(_xlpm.d,UPPER(TRIM(CLEAN(SUBSTITUTE(F16732,CHAR(160),"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33" spans="2:11" hidden="1" x14ac:dyDescent="0.25">
      <c r="B16733" s="20">
        <v>46035</v>
      </c>
      <c r="C16733" s="2" t="s">
        <v>1</v>
      </c>
      <c r="D16733" s="2" t="s">
        <v>2294</v>
      </c>
      <c r="E16733" s="2" t="s">
        <v>214</v>
      </c>
      <c r="F16733" s="2" t="s">
        <v>4969</v>
      </c>
      <c r="G16733" s="5">
        <v>120</v>
      </c>
      <c r="H16733" s="5">
        <v>33.5</v>
      </c>
      <c r="I16733" s="5">
        <v>4020</v>
      </c>
      <c r="J16733" s="5">
        <v>18963335.950000022</v>
      </c>
      <c r="K16733" s="3" t="str" cm="1">
        <f t="array" ref="K16733">_xlfn.LET(_xlpm.d,UPPER(TRIM(CLEAN(SUBSTITUTE(F16733,CHAR(160),"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34" spans="2:11" hidden="1" x14ac:dyDescent="0.25">
      <c r="B16734" s="20">
        <v>46035</v>
      </c>
      <c r="C16734" s="2" t="s">
        <v>1</v>
      </c>
      <c r="D16734" s="2" t="s">
        <v>1315</v>
      </c>
      <c r="E16734" s="2" t="s">
        <v>143</v>
      </c>
      <c r="F16734" s="2" t="s">
        <v>4969</v>
      </c>
      <c r="G16734" s="5">
        <v>500</v>
      </c>
      <c r="H16734" s="5">
        <v>33.5</v>
      </c>
      <c r="I16734" s="5">
        <v>16750</v>
      </c>
      <c r="J16734" s="5">
        <v>18980085.950000022</v>
      </c>
      <c r="K16734" s="3" t="str" cm="1">
        <f t="array" ref="K16734">_xlfn.LET(_xlpm.d,UPPER(TRIM(CLEAN(SUBSTITUTE(F16734,CHAR(160),"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35" spans="2:11" hidden="1" x14ac:dyDescent="0.25">
      <c r="B16735" s="20">
        <v>46035</v>
      </c>
      <c r="C16735" s="2" t="s">
        <v>1</v>
      </c>
      <c r="D16735" s="2" t="s">
        <v>3412</v>
      </c>
      <c r="E16735" s="2" t="s">
        <v>156</v>
      </c>
      <c r="F16735" s="2" t="s">
        <v>4969</v>
      </c>
      <c r="G16735" s="5">
        <v>120</v>
      </c>
      <c r="H16735" s="5">
        <v>33.5</v>
      </c>
      <c r="I16735" s="5">
        <v>4020</v>
      </c>
      <c r="J16735" s="5">
        <v>18984105.950000022</v>
      </c>
      <c r="K16735" s="3" t="str" cm="1">
        <f t="array" ref="K16735">_xlfn.LET(_xlpm.d,UPPER(TRIM(CLEAN(SUBSTITUTE(F16735,CHAR(160),"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36" spans="2:11" hidden="1" x14ac:dyDescent="0.25">
      <c r="B16736" s="20">
        <v>46035</v>
      </c>
      <c r="C16736" s="2" t="s">
        <v>1</v>
      </c>
      <c r="D16736" s="2" t="s">
        <v>3413</v>
      </c>
      <c r="E16736" s="2" t="s">
        <v>158</v>
      </c>
      <c r="F16736" s="2" t="s">
        <v>4969</v>
      </c>
      <c r="G16736" s="5">
        <v>320</v>
      </c>
      <c r="H16736" s="5">
        <v>33.5</v>
      </c>
      <c r="I16736" s="5">
        <v>10720</v>
      </c>
      <c r="J16736" s="5">
        <v>18994825.950000022</v>
      </c>
      <c r="K16736" s="3" t="str" cm="1">
        <f t="array" ref="K16736">_xlfn.LET(_xlpm.d,UPPER(TRIM(CLEAN(SUBSTITUTE(F16736,CHAR(160),"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37" spans="2:11" hidden="1" x14ac:dyDescent="0.25">
      <c r="B16737" s="20">
        <v>46035</v>
      </c>
      <c r="C16737" s="2" t="s">
        <v>1</v>
      </c>
      <c r="D16737" s="2" t="s">
        <v>1192</v>
      </c>
      <c r="E16737" s="2" t="s">
        <v>162</v>
      </c>
      <c r="F16737" s="2" t="s">
        <v>4969</v>
      </c>
      <c r="G16737" s="5">
        <v>600</v>
      </c>
      <c r="H16737" s="5">
        <v>33.5</v>
      </c>
      <c r="I16737" s="5">
        <v>20100</v>
      </c>
      <c r="J16737" s="5">
        <v>19014925.950000022</v>
      </c>
      <c r="K16737" s="3" t="str" cm="1">
        <f t="array" ref="K16737">_xlfn.LET(_xlpm.d,UPPER(TRIM(CLEAN(SUBSTITUTE(F16737,CHAR(160),"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38" spans="2:11" hidden="1" x14ac:dyDescent="0.25">
      <c r="B16738" s="20">
        <v>46035</v>
      </c>
      <c r="C16738" s="2" t="s">
        <v>1</v>
      </c>
      <c r="D16738" s="2" t="s">
        <v>5732</v>
      </c>
      <c r="E16738" s="2" t="s">
        <v>50</v>
      </c>
      <c r="F16738" s="2" t="s">
        <v>4969</v>
      </c>
      <c r="G16738" s="5">
        <v>350</v>
      </c>
      <c r="H16738" s="5">
        <v>30</v>
      </c>
      <c r="I16738" s="5">
        <v>10500</v>
      </c>
      <c r="J16738" s="5">
        <v>19025425.950000022</v>
      </c>
      <c r="K16738" s="3" t="str" cm="1">
        <f t="array" ref="K16738">_xlfn.LET(_xlpm.d,UPPER(TRIM(CLEAN(SUBSTITUTE(F16738,CHAR(160),"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39" spans="2:11" hidden="1" x14ac:dyDescent="0.25">
      <c r="B16739" s="20">
        <v>46035</v>
      </c>
      <c r="C16739" s="2" t="s">
        <v>1</v>
      </c>
      <c r="D16739" s="2" t="s">
        <v>5733</v>
      </c>
      <c r="E16739" s="2" t="s">
        <v>1735</v>
      </c>
      <c r="F16739" s="2" t="s">
        <v>4969</v>
      </c>
      <c r="G16739" s="5">
        <v>220</v>
      </c>
      <c r="H16739" s="5">
        <v>33.99</v>
      </c>
      <c r="I16739" s="5">
        <v>7477.8</v>
      </c>
      <c r="J16739" s="5">
        <v>19032903.750000022</v>
      </c>
      <c r="K16739" s="3" t="str" cm="1">
        <f t="array" ref="K16739">_xlfn.LET(_xlpm.d,UPPER(TRIM(CLEAN(SUBSTITUTE(F16739,CHAR(160),"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40" spans="2:11" hidden="1" x14ac:dyDescent="0.25">
      <c r="B16740" s="20">
        <v>46036</v>
      </c>
      <c r="C16740" s="2" t="s">
        <v>1</v>
      </c>
      <c r="D16740" s="2" t="s">
        <v>1316</v>
      </c>
      <c r="E16740" s="2" t="s">
        <v>266</v>
      </c>
      <c r="F16740" s="2" t="s">
        <v>4969</v>
      </c>
      <c r="G16740" s="5">
        <v>400</v>
      </c>
      <c r="H16740" s="5">
        <v>33.5</v>
      </c>
      <c r="I16740" s="5">
        <v>13400</v>
      </c>
      <c r="J16740" s="5">
        <v>19046303.750000022</v>
      </c>
      <c r="K16740" s="3" t="str" cm="1">
        <f t="array" ref="K16740">_xlfn.LET(_xlpm.d,UPPER(TRIM(CLEAN(SUBSTITUTE(F16740,CHAR(160),"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41" spans="2:11" hidden="1" x14ac:dyDescent="0.25">
      <c r="B16741" s="20">
        <v>46036</v>
      </c>
      <c r="C16741" s="2" t="s">
        <v>1</v>
      </c>
      <c r="D16741" s="2" t="s">
        <v>1193</v>
      </c>
      <c r="E16741" s="2" t="s">
        <v>141</v>
      </c>
      <c r="F16741" s="2" t="s">
        <v>4969</v>
      </c>
      <c r="G16741" s="5">
        <v>650</v>
      </c>
      <c r="H16741" s="5">
        <v>33.5</v>
      </c>
      <c r="I16741" s="5">
        <v>21775</v>
      </c>
      <c r="J16741" s="5">
        <v>19068078.750000022</v>
      </c>
      <c r="K16741" s="3" t="str" cm="1">
        <f t="array" ref="K16741">_xlfn.LET(_xlpm.d,UPPER(TRIM(CLEAN(SUBSTITUTE(F16741,CHAR(160),"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42" spans="2:11" hidden="1" x14ac:dyDescent="0.25">
      <c r="B16742" s="20">
        <v>46036</v>
      </c>
      <c r="C16742" s="2" t="s">
        <v>1</v>
      </c>
      <c r="D16742" s="2" t="s">
        <v>1194</v>
      </c>
      <c r="E16742" s="2" t="s">
        <v>189</v>
      </c>
      <c r="F16742" s="2" t="s">
        <v>4969</v>
      </c>
      <c r="G16742" s="5">
        <v>180</v>
      </c>
      <c r="H16742" s="5">
        <v>33.5</v>
      </c>
      <c r="I16742" s="5">
        <v>6030</v>
      </c>
      <c r="J16742" s="5">
        <v>19074108.750000022</v>
      </c>
      <c r="K16742" s="3" t="str" cm="1">
        <f t="array" ref="K16742">_xlfn.LET(_xlpm.d,UPPER(TRIM(CLEAN(SUBSTITUTE(F16742,CHAR(160),"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43" spans="2:11" hidden="1" x14ac:dyDescent="0.25">
      <c r="B16743" s="20">
        <v>46036</v>
      </c>
      <c r="C16743" s="2" t="s">
        <v>1</v>
      </c>
      <c r="D16743" s="2" t="s">
        <v>1195</v>
      </c>
      <c r="E16743" s="2" t="s">
        <v>151</v>
      </c>
      <c r="F16743" s="2" t="s">
        <v>4969</v>
      </c>
      <c r="G16743" s="5">
        <v>280</v>
      </c>
      <c r="H16743" s="5">
        <v>33.5</v>
      </c>
      <c r="I16743" s="5">
        <v>9380</v>
      </c>
      <c r="J16743" s="5">
        <v>19083488.750000022</v>
      </c>
      <c r="K16743" s="3" t="str" cm="1">
        <f t="array" ref="K16743">_xlfn.LET(_xlpm.d,UPPER(TRIM(CLEAN(SUBSTITUTE(F16743,CHAR(160),"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44" spans="2:11" hidden="1" x14ac:dyDescent="0.25">
      <c r="B16744" s="20">
        <v>46036</v>
      </c>
      <c r="C16744" s="2" t="s">
        <v>1</v>
      </c>
      <c r="D16744" s="2" t="s">
        <v>2295</v>
      </c>
      <c r="E16744" s="2" t="s">
        <v>1634</v>
      </c>
      <c r="F16744" s="2" t="s">
        <v>4969</v>
      </c>
      <c r="G16744" s="5">
        <v>100</v>
      </c>
      <c r="H16744" s="5">
        <v>31.85</v>
      </c>
      <c r="I16744" s="5">
        <v>3185</v>
      </c>
      <c r="J16744" s="5">
        <v>19086673.750000022</v>
      </c>
      <c r="K16744" s="3" t="str" cm="1">
        <f t="array" ref="K16744">_xlfn.LET(_xlpm.d,UPPER(TRIM(CLEAN(SUBSTITUTE(F16744,CHAR(160),"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45" spans="2:11" hidden="1" x14ac:dyDescent="0.25">
      <c r="B16745" s="20">
        <v>46037</v>
      </c>
      <c r="C16745" s="2" t="s">
        <v>1</v>
      </c>
      <c r="D16745" s="2" t="s">
        <v>3417</v>
      </c>
      <c r="E16745" s="2" t="s">
        <v>254</v>
      </c>
      <c r="F16745" s="2" t="s">
        <v>4969</v>
      </c>
      <c r="G16745" s="5">
        <v>80</v>
      </c>
      <c r="H16745" s="5">
        <v>33.5</v>
      </c>
      <c r="I16745" s="5">
        <v>2680</v>
      </c>
      <c r="J16745" s="5">
        <v>19089353.750000022</v>
      </c>
      <c r="K16745" s="3" t="str" cm="1">
        <f t="array" ref="K16745">_xlfn.LET(_xlpm.d,UPPER(TRIM(CLEAN(SUBSTITUTE(F16745,CHAR(160),"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46" spans="2:11" hidden="1" x14ac:dyDescent="0.25">
      <c r="B16746" s="20">
        <v>46037</v>
      </c>
      <c r="C16746" s="2" t="s">
        <v>1</v>
      </c>
      <c r="D16746" s="2" t="s">
        <v>1317</v>
      </c>
      <c r="E16746" s="2" t="s">
        <v>160</v>
      </c>
      <c r="F16746" s="2" t="s">
        <v>4969</v>
      </c>
      <c r="G16746" s="5">
        <v>290</v>
      </c>
      <c r="H16746" s="5">
        <v>33.5</v>
      </c>
      <c r="I16746" s="5">
        <v>9715</v>
      </c>
      <c r="J16746" s="5">
        <v>19099068.750000022</v>
      </c>
      <c r="K16746" s="3" t="str" cm="1">
        <f t="array" ref="K16746">_xlfn.LET(_xlpm.d,UPPER(TRIM(CLEAN(SUBSTITUTE(F16746,CHAR(160),"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47" spans="2:11" hidden="1" x14ac:dyDescent="0.25">
      <c r="B16747" s="20">
        <v>46037</v>
      </c>
      <c r="C16747" s="2" t="s">
        <v>1</v>
      </c>
      <c r="D16747" s="2" t="s">
        <v>2296</v>
      </c>
      <c r="E16747" s="2" t="s">
        <v>135</v>
      </c>
      <c r="F16747" s="2" t="s">
        <v>4969</v>
      </c>
      <c r="G16747" s="5">
        <v>100</v>
      </c>
      <c r="H16747" s="5">
        <v>33.5</v>
      </c>
      <c r="I16747" s="5">
        <v>3350</v>
      </c>
      <c r="J16747" s="5">
        <v>19102418.750000022</v>
      </c>
      <c r="K16747" s="3" t="str" cm="1">
        <f t="array" ref="K16747">_xlfn.LET(_xlpm.d,UPPER(TRIM(CLEAN(SUBSTITUTE(F16747,CHAR(160),"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48" spans="2:11" hidden="1" x14ac:dyDescent="0.25">
      <c r="B16748" s="20">
        <v>46037</v>
      </c>
      <c r="C16748" s="2" t="s">
        <v>1</v>
      </c>
      <c r="D16748" s="2" t="s">
        <v>1318</v>
      </c>
      <c r="E16748" s="2" t="s">
        <v>192</v>
      </c>
      <c r="F16748" s="2" t="s">
        <v>4969</v>
      </c>
      <c r="G16748" s="5">
        <v>150</v>
      </c>
      <c r="H16748" s="5">
        <v>33.5</v>
      </c>
      <c r="I16748" s="5">
        <v>5025</v>
      </c>
      <c r="J16748" s="5">
        <v>19107443.750000022</v>
      </c>
      <c r="K16748" s="3" t="str" cm="1">
        <f t="array" ref="K16748">_xlfn.LET(_xlpm.d,UPPER(TRIM(CLEAN(SUBSTITUTE(F16748,CHAR(160),"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49" spans="2:11" hidden="1" x14ac:dyDescent="0.25">
      <c r="B16749" s="20">
        <v>46037</v>
      </c>
      <c r="C16749" s="2" t="s">
        <v>1</v>
      </c>
      <c r="D16749" s="2" t="s">
        <v>3418</v>
      </c>
      <c r="E16749" s="2" t="s">
        <v>268</v>
      </c>
      <c r="F16749" s="2" t="s">
        <v>4969</v>
      </c>
      <c r="G16749" s="5">
        <v>200</v>
      </c>
      <c r="H16749" s="5">
        <v>33.5</v>
      </c>
      <c r="I16749" s="5">
        <v>6700</v>
      </c>
      <c r="J16749" s="5">
        <v>19114143.750000022</v>
      </c>
      <c r="K16749" s="3" t="str" cm="1">
        <f t="array" ref="K16749">_xlfn.LET(_xlpm.d,UPPER(TRIM(CLEAN(SUBSTITUTE(F16749,CHAR(160),"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50" spans="2:11" hidden="1" x14ac:dyDescent="0.25">
      <c r="B16750" s="20">
        <v>46037</v>
      </c>
      <c r="C16750" s="2" t="s">
        <v>1</v>
      </c>
      <c r="D16750" s="2" t="s">
        <v>3419</v>
      </c>
      <c r="E16750" s="2" t="s">
        <v>544</v>
      </c>
      <c r="F16750" s="2" t="s">
        <v>4969</v>
      </c>
      <c r="G16750" s="5">
        <v>170</v>
      </c>
      <c r="H16750" s="5">
        <v>31.85</v>
      </c>
      <c r="I16750" s="5">
        <v>5414.5</v>
      </c>
      <c r="J16750" s="5">
        <v>19119558.250000022</v>
      </c>
      <c r="K16750" s="3" t="str" cm="1">
        <f t="array" ref="K16750">_xlfn.LET(_xlpm.d,UPPER(TRIM(CLEAN(SUBSTITUTE(F16750,CHAR(160),"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51" spans="2:11" hidden="1" x14ac:dyDescent="0.25">
      <c r="B16751" s="20">
        <v>46037</v>
      </c>
      <c r="C16751" s="2" t="s">
        <v>1</v>
      </c>
      <c r="D16751" s="2" t="s">
        <v>1319</v>
      </c>
      <c r="E16751" s="2" t="s">
        <v>246</v>
      </c>
      <c r="F16751" s="2" t="s">
        <v>4969</v>
      </c>
      <c r="G16751" s="5">
        <v>150</v>
      </c>
      <c r="H16751" s="5">
        <v>33.5</v>
      </c>
      <c r="I16751" s="5">
        <v>5025</v>
      </c>
      <c r="J16751" s="5">
        <v>19124583.250000022</v>
      </c>
      <c r="K16751" s="3" t="str" cm="1">
        <f t="array" ref="K16751">_xlfn.LET(_xlpm.d,UPPER(TRIM(CLEAN(SUBSTITUTE(F16751,CHAR(160),"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52" spans="2:11" hidden="1" x14ac:dyDescent="0.25">
      <c r="B16752" s="20">
        <v>46037</v>
      </c>
      <c r="C16752" s="2" t="s">
        <v>1</v>
      </c>
      <c r="D16752" s="2" t="s">
        <v>3420</v>
      </c>
      <c r="E16752" s="2" t="s">
        <v>120</v>
      </c>
      <c r="F16752" s="2" t="s">
        <v>4969</v>
      </c>
      <c r="G16752" s="5">
        <v>115</v>
      </c>
      <c r="H16752" s="5">
        <v>33.5</v>
      </c>
      <c r="I16752" s="5">
        <v>3852.5</v>
      </c>
      <c r="J16752" s="5">
        <v>19128435.750000022</v>
      </c>
      <c r="K16752" s="3" t="str" cm="1">
        <f t="array" ref="K16752">_xlfn.LET(_xlpm.d,UPPER(TRIM(CLEAN(SUBSTITUTE(F16752,CHAR(160),"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53" spans="2:11" hidden="1" x14ac:dyDescent="0.25">
      <c r="B16753" s="20">
        <v>46037</v>
      </c>
      <c r="C16753" s="2" t="s">
        <v>1</v>
      </c>
      <c r="D16753" s="2" t="s">
        <v>3423</v>
      </c>
      <c r="E16753" s="2" t="s">
        <v>3</v>
      </c>
      <c r="F16753" s="2" t="s">
        <v>4969</v>
      </c>
      <c r="G16753" s="5">
        <v>155</v>
      </c>
      <c r="H16753" s="5">
        <v>31.8</v>
      </c>
      <c r="I16753" s="5">
        <v>4929</v>
      </c>
      <c r="J16753" s="5">
        <v>19133364.750000022</v>
      </c>
      <c r="K16753" s="3" t="str" cm="1">
        <f t="array" ref="K16753">_xlfn.LET(_xlpm.d,UPPER(TRIM(CLEAN(SUBSTITUTE(F16753,CHAR(160),"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54" spans="2:11" hidden="1" x14ac:dyDescent="0.25">
      <c r="B16754" s="20">
        <v>46037</v>
      </c>
      <c r="C16754" s="2" t="s">
        <v>1</v>
      </c>
      <c r="D16754" s="2" t="s">
        <v>5734</v>
      </c>
      <c r="E16754" s="2" t="s">
        <v>302</v>
      </c>
      <c r="F16754" s="2" t="s">
        <v>4969</v>
      </c>
      <c r="G16754" s="5">
        <v>160</v>
      </c>
      <c r="H16754" s="5">
        <v>27.8</v>
      </c>
      <c r="I16754" s="5">
        <v>4448</v>
      </c>
      <c r="J16754" s="5">
        <v>19137812.750000022</v>
      </c>
      <c r="K16754" s="3" t="str" cm="1">
        <f t="array" ref="K16754">_xlfn.LET(_xlpm.d,UPPER(TRIM(CLEAN(SUBSTITUTE(F16754,CHAR(160),"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55" spans="2:11" hidden="1" x14ac:dyDescent="0.25">
      <c r="B16755" s="20">
        <v>46038</v>
      </c>
      <c r="C16755" s="2" t="s">
        <v>1</v>
      </c>
      <c r="D16755" s="2" t="s">
        <v>3904</v>
      </c>
      <c r="E16755" s="2" t="s">
        <v>243</v>
      </c>
      <c r="F16755" s="2" t="s">
        <v>4969</v>
      </c>
      <c r="G16755" s="5">
        <v>160</v>
      </c>
      <c r="H16755" s="5">
        <v>33.5</v>
      </c>
      <c r="I16755" s="5">
        <v>5360</v>
      </c>
      <c r="J16755" s="5">
        <v>19143172.750000022</v>
      </c>
      <c r="K16755" s="3" t="str" cm="1">
        <f t="array" ref="K16755">_xlfn.LET(_xlpm.d,UPPER(TRIM(CLEAN(SUBSTITUTE(F16755,CHAR(160),"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56" spans="2:11" hidden="1" x14ac:dyDescent="0.25">
      <c r="B16756" s="20">
        <v>46038</v>
      </c>
      <c r="C16756" s="2" t="s">
        <v>1</v>
      </c>
      <c r="D16756" s="2" t="s">
        <v>4023</v>
      </c>
      <c r="E16756" s="2" t="s">
        <v>232</v>
      </c>
      <c r="F16756" s="2" t="s">
        <v>4969</v>
      </c>
      <c r="G16756" s="5">
        <v>120</v>
      </c>
      <c r="H16756" s="5">
        <v>33.5</v>
      </c>
      <c r="I16756" s="5">
        <v>4020</v>
      </c>
      <c r="J16756" s="5">
        <v>19147192.750000022</v>
      </c>
      <c r="K16756" s="3" t="str" cm="1">
        <f t="array" ref="K16756">_xlfn.LET(_xlpm.d,UPPER(TRIM(CLEAN(SUBSTITUTE(F16756,CHAR(160),"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57" spans="2:11" hidden="1" x14ac:dyDescent="0.25">
      <c r="B16757" s="20">
        <v>46038</v>
      </c>
      <c r="C16757" s="2" t="s">
        <v>1</v>
      </c>
      <c r="D16757" s="2" t="s">
        <v>394</v>
      </c>
      <c r="E16757" s="2" t="s">
        <v>195</v>
      </c>
      <c r="F16757" s="2" t="s">
        <v>4969</v>
      </c>
      <c r="G16757" s="5">
        <v>180</v>
      </c>
      <c r="H16757" s="5">
        <v>33.5</v>
      </c>
      <c r="I16757" s="5">
        <v>6030</v>
      </c>
      <c r="J16757" s="5">
        <v>19153222.750000022</v>
      </c>
      <c r="K16757" s="3" t="str" cm="1">
        <f t="array" ref="K16757">_xlfn.LET(_xlpm.d,UPPER(TRIM(CLEAN(SUBSTITUTE(F16757,CHAR(160),"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58" spans="2:11" hidden="1" x14ac:dyDescent="0.25">
      <c r="B16758" s="20">
        <v>46038</v>
      </c>
      <c r="C16758" s="2" t="s">
        <v>1</v>
      </c>
      <c r="D16758" s="2" t="s">
        <v>5735</v>
      </c>
      <c r="E16758" s="2" t="s">
        <v>186</v>
      </c>
      <c r="F16758" s="2" t="s">
        <v>4969</v>
      </c>
      <c r="G16758" s="5">
        <v>170</v>
      </c>
      <c r="H16758" s="5">
        <v>33.5</v>
      </c>
      <c r="I16758" s="5">
        <v>5695</v>
      </c>
      <c r="J16758" s="5">
        <v>19158917.750000022</v>
      </c>
      <c r="K16758" s="3" t="str" cm="1">
        <f t="array" ref="K16758">_xlfn.LET(_xlpm.d,UPPER(TRIM(CLEAN(SUBSTITUTE(F16758,CHAR(160),"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59" spans="2:11" hidden="1" x14ac:dyDescent="0.25">
      <c r="B16759" s="20">
        <v>46038</v>
      </c>
      <c r="C16759" s="2" t="s">
        <v>1</v>
      </c>
      <c r="D16759" s="2" t="s">
        <v>1320</v>
      </c>
      <c r="E16759" s="2" t="s">
        <v>154</v>
      </c>
      <c r="F16759" s="2" t="s">
        <v>4969</v>
      </c>
      <c r="G16759" s="5">
        <v>350</v>
      </c>
      <c r="H16759" s="5">
        <v>33.5</v>
      </c>
      <c r="I16759" s="5">
        <v>11725</v>
      </c>
      <c r="J16759" s="5">
        <v>19170642.750000022</v>
      </c>
      <c r="K16759" s="3" t="str" cm="1">
        <f t="array" ref="K16759">_xlfn.LET(_xlpm.d,UPPER(TRIM(CLEAN(SUBSTITUTE(F16759,CHAR(160),"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60" spans="2:11" hidden="1" x14ac:dyDescent="0.25">
      <c r="B16760" s="20">
        <v>46038</v>
      </c>
      <c r="C16760" s="2" t="s">
        <v>1</v>
      </c>
      <c r="D16760" s="2" t="s">
        <v>2297</v>
      </c>
      <c r="E16760" s="2" t="s">
        <v>241</v>
      </c>
      <c r="F16760" s="2" t="s">
        <v>4969</v>
      </c>
      <c r="G16760" s="5">
        <v>130</v>
      </c>
      <c r="H16760" s="5">
        <v>33.5</v>
      </c>
      <c r="I16760" s="5">
        <v>4355</v>
      </c>
      <c r="J16760" s="5">
        <v>19174997.750000022</v>
      </c>
      <c r="K16760" s="3" t="str" cm="1">
        <f t="array" ref="K16760">_xlfn.LET(_xlpm.d,UPPER(TRIM(CLEAN(SUBSTITUTE(F16760,CHAR(160),"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61" spans="2:11" hidden="1" x14ac:dyDescent="0.25">
      <c r="B16761" s="20">
        <v>46038</v>
      </c>
      <c r="C16761" s="2" t="s">
        <v>1</v>
      </c>
      <c r="D16761" s="2" t="s">
        <v>4624</v>
      </c>
      <c r="E16761" s="2" t="s">
        <v>6</v>
      </c>
      <c r="F16761" s="2" t="s">
        <v>4969</v>
      </c>
      <c r="G16761" s="5">
        <v>190</v>
      </c>
      <c r="H16761" s="5">
        <v>33.99</v>
      </c>
      <c r="I16761" s="5">
        <v>6458.1</v>
      </c>
      <c r="J16761" s="5">
        <v>19181455.850000024</v>
      </c>
      <c r="K16761" s="3" t="str" cm="1">
        <f t="array" ref="K16761">_xlfn.LET(_xlpm.d,UPPER(TRIM(CLEAN(SUBSTITUTE(F16761,CHAR(160),"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62" spans="2:11" hidden="1" x14ac:dyDescent="0.25">
      <c r="B16762" s="20">
        <v>46038</v>
      </c>
      <c r="C16762" s="2" t="s">
        <v>1</v>
      </c>
      <c r="D16762" s="2" t="s">
        <v>133</v>
      </c>
      <c r="E16762" s="2" t="s">
        <v>43</v>
      </c>
      <c r="F16762" s="2" t="s">
        <v>4969</v>
      </c>
      <c r="G16762" s="5">
        <v>35</v>
      </c>
      <c r="H16762" s="5">
        <v>28.95</v>
      </c>
      <c r="I16762" s="5">
        <v>1013.25</v>
      </c>
      <c r="J16762" s="5">
        <v>19182469.100000024</v>
      </c>
      <c r="K16762" s="3" t="str" cm="1">
        <f t="array" ref="K16762">_xlfn.LET(_xlpm.d,UPPER(TRIM(CLEAN(SUBSTITUTE(F16762,CHAR(160),"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63" spans="2:11" hidden="1" x14ac:dyDescent="0.25">
      <c r="B16763" s="20">
        <v>46038</v>
      </c>
      <c r="C16763" s="2" t="s">
        <v>1</v>
      </c>
      <c r="D16763" s="2" t="s">
        <v>4295</v>
      </c>
      <c r="E16763" s="2" t="s">
        <v>110</v>
      </c>
      <c r="F16763" s="2" t="s">
        <v>4969</v>
      </c>
      <c r="G16763" s="5">
        <v>13</v>
      </c>
      <c r="H16763" s="5">
        <v>31.8</v>
      </c>
      <c r="I16763" s="5">
        <v>413.4</v>
      </c>
      <c r="J16763" s="5">
        <v>19182882.500000022</v>
      </c>
      <c r="K16763" s="3" t="str" cm="1">
        <f t="array" ref="K16763">_xlfn.LET(_xlpm.d,UPPER(TRIM(CLEAN(SUBSTITUTE(F16763,CHAR(160),"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64" spans="2:11" hidden="1" x14ac:dyDescent="0.25">
      <c r="B16764" s="20">
        <v>46038</v>
      </c>
      <c r="C16764" s="2" t="s">
        <v>1</v>
      </c>
      <c r="D16764" s="2" t="s">
        <v>5736</v>
      </c>
      <c r="E16764" s="2" t="s">
        <v>2165</v>
      </c>
      <c r="F16764" s="2" t="s">
        <v>4969</v>
      </c>
      <c r="G16764" s="5">
        <v>10</v>
      </c>
      <c r="H16764" s="5">
        <v>31.8</v>
      </c>
      <c r="I16764" s="5">
        <v>318</v>
      </c>
      <c r="J16764" s="5">
        <v>19183200.500000022</v>
      </c>
      <c r="K16764" s="3" t="str" cm="1">
        <f t="array" ref="K16764">_xlfn.LET(_xlpm.d,UPPER(TRIM(CLEAN(SUBSTITUTE(F16764,CHAR(160),"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65" spans="2:11" hidden="1" x14ac:dyDescent="0.25">
      <c r="B16765" s="20">
        <v>46038</v>
      </c>
      <c r="C16765" s="2" t="s">
        <v>1</v>
      </c>
      <c r="D16765" s="2" t="s">
        <v>3425</v>
      </c>
      <c r="E16765" s="2" t="s">
        <v>170</v>
      </c>
      <c r="F16765" s="2" t="s">
        <v>4969</v>
      </c>
      <c r="G16765" s="5">
        <v>200</v>
      </c>
      <c r="H16765" s="5">
        <v>31.8</v>
      </c>
      <c r="I16765" s="5">
        <v>6360</v>
      </c>
      <c r="J16765" s="5">
        <v>19189560.500000022</v>
      </c>
      <c r="K16765" s="3" t="str" cm="1">
        <f t="array" ref="K16765">_xlfn.LET(_xlpm.d,UPPER(TRIM(CLEAN(SUBSTITUTE(F16765,CHAR(160),"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66" spans="2:11" hidden="1" x14ac:dyDescent="0.25">
      <c r="B16766" s="20">
        <v>46038</v>
      </c>
      <c r="C16766" s="2" t="s">
        <v>1</v>
      </c>
      <c r="D16766" s="2" t="s">
        <v>3426</v>
      </c>
      <c r="E16766" s="2" t="s">
        <v>224</v>
      </c>
      <c r="F16766" s="2" t="s">
        <v>4969</v>
      </c>
      <c r="G16766" s="5">
        <v>500</v>
      </c>
      <c r="H16766" s="5">
        <v>33.5</v>
      </c>
      <c r="I16766" s="5">
        <v>16750</v>
      </c>
      <c r="J16766" s="5">
        <v>19206310.500000022</v>
      </c>
      <c r="K16766" s="3" t="str" cm="1">
        <f t="array" ref="K16766">_xlfn.LET(_xlpm.d,UPPER(TRIM(CLEAN(SUBSTITUTE(F16766,CHAR(160),"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67" spans="2:11" hidden="1" x14ac:dyDescent="0.25">
      <c r="B16767" s="20">
        <v>46041</v>
      </c>
      <c r="C16767" s="2" t="s">
        <v>1</v>
      </c>
      <c r="D16767" s="2" t="s">
        <v>5737</v>
      </c>
      <c r="E16767" s="2" t="s">
        <v>5611</v>
      </c>
      <c r="F16767" s="2" t="s">
        <v>4969</v>
      </c>
      <c r="G16767" s="5">
        <v>100</v>
      </c>
      <c r="H16767" s="5">
        <v>33.495699999999999</v>
      </c>
      <c r="I16767" s="5">
        <v>3349.57</v>
      </c>
      <c r="J16767" s="5">
        <v>19209660.070000023</v>
      </c>
      <c r="K16767" s="3" t="str" cm="1">
        <f t="array" ref="K16767">_xlfn.LET(_xlpm.d,UPPER(TRIM(CLEAN(SUBSTITUTE(F16767,CHAR(160),"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68" spans="2:11" hidden="1" x14ac:dyDescent="0.25">
      <c r="B16768" s="20">
        <v>46041</v>
      </c>
      <c r="C16768" s="2" t="s">
        <v>1</v>
      </c>
      <c r="D16768" s="2" t="s">
        <v>1196</v>
      </c>
      <c r="E16768" s="2" t="s">
        <v>874</v>
      </c>
      <c r="F16768" s="2" t="s">
        <v>4969</v>
      </c>
      <c r="G16768" s="5">
        <v>560</v>
      </c>
      <c r="H16768" s="5">
        <v>42</v>
      </c>
      <c r="I16768" s="5">
        <v>23520</v>
      </c>
      <c r="J16768" s="5">
        <v>19233180.070000023</v>
      </c>
      <c r="K16768" s="3" t="str" cm="1">
        <f t="array" ref="K16768">_xlfn.LET(_xlpm.d,UPPER(TRIM(CLEAN(SUBSTITUTE(F16768,CHAR(160),"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69" spans="2:11" hidden="1" x14ac:dyDescent="0.25">
      <c r="B16769" s="20">
        <v>46041</v>
      </c>
      <c r="C16769" s="2" t="s">
        <v>1</v>
      </c>
      <c r="D16769" s="2" t="s">
        <v>5738</v>
      </c>
      <c r="E16769" s="2" t="s">
        <v>5004</v>
      </c>
      <c r="F16769" s="2" t="s">
        <v>4969</v>
      </c>
      <c r="G16769" s="5">
        <v>10</v>
      </c>
      <c r="H16769" s="5">
        <v>31.8</v>
      </c>
      <c r="I16769" s="5">
        <v>318</v>
      </c>
      <c r="J16769" s="5">
        <v>19233498.070000023</v>
      </c>
      <c r="K16769" s="3" t="str" cm="1">
        <f t="array" ref="K16769">_xlfn.LET(_xlpm.d,UPPER(TRIM(CLEAN(SUBSTITUTE(F16769,CHAR(160),"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70" spans="2:11" hidden="1" x14ac:dyDescent="0.25">
      <c r="B16770" s="20">
        <v>46041</v>
      </c>
      <c r="C16770" s="2" t="s">
        <v>1</v>
      </c>
      <c r="D16770" s="2" t="s">
        <v>5739</v>
      </c>
      <c r="E16770" s="2" t="s">
        <v>3</v>
      </c>
      <c r="F16770" s="2" t="s">
        <v>4969</v>
      </c>
      <c r="G16770" s="5">
        <v>60</v>
      </c>
      <c r="H16770" s="5">
        <v>31.8</v>
      </c>
      <c r="I16770" s="5">
        <v>1908</v>
      </c>
      <c r="J16770" s="5">
        <v>19235406.070000023</v>
      </c>
      <c r="K16770" s="3" t="str" cm="1">
        <f t="array" ref="K16770">_xlfn.LET(_xlpm.d,UPPER(TRIM(CLEAN(SUBSTITUTE(F16770,CHAR(160),"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71" spans="2:11" hidden="1" x14ac:dyDescent="0.25">
      <c r="B16771" s="20">
        <v>46041</v>
      </c>
      <c r="C16771" s="2" t="s">
        <v>1</v>
      </c>
      <c r="D16771" s="2" t="s">
        <v>5740</v>
      </c>
      <c r="E16771" s="2" t="s">
        <v>25</v>
      </c>
      <c r="F16771" s="2" t="s">
        <v>4969</v>
      </c>
      <c r="G16771" s="5">
        <v>120</v>
      </c>
      <c r="H16771" s="5">
        <v>28.55</v>
      </c>
      <c r="I16771" s="5">
        <v>3426</v>
      </c>
      <c r="J16771" s="5">
        <v>19238832.070000023</v>
      </c>
      <c r="K16771" s="3" t="str" cm="1">
        <f t="array" ref="K16771">_xlfn.LET(_xlpm.d,UPPER(TRIM(CLEAN(SUBSTITUTE(F16771,CHAR(160),"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72" spans="2:11" hidden="1" x14ac:dyDescent="0.25">
      <c r="B16772" s="20">
        <v>46041</v>
      </c>
      <c r="C16772" s="2" t="s">
        <v>1</v>
      </c>
      <c r="D16772" s="2" t="s">
        <v>5741</v>
      </c>
      <c r="E16772" s="2" t="s">
        <v>241</v>
      </c>
      <c r="F16772" s="2" t="s">
        <v>4969</v>
      </c>
      <c r="G16772" s="5">
        <v>120</v>
      </c>
      <c r="H16772" s="5">
        <v>33.5</v>
      </c>
      <c r="I16772" s="5">
        <v>4020</v>
      </c>
      <c r="J16772" s="5">
        <v>19242852.070000023</v>
      </c>
      <c r="K16772" s="3" t="str" cm="1">
        <f t="array" ref="K16772">_xlfn.LET(_xlpm.d,UPPER(TRIM(CLEAN(SUBSTITUTE(F16772,CHAR(160),"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73" spans="2:11" hidden="1" x14ac:dyDescent="0.25">
      <c r="B16773" s="20">
        <v>46041</v>
      </c>
      <c r="C16773" s="2" t="s">
        <v>1</v>
      </c>
      <c r="D16773" s="2" t="s">
        <v>5742</v>
      </c>
      <c r="E16773" s="2" t="s">
        <v>248</v>
      </c>
      <c r="F16773" s="2" t="s">
        <v>4969</v>
      </c>
      <c r="G16773" s="5">
        <v>200</v>
      </c>
      <c r="H16773" s="5">
        <v>33.5</v>
      </c>
      <c r="I16773" s="5">
        <v>6700</v>
      </c>
      <c r="J16773" s="5">
        <v>19249552.070000023</v>
      </c>
      <c r="K16773" s="3" t="str" cm="1">
        <f t="array" ref="K16773">_xlfn.LET(_xlpm.d,UPPER(TRIM(CLEAN(SUBSTITUTE(F16773,CHAR(160),"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74" spans="2:11" hidden="1" x14ac:dyDescent="0.25">
      <c r="B16774" s="20">
        <v>46041</v>
      </c>
      <c r="C16774" s="2" t="s">
        <v>1</v>
      </c>
      <c r="D16774" s="2" t="s">
        <v>5743</v>
      </c>
      <c r="E16774" s="2" t="s">
        <v>254</v>
      </c>
      <c r="F16774" s="2" t="s">
        <v>4969</v>
      </c>
      <c r="G16774" s="5">
        <v>100</v>
      </c>
      <c r="H16774" s="5">
        <v>33.5</v>
      </c>
      <c r="I16774" s="5">
        <v>3350</v>
      </c>
      <c r="J16774" s="5">
        <v>19252902.070000023</v>
      </c>
      <c r="K16774" s="3" t="str" cm="1">
        <f t="array" ref="K16774">_xlfn.LET(_xlpm.d,UPPER(TRIM(CLEAN(SUBSTITUTE(F16774,CHAR(160),"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75" spans="2:11" hidden="1" x14ac:dyDescent="0.25">
      <c r="B16775" s="20">
        <v>46041</v>
      </c>
      <c r="C16775" s="2" t="s">
        <v>1</v>
      </c>
      <c r="D16775" s="2" t="s">
        <v>5744</v>
      </c>
      <c r="E16775" s="2" t="s">
        <v>251</v>
      </c>
      <c r="F16775" s="2" t="s">
        <v>4969</v>
      </c>
      <c r="G16775" s="5">
        <v>80</v>
      </c>
      <c r="H16775" s="5">
        <v>33.5</v>
      </c>
      <c r="I16775" s="5">
        <v>2680</v>
      </c>
      <c r="J16775" s="5">
        <v>19255582.070000023</v>
      </c>
      <c r="K16775" s="3" t="str" cm="1">
        <f t="array" ref="K16775">_xlfn.LET(_xlpm.d,UPPER(TRIM(CLEAN(SUBSTITUTE(F16775,CHAR(160),"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76" spans="2:11" hidden="1" x14ac:dyDescent="0.25">
      <c r="B16776" s="20">
        <v>46041</v>
      </c>
      <c r="C16776" s="2" t="s">
        <v>1</v>
      </c>
      <c r="D16776" s="2" t="s">
        <v>5745</v>
      </c>
      <c r="E16776" s="2" t="s">
        <v>246</v>
      </c>
      <c r="F16776" s="2" t="s">
        <v>4969</v>
      </c>
      <c r="G16776" s="5">
        <v>80</v>
      </c>
      <c r="H16776" s="5">
        <v>33.5</v>
      </c>
      <c r="I16776" s="5">
        <v>2680</v>
      </c>
      <c r="J16776" s="5">
        <v>19258262.070000023</v>
      </c>
      <c r="K16776" s="3" t="str" cm="1">
        <f t="array" ref="K16776">_xlfn.LET(_xlpm.d,UPPER(TRIM(CLEAN(SUBSTITUTE(F16776,CHAR(160),"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77" spans="2:11" hidden="1" x14ac:dyDescent="0.25">
      <c r="B16777" s="20">
        <v>46041</v>
      </c>
      <c r="C16777" s="2" t="s">
        <v>1</v>
      </c>
      <c r="D16777" s="2" t="s">
        <v>5746</v>
      </c>
      <c r="E16777" s="2" t="s">
        <v>160</v>
      </c>
      <c r="F16777" s="2" t="s">
        <v>4969</v>
      </c>
      <c r="G16777" s="5">
        <v>250</v>
      </c>
      <c r="H16777" s="5">
        <v>33.5</v>
      </c>
      <c r="I16777" s="5">
        <v>8375</v>
      </c>
      <c r="J16777" s="5">
        <v>19266637.070000023</v>
      </c>
      <c r="K16777" s="3" t="str" cm="1">
        <f t="array" ref="K16777">_xlfn.LET(_xlpm.d,UPPER(TRIM(CLEAN(SUBSTITUTE(F16777,CHAR(160),"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78" spans="2:11" hidden="1" x14ac:dyDescent="0.25">
      <c r="B16778" s="20">
        <v>46042</v>
      </c>
      <c r="C16778" s="2" t="s">
        <v>1</v>
      </c>
      <c r="D16778" s="2" t="s">
        <v>5747</v>
      </c>
      <c r="E16778" s="2" t="s">
        <v>5607</v>
      </c>
      <c r="F16778" s="2" t="s">
        <v>4969</v>
      </c>
      <c r="G16778" s="5">
        <v>50</v>
      </c>
      <c r="H16778" s="5">
        <v>33.495600000000003</v>
      </c>
      <c r="I16778" s="5">
        <v>1674.78</v>
      </c>
      <c r="J16778" s="5">
        <v>19268311.850000024</v>
      </c>
      <c r="K16778" s="3" t="str" cm="1">
        <f t="array" ref="K16778">_xlfn.LET(_xlpm.d,UPPER(TRIM(CLEAN(SUBSTITUTE(F16778,CHAR(160),"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79" spans="2:11" hidden="1" x14ac:dyDescent="0.25">
      <c r="B16779" s="20">
        <v>46042</v>
      </c>
      <c r="C16779" s="2" t="s">
        <v>1</v>
      </c>
      <c r="D16779" s="2" t="s">
        <v>5748</v>
      </c>
      <c r="E16779" s="2" t="s">
        <v>5615</v>
      </c>
      <c r="F16779" s="2" t="s">
        <v>4969</v>
      </c>
      <c r="G16779" s="5">
        <v>50</v>
      </c>
      <c r="H16779" s="5">
        <v>33.495600000000003</v>
      </c>
      <c r="I16779" s="5">
        <v>1674.78</v>
      </c>
      <c r="J16779" s="5">
        <v>19269986.630000025</v>
      </c>
      <c r="K16779" s="3" t="str" cm="1">
        <f t="array" ref="K16779">_xlfn.LET(_xlpm.d,UPPER(TRIM(CLEAN(SUBSTITUTE(F16779,CHAR(160),"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80" spans="2:11" hidden="1" x14ac:dyDescent="0.25">
      <c r="B16780" s="20">
        <v>46042</v>
      </c>
      <c r="C16780" s="2" t="s">
        <v>1</v>
      </c>
      <c r="D16780" s="2" t="s">
        <v>2298</v>
      </c>
      <c r="E16780" s="2" t="s">
        <v>234</v>
      </c>
      <c r="F16780" s="2" t="s">
        <v>4969</v>
      </c>
      <c r="G16780" s="5">
        <v>100</v>
      </c>
      <c r="H16780" s="5">
        <v>33.5</v>
      </c>
      <c r="I16780" s="5">
        <v>3350</v>
      </c>
      <c r="J16780" s="5">
        <v>19273336.630000025</v>
      </c>
      <c r="K16780" s="3" t="str" cm="1">
        <f t="array" ref="K16780">_xlfn.LET(_xlpm.d,UPPER(TRIM(CLEAN(SUBSTITUTE(F16780,CHAR(160),"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81" spans="2:11" hidden="1" x14ac:dyDescent="0.25">
      <c r="B16781" s="20">
        <v>46042</v>
      </c>
      <c r="C16781" s="2" t="s">
        <v>1</v>
      </c>
      <c r="D16781" s="2" t="s">
        <v>2299</v>
      </c>
      <c r="E16781" s="2" t="s">
        <v>186</v>
      </c>
      <c r="F16781" s="2" t="s">
        <v>4969</v>
      </c>
      <c r="G16781" s="5">
        <v>120</v>
      </c>
      <c r="H16781" s="5">
        <v>33.5</v>
      </c>
      <c r="I16781" s="5">
        <v>4020</v>
      </c>
      <c r="J16781" s="5">
        <v>19277356.630000025</v>
      </c>
      <c r="K16781" s="3" t="str" cm="1">
        <f t="array" ref="K16781">_xlfn.LET(_xlpm.d,UPPER(TRIM(CLEAN(SUBSTITUTE(F16781,CHAR(160),"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82" spans="2:11" hidden="1" x14ac:dyDescent="0.25">
      <c r="B16782" s="20">
        <v>46042</v>
      </c>
      <c r="C16782" s="2" t="s">
        <v>1</v>
      </c>
      <c r="D16782" s="2" t="s">
        <v>2300</v>
      </c>
      <c r="E16782" s="2" t="s">
        <v>232</v>
      </c>
      <c r="F16782" s="2" t="s">
        <v>4969</v>
      </c>
      <c r="G16782" s="5">
        <v>130</v>
      </c>
      <c r="H16782" s="5">
        <v>33.5</v>
      </c>
      <c r="I16782" s="5">
        <v>4355</v>
      </c>
      <c r="J16782" s="5">
        <v>19281711.630000025</v>
      </c>
      <c r="K16782" s="3" t="str" cm="1">
        <f t="array" ref="K16782">_xlfn.LET(_xlpm.d,UPPER(TRIM(CLEAN(SUBSTITUTE(F16782,CHAR(160),"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83" spans="2:11" hidden="1" x14ac:dyDescent="0.25">
      <c r="B16783" s="20">
        <v>46042</v>
      </c>
      <c r="C16783" s="2" t="s">
        <v>1</v>
      </c>
      <c r="D16783" s="2" t="s">
        <v>1480</v>
      </c>
      <c r="E16783" s="2" t="s">
        <v>162</v>
      </c>
      <c r="F16783" s="2" t="s">
        <v>4969</v>
      </c>
      <c r="G16783" s="5">
        <v>310</v>
      </c>
      <c r="H16783" s="5">
        <v>33.5</v>
      </c>
      <c r="I16783" s="5">
        <v>10385</v>
      </c>
      <c r="J16783" s="5">
        <v>19292096.630000025</v>
      </c>
      <c r="K16783" s="3" t="str" cm="1">
        <f t="array" ref="K16783">_xlfn.LET(_xlpm.d,UPPER(TRIM(CLEAN(SUBSTITUTE(F16783,CHAR(160),"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84" spans="2:11" hidden="1" x14ac:dyDescent="0.25">
      <c r="B16784" s="20">
        <v>46042</v>
      </c>
      <c r="C16784" s="2" t="s">
        <v>1</v>
      </c>
      <c r="D16784" s="2" t="s">
        <v>395</v>
      </c>
      <c r="E16784" s="2" t="s">
        <v>214</v>
      </c>
      <c r="F16784" s="2" t="s">
        <v>4969</v>
      </c>
      <c r="G16784" s="5">
        <v>120</v>
      </c>
      <c r="H16784" s="5">
        <v>33.5</v>
      </c>
      <c r="I16784" s="5">
        <v>4020</v>
      </c>
      <c r="J16784" s="5">
        <v>19296116.630000025</v>
      </c>
      <c r="K16784" s="3" t="str" cm="1">
        <f t="array" ref="K16784">_xlfn.LET(_xlpm.d,UPPER(TRIM(CLEAN(SUBSTITUTE(F16784,CHAR(160),"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85" spans="2:11" hidden="1" x14ac:dyDescent="0.25">
      <c r="B16785" s="20">
        <v>46042</v>
      </c>
      <c r="C16785" s="2" t="s">
        <v>1</v>
      </c>
      <c r="D16785" s="2" t="s">
        <v>2301</v>
      </c>
      <c r="E16785" s="2" t="s">
        <v>165</v>
      </c>
      <c r="F16785" s="2" t="s">
        <v>4969</v>
      </c>
      <c r="G16785" s="5">
        <v>120</v>
      </c>
      <c r="H16785" s="5">
        <v>33.5</v>
      </c>
      <c r="I16785" s="5">
        <v>4020</v>
      </c>
      <c r="J16785" s="5">
        <v>19300136.630000025</v>
      </c>
      <c r="K16785" s="3" t="str" cm="1">
        <f t="array" ref="K16785">_xlfn.LET(_xlpm.d,UPPER(TRIM(CLEAN(SUBSTITUTE(F16785,CHAR(160),"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86" spans="2:11" hidden="1" x14ac:dyDescent="0.25">
      <c r="B16786" s="20">
        <v>46042</v>
      </c>
      <c r="C16786" s="2" t="s">
        <v>1</v>
      </c>
      <c r="D16786" s="2" t="s">
        <v>2302</v>
      </c>
      <c r="E16786" s="2" t="s">
        <v>78</v>
      </c>
      <c r="F16786" s="2" t="s">
        <v>4969</v>
      </c>
      <c r="G16786" s="5">
        <v>300</v>
      </c>
      <c r="H16786" s="5">
        <v>33.5</v>
      </c>
      <c r="I16786" s="5">
        <v>10050</v>
      </c>
      <c r="J16786" s="5">
        <v>19310186.630000025</v>
      </c>
      <c r="K16786" s="3" t="str" cm="1">
        <f t="array" ref="K16786">_xlfn.LET(_xlpm.d,UPPER(TRIM(CLEAN(SUBSTITUTE(F16786,CHAR(160),"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87" spans="2:11" hidden="1" x14ac:dyDescent="0.25">
      <c r="B16787" s="20">
        <v>46042</v>
      </c>
      <c r="C16787" s="2" t="s">
        <v>1</v>
      </c>
      <c r="D16787" s="2" t="s">
        <v>396</v>
      </c>
      <c r="E16787" s="2" t="s">
        <v>143</v>
      </c>
      <c r="F16787" s="2" t="s">
        <v>4969</v>
      </c>
      <c r="G16787" s="5">
        <v>300</v>
      </c>
      <c r="H16787" s="5">
        <v>33.5</v>
      </c>
      <c r="I16787" s="5">
        <v>10050</v>
      </c>
      <c r="J16787" s="5">
        <v>19320236.630000025</v>
      </c>
      <c r="K16787" s="3" t="str" cm="1">
        <f t="array" ref="K16787">_xlfn.LET(_xlpm.d,UPPER(TRIM(CLEAN(SUBSTITUTE(F16787,CHAR(160),"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88" spans="2:11" hidden="1" x14ac:dyDescent="0.25">
      <c r="B16788" s="20">
        <v>46042</v>
      </c>
      <c r="C16788" s="2" t="s">
        <v>1</v>
      </c>
      <c r="D16788" s="2" t="s">
        <v>2303</v>
      </c>
      <c r="E16788" s="2" t="s">
        <v>50</v>
      </c>
      <c r="F16788" s="2" t="s">
        <v>4969</v>
      </c>
      <c r="G16788" s="5">
        <v>200</v>
      </c>
      <c r="H16788" s="5">
        <v>30</v>
      </c>
      <c r="I16788" s="5">
        <v>6000</v>
      </c>
      <c r="J16788" s="5">
        <v>19326236.630000025</v>
      </c>
      <c r="K16788" s="3" t="str" cm="1">
        <f t="array" ref="K16788">_xlfn.LET(_xlpm.d,UPPER(TRIM(CLEAN(SUBSTITUTE(F16788,CHAR(160),"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89" spans="2:11" hidden="1" x14ac:dyDescent="0.25">
      <c r="B16789" s="20">
        <v>46042</v>
      </c>
      <c r="C16789" s="2" t="s">
        <v>1</v>
      </c>
      <c r="D16789" s="2" t="s">
        <v>5749</v>
      </c>
      <c r="E16789" s="2" t="s">
        <v>5000</v>
      </c>
      <c r="F16789" s="2" t="s">
        <v>4969</v>
      </c>
      <c r="G16789" s="5">
        <v>100</v>
      </c>
      <c r="H16789" s="5">
        <v>33.5</v>
      </c>
      <c r="I16789" s="5">
        <v>3350</v>
      </c>
      <c r="J16789" s="5">
        <v>19329586.630000025</v>
      </c>
      <c r="K16789" s="3" t="str" cm="1">
        <f t="array" ref="K16789">_xlfn.LET(_xlpm.d,UPPER(TRIM(CLEAN(SUBSTITUTE(F16789,CHAR(160),"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90" spans="2:11" hidden="1" x14ac:dyDescent="0.25">
      <c r="B16790" s="20">
        <v>46042</v>
      </c>
      <c r="C16790" s="2" t="s">
        <v>1</v>
      </c>
      <c r="D16790" s="2" t="s">
        <v>3427</v>
      </c>
      <c r="E16790" s="2" t="s">
        <v>741</v>
      </c>
      <c r="F16790" s="2" t="s">
        <v>4969</v>
      </c>
      <c r="G16790" s="5">
        <v>3</v>
      </c>
      <c r="H16790" s="5">
        <v>27.95</v>
      </c>
      <c r="I16790" s="5">
        <v>83.85</v>
      </c>
      <c r="J16790" s="5">
        <v>19329670.480000027</v>
      </c>
      <c r="K16790" s="3" t="str" cm="1">
        <f t="array" ref="K16790">_xlfn.LET(_xlpm.d,UPPER(TRIM(CLEAN(SUBSTITUTE(F16790,CHAR(160),"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91" spans="2:11" hidden="1" x14ac:dyDescent="0.25">
      <c r="B16791" s="20">
        <v>46042</v>
      </c>
      <c r="C16791" s="2" t="s">
        <v>1</v>
      </c>
      <c r="D16791" s="2" t="s">
        <v>2304</v>
      </c>
      <c r="E16791" s="2" t="s">
        <v>2305</v>
      </c>
      <c r="F16791" s="2" t="s">
        <v>4969</v>
      </c>
      <c r="G16791" s="5">
        <v>20</v>
      </c>
      <c r="H16791" s="5">
        <v>28</v>
      </c>
      <c r="I16791" s="5">
        <v>560</v>
      </c>
      <c r="J16791" s="5">
        <v>19330230.480000027</v>
      </c>
      <c r="K16791" s="3" t="str" cm="1">
        <f t="array" ref="K16791">_xlfn.LET(_xlpm.d,UPPER(TRIM(CLEAN(SUBSTITUTE(F16791,CHAR(160),"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92" spans="2:11" hidden="1" x14ac:dyDescent="0.25">
      <c r="B16792" s="20">
        <v>46042</v>
      </c>
      <c r="C16792" s="2" t="s">
        <v>1</v>
      </c>
      <c r="D16792" s="2" t="s">
        <v>2306</v>
      </c>
      <c r="E16792" s="2" t="s">
        <v>263</v>
      </c>
      <c r="F16792" s="2" t="s">
        <v>4969</v>
      </c>
      <c r="G16792" s="5">
        <v>400</v>
      </c>
      <c r="H16792" s="5">
        <v>33.5</v>
      </c>
      <c r="I16792" s="5">
        <v>13400</v>
      </c>
      <c r="J16792" s="5">
        <v>19343630.480000027</v>
      </c>
      <c r="K16792" s="3" t="str" cm="1">
        <f t="array" ref="K16792">_xlfn.LET(_xlpm.d,UPPER(TRIM(CLEAN(SUBSTITUTE(F16792,CHAR(160),"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93" spans="2:11" hidden="1" x14ac:dyDescent="0.25">
      <c r="B16793" s="20">
        <v>46043</v>
      </c>
      <c r="C16793" s="2" t="s">
        <v>1</v>
      </c>
      <c r="D16793" s="2" t="s">
        <v>5750</v>
      </c>
      <c r="E16793" s="2" t="s">
        <v>5621</v>
      </c>
      <c r="F16793" s="2" t="s">
        <v>4969</v>
      </c>
      <c r="G16793" s="5">
        <v>100</v>
      </c>
      <c r="H16793" s="5">
        <v>33.495699999999999</v>
      </c>
      <c r="I16793" s="5">
        <v>3349.57</v>
      </c>
      <c r="J16793" s="5">
        <v>19346980.050000027</v>
      </c>
      <c r="K16793" s="3" t="str" cm="1">
        <f t="array" ref="K16793">_xlfn.LET(_xlpm.d,UPPER(TRIM(CLEAN(SUBSTITUTE(F16793,CHAR(160),"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94" spans="2:11" hidden="1" x14ac:dyDescent="0.25">
      <c r="B16794" s="20">
        <v>46043</v>
      </c>
      <c r="C16794" s="2" t="s">
        <v>1</v>
      </c>
      <c r="D16794" s="2" t="s">
        <v>2307</v>
      </c>
      <c r="E16794" s="2" t="s">
        <v>145</v>
      </c>
      <c r="F16794" s="2" t="s">
        <v>4969</v>
      </c>
      <c r="G16794" s="5">
        <v>85</v>
      </c>
      <c r="H16794" s="5">
        <v>33.5</v>
      </c>
      <c r="I16794" s="5">
        <v>2847.5</v>
      </c>
      <c r="J16794" s="5">
        <v>19349827.550000027</v>
      </c>
      <c r="K16794" s="3" t="str" cm="1">
        <f t="array" ref="K16794">_xlfn.LET(_xlpm.d,UPPER(TRIM(CLEAN(SUBSTITUTE(F16794,CHAR(160),"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95" spans="2:11" hidden="1" x14ac:dyDescent="0.25">
      <c r="B16795" s="20">
        <v>46043</v>
      </c>
      <c r="C16795" s="2" t="s">
        <v>1</v>
      </c>
      <c r="D16795" s="2" t="s">
        <v>5751</v>
      </c>
      <c r="E16795" s="2" t="s">
        <v>145</v>
      </c>
      <c r="F16795" s="2" t="s">
        <v>4969</v>
      </c>
      <c r="G16795" s="5">
        <v>15</v>
      </c>
      <c r="H16795" s="5">
        <v>33.5</v>
      </c>
      <c r="I16795" s="5">
        <v>502.5</v>
      </c>
      <c r="J16795" s="5">
        <v>19350330.050000027</v>
      </c>
      <c r="K16795" s="3" t="str" cm="1">
        <f t="array" ref="K16795">_xlfn.LET(_xlpm.d,UPPER(TRIM(CLEAN(SUBSTITUTE(F16795,CHAR(160),"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96" spans="2:11" hidden="1" x14ac:dyDescent="0.25">
      <c r="B16796" s="20">
        <v>46043</v>
      </c>
      <c r="C16796" s="2" t="s">
        <v>1</v>
      </c>
      <c r="D16796" s="2" t="s">
        <v>2308</v>
      </c>
      <c r="E16796" s="2" t="s">
        <v>282</v>
      </c>
      <c r="F16796" s="2" t="s">
        <v>4969</v>
      </c>
      <c r="G16796" s="5">
        <v>100</v>
      </c>
      <c r="H16796" s="5">
        <v>33.5</v>
      </c>
      <c r="I16796" s="5">
        <v>3350</v>
      </c>
      <c r="J16796" s="5">
        <v>19353680.050000027</v>
      </c>
      <c r="K16796" s="3" t="str" cm="1">
        <f t="array" ref="K16796">_xlfn.LET(_xlpm.d,UPPER(TRIM(CLEAN(SUBSTITUTE(F16796,CHAR(160),"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97" spans="2:11" hidden="1" x14ac:dyDescent="0.25">
      <c r="B16797" s="20">
        <v>46043</v>
      </c>
      <c r="C16797" s="2" t="s">
        <v>1</v>
      </c>
      <c r="D16797" s="2" t="s">
        <v>2309</v>
      </c>
      <c r="E16797" s="2" t="s">
        <v>189</v>
      </c>
      <c r="F16797" s="2" t="s">
        <v>4969</v>
      </c>
      <c r="G16797" s="5">
        <v>130</v>
      </c>
      <c r="H16797" s="5">
        <v>33.5</v>
      </c>
      <c r="I16797" s="5">
        <v>4355</v>
      </c>
      <c r="J16797" s="5">
        <v>19358035.050000027</v>
      </c>
      <c r="K16797" s="3" t="str" cm="1">
        <f t="array" ref="K16797">_xlfn.LET(_xlpm.d,UPPER(TRIM(CLEAN(SUBSTITUTE(F16797,CHAR(160),"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98" spans="2:11" hidden="1" x14ac:dyDescent="0.25">
      <c r="B16798" s="20">
        <v>46043</v>
      </c>
      <c r="C16798" s="2" t="s">
        <v>1</v>
      </c>
      <c r="D16798" s="2" t="s">
        <v>1321</v>
      </c>
      <c r="E16798" s="2" t="s">
        <v>149</v>
      </c>
      <c r="F16798" s="2" t="s">
        <v>4969</v>
      </c>
      <c r="G16798" s="5">
        <v>350</v>
      </c>
      <c r="H16798" s="5">
        <v>33.5</v>
      </c>
      <c r="I16798" s="5">
        <v>11725</v>
      </c>
      <c r="J16798" s="5">
        <v>19369760.050000027</v>
      </c>
      <c r="K16798" s="3" t="str" cm="1">
        <f t="array" ref="K16798">_xlfn.LET(_xlpm.d,UPPER(TRIM(CLEAN(SUBSTITUTE(F16798,CHAR(160),"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799" spans="2:11" hidden="1" x14ac:dyDescent="0.25">
      <c r="B16799" s="20">
        <v>46043</v>
      </c>
      <c r="C16799" s="2" t="s">
        <v>1</v>
      </c>
      <c r="D16799" s="2" t="s">
        <v>2310</v>
      </c>
      <c r="E16799" s="2" t="s">
        <v>176</v>
      </c>
      <c r="F16799" s="2" t="s">
        <v>4969</v>
      </c>
      <c r="G16799" s="5">
        <v>45</v>
      </c>
      <c r="H16799" s="5">
        <v>31.8</v>
      </c>
      <c r="I16799" s="5">
        <v>1431</v>
      </c>
      <c r="J16799" s="5">
        <v>19371191.050000027</v>
      </c>
      <c r="K16799" s="3" t="str" cm="1">
        <f t="array" ref="K16799">_xlfn.LET(_xlpm.d,UPPER(TRIM(CLEAN(SUBSTITUTE(F16799,CHAR(160),"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00" spans="2:11" hidden="1" x14ac:dyDescent="0.25">
      <c r="B16800" s="20">
        <v>46043</v>
      </c>
      <c r="C16800" s="2" t="s">
        <v>1</v>
      </c>
      <c r="D16800" s="2" t="s">
        <v>3428</v>
      </c>
      <c r="E16800" s="2" t="s">
        <v>1634</v>
      </c>
      <c r="F16800" s="2" t="s">
        <v>4969</v>
      </c>
      <c r="G16800" s="5">
        <v>100</v>
      </c>
      <c r="H16800" s="5">
        <v>31.85</v>
      </c>
      <c r="I16800" s="5">
        <v>3185</v>
      </c>
      <c r="J16800" s="5">
        <v>19374376.050000027</v>
      </c>
      <c r="K16800" s="3" t="str" cm="1">
        <f t="array" ref="K16800">_xlfn.LET(_xlpm.d,UPPER(TRIM(CLEAN(SUBSTITUTE(F16800,CHAR(160),"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01" spans="2:11" hidden="1" x14ac:dyDescent="0.25">
      <c r="B16801" s="20">
        <v>46043</v>
      </c>
      <c r="C16801" s="2" t="s">
        <v>1</v>
      </c>
      <c r="D16801" s="2" t="s">
        <v>3429</v>
      </c>
      <c r="E16801" s="2" t="s">
        <v>25</v>
      </c>
      <c r="F16801" s="2" t="s">
        <v>4969</v>
      </c>
      <c r="G16801" s="5">
        <v>20</v>
      </c>
      <c r="H16801" s="5">
        <v>28.55</v>
      </c>
      <c r="I16801" s="5">
        <v>571</v>
      </c>
      <c r="J16801" s="5">
        <v>19374947.050000027</v>
      </c>
      <c r="K16801" s="3" t="str" cm="1">
        <f t="array" ref="K16801">_xlfn.LET(_xlpm.d,UPPER(TRIM(CLEAN(SUBSTITUTE(F16801,CHAR(160),"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02" spans="2:11" hidden="1" x14ac:dyDescent="0.25">
      <c r="B16802" s="20">
        <v>46043</v>
      </c>
      <c r="C16802" s="2" t="s">
        <v>1</v>
      </c>
      <c r="D16802" s="2" t="s">
        <v>5752</v>
      </c>
      <c r="E16802" s="2" t="s">
        <v>1880</v>
      </c>
      <c r="F16802" s="2" t="s">
        <v>4969</v>
      </c>
      <c r="G16802" s="5">
        <v>31</v>
      </c>
      <c r="H16802" s="5">
        <v>31.8</v>
      </c>
      <c r="I16802" s="5">
        <v>985.8</v>
      </c>
      <c r="J16802" s="5">
        <v>19375932.850000028</v>
      </c>
      <c r="K16802" s="3" t="str" cm="1">
        <f t="array" ref="K16802">_xlfn.LET(_xlpm.d,UPPER(TRIM(CLEAN(SUBSTITUTE(F16802,CHAR(160),"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03" spans="2:11" hidden="1" x14ac:dyDescent="0.25">
      <c r="B16803" s="20">
        <v>46043</v>
      </c>
      <c r="C16803" s="2" t="s">
        <v>1</v>
      </c>
      <c r="D16803" s="2" t="s">
        <v>1322</v>
      </c>
      <c r="E16803" s="2" t="s">
        <v>796</v>
      </c>
      <c r="F16803" s="2" t="s">
        <v>4969</v>
      </c>
      <c r="G16803" s="5">
        <v>234</v>
      </c>
      <c r="H16803" s="5">
        <v>29.99</v>
      </c>
      <c r="I16803" s="5">
        <v>7017.66</v>
      </c>
      <c r="J16803" s="5">
        <v>19382950.510000028</v>
      </c>
      <c r="K16803" s="3" t="str" cm="1">
        <f t="array" ref="K16803">_xlfn.LET(_xlpm.d,UPPER(TRIM(CLEAN(SUBSTITUTE(F16803,CHAR(160),"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04" spans="2:11" hidden="1" x14ac:dyDescent="0.25">
      <c r="B16804" s="20">
        <v>46043</v>
      </c>
      <c r="C16804" s="2" t="s">
        <v>1</v>
      </c>
      <c r="D16804" s="2" t="s">
        <v>3430</v>
      </c>
      <c r="E16804" s="2" t="s">
        <v>307</v>
      </c>
      <c r="F16804" s="2" t="s">
        <v>4969</v>
      </c>
      <c r="G16804" s="5">
        <v>450</v>
      </c>
      <c r="H16804" s="5">
        <v>33.5</v>
      </c>
      <c r="I16804" s="5">
        <v>15075</v>
      </c>
      <c r="J16804" s="5">
        <v>19398025.510000028</v>
      </c>
      <c r="K16804" s="3" t="str" cm="1">
        <f t="array" ref="K16804">_xlfn.LET(_xlpm.d,UPPER(TRIM(CLEAN(SUBSTITUTE(F16804,CHAR(160),"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05" spans="2:11" hidden="1" x14ac:dyDescent="0.25">
      <c r="B16805" s="20">
        <v>46044</v>
      </c>
      <c r="C16805" s="2" t="s">
        <v>1</v>
      </c>
      <c r="D16805" s="2" t="s">
        <v>2312</v>
      </c>
      <c r="E16805" s="2" t="s">
        <v>248</v>
      </c>
      <c r="F16805" s="2" t="s">
        <v>4969</v>
      </c>
      <c r="G16805" s="5">
        <v>130</v>
      </c>
      <c r="H16805" s="5">
        <v>33.5</v>
      </c>
      <c r="I16805" s="5">
        <v>4355</v>
      </c>
      <c r="J16805" s="5">
        <v>19402380.510000028</v>
      </c>
      <c r="K16805" s="3" t="str" cm="1">
        <f t="array" ref="K16805">_xlfn.LET(_xlpm.d,UPPER(TRIM(CLEAN(SUBSTITUTE(F16805,CHAR(160),"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06" spans="2:11" hidden="1" x14ac:dyDescent="0.25">
      <c r="B16806" s="20">
        <v>46044</v>
      </c>
      <c r="C16806" s="2" t="s">
        <v>1</v>
      </c>
      <c r="D16806" s="2" t="s">
        <v>134</v>
      </c>
      <c r="E16806" s="2" t="s">
        <v>135</v>
      </c>
      <c r="F16806" s="2" t="s">
        <v>4969</v>
      </c>
      <c r="G16806" s="5">
        <v>140</v>
      </c>
      <c r="H16806" s="5">
        <v>33.5</v>
      </c>
      <c r="I16806" s="5">
        <v>4690</v>
      </c>
      <c r="J16806" s="5">
        <v>19407070.510000028</v>
      </c>
      <c r="K16806" s="3" t="str" cm="1">
        <f t="array" ref="K16806">_xlfn.LET(_xlpm.d,UPPER(TRIM(CLEAN(SUBSTITUTE(F16806,CHAR(160),"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07" spans="2:11" hidden="1" x14ac:dyDescent="0.25">
      <c r="B16807" s="20">
        <v>46044</v>
      </c>
      <c r="C16807" s="2" t="s">
        <v>1</v>
      </c>
      <c r="D16807" s="2" t="s">
        <v>5753</v>
      </c>
      <c r="E16807" s="2" t="s">
        <v>192</v>
      </c>
      <c r="F16807" s="2" t="s">
        <v>4969</v>
      </c>
      <c r="G16807" s="5">
        <v>170</v>
      </c>
      <c r="H16807" s="5">
        <v>33.5</v>
      </c>
      <c r="I16807" s="5">
        <v>5695</v>
      </c>
      <c r="J16807" s="5">
        <v>19412765.510000028</v>
      </c>
      <c r="K16807" s="3" t="str" cm="1">
        <f t="array" ref="K16807">_xlfn.LET(_xlpm.d,UPPER(TRIM(CLEAN(SUBSTITUTE(F16807,CHAR(160),"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08" spans="2:11" hidden="1" x14ac:dyDescent="0.25">
      <c r="B16808" s="20">
        <v>46044</v>
      </c>
      <c r="C16808" s="2" t="s">
        <v>1</v>
      </c>
      <c r="D16808" s="2" t="s">
        <v>1601</v>
      </c>
      <c r="E16808" s="2" t="s">
        <v>180</v>
      </c>
      <c r="F16808" s="2" t="s">
        <v>4969</v>
      </c>
      <c r="G16808" s="5">
        <v>210</v>
      </c>
      <c r="H16808" s="5">
        <v>33.5</v>
      </c>
      <c r="I16808" s="5">
        <v>7035</v>
      </c>
      <c r="J16808" s="5">
        <v>19419800.510000028</v>
      </c>
      <c r="K16808" s="3" t="str" cm="1">
        <f t="array" ref="K16808">_xlfn.LET(_xlpm.d,UPPER(TRIM(CLEAN(SUBSTITUTE(F16808,CHAR(160),"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09" spans="2:11" hidden="1" x14ac:dyDescent="0.25">
      <c r="B16809" s="20">
        <v>46044</v>
      </c>
      <c r="C16809" s="2" t="s">
        <v>1</v>
      </c>
      <c r="D16809" s="2" t="s">
        <v>2313</v>
      </c>
      <c r="E16809" s="2" t="s">
        <v>254</v>
      </c>
      <c r="F16809" s="2" t="s">
        <v>4969</v>
      </c>
      <c r="G16809" s="5">
        <v>30</v>
      </c>
      <c r="H16809" s="5">
        <v>33.5</v>
      </c>
      <c r="I16809" s="5">
        <v>1005</v>
      </c>
      <c r="J16809" s="5">
        <v>19420805.510000028</v>
      </c>
      <c r="K16809" s="3" t="str" cm="1">
        <f t="array" ref="K16809">_xlfn.LET(_xlpm.d,UPPER(TRIM(CLEAN(SUBSTITUTE(F16809,CHAR(160),"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10" spans="2:11" hidden="1" x14ac:dyDescent="0.25">
      <c r="B16810" s="20">
        <v>46044</v>
      </c>
      <c r="C16810" s="2" t="s">
        <v>1</v>
      </c>
      <c r="D16810" s="2" t="s">
        <v>5754</v>
      </c>
      <c r="E16810" s="2" t="s">
        <v>16</v>
      </c>
      <c r="F16810" s="2" t="s">
        <v>4969</v>
      </c>
      <c r="G16810" s="5">
        <v>213</v>
      </c>
      <c r="H16810" s="5">
        <v>33.5</v>
      </c>
      <c r="I16810" s="5">
        <v>7135.5</v>
      </c>
      <c r="J16810" s="5">
        <v>19427941.010000028</v>
      </c>
      <c r="K16810" s="3" t="str" cm="1">
        <f t="array" ref="K16810">_xlfn.LET(_xlpm.d,UPPER(TRIM(CLEAN(SUBSTITUTE(F16810,CHAR(160),"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11" spans="2:11" hidden="1" x14ac:dyDescent="0.25">
      <c r="B16811" s="20">
        <v>46044</v>
      </c>
      <c r="C16811" s="2" t="s">
        <v>1</v>
      </c>
      <c r="D16811" s="2" t="s">
        <v>5755</v>
      </c>
      <c r="E16811" s="2" t="s">
        <v>302</v>
      </c>
      <c r="F16811" s="2" t="s">
        <v>4969</v>
      </c>
      <c r="G16811" s="5">
        <v>120</v>
      </c>
      <c r="H16811" s="5">
        <v>27.8</v>
      </c>
      <c r="I16811" s="5">
        <v>3336</v>
      </c>
      <c r="J16811" s="5">
        <v>19431277.010000028</v>
      </c>
      <c r="K16811" s="3" t="str" cm="1">
        <f t="array" ref="K16811">_xlfn.LET(_xlpm.d,UPPER(TRIM(CLEAN(SUBSTITUTE(F16811,CHAR(160),"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12" spans="2:11" hidden="1" x14ac:dyDescent="0.25">
      <c r="B16812" s="20">
        <v>46044</v>
      </c>
      <c r="C16812" s="2" t="s">
        <v>1</v>
      </c>
      <c r="D16812" s="2" t="s">
        <v>3431</v>
      </c>
      <c r="E16812" s="2" t="s">
        <v>3</v>
      </c>
      <c r="F16812" s="2" t="s">
        <v>4969</v>
      </c>
      <c r="G16812" s="5">
        <v>103</v>
      </c>
      <c r="H16812" s="5">
        <v>31.8</v>
      </c>
      <c r="I16812" s="5">
        <v>3275.4</v>
      </c>
      <c r="J16812" s="5">
        <v>19434552.410000026</v>
      </c>
      <c r="K16812" s="3" t="str" cm="1">
        <f t="array" ref="K16812">_xlfn.LET(_xlpm.d,UPPER(TRIM(CLEAN(SUBSTITUTE(F16812,CHAR(160),"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13" spans="2:11" hidden="1" x14ac:dyDescent="0.25">
      <c r="B16813" s="20">
        <v>46044</v>
      </c>
      <c r="C16813" s="2" t="s">
        <v>1</v>
      </c>
      <c r="D16813" s="2" t="s">
        <v>5756</v>
      </c>
      <c r="E16813" s="2" t="s">
        <v>5004</v>
      </c>
      <c r="F16813" s="2" t="s">
        <v>4969</v>
      </c>
      <c r="G16813" s="5">
        <v>25</v>
      </c>
      <c r="H16813" s="5">
        <v>31.8</v>
      </c>
      <c r="I16813" s="5">
        <v>795</v>
      </c>
      <c r="J16813" s="5">
        <v>19435347.410000026</v>
      </c>
      <c r="K16813" s="3" t="str" cm="1">
        <f t="array" ref="K16813">_xlfn.LET(_xlpm.d,UPPER(TRIM(CLEAN(SUBSTITUTE(F16813,CHAR(160),"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14" spans="2:11" hidden="1" x14ac:dyDescent="0.25">
      <c r="B16814" s="20">
        <v>46044</v>
      </c>
      <c r="C16814" s="2" t="s">
        <v>1</v>
      </c>
      <c r="D16814" s="2" t="s">
        <v>2314</v>
      </c>
      <c r="E16814" s="2" t="s">
        <v>305</v>
      </c>
      <c r="F16814" s="2" t="s">
        <v>4969</v>
      </c>
      <c r="G16814" s="5">
        <v>700</v>
      </c>
      <c r="H16814" s="5">
        <v>33.5</v>
      </c>
      <c r="I16814" s="5">
        <v>23450</v>
      </c>
      <c r="J16814" s="5">
        <v>19458797.410000026</v>
      </c>
      <c r="K16814" s="3" t="str" cm="1">
        <f t="array" ref="K16814">_xlfn.LET(_xlpm.d,UPPER(TRIM(CLEAN(SUBSTITUTE(F16814,CHAR(160),"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15" spans="2:11" hidden="1" x14ac:dyDescent="0.25">
      <c r="B16815" s="20">
        <v>46044</v>
      </c>
      <c r="C16815" s="2" t="s">
        <v>1</v>
      </c>
      <c r="D16815" s="2" t="s">
        <v>2315</v>
      </c>
      <c r="E16815" s="2" t="s">
        <v>43</v>
      </c>
      <c r="F16815" s="2" t="s">
        <v>4969</v>
      </c>
      <c r="G16815" s="5">
        <v>60</v>
      </c>
      <c r="H16815" s="5">
        <v>28.95</v>
      </c>
      <c r="I16815" s="5">
        <v>1737</v>
      </c>
      <c r="J16815" s="5">
        <v>19460534.410000026</v>
      </c>
      <c r="K16815" s="3" t="str" cm="1">
        <f t="array" ref="K16815">_xlfn.LET(_xlpm.d,UPPER(TRIM(CLEAN(SUBSTITUTE(F16815,CHAR(160),"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16" spans="2:11" hidden="1" x14ac:dyDescent="0.25">
      <c r="B16816" s="20">
        <v>46044</v>
      </c>
      <c r="C16816" s="2" t="s">
        <v>1</v>
      </c>
      <c r="D16816" s="2" t="s">
        <v>5757</v>
      </c>
      <c r="E16816" s="2" t="s">
        <v>4234</v>
      </c>
      <c r="F16816" s="2" t="s">
        <v>4969</v>
      </c>
      <c r="G16816" s="5">
        <v>50</v>
      </c>
      <c r="H16816" s="5">
        <v>27.9</v>
      </c>
      <c r="I16816" s="5">
        <v>1395</v>
      </c>
      <c r="J16816" s="5">
        <v>19461929.410000026</v>
      </c>
      <c r="K16816" s="3" t="str" cm="1">
        <f t="array" ref="K16816">_xlfn.LET(_xlpm.d,UPPER(TRIM(CLEAN(SUBSTITUTE(F16816,CHAR(160),"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17" spans="2:11" hidden="1" x14ac:dyDescent="0.25">
      <c r="B16817" s="20">
        <v>46044</v>
      </c>
      <c r="C16817" s="2" t="s">
        <v>1</v>
      </c>
      <c r="D16817" s="2" t="s">
        <v>5758</v>
      </c>
      <c r="E16817" s="2" t="s">
        <v>228</v>
      </c>
      <c r="F16817" s="2" t="s">
        <v>4969</v>
      </c>
      <c r="G16817" s="5">
        <v>200</v>
      </c>
      <c r="H16817" s="5">
        <v>33.5</v>
      </c>
      <c r="I16817" s="5">
        <v>6700</v>
      </c>
      <c r="J16817" s="5">
        <v>19468629.410000026</v>
      </c>
      <c r="K16817" s="3" t="str" cm="1">
        <f t="array" ref="K16817">_xlfn.LET(_xlpm.d,UPPER(TRIM(CLEAN(SUBSTITUTE(F16817,CHAR(160),"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18" spans="2:11" hidden="1" x14ac:dyDescent="0.25">
      <c r="B16818" s="20">
        <v>46044</v>
      </c>
      <c r="C16818" s="2" t="s">
        <v>1</v>
      </c>
      <c r="D16818" s="2" t="s">
        <v>5759</v>
      </c>
      <c r="E16818" s="2" t="s">
        <v>1767</v>
      </c>
      <c r="F16818" s="2" t="s">
        <v>4969</v>
      </c>
      <c r="G16818" s="5">
        <v>300</v>
      </c>
      <c r="H16818" s="5">
        <v>33.5</v>
      </c>
      <c r="I16818" s="5">
        <v>10050</v>
      </c>
      <c r="J16818" s="5">
        <v>19478679.410000026</v>
      </c>
      <c r="K16818" s="3" t="str" cm="1">
        <f t="array" ref="K16818">_xlfn.LET(_xlpm.d,UPPER(TRIM(CLEAN(SUBSTITUTE(F16818,CHAR(160),"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19" spans="2:11" hidden="1" x14ac:dyDescent="0.25">
      <c r="B16819" s="20">
        <v>46045</v>
      </c>
      <c r="C16819" s="2" t="s">
        <v>1</v>
      </c>
      <c r="D16819" s="2" t="s">
        <v>2316</v>
      </c>
      <c r="E16819" s="2" t="s">
        <v>165</v>
      </c>
      <c r="F16819" s="2" t="s">
        <v>4969</v>
      </c>
      <c r="G16819" s="5">
        <v>100</v>
      </c>
      <c r="H16819" s="5">
        <v>33.5</v>
      </c>
      <c r="I16819" s="5">
        <v>3350</v>
      </c>
      <c r="J16819" s="5">
        <v>19482029.410000026</v>
      </c>
      <c r="K16819" s="3" t="str" cm="1">
        <f t="array" ref="K16819">_xlfn.LET(_xlpm.d,UPPER(TRIM(CLEAN(SUBSTITUTE(F16819,CHAR(160),"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20" spans="2:11" hidden="1" x14ac:dyDescent="0.25">
      <c r="B16820" s="20">
        <v>46045</v>
      </c>
      <c r="C16820" s="2" t="s">
        <v>1</v>
      </c>
      <c r="D16820" s="2" t="s">
        <v>1323</v>
      </c>
      <c r="E16820" s="2" t="s">
        <v>236</v>
      </c>
      <c r="F16820" s="2" t="s">
        <v>4969</v>
      </c>
      <c r="G16820" s="5">
        <v>330</v>
      </c>
      <c r="H16820" s="5">
        <v>33.5</v>
      </c>
      <c r="I16820" s="5">
        <v>11055</v>
      </c>
      <c r="J16820" s="5">
        <v>19493084.410000026</v>
      </c>
      <c r="K16820" s="3" t="str" cm="1">
        <f t="array" ref="K16820">_xlfn.LET(_xlpm.d,UPPER(TRIM(CLEAN(SUBSTITUTE(F16820,CHAR(160),"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21" spans="2:11" hidden="1" x14ac:dyDescent="0.25">
      <c r="B16821" s="20">
        <v>46045</v>
      </c>
      <c r="C16821" s="2" t="s">
        <v>1</v>
      </c>
      <c r="D16821" s="2" t="s">
        <v>2317</v>
      </c>
      <c r="E16821" s="2" t="s">
        <v>195</v>
      </c>
      <c r="F16821" s="2" t="s">
        <v>4969</v>
      </c>
      <c r="G16821" s="5">
        <v>160</v>
      </c>
      <c r="H16821" s="5">
        <v>33.5</v>
      </c>
      <c r="I16821" s="5">
        <v>5360</v>
      </c>
      <c r="J16821" s="5">
        <v>19498444.410000026</v>
      </c>
      <c r="K16821" s="3" t="str" cm="1">
        <f t="array" ref="K16821">_xlfn.LET(_xlpm.d,UPPER(TRIM(CLEAN(SUBSTITUTE(F16821,CHAR(160),"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22" spans="2:11" hidden="1" x14ac:dyDescent="0.25">
      <c r="B16822" s="20">
        <v>46045</v>
      </c>
      <c r="C16822" s="2" t="s">
        <v>1</v>
      </c>
      <c r="D16822" s="2" t="s">
        <v>3432</v>
      </c>
      <c r="E16822" s="2" t="s">
        <v>259</v>
      </c>
      <c r="F16822" s="2" t="s">
        <v>4969</v>
      </c>
      <c r="G16822" s="5">
        <v>250</v>
      </c>
      <c r="H16822" s="5">
        <v>33.5</v>
      </c>
      <c r="I16822" s="5">
        <v>8375</v>
      </c>
      <c r="J16822" s="5">
        <v>19506819.410000026</v>
      </c>
      <c r="K16822" s="3" t="str" cm="1">
        <f t="array" ref="K16822">_xlfn.LET(_xlpm.d,UPPER(TRIM(CLEAN(SUBSTITUTE(F16822,CHAR(160),"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23" spans="2:11" hidden="1" x14ac:dyDescent="0.25">
      <c r="B16823" s="20">
        <v>46045</v>
      </c>
      <c r="C16823" s="2" t="s">
        <v>1</v>
      </c>
      <c r="D16823" s="2" t="s">
        <v>3433</v>
      </c>
      <c r="E16823" s="2" t="s">
        <v>154</v>
      </c>
      <c r="F16823" s="2" t="s">
        <v>4969</v>
      </c>
      <c r="G16823" s="5">
        <v>320</v>
      </c>
      <c r="H16823" s="5">
        <v>33.5</v>
      </c>
      <c r="I16823" s="5">
        <v>10720</v>
      </c>
      <c r="J16823" s="5">
        <v>19517539.410000026</v>
      </c>
      <c r="K16823" s="3" t="str" cm="1">
        <f t="array" ref="K16823">_xlfn.LET(_xlpm.d,UPPER(TRIM(CLEAN(SUBSTITUTE(F16823,CHAR(160),"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24" spans="2:11" hidden="1" x14ac:dyDescent="0.25">
      <c r="B16824" s="20">
        <v>46045</v>
      </c>
      <c r="C16824" s="2" t="s">
        <v>1</v>
      </c>
      <c r="D16824" s="2" t="s">
        <v>3434</v>
      </c>
      <c r="E16824" s="2" t="s">
        <v>288</v>
      </c>
      <c r="F16824" s="2" t="s">
        <v>4969</v>
      </c>
      <c r="G16824" s="5">
        <v>250</v>
      </c>
      <c r="H16824" s="5">
        <v>33.5</v>
      </c>
      <c r="I16824" s="5">
        <v>8375</v>
      </c>
      <c r="J16824" s="5">
        <v>19525914.410000026</v>
      </c>
      <c r="K16824" s="3" t="str" cm="1">
        <f t="array" ref="K16824">_xlfn.LET(_xlpm.d,UPPER(TRIM(CLEAN(SUBSTITUTE(F16824,CHAR(160),"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25" spans="2:11" hidden="1" x14ac:dyDescent="0.25">
      <c r="B16825" s="20">
        <v>46045</v>
      </c>
      <c r="C16825" s="2" t="s">
        <v>1</v>
      </c>
      <c r="D16825" s="2" t="s">
        <v>1481</v>
      </c>
      <c r="E16825" s="2" t="s">
        <v>238</v>
      </c>
      <c r="F16825" s="2" t="s">
        <v>4969</v>
      </c>
      <c r="G16825" s="5">
        <v>300</v>
      </c>
      <c r="H16825" s="5">
        <v>33.5</v>
      </c>
      <c r="I16825" s="5">
        <v>10050</v>
      </c>
      <c r="J16825" s="5">
        <v>19535964.410000026</v>
      </c>
      <c r="K16825" s="3" t="str" cm="1">
        <f t="array" ref="K16825">_xlfn.LET(_xlpm.d,UPPER(TRIM(CLEAN(SUBSTITUTE(F16825,CHAR(160),"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26" spans="2:11" hidden="1" x14ac:dyDescent="0.25">
      <c r="B16826" s="20">
        <v>46045</v>
      </c>
      <c r="C16826" s="2" t="s">
        <v>1</v>
      </c>
      <c r="D16826" s="2" t="s">
        <v>2319</v>
      </c>
      <c r="E16826" s="2" t="s">
        <v>232</v>
      </c>
      <c r="F16826" s="2" t="s">
        <v>4969</v>
      </c>
      <c r="G16826" s="5">
        <v>120</v>
      </c>
      <c r="H16826" s="5">
        <v>33.5</v>
      </c>
      <c r="I16826" s="5">
        <v>4020</v>
      </c>
      <c r="J16826" s="5">
        <v>19539984.410000026</v>
      </c>
      <c r="K16826" s="3" t="str" cm="1">
        <f t="array" ref="K16826">_xlfn.LET(_xlpm.d,UPPER(TRIM(CLEAN(SUBSTITUTE(F16826,CHAR(160),"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27" spans="2:11" hidden="1" x14ac:dyDescent="0.25">
      <c r="B16827" s="20">
        <v>46045</v>
      </c>
      <c r="C16827" s="2" t="s">
        <v>1</v>
      </c>
      <c r="D16827" s="2" t="s">
        <v>80</v>
      </c>
      <c r="E16827" s="2" t="s">
        <v>78</v>
      </c>
      <c r="F16827" s="2" t="s">
        <v>4969</v>
      </c>
      <c r="G16827" s="5">
        <v>160</v>
      </c>
      <c r="H16827" s="5">
        <v>33.5</v>
      </c>
      <c r="I16827" s="5">
        <v>5360</v>
      </c>
      <c r="J16827" s="5">
        <v>19545344.410000026</v>
      </c>
      <c r="K16827" s="3" t="str" cm="1">
        <f t="array" ref="K16827">_xlfn.LET(_xlpm.d,UPPER(TRIM(CLEAN(SUBSTITUTE(F16827,CHAR(160),"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28" spans="2:11" hidden="1" x14ac:dyDescent="0.25">
      <c r="B16828" s="20">
        <v>46045</v>
      </c>
      <c r="C16828" s="2" t="s">
        <v>1</v>
      </c>
      <c r="D16828" s="2" t="s">
        <v>5760</v>
      </c>
      <c r="E16828" s="2" t="s">
        <v>3</v>
      </c>
      <c r="F16828" s="2" t="s">
        <v>5176</v>
      </c>
      <c r="G16828" s="5">
        <v>100</v>
      </c>
      <c r="H16828" s="5">
        <v>31.8</v>
      </c>
      <c r="I16828" s="5">
        <v>3180</v>
      </c>
      <c r="J16828" s="5">
        <v>19548524.410000026</v>
      </c>
      <c r="K16828" s="3" t="str" cm="1">
        <f t="array" ref="K16828">_xlfn.LET(_xlpm.d,UPPER(TRIM(CLEAN(SUBSTITUTE(F16828,CHAR(160),"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29" spans="2:11" hidden="1" x14ac:dyDescent="0.25">
      <c r="B16829" s="20">
        <v>46045</v>
      </c>
      <c r="C16829" s="2" t="s">
        <v>1</v>
      </c>
      <c r="D16829" s="2" t="s">
        <v>4535</v>
      </c>
      <c r="E16829" s="2" t="s">
        <v>1726</v>
      </c>
      <c r="F16829" s="2" t="s">
        <v>4969</v>
      </c>
      <c r="G16829" s="5">
        <v>300</v>
      </c>
      <c r="H16829" s="5">
        <v>31.8</v>
      </c>
      <c r="I16829" s="5">
        <v>9540</v>
      </c>
      <c r="J16829" s="5">
        <v>19558064.410000026</v>
      </c>
      <c r="K16829" s="3" t="str" cm="1">
        <f t="array" ref="K16829">_xlfn.LET(_xlpm.d,UPPER(TRIM(CLEAN(SUBSTITUTE(F16829,CHAR(160),"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30" spans="2:11" hidden="1" x14ac:dyDescent="0.25">
      <c r="B16830" s="20">
        <v>46045</v>
      </c>
      <c r="C16830" s="2" t="s">
        <v>1</v>
      </c>
      <c r="D16830" s="2" t="s">
        <v>3435</v>
      </c>
      <c r="E16830" s="2" t="s">
        <v>319</v>
      </c>
      <c r="F16830" s="2" t="s">
        <v>4969</v>
      </c>
      <c r="G16830" s="5">
        <v>1300</v>
      </c>
      <c r="H16830" s="5">
        <v>33.5</v>
      </c>
      <c r="I16830" s="5">
        <v>43550</v>
      </c>
      <c r="J16830" s="5">
        <v>19601614.410000026</v>
      </c>
      <c r="K16830" s="3" t="str" cm="1">
        <f t="array" ref="K16830">_xlfn.LET(_xlpm.d,UPPER(TRIM(CLEAN(SUBSTITUTE(F16830,CHAR(160),"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31" spans="2:11" hidden="1" x14ac:dyDescent="0.25">
      <c r="B16831" s="20">
        <v>46045</v>
      </c>
      <c r="C16831" s="2" t="s">
        <v>1</v>
      </c>
      <c r="D16831" s="2" t="s">
        <v>2320</v>
      </c>
      <c r="E16831" s="2" t="s">
        <v>197</v>
      </c>
      <c r="F16831" s="2" t="s">
        <v>4969</v>
      </c>
      <c r="G16831" s="5">
        <v>860</v>
      </c>
      <c r="H16831" s="5">
        <v>33.5</v>
      </c>
      <c r="I16831" s="5">
        <v>28810</v>
      </c>
      <c r="J16831" s="5">
        <v>19630424.410000026</v>
      </c>
      <c r="K16831" s="3" t="str" cm="1">
        <f t="array" ref="K16831">_xlfn.LET(_xlpm.d,UPPER(TRIM(CLEAN(SUBSTITUTE(F16831,CHAR(160),"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32" spans="2:11" hidden="1" x14ac:dyDescent="0.25">
      <c r="B16832" s="20">
        <v>46048</v>
      </c>
      <c r="C16832" s="2" t="s">
        <v>1</v>
      </c>
      <c r="D16832" s="2" t="s">
        <v>3436</v>
      </c>
      <c r="E16832" s="2" t="s">
        <v>25</v>
      </c>
      <c r="F16832" s="2" t="s">
        <v>4969</v>
      </c>
      <c r="G16832" s="5">
        <v>140</v>
      </c>
      <c r="H16832" s="5">
        <v>28.55</v>
      </c>
      <c r="I16832" s="5">
        <v>3997</v>
      </c>
      <c r="J16832" s="5">
        <v>19634421.410000026</v>
      </c>
      <c r="K16832" s="3" t="str" cm="1">
        <f t="array" ref="K16832">_xlfn.LET(_xlpm.d,UPPER(TRIM(CLEAN(SUBSTITUTE(F16832,CHAR(160),"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33" spans="2:11" hidden="1" x14ac:dyDescent="0.25">
      <c r="B16833" s="20">
        <v>46048</v>
      </c>
      <c r="C16833" s="2" t="s">
        <v>1</v>
      </c>
      <c r="D16833" s="2" t="s">
        <v>3437</v>
      </c>
      <c r="E16833" s="2" t="s">
        <v>832</v>
      </c>
      <c r="F16833" s="2" t="s">
        <v>4969</v>
      </c>
      <c r="G16833" s="5">
        <v>85</v>
      </c>
      <c r="H16833" s="5">
        <v>31.8</v>
      </c>
      <c r="I16833" s="5">
        <v>2703</v>
      </c>
      <c r="J16833" s="5">
        <v>19637124.410000026</v>
      </c>
      <c r="K16833" s="3" t="str" cm="1">
        <f t="array" ref="K16833">_xlfn.LET(_xlpm.d,UPPER(TRIM(CLEAN(SUBSTITUTE(F16833,CHAR(160),"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34" spans="2:11" hidden="1" x14ac:dyDescent="0.25">
      <c r="B16834" s="20">
        <v>46048</v>
      </c>
      <c r="C16834" s="2" t="s">
        <v>1</v>
      </c>
      <c r="D16834" s="2" t="s">
        <v>5761</v>
      </c>
      <c r="E16834" s="2" t="s">
        <v>3</v>
      </c>
      <c r="F16834" s="2" t="s">
        <v>4969</v>
      </c>
      <c r="G16834" s="5">
        <v>45</v>
      </c>
      <c r="H16834" s="5">
        <v>31.8</v>
      </c>
      <c r="I16834" s="5">
        <v>1431</v>
      </c>
      <c r="J16834" s="5">
        <v>19638555.410000026</v>
      </c>
      <c r="K16834" s="3" t="str" cm="1">
        <f t="array" ref="K16834">_xlfn.LET(_xlpm.d,UPPER(TRIM(CLEAN(SUBSTITUTE(F16834,CHAR(160),"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35" spans="2:11" hidden="1" x14ac:dyDescent="0.25">
      <c r="B16835" s="20">
        <v>46048</v>
      </c>
      <c r="C16835" s="2" t="s">
        <v>1</v>
      </c>
      <c r="D16835" s="2" t="s">
        <v>5762</v>
      </c>
      <c r="E16835" s="2" t="s">
        <v>5004</v>
      </c>
      <c r="F16835" s="2" t="s">
        <v>4969</v>
      </c>
      <c r="G16835" s="5">
        <v>10</v>
      </c>
      <c r="H16835" s="5">
        <v>31.8</v>
      </c>
      <c r="I16835" s="5">
        <v>318</v>
      </c>
      <c r="J16835" s="5">
        <v>19638873.410000026</v>
      </c>
      <c r="K16835" s="3" t="str" cm="1">
        <f t="array" ref="K16835">_xlfn.LET(_xlpm.d,UPPER(TRIM(CLEAN(SUBSTITUTE(F16835,CHAR(160),"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36" spans="2:11" hidden="1" x14ac:dyDescent="0.25">
      <c r="B16836" s="20">
        <v>46048</v>
      </c>
      <c r="C16836" s="2" t="s">
        <v>1</v>
      </c>
      <c r="D16836" s="2" t="s">
        <v>3438</v>
      </c>
      <c r="E16836" s="2" t="s">
        <v>248</v>
      </c>
      <c r="F16836" s="2" t="s">
        <v>4969</v>
      </c>
      <c r="G16836" s="5">
        <v>200</v>
      </c>
      <c r="H16836" s="5">
        <v>33.5</v>
      </c>
      <c r="I16836" s="5">
        <v>6700</v>
      </c>
      <c r="J16836" s="5">
        <v>19645573.410000026</v>
      </c>
      <c r="K16836" s="3" t="str" cm="1">
        <f t="array" ref="K16836">_xlfn.LET(_xlpm.d,UPPER(TRIM(CLEAN(SUBSTITUTE(F16836,CHAR(160),"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37" spans="2:11" hidden="1" x14ac:dyDescent="0.25">
      <c r="B16837" s="20">
        <v>46048</v>
      </c>
      <c r="C16837" s="2" t="s">
        <v>1</v>
      </c>
      <c r="D16837" s="2" t="s">
        <v>5763</v>
      </c>
      <c r="E16837" s="2" t="s">
        <v>192</v>
      </c>
      <c r="F16837" s="2" t="s">
        <v>4969</v>
      </c>
      <c r="G16837" s="5">
        <v>200</v>
      </c>
      <c r="H16837" s="5">
        <v>33.5</v>
      </c>
      <c r="I16837" s="5">
        <v>6700</v>
      </c>
      <c r="J16837" s="5">
        <v>19652273.410000026</v>
      </c>
      <c r="K16837" s="3" t="str" cm="1">
        <f t="array" ref="K16837">_xlfn.LET(_xlpm.d,UPPER(TRIM(CLEAN(SUBSTITUTE(F16837,CHAR(160),"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38" spans="2:11" hidden="1" x14ac:dyDescent="0.25">
      <c r="B16838" s="20">
        <v>46048</v>
      </c>
      <c r="C16838" s="2" t="s">
        <v>1</v>
      </c>
      <c r="D16838" s="2" t="s">
        <v>3908</v>
      </c>
      <c r="E16838" s="2" t="s">
        <v>254</v>
      </c>
      <c r="F16838" s="2" t="s">
        <v>5226</v>
      </c>
      <c r="G16838" s="5">
        <v>100</v>
      </c>
      <c r="H16838" s="5">
        <v>33.5</v>
      </c>
      <c r="I16838" s="5">
        <v>3350</v>
      </c>
      <c r="J16838" s="5">
        <v>19655623.410000026</v>
      </c>
      <c r="K16838" s="3" t="str" cm="1">
        <f t="array" ref="K16838">_xlfn.LET(_xlpm.d,UPPER(TRIM(CLEAN(SUBSTITUTE(F16838,CHAR(160),"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39" spans="2:11" hidden="1" x14ac:dyDescent="0.25">
      <c r="B16839" s="20">
        <v>46048</v>
      </c>
      <c r="C16839" s="2" t="s">
        <v>1</v>
      </c>
      <c r="D16839" s="2" t="s">
        <v>5764</v>
      </c>
      <c r="E16839" s="2" t="s">
        <v>251</v>
      </c>
      <c r="F16839" s="2" t="s">
        <v>4969</v>
      </c>
      <c r="G16839" s="5">
        <v>100</v>
      </c>
      <c r="H16839" s="5">
        <v>33.5</v>
      </c>
      <c r="I16839" s="5">
        <v>3350</v>
      </c>
      <c r="J16839" s="5">
        <v>19658973.410000026</v>
      </c>
      <c r="K16839" s="3" t="str" cm="1">
        <f t="array" ref="K16839">_xlfn.LET(_xlpm.d,UPPER(TRIM(CLEAN(SUBSTITUTE(F16839,CHAR(160),"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40" spans="2:11" hidden="1" x14ac:dyDescent="0.25">
      <c r="B16840" s="20">
        <v>46048</v>
      </c>
      <c r="C16840" s="2" t="s">
        <v>1</v>
      </c>
      <c r="D16840" s="2" t="s">
        <v>3909</v>
      </c>
      <c r="E16840" s="2" t="s">
        <v>160</v>
      </c>
      <c r="F16840" s="2" t="s">
        <v>4969</v>
      </c>
      <c r="G16840" s="5">
        <v>150</v>
      </c>
      <c r="H16840" s="5">
        <v>33.5</v>
      </c>
      <c r="I16840" s="5">
        <v>5025</v>
      </c>
      <c r="J16840" s="5">
        <v>19663998.410000026</v>
      </c>
      <c r="K16840" s="3" t="str" cm="1">
        <f t="array" ref="K16840">_xlfn.LET(_xlpm.d,UPPER(TRIM(CLEAN(SUBSTITUTE(F16840,CHAR(160),"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41" spans="2:11" hidden="1" x14ac:dyDescent="0.25">
      <c r="B16841" s="20">
        <v>46049</v>
      </c>
      <c r="C16841" s="2" t="s">
        <v>1</v>
      </c>
      <c r="D16841" s="2" t="s">
        <v>2321</v>
      </c>
      <c r="E16841" s="2" t="s">
        <v>232</v>
      </c>
      <c r="F16841" s="2" t="s">
        <v>4969</v>
      </c>
      <c r="G16841" s="5">
        <v>180</v>
      </c>
      <c r="H16841" s="5">
        <v>33.5</v>
      </c>
      <c r="I16841" s="5">
        <v>6030</v>
      </c>
      <c r="J16841" s="5">
        <v>19670028.410000026</v>
      </c>
      <c r="K16841" s="3" t="str" cm="1">
        <f t="array" ref="K16841">_xlfn.LET(_xlpm.d,UPPER(TRIM(CLEAN(SUBSTITUTE(F16841,CHAR(160),"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42" spans="2:11" hidden="1" x14ac:dyDescent="0.25">
      <c r="B16842" s="20">
        <v>46049</v>
      </c>
      <c r="C16842" s="2" t="s">
        <v>1</v>
      </c>
      <c r="D16842" s="2" t="s">
        <v>3439</v>
      </c>
      <c r="E16842" s="2" t="s">
        <v>143</v>
      </c>
      <c r="F16842" s="2" t="s">
        <v>4969</v>
      </c>
      <c r="G16842" s="5">
        <v>200</v>
      </c>
      <c r="H16842" s="5">
        <v>33.5</v>
      </c>
      <c r="I16842" s="5">
        <v>6700</v>
      </c>
      <c r="J16842" s="5">
        <v>19676728.410000026</v>
      </c>
      <c r="K16842" s="3" t="str" cm="1">
        <f t="array" ref="K16842">_xlfn.LET(_xlpm.d,UPPER(TRIM(CLEAN(SUBSTITUTE(F16842,CHAR(160),"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43" spans="2:11" hidden="1" x14ac:dyDescent="0.25">
      <c r="B16843" s="20">
        <v>46049</v>
      </c>
      <c r="C16843" s="2" t="s">
        <v>1</v>
      </c>
      <c r="D16843" s="2" t="s">
        <v>1324</v>
      </c>
      <c r="E16843" s="2" t="s">
        <v>273</v>
      </c>
      <c r="F16843" s="2" t="s">
        <v>4969</v>
      </c>
      <c r="G16843" s="5">
        <v>180</v>
      </c>
      <c r="H16843" s="5">
        <v>33.5</v>
      </c>
      <c r="I16843" s="5">
        <v>6030</v>
      </c>
      <c r="J16843" s="5">
        <v>19682758.410000026</v>
      </c>
      <c r="K16843" s="3" t="str" cm="1">
        <f t="array" ref="K16843">_xlfn.LET(_xlpm.d,UPPER(TRIM(CLEAN(SUBSTITUTE(F16843,CHAR(160),"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44" spans="2:11" hidden="1" x14ac:dyDescent="0.25">
      <c r="B16844" s="20">
        <v>46049</v>
      </c>
      <c r="C16844" s="2" t="s">
        <v>1</v>
      </c>
      <c r="D16844" s="2" t="s">
        <v>1325</v>
      </c>
      <c r="E16844" s="2" t="s">
        <v>158</v>
      </c>
      <c r="F16844" s="2" t="s">
        <v>4969</v>
      </c>
      <c r="G16844" s="5">
        <v>150</v>
      </c>
      <c r="H16844" s="5">
        <v>33.5</v>
      </c>
      <c r="I16844" s="5">
        <v>5025</v>
      </c>
      <c r="J16844" s="5">
        <v>19687783.410000026</v>
      </c>
      <c r="K16844" s="3" t="str" cm="1">
        <f t="array" ref="K16844">_xlfn.LET(_xlpm.d,UPPER(TRIM(CLEAN(SUBSTITUTE(F16844,CHAR(160),"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45" spans="2:11" hidden="1" x14ac:dyDescent="0.25">
      <c r="B16845" s="20">
        <v>46049</v>
      </c>
      <c r="C16845" s="2" t="s">
        <v>1</v>
      </c>
      <c r="D16845" s="2" t="s">
        <v>1482</v>
      </c>
      <c r="E16845" s="2" t="s">
        <v>147</v>
      </c>
      <c r="F16845" s="2" t="s">
        <v>4969</v>
      </c>
      <c r="G16845" s="5">
        <v>240</v>
      </c>
      <c r="H16845" s="5">
        <v>33.5</v>
      </c>
      <c r="I16845" s="5">
        <v>8040</v>
      </c>
      <c r="J16845" s="5">
        <v>19695823.410000026</v>
      </c>
      <c r="K16845" s="3" t="str" cm="1">
        <f t="array" ref="K16845">_xlfn.LET(_xlpm.d,UPPER(TRIM(CLEAN(SUBSTITUTE(F16845,CHAR(160),"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46" spans="2:11" hidden="1" x14ac:dyDescent="0.25">
      <c r="B16846" s="20">
        <v>46049</v>
      </c>
      <c r="C16846" s="2" t="s">
        <v>1</v>
      </c>
      <c r="D16846" s="2" t="s">
        <v>2322</v>
      </c>
      <c r="E16846" s="2" t="s">
        <v>78</v>
      </c>
      <c r="F16846" s="2" t="s">
        <v>4969</v>
      </c>
      <c r="G16846" s="5">
        <v>300</v>
      </c>
      <c r="H16846" s="5">
        <v>33.5</v>
      </c>
      <c r="I16846" s="5">
        <v>10050</v>
      </c>
      <c r="J16846" s="5">
        <v>19705873.410000026</v>
      </c>
      <c r="K16846" s="3" t="str" cm="1">
        <f t="array" ref="K16846">_xlfn.LET(_xlpm.d,UPPER(TRIM(CLEAN(SUBSTITUTE(F16846,CHAR(160),"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47" spans="2:11" hidden="1" x14ac:dyDescent="0.25">
      <c r="B16847" s="20">
        <v>46049</v>
      </c>
      <c r="C16847" s="2" t="s">
        <v>1</v>
      </c>
      <c r="D16847" s="2" t="s">
        <v>2323</v>
      </c>
      <c r="E16847" s="2" t="s">
        <v>276</v>
      </c>
      <c r="F16847" s="2" t="s">
        <v>4969</v>
      </c>
      <c r="G16847" s="5">
        <v>160</v>
      </c>
      <c r="H16847" s="5">
        <v>33.5</v>
      </c>
      <c r="I16847" s="5">
        <v>5360</v>
      </c>
      <c r="J16847" s="5">
        <v>19711233.410000026</v>
      </c>
      <c r="K16847" s="3" t="str" cm="1">
        <f t="array" ref="K16847">_xlfn.LET(_xlpm.d,UPPER(TRIM(CLEAN(SUBSTITUTE(F16847,CHAR(160),"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48" spans="2:11" hidden="1" x14ac:dyDescent="0.25">
      <c r="B16848" s="20">
        <v>46049</v>
      </c>
      <c r="C16848" s="2" t="s">
        <v>1</v>
      </c>
      <c r="D16848" s="2" t="s">
        <v>3440</v>
      </c>
      <c r="E16848" s="2" t="s">
        <v>186</v>
      </c>
      <c r="F16848" s="2" t="s">
        <v>4969</v>
      </c>
      <c r="G16848" s="5">
        <v>100</v>
      </c>
      <c r="H16848" s="5">
        <v>33.5</v>
      </c>
      <c r="I16848" s="5">
        <v>3350</v>
      </c>
      <c r="J16848" s="5">
        <v>19714583.410000026</v>
      </c>
      <c r="K16848" s="3" t="str" cm="1">
        <f t="array" ref="K16848">_xlfn.LET(_xlpm.d,UPPER(TRIM(CLEAN(SUBSTITUTE(F16848,CHAR(160),"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49" spans="2:11" hidden="1" x14ac:dyDescent="0.25">
      <c r="B16849" s="20">
        <v>46049</v>
      </c>
      <c r="C16849" s="2" t="s">
        <v>1</v>
      </c>
      <c r="D16849" s="2" t="s">
        <v>1483</v>
      </c>
      <c r="E16849" s="2" t="s">
        <v>261</v>
      </c>
      <c r="F16849" s="2" t="s">
        <v>4969</v>
      </c>
      <c r="G16849" s="5">
        <v>260</v>
      </c>
      <c r="H16849" s="5">
        <v>33.5</v>
      </c>
      <c r="I16849" s="5">
        <v>8710</v>
      </c>
      <c r="J16849" s="5">
        <v>19723293.410000026</v>
      </c>
      <c r="K16849" s="3" t="str" cm="1">
        <f t="array" ref="K16849">_xlfn.LET(_xlpm.d,UPPER(TRIM(CLEAN(SUBSTITUTE(F16849,CHAR(160),"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50" spans="2:11" hidden="1" x14ac:dyDescent="0.25">
      <c r="B16850" s="20">
        <v>46050</v>
      </c>
      <c r="C16850" s="2" t="s">
        <v>1</v>
      </c>
      <c r="D16850" s="2" t="s">
        <v>2324</v>
      </c>
      <c r="E16850" s="2" t="s">
        <v>50</v>
      </c>
      <c r="F16850" s="2" t="s">
        <v>4969</v>
      </c>
      <c r="G16850" s="5">
        <v>400</v>
      </c>
      <c r="H16850" s="5">
        <v>30</v>
      </c>
      <c r="I16850" s="5">
        <v>12000</v>
      </c>
      <c r="J16850" s="5">
        <v>19735293.410000026</v>
      </c>
      <c r="K16850" s="3" t="str" cm="1">
        <f t="array" ref="K16850">_xlfn.LET(_xlpm.d,UPPER(TRIM(CLEAN(SUBSTITUTE(F16850,CHAR(160),"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51" spans="2:11" hidden="1" x14ac:dyDescent="0.25">
      <c r="B16851" s="20">
        <v>46050</v>
      </c>
      <c r="C16851" s="2" t="s">
        <v>1</v>
      </c>
      <c r="D16851" s="2" t="s">
        <v>2325</v>
      </c>
      <c r="E16851" s="2" t="s">
        <v>282</v>
      </c>
      <c r="F16851" s="2" t="s">
        <v>4969</v>
      </c>
      <c r="G16851" s="5">
        <v>230</v>
      </c>
      <c r="H16851" s="5">
        <v>33.5</v>
      </c>
      <c r="I16851" s="5">
        <v>7705</v>
      </c>
      <c r="J16851" s="5">
        <v>19742998.410000026</v>
      </c>
      <c r="K16851" s="3" t="str" cm="1">
        <f t="array" ref="K16851">_xlfn.LET(_xlpm.d,UPPER(TRIM(CLEAN(SUBSTITUTE(F16851,CHAR(160),"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52" spans="2:11" hidden="1" x14ac:dyDescent="0.25">
      <c r="B16852" s="20">
        <v>46050</v>
      </c>
      <c r="C16852" s="2" t="s">
        <v>1</v>
      </c>
      <c r="D16852" s="2" t="s">
        <v>1484</v>
      </c>
      <c r="E16852" s="2" t="s">
        <v>149</v>
      </c>
      <c r="F16852" s="2" t="s">
        <v>4969</v>
      </c>
      <c r="G16852" s="5">
        <v>180</v>
      </c>
      <c r="H16852" s="5">
        <v>33.5</v>
      </c>
      <c r="I16852" s="5">
        <v>6030</v>
      </c>
      <c r="J16852" s="5">
        <v>19749028.410000026</v>
      </c>
      <c r="K16852" s="3" t="str" cm="1">
        <f t="array" ref="K16852">_xlfn.LET(_xlpm.d,UPPER(TRIM(CLEAN(SUBSTITUTE(F16852,CHAR(160),"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53" spans="2:11" hidden="1" x14ac:dyDescent="0.25">
      <c r="B16853" s="20">
        <v>46050</v>
      </c>
      <c r="C16853" s="2" t="s">
        <v>1</v>
      </c>
      <c r="D16853" s="2" t="s">
        <v>2326</v>
      </c>
      <c r="E16853" s="2" t="s">
        <v>189</v>
      </c>
      <c r="F16853" s="2" t="s">
        <v>4969</v>
      </c>
      <c r="G16853" s="5">
        <v>130</v>
      </c>
      <c r="H16853" s="5">
        <v>33.5</v>
      </c>
      <c r="I16853" s="5">
        <v>4355</v>
      </c>
      <c r="J16853" s="5">
        <v>19753383.410000026</v>
      </c>
      <c r="K16853" s="3" t="str" cm="1">
        <f t="array" ref="K16853">_xlfn.LET(_xlpm.d,UPPER(TRIM(CLEAN(SUBSTITUTE(F16853,CHAR(160),"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54" spans="2:11" hidden="1" x14ac:dyDescent="0.25">
      <c r="B16854" s="20">
        <v>46050</v>
      </c>
      <c r="C16854" s="2" t="s">
        <v>1</v>
      </c>
      <c r="D16854" s="2" t="s">
        <v>5765</v>
      </c>
      <c r="E16854" s="2" t="s">
        <v>1701</v>
      </c>
      <c r="F16854" s="2" t="s">
        <v>4969</v>
      </c>
      <c r="G16854" s="5">
        <v>288</v>
      </c>
      <c r="H16854" s="5">
        <v>31.85</v>
      </c>
      <c r="I16854" s="5">
        <v>9172.7999999999993</v>
      </c>
      <c r="J16854" s="5">
        <v>19762556.210000027</v>
      </c>
      <c r="K16854" s="3" t="str" cm="1">
        <f t="array" ref="K16854">_xlfn.LET(_xlpm.d,UPPER(TRIM(CLEAN(SUBSTITUTE(F16854,CHAR(160),"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55" spans="2:11" hidden="1" x14ac:dyDescent="0.25">
      <c r="B16855" s="20">
        <v>46050</v>
      </c>
      <c r="C16855" s="2" t="s">
        <v>1</v>
      </c>
      <c r="D16855" s="2" t="s">
        <v>2327</v>
      </c>
      <c r="E16855" s="2" t="s">
        <v>1634</v>
      </c>
      <c r="F16855" s="2" t="s">
        <v>4969</v>
      </c>
      <c r="G16855" s="5">
        <v>100</v>
      </c>
      <c r="H16855" s="5">
        <v>31.85</v>
      </c>
      <c r="I16855" s="5">
        <v>3185</v>
      </c>
      <c r="J16855" s="5">
        <v>19765741.210000027</v>
      </c>
      <c r="K16855" s="3" t="str" cm="1">
        <f t="array" ref="K16855">_xlfn.LET(_xlpm.d,UPPER(TRIM(CLEAN(SUBSTITUTE(F16855,CHAR(160),"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56" spans="2:11" hidden="1" x14ac:dyDescent="0.25">
      <c r="B16856" s="20">
        <v>46050</v>
      </c>
      <c r="C16856" s="2" t="s">
        <v>1</v>
      </c>
      <c r="D16856" s="2" t="s">
        <v>4536</v>
      </c>
      <c r="E16856" s="2" t="s">
        <v>730</v>
      </c>
      <c r="F16856" s="2" t="s">
        <v>4969</v>
      </c>
      <c r="G16856" s="5">
        <v>35</v>
      </c>
      <c r="H16856" s="5">
        <v>31.85</v>
      </c>
      <c r="I16856" s="5">
        <v>1114.75</v>
      </c>
      <c r="J16856" s="5">
        <v>19766855.960000027</v>
      </c>
      <c r="K16856" s="3" t="str" cm="1">
        <f t="array" ref="K16856">_xlfn.LET(_xlpm.d,UPPER(TRIM(CLEAN(SUBSTITUTE(F16856,CHAR(160),"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57" spans="2:11" hidden="1" x14ac:dyDescent="0.25">
      <c r="B16857" s="20">
        <v>46050</v>
      </c>
      <c r="C16857" s="2" t="s">
        <v>1</v>
      </c>
      <c r="D16857" s="2" t="s">
        <v>5766</v>
      </c>
      <c r="E16857" s="2" t="s">
        <v>16</v>
      </c>
      <c r="F16857" s="2" t="s">
        <v>4969</v>
      </c>
      <c r="G16857" s="5">
        <v>283</v>
      </c>
      <c r="H16857" s="5">
        <v>33.5</v>
      </c>
      <c r="I16857" s="5">
        <v>9480.5</v>
      </c>
      <c r="J16857" s="5">
        <v>19776336.460000027</v>
      </c>
      <c r="K16857" s="3" t="str" cm="1">
        <f t="array" ref="K16857">_xlfn.LET(_xlpm.d,UPPER(TRIM(CLEAN(SUBSTITUTE(F16857,CHAR(160),"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58" spans="2:11" hidden="1" x14ac:dyDescent="0.25">
      <c r="B16858" s="20">
        <v>46050</v>
      </c>
      <c r="C16858" s="2" t="s">
        <v>1</v>
      </c>
      <c r="D16858" s="2" t="s">
        <v>3441</v>
      </c>
      <c r="E16858" s="2" t="s">
        <v>73</v>
      </c>
      <c r="F16858" s="2" t="s">
        <v>4969</v>
      </c>
      <c r="G16858" s="5">
        <v>18</v>
      </c>
      <c r="H16858" s="5">
        <v>31.8</v>
      </c>
      <c r="I16858" s="5">
        <v>572.4</v>
      </c>
      <c r="J16858" s="5">
        <v>19776908.860000025</v>
      </c>
      <c r="K16858" s="3" t="str" cm="1">
        <f t="array" ref="K16858">_xlfn.LET(_xlpm.d,UPPER(TRIM(CLEAN(SUBSTITUTE(F16858,CHAR(160),"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59" spans="2:11" hidden="1" x14ac:dyDescent="0.25">
      <c r="B16859" s="20">
        <v>46050</v>
      </c>
      <c r="C16859" s="2" t="s">
        <v>1</v>
      </c>
      <c r="D16859" s="2" t="s">
        <v>2328</v>
      </c>
      <c r="E16859" s="2" t="s">
        <v>796</v>
      </c>
      <c r="F16859" s="2" t="s">
        <v>4969</v>
      </c>
      <c r="G16859" s="5">
        <v>130</v>
      </c>
      <c r="H16859" s="5">
        <v>29.99</v>
      </c>
      <c r="I16859" s="5">
        <v>3898.7</v>
      </c>
      <c r="J16859" s="5">
        <v>19780807.560000025</v>
      </c>
      <c r="K16859" s="3" t="str" cm="1">
        <f t="array" ref="K16859">_xlfn.LET(_xlpm.d,UPPER(TRIM(CLEAN(SUBSTITUTE(F16859,CHAR(160),"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60" spans="2:11" hidden="1" x14ac:dyDescent="0.25">
      <c r="B16860" s="20">
        <v>46050</v>
      </c>
      <c r="C16860" s="2" t="s">
        <v>1</v>
      </c>
      <c r="D16860" s="2" t="s">
        <v>3442</v>
      </c>
      <c r="E16860" s="2" t="s">
        <v>857</v>
      </c>
      <c r="F16860" s="2" t="s">
        <v>4969</v>
      </c>
      <c r="G16860" s="5">
        <v>11</v>
      </c>
      <c r="H16860" s="5">
        <v>0</v>
      </c>
      <c r="I16860" s="5">
        <v>0</v>
      </c>
      <c r="J16860" s="5">
        <v>19780807.560000025</v>
      </c>
      <c r="K16860" s="3" t="str" cm="1">
        <f t="array" ref="K16860">_xlfn.LET(_xlpm.d,UPPER(TRIM(CLEAN(SUBSTITUTE(F16860,CHAR(160),"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61" spans="2:11" hidden="1" x14ac:dyDescent="0.25">
      <c r="B16861" s="20">
        <v>46051</v>
      </c>
      <c r="C16861" s="2" t="s">
        <v>1</v>
      </c>
      <c r="D16861" s="2" t="s">
        <v>2329</v>
      </c>
      <c r="E16861" s="2" t="s">
        <v>248</v>
      </c>
      <c r="F16861" s="2" t="s">
        <v>4969</v>
      </c>
      <c r="G16861" s="5">
        <v>100</v>
      </c>
      <c r="H16861" s="5">
        <v>33.5</v>
      </c>
      <c r="I16861" s="5">
        <v>3350</v>
      </c>
      <c r="J16861" s="5">
        <v>19784157.560000025</v>
      </c>
      <c r="K16861" s="3" t="str" cm="1">
        <f t="array" ref="K16861">_xlfn.LET(_xlpm.d,UPPER(TRIM(CLEAN(SUBSTITUTE(F16861,CHAR(160),"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62" spans="2:11" hidden="1" x14ac:dyDescent="0.25">
      <c r="B16862" s="20">
        <v>46051</v>
      </c>
      <c r="C16862" s="2" t="s">
        <v>1</v>
      </c>
      <c r="D16862" s="2" t="s">
        <v>1326</v>
      </c>
      <c r="E16862" s="2" t="s">
        <v>180</v>
      </c>
      <c r="F16862" s="2" t="s">
        <v>4969</v>
      </c>
      <c r="G16862" s="5">
        <v>150</v>
      </c>
      <c r="H16862" s="5">
        <v>33.5</v>
      </c>
      <c r="I16862" s="5">
        <v>5025</v>
      </c>
      <c r="J16862" s="5">
        <v>19789182.560000025</v>
      </c>
      <c r="K16862" s="3" t="str" cm="1">
        <f t="array" ref="K16862">_xlfn.LET(_xlpm.d,UPPER(TRIM(CLEAN(SUBSTITUTE(F16862,CHAR(160),"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63" spans="2:11" hidden="1" x14ac:dyDescent="0.25">
      <c r="B16863" s="20">
        <v>46051</v>
      </c>
      <c r="C16863" s="2" t="s">
        <v>1</v>
      </c>
      <c r="D16863" s="2" t="s">
        <v>1327</v>
      </c>
      <c r="E16863" s="2" t="s">
        <v>168</v>
      </c>
      <c r="F16863" s="2" t="s">
        <v>4969</v>
      </c>
      <c r="G16863" s="5">
        <v>160</v>
      </c>
      <c r="H16863" s="5">
        <v>33.5</v>
      </c>
      <c r="I16863" s="5">
        <v>5360</v>
      </c>
      <c r="J16863" s="5">
        <v>19794542.560000025</v>
      </c>
      <c r="K16863" s="3" t="str" cm="1">
        <f t="array" ref="K16863">_xlfn.LET(_xlpm.d,UPPER(TRIM(CLEAN(SUBSTITUTE(F16863,CHAR(160),"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64" spans="2:11" hidden="1" x14ac:dyDescent="0.25">
      <c r="B16864" s="20">
        <v>46051</v>
      </c>
      <c r="C16864" s="2" t="s">
        <v>1</v>
      </c>
      <c r="D16864" s="2" t="s">
        <v>3910</v>
      </c>
      <c r="E16864" s="2" t="s">
        <v>151</v>
      </c>
      <c r="F16864" s="2" t="s">
        <v>4969</v>
      </c>
      <c r="G16864" s="5">
        <v>110</v>
      </c>
      <c r="H16864" s="5">
        <v>33.5</v>
      </c>
      <c r="I16864" s="5">
        <v>3685</v>
      </c>
      <c r="J16864" s="5">
        <v>19798227.560000025</v>
      </c>
      <c r="K16864" s="3" t="str" cm="1">
        <f t="array" ref="K16864">_xlfn.LET(_xlpm.d,UPPER(TRIM(CLEAN(SUBSTITUTE(F16864,CHAR(160),"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65" spans="2:11" hidden="1" x14ac:dyDescent="0.25">
      <c r="B16865" s="20">
        <v>46051</v>
      </c>
      <c r="C16865" s="2" t="s">
        <v>1</v>
      </c>
      <c r="D16865" s="2" t="s">
        <v>2330</v>
      </c>
      <c r="E16865" s="2" t="s">
        <v>254</v>
      </c>
      <c r="F16865" s="2" t="s">
        <v>4969</v>
      </c>
      <c r="G16865" s="5">
        <v>80</v>
      </c>
      <c r="H16865" s="5">
        <v>33.5</v>
      </c>
      <c r="I16865" s="5">
        <v>2680</v>
      </c>
      <c r="J16865" s="5">
        <v>19800907.560000025</v>
      </c>
      <c r="K16865" s="3" t="str" cm="1">
        <f t="array" ref="K16865">_xlfn.LET(_xlpm.d,UPPER(TRIM(CLEAN(SUBSTITUTE(F16865,CHAR(160),"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66" spans="2:11" hidden="1" x14ac:dyDescent="0.25">
      <c r="B16866" s="20">
        <v>46051</v>
      </c>
      <c r="C16866" s="2" t="s">
        <v>1</v>
      </c>
      <c r="D16866" s="2" t="s">
        <v>1485</v>
      </c>
      <c r="E16866" s="2" t="s">
        <v>135</v>
      </c>
      <c r="F16866" s="2" t="s">
        <v>4969</v>
      </c>
      <c r="G16866" s="5">
        <v>290</v>
      </c>
      <c r="H16866" s="5">
        <v>33.5</v>
      </c>
      <c r="I16866" s="5">
        <v>9715</v>
      </c>
      <c r="J16866" s="5">
        <v>19810622.560000025</v>
      </c>
      <c r="K16866" s="3" t="str" cm="1">
        <f t="array" ref="K16866">_xlfn.LET(_xlpm.d,UPPER(TRIM(CLEAN(SUBSTITUTE(F16866,CHAR(160),"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67" spans="2:11" hidden="1" x14ac:dyDescent="0.25">
      <c r="B16867" s="20">
        <v>46051</v>
      </c>
      <c r="C16867" s="2" t="s">
        <v>1</v>
      </c>
      <c r="D16867" s="2" t="s">
        <v>2331</v>
      </c>
      <c r="E16867" s="2" t="s">
        <v>268</v>
      </c>
      <c r="F16867" s="2" t="s">
        <v>4969</v>
      </c>
      <c r="G16867" s="5">
        <v>260</v>
      </c>
      <c r="H16867" s="5">
        <v>33.5</v>
      </c>
      <c r="I16867" s="5">
        <v>8710</v>
      </c>
      <c r="J16867" s="5">
        <v>19819332.560000025</v>
      </c>
      <c r="K16867" s="3" t="str" cm="1">
        <f t="array" ref="K16867">_xlfn.LET(_xlpm.d,UPPER(TRIM(CLEAN(SUBSTITUTE(F16867,CHAR(160),"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68" spans="2:11" hidden="1" x14ac:dyDescent="0.25">
      <c r="B16868" s="20">
        <v>46051</v>
      </c>
      <c r="C16868" s="2" t="s">
        <v>1</v>
      </c>
      <c r="D16868" s="2" t="s">
        <v>1328</v>
      </c>
      <c r="E16868" s="2" t="s">
        <v>192</v>
      </c>
      <c r="F16868" s="2" t="s">
        <v>4969</v>
      </c>
      <c r="G16868" s="5">
        <v>160</v>
      </c>
      <c r="H16868" s="5">
        <v>33.5</v>
      </c>
      <c r="I16868" s="5">
        <v>5360</v>
      </c>
      <c r="J16868" s="5">
        <v>19824692.560000025</v>
      </c>
      <c r="K16868" s="3" t="str" cm="1">
        <f t="array" ref="K16868">_xlfn.LET(_xlpm.d,UPPER(TRIM(CLEAN(SUBSTITUTE(F16868,CHAR(160),"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69" spans="2:11" hidden="1" x14ac:dyDescent="0.25">
      <c r="B16869" s="20">
        <v>46051</v>
      </c>
      <c r="C16869" s="2" t="s">
        <v>1</v>
      </c>
      <c r="D16869" s="2" t="s">
        <v>5767</v>
      </c>
      <c r="E16869" s="2" t="s">
        <v>5000</v>
      </c>
      <c r="F16869" s="2" t="s">
        <v>4969</v>
      </c>
      <c r="G16869" s="5">
        <v>100</v>
      </c>
      <c r="H16869" s="5">
        <v>33.5</v>
      </c>
      <c r="I16869" s="5">
        <v>3350</v>
      </c>
      <c r="J16869" s="5">
        <v>19828042.560000025</v>
      </c>
      <c r="K16869" s="3" t="str" cm="1">
        <f t="array" ref="K16869">_xlfn.LET(_xlpm.d,UPPER(TRIM(CLEAN(SUBSTITUTE(F16869,CHAR(160),"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70" spans="2:11" hidden="1" x14ac:dyDescent="0.25">
      <c r="B16870" s="20">
        <v>46051</v>
      </c>
      <c r="C16870" s="2" t="s">
        <v>1</v>
      </c>
      <c r="D16870" s="2" t="s">
        <v>5768</v>
      </c>
      <c r="E16870" s="2" t="s">
        <v>5004</v>
      </c>
      <c r="F16870" s="2" t="s">
        <v>4969</v>
      </c>
      <c r="G16870" s="5">
        <v>20</v>
      </c>
      <c r="H16870" s="5">
        <v>31.8</v>
      </c>
      <c r="I16870" s="5">
        <v>636</v>
      </c>
      <c r="J16870" s="5">
        <v>19828678.560000025</v>
      </c>
      <c r="K16870" s="3" t="str" cm="1">
        <f t="array" ref="K16870">_xlfn.LET(_xlpm.d,UPPER(TRIM(CLEAN(SUBSTITUTE(F16870,CHAR(160),"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71" spans="2:11" hidden="1" x14ac:dyDescent="0.25">
      <c r="B16871" s="20">
        <v>46051</v>
      </c>
      <c r="C16871" s="2" t="s">
        <v>1</v>
      </c>
      <c r="D16871" s="2" t="s">
        <v>5769</v>
      </c>
      <c r="E16871" s="2" t="s">
        <v>302</v>
      </c>
      <c r="F16871" s="2" t="s">
        <v>4969</v>
      </c>
      <c r="G16871" s="5">
        <v>130</v>
      </c>
      <c r="H16871" s="5">
        <v>27.8</v>
      </c>
      <c r="I16871" s="5">
        <v>3614</v>
      </c>
      <c r="J16871" s="5">
        <v>19832292.560000025</v>
      </c>
      <c r="K16871" s="3" t="str" cm="1">
        <f t="array" ref="K16871">_xlfn.LET(_xlpm.d,UPPER(TRIM(CLEAN(SUBSTITUTE(F16871,CHAR(160),"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72" spans="2:11" hidden="1" x14ac:dyDescent="0.25">
      <c r="B16872" s="20">
        <v>46051</v>
      </c>
      <c r="C16872" s="2" t="s">
        <v>1</v>
      </c>
      <c r="D16872" s="2" t="s">
        <v>5770</v>
      </c>
      <c r="E16872" s="2" t="s">
        <v>759</v>
      </c>
      <c r="F16872" s="2" t="s">
        <v>4969</v>
      </c>
      <c r="G16872" s="5">
        <v>240</v>
      </c>
      <c r="H16872" s="5">
        <v>31.8</v>
      </c>
      <c r="I16872" s="5">
        <v>7632</v>
      </c>
      <c r="J16872" s="5">
        <v>19839924.560000025</v>
      </c>
      <c r="K16872" s="3" t="str" cm="1">
        <f t="array" ref="K16872">_xlfn.LET(_xlpm.d,UPPER(TRIM(CLEAN(SUBSTITUTE(F16872,CHAR(160),"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73" spans="2:11" hidden="1" x14ac:dyDescent="0.25">
      <c r="B16873" s="20">
        <v>46051</v>
      </c>
      <c r="C16873" s="2" t="s">
        <v>1</v>
      </c>
      <c r="D16873" s="2" t="s">
        <v>4208</v>
      </c>
      <c r="E16873" s="2" t="s">
        <v>3</v>
      </c>
      <c r="F16873" s="2" t="s">
        <v>4969</v>
      </c>
      <c r="G16873" s="5">
        <v>240</v>
      </c>
      <c r="H16873" s="5">
        <v>31.8</v>
      </c>
      <c r="I16873" s="5">
        <v>7632</v>
      </c>
      <c r="J16873" s="5">
        <v>19847556.560000025</v>
      </c>
      <c r="K16873" s="3" t="str" cm="1">
        <f t="array" ref="K16873">_xlfn.LET(_xlpm.d,UPPER(TRIM(CLEAN(SUBSTITUTE(F16873,CHAR(160),"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74" spans="2:11" hidden="1" x14ac:dyDescent="0.25">
      <c r="B16874" s="20">
        <v>46052</v>
      </c>
      <c r="C16874" s="2" t="s">
        <v>1</v>
      </c>
      <c r="D16874" s="2" t="s">
        <v>81</v>
      </c>
      <c r="E16874" s="2" t="s">
        <v>78</v>
      </c>
      <c r="F16874" s="2" t="s">
        <v>4969</v>
      </c>
      <c r="G16874" s="5">
        <v>130</v>
      </c>
      <c r="H16874" s="5">
        <v>33.5</v>
      </c>
      <c r="I16874" s="5">
        <v>4355</v>
      </c>
      <c r="J16874" s="5">
        <v>19851911.560000025</v>
      </c>
      <c r="K16874" s="3" t="str" cm="1">
        <f t="array" ref="K16874">_xlfn.LET(_xlpm.d,UPPER(TRIM(CLEAN(SUBSTITUTE(F16874,CHAR(160),"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75" spans="2:11" hidden="1" x14ac:dyDescent="0.25">
      <c r="B16875" s="20">
        <v>46052</v>
      </c>
      <c r="C16875" s="2" t="s">
        <v>1</v>
      </c>
      <c r="D16875" s="2" t="s">
        <v>3447</v>
      </c>
      <c r="E16875" s="2" t="s">
        <v>234</v>
      </c>
      <c r="F16875" s="2" t="s">
        <v>4969</v>
      </c>
      <c r="G16875" s="5">
        <v>400</v>
      </c>
      <c r="H16875" s="5">
        <v>33.5</v>
      </c>
      <c r="I16875" s="5">
        <v>13400</v>
      </c>
      <c r="J16875" s="5">
        <v>19865311.560000025</v>
      </c>
      <c r="K16875" s="3" t="str" cm="1">
        <f t="array" ref="K16875">_xlfn.LET(_xlpm.d,UPPER(TRIM(CLEAN(SUBSTITUTE(F16875,CHAR(160),"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76" spans="2:11" hidden="1" x14ac:dyDescent="0.25">
      <c r="B16876" s="20">
        <v>46052</v>
      </c>
      <c r="C16876" s="2" t="s">
        <v>1</v>
      </c>
      <c r="D16876" s="2" t="s">
        <v>2332</v>
      </c>
      <c r="E16876" s="2" t="s">
        <v>243</v>
      </c>
      <c r="F16876" s="2" t="s">
        <v>4969</v>
      </c>
      <c r="G16876" s="5">
        <v>250</v>
      </c>
      <c r="H16876" s="5">
        <v>33.5</v>
      </c>
      <c r="I16876" s="5">
        <v>8375</v>
      </c>
      <c r="J16876" s="5">
        <v>19873686.560000025</v>
      </c>
      <c r="K16876" s="3" t="str" cm="1">
        <f t="array" ref="K16876">_xlfn.LET(_xlpm.d,UPPER(TRIM(CLEAN(SUBSTITUTE(F16876,CHAR(160),"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77" spans="2:11" hidden="1" x14ac:dyDescent="0.25">
      <c r="B16877" s="20">
        <v>46052</v>
      </c>
      <c r="C16877" s="2" t="s">
        <v>1</v>
      </c>
      <c r="D16877" s="2" t="s">
        <v>3448</v>
      </c>
      <c r="E16877" s="2" t="s">
        <v>195</v>
      </c>
      <c r="F16877" s="2" t="s">
        <v>4969</v>
      </c>
      <c r="G16877" s="5">
        <v>150</v>
      </c>
      <c r="H16877" s="5">
        <v>33.5</v>
      </c>
      <c r="I16877" s="5">
        <v>5025</v>
      </c>
      <c r="J16877" s="5">
        <v>19878711.560000025</v>
      </c>
      <c r="K16877" s="3" t="str" cm="1">
        <f t="array" ref="K16877">_xlfn.LET(_xlpm.d,UPPER(TRIM(CLEAN(SUBSTITUTE(F16877,CHAR(160),"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78" spans="2:11" hidden="1" x14ac:dyDescent="0.25">
      <c r="B16878" s="20">
        <v>46052</v>
      </c>
      <c r="C16878" s="2" t="s">
        <v>1</v>
      </c>
      <c r="D16878" s="2" t="s">
        <v>1329</v>
      </c>
      <c r="E16878" s="2" t="s">
        <v>154</v>
      </c>
      <c r="F16878" s="2" t="s">
        <v>4969</v>
      </c>
      <c r="G16878" s="5">
        <v>200</v>
      </c>
      <c r="H16878" s="5">
        <v>33.5</v>
      </c>
      <c r="I16878" s="5">
        <v>6700</v>
      </c>
      <c r="J16878" s="5">
        <v>19885411.560000025</v>
      </c>
      <c r="K16878" s="3" t="str" cm="1">
        <f t="array" ref="K16878">_xlfn.LET(_xlpm.d,UPPER(TRIM(CLEAN(SUBSTITUTE(F16878,CHAR(160),"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79" spans="2:11" hidden="1" x14ac:dyDescent="0.25">
      <c r="B16879" s="20">
        <v>46052</v>
      </c>
      <c r="C16879" s="2" t="s">
        <v>1</v>
      </c>
      <c r="D16879" s="2" t="s">
        <v>3449</v>
      </c>
      <c r="E16879" s="2" t="s">
        <v>286</v>
      </c>
      <c r="F16879" s="2" t="s">
        <v>4969</v>
      </c>
      <c r="G16879" s="5">
        <v>230</v>
      </c>
      <c r="H16879" s="5">
        <v>33.5</v>
      </c>
      <c r="I16879" s="5">
        <v>7705</v>
      </c>
      <c r="J16879" s="5">
        <v>19893116.560000025</v>
      </c>
      <c r="K16879" s="3" t="str" cm="1">
        <f t="array" ref="K16879">_xlfn.LET(_xlpm.d,UPPER(TRIM(CLEAN(SUBSTITUTE(F16879,CHAR(160),"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80" spans="2:11" hidden="1" x14ac:dyDescent="0.25">
      <c r="B16880" s="20">
        <v>46052</v>
      </c>
      <c r="C16880" s="2" t="s">
        <v>1</v>
      </c>
      <c r="D16880" s="2" t="s">
        <v>4138</v>
      </c>
      <c r="E16880" s="2" t="s">
        <v>1765</v>
      </c>
      <c r="F16880" s="2" t="s">
        <v>4969</v>
      </c>
      <c r="G16880" s="5">
        <v>1090</v>
      </c>
      <c r="H16880" s="5">
        <v>31.85</v>
      </c>
      <c r="I16880" s="5">
        <v>34716.5</v>
      </c>
      <c r="J16880" s="5">
        <v>19927833.060000025</v>
      </c>
      <c r="K16880" s="3" t="str" cm="1">
        <f t="array" ref="K16880">_xlfn.LET(_xlpm.d,UPPER(TRIM(CLEAN(SUBSTITUTE(F16880,CHAR(160),"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81" spans="2:11" hidden="1" x14ac:dyDescent="0.25">
      <c r="B16881" s="20">
        <v>46052</v>
      </c>
      <c r="C16881" s="2" t="s">
        <v>1</v>
      </c>
      <c r="D16881" s="2" t="s">
        <v>2333</v>
      </c>
      <c r="E16881" s="2" t="s">
        <v>485</v>
      </c>
      <c r="F16881" s="2" t="s">
        <v>4969</v>
      </c>
      <c r="G16881" s="5">
        <v>160</v>
      </c>
      <c r="H16881" s="5">
        <v>31.85</v>
      </c>
      <c r="I16881" s="5">
        <v>5096</v>
      </c>
      <c r="J16881" s="5">
        <v>19932929.060000025</v>
      </c>
      <c r="K16881" s="3" t="str" cm="1">
        <f t="array" ref="K16881">_xlfn.LET(_xlpm.d,UPPER(TRIM(CLEAN(SUBSTITUTE(F16881,CHAR(160),"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82" spans="2:11" hidden="1" x14ac:dyDescent="0.25">
      <c r="B16882" s="20">
        <v>46052</v>
      </c>
      <c r="C16882" s="2" t="s">
        <v>1</v>
      </c>
      <c r="D16882" s="2" t="s">
        <v>2334</v>
      </c>
      <c r="E16882" s="2" t="s">
        <v>139</v>
      </c>
      <c r="F16882" s="2" t="s">
        <v>4969</v>
      </c>
      <c r="G16882" s="5">
        <v>107</v>
      </c>
      <c r="H16882" s="5">
        <v>31.8</v>
      </c>
      <c r="I16882" s="5">
        <v>3402.6</v>
      </c>
      <c r="J16882" s="5">
        <v>19936331.660000026</v>
      </c>
      <c r="K16882" s="3" t="str" cm="1">
        <f t="array" ref="K16882">_xlfn.LET(_xlpm.d,UPPER(TRIM(CLEAN(SUBSTITUTE(F16882,CHAR(160),"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83" spans="2:11" hidden="1" x14ac:dyDescent="0.25">
      <c r="B16883" s="20">
        <v>46052</v>
      </c>
      <c r="C16883" s="2" t="s">
        <v>1</v>
      </c>
      <c r="D16883" s="2" t="s">
        <v>18</v>
      </c>
      <c r="E16883" s="2" t="s">
        <v>6</v>
      </c>
      <c r="F16883" s="2" t="s">
        <v>4969</v>
      </c>
      <c r="G16883" s="5">
        <v>200</v>
      </c>
      <c r="H16883" s="5">
        <v>33.99</v>
      </c>
      <c r="I16883" s="5">
        <v>6798</v>
      </c>
      <c r="J16883" s="5">
        <v>19943129.660000026</v>
      </c>
      <c r="K16883" s="3" t="str" cm="1">
        <f t="array" ref="K16883">_xlfn.LET(_xlpm.d,UPPER(TRIM(CLEAN(SUBSTITUTE(F16883,CHAR(160),"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84" spans="2:11" hidden="1" x14ac:dyDescent="0.25">
      <c r="B16884" s="20">
        <v>46052</v>
      </c>
      <c r="C16884" s="2" t="s">
        <v>1</v>
      </c>
      <c r="D16884" s="2" t="s">
        <v>5771</v>
      </c>
      <c r="E16884" s="2" t="s">
        <v>61</v>
      </c>
      <c r="F16884" s="2" t="s">
        <v>4969</v>
      </c>
      <c r="G16884" s="5">
        <v>33</v>
      </c>
      <c r="H16884" s="5">
        <v>31.2</v>
      </c>
      <c r="I16884" s="5">
        <v>1029.5999999999999</v>
      </c>
      <c r="J16884" s="5">
        <v>19944159.260000028</v>
      </c>
      <c r="K16884" s="3" t="str" cm="1">
        <f t="array" ref="K16884">_xlfn.LET(_xlpm.d,UPPER(TRIM(CLEAN(SUBSTITUTE(F16884,CHAR(160),"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85" spans="2:11" hidden="1" x14ac:dyDescent="0.25">
      <c r="B16885" s="20">
        <v>46052</v>
      </c>
      <c r="C16885" s="2" t="s">
        <v>1</v>
      </c>
      <c r="D16885" s="2" t="s">
        <v>3450</v>
      </c>
      <c r="E16885" s="2" t="s">
        <v>224</v>
      </c>
      <c r="F16885" s="2" t="s">
        <v>4969</v>
      </c>
      <c r="G16885" s="5">
        <v>1000</v>
      </c>
      <c r="H16885" s="5">
        <v>33.5</v>
      </c>
      <c r="I16885" s="5">
        <v>33500</v>
      </c>
      <c r="J16885" s="5">
        <v>19977659.260000028</v>
      </c>
      <c r="K16885" s="3" t="str" cm="1">
        <f t="array" ref="K16885">_xlfn.LET(_xlpm.d,UPPER(TRIM(CLEAN(SUBSTITUTE(F16885,CHAR(160),"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86" spans="2:11" hidden="1" x14ac:dyDescent="0.25">
      <c r="B16886" s="20">
        <v>46052</v>
      </c>
      <c r="C16886" s="2" t="s">
        <v>1</v>
      </c>
      <c r="D16886" s="2" t="s">
        <v>3451</v>
      </c>
      <c r="E16886" s="2" t="s">
        <v>170</v>
      </c>
      <c r="F16886" s="2" t="s">
        <v>4969</v>
      </c>
      <c r="G16886" s="5">
        <v>130</v>
      </c>
      <c r="H16886" s="5">
        <v>31.8</v>
      </c>
      <c r="I16886" s="5">
        <v>4134</v>
      </c>
      <c r="J16886" s="5">
        <v>19981793.260000028</v>
      </c>
      <c r="K16886" s="3" t="str" cm="1">
        <f t="array" ref="K16886">_xlfn.LET(_xlpm.d,UPPER(TRIM(CLEAN(SUBSTITUTE(F16886,CHAR(160),"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87" spans="2:11" hidden="1" x14ac:dyDescent="0.25">
      <c r="B16887" s="20">
        <v>46053</v>
      </c>
      <c r="C16887" s="2" t="s">
        <v>1</v>
      </c>
      <c r="D16887" s="2" t="s">
        <v>2336</v>
      </c>
      <c r="E16887" s="2" t="s">
        <v>43</v>
      </c>
      <c r="F16887" s="2" t="s">
        <v>4969</v>
      </c>
      <c r="G16887" s="5">
        <v>120</v>
      </c>
      <c r="H16887" s="5">
        <v>28.95</v>
      </c>
      <c r="I16887" s="5">
        <v>3474</v>
      </c>
      <c r="J16887" s="5">
        <v>19985267.260000028</v>
      </c>
      <c r="K16887" s="3" t="str" cm="1">
        <f t="array" ref="K16887">_xlfn.LET(_xlpm.d,UPPER(TRIM(CLEAN(SUBSTITUTE(F16887,CHAR(160),"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88" spans="2:11" hidden="1" x14ac:dyDescent="0.25">
      <c r="B16888" s="20">
        <v>46055</v>
      </c>
      <c r="C16888" s="2" t="s">
        <v>1</v>
      </c>
      <c r="D16888" s="2" t="s">
        <v>2337</v>
      </c>
      <c r="E16888" s="2" t="s">
        <v>165</v>
      </c>
      <c r="F16888" s="2" t="s">
        <v>4969</v>
      </c>
      <c r="G16888" s="5">
        <v>130</v>
      </c>
      <c r="H16888" s="5">
        <v>33.5</v>
      </c>
      <c r="I16888" s="5">
        <v>4355</v>
      </c>
      <c r="J16888" s="5">
        <v>19989622.260000028</v>
      </c>
      <c r="K16888" s="3" t="str" cm="1">
        <f t="array" ref="K16888">_xlfn.LET(_xlpm.d,UPPER(TRIM(CLEAN(SUBSTITUTE(F16888,CHAR(160),"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89" spans="2:11" hidden="1" x14ac:dyDescent="0.25">
      <c r="B16889" s="20">
        <v>46055</v>
      </c>
      <c r="C16889" s="2" t="s">
        <v>1</v>
      </c>
      <c r="D16889" s="2" t="s">
        <v>2338</v>
      </c>
      <c r="E16889" s="2" t="s">
        <v>241</v>
      </c>
      <c r="F16889" s="2" t="s">
        <v>4969</v>
      </c>
      <c r="G16889" s="5">
        <v>200</v>
      </c>
      <c r="H16889" s="5">
        <v>33.5</v>
      </c>
      <c r="I16889" s="5">
        <v>6700</v>
      </c>
      <c r="J16889" s="5">
        <v>19996322.260000028</v>
      </c>
      <c r="K16889" s="3" t="str" cm="1">
        <f t="array" ref="K16889">_xlfn.LET(_xlpm.d,UPPER(TRIM(CLEAN(SUBSTITUTE(F16889,CHAR(160),"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90" spans="2:11" hidden="1" x14ac:dyDescent="0.25">
      <c r="B16890" s="20">
        <v>46055</v>
      </c>
      <c r="C16890" s="2" t="s">
        <v>1</v>
      </c>
      <c r="D16890" s="2" t="s">
        <v>5772</v>
      </c>
      <c r="E16890" s="2" t="s">
        <v>874</v>
      </c>
      <c r="F16890" s="2" t="s">
        <v>4969</v>
      </c>
      <c r="G16890" s="5">
        <v>400</v>
      </c>
      <c r="H16890" s="5">
        <v>25.95</v>
      </c>
      <c r="I16890" s="5">
        <v>10380</v>
      </c>
      <c r="J16890" s="5">
        <v>20006702.260000028</v>
      </c>
      <c r="K16890" s="3" t="str" cm="1">
        <f t="array" ref="K16890">_xlfn.LET(_xlpm.d,UPPER(TRIM(CLEAN(SUBSTITUTE(F16890,CHAR(160),"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91" spans="2:11" hidden="1" x14ac:dyDescent="0.25">
      <c r="B16891" s="20">
        <v>46055</v>
      </c>
      <c r="C16891" s="2" t="s">
        <v>1</v>
      </c>
      <c r="D16891" s="2" t="s">
        <v>5773</v>
      </c>
      <c r="E16891" s="2" t="s">
        <v>97</v>
      </c>
      <c r="F16891" s="2" t="s">
        <v>5774</v>
      </c>
      <c r="G16891" s="5">
        <v>100</v>
      </c>
      <c r="H16891" s="5">
        <v>31.8</v>
      </c>
      <c r="I16891" s="5">
        <v>3180</v>
      </c>
      <c r="J16891" s="5">
        <v>20009882.260000028</v>
      </c>
      <c r="K16891" s="3" t="str" cm="1">
        <f t="array" ref="K16891">_xlfn.LET(_xlpm.d,UPPER(TRIM(CLEAN(SUBSTITUTE(F16891,CHAR(160),"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92" spans="2:11" hidden="1" x14ac:dyDescent="0.25">
      <c r="B16892" s="20">
        <v>46055</v>
      </c>
      <c r="C16892" s="2" t="s">
        <v>1</v>
      </c>
      <c r="D16892" s="2" t="s">
        <v>5775</v>
      </c>
      <c r="E16892" s="2" t="s">
        <v>5004</v>
      </c>
      <c r="F16892" s="2" t="s">
        <v>4969</v>
      </c>
      <c r="G16892" s="5">
        <v>10</v>
      </c>
      <c r="H16892" s="5">
        <v>31.8</v>
      </c>
      <c r="I16892" s="5">
        <v>318</v>
      </c>
      <c r="J16892" s="5">
        <v>20010200.260000028</v>
      </c>
      <c r="K16892" s="3" t="str" cm="1">
        <f t="array" ref="K16892">_xlfn.LET(_xlpm.d,UPPER(TRIM(CLEAN(SUBSTITUTE(F16892,CHAR(160),"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93" spans="2:11" hidden="1" x14ac:dyDescent="0.25">
      <c r="B16893" s="20">
        <v>46055</v>
      </c>
      <c r="C16893" s="2" t="s">
        <v>1</v>
      </c>
      <c r="D16893" s="2" t="s">
        <v>5776</v>
      </c>
      <c r="E16893" s="2" t="s">
        <v>3</v>
      </c>
      <c r="F16893" s="2" t="s">
        <v>4969</v>
      </c>
      <c r="G16893" s="5">
        <v>80</v>
      </c>
      <c r="H16893" s="5">
        <v>31.8</v>
      </c>
      <c r="I16893" s="5">
        <v>2544</v>
      </c>
      <c r="J16893" s="5">
        <v>20012744.260000028</v>
      </c>
      <c r="K16893" s="3" t="str" cm="1">
        <f t="array" ref="K16893">_xlfn.LET(_xlpm.d,UPPER(TRIM(CLEAN(SUBSTITUTE(F16893,CHAR(160),"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94" spans="2:11" hidden="1" x14ac:dyDescent="0.25">
      <c r="B16894" s="20">
        <v>46055</v>
      </c>
      <c r="C16894" s="2" t="s">
        <v>1</v>
      </c>
      <c r="D16894" s="2" t="s">
        <v>5777</v>
      </c>
      <c r="E16894" s="2" t="s">
        <v>246</v>
      </c>
      <c r="F16894" s="2" t="s">
        <v>4969</v>
      </c>
      <c r="G16894" s="5">
        <v>80</v>
      </c>
      <c r="H16894" s="5">
        <v>33.5</v>
      </c>
      <c r="I16894" s="5">
        <v>2680</v>
      </c>
      <c r="J16894" s="5">
        <v>20015424.260000028</v>
      </c>
      <c r="K16894" s="3" t="str" cm="1">
        <f t="array" ref="K16894">_xlfn.LET(_xlpm.d,UPPER(TRIM(CLEAN(SUBSTITUTE(F16894,CHAR(160),"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95" spans="2:11" hidden="1" x14ac:dyDescent="0.25">
      <c r="B16895" s="20">
        <v>46055</v>
      </c>
      <c r="C16895" s="2" t="s">
        <v>1</v>
      </c>
      <c r="D16895" s="2" t="s">
        <v>2339</v>
      </c>
      <c r="E16895" s="2" t="s">
        <v>248</v>
      </c>
      <c r="F16895" s="2" t="s">
        <v>4969</v>
      </c>
      <c r="G16895" s="5">
        <v>200</v>
      </c>
      <c r="H16895" s="5">
        <v>33.5</v>
      </c>
      <c r="I16895" s="5">
        <v>6700</v>
      </c>
      <c r="J16895" s="5">
        <v>20022124.260000028</v>
      </c>
      <c r="K16895" s="3" t="str" cm="1">
        <f t="array" ref="K16895">_xlfn.LET(_xlpm.d,UPPER(TRIM(CLEAN(SUBSTITUTE(F16895,CHAR(160),"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96" spans="2:11" hidden="1" x14ac:dyDescent="0.25">
      <c r="B16896" s="20">
        <v>46055</v>
      </c>
      <c r="C16896" s="2" t="s">
        <v>1</v>
      </c>
      <c r="D16896" s="2" t="s">
        <v>3453</v>
      </c>
      <c r="E16896" s="2" t="s">
        <v>160</v>
      </c>
      <c r="F16896" s="2" t="s">
        <v>4969</v>
      </c>
      <c r="G16896" s="5">
        <v>240</v>
      </c>
      <c r="H16896" s="5">
        <v>33.5</v>
      </c>
      <c r="I16896" s="5">
        <v>8040</v>
      </c>
      <c r="J16896" s="5">
        <v>20030164.260000028</v>
      </c>
      <c r="K16896" s="3" t="str" cm="1">
        <f t="array" ref="K16896">_xlfn.LET(_xlpm.d,UPPER(TRIM(CLEAN(SUBSTITUTE(F16896,CHAR(160),"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97" spans="2:11" hidden="1" x14ac:dyDescent="0.25">
      <c r="B16897" s="20">
        <v>46055</v>
      </c>
      <c r="C16897" s="2" t="s">
        <v>1</v>
      </c>
      <c r="D16897" s="2" t="s">
        <v>3454</v>
      </c>
      <c r="E16897" s="2" t="s">
        <v>25</v>
      </c>
      <c r="F16897" s="2" t="s">
        <v>4969</v>
      </c>
      <c r="G16897" s="5">
        <v>130</v>
      </c>
      <c r="H16897" s="5">
        <v>28.55</v>
      </c>
      <c r="I16897" s="5">
        <v>3711.5</v>
      </c>
      <c r="J16897" s="5">
        <v>20033875.760000028</v>
      </c>
      <c r="K16897" s="3" t="str" cm="1">
        <f t="array" ref="K16897">_xlfn.LET(_xlpm.d,UPPER(TRIM(CLEAN(SUBSTITUTE(F16897,CHAR(160),"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98" spans="2:11" hidden="1" x14ac:dyDescent="0.25">
      <c r="B16898" s="20">
        <v>46056</v>
      </c>
      <c r="C16898" s="2" t="s">
        <v>1</v>
      </c>
      <c r="D16898" s="2" t="s">
        <v>2340</v>
      </c>
      <c r="E16898" s="2" t="s">
        <v>232</v>
      </c>
      <c r="F16898" s="2" t="s">
        <v>4969</v>
      </c>
      <c r="G16898" s="5">
        <v>130</v>
      </c>
      <c r="H16898" s="5">
        <v>33.5</v>
      </c>
      <c r="I16898" s="5">
        <v>4355</v>
      </c>
      <c r="J16898" s="5">
        <v>20038230.760000028</v>
      </c>
      <c r="K16898" s="3" t="str" cm="1">
        <f t="array" ref="K16898">_xlfn.LET(_xlpm.d,UPPER(TRIM(CLEAN(SUBSTITUTE(F16898,CHAR(160),"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899" spans="2:11" hidden="1" x14ac:dyDescent="0.25">
      <c r="B16899" s="20">
        <v>46056</v>
      </c>
      <c r="C16899" s="2" t="s">
        <v>1</v>
      </c>
      <c r="D16899" s="2" t="s">
        <v>3455</v>
      </c>
      <c r="E16899" s="2" t="s">
        <v>162</v>
      </c>
      <c r="F16899" s="2" t="s">
        <v>4969</v>
      </c>
      <c r="G16899" s="5">
        <v>300</v>
      </c>
      <c r="H16899" s="5">
        <v>33.5</v>
      </c>
      <c r="I16899" s="5">
        <v>10050</v>
      </c>
      <c r="J16899" s="5">
        <v>20048280.760000028</v>
      </c>
      <c r="K16899" s="3" t="str" cm="1">
        <f t="array" ref="K16899">_xlfn.LET(_xlpm.d,UPPER(TRIM(CLEAN(SUBSTITUTE(F16899,CHAR(160),"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00" spans="2:11" hidden="1" x14ac:dyDescent="0.25">
      <c r="B16900" s="20">
        <v>46056</v>
      </c>
      <c r="C16900" s="2" t="s">
        <v>1</v>
      </c>
      <c r="D16900" s="2" t="s">
        <v>397</v>
      </c>
      <c r="E16900" s="2" t="s">
        <v>214</v>
      </c>
      <c r="F16900" s="2" t="s">
        <v>4969</v>
      </c>
      <c r="G16900" s="5">
        <v>190</v>
      </c>
      <c r="H16900" s="5">
        <v>33.5</v>
      </c>
      <c r="I16900" s="5">
        <v>6365</v>
      </c>
      <c r="J16900" s="5">
        <v>20054645.760000028</v>
      </c>
      <c r="K16900" s="3" t="str" cm="1">
        <f t="array" ref="K16900">_xlfn.LET(_xlpm.d,UPPER(TRIM(CLEAN(SUBSTITUTE(F16900,CHAR(160),"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01" spans="2:11" hidden="1" x14ac:dyDescent="0.25">
      <c r="B16901" s="20">
        <v>46056</v>
      </c>
      <c r="C16901" s="2" t="s">
        <v>1</v>
      </c>
      <c r="D16901" s="2" t="s">
        <v>1486</v>
      </c>
      <c r="E16901" s="2" t="s">
        <v>141</v>
      </c>
      <c r="F16901" s="2" t="s">
        <v>4969</v>
      </c>
      <c r="G16901" s="5">
        <v>480</v>
      </c>
      <c r="H16901" s="5">
        <v>33.5</v>
      </c>
      <c r="I16901" s="5">
        <v>16080</v>
      </c>
      <c r="J16901" s="5">
        <v>20070725.760000028</v>
      </c>
      <c r="K16901" s="3" t="str" cm="1">
        <f t="array" ref="K16901">_xlfn.LET(_xlpm.d,UPPER(TRIM(CLEAN(SUBSTITUTE(F16901,CHAR(160),"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02" spans="2:11" hidden="1" x14ac:dyDescent="0.25">
      <c r="B16902" s="20">
        <v>46056</v>
      </c>
      <c r="C16902" s="2" t="s">
        <v>1</v>
      </c>
      <c r="D16902" s="2" t="s">
        <v>1487</v>
      </c>
      <c r="E16902" s="2" t="s">
        <v>266</v>
      </c>
      <c r="F16902" s="2" t="s">
        <v>4969</v>
      </c>
      <c r="G16902" s="5">
        <v>370</v>
      </c>
      <c r="H16902" s="5">
        <v>33.5</v>
      </c>
      <c r="I16902" s="5">
        <v>12395</v>
      </c>
      <c r="J16902" s="5">
        <v>20083120.760000028</v>
      </c>
      <c r="K16902" s="3" t="str" cm="1">
        <f t="array" ref="K16902">_xlfn.LET(_xlpm.d,UPPER(TRIM(CLEAN(SUBSTITUTE(F16902,CHAR(160),"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03" spans="2:11" hidden="1" x14ac:dyDescent="0.25">
      <c r="B16903" s="20">
        <v>46056</v>
      </c>
      <c r="C16903" s="2" t="s">
        <v>1</v>
      </c>
      <c r="D16903" s="2" t="s">
        <v>1488</v>
      </c>
      <c r="E16903" s="2" t="s">
        <v>273</v>
      </c>
      <c r="F16903" s="2" t="s">
        <v>4969</v>
      </c>
      <c r="G16903" s="5">
        <v>180</v>
      </c>
      <c r="H16903" s="5">
        <v>33.5</v>
      </c>
      <c r="I16903" s="5">
        <v>6030</v>
      </c>
      <c r="J16903" s="5">
        <v>20089150.760000028</v>
      </c>
      <c r="K16903" s="3" t="str" cm="1">
        <f t="array" ref="K16903">_xlfn.LET(_xlpm.d,UPPER(TRIM(CLEAN(SUBSTITUTE(F16903,CHAR(160),"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04" spans="2:11" hidden="1" x14ac:dyDescent="0.25">
      <c r="B16904" s="20">
        <v>46056</v>
      </c>
      <c r="C16904" s="2" t="s">
        <v>1</v>
      </c>
      <c r="D16904" s="2" t="s">
        <v>1330</v>
      </c>
      <c r="E16904" s="2" t="s">
        <v>156</v>
      </c>
      <c r="F16904" s="2" t="s">
        <v>4969</v>
      </c>
      <c r="G16904" s="5">
        <v>230</v>
      </c>
      <c r="H16904" s="5">
        <v>33.5</v>
      </c>
      <c r="I16904" s="5">
        <v>7705</v>
      </c>
      <c r="J16904" s="5">
        <v>20096855.760000028</v>
      </c>
      <c r="K16904" s="3" t="str" cm="1">
        <f t="array" ref="K16904">_xlfn.LET(_xlpm.d,UPPER(TRIM(CLEAN(SUBSTITUTE(F16904,CHAR(160),"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05" spans="2:11" hidden="1" x14ac:dyDescent="0.25">
      <c r="B16905" s="20">
        <v>46056</v>
      </c>
      <c r="C16905" s="2" t="s">
        <v>1</v>
      </c>
      <c r="D16905" s="2" t="s">
        <v>398</v>
      </c>
      <c r="E16905" s="2" t="s">
        <v>276</v>
      </c>
      <c r="F16905" s="2" t="s">
        <v>4969</v>
      </c>
      <c r="G16905" s="5">
        <v>120</v>
      </c>
      <c r="H16905" s="5">
        <v>33.5</v>
      </c>
      <c r="I16905" s="5">
        <v>4020</v>
      </c>
      <c r="J16905" s="5">
        <v>20100875.760000028</v>
      </c>
      <c r="K16905" s="3" t="str" cm="1">
        <f t="array" ref="K16905">_xlfn.LET(_xlpm.d,UPPER(TRIM(CLEAN(SUBSTITUTE(F16905,CHAR(160),"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06" spans="2:11" hidden="1" x14ac:dyDescent="0.25">
      <c r="B16906" s="20">
        <v>46056</v>
      </c>
      <c r="C16906" s="2" t="s">
        <v>1</v>
      </c>
      <c r="D16906" s="2" t="s">
        <v>3456</v>
      </c>
      <c r="E16906" s="2" t="s">
        <v>158</v>
      </c>
      <c r="F16906" s="2" t="s">
        <v>4969</v>
      </c>
      <c r="G16906" s="5">
        <v>150</v>
      </c>
      <c r="H16906" s="5">
        <v>33.5</v>
      </c>
      <c r="I16906" s="5">
        <v>5025</v>
      </c>
      <c r="J16906" s="5">
        <v>20105900.760000028</v>
      </c>
      <c r="K16906" s="3" t="str" cm="1">
        <f t="array" ref="K16906">_xlfn.LET(_xlpm.d,UPPER(TRIM(CLEAN(SUBSTITUTE(F16906,CHAR(160),"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07" spans="2:11" hidden="1" x14ac:dyDescent="0.25">
      <c r="B16907" s="20">
        <v>46056</v>
      </c>
      <c r="C16907" s="2" t="s">
        <v>1</v>
      </c>
      <c r="D16907" s="2" t="s">
        <v>2341</v>
      </c>
      <c r="E16907" s="2" t="s">
        <v>165</v>
      </c>
      <c r="F16907" s="2" t="s">
        <v>4969</v>
      </c>
      <c r="G16907" s="5">
        <v>90</v>
      </c>
      <c r="H16907" s="5">
        <v>33.5</v>
      </c>
      <c r="I16907" s="5">
        <v>3015</v>
      </c>
      <c r="J16907" s="5">
        <v>20108915.760000028</v>
      </c>
      <c r="K16907" s="3" t="str" cm="1">
        <f t="array" ref="K16907">_xlfn.LET(_xlpm.d,UPPER(TRIM(CLEAN(SUBSTITUTE(F16907,CHAR(160),"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08" spans="2:11" hidden="1" x14ac:dyDescent="0.25">
      <c r="B16908" s="20">
        <v>46056</v>
      </c>
      <c r="C16908" s="2" t="s">
        <v>1</v>
      </c>
      <c r="D16908" s="2" t="s">
        <v>1331</v>
      </c>
      <c r="E16908" s="2" t="s">
        <v>143</v>
      </c>
      <c r="F16908" s="2" t="s">
        <v>4969</v>
      </c>
      <c r="G16908" s="5">
        <v>210</v>
      </c>
      <c r="H16908" s="5">
        <v>33.5</v>
      </c>
      <c r="I16908" s="5">
        <v>7035</v>
      </c>
      <c r="J16908" s="5">
        <v>20115950.760000028</v>
      </c>
      <c r="K16908" s="3" t="str" cm="1">
        <f t="array" ref="K16908">_xlfn.LET(_xlpm.d,UPPER(TRIM(CLEAN(SUBSTITUTE(F16908,CHAR(160),"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09" spans="2:11" hidden="1" x14ac:dyDescent="0.25">
      <c r="B16909" s="20">
        <v>46056</v>
      </c>
      <c r="C16909" s="2" t="s">
        <v>1</v>
      </c>
      <c r="D16909" s="2" t="s">
        <v>5778</v>
      </c>
      <c r="E16909" s="2" t="s">
        <v>1735</v>
      </c>
      <c r="F16909" s="2" t="s">
        <v>4969</v>
      </c>
      <c r="G16909" s="5">
        <v>205</v>
      </c>
      <c r="H16909" s="5">
        <v>33.99</v>
      </c>
      <c r="I16909" s="5">
        <v>6967.95</v>
      </c>
      <c r="J16909" s="5">
        <v>20122918.710000027</v>
      </c>
      <c r="K16909" s="3" t="str" cm="1">
        <f t="array" ref="K16909">_xlfn.LET(_xlpm.d,UPPER(TRIM(CLEAN(SUBSTITUTE(F16909,CHAR(160),"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10" spans="2:11" hidden="1" x14ac:dyDescent="0.25">
      <c r="B16910" s="20">
        <v>46056</v>
      </c>
      <c r="C16910" s="2" t="s">
        <v>1</v>
      </c>
      <c r="D16910" s="2" t="s">
        <v>3457</v>
      </c>
      <c r="E16910" s="2" t="s">
        <v>1634</v>
      </c>
      <c r="F16910" s="2" t="s">
        <v>4969</v>
      </c>
      <c r="G16910" s="5">
        <v>100</v>
      </c>
      <c r="H16910" s="5">
        <v>31.85</v>
      </c>
      <c r="I16910" s="5">
        <v>3185</v>
      </c>
      <c r="J16910" s="5">
        <v>20126103.710000027</v>
      </c>
      <c r="K16910" s="3" t="str" cm="1">
        <f t="array" ref="K16910">_xlfn.LET(_xlpm.d,UPPER(TRIM(CLEAN(SUBSTITUTE(F16910,CHAR(160),"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11" spans="2:11" hidden="1" x14ac:dyDescent="0.25">
      <c r="B16911" s="20">
        <v>46057</v>
      </c>
      <c r="C16911" s="2" t="s">
        <v>1</v>
      </c>
      <c r="D16911" s="2" t="s">
        <v>399</v>
      </c>
      <c r="E16911" s="2" t="s">
        <v>145</v>
      </c>
      <c r="F16911" s="2" t="s">
        <v>4969</v>
      </c>
      <c r="G16911" s="5">
        <v>100</v>
      </c>
      <c r="H16911" s="5">
        <v>33.5</v>
      </c>
      <c r="I16911" s="5">
        <v>3350</v>
      </c>
      <c r="J16911" s="5">
        <v>20129453.710000027</v>
      </c>
      <c r="K16911" s="3" t="str" cm="1">
        <f t="array" ref="K16911">_xlfn.LET(_xlpm.d,UPPER(TRIM(CLEAN(SUBSTITUTE(F16911,CHAR(160),"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12" spans="2:11" hidden="1" x14ac:dyDescent="0.25">
      <c r="B16912" s="20">
        <v>46057</v>
      </c>
      <c r="C16912" s="2" t="s">
        <v>1</v>
      </c>
      <c r="D16912" s="2" t="s">
        <v>4025</v>
      </c>
      <c r="E16912" s="2" t="s">
        <v>294</v>
      </c>
      <c r="F16912" s="2" t="s">
        <v>4969</v>
      </c>
      <c r="G16912" s="5">
        <v>60</v>
      </c>
      <c r="H16912" s="5">
        <v>33.5</v>
      </c>
      <c r="I16912" s="5">
        <v>2010</v>
      </c>
      <c r="J16912" s="5">
        <v>20131463.710000027</v>
      </c>
      <c r="K16912" s="3" t="str" cm="1">
        <f t="array" ref="K16912">_xlfn.LET(_xlpm.d,UPPER(TRIM(CLEAN(SUBSTITUTE(F16912,CHAR(160),"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13" spans="2:11" hidden="1" x14ac:dyDescent="0.25">
      <c r="B16913" s="20">
        <v>46057</v>
      </c>
      <c r="C16913" s="2" t="s">
        <v>1</v>
      </c>
      <c r="D16913" s="2" t="s">
        <v>400</v>
      </c>
      <c r="E16913" s="2" t="s">
        <v>282</v>
      </c>
      <c r="F16913" s="2" t="s">
        <v>4969</v>
      </c>
      <c r="G16913" s="5">
        <v>110</v>
      </c>
      <c r="H16913" s="5">
        <v>33.5</v>
      </c>
      <c r="I16913" s="5">
        <v>3685</v>
      </c>
      <c r="J16913" s="5">
        <v>20135148.710000027</v>
      </c>
      <c r="K16913" s="3" t="str" cm="1">
        <f t="array" ref="K16913">_xlfn.LET(_xlpm.d,UPPER(TRIM(CLEAN(SUBSTITUTE(F16913,CHAR(160),"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14" spans="2:11" hidden="1" x14ac:dyDescent="0.25">
      <c r="B16914" s="20">
        <v>46057</v>
      </c>
      <c r="C16914" s="2" t="s">
        <v>1</v>
      </c>
      <c r="D16914" s="2" t="s">
        <v>1489</v>
      </c>
      <c r="E16914" s="2" t="s">
        <v>279</v>
      </c>
      <c r="F16914" s="2" t="s">
        <v>4969</v>
      </c>
      <c r="G16914" s="5">
        <v>150</v>
      </c>
      <c r="H16914" s="5">
        <v>33.5</v>
      </c>
      <c r="I16914" s="5">
        <v>5025</v>
      </c>
      <c r="J16914" s="5">
        <v>20140173.710000027</v>
      </c>
      <c r="K16914" s="3" t="str" cm="1">
        <f t="array" ref="K16914">_xlfn.LET(_xlpm.d,UPPER(TRIM(CLEAN(SUBSTITUTE(F16914,CHAR(160),"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15" spans="2:11" hidden="1" x14ac:dyDescent="0.25">
      <c r="B16915" s="20">
        <v>46057</v>
      </c>
      <c r="C16915" s="2" t="s">
        <v>1</v>
      </c>
      <c r="D16915" s="2" t="s">
        <v>4538</v>
      </c>
      <c r="E16915" s="2" t="s">
        <v>491</v>
      </c>
      <c r="F16915" s="2" t="s">
        <v>4969</v>
      </c>
      <c r="G16915" s="5">
        <v>162</v>
      </c>
      <c r="H16915" s="5">
        <v>31.85</v>
      </c>
      <c r="I16915" s="5">
        <v>5159.7</v>
      </c>
      <c r="J16915" s="5">
        <v>20145333.410000026</v>
      </c>
      <c r="K16915" s="3" t="str" cm="1">
        <f t="array" ref="K16915">_xlfn.LET(_xlpm.d,UPPER(TRIM(CLEAN(SUBSTITUTE(F16915,CHAR(160),"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16" spans="2:11" hidden="1" x14ac:dyDescent="0.25">
      <c r="B16916" s="20">
        <v>46057</v>
      </c>
      <c r="C16916" s="2" t="s">
        <v>1</v>
      </c>
      <c r="D16916" s="2" t="s">
        <v>5779</v>
      </c>
      <c r="E16916" s="2" t="s">
        <v>282</v>
      </c>
      <c r="F16916" s="2" t="s">
        <v>4969</v>
      </c>
      <c r="G16916" s="5">
        <v>10</v>
      </c>
      <c r="H16916" s="5">
        <v>0</v>
      </c>
      <c r="I16916" s="5">
        <v>0</v>
      </c>
      <c r="J16916" s="5">
        <v>20145333.410000026</v>
      </c>
      <c r="K16916" s="3" t="str" cm="1">
        <f t="array" ref="K16916">_xlfn.LET(_xlpm.d,UPPER(TRIM(CLEAN(SUBSTITUTE(F16916,CHAR(160),"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17" spans="2:11" hidden="1" x14ac:dyDescent="0.25">
      <c r="B16917" s="20">
        <v>46057</v>
      </c>
      <c r="C16917" s="2" t="s">
        <v>1</v>
      </c>
      <c r="D16917" s="2" t="s">
        <v>3458</v>
      </c>
      <c r="E16917" s="2" t="s">
        <v>311</v>
      </c>
      <c r="F16917" s="2" t="s">
        <v>4969</v>
      </c>
      <c r="G16917" s="5">
        <v>600</v>
      </c>
      <c r="H16917" s="5">
        <v>33.5</v>
      </c>
      <c r="I16917" s="5">
        <v>20100</v>
      </c>
      <c r="J16917" s="5">
        <v>20165433.410000026</v>
      </c>
      <c r="K16917" s="3" t="str" cm="1">
        <f t="array" ref="K16917">_xlfn.LET(_xlpm.d,UPPER(TRIM(CLEAN(SUBSTITUTE(F16917,CHAR(160),"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18" spans="2:11" hidden="1" x14ac:dyDescent="0.25">
      <c r="B16918" s="20">
        <v>46058</v>
      </c>
      <c r="C16918" s="2" t="s">
        <v>1</v>
      </c>
      <c r="D16918" s="2" t="s">
        <v>5780</v>
      </c>
      <c r="E16918" s="2" t="s">
        <v>5781</v>
      </c>
      <c r="F16918" s="2" t="s">
        <v>4969</v>
      </c>
      <c r="G16918" s="5">
        <v>36</v>
      </c>
      <c r="H16918" s="5">
        <v>0</v>
      </c>
      <c r="I16918" s="5">
        <v>0</v>
      </c>
      <c r="J16918" s="5">
        <v>20165433.410000026</v>
      </c>
      <c r="K16918" s="3" t="str" cm="1">
        <f t="array" ref="K16918">_xlfn.LET(_xlpm.d,UPPER(TRIM(CLEAN(SUBSTITUTE(F16918,CHAR(160),"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19" spans="2:11" hidden="1" x14ac:dyDescent="0.25">
      <c r="B16919" s="20">
        <v>46058</v>
      </c>
      <c r="C16919" s="2" t="s">
        <v>1</v>
      </c>
      <c r="D16919" s="2" t="s">
        <v>3459</v>
      </c>
      <c r="E16919" s="2" t="s">
        <v>160</v>
      </c>
      <c r="F16919" s="2" t="s">
        <v>4969</v>
      </c>
      <c r="G16919" s="5">
        <v>200</v>
      </c>
      <c r="H16919" s="5">
        <v>33.5</v>
      </c>
      <c r="I16919" s="5">
        <v>6700</v>
      </c>
      <c r="J16919" s="5">
        <v>20172133.410000026</v>
      </c>
      <c r="K16919" s="3" t="str" cm="1">
        <f t="array" ref="K16919">_xlfn.LET(_xlpm.d,UPPER(TRIM(CLEAN(SUBSTITUTE(F16919,CHAR(160),"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20" spans="2:11" hidden="1" x14ac:dyDescent="0.25">
      <c r="B16920" s="20">
        <v>46058</v>
      </c>
      <c r="C16920" s="2" t="s">
        <v>1</v>
      </c>
      <c r="D16920" s="2" t="s">
        <v>1490</v>
      </c>
      <c r="E16920" s="2" t="s">
        <v>192</v>
      </c>
      <c r="F16920" s="2" t="s">
        <v>4969</v>
      </c>
      <c r="G16920" s="5">
        <v>220</v>
      </c>
      <c r="H16920" s="5">
        <v>33.5</v>
      </c>
      <c r="I16920" s="5">
        <v>7370</v>
      </c>
      <c r="J16920" s="5">
        <v>20179503.410000026</v>
      </c>
      <c r="K16920" s="3" t="str" cm="1">
        <f t="array" ref="K16920">_xlfn.LET(_xlpm.d,UPPER(TRIM(CLEAN(SUBSTITUTE(F16920,CHAR(160),"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21" spans="2:11" hidden="1" x14ac:dyDescent="0.25">
      <c r="B16921" s="20">
        <v>46058</v>
      </c>
      <c r="C16921" s="2" t="s">
        <v>1</v>
      </c>
      <c r="D16921" s="2" t="s">
        <v>1602</v>
      </c>
      <c r="E16921" s="2" t="s">
        <v>135</v>
      </c>
      <c r="F16921" s="2" t="s">
        <v>4969</v>
      </c>
      <c r="G16921" s="5">
        <v>150</v>
      </c>
      <c r="H16921" s="5">
        <v>33.5</v>
      </c>
      <c r="I16921" s="5">
        <v>5025</v>
      </c>
      <c r="J16921" s="5">
        <v>20184528.410000026</v>
      </c>
      <c r="K16921" s="3" t="str" cm="1">
        <f t="array" ref="K16921">_xlfn.LET(_xlpm.d,UPPER(TRIM(CLEAN(SUBSTITUTE(F16921,CHAR(160),"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22" spans="2:11" hidden="1" x14ac:dyDescent="0.25">
      <c r="B16922" s="20">
        <v>46058</v>
      </c>
      <c r="C16922" s="2" t="s">
        <v>1</v>
      </c>
      <c r="D16922" s="2" t="s">
        <v>5782</v>
      </c>
      <c r="E16922" s="2" t="s">
        <v>302</v>
      </c>
      <c r="F16922" s="2" t="s">
        <v>4969</v>
      </c>
      <c r="G16922" s="5">
        <v>100</v>
      </c>
      <c r="H16922" s="5">
        <v>27.8</v>
      </c>
      <c r="I16922" s="5">
        <v>2780</v>
      </c>
      <c r="J16922" s="5">
        <v>20187308.410000026</v>
      </c>
      <c r="K16922" s="3" t="str" cm="1">
        <f t="array" ref="K16922">_xlfn.LET(_xlpm.d,UPPER(TRIM(CLEAN(SUBSTITUTE(F16922,CHAR(160),"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23" spans="2:11" hidden="1" x14ac:dyDescent="0.25">
      <c r="B16923" s="20">
        <v>46058</v>
      </c>
      <c r="C16923" s="2" t="s">
        <v>1</v>
      </c>
      <c r="D16923" s="2" t="s">
        <v>3460</v>
      </c>
      <c r="E16923" s="2" t="s">
        <v>3</v>
      </c>
      <c r="F16923" s="2" t="s">
        <v>4969</v>
      </c>
      <c r="G16923" s="5">
        <v>147</v>
      </c>
      <c r="H16923" s="5">
        <v>31.8</v>
      </c>
      <c r="I16923" s="5">
        <v>4674.6000000000004</v>
      </c>
      <c r="J16923" s="5">
        <v>20191983.010000028</v>
      </c>
      <c r="K16923" s="3" t="str" cm="1">
        <f t="array" ref="K16923">_xlfn.LET(_xlpm.d,UPPER(TRIM(CLEAN(SUBSTITUTE(F16923,CHAR(160),"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24" spans="2:11" hidden="1" x14ac:dyDescent="0.25">
      <c r="B16924" s="20">
        <v>46058</v>
      </c>
      <c r="C16924" s="2" t="s">
        <v>1</v>
      </c>
      <c r="D16924" s="2" t="s">
        <v>2343</v>
      </c>
      <c r="E16924" s="2" t="s">
        <v>254</v>
      </c>
      <c r="F16924" s="2" t="s">
        <v>4969</v>
      </c>
      <c r="G16924" s="5">
        <v>110</v>
      </c>
      <c r="H16924" s="5">
        <v>33.5</v>
      </c>
      <c r="I16924" s="5">
        <v>3685</v>
      </c>
      <c r="J16924" s="5">
        <v>20195668.010000028</v>
      </c>
      <c r="K16924" s="3" t="str" cm="1">
        <f t="array" ref="K16924">_xlfn.LET(_xlpm.d,UPPER(TRIM(CLEAN(SUBSTITUTE(F16924,CHAR(160),"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25" spans="2:11" hidden="1" x14ac:dyDescent="0.25">
      <c r="B16925" s="20">
        <v>46058</v>
      </c>
      <c r="C16925" s="2" t="s">
        <v>1</v>
      </c>
      <c r="D16925" s="2" t="s">
        <v>3461</v>
      </c>
      <c r="E16925" s="2" t="s">
        <v>170</v>
      </c>
      <c r="F16925" s="2" t="s">
        <v>4969</v>
      </c>
      <c r="G16925" s="5">
        <v>100</v>
      </c>
      <c r="H16925" s="5">
        <v>31.8</v>
      </c>
      <c r="I16925" s="5">
        <v>3180</v>
      </c>
      <c r="J16925" s="5">
        <v>20198848.010000028</v>
      </c>
      <c r="K16925" s="3" t="str" cm="1">
        <f t="array" ref="K16925">_xlfn.LET(_xlpm.d,UPPER(TRIM(CLEAN(SUBSTITUTE(F16925,CHAR(160),"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26" spans="2:11" hidden="1" x14ac:dyDescent="0.25">
      <c r="B16926" s="20">
        <v>46058</v>
      </c>
      <c r="C16926" s="2" t="s">
        <v>1</v>
      </c>
      <c r="D16926" s="2" t="s">
        <v>2344</v>
      </c>
      <c r="E16926" s="2" t="s">
        <v>64</v>
      </c>
      <c r="F16926" s="2" t="s">
        <v>4969</v>
      </c>
      <c r="G16926" s="5">
        <v>50</v>
      </c>
      <c r="H16926" s="5">
        <v>31.8</v>
      </c>
      <c r="I16926" s="5">
        <v>1590</v>
      </c>
      <c r="J16926" s="5">
        <v>20200438.010000028</v>
      </c>
      <c r="K16926" s="3" t="str" cm="1">
        <f t="array" ref="K16926">_xlfn.LET(_xlpm.d,UPPER(TRIM(CLEAN(SUBSTITUTE(F16926,CHAR(160),"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27" spans="2:11" hidden="1" x14ac:dyDescent="0.25">
      <c r="B16927" s="20">
        <v>46058</v>
      </c>
      <c r="C16927" s="2" t="s">
        <v>1</v>
      </c>
      <c r="D16927" s="2" t="s">
        <v>2345</v>
      </c>
      <c r="E16927" s="2" t="s">
        <v>224</v>
      </c>
      <c r="F16927" s="2" t="s">
        <v>4969</v>
      </c>
      <c r="G16927" s="5">
        <v>500</v>
      </c>
      <c r="H16927" s="5">
        <v>33.5</v>
      </c>
      <c r="I16927" s="5">
        <v>16750</v>
      </c>
      <c r="J16927" s="5">
        <v>20217188.010000028</v>
      </c>
      <c r="K16927" s="3" t="str" cm="1">
        <f t="array" ref="K16927">_xlfn.LET(_xlpm.d,UPPER(TRIM(CLEAN(SUBSTITUTE(F16927,CHAR(160),"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28" spans="2:11" hidden="1" x14ac:dyDescent="0.25">
      <c r="B16928" s="20">
        <v>46058</v>
      </c>
      <c r="C16928" s="2" t="s">
        <v>1</v>
      </c>
      <c r="D16928" s="2" t="s">
        <v>3463</v>
      </c>
      <c r="E16928" s="2" t="s">
        <v>305</v>
      </c>
      <c r="F16928" s="2" t="s">
        <v>4969</v>
      </c>
      <c r="G16928" s="5">
        <v>630</v>
      </c>
      <c r="H16928" s="5">
        <v>33.5</v>
      </c>
      <c r="I16928" s="5">
        <v>21105</v>
      </c>
      <c r="J16928" s="5">
        <v>20238293.010000028</v>
      </c>
      <c r="K16928" s="3" t="str" cm="1">
        <f t="array" ref="K16928">_xlfn.LET(_xlpm.d,UPPER(TRIM(CLEAN(SUBSTITUTE(F16928,CHAR(160),"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29" spans="2:11" hidden="1" x14ac:dyDescent="0.25">
      <c r="B16929" s="20">
        <v>46059</v>
      </c>
      <c r="C16929" s="2" t="s">
        <v>1</v>
      </c>
      <c r="D16929" s="2" t="s">
        <v>2346</v>
      </c>
      <c r="E16929" s="2" t="s">
        <v>78</v>
      </c>
      <c r="F16929" s="2" t="s">
        <v>4969</v>
      </c>
      <c r="G16929" s="5">
        <v>200</v>
      </c>
      <c r="H16929" s="5">
        <v>33.5</v>
      </c>
      <c r="I16929" s="5">
        <v>6700</v>
      </c>
      <c r="J16929" s="5">
        <v>20244993.010000028</v>
      </c>
      <c r="K16929" s="3" t="str" cm="1">
        <f t="array" ref="K16929">_xlfn.LET(_xlpm.d,UPPER(TRIM(CLEAN(SUBSTITUTE(F16929,CHAR(160),"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30" spans="2:11" hidden="1" x14ac:dyDescent="0.25">
      <c r="B16930" s="20">
        <v>46059</v>
      </c>
      <c r="C16930" s="2" t="s">
        <v>1</v>
      </c>
      <c r="D16930" s="2" t="s">
        <v>401</v>
      </c>
      <c r="E16930" s="2" t="s">
        <v>195</v>
      </c>
      <c r="F16930" s="2" t="s">
        <v>4969</v>
      </c>
      <c r="G16930" s="5">
        <v>120</v>
      </c>
      <c r="H16930" s="5">
        <v>33.5</v>
      </c>
      <c r="I16930" s="5">
        <v>4020</v>
      </c>
      <c r="J16930" s="5">
        <v>20249013.010000028</v>
      </c>
      <c r="K16930" s="3" t="str" cm="1">
        <f t="array" ref="K16930">_xlfn.LET(_xlpm.d,UPPER(TRIM(CLEAN(SUBSTITUTE(F16930,CHAR(160),"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31" spans="2:11" hidden="1" x14ac:dyDescent="0.25">
      <c r="B16931" s="20">
        <v>46059</v>
      </c>
      <c r="C16931" s="2" t="s">
        <v>1</v>
      </c>
      <c r="D16931" s="2" t="s">
        <v>402</v>
      </c>
      <c r="E16931" s="2" t="s">
        <v>241</v>
      </c>
      <c r="F16931" s="2" t="s">
        <v>4969</v>
      </c>
      <c r="G16931" s="5">
        <v>110</v>
      </c>
      <c r="H16931" s="5">
        <v>33.5</v>
      </c>
      <c r="I16931" s="5">
        <v>3685</v>
      </c>
      <c r="J16931" s="5">
        <v>20252698.010000028</v>
      </c>
      <c r="K16931" s="3" t="str" cm="1">
        <f t="array" ref="K16931">_xlfn.LET(_xlpm.d,UPPER(TRIM(CLEAN(SUBSTITUTE(F16931,CHAR(160),"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32" spans="2:11" hidden="1" x14ac:dyDescent="0.25">
      <c r="B16932" s="20">
        <v>46059</v>
      </c>
      <c r="C16932" s="2" t="s">
        <v>1</v>
      </c>
      <c r="D16932" s="2" t="s">
        <v>3464</v>
      </c>
      <c r="E16932" s="2" t="s">
        <v>236</v>
      </c>
      <c r="F16932" s="2" t="s">
        <v>4969</v>
      </c>
      <c r="G16932" s="5">
        <v>250</v>
      </c>
      <c r="H16932" s="5">
        <v>33.5</v>
      </c>
      <c r="I16932" s="5">
        <v>8375</v>
      </c>
      <c r="J16932" s="5">
        <v>20261073.010000028</v>
      </c>
      <c r="K16932" s="3" t="str" cm="1">
        <f t="array" ref="K16932">_xlfn.LET(_xlpm.d,UPPER(TRIM(CLEAN(SUBSTITUTE(F16932,CHAR(160),"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33" spans="2:11" hidden="1" x14ac:dyDescent="0.25">
      <c r="B16933" s="20">
        <v>46059</v>
      </c>
      <c r="C16933" s="2" t="s">
        <v>1</v>
      </c>
      <c r="D16933" s="2" t="s">
        <v>2347</v>
      </c>
      <c r="E16933" s="2" t="s">
        <v>234</v>
      </c>
      <c r="F16933" s="2" t="s">
        <v>4969</v>
      </c>
      <c r="G16933" s="5">
        <v>100</v>
      </c>
      <c r="H16933" s="5">
        <v>33.5</v>
      </c>
      <c r="I16933" s="5">
        <v>3350</v>
      </c>
      <c r="J16933" s="5">
        <v>20264423.010000028</v>
      </c>
      <c r="K16933" s="3" t="str" cm="1">
        <f t="array" ref="K16933">_xlfn.LET(_xlpm.d,UPPER(TRIM(CLEAN(SUBSTITUTE(F16933,CHAR(160),"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34" spans="2:11" hidden="1" x14ac:dyDescent="0.25">
      <c r="B16934" s="20">
        <v>46059</v>
      </c>
      <c r="C16934" s="2" t="s">
        <v>1</v>
      </c>
      <c r="D16934" s="2" t="s">
        <v>5783</v>
      </c>
      <c r="E16934" s="2" t="s">
        <v>1880</v>
      </c>
      <c r="F16934" s="2" t="s">
        <v>4969</v>
      </c>
      <c r="G16934" s="5">
        <v>28</v>
      </c>
      <c r="H16934" s="5">
        <v>31.8</v>
      </c>
      <c r="I16934" s="5">
        <v>890.4</v>
      </c>
      <c r="J16934" s="5">
        <v>20265313.410000026</v>
      </c>
      <c r="K16934" s="3" t="str" cm="1">
        <f t="array" ref="K16934">_xlfn.LET(_xlpm.d,UPPER(TRIM(CLEAN(SUBSTITUTE(F16934,CHAR(160),"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35" spans="2:11" hidden="1" x14ac:dyDescent="0.25">
      <c r="B16935" s="20">
        <v>46059</v>
      </c>
      <c r="C16935" s="2" t="s">
        <v>1</v>
      </c>
      <c r="D16935" s="2" t="s">
        <v>2477</v>
      </c>
      <c r="E16935" s="2" t="s">
        <v>1701</v>
      </c>
      <c r="F16935" s="2" t="s">
        <v>4969</v>
      </c>
      <c r="G16935" s="5">
        <v>108</v>
      </c>
      <c r="H16935" s="5">
        <v>31.85</v>
      </c>
      <c r="I16935" s="5">
        <v>3439.8</v>
      </c>
      <c r="J16935" s="5">
        <v>20268753.210000027</v>
      </c>
      <c r="K16935" s="3" t="str" cm="1">
        <f t="array" ref="K16935">_xlfn.LET(_xlpm.d,UPPER(TRIM(CLEAN(SUBSTITUTE(F16935,CHAR(160),"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36" spans="2:11" hidden="1" x14ac:dyDescent="0.25">
      <c r="B16936" s="20">
        <v>46059</v>
      </c>
      <c r="C16936" s="2" t="s">
        <v>1</v>
      </c>
      <c r="D16936" s="2" t="s">
        <v>3913</v>
      </c>
      <c r="E16936" s="2" t="s">
        <v>232</v>
      </c>
      <c r="F16936" s="2" t="s">
        <v>4969</v>
      </c>
      <c r="G16936" s="5">
        <v>80</v>
      </c>
      <c r="H16936" s="5">
        <v>33.5</v>
      </c>
      <c r="I16936" s="5">
        <v>2680</v>
      </c>
      <c r="J16936" s="5">
        <v>20271433.210000027</v>
      </c>
      <c r="K16936" s="3" t="str" cm="1">
        <f t="array" ref="K16936">_xlfn.LET(_xlpm.d,UPPER(TRIM(CLEAN(SUBSTITUTE(F16936,CHAR(160),"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37" spans="2:11" hidden="1" x14ac:dyDescent="0.25">
      <c r="B16937" s="20">
        <v>46059</v>
      </c>
      <c r="C16937" s="2" t="s">
        <v>1</v>
      </c>
      <c r="D16937" s="2" t="s">
        <v>5784</v>
      </c>
      <c r="E16937" s="2" t="s">
        <v>16</v>
      </c>
      <c r="F16937" s="2" t="s">
        <v>4969</v>
      </c>
      <c r="G16937" s="5">
        <v>20</v>
      </c>
      <c r="H16937" s="5">
        <v>0</v>
      </c>
      <c r="I16937" s="5">
        <v>0</v>
      </c>
      <c r="J16937" s="5">
        <v>20271433.210000027</v>
      </c>
      <c r="K16937" s="3" t="str" cm="1">
        <f t="array" ref="K16937">_xlfn.LET(_xlpm.d,UPPER(TRIM(CLEAN(SUBSTITUTE(F16937,CHAR(160),"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38" spans="2:11" hidden="1" x14ac:dyDescent="0.25">
      <c r="B16938" s="20">
        <v>46059</v>
      </c>
      <c r="C16938" s="2" t="s">
        <v>1</v>
      </c>
      <c r="D16938" s="2" t="s">
        <v>2348</v>
      </c>
      <c r="E16938" s="2" t="s">
        <v>43</v>
      </c>
      <c r="F16938" s="2" t="s">
        <v>4969</v>
      </c>
      <c r="G16938" s="5">
        <v>93</v>
      </c>
      <c r="H16938" s="5">
        <v>28.95</v>
      </c>
      <c r="I16938" s="5">
        <v>2692.35</v>
      </c>
      <c r="J16938" s="5">
        <v>20274125.560000028</v>
      </c>
      <c r="K16938" s="3" t="str" cm="1">
        <f t="array" ref="K16938">_xlfn.LET(_xlpm.d,UPPER(TRIM(CLEAN(SUBSTITUTE(F16938,CHAR(160),"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39" spans="2:11" hidden="1" x14ac:dyDescent="0.25">
      <c r="B16939" s="20">
        <v>46059</v>
      </c>
      <c r="C16939" s="2" t="s">
        <v>1</v>
      </c>
      <c r="D16939" s="2" t="s">
        <v>5785</v>
      </c>
      <c r="E16939" s="2" t="s">
        <v>302</v>
      </c>
      <c r="F16939" s="2" t="s">
        <v>4969</v>
      </c>
      <c r="G16939" s="5">
        <v>100</v>
      </c>
      <c r="H16939" s="5">
        <v>27.8</v>
      </c>
      <c r="I16939" s="5">
        <v>2780</v>
      </c>
      <c r="J16939" s="5">
        <v>20276905.560000028</v>
      </c>
      <c r="K16939" s="3" t="str" cm="1">
        <f t="array" ref="K16939">_xlfn.LET(_xlpm.d,UPPER(TRIM(CLEAN(SUBSTITUTE(F16939,CHAR(160),"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40" spans="2:11" hidden="1" x14ac:dyDescent="0.25">
      <c r="B16940" s="20">
        <v>46059</v>
      </c>
      <c r="C16940" s="2" t="s">
        <v>1</v>
      </c>
      <c r="D16940" s="2" t="s">
        <v>5786</v>
      </c>
      <c r="E16940" s="2" t="s">
        <v>16</v>
      </c>
      <c r="F16940" s="2" t="s">
        <v>4969</v>
      </c>
      <c r="G16940" s="5">
        <v>320</v>
      </c>
      <c r="H16940" s="5">
        <v>33.5</v>
      </c>
      <c r="I16940" s="5">
        <v>10720</v>
      </c>
      <c r="J16940" s="5">
        <v>20287625.560000028</v>
      </c>
      <c r="K16940" s="3" t="str" cm="1">
        <f t="array" ref="K16940">_xlfn.LET(_xlpm.d,UPPER(TRIM(CLEAN(SUBSTITUTE(F16940,CHAR(160),"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41" spans="2:11" hidden="1" x14ac:dyDescent="0.25">
      <c r="B16941" s="20">
        <v>46059</v>
      </c>
      <c r="C16941" s="2" t="s">
        <v>1</v>
      </c>
      <c r="D16941" s="2" t="s">
        <v>4539</v>
      </c>
      <c r="E16941" s="2" t="s">
        <v>27</v>
      </c>
      <c r="F16941" s="2" t="s">
        <v>4969</v>
      </c>
      <c r="G16941" s="5">
        <v>70</v>
      </c>
      <c r="H16941" s="5">
        <v>31.8</v>
      </c>
      <c r="I16941" s="5">
        <v>2226</v>
      </c>
      <c r="J16941" s="5">
        <v>20289851.560000028</v>
      </c>
      <c r="K16941" s="3" t="str" cm="1">
        <f t="array" ref="K16941">_xlfn.LET(_xlpm.d,UPPER(TRIM(CLEAN(SUBSTITUTE(F16941,CHAR(160),"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42" spans="2:11" hidden="1" x14ac:dyDescent="0.25">
      <c r="B16942" s="20">
        <v>46059</v>
      </c>
      <c r="C16942" s="2" t="s">
        <v>1</v>
      </c>
      <c r="D16942" s="2" t="s">
        <v>3470</v>
      </c>
      <c r="E16942" s="2" t="s">
        <v>228</v>
      </c>
      <c r="F16942" s="2" t="s">
        <v>4969</v>
      </c>
      <c r="G16942" s="5">
        <v>600</v>
      </c>
      <c r="H16942" s="5">
        <v>33.5</v>
      </c>
      <c r="I16942" s="5">
        <v>20100</v>
      </c>
      <c r="J16942" s="5">
        <v>20309951.560000028</v>
      </c>
      <c r="K16942" s="3" t="str" cm="1">
        <f t="array" ref="K16942">_xlfn.LET(_xlpm.d,UPPER(TRIM(CLEAN(SUBSTITUTE(F16942,CHAR(160),"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43" spans="2:11" hidden="1" x14ac:dyDescent="0.25">
      <c r="B16943" s="20">
        <v>46059</v>
      </c>
      <c r="C16943" s="2" t="s">
        <v>1</v>
      </c>
      <c r="D16943" s="2" t="s">
        <v>3471</v>
      </c>
      <c r="E16943" s="2" t="s">
        <v>226</v>
      </c>
      <c r="F16943" s="2" t="s">
        <v>4969</v>
      </c>
      <c r="G16943" s="5">
        <v>350</v>
      </c>
      <c r="H16943" s="5">
        <v>33.5</v>
      </c>
      <c r="I16943" s="5">
        <v>11725</v>
      </c>
      <c r="J16943" s="5">
        <v>20321676.560000028</v>
      </c>
      <c r="K16943" s="3" t="str" cm="1">
        <f t="array" ref="K16943">_xlfn.LET(_xlpm.d,UPPER(TRIM(CLEAN(SUBSTITUTE(F16943,CHAR(160),"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44" spans="2:11" hidden="1" x14ac:dyDescent="0.25">
      <c r="B16944" s="20">
        <v>46059</v>
      </c>
      <c r="C16944" s="2" t="s">
        <v>1</v>
      </c>
      <c r="D16944" s="2" t="s">
        <v>4540</v>
      </c>
      <c r="E16944" s="2" t="s">
        <v>1767</v>
      </c>
      <c r="F16944" s="2" t="s">
        <v>4969</v>
      </c>
      <c r="G16944" s="5">
        <v>150</v>
      </c>
      <c r="H16944" s="5">
        <v>33.5</v>
      </c>
      <c r="I16944" s="5">
        <v>5025</v>
      </c>
      <c r="J16944" s="5">
        <v>20326701.560000028</v>
      </c>
      <c r="K16944" s="3" t="str" cm="1">
        <f t="array" ref="K16944">_xlfn.LET(_xlpm.d,UPPER(TRIM(CLEAN(SUBSTITUTE(F16944,CHAR(160),"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45" spans="2:11" hidden="1" x14ac:dyDescent="0.25">
      <c r="B16945" s="20">
        <v>46062</v>
      </c>
      <c r="C16945" s="2" t="s">
        <v>1</v>
      </c>
      <c r="D16945" s="2" t="s">
        <v>5787</v>
      </c>
      <c r="E16945" s="2" t="s">
        <v>243</v>
      </c>
      <c r="F16945" s="2" t="s">
        <v>4969</v>
      </c>
      <c r="G16945" s="5">
        <v>20</v>
      </c>
      <c r="H16945" s="5">
        <v>0</v>
      </c>
      <c r="I16945" s="5">
        <v>0</v>
      </c>
      <c r="J16945" s="5">
        <v>20326701.560000028</v>
      </c>
      <c r="K16945" s="3" t="str" cm="1">
        <f t="array" ref="K16945">_xlfn.LET(_xlpm.d,UPPER(TRIM(CLEAN(SUBSTITUTE(F16945,CHAR(160),"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46" spans="2:11" hidden="1" x14ac:dyDescent="0.25">
      <c r="B16946" s="20">
        <v>46062</v>
      </c>
      <c r="C16946" s="2" t="s">
        <v>1</v>
      </c>
      <c r="D16946" s="2" t="s">
        <v>3472</v>
      </c>
      <c r="E16946" s="2" t="s">
        <v>25</v>
      </c>
      <c r="F16946" s="2" t="s">
        <v>4969</v>
      </c>
      <c r="G16946" s="5">
        <v>80</v>
      </c>
      <c r="H16946" s="5">
        <v>28.55</v>
      </c>
      <c r="I16946" s="5">
        <v>2284</v>
      </c>
      <c r="J16946" s="5">
        <v>20328985.560000028</v>
      </c>
      <c r="K16946" s="3" t="str" cm="1">
        <f t="array" ref="K16946">_xlfn.LET(_xlpm.d,UPPER(TRIM(CLEAN(SUBSTITUTE(F16946,CHAR(160),"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47" spans="2:11" hidden="1" x14ac:dyDescent="0.25">
      <c r="B16947" s="20">
        <v>46062</v>
      </c>
      <c r="C16947" s="2" t="s">
        <v>1</v>
      </c>
      <c r="D16947" s="2" t="s">
        <v>5788</v>
      </c>
      <c r="E16947" s="2" t="s">
        <v>5004</v>
      </c>
      <c r="F16947" s="2" t="s">
        <v>4969</v>
      </c>
      <c r="G16947" s="5">
        <v>20</v>
      </c>
      <c r="H16947" s="5">
        <v>31.8</v>
      </c>
      <c r="I16947" s="5">
        <v>636</v>
      </c>
      <c r="J16947" s="5">
        <v>20329621.560000028</v>
      </c>
      <c r="K16947" s="3" t="str" cm="1">
        <f t="array" ref="K16947">_xlfn.LET(_xlpm.d,UPPER(TRIM(CLEAN(SUBSTITUTE(F16947,CHAR(160),"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48" spans="2:11" hidden="1" x14ac:dyDescent="0.25">
      <c r="B16948" s="20">
        <v>46062</v>
      </c>
      <c r="C16948" s="2" t="s">
        <v>1</v>
      </c>
      <c r="D16948" s="2" t="s">
        <v>5789</v>
      </c>
      <c r="E16948" s="2" t="s">
        <v>302</v>
      </c>
      <c r="F16948" s="2" t="s">
        <v>4969</v>
      </c>
      <c r="G16948" s="5">
        <v>30</v>
      </c>
      <c r="H16948" s="5">
        <v>27.8</v>
      </c>
      <c r="I16948" s="5">
        <v>834</v>
      </c>
      <c r="J16948" s="5">
        <v>20330455.560000028</v>
      </c>
      <c r="K16948" s="3" t="str" cm="1">
        <f t="array" ref="K16948">_xlfn.LET(_xlpm.d,UPPER(TRIM(CLEAN(SUBSTITUTE(F16948,CHAR(160),"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49" spans="2:11" hidden="1" x14ac:dyDescent="0.25">
      <c r="B16949" s="20">
        <v>46062</v>
      </c>
      <c r="C16949" s="2" t="s">
        <v>1</v>
      </c>
      <c r="D16949" s="2" t="s">
        <v>5790</v>
      </c>
      <c r="E16949" s="2" t="s">
        <v>3</v>
      </c>
      <c r="F16949" s="2" t="s">
        <v>4969</v>
      </c>
      <c r="G16949" s="5">
        <v>70</v>
      </c>
      <c r="H16949" s="5">
        <v>31.8</v>
      </c>
      <c r="I16949" s="5">
        <v>2226</v>
      </c>
      <c r="J16949" s="5">
        <v>20332681.560000028</v>
      </c>
      <c r="K16949" s="3" t="str" cm="1">
        <f t="array" ref="K16949">_xlfn.LET(_xlpm.d,UPPER(TRIM(CLEAN(SUBSTITUTE(F16949,CHAR(160),"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50" spans="2:11" hidden="1" x14ac:dyDescent="0.25">
      <c r="B16950" s="20">
        <v>46062</v>
      </c>
      <c r="C16950" s="2" t="s">
        <v>1</v>
      </c>
      <c r="D16950" s="2" t="s">
        <v>5791</v>
      </c>
      <c r="E16950" s="2" t="s">
        <v>246</v>
      </c>
      <c r="F16950" s="2" t="s">
        <v>4969</v>
      </c>
      <c r="G16950" s="5">
        <v>110</v>
      </c>
      <c r="H16950" s="5">
        <v>33.5</v>
      </c>
      <c r="I16950" s="5">
        <v>3685</v>
      </c>
      <c r="J16950" s="5">
        <v>20336366.560000028</v>
      </c>
      <c r="K16950" s="3" t="str" cm="1">
        <f t="array" ref="K16950">_xlfn.LET(_xlpm.d,UPPER(TRIM(CLEAN(SUBSTITUTE(F16950,CHAR(160),"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51" spans="2:11" hidden="1" x14ac:dyDescent="0.25">
      <c r="B16951" s="20">
        <v>46062</v>
      </c>
      <c r="C16951" s="2" t="s">
        <v>1</v>
      </c>
      <c r="D16951" s="2" t="s">
        <v>3474</v>
      </c>
      <c r="E16951" s="2" t="s">
        <v>243</v>
      </c>
      <c r="F16951" s="2" t="s">
        <v>4969</v>
      </c>
      <c r="G16951" s="5">
        <v>100</v>
      </c>
      <c r="H16951" s="5">
        <v>33.5</v>
      </c>
      <c r="I16951" s="5">
        <v>3350</v>
      </c>
      <c r="J16951" s="5">
        <v>20339716.560000028</v>
      </c>
      <c r="K16951" s="3" t="str" cm="1">
        <f t="array" ref="K16951">_xlfn.LET(_xlpm.d,UPPER(TRIM(CLEAN(SUBSTITUTE(F16951,CHAR(160),"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52" spans="2:11" hidden="1" x14ac:dyDescent="0.25">
      <c r="B16952" s="20">
        <v>46062</v>
      </c>
      <c r="C16952" s="2" t="s">
        <v>1</v>
      </c>
      <c r="D16952" s="2" t="s">
        <v>3475</v>
      </c>
      <c r="E16952" s="2" t="s">
        <v>180</v>
      </c>
      <c r="F16952" s="2" t="s">
        <v>4969</v>
      </c>
      <c r="G16952" s="5">
        <v>100</v>
      </c>
      <c r="H16952" s="5">
        <v>33.5</v>
      </c>
      <c r="I16952" s="5">
        <v>3350</v>
      </c>
      <c r="J16952" s="5">
        <v>20343066.560000028</v>
      </c>
      <c r="K16952" s="3" t="str" cm="1">
        <f t="array" ref="K16952">_xlfn.LET(_xlpm.d,UPPER(TRIM(CLEAN(SUBSTITUTE(F16952,CHAR(160),"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53" spans="2:11" hidden="1" x14ac:dyDescent="0.25">
      <c r="B16953" s="20">
        <v>46062</v>
      </c>
      <c r="C16953" s="2" t="s">
        <v>1</v>
      </c>
      <c r="D16953" s="2" t="s">
        <v>4541</v>
      </c>
      <c r="E16953" s="2" t="s">
        <v>254</v>
      </c>
      <c r="F16953" s="2" t="s">
        <v>4969</v>
      </c>
      <c r="G16953" s="5">
        <v>120</v>
      </c>
      <c r="H16953" s="5">
        <v>33.5</v>
      </c>
      <c r="I16953" s="5">
        <v>4020</v>
      </c>
      <c r="J16953" s="5">
        <v>20347086.560000028</v>
      </c>
      <c r="K16953" s="3" t="str" cm="1">
        <f t="array" ref="K16953">_xlfn.LET(_xlpm.d,UPPER(TRIM(CLEAN(SUBSTITUTE(F16953,CHAR(160),"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54" spans="2:11" hidden="1" x14ac:dyDescent="0.25">
      <c r="B16954" s="20">
        <v>46062</v>
      </c>
      <c r="C16954" s="2" t="s">
        <v>1</v>
      </c>
      <c r="D16954" s="2" t="s">
        <v>3476</v>
      </c>
      <c r="E16954" s="2" t="s">
        <v>248</v>
      </c>
      <c r="F16954" s="2" t="s">
        <v>4969</v>
      </c>
      <c r="G16954" s="5">
        <v>200</v>
      </c>
      <c r="H16954" s="5">
        <v>33.5</v>
      </c>
      <c r="I16954" s="5">
        <v>6700</v>
      </c>
      <c r="J16954" s="5">
        <v>20353786.560000028</v>
      </c>
      <c r="K16954" s="3" t="str" cm="1">
        <f t="array" ref="K16954">_xlfn.LET(_xlpm.d,UPPER(TRIM(CLEAN(SUBSTITUTE(F16954,CHAR(160),"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55" spans="2:11" hidden="1" x14ac:dyDescent="0.25">
      <c r="B16955" s="20">
        <v>46062</v>
      </c>
      <c r="C16955" s="2" t="s">
        <v>1</v>
      </c>
      <c r="D16955" s="2" t="s">
        <v>5792</v>
      </c>
      <c r="E16955" s="2" t="s">
        <v>135</v>
      </c>
      <c r="F16955" s="2" t="s">
        <v>4969</v>
      </c>
      <c r="G16955" s="5">
        <v>100</v>
      </c>
      <c r="H16955" s="5">
        <v>33.5</v>
      </c>
      <c r="I16955" s="5">
        <v>3350</v>
      </c>
      <c r="J16955" s="5">
        <v>20357136.560000028</v>
      </c>
      <c r="K16955" s="3" t="str" cm="1">
        <f t="array" ref="K16955">_xlfn.LET(_xlpm.d,UPPER(TRIM(CLEAN(SUBSTITUTE(F16955,CHAR(160),"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56" spans="2:11" hidden="1" x14ac:dyDescent="0.25">
      <c r="B16956" s="20">
        <v>46063</v>
      </c>
      <c r="C16956" s="2" t="s">
        <v>1</v>
      </c>
      <c r="D16956" s="2" t="s">
        <v>2349</v>
      </c>
      <c r="E16956" s="2" t="s">
        <v>232</v>
      </c>
      <c r="F16956" s="2" t="s">
        <v>4969</v>
      </c>
      <c r="G16956" s="5">
        <v>200</v>
      </c>
      <c r="H16956" s="5">
        <v>33.5</v>
      </c>
      <c r="I16956" s="5">
        <v>6700</v>
      </c>
      <c r="J16956" s="5">
        <v>20363836.560000028</v>
      </c>
      <c r="K16956" s="3" t="str" cm="1">
        <f t="array" ref="K16956">_xlfn.LET(_xlpm.d,UPPER(TRIM(CLEAN(SUBSTITUTE(F16956,CHAR(160),"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57" spans="2:11" hidden="1" x14ac:dyDescent="0.25">
      <c r="B16957" s="20">
        <v>46063</v>
      </c>
      <c r="C16957" s="2" t="s">
        <v>1</v>
      </c>
      <c r="D16957" s="2" t="s">
        <v>3481</v>
      </c>
      <c r="E16957" s="2" t="s">
        <v>165</v>
      </c>
      <c r="F16957" s="2" t="s">
        <v>4969</v>
      </c>
      <c r="G16957" s="5">
        <v>150</v>
      </c>
      <c r="H16957" s="5">
        <v>33.5</v>
      </c>
      <c r="I16957" s="5">
        <v>5025</v>
      </c>
      <c r="J16957" s="5">
        <v>20368861.560000028</v>
      </c>
      <c r="K16957" s="3" t="str" cm="1">
        <f t="array" ref="K16957">_xlfn.LET(_xlpm.d,UPPER(TRIM(CLEAN(SUBSTITUTE(F16957,CHAR(160),"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58" spans="2:11" hidden="1" x14ac:dyDescent="0.25">
      <c r="B16958" s="20">
        <v>46063</v>
      </c>
      <c r="C16958" s="2" t="s">
        <v>1</v>
      </c>
      <c r="D16958" s="2" t="s">
        <v>3482</v>
      </c>
      <c r="E16958" s="2" t="s">
        <v>78</v>
      </c>
      <c r="F16958" s="2" t="s">
        <v>4969</v>
      </c>
      <c r="G16958" s="5">
        <v>220</v>
      </c>
      <c r="H16958" s="5">
        <v>33.5</v>
      </c>
      <c r="I16958" s="5">
        <v>7370</v>
      </c>
      <c r="J16958" s="5">
        <v>20376231.560000028</v>
      </c>
      <c r="K16958" s="3" t="str" cm="1">
        <f t="array" ref="K16958">_xlfn.LET(_xlpm.d,UPPER(TRIM(CLEAN(SUBSTITUTE(F16958,CHAR(160),"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59" spans="2:11" hidden="1" x14ac:dyDescent="0.25">
      <c r="B16959" s="20">
        <v>46063</v>
      </c>
      <c r="C16959" s="2" t="s">
        <v>1</v>
      </c>
      <c r="D16959" s="2" t="s">
        <v>2350</v>
      </c>
      <c r="E16959" s="2" t="s">
        <v>186</v>
      </c>
      <c r="F16959" s="2" t="s">
        <v>4969</v>
      </c>
      <c r="G16959" s="5">
        <v>160</v>
      </c>
      <c r="H16959" s="5">
        <v>33.5</v>
      </c>
      <c r="I16959" s="5">
        <v>5360</v>
      </c>
      <c r="J16959" s="5">
        <v>20381591.560000028</v>
      </c>
      <c r="K16959" s="3" t="str" cm="1">
        <f t="array" ref="K16959">_xlfn.LET(_xlpm.d,UPPER(TRIM(CLEAN(SUBSTITUTE(F16959,CHAR(160),"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60" spans="2:11" hidden="1" x14ac:dyDescent="0.25">
      <c r="B16960" s="20">
        <v>46063</v>
      </c>
      <c r="C16960" s="2" t="s">
        <v>1</v>
      </c>
      <c r="D16960" s="2" t="s">
        <v>404</v>
      </c>
      <c r="E16960" s="2" t="s">
        <v>261</v>
      </c>
      <c r="F16960" s="2" t="s">
        <v>4969</v>
      </c>
      <c r="G16960" s="5">
        <v>80</v>
      </c>
      <c r="H16960" s="5">
        <v>33.5</v>
      </c>
      <c r="I16960" s="5">
        <v>2680</v>
      </c>
      <c r="J16960" s="5">
        <v>20384271.560000028</v>
      </c>
      <c r="K16960" s="3" t="str" cm="1">
        <f t="array" ref="K16960">_xlfn.LET(_xlpm.d,UPPER(TRIM(CLEAN(SUBSTITUTE(F16960,CHAR(160),"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61" spans="2:11" hidden="1" x14ac:dyDescent="0.25">
      <c r="B16961" s="20">
        <v>46063</v>
      </c>
      <c r="C16961" s="2" t="s">
        <v>1</v>
      </c>
      <c r="D16961" s="2" t="s">
        <v>2351</v>
      </c>
      <c r="E16961" s="2" t="s">
        <v>50</v>
      </c>
      <c r="F16961" s="2" t="s">
        <v>4969</v>
      </c>
      <c r="G16961" s="5">
        <v>300</v>
      </c>
      <c r="H16961" s="5">
        <v>30</v>
      </c>
      <c r="I16961" s="5">
        <v>9000</v>
      </c>
      <c r="J16961" s="5">
        <v>20393271.560000028</v>
      </c>
      <c r="K16961" s="3" t="str" cm="1">
        <f t="array" ref="K16961">_xlfn.LET(_xlpm.d,UPPER(TRIM(CLEAN(SUBSTITUTE(F16961,CHAR(160),"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62" spans="2:11" hidden="1" x14ac:dyDescent="0.25">
      <c r="B16962" s="20">
        <v>46063</v>
      </c>
      <c r="C16962" s="2" t="s">
        <v>1</v>
      </c>
      <c r="D16962" s="2" t="s">
        <v>1539</v>
      </c>
      <c r="E16962" s="2" t="s">
        <v>147</v>
      </c>
      <c r="F16962" s="2" t="s">
        <v>4969</v>
      </c>
      <c r="G16962" s="5">
        <v>300</v>
      </c>
      <c r="H16962" s="5">
        <v>33.5</v>
      </c>
      <c r="I16962" s="5">
        <v>10050</v>
      </c>
      <c r="J16962" s="5">
        <v>20403321.560000028</v>
      </c>
      <c r="K16962" s="3" t="str" cm="1">
        <f t="array" ref="K16962">_xlfn.LET(_xlpm.d,UPPER(TRIM(CLEAN(SUBSTITUTE(F16962,CHAR(160),"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63" spans="2:11" hidden="1" x14ac:dyDescent="0.25">
      <c r="B16963" s="20">
        <v>46063</v>
      </c>
      <c r="C16963" s="2" t="s">
        <v>1</v>
      </c>
      <c r="D16963" s="2" t="s">
        <v>5793</v>
      </c>
      <c r="E16963" s="2" t="s">
        <v>1735</v>
      </c>
      <c r="F16963" s="2" t="s">
        <v>4969</v>
      </c>
      <c r="G16963" s="5">
        <v>80</v>
      </c>
      <c r="H16963" s="5">
        <v>33.99</v>
      </c>
      <c r="I16963" s="5">
        <v>2719.2</v>
      </c>
      <c r="J16963" s="5">
        <v>20406040.760000028</v>
      </c>
      <c r="K16963" s="3" t="str" cm="1">
        <f t="array" ref="K16963">_xlfn.LET(_xlpm.d,UPPER(TRIM(CLEAN(SUBSTITUTE(F16963,CHAR(160),"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64" spans="2:11" hidden="1" x14ac:dyDescent="0.25">
      <c r="B16964" s="20">
        <v>46063</v>
      </c>
      <c r="C16964" s="2" t="s">
        <v>1</v>
      </c>
      <c r="D16964" s="2" t="s">
        <v>5794</v>
      </c>
      <c r="E16964" s="2" t="s">
        <v>61</v>
      </c>
      <c r="F16964" s="2" t="s">
        <v>4969</v>
      </c>
      <c r="G16964" s="5">
        <v>29</v>
      </c>
      <c r="H16964" s="5">
        <v>31.2</v>
      </c>
      <c r="I16964" s="5">
        <v>904.8</v>
      </c>
      <c r="J16964" s="5">
        <v>20406945.560000028</v>
      </c>
      <c r="K16964" s="3" t="str" cm="1">
        <f t="array" ref="K16964">_xlfn.LET(_xlpm.d,UPPER(TRIM(CLEAN(SUBSTITUTE(F16964,CHAR(160),"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65" spans="2:11" hidden="1" x14ac:dyDescent="0.25">
      <c r="B16965" s="20">
        <v>46063</v>
      </c>
      <c r="C16965" s="2" t="s">
        <v>1</v>
      </c>
      <c r="D16965" s="2" t="s">
        <v>1491</v>
      </c>
      <c r="E16965" s="2" t="s">
        <v>158</v>
      </c>
      <c r="F16965" s="2" t="s">
        <v>4969</v>
      </c>
      <c r="G16965" s="5">
        <v>320</v>
      </c>
      <c r="H16965" s="5">
        <v>33.5</v>
      </c>
      <c r="I16965" s="5">
        <v>10720</v>
      </c>
      <c r="J16965" s="5">
        <v>20417665.560000028</v>
      </c>
      <c r="K16965" s="3" t="str" cm="1">
        <f t="array" ref="K16965">_xlfn.LET(_xlpm.d,UPPER(TRIM(CLEAN(SUBSTITUTE(F16965,CHAR(160),"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66" spans="2:11" hidden="1" x14ac:dyDescent="0.25">
      <c r="B16966" s="20">
        <v>46063</v>
      </c>
      <c r="C16966" s="2" t="s">
        <v>1</v>
      </c>
      <c r="D16966" s="2" t="s">
        <v>3914</v>
      </c>
      <c r="E16966" s="2" t="s">
        <v>2305</v>
      </c>
      <c r="F16966" s="2" t="s">
        <v>4969</v>
      </c>
      <c r="G16966" s="5">
        <v>30</v>
      </c>
      <c r="H16966" s="5">
        <v>28</v>
      </c>
      <c r="I16966" s="5">
        <v>840</v>
      </c>
      <c r="J16966" s="5">
        <v>20418505.560000028</v>
      </c>
      <c r="K16966" s="3" t="str" cm="1">
        <f t="array" ref="K16966">_xlfn.LET(_xlpm.d,UPPER(TRIM(CLEAN(SUBSTITUTE(F16966,CHAR(160),"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67" spans="2:11" hidden="1" x14ac:dyDescent="0.25">
      <c r="B16967" s="20">
        <v>46063</v>
      </c>
      <c r="C16967" s="2" t="s">
        <v>1</v>
      </c>
      <c r="D16967" s="2" t="s">
        <v>2353</v>
      </c>
      <c r="E16967" s="2" t="s">
        <v>263</v>
      </c>
      <c r="F16967" s="2" t="s">
        <v>4969</v>
      </c>
      <c r="G16967" s="5">
        <v>350</v>
      </c>
      <c r="H16967" s="5">
        <v>33.5</v>
      </c>
      <c r="I16967" s="5">
        <v>11725</v>
      </c>
      <c r="J16967" s="5">
        <v>20430230.560000028</v>
      </c>
      <c r="K16967" s="3" t="str" cm="1">
        <f t="array" ref="K16967">_xlfn.LET(_xlpm.d,UPPER(TRIM(CLEAN(SUBSTITUTE(F16967,CHAR(160),"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68" spans="2:11" hidden="1" x14ac:dyDescent="0.25">
      <c r="B16968" s="20">
        <v>46064</v>
      </c>
      <c r="C16968" s="2" t="s">
        <v>1</v>
      </c>
      <c r="D16968" s="2" t="s">
        <v>4139</v>
      </c>
      <c r="E16968" s="2" t="s">
        <v>730</v>
      </c>
      <c r="F16968" s="2" t="s">
        <v>4969</v>
      </c>
      <c r="G16968" s="5">
        <v>125</v>
      </c>
      <c r="H16968" s="5">
        <v>31.85</v>
      </c>
      <c r="I16968" s="5">
        <v>3981.25</v>
      </c>
      <c r="J16968" s="5">
        <v>20434211.810000028</v>
      </c>
      <c r="K16968" s="3" t="str" cm="1">
        <f t="array" ref="K16968">_xlfn.LET(_xlpm.d,UPPER(TRIM(CLEAN(SUBSTITUTE(F16968,CHAR(160),"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69" spans="2:11" hidden="1" x14ac:dyDescent="0.25">
      <c r="B16969" s="20">
        <v>46064</v>
      </c>
      <c r="C16969" s="2" t="s">
        <v>1</v>
      </c>
      <c r="D16969" s="2" t="s">
        <v>3483</v>
      </c>
      <c r="E16969" s="2" t="s">
        <v>544</v>
      </c>
      <c r="F16969" s="2" t="s">
        <v>4969</v>
      </c>
      <c r="G16969" s="5">
        <v>185</v>
      </c>
      <c r="H16969" s="5">
        <v>31.85</v>
      </c>
      <c r="I16969" s="5">
        <v>5892.25</v>
      </c>
      <c r="J16969" s="5">
        <v>20440104.060000028</v>
      </c>
      <c r="K16969" s="3" t="str" cm="1">
        <f t="array" ref="K16969">_xlfn.LET(_xlpm.d,UPPER(TRIM(CLEAN(SUBSTITUTE(F16969,CHAR(160),"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70" spans="2:11" hidden="1" x14ac:dyDescent="0.25">
      <c r="B16970" s="20">
        <v>46064</v>
      </c>
      <c r="C16970" s="2" t="s">
        <v>1</v>
      </c>
      <c r="D16970" s="2" t="s">
        <v>5795</v>
      </c>
      <c r="E16970" s="2" t="s">
        <v>2415</v>
      </c>
      <c r="F16970" s="2" t="s">
        <v>4969</v>
      </c>
      <c r="G16970" s="5">
        <v>36</v>
      </c>
      <c r="H16970" s="5">
        <v>31.8</v>
      </c>
      <c r="I16970" s="5">
        <v>1144.8</v>
      </c>
      <c r="J16970" s="5">
        <v>20441248.860000029</v>
      </c>
      <c r="K16970" s="3" t="str" cm="1">
        <f t="array" ref="K16970">_xlfn.LET(_xlpm.d,UPPER(TRIM(CLEAN(SUBSTITUTE(F16970,CHAR(160),"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71" spans="2:11" hidden="1" x14ac:dyDescent="0.25">
      <c r="B16971" s="20">
        <v>46064</v>
      </c>
      <c r="C16971" s="2" t="s">
        <v>1</v>
      </c>
      <c r="D16971" s="2" t="s">
        <v>2478</v>
      </c>
      <c r="E16971" s="2" t="s">
        <v>1701</v>
      </c>
      <c r="F16971" s="2" t="s">
        <v>4969</v>
      </c>
      <c r="G16971" s="5">
        <v>624</v>
      </c>
      <c r="H16971" s="5">
        <v>31.85</v>
      </c>
      <c r="I16971" s="5">
        <v>19874.400000000001</v>
      </c>
      <c r="J16971" s="5">
        <v>20461123.260000028</v>
      </c>
      <c r="K16971" s="3" t="str" cm="1">
        <f t="array" ref="K16971">_xlfn.LET(_xlpm.d,UPPER(TRIM(CLEAN(SUBSTITUTE(F16971,CHAR(160),"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72" spans="2:11" hidden="1" x14ac:dyDescent="0.25">
      <c r="B16972" s="20">
        <v>46064</v>
      </c>
      <c r="C16972" s="2" t="s">
        <v>1</v>
      </c>
      <c r="D16972" s="2" t="s">
        <v>3485</v>
      </c>
      <c r="E16972" s="2" t="s">
        <v>120</v>
      </c>
      <c r="F16972" s="2" t="s">
        <v>4969</v>
      </c>
      <c r="G16972" s="5">
        <v>78</v>
      </c>
      <c r="H16972" s="5">
        <v>33.5</v>
      </c>
      <c r="I16972" s="5">
        <v>2613</v>
      </c>
      <c r="J16972" s="5">
        <v>20463736.260000028</v>
      </c>
      <c r="K16972" s="3" t="str" cm="1">
        <f t="array" ref="K16972">_xlfn.LET(_xlpm.d,UPPER(TRIM(CLEAN(SUBSTITUTE(F16972,CHAR(160),"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73" spans="2:11" hidden="1" x14ac:dyDescent="0.25">
      <c r="B16973" s="20">
        <v>46064</v>
      </c>
      <c r="C16973" s="2" t="s">
        <v>1</v>
      </c>
      <c r="D16973" s="2" t="s">
        <v>3488</v>
      </c>
      <c r="E16973" s="2" t="s">
        <v>1765</v>
      </c>
      <c r="F16973" s="2" t="s">
        <v>4969</v>
      </c>
      <c r="G16973" s="5">
        <v>500</v>
      </c>
      <c r="H16973" s="5">
        <v>31.85</v>
      </c>
      <c r="I16973" s="5">
        <v>15925</v>
      </c>
      <c r="J16973" s="5">
        <v>20479661.260000028</v>
      </c>
      <c r="K16973" s="3" t="str" cm="1">
        <f t="array" ref="K16973">_xlfn.LET(_xlpm.d,UPPER(TRIM(CLEAN(SUBSTITUTE(F16973,CHAR(160),"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74" spans="2:11" hidden="1" x14ac:dyDescent="0.25">
      <c r="B16974" s="20">
        <v>46064</v>
      </c>
      <c r="C16974" s="2" t="s">
        <v>1</v>
      </c>
      <c r="D16974" s="2" t="s">
        <v>405</v>
      </c>
      <c r="E16974" s="2" t="s">
        <v>189</v>
      </c>
      <c r="F16974" s="2" t="s">
        <v>4969</v>
      </c>
      <c r="G16974" s="5">
        <v>120</v>
      </c>
      <c r="H16974" s="5">
        <v>33.5</v>
      </c>
      <c r="I16974" s="5">
        <v>4020</v>
      </c>
      <c r="J16974" s="5">
        <v>20483681.260000028</v>
      </c>
      <c r="K16974" s="3" t="str" cm="1">
        <f t="array" ref="K16974">_xlfn.LET(_xlpm.d,UPPER(TRIM(CLEAN(SUBSTITUTE(F16974,CHAR(160),"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75" spans="2:11" hidden="1" x14ac:dyDescent="0.25">
      <c r="B16975" s="20">
        <v>46064</v>
      </c>
      <c r="C16975" s="2" t="s">
        <v>1</v>
      </c>
      <c r="D16975" s="2" t="s">
        <v>3489</v>
      </c>
      <c r="E16975" s="2" t="s">
        <v>874</v>
      </c>
      <c r="F16975" s="2" t="s">
        <v>4969</v>
      </c>
      <c r="G16975" s="5">
        <v>860</v>
      </c>
      <c r="H16975" s="5">
        <v>25.95</v>
      </c>
      <c r="I16975" s="5">
        <v>22317</v>
      </c>
      <c r="J16975" s="5">
        <v>20505998.260000028</v>
      </c>
      <c r="K16975" s="3" t="str" cm="1">
        <f t="array" ref="K16975">_xlfn.LET(_xlpm.d,UPPER(TRIM(CLEAN(SUBSTITUTE(F16975,CHAR(160),"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76" spans="2:11" hidden="1" x14ac:dyDescent="0.25">
      <c r="B16976" s="20">
        <v>46064</v>
      </c>
      <c r="C16976" s="2" t="s">
        <v>1</v>
      </c>
      <c r="D16976" s="2" t="s">
        <v>4544</v>
      </c>
      <c r="E16976" s="2" t="s">
        <v>1726</v>
      </c>
      <c r="F16976" s="2" t="s">
        <v>4969</v>
      </c>
      <c r="G16976" s="5">
        <v>250</v>
      </c>
      <c r="H16976" s="5">
        <v>31.8</v>
      </c>
      <c r="I16976" s="5">
        <v>7950</v>
      </c>
      <c r="J16976" s="5">
        <v>20513948.260000028</v>
      </c>
      <c r="K16976" s="3" t="str" cm="1">
        <f t="array" ref="K16976">_xlfn.LET(_xlpm.d,UPPER(TRIM(CLEAN(SUBSTITUTE(F16976,CHAR(160),"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77" spans="2:11" hidden="1" x14ac:dyDescent="0.25">
      <c r="B16977" s="20">
        <v>46064</v>
      </c>
      <c r="C16977" s="2" t="s">
        <v>1</v>
      </c>
      <c r="D16977" s="2" t="s">
        <v>2354</v>
      </c>
      <c r="E16977" s="2" t="s">
        <v>197</v>
      </c>
      <c r="F16977" s="2" t="s">
        <v>4969</v>
      </c>
      <c r="G16977" s="5">
        <v>620</v>
      </c>
      <c r="H16977" s="5">
        <v>33.5</v>
      </c>
      <c r="I16977" s="5">
        <v>20770</v>
      </c>
      <c r="J16977" s="5">
        <v>20534718.260000028</v>
      </c>
      <c r="K16977" s="3" t="str" cm="1">
        <f t="array" ref="K16977">_xlfn.LET(_xlpm.d,UPPER(TRIM(CLEAN(SUBSTITUTE(F16977,CHAR(160),"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78" spans="2:11" hidden="1" x14ac:dyDescent="0.25">
      <c r="B16978" s="20">
        <v>46064</v>
      </c>
      <c r="C16978" s="2" t="s">
        <v>1</v>
      </c>
      <c r="D16978" s="2" t="s">
        <v>4688</v>
      </c>
      <c r="E16978" s="2" t="s">
        <v>4689</v>
      </c>
      <c r="F16978" s="2" t="s">
        <v>5796</v>
      </c>
      <c r="G16978" s="5">
        <v>300</v>
      </c>
      <c r="H16978" s="5">
        <v>31</v>
      </c>
      <c r="I16978" s="5">
        <v>9300</v>
      </c>
      <c r="J16978" s="5">
        <v>20544018.260000028</v>
      </c>
      <c r="K16978" s="3" t="str" cm="1">
        <f t="array" ref="K16978">_xlfn.LET(_xlpm.d,UPPER(TRIM(CLEAN(SUBSTITUTE(F16978,CHAR(160),"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79" spans="2:11" hidden="1" x14ac:dyDescent="0.25">
      <c r="B16979" s="20">
        <v>46065</v>
      </c>
      <c r="C16979" s="2" t="s">
        <v>1</v>
      </c>
      <c r="D16979" s="2" t="s">
        <v>733</v>
      </c>
      <c r="E16979" s="2" t="s">
        <v>485</v>
      </c>
      <c r="F16979" s="2" t="s">
        <v>4969</v>
      </c>
      <c r="G16979" s="5">
        <v>140</v>
      </c>
      <c r="H16979" s="5">
        <v>31.85</v>
      </c>
      <c r="I16979" s="5">
        <v>4459</v>
      </c>
      <c r="J16979" s="5">
        <v>20548477.260000028</v>
      </c>
      <c r="K16979" s="3" t="str" cm="1">
        <f t="array" ref="K16979">_xlfn.LET(_xlpm.d,UPPER(TRIM(CLEAN(SUBSTITUTE(F16979,CHAR(160),"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80" spans="2:11" hidden="1" x14ac:dyDescent="0.25">
      <c r="B16980" s="20">
        <v>46065</v>
      </c>
      <c r="C16980" s="2" t="s">
        <v>1</v>
      </c>
      <c r="D16980" s="2" t="s">
        <v>1197</v>
      </c>
      <c r="E16980" s="2" t="s">
        <v>160</v>
      </c>
      <c r="F16980" s="2" t="s">
        <v>4969</v>
      </c>
      <c r="G16980" s="5">
        <v>100</v>
      </c>
      <c r="H16980" s="5">
        <v>33.5</v>
      </c>
      <c r="I16980" s="5">
        <v>3350</v>
      </c>
      <c r="J16980" s="5">
        <v>20551827.260000028</v>
      </c>
      <c r="K16980" s="3" t="str" cm="1">
        <f t="array" ref="K16980">_xlfn.LET(_xlpm.d,UPPER(TRIM(CLEAN(SUBSTITUTE(F16980,CHAR(160),"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81" spans="2:11" hidden="1" x14ac:dyDescent="0.25">
      <c r="B16981" s="20">
        <v>46065</v>
      </c>
      <c r="C16981" s="2" t="s">
        <v>1</v>
      </c>
      <c r="D16981" s="2" t="s">
        <v>2355</v>
      </c>
      <c r="E16981" s="2" t="s">
        <v>268</v>
      </c>
      <c r="F16981" s="2" t="s">
        <v>4969</v>
      </c>
      <c r="G16981" s="5">
        <v>250</v>
      </c>
      <c r="H16981" s="5">
        <v>33.5</v>
      </c>
      <c r="I16981" s="5">
        <v>8375</v>
      </c>
      <c r="J16981" s="5">
        <v>20560202.260000028</v>
      </c>
      <c r="K16981" s="3" t="str" cm="1">
        <f t="array" ref="K16981">_xlfn.LET(_xlpm.d,UPPER(TRIM(CLEAN(SUBSTITUTE(F16981,CHAR(160),"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82" spans="2:11" hidden="1" x14ac:dyDescent="0.25">
      <c r="B16982" s="20">
        <v>46065</v>
      </c>
      <c r="C16982" s="2" t="s">
        <v>1</v>
      </c>
      <c r="D16982" s="2" t="s">
        <v>1198</v>
      </c>
      <c r="E16982" s="2" t="s">
        <v>135</v>
      </c>
      <c r="F16982" s="2" t="s">
        <v>4969</v>
      </c>
      <c r="G16982" s="5">
        <v>100</v>
      </c>
      <c r="H16982" s="5">
        <v>33.5</v>
      </c>
      <c r="I16982" s="5">
        <v>3350</v>
      </c>
      <c r="J16982" s="5">
        <v>20563552.260000028</v>
      </c>
      <c r="K16982" s="3" t="str" cm="1">
        <f t="array" ref="K16982">_xlfn.LET(_xlpm.d,UPPER(TRIM(CLEAN(SUBSTITUTE(F16982,CHAR(160),"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83" spans="2:11" hidden="1" x14ac:dyDescent="0.25">
      <c r="B16983" s="20">
        <v>46065</v>
      </c>
      <c r="C16983" s="2" t="s">
        <v>1</v>
      </c>
      <c r="D16983" s="2" t="s">
        <v>1199</v>
      </c>
      <c r="E16983" s="2" t="s">
        <v>192</v>
      </c>
      <c r="F16983" s="2" t="s">
        <v>4969</v>
      </c>
      <c r="G16983" s="5">
        <v>190</v>
      </c>
      <c r="H16983" s="5">
        <v>33.5</v>
      </c>
      <c r="I16983" s="5">
        <v>6365</v>
      </c>
      <c r="J16983" s="5">
        <v>20569917.260000028</v>
      </c>
      <c r="K16983" s="3" t="str" cm="1">
        <f t="array" ref="K16983">_xlfn.LET(_xlpm.d,UPPER(TRIM(CLEAN(SUBSTITUTE(F16983,CHAR(160),"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84" spans="2:11" hidden="1" x14ac:dyDescent="0.25">
      <c r="B16984" s="20">
        <v>46065</v>
      </c>
      <c r="C16984" s="2" t="s">
        <v>1</v>
      </c>
      <c r="D16984" s="2" t="s">
        <v>1200</v>
      </c>
      <c r="E16984" s="2" t="s">
        <v>149</v>
      </c>
      <c r="F16984" s="2" t="s">
        <v>4969</v>
      </c>
      <c r="G16984" s="5">
        <v>270</v>
      </c>
      <c r="H16984" s="5">
        <v>33.5</v>
      </c>
      <c r="I16984" s="5">
        <v>9045</v>
      </c>
      <c r="J16984" s="5">
        <v>20578962.260000028</v>
      </c>
      <c r="K16984" s="3" t="str" cm="1">
        <f t="array" ref="K16984">_xlfn.LET(_xlpm.d,UPPER(TRIM(CLEAN(SUBSTITUTE(F16984,CHAR(160),"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85" spans="2:11" hidden="1" x14ac:dyDescent="0.25">
      <c r="B16985" s="20">
        <v>46065</v>
      </c>
      <c r="C16985" s="2" t="s">
        <v>1</v>
      </c>
      <c r="D16985" s="2" t="s">
        <v>2356</v>
      </c>
      <c r="E16985" s="2" t="s">
        <v>1634</v>
      </c>
      <c r="F16985" s="2" t="s">
        <v>4969</v>
      </c>
      <c r="G16985" s="5">
        <v>100</v>
      </c>
      <c r="H16985" s="5">
        <v>31.85</v>
      </c>
      <c r="I16985" s="5">
        <v>3185</v>
      </c>
      <c r="J16985" s="5">
        <v>20582147.260000028</v>
      </c>
      <c r="K16985" s="3" t="str" cm="1">
        <f t="array" ref="K16985">_xlfn.LET(_xlpm.d,UPPER(TRIM(CLEAN(SUBSTITUTE(F16985,CHAR(160),"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86" spans="2:11" hidden="1" x14ac:dyDescent="0.25">
      <c r="B16986" s="20">
        <v>46065</v>
      </c>
      <c r="C16986" s="2" t="s">
        <v>1</v>
      </c>
      <c r="D16986" s="2" t="s">
        <v>3918</v>
      </c>
      <c r="E16986" s="2" t="s">
        <v>3</v>
      </c>
      <c r="F16986" s="2" t="s">
        <v>4969</v>
      </c>
      <c r="G16986" s="5">
        <v>100</v>
      </c>
      <c r="H16986" s="5">
        <v>30</v>
      </c>
      <c r="I16986" s="5">
        <v>3000</v>
      </c>
      <c r="J16986" s="5">
        <v>20585147.260000028</v>
      </c>
      <c r="K16986" s="3" t="str" cm="1">
        <f t="array" ref="K16986">_xlfn.LET(_xlpm.d,UPPER(TRIM(CLEAN(SUBSTITUTE(F16986,CHAR(160),"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87" spans="2:11" hidden="1" x14ac:dyDescent="0.25">
      <c r="B16987" s="20">
        <v>46065</v>
      </c>
      <c r="C16987" s="2" t="s">
        <v>1</v>
      </c>
      <c r="D16987" s="2" t="s">
        <v>5797</v>
      </c>
      <c r="E16987" s="2" t="s">
        <v>302</v>
      </c>
      <c r="F16987" s="2" t="s">
        <v>4969</v>
      </c>
      <c r="G16987" s="5">
        <v>150</v>
      </c>
      <c r="H16987" s="5">
        <v>27.8</v>
      </c>
      <c r="I16987" s="5">
        <v>4170</v>
      </c>
      <c r="J16987" s="5">
        <v>20589317.260000028</v>
      </c>
      <c r="K16987" s="3" t="str" cm="1">
        <f t="array" ref="K16987">_xlfn.LET(_xlpm.d,UPPER(TRIM(CLEAN(SUBSTITUTE(F16987,CHAR(160),"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88" spans="2:11" hidden="1" x14ac:dyDescent="0.25">
      <c r="B16988" s="20">
        <v>46065</v>
      </c>
      <c r="C16988" s="2" t="s">
        <v>1</v>
      </c>
      <c r="D16988" s="2" t="s">
        <v>5798</v>
      </c>
      <c r="E16988" s="2" t="s">
        <v>5004</v>
      </c>
      <c r="F16988" s="2" t="s">
        <v>4969</v>
      </c>
      <c r="G16988" s="5">
        <v>27</v>
      </c>
      <c r="H16988" s="5">
        <v>31.8</v>
      </c>
      <c r="I16988" s="5">
        <v>858.6</v>
      </c>
      <c r="J16988" s="5">
        <v>20590175.860000029</v>
      </c>
      <c r="K16988" s="3" t="str" cm="1">
        <f t="array" ref="K16988">_xlfn.LET(_xlpm.d,UPPER(TRIM(CLEAN(SUBSTITUTE(F16988,CHAR(160),"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89" spans="2:11" hidden="1" x14ac:dyDescent="0.25">
      <c r="B16989" s="20">
        <v>46065</v>
      </c>
      <c r="C16989" s="2" t="s">
        <v>1</v>
      </c>
      <c r="D16989" s="2" t="s">
        <v>4027</v>
      </c>
      <c r="E16989" s="2" t="s">
        <v>2983</v>
      </c>
      <c r="F16989" s="2" t="s">
        <v>5796</v>
      </c>
      <c r="G16989" s="5">
        <v>70</v>
      </c>
      <c r="H16989" s="5">
        <v>31</v>
      </c>
      <c r="I16989" s="5">
        <v>2170</v>
      </c>
      <c r="J16989" s="5">
        <v>20592345.860000029</v>
      </c>
      <c r="K16989" s="3" t="str" cm="1">
        <f t="array" ref="K16989">_xlfn.LET(_xlpm.d,UPPER(TRIM(CLEAN(SUBSTITUTE(F16989,CHAR(160),"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90" spans="2:11" hidden="1" x14ac:dyDescent="0.25">
      <c r="B16990" s="20">
        <v>46065</v>
      </c>
      <c r="C16990" s="2" t="s">
        <v>1</v>
      </c>
      <c r="D16990" s="2" t="s">
        <v>4029</v>
      </c>
      <c r="E16990" s="2" t="s">
        <v>964</v>
      </c>
      <c r="F16990" s="2" t="s">
        <v>5796</v>
      </c>
      <c r="G16990" s="5">
        <v>40</v>
      </c>
      <c r="H16990" s="5">
        <v>31</v>
      </c>
      <c r="I16990" s="5">
        <v>1240</v>
      </c>
      <c r="J16990" s="5">
        <v>20593585.860000029</v>
      </c>
      <c r="K16990" s="3" t="str" cm="1">
        <f t="array" ref="K16990">_xlfn.LET(_xlpm.d,UPPER(TRIM(CLEAN(SUBSTITUTE(F16990,CHAR(160),"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91" spans="2:11" hidden="1" x14ac:dyDescent="0.25">
      <c r="B16991" s="20">
        <v>46065</v>
      </c>
      <c r="C16991" s="2" t="s">
        <v>1</v>
      </c>
      <c r="D16991" s="2" t="s">
        <v>5799</v>
      </c>
      <c r="E16991" s="2" t="s">
        <v>16</v>
      </c>
      <c r="F16991" s="2" t="s">
        <v>4969</v>
      </c>
      <c r="G16991" s="5">
        <v>200</v>
      </c>
      <c r="H16991" s="5">
        <v>33.5</v>
      </c>
      <c r="I16991" s="5">
        <v>6700</v>
      </c>
      <c r="J16991" s="5">
        <v>20600285.860000029</v>
      </c>
      <c r="K16991" s="3" t="str" cm="1">
        <f t="array" ref="K16991">_xlfn.LET(_xlpm.d,UPPER(TRIM(CLEAN(SUBSTITUTE(F16991,CHAR(160),"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92" spans="2:11" hidden="1" x14ac:dyDescent="0.25">
      <c r="B16992" s="20">
        <v>46066</v>
      </c>
      <c r="C16992" s="2" t="s">
        <v>1</v>
      </c>
      <c r="D16992" s="2" t="s">
        <v>1201</v>
      </c>
      <c r="E16992" s="2" t="s">
        <v>236</v>
      </c>
      <c r="F16992" s="2" t="s">
        <v>4969</v>
      </c>
      <c r="G16992" s="5">
        <v>270</v>
      </c>
      <c r="H16992" s="5">
        <v>33.5</v>
      </c>
      <c r="I16992" s="5">
        <v>9045</v>
      </c>
      <c r="J16992" s="5">
        <v>20609330.860000029</v>
      </c>
      <c r="K16992" s="3" t="str" cm="1">
        <f t="array" ref="K16992">_xlfn.LET(_xlpm.d,UPPER(TRIM(CLEAN(SUBSTITUTE(F16992,CHAR(160),"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93" spans="2:11" hidden="1" x14ac:dyDescent="0.25">
      <c r="B16993" s="20">
        <v>46066</v>
      </c>
      <c r="C16993" s="2" t="s">
        <v>1</v>
      </c>
      <c r="D16993" s="2" t="s">
        <v>1202</v>
      </c>
      <c r="E16993" s="2" t="s">
        <v>154</v>
      </c>
      <c r="F16993" s="2" t="s">
        <v>4969</v>
      </c>
      <c r="G16993" s="5">
        <v>420</v>
      </c>
      <c r="H16993" s="5">
        <v>33.5</v>
      </c>
      <c r="I16993" s="5">
        <v>14070</v>
      </c>
      <c r="J16993" s="5">
        <v>20623400.860000029</v>
      </c>
      <c r="K16993" s="3" t="str" cm="1">
        <f t="array" ref="K16993">_xlfn.LET(_xlpm.d,UPPER(TRIM(CLEAN(SUBSTITUTE(F16993,CHAR(160),"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94" spans="2:11" hidden="1" x14ac:dyDescent="0.25">
      <c r="B16994" s="20">
        <v>46066</v>
      </c>
      <c r="C16994" s="2" t="s">
        <v>1</v>
      </c>
      <c r="D16994" s="2" t="s">
        <v>3491</v>
      </c>
      <c r="E16994" s="2" t="s">
        <v>259</v>
      </c>
      <c r="F16994" s="2" t="s">
        <v>5226</v>
      </c>
      <c r="G16994" s="5">
        <v>200</v>
      </c>
      <c r="H16994" s="5">
        <v>33.5</v>
      </c>
      <c r="I16994" s="5">
        <v>6700</v>
      </c>
      <c r="J16994" s="5">
        <v>20630100.860000029</v>
      </c>
      <c r="K16994" s="3" t="str" cm="1">
        <f t="array" ref="K16994">_xlfn.LET(_xlpm.d,UPPER(TRIM(CLEAN(SUBSTITUTE(F16994,CHAR(160),"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95" spans="2:11" hidden="1" x14ac:dyDescent="0.25">
      <c r="B16995" s="20">
        <v>46066</v>
      </c>
      <c r="C16995" s="2" t="s">
        <v>1</v>
      </c>
      <c r="D16995" s="2" t="s">
        <v>1203</v>
      </c>
      <c r="E16995" s="2" t="s">
        <v>238</v>
      </c>
      <c r="F16995" s="2" t="s">
        <v>4969</v>
      </c>
      <c r="G16995" s="5">
        <v>210</v>
      </c>
      <c r="H16995" s="5">
        <v>33.5</v>
      </c>
      <c r="I16995" s="5">
        <v>7035</v>
      </c>
      <c r="J16995" s="5">
        <v>20637135.860000029</v>
      </c>
      <c r="K16995" s="3" t="str" cm="1">
        <f t="array" ref="K16995">_xlfn.LET(_xlpm.d,UPPER(TRIM(CLEAN(SUBSTITUTE(F16995,CHAR(160),"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96" spans="2:11" hidden="1" x14ac:dyDescent="0.25">
      <c r="B16996" s="20">
        <v>46066</v>
      </c>
      <c r="C16996" s="2" t="s">
        <v>1</v>
      </c>
      <c r="D16996" s="2" t="s">
        <v>2357</v>
      </c>
      <c r="E16996" s="2" t="s">
        <v>78</v>
      </c>
      <c r="F16996" s="2" t="s">
        <v>4969</v>
      </c>
      <c r="G16996" s="5">
        <v>100</v>
      </c>
      <c r="H16996" s="5">
        <v>33.5</v>
      </c>
      <c r="I16996" s="5">
        <v>3350</v>
      </c>
      <c r="J16996" s="5">
        <v>20640485.860000029</v>
      </c>
      <c r="K16996" s="3" t="str" cm="1">
        <f t="array" ref="K16996">_xlfn.LET(_xlpm.d,UPPER(TRIM(CLEAN(SUBSTITUTE(F16996,CHAR(160),"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97" spans="2:11" hidden="1" x14ac:dyDescent="0.25">
      <c r="B16997" s="20">
        <v>46066</v>
      </c>
      <c r="C16997" s="2" t="s">
        <v>1</v>
      </c>
      <c r="D16997" s="2" t="s">
        <v>2358</v>
      </c>
      <c r="E16997" s="2" t="s">
        <v>232</v>
      </c>
      <c r="F16997" s="2" t="s">
        <v>4969</v>
      </c>
      <c r="G16997" s="5">
        <v>80</v>
      </c>
      <c r="H16997" s="5">
        <v>33.5</v>
      </c>
      <c r="I16997" s="5">
        <v>2680</v>
      </c>
      <c r="J16997" s="5">
        <v>20643165.860000029</v>
      </c>
      <c r="K16997" s="3" t="str" cm="1">
        <f t="array" ref="K16997">_xlfn.LET(_xlpm.d,UPPER(TRIM(CLEAN(SUBSTITUTE(F16997,CHAR(160),"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98" spans="2:11" hidden="1" x14ac:dyDescent="0.25">
      <c r="B16998" s="20">
        <v>46066</v>
      </c>
      <c r="C16998" s="2" t="s">
        <v>1</v>
      </c>
      <c r="D16998" s="2" t="s">
        <v>406</v>
      </c>
      <c r="E16998" s="2" t="s">
        <v>241</v>
      </c>
      <c r="F16998" s="2" t="s">
        <v>4969</v>
      </c>
      <c r="G16998" s="5">
        <v>150</v>
      </c>
      <c r="H16998" s="5">
        <v>33.5</v>
      </c>
      <c r="I16998" s="5">
        <v>5025</v>
      </c>
      <c r="J16998" s="5">
        <v>20648190.860000029</v>
      </c>
      <c r="K16998" s="3" t="str" cm="1">
        <f t="array" ref="K16998">_xlfn.LET(_xlpm.d,UPPER(TRIM(CLEAN(SUBSTITUTE(F16998,CHAR(160),"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6999" spans="2:11" hidden="1" x14ac:dyDescent="0.25">
      <c r="B16999" s="20">
        <v>46066</v>
      </c>
      <c r="C16999" s="2" t="s">
        <v>1</v>
      </c>
      <c r="D16999" s="2" t="s">
        <v>3492</v>
      </c>
      <c r="E16999" s="2" t="s">
        <v>286</v>
      </c>
      <c r="F16999" s="2" t="s">
        <v>4969</v>
      </c>
      <c r="G16999" s="5">
        <v>310</v>
      </c>
      <c r="H16999" s="5">
        <v>33.5</v>
      </c>
      <c r="I16999" s="5">
        <v>10385</v>
      </c>
      <c r="J16999" s="5">
        <v>20658575.860000029</v>
      </c>
      <c r="K16999" s="3" t="str" cm="1">
        <f t="array" ref="K16999">_xlfn.LET(_xlpm.d,UPPER(TRIM(CLEAN(SUBSTITUTE(F16999,CHAR(160),"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00" spans="2:11" hidden="1" x14ac:dyDescent="0.25">
      <c r="B17000" s="20">
        <v>46066</v>
      </c>
      <c r="C17000" s="2" t="s">
        <v>1</v>
      </c>
      <c r="D17000" s="2" t="s">
        <v>5800</v>
      </c>
      <c r="E17000" s="2" t="s">
        <v>6</v>
      </c>
      <c r="F17000" s="2" t="s">
        <v>4969</v>
      </c>
      <c r="G17000" s="5">
        <v>80</v>
      </c>
      <c r="H17000" s="5">
        <v>33.99</v>
      </c>
      <c r="I17000" s="5">
        <v>2719.2</v>
      </c>
      <c r="J17000" s="5">
        <v>20661295.060000028</v>
      </c>
      <c r="K17000" s="3" t="str" cm="1">
        <f t="array" ref="K17000">_xlfn.LET(_xlpm.d,UPPER(TRIM(CLEAN(SUBSTITUTE(F17000,CHAR(160),"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01" spans="2:11" hidden="1" x14ac:dyDescent="0.25">
      <c r="B17001" s="20">
        <v>46066</v>
      </c>
      <c r="C17001" s="2" t="s">
        <v>1</v>
      </c>
      <c r="D17001" s="2" t="s">
        <v>2359</v>
      </c>
      <c r="E17001" s="2" t="s">
        <v>195</v>
      </c>
      <c r="F17001" s="2" t="s">
        <v>4969</v>
      </c>
      <c r="G17001" s="5">
        <v>120</v>
      </c>
      <c r="H17001" s="5">
        <v>33.5</v>
      </c>
      <c r="I17001" s="5">
        <v>4020</v>
      </c>
      <c r="J17001" s="5">
        <v>20665315.060000028</v>
      </c>
      <c r="K17001" s="3" t="str" cm="1">
        <f t="array" ref="K17001">_xlfn.LET(_xlpm.d,UPPER(TRIM(CLEAN(SUBSTITUTE(F17001,CHAR(160),"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02" spans="2:11" hidden="1" x14ac:dyDescent="0.25">
      <c r="B17002" s="20">
        <v>46066</v>
      </c>
      <c r="C17002" s="2" t="s">
        <v>1</v>
      </c>
      <c r="D17002" s="2" t="s">
        <v>2360</v>
      </c>
      <c r="E17002" s="2" t="s">
        <v>234</v>
      </c>
      <c r="F17002" s="2" t="s">
        <v>4969</v>
      </c>
      <c r="G17002" s="5">
        <v>200</v>
      </c>
      <c r="H17002" s="5">
        <v>33.5</v>
      </c>
      <c r="I17002" s="5">
        <v>6700</v>
      </c>
      <c r="J17002" s="5">
        <v>20672015.060000028</v>
      </c>
      <c r="K17002" s="3" t="str" cm="1">
        <f t="array" ref="K17002">_xlfn.LET(_xlpm.d,UPPER(TRIM(CLEAN(SUBSTITUTE(F17002,CHAR(160),"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03" spans="2:11" hidden="1" x14ac:dyDescent="0.25">
      <c r="B17003" s="20">
        <v>46066</v>
      </c>
      <c r="C17003" s="2" t="s">
        <v>1</v>
      </c>
      <c r="D17003" s="2" t="s">
        <v>82</v>
      </c>
      <c r="E17003" s="2" t="s">
        <v>43</v>
      </c>
      <c r="F17003" s="2" t="s">
        <v>4969</v>
      </c>
      <c r="G17003" s="5">
        <v>40</v>
      </c>
      <c r="H17003" s="5">
        <v>28.95</v>
      </c>
      <c r="I17003" s="5">
        <v>1158</v>
      </c>
      <c r="J17003" s="5">
        <v>20673173.060000028</v>
      </c>
      <c r="K17003" s="3" t="str" cm="1">
        <f t="array" ref="K17003">_xlfn.LET(_xlpm.d,UPPER(TRIM(CLEAN(SUBSTITUTE(F17003,CHAR(160),"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04" spans="2:11" hidden="1" x14ac:dyDescent="0.25">
      <c r="B17004" s="20">
        <v>46066</v>
      </c>
      <c r="C17004" s="2" t="s">
        <v>1</v>
      </c>
      <c r="D17004" s="2" t="s">
        <v>1204</v>
      </c>
      <c r="E17004" s="2" t="s">
        <v>307</v>
      </c>
      <c r="F17004" s="2" t="s">
        <v>4969</v>
      </c>
      <c r="G17004" s="5">
        <v>600</v>
      </c>
      <c r="H17004" s="5">
        <v>33.5</v>
      </c>
      <c r="I17004" s="5">
        <v>20100</v>
      </c>
      <c r="J17004" s="5">
        <v>20693273.060000028</v>
      </c>
      <c r="K17004" s="3" t="str" cm="1">
        <f t="array" ref="K17004">_xlfn.LET(_xlpm.d,UPPER(TRIM(CLEAN(SUBSTITUTE(F17004,CHAR(160),"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05" spans="2:11" hidden="1" x14ac:dyDescent="0.25">
      <c r="B17005" s="20">
        <v>46067</v>
      </c>
      <c r="C17005" s="2" t="s">
        <v>1</v>
      </c>
      <c r="D17005" s="2" t="s">
        <v>1205</v>
      </c>
      <c r="E17005" s="2" t="s">
        <v>874</v>
      </c>
      <c r="F17005" s="2" t="s">
        <v>4969</v>
      </c>
      <c r="G17005" s="5">
        <v>650</v>
      </c>
      <c r="H17005" s="5">
        <v>25.95</v>
      </c>
      <c r="I17005" s="5">
        <v>16867.5</v>
      </c>
      <c r="J17005" s="5">
        <v>20710140.560000028</v>
      </c>
      <c r="K17005" s="3" t="str" cm="1">
        <f t="array" ref="K17005">_xlfn.LET(_xlpm.d,UPPER(TRIM(CLEAN(SUBSTITUTE(F17005,CHAR(160),"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06" spans="2:11" hidden="1" x14ac:dyDescent="0.25">
      <c r="B17006" s="20">
        <v>46069</v>
      </c>
      <c r="C17006" s="2" t="s">
        <v>1</v>
      </c>
      <c r="D17006" s="2" t="s">
        <v>465</v>
      </c>
      <c r="E17006" s="2" t="s">
        <v>243</v>
      </c>
      <c r="F17006" s="2" t="s">
        <v>4969</v>
      </c>
      <c r="G17006" s="5">
        <v>250</v>
      </c>
      <c r="H17006" s="5">
        <v>33.5</v>
      </c>
      <c r="I17006" s="5">
        <v>8375</v>
      </c>
      <c r="J17006" s="5">
        <v>20718515.560000028</v>
      </c>
      <c r="K17006" s="3" t="str" cm="1">
        <f t="array" ref="K17006">_xlfn.LET(_xlpm.d,UPPER(TRIM(CLEAN(SUBSTITUTE(F17006,CHAR(160),"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07" spans="2:11" hidden="1" x14ac:dyDescent="0.25">
      <c r="B17007" s="20">
        <v>46069</v>
      </c>
      <c r="C17007" s="2" t="s">
        <v>1</v>
      </c>
      <c r="D17007" s="2" t="s">
        <v>5801</v>
      </c>
      <c r="E17007" s="2" t="s">
        <v>3</v>
      </c>
      <c r="F17007" s="2" t="s">
        <v>4969</v>
      </c>
      <c r="G17007" s="5">
        <v>50</v>
      </c>
      <c r="H17007" s="5">
        <v>31.8</v>
      </c>
      <c r="I17007" s="5">
        <v>1590</v>
      </c>
      <c r="J17007" s="5">
        <v>20720105.560000028</v>
      </c>
      <c r="K17007" s="3" t="str" cm="1">
        <f t="array" ref="K17007">_xlfn.LET(_xlpm.d,UPPER(TRIM(CLEAN(SUBSTITUTE(F17007,CHAR(160),"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08" spans="2:11" hidden="1" x14ac:dyDescent="0.25">
      <c r="B17008" s="20">
        <v>46069</v>
      </c>
      <c r="C17008" s="2" t="s">
        <v>1</v>
      </c>
      <c r="D17008" s="2" t="s">
        <v>5802</v>
      </c>
      <c r="E17008" s="2" t="s">
        <v>5004</v>
      </c>
      <c r="F17008" s="2" t="s">
        <v>4969</v>
      </c>
      <c r="G17008" s="5">
        <v>15</v>
      </c>
      <c r="H17008" s="5">
        <v>31.8</v>
      </c>
      <c r="I17008" s="5">
        <v>477</v>
      </c>
      <c r="J17008" s="5">
        <v>20720582.560000028</v>
      </c>
      <c r="K17008" s="3" t="str" cm="1">
        <f t="array" ref="K17008">_xlfn.LET(_xlpm.d,UPPER(TRIM(CLEAN(SUBSTITUTE(F17008,CHAR(160),"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09" spans="2:11" hidden="1" x14ac:dyDescent="0.25">
      <c r="B17009" s="20">
        <v>46069</v>
      </c>
      <c r="C17009" s="2" t="s">
        <v>1</v>
      </c>
      <c r="D17009" s="2" t="s">
        <v>3493</v>
      </c>
      <c r="E17009" s="2" t="s">
        <v>25</v>
      </c>
      <c r="F17009" s="2" t="s">
        <v>4969</v>
      </c>
      <c r="G17009" s="5">
        <v>10</v>
      </c>
      <c r="H17009" s="5">
        <v>28.55</v>
      </c>
      <c r="I17009" s="5">
        <v>285.5</v>
      </c>
      <c r="J17009" s="5">
        <v>20720868.060000028</v>
      </c>
      <c r="K17009" s="3" t="str" cm="1">
        <f t="array" ref="K17009">_xlfn.LET(_xlpm.d,UPPER(TRIM(CLEAN(SUBSTITUTE(F17009,CHAR(160),"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10" spans="2:11" hidden="1" x14ac:dyDescent="0.25">
      <c r="B17010" s="20">
        <v>46069</v>
      </c>
      <c r="C17010" s="2" t="s">
        <v>1</v>
      </c>
      <c r="D17010" s="2" t="s">
        <v>5803</v>
      </c>
      <c r="E17010" s="2" t="s">
        <v>246</v>
      </c>
      <c r="F17010" s="2" t="s">
        <v>5226</v>
      </c>
      <c r="G17010" s="5">
        <v>140</v>
      </c>
      <c r="H17010" s="5">
        <v>33.5</v>
      </c>
      <c r="I17010" s="5">
        <v>4690</v>
      </c>
      <c r="J17010" s="5">
        <v>20725558.060000028</v>
      </c>
      <c r="K17010" s="3" t="str" cm="1">
        <f t="array" ref="K17010">_xlfn.LET(_xlpm.d,UPPER(TRIM(CLEAN(SUBSTITUTE(F17010,CHAR(160),"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11" spans="2:11" hidden="1" x14ac:dyDescent="0.25">
      <c r="B17011" s="20">
        <v>46069</v>
      </c>
      <c r="C17011" s="2" t="s">
        <v>1</v>
      </c>
      <c r="D17011" s="2" t="s">
        <v>4751</v>
      </c>
      <c r="E17011" s="2" t="s">
        <v>241</v>
      </c>
      <c r="F17011" s="2" t="s">
        <v>4969</v>
      </c>
      <c r="G17011" s="5">
        <v>110</v>
      </c>
      <c r="H17011" s="5">
        <v>33.5</v>
      </c>
      <c r="I17011" s="5">
        <v>3685</v>
      </c>
      <c r="J17011" s="5">
        <v>20729243.060000028</v>
      </c>
      <c r="K17011" s="3" t="str" cm="1">
        <f t="array" ref="K17011">_xlfn.LET(_xlpm.d,UPPER(TRIM(CLEAN(SUBSTITUTE(F17011,CHAR(160),"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12" spans="2:11" hidden="1" x14ac:dyDescent="0.25">
      <c r="B17012" s="20">
        <v>46069</v>
      </c>
      <c r="C17012" s="2" t="s">
        <v>1</v>
      </c>
      <c r="D17012" s="2" t="s">
        <v>2361</v>
      </c>
      <c r="E17012" s="2" t="s">
        <v>248</v>
      </c>
      <c r="F17012" s="2" t="s">
        <v>4969</v>
      </c>
      <c r="G17012" s="5">
        <v>200</v>
      </c>
      <c r="H17012" s="5">
        <v>33.5</v>
      </c>
      <c r="I17012" s="5">
        <v>6700</v>
      </c>
      <c r="J17012" s="5">
        <v>20735943.060000028</v>
      </c>
      <c r="K17012" s="3" t="str" cm="1">
        <f t="array" ref="K17012">_xlfn.LET(_xlpm.d,UPPER(TRIM(CLEAN(SUBSTITUTE(F17012,CHAR(160),"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13" spans="2:11" hidden="1" x14ac:dyDescent="0.25">
      <c r="B17013" s="20">
        <v>46069</v>
      </c>
      <c r="C17013" s="2" t="s">
        <v>1</v>
      </c>
      <c r="D17013" s="2" t="s">
        <v>5804</v>
      </c>
      <c r="E17013" s="2" t="s">
        <v>251</v>
      </c>
      <c r="F17013" s="2" t="s">
        <v>4969</v>
      </c>
      <c r="G17013" s="5">
        <v>150</v>
      </c>
      <c r="H17013" s="5">
        <v>33.5</v>
      </c>
      <c r="I17013" s="5">
        <v>5025</v>
      </c>
      <c r="J17013" s="5">
        <v>20740968.060000028</v>
      </c>
      <c r="K17013" s="3" t="str" cm="1">
        <f t="array" ref="K17013">_xlfn.LET(_xlpm.d,UPPER(TRIM(CLEAN(SUBSTITUTE(F17013,CHAR(160),"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14" spans="2:11" hidden="1" x14ac:dyDescent="0.25">
      <c r="B17014" s="20">
        <v>46070</v>
      </c>
      <c r="C17014" s="2" t="s">
        <v>1</v>
      </c>
      <c r="D17014" s="2" t="s">
        <v>466</v>
      </c>
      <c r="E17014" s="2" t="s">
        <v>276</v>
      </c>
      <c r="F17014" s="2" t="s">
        <v>4969</v>
      </c>
      <c r="G17014" s="5">
        <v>120</v>
      </c>
      <c r="H17014" s="5">
        <v>33.5</v>
      </c>
      <c r="I17014" s="5">
        <v>4020</v>
      </c>
      <c r="J17014" s="5">
        <v>20744988.060000028</v>
      </c>
      <c r="K17014" s="3" t="str" cm="1">
        <f t="array" ref="K17014">_xlfn.LET(_xlpm.d,UPPER(TRIM(CLEAN(SUBSTITUTE(F17014,CHAR(160),"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15" spans="2:11" hidden="1" x14ac:dyDescent="0.25">
      <c r="B17015" s="20">
        <v>46070</v>
      </c>
      <c r="C17015" s="2" t="s">
        <v>1</v>
      </c>
      <c r="D17015" s="2" t="s">
        <v>161</v>
      </c>
      <c r="E17015" s="2" t="s">
        <v>162</v>
      </c>
      <c r="F17015" s="2" t="s">
        <v>4969</v>
      </c>
      <c r="G17015" s="5">
        <v>350</v>
      </c>
      <c r="H17015" s="5">
        <v>33.5</v>
      </c>
      <c r="I17015" s="5">
        <v>11725</v>
      </c>
      <c r="J17015" s="5">
        <v>20756713.060000028</v>
      </c>
      <c r="K17015" s="3" t="str" cm="1">
        <f t="array" ref="K17015">_xlfn.LET(_xlpm.d,UPPER(TRIM(CLEAN(SUBSTITUTE(F17015,CHAR(160),"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16" spans="2:11" hidden="1" x14ac:dyDescent="0.25">
      <c r="B17016" s="20">
        <v>46070</v>
      </c>
      <c r="C17016" s="2" t="s">
        <v>1</v>
      </c>
      <c r="D17016" s="2" t="s">
        <v>163</v>
      </c>
      <c r="E17016" s="2" t="s">
        <v>78</v>
      </c>
      <c r="F17016" s="2" t="s">
        <v>4969</v>
      </c>
      <c r="G17016" s="5">
        <v>130</v>
      </c>
      <c r="H17016" s="5">
        <v>33.5</v>
      </c>
      <c r="I17016" s="5">
        <v>4355</v>
      </c>
      <c r="J17016" s="5">
        <v>20761068.060000028</v>
      </c>
      <c r="K17016" s="3" t="str" cm="1">
        <f t="array" ref="K17016">_xlfn.LET(_xlpm.d,UPPER(TRIM(CLEAN(SUBSTITUTE(F17016,CHAR(160),"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17" spans="2:11" hidden="1" x14ac:dyDescent="0.25">
      <c r="B17017" s="20">
        <v>46070</v>
      </c>
      <c r="C17017" s="2" t="s">
        <v>1</v>
      </c>
      <c r="D17017" s="2" t="s">
        <v>467</v>
      </c>
      <c r="E17017" s="2" t="s">
        <v>266</v>
      </c>
      <c r="F17017" s="2" t="s">
        <v>4969</v>
      </c>
      <c r="G17017" s="5">
        <v>180</v>
      </c>
      <c r="H17017" s="5">
        <v>33.5</v>
      </c>
      <c r="I17017" s="5">
        <v>6030</v>
      </c>
      <c r="J17017" s="5">
        <v>20767098.060000028</v>
      </c>
      <c r="K17017" s="3" t="str" cm="1">
        <f t="array" ref="K17017">_xlfn.LET(_xlpm.d,UPPER(TRIM(CLEAN(SUBSTITUTE(F17017,CHAR(160),"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18" spans="2:11" hidden="1" x14ac:dyDescent="0.25">
      <c r="B17018" s="20">
        <v>46070</v>
      </c>
      <c r="C17018" s="2" t="s">
        <v>1</v>
      </c>
      <c r="D17018" s="2" t="s">
        <v>468</v>
      </c>
      <c r="E17018" s="2" t="s">
        <v>141</v>
      </c>
      <c r="F17018" s="2" t="s">
        <v>4969</v>
      </c>
      <c r="G17018" s="5">
        <v>270</v>
      </c>
      <c r="H17018" s="5">
        <v>33.5</v>
      </c>
      <c r="I17018" s="5">
        <v>9045</v>
      </c>
      <c r="J17018" s="5">
        <v>20776143.060000028</v>
      </c>
      <c r="K17018" s="3" t="str" cm="1">
        <f t="array" ref="K17018">_xlfn.LET(_xlpm.d,UPPER(TRIM(CLEAN(SUBSTITUTE(F17018,CHAR(160),"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19" spans="2:11" hidden="1" x14ac:dyDescent="0.25">
      <c r="B17019" s="20">
        <v>46070</v>
      </c>
      <c r="C17019" s="2" t="s">
        <v>1</v>
      </c>
      <c r="D17019" s="2" t="s">
        <v>164</v>
      </c>
      <c r="E17019" s="2" t="s">
        <v>165</v>
      </c>
      <c r="F17019" s="2" t="s">
        <v>4969</v>
      </c>
      <c r="G17019" s="5">
        <v>140</v>
      </c>
      <c r="H17019" s="5">
        <v>33.5</v>
      </c>
      <c r="I17019" s="5">
        <v>4690</v>
      </c>
      <c r="J17019" s="5">
        <v>20780833.060000028</v>
      </c>
      <c r="K17019" s="3" t="str" cm="1">
        <f t="array" ref="K17019">_xlfn.LET(_xlpm.d,UPPER(TRIM(CLEAN(SUBSTITUTE(F17019,CHAR(160),"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20" spans="2:11" hidden="1" x14ac:dyDescent="0.25">
      <c r="B17020" s="20">
        <v>46070</v>
      </c>
      <c r="C17020" s="2" t="s">
        <v>1</v>
      </c>
      <c r="D17020" s="2" t="s">
        <v>213</v>
      </c>
      <c r="E17020" s="2" t="s">
        <v>214</v>
      </c>
      <c r="F17020" s="2" t="s">
        <v>4969</v>
      </c>
      <c r="G17020" s="5">
        <v>220</v>
      </c>
      <c r="H17020" s="5">
        <v>33.5</v>
      </c>
      <c r="I17020" s="5">
        <v>7370</v>
      </c>
      <c r="J17020" s="5">
        <v>20788203.060000028</v>
      </c>
      <c r="K17020" s="3" t="str" cm="1">
        <f t="array" ref="K17020">_xlfn.LET(_xlpm.d,UPPER(TRIM(CLEAN(SUBSTITUTE(F17020,CHAR(160),"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21" spans="2:11" hidden="1" x14ac:dyDescent="0.25">
      <c r="B17021" s="20">
        <v>46070</v>
      </c>
      <c r="C17021" s="2" t="s">
        <v>1</v>
      </c>
      <c r="D17021" s="2" t="s">
        <v>3494</v>
      </c>
      <c r="E17021" s="2" t="s">
        <v>796</v>
      </c>
      <c r="F17021" s="2" t="s">
        <v>4969</v>
      </c>
      <c r="G17021" s="5">
        <v>100</v>
      </c>
      <c r="H17021" s="5">
        <v>29.99</v>
      </c>
      <c r="I17021" s="5">
        <v>2999</v>
      </c>
      <c r="J17021" s="5">
        <v>20791202.060000028</v>
      </c>
      <c r="K17021" s="3" t="str" cm="1">
        <f t="array" ref="K17021">_xlfn.LET(_xlpm.d,UPPER(TRIM(CLEAN(SUBSTITUTE(F17021,CHAR(160),"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22" spans="2:11" hidden="1" x14ac:dyDescent="0.25">
      <c r="B17022" s="20">
        <v>46070</v>
      </c>
      <c r="C17022" s="2" t="s">
        <v>1</v>
      </c>
      <c r="D17022" s="2" t="s">
        <v>2362</v>
      </c>
      <c r="E17022" s="2" t="s">
        <v>50</v>
      </c>
      <c r="F17022" s="2" t="s">
        <v>4969</v>
      </c>
      <c r="G17022" s="5">
        <v>150</v>
      </c>
      <c r="H17022" s="5">
        <v>30</v>
      </c>
      <c r="I17022" s="5">
        <v>4500</v>
      </c>
      <c r="J17022" s="5">
        <v>20795702.060000028</v>
      </c>
      <c r="K17022" s="3" t="str" cm="1">
        <f t="array" ref="K17022">_xlfn.LET(_xlpm.d,UPPER(TRIM(CLEAN(SUBSTITUTE(F17022,CHAR(160),"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23" spans="2:11" hidden="1" x14ac:dyDescent="0.25">
      <c r="B17023" s="20">
        <v>46070</v>
      </c>
      <c r="C17023" s="2" t="s">
        <v>1</v>
      </c>
      <c r="D17023" s="2" t="s">
        <v>469</v>
      </c>
      <c r="E17023" s="2" t="s">
        <v>158</v>
      </c>
      <c r="F17023" s="2" t="s">
        <v>4969</v>
      </c>
      <c r="G17023" s="5">
        <v>120</v>
      </c>
      <c r="H17023" s="5">
        <v>33.5</v>
      </c>
      <c r="I17023" s="5">
        <v>4020</v>
      </c>
      <c r="J17023" s="5">
        <v>20799722.060000028</v>
      </c>
      <c r="K17023" s="3" t="str" cm="1">
        <f t="array" ref="K17023">_xlfn.LET(_xlpm.d,UPPER(TRIM(CLEAN(SUBSTITUTE(F17023,CHAR(160),"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24" spans="2:11" hidden="1" x14ac:dyDescent="0.25">
      <c r="B17024" s="20">
        <v>46071</v>
      </c>
      <c r="C17024" s="2" t="s">
        <v>1</v>
      </c>
      <c r="D17024" s="2" t="s">
        <v>3495</v>
      </c>
      <c r="E17024" s="2" t="s">
        <v>143</v>
      </c>
      <c r="F17024" s="2" t="s">
        <v>4969</v>
      </c>
      <c r="G17024" s="5">
        <v>450</v>
      </c>
      <c r="H17024" s="5">
        <v>33.5</v>
      </c>
      <c r="I17024" s="5">
        <v>15075</v>
      </c>
      <c r="J17024" s="5">
        <v>20814797.060000028</v>
      </c>
      <c r="K17024" s="3" t="str" cm="1">
        <f t="array" ref="K17024">_xlfn.LET(_xlpm.d,UPPER(TRIM(CLEAN(SUBSTITUTE(F17024,CHAR(160),"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25" spans="2:11" hidden="1" x14ac:dyDescent="0.25">
      <c r="B17025" s="20">
        <v>46071</v>
      </c>
      <c r="C17025" s="2" t="s">
        <v>1</v>
      </c>
      <c r="D17025" s="2" t="s">
        <v>5805</v>
      </c>
      <c r="E17025" s="2" t="s">
        <v>61</v>
      </c>
      <c r="F17025" s="2" t="s">
        <v>4969</v>
      </c>
      <c r="G17025" s="5">
        <v>60</v>
      </c>
      <c r="H17025" s="5">
        <v>31.2</v>
      </c>
      <c r="I17025" s="5">
        <v>1872</v>
      </c>
      <c r="J17025" s="5">
        <v>20816669.060000028</v>
      </c>
      <c r="K17025" s="3" t="str" cm="1">
        <f t="array" ref="K17025">_xlfn.LET(_xlpm.d,UPPER(TRIM(CLEAN(SUBSTITUTE(F17025,CHAR(160),"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26" spans="2:11" hidden="1" x14ac:dyDescent="0.25">
      <c r="B17026" s="20">
        <v>46071</v>
      </c>
      <c r="C17026" s="2" t="s">
        <v>1</v>
      </c>
      <c r="D17026" s="2" t="s">
        <v>4298</v>
      </c>
      <c r="E17026" s="2" t="s">
        <v>6</v>
      </c>
      <c r="F17026" s="2" t="s">
        <v>4969</v>
      </c>
      <c r="G17026" s="5">
        <v>80</v>
      </c>
      <c r="H17026" s="5">
        <v>33.99</v>
      </c>
      <c r="I17026" s="5">
        <v>2719.2</v>
      </c>
      <c r="J17026" s="5">
        <v>20819388.260000028</v>
      </c>
      <c r="K17026" s="3" t="str" cm="1">
        <f t="array" ref="K17026">_xlfn.LET(_xlpm.d,UPPER(TRIM(CLEAN(SUBSTITUTE(F17026,CHAR(160),"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27" spans="2:11" hidden="1" x14ac:dyDescent="0.25">
      <c r="B17027" s="20">
        <v>46071</v>
      </c>
      <c r="C17027" s="2" t="s">
        <v>1</v>
      </c>
      <c r="D17027" s="2" t="s">
        <v>5806</v>
      </c>
      <c r="E17027" s="2" t="s">
        <v>491</v>
      </c>
      <c r="F17027" s="2" t="s">
        <v>4969</v>
      </c>
      <c r="G17027" s="5">
        <v>198</v>
      </c>
      <c r="H17027" s="5">
        <v>31.85</v>
      </c>
      <c r="I17027" s="5">
        <v>6306.3</v>
      </c>
      <c r="J17027" s="5">
        <v>20825694.560000028</v>
      </c>
      <c r="K17027" s="3" t="str" cm="1">
        <f t="array" ref="K17027">_xlfn.LET(_xlpm.d,UPPER(TRIM(CLEAN(SUBSTITUTE(F17027,CHAR(160),"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28" spans="2:11" hidden="1" x14ac:dyDescent="0.25">
      <c r="B17028" s="20">
        <v>46071</v>
      </c>
      <c r="C17028" s="2" t="s">
        <v>1</v>
      </c>
      <c r="D17028" s="2" t="s">
        <v>5807</v>
      </c>
      <c r="E17028" s="2" t="s">
        <v>268</v>
      </c>
      <c r="F17028" s="2" t="s">
        <v>4969</v>
      </c>
      <c r="G17028" s="5">
        <v>500</v>
      </c>
      <c r="H17028" s="5">
        <v>33.5</v>
      </c>
      <c r="I17028" s="5">
        <v>16750</v>
      </c>
      <c r="J17028" s="5">
        <v>20842444.560000028</v>
      </c>
      <c r="K17028" s="3" t="str" cm="1">
        <f t="array" ref="K17028">_xlfn.LET(_xlpm.d,UPPER(TRIM(CLEAN(SUBSTITUTE(F17028,CHAR(160),"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29" spans="2:11" hidden="1" x14ac:dyDescent="0.25">
      <c r="B17029" s="20">
        <v>46071</v>
      </c>
      <c r="C17029" s="2" t="s">
        <v>1</v>
      </c>
      <c r="D17029" s="2" t="s">
        <v>407</v>
      </c>
      <c r="E17029" s="2" t="s">
        <v>282</v>
      </c>
      <c r="F17029" s="2" t="s">
        <v>4969</v>
      </c>
      <c r="G17029" s="5">
        <v>160</v>
      </c>
      <c r="H17029" s="5">
        <v>33.5</v>
      </c>
      <c r="I17029" s="5">
        <v>5360</v>
      </c>
      <c r="J17029" s="5">
        <v>20847804.560000028</v>
      </c>
      <c r="K17029" s="3" t="str" cm="1">
        <f t="array" ref="K17029">_xlfn.LET(_xlpm.d,UPPER(TRIM(CLEAN(SUBSTITUTE(F17029,CHAR(160),"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30" spans="2:11" hidden="1" x14ac:dyDescent="0.25">
      <c r="B17030" s="20">
        <v>46072</v>
      </c>
      <c r="C17030" s="2" t="s">
        <v>1</v>
      </c>
      <c r="D17030" s="2" t="s">
        <v>166</v>
      </c>
      <c r="E17030" s="2" t="s">
        <v>149</v>
      </c>
      <c r="F17030" s="2" t="s">
        <v>4969</v>
      </c>
      <c r="G17030" s="5">
        <v>180</v>
      </c>
      <c r="H17030" s="5">
        <v>33.5</v>
      </c>
      <c r="I17030" s="5">
        <v>6030</v>
      </c>
      <c r="J17030" s="5">
        <v>20853834.560000028</v>
      </c>
      <c r="K17030" s="3" t="str" cm="1">
        <f t="array" ref="K17030">_xlfn.LET(_xlpm.d,UPPER(TRIM(CLEAN(SUBSTITUTE(F17030,CHAR(160),"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31" spans="2:11" hidden="1" x14ac:dyDescent="0.25">
      <c r="B17031" s="20">
        <v>46072</v>
      </c>
      <c r="C17031" s="2" t="s">
        <v>1</v>
      </c>
      <c r="D17031" s="2" t="s">
        <v>408</v>
      </c>
      <c r="E17031" s="2" t="s">
        <v>248</v>
      </c>
      <c r="F17031" s="2" t="s">
        <v>4969</v>
      </c>
      <c r="G17031" s="5">
        <v>130</v>
      </c>
      <c r="H17031" s="5">
        <v>33.5</v>
      </c>
      <c r="I17031" s="5">
        <v>4355</v>
      </c>
      <c r="J17031" s="5">
        <v>20858189.560000028</v>
      </c>
      <c r="K17031" s="3" t="str" cm="1">
        <f t="array" ref="K17031">_xlfn.LET(_xlpm.d,UPPER(TRIM(CLEAN(SUBSTITUTE(F17031,CHAR(160),"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32" spans="2:11" hidden="1" x14ac:dyDescent="0.25">
      <c r="B17032" s="20">
        <v>46072</v>
      </c>
      <c r="C17032" s="2" t="s">
        <v>1</v>
      </c>
      <c r="D17032" s="2" t="s">
        <v>2364</v>
      </c>
      <c r="E17032" s="2" t="s">
        <v>254</v>
      </c>
      <c r="F17032" s="2" t="s">
        <v>4969</v>
      </c>
      <c r="G17032" s="5">
        <v>200</v>
      </c>
      <c r="H17032" s="5">
        <v>33.5</v>
      </c>
      <c r="I17032" s="5">
        <v>6700</v>
      </c>
      <c r="J17032" s="5">
        <v>20864889.560000028</v>
      </c>
      <c r="K17032" s="3" t="str" cm="1">
        <f t="array" ref="K17032">_xlfn.LET(_xlpm.d,UPPER(TRIM(CLEAN(SUBSTITUTE(F17032,CHAR(160),"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33" spans="2:11" hidden="1" x14ac:dyDescent="0.25">
      <c r="B17033" s="20">
        <v>46072</v>
      </c>
      <c r="C17033" s="2" t="s">
        <v>1</v>
      </c>
      <c r="D17033" s="2" t="s">
        <v>470</v>
      </c>
      <c r="E17033" s="2" t="s">
        <v>192</v>
      </c>
      <c r="F17033" s="2" t="s">
        <v>4969</v>
      </c>
      <c r="G17033" s="5">
        <v>180</v>
      </c>
      <c r="H17033" s="5">
        <v>33.5</v>
      </c>
      <c r="I17033" s="5">
        <v>6030</v>
      </c>
      <c r="J17033" s="5">
        <v>20870919.560000028</v>
      </c>
      <c r="K17033" s="3" t="str" cm="1">
        <f t="array" ref="K17033">_xlfn.LET(_xlpm.d,UPPER(TRIM(CLEAN(SUBSTITUTE(F17033,CHAR(160),"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34" spans="2:11" hidden="1" x14ac:dyDescent="0.25">
      <c r="B17034" s="20">
        <v>46072</v>
      </c>
      <c r="C17034" s="2" t="s">
        <v>1</v>
      </c>
      <c r="D17034" s="2" t="s">
        <v>471</v>
      </c>
      <c r="E17034" s="2" t="s">
        <v>135</v>
      </c>
      <c r="F17034" s="2" t="s">
        <v>4969</v>
      </c>
      <c r="G17034" s="5">
        <v>180</v>
      </c>
      <c r="H17034" s="5">
        <v>33.5</v>
      </c>
      <c r="I17034" s="5">
        <v>6030</v>
      </c>
      <c r="J17034" s="5">
        <v>20876949.560000028</v>
      </c>
      <c r="K17034" s="3" t="str" cm="1">
        <f t="array" ref="K17034">_xlfn.LET(_xlpm.d,UPPER(TRIM(CLEAN(SUBSTITUTE(F17034,CHAR(160),"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35" spans="2:11" hidden="1" x14ac:dyDescent="0.25">
      <c r="B17035" s="20">
        <v>46072</v>
      </c>
      <c r="C17035" s="2" t="s">
        <v>1</v>
      </c>
      <c r="D17035" s="2" t="s">
        <v>409</v>
      </c>
      <c r="E17035" s="2" t="s">
        <v>151</v>
      </c>
      <c r="F17035" s="2" t="s">
        <v>4969</v>
      </c>
      <c r="G17035" s="5">
        <v>100</v>
      </c>
      <c r="H17035" s="5">
        <v>33.5</v>
      </c>
      <c r="I17035" s="5">
        <v>3350</v>
      </c>
      <c r="J17035" s="5">
        <v>20880299.560000028</v>
      </c>
      <c r="K17035" s="3" t="str" cm="1">
        <f t="array" ref="K17035">_xlfn.LET(_xlpm.d,UPPER(TRIM(CLEAN(SUBSTITUTE(F17035,CHAR(160),"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36" spans="2:11" hidden="1" x14ac:dyDescent="0.25">
      <c r="B17036" s="20">
        <v>46072</v>
      </c>
      <c r="C17036" s="2" t="s">
        <v>1</v>
      </c>
      <c r="D17036" s="2" t="s">
        <v>1540</v>
      </c>
      <c r="E17036" s="2" t="s">
        <v>180</v>
      </c>
      <c r="F17036" s="2" t="s">
        <v>4969</v>
      </c>
      <c r="G17036" s="5">
        <v>100</v>
      </c>
      <c r="H17036" s="5">
        <v>33.5</v>
      </c>
      <c r="I17036" s="5">
        <v>3350</v>
      </c>
      <c r="J17036" s="5">
        <v>20883649.560000028</v>
      </c>
      <c r="K17036" s="3" t="str" cm="1">
        <f t="array" ref="K17036">_xlfn.LET(_xlpm.d,UPPER(TRIM(CLEAN(SUBSTITUTE(F17036,CHAR(160),"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37" spans="2:11" hidden="1" x14ac:dyDescent="0.25">
      <c r="B17037" s="20">
        <v>46072</v>
      </c>
      <c r="C17037" s="2" t="s">
        <v>1</v>
      </c>
      <c r="D17037" s="2" t="s">
        <v>1206</v>
      </c>
      <c r="E17037" s="2" t="s">
        <v>168</v>
      </c>
      <c r="F17037" s="2" t="s">
        <v>4969</v>
      </c>
      <c r="G17037" s="5">
        <v>120</v>
      </c>
      <c r="H17037" s="5">
        <v>33.5</v>
      </c>
      <c r="I17037" s="5">
        <v>4020</v>
      </c>
      <c r="J17037" s="5">
        <v>20887669.560000028</v>
      </c>
      <c r="K17037" s="3" t="str" cm="1">
        <f t="array" ref="K17037">_xlfn.LET(_xlpm.d,UPPER(TRIM(CLEAN(SUBSTITUTE(F17037,CHAR(160),"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38" spans="2:11" hidden="1" x14ac:dyDescent="0.25">
      <c r="B17038" s="20">
        <v>46072</v>
      </c>
      <c r="C17038" s="2" t="s">
        <v>1</v>
      </c>
      <c r="D17038" s="2" t="s">
        <v>5808</v>
      </c>
      <c r="E17038" s="2" t="s">
        <v>302</v>
      </c>
      <c r="F17038" s="2" t="s">
        <v>4969</v>
      </c>
      <c r="G17038" s="5">
        <v>90</v>
      </c>
      <c r="H17038" s="5">
        <v>27.8</v>
      </c>
      <c r="I17038" s="5">
        <v>2502</v>
      </c>
      <c r="J17038" s="5">
        <v>20890171.560000028</v>
      </c>
      <c r="K17038" s="3" t="str" cm="1">
        <f t="array" ref="K17038">_xlfn.LET(_xlpm.d,UPPER(TRIM(CLEAN(SUBSTITUTE(F17038,CHAR(160),"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39" spans="2:11" hidden="1" x14ac:dyDescent="0.25">
      <c r="B17039" s="20">
        <v>46072</v>
      </c>
      <c r="C17039" s="2" t="s">
        <v>1</v>
      </c>
      <c r="D17039" s="2" t="s">
        <v>3925</v>
      </c>
      <c r="E17039" s="2" t="s">
        <v>3</v>
      </c>
      <c r="F17039" s="2" t="s">
        <v>4969</v>
      </c>
      <c r="G17039" s="5">
        <v>90</v>
      </c>
      <c r="H17039" s="5">
        <v>31.8</v>
      </c>
      <c r="I17039" s="5">
        <v>2862</v>
      </c>
      <c r="J17039" s="5">
        <v>20893033.560000028</v>
      </c>
      <c r="K17039" s="3" t="str" cm="1">
        <f t="array" ref="K17039">_xlfn.LET(_xlpm.d,UPPER(TRIM(CLEAN(SUBSTITUTE(F17039,CHAR(160),"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40" spans="2:11" hidden="1" x14ac:dyDescent="0.25">
      <c r="B17040" s="20">
        <v>46072</v>
      </c>
      <c r="C17040" s="2" t="s">
        <v>1</v>
      </c>
      <c r="D17040" s="2" t="s">
        <v>3496</v>
      </c>
      <c r="E17040" s="2" t="s">
        <v>120</v>
      </c>
      <c r="F17040" s="2" t="s">
        <v>4969</v>
      </c>
      <c r="G17040" s="5">
        <v>145</v>
      </c>
      <c r="H17040" s="5">
        <v>28.8</v>
      </c>
      <c r="I17040" s="5">
        <v>4176</v>
      </c>
      <c r="J17040" s="5">
        <v>20897209.560000028</v>
      </c>
      <c r="K17040" s="3" t="str" cm="1">
        <f t="array" ref="K17040">_xlfn.LET(_xlpm.d,UPPER(TRIM(CLEAN(SUBSTITUTE(F17040,CHAR(160),"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41" spans="2:11" hidden="1" x14ac:dyDescent="0.25">
      <c r="B17041" s="20">
        <v>46072</v>
      </c>
      <c r="C17041" s="2" t="s">
        <v>1</v>
      </c>
      <c r="D17041" s="2" t="s">
        <v>5809</v>
      </c>
      <c r="E17041" s="2" t="s">
        <v>5004</v>
      </c>
      <c r="F17041" s="2" t="s">
        <v>4969</v>
      </c>
      <c r="G17041" s="5">
        <v>10</v>
      </c>
      <c r="H17041" s="5">
        <v>31.8</v>
      </c>
      <c r="I17041" s="5">
        <v>318</v>
      </c>
      <c r="J17041" s="5">
        <v>20897527.560000028</v>
      </c>
      <c r="K17041" s="3" t="str" cm="1">
        <f t="array" ref="K17041">_xlfn.LET(_xlpm.d,UPPER(TRIM(CLEAN(SUBSTITUTE(F17041,CHAR(160),"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42" spans="2:11" hidden="1" x14ac:dyDescent="0.25">
      <c r="B17042" s="20">
        <v>46072</v>
      </c>
      <c r="C17042" s="2" t="s">
        <v>1</v>
      </c>
      <c r="D17042" s="2" t="s">
        <v>3498</v>
      </c>
      <c r="E17042" s="2" t="s">
        <v>305</v>
      </c>
      <c r="F17042" s="2" t="s">
        <v>4969</v>
      </c>
      <c r="G17042" s="5">
        <v>680</v>
      </c>
      <c r="H17042" s="5">
        <v>33.5</v>
      </c>
      <c r="I17042" s="5">
        <v>22780</v>
      </c>
      <c r="J17042" s="5">
        <v>20920307.560000028</v>
      </c>
      <c r="K17042" s="3" t="str" cm="1">
        <f t="array" ref="K17042">_xlfn.LET(_xlpm.d,UPPER(TRIM(CLEAN(SUBSTITUTE(F17042,CHAR(160),"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43" spans="2:11" hidden="1" x14ac:dyDescent="0.25">
      <c r="B17043" s="20">
        <v>46073</v>
      </c>
      <c r="C17043" s="2" t="s">
        <v>1</v>
      </c>
      <c r="D17043" s="2" t="s">
        <v>169</v>
      </c>
      <c r="E17043" s="2" t="s">
        <v>170</v>
      </c>
      <c r="F17043" s="2" t="s">
        <v>4969</v>
      </c>
      <c r="G17043" s="5">
        <v>100</v>
      </c>
      <c r="H17043" s="5">
        <v>31.8</v>
      </c>
      <c r="I17043" s="5">
        <v>3180</v>
      </c>
      <c r="J17043" s="5">
        <v>20923487.560000028</v>
      </c>
      <c r="K17043" s="3" t="str" cm="1">
        <f t="array" ref="K17043">_xlfn.LET(_xlpm.d,UPPER(TRIM(CLEAN(SUBSTITUTE(F17043,CHAR(160),"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44" spans="2:11" hidden="1" x14ac:dyDescent="0.25">
      <c r="B17044" s="20">
        <v>46073</v>
      </c>
      <c r="C17044" s="2" t="s">
        <v>1</v>
      </c>
      <c r="D17044" s="2" t="s">
        <v>2365</v>
      </c>
      <c r="E17044" s="2" t="s">
        <v>186</v>
      </c>
      <c r="F17044" s="2" t="s">
        <v>4969</v>
      </c>
      <c r="G17044" s="5">
        <v>110</v>
      </c>
      <c r="H17044" s="5">
        <v>33.5</v>
      </c>
      <c r="I17044" s="5">
        <v>3685</v>
      </c>
      <c r="J17044" s="5">
        <v>20927172.560000028</v>
      </c>
      <c r="K17044" s="3" t="str" cm="1">
        <f t="array" ref="K17044">_xlfn.LET(_xlpm.d,UPPER(TRIM(CLEAN(SUBSTITUTE(F17044,CHAR(160),"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45" spans="2:11" hidden="1" x14ac:dyDescent="0.25">
      <c r="B17045" s="20">
        <v>46073</v>
      </c>
      <c r="C17045" s="2" t="s">
        <v>1</v>
      </c>
      <c r="D17045" s="2" t="s">
        <v>472</v>
      </c>
      <c r="E17045" s="2" t="s">
        <v>154</v>
      </c>
      <c r="F17045" s="2" t="s">
        <v>4969</v>
      </c>
      <c r="G17045" s="5">
        <v>200</v>
      </c>
      <c r="H17045" s="5">
        <v>33.5</v>
      </c>
      <c r="I17045" s="5">
        <v>6700</v>
      </c>
      <c r="J17045" s="5">
        <v>20933872.560000028</v>
      </c>
      <c r="K17045" s="3" t="str" cm="1">
        <f t="array" ref="K17045">_xlfn.LET(_xlpm.d,UPPER(TRIM(CLEAN(SUBSTITUTE(F17045,CHAR(160),"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46" spans="2:11" hidden="1" x14ac:dyDescent="0.25">
      <c r="B17046" s="20">
        <v>46073</v>
      </c>
      <c r="C17046" s="2" t="s">
        <v>1</v>
      </c>
      <c r="D17046" s="2" t="s">
        <v>410</v>
      </c>
      <c r="E17046" s="2" t="s">
        <v>78</v>
      </c>
      <c r="F17046" s="2" t="s">
        <v>4969</v>
      </c>
      <c r="G17046" s="5">
        <v>250</v>
      </c>
      <c r="H17046" s="5">
        <v>33.5</v>
      </c>
      <c r="I17046" s="5">
        <v>8375</v>
      </c>
      <c r="J17046" s="5">
        <v>20942247.560000028</v>
      </c>
      <c r="K17046" s="3" t="str" cm="1">
        <f t="array" ref="K17046">_xlfn.LET(_xlpm.d,UPPER(TRIM(CLEAN(SUBSTITUTE(F17046,CHAR(160),"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47" spans="2:11" hidden="1" x14ac:dyDescent="0.25">
      <c r="B17047" s="20">
        <v>46073</v>
      </c>
      <c r="C17047" s="2" t="s">
        <v>1</v>
      </c>
      <c r="D17047" s="2" t="s">
        <v>473</v>
      </c>
      <c r="E17047" s="2" t="s">
        <v>195</v>
      </c>
      <c r="F17047" s="2" t="s">
        <v>4969</v>
      </c>
      <c r="G17047" s="5">
        <v>130</v>
      </c>
      <c r="H17047" s="5">
        <v>33.5</v>
      </c>
      <c r="I17047" s="5">
        <v>4355</v>
      </c>
      <c r="J17047" s="5">
        <v>20946602.560000028</v>
      </c>
      <c r="K17047" s="3" t="str" cm="1">
        <f t="array" ref="K17047">_xlfn.LET(_xlpm.d,UPPER(TRIM(CLEAN(SUBSTITUTE(F17047,CHAR(160),"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48" spans="2:11" hidden="1" x14ac:dyDescent="0.25">
      <c r="B17048" s="20">
        <v>46073</v>
      </c>
      <c r="C17048" s="2" t="s">
        <v>1</v>
      </c>
      <c r="D17048" s="2" t="s">
        <v>2366</v>
      </c>
      <c r="E17048" s="2" t="s">
        <v>232</v>
      </c>
      <c r="F17048" s="2" t="s">
        <v>4969</v>
      </c>
      <c r="G17048" s="5">
        <v>220</v>
      </c>
      <c r="H17048" s="5">
        <v>33.5</v>
      </c>
      <c r="I17048" s="5">
        <v>7370</v>
      </c>
      <c r="J17048" s="5">
        <v>20953972.560000028</v>
      </c>
      <c r="K17048" s="3" t="str" cm="1">
        <f t="array" ref="K17048">_xlfn.LET(_xlpm.d,UPPER(TRIM(CLEAN(SUBSTITUTE(F17048,CHAR(160),"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49" spans="2:11" hidden="1" x14ac:dyDescent="0.25">
      <c r="B17049" s="20">
        <v>46073</v>
      </c>
      <c r="C17049" s="2" t="s">
        <v>1</v>
      </c>
      <c r="D17049" s="2" t="s">
        <v>3819</v>
      </c>
      <c r="E17049" s="2" t="s">
        <v>145</v>
      </c>
      <c r="F17049" s="2" t="s">
        <v>4969</v>
      </c>
      <c r="G17049" s="5">
        <v>130</v>
      </c>
      <c r="H17049" s="5">
        <v>33.5</v>
      </c>
      <c r="I17049" s="5">
        <v>4355</v>
      </c>
      <c r="J17049" s="5">
        <v>20958327.560000028</v>
      </c>
      <c r="K17049" s="3" t="str" cm="1">
        <f t="array" ref="K17049">_xlfn.LET(_xlpm.d,UPPER(TRIM(CLEAN(SUBSTITUTE(F17049,CHAR(160),"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50" spans="2:11" hidden="1" x14ac:dyDescent="0.25">
      <c r="B17050" s="20">
        <v>46073</v>
      </c>
      <c r="C17050" s="2" t="s">
        <v>1</v>
      </c>
      <c r="D17050" s="2" t="s">
        <v>129</v>
      </c>
      <c r="E17050" s="2" t="s">
        <v>43</v>
      </c>
      <c r="F17050" s="2" t="s">
        <v>4969</v>
      </c>
      <c r="G17050" s="5">
        <v>20</v>
      </c>
      <c r="H17050" s="5">
        <v>28.95</v>
      </c>
      <c r="I17050" s="5">
        <v>579</v>
      </c>
      <c r="J17050" s="5">
        <v>20958906.560000028</v>
      </c>
      <c r="K17050" s="3" t="str" cm="1">
        <f t="array" ref="K17050">_xlfn.LET(_xlpm.d,UPPER(TRIM(CLEAN(SUBSTITUTE(F17050,CHAR(160),"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51" spans="2:11" hidden="1" x14ac:dyDescent="0.25">
      <c r="B17051" s="20">
        <v>46073</v>
      </c>
      <c r="C17051" s="2" t="s">
        <v>1</v>
      </c>
      <c r="D17051" s="2" t="s">
        <v>5810</v>
      </c>
      <c r="E17051" s="2" t="s">
        <v>6</v>
      </c>
      <c r="F17051" s="2" t="s">
        <v>4969</v>
      </c>
      <c r="G17051" s="5">
        <v>20</v>
      </c>
      <c r="H17051" s="5">
        <v>33.99</v>
      </c>
      <c r="I17051" s="5">
        <v>679.8</v>
      </c>
      <c r="J17051" s="5">
        <v>20959586.360000029</v>
      </c>
      <c r="K17051" s="3" t="str" cm="1">
        <f t="array" ref="K17051">_xlfn.LET(_xlpm.d,UPPER(TRIM(CLEAN(SUBSTITUTE(F17051,CHAR(160),"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52" spans="2:11" hidden="1" x14ac:dyDescent="0.25">
      <c r="B17052" s="20">
        <v>46073</v>
      </c>
      <c r="C17052" s="2" t="s">
        <v>1</v>
      </c>
      <c r="D17052" s="2" t="s">
        <v>5811</v>
      </c>
      <c r="E17052" s="2" t="s">
        <v>759</v>
      </c>
      <c r="F17052" s="2" t="s">
        <v>4969</v>
      </c>
      <c r="G17052" s="5">
        <v>120</v>
      </c>
      <c r="H17052" s="5">
        <v>31.8</v>
      </c>
      <c r="I17052" s="5">
        <v>3816</v>
      </c>
      <c r="J17052" s="5">
        <v>20963402.360000029</v>
      </c>
      <c r="K17052" s="3" t="str" cm="1">
        <f t="array" ref="K17052">_xlfn.LET(_xlpm.d,UPPER(TRIM(CLEAN(SUBSTITUTE(F17052,CHAR(160),"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53" spans="2:11" hidden="1" x14ac:dyDescent="0.25">
      <c r="B17053" s="20">
        <v>46073</v>
      </c>
      <c r="C17053" s="2" t="s">
        <v>1</v>
      </c>
      <c r="D17053" s="2" t="s">
        <v>68</v>
      </c>
      <c r="E17053" s="2" t="s">
        <v>27</v>
      </c>
      <c r="F17053" s="2" t="s">
        <v>4969</v>
      </c>
      <c r="G17053" s="5">
        <v>60</v>
      </c>
      <c r="H17053" s="5">
        <v>31.8</v>
      </c>
      <c r="I17053" s="5">
        <v>1908</v>
      </c>
      <c r="J17053" s="5">
        <v>20965310.360000029</v>
      </c>
      <c r="K17053" s="3" t="str" cm="1">
        <f t="array" ref="K17053">_xlfn.LET(_xlpm.d,UPPER(TRIM(CLEAN(SUBSTITUTE(F17053,CHAR(160),"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54" spans="2:11" hidden="1" x14ac:dyDescent="0.25">
      <c r="B17054" s="20">
        <v>46073</v>
      </c>
      <c r="C17054" s="2" t="s">
        <v>1</v>
      </c>
      <c r="D17054" s="2" t="s">
        <v>3499</v>
      </c>
      <c r="E17054" s="2" t="s">
        <v>170</v>
      </c>
      <c r="F17054" s="2" t="s">
        <v>4969</v>
      </c>
      <c r="G17054" s="5">
        <v>50</v>
      </c>
      <c r="H17054" s="5">
        <v>31.8</v>
      </c>
      <c r="I17054" s="5">
        <v>1590</v>
      </c>
      <c r="J17054" s="5">
        <v>20966900.360000029</v>
      </c>
      <c r="K17054" s="3" t="str" cm="1">
        <f t="array" ref="K17054">_xlfn.LET(_xlpm.d,UPPER(TRIM(CLEAN(SUBSTITUTE(F17054,CHAR(160),"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55" spans="2:11" hidden="1" x14ac:dyDescent="0.25">
      <c r="B17055" s="20">
        <v>46073</v>
      </c>
      <c r="C17055" s="2" t="s">
        <v>1</v>
      </c>
      <c r="D17055" s="2" t="s">
        <v>3927</v>
      </c>
      <c r="E17055" s="2" t="s">
        <v>2447</v>
      </c>
      <c r="F17055" s="2" t="s">
        <v>4969</v>
      </c>
      <c r="G17055" s="5">
        <v>110</v>
      </c>
      <c r="H17055" s="5">
        <v>31.8</v>
      </c>
      <c r="I17055" s="5">
        <v>3498</v>
      </c>
      <c r="J17055" s="5">
        <v>20970398.360000029</v>
      </c>
      <c r="K17055" s="3" t="str" cm="1">
        <f t="array" ref="K17055">_xlfn.LET(_xlpm.d,UPPER(TRIM(CLEAN(SUBSTITUTE(F17055,CHAR(160),"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56" spans="2:11" hidden="1" x14ac:dyDescent="0.25">
      <c r="B17056" s="20">
        <v>46073</v>
      </c>
      <c r="C17056" s="2" t="s">
        <v>1</v>
      </c>
      <c r="D17056" s="2" t="s">
        <v>2367</v>
      </c>
      <c r="E17056" s="2" t="s">
        <v>224</v>
      </c>
      <c r="F17056" s="2" t="s">
        <v>4969</v>
      </c>
      <c r="G17056" s="5">
        <v>1000</v>
      </c>
      <c r="H17056" s="5">
        <v>33.5</v>
      </c>
      <c r="I17056" s="5">
        <v>33500</v>
      </c>
      <c r="J17056" s="5">
        <v>21003898.360000029</v>
      </c>
      <c r="K17056" s="3" t="str" cm="1">
        <f t="array" ref="K17056">_xlfn.LET(_xlpm.d,UPPER(TRIM(CLEAN(SUBSTITUTE(F17056,CHAR(160),"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57" spans="2:11" hidden="1" x14ac:dyDescent="0.25">
      <c r="B17057" s="20">
        <v>46076</v>
      </c>
      <c r="C17057" s="2" t="s">
        <v>1</v>
      </c>
      <c r="D17057" s="2" t="s">
        <v>1207</v>
      </c>
      <c r="E17057" s="2" t="s">
        <v>273</v>
      </c>
      <c r="F17057" s="2" t="s">
        <v>4969</v>
      </c>
      <c r="G17057" s="5">
        <v>360</v>
      </c>
      <c r="H17057" s="5">
        <v>33.5</v>
      </c>
      <c r="I17057" s="5">
        <v>12060</v>
      </c>
      <c r="J17057" s="5">
        <v>21015958.360000029</v>
      </c>
      <c r="K17057" s="3" t="str" cm="1">
        <f t="array" ref="K17057">_xlfn.LET(_xlpm.d,UPPER(TRIM(CLEAN(SUBSTITUTE(F17057,CHAR(160),"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58" spans="2:11" hidden="1" x14ac:dyDescent="0.25">
      <c r="B17058" s="20">
        <v>46076</v>
      </c>
      <c r="C17058" s="2" t="s">
        <v>1</v>
      </c>
      <c r="D17058" s="2" t="s">
        <v>3500</v>
      </c>
      <c r="E17058" s="2" t="s">
        <v>25</v>
      </c>
      <c r="F17058" s="2" t="s">
        <v>4969</v>
      </c>
      <c r="G17058" s="5">
        <v>80</v>
      </c>
      <c r="H17058" s="5">
        <v>28.55</v>
      </c>
      <c r="I17058" s="5">
        <v>2284</v>
      </c>
      <c r="J17058" s="5">
        <v>21018242.360000029</v>
      </c>
      <c r="K17058" s="3" t="str" cm="1">
        <f t="array" ref="K17058">_xlfn.LET(_xlpm.d,UPPER(TRIM(CLEAN(SUBSTITUTE(F17058,CHAR(160),"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59" spans="2:11" hidden="1" x14ac:dyDescent="0.25">
      <c r="B17059" s="20">
        <v>46076</v>
      </c>
      <c r="C17059" s="2" t="s">
        <v>1</v>
      </c>
      <c r="D17059" s="2" t="s">
        <v>5812</v>
      </c>
      <c r="E17059" s="2" t="s">
        <v>25</v>
      </c>
      <c r="F17059" s="2" t="s">
        <v>4969</v>
      </c>
      <c r="G17059" s="5">
        <v>10</v>
      </c>
      <c r="H17059" s="5">
        <v>28.55</v>
      </c>
      <c r="I17059" s="5">
        <v>285.5</v>
      </c>
      <c r="J17059" s="5">
        <v>21018527.860000029</v>
      </c>
      <c r="K17059" s="3" t="str" cm="1">
        <f t="array" ref="K17059">_xlfn.LET(_xlpm.d,UPPER(TRIM(CLEAN(SUBSTITUTE(F17059,CHAR(160),"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60" spans="2:11" hidden="1" x14ac:dyDescent="0.25">
      <c r="B17060" s="20">
        <v>46076</v>
      </c>
      <c r="C17060" s="2" t="s">
        <v>1</v>
      </c>
      <c r="D17060" s="2" t="s">
        <v>5813</v>
      </c>
      <c r="E17060" s="2" t="s">
        <v>832</v>
      </c>
      <c r="F17060" s="2" t="s">
        <v>4969</v>
      </c>
      <c r="G17060" s="5">
        <v>120</v>
      </c>
      <c r="H17060" s="5">
        <v>31.8</v>
      </c>
      <c r="I17060" s="5">
        <v>3816</v>
      </c>
      <c r="J17060" s="5">
        <v>21022343.860000029</v>
      </c>
      <c r="K17060" s="3" t="str" cm="1">
        <f t="array" ref="K17060">_xlfn.LET(_xlpm.d,UPPER(TRIM(CLEAN(SUBSTITUTE(F17060,CHAR(160),"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61" spans="2:11" hidden="1" x14ac:dyDescent="0.25">
      <c r="B17061" s="20">
        <v>46076</v>
      </c>
      <c r="C17061" s="2" t="s">
        <v>1</v>
      </c>
      <c r="D17061" s="2" t="s">
        <v>5814</v>
      </c>
      <c r="E17061" s="2" t="s">
        <v>3</v>
      </c>
      <c r="F17061" s="2" t="s">
        <v>4969</v>
      </c>
      <c r="G17061" s="5">
        <v>40</v>
      </c>
      <c r="H17061" s="5">
        <v>31.8</v>
      </c>
      <c r="I17061" s="5">
        <v>1272</v>
      </c>
      <c r="J17061" s="5">
        <v>21023615.860000029</v>
      </c>
      <c r="K17061" s="3" t="str" cm="1">
        <f t="array" ref="K17061">_xlfn.LET(_xlpm.d,UPPER(TRIM(CLEAN(SUBSTITUTE(F17061,CHAR(160),"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62" spans="2:11" hidden="1" x14ac:dyDescent="0.25">
      <c r="B17062" s="20">
        <v>46076</v>
      </c>
      <c r="C17062" s="2" t="s">
        <v>1</v>
      </c>
      <c r="D17062" s="2" t="s">
        <v>5815</v>
      </c>
      <c r="E17062" s="2" t="s">
        <v>160</v>
      </c>
      <c r="F17062" s="2" t="s">
        <v>4969</v>
      </c>
      <c r="G17062" s="5">
        <v>210</v>
      </c>
      <c r="H17062" s="5">
        <v>33.5</v>
      </c>
      <c r="I17062" s="5">
        <v>7035</v>
      </c>
      <c r="J17062" s="5">
        <v>21030650.860000029</v>
      </c>
      <c r="K17062" s="3" t="str" cm="1">
        <f t="array" ref="K17062">_xlfn.LET(_xlpm.d,UPPER(TRIM(CLEAN(SUBSTITUTE(F17062,CHAR(160),"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63" spans="2:11" hidden="1" x14ac:dyDescent="0.25">
      <c r="B17063" s="20">
        <v>46076</v>
      </c>
      <c r="C17063" s="2" t="s">
        <v>1</v>
      </c>
      <c r="D17063" s="2" t="s">
        <v>1208</v>
      </c>
      <c r="E17063" s="2" t="s">
        <v>135</v>
      </c>
      <c r="F17063" s="2" t="s">
        <v>4969</v>
      </c>
      <c r="G17063" s="5">
        <v>150</v>
      </c>
      <c r="H17063" s="5">
        <v>33.5</v>
      </c>
      <c r="I17063" s="5">
        <v>5025</v>
      </c>
      <c r="J17063" s="5">
        <v>21035675.860000029</v>
      </c>
      <c r="K17063" s="3" t="str" cm="1">
        <f t="array" ref="K17063">_xlfn.LET(_xlpm.d,UPPER(TRIM(CLEAN(SUBSTITUTE(F17063,CHAR(160),"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64" spans="2:11" hidden="1" x14ac:dyDescent="0.25">
      <c r="B17064" s="20">
        <v>46076</v>
      </c>
      <c r="C17064" s="2" t="s">
        <v>1</v>
      </c>
      <c r="D17064" s="2" t="s">
        <v>4547</v>
      </c>
      <c r="E17064" s="2" t="s">
        <v>254</v>
      </c>
      <c r="F17064" s="2" t="s">
        <v>4969</v>
      </c>
      <c r="G17064" s="5">
        <v>100</v>
      </c>
      <c r="H17064" s="5">
        <v>33.5</v>
      </c>
      <c r="I17064" s="5">
        <v>3350</v>
      </c>
      <c r="J17064" s="5">
        <v>21039025.860000029</v>
      </c>
      <c r="K17064" s="3" t="str" cm="1">
        <f t="array" ref="K17064">_xlfn.LET(_xlpm.d,UPPER(TRIM(CLEAN(SUBSTITUTE(F17064,CHAR(160),"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65" spans="2:11" hidden="1" x14ac:dyDescent="0.25">
      <c r="B17065" s="20">
        <v>46076</v>
      </c>
      <c r="C17065" s="2" t="s">
        <v>1</v>
      </c>
      <c r="D17065" s="2" t="s">
        <v>2368</v>
      </c>
      <c r="E17065" s="2" t="s">
        <v>248</v>
      </c>
      <c r="F17065" s="2" t="s">
        <v>4969</v>
      </c>
      <c r="G17065" s="5">
        <v>150</v>
      </c>
      <c r="H17065" s="5">
        <v>33.5</v>
      </c>
      <c r="I17065" s="5">
        <v>5025</v>
      </c>
      <c r="J17065" s="5">
        <v>21044050.860000029</v>
      </c>
      <c r="K17065" s="3" t="str" cm="1">
        <f t="array" ref="K17065">_xlfn.LET(_xlpm.d,UPPER(TRIM(CLEAN(SUBSTITUTE(F17065,CHAR(160),"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66" spans="2:11" hidden="1" x14ac:dyDescent="0.25">
      <c r="B17066" s="20">
        <v>46077</v>
      </c>
      <c r="C17066" s="2" t="s">
        <v>1</v>
      </c>
      <c r="D17066" s="2" t="s">
        <v>3501</v>
      </c>
      <c r="E17066" s="2" t="s">
        <v>186</v>
      </c>
      <c r="F17066" s="2" t="s">
        <v>4969</v>
      </c>
      <c r="G17066" s="5">
        <v>110</v>
      </c>
      <c r="H17066" s="5">
        <v>33.5</v>
      </c>
      <c r="I17066" s="5">
        <v>3685</v>
      </c>
      <c r="J17066" s="5">
        <v>21047735.860000029</v>
      </c>
      <c r="K17066" s="3" t="str" cm="1">
        <f t="array" ref="K17066">_xlfn.LET(_xlpm.d,UPPER(TRIM(CLEAN(SUBSTITUTE(F17066,CHAR(160),"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67" spans="2:11" hidden="1" x14ac:dyDescent="0.25">
      <c r="B17067" s="20">
        <v>46077</v>
      </c>
      <c r="C17067" s="2" t="s">
        <v>1</v>
      </c>
      <c r="D17067" s="2" t="s">
        <v>2369</v>
      </c>
      <c r="E17067" s="2" t="s">
        <v>165</v>
      </c>
      <c r="F17067" s="2" t="s">
        <v>4969</v>
      </c>
      <c r="G17067" s="5">
        <v>110</v>
      </c>
      <c r="H17067" s="5">
        <v>33.5</v>
      </c>
      <c r="I17067" s="5">
        <v>3685</v>
      </c>
      <c r="J17067" s="5">
        <v>21051420.860000029</v>
      </c>
      <c r="K17067" s="3" t="str" cm="1">
        <f t="array" ref="K17067">_xlfn.LET(_xlpm.d,UPPER(TRIM(CLEAN(SUBSTITUTE(F17067,CHAR(160),"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68" spans="2:11" hidden="1" x14ac:dyDescent="0.25">
      <c r="B17068" s="20">
        <v>46077</v>
      </c>
      <c r="C17068" s="2" t="s">
        <v>1</v>
      </c>
      <c r="D17068" s="2" t="s">
        <v>171</v>
      </c>
      <c r="E17068" s="2" t="s">
        <v>78</v>
      </c>
      <c r="F17068" s="2" t="s">
        <v>4969</v>
      </c>
      <c r="G17068" s="5">
        <v>160</v>
      </c>
      <c r="H17068" s="5">
        <v>33.5</v>
      </c>
      <c r="I17068" s="5">
        <v>5360</v>
      </c>
      <c r="J17068" s="5">
        <v>21056780.860000029</v>
      </c>
      <c r="K17068" s="3" t="str" cm="1">
        <f t="array" ref="K17068">_xlfn.LET(_xlpm.d,UPPER(TRIM(CLEAN(SUBSTITUTE(F17068,CHAR(160),"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69" spans="2:11" hidden="1" x14ac:dyDescent="0.25">
      <c r="B17069" s="20">
        <v>46077</v>
      </c>
      <c r="C17069" s="2" t="s">
        <v>1</v>
      </c>
      <c r="D17069" s="2" t="s">
        <v>5816</v>
      </c>
      <c r="E17069" s="2" t="s">
        <v>266</v>
      </c>
      <c r="F17069" s="2" t="s">
        <v>4969</v>
      </c>
      <c r="G17069" s="5">
        <v>150</v>
      </c>
      <c r="H17069" s="5">
        <v>33.5</v>
      </c>
      <c r="I17069" s="5">
        <v>5025</v>
      </c>
      <c r="J17069" s="5">
        <v>21061805.860000029</v>
      </c>
      <c r="K17069" s="3" t="str" cm="1">
        <f t="array" ref="K17069">_xlfn.LET(_xlpm.d,UPPER(TRIM(CLEAN(SUBSTITUTE(F17069,CHAR(160),"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70" spans="2:11" hidden="1" x14ac:dyDescent="0.25">
      <c r="B17070" s="20">
        <v>46077</v>
      </c>
      <c r="C17070" s="2" t="s">
        <v>1</v>
      </c>
      <c r="D17070" s="2" t="s">
        <v>5817</v>
      </c>
      <c r="E17070" s="2" t="s">
        <v>234</v>
      </c>
      <c r="F17070" s="2" t="s">
        <v>4969</v>
      </c>
      <c r="G17070" s="5">
        <v>130</v>
      </c>
      <c r="H17070" s="5">
        <v>33.5</v>
      </c>
      <c r="I17070" s="5">
        <v>4355</v>
      </c>
      <c r="J17070" s="5">
        <v>21066160.860000029</v>
      </c>
      <c r="K17070" s="3" t="str" cm="1">
        <f t="array" ref="K17070">_xlfn.LET(_xlpm.d,UPPER(TRIM(CLEAN(SUBSTITUTE(F17070,CHAR(160),"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71" spans="2:11" hidden="1" x14ac:dyDescent="0.25">
      <c r="B17071" s="20">
        <v>46077</v>
      </c>
      <c r="C17071" s="2" t="s">
        <v>1</v>
      </c>
      <c r="D17071" s="2" t="s">
        <v>1332</v>
      </c>
      <c r="E17071" s="2" t="s">
        <v>147</v>
      </c>
      <c r="F17071" s="2" t="s">
        <v>4969</v>
      </c>
      <c r="G17071" s="5">
        <v>260</v>
      </c>
      <c r="H17071" s="5">
        <v>33.5</v>
      </c>
      <c r="I17071" s="5">
        <v>8710</v>
      </c>
      <c r="J17071" s="5">
        <v>21074870.860000029</v>
      </c>
      <c r="K17071" s="3" t="str" cm="1">
        <f t="array" ref="K17071">_xlfn.LET(_xlpm.d,UPPER(TRIM(CLEAN(SUBSTITUTE(F17071,CHAR(160),"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72" spans="2:11" hidden="1" x14ac:dyDescent="0.25">
      <c r="B17072" s="20">
        <v>46077</v>
      </c>
      <c r="C17072" s="2" t="s">
        <v>1</v>
      </c>
      <c r="D17072" s="2" t="s">
        <v>1209</v>
      </c>
      <c r="E17072" s="2" t="s">
        <v>156</v>
      </c>
      <c r="F17072" s="2" t="s">
        <v>4969</v>
      </c>
      <c r="G17072" s="5">
        <v>280</v>
      </c>
      <c r="H17072" s="5">
        <v>33.5</v>
      </c>
      <c r="I17072" s="5">
        <v>9380</v>
      </c>
      <c r="J17072" s="5">
        <v>21084250.860000029</v>
      </c>
      <c r="K17072" s="3" t="str" cm="1">
        <f t="array" ref="K17072">_xlfn.LET(_xlpm.d,UPPER(TRIM(CLEAN(SUBSTITUTE(F17072,CHAR(160),"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73" spans="2:11" hidden="1" x14ac:dyDescent="0.25">
      <c r="B17073" s="20">
        <v>46077</v>
      </c>
      <c r="C17073" s="2" t="s">
        <v>1</v>
      </c>
      <c r="D17073" s="2" t="s">
        <v>1333</v>
      </c>
      <c r="E17073" s="2" t="s">
        <v>141</v>
      </c>
      <c r="F17073" s="2" t="s">
        <v>4969</v>
      </c>
      <c r="G17073" s="5">
        <v>230</v>
      </c>
      <c r="H17073" s="5">
        <v>33.5</v>
      </c>
      <c r="I17073" s="5">
        <v>7705</v>
      </c>
      <c r="J17073" s="5">
        <v>21091955.860000029</v>
      </c>
      <c r="K17073" s="3" t="str" cm="1">
        <f t="array" ref="K17073">_xlfn.LET(_xlpm.d,UPPER(TRIM(CLEAN(SUBSTITUTE(F17073,CHAR(160),"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74" spans="2:11" hidden="1" x14ac:dyDescent="0.25">
      <c r="B17074" s="20">
        <v>46077</v>
      </c>
      <c r="C17074" s="2" t="s">
        <v>1</v>
      </c>
      <c r="D17074" s="2" t="s">
        <v>2370</v>
      </c>
      <c r="E17074" s="2" t="s">
        <v>50</v>
      </c>
      <c r="F17074" s="2" t="s">
        <v>4969</v>
      </c>
      <c r="G17074" s="5">
        <v>250</v>
      </c>
      <c r="H17074" s="5">
        <v>30</v>
      </c>
      <c r="I17074" s="5">
        <v>7500</v>
      </c>
      <c r="J17074" s="5">
        <v>21099455.860000029</v>
      </c>
      <c r="K17074" s="3" t="str" cm="1">
        <f t="array" ref="K17074">_xlfn.LET(_xlpm.d,UPPER(TRIM(CLEAN(SUBSTITUTE(F17074,CHAR(160),"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75" spans="2:11" hidden="1" x14ac:dyDescent="0.25">
      <c r="B17075" s="20">
        <v>46077</v>
      </c>
      <c r="C17075" s="2" t="s">
        <v>1</v>
      </c>
      <c r="D17075" s="2" t="s">
        <v>4299</v>
      </c>
      <c r="E17075" s="2" t="s">
        <v>6</v>
      </c>
      <c r="F17075" s="2" t="s">
        <v>4969</v>
      </c>
      <c r="G17075" s="5">
        <v>150</v>
      </c>
      <c r="H17075" s="5">
        <v>33.99</v>
      </c>
      <c r="I17075" s="5">
        <v>5098.5</v>
      </c>
      <c r="J17075" s="5">
        <v>21104554.360000029</v>
      </c>
      <c r="K17075" s="3" t="str" cm="1">
        <f t="array" ref="K17075">_xlfn.LET(_xlpm.d,UPPER(TRIM(CLEAN(SUBSTITUTE(F17075,CHAR(160),"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76" spans="2:11" hidden="1" x14ac:dyDescent="0.25">
      <c r="B17076" s="20">
        <v>46077</v>
      </c>
      <c r="C17076" s="2" t="s">
        <v>1</v>
      </c>
      <c r="D17076" s="2" t="s">
        <v>5818</v>
      </c>
      <c r="E17076" s="2" t="s">
        <v>1735</v>
      </c>
      <c r="F17076" s="2" t="s">
        <v>4969</v>
      </c>
      <c r="G17076" s="5">
        <v>120</v>
      </c>
      <c r="H17076" s="5">
        <v>33.99</v>
      </c>
      <c r="I17076" s="5">
        <v>4078.8</v>
      </c>
      <c r="J17076" s="5">
        <v>21108633.16000003</v>
      </c>
      <c r="K17076" s="3" t="str" cm="1">
        <f t="array" ref="K17076">_xlfn.LET(_xlpm.d,UPPER(TRIM(CLEAN(SUBSTITUTE(F17076,CHAR(160),"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77" spans="2:11" hidden="1" x14ac:dyDescent="0.25">
      <c r="B17077" s="20">
        <v>46078</v>
      </c>
      <c r="C17077" s="2" t="s">
        <v>1</v>
      </c>
      <c r="D17077" s="2" t="s">
        <v>2372</v>
      </c>
      <c r="E17077" s="2" t="s">
        <v>1634</v>
      </c>
      <c r="F17077" s="2" t="s">
        <v>4969</v>
      </c>
      <c r="G17077" s="5">
        <v>100</v>
      </c>
      <c r="H17077" s="5">
        <v>31.85</v>
      </c>
      <c r="I17077" s="5">
        <v>3185</v>
      </c>
      <c r="J17077" s="5">
        <v>21111818.16000003</v>
      </c>
      <c r="K17077" s="3" t="str" cm="1">
        <f t="array" ref="K17077">_xlfn.LET(_xlpm.d,UPPER(TRIM(CLEAN(SUBSTITUTE(F17077,CHAR(160),"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78" spans="2:11" hidden="1" x14ac:dyDescent="0.25">
      <c r="B17078" s="20">
        <v>46078</v>
      </c>
      <c r="C17078" s="2" t="s">
        <v>1</v>
      </c>
      <c r="D17078" s="2" t="s">
        <v>2373</v>
      </c>
      <c r="E17078" s="2" t="s">
        <v>189</v>
      </c>
      <c r="F17078" s="2" t="s">
        <v>4969</v>
      </c>
      <c r="G17078" s="5">
        <v>150</v>
      </c>
      <c r="H17078" s="5">
        <v>33.5</v>
      </c>
      <c r="I17078" s="5">
        <v>5025</v>
      </c>
      <c r="J17078" s="5">
        <v>21116843.16000003</v>
      </c>
      <c r="K17078" s="3" t="str" cm="1">
        <f t="array" ref="K17078">_xlfn.LET(_xlpm.d,UPPER(TRIM(CLEAN(SUBSTITUTE(F17078,CHAR(160),"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79" spans="2:11" hidden="1" x14ac:dyDescent="0.25">
      <c r="B17079" s="20">
        <v>46078</v>
      </c>
      <c r="C17079" s="2" t="s">
        <v>1</v>
      </c>
      <c r="D17079" s="2" t="s">
        <v>2479</v>
      </c>
      <c r="E17079" s="2" t="s">
        <v>1701</v>
      </c>
      <c r="F17079" s="2" t="s">
        <v>4969</v>
      </c>
      <c r="G17079" s="5">
        <v>152</v>
      </c>
      <c r="H17079" s="5">
        <v>31.85</v>
      </c>
      <c r="I17079" s="5">
        <v>4841.2</v>
      </c>
      <c r="J17079" s="5">
        <v>21121684.360000029</v>
      </c>
      <c r="K17079" s="3" t="str" cm="1">
        <f t="array" ref="K17079">_xlfn.LET(_xlpm.d,UPPER(TRIM(CLEAN(SUBSTITUTE(F17079,CHAR(160),"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80" spans="2:11" hidden="1" x14ac:dyDescent="0.25">
      <c r="B17080" s="20">
        <v>46078</v>
      </c>
      <c r="C17080" s="2" t="s">
        <v>1</v>
      </c>
      <c r="D17080" s="2" t="s">
        <v>2374</v>
      </c>
      <c r="E17080" s="2" t="s">
        <v>544</v>
      </c>
      <c r="F17080" s="2" t="s">
        <v>4969</v>
      </c>
      <c r="G17080" s="5">
        <v>60</v>
      </c>
      <c r="H17080" s="5">
        <v>31.85</v>
      </c>
      <c r="I17080" s="5">
        <v>1911</v>
      </c>
      <c r="J17080" s="5">
        <v>21123595.360000029</v>
      </c>
      <c r="K17080" s="3" t="str" cm="1">
        <f t="array" ref="K17080">_xlfn.LET(_xlpm.d,UPPER(TRIM(CLEAN(SUBSTITUTE(F17080,CHAR(160),"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81" spans="2:11" hidden="1" x14ac:dyDescent="0.25">
      <c r="B17081" s="20">
        <v>46078</v>
      </c>
      <c r="C17081" s="2" t="s">
        <v>1</v>
      </c>
      <c r="D17081" s="2" t="s">
        <v>3502</v>
      </c>
      <c r="E17081" s="2" t="s">
        <v>311</v>
      </c>
      <c r="F17081" s="2" t="s">
        <v>4969</v>
      </c>
      <c r="G17081" s="5">
        <v>700</v>
      </c>
      <c r="H17081" s="5">
        <v>33.5</v>
      </c>
      <c r="I17081" s="5">
        <v>23450</v>
      </c>
      <c r="J17081" s="5">
        <v>21147045.360000029</v>
      </c>
      <c r="K17081" s="3" t="str" cm="1">
        <f t="array" ref="K17081">_xlfn.LET(_xlpm.d,UPPER(TRIM(CLEAN(SUBSTITUTE(F17081,CHAR(160),"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82" spans="2:11" hidden="1" x14ac:dyDescent="0.25">
      <c r="B17082" s="20">
        <v>46079</v>
      </c>
      <c r="C17082" s="2" t="s">
        <v>1</v>
      </c>
      <c r="D17082" s="2" t="s">
        <v>1334</v>
      </c>
      <c r="E17082" s="2" t="s">
        <v>149</v>
      </c>
      <c r="F17082" s="2" t="s">
        <v>4969</v>
      </c>
      <c r="G17082" s="5">
        <v>220</v>
      </c>
      <c r="H17082" s="5">
        <v>33.5</v>
      </c>
      <c r="I17082" s="5">
        <v>7370</v>
      </c>
      <c r="J17082" s="5">
        <v>21154415.360000029</v>
      </c>
      <c r="K17082" s="3" t="str" cm="1">
        <f t="array" ref="K17082">_xlfn.LET(_xlpm.d,UPPER(TRIM(CLEAN(SUBSTITUTE(F17082,CHAR(160),"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83" spans="2:11" hidden="1" x14ac:dyDescent="0.25">
      <c r="B17083" s="20">
        <v>46079</v>
      </c>
      <c r="C17083" s="2" t="s">
        <v>1</v>
      </c>
      <c r="D17083" s="2" t="s">
        <v>1335</v>
      </c>
      <c r="E17083" s="2" t="s">
        <v>180</v>
      </c>
      <c r="F17083" s="2" t="s">
        <v>4969</v>
      </c>
      <c r="G17083" s="5">
        <v>170</v>
      </c>
      <c r="H17083" s="5">
        <v>33.5</v>
      </c>
      <c r="I17083" s="5">
        <v>5695</v>
      </c>
      <c r="J17083" s="5">
        <v>21160110.360000029</v>
      </c>
      <c r="K17083" s="3" t="str" cm="1">
        <f t="array" ref="K17083">_xlfn.LET(_xlpm.d,UPPER(TRIM(CLEAN(SUBSTITUTE(F17083,CHAR(160),"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84" spans="2:11" hidden="1" x14ac:dyDescent="0.25">
      <c r="B17084" s="20">
        <v>46079</v>
      </c>
      <c r="C17084" s="2" t="s">
        <v>1</v>
      </c>
      <c r="D17084" s="2" t="s">
        <v>1576</v>
      </c>
      <c r="E17084" s="2" t="s">
        <v>135</v>
      </c>
      <c r="F17084" s="2" t="s">
        <v>4969</v>
      </c>
      <c r="G17084" s="5">
        <v>120</v>
      </c>
      <c r="H17084" s="5">
        <v>33.5</v>
      </c>
      <c r="I17084" s="5">
        <v>4020</v>
      </c>
      <c r="J17084" s="5">
        <v>21164130.360000029</v>
      </c>
      <c r="K17084" s="3" t="str" cm="1">
        <f t="array" ref="K17084">_xlfn.LET(_xlpm.d,UPPER(TRIM(CLEAN(SUBSTITUTE(F17084,CHAR(160),"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85" spans="2:11" hidden="1" x14ac:dyDescent="0.25">
      <c r="B17085" s="20">
        <v>46079</v>
      </c>
      <c r="C17085" s="2" t="s">
        <v>1</v>
      </c>
      <c r="D17085" s="2" t="s">
        <v>1210</v>
      </c>
      <c r="E17085" s="2" t="s">
        <v>192</v>
      </c>
      <c r="F17085" s="2" t="s">
        <v>4969</v>
      </c>
      <c r="G17085" s="5">
        <v>150</v>
      </c>
      <c r="H17085" s="5">
        <v>33.5</v>
      </c>
      <c r="I17085" s="5">
        <v>5025</v>
      </c>
      <c r="J17085" s="5">
        <v>21169155.360000029</v>
      </c>
      <c r="K17085" s="3" t="str" cm="1">
        <f t="array" ref="K17085">_xlfn.LET(_xlpm.d,UPPER(TRIM(CLEAN(SUBSTITUTE(F17085,CHAR(160),"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86" spans="2:11" hidden="1" x14ac:dyDescent="0.25">
      <c r="B17086" s="20">
        <v>46079</v>
      </c>
      <c r="C17086" s="2" t="s">
        <v>1</v>
      </c>
      <c r="D17086" s="2" t="s">
        <v>2375</v>
      </c>
      <c r="E17086" s="2" t="s">
        <v>268</v>
      </c>
      <c r="F17086" s="2" t="s">
        <v>4969</v>
      </c>
      <c r="G17086" s="5">
        <v>100</v>
      </c>
      <c r="H17086" s="5">
        <v>33.5</v>
      </c>
      <c r="I17086" s="5">
        <v>3350</v>
      </c>
      <c r="J17086" s="5">
        <v>21172505.360000029</v>
      </c>
      <c r="K17086" s="3" t="str" cm="1">
        <f t="array" ref="K17086">_xlfn.LET(_xlpm.d,UPPER(TRIM(CLEAN(SUBSTITUTE(F17086,CHAR(160),"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87" spans="2:11" hidden="1" x14ac:dyDescent="0.25">
      <c r="B17087" s="20">
        <v>46079</v>
      </c>
      <c r="C17087" s="2" t="s">
        <v>1</v>
      </c>
      <c r="D17087" s="2" t="s">
        <v>215</v>
      </c>
      <c r="E17087" s="2" t="s">
        <v>3</v>
      </c>
      <c r="F17087" s="2" t="s">
        <v>4969</v>
      </c>
      <c r="G17087" s="5">
        <v>140</v>
      </c>
      <c r="H17087" s="5">
        <v>31.8</v>
      </c>
      <c r="I17087" s="5">
        <v>4452</v>
      </c>
      <c r="J17087" s="5">
        <v>21176957.360000029</v>
      </c>
      <c r="K17087" s="3" t="str" cm="1">
        <f t="array" ref="K17087">_xlfn.LET(_xlpm.d,UPPER(TRIM(CLEAN(SUBSTITUTE(F17087,CHAR(160),"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88" spans="2:11" hidden="1" x14ac:dyDescent="0.25">
      <c r="B17088" s="20">
        <v>46079</v>
      </c>
      <c r="C17088" s="2" t="s">
        <v>1</v>
      </c>
      <c r="D17088" s="2" t="s">
        <v>5819</v>
      </c>
      <c r="E17088" s="2" t="s">
        <v>302</v>
      </c>
      <c r="F17088" s="2" t="s">
        <v>4969</v>
      </c>
      <c r="G17088" s="5">
        <v>160</v>
      </c>
      <c r="H17088" s="5">
        <v>27.8</v>
      </c>
      <c r="I17088" s="5">
        <v>4448</v>
      </c>
      <c r="J17088" s="5">
        <v>21181405.360000029</v>
      </c>
      <c r="K17088" s="3" t="str" cm="1">
        <f t="array" ref="K17088">_xlfn.LET(_xlpm.d,UPPER(TRIM(CLEAN(SUBSTITUTE(F17088,CHAR(160),"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89" spans="2:11" hidden="1" x14ac:dyDescent="0.25">
      <c r="B17089" s="20">
        <v>46079</v>
      </c>
      <c r="C17089" s="2" t="s">
        <v>1</v>
      </c>
      <c r="D17089" s="2" t="s">
        <v>736</v>
      </c>
      <c r="E17089" s="2" t="s">
        <v>120</v>
      </c>
      <c r="F17089" s="2" t="s">
        <v>4969</v>
      </c>
      <c r="G17089" s="5">
        <v>55</v>
      </c>
      <c r="H17089" s="5">
        <v>28.8</v>
      </c>
      <c r="I17089" s="5">
        <v>1584</v>
      </c>
      <c r="J17089" s="5">
        <v>21182989.360000029</v>
      </c>
      <c r="K17089" s="3" t="str" cm="1">
        <f t="array" ref="K17089">_xlfn.LET(_xlpm.d,UPPER(TRIM(CLEAN(SUBSTITUTE(F17089,CHAR(160),"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90" spans="2:11" hidden="1" x14ac:dyDescent="0.25">
      <c r="B17090" s="20">
        <v>46079</v>
      </c>
      <c r="C17090" s="2" t="s">
        <v>1</v>
      </c>
      <c r="D17090" s="2" t="s">
        <v>5820</v>
      </c>
      <c r="E17090" s="2" t="s">
        <v>4234</v>
      </c>
      <c r="F17090" s="2" t="s">
        <v>4969</v>
      </c>
      <c r="G17090" s="5">
        <v>60</v>
      </c>
      <c r="H17090" s="5">
        <v>31.8</v>
      </c>
      <c r="I17090" s="5">
        <v>1908</v>
      </c>
      <c r="J17090" s="5">
        <v>21184897.360000029</v>
      </c>
      <c r="K17090" s="3" t="str" cm="1">
        <f t="array" ref="K17090">_xlfn.LET(_xlpm.d,UPPER(TRIM(CLEAN(SUBSTITUTE(F17090,CHAR(160),"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91" spans="2:11" hidden="1" x14ac:dyDescent="0.25">
      <c r="B17091" s="20">
        <v>46079</v>
      </c>
      <c r="C17091" s="2" t="s">
        <v>1</v>
      </c>
      <c r="D17091" s="2" t="s">
        <v>5821</v>
      </c>
      <c r="E17091" s="2" t="s">
        <v>228</v>
      </c>
      <c r="F17091" s="2" t="s">
        <v>4969</v>
      </c>
      <c r="G17091" s="5">
        <v>400</v>
      </c>
      <c r="H17091" s="5">
        <v>33.5</v>
      </c>
      <c r="I17091" s="5">
        <v>13400</v>
      </c>
      <c r="J17091" s="5">
        <v>21198297.360000029</v>
      </c>
      <c r="K17091" s="3" t="str" cm="1">
        <f t="array" ref="K17091">_xlfn.LET(_xlpm.d,UPPER(TRIM(CLEAN(SUBSTITUTE(F17091,CHAR(160),"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92" spans="2:11" hidden="1" x14ac:dyDescent="0.25">
      <c r="B17092" s="20">
        <v>46079</v>
      </c>
      <c r="C17092" s="2" t="s">
        <v>1</v>
      </c>
      <c r="D17092" s="2" t="s">
        <v>5822</v>
      </c>
      <c r="E17092" s="2" t="s">
        <v>226</v>
      </c>
      <c r="F17092" s="2" t="s">
        <v>5226</v>
      </c>
      <c r="G17092" s="5">
        <v>150</v>
      </c>
      <c r="H17092" s="5">
        <v>33.5</v>
      </c>
      <c r="I17092" s="5">
        <v>5025</v>
      </c>
      <c r="J17092" s="5">
        <v>21203322.360000029</v>
      </c>
      <c r="K17092" s="3" t="str" cm="1">
        <f t="array" ref="K17092">_xlfn.LET(_xlpm.d,UPPER(TRIM(CLEAN(SUBSTITUTE(F17092,CHAR(160),"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93" spans="2:11" hidden="1" x14ac:dyDescent="0.25">
      <c r="B17093" s="20">
        <v>46079</v>
      </c>
      <c r="C17093" s="2" t="s">
        <v>1</v>
      </c>
      <c r="D17093" s="2" t="s">
        <v>5823</v>
      </c>
      <c r="E17093" s="2" t="s">
        <v>1767</v>
      </c>
      <c r="F17093" s="2" t="s">
        <v>5176</v>
      </c>
      <c r="G17093" s="5">
        <v>300</v>
      </c>
      <c r="H17093" s="5">
        <v>33.5</v>
      </c>
      <c r="I17093" s="5">
        <v>10050</v>
      </c>
      <c r="J17093" s="5">
        <v>21213372.360000029</v>
      </c>
      <c r="K17093" s="3" t="str" cm="1">
        <f t="array" ref="K17093">_xlfn.LET(_xlpm.d,UPPER(TRIM(CLEAN(SUBSTITUTE(F17093,CHAR(160),"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94" spans="2:11" hidden="1" x14ac:dyDescent="0.25">
      <c r="B17094" s="20">
        <v>46080</v>
      </c>
      <c r="C17094" s="2" t="s">
        <v>1</v>
      </c>
      <c r="D17094" s="2" t="s">
        <v>5824</v>
      </c>
      <c r="E17094" s="2" t="s">
        <v>4595</v>
      </c>
      <c r="F17094" s="2" t="s">
        <v>4969</v>
      </c>
      <c r="G17094" s="5">
        <v>168</v>
      </c>
      <c r="H17094" s="5">
        <v>31.8</v>
      </c>
      <c r="I17094" s="5">
        <v>5342.4</v>
      </c>
      <c r="J17094" s="5">
        <v>21218714.760000028</v>
      </c>
      <c r="K17094" s="3" t="str" cm="1">
        <f t="array" ref="K17094">_xlfn.LET(_xlpm.d,UPPER(TRIM(CLEAN(SUBSTITUTE(F17094,CHAR(160),"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95" spans="2:11" hidden="1" x14ac:dyDescent="0.25">
      <c r="B17095" s="20">
        <v>46080</v>
      </c>
      <c r="C17095" s="2" t="s">
        <v>1</v>
      </c>
      <c r="D17095" s="2" t="s">
        <v>5825</v>
      </c>
      <c r="E17095" s="2" t="s">
        <v>154</v>
      </c>
      <c r="F17095" s="2" t="s">
        <v>4969</v>
      </c>
      <c r="G17095" s="5">
        <v>35</v>
      </c>
      <c r="H17095" s="5">
        <v>0</v>
      </c>
      <c r="I17095" s="5">
        <v>0</v>
      </c>
      <c r="J17095" s="5">
        <v>21218714.760000028</v>
      </c>
      <c r="K17095" s="3" t="str" cm="1">
        <f t="array" ref="K17095">_xlfn.LET(_xlpm.d,UPPER(TRIM(CLEAN(SUBSTITUTE(F17095,CHAR(160),"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96" spans="2:11" hidden="1" x14ac:dyDescent="0.25">
      <c r="B17096" s="20">
        <v>46080</v>
      </c>
      <c r="C17096" s="2" t="s">
        <v>1</v>
      </c>
      <c r="D17096" s="2" t="s">
        <v>3503</v>
      </c>
      <c r="E17096" s="2" t="s">
        <v>259</v>
      </c>
      <c r="F17096" s="2" t="s">
        <v>4969</v>
      </c>
      <c r="G17096" s="5">
        <v>260</v>
      </c>
      <c r="H17096" s="5">
        <v>33.5</v>
      </c>
      <c r="I17096" s="5">
        <v>8710</v>
      </c>
      <c r="J17096" s="5">
        <v>21227424.760000028</v>
      </c>
      <c r="K17096" s="3" t="str" cm="1">
        <f t="array" ref="K17096">_xlfn.LET(_xlpm.d,UPPER(TRIM(CLEAN(SUBSTITUTE(F17096,CHAR(160),"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97" spans="2:11" hidden="1" x14ac:dyDescent="0.25">
      <c r="B17097" s="20">
        <v>46080</v>
      </c>
      <c r="C17097" s="2" t="s">
        <v>1</v>
      </c>
      <c r="D17097" s="2" t="s">
        <v>1577</v>
      </c>
      <c r="E17097" s="2" t="s">
        <v>236</v>
      </c>
      <c r="F17097" s="2" t="s">
        <v>4969</v>
      </c>
      <c r="G17097" s="5">
        <v>280</v>
      </c>
      <c r="H17097" s="5">
        <v>33.5</v>
      </c>
      <c r="I17097" s="5">
        <v>9380</v>
      </c>
      <c r="J17097" s="5">
        <v>21236804.760000028</v>
      </c>
      <c r="K17097" s="3" t="str" cm="1">
        <f t="array" ref="K17097">_xlfn.LET(_xlpm.d,UPPER(TRIM(CLEAN(SUBSTITUTE(F17097,CHAR(160),"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98" spans="2:11" hidden="1" x14ac:dyDescent="0.25">
      <c r="B17098" s="20">
        <v>46080</v>
      </c>
      <c r="C17098" s="2" t="s">
        <v>1</v>
      </c>
      <c r="D17098" s="2" t="s">
        <v>3504</v>
      </c>
      <c r="E17098" s="2" t="s">
        <v>165</v>
      </c>
      <c r="F17098" s="2" t="s">
        <v>4969</v>
      </c>
      <c r="G17098" s="5">
        <v>80</v>
      </c>
      <c r="H17098" s="5">
        <v>33.5</v>
      </c>
      <c r="I17098" s="5">
        <v>2680</v>
      </c>
      <c r="J17098" s="5">
        <v>21239484.760000028</v>
      </c>
      <c r="K17098" s="3" t="str" cm="1">
        <f t="array" ref="K17098">_xlfn.LET(_xlpm.d,UPPER(TRIM(CLEAN(SUBSTITUTE(F17098,CHAR(160),"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099" spans="2:11" hidden="1" x14ac:dyDescent="0.25">
      <c r="B17099" s="20">
        <v>46080</v>
      </c>
      <c r="C17099" s="2" t="s">
        <v>1</v>
      </c>
      <c r="D17099" s="2" t="s">
        <v>2376</v>
      </c>
      <c r="E17099" s="2" t="s">
        <v>232</v>
      </c>
      <c r="F17099" s="2" t="s">
        <v>4969</v>
      </c>
      <c r="G17099" s="5">
        <v>140</v>
      </c>
      <c r="H17099" s="5">
        <v>33.5</v>
      </c>
      <c r="I17099" s="5">
        <v>4690</v>
      </c>
      <c r="J17099" s="5">
        <v>21244174.760000028</v>
      </c>
      <c r="K17099" s="3" t="str" cm="1">
        <f t="array" ref="K17099">_xlfn.LET(_xlpm.d,UPPER(TRIM(CLEAN(SUBSTITUTE(F17099,CHAR(160),"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00" spans="2:11" hidden="1" x14ac:dyDescent="0.25">
      <c r="B17100" s="20">
        <v>46080</v>
      </c>
      <c r="C17100" s="2" t="s">
        <v>1</v>
      </c>
      <c r="D17100" s="2" t="s">
        <v>1492</v>
      </c>
      <c r="E17100" s="2" t="s">
        <v>154</v>
      </c>
      <c r="F17100" s="2" t="s">
        <v>4969</v>
      </c>
      <c r="G17100" s="5">
        <v>360</v>
      </c>
      <c r="H17100" s="5">
        <v>33.5</v>
      </c>
      <c r="I17100" s="5">
        <v>12060</v>
      </c>
      <c r="J17100" s="5">
        <v>21256234.760000028</v>
      </c>
      <c r="K17100" s="3" t="str" cm="1">
        <f t="array" ref="K17100">_xlfn.LET(_xlpm.d,UPPER(TRIM(CLEAN(SUBSTITUTE(F17100,CHAR(160),"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01" spans="2:11" hidden="1" x14ac:dyDescent="0.25">
      <c r="B17101" s="20">
        <v>46080</v>
      </c>
      <c r="C17101" s="2" t="s">
        <v>1</v>
      </c>
      <c r="D17101" s="2" t="s">
        <v>173</v>
      </c>
      <c r="E17101" s="2" t="s">
        <v>78</v>
      </c>
      <c r="F17101" s="2" t="s">
        <v>4969</v>
      </c>
      <c r="G17101" s="5">
        <v>250</v>
      </c>
      <c r="H17101" s="5">
        <v>33.5</v>
      </c>
      <c r="I17101" s="5">
        <v>8375</v>
      </c>
      <c r="J17101" s="5">
        <v>21264609.760000028</v>
      </c>
      <c r="K17101" s="3" t="str" cm="1">
        <f t="array" ref="K17101">_xlfn.LET(_xlpm.d,UPPER(TRIM(CLEAN(SUBSTITUTE(F17101,CHAR(160),"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02" spans="2:11" hidden="1" x14ac:dyDescent="0.25">
      <c r="B17102" s="20">
        <v>46080</v>
      </c>
      <c r="C17102" s="2" t="s">
        <v>1</v>
      </c>
      <c r="D17102" s="2" t="s">
        <v>130</v>
      </c>
      <c r="E17102" s="2" t="s">
        <v>43</v>
      </c>
      <c r="F17102" s="2" t="s">
        <v>4969</v>
      </c>
      <c r="G17102" s="5">
        <v>23</v>
      </c>
      <c r="H17102" s="5">
        <v>28.95</v>
      </c>
      <c r="I17102" s="5">
        <v>665.85</v>
      </c>
      <c r="J17102" s="5">
        <v>21265275.610000029</v>
      </c>
      <c r="K17102" s="3" t="str" cm="1">
        <f t="array" ref="K17102">_xlfn.LET(_xlpm.d,UPPER(TRIM(CLEAN(SUBSTITUTE(F17102,CHAR(160),"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03" spans="2:11" hidden="1" x14ac:dyDescent="0.25">
      <c r="B17103" s="20">
        <v>46080</v>
      </c>
      <c r="C17103" s="2" t="s">
        <v>1</v>
      </c>
      <c r="D17103" s="2" t="s">
        <v>2377</v>
      </c>
      <c r="E17103" s="2" t="s">
        <v>241</v>
      </c>
      <c r="F17103" s="2" t="s">
        <v>4969</v>
      </c>
      <c r="G17103" s="5">
        <v>150</v>
      </c>
      <c r="H17103" s="5">
        <v>33.5</v>
      </c>
      <c r="I17103" s="5">
        <v>5025</v>
      </c>
      <c r="J17103" s="5">
        <v>21270300.610000029</v>
      </c>
      <c r="K17103" s="3" t="str" cm="1">
        <f t="array" ref="K17103">_xlfn.LET(_xlpm.d,UPPER(TRIM(CLEAN(SUBSTITUTE(F17103,CHAR(160),"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04" spans="2:11" hidden="1" x14ac:dyDescent="0.25">
      <c r="B17104" s="20">
        <v>46080</v>
      </c>
      <c r="C17104" s="2" t="s">
        <v>1</v>
      </c>
      <c r="D17104" s="2" t="s">
        <v>5826</v>
      </c>
      <c r="E17104" s="2" t="s">
        <v>224</v>
      </c>
      <c r="F17104" s="2" t="s">
        <v>4969</v>
      </c>
      <c r="G17104" s="5">
        <v>20</v>
      </c>
      <c r="H17104" s="5">
        <v>0</v>
      </c>
      <c r="I17104" s="5">
        <v>0</v>
      </c>
      <c r="J17104" s="5">
        <v>21270300.610000029</v>
      </c>
      <c r="K17104" s="3" t="str" cm="1">
        <f t="array" ref="K17104">_xlfn.LET(_xlpm.d,UPPER(TRIM(CLEAN(SUBSTITUTE(F17104,CHAR(160),"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05" spans="2:11" hidden="1" x14ac:dyDescent="0.25">
      <c r="B17105" s="20">
        <v>46080</v>
      </c>
      <c r="C17105" s="2" t="s">
        <v>1</v>
      </c>
      <c r="D17105" s="2" t="s">
        <v>3506</v>
      </c>
      <c r="E17105" s="2" t="s">
        <v>224</v>
      </c>
      <c r="F17105" s="2" t="s">
        <v>4969</v>
      </c>
      <c r="G17105" s="5">
        <v>700</v>
      </c>
      <c r="H17105" s="5">
        <v>33.5</v>
      </c>
      <c r="I17105" s="5">
        <v>23450</v>
      </c>
      <c r="J17105" s="5">
        <v>21293750.610000029</v>
      </c>
      <c r="K17105" s="3" t="str" cm="1">
        <f t="array" ref="K17105">_xlfn.LET(_xlpm.d,UPPER(TRIM(CLEAN(SUBSTITUTE(F17105,CHAR(160),"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06" spans="2:11" hidden="1" x14ac:dyDescent="0.25">
      <c r="B17106" s="20">
        <v>46080</v>
      </c>
      <c r="C17106" s="2" t="s">
        <v>1</v>
      </c>
      <c r="D17106" s="2" t="s">
        <v>2378</v>
      </c>
      <c r="E17106" s="2" t="s">
        <v>197</v>
      </c>
      <c r="F17106" s="2" t="s">
        <v>4969</v>
      </c>
      <c r="G17106" s="5">
        <v>500</v>
      </c>
      <c r="H17106" s="5">
        <v>33.5</v>
      </c>
      <c r="I17106" s="5">
        <v>16750</v>
      </c>
      <c r="J17106" s="5">
        <v>21310500.610000029</v>
      </c>
      <c r="K17106" s="3" t="str" cm="1">
        <f t="array" ref="K17106">_xlfn.LET(_xlpm.d,UPPER(TRIM(CLEAN(SUBSTITUTE(F17106,CHAR(160),"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07" spans="2:11" hidden="1" x14ac:dyDescent="0.25">
      <c r="B17107" s="20">
        <v>46080</v>
      </c>
      <c r="C17107" s="2" t="s">
        <v>1</v>
      </c>
      <c r="D17107" s="2" t="s">
        <v>3507</v>
      </c>
      <c r="E17107" s="2" t="s">
        <v>319</v>
      </c>
      <c r="F17107" s="2" t="s">
        <v>4969</v>
      </c>
      <c r="G17107" s="5">
        <v>1300</v>
      </c>
      <c r="H17107" s="5">
        <v>33.5</v>
      </c>
      <c r="I17107" s="5">
        <v>43550</v>
      </c>
      <c r="J17107" s="5">
        <v>21354050.610000029</v>
      </c>
      <c r="K17107" s="3" t="str" cm="1">
        <f t="array" ref="K17107">_xlfn.LET(_xlpm.d,UPPER(TRIM(CLEAN(SUBSTITUTE(F17107,CHAR(160),"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08" spans="2:11" hidden="1" x14ac:dyDescent="0.25">
      <c r="B17108" s="20">
        <v>46080</v>
      </c>
      <c r="C17108" s="2" t="s">
        <v>1</v>
      </c>
      <c r="D17108" s="2" t="s">
        <v>5827</v>
      </c>
      <c r="E17108" s="2" t="s">
        <v>4554</v>
      </c>
      <c r="F17108" s="2" t="s">
        <v>4969</v>
      </c>
      <c r="G17108" s="5">
        <v>30</v>
      </c>
      <c r="H17108" s="5">
        <v>31.8</v>
      </c>
      <c r="I17108" s="5">
        <v>954</v>
      </c>
      <c r="J17108" s="5">
        <v>21355004.610000029</v>
      </c>
      <c r="K17108" s="3" t="str" cm="1">
        <f t="array" ref="K17108">_xlfn.LET(_xlpm.d,UPPER(TRIM(CLEAN(SUBSTITUTE(F17108,CHAR(160),"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09" spans="2:11" hidden="1" x14ac:dyDescent="0.25">
      <c r="B17109" s="20">
        <v>46080</v>
      </c>
      <c r="C17109" s="2" t="s">
        <v>1</v>
      </c>
      <c r="D17109" s="2" t="s">
        <v>2379</v>
      </c>
      <c r="E17109" s="2" t="s">
        <v>1944</v>
      </c>
      <c r="F17109" s="2" t="s">
        <v>4969</v>
      </c>
      <c r="G17109" s="5">
        <v>138</v>
      </c>
      <c r="H17109" s="5">
        <v>31.8</v>
      </c>
      <c r="I17109" s="5">
        <v>4388.3999999999996</v>
      </c>
      <c r="J17109" s="5">
        <v>21359393.010000028</v>
      </c>
      <c r="K17109" s="3" t="str" cm="1">
        <f t="array" ref="K17109">_xlfn.LET(_xlpm.d,UPPER(TRIM(CLEAN(SUBSTITUTE(F17109,CHAR(160),"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10" spans="2:11" hidden="1" x14ac:dyDescent="0.25">
      <c r="B17110" s="20">
        <v>46080</v>
      </c>
      <c r="C17110" s="2" t="s">
        <v>1</v>
      </c>
      <c r="D17110" s="2" t="s">
        <v>3643</v>
      </c>
      <c r="E17110" s="2" t="s">
        <v>1726</v>
      </c>
      <c r="F17110" s="2" t="s">
        <v>4969</v>
      </c>
      <c r="G17110" s="5">
        <v>330</v>
      </c>
      <c r="H17110" s="5">
        <v>31.8</v>
      </c>
      <c r="I17110" s="5">
        <v>10494</v>
      </c>
      <c r="J17110" s="5">
        <v>21369887.010000028</v>
      </c>
      <c r="K17110" s="3" t="str" cm="1">
        <f t="array" ref="K17110">_xlfn.LET(_xlpm.d,UPPER(TRIM(CLEAN(SUBSTITUTE(F17110,CHAR(160),"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11" spans="2:11" hidden="1" x14ac:dyDescent="0.25">
      <c r="B17111" s="20">
        <v>46083</v>
      </c>
      <c r="C17111" s="2" t="s">
        <v>1</v>
      </c>
      <c r="D17111" s="2" t="s">
        <v>5828</v>
      </c>
      <c r="E17111" s="2" t="s">
        <v>3</v>
      </c>
      <c r="F17111" s="2" t="s">
        <v>4969</v>
      </c>
      <c r="G17111" s="5">
        <v>50</v>
      </c>
      <c r="H17111" s="5">
        <v>31.8</v>
      </c>
      <c r="I17111" s="5">
        <v>1590</v>
      </c>
      <c r="J17111" s="5">
        <v>21371477.010000028</v>
      </c>
      <c r="K17111" s="3" t="str" cm="1">
        <f t="array" ref="K17111">_xlfn.LET(_xlpm.d,UPPER(TRIM(CLEAN(SUBSTITUTE(F17111,CHAR(160),"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12" spans="2:11" hidden="1" x14ac:dyDescent="0.25">
      <c r="B17112" s="20">
        <v>46083</v>
      </c>
      <c r="C17112" s="2" t="s">
        <v>1</v>
      </c>
      <c r="D17112" s="2" t="s">
        <v>5829</v>
      </c>
      <c r="E17112" s="2" t="s">
        <v>5004</v>
      </c>
      <c r="F17112" s="2" t="s">
        <v>4969</v>
      </c>
      <c r="G17112" s="5">
        <v>20</v>
      </c>
      <c r="H17112" s="5">
        <v>31.8</v>
      </c>
      <c r="I17112" s="5">
        <v>636</v>
      </c>
      <c r="J17112" s="5">
        <v>21372113.010000028</v>
      </c>
      <c r="K17112" s="3" t="str" cm="1">
        <f t="array" ref="K17112">_xlfn.LET(_xlpm.d,UPPER(TRIM(CLEAN(SUBSTITUTE(F17112,CHAR(160),"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13" spans="2:11" hidden="1" x14ac:dyDescent="0.25">
      <c r="B17113" s="20">
        <v>46083</v>
      </c>
      <c r="C17113" s="2" t="s">
        <v>1</v>
      </c>
      <c r="D17113" s="2" t="s">
        <v>5830</v>
      </c>
      <c r="E17113" s="2" t="s">
        <v>160</v>
      </c>
      <c r="F17113" s="2" t="s">
        <v>4969</v>
      </c>
      <c r="G17113" s="5">
        <v>160</v>
      </c>
      <c r="H17113" s="5">
        <v>33.5</v>
      </c>
      <c r="I17113" s="5">
        <v>5360</v>
      </c>
      <c r="J17113" s="5">
        <v>21377473.010000028</v>
      </c>
      <c r="K17113" s="3" t="str" cm="1">
        <f t="array" ref="K17113">_xlfn.LET(_xlpm.d,UPPER(TRIM(CLEAN(SUBSTITUTE(F17113,CHAR(160),"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14" spans="2:11" hidden="1" x14ac:dyDescent="0.25">
      <c r="B17114" s="20">
        <v>46083</v>
      </c>
      <c r="C17114" s="2" t="s">
        <v>1</v>
      </c>
      <c r="D17114" s="2" t="s">
        <v>3509</v>
      </c>
      <c r="E17114" s="2" t="s">
        <v>25</v>
      </c>
      <c r="F17114" s="2" t="s">
        <v>4969</v>
      </c>
      <c r="G17114" s="5">
        <v>80</v>
      </c>
      <c r="H17114" s="5">
        <v>28.55</v>
      </c>
      <c r="I17114" s="5">
        <v>2284</v>
      </c>
      <c r="J17114" s="5">
        <v>21379757.010000028</v>
      </c>
      <c r="K17114" s="3" t="str" cm="1">
        <f t="array" ref="K17114">_xlfn.LET(_xlpm.d,UPPER(TRIM(CLEAN(SUBSTITUTE(F17114,CHAR(160),"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15" spans="2:11" hidden="1" x14ac:dyDescent="0.25">
      <c r="B17115" s="20">
        <v>46083</v>
      </c>
      <c r="C17115" s="2" t="s">
        <v>1</v>
      </c>
      <c r="D17115" s="2" t="s">
        <v>2380</v>
      </c>
      <c r="E17115" s="2" t="s">
        <v>254</v>
      </c>
      <c r="F17115" s="2" t="s">
        <v>4969</v>
      </c>
      <c r="G17115" s="5">
        <v>150</v>
      </c>
      <c r="H17115" s="5">
        <v>33.5</v>
      </c>
      <c r="I17115" s="5">
        <v>5025</v>
      </c>
      <c r="J17115" s="5">
        <v>21384782.010000028</v>
      </c>
      <c r="K17115" s="3" t="str" cm="1">
        <f t="array" ref="K17115">_xlfn.LET(_xlpm.d,UPPER(TRIM(CLEAN(SUBSTITUTE(F17115,CHAR(160),"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16" spans="2:11" hidden="1" x14ac:dyDescent="0.25">
      <c r="B17116" s="20">
        <v>46083</v>
      </c>
      <c r="C17116" s="2" t="s">
        <v>1</v>
      </c>
      <c r="D17116" s="2" t="s">
        <v>4549</v>
      </c>
      <c r="E17116" s="2" t="s">
        <v>246</v>
      </c>
      <c r="F17116" s="2" t="s">
        <v>4969</v>
      </c>
      <c r="G17116" s="5">
        <v>80</v>
      </c>
      <c r="H17116" s="5">
        <v>33.5</v>
      </c>
      <c r="I17116" s="5">
        <v>2680</v>
      </c>
      <c r="J17116" s="5">
        <v>21387462.010000028</v>
      </c>
      <c r="K17116" s="3" t="str" cm="1">
        <f t="array" ref="K17116">_xlfn.LET(_xlpm.d,UPPER(TRIM(CLEAN(SUBSTITUTE(F17116,CHAR(160),"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17" spans="2:11" hidden="1" x14ac:dyDescent="0.25">
      <c r="B17117" s="20">
        <v>46083</v>
      </c>
      <c r="C17117" s="2" t="s">
        <v>1</v>
      </c>
      <c r="D17117" s="2" t="s">
        <v>5831</v>
      </c>
      <c r="E17117" s="2" t="s">
        <v>192</v>
      </c>
      <c r="F17117" s="2" t="s">
        <v>4969</v>
      </c>
      <c r="G17117" s="5">
        <v>100</v>
      </c>
      <c r="H17117" s="5">
        <v>33.5</v>
      </c>
      <c r="I17117" s="5">
        <v>3350</v>
      </c>
      <c r="J17117" s="5">
        <v>21390812.010000028</v>
      </c>
      <c r="K17117" s="3" t="str" cm="1">
        <f t="array" ref="K17117">_xlfn.LET(_xlpm.d,UPPER(TRIM(CLEAN(SUBSTITUTE(F17117,CHAR(160),"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18" spans="2:11" hidden="1" x14ac:dyDescent="0.25">
      <c r="B17118" s="20">
        <v>46083</v>
      </c>
      <c r="C17118" s="2" t="s">
        <v>1</v>
      </c>
      <c r="D17118" s="2" t="s">
        <v>5832</v>
      </c>
      <c r="E17118" s="2" t="s">
        <v>243</v>
      </c>
      <c r="F17118" s="2" t="s">
        <v>5226</v>
      </c>
      <c r="G17118" s="5">
        <v>300</v>
      </c>
      <c r="H17118" s="5">
        <v>33.5</v>
      </c>
      <c r="I17118" s="5">
        <v>10050</v>
      </c>
      <c r="J17118" s="5">
        <v>21400862.010000028</v>
      </c>
      <c r="K17118" s="3" t="str" cm="1">
        <f t="array" ref="K17118">_xlfn.LET(_xlpm.d,UPPER(TRIM(CLEAN(SUBSTITUTE(F17118,CHAR(160),"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19" spans="2:11" hidden="1" x14ac:dyDescent="0.25">
      <c r="B17119" s="20">
        <v>46084</v>
      </c>
      <c r="C17119" s="2" t="s">
        <v>1</v>
      </c>
      <c r="D17119" s="2" t="s">
        <v>3510</v>
      </c>
      <c r="E17119" s="2" t="s">
        <v>279</v>
      </c>
      <c r="F17119" s="2" t="s">
        <v>4969</v>
      </c>
      <c r="G17119" s="5">
        <v>250</v>
      </c>
      <c r="H17119" s="5">
        <v>33.5</v>
      </c>
      <c r="I17119" s="5">
        <v>8375</v>
      </c>
      <c r="J17119" s="5">
        <v>21409237.010000028</v>
      </c>
      <c r="K17119" s="3" t="str" cm="1">
        <f t="array" ref="K17119">_xlfn.LET(_xlpm.d,UPPER(TRIM(CLEAN(SUBSTITUTE(F17119,CHAR(160),"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20" spans="2:11" hidden="1" x14ac:dyDescent="0.25">
      <c r="B17120" s="20">
        <v>46084</v>
      </c>
      <c r="C17120" s="2" t="s">
        <v>1</v>
      </c>
      <c r="D17120" s="2" t="s">
        <v>174</v>
      </c>
      <c r="E17120" s="2" t="s">
        <v>162</v>
      </c>
      <c r="F17120" s="2" t="s">
        <v>4969</v>
      </c>
      <c r="G17120" s="5">
        <v>400</v>
      </c>
      <c r="H17120" s="5">
        <v>33.5</v>
      </c>
      <c r="I17120" s="5">
        <v>13400</v>
      </c>
      <c r="J17120" s="5">
        <v>21422637.010000028</v>
      </c>
      <c r="K17120" s="3" t="str" cm="1">
        <f t="array" ref="K17120">_xlfn.LET(_xlpm.d,UPPER(TRIM(CLEAN(SUBSTITUTE(F17120,CHAR(160),"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21" spans="2:11" hidden="1" x14ac:dyDescent="0.25">
      <c r="B17121" s="20">
        <v>46084</v>
      </c>
      <c r="C17121" s="2" t="s">
        <v>1</v>
      </c>
      <c r="D17121" s="2" t="s">
        <v>5833</v>
      </c>
      <c r="E17121" s="2" t="s">
        <v>5834</v>
      </c>
      <c r="F17121" s="2" t="s">
        <v>4969</v>
      </c>
      <c r="G17121" s="5">
        <v>30</v>
      </c>
      <c r="H17121" s="5">
        <v>31.8</v>
      </c>
      <c r="I17121" s="5">
        <v>954</v>
      </c>
      <c r="J17121" s="5">
        <v>21423591.010000028</v>
      </c>
      <c r="K17121" s="3" t="str" cm="1">
        <f t="array" ref="K17121">_xlfn.LET(_xlpm.d,UPPER(TRIM(CLEAN(SUBSTITUTE(F17121,CHAR(160),"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22" spans="2:11" hidden="1" x14ac:dyDescent="0.25">
      <c r="B17122" s="20">
        <v>46084</v>
      </c>
      <c r="C17122" s="2" t="s">
        <v>1</v>
      </c>
      <c r="D17122" s="2" t="s">
        <v>411</v>
      </c>
      <c r="E17122" s="2" t="s">
        <v>78</v>
      </c>
      <c r="F17122" s="2" t="s">
        <v>4969</v>
      </c>
      <c r="G17122" s="5">
        <v>200</v>
      </c>
      <c r="H17122" s="5">
        <v>33.5</v>
      </c>
      <c r="I17122" s="5">
        <v>6700</v>
      </c>
      <c r="J17122" s="5">
        <v>21430291.010000028</v>
      </c>
      <c r="K17122" s="3" t="str" cm="1">
        <f t="array" ref="K17122">_xlfn.LET(_xlpm.d,UPPER(TRIM(CLEAN(SUBSTITUTE(F17122,CHAR(160),"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23" spans="2:11" hidden="1" x14ac:dyDescent="0.25">
      <c r="B17123" s="20">
        <v>46084</v>
      </c>
      <c r="C17123" s="2" t="s">
        <v>1</v>
      </c>
      <c r="D17123" s="2" t="s">
        <v>1336</v>
      </c>
      <c r="E17123" s="2" t="s">
        <v>147</v>
      </c>
      <c r="F17123" s="2" t="s">
        <v>4969</v>
      </c>
      <c r="G17123" s="5">
        <v>110</v>
      </c>
      <c r="H17123" s="5">
        <v>33.5</v>
      </c>
      <c r="I17123" s="5">
        <v>3685</v>
      </c>
      <c r="J17123" s="5">
        <v>21433976.010000028</v>
      </c>
      <c r="K17123" s="3" t="str" cm="1">
        <f t="array" ref="K17123">_xlfn.LET(_xlpm.d,UPPER(TRIM(CLEAN(SUBSTITUTE(F17123,CHAR(160),"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24" spans="2:11" hidden="1" x14ac:dyDescent="0.25">
      <c r="B17124" s="20">
        <v>46084</v>
      </c>
      <c r="C17124" s="2" t="s">
        <v>1</v>
      </c>
      <c r="D17124" s="2" t="s">
        <v>412</v>
      </c>
      <c r="E17124" s="2" t="s">
        <v>234</v>
      </c>
      <c r="F17124" s="2" t="s">
        <v>4969</v>
      </c>
      <c r="G17124" s="5">
        <v>70</v>
      </c>
      <c r="H17124" s="5">
        <v>33.5</v>
      </c>
      <c r="I17124" s="5">
        <v>2345</v>
      </c>
      <c r="J17124" s="5">
        <v>21436321.010000028</v>
      </c>
      <c r="K17124" s="3" t="str" cm="1">
        <f t="array" ref="K17124">_xlfn.LET(_xlpm.d,UPPER(TRIM(CLEAN(SUBSTITUTE(F17124,CHAR(160),"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25" spans="2:11" hidden="1" x14ac:dyDescent="0.25">
      <c r="B17125" s="20">
        <v>46084</v>
      </c>
      <c r="C17125" s="2" t="s">
        <v>1</v>
      </c>
      <c r="D17125" s="2" t="s">
        <v>2381</v>
      </c>
      <c r="E17125" s="2" t="s">
        <v>232</v>
      </c>
      <c r="F17125" s="2" t="s">
        <v>4969</v>
      </c>
      <c r="G17125" s="5">
        <v>90</v>
      </c>
      <c r="H17125" s="5">
        <v>33.5</v>
      </c>
      <c r="I17125" s="5">
        <v>3015</v>
      </c>
      <c r="J17125" s="5">
        <v>21439336.010000028</v>
      </c>
      <c r="K17125" s="3" t="str" cm="1">
        <f t="array" ref="K17125">_xlfn.LET(_xlpm.d,UPPER(TRIM(CLEAN(SUBSTITUTE(F17125,CHAR(160),"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26" spans="2:11" hidden="1" x14ac:dyDescent="0.25">
      <c r="B17126" s="20">
        <v>46084</v>
      </c>
      <c r="C17126" s="2" t="s">
        <v>1</v>
      </c>
      <c r="D17126" s="2" t="s">
        <v>5835</v>
      </c>
      <c r="E17126" s="2" t="s">
        <v>143</v>
      </c>
      <c r="F17126" s="2" t="s">
        <v>4969</v>
      </c>
      <c r="G17126" s="5">
        <v>170</v>
      </c>
      <c r="H17126" s="5">
        <v>33.5</v>
      </c>
      <c r="I17126" s="5">
        <v>5695</v>
      </c>
      <c r="J17126" s="5">
        <v>21445031.010000028</v>
      </c>
      <c r="K17126" s="3" t="str" cm="1">
        <f t="array" ref="K17126">_xlfn.LET(_xlpm.d,UPPER(TRIM(CLEAN(SUBSTITUTE(F17126,CHAR(160),"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27" spans="2:11" hidden="1" x14ac:dyDescent="0.25">
      <c r="B17127" s="20">
        <v>46084</v>
      </c>
      <c r="C17127" s="2" t="s">
        <v>1</v>
      </c>
      <c r="D17127" s="2" t="s">
        <v>3511</v>
      </c>
      <c r="E17127" s="2" t="s">
        <v>158</v>
      </c>
      <c r="F17127" s="2" t="s">
        <v>4969</v>
      </c>
      <c r="G17127" s="5">
        <v>200</v>
      </c>
      <c r="H17127" s="5">
        <v>33.5</v>
      </c>
      <c r="I17127" s="5">
        <v>6700</v>
      </c>
      <c r="J17127" s="5">
        <v>21451731.010000028</v>
      </c>
      <c r="K17127" s="3" t="str" cm="1">
        <f t="array" ref="K17127">_xlfn.LET(_xlpm.d,UPPER(TRIM(CLEAN(SUBSTITUTE(F17127,CHAR(160),"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28" spans="2:11" hidden="1" x14ac:dyDescent="0.25">
      <c r="B17128" s="20">
        <v>46084</v>
      </c>
      <c r="C17128" s="2" t="s">
        <v>1</v>
      </c>
      <c r="D17128" s="2" t="s">
        <v>2382</v>
      </c>
      <c r="E17128" s="2" t="s">
        <v>50</v>
      </c>
      <c r="F17128" s="2" t="s">
        <v>4969</v>
      </c>
      <c r="G17128" s="5">
        <v>120</v>
      </c>
      <c r="H17128" s="5">
        <v>30</v>
      </c>
      <c r="I17128" s="5">
        <v>3600</v>
      </c>
      <c r="J17128" s="5">
        <v>21455331.010000028</v>
      </c>
      <c r="K17128" s="3" t="str" cm="1">
        <f t="array" ref="K17128">_xlfn.LET(_xlpm.d,UPPER(TRIM(CLEAN(SUBSTITUTE(F17128,CHAR(160),"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29" spans="2:11" hidden="1" x14ac:dyDescent="0.25">
      <c r="B17129" s="20">
        <v>46084</v>
      </c>
      <c r="C17129" s="2" t="s">
        <v>1</v>
      </c>
      <c r="D17129" s="2" t="s">
        <v>3512</v>
      </c>
      <c r="E17129" s="2" t="s">
        <v>25</v>
      </c>
      <c r="F17129" s="2" t="s">
        <v>4969</v>
      </c>
      <c r="G17129" s="5">
        <v>80</v>
      </c>
      <c r="H17129" s="5">
        <v>28.55</v>
      </c>
      <c r="I17129" s="5">
        <v>2284</v>
      </c>
      <c r="J17129" s="5">
        <v>21457615.010000028</v>
      </c>
      <c r="K17129" s="3" t="str" cm="1">
        <f t="array" ref="K17129">_xlfn.LET(_xlpm.d,UPPER(TRIM(CLEAN(SUBSTITUTE(F17129,CHAR(160),"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30" spans="2:11" hidden="1" x14ac:dyDescent="0.25">
      <c r="B17130" s="20">
        <v>46084</v>
      </c>
      <c r="C17130" s="2" t="s">
        <v>1</v>
      </c>
      <c r="D17130" s="2" t="s">
        <v>5836</v>
      </c>
      <c r="E17130" s="2" t="s">
        <v>61</v>
      </c>
      <c r="F17130" s="2" t="s">
        <v>4969</v>
      </c>
      <c r="G17130" s="5">
        <v>111</v>
      </c>
      <c r="H17130" s="5">
        <v>31.2</v>
      </c>
      <c r="I17130" s="5">
        <v>3463.2</v>
      </c>
      <c r="J17130" s="5">
        <v>21461078.210000027</v>
      </c>
      <c r="K17130" s="3" t="str" cm="1">
        <f t="array" ref="K17130">_xlfn.LET(_xlpm.d,UPPER(TRIM(CLEAN(SUBSTITUTE(F17130,CHAR(160),"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31" spans="2:11" hidden="1" x14ac:dyDescent="0.25">
      <c r="B17131" s="20">
        <v>46084</v>
      </c>
      <c r="C17131" s="2" t="s">
        <v>1</v>
      </c>
      <c r="D17131" s="2" t="s">
        <v>5837</v>
      </c>
      <c r="E17131" s="2" t="s">
        <v>5838</v>
      </c>
      <c r="F17131" s="2" t="s">
        <v>4969</v>
      </c>
      <c r="G17131" s="5">
        <v>80</v>
      </c>
      <c r="H17131" s="5">
        <v>33.99</v>
      </c>
      <c r="I17131" s="5">
        <v>2719.2</v>
      </c>
      <c r="J17131" s="5">
        <v>21463797.410000026</v>
      </c>
      <c r="K17131" s="3" t="str" cm="1">
        <f t="array" ref="K17131">_xlfn.LET(_xlpm.d,UPPER(TRIM(CLEAN(SUBSTITUTE(F17131,CHAR(160),"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32" spans="2:11" hidden="1" x14ac:dyDescent="0.25">
      <c r="B17132" s="20">
        <v>46084</v>
      </c>
      <c r="C17132" s="2" t="s">
        <v>1</v>
      </c>
      <c r="D17132" s="2" t="s">
        <v>2383</v>
      </c>
      <c r="E17132" s="2" t="s">
        <v>263</v>
      </c>
      <c r="F17132" s="2" t="s">
        <v>4969</v>
      </c>
      <c r="G17132" s="5">
        <v>240</v>
      </c>
      <c r="H17132" s="5">
        <v>33.5</v>
      </c>
      <c r="I17132" s="5">
        <v>8040</v>
      </c>
      <c r="J17132" s="5">
        <v>21471837.410000026</v>
      </c>
      <c r="K17132" s="3" t="str" cm="1">
        <f t="array" ref="K17132">_xlfn.LET(_xlpm.d,UPPER(TRIM(CLEAN(SUBSTITUTE(F17132,CHAR(160),"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33" spans="2:11" hidden="1" x14ac:dyDescent="0.25">
      <c r="B17133" s="20">
        <v>46085</v>
      </c>
      <c r="C17133" s="2" t="s">
        <v>1</v>
      </c>
      <c r="D17133" s="2" t="s">
        <v>3513</v>
      </c>
      <c r="E17133" s="2" t="s">
        <v>145</v>
      </c>
      <c r="F17133" s="2" t="s">
        <v>4969</v>
      </c>
      <c r="G17133" s="5">
        <v>160</v>
      </c>
      <c r="H17133" s="5">
        <v>33.5</v>
      </c>
      <c r="I17133" s="5">
        <v>5360</v>
      </c>
      <c r="J17133" s="5">
        <v>21477197.410000026</v>
      </c>
      <c r="K17133" s="3" t="str" cm="1">
        <f t="array" ref="K17133">_xlfn.LET(_xlpm.d,UPPER(TRIM(CLEAN(SUBSTITUTE(F17133,CHAR(160),"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34" spans="2:11" hidden="1" x14ac:dyDescent="0.25">
      <c r="B17134" s="20">
        <v>46085</v>
      </c>
      <c r="C17134" s="2" t="s">
        <v>1</v>
      </c>
      <c r="D17134" s="2" t="s">
        <v>2384</v>
      </c>
      <c r="E17134" s="2" t="s">
        <v>1634</v>
      </c>
      <c r="F17134" s="2" t="s">
        <v>4969</v>
      </c>
      <c r="G17134" s="5">
        <v>150</v>
      </c>
      <c r="H17134" s="5">
        <v>33.5</v>
      </c>
      <c r="I17134" s="5">
        <v>5025</v>
      </c>
      <c r="J17134" s="5">
        <v>21482222.410000026</v>
      </c>
      <c r="K17134" s="3" t="str" cm="1">
        <f t="array" ref="K17134">_xlfn.LET(_xlpm.d,UPPER(TRIM(CLEAN(SUBSTITUTE(F17134,CHAR(160),"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35" spans="2:11" hidden="1" x14ac:dyDescent="0.25">
      <c r="B17135" s="20">
        <v>46085</v>
      </c>
      <c r="C17135" s="2" t="s">
        <v>1</v>
      </c>
      <c r="D17135" s="2" t="s">
        <v>5839</v>
      </c>
      <c r="E17135" s="2" t="s">
        <v>1701</v>
      </c>
      <c r="F17135" s="2" t="s">
        <v>4969</v>
      </c>
      <c r="G17135" s="5">
        <v>180</v>
      </c>
      <c r="H17135" s="5">
        <v>33.5</v>
      </c>
      <c r="I17135" s="5">
        <v>6030</v>
      </c>
      <c r="J17135" s="5">
        <v>21488252.410000026</v>
      </c>
      <c r="K17135" s="3" t="str" cm="1">
        <f t="array" ref="K17135">_xlfn.LET(_xlpm.d,UPPER(TRIM(CLEAN(SUBSTITUTE(F17135,CHAR(160),"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36" spans="2:11" hidden="1" x14ac:dyDescent="0.25">
      <c r="B17136" s="20">
        <v>46085</v>
      </c>
      <c r="C17136" s="2" t="s">
        <v>1</v>
      </c>
      <c r="D17136" s="2" t="s">
        <v>2385</v>
      </c>
      <c r="E17136" s="2" t="s">
        <v>282</v>
      </c>
      <c r="F17136" s="2" t="s">
        <v>4969</v>
      </c>
      <c r="G17136" s="5">
        <v>150</v>
      </c>
      <c r="H17136" s="5">
        <v>33.5</v>
      </c>
      <c r="I17136" s="5">
        <v>5025</v>
      </c>
      <c r="J17136" s="5">
        <v>21493277.410000026</v>
      </c>
      <c r="K17136" s="3" t="str" cm="1">
        <f t="array" ref="K17136">_xlfn.LET(_xlpm.d,UPPER(TRIM(CLEAN(SUBSTITUTE(F17136,CHAR(160),"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37" spans="2:11" hidden="1" x14ac:dyDescent="0.25">
      <c r="B17137" s="20">
        <v>46085</v>
      </c>
      <c r="C17137" s="2" t="s">
        <v>1</v>
      </c>
      <c r="D17137" s="2" t="s">
        <v>5840</v>
      </c>
      <c r="E17137" s="2" t="s">
        <v>145</v>
      </c>
      <c r="F17137" s="2" t="s">
        <v>4969</v>
      </c>
      <c r="G17137" s="5">
        <v>50</v>
      </c>
      <c r="H17137" s="5">
        <v>0</v>
      </c>
      <c r="I17137" s="5">
        <v>0</v>
      </c>
      <c r="J17137" s="5">
        <v>21493277.410000026</v>
      </c>
      <c r="K17137" s="3" t="str" cm="1">
        <f t="array" ref="K17137">_xlfn.LET(_xlpm.d,UPPER(TRIM(CLEAN(SUBSTITUTE(F17137,CHAR(160),"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38" spans="2:11" hidden="1" x14ac:dyDescent="0.25">
      <c r="B17138" s="20">
        <v>46085</v>
      </c>
      <c r="C17138" s="2" t="s">
        <v>1</v>
      </c>
      <c r="D17138" s="2" t="s">
        <v>4300</v>
      </c>
      <c r="E17138" s="2" t="s">
        <v>6</v>
      </c>
      <c r="F17138" s="2" t="s">
        <v>4969</v>
      </c>
      <c r="G17138" s="5">
        <v>160</v>
      </c>
      <c r="H17138" s="5">
        <v>33.99</v>
      </c>
      <c r="I17138" s="5">
        <v>5438.4</v>
      </c>
      <c r="J17138" s="5">
        <v>21498715.810000025</v>
      </c>
      <c r="K17138" s="3" t="str" cm="1">
        <f t="array" ref="K17138">_xlfn.LET(_xlpm.d,UPPER(TRIM(CLEAN(SUBSTITUTE(F17138,CHAR(160),"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39" spans="2:11" hidden="1" x14ac:dyDescent="0.25">
      <c r="B17139" s="20">
        <v>46085</v>
      </c>
      <c r="C17139" s="2" t="s">
        <v>1</v>
      </c>
      <c r="D17139" s="2" t="s">
        <v>2386</v>
      </c>
      <c r="E17139" s="2" t="s">
        <v>730</v>
      </c>
      <c r="F17139" s="2" t="s">
        <v>4969</v>
      </c>
      <c r="G17139" s="5">
        <v>70</v>
      </c>
      <c r="H17139" s="5">
        <v>33.5</v>
      </c>
      <c r="I17139" s="5">
        <v>2345</v>
      </c>
      <c r="J17139" s="5">
        <v>21501060.810000025</v>
      </c>
      <c r="K17139" s="3" t="str" cm="1">
        <f t="array" ref="K17139">_xlfn.LET(_xlpm.d,UPPER(TRIM(CLEAN(SUBSTITUTE(F17139,CHAR(160),"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40" spans="2:11" hidden="1" x14ac:dyDescent="0.25">
      <c r="B17140" s="20">
        <v>46086</v>
      </c>
      <c r="C17140" s="2" t="s">
        <v>1</v>
      </c>
      <c r="D17140" s="2" t="s">
        <v>1211</v>
      </c>
      <c r="E17140" s="2" t="s">
        <v>149</v>
      </c>
      <c r="F17140" s="2" t="s">
        <v>4969</v>
      </c>
      <c r="G17140" s="5">
        <v>130</v>
      </c>
      <c r="H17140" s="5">
        <v>33.5</v>
      </c>
      <c r="I17140" s="5">
        <v>4355</v>
      </c>
      <c r="J17140" s="5">
        <v>21505415.810000025</v>
      </c>
      <c r="K17140" s="3" t="str" cm="1">
        <f t="array" ref="K17140">_xlfn.LET(_xlpm.d,UPPER(TRIM(CLEAN(SUBSTITUTE(F17140,CHAR(160),"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41" spans="2:11" hidden="1" x14ac:dyDescent="0.25">
      <c r="B17141" s="20">
        <v>46086</v>
      </c>
      <c r="C17141" s="2" t="s">
        <v>1</v>
      </c>
      <c r="D17141" s="2" t="s">
        <v>178</v>
      </c>
      <c r="E17141" s="2" t="s">
        <v>168</v>
      </c>
      <c r="F17141" s="2" t="s">
        <v>4969</v>
      </c>
      <c r="G17141" s="5">
        <v>120</v>
      </c>
      <c r="H17141" s="5">
        <v>33.5</v>
      </c>
      <c r="I17141" s="5">
        <v>4020</v>
      </c>
      <c r="J17141" s="5">
        <v>21509435.810000025</v>
      </c>
      <c r="K17141" s="3" t="str" cm="1">
        <f t="array" ref="K17141">_xlfn.LET(_xlpm.d,UPPER(TRIM(CLEAN(SUBSTITUTE(F17141,CHAR(160),"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42" spans="2:11" hidden="1" x14ac:dyDescent="0.25">
      <c r="B17142" s="20">
        <v>46086</v>
      </c>
      <c r="C17142" s="2" t="s">
        <v>1</v>
      </c>
      <c r="D17142" s="2" t="s">
        <v>413</v>
      </c>
      <c r="E17142" s="2" t="s">
        <v>248</v>
      </c>
      <c r="F17142" s="2" t="s">
        <v>4969</v>
      </c>
      <c r="G17142" s="5">
        <v>150</v>
      </c>
      <c r="H17142" s="5">
        <v>33.5</v>
      </c>
      <c r="I17142" s="5">
        <v>5025</v>
      </c>
      <c r="J17142" s="5">
        <v>21514460.810000025</v>
      </c>
      <c r="K17142" s="3" t="str" cm="1">
        <f t="array" ref="K17142">_xlfn.LET(_xlpm.d,UPPER(TRIM(CLEAN(SUBSTITUTE(F17142,CHAR(160),"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43" spans="2:11" hidden="1" x14ac:dyDescent="0.25">
      <c r="B17143" s="20">
        <v>46086</v>
      </c>
      <c r="C17143" s="2" t="s">
        <v>1</v>
      </c>
      <c r="D17143" s="2" t="s">
        <v>414</v>
      </c>
      <c r="E17143" s="2" t="s">
        <v>268</v>
      </c>
      <c r="F17143" s="2" t="s">
        <v>4969</v>
      </c>
      <c r="G17143" s="5">
        <v>200</v>
      </c>
      <c r="H17143" s="5">
        <v>33.5</v>
      </c>
      <c r="I17143" s="5">
        <v>6700</v>
      </c>
      <c r="J17143" s="5">
        <v>21521160.810000025</v>
      </c>
      <c r="K17143" s="3" t="str" cm="1">
        <f t="array" ref="K17143">_xlfn.LET(_xlpm.d,UPPER(TRIM(CLEAN(SUBSTITUTE(F17143,CHAR(160),"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44" spans="2:11" hidden="1" x14ac:dyDescent="0.25">
      <c r="B17144" s="20">
        <v>46086</v>
      </c>
      <c r="C17144" s="2" t="s">
        <v>1</v>
      </c>
      <c r="D17144" s="2" t="s">
        <v>179</v>
      </c>
      <c r="E17144" s="2" t="s">
        <v>180</v>
      </c>
      <c r="F17144" s="2" t="s">
        <v>4969</v>
      </c>
      <c r="G17144" s="5">
        <v>150</v>
      </c>
      <c r="H17144" s="5">
        <v>33.5</v>
      </c>
      <c r="I17144" s="5">
        <v>5025</v>
      </c>
      <c r="J17144" s="5">
        <v>21526185.810000025</v>
      </c>
      <c r="K17144" s="3" t="str" cm="1">
        <f t="array" ref="K17144">_xlfn.LET(_xlpm.d,UPPER(TRIM(CLEAN(SUBSTITUTE(F17144,CHAR(160),"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45" spans="2:11" hidden="1" x14ac:dyDescent="0.25">
      <c r="B17145" s="20">
        <v>46086</v>
      </c>
      <c r="C17145" s="2" t="s">
        <v>1</v>
      </c>
      <c r="D17145" s="2" t="s">
        <v>1212</v>
      </c>
      <c r="E17145" s="2" t="s">
        <v>192</v>
      </c>
      <c r="F17145" s="2" t="s">
        <v>4969</v>
      </c>
      <c r="G17145" s="5">
        <v>170</v>
      </c>
      <c r="H17145" s="5">
        <v>33.5</v>
      </c>
      <c r="I17145" s="5">
        <v>5695</v>
      </c>
      <c r="J17145" s="5">
        <v>21531880.810000025</v>
      </c>
      <c r="K17145" s="3" t="str" cm="1">
        <f t="array" ref="K17145">_xlfn.LET(_xlpm.d,UPPER(TRIM(CLEAN(SUBSTITUTE(F17145,CHAR(160),"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46" spans="2:11" hidden="1" x14ac:dyDescent="0.25">
      <c r="B17146" s="20">
        <v>46086</v>
      </c>
      <c r="C17146" s="2" t="s">
        <v>1</v>
      </c>
      <c r="D17146" s="2" t="s">
        <v>181</v>
      </c>
      <c r="E17146" s="2" t="s">
        <v>160</v>
      </c>
      <c r="F17146" s="2" t="s">
        <v>4969</v>
      </c>
      <c r="G17146" s="5">
        <v>70</v>
      </c>
      <c r="H17146" s="5">
        <v>33.5</v>
      </c>
      <c r="I17146" s="5">
        <v>2345</v>
      </c>
      <c r="J17146" s="5">
        <v>21534225.810000025</v>
      </c>
      <c r="K17146" s="3" t="str" cm="1">
        <f t="array" ref="K17146">_xlfn.LET(_xlpm.d,UPPER(TRIM(CLEAN(SUBSTITUTE(F17146,CHAR(160),"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47" spans="2:11" hidden="1" x14ac:dyDescent="0.25">
      <c r="B17147" s="20">
        <v>46086</v>
      </c>
      <c r="C17147" s="2" t="s">
        <v>1</v>
      </c>
      <c r="D17147" s="2" t="s">
        <v>415</v>
      </c>
      <c r="E17147" s="2" t="s">
        <v>151</v>
      </c>
      <c r="F17147" s="2" t="s">
        <v>4969</v>
      </c>
      <c r="G17147" s="5">
        <v>100</v>
      </c>
      <c r="H17147" s="5">
        <v>33.5</v>
      </c>
      <c r="I17147" s="5">
        <v>3350</v>
      </c>
      <c r="J17147" s="5">
        <v>21537575.810000025</v>
      </c>
      <c r="K17147" s="3" t="str" cm="1">
        <f t="array" ref="K17147">_xlfn.LET(_xlpm.d,UPPER(TRIM(CLEAN(SUBSTITUTE(F17147,CHAR(160),"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48" spans="2:11" hidden="1" x14ac:dyDescent="0.25">
      <c r="B17148" s="20">
        <v>46086</v>
      </c>
      <c r="C17148" s="2" t="s">
        <v>1</v>
      </c>
      <c r="D17148" s="2" t="s">
        <v>1355</v>
      </c>
      <c r="E17148" s="2" t="s">
        <v>135</v>
      </c>
      <c r="F17148" s="2" t="s">
        <v>4969</v>
      </c>
      <c r="G17148" s="5">
        <v>200</v>
      </c>
      <c r="H17148" s="5">
        <v>33.5</v>
      </c>
      <c r="I17148" s="5">
        <v>6700</v>
      </c>
      <c r="J17148" s="5">
        <v>21544275.810000025</v>
      </c>
      <c r="K17148" s="3" t="str" cm="1">
        <f t="array" ref="K17148">_xlfn.LET(_xlpm.d,UPPER(TRIM(CLEAN(SUBSTITUTE(F17148,CHAR(160),"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49" spans="2:11" hidden="1" x14ac:dyDescent="0.25">
      <c r="B17149" s="20">
        <v>46086</v>
      </c>
      <c r="C17149" s="2" t="s">
        <v>1</v>
      </c>
      <c r="D17149" s="2" t="s">
        <v>5841</v>
      </c>
      <c r="E17149" s="2" t="s">
        <v>16</v>
      </c>
      <c r="F17149" s="2" t="s">
        <v>4969</v>
      </c>
      <c r="G17149" s="5">
        <v>380</v>
      </c>
      <c r="H17149" s="5">
        <v>33.5</v>
      </c>
      <c r="I17149" s="5">
        <v>12730</v>
      </c>
      <c r="J17149" s="5">
        <v>21557005.810000025</v>
      </c>
      <c r="K17149" s="3" t="str" cm="1">
        <f t="array" ref="K17149">_xlfn.LET(_xlpm.d,UPPER(TRIM(CLEAN(SUBSTITUTE(F17149,CHAR(160),"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50" spans="2:11" hidden="1" x14ac:dyDescent="0.25">
      <c r="B17150" s="20">
        <v>46086</v>
      </c>
      <c r="C17150" s="2" t="s">
        <v>1</v>
      </c>
      <c r="D17150" s="2" t="s">
        <v>5842</v>
      </c>
      <c r="E17150" s="2" t="s">
        <v>302</v>
      </c>
      <c r="F17150" s="2" t="s">
        <v>4969</v>
      </c>
      <c r="G17150" s="5">
        <v>60</v>
      </c>
      <c r="H17150" s="5">
        <v>27.8</v>
      </c>
      <c r="I17150" s="5">
        <v>1668</v>
      </c>
      <c r="J17150" s="5">
        <v>21558673.810000025</v>
      </c>
      <c r="K17150" s="3" t="str" cm="1">
        <f t="array" ref="K17150">_xlfn.LET(_xlpm.d,UPPER(TRIM(CLEAN(SUBSTITUTE(F17150,CHAR(160),"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51" spans="2:11" hidden="1" x14ac:dyDescent="0.25">
      <c r="B17151" s="20">
        <v>46086</v>
      </c>
      <c r="C17151" s="2" t="s">
        <v>1</v>
      </c>
      <c r="D17151" s="2" t="s">
        <v>5843</v>
      </c>
      <c r="E17151" s="2" t="s">
        <v>5004</v>
      </c>
      <c r="F17151" s="2" t="s">
        <v>4969</v>
      </c>
      <c r="G17151" s="5">
        <v>10</v>
      </c>
      <c r="H17151" s="5">
        <v>31.8</v>
      </c>
      <c r="I17151" s="5">
        <v>318</v>
      </c>
      <c r="J17151" s="5">
        <v>21558991.810000025</v>
      </c>
      <c r="K17151" s="3" t="str" cm="1">
        <f t="array" ref="K17151">_xlfn.LET(_xlpm.d,UPPER(TRIM(CLEAN(SUBSTITUTE(F17151,CHAR(160),"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52" spans="2:11" hidden="1" x14ac:dyDescent="0.25">
      <c r="B17152" s="20">
        <v>46086</v>
      </c>
      <c r="C17152" s="2" t="s">
        <v>1</v>
      </c>
      <c r="D17152" s="2" t="s">
        <v>4030</v>
      </c>
      <c r="E17152" s="2" t="s">
        <v>3</v>
      </c>
      <c r="F17152" s="2" t="s">
        <v>4969</v>
      </c>
      <c r="G17152" s="5">
        <v>85</v>
      </c>
      <c r="H17152" s="5">
        <v>31.8</v>
      </c>
      <c r="I17152" s="5">
        <v>2703</v>
      </c>
      <c r="J17152" s="5">
        <v>21561694.810000025</v>
      </c>
      <c r="K17152" s="3" t="str" cm="1">
        <f t="array" ref="K17152">_xlfn.LET(_xlpm.d,UPPER(TRIM(CLEAN(SUBSTITUTE(F17152,CHAR(160),"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53" spans="2:11" hidden="1" x14ac:dyDescent="0.25">
      <c r="B17153" s="20">
        <v>46087</v>
      </c>
      <c r="C17153" s="2" t="s">
        <v>1</v>
      </c>
      <c r="D17153" s="2" t="s">
        <v>3515</v>
      </c>
      <c r="E17153" s="2" t="s">
        <v>238</v>
      </c>
      <c r="F17153" s="2" t="s">
        <v>4969</v>
      </c>
      <c r="G17153" s="5">
        <v>270</v>
      </c>
      <c r="H17153" s="5">
        <v>33.5</v>
      </c>
      <c r="I17153" s="5">
        <v>9045</v>
      </c>
      <c r="J17153" s="5">
        <v>21570739.810000025</v>
      </c>
      <c r="K17153" s="3" t="str" cm="1">
        <f t="array" ref="K17153">_xlfn.LET(_xlpm.d,UPPER(TRIM(CLEAN(SUBSTITUTE(F17153,CHAR(160),"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54" spans="2:11" hidden="1" x14ac:dyDescent="0.25">
      <c r="B17154" s="20">
        <v>46087</v>
      </c>
      <c r="C17154" s="2" t="s">
        <v>1</v>
      </c>
      <c r="D17154" s="2" t="s">
        <v>3516</v>
      </c>
      <c r="E17154" s="2" t="s">
        <v>195</v>
      </c>
      <c r="F17154" s="2" t="s">
        <v>4969</v>
      </c>
      <c r="G17154" s="5">
        <v>280</v>
      </c>
      <c r="H17154" s="5">
        <v>33.5</v>
      </c>
      <c r="I17154" s="5">
        <v>9380</v>
      </c>
      <c r="J17154" s="5">
        <v>21580119.810000025</v>
      </c>
      <c r="K17154" s="3" t="str" cm="1">
        <f t="array" ref="K17154">_xlfn.LET(_xlpm.d,UPPER(TRIM(CLEAN(SUBSTITUTE(F17154,CHAR(160),"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55" spans="2:11" hidden="1" x14ac:dyDescent="0.25">
      <c r="B17155" s="20">
        <v>46087</v>
      </c>
      <c r="C17155" s="2" t="s">
        <v>1</v>
      </c>
      <c r="D17155" s="2" t="s">
        <v>3517</v>
      </c>
      <c r="E17155" s="2" t="s">
        <v>241</v>
      </c>
      <c r="F17155" s="2" t="s">
        <v>4969</v>
      </c>
      <c r="G17155" s="5">
        <v>120</v>
      </c>
      <c r="H17155" s="5">
        <v>33.5</v>
      </c>
      <c r="I17155" s="5">
        <v>4020</v>
      </c>
      <c r="J17155" s="5">
        <v>21584139.810000025</v>
      </c>
      <c r="K17155" s="3" t="str" cm="1">
        <f t="array" ref="K17155">_xlfn.LET(_xlpm.d,UPPER(TRIM(CLEAN(SUBSTITUTE(F17155,CHAR(160),"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56" spans="2:11" hidden="1" x14ac:dyDescent="0.25">
      <c r="B17156" s="20">
        <v>46087</v>
      </c>
      <c r="C17156" s="2" t="s">
        <v>1</v>
      </c>
      <c r="D17156" s="2" t="s">
        <v>3518</v>
      </c>
      <c r="E17156" s="2" t="s">
        <v>154</v>
      </c>
      <c r="F17156" s="2" t="s">
        <v>4969</v>
      </c>
      <c r="G17156" s="5">
        <v>250</v>
      </c>
      <c r="H17156" s="5">
        <v>33.5</v>
      </c>
      <c r="I17156" s="5">
        <v>8375</v>
      </c>
      <c r="J17156" s="5">
        <v>21592514.810000025</v>
      </c>
      <c r="K17156" s="3" t="str" cm="1">
        <f t="array" ref="K17156">_xlfn.LET(_xlpm.d,UPPER(TRIM(CLEAN(SUBSTITUTE(F17156,CHAR(160),"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57" spans="2:11" hidden="1" x14ac:dyDescent="0.25">
      <c r="B17157" s="20">
        <v>46087</v>
      </c>
      <c r="C17157" s="2" t="s">
        <v>1</v>
      </c>
      <c r="D17157" s="2" t="s">
        <v>1509</v>
      </c>
      <c r="E17157" s="2" t="s">
        <v>236</v>
      </c>
      <c r="F17157" s="2" t="s">
        <v>4969</v>
      </c>
      <c r="G17157" s="5">
        <v>300</v>
      </c>
      <c r="H17157" s="5">
        <v>33.5</v>
      </c>
      <c r="I17157" s="5">
        <v>10050</v>
      </c>
      <c r="J17157" s="5">
        <v>21602564.810000025</v>
      </c>
      <c r="K17157" s="3" t="str" cm="1">
        <f t="array" ref="K17157">_xlfn.LET(_xlpm.d,UPPER(TRIM(CLEAN(SUBSTITUTE(F17157,CHAR(160),"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58" spans="2:11" hidden="1" x14ac:dyDescent="0.25">
      <c r="B17158" s="20">
        <v>46087</v>
      </c>
      <c r="C17158" s="2" t="s">
        <v>1</v>
      </c>
      <c r="D17158" s="2" t="s">
        <v>2387</v>
      </c>
      <c r="E17158" s="2" t="s">
        <v>165</v>
      </c>
      <c r="F17158" s="2" t="s">
        <v>4969</v>
      </c>
      <c r="G17158" s="5">
        <v>100</v>
      </c>
      <c r="H17158" s="5">
        <v>33.5</v>
      </c>
      <c r="I17158" s="5">
        <v>3350</v>
      </c>
      <c r="J17158" s="5">
        <v>21605914.810000025</v>
      </c>
      <c r="K17158" s="3" t="str" cm="1">
        <f t="array" ref="K17158">_xlfn.LET(_xlpm.d,UPPER(TRIM(CLEAN(SUBSTITUTE(F17158,CHAR(160),"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59" spans="2:11" hidden="1" x14ac:dyDescent="0.25">
      <c r="B17159" s="20">
        <v>46087</v>
      </c>
      <c r="C17159" s="2" t="s">
        <v>1</v>
      </c>
      <c r="D17159" s="2" t="s">
        <v>419</v>
      </c>
      <c r="E17159" s="2" t="s">
        <v>78</v>
      </c>
      <c r="F17159" s="2" t="s">
        <v>4969</v>
      </c>
      <c r="G17159" s="5">
        <v>160</v>
      </c>
      <c r="H17159" s="5">
        <v>33.5</v>
      </c>
      <c r="I17159" s="5">
        <v>5360</v>
      </c>
      <c r="J17159" s="5">
        <v>21611274.810000025</v>
      </c>
      <c r="K17159" s="3" t="str" cm="1">
        <f t="array" ref="K17159">_xlfn.LET(_xlpm.d,UPPER(TRIM(CLEAN(SUBSTITUTE(F17159,CHAR(160),"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60" spans="2:11" hidden="1" x14ac:dyDescent="0.25">
      <c r="B17160" s="20">
        <v>46087</v>
      </c>
      <c r="C17160" s="2" t="s">
        <v>1</v>
      </c>
      <c r="D17160" s="2" t="s">
        <v>2388</v>
      </c>
      <c r="E17160" s="2" t="s">
        <v>50</v>
      </c>
      <c r="F17160" s="2" t="s">
        <v>4969</v>
      </c>
      <c r="G17160" s="5">
        <v>150</v>
      </c>
      <c r="H17160" s="5">
        <v>30</v>
      </c>
      <c r="I17160" s="5">
        <v>4500</v>
      </c>
      <c r="J17160" s="5">
        <v>21615774.810000025</v>
      </c>
      <c r="K17160" s="3" t="str" cm="1">
        <f t="array" ref="K17160">_xlfn.LET(_xlpm.d,UPPER(TRIM(CLEAN(SUBSTITUTE(F17160,CHAR(160),"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61" spans="2:11" hidden="1" x14ac:dyDescent="0.25">
      <c r="B17161" s="20">
        <v>46087</v>
      </c>
      <c r="C17161" s="2" t="s">
        <v>1</v>
      </c>
      <c r="D17161" s="2" t="s">
        <v>2389</v>
      </c>
      <c r="E17161" s="2" t="s">
        <v>1765</v>
      </c>
      <c r="F17161" s="2" t="s">
        <v>4969</v>
      </c>
      <c r="G17161" s="5">
        <v>430</v>
      </c>
      <c r="H17161" s="5">
        <v>33.5</v>
      </c>
      <c r="I17161" s="5">
        <v>14405</v>
      </c>
      <c r="J17161" s="5">
        <v>21630179.810000025</v>
      </c>
      <c r="K17161" s="3" t="str" cm="1">
        <f t="array" ref="K17161">_xlfn.LET(_xlpm.d,UPPER(TRIM(CLEAN(SUBSTITUTE(F17161,CHAR(160),"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62" spans="2:11" hidden="1" x14ac:dyDescent="0.25">
      <c r="B17162" s="20">
        <v>46087</v>
      </c>
      <c r="C17162" s="2" t="s">
        <v>1</v>
      </c>
      <c r="D17162" s="2" t="s">
        <v>1213</v>
      </c>
      <c r="E17162" s="2" t="s">
        <v>307</v>
      </c>
      <c r="F17162" s="2" t="s">
        <v>4969</v>
      </c>
      <c r="G17162" s="5">
        <v>600</v>
      </c>
      <c r="H17162" s="5">
        <v>33.5</v>
      </c>
      <c r="I17162" s="5">
        <v>20100</v>
      </c>
      <c r="J17162" s="5">
        <v>21650279.810000025</v>
      </c>
      <c r="K17162" s="3" t="str" cm="1">
        <f t="array" ref="K17162">_xlfn.LET(_xlpm.d,UPPER(TRIM(CLEAN(SUBSTITUTE(F17162,CHAR(160),"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63" spans="2:11" hidden="1" x14ac:dyDescent="0.25">
      <c r="B17163" s="20">
        <v>46087</v>
      </c>
      <c r="C17163" s="2" t="s">
        <v>1</v>
      </c>
      <c r="D17163" s="2" t="s">
        <v>2390</v>
      </c>
      <c r="E17163" s="2" t="s">
        <v>288</v>
      </c>
      <c r="F17163" s="2" t="s">
        <v>4969</v>
      </c>
      <c r="G17163" s="5">
        <v>300</v>
      </c>
      <c r="H17163" s="5">
        <v>33.5</v>
      </c>
      <c r="I17163" s="5">
        <v>10050</v>
      </c>
      <c r="J17163" s="5">
        <v>21660329.810000025</v>
      </c>
      <c r="K17163" s="3" t="str" cm="1">
        <f t="array" ref="K17163">_xlfn.LET(_xlpm.d,UPPER(TRIM(CLEAN(SUBSTITUTE(F17163,CHAR(160),"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64" spans="2:11" hidden="1" x14ac:dyDescent="0.25">
      <c r="B17164" s="20">
        <v>46088</v>
      </c>
      <c r="C17164" s="2" t="s">
        <v>1</v>
      </c>
      <c r="D17164" s="2" t="s">
        <v>5844</v>
      </c>
      <c r="E17164" s="2" t="s">
        <v>234</v>
      </c>
      <c r="F17164" s="2" t="s">
        <v>4969</v>
      </c>
      <c r="G17164" s="5">
        <v>150</v>
      </c>
      <c r="H17164" s="5">
        <v>33.5</v>
      </c>
      <c r="I17164" s="5">
        <v>5025</v>
      </c>
      <c r="J17164" s="5">
        <v>21665354.810000025</v>
      </c>
      <c r="K17164" s="3" t="str" cm="1">
        <f t="array" ref="K17164">_xlfn.LET(_xlpm.d,UPPER(TRIM(CLEAN(SUBSTITUTE(F17164,CHAR(160),"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65" spans="2:11" hidden="1" x14ac:dyDescent="0.25">
      <c r="B17165" s="20">
        <v>46090</v>
      </c>
      <c r="C17165" s="2" t="s">
        <v>1</v>
      </c>
      <c r="D17165" s="2" t="s">
        <v>1214</v>
      </c>
      <c r="E17165" s="2" t="s">
        <v>874</v>
      </c>
      <c r="F17165" s="2" t="s">
        <v>4969</v>
      </c>
      <c r="G17165" s="5">
        <v>500</v>
      </c>
      <c r="H17165" s="5">
        <v>25.95</v>
      </c>
      <c r="I17165" s="5">
        <v>12975</v>
      </c>
      <c r="J17165" s="5">
        <v>21678329.810000025</v>
      </c>
      <c r="K17165" s="3" t="str" cm="1">
        <f t="array" ref="K17165">_xlfn.LET(_xlpm.d,UPPER(TRIM(CLEAN(SUBSTITUTE(F17165,CHAR(160),"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66" spans="2:11" hidden="1" x14ac:dyDescent="0.25">
      <c r="B17166" s="20">
        <v>46090</v>
      </c>
      <c r="C17166" s="2" t="s">
        <v>1</v>
      </c>
      <c r="D17166" s="2" t="s">
        <v>5845</v>
      </c>
      <c r="E17166" s="2" t="s">
        <v>5004</v>
      </c>
      <c r="F17166" s="2" t="s">
        <v>4969</v>
      </c>
      <c r="G17166" s="5">
        <v>20</v>
      </c>
      <c r="H17166" s="5">
        <v>31.8</v>
      </c>
      <c r="I17166" s="5">
        <v>636</v>
      </c>
      <c r="J17166" s="5">
        <v>21678965.810000025</v>
      </c>
      <c r="K17166" s="3" t="str" cm="1">
        <f t="array" ref="K17166">_xlfn.LET(_xlpm.d,UPPER(TRIM(CLEAN(SUBSTITUTE(F17166,CHAR(160),"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67" spans="2:11" hidden="1" x14ac:dyDescent="0.25">
      <c r="B17167" s="20">
        <v>46090</v>
      </c>
      <c r="C17167" s="2" t="s">
        <v>1</v>
      </c>
      <c r="D17167" s="2" t="s">
        <v>5846</v>
      </c>
      <c r="E17167" s="2" t="s">
        <v>3</v>
      </c>
      <c r="F17167" s="2" t="s">
        <v>4969</v>
      </c>
      <c r="G17167" s="5">
        <v>30</v>
      </c>
      <c r="H17167" s="5">
        <v>31.8</v>
      </c>
      <c r="I17167" s="5">
        <v>954</v>
      </c>
      <c r="J17167" s="5">
        <v>21679919.810000025</v>
      </c>
      <c r="K17167" s="3" t="str" cm="1">
        <f t="array" ref="K17167">_xlfn.LET(_xlpm.d,UPPER(TRIM(CLEAN(SUBSTITUTE(F17167,CHAR(160),"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68" spans="2:11" hidden="1" x14ac:dyDescent="0.25">
      <c r="B17168" s="20">
        <v>46090</v>
      </c>
      <c r="C17168" s="2" t="s">
        <v>1</v>
      </c>
      <c r="D17168" s="2" t="s">
        <v>3519</v>
      </c>
      <c r="E17168" s="2" t="s">
        <v>832</v>
      </c>
      <c r="F17168" s="2" t="s">
        <v>4969</v>
      </c>
      <c r="G17168" s="5">
        <v>70</v>
      </c>
      <c r="H17168" s="5">
        <v>31.8</v>
      </c>
      <c r="I17168" s="5">
        <v>2226</v>
      </c>
      <c r="J17168" s="5">
        <v>21682145.810000025</v>
      </c>
      <c r="K17168" s="3" t="str" cm="1">
        <f t="array" ref="K17168">_xlfn.LET(_xlpm.d,UPPER(TRIM(CLEAN(SUBSTITUTE(F17168,CHAR(160),"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69" spans="2:11" hidden="1" x14ac:dyDescent="0.25">
      <c r="B17169" s="20">
        <v>46090</v>
      </c>
      <c r="C17169" s="2" t="s">
        <v>1</v>
      </c>
      <c r="D17169" s="2" t="s">
        <v>3520</v>
      </c>
      <c r="E17169" s="2" t="s">
        <v>25</v>
      </c>
      <c r="F17169" s="2" t="s">
        <v>4969</v>
      </c>
      <c r="G17169" s="5">
        <v>40</v>
      </c>
      <c r="H17169" s="5">
        <v>28.55</v>
      </c>
      <c r="I17169" s="5">
        <v>1142</v>
      </c>
      <c r="J17169" s="5">
        <v>21683287.810000025</v>
      </c>
      <c r="K17169" s="3" t="str" cm="1">
        <f t="array" ref="K17169">_xlfn.LET(_xlpm.d,UPPER(TRIM(CLEAN(SUBSTITUTE(F17169,CHAR(160),"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70" spans="2:11" hidden="1" x14ac:dyDescent="0.25">
      <c r="B17170" s="20">
        <v>46090</v>
      </c>
      <c r="C17170" s="2" t="s">
        <v>1</v>
      </c>
      <c r="D17170" s="2" t="s">
        <v>5847</v>
      </c>
      <c r="E17170" s="2" t="s">
        <v>241</v>
      </c>
      <c r="F17170" s="2" t="s">
        <v>4969</v>
      </c>
      <c r="G17170" s="5">
        <v>200</v>
      </c>
      <c r="H17170" s="5">
        <v>33.5</v>
      </c>
      <c r="I17170" s="5">
        <v>6700</v>
      </c>
      <c r="J17170" s="5">
        <v>21689987.810000025</v>
      </c>
      <c r="K17170" s="3" t="str" cm="1">
        <f t="array" ref="K17170">_xlfn.LET(_xlpm.d,UPPER(TRIM(CLEAN(SUBSTITUTE(F17170,CHAR(160),"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71" spans="2:11" hidden="1" x14ac:dyDescent="0.25">
      <c r="B17171" s="20">
        <v>46090</v>
      </c>
      <c r="C17171" s="2" t="s">
        <v>1</v>
      </c>
      <c r="D17171" s="2" t="s">
        <v>5848</v>
      </c>
      <c r="E17171" s="2" t="s">
        <v>251</v>
      </c>
      <c r="F17171" s="2" t="s">
        <v>4969</v>
      </c>
      <c r="G17171" s="5">
        <v>120</v>
      </c>
      <c r="H17171" s="5">
        <v>33.5</v>
      </c>
      <c r="I17171" s="5">
        <v>4020</v>
      </c>
      <c r="J17171" s="5">
        <v>21694007.810000025</v>
      </c>
      <c r="K17171" s="3" t="str" cm="1">
        <f t="array" ref="K17171">_xlfn.LET(_xlpm.d,UPPER(TRIM(CLEAN(SUBSTITUTE(F17171,CHAR(160),"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72" spans="2:11" hidden="1" x14ac:dyDescent="0.25">
      <c r="B17172" s="20">
        <v>46090</v>
      </c>
      <c r="C17172" s="2" t="s">
        <v>1</v>
      </c>
      <c r="D17172" s="2" t="s">
        <v>3521</v>
      </c>
      <c r="E17172" s="2" t="s">
        <v>248</v>
      </c>
      <c r="F17172" s="2" t="s">
        <v>4969</v>
      </c>
      <c r="G17172" s="5">
        <v>100</v>
      </c>
      <c r="H17172" s="5">
        <v>33.5</v>
      </c>
      <c r="I17172" s="5">
        <v>3350</v>
      </c>
      <c r="J17172" s="5">
        <v>21697357.810000025</v>
      </c>
      <c r="K17172" s="3" t="str" cm="1">
        <f t="array" ref="K17172">_xlfn.LET(_xlpm.d,UPPER(TRIM(CLEAN(SUBSTITUTE(F17172,CHAR(160),"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73" spans="2:11" hidden="1" x14ac:dyDescent="0.25">
      <c r="B17173" s="20">
        <v>46091</v>
      </c>
      <c r="C17173" s="2" t="s">
        <v>1</v>
      </c>
      <c r="D17173" s="2" t="s">
        <v>182</v>
      </c>
      <c r="E17173" s="2" t="s">
        <v>162</v>
      </c>
      <c r="F17173" s="2" t="s">
        <v>4969</v>
      </c>
      <c r="G17173" s="5">
        <v>200</v>
      </c>
      <c r="H17173" s="5">
        <v>33.5</v>
      </c>
      <c r="I17173" s="5">
        <v>6700</v>
      </c>
      <c r="J17173" s="5">
        <v>21704057.810000025</v>
      </c>
      <c r="K17173" s="3" t="str" cm="1">
        <f t="array" ref="K17173">_xlfn.LET(_xlpm.d,UPPER(TRIM(CLEAN(SUBSTITUTE(F17173,CHAR(160),"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74" spans="2:11" hidden="1" x14ac:dyDescent="0.25">
      <c r="B17174" s="20">
        <v>46091</v>
      </c>
      <c r="C17174" s="2" t="s">
        <v>1</v>
      </c>
      <c r="D17174" s="2" t="s">
        <v>5849</v>
      </c>
      <c r="E17174" s="2" t="s">
        <v>276</v>
      </c>
      <c r="F17174" s="2" t="s">
        <v>4969</v>
      </c>
      <c r="G17174" s="5">
        <v>160</v>
      </c>
      <c r="H17174" s="5">
        <v>33.5</v>
      </c>
      <c r="I17174" s="5">
        <v>5360</v>
      </c>
      <c r="J17174" s="5">
        <v>21709417.810000025</v>
      </c>
      <c r="K17174" s="3" t="str" cm="1">
        <f t="array" ref="K17174">_xlfn.LET(_xlpm.d,UPPER(TRIM(CLEAN(SUBSTITUTE(F17174,CHAR(160),"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75" spans="2:11" hidden="1" x14ac:dyDescent="0.25">
      <c r="B17175" s="20">
        <v>46091</v>
      </c>
      <c r="C17175" s="2" t="s">
        <v>1</v>
      </c>
      <c r="D17175" s="2" t="s">
        <v>2391</v>
      </c>
      <c r="E17175" s="2" t="s">
        <v>143</v>
      </c>
      <c r="F17175" s="2" t="s">
        <v>4969</v>
      </c>
      <c r="G17175" s="5">
        <v>250</v>
      </c>
      <c r="H17175" s="5">
        <v>33.5</v>
      </c>
      <c r="I17175" s="5">
        <v>8375</v>
      </c>
      <c r="J17175" s="5">
        <v>21717792.810000025</v>
      </c>
      <c r="K17175" s="3" t="str" cm="1">
        <f t="array" ref="K17175">_xlfn.LET(_xlpm.d,UPPER(TRIM(CLEAN(SUBSTITUTE(F17175,CHAR(160),"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76" spans="2:11" hidden="1" x14ac:dyDescent="0.25">
      <c r="B17176" s="20">
        <v>46091</v>
      </c>
      <c r="C17176" s="2" t="s">
        <v>1</v>
      </c>
      <c r="D17176" s="2" t="s">
        <v>3522</v>
      </c>
      <c r="E17176" s="2" t="s">
        <v>214</v>
      </c>
      <c r="F17176" s="2" t="s">
        <v>4969</v>
      </c>
      <c r="G17176" s="5">
        <v>150</v>
      </c>
      <c r="H17176" s="5">
        <v>33.5</v>
      </c>
      <c r="I17176" s="5">
        <v>5025</v>
      </c>
      <c r="J17176" s="5">
        <v>21722817.810000025</v>
      </c>
      <c r="K17176" s="3" t="str" cm="1">
        <f t="array" ref="K17176">_xlfn.LET(_xlpm.d,UPPER(TRIM(CLEAN(SUBSTITUTE(F17176,CHAR(160),"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77" spans="2:11" hidden="1" x14ac:dyDescent="0.25">
      <c r="B17177" s="20">
        <v>46091</v>
      </c>
      <c r="C17177" s="2" t="s">
        <v>1</v>
      </c>
      <c r="D17177" s="2" t="s">
        <v>183</v>
      </c>
      <c r="E17177" s="2" t="s">
        <v>156</v>
      </c>
      <c r="F17177" s="2" t="s">
        <v>4969</v>
      </c>
      <c r="G17177" s="5">
        <v>200</v>
      </c>
      <c r="H17177" s="5">
        <v>33.5</v>
      </c>
      <c r="I17177" s="5">
        <v>6700</v>
      </c>
      <c r="J17177" s="5">
        <v>21729517.810000025</v>
      </c>
      <c r="K17177" s="3" t="str" cm="1">
        <f t="array" ref="K17177">_xlfn.LET(_xlpm.d,UPPER(TRIM(CLEAN(SUBSTITUTE(F17177,CHAR(160),"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78" spans="2:11" hidden="1" x14ac:dyDescent="0.25">
      <c r="B17178" s="20">
        <v>46091</v>
      </c>
      <c r="C17178" s="2" t="s">
        <v>1</v>
      </c>
      <c r="D17178" s="2" t="s">
        <v>184</v>
      </c>
      <c r="E17178" s="2" t="s">
        <v>78</v>
      </c>
      <c r="F17178" s="2" t="s">
        <v>4969</v>
      </c>
      <c r="G17178" s="5">
        <v>150</v>
      </c>
      <c r="H17178" s="5">
        <v>33.5</v>
      </c>
      <c r="I17178" s="5">
        <v>5025</v>
      </c>
      <c r="J17178" s="5">
        <v>21734542.810000025</v>
      </c>
      <c r="K17178" s="3" t="str" cm="1">
        <f t="array" ref="K17178">_xlfn.LET(_xlpm.d,UPPER(TRIM(CLEAN(SUBSTITUTE(F17178,CHAR(160),"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79" spans="2:11" hidden="1" x14ac:dyDescent="0.25">
      <c r="B17179" s="20">
        <v>46091</v>
      </c>
      <c r="C17179" s="2" t="s">
        <v>1</v>
      </c>
      <c r="D17179" s="2" t="s">
        <v>421</v>
      </c>
      <c r="E17179" s="2" t="s">
        <v>232</v>
      </c>
      <c r="F17179" s="2" t="s">
        <v>4969</v>
      </c>
      <c r="G17179" s="5">
        <v>180</v>
      </c>
      <c r="H17179" s="5">
        <v>33.5</v>
      </c>
      <c r="I17179" s="5">
        <v>6030</v>
      </c>
      <c r="J17179" s="5">
        <v>21740572.810000025</v>
      </c>
      <c r="K17179" s="3" t="str" cm="1">
        <f t="array" ref="K17179">_xlfn.LET(_xlpm.d,UPPER(TRIM(CLEAN(SUBSTITUTE(F17179,CHAR(160),"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80" spans="2:11" hidden="1" x14ac:dyDescent="0.25">
      <c r="B17180" s="20">
        <v>46091</v>
      </c>
      <c r="C17180" s="2" t="s">
        <v>1</v>
      </c>
      <c r="D17180" s="2" t="s">
        <v>185</v>
      </c>
      <c r="E17180" s="2" t="s">
        <v>186</v>
      </c>
      <c r="F17180" s="2" t="s">
        <v>4969</v>
      </c>
      <c r="G17180" s="5">
        <v>170</v>
      </c>
      <c r="H17180" s="5">
        <v>33.5</v>
      </c>
      <c r="I17180" s="5">
        <v>5695</v>
      </c>
      <c r="J17180" s="5">
        <v>21746267.810000025</v>
      </c>
      <c r="K17180" s="3" t="str" cm="1">
        <f t="array" ref="K17180">_xlfn.LET(_xlpm.d,UPPER(TRIM(CLEAN(SUBSTITUTE(F17180,CHAR(160),"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81" spans="2:11" hidden="1" x14ac:dyDescent="0.25">
      <c r="B17181" s="20">
        <v>46091</v>
      </c>
      <c r="C17181" s="2" t="s">
        <v>1</v>
      </c>
      <c r="D17181" s="2" t="s">
        <v>1493</v>
      </c>
      <c r="E17181" s="2" t="s">
        <v>266</v>
      </c>
      <c r="F17181" s="2" t="s">
        <v>4969</v>
      </c>
      <c r="G17181" s="5">
        <v>130</v>
      </c>
      <c r="H17181" s="5">
        <v>33.5</v>
      </c>
      <c r="I17181" s="5">
        <v>4355</v>
      </c>
      <c r="J17181" s="5">
        <v>21750622.810000025</v>
      </c>
      <c r="K17181" s="3" t="str" cm="1">
        <f t="array" ref="K17181">_xlfn.LET(_xlpm.d,UPPER(TRIM(CLEAN(SUBSTITUTE(F17181,CHAR(160),"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82" spans="2:11" hidden="1" x14ac:dyDescent="0.25">
      <c r="B17182" s="20">
        <v>46091</v>
      </c>
      <c r="C17182" s="2" t="s">
        <v>1</v>
      </c>
      <c r="D17182" s="2" t="s">
        <v>187</v>
      </c>
      <c r="E17182" s="2" t="s">
        <v>158</v>
      </c>
      <c r="F17182" s="2" t="s">
        <v>4969</v>
      </c>
      <c r="G17182" s="5">
        <v>180</v>
      </c>
      <c r="H17182" s="5">
        <v>33.5</v>
      </c>
      <c r="I17182" s="5">
        <v>6030</v>
      </c>
      <c r="J17182" s="5">
        <v>21756652.810000025</v>
      </c>
      <c r="K17182" s="3" t="str" cm="1">
        <f t="array" ref="K17182">_xlfn.LET(_xlpm.d,UPPER(TRIM(CLEAN(SUBSTITUTE(F17182,CHAR(160),"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83" spans="2:11" hidden="1" x14ac:dyDescent="0.25">
      <c r="B17183" s="20">
        <v>46091</v>
      </c>
      <c r="C17183" s="2" t="s">
        <v>1</v>
      </c>
      <c r="D17183" s="2" t="s">
        <v>2392</v>
      </c>
      <c r="E17183" s="2" t="s">
        <v>544</v>
      </c>
      <c r="F17183" s="2" t="s">
        <v>4969</v>
      </c>
      <c r="G17183" s="5">
        <v>150</v>
      </c>
      <c r="H17183" s="5">
        <v>33.5</v>
      </c>
      <c r="I17183" s="5">
        <v>5025</v>
      </c>
      <c r="J17183" s="5">
        <v>21761677.810000025</v>
      </c>
      <c r="K17183" s="3" t="str" cm="1">
        <f t="array" ref="K17183">_xlfn.LET(_xlpm.d,UPPER(TRIM(CLEAN(SUBSTITUTE(F17183,CHAR(160),"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84" spans="2:11" hidden="1" x14ac:dyDescent="0.25">
      <c r="B17184" s="20">
        <v>46091</v>
      </c>
      <c r="C17184" s="2" t="s">
        <v>1</v>
      </c>
      <c r="D17184" s="2" t="s">
        <v>2393</v>
      </c>
      <c r="E17184" s="2" t="s">
        <v>1634</v>
      </c>
      <c r="F17184" s="2" t="s">
        <v>4969</v>
      </c>
      <c r="G17184" s="5">
        <v>100</v>
      </c>
      <c r="H17184" s="5">
        <v>33.5</v>
      </c>
      <c r="I17184" s="5">
        <v>3350</v>
      </c>
      <c r="J17184" s="5">
        <v>21765027.810000025</v>
      </c>
      <c r="K17184" s="3" t="str" cm="1">
        <f t="array" ref="K17184">_xlfn.LET(_xlpm.d,UPPER(TRIM(CLEAN(SUBSTITUTE(F17184,CHAR(160),"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85" spans="2:11" hidden="1" x14ac:dyDescent="0.25">
      <c r="B17185" s="20">
        <v>46092</v>
      </c>
      <c r="C17185" s="2" t="s">
        <v>1</v>
      </c>
      <c r="D17185" s="2" t="s">
        <v>5850</v>
      </c>
      <c r="E17185" s="2" t="s">
        <v>294</v>
      </c>
      <c r="F17185" s="2" t="s">
        <v>4969</v>
      </c>
      <c r="G17185" s="5">
        <v>60</v>
      </c>
      <c r="H17185" s="5">
        <v>33.5</v>
      </c>
      <c r="I17185" s="5">
        <v>2010</v>
      </c>
      <c r="J17185" s="5">
        <v>21767037.810000025</v>
      </c>
      <c r="K17185" s="3" t="str" cm="1">
        <f t="array" ref="K17185">_xlfn.LET(_xlpm.d,UPPER(TRIM(CLEAN(SUBSTITUTE(F17185,CHAR(160),"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86" spans="2:11" hidden="1" x14ac:dyDescent="0.25">
      <c r="B17186" s="20">
        <v>46092</v>
      </c>
      <c r="C17186" s="2" t="s">
        <v>1</v>
      </c>
      <c r="D17186" s="2" t="s">
        <v>2394</v>
      </c>
      <c r="E17186" s="2" t="s">
        <v>796</v>
      </c>
      <c r="F17186" s="2" t="s">
        <v>4969</v>
      </c>
      <c r="G17186" s="5">
        <v>90</v>
      </c>
      <c r="H17186" s="5">
        <v>29.99</v>
      </c>
      <c r="I17186" s="5">
        <v>2699.1</v>
      </c>
      <c r="J17186" s="5">
        <v>21769736.910000026</v>
      </c>
      <c r="K17186" s="3" t="str" cm="1">
        <f t="array" ref="K17186">_xlfn.LET(_xlpm.d,UPPER(TRIM(CLEAN(SUBSTITUTE(F17186,CHAR(160),"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87" spans="2:11" hidden="1" x14ac:dyDescent="0.25">
      <c r="B17187" s="20">
        <v>46092</v>
      </c>
      <c r="C17187" s="2" t="s">
        <v>1</v>
      </c>
      <c r="D17187" s="2" t="s">
        <v>3523</v>
      </c>
      <c r="E17187" s="2" t="s">
        <v>120</v>
      </c>
      <c r="F17187" s="2" t="s">
        <v>4969</v>
      </c>
      <c r="G17187" s="5">
        <v>70</v>
      </c>
      <c r="H17187" s="5">
        <v>27.99</v>
      </c>
      <c r="I17187" s="5">
        <v>1959.3</v>
      </c>
      <c r="J17187" s="5">
        <v>21771696.210000027</v>
      </c>
      <c r="K17187" s="3" t="str" cm="1">
        <f t="array" ref="K17187">_xlfn.LET(_xlpm.d,UPPER(TRIM(CLEAN(SUBSTITUTE(F17187,CHAR(160),"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88" spans="2:11" hidden="1" x14ac:dyDescent="0.25">
      <c r="B17188" s="20">
        <v>46092</v>
      </c>
      <c r="C17188" s="2" t="s">
        <v>1</v>
      </c>
      <c r="D17188" s="2" t="s">
        <v>5851</v>
      </c>
      <c r="E17188" s="2" t="s">
        <v>3</v>
      </c>
      <c r="F17188" s="2" t="s">
        <v>4969</v>
      </c>
      <c r="G17188" s="5">
        <v>42</v>
      </c>
      <c r="H17188" s="5">
        <v>31.8</v>
      </c>
      <c r="I17188" s="5">
        <v>1335.6</v>
      </c>
      <c r="J17188" s="5">
        <v>21773031.810000028</v>
      </c>
      <c r="K17188" s="3" t="str" cm="1">
        <f t="array" ref="K17188">_xlfn.LET(_xlpm.d,UPPER(TRIM(CLEAN(SUBSTITUTE(F17188,CHAR(160),"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89" spans="2:11" hidden="1" x14ac:dyDescent="0.25">
      <c r="B17189" s="20">
        <v>46092</v>
      </c>
      <c r="C17189" s="2" t="s">
        <v>1</v>
      </c>
      <c r="D17189" s="2" t="s">
        <v>188</v>
      </c>
      <c r="E17189" s="2" t="s">
        <v>189</v>
      </c>
      <c r="F17189" s="2" t="s">
        <v>4969</v>
      </c>
      <c r="G17189" s="5">
        <v>100</v>
      </c>
      <c r="H17189" s="5">
        <v>33.5</v>
      </c>
      <c r="I17189" s="5">
        <v>3350</v>
      </c>
      <c r="J17189" s="5">
        <v>21776381.810000028</v>
      </c>
      <c r="K17189" s="3" t="str" cm="1">
        <f t="array" ref="K17189">_xlfn.LET(_xlpm.d,UPPER(TRIM(CLEAN(SUBSTITUTE(F17189,CHAR(160),"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90" spans="2:11" hidden="1" x14ac:dyDescent="0.25">
      <c r="B17190" s="20">
        <v>46092</v>
      </c>
      <c r="C17190" s="2" t="s">
        <v>1</v>
      </c>
      <c r="D17190" s="2" t="s">
        <v>2395</v>
      </c>
      <c r="E17190" s="2" t="s">
        <v>305</v>
      </c>
      <c r="F17190" s="2" t="s">
        <v>4969</v>
      </c>
      <c r="G17190" s="5">
        <v>670</v>
      </c>
      <c r="H17190" s="5">
        <v>33.5</v>
      </c>
      <c r="I17190" s="5">
        <v>22445</v>
      </c>
      <c r="J17190" s="5">
        <v>21798826.810000028</v>
      </c>
      <c r="K17190" s="3" t="str" cm="1">
        <f t="array" ref="K17190">_xlfn.LET(_xlpm.d,UPPER(TRIM(CLEAN(SUBSTITUTE(F17190,CHAR(160),"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91" spans="2:11" hidden="1" x14ac:dyDescent="0.25">
      <c r="B17191" s="20">
        <v>46093</v>
      </c>
      <c r="C17191" s="2" t="s">
        <v>1</v>
      </c>
      <c r="D17191" s="2" t="s">
        <v>190</v>
      </c>
      <c r="E17191" s="2" t="s">
        <v>149</v>
      </c>
      <c r="F17191" s="2" t="s">
        <v>4969</v>
      </c>
      <c r="G17191" s="5">
        <v>180</v>
      </c>
      <c r="H17191" s="5">
        <v>33.5</v>
      </c>
      <c r="I17191" s="5">
        <v>6030</v>
      </c>
      <c r="J17191" s="5">
        <v>21804856.810000028</v>
      </c>
      <c r="K17191" s="3" t="str" cm="1">
        <f t="array" ref="K17191">_xlfn.LET(_xlpm.d,UPPER(TRIM(CLEAN(SUBSTITUTE(F17191,CHAR(160),"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92" spans="2:11" hidden="1" x14ac:dyDescent="0.25">
      <c r="B17192" s="20">
        <v>46093</v>
      </c>
      <c r="C17192" s="2" t="s">
        <v>1</v>
      </c>
      <c r="D17192" s="2" t="s">
        <v>191</v>
      </c>
      <c r="E17192" s="2" t="s">
        <v>192</v>
      </c>
      <c r="F17192" s="2" t="s">
        <v>4969</v>
      </c>
      <c r="G17192" s="5">
        <v>190</v>
      </c>
      <c r="H17192" s="5">
        <v>33.5</v>
      </c>
      <c r="I17192" s="5">
        <v>6365</v>
      </c>
      <c r="J17192" s="5">
        <v>21811221.810000028</v>
      </c>
      <c r="K17192" s="3" t="str" cm="1">
        <f t="array" ref="K17192">_xlfn.LET(_xlpm.d,UPPER(TRIM(CLEAN(SUBSTITUTE(F17192,CHAR(160),"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93" spans="2:11" hidden="1" x14ac:dyDescent="0.25">
      <c r="B17193" s="20">
        <v>46093</v>
      </c>
      <c r="C17193" s="2" t="s">
        <v>1</v>
      </c>
      <c r="D17193" s="2" t="s">
        <v>5852</v>
      </c>
      <c r="E17193" s="2" t="s">
        <v>243</v>
      </c>
      <c r="F17193" s="2" t="s">
        <v>4969</v>
      </c>
      <c r="G17193" s="5">
        <v>24</v>
      </c>
      <c r="H17193" s="5">
        <v>0</v>
      </c>
      <c r="I17193" s="5">
        <v>0</v>
      </c>
      <c r="J17193" s="5">
        <v>21811221.810000028</v>
      </c>
      <c r="K17193" s="3" t="str" cm="1">
        <f t="array" ref="K17193">_xlfn.LET(_xlpm.d,UPPER(TRIM(CLEAN(SUBSTITUTE(F17193,CHAR(160),"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94" spans="2:11" hidden="1" x14ac:dyDescent="0.25">
      <c r="B17194" s="20">
        <v>46093</v>
      </c>
      <c r="C17194" s="2" t="s">
        <v>1</v>
      </c>
      <c r="D17194" s="2" t="s">
        <v>193</v>
      </c>
      <c r="E17194" s="2" t="s">
        <v>180</v>
      </c>
      <c r="F17194" s="2" t="s">
        <v>4969</v>
      </c>
      <c r="G17194" s="5">
        <v>110</v>
      </c>
      <c r="H17194" s="5">
        <v>33.5</v>
      </c>
      <c r="I17194" s="5">
        <v>3685</v>
      </c>
      <c r="J17194" s="5">
        <v>21814906.810000028</v>
      </c>
      <c r="K17194" s="3" t="str" cm="1">
        <f t="array" ref="K17194">_xlfn.LET(_xlpm.d,UPPER(TRIM(CLEAN(SUBSTITUTE(F17194,CHAR(160),"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95" spans="2:11" hidden="1" x14ac:dyDescent="0.25">
      <c r="B17195" s="20">
        <v>46093</v>
      </c>
      <c r="C17195" s="2" t="s">
        <v>1</v>
      </c>
      <c r="D17195" s="2" t="s">
        <v>5853</v>
      </c>
      <c r="E17195" s="2" t="s">
        <v>5621</v>
      </c>
      <c r="F17195" s="2" t="s">
        <v>4969</v>
      </c>
      <c r="G17195" s="5">
        <v>50</v>
      </c>
      <c r="H17195" s="5">
        <v>33.495600000000003</v>
      </c>
      <c r="I17195" s="5">
        <v>1674.78</v>
      </c>
      <c r="J17195" s="5">
        <v>21816581.59000003</v>
      </c>
      <c r="K17195" s="3" t="str" cm="1">
        <f t="array" ref="K17195">_xlfn.LET(_xlpm.d,UPPER(TRIM(CLEAN(SUBSTITUTE(F17195,CHAR(160),"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96" spans="2:11" hidden="1" x14ac:dyDescent="0.25">
      <c r="B17196" s="20">
        <v>46093</v>
      </c>
      <c r="C17196" s="2" t="s">
        <v>1</v>
      </c>
      <c r="D17196" s="2" t="s">
        <v>1494</v>
      </c>
      <c r="E17196" s="2" t="s">
        <v>135</v>
      </c>
      <c r="F17196" s="2" t="s">
        <v>4969</v>
      </c>
      <c r="G17196" s="5">
        <v>160</v>
      </c>
      <c r="H17196" s="5">
        <v>33.5</v>
      </c>
      <c r="I17196" s="5">
        <v>5360</v>
      </c>
      <c r="J17196" s="5">
        <v>21821941.59000003</v>
      </c>
      <c r="K17196" s="3" t="str" cm="1">
        <f t="array" ref="K17196">_xlfn.LET(_xlpm.d,UPPER(TRIM(CLEAN(SUBSTITUTE(F17196,CHAR(160),"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97" spans="2:11" hidden="1" x14ac:dyDescent="0.25">
      <c r="B17197" s="20">
        <v>46093</v>
      </c>
      <c r="C17197" s="2" t="s">
        <v>1</v>
      </c>
      <c r="D17197" s="2" t="s">
        <v>423</v>
      </c>
      <c r="E17197" s="2" t="s">
        <v>248</v>
      </c>
      <c r="F17197" s="2" t="s">
        <v>4969</v>
      </c>
      <c r="G17197" s="5">
        <v>100</v>
      </c>
      <c r="H17197" s="5">
        <v>33.5</v>
      </c>
      <c r="I17197" s="5">
        <v>3350</v>
      </c>
      <c r="J17197" s="5">
        <v>21825291.59000003</v>
      </c>
      <c r="K17197" s="3" t="str" cm="1">
        <f t="array" ref="K17197">_xlfn.LET(_xlpm.d,UPPER(TRIM(CLEAN(SUBSTITUTE(F17197,CHAR(160),"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98" spans="2:11" hidden="1" x14ac:dyDescent="0.25">
      <c r="B17198" s="20">
        <v>46093</v>
      </c>
      <c r="C17198" s="2" t="s">
        <v>1</v>
      </c>
      <c r="D17198" s="2" t="s">
        <v>3527</v>
      </c>
      <c r="E17198" s="2" t="s">
        <v>254</v>
      </c>
      <c r="F17198" s="2" t="s">
        <v>4969</v>
      </c>
      <c r="G17198" s="5">
        <v>110</v>
      </c>
      <c r="H17198" s="5">
        <v>33.5</v>
      </c>
      <c r="I17198" s="5">
        <v>3685</v>
      </c>
      <c r="J17198" s="5">
        <v>21828976.59000003</v>
      </c>
      <c r="K17198" s="3" t="str" cm="1">
        <f t="array" ref="K17198">_xlfn.LET(_xlpm.d,UPPER(TRIM(CLEAN(SUBSTITUTE(F17198,CHAR(160),"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199" spans="2:11" hidden="1" x14ac:dyDescent="0.25">
      <c r="B17199" s="20">
        <v>46093</v>
      </c>
      <c r="C17199" s="2" t="s">
        <v>1</v>
      </c>
      <c r="D17199" s="2" t="s">
        <v>3528</v>
      </c>
      <c r="E17199" s="2" t="s">
        <v>151</v>
      </c>
      <c r="F17199" s="2" t="s">
        <v>4969</v>
      </c>
      <c r="G17199" s="5">
        <v>80</v>
      </c>
      <c r="H17199" s="5">
        <v>33.5</v>
      </c>
      <c r="I17199" s="5">
        <v>2680</v>
      </c>
      <c r="J17199" s="5">
        <v>21831656.59000003</v>
      </c>
      <c r="K17199" s="3" t="str" cm="1">
        <f t="array" ref="K17199">_xlfn.LET(_xlpm.d,UPPER(TRIM(CLEAN(SUBSTITUTE(F17199,CHAR(160),"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00" spans="2:11" hidden="1" x14ac:dyDescent="0.25">
      <c r="B17200" s="20">
        <v>46094</v>
      </c>
      <c r="C17200" s="2" t="s">
        <v>1</v>
      </c>
      <c r="D17200" s="2" t="s">
        <v>424</v>
      </c>
      <c r="E17200" s="2" t="s">
        <v>243</v>
      </c>
      <c r="F17200" s="2" t="s">
        <v>4969</v>
      </c>
      <c r="G17200" s="5">
        <v>150</v>
      </c>
      <c r="H17200" s="5">
        <v>33.5</v>
      </c>
      <c r="I17200" s="5">
        <v>5025</v>
      </c>
      <c r="J17200" s="5">
        <v>21836681.59000003</v>
      </c>
      <c r="K17200" s="3" t="str" cm="1">
        <f t="array" ref="K17200">_xlfn.LET(_xlpm.d,UPPER(TRIM(CLEAN(SUBSTITUTE(F17200,CHAR(160),"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01" spans="2:11" hidden="1" x14ac:dyDescent="0.25">
      <c r="B17201" s="20">
        <v>46094</v>
      </c>
      <c r="C17201" s="2" t="s">
        <v>1</v>
      </c>
      <c r="D17201" s="2" t="s">
        <v>194</v>
      </c>
      <c r="E17201" s="2" t="s">
        <v>195</v>
      </c>
      <c r="F17201" s="2" t="s">
        <v>4969</v>
      </c>
      <c r="G17201" s="5">
        <v>100</v>
      </c>
      <c r="H17201" s="5">
        <v>33.5</v>
      </c>
      <c r="I17201" s="5">
        <v>3350</v>
      </c>
      <c r="J17201" s="5">
        <v>21840031.59000003</v>
      </c>
      <c r="K17201" s="3" t="str" cm="1">
        <f t="array" ref="K17201">_xlfn.LET(_xlpm.d,UPPER(TRIM(CLEAN(SUBSTITUTE(F17201,CHAR(160),"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02" spans="2:11" hidden="1" x14ac:dyDescent="0.25">
      <c r="B17202" s="20">
        <v>46094</v>
      </c>
      <c r="C17202" s="2" t="s">
        <v>1</v>
      </c>
      <c r="D17202" s="2" t="s">
        <v>425</v>
      </c>
      <c r="E17202" s="2" t="s">
        <v>236</v>
      </c>
      <c r="F17202" s="2" t="s">
        <v>4969</v>
      </c>
      <c r="G17202" s="5">
        <v>200</v>
      </c>
      <c r="H17202" s="5">
        <v>33.5</v>
      </c>
      <c r="I17202" s="5">
        <v>6700</v>
      </c>
      <c r="J17202" s="5">
        <v>21846731.59000003</v>
      </c>
      <c r="K17202" s="3" t="str" cm="1">
        <f t="array" ref="K17202">_xlfn.LET(_xlpm.d,UPPER(TRIM(CLEAN(SUBSTITUTE(F17202,CHAR(160),"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03" spans="2:11" hidden="1" x14ac:dyDescent="0.25">
      <c r="B17203" s="20">
        <v>46094</v>
      </c>
      <c r="C17203" s="2" t="s">
        <v>1</v>
      </c>
      <c r="D17203" s="2" t="s">
        <v>426</v>
      </c>
      <c r="E17203" s="2" t="s">
        <v>165</v>
      </c>
      <c r="F17203" s="2" t="s">
        <v>4969</v>
      </c>
      <c r="G17203" s="5">
        <v>100</v>
      </c>
      <c r="H17203" s="5">
        <v>33.5</v>
      </c>
      <c r="I17203" s="5">
        <v>3350</v>
      </c>
      <c r="J17203" s="5">
        <v>21850081.59000003</v>
      </c>
      <c r="K17203" s="3" t="str" cm="1">
        <f t="array" ref="K17203">_xlfn.LET(_xlpm.d,UPPER(TRIM(CLEAN(SUBSTITUTE(F17203,CHAR(160),"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04" spans="2:11" hidden="1" x14ac:dyDescent="0.25">
      <c r="B17204" s="20">
        <v>46094</v>
      </c>
      <c r="C17204" s="2" t="s">
        <v>1</v>
      </c>
      <c r="D17204" s="2" t="s">
        <v>427</v>
      </c>
      <c r="E17204" s="2" t="s">
        <v>234</v>
      </c>
      <c r="F17204" s="2" t="s">
        <v>4969</v>
      </c>
      <c r="G17204" s="5">
        <v>80</v>
      </c>
      <c r="H17204" s="5">
        <v>33.5</v>
      </c>
      <c r="I17204" s="5">
        <v>2680</v>
      </c>
      <c r="J17204" s="5">
        <v>21852761.59000003</v>
      </c>
      <c r="K17204" s="3" t="str" cm="1">
        <f t="array" ref="K17204">_xlfn.LET(_xlpm.d,UPPER(TRIM(CLEAN(SUBSTITUTE(F17204,CHAR(160),"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05" spans="2:11" hidden="1" x14ac:dyDescent="0.25">
      <c r="B17205" s="20">
        <v>46094</v>
      </c>
      <c r="C17205" s="2" t="s">
        <v>1</v>
      </c>
      <c r="D17205" s="2" t="s">
        <v>428</v>
      </c>
      <c r="E17205" s="2" t="s">
        <v>78</v>
      </c>
      <c r="F17205" s="2" t="s">
        <v>4969</v>
      </c>
      <c r="G17205" s="5">
        <v>80</v>
      </c>
      <c r="H17205" s="5">
        <v>33.5</v>
      </c>
      <c r="I17205" s="5">
        <v>2680</v>
      </c>
      <c r="J17205" s="5">
        <v>21855441.59000003</v>
      </c>
      <c r="K17205" s="3" t="str" cm="1">
        <f t="array" ref="K17205">_xlfn.LET(_xlpm.d,UPPER(TRIM(CLEAN(SUBSTITUTE(F17205,CHAR(160),"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06" spans="2:11" hidden="1" x14ac:dyDescent="0.25">
      <c r="B17206" s="20">
        <v>46094</v>
      </c>
      <c r="C17206" s="2" t="s">
        <v>1</v>
      </c>
      <c r="D17206" s="2" t="s">
        <v>429</v>
      </c>
      <c r="E17206" s="2" t="s">
        <v>154</v>
      </c>
      <c r="F17206" s="2" t="s">
        <v>4969</v>
      </c>
      <c r="G17206" s="5">
        <v>170</v>
      </c>
      <c r="H17206" s="5">
        <v>33.5</v>
      </c>
      <c r="I17206" s="5">
        <v>5695</v>
      </c>
      <c r="J17206" s="5">
        <v>21861136.59000003</v>
      </c>
      <c r="K17206" s="3" t="str" cm="1">
        <f t="array" ref="K17206">_xlfn.LET(_xlpm.d,UPPER(TRIM(CLEAN(SUBSTITUTE(F17206,CHAR(160),"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07" spans="2:11" hidden="1" x14ac:dyDescent="0.25">
      <c r="B17207" s="20">
        <v>46094</v>
      </c>
      <c r="C17207" s="2" t="s">
        <v>1</v>
      </c>
      <c r="D17207" s="2" t="s">
        <v>430</v>
      </c>
      <c r="E17207" s="2" t="s">
        <v>186</v>
      </c>
      <c r="F17207" s="2" t="s">
        <v>4969</v>
      </c>
      <c r="G17207" s="5">
        <v>80</v>
      </c>
      <c r="H17207" s="5">
        <v>33.5</v>
      </c>
      <c r="I17207" s="5">
        <v>2680</v>
      </c>
      <c r="J17207" s="5">
        <v>21863816.59000003</v>
      </c>
      <c r="K17207" s="3" t="str" cm="1">
        <f t="array" ref="K17207">_xlfn.LET(_xlpm.d,UPPER(TRIM(CLEAN(SUBSTITUTE(F17207,CHAR(160),"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08" spans="2:11" hidden="1" x14ac:dyDescent="0.25">
      <c r="B17208" s="20">
        <v>46094</v>
      </c>
      <c r="C17208" s="2" t="s">
        <v>1</v>
      </c>
      <c r="D17208" s="2" t="s">
        <v>5854</v>
      </c>
      <c r="E17208" s="2" t="s">
        <v>1701</v>
      </c>
      <c r="F17208" s="2" t="s">
        <v>4969</v>
      </c>
      <c r="G17208" s="5">
        <v>210</v>
      </c>
      <c r="H17208" s="5">
        <v>33.5</v>
      </c>
      <c r="I17208" s="5">
        <v>7035</v>
      </c>
      <c r="J17208" s="5">
        <v>21870851.59000003</v>
      </c>
      <c r="K17208" s="3" t="str" cm="1">
        <f t="array" ref="K17208">_xlfn.LET(_xlpm.d,UPPER(TRIM(CLEAN(SUBSTITUTE(F17208,CHAR(160),"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09" spans="2:11" hidden="1" x14ac:dyDescent="0.25">
      <c r="B17209" s="20">
        <v>46094</v>
      </c>
      <c r="C17209" s="2" t="s">
        <v>1</v>
      </c>
      <c r="D17209" s="2" t="s">
        <v>3529</v>
      </c>
      <c r="E17209" s="2" t="s">
        <v>50</v>
      </c>
      <c r="F17209" s="2" t="s">
        <v>4969</v>
      </c>
      <c r="G17209" s="5">
        <v>200</v>
      </c>
      <c r="H17209" s="5">
        <v>30</v>
      </c>
      <c r="I17209" s="5">
        <v>6000</v>
      </c>
      <c r="J17209" s="5">
        <v>21876851.59000003</v>
      </c>
      <c r="K17209" s="3" t="str" cm="1">
        <f t="array" ref="K17209">_xlfn.LET(_xlpm.d,UPPER(TRIM(CLEAN(SUBSTITUTE(F17209,CHAR(160),"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10" spans="2:11" hidden="1" x14ac:dyDescent="0.25">
      <c r="B17210" s="20">
        <v>46094</v>
      </c>
      <c r="C17210" s="2" t="s">
        <v>1</v>
      </c>
      <c r="D17210" s="2" t="s">
        <v>3530</v>
      </c>
      <c r="E17210" s="2" t="s">
        <v>2447</v>
      </c>
      <c r="F17210" s="2" t="s">
        <v>4969</v>
      </c>
      <c r="G17210" s="5">
        <v>100</v>
      </c>
      <c r="H17210" s="5">
        <v>31.8</v>
      </c>
      <c r="I17210" s="5">
        <v>3180</v>
      </c>
      <c r="J17210" s="5">
        <v>21880031.59000003</v>
      </c>
      <c r="K17210" s="3" t="str" cm="1">
        <f t="array" ref="K17210">_xlfn.LET(_xlpm.d,UPPER(TRIM(CLEAN(SUBSTITUTE(F17210,CHAR(160),"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11" spans="2:11" hidden="1" x14ac:dyDescent="0.25">
      <c r="B17211" s="20">
        <v>46094</v>
      </c>
      <c r="C17211" s="2" t="s">
        <v>1</v>
      </c>
      <c r="D17211" s="2" t="s">
        <v>3532</v>
      </c>
      <c r="E17211" s="2" t="s">
        <v>170</v>
      </c>
      <c r="F17211" s="2" t="s">
        <v>4969</v>
      </c>
      <c r="G17211" s="5">
        <v>120</v>
      </c>
      <c r="H17211" s="5">
        <v>31.8</v>
      </c>
      <c r="I17211" s="5">
        <v>3816</v>
      </c>
      <c r="J17211" s="5">
        <v>21883847.59000003</v>
      </c>
      <c r="K17211" s="3" t="str" cm="1">
        <f t="array" ref="K17211">_xlfn.LET(_xlpm.d,UPPER(TRIM(CLEAN(SUBSTITUTE(F17211,CHAR(160),"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12" spans="2:11" hidden="1" x14ac:dyDescent="0.25">
      <c r="B17212" s="20">
        <v>46094</v>
      </c>
      <c r="C17212" s="2" t="s">
        <v>1</v>
      </c>
      <c r="D17212" s="2" t="s">
        <v>3533</v>
      </c>
      <c r="E17212" s="2" t="s">
        <v>64</v>
      </c>
      <c r="F17212" s="2" t="s">
        <v>4969</v>
      </c>
      <c r="G17212" s="5">
        <v>50</v>
      </c>
      <c r="H17212" s="5">
        <v>31.8</v>
      </c>
      <c r="I17212" s="5">
        <v>1590</v>
      </c>
      <c r="J17212" s="5">
        <v>21885437.59000003</v>
      </c>
      <c r="K17212" s="3" t="str" cm="1">
        <f t="array" ref="K17212">_xlfn.LET(_xlpm.d,UPPER(TRIM(CLEAN(SUBSTITUTE(F17212,CHAR(160),"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13" spans="2:11" hidden="1" x14ac:dyDescent="0.25">
      <c r="B17213" s="20">
        <v>46094</v>
      </c>
      <c r="C17213" s="2" t="s">
        <v>1</v>
      </c>
      <c r="D17213" s="2" t="s">
        <v>2397</v>
      </c>
      <c r="E17213" s="2" t="s">
        <v>224</v>
      </c>
      <c r="F17213" s="2" t="s">
        <v>4969</v>
      </c>
      <c r="G17213" s="5">
        <v>800</v>
      </c>
      <c r="H17213" s="5">
        <v>33.5</v>
      </c>
      <c r="I17213" s="5">
        <v>26800</v>
      </c>
      <c r="J17213" s="5">
        <v>21912237.59000003</v>
      </c>
      <c r="K17213" s="3" t="str" cm="1">
        <f t="array" ref="K17213">_xlfn.LET(_xlpm.d,UPPER(TRIM(CLEAN(SUBSTITUTE(F17213,CHAR(160),"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14" spans="2:11" hidden="1" x14ac:dyDescent="0.25">
      <c r="B17214" s="20">
        <v>46094</v>
      </c>
      <c r="C17214" s="2" t="s">
        <v>1</v>
      </c>
      <c r="D17214" s="2" t="s">
        <v>196</v>
      </c>
      <c r="E17214" s="2" t="s">
        <v>197</v>
      </c>
      <c r="F17214" s="2" t="s">
        <v>4969</v>
      </c>
      <c r="G17214" s="5">
        <v>1224</v>
      </c>
      <c r="H17214" s="5">
        <v>33.5</v>
      </c>
      <c r="I17214" s="5">
        <v>41004</v>
      </c>
      <c r="J17214" s="5">
        <v>21953241.59000003</v>
      </c>
      <c r="K17214" s="3" t="str" cm="1">
        <f t="array" ref="K17214">_xlfn.LET(_xlpm.d,UPPER(TRIM(CLEAN(SUBSTITUTE(F17214,CHAR(160),"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15" spans="2:11" hidden="1" x14ac:dyDescent="0.25">
      <c r="B17215" s="20">
        <v>46097</v>
      </c>
      <c r="C17215" s="2" t="s">
        <v>1</v>
      </c>
      <c r="D17215" s="2" t="s">
        <v>431</v>
      </c>
      <c r="E17215" s="2" t="s">
        <v>160</v>
      </c>
      <c r="F17215" s="2" t="s">
        <v>4969</v>
      </c>
      <c r="G17215" s="5">
        <v>120</v>
      </c>
      <c r="H17215" s="5">
        <v>33.5</v>
      </c>
      <c r="I17215" s="5">
        <v>4020</v>
      </c>
      <c r="J17215" s="5">
        <v>21957261.59000003</v>
      </c>
      <c r="K17215" s="3" t="str" cm="1">
        <f t="array" ref="K17215">_xlfn.LET(_xlpm.d,UPPER(TRIM(CLEAN(SUBSTITUTE(F17215,CHAR(160),"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16" spans="2:11" hidden="1" x14ac:dyDescent="0.25">
      <c r="B17216" s="20">
        <v>46097</v>
      </c>
      <c r="C17216" s="2" t="s">
        <v>1</v>
      </c>
      <c r="D17216" s="2" t="s">
        <v>4575</v>
      </c>
      <c r="E17216" s="2" t="s">
        <v>254</v>
      </c>
      <c r="F17216" s="2" t="s">
        <v>4969</v>
      </c>
      <c r="G17216" s="5">
        <v>130</v>
      </c>
      <c r="H17216" s="5">
        <v>33.5</v>
      </c>
      <c r="I17216" s="5">
        <v>4355</v>
      </c>
      <c r="J17216" s="5">
        <v>21961616.59000003</v>
      </c>
      <c r="K17216" s="3" t="str" cm="1">
        <f t="array" ref="K17216">_xlfn.LET(_xlpm.d,UPPER(TRIM(CLEAN(SUBSTITUTE(F17216,CHAR(160),"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17" spans="2:11" hidden="1" x14ac:dyDescent="0.25">
      <c r="B17217" s="20">
        <v>46097</v>
      </c>
      <c r="C17217" s="2" t="s">
        <v>1</v>
      </c>
      <c r="D17217" s="2" t="s">
        <v>198</v>
      </c>
      <c r="E17217" s="2" t="s">
        <v>135</v>
      </c>
      <c r="F17217" s="2" t="s">
        <v>4969</v>
      </c>
      <c r="G17217" s="5">
        <v>150</v>
      </c>
      <c r="H17217" s="5">
        <v>33.5</v>
      </c>
      <c r="I17217" s="5">
        <v>5025</v>
      </c>
      <c r="J17217" s="5">
        <v>21966641.59000003</v>
      </c>
      <c r="K17217" s="3" t="str" cm="1">
        <f t="array" ref="K17217">_xlfn.LET(_xlpm.d,UPPER(TRIM(CLEAN(SUBSTITUTE(F17217,CHAR(160),"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18" spans="2:11" hidden="1" x14ac:dyDescent="0.25">
      <c r="B17218" s="20">
        <v>46097</v>
      </c>
      <c r="C17218" s="2" t="s">
        <v>1</v>
      </c>
      <c r="D17218" s="2" t="s">
        <v>432</v>
      </c>
      <c r="E17218" s="2" t="s">
        <v>192</v>
      </c>
      <c r="F17218" s="2" t="s">
        <v>4969</v>
      </c>
      <c r="G17218" s="5">
        <v>130</v>
      </c>
      <c r="H17218" s="5">
        <v>33.5</v>
      </c>
      <c r="I17218" s="5">
        <v>4355</v>
      </c>
      <c r="J17218" s="5">
        <v>21970996.59000003</v>
      </c>
      <c r="K17218" s="3" t="str" cm="1">
        <f t="array" ref="K17218">_xlfn.LET(_xlpm.d,UPPER(TRIM(CLEAN(SUBSTITUTE(F17218,CHAR(160),"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19" spans="2:11" hidden="1" x14ac:dyDescent="0.25">
      <c r="B17219" s="20">
        <v>46097</v>
      </c>
      <c r="C17219" s="2" t="s">
        <v>1</v>
      </c>
      <c r="D17219" s="2" t="s">
        <v>4563</v>
      </c>
      <c r="E17219" s="2" t="s">
        <v>180</v>
      </c>
      <c r="F17219" s="2" t="s">
        <v>4969</v>
      </c>
      <c r="G17219" s="5">
        <v>120</v>
      </c>
      <c r="H17219" s="5">
        <v>33.5</v>
      </c>
      <c r="I17219" s="5">
        <v>4020</v>
      </c>
      <c r="J17219" s="5">
        <v>21975016.59000003</v>
      </c>
      <c r="K17219" s="3" t="str" cm="1">
        <f t="array" ref="K17219">_xlfn.LET(_xlpm.d,UPPER(TRIM(CLEAN(SUBSTITUTE(F17219,CHAR(160),"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20" spans="2:11" hidden="1" x14ac:dyDescent="0.25">
      <c r="B17220" s="20">
        <v>46097</v>
      </c>
      <c r="C17220" s="2" t="s">
        <v>1</v>
      </c>
      <c r="D17220" s="2" t="s">
        <v>433</v>
      </c>
      <c r="E17220" s="2" t="s">
        <v>243</v>
      </c>
      <c r="F17220" s="2" t="s">
        <v>4969</v>
      </c>
      <c r="G17220" s="5">
        <v>100</v>
      </c>
      <c r="H17220" s="5">
        <v>33.5</v>
      </c>
      <c r="I17220" s="5">
        <v>3350</v>
      </c>
      <c r="J17220" s="5">
        <v>21978366.59000003</v>
      </c>
      <c r="K17220" s="3" t="str" cm="1">
        <f t="array" ref="K17220">_xlfn.LET(_xlpm.d,UPPER(TRIM(CLEAN(SUBSTITUTE(F17220,CHAR(160),"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21" spans="2:11" hidden="1" x14ac:dyDescent="0.25">
      <c r="B17221" s="20">
        <v>46097</v>
      </c>
      <c r="C17221" s="2" t="s">
        <v>1</v>
      </c>
      <c r="D17221" s="2" t="s">
        <v>5855</v>
      </c>
      <c r="E17221" s="2" t="s">
        <v>248</v>
      </c>
      <c r="F17221" s="2" t="s">
        <v>4969</v>
      </c>
      <c r="G17221" s="5">
        <v>140</v>
      </c>
      <c r="H17221" s="5">
        <v>33.5</v>
      </c>
      <c r="I17221" s="5">
        <v>4690</v>
      </c>
      <c r="J17221" s="5">
        <v>21983056.59000003</v>
      </c>
      <c r="K17221" s="3" t="str" cm="1">
        <f t="array" ref="K17221">_xlfn.LET(_xlpm.d,UPPER(TRIM(CLEAN(SUBSTITUTE(F17221,CHAR(160),"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22" spans="2:11" hidden="1" x14ac:dyDescent="0.25">
      <c r="B17222" s="20">
        <v>46098</v>
      </c>
      <c r="C17222" s="2" t="s">
        <v>1</v>
      </c>
      <c r="D17222" s="2" t="s">
        <v>1511</v>
      </c>
      <c r="E17222" s="2" t="s">
        <v>156</v>
      </c>
      <c r="F17222" s="2" t="s">
        <v>4969</v>
      </c>
      <c r="G17222" s="5">
        <v>150</v>
      </c>
      <c r="H17222" s="5">
        <v>33.5</v>
      </c>
      <c r="I17222" s="5">
        <v>5025</v>
      </c>
      <c r="J17222" s="5">
        <v>21988081.59000003</v>
      </c>
      <c r="K17222" s="3" t="str" cm="1">
        <f t="array" ref="K17222">_xlfn.LET(_xlpm.d,UPPER(TRIM(CLEAN(SUBSTITUTE(F17222,CHAR(160),"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23" spans="2:11" hidden="1" x14ac:dyDescent="0.25">
      <c r="B17223" s="20">
        <v>46098</v>
      </c>
      <c r="C17223" s="2" t="s">
        <v>1</v>
      </c>
      <c r="D17223" s="2" t="s">
        <v>199</v>
      </c>
      <c r="E17223" s="2" t="s">
        <v>158</v>
      </c>
      <c r="F17223" s="2" t="s">
        <v>4969</v>
      </c>
      <c r="G17223" s="5">
        <v>330</v>
      </c>
      <c r="H17223" s="5">
        <v>33.5</v>
      </c>
      <c r="I17223" s="5">
        <v>11055</v>
      </c>
      <c r="J17223" s="5">
        <v>21999136.59000003</v>
      </c>
      <c r="K17223" s="3" t="str" cm="1">
        <f t="array" ref="K17223">_xlfn.LET(_xlpm.d,UPPER(TRIM(CLEAN(SUBSTITUTE(F17223,CHAR(160),"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24" spans="2:11" hidden="1" x14ac:dyDescent="0.25">
      <c r="B17224" s="20">
        <v>46098</v>
      </c>
      <c r="C17224" s="2" t="s">
        <v>1</v>
      </c>
      <c r="D17224" s="2" t="s">
        <v>434</v>
      </c>
      <c r="E17224" s="2" t="s">
        <v>147</v>
      </c>
      <c r="F17224" s="2" t="s">
        <v>4969</v>
      </c>
      <c r="G17224" s="5">
        <v>150</v>
      </c>
      <c r="H17224" s="5">
        <v>33.5</v>
      </c>
      <c r="I17224" s="5">
        <v>5025</v>
      </c>
      <c r="J17224" s="5">
        <v>22004161.59000003</v>
      </c>
      <c r="K17224" s="3" t="str" cm="1">
        <f t="array" ref="K17224">_xlfn.LET(_xlpm.d,UPPER(TRIM(CLEAN(SUBSTITUTE(F17224,CHAR(160),"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25" spans="2:11" hidden="1" x14ac:dyDescent="0.25">
      <c r="B17225" s="20">
        <v>46098</v>
      </c>
      <c r="C17225" s="2" t="s">
        <v>1</v>
      </c>
      <c r="D17225" s="2" t="s">
        <v>435</v>
      </c>
      <c r="E17225" s="2" t="s">
        <v>273</v>
      </c>
      <c r="F17225" s="2" t="s">
        <v>4969</v>
      </c>
      <c r="G17225" s="5">
        <v>170</v>
      </c>
      <c r="H17225" s="5">
        <v>33.5</v>
      </c>
      <c r="I17225" s="5">
        <v>5695</v>
      </c>
      <c r="J17225" s="5">
        <v>22009856.59000003</v>
      </c>
      <c r="K17225" s="3" t="str" cm="1">
        <f t="array" ref="K17225">_xlfn.LET(_xlpm.d,UPPER(TRIM(CLEAN(SUBSTITUTE(F17225,CHAR(160),"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26" spans="2:11" hidden="1" x14ac:dyDescent="0.25">
      <c r="B17226" s="20">
        <v>46098</v>
      </c>
      <c r="C17226" s="2" t="s">
        <v>1</v>
      </c>
      <c r="D17226" s="2" t="s">
        <v>200</v>
      </c>
      <c r="E17226" s="2" t="s">
        <v>141</v>
      </c>
      <c r="F17226" s="2" t="s">
        <v>4969</v>
      </c>
      <c r="G17226" s="5">
        <v>440</v>
      </c>
      <c r="H17226" s="5">
        <v>33.5</v>
      </c>
      <c r="I17226" s="5">
        <v>14740</v>
      </c>
      <c r="J17226" s="5">
        <v>22024596.59000003</v>
      </c>
      <c r="K17226" s="3" t="str" cm="1">
        <f t="array" ref="K17226">_xlfn.LET(_xlpm.d,UPPER(TRIM(CLEAN(SUBSTITUTE(F17226,CHAR(160),"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27" spans="2:11" hidden="1" x14ac:dyDescent="0.25">
      <c r="B17227" s="20">
        <v>46098</v>
      </c>
      <c r="C17227" s="2" t="s">
        <v>1</v>
      </c>
      <c r="D17227" s="2" t="s">
        <v>436</v>
      </c>
      <c r="E17227" s="2" t="s">
        <v>266</v>
      </c>
      <c r="F17227" s="2" t="s">
        <v>4969</v>
      </c>
      <c r="G17227" s="5">
        <v>170</v>
      </c>
      <c r="H17227" s="5">
        <v>33.5</v>
      </c>
      <c r="I17227" s="5">
        <v>5695</v>
      </c>
      <c r="J17227" s="5">
        <v>22030291.59000003</v>
      </c>
      <c r="K17227" s="3" t="str" cm="1">
        <f t="array" ref="K17227">_xlfn.LET(_xlpm.d,UPPER(TRIM(CLEAN(SUBSTITUTE(F17227,CHAR(160),"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28" spans="2:11" hidden="1" x14ac:dyDescent="0.25">
      <c r="B17228" s="20">
        <v>46098</v>
      </c>
      <c r="C17228" s="2" t="s">
        <v>1</v>
      </c>
      <c r="D17228" s="2" t="s">
        <v>4142</v>
      </c>
      <c r="E17228" s="2" t="s">
        <v>165</v>
      </c>
      <c r="F17228" s="2" t="s">
        <v>4969</v>
      </c>
      <c r="G17228" s="5">
        <v>90</v>
      </c>
      <c r="H17228" s="5">
        <v>33.5</v>
      </c>
      <c r="I17228" s="5">
        <v>3015</v>
      </c>
      <c r="J17228" s="5">
        <v>22033306.59000003</v>
      </c>
      <c r="K17228" s="3" t="str" cm="1">
        <f t="array" ref="K17228">_xlfn.LET(_xlpm.d,UPPER(TRIM(CLEAN(SUBSTITUTE(F17228,CHAR(160),"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29" spans="2:11" hidden="1" x14ac:dyDescent="0.25">
      <c r="B17229" s="20">
        <v>46098</v>
      </c>
      <c r="C17229" s="2" t="s">
        <v>1</v>
      </c>
      <c r="D17229" s="2" t="s">
        <v>437</v>
      </c>
      <c r="E17229" s="2" t="s">
        <v>234</v>
      </c>
      <c r="F17229" s="2" t="s">
        <v>4969</v>
      </c>
      <c r="G17229" s="5">
        <v>80</v>
      </c>
      <c r="H17229" s="5">
        <v>33.5</v>
      </c>
      <c r="I17229" s="5">
        <v>2680</v>
      </c>
      <c r="J17229" s="5">
        <v>22035986.59000003</v>
      </c>
      <c r="K17229" s="3" t="str" cm="1">
        <f t="array" ref="K17229">_xlfn.LET(_xlpm.d,UPPER(TRIM(CLEAN(SUBSTITUTE(F17229,CHAR(160),"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30" spans="2:11" hidden="1" x14ac:dyDescent="0.25">
      <c r="B17230" s="20">
        <v>46098</v>
      </c>
      <c r="C17230" s="2" t="s">
        <v>1</v>
      </c>
      <c r="D17230" s="2" t="s">
        <v>438</v>
      </c>
      <c r="E17230" s="2" t="s">
        <v>143</v>
      </c>
      <c r="F17230" s="2" t="s">
        <v>4969</v>
      </c>
      <c r="G17230" s="5">
        <v>250</v>
      </c>
      <c r="H17230" s="5">
        <v>33.5</v>
      </c>
      <c r="I17230" s="5">
        <v>8375</v>
      </c>
      <c r="J17230" s="5">
        <v>22044361.59000003</v>
      </c>
      <c r="K17230" s="3" t="str" cm="1">
        <f t="array" ref="K17230">_xlfn.LET(_xlpm.d,UPPER(TRIM(CLEAN(SUBSTITUTE(F17230,CHAR(160),"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31" spans="2:11" hidden="1" x14ac:dyDescent="0.25">
      <c r="B17231" s="20">
        <v>46098</v>
      </c>
      <c r="C17231" s="2" t="s">
        <v>1</v>
      </c>
      <c r="D17231" s="2" t="s">
        <v>3536</v>
      </c>
      <c r="E17231" s="2" t="s">
        <v>261</v>
      </c>
      <c r="F17231" s="2" t="s">
        <v>4969</v>
      </c>
      <c r="G17231" s="5">
        <v>230</v>
      </c>
      <c r="H17231" s="5">
        <v>33.5</v>
      </c>
      <c r="I17231" s="5">
        <v>7705</v>
      </c>
      <c r="J17231" s="5">
        <v>22052066.59000003</v>
      </c>
      <c r="K17231" s="3" t="str" cm="1">
        <f t="array" ref="K17231">_xlfn.LET(_xlpm.d,UPPER(TRIM(CLEAN(SUBSTITUTE(F17231,CHAR(160),"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32" spans="2:11" hidden="1" x14ac:dyDescent="0.25">
      <c r="B17232" s="20">
        <v>46098</v>
      </c>
      <c r="C17232" s="2" t="s">
        <v>1</v>
      </c>
      <c r="D17232" s="2" t="s">
        <v>2398</v>
      </c>
      <c r="E17232" s="2" t="s">
        <v>50</v>
      </c>
      <c r="F17232" s="2" t="s">
        <v>4969</v>
      </c>
      <c r="G17232" s="5">
        <v>100</v>
      </c>
      <c r="H17232" s="5">
        <v>30</v>
      </c>
      <c r="I17232" s="5">
        <v>3000</v>
      </c>
      <c r="J17232" s="5">
        <v>22055066.59000003</v>
      </c>
      <c r="K17232" s="3" t="str" cm="1">
        <f t="array" ref="K17232">_xlfn.LET(_xlpm.d,UPPER(TRIM(CLEAN(SUBSTITUTE(F17232,CHAR(160),"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33" spans="2:11" hidden="1" x14ac:dyDescent="0.25">
      <c r="B17233" s="20">
        <v>46098</v>
      </c>
      <c r="C17233" s="2" t="s">
        <v>1</v>
      </c>
      <c r="D17233" s="2" t="s">
        <v>2399</v>
      </c>
      <c r="E17233" s="2" t="s">
        <v>1634</v>
      </c>
      <c r="F17233" s="2" t="s">
        <v>4969</v>
      </c>
      <c r="G17233" s="5">
        <v>100</v>
      </c>
      <c r="H17233" s="5">
        <v>33.5</v>
      </c>
      <c r="I17233" s="5">
        <v>3350</v>
      </c>
      <c r="J17233" s="5">
        <v>22058416.59000003</v>
      </c>
      <c r="K17233" s="3" t="str" cm="1">
        <f t="array" ref="K17233">_xlfn.LET(_xlpm.d,UPPER(TRIM(CLEAN(SUBSTITUTE(F17233,CHAR(160),"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34" spans="2:11" hidden="1" x14ac:dyDescent="0.25">
      <c r="B17234" s="20">
        <v>46098</v>
      </c>
      <c r="C17234" s="2" t="s">
        <v>1</v>
      </c>
      <c r="D17234" s="2" t="s">
        <v>2400</v>
      </c>
      <c r="E17234" s="2" t="s">
        <v>232</v>
      </c>
      <c r="F17234" s="2" t="s">
        <v>4969</v>
      </c>
      <c r="G17234" s="5">
        <v>120</v>
      </c>
      <c r="H17234" s="5">
        <v>33.5</v>
      </c>
      <c r="I17234" s="5">
        <v>4020</v>
      </c>
      <c r="J17234" s="5">
        <v>22062436.59000003</v>
      </c>
      <c r="K17234" s="3" t="str" cm="1">
        <f t="array" ref="K17234">_xlfn.LET(_xlpm.d,UPPER(TRIM(CLEAN(SUBSTITUTE(F17234,CHAR(160),"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35" spans="2:11" hidden="1" x14ac:dyDescent="0.25">
      <c r="B17235" s="20">
        <v>46098</v>
      </c>
      <c r="C17235" s="2" t="s">
        <v>1</v>
      </c>
      <c r="D17235" s="2" t="s">
        <v>4305</v>
      </c>
      <c r="E17235" s="2" t="s">
        <v>6</v>
      </c>
      <c r="F17235" s="2" t="s">
        <v>4969</v>
      </c>
      <c r="G17235" s="5">
        <v>100</v>
      </c>
      <c r="H17235" s="5">
        <v>33.99</v>
      </c>
      <c r="I17235" s="5">
        <v>3399</v>
      </c>
      <c r="J17235" s="5">
        <v>22065835.59000003</v>
      </c>
      <c r="K17235" s="3" t="str" cm="1">
        <f t="array" ref="K17235">_xlfn.LET(_xlpm.d,UPPER(TRIM(CLEAN(SUBSTITUTE(F17235,CHAR(160),"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36" spans="2:11" hidden="1" x14ac:dyDescent="0.25">
      <c r="B17236" s="20">
        <v>46099</v>
      </c>
      <c r="C17236" s="2" t="s">
        <v>1</v>
      </c>
      <c r="D17236" s="2" t="s">
        <v>439</v>
      </c>
      <c r="E17236" s="2" t="s">
        <v>78</v>
      </c>
      <c r="F17236" s="2" t="s">
        <v>4969</v>
      </c>
      <c r="G17236" s="5">
        <v>100</v>
      </c>
      <c r="H17236" s="5">
        <v>33.5</v>
      </c>
      <c r="I17236" s="5">
        <v>3350</v>
      </c>
      <c r="J17236" s="5">
        <v>22069185.59000003</v>
      </c>
      <c r="K17236" s="3" t="str" cm="1">
        <f t="array" ref="K17236">_xlfn.LET(_xlpm.d,UPPER(TRIM(CLEAN(SUBSTITUTE(F17236,CHAR(160),"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37" spans="2:11" hidden="1" x14ac:dyDescent="0.25">
      <c r="B17237" s="20">
        <v>46099</v>
      </c>
      <c r="C17237" s="2" t="s">
        <v>1</v>
      </c>
      <c r="D17237" s="2" t="s">
        <v>2404</v>
      </c>
      <c r="E17237" s="2" t="s">
        <v>730</v>
      </c>
      <c r="F17237" s="2" t="s">
        <v>4969</v>
      </c>
      <c r="G17237" s="5">
        <v>90</v>
      </c>
      <c r="H17237" s="5">
        <v>33.5</v>
      </c>
      <c r="I17237" s="5">
        <v>3015</v>
      </c>
      <c r="J17237" s="5">
        <v>22072200.59000003</v>
      </c>
      <c r="K17237" s="3" t="str" cm="1">
        <f t="array" ref="K17237">_xlfn.LET(_xlpm.d,UPPER(TRIM(CLEAN(SUBSTITUTE(F17237,CHAR(160),"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38" spans="2:11" hidden="1" x14ac:dyDescent="0.25">
      <c r="B17238" s="20">
        <v>46099</v>
      </c>
      <c r="C17238" s="2" t="s">
        <v>1</v>
      </c>
      <c r="D17238" s="2" t="s">
        <v>4697</v>
      </c>
      <c r="E17238" s="2" t="s">
        <v>1765</v>
      </c>
      <c r="F17238" s="2" t="s">
        <v>4969</v>
      </c>
      <c r="G17238" s="5">
        <v>540</v>
      </c>
      <c r="H17238" s="5">
        <v>33.5</v>
      </c>
      <c r="I17238" s="5">
        <v>18090</v>
      </c>
      <c r="J17238" s="5">
        <v>22090290.59000003</v>
      </c>
      <c r="K17238" s="3" t="str" cm="1">
        <f t="array" ref="K17238">_xlfn.LET(_xlpm.d,UPPER(TRIM(CLEAN(SUBSTITUTE(F17238,CHAR(160),"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39" spans="2:11" hidden="1" x14ac:dyDescent="0.25">
      <c r="B17239" s="20">
        <v>46099</v>
      </c>
      <c r="C17239" s="2" t="s">
        <v>1</v>
      </c>
      <c r="D17239" s="2" t="s">
        <v>3537</v>
      </c>
      <c r="E17239" s="2" t="s">
        <v>491</v>
      </c>
      <c r="F17239" s="2" t="s">
        <v>4969</v>
      </c>
      <c r="G17239" s="5">
        <v>202</v>
      </c>
      <c r="H17239" s="5">
        <v>33.5</v>
      </c>
      <c r="I17239" s="5">
        <v>6767</v>
      </c>
      <c r="J17239" s="5">
        <v>22097057.59000003</v>
      </c>
      <c r="K17239" s="3" t="str" cm="1">
        <f t="array" ref="K17239">_xlfn.LET(_xlpm.d,UPPER(TRIM(CLEAN(SUBSTITUTE(F17239,CHAR(160),"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40" spans="2:11" hidden="1" x14ac:dyDescent="0.25">
      <c r="B17240" s="20">
        <v>46099</v>
      </c>
      <c r="C17240" s="2" t="s">
        <v>1</v>
      </c>
      <c r="D17240" s="2" t="s">
        <v>2405</v>
      </c>
      <c r="E17240" s="2" t="s">
        <v>485</v>
      </c>
      <c r="F17240" s="2" t="s">
        <v>4969</v>
      </c>
      <c r="G17240" s="5">
        <v>340</v>
      </c>
      <c r="H17240" s="5">
        <v>33.5</v>
      </c>
      <c r="I17240" s="5">
        <v>11390</v>
      </c>
      <c r="J17240" s="5">
        <v>22108447.59000003</v>
      </c>
      <c r="K17240" s="3" t="str" cm="1">
        <f t="array" ref="K17240">_xlfn.LET(_xlpm.d,UPPER(TRIM(CLEAN(SUBSTITUTE(F17240,CHAR(160),"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41" spans="2:11" hidden="1" x14ac:dyDescent="0.25">
      <c r="B17241" s="20">
        <v>46099</v>
      </c>
      <c r="C17241" s="2" t="s">
        <v>1</v>
      </c>
      <c r="D17241" s="2" t="s">
        <v>440</v>
      </c>
      <c r="E17241" s="2" t="s">
        <v>282</v>
      </c>
      <c r="F17241" s="2" t="s">
        <v>4969</v>
      </c>
      <c r="G17241" s="5">
        <v>150</v>
      </c>
      <c r="H17241" s="5">
        <v>33.5</v>
      </c>
      <c r="I17241" s="5">
        <v>5025</v>
      </c>
      <c r="J17241" s="5">
        <v>22113472.59000003</v>
      </c>
      <c r="K17241" s="3" t="str" cm="1">
        <f t="array" ref="K17241">_xlfn.LET(_xlpm.d,UPPER(TRIM(CLEAN(SUBSTITUTE(F17241,CHAR(160),"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42" spans="2:11" hidden="1" x14ac:dyDescent="0.25">
      <c r="B17242" s="20">
        <v>46099</v>
      </c>
      <c r="C17242" s="2" t="s">
        <v>1</v>
      </c>
      <c r="D17242" s="2" t="s">
        <v>5856</v>
      </c>
      <c r="E17242" s="2" t="s">
        <v>16</v>
      </c>
      <c r="F17242" s="2" t="s">
        <v>4969</v>
      </c>
      <c r="G17242" s="5">
        <v>105</v>
      </c>
      <c r="H17242" s="5">
        <v>33.5</v>
      </c>
      <c r="I17242" s="5">
        <v>3517.5</v>
      </c>
      <c r="J17242" s="5">
        <v>22116990.09000003</v>
      </c>
      <c r="K17242" s="3" t="str" cm="1">
        <f t="array" ref="K17242">_xlfn.LET(_xlpm.d,UPPER(TRIM(CLEAN(SUBSTITUTE(F17242,CHAR(160),"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43" spans="2:11" hidden="1" x14ac:dyDescent="0.25">
      <c r="B17243" s="20">
        <v>46099</v>
      </c>
      <c r="C17243" s="2" t="s">
        <v>1</v>
      </c>
      <c r="D17243" s="2" t="s">
        <v>3538</v>
      </c>
      <c r="E17243" s="2" t="s">
        <v>120</v>
      </c>
      <c r="F17243" s="2" t="s">
        <v>4969</v>
      </c>
      <c r="G17243" s="5">
        <v>125</v>
      </c>
      <c r="H17243" s="5">
        <v>33.5</v>
      </c>
      <c r="I17243" s="5">
        <v>4187.5</v>
      </c>
      <c r="J17243" s="5">
        <v>22121177.59000003</v>
      </c>
      <c r="K17243" s="3" t="str" cm="1">
        <f t="array" ref="K17243">_xlfn.LET(_xlpm.d,UPPER(TRIM(CLEAN(SUBSTITUTE(F17243,CHAR(160),"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44" spans="2:11" hidden="1" x14ac:dyDescent="0.25">
      <c r="B17244" s="20">
        <v>46100</v>
      </c>
      <c r="C17244" s="2" t="s">
        <v>1</v>
      </c>
      <c r="D17244" s="2" t="s">
        <v>441</v>
      </c>
      <c r="E17244" s="2" t="s">
        <v>311</v>
      </c>
      <c r="F17244" s="2" t="s">
        <v>4969</v>
      </c>
      <c r="G17244" s="5">
        <v>500</v>
      </c>
      <c r="H17244" s="5">
        <v>33.5</v>
      </c>
      <c r="I17244" s="5">
        <v>16750</v>
      </c>
      <c r="J17244" s="5">
        <v>22137927.59000003</v>
      </c>
      <c r="K17244" s="3" t="str" cm="1">
        <f t="array" ref="K17244">_xlfn.LET(_xlpm.d,UPPER(TRIM(CLEAN(SUBSTITUTE(F17244,CHAR(160),"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45" spans="2:11" hidden="1" x14ac:dyDescent="0.25">
      <c r="B17245" s="20">
        <v>46100</v>
      </c>
      <c r="C17245" s="2" t="s">
        <v>1</v>
      </c>
      <c r="D17245" s="2" t="s">
        <v>201</v>
      </c>
      <c r="E17245" s="2" t="s">
        <v>149</v>
      </c>
      <c r="F17245" s="2" t="s">
        <v>4969</v>
      </c>
      <c r="G17245" s="5">
        <v>150</v>
      </c>
      <c r="H17245" s="5">
        <v>33.5</v>
      </c>
      <c r="I17245" s="5">
        <v>5025</v>
      </c>
      <c r="J17245" s="5">
        <v>22142952.59000003</v>
      </c>
      <c r="K17245" s="3" t="str" cm="1">
        <f t="array" ref="K17245">_xlfn.LET(_xlpm.d,UPPER(TRIM(CLEAN(SUBSTITUTE(F17245,CHAR(160),"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46" spans="2:11" hidden="1" x14ac:dyDescent="0.25">
      <c r="B17246" s="20">
        <v>46100</v>
      </c>
      <c r="C17246" s="2" t="s">
        <v>1</v>
      </c>
      <c r="D17246" s="2" t="s">
        <v>5857</v>
      </c>
      <c r="E17246" s="2" t="s">
        <v>5000</v>
      </c>
      <c r="F17246" s="2" t="s">
        <v>4969</v>
      </c>
      <c r="G17246" s="5">
        <v>100</v>
      </c>
      <c r="H17246" s="5">
        <v>33.5</v>
      </c>
      <c r="I17246" s="5">
        <v>3350</v>
      </c>
      <c r="J17246" s="5">
        <v>22146302.59000003</v>
      </c>
      <c r="K17246" s="3" t="str" cm="1">
        <f t="array" ref="K17246">_xlfn.LET(_xlpm.d,UPPER(TRIM(CLEAN(SUBSTITUTE(F17246,CHAR(160),"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47" spans="2:11" hidden="1" x14ac:dyDescent="0.25">
      <c r="B17247" s="20">
        <v>46100</v>
      </c>
      <c r="C17247" s="2" t="s">
        <v>1</v>
      </c>
      <c r="D17247" s="2" t="s">
        <v>442</v>
      </c>
      <c r="E17247" s="2" t="s">
        <v>248</v>
      </c>
      <c r="F17247" s="2" t="s">
        <v>4969</v>
      </c>
      <c r="G17247" s="5">
        <v>140</v>
      </c>
      <c r="H17247" s="5">
        <v>33.5</v>
      </c>
      <c r="I17247" s="5">
        <v>4690</v>
      </c>
      <c r="J17247" s="5">
        <v>22150992.59000003</v>
      </c>
      <c r="K17247" s="3" t="str" cm="1">
        <f t="array" ref="K17247">_xlfn.LET(_xlpm.d,UPPER(TRIM(CLEAN(SUBSTITUTE(F17247,CHAR(160),"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48" spans="2:11" hidden="1" x14ac:dyDescent="0.25">
      <c r="B17248" s="20">
        <v>46100</v>
      </c>
      <c r="C17248" s="2" t="s">
        <v>1</v>
      </c>
      <c r="D17248" s="2" t="s">
        <v>5858</v>
      </c>
      <c r="E17248" s="2" t="s">
        <v>302</v>
      </c>
      <c r="F17248" s="2" t="s">
        <v>4969</v>
      </c>
      <c r="G17248" s="5">
        <v>210</v>
      </c>
      <c r="H17248" s="5">
        <v>27.8</v>
      </c>
      <c r="I17248" s="5">
        <v>5838</v>
      </c>
      <c r="J17248" s="5">
        <v>22156830.59000003</v>
      </c>
      <c r="K17248" s="3" t="str" cm="1">
        <f t="array" ref="K17248">_xlfn.LET(_xlpm.d,UPPER(TRIM(CLEAN(SUBSTITUTE(F17248,CHAR(160),"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49" spans="2:11" hidden="1" x14ac:dyDescent="0.25">
      <c r="B17249" s="20">
        <v>46100</v>
      </c>
      <c r="C17249" s="2" t="s">
        <v>1</v>
      </c>
      <c r="D17249" s="2" t="s">
        <v>208</v>
      </c>
      <c r="E17249" s="2" t="s">
        <v>3</v>
      </c>
      <c r="F17249" s="2" t="s">
        <v>4969</v>
      </c>
      <c r="G17249" s="5">
        <v>240</v>
      </c>
      <c r="H17249" s="5">
        <v>31.8</v>
      </c>
      <c r="I17249" s="5">
        <v>7632</v>
      </c>
      <c r="J17249" s="5">
        <v>22164462.59000003</v>
      </c>
      <c r="K17249" s="3" t="str" cm="1">
        <f t="array" ref="K17249">_xlfn.LET(_xlpm.d,UPPER(TRIM(CLEAN(SUBSTITUTE(F17249,CHAR(160),"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50" spans="2:11" hidden="1" x14ac:dyDescent="0.25">
      <c r="B17250" s="20">
        <v>46100</v>
      </c>
      <c r="C17250" s="2" t="s">
        <v>1</v>
      </c>
      <c r="D17250" s="2" t="s">
        <v>5859</v>
      </c>
      <c r="E17250" s="2" t="s">
        <v>4234</v>
      </c>
      <c r="F17250" s="2" t="s">
        <v>4969</v>
      </c>
      <c r="G17250" s="5">
        <v>60</v>
      </c>
      <c r="H17250" s="5">
        <v>31.8</v>
      </c>
      <c r="I17250" s="5">
        <v>1908</v>
      </c>
      <c r="J17250" s="5">
        <v>22166370.59000003</v>
      </c>
      <c r="K17250" s="3" t="str" cm="1">
        <f t="array" ref="K17250">_xlfn.LET(_xlpm.d,UPPER(TRIM(CLEAN(SUBSTITUTE(F17250,CHAR(160),"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51" spans="2:11" hidden="1" x14ac:dyDescent="0.25">
      <c r="B17251" s="20">
        <v>46100</v>
      </c>
      <c r="C17251" s="2" t="s">
        <v>1</v>
      </c>
      <c r="D17251" s="2" t="s">
        <v>868</v>
      </c>
      <c r="E17251" s="2" t="s">
        <v>27</v>
      </c>
      <c r="F17251" s="2" t="s">
        <v>4969</v>
      </c>
      <c r="G17251" s="5">
        <v>70</v>
      </c>
      <c r="H17251" s="5">
        <v>31.8</v>
      </c>
      <c r="I17251" s="5">
        <v>2226</v>
      </c>
      <c r="J17251" s="5">
        <v>22168596.59000003</v>
      </c>
      <c r="K17251" s="3" t="str" cm="1">
        <f t="array" ref="K17251">_xlfn.LET(_xlpm.d,UPPER(TRIM(CLEAN(SUBSTITUTE(F17251,CHAR(160),"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52" spans="2:11" hidden="1" x14ac:dyDescent="0.25">
      <c r="B17252" s="20">
        <v>46100</v>
      </c>
      <c r="C17252" s="2" t="s">
        <v>1</v>
      </c>
      <c r="D17252" s="2" t="s">
        <v>3542</v>
      </c>
      <c r="E17252" s="2" t="s">
        <v>228</v>
      </c>
      <c r="F17252" s="2" t="s">
        <v>4969</v>
      </c>
      <c r="G17252" s="5">
        <v>500</v>
      </c>
      <c r="H17252" s="5">
        <v>33.5</v>
      </c>
      <c r="I17252" s="5">
        <v>16750</v>
      </c>
      <c r="J17252" s="5">
        <v>22185346.59000003</v>
      </c>
      <c r="K17252" s="3" t="str" cm="1">
        <f t="array" ref="K17252">_xlfn.LET(_xlpm.d,UPPER(TRIM(CLEAN(SUBSTITUTE(F17252,CHAR(160),"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53" spans="2:11" hidden="1" x14ac:dyDescent="0.25">
      <c r="B17253" s="20">
        <v>46100</v>
      </c>
      <c r="C17253" s="2" t="s">
        <v>1</v>
      </c>
      <c r="D17253" s="2" t="s">
        <v>4552</v>
      </c>
      <c r="E17253" s="2" t="s">
        <v>1767</v>
      </c>
      <c r="F17253" s="2" t="s">
        <v>4969</v>
      </c>
      <c r="G17253" s="5">
        <v>200</v>
      </c>
      <c r="H17253" s="5">
        <v>33.5</v>
      </c>
      <c r="I17253" s="5">
        <v>6700</v>
      </c>
      <c r="J17253" s="5">
        <v>22192046.59000003</v>
      </c>
      <c r="K17253" s="3" t="str" cm="1">
        <f t="array" ref="K17253">_xlfn.LET(_xlpm.d,UPPER(TRIM(CLEAN(SUBSTITUTE(F17253,CHAR(160),"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54" spans="2:11" hidden="1" x14ac:dyDescent="0.25">
      <c r="B17254" s="20">
        <v>46100</v>
      </c>
      <c r="C17254" s="2" t="s">
        <v>1</v>
      </c>
      <c r="D17254" s="2" t="s">
        <v>5860</v>
      </c>
      <c r="E17254" s="2" t="s">
        <v>226</v>
      </c>
      <c r="F17254" s="2" t="s">
        <v>4969</v>
      </c>
      <c r="G17254" s="5">
        <v>150</v>
      </c>
      <c r="H17254" s="5">
        <v>33.5</v>
      </c>
      <c r="I17254" s="5">
        <v>5025</v>
      </c>
      <c r="J17254" s="5">
        <v>22197071.59000003</v>
      </c>
      <c r="K17254" s="3" t="str" cm="1">
        <f t="array" ref="K17254">_xlfn.LET(_xlpm.d,UPPER(TRIM(CLEAN(SUBSTITUTE(F17254,CHAR(160),"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55" spans="2:11" hidden="1" x14ac:dyDescent="0.25">
      <c r="B17255" s="20">
        <v>46101</v>
      </c>
      <c r="C17255" s="2" t="s">
        <v>1</v>
      </c>
      <c r="D17255" s="2" t="s">
        <v>4309</v>
      </c>
      <c r="E17255" s="2" t="s">
        <v>78</v>
      </c>
      <c r="F17255" s="2" t="s">
        <v>4969</v>
      </c>
      <c r="G17255" s="5">
        <v>100</v>
      </c>
      <c r="H17255" s="5">
        <v>33.5</v>
      </c>
      <c r="I17255" s="5">
        <v>3350</v>
      </c>
      <c r="J17255" s="5">
        <v>22200421.59000003</v>
      </c>
      <c r="K17255" s="3" t="str" cm="1">
        <f t="array" ref="K17255">_xlfn.LET(_xlpm.d,UPPER(TRIM(CLEAN(SUBSTITUTE(F17255,CHAR(160),"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56" spans="2:11" hidden="1" x14ac:dyDescent="0.25">
      <c r="B17256" s="20">
        <v>46101</v>
      </c>
      <c r="C17256" s="2" t="s">
        <v>1</v>
      </c>
      <c r="D17256" s="2" t="s">
        <v>443</v>
      </c>
      <c r="E17256" s="2" t="s">
        <v>195</v>
      </c>
      <c r="F17256" s="2" t="s">
        <v>4969</v>
      </c>
      <c r="G17256" s="5">
        <v>160</v>
      </c>
      <c r="H17256" s="5">
        <v>33.5</v>
      </c>
      <c r="I17256" s="5">
        <v>5360</v>
      </c>
      <c r="J17256" s="5">
        <v>22205781.59000003</v>
      </c>
      <c r="K17256" s="3" t="str" cm="1">
        <f t="array" ref="K17256">_xlfn.LET(_xlpm.d,UPPER(TRIM(CLEAN(SUBSTITUTE(F17256,CHAR(160),"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57" spans="2:11" hidden="1" x14ac:dyDescent="0.25">
      <c r="B17257" s="20">
        <v>46101</v>
      </c>
      <c r="C17257" s="2" t="s">
        <v>1</v>
      </c>
      <c r="D17257" s="2" t="s">
        <v>444</v>
      </c>
      <c r="E17257" s="2" t="s">
        <v>154</v>
      </c>
      <c r="F17257" s="2" t="s">
        <v>4969</v>
      </c>
      <c r="G17257" s="5">
        <v>200</v>
      </c>
      <c r="H17257" s="5">
        <v>33.5</v>
      </c>
      <c r="I17257" s="5">
        <v>6700</v>
      </c>
      <c r="J17257" s="5">
        <v>22212481.59000003</v>
      </c>
      <c r="K17257" s="3" t="str" cm="1">
        <f t="array" ref="K17257">_xlfn.LET(_xlpm.d,UPPER(TRIM(CLEAN(SUBSTITUTE(F17257,CHAR(160),"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58" spans="2:11" hidden="1" x14ac:dyDescent="0.25">
      <c r="B17258" s="20">
        <v>46101</v>
      </c>
      <c r="C17258" s="2" t="s">
        <v>1</v>
      </c>
      <c r="D17258" s="2" t="s">
        <v>445</v>
      </c>
      <c r="E17258" s="2" t="s">
        <v>238</v>
      </c>
      <c r="F17258" s="2" t="s">
        <v>4969</v>
      </c>
      <c r="G17258" s="5">
        <v>150</v>
      </c>
      <c r="H17258" s="5">
        <v>33.5</v>
      </c>
      <c r="I17258" s="5">
        <v>5025</v>
      </c>
      <c r="J17258" s="5">
        <v>22217506.59000003</v>
      </c>
      <c r="K17258" s="3" t="str" cm="1">
        <f t="array" ref="K17258">_xlfn.LET(_xlpm.d,UPPER(TRIM(CLEAN(SUBSTITUTE(F17258,CHAR(160),"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59" spans="2:11" hidden="1" x14ac:dyDescent="0.25">
      <c r="B17259" s="20">
        <v>46101</v>
      </c>
      <c r="C17259" s="2" t="s">
        <v>1</v>
      </c>
      <c r="D17259" s="2" t="s">
        <v>4144</v>
      </c>
      <c r="E17259" s="2" t="s">
        <v>232</v>
      </c>
      <c r="F17259" s="2" t="s">
        <v>4969</v>
      </c>
      <c r="G17259" s="5">
        <v>80</v>
      </c>
      <c r="H17259" s="5">
        <v>33.5</v>
      </c>
      <c r="I17259" s="5">
        <v>2680</v>
      </c>
      <c r="J17259" s="5">
        <v>22220186.59000003</v>
      </c>
      <c r="K17259" s="3" t="str" cm="1">
        <f t="array" ref="K17259">_xlfn.LET(_xlpm.d,UPPER(TRIM(CLEAN(SUBSTITUTE(F17259,CHAR(160),"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60" spans="2:11" hidden="1" x14ac:dyDescent="0.25">
      <c r="B17260" s="20">
        <v>46101</v>
      </c>
      <c r="C17260" s="2" t="s">
        <v>1</v>
      </c>
      <c r="D17260" s="2" t="s">
        <v>446</v>
      </c>
      <c r="E17260" s="2" t="s">
        <v>165</v>
      </c>
      <c r="F17260" s="2" t="s">
        <v>4969</v>
      </c>
      <c r="G17260" s="5">
        <v>90</v>
      </c>
      <c r="H17260" s="5">
        <v>33.5</v>
      </c>
      <c r="I17260" s="5">
        <v>3015</v>
      </c>
      <c r="J17260" s="5">
        <v>22223201.59000003</v>
      </c>
      <c r="K17260" s="3" t="str" cm="1">
        <f t="array" ref="K17260">_xlfn.LET(_xlpm.d,UPPER(TRIM(CLEAN(SUBSTITUTE(F17260,CHAR(160),"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61" spans="2:11" hidden="1" x14ac:dyDescent="0.25">
      <c r="B17261" s="20">
        <v>46101</v>
      </c>
      <c r="C17261" s="2" t="s">
        <v>1</v>
      </c>
      <c r="D17261" s="2" t="s">
        <v>447</v>
      </c>
      <c r="E17261" s="2" t="s">
        <v>234</v>
      </c>
      <c r="F17261" s="2" t="s">
        <v>4969</v>
      </c>
      <c r="G17261" s="5">
        <v>100</v>
      </c>
      <c r="H17261" s="5">
        <v>33.5</v>
      </c>
      <c r="I17261" s="5">
        <v>3350</v>
      </c>
      <c r="J17261" s="5">
        <v>22226551.59000003</v>
      </c>
      <c r="K17261" s="3" t="str" cm="1">
        <f t="array" ref="K17261">_xlfn.LET(_xlpm.d,UPPER(TRIM(CLEAN(SUBSTITUTE(F17261,CHAR(160),"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62" spans="2:11" hidden="1" x14ac:dyDescent="0.25">
      <c r="B17262" s="20">
        <v>46101</v>
      </c>
      <c r="C17262" s="2" t="s">
        <v>1</v>
      </c>
      <c r="D17262" s="2" t="s">
        <v>2406</v>
      </c>
      <c r="E17262" s="2" t="s">
        <v>286</v>
      </c>
      <c r="F17262" s="2" t="s">
        <v>4969</v>
      </c>
      <c r="G17262" s="5">
        <v>150</v>
      </c>
      <c r="H17262" s="5">
        <v>33.5</v>
      </c>
      <c r="I17262" s="5">
        <v>5025</v>
      </c>
      <c r="J17262" s="5">
        <v>22231576.59000003</v>
      </c>
      <c r="K17262" s="3" t="str" cm="1">
        <f t="array" ref="K17262">_xlfn.LET(_xlpm.d,UPPER(TRIM(CLEAN(SUBSTITUTE(F17262,CHAR(160),"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63" spans="2:11" hidden="1" x14ac:dyDescent="0.25">
      <c r="B17263" s="20">
        <v>46101</v>
      </c>
      <c r="C17263" s="2" t="s">
        <v>1</v>
      </c>
      <c r="D17263" s="2" t="s">
        <v>5861</v>
      </c>
      <c r="E17263" s="2" t="s">
        <v>759</v>
      </c>
      <c r="F17263" s="2" t="s">
        <v>4969</v>
      </c>
      <c r="G17263" s="5">
        <v>78</v>
      </c>
      <c r="H17263" s="5">
        <v>31.8</v>
      </c>
      <c r="I17263" s="5">
        <v>2480.4</v>
      </c>
      <c r="J17263" s="5">
        <v>22234056.990000028</v>
      </c>
      <c r="K17263" s="3" t="str" cm="1">
        <f t="array" ref="K17263">_xlfn.LET(_xlpm.d,UPPER(TRIM(CLEAN(SUBSTITUTE(F17263,CHAR(160),"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64" spans="2:11" hidden="1" x14ac:dyDescent="0.25">
      <c r="B17264" s="20">
        <v>46101</v>
      </c>
      <c r="C17264" s="2" t="s">
        <v>1</v>
      </c>
      <c r="D17264" s="2" t="s">
        <v>1215</v>
      </c>
      <c r="E17264" s="2" t="s">
        <v>43</v>
      </c>
      <c r="F17264" s="2" t="s">
        <v>4969</v>
      </c>
      <c r="G17264" s="5">
        <v>55</v>
      </c>
      <c r="H17264" s="5">
        <v>28.95</v>
      </c>
      <c r="I17264" s="5">
        <v>1592.25</v>
      </c>
      <c r="J17264" s="5">
        <v>22235649.240000028</v>
      </c>
      <c r="K17264" s="3" t="str" cm="1">
        <f t="array" ref="K17264">_xlfn.LET(_xlpm.d,UPPER(TRIM(CLEAN(SUBSTITUTE(F17264,CHAR(160),"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65" spans="2:11" hidden="1" x14ac:dyDescent="0.25">
      <c r="B17265" s="20">
        <v>46101</v>
      </c>
      <c r="C17265" s="2" t="s">
        <v>1</v>
      </c>
      <c r="D17265" s="2" t="s">
        <v>3543</v>
      </c>
      <c r="E17265" s="2" t="s">
        <v>1726</v>
      </c>
      <c r="F17265" s="2" t="s">
        <v>4969</v>
      </c>
      <c r="G17265" s="5">
        <v>370</v>
      </c>
      <c r="H17265" s="5">
        <v>31.8</v>
      </c>
      <c r="I17265" s="5">
        <v>11766</v>
      </c>
      <c r="J17265" s="5">
        <v>22247415.240000028</v>
      </c>
      <c r="K17265" s="3" t="str" cm="1">
        <f t="array" ref="K17265">_xlfn.LET(_xlpm.d,UPPER(TRIM(CLEAN(SUBSTITUTE(F17265,CHAR(160),"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66" spans="2:11" hidden="1" x14ac:dyDescent="0.25">
      <c r="B17266" s="20">
        <v>46101</v>
      </c>
      <c r="C17266" s="2" t="s">
        <v>1</v>
      </c>
      <c r="D17266" s="2" t="s">
        <v>3933</v>
      </c>
      <c r="E17266" s="2" t="s">
        <v>1944</v>
      </c>
      <c r="F17266" s="2" t="s">
        <v>4969</v>
      </c>
      <c r="G17266" s="5">
        <v>55</v>
      </c>
      <c r="H17266" s="5">
        <v>31.8</v>
      </c>
      <c r="I17266" s="5">
        <v>1749</v>
      </c>
      <c r="J17266" s="5">
        <v>22249164.240000028</v>
      </c>
      <c r="K17266" s="3" t="str" cm="1">
        <f t="array" ref="K17266">_xlfn.LET(_xlpm.d,UPPER(TRIM(CLEAN(SUBSTITUTE(F17266,CHAR(160),"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67" spans="2:11" hidden="1" x14ac:dyDescent="0.25">
      <c r="B17267" s="20">
        <v>46101</v>
      </c>
      <c r="C17267" s="2" t="s">
        <v>1</v>
      </c>
      <c r="D17267" s="2" t="s">
        <v>3544</v>
      </c>
      <c r="E17267" s="2" t="s">
        <v>319</v>
      </c>
      <c r="F17267" s="2" t="s">
        <v>4969</v>
      </c>
      <c r="G17267" s="5">
        <v>1300</v>
      </c>
      <c r="H17267" s="5">
        <v>33.5</v>
      </c>
      <c r="I17267" s="5">
        <v>43550</v>
      </c>
      <c r="J17267" s="5">
        <v>22292714.240000028</v>
      </c>
      <c r="K17267" s="3" t="str" cm="1">
        <f t="array" ref="K17267">_xlfn.LET(_xlpm.d,UPPER(TRIM(CLEAN(SUBSTITUTE(F17267,CHAR(160),"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68" spans="2:11" hidden="1" x14ac:dyDescent="0.25">
      <c r="B17268" s="20">
        <v>46101</v>
      </c>
      <c r="C17268" s="2" t="s">
        <v>1</v>
      </c>
      <c r="D17268" s="2" t="s">
        <v>871</v>
      </c>
      <c r="E17268" s="2" t="s">
        <v>762</v>
      </c>
      <c r="F17268" s="2" t="s">
        <v>4969</v>
      </c>
      <c r="G17268" s="5">
        <v>40</v>
      </c>
      <c r="H17268" s="5">
        <v>31.8</v>
      </c>
      <c r="I17268" s="5">
        <v>1272</v>
      </c>
      <c r="J17268" s="5">
        <v>22293986.240000028</v>
      </c>
      <c r="K17268" s="3" t="str" cm="1">
        <f t="array" ref="K17268">_xlfn.LET(_xlpm.d,UPPER(TRIM(CLEAN(SUBSTITUTE(F17268,CHAR(160),"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69" spans="2:11" hidden="1" x14ac:dyDescent="0.25">
      <c r="B17269" s="20">
        <v>46104</v>
      </c>
      <c r="C17269" s="2" t="s">
        <v>1</v>
      </c>
      <c r="D17269" s="2" t="s">
        <v>4555</v>
      </c>
      <c r="E17269" s="2" t="s">
        <v>254</v>
      </c>
      <c r="F17269" s="2" t="s">
        <v>4969</v>
      </c>
      <c r="G17269" s="5">
        <v>130</v>
      </c>
      <c r="H17269" s="5">
        <v>33.5</v>
      </c>
      <c r="I17269" s="5">
        <v>4355</v>
      </c>
      <c r="J17269" s="5">
        <v>22298341.240000028</v>
      </c>
      <c r="K17269" s="3" t="str" cm="1">
        <f t="array" ref="K17269">_xlfn.LET(_xlpm.d,UPPER(TRIM(CLEAN(SUBSTITUTE(F17269,CHAR(160),"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70" spans="2:11" hidden="1" x14ac:dyDescent="0.25">
      <c r="B17270" s="20">
        <v>46104</v>
      </c>
      <c r="C17270" s="2" t="s">
        <v>1</v>
      </c>
      <c r="D17270" s="2" t="s">
        <v>1512</v>
      </c>
      <c r="E17270" s="2" t="s">
        <v>192</v>
      </c>
      <c r="F17270" s="2" t="s">
        <v>4969</v>
      </c>
      <c r="G17270" s="5">
        <v>120</v>
      </c>
      <c r="H17270" s="5">
        <v>33.5</v>
      </c>
      <c r="I17270" s="5">
        <v>4020</v>
      </c>
      <c r="J17270" s="5">
        <v>22302361.240000028</v>
      </c>
      <c r="K17270" s="3" t="str" cm="1">
        <f t="array" ref="K17270">_xlfn.LET(_xlpm.d,UPPER(TRIM(CLEAN(SUBSTITUTE(F17270,CHAR(160),"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71" spans="2:11" hidden="1" x14ac:dyDescent="0.25">
      <c r="B17271" s="20">
        <v>46104</v>
      </c>
      <c r="C17271" s="2" t="s">
        <v>1</v>
      </c>
      <c r="D17271" s="2" t="s">
        <v>1566</v>
      </c>
      <c r="E17271" s="2" t="s">
        <v>160</v>
      </c>
      <c r="F17271" s="2" t="s">
        <v>4969</v>
      </c>
      <c r="G17271" s="5">
        <v>200</v>
      </c>
      <c r="H17271" s="5">
        <v>33.5</v>
      </c>
      <c r="I17271" s="5">
        <v>6700</v>
      </c>
      <c r="J17271" s="5">
        <v>22309061.240000028</v>
      </c>
      <c r="K17271" s="3" t="str" cm="1">
        <f t="array" ref="K17271">_xlfn.LET(_xlpm.d,UPPER(TRIM(CLEAN(SUBSTITUTE(F17271,CHAR(160),"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72" spans="2:11" hidden="1" x14ac:dyDescent="0.25">
      <c r="B17272" s="20">
        <v>46104</v>
      </c>
      <c r="C17272" s="2" t="s">
        <v>1</v>
      </c>
      <c r="D17272" s="2" t="s">
        <v>449</v>
      </c>
      <c r="E17272" s="2" t="s">
        <v>135</v>
      </c>
      <c r="F17272" s="2" t="s">
        <v>4969</v>
      </c>
      <c r="G17272" s="5">
        <v>200</v>
      </c>
      <c r="H17272" s="5">
        <v>33.5</v>
      </c>
      <c r="I17272" s="5">
        <v>6700</v>
      </c>
      <c r="J17272" s="5">
        <v>22315761.240000028</v>
      </c>
      <c r="K17272" s="3" t="str" cm="1">
        <f t="array" ref="K17272">_xlfn.LET(_xlpm.d,UPPER(TRIM(CLEAN(SUBSTITUTE(F17272,CHAR(160),"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73" spans="2:11" hidden="1" x14ac:dyDescent="0.25">
      <c r="B17273" s="20">
        <v>46104</v>
      </c>
      <c r="C17273" s="2" t="s">
        <v>1</v>
      </c>
      <c r="D17273" s="2" t="s">
        <v>450</v>
      </c>
      <c r="E17273" s="2" t="s">
        <v>162</v>
      </c>
      <c r="F17273" s="2" t="s">
        <v>4969</v>
      </c>
      <c r="G17273" s="5">
        <v>550</v>
      </c>
      <c r="H17273" s="5">
        <v>33.5</v>
      </c>
      <c r="I17273" s="5">
        <v>18425</v>
      </c>
      <c r="J17273" s="5">
        <v>22334186.240000028</v>
      </c>
      <c r="K17273" s="3" t="str" cm="1">
        <f t="array" ref="K17273">_xlfn.LET(_xlpm.d,UPPER(TRIM(CLEAN(SUBSTITUTE(F17273,CHAR(160),"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74" spans="2:11" hidden="1" x14ac:dyDescent="0.25">
      <c r="B17274" s="20">
        <v>46104</v>
      </c>
      <c r="C17274" s="2" t="s">
        <v>1</v>
      </c>
      <c r="D17274" s="2" t="s">
        <v>451</v>
      </c>
      <c r="E17274" s="2" t="s">
        <v>248</v>
      </c>
      <c r="F17274" s="2" t="s">
        <v>4969</v>
      </c>
      <c r="G17274" s="5">
        <v>130</v>
      </c>
      <c r="H17274" s="5">
        <v>33.5</v>
      </c>
      <c r="I17274" s="5">
        <v>4355</v>
      </c>
      <c r="J17274" s="5">
        <v>22338541.240000028</v>
      </c>
      <c r="K17274" s="3" t="str" cm="1">
        <f t="array" ref="K17274">_xlfn.LET(_xlpm.d,UPPER(TRIM(CLEAN(SUBSTITUTE(F17274,CHAR(160),"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75" spans="2:11" hidden="1" x14ac:dyDescent="0.25">
      <c r="B17275" s="20">
        <v>46104</v>
      </c>
      <c r="C17275" s="2" t="s">
        <v>1</v>
      </c>
      <c r="D17275" s="2" t="s">
        <v>452</v>
      </c>
      <c r="E17275" s="2" t="s">
        <v>180</v>
      </c>
      <c r="F17275" s="2" t="s">
        <v>4969</v>
      </c>
      <c r="G17275" s="5">
        <v>150</v>
      </c>
      <c r="H17275" s="5">
        <v>33.5</v>
      </c>
      <c r="I17275" s="5">
        <v>5025</v>
      </c>
      <c r="J17275" s="5">
        <v>22343566.240000028</v>
      </c>
      <c r="K17275" s="3" t="str" cm="1">
        <f t="array" ref="K17275">_xlfn.LET(_xlpm.d,UPPER(TRIM(CLEAN(SUBSTITUTE(F17275,CHAR(160),"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76" spans="2:11" hidden="1" x14ac:dyDescent="0.25">
      <c r="B17276" s="20">
        <v>46105</v>
      </c>
      <c r="C17276" s="2" t="s">
        <v>1</v>
      </c>
      <c r="D17276" s="2" t="s">
        <v>1513</v>
      </c>
      <c r="E17276" s="2" t="s">
        <v>279</v>
      </c>
      <c r="F17276" s="2" t="s">
        <v>4969</v>
      </c>
      <c r="G17276" s="5">
        <v>300</v>
      </c>
      <c r="H17276" s="5">
        <v>33.5</v>
      </c>
      <c r="I17276" s="5">
        <v>10050</v>
      </c>
      <c r="J17276" s="5">
        <v>22353616.240000028</v>
      </c>
      <c r="K17276" s="3" t="str" cm="1">
        <f t="array" ref="K17276">_xlfn.LET(_xlpm.d,UPPER(TRIM(CLEAN(SUBSTITUTE(F17276,CHAR(160),"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77" spans="2:11" hidden="1" x14ac:dyDescent="0.25">
      <c r="B17277" s="20">
        <v>46105</v>
      </c>
      <c r="C17277" s="2" t="s">
        <v>1</v>
      </c>
      <c r="D17277" s="2" t="s">
        <v>3545</v>
      </c>
      <c r="E17277" s="2" t="s">
        <v>268</v>
      </c>
      <c r="F17277" s="2" t="s">
        <v>4969</v>
      </c>
      <c r="G17277" s="5">
        <v>250</v>
      </c>
      <c r="H17277" s="5">
        <v>33.5</v>
      </c>
      <c r="I17277" s="5">
        <v>8375</v>
      </c>
      <c r="J17277" s="5">
        <v>22361991.240000028</v>
      </c>
      <c r="K17277" s="3" t="str" cm="1">
        <f t="array" ref="K17277">_xlfn.LET(_xlpm.d,UPPER(TRIM(CLEAN(SUBSTITUTE(F17277,CHAR(160),"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78" spans="2:11" hidden="1" x14ac:dyDescent="0.25">
      <c r="B17278" s="20">
        <v>46105</v>
      </c>
      <c r="C17278" s="2" t="s">
        <v>1</v>
      </c>
      <c r="D17278" s="2" t="s">
        <v>1603</v>
      </c>
      <c r="E17278" s="2" t="s">
        <v>147</v>
      </c>
      <c r="F17278" s="2" t="s">
        <v>4969</v>
      </c>
      <c r="G17278" s="5">
        <v>210</v>
      </c>
      <c r="H17278" s="5">
        <v>33.5</v>
      </c>
      <c r="I17278" s="5">
        <v>7035</v>
      </c>
      <c r="J17278" s="5">
        <v>22369026.240000028</v>
      </c>
      <c r="K17278" s="3" t="str" cm="1">
        <f t="array" ref="K17278">_xlfn.LET(_xlpm.d,UPPER(TRIM(CLEAN(SUBSTITUTE(F17278,CHAR(160),"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79" spans="2:11" hidden="1" x14ac:dyDescent="0.25">
      <c r="B17279" s="20">
        <v>46105</v>
      </c>
      <c r="C17279" s="2" t="s">
        <v>1</v>
      </c>
      <c r="D17279" s="2" t="s">
        <v>453</v>
      </c>
      <c r="E17279" s="2" t="s">
        <v>186</v>
      </c>
      <c r="F17279" s="2" t="s">
        <v>4969</v>
      </c>
      <c r="G17279" s="5">
        <v>100</v>
      </c>
      <c r="H17279" s="5">
        <v>33.5</v>
      </c>
      <c r="I17279" s="5">
        <v>3350</v>
      </c>
      <c r="J17279" s="5">
        <v>22372376.240000028</v>
      </c>
      <c r="K17279" s="3" t="str" cm="1">
        <f t="array" ref="K17279">_xlfn.LET(_xlpm.d,UPPER(TRIM(CLEAN(SUBSTITUTE(F17279,CHAR(160),"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80" spans="2:11" hidden="1" x14ac:dyDescent="0.25">
      <c r="B17280" s="20">
        <v>46105</v>
      </c>
      <c r="C17280" s="2" t="s">
        <v>1</v>
      </c>
      <c r="D17280" s="2" t="s">
        <v>454</v>
      </c>
      <c r="E17280" s="2" t="s">
        <v>158</v>
      </c>
      <c r="F17280" s="2" t="s">
        <v>4969</v>
      </c>
      <c r="G17280" s="5">
        <v>120</v>
      </c>
      <c r="H17280" s="5">
        <v>33.5</v>
      </c>
      <c r="I17280" s="5">
        <v>4020</v>
      </c>
      <c r="J17280" s="5">
        <v>22376396.240000028</v>
      </c>
      <c r="K17280" s="3" t="str" cm="1">
        <f t="array" ref="K17280">_xlfn.LET(_xlpm.d,UPPER(TRIM(CLEAN(SUBSTITUTE(F17280,CHAR(160),"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81" spans="2:11" hidden="1" x14ac:dyDescent="0.25">
      <c r="B17281" s="20">
        <v>46105</v>
      </c>
      <c r="C17281" s="2" t="s">
        <v>1</v>
      </c>
      <c r="D17281" s="2" t="s">
        <v>3546</v>
      </c>
      <c r="E17281" s="2" t="s">
        <v>143</v>
      </c>
      <c r="F17281" s="2" t="s">
        <v>4969</v>
      </c>
      <c r="G17281" s="5">
        <v>180</v>
      </c>
      <c r="H17281" s="5">
        <v>33.5</v>
      </c>
      <c r="I17281" s="5">
        <v>6030</v>
      </c>
      <c r="J17281" s="5">
        <v>22382426.240000028</v>
      </c>
      <c r="K17281" s="3" t="str" cm="1">
        <f t="array" ref="K17281">_xlfn.LET(_xlpm.d,UPPER(TRIM(CLEAN(SUBSTITUTE(F17281,CHAR(160),"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82" spans="2:11" hidden="1" x14ac:dyDescent="0.25">
      <c r="B17282" s="20">
        <v>46105</v>
      </c>
      <c r="C17282" s="2" t="s">
        <v>1</v>
      </c>
      <c r="D17282" s="2" t="s">
        <v>2409</v>
      </c>
      <c r="E17282" s="2" t="s">
        <v>234</v>
      </c>
      <c r="F17282" s="2" t="s">
        <v>4969</v>
      </c>
      <c r="G17282" s="5">
        <v>120</v>
      </c>
      <c r="H17282" s="5">
        <v>33.5</v>
      </c>
      <c r="I17282" s="5">
        <v>4020</v>
      </c>
      <c r="J17282" s="5">
        <v>22386446.240000028</v>
      </c>
      <c r="K17282" s="3" t="str" cm="1">
        <f t="array" ref="K17282">_xlfn.LET(_xlpm.d,UPPER(TRIM(CLEAN(SUBSTITUTE(F17282,CHAR(160),"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83" spans="2:11" hidden="1" x14ac:dyDescent="0.25">
      <c r="B17283" s="20">
        <v>46105</v>
      </c>
      <c r="C17283" s="2" t="s">
        <v>1</v>
      </c>
      <c r="D17283" s="2" t="s">
        <v>455</v>
      </c>
      <c r="E17283" s="2" t="s">
        <v>261</v>
      </c>
      <c r="F17283" s="2" t="s">
        <v>4969</v>
      </c>
      <c r="G17283" s="5">
        <v>100</v>
      </c>
      <c r="H17283" s="5">
        <v>33.5</v>
      </c>
      <c r="I17283" s="5">
        <v>3350</v>
      </c>
      <c r="J17283" s="5">
        <v>22389796.240000028</v>
      </c>
      <c r="K17283" s="3" t="str" cm="1">
        <f t="array" ref="K17283">_xlfn.LET(_xlpm.d,UPPER(TRIM(CLEAN(SUBSTITUTE(F17283,CHAR(160),"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84" spans="2:11" hidden="1" x14ac:dyDescent="0.25">
      <c r="B17284" s="20">
        <v>46105</v>
      </c>
      <c r="C17284" s="2" t="s">
        <v>1</v>
      </c>
      <c r="D17284" s="2" t="s">
        <v>5862</v>
      </c>
      <c r="E17284" s="2" t="s">
        <v>214</v>
      </c>
      <c r="F17284" s="2" t="s">
        <v>4969</v>
      </c>
      <c r="G17284" s="5">
        <v>150</v>
      </c>
      <c r="H17284" s="5">
        <v>33.5</v>
      </c>
      <c r="I17284" s="5">
        <v>5025</v>
      </c>
      <c r="J17284" s="5">
        <v>22394821.240000028</v>
      </c>
      <c r="K17284" s="3" t="str" cm="1">
        <f t="array" ref="K17284">_xlfn.LET(_xlpm.d,UPPER(TRIM(CLEAN(SUBSTITUTE(F17284,CHAR(160),"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85" spans="2:11" hidden="1" x14ac:dyDescent="0.25">
      <c r="B17285" s="20">
        <v>46105</v>
      </c>
      <c r="C17285" s="2" t="s">
        <v>1</v>
      </c>
      <c r="D17285" s="2" t="s">
        <v>5863</v>
      </c>
      <c r="E17285" s="2" t="s">
        <v>61</v>
      </c>
      <c r="F17285" s="2" t="s">
        <v>4969</v>
      </c>
      <c r="G17285" s="5">
        <v>48</v>
      </c>
      <c r="H17285" s="5">
        <v>31.2</v>
      </c>
      <c r="I17285" s="5">
        <v>1497.6</v>
      </c>
      <c r="J17285" s="5">
        <v>22396318.84000003</v>
      </c>
      <c r="K17285" s="3" t="str" cm="1">
        <f t="array" ref="K17285">_xlfn.LET(_xlpm.d,UPPER(TRIM(CLEAN(SUBSTITUTE(F17285,CHAR(160),"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86" spans="2:11" hidden="1" x14ac:dyDescent="0.25">
      <c r="B17286" s="20">
        <v>46106</v>
      </c>
      <c r="C17286" s="2" t="s">
        <v>1</v>
      </c>
      <c r="D17286" s="2" t="s">
        <v>2411</v>
      </c>
      <c r="E17286" s="2" t="s">
        <v>189</v>
      </c>
      <c r="F17286" s="2" t="s">
        <v>4969</v>
      </c>
      <c r="G17286" s="5">
        <v>150</v>
      </c>
      <c r="H17286" s="5">
        <v>33.5</v>
      </c>
      <c r="I17286" s="5">
        <v>5025</v>
      </c>
      <c r="J17286" s="5">
        <v>22401343.84000003</v>
      </c>
      <c r="K17286" s="3" t="str" cm="1">
        <f t="array" ref="K17286">_xlfn.LET(_xlpm.d,UPPER(TRIM(CLEAN(SUBSTITUTE(F17286,CHAR(160),"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87" spans="2:11" hidden="1" x14ac:dyDescent="0.25">
      <c r="B17287" s="20">
        <v>46106</v>
      </c>
      <c r="C17287" s="2" t="s">
        <v>1</v>
      </c>
      <c r="D17287" s="2" t="s">
        <v>456</v>
      </c>
      <c r="E17287" s="2" t="s">
        <v>145</v>
      </c>
      <c r="F17287" s="2" t="s">
        <v>4969</v>
      </c>
      <c r="G17287" s="5">
        <v>145</v>
      </c>
      <c r="H17287" s="5">
        <v>33.5</v>
      </c>
      <c r="I17287" s="5">
        <v>4857.5</v>
      </c>
      <c r="J17287" s="5">
        <v>22406201.34000003</v>
      </c>
      <c r="K17287" s="3" t="str" cm="1">
        <f t="array" ref="K17287">_xlfn.LET(_xlpm.d,UPPER(TRIM(CLEAN(SUBSTITUTE(F17287,CHAR(160),"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88" spans="2:11" hidden="1" x14ac:dyDescent="0.25">
      <c r="B17288" s="20">
        <v>46106</v>
      </c>
      <c r="C17288" s="2" t="s">
        <v>1</v>
      </c>
      <c r="D17288" s="2" t="s">
        <v>3547</v>
      </c>
      <c r="E17288" s="2" t="s">
        <v>259</v>
      </c>
      <c r="F17288" s="2" t="s">
        <v>4969</v>
      </c>
      <c r="G17288" s="5">
        <v>230</v>
      </c>
      <c r="H17288" s="5">
        <v>33.5</v>
      </c>
      <c r="I17288" s="5">
        <v>7705</v>
      </c>
      <c r="J17288" s="5">
        <v>22413906.34000003</v>
      </c>
      <c r="K17288" s="3" t="str" cm="1">
        <f t="array" ref="K17288">_xlfn.LET(_xlpm.d,UPPER(TRIM(CLEAN(SUBSTITUTE(F17288,CHAR(160),"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89" spans="2:11" hidden="1" x14ac:dyDescent="0.25">
      <c r="B17289" s="20">
        <v>46106</v>
      </c>
      <c r="C17289" s="2" t="s">
        <v>1</v>
      </c>
      <c r="D17289" s="2" t="s">
        <v>5864</v>
      </c>
      <c r="E17289" s="2" t="s">
        <v>491</v>
      </c>
      <c r="F17289" s="2" t="s">
        <v>4969</v>
      </c>
      <c r="G17289" s="5">
        <v>126</v>
      </c>
      <c r="H17289" s="5">
        <v>33.5</v>
      </c>
      <c r="I17289" s="5">
        <v>4221</v>
      </c>
      <c r="J17289" s="5">
        <v>22418127.34000003</v>
      </c>
      <c r="K17289" s="3" t="str" cm="1">
        <f t="array" ref="K17289">_xlfn.LET(_xlpm.d,UPPER(TRIM(CLEAN(SUBSTITUTE(F17289,CHAR(160),"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90" spans="2:11" hidden="1" x14ac:dyDescent="0.25">
      <c r="B17290" s="20">
        <v>46106</v>
      </c>
      <c r="C17290" s="2" t="s">
        <v>1</v>
      </c>
      <c r="D17290" s="2" t="s">
        <v>2412</v>
      </c>
      <c r="E17290" s="2" t="s">
        <v>282</v>
      </c>
      <c r="F17290" s="2" t="s">
        <v>4969</v>
      </c>
      <c r="G17290" s="5">
        <v>130</v>
      </c>
      <c r="H17290" s="5">
        <v>33.5</v>
      </c>
      <c r="I17290" s="5">
        <v>4355</v>
      </c>
      <c r="J17290" s="5">
        <v>22422482.34000003</v>
      </c>
      <c r="K17290" s="3" t="str" cm="1">
        <f t="array" ref="K17290">_xlfn.LET(_xlpm.d,UPPER(TRIM(CLEAN(SUBSTITUTE(F17290,CHAR(160),"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91" spans="2:11" hidden="1" x14ac:dyDescent="0.25">
      <c r="B17291" s="20">
        <v>46106</v>
      </c>
      <c r="C17291" s="2" t="s">
        <v>1</v>
      </c>
      <c r="D17291" s="2" t="s">
        <v>3548</v>
      </c>
      <c r="E17291" s="2" t="s">
        <v>263</v>
      </c>
      <c r="F17291" s="2" t="s">
        <v>4969</v>
      </c>
      <c r="G17291" s="5">
        <v>330</v>
      </c>
      <c r="H17291" s="5">
        <v>33.5</v>
      </c>
      <c r="I17291" s="5">
        <v>11055</v>
      </c>
      <c r="J17291" s="5">
        <v>22433537.34000003</v>
      </c>
      <c r="K17291" s="3" t="str" cm="1">
        <f t="array" ref="K17291">_xlfn.LET(_xlpm.d,UPPER(TRIM(CLEAN(SUBSTITUTE(F17291,CHAR(160),"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92" spans="2:11" hidden="1" x14ac:dyDescent="0.25">
      <c r="B17292" s="20">
        <v>46106</v>
      </c>
      <c r="C17292" s="2" t="s">
        <v>1</v>
      </c>
      <c r="D17292" s="2" t="s">
        <v>2413</v>
      </c>
      <c r="E17292" s="2" t="s">
        <v>305</v>
      </c>
      <c r="F17292" s="2" t="s">
        <v>4969</v>
      </c>
      <c r="G17292" s="5">
        <v>700</v>
      </c>
      <c r="H17292" s="5">
        <v>33.5</v>
      </c>
      <c r="I17292" s="5">
        <v>23450</v>
      </c>
      <c r="J17292" s="5">
        <v>22456987.34000003</v>
      </c>
      <c r="K17292" s="3" t="str" cm="1">
        <f t="array" ref="K17292">_xlfn.LET(_xlpm.d,UPPER(TRIM(CLEAN(SUBSTITUTE(F17292,CHAR(160),"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93" spans="2:11" hidden="1" x14ac:dyDescent="0.25">
      <c r="B17293" s="20">
        <v>46107</v>
      </c>
      <c r="C17293" s="2" t="s">
        <v>1</v>
      </c>
      <c r="D17293" s="2" t="s">
        <v>5865</v>
      </c>
      <c r="E17293" s="2" t="s">
        <v>2415</v>
      </c>
      <c r="F17293" s="2" t="s">
        <v>4969</v>
      </c>
      <c r="G17293" s="5">
        <v>115</v>
      </c>
      <c r="H17293" s="5">
        <v>31.8</v>
      </c>
      <c r="I17293" s="5">
        <v>3657</v>
      </c>
      <c r="J17293" s="5">
        <v>22460644.34000003</v>
      </c>
      <c r="K17293" s="3" t="str" cm="1">
        <f t="array" ref="K17293">_xlfn.LET(_xlpm.d,UPPER(TRIM(CLEAN(SUBSTITUTE(F17293,CHAR(160),"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94" spans="2:11" hidden="1" x14ac:dyDescent="0.25">
      <c r="B17294" s="20">
        <v>46107</v>
      </c>
      <c r="C17294" s="2" t="s">
        <v>1</v>
      </c>
      <c r="D17294" s="2" t="s">
        <v>202</v>
      </c>
      <c r="E17294" s="2" t="s">
        <v>168</v>
      </c>
      <c r="F17294" s="2" t="s">
        <v>4969</v>
      </c>
      <c r="G17294" s="5">
        <v>160</v>
      </c>
      <c r="H17294" s="5">
        <v>33.5</v>
      </c>
      <c r="I17294" s="5">
        <v>5360</v>
      </c>
      <c r="J17294" s="5">
        <v>22466004.34000003</v>
      </c>
      <c r="K17294" s="3" t="str" cm="1">
        <f t="array" ref="K17294">_xlfn.LET(_xlpm.d,UPPER(TRIM(CLEAN(SUBSTITUTE(F17294,CHAR(160),"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95" spans="2:11" hidden="1" x14ac:dyDescent="0.25">
      <c r="B17295" s="20">
        <v>46107</v>
      </c>
      <c r="C17295" s="2" t="s">
        <v>1</v>
      </c>
      <c r="D17295" s="2" t="s">
        <v>203</v>
      </c>
      <c r="E17295" s="2" t="s">
        <v>192</v>
      </c>
      <c r="F17295" s="2" t="s">
        <v>4969</v>
      </c>
      <c r="G17295" s="5">
        <v>170</v>
      </c>
      <c r="H17295" s="5">
        <v>33.5</v>
      </c>
      <c r="I17295" s="5">
        <v>5695</v>
      </c>
      <c r="J17295" s="5">
        <v>22471699.34000003</v>
      </c>
      <c r="K17295" s="3" t="str" cm="1">
        <f t="array" ref="K17295">_xlfn.LET(_xlpm.d,UPPER(TRIM(CLEAN(SUBSTITUTE(F17295,CHAR(160),"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96" spans="2:11" hidden="1" x14ac:dyDescent="0.25">
      <c r="B17296" s="20">
        <v>46107</v>
      </c>
      <c r="C17296" s="2" t="s">
        <v>1</v>
      </c>
      <c r="D17296" s="2" t="s">
        <v>457</v>
      </c>
      <c r="E17296" s="2" t="s">
        <v>151</v>
      </c>
      <c r="F17296" s="2" t="s">
        <v>4969</v>
      </c>
      <c r="G17296" s="5">
        <v>200</v>
      </c>
      <c r="H17296" s="5">
        <v>33.5</v>
      </c>
      <c r="I17296" s="5">
        <v>6700</v>
      </c>
      <c r="J17296" s="5">
        <v>22478399.34000003</v>
      </c>
      <c r="K17296" s="3" t="str" cm="1">
        <f t="array" ref="K17296">_xlfn.LET(_xlpm.d,UPPER(TRIM(CLEAN(SUBSTITUTE(F17296,CHAR(160),"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97" spans="2:11" hidden="1" x14ac:dyDescent="0.25">
      <c r="B17297" s="20">
        <v>46107</v>
      </c>
      <c r="C17297" s="2" t="s">
        <v>1</v>
      </c>
      <c r="D17297" s="2" t="s">
        <v>1495</v>
      </c>
      <c r="E17297" s="2" t="s">
        <v>180</v>
      </c>
      <c r="F17297" s="2" t="s">
        <v>4969</v>
      </c>
      <c r="G17297" s="5">
        <v>100</v>
      </c>
      <c r="H17297" s="5">
        <v>33.5</v>
      </c>
      <c r="I17297" s="5">
        <v>3350</v>
      </c>
      <c r="J17297" s="5">
        <v>22481749.34000003</v>
      </c>
      <c r="K17297" s="3" t="str" cm="1">
        <f t="array" ref="K17297">_xlfn.LET(_xlpm.d,UPPER(TRIM(CLEAN(SUBSTITUTE(F17297,CHAR(160),"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98" spans="2:11" hidden="1" x14ac:dyDescent="0.25">
      <c r="B17298" s="20">
        <v>46107</v>
      </c>
      <c r="C17298" s="2" t="s">
        <v>1</v>
      </c>
      <c r="D17298" s="2" t="s">
        <v>3549</v>
      </c>
      <c r="E17298" s="2" t="s">
        <v>3</v>
      </c>
      <c r="F17298" s="2" t="s">
        <v>4969</v>
      </c>
      <c r="G17298" s="5">
        <v>100</v>
      </c>
      <c r="H17298" s="5">
        <v>28.95</v>
      </c>
      <c r="I17298" s="5">
        <v>2895</v>
      </c>
      <c r="J17298" s="5">
        <v>22484644.34000003</v>
      </c>
      <c r="K17298" s="3" t="str" cm="1">
        <f t="array" ref="K17298">_xlfn.LET(_xlpm.d,UPPER(TRIM(CLEAN(SUBSTITUTE(F17298,CHAR(160),"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299" spans="2:11" hidden="1" x14ac:dyDescent="0.25">
      <c r="B17299" s="20">
        <v>46107</v>
      </c>
      <c r="C17299" s="2" t="s">
        <v>1</v>
      </c>
      <c r="D17299" s="2" t="s">
        <v>5866</v>
      </c>
      <c r="E17299" s="2" t="s">
        <v>1726</v>
      </c>
      <c r="F17299" s="2" t="s">
        <v>4969</v>
      </c>
      <c r="G17299" s="5">
        <v>200</v>
      </c>
      <c r="H17299" s="5">
        <v>31.8</v>
      </c>
      <c r="I17299" s="5">
        <v>6360</v>
      </c>
      <c r="J17299" s="5">
        <v>22491004.34000003</v>
      </c>
      <c r="K17299" s="3" t="str" cm="1">
        <f t="array" ref="K17299">_xlfn.LET(_xlpm.d,UPPER(TRIM(CLEAN(SUBSTITUTE(F17299,CHAR(160),"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00" spans="2:11" hidden="1" x14ac:dyDescent="0.25">
      <c r="B17300" s="20">
        <v>46107</v>
      </c>
      <c r="C17300" s="2" t="s">
        <v>1</v>
      </c>
      <c r="D17300" s="2" t="s">
        <v>3550</v>
      </c>
      <c r="E17300" s="2" t="s">
        <v>197</v>
      </c>
      <c r="F17300" s="2" t="s">
        <v>4969</v>
      </c>
      <c r="G17300" s="5">
        <v>625</v>
      </c>
      <c r="H17300" s="5">
        <v>33.5</v>
      </c>
      <c r="I17300" s="5">
        <v>20937.5</v>
      </c>
      <c r="J17300" s="5">
        <v>22511941.84000003</v>
      </c>
      <c r="K17300" s="3" t="str" cm="1">
        <f t="array" ref="K17300">_xlfn.LET(_xlpm.d,UPPER(TRIM(CLEAN(SUBSTITUTE(F17300,CHAR(160),"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01" spans="2:11" hidden="1" x14ac:dyDescent="0.25">
      <c r="B17301" s="20">
        <v>46107</v>
      </c>
      <c r="C17301" s="2" t="s">
        <v>1</v>
      </c>
      <c r="D17301" s="2" t="s">
        <v>3551</v>
      </c>
      <c r="E17301" s="2" t="s">
        <v>1944</v>
      </c>
      <c r="F17301" s="2" t="s">
        <v>4969</v>
      </c>
      <c r="G17301" s="5">
        <v>35</v>
      </c>
      <c r="H17301" s="5">
        <v>31.8</v>
      </c>
      <c r="I17301" s="5">
        <v>1113</v>
      </c>
      <c r="J17301" s="5">
        <v>22513054.84000003</v>
      </c>
      <c r="K17301" s="3" t="str" cm="1">
        <f t="array" ref="K17301">_xlfn.LET(_xlpm.d,UPPER(TRIM(CLEAN(SUBSTITUTE(F17301,CHAR(160),"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02" spans="2:11" hidden="1" x14ac:dyDescent="0.25">
      <c r="B17302" s="20">
        <v>46107</v>
      </c>
      <c r="C17302" s="2" t="s">
        <v>1</v>
      </c>
      <c r="D17302" s="2" t="s">
        <v>4556</v>
      </c>
      <c r="E17302" s="2" t="s">
        <v>1944</v>
      </c>
      <c r="F17302" s="2" t="s">
        <v>4969</v>
      </c>
      <c r="G17302" s="5">
        <v>19</v>
      </c>
      <c r="H17302" s="5">
        <v>31.8</v>
      </c>
      <c r="I17302" s="5">
        <v>604.20000000000005</v>
      </c>
      <c r="J17302" s="5">
        <v>22513659.040000029</v>
      </c>
      <c r="K17302" s="3" t="str" cm="1">
        <f t="array" ref="K17302">_xlfn.LET(_xlpm.d,UPPER(TRIM(CLEAN(SUBSTITUTE(F17302,CHAR(160),"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03" spans="2:11" hidden="1" x14ac:dyDescent="0.25">
      <c r="B17303" s="20">
        <v>46108</v>
      </c>
      <c r="C17303" s="2" t="s">
        <v>1</v>
      </c>
      <c r="D17303" s="2" t="s">
        <v>458</v>
      </c>
      <c r="E17303" s="2" t="s">
        <v>311</v>
      </c>
      <c r="F17303" s="2" t="s">
        <v>4969</v>
      </c>
      <c r="G17303" s="5">
        <v>250</v>
      </c>
      <c r="H17303" s="5">
        <v>33.5</v>
      </c>
      <c r="I17303" s="5">
        <v>8375</v>
      </c>
      <c r="J17303" s="5">
        <v>22522034.040000029</v>
      </c>
      <c r="K17303" s="3" t="str" cm="1">
        <f t="array" ref="K17303">_xlfn.LET(_xlpm.d,UPPER(TRIM(CLEAN(SUBSTITUTE(F17303,CHAR(160),"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04" spans="2:11" hidden="1" x14ac:dyDescent="0.25">
      <c r="B17304" s="20">
        <v>46108</v>
      </c>
      <c r="C17304" s="2" t="s">
        <v>1</v>
      </c>
      <c r="D17304" s="2" t="s">
        <v>459</v>
      </c>
      <c r="E17304" s="2" t="s">
        <v>154</v>
      </c>
      <c r="F17304" s="2" t="s">
        <v>4969</v>
      </c>
      <c r="G17304" s="5">
        <v>300</v>
      </c>
      <c r="H17304" s="5">
        <v>33.5</v>
      </c>
      <c r="I17304" s="5">
        <v>10050</v>
      </c>
      <c r="J17304" s="5">
        <v>22532084.040000029</v>
      </c>
      <c r="K17304" s="3" t="str" cm="1">
        <f t="array" ref="K17304">_xlfn.LET(_xlpm.d,UPPER(TRIM(CLEAN(SUBSTITUTE(F17304,CHAR(160),"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05" spans="2:11" hidden="1" x14ac:dyDescent="0.25">
      <c r="B17305" s="20">
        <v>46108</v>
      </c>
      <c r="C17305" s="2" t="s">
        <v>1</v>
      </c>
      <c r="D17305" s="2" t="s">
        <v>1496</v>
      </c>
      <c r="E17305" s="2" t="s">
        <v>236</v>
      </c>
      <c r="F17305" s="2" t="s">
        <v>4969</v>
      </c>
      <c r="G17305" s="5">
        <v>400</v>
      </c>
      <c r="H17305" s="5">
        <v>33.5</v>
      </c>
      <c r="I17305" s="5">
        <v>13400</v>
      </c>
      <c r="J17305" s="5">
        <v>22545484.040000029</v>
      </c>
      <c r="K17305" s="3" t="str" cm="1">
        <f t="array" ref="K17305">_xlfn.LET(_xlpm.d,UPPER(TRIM(CLEAN(SUBSTITUTE(F17305,CHAR(160),"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06" spans="2:11" hidden="1" x14ac:dyDescent="0.25">
      <c r="B17306" s="20">
        <v>46108</v>
      </c>
      <c r="C17306" s="2" t="s">
        <v>1</v>
      </c>
      <c r="D17306" s="2" t="s">
        <v>2416</v>
      </c>
      <c r="E17306" s="2" t="s">
        <v>78</v>
      </c>
      <c r="F17306" s="2" t="s">
        <v>4969</v>
      </c>
      <c r="G17306" s="5">
        <v>260</v>
      </c>
      <c r="H17306" s="5">
        <v>33.5</v>
      </c>
      <c r="I17306" s="5">
        <v>8710</v>
      </c>
      <c r="J17306" s="5">
        <v>22554194.040000029</v>
      </c>
      <c r="K17306" s="3" t="str" cm="1">
        <f t="array" ref="K17306">_xlfn.LET(_xlpm.d,UPPER(TRIM(CLEAN(SUBSTITUTE(F17306,CHAR(160),"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07" spans="2:11" hidden="1" x14ac:dyDescent="0.25">
      <c r="B17307" s="20">
        <v>46108</v>
      </c>
      <c r="C17307" s="2" t="s">
        <v>1</v>
      </c>
      <c r="D17307" s="2" t="s">
        <v>2417</v>
      </c>
      <c r="E17307" s="2" t="s">
        <v>165</v>
      </c>
      <c r="F17307" s="2" t="s">
        <v>4969</v>
      </c>
      <c r="G17307" s="5">
        <v>160</v>
      </c>
      <c r="H17307" s="5">
        <v>33.5</v>
      </c>
      <c r="I17307" s="5">
        <v>5360</v>
      </c>
      <c r="J17307" s="5">
        <v>22559554.040000029</v>
      </c>
      <c r="K17307" s="3" t="str" cm="1">
        <f t="array" ref="K17307">_xlfn.LET(_xlpm.d,UPPER(TRIM(CLEAN(SUBSTITUTE(F17307,CHAR(160),"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08" spans="2:11" hidden="1" x14ac:dyDescent="0.25">
      <c r="B17308" s="20">
        <v>46108</v>
      </c>
      <c r="C17308" s="2" t="s">
        <v>1</v>
      </c>
      <c r="D17308" s="2" t="s">
        <v>2418</v>
      </c>
      <c r="E17308" s="2" t="s">
        <v>234</v>
      </c>
      <c r="F17308" s="2" t="s">
        <v>4969</v>
      </c>
      <c r="G17308" s="5">
        <v>130</v>
      </c>
      <c r="H17308" s="5">
        <v>33.5</v>
      </c>
      <c r="I17308" s="5">
        <v>4355</v>
      </c>
      <c r="J17308" s="5">
        <v>22563909.040000029</v>
      </c>
      <c r="K17308" s="3" t="str" cm="1">
        <f t="array" ref="K17308">_xlfn.LET(_xlpm.d,UPPER(TRIM(CLEAN(SUBSTITUTE(F17308,CHAR(160),"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09" spans="2:11" hidden="1" x14ac:dyDescent="0.25">
      <c r="B17309" s="20">
        <v>46108</v>
      </c>
      <c r="C17309" s="2" t="s">
        <v>1</v>
      </c>
      <c r="D17309" s="2" t="s">
        <v>1604</v>
      </c>
      <c r="E17309" s="2" t="s">
        <v>195</v>
      </c>
      <c r="F17309" s="2" t="s">
        <v>4969</v>
      </c>
      <c r="G17309" s="5">
        <v>100</v>
      </c>
      <c r="H17309" s="5">
        <v>33.5</v>
      </c>
      <c r="I17309" s="5">
        <v>3350</v>
      </c>
      <c r="J17309" s="5">
        <v>22567259.040000029</v>
      </c>
      <c r="K17309" s="3" t="str" cm="1">
        <f t="array" ref="K17309">_xlfn.LET(_xlpm.d,UPPER(TRIM(CLEAN(SUBSTITUTE(F17309,CHAR(160),"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10" spans="2:11" hidden="1" x14ac:dyDescent="0.25">
      <c r="B17310" s="20">
        <v>46108</v>
      </c>
      <c r="C17310" s="2" t="s">
        <v>1</v>
      </c>
      <c r="D17310" s="2" t="s">
        <v>3552</v>
      </c>
      <c r="E17310" s="2" t="s">
        <v>241</v>
      </c>
      <c r="F17310" s="2" t="s">
        <v>4969</v>
      </c>
      <c r="G17310" s="5">
        <v>200</v>
      </c>
      <c r="H17310" s="5">
        <v>33.5</v>
      </c>
      <c r="I17310" s="5">
        <v>6700</v>
      </c>
      <c r="J17310" s="5">
        <v>22573959.040000029</v>
      </c>
      <c r="K17310" s="3" t="str" cm="1">
        <f t="array" ref="K17310">_xlfn.LET(_xlpm.d,UPPER(TRIM(CLEAN(SUBSTITUTE(F17310,CHAR(160),"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11" spans="2:11" hidden="1" x14ac:dyDescent="0.25">
      <c r="B17311" s="20">
        <v>46108</v>
      </c>
      <c r="C17311" s="2" t="s">
        <v>1</v>
      </c>
      <c r="D17311" s="2" t="s">
        <v>2419</v>
      </c>
      <c r="E17311" s="2" t="s">
        <v>232</v>
      </c>
      <c r="F17311" s="2" t="s">
        <v>4969</v>
      </c>
      <c r="G17311" s="5">
        <v>150</v>
      </c>
      <c r="H17311" s="5">
        <v>33.5</v>
      </c>
      <c r="I17311" s="5">
        <v>5025</v>
      </c>
      <c r="J17311" s="5">
        <v>22578984.040000029</v>
      </c>
      <c r="K17311" s="3" t="str" cm="1">
        <f t="array" ref="K17311">_xlfn.LET(_xlpm.d,UPPER(TRIM(CLEAN(SUBSTITUTE(F17311,CHAR(160),"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12" spans="2:11" hidden="1" x14ac:dyDescent="0.25">
      <c r="B17312" s="20">
        <v>46108</v>
      </c>
      <c r="C17312" s="2" t="s">
        <v>1</v>
      </c>
      <c r="D17312" s="2" t="s">
        <v>3553</v>
      </c>
      <c r="E17312" s="2" t="s">
        <v>544</v>
      </c>
      <c r="F17312" s="2" t="s">
        <v>4969</v>
      </c>
      <c r="G17312" s="5">
        <v>130</v>
      </c>
      <c r="H17312" s="5">
        <v>33.5</v>
      </c>
      <c r="I17312" s="5">
        <v>4355</v>
      </c>
      <c r="J17312" s="5">
        <v>22583339.040000029</v>
      </c>
      <c r="K17312" s="3" t="str" cm="1">
        <f t="array" ref="K17312">_xlfn.LET(_xlpm.d,UPPER(TRIM(CLEAN(SUBSTITUTE(F17312,CHAR(160),"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13" spans="2:11" hidden="1" x14ac:dyDescent="0.25">
      <c r="B17313" s="20">
        <v>46108</v>
      </c>
      <c r="C17313" s="2" t="s">
        <v>1</v>
      </c>
      <c r="D17313" s="2" t="s">
        <v>2420</v>
      </c>
      <c r="E17313" s="2" t="s">
        <v>50</v>
      </c>
      <c r="F17313" s="2" t="s">
        <v>4969</v>
      </c>
      <c r="G17313" s="5">
        <v>250</v>
      </c>
      <c r="H17313" s="5">
        <v>30</v>
      </c>
      <c r="I17313" s="5">
        <v>7500</v>
      </c>
      <c r="J17313" s="5">
        <v>22590839.040000029</v>
      </c>
      <c r="K17313" s="3" t="str" cm="1">
        <f t="array" ref="K17313">_xlfn.LET(_xlpm.d,UPPER(TRIM(CLEAN(SUBSTITUTE(F17313,CHAR(160),"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14" spans="2:11" hidden="1" x14ac:dyDescent="0.25">
      <c r="B17314" s="20">
        <v>46108</v>
      </c>
      <c r="C17314" s="2" t="s">
        <v>1</v>
      </c>
      <c r="D17314" s="2" t="s">
        <v>460</v>
      </c>
      <c r="E17314" s="2" t="s">
        <v>43</v>
      </c>
      <c r="F17314" s="2" t="s">
        <v>4969</v>
      </c>
      <c r="G17314" s="5">
        <v>40</v>
      </c>
      <c r="H17314" s="5">
        <v>28.95</v>
      </c>
      <c r="I17314" s="5">
        <v>1158</v>
      </c>
      <c r="J17314" s="5">
        <v>22591997.040000029</v>
      </c>
      <c r="K17314" s="3" t="str" cm="1">
        <f t="array" ref="K17314">_xlfn.LET(_xlpm.d,UPPER(TRIM(CLEAN(SUBSTITUTE(F17314,CHAR(160),"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15" spans="2:11" hidden="1" x14ac:dyDescent="0.25">
      <c r="B17315" s="20">
        <v>46108</v>
      </c>
      <c r="C17315" s="2" t="s">
        <v>1</v>
      </c>
      <c r="D17315" s="2" t="s">
        <v>5867</v>
      </c>
      <c r="E17315" s="2" t="s">
        <v>224</v>
      </c>
      <c r="F17315" s="2" t="s">
        <v>4969</v>
      </c>
      <c r="G17315" s="5">
        <v>50</v>
      </c>
      <c r="H17315" s="5">
        <v>0</v>
      </c>
      <c r="I17315" s="5">
        <v>0</v>
      </c>
      <c r="J17315" s="5">
        <v>22591997.040000029</v>
      </c>
      <c r="K17315" s="3" t="str" cm="1">
        <f t="array" ref="K17315">_xlfn.LET(_xlpm.d,UPPER(TRIM(CLEAN(SUBSTITUTE(F17315,CHAR(160),"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16" spans="2:11" hidden="1" x14ac:dyDescent="0.25">
      <c r="B17316" s="20">
        <v>46108</v>
      </c>
      <c r="C17316" s="2" t="s">
        <v>1</v>
      </c>
      <c r="D17316" s="2" t="s">
        <v>5868</v>
      </c>
      <c r="E17316" s="2" t="s">
        <v>64</v>
      </c>
      <c r="F17316" s="2" t="s">
        <v>4969</v>
      </c>
      <c r="G17316" s="5">
        <v>80</v>
      </c>
      <c r="H17316" s="5">
        <v>31.8</v>
      </c>
      <c r="I17316" s="5">
        <v>2544</v>
      </c>
      <c r="J17316" s="5">
        <v>22594541.040000029</v>
      </c>
      <c r="K17316" s="3" t="str" cm="1">
        <f t="array" ref="K17316">_xlfn.LET(_xlpm.d,UPPER(TRIM(CLEAN(SUBSTITUTE(F17316,CHAR(160),"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17" spans="2:11" hidden="1" x14ac:dyDescent="0.25">
      <c r="B17317" s="20">
        <v>46108</v>
      </c>
      <c r="C17317" s="2" t="s">
        <v>1</v>
      </c>
      <c r="D17317" s="2" t="s">
        <v>4310</v>
      </c>
      <c r="E17317" s="2" t="s">
        <v>50</v>
      </c>
      <c r="F17317" s="2" t="s">
        <v>4969</v>
      </c>
      <c r="G17317" s="5">
        <v>45</v>
      </c>
      <c r="H17317" s="5">
        <v>30</v>
      </c>
      <c r="I17317" s="5">
        <v>1350</v>
      </c>
      <c r="J17317" s="5">
        <v>22595891.040000029</v>
      </c>
      <c r="K17317" s="3" t="str" cm="1">
        <f t="array" ref="K17317">_xlfn.LET(_xlpm.d,UPPER(TRIM(CLEAN(SUBSTITUTE(F17317,CHAR(160),"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18" spans="2:11" hidden="1" x14ac:dyDescent="0.25">
      <c r="B17318" s="20">
        <v>46108</v>
      </c>
      <c r="C17318" s="2" t="s">
        <v>1</v>
      </c>
      <c r="D17318" s="2" t="s">
        <v>3556</v>
      </c>
      <c r="E17318" s="2" t="s">
        <v>307</v>
      </c>
      <c r="F17318" s="2" t="s">
        <v>4969</v>
      </c>
      <c r="G17318" s="5">
        <v>800</v>
      </c>
      <c r="H17318" s="5">
        <v>33.5</v>
      </c>
      <c r="I17318" s="5">
        <v>26800</v>
      </c>
      <c r="J17318" s="5">
        <v>22622691.040000029</v>
      </c>
      <c r="K17318" s="3" t="str" cm="1">
        <f t="array" ref="K17318">_xlfn.LET(_xlpm.d,UPPER(TRIM(CLEAN(SUBSTITUTE(F17318,CHAR(160),"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19" spans="2:11" hidden="1" x14ac:dyDescent="0.25">
      <c r="B17319" s="20">
        <v>46108</v>
      </c>
      <c r="C17319" s="2" t="s">
        <v>1</v>
      </c>
      <c r="D17319" s="2" t="s">
        <v>2421</v>
      </c>
      <c r="E17319" s="2" t="s">
        <v>224</v>
      </c>
      <c r="F17319" s="2" t="s">
        <v>4969</v>
      </c>
      <c r="G17319" s="5">
        <v>1200</v>
      </c>
      <c r="H17319" s="5">
        <v>33.5</v>
      </c>
      <c r="I17319" s="5">
        <v>40200</v>
      </c>
      <c r="J17319" s="5">
        <v>22662891.040000029</v>
      </c>
      <c r="K17319" s="3" t="str" cm="1">
        <f t="array" ref="K17319">_xlfn.LET(_xlpm.d,UPPER(TRIM(CLEAN(SUBSTITUTE(F17319,CHAR(160),"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20" spans="2:11" hidden="1" x14ac:dyDescent="0.25">
      <c r="B17320" s="20">
        <v>46108</v>
      </c>
      <c r="C17320" s="2" t="s">
        <v>1</v>
      </c>
      <c r="D17320" s="2" t="s">
        <v>3557</v>
      </c>
      <c r="E17320" s="2" t="s">
        <v>170</v>
      </c>
      <c r="F17320" s="2" t="s">
        <v>4969</v>
      </c>
      <c r="G17320" s="5">
        <v>120</v>
      </c>
      <c r="H17320" s="5">
        <v>31.8</v>
      </c>
      <c r="I17320" s="5">
        <v>3816</v>
      </c>
      <c r="J17320" s="5">
        <v>22666707.040000029</v>
      </c>
      <c r="K17320" s="3" t="str" cm="1">
        <f t="array" ref="K17320">_xlfn.LET(_xlpm.d,UPPER(TRIM(CLEAN(SUBSTITUTE(F17320,CHAR(160),"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21" spans="2:11" hidden="1" x14ac:dyDescent="0.25">
      <c r="B17321" s="20">
        <v>46111</v>
      </c>
      <c r="C17321" s="2" t="s">
        <v>1</v>
      </c>
      <c r="D17321" s="2" t="s">
        <v>5869</v>
      </c>
      <c r="E17321" s="2" t="s">
        <v>160</v>
      </c>
      <c r="F17321" s="2" t="s">
        <v>4969</v>
      </c>
      <c r="G17321" s="5">
        <v>220</v>
      </c>
      <c r="H17321" s="5">
        <v>33.5</v>
      </c>
      <c r="I17321" s="5">
        <v>7370</v>
      </c>
      <c r="J17321" s="5">
        <v>22674077.040000029</v>
      </c>
      <c r="K17321" s="3" t="str" cm="1">
        <f t="array" ref="K17321">_xlfn.LET(_xlpm.d,UPPER(TRIM(CLEAN(SUBSTITUTE(F17321,CHAR(160),"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22" spans="2:11" hidden="1" x14ac:dyDescent="0.25">
      <c r="B17322" s="20">
        <v>46111</v>
      </c>
      <c r="C17322" s="2" t="s">
        <v>1</v>
      </c>
      <c r="D17322" s="2" t="s">
        <v>3558</v>
      </c>
      <c r="E17322" s="2" t="s">
        <v>254</v>
      </c>
      <c r="F17322" s="2" t="s">
        <v>4969</v>
      </c>
      <c r="G17322" s="5">
        <v>80</v>
      </c>
      <c r="H17322" s="5">
        <v>33.5</v>
      </c>
      <c r="I17322" s="5">
        <v>2680</v>
      </c>
      <c r="J17322" s="5">
        <v>22676757.040000029</v>
      </c>
      <c r="K17322" s="3" t="str" cm="1">
        <f t="array" ref="K17322">_xlfn.LET(_xlpm.d,UPPER(TRIM(CLEAN(SUBSTITUTE(F17322,CHAR(160),"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23" spans="2:11" hidden="1" x14ac:dyDescent="0.25">
      <c r="B17323" s="20">
        <v>46111</v>
      </c>
      <c r="C17323" s="2" t="s">
        <v>1</v>
      </c>
      <c r="D17323" s="2" t="s">
        <v>5870</v>
      </c>
      <c r="E17323" s="2" t="s">
        <v>135</v>
      </c>
      <c r="F17323" s="2" t="s">
        <v>4969</v>
      </c>
      <c r="G17323" s="5">
        <v>150</v>
      </c>
      <c r="H17323" s="5">
        <v>33.5</v>
      </c>
      <c r="I17323" s="5">
        <v>5025</v>
      </c>
      <c r="J17323" s="5">
        <v>22681782.040000029</v>
      </c>
      <c r="K17323" s="3" t="str" cm="1">
        <f t="array" ref="K17323">_xlfn.LET(_xlpm.d,UPPER(TRIM(CLEAN(SUBSTITUTE(F17323,CHAR(160),"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24" spans="2:11" hidden="1" x14ac:dyDescent="0.25">
      <c r="B17324" s="20">
        <v>46111</v>
      </c>
      <c r="C17324" s="2" t="s">
        <v>1</v>
      </c>
      <c r="D17324" s="2" t="s">
        <v>1216</v>
      </c>
      <c r="E17324" s="2" t="s">
        <v>874</v>
      </c>
      <c r="F17324" s="2" t="s">
        <v>4969</v>
      </c>
      <c r="G17324" s="5">
        <v>650</v>
      </c>
      <c r="H17324" s="5">
        <v>25.95</v>
      </c>
      <c r="I17324" s="5">
        <v>16867.5</v>
      </c>
      <c r="J17324" s="5">
        <v>22698649.540000029</v>
      </c>
      <c r="K17324" s="3" t="str" cm="1">
        <f t="array" ref="K17324">_xlfn.LET(_xlpm.d,UPPER(TRIM(CLEAN(SUBSTITUTE(F17324,CHAR(160),"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25" spans="2:11" hidden="1" x14ac:dyDescent="0.25">
      <c r="B17325" s="20">
        <v>46111</v>
      </c>
      <c r="C17325" s="2" t="s">
        <v>1</v>
      </c>
      <c r="D17325" s="2" t="s">
        <v>3559</v>
      </c>
      <c r="E17325" s="2" t="s">
        <v>832</v>
      </c>
      <c r="F17325" s="2" t="s">
        <v>4969</v>
      </c>
      <c r="G17325" s="5">
        <v>95</v>
      </c>
      <c r="H17325" s="5">
        <v>31.8</v>
      </c>
      <c r="I17325" s="5">
        <v>3021</v>
      </c>
      <c r="J17325" s="5">
        <v>22701670.540000029</v>
      </c>
      <c r="K17325" s="3" t="str" cm="1">
        <f t="array" ref="K17325">_xlfn.LET(_xlpm.d,UPPER(TRIM(CLEAN(SUBSTITUTE(F17325,CHAR(160),"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26" spans="2:11" hidden="1" x14ac:dyDescent="0.25">
      <c r="B17326" s="20">
        <v>46111</v>
      </c>
      <c r="C17326" s="2" t="s">
        <v>1</v>
      </c>
      <c r="D17326" s="2" t="s">
        <v>3560</v>
      </c>
      <c r="E17326" s="2" t="s">
        <v>25</v>
      </c>
      <c r="F17326" s="2" t="s">
        <v>4969</v>
      </c>
      <c r="G17326" s="5">
        <v>140</v>
      </c>
      <c r="H17326" s="5">
        <v>28.55</v>
      </c>
      <c r="I17326" s="5">
        <v>3997</v>
      </c>
      <c r="J17326" s="5">
        <v>22705667.540000029</v>
      </c>
      <c r="K17326" s="3" t="str" cm="1">
        <f t="array" ref="K17326">_xlfn.LET(_xlpm.d,UPPER(TRIM(CLEAN(SUBSTITUTE(F17326,CHAR(160),"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27" spans="2:11" hidden="1" x14ac:dyDescent="0.25">
      <c r="B17327" s="20">
        <v>46111</v>
      </c>
      <c r="C17327" s="2" t="s">
        <v>1</v>
      </c>
      <c r="D17327" s="2" t="s">
        <v>5871</v>
      </c>
      <c r="E17327" s="2" t="s">
        <v>192</v>
      </c>
      <c r="F17327" s="2" t="s">
        <v>4969</v>
      </c>
      <c r="G17327" s="5">
        <v>100</v>
      </c>
      <c r="H17327" s="5">
        <v>33.5</v>
      </c>
      <c r="I17327" s="5">
        <v>3350</v>
      </c>
      <c r="J17327" s="5">
        <v>22709017.540000029</v>
      </c>
      <c r="K17327" s="3" t="str" cm="1">
        <f t="array" ref="K17327">_xlfn.LET(_xlpm.d,UPPER(TRIM(CLEAN(SUBSTITUTE(F17327,CHAR(160),"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28" spans="2:11" hidden="1" x14ac:dyDescent="0.25">
      <c r="B17328" s="20">
        <v>46111</v>
      </c>
      <c r="C17328" s="2" t="s">
        <v>1</v>
      </c>
      <c r="D17328" s="2" t="s">
        <v>3561</v>
      </c>
      <c r="E17328" s="2" t="s">
        <v>248</v>
      </c>
      <c r="F17328" s="2" t="s">
        <v>4969</v>
      </c>
      <c r="G17328" s="5">
        <v>90</v>
      </c>
      <c r="H17328" s="5">
        <v>33.5</v>
      </c>
      <c r="I17328" s="5">
        <v>3015</v>
      </c>
      <c r="J17328" s="5">
        <v>22712032.540000029</v>
      </c>
      <c r="K17328" s="3" t="str" cm="1">
        <f t="array" ref="K17328">_xlfn.LET(_xlpm.d,UPPER(TRIM(CLEAN(SUBSTITUTE(F17328,CHAR(160),"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29" spans="1:11" hidden="1" x14ac:dyDescent="0.25">
      <c r="B17329" s="20">
        <v>46112</v>
      </c>
      <c r="C17329" s="2" t="s">
        <v>1</v>
      </c>
      <c r="D17329" s="2" t="s">
        <v>462</v>
      </c>
      <c r="E17329" s="2" t="s">
        <v>162</v>
      </c>
      <c r="F17329" s="2" t="s">
        <v>4969</v>
      </c>
      <c r="G17329" s="5">
        <v>250</v>
      </c>
      <c r="H17329" s="5">
        <v>33.5</v>
      </c>
      <c r="I17329" s="5">
        <v>8375</v>
      </c>
      <c r="J17329" s="5">
        <v>22720407.540000029</v>
      </c>
      <c r="K17329" s="3" t="str" cm="1">
        <f t="array" ref="K17329">_xlfn.LET(_xlpm.d,UPPER(TRIM(CLEAN(SUBSTITUTE(F17329,CHAR(160),"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30" spans="1:11" hidden="1" x14ac:dyDescent="0.25">
      <c r="B17330" s="20">
        <v>46112</v>
      </c>
      <c r="C17330" s="2" t="s">
        <v>1</v>
      </c>
      <c r="D17330" s="2" t="s">
        <v>1567</v>
      </c>
      <c r="E17330" s="2" t="s">
        <v>156</v>
      </c>
      <c r="F17330" s="2" t="s">
        <v>4969</v>
      </c>
      <c r="G17330" s="5">
        <v>260</v>
      </c>
      <c r="H17330" s="5">
        <v>33.5</v>
      </c>
      <c r="I17330" s="5">
        <v>8710</v>
      </c>
      <c r="J17330" s="5">
        <v>22729117.540000029</v>
      </c>
      <c r="K17330" s="3" t="str" cm="1">
        <f t="array" ref="K17330">_xlfn.LET(_xlpm.d,UPPER(TRIM(CLEAN(SUBSTITUTE(F17330,CHAR(160),"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31" spans="1:11" hidden="1" x14ac:dyDescent="0.25">
      <c r="B17331" s="20">
        <v>46112</v>
      </c>
      <c r="C17331" s="2" t="s">
        <v>1</v>
      </c>
      <c r="D17331" s="2" t="s">
        <v>3562</v>
      </c>
      <c r="E17331" s="2" t="s">
        <v>234</v>
      </c>
      <c r="F17331" s="2" t="s">
        <v>4969</v>
      </c>
      <c r="G17331" s="5">
        <v>150</v>
      </c>
      <c r="H17331" s="5">
        <v>33.5</v>
      </c>
      <c r="I17331" s="5">
        <v>5025</v>
      </c>
      <c r="J17331" s="5">
        <v>22734142.540000029</v>
      </c>
      <c r="K17331" s="3" t="str" cm="1">
        <f t="array" ref="K17331">_xlfn.LET(_xlpm.d,UPPER(TRIM(CLEAN(SUBSTITUTE(F17331,CHAR(160),"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32" spans="1:11" hidden="1" x14ac:dyDescent="0.25">
      <c r="B17332" s="20">
        <v>46112</v>
      </c>
      <c r="C17332" s="2" t="s">
        <v>1</v>
      </c>
      <c r="D17332" s="2" t="s">
        <v>2422</v>
      </c>
      <c r="E17332" s="2" t="s">
        <v>232</v>
      </c>
      <c r="F17332" s="2" t="s">
        <v>4969</v>
      </c>
      <c r="G17332" s="5">
        <v>150</v>
      </c>
      <c r="H17332" s="5">
        <v>33.5</v>
      </c>
      <c r="I17332" s="5">
        <v>5025</v>
      </c>
      <c r="J17332" s="5">
        <v>22739167.540000029</v>
      </c>
      <c r="K17332" s="3" t="str" cm="1">
        <f t="array" ref="K17332">_xlfn.LET(_xlpm.d,UPPER(TRIM(CLEAN(SUBSTITUTE(F17332,CHAR(160),"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33" spans="1:11" hidden="1" x14ac:dyDescent="0.25">
      <c r="B17333" s="20">
        <v>46112</v>
      </c>
      <c r="C17333" s="2" t="s">
        <v>1</v>
      </c>
      <c r="D17333" s="2" t="s">
        <v>5872</v>
      </c>
      <c r="E17333" s="2" t="s">
        <v>266</v>
      </c>
      <c r="F17333" s="2" t="s">
        <v>4969</v>
      </c>
      <c r="G17333" s="5">
        <v>320</v>
      </c>
      <c r="H17333" s="5">
        <v>33.5</v>
      </c>
      <c r="I17333" s="5">
        <v>10720</v>
      </c>
      <c r="J17333" s="5">
        <v>22749887.540000029</v>
      </c>
      <c r="K17333" s="3" t="str" cm="1">
        <f t="array" ref="K17333">_xlfn.LET(_xlpm.d,UPPER(TRIM(CLEAN(SUBSTITUTE(F17333,CHAR(160),"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34" spans="1:11" hidden="1" x14ac:dyDescent="0.25">
      <c r="B17334" s="20">
        <v>46112</v>
      </c>
      <c r="C17334" s="2" t="s">
        <v>1</v>
      </c>
      <c r="D17334" s="2" t="s">
        <v>1605</v>
      </c>
      <c r="E17334" s="2" t="s">
        <v>273</v>
      </c>
      <c r="F17334" s="2" t="s">
        <v>4969</v>
      </c>
      <c r="G17334" s="5">
        <v>430</v>
      </c>
      <c r="H17334" s="5">
        <v>33.5</v>
      </c>
      <c r="I17334" s="5">
        <v>14405</v>
      </c>
      <c r="J17334" s="5">
        <v>22764292.540000029</v>
      </c>
      <c r="K17334" s="3" t="str" cm="1">
        <f t="array" ref="K17334">_xlfn.LET(_xlpm.d,UPPER(TRIM(CLEAN(SUBSTITUTE(F17334,CHAR(160),"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35" spans="1:11" hidden="1" x14ac:dyDescent="0.25">
      <c r="B17335" s="20">
        <v>46112</v>
      </c>
      <c r="C17335" s="2" t="s">
        <v>1</v>
      </c>
      <c r="D17335" s="2" t="s">
        <v>204</v>
      </c>
      <c r="E17335" s="2" t="s">
        <v>186</v>
      </c>
      <c r="F17335" s="2" t="s">
        <v>4969</v>
      </c>
      <c r="G17335" s="5">
        <v>200</v>
      </c>
      <c r="H17335" s="5">
        <v>33.5</v>
      </c>
      <c r="I17335" s="5">
        <v>6700</v>
      </c>
      <c r="J17335" s="5">
        <v>22770992.540000029</v>
      </c>
      <c r="K17335" s="3" t="str" cm="1">
        <f t="array" ref="K17335">_xlfn.LET(_xlpm.d,UPPER(TRIM(CLEAN(SUBSTITUTE(F17335,CHAR(160),"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36" spans="1:11" hidden="1" x14ac:dyDescent="0.25">
      <c r="B17336" s="20">
        <v>46112</v>
      </c>
      <c r="C17336" s="2" t="s">
        <v>1</v>
      </c>
      <c r="D17336" s="2" t="s">
        <v>2423</v>
      </c>
      <c r="E17336" s="2" t="s">
        <v>78</v>
      </c>
      <c r="F17336" s="2" t="s">
        <v>4969</v>
      </c>
      <c r="G17336" s="5">
        <v>200</v>
      </c>
      <c r="H17336" s="5">
        <v>33.5</v>
      </c>
      <c r="I17336" s="5">
        <v>6700</v>
      </c>
      <c r="J17336" s="5">
        <v>22777692.540000029</v>
      </c>
      <c r="K17336" s="3" t="str" cm="1">
        <f t="array" ref="K17336">_xlfn.LET(_xlpm.d,UPPER(TRIM(CLEAN(SUBSTITUTE(F17336,CHAR(160),"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37" spans="1:11" hidden="1" x14ac:dyDescent="0.25">
      <c r="B17337" s="20">
        <v>46112</v>
      </c>
      <c r="C17337" s="2" t="s">
        <v>1</v>
      </c>
      <c r="D17337" s="2" t="s">
        <v>3563</v>
      </c>
      <c r="E17337" s="2" t="s">
        <v>158</v>
      </c>
      <c r="F17337" s="2" t="s">
        <v>4969</v>
      </c>
      <c r="G17337" s="5">
        <v>280</v>
      </c>
      <c r="H17337" s="5">
        <v>33.5</v>
      </c>
      <c r="I17337" s="5">
        <v>9380</v>
      </c>
      <c r="J17337" s="5">
        <v>22787072.540000029</v>
      </c>
      <c r="K17337" s="3" t="str" cm="1">
        <f t="array" ref="K17337">_xlfn.LET(_xlpm.d,UPPER(TRIM(CLEAN(SUBSTITUTE(F17337,CHAR(160),"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38" spans="1:11" hidden="1" x14ac:dyDescent="0.25">
      <c r="B17338" s="20">
        <v>46112</v>
      </c>
      <c r="C17338" s="2" t="s">
        <v>1</v>
      </c>
      <c r="D17338" s="2" t="s">
        <v>3564</v>
      </c>
      <c r="E17338" s="2" t="s">
        <v>147</v>
      </c>
      <c r="F17338" s="2" t="s">
        <v>4969</v>
      </c>
      <c r="G17338" s="5">
        <v>200</v>
      </c>
      <c r="H17338" s="5">
        <v>33.5</v>
      </c>
      <c r="I17338" s="5">
        <v>6700</v>
      </c>
      <c r="J17338" s="5">
        <v>22793772.540000029</v>
      </c>
      <c r="K17338" s="3" t="str" cm="1">
        <f t="array" ref="K17338">_xlfn.LET(_xlpm.d,UPPER(TRIM(CLEAN(SUBSTITUTE(F17338,CHAR(160),"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39" spans="1:11" hidden="1" x14ac:dyDescent="0.25">
      <c r="B17339" s="20">
        <v>46112</v>
      </c>
      <c r="C17339" s="2" t="s">
        <v>1</v>
      </c>
      <c r="D17339" s="2" t="s">
        <v>3565</v>
      </c>
      <c r="E17339" s="2" t="s">
        <v>50</v>
      </c>
      <c r="F17339" s="2" t="s">
        <v>4969</v>
      </c>
      <c r="G17339" s="5">
        <v>150</v>
      </c>
      <c r="H17339" s="5">
        <v>30</v>
      </c>
      <c r="I17339" s="5">
        <v>4500</v>
      </c>
      <c r="J17339" s="5">
        <v>22798272.540000029</v>
      </c>
      <c r="K17339" s="3" t="str" cm="1">
        <f t="array" ref="K17339">_xlfn.LET(_xlpm.d,UPPER(TRIM(CLEAN(SUBSTITUTE(F17339,CHAR(160),"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40" spans="1:11" hidden="1" x14ac:dyDescent="0.25">
      <c r="B17340" s="20">
        <v>46112</v>
      </c>
      <c r="C17340" s="2" t="s">
        <v>1</v>
      </c>
      <c r="D17340" s="2" t="s">
        <v>5873</v>
      </c>
      <c r="E17340" s="2" t="s">
        <v>1735</v>
      </c>
      <c r="F17340" s="2" t="s">
        <v>4969</v>
      </c>
      <c r="G17340" s="5">
        <v>140</v>
      </c>
      <c r="H17340" s="5">
        <v>33.99</v>
      </c>
      <c r="I17340" s="5">
        <v>4758.6000000000004</v>
      </c>
      <c r="J17340" s="5">
        <v>22803031.14000003</v>
      </c>
      <c r="K17340" s="3" t="str" cm="1">
        <f t="array" ref="K17340">_xlfn.LET(_xlpm.d,UPPER(TRIM(CLEAN(SUBSTITUTE(F17340,CHAR(160),"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41" spans="1:11" hidden="1" x14ac:dyDescent="0.25">
      <c r="B17341" s="20">
        <v>46112</v>
      </c>
      <c r="C17341" s="2" t="s">
        <v>1</v>
      </c>
      <c r="D17341" s="2" t="s">
        <v>3566</v>
      </c>
      <c r="E17341" s="2" t="s">
        <v>141</v>
      </c>
      <c r="F17341" s="2" t="s">
        <v>4969</v>
      </c>
      <c r="G17341" s="5">
        <v>330</v>
      </c>
      <c r="H17341" s="5">
        <v>33.5</v>
      </c>
      <c r="I17341" s="5">
        <v>11055</v>
      </c>
      <c r="J17341" s="5">
        <v>22814086.14000003</v>
      </c>
      <c r="K17341" s="3" t="str" cm="1">
        <f t="array" ref="K17341">_xlfn.LET(_xlpm.d,UPPER(TRIM(CLEAN(SUBSTITUTE(F17341,CHAR(160),"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42" spans="1:11" hidden="1" x14ac:dyDescent="0.25">
      <c r="B17342" s="20">
        <v>46112</v>
      </c>
      <c r="C17342" s="2" t="s">
        <v>1</v>
      </c>
      <c r="D17342" s="2" t="s">
        <v>3567</v>
      </c>
      <c r="E17342" s="2" t="s">
        <v>165</v>
      </c>
      <c r="F17342" s="2" t="s">
        <v>4969</v>
      </c>
      <c r="G17342" s="5">
        <v>100</v>
      </c>
      <c r="H17342" s="5">
        <v>33.5</v>
      </c>
      <c r="I17342" s="5">
        <v>3350</v>
      </c>
      <c r="J17342" s="5">
        <v>22817436.14000003</v>
      </c>
      <c r="K17342" s="3" t="str" cm="1">
        <f t="array" ref="K17342">_xlfn.LET(_xlpm.d,UPPER(TRIM(CLEAN(SUBSTITUTE(F17342,CHAR(160),"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43" spans="1:11" hidden="1" x14ac:dyDescent="0.25">
      <c r="B17343" s="20">
        <v>46112</v>
      </c>
      <c r="C17343" s="2" t="s">
        <v>1</v>
      </c>
      <c r="D17343" s="2" t="s">
        <v>5874</v>
      </c>
      <c r="E17343" s="2" t="s">
        <v>6</v>
      </c>
      <c r="F17343" s="2" t="s">
        <v>4969</v>
      </c>
      <c r="G17343" s="5">
        <v>300</v>
      </c>
      <c r="H17343" s="5">
        <v>33.99</v>
      </c>
      <c r="I17343" s="5">
        <v>10197</v>
      </c>
      <c r="J17343" s="5">
        <v>22827633.14000003</v>
      </c>
      <c r="K17343" s="3" t="str" cm="1">
        <f t="array" ref="K17343">_xlfn.LET(_xlpm.d,UPPER(TRIM(CLEAN(SUBSTITUTE(F17343,CHAR(160),"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44" spans="1:11" hidden="1" x14ac:dyDescent="0.25">
      <c r="A17344" s="11" t="s">
        <v>5875</v>
      </c>
      <c r="G17344" s="6">
        <v>716746.85</v>
      </c>
      <c r="I17344" s="9">
        <v>22827633.14000003</v>
      </c>
      <c r="K17344" s="3" t="str" cm="1">
        <f t="array" ref="K17344">_xlfn.LET(_xlpm.d,UPPER(TRIM(CLEAN(SUBSTITUTE(F17344,CHAR(160),"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45" spans="1:11" hidden="1" x14ac:dyDescent="0.25">
      <c r="A17345" s="10" t="s">
        <v>5876</v>
      </c>
      <c r="K17345" s="3" t="str" cm="1">
        <f t="array" ref="K17345">_xlfn.LET(_xlpm.d,UPPER(TRIM(CLEAN(SUBSTITUTE(F17345,CHAR(160),"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46" spans="1:11" hidden="1" x14ac:dyDescent="0.25">
      <c r="B17346" s="20">
        <v>45673</v>
      </c>
      <c r="C17346" s="2" t="s">
        <v>1</v>
      </c>
      <c r="D17346" s="2" t="s">
        <v>1624</v>
      </c>
      <c r="E17346" s="2" t="s">
        <v>746</v>
      </c>
      <c r="F17346" s="2" t="s">
        <v>5877</v>
      </c>
      <c r="G17346" s="5">
        <v>20</v>
      </c>
      <c r="H17346" s="5">
        <v>29.99</v>
      </c>
      <c r="I17346" s="5">
        <v>599.79999999999995</v>
      </c>
      <c r="J17346" s="5">
        <v>599.79999999999995</v>
      </c>
      <c r="K17346" s="3" t="str" cm="1">
        <f t="array" ref="K17346">_xlfn.LET(_xlpm.d,UPPER(TRIM(CLEAN(SUBSTITUTE(F17346,CHAR(160),"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47" spans="1:11" hidden="1" x14ac:dyDescent="0.25">
      <c r="A17347" s="11" t="s">
        <v>5878</v>
      </c>
      <c r="G17347" s="6">
        <v>20</v>
      </c>
      <c r="I17347" s="8">
        <f>I17346</f>
        <v>599.79999999999995</v>
      </c>
      <c r="K17347" s="3" t="str" cm="1">
        <f t="array" ref="K17347">_xlfn.LET(_xlpm.d,UPPER(TRIM(CLEAN(SUBSTITUTE(F17347,CHAR(160),"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48" spans="1:11" hidden="1" x14ac:dyDescent="0.25">
      <c r="A17348" s="10" t="s">
        <v>5879</v>
      </c>
      <c r="K17348" s="3" t="str" cm="1">
        <f t="array" ref="K17348">_xlfn.LET(_xlpm.d,UPPER(TRIM(CLEAN(SUBSTITUTE(F17348,CHAR(160),"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49" spans="1:11" hidden="1" x14ac:dyDescent="0.25">
      <c r="B17349" s="20">
        <v>45947</v>
      </c>
      <c r="C17349" s="2" t="s">
        <v>1</v>
      </c>
      <c r="D17349" s="2" t="s">
        <v>2502</v>
      </c>
      <c r="E17349" s="2" t="s">
        <v>746</v>
      </c>
      <c r="F17349" s="2" t="s">
        <v>5880</v>
      </c>
      <c r="G17349" s="5">
        <v>16</v>
      </c>
      <c r="H17349" s="5">
        <v>37.200000000000003</v>
      </c>
      <c r="I17349" s="5">
        <v>595.20000000000005</v>
      </c>
      <c r="J17349" s="5">
        <v>595.20000000000005</v>
      </c>
      <c r="K17349" s="3" t="str" cm="1">
        <f t="array" ref="K17349">_xlfn.LET(_xlpm.d,UPPER(TRIM(CLEAN(SUBSTITUTE(F17349,CHAR(160),"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50" spans="1:11" hidden="1" x14ac:dyDescent="0.25">
      <c r="A17350" s="11" t="s">
        <v>5881</v>
      </c>
      <c r="G17350" s="6">
        <v>16</v>
      </c>
      <c r="I17350" s="8">
        <f>I17349</f>
        <v>595.20000000000005</v>
      </c>
      <c r="K17350" s="3" t="str" cm="1">
        <f t="array" ref="K17350">_xlfn.LET(_xlpm.d,UPPER(TRIM(CLEAN(SUBSTITUTE(F17350,CHAR(160),"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51" spans="1:11" hidden="1" x14ac:dyDescent="0.25">
      <c r="A17351" s="10" t="s">
        <v>5882</v>
      </c>
      <c r="K17351" s="3" t="str" cm="1">
        <f t="array" ref="K17351">_xlfn.LET(_xlpm.d,UPPER(TRIM(CLEAN(SUBSTITUTE(F17351,CHAR(160),"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52" spans="1:11" hidden="1" x14ac:dyDescent="0.25">
      <c r="B17352" s="20">
        <v>45673</v>
      </c>
      <c r="C17352" s="2" t="s">
        <v>1</v>
      </c>
      <c r="D17352" s="2" t="s">
        <v>1624</v>
      </c>
      <c r="E17352" s="2" t="s">
        <v>746</v>
      </c>
      <c r="F17352" s="2" t="s">
        <v>5883</v>
      </c>
      <c r="G17352" s="5">
        <v>15</v>
      </c>
      <c r="H17352" s="5">
        <v>29.99</v>
      </c>
      <c r="I17352" s="5">
        <v>449.85</v>
      </c>
      <c r="J17352" s="5">
        <v>449.85</v>
      </c>
      <c r="K17352" s="3" t="str" cm="1">
        <f t="array" ref="K17352">_xlfn.LET(_xlpm.d,UPPER(TRIM(CLEAN(SUBSTITUTE(F17352,CHAR(160),"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53" spans="1:11" hidden="1" x14ac:dyDescent="0.25">
      <c r="B17353" s="20">
        <v>45679</v>
      </c>
      <c r="C17353" s="2" t="s">
        <v>1</v>
      </c>
      <c r="D17353" s="2" t="s">
        <v>2533</v>
      </c>
      <c r="E17353" s="2" t="s">
        <v>749</v>
      </c>
      <c r="F17353" s="2" t="s">
        <v>5883</v>
      </c>
      <c r="G17353" s="5">
        <v>8</v>
      </c>
      <c r="H17353" s="5">
        <v>29.99</v>
      </c>
      <c r="I17353" s="5">
        <v>239.92</v>
      </c>
      <c r="J17353" s="5">
        <v>689.77</v>
      </c>
      <c r="K17353" s="3" t="str" cm="1">
        <f t="array" ref="K17353">_xlfn.LET(_xlpm.d,UPPER(TRIM(CLEAN(SUBSTITUTE(F17353,CHAR(160),"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54" spans="1:11" hidden="1" x14ac:dyDescent="0.25">
      <c r="A17354" s="11" t="s">
        <v>5884</v>
      </c>
      <c r="G17354" s="6">
        <v>23</v>
      </c>
      <c r="I17354" s="8">
        <f>I17352+I17353</f>
        <v>689.77</v>
      </c>
      <c r="K17354" s="3" t="str" cm="1">
        <f t="array" ref="K17354">_xlfn.LET(_xlpm.d,UPPER(TRIM(CLEAN(SUBSTITUTE(F17354,CHAR(160),"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55" spans="1:11" hidden="1" x14ac:dyDescent="0.25">
      <c r="A17355" s="10" t="s">
        <v>5885</v>
      </c>
      <c r="K17355" s="3" t="str" cm="1">
        <f t="array" ref="K17355">_xlfn.LET(_xlpm.d,UPPER(TRIM(CLEAN(SUBSTITUTE(F17355,CHAR(160),"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56" spans="1:11" hidden="1" x14ac:dyDescent="0.25">
      <c r="B17356" s="20">
        <v>45679</v>
      </c>
      <c r="C17356" s="2" t="s">
        <v>1</v>
      </c>
      <c r="D17356" s="2" t="s">
        <v>2533</v>
      </c>
      <c r="E17356" s="2" t="s">
        <v>749</v>
      </c>
      <c r="F17356" s="2" t="s">
        <v>5886</v>
      </c>
      <c r="G17356" s="5">
        <v>8</v>
      </c>
      <c r="H17356" s="5">
        <v>29.99</v>
      </c>
      <c r="I17356" s="5">
        <v>239.92</v>
      </c>
      <c r="J17356" s="5">
        <v>239.92</v>
      </c>
      <c r="K17356" s="3" t="str" cm="1">
        <f t="array" ref="K17356">_xlfn.LET(_xlpm.d,UPPER(TRIM(CLEAN(SUBSTITUTE(F17356,CHAR(160),"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57" spans="1:11" hidden="1" x14ac:dyDescent="0.25">
      <c r="A17357" s="11" t="s">
        <v>5887</v>
      </c>
      <c r="G17357" s="6">
        <v>8</v>
      </c>
      <c r="I17357" s="8">
        <f>I17356</f>
        <v>239.92</v>
      </c>
      <c r="K17357" s="3" t="str" cm="1">
        <f t="array" ref="K17357">_xlfn.LET(_xlpm.d,UPPER(TRIM(CLEAN(SUBSTITUTE(F17357,CHAR(160),"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58" spans="1:11" hidden="1" x14ac:dyDescent="0.25">
      <c r="A17358" s="10" t="s">
        <v>5888</v>
      </c>
      <c r="K17358" s="3" t="str" cm="1">
        <f t="array" ref="K17358">_xlfn.LET(_xlpm.d,UPPER(TRIM(CLEAN(SUBSTITUTE(F17358,CHAR(160),"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59" spans="1:11" hidden="1" x14ac:dyDescent="0.25">
      <c r="B17359" s="20">
        <v>45673</v>
      </c>
      <c r="C17359" s="2" t="s">
        <v>1</v>
      </c>
      <c r="D17359" s="2" t="s">
        <v>1624</v>
      </c>
      <c r="E17359" s="2" t="s">
        <v>746</v>
      </c>
      <c r="F17359" s="2" t="s">
        <v>5889</v>
      </c>
      <c r="G17359" s="5">
        <v>15</v>
      </c>
      <c r="H17359" s="5">
        <v>29.99</v>
      </c>
      <c r="I17359" s="5">
        <v>449.85</v>
      </c>
      <c r="J17359" s="5">
        <v>449.85</v>
      </c>
      <c r="K17359" s="3" t="str" cm="1">
        <f t="array" ref="K17359">_xlfn.LET(_xlpm.d,UPPER(TRIM(CLEAN(SUBSTITUTE(F17359,CHAR(160),"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60" spans="1:11" hidden="1" x14ac:dyDescent="0.25">
      <c r="A17360" s="11" t="s">
        <v>5890</v>
      </c>
      <c r="G17360" s="6">
        <v>15</v>
      </c>
      <c r="I17360" s="8">
        <f>I17359</f>
        <v>449.85</v>
      </c>
      <c r="K17360" s="3" t="str" cm="1">
        <f t="array" ref="K17360">_xlfn.LET(_xlpm.d,UPPER(TRIM(CLEAN(SUBSTITUTE(F17360,CHAR(160),"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61" spans="1:11" hidden="1" x14ac:dyDescent="0.25">
      <c r="A17361" s="10" t="s">
        <v>5891</v>
      </c>
      <c r="K17361" s="3" t="str" cm="1">
        <f t="array" ref="K17361">_xlfn.LET(_xlpm.d,UPPER(TRIM(CLEAN(SUBSTITUTE(F17361,CHAR(160),"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62" spans="1:11" hidden="1" x14ac:dyDescent="0.25">
      <c r="B17362" s="20">
        <v>45673</v>
      </c>
      <c r="C17362" s="2" t="s">
        <v>1</v>
      </c>
      <c r="D17362" s="2" t="s">
        <v>1624</v>
      </c>
      <c r="E17362" s="2" t="s">
        <v>746</v>
      </c>
      <c r="F17362" s="2" t="s">
        <v>5892</v>
      </c>
      <c r="G17362" s="5">
        <v>15</v>
      </c>
      <c r="H17362" s="5">
        <v>29.99</v>
      </c>
      <c r="I17362" s="5">
        <v>449.85</v>
      </c>
      <c r="J17362" s="5">
        <v>449.85</v>
      </c>
      <c r="K17362" s="3" t="str" cm="1">
        <f t="array" ref="K17362">_xlfn.LET(_xlpm.d,UPPER(TRIM(CLEAN(SUBSTITUTE(F17362,CHAR(160),"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63" spans="1:11" hidden="1" x14ac:dyDescent="0.25">
      <c r="B17363" s="20">
        <v>45679</v>
      </c>
      <c r="C17363" s="2" t="s">
        <v>1</v>
      </c>
      <c r="D17363" s="2" t="s">
        <v>2533</v>
      </c>
      <c r="E17363" s="2" t="s">
        <v>749</v>
      </c>
      <c r="F17363" s="2" t="s">
        <v>5892</v>
      </c>
      <c r="G17363" s="5">
        <v>8</v>
      </c>
      <c r="H17363" s="5">
        <v>29.99</v>
      </c>
      <c r="I17363" s="5">
        <v>239.92</v>
      </c>
      <c r="J17363" s="5">
        <v>689.77</v>
      </c>
      <c r="K17363" s="3" t="str" cm="1">
        <f t="array" ref="K17363">_xlfn.LET(_xlpm.d,UPPER(TRIM(CLEAN(SUBSTITUTE(F17363,CHAR(160),"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64" spans="1:11" hidden="1" x14ac:dyDescent="0.25">
      <c r="A17364" s="11" t="s">
        <v>5893</v>
      </c>
      <c r="G17364" s="6">
        <v>23</v>
      </c>
      <c r="I17364" s="8">
        <f>I17362+I17363</f>
        <v>689.77</v>
      </c>
      <c r="K17364" s="3" t="str" cm="1">
        <f t="array" ref="K17364">_xlfn.LET(_xlpm.d,UPPER(TRIM(CLEAN(SUBSTITUTE(F17364,CHAR(160),"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65" spans="1:11" hidden="1" x14ac:dyDescent="0.25">
      <c r="A17365" s="10" t="s">
        <v>5894</v>
      </c>
      <c r="K17365" s="3" t="str" cm="1">
        <f t="array" ref="K17365">_xlfn.LET(_xlpm.d,UPPER(TRIM(CLEAN(SUBSTITUTE(F17365,CHAR(160),"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66" spans="1:11" hidden="1" x14ac:dyDescent="0.25">
      <c r="B17366" s="20">
        <v>45673</v>
      </c>
      <c r="C17366" s="2" t="s">
        <v>1</v>
      </c>
      <c r="D17366" s="2" t="s">
        <v>1624</v>
      </c>
      <c r="E17366" s="2" t="s">
        <v>746</v>
      </c>
      <c r="F17366" s="2" t="s">
        <v>5895</v>
      </c>
      <c r="G17366" s="5">
        <v>15</v>
      </c>
      <c r="H17366" s="5">
        <v>29.99</v>
      </c>
      <c r="I17366" s="5">
        <v>449.85</v>
      </c>
      <c r="J17366" s="5">
        <v>449.85</v>
      </c>
      <c r="K17366" s="3" t="str" cm="1">
        <f t="array" ref="K17366">_xlfn.LET(_xlpm.d,UPPER(TRIM(CLEAN(SUBSTITUTE(F17366,CHAR(160),"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67" spans="1:11" hidden="1" x14ac:dyDescent="0.25">
      <c r="B17367" s="20">
        <v>45679</v>
      </c>
      <c r="C17367" s="2" t="s">
        <v>1</v>
      </c>
      <c r="D17367" s="2" t="s">
        <v>2533</v>
      </c>
      <c r="E17367" s="2" t="s">
        <v>749</v>
      </c>
      <c r="F17367" s="2" t="s">
        <v>5895</v>
      </c>
      <c r="G17367" s="5">
        <v>18</v>
      </c>
      <c r="H17367" s="5">
        <v>29.99</v>
      </c>
      <c r="I17367" s="5">
        <v>539.82000000000005</v>
      </c>
      <c r="J17367" s="5">
        <v>989.67000000000007</v>
      </c>
      <c r="K17367" s="3" t="str" cm="1">
        <f t="array" ref="K17367">_xlfn.LET(_xlpm.d,UPPER(TRIM(CLEAN(SUBSTITUTE(F17367,CHAR(160),"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68" spans="1:11" hidden="1" x14ac:dyDescent="0.25">
      <c r="A17368" s="11" t="s">
        <v>5896</v>
      </c>
      <c r="G17368" s="6">
        <v>33</v>
      </c>
      <c r="I17368" s="8">
        <f>I17366+I17367</f>
        <v>989.67000000000007</v>
      </c>
      <c r="K17368" s="3" t="str" cm="1">
        <f t="array" ref="K17368">_xlfn.LET(_xlpm.d,UPPER(TRIM(CLEAN(SUBSTITUTE(F17368,CHAR(160),"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69" spans="1:11" hidden="1" x14ac:dyDescent="0.25">
      <c r="A17369" s="10" t="s">
        <v>5897</v>
      </c>
      <c r="K17369" s="3" t="str" cm="1">
        <f t="array" ref="K17369">_xlfn.LET(_xlpm.d,UPPER(TRIM(CLEAN(SUBSTITUTE(F17369,CHAR(160),"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70" spans="1:11" hidden="1" x14ac:dyDescent="0.25">
      <c r="B17370" s="20">
        <v>45673</v>
      </c>
      <c r="C17370" s="2" t="s">
        <v>1</v>
      </c>
      <c r="D17370" s="2" t="s">
        <v>1624</v>
      </c>
      <c r="E17370" s="2" t="s">
        <v>746</v>
      </c>
      <c r="F17370" s="2" t="s">
        <v>5898</v>
      </c>
      <c r="G17370" s="5">
        <v>15</v>
      </c>
      <c r="H17370" s="5">
        <v>29.99</v>
      </c>
      <c r="I17370" s="5">
        <v>449.85</v>
      </c>
      <c r="J17370" s="5">
        <v>449.85</v>
      </c>
      <c r="K17370" s="3" t="str" cm="1">
        <f t="array" ref="K17370">_xlfn.LET(_xlpm.d,UPPER(TRIM(CLEAN(SUBSTITUTE(F17370,CHAR(160),"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71" spans="1:11" hidden="1" x14ac:dyDescent="0.25">
      <c r="B17371" s="20">
        <v>45679</v>
      </c>
      <c r="C17371" s="2" t="s">
        <v>1</v>
      </c>
      <c r="D17371" s="2" t="s">
        <v>2533</v>
      </c>
      <c r="E17371" s="2" t="s">
        <v>749</v>
      </c>
      <c r="F17371" s="2" t="s">
        <v>5898</v>
      </c>
      <c r="G17371" s="5">
        <v>18</v>
      </c>
      <c r="H17371" s="5">
        <v>29.99</v>
      </c>
      <c r="I17371" s="5">
        <v>539.82000000000005</v>
      </c>
      <c r="J17371" s="5">
        <v>989.67000000000007</v>
      </c>
      <c r="K17371" s="3" t="str" cm="1">
        <f t="array" ref="K17371">_xlfn.LET(_xlpm.d,UPPER(TRIM(CLEAN(SUBSTITUTE(F17371,CHAR(160),"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72" spans="1:11" hidden="1" x14ac:dyDescent="0.25">
      <c r="A17372" s="11" t="s">
        <v>5899</v>
      </c>
      <c r="G17372" s="6">
        <v>33</v>
      </c>
      <c r="I17372" s="8">
        <f>I17370+I17371</f>
        <v>989.67000000000007</v>
      </c>
      <c r="K17372" s="3" t="str" cm="1">
        <f t="array" ref="K17372">_xlfn.LET(_xlpm.d,UPPER(TRIM(CLEAN(SUBSTITUTE(F17372,CHAR(160),"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73" spans="1:11" hidden="1" x14ac:dyDescent="0.25">
      <c r="A17373" s="10" t="s">
        <v>5900</v>
      </c>
      <c r="K17373" s="3" t="str" cm="1">
        <f t="array" ref="K17373">_xlfn.LET(_xlpm.d,UPPER(TRIM(CLEAN(SUBSTITUTE(F17373,CHAR(160),"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74" spans="1:11" hidden="1" x14ac:dyDescent="0.25">
      <c r="B17374" s="20">
        <v>45667</v>
      </c>
      <c r="C17374" s="2" t="s">
        <v>1</v>
      </c>
      <c r="D17374" s="2" t="s">
        <v>5901</v>
      </c>
      <c r="E17374" s="2" t="s">
        <v>746</v>
      </c>
      <c r="F17374" s="2" t="s">
        <v>5902</v>
      </c>
      <c r="G17374" s="5">
        <v>10</v>
      </c>
      <c r="H17374" s="5">
        <v>29.99</v>
      </c>
      <c r="I17374" s="5">
        <v>299.89999999999998</v>
      </c>
      <c r="J17374" s="5">
        <v>299.89999999999998</v>
      </c>
      <c r="K17374" s="3" t="str" cm="1">
        <f t="array" ref="K17374">_xlfn.LET(_xlpm.d,UPPER(TRIM(CLEAN(SUBSTITUTE(F17374,CHAR(160),"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75" spans="1:11" hidden="1" x14ac:dyDescent="0.25">
      <c r="A17375" s="11" t="s">
        <v>5903</v>
      </c>
      <c r="G17375" s="6">
        <v>10</v>
      </c>
      <c r="I17375" s="8">
        <f>I17374</f>
        <v>299.89999999999998</v>
      </c>
      <c r="K17375" s="3" t="str" cm="1">
        <f t="array" ref="K17375">_xlfn.LET(_xlpm.d,UPPER(TRIM(CLEAN(SUBSTITUTE(F17375,CHAR(160),"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76" spans="1:11" hidden="1" x14ac:dyDescent="0.25">
      <c r="A17376" s="10" t="s">
        <v>5904</v>
      </c>
      <c r="K17376" s="3" t="str" cm="1">
        <f t="array" ref="K17376">_xlfn.LET(_xlpm.d,UPPER(TRIM(CLEAN(SUBSTITUTE(F17376,CHAR(160),"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77" spans="1:11" hidden="1" x14ac:dyDescent="0.25">
      <c r="B17377" s="20">
        <v>45673</v>
      </c>
      <c r="C17377" s="2" t="s">
        <v>1</v>
      </c>
      <c r="D17377" s="2" t="s">
        <v>1624</v>
      </c>
      <c r="E17377" s="2" t="s">
        <v>746</v>
      </c>
      <c r="F17377" s="2" t="s">
        <v>5905</v>
      </c>
      <c r="G17377" s="5">
        <v>10</v>
      </c>
      <c r="H17377" s="5">
        <v>29.99</v>
      </c>
      <c r="I17377" s="5">
        <v>299.89999999999998</v>
      </c>
      <c r="J17377" s="5">
        <v>299.89999999999998</v>
      </c>
      <c r="K17377" s="3" t="str" cm="1">
        <f t="array" ref="K17377">_xlfn.LET(_xlpm.d,UPPER(TRIM(CLEAN(SUBSTITUTE(F17377,CHAR(160),"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78" spans="1:11" hidden="1" x14ac:dyDescent="0.25">
      <c r="A17378" s="11" t="s">
        <v>5906</v>
      </c>
      <c r="G17378" s="6">
        <v>10</v>
      </c>
      <c r="I17378" s="8">
        <f>I17377</f>
        <v>299.89999999999998</v>
      </c>
      <c r="K17378" s="3" t="str" cm="1">
        <f t="array" ref="K17378">_xlfn.LET(_xlpm.d,UPPER(TRIM(CLEAN(SUBSTITUTE(F17378,CHAR(160),"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79" spans="1:11" hidden="1" x14ac:dyDescent="0.25">
      <c r="A17379" s="10" t="s">
        <v>5907</v>
      </c>
      <c r="K17379" s="3" t="str" cm="1">
        <f t="array" ref="K17379">_xlfn.LET(_xlpm.d,UPPER(TRIM(CLEAN(SUBSTITUTE(F17379,CHAR(160),"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80" spans="1:11" hidden="1" x14ac:dyDescent="0.25">
      <c r="B17380" s="20">
        <v>45673</v>
      </c>
      <c r="C17380" s="2" t="s">
        <v>1</v>
      </c>
      <c r="D17380" s="2" t="s">
        <v>1624</v>
      </c>
      <c r="E17380" s="2" t="s">
        <v>746</v>
      </c>
      <c r="F17380" s="2" t="s">
        <v>5908</v>
      </c>
      <c r="G17380" s="5">
        <v>10</v>
      </c>
      <c r="H17380" s="5">
        <v>29.99</v>
      </c>
      <c r="I17380" s="5">
        <v>299.89999999999998</v>
      </c>
      <c r="J17380" s="5">
        <v>299.89999999999998</v>
      </c>
      <c r="K17380" s="3" t="str" cm="1">
        <f t="array" ref="K17380">_xlfn.LET(_xlpm.d,UPPER(TRIM(CLEAN(SUBSTITUTE(F17380,CHAR(160),"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81" spans="1:11" hidden="1" x14ac:dyDescent="0.25">
      <c r="A17381" s="11" t="s">
        <v>5909</v>
      </c>
      <c r="G17381" s="6">
        <v>10</v>
      </c>
      <c r="I17381" s="8">
        <f>I17380</f>
        <v>299.89999999999998</v>
      </c>
      <c r="K17381" s="3" t="str" cm="1">
        <f t="array" ref="K17381">_xlfn.LET(_xlpm.d,UPPER(TRIM(CLEAN(SUBSTITUTE(F17381,CHAR(160),"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82" spans="1:11" hidden="1" x14ac:dyDescent="0.25">
      <c r="A17382" s="10" t="s">
        <v>5910</v>
      </c>
      <c r="K17382" s="3" t="str" cm="1">
        <f t="array" ref="K17382">_xlfn.LET(_xlpm.d,UPPER(TRIM(CLEAN(SUBSTITUTE(F17382,CHAR(160),"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83" spans="1:11" hidden="1" x14ac:dyDescent="0.25">
      <c r="B17383" s="20">
        <v>45673</v>
      </c>
      <c r="C17383" s="2" t="s">
        <v>1</v>
      </c>
      <c r="D17383" s="2" t="s">
        <v>1624</v>
      </c>
      <c r="E17383" s="2" t="s">
        <v>746</v>
      </c>
      <c r="F17383" s="2" t="s">
        <v>5911</v>
      </c>
      <c r="G17383" s="5">
        <v>10</v>
      </c>
      <c r="H17383" s="5">
        <v>29.99</v>
      </c>
      <c r="I17383" s="5">
        <v>299.89999999999998</v>
      </c>
      <c r="J17383" s="5">
        <v>299.89999999999998</v>
      </c>
      <c r="K17383" s="3" t="str" cm="1">
        <f t="array" ref="K17383">_xlfn.LET(_xlpm.d,UPPER(TRIM(CLEAN(SUBSTITUTE(F17383,CHAR(160),"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84" spans="1:11" hidden="1" x14ac:dyDescent="0.25">
      <c r="A17384" s="11" t="s">
        <v>5912</v>
      </c>
      <c r="G17384" s="6">
        <v>10</v>
      </c>
      <c r="I17384" s="8">
        <f>I17383</f>
        <v>299.89999999999998</v>
      </c>
      <c r="K17384" s="3" t="str" cm="1">
        <f t="array" ref="K17384">_xlfn.LET(_xlpm.d,UPPER(TRIM(CLEAN(SUBSTITUTE(F17384,CHAR(160),"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85" spans="1:11" hidden="1" x14ac:dyDescent="0.25">
      <c r="A17385" s="10" t="s">
        <v>5913</v>
      </c>
      <c r="K17385" s="3" t="str" cm="1">
        <f t="array" ref="K17385">_xlfn.LET(_xlpm.d,UPPER(TRIM(CLEAN(SUBSTITUTE(F17385,CHAR(160),"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86" spans="1:11" hidden="1" x14ac:dyDescent="0.25">
      <c r="B17386" s="20">
        <v>45673</v>
      </c>
      <c r="C17386" s="2" t="s">
        <v>1</v>
      </c>
      <c r="D17386" s="2" t="s">
        <v>1624</v>
      </c>
      <c r="E17386" s="2" t="s">
        <v>746</v>
      </c>
      <c r="F17386" s="2" t="s">
        <v>5914</v>
      </c>
      <c r="G17386" s="5">
        <v>10</v>
      </c>
      <c r="H17386" s="5">
        <v>29.99</v>
      </c>
      <c r="I17386" s="5">
        <v>299.89999999999998</v>
      </c>
      <c r="J17386" s="5">
        <v>299.89999999999998</v>
      </c>
      <c r="K17386" s="3" t="str" cm="1">
        <f t="array" ref="K17386">_xlfn.LET(_xlpm.d,UPPER(TRIM(CLEAN(SUBSTITUTE(F17386,CHAR(160),"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87" spans="1:11" hidden="1" x14ac:dyDescent="0.25">
      <c r="A17387" s="11" t="s">
        <v>5915</v>
      </c>
      <c r="G17387" s="6">
        <v>10</v>
      </c>
      <c r="I17387" s="8">
        <f>I17386</f>
        <v>299.89999999999998</v>
      </c>
      <c r="K17387" s="3" t="str" cm="1">
        <f t="array" ref="K17387">_xlfn.LET(_xlpm.d,UPPER(TRIM(CLEAN(SUBSTITUTE(F17387,CHAR(160),"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88" spans="1:11" hidden="1" x14ac:dyDescent="0.25">
      <c r="A17388" s="10" t="s">
        <v>5916</v>
      </c>
      <c r="K17388" s="3" t="str" cm="1">
        <f t="array" ref="K17388">_xlfn.LET(_xlpm.d,UPPER(TRIM(CLEAN(SUBSTITUTE(F17388,CHAR(160),"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89" spans="1:11" hidden="1" x14ac:dyDescent="0.25">
      <c r="B17389" s="20">
        <v>45792</v>
      </c>
      <c r="C17389" s="2" t="s">
        <v>1</v>
      </c>
      <c r="D17389" s="2" t="s">
        <v>2452</v>
      </c>
      <c r="E17389" s="2" t="s">
        <v>746</v>
      </c>
      <c r="F17389" s="2" t="s">
        <v>5917</v>
      </c>
      <c r="G17389" s="5">
        <v>10</v>
      </c>
      <c r="H17389" s="5">
        <v>29.99</v>
      </c>
      <c r="I17389" s="5">
        <v>299.89999999999998</v>
      </c>
      <c r="J17389" s="5">
        <v>299.89999999999998</v>
      </c>
      <c r="K17389" s="3" t="str" cm="1">
        <f t="array" ref="K17389">_xlfn.LET(_xlpm.d,UPPER(TRIM(CLEAN(SUBSTITUTE(F17389,CHAR(160),"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90" spans="1:11" hidden="1" x14ac:dyDescent="0.25">
      <c r="A17390" s="11" t="s">
        <v>5918</v>
      </c>
      <c r="G17390" s="6">
        <v>10</v>
      </c>
      <c r="I17390" s="8">
        <f>I17389</f>
        <v>299.89999999999998</v>
      </c>
      <c r="K17390" s="3" t="str" cm="1">
        <f t="array" ref="K17390">_xlfn.LET(_xlpm.d,UPPER(TRIM(CLEAN(SUBSTITUTE(F17390,CHAR(160),"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91" spans="1:11" hidden="1" x14ac:dyDescent="0.25">
      <c r="A17391" s="10" t="s">
        <v>5919</v>
      </c>
      <c r="K17391" s="3" t="str" cm="1">
        <f t="array" ref="K17391">_xlfn.LET(_xlpm.d,UPPER(TRIM(CLEAN(SUBSTITUTE(F17391,CHAR(160),"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92" spans="1:11" hidden="1" x14ac:dyDescent="0.25">
      <c r="B17392" s="20">
        <v>45673</v>
      </c>
      <c r="C17392" s="2" t="s">
        <v>1</v>
      </c>
      <c r="D17392" s="2" t="s">
        <v>1624</v>
      </c>
      <c r="E17392" s="2" t="s">
        <v>746</v>
      </c>
      <c r="F17392" s="2" t="s">
        <v>5920</v>
      </c>
      <c r="G17392" s="5">
        <v>10</v>
      </c>
      <c r="H17392" s="5">
        <v>29.99</v>
      </c>
      <c r="I17392" s="5">
        <v>299.89999999999998</v>
      </c>
      <c r="J17392" s="5">
        <v>299.89999999999998</v>
      </c>
      <c r="K17392" s="3" t="str" cm="1">
        <f t="array" ref="K17392">_xlfn.LET(_xlpm.d,UPPER(TRIM(CLEAN(SUBSTITUTE(F17392,CHAR(160),"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93" spans="1:11" hidden="1" x14ac:dyDescent="0.25">
      <c r="A17393" s="11" t="s">
        <v>5921</v>
      </c>
      <c r="G17393" s="6">
        <v>10</v>
      </c>
      <c r="I17393" s="8">
        <f>I17392</f>
        <v>299.89999999999998</v>
      </c>
      <c r="K17393" s="3" t="str" cm="1">
        <f t="array" ref="K17393">_xlfn.LET(_xlpm.d,UPPER(TRIM(CLEAN(SUBSTITUTE(F17393,CHAR(160),"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94" spans="1:11" hidden="1" x14ac:dyDescent="0.25">
      <c r="A17394" s="10" t="s">
        <v>5922</v>
      </c>
      <c r="K17394" s="3" t="str" cm="1">
        <f t="array" ref="K17394">_xlfn.LET(_xlpm.d,UPPER(TRIM(CLEAN(SUBSTITUTE(F17394,CHAR(160),"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95" spans="1:11" hidden="1" x14ac:dyDescent="0.25">
      <c r="B17395" s="20">
        <v>45673</v>
      </c>
      <c r="C17395" s="2" t="s">
        <v>1</v>
      </c>
      <c r="D17395" s="2" t="s">
        <v>1624</v>
      </c>
      <c r="E17395" s="2" t="s">
        <v>746</v>
      </c>
      <c r="F17395" s="2" t="s">
        <v>5923</v>
      </c>
      <c r="G17395" s="5">
        <v>10</v>
      </c>
      <c r="H17395" s="5">
        <v>29.99</v>
      </c>
      <c r="I17395" s="5">
        <v>299.89999999999998</v>
      </c>
      <c r="J17395" s="5">
        <v>299.89999999999998</v>
      </c>
      <c r="K17395" s="3" t="str" cm="1">
        <f t="array" ref="K17395">_xlfn.LET(_xlpm.d,UPPER(TRIM(CLEAN(SUBSTITUTE(F17395,CHAR(160),"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96" spans="1:11" hidden="1" x14ac:dyDescent="0.25">
      <c r="A17396" s="11" t="s">
        <v>5924</v>
      </c>
      <c r="G17396" s="6">
        <v>10</v>
      </c>
      <c r="I17396" s="8">
        <f>I17395</f>
        <v>299.89999999999998</v>
      </c>
      <c r="K17396" s="3" t="str" cm="1">
        <f t="array" ref="K17396">_xlfn.LET(_xlpm.d,UPPER(TRIM(CLEAN(SUBSTITUTE(F17396,CHAR(160),"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97" spans="1:11" hidden="1" x14ac:dyDescent="0.25">
      <c r="A17397" s="10" t="s">
        <v>5925</v>
      </c>
      <c r="K17397" s="3" t="str" cm="1">
        <f t="array" ref="K17397">_xlfn.LET(_xlpm.d,UPPER(TRIM(CLEAN(SUBSTITUTE(F17397,CHAR(160),"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398" spans="1:11" hidden="1" x14ac:dyDescent="0.25">
      <c r="B17398" s="20">
        <v>45673</v>
      </c>
      <c r="C17398" s="2" t="s">
        <v>1</v>
      </c>
      <c r="D17398" s="2" t="s">
        <v>1624</v>
      </c>
      <c r="E17398" s="2" t="s">
        <v>746</v>
      </c>
      <c r="F17398" s="2" t="s">
        <v>5926</v>
      </c>
      <c r="G17398" s="5">
        <v>10</v>
      </c>
      <c r="H17398" s="5">
        <v>29.99</v>
      </c>
      <c r="I17398" s="5">
        <v>299.89999999999998</v>
      </c>
      <c r="J17398" s="5">
        <v>299.89999999999998</v>
      </c>
      <c r="K17398" s="3" t="str" cm="1">
        <f t="array" ref="K17398">_xlfn.LET(_xlpm.d,UPPER(TRIM(CLEAN(SUBSTITUTE(F17398,CHAR(160),"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399" spans="1:11" hidden="1" x14ac:dyDescent="0.25">
      <c r="B17399" s="20">
        <v>45792</v>
      </c>
      <c r="C17399" s="2" t="s">
        <v>1</v>
      </c>
      <c r="D17399" s="2" t="s">
        <v>2452</v>
      </c>
      <c r="E17399" s="2" t="s">
        <v>746</v>
      </c>
      <c r="F17399" s="2" t="s">
        <v>5926</v>
      </c>
      <c r="G17399" s="5">
        <v>10</v>
      </c>
      <c r="H17399" s="5">
        <v>29.99</v>
      </c>
      <c r="I17399" s="5">
        <v>299.89999999999998</v>
      </c>
      <c r="J17399" s="5">
        <v>599.79999999999995</v>
      </c>
      <c r="K17399" s="3" t="str" cm="1">
        <f t="array" ref="K17399">_xlfn.LET(_xlpm.d,UPPER(TRIM(CLEAN(SUBSTITUTE(F17399,CHAR(160),"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00" spans="1:11" hidden="1" x14ac:dyDescent="0.25">
      <c r="A17400" s="11" t="s">
        <v>5927</v>
      </c>
      <c r="G17400" s="6">
        <v>20</v>
      </c>
      <c r="I17400" s="8">
        <f>I17398+I17399</f>
        <v>599.79999999999995</v>
      </c>
      <c r="K17400" s="3" t="str" cm="1">
        <f t="array" ref="K17400">_xlfn.LET(_xlpm.d,UPPER(TRIM(CLEAN(SUBSTITUTE(F17400,CHAR(160),"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01" spans="1:11" hidden="1" x14ac:dyDescent="0.25">
      <c r="A17401" s="10" t="s">
        <v>5928</v>
      </c>
      <c r="K17401" s="3" t="str" cm="1">
        <f t="array" ref="K17401">_xlfn.LET(_xlpm.d,UPPER(TRIM(CLEAN(SUBSTITUTE(F17401,CHAR(160),"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02" spans="1:11" hidden="1" x14ac:dyDescent="0.25">
      <c r="B17402" s="20">
        <v>45673</v>
      </c>
      <c r="C17402" s="2" t="s">
        <v>1</v>
      </c>
      <c r="D17402" s="2" t="s">
        <v>1624</v>
      </c>
      <c r="E17402" s="2" t="s">
        <v>746</v>
      </c>
      <c r="F17402" s="2" t="s">
        <v>5929</v>
      </c>
      <c r="G17402" s="5">
        <v>10</v>
      </c>
      <c r="H17402" s="5">
        <v>29.99</v>
      </c>
      <c r="I17402" s="5">
        <v>299.89999999999998</v>
      </c>
      <c r="J17402" s="5">
        <v>299.89999999999998</v>
      </c>
      <c r="K17402" s="3" t="str" cm="1">
        <f t="array" ref="K17402">_xlfn.LET(_xlpm.d,UPPER(TRIM(CLEAN(SUBSTITUTE(F17402,CHAR(160),"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03" spans="1:11" hidden="1" x14ac:dyDescent="0.25">
      <c r="A17403" s="11" t="s">
        <v>5930</v>
      </c>
      <c r="G17403" s="6">
        <v>10</v>
      </c>
      <c r="I17403" s="8">
        <f>I17402</f>
        <v>299.89999999999998</v>
      </c>
      <c r="K17403" s="3" t="str" cm="1">
        <f t="array" ref="K17403">_xlfn.LET(_xlpm.d,UPPER(TRIM(CLEAN(SUBSTITUTE(F17403,CHAR(160),"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04" spans="1:11" hidden="1" x14ac:dyDescent="0.25">
      <c r="A17404" s="10" t="s">
        <v>5931</v>
      </c>
      <c r="K17404" s="3" t="str" cm="1">
        <f t="array" ref="K17404">_xlfn.LET(_xlpm.d,UPPER(TRIM(CLEAN(SUBSTITUTE(F17404,CHAR(160),"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05" spans="1:11" hidden="1" x14ac:dyDescent="0.25">
      <c r="B17405" s="20">
        <v>45792</v>
      </c>
      <c r="C17405" s="2" t="s">
        <v>1</v>
      </c>
      <c r="D17405" s="2" t="s">
        <v>2452</v>
      </c>
      <c r="E17405" s="2" t="s">
        <v>746</v>
      </c>
      <c r="F17405" s="2" t="s">
        <v>5932</v>
      </c>
      <c r="G17405" s="5">
        <v>10</v>
      </c>
      <c r="H17405" s="5">
        <v>29.99</v>
      </c>
      <c r="I17405" s="5">
        <v>299.89999999999998</v>
      </c>
      <c r="J17405" s="5">
        <v>299.89999999999998</v>
      </c>
      <c r="K17405" s="3" t="str" cm="1">
        <f t="array" ref="K17405">_xlfn.LET(_xlpm.d,UPPER(TRIM(CLEAN(SUBSTITUTE(F17405,CHAR(160),"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06" spans="1:11" hidden="1" x14ac:dyDescent="0.25">
      <c r="A17406" s="11" t="s">
        <v>5933</v>
      </c>
      <c r="G17406" s="6">
        <v>10</v>
      </c>
      <c r="I17406" s="8">
        <f>I17405</f>
        <v>299.89999999999998</v>
      </c>
      <c r="K17406" s="3" t="str" cm="1">
        <f t="array" ref="K17406">_xlfn.LET(_xlpm.d,UPPER(TRIM(CLEAN(SUBSTITUTE(F17406,CHAR(160),"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07" spans="1:11" hidden="1" x14ac:dyDescent="0.25">
      <c r="A17407" s="10" t="s">
        <v>5934</v>
      </c>
      <c r="K17407" s="3" t="str" cm="1">
        <f t="array" ref="K17407">_xlfn.LET(_xlpm.d,UPPER(TRIM(CLEAN(SUBSTITUTE(F17407,CHAR(160),"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08" spans="1:11" hidden="1" x14ac:dyDescent="0.25">
      <c r="B17408" s="20">
        <v>45667</v>
      </c>
      <c r="C17408" s="2" t="s">
        <v>1</v>
      </c>
      <c r="D17408" s="2" t="s">
        <v>5901</v>
      </c>
      <c r="E17408" s="2" t="s">
        <v>746</v>
      </c>
      <c r="F17408" s="2" t="s">
        <v>5935</v>
      </c>
      <c r="G17408" s="5">
        <v>10</v>
      </c>
      <c r="H17408" s="5">
        <v>29.99</v>
      </c>
      <c r="I17408" s="5">
        <v>299.89999999999998</v>
      </c>
      <c r="J17408" s="5">
        <v>299.89999999999998</v>
      </c>
      <c r="K17408" s="3" t="str" cm="1">
        <f t="array" ref="K17408">_xlfn.LET(_xlpm.d,UPPER(TRIM(CLEAN(SUBSTITUTE(F17408,CHAR(160),"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09" spans="1:11" hidden="1" x14ac:dyDescent="0.25">
      <c r="A17409" s="11" t="s">
        <v>5936</v>
      </c>
      <c r="G17409" s="6">
        <v>10</v>
      </c>
      <c r="I17409" s="8">
        <f>I17408</f>
        <v>299.89999999999998</v>
      </c>
      <c r="K17409" s="3" t="str" cm="1">
        <f t="array" ref="K17409">_xlfn.LET(_xlpm.d,UPPER(TRIM(CLEAN(SUBSTITUTE(F17409,CHAR(160),"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10" spans="1:11" hidden="1" x14ac:dyDescent="0.25">
      <c r="A17410" s="10" t="s">
        <v>5937</v>
      </c>
      <c r="K17410" s="3" t="str" cm="1">
        <f t="array" ref="K17410">_xlfn.LET(_xlpm.d,UPPER(TRIM(CLEAN(SUBSTITUTE(F17410,CHAR(160),"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11" spans="1:11" hidden="1" x14ac:dyDescent="0.25">
      <c r="B17411" s="20">
        <v>45792</v>
      </c>
      <c r="C17411" s="2" t="s">
        <v>1</v>
      </c>
      <c r="D17411" s="2" t="s">
        <v>2452</v>
      </c>
      <c r="E17411" s="2" t="s">
        <v>746</v>
      </c>
      <c r="F17411" s="2" t="s">
        <v>5938</v>
      </c>
      <c r="G17411" s="5">
        <v>8</v>
      </c>
      <c r="H17411" s="5">
        <v>29.99</v>
      </c>
      <c r="I17411" s="5">
        <v>239.92</v>
      </c>
      <c r="J17411" s="5">
        <v>239.92</v>
      </c>
      <c r="K17411" s="3" t="str" cm="1">
        <f t="array" ref="K17411">_xlfn.LET(_xlpm.d,UPPER(TRIM(CLEAN(SUBSTITUTE(F17411,CHAR(160),"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12" spans="1:11" hidden="1" x14ac:dyDescent="0.25">
      <c r="A17412" s="11" t="s">
        <v>5939</v>
      </c>
      <c r="G17412" s="6">
        <v>8</v>
      </c>
      <c r="I17412" s="8">
        <f>I17411</f>
        <v>239.92</v>
      </c>
      <c r="K17412" s="3" t="str" cm="1">
        <f t="array" ref="K17412">_xlfn.LET(_xlpm.d,UPPER(TRIM(CLEAN(SUBSTITUTE(F17412,CHAR(160),"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13" spans="1:11" hidden="1" x14ac:dyDescent="0.25">
      <c r="A17413" s="10" t="s">
        <v>5940</v>
      </c>
      <c r="K17413" s="3" t="str" cm="1">
        <f t="array" ref="K17413">_xlfn.LET(_xlpm.d,UPPER(TRIM(CLEAN(SUBSTITUTE(F17413,CHAR(160),"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14" spans="1:11" hidden="1" x14ac:dyDescent="0.25">
      <c r="B17414" s="20">
        <v>45667</v>
      </c>
      <c r="C17414" s="2" t="s">
        <v>1</v>
      </c>
      <c r="D17414" s="2" t="s">
        <v>5901</v>
      </c>
      <c r="E17414" s="2" t="s">
        <v>746</v>
      </c>
      <c r="F17414" s="2" t="s">
        <v>5941</v>
      </c>
      <c r="G17414" s="5">
        <v>10</v>
      </c>
      <c r="H17414" s="5">
        <v>29.99</v>
      </c>
      <c r="I17414" s="5">
        <v>299.89999999999998</v>
      </c>
      <c r="J17414" s="5">
        <v>299.89999999999998</v>
      </c>
      <c r="K17414" s="3" t="str" cm="1">
        <f t="array" ref="K17414">_xlfn.LET(_xlpm.d,UPPER(TRIM(CLEAN(SUBSTITUTE(F17414,CHAR(160),"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15" spans="1:11" hidden="1" x14ac:dyDescent="0.25">
      <c r="A17415" s="11" t="s">
        <v>5942</v>
      </c>
      <c r="G17415" s="6">
        <v>10</v>
      </c>
      <c r="I17415" s="8">
        <f>I17414</f>
        <v>299.89999999999998</v>
      </c>
      <c r="K17415" s="3" t="str" cm="1">
        <f t="array" ref="K17415">_xlfn.LET(_xlpm.d,UPPER(TRIM(CLEAN(SUBSTITUTE(F17415,CHAR(160),"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16" spans="1:11" hidden="1" x14ac:dyDescent="0.25">
      <c r="A17416" s="10" t="s">
        <v>5943</v>
      </c>
      <c r="K17416" s="3" t="str" cm="1">
        <f t="array" ref="K17416">_xlfn.LET(_xlpm.d,UPPER(TRIM(CLEAN(SUBSTITUTE(F17416,CHAR(160),"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17" spans="1:11" hidden="1" x14ac:dyDescent="0.25">
      <c r="B17417" s="20">
        <v>45673</v>
      </c>
      <c r="C17417" s="2" t="s">
        <v>1</v>
      </c>
      <c r="D17417" s="2" t="s">
        <v>1624</v>
      </c>
      <c r="E17417" s="2" t="s">
        <v>746</v>
      </c>
      <c r="F17417" s="2" t="s">
        <v>5944</v>
      </c>
      <c r="G17417" s="5">
        <v>15</v>
      </c>
      <c r="H17417" s="5">
        <v>29.99</v>
      </c>
      <c r="I17417" s="5">
        <v>449.85</v>
      </c>
      <c r="J17417" s="5">
        <v>449.85</v>
      </c>
      <c r="K17417" s="3" t="str" cm="1">
        <f t="array" ref="K17417">_xlfn.LET(_xlpm.d,UPPER(TRIM(CLEAN(SUBSTITUTE(F17417,CHAR(160),"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18" spans="1:11" hidden="1" x14ac:dyDescent="0.25">
      <c r="A17418" s="11" t="s">
        <v>5945</v>
      </c>
      <c r="G17418" s="6">
        <v>15</v>
      </c>
      <c r="I17418" s="8">
        <f>I17417</f>
        <v>449.85</v>
      </c>
      <c r="K17418" s="3" t="str" cm="1">
        <f t="array" ref="K17418">_xlfn.LET(_xlpm.d,UPPER(TRIM(CLEAN(SUBSTITUTE(F17418,CHAR(160),"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19" spans="1:11" hidden="1" x14ac:dyDescent="0.25">
      <c r="A17419" s="10" t="s">
        <v>5946</v>
      </c>
      <c r="K17419" s="3" t="str" cm="1">
        <f t="array" ref="K17419">_xlfn.LET(_xlpm.d,UPPER(TRIM(CLEAN(SUBSTITUTE(F17419,CHAR(160),"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20" spans="1:11" hidden="1" x14ac:dyDescent="0.25">
      <c r="B17420" s="20">
        <v>45881</v>
      </c>
      <c r="C17420" s="2" t="s">
        <v>1</v>
      </c>
      <c r="D17420" s="2" t="s">
        <v>1246</v>
      </c>
      <c r="E17420" s="2" t="s">
        <v>800</v>
      </c>
      <c r="F17420" s="2" t="s">
        <v>5947</v>
      </c>
      <c r="G17420" s="5">
        <v>18</v>
      </c>
      <c r="H17420" s="5">
        <v>32.4</v>
      </c>
      <c r="I17420" s="5">
        <v>583.20000000000005</v>
      </c>
      <c r="J17420" s="5">
        <v>583.20000000000005</v>
      </c>
      <c r="K17420" s="3" t="str" cm="1">
        <f t="array" ref="K17420">_xlfn.LET(_xlpm.d,UPPER(TRIM(CLEAN(SUBSTITUTE(F17420,CHAR(160),"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21" spans="1:11" hidden="1" x14ac:dyDescent="0.25">
      <c r="B17421" s="20">
        <v>45891</v>
      </c>
      <c r="C17421" s="2" t="s">
        <v>1</v>
      </c>
      <c r="D17421" s="2" t="s">
        <v>1248</v>
      </c>
      <c r="E17421" s="2" t="s">
        <v>800</v>
      </c>
      <c r="F17421" s="2" t="s">
        <v>5947</v>
      </c>
      <c r="G17421" s="5">
        <v>22</v>
      </c>
      <c r="H17421" s="5">
        <v>34.4</v>
      </c>
      <c r="I17421" s="5">
        <v>756.8</v>
      </c>
      <c r="J17421" s="5">
        <v>1340</v>
      </c>
      <c r="K17421" s="3" t="str" cm="1">
        <f t="array" ref="K17421">_xlfn.LET(_xlpm.d,UPPER(TRIM(CLEAN(SUBSTITUTE(F17421,CHAR(160),"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22" spans="1:11" hidden="1" x14ac:dyDescent="0.25">
      <c r="B17422" s="20">
        <v>45905</v>
      </c>
      <c r="C17422" s="2" t="s">
        <v>1</v>
      </c>
      <c r="D17422" s="2" t="s">
        <v>1250</v>
      </c>
      <c r="E17422" s="2" t="s">
        <v>800</v>
      </c>
      <c r="F17422" s="2" t="s">
        <v>5947</v>
      </c>
      <c r="G17422" s="5">
        <v>40</v>
      </c>
      <c r="H17422" s="5">
        <v>34.4</v>
      </c>
      <c r="I17422" s="5">
        <v>1376</v>
      </c>
      <c r="J17422" s="5">
        <v>2716</v>
      </c>
      <c r="K17422" s="3" t="str" cm="1">
        <f t="array" ref="K17422">_xlfn.LET(_xlpm.d,UPPER(TRIM(CLEAN(SUBSTITUTE(F17422,CHAR(160),"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23" spans="1:11" hidden="1" x14ac:dyDescent="0.25">
      <c r="B17423" s="20">
        <v>45954</v>
      </c>
      <c r="C17423" s="2" t="s">
        <v>1</v>
      </c>
      <c r="D17423" s="2" t="s">
        <v>1251</v>
      </c>
      <c r="E17423" s="2" t="s">
        <v>800</v>
      </c>
      <c r="F17423" s="2" t="s">
        <v>5947</v>
      </c>
      <c r="G17423" s="5">
        <v>6</v>
      </c>
      <c r="H17423" s="5">
        <v>34.4</v>
      </c>
      <c r="I17423" s="5">
        <v>206.4</v>
      </c>
      <c r="J17423" s="5">
        <v>2922.4</v>
      </c>
      <c r="K17423" s="3" t="str" cm="1">
        <f t="array" ref="K17423">_xlfn.LET(_xlpm.d,UPPER(TRIM(CLEAN(SUBSTITUTE(F17423,CHAR(160),"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24" spans="1:11" hidden="1" x14ac:dyDescent="0.25">
      <c r="B17424" s="20">
        <v>45968</v>
      </c>
      <c r="C17424" s="2" t="s">
        <v>1</v>
      </c>
      <c r="D17424" s="2" t="s">
        <v>1252</v>
      </c>
      <c r="E17424" s="2" t="s">
        <v>800</v>
      </c>
      <c r="F17424" s="2" t="s">
        <v>5947</v>
      </c>
      <c r="G17424" s="5">
        <v>9</v>
      </c>
      <c r="H17424" s="5">
        <v>34.4</v>
      </c>
      <c r="I17424" s="5">
        <v>309.60000000000002</v>
      </c>
      <c r="J17424" s="5">
        <v>3232</v>
      </c>
      <c r="K17424" s="3" t="str" cm="1">
        <f t="array" ref="K17424">_xlfn.LET(_xlpm.d,UPPER(TRIM(CLEAN(SUBSTITUTE(F17424,CHAR(160),"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25" spans="1:11" hidden="1" x14ac:dyDescent="0.25">
      <c r="B17425" s="20">
        <v>46003</v>
      </c>
      <c r="C17425" s="2" t="s">
        <v>1</v>
      </c>
      <c r="D17425" s="2" t="s">
        <v>1253</v>
      </c>
      <c r="E17425" s="2" t="s">
        <v>800</v>
      </c>
      <c r="F17425" s="2" t="s">
        <v>5947</v>
      </c>
      <c r="G17425" s="5">
        <v>14</v>
      </c>
      <c r="H17425" s="5">
        <v>34.4</v>
      </c>
      <c r="I17425" s="5">
        <v>481.6</v>
      </c>
      <c r="J17425" s="5">
        <v>3713.6</v>
      </c>
      <c r="K17425" s="3" t="str" cm="1">
        <f t="array" ref="K17425">_xlfn.LET(_xlpm.d,UPPER(TRIM(CLEAN(SUBSTITUTE(F17425,CHAR(160),"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26" spans="1:11" hidden="1" x14ac:dyDescent="0.25">
      <c r="B17426" s="20">
        <v>46038</v>
      </c>
      <c r="C17426" s="2" t="s">
        <v>1</v>
      </c>
      <c r="D17426" s="2" t="s">
        <v>1254</v>
      </c>
      <c r="E17426" s="2" t="s">
        <v>800</v>
      </c>
      <c r="F17426" s="2" t="s">
        <v>5947</v>
      </c>
      <c r="G17426" s="5">
        <v>41</v>
      </c>
      <c r="H17426" s="5">
        <v>34.4</v>
      </c>
      <c r="I17426" s="5">
        <v>1410.4</v>
      </c>
      <c r="J17426" s="5">
        <v>5124</v>
      </c>
      <c r="K17426" s="3" t="str" cm="1">
        <f t="array" ref="K17426">_xlfn.LET(_xlpm.d,UPPER(TRIM(CLEAN(SUBSTITUTE(F17426,CHAR(160),"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27" spans="1:11" hidden="1" x14ac:dyDescent="0.25">
      <c r="B17427" s="20">
        <v>46066</v>
      </c>
      <c r="C17427" s="2" t="s">
        <v>1</v>
      </c>
      <c r="D17427" s="2" t="s">
        <v>3684</v>
      </c>
      <c r="E17427" s="2" t="s">
        <v>800</v>
      </c>
      <c r="F17427" s="2" t="s">
        <v>5947</v>
      </c>
      <c r="G17427" s="5">
        <v>32</v>
      </c>
      <c r="H17427" s="5">
        <v>34.4</v>
      </c>
      <c r="I17427" s="5">
        <v>1100.8</v>
      </c>
      <c r="J17427" s="5">
        <v>6224.8</v>
      </c>
      <c r="K17427" s="3" t="str" cm="1">
        <f t="array" ref="K17427">_xlfn.LET(_xlpm.d,UPPER(TRIM(CLEAN(SUBSTITUTE(F17427,CHAR(160),"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28" spans="1:11" hidden="1" x14ac:dyDescent="0.25">
      <c r="B17428" s="20">
        <v>46087</v>
      </c>
      <c r="C17428" s="2" t="s">
        <v>1</v>
      </c>
      <c r="D17428" s="2" t="s">
        <v>1255</v>
      </c>
      <c r="E17428" s="2" t="s">
        <v>800</v>
      </c>
      <c r="F17428" s="2" t="s">
        <v>5947</v>
      </c>
      <c r="G17428" s="5">
        <v>10</v>
      </c>
      <c r="H17428" s="5">
        <v>34.4</v>
      </c>
      <c r="I17428" s="5">
        <v>344</v>
      </c>
      <c r="J17428" s="5">
        <v>6568.8</v>
      </c>
      <c r="K17428" s="3" t="str" cm="1">
        <f t="array" ref="K17428">_xlfn.LET(_xlpm.d,UPPER(TRIM(CLEAN(SUBSTITUTE(F17428,CHAR(160),"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29" spans="1:11" hidden="1" x14ac:dyDescent="0.25">
      <c r="A17429" s="11" t="s">
        <v>5948</v>
      </c>
      <c r="G17429" s="6">
        <v>192</v>
      </c>
      <c r="I17429" s="7">
        <f>I17420+I17421+I17422+I17423+I17424+I17425+I17426+I17427+I17428</f>
        <v>6568.8</v>
      </c>
      <c r="K17429" s="3" t="str" cm="1">
        <f t="array" ref="K17429">_xlfn.LET(_xlpm.d,UPPER(TRIM(CLEAN(SUBSTITUTE(F17429,CHAR(160),"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30" spans="1:11" hidden="1" x14ac:dyDescent="0.25">
      <c r="A17430" s="10" t="s">
        <v>5949</v>
      </c>
      <c r="K17430" s="3" t="str" cm="1">
        <f t="array" ref="K17430">_xlfn.LET(_xlpm.d,UPPER(TRIM(CLEAN(SUBSTITUTE(F17430,CHAR(160),"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31" spans="1:11" hidden="1" x14ac:dyDescent="0.25">
      <c r="B17431" s="20">
        <v>45673</v>
      </c>
      <c r="C17431" s="2" t="s">
        <v>1</v>
      </c>
      <c r="D17431" s="2" t="s">
        <v>1624</v>
      </c>
      <c r="E17431" s="2" t="s">
        <v>746</v>
      </c>
      <c r="F17431" s="2" t="s">
        <v>5950</v>
      </c>
      <c r="G17431" s="5">
        <v>15</v>
      </c>
      <c r="H17431" s="5">
        <v>29.99</v>
      </c>
      <c r="I17431" s="5">
        <v>449.85</v>
      </c>
      <c r="J17431" s="5">
        <v>449.85</v>
      </c>
      <c r="K17431" s="3" t="str" cm="1">
        <f t="array" ref="K17431">_xlfn.LET(_xlpm.d,UPPER(TRIM(CLEAN(SUBSTITUTE(F17431,CHAR(160),"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32" spans="1:11" hidden="1" x14ac:dyDescent="0.25">
      <c r="B17432" s="20">
        <v>45679</v>
      </c>
      <c r="C17432" s="2" t="s">
        <v>1</v>
      </c>
      <c r="D17432" s="2" t="s">
        <v>2533</v>
      </c>
      <c r="E17432" s="2" t="s">
        <v>749</v>
      </c>
      <c r="F17432" s="2" t="s">
        <v>5889</v>
      </c>
      <c r="G17432" s="5">
        <v>8</v>
      </c>
      <c r="H17432" s="5">
        <v>29.99</v>
      </c>
      <c r="I17432" s="5">
        <v>239.92</v>
      </c>
      <c r="J17432" s="5">
        <v>689.77</v>
      </c>
      <c r="K17432" s="3" t="str" cm="1">
        <f t="array" ref="K17432">_xlfn.LET(_xlpm.d,UPPER(TRIM(CLEAN(SUBSTITUTE(F17432,CHAR(160),"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33" spans="1:11" hidden="1" x14ac:dyDescent="0.25">
      <c r="A17433" s="11" t="s">
        <v>5951</v>
      </c>
      <c r="G17433" s="6">
        <v>23</v>
      </c>
      <c r="I17433" s="8">
        <f>I17431+I17432</f>
        <v>689.77</v>
      </c>
      <c r="K17433" s="3" t="str" cm="1">
        <f t="array" ref="K17433">_xlfn.LET(_xlpm.d,UPPER(TRIM(CLEAN(SUBSTITUTE(F17433,CHAR(160),"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34" spans="1:11" hidden="1" x14ac:dyDescent="0.25">
      <c r="A17434" s="10" t="s">
        <v>5952</v>
      </c>
      <c r="K17434" s="3" t="str" cm="1">
        <f t="array" ref="K17434">_xlfn.LET(_xlpm.d,UPPER(TRIM(CLEAN(SUBSTITUTE(F17434,CHAR(160),"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35" spans="1:11" hidden="1" x14ac:dyDescent="0.25">
      <c r="B17435" s="20">
        <v>45673</v>
      </c>
      <c r="C17435" s="2" t="s">
        <v>1</v>
      </c>
      <c r="D17435" s="2" t="s">
        <v>1624</v>
      </c>
      <c r="E17435" s="2" t="s">
        <v>746</v>
      </c>
      <c r="F17435" s="2" t="s">
        <v>5953</v>
      </c>
      <c r="G17435" s="5">
        <v>10</v>
      </c>
      <c r="H17435" s="5">
        <v>29.99</v>
      </c>
      <c r="I17435" s="5">
        <v>299.89999999999998</v>
      </c>
      <c r="J17435" s="5">
        <v>299.89999999999998</v>
      </c>
      <c r="K17435" s="3" t="str" cm="1">
        <f t="array" ref="K17435">_xlfn.LET(_xlpm.d,UPPER(TRIM(CLEAN(SUBSTITUTE(F17435,CHAR(160),"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36" spans="1:11" hidden="1" x14ac:dyDescent="0.25">
      <c r="A17436" s="11" t="s">
        <v>5954</v>
      </c>
      <c r="G17436" s="6">
        <v>10</v>
      </c>
      <c r="I17436" s="8">
        <f>I17435</f>
        <v>299.89999999999998</v>
      </c>
      <c r="K17436" s="3" t="str" cm="1">
        <f t="array" ref="K17436">_xlfn.LET(_xlpm.d,UPPER(TRIM(CLEAN(SUBSTITUTE(F17436,CHAR(160),"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37" spans="1:11" hidden="1" x14ac:dyDescent="0.25">
      <c r="A17437" s="10" t="s">
        <v>5955</v>
      </c>
      <c r="K17437" s="3" t="str" cm="1">
        <f t="array" ref="K17437">_xlfn.LET(_xlpm.d,UPPER(TRIM(CLEAN(SUBSTITUTE(F17437,CHAR(160),"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38" spans="1:11" hidden="1" x14ac:dyDescent="0.25">
      <c r="B17438" s="20">
        <v>45792</v>
      </c>
      <c r="C17438" s="2" t="s">
        <v>1</v>
      </c>
      <c r="D17438" s="2" t="s">
        <v>2452</v>
      </c>
      <c r="E17438" s="2" t="s">
        <v>746</v>
      </c>
      <c r="F17438" s="2" t="s">
        <v>5956</v>
      </c>
      <c r="G17438" s="5">
        <v>10</v>
      </c>
      <c r="H17438" s="5">
        <v>29.99</v>
      </c>
      <c r="I17438" s="5">
        <v>299.89999999999998</v>
      </c>
      <c r="J17438" s="5">
        <v>299.89999999999998</v>
      </c>
      <c r="K17438" s="3" t="str" cm="1">
        <f t="array" ref="K17438">_xlfn.LET(_xlpm.d,UPPER(TRIM(CLEAN(SUBSTITUTE(F17438,CHAR(160),"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39" spans="1:11" hidden="1" x14ac:dyDescent="0.25">
      <c r="A17439" s="11" t="s">
        <v>5957</v>
      </c>
      <c r="G17439" s="6">
        <v>10</v>
      </c>
      <c r="I17439" s="8">
        <f>I17438</f>
        <v>299.89999999999998</v>
      </c>
      <c r="K17439" s="3" t="str" cm="1">
        <f t="array" ref="K17439">_xlfn.LET(_xlpm.d,UPPER(TRIM(CLEAN(SUBSTITUTE(F17439,CHAR(160),"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40" spans="1:11" hidden="1" x14ac:dyDescent="0.25">
      <c r="A17440" s="10" t="s">
        <v>5958</v>
      </c>
      <c r="K17440" s="3" t="str" cm="1">
        <f t="array" ref="K17440">_xlfn.LET(_xlpm.d,UPPER(TRIM(CLEAN(SUBSTITUTE(F17440,CHAR(160),"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41" spans="1:11" hidden="1" x14ac:dyDescent="0.25">
      <c r="B17441" s="20">
        <v>45792</v>
      </c>
      <c r="C17441" s="2" t="s">
        <v>1</v>
      </c>
      <c r="D17441" s="2" t="s">
        <v>2452</v>
      </c>
      <c r="E17441" s="2" t="s">
        <v>746</v>
      </c>
      <c r="F17441" s="2" t="s">
        <v>5959</v>
      </c>
      <c r="G17441" s="5">
        <v>12</v>
      </c>
      <c r="H17441" s="5">
        <v>29.99</v>
      </c>
      <c r="I17441" s="5">
        <v>359.88</v>
      </c>
      <c r="J17441" s="5">
        <v>359.88</v>
      </c>
      <c r="K17441" s="3" t="str" cm="1">
        <f t="array" ref="K17441">_xlfn.LET(_xlpm.d,UPPER(TRIM(CLEAN(SUBSTITUTE(F17441,CHAR(160),"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42" spans="1:11" hidden="1" x14ac:dyDescent="0.25">
      <c r="A17442" s="11" t="s">
        <v>5960</v>
      </c>
      <c r="G17442" s="6">
        <v>12</v>
      </c>
      <c r="I17442" s="8">
        <f>I17441</f>
        <v>359.88</v>
      </c>
      <c r="K17442" s="3" t="str" cm="1">
        <f t="array" ref="K17442">_xlfn.LET(_xlpm.d,UPPER(TRIM(CLEAN(SUBSTITUTE(F17442,CHAR(160),"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43" spans="1:11" hidden="1" x14ac:dyDescent="0.25">
      <c r="A17443" s="10" t="s">
        <v>5961</v>
      </c>
      <c r="K17443" s="3" t="str" cm="1">
        <f t="array" ref="K17443">_xlfn.LET(_xlpm.d,UPPER(TRIM(CLEAN(SUBSTITUTE(F17443,CHAR(160),"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44" spans="1:11" hidden="1" x14ac:dyDescent="0.25">
      <c r="B17444" s="20">
        <v>45792</v>
      </c>
      <c r="C17444" s="2" t="s">
        <v>1</v>
      </c>
      <c r="D17444" s="2" t="s">
        <v>2452</v>
      </c>
      <c r="E17444" s="2" t="s">
        <v>746</v>
      </c>
      <c r="F17444" s="2" t="s">
        <v>5962</v>
      </c>
      <c r="G17444" s="5">
        <v>10</v>
      </c>
      <c r="H17444" s="5">
        <v>29.99</v>
      </c>
      <c r="I17444" s="5">
        <v>299.89999999999998</v>
      </c>
      <c r="J17444" s="5">
        <v>299.89999999999998</v>
      </c>
      <c r="K17444" s="3" t="str" cm="1">
        <f t="array" ref="K17444">_xlfn.LET(_xlpm.d,UPPER(TRIM(CLEAN(SUBSTITUTE(F17444,CHAR(160),"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45" spans="1:11" hidden="1" x14ac:dyDescent="0.25">
      <c r="A17445" s="11" t="s">
        <v>5963</v>
      </c>
      <c r="G17445" s="6">
        <v>10</v>
      </c>
      <c r="I17445" s="8">
        <f>I17444</f>
        <v>299.89999999999998</v>
      </c>
      <c r="K17445" s="3" t="str" cm="1">
        <f t="array" ref="K17445">_xlfn.LET(_xlpm.d,UPPER(TRIM(CLEAN(SUBSTITUTE(F17445,CHAR(160),"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46" spans="1:11" hidden="1" x14ac:dyDescent="0.25">
      <c r="A17446" s="10" t="s">
        <v>5964</v>
      </c>
      <c r="K17446" s="3" t="str" cm="1">
        <f t="array" ref="K17446">_xlfn.LET(_xlpm.d,UPPER(TRIM(CLEAN(SUBSTITUTE(F17446,CHAR(160),"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47" spans="1:11" hidden="1" x14ac:dyDescent="0.25">
      <c r="B17447" s="20">
        <v>45673</v>
      </c>
      <c r="C17447" s="2" t="s">
        <v>1</v>
      </c>
      <c r="D17447" s="2" t="s">
        <v>1624</v>
      </c>
      <c r="E17447" s="2" t="s">
        <v>746</v>
      </c>
      <c r="F17447" s="2" t="s">
        <v>5965</v>
      </c>
      <c r="G17447" s="5">
        <v>10</v>
      </c>
      <c r="H17447" s="5">
        <v>29.99</v>
      </c>
      <c r="I17447" s="5">
        <v>299.89999999999998</v>
      </c>
      <c r="J17447" s="5">
        <v>299.89999999999998</v>
      </c>
      <c r="K17447" s="3" t="str" cm="1">
        <f t="array" ref="K17447">_xlfn.LET(_xlpm.d,UPPER(TRIM(CLEAN(SUBSTITUTE(F17447,CHAR(160),"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48" spans="1:11" hidden="1" x14ac:dyDescent="0.25">
      <c r="A17448" s="11" t="s">
        <v>5966</v>
      </c>
      <c r="G17448" s="6">
        <v>10</v>
      </c>
      <c r="I17448" s="8">
        <f>I17447</f>
        <v>299.89999999999998</v>
      </c>
      <c r="K17448" s="3" t="str" cm="1">
        <f t="array" ref="K17448">_xlfn.LET(_xlpm.d,UPPER(TRIM(CLEAN(SUBSTITUTE(F17448,CHAR(160),"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49" spans="1:11" hidden="1" x14ac:dyDescent="0.25">
      <c r="A17449" s="10" t="s">
        <v>5967</v>
      </c>
      <c r="K17449" s="3" t="str" cm="1">
        <f t="array" ref="K17449">_xlfn.LET(_xlpm.d,UPPER(TRIM(CLEAN(SUBSTITUTE(F17449,CHAR(160),"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50" spans="1:11" hidden="1" x14ac:dyDescent="0.25">
      <c r="B17450" s="20">
        <v>45673</v>
      </c>
      <c r="C17450" s="2" t="s">
        <v>1</v>
      </c>
      <c r="D17450" s="2" t="s">
        <v>1624</v>
      </c>
      <c r="E17450" s="2" t="s">
        <v>746</v>
      </c>
      <c r="F17450" s="2" t="s">
        <v>5968</v>
      </c>
      <c r="G17450" s="5">
        <v>10</v>
      </c>
      <c r="H17450" s="5">
        <v>29.99</v>
      </c>
      <c r="I17450" s="5">
        <v>299.89999999999998</v>
      </c>
      <c r="J17450" s="5">
        <v>299.89999999999998</v>
      </c>
      <c r="K17450" s="3" t="str" cm="1">
        <f t="array" ref="K17450">_xlfn.LET(_xlpm.d,UPPER(TRIM(CLEAN(SUBSTITUTE(F17450,CHAR(160),"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51" spans="1:11" hidden="1" x14ac:dyDescent="0.25">
      <c r="A17451" s="11" t="s">
        <v>5969</v>
      </c>
      <c r="G17451" s="6">
        <v>10</v>
      </c>
      <c r="I17451" s="8">
        <f>I17450</f>
        <v>299.89999999999998</v>
      </c>
      <c r="K17451" s="3" t="str" cm="1">
        <f t="array" ref="K17451">_xlfn.LET(_xlpm.d,UPPER(TRIM(CLEAN(SUBSTITUTE(F17451,CHAR(160),"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52" spans="1:11" hidden="1" x14ac:dyDescent="0.25">
      <c r="A17452" s="10" t="s">
        <v>5970</v>
      </c>
      <c r="K17452" s="3" t="str" cm="1">
        <f t="array" ref="K17452">_xlfn.LET(_xlpm.d,UPPER(TRIM(CLEAN(SUBSTITUTE(F17452,CHAR(160),"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53" spans="1:11" hidden="1" x14ac:dyDescent="0.25">
      <c r="B17453" s="20">
        <v>45673</v>
      </c>
      <c r="C17453" s="2" t="s">
        <v>1</v>
      </c>
      <c r="D17453" s="2" t="s">
        <v>1624</v>
      </c>
      <c r="E17453" s="2" t="s">
        <v>746</v>
      </c>
      <c r="F17453" s="2" t="s">
        <v>5971</v>
      </c>
      <c r="G17453" s="5">
        <v>10</v>
      </c>
      <c r="H17453" s="5">
        <v>29.99</v>
      </c>
      <c r="I17453" s="5">
        <v>299.89999999999998</v>
      </c>
      <c r="J17453" s="5">
        <v>299.89999999999998</v>
      </c>
      <c r="K17453" s="3" t="str" cm="1">
        <f t="array" ref="K17453">_xlfn.LET(_xlpm.d,UPPER(TRIM(CLEAN(SUBSTITUTE(F17453,CHAR(160),"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54" spans="1:11" hidden="1" x14ac:dyDescent="0.25">
      <c r="A17454" s="11" t="s">
        <v>5972</v>
      </c>
      <c r="G17454" s="6">
        <v>10</v>
      </c>
      <c r="I17454" s="8">
        <f>I17453</f>
        <v>299.89999999999998</v>
      </c>
      <c r="K17454" s="3" t="str" cm="1">
        <f t="array" ref="K17454">_xlfn.LET(_xlpm.d,UPPER(TRIM(CLEAN(SUBSTITUTE(F17454,CHAR(160),"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55" spans="1:11" hidden="1" x14ac:dyDescent="0.25">
      <c r="A17455" s="10" t="s">
        <v>5973</v>
      </c>
      <c r="K17455" s="3" t="str" cm="1">
        <f t="array" ref="K17455">_xlfn.LET(_xlpm.d,UPPER(TRIM(CLEAN(SUBSTITUTE(F17455,CHAR(160),"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56" spans="1:11" hidden="1" x14ac:dyDescent="0.25">
      <c r="B17456" s="20">
        <v>45673</v>
      </c>
      <c r="C17456" s="2" t="s">
        <v>1</v>
      </c>
      <c r="D17456" s="2" t="s">
        <v>1624</v>
      </c>
      <c r="E17456" s="2" t="s">
        <v>746</v>
      </c>
      <c r="F17456" s="2" t="s">
        <v>5974</v>
      </c>
      <c r="G17456" s="5">
        <v>10</v>
      </c>
      <c r="H17456" s="5">
        <v>29.99</v>
      </c>
      <c r="I17456" s="5">
        <v>299.89999999999998</v>
      </c>
      <c r="J17456" s="5">
        <v>299.89999999999998</v>
      </c>
      <c r="K17456" s="3" t="str" cm="1">
        <f t="array" ref="K17456">_xlfn.LET(_xlpm.d,UPPER(TRIM(CLEAN(SUBSTITUTE(F17456,CHAR(160),"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57" spans="1:11" hidden="1" x14ac:dyDescent="0.25">
      <c r="A17457" s="11" t="s">
        <v>5975</v>
      </c>
      <c r="G17457" s="6">
        <v>10</v>
      </c>
      <c r="I17457" s="8">
        <f>I17456</f>
        <v>299.89999999999998</v>
      </c>
      <c r="K17457" s="3" t="str" cm="1">
        <f t="array" ref="K17457">_xlfn.LET(_xlpm.d,UPPER(TRIM(CLEAN(SUBSTITUTE(F17457,CHAR(160),"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58" spans="1:11" hidden="1" x14ac:dyDescent="0.25">
      <c r="A17458" s="10" t="s">
        <v>5976</v>
      </c>
      <c r="K17458" s="3" t="str" cm="1">
        <f t="array" ref="K17458">_xlfn.LET(_xlpm.d,UPPER(TRIM(CLEAN(SUBSTITUTE(F17458,CHAR(160),"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59" spans="1:11" hidden="1" x14ac:dyDescent="0.25">
      <c r="B17459" s="20">
        <v>45673</v>
      </c>
      <c r="C17459" s="2" t="s">
        <v>1</v>
      </c>
      <c r="D17459" s="2" t="s">
        <v>1624</v>
      </c>
      <c r="E17459" s="2" t="s">
        <v>746</v>
      </c>
      <c r="F17459" s="2" t="s">
        <v>5977</v>
      </c>
      <c r="G17459" s="5">
        <v>10</v>
      </c>
      <c r="H17459" s="5">
        <v>29.99</v>
      </c>
      <c r="I17459" s="5">
        <v>299.89999999999998</v>
      </c>
      <c r="J17459" s="5">
        <v>299.89999999999998</v>
      </c>
      <c r="K17459" s="3" t="str" cm="1">
        <f t="array" ref="K17459">_xlfn.LET(_xlpm.d,UPPER(TRIM(CLEAN(SUBSTITUTE(F17459,CHAR(160),"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60" spans="1:11" hidden="1" x14ac:dyDescent="0.25">
      <c r="A17460" s="11" t="s">
        <v>5978</v>
      </c>
      <c r="G17460" s="6">
        <v>10</v>
      </c>
      <c r="I17460" s="8">
        <f>I17459</f>
        <v>299.89999999999998</v>
      </c>
      <c r="K17460" s="3" t="str" cm="1">
        <f t="array" ref="K17460">_xlfn.LET(_xlpm.d,UPPER(TRIM(CLEAN(SUBSTITUTE(F17460,CHAR(160),"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61" spans="1:11" hidden="1" x14ac:dyDescent="0.25">
      <c r="A17461" s="10" t="s">
        <v>5979</v>
      </c>
      <c r="K17461" s="3" t="str" cm="1">
        <f t="array" ref="K17461">_xlfn.LET(_xlpm.d,UPPER(TRIM(CLEAN(SUBSTITUTE(F17461,CHAR(160),"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62" spans="1:11" hidden="1" x14ac:dyDescent="0.25">
      <c r="B17462" s="20">
        <v>45673</v>
      </c>
      <c r="C17462" s="2" t="s">
        <v>1</v>
      </c>
      <c r="D17462" s="2" t="s">
        <v>1624</v>
      </c>
      <c r="E17462" s="2" t="s">
        <v>746</v>
      </c>
      <c r="F17462" s="2" t="s">
        <v>5980</v>
      </c>
      <c r="G17462" s="5">
        <v>10</v>
      </c>
      <c r="H17462" s="5">
        <v>29.99</v>
      </c>
      <c r="I17462" s="5">
        <v>299.89999999999998</v>
      </c>
      <c r="J17462" s="5">
        <v>299.89999999999998</v>
      </c>
      <c r="K17462" s="3" t="str" cm="1">
        <f t="array" ref="K17462">_xlfn.LET(_xlpm.d,UPPER(TRIM(CLEAN(SUBSTITUTE(F17462,CHAR(160),"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63" spans="1:11" hidden="1" x14ac:dyDescent="0.25">
      <c r="A17463" s="11" t="s">
        <v>5981</v>
      </c>
      <c r="G17463" s="6">
        <v>10</v>
      </c>
      <c r="I17463" s="8">
        <f>I17462</f>
        <v>299.89999999999998</v>
      </c>
      <c r="K17463" s="3" t="str" cm="1">
        <f t="array" ref="K17463">_xlfn.LET(_xlpm.d,UPPER(TRIM(CLEAN(SUBSTITUTE(F17463,CHAR(160),"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64" spans="1:11" hidden="1" x14ac:dyDescent="0.25">
      <c r="A17464" s="10" t="s">
        <v>5982</v>
      </c>
      <c r="K17464" s="3" t="str" cm="1">
        <f t="array" ref="K17464">_xlfn.LET(_xlpm.d,UPPER(TRIM(CLEAN(SUBSTITUTE(F17464,CHAR(160),"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65" spans="1:11" hidden="1" x14ac:dyDescent="0.25">
      <c r="B17465" s="20">
        <v>45786</v>
      </c>
      <c r="C17465" s="2" t="s">
        <v>1</v>
      </c>
      <c r="D17465" s="2" t="s">
        <v>4055</v>
      </c>
      <c r="E17465" s="2" t="s">
        <v>746</v>
      </c>
      <c r="F17465" s="2" t="s">
        <v>5983</v>
      </c>
      <c r="G17465" s="5">
        <v>10</v>
      </c>
      <c r="H17465" s="5">
        <v>29.99</v>
      </c>
      <c r="I17465" s="5">
        <v>299.89999999999998</v>
      </c>
      <c r="J17465" s="5">
        <v>299.89999999999998</v>
      </c>
      <c r="K17465" s="3" t="str" cm="1">
        <f t="array" ref="K17465">_xlfn.LET(_xlpm.d,UPPER(TRIM(CLEAN(SUBSTITUTE(F17465,CHAR(160),"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66" spans="1:11" hidden="1" x14ac:dyDescent="0.25">
      <c r="A17466" s="11" t="s">
        <v>5984</v>
      </c>
      <c r="G17466" s="6">
        <v>10</v>
      </c>
      <c r="I17466" s="8">
        <f>I17465</f>
        <v>299.89999999999998</v>
      </c>
      <c r="K17466" s="3" t="str" cm="1">
        <f t="array" ref="K17466">_xlfn.LET(_xlpm.d,UPPER(TRIM(CLEAN(SUBSTITUTE(F17466,CHAR(160),"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67" spans="1:11" hidden="1" x14ac:dyDescent="0.25">
      <c r="A17467" s="10" t="s">
        <v>5985</v>
      </c>
      <c r="K17467" s="3" t="str" cm="1">
        <f t="array" ref="K17467">_xlfn.LET(_xlpm.d,UPPER(TRIM(CLEAN(SUBSTITUTE(F17467,CHAR(160),"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68" spans="1:11" hidden="1" x14ac:dyDescent="0.25">
      <c r="B17468" s="20">
        <v>45673</v>
      </c>
      <c r="C17468" s="2" t="s">
        <v>1</v>
      </c>
      <c r="D17468" s="2" t="s">
        <v>1624</v>
      </c>
      <c r="E17468" s="2" t="s">
        <v>746</v>
      </c>
      <c r="F17468" s="2" t="s">
        <v>5986</v>
      </c>
      <c r="G17468" s="5">
        <v>5</v>
      </c>
      <c r="H17468" s="5">
        <v>29.99</v>
      </c>
      <c r="I17468" s="5">
        <v>149.94999999999999</v>
      </c>
      <c r="J17468" s="5">
        <v>149.94999999999999</v>
      </c>
      <c r="K17468" s="3" t="str" cm="1">
        <f t="array" ref="K17468">_xlfn.LET(_xlpm.d,UPPER(TRIM(CLEAN(SUBSTITUTE(F17468,CHAR(160),"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69" spans="1:11" hidden="1" x14ac:dyDescent="0.25">
      <c r="A17469" s="11" t="s">
        <v>5987</v>
      </c>
      <c r="G17469" s="6">
        <v>5</v>
      </c>
      <c r="I17469" s="8">
        <f>I17468</f>
        <v>149.94999999999999</v>
      </c>
      <c r="K17469" s="3" t="str" cm="1">
        <f t="array" ref="K17469">_xlfn.LET(_xlpm.d,UPPER(TRIM(CLEAN(SUBSTITUTE(F17469,CHAR(160),"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70" spans="1:11" hidden="1" x14ac:dyDescent="0.25">
      <c r="A17470" s="10" t="s">
        <v>5988</v>
      </c>
      <c r="K17470" s="3" t="str" cm="1">
        <f t="array" ref="K17470">_xlfn.LET(_xlpm.d,UPPER(TRIM(CLEAN(SUBSTITUTE(F17470,CHAR(160),"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71" spans="1:11" hidden="1" x14ac:dyDescent="0.25">
      <c r="B17471" s="20">
        <v>45673</v>
      </c>
      <c r="C17471" s="2" t="s">
        <v>1</v>
      </c>
      <c r="D17471" s="2" t="s">
        <v>1624</v>
      </c>
      <c r="E17471" s="2" t="s">
        <v>746</v>
      </c>
      <c r="F17471" s="2" t="s">
        <v>5989</v>
      </c>
      <c r="G17471" s="5">
        <v>5</v>
      </c>
      <c r="H17471" s="5">
        <v>29.99</v>
      </c>
      <c r="I17471" s="5">
        <v>149.94999999999999</v>
      </c>
      <c r="J17471" s="5">
        <v>149.94999999999999</v>
      </c>
      <c r="K17471" s="3" t="str" cm="1">
        <f t="array" ref="K17471">_xlfn.LET(_xlpm.d,UPPER(TRIM(CLEAN(SUBSTITUTE(F17471,CHAR(160),"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72" spans="1:11" hidden="1" x14ac:dyDescent="0.25">
      <c r="A17472" s="11" t="s">
        <v>5990</v>
      </c>
      <c r="G17472" s="6">
        <v>5</v>
      </c>
      <c r="I17472" s="8">
        <f>I17471</f>
        <v>149.94999999999999</v>
      </c>
      <c r="K17472" s="3" t="str" cm="1">
        <f t="array" ref="K17472">_xlfn.LET(_xlpm.d,UPPER(TRIM(CLEAN(SUBSTITUTE(F17472,CHAR(160),"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73" spans="1:11" hidden="1" x14ac:dyDescent="0.25">
      <c r="A17473" s="10" t="s">
        <v>5991</v>
      </c>
      <c r="K17473" s="3" t="str" cm="1">
        <f t="array" ref="K17473">_xlfn.LET(_xlpm.d,UPPER(TRIM(CLEAN(SUBSTITUTE(F17473,CHAR(160),"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74" spans="1:11" hidden="1" x14ac:dyDescent="0.25">
      <c r="B17474" s="20">
        <v>45667</v>
      </c>
      <c r="C17474" s="2" t="s">
        <v>1</v>
      </c>
      <c r="D17474" s="2" t="s">
        <v>5901</v>
      </c>
      <c r="E17474" s="2" t="s">
        <v>746</v>
      </c>
      <c r="F17474" s="2" t="s">
        <v>5992</v>
      </c>
      <c r="G17474" s="5">
        <v>10</v>
      </c>
      <c r="H17474" s="5">
        <v>29.99</v>
      </c>
      <c r="I17474" s="5">
        <v>299.89999999999998</v>
      </c>
      <c r="J17474" s="5">
        <v>299.89999999999998</v>
      </c>
      <c r="K17474" s="3" t="str" cm="1">
        <f t="array" ref="K17474">_xlfn.LET(_xlpm.d,UPPER(TRIM(CLEAN(SUBSTITUTE(F17474,CHAR(160),"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75" spans="1:11" hidden="1" x14ac:dyDescent="0.25">
      <c r="A17475" s="11" t="s">
        <v>5993</v>
      </c>
      <c r="G17475" s="6">
        <v>10</v>
      </c>
      <c r="I17475" s="8">
        <f>I17474</f>
        <v>299.89999999999998</v>
      </c>
      <c r="K17475" s="3" t="str" cm="1">
        <f t="array" ref="K17475">_xlfn.LET(_xlpm.d,UPPER(TRIM(CLEAN(SUBSTITUTE(F17475,CHAR(160),"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76" spans="1:11" hidden="1" x14ac:dyDescent="0.25">
      <c r="A17476" s="10" t="s">
        <v>5994</v>
      </c>
      <c r="K17476" s="3" t="str" cm="1">
        <f t="array" ref="K17476">_xlfn.LET(_xlpm.d,UPPER(TRIM(CLEAN(SUBSTITUTE(F17476,CHAR(160),"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77" spans="1:11" hidden="1" x14ac:dyDescent="0.25">
      <c r="B17477" s="20">
        <v>45889</v>
      </c>
      <c r="C17477" s="2" t="s">
        <v>1</v>
      </c>
      <c r="D17477" s="2" t="s">
        <v>5995</v>
      </c>
      <c r="E17477" s="2" t="s">
        <v>999</v>
      </c>
      <c r="F17477" s="2" t="s">
        <v>5996</v>
      </c>
      <c r="G17477" s="5">
        <v>30</v>
      </c>
      <c r="H17477" s="5">
        <v>32.4</v>
      </c>
      <c r="I17477" s="5">
        <v>972</v>
      </c>
      <c r="J17477" s="5">
        <v>972</v>
      </c>
      <c r="K17477" s="3" t="str" cm="1">
        <f t="array" ref="K17477">_xlfn.LET(_xlpm.d,UPPER(TRIM(CLEAN(SUBSTITUTE(F17477,CHAR(160),"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78" spans="1:11" hidden="1" x14ac:dyDescent="0.25">
      <c r="A17478" s="11" t="s">
        <v>5997</v>
      </c>
      <c r="G17478" s="6">
        <v>30</v>
      </c>
      <c r="I17478" s="8">
        <f>I17477</f>
        <v>972</v>
      </c>
      <c r="K17478" s="3" t="str" cm="1">
        <f t="array" ref="K17478">_xlfn.LET(_xlpm.d,UPPER(TRIM(CLEAN(SUBSTITUTE(F17478,CHAR(160),"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79" spans="1:11" hidden="1" x14ac:dyDescent="0.25">
      <c r="A17479" s="10" t="s">
        <v>5998</v>
      </c>
      <c r="K17479" s="3" t="str" cm="1">
        <f t="array" ref="K17479">_xlfn.LET(_xlpm.d,UPPER(TRIM(CLEAN(SUBSTITUTE(F17479,CHAR(160),"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80" spans="1:11" hidden="1" x14ac:dyDescent="0.25">
      <c r="B17480" s="20">
        <v>45673</v>
      </c>
      <c r="C17480" s="2" t="s">
        <v>1</v>
      </c>
      <c r="D17480" s="2" t="s">
        <v>1624</v>
      </c>
      <c r="E17480" s="2" t="s">
        <v>746</v>
      </c>
      <c r="F17480" s="2" t="s">
        <v>5999</v>
      </c>
      <c r="G17480" s="5">
        <v>10</v>
      </c>
      <c r="H17480" s="5">
        <v>29.99</v>
      </c>
      <c r="I17480" s="5">
        <v>299.89999999999998</v>
      </c>
      <c r="J17480" s="5">
        <v>299.89999999999998</v>
      </c>
      <c r="K17480" s="3" t="str" cm="1">
        <f t="array" ref="K17480">_xlfn.LET(_xlpm.d,UPPER(TRIM(CLEAN(SUBSTITUTE(F17480,CHAR(160),"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7481" spans="1:11" hidden="1" x14ac:dyDescent="0.25">
      <c r="A17481" s="11" t="s">
        <v>6000</v>
      </c>
      <c r="G17481" s="6">
        <v>10</v>
      </c>
      <c r="I17481" s="8">
        <f>I17480</f>
        <v>299.89999999999998</v>
      </c>
      <c r="K17481" s="3" t="str" cm="1">
        <f t="array" ref="K17481">_xlfn.LET(_xlpm.d,UPPER(TRIM(CLEAN(SUBSTITUTE(F17481,CHAR(160),"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82" spans="1:11" hidden="1" x14ac:dyDescent="0.25">
      <c r="A17482" s="10" t="s">
        <v>6001</v>
      </c>
      <c r="K17482" s="3" t="str" cm="1">
        <f t="array" ref="K17482">_xlfn.LET(_xlpm.d,UPPER(TRIM(CLEAN(SUBSTITUTE(F17482,CHAR(160),"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83" spans="1:11" hidden="1" x14ac:dyDescent="0.25">
      <c r="B17483" s="20">
        <v>45667</v>
      </c>
      <c r="C17483" s="2" t="s">
        <v>1</v>
      </c>
      <c r="D17483" s="2" t="s">
        <v>5901</v>
      </c>
      <c r="E17483" s="2" t="s">
        <v>746</v>
      </c>
      <c r="F17483" s="2" t="s">
        <v>6002</v>
      </c>
      <c r="G17483" s="5">
        <v>10</v>
      </c>
      <c r="H17483" s="5">
        <v>29.99</v>
      </c>
      <c r="I17483" s="5">
        <v>299.89999999999998</v>
      </c>
      <c r="J17483" s="5">
        <v>299.89999999999998</v>
      </c>
      <c r="K17483" s="3" t="str" cm="1">
        <f t="array" ref="K17483">_xlfn.LET(_xlpm.d,UPPER(TRIM(CLEAN(SUBSTITUTE(F17483,CHAR(160),"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17484" spans="1:11" hidden="1" x14ac:dyDescent="0.25">
      <c r="A17484" s="11" t="s">
        <v>6003</v>
      </c>
      <c r="G17484" s="6">
        <v>10</v>
      </c>
      <c r="I17484" s="8">
        <f>I17483</f>
        <v>299.89999999999998</v>
      </c>
      <c r="K17484" s="3" t="str" cm="1">
        <f t="array" ref="K17484">_xlfn.LET(_xlpm.d,UPPER(TRIM(CLEAN(SUBSTITUTE(F17484,CHAR(160),"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85" spans="1:11" hidden="1" x14ac:dyDescent="0.25">
      <c r="A17485" s="10" t="s">
        <v>6004</v>
      </c>
      <c r="K17485" s="3" t="str" cm="1">
        <f t="array" ref="K17485">_xlfn.LET(_xlpm.d,UPPER(TRIM(CLEAN(SUBSTITUTE(F17485,CHAR(160),"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86" spans="1:11" hidden="1" x14ac:dyDescent="0.25">
      <c r="B17486" s="20">
        <v>45792</v>
      </c>
      <c r="C17486" s="2" t="s">
        <v>1</v>
      </c>
      <c r="D17486" s="2" t="s">
        <v>2452</v>
      </c>
      <c r="E17486" s="2" t="s">
        <v>746</v>
      </c>
      <c r="F17486" s="2" t="s">
        <v>6005</v>
      </c>
      <c r="G17486" s="5">
        <v>6</v>
      </c>
      <c r="H17486" s="5">
        <v>29.99</v>
      </c>
      <c r="I17486" s="5">
        <v>179.94</v>
      </c>
      <c r="J17486" s="5">
        <v>179.94</v>
      </c>
      <c r="K17486" s="3" t="str" cm="1">
        <f t="array" ref="K17486">_xlfn.LET(_xlpm.d,UPPER(TRIM(CLEAN(SUBSTITUTE(F17486,CHAR(160),"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87" spans="1:11" hidden="1" x14ac:dyDescent="0.25">
      <c r="A17487" s="11" t="s">
        <v>6006</v>
      </c>
      <c r="G17487" s="6">
        <v>6</v>
      </c>
      <c r="I17487" s="8">
        <f>I17486</f>
        <v>179.94</v>
      </c>
      <c r="K17487" s="3" t="str" cm="1">
        <f t="array" ref="K17487">_xlfn.LET(_xlpm.d,UPPER(TRIM(CLEAN(SUBSTITUTE(F17487,CHAR(160),"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88" spans="1:11" hidden="1" x14ac:dyDescent="0.25">
      <c r="A17488" s="10" t="s">
        <v>6007</v>
      </c>
      <c r="K17488" s="3" t="str" cm="1">
        <f t="array" ref="K17488">_xlfn.LET(_xlpm.d,UPPER(TRIM(CLEAN(SUBSTITUTE(F17488,CHAR(160),"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89" spans="1:11" hidden="1" x14ac:dyDescent="0.25">
      <c r="B17489" s="20">
        <v>45667</v>
      </c>
      <c r="C17489" s="2" t="s">
        <v>1</v>
      </c>
      <c r="D17489" s="2" t="s">
        <v>5901</v>
      </c>
      <c r="E17489" s="2" t="s">
        <v>746</v>
      </c>
      <c r="F17489" s="2" t="s">
        <v>6008</v>
      </c>
      <c r="G17489" s="5">
        <v>10</v>
      </c>
      <c r="H17489" s="5">
        <v>29.99</v>
      </c>
      <c r="I17489" s="5">
        <v>299.89999999999998</v>
      </c>
      <c r="J17489" s="5">
        <v>299.89999999999998</v>
      </c>
      <c r="K17489" s="3" t="str" cm="1">
        <f t="array" ref="K17489">_xlfn.LET(_xlpm.d,UPPER(TRIM(CLEAN(SUBSTITUTE(F17489,CHAR(160),"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90" spans="1:11" hidden="1" x14ac:dyDescent="0.25">
      <c r="A17490" s="11" t="s">
        <v>6009</v>
      </c>
      <c r="G17490" s="6">
        <v>10</v>
      </c>
      <c r="I17490" s="8">
        <f>I17489</f>
        <v>299.89999999999998</v>
      </c>
      <c r="K17490" s="3" t="str" cm="1">
        <f t="array" ref="K17490">_xlfn.LET(_xlpm.d,UPPER(TRIM(CLEAN(SUBSTITUTE(F17490,CHAR(160),"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91" spans="1:11" hidden="1" x14ac:dyDescent="0.25">
      <c r="A17491" s="10" t="s">
        <v>6010</v>
      </c>
      <c r="K17491" s="3" t="str" cm="1">
        <f t="array" ref="K17491">_xlfn.LET(_xlpm.d,UPPER(TRIM(CLEAN(SUBSTITUTE(F17491,CHAR(160),"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92" spans="1:11" hidden="1" x14ac:dyDescent="0.25">
      <c r="B17492" s="20">
        <v>45786</v>
      </c>
      <c r="C17492" s="2" t="s">
        <v>1</v>
      </c>
      <c r="D17492" s="2" t="s">
        <v>4055</v>
      </c>
      <c r="E17492" s="2" t="s">
        <v>746</v>
      </c>
      <c r="F17492" s="2" t="s">
        <v>6011</v>
      </c>
      <c r="G17492" s="5">
        <v>10</v>
      </c>
      <c r="H17492" s="5">
        <v>29.99</v>
      </c>
      <c r="I17492" s="5">
        <v>299.89999999999998</v>
      </c>
      <c r="J17492" s="5">
        <v>299.89999999999998</v>
      </c>
      <c r="K17492" s="3" t="str" cm="1">
        <f t="array" ref="K17492">_xlfn.LET(_xlpm.d,UPPER(TRIM(CLEAN(SUBSTITUTE(F17492,CHAR(160),"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93" spans="1:11" hidden="1" x14ac:dyDescent="0.25">
      <c r="A17493" s="11" t="s">
        <v>6012</v>
      </c>
      <c r="G17493" s="6">
        <v>10</v>
      </c>
      <c r="I17493" s="8">
        <f>I17492</f>
        <v>299.89999999999998</v>
      </c>
      <c r="K17493" s="3" t="str" cm="1">
        <f t="array" ref="K17493">_xlfn.LET(_xlpm.d,UPPER(TRIM(CLEAN(SUBSTITUTE(F17493,CHAR(160),"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94" spans="1:11" hidden="1" x14ac:dyDescent="0.25">
      <c r="A17494" s="10" t="s">
        <v>6013</v>
      </c>
      <c r="K17494" s="3" t="str" cm="1">
        <f t="array" ref="K17494">_xlfn.LET(_xlpm.d,UPPER(TRIM(CLEAN(SUBSTITUTE(F17494,CHAR(160),"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95" spans="1:11" hidden="1" x14ac:dyDescent="0.25">
      <c r="B17495" s="20">
        <v>45698</v>
      </c>
      <c r="C17495" s="2" t="s">
        <v>1</v>
      </c>
      <c r="D17495" s="2" t="s">
        <v>3632</v>
      </c>
      <c r="E17495" s="2" t="s">
        <v>3</v>
      </c>
      <c r="F17495" s="2" t="s">
        <v>6014</v>
      </c>
      <c r="G17495" s="5">
        <v>10</v>
      </c>
      <c r="H17495" s="5">
        <v>24.95</v>
      </c>
      <c r="I17495" s="5">
        <v>249.5</v>
      </c>
      <c r="J17495" s="5">
        <v>249.5</v>
      </c>
      <c r="K17495" s="3" t="str" cm="1">
        <f t="array" ref="K17495">_xlfn.LET(_xlpm.d,UPPER(TRIM(CLEAN(SUBSTITUTE(F17495,CHAR(160),"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96" spans="1:11" hidden="1" x14ac:dyDescent="0.25">
      <c r="B17496" s="20">
        <v>45761</v>
      </c>
      <c r="C17496" s="2" t="s">
        <v>1</v>
      </c>
      <c r="D17496" s="2" t="s">
        <v>3607</v>
      </c>
      <c r="E17496" s="2" t="s">
        <v>25</v>
      </c>
      <c r="F17496" s="2" t="s">
        <v>6014</v>
      </c>
      <c r="G17496" s="5">
        <v>20</v>
      </c>
      <c r="H17496" s="5">
        <v>25.8</v>
      </c>
      <c r="I17496" s="5">
        <v>516</v>
      </c>
      <c r="J17496" s="5">
        <v>765.5</v>
      </c>
      <c r="K17496" s="3" t="str" cm="1">
        <f t="array" ref="K17496">_xlfn.LET(_xlpm.d,UPPER(TRIM(CLEAN(SUBSTITUTE(F17496,CHAR(160),"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97" spans="1:11" hidden="1" x14ac:dyDescent="0.25">
      <c r="B17497" s="20">
        <v>45954</v>
      </c>
      <c r="C17497" s="2" t="s">
        <v>1</v>
      </c>
      <c r="D17497" s="2" t="s">
        <v>1251</v>
      </c>
      <c r="E17497" s="2" t="s">
        <v>800</v>
      </c>
      <c r="F17497" s="2" t="s">
        <v>6014</v>
      </c>
      <c r="G17497" s="5">
        <v>1</v>
      </c>
      <c r="H17497" s="5">
        <v>34.4</v>
      </c>
      <c r="I17497" s="5">
        <v>34.4</v>
      </c>
      <c r="J17497" s="5">
        <v>799.9</v>
      </c>
      <c r="K17497" s="3" t="str" cm="1">
        <f t="array" ref="K17497">_xlfn.LET(_xlpm.d,UPPER(TRIM(CLEAN(SUBSTITUTE(F17497,CHAR(160),"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498" spans="1:11" hidden="1" x14ac:dyDescent="0.25">
      <c r="A17498" s="11" t="s">
        <v>6015</v>
      </c>
      <c r="G17498" s="6">
        <v>31</v>
      </c>
      <c r="I17498" s="8">
        <f>I17495+I17496+I17497</f>
        <v>799.9</v>
      </c>
      <c r="K17498" s="3" t="str" cm="1">
        <f t="array" ref="K17498">_xlfn.LET(_xlpm.d,UPPER(TRIM(CLEAN(SUBSTITUTE(F17498,CHAR(160),"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499" spans="1:11" hidden="1" x14ac:dyDescent="0.25">
      <c r="A17499" s="10" t="s">
        <v>6016</v>
      </c>
      <c r="K17499" s="3" t="str" cm="1">
        <f t="array" ref="K17499">_xlfn.LET(_xlpm.d,UPPER(TRIM(CLEAN(SUBSTITUTE(F17499,CHAR(160),"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00" spans="1:11" hidden="1" x14ac:dyDescent="0.25">
      <c r="B17500" s="20">
        <v>45667</v>
      </c>
      <c r="C17500" s="2" t="s">
        <v>1</v>
      </c>
      <c r="D17500" s="2" t="s">
        <v>5901</v>
      </c>
      <c r="E17500" s="2" t="s">
        <v>746</v>
      </c>
      <c r="F17500" s="2" t="s">
        <v>6017</v>
      </c>
      <c r="G17500" s="5">
        <v>16</v>
      </c>
      <c r="H17500" s="5">
        <v>29.99</v>
      </c>
      <c r="I17500" s="5">
        <v>479.84</v>
      </c>
      <c r="J17500" s="5">
        <v>479.84</v>
      </c>
      <c r="K17500" s="3" t="str" cm="1">
        <f t="array" ref="K17500">_xlfn.LET(_xlpm.d,UPPER(TRIM(CLEAN(SUBSTITUTE(F17500,CHAR(160),"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01" spans="1:11" hidden="1" x14ac:dyDescent="0.25">
      <c r="A17501" s="11" t="s">
        <v>6018</v>
      </c>
      <c r="G17501" s="6">
        <v>16</v>
      </c>
      <c r="I17501" s="8">
        <f>I17500</f>
        <v>479.84</v>
      </c>
      <c r="K17501" s="3" t="str" cm="1">
        <f t="array" ref="K17501">_xlfn.LET(_xlpm.d,UPPER(TRIM(CLEAN(SUBSTITUTE(F17501,CHAR(160),"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02" spans="1:11" hidden="1" x14ac:dyDescent="0.25">
      <c r="A17502" s="10" t="s">
        <v>6019</v>
      </c>
      <c r="K17502" s="3" t="str" cm="1">
        <f t="array" ref="K17502">_xlfn.LET(_xlpm.d,UPPER(TRIM(CLEAN(SUBSTITUTE(F17502,CHAR(160),"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03" spans="1:11" hidden="1" x14ac:dyDescent="0.25">
      <c r="B17503" s="20">
        <v>45667</v>
      </c>
      <c r="C17503" s="2" t="s">
        <v>1</v>
      </c>
      <c r="D17503" s="2" t="s">
        <v>5901</v>
      </c>
      <c r="E17503" s="2" t="s">
        <v>746</v>
      </c>
      <c r="F17503" s="2" t="s">
        <v>6020</v>
      </c>
      <c r="G17503" s="5">
        <v>10</v>
      </c>
      <c r="H17503" s="5">
        <v>29.99</v>
      </c>
      <c r="I17503" s="5">
        <v>299.89999999999998</v>
      </c>
      <c r="J17503" s="5">
        <v>299.89999999999998</v>
      </c>
      <c r="K17503" s="3" t="str" cm="1">
        <f t="array" ref="K17503">_xlfn.LET(_xlpm.d,UPPER(TRIM(CLEAN(SUBSTITUTE(F17503,CHAR(160),"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04" spans="1:11" hidden="1" x14ac:dyDescent="0.25">
      <c r="B17504" s="20">
        <v>45792</v>
      </c>
      <c r="C17504" s="2" t="s">
        <v>1</v>
      </c>
      <c r="D17504" s="2" t="s">
        <v>2452</v>
      </c>
      <c r="E17504" s="2" t="s">
        <v>746</v>
      </c>
      <c r="F17504" s="2" t="s">
        <v>6021</v>
      </c>
      <c r="G17504" s="5">
        <v>12</v>
      </c>
      <c r="H17504" s="5">
        <v>29.99</v>
      </c>
      <c r="I17504" s="5">
        <v>359.88</v>
      </c>
      <c r="J17504" s="5">
        <v>659.78</v>
      </c>
      <c r="K17504" s="3" t="str" cm="1">
        <f t="array" ref="K17504">_xlfn.LET(_xlpm.d,UPPER(TRIM(CLEAN(SUBSTITUTE(F17504,CHAR(160),"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05" spans="1:11" hidden="1" x14ac:dyDescent="0.25">
      <c r="A17505" s="11" t="s">
        <v>6022</v>
      </c>
      <c r="G17505" s="6">
        <v>22</v>
      </c>
      <c r="I17505" s="8">
        <f>I17503+I17504</f>
        <v>659.78</v>
      </c>
      <c r="K17505" s="3" t="str" cm="1">
        <f t="array" ref="K17505">_xlfn.LET(_xlpm.d,UPPER(TRIM(CLEAN(SUBSTITUTE(F17505,CHAR(160),"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06" spans="1:11" hidden="1" x14ac:dyDescent="0.25">
      <c r="A17506" s="10" t="s">
        <v>6023</v>
      </c>
      <c r="K17506" s="3" t="str" cm="1">
        <f t="array" ref="K17506">_xlfn.LET(_xlpm.d,UPPER(TRIM(CLEAN(SUBSTITUTE(F17506,CHAR(160),"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07" spans="1:11" hidden="1" x14ac:dyDescent="0.25">
      <c r="B17507" s="20">
        <v>45673</v>
      </c>
      <c r="C17507" s="2" t="s">
        <v>1</v>
      </c>
      <c r="D17507" s="2" t="s">
        <v>1624</v>
      </c>
      <c r="E17507" s="2" t="s">
        <v>746</v>
      </c>
      <c r="F17507" s="2" t="s">
        <v>6024</v>
      </c>
      <c r="G17507" s="5">
        <v>5</v>
      </c>
      <c r="H17507" s="5">
        <v>19.989999999999998</v>
      </c>
      <c r="I17507" s="5">
        <v>99.95</v>
      </c>
      <c r="J17507" s="5">
        <v>99.95</v>
      </c>
      <c r="K17507" s="3" t="str" cm="1">
        <f t="array" ref="K17507">_xlfn.LET(_xlpm.d,UPPER(TRIM(CLEAN(SUBSTITUTE(F17507,CHAR(160),"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08" spans="1:11" hidden="1" x14ac:dyDescent="0.25">
      <c r="A17508" s="11" t="s">
        <v>6025</v>
      </c>
      <c r="G17508" s="6">
        <v>5</v>
      </c>
      <c r="I17508" s="8">
        <f>I17507</f>
        <v>99.95</v>
      </c>
      <c r="K17508" s="3" t="str" cm="1">
        <f t="array" ref="K17508">_xlfn.LET(_xlpm.d,UPPER(TRIM(CLEAN(SUBSTITUTE(F17508,CHAR(160),"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09" spans="1:11" hidden="1" x14ac:dyDescent="0.25">
      <c r="A17509" s="10" t="s">
        <v>6026</v>
      </c>
      <c r="K17509" s="3" t="str" cm="1">
        <f t="array" ref="K17509">_xlfn.LET(_xlpm.d,UPPER(TRIM(CLEAN(SUBSTITUTE(F17509,CHAR(160),"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10" spans="1:11" hidden="1" x14ac:dyDescent="0.25">
      <c r="B17510" s="20">
        <v>45673</v>
      </c>
      <c r="C17510" s="2" t="s">
        <v>1</v>
      </c>
      <c r="D17510" s="2" t="s">
        <v>1624</v>
      </c>
      <c r="E17510" s="2" t="s">
        <v>746</v>
      </c>
      <c r="F17510" s="2" t="s">
        <v>6027</v>
      </c>
      <c r="G17510" s="5">
        <v>5</v>
      </c>
      <c r="H17510" s="5">
        <v>19.989999999999998</v>
      </c>
      <c r="I17510" s="5">
        <v>99.95</v>
      </c>
      <c r="J17510" s="5">
        <v>99.95</v>
      </c>
      <c r="K17510" s="3" t="str" cm="1">
        <f t="array" ref="K17510">_xlfn.LET(_xlpm.d,UPPER(TRIM(CLEAN(SUBSTITUTE(F17510,CHAR(160),"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11" spans="1:11" hidden="1" x14ac:dyDescent="0.25">
      <c r="B17511" s="20">
        <v>46070</v>
      </c>
      <c r="C17511" s="2" t="s">
        <v>1</v>
      </c>
      <c r="D17511" s="2" t="s">
        <v>1609</v>
      </c>
      <c r="E17511" s="2" t="s">
        <v>746</v>
      </c>
      <c r="F17511" s="2" t="s">
        <v>6028</v>
      </c>
      <c r="G17511" s="5">
        <v>12</v>
      </c>
      <c r="H17511" s="5">
        <v>31</v>
      </c>
      <c r="I17511" s="5">
        <v>372</v>
      </c>
      <c r="J17511" s="5">
        <v>471.95</v>
      </c>
      <c r="K17511" s="3" t="str" cm="1">
        <f t="array" ref="K17511">_xlfn.LET(_xlpm.d,UPPER(TRIM(CLEAN(SUBSTITUTE(F17511,CHAR(160),"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12" spans="1:11" hidden="1" x14ac:dyDescent="0.25">
      <c r="A17512" s="11" t="s">
        <v>6029</v>
      </c>
      <c r="G17512" s="6">
        <v>17</v>
      </c>
      <c r="I17512" s="8">
        <f>I17510+I17511</f>
        <v>471.95</v>
      </c>
      <c r="K17512" s="3" t="str" cm="1">
        <f t="array" ref="K17512">_xlfn.LET(_xlpm.d,UPPER(TRIM(CLEAN(SUBSTITUTE(F17512,CHAR(160),"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13" spans="1:11" hidden="1" x14ac:dyDescent="0.25">
      <c r="A17513" s="10" t="s">
        <v>6030</v>
      </c>
      <c r="K17513" s="3" t="str" cm="1">
        <f t="array" ref="K17513">_xlfn.LET(_xlpm.d,UPPER(TRIM(CLEAN(SUBSTITUTE(F17513,CHAR(160),"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14" spans="1:11" hidden="1" x14ac:dyDescent="0.25">
      <c r="B17514" s="20">
        <v>45673</v>
      </c>
      <c r="C17514" s="2" t="s">
        <v>1</v>
      </c>
      <c r="D17514" s="2" t="s">
        <v>1624</v>
      </c>
      <c r="E17514" s="2" t="s">
        <v>746</v>
      </c>
      <c r="F17514" s="2" t="s">
        <v>6031</v>
      </c>
      <c r="G17514" s="5">
        <v>5</v>
      </c>
      <c r="H17514" s="5">
        <v>19.989999999999998</v>
      </c>
      <c r="I17514" s="5">
        <v>99.95</v>
      </c>
      <c r="J17514" s="5">
        <v>99.95</v>
      </c>
      <c r="K17514" s="3" t="str" cm="1">
        <f t="array" ref="K17514">_xlfn.LET(_xlpm.d,UPPER(TRIM(CLEAN(SUBSTITUTE(F17514,CHAR(160),"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15" spans="1:11" hidden="1" x14ac:dyDescent="0.25">
      <c r="A17515" s="11" t="s">
        <v>6032</v>
      </c>
      <c r="G17515" s="6">
        <v>5</v>
      </c>
      <c r="I17515" s="8">
        <f>I17514</f>
        <v>99.95</v>
      </c>
      <c r="K17515" s="3" t="str" cm="1">
        <f t="array" ref="K17515">_xlfn.LET(_xlpm.d,UPPER(TRIM(CLEAN(SUBSTITUTE(F17515,CHAR(160),"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16" spans="1:11" hidden="1" x14ac:dyDescent="0.25">
      <c r="A17516" s="10" t="s">
        <v>6033</v>
      </c>
      <c r="K17516" s="3" t="str" cm="1">
        <f t="array" ref="K17516">_xlfn.LET(_xlpm.d,UPPER(TRIM(CLEAN(SUBSTITUTE(F17516,CHAR(160),"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517" spans="1:11" hidden="1" x14ac:dyDescent="0.25">
      <c r="B17517" s="20">
        <v>45663</v>
      </c>
      <c r="C17517" s="2" t="s">
        <v>1</v>
      </c>
      <c r="D17517" s="2" t="s">
        <v>3587</v>
      </c>
      <c r="E17517" s="2" t="s">
        <v>25</v>
      </c>
      <c r="F17517" s="2" t="s">
        <v>6034</v>
      </c>
      <c r="G17517" s="5">
        <v>20</v>
      </c>
      <c r="H17517" s="5">
        <v>25.8</v>
      </c>
      <c r="I17517" s="5">
        <v>516</v>
      </c>
      <c r="J17517" s="5">
        <v>516</v>
      </c>
      <c r="K17517" s="3" t="str" cm="1">
        <f t="array" ref="K17517">_xlfn.LET(_xlpm.d,UPPER(TRIM(CLEAN(SUBSTITUTE(F17517,CHAR(160),"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18" spans="1:11" hidden="1" x14ac:dyDescent="0.25">
      <c r="B17518" s="20">
        <v>45664</v>
      </c>
      <c r="C17518" s="2" t="s">
        <v>1</v>
      </c>
      <c r="D17518" s="2" t="s">
        <v>4983</v>
      </c>
      <c r="E17518" s="2" t="s">
        <v>2415</v>
      </c>
      <c r="F17518" s="2" t="s">
        <v>6034</v>
      </c>
      <c r="G17518" s="5">
        <v>20</v>
      </c>
      <c r="H17518" s="5">
        <v>19.989999999999998</v>
      </c>
      <c r="I17518" s="5">
        <v>399.8</v>
      </c>
      <c r="J17518" s="5">
        <v>915.8</v>
      </c>
      <c r="K17518" s="3" t="str" cm="1">
        <f t="array" ref="K17518">_xlfn.LET(_xlpm.d,UPPER(TRIM(CLEAN(SUBSTITUTE(F17518,CHAR(160),"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19" spans="1:11" hidden="1" x14ac:dyDescent="0.25">
      <c r="B17519" s="20">
        <v>45670</v>
      </c>
      <c r="C17519" s="2" t="s">
        <v>1</v>
      </c>
      <c r="D17519" s="2" t="s">
        <v>3589</v>
      </c>
      <c r="E17519" s="2" t="s">
        <v>25</v>
      </c>
      <c r="F17519" s="2" t="s">
        <v>6034</v>
      </c>
      <c r="G17519" s="5">
        <v>10</v>
      </c>
      <c r="H17519" s="5">
        <v>25.8</v>
      </c>
      <c r="I17519" s="5">
        <v>258</v>
      </c>
      <c r="J17519" s="5">
        <v>1173.8</v>
      </c>
      <c r="K17519" s="3" t="str" cm="1">
        <f t="array" ref="K17519">_xlfn.LET(_xlpm.d,UPPER(TRIM(CLEAN(SUBSTITUTE(F17519,CHAR(160),"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20" spans="1:11" hidden="1" x14ac:dyDescent="0.25">
      <c r="B17520" s="20">
        <v>45674</v>
      </c>
      <c r="C17520" s="2" t="s">
        <v>1</v>
      </c>
      <c r="D17520" s="2" t="s">
        <v>24</v>
      </c>
      <c r="E17520" s="2" t="s">
        <v>25</v>
      </c>
      <c r="F17520" s="2" t="s">
        <v>6034</v>
      </c>
      <c r="G17520" s="5">
        <v>60</v>
      </c>
      <c r="H17520" s="5">
        <v>25.8</v>
      </c>
      <c r="I17520" s="5">
        <v>1548</v>
      </c>
      <c r="J17520" s="5">
        <v>2721.8</v>
      </c>
      <c r="K17520" s="3" t="str" cm="1">
        <f t="array" ref="K17520">_xlfn.LET(_xlpm.d,UPPER(TRIM(CLEAN(SUBSTITUTE(F17520,CHAR(160),"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21" spans="2:11" hidden="1" x14ac:dyDescent="0.25">
      <c r="B17521" s="20">
        <v>45677</v>
      </c>
      <c r="C17521" s="2" t="s">
        <v>1</v>
      </c>
      <c r="D17521" s="2" t="s">
        <v>3569</v>
      </c>
      <c r="E17521" s="2" t="s">
        <v>25</v>
      </c>
      <c r="F17521" s="2" t="s">
        <v>6034</v>
      </c>
      <c r="G17521" s="5">
        <v>10</v>
      </c>
      <c r="H17521" s="5">
        <v>25.8</v>
      </c>
      <c r="I17521" s="5">
        <v>258</v>
      </c>
      <c r="J17521" s="5">
        <v>2979.8</v>
      </c>
      <c r="K17521" s="3" t="str" cm="1">
        <f t="array" ref="K17521">_xlfn.LET(_xlpm.d,UPPER(TRIM(CLEAN(SUBSTITUTE(F17521,CHAR(160),"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22" spans="2:11" hidden="1" x14ac:dyDescent="0.25">
      <c r="B17522" s="20">
        <v>45691</v>
      </c>
      <c r="C17522" s="2" t="s">
        <v>1</v>
      </c>
      <c r="D17522" s="2" t="s">
        <v>2662</v>
      </c>
      <c r="E17522" s="2" t="s">
        <v>25</v>
      </c>
      <c r="F17522" s="2" t="s">
        <v>6033</v>
      </c>
      <c r="G17522" s="5">
        <v>30</v>
      </c>
      <c r="H17522" s="5">
        <v>25.8</v>
      </c>
      <c r="I17522" s="5">
        <v>774</v>
      </c>
      <c r="J17522" s="5">
        <v>3753.8</v>
      </c>
      <c r="K17522" s="3" t="str" cm="1">
        <f t="array" ref="K17522">_xlfn.LET(_xlpm.d,UPPER(TRIM(CLEAN(SUBSTITUTE(F17522,CHAR(160),"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23" spans="2:11" hidden="1" x14ac:dyDescent="0.25">
      <c r="B17523" s="20">
        <v>45712</v>
      </c>
      <c r="C17523" s="2" t="s">
        <v>1</v>
      </c>
      <c r="D17523" s="2" t="s">
        <v>3605</v>
      </c>
      <c r="E17523" s="2" t="s">
        <v>25</v>
      </c>
      <c r="F17523" s="2" t="s">
        <v>6033</v>
      </c>
      <c r="G17523" s="5">
        <v>20</v>
      </c>
      <c r="H17523" s="5">
        <v>25.8</v>
      </c>
      <c r="I17523" s="5">
        <v>516</v>
      </c>
      <c r="J17523" s="5">
        <v>4269.8</v>
      </c>
      <c r="K17523" s="3" t="str" cm="1">
        <f t="array" ref="K17523">_xlfn.LET(_xlpm.d,UPPER(TRIM(CLEAN(SUBSTITUTE(F17523,CHAR(160),"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24" spans="2:11" hidden="1" x14ac:dyDescent="0.25">
      <c r="B17524" s="20">
        <v>45726</v>
      </c>
      <c r="C17524" s="2" t="s">
        <v>1</v>
      </c>
      <c r="D17524" s="2" t="s">
        <v>5110</v>
      </c>
      <c r="E17524" s="2" t="s">
        <v>25</v>
      </c>
      <c r="F17524" s="2" t="s">
        <v>6033</v>
      </c>
      <c r="G17524" s="5">
        <v>40</v>
      </c>
      <c r="H17524" s="5">
        <v>25.88</v>
      </c>
      <c r="I17524" s="5">
        <v>1035.2</v>
      </c>
      <c r="J17524" s="5">
        <v>5305</v>
      </c>
      <c r="K17524" s="3" t="str" cm="1">
        <f t="array" ref="K17524">_xlfn.LET(_xlpm.d,UPPER(TRIM(CLEAN(SUBSTITUTE(F17524,CHAR(160),"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25" spans="2:11" hidden="1" x14ac:dyDescent="0.25">
      <c r="B17525" s="20">
        <v>45747</v>
      </c>
      <c r="C17525" s="2" t="s">
        <v>1</v>
      </c>
      <c r="D17525" s="2" t="s">
        <v>3572</v>
      </c>
      <c r="E17525" s="2" t="s">
        <v>25</v>
      </c>
      <c r="F17525" s="2" t="s">
        <v>6033</v>
      </c>
      <c r="G17525" s="5">
        <v>10</v>
      </c>
      <c r="H17525" s="5">
        <v>25.8</v>
      </c>
      <c r="I17525" s="5">
        <v>258</v>
      </c>
      <c r="J17525" s="5">
        <v>5563</v>
      </c>
      <c r="K17525" s="3" t="str" cm="1">
        <f t="array" ref="K17525">_xlfn.LET(_xlpm.d,UPPER(TRIM(CLEAN(SUBSTITUTE(F17525,CHAR(160),"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26" spans="2:11" hidden="1" x14ac:dyDescent="0.25">
      <c r="B17526" s="20">
        <v>45789</v>
      </c>
      <c r="C17526" s="2" t="s">
        <v>1</v>
      </c>
      <c r="D17526" s="2" t="s">
        <v>6035</v>
      </c>
      <c r="E17526" s="2" t="s">
        <v>25</v>
      </c>
      <c r="F17526" s="2" t="s">
        <v>6033</v>
      </c>
      <c r="G17526" s="5">
        <v>10</v>
      </c>
      <c r="H17526" s="5">
        <v>25.8</v>
      </c>
      <c r="I17526" s="5">
        <v>258</v>
      </c>
      <c r="J17526" s="5">
        <v>5821</v>
      </c>
      <c r="K17526" s="3" t="str" cm="1">
        <f t="array" ref="K17526">_xlfn.LET(_xlpm.d,UPPER(TRIM(CLEAN(SUBSTITUTE(F17526,CHAR(160),"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27" spans="2:11" hidden="1" x14ac:dyDescent="0.25">
      <c r="B17527" s="20">
        <v>45810</v>
      </c>
      <c r="C17527" s="2" t="s">
        <v>1</v>
      </c>
      <c r="D17527" s="2" t="s">
        <v>5256</v>
      </c>
      <c r="E17527" s="2" t="s">
        <v>25</v>
      </c>
      <c r="F17527" s="2" t="s">
        <v>6033</v>
      </c>
      <c r="G17527" s="5">
        <v>20</v>
      </c>
      <c r="H17527" s="5">
        <v>25.8</v>
      </c>
      <c r="I17527" s="5">
        <v>516</v>
      </c>
      <c r="J17527" s="5">
        <v>6337</v>
      </c>
      <c r="K17527" s="3" t="str" cm="1">
        <f t="array" ref="K17527">_xlfn.LET(_xlpm.d,UPPER(TRIM(CLEAN(SUBSTITUTE(F17527,CHAR(160),"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28" spans="2:11" hidden="1" x14ac:dyDescent="0.25">
      <c r="B17528" s="20">
        <v>45826</v>
      </c>
      <c r="C17528" s="2" t="s">
        <v>1</v>
      </c>
      <c r="D17528" s="2" t="s">
        <v>794</v>
      </c>
      <c r="E17528" s="2" t="s">
        <v>50</v>
      </c>
      <c r="F17528" s="2" t="s">
        <v>6033</v>
      </c>
      <c r="G17528" s="5">
        <v>80</v>
      </c>
      <c r="H17528" s="5">
        <v>29.3</v>
      </c>
      <c r="I17528" s="5">
        <v>2344</v>
      </c>
      <c r="J17528" s="5">
        <v>8681</v>
      </c>
      <c r="K17528" s="3" t="str" cm="1">
        <f t="array" ref="K17528">_xlfn.LET(_xlpm.d,UPPER(TRIM(CLEAN(SUBSTITUTE(F17528,CHAR(160),"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29" spans="2:11" hidden="1" x14ac:dyDescent="0.25">
      <c r="B17529" s="20">
        <v>45826</v>
      </c>
      <c r="C17529" s="2" t="s">
        <v>1</v>
      </c>
      <c r="D17529" s="2" t="s">
        <v>5286</v>
      </c>
      <c r="E17529" s="2" t="s">
        <v>6</v>
      </c>
      <c r="F17529" s="2" t="s">
        <v>6033</v>
      </c>
      <c r="G17529" s="5">
        <v>40</v>
      </c>
      <c r="H17529" s="5">
        <v>32.200000000000003</v>
      </c>
      <c r="I17529" s="5">
        <v>1288</v>
      </c>
      <c r="J17529" s="5">
        <v>9969</v>
      </c>
      <c r="K17529" s="3" t="str" cm="1">
        <f t="array" ref="K17529">_xlfn.LET(_xlpm.d,UPPER(TRIM(CLEAN(SUBSTITUTE(F17529,CHAR(160),"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30" spans="2:11" hidden="1" x14ac:dyDescent="0.25">
      <c r="B17530" s="20">
        <v>45826</v>
      </c>
      <c r="C17530" s="2" t="s">
        <v>1</v>
      </c>
      <c r="D17530" s="2" t="s">
        <v>795</v>
      </c>
      <c r="E17530" s="2" t="s">
        <v>796</v>
      </c>
      <c r="F17530" s="2" t="s">
        <v>6033</v>
      </c>
      <c r="G17530" s="5">
        <v>30</v>
      </c>
      <c r="H17530" s="5">
        <v>29.99</v>
      </c>
      <c r="I17530" s="5">
        <v>899.7</v>
      </c>
      <c r="J17530" s="5">
        <v>10868.7</v>
      </c>
      <c r="K17530" s="3" t="str" cm="1">
        <f t="array" ref="K17530">_xlfn.LET(_xlpm.d,UPPER(TRIM(CLEAN(SUBSTITUTE(F17530,CHAR(160),"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31" spans="2:11" hidden="1" x14ac:dyDescent="0.25">
      <c r="B17531" s="20">
        <v>45826</v>
      </c>
      <c r="C17531" s="2" t="s">
        <v>1</v>
      </c>
      <c r="D17531" s="2" t="s">
        <v>4455</v>
      </c>
      <c r="E17531" s="2" t="s">
        <v>2447</v>
      </c>
      <c r="F17531" s="2" t="s">
        <v>6033</v>
      </c>
      <c r="G17531" s="5">
        <v>50</v>
      </c>
      <c r="H17531" s="5">
        <v>29.99</v>
      </c>
      <c r="I17531" s="5">
        <v>1499.5</v>
      </c>
      <c r="J17531" s="5">
        <v>12368.2</v>
      </c>
      <c r="K17531" s="3" t="str" cm="1">
        <f t="array" ref="K17531">_xlfn.LET(_xlpm.d,UPPER(TRIM(CLEAN(SUBSTITUTE(F17531,CHAR(160),"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32" spans="2:11" hidden="1" x14ac:dyDescent="0.25">
      <c r="B17532" s="20">
        <v>45828</v>
      </c>
      <c r="C17532" s="2" t="s">
        <v>1</v>
      </c>
      <c r="D17532" s="2" t="s">
        <v>1006</v>
      </c>
      <c r="E17532" s="2" t="s">
        <v>43</v>
      </c>
      <c r="F17532" s="2" t="s">
        <v>6033</v>
      </c>
      <c r="G17532" s="5">
        <v>40</v>
      </c>
      <c r="H17532" s="5">
        <v>27.3</v>
      </c>
      <c r="I17532" s="5">
        <v>1092</v>
      </c>
      <c r="J17532" s="5">
        <v>13460.2</v>
      </c>
      <c r="K17532" s="3" t="str" cm="1">
        <f t="array" ref="K17532">_xlfn.LET(_xlpm.d,UPPER(TRIM(CLEAN(SUBSTITUTE(F17532,CHAR(160),"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33" spans="2:11" hidden="1" x14ac:dyDescent="0.25">
      <c r="B17533" s="20">
        <v>45828</v>
      </c>
      <c r="C17533" s="2" t="s">
        <v>1</v>
      </c>
      <c r="D17533" s="2" t="s">
        <v>2920</v>
      </c>
      <c r="E17533" s="2" t="s">
        <v>807</v>
      </c>
      <c r="F17533" s="2" t="s">
        <v>6033</v>
      </c>
      <c r="G17533" s="5">
        <v>20</v>
      </c>
      <c r="H17533" s="5">
        <v>28.65</v>
      </c>
      <c r="I17533" s="5">
        <v>573</v>
      </c>
      <c r="J17533" s="5">
        <v>14033.2</v>
      </c>
      <c r="K17533" s="3" t="str" cm="1">
        <f t="array" ref="K17533">_xlfn.LET(_xlpm.d,UPPER(TRIM(CLEAN(SUBSTITUTE(F17533,CHAR(160),"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34" spans="2:11" hidden="1" x14ac:dyDescent="0.25">
      <c r="B17534" s="20">
        <v>45834</v>
      </c>
      <c r="C17534" s="2" t="s">
        <v>1</v>
      </c>
      <c r="D17534" s="2" t="s">
        <v>4601</v>
      </c>
      <c r="E17534" s="2" t="s">
        <v>796</v>
      </c>
      <c r="F17534" s="2" t="s">
        <v>6033</v>
      </c>
      <c r="G17534" s="5">
        <v>20</v>
      </c>
      <c r="H17534" s="5">
        <v>29.99</v>
      </c>
      <c r="I17534" s="5">
        <v>599.79999999999995</v>
      </c>
      <c r="J17534" s="5">
        <v>14633</v>
      </c>
      <c r="K17534" s="3" t="str" cm="1">
        <f t="array" ref="K17534">_xlfn.LET(_xlpm.d,UPPER(TRIM(CLEAN(SUBSTITUTE(F17534,CHAR(160),"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35" spans="2:11" hidden="1" x14ac:dyDescent="0.25">
      <c r="B17535" s="20">
        <v>45834</v>
      </c>
      <c r="C17535" s="2" t="s">
        <v>1</v>
      </c>
      <c r="D17535" s="2" t="s">
        <v>6036</v>
      </c>
      <c r="E17535" s="2" t="s">
        <v>5215</v>
      </c>
      <c r="F17535" s="2" t="s">
        <v>6033</v>
      </c>
      <c r="G17535" s="5">
        <v>10</v>
      </c>
      <c r="H17535" s="5">
        <v>29.99</v>
      </c>
      <c r="I17535" s="5">
        <v>299.89999999999998</v>
      </c>
      <c r="J17535" s="5">
        <v>14932.9</v>
      </c>
      <c r="K17535" s="3" t="str" cm="1">
        <f t="array" ref="K17535">_xlfn.LET(_xlpm.d,UPPER(TRIM(CLEAN(SUBSTITUTE(F17535,CHAR(160),"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36" spans="2:11" hidden="1" x14ac:dyDescent="0.25">
      <c r="B17536" s="20">
        <v>45835</v>
      </c>
      <c r="C17536" s="2" t="s">
        <v>1</v>
      </c>
      <c r="D17536" s="2" t="s">
        <v>1939</v>
      </c>
      <c r="E17536" s="2" t="s">
        <v>50</v>
      </c>
      <c r="F17536" s="2" t="s">
        <v>6033</v>
      </c>
      <c r="G17536" s="5">
        <v>10</v>
      </c>
      <c r="H17536" s="5">
        <v>29.2</v>
      </c>
      <c r="I17536" s="5">
        <v>292</v>
      </c>
      <c r="J17536" s="5">
        <v>15224.9</v>
      </c>
      <c r="K17536" s="3" t="str" cm="1">
        <f t="array" ref="K17536">_xlfn.LET(_xlpm.d,UPPER(TRIM(CLEAN(SUBSTITUTE(F17536,CHAR(160),"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37" spans="2:11" hidden="1" x14ac:dyDescent="0.25">
      <c r="B17537" s="20">
        <v>45835</v>
      </c>
      <c r="C17537" s="2" t="s">
        <v>1</v>
      </c>
      <c r="D17537" s="2" t="s">
        <v>798</v>
      </c>
      <c r="E17537" s="2" t="s">
        <v>43</v>
      </c>
      <c r="F17537" s="2" t="s">
        <v>6033</v>
      </c>
      <c r="G17537" s="5">
        <v>15</v>
      </c>
      <c r="H17537" s="5">
        <v>27.3</v>
      </c>
      <c r="I17537" s="5">
        <v>409.5</v>
      </c>
      <c r="J17537" s="5">
        <v>15634.4</v>
      </c>
      <c r="K17537" s="3" t="str" cm="1">
        <f t="array" ref="K17537">_xlfn.LET(_xlpm.d,UPPER(TRIM(CLEAN(SUBSTITUTE(F17537,CHAR(160),"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38" spans="2:11" hidden="1" x14ac:dyDescent="0.25">
      <c r="B17538" s="20">
        <v>45835</v>
      </c>
      <c r="C17538" s="2" t="s">
        <v>1</v>
      </c>
      <c r="D17538" s="2" t="s">
        <v>1940</v>
      </c>
      <c r="E17538" s="2" t="s">
        <v>807</v>
      </c>
      <c r="F17538" s="2" t="s">
        <v>6033</v>
      </c>
      <c r="G17538" s="5">
        <v>55</v>
      </c>
      <c r="H17538" s="5">
        <v>28.65</v>
      </c>
      <c r="I17538" s="5">
        <v>1575.75</v>
      </c>
      <c r="J17538" s="5">
        <v>17210.150000000001</v>
      </c>
      <c r="K17538" s="3" t="str" cm="1">
        <f t="array" ref="K17538">_xlfn.LET(_xlpm.d,UPPER(TRIM(CLEAN(SUBSTITUTE(F17538,CHAR(160),"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39" spans="2:11" hidden="1" x14ac:dyDescent="0.25">
      <c r="B17539" s="20">
        <v>45839</v>
      </c>
      <c r="C17539" s="2" t="s">
        <v>1</v>
      </c>
      <c r="D17539" s="2" t="s">
        <v>2556</v>
      </c>
      <c r="E17539" s="2" t="s">
        <v>25</v>
      </c>
      <c r="F17539" s="2" t="s">
        <v>6033</v>
      </c>
      <c r="G17539" s="5">
        <v>20</v>
      </c>
      <c r="H17539" s="5">
        <v>28.99</v>
      </c>
      <c r="I17539" s="5">
        <v>579.79999999999995</v>
      </c>
      <c r="J17539" s="5">
        <v>17789.95</v>
      </c>
      <c r="K17539" s="3" t="str" cm="1">
        <f t="array" ref="K17539">_xlfn.LET(_xlpm.d,UPPER(TRIM(CLEAN(SUBSTITUTE(F17539,CHAR(160),"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40" spans="2:11" hidden="1" x14ac:dyDescent="0.25">
      <c r="B17540" s="20">
        <v>45853</v>
      </c>
      <c r="C17540" s="2" t="s">
        <v>1</v>
      </c>
      <c r="D17540" s="2" t="s">
        <v>2948</v>
      </c>
      <c r="E17540" s="2" t="s">
        <v>6</v>
      </c>
      <c r="F17540" s="2" t="s">
        <v>6033</v>
      </c>
      <c r="G17540" s="5">
        <v>30</v>
      </c>
      <c r="H17540" s="5">
        <v>32.200000000000003</v>
      </c>
      <c r="I17540" s="5">
        <v>966</v>
      </c>
      <c r="J17540" s="5">
        <v>18755.95</v>
      </c>
      <c r="K17540" s="3" t="str" cm="1">
        <f t="array" ref="K17540">_xlfn.LET(_xlpm.d,UPPER(TRIM(CLEAN(SUBSTITUTE(F17540,CHAR(160),"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41" spans="2:11" hidden="1" x14ac:dyDescent="0.25">
      <c r="B17541" s="20">
        <v>45853</v>
      </c>
      <c r="C17541" s="2" t="s">
        <v>1</v>
      </c>
      <c r="D17541" s="2" t="s">
        <v>5325</v>
      </c>
      <c r="E17541" s="2" t="s">
        <v>1735</v>
      </c>
      <c r="F17541" s="2" t="s">
        <v>6033</v>
      </c>
      <c r="G17541" s="5">
        <v>25</v>
      </c>
      <c r="H17541" s="5">
        <v>32.200000000000003</v>
      </c>
      <c r="I17541" s="5">
        <v>805</v>
      </c>
      <c r="J17541" s="5">
        <v>19560.95</v>
      </c>
      <c r="K17541" s="3" t="str" cm="1">
        <f t="array" ref="K17541">_xlfn.LET(_xlpm.d,UPPER(TRIM(CLEAN(SUBSTITUTE(F17541,CHAR(160),"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42" spans="2:11" hidden="1" x14ac:dyDescent="0.25">
      <c r="B17542" s="20">
        <v>45856</v>
      </c>
      <c r="C17542" s="2" t="s">
        <v>1</v>
      </c>
      <c r="D17542" s="2" t="s">
        <v>625</v>
      </c>
      <c r="E17542" s="2" t="s">
        <v>43</v>
      </c>
      <c r="F17542" s="2" t="s">
        <v>6033</v>
      </c>
      <c r="G17542" s="5">
        <v>45</v>
      </c>
      <c r="H17542" s="5">
        <v>27.3</v>
      </c>
      <c r="I17542" s="5">
        <v>1228.5</v>
      </c>
      <c r="J17542" s="5">
        <v>20789.45</v>
      </c>
      <c r="K17542" s="3" t="str" cm="1">
        <f t="array" ref="K17542">_xlfn.LET(_xlpm.d,UPPER(TRIM(CLEAN(SUBSTITUTE(F17542,CHAR(160),"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43" spans="2:11" hidden="1" x14ac:dyDescent="0.25">
      <c r="B17543" s="20">
        <v>45866</v>
      </c>
      <c r="C17543" s="2" t="s">
        <v>1</v>
      </c>
      <c r="D17543" s="2" t="s">
        <v>5341</v>
      </c>
      <c r="E17543" s="2" t="s">
        <v>3</v>
      </c>
      <c r="F17543" s="2" t="s">
        <v>6033</v>
      </c>
      <c r="G17543" s="5">
        <v>10</v>
      </c>
      <c r="H17543" s="5">
        <v>29.99</v>
      </c>
      <c r="I17543" s="5">
        <v>299.89999999999998</v>
      </c>
      <c r="J17543" s="5">
        <v>21089.350000000002</v>
      </c>
      <c r="K17543" s="3" t="str" cm="1">
        <f t="array" ref="K17543">_xlfn.LET(_xlpm.d,UPPER(TRIM(CLEAN(SUBSTITUTE(F17543,CHAR(160),"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44" spans="2:11" hidden="1" x14ac:dyDescent="0.25">
      <c r="B17544" s="20">
        <v>45869</v>
      </c>
      <c r="C17544" s="2" t="s">
        <v>1</v>
      </c>
      <c r="D17544" s="2" t="s">
        <v>6037</v>
      </c>
      <c r="E17544" s="2" t="s">
        <v>759</v>
      </c>
      <c r="F17544" s="2" t="s">
        <v>6033</v>
      </c>
      <c r="G17544" s="5">
        <v>45</v>
      </c>
      <c r="H17544" s="5">
        <v>29.99</v>
      </c>
      <c r="I17544" s="5">
        <v>1349.55</v>
      </c>
      <c r="J17544" s="5">
        <v>22438.9</v>
      </c>
      <c r="K17544" s="3" t="str" cm="1">
        <f t="array" ref="K17544">_xlfn.LET(_xlpm.d,UPPER(TRIM(CLEAN(SUBSTITUTE(F17544,CHAR(160),"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45" spans="2:11" hidden="1" x14ac:dyDescent="0.25">
      <c r="B17545" s="20">
        <v>45870</v>
      </c>
      <c r="C17545" s="2" t="s">
        <v>1</v>
      </c>
      <c r="D17545" s="2" t="s">
        <v>636</v>
      </c>
      <c r="E17545" s="2" t="s">
        <v>43</v>
      </c>
      <c r="F17545" s="2" t="s">
        <v>6033</v>
      </c>
      <c r="G17545" s="5">
        <v>30</v>
      </c>
      <c r="H17545" s="5">
        <v>27.3</v>
      </c>
      <c r="I17545" s="5">
        <v>819</v>
      </c>
      <c r="J17545" s="5">
        <v>23257.9</v>
      </c>
      <c r="K17545" s="3" t="str" cm="1">
        <f t="array" ref="K17545">_xlfn.LET(_xlpm.d,UPPER(TRIM(CLEAN(SUBSTITUTE(F17545,CHAR(160),"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46" spans="2:11" hidden="1" x14ac:dyDescent="0.25">
      <c r="B17546" s="20">
        <v>45874</v>
      </c>
      <c r="C17546" s="2" t="s">
        <v>1</v>
      </c>
      <c r="D17546" s="2" t="s">
        <v>1982</v>
      </c>
      <c r="E17546" s="2" t="s">
        <v>6</v>
      </c>
      <c r="F17546" s="2" t="s">
        <v>6033</v>
      </c>
      <c r="G17546" s="5">
        <v>50</v>
      </c>
      <c r="H17546" s="5">
        <v>33.99</v>
      </c>
      <c r="I17546" s="5">
        <v>1699.5</v>
      </c>
      <c r="J17546" s="5">
        <v>24957.4</v>
      </c>
      <c r="K17546" s="3" t="str" cm="1">
        <f t="array" ref="K17546">_xlfn.LET(_xlpm.d,UPPER(TRIM(CLEAN(SUBSTITUTE(F17546,CHAR(160),"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47" spans="2:11" hidden="1" x14ac:dyDescent="0.25">
      <c r="B17547" s="20">
        <v>45876</v>
      </c>
      <c r="C17547" s="2" t="s">
        <v>1</v>
      </c>
      <c r="D17547" s="2" t="s">
        <v>4048</v>
      </c>
      <c r="E17547" s="2" t="s">
        <v>3</v>
      </c>
      <c r="F17547" s="2" t="s">
        <v>6033</v>
      </c>
      <c r="G17547" s="5">
        <v>10</v>
      </c>
      <c r="H17547" s="5">
        <v>31.8</v>
      </c>
      <c r="I17547" s="5">
        <v>318</v>
      </c>
      <c r="J17547" s="5">
        <v>25275.4</v>
      </c>
      <c r="K17547" s="3" t="str" cm="1">
        <f t="array" ref="K17547">_xlfn.LET(_xlpm.d,UPPER(TRIM(CLEAN(SUBSTITUTE(F17547,CHAR(160),"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48" spans="2:11" hidden="1" x14ac:dyDescent="0.25">
      <c r="B17548" s="20">
        <v>45881</v>
      </c>
      <c r="C17548" s="2" t="s">
        <v>1</v>
      </c>
      <c r="D17548" s="2" t="s">
        <v>5373</v>
      </c>
      <c r="E17548" s="2" t="s">
        <v>1735</v>
      </c>
      <c r="F17548" s="2" t="s">
        <v>6033</v>
      </c>
      <c r="G17548" s="5">
        <v>30</v>
      </c>
      <c r="H17548" s="5">
        <v>33.99</v>
      </c>
      <c r="I17548" s="5">
        <v>1019.7</v>
      </c>
      <c r="J17548" s="5">
        <v>26295.100000000002</v>
      </c>
      <c r="K17548" s="3" t="str" cm="1">
        <f t="array" ref="K17548">_xlfn.LET(_xlpm.d,UPPER(TRIM(CLEAN(SUBSTITUTE(F17548,CHAR(160),"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49" spans="2:11" hidden="1" x14ac:dyDescent="0.25">
      <c r="B17549" s="20">
        <v>45883</v>
      </c>
      <c r="C17549" s="2" t="s">
        <v>1</v>
      </c>
      <c r="D17549" s="2" t="s">
        <v>5379</v>
      </c>
      <c r="E17549" s="2" t="s">
        <v>302</v>
      </c>
      <c r="F17549" s="2" t="s">
        <v>6033</v>
      </c>
      <c r="G17549" s="5">
        <v>20</v>
      </c>
      <c r="H17549" s="5">
        <v>27.8</v>
      </c>
      <c r="I17549" s="5">
        <v>556</v>
      </c>
      <c r="J17549" s="5">
        <v>26851.100000000002</v>
      </c>
      <c r="K17549" s="3" t="str" cm="1">
        <f t="array" ref="K17549">_xlfn.LET(_xlpm.d,UPPER(TRIM(CLEAN(SUBSTITUTE(F17549,CHAR(160),"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50" spans="2:11" hidden="1" x14ac:dyDescent="0.25">
      <c r="B17550" s="20">
        <v>45884</v>
      </c>
      <c r="C17550" s="2" t="s">
        <v>1</v>
      </c>
      <c r="D17550" s="2" t="s">
        <v>5381</v>
      </c>
      <c r="E17550" s="2" t="s">
        <v>16</v>
      </c>
      <c r="F17550" s="2" t="s">
        <v>6033</v>
      </c>
      <c r="G17550" s="5">
        <v>100</v>
      </c>
      <c r="H17550" s="5">
        <v>33.5</v>
      </c>
      <c r="I17550" s="5">
        <v>3350</v>
      </c>
      <c r="J17550" s="5">
        <v>30201.100000000002</v>
      </c>
      <c r="K17550" s="3" t="str" cm="1">
        <f t="array" ref="K17550">_xlfn.LET(_xlpm.d,UPPER(TRIM(CLEAN(SUBSTITUTE(F17550,CHAR(160),"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51" spans="2:11" hidden="1" x14ac:dyDescent="0.25">
      <c r="B17551" s="20">
        <v>45887</v>
      </c>
      <c r="C17551" s="2" t="s">
        <v>1</v>
      </c>
      <c r="D17551" s="2" t="s">
        <v>2002</v>
      </c>
      <c r="E17551" s="2" t="s">
        <v>807</v>
      </c>
      <c r="F17551" s="2" t="s">
        <v>6033</v>
      </c>
      <c r="G17551" s="5">
        <v>60</v>
      </c>
      <c r="H17551" s="5">
        <v>29.99</v>
      </c>
      <c r="I17551" s="5">
        <v>1799.4</v>
      </c>
      <c r="J17551" s="5">
        <v>32000.500000000004</v>
      </c>
      <c r="K17551" s="3" t="str" cm="1">
        <f t="array" ref="K17551">_xlfn.LET(_xlpm.d,UPPER(TRIM(CLEAN(SUBSTITUTE(F17551,CHAR(160),"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52" spans="2:11" hidden="1" x14ac:dyDescent="0.25">
      <c r="B17552" s="20">
        <v>45888</v>
      </c>
      <c r="C17552" s="2" t="s">
        <v>1</v>
      </c>
      <c r="D17552" s="2" t="s">
        <v>6038</v>
      </c>
      <c r="E17552" s="2" t="s">
        <v>61</v>
      </c>
      <c r="F17552" s="2" t="s">
        <v>6033</v>
      </c>
      <c r="G17552" s="5">
        <v>26</v>
      </c>
      <c r="H17552" s="5">
        <v>27.5</v>
      </c>
      <c r="I17552" s="5">
        <v>715</v>
      </c>
      <c r="J17552" s="5">
        <v>32715.500000000004</v>
      </c>
      <c r="K17552" s="3" t="str" cm="1">
        <f t="array" ref="K17552">_xlfn.LET(_xlpm.d,UPPER(TRIM(CLEAN(SUBSTITUTE(F17552,CHAR(160),"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53" spans="2:11" hidden="1" x14ac:dyDescent="0.25">
      <c r="B17553" s="20">
        <v>45888</v>
      </c>
      <c r="C17553" s="2" t="s">
        <v>1</v>
      </c>
      <c r="D17553" s="2" t="s">
        <v>5391</v>
      </c>
      <c r="E17553" s="2" t="s">
        <v>759</v>
      </c>
      <c r="F17553" s="2" t="s">
        <v>6033</v>
      </c>
      <c r="G17553" s="5">
        <v>20</v>
      </c>
      <c r="H17553" s="5">
        <v>31.8</v>
      </c>
      <c r="I17553" s="5">
        <v>636</v>
      </c>
      <c r="J17553" s="5">
        <v>33351.5</v>
      </c>
      <c r="K17553" s="3" t="str" cm="1">
        <f t="array" ref="K17553">_xlfn.LET(_xlpm.d,UPPER(TRIM(CLEAN(SUBSTITUTE(F17553,CHAR(160),"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54" spans="2:11" hidden="1" x14ac:dyDescent="0.25">
      <c r="B17554" s="20">
        <v>45891</v>
      </c>
      <c r="C17554" s="2" t="s">
        <v>1</v>
      </c>
      <c r="D17554" s="2" t="s">
        <v>655</v>
      </c>
      <c r="E17554" s="2" t="s">
        <v>43</v>
      </c>
      <c r="F17554" s="2" t="s">
        <v>6033</v>
      </c>
      <c r="G17554" s="5">
        <v>39</v>
      </c>
      <c r="H17554" s="5">
        <v>28.95</v>
      </c>
      <c r="I17554" s="5">
        <v>1129.05</v>
      </c>
      <c r="J17554" s="5">
        <v>34480.550000000003</v>
      </c>
      <c r="K17554" s="3" t="str" cm="1">
        <f t="array" ref="K17554">_xlfn.LET(_xlpm.d,UPPER(TRIM(CLEAN(SUBSTITUTE(F17554,CHAR(160),"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55" spans="2:11" hidden="1" x14ac:dyDescent="0.25">
      <c r="B17555" s="20">
        <v>45891</v>
      </c>
      <c r="C17555" s="2" t="s">
        <v>1</v>
      </c>
      <c r="D17555" s="2" t="s">
        <v>3575</v>
      </c>
      <c r="E17555" s="2" t="s">
        <v>3</v>
      </c>
      <c r="F17555" s="2" t="s">
        <v>6033</v>
      </c>
      <c r="G17555" s="5">
        <v>40</v>
      </c>
      <c r="H17555" s="5">
        <v>31.8</v>
      </c>
      <c r="I17555" s="5">
        <v>1272</v>
      </c>
      <c r="J17555" s="5">
        <v>35752.550000000003</v>
      </c>
      <c r="K17555" s="3" t="str" cm="1">
        <f t="array" ref="K17555">_xlfn.LET(_xlpm.d,UPPER(TRIM(CLEAN(SUBSTITUTE(F17555,CHAR(160),"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56" spans="2:11" hidden="1" x14ac:dyDescent="0.25">
      <c r="B17556" s="20">
        <v>45898</v>
      </c>
      <c r="C17556" s="2" t="s">
        <v>1</v>
      </c>
      <c r="D17556" s="2" t="s">
        <v>2020</v>
      </c>
      <c r="E17556" s="2" t="s">
        <v>807</v>
      </c>
      <c r="F17556" s="2" t="s">
        <v>6033</v>
      </c>
      <c r="G17556" s="5">
        <v>30</v>
      </c>
      <c r="H17556" s="5">
        <v>28.65</v>
      </c>
      <c r="I17556" s="5">
        <v>859.5</v>
      </c>
      <c r="J17556" s="5">
        <v>36612.050000000003</v>
      </c>
      <c r="K17556" s="3" t="str" cm="1">
        <f t="array" ref="K17556">_xlfn.LET(_xlpm.d,UPPER(TRIM(CLEAN(SUBSTITUTE(F17556,CHAR(160),"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57" spans="2:11" hidden="1" x14ac:dyDescent="0.25">
      <c r="B17557" s="20">
        <v>45903</v>
      </c>
      <c r="C17557" s="2" t="s">
        <v>1</v>
      </c>
      <c r="D17557" s="2" t="s">
        <v>6039</v>
      </c>
      <c r="E17557" s="2" t="s">
        <v>61</v>
      </c>
      <c r="F17557" s="2" t="s">
        <v>6033</v>
      </c>
      <c r="G17557" s="5">
        <v>30</v>
      </c>
      <c r="H17557" s="5">
        <v>27.5</v>
      </c>
      <c r="I17557" s="5">
        <v>825</v>
      </c>
      <c r="J17557" s="5">
        <v>37437.050000000003</v>
      </c>
      <c r="K17557" s="3" t="str" cm="1">
        <f t="array" ref="K17557">_xlfn.LET(_xlpm.d,UPPER(TRIM(CLEAN(SUBSTITUTE(F17557,CHAR(160),"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58" spans="2:11" hidden="1" x14ac:dyDescent="0.25">
      <c r="B17558" s="20">
        <v>45905</v>
      </c>
      <c r="C17558" s="2" t="s">
        <v>1</v>
      </c>
      <c r="D17558" s="2" t="s">
        <v>685</v>
      </c>
      <c r="E17558" s="2" t="s">
        <v>43</v>
      </c>
      <c r="F17558" s="2" t="s">
        <v>6033</v>
      </c>
      <c r="G17558" s="5">
        <v>30</v>
      </c>
      <c r="H17558" s="5">
        <v>28.95</v>
      </c>
      <c r="I17558" s="5">
        <v>868.5</v>
      </c>
      <c r="J17558" s="5">
        <v>38305.550000000003</v>
      </c>
      <c r="K17558" s="3" t="str" cm="1">
        <f t="array" ref="K17558">_xlfn.LET(_xlpm.d,UPPER(TRIM(CLEAN(SUBSTITUTE(F17558,CHAR(160),"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59" spans="2:11" hidden="1" x14ac:dyDescent="0.25">
      <c r="B17559" s="20">
        <v>45912</v>
      </c>
      <c r="C17559" s="2" t="s">
        <v>1</v>
      </c>
      <c r="D17559" s="2" t="s">
        <v>2059</v>
      </c>
      <c r="E17559" s="2" t="s">
        <v>43</v>
      </c>
      <c r="F17559" s="2" t="s">
        <v>6033</v>
      </c>
      <c r="G17559" s="5">
        <v>80</v>
      </c>
      <c r="H17559" s="5">
        <v>28.95</v>
      </c>
      <c r="I17559" s="5">
        <v>2316</v>
      </c>
      <c r="J17559" s="5">
        <v>40621.550000000003</v>
      </c>
      <c r="K17559" s="3" t="str" cm="1">
        <f t="array" ref="K17559">_xlfn.LET(_xlpm.d,UPPER(TRIM(CLEAN(SUBSTITUTE(F17559,CHAR(160),"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60" spans="2:11" hidden="1" x14ac:dyDescent="0.25">
      <c r="B17560" s="20">
        <v>45919</v>
      </c>
      <c r="C17560" s="2" t="s">
        <v>1</v>
      </c>
      <c r="D17560" s="2" t="s">
        <v>1113</v>
      </c>
      <c r="E17560" s="2" t="s">
        <v>43</v>
      </c>
      <c r="F17560" s="2" t="s">
        <v>6033</v>
      </c>
      <c r="G17560" s="5">
        <v>10</v>
      </c>
      <c r="H17560" s="5">
        <v>28.95</v>
      </c>
      <c r="I17560" s="5">
        <v>289.5</v>
      </c>
      <c r="J17560" s="5">
        <v>40911.050000000003</v>
      </c>
      <c r="K17560" s="3" t="str" cm="1">
        <f t="array" ref="K17560">_xlfn.LET(_xlpm.d,UPPER(TRIM(CLEAN(SUBSTITUTE(F17560,CHAR(160),"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61" spans="2:11" hidden="1" x14ac:dyDescent="0.25">
      <c r="B17561" s="20">
        <v>45932</v>
      </c>
      <c r="C17561" s="2" t="s">
        <v>1</v>
      </c>
      <c r="D17561" s="2" t="s">
        <v>3168</v>
      </c>
      <c r="E17561" s="2" t="s">
        <v>120</v>
      </c>
      <c r="F17561" s="2" t="s">
        <v>6033</v>
      </c>
      <c r="G17561" s="5">
        <v>10</v>
      </c>
      <c r="H17561" s="5">
        <v>28.8</v>
      </c>
      <c r="I17561" s="5">
        <v>288</v>
      </c>
      <c r="J17561" s="5">
        <v>41199.050000000003</v>
      </c>
      <c r="K17561" s="3" t="str" cm="1">
        <f t="array" ref="K17561">_xlfn.LET(_xlpm.d,UPPER(TRIM(CLEAN(SUBSTITUTE(F17561,CHAR(160),"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62" spans="2:11" hidden="1" x14ac:dyDescent="0.25">
      <c r="B17562" s="20">
        <v>45933</v>
      </c>
      <c r="C17562" s="2" t="s">
        <v>1</v>
      </c>
      <c r="D17562" s="2" t="s">
        <v>2109</v>
      </c>
      <c r="E17562" s="2" t="s">
        <v>43</v>
      </c>
      <c r="F17562" s="2" t="s">
        <v>6033</v>
      </c>
      <c r="G17562" s="5">
        <v>56</v>
      </c>
      <c r="H17562" s="5">
        <v>28.95</v>
      </c>
      <c r="I17562" s="5">
        <v>1621.2</v>
      </c>
      <c r="J17562" s="5">
        <v>42820.25</v>
      </c>
      <c r="K17562" s="3" t="str" cm="1">
        <f t="array" ref="K17562">_xlfn.LET(_xlpm.d,UPPER(TRIM(CLEAN(SUBSTITUTE(F17562,CHAR(160),"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63" spans="2:11" hidden="1" x14ac:dyDescent="0.25">
      <c r="B17563" s="20">
        <v>45940</v>
      </c>
      <c r="C17563" s="2" t="s">
        <v>1</v>
      </c>
      <c r="D17563" s="2" t="s">
        <v>704</v>
      </c>
      <c r="E17563" s="2" t="s">
        <v>43</v>
      </c>
      <c r="F17563" s="2" t="s">
        <v>6033</v>
      </c>
      <c r="G17563" s="5">
        <v>15</v>
      </c>
      <c r="H17563" s="5">
        <v>28.95</v>
      </c>
      <c r="I17563" s="5">
        <v>434.25</v>
      </c>
      <c r="J17563" s="5">
        <v>43254.5</v>
      </c>
      <c r="K17563" s="3" t="str" cm="1">
        <f t="array" ref="K17563">_xlfn.LET(_xlpm.d,UPPER(TRIM(CLEAN(SUBSTITUTE(F17563,CHAR(160),"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64" spans="2:11" hidden="1" x14ac:dyDescent="0.25">
      <c r="B17564" s="20">
        <v>45946</v>
      </c>
      <c r="C17564" s="2" t="s">
        <v>1</v>
      </c>
      <c r="D17564" s="2" t="s">
        <v>2428</v>
      </c>
      <c r="E17564" s="2" t="s">
        <v>3</v>
      </c>
      <c r="F17564" s="2" t="s">
        <v>6033</v>
      </c>
      <c r="G17564" s="5">
        <v>30</v>
      </c>
      <c r="H17564" s="5">
        <v>31.8</v>
      </c>
      <c r="I17564" s="5">
        <v>954</v>
      </c>
      <c r="J17564" s="5">
        <v>44208.5</v>
      </c>
      <c r="K17564" s="3" t="str" cm="1">
        <f t="array" ref="K17564">_xlfn.LET(_xlpm.d,UPPER(TRIM(CLEAN(SUBSTITUTE(F17564,CHAR(160),"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65" spans="2:11" hidden="1" x14ac:dyDescent="0.25">
      <c r="B17565" s="20">
        <v>45946</v>
      </c>
      <c r="C17565" s="2" t="s">
        <v>1</v>
      </c>
      <c r="D17565" s="2" t="s">
        <v>3216</v>
      </c>
      <c r="E17565" s="2" t="s">
        <v>120</v>
      </c>
      <c r="F17565" s="2" t="s">
        <v>5540</v>
      </c>
      <c r="G17565" s="5">
        <v>65</v>
      </c>
      <c r="H17565" s="5">
        <v>28.8</v>
      </c>
      <c r="I17565" s="5">
        <v>1872</v>
      </c>
      <c r="J17565" s="5">
        <v>46080.5</v>
      </c>
      <c r="K17565" s="3" t="str" cm="1">
        <f t="array" ref="K17565">_xlfn.LET(_xlpm.d,UPPER(TRIM(CLEAN(SUBSTITUTE(F17565,CHAR(160),"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66" spans="2:11" hidden="1" x14ac:dyDescent="0.25">
      <c r="B17566" s="20">
        <v>45947</v>
      </c>
      <c r="C17566" s="2" t="s">
        <v>1</v>
      </c>
      <c r="D17566" s="2" t="s">
        <v>2148</v>
      </c>
      <c r="E17566" s="2" t="s">
        <v>43</v>
      </c>
      <c r="F17566" s="2" t="s">
        <v>6033</v>
      </c>
      <c r="G17566" s="5">
        <v>25</v>
      </c>
      <c r="H17566" s="5">
        <v>28.95</v>
      </c>
      <c r="I17566" s="5">
        <v>723.75</v>
      </c>
      <c r="J17566" s="5">
        <v>46804.25</v>
      </c>
      <c r="K17566" s="3" t="str" cm="1">
        <f t="array" ref="K17566">_xlfn.LET(_xlpm.d,UPPER(TRIM(CLEAN(SUBSTITUTE(F17566,CHAR(160),"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67" spans="2:11" hidden="1" x14ac:dyDescent="0.25">
      <c r="B17567" s="20">
        <v>45953</v>
      </c>
      <c r="C17567" s="2" t="s">
        <v>1</v>
      </c>
      <c r="D17567" s="2" t="s">
        <v>4280</v>
      </c>
      <c r="E17567" s="2" t="s">
        <v>120</v>
      </c>
      <c r="F17567" s="2" t="s">
        <v>6033</v>
      </c>
      <c r="G17567" s="5">
        <v>45</v>
      </c>
      <c r="H17567" s="5">
        <v>28.8</v>
      </c>
      <c r="I17567" s="5">
        <v>1296</v>
      </c>
      <c r="J17567" s="5">
        <v>48100.25</v>
      </c>
      <c r="K17567" s="3" t="str" cm="1">
        <f t="array" ref="K17567">_xlfn.LET(_xlpm.d,UPPER(TRIM(CLEAN(SUBSTITUTE(F17567,CHAR(160),"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68" spans="2:11" hidden="1" x14ac:dyDescent="0.25">
      <c r="B17568" s="20">
        <v>45954</v>
      </c>
      <c r="C17568" s="2" t="s">
        <v>1</v>
      </c>
      <c r="D17568" s="2" t="s">
        <v>708</v>
      </c>
      <c r="E17568" s="2" t="s">
        <v>43</v>
      </c>
      <c r="F17568" s="2" t="s">
        <v>6033</v>
      </c>
      <c r="G17568" s="5">
        <v>15</v>
      </c>
      <c r="H17568" s="5">
        <v>28.95</v>
      </c>
      <c r="I17568" s="5">
        <v>434.25</v>
      </c>
      <c r="J17568" s="5">
        <v>48534.5</v>
      </c>
      <c r="K17568" s="3" t="str" cm="1">
        <f t="array" ref="K17568">_xlfn.LET(_xlpm.d,UPPER(TRIM(CLEAN(SUBSTITUTE(F17568,CHAR(160),"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69" spans="2:11" hidden="1" x14ac:dyDescent="0.25">
      <c r="B17569" s="20">
        <v>45959</v>
      </c>
      <c r="C17569" s="2" t="s">
        <v>1</v>
      </c>
      <c r="D17569" s="2" t="s">
        <v>5567</v>
      </c>
      <c r="E17569" s="2" t="s">
        <v>759</v>
      </c>
      <c r="F17569" s="2" t="s">
        <v>6033</v>
      </c>
      <c r="G17569" s="5">
        <v>30</v>
      </c>
      <c r="H17569" s="5">
        <v>31.8</v>
      </c>
      <c r="I17569" s="5">
        <v>954</v>
      </c>
      <c r="J17569" s="5">
        <v>49488.5</v>
      </c>
      <c r="K17569" s="3" t="str" cm="1">
        <f t="array" ref="K17569">_xlfn.LET(_xlpm.d,UPPER(TRIM(CLEAN(SUBSTITUTE(F17569,CHAR(160),"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70" spans="2:11" hidden="1" x14ac:dyDescent="0.25">
      <c r="B17570" s="20">
        <v>45960</v>
      </c>
      <c r="C17570" s="2" t="s">
        <v>1</v>
      </c>
      <c r="D17570" s="2" t="s">
        <v>3251</v>
      </c>
      <c r="E17570" s="2" t="s">
        <v>120</v>
      </c>
      <c r="F17570" s="2" t="s">
        <v>6033</v>
      </c>
      <c r="G17570" s="5">
        <v>25</v>
      </c>
      <c r="H17570" s="5">
        <v>28.8</v>
      </c>
      <c r="I17570" s="5">
        <v>720</v>
      </c>
      <c r="J17570" s="5">
        <v>50208.5</v>
      </c>
      <c r="K17570" s="3" t="str" cm="1">
        <f t="array" ref="K17570">_xlfn.LET(_xlpm.d,UPPER(TRIM(CLEAN(SUBSTITUTE(F17570,CHAR(160),"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71" spans="2:11" hidden="1" x14ac:dyDescent="0.25">
      <c r="B17571" s="20">
        <v>45968</v>
      </c>
      <c r="C17571" s="2" t="s">
        <v>1</v>
      </c>
      <c r="D17571" s="2" t="s">
        <v>722</v>
      </c>
      <c r="E17571" s="2" t="s">
        <v>43</v>
      </c>
      <c r="F17571" s="2" t="s">
        <v>6033</v>
      </c>
      <c r="G17571" s="5">
        <v>60</v>
      </c>
      <c r="H17571" s="5">
        <v>28.95</v>
      </c>
      <c r="I17571" s="5">
        <v>1737</v>
      </c>
      <c r="J17571" s="5">
        <v>51945.5</v>
      </c>
      <c r="K17571" s="3" t="str" cm="1">
        <f t="array" ref="K17571">_xlfn.LET(_xlpm.d,UPPER(TRIM(CLEAN(SUBSTITUTE(F17571,CHAR(160),"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72" spans="2:11" hidden="1" x14ac:dyDescent="0.25">
      <c r="B17572" s="20">
        <v>45975</v>
      </c>
      <c r="C17572" s="2" t="s">
        <v>1</v>
      </c>
      <c r="D17572" s="2" t="s">
        <v>727</v>
      </c>
      <c r="E17572" s="2" t="s">
        <v>43</v>
      </c>
      <c r="F17572" s="2" t="s">
        <v>6033</v>
      </c>
      <c r="G17572" s="5">
        <v>55</v>
      </c>
      <c r="H17572" s="5">
        <v>28.95</v>
      </c>
      <c r="I17572" s="5">
        <v>1592.25</v>
      </c>
      <c r="J17572" s="5">
        <v>53537.75</v>
      </c>
      <c r="K17572" s="3" t="str" cm="1">
        <f t="array" ref="K17572">_xlfn.LET(_xlpm.d,UPPER(TRIM(CLEAN(SUBSTITUTE(F17572,CHAR(160),"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73" spans="2:11" hidden="1" x14ac:dyDescent="0.25">
      <c r="B17573" s="20">
        <v>45996</v>
      </c>
      <c r="C17573" s="2" t="s">
        <v>1</v>
      </c>
      <c r="D17573" s="2" t="s">
        <v>2239</v>
      </c>
      <c r="E17573" s="2" t="s">
        <v>43</v>
      </c>
      <c r="F17573" s="2" t="s">
        <v>6033</v>
      </c>
      <c r="G17573" s="5">
        <v>80</v>
      </c>
      <c r="H17573" s="5">
        <v>28.95</v>
      </c>
      <c r="I17573" s="5">
        <v>2316</v>
      </c>
      <c r="J17573" s="5">
        <v>55853.75</v>
      </c>
      <c r="K17573" s="3" t="str" cm="1">
        <f t="array" ref="K17573">_xlfn.LET(_xlpm.d,UPPER(TRIM(CLEAN(SUBSTITUTE(F17573,CHAR(160),"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74" spans="2:11" hidden="1" x14ac:dyDescent="0.25">
      <c r="B17574" s="20">
        <v>46003</v>
      </c>
      <c r="C17574" s="2" t="s">
        <v>1</v>
      </c>
      <c r="D17574" s="2" t="s">
        <v>3346</v>
      </c>
      <c r="E17574" s="2" t="s">
        <v>120</v>
      </c>
      <c r="F17574" s="2" t="s">
        <v>6033</v>
      </c>
      <c r="G17574" s="5">
        <v>40</v>
      </c>
      <c r="H17574" s="5">
        <v>28.8</v>
      </c>
      <c r="I17574" s="5">
        <v>1152</v>
      </c>
      <c r="J17574" s="5">
        <v>57005.75</v>
      </c>
      <c r="K17574" s="3" t="str" cm="1">
        <f t="array" ref="K17574">_xlfn.LET(_xlpm.d,UPPER(TRIM(CLEAN(SUBSTITUTE(F17574,CHAR(160),"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75" spans="2:11" hidden="1" x14ac:dyDescent="0.25">
      <c r="B17575" s="20">
        <v>46011</v>
      </c>
      <c r="C17575" s="2" t="s">
        <v>1</v>
      </c>
      <c r="D17575" s="2" t="s">
        <v>855</v>
      </c>
      <c r="E17575" s="2" t="s">
        <v>43</v>
      </c>
      <c r="F17575" s="2" t="s">
        <v>6033</v>
      </c>
      <c r="G17575" s="5">
        <v>45</v>
      </c>
      <c r="H17575" s="5">
        <v>28.95</v>
      </c>
      <c r="I17575" s="5">
        <v>1302.75</v>
      </c>
      <c r="J17575" s="5">
        <v>58308.5</v>
      </c>
      <c r="K17575" s="3" t="str" cm="1">
        <f t="array" ref="K17575">_xlfn.LET(_xlpm.d,UPPER(TRIM(CLEAN(SUBSTITUTE(F17575,CHAR(160),"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76" spans="2:11" hidden="1" x14ac:dyDescent="0.25">
      <c r="B17576" s="20">
        <v>46030</v>
      </c>
      <c r="C17576" s="2" t="s">
        <v>1</v>
      </c>
      <c r="D17576" s="2" t="s">
        <v>3902</v>
      </c>
      <c r="E17576" s="2" t="s">
        <v>120</v>
      </c>
      <c r="F17576" s="2" t="s">
        <v>6033</v>
      </c>
      <c r="G17576" s="5">
        <v>40</v>
      </c>
      <c r="H17576" s="5">
        <v>33.5</v>
      </c>
      <c r="I17576" s="5">
        <v>1340</v>
      </c>
      <c r="J17576" s="5">
        <v>59648.5</v>
      </c>
      <c r="K17576" s="3" t="str" cm="1">
        <f t="array" ref="K17576">_xlfn.LET(_xlpm.d,UPPER(TRIM(CLEAN(SUBSTITUTE(F17576,CHAR(160),"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77" spans="2:11" hidden="1" x14ac:dyDescent="0.25">
      <c r="B17577" s="20">
        <v>46032</v>
      </c>
      <c r="C17577" s="2" t="s">
        <v>1</v>
      </c>
      <c r="D17577" s="2" t="s">
        <v>393</v>
      </c>
      <c r="E17577" s="2" t="s">
        <v>43</v>
      </c>
      <c r="F17577" s="2" t="s">
        <v>6033</v>
      </c>
      <c r="G17577" s="5">
        <v>75</v>
      </c>
      <c r="H17577" s="5">
        <v>28.95</v>
      </c>
      <c r="I17577" s="5">
        <v>2171.25</v>
      </c>
      <c r="J17577" s="5">
        <v>61819.75</v>
      </c>
      <c r="K17577" s="3" t="str" cm="1">
        <f t="array" ref="K17577">_xlfn.LET(_xlpm.d,UPPER(TRIM(CLEAN(SUBSTITUTE(F17577,CHAR(160),"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78" spans="2:11" hidden="1" x14ac:dyDescent="0.25">
      <c r="B17578" s="20">
        <v>46037</v>
      </c>
      <c r="C17578" s="2" t="s">
        <v>1</v>
      </c>
      <c r="D17578" s="2" t="s">
        <v>3420</v>
      </c>
      <c r="E17578" s="2" t="s">
        <v>120</v>
      </c>
      <c r="F17578" s="2" t="s">
        <v>6033</v>
      </c>
      <c r="G17578" s="5">
        <v>10</v>
      </c>
      <c r="H17578" s="5">
        <v>28.8</v>
      </c>
      <c r="I17578" s="5">
        <v>288</v>
      </c>
      <c r="J17578" s="5">
        <v>62107.75</v>
      </c>
      <c r="K17578" s="3" t="str" cm="1">
        <f t="array" ref="K17578">_xlfn.LET(_xlpm.d,UPPER(TRIM(CLEAN(SUBSTITUTE(F17578,CHAR(160),"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79" spans="2:11" hidden="1" x14ac:dyDescent="0.25">
      <c r="B17579" s="20">
        <v>46038</v>
      </c>
      <c r="C17579" s="2" t="s">
        <v>1</v>
      </c>
      <c r="D17579" s="2" t="s">
        <v>133</v>
      </c>
      <c r="E17579" s="2" t="s">
        <v>43</v>
      </c>
      <c r="F17579" s="2" t="s">
        <v>6033</v>
      </c>
      <c r="G17579" s="5">
        <v>15</v>
      </c>
      <c r="H17579" s="5">
        <v>28.95</v>
      </c>
      <c r="I17579" s="5">
        <v>434.25</v>
      </c>
      <c r="J17579" s="5">
        <v>62542</v>
      </c>
      <c r="K17579" s="3" t="str" cm="1">
        <f t="array" ref="K17579">_xlfn.LET(_xlpm.d,UPPER(TRIM(CLEAN(SUBSTITUTE(F17579,CHAR(160),"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80" spans="2:11" hidden="1" x14ac:dyDescent="0.25">
      <c r="B17580" s="20">
        <v>46043</v>
      </c>
      <c r="C17580" s="2" t="s">
        <v>1</v>
      </c>
      <c r="D17580" s="2" t="s">
        <v>6040</v>
      </c>
      <c r="E17580" s="2" t="s">
        <v>61</v>
      </c>
      <c r="F17580" s="2" t="s">
        <v>6033</v>
      </c>
      <c r="G17580" s="5">
        <v>59</v>
      </c>
      <c r="H17580" s="5">
        <v>27.5</v>
      </c>
      <c r="I17580" s="5">
        <v>1622.5</v>
      </c>
      <c r="J17580" s="5">
        <v>64164.5</v>
      </c>
      <c r="K17580" s="3" t="str" cm="1">
        <f t="array" ref="K17580">_xlfn.LET(_xlpm.d,UPPER(TRIM(CLEAN(SUBSTITUTE(F17580,CHAR(160),"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81" spans="2:11" hidden="1" x14ac:dyDescent="0.25">
      <c r="B17581" s="20">
        <v>46044</v>
      </c>
      <c r="C17581" s="2" t="s">
        <v>1</v>
      </c>
      <c r="D17581" s="2" t="s">
        <v>2315</v>
      </c>
      <c r="E17581" s="2" t="s">
        <v>43</v>
      </c>
      <c r="F17581" s="2" t="s">
        <v>6033</v>
      </c>
      <c r="G17581" s="5">
        <v>40</v>
      </c>
      <c r="H17581" s="5">
        <v>28.95</v>
      </c>
      <c r="I17581" s="5">
        <v>1158</v>
      </c>
      <c r="J17581" s="5">
        <v>65322.5</v>
      </c>
      <c r="K17581" s="3" t="str" cm="1">
        <f t="array" ref="K17581">_xlfn.LET(_xlpm.d,UPPER(TRIM(CLEAN(SUBSTITUTE(F17581,CHAR(160),"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82" spans="2:11" hidden="1" x14ac:dyDescent="0.25">
      <c r="B17582" s="20">
        <v>46051</v>
      </c>
      <c r="C17582" s="2" t="s">
        <v>1</v>
      </c>
      <c r="D17582" s="2" t="s">
        <v>3443</v>
      </c>
      <c r="E17582" s="2" t="s">
        <v>120</v>
      </c>
      <c r="F17582" s="2" t="s">
        <v>6033</v>
      </c>
      <c r="G17582" s="5">
        <v>65</v>
      </c>
      <c r="H17582" s="5">
        <v>28.8</v>
      </c>
      <c r="I17582" s="5">
        <v>1872</v>
      </c>
      <c r="J17582" s="5">
        <v>67194.5</v>
      </c>
      <c r="K17582" s="3" t="str" cm="1">
        <f t="array" ref="K17582">_xlfn.LET(_xlpm.d,UPPER(TRIM(CLEAN(SUBSTITUTE(F17582,CHAR(160),"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83" spans="2:11" hidden="1" x14ac:dyDescent="0.25">
      <c r="B17583" s="20">
        <v>46051</v>
      </c>
      <c r="C17583" s="2" t="s">
        <v>1</v>
      </c>
      <c r="D17583" s="2" t="s">
        <v>5770</v>
      </c>
      <c r="E17583" s="2" t="s">
        <v>759</v>
      </c>
      <c r="F17583" s="2" t="s">
        <v>6033</v>
      </c>
      <c r="G17583" s="5">
        <v>10</v>
      </c>
      <c r="H17583" s="5">
        <v>31.8</v>
      </c>
      <c r="I17583" s="5">
        <v>318</v>
      </c>
      <c r="J17583" s="5">
        <v>67512.5</v>
      </c>
      <c r="K17583" s="3" t="str" cm="1">
        <f t="array" ref="K17583">_xlfn.LET(_xlpm.d,UPPER(TRIM(CLEAN(SUBSTITUTE(F17583,CHAR(160),"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84" spans="2:11" hidden="1" x14ac:dyDescent="0.25">
      <c r="B17584" s="20">
        <v>46058</v>
      </c>
      <c r="C17584" s="2" t="s">
        <v>1</v>
      </c>
      <c r="D17584" s="2" t="s">
        <v>5780</v>
      </c>
      <c r="E17584" s="2" t="s">
        <v>5781</v>
      </c>
      <c r="F17584" s="2" t="s">
        <v>6033</v>
      </c>
      <c r="G17584" s="5">
        <v>36</v>
      </c>
      <c r="H17584" s="5">
        <v>0</v>
      </c>
      <c r="I17584" s="5">
        <v>0</v>
      </c>
      <c r="J17584" s="5">
        <v>67512.5</v>
      </c>
      <c r="K17584" s="3" t="str" cm="1">
        <f t="array" ref="K17584">_xlfn.LET(_xlpm.d,UPPER(TRIM(CLEAN(SUBSTITUTE(F17584,CHAR(160),"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85" spans="2:11" hidden="1" x14ac:dyDescent="0.25">
      <c r="B17585" s="20">
        <v>46064</v>
      </c>
      <c r="C17585" s="2" t="s">
        <v>1</v>
      </c>
      <c r="D17585" s="2" t="s">
        <v>5795</v>
      </c>
      <c r="E17585" s="2" t="s">
        <v>2415</v>
      </c>
      <c r="F17585" s="2" t="s">
        <v>6033</v>
      </c>
      <c r="G17585" s="5">
        <v>9</v>
      </c>
      <c r="H17585" s="5">
        <v>31.8</v>
      </c>
      <c r="I17585" s="5">
        <v>286.2</v>
      </c>
      <c r="J17585" s="5">
        <v>67798.7</v>
      </c>
      <c r="K17585" s="3" t="str" cm="1">
        <f t="array" ref="K17585">_xlfn.LET(_xlpm.d,UPPER(TRIM(CLEAN(SUBSTITUTE(F17585,CHAR(160),"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86" spans="2:11" hidden="1" x14ac:dyDescent="0.25">
      <c r="B17586" s="20">
        <v>46064</v>
      </c>
      <c r="C17586" s="2" t="s">
        <v>1</v>
      </c>
      <c r="D17586" s="2" t="s">
        <v>3485</v>
      </c>
      <c r="E17586" s="2" t="s">
        <v>120</v>
      </c>
      <c r="F17586" s="2" t="s">
        <v>6033</v>
      </c>
      <c r="G17586" s="5">
        <v>10</v>
      </c>
      <c r="H17586" s="5">
        <v>28.8</v>
      </c>
      <c r="I17586" s="5">
        <v>288</v>
      </c>
      <c r="J17586" s="5">
        <v>68086.7</v>
      </c>
      <c r="K17586" s="3" t="str" cm="1">
        <f t="array" ref="K17586">_xlfn.LET(_xlpm.d,UPPER(TRIM(CLEAN(SUBSTITUTE(F17586,CHAR(160),"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87" spans="2:11" hidden="1" x14ac:dyDescent="0.25">
      <c r="B17587" s="20">
        <v>46066</v>
      </c>
      <c r="C17587" s="2" t="s">
        <v>1</v>
      </c>
      <c r="D17587" s="2" t="s">
        <v>82</v>
      </c>
      <c r="E17587" s="2" t="s">
        <v>43</v>
      </c>
      <c r="F17587" s="2" t="s">
        <v>6033</v>
      </c>
      <c r="G17587" s="5">
        <v>35</v>
      </c>
      <c r="H17587" s="5">
        <v>28.95</v>
      </c>
      <c r="I17587" s="5">
        <v>1013.25</v>
      </c>
      <c r="J17587" s="5">
        <v>69099.95</v>
      </c>
      <c r="K17587" s="3" t="str" cm="1">
        <f t="array" ref="K17587">_xlfn.LET(_xlpm.d,UPPER(TRIM(CLEAN(SUBSTITUTE(F17587,CHAR(160),"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88" spans="2:11" hidden="1" x14ac:dyDescent="0.25">
      <c r="B17588" s="20">
        <v>46071</v>
      </c>
      <c r="C17588" s="2" t="s">
        <v>1</v>
      </c>
      <c r="D17588" s="2" t="s">
        <v>5805</v>
      </c>
      <c r="E17588" s="2" t="s">
        <v>61</v>
      </c>
      <c r="F17588" s="2" t="s">
        <v>6033</v>
      </c>
      <c r="G17588" s="5">
        <v>40</v>
      </c>
      <c r="H17588" s="5">
        <v>27.5</v>
      </c>
      <c r="I17588" s="5">
        <v>1100</v>
      </c>
      <c r="J17588" s="5">
        <v>70199.95</v>
      </c>
      <c r="K17588" s="3" t="str" cm="1">
        <f t="array" ref="K17588">_xlfn.LET(_xlpm.d,UPPER(TRIM(CLEAN(SUBSTITUTE(F17588,CHAR(160),"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89" spans="2:11" hidden="1" x14ac:dyDescent="0.25">
      <c r="B17589" s="20">
        <v>46071</v>
      </c>
      <c r="C17589" s="2" t="s">
        <v>1</v>
      </c>
      <c r="D17589" s="2" t="s">
        <v>4298</v>
      </c>
      <c r="E17589" s="2" t="s">
        <v>6</v>
      </c>
      <c r="F17589" s="2" t="s">
        <v>6033</v>
      </c>
      <c r="G17589" s="5">
        <v>40</v>
      </c>
      <c r="H17589" s="5">
        <v>33.99</v>
      </c>
      <c r="I17589" s="5">
        <v>1359.6</v>
      </c>
      <c r="J17589" s="5">
        <v>71559.55</v>
      </c>
      <c r="K17589" s="3" t="str" cm="1">
        <f t="array" ref="K17589">_xlfn.LET(_xlpm.d,UPPER(TRIM(CLEAN(SUBSTITUTE(F17589,CHAR(160),"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90" spans="2:11" hidden="1" x14ac:dyDescent="0.25">
      <c r="B17590" s="20">
        <v>46073</v>
      </c>
      <c r="C17590" s="2" t="s">
        <v>1</v>
      </c>
      <c r="D17590" s="2" t="s">
        <v>129</v>
      </c>
      <c r="E17590" s="2" t="s">
        <v>43</v>
      </c>
      <c r="F17590" s="2" t="s">
        <v>6033</v>
      </c>
      <c r="G17590" s="5">
        <v>45</v>
      </c>
      <c r="H17590" s="5">
        <v>28.95</v>
      </c>
      <c r="I17590" s="5">
        <v>1302.75</v>
      </c>
      <c r="J17590" s="5">
        <v>72862.3</v>
      </c>
      <c r="K17590" s="3" t="str" cm="1">
        <f t="array" ref="K17590">_xlfn.LET(_xlpm.d,UPPER(TRIM(CLEAN(SUBSTITUTE(F17590,CHAR(160),"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91" spans="2:11" hidden="1" x14ac:dyDescent="0.25">
      <c r="B17591" s="20">
        <v>46073</v>
      </c>
      <c r="C17591" s="2" t="s">
        <v>1</v>
      </c>
      <c r="D17591" s="2" t="s">
        <v>5811</v>
      </c>
      <c r="E17591" s="2" t="s">
        <v>759</v>
      </c>
      <c r="F17591" s="2" t="s">
        <v>6033</v>
      </c>
      <c r="G17591" s="5">
        <v>20</v>
      </c>
      <c r="H17591" s="5">
        <v>31.8</v>
      </c>
      <c r="I17591" s="5">
        <v>636</v>
      </c>
      <c r="J17591" s="5">
        <v>73498.3</v>
      </c>
      <c r="K17591" s="3" t="str" cm="1">
        <f t="array" ref="K17591">_xlfn.LET(_xlpm.d,UPPER(TRIM(CLEAN(SUBSTITUTE(F17591,CHAR(160),"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92" spans="2:11" hidden="1" x14ac:dyDescent="0.25">
      <c r="B17592" s="20">
        <v>46077</v>
      </c>
      <c r="C17592" s="2" t="s">
        <v>1</v>
      </c>
      <c r="D17592" s="2" t="s">
        <v>6041</v>
      </c>
      <c r="E17592" s="2" t="s">
        <v>61</v>
      </c>
      <c r="F17592" s="2" t="s">
        <v>6033</v>
      </c>
      <c r="G17592" s="5">
        <v>26</v>
      </c>
      <c r="H17592" s="5">
        <v>27.5</v>
      </c>
      <c r="I17592" s="5">
        <v>715</v>
      </c>
      <c r="J17592" s="5">
        <v>74213.3</v>
      </c>
      <c r="K17592" s="3" t="str" cm="1">
        <f t="array" ref="K17592">_xlfn.LET(_xlpm.d,UPPER(TRIM(CLEAN(SUBSTITUTE(F17592,CHAR(160),"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93" spans="2:11" hidden="1" x14ac:dyDescent="0.25">
      <c r="B17593" s="20">
        <v>46080</v>
      </c>
      <c r="C17593" s="2" t="s">
        <v>1</v>
      </c>
      <c r="D17593" s="2" t="s">
        <v>130</v>
      </c>
      <c r="E17593" s="2" t="s">
        <v>43</v>
      </c>
      <c r="F17593" s="2" t="s">
        <v>6033</v>
      </c>
      <c r="G17593" s="5">
        <v>5</v>
      </c>
      <c r="H17593" s="5">
        <v>28.95</v>
      </c>
      <c r="I17593" s="5">
        <v>144.75</v>
      </c>
      <c r="J17593" s="5">
        <v>74358.05</v>
      </c>
      <c r="K17593" s="3" t="str" cm="1">
        <f t="array" ref="K17593">_xlfn.LET(_xlpm.d,UPPER(TRIM(CLEAN(SUBSTITUTE(F17593,CHAR(160),"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94" spans="2:11" hidden="1" x14ac:dyDescent="0.25">
      <c r="B17594" s="20">
        <v>46084</v>
      </c>
      <c r="C17594" s="2" t="s">
        <v>1</v>
      </c>
      <c r="D17594" s="2" t="s">
        <v>5836</v>
      </c>
      <c r="E17594" s="2" t="s">
        <v>61</v>
      </c>
      <c r="F17594" s="2" t="s">
        <v>6033</v>
      </c>
      <c r="G17594" s="5">
        <v>35</v>
      </c>
      <c r="H17594" s="5">
        <v>27.5</v>
      </c>
      <c r="I17594" s="5">
        <v>962.5</v>
      </c>
      <c r="J17594" s="5">
        <v>75320.55</v>
      </c>
      <c r="K17594" s="3" t="str" cm="1">
        <f t="array" ref="K17594">_xlfn.LET(_xlpm.d,UPPER(TRIM(CLEAN(SUBSTITUTE(F17594,CHAR(160),"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95" spans="2:11" hidden="1" x14ac:dyDescent="0.25">
      <c r="B17595" s="20">
        <v>46093</v>
      </c>
      <c r="C17595" s="2" t="s">
        <v>1</v>
      </c>
      <c r="D17595" s="2" t="s">
        <v>6042</v>
      </c>
      <c r="E17595" s="2" t="s">
        <v>61</v>
      </c>
      <c r="F17595" s="2" t="s">
        <v>6033</v>
      </c>
      <c r="G17595" s="5">
        <v>52</v>
      </c>
      <c r="H17595" s="5">
        <v>27.5</v>
      </c>
      <c r="I17595" s="5">
        <v>1430</v>
      </c>
      <c r="J17595" s="5">
        <v>76750.55</v>
      </c>
      <c r="K17595" s="3" t="str" cm="1">
        <f t="array" ref="K17595">_xlfn.LET(_xlpm.d,UPPER(TRIM(CLEAN(SUBSTITUTE(F17595,CHAR(160),"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96" spans="2:11" hidden="1" x14ac:dyDescent="0.25">
      <c r="B17596" s="20">
        <v>46101</v>
      </c>
      <c r="C17596" s="2" t="s">
        <v>1</v>
      </c>
      <c r="D17596" s="2" t="s">
        <v>1215</v>
      </c>
      <c r="E17596" s="2" t="s">
        <v>43</v>
      </c>
      <c r="F17596" s="2" t="s">
        <v>6033</v>
      </c>
      <c r="G17596" s="5">
        <v>70</v>
      </c>
      <c r="H17596" s="5">
        <v>28.95</v>
      </c>
      <c r="I17596" s="5">
        <v>2026.5</v>
      </c>
      <c r="J17596" s="5">
        <v>78777.05</v>
      </c>
      <c r="K17596" s="3" t="str" cm="1">
        <f t="array" ref="K17596">_xlfn.LET(_xlpm.d,UPPER(TRIM(CLEAN(SUBSTITUTE(F17596,CHAR(160),"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97" spans="2:11" hidden="1" x14ac:dyDescent="0.25">
      <c r="B17597" s="20">
        <v>46107</v>
      </c>
      <c r="C17597" s="2" t="s">
        <v>1</v>
      </c>
      <c r="D17597" s="2" t="s">
        <v>6043</v>
      </c>
      <c r="E17597" s="2" t="s">
        <v>168</v>
      </c>
      <c r="F17597" s="2" t="s">
        <v>6033</v>
      </c>
      <c r="G17597" s="5">
        <v>30</v>
      </c>
      <c r="H17597" s="5">
        <v>0</v>
      </c>
      <c r="I17597" s="5">
        <v>0</v>
      </c>
      <c r="J17597" s="5">
        <v>78777.05</v>
      </c>
      <c r="K17597" s="3" t="str" cm="1">
        <f t="array" ref="K17597">_xlfn.LET(_xlpm.d,UPPER(TRIM(CLEAN(SUBSTITUTE(F17597,CHAR(160),"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98" spans="2:11" hidden="1" x14ac:dyDescent="0.25">
      <c r="B17598" s="20">
        <v>46107</v>
      </c>
      <c r="C17598" s="2" t="s">
        <v>1</v>
      </c>
      <c r="D17598" s="2" t="s">
        <v>6044</v>
      </c>
      <c r="E17598" s="2" t="s">
        <v>180</v>
      </c>
      <c r="F17598" s="2" t="s">
        <v>6033</v>
      </c>
      <c r="G17598" s="5">
        <v>20</v>
      </c>
      <c r="H17598" s="5">
        <v>0</v>
      </c>
      <c r="I17598" s="5">
        <v>0</v>
      </c>
      <c r="J17598" s="5">
        <v>78777.05</v>
      </c>
      <c r="K17598" s="3" t="str" cm="1">
        <f t="array" ref="K17598">_xlfn.LET(_xlpm.d,UPPER(TRIM(CLEAN(SUBSTITUTE(F17598,CHAR(160),"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599" spans="2:11" hidden="1" x14ac:dyDescent="0.25">
      <c r="B17599" s="20">
        <v>46107</v>
      </c>
      <c r="C17599" s="2" t="s">
        <v>1</v>
      </c>
      <c r="D17599" s="2" t="s">
        <v>6045</v>
      </c>
      <c r="E17599" s="2" t="s">
        <v>120</v>
      </c>
      <c r="F17599" s="2" t="s">
        <v>6033</v>
      </c>
      <c r="G17599" s="5">
        <v>75</v>
      </c>
      <c r="H17599" s="5">
        <v>28.8</v>
      </c>
      <c r="I17599" s="5">
        <v>2160</v>
      </c>
      <c r="J17599" s="5">
        <v>80937.05</v>
      </c>
      <c r="K17599" s="3" t="str" cm="1">
        <f t="array" ref="K17599">_xlfn.LET(_xlpm.d,UPPER(TRIM(CLEAN(SUBSTITUTE(F17599,CHAR(160),"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600" spans="2:11" hidden="1" x14ac:dyDescent="0.25">
      <c r="B17600" s="20">
        <v>46108</v>
      </c>
      <c r="C17600" s="2" t="s">
        <v>1</v>
      </c>
      <c r="D17600" s="2" t="s">
        <v>460</v>
      </c>
      <c r="E17600" s="2" t="s">
        <v>43</v>
      </c>
      <c r="F17600" s="2" t="s">
        <v>6033</v>
      </c>
      <c r="G17600" s="5">
        <v>10</v>
      </c>
      <c r="H17600" s="5">
        <v>28.95</v>
      </c>
      <c r="I17600" s="5">
        <v>289.5</v>
      </c>
      <c r="J17600" s="5">
        <v>81226.55</v>
      </c>
      <c r="K17600" s="3" t="str" cm="1">
        <f t="array" ref="K17600">_xlfn.LET(_xlpm.d,UPPER(TRIM(CLEAN(SUBSTITUTE(F17600,CHAR(160),"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7601" spans="1:11" hidden="1" x14ac:dyDescent="0.25">
      <c r="A17601" s="11" t="s">
        <v>6046</v>
      </c>
      <c r="G17601" s="6">
        <v>2868</v>
      </c>
      <c r="I17601" s="7">
        <f>I17517+I17518+I17519+I17520+I17521+I17522+I17523+I17524+I17525+I17526+I17527+I17528+I17529+I17530+I17531+I17532+I17533+I17534+I17535+I17536+I17537+I17538+I17539+I17540+I17541+I17542+I17543+I17544+I17545+I17546+I17547+I17548+I17549+I17550+I17551+I17552+I17553+I17554+I17555+I17556+I17557+I17558+I17559+I17560+I17561+I17562+I17563+I17564+I17565+I17566+I17567+I17568+I17569+I17570+I17571+I17572+I17573+I17574+I17575+I17576+I17577+I17578+I17579+I17580+I17581+I17582+I17583+I17584+I17585+I17586+I17587+I17588+I17589+I17590+I17591+I17592+I17593+I17594+I17595+I17596+I17597+I17598+I17599+I17600</f>
        <v>81226.55</v>
      </c>
      <c r="K17601" s="3" t="str" cm="1">
        <f t="array" ref="K17601">_xlfn.LET(_xlpm.d,UPPER(TRIM(CLEAN(SUBSTITUTE(F17601,CHAR(160),"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602" spans="1:11" hidden="1" x14ac:dyDescent="0.25">
      <c r="A17602" s="10" t="s">
        <v>6047</v>
      </c>
      <c r="K17602" s="3" t="str" cm="1">
        <f t="array" ref="K17602">_xlfn.LET(_xlpm.d,UPPER(TRIM(CLEAN(SUBSTITUTE(F17602,CHAR(160),"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603" spans="1:11" hidden="1" x14ac:dyDescent="0.25">
      <c r="B17603" s="20">
        <v>45666</v>
      </c>
      <c r="C17603" s="2" t="s">
        <v>1</v>
      </c>
      <c r="D17603" s="2" t="s">
        <v>3604</v>
      </c>
      <c r="E17603" s="2" t="s">
        <v>120</v>
      </c>
      <c r="F17603" s="2" t="s">
        <v>6048</v>
      </c>
      <c r="G17603" s="5">
        <v>8</v>
      </c>
      <c r="H17603" s="5">
        <v>11.2</v>
      </c>
      <c r="I17603" s="5">
        <v>89.6</v>
      </c>
      <c r="J17603" s="5">
        <v>89.6</v>
      </c>
      <c r="K17603" s="3" t="str" cm="1">
        <f t="array" ref="K17603">_xlfn.LET(_xlpm.d,UPPER(TRIM(CLEAN(SUBSTITUTE(F17603,CHAR(160),"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04" spans="1:11" hidden="1" x14ac:dyDescent="0.25">
      <c r="B17604" s="20">
        <v>45694</v>
      </c>
      <c r="C17604" s="2" t="s">
        <v>1</v>
      </c>
      <c r="D17604" s="2" t="s">
        <v>1716</v>
      </c>
      <c r="E17604" s="2" t="s">
        <v>3</v>
      </c>
      <c r="F17604" s="2" t="s">
        <v>6047</v>
      </c>
      <c r="G17604" s="5">
        <v>5</v>
      </c>
      <c r="H17604" s="5">
        <v>11.12</v>
      </c>
      <c r="I17604" s="5">
        <v>55.6</v>
      </c>
      <c r="J17604" s="5">
        <v>145.19999999999999</v>
      </c>
      <c r="K17604" s="3" t="str" cm="1">
        <f t="array" ref="K17604">_xlfn.LET(_xlpm.d,UPPER(TRIM(CLEAN(SUBSTITUTE(F17604,CHAR(160),"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05" spans="1:11" hidden="1" x14ac:dyDescent="0.25">
      <c r="B17605" s="20">
        <v>45989</v>
      </c>
      <c r="C17605" s="2" t="s">
        <v>1</v>
      </c>
      <c r="D17605" s="2" t="s">
        <v>853</v>
      </c>
      <c r="E17605" s="2" t="s">
        <v>73</v>
      </c>
      <c r="F17605" s="2" t="s">
        <v>6047</v>
      </c>
      <c r="G17605" s="5">
        <v>60</v>
      </c>
      <c r="H17605" s="5">
        <v>9.5</v>
      </c>
      <c r="I17605" s="5">
        <v>570</v>
      </c>
      <c r="J17605" s="5">
        <v>715.2</v>
      </c>
      <c r="K17605" s="3" t="str" cm="1">
        <f t="array" ref="K17605">_xlfn.LET(_xlpm.d,UPPER(TRIM(CLEAN(SUBSTITUTE(F17605,CHAR(160),"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06" spans="1:11" hidden="1" x14ac:dyDescent="0.25">
      <c r="B17606" s="20">
        <v>45993</v>
      </c>
      <c r="C17606" s="2" t="s">
        <v>1</v>
      </c>
      <c r="D17606" s="2" t="s">
        <v>6049</v>
      </c>
      <c r="E17606" s="2" t="s">
        <v>165</v>
      </c>
      <c r="F17606" s="2" t="s">
        <v>6047</v>
      </c>
      <c r="G17606" s="5">
        <v>30</v>
      </c>
      <c r="H17606" s="5">
        <v>0</v>
      </c>
      <c r="I17606" s="5">
        <v>0</v>
      </c>
      <c r="J17606" s="5">
        <v>715.2</v>
      </c>
      <c r="K17606" s="3" t="str" cm="1">
        <f t="array" ref="K17606">_xlfn.LET(_xlpm.d,UPPER(TRIM(CLEAN(SUBSTITUTE(F17606,CHAR(160),"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07" spans="1:11" hidden="1" x14ac:dyDescent="0.25">
      <c r="A17607" s="11" t="s">
        <v>6050</v>
      </c>
      <c r="G17607" s="6">
        <v>103</v>
      </c>
      <c r="I17607" s="8">
        <f>I17603+I17604+I17605+I17606</f>
        <v>715.2</v>
      </c>
      <c r="K17607" s="3" t="str" cm="1">
        <f t="array" ref="K17607">_xlfn.LET(_xlpm.d,UPPER(TRIM(CLEAN(SUBSTITUTE(F17607,CHAR(160),"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608" spans="1:11" hidden="1" x14ac:dyDescent="0.25">
      <c r="A17608" s="10" t="s">
        <v>6051</v>
      </c>
      <c r="K17608" s="3" t="str" cm="1">
        <f t="array" ref="K17608">_xlfn.LET(_xlpm.d,UPPER(TRIM(CLEAN(SUBSTITUTE(F17608,CHAR(160),"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609" spans="1:11" hidden="1" x14ac:dyDescent="0.25">
      <c r="B17609" s="20">
        <v>45666</v>
      </c>
      <c r="C17609" s="2" t="s">
        <v>1</v>
      </c>
      <c r="D17609" s="2" t="s">
        <v>3604</v>
      </c>
      <c r="E17609" s="2" t="s">
        <v>120</v>
      </c>
      <c r="F17609" s="2" t="s">
        <v>6052</v>
      </c>
      <c r="G17609" s="5">
        <v>8</v>
      </c>
      <c r="H17609" s="5">
        <v>24.8</v>
      </c>
      <c r="I17609" s="5">
        <v>198.4</v>
      </c>
      <c r="J17609" s="5">
        <v>198.4</v>
      </c>
      <c r="K17609" s="3" t="str" cm="1">
        <f t="array" ref="K17609">_xlfn.LET(_xlpm.d,UPPER(TRIM(CLEAN(SUBSTITUTE(F17609,CHAR(160),"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10" spans="1:11" hidden="1" x14ac:dyDescent="0.25">
      <c r="B17610" s="20">
        <v>45667</v>
      </c>
      <c r="C17610" s="2" t="s">
        <v>1</v>
      </c>
      <c r="D17610" s="2" t="s">
        <v>5901</v>
      </c>
      <c r="E17610" s="2" t="s">
        <v>746</v>
      </c>
      <c r="F17610" s="2" t="s">
        <v>6052</v>
      </c>
      <c r="G17610" s="5">
        <v>10</v>
      </c>
      <c r="H17610" s="5">
        <v>11.2</v>
      </c>
      <c r="I17610" s="5">
        <v>112</v>
      </c>
      <c r="J17610" s="5">
        <v>310.39999999999998</v>
      </c>
      <c r="K17610" s="3" t="str" cm="1">
        <f t="array" ref="K17610">_xlfn.LET(_xlpm.d,UPPER(TRIM(CLEAN(SUBSTITUTE(F17610,CHAR(160),"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11" spans="1:11" hidden="1" x14ac:dyDescent="0.25">
      <c r="A17611" s="11" t="s">
        <v>6053</v>
      </c>
      <c r="G17611" s="6">
        <v>18</v>
      </c>
      <c r="I17611" s="8">
        <f>I17609+I17610</f>
        <v>310.39999999999998</v>
      </c>
      <c r="K17611" s="3" t="str" cm="1">
        <f t="array" ref="K17611">_xlfn.LET(_xlpm.d,UPPER(TRIM(CLEAN(SUBSTITUTE(F17611,CHAR(160),"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612" spans="1:11" hidden="1" x14ac:dyDescent="0.25">
      <c r="A17612" s="10" t="s">
        <v>6054</v>
      </c>
      <c r="K17612" s="3" t="str" cm="1">
        <f t="array" ref="K17612">_xlfn.LET(_xlpm.d,UPPER(TRIM(CLEAN(SUBSTITUTE(F17612,CHAR(160),"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613" spans="1:11" hidden="1" x14ac:dyDescent="0.25">
      <c r="B17613" s="20">
        <v>45660</v>
      </c>
      <c r="C17613" s="2" t="s">
        <v>1</v>
      </c>
      <c r="D17613" s="2" t="s">
        <v>2580</v>
      </c>
      <c r="E17613" s="2" t="s">
        <v>43</v>
      </c>
      <c r="F17613" s="2" t="s">
        <v>6054</v>
      </c>
      <c r="G17613" s="5">
        <v>25</v>
      </c>
      <c r="H17613" s="5">
        <v>11.25</v>
      </c>
      <c r="I17613" s="5">
        <v>281.25</v>
      </c>
      <c r="J17613" s="5">
        <v>281.25</v>
      </c>
      <c r="K17613" s="3" t="str" cm="1">
        <f t="array" ref="K17613">_xlfn.LET(_xlpm.d,UPPER(TRIM(CLEAN(SUBSTITUTE(F17613,CHAR(160),"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14" spans="1:11" hidden="1" x14ac:dyDescent="0.25">
      <c r="B17614" s="20">
        <v>45667</v>
      </c>
      <c r="C17614" s="2" t="s">
        <v>1</v>
      </c>
      <c r="D17614" s="2" t="s">
        <v>756</v>
      </c>
      <c r="E17614" s="2" t="s">
        <v>43</v>
      </c>
      <c r="F17614" s="2" t="s">
        <v>6054</v>
      </c>
      <c r="G17614" s="5">
        <v>16</v>
      </c>
      <c r="H17614" s="5">
        <v>11.25</v>
      </c>
      <c r="I17614" s="5">
        <v>180</v>
      </c>
      <c r="J17614" s="5">
        <v>461.25</v>
      </c>
      <c r="K17614" s="3" t="str" cm="1">
        <f t="array" ref="K17614">_xlfn.LET(_xlpm.d,UPPER(TRIM(CLEAN(SUBSTITUTE(F17614,CHAR(160),"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15" spans="1:11" hidden="1" x14ac:dyDescent="0.25">
      <c r="B17615" s="20">
        <v>45671</v>
      </c>
      <c r="C17615" s="2" t="s">
        <v>1</v>
      </c>
      <c r="D17615" s="2" t="s">
        <v>1669</v>
      </c>
      <c r="E17615" s="2" t="s">
        <v>485</v>
      </c>
      <c r="F17615" s="2" t="s">
        <v>6055</v>
      </c>
      <c r="G17615" s="5">
        <v>45</v>
      </c>
      <c r="H17615" s="5">
        <v>11.3</v>
      </c>
      <c r="I17615" s="5">
        <v>508.5</v>
      </c>
      <c r="J17615" s="5">
        <v>969.75</v>
      </c>
      <c r="K17615" s="3" t="str" cm="1">
        <f t="array" ref="K17615">_xlfn.LET(_xlpm.d,UPPER(TRIM(CLEAN(SUBSTITUTE(F17615,CHAR(160),"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16" spans="1:11" hidden="1" x14ac:dyDescent="0.25">
      <c r="B17616" s="20">
        <v>45672</v>
      </c>
      <c r="C17616" s="2" t="s">
        <v>1</v>
      </c>
      <c r="D17616" s="2" t="s">
        <v>4181</v>
      </c>
      <c r="E17616" s="2" t="s">
        <v>1701</v>
      </c>
      <c r="F17616" s="2" t="s">
        <v>6055</v>
      </c>
      <c r="G17616" s="5">
        <v>150</v>
      </c>
      <c r="H17616" s="5">
        <v>11.3</v>
      </c>
      <c r="I17616" s="5">
        <v>1695</v>
      </c>
      <c r="J17616" s="5">
        <v>2664.75</v>
      </c>
      <c r="K17616" s="3" t="str" cm="1">
        <f t="array" ref="K17616">_xlfn.LET(_xlpm.d,UPPER(TRIM(CLEAN(SUBSTITUTE(F17616,CHAR(160),"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17" spans="2:11" hidden="1" x14ac:dyDescent="0.25">
      <c r="B17617" s="20">
        <v>45681</v>
      </c>
      <c r="C17617" s="2" t="s">
        <v>1</v>
      </c>
      <c r="D17617" s="2" t="s">
        <v>757</v>
      </c>
      <c r="E17617" s="2" t="s">
        <v>43</v>
      </c>
      <c r="F17617" s="2" t="s">
        <v>6054</v>
      </c>
      <c r="G17617" s="5">
        <v>20</v>
      </c>
      <c r="H17617" s="5">
        <v>11.25</v>
      </c>
      <c r="I17617" s="5">
        <v>225</v>
      </c>
      <c r="J17617" s="5">
        <v>2889.75</v>
      </c>
      <c r="K17617" s="3" t="str" cm="1">
        <f t="array" ref="K17617">_xlfn.LET(_xlpm.d,UPPER(TRIM(CLEAN(SUBSTITUTE(F17617,CHAR(160),"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18" spans="2:11" hidden="1" x14ac:dyDescent="0.25">
      <c r="B17618" s="20">
        <v>45688</v>
      </c>
      <c r="C17618" s="2" t="s">
        <v>1</v>
      </c>
      <c r="D17618" s="2" t="s">
        <v>30</v>
      </c>
      <c r="E17618" s="2" t="s">
        <v>31</v>
      </c>
      <c r="F17618" s="2" t="s">
        <v>6054</v>
      </c>
      <c r="G17618" s="5">
        <v>9</v>
      </c>
      <c r="H17618" s="5">
        <v>11.2</v>
      </c>
      <c r="I17618" s="5">
        <v>100.8</v>
      </c>
      <c r="J17618" s="5">
        <v>2990.55</v>
      </c>
      <c r="K17618" s="3" t="str" cm="1">
        <f t="array" ref="K17618">_xlfn.LET(_xlpm.d,UPPER(TRIM(CLEAN(SUBSTITUTE(F17618,CHAR(160),"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19" spans="2:11" hidden="1" x14ac:dyDescent="0.25">
      <c r="B17619" s="20">
        <v>45689</v>
      </c>
      <c r="C17619" s="2" t="s">
        <v>1</v>
      </c>
      <c r="D17619" s="2" t="s">
        <v>1706</v>
      </c>
      <c r="E17619" s="2" t="s">
        <v>43</v>
      </c>
      <c r="F17619" s="2" t="s">
        <v>6054</v>
      </c>
      <c r="G17619" s="5">
        <v>15</v>
      </c>
      <c r="H17619" s="5">
        <v>11.25</v>
      </c>
      <c r="I17619" s="5">
        <v>168.75</v>
      </c>
      <c r="J17619" s="5">
        <v>3159.3</v>
      </c>
      <c r="K17619" s="3" t="str" cm="1">
        <f t="array" ref="K17619">_xlfn.LET(_xlpm.d,UPPER(TRIM(CLEAN(SUBSTITUTE(F17619,CHAR(160),"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20" spans="2:11" hidden="1" x14ac:dyDescent="0.25">
      <c r="B17620" s="20">
        <v>45695</v>
      </c>
      <c r="C17620" s="2" t="s">
        <v>1</v>
      </c>
      <c r="D17620" s="2" t="s">
        <v>1721</v>
      </c>
      <c r="E17620" s="2" t="s">
        <v>43</v>
      </c>
      <c r="F17620" s="2" t="s">
        <v>6054</v>
      </c>
      <c r="G17620" s="5">
        <v>5</v>
      </c>
      <c r="H17620" s="5">
        <v>11.25</v>
      </c>
      <c r="I17620" s="5">
        <v>56.25</v>
      </c>
      <c r="J17620" s="5">
        <v>3215.55</v>
      </c>
      <c r="K17620" s="3" t="str" cm="1">
        <f t="array" ref="K17620">_xlfn.LET(_xlpm.d,UPPER(TRIM(CLEAN(SUBSTITUTE(F17620,CHAR(160),"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21" spans="2:11" hidden="1" x14ac:dyDescent="0.25">
      <c r="B17621" s="20">
        <v>45723</v>
      </c>
      <c r="C17621" s="2" t="s">
        <v>1</v>
      </c>
      <c r="D17621" s="2" t="s">
        <v>497</v>
      </c>
      <c r="E17621" s="2" t="s">
        <v>43</v>
      </c>
      <c r="F17621" s="2" t="s">
        <v>6054</v>
      </c>
      <c r="G17621" s="5">
        <v>20</v>
      </c>
      <c r="H17621" s="5">
        <v>11.25</v>
      </c>
      <c r="I17621" s="5">
        <v>225</v>
      </c>
      <c r="J17621" s="5">
        <v>3440.55</v>
      </c>
      <c r="K17621" s="3" t="str" cm="1">
        <f t="array" ref="K17621">_xlfn.LET(_xlpm.d,UPPER(TRIM(CLEAN(SUBSTITUTE(F17621,CHAR(160),"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22" spans="2:11" hidden="1" x14ac:dyDescent="0.25">
      <c r="B17622" s="20">
        <v>45730</v>
      </c>
      <c r="C17622" s="2" t="s">
        <v>1</v>
      </c>
      <c r="D17622" s="2" t="s">
        <v>501</v>
      </c>
      <c r="E17622" s="2" t="s">
        <v>43</v>
      </c>
      <c r="F17622" s="2" t="s">
        <v>6054</v>
      </c>
      <c r="G17622" s="5">
        <v>30</v>
      </c>
      <c r="H17622" s="5">
        <v>11.25</v>
      </c>
      <c r="I17622" s="5">
        <v>337.5</v>
      </c>
      <c r="J17622" s="5">
        <v>3778.05</v>
      </c>
      <c r="K17622" s="3" t="str" cm="1">
        <f t="array" ref="K17622">_xlfn.LET(_xlpm.d,UPPER(TRIM(CLEAN(SUBSTITUTE(F17622,CHAR(160),"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23" spans="2:11" hidden="1" x14ac:dyDescent="0.25">
      <c r="B17623" s="20">
        <v>45736</v>
      </c>
      <c r="C17623" s="2" t="s">
        <v>1</v>
      </c>
      <c r="D17623" s="2" t="s">
        <v>1820</v>
      </c>
      <c r="E17623" s="2" t="s">
        <v>43</v>
      </c>
      <c r="F17623" s="2" t="s">
        <v>6054</v>
      </c>
      <c r="G17623" s="5">
        <v>5</v>
      </c>
      <c r="H17623" s="5">
        <v>11.25</v>
      </c>
      <c r="I17623" s="5">
        <v>56.25</v>
      </c>
      <c r="J17623" s="5">
        <v>3834.3</v>
      </c>
      <c r="K17623" s="3" t="str" cm="1">
        <f t="array" ref="K17623">_xlfn.LET(_xlpm.d,UPPER(TRIM(CLEAN(SUBSTITUTE(F17623,CHAR(160),"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24" spans="2:11" hidden="1" x14ac:dyDescent="0.25">
      <c r="B17624" s="20">
        <v>45744</v>
      </c>
      <c r="C17624" s="2" t="s">
        <v>1</v>
      </c>
      <c r="D17624" s="2" t="s">
        <v>953</v>
      </c>
      <c r="E17624" s="2" t="s">
        <v>43</v>
      </c>
      <c r="F17624" s="2" t="s">
        <v>6054</v>
      </c>
      <c r="G17624" s="5">
        <v>5</v>
      </c>
      <c r="H17624" s="5">
        <v>11.25</v>
      </c>
      <c r="I17624" s="5">
        <v>56.25</v>
      </c>
      <c r="J17624" s="5">
        <v>3890.55</v>
      </c>
      <c r="K17624" s="3" t="str" cm="1">
        <f t="array" ref="K17624">_xlfn.LET(_xlpm.d,UPPER(TRIM(CLEAN(SUBSTITUTE(F17624,CHAR(160),"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25" spans="2:11" hidden="1" x14ac:dyDescent="0.25">
      <c r="B17625" s="20">
        <v>45751</v>
      </c>
      <c r="C17625" s="2" t="s">
        <v>1</v>
      </c>
      <c r="D17625" s="2" t="s">
        <v>4431</v>
      </c>
      <c r="E17625" s="2" t="s">
        <v>2658</v>
      </c>
      <c r="F17625" s="2" t="s">
        <v>6054</v>
      </c>
      <c r="G17625" s="5">
        <v>80</v>
      </c>
      <c r="H17625" s="5">
        <v>9.4</v>
      </c>
      <c r="I17625" s="5">
        <v>752</v>
      </c>
      <c r="J17625" s="5">
        <v>4642.55</v>
      </c>
      <c r="K17625" s="3" t="str" cm="1">
        <f t="array" ref="K17625">_xlfn.LET(_xlpm.d,UPPER(TRIM(CLEAN(SUBSTITUTE(F17625,CHAR(160),"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26" spans="2:11" hidden="1" x14ac:dyDescent="0.25">
      <c r="B17626" s="20">
        <v>45784</v>
      </c>
      <c r="C17626" s="2" t="s">
        <v>1</v>
      </c>
      <c r="D17626" s="2" t="s">
        <v>6056</v>
      </c>
      <c r="E17626" s="2" t="s">
        <v>282</v>
      </c>
      <c r="F17626" s="2" t="s">
        <v>6054</v>
      </c>
      <c r="G17626" s="5">
        <v>48</v>
      </c>
      <c r="H17626" s="5">
        <v>0</v>
      </c>
      <c r="I17626" s="5">
        <v>0</v>
      </c>
      <c r="J17626" s="5">
        <v>4642.55</v>
      </c>
      <c r="K17626" s="3" t="str" cm="1">
        <f t="array" ref="K17626">_xlfn.LET(_xlpm.d,UPPER(TRIM(CLEAN(SUBSTITUTE(F17626,CHAR(160),"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27" spans="2:11" hidden="1" x14ac:dyDescent="0.25">
      <c r="B17627" s="20">
        <v>45786</v>
      </c>
      <c r="C17627" s="2" t="s">
        <v>1</v>
      </c>
      <c r="D17627" s="2" t="s">
        <v>1885</v>
      </c>
      <c r="E17627" s="2" t="s">
        <v>43</v>
      </c>
      <c r="F17627" s="2" t="s">
        <v>6054</v>
      </c>
      <c r="G17627" s="5">
        <v>30</v>
      </c>
      <c r="H17627" s="5">
        <v>11.25</v>
      </c>
      <c r="I17627" s="5">
        <v>337.5</v>
      </c>
      <c r="J17627" s="5">
        <v>4980.05</v>
      </c>
      <c r="K17627" s="3" t="str" cm="1">
        <f t="array" ref="K17627">_xlfn.LET(_xlpm.d,UPPER(TRIM(CLEAN(SUBSTITUTE(F17627,CHAR(160),"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28" spans="2:11" hidden="1" x14ac:dyDescent="0.25">
      <c r="B17628" s="20">
        <v>45786</v>
      </c>
      <c r="C17628" s="2" t="s">
        <v>1</v>
      </c>
      <c r="D17628" s="2" t="s">
        <v>772</v>
      </c>
      <c r="E17628" s="2" t="s">
        <v>9</v>
      </c>
      <c r="F17628" s="2" t="s">
        <v>6054</v>
      </c>
      <c r="G17628" s="5">
        <v>140</v>
      </c>
      <c r="H17628" s="5">
        <v>11.2</v>
      </c>
      <c r="I17628" s="5">
        <v>1568</v>
      </c>
      <c r="J17628" s="5">
        <v>6548.05</v>
      </c>
      <c r="K17628" s="3" t="str" cm="1">
        <f t="array" ref="K17628">_xlfn.LET(_xlpm.d,UPPER(TRIM(CLEAN(SUBSTITUTE(F17628,CHAR(160),"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29" spans="2:11" hidden="1" x14ac:dyDescent="0.25">
      <c r="B17629" s="20">
        <v>45786</v>
      </c>
      <c r="C17629" s="2" t="s">
        <v>1</v>
      </c>
      <c r="D17629" s="2" t="s">
        <v>2848</v>
      </c>
      <c r="E17629" s="2" t="s">
        <v>170</v>
      </c>
      <c r="F17629" s="2" t="s">
        <v>6054</v>
      </c>
      <c r="G17629" s="5">
        <v>50</v>
      </c>
      <c r="H17629" s="5">
        <v>11.2</v>
      </c>
      <c r="I17629" s="5">
        <v>560</v>
      </c>
      <c r="J17629" s="5">
        <v>7108.05</v>
      </c>
      <c r="K17629" s="3" t="str" cm="1">
        <f t="array" ref="K17629">_xlfn.LET(_xlpm.d,UPPER(TRIM(CLEAN(SUBSTITUTE(F17629,CHAR(160),"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30" spans="2:11" hidden="1" x14ac:dyDescent="0.25">
      <c r="B17630" s="20">
        <v>45789</v>
      </c>
      <c r="C17630" s="2" t="s">
        <v>1</v>
      </c>
      <c r="D17630" s="2" t="s">
        <v>984</v>
      </c>
      <c r="E17630" s="2" t="s">
        <v>985</v>
      </c>
      <c r="F17630" s="2" t="s">
        <v>6054</v>
      </c>
      <c r="G17630" s="5">
        <v>16</v>
      </c>
      <c r="H17630" s="5">
        <v>12.3</v>
      </c>
      <c r="I17630" s="5">
        <v>196.8</v>
      </c>
      <c r="J17630" s="5">
        <v>7304.85</v>
      </c>
      <c r="K17630" s="3" t="str" cm="1">
        <f t="array" ref="K17630">_xlfn.LET(_xlpm.d,UPPER(TRIM(CLEAN(SUBSTITUTE(F17630,CHAR(160),"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31" spans="2:11" hidden="1" x14ac:dyDescent="0.25">
      <c r="B17631" s="20">
        <v>45800</v>
      </c>
      <c r="C17631" s="2" t="s">
        <v>1</v>
      </c>
      <c r="D17631" s="2" t="s">
        <v>780</v>
      </c>
      <c r="E17631" s="2" t="s">
        <v>43</v>
      </c>
      <c r="F17631" s="2" t="s">
        <v>6054</v>
      </c>
      <c r="G17631" s="5">
        <v>10</v>
      </c>
      <c r="H17631" s="5">
        <v>11.25</v>
      </c>
      <c r="I17631" s="5">
        <v>112.5</v>
      </c>
      <c r="J17631" s="5">
        <v>7417.35</v>
      </c>
      <c r="K17631" s="3" t="str" cm="1">
        <f t="array" ref="K17631">_xlfn.LET(_xlpm.d,UPPER(TRIM(CLEAN(SUBSTITUTE(F17631,CHAR(160),"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32" spans="2:11" hidden="1" x14ac:dyDescent="0.25">
      <c r="B17632" s="20">
        <v>45810</v>
      </c>
      <c r="C17632" s="2" t="s">
        <v>1</v>
      </c>
      <c r="D17632" s="2" t="s">
        <v>2891</v>
      </c>
      <c r="E17632" s="2" t="s">
        <v>741</v>
      </c>
      <c r="F17632" s="2" t="s">
        <v>6054</v>
      </c>
      <c r="G17632" s="5">
        <v>8</v>
      </c>
      <c r="H17632" s="5">
        <v>12.2</v>
      </c>
      <c r="I17632" s="5">
        <v>97.6</v>
      </c>
      <c r="J17632" s="5">
        <v>7514.9500000000007</v>
      </c>
      <c r="K17632" s="3" t="str" cm="1">
        <f t="array" ref="K17632">_xlfn.LET(_xlpm.d,UPPER(TRIM(CLEAN(SUBSTITUTE(F17632,CHAR(160),"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33" spans="2:11" hidden="1" x14ac:dyDescent="0.25">
      <c r="B17633" s="20">
        <v>45821</v>
      </c>
      <c r="C17633" s="2" t="s">
        <v>1</v>
      </c>
      <c r="D17633" s="2" t="s">
        <v>1228</v>
      </c>
      <c r="E17633" s="2" t="s">
        <v>43</v>
      </c>
      <c r="F17633" s="2" t="s">
        <v>6054</v>
      </c>
      <c r="G17633" s="5">
        <v>15</v>
      </c>
      <c r="H17633" s="5">
        <v>11.25</v>
      </c>
      <c r="I17633" s="5">
        <v>168.75</v>
      </c>
      <c r="J17633" s="5">
        <v>7683.7000000000007</v>
      </c>
      <c r="K17633" s="3" t="str" cm="1">
        <f t="array" ref="K17633">_xlfn.LET(_xlpm.d,UPPER(TRIM(CLEAN(SUBSTITUTE(F17633,CHAR(160),"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34" spans="2:11" hidden="1" x14ac:dyDescent="0.25">
      <c r="B17634" s="20">
        <v>45833</v>
      </c>
      <c r="C17634" s="2" t="s">
        <v>1</v>
      </c>
      <c r="D17634" s="2" t="s">
        <v>4457</v>
      </c>
      <c r="E17634" s="2" t="s">
        <v>796</v>
      </c>
      <c r="F17634" s="2" t="s">
        <v>6054</v>
      </c>
      <c r="G17634" s="5">
        <v>15</v>
      </c>
      <c r="H17634" s="5">
        <v>11.2</v>
      </c>
      <c r="I17634" s="5">
        <v>168</v>
      </c>
      <c r="J17634" s="5">
        <v>7851.7000000000007</v>
      </c>
      <c r="K17634" s="3" t="str" cm="1">
        <f t="array" ref="K17634">_xlfn.LET(_xlpm.d,UPPER(TRIM(CLEAN(SUBSTITUTE(F17634,CHAR(160),"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35" spans="2:11" hidden="1" x14ac:dyDescent="0.25">
      <c r="B17635" s="20">
        <v>45835</v>
      </c>
      <c r="C17635" s="2" t="s">
        <v>1</v>
      </c>
      <c r="D17635" s="2" t="s">
        <v>798</v>
      </c>
      <c r="E17635" s="2" t="s">
        <v>43</v>
      </c>
      <c r="F17635" s="2" t="s">
        <v>6054</v>
      </c>
      <c r="G17635" s="5">
        <v>30</v>
      </c>
      <c r="H17635" s="5">
        <v>11.2</v>
      </c>
      <c r="I17635" s="5">
        <v>336</v>
      </c>
      <c r="J17635" s="5">
        <v>8187.7000000000007</v>
      </c>
      <c r="K17635" s="3" t="str" cm="1">
        <f t="array" ref="K17635">_xlfn.LET(_xlpm.d,UPPER(TRIM(CLEAN(SUBSTITUTE(F17635,CHAR(160),"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36" spans="2:11" hidden="1" x14ac:dyDescent="0.25">
      <c r="B17636" s="20">
        <v>45856</v>
      </c>
      <c r="C17636" s="2" t="s">
        <v>1</v>
      </c>
      <c r="D17636" s="2" t="s">
        <v>625</v>
      </c>
      <c r="E17636" s="2" t="s">
        <v>43</v>
      </c>
      <c r="F17636" s="2" t="s">
        <v>6054</v>
      </c>
      <c r="G17636" s="5">
        <v>25</v>
      </c>
      <c r="H17636" s="5">
        <v>11.25</v>
      </c>
      <c r="I17636" s="5">
        <v>281.25</v>
      </c>
      <c r="J17636" s="5">
        <v>8468.9500000000007</v>
      </c>
      <c r="K17636" s="3" t="str" cm="1">
        <f t="array" ref="K17636">_xlfn.LET(_xlpm.d,UPPER(TRIM(CLEAN(SUBSTITUTE(F17636,CHAR(160),"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37" spans="2:11" hidden="1" x14ac:dyDescent="0.25">
      <c r="B17637" s="20">
        <v>45883</v>
      </c>
      <c r="C17637" s="2" t="s">
        <v>1</v>
      </c>
      <c r="D17637" s="2" t="s">
        <v>813</v>
      </c>
      <c r="E17637" s="2" t="s">
        <v>814</v>
      </c>
      <c r="F17637" s="2" t="s">
        <v>6054</v>
      </c>
      <c r="G17637" s="5">
        <v>60</v>
      </c>
      <c r="H17637" s="5">
        <v>12</v>
      </c>
      <c r="I17637" s="5">
        <v>720</v>
      </c>
      <c r="J17637" s="5">
        <v>9188.9500000000007</v>
      </c>
      <c r="K17637" s="3" t="str" cm="1">
        <f t="array" ref="K17637">_xlfn.LET(_xlpm.d,UPPER(TRIM(CLEAN(SUBSTITUTE(F17637,CHAR(160),"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38" spans="2:11" hidden="1" x14ac:dyDescent="0.25">
      <c r="B17638" s="20">
        <v>45885</v>
      </c>
      <c r="C17638" s="2" t="s">
        <v>1</v>
      </c>
      <c r="D17638" s="2" t="s">
        <v>816</v>
      </c>
      <c r="E17638" s="2" t="s">
        <v>158</v>
      </c>
      <c r="F17638" s="2" t="s">
        <v>6054</v>
      </c>
      <c r="G17638" s="5">
        <v>22</v>
      </c>
      <c r="H17638" s="5">
        <v>0</v>
      </c>
      <c r="I17638" s="5">
        <v>0</v>
      </c>
      <c r="J17638" s="5">
        <v>9188.9500000000007</v>
      </c>
      <c r="K17638" s="3" t="str" cm="1">
        <f t="array" ref="K17638">_xlfn.LET(_xlpm.d,UPPER(TRIM(CLEAN(SUBSTITUTE(F17638,CHAR(160),"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39" spans="2:11" hidden="1" x14ac:dyDescent="0.25">
      <c r="B17639" s="20">
        <v>45891</v>
      </c>
      <c r="C17639" s="2" t="s">
        <v>1</v>
      </c>
      <c r="D17639" s="2" t="s">
        <v>655</v>
      </c>
      <c r="E17639" s="2" t="s">
        <v>43</v>
      </c>
      <c r="F17639" s="2" t="s">
        <v>6054</v>
      </c>
      <c r="G17639" s="5">
        <v>20</v>
      </c>
      <c r="H17639" s="5">
        <v>11.95</v>
      </c>
      <c r="I17639" s="5">
        <v>239</v>
      </c>
      <c r="J17639" s="5">
        <v>9427.9500000000007</v>
      </c>
      <c r="K17639" s="3" t="str" cm="1">
        <f t="array" ref="K17639">_xlfn.LET(_xlpm.d,UPPER(TRIM(CLEAN(SUBSTITUTE(F17639,CHAR(160),"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40" spans="2:11" hidden="1" x14ac:dyDescent="0.25">
      <c r="B17640" s="20">
        <v>45891</v>
      </c>
      <c r="C17640" s="2" t="s">
        <v>1</v>
      </c>
      <c r="D17640" s="2" t="s">
        <v>819</v>
      </c>
      <c r="E17640" s="2" t="s">
        <v>820</v>
      </c>
      <c r="F17640" s="2" t="s">
        <v>6054</v>
      </c>
      <c r="G17640" s="5">
        <v>15</v>
      </c>
      <c r="H17640" s="5">
        <v>11.9</v>
      </c>
      <c r="I17640" s="5">
        <v>178.5</v>
      </c>
      <c r="J17640" s="5">
        <v>9606.4500000000007</v>
      </c>
      <c r="K17640" s="3" t="str" cm="1">
        <f t="array" ref="K17640">_xlfn.LET(_xlpm.d,UPPER(TRIM(CLEAN(SUBSTITUTE(F17640,CHAR(160),"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41" spans="2:11" hidden="1" x14ac:dyDescent="0.25">
      <c r="B17641" s="20">
        <v>45904</v>
      </c>
      <c r="C17641" s="2" t="s">
        <v>1</v>
      </c>
      <c r="D17641" s="2" t="s">
        <v>4792</v>
      </c>
      <c r="E17641" s="2" t="s">
        <v>170</v>
      </c>
      <c r="F17641" s="2" t="s">
        <v>6054</v>
      </c>
      <c r="G17641" s="5">
        <v>50</v>
      </c>
      <c r="H17641" s="5">
        <v>11.9</v>
      </c>
      <c r="I17641" s="5">
        <v>595</v>
      </c>
      <c r="J17641" s="5">
        <v>10201.450000000001</v>
      </c>
      <c r="K17641" s="3" t="str" cm="1">
        <f t="array" ref="K17641">_xlfn.LET(_xlpm.d,UPPER(TRIM(CLEAN(SUBSTITUTE(F17641,CHAR(160),"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42" spans="2:11" hidden="1" x14ac:dyDescent="0.25">
      <c r="B17642" s="20">
        <v>45905</v>
      </c>
      <c r="C17642" s="2" t="s">
        <v>1</v>
      </c>
      <c r="D17642" s="2" t="s">
        <v>685</v>
      </c>
      <c r="E17642" s="2" t="s">
        <v>43</v>
      </c>
      <c r="F17642" s="2" t="s">
        <v>6054</v>
      </c>
      <c r="G17642" s="5">
        <v>30</v>
      </c>
      <c r="H17642" s="5">
        <v>11.95</v>
      </c>
      <c r="I17642" s="5">
        <v>358.5</v>
      </c>
      <c r="J17642" s="5">
        <v>10559.95</v>
      </c>
      <c r="K17642" s="3" t="str" cm="1">
        <f t="array" ref="K17642">_xlfn.LET(_xlpm.d,UPPER(TRIM(CLEAN(SUBSTITUTE(F17642,CHAR(160),"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43" spans="2:11" hidden="1" x14ac:dyDescent="0.25">
      <c r="B17643" s="20">
        <v>45912</v>
      </c>
      <c r="C17643" s="2" t="s">
        <v>1</v>
      </c>
      <c r="D17643" s="2" t="s">
        <v>3094</v>
      </c>
      <c r="E17643" s="2" t="s">
        <v>73</v>
      </c>
      <c r="F17643" s="2" t="s">
        <v>6054</v>
      </c>
      <c r="G17643" s="5">
        <v>5</v>
      </c>
      <c r="H17643" s="5">
        <v>11.9</v>
      </c>
      <c r="I17643" s="5">
        <v>59.5</v>
      </c>
      <c r="J17643" s="5">
        <v>10619.45</v>
      </c>
      <c r="K17643" s="3" t="str" cm="1">
        <f t="array" ref="K17643">_xlfn.LET(_xlpm.d,UPPER(TRIM(CLEAN(SUBSTITUTE(F17643,CHAR(160),"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44" spans="2:11" hidden="1" x14ac:dyDescent="0.25">
      <c r="B17644" s="20">
        <v>45919</v>
      </c>
      <c r="C17644" s="2" t="s">
        <v>1</v>
      </c>
      <c r="D17644" s="2" t="s">
        <v>1113</v>
      </c>
      <c r="E17644" s="2" t="s">
        <v>43</v>
      </c>
      <c r="F17644" s="2" t="s">
        <v>6054</v>
      </c>
      <c r="G17644" s="5">
        <v>5</v>
      </c>
      <c r="H17644" s="5">
        <v>11.9</v>
      </c>
      <c r="I17644" s="5">
        <v>59.5</v>
      </c>
      <c r="J17644" s="5">
        <v>10678.95</v>
      </c>
      <c r="K17644" s="3" t="str" cm="1">
        <f t="array" ref="K17644">_xlfn.LET(_xlpm.d,UPPER(TRIM(CLEAN(SUBSTITUTE(F17644,CHAR(160),"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45" spans="2:11" hidden="1" x14ac:dyDescent="0.25">
      <c r="B17645" s="20">
        <v>45926</v>
      </c>
      <c r="C17645" s="2" t="s">
        <v>1</v>
      </c>
      <c r="D17645" s="2" t="s">
        <v>1126</v>
      </c>
      <c r="E17645" s="2" t="s">
        <v>814</v>
      </c>
      <c r="F17645" s="2" t="s">
        <v>6054</v>
      </c>
      <c r="G17645" s="5">
        <v>55</v>
      </c>
      <c r="H17645" s="5">
        <v>11.9</v>
      </c>
      <c r="I17645" s="5">
        <v>654.5</v>
      </c>
      <c r="J17645" s="5">
        <v>11333.45</v>
      </c>
      <c r="K17645" s="3" t="str" cm="1">
        <f t="array" ref="K17645">_xlfn.LET(_xlpm.d,UPPER(TRIM(CLEAN(SUBSTITUTE(F17645,CHAR(160),"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46" spans="2:11" hidden="1" x14ac:dyDescent="0.25">
      <c r="B17646" s="20">
        <v>45926</v>
      </c>
      <c r="C17646" s="2" t="s">
        <v>1</v>
      </c>
      <c r="D17646" s="2" t="s">
        <v>1127</v>
      </c>
      <c r="E17646" s="2" t="s">
        <v>43</v>
      </c>
      <c r="F17646" s="2" t="s">
        <v>6054</v>
      </c>
      <c r="G17646" s="5">
        <v>5</v>
      </c>
      <c r="H17646" s="5">
        <v>11.95</v>
      </c>
      <c r="I17646" s="5">
        <v>59.75</v>
      </c>
      <c r="J17646" s="5">
        <v>11393.2</v>
      </c>
      <c r="K17646" s="3" t="str" cm="1">
        <f t="array" ref="K17646">_xlfn.LET(_xlpm.d,UPPER(TRIM(CLEAN(SUBSTITUTE(F17646,CHAR(160),"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47" spans="2:11" hidden="1" x14ac:dyDescent="0.25">
      <c r="B17647" s="20">
        <v>45933</v>
      </c>
      <c r="C17647" s="2" t="s">
        <v>1</v>
      </c>
      <c r="D17647" s="2" t="s">
        <v>2109</v>
      </c>
      <c r="E17647" s="2" t="s">
        <v>43</v>
      </c>
      <c r="F17647" s="2" t="s">
        <v>6054</v>
      </c>
      <c r="G17647" s="5">
        <v>10</v>
      </c>
      <c r="H17647" s="5">
        <v>11.95</v>
      </c>
      <c r="I17647" s="5">
        <v>119.5</v>
      </c>
      <c r="J17647" s="5">
        <v>11512.7</v>
      </c>
      <c r="K17647" s="3" t="str" cm="1">
        <f t="array" ref="K17647">_xlfn.LET(_xlpm.d,UPPER(TRIM(CLEAN(SUBSTITUTE(F17647,CHAR(160),"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48" spans="2:11" hidden="1" x14ac:dyDescent="0.25">
      <c r="B17648" s="20">
        <v>45936</v>
      </c>
      <c r="C17648" s="2" t="s">
        <v>1</v>
      </c>
      <c r="D17648" s="2" t="s">
        <v>6057</v>
      </c>
      <c r="E17648" s="2" t="s">
        <v>254</v>
      </c>
      <c r="F17648" s="2" t="s">
        <v>6054</v>
      </c>
      <c r="G17648" s="5">
        <v>50</v>
      </c>
      <c r="H17648" s="5">
        <v>0</v>
      </c>
      <c r="I17648" s="5">
        <v>0</v>
      </c>
      <c r="J17648" s="5">
        <v>11512.7</v>
      </c>
      <c r="K17648" s="3" t="str" cm="1">
        <f t="array" ref="K17648">_xlfn.LET(_xlpm.d,UPPER(TRIM(CLEAN(SUBSTITUTE(F17648,CHAR(160),"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49" spans="1:11" hidden="1" x14ac:dyDescent="0.25">
      <c r="B17649" s="20">
        <v>45940</v>
      </c>
      <c r="C17649" s="2" t="s">
        <v>1</v>
      </c>
      <c r="D17649" s="2" t="s">
        <v>704</v>
      </c>
      <c r="E17649" s="2" t="s">
        <v>43</v>
      </c>
      <c r="F17649" s="2" t="s">
        <v>6054</v>
      </c>
      <c r="G17649" s="5">
        <v>15</v>
      </c>
      <c r="H17649" s="5">
        <v>11.9</v>
      </c>
      <c r="I17649" s="5">
        <v>178.5</v>
      </c>
      <c r="J17649" s="5">
        <v>11691.2</v>
      </c>
      <c r="K17649" s="3" t="str" cm="1">
        <f t="array" ref="K17649">_xlfn.LET(_xlpm.d,UPPER(TRIM(CLEAN(SUBSTITUTE(F17649,CHAR(160),"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50" spans="1:11" hidden="1" x14ac:dyDescent="0.25">
      <c r="B17650" s="20">
        <v>45945</v>
      </c>
      <c r="C17650" s="2" t="s">
        <v>1</v>
      </c>
      <c r="D17650" s="2" t="s">
        <v>4005</v>
      </c>
      <c r="E17650" s="2" t="s">
        <v>286</v>
      </c>
      <c r="F17650" s="2" t="s">
        <v>6054</v>
      </c>
      <c r="G17650" s="5">
        <v>50</v>
      </c>
      <c r="H17650" s="5">
        <v>0</v>
      </c>
      <c r="I17650" s="5">
        <v>0</v>
      </c>
      <c r="J17650" s="5">
        <v>11691.2</v>
      </c>
      <c r="K17650" s="3" t="str" cm="1">
        <f t="array" ref="K17650">_xlfn.LET(_xlpm.d,UPPER(TRIM(CLEAN(SUBSTITUTE(F17650,CHAR(160),"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51" spans="1:11" hidden="1" x14ac:dyDescent="0.25">
      <c r="B17651" s="20">
        <v>45947</v>
      </c>
      <c r="C17651" s="2" t="s">
        <v>1</v>
      </c>
      <c r="D17651" s="2" t="s">
        <v>2148</v>
      </c>
      <c r="E17651" s="2" t="s">
        <v>43</v>
      </c>
      <c r="F17651" s="2" t="s">
        <v>6054</v>
      </c>
      <c r="G17651" s="5">
        <v>25</v>
      </c>
      <c r="H17651" s="5">
        <v>11.95</v>
      </c>
      <c r="I17651" s="5">
        <v>298.75</v>
      </c>
      <c r="J17651" s="5">
        <v>11989.95</v>
      </c>
      <c r="K17651" s="3" t="str" cm="1">
        <f t="array" ref="K17651">_xlfn.LET(_xlpm.d,UPPER(TRIM(CLEAN(SUBSTITUTE(F17651,CHAR(160),"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52" spans="1:11" hidden="1" x14ac:dyDescent="0.25">
      <c r="B17652" s="20">
        <v>45952</v>
      </c>
      <c r="C17652" s="2" t="s">
        <v>1</v>
      </c>
      <c r="D17652" s="2" t="s">
        <v>6058</v>
      </c>
      <c r="E17652" s="2" t="s">
        <v>282</v>
      </c>
      <c r="F17652" s="2" t="s">
        <v>6054</v>
      </c>
      <c r="G17652" s="5">
        <v>50</v>
      </c>
      <c r="H17652" s="5">
        <v>0</v>
      </c>
      <c r="I17652" s="5">
        <v>0</v>
      </c>
      <c r="J17652" s="5">
        <v>11989.95</v>
      </c>
      <c r="K17652" s="3" t="str" cm="1">
        <f t="array" ref="K17652">_xlfn.LET(_xlpm.d,UPPER(TRIM(CLEAN(SUBSTITUTE(F17652,CHAR(160),"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53" spans="1:11" hidden="1" x14ac:dyDescent="0.25">
      <c r="B17653" s="20">
        <v>45961</v>
      </c>
      <c r="C17653" s="2" t="s">
        <v>1</v>
      </c>
      <c r="D17653" s="2" t="s">
        <v>2180</v>
      </c>
      <c r="E17653" s="2" t="s">
        <v>43</v>
      </c>
      <c r="F17653" s="2" t="s">
        <v>6054</v>
      </c>
      <c r="G17653" s="5">
        <v>5</v>
      </c>
      <c r="H17653" s="5">
        <v>11.95</v>
      </c>
      <c r="I17653" s="5">
        <v>59.75</v>
      </c>
      <c r="J17653" s="5">
        <v>12049.7</v>
      </c>
      <c r="K17653" s="3" t="str" cm="1">
        <f t="array" ref="K17653">_xlfn.LET(_xlpm.d,UPPER(TRIM(CLEAN(SUBSTITUTE(F17653,CHAR(160),"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54" spans="1:11" hidden="1" x14ac:dyDescent="0.25">
      <c r="B17654" s="20">
        <v>45968</v>
      </c>
      <c r="C17654" s="2" t="s">
        <v>1</v>
      </c>
      <c r="D17654" s="2" t="s">
        <v>722</v>
      </c>
      <c r="E17654" s="2" t="s">
        <v>43</v>
      </c>
      <c r="F17654" s="2" t="s">
        <v>6054</v>
      </c>
      <c r="G17654" s="5">
        <v>5</v>
      </c>
      <c r="H17654" s="5">
        <v>11.95</v>
      </c>
      <c r="I17654" s="5">
        <v>59.75</v>
      </c>
      <c r="J17654" s="5">
        <v>12109.45</v>
      </c>
      <c r="K17654" s="3" t="str" cm="1">
        <f t="array" ref="K17654">_xlfn.LET(_xlpm.d,UPPER(TRIM(CLEAN(SUBSTITUTE(F17654,CHAR(160),"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55" spans="1:11" hidden="1" x14ac:dyDescent="0.25">
      <c r="B17655" s="20">
        <v>46032</v>
      </c>
      <c r="C17655" s="2" t="s">
        <v>1</v>
      </c>
      <c r="D17655" s="2" t="s">
        <v>393</v>
      </c>
      <c r="E17655" s="2" t="s">
        <v>43</v>
      </c>
      <c r="F17655" s="2" t="s">
        <v>6054</v>
      </c>
      <c r="G17655" s="5">
        <v>5</v>
      </c>
      <c r="H17655" s="5">
        <v>11.95</v>
      </c>
      <c r="I17655" s="5">
        <v>59.75</v>
      </c>
      <c r="J17655" s="5">
        <v>12169.2</v>
      </c>
      <c r="K17655" s="3" t="str" cm="1">
        <f t="array" ref="K17655">_xlfn.LET(_xlpm.d,UPPER(TRIM(CLEAN(SUBSTITUTE(F17655,CHAR(160),"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56" spans="1:11" hidden="1" x14ac:dyDescent="0.25">
      <c r="B17656" s="20">
        <v>46038</v>
      </c>
      <c r="C17656" s="2" t="s">
        <v>1</v>
      </c>
      <c r="D17656" s="2" t="s">
        <v>133</v>
      </c>
      <c r="E17656" s="2" t="s">
        <v>43</v>
      </c>
      <c r="F17656" s="2" t="s">
        <v>6054</v>
      </c>
      <c r="G17656" s="5">
        <v>5</v>
      </c>
      <c r="H17656" s="5">
        <v>11.95</v>
      </c>
      <c r="I17656" s="5">
        <v>59.75</v>
      </c>
      <c r="J17656" s="5">
        <v>12228.95</v>
      </c>
      <c r="K17656" s="3" t="str" cm="1">
        <f t="array" ref="K17656">_xlfn.LET(_xlpm.d,UPPER(TRIM(CLEAN(SUBSTITUTE(F17656,CHAR(160),"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57" spans="1:11" hidden="1" x14ac:dyDescent="0.25">
      <c r="B17657" s="20">
        <v>46066</v>
      </c>
      <c r="C17657" s="2" t="s">
        <v>1</v>
      </c>
      <c r="D17657" s="2" t="s">
        <v>82</v>
      </c>
      <c r="E17657" s="2" t="s">
        <v>43</v>
      </c>
      <c r="F17657" s="2" t="s">
        <v>6054</v>
      </c>
      <c r="G17657" s="5">
        <v>20</v>
      </c>
      <c r="H17657" s="5">
        <v>11.95</v>
      </c>
      <c r="I17657" s="5">
        <v>239</v>
      </c>
      <c r="J17657" s="5">
        <v>12467.95</v>
      </c>
      <c r="K17657" s="3" t="str" cm="1">
        <f t="array" ref="K17657">_xlfn.LET(_xlpm.d,UPPER(TRIM(CLEAN(SUBSTITUTE(F17657,CHAR(160),"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58" spans="1:11" hidden="1" x14ac:dyDescent="0.25">
      <c r="B17658" s="20">
        <v>46073</v>
      </c>
      <c r="C17658" s="2" t="s">
        <v>1</v>
      </c>
      <c r="D17658" s="2" t="s">
        <v>129</v>
      </c>
      <c r="E17658" s="2" t="s">
        <v>43</v>
      </c>
      <c r="F17658" s="2" t="s">
        <v>6054</v>
      </c>
      <c r="G17658" s="5">
        <v>5</v>
      </c>
      <c r="H17658" s="5">
        <v>11.95</v>
      </c>
      <c r="I17658" s="5">
        <v>59.75</v>
      </c>
      <c r="J17658" s="5">
        <v>12527.7</v>
      </c>
      <c r="K17658" s="3" t="str" cm="1">
        <f t="array" ref="K17658">_xlfn.LET(_xlpm.d,UPPER(TRIM(CLEAN(SUBSTITUTE(F17658,CHAR(160),"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59" spans="1:11" hidden="1" x14ac:dyDescent="0.25">
      <c r="B17659" s="20">
        <v>46100</v>
      </c>
      <c r="C17659" s="2" t="s">
        <v>1</v>
      </c>
      <c r="D17659" s="2" t="s">
        <v>208</v>
      </c>
      <c r="E17659" s="2" t="s">
        <v>3</v>
      </c>
      <c r="F17659" s="2" t="s">
        <v>6059</v>
      </c>
      <c r="G17659" s="5">
        <v>30</v>
      </c>
      <c r="H17659" s="5">
        <v>10</v>
      </c>
      <c r="I17659" s="5">
        <v>300</v>
      </c>
      <c r="J17659" s="5">
        <v>12827.7</v>
      </c>
      <c r="K17659" s="3" t="str" cm="1">
        <f t="array" ref="K17659">_xlfn.LET(_xlpm.d,UPPER(TRIM(CLEAN(SUBSTITUTE(F17659,CHAR(160),"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60" spans="1:11" hidden="1" x14ac:dyDescent="0.25">
      <c r="B17660" s="20">
        <v>46101</v>
      </c>
      <c r="C17660" s="2" t="s">
        <v>1</v>
      </c>
      <c r="D17660" s="2" t="s">
        <v>1215</v>
      </c>
      <c r="E17660" s="2" t="s">
        <v>43</v>
      </c>
      <c r="F17660" s="2" t="s">
        <v>6054</v>
      </c>
      <c r="G17660" s="5">
        <v>20</v>
      </c>
      <c r="H17660" s="5">
        <v>11.95</v>
      </c>
      <c r="I17660" s="5">
        <v>239</v>
      </c>
      <c r="J17660" s="5">
        <v>13066.7</v>
      </c>
      <c r="K17660" s="3" t="str" cm="1">
        <f t="array" ref="K17660">_xlfn.LET(_xlpm.d,UPPER(TRIM(CLEAN(SUBSTITUTE(F17660,CHAR(160),"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7661" spans="1:11" hidden="1" x14ac:dyDescent="0.25">
      <c r="A17661" s="11" t="s">
        <v>6060</v>
      </c>
      <c r="G17661" s="6">
        <v>1374</v>
      </c>
      <c r="I17661" s="7">
        <f>I17613+I17614+I17615+I17616+I17617+I17618+I17619+I17620+I17621+I17622+I17623+I17624+I17625+I17626+I17627+I17628+I17629+I17630+I17631+I17632+I17633+I17634+I17635+I17636+I17637+I17638+I17639+I17640+I17641+I17642+I17643+I17644+I17645+I17646+I17647+I17648+I17649+I17650+I17651+I17652+I17653+I17654+I17655+I17656+I17657+I17658+I17659+I17660</f>
        <v>13066.7</v>
      </c>
      <c r="K17661" s="3" t="str" cm="1">
        <f t="array" ref="K17661">_xlfn.LET(_xlpm.d,UPPER(TRIM(CLEAN(SUBSTITUTE(F17661,CHAR(160),"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662" spans="1:11" hidden="1" x14ac:dyDescent="0.25">
      <c r="A17662" s="10" t="s">
        <v>6061</v>
      </c>
      <c r="K17662" s="3" t="str" cm="1">
        <f t="array" ref="K17662">_xlfn.LET(_xlpm.d,UPPER(TRIM(CLEAN(SUBSTITUTE(F17662,CHAR(160),"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7663" spans="1:11" hidden="1" x14ac:dyDescent="0.25">
      <c r="B17663" s="20">
        <v>45659</v>
      </c>
      <c r="C17663" s="2" t="s">
        <v>1</v>
      </c>
      <c r="D17663" s="2" t="s">
        <v>4970</v>
      </c>
      <c r="E17663" s="2" t="s">
        <v>16</v>
      </c>
      <c r="F17663" s="2" t="s">
        <v>6062</v>
      </c>
      <c r="G17663" s="5">
        <v>1</v>
      </c>
      <c r="H17663" s="5">
        <v>922.2</v>
      </c>
      <c r="I17663" s="5">
        <v>922.2</v>
      </c>
      <c r="J17663" s="5">
        <v>922.2</v>
      </c>
      <c r="K17663" s="3" t="str" cm="1">
        <f t="array" ref="K17663">_xlfn.LET(_xlpm.d,UPPER(TRIM(CLEAN(SUBSTITUTE(F17663,CHAR(160),"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64" spans="1:11" hidden="1" x14ac:dyDescent="0.25">
      <c r="B17664" s="20">
        <v>45659</v>
      </c>
      <c r="C17664" s="2" t="s">
        <v>1</v>
      </c>
      <c r="D17664" s="2" t="s">
        <v>2574</v>
      </c>
      <c r="E17664" s="2" t="s">
        <v>16</v>
      </c>
      <c r="F17664" s="2" t="s">
        <v>6063</v>
      </c>
      <c r="G17664" s="5">
        <v>1</v>
      </c>
      <c r="H17664" s="5">
        <v>1166.4100000000001</v>
      </c>
      <c r="I17664" s="5">
        <v>1166.4100000000001</v>
      </c>
      <c r="J17664" s="5">
        <v>2088.61</v>
      </c>
      <c r="K17664" s="3" t="str" cm="1">
        <f t="array" ref="K17664">_xlfn.LET(_xlpm.d,UPPER(TRIM(CLEAN(SUBSTITUTE(F17664,CHAR(160),"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65" spans="2:11" hidden="1" x14ac:dyDescent="0.25">
      <c r="B17665" s="20">
        <v>45659</v>
      </c>
      <c r="C17665" s="2" t="s">
        <v>1</v>
      </c>
      <c r="D17665" s="2" t="s">
        <v>3850</v>
      </c>
      <c r="E17665" s="2" t="s">
        <v>796</v>
      </c>
      <c r="F17665" s="2" t="s">
        <v>6063</v>
      </c>
      <c r="G17665" s="5">
        <v>1</v>
      </c>
      <c r="H17665" s="5">
        <v>2446.39</v>
      </c>
      <c r="I17665" s="5">
        <v>2446.39</v>
      </c>
      <c r="J17665" s="5">
        <v>4535</v>
      </c>
      <c r="K17665" s="3" t="str" cm="1">
        <f t="array" ref="K17665">_xlfn.LET(_xlpm.d,UPPER(TRIM(CLEAN(SUBSTITUTE(F17665,CHAR(160),"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66" spans="2:11" hidden="1" x14ac:dyDescent="0.25">
      <c r="B17666" s="20">
        <v>45660</v>
      </c>
      <c r="C17666" s="2" t="s">
        <v>1</v>
      </c>
      <c r="D17666" s="2" t="s">
        <v>3687</v>
      </c>
      <c r="E17666" s="2" t="s">
        <v>749</v>
      </c>
      <c r="F17666" s="2" t="s">
        <v>6064</v>
      </c>
      <c r="G17666" s="5">
        <v>1</v>
      </c>
      <c r="H17666" s="5">
        <v>1335.18</v>
      </c>
      <c r="I17666" s="5">
        <v>1335.18</v>
      </c>
      <c r="J17666" s="5">
        <v>5870.18</v>
      </c>
      <c r="K17666" s="3" t="str" cm="1">
        <f t="array" ref="K17666">_xlfn.LET(_xlpm.d,UPPER(TRIM(CLEAN(SUBSTITUTE(F17666,CHAR(160),"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67" spans="2:11" hidden="1" x14ac:dyDescent="0.25">
      <c r="B17667" s="20">
        <v>45660</v>
      </c>
      <c r="C17667" s="2" t="s">
        <v>1</v>
      </c>
      <c r="D17667" s="2" t="s">
        <v>4325</v>
      </c>
      <c r="E17667" s="2" t="s">
        <v>302</v>
      </c>
      <c r="F17667" s="2" t="s">
        <v>6065</v>
      </c>
      <c r="G17667" s="5">
        <v>1</v>
      </c>
      <c r="H17667" s="5">
        <v>769.29</v>
      </c>
      <c r="I17667" s="5">
        <v>769.29</v>
      </c>
      <c r="J17667" s="5">
        <v>6639.47</v>
      </c>
      <c r="K17667" s="3" t="str" cm="1">
        <f t="array" ref="K17667">_xlfn.LET(_xlpm.d,UPPER(TRIM(CLEAN(SUBSTITUTE(F17667,CHAR(160),"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68" spans="2:11" hidden="1" x14ac:dyDescent="0.25">
      <c r="B17668" s="20">
        <v>45664</v>
      </c>
      <c r="C17668" s="2" t="s">
        <v>1</v>
      </c>
      <c r="D17668" s="2" t="s">
        <v>4630</v>
      </c>
      <c r="E17668" s="2" t="s">
        <v>964</v>
      </c>
      <c r="F17668" s="2" t="s">
        <v>6065</v>
      </c>
      <c r="G17668" s="5">
        <v>1</v>
      </c>
      <c r="H17668" s="5">
        <v>164.66</v>
      </c>
      <c r="I17668" s="5">
        <v>164.66</v>
      </c>
      <c r="J17668" s="5">
        <v>6804.13</v>
      </c>
      <c r="K17668" s="3" t="str" cm="1">
        <f t="array" ref="K17668">_xlfn.LET(_xlpm.d,UPPER(TRIM(CLEAN(SUBSTITUTE(F17668,CHAR(160),"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69" spans="2:11" hidden="1" x14ac:dyDescent="0.25">
      <c r="B17669" s="20">
        <v>45664</v>
      </c>
      <c r="C17669" s="2" t="s">
        <v>1</v>
      </c>
      <c r="D17669" s="2" t="s">
        <v>4983</v>
      </c>
      <c r="E17669" s="2" t="s">
        <v>2415</v>
      </c>
      <c r="F17669" s="2" t="s">
        <v>6066</v>
      </c>
      <c r="G17669" s="5">
        <v>1</v>
      </c>
      <c r="H17669" s="5">
        <v>146.38</v>
      </c>
      <c r="I17669" s="5">
        <v>146.38</v>
      </c>
      <c r="J17669" s="5">
        <v>6950.51</v>
      </c>
      <c r="K17669" s="3" t="str" cm="1">
        <f t="array" ref="K17669">_xlfn.LET(_xlpm.d,UPPER(TRIM(CLEAN(SUBSTITUTE(F17669,CHAR(160),"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70" spans="2:11" hidden="1" x14ac:dyDescent="0.25">
      <c r="B17670" s="20">
        <v>45664</v>
      </c>
      <c r="C17670" s="2" t="s">
        <v>1</v>
      </c>
      <c r="D17670" s="2" t="s">
        <v>4984</v>
      </c>
      <c r="E17670" s="2" t="s">
        <v>1726</v>
      </c>
      <c r="F17670" s="2" t="s">
        <v>6066</v>
      </c>
      <c r="G17670" s="5">
        <v>1</v>
      </c>
      <c r="H17670" s="5">
        <v>828.8</v>
      </c>
      <c r="I17670" s="5">
        <v>828.8</v>
      </c>
      <c r="J17670" s="5">
        <v>7779.31</v>
      </c>
      <c r="K17670" s="3" t="str" cm="1">
        <f t="array" ref="K17670">_xlfn.LET(_xlpm.d,UPPER(TRIM(CLEAN(SUBSTITUTE(F17670,CHAR(160),"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71" spans="2:11" hidden="1" x14ac:dyDescent="0.25">
      <c r="B17671" s="20">
        <v>45664</v>
      </c>
      <c r="C17671" s="2" t="s">
        <v>1</v>
      </c>
      <c r="D17671" s="2" t="s">
        <v>4085</v>
      </c>
      <c r="E17671" s="2" t="s">
        <v>1726</v>
      </c>
      <c r="F17671" s="2" t="s">
        <v>6063</v>
      </c>
      <c r="G17671" s="5">
        <v>1</v>
      </c>
      <c r="H17671" s="5">
        <v>419.19</v>
      </c>
      <c r="I17671" s="5">
        <v>419.19</v>
      </c>
      <c r="J17671" s="5">
        <v>8198.5</v>
      </c>
      <c r="K17671" s="3" t="str" cm="1">
        <f t="array" ref="K17671">_xlfn.LET(_xlpm.d,UPPER(TRIM(CLEAN(SUBSTITUTE(F17671,CHAR(160),"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72" spans="2:11" hidden="1" x14ac:dyDescent="0.25">
      <c r="B17672" s="20">
        <v>45665</v>
      </c>
      <c r="C17672" s="2" t="s">
        <v>1</v>
      </c>
      <c r="D17672" s="2" t="s">
        <v>4985</v>
      </c>
      <c r="E17672" s="2" t="s">
        <v>61</v>
      </c>
      <c r="F17672" s="2" t="s">
        <v>6066</v>
      </c>
      <c r="G17672" s="5">
        <v>1</v>
      </c>
      <c r="H17672" s="5">
        <v>281.2</v>
      </c>
      <c r="I17672" s="5">
        <v>281.2</v>
      </c>
      <c r="J17672" s="5">
        <v>8479.7000000000007</v>
      </c>
      <c r="K17672" s="3" t="str" cm="1">
        <f t="array" ref="K17672">_xlfn.LET(_xlpm.d,UPPER(TRIM(CLEAN(SUBSTITUTE(F17672,CHAR(160),"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73" spans="2:11" hidden="1" x14ac:dyDescent="0.25">
      <c r="B17673" s="20">
        <v>45665</v>
      </c>
      <c r="C17673" s="2" t="s">
        <v>1</v>
      </c>
      <c r="D17673" s="2" t="s">
        <v>1652</v>
      </c>
      <c r="E17673" s="2" t="s">
        <v>61</v>
      </c>
      <c r="F17673" s="2" t="s">
        <v>6067</v>
      </c>
      <c r="G17673" s="5">
        <v>1</v>
      </c>
      <c r="H17673" s="5">
        <v>219.52</v>
      </c>
      <c r="I17673" s="5">
        <v>219.52</v>
      </c>
      <c r="J17673" s="5">
        <v>8699.2200000000012</v>
      </c>
      <c r="K17673" s="3" t="str" cm="1">
        <f t="array" ref="K17673">_xlfn.LET(_xlpm.d,UPPER(TRIM(CLEAN(SUBSTITUTE(F17673,CHAR(160),"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74" spans="2:11" hidden="1" x14ac:dyDescent="0.25">
      <c r="B17674" s="20">
        <v>45665</v>
      </c>
      <c r="C17674" s="2" t="s">
        <v>1</v>
      </c>
      <c r="D17674" s="2" t="s">
        <v>4171</v>
      </c>
      <c r="E17674" s="2" t="s">
        <v>117</v>
      </c>
      <c r="F17674" s="2" t="s">
        <v>6063</v>
      </c>
      <c r="G17674" s="5">
        <v>1</v>
      </c>
      <c r="H17674" s="5">
        <v>122.36</v>
      </c>
      <c r="I17674" s="5">
        <v>122.36</v>
      </c>
      <c r="J17674" s="5">
        <v>8821.5800000000017</v>
      </c>
      <c r="K17674" s="3" t="str" cm="1">
        <f t="array" ref="K17674">_xlfn.LET(_xlpm.d,UPPER(TRIM(CLEAN(SUBSTITUTE(F17674,CHAR(160),"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75" spans="2:11" hidden="1" x14ac:dyDescent="0.25">
      <c r="B17675" s="20">
        <v>45665</v>
      </c>
      <c r="C17675" s="2" t="s">
        <v>1</v>
      </c>
      <c r="D17675" s="2" t="s">
        <v>2595</v>
      </c>
      <c r="E17675" s="2" t="s">
        <v>759</v>
      </c>
      <c r="F17675" s="2" t="s">
        <v>6068</v>
      </c>
      <c r="G17675" s="5">
        <v>1</v>
      </c>
      <c r="H17675" s="5">
        <v>420.65</v>
      </c>
      <c r="I17675" s="5">
        <v>420.65</v>
      </c>
      <c r="J17675" s="5">
        <v>9242.2300000000014</v>
      </c>
      <c r="K17675" s="3" t="str" cm="1">
        <f t="array" ref="K17675">_xlfn.LET(_xlpm.d,UPPER(TRIM(CLEAN(SUBSTITUTE(F17675,CHAR(160),"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76" spans="2:11" hidden="1" x14ac:dyDescent="0.25">
      <c r="B17676" s="20">
        <v>45665</v>
      </c>
      <c r="C17676" s="2" t="s">
        <v>1</v>
      </c>
      <c r="D17676" s="2" t="s">
        <v>4044</v>
      </c>
      <c r="E17676" s="2" t="s">
        <v>835</v>
      </c>
      <c r="F17676" s="2" t="s">
        <v>6063</v>
      </c>
      <c r="G17676" s="5">
        <v>1</v>
      </c>
      <c r="H17676" s="5">
        <v>196.9</v>
      </c>
      <c r="I17676" s="5">
        <v>196.9</v>
      </c>
      <c r="J17676" s="5">
        <v>9439.130000000001</v>
      </c>
      <c r="K17676" s="3" t="str" cm="1">
        <f t="array" ref="K17676">_xlfn.LET(_xlpm.d,UPPER(TRIM(CLEAN(SUBSTITUTE(F17676,CHAR(160),"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77" spans="2:11" hidden="1" x14ac:dyDescent="0.25">
      <c r="B17677" s="20">
        <v>45666</v>
      </c>
      <c r="C17677" s="2" t="s">
        <v>1</v>
      </c>
      <c r="D17677" s="2" t="s">
        <v>4188</v>
      </c>
      <c r="E17677" s="2" t="s">
        <v>302</v>
      </c>
      <c r="F17677" s="2" t="s">
        <v>6065</v>
      </c>
      <c r="G17677" s="5">
        <v>1</v>
      </c>
      <c r="H17677" s="5">
        <v>750.95</v>
      </c>
      <c r="I17677" s="5">
        <v>750.95</v>
      </c>
      <c r="J17677" s="5">
        <v>10190.080000000002</v>
      </c>
      <c r="K17677" s="3" t="str" cm="1">
        <f t="array" ref="K17677">_xlfn.LET(_xlpm.d,UPPER(TRIM(CLEAN(SUBSTITUTE(F17677,CHAR(160),"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78" spans="2:11" hidden="1" x14ac:dyDescent="0.25">
      <c r="B17678" s="20">
        <v>45667</v>
      </c>
      <c r="C17678" s="2" t="s">
        <v>1</v>
      </c>
      <c r="D17678" s="2" t="s">
        <v>5901</v>
      </c>
      <c r="E17678" s="2" t="s">
        <v>746</v>
      </c>
      <c r="F17678" s="2" t="s">
        <v>6064</v>
      </c>
      <c r="G17678" s="5">
        <v>1</v>
      </c>
      <c r="H17678" s="5">
        <v>457.49</v>
      </c>
      <c r="I17678" s="5">
        <v>457.49</v>
      </c>
      <c r="J17678" s="5">
        <v>10647.570000000002</v>
      </c>
      <c r="K17678" s="3" t="str" cm="1">
        <f t="array" ref="K17678">_xlfn.LET(_xlpm.d,UPPER(TRIM(CLEAN(SUBSTITUTE(F17678,CHAR(160),"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79" spans="2:11" hidden="1" x14ac:dyDescent="0.25">
      <c r="B17679" s="20">
        <v>45667</v>
      </c>
      <c r="C17679" s="2" t="s">
        <v>1</v>
      </c>
      <c r="D17679" s="2" t="s">
        <v>2600</v>
      </c>
      <c r="E17679" s="2" t="s">
        <v>2601</v>
      </c>
      <c r="F17679" s="2" t="s">
        <v>6069</v>
      </c>
      <c r="G17679" s="5">
        <v>1</v>
      </c>
      <c r="H17679" s="5">
        <v>436.83</v>
      </c>
      <c r="I17679" s="5">
        <v>436.83</v>
      </c>
      <c r="J17679" s="5">
        <v>11084.400000000001</v>
      </c>
      <c r="K17679" s="3" t="str" cm="1">
        <f t="array" ref="K17679">_xlfn.LET(_xlpm.d,UPPER(TRIM(CLEAN(SUBSTITUTE(F17679,CHAR(160),"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80" spans="2:11" hidden="1" x14ac:dyDescent="0.25">
      <c r="B17680" s="20">
        <v>45667</v>
      </c>
      <c r="C17680" s="2" t="s">
        <v>1</v>
      </c>
      <c r="D17680" s="2" t="s">
        <v>1656</v>
      </c>
      <c r="E17680" s="2" t="s">
        <v>50</v>
      </c>
      <c r="F17680" s="2" t="s">
        <v>6067</v>
      </c>
      <c r="G17680" s="5">
        <v>1</v>
      </c>
      <c r="H17680" s="5">
        <v>2052.19</v>
      </c>
      <c r="I17680" s="5">
        <v>2052.19</v>
      </c>
      <c r="J17680" s="5">
        <v>13136.590000000002</v>
      </c>
      <c r="K17680" s="3" t="str" cm="1">
        <f t="array" ref="K17680">_xlfn.LET(_xlpm.d,UPPER(TRIM(CLEAN(SUBSTITUTE(F17680,CHAR(160),"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81" spans="2:11" hidden="1" x14ac:dyDescent="0.25">
      <c r="B17681" s="20">
        <v>45671</v>
      </c>
      <c r="C17681" s="2" t="s">
        <v>1</v>
      </c>
      <c r="D17681" s="2" t="s">
        <v>4995</v>
      </c>
      <c r="E17681" s="2" t="s">
        <v>50</v>
      </c>
      <c r="F17681" s="2" t="s">
        <v>6067</v>
      </c>
      <c r="G17681" s="5">
        <v>1</v>
      </c>
      <c r="H17681" s="5">
        <v>1022</v>
      </c>
      <c r="I17681" s="5">
        <v>1022</v>
      </c>
      <c r="J17681" s="5">
        <v>14158.590000000002</v>
      </c>
      <c r="K17681" s="3" t="str" cm="1">
        <f t="array" ref="K17681">_xlfn.LET(_xlpm.d,UPPER(TRIM(CLEAN(SUBSTITUTE(F17681,CHAR(160),"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82" spans="2:11" hidden="1" x14ac:dyDescent="0.25">
      <c r="B17682" s="20">
        <v>45671</v>
      </c>
      <c r="C17682" s="2" t="s">
        <v>1</v>
      </c>
      <c r="D17682" s="2" t="s">
        <v>4631</v>
      </c>
      <c r="E17682" s="2" t="s">
        <v>964</v>
      </c>
      <c r="F17682" s="2" t="s">
        <v>6066</v>
      </c>
      <c r="G17682" s="5">
        <v>1</v>
      </c>
      <c r="H17682" s="5">
        <v>142.34</v>
      </c>
      <c r="I17682" s="5">
        <v>142.34</v>
      </c>
      <c r="J17682" s="5">
        <v>14300.930000000002</v>
      </c>
      <c r="K17682" s="3" t="str" cm="1">
        <f t="array" ref="K17682">_xlfn.LET(_xlpm.d,UPPER(TRIM(CLEAN(SUBSTITUTE(F17682,CHAR(160),"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83" spans="2:11" hidden="1" x14ac:dyDescent="0.25">
      <c r="B17683" s="20">
        <v>45671</v>
      </c>
      <c r="C17683" s="2" t="s">
        <v>1</v>
      </c>
      <c r="D17683" s="2" t="s">
        <v>1670</v>
      </c>
      <c r="E17683" s="2" t="s">
        <v>61</v>
      </c>
      <c r="F17683" s="2" t="s">
        <v>6067</v>
      </c>
      <c r="G17683" s="5">
        <v>1</v>
      </c>
      <c r="H17683" s="5">
        <v>297.89</v>
      </c>
      <c r="I17683" s="5">
        <v>297.89</v>
      </c>
      <c r="J17683" s="5">
        <v>14598.820000000002</v>
      </c>
      <c r="K17683" s="3" t="str" cm="1">
        <f t="array" ref="K17683">_xlfn.LET(_xlpm.d,UPPER(TRIM(CLEAN(SUBSTITUTE(F17683,CHAR(160),"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84" spans="2:11" hidden="1" x14ac:dyDescent="0.25">
      <c r="B17684" s="20">
        <v>45671</v>
      </c>
      <c r="C17684" s="2" t="s">
        <v>1</v>
      </c>
      <c r="D17684" s="2" t="s">
        <v>4998</v>
      </c>
      <c r="E17684" s="2" t="s">
        <v>61</v>
      </c>
      <c r="F17684" s="2" t="s">
        <v>6066</v>
      </c>
      <c r="G17684" s="5">
        <v>1</v>
      </c>
      <c r="H17684" s="5">
        <v>384.8</v>
      </c>
      <c r="I17684" s="5">
        <v>384.8</v>
      </c>
      <c r="J17684" s="5">
        <v>14983.62</v>
      </c>
      <c r="K17684" s="3" t="str" cm="1">
        <f t="array" ref="K17684">_xlfn.LET(_xlpm.d,UPPER(TRIM(CLEAN(SUBSTITUTE(F17684,CHAR(160),"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85" spans="2:11" hidden="1" x14ac:dyDescent="0.25">
      <c r="B17685" s="20">
        <v>45672</v>
      </c>
      <c r="C17685" s="2" t="s">
        <v>1</v>
      </c>
      <c r="D17685" s="2" t="s">
        <v>2607</v>
      </c>
      <c r="E17685" s="2" t="s">
        <v>857</v>
      </c>
      <c r="F17685" s="2" t="s">
        <v>6066</v>
      </c>
      <c r="G17685" s="5">
        <v>1</v>
      </c>
      <c r="H17685" s="5">
        <v>147.9</v>
      </c>
      <c r="I17685" s="5">
        <v>147.9</v>
      </c>
      <c r="J17685" s="5">
        <v>15131.52</v>
      </c>
      <c r="K17685" s="3" t="str" cm="1">
        <f t="array" ref="K17685">_xlfn.LET(_xlpm.d,UPPER(TRIM(CLEAN(SUBSTITUTE(F17685,CHAR(160),"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86" spans="2:11" hidden="1" x14ac:dyDescent="0.25">
      <c r="B17686" s="20">
        <v>45673</v>
      </c>
      <c r="C17686" s="2" t="s">
        <v>1</v>
      </c>
      <c r="D17686" s="2" t="s">
        <v>4335</v>
      </c>
      <c r="E17686" s="2" t="s">
        <v>2494</v>
      </c>
      <c r="F17686" s="2" t="s">
        <v>6064</v>
      </c>
      <c r="G17686" s="5">
        <v>1</v>
      </c>
      <c r="H17686" s="5">
        <v>386.69</v>
      </c>
      <c r="I17686" s="5">
        <v>386.69</v>
      </c>
      <c r="J17686" s="5">
        <v>15518.210000000001</v>
      </c>
      <c r="K17686" s="3" t="str" cm="1">
        <f t="array" ref="K17686">_xlfn.LET(_xlpm.d,UPPER(TRIM(CLEAN(SUBSTITUTE(F17686,CHAR(160),"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87" spans="2:11" hidden="1" x14ac:dyDescent="0.25">
      <c r="B17687" s="20">
        <v>45673</v>
      </c>
      <c r="C17687" s="2" t="s">
        <v>1</v>
      </c>
      <c r="D17687" s="2" t="s">
        <v>1624</v>
      </c>
      <c r="E17687" s="2" t="s">
        <v>746</v>
      </c>
      <c r="F17687" s="2" t="s">
        <v>6064</v>
      </c>
      <c r="G17687" s="5">
        <v>1</v>
      </c>
      <c r="H17687" s="5">
        <v>2615.13</v>
      </c>
      <c r="I17687" s="5">
        <v>2615.13</v>
      </c>
      <c r="J17687" s="5">
        <v>18133.34</v>
      </c>
      <c r="K17687" s="3" t="str" cm="1">
        <f t="array" ref="K17687">_xlfn.LET(_xlpm.d,UPPER(TRIM(CLEAN(SUBSTITUTE(F17687,CHAR(160),"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88" spans="2:11" hidden="1" x14ac:dyDescent="0.25">
      <c r="B17688" s="20">
        <v>45674</v>
      </c>
      <c r="C17688" s="2" t="s">
        <v>1</v>
      </c>
      <c r="D17688" s="2" t="s">
        <v>3590</v>
      </c>
      <c r="E17688" s="2" t="s">
        <v>835</v>
      </c>
      <c r="F17688" s="2" t="s">
        <v>6063</v>
      </c>
      <c r="G17688" s="5">
        <v>1</v>
      </c>
      <c r="H17688" s="5">
        <v>497.14</v>
      </c>
      <c r="I17688" s="5">
        <v>497.14</v>
      </c>
      <c r="J17688" s="5">
        <v>18630.48</v>
      </c>
      <c r="K17688" s="3" t="str" cm="1">
        <f t="array" ref="K17688">_xlfn.LET(_xlpm.d,UPPER(TRIM(CLEAN(SUBSTITUTE(F17688,CHAR(160),"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89" spans="2:11" hidden="1" x14ac:dyDescent="0.25">
      <c r="B17689" s="20">
        <v>45674</v>
      </c>
      <c r="C17689" s="2" t="s">
        <v>1</v>
      </c>
      <c r="D17689" s="2" t="s">
        <v>5011</v>
      </c>
      <c r="E17689" s="2" t="s">
        <v>64</v>
      </c>
      <c r="F17689" s="2" t="s">
        <v>6063</v>
      </c>
      <c r="G17689" s="5">
        <v>1</v>
      </c>
      <c r="H17689" s="5">
        <v>341.88</v>
      </c>
      <c r="I17689" s="5">
        <v>341.88</v>
      </c>
      <c r="J17689" s="5">
        <v>18972.36</v>
      </c>
      <c r="K17689" s="3" t="str" cm="1">
        <f t="array" ref="K17689">_xlfn.LET(_xlpm.d,UPPER(TRIM(CLEAN(SUBSTITUTE(F17689,CHAR(160),"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90" spans="2:11" hidden="1" x14ac:dyDescent="0.25">
      <c r="B17690" s="20">
        <v>45678</v>
      </c>
      <c r="C17690" s="2" t="s">
        <v>1</v>
      </c>
      <c r="D17690" s="2" t="s">
        <v>5020</v>
      </c>
      <c r="E17690" s="2" t="s">
        <v>1735</v>
      </c>
      <c r="F17690" s="2" t="s">
        <v>6070</v>
      </c>
      <c r="G17690" s="5">
        <v>1</v>
      </c>
      <c r="H17690" s="5">
        <v>304.29000000000002</v>
      </c>
      <c r="I17690" s="5">
        <v>304.29000000000002</v>
      </c>
      <c r="J17690" s="5">
        <v>19276.650000000001</v>
      </c>
      <c r="K17690" s="3" t="str" cm="1">
        <f t="array" ref="K17690">_xlfn.LET(_xlpm.d,UPPER(TRIM(CLEAN(SUBSTITUTE(F17690,CHAR(160),"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91" spans="2:11" hidden="1" x14ac:dyDescent="0.25">
      <c r="B17691" s="20">
        <v>45678</v>
      </c>
      <c r="C17691" s="2" t="s">
        <v>1</v>
      </c>
      <c r="D17691" s="2" t="s">
        <v>1685</v>
      </c>
      <c r="E17691" s="2" t="s">
        <v>61</v>
      </c>
      <c r="F17691" s="2" t="s">
        <v>6067</v>
      </c>
      <c r="G17691" s="5">
        <v>1</v>
      </c>
      <c r="H17691" s="5">
        <v>82.4</v>
      </c>
      <c r="I17691" s="5">
        <v>82.4</v>
      </c>
      <c r="J17691" s="5">
        <v>19359.050000000003</v>
      </c>
      <c r="K17691" s="3" t="str" cm="1">
        <f t="array" ref="K17691">_xlfn.LET(_xlpm.d,UPPER(TRIM(CLEAN(SUBSTITUTE(F17691,CHAR(160),"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92" spans="2:11" hidden="1" x14ac:dyDescent="0.25">
      <c r="B17692" s="20">
        <v>45678</v>
      </c>
      <c r="C17692" s="2" t="s">
        <v>1</v>
      </c>
      <c r="D17692" s="2" t="s">
        <v>1686</v>
      </c>
      <c r="E17692" s="2" t="s">
        <v>50</v>
      </c>
      <c r="F17692" s="2" t="s">
        <v>6067</v>
      </c>
      <c r="G17692" s="5">
        <v>1</v>
      </c>
      <c r="H17692" s="5">
        <v>3135.65</v>
      </c>
      <c r="I17692" s="5">
        <v>3135.65</v>
      </c>
      <c r="J17692" s="5">
        <v>22494.700000000004</v>
      </c>
      <c r="K17692" s="3" t="str" cm="1">
        <f t="array" ref="K17692">_xlfn.LET(_xlpm.d,UPPER(TRIM(CLEAN(SUBSTITUTE(F17692,CHAR(160),"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93" spans="2:11" hidden="1" x14ac:dyDescent="0.25">
      <c r="B17693" s="20">
        <v>45679</v>
      </c>
      <c r="C17693" s="2" t="s">
        <v>1</v>
      </c>
      <c r="D17693" s="2" t="s">
        <v>1687</v>
      </c>
      <c r="E17693" s="2" t="s">
        <v>16</v>
      </c>
      <c r="F17693" s="2" t="s">
        <v>6071</v>
      </c>
      <c r="G17693" s="5">
        <v>1</v>
      </c>
      <c r="H17693" s="5">
        <v>1752.18</v>
      </c>
      <c r="I17693" s="5">
        <v>1752.18</v>
      </c>
      <c r="J17693" s="5">
        <v>24246.880000000005</v>
      </c>
      <c r="K17693" s="3" t="str" cm="1">
        <f t="array" ref="K17693">_xlfn.LET(_xlpm.d,UPPER(TRIM(CLEAN(SUBSTITUTE(F17693,CHAR(160),"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94" spans="2:11" hidden="1" x14ac:dyDescent="0.25">
      <c r="B17694" s="20">
        <v>45679</v>
      </c>
      <c r="C17694" s="2" t="s">
        <v>1</v>
      </c>
      <c r="D17694" s="2" t="s">
        <v>5021</v>
      </c>
      <c r="E17694" s="2" t="s">
        <v>16</v>
      </c>
      <c r="F17694" s="2" t="s">
        <v>6062</v>
      </c>
      <c r="G17694" s="5">
        <v>1</v>
      </c>
      <c r="H17694" s="5">
        <v>750.48</v>
      </c>
      <c r="I17694" s="5">
        <v>750.48</v>
      </c>
      <c r="J17694" s="5">
        <v>24997.360000000004</v>
      </c>
      <c r="K17694" s="3" t="str" cm="1">
        <f t="array" ref="K17694">_xlfn.LET(_xlpm.d,UPPER(TRIM(CLEAN(SUBSTITUTE(F17694,CHAR(160),"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95" spans="2:11" hidden="1" x14ac:dyDescent="0.25">
      <c r="B17695" s="20">
        <v>45679</v>
      </c>
      <c r="C17695" s="2" t="s">
        <v>1</v>
      </c>
      <c r="D17695" s="2" t="s">
        <v>2533</v>
      </c>
      <c r="E17695" s="2" t="s">
        <v>749</v>
      </c>
      <c r="F17695" s="2" t="s">
        <v>6064</v>
      </c>
      <c r="G17695" s="5">
        <v>1</v>
      </c>
      <c r="H17695" s="5">
        <v>509.8</v>
      </c>
      <c r="I17695" s="5">
        <v>509.8</v>
      </c>
      <c r="J17695" s="5">
        <v>25507.160000000003</v>
      </c>
      <c r="K17695" s="3" t="str" cm="1">
        <f t="array" ref="K17695">_xlfn.LET(_xlpm.d,UPPER(TRIM(CLEAN(SUBSTITUTE(F17695,CHAR(160),"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96" spans="2:11" hidden="1" x14ac:dyDescent="0.25">
      <c r="B17696" s="20">
        <v>45679</v>
      </c>
      <c r="C17696" s="2" t="s">
        <v>1</v>
      </c>
      <c r="D17696" s="2" t="s">
        <v>4232</v>
      </c>
      <c r="E17696" s="2" t="s">
        <v>38</v>
      </c>
      <c r="F17696" s="2" t="s">
        <v>6063</v>
      </c>
      <c r="G17696" s="5">
        <v>1</v>
      </c>
      <c r="H17696" s="5">
        <v>300.19</v>
      </c>
      <c r="I17696" s="5">
        <v>300.19</v>
      </c>
      <c r="J17696" s="5">
        <v>25807.350000000002</v>
      </c>
      <c r="K17696" s="3" t="str" cm="1">
        <f t="array" ref="K17696">_xlfn.LET(_xlpm.d,UPPER(TRIM(CLEAN(SUBSTITUTE(F17696,CHAR(160),"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97" spans="2:11" hidden="1" x14ac:dyDescent="0.25">
      <c r="B17697" s="20">
        <v>45680</v>
      </c>
      <c r="C17697" s="2" t="s">
        <v>1</v>
      </c>
      <c r="D17697" s="2" t="s">
        <v>4233</v>
      </c>
      <c r="E17697" s="2" t="s">
        <v>4234</v>
      </c>
      <c r="F17697" s="2" t="s">
        <v>6063</v>
      </c>
      <c r="G17697" s="5">
        <v>1</v>
      </c>
      <c r="H17697" s="5">
        <v>520</v>
      </c>
      <c r="I17697" s="5">
        <v>520</v>
      </c>
      <c r="J17697" s="5">
        <v>26327.350000000002</v>
      </c>
      <c r="K17697" s="3" t="str" cm="1">
        <f t="array" ref="K17697">_xlfn.LET(_xlpm.d,UPPER(TRIM(CLEAN(SUBSTITUTE(F17697,CHAR(160),"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98" spans="2:11" hidden="1" x14ac:dyDescent="0.25">
      <c r="B17698" s="20">
        <v>45680</v>
      </c>
      <c r="C17698" s="2" t="s">
        <v>1</v>
      </c>
      <c r="D17698" s="2" t="s">
        <v>26</v>
      </c>
      <c r="E17698" s="2" t="s">
        <v>27</v>
      </c>
      <c r="F17698" s="2" t="s">
        <v>6063</v>
      </c>
      <c r="G17698" s="5">
        <v>1</v>
      </c>
      <c r="H17698" s="5">
        <v>749.01</v>
      </c>
      <c r="I17698" s="5">
        <v>749.01</v>
      </c>
      <c r="J17698" s="5">
        <v>27076.36</v>
      </c>
      <c r="K17698" s="3" t="str" cm="1">
        <f t="array" ref="K17698">_xlfn.LET(_xlpm.d,UPPER(TRIM(CLEAN(SUBSTITUTE(F17698,CHAR(160),"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699" spans="2:11" hidden="1" x14ac:dyDescent="0.25">
      <c r="B17699" s="20">
        <v>45681</v>
      </c>
      <c r="C17699" s="2" t="s">
        <v>1</v>
      </c>
      <c r="D17699" s="2" t="s">
        <v>28</v>
      </c>
      <c r="E17699" s="2" t="s">
        <v>16</v>
      </c>
      <c r="F17699" s="2" t="s">
        <v>6063</v>
      </c>
      <c r="G17699" s="5">
        <v>1</v>
      </c>
      <c r="H17699" s="5">
        <v>1859.64</v>
      </c>
      <c r="I17699" s="5">
        <v>1859.64</v>
      </c>
      <c r="J17699" s="5">
        <v>28936</v>
      </c>
      <c r="K17699" s="3" t="str" cm="1">
        <f t="array" ref="K17699">_xlfn.LET(_xlpm.d,UPPER(TRIM(CLEAN(SUBSTITUTE(F17699,CHAR(160),"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00" spans="2:11" hidden="1" x14ac:dyDescent="0.25">
      <c r="B17700" s="20">
        <v>45681</v>
      </c>
      <c r="C17700" s="2" t="s">
        <v>1</v>
      </c>
      <c r="D17700" s="2" t="s">
        <v>5024</v>
      </c>
      <c r="E17700" s="2" t="s">
        <v>16</v>
      </c>
      <c r="F17700" s="2" t="s">
        <v>6066</v>
      </c>
      <c r="G17700" s="5">
        <v>1</v>
      </c>
      <c r="H17700" s="5">
        <v>763</v>
      </c>
      <c r="I17700" s="5">
        <v>763</v>
      </c>
      <c r="J17700" s="5">
        <v>29699</v>
      </c>
      <c r="K17700" s="3" t="str" cm="1">
        <f t="array" ref="K17700">_xlfn.LET(_xlpm.d,UPPER(TRIM(CLEAN(SUBSTITUTE(F17700,CHAR(160),"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01" spans="2:11" hidden="1" x14ac:dyDescent="0.25">
      <c r="B17701" s="20">
        <v>45681</v>
      </c>
      <c r="C17701" s="2" t="s">
        <v>1</v>
      </c>
      <c r="D17701" s="2" t="s">
        <v>5025</v>
      </c>
      <c r="E17701" s="2" t="s">
        <v>61</v>
      </c>
      <c r="F17701" s="2" t="s">
        <v>6066</v>
      </c>
      <c r="G17701" s="5">
        <v>1</v>
      </c>
      <c r="H17701" s="5">
        <v>888</v>
      </c>
      <c r="I17701" s="5">
        <v>888</v>
      </c>
      <c r="J17701" s="5">
        <v>30587</v>
      </c>
      <c r="K17701" s="3" t="str" cm="1">
        <f t="array" ref="K17701">_xlfn.LET(_xlpm.d,UPPER(TRIM(CLEAN(SUBSTITUTE(F17701,CHAR(160),"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02" spans="2:11" hidden="1" x14ac:dyDescent="0.25">
      <c r="B17702" s="20">
        <v>45681</v>
      </c>
      <c r="C17702" s="2" t="s">
        <v>1</v>
      </c>
      <c r="D17702" s="2" t="s">
        <v>3570</v>
      </c>
      <c r="E17702" s="2" t="s">
        <v>835</v>
      </c>
      <c r="F17702" s="2" t="s">
        <v>6063</v>
      </c>
      <c r="G17702" s="5">
        <v>1</v>
      </c>
      <c r="H17702" s="5">
        <v>339.85</v>
      </c>
      <c r="I17702" s="5">
        <v>339.85</v>
      </c>
      <c r="J17702" s="5">
        <v>30926.85</v>
      </c>
      <c r="K17702" s="3" t="str" cm="1">
        <f t="array" ref="K17702">_xlfn.LET(_xlpm.d,UPPER(TRIM(CLEAN(SUBSTITUTE(F17702,CHAR(160),"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03" spans="2:11" hidden="1" x14ac:dyDescent="0.25">
      <c r="B17703" s="20">
        <v>45685</v>
      </c>
      <c r="C17703" s="2" t="s">
        <v>1</v>
      </c>
      <c r="D17703" s="2" t="s">
        <v>1219</v>
      </c>
      <c r="E17703" s="2" t="s">
        <v>749</v>
      </c>
      <c r="F17703" s="2" t="s">
        <v>6064</v>
      </c>
      <c r="G17703" s="5">
        <v>1</v>
      </c>
      <c r="H17703" s="5">
        <v>582.01</v>
      </c>
      <c r="I17703" s="5">
        <v>582.01</v>
      </c>
      <c r="J17703" s="5">
        <v>31508.859999999997</v>
      </c>
      <c r="K17703" s="3" t="str" cm="1">
        <f t="array" ref="K17703">_xlfn.LET(_xlpm.d,UPPER(TRIM(CLEAN(SUBSTITUTE(F17703,CHAR(160),"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04" spans="2:11" hidden="1" x14ac:dyDescent="0.25">
      <c r="B17704" s="20">
        <v>45685</v>
      </c>
      <c r="C17704" s="2" t="s">
        <v>1</v>
      </c>
      <c r="D17704" s="2" t="s">
        <v>3719</v>
      </c>
      <c r="E17704" s="2" t="s">
        <v>2494</v>
      </c>
      <c r="F17704" s="2" t="s">
        <v>6064</v>
      </c>
      <c r="G17704" s="5">
        <v>1</v>
      </c>
      <c r="H17704" s="5">
        <v>288.83</v>
      </c>
      <c r="I17704" s="5">
        <v>288.83</v>
      </c>
      <c r="J17704" s="5">
        <v>31797.69</v>
      </c>
      <c r="K17704" s="3" t="str" cm="1">
        <f t="array" ref="K17704">_xlfn.LET(_xlpm.d,UPPER(TRIM(CLEAN(SUBSTITUTE(F17704,CHAR(160),"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05" spans="2:11" hidden="1" x14ac:dyDescent="0.25">
      <c r="B17705" s="20">
        <v>45685</v>
      </c>
      <c r="C17705" s="2" t="s">
        <v>1</v>
      </c>
      <c r="D17705" s="2" t="s">
        <v>3720</v>
      </c>
      <c r="E17705" s="2" t="s">
        <v>749</v>
      </c>
      <c r="F17705" s="2" t="s">
        <v>6064</v>
      </c>
      <c r="G17705" s="5">
        <v>1</v>
      </c>
      <c r="H17705" s="5">
        <v>288.83</v>
      </c>
      <c r="I17705" s="5">
        <v>288.83</v>
      </c>
      <c r="J17705" s="5">
        <v>32086.52</v>
      </c>
      <c r="K17705" s="3" t="str" cm="1">
        <f t="array" ref="K17705">_xlfn.LET(_xlpm.d,UPPER(TRIM(CLEAN(SUBSTITUTE(F17705,CHAR(160),"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06" spans="2:11" hidden="1" x14ac:dyDescent="0.25">
      <c r="B17706" s="20">
        <v>45685</v>
      </c>
      <c r="C17706" s="2" t="s">
        <v>1</v>
      </c>
      <c r="D17706" s="2" t="s">
        <v>3721</v>
      </c>
      <c r="E17706" s="2" t="s">
        <v>746</v>
      </c>
      <c r="F17706" s="2" t="s">
        <v>6064</v>
      </c>
      <c r="G17706" s="5">
        <v>1</v>
      </c>
      <c r="H17706" s="5">
        <v>288.83</v>
      </c>
      <c r="I17706" s="5">
        <v>288.83</v>
      </c>
      <c r="J17706" s="5">
        <v>32375.350000000002</v>
      </c>
      <c r="K17706" s="3" t="str" cm="1">
        <f t="array" ref="K17706">_xlfn.LET(_xlpm.d,UPPER(TRIM(CLEAN(SUBSTITUTE(F17706,CHAR(160),"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07" spans="2:11" hidden="1" x14ac:dyDescent="0.25">
      <c r="B17707" s="20">
        <v>45685</v>
      </c>
      <c r="C17707" s="2" t="s">
        <v>1</v>
      </c>
      <c r="D17707" s="2" t="s">
        <v>2648</v>
      </c>
      <c r="E17707" s="2" t="s">
        <v>50</v>
      </c>
      <c r="F17707" s="2" t="s">
        <v>6067</v>
      </c>
      <c r="G17707" s="5">
        <v>1</v>
      </c>
      <c r="H17707" s="5">
        <v>1643.48</v>
      </c>
      <c r="I17707" s="5">
        <v>1643.48</v>
      </c>
      <c r="J17707" s="5">
        <v>34018.83</v>
      </c>
      <c r="K17707" s="3" t="str" cm="1">
        <f t="array" ref="K17707">_xlfn.LET(_xlpm.d,UPPER(TRIM(CLEAN(SUBSTITUTE(F17707,CHAR(160),"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08" spans="2:11" hidden="1" x14ac:dyDescent="0.25">
      <c r="B17708" s="20">
        <v>45685</v>
      </c>
      <c r="C17708" s="2" t="s">
        <v>1</v>
      </c>
      <c r="D17708" s="2" t="s">
        <v>4634</v>
      </c>
      <c r="E17708" s="2" t="s">
        <v>964</v>
      </c>
      <c r="F17708" s="2" t="s">
        <v>6066</v>
      </c>
      <c r="G17708" s="5">
        <v>1</v>
      </c>
      <c r="H17708" s="5">
        <v>89.97</v>
      </c>
      <c r="I17708" s="5">
        <v>89.97</v>
      </c>
      <c r="J17708" s="5">
        <v>34108.800000000003</v>
      </c>
      <c r="K17708" s="3" t="str" cm="1">
        <f t="array" ref="K17708">_xlfn.LET(_xlpm.d,UPPER(TRIM(CLEAN(SUBSTITUTE(F17708,CHAR(160),"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09" spans="2:11" hidden="1" x14ac:dyDescent="0.25">
      <c r="B17709" s="20">
        <v>45685</v>
      </c>
      <c r="C17709" s="2" t="s">
        <v>1</v>
      </c>
      <c r="D17709" s="2" t="s">
        <v>5030</v>
      </c>
      <c r="E17709" s="2" t="s">
        <v>1735</v>
      </c>
      <c r="F17709" s="2" t="s">
        <v>6070</v>
      </c>
      <c r="G17709" s="5">
        <v>1</v>
      </c>
      <c r="H17709" s="5">
        <v>195.61</v>
      </c>
      <c r="I17709" s="5">
        <v>195.61</v>
      </c>
      <c r="J17709" s="5">
        <v>34304.410000000003</v>
      </c>
      <c r="K17709" s="3" t="str" cm="1">
        <f t="array" ref="K17709">_xlfn.LET(_xlpm.d,UPPER(TRIM(CLEAN(SUBSTITUTE(F17709,CHAR(160),"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10" spans="2:11" hidden="1" x14ac:dyDescent="0.25">
      <c r="B17710" s="20">
        <v>45686</v>
      </c>
      <c r="C17710" s="2" t="s">
        <v>1</v>
      </c>
      <c r="D17710" s="2" t="s">
        <v>2651</v>
      </c>
      <c r="E17710" s="2" t="s">
        <v>759</v>
      </c>
      <c r="F17710" s="2" t="s">
        <v>6068</v>
      </c>
      <c r="G17710" s="5">
        <v>1</v>
      </c>
      <c r="H17710" s="5">
        <v>203.12</v>
      </c>
      <c r="I17710" s="5">
        <v>203.12</v>
      </c>
      <c r="J17710" s="5">
        <v>34507.530000000006</v>
      </c>
      <c r="K17710" s="3" t="str" cm="1">
        <f t="array" ref="K17710">_xlfn.LET(_xlpm.d,UPPER(TRIM(CLEAN(SUBSTITUTE(F17710,CHAR(160),"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11" spans="2:11" hidden="1" x14ac:dyDescent="0.25">
      <c r="B17711" s="20">
        <v>45686</v>
      </c>
      <c r="C17711" s="2" t="s">
        <v>1</v>
      </c>
      <c r="D17711" s="2" t="s">
        <v>4635</v>
      </c>
      <c r="E17711" s="2" t="s">
        <v>857</v>
      </c>
      <c r="F17711" s="2" t="s">
        <v>6066</v>
      </c>
      <c r="G17711" s="5">
        <v>1</v>
      </c>
      <c r="H17711" s="5">
        <v>292.86</v>
      </c>
      <c r="I17711" s="5">
        <v>292.86</v>
      </c>
      <c r="J17711" s="5">
        <v>34800.390000000007</v>
      </c>
      <c r="K17711" s="3" t="str" cm="1">
        <f t="array" ref="K17711">_xlfn.LET(_xlpm.d,UPPER(TRIM(CLEAN(SUBSTITUTE(F17711,CHAR(160),"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12" spans="2:11" hidden="1" x14ac:dyDescent="0.25">
      <c r="B17712" s="20">
        <v>45686</v>
      </c>
      <c r="C17712" s="2" t="s">
        <v>1</v>
      </c>
      <c r="D17712" s="2" t="s">
        <v>4405</v>
      </c>
      <c r="E17712" s="2" t="s">
        <v>16</v>
      </c>
      <c r="F17712" s="2" t="s">
        <v>6063</v>
      </c>
      <c r="G17712" s="5">
        <v>1</v>
      </c>
      <c r="H17712" s="5">
        <v>220.19</v>
      </c>
      <c r="I17712" s="5">
        <v>220.19</v>
      </c>
      <c r="J17712" s="5">
        <v>35020.580000000009</v>
      </c>
      <c r="K17712" s="3" t="str" cm="1">
        <f t="array" ref="K17712">_xlfn.LET(_xlpm.d,UPPER(TRIM(CLEAN(SUBSTITUTE(F17712,CHAR(160),"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13" spans="2:11" hidden="1" x14ac:dyDescent="0.25">
      <c r="B17713" s="20">
        <v>45686</v>
      </c>
      <c r="C17713" s="2" t="s">
        <v>1</v>
      </c>
      <c r="D17713" s="2" t="s">
        <v>5031</v>
      </c>
      <c r="E17713" s="2" t="s">
        <v>16</v>
      </c>
      <c r="F17713" s="2" t="s">
        <v>6066</v>
      </c>
      <c r="G17713" s="5">
        <v>1</v>
      </c>
      <c r="H17713" s="5">
        <v>349.8</v>
      </c>
      <c r="I17713" s="5">
        <v>349.8</v>
      </c>
      <c r="J17713" s="5">
        <v>35370.380000000012</v>
      </c>
      <c r="K17713" s="3" t="str" cm="1">
        <f t="array" ref="K17713">_xlfn.LET(_xlpm.d,UPPER(TRIM(CLEAN(SUBSTITUTE(F17713,CHAR(160),"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14" spans="2:11" hidden="1" x14ac:dyDescent="0.25">
      <c r="B17714" s="20">
        <v>45688</v>
      </c>
      <c r="C17714" s="2" t="s">
        <v>1</v>
      </c>
      <c r="D17714" s="2" t="s">
        <v>476</v>
      </c>
      <c r="E17714" s="2" t="s">
        <v>176</v>
      </c>
      <c r="F17714" s="2" t="s">
        <v>6072</v>
      </c>
      <c r="G17714" s="5">
        <v>1</v>
      </c>
      <c r="H17714" s="5">
        <v>495.98</v>
      </c>
      <c r="I17714" s="5">
        <v>495.98</v>
      </c>
      <c r="J17714" s="5">
        <v>35866.360000000015</v>
      </c>
      <c r="K17714" s="3" t="str" cm="1">
        <f t="array" ref="K17714">_xlfn.LET(_xlpm.d,UPPER(TRIM(CLEAN(SUBSTITUTE(F17714,CHAR(160),"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15" spans="2:11" hidden="1" x14ac:dyDescent="0.25">
      <c r="B17715" s="20">
        <v>45692</v>
      </c>
      <c r="C17715" s="2" t="s">
        <v>1</v>
      </c>
      <c r="D17715" s="2" t="s">
        <v>1712</v>
      </c>
      <c r="E17715" s="2" t="s">
        <v>50</v>
      </c>
      <c r="F17715" s="2" t="s">
        <v>6067</v>
      </c>
      <c r="G17715" s="5">
        <v>1</v>
      </c>
      <c r="H17715" s="5">
        <v>1217.2</v>
      </c>
      <c r="I17715" s="5">
        <v>1217.2</v>
      </c>
      <c r="J17715" s="5">
        <v>37083.560000000012</v>
      </c>
      <c r="K17715" s="3" t="str" cm="1">
        <f t="array" ref="K17715">_xlfn.LET(_xlpm.d,UPPER(TRIM(CLEAN(SUBSTITUTE(F17715,CHAR(160),"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16" spans="2:11" hidden="1" x14ac:dyDescent="0.25">
      <c r="B17716" s="20">
        <v>45692</v>
      </c>
      <c r="C17716" s="2" t="s">
        <v>1</v>
      </c>
      <c r="D17716" s="2" t="s">
        <v>1714</v>
      </c>
      <c r="E17716" s="2" t="s">
        <v>61</v>
      </c>
      <c r="F17716" s="2" t="s">
        <v>6067</v>
      </c>
      <c r="G17716" s="5">
        <v>1</v>
      </c>
      <c r="H17716" s="5">
        <v>468.65</v>
      </c>
      <c r="I17716" s="5">
        <v>468.65</v>
      </c>
      <c r="J17716" s="5">
        <v>37552.210000000014</v>
      </c>
      <c r="K17716" s="3" t="str" cm="1">
        <f t="array" ref="K17716">_xlfn.LET(_xlpm.d,UPPER(TRIM(CLEAN(SUBSTITUTE(F17716,CHAR(160),"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17" spans="2:11" hidden="1" x14ac:dyDescent="0.25">
      <c r="B17717" s="20">
        <v>45692</v>
      </c>
      <c r="C17717" s="2" t="s">
        <v>1</v>
      </c>
      <c r="D17717" s="2" t="s">
        <v>4636</v>
      </c>
      <c r="E17717" s="2" t="s">
        <v>964</v>
      </c>
      <c r="F17717" s="2" t="s">
        <v>6066</v>
      </c>
      <c r="G17717" s="5">
        <v>1</v>
      </c>
      <c r="H17717" s="5">
        <v>263.52999999999997</v>
      </c>
      <c r="I17717" s="5">
        <v>263.52999999999997</v>
      </c>
      <c r="J17717" s="5">
        <v>37815.740000000013</v>
      </c>
      <c r="K17717" s="3" t="str" cm="1">
        <f t="array" ref="K17717">_xlfn.LET(_xlpm.d,UPPER(TRIM(CLEAN(SUBSTITUTE(F17717,CHAR(160),"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18" spans="2:11" hidden="1" x14ac:dyDescent="0.25">
      <c r="B17718" s="20">
        <v>45692</v>
      </c>
      <c r="C17718" s="2" t="s">
        <v>1</v>
      </c>
      <c r="D17718" s="2" t="s">
        <v>5038</v>
      </c>
      <c r="E17718" s="2" t="s">
        <v>16</v>
      </c>
      <c r="F17718" s="2" t="s">
        <v>6066</v>
      </c>
      <c r="G17718" s="5">
        <v>1</v>
      </c>
      <c r="H17718" s="5">
        <v>445.2</v>
      </c>
      <c r="I17718" s="5">
        <v>445.2</v>
      </c>
      <c r="J17718" s="5">
        <v>38260.94000000001</v>
      </c>
      <c r="K17718" s="3" t="str" cm="1">
        <f t="array" ref="K17718">_xlfn.LET(_xlpm.d,UPPER(TRIM(CLEAN(SUBSTITUTE(F17718,CHAR(160),"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19" spans="2:11" hidden="1" x14ac:dyDescent="0.25">
      <c r="B17719" s="20">
        <v>45692</v>
      </c>
      <c r="C17719" s="2" t="s">
        <v>1</v>
      </c>
      <c r="D17719" s="2" t="s">
        <v>32</v>
      </c>
      <c r="E17719" s="2" t="s">
        <v>16</v>
      </c>
      <c r="F17719" s="2" t="s">
        <v>6063</v>
      </c>
      <c r="G17719" s="5">
        <v>1</v>
      </c>
      <c r="H17719" s="5">
        <v>1318.37</v>
      </c>
      <c r="I17719" s="5">
        <v>1318.37</v>
      </c>
      <c r="J17719" s="5">
        <v>39579.310000000012</v>
      </c>
      <c r="K17719" s="3" t="str" cm="1">
        <f t="array" ref="K17719">_xlfn.LET(_xlpm.d,UPPER(TRIM(CLEAN(SUBSTITUTE(F17719,CHAR(160),"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20" spans="2:11" hidden="1" x14ac:dyDescent="0.25">
      <c r="B17720" s="20">
        <v>45693</v>
      </c>
      <c r="C17720" s="2" t="s">
        <v>1</v>
      </c>
      <c r="D17720" s="2" t="s">
        <v>2669</v>
      </c>
      <c r="E17720" s="2" t="s">
        <v>2494</v>
      </c>
      <c r="F17720" s="2" t="s">
        <v>6073</v>
      </c>
      <c r="G17720" s="5">
        <v>1</v>
      </c>
      <c r="H17720" s="5">
        <v>144.41999999999999</v>
      </c>
      <c r="I17720" s="5">
        <v>144.41999999999999</v>
      </c>
      <c r="J17720" s="5">
        <v>39723.73000000001</v>
      </c>
      <c r="K17720" s="3" t="str" cm="1">
        <f t="array" ref="K17720">_xlfn.LET(_xlpm.d,UPPER(TRIM(CLEAN(SUBSTITUTE(F17720,CHAR(160),"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21" spans="2:11" hidden="1" x14ac:dyDescent="0.25">
      <c r="B17721" s="20">
        <v>45695</v>
      </c>
      <c r="C17721" s="2" t="s">
        <v>1</v>
      </c>
      <c r="D17721" s="2" t="s">
        <v>4098</v>
      </c>
      <c r="E17721" s="2" t="s">
        <v>38</v>
      </c>
      <c r="F17721" s="2" t="s">
        <v>6063</v>
      </c>
      <c r="G17721" s="5">
        <v>1</v>
      </c>
      <c r="H17721" s="5">
        <v>48.77</v>
      </c>
      <c r="I17721" s="5">
        <v>48.77</v>
      </c>
      <c r="J17721" s="5">
        <v>39772.500000000007</v>
      </c>
      <c r="K17721" s="3" t="str" cm="1">
        <f t="array" ref="K17721">_xlfn.LET(_xlpm.d,UPPER(TRIM(CLEAN(SUBSTITUTE(F17721,CHAR(160),"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22" spans="2:11" hidden="1" x14ac:dyDescent="0.25">
      <c r="B17722" s="20">
        <v>45695</v>
      </c>
      <c r="C17722" s="2" t="s">
        <v>1</v>
      </c>
      <c r="D17722" s="2" t="s">
        <v>4099</v>
      </c>
      <c r="E17722" s="2" t="s">
        <v>835</v>
      </c>
      <c r="F17722" s="2" t="s">
        <v>6063</v>
      </c>
      <c r="G17722" s="5">
        <v>1</v>
      </c>
      <c r="H17722" s="5">
        <v>126.16</v>
      </c>
      <c r="I17722" s="5">
        <v>126.16</v>
      </c>
      <c r="J17722" s="5">
        <v>39898.660000000011</v>
      </c>
      <c r="K17722" s="3" t="str" cm="1">
        <f t="array" ref="K17722">_xlfn.LET(_xlpm.d,UPPER(TRIM(CLEAN(SUBSTITUTE(F17722,CHAR(160),"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23" spans="2:11" hidden="1" x14ac:dyDescent="0.25">
      <c r="B17723" s="20">
        <v>45695</v>
      </c>
      <c r="C17723" s="2" t="s">
        <v>1</v>
      </c>
      <c r="D17723" s="2" t="s">
        <v>8</v>
      </c>
      <c r="E17723" s="2" t="s">
        <v>9</v>
      </c>
      <c r="F17723" s="2" t="s">
        <v>6063</v>
      </c>
      <c r="G17723" s="2"/>
      <c r="H17723" s="5">
        <v>679.16</v>
      </c>
      <c r="I17723" s="5">
        <v>679.16</v>
      </c>
      <c r="J17723" s="5">
        <v>40577.820000000014</v>
      </c>
      <c r="K17723" s="3" t="str" cm="1">
        <f t="array" ref="K17723">_xlfn.LET(_xlpm.d,UPPER(TRIM(CLEAN(SUBSTITUTE(F17723,CHAR(160),"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24" spans="2:11" hidden="1" x14ac:dyDescent="0.25">
      <c r="B17724" s="20">
        <v>45695</v>
      </c>
      <c r="C17724" s="2" t="s">
        <v>1</v>
      </c>
      <c r="D17724" s="2" t="s">
        <v>5042</v>
      </c>
      <c r="E17724" s="2" t="s">
        <v>1726</v>
      </c>
      <c r="F17724" s="2" t="s">
        <v>6066</v>
      </c>
      <c r="G17724" s="5">
        <v>1</v>
      </c>
      <c r="H17724" s="5">
        <v>769.6</v>
      </c>
      <c r="I17724" s="5">
        <v>769.6</v>
      </c>
      <c r="J17724" s="5">
        <v>41347.420000000013</v>
      </c>
      <c r="K17724" s="3" t="str" cm="1">
        <f t="array" ref="K17724">_xlfn.LET(_xlpm.d,UPPER(TRIM(CLEAN(SUBSTITUTE(F17724,CHAR(160),"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25" spans="2:11" hidden="1" x14ac:dyDescent="0.25">
      <c r="B17725" s="20">
        <v>45695</v>
      </c>
      <c r="C17725" s="2" t="s">
        <v>1</v>
      </c>
      <c r="D17725" s="2" t="s">
        <v>2676</v>
      </c>
      <c r="E17725" s="2" t="s">
        <v>64</v>
      </c>
      <c r="F17725" s="2" t="s">
        <v>6063</v>
      </c>
      <c r="G17725" s="2"/>
      <c r="H17725" s="5">
        <v>516.61</v>
      </c>
      <c r="I17725" s="5">
        <v>516.61</v>
      </c>
      <c r="J17725" s="5">
        <v>41864.030000000013</v>
      </c>
      <c r="K17725" s="3" t="str" cm="1">
        <f t="array" ref="K17725">_xlfn.LET(_xlpm.d,UPPER(TRIM(CLEAN(SUBSTITUTE(F17725,CHAR(160),"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26" spans="2:11" hidden="1" x14ac:dyDescent="0.25">
      <c r="B17726" s="20">
        <v>45695</v>
      </c>
      <c r="C17726" s="2" t="s">
        <v>1</v>
      </c>
      <c r="D17726" s="2" t="s">
        <v>4178</v>
      </c>
      <c r="E17726" s="2" t="s">
        <v>835</v>
      </c>
      <c r="F17726" s="2" t="s">
        <v>6063</v>
      </c>
      <c r="G17726" s="5">
        <v>1</v>
      </c>
      <c r="H17726" s="5">
        <v>179.99</v>
      </c>
      <c r="I17726" s="5">
        <v>179.99</v>
      </c>
      <c r="J17726" s="5">
        <v>42044.020000000011</v>
      </c>
      <c r="K17726" s="3" t="str" cm="1">
        <f t="array" ref="K17726">_xlfn.LET(_xlpm.d,UPPER(TRIM(CLEAN(SUBSTITUTE(F17726,CHAR(160),"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27" spans="2:11" hidden="1" x14ac:dyDescent="0.25">
      <c r="B17727" s="20">
        <v>45695</v>
      </c>
      <c r="C17727" s="2" t="s">
        <v>1</v>
      </c>
      <c r="D17727" s="2" t="s">
        <v>1725</v>
      </c>
      <c r="E17727" s="2" t="s">
        <v>1726</v>
      </c>
      <c r="F17727" s="2" t="s">
        <v>6066</v>
      </c>
      <c r="G17727" s="5">
        <v>1</v>
      </c>
      <c r="H17727" s="5">
        <v>574.65</v>
      </c>
      <c r="I17727" s="5">
        <v>574.65</v>
      </c>
      <c r="J17727" s="5">
        <v>42618.670000000013</v>
      </c>
      <c r="K17727" s="3" t="str" cm="1">
        <f t="array" ref="K17727">_xlfn.LET(_xlpm.d,UPPER(TRIM(CLEAN(SUBSTITUTE(F17727,CHAR(160),"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28" spans="2:11" hidden="1" x14ac:dyDescent="0.25">
      <c r="B17728" s="20">
        <v>45699</v>
      </c>
      <c r="C17728" s="2" t="s">
        <v>1</v>
      </c>
      <c r="D17728" s="2" t="s">
        <v>4637</v>
      </c>
      <c r="E17728" s="2" t="s">
        <v>964</v>
      </c>
      <c r="F17728" s="2" t="s">
        <v>6066</v>
      </c>
      <c r="G17728" s="5">
        <v>1</v>
      </c>
      <c r="H17728" s="5">
        <v>311.05</v>
      </c>
      <c r="I17728" s="5">
        <v>311.05</v>
      </c>
      <c r="J17728" s="5">
        <v>42929.720000000016</v>
      </c>
      <c r="K17728" s="3" t="str" cm="1">
        <f t="array" ref="K17728">_xlfn.LET(_xlpm.d,UPPER(TRIM(CLEAN(SUBSTITUTE(F17728,CHAR(160),"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29" spans="2:11" hidden="1" x14ac:dyDescent="0.25">
      <c r="B17729" s="20">
        <v>45699</v>
      </c>
      <c r="C17729" s="2" t="s">
        <v>1</v>
      </c>
      <c r="D17729" s="2" t="s">
        <v>1734</v>
      </c>
      <c r="E17729" s="2" t="s">
        <v>1735</v>
      </c>
      <c r="F17729" s="2" t="s">
        <v>6070</v>
      </c>
      <c r="G17729" s="5">
        <v>1</v>
      </c>
      <c r="H17729" s="5">
        <v>518.24</v>
      </c>
      <c r="I17729" s="5">
        <v>518.24</v>
      </c>
      <c r="J17729" s="5">
        <v>43447.960000000014</v>
      </c>
      <c r="K17729" s="3" t="str" cm="1">
        <f t="array" ref="K17729">_xlfn.LET(_xlpm.d,UPPER(TRIM(CLEAN(SUBSTITUTE(F17729,CHAR(160),"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30" spans="2:11" hidden="1" x14ac:dyDescent="0.25">
      <c r="B17730" s="20">
        <v>45699</v>
      </c>
      <c r="C17730" s="2" t="s">
        <v>1</v>
      </c>
      <c r="D17730" s="2" t="s">
        <v>1736</v>
      </c>
      <c r="E17730" s="2" t="s">
        <v>50</v>
      </c>
      <c r="F17730" s="2" t="s">
        <v>6067</v>
      </c>
      <c r="G17730" s="5">
        <v>1</v>
      </c>
      <c r="H17730" s="5">
        <v>1955.29</v>
      </c>
      <c r="I17730" s="5">
        <v>1955.29</v>
      </c>
      <c r="J17730" s="5">
        <v>45403.250000000015</v>
      </c>
      <c r="K17730" s="3" t="str" cm="1">
        <f t="array" ref="K17730">_xlfn.LET(_xlpm.d,UPPER(TRIM(CLEAN(SUBSTITUTE(F17730,CHAR(160),"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31" spans="2:11" hidden="1" x14ac:dyDescent="0.25">
      <c r="B17731" s="20">
        <v>45700</v>
      </c>
      <c r="C17731" s="2" t="s">
        <v>1</v>
      </c>
      <c r="D17731" s="2" t="s">
        <v>3972</v>
      </c>
      <c r="E17731" s="2" t="s">
        <v>61</v>
      </c>
      <c r="F17731" s="2" t="s">
        <v>6067</v>
      </c>
      <c r="G17731" s="5">
        <v>1</v>
      </c>
      <c r="H17731" s="5">
        <v>667.73</v>
      </c>
      <c r="I17731" s="5">
        <v>667.73</v>
      </c>
      <c r="J17731" s="5">
        <v>46070.980000000018</v>
      </c>
      <c r="K17731" s="3" t="str" cm="1">
        <f t="array" ref="K17731">_xlfn.LET(_xlpm.d,UPPER(TRIM(CLEAN(SUBSTITUTE(F17731,CHAR(160),"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32" spans="2:11" hidden="1" x14ac:dyDescent="0.25">
      <c r="B17732" s="20">
        <v>45700</v>
      </c>
      <c r="C17732" s="2" t="s">
        <v>1</v>
      </c>
      <c r="D17732" s="2" t="s">
        <v>758</v>
      </c>
      <c r="E17732" s="2" t="s">
        <v>759</v>
      </c>
      <c r="F17732" s="2" t="s">
        <v>6068</v>
      </c>
      <c r="G17732" s="5">
        <v>1</v>
      </c>
      <c r="H17732" s="5">
        <v>121.87</v>
      </c>
      <c r="I17732" s="5">
        <v>121.87</v>
      </c>
      <c r="J17732" s="5">
        <v>46192.85000000002</v>
      </c>
      <c r="K17732" s="3" t="str" cm="1">
        <f t="array" ref="K17732">_xlfn.LET(_xlpm.d,UPPER(TRIM(CLEAN(SUBSTITUTE(F17732,CHAR(160),"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33" spans="2:11" hidden="1" x14ac:dyDescent="0.25">
      <c r="B17733" s="20">
        <v>45700</v>
      </c>
      <c r="C17733" s="2" t="s">
        <v>1</v>
      </c>
      <c r="D17733" s="2" t="s">
        <v>4638</v>
      </c>
      <c r="E17733" s="2" t="s">
        <v>857</v>
      </c>
      <c r="F17733" s="2" t="s">
        <v>6066</v>
      </c>
      <c r="G17733" s="5">
        <v>1</v>
      </c>
      <c r="H17733" s="5">
        <v>168.44</v>
      </c>
      <c r="I17733" s="5">
        <v>168.44</v>
      </c>
      <c r="J17733" s="5">
        <v>46361.290000000023</v>
      </c>
      <c r="K17733" s="3" t="str" cm="1">
        <f t="array" ref="K17733">_xlfn.LET(_xlpm.d,UPPER(TRIM(CLEAN(SUBSTITUTE(F17733,CHAR(160),"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34" spans="2:11" hidden="1" x14ac:dyDescent="0.25">
      <c r="B17734" s="20">
        <v>45700</v>
      </c>
      <c r="C17734" s="2" t="s">
        <v>1</v>
      </c>
      <c r="D17734" s="2" t="s">
        <v>34</v>
      </c>
      <c r="E17734" s="2" t="s">
        <v>35</v>
      </c>
      <c r="F17734" s="2" t="s">
        <v>6063</v>
      </c>
      <c r="G17734" s="5">
        <v>1</v>
      </c>
      <c r="H17734" s="5">
        <v>299.60000000000002</v>
      </c>
      <c r="I17734" s="5">
        <v>299.60000000000002</v>
      </c>
      <c r="J17734" s="5">
        <v>46660.890000000021</v>
      </c>
      <c r="K17734" s="3" t="str" cm="1">
        <f t="array" ref="K17734">_xlfn.LET(_xlpm.d,UPPER(TRIM(CLEAN(SUBSTITUTE(F17734,CHAR(160),"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35" spans="2:11" hidden="1" x14ac:dyDescent="0.25">
      <c r="B17735" s="20">
        <v>45700</v>
      </c>
      <c r="C17735" s="2" t="s">
        <v>1</v>
      </c>
      <c r="D17735" s="2" t="s">
        <v>5053</v>
      </c>
      <c r="E17735" s="2" t="s">
        <v>16</v>
      </c>
      <c r="F17735" s="2" t="s">
        <v>6066</v>
      </c>
      <c r="G17735" s="5">
        <v>1</v>
      </c>
      <c r="H17735" s="5">
        <v>424.77</v>
      </c>
      <c r="I17735" s="5">
        <v>424.77</v>
      </c>
      <c r="J17735" s="5">
        <v>47085.660000000018</v>
      </c>
      <c r="K17735" s="3" t="str" cm="1">
        <f t="array" ref="K17735">_xlfn.LET(_xlpm.d,UPPER(TRIM(CLEAN(SUBSTITUTE(F17735,CHAR(160),"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36" spans="2:11" hidden="1" x14ac:dyDescent="0.25">
      <c r="B17736" s="20">
        <v>45700</v>
      </c>
      <c r="C17736" s="2" t="s">
        <v>1</v>
      </c>
      <c r="D17736" s="2" t="s">
        <v>1742</v>
      </c>
      <c r="E17736" s="2" t="s">
        <v>16</v>
      </c>
      <c r="F17736" s="2" t="s">
        <v>6063</v>
      </c>
      <c r="G17736" s="5">
        <v>1</v>
      </c>
      <c r="H17736" s="5">
        <v>618.36</v>
      </c>
      <c r="I17736" s="5">
        <v>618.36</v>
      </c>
      <c r="J17736" s="5">
        <v>47704.020000000019</v>
      </c>
      <c r="K17736" s="3" t="str" cm="1">
        <f t="array" ref="K17736">_xlfn.LET(_xlpm.d,UPPER(TRIM(CLEAN(SUBSTITUTE(F17736,CHAR(160),"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37" spans="2:11" hidden="1" x14ac:dyDescent="0.25">
      <c r="B17737" s="20">
        <v>45701</v>
      </c>
      <c r="C17737" s="2" t="s">
        <v>1</v>
      </c>
      <c r="D17737" s="2" t="s">
        <v>5054</v>
      </c>
      <c r="E17737" s="2" t="s">
        <v>302</v>
      </c>
      <c r="F17737" s="2" t="s">
        <v>6065</v>
      </c>
      <c r="G17737" s="5">
        <v>1</v>
      </c>
      <c r="H17737" s="5">
        <v>487.84</v>
      </c>
      <c r="I17737" s="5">
        <v>487.84</v>
      </c>
      <c r="J17737" s="5">
        <v>48191.860000000015</v>
      </c>
      <c r="K17737" s="3" t="str" cm="1">
        <f t="array" ref="K17737">_xlfn.LET(_xlpm.d,UPPER(TRIM(CLEAN(SUBSTITUTE(F17737,CHAR(160),"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38" spans="2:11" hidden="1" x14ac:dyDescent="0.25">
      <c r="B17738" s="20">
        <v>45702</v>
      </c>
      <c r="C17738" s="2" t="s">
        <v>1</v>
      </c>
      <c r="D17738" s="2" t="s">
        <v>3757</v>
      </c>
      <c r="E17738" s="2" t="s">
        <v>749</v>
      </c>
      <c r="F17738" s="2" t="s">
        <v>6064</v>
      </c>
      <c r="G17738" s="5">
        <v>1</v>
      </c>
      <c r="H17738" s="5">
        <v>271.86</v>
      </c>
      <c r="I17738" s="5">
        <v>271.86</v>
      </c>
      <c r="J17738" s="5">
        <v>48463.720000000016</v>
      </c>
      <c r="K17738" s="3" t="str" cm="1">
        <f t="array" ref="K17738">_xlfn.LET(_xlpm.d,UPPER(TRIM(CLEAN(SUBSTITUTE(F17738,CHAR(160),"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39" spans="2:11" hidden="1" x14ac:dyDescent="0.25">
      <c r="B17739" s="20">
        <v>45702</v>
      </c>
      <c r="C17739" s="2" t="s">
        <v>1</v>
      </c>
      <c r="D17739" s="2" t="s">
        <v>1755</v>
      </c>
      <c r="E17739" s="2" t="s">
        <v>50</v>
      </c>
      <c r="F17739" s="2" t="s">
        <v>6067</v>
      </c>
      <c r="G17739" s="5">
        <v>1</v>
      </c>
      <c r="H17739" s="5">
        <v>1164.8499999999999</v>
      </c>
      <c r="I17739" s="5">
        <v>1164.8499999999999</v>
      </c>
      <c r="J17739" s="5">
        <v>49628.570000000014</v>
      </c>
      <c r="K17739" s="3" t="str" cm="1">
        <f t="array" ref="K17739">_xlfn.LET(_xlpm.d,UPPER(TRIM(CLEAN(SUBSTITUTE(F17739,CHAR(160),"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40" spans="2:11" hidden="1" x14ac:dyDescent="0.25">
      <c r="B17740" s="20">
        <v>45702</v>
      </c>
      <c r="C17740" s="2" t="s">
        <v>1</v>
      </c>
      <c r="D17740" s="2" t="s">
        <v>3974</v>
      </c>
      <c r="E17740" s="2" t="s">
        <v>835</v>
      </c>
      <c r="F17740" s="2" t="s">
        <v>6063</v>
      </c>
      <c r="G17740" s="5">
        <v>1</v>
      </c>
      <c r="H17740" s="5">
        <v>106.36</v>
      </c>
      <c r="I17740" s="5">
        <v>106.36</v>
      </c>
      <c r="J17740" s="5">
        <v>49734.930000000015</v>
      </c>
      <c r="K17740" s="3" t="str" cm="1">
        <f t="array" ref="K17740">_xlfn.LET(_xlpm.d,UPPER(TRIM(CLEAN(SUBSTITUTE(F17740,CHAR(160),"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41" spans="2:11" hidden="1" x14ac:dyDescent="0.25">
      <c r="B17741" s="20">
        <v>45706</v>
      </c>
      <c r="C17741" s="2" t="s">
        <v>1</v>
      </c>
      <c r="D17741" s="2" t="s">
        <v>4639</v>
      </c>
      <c r="E17741" s="2" t="s">
        <v>964</v>
      </c>
      <c r="F17741" s="2" t="s">
        <v>6066</v>
      </c>
      <c r="G17741" s="5">
        <v>1</v>
      </c>
      <c r="H17741" s="5">
        <v>165.32</v>
      </c>
      <c r="I17741" s="5">
        <v>165.32</v>
      </c>
      <c r="J17741" s="5">
        <v>49900.250000000015</v>
      </c>
      <c r="K17741" s="3" t="str" cm="1">
        <f t="array" ref="K17741">_xlfn.LET(_xlpm.d,UPPER(TRIM(CLEAN(SUBSTITUTE(F17741,CHAR(160),"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42" spans="2:11" hidden="1" x14ac:dyDescent="0.25">
      <c r="B17742" s="20">
        <v>45708</v>
      </c>
      <c r="C17742" s="2" t="s">
        <v>1</v>
      </c>
      <c r="D17742" s="2" t="s">
        <v>5069</v>
      </c>
      <c r="E17742" s="2" t="s">
        <v>27</v>
      </c>
      <c r="F17742" s="2" t="s">
        <v>6063</v>
      </c>
      <c r="G17742" s="5">
        <v>1</v>
      </c>
      <c r="H17742" s="5">
        <v>307.69</v>
      </c>
      <c r="I17742" s="5">
        <v>307.69</v>
      </c>
      <c r="J17742" s="5">
        <v>50207.940000000017</v>
      </c>
      <c r="K17742" s="3" t="str" cm="1">
        <f t="array" ref="K17742">_xlfn.LET(_xlpm.d,UPPER(TRIM(CLEAN(SUBSTITUTE(F17742,CHAR(160),"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43" spans="2:11" hidden="1" x14ac:dyDescent="0.25">
      <c r="B17743" s="20">
        <v>45709</v>
      </c>
      <c r="C17743" s="2" t="s">
        <v>1</v>
      </c>
      <c r="D17743" s="2" t="s">
        <v>5070</v>
      </c>
      <c r="E17743" s="2" t="s">
        <v>38</v>
      </c>
      <c r="F17743" s="2" t="s">
        <v>6066</v>
      </c>
      <c r="G17743" s="5">
        <v>1</v>
      </c>
      <c r="H17743" s="5">
        <v>29.6</v>
      </c>
      <c r="I17743" s="5">
        <v>29.6</v>
      </c>
      <c r="J17743" s="5">
        <v>50237.540000000015</v>
      </c>
      <c r="K17743" s="3" t="str" cm="1">
        <f t="array" ref="K17743">_xlfn.LET(_xlpm.d,UPPER(TRIM(CLEAN(SUBSTITUTE(F17743,CHAR(160),"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44" spans="2:11" hidden="1" x14ac:dyDescent="0.25">
      <c r="B17744" s="20">
        <v>45709</v>
      </c>
      <c r="C17744" s="2" t="s">
        <v>1</v>
      </c>
      <c r="D17744" s="2" t="s">
        <v>37</v>
      </c>
      <c r="E17744" s="2" t="s">
        <v>38</v>
      </c>
      <c r="F17744" s="2" t="s">
        <v>6063</v>
      </c>
      <c r="G17744" s="5">
        <v>1</v>
      </c>
      <c r="H17744" s="5">
        <v>156.09</v>
      </c>
      <c r="I17744" s="5">
        <v>156.09</v>
      </c>
      <c r="J17744" s="5">
        <v>50393.630000000012</v>
      </c>
      <c r="K17744" s="3" t="str" cm="1">
        <f t="array" ref="K17744">_xlfn.LET(_xlpm.d,UPPER(TRIM(CLEAN(SUBSTITUTE(F17744,CHAR(160),"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45" spans="2:11" hidden="1" x14ac:dyDescent="0.25">
      <c r="B17745" s="20">
        <v>45713</v>
      </c>
      <c r="C17745" s="2" t="s">
        <v>1</v>
      </c>
      <c r="D17745" s="2" t="s">
        <v>5078</v>
      </c>
      <c r="E17745" s="2" t="s">
        <v>1735</v>
      </c>
      <c r="F17745" s="2" t="s">
        <v>6070</v>
      </c>
      <c r="G17745" s="5">
        <v>-1</v>
      </c>
      <c r="H17745" s="5">
        <v>412.96</v>
      </c>
      <c r="I17745" s="5">
        <v>-412.96</v>
      </c>
      <c r="J17745" s="5">
        <v>49980.670000000013</v>
      </c>
      <c r="K17745" s="3" t="str" cm="1">
        <f t="array" ref="K17745">_xlfn.LET(_xlpm.d,UPPER(TRIM(CLEAN(SUBSTITUTE(F17745,CHAR(160),"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46" spans="2:11" hidden="1" x14ac:dyDescent="0.25">
      <c r="B17746" s="20">
        <v>45713</v>
      </c>
      <c r="C17746" s="2" t="s">
        <v>1</v>
      </c>
      <c r="D17746" s="2" t="s">
        <v>1776</v>
      </c>
      <c r="E17746" s="2" t="s">
        <v>50</v>
      </c>
      <c r="F17746" s="2" t="s">
        <v>6067</v>
      </c>
      <c r="G17746" s="5">
        <v>1</v>
      </c>
      <c r="H17746" s="5">
        <v>989.85</v>
      </c>
      <c r="I17746" s="5">
        <v>989.85</v>
      </c>
      <c r="J17746" s="5">
        <v>50970.520000000011</v>
      </c>
      <c r="K17746" s="3" t="str" cm="1">
        <f t="array" ref="K17746">_xlfn.LET(_xlpm.d,UPPER(TRIM(CLEAN(SUBSTITUTE(F17746,CHAR(160),"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47" spans="2:11" hidden="1" x14ac:dyDescent="0.25">
      <c r="B17747" s="20">
        <v>45713</v>
      </c>
      <c r="C17747" s="2" t="s">
        <v>1</v>
      </c>
      <c r="D17747" s="2" t="s">
        <v>1777</v>
      </c>
      <c r="E17747" s="2" t="s">
        <v>796</v>
      </c>
      <c r="F17747" s="2" t="s">
        <v>6063</v>
      </c>
      <c r="G17747" s="5">
        <v>1</v>
      </c>
      <c r="H17747" s="5">
        <v>737.89</v>
      </c>
      <c r="I17747" s="5">
        <v>737.89</v>
      </c>
      <c r="J17747" s="5">
        <v>51708.410000000011</v>
      </c>
      <c r="K17747" s="3" t="str" cm="1">
        <f t="array" ref="K17747">_xlfn.LET(_xlpm.d,UPPER(TRIM(CLEAN(SUBSTITUTE(F17747,CHAR(160),"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48" spans="2:11" hidden="1" x14ac:dyDescent="0.25">
      <c r="B17748" s="20">
        <v>45714</v>
      </c>
      <c r="C17748" s="2" t="s">
        <v>1</v>
      </c>
      <c r="D17748" s="2" t="s">
        <v>4640</v>
      </c>
      <c r="E17748" s="2" t="s">
        <v>857</v>
      </c>
      <c r="F17748" s="2" t="s">
        <v>6066</v>
      </c>
      <c r="G17748" s="5">
        <v>1</v>
      </c>
      <c r="H17748" s="5">
        <v>172.63</v>
      </c>
      <c r="I17748" s="5">
        <v>172.63</v>
      </c>
      <c r="J17748" s="5">
        <v>51881.040000000008</v>
      </c>
      <c r="K17748" s="3" t="str" cm="1">
        <f t="array" ref="K17748">_xlfn.LET(_xlpm.d,UPPER(TRIM(CLEAN(SUBSTITUTE(F17748,CHAR(160),"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49" spans="2:11" hidden="1" x14ac:dyDescent="0.25">
      <c r="B17749" s="20">
        <v>45715</v>
      </c>
      <c r="C17749" s="2" t="s">
        <v>1</v>
      </c>
      <c r="D17749" s="2" t="s">
        <v>4190</v>
      </c>
      <c r="E17749" s="2" t="s">
        <v>302</v>
      </c>
      <c r="F17749" s="2" t="s">
        <v>6065</v>
      </c>
      <c r="G17749" s="5">
        <v>1</v>
      </c>
      <c r="H17749" s="5">
        <v>122.37</v>
      </c>
      <c r="I17749" s="5">
        <v>122.37</v>
      </c>
      <c r="J17749" s="5">
        <v>52003.410000000011</v>
      </c>
      <c r="K17749" s="3" t="str" cm="1">
        <f t="array" ref="K17749">_xlfn.LET(_xlpm.d,UPPER(TRIM(CLEAN(SUBSTITUTE(F17749,CHAR(160),"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50" spans="2:11" hidden="1" x14ac:dyDescent="0.25">
      <c r="B17750" s="20">
        <v>45716</v>
      </c>
      <c r="C17750" s="2" t="s">
        <v>1</v>
      </c>
      <c r="D17750" s="2" t="s">
        <v>4700</v>
      </c>
      <c r="E17750" s="2" t="s">
        <v>2494</v>
      </c>
      <c r="F17750" s="2" t="s">
        <v>6073</v>
      </c>
      <c r="G17750" s="5">
        <v>1</v>
      </c>
      <c r="H17750" s="5">
        <v>196.1</v>
      </c>
      <c r="I17750" s="5">
        <v>196.1</v>
      </c>
      <c r="J17750" s="5">
        <v>52199.510000000009</v>
      </c>
      <c r="K17750" s="3" t="str" cm="1">
        <f t="array" ref="K17750">_xlfn.LET(_xlpm.d,UPPER(TRIM(CLEAN(SUBSTITUTE(F17750,CHAR(160),"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51" spans="2:11" hidden="1" x14ac:dyDescent="0.25">
      <c r="B17751" s="20">
        <v>45717</v>
      </c>
      <c r="C17751" s="2" t="s">
        <v>1</v>
      </c>
      <c r="D17751" s="2" t="s">
        <v>5084</v>
      </c>
      <c r="E17751" s="2" t="s">
        <v>16</v>
      </c>
      <c r="F17751" s="2" t="s">
        <v>6062</v>
      </c>
      <c r="G17751" s="5">
        <v>1</v>
      </c>
      <c r="H17751" s="5">
        <v>287.12</v>
      </c>
      <c r="I17751" s="5">
        <v>287.12</v>
      </c>
      <c r="J17751" s="5">
        <v>52486.630000000012</v>
      </c>
      <c r="K17751" s="3" t="str" cm="1">
        <f t="array" ref="K17751">_xlfn.LET(_xlpm.d,UPPER(TRIM(CLEAN(SUBSTITUTE(F17751,CHAR(160),"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52" spans="2:11" hidden="1" x14ac:dyDescent="0.25">
      <c r="B17752" s="20">
        <v>45717</v>
      </c>
      <c r="C17752" s="2" t="s">
        <v>1</v>
      </c>
      <c r="D17752" s="2" t="s">
        <v>39</v>
      </c>
      <c r="E17752" s="2" t="s">
        <v>16</v>
      </c>
      <c r="F17752" s="2" t="s">
        <v>6069</v>
      </c>
      <c r="G17752" s="5">
        <v>1</v>
      </c>
      <c r="H17752" s="5">
        <v>540.75</v>
      </c>
      <c r="I17752" s="5">
        <v>540.75</v>
      </c>
      <c r="J17752" s="5">
        <v>53027.380000000012</v>
      </c>
      <c r="K17752" s="3" t="str" cm="1">
        <f t="array" ref="K17752">_xlfn.LET(_xlpm.d,UPPER(TRIM(CLEAN(SUBSTITUTE(F17752,CHAR(160),"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53" spans="2:11" hidden="1" x14ac:dyDescent="0.25">
      <c r="B17753" s="20">
        <v>45720</v>
      </c>
      <c r="C17753" s="2" t="s">
        <v>1</v>
      </c>
      <c r="D17753" s="2" t="s">
        <v>1785</v>
      </c>
      <c r="E17753" s="2" t="s">
        <v>50</v>
      </c>
      <c r="F17753" s="2" t="s">
        <v>6067</v>
      </c>
      <c r="G17753" s="5">
        <v>1</v>
      </c>
      <c r="H17753" s="5">
        <v>1096.3800000000001</v>
      </c>
      <c r="I17753" s="5">
        <v>1096.3800000000001</v>
      </c>
      <c r="J17753" s="5">
        <v>54123.760000000009</v>
      </c>
      <c r="K17753" s="3" t="str" cm="1">
        <f t="array" ref="K17753">_xlfn.LET(_xlpm.d,UPPER(TRIM(CLEAN(SUBSTITUTE(F17753,CHAR(160),"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54" spans="2:11" hidden="1" x14ac:dyDescent="0.25">
      <c r="B17754" s="20">
        <v>45720</v>
      </c>
      <c r="C17754" s="2" t="s">
        <v>1</v>
      </c>
      <c r="D17754" s="2" t="s">
        <v>4781</v>
      </c>
      <c r="E17754" s="2" t="s">
        <v>964</v>
      </c>
      <c r="F17754" s="2" t="s">
        <v>6066</v>
      </c>
      <c r="G17754" s="5">
        <v>1</v>
      </c>
      <c r="H17754" s="5">
        <v>99.95</v>
      </c>
      <c r="I17754" s="5">
        <v>99.95</v>
      </c>
      <c r="J17754" s="5">
        <v>54223.710000000006</v>
      </c>
      <c r="K17754" s="3" t="str" cm="1">
        <f t="array" ref="K17754">_xlfn.LET(_xlpm.d,UPPER(TRIM(CLEAN(SUBSTITUTE(F17754,CHAR(160),"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55" spans="2:11" hidden="1" x14ac:dyDescent="0.25">
      <c r="B17755" s="20">
        <v>45720</v>
      </c>
      <c r="C17755" s="2" t="s">
        <v>1</v>
      </c>
      <c r="D17755" s="2" t="s">
        <v>1786</v>
      </c>
      <c r="E17755" s="2" t="s">
        <v>61</v>
      </c>
      <c r="F17755" s="2" t="s">
        <v>6067</v>
      </c>
      <c r="G17755" s="5">
        <v>1</v>
      </c>
      <c r="H17755" s="5">
        <v>361.33</v>
      </c>
      <c r="I17755" s="5">
        <v>361.33</v>
      </c>
      <c r="J17755" s="5">
        <v>54585.040000000008</v>
      </c>
      <c r="K17755" s="3" t="str" cm="1">
        <f t="array" ref="K17755">_xlfn.LET(_xlpm.d,UPPER(TRIM(CLEAN(SUBSTITUTE(F17755,CHAR(160),"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56" spans="2:11" hidden="1" x14ac:dyDescent="0.25">
      <c r="B17756" s="20">
        <v>45720</v>
      </c>
      <c r="C17756" s="2" t="s">
        <v>1</v>
      </c>
      <c r="D17756" s="2" t="s">
        <v>5091</v>
      </c>
      <c r="E17756" s="2" t="s">
        <v>61</v>
      </c>
      <c r="F17756" s="2" t="s">
        <v>6066</v>
      </c>
      <c r="G17756" s="5">
        <v>1</v>
      </c>
      <c r="H17756" s="5">
        <v>260.52</v>
      </c>
      <c r="I17756" s="5">
        <v>260.52</v>
      </c>
      <c r="J17756" s="5">
        <v>54845.560000000005</v>
      </c>
      <c r="K17756" s="3" t="str" cm="1">
        <f t="array" ref="K17756">_xlfn.LET(_xlpm.d,UPPER(TRIM(CLEAN(SUBSTITUTE(F17756,CHAR(160),"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57" spans="2:11" hidden="1" x14ac:dyDescent="0.25">
      <c r="B17757" s="20">
        <v>45721</v>
      </c>
      <c r="C17757" s="2" t="s">
        <v>1</v>
      </c>
      <c r="D17757" s="2" t="s">
        <v>2708</v>
      </c>
      <c r="E17757" s="2" t="s">
        <v>857</v>
      </c>
      <c r="F17757" s="2" t="s">
        <v>6066</v>
      </c>
      <c r="G17757" s="5">
        <v>1</v>
      </c>
      <c r="H17757" s="5">
        <v>238.37</v>
      </c>
      <c r="I17757" s="5">
        <v>238.37</v>
      </c>
      <c r="J17757" s="5">
        <v>55083.930000000008</v>
      </c>
      <c r="K17757" s="3" t="str" cm="1">
        <f t="array" ref="K17757">_xlfn.LET(_xlpm.d,UPPER(TRIM(CLEAN(SUBSTITUTE(F17757,CHAR(160),"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58" spans="2:11" hidden="1" x14ac:dyDescent="0.25">
      <c r="B17758" s="20">
        <v>45721</v>
      </c>
      <c r="C17758" s="2" t="s">
        <v>1</v>
      </c>
      <c r="D17758" s="2" t="s">
        <v>5097</v>
      </c>
      <c r="E17758" s="2" t="s">
        <v>16</v>
      </c>
      <c r="F17758" s="2" t="s">
        <v>6066</v>
      </c>
      <c r="G17758" s="5">
        <v>1</v>
      </c>
      <c r="H17758" s="5">
        <v>159</v>
      </c>
      <c r="I17758" s="5">
        <v>159</v>
      </c>
      <c r="J17758" s="5">
        <v>55242.930000000008</v>
      </c>
      <c r="K17758" s="3" t="str" cm="1">
        <f t="array" ref="K17758">_xlfn.LET(_xlpm.d,UPPER(TRIM(CLEAN(SUBSTITUTE(F17758,CHAR(160),"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59" spans="2:11" hidden="1" x14ac:dyDescent="0.25">
      <c r="B17759" s="20">
        <v>45721</v>
      </c>
      <c r="C17759" s="2" t="s">
        <v>1</v>
      </c>
      <c r="D17759" s="2" t="s">
        <v>1787</v>
      </c>
      <c r="E17759" s="2" t="s">
        <v>16</v>
      </c>
      <c r="F17759" s="2" t="s">
        <v>6063</v>
      </c>
      <c r="G17759" s="5">
        <v>1</v>
      </c>
      <c r="H17759" s="5">
        <v>432.03</v>
      </c>
      <c r="I17759" s="5">
        <v>432.03</v>
      </c>
      <c r="J17759" s="5">
        <v>55674.960000000006</v>
      </c>
      <c r="K17759" s="3" t="str" cm="1">
        <f t="array" ref="K17759">_xlfn.LET(_xlpm.d,UPPER(TRIM(CLEAN(SUBSTITUTE(F17759,CHAR(160),"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60" spans="2:11" hidden="1" x14ac:dyDescent="0.25">
      <c r="B17760" s="20">
        <v>45722</v>
      </c>
      <c r="C17760" s="2" t="s">
        <v>1</v>
      </c>
      <c r="D17760" s="2" t="s">
        <v>4585</v>
      </c>
      <c r="E17760" s="2" t="s">
        <v>796</v>
      </c>
      <c r="F17760" s="2" t="s">
        <v>6063</v>
      </c>
      <c r="G17760" s="5">
        <v>1</v>
      </c>
      <c r="H17760" s="5">
        <v>1000.65</v>
      </c>
      <c r="I17760" s="5">
        <v>1000.65</v>
      </c>
      <c r="J17760" s="5">
        <v>56675.610000000008</v>
      </c>
      <c r="K17760" s="3" t="str" cm="1">
        <f t="array" ref="K17760">_xlfn.LET(_xlpm.d,UPPER(TRIM(CLEAN(SUBSTITUTE(F17760,CHAR(160),"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61" spans="2:11" hidden="1" x14ac:dyDescent="0.25">
      <c r="B17761" s="20">
        <v>45722</v>
      </c>
      <c r="C17761" s="2" t="s">
        <v>1</v>
      </c>
      <c r="D17761" s="2" t="s">
        <v>1791</v>
      </c>
      <c r="E17761" s="2" t="s">
        <v>1792</v>
      </c>
      <c r="F17761" s="2" t="s">
        <v>6063</v>
      </c>
      <c r="G17761" s="5">
        <v>1</v>
      </c>
      <c r="H17761" s="5">
        <v>1719.72</v>
      </c>
      <c r="I17761" s="5">
        <v>1719.72</v>
      </c>
      <c r="J17761" s="5">
        <v>58395.330000000009</v>
      </c>
      <c r="K17761" s="3" t="str" cm="1">
        <f t="array" ref="K17761">_xlfn.LET(_xlpm.d,UPPER(TRIM(CLEAN(SUBSTITUTE(F17761,CHAR(160),"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62" spans="2:11" hidden="1" x14ac:dyDescent="0.25">
      <c r="B17762" s="20">
        <v>45723</v>
      </c>
      <c r="C17762" s="2" t="s">
        <v>1</v>
      </c>
      <c r="D17762" s="2" t="s">
        <v>5103</v>
      </c>
      <c r="E17762" s="2" t="s">
        <v>4595</v>
      </c>
      <c r="F17762" s="2" t="s">
        <v>6069</v>
      </c>
      <c r="G17762" s="5">
        <v>1</v>
      </c>
      <c r="H17762" s="5">
        <v>809.13</v>
      </c>
      <c r="I17762" s="5">
        <v>809.13</v>
      </c>
      <c r="J17762" s="5">
        <v>59204.460000000006</v>
      </c>
      <c r="K17762" s="3" t="str" cm="1">
        <f t="array" ref="K17762">_xlfn.LET(_xlpm.d,UPPER(TRIM(CLEAN(SUBSTITUTE(F17762,CHAR(160),"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63" spans="2:11" hidden="1" x14ac:dyDescent="0.25">
      <c r="B17763" s="20">
        <v>45723</v>
      </c>
      <c r="C17763" s="2" t="s">
        <v>1</v>
      </c>
      <c r="D17763" s="2" t="s">
        <v>5106</v>
      </c>
      <c r="E17763" s="2" t="s">
        <v>50</v>
      </c>
      <c r="F17763" s="2" t="s">
        <v>6074</v>
      </c>
      <c r="G17763" s="5">
        <v>1</v>
      </c>
      <c r="H17763" s="5">
        <v>775.04</v>
      </c>
      <c r="I17763" s="5">
        <v>775.04</v>
      </c>
      <c r="J17763" s="5">
        <v>59979.500000000007</v>
      </c>
      <c r="K17763" s="3" t="str" cm="1">
        <f t="array" ref="K17763">_xlfn.LET(_xlpm.d,UPPER(TRIM(CLEAN(SUBSTITUTE(F17763,CHAR(160),"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64" spans="2:11" hidden="1" x14ac:dyDescent="0.25">
      <c r="B17764" s="20">
        <v>45723</v>
      </c>
      <c r="C17764" s="2" t="s">
        <v>1</v>
      </c>
      <c r="D17764" s="2" t="s">
        <v>1796</v>
      </c>
      <c r="E17764" s="2" t="s">
        <v>1726</v>
      </c>
      <c r="F17764" s="2" t="s">
        <v>6063</v>
      </c>
      <c r="G17764" s="5">
        <v>1</v>
      </c>
      <c r="H17764" s="5">
        <v>268.20999999999998</v>
      </c>
      <c r="I17764" s="5">
        <v>268.20999999999998</v>
      </c>
      <c r="J17764" s="5">
        <v>60247.710000000006</v>
      </c>
      <c r="K17764" s="3" t="str" cm="1">
        <f t="array" ref="K17764">_xlfn.LET(_xlpm.d,UPPER(TRIM(CLEAN(SUBSTITUTE(F17764,CHAR(160),"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65" spans="2:11" hidden="1" x14ac:dyDescent="0.25">
      <c r="B17765" s="20">
        <v>45723</v>
      </c>
      <c r="C17765" s="2" t="s">
        <v>1</v>
      </c>
      <c r="D17765" s="2" t="s">
        <v>5107</v>
      </c>
      <c r="E17765" s="2" t="s">
        <v>1726</v>
      </c>
      <c r="F17765" s="2" t="s">
        <v>6066</v>
      </c>
      <c r="G17765" s="5">
        <v>1</v>
      </c>
      <c r="H17765" s="5">
        <v>1155.17</v>
      </c>
      <c r="I17765" s="5">
        <v>1155.17</v>
      </c>
      <c r="J17765" s="5">
        <v>61402.880000000005</v>
      </c>
      <c r="K17765" s="3" t="str" cm="1">
        <f t="array" ref="K17765">_xlfn.LET(_xlpm.d,UPPER(TRIM(CLEAN(SUBSTITUTE(F17765,CHAR(160),"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66" spans="2:11" hidden="1" x14ac:dyDescent="0.25">
      <c r="B17766" s="20">
        <v>45727</v>
      </c>
      <c r="C17766" s="2" t="s">
        <v>1</v>
      </c>
      <c r="D17766" s="2" t="s">
        <v>2723</v>
      </c>
      <c r="E17766" s="2" t="s">
        <v>16</v>
      </c>
      <c r="F17766" s="2" t="s">
        <v>6063</v>
      </c>
      <c r="G17766" s="5">
        <v>1</v>
      </c>
      <c r="H17766" s="5">
        <v>365.46</v>
      </c>
      <c r="I17766" s="5">
        <v>365.46</v>
      </c>
      <c r="J17766" s="5">
        <v>61768.340000000004</v>
      </c>
      <c r="K17766" s="3" t="str" cm="1">
        <f t="array" ref="K17766">_xlfn.LET(_xlpm.d,UPPER(TRIM(CLEAN(SUBSTITUTE(F17766,CHAR(160),"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67" spans="2:11" hidden="1" x14ac:dyDescent="0.25">
      <c r="B17767" s="20">
        <v>45727</v>
      </c>
      <c r="C17767" s="2" t="s">
        <v>1</v>
      </c>
      <c r="D17767" s="2" t="s">
        <v>5113</v>
      </c>
      <c r="E17767" s="2" t="s">
        <v>16</v>
      </c>
      <c r="F17767" s="2" t="s">
        <v>6066</v>
      </c>
      <c r="G17767" s="5">
        <v>1</v>
      </c>
      <c r="H17767" s="5">
        <v>572.04</v>
      </c>
      <c r="I17767" s="5">
        <v>572.04</v>
      </c>
      <c r="J17767" s="5">
        <v>62340.380000000005</v>
      </c>
      <c r="K17767" s="3" t="str" cm="1">
        <f t="array" ref="K17767">_xlfn.LET(_xlpm.d,UPPER(TRIM(CLEAN(SUBSTITUTE(F17767,CHAR(160),"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68" spans="2:11" hidden="1" x14ac:dyDescent="0.25">
      <c r="B17768" s="20">
        <v>45728</v>
      </c>
      <c r="C17768" s="2" t="s">
        <v>1</v>
      </c>
      <c r="D17768" s="2" t="s">
        <v>5114</v>
      </c>
      <c r="E17768" s="2" t="s">
        <v>38</v>
      </c>
      <c r="F17768" s="2" t="s">
        <v>6066</v>
      </c>
      <c r="G17768" s="5">
        <v>1</v>
      </c>
      <c r="H17768" s="5">
        <v>192.04</v>
      </c>
      <c r="I17768" s="5">
        <v>192.04</v>
      </c>
      <c r="J17768" s="5">
        <v>62532.420000000006</v>
      </c>
      <c r="K17768" s="3" t="str" cm="1">
        <f t="array" ref="K17768">_xlfn.LET(_xlpm.d,UPPER(TRIM(CLEAN(SUBSTITUTE(F17768,CHAR(160),"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69" spans="2:11" hidden="1" x14ac:dyDescent="0.25">
      <c r="B17769" s="20">
        <v>45728</v>
      </c>
      <c r="C17769" s="2" t="s">
        <v>1</v>
      </c>
      <c r="D17769" s="2" t="s">
        <v>3701</v>
      </c>
      <c r="E17769" s="2" t="s">
        <v>835</v>
      </c>
      <c r="F17769" s="2" t="s">
        <v>6063</v>
      </c>
      <c r="G17769" s="5">
        <v>1</v>
      </c>
      <c r="H17769" s="5">
        <v>494.71</v>
      </c>
      <c r="I17769" s="5">
        <v>494.71</v>
      </c>
      <c r="J17769" s="5">
        <v>63027.130000000005</v>
      </c>
      <c r="K17769" s="3" t="str" cm="1">
        <f t="array" ref="K17769">_xlfn.LET(_xlpm.d,UPPER(TRIM(CLEAN(SUBSTITUTE(F17769,CHAR(160),"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70" spans="2:11" hidden="1" x14ac:dyDescent="0.25">
      <c r="B17770" s="20">
        <v>45728</v>
      </c>
      <c r="C17770" s="2" t="s">
        <v>1</v>
      </c>
      <c r="D17770" s="2" t="s">
        <v>2729</v>
      </c>
      <c r="E17770" s="2" t="s">
        <v>64</v>
      </c>
      <c r="F17770" s="2" t="s">
        <v>6063</v>
      </c>
      <c r="G17770" s="5">
        <v>1</v>
      </c>
      <c r="H17770" s="5">
        <v>345.67</v>
      </c>
      <c r="I17770" s="5">
        <v>345.67</v>
      </c>
      <c r="J17770" s="5">
        <v>63372.800000000003</v>
      </c>
      <c r="K17770" s="3" t="str" cm="1">
        <f t="array" ref="K17770">_xlfn.LET(_xlpm.d,UPPER(TRIM(CLEAN(SUBSTITUTE(F17770,CHAR(160),"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71" spans="2:11" hidden="1" x14ac:dyDescent="0.25">
      <c r="B17771" s="20">
        <v>45729</v>
      </c>
      <c r="C17771" s="2" t="s">
        <v>1</v>
      </c>
      <c r="D17771" s="2" t="s">
        <v>4581</v>
      </c>
      <c r="E17771" s="2" t="s">
        <v>2983</v>
      </c>
      <c r="F17771" s="2" t="s">
        <v>6065</v>
      </c>
      <c r="G17771" s="5">
        <v>1</v>
      </c>
      <c r="H17771" s="5">
        <v>1146.68</v>
      </c>
      <c r="I17771" s="5">
        <v>1146.68</v>
      </c>
      <c r="J17771" s="5">
        <v>64519.48</v>
      </c>
      <c r="K17771" s="3" t="str" cm="1">
        <f t="array" ref="K17771">_xlfn.LET(_xlpm.d,UPPER(TRIM(CLEAN(SUBSTITUTE(F17771,CHAR(160),"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72" spans="2:11" hidden="1" x14ac:dyDescent="0.25">
      <c r="B17772" s="20">
        <v>45730</v>
      </c>
      <c r="C17772" s="2" t="s">
        <v>1</v>
      </c>
      <c r="D17772" s="2" t="s">
        <v>4421</v>
      </c>
      <c r="E17772" s="2" t="s">
        <v>50</v>
      </c>
      <c r="F17772" s="2" t="s">
        <v>6067</v>
      </c>
      <c r="G17772" s="5">
        <v>1</v>
      </c>
      <c r="H17772" s="5">
        <v>697.41</v>
      </c>
      <c r="I17772" s="5">
        <v>697.41</v>
      </c>
      <c r="J17772" s="5">
        <v>65216.890000000007</v>
      </c>
      <c r="K17772" s="3" t="str" cm="1">
        <f t="array" ref="K17772">_xlfn.LET(_xlpm.d,UPPER(TRIM(CLEAN(SUBSTITUTE(F17772,CHAR(160),"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73" spans="2:11" hidden="1" x14ac:dyDescent="0.25">
      <c r="B17773" s="20">
        <v>45730</v>
      </c>
      <c r="C17773" s="2" t="s">
        <v>1</v>
      </c>
      <c r="D17773" s="2" t="s">
        <v>1810</v>
      </c>
      <c r="E17773" s="2" t="s">
        <v>50</v>
      </c>
      <c r="F17773" s="2" t="s">
        <v>6067</v>
      </c>
      <c r="G17773" s="5">
        <v>1</v>
      </c>
      <c r="H17773" s="5">
        <v>1936.18</v>
      </c>
      <c r="I17773" s="5">
        <v>1936.18</v>
      </c>
      <c r="J17773" s="5">
        <v>67153.070000000007</v>
      </c>
      <c r="K17773" s="3" t="str" cm="1">
        <f t="array" ref="K17773">_xlfn.LET(_xlpm.d,UPPER(TRIM(CLEAN(SUBSTITUTE(F17773,CHAR(160),"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74" spans="2:11" hidden="1" x14ac:dyDescent="0.25">
      <c r="B17774" s="20">
        <v>45734</v>
      </c>
      <c r="C17774" s="2" t="s">
        <v>1</v>
      </c>
      <c r="D17774" s="2" t="s">
        <v>4641</v>
      </c>
      <c r="E17774" s="2" t="s">
        <v>964</v>
      </c>
      <c r="F17774" s="2" t="s">
        <v>6066</v>
      </c>
      <c r="G17774" s="5">
        <v>1</v>
      </c>
      <c r="H17774" s="5">
        <v>76.900000000000006</v>
      </c>
      <c r="I17774" s="5">
        <v>76.900000000000006</v>
      </c>
      <c r="J17774" s="5">
        <v>67229.97</v>
      </c>
      <c r="K17774" s="3" t="str" cm="1">
        <f t="array" ref="K17774">_xlfn.LET(_xlpm.d,UPPER(TRIM(CLEAN(SUBSTITUTE(F17774,CHAR(160),"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75" spans="2:11" hidden="1" x14ac:dyDescent="0.25">
      <c r="B17775" s="20">
        <v>45734</v>
      </c>
      <c r="C17775" s="2" t="s">
        <v>1</v>
      </c>
      <c r="D17775" s="2" t="s">
        <v>1816</v>
      </c>
      <c r="E17775" s="2" t="s">
        <v>61</v>
      </c>
      <c r="F17775" s="2" t="s">
        <v>6067</v>
      </c>
      <c r="G17775" s="5">
        <v>1</v>
      </c>
      <c r="H17775" s="5">
        <v>286.77</v>
      </c>
      <c r="I17775" s="5">
        <v>286.77</v>
      </c>
      <c r="J17775" s="5">
        <v>67516.740000000005</v>
      </c>
      <c r="K17775" s="3" t="str" cm="1">
        <f t="array" ref="K17775">_xlfn.LET(_xlpm.d,UPPER(TRIM(CLEAN(SUBSTITUTE(F17775,CHAR(160),"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76" spans="2:11" hidden="1" x14ac:dyDescent="0.25">
      <c r="B17776" s="20">
        <v>45734</v>
      </c>
      <c r="C17776" s="2" t="s">
        <v>1</v>
      </c>
      <c r="D17776" s="2" t="s">
        <v>5124</v>
      </c>
      <c r="E17776" s="2" t="s">
        <v>50</v>
      </c>
      <c r="F17776" s="2" t="s">
        <v>6067</v>
      </c>
      <c r="G17776" s="5">
        <v>1</v>
      </c>
      <c r="H17776" s="5">
        <v>548.08000000000004</v>
      </c>
      <c r="I17776" s="5">
        <v>548.08000000000004</v>
      </c>
      <c r="J17776" s="5">
        <v>68064.820000000007</v>
      </c>
      <c r="K17776" s="3" t="str" cm="1">
        <f t="array" ref="K17776">_xlfn.LET(_xlpm.d,UPPER(TRIM(CLEAN(SUBSTITUTE(F17776,CHAR(160),"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77" spans="2:11" hidden="1" x14ac:dyDescent="0.25">
      <c r="B17777" s="20">
        <v>45734</v>
      </c>
      <c r="C17777" s="2" t="s">
        <v>1</v>
      </c>
      <c r="D17777" s="2" t="s">
        <v>5125</v>
      </c>
      <c r="E17777" s="2" t="s">
        <v>1735</v>
      </c>
      <c r="F17777" s="2" t="s">
        <v>6070</v>
      </c>
      <c r="G17777" s="5">
        <v>1</v>
      </c>
      <c r="H17777" s="5">
        <v>526.9</v>
      </c>
      <c r="I17777" s="5">
        <v>526.9</v>
      </c>
      <c r="J17777" s="5">
        <v>68591.72</v>
      </c>
      <c r="K17777" s="3" t="str" cm="1">
        <f t="array" ref="K17777">_xlfn.LET(_xlpm.d,UPPER(TRIM(CLEAN(SUBSTITUTE(F17777,CHAR(160),"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78" spans="2:11" hidden="1" x14ac:dyDescent="0.25">
      <c r="B17778" s="20">
        <v>45734</v>
      </c>
      <c r="C17778" s="2" t="s">
        <v>1</v>
      </c>
      <c r="D17778" s="2" t="s">
        <v>4256</v>
      </c>
      <c r="E17778" s="2" t="s">
        <v>796</v>
      </c>
      <c r="F17778" s="2" t="s">
        <v>6063</v>
      </c>
      <c r="G17778" s="5">
        <v>1</v>
      </c>
      <c r="H17778" s="5">
        <v>572.11</v>
      </c>
      <c r="I17778" s="5">
        <v>572.11</v>
      </c>
      <c r="J17778" s="5">
        <v>69163.83</v>
      </c>
      <c r="K17778" s="3" t="str" cm="1">
        <f t="array" ref="K17778">_xlfn.LET(_xlpm.d,UPPER(TRIM(CLEAN(SUBSTITUTE(F17778,CHAR(160),"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79" spans="2:11" hidden="1" x14ac:dyDescent="0.25">
      <c r="B17779" s="20">
        <v>45735</v>
      </c>
      <c r="C17779" s="2" t="s">
        <v>1</v>
      </c>
      <c r="D17779" s="2" t="s">
        <v>4642</v>
      </c>
      <c r="E17779" s="2" t="s">
        <v>857</v>
      </c>
      <c r="F17779" s="2" t="s">
        <v>6066</v>
      </c>
      <c r="G17779" s="5">
        <v>1</v>
      </c>
      <c r="H17779" s="5">
        <v>195.07</v>
      </c>
      <c r="I17779" s="5">
        <v>195.07</v>
      </c>
      <c r="J17779" s="5">
        <v>69358.900000000009</v>
      </c>
      <c r="K17779" s="3" t="str" cm="1">
        <f t="array" ref="K17779">_xlfn.LET(_xlpm.d,UPPER(TRIM(CLEAN(SUBSTITUTE(F17779,CHAR(160),"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80" spans="2:11" hidden="1" x14ac:dyDescent="0.25">
      <c r="B17780" s="20">
        <v>45735</v>
      </c>
      <c r="C17780" s="2" t="s">
        <v>1</v>
      </c>
      <c r="D17780" s="2" t="s">
        <v>5127</v>
      </c>
      <c r="E17780" s="2" t="s">
        <v>1726</v>
      </c>
      <c r="F17780" s="2" t="s">
        <v>6066</v>
      </c>
      <c r="G17780" s="5">
        <v>1</v>
      </c>
      <c r="H17780" s="5">
        <v>599.79999999999995</v>
      </c>
      <c r="I17780" s="5">
        <v>599.79999999999995</v>
      </c>
      <c r="J17780" s="5">
        <v>69958.700000000012</v>
      </c>
      <c r="K17780" s="3" t="str" cm="1">
        <f t="array" ref="K17780">_xlfn.LET(_xlpm.d,UPPER(TRIM(CLEAN(SUBSTITUTE(F17780,CHAR(160),"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81" spans="2:11" hidden="1" x14ac:dyDescent="0.25">
      <c r="B17781" s="20">
        <v>45735</v>
      </c>
      <c r="C17781" s="2" t="s">
        <v>1</v>
      </c>
      <c r="D17781" s="2" t="s">
        <v>4422</v>
      </c>
      <c r="E17781" s="2" t="s">
        <v>1726</v>
      </c>
      <c r="F17781" s="2" t="s">
        <v>6063</v>
      </c>
      <c r="G17781" s="5">
        <v>1</v>
      </c>
      <c r="H17781" s="5">
        <v>123.48</v>
      </c>
      <c r="I17781" s="5">
        <v>123.48</v>
      </c>
      <c r="J17781" s="5">
        <v>70082.180000000008</v>
      </c>
      <c r="K17781" s="3" t="str" cm="1">
        <f t="array" ref="K17781">_xlfn.LET(_xlpm.d,UPPER(TRIM(CLEAN(SUBSTITUTE(F17781,CHAR(160),"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82" spans="2:11" hidden="1" x14ac:dyDescent="0.25">
      <c r="B17782" s="20">
        <v>45735</v>
      </c>
      <c r="C17782" s="2" t="s">
        <v>1</v>
      </c>
      <c r="D17782" s="2" t="s">
        <v>4423</v>
      </c>
      <c r="E17782" s="2" t="s">
        <v>27</v>
      </c>
      <c r="F17782" s="2" t="s">
        <v>6063</v>
      </c>
      <c r="G17782" s="5">
        <v>1</v>
      </c>
      <c r="H17782" s="5">
        <v>334.29</v>
      </c>
      <c r="I17782" s="5">
        <v>334.29</v>
      </c>
      <c r="J17782" s="5">
        <v>70416.47</v>
      </c>
      <c r="K17782" s="3" t="str" cm="1">
        <f t="array" ref="K17782">_xlfn.LET(_xlpm.d,UPPER(TRIM(CLEAN(SUBSTITUTE(F17782,CHAR(160),"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83" spans="2:11" hidden="1" x14ac:dyDescent="0.25">
      <c r="B17783" s="20">
        <v>45736</v>
      </c>
      <c r="C17783" s="2" t="s">
        <v>1</v>
      </c>
      <c r="D17783" s="2" t="s">
        <v>2743</v>
      </c>
      <c r="E17783" s="2" t="s">
        <v>759</v>
      </c>
      <c r="F17783" s="2" t="s">
        <v>6068</v>
      </c>
      <c r="G17783" s="5">
        <v>1</v>
      </c>
      <c r="H17783" s="5">
        <v>424.81</v>
      </c>
      <c r="I17783" s="5">
        <v>424.81</v>
      </c>
      <c r="J17783" s="5">
        <v>70841.279999999999</v>
      </c>
      <c r="K17783" s="3" t="str" cm="1">
        <f t="array" ref="K17783">_xlfn.LET(_xlpm.d,UPPER(TRIM(CLEAN(SUBSTITUTE(F17783,CHAR(160),"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84" spans="2:11" hidden="1" x14ac:dyDescent="0.25">
      <c r="B17784" s="20">
        <v>45736</v>
      </c>
      <c r="C17784" s="2" t="s">
        <v>1</v>
      </c>
      <c r="D17784" s="2" t="s">
        <v>4783</v>
      </c>
      <c r="E17784" s="2" t="s">
        <v>302</v>
      </c>
      <c r="F17784" s="2" t="s">
        <v>6065</v>
      </c>
      <c r="G17784" s="5">
        <v>1</v>
      </c>
      <c r="H17784" s="5">
        <v>639.92999999999995</v>
      </c>
      <c r="I17784" s="5">
        <v>639.92999999999995</v>
      </c>
      <c r="J17784" s="5">
        <v>71481.209999999992</v>
      </c>
      <c r="K17784" s="3" t="str" cm="1">
        <f t="array" ref="K17784">_xlfn.LET(_xlpm.d,UPPER(TRIM(CLEAN(SUBSTITUTE(F17784,CHAR(160),"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85" spans="2:11" hidden="1" x14ac:dyDescent="0.25">
      <c r="B17785" s="20">
        <v>45736</v>
      </c>
      <c r="C17785" s="2" t="s">
        <v>1</v>
      </c>
      <c r="D17785" s="2" t="s">
        <v>87</v>
      </c>
      <c r="E17785" s="2" t="s">
        <v>88</v>
      </c>
      <c r="F17785" s="2" t="s">
        <v>6064</v>
      </c>
      <c r="G17785" s="5">
        <v>1</v>
      </c>
      <c r="H17785" s="5">
        <v>2350.59</v>
      </c>
      <c r="I17785" s="5">
        <v>2350.59</v>
      </c>
      <c r="J17785" s="5">
        <v>73831.799999999988</v>
      </c>
      <c r="K17785" s="3" t="str" cm="1">
        <f t="array" ref="K17785">_xlfn.LET(_xlpm.d,UPPER(TRIM(CLEAN(SUBSTITUTE(F17785,CHAR(160),"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86" spans="2:11" hidden="1" x14ac:dyDescent="0.25">
      <c r="B17786" s="20">
        <v>45736</v>
      </c>
      <c r="C17786" s="2" t="s">
        <v>1</v>
      </c>
      <c r="D17786" s="2" t="s">
        <v>2746</v>
      </c>
      <c r="E17786" s="2" t="s">
        <v>64</v>
      </c>
      <c r="F17786" s="2" t="s">
        <v>6063</v>
      </c>
      <c r="G17786" s="5">
        <v>1</v>
      </c>
      <c r="H17786" s="5">
        <v>475.71</v>
      </c>
      <c r="I17786" s="5">
        <v>475.71</v>
      </c>
      <c r="J17786" s="5">
        <v>74307.509999999995</v>
      </c>
      <c r="K17786" s="3" t="str" cm="1">
        <f t="array" ref="K17786">_xlfn.LET(_xlpm.d,UPPER(TRIM(CLEAN(SUBSTITUTE(F17786,CHAR(160),"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87" spans="2:11" hidden="1" x14ac:dyDescent="0.25">
      <c r="B17787" s="20">
        <v>45736</v>
      </c>
      <c r="C17787" s="2" t="s">
        <v>1</v>
      </c>
      <c r="D17787" s="2" t="s">
        <v>2555</v>
      </c>
      <c r="E17787" s="2" t="s">
        <v>835</v>
      </c>
      <c r="F17787" s="2" t="s">
        <v>6063</v>
      </c>
      <c r="G17787" s="5">
        <v>1</v>
      </c>
      <c r="H17787" s="5">
        <v>60.76</v>
      </c>
      <c r="I17787" s="5">
        <v>60.76</v>
      </c>
      <c r="J17787" s="5">
        <v>74368.26999999999</v>
      </c>
      <c r="K17787" s="3" t="str" cm="1">
        <f t="array" ref="K17787">_xlfn.LET(_xlpm.d,UPPER(TRIM(CLEAN(SUBSTITUTE(F17787,CHAR(160),"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88" spans="2:11" hidden="1" x14ac:dyDescent="0.25">
      <c r="B17788" s="20">
        <v>45741</v>
      </c>
      <c r="C17788" s="2" t="s">
        <v>1</v>
      </c>
      <c r="D17788" s="2" t="s">
        <v>2750</v>
      </c>
      <c r="E17788" s="2" t="s">
        <v>50</v>
      </c>
      <c r="F17788" s="2" t="s">
        <v>6067</v>
      </c>
      <c r="G17788" s="5">
        <v>1</v>
      </c>
      <c r="H17788" s="5">
        <v>1336.2</v>
      </c>
      <c r="I17788" s="5">
        <v>1336.2</v>
      </c>
      <c r="J17788" s="5">
        <v>75704.469999999987</v>
      </c>
      <c r="K17788" s="3" t="str" cm="1">
        <f t="array" ref="K17788">_xlfn.LET(_xlpm.d,UPPER(TRIM(CLEAN(SUBSTITUTE(F17788,CHAR(160),"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89" spans="2:11" hidden="1" x14ac:dyDescent="0.25">
      <c r="B17789" s="20">
        <v>45741</v>
      </c>
      <c r="C17789" s="2" t="s">
        <v>1</v>
      </c>
      <c r="D17789" s="2" t="s">
        <v>4643</v>
      </c>
      <c r="E17789" s="2" t="s">
        <v>964</v>
      </c>
      <c r="F17789" s="2" t="s">
        <v>6066</v>
      </c>
      <c r="G17789" s="5">
        <v>1</v>
      </c>
      <c r="H17789" s="5">
        <v>230.07</v>
      </c>
      <c r="I17789" s="5">
        <v>230.07</v>
      </c>
      <c r="J17789" s="5">
        <v>75934.539999999994</v>
      </c>
      <c r="K17789" s="3" t="str" cm="1">
        <f t="array" ref="K17789">_xlfn.LET(_xlpm.d,UPPER(TRIM(CLEAN(SUBSTITUTE(F17789,CHAR(160),"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90" spans="2:11" hidden="1" x14ac:dyDescent="0.25">
      <c r="B17790" s="20">
        <v>45741</v>
      </c>
      <c r="C17790" s="2" t="s">
        <v>1</v>
      </c>
      <c r="D17790" s="2" t="s">
        <v>5138</v>
      </c>
      <c r="E17790" s="2" t="s">
        <v>1735</v>
      </c>
      <c r="F17790" s="2" t="s">
        <v>6070</v>
      </c>
      <c r="G17790" s="5">
        <v>-1</v>
      </c>
      <c r="H17790" s="5">
        <v>265.64999999999998</v>
      </c>
      <c r="I17790" s="5">
        <v>-265.64999999999998</v>
      </c>
      <c r="J17790" s="5">
        <v>75668.89</v>
      </c>
      <c r="K17790" s="3" t="str" cm="1">
        <f t="array" ref="K17790">_xlfn.LET(_xlpm.d,UPPER(TRIM(CLEAN(SUBSTITUTE(F17790,CHAR(160),"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91" spans="2:11" hidden="1" x14ac:dyDescent="0.25">
      <c r="B17791" s="20">
        <v>45741</v>
      </c>
      <c r="C17791" s="2" t="s">
        <v>1</v>
      </c>
      <c r="D17791" s="2" t="s">
        <v>4586</v>
      </c>
      <c r="E17791" s="2" t="s">
        <v>61</v>
      </c>
      <c r="F17791" s="2" t="s">
        <v>6067</v>
      </c>
      <c r="G17791" s="5">
        <v>1</v>
      </c>
      <c r="H17791" s="5">
        <v>403.56</v>
      </c>
      <c r="I17791" s="5">
        <v>403.56</v>
      </c>
      <c r="J17791" s="5">
        <v>76072.45</v>
      </c>
      <c r="K17791" s="3" t="str" cm="1">
        <f t="array" ref="K17791">_xlfn.LET(_xlpm.d,UPPER(TRIM(CLEAN(SUBSTITUTE(F17791,CHAR(160),"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92" spans="2:11" hidden="1" x14ac:dyDescent="0.25">
      <c r="B17792" s="20">
        <v>45741</v>
      </c>
      <c r="C17792" s="2" t="s">
        <v>1</v>
      </c>
      <c r="D17792" s="2" t="s">
        <v>5139</v>
      </c>
      <c r="E17792" s="2" t="s">
        <v>61</v>
      </c>
      <c r="F17792" s="2" t="s">
        <v>6066</v>
      </c>
      <c r="G17792" s="5">
        <v>1</v>
      </c>
      <c r="H17792" s="5">
        <v>384.08</v>
      </c>
      <c r="I17792" s="5">
        <v>384.08</v>
      </c>
      <c r="J17792" s="5">
        <v>76456.53</v>
      </c>
      <c r="K17792" s="3" t="str" cm="1">
        <f t="array" ref="K17792">_xlfn.LET(_xlpm.d,UPPER(TRIM(CLEAN(SUBSTITUTE(F17792,CHAR(160),"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93" spans="2:11" hidden="1" x14ac:dyDescent="0.25">
      <c r="B17793" s="20">
        <v>45741</v>
      </c>
      <c r="C17793" s="2" t="s">
        <v>1</v>
      </c>
      <c r="D17793" s="2" t="s">
        <v>4587</v>
      </c>
      <c r="E17793" s="2" t="s">
        <v>796</v>
      </c>
      <c r="F17793" s="2" t="s">
        <v>6063</v>
      </c>
      <c r="G17793" s="5">
        <v>1</v>
      </c>
      <c r="H17793" s="5">
        <v>2301.29</v>
      </c>
      <c r="I17793" s="5">
        <v>2301.29</v>
      </c>
      <c r="J17793" s="5">
        <v>78757.819999999992</v>
      </c>
      <c r="K17793" s="3" t="str" cm="1">
        <f t="array" ref="K17793">_xlfn.LET(_xlpm.d,UPPER(TRIM(CLEAN(SUBSTITUTE(F17793,CHAR(160),"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94" spans="2:11" hidden="1" x14ac:dyDescent="0.25">
      <c r="B17794" s="20">
        <v>45742</v>
      </c>
      <c r="C17794" s="2" t="s">
        <v>1</v>
      </c>
      <c r="D17794" s="2" t="s">
        <v>5141</v>
      </c>
      <c r="E17794" s="2" t="s">
        <v>38</v>
      </c>
      <c r="F17794" s="2" t="s">
        <v>6066</v>
      </c>
      <c r="G17794" s="5">
        <v>1</v>
      </c>
      <c r="H17794" s="5">
        <v>29.06</v>
      </c>
      <c r="I17794" s="5">
        <v>29.06</v>
      </c>
      <c r="J17794" s="5">
        <v>78786.87999999999</v>
      </c>
      <c r="K17794" s="3" t="str" cm="1">
        <f t="array" ref="K17794">_xlfn.LET(_xlpm.d,UPPER(TRIM(CLEAN(SUBSTITUTE(F17794,CHAR(160),"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95" spans="2:11" hidden="1" x14ac:dyDescent="0.25">
      <c r="B17795" s="20">
        <v>45742</v>
      </c>
      <c r="C17795" s="2" t="s">
        <v>1</v>
      </c>
      <c r="D17795" s="2" t="s">
        <v>5142</v>
      </c>
      <c r="E17795" s="2" t="s">
        <v>16</v>
      </c>
      <c r="F17795" s="2" t="s">
        <v>6066</v>
      </c>
      <c r="G17795" s="5">
        <v>1</v>
      </c>
      <c r="H17795" s="5">
        <v>345.35</v>
      </c>
      <c r="I17795" s="5">
        <v>345.35</v>
      </c>
      <c r="J17795" s="5">
        <v>79132.23</v>
      </c>
      <c r="K17795" s="3" t="str" cm="1">
        <f t="array" ref="K17795">_xlfn.LET(_xlpm.d,UPPER(TRIM(CLEAN(SUBSTITUTE(F17795,CHAR(160),"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96" spans="2:11" hidden="1" x14ac:dyDescent="0.25">
      <c r="B17796" s="20">
        <v>45742</v>
      </c>
      <c r="C17796" s="2" t="s">
        <v>1</v>
      </c>
      <c r="D17796" s="2" t="s">
        <v>1827</v>
      </c>
      <c r="E17796" s="2" t="s">
        <v>16</v>
      </c>
      <c r="F17796" s="2" t="s">
        <v>6063</v>
      </c>
      <c r="G17796" s="5">
        <v>1</v>
      </c>
      <c r="H17796" s="5">
        <v>349.15</v>
      </c>
      <c r="I17796" s="5">
        <v>349.15</v>
      </c>
      <c r="J17796" s="5">
        <v>79481.37999999999</v>
      </c>
      <c r="K17796" s="3" t="str" cm="1">
        <f t="array" ref="K17796">_xlfn.LET(_xlpm.d,UPPER(TRIM(CLEAN(SUBSTITUTE(F17796,CHAR(160),"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97" spans="2:11" hidden="1" x14ac:dyDescent="0.25">
      <c r="B17797" s="20">
        <v>45744</v>
      </c>
      <c r="C17797" s="2" t="s">
        <v>1</v>
      </c>
      <c r="D17797" s="2" t="s">
        <v>40</v>
      </c>
      <c r="E17797" s="2" t="s">
        <v>41</v>
      </c>
      <c r="F17797" s="2" t="s">
        <v>6063</v>
      </c>
      <c r="G17797" s="5">
        <v>1</v>
      </c>
      <c r="H17797" s="5">
        <v>516.48</v>
      </c>
      <c r="I17797" s="5">
        <v>516.48</v>
      </c>
      <c r="J17797" s="5">
        <v>79997.859999999986</v>
      </c>
      <c r="K17797" s="3" t="str" cm="1">
        <f t="array" ref="K17797">_xlfn.LET(_xlpm.d,UPPER(TRIM(CLEAN(SUBSTITUTE(F17797,CHAR(160),"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98" spans="2:11" hidden="1" x14ac:dyDescent="0.25">
      <c r="B17798" s="20">
        <v>45744</v>
      </c>
      <c r="C17798" s="2" t="s">
        <v>1</v>
      </c>
      <c r="D17798" s="2" t="s">
        <v>1833</v>
      </c>
      <c r="E17798" s="2" t="s">
        <v>50</v>
      </c>
      <c r="F17798" s="2" t="s">
        <v>6067</v>
      </c>
      <c r="G17798" s="5">
        <v>1</v>
      </c>
      <c r="H17798" s="5">
        <v>760.45</v>
      </c>
      <c r="I17798" s="5">
        <v>760.45</v>
      </c>
      <c r="J17798" s="5">
        <v>80758.309999999983</v>
      </c>
      <c r="K17798" s="3" t="str" cm="1">
        <f t="array" ref="K17798">_xlfn.LET(_xlpm.d,UPPER(TRIM(CLEAN(SUBSTITUTE(F17798,CHAR(160),"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799" spans="2:11" hidden="1" x14ac:dyDescent="0.25">
      <c r="B17799" s="20">
        <v>45748</v>
      </c>
      <c r="C17799" s="2" t="s">
        <v>1</v>
      </c>
      <c r="D17799" s="2" t="s">
        <v>1837</v>
      </c>
      <c r="E17799" s="2" t="s">
        <v>50</v>
      </c>
      <c r="F17799" s="2" t="s">
        <v>6067</v>
      </c>
      <c r="G17799" s="5">
        <v>1</v>
      </c>
      <c r="H17799" s="5">
        <v>634.12</v>
      </c>
      <c r="I17799" s="5">
        <v>634.12</v>
      </c>
      <c r="J17799" s="5">
        <v>81392.429999999978</v>
      </c>
      <c r="K17799" s="3" t="str" cm="1">
        <f t="array" ref="K17799">_xlfn.LET(_xlpm.d,UPPER(TRIM(CLEAN(SUBSTITUTE(F17799,CHAR(160),"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00" spans="2:11" hidden="1" x14ac:dyDescent="0.25">
      <c r="B17800" s="20">
        <v>45749</v>
      </c>
      <c r="C17800" s="2" t="s">
        <v>1</v>
      </c>
      <c r="D17800" s="2" t="s">
        <v>5154</v>
      </c>
      <c r="E17800" s="2" t="s">
        <v>16</v>
      </c>
      <c r="F17800" s="2" t="s">
        <v>6062</v>
      </c>
      <c r="G17800" s="5">
        <v>1</v>
      </c>
      <c r="H17800" s="5">
        <v>1017.6</v>
      </c>
      <c r="I17800" s="5">
        <v>1017.6</v>
      </c>
      <c r="J17800" s="5">
        <v>82410.029999999984</v>
      </c>
      <c r="K17800" s="3" t="str" cm="1">
        <f t="array" ref="K17800">_xlfn.LET(_xlpm.d,UPPER(TRIM(CLEAN(SUBSTITUTE(F17800,CHAR(160),"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01" spans="2:11" hidden="1" x14ac:dyDescent="0.25">
      <c r="B17801" s="20">
        <v>45749</v>
      </c>
      <c r="C17801" s="2" t="s">
        <v>1</v>
      </c>
      <c r="D17801" s="2" t="s">
        <v>1839</v>
      </c>
      <c r="E17801" s="2" t="s">
        <v>16</v>
      </c>
      <c r="F17801" s="2" t="s">
        <v>6069</v>
      </c>
      <c r="G17801" s="5">
        <v>1</v>
      </c>
      <c r="H17801" s="5">
        <v>506.42</v>
      </c>
      <c r="I17801" s="5">
        <v>506.42</v>
      </c>
      <c r="J17801" s="5">
        <v>82916.449999999983</v>
      </c>
      <c r="K17801" s="3" t="str" cm="1">
        <f t="array" ref="K17801">_xlfn.LET(_xlpm.d,UPPER(TRIM(CLEAN(SUBSTITUTE(F17801,CHAR(160),"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02" spans="2:11" hidden="1" x14ac:dyDescent="0.25">
      <c r="B17802" s="20">
        <v>45749</v>
      </c>
      <c r="C17802" s="2" t="s">
        <v>1</v>
      </c>
      <c r="D17802" s="2" t="s">
        <v>4644</v>
      </c>
      <c r="E17802" s="2" t="s">
        <v>857</v>
      </c>
      <c r="F17802" s="2" t="s">
        <v>6062</v>
      </c>
      <c r="G17802" s="5">
        <v>1</v>
      </c>
      <c r="H17802" s="5">
        <v>299.12</v>
      </c>
      <c r="I17802" s="5">
        <v>299.12</v>
      </c>
      <c r="J17802" s="5">
        <v>83215.569999999978</v>
      </c>
      <c r="K17802" s="3" t="str" cm="1">
        <f t="array" ref="K17802">_xlfn.LET(_xlpm.d,UPPER(TRIM(CLEAN(SUBSTITUTE(F17802,CHAR(160),"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03" spans="2:11" hidden="1" x14ac:dyDescent="0.25">
      <c r="B17803" s="20">
        <v>45749</v>
      </c>
      <c r="C17803" s="2" t="s">
        <v>1</v>
      </c>
      <c r="D17803" s="2" t="s">
        <v>3573</v>
      </c>
      <c r="E17803" s="2" t="s">
        <v>835</v>
      </c>
      <c r="F17803" s="2" t="s">
        <v>6063</v>
      </c>
      <c r="G17803" s="5">
        <v>1</v>
      </c>
      <c r="H17803" s="5">
        <v>60.76</v>
      </c>
      <c r="I17803" s="5">
        <v>60.76</v>
      </c>
      <c r="J17803" s="5">
        <v>83276.329999999973</v>
      </c>
      <c r="K17803" s="3" t="str" cm="1">
        <f t="array" ref="K17803">_xlfn.LET(_xlpm.d,UPPER(TRIM(CLEAN(SUBSTITUTE(F17803,CHAR(160),"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04" spans="2:11" hidden="1" x14ac:dyDescent="0.25">
      <c r="B17804" s="20">
        <v>45749</v>
      </c>
      <c r="C17804" s="2" t="s">
        <v>1</v>
      </c>
      <c r="D17804" s="2" t="s">
        <v>5156</v>
      </c>
      <c r="E17804" s="2" t="s">
        <v>1726</v>
      </c>
      <c r="F17804" s="2" t="s">
        <v>6063</v>
      </c>
      <c r="G17804" s="5">
        <v>1</v>
      </c>
      <c r="H17804" s="5">
        <v>177.6</v>
      </c>
      <c r="I17804" s="5">
        <v>177.6</v>
      </c>
      <c r="J17804" s="5">
        <v>83453.929999999978</v>
      </c>
      <c r="K17804" s="3" t="str" cm="1">
        <f t="array" ref="K17804">_xlfn.LET(_xlpm.d,UPPER(TRIM(CLEAN(SUBSTITUTE(F17804,CHAR(160),"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05" spans="2:11" hidden="1" x14ac:dyDescent="0.25">
      <c r="B17805" s="20">
        <v>45749</v>
      </c>
      <c r="C17805" s="2" t="s">
        <v>1</v>
      </c>
      <c r="D17805" s="2" t="s">
        <v>2767</v>
      </c>
      <c r="E17805" s="2" t="s">
        <v>1726</v>
      </c>
      <c r="F17805" s="2" t="s">
        <v>6063</v>
      </c>
      <c r="G17805" s="5">
        <v>1</v>
      </c>
      <c r="H17805" s="5">
        <v>287.14999999999998</v>
      </c>
      <c r="I17805" s="5">
        <v>287.14999999999998</v>
      </c>
      <c r="J17805" s="5">
        <v>83741.079999999973</v>
      </c>
      <c r="K17805" s="3" t="str" cm="1">
        <f t="array" ref="K17805">_xlfn.LET(_xlpm.d,UPPER(TRIM(CLEAN(SUBSTITUTE(F17805,CHAR(160),"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06" spans="2:11" hidden="1" x14ac:dyDescent="0.25">
      <c r="B17806" s="20">
        <v>45751</v>
      </c>
      <c r="C17806" s="2" t="s">
        <v>1</v>
      </c>
      <c r="D17806" s="2" t="s">
        <v>4262</v>
      </c>
      <c r="E17806" s="2" t="s">
        <v>4263</v>
      </c>
      <c r="F17806" s="2" t="s">
        <v>6075</v>
      </c>
      <c r="G17806" s="5">
        <v>1</v>
      </c>
      <c r="H17806" s="5">
        <v>339.15</v>
      </c>
      <c r="I17806" s="5">
        <v>339.15</v>
      </c>
      <c r="J17806" s="5">
        <v>84080.229999999967</v>
      </c>
      <c r="K17806" s="3" t="str" cm="1">
        <f t="array" ref="K17806">_xlfn.LET(_xlpm.d,UPPER(TRIM(CLEAN(SUBSTITUTE(F17806,CHAR(160),"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07" spans="2:11" hidden="1" x14ac:dyDescent="0.25">
      <c r="B17807" s="20">
        <v>45754</v>
      </c>
      <c r="C17807" s="2" t="s">
        <v>1</v>
      </c>
      <c r="D17807" s="2" t="s">
        <v>5160</v>
      </c>
      <c r="E17807" s="2" t="s">
        <v>1924</v>
      </c>
      <c r="F17807" s="2" t="s">
        <v>6067</v>
      </c>
      <c r="G17807" s="5">
        <v>1</v>
      </c>
      <c r="H17807" s="5">
        <v>335.88</v>
      </c>
      <c r="I17807" s="5">
        <v>335.88</v>
      </c>
      <c r="J17807" s="5">
        <v>84416.109999999971</v>
      </c>
      <c r="K17807" s="3" t="str" cm="1">
        <f t="array" ref="K17807">_xlfn.LET(_xlpm.d,UPPER(TRIM(CLEAN(SUBSTITUTE(F17807,CHAR(160),"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08" spans="2:11" hidden="1" x14ac:dyDescent="0.25">
      <c r="B17808" s="20">
        <v>45755</v>
      </c>
      <c r="C17808" s="2" t="s">
        <v>1</v>
      </c>
      <c r="D17808" s="2" t="s">
        <v>5162</v>
      </c>
      <c r="E17808" s="2" t="s">
        <v>50</v>
      </c>
      <c r="F17808" s="2" t="s">
        <v>6067</v>
      </c>
      <c r="G17808" s="5">
        <v>1</v>
      </c>
      <c r="H17808" s="5">
        <v>735.84</v>
      </c>
      <c r="I17808" s="5">
        <v>735.84</v>
      </c>
      <c r="J17808" s="5">
        <v>85151.949999999968</v>
      </c>
      <c r="K17808" s="3" t="str" cm="1">
        <f t="array" ref="K17808">_xlfn.LET(_xlpm.d,UPPER(TRIM(CLEAN(SUBSTITUTE(F17808,CHAR(160),"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09" spans="2:11" hidden="1" x14ac:dyDescent="0.25">
      <c r="B17809" s="20">
        <v>45756</v>
      </c>
      <c r="C17809" s="2" t="s">
        <v>1</v>
      </c>
      <c r="D17809" s="2" t="s">
        <v>963</v>
      </c>
      <c r="E17809" s="2" t="s">
        <v>964</v>
      </c>
      <c r="F17809" s="2" t="s">
        <v>6066</v>
      </c>
      <c r="G17809" s="5">
        <v>1</v>
      </c>
      <c r="H17809" s="5">
        <v>187.04</v>
      </c>
      <c r="I17809" s="5">
        <v>187.04</v>
      </c>
      <c r="J17809" s="5">
        <v>85338.989999999962</v>
      </c>
      <c r="K17809" s="3" t="str" cm="1">
        <f t="array" ref="K17809">_xlfn.LET(_xlpm.d,UPPER(TRIM(CLEAN(SUBSTITUTE(F17809,CHAR(160),"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10" spans="2:11" hidden="1" x14ac:dyDescent="0.25">
      <c r="B17810" s="20">
        <v>45761</v>
      </c>
      <c r="C17810" s="2" t="s">
        <v>1</v>
      </c>
      <c r="D17810" s="2" t="s">
        <v>2788</v>
      </c>
      <c r="E17810" s="2" t="s">
        <v>835</v>
      </c>
      <c r="F17810" s="2" t="s">
        <v>6063</v>
      </c>
      <c r="G17810" s="5">
        <v>1</v>
      </c>
      <c r="H17810" s="5">
        <v>136.72999999999999</v>
      </c>
      <c r="I17810" s="5">
        <v>136.72999999999999</v>
      </c>
      <c r="J17810" s="5">
        <v>85475.719999999958</v>
      </c>
      <c r="K17810" s="3" t="str" cm="1">
        <f t="array" ref="K17810">_xlfn.LET(_xlpm.d,UPPER(TRIM(CLEAN(SUBSTITUTE(F17810,CHAR(160),"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11" spans="2:11" hidden="1" x14ac:dyDescent="0.25">
      <c r="B17811" s="20">
        <v>45761</v>
      </c>
      <c r="C17811" s="2" t="s">
        <v>1</v>
      </c>
      <c r="D17811" s="2" t="s">
        <v>2789</v>
      </c>
      <c r="E17811" s="2" t="s">
        <v>64</v>
      </c>
      <c r="F17811" s="2" t="s">
        <v>6063</v>
      </c>
      <c r="G17811" s="5">
        <v>1</v>
      </c>
      <c r="H17811" s="5">
        <v>532.6</v>
      </c>
      <c r="I17811" s="5">
        <v>532.6</v>
      </c>
      <c r="J17811" s="5">
        <v>86008.319999999963</v>
      </c>
      <c r="K17811" s="3" t="str" cm="1">
        <f t="array" ref="K17811">_xlfn.LET(_xlpm.d,UPPER(TRIM(CLEAN(SUBSTITUTE(F17811,CHAR(160),"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12" spans="2:11" hidden="1" x14ac:dyDescent="0.25">
      <c r="B17812" s="20">
        <v>45762</v>
      </c>
      <c r="C17812" s="2" t="s">
        <v>1</v>
      </c>
      <c r="D17812" s="2" t="s">
        <v>4646</v>
      </c>
      <c r="E17812" s="2" t="s">
        <v>964</v>
      </c>
      <c r="F17812" s="2" t="s">
        <v>6066</v>
      </c>
      <c r="G17812" s="5">
        <v>1</v>
      </c>
      <c r="H17812" s="5">
        <v>203.75</v>
      </c>
      <c r="I17812" s="5">
        <v>203.75</v>
      </c>
      <c r="J17812" s="5">
        <v>86212.069999999963</v>
      </c>
      <c r="K17812" s="3" t="str" cm="1">
        <f t="array" ref="K17812">_xlfn.LET(_xlpm.d,UPPER(TRIM(CLEAN(SUBSTITUTE(F17812,CHAR(160),"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13" spans="2:11" hidden="1" x14ac:dyDescent="0.25">
      <c r="B17813" s="20">
        <v>45762</v>
      </c>
      <c r="C17813" s="2" t="s">
        <v>1</v>
      </c>
      <c r="D17813" s="2" t="s">
        <v>1859</v>
      </c>
      <c r="E17813" s="2" t="s">
        <v>50</v>
      </c>
      <c r="F17813" s="2" t="s">
        <v>6067</v>
      </c>
      <c r="G17813" s="5">
        <v>1</v>
      </c>
      <c r="H17813" s="5">
        <v>2166.92</v>
      </c>
      <c r="I17813" s="5">
        <v>2166.92</v>
      </c>
      <c r="J17813" s="5">
        <v>88378.989999999962</v>
      </c>
      <c r="K17813" s="3" t="str" cm="1">
        <f t="array" ref="K17813">_xlfn.LET(_xlpm.d,UPPER(TRIM(CLEAN(SUBSTITUTE(F17813,CHAR(160),"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14" spans="2:11" hidden="1" x14ac:dyDescent="0.25">
      <c r="B17814" s="20">
        <v>45762</v>
      </c>
      <c r="C17814" s="2" t="s">
        <v>1</v>
      </c>
      <c r="D17814" s="2" t="s">
        <v>5173</v>
      </c>
      <c r="E17814" s="2" t="s">
        <v>61</v>
      </c>
      <c r="F17814" s="2" t="s">
        <v>6066</v>
      </c>
      <c r="G17814" s="5">
        <v>1</v>
      </c>
      <c r="H17814" s="5">
        <v>423.28</v>
      </c>
      <c r="I17814" s="5">
        <v>423.28</v>
      </c>
      <c r="J17814" s="5">
        <v>88802.26999999996</v>
      </c>
      <c r="K17814" s="3" t="str" cm="1">
        <f t="array" ref="K17814">_xlfn.LET(_xlpm.d,UPPER(TRIM(CLEAN(SUBSTITUTE(F17814,CHAR(160),"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15" spans="2:11" hidden="1" x14ac:dyDescent="0.25">
      <c r="B17815" s="20">
        <v>45762</v>
      </c>
      <c r="C17815" s="2" t="s">
        <v>1</v>
      </c>
      <c r="D17815" s="2" t="s">
        <v>1860</v>
      </c>
      <c r="E17815" s="2" t="s">
        <v>61</v>
      </c>
      <c r="F17815" s="2" t="s">
        <v>6067</v>
      </c>
      <c r="G17815" s="5">
        <v>1</v>
      </c>
      <c r="H17815" s="5">
        <v>927.99</v>
      </c>
      <c r="I17815" s="5">
        <v>927.99</v>
      </c>
      <c r="J17815" s="5">
        <v>89730.259999999966</v>
      </c>
      <c r="K17815" s="3" t="str" cm="1">
        <f t="array" ref="K17815">_xlfn.LET(_xlpm.d,UPPER(TRIM(CLEAN(SUBSTITUTE(F17815,CHAR(160),"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16" spans="2:11" hidden="1" x14ac:dyDescent="0.25">
      <c r="B17816" s="20">
        <v>45762</v>
      </c>
      <c r="C17816" s="2" t="s">
        <v>1</v>
      </c>
      <c r="D17816" s="2" t="s">
        <v>5174</v>
      </c>
      <c r="E17816" s="2" t="s">
        <v>1735</v>
      </c>
      <c r="F17816" s="2" t="s">
        <v>6070</v>
      </c>
      <c r="G17816" s="5">
        <v>1</v>
      </c>
      <c r="H17816" s="5">
        <v>456.45</v>
      </c>
      <c r="I17816" s="5">
        <v>456.45</v>
      </c>
      <c r="J17816" s="5">
        <v>90186.709999999963</v>
      </c>
      <c r="K17816" s="3" t="str" cm="1">
        <f t="array" ref="K17816">_xlfn.LET(_xlpm.d,UPPER(TRIM(CLEAN(SUBSTITUTE(F17816,CHAR(160),"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17" spans="2:11" hidden="1" x14ac:dyDescent="0.25">
      <c r="B17817" s="20">
        <v>45762</v>
      </c>
      <c r="C17817" s="2" t="s">
        <v>1</v>
      </c>
      <c r="D17817" s="2" t="s">
        <v>4433</v>
      </c>
      <c r="E17817" s="2" t="s">
        <v>796</v>
      </c>
      <c r="F17817" s="2" t="s">
        <v>6063</v>
      </c>
      <c r="G17817" s="5">
        <v>1</v>
      </c>
      <c r="H17817" s="5">
        <v>911.7</v>
      </c>
      <c r="I17817" s="5">
        <v>911.7</v>
      </c>
      <c r="J17817" s="5">
        <v>91098.40999999996</v>
      </c>
      <c r="K17817" s="3" t="str" cm="1">
        <f t="array" ref="K17817">_xlfn.LET(_xlpm.d,UPPER(TRIM(CLEAN(SUBSTITUTE(F17817,CHAR(160),"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18" spans="2:11" hidden="1" x14ac:dyDescent="0.25">
      <c r="B17818" s="20">
        <v>45763</v>
      </c>
      <c r="C17818" s="2" t="s">
        <v>1</v>
      </c>
      <c r="D17818" s="2" t="s">
        <v>5175</v>
      </c>
      <c r="E17818" s="2" t="s">
        <v>16</v>
      </c>
      <c r="F17818" s="2" t="s">
        <v>6066</v>
      </c>
      <c r="G17818" s="5">
        <v>1</v>
      </c>
      <c r="H17818" s="5">
        <v>890.04</v>
      </c>
      <c r="I17818" s="5">
        <v>890.04</v>
      </c>
      <c r="J17818" s="5">
        <v>91988.449999999953</v>
      </c>
      <c r="K17818" s="3" t="str" cm="1">
        <f t="array" ref="K17818">_xlfn.LET(_xlpm.d,UPPER(TRIM(CLEAN(SUBSTITUTE(F17818,CHAR(160),"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19" spans="2:11" hidden="1" x14ac:dyDescent="0.25">
      <c r="B17819" s="20">
        <v>45763</v>
      </c>
      <c r="C17819" s="2" t="s">
        <v>1</v>
      </c>
      <c r="D17819" s="2" t="s">
        <v>46</v>
      </c>
      <c r="E17819" s="2" t="s">
        <v>16</v>
      </c>
      <c r="F17819" s="2" t="s">
        <v>6063</v>
      </c>
      <c r="G17819" s="5">
        <v>1</v>
      </c>
      <c r="H17819" s="5">
        <v>1288.1400000000001</v>
      </c>
      <c r="I17819" s="5">
        <v>1288.1400000000001</v>
      </c>
      <c r="J17819" s="5">
        <v>93276.589999999953</v>
      </c>
      <c r="K17819" s="3" t="str" cm="1">
        <f t="array" ref="K17819">_xlfn.LET(_xlpm.d,UPPER(TRIM(CLEAN(SUBSTITUTE(F17819,CHAR(160),"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20" spans="2:11" hidden="1" x14ac:dyDescent="0.25">
      <c r="B17820" s="20">
        <v>45763</v>
      </c>
      <c r="C17820" s="2" t="s">
        <v>1</v>
      </c>
      <c r="D17820" s="2" t="s">
        <v>5177</v>
      </c>
      <c r="E17820" s="2" t="s">
        <v>1726</v>
      </c>
      <c r="F17820" s="2" t="s">
        <v>6066</v>
      </c>
      <c r="G17820" s="5">
        <v>1</v>
      </c>
      <c r="H17820" s="5">
        <v>599.79999999999995</v>
      </c>
      <c r="I17820" s="5">
        <v>599.79999999999995</v>
      </c>
      <c r="J17820" s="5">
        <v>93876.389999999956</v>
      </c>
      <c r="K17820" s="3" t="str" cm="1">
        <f t="array" ref="K17820">_xlfn.LET(_xlpm.d,UPPER(TRIM(CLEAN(SUBSTITUTE(F17820,CHAR(160),"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21" spans="2:11" hidden="1" x14ac:dyDescent="0.25">
      <c r="B17821" s="20">
        <v>45770</v>
      </c>
      <c r="C17821" s="2" t="s">
        <v>1</v>
      </c>
      <c r="D17821" s="2" t="s">
        <v>1864</v>
      </c>
      <c r="E17821" s="2" t="s">
        <v>50</v>
      </c>
      <c r="F17821" s="2" t="s">
        <v>6067</v>
      </c>
      <c r="G17821" s="5">
        <v>1</v>
      </c>
      <c r="H17821" s="5">
        <v>1777.49</v>
      </c>
      <c r="I17821" s="5">
        <v>1777.49</v>
      </c>
      <c r="J17821" s="5">
        <v>95653.879999999961</v>
      </c>
      <c r="K17821" s="3" t="str" cm="1">
        <f t="array" ref="K17821">_xlfn.LET(_xlpm.d,UPPER(TRIM(CLEAN(SUBSTITUTE(F17821,CHAR(160),"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22" spans="2:11" hidden="1" x14ac:dyDescent="0.25">
      <c r="B17822" s="20">
        <v>45770</v>
      </c>
      <c r="C17822" s="2" t="s">
        <v>1</v>
      </c>
      <c r="D17822" s="2" t="s">
        <v>3722</v>
      </c>
      <c r="E17822" s="2" t="s">
        <v>2494</v>
      </c>
      <c r="F17822" s="2" t="s">
        <v>6064</v>
      </c>
      <c r="G17822" s="5">
        <v>1</v>
      </c>
      <c r="H17822" s="5">
        <v>169.91</v>
      </c>
      <c r="I17822" s="5">
        <v>169.91</v>
      </c>
      <c r="J17822" s="5">
        <v>95823.789999999964</v>
      </c>
      <c r="K17822" s="3" t="str" cm="1">
        <f t="array" ref="K17822">_xlfn.LET(_xlpm.d,UPPER(TRIM(CLEAN(SUBSTITUTE(F17822,CHAR(160),"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23" spans="2:11" hidden="1" x14ac:dyDescent="0.25">
      <c r="B17823" s="20">
        <v>45771</v>
      </c>
      <c r="C17823" s="2" t="s">
        <v>1</v>
      </c>
      <c r="D17823" s="2" t="s">
        <v>5184</v>
      </c>
      <c r="E17823" s="2" t="s">
        <v>5185</v>
      </c>
      <c r="F17823" s="2" t="s">
        <v>6065</v>
      </c>
      <c r="G17823" s="5">
        <v>1</v>
      </c>
      <c r="H17823" s="5">
        <v>611.69000000000005</v>
      </c>
      <c r="I17823" s="5">
        <v>611.69000000000005</v>
      </c>
      <c r="J17823" s="5">
        <v>96435.479999999967</v>
      </c>
      <c r="K17823" s="3" t="str" cm="1">
        <f t="array" ref="K17823">_xlfn.LET(_xlpm.d,UPPER(TRIM(CLEAN(SUBSTITUTE(F17823,CHAR(160),"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24" spans="2:11" hidden="1" x14ac:dyDescent="0.25">
      <c r="B17824" s="20">
        <v>45771</v>
      </c>
      <c r="C17824" s="2" t="s">
        <v>1</v>
      </c>
      <c r="D17824" s="2" t="s">
        <v>4589</v>
      </c>
      <c r="E17824" s="2" t="s">
        <v>1072</v>
      </c>
      <c r="F17824" s="2" t="s">
        <v>6063</v>
      </c>
      <c r="G17824" s="5">
        <v>1</v>
      </c>
      <c r="H17824" s="5">
        <v>120.42</v>
      </c>
      <c r="I17824" s="5">
        <v>120.42</v>
      </c>
      <c r="J17824" s="5">
        <v>96555.899999999965</v>
      </c>
      <c r="K17824" s="3" t="str" cm="1">
        <f t="array" ref="K17824">_xlfn.LET(_xlpm.d,UPPER(TRIM(CLEAN(SUBSTITUTE(F17824,CHAR(160),"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25" spans="2:11" hidden="1" x14ac:dyDescent="0.25">
      <c r="B17825" s="20">
        <v>45771</v>
      </c>
      <c r="C17825" s="2" t="s">
        <v>1</v>
      </c>
      <c r="D17825" s="2" t="s">
        <v>3983</v>
      </c>
      <c r="E17825" s="2" t="s">
        <v>61</v>
      </c>
      <c r="F17825" s="2" t="s">
        <v>6067</v>
      </c>
      <c r="G17825" s="5">
        <v>1</v>
      </c>
      <c r="H17825" s="5">
        <v>348.6</v>
      </c>
      <c r="I17825" s="5">
        <v>348.6</v>
      </c>
      <c r="J17825" s="5">
        <v>96904.499999999971</v>
      </c>
      <c r="K17825" s="3" t="str" cm="1">
        <f t="array" ref="K17825">_xlfn.LET(_xlpm.d,UPPER(TRIM(CLEAN(SUBSTITUTE(F17825,CHAR(160),"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26" spans="2:11" hidden="1" x14ac:dyDescent="0.25">
      <c r="B17826" s="20">
        <v>45772</v>
      </c>
      <c r="C17826" s="2" t="s">
        <v>1</v>
      </c>
      <c r="D17826" s="2" t="s">
        <v>3984</v>
      </c>
      <c r="E17826" s="2" t="s">
        <v>61</v>
      </c>
      <c r="F17826" s="2" t="s">
        <v>6067</v>
      </c>
      <c r="G17826" s="5">
        <v>1</v>
      </c>
      <c r="H17826" s="5">
        <v>348.6</v>
      </c>
      <c r="I17826" s="5">
        <v>348.6</v>
      </c>
      <c r="J17826" s="5">
        <v>97253.099999999977</v>
      </c>
      <c r="K17826" s="3" t="str" cm="1">
        <f t="array" ref="K17826">_xlfn.LET(_xlpm.d,UPPER(TRIM(CLEAN(SUBSTITUTE(F17826,CHAR(160),"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27" spans="2:11" hidden="1" x14ac:dyDescent="0.25">
      <c r="B17827" s="20">
        <v>45777</v>
      </c>
      <c r="C17827" s="2" t="s">
        <v>1</v>
      </c>
      <c r="D17827" s="2" t="s">
        <v>4590</v>
      </c>
      <c r="E17827" s="2" t="s">
        <v>4591</v>
      </c>
      <c r="F17827" s="2" t="s">
        <v>6064</v>
      </c>
      <c r="G17827" s="5">
        <v>1</v>
      </c>
      <c r="H17827" s="5">
        <v>483.33</v>
      </c>
      <c r="I17827" s="5">
        <v>483.33</v>
      </c>
      <c r="J17827" s="5">
        <v>97736.429999999978</v>
      </c>
      <c r="K17827" s="3" t="str" cm="1">
        <f t="array" ref="K17827">_xlfn.LET(_xlpm.d,UPPER(TRIM(CLEAN(SUBSTITUTE(F17827,CHAR(160),"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28" spans="2:11" hidden="1" x14ac:dyDescent="0.25">
      <c r="B17828" s="20">
        <v>45777</v>
      </c>
      <c r="C17828" s="2" t="s">
        <v>1</v>
      </c>
      <c r="D17828" s="2" t="s">
        <v>1870</v>
      </c>
      <c r="E17828" s="2" t="s">
        <v>50</v>
      </c>
      <c r="F17828" s="2" t="s">
        <v>6074</v>
      </c>
      <c r="G17828" s="5">
        <v>1</v>
      </c>
      <c r="H17828" s="5">
        <v>2580.48</v>
      </c>
      <c r="I17828" s="5">
        <v>2580.48</v>
      </c>
      <c r="J17828" s="5">
        <v>100316.90999999997</v>
      </c>
      <c r="K17828" s="3" t="str" cm="1">
        <f t="array" ref="K17828">_xlfn.LET(_xlpm.d,UPPER(TRIM(CLEAN(SUBSTITUTE(F17828,CHAR(160),"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29" spans="2:11" hidden="1" x14ac:dyDescent="0.25">
      <c r="B17829" s="20">
        <v>45777</v>
      </c>
      <c r="C17829" s="2" t="s">
        <v>1</v>
      </c>
      <c r="D17829" s="2" t="s">
        <v>766</v>
      </c>
      <c r="E17829" s="2" t="s">
        <v>64</v>
      </c>
      <c r="F17829" s="2" t="s">
        <v>6063</v>
      </c>
      <c r="G17829" s="5">
        <v>1</v>
      </c>
      <c r="H17829" s="5">
        <v>515.28</v>
      </c>
      <c r="I17829" s="5">
        <v>515.28</v>
      </c>
      <c r="J17829" s="5">
        <v>100832.18999999997</v>
      </c>
      <c r="K17829" s="3" t="str" cm="1">
        <f t="array" ref="K17829">_xlfn.LET(_xlpm.d,UPPER(TRIM(CLEAN(SUBSTITUTE(F17829,CHAR(160),"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30" spans="2:11" hidden="1" x14ac:dyDescent="0.25">
      <c r="B17830" s="20">
        <v>45777</v>
      </c>
      <c r="C17830" s="2" t="s">
        <v>1</v>
      </c>
      <c r="D17830" s="2" t="s">
        <v>3985</v>
      </c>
      <c r="E17830" s="2" t="s">
        <v>835</v>
      </c>
      <c r="F17830" s="2" t="s">
        <v>6063</v>
      </c>
      <c r="G17830" s="5">
        <v>1</v>
      </c>
      <c r="H17830" s="5">
        <v>165.28</v>
      </c>
      <c r="I17830" s="5">
        <v>165.28</v>
      </c>
      <c r="J17830" s="5">
        <v>100997.46999999997</v>
      </c>
      <c r="K17830" s="3" t="str" cm="1">
        <f t="array" ref="K17830">_xlfn.LET(_xlpm.d,UPPER(TRIM(CLEAN(SUBSTITUTE(F17830,CHAR(160),"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31" spans="2:11" hidden="1" x14ac:dyDescent="0.25">
      <c r="B17831" s="20">
        <v>45779</v>
      </c>
      <c r="C17831" s="2" t="s">
        <v>1</v>
      </c>
      <c r="D17831" s="2" t="s">
        <v>3986</v>
      </c>
      <c r="E17831" s="2" t="s">
        <v>61</v>
      </c>
      <c r="F17831" s="2" t="s">
        <v>6067</v>
      </c>
      <c r="G17831" s="5">
        <v>1</v>
      </c>
      <c r="H17831" s="5">
        <v>756</v>
      </c>
      <c r="I17831" s="5">
        <v>756</v>
      </c>
      <c r="J17831" s="5">
        <v>101753.46999999997</v>
      </c>
      <c r="K17831" s="3" t="str" cm="1">
        <f t="array" ref="K17831">_xlfn.LET(_xlpm.d,UPPER(TRIM(CLEAN(SUBSTITUTE(F17831,CHAR(160),"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32" spans="2:11" hidden="1" x14ac:dyDescent="0.25">
      <c r="B17832" s="20">
        <v>45783</v>
      </c>
      <c r="C17832" s="2" t="s">
        <v>1</v>
      </c>
      <c r="D17832" s="2" t="s">
        <v>4647</v>
      </c>
      <c r="E17832" s="2" t="s">
        <v>964</v>
      </c>
      <c r="F17832" s="2" t="s">
        <v>6066</v>
      </c>
      <c r="G17832" s="5">
        <v>1</v>
      </c>
      <c r="H17832" s="5">
        <v>203.77</v>
      </c>
      <c r="I17832" s="5">
        <v>203.77</v>
      </c>
      <c r="J17832" s="5">
        <v>101957.23999999998</v>
      </c>
      <c r="K17832" s="3" t="str" cm="1">
        <f t="array" ref="K17832">_xlfn.LET(_xlpm.d,UPPER(TRIM(CLEAN(SUBSTITUTE(F17832,CHAR(160),"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33" spans="2:11" hidden="1" x14ac:dyDescent="0.25">
      <c r="B17833" s="20">
        <v>45783</v>
      </c>
      <c r="C17833" s="2" t="s">
        <v>1</v>
      </c>
      <c r="D17833" s="2" t="s">
        <v>1877</v>
      </c>
      <c r="E17833" s="2" t="s">
        <v>61</v>
      </c>
      <c r="F17833" s="2" t="s">
        <v>6067</v>
      </c>
      <c r="G17833" s="5">
        <v>1</v>
      </c>
      <c r="H17833" s="5">
        <v>274.45</v>
      </c>
      <c r="I17833" s="5">
        <v>274.45</v>
      </c>
      <c r="J17833" s="5">
        <v>102231.68999999997</v>
      </c>
      <c r="K17833" s="3" t="str" cm="1">
        <f t="array" ref="K17833">_xlfn.LET(_xlpm.d,UPPER(TRIM(CLEAN(SUBSTITUTE(F17833,CHAR(160),"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34" spans="2:11" hidden="1" x14ac:dyDescent="0.25">
      <c r="B17834" s="20">
        <v>45783</v>
      </c>
      <c r="C17834" s="2" t="s">
        <v>1</v>
      </c>
      <c r="D17834" s="2" t="s">
        <v>4593</v>
      </c>
      <c r="E17834" s="2" t="s">
        <v>27</v>
      </c>
      <c r="F17834" s="2" t="s">
        <v>6065</v>
      </c>
      <c r="G17834" s="5">
        <v>1</v>
      </c>
      <c r="H17834" s="5">
        <v>445.59</v>
      </c>
      <c r="I17834" s="5">
        <v>445.59</v>
      </c>
      <c r="J17834" s="5">
        <v>102677.27999999997</v>
      </c>
      <c r="K17834" s="3" t="str" cm="1">
        <f t="array" ref="K17834">_xlfn.LET(_xlpm.d,UPPER(TRIM(CLEAN(SUBSTITUTE(F17834,CHAR(160),"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35" spans="2:11" hidden="1" x14ac:dyDescent="0.25">
      <c r="B17835" s="20">
        <v>45784</v>
      </c>
      <c r="C17835" s="2" t="s">
        <v>1</v>
      </c>
      <c r="D17835" s="2" t="s">
        <v>4648</v>
      </c>
      <c r="E17835" s="2" t="s">
        <v>857</v>
      </c>
      <c r="F17835" s="2" t="s">
        <v>6066</v>
      </c>
      <c r="G17835" s="5">
        <v>1</v>
      </c>
      <c r="H17835" s="5">
        <v>164.25</v>
      </c>
      <c r="I17835" s="5">
        <v>164.25</v>
      </c>
      <c r="J17835" s="5">
        <v>102841.52999999997</v>
      </c>
      <c r="K17835" s="3" t="str" cm="1">
        <f t="array" ref="K17835">_xlfn.LET(_xlpm.d,UPPER(TRIM(CLEAN(SUBSTITUTE(F17835,CHAR(160),"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36" spans="2:11" hidden="1" x14ac:dyDescent="0.25">
      <c r="B17836" s="20">
        <v>45784</v>
      </c>
      <c r="C17836" s="2" t="s">
        <v>1</v>
      </c>
      <c r="D17836" s="2" t="s">
        <v>5199</v>
      </c>
      <c r="E17836" s="2" t="s">
        <v>16</v>
      </c>
      <c r="F17836" s="2" t="s">
        <v>6066</v>
      </c>
      <c r="G17836" s="5">
        <v>1</v>
      </c>
      <c r="H17836" s="5">
        <v>540.05999999999995</v>
      </c>
      <c r="I17836" s="5">
        <v>540.05999999999995</v>
      </c>
      <c r="J17836" s="5">
        <v>103381.58999999997</v>
      </c>
      <c r="K17836" s="3" t="str" cm="1">
        <f t="array" ref="K17836">_xlfn.LET(_xlpm.d,UPPER(TRIM(CLEAN(SUBSTITUTE(F17836,CHAR(160),"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37" spans="2:11" hidden="1" x14ac:dyDescent="0.25">
      <c r="B17837" s="20">
        <v>45784</v>
      </c>
      <c r="C17837" s="2" t="s">
        <v>1</v>
      </c>
      <c r="D17837" s="2" t="s">
        <v>2837</v>
      </c>
      <c r="E17837" s="2" t="s">
        <v>16</v>
      </c>
      <c r="F17837" s="2" t="s">
        <v>6063</v>
      </c>
      <c r="G17837" s="5">
        <v>1</v>
      </c>
      <c r="H17837" s="5">
        <v>1293.9100000000001</v>
      </c>
      <c r="I17837" s="5">
        <v>1293.9100000000001</v>
      </c>
      <c r="J17837" s="5">
        <v>104675.49999999997</v>
      </c>
      <c r="K17837" s="3" t="str" cm="1">
        <f t="array" ref="K17837">_xlfn.LET(_xlpm.d,UPPER(TRIM(CLEAN(SUBSTITUTE(F17837,CHAR(160),"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38" spans="2:11" hidden="1" x14ac:dyDescent="0.25">
      <c r="B17838" s="20">
        <v>45786</v>
      </c>
      <c r="C17838" s="2" t="s">
        <v>1</v>
      </c>
      <c r="D17838" s="2" t="s">
        <v>4055</v>
      </c>
      <c r="E17838" s="2" t="s">
        <v>746</v>
      </c>
      <c r="F17838" s="2" t="s">
        <v>6064</v>
      </c>
      <c r="G17838" s="5">
        <v>1</v>
      </c>
      <c r="H17838" s="5">
        <v>539.14</v>
      </c>
      <c r="I17838" s="5">
        <v>539.14</v>
      </c>
      <c r="J17838" s="5">
        <v>105214.63999999997</v>
      </c>
      <c r="K17838" s="3" t="str" cm="1">
        <f t="array" ref="K17838">_xlfn.LET(_xlpm.d,UPPER(TRIM(CLEAN(SUBSTITUTE(F17838,CHAR(160),"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39" spans="2:11" hidden="1" x14ac:dyDescent="0.25">
      <c r="B17839" s="20">
        <v>45786</v>
      </c>
      <c r="C17839" s="2" t="s">
        <v>1</v>
      </c>
      <c r="D17839" s="2" t="s">
        <v>49</v>
      </c>
      <c r="E17839" s="2" t="s">
        <v>50</v>
      </c>
      <c r="F17839" s="2" t="s">
        <v>6067</v>
      </c>
      <c r="G17839" s="5">
        <v>1</v>
      </c>
      <c r="H17839" s="5">
        <v>1456.98</v>
      </c>
      <c r="I17839" s="5">
        <v>1456.98</v>
      </c>
      <c r="J17839" s="5">
        <v>106671.61999999997</v>
      </c>
      <c r="K17839" s="3" t="str" cm="1">
        <f t="array" ref="K17839">_xlfn.LET(_xlpm.d,UPPER(TRIM(CLEAN(SUBSTITUTE(F17839,CHAR(160),"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40" spans="2:11" hidden="1" x14ac:dyDescent="0.25">
      <c r="B17840" s="20">
        <v>45786</v>
      </c>
      <c r="C17840" s="2" t="s">
        <v>1</v>
      </c>
      <c r="D17840" s="2" t="s">
        <v>4441</v>
      </c>
      <c r="E17840" s="2" t="s">
        <v>2890</v>
      </c>
      <c r="F17840" s="2" t="s">
        <v>6063</v>
      </c>
      <c r="G17840" s="5">
        <v>1</v>
      </c>
      <c r="H17840" s="5">
        <v>409.21</v>
      </c>
      <c r="I17840" s="5">
        <v>409.21</v>
      </c>
      <c r="J17840" s="5">
        <v>107080.82999999997</v>
      </c>
      <c r="K17840" s="3" t="str" cm="1">
        <f t="array" ref="K17840">_xlfn.LET(_xlpm.d,UPPER(TRIM(CLEAN(SUBSTITUTE(F17840,CHAR(160),"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41" spans="2:11" hidden="1" x14ac:dyDescent="0.25">
      <c r="B17841" s="20">
        <v>45786</v>
      </c>
      <c r="C17841" s="2" t="s">
        <v>1</v>
      </c>
      <c r="D17841" s="2" t="s">
        <v>772</v>
      </c>
      <c r="E17841" s="2" t="s">
        <v>9</v>
      </c>
      <c r="F17841" s="2" t="s">
        <v>6063</v>
      </c>
      <c r="G17841" s="5">
        <v>1</v>
      </c>
      <c r="H17841" s="5">
        <v>1311.77</v>
      </c>
      <c r="I17841" s="5">
        <v>1311.77</v>
      </c>
      <c r="J17841" s="5">
        <v>108392.59999999998</v>
      </c>
      <c r="K17841" s="3" t="str" cm="1">
        <f t="array" ref="K17841">_xlfn.LET(_xlpm.d,UPPER(TRIM(CLEAN(SUBSTITUTE(F17841,CHAR(160),"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42" spans="2:11" hidden="1" x14ac:dyDescent="0.25">
      <c r="B17842" s="20">
        <v>45786</v>
      </c>
      <c r="C17842" s="2" t="s">
        <v>1</v>
      </c>
      <c r="D17842" s="2" t="s">
        <v>2849</v>
      </c>
      <c r="E17842" s="2" t="s">
        <v>835</v>
      </c>
      <c r="F17842" s="2" t="s">
        <v>6063</v>
      </c>
      <c r="G17842" s="5">
        <v>1</v>
      </c>
      <c r="H17842" s="5">
        <v>75.959999999999994</v>
      </c>
      <c r="I17842" s="5">
        <v>75.959999999999994</v>
      </c>
      <c r="J17842" s="5">
        <v>108468.55999999998</v>
      </c>
      <c r="K17842" s="3" t="str" cm="1">
        <f t="array" ref="K17842">_xlfn.LET(_xlpm.d,UPPER(TRIM(CLEAN(SUBSTITUTE(F17842,CHAR(160),"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43" spans="2:11" hidden="1" x14ac:dyDescent="0.25">
      <c r="B17843" s="20">
        <v>45789</v>
      </c>
      <c r="C17843" s="2" t="s">
        <v>1</v>
      </c>
      <c r="D17843" s="2" t="s">
        <v>5210</v>
      </c>
      <c r="E17843" s="2" t="s">
        <v>1726</v>
      </c>
      <c r="F17843" s="2" t="s">
        <v>6066</v>
      </c>
      <c r="G17843" s="5">
        <v>1</v>
      </c>
      <c r="H17843" s="5">
        <v>621.6</v>
      </c>
      <c r="I17843" s="5">
        <v>621.6</v>
      </c>
      <c r="J17843" s="5">
        <v>109090.15999999999</v>
      </c>
      <c r="K17843" s="3" t="str" cm="1">
        <f t="array" ref="K17843">_xlfn.LET(_xlpm.d,UPPER(TRIM(CLEAN(SUBSTITUTE(F17843,CHAR(160),"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44" spans="2:11" hidden="1" x14ac:dyDescent="0.25">
      <c r="B17844" s="20">
        <v>45789</v>
      </c>
      <c r="C17844" s="2" t="s">
        <v>1</v>
      </c>
      <c r="D17844" s="2" t="s">
        <v>1889</v>
      </c>
      <c r="E17844" s="2" t="s">
        <v>1726</v>
      </c>
      <c r="F17844" s="2" t="s">
        <v>6063</v>
      </c>
      <c r="G17844" s="5">
        <v>1</v>
      </c>
      <c r="H17844" s="5">
        <v>300.14</v>
      </c>
      <c r="I17844" s="5">
        <v>300.14</v>
      </c>
      <c r="J17844" s="5">
        <v>109390.29999999999</v>
      </c>
      <c r="K17844" s="3" t="str" cm="1">
        <f t="array" ref="K17844">_xlfn.LET(_xlpm.d,UPPER(TRIM(CLEAN(SUBSTITUTE(F17844,CHAR(160),"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45" spans="2:11" hidden="1" x14ac:dyDescent="0.25">
      <c r="B17845" s="20">
        <v>45789</v>
      </c>
      <c r="C17845" s="2" t="s">
        <v>1</v>
      </c>
      <c r="D17845" s="2" t="s">
        <v>984</v>
      </c>
      <c r="E17845" s="2" t="s">
        <v>985</v>
      </c>
      <c r="F17845" s="2" t="s">
        <v>6063</v>
      </c>
      <c r="G17845" s="5">
        <v>1</v>
      </c>
      <c r="H17845" s="5">
        <v>599.99</v>
      </c>
      <c r="I17845" s="5">
        <v>599.99</v>
      </c>
      <c r="J17845" s="5">
        <v>109990.29</v>
      </c>
      <c r="K17845" s="3" t="str" cm="1">
        <f t="array" ref="K17845">_xlfn.LET(_xlpm.d,UPPER(TRIM(CLEAN(SUBSTITUTE(F17845,CHAR(160),"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46" spans="2:11" hidden="1" x14ac:dyDescent="0.25">
      <c r="B17846" s="20">
        <v>45790</v>
      </c>
      <c r="C17846" s="2" t="s">
        <v>1</v>
      </c>
      <c r="D17846" s="2" t="s">
        <v>2854</v>
      </c>
      <c r="E17846" s="2" t="s">
        <v>50</v>
      </c>
      <c r="F17846" s="2" t="s">
        <v>6067</v>
      </c>
      <c r="G17846" s="5">
        <v>1</v>
      </c>
      <c r="H17846" s="5">
        <v>991.41</v>
      </c>
      <c r="I17846" s="5">
        <v>991.41</v>
      </c>
      <c r="J17846" s="5">
        <v>110981.7</v>
      </c>
      <c r="K17846" s="3" t="str" cm="1">
        <f t="array" ref="K17846">_xlfn.LET(_xlpm.d,UPPER(TRIM(CLEAN(SUBSTITUTE(F17846,CHAR(160),"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47" spans="2:11" hidden="1" x14ac:dyDescent="0.25">
      <c r="B17847" s="20">
        <v>45790</v>
      </c>
      <c r="C17847" s="2" t="s">
        <v>1</v>
      </c>
      <c r="D17847" s="2" t="s">
        <v>1893</v>
      </c>
      <c r="E17847" s="2" t="s">
        <v>1735</v>
      </c>
      <c r="F17847" s="2" t="s">
        <v>6070</v>
      </c>
      <c r="G17847" s="5">
        <v>1</v>
      </c>
      <c r="H17847" s="5">
        <v>536.57000000000005</v>
      </c>
      <c r="I17847" s="5">
        <v>536.57000000000005</v>
      </c>
      <c r="J17847" s="5">
        <v>111518.27</v>
      </c>
      <c r="K17847" s="3" t="str" cm="1">
        <f t="array" ref="K17847">_xlfn.LET(_xlpm.d,UPPER(TRIM(CLEAN(SUBSTITUTE(F17847,CHAR(160),"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48" spans="2:11" hidden="1" x14ac:dyDescent="0.25">
      <c r="B17848" s="20">
        <v>45790</v>
      </c>
      <c r="C17848" s="2" t="s">
        <v>1</v>
      </c>
      <c r="D17848" s="2" t="s">
        <v>1894</v>
      </c>
      <c r="E17848" s="2" t="s">
        <v>61</v>
      </c>
      <c r="F17848" s="2" t="s">
        <v>6067</v>
      </c>
      <c r="G17848" s="5">
        <v>1</v>
      </c>
      <c r="H17848" s="5">
        <v>1646.15</v>
      </c>
      <c r="I17848" s="5">
        <v>1646.15</v>
      </c>
      <c r="J17848" s="5">
        <v>113164.42</v>
      </c>
      <c r="K17848" s="3" t="str" cm="1">
        <f t="array" ref="K17848">_xlfn.LET(_xlpm.d,UPPER(TRIM(CLEAN(SUBSTITUTE(F17848,CHAR(160),"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49" spans="2:11" hidden="1" x14ac:dyDescent="0.25">
      <c r="B17849" s="20">
        <v>45790</v>
      </c>
      <c r="C17849" s="2" t="s">
        <v>1</v>
      </c>
      <c r="D17849" s="2" t="s">
        <v>5212</v>
      </c>
      <c r="E17849" s="2" t="s">
        <v>61</v>
      </c>
      <c r="F17849" s="2" t="s">
        <v>6066</v>
      </c>
      <c r="G17849" s="5">
        <v>1</v>
      </c>
      <c r="H17849" s="5">
        <v>118.04</v>
      </c>
      <c r="I17849" s="5">
        <v>118.04</v>
      </c>
      <c r="J17849" s="5">
        <v>113282.45999999999</v>
      </c>
      <c r="K17849" s="3" t="str" cm="1">
        <f t="array" ref="K17849">_xlfn.LET(_xlpm.d,UPPER(TRIM(CLEAN(SUBSTITUTE(F17849,CHAR(160),"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50" spans="2:11" hidden="1" x14ac:dyDescent="0.25">
      <c r="B17850" s="20">
        <v>45791</v>
      </c>
      <c r="C17850" s="2" t="s">
        <v>1</v>
      </c>
      <c r="D17850" s="2" t="s">
        <v>778</v>
      </c>
      <c r="E17850" s="2" t="s">
        <v>176</v>
      </c>
      <c r="F17850" s="2" t="s">
        <v>6070</v>
      </c>
      <c r="G17850" s="5">
        <v>1</v>
      </c>
      <c r="H17850" s="5">
        <v>67.2</v>
      </c>
      <c r="I17850" s="5">
        <v>67.2</v>
      </c>
      <c r="J17850" s="5">
        <v>113349.65999999999</v>
      </c>
      <c r="K17850" s="3" t="str" cm="1">
        <f t="array" ref="K17850">_xlfn.LET(_xlpm.d,UPPER(TRIM(CLEAN(SUBSTITUTE(F17850,CHAR(160),"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51" spans="2:11" hidden="1" x14ac:dyDescent="0.25">
      <c r="B17851" s="20">
        <v>45791</v>
      </c>
      <c r="C17851" s="2" t="s">
        <v>1</v>
      </c>
      <c r="D17851" s="2" t="s">
        <v>5213</v>
      </c>
      <c r="E17851" s="2" t="s">
        <v>2138</v>
      </c>
      <c r="F17851" s="2" t="s">
        <v>6063</v>
      </c>
      <c r="G17851" s="5">
        <v>1</v>
      </c>
      <c r="H17851" s="5">
        <v>284.89999999999998</v>
      </c>
      <c r="I17851" s="5">
        <v>284.89999999999998</v>
      </c>
      <c r="J17851" s="5">
        <v>113634.55999999998</v>
      </c>
      <c r="K17851" s="3" t="str" cm="1">
        <f t="array" ref="K17851">_xlfn.LET(_xlpm.d,UPPER(TRIM(CLEAN(SUBSTITUTE(F17851,CHAR(160),"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52" spans="2:11" hidden="1" x14ac:dyDescent="0.25">
      <c r="B17852" s="20">
        <v>45791</v>
      </c>
      <c r="C17852" s="2" t="s">
        <v>1</v>
      </c>
      <c r="D17852" s="2" t="s">
        <v>4444</v>
      </c>
      <c r="E17852" s="2" t="s">
        <v>796</v>
      </c>
      <c r="F17852" s="2" t="s">
        <v>6063</v>
      </c>
      <c r="G17852" s="5">
        <v>1</v>
      </c>
      <c r="H17852" s="5">
        <v>1507.19</v>
      </c>
      <c r="I17852" s="5">
        <v>1507.19</v>
      </c>
      <c r="J17852" s="5">
        <v>115141.74999999999</v>
      </c>
      <c r="K17852" s="3" t="str" cm="1">
        <f t="array" ref="K17852">_xlfn.LET(_xlpm.d,UPPER(TRIM(CLEAN(SUBSTITUTE(F17852,CHAR(160),"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53" spans="2:11" hidden="1" x14ac:dyDescent="0.25">
      <c r="B17853" s="20">
        <v>45791</v>
      </c>
      <c r="C17853" s="2" t="s">
        <v>1</v>
      </c>
      <c r="D17853" s="2" t="s">
        <v>5214</v>
      </c>
      <c r="E17853" s="2" t="s">
        <v>5215</v>
      </c>
      <c r="F17853" s="2" t="s">
        <v>6063</v>
      </c>
      <c r="G17853" s="5">
        <v>1</v>
      </c>
      <c r="H17853" s="5">
        <v>1139.6199999999999</v>
      </c>
      <c r="I17853" s="5">
        <v>1139.6199999999999</v>
      </c>
      <c r="J17853" s="5">
        <v>116281.36999999998</v>
      </c>
      <c r="K17853" s="3" t="str" cm="1">
        <f t="array" ref="K17853">_xlfn.LET(_xlpm.d,UPPER(TRIM(CLEAN(SUBSTITUTE(F17853,CHAR(160),"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54" spans="2:11" hidden="1" x14ac:dyDescent="0.25">
      <c r="B17854" s="20">
        <v>45791</v>
      </c>
      <c r="C17854" s="2" t="s">
        <v>1</v>
      </c>
      <c r="D17854" s="2" t="s">
        <v>5216</v>
      </c>
      <c r="E17854" s="2" t="s">
        <v>16</v>
      </c>
      <c r="F17854" s="2" t="s">
        <v>6066</v>
      </c>
      <c r="G17854" s="5">
        <v>1</v>
      </c>
      <c r="H17854" s="5">
        <v>636</v>
      </c>
      <c r="I17854" s="5">
        <v>636</v>
      </c>
      <c r="J17854" s="5">
        <v>116917.36999999998</v>
      </c>
      <c r="K17854" s="3" t="str" cm="1">
        <f t="array" ref="K17854">_xlfn.LET(_xlpm.d,UPPER(TRIM(CLEAN(SUBSTITUTE(F17854,CHAR(160),"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55" spans="2:11" hidden="1" x14ac:dyDescent="0.25">
      <c r="B17855" s="20">
        <v>45791</v>
      </c>
      <c r="C17855" s="2" t="s">
        <v>1</v>
      </c>
      <c r="D17855" s="2" t="s">
        <v>51</v>
      </c>
      <c r="E17855" s="2" t="s">
        <v>16</v>
      </c>
      <c r="F17855" s="2" t="s">
        <v>6063</v>
      </c>
      <c r="G17855" s="5">
        <v>1</v>
      </c>
      <c r="H17855" s="5">
        <v>899.81</v>
      </c>
      <c r="I17855" s="5">
        <v>899.81</v>
      </c>
      <c r="J17855" s="5">
        <v>117817.17999999998</v>
      </c>
      <c r="K17855" s="3" t="str" cm="1">
        <f t="array" ref="K17855">_xlfn.LET(_xlpm.d,UPPER(TRIM(CLEAN(SUBSTITUTE(F17855,CHAR(160),"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56" spans="2:11" hidden="1" x14ac:dyDescent="0.25">
      <c r="B17856" s="20">
        <v>45792</v>
      </c>
      <c r="C17856" s="2" t="s">
        <v>1</v>
      </c>
      <c r="D17856" s="2" t="s">
        <v>2857</v>
      </c>
      <c r="E17856" s="2" t="s">
        <v>302</v>
      </c>
      <c r="F17856" s="2" t="s">
        <v>6065</v>
      </c>
      <c r="G17856" s="5">
        <v>1</v>
      </c>
      <c r="H17856" s="5">
        <v>351.11</v>
      </c>
      <c r="I17856" s="5">
        <v>351.11</v>
      </c>
      <c r="J17856" s="5">
        <v>118168.28999999998</v>
      </c>
      <c r="K17856" s="3" t="str" cm="1">
        <f t="array" ref="K17856">_xlfn.LET(_xlpm.d,UPPER(TRIM(CLEAN(SUBSTITUTE(F17856,CHAR(160),"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57" spans="2:11" hidden="1" x14ac:dyDescent="0.25">
      <c r="B17857" s="20">
        <v>45792</v>
      </c>
      <c r="C17857" s="2" t="s">
        <v>1</v>
      </c>
      <c r="D17857" s="2" t="s">
        <v>2452</v>
      </c>
      <c r="E17857" s="2" t="s">
        <v>746</v>
      </c>
      <c r="F17857" s="2" t="s">
        <v>6064</v>
      </c>
      <c r="G17857" s="5">
        <v>1</v>
      </c>
      <c r="H17857" s="5">
        <v>691.89</v>
      </c>
      <c r="I17857" s="5">
        <v>691.89</v>
      </c>
      <c r="J17857" s="5">
        <v>118860.17999999998</v>
      </c>
      <c r="K17857" s="3" t="str" cm="1">
        <f t="array" ref="K17857">_xlfn.LET(_xlpm.d,UPPER(TRIM(CLEAN(SUBSTITUTE(F17857,CHAR(160),"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58" spans="2:11" hidden="1" x14ac:dyDescent="0.25">
      <c r="B17858" s="20">
        <v>45796</v>
      </c>
      <c r="C17858" s="2" t="s">
        <v>1</v>
      </c>
      <c r="D17858" s="2" t="s">
        <v>4594</v>
      </c>
      <c r="E17858" s="2" t="s">
        <v>4595</v>
      </c>
      <c r="F17858" s="2" t="s">
        <v>6069</v>
      </c>
      <c r="G17858" s="5">
        <v>1</v>
      </c>
      <c r="H17858" s="5">
        <v>1320.46</v>
      </c>
      <c r="I17858" s="5">
        <v>1320.46</v>
      </c>
      <c r="J17858" s="5">
        <v>120180.63999999998</v>
      </c>
      <c r="K17858" s="3" t="str" cm="1">
        <f t="array" ref="K17858">_xlfn.LET(_xlpm.d,UPPER(TRIM(CLEAN(SUBSTITUTE(F17858,CHAR(160),"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59" spans="2:11" hidden="1" x14ac:dyDescent="0.25">
      <c r="B17859" s="20">
        <v>45797</v>
      </c>
      <c r="C17859" s="2" t="s">
        <v>1</v>
      </c>
      <c r="D17859" s="2" t="s">
        <v>1905</v>
      </c>
      <c r="E17859" s="2" t="s">
        <v>50</v>
      </c>
      <c r="F17859" s="2" t="s">
        <v>6076</v>
      </c>
      <c r="G17859" s="5">
        <v>1</v>
      </c>
      <c r="H17859" s="5">
        <v>1152.02</v>
      </c>
      <c r="I17859" s="5">
        <v>1152.02</v>
      </c>
      <c r="J17859" s="5">
        <v>121332.65999999999</v>
      </c>
      <c r="K17859" s="3" t="str" cm="1">
        <f t="array" ref="K17859">_xlfn.LET(_xlpm.d,UPPER(TRIM(CLEAN(SUBSTITUTE(F17859,CHAR(160),"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60" spans="2:11" hidden="1" x14ac:dyDescent="0.25">
      <c r="B17860" s="20">
        <v>45797</v>
      </c>
      <c r="C17860" s="2" t="s">
        <v>1</v>
      </c>
      <c r="D17860" s="2" t="s">
        <v>5223</v>
      </c>
      <c r="E17860" s="2" t="s">
        <v>1726</v>
      </c>
      <c r="F17860" s="2" t="s">
        <v>6063</v>
      </c>
      <c r="G17860" s="5">
        <v>1</v>
      </c>
      <c r="H17860" s="5">
        <v>797.73</v>
      </c>
      <c r="I17860" s="5">
        <v>797.73</v>
      </c>
      <c r="J17860" s="5">
        <v>122130.38999999998</v>
      </c>
      <c r="K17860" s="3" t="str" cm="1">
        <f t="array" ref="K17860">_xlfn.LET(_xlpm.d,UPPER(TRIM(CLEAN(SUBSTITUTE(F17860,CHAR(160),"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61" spans="2:11" hidden="1" x14ac:dyDescent="0.25">
      <c r="B17861" s="20">
        <v>45798</v>
      </c>
      <c r="C17861" s="2" t="s">
        <v>1</v>
      </c>
      <c r="D17861" s="2" t="s">
        <v>4650</v>
      </c>
      <c r="E17861" s="2" t="s">
        <v>857</v>
      </c>
      <c r="F17861" s="2" t="s">
        <v>6066</v>
      </c>
      <c r="G17861" s="5">
        <v>1</v>
      </c>
      <c r="H17861" s="5">
        <v>176.13</v>
      </c>
      <c r="I17861" s="5">
        <v>176.13</v>
      </c>
      <c r="J17861" s="5">
        <v>122306.51999999999</v>
      </c>
      <c r="K17861" s="3" t="str" cm="1">
        <f t="array" ref="K17861">_xlfn.LET(_xlpm.d,UPPER(TRIM(CLEAN(SUBSTITUTE(F17861,CHAR(160),"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62" spans="2:11" hidden="1" x14ac:dyDescent="0.25">
      <c r="B17862" s="20">
        <v>45798</v>
      </c>
      <c r="C17862" s="2" t="s">
        <v>1</v>
      </c>
      <c r="D17862" s="2" t="s">
        <v>5224</v>
      </c>
      <c r="E17862" s="2" t="s">
        <v>61</v>
      </c>
      <c r="F17862" s="2" t="s">
        <v>6067</v>
      </c>
      <c r="G17862" s="5">
        <v>1</v>
      </c>
      <c r="H17862" s="5">
        <v>497.28</v>
      </c>
      <c r="I17862" s="5">
        <v>497.28</v>
      </c>
      <c r="J17862" s="5">
        <v>122803.79999999999</v>
      </c>
      <c r="K17862" s="3" t="str" cm="1">
        <f t="array" ref="K17862">_xlfn.LET(_xlpm.d,UPPER(TRIM(CLEAN(SUBSTITUTE(F17862,CHAR(160),"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63" spans="2:11" hidden="1" x14ac:dyDescent="0.25">
      <c r="B17863" s="20">
        <v>45798</v>
      </c>
      <c r="C17863" s="2" t="s">
        <v>1</v>
      </c>
      <c r="D17863" s="2" t="s">
        <v>4651</v>
      </c>
      <c r="E17863" s="2" t="s">
        <v>61</v>
      </c>
      <c r="F17863" s="2" t="s">
        <v>6066</v>
      </c>
      <c r="G17863" s="5">
        <v>1</v>
      </c>
      <c r="H17863" s="5">
        <v>241.84</v>
      </c>
      <c r="I17863" s="5">
        <v>241.84</v>
      </c>
      <c r="J17863" s="5">
        <v>123045.63999999998</v>
      </c>
      <c r="K17863" s="3" t="str" cm="1">
        <f t="array" ref="K17863">_xlfn.LET(_xlpm.d,UPPER(TRIM(CLEAN(SUBSTITUTE(F17863,CHAR(160),"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64" spans="2:11" hidden="1" x14ac:dyDescent="0.25">
      <c r="B17864" s="20">
        <v>45799</v>
      </c>
      <c r="C17864" s="2" t="s">
        <v>1</v>
      </c>
      <c r="D17864" s="2" t="s">
        <v>4597</v>
      </c>
      <c r="E17864" s="2" t="s">
        <v>27</v>
      </c>
      <c r="F17864" s="2" t="s">
        <v>6063</v>
      </c>
      <c r="G17864" s="5">
        <v>1</v>
      </c>
      <c r="H17864" s="5">
        <v>848.26</v>
      </c>
      <c r="I17864" s="5">
        <v>848.26</v>
      </c>
      <c r="J17864" s="5">
        <v>123893.89999999998</v>
      </c>
      <c r="K17864" s="3" t="str" cm="1">
        <f t="array" ref="K17864">_xlfn.LET(_xlpm.d,UPPER(TRIM(CLEAN(SUBSTITUTE(F17864,CHAR(160),"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65" spans="2:11" hidden="1" x14ac:dyDescent="0.25">
      <c r="B17865" s="20">
        <v>45799</v>
      </c>
      <c r="C17865" s="2" t="s">
        <v>1</v>
      </c>
      <c r="D17865" s="2" t="s">
        <v>2871</v>
      </c>
      <c r="E17865" s="2" t="s">
        <v>302</v>
      </c>
      <c r="F17865" s="2" t="s">
        <v>6077</v>
      </c>
      <c r="G17865" s="5">
        <v>1</v>
      </c>
      <c r="H17865" s="5">
        <v>33.979999999999997</v>
      </c>
      <c r="I17865" s="5">
        <v>33.979999999999997</v>
      </c>
      <c r="J17865" s="5">
        <v>123927.87999999998</v>
      </c>
      <c r="K17865" s="3" t="str" cm="1">
        <f t="array" ref="K17865">_xlfn.LET(_xlpm.d,UPPER(TRIM(CLEAN(SUBSTITUTE(F17865,CHAR(160),"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66" spans="2:11" hidden="1" x14ac:dyDescent="0.25">
      <c r="B17866" s="20">
        <v>45800</v>
      </c>
      <c r="C17866" s="2" t="s">
        <v>1</v>
      </c>
      <c r="D17866" s="2" t="s">
        <v>2873</v>
      </c>
      <c r="E17866" s="2" t="s">
        <v>50</v>
      </c>
      <c r="F17866" s="2" t="s">
        <v>6074</v>
      </c>
      <c r="G17866" s="5">
        <v>1</v>
      </c>
      <c r="H17866" s="5">
        <v>586.39</v>
      </c>
      <c r="I17866" s="5">
        <v>586.39</v>
      </c>
      <c r="J17866" s="5">
        <v>124514.26999999997</v>
      </c>
      <c r="K17866" s="3" t="str" cm="1">
        <f t="array" ref="K17866">_xlfn.LET(_xlpm.d,UPPER(TRIM(CLEAN(SUBSTITUTE(F17866,CHAR(160),"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67" spans="2:11" hidden="1" x14ac:dyDescent="0.25">
      <c r="B17867" s="20">
        <v>45800</v>
      </c>
      <c r="C17867" s="2" t="s">
        <v>1</v>
      </c>
      <c r="D17867" s="2" t="s">
        <v>5230</v>
      </c>
      <c r="E17867" s="2" t="s">
        <v>16</v>
      </c>
      <c r="F17867" s="2" t="s">
        <v>6062</v>
      </c>
      <c r="G17867" s="5">
        <v>1</v>
      </c>
      <c r="H17867" s="5">
        <v>795</v>
      </c>
      <c r="I17867" s="5">
        <v>795</v>
      </c>
      <c r="J17867" s="5">
        <v>125309.26999999997</v>
      </c>
      <c r="K17867" s="3" t="str" cm="1">
        <f t="array" ref="K17867">_xlfn.LET(_xlpm.d,UPPER(TRIM(CLEAN(SUBSTITUTE(F17867,CHAR(160),"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68" spans="2:11" hidden="1" x14ac:dyDescent="0.25">
      <c r="B17868" s="20">
        <v>45800</v>
      </c>
      <c r="C17868" s="2" t="s">
        <v>1</v>
      </c>
      <c r="D17868" s="2" t="s">
        <v>4446</v>
      </c>
      <c r="E17868" s="2" t="s">
        <v>16</v>
      </c>
      <c r="F17868" s="2" t="s">
        <v>6069</v>
      </c>
      <c r="G17868" s="5">
        <v>1</v>
      </c>
      <c r="H17868" s="5">
        <v>310.47000000000003</v>
      </c>
      <c r="I17868" s="5">
        <v>310.47000000000003</v>
      </c>
      <c r="J17868" s="5">
        <v>125619.73999999998</v>
      </c>
      <c r="K17868" s="3" t="str" cm="1">
        <f t="array" ref="K17868">_xlfn.LET(_xlpm.d,UPPER(TRIM(CLEAN(SUBSTITUTE(F17868,CHAR(160),"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69" spans="2:11" hidden="1" x14ac:dyDescent="0.25">
      <c r="B17869" s="20">
        <v>45800</v>
      </c>
      <c r="C17869" s="2" t="s">
        <v>1</v>
      </c>
      <c r="D17869" s="2" t="s">
        <v>11</v>
      </c>
      <c r="E17869" s="2" t="s">
        <v>12</v>
      </c>
      <c r="F17869" s="2" t="s">
        <v>6072</v>
      </c>
      <c r="G17869" s="5">
        <v>1</v>
      </c>
      <c r="H17869" s="5">
        <v>409.24</v>
      </c>
      <c r="I17869" s="5">
        <v>409.24</v>
      </c>
      <c r="J17869" s="5">
        <v>126028.97999999998</v>
      </c>
      <c r="K17869" s="3" t="str" cm="1">
        <f t="array" ref="K17869">_xlfn.LET(_xlpm.d,UPPER(TRIM(CLEAN(SUBSTITUTE(F17869,CHAR(160),"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70" spans="2:11" hidden="1" x14ac:dyDescent="0.25">
      <c r="B17870" s="20">
        <v>45800</v>
      </c>
      <c r="C17870" s="2" t="s">
        <v>1</v>
      </c>
      <c r="D17870" s="2" t="s">
        <v>781</v>
      </c>
      <c r="E17870" s="2" t="s">
        <v>64</v>
      </c>
      <c r="F17870" s="2" t="s">
        <v>6063</v>
      </c>
      <c r="G17870" s="5">
        <v>1</v>
      </c>
      <c r="H17870" s="5">
        <v>419.93</v>
      </c>
      <c r="I17870" s="5">
        <v>419.93</v>
      </c>
      <c r="J17870" s="5">
        <v>126448.90999999997</v>
      </c>
      <c r="K17870" s="3" t="str" cm="1">
        <f t="array" ref="K17870">_xlfn.LET(_xlpm.d,UPPER(TRIM(CLEAN(SUBSTITUTE(F17870,CHAR(160),"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71" spans="2:11" hidden="1" x14ac:dyDescent="0.25">
      <c r="B17871" s="20">
        <v>45800</v>
      </c>
      <c r="C17871" s="2" t="s">
        <v>1</v>
      </c>
      <c r="D17871" s="2" t="s">
        <v>3592</v>
      </c>
      <c r="E17871" s="2" t="s">
        <v>835</v>
      </c>
      <c r="F17871" s="2" t="s">
        <v>6063</v>
      </c>
      <c r="G17871" s="5">
        <v>1</v>
      </c>
      <c r="H17871" s="5">
        <v>208.94</v>
      </c>
      <c r="I17871" s="5">
        <v>208.94</v>
      </c>
      <c r="J17871" s="5">
        <v>126657.84999999998</v>
      </c>
      <c r="K17871" s="3" t="str" cm="1">
        <f t="array" ref="K17871">_xlfn.LET(_xlpm.d,UPPER(TRIM(CLEAN(SUBSTITUTE(F17871,CHAR(160),"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72" spans="2:11" hidden="1" x14ac:dyDescent="0.25">
      <c r="B17872" s="20">
        <v>45804</v>
      </c>
      <c r="C17872" s="2" t="s">
        <v>1</v>
      </c>
      <c r="D17872" s="2" t="s">
        <v>5236</v>
      </c>
      <c r="E17872" s="2" t="s">
        <v>50</v>
      </c>
      <c r="F17872" s="2" t="s">
        <v>6067</v>
      </c>
      <c r="G17872" s="5">
        <v>1</v>
      </c>
      <c r="H17872" s="5">
        <v>735.84</v>
      </c>
      <c r="I17872" s="5">
        <v>735.84</v>
      </c>
      <c r="J17872" s="5">
        <v>127393.68999999997</v>
      </c>
      <c r="K17872" s="3" t="str" cm="1">
        <f t="array" ref="K17872">_xlfn.LET(_xlpm.d,UPPER(TRIM(CLEAN(SUBSTITUTE(F17872,CHAR(160),"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73" spans="2:11" hidden="1" x14ac:dyDescent="0.25">
      <c r="B17873" s="20">
        <v>45804</v>
      </c>
      <c r="C17873" s="2" t="s">
        <v>1</v>
      </c>
      <c r="D17873" s="2" t="s">
        <v>5238</v>
      </c>
      <c r="E17873" s="2" t="s">
        <v>1735</v>
      </c>
      <c r="F17873" s="2" t="s">
        <v>6070</v>
      </c>
      <c r="G17873" s="5">
        <v>1</v>
      </c>
      <c r="H17873" s="5">
        <v>217.35</v>
      </c>
      <c r="I17873" s="5">
        <v>217.35</v>
      </c>
      <c r="J17873" s="5">
        <v>127611.03999999998</v>
      </c>
      <c r="K17873" s="3" t="str" cm="1">
        <f t="array" ref="K17873">_xlfn.LET(_xlpm.d,UPPER(TRIM(CLEAN(SUBSTITUTE(F17873,CHAR(160),"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74" spans="2:11" hidden="1" x14ac:dyDescent="0.25">
      <c r="B17874" s="20">
        <v>45804</v>
      </c>
      <c r="C17874" s="2" t="s">
        <v>1</v>
      </c>
      <c r="D17874" s="2" t="s">
        <v>5239</v>
      </c>
      <c r="E17874" s="2" t="s">
        <v>61</v>
      </c>
      <c r="F17874" s="2" t="s">
        <v>6066</v>
      </c>
      <c r="G17874" s="5">
        <v>1</v>
      </c>
      <c r="H17874" s="5">
        <v>192.04</v>
      </c>
      <c r="I17874" s="5">
        <v>192.04</v>
      </c>
      <c r="J17874" s="5">
        <v>127803.07999999997</v>
      </c>
      <c r="K17874" s="3" t="str" cm="1">
        <f t="array" ref="K17874">_xlfn.LET(_xlpm.d,UPPER(TRIM(CLEAN(SUBSTITUTE(F17874,CHAR(160),"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75" spans="2:11" hidden="1" x14ac:dyDescent="0.25">
      <c r="B17875" s="20">
        <v>45804</v>
      </c>
      <c r="C17875" s="2" t="s">
        <v>1</v>
      </c>
      <c r="D17875" s="2" t="s">
        <v>5240</v>
      </c>
      <c r="E17875" s="2" t="s">
        <v>5185</v>
      </c>
      <c r="F17875" s="2" t="s">
        <v>6065</v>
      </c>
      <c r="G17875" s="5">
        <v>1</v>
      </c>
      <c r="H17875" s="5">
        <v>560.80999999999995</v>
      </c>
      <c r="I17875" s="5">
        <v>560.80999999999995</v>
      </c>
      <c r="J17875" s="5">
        <v>128363.88999999997</v>
      </c>
      <c r="K17875" s="3" t="str" cm="1">
        <f t="array" ref="K17875">_xlfn.LET(_xlpm.d,UPPER(TRIM(CLEAN(SUBSTITUTE(F17875,CHAR(160),"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76" spans="2:11" hidden="1" x14ac:dyDescent="0.25">
      <c r="B17876" s="20">
        <v>45804</v>
      </c>
      <c r="C17876" s="2" t="s">
        <v>1</v>
      </c>
      <c r="D17876" s="2" t="s">
        <v>4652</v>
      </c>
      <c r="E17876" s="2" t="s">
        <v>964</v>
      </c>
      <c r="F17876" s="2" t="s">
        <v>6078</v>
      </c>
      <c r="G17876" s="5">
        <v>1</v>
      </c>
      <c r="H17876" s="5">
        <v>192.25</v>
      </c>
      <c r="I17876" s="5">
        <v>192.25</v>
      </c>
      <c r="J17876" s="5">
        <v>128556.13999999997</v>
      </c>
      <c r="K17876" s="3" t="str" cm="1">
        <f t="array" ref="K17876">_xlfn.LET(_xlpm.d,UPPER(TRIM(CLEAN(SUBSTITUTE(F17876,CHAR(160),"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77" spans="2:11" hidden="1" x14ac:dyDescent="0.25">
      <c r="B17877" s="20">
        <v>45805</v>
      </c>
      <c r="C17877" s="2" t="s">
        <v>1</v>
      </c>
      <c r="D17877" s="2" t="s">
        <v>2881</v>
      </c>
      <c r="E17877" s="2" t="s">
        <v>857</v>
      </c>
      <c r="F17877" s="2" t="s">
        <v>6066</v>
      </c>
      <c r="G17877" s="5">
        <v>1</v>
      </c>
      <c r="H17877" s="5">
        <v>101.07</v>
      </c>
      <c r="I17877" s="5">
        <v>101.07</v>
      </c>
      <c r="J17877" s="5">
        <v>128657.20999999998</v>
      </c>
      <c r="K17877" s="3" t="str" cm="1">
        <f t="array" ref="K17877">_xlfn.LET(_xlpm.d,UPPER(TRIM(CLEAN(SUBSTITUTE(F17877,CHAR(160),"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78" spans="2:11" hidden="1" x14ac:dyDescent="0.25">
      <c r="B17878" s="20">
        <v>45805</v>
      </c>
      <c r="C17878" s="2" t="s">
        <v>1</v>
      </c>
      <c r="D17878" s="2" t="s">
        <v>5244</v>
      </c>
      <c r="E17878" s="2" t="s">
        <v>16</v>
      </c>
      <c r="F17878" s="2" t="s">
        <v>6066</v>
      </c>
      <c r="G17878" s="5">
        <v>1</v>
      </c>
      <c r="H17878" s="5">
        <v>540.05999999999995</v>
      </c>
      <c r="I17878" s="5">
        <v>540.05999999999995</v>
      </c>
      <c r="J17878" s="5">
        <v>129197.26999999997</v>
      </c>
      <c r="K17878" s="3" t="str" cm="1">
        <f t="array" ref="K17878">_xlfn.LET(_xlpm.d,UPPER(TRIM(CLEAN(SUBSTITUTE(F17878,CHAR(160),"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79" spans="2:11" hidden="1" x14ac:dyDescent="0.25">
      <c r="B17879" s="20">
        <v>45805</v>
      </c>
      <c r="C17879" s="2" t="s">
        <v>1</v>
      </c>
      <c r="D17879" s="2" t="s">
        <v>4451</v>
      </c>
      <c r="E17879" s="2" t="s">
        <v>16</v>
      </c>
      <c r="F17879" s="2" t="s">
        <v>6063</v>
      </c>
      <c r="G17879" s="5">
        <v>1</v>
      </c>
      <c r="H17879" s="5">
        <v>1248.96</v>
      </c>
      <c r="I17879" s="5">
        <v>1248.96</v>
      </c>
      <c r="J17879" s="5">
        <v>130446.22999999998</v>
      </c>
      <c r="K17879" s="3" t="str" cm="1">
        <f t="array" ref="K17879">_xlfn.LET(_xlpm.d,UPPER(TRIM(CLEAN(SUBSTITUTE(F17879,CHAR(160),"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80" spans="2:11" hidden="1" x14ac:dyDescent="0.25">
      <c r="B17880" s="20">
        <v>45807</v>
      </c>
      <c r="C17880" s="2" t="s">
        <v>1</v>
      </c>
      <c r="D17880" s="2" t="s">
        <v>782</v>
      </c>
      <c r="E17880" s="2" t="s">
        <v>759</v>
      </c>
      <c r="F17880" s="2" t="s">
        <v>6068</v>
      </c>
      <c r="G17880" s="5">
        <v>1</v>
      </c>
      <c r="H17880" s="5">
        <v>211.95</v>
      </c>
      <c r="I17880" s="5">
        <v>211.95</v>
      </c>
      <c r="J17880" s="5">
        <v>130658.17999999998</v>
      </c>
      <c r="K17880" s="3" t="str" cm="1">
        <f t="array" ref="K17880">_xlfn.LET(_xlpm.d,UPPER(TRIM(CLEAN(SUBSTITUTE(F17880,CHAR(160),"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81" spans="2:11" hidden="1" x14ac:dyDescent="0.25">
      <c r="B17881" s="20">
        <v>45807</v>
      </c>
      <c r="C17881" s="2" t="s">
        <v>1</v>
      </c>
      <c r="D17881" s="2" t="s">
        <v>2889</v>
      </c>
      <c r="E17881" s="2" t="s">
        <v>2890</v>
      </c>
      <c r="F17881" s="2" t="s">
        <v>6063</v>
      </c>
      <c r="G17881" s="5">
        <v>1</v>
      </c>
      <c r="H17881" s="5">
        <v>228</v>
      </c>
      <c r="I17881" s="5">
        <v>228</v>
      </c>
      <c r="J17881" s="5">
        <v>130886.17999999998</v>
      </c>
      <c r="K17881" s="3" t="str" cm="1">
        <f t="array" ref="K17881">_xlfn.LET(_xlpm.d,UPPER(TRIM(CLEAN(SUBSTITUTE(F17881,CHAR(160),"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82" spans="2:11" hidden="1" x14ac:dyDescent="0.25">
      <c r="B17882" s="20">
        <v>45807</v>
      </c>
      <c r="C17882" s="2" t="s">
        <v>1</v>
      </c>
      <c r="D17882" s="2" t="s">
        <v>1917</v>
      </c>
      <c r="E17882" s="2" t="s">
        <v>1726</v>
      </c>
      <c r="F17882" s="2" t="s">
        <v>6063</v>
      </c>
      <c r="G17882" s="5">
        <v>1</v>
      </c>
      <c r="H17882" s="5">
        <v>225</v>
      </c>
      <c r="I17882" s="5">
        <v>225</v>
      </c>
      <c r="J17882" s="5">
        <v>131111.18</v>
      </c>
      <c r="K17882" s="3" t="str" cm="1">
        <f t="array" ref="K17882">_xlfn.LET(_xlpm.d,UPPER(TRIM(CLEAN(SUBSTITUTE(F17882,CHAR(160),"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83" spans="2:11" hidden="1" x14ac:dyDescent="0.25">
      <c r="B17883" s="20">
        <v>45807</v>
      </c>
      <c r="C17883" s="2" t="s">
        <v>1</v>
      </c>
      <c r="D17883" s="2" t="s">
        <v>5251</v>
      </c>
      <c r="E17883" s="2" t="s">
        <v>1726</v>
      </c>
      <c r="F17883" s="2" t="s">
        <v>6066</v>
      </c>
      <c r="G17883" s="5">
        <v>1</v>
      </c>
      <c r="H17883" s="5">
        <v>592</v>
      </c>
      <c r="I17883" s="5">
        <v>592</v>
      </c>
      <c r="J17883" s="5">
        <v>131703.18</v>
      </c>
      <c r="K17883" s="3" t="str" cm="1">
        <f t="array" ref="K17883">_xlfn.LET(_xlpm.d,UPPER(TRIM(CLEAN(SUBSTITUTE(F17883,CHAR(160),"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84" spans="2:11" hidden="1" x14ac:dyDescent="0.25">
      <c r="B17884" s="20">
        <v>45807</v>
      </c>
      <c r="C17884" s="2" t="s">
        <v>1</v>
      </c>
      <c r="D17884" s="2" t="s">
        <v>3648</v>
      </c>
      <c r="E17884" s="2" t="s">
        <v>835</v>
      </c>
      <c r="F17884" s="2" t="s">
        <v>6063</v>
      </c>
      <c r="G17884" s="5">
        <v>1</v>
      </c>
      <c r="H17884" s="5">
        <v>202.69</v>
      </c>
      <c r="I17884" s="5">
        <v>202.69</v>
      </c>
      <c r="J17884" s="5">
        <v>131905.87</v>
      </c>
      <c r="K17884" s="3" t="str" cm="1">
        <f t="array" ref="K17884">_xlfn.LET(_xlpm.d,UPPER(TRIM(CLEAN(SUBSTITUTE(F17884,CHAR(160),"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85" spans="2:11" hidden="1" x14ac:dyDescent="0.25">
      <c r="B17885" s="20">
        <v>45810</v>
      </c>
      <c r="C17885" s="2" t="s">
        <v>1</v>
      </c>
      <c r="D17885" s="2" t="s">
        <v>2891</v>
      </c>
      <c r="E17885" s="2" t="s">
        <v>741</v>
      </c>
      <c r="F17885" s="2" t="s">
        <v>6079</v>
      </c>
      <c r="G17885" s="5">
        <v>1</v>
      </c>
      <c r="H17885" s="5">
        <v>441.57</v>
      </c>
      <c r="I17885" s="5">
        <v>441.57</v>
      </c>
      <c r="J17885" s="5">
        <v>132347.44</v>
      </c>
      <c r="K17885" s="3" t="str" cm="1">
        <f t="array" ref="K17885">_xlfn.LET(_xlpm.d,UPPER(TRIM(CLEAN(SUBSTITUTE(F17885,CHAR(160),"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86" spans="2:11" hidden="1" x14ac:dyDescent="0.25">
      <c r="B17886" s="20">
        <v>45811</v>
      </c>
      <c r="C17886" s="2" t="s">
        <v>1</v>
      </c>
      <c r="D17886" s="2" t="s">
        <v>2893</v>
      </c>
      <c r="E17886" s="2" t="s">
        <v>50</v>
      </c>
      <c r="F17886" s="2" t="s">
        <v>6067</v>
      </c>
      <c r="G17886" s="5">
        <v>1</v>
      </c>
      <c r="H17886" s="5">
        <v>894.35</v>
      </c>
      <c r="I17886" s="5">
        <v>894.35</v>
      </c>
      <c r="J17886" s="5">
        <v>133241.79</v>
      </c>
      <c r="K17886" s="3" t="str" cm="1">
        <f t="array" ref="K17886">_xlfn.LET(_xlpm.d,UPPER(TRIM(CLEAN(SUBSTITUTE(F17886,CHAR(160),"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87" spans="2:11" hidden="1" x14ac:dyDescent="0.25">
      <c r="B17887" s="20">
        <v>45811</v>
      </c>
      <c r="C17887" s="2" t="s">
        <v>1</v>
      </c>
      <c r="D17887" s="2" t="s">
        <v>5259</v>
      </c>
      <c r="E17887" s="2" t="s">
        <v>61</v>
      </c>
      <c r="F17887" s="2" t="s">
        <v>6066</v>
      </c>
      <c r="G17887" s="5">
        <v>1</v>
      </c>
      <c r="H17887" s="5">
        <v>325.06</v>
      </c>
      <c r="I17887" s="5">
        <v>325.06</v>
      </c>
      <c r="J17887" s="5">
        <v>133566.85</v>
      </c>
      <c r="K17887" s="3" t="str" cm="1">
        <f t="array" ref="K17887">_xlfn.LET(_xlpm.d,UPPER(TRIM(CLEAN(SUBSTITUTE(F17887,CHAR(160),"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88" spans="2:11" hidden="1" x14ac:dyDescent="0.25">
      <c r="B17888" s="20">
        <v>45811</v>
      </c>
      <c r="C17888" s="2" t="s">
        <v>1</v>
      </c>
      <c r="D17888" s="2" t="s">
        <v>783</v>
      </c>
      <c r="E17888" s="2" t="s">
        <v>61</v>
      </c>
      <c r="F17888" s="2" t="s">
        <v>6067</v>
      </c>
      <c r="G17888" s="5">
        <v>1</v>
      </c>
      <c r="H17888" s="5">
        <v>197.12</v>
      </c>
      <c r="I17888" s="5">
        <v>197.12</v>
      </c>
      <c r="J17888" s="5">
        <v>133763.97</v>
      </c>
      <c r="K17888" s="3" t="str" cm="1">
        <f t="array" ref="K17888">_xlfn.LET(_xlpm.d,UPPER(TRIM(CLEAN(SUBSTITUTE(F17888,CHAR(160),"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89" spans="2:11" hidden="1" x14ac:dyDescent="0.25">
      <c r="B17889" s="20">
        <v>45811</v>
      </c>
      <c r="C17889" s="2" t="s">
        <v>1</v>
      </c>
      <c r="D17889" s="2" t="s">
        <v>5261</v>
      </c>
      <c r="E17889" s="2" t="s">
        <v>5262</v>
      </c>
      <c r="F17889" s="2" t="s">
        <v>6063</v>
      </c>
      <c r="G17889" s="5">
        <v>1</v>
      </c>
      <c r="H17889" s="5">
        <v>284.89999999999998</v>
      </c>
      <c r="I17889" s="5">
        <v>284.89999999999998</v>
      </c>
      <c r="J17889" s="5">
        <v>134048.87</v>
      </c>
      <c r="K17889" s="3" t="str" cm="1">
        <f t="array" ref="K17889">_xlfn.LET(_xlpm.d,UPPER(TRIM(CLEAN(SUBSTITUTE(F17889,CHAR(160),"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90" spans="2:11" hidden="1" x14ac:dyDescent="0.25">
      <c r="B17890" s="20">
        <v>45812</v>
      </c>
      <c r="C17890" s="2" t="s">
        <v>1</v>
      </c>
      <c r="D17890" s="2" t="s">
        <v>5263</v>
      </c>
      <c r="E17890" s="2" t="s">
        <v>16</v>
      </c>
      <c r="F17890" s="2" t="s">
        <v>6066</v>
      </c>
      <c r="G17890" s="5">
        <v>1</v>
      </c>
      <c r="H17890" s="5">
        <v>540.05999999999995</v>
      </c>
      <c r="I17890" s="5">
        <v>540.05999999999995</v>
      </c>
      <c r="J17890" s="5">
        <v>134588.93</v>
      </c>
      <c r="K17890" s="3" t="str" cm="1">
        <f t="array" ref="K17890">_xlfn.LET(_xlpm.d,UPPER(TRIM(CLEAN(SUBSTITUTE(F17890,CHAR(160),"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91" spans="2:11" hidden="1" x14ac:dyDescent="0.25">
      <c r="B17891" s="20">
        <v>45812</v>
      </c>
      <c r="C17891" s="2" t="s">
        <v>1</v>
      </c>
      <c r="D17891" s="2" t="s">
        <v>785</v>
      </c>
      <c r="E17891" s="2" t="s">
        <v>16</v>
      </c>
      <c r="F17891" s="2" t="s">
        <v>6063</v>
      </c>
      <c r="G17891" s="5">
        <v>1</v>
      </c>
      <c r="H17891" s="5">
        <v>846.45</v>
      </c>
      <c r="I17891" s="5">
        <v>846.45</v>
      </c>
      <c r="J17891" s="5">
        <v>135435.38</v>
      </c>
      <c r="K17891" s="3" t="str" cm="1">
        <f t="array" ref="K17891">_xlfn.LET(_xlpm.d,UPPER(TRIM(CLEAN(SUBSTITUTE(F17891,CHAR(160),"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92" spans="2:11" hidden="1" x14ac:dyDescent="0.25">
      <c r="B17892" s="20">
        <v>45812</v>
      </c>
      <c r="C17892" s="2" t="s">
        <v>1</v>
      </c>
      <c r="D17892" s="2" t="s">
        <v>786</v>
      </c>
      <c r="E17892" s="2" t="s">
        <v>759</v>
      </c>
      <c r="F17892" s="2" t="s">
        <v>6068</v>
      </c>
      <c r="G17892" s="5">
        <v>1</v>
      </c>
      <c r="H17892" s="5">
        <v>253.03</v>
      </c>
      <c r="I17892" s="5">
        <v>253.03</v>
      </c>
      <c r="J17892" s="5">
        <v>135688.41</v>
      </c>
      <c r="K17892" s="3" t="str" cm="1">
        <f t="array" ref="K17892">_xlfn.LET(_xlpm.d,UPPER(TRIM(CLEAN(SUBSTITUTE(F17892,CHAR(160),"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93" spans="2:11" hidden="1" x14ac:dyDescent="0.25">
      <c r="B17893" s="20">
        <v>45813</v>
      </c>
      <c r="C17893" s="2" t="s">
        <v>1</v>
      </c>
      <c r="D17893" s="2" t="s">
        <v>5264</v>
      </c>
      <c r="E17893" s="2" t="s">
        <v>27</v>
      </c>
      <c r="F17893" s="2" t="s">
        <v>6063</v>
      </c>
      <c r="G17893" s="5">
        <v>1</v>
      </c>
      <c r="H17893" s="5">
        <v>450.14</v>
      </c>
      <c r="I17893" s="5">
        <v>450.14</v>
      </c>
      <c r="J17893" s="5">
        <v>136138.55000000002</v>
      </c>
      <c r="K17893" s="3" t="str" cm="1">
        <f t="array" ref="K17893">_xlfn.LET(_xlpm.d,UPPER(TRIM(CLEAN(SUBSTITUTE(F17893,CHAR(160),"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94" spans="2:11" hidden="1" x14ac:dyDescent="0.25">
      <c r="B17894" s="20">
        <v>45814</v>
      </c>
      <c r="C17894" s="2" t="s">
        <v>1</v>
      </c>
      <c r="D17894" s="2" t="s">
        <v>2900</v>
      </c>
      <c r="E17894" s="2" t="s">
        <v>857</v>
      </c>
      <c r="F17894" s="2" t="s">
        <v>6062</v>
      </c>
      <c r="G17894" s="5">
        <v>1</v>
      </c>
      <c r="H17894" s="5">
        <v>155.28</v>
      </c>
      <c r="I17894" s="5">
        <v>155.28</v>
      </c>
      <c r="J17894" s="5">
        <v>136293.83000000002</v>
      </c>
      <c r="K17894" s="3" t="str" cm="1">
        <f t="array" ref="K17894">_xlfn.LET(_xlpm.d,UPPER(TRIM(CLEAN(SUBSTITUTE(F17894,CHAR(160),"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95" spans="2:11" hidden="1" x14ac:dyDescent="0.25">
      <c r="B17895" s="20">
        <v>45818</v>
      </c>
      <c r="C17895" s="2" t="s">
        <v>1</v>
      </c>
      <c r="D17895" s="2" t="s">
        <v>1923</v>
      </c>
      <c r="E17895" s="2" t="s">
        <v>1924</v>
      </c>
      <c r="F17895" s="2" t="s">
        <v>6067</v>
      </c>
      <c r="G17895" s="5">
        <v>1</v>
      </c>
      <c r="H17895" s="5">
        <v>213.64</v>
      </c>
      <c r="I17895" s="5">
        <v>213.64</v>
      </c>
      <c r="J17895" s="5">
        <v>136507.47000000003</v>
      </c>
      <c r="K17895" s="3" t="str" cm="1">
        <f t="array" ref="K17895">_xlfn.LET(_xlpm.d,UPPER(TRIM(CLEAN(SUBSTITUTE(F17895,CHAR(160),"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96" spans="2:11" hidden="1" x14ac:dyDescent="0.25">
      <c r="B17896" s="20">
        <v>45818</v>
      </c>
      <c r="C17896" s="2" t="s">
        <v>1</v>
      </c>
      <c r="D17896" s="2" t="s">
        <v>5276</v>
      </c>
      <c r="E17896" s="2" t="s">
        <v>61</v>
      </c>
      <c r="F17896" s="2" t="s">
        <v>6066</v>
      </c>
      <c r="G17896" s="5">
        <v>1</v>
      </c>
      <c r="H17896" s="5">
        <v>284.64</v>
      </c>
      <c r="I17896" s="5">
        <v>284.64</v>
      </c>
      <c r="J17896" s="5">
        <v>136792.11000000004</v>
      </c>
      <c r="K17896" s="3" t="str" cm="1">
        <f t="array" ref="K17896">_xlfn.LET(_xlpm.d,UPPER(TRIM(CLEAN(SUBSTITUTE(F17896,CHAR(160),"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97" spans="2:11" hidden="1" x14ac:dyDescent="0.25">
      <c r="B17897" s="20">
        <v>45818</v>
      </c>
      <c r="C17897" s="2" t="s">
        <v>1</v>
      </c>
      <c r="D17897" s="2" t="s">
        <v>1925</v>
      </c>
      <c r="E17897" s="2" t="s">
        <v>61</v>
      </c>
      <c r="F17897" s="2" t="s">
        <v>6067</v>
      </c>
      <c r="G17897" s="5">
        <v>1</v>
      </c>
      <c r="H17897" s="5">
        <v>91.56</v>
      </c>
      <c r="I17897" s="5">
        <v>91.56</v>
      </c>
      <c r="J17897" s="5">
        <v>136883.67000000004</v>
      </c>
      <c r="K17897" s="3" t="str" cm="1">
        <f t="array" ref="K17897">_xlfn.LET(_xlpm.d,UPPER(TRIM(CLEAN(SUBSTITUTE(F17897,CHAR(160),"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98" spans="2:11" hidden="1" x14ac:dyDescent="0.25">
      <c r="B17898" s="20">
        <v>45821</v>
      </c>
      <c r="C17898" s="2" t="s">
        <v>1</v>
      </c>
      <c r="D17898" s="2" t="s">
        <v>5281</v>
      </c>
      <c r="E17898" s="2" t="s">
        <v>5215</v>
      </c>
      <c r="F17898" s="2" t="s">
        <v>6069</v>
      </c>
      <c r="G17898" s="5">
        <v>1</v>
      </c>
      <c r="H17898" s="5">
        <v>569.80999999999995</v>
      </c>
      <c r="I17898" s="5">
        <v>569.80999999999995</v>
      </c>
      <c r="J17898" s="5">
        <v>137453.48000000004</v>
      </c>
      <c r="K17898" s="3" t="str" cm="1">
        <f t="array" ref="K17898">_xlfn.LET(_xlpm.d,UPPER(TRIM(CLEAN(SUBSTITUTE(F17898,CHAR(160),"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899" spans="2:11" hidden="1" x14ac:dyDescent="0.25">
      <c r="B17899" s="20">
        <v>45821</v>
      </c>
      <c r="C17899" s="2" t="s">
        <v>1</v>
      </c>
      <c r="D17899" s="2" t="s">
        <v>5284</v>
      </c>
      <c r="E17899" s="2" t="s">
        <v>1726</v>
      </c>
      <c r="F17899" s="2" t="s">
        <v>6066</v>
      </c>
      <c r="G17899" s="5">
        <v>1</v>
      </c>
      <c r="H17899" s="5">
        <v>621.6</v>
      </c>
      <c r="I17899" s="5">
        <v>621.6</v>
      </c>
      <c r="J17899" s="5">
        <v>138075.08000000005</v>
      </c>
      <c r="K17899" s="3" t="str" cm="1">
        <f t="array" ref="K17899">_xlfn.LET(_xlpm.d,UPPER(TRIM(CLEAN(SUBSTITUTE(F17899,CHAR(160),"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00" spans="2:11" hidden="1" x14ac:dyDescent="0.25">
      <c r="B17900" s="20">
        <v>45821</v>
      </c>
      <c r="C17900" s="2" t="s">
        <v>1</v>
      </c>
      <c r="D17900" s="2" t="s">
        <v>4454</v>
      </c>
      <c r="E17900" s="2" t="s">
        <v>1726</v>
      </c>
      <c r="F17900" s="2" t="s">
        <v>6063</v>
      </c>
      <c r="G17900" s="5">
        <v>1</v>
      </c>
      <c r="H17900" s="5">
        <v>123.31</v>
      </c>
      <c r="I17900" s="5">
        <v>123.31</v>
      </c>
      <c r="J17900" s="5">
        <v>138198.39000000004</v>
      </c>
      <c r="K17900" s="3" t="str" cm="1">
        <f t="array" ref="K17900">_xlfn.LET(_xlpm.d,UPPER(TRIM(CLEAN(SUBSTITUTE(F17900,CHAR(160),"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01" spans="2:11" hidden="1" x14ac:dyDescent="0.25">
      <c r="B17901" s="20">
        <v>45826</v>
      </c>
      <c r="C17901" s="2" t="s">
        <v>1</v>
      </c>
      <c r="D17901" s="2" t="s">
        <v>794</v>
      </c>
      <c r="E17901" s="2" t="s">
        <v>50</v>
      </c>
      <c r="F17901" s="2" t="s">
        <v>6067</v>
      </c>
      <c r="G17901" s="5">
        <v>1</v>
      </c>
      <c r="H17901" s="5">
        <v>2159.08</v>
      </c>
      <c r="I17901" s="5">
        <v>2159.08</v>
      </c>
      <c r="J17901" s="5">
        <v>140357.47000000003</v>
      </c>
      <c r="K17901" s="3" t="str" cm="1">
        <f t="array" ref="K17901">_xlfn.LET(_xlpm.d,UPPER(TRIM(CLEAN(SUBSTITUTE(F17901,CHAR(160),"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02" spans="2:11" hidden="1" x14ac:dyDescent="0.25">
      <c r="B17902" s="20">
        <v>45826</v>
      </c>
      <c r="C17902" s="2" t="s">
        <v>1</v>
      </c>
      <c r="D17902" s="2" t="s">
        <v>4653</v>
      </c>
      <c r="E17902" s="2" t="s">
        <v>857</v>
      </c>
      <c r="F17902" s="2" t="s">
        <v>6066</v>
      </c>
      <c r="G17902" s="5">
        <v>1</v>
      </c>
      <c r="H17902" s="5">
        <v>255.01</v>
      </c>
      <c r="I17902" s="5">
        <v>255.01</v>
      </c>
      <c r="J17902" s="5">
        <v>140612.48000000004</v>
      </c>
      <c r="K17902" s="3" t="str" cm="1">
        <f t="array" ref="K17902">_xlfn.LET(_xlpm.d,UPPER(TRIM(CLEAN(SUBSTITUTE(F17902,CHAR(160),"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03" spans="2:11" hidden="1" x14ac:dyDescent="0.25">
      <c r="B17903" s="20">
        <v>45826</v>
      </c>
      <c r="C17903" s="2" t="s">
        <v>1</v>
      </c>
      <c r="D17903" s="2" t="s">
        <v>4654</v>
      </c>
      <c r="E17903" s="2" t="s">
        <v>964</v>
      </c>
      <c r="F17903" s="2" t="s">
        <v>6066</v>
      </c>
      <c r="G17903" s="5">
        <v>1</v>
      </c>
      <c r="H17903" s="5">
        <v>203.77</v>
      </c>
      <c r="I17903" s="5">
        <v>203.77</v>
      </c>
      <c r="J17903" s="5">
        <v>140816.25000000003</v>
      </c>
      <c r="K17903" s="3" t="str" cm="1">
        <f t="array" ref="K17903">_xlfn.LET(_xlpm.d,UPPER(TRIM(CLEAN(SUBSTITUTE(F17903,CHAR(160),"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04" spans="2:11" hidden="1" x14ac:dyDescent="0.25">
      <c r="B17904" s="20">
        <v>45826</v>
      </c>
      <c r="C17904" s="2" t="s">
        <v>1</v>
      </c>
      <c r="D17904" s="2" t="s">
        <v>795</v>
      </c>
      <c r="E17904" s="2" t="s">
        <v>796</v>
      </c>
      <c r="F17904" s="2" t="s">
        <v>6080</v>
      </c>
      <c r="G17904" s="5">
        <v>1</v>
      </c>
      <c r="H17904" s="5">
        <v>1656.59</v>
      </c>
      <c r="I17904" s="5">
        <v>1656.59</v>
      </c>
      <c r="J17904" s="5">
        <v>142472.84000000003</v>
      </c>
      <c r="K17904" s="3" t="str" cm="1">
        <f t="array" ref="K17904">_xlfn.LET(_xlpm.d,UPPER(TRIM(CLEAN(SUBSTITUTE(F17904,CHAR(160),"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05" spans="2:11" hidden="1" x14ac:dyDescent="0.25">
      <c r="B17905" s="20">
        <v>45826</v>
      </c>
      <c r="C17905" s="2" t="s">
        <v>1</v>
      </c>
      <c r="D17905" s="2" t="s">
        <v>3649</v>
      </c>
      <c r="E17905" s="2" t="s">
        <v>835</v>
      </c>
      <c r="F17905" s="2" t="s">
        <v>6063</v>
      </c>
      <c r="G17905" s="5">
        <v>1</v>
      </c>
      <c r="H17905" s="5">
        <v>121.53</v>
      </c>
      <c r="I17905" s="5">
        <v>121.53</v>
      </c>
      <c r="J17905" s="5">
        <v>142594.37000000002</v>
      </c>
      <c r="K17905" s="3" t="str" cm="1">
        <f t="array" ref="K17905">_xlfn.LET(_xlpm.d,UPPER(TRIM(CLEAN(SUBSTITUTE(F17905,CHAR(160),"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06" spans="2:11" hidden="1" x14ac:dyDescent="0.25">
      <c r="B17906" s="20">
        <v>45826</v>
      </c>
      <c r="C17906" s="2" t="s">
        <v>1</v>
      </c>
      <c r="D17906" s="2" t="s">
        <v>2910</v>
      </c>
      <c r="E17906" s="2" t="s">
        <v>835</v>
      </c>
      <c r="F17906" s="2" t="s">
        <v>6063</v>
      </c>
      <c r="G17906" s="5">
        <v>1</v>
      </c>
      <c r="H17906" s="5">
        <v>285.85000000000002</v>
      </c>
      <c r="I17906" s="5">
        <v>285.85000000000002</v>
      </c>
      <c r="J17906" s="5">
        <v>142880.22000000003</v>
      </c>
      <c r="K17906" s="3" t="str" cm="1">
        <f t="array" ref="K17906">_xlfn.LET(_xlpm.d,UPPER(TRIM(CLEAN(SUBSTITUTE(F17906,CHAR(160),"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07" spans="2:11" hidden="1" x14ac:dyDescent="0.25">
      <c r="B17907" s="20">
        <v>45827</v>
      </c>
      <c r="C17907" s="2" t="s">
        <v>1</v>
      </c>
      <c r="D17907" s="2" t="s">
        <v>4599</v>
      </c>
      <c r="E17907" s="2" t="s">
        <v>16</v>
      </c>
      <c r="F17907" s="2" t="s">
        <v>6080</v>
      </c>
      <c r="G17907" s="5">
        <v>1</v>
      </c>
      <c r="H17907" s="5">
        <v>183.16</v>
      </c>
      <c r="I17907" s="5">
        <v>183.16</v>
      </c>
      <c r="J17907" s="5">
        <v>143063.38000000003</v>
      </c>
      <c r="K17907" s="3" t="str" cm="1">
        <f t="array" ref="K17907">_xlfn.LET(_xlpm.d,UPPER(TRIM(CLEAN(SUBSTITUTE(F17907,CHAR(160),"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08" spans="2:11" hidden="1" x14ac:dyDescent="0.25">
      <c r="B17908" s="20">
        <v>45827</v>
      </c>
      <c r="C17908" s="2" t="s">
        <v>1</v>
      </c>
      <c r="D17908" s="2" t="s">
        <v>5288</v>
      </c>
      <c r="E17908" s="2" t="s">
        <v>16</v>
      </c>
      <c r="F17908" s="2" t="s">
        <v>6066</v>
      </c>
      <c r="G17908" s="5">
        <v>1</v>
      </c>
      <c r="H17908" s="5">
        <v>159</v>
      </c>
      <c r="I17908" s="5">
        <v>159</v>
      </c>
      <c r="J17908" s="5">
        <v>143222.38000000003</v>
      </c>
      <c r="K17908" s="3" t="str" cm="1">
        <f t="array" ref="K17908">_xlfn.LET(_xlpm.d,UPPER(TRIM(CLEAN(SUBSTITUTE(F17908,CHAR(160),"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09" spans="2:11" hidden="1" x14ac:dyDescent="0.25">
      <c r="B17909" s="20">
        <v>45828</v>
      </c>
      <c r="C17909" s="2" t="s">
        <v>1</v>
      </c>
      <c r="D17909" s="2" t="s">
        <v>2917</v>
      </c>
      <c r="E17909" s="2" t="s">
        <v>796</v>
      </c>
      <c r="F17909" s="2" t="s">
        <v>6063</v>
      </c>
      <c r="G17909" s="5">
        <v>1</v>
      </c>
      <c r="H17909" s="5">
        <v>113.96</v>
      </c>
      <c r="I17909" s="5">
        <v>113.96</v>
      </c>
      <c r="J17909" s="5">
        <v>143336.34000000003</v>
      </c>
      <c r="K17909" s="3" t="str" cm="1">
        <f t="array" ref="K17909">_xlfn.LET(_xlpm.d,UPPER(TRIM(CLEAN(SUBSTITUTE(F17909,CHAR(160),"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10" spans="2:11" hidden="1" x14ac:dyDescent="0.25">
      <c r="B17910" s="20">
        <v>45832</v>
      </c>
      <c r="C17910" s="2" t="s">
        <v>1</v>
      </c>
      <c r="D17910" s="2" t="s">
        <v>5295</v>
      </c>
      <c r="E17910" s="2" t="s">
        <v>1735</v>
      </c>
      <c r="F17910" s="2" t="s">
        <v>6070</v>
      </c>
      <c r="G17910" s="5">
        <v>1</v>
      </c>
      <c r="H17910" s="5">
        <v>195.74</v>
      </c>
      <c r="I17910" s="5">
        <v>195.74</v>
      </c>
      <c r="J17910" s="5">
        <v>143532.08000000002</v>
      </c>
      <c r="K17910" s="3" t="str" cm="1">
        <f t="array" ref="K17910">_xlfn.LET(_xlpm.d,UPPER(TRIM(CLEAN(SUBSTITUTE(F17910,CHAR(160),"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11" spans="2:11" hidden="1" x14ac:dyDescent="0.25">
      <c r="B17911" s="20">
        <v>45833</v>
      </c>
      <c r="C17911" s="2" t="s">
        <v>1</v>
      </c>
      <c r="D17911" s="2" t="s">
        <v>4457</v>
      </c>
      <c r="E17911" s="2" t="s">
        <v>796</v>
      </c>
      <c r="F17911" s="2" t="s">
        <v>6063</v>
      </c>
      <c r="G17911" s="5">
        <v>1</v>
      </c>
      <c r="H17911" s="5">
        <v>1325.42</v>
      </c>
      <c r="I17911" s="5">
        <v>1325.42</v>
      </c>
      <c r="J17911" s="5">
        <v>144857.50000000003</v>
      </c>
      <c r="K17911" s="3" t="str" cm="1">
        <f t="array" ref="K17911">_xlfn.LET(_xlpm.d,UPPER(TRIM(CLEAN(SUBSTITUTE(F17911,CHAR(160),"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12" spans="2:11" hidden="1" x14ac:dyDescent="0.25">
      <c r="B17912" s="20">
        <v>45834</v>
      </c>
      <c r="C17912" s="2" t="s">
        <v>1</v>
      </c>
      <c r="D17912" s="2" t="s">
        <v>4601</v>
      </c>
      <c r="E17912" s="2" t="s">
        <v>796</v>
      </c>
      <c r="F17912" s="2" t="s">
        <v>6063</v>
      </c>
      <c r="G17912" s="5">
        <v>1</v>
      </c>
      <c r="H17912" s="5">
        <v>351.06</v>
      </c>
      <c r="I17912" s="5">
        <v>351.06</v>
      </c>
      <c r="J17912" s="5">
        <v>145208.56000000003</v>
      </c>
      <c r="K17912" s="3" t="str" cm="1">
        <f t="array" ref="K17912">_xlfn.LET(_xlpm.d,UPPER(TRIM(CLEAN(SUBSTITUTE(F17912,CHAR(160),"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13" spans="2:11" hidden="1" x14ac:dyDescent="0.25">
      <c r="B17913" s="20">
        <v>45835</v>
      </c>
      <c r="C17913" s="2" t="s">
        <v>1</v>
      </c>
      <c r="D17913" s="2" t="s">
        <v>1939</v>
      </c>
      <c r="E17913" s="2" t="s">
        <v>50</v>
      </c>
      <c r="F17913" s="2" t="s">
        <v>6067</v>
      </c>
      <c r="G17913" s="5">
        <v>1</v>
      </c>
      <c r="H17913" s="5">
        <v>1080.31</v>
      </c>
      <c r="I17913" s="5">
        <v>1080.31</v>
      </c>
      <c r="J17913" s="5">
        <v>146288.87000000002</v>
      </c>
      <c r="K17913" s="3" t="str" cm="1">
        <f t="array" ref="K17913">_xlfn.LET(_xlpm.d,UPPER(TRIM(CLEAN(SUBSTITUTE(F17913,CHAR(160),"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14" spans="2:11" hidden="1" x14ac:dyDescent="0.25">
      <c r="B17914" s="20">
        <v>45839</v>
      </c>
      <c r="C17914" s="2" t="s">
        <v>1</v>
      </c>
      <c r="D17914" s="2" t="s">
        <v>4459</v>
      </c>
      <c r="E17914" s="2" t="s">
        <v>1726</v>
      </c>
      <c r="F17914" s="2" t="s">
        <v>6071</v>
      </c>
      <c r="G17914" s="5">
        <v>1</v>
      </c>
      <c r="H17914" s="5">
        <v>1610.42</v>
      </c>
      <c r="I17914" s="5">
        <v>1610.42</v>
      </c>
      <c r="J17914" s="5">
        <v>147899.29000000004</v>
      </c>
      <c r="K17914" s="3" t="str" cm="1">
        <f t="array" ref="K17914">_xlfn.LET(_xlpm.d,UPPER(TRIM(CLEAN(SUBSTITUTE(F17914,CHAR(160),"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15" spans="2:11" hidden="1" x14ac:dyDescent="0.25">
      <c r="B17915" s="20">
        <v>45840</v>
      </c>
      <c r="C17915" s="2" t="s">
        <v>1</v>
      </c>
      <c r="D17915" s="2" t="s">
        <v>5309</v>
      </c>
      <c r="E17915" s="2" t="s">
        <v>27</v>
      </c>
      <c r="F17915" s="2" t="s">
        <v>6071</v>
      </c>
      <c r="G17915" s="5">
        <v>1</v>
      </c>
      <c r="H17915" s="5">
        <v>341.87</v>
      </c>
      <c r="I17915" s="5">
        <v>341.87</v>
      </c>
      <c r="J17915" s="5">
        <v>148241.16000000003</v>
      </c>
      <c r="K17915" s="3" t="str" cm="1">
        <f t="array" ref="K17915">_xlfn.LET(_xlpm.d,UPPER(TRIM(CLEAN(SUBSTITUTE(F17915,CHAR(160),"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16" spans="2:11" hidden="1" x14ac:dyDescent="0.25">
      <c r="B17916" s="20">
        <v>45847</v>
      </c>
      <c r="C17916" s="2" t="s">
        <v>1</v>
      </c>
      <c r="D17916" s="2" t="s">
        <v>1958</v>
      </c>
      <c r="E17916" s="2" t="s">
        <v>61</v>
      </c>
      <c r="F17916" s="2" t="s">
        <v>6067</v>
      </c>
      <c r="G17916" s="5">
        <v>1</v>
      </c>
      <c r="H17916" s="5">
        <v>234.78</v>
      </c>
      <c r="I17916" s="5">
        <v>234.78</v>
      </c>
      <c r="J17916" s="5">
        <v>148475.94000000003</v>
      </c>
      <c r="K17916" s="3" t="str" cm="1">
        <f t="array" ref="K17916">_xlfn.LET(_xlpm.d,UPPER(TRIM(CLEAN(SUBSTITUTE(F17916,CHAR(160),"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17" spans="2:11" hidden="1" x14ac:dyDescent="0.25">
      <c r="B17917" s="20">
        <v>45849</v>
      </c>
      <c r="C17917" s="2" t="s">
        <v>1</v>
      </c>
      <c r="D17917" s="2" t="s">
        <v>4363</v>
      </c>
      <c r="E17917" s="2" t="s">
        <v>749</v>
      </c>
      <c r="F17917" s="2" t="s">
        <v>6065</v>
      </c>
      <c r="G17917" s="5">
        <v>1</v>
      </c>
      <c r="H17917" s="5">
        <v>257.2</v>
      </c>
      <c r="I17917" s="5">
        <v>257.2</v>
      </c>
      <c r="J17917" s="5">
        <v>148733.14000000004</v>
      </c>
      <c r="K17917" s="3" t="str" cm="1">
        <f t="array" ref="K17917">_xlfn.LET(_xlpm.d,UPPER(TRIM(CLEAN(SUBSTITUTE(F17917,CHAR(160),"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18" spans="2:11" hidden="1" x14ac:dyDescent="0.25">
      <c r="B17918" s="20">
        <v>45849</v>
      </c>
      <c r="C17918" s="2" t="s">
        <v>1</v>
      </c>
      <c r="D17918" s="2" t="s">
        <v>3650</v>
      </c>
      <c r="E17918" s="2" t="s">
        <v>835</v>
      </c>
      <c r="F17918" s="2" t="s">
        <v>6063</v>
      </c>
      <c r="G17918" s="5">
        <v>1</v>
      </c>
      <c r="H17918" s="5">
        <v>75.599999999999994</v>
      </c>
      <c r="I17918" s="5">
        <v>75.599999999999994</v>
      </c>
      <c r="J17918" s="5">
        <v>148808.74000000005</v>
      </c>
      <c r="K17918" s="3" t="str" cm="1">
        <f t="array" ref="K17918">_xlfn.LET(_xlpm.d,UPPER(TRIM(CLEAN(SUBSTITUTE(F17918,CHAR(160),"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19" spans="2:11" hidden="1" x14ac:dyDescent="0.25">
      <c r="B17919" s="20">
        <v>45849</v>
      </c>
      <c r="C17919" s="2" t="s">
        <v>1</v>
      </c>
      <c r="D17919" s="2" t="s">
        <v>3651</v>
      </c>
      <c r="E17919" s="2" t="s">
        <v>835</v>
      </c>
      <c r="F17919" s="2" t="s">
        <v>6063</v>
      </c>
      <c r="G17919" s="5">
        <v>1</v>
      </c>
      <c r="H17919" s="5">
        <v>354.99</v>
      </c>
      <c r="I17919" s="5">
        <v>354.99</v>
      </c>
      <c r="J17919" s="5">
        <v>149163.73000000004</v>
      </c>
      <c r="K17919" s="3" t="str" cm="1">
        <f t="array" ref="K17919">_xlfn.LET(_xlpm.d,UPPER(TRIM(CLEAN(SUBSTITUTE(F17919,CHAR(160),"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20" spans="2:11" hidden="1" x14ac:dyDescent="0.25">
      <c r="B17920" s="20">
        <v>45849</v>
      </c>
      <c r="C17920" s="2" t="s">
        <v>1</v>
      </c>
      <c r="D17920" s="2" t="s">
        <v>803</v>
      </c>
      <c r="E17920" s="2" t="s">
        <v>64</v>
      </c>
      <c r="F17920" s="2" t="s">
        <v>6063</v>
      </c>
      <c r="G17920" s="5">
        <v>1</v>
      </c>
      <c r="H17920" s="5">
        <v>443.01</v>
      </c>
      <c r="I17920" s="5">
        <v>443.01</v>
      </c>
      <c r="J17920" s="5">
        <v>149606.74000000005</v>
      </c>
      <c r="K17920" s="3" t="str" cm="1">
        <f t="array" ref="K17920">_xlfn.LET(_xlpm.d,UPPER(TRIM(CLEAN(SUBSTITUTE(F17920,CHAR(160),"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21" spans="2:11" hidden="1" x14ac:dyDescent="0.25">
      <c r="B17921" s="20">
        <v>45853</v>
      </c>
      <c r="C17921" s="2" t="s">
        <v>1</v>
      </c>
      <c r="D17921" s="2" t="s">
        <v>2525</v>
      </c>
      <c r="E17921" s="2" t="s">
        <v>749</v>
      </c>
      <c r="F17921" s="2" t="s">
        <v>6065</v>
      </c>
      <c r="G17921" s="5">
        <v>1</v>
      </c>
      <c r="H17921" s="5">
        <v>337.97</v>
      </c>
      <c r="I17921" s="5">
        <v>337.97</v>
      </c>
      <c r="J17921" s="5">
        <v>149944.71000000005</v>
      </c>
      <c r="K17921" s="3" t="str" cm="1">
        <f t="array" ref="K17921">_xlfn.LET(_xlpm.d,UPPER(TRIM(CLEAN(SUBSTITUTE(F17921,CHAR(160),"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22" spans="2:11" hidden="1" x14ac:dyDescent="0.25">
      <c r="B17922" s="20">
        <v>45853</v>
      </c>
      <c r="C17922" s="2" t="s">
        <v>1</v>
      </c>
      <c r="D17922" s="2" t="s">
        <v>4656</v>
      </c>
      <c r="E17922" s="2" t="s">
        <v>964</v>
      </c>
      <c r="F17922" s="2" t="s">
        <v>6071</v>
      </c>
      <c r="G17922" s="5">
        <v>1</v>
      </c>
      <c r="H17922" s="5">
        <v>219.17</v>
      </c>
      <c r="I17922" s="5">
        <v>219.17</v>
      </c>
      <c r="J17922" s="5">
        <v>150163.88000000006</v>
      </c>
      <c r="K17922" s="3" t="str" cm="1">
        <f t="array" ref="K17922">_xlfn.LET(_xlpm.d,UPPER(TRIM(CLEAN(SUBSTITUTE(F17922,CHAR(160),"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23" spans="2:11" hidden="1" x14ac:dyDescent="0.25">
      <c r="B17923" s="20">
        <v>45853</v>
      </c>
      <c r="C17923" s="2" t="s">
        <v>1</v>
      </c>
      <c r="D17923" s="2" t="s">
        <v>5325</v>
      </c>
      <c r="E17923" s="2" t="s">
        <v>1735</v>
      </c>
      <c r="F17923" s="2" t="s">
        <v>6070</v>
      </c>
      <c r="G17923" s="5">
        <v>1</v>
      </c>
      <c r="H17923" s="5">
        <v>326.08999999999997</v>
      </c>
      <c r="I17923" s="5">
        <v>326.08999999999997</v>
      </c>
      <c r="J17923" s="5">
        <v>150489.97000000006</v>
      </c>
      <c r="K17923" s="3" t="str" cm="1">
        <f t="array" ref="K17923">_xlfn.LET(_xlpm.d,UPPER(TRIM(CLEAN(SUBSTITUTE(F17923,CHAR(160),"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24" spans="2:11" hidden="1" x14ac:dyDescent="0.25">
      <c r="B17924" s="20">
        <v>45854</v>
      </c>
      <c r="C17924" s="2" t="s">
        <v>1</v>
      </c>
      <c r="D17924" s="2" t="s">
        <v>5326</v>
      </c>
      <c r="E17924" s="2" t="s">
        <v>16</v>
      </c>
      <c r="F17924" s="2" t="s">
        <v>6066</v>
      </c>
      <c r="G17924" s="5">
        <v>1</v>
      </c>
      <c r="H17924" s="5">
        <v>604.02</v>
      </c>
      <c r="I17924" s="5">
        <v>604.02</v>
      </c>
      <c r="J17924" s="5">
        <v>151093.99000000005</v>
      </c>
      <c r="K17924" s="3" t="str" cm="1">
        <f t="array" ref="K17924">_xlfn.LET(_xlpm.d,UPPER(TRIM(CLEAN(SUBSTITUTE(F17924,CHAR(160),"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25" spans="2:11" hidden="1" x14ac:dyDescent="0.25">
      <c r="B17925" s="20">
        <v>45854</v>
      </c>
      <c r="C17925" s="2" t="s">
        <v>1</v>
      </c>
      <c r="D17925" s="2" t="s">
        <v>2951</v>
      </c>
      <c r="E17925" s="2" t="s">
        <v>16</v>
      </c>
      <c r="F17925" s="2" t="s">
        <v>6063</v>
      </c>
      <c r="G17925" s="5">
        <v>1</v>
      </c>
      <c r="H17925" s="5">
        <v>558.42999999999995</v>
      </c>
      <c r="I17925" s="5">
        <v>558.42999999999995</v>
      </c>
      <c r="J17925" s="5">
        <v>151652.42000000004</v>
      </c>
      <c r="K17925" s="3" t="str" cm="1">
        <f t="array" ref="K17925">_xlfn.LET(_xlpm.d,UPPER(TRIM(CLEAN(SUBSTITUTE(F17925,CHAR(160),"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26" spans="2:11" hidden="1" x14ac:dyDescent="0.25">
      <c r="B17926" s="20">
        <v>45856</v>
      </c>
      <c r="C17926" s="2" t="s">
        <v>1</v>
      </c>
      <c r="D17926" s="2" t="s">
        <v>1962</v>
      </c>
      <c r="E17926" s="2" t="s">
        <v>50</v>
      </c>
      <c r="F17926" s="2" t="s">
        <v>6067</v>
      </c>
      <c r="G17926" s="5">
        <v>1</v>
      </c>
      <c r="H17926" s="5">
        <v>1243.27</v>
      </c>
      <c r="I17926" s="5">
        <v>1243.27</v>
      </c>
      <c r="J17926" s="5">
        <v>152895.69000000003</v>
      </c>
      <c r="K17926" s="3" t="str" cm="1">
        <f t="array" ref="K17926">_xlfn.LET(_xlpm.d,UPPER(TRIM(CLEAN(SUBSTITUTE(F17926,CHAR(160),"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27" spans="2:11" hidden="1" x14ac:dyDescent="0.25">
      <c r="B17927" s="20">
        <v>45856</v>
      </c>
      <c r="C17927" s="2" t="s">
        <v>1</v>
      </c>
      <c r="D17927" s="2" t="s">
        <v>5327</v>
      </c>
      <c r="E17927" s="2" t="s">
        <v>807</v>
      </c>
      <c r="F17927" s="2" t="s">
        <v>6063</v>
      </c>
      <c r="G17927" s="5">
        <v>1</v>
      </c>
      <c r="H17927" s="5">
        <v>370.75</v>
      </c>
      <c r="I17927" s="5">
        <v>370.75</v>
      </c>
      <c r="J17927" s="5">
        <v>153266.44000000003</v>
      </c>
      <c r="K17927" s="3" t="str" cm="1">
        <f t="array" ref="K17927">_xlfn.LET(_xlpm.d,UPPER(TRIM(CLEAN(SUBSTITUTE(F17927,CHAR(160),"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28" spans="2:11" hidden="1" x14ac:dyDescent="0.25">
      <c r="B17928" s="20">
        <v>45860</v>
      </c>
      <c r="C17928" s="2" t="s">
        <v>1</v>
      </c>
      <c r="D17928" s="2" t="s">
        <v>5332</v>
      </c>
      <c r="E17928" s="2" t="s">
        <v>61</v>
      </c>
      <c r="F17928" s="2" t="s">
        <v>6066</v>
      </c>
      <c r="G17928" s="5">
        <v>1</v>
      </c>
      <c r="H17928" s="5">
        <v>118.04</v>
      </c>
      <c r="I17928" s="5">
        <v>118.04</v>
      </c>
      <c r="J17928" s="5">
        <v>153384.48000000004</v>
      </c>
      <c r="K17928" s="3" t="str" cm="1">
        <f t="array" ref="K17928">_xlfn.LET(_xlpm.d,UPPER(TRIM(CLEAN(SUBSTITUTE(F17928,CHAR(160),"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29" spans="2:11" hidden="1" x14ac:dyDescent="0.25">
      <c r="B17929" s="20">
        <v>45860</v>
      </c>
      <c r="C17929" s="2" t="s">
        <v>1</v>
      </c>
      <c r="D17929" s="2" t="s">
        <v>1966</v>
      </c>
      <c r="E17929" s="2" t="s">
        <v>61</v>
      </c>
      <c r="F17929" s="2" t="s">
        <v>6067</v>
      </c>
      <c r="G17929" s="5">
        <v>1</v>
      </c>
      <c r="H17929" s="5">
        <v>61.04</v>
      </c>
      <c r="I17929" s="5">
        <v>61.04</v>
      </c>
      <c r="J17929" s="5">
        <v>153445.52000000005</v>
      </c>
      <c r="K17929" s="3" t="str" cm="1">
        <f t="array" ref="K17929">_xlfn.LET(_xlpm.d,UPPER(TRIM(CLEAN(SUBSTITUTE(F17929,CHAR(160),"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30" spans="2:11" hidden="1" x14ac:dyDescent="0.25">
      <c r="B17930" s="20">
        <v>45860</v>
      </c>
      <c r="C17930" s="2" t="s">
        <v>1</v>
      </c>
      <c r="D17930" s="2" t="s">
        <v>5333</v>
      </c>
      <c r="E17930" s="2" t="s">
        <v>1735</v>
      </c>
      <c r="F17930" s="2" t="s">
        <v>6066</v>
      </c>
      <c r="G17930" s="5">
        <v>1</v>
      </c>
      <c r="H17930" s="5">
        <v>322</v>
      </c>
      <c r="I17930" s="5">
        <v>322</v>
      </c>
      <c r="J17930" s="5">
        <v>153767.52000000005</v>
      </c>
      <c r="K17930" s="3" t="str" cm="1">
        <f t="array" ref="K17930">_xlfn.LET(_xlpm.d,UPPER(TRIM(CLEAN(SUBSTITUTE(F17930,CHAR(160),"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31" spans="2:11" hidden="1" x14ac:dyDescent="0.25">
      <c r="B17931" s="20">
        <v>45860</v>
      </c>
      <c r="C17931" s="2" t="s">
        <v>1</v>
      </c>
      <c r="D17931" s="2" t="s">
        <v>2961</v>
      </c>
      <c r="E17931" s="2" t="s">
        <v>50</v>
      </c>
      <c r="F17931" s="2" t="s">
        <v>6076</v>
      </c>
      <c r="G17931" s="5">
        <v>1</v>
      </c>
      <c r="H17931" s="5">
        <v>950.53</v>
      </c>
      <c r="I17931" s="5">
        <v>950.53</v>
      </c>
      <c r="J17931" s="5">
        <v>154718.05000000005</v>
      </c>
      <c r="K17931" s="3" t="str" cm="1">
        <f t="array" ref="K17931">_xlfn.LET(_xlpm.d,UPPER(TRIM(CLEAN(SUBSTITUTE(F17931,CHAR(160),"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32" spans="2:11" hidden="1" x14ac:dyDescent="0.25">
      <c r="B17932" s="20">
        <v>45860</v>
      </c>
      <c r="C17932" s="2" t="s">
        <v>1</v>
      </c>
      <c r="D17932" s="2" t="s">
        <v>2962</v>
      </c>
      <c r="E17932" s="2" t="s">
        <v>857</v>
      </c>
      <c r="F17932" s="2" t="s">
        <v>6081</v>
      </c>
      <c r="G17932" s="5">
        <v>1</v>
      </c>
      <c r="H17932" s="5">
        <v>296.08999999999997</v>
      </c>
      <c r="I17932" s="5">
        <v>296.08999999999997</v>
      </c>
      <c r="J17932" s="5">
        <v>155014.14000000004</v>
      </c>
      <c r="K17932" s="3" t="str" cm="1">
        <f t="array" ref="K17932">_xlfn.LET(_xlpm.d,UPPER(TRIM(CLEAN(SUBSTITUTE(F17932,CHAR(160),"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33" spans="2:11" hidden="1" x14ac:dyDescent="0.25">
      <c r="B17933" s="20">
        <v>45861</v>
      </c>
      <c r="C17933" s="2" t="s">
        <v>1</v>
      </c>
      <c r="D17933" s="2" t="s">
        <v>5335</v>
      </c>
      <c r="E17933" s="2" t="s">
        <v>16</v>
      </c>
      <c r="F17933" s="2" t="s">
        <v>6066</v>
      </c>
      <c r="G17933" s="5">
        <v>1</v>
      </c>
      <c r="H17933" s="5">
        <v>636</v>
      </c>
      <c r="I17933" s="5">
        <v>636</v>
      </c>
      <c r="J17933" s="5">
        <v>155650.14000000004</v>
      </c>
      <c r="K17933" s="3" t="str" cm="1">
        <f t="array" ref="K17933">_xlfn.LET(_xlpm.d,UPPER(TRIM(CLEAN(SUBSTITUTE(F17933,CHAR(160),"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34" spans="2:11" hidden="1" x14ac:dyDescent="0.25">
      <c r="B17934" s="20">
        <v>45861</v>
      </c>
      <c r="C17934" s="2" t="s">
        <v>1</v>
      </c>
      <c r="D17934" s="2" t="s">
        <v>4604</v>
      </c>
      <c r="E17934" s="2" t="s">
        <v>16</v>
      </c>
      <c r="F17934" s="2" t="s">
        <v>6063</v>
      </c>
      <c r="G17934" s="5">
        <v>1</v>
      </c>
      <c r="H17934" s="5">
        <v>366.32</v>
      </c>
      <c r="I17934" s="5">
        <v>366.32</v>
      </c>
      <c r="J17934" s="5">
        <v>156016.46000000005</v>
      </c>
      <c r="K17934" s="3" t="str" cm="1">
        <f t="array" ref="K17934">_xlfn.LET(_xlpm.d,UPPER(TRIM(CLEAN(SUBSTITUTE(F17934,CHAR(160),"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35" spans="2:11" hidden="1" x14ac:dyDescent="0.25">
      <c r="B17935" s="20">
        <v>45862</v>
      </c>
      <c r="C17935" s="2" t="s">
        <v>1</v>
      </c>
      <c r="D17935" s="2" t="s">
        <v>5336</v>
      </c>
      <c r="E17935" s="2" t="s">
        <v>16</v>
      </c>
      <c r="F17935" s="2" t="s">
        <v>6066</v>
      </c>
      <c r="G17935" s="5">
        <v>1</v>
      </c>
      <c r="H17935" s="5">
        <v>874.05</v>
      </c>
      <c r="I17935" s="5">
        <v>874.05</v>
      </c>
      <c r="J17935" s="5">
        <v>156890.51000000004</v>
      </c>
      <c r="K17935" s="3" t="str" cm="1">
        <f t="array" ref="K17935">_xlfn.LET(_xlpm.d,UPPER(TRIM(CLEAN(SUBSTITUTE(F17935,CHAR(160),"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36" spans="2:11" hidden="1" x14ac:dyDescent="0.25">
      <c r="B17936" s="20">
        <v>45862</v>
      </c>
      <c r="C17936" s="2" t="s">
        <v>1</v>
      </c>
      <c r="D17936" s="2" t="s">
        <v>804</v>
      </c>
      <c r="E17936" s="2" t="s">
        <v>16</v>
      </c>
      <c r="F17936" s="2" t="s">
        <v>6063</v>
      </c>
      <c r="G17936" s="5">
        <v>1</v>
      </c>
      <c r="H17936" s="5">
        <v>127.68</v>
      </c>
      <c r="I17936" s="5">
        <v>127.68</v>
      </c>
      <c r="J17936" s="5">
        <v>157018.19000000003</v>
      </c>
      <c r="K17936" s="3" t="str" cm="1">
        <f t="array" ref="K17936">_xlfn.LET(_xlpm.d,UPPER(TRIM(CLEAN(SUBSTITUTE(F17936,CHAR(160),"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37" spans="2:11" hidden="1" x14ac:dyDescent="0.25">
      <c r="B17937" s="20">
        <v>45863</v>
      </c>
      <c r="C17937" s="2" t="s">
        <v>1</v>
      </c>
      <c r="D17937" s="2" t="s">
        <v>2967</v>
      </c>
      <c r="E17937" s="2" t="s">
        <v>835</v>
      </c>
      <c r="F17937" s="2" t="s">
        <v>6063</v>
      </c>
      <c r="G17937" s="5">
        <v>1</v>
      </c>
      <c r="H17937" s="5">
        <v>732.02</v>
      </c>
      <c r="I17937" s="5">
        <v>732.02</v>
      </c>
      <c r="J17937" s="5">
        <v>157750.21000000002</v>
      </c>
      <c r="K17937" s="3" t="str" cm="1">
        <f t="array" ref="K17937">_xlfn.LET(_xlpm.d,UPPER(TRIM(CLEAN(SUBSTITUTE(F17937,CHAR(160),"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38" spans="2:11" hidden="1" x14ac:dyDescent="0.25">
      <c r="B17938" s="20">
        <v>45863</v>
      </c>
      <c r="C17938" s="2" t="s">
        <v>1</v>
      </c>
      <c r="D17938" s="2" t="s">
        <v>2969</v>
      </c>
      <c r="E17938" s="2" t="s">
        <v>50</v>
      </c>
      <c r="F17938" s="2" t="s">
        <v>6067</v>
      </c>
      <c r="G17938" s="5">
        <v>1</v>
      </c>
      <c r="H17938" s="5">
        <v>708.31</v>
      </c>
      <c r="I17938" s="5">
        <v>708.31</v>
      </c>
      <c r="J17938" s="5">
        <v>158458.52000000002</v>
      </c>
      <c r="K17938" s="3" t="str" cm="1">
        <f t="array" ref="K17938">_xlfn.LET(_xlpm.d,UPPER(TRIM(CLEAN(SUBSTITUTE(F17938,CHAR(160),"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39" spans="2:11" hidden="1" x14ac:dyDescent="0.25">
      <c r="B17939" s="20">
        <v>45863</v>
      </c>
      <c r="C17939" s="2" t="s">
        <v>1</v>
      </c>
      <c r="D17939" s="2" t="s">
        <v>5339</v>
      </c>
      <c r="E17939" s="2" t="s">
        <v>9</v>
      </c>
      <c r="F17939" s="2" t="s">
        <v>6063</v>
      </c>
      <c r="G17939" s="5">
        <v>1</v>
      </c>
      <c r="H17939" s="5">
        <v>1823.39</v>
      </c>
      <c r="I17939" s="5">
        <v>1823.39</v>
      </c>
      <c r="J17939" s="5">
        <v>160281.91000000003</v>
      </c>
      <c r="K17939" s="3" t="str" cm="1">
        <f t="array" ref="K17939">_xlfn.LET(_xlpm.d,UPPER(TRIM(CLEAN(SUBSTITUTE(F17939,CHAR(160),"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40" spans="2:11" hidden="1" x14ac:dyDescent="0.25">
      <c r="B17940" s="20">
        <v>45863</v>
      </c>
      <c r="C17940" s="2" t="s">
        <v>1</v>
      </c>
      <c r="D17940" s="2" t="s">
        <v>4788</v>
      </c>
      <c r="E17940" s="2" t="s">
        <v>64</v>
      </c>
      <c r="F17940" s="2" t="s">
        <v>6063</v>
      </c>
      <c r="G17940" s="5">
        <v>1</v>
      </c>
      <c r="H17940" s="5">
        <v>18.989999999999998</v>
      </c>
      <c r="I17940" s="5">
        <v>18.989999999999998</v>
      </c>
      <c r="J17940" s="5">
        <v>160300.90000000002</v>
      </c>
      <c r="K17940" s="3" t="str" cm="1">
        <f t="array" ref="K17940">_xlfn.LET(_xlpm.d,UPPER(TRIM(CLEAN(SUBSTITUTE(F17940,CHAR(160),"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41" spans="2:11" hidden="1" x14ac:dyDescent="0.25">
      <c r="B17941" s="20">
        <v>45863</v>
      </c>
      <c r="C17941" s="2" t="s">
        <v>1</v>
      </c>
      <c r="D17941" s="2" t="s">
        <v>4464</v>
      </c>
      <c r="E17941" s="2" t="s">
        <v>64</v>
      </c>
      <c r="F17941" s="2" t="s">
        <v>6063</v>
      </c>
      <c r="G17941" s="5">
        <v>1</v>
      </c>
      <c r="H17941" s="5">
        <v>372.78</v>
      </c>
      <c r="I17941" s="5">
        <v>372.78</v>
      </c>
      <c r="J17941" s="5">
        <v>160673.68000000002</v>
      </c>
      <c r="K17941" s="3" t="str" cm="1">
        <f t="array" ref="K17941">_xlfn.LET(_xlpm.d,UPPER(TRIM(CLEAN(SUBSTITUTE(F17941,CHAR(160),"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42" spans="2:11" hidden="1" x14ac:dyDescent="0.25">
      <c r="B17942" s="20">
        <v>45863</v>
      </c>
      <c r="C17942" s="2" t="s">
        <v>1</v>
      </c>
      <c r="D17942" s="2" t="s">
        <v>3574</v>
      </c>
      <c r="E17942" s="2" t="s">
        <v>835</v>
      </c>
      <c r="F17942" s="2" t="s">
        <v>6082</v>
      </c>
      <c r="G17942" s="5">
        <v>1</v>
      </c>
      <c r="H17942" s="5">
        <v>208.94</v>
      </c>
      <c r="I17942" s="5">
        <v>208.94</v>
      </c>
      <c r="J17942" s="5">
        <v>160882.62000000002</v>
      </c>
      <c r="K17942" s="3" t="str" cm="1">
        <f t="array" ref="K17942">_xlfn.LET(_xlpm.d,UPPER(TRIM(CLEAN(SUBSTITUTE(F17942,CHAR(160),"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43" spans="2:11" hidden="1" x14ac:dyDescent="0.25">
      <c r="B17943" s="20">
        <v>45866</v>
      </c>
      <c r="C17943" s="2" t="s">
        <v>1</v>
      </c>
      <c r="D17943" s="2" t="s">
        <v>4659</v>
      </c>
      <c r="E17943" s="2" t="s">
        <v>964</v>
      </c>
      <c r="F17943" s="2" t="s">
        <v>6063</v>
      </c>
      <c r="G17943" s="5">
        <v>1</v>
      </c>
      <c r="H17943" s="5">
        <v>444.88</v>
      </c>
      <c r="I17943" s="5">
        <v>444.88</v>
      </c>
      <c r="J17943" s="5">
        <v>161327.50000000003</v>
      </c>
      <c r="K17943" s="3" t="str" cm="1">
        <f t="array" ref="K17943">_xlfn.LET(_xlpm.d,UPPER(TRIM(CLEAN(SUBSTITUTE(F17943,CHAR(160),"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44" spans="2:11" hidden="1" x14ac:dyDescent="0.25">
      <c r="B17944" s="20">
        <v>45867</v>
      </c>
      <c r="C17944" s="2" t="s">
        <v>1</v>
      </c>
      <c r="D17944" s="2" t="s">
        <v>96</v>
      </c>
      <c r="E17944" s="2" t="s">
        <v>97</v>
      </c>
      <c r="F17944" s="2" t="s">
        <v>6069</v>
      </c>
      <c r="G17944" s="5">
        <v>0.98805880000000001</v>
      </c>
      <c r="H17944" s="5">
        <v>1538.37</v>
      </c>
      <c r="I17944" s="5">
        <v>1520</v>
      </c>
      <c r="J17944" s="5">
        <v>162847.50000000003</v>
      </c>
      <c r="K17944" s="3" t="str" cm="1">
        <f t="array" ref="K17944">_xlfn.LET(_xlpm.d,UPPER(TRIM(CLEAN(SUBSTITUTE(F17944,CHAR(160),"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45" spans="2:11" hidden="1" x14ac:dyDescent="0.25">
      <c r="B17945" s="20">
        <v>45867</v>
      </c>
      <c r="C17945" s="2" t="s">
        <v>1</v>
      </c>
      <c r="D17945" s="2" t="s">
        <v>3723</v>
      </c>
      <c r="E17945" s="2" t="s">
        <v>2494</v>
      </c>
      <c r="F17945" s="2" t="s">
        <v>6083</v>
      </c>
      <c r="G17945" s="5">
        <v>1</v>
      </c>
      <c r="H17945" s="5">
        <v>762.81</v>
      </c>
      <c r="I17945" s="5">
        <v>762.81</v>
      </c>
      <c r="J17945" s="5">
        <v>163610.31000000003</v>
      </c>
      <c r="K17945" s="3" t="str" cm="1">
        <f t="array" ref="K17945">_xlfn.LET(_xlpm.d,UPPER(TRIM(CLEAN(SUBSTITUTE(F17945,CHAR(160),"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46" spans="2:11" hidden="1" x14ac:dyDescent="0.25">
      <c r="B17946" s="20">
        <v>45867</v>
      </c>
      <c r="C17946" s="2" t="s">
        <v>1</v>
      </c>
      <c r="D17946" s="2" t="s">
        <v>752</v>
      </c>
      <c r="E17946" s="2" t="s">
        <v>746</v>
      </c>
      <c r="F17946" s="2" t="s">
        <v>6065</v>
      </c>
      <c r="G17946" s="5">
        <v>1</v>
      </c>
      <c r="H17946" s="5">
        <v>327.12</v>
      </c>
      <c r="I17946" s="5">
        <v>327.12</v>
      </c>
      <c r="J17946" s="5">
        <v>163937.43000000002</v>
      </c>
      <c r="K17946" s="3" t="str" cm="1">
        <f t="array" ref="K17946">_xlfn.LET(_xlpm.d,UPPER(TRIM(CLEAN(SUBSTITUTE(F17946,CHAR(160),"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47" spans="2:11" hidden="1" x14ac:dyDescent="0.25">
      <c r="B17947" s="20">
        <v>45868</v>
      </c>
      <c r="C17947" s="2" t="s">
        <v>1</v>
      </c>
      <c r="D17947" s="2" t="s">
        <v>2975</v>
      </c>
      <c r="E17947" s="2" t="s">
        <v>759</v>
      </c>
      <c r="F17947" s="2" t="s">
        <v>6068</v>
      </c>
      <c r="G17947" s="5">
        <v>1</v>
      </c>
      <c r="H17947" s="5">
        <v>489.22</v>
      </c>
      <c r="I17947" s="5">
        <v>489.22</v>
      </c>
      <c r="J17947" s="5">
        <v>164426.65000000002</v>
      </c>
      <c r="K17947" s="3" t="str" cm="1">
        <f t="array" ref="K17947">_xlfn.LET(_xlpm.d,UPPER(TRIM(CLEAN(SUBSTITUTE(F17947,CHAR(160),"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48" spans="2:11" hidden="1" x14ac:dyDescent="0.25">
      <c r="B17948" s="20">
        <v>45869</v>
      </c>
      <c r="C17948" s="2" t="s">
        <v>1</v>
      </c>
      <c r="D17948" s="2" t="s">
        <v>6037</v>
      </c>
      <c r="E17948" s="2" t="s">
        <v>759</v>
      </c>
      <c r="F17948" s="2" t="s">
        <v>6084</v>
      </c>
      <c r="G17948" s="5">
        <v>1</v>
      </c>
      <c r="H17948" s="5">
        <v>91.76</v>
      </c>
      <c r="I17948" s="5">
        <v>91.76</v>
      </c>
      <c r="J17948" s="5">
        <v>164518.41000000003</v>
      </c>
      <c r="K17948" s="3" t="str" cm="1">
        <f t="array" ref="K17948">_xlfn.LET(_xlpm.d,UPPER(TRIM(CLEAN(SUBSTITUTE(F17948,CHAR(160),"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49" spans="2:11" hidden="1" x14ac:dyDescent="0.25">
      <c r="B17949" s="20">
        <v>45869</v>
      </c>
      <c r="C17949" s="2" t="s">
        <v>1</v>
      </c>
      <c r="D17949" s="2" t="s">
        <v>2497</v>
      </c>
      <c r="E17949" s="2" t="s">
        <v>2494</v>
      </c>
      <c r="F17949" s="2" t="s">
        <v>6065</v>
      </c>
      <c r="G17949" s="5">
        <v>1</v>
      </c>
      <c r="H17949" s="5">
        <v>668.3</v>
      </c>
      <c r="I17949" s="5">
        <v>668.3</v>
      </c>
      <c r="J17949" s="5">
        <v>165186.71000000002</v>
      </c>
      <c r="K17949" s="3" t="str" cm="1">
        <f t="array" ref="K17949">_xlfn.LET(_xlpm.d,UPPER(TRIM(CLEAN(SUBSTITUTE(F17949,CHAR(160),"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50" spans="2:11" hidden="1" x14ac:dyDescent="0.25">
      <c r="B17950" s="20">
        <v>45869</v>
      </c>
      <c r="C17950" s="2" t="s">
        <v>1</v>
      </c>
      <c r="D17950" s="2" t="s">
        <v>4468</v>
      </c>
      <c r="E17950" s="2" t="s">
        <v>4469</v>
      </c>
      <c r="F17950" s="2" t="s">
        <v>6063</v>
      </c>
      <c r="G17950" s="5">
        <v>1</v>
      </c>
      <c r="H17950" s="5">
        <v>135.85</v>
      </c>
      <c r="I17950" s="5">
        <v>135.85</v>
      </c>
      <c r="J17950" s="5">
        <v>165322.56000000003</v>
      </c>
      <c r="K17950" s="3" t="str" cm="1">
        <f t="array" ref="K17950">_xlfn.LET(_xlpm.d,UPPER(TRIM(CLEAN(SUBSTITUTE(F17950,CHAR(160),"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51" spans="2:11" hidden="1" x14ac:dyDescent="0.25">
      <c r="B17951" s="20">
        <v>45869</v>
      </c>
      <c r="C17951" s="2" t="s">
        <v>1</v>
      </c>
      <c r="D17951" s="2" t="s">
        <v>4470</v>
      </c>
      <c r="E17951" s="2" t="s">
        <v>64</v>
      </c>
      <c r="F17951" s="2" t="s">
        <v>6063</v>
      </c>
      <c r="G17951" s="5">
        <v>1</v>
      </c>
      <c r="H17951" s="5">
        <v>206.84</v>
      </c>
      <c r="I17951" s="5">
        <v>206.84</v>
      </c>
      <c r="J17951" s="5">
        <v>165529.40000000002</v>
      </c>
      <c r="K17951" s="3" t="str" cm="1">
        <f t="array" ref="K17951">_xlfn.LET(_xlpm.d,UPPER(TRIM(CLEAN(SUBSTITUTE(F17951,CHAR(160),"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52" spans="2:11" hidden="1" x14ac:dyDescent="0.25">
      <c r="B17952" s="20">
        <v>45869</v>
      </c>
      <c r="C17952" s="2" t="s">
        <v>1</v>
      </c>
      <c r="D17952" s="2" t="s">
        <v>4471</v>
      </c>
      <c r="E17952" s="2" t="s">
        <v>27</v>
      </c>
      <c r="F17952" s="2" t="s">
        <v>6063</v>
      </c>
      <c r="G17952" s="5">
        <v>1</v>
      </c>
      <c r="H17952" s="5">
        <v>398.87</v>
      </c>
      <c r="I17952" s="5">
        <v>398.87</v>
      </c>
      <c r="J17952" s="5">
        <v>165928.27000000002</v>
      </c>
      <c r="K17952" s="3" t="str" cm="1">
        <f t="array" ref="K17952">_xlfn.LET(_xlpm.d,UPPER(TRIM(CLEAN(SUBSTITUTE(F17952,CHAR(160),"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53" spans="2:11" hidden="1" x14ac:dyDescent="0.25">
      <c r="B17953" s="20">
        <v>45870</v>
      </c>
      <c r="C17953" s="2" t="s">
        <v>1</v>
      </c>
      <c r="D17953" s="2" t="s">
        <v>5351</v>
      </c>
      <c r="E17953" s="2" t="s">
        <v>50</v>
      </c>
      <c r="F17953" s="2" t="s">
        <v>6067</v>
      </c>
      <c r="G17953" s="5">
        <v>1</v>
      </c>
      <c r="H17953" s="5">
        <v>420</v>
      </c>
      <c r="I17953" s="5">
        <v>420</v>
      </c>
      <c r="J17953" s="5">
        <v>166348.27000000002</v>
      </c>
      <c r="K17953" s="3" t="str" cm="1">
        <f t="array" ref="K17953">_xlfn.LET(_xlpm.d,UPPER(TRIM(CLEAN(SUBSTITUTE(F17953,CHAR(160),"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54" spans="2:11" hidden="1" x14ac:dyDescent="0.25">
      <c r="B17954" s="20">
        <v>45873</v>
      </c>
      <c r="C17954" s="2" t="s">
        <v>1</v>
      </c>
      <c r="D17954" s="2" t="s">
        <v>2982</v>
      </c>
      <c r="E17954" s="2" t="s">
        <v>2983</v>
      </c>
      <c r="F17954" s="2" t="s">
        <v>6065</v>
      </c>
      <c r="G17954" s="5">
        <v>1</v>
      </c>
      <c r="H17954" s="5">
        <v>244.08</v>
      </c>
      <c r="I17954" s="5">
        <v>244.08</v>
      </c>
      <c r="J17954" s="5">
        <v>166592.35</v>
      </c>
      <c r="K17954" s="3" t="str" cm="1">
        <f t="array" ref="K17954">_xlfn.LET(_xlpm.d,UPPER(TRIM(CLEAN(SUBSTITUTE(F17954,CHAR(160),"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55" spans="2:11" hidden="1" x14ac:dyDescent="0.25">
      <c r="B17955" s="20">
        <v>45874</v>
      </c>
      <c r="C17955" s="2" t="s">
        <v>1</v>
      </c>
      <c r="D17955" s="2" t="s">
        <v>5360</v>
      </c>
      <c r="E17955" s="2" t="s">
        <v>1735</v>
      </c>
      <c r="F17955" s="2" t="s">
        <v>6070</v>
      </c>
      <c r="G17955" s="5">
        <v>1</v>
      </c>
      <c r="H17955" s="5">
        <v>527.70000000000005</v>
      </c>
      <c r="I17955" s="5">
        <v>527.70000000000005</v>
      </c>
      <c r="J17955" s="5">
        <v>167120.05000000002</v>
      </c>
      <c r="K17955" s="3" t="str" cm="1">
        <f t="array" ref="K17955">_xlfn.LET(_xlpm.d,UPPER(TRIM(CLEAN(SUBSTITUTE(F17955,CHAR(160),"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56" spans="2:11" hidden="1" x14ac:dyDescent="0.25">
      <c r="B17956" s="20">
        <v>45874</v>
      </c>
      <c r="C17956" s="2" t="s">
        <v>1</v>
      </c>
      <c r="D17956" s="2" t="s">
        <v>2988</v>
      </c>
      <c r="E17956" s="2" t="s">
        <v>857</v>
      </c>
      <c r="F17956" s="2" t="s">
        <v>6066</v>
      </c>
      <c r="G17956" s="5">
        <v>1</v>
      </c>
      <c r="H17956" s="5">
        <v>344.16</v>
      </c>
      <c r="I17956" s="5">
        <v>344.16</v>
      </c>
      <c r="J17956" s="5">
        <v>167464.21000000002</v>
      </c>
      <c r="K17956" s="3" t="str" cm="1">
        <f t="array" ref="K17956">_xlfn.LET(_xlpm.d,UPPER(TRIM(CLEAN(SUBSTITUTE(F17956,CHAR(160),"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57" spans="2:11" hidden="1" x14ac:dyDescent="0.25">
      <c r="B17957" s="20">
        <v>45875</v>
      </c>
      <c r="C17957" s="2" t="s">
        <v>1</v>
      </c>
      <c r="D17957" s="2" t="s">
        <v>5361</v>
      </c>
      <c r="E17957" s="2" t="s">
        <v>35</v>
      </c>
      <c r="F17957" s="2" t="s">
        <v>6063</v>
      </c>
      <c r="G17957" s="5">
        <v>1</v>
      </c>
      <c r="H17957" s="5">
        <v>543.78</v>
      </c>
      <c r="I17957" s="5">
        <v>543.78</v>
      </c>
      <c r="J17957" s="5">
        <v>168007.99000000002</v>
      </c>
      <c r="K17957" s="3" t="str" cm="1">
        <f t="array" ref="K17957">_xlfn.LET(_xlpm.d,UPPER(TRIM(CLEAN(SUBSTITUTE(F17957,CHAR(160),"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58" spans="2:11" hidden="1" x14ac:dyDescent="0.25">
      <c r="B17958" s="20">
        <v>45875</v>
      </c>
      <c r="C17958" s="2" t="s">
        <v>1</v>
      </c>
      <c r="D17958" s="2" t="s">
        <v>5363</v>
      </c>
      <c r="E17958" s="2" t="s">
        <v>16</v>
      </c>
      <c r="F17958" s="2" t="s">
        <v>6066</v>
      </c>
      <c r="G17958" s="5">
        <v>1</v>
      </c>
      <c r="H17958" s="5">
        <v>502.05</v>
      </c>
      <c r="I17958" s="5">
        <v>502.05</v>
      </c>
      <c r="J17958" s="5">
        <v>168510.04</v>
      </c>
      <c r="K17958" s="3" t="str" cm="1">
        <f t="array" ref="K17958">_xlfn.LET(_xlpm.d,UPPER(TRIM(CLEAN(SUBSTITUTE(F17958,CHAR(160),"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59" spans="2:11" hidden="1" x14ac:dyDescent="0.25">
      <c r="B17959" s="20">
        <v>45875</v>
      </c>
      <c r="C17959" s="2" t="s">
        <v>1</v>
      </c>
      <c r="D17959" s="2" t="s">
        <v>2991</v>
      </c>
      <c r="E17959" s="2" t="s">
        <v>16</v>
      </c>
      <c r="F17959" s="2" t="s">
        <v>6063</v>
      </c>
      <c r="G17959" s="5">
        <v>1</v>
      </c>
      <c r="H17959" s="5">
        <v>833.35</v>
      </c>
      <c r="I17959" s="5">
        <v>833.35</v>
      </c>
      <c r="J17959" s="5">
        <v>169343.39</v>
      </c>
      <c r="K17959" s="3" t="str" cm="1">
        <f t="array" ref="K17959">_xlfn.LET(_xlpm.d,UPPER(TRIM(CLEAN(SUBSTITUTE(F17959,CHAR(160),"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60" spans="2:11" hidden="1" x14ac:dyDescent="0.25">
      <c r="B17960" s="20">
        <v>45876</v>
      </c>
      <c r="C17960" s="2" t="s">
        <v>1</v>
      </c>
      <c r="D17960" s="2" t="s">
        <v>5367</v>
      </c>
      <c r="E17960" s="2" t="s">
        <v>16</v>
      </c>
      <c r="F17960" s="2" t="s">
        <v>6066</v>
      </c>
      <c r="G17960" s="5">
        <v>1</v>
      </c>
      <c r="H17960" s="5">
        <v>167.05</v>
      </c>
      <c r="I17960" s="5">
        <v>167.05</v>
      </c>
      <c r="J17960" s="5">
        <v>169510.44</v>
      </c>
      <c r="K17960" s="3" t="str" cm="1">
        <f t="array" ref="K17960">_xlfn.LET(_xlpm.d,UPPER(TRIM(CLEAN(SUBSTITUTE(F17960,CHAR(160),"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61" spans="2:11" hidden="1" x14ac:dyDescent="0.25">
      <c r="B17961" s="20">
        <v>45880</v>
      </c>
      <c r="C17961" s="2" t="s">
        <v>1</v>
      </c>
      <c r="D17961" s="2" t="s">
        <v>3689</v>
      </c>
      <c r="E17961" s="2" t="s">
        <v>746</v>
      </c>
      <c r="F17961" s="2" t="s">
        <v>6065</v>
      </c>
      <c r="G17961" s="5">
        <v>1</v>
      </c>
      <c r="H17961" s="5">
        <v>576.64</v>
      </c>
      <c r="I17961" s="5">
        <v>576.64</v>
      </c>
      <c r="J17961" s="5">
        <v>170087.08000000002</v>
      </c>
      <c r="K17961" s="3" t="str" cm="1">
        <f t="array" ref="K17961">_xlfn.LET(_xlpm.d,UPPER(TRIM(CLEAN(SUBSTITUTE(F17961,CHAR(160),"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62" spans="2:11" hidden="1" x14ac:dyDescent="0.25">
      <c r="B17962" s="20">
        <v>45880</v>
      </c>
      <c r="C17962" s="2" t="s">
        <v>1</v>
      </c>
      <c r="D17962" s="2" t="s">
        <v>3690</v>
      </c>
      <c r="E17962" s="2" t="s">
        <v>2494</v>
      </c>
      <c r="F17962" s="2" t="s">
        <v>6065</v>
      </c>
      <c r="G17962" s="5">
        <v>1</v>
      </c>
      <c r="H17962" s="5">
        <v>144.16</v>
      </c>
      <c r="I17962" s="5">
        <v>144.16</v>
      </c>
      <c r="J17962" s="5">
        <v>170231.24000000002</v>
      </c>
      <c r="K17962" s="3" t="str" cm="1">
        <f t="array" ref="K17962">_xlfn.LET(_xlpm.d,UPPER(TRIM(CLEAN(SUBSTITUTE(F17962,CHAR(160),"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63" spans="2:11" hidden="1" x14ac:dyDescent="0.25">
      <c r="B17963" s="20">
        <v>45880</v>
      </c>
      <c r="C17963" s="2" t="s">
        <v>1</v>
      </c>
      <c r="D17963" s="2" t="s">
        <v>3691</v>
      </c>
      <c r="E17963" s="2" t="s">
        <v>749</v>
      </c>
      <c r="F17963" s="2" t="s">
        <v>6065</v>
      </c>
      <c r="G17963" s="5">
        <v>1</v>
      </c>
      <c r="H17963" s="5">
        <v>576.64</v>
      </c>
      <c r="I17963" s="5">
        <v>576.64</v>
      </c>
      <c r="J17963" s="5">
        <v>170807.88000000003</v>
      </c>
      <c r="K17963" s="3" t="str" cm="1">
        <f t="array" ref="K17963">_xlfn.LET(_xlpm.d,UPPER(TRIM(CLEAN(SUBSTITUTE(F17963,CHAR(160),"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64" spans="2:11" hidden="1" x14ac:dyDescent="0.25">
      <c r="B17964" s="20">
        <v>45880</v>
      </c>
      <c r="C17964" s="2" t="s">
        <v>1</v>
      </c>
      <c r="D17964" s="2" t="s">
        <v>4269</v>
      </c>
      <c r="E17964" s="2" t="s">
        <v>50</v>
      </c>
      <c r="F17964" s="2" t="s">
        <v>6067</v>
      </c>
      <c r="G17964" s="5">
        <v>1</v>
      </c>
      <c r="H17964" s="5">
        <v>1138.0899999999999</v>
      </c>
      <c r="I17964" s="5">
        <v>1138.0899999999999</v>
      </c>
      <c r="J17964" s="5">
        <v>171945.97000000003</v>
      </c>
      <c r="K17964" s="3" t="str" cm="1">
        <f t="array" ref="K17964">_xlfn.LET(_xlpm.d,UPPER(TRIM(CLEAN(SUBSTITUTE(F17964,CHAR(160),"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65" spans="2:11" hidden="1" x14ac:dyDescent="0.25">
      <c r="B17965" s="20">
        <v>45880</v>
      </c>
      <c r="C17965" s="2" t="s">
        <v>1</v>
      </c>
      <c r="D17965" s="2" t="s">
        <v>1987</v>
      </c>
      <c r="E17965" s="2" t="s">
        <v>1924</v>
      </c>
      <c r="F17965" s="2" t="s">
        <v>6067</v>
      </c>
      <c r="G17965" s="5">
        <v>1</v>
      </c>
      <c r="H17965" s="5">
        <v>96.55</v>
      </c>
      <c r="I17965" s="5">
        <v>96.55</v>
      </c>
      <c r="J17965" s="5">
        <v>172042.52000000002</v>
      </c>
      <c r="K17965" s="3" t="str" cm="1">
        <f t="array" ref="K17965">_xlfn.LET(_xlpm.d,UPPER(TRIM(CLEAN(SUBSTITUTE(F17965,CHAR(160),"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66" spans="2:11" hidden="1" x14ac:dyDescent="0.25">
      <c r="B17966" s="20">
        <v>45881</v>
      </c>
      <c r="C17966" s="2" t="s">
        <v>1</v>
      </c>
      <c r="D17966" s="2" t="s">
        <v>4789</v>
      </c>
      <c r="E17966" s="2" t="s">
        <v>61</v>
      </c>
      <c r="F17966" s="2" t="s">
        <v>6067</v>
      </c>
      <c r="G17966" s="5">
        <v>1</v>
      </c>
      <c r="H17966" s="5">
        <v>61.57</v>
      </c>
      <c r="I17966" s="5">
        <v>61.57</v>
      </c>
      <c r="J17966" s="5">
        <v>172104.09000000003</v>
      </c>
      <c r="K17966" s="3" t="str" cm="1">
        <f t="array" ref="K17966">_xlfn.LET(_xlpm.d,UPPER(TRIM(CLEAN(SUBSTITUTE(F17966,CHAR(160),"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67" spans="2:11" hidden="1" x14ac:dyDescent="0.25">
      <c r="B17967" s="20">
        <v>45881</v>
      </c>
      <c r="C17967" s="2" t="s">
        <v>1</v>
      </c>
      <c r="D17967" s="2" t="s">
        <v>1994</v>
      </c>
      <c r="E17967" s="2" t="s">
        <v>796</v>
      </c>
      <c r="F17967" s="2" t="s">
        <v>6063</v>
      </c>
      <c r="G17967" s="5">
        <v>1</v>
      </c>
      <c r="H17967" s="5">
        <v>1455.29</v>
      </c>
      <c r="I17967" s="5">
        <v>1455.29</v>
      </c>
      <c r="J17967" s="5">
        <v>173559.38000000003</v>
      </c>
      <c r="K17967" s="3" t="str" cm="1">
        <f t="array" ref="K17967">_xlfn.LET(_xlpm.d,UPPER(TRIM(CLEAN(SUBSTITUTE(F17967,CHAR(160),"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68" spans="2:11" hidden="1" x14ac:dyDescent="0.25">
      <c r="B17968" s="20">
        <v>45881</v>
      </c>
      <c r="C17968" s="2" t="s">
        <v>1</v>
      </c>
      <c r="D17968" s="2" t="s">
        <v>5374</v>
      </c>
      <c r="E17968" s="2" t="s">
        <v>2415</v>
      </c>
      <c r="F17968" s="2" t="s">
        <v>6066</v>
      </c>
      <c r="G17968" s="5">
        <v>1</v>
      </c>
      <c r="H17968" s="5">
        <v>209.88</v>
      </c>
      <c r="I17968" s="5">
        <v>209.88</v>
      </c>
      <c r="J17968" s="5">
        <v>173769.26000000004</v>
      </c>
      <c r="K17968" s="3" t="str" cm="1">
        <f t="array" ref="K17968">_xlfn.LET(_xlpm.d,UPPER(TRIM(CLEAN(SUBSTITUTE(F17968,CHAR(160),"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69" spans="2:11" hidden="1" x14ac:dyDescent="0.25">
      <c r="B17969" s="20">
        <v>45881</v>
      </c>
      <c r="C17969" s="2" t="s">
        <v>1</v>
      </c>
      <c r="D17969" s="2" t="s">
        <v>4476</v>
      </c>
      <c r="E17969" s="2" t="s">
        <v>2415</v>
      </c>
      <c r="F17969" s="2" t="s">
        <v>6063</v>
      </c>
      <c r="G17969" s="5">
        <v>1</v>
      </c>
      <c r="H17969" s="5">
        <v>78.540000000000006</v>
      </c>
      <c r="I17969" s="5">
        <v>78.540000000000006</v>
      </c>
      <c r="J17969" s="5">
        <v>173847.80000000005</v>
      </c>
      <c r="K17969" s="3" t="str" cm="1">
        <f t="array" ref="K17969">_xlfn.LET(_xlpm.d,UPPER(TRIM(CLEAN(SUBSTITUTE(F17969,CHAR(160),"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70" spans="2:11" hidden="1" x14ac:dyDescent="0.25">
      <c r="B17970" s="20">
        <v>45882</v>
      </c>
      <c r="C17970" s="2" t="s">
        <v>1</v>
      </c>
      <c r="D17970" s="2" t="s">
        <v>4736</v>
      </c>
      <c r="E17970" s="2" t="s">
        <v>35</v>
      </c>
      <c r="F17970" s="2" t="s">
        <v>6063</v>
      </c>
      <c r="G17970" s="5">
        <v>1</v>
      </c>
      <c r="H17970" s="5">
        <v>241.5</v>
      </c>
      <c r="I17970" s="5">
        <v>241.5</v>
      </c>
      <c r="J17970" s="5">
        <v>174089.30000000005</v>
      </c>
      <c r="K17970" s="3" t="str" cm="1">
        <f t="array" ref="K17970">_xlfn.LET(_xlpm.d,UPPER(TRIM(CLEAN(SUBSTITUTE(F17970,CHAR(160),"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71" spans="2:11" hidden="1" x14ac:dyDescent="0.25">
      <c r="B17971" s="20">
        <v>45882</v>
      </c>
      <c r="C17971" s="2" t="s">
        <v>1</v>
      </c>
      <c r="D17971" s="2" t="s">
        <v>2998</v>
      </c>
      <c r="E17971" s="2" t="s">
        <v>2999</v>
      </c>
      <c r="F17971" s="2" t="s">
        <v>6071</v>
      </c>
      <c r="G17971" s="5">
        <v>1</v>
      </c>
      <c r="H17971" s="5">
        <v>1503.2</v>
      </c>
      <c r="I17971" s="5">
        <v>1503.2</v>
      </c>
      <c r="J17971" s="5">
        <v>175592.50000000006</v>
      </c>
      <c r="K17971" s="3" t="str" cm="1">
        <f t="array" ref="K17971">_xlfn.LET(_xlpm.d,UPPER(TRIM(CLEAN(SUBSTITUTE(F17971,CHAR(160),"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72" spans="2:11" hidden="1" x14ac:dyDescent="0.25">
      <c r="B17972" s="20">
        <v>45883</v>
      </c>
      <c r="C17972" s="2" t="s">
        <v>1</v>
      </c>
      <c r="D17972" s="2" t="s">
        <v>812</v>
      </c>
      <c r="E17972" s="2" t="s">
        <v>9</v>
      </c>
      <c r="F17972" s="2" t="s">
        <v>6063</v>
      </c>
      <c r="G17972" s="5">
        <v>1</v>
      </c>
      <c r="H17972" s="5">
        <v>293.93</v>
      </c>
      <c r="I17972" s="5">
        <v>293.93</v>
      </c>
      <c r="J17972" s="5">
        <v>175886.43000000005</v>
      </c>
      <c r="K17972" s="3" t="str" cm="1">
        <f t="array" ref="K17972">_xlfn.LET(_xlpm.d,UPPER(TRIM(CLEAN(SUBSTITUTE(F17972,CHAR(160),"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73" spans="2:11" hidden="1" x14ac:dyDescent="0.25">
      <c r="B17973" s="20">
        <v>45883</v>
      </c>
      <c r="C17973" s="2" t="s">
        <v>1</v>
      </c>
      <c r="D17973" s="2" t="s">
        <v>3639</v>
      </c>
      <c r="E17973" s="2" t="s">
        <v>302</v>
      </c>
      <c r="F17973" s="2" t="s">
        <v>6065</v>
      </c>
      <c r="G17973" s="5">
        <v>1</v>
      </c>
      <c r="H17973" s="5">
        <v>59.46</v>
      </c>
      <c r="I17973" s="5">
        <v>59.46</v>
      </c>
      <c r="J17973" s="5">
        <v>175945.89000000004</v>
      </c>
      <c r="K17973" s="3" t="str" cm="1">
        <f t="array" ref="K17973">_xlfn.LET(_xlpm.d,UPPER(TRIM(CLEAN(SUBSTITUTE(F17973,CHAR(160),"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74" spans="2:11" hidden="1" x14ac:dyDescent="0.25">
      <c r="B17974" s="20">
        <v>45884</v>
      </c>
      <c r="C17974" s="2" t="s">
        <v>1</v>
      </c>
      <c r="D17974" s="2" t="s">
        <v>4660</v>
      </c>
      <c r="E17974" s="2" t="s">
        <v>2983</v>
      </c>
      <c r="F17974" s="2" t="s">
        <v>6065</v>
      </c>
      <c r="G17974" s="5">
        <v>1</v>
      </c>
      <c r="H17974" s="5">
        <v>486.23</v>
      </c>
      <c r="I17974" s="5">
        <v>486.23</v>
      </c>
      <c r="J17974" s="5">
        <v>176432.12000000005</v>
      </c>
      <c r="K17974" s="3" t="str" cm="1">
        <f t="array" ref="K17974">_xlfn.LET(_xlpm.d,UPPER(TRIM(CLEAN(SUBSTITUTE(F17974,CHAR(160),"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75" spans="2:11" hidden="1" x14ac:dyDescent="0.25">
      <c r="B17975" s="20">
        <v>45884</v>
      </c>
      <c r="C17975" s="2" t="s">
        <v>1</v>
      </c>
      <c r="D17975" s="2" t="s">
        <v>3640</v>
      </c>
      <c r="E17975" s="2" t="s">
        <v>2890</v>
      </c>
      <c r="F17975" s="2" t="s">
        <v>6063</v>
      </c>
      <c r="G17975" s="5">
        <v>1</v>
      </c>
      <c r="H17975" s="5">
        <v>610.36</v>
      </c>
      <c r="I17975" s="5">
        <v>610.36</v>
      </c>
      <c r="J17975" s="5">
        <v>177042.48000000004</v>
      </c>
      <c r="K17975" s="3" t="str" cm="1">
        <f t="array" ref="K17975">_xlfn.LET(_xlpm.d,UPPER(TRIM(CLEAN(SUBSTITUTE(F17975,CHAR(160),"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76" spans="2:11" hidden="1" x14ac:dyDescent="0.25">
      <c r="B17976" s="20">
        <v>45884</v>
      </c>
      <c r="C17976" s="2" t="s">
        <v>1</v>
      </c>
      <c r="D17976" s="2" t="s">
        <v>4151</v>
      </c>
      <c r="E17976" s="2" t="s">
        <v>50</v>
      </c>
      <c r="F17976" s="2" t="s">
        <v>6067</v>
      </c>
      <c r="G17976" s="5">
        <v>1</v>
      </c>
      <c r="H17976" s="5">
        <v>631.04</v>
      </c>
      <c r="I17976" s="5">
        <v>631.04</v>
      </c>
      <c r="J17976" s="5">
        <v>177673.52000000005</v>
      </c>
      <c r="K17976" s="3" t="str" cm="1">
        <f t="array" ref="K17976">_xlfn.LET(_xlpm.d,UPPER(TRIM(CLEAN(SUBSTITUTE(F17976,CHAR(160),"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77" spans="2:11" hidden="1" x14ac:dyDescent="0.25">
      <c r="B17977" s="20">
        <v>45884</v>
      </c>
      <c r="C17977" s="2" t="s">
        <v>1</v>
      </c>
      <c r="D17977" s="2" t="s">
        <v>3003</v>
      </c>
      <c r="E17977" s="2" t="s">
        <v>3004</v>
      </c>
      <c r="F17977" s="2" t="s">
        <v>6070</v>
      </c>
      <c r="G17977" s="5">
        <v>1</v>
      </c>
      <c r="H17977" s="5">
        <v>1005</v>
      </c>
      <c r="I17977" s="5">
        <v>1005</v>
      </c>
      <c r="J17977" s="5">
        <v>178678.52000000005</v>
      </c>
      <c r="K17977" s="3" t="str" cm="1">
        <f t="array" ref="K17977">_xlfn.LET(_xlpm.d,UPPER(TRIM(CLEAN(SUBSTITUTE(F17977,CHAR(160),"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78" spans="2:11" hidden="1" x14ac:dyDescent="0.25">
      <c r="B17978" s="20">
        <v>45884</v>
      </c>
      <c r="C17978" s="2" t="s">
        <v>1</v>
      </c>
      <c r="D17978" s="2" t="s">
        <v>3005</v>
      </c>
      <c r="E17978" s="2" t="s">
        <v>61</v>
      </c>
      <c r="F17978" s="2" t="s">
        <v>6067</v>
      </c>
      <c r="G17978" s="5">
        <v>1</v>
      </c>
      <c r="H17978" s="5">
        <v>479.89</v>
      </c>
      <c r="I17978" s="5">
        <v>479.89</v>
      </c>
      <c r="J17978" s="5">
        <v>179158.41000000006</v>
      </c>
      <c r="K17978" s="3" t="str" cm="1">
        <f t="array" ref="K17978">_xlfn.LET(_xlpm.d,UPPER(TRIM(CLEAN(SUBSTITUTE(F17978,CHAR(160),"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79" spans="2:11" hidden="1" x14ac:dyDescent="0.25">
      <c r="B17979" s="20">
        <v>45884</v>
      </c>
      <c r="C17979" s="2" t="s">
        <v>1</v>
      </c>
      <c r="D17979" s="2" t="s">
        <v>5381</v>
      </c>
      <c r="E17979" s="2" t="s">
        <v>16</v>
      </c>
      <c r="F17979" s="2" t="s">
        <v>6066</v>
      </c>
      <c r="G17979" s="5">
        <v>1</v>
      </c>
      <c r="H17979" s="5">
        <v>787.25</v>
      </c>
      <c r="I17979" s="5">
        <v>787.25</v>
      </c>
      <c r="J17979" s="5">
        <v>179945.66000000006</v>
      </c>
      <c r="K17979" s="3" t="str" cm="1">
        <f t="array" ref="K17979">_xlfn.LET(_xlpm.d,UPPER(TRIM(CLEAN(SUBSTITUTE(F17979,CHAR(160),"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80" spans="2:11" hidden="1" x14ac:dyDescent="0.25">
      <c r="B17980" s="20">
        <v>45884</v>
      </c>
      <c r="C17980" s="2" t="s">
        <v>1</v>
      </c>
      <c r="D17980" s="2" t="s">
        <v>4154</v>
      </c>
      <c r="E17980" s="2" t="s">
        <v>16</v>
      </c>
      <c r="F17980" s="2" t="s">
        <v>6063</v>
      </c>
      <c r="G17980" s="5">
        <v>1</v>
      </c>
      <c r="H17980" s="5">
        <v>311.52</v>
      </c>
      <c r="I17980" s="5">
        <v>311.52</v>
      </c>
      <c r="J17980" s="5">
        <v>180257.18000000005</v>
      </c>
      <c r="K17980" s="3" t="str" cm="1">
        <f t="array" ref="K17980">_xlfn.LET(_xlpm.d,UPPER(TRIM(CLEAN(SUBSTITUTE(F17980,CHAR(160),"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81" spans="2:11" hidden="1" x14ac:dyDescent="0.25">
      <c r="B17981" s="20">
        <v>45884</v>
      </c>
      <c r="C17981" s="2" t="s">
        <v>1</v>
      </c>
      <c r="D17981" s="2" t="s">
        <v>2557</v>
      </c>
      <c r="E17981" s="2" t="s">
        <v>64</v>
      </c>
      <c r="F17981" s="2" t="s">
        <v>6063</v>
      </c>
      <c r="G17981" s="5">
        <v>1</v>
      </c>
      <c r="H17981" s="5">
        <v>424.17</v>
      </c>
      <c r="I17981" s="5">
        <v>424.17</v>
      </c>
      <c r="J17981" s="5">
        <v>180681.35000000006</v>
      </c>
      <c r="K17981" s="3" t="str" cm="1">
        <f t="array" ref="K17981">_xlfn.LET(_xlpm.d,UPPER(TRIM(CLEAN(SUBSTITUTE(F17981,CHAR(160),"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82" spans="2:11" hidden="1" x14ac:dyDescent="0.25">
      <c r="B17982" s="20">
        <v>45884</v>
      </c>
      <c r="C17982" s="2" t="s">
        <v>1</v>
      </c>
      <c r="D17982" s="2" t="s">
        <v>2547</v>
      </c>
      <c r="E17982" s="2" t="s">
        <v>835</v>
      </c>
      <c r="F17982" s="2" t="s">
        <v>6063</v>
      </c>
      <c r="G17982" s="5">
        <v>1</v>
      </c>
      <c r="H17982" s="5">
        <v>351.55</v>
      </c>
      <c r="I17982" s="5">
        <v>351.55</v>
      </c>
      <c r="J17982" s="5">
        <v>181032.90000000005</v>
      </c>
      <c r="K17982" s="3" t="str" cm="1">
        <f t="array" ref="K17982">_xlfn.LET(_xlpm.d,UPPER(TRIM(CLEAN(SUBSTITUTE(F17982,CHAR(160),"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83" spans="2:11" hidden="1" x14ac:dyDescent="0.25">
      <c r="B17983" s="20">
        <v>45887</v>
      </c>
      <c r="C17983" s="2" t="s">
        <v>1</v>
      </c>
      <c r="D17983" s="2" t="s">
        <v>4661</v>
      </c>
      <c r="E17983" s="2" t="s">
        <v>964</v>
      </c>
      <c r="F17983" s="2" t="s">
        <v>6063</v>
      </c>
      <c r="G17983" s="5">
        <v>1</v>
      </c>
      <c r="H17983" s="5">
        <v>384.64</v>
      </c>
      <c r="I17983" s="5">
        <v>384.64</v>
      </c>
      <c r="J17983" s="5">
        <v>181417.54000000007</v>
      </c>
      <c r="K17983" s="3" t="str" cm="1">
        <f t="array" ref="K17983">_xlfn.LET(_xlpm.d,UPPER(TRIM(CLEAN(SUBSTITUTE(F17983,CHAR(160),"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84" spans="2:11" hidden="1" x14ac:dyDescent="0.25">
      <c r="B17984" s="20">
        <v>45888</v>
      </c>
      <c r="C17984" s="2" t="s">
        <v>1</v>
      </c>
      <c r="D17984" s="2" t="s">
        <v>5386</v>
      </c>
      <c r="E17984" s="2" t="s">
        <v>50</v>
      </c>
      <c r="F17984" s="2" t="s">
        <v>6067</v>
      </c>
      <c r="G17984" s="5">
        <v>1</v>
      </c>
      <c r="H17984" s="5">
        <v>1400</v>
      </c>
      <c r="I17984" s="5">
        <v>1400</v>
      </c>
      <c r="J17984" s="5">
        <v>182817.54000000007</v>
      </c>
      <c r="K17984" s="3" t="str" cm="1">
        <f t="array" ref="K17984">_xlfn.LET(_xlpm.d,UPPER(TRIM(CLEAN(SUBSTITUTE(F17984,CHAR(160),"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85" spans="2:11" hidden="1" x14ac:dyDescent="0.25">
      <c r="B17985" s="20">
        <v>45888</v>
      </c>
      <c r="C17985" s="2" t="s">
        <v>1</v>
      </c>
      <c r="D17985" s="2" t="s">
        <v>6038</v>
      </c>
      <c r="E17985" s="2" t="s">
        <v>61</v>
      </c>
      <c r="F17985" s="2" t="s">
        <v>6066</v>
      </c>
      <c r="G17985" s="5">
        <v>1</v>
      </c>
      <c r="H17985" s="5">
        <v>71.05</v>
      </c>
      <c r="I17985" s="5">
        <v>71.05</v>
      </c>
      <c r="J17985" s="5">
        <v>182888.59000000005</v>
      </c>
      <c r="K17985" s="3" t="str" cm="1">
        <f t="array" ref="K17985">_xlfn.LET(_xlpm.d,UPPER(TRIM(CLEAN(SUBSTITUTE(F17985,CHAR(160),"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86" spans="2:11" hidden="1" x14ac:dyDescent="0.25">
      <c r="B17986" s="20">
        <v>45888</v>
      </c>
      <c r="C17986" s="2" t="s">
        <v>1</v>
      </c>
      <c r="D17986" s="2" t="s">
        <v>4271</v>
      </c>
      <c r="E17986" s="2" t="s">
        <v>61</v>
      </c>
      <c r="F17986" s="2" t="s">
        <v>6067</v>
      </c>
      <c r="G17986" s="5">
        <v>1</v>
      </c>
      <c r="H17986" s="5">
        <v>99.81</v>
      </c>
      <c r="I17986" s="5">
        <v>99.81</v>
      </c>
      <c r="J17986" s="5">
        <v>182988.40000000005</v>
      </c>
      <c r="K17986" s="3" t="str" cm="1">
        <f t="array" ref="K17986">_xlfn.LET(_xlpm.d,UPPER(TRIM(CLEAN(SUBSTITUTE(F17986,CHAR(160),"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87" spans="2:11" hidden="1" x14ac:dyDescent="0.25">
      <c r="B17987" s="20">
        <v>45888</v>
      </c>
      <c r="C17987" s="2" t="s">
        <v>1</v>
      </c>
      <c r="D17987" s="2" t="s">
        <v>5391</v>
      </c>
      <c r="E17987" s="2" t="s">
        <v>759</v>
      </c>
      <c r="F17987" s="2" t="s">
        <v>6084</v>
      </c>
      <c r="G17987" s="5">
        <v>1</v>
      </c>
      <c r="H17987" s="5">
        <v>756.86</v>
      </c>
      <c r="I17987" s="5">
        <v>756.86</v>
      </c>
      <c r="J17987" s="5">
        <v>183745.26000000004</v>
      </c>
      <c r="K17987" s="3" t="str" cm="1">
        <f t="array" ref="K17987">_xlfn.LET(_xlpm.d,UPPER(TRIM(CLEAN(SUBSTITUTE(F17987,CHAR(160),"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88" spans="2:11" hidden="1" x14ac:dyDescent="0.25">
      <c r="B17988" s="20">
        <v>45890</v>
      </c>
      <c r="C17988" s="2" t="s">
        <v>1</v>
      </c>
      <c r="D17988" s="2" t="s">
        <v>5396</v>
      </c>
      <c r="E17988" s="2" t="s">
        <v>27</v>
      </c>
      <c r="F17988" s="2" t="s">
        <v>6063</v>
      </c>
      <c r="G17988" s="5">
        <v>1</v>
      </c>
      <c r="H17988" s="5">
        <v>604.02</v>
      </c>
      <c r="I17988" s="5">
        <v>604.02</v>
      </c>
      <c r="J17988" s="5">
        <v>184349.28000000003</v>
      </c>
      <c r="K17988" s="3" t="str" cm="1">
        <f t="array" ref="K17988">_xlfn.LET(_xlpm.d,UPPER(TRIM(CLEAN(SUBSTITUTE(F17988,CHAR(160),"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89" spans="2:11" hidden="1" x14ac:dyDescent="0.25">
      <c r="B17989" s="20">
        <v>45891</v>
      </c>
      <c r="C17989" s="2" t="s">
        <v>1</v>
      </c>
      <c r="D17989" s="2" t="s">
        <v>819</v>
      </c>
      <c r="E17989" s="2" t="s">
        <v>820</v>
      </c>
      <c r="F17989" s="2" t="s">
        <v>6063</v>
      </c>
      <c r="G17989" s="5">
        <v>1</v>
      </c>
      <c r="H17989" s="5">
        <v>832.5</v>
      </c>
      <c r="I17989" s="5">
        <v>832.5</v>
      </c>
      <c r="J17989" s="5">
        <v>185181.78000000003</v>
      </c>
      <c r="K17989" s="3" t="str" cm="1">
        <f t="array" ref="K17989">_xlfn.LET(_xlpm.d,UPPER(TRIM(CLEAN(SUBSTITUTE(F17989,CHAR(160),"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90" spans="2:11" hidden="1" x14ac:dyDescent="0.25">
      <c r="B17990" s="20">
        <v>45891</v>
      </c>
      <c r="C17990" s="2" t="s">
        <v>1</v>
      </c>
      <c r="D17990" s="2" t="s">
        <v>3576</v>
      </c>
      <c r="E17990" s="2" t="s">
        <v>835</v>
      </c>
      <c r="F17990" s="2" t="s">
        <v>6063</v>
      </c>
      <c r="G17990" s="5">
        <v>1</v>
      </c>
      <c r="H17990" s="5">
        <v>247.72</v>
      </c>
      <c r="I17990" s="5">
        <v>247.72</v>
      </c>
      <c r="J17990" s="5">
        <v>185429.50000000003</v>
      </c>
      <c r="K17990" s="3" t="str" cm="1">
        <f t="array" ref="K17990">_xlfn.LET(_xlpm.d,UPPER(TRIM(CLEAN(SUBSTITUTE(F17990,CHAR(160),"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91" spans="2:11" hidden="1" x14ac:dyDescent="0.25">
      <c r="B17991" s="20">
        <v>45894</v>
      </c>
      <c r="C17991" s="2" t="s">
        <v>1</v>
      </c>
      <c r="D17991" s="2" t="s">
        <v>3027</v>
      </c>
      <c r="E17991" s="2" t="s">
        <v>3028</v>
      </c>
      <c r="F17991" s="2" t="s">
        <v>6063</v>
      </c>
      <c r="G17991" s="5">
        <v>1</v>
      </c>
      <c r="H17991" s="5">
        <v>476.38</v>
      </c>
      <c r="I17991" s="5">
        <v>476.38</v>
      </c>
      <c r="J17991" s="5">
        <v>185905.88000000003</v>
      </c>
      <c r="K17991" s="3" t="str" cm="1">
        <f t="array" ref="K17991">_xlfn.LET(_xlpm.d,UPPER(TRIM(CLEAN(SUBSTITUTE(F17991,CHAR(160),"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92" spans="2:11" hidden="1" x14ac:dyDescent="0.25">
      <c r="B17992" s="20">
        <v>45895</v>
      </c>
      <c r="C17992" s="2" t="s">
        <v>1</v>
      </c>
      <c r="D17992" s="2" t="s">
        <v>5410</v>
      </c>
      <c r="E17992" s="2" t="s">
        <v>4595</v>
      </c>
      <c r="F17992" s="2" t="s">
        <v>6063</v>
      </c>
      <c r="G17992" s="5">
        <v>1</v>
      </c>
      <c r="H17992" s="5">
        <v>1045.26</v>
      </c>
      <c r="I17992" s="5">
        <v>1045.26</v>
      </c>
      <c r="J17992" s="5">
        <v>186951.14000000004</v>
      </c>
      <c r="K17992" s="3" t="str" cm="1">
        <f t="array" ref="K17992">_xlfn.LET(_xlpm.d,UPPER(TRIM(CLEAN(SUBSTITUTE(F17992,CHAR(160),"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93" spans="2:11" hidden="1" x14ac:dyDescent="0.25">
      <c r="B17993" s="20">
        <v>45895</v>
      </c>
      <c r="C17993" s="2" t="s">
        <v>1</v>
      </c>
      <c r="D17993" s="2" t="s">
        <v>2013</v>
      </c>
      <c r="E17993" s="2" t="s">
        <v>50</v>
      </c>
      <c r="F17993" s="2" t="s">
        <v>6067</v>
      </c>
      <c r="G17993" s="5">
        <v>1</v>
      </c>
      <c r="H17993" s="5">
        <v>2758.98</v>
      </c>
      <c r="I17993" s="5">
        <v>2758.98</v>
      </c>
      <c r="J17993" s="5">
        <v>189710.12000000005</v>
      </c>
      <c r="K17993" s="3" t="str" cm="1">
        <f t="array" ref="K17993">_xlfn.LET(_xlpm.d,UPPER(TRIM(CLEAN(SUBSTITUTE(F17993,CHAR(160),"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94" spans="2:11" hidden="1" x14ac:dyDescent="0.25">
      <c r="B17994" s="20">
        <v>45895</v>
      </c>
      <c r="C17994" s="2" t="s">
        <v>1</v>
      </c>
      <c r="D17994" s="2" t="s">
        <v>4663</v>
      </c>
      <c r="E17994" s="2" t="s">
        <v>964</v>
      </c>
      <c r="F17994" s="2" t="s">
        <v>6063</v>
      </c>
      <c r="G17994" s="5">
        <v>1</v>
      </c>
      <c r="H17994" s="5">
        <v>309.07</v>
      </c>
      <c r="I17994" s="5">
        <v>309.07</v>
      </c>
      <c r="J17994" s="5">
        <v>190019.19000000006</v>
      </c>
      <c r="K17994" s="3" t="str" cm="1">
        <f t="array" ref="K17994">_xlfn.LET(_xlpm.d,UPPER(TRIM(CLEAN(SUBSTITUTE(F17994,CHAR(160),"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95" spans="2:11" hidden="1" x14ac:dyDescent="0.25">
      <c r="B17995" s="20">
        <v>45895</v>
      </c>
      <c r="C17995" s="2" t="s">
        <v>1</v>
      </c>
      <c r="D17995" s="2" t="s">
        <v>5413</v>
      </c>
      <c r="E17995" s="2" t="s">
        <v>61</v>
      </c>
      <c r="F17995" s="2" t="s">
        <v>6066</v>
      </c>
      <c r="G17995" s="5">
        <v>1</v>
      </c>
      <c r="H17995" s="5">
        <v>43.68</v>
      </c>
      <c r="I17995" s="5">
        <v>43.68</v>
      </c>
      <c r="J17995" s="5">
        <v>190062.87000000005</v>
      </c>
      <c r="K17995" s="3" t="str" cm="1">
        <f t="array" ref="K17995">_xlfn.LET(_xlpm.d,UPPER(TRIM(CLEAN(SUBSTITUTE(F17995,CHAR(160),"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96" spans="2:11" hidden="1" x14ac:dyDescent="0.25">
      <c r="B17996" s="20">
        <v>45895</v>
      </c>
      <c r="C17996" s="2" t="s">
        <v>1</v>
      </c>
      <c r="D17996" s="2" t="s">
        <v>4272</v>
      </c>
      <c r="E17996" s="2" t="s">
        <v>61</v>
      </c>
      <c r="F17996" s="2" t="s">
        <v>6067</v>
      </c>
      <c r="G17996" s="5">
        <v>1</v>
      </c>
      <c r="H17996" s="5">
        <v>114.07</v>
      </c>
      <c r="I17996" s="5">
        <v>114.07</v>
      </c>
      <c r="J17996" s="5">
        <v>190176.94000000006</v>
      </c>
      <c r="K17996" s="3" t="str" cm="1">
        <f t="array" ref="K17996">_xlfn.LET(_xlpm.d,UPPER(TRIM(CLEAN(SUBSTITUTE(F17996,CHAR(160),"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97" spans="2:11" hidden="1" x14ac:dyDescent="0.25">
      <c r="B17997" s="20">
        <v>45896</v>
      </c>
      <c r="C17997" s="2" t="s">
        <v>1</v>
      </c>
      <c r="D17997" s="2" t="s">
        <v>5414</v>
      </c>
      <c r="E17997" s="2" t="s">
        <v>1735</v>
      </c>
      <c r="F17997" s="2" t="s">
        <v>6070</v>
      </c>
      <c r="G17997" s="5">
        <v>1</v>
      </c>
      <c r="H17997" s="5">
        <v>504.76</v>
      </c>
      <c r="I17997" s="5">
        <v>504.76</v>
      </c>
      <c r="J17997" s="5">
        <v>190681.70000000007</v>
      </c>
      <c r="K17997" s="3" t="str" cm="1">
        <f t="array" ref="K17997">_xlfn.LET(_xlpm.d,UPPER(TRIM(CLEAN(SUBSTITUTE(F17997,CHAR(160),"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98" spans="2:11" hidden="1" x14ac:dyDescent="0.25">
      <c r="B17998" s="20">
        <v>45896</v>
      </c>
      <c r="C17998" s="2" t="s">
        <v>1</v>
      </c>
      <c r="D17998" s="2" t="s">
        <v>4664</v>
      </c>
      <c r="E17998" s="2" t="s">
        <v>857</v>
      </c>
      <c r="F17998" s="2" t="s">
        <v>6066</v>
      </c>
      <c r="G17998" s="5">
        <v>1</v>
      </c>
      <c r="H17998" s="5">
        <v>366.42</v>
      </c>
      <c r="I17998" s="5">
        <v>366.42</v>
      </c>
      <c r="J17998" s="5">
        <v>191048.12000000008</v>
      </c>
      <c r="K17998" s="3" t="str" cm="1">
        <f t="array" ref="K17998">_xlfn.LET(_xlpm.d,UPPER(TRIM(CLEAN(SUBSTITUTE(F17998,CHAR(160),"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7999" spans="2:11" hidden="1" x14ac:dyDescent="0.25">
      <c r="B17999" s="20">
        <v>45896</v>
      </c>
      <c r="C17999" s="2" t="s">
        <v>1</v>
      </c>
      <c r="D17999" s="2" t="s">
        <v>5417</v>
      </c>
      <c r="E17999" s="2" t="s">
        <v>4595</v>
      </c>
      <c r="F17999" s="2" t="s">
        <v>6085</v>
      </c>
      <c r="G17999" s="5">
        <v>1</v>
      </c>
      <c r="H17999" s="5">
        <v>1015.05</v>
      </c>
      <c r="I17999" s="5">
        <v>1015.05</v>
      </c>
      <c r="J17999" s="5">
        <v>192063.17000000007</v>
      </c>
      <c r="K17999" s="3" t="str" cm="1">
        <f t="array" ref="K17999">_xlfn.LET(_xlpm.d,UPPER(TRIM(CLEAN(SUBSTITUTE(F17999,CHAR(160),"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00" spans="2:11" hidden="1" x14ac:dyDescent="0.25">
      <c r="B18000" s="20">
        <v>45897</v>
      </c>
      <c r="C18000" s="2" t="s">
        <v>1</v>
      </c>
      <c r="D18000" s="2" t="s">
        <v>3044</v>
      </c>
      <c r="E18000" s="2" t="s">
        <v>759</v>
      </c>
      <c r="F18000" s="2" t="s">
        <v>6084</v>
      </c>
      <c r="G18000" s="5">
        <v>1</v>
      </c>
      <c r="H18000" s="5">
        <v>203.27</v>
      </c>
      <c r="I18000" s="5">
        <v>203.27</v>
      </c>
      <c r="J18000" s="5">
        <v>192266.44000000006</v>
      </c>
      <c r="K18000" s="3" t="str" cm="1">
        <f t="array" ref="K18000">_xlfn.LET(_xlpm.d,UPPER(TRIM(CLEAN(SUBSTITUTE(F18000,CHAR(160),"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01" spans="2:11" hidden="1" x14ac:dyDescent="0.25">
      <c r="B18001" s="20">
        <v>45897</v>
      </c>
      <c r="C18001" s="2" t="s">
        <v>1</v>
      </c>
      <c r="D18001" s="2" t="s">
        <v>1071</v>
      </c>
      <c r="E18001" s="2" t="s">
        <v>1072</v>
      </c>
      <c r="F18001" s="2" t="s">
        <v>6063</v>
      </c>
      <c r="G18001" s="5">
        <v>1</v>
      </c>
      <c r="H18001" s="5">
        <v>90.44</v>
      </c>
      <c r="I18001" s="5">
        <v>90.44</v>
      </c>
      <c r="J18001" s="5">
        <v>192356.88000000006</v>
      </c>
      <c r="K18001" s="3" t="str" cm="1">
        <f t="array" ref="K18001">_xlfn.LET(_xlpm.d,UPPER(TRIM(CLEAN(SUBSTITUTE(F18001,CHAR(160),"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02" spans="2:11" hidden="1" x14ac:dyDescent="0.25">
      <c r="B18002" s="20">
        <v>45897</v>
      </c>
      <c r="C18002" s="2" t="s">
        <v>1</v>
      </c>
      <c r="D18002" s="2" t="s">
        <v>3046</v>
      </c>
      <c r="E18002" s="2" t="s">
        <v>16</v>
      </c>
      <c r="F18002" s="2" t="s">
        <v>6063</v>
      </c>
      <c r="G18002" s="5">
        <v>1</v>
      </c>
      <c r="H18002" s="5">
        <v>1506.89</v>
      </c>
      <c r="I18002" s="5">
        <v>1506.89</v>
      </c>
      <c r="J18002" s="5">
        <v>193863.77000000008</v>
      </c>
      <c r="K18002" s="3" t="str" cm="1">
        <f t="array" ref="K18002">_xlfn.LET(_xlpm.d,UPPER(TRIM(CLEAN(SUBSTITUTE(F18002,CHAR(160),"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03" spans="2:11" hidden="1" x14ac:dyDescent="0.25">
      <c r="B18003" s="20">
        <v>45897</v>
      </c>
      <c r="C18003" s="2" t="s">
        <v>1</v>
      </c>
      <c r="D18003" s="2" t="s">
        <v>5420</v>
      </c>
      <c r="E18003" s="2" t="s">
        <v>16</v>
      </c>
      <c r="F18003" s="2" t="s">
        <v>6066</v>
      </c>
      <c r="G18003" s="5">
        <v>1</v>
      </c>
      <c r="H18003" s="5">
        <v>562.08000000000004</v>
      </c>
      <c r="I18003" s="5">
        <v>562.08000000000004</v>
      </c>
      <c r="J18003" s="5">
        <v>194425.85000000006</v>
      </c>
      <c r="K18003" s="3" t="str" cm="1">
        <f t="array" ref="K18003">_xlfn.LET(_xlpm.d,UPPER(TRIM(CLEAN(SUBSTITUTE(F18003,CHAR(160),"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04" spans="2:11" hidden="1" x14ac:dyDescent="0.25">
      <c r="B18004" s="20">
        <v>45897</v>
      </c>
      <c r="C18004" s="2" t="s">
        <v>1</v>
      </c>
      <c r="D18004" s="2" t="s">
        <v>3047</v>
      </c>
      <c r="E18004" s="2" t="s">
        <v>3048</v>
      </c>
      <c r="F18004" s="2" t="s">
        <v>6063</v>
      </c>
      <c r="G18004" s="5">
        <v>1</v>
      </c>
      <c r="H18004" s="5">
        <v>866.52</v>
      </c>
      <c r="I18004" s="5">
        <v>866.52</v>
      </c>
      <c r="J18004" s="5">
        <v>195292.37000000005</v>
      </c>
      <c r="K18004" s="3" t="str" cm="1">
        <f t="array" ref="K18004">_xlfn.LET(_xlpm.d,UPPER(TRIM(CLEAN(SUBSTITUTE(F18004,CHAR(160),"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05" spans="2:11" hidden="1" x14ac:dyDescent="0.25">
      <c r="B18005" s="20">
        <v>45897</v>
      </c>
      <c r="C18005" s="2" t="s">
        <v>1</v>
      </c>
      <c r="D18005" s="2" t="s">
        <v>3049</v>
      </c>
      <c r="E18005" s="2" t="s">
        <v>3050</v>
      </c>
      <c r="F18005" s="2" t="s">
        <v>6065</v>
      </c>
      <c r="G18005" s="5">
        <v>1</v>
      </c>
      <c r="H18005" s="5">
        <v>866.52</v>
      </c>
      <c r="I18005" s="5">
        <v>866.52</v>
      </c>
      <c r="J18005" s="5">
        <v>196158.89000000004</v>
      </c>
      <c r="K18005" s="3" t="str" cm="1">
        <f t="array" ref="K18005">_xlfn.LET(_xlpm.d,UPPER(TRIM(CLEAN(SUBSTITUTE(F18005,CHAR(160),"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06" spans="2:11" hidden="1" x14ac:dyDescent="0.25">
      <c r="B18006" s="20">
        <v>45898</v>
      </c>
      <c r="C18006" s="2" t="s">
        <v>1</v>
      </c>
      <c r="D18006" s="2" t="s">
        <v>5421</v>
      </c>
      <c r="E18006" s="2" t="s">
        <v>50</v>
      </c>
      <c r="F18006" s="2" t="s">
        <v>6067</v>
      </c>
      <c r="G18006" s="5">
        <v>1</v>
      </c>
      <c r="H18006" s="5">
        <v>336</v>
      </c>
      <c r="I18006" s="5">
        <v>336</v>
      </c>
      <c r="J18006" s="5">
        <v>196494.89000000004</v>
      </c>
      <c r="K18006" s="3" t="str" cm="1">
        <f t="array" ref="K18006">_xlfn.LET(_xlpm.d,UPPER(TRIM(CLEAN(SUBSTITUTE(F18006,CHAR(160),"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07" spans="2:11" hidden="1" x14ac:dyDescent="0.25">
      <c r="B18007" s="20">
        <v>45898</v>
      </c>
      <c r="C18007" s="2" t="s">
        <v>1</v>
      </c>
      <c r="D18007" s="2" t="s">
        <v>4481</v>
      </c>
      <c r="E18007" s="2" t="s">
        <v>64</v>
      </c>
      <c r="F18007" s="2" t="s">
        <v>6063</v>
      </c>
      <c r="G18007" s="5">
        <v>1</v>
      </c>
      <c r="H18007" s="5">
        <v>366.38</v>
      </c>
      <c r="I18007" s="5">
        <v>366.38</v>
      </c>
      <c r="J18007" s="5">
        <v>196861.27000000005</v>
      </c>
      <c r="K18007" s="3" t="str" cm="1">
        <f t="array" ref="K18007">_xlfn.LET(_xlpm.d,UPPER(TRIM(CLEAN(SUBSTITUTE(F18007,CHAR(160),"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08" spans="2:11" hidden="1" x14ac:dyDescent="0.25">
      <c r="B18008" s="20">
        <v>45898</v>
      </c>
      <c r="C18008" s="2" t="s">
        <v>1</v>
      </c>
      <c r="D18008" s="2" t="s">
        <v>4042</v>
      </c>
      <c r="E18008" s="2" t="s">
        <v>835</v>
      </c>
      <c r="F18008" s="2" t="s">
        <v>6063</v>
      </c>
      <c r="G18008" s="5">
        <v>1</v>
      </c>
      <c r="H18008" s="5">
        <v>1260.21</v>
      </c>
      <c r="I18008" s="5">
        <v>1260.21</v>
      </c>
      <c r="J18008" s="5">
        <v>198121.48000000004</v>
      </c>
      <c r="K18008" s="3" t="str" cm="1">
        <f t="array" ref="K18008">_xlfn.LET(_xlpm.d,UPPER(TRIM(CLEAN(SUBSTITUTE(F18008,CHAR(160),"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09" spans="2:11" hidden="1" x14ac:dyDescent="0.25">
      <c r="B18009" s="20">
        <v>45899</v>
      </c>
      <c r="C18009" s="2" t="s">
        <v>1</v>
      </c>
      <c r="D18009" s="2" t="s">
        <v>2021</v>
      </c>
      <c r="E18009" s="2" t="s">
        <v>796</v>
      </c>
      <c r="F18009" s="2" t="s">
        <v>6063</v>
      </c>
      <c r="G18009" s="5">
        <v>1</v>
      </c>
      <c r="H18009" s="5">
        <v>584.38</v>
      </c>
      <c r="I18009" s="5">
        <v>584.38</v>
      </c>
      <c r="J18009" s="5">
        <v>198705.86000000004</v>
      </c>
      <c r="K18009" s="3" t="str" cm="1">
        <f t="array" ref="K18009">_xlfn.LET(_xlpm.d,UPPER(TRIM(CLEAN(SUBSTITUTE(F18009,CHAR(160),"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10" spans="2:11" hidden="1" x14ac:dyDescent="0.25">
      <c r="B18010" s="20">
        <v>45901</v>
      </c>
      <c r="C18010" s="2" t="s">
        <v>1</v>
      </c>
      <c r="D18010" s="2" t="s">
        <v>3053</v>
      </c>
      <c r="E18010" s="2" t="s">
        <v>857</v>
      </c>
      <c r="F18010" s="2" t="s">
        <v>6066</v>
      </c>
      <c r="G18010" s="5">
        <v>1</v>
      </c>
      <c r="H18010" s="5">
        <v>224.25</v>
      </c>
      <c r="I18010" s="5">
        <v>224.25</v>
      </c>
      <c r="J18010" s="5">
        <v>198930.11000000004</v>
      </c>
      <c r="K18010" s="3" t="str" cm="1">
        <f t="array" ref="K18010">_xlfn.LET(_xlpm.d,UPPER(TRIM(CLEAN(SUBSTITUTE(F18010,CHAR(160),"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11" spans="2:11" hidden="1" x14ac:dyDescent="0.25">
      <c r="B18011" s="20">
        <v>45902</v>
      </c>
      <c r="C18011" s="2" t="s">
        <v>1</v>
      </c>
      <c r="D18011" s="2" t="s">
        <v>3057</v>
      </c>
      <c r="E18011" s="2" t="s">
        <v>50</v>
      </c>
      <c r="F18011" s="2" t="s">
        <v>6067</v>
      </c>
      <c r="G18011" s="5">
        <v>1</v>
      </c>
      <c r="H18011" s="5">
        <v>716.08</v>
      </c>
      <c r="I18011" s="5">
        <v>716.08</v>
      </c>
      <c r="J18011" s="5">
        <v>199646.19000000003</v>
      </c>
      <c r="K18011" s="3" t="str" cm="1">
        <f t="array" ref="K18011">_xlfn.LET(_xlpm.d,UPPER(TRIM(CLEAN(SUBSTITUTE(F18011,CHAR(160),"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12" spans="2:11" hidden="1" x14ac:dyDescent="0.25">
      <c r="B18012" s="20">
        <v>45902</v>
      </c>
      <c r="C18012" s="2" t="s">
        <v>1</v>
      </c>
      <c r="D18012" s="2" t="s">
        <v>4666</v>
      </c>
      <c r="E18012" s="2" t="s">
        <v>964</v>
      </c>
      <c r="F18012" s="2" t="s">
        <v>6066</v>
      </c>
      <c r="G18012" s="5">
        <v>1</v>
      </c>
      <c r="H18012" s="5">
        <v>122.25</v>
      </c>
      <c r="I18012" s="5">
        <v>122.25</v>
      </c>
      <c r="J18012" s="5">
        <v>199768.44000000003</v>
      </c>
      <c r="K18012" s="3" t="str" cm="1">
        <f t="array" ref="K18012">_xlfn.LET(_xlpm.d,UPPER(TRIM(CLEAN(SUBSTITUTE(F18012,CHAR(160),"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13" spans="2:11" hidden="1" x14ac:dyDescent="0.25">
      <c r="B18013" s="20">
        <v>45902</v>
      </c>
      <c r="C18013" s="2" t="s">
        <v>1</v>
      </c>
      <c r="D18013" s="2" t="s">
        <v>4485</v>
      </c>
      <c r="E18013" s="2" t="s">
        <v>796</v>
      </c>
      <c r="F18013" s="2" t="s">
        <v>6063</v>
      </c>
      <c r="G18013" s="5">
        <v>1</v>
      </c>
      <c r="H18013" s="5">
        <v>1515.68</v>
      </c>
      <c r="I18013" s="5">
        <v>1515.68</v>
      </c>
      <c r="J18013" s="5">
        <v>201284.12000000002</v>
      </c>
      <c r="K18013" s="3" t="str" cm="1">
        <f t="array" ref="K18013">_xlfn.LET(_xlpm.d,UPPER(TRIM(CLEAN(SUBSTITUTE(F18013,CHAR(160),"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14" spans="2:11" hidden="1" x14ac:dyDescent="0.25">
      <c r="B18014" s="20">
        <v>45903</v>
      </c>
      <c r="C18014" s="2" t="s">
        <v>1</v>
      </c>
      <c r="D18014" s="2" t="s">
        <v>2030</v>
      </c>
      <c r="E18014" s="2" t="s">
        <v>2031</v>
      </c>
      <c r="F18014" s="2" t="s">
        <v>6063</v>
      </c>
      <c r="G18014" s="5">
        <v>1</v>
      </c>
      <c r="H18014" s="5">
        <v>971.47</v>
      </c>
      <c r="I18014" s="5">
        <v>971.47</v>
      </c>
      <c r="J18014" s="5">
        <v>202255.59000000003</v>
      </c>
      <c r="K18014" s="3" t="str" cm="1">
        <f t="array" ref="K18014">_xlfn.LET(_xlpm.d,UPPER(TRIM(CLEAN(SUBSTITUTE(F18014,CHAR(160),"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15" spans="2:11" hidden="1" x14ac:dyDescent="0.25">
      <c r="B18015" s="20">
        <v>45903</v>
      </c>
      <c r="C18015" s="2" t="s">
        <v>1</v>
      </c>
      <c r="D18015" s="2" t="s">
        <v>6039</v>
      </c>
      <c r="E18015" s="2" t="s">
        <v>61</v>
      </c>
      <c r="F18015" s="2" t="s">
        <v>6067</v>
      </c>
      <c r="G18015" s="5">
        <v>1</v>
      </c>
      <c r="H18015" s="5">
        <v>115.05</v>
      </c>
      <c r="I18015" s="5">
        <v>115.05</v>
      </c>
      <c r="J18015" s="5">
        <v>202370.64</v>
      </c>
      <c r="K18015" s="3" t="str" cm="1">
        <f t="array" ref="K18015">_xlfn.LET(_xlpm.d,UPPER(TRIM(CLEAN(SUBSTITUTE(F18015,CHAR(160),"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16" spans="2:11" hidden="1" x14ac:dyDescent="0.25">
      <c r="B18016" s="20">
        <v>45903</v>
      </c>
      <c r="C18016" s="2" t="s">
        <v>1</v>
      </c>
      <c r="D18016" s="2" t="s">
        <v>829</v>
      </c>
      <c r="E18016" s="2" t="s">
        <v>61</v>
      </c>
      <c r="F18016" s="2" t="s">
        <v>6067</v>
      </c>
      <c r="G18016" s="5">
        <v>1</v>
      </c>
      <c r="H18016" s="5">
        <v>1310.89</v>
      </c>
      <c r="I18016" s="5">
        <v>1310.89</v>
      </c>
      <c r="J18016" s="5">
        <v>203681.53000000003</v>
      </c>
      <c r="K18016" s="3" t="str" cm="1">
        <f t="array" ref="K18016">_xlfn.LET(_xlpm.d,UPPER(TRIM(CLEAN(SUBSTITUTE(F18016,CHAR(160),"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17" spans="2:11" hidden="1" x14ac:dyDescent="0.25">
      <c r="B18017" s="20">
        <v>45904</v>
      </c>
      <c r="C18017" s="2" t="s">
        <v>1</v>
      </c>
      <c r="D18017" s="2" t="s">
        <v>5435</v>
      </c>
      <c r="E18017" s="2" t="s">
        <v>27</v>
      </c>
      <c r="F18017" s="2" t="s">
        <v>6063</v>
      </c>
      <c r="G18017" s="5">
        <v>1</v>
      </c>
      <c r="H18017" s="5">
        <v>478.8</v>
      </c>
      <c r="I18017" s="5">
        <v>478.8</v>
      </c>
      <c r="J18017" s="5">
        <v>204160.33000000002</v>
      </c>
      <c r="K18017" s="3" t="str" cm="1">
        <f t="array" ref="K18017">_xlfn.LET(_xlpm.d,UPPER(TRIM(CLEAN(SUBSTITUTE(F18017,CHAR(160),"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18" spans="2:11" hidden="1" x14ac:dyDescent="0.25">
      <c r="B18018" s="20">
        <v>45904</v>
      </c>
      <c r="C18018" s="2" t="s">
        <v>1</v>
      </c>
      <c r="D18018" s="2" t="s">
        <v>3063</v>
      </c>
      <c r="E18018" s="2" t="s">
        <v>835</v>
      </c>
      <c r="F18018" s="2" t="s">
        <v>6063</v>
      </c>
      <c r="G18018" s="5">
        <v>1</v>
      </c>
      <c r="H18018" s="5">
        <v>413.55</v>
      </c>
      <c r="I18018" s="5">
        <v>413.55</v>
      </c>
      <c r="J18018" s="5">
        <v>204573.88</v>
      </c>
      <c r="K18018" s="3" t="str" cm="1">
        <f t="array" ref="K18018">_xlfn.LET(_xlpm.d,UPPER(TRIM(CLEAN(SUBSTITUTE(F18018,CHAR(160),"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19" spans="2:11" hidden="1" x14ac:dyDescent="0.25">
      <c r="B18019" s="20">
        <v>45904</v>
      </c>
      <c r="C18019" s="2" t="s">
        <v>1</v>
      </c>
      <c r="D18019" s="2" t="s">
        <v>3065</v>
      </c>
      <c r="E18019" s="2" t="s">
        <v>64</v>
      </c>
      <c r="F18019" s="2" t="s">
        <v>6063</v>
      </c>
      <c r="G18019" s="5">
        <v>1</v>
      </c>
      <c r="H18019" s="5">
        <v>668.64</v>
      </c>
      <c r="I18019" s="5">
        <v>668.64</v>
      </c>
      <c r="J18019" s="5">
        <v>205242.52000000002</v>
      </c>
      <c r="K18019" s="3" t="str" cm="1">
        <f t="array" ref="K18019">_xlfn.LET(_xlpm.d,UPPER(TRIM(CLEAN(SUBSTITUTE(F18019,CHAR(160),"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20" spans="2:11" hidden="1" x14ac:dyDescent="0.25">
      <c r="B18020" s="20">
        <v>45905</v>
      </c>
      <c r="C18020" s="2" t="s">
        <v>1</v>
      </c>
      <c r="D18020" s="2" t="s">
        <v>5438</v>
      </c>
      <c r="E18020" s="2" t="s">
        <v>16</v>
      </c>
      <c r="F18020" s="2" t="s">
        <v>6066</v>
      </c>
      <c r="G18020" s="5">
        <v>1</v>
      </c>
      <c r="H18020" s="5">
        <v>502.05</v>
      </c>
      <c r="I18020" s="5">
        <v>502.05</v>
      </c>
      <c r="J18020" s="5">
        <v>205744.57</v>
      </c>
      <c r="K18020" s="3" t="str" cm="1">
        <f t="array" ref="K18020">_xlfn.LET(_xlpm.d,UPPER(TRIM(CLEAN(SUBSTITUTE(F18020,CHAR(160),"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21" spans="2:11" hidden="1" x14ac:dyDescent="0.25">
      <c r="B18021" s="20">
        <v>45905</v>
      </c>
      <c r="C18021" s="2" t="s">
        <v>1</v>
      </c>
      <c r="D18021" s="2" t="s">
        <v>3069</v>
      </c>
      <c r="E18021" s="2" t="s">
        <v>50</v>
      </c>
      <c r="F18021" s="2" t="s">
        <v>6067</v>
      </c>
      <c r="G18021" s="5">
        <v>1</v>
      </c>
      <c r="H18021" s="5">
        <v>2018.08</v>
      </c>
      <c r="I18021" s="5">
        <v>2018.08</v>
      </c>
      <c r="J18021" s="5">
        <v>207762.65</v>
      </c>
      <c r="K18021" s="3" t="str" cm="1">
        <f t="array" ref="K18021">_xlfn.LET(_xlpm.d,UPPER(TRIM(CLEAN(SUBSTITUTE(F18021,CHAR(160),"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22" spans="2:11" hidden="1" x14ac:dyDescent="0.25">
      <c r="B18022" s="20">
        <v>45905</v>
      </c>
      <c r="C18022" s="2" t="s">
        <v>1</v>
      </c>
      <c r="D18022" s="2" t="s">
        <v>5439</v>
      </c>
      <c r="E18022" s="2" t="s">
        <v>759</v>
      </c>
      <c r="F18022" s="2" t="s">
        <v>6084</v>
      </c>
      <c r="G18022" s="5">
        <v>1</v>
      </c>
      <c r="H18022" s="5">
        <v>443.29</v>
      </c>
      <c r="I18022" s="5">
        <v>443.29</v>
      </c>
      <c r="J18022" s="5">
        <v>208205.94</v>
      </c>
      <c r="K18022" s="3" t="str" cm="1">
        <f t="array" ref="K18022">_xlfn.LET(_xlpm.d,UPPER(TRIM(CLEAN(SUBSTITUTE(F18022,CHAR(160),"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23" spans="2:11" hidden="1" x14ac:dyDescent="0.25">
      <c r="B18023" s="20">
        <v>45906</v>
      </c>
      <c r="C18023" s="2" t="s">
        <v>1</v>
      </c>
      <c r="D18023" s="2" t="s">
        <v>3641</v>
      </c>
      <c r="E18023" s="2" t="s">
        <v>857</v>
      </c>
      <c r="F18023" s="2" t="s">
        <v>6066</v>
      </c>
      <c r="G18023" s="5">
        <v>1</v>
      </c>
      <c r="H18023" s="5">
        <v>149.05000000000001</v>
      </c>
      <c r="I18023" s="5">
        <v>149.05000000000001</v>
      </c>
      <c r="J18023" s="5">
        <v>208354.99</v>
      </c>
      <c r="K18023" s="3" t="str" cm="1">
        <f t="array" ref="K18023">_xlfn.LET(_xlpm.d,UPPER(TRIM(CLEAN(SUBSTITUTE(F18023,CHAR(160),"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24" spans="2:11" hidden="1" x14ac:dyDescent="0.25">
      <c r="B18024" s="20">
        <v>45909</v>
      </c>
      <c r="C18024" s="2" t="s">
        <v>1</v>
      </c>
      <c r="D18024" s="2" t="s">
        <v>3078</v>
      </c>
      <c r="E18024" s="2" t="s">
        <v>857</v>
      </c>
      <c r="F18024" s="2" t="s">
        <v>6066</v>
      </c>
      <c r="G18024" s="5">
        <v>1</v>
      </c>
      <c r="H18024" s="5">
        <v>366.15</v>
      </c>
      <c r="I18024" s="5">
        <v>366.15</v>
      </c>
      <c r="J18024" s="5">
        <v>208721.13999999998</v>
      </c>
      <c r="K18024" s="3" t="str" cm="1">
        <f t="array" ref="K18024">_xlfn.LET(_xlpm.d,UPPER(TRIM(CLEAN(SUBSTITUTE(F18024,CHAR(160),"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25" spans="2:11" hidden="1" x14ac:dyDescent="0.25">
      <c r="B18025" s="20">
        <v>45909</v>
      </c>
      <c r="C18025" s="2" t="s">
        <v>1</v>
      </c>
      <c r="D18025" s="2" t="s">
        <v>3079</v>
      </c>
      <c r="E18025" s="2" t="s">
        <v>50</v>
      </c>
      <c r="F18025" s="2" t="s">
        <v>6067</v>
      </c>
      <c r="G18025" s="5">
        <v>1</v>
      </c>
      <c r="H18025" s="5">
        <v>868</v>
      </c>
      <c r="I18025" s="5">
        <v>868</v>
      </c>
      <c r="J18025" s="5">
        <v>209589.13999999998</v>
      </c>
      <c r="K18025" s="3" t="str" cm="1">
        <f t="array" ref="K18025">_xlfn.LET(_xlpm.d,UPPER(TRIM(CLEAN(SUBSTITUTE(F18025,CHAR(160),"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26" spans="2:11" hidden="1" x14ac:dyDescent="0.25">
      <c r="B18026" s="20">
        <v>45910</v>
      </c>
      <c r="C18026" s="2" t="s">
        <v>1</v>
      </c>
      <c r="D18026" s="2" t="s">
        <v>5447</v>
      </c>
      <c r="E18026" s="2" t="s">
        <v>1735</v>
      </c>
      <c r="F18026" s="2" t="s">
        <v>6070</v>
      </c>
      <c r="G18026" s="5">
        <v>1</v>
      </c>
      <c r="H18026" s="5">
        <v>367.09</v>
      </c>
      <c r="I18026" s="5">
        <v>367.09</v>
      </c>
      <c r="J18026" s="5">
        <v>209956.22999999998</v>
      </c>
      <c r="K18026" s="3" t="str" cm="1">
        <f t="array" ref="K18026">_xlfn.LET(_xlpm.d,UPPER(TRIM(CLEAN(SUBSTITUTE(F18026,CHAR(160),"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27" spans="2:11" hidden="1" x14ac:dyDescent="0.25">
      <c r="B18027" s="20">
        <v>45910</v>
      </c>
      <c r="C18027" s="2" t="s">
        <v>1</v>
      </c>
      <c r="D18027" s="2" t="s">
        <v>3084</v>
      </c>
      <c r="E18027" s="2" t="s">
        <v>759</v>
      </c>
      <c r="F18027" s="2" t="s">
        <v>6084</v>
      </c>
      <c r="G18027" s="5">
        <v>1</v>
      </c>
      <c r="H18027" s="5">
        <v>556.28</v>
      </c>
      <c r="I18027" s="5">
        <v>556.28</v>
      </c>
      <c r="J18027" s="5">
        <v>210512.50999999998</v>
      </c>
      <c r="K18027" s="3" t="str" cm="1">
        <f t="array" ref="K18027">_xlfn.LET(_xlpm.d,UPPER(TRIM(CLEAN(SUBSTITUTE(F18027,CHAR(160),"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28" spans="2:11" hidden="1" x14ac:dyDescent="0.25">
      <c r="B18028" s="20">
        <v>45910</v>
      </c>
      <c r="C18028" s="2" t="s">
        <v>1</v>
      </c>
      <c r="D18028" s="2" t="s">
        <v>5448</v>
      </c>
      <c r="E18028" s="2" t="s">
        <v>3004</v>
      </c>
      <c r="F18028" s="2" t="s">
        <v>6070</v>
      </c>
      <c r="G18028" s="5">
        <v>1</v>
      </c>
      <c r="H18028" s="5">
        <v>429.3</v>
      </c>
      <c r="I18028" s="5">
        <v>429.3</v>
      </c>
      <c r="J18028" s="5">
        <v>210941.80999999997</v>
      </c>
      <c r="K18028" s="3" t="str" cm="1">
        <f t="array" ref="K18028">_xlfn.LET(_xlpm.d,UPPER(TRIM(CLEAN(SUBSTITUTE(F18028,CHAR(160),"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29" spans="2:11" hidden="1" x14ac:dyDescent="0.25">
      <c r="B18029" s="20">
        <v>45911</v>
      </c>
      <c r="C18029" s="2" t="s">
        <v>1</v>
      </c>
      <c r="D18029" s="2" t="s">
        <v>4492</v>
      </c>
      <c r="E18029" s="2" t="s">
        <v>796</v>
      </c>
      <c r="F18029" s="2" t="s">
        <v>6063</v>
      </c>
      <c r="G18029" s="5">
        <v>1</v>
      </c>
      <c r="H18029" s="5">
        <v>1137.8900000000001</v>
      </c>
      <c r="I18029" s="5">
        <v>1137.8900000000001</v>
      </c>
      <c r="J18029" s="5">
        <v>212079.69999999998</v>
      </c>
      <c r="K18029" s="3" t="str" cm="1">
        <f t="array" ref="K18029">_xlfn.LET(_xlpm.d,UPPER(TRIM(CLEAN(SUBSTITUTE(F18029,CHAR(160),"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30" spans="2:11" hidden="1" x14ac:dyDescent="0.25">
      <c r="B18030" s="20">
        <v>45911</v>
      </c>
      <c r="C18030" s="2" t="s">
        <v>1</v>
      </c>
      <c r="D18030" s="2" t="s">
        <v>5453</v>
      </c>
      <c r="E18030" s="2" t="s">
        <v>27</v>
      </c>
      <c r="F18030" s="2" t="s">
        <v>6063</v>
      </c>
      <c r="G18030" s="5">
        <v>1</v>
      </c>
      <c r="H18030" s="5">
        <v>598.5</v>
      </c>
      <c r="I18030" s="5">
        <v>598.5</v>
      </c>
      <c r="J18030" s="5">
        <v>212678.19999999998</v>
      </c>
      <c r="K18030" s="3" t="str" cm="1">
        <f t="array" ref="K18030">_xlfn.LET(_xlpm.d,UPPER(TRIM(CLEAN(SUBSTITUTE(F18030,CHAR(160),"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31" spans="2:11" hidden="1" x14ac:dyDescent="0.25">
      <c r="B18031" s="20">
        <v>45912</v>
      </c>
      <c r="C18031" s="2" t="s">
        <v>1</v>
      </c>
      <c r="D18031" s="2" t="s">
        <v>4609</v>
      </c>
      <c r="E18031" s="2" t="s">
        <v>4610</v>
      </c>
      <c r="F18031" s="2" t="s">
        <v>6063</v>
      </c>
      <c r="G18031" s="5">
        <v>1</v>
      </c>
      <c r="H18031" s="5">
        <v>169.63</v>
      </c>
      <c r="I18031" s="5">
        <v>169.63</v>
      </c>
      <c r="J18031" s="5">
        <v>212847.83</v>
      </c>
      <c r="K18031" s="3" t="str" cm="1">
        <f t="array" ref="K18031">_xlfn.LET(_xlpm.d,UPPER(TRIM(CLEAN(SUBSTITUTE(F18031,CHAR(160),"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32" spans="2:11" hidden="1" x14ac:dyDescent="0.25">
      <c r="B18032" s="20">
        <v>45912</v>
      </c>
      <c r="C18032" s="2" t="s">
        <v>1</v>
      </c>
      <c r="D18032" s="2" t="s">
        <v>834</v>
      </c>
      <c r="E18032" s="2" t="s">
        <v>835</v>
      </c>
      <c r="F18032" s="2" t="s">
        <v>6063</v>
      </c>
      <c r="G18032" s="5">
        <v>1</v>
      </c>
      <c r="H18032" s="5">
        <v>23.75</v>
      </c>
      <c r="I18032" s="5">
        <v>23.75</v>
      </c>
      <c r="J18032" s="5">
        <v>212871.58</v>
      </c>
      <c r="K18032" s="3" t="str" cm="1">
        <f t="array" ref="K18032">_xlfn.LET(_xlpm.d,UPPER(TRIM(CLEAN(SUBSTITUTE(F18032,CHAR(160),"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33" spans="2:11" hidden="1" x14ac:dyDescent="0.25">
      <c r="B18033" s="20">
        <v>45912</v>
      </c>
      <c r="C18033" s="2" t="s">
        <v>1</v>
      </c>
      <c r="D18033" s="2" t="s">
        <v>2549</v>
      </c>
      <c r="E18033" s="2" t="s">
        <v>835</v>
      </c>
      <c r="F18033" s="2" t="s">
        <v>6063</v>
      </c>
      <c r="G18033" s="5">
        <v>1</v>
      </c>
      <c r="H18033" s="5">
        <v>674.59</v>
      </c>
      <c r="I18033" s="5">
        <v>674.59</v>
      </c>
      <c r="J18033" s="5">
        <v>213546.16999999998</v>
      </c>
      <c r="K18033" s="3" t="str" cm="1">
        <f t="array" ref="K18033">_xlfn.LET(_xlpm.d,UPPER(TRIM(CLEAN(SUBSTITUTE(F18033,CHAR(160),"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34" spans="2:11" hidden="1" x14ac:dyDescent="0.25">
      <c r="B18034" s="20">
        <v>45915</v>
      </c>
      <c r="C18034" s="2" t="s">
        <v>1</v>
      </c>
      <c r="D18034" s="2" t="s">
        <v>2062</v>
      </c>
      <c r="E18034" s="2" t="s">
        <v>1924</v>
      </c>
      <c r="F18034" s="2" t="s">
        <v>6067</v>
      </c>
      <c r="G18034" s="5">
        <v>1</v>
      </c>
      <c r="H18034" s="5">
        <v>257.48</v>
      </c>
      <c r="I18034" s="5">
        <v>257.48</v>
      </c>
      <c r="J18034" s="5">
        <v>213803.65</v>
      </c>
      <c r="K18034" s="3" t="str" cm="1">
        <f t="array" ref="K18034">_xlfn.LET(_xlpm.d,UPPER(TRIM(CLEAN(SUBSTITUTE(F18034,CHAR(160),"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35" spans="2:11" hidden="1" x14ac:dyDescent="0.25">
      <c r="B18035" s="20">
        <v>45916</v>
      </c>
      <c r="C18035" s="2" t="s">
        <v>1</v>
      </c>
      <c r="D18035" s="2" t="s">
        <v>5466</v>
      </c>
      <c r="E18035" s="2" t="s">
        <v>50</v>
      </c>
      <c r="F18035" s="2" t="s">
        <v>6067</v>
      </c>
      <c r="G18035" s="5">
        <v>1</v>
      </c>
      <c r="H18035" s="5">
        <v>1260</v>
      </c>
      <c r="I18035" s="5">
        <v>1260</v>
      </c>
      <c r="J18035" s="5">
        <v>215063.65</v>
      </c>
      <c r="K18035" s="3" t="str" cm="1">
        <f t="array" ref="K18035">_xlfn.LET(_xlpm.d,UPPER(TRIM(CLEAN(SUBSTITUTE(F18035,CHAR(160),"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36" spans="2:11" hidden="1" x14ac:dyDescent="0.25">
      <c r="B18036" s="20">
        <v>45916</v>
      </c>
      <c r="C18036" s="2" t="s">
        <v>1</v>
      </c>
      <c r="D18036" s="2" t="s">
        <v>5467</v>
      </c>
      <c r="E18036" s="2" t="s">
        <v>1735</v>
      </c>
      <c r="F18036" s="2" t="s">
        <v>6070</v>
      </c>
      <c r="G18036" s="5">
        <v>1</v>
      </c>
      <c r="H18036" s="5">
        <v>611.82000000000005</v>
      </c>
      <c r="I18036" s="5">
        <v>611.82000000000005</v>
      </c>
      <c r="J18036" s="5">
        <v>215675.47</v>
      </c>
      <c r="K18036" s="3" t="str" cm="1">
        <f t="array" ref="K18036">_xlfn.LET(_xlpm.d,UPPER(TRIM(CLEAN(SUBSTITUTE(F18036,CHAR(160),"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37" spans="2:11" hidden="1" x14ac:dyDescent="0.25">
      <c r="B18037" s="20">
        <v>45918</v>
      </c>
      <c r="C18037" s="2" t="s">
        <v>1</v>
      </c>
      <c r="D18037" s="2" t="s">
        <v>5487</v>
      </c>
      <c r="E18037" s="2" t="s">
        <v>16</v>
      </c>
      <c r="F18037" s="2" t="s">
        <v>6066</v>
      </c>
      <c r="G18037" s="5">
        <v>1</v>
      </c>
      <c r="H18037" s="5">
        <v>402</v>
      </c>
      <c r="I18037" s="5">
        <v>402</v>
      </c>
      <c r="J18037" s="5">
        <v>216077.47</v>
      </c>
      <c r="K18037" s="3" t="str" cm="1">
        <f t="array" ref="K18037">_xlfn.LET(_xlpm.d,UPPER(TRIM(CLEAN(SUBSTITUTE(F18037,CHAR(160),"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38" spans="2:11" hidden="1" x14ac:dyDescent="0.25">
      <c r="B18038" s="20">
        <v>45918</v>
      </c>
      <c r="C18038" s="2" t="s">
        <v>1</v>
      </c>
      <c r="D18038" s="2" t="s">
        <v>2068</v>
      </c>
      <c r="E18038" s="2" t="s">
        <v>16</v>
      </c>
      <c r="F18038" s="2" t="s">
        <v>6086</v>
      </c>
      <c r="G18038" s="5">
        <v>1</v>
      </c>
      <c r="H18038" s="5">
        <v>131.04</v>
      </c>
      <c r="I18038" s="5">
        <v>131.04</v>
      </c>
      <c r="J18038" s="5">
        <v>216208.51</v>
      </c>
      <c r="K18038" s="3" t="str" cm="1">
        <f t="array" ref="K18038">_xlfn.LET(_xlpm.d,UPPER(TRIM(CLEAN(SUBSTITUTE(F18038,CHAR(160),"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39" spans="2:11" hidden="1" x14ac:dyDescent="0.25">
      <c r="B18039" s="20">
        <v>45919</v>
      </c>
      <c r="C18039" s="2" t="s">
        <v>1</v>
      </c>
      <c r="D18039" s="2" t="s">
        <v>5488</v>
      </c>
      <c r="E18039" s="2" t="s">
        <v>759</v>
      </c>
      <c r="F18039" s="2" t="s">
        <v>6087</v>
      </c>
      <c r="G18039" s="5">
        <v>1</v>
      </c>
      <c r="H18039" s="5">
        <v>358.95</v>
      </c>
      <c r="I18039" s="5">
        <v>358.95</v>
      </c>
      <c r="J18039" s="5">
        <v>216567.46000000002</v>
      </c>
      <c r="K18039" s="3" t="str" cm="1">
        <f t="array" ref="K18039">_xlfn.LET(_xlpm.d,UPPER(TRIM(CLEAN(SUBSTITUTE(F18039,CHAR(160),"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40" spans="2:11" hidden="1" x14ac:dyDescent="0.25">
      <c r="B18040" s="20">
        <v>45919</v>
      </c>
      <c r="C18040" s="2" t="s">
        <v>1</v>
      </c>
      <c r="D18040" s="2" t="s">
        <v>3124</v>
      </c>
      <c r="E18040" s="2" t="s">
        <v>857</v>
      </c>
      <c r="F18040" s="2" t="s">
        <v>6066</v>
      </c>
      <c r="G18040" s="5">
        <v>1</v>
      </c>
      <c r="H18040" s="5">
        <v>149.05000000000001</v>
      </c>
      <c r="I18040" s="5">
        <v>149.05000000000001</v>
      </c>
      <c r="J18040" s="5">
        <v>216716.51</v>
      </c>
      <c r="K18040" s="3" t="str" cm="1">
        <f t="array" ref="K18040">_xlfn.LET(_xlpm.d,UPPER(TRIM(CLEAN(SUBSTITUTE(F18040,CHAR(160),"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41" spans="2:11" hidden="1" x14ac:dyDescent="0.25">
      <c r="B18041" s="20">
        <v>45919</v>
      </c>
      <c r="C18041" s="2" t="s">
        <v>1</v>
      </c>
      <c r="D18041" s="2" t="s">
        <v>841</v>
      </c>
      <c r="E18041" s="2" t="s">
        <v>64</v>
      </c>
      <c r="F18041" s="2" t="s">
        <v>6063</v>
      </c>
      <c r="G18041" s="5">
        <v>1</v>
      </c>
      <c r="H18041" s="5">
        <v>425.86</v>
      </c>
      <c r="I18041" s="5">
        <v>425.86</v>
      </c>
      <c r="J18041" s="5">
        <v>217142.37</v>
      </c>
      <c r="K18041" s="3" t="str" cm="1">
        <f t="array" ref="K18041">_xlfn.LET(_xlpm.d,UPPER(TRIM(CLEAN(SUBSTITUTE(F18041,CHAR(160),"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42" spans="2:11" hidden="1" x14ac:dyDescent="0.25">
      <c r="B18042" s="20">
        <v>45919</v>
      </c>
      <c r="C18042" s="2" t="s">
        <v>1</v>
      </c>
      <c r="D18042" s="2" t="s">
        <v>3612</v>
      </c>
      <c r="E18042" s="2" t="s">
        <v>835</v>
      </c>
      <c r="F18042" s="2" t="s">
        <v>6063</v>
      </c>
      <c r="G18042" s="5">
        <v>1</v>
      </c>
      <c r="H18042" s="5">
        <v>492.76</v>
      </c>
      <c r="I18042" s="5">
        <v>492.76</v>
      </c>
      <c r="J18042" s="5">
        <v>217635.13</v>
      </c>
      <c r="K18042" s="3" t="str" cm="1">
        <f t="array" ref="K18042">_xlfn.LET(_xlpm.d,UPPER(TRIM(CLEAN(SUBSTITUTE(F18042,CHAR(160),"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43" spans="2:11" hidden="1" x14ac:dyDescent="0.25">
      <c r="B18043" s="20">
        <v>45920</v>
      </c>
      <c r="C18043" s="2" t="s">
        <v>1</v>
      </c>
      <c r="D18043" s="2" t="s">
        <v>4611</v>
      </c>
      <c r="E18043" s="2" t="s">
        <v>796</v>
      </c>
      <c r="F18043" s="2" t="s">
        <v>6063</v>
      </c>
      <c r="G18043" s="5">
        <v>1</v>
      </c>
      <c r="H18043" s="5">
        <v>742.14</v>
      </c>
      <c r="I18043" s="5">
        <v>742.14</v>
      </c>
      <c r="J18043" s="5">
        <v>218377.27000000002</v>
      </c>
      <c r="K18043" s="3" t="str" cm="1">
        <f t="array" ref="K18043">_xlfn.LET(_xlpm.d,UPPER(TRIM(CLEAN(SUBSTITUTE(F18043,CHAR(160),"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44" spans="2:11" hidden="1" x14ac:dyDescent="0.25">
      <c r="B18044" s="20">
        <v>45923</v>
      </c>
      <c r="C18044" s="2" t="s">
        <v>1</v>
      </c>
      <c r="D18044" s="2" t="s">
        <v>3133</v>
      </c>
      <c r="E18044" s="2" t="s">
        <v>50</v>
      </c>
      <c r="F18044" s="2" t="s">
        <v>6076</v>
      </c>
      <c r="G18044" s="5">
        <v>1</v>
      </c>
      <c r="H18044" s="5">
        <v>1680</v>
      </c>
      <c r="I18044" s="5">
        <v>1680</v>
      </c>
      <c r="J18044" s="5">
        <v>220057.27000000002</v>
      </c>
      <c r="K18044" s="3" t="str" cm="1">
        <f t="array" ref="K18044">_xlfn.LET(_xlpm.d,UPPER(TRIM(CLEAN(SUBSTITUTE(F18044,CHAR(160),"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45" spans="2:11" hidden="1" x14ac:dyDescent="0.25">
      <c r="B18045" s="20">
        <v>45923</v>
      </c>
      <c r="C18045" s="2" t="s">
        <v>1</v>
      </c>
      <c r="D18045" s="2" t="s">
        <v>2079</v>
      </c>
      <c r="E18045" s="2" t="s">
        <v>61</v>
      </c>
      <c r="F18045" s="2" t="s">
        <v>6067</v>
      </c>
      <c r="G18045" s="5">
        <v>1</v>
      </c>
      <c r="H18045" s="5">
        <v>208.46</v>
      </c>
      <c r="I18045" s="5">
        <v>208.46</v>
      </c>
      <c r="J18045" s="5">
        <v>220265.73</v>
      </c>
      <c r="K18045" s="3" t="str" cm="1">
        <f t="array" ref="K18045">_xlfn.LET(_xlpm.d,UPPER(TRIM(CLEAN(SUBSTITUTE(F18045,CHAR(160),"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46" spans="2:11" hidden="1" x14ac:dyDescent="0.25">
      <c r="B18046" s="20">
        <v>45923</v>
      </c>
      <c r="C18046" s="2" t="s">
        <v>1</v>
      </c>
      <c r="D18046" s="2" t="s">
        <v>5493</v>
      </c>
      <c r="E18046" s="2" t="s">
        <v>1735</v>
      </c>
      <c r="F18046" s="2" t="s">
        <v>6070</v>
      </c>
      <c r="G18046" s="5">
        <v>1</v>
      </c>
      <c r="H18046" s="5">
        <v>367.2</v>
      </c>
      <c r="I18046" s="5">
        <v>367.2</v>
      </c>
      <c r="J18046" s="5">
        <v>220632.93000000002</v>
      </c>
      <c r="K18046" s="3" t="str" cm="1">
        <f t="array" ref="K18046">_xlfn.LET(_xlpm.d,UPPER(TRIM(CLEAN(SUBSTITUTE(F18046,CHAR(160),"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47" spans="2:11" hidden="1" x14ac:dyDescent="0.25">
      <c r="B18047" s="20">
        <v>45924</v>
      </c>
      <c r="C18047" s="2" t="s">
        <v>1</v>
      </c>
      <c r="D18047" s="2" t="s">
        <v>4669</v>
      </c>
      <c r="E18047" s="2" t="s">
        <v>857</v>
      </c>
      <c r="F18047" s="2" t="s">
        <v>6081</v>
      </c>
      <c r="G18047" s="5">
        <v>1</v>
      </c>
      <c r="H18047" s="5">
        <v>280</v>
      </c>
      <c r="I18047" s="5">
        <v>280</v>
      </c>
      <c r="J18047" s="5">
        <v>220912.93000000002</v>
      </c>
      <c r="K18047" s="3" t="str" cm="1">
        <f t="array" ref="K18047">_xlfn.LET(_xlpm.d,UPPER(TRIM(CLEAN(SUBSTITUTE(F18047,CHAR(160),"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48" spans="2:11" hidden="1" x14ac:dyDescent="0.25">
      <c r="B18048" s="20">
        <v>45926</v>
      </c>
      <c r="C18048" s="2" t="s">
        <v>1</v>
      </c>
      <c r="D18048" s="2" t="s">
        <v>3147</v>
      </c>
      <c r="E18048" s="2" t="s">
        <v>759</v>
      </c>
      <c r="F18048" s="2" t="s">
        <v>6084</v>
      </c>
      <c r="G18048" s="5">
        <v>1</v>
      </c>
      <c r="H18048" s="5">
        <v>454.82</v>
      </c>
      <c r="I18048" s="5">
        <v>454.82</v>
      </c>
      <c r="J18048" s="5">
        <v>221367.75000000003</v>
      </c>
      <c r="K18048" s="3" t="str" cm="1">
        <f t="array" ref="K18048">_xlfn.LET(_xlpm.d,UPPER(TRIM(CLEAN(SUBSTITUTE(F18048,CHAR(160),"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49" spans="2:11" hidden="1" x14ac:dyDescent="0.25">
      <c r="B18049" s="20">
        <v>45929</v>
      </c>
      <c r="C18049" s="2" t="s">
        <v>1</v>
      </c>
      <c r="D18049" s="2" t="s">
        <v>4881</v>
      </c>
      <c r="E18049" s="2" t="s">
        <v>4882</v>
      </c>
      <c r="F18049" s="2" t="s">
        <v>6073</v>
      </c>
      <c r="G18049" s="5">
        <v>1</v>
      </c>
      <c r="H18049" s="5">
        <v>442.61</v>
      </c>
      <c r="I18049" s="5">
        <v>442.61</v>
      </c>
      <c r="J18049" s="5">
        <v>221810.36000000002</v>
      </c>
      <c r="K18049" s="3" t="str" cm="1">
        <f t="array" ref="K18049">_xlfn.LET(_xlpm.d,UPPER(TRIM(CLEAN(SUBSTITUTE(F18049,CHAR(160),"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50" spans="2:11" hidden="1" x14ac:dyDescent="0.25">
      <c r="B18050" s="20">
        <v>45930</v>
      </c>
      <c r="C18050" s="2" t="s">
        <v>1</v>
      </c>
      <c r="D18050" s="2" t="s">
        <v>5506</v>
      </c>
      <c r="E18050" s="2" t="s">
        <v>50</v>
      </c>
      <c r="F18050" s="2" t="s">
        <v>6067</v>
      </c>
      <c r="G18050" s="5">
        <v>1</v>
      </c>
      <c r="H18050" s="5">
        <v>840</v>
      </c>
      <c r="I18050" s="5">
        <v>840</v>
      </c>
      <c r="J18050" s="5">
        <v>222650.36000000002</v>
      </c>
      <c r="K18050" s="3" t="str" cm="1">
        <f t="array" ref="K18050">_xlfn.LET(_xlpm.d,UPPER(TRIM(CLEAN(SUBSTITUTE(F18050,CHAR(160),"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51" spans="2:11" hidden="1" x14ac:dyDescent="0.25">
      <c r="B18051" s="20">
        <v>45930</v>
      </c>
      <c r="C18051" s="2" t="s">
        <v>1</v>
      </c>
      <c r="D18051" s="2" t="s">
        <v>2466</v>
      </c>
      <c r="E18051" s="2" t="s">
        <v>835</v>
      </c>
      <c r="F18051" s="2" t="s">
        <v>6063</v>
      </c>
      <c r="G18051" s="5">
        <v>1</v>
      </c>
      <c r="H18051" s="5">
        <v>159.03</v>
      </c>
      <c r="I18051" s="5">
        <v>159.03</v>
      </c>
      <c r="J18051" s="5">
        <v>222809.39</v>
      </c>
      <c r="K18051" s="3" t="str" cm="1">
        <f t="array" ref="K18051">_xlfn.LET(_xlpm.d,UPPER(TRIM(CLEAN(SUBSTITUTE(F18051,CHAR(160),"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52" spans="2:11" hidden="1" x14ac:dyDescent="0.25">
      <c r="B18052" s="20">
        <v>45930</v>
      </c>
      <c r="C18052" s="2" t="s">
        <v>1</v>
      </c>
      <c r="D18052" s="2" t="s">
        <v>3159</v>
      </c>
      <c r="E18052" s="2" t="s">
        <v>64</v>
      </c>
      <c r="F18052" s="2" t="s">
        <v>6063</v>
      </c>
      <c r="G18052" s="5">
        <v>1</v>
      </c>
      <c r="H18052" s="5">
        <v>807.42</v>
      </c>
      <c r="I18052" s="5">
        <v>807.42</v>
      </c>
      <c r="J18052" s="5">
        <v>223616.81000000003</v>
      </c>
      <c r="K18052" s="3" t="str" cm="1">
        <f t="array" ref="K18052">_xlfn.LET(_xlpm.d,UPPER(TRIM(CLEAN(SUBSTITUTE(F18052,CHAR(160),"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53" spans="2:11" hidden="1" x14ac:dyDescent="0.25">
      <c r="B18053" s="20">
        <v>45930</v>
      </c>
      <c r="C18053" s="2" t="s">
        <v>1</v>
      </c>
      <c r="D18053" s="2" t="s">
        <v>3160</v>
      </c>
      <c r="E18053" s="2" t="s">
        <v>835</v>
      </c>
      <c r="F18053" s="2" t="s">
        <v>6063</v>
      </c>
      <c r="G18053" s="5">
        <v>1</v>
      </c>
      <c r="H18053" s="5">
        <v>753.69</v>
      </c>
      <c r="I18053" s="5">
        <v>753.69</v>
      </c>
      <c r="J18053" s="5">
        <v>224370.50000000003</v>
      </c>
      <c r="K18053" s="3" t="str" cm="1">
        <f t="array" ref="K18053">_xlfn.LET(_xlpm.d,UPPER(TRIM(CLEAN(SUBSTITUTE(F18053,CHAR(160),"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54" spans="2:11" hidden="1" x14ac:dyDescent="0.25">
      <c r="B18054" s="20">
        <v>45931</v>
      </c>
      <c r="C18054" s="2" t="s">
        <v>1</v>
      </c>
      <c r="D18054" s="2" t="s">
        <v>5508</v>
      </c>
      <c r="E18054" s="2" t="s">
        <v>1735</v>
      </c>
      <c r="F18054" s="2" t="s">
        <v>6070</v>
      </c>
      <c r="G18054" s="5">
        <v>1</v>
      </c>
      <c r="H18054" s="5">
        <v>504.75</v>
      </c>
      <c r="I18054" s="5">
        <v>504.75</v>
      </c>
      <c r="J18054" s="5">
        <v>224875.25000000003</v>
      </c>
      <c r="K18054" s="3" t="str" cm="1">
        <f t="array" ref="K18054">_xlfn.LET(_xlpm.d,UPPER(TRIM(CLEAN(SUBSTITUTE(F18054,CHAR(160),"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55" spans="2:11" hidden="1" x14ac:dyDescent="0.25">
      <c r="B18055" s="20">
        <v>45931</v>
      </c>
      <c r="C18055" s="2" t="s">
        <v>1</v>
      </c>
      <c r="D18055" s="2" t="s">
        <v>5510</v>
      </c>
      <c r="E18055" s="2" t="s">
        <v>61</v>
      </c>
      <c r="F18055" s="2" t="s">
        <v>6066</v>
      </c>
      <c r="G18055" s="5">
        <v>1</v>
      </c>
      <c r="H18055" s="5">
        <v>156</v>
      </c>
      <c r="I18055" s="5">
        <v>156</v>
      </c>
      <c r="J18055" s="5">
        <v>225031.25000000003</v>
      </c>
      <c r="K18055" s="3" t="str" cm="1">
        <f t="array" ref="K18055">_xlfn.LET(_xlpm.d,UPPER(TRIM(CLEAN(SUBSTITUTE(F18055,CHAR(160),"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56" spans="2:11" hidden="1" x14ac:dyDescent="0.25">
      <c r="B18056" s="20">
        <v>45931</v>
      </c>
      <c r="C18056" s="2" t="s">
        <v>1</v>
      </c>
      <c r="D18056" s="2" t="s">
        <v>2099</v>
      </c>
      <c r="E18056" s="2" t="s">
        <v>61</v>
      </c>
      <c r="F18056" s="2" t="s">
        <v>6067</v>
      </c>
      <c r="G18056" s="5">
        <v>1</v>
      </c>
      <c r="H18056" s="5">
        <v>443.42</v>
      </c>
      <c r="I18056" s="5">
        <v>443.42</v>
      </c>
      <c r="J18056" s="5">
        <v>225474.67000000004</v>
      </c>
      <c r="K18056" s="3" t="str" cm="1">
        <f t="array" ref="K18056">_xlfn.LET(_xlpm.d,UPPER(TRIM(CLEAN(SUBSTITUTE(F18056,CHAR(160),"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57" spans="2:11" hidden="1" x14ac:dyDescent="0.25">
      <c r="B18057" s="20">
        <v>45931</v>
      </c>
      <c r="C18057" s="2" t="s">
        <v>1</v>
      </c>
      <c r="D18057" s="2" t="s">
        <v>3165</v>
      </c>
      <c r="E18057" s="2" t="s">
        <v>759</v>
      </c>
      <c r="F18057" s="2" t="s">
        <v>6068</v>
      </c>
      <c r="G18057" s="5">
        <v>1</v>
      </c>
      <c r="H18057" s="5">
        <v>562.23</v>
      </c>
      <c r="I18057" s="5">
        <v>562.23</v>
      </c>
      <c r="J18057" s="5">
        <v>226036.90000000005</v>
      </c>
      <c r="K18057" s="3" t="str" cm="1">
        <f t="array" ref="K18057">_xlfn.LET(_xlpm.d,UPPER(TRIM(CLEAN(SUBSTITUTE(F18057,CHAR(160),"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58" spans="2:11" hidden="1" x14ac:dyDescent="0.25">
      <c r="B18058" s="20">
        <v>45931</v>
      </c>
      <c r="C18058" s="2" t="s">
        <v>1</v>
      </c>
      <c r="D18058" s="2" t="s">
        <v>4612</v>
      </c>
      <c r="E18058" s="2" t="s">
        <v>2031</v>
      </c>
      <c r="F18058" s="2" t="s">
        <v>6063</v>
      </c>
      <c r="G18058" s="5">
        <v>1</v>
      </c>
      <c r="H18058" s="5">
        <v>1484.28</v>
      </c>
      <c r="I18058" s="5">
        <v>1484.28</v>
      </c>
      <c r="J18058" s="5">
        <v>227521.18000000005</v>
      </c>
      <c r="K18058" s="3" t="str" cm="1">
        <f t="array" ref="K18058">_xlfn.LET(_xlpm.d,UPPER(TRIM(CLEAN(SUBSTITUTE(F18058,CHAR(160),"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59" spans="2:11" hidden="1" x14ac:dyDescent="0.25">
      <c r="B18059" s="20">
        <v>45931</v>
      </c>
      <c r="C18059" s="2" t="s">
        <v>1</v>
      </c>
      <c r="D18059" s="2" t="s">
        <v>4795</v>
      </c>
      <c r="E18059" s="2" t="s">
        <v>64</v>
      </c>
      <c r="F18059" s="2" t="s">
        <v>6063</v>
      </c>
      <c r="G18059" s="5">
        <v>1</v>
      </c>
      <c r="H18059" s="5">
        <v>41.78</v>
      </c>
      <c r="I18059" s="5">
        <v>41.78</v>
      </c>
      <c r="J18059" s="5">
        <v>227562.96000000005</v>
      </c>
      <c r="K18059" s="3" t="str" cm="1">
        <f t="array" ref="K18059">_xlfn.LET(_xlpm.d,UPPER(TRIM(CLEAN(SUBSTITUTE(F18059,CHAR(160),"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60" spans="2:11" hidden="1" x14ac:dyDescent="0.25">
      <c r="B18060" s="20">
        <v>45932</v>
      </c>
      <c r="C18060" s="2" t="s">
        <v>1</v>
      </c>
      <c r="D18060" s="2" t="s">
        <v>5512</v>
      </c>
      <c r="E18060" s="2" t="s">
        <v>1735</v>
      </c>
      <c r="F18060" s="2" t="s">
        <v>6070</v>
      </c>
      <c r="G18060" s="5">
        <v>1</v>
      </c>
      <c r="H18060" s="5">
        <v>275.31</v>
      </c>
      <c r="I18060" s="5">
        <v>275.31</v>
      </c>
      <c r="J18060" s="5">
        <v>227838.27000000005</v>
      </c>
      <c r="K18060" s="3" t="str" cm="1">
        <f t="array" ref="K18060">_xlfn.LET(_xlpm.d,UPPER(TRIM(CLEAN(SUBSTITUTE(F18060,CHAR(160),"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61" spans="2:11" hidden="1" x14ac:dyDescent="0.25">
      <c r="B18061" s="20">
        <v>45932</v>
      </c>
      <c r="C18061" s="2" t="s">
        <v>1</v>
      </c>
      <c r="D18061" s="2" t="s">
        <v>3167</v>
      </c>
      <c r="E18061" s="2" t="s">
        <v>16</v>
      </c>
      <c r="F18061" s="2" t="s">
        <v>6063</v>
      </c>
      <c r="G18061" s="5">
        <v>1</v>
      </c>
      <c r="H18061" s="5">
        <v>1333.78</v>
      </c>
      <c r="I18061" s="5">
        <v>1333.78</v>
      </c>
      <c r="J18061" s="5">
        <v>229172.05000000005</v>
      </c>
      <c r="K18061" s="3" t="str" cm="1">
        <f t="array" ref="K18061">_xlfn.LET(_xlpm.d,UPPER(TRIM(CLEAN(SUBSTITUTE(F18061,CHAR(160),"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62" spans="2:11" hidden="1" x14ac:dyDescent="0.25">
      <c r="B18062" s="20">
        <v>45932</v>
      </c>
      <c r="C18062" s="2" t="s">
        <v>1</v>
      </c>
      <c r="D18062" s="2" t="s">
        <v>5513</v>
      </c>
      <c r="E18062" s="2" t="s">
        <v>16</v>
      </c>
      <c r="F18062" s="2" t="s">
        <v>6088</v>
      </c>
      <c r="G18062" s="5">
        <v>1</v>
      </c>
      <c r="H18062" s="5">
        <v>2663.25</v>
      </c>
      <c r="I18062" s="5">
        <v>2663.25</v>
      </c>
      <c r="J18062" s="5">
        <v>231835.30000000005</v>
      </c>
      <c r="K18062" s="3" t="str" cm="1">
        <f t="array" ref="K18062">_xlfn.LET(_xlpm.d,UPPER(TRIM(CLEAN(SUBSTITUTE(F18062,CHAR(160),"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63" spans="2:11" hidden="1" x14ac:dyDescent="0.25">
      <c r="B18063" s="20">
        <v>45933</v>
      </c>
      <c r="C18063" s="2" t="s">
        <v>1</v>
      </c>
      <c r="D18063" s="2" t="s">
        <v>4277</v>
      </c>
      <c r="E18063" s="2" t="s">
        <v>50</v>
      </c>
      <c r="F18063" s="2" t="s">
        <v>6067</v>
      </c>
      <c r="G18063" s="5">
        <v>1</v>
      </c>
      <c r="H18063" s="5">
        <v>427</v>
      </c>
      <c r="I18063" s="5">
        <v>427</v>
      </c>
      <c r="J18063" s="5">
        <v>232262.30000000005</v>
      </c>
      <c r="K18063" s="3" t="str" cm="1">
        <f t="array" ref="K18063">_xlfn.LET(_xlpm.d,UPPER(TRIM(CLEAN(SUBSTITUTE(F18063,CHAR(160),"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64" spans="2:11" hidden="1" x14ac:dyDescent="0.25">
      <c r="B18064" s="20">
        <v>45937</v>
      </c>
      <c r="C18064" s="2" t="s">
        <v>1</v>
      </c>
      <c r="D18064" s="2" t="s">
        <v>2117</v>
      </c>
      <c r="E18064" s="2" t="s">
        <v>61</v>
      </c>
      <c r="F18064" s="2" t="s">
        <v>6089</v>
      </c>
      <c r="G18064" s="5">
        <v>1</v>
      </c>
      <c r="H18064" s="5">
        <v>96.55</v>
      </c>
      <c r="I18064" s="5">
        <v>96.55</v>
      </c>
      <c r="J18064" s="5">
        <v>232358.85000000003</v>
      </c>
      <c r="K18064" s="3" t="str" cm="1">
        <f t="array" ref="K18064">_xlfn.LET(_xlpm.d,UPPER(TRIM(CLEAN(SUBSTITUTE(F18064,CHAR(160),"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65" spans="2:11" hidden="1" x14ac:dyDescent="0.25">
      <c r="B18065" s="20">
        <v>45937</v>
      </c>
      <c r="C18065" s="2" t="s">
        <v>1</v>
      </c>
      <c r="D18065" s="2" t="s">
        <v>4670</v>
      </c>
      <c r="E18065" s="2" t="s">
        <v>964</v>
      </c>
      <c r="F18065" s="2" t="s">
        <v>6066</v>
      </c>
      <c r="G18065" s="5">
        <v>1</v>
      </c>
      <c r="H18065" s="5">
        <v>136.47</v>
      </c>
      <c r="I18065" s="5">
        <v>136.47</v>
      </c>
      <c r="J18065" s="5">
        <v>232495.32000000004</v>
      </c>
      <c r="K18065" s="3" t="str" cm="1">
        <f t="array" ref="K18065">_xlfn.LET(_xlpm.d,UPPER(TRIM(CLEAN(SUBSTITUTE(F18065,CHAR(160),"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66" spans="2:11" hidden="1" x14ac:dyDescent="0.25">
      <c r="B18066" s="20">
        <v>45937</v>
      </c>
      <c r="C18066" s="2" t="s">
        <v>1</v>
      </c>
      <c r="D18066" s="2" t="s">
        <v>4504</v>
      </c>
      <c r="E18066" s="2" t="s">
        <v>27</v>
      </c>
      <c r="F18066" s="2" t="s">
        <v>6063</v>
      </c>
      <c r="G18066" s="5">
        <v>1</v>
      </c>
      <c r="H18066" s="5">
        <v>875.29</v>
      </c>
      <c r="I18066" s="5">
        <v>875.29</v>
      </c>
      <c r="J18066" s="5">
        <v>233370.61000000004</v>
      </c>
      <c r="K18066" s="3" t="str" cm="1">
        <f t="array" ref="K18066">_xlfn.LET(_xlpm.d,UPPER(TRIM(CLEAN(SUBSTITUTE(F18066,CHAR(160),"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67" spans="2:11" hidden="1" x14ac:dyDescent="0.25">
      <c r="B18067" s="20">
        <v>45938</v>
      </c>
      <c r="C18067" s="2" t="s">
        <v>1</v>
      </c>
      <c r="D18067" s="2" t="s">
        <v>5522</v>
      </c>
      <c r="E18067" s="2" t="s">
        <v>759</v>
      </c>
      <c r="F18067" s="2" t="s">
        <v>6068</v>
      </c>
      <c r="G18067" s="5">
        <v>1</v>
      </c>
      <c r="H18067" s="5">
        <v>424.15</v>
      </c>
      <c r="I18067" s="5">
        <v>424.15</v>
      </c>
      <c r="J18067" s="5">
        <v>233794.76000000004</v>
      </c>
      <c r="K18067" s="3" t="str" cm="1">
        <f t="array" ref="K18067">_xlfn.LET(_xlpm.d,UPPER(TRIM(CLEAN(SUBSTITUTE(F18067,CHAR(160),"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68" spans="2:11" hidden="1" x14ac:dyDescent="0.25">
      <c r="B18068" s="20">
        <v>45939</v>
      </c>
      <c r="C18068" s="2" t="s">
        <v>1</v>
      </c>
      <c r="D18068" s="2" t="s">
        <v>2471</v>
      </c>
      <c r="E18068" s="2" t="s">
        <v>835</v>
      </c>
      <c r="F18068" s="2" t="s">
        <v>6063</v>
      </c>
      <c r="G18068" s="5">
        <v>1</v>
      </c>
      <c r="H18068" s="5">
        <v>96.42</v>
      </c>
      <c r="I18068" s="5">
        <v>96.42</v>
      </c>
      <c r="J18068" s="5">
        <v>233891.18000000005</v>
      </c>
      <c r="K18068" s="3" t="str" cm="1">
        <f t="array" ref="K18068">_xlfn.LET(_xlpm.d,UPPER(TRIM(CLEAN(SUBSTITUTE(F18068,CHAR(160),"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69" spans="2:11" hidden="1" x14ac:dyDescent="0.25">
      <c r="B18069" s="20">
        <v>45940</v>
      </c>
      <c r="C18069" s="2" t="s">
        <v>1</v>
      </c>
      <c r="D18069" s="2" t="s">
        <v>5528</v>
      </c>
      <c r="E18069" s="2" t="s">
        <v>50</v>
      </c>
      <c r="F18069" s="2" t="s">
        <v>6067</v>
      </c>
      <c r="G18069" s="5">
        <v>1</v>
      </c>
      <c r="H18069" s="5">
        <v>1050</v>
      </c>
      <c r="I18069" s="5">
        <v>1050</v>
      </c>
      <c r="J18069" s="5">
        <v>234941.18000000005</v>
      </c>
      <c r="K18069" s="3" t="str" cm="1">
        <f t="array" ref="K18069">_xlfn.LET(_xlpm.d,UPPER(TRIM(CLEAN(SUBSTITUTE(F18069,CHAR(160),"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70" spans="2:11" hidden="1" x14ac:dyDescent="0.25">
      <c r="B18070" s="20">
        <v>45940</v>
      </c>
      <c r="C18070" s="2" t="s">
        <v>1</v>
      </c>
      <c r="D18070" s="2" t="s">
        <v>3707</v>
      </c>
      <c r="E18070" s="2" t="s">
        <v>835</v>
      </c>
      <c r="F18070" s="2" t="s">
        <v>6071</v>
      </c>
      <c r="G18070" s="5">
        <v>1</v>
      </c>
      <c r="H18070" s="5">
        <v>604.79999999999995</v>
      </c>
      <c r="I18070" s="5">
        <v>604.79999999999995</v>
      </c>
      <c r="J18070" s="5">
        <v>235545.98000000004</v>
      </c>
      <c r="K18070" s="3" t="str" cm="1">
        <f t="array" ref="K18070">_xlfn.LET(_xlpm.d,UPPER(TRIM(CLEAN(SUBSTITUTE(F18070,CHAR(160),"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71" spans="2:11" hidden="1" x14ac:dyDescent="0.25">
      <c r="B18071" s="20">
        <v>45940</v>
      </c>
      <c r="C18071" s="2" t="s">
        <v>1</v>
      </c>
      <c r="D18071" s="2" t="s">
        <v>4002</v>
      </c>
      <c r="E18071" s="2" t="s">
        <v>64</v>
      </c>
      <c r="F18071" s="2" t="s">
        <v>6071</v>
      </c>
      <c r="G18071" s="5">
        <v>1</v>
      </c>
      <c r="H18071" s="5">
        <v>726.69</v>
      </c>
      <c r="I18071" s="5">
        <v>726.69</v>
      </c>
      <c r="J18071" s="5">
        <v>236272.67000000004</v>
      </c>
      <c r="K18071" s="3" t="str" cm="1">
        <f t="array" ref="K18071">_xlfn.LET(_xlpm.d,UPPER(TRIM(CLEAN(SUBSTITUTE(F18071,CHAR(160),"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72" spans="2:11" hidden="1" x14ac:dyDescent="0.25">
      <c r="B18072" s="20">
        <v>45943</v>
      </c>
      <c r="C18072" s="2" t="s">
        <v>1</v>
      </c>
      <c r="D18072" s="2" t="s">
        <v>3198</v>
      </c>
      <c r="E18072" s="2" t="s">
        <v>302</v>
      </c>
      <c r="F18072" s="2" t="s">
        <v>6065</v>
      </c>
      <c r="G18072" s="5">
        <v>1</v>
      </c>
      <c r="H18072" s="5">
        <v>57.66</v>
      </c>
      <c r="I18072" s="5">
        <v>57.66</v>
      </c>
      <c r="J18072" s="5">
        <v>236330.33000000005</v>
      </c>
      <c r="K18072" s="3" t="str" cm="1">
        <f t="array" ref="K18072">_xlfn.LET(_xlpm.d,UPPER(TRIM(CLEAN(SUBSTITUTE(F18072,CHAR(160),"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73" spans="2:11" hidden="1" x14ac:dyDescent="0.25">
      <c r="B18073" s="20">
        <v>45944</v>
      </c>
      <c r="C18073" s="2" t="s">
        <v>1</v>
      </c>
      <c r="D18073" s="2" t="s">
        <v>4673</v>
      </c>
      <c r="E18073" s="2" t="s">
        <v>964</v>
      </c>
      <c r="F18073" s="2" t="s">
        <v>6066</v>
      </c>
      <c r="G18073" s="5">
        <v>1</v>
      </c>
      <c r="H18073" s="5">
        <v>163</v>
      </c>
      <c r="I18073" s="5">
        <v>163</v>
      </c>
      <c r="J18073" s="5">
        <v>236493.33000000005</v>
      </c>
      <c r="K18073" s="3" t="str" cm="1">
        <f t="array" ref="K18073">_xlfn.LET(_xlpm.d,UPPER(TRIM(CLEAN(SUBSTITUTE(F18073,CHAR(160),"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74" spans="2:11" hidden="1" x14ac:dyDescent="0.25">
      <c r="B18074" s="20">
        <v>45944</v>
      </c>
      <c r="C18074" s="2" t="s">
        <v>1</v>
      </c>
      <c r="D18074" s="2" t="s">
        <v>4674</v>
      </c>
      <c r="E18074" s="2" t="s">
        <v>857</v>
      </c>
      <c r="F18074" s="2" t="s">
        <v>6066</v>
      </c>
      <c r="G18074" s="5">
        <v>1</v>
      </c>
      <c r="H18074" s="5">
        <v>153.16</v>
      </c>
      <c r="I18074" s="5">
        <v>153.16</v>
      </c>
      <c r="J18074" s="5">
        <v>236646.49000000005</v>
      </c>
      <c r="K18074" s="3" t="str" cm="1">
        <f t="array" ref="K18074">_xlfn.LET(_xlpm.d,UPPER(TRIM(CLEAN(SUBSTITUTE(F18074,CHAR(160),"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75" spans="2:11" hidden="1" x14ac:dyDescent="0.25">
      <c r="B18075" s="20">
        <v>45944</v>
      </c>
      <c r="C18075" s="2" t="s">
        <v>1</v>
      </c>
      <c r="D18075" s="2" t="s">
        <v>2140</v>
      </c>
      <c r="E18075" s="2" t="s">
        <v>796</v>
      </c>
      <c r="F18075" s="2" t="s">
        <v>6063</v>
      </c>
      <c r="G18075" s="5">
        <v>1</v>
      </c>
      <c r="H18075" s="5">
        <v>769.17</v>
      </c>
      <c r="I18075" s="5">
        <v>769.17</v>
      </c>
      <c r="J18075" s="5">
        <v>237415.66000000006</v>
      </c>
      <c r="K18075" s="3" t="str" cm="1">
        <f t="array" ref="K18075">_xlfn.LET(_xlpm.d,UPPER(TRIM(CLEAN(SUBSTITUTE(F18075,CHAR(160),"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76" spans="2:11" hidden="1" x14ac:dyDescent="0.25">
      <c r="B18076" s="20">
        <v>45946</v>
      </c>
      <c r="C18076" s="2" t="s">
        <v>1</v>
      </c>
      <c r="D18076" s="2" t="s">
        <v>2144</v>
      </c>
      <c r="E18076" s="2" t="s">
        <v>1924</v>
      </c>
      <c r="F18076" s="2" t="s">
        <v>6067</v>
      </c>
      <c r="G18076" s="5">
        <v>1</v>
      </c>
      <c r="H18076" s="5">
        <v>160.93</v>
      </c>
      <c r="I18076" s="5">
        <v>160.93</v>
      </c>
      <c r="J18076" s="5">
        <v>237576.59000000005</v>
      </c>
      <c r="K18076" s="3" t="str" cm="1">
        <f t="array" ref="K18076">_xlfn.LET(_xlpm.d,UPPER(TRIM(CLEAN(SUBSTITUTE(F18076,CHAR(160),"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77" spans="2:11" hidden="1" x14ac:dyDescent="0.25">
      <c r="B18077" s="20">
        <v>45947</v>
      </c>
      <c r="C18077" s="2" t="s">
        <v>1</v>
      </c>
      <c r="D18077" s="2" t="s">
        <v>3222</v>
      </c>
      <c r="E18077" s="2" t="s">
        <v>16</v>
      </c>
      <c r="F18077" s="2" t="s">
        <v>6063</v>
      </c>
      <c r="G18077" s="5">
        <v>1</v>
      </c>
      <c r="H18077" s="5">
        <v>356.25</v>
      </c>
      <c r="I18077" s="5">
        <v>356.25</v>
      </c>
      <c r="J18077" s="5">
        <v>237932.84000000005</v>
      </c>
      <c r="K18077" s="3" t="str" cm="1">
        <f t="array" ref="K18077">_xlfn.LET(_xlpm.d,UPPER(TRIM(CLEAN(SUBSTITUTE(F18077,CHAR(160),"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78" spans="2:11" hidden="1" x14ac:dyDescent="0.25">
      <c r="B18078" s="20">
        <v>45947</v>
      </c>
      <c r="C18078" s="2" t="s">
        <v>1</v>
      </c>
      <c r="D18078" s="2" t="s">
        <v>5542</v>
      </c>
      <c r="E18078" s="2" t="s">
        <v>16</v>
      </c>
      <c r="F18078" s="2" t="s">
        <v>6066</v>
      </c>
      <c r="G18078" s="5">
        <v>1</v>
      </c>
      <c r="H18078" s="5">
        <v>67</v>
      </c>
      <c r="I18078" s="5">
        <v>67</v>
      </c>
      <c r="J18078" s="5">
        <v>237999.84000000005</v>
      </c>
      <c r="K18078" s="3" t="str" cm="1">
        <f t="array" ref="K18078">_xlfn.LET(_xlpm.d,UPPER(TRIM(CLEAN(SUBSTITUTE(F18078,CHAR(160),"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79" spans="2:11" hidden="1" x14ac:dyDescent="0.25">
      <c r="B18079" s="20">
        <v>45947</v>
      </c>
      <c r="C18079" s="2" t="s">
        <v>1</v>
      </c>
      <c r="D18079" s="2" t="s">
        <v>3595</v>
      </c>
      <c r="E18079" s="2" t="s">
        <v>835</v>
      </c>
      <c r="F18079" s="2" t="s">
        <v>6063</v>
      </c>
      <c r="G18079" s="5">
        <v>1</v>
      </c>
      <c r="H18079" s="5">
        <v>733.93</v>
      </c>
      <c r="I18079" s="5">
        <v>733.93</v>
      </c>
      <c r="J18079" s="5">
        <v>238733.77000000005</v>
      </c>
      <c r="K18079" s="3" t="str" cm="1">
        <f t="array" ref="K18079">_xlfn.LET(_xlpm.d,UPPER(TRIM(CLEAN(SUBSTITUTE(F18079,CHAR(160),"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80" spans="2:11" hidden="1" x14ac:dyDescent="0.25">
      <c r="B18080" s="20">
        <v>45947</v>
      </c>
      <c r="C18080" s="2" t="s">
        <v>1</v>
      </c>
      <c r="D18080" s="2" t="s">
        <v>3596</v>
      </c>
      <c r="E18080" s="2" t="s">
        <v>64</v>
      </c>
      <c r="F18080" s="2" t="s">
        <v>6063</v>
      </c>
      <c r="G18080" s="5">
        <v>1</v>
      </c>
      <c r="H18080" s="5">
        <v>669.95</v>
      </c>
      <c r="I18080" s="5">
        <v>669.95</v>
      </c>
      <c r="J18080" s="5">
        <v>239403.72000000006</v>
      </c>
      <c r="K18080" s="3" t="str" cm="1">
        <f t="array" ref="K18080">_xlfn.LET(_xlpm.d,UPPER(TRIM(CLEAN(SUBSTITUTE(F18080,CHAR(160),"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81" spans="2:11" hidden="1" x14ac:dyDescent="0.25">
      <c r="B18081" s="20">
        <v>45951</v>
      </c>
      <c r="C18081" s="2" t="s">
        <v>1</v>
      </c>
      <c r="D18081" s="2" t="s">
        <v>2153</v>
      </c>
      <c r="E18081" s="2" t="s">
        <v>50</v>
      </c>
      <c r="F18081" s="2" t="s">
        <v>6065</v>
      </c>
      <c r="G18081" s="5">
        <v>1</v>
      </c>
      <c r="H18081" s="5">
        <v>1355.32</v>
      </c>
      <c r="I18081" s="5">
        <v>1355.32</v>
      </c>
      <c r="J18081" s="5">
        <v>240759.04000000007</v>
      </c>
      <c r="K18081" s="3" t="str" cm="1">
        <f t="array" ref="K18081">_xlfn.LET(_xlpm.d,UPPER(TRIM(CLEAN(SUBSTITUTE(F18081,CHAR(160),"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82" spans="2:11" hidden="1" x14ac:dyDescent="0.25">
      <c r="B18082" s="20">
        <v>45951</v>
      </c>
      <c r="C18082" s="2" t="s">
        <v>1</v>
      </c>
      <c r="D18082" s="2" t="s">
        <v>5550</v>
      </c>
      <c r="E18082" s="2" t="s">
        <v>1735</v>
      </c>
      <c r="F18082" s="2" t="s">
        <v>6070</v>
      </c>
      <c r="G18082" s="5">
        <v>1</v>
      </c>
      <c r="H18082" s="5">
        <v>940.67</v>
      </c>
      <c r="I18082" s="5">
        <v>940.67</v>
      </c>
      <c r="J18082" s="5">
        <v>241699.71000000008</v>
      </c>
      <c r="K18082" s="3" t="str" cm="1">
        <f t="array" ref="K18082">_xlfn.LET(_xlpm.d,UPPER(TRIM(CLEAN(SUBSTITUTE(F18082,CHAR(160),"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83" spans="2:11" hidden="1" x14ac:dyDescent="0.25">
      <c r="B18083" s="20">
        <v>45951</v>
      </c>
      <c r="C18083" s="2" t="s">
        <v>1</v>
      </c>
      <c r="D18083" s="2" t="s">
        <v>5552</v>
      </c>
      <c r="E18083" s="2" t="s">
        <v>61</v>
      </c>
      <c r="F18083" s="2" t="s">
        <v>6066</v>
      </c>
      <c r="G18083" s="5">
        <v>1</v>
      </c>
      <c r="H18083" s="5">
        <v>93.6</v>
      </c>
      <c r="I18083" s="5">
        <v>93.6</v>
      </c>
      <c r="J18083" s="5">
        <v>241793.31000000008</v>
      </c>
      <c r="K18083" s="3" t="str" cm="1">
        <f t="array" ref="K18083">_xlfn.LET(_xlpm.d,UPPER(TRIM(CLEAN(SUBSTITUTE(F18083,CHAR(160),"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84" spans="2:11" hidden="1" x14ac:dyDescent="0.25">
      <c r="B18084" s="20">
        <v>45951</v>
      </c>
      <c r="C18084" s="2" t="s">
        <v>1</v>
      </c>
      <c r="D18084" s="2" t="s">
        <v>4511</v>
      </c>
      <c r="E18084" s="2" t="s">
        <v>61</v>
      </c>
      <c r="F18084" s="2" t="s">
        <v>6067</v>
      </c>
      <c r="G18084" s="5">
        <v>1</v>
      </c>
      <c r="H18084" s="5">
        <v>270.08</v>
      </c>
      <c r="I18084" s="5">
        <v>270.08</v>
      </c>
      <c r="J18084" s="5">
        <v>242063.39000000007</v>
      </c>
      <c r="K18084" s="3" t="str" cm="1">
        <f t="array" ref="K18084">_xlfn.LET(_xlpm.d,UPPER(TRIM(CLEAN(SUBSTITUTE(F18084,CHAR(160),"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85" spans="2:11" hidden="1" x14ac:dyDescent="0.25">
      <c r="B18085" s="20">
        <v>45953</v>
      </c>
      <c r="C18085" s="2" t="s">
        <v>1</v>
      </c>
      <c r="D18085" s="2" t="s">
        <v>4281</v>
      </c>
      <c r="E18085" s="2" t="s">
        <v>302</v>
      </c>
      <c r="F18085" s="2" t="s">
        <v>6065</v>
      </c>
      <c r="G18085" s="5">
        <v>1</v>
      </c>
      <c r="H18085" s="5">
        <v>86.57</v>
      </c>
      <c r="I18085" s="5">
        <v>86.57</v>
      </c>
      <c r="J18085" s="5">
        <v>242149.96000000008</v>
      </c>
      <c r="K18085" s="3" t="str" cm="1">
        <f t="array" ref="K18085">_xlfn.LET(_xlpm.d,UPPER(TRIM(CLEAN(SUBSTITUTE(F18085,CHAR(160),"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86" spans="2:11" hidden="1" x14ac:dyDescent="0.25">
      <c r="B18086" s="20">
        <v>45954</v>
      </c>
      <c r="C18086" s="2" t="s">
        <v>1</v>
      </c>
      <c r="D18086" s="2" t="s">
        <v>3237</v>
      </c>
      <c r="E18086" s="2" t="s">
        <v>835</v>
      </c>
      <c r="F18086" s="2" t="s">
        <v>6063</v>
      </c>
      <c r="G18086" s="5">
        <v>1</v>
      </c>
      <c r="H18086" s="5">
        <v>1560.74</v>
      </c>
      <c r="I18086" s="5">
        <v>1560.74</v>
      </c>
      <c r="J18086" s="5">
        <v>243710.70000000007</v>
      </c>
      <c r="K18086" s="3" t="str" cm="1">
        <f t="array" ref="K18086">_xlfn.LET(_xlpm.d,UPPER(TRIM(CLEAN(SUBSTITUTE(F18086,CHAR(160),"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87" spans="2:11" hidden="1" x14ac:dyDescent="0.25">
      <c r="B18087" s="20">
        <v>45958</v>
      </c>
      <c r="C18087" s="2" t="s">
        <v>1</v>
      </c>
      <c r="D18087" s="2" t="s">
        <v>4676</v>
      </c>
      <c r="E18087" s="2" t="s">
        <v>857</v>
      </c>
      <c r="F18087" s="2" t="s">
        <v>6066</v>
      </c>
      <c r="G18087" s="5">
        <v>1</v>
      </c>
      <c r="H18087" s="5">
        <v>287.88</v>
      </c>
      <c r="I18087" s="5">
        <v>287.88</v>
      </c>
      <c r="J18087" s="5">
        <v>243998.58000000007</v>
      </c>
      <c r="K18087" s="3" t="str" cm="1">
        <f t="array" ref="K18087">_xlfn.LET(_xlpm.d,UPPER(TRIM(CLEAN(SUBSTITUTE(F18087,CHAR(160),"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88" spans="2:11" hidden="1" x14ac:dyDescent="0.25">
      <c r="B18088" s="20">
        <v>45958</v>
      </c>
      <c r="C18088" s="2" t="s">
        <v>1</v>
      </c>
      <c r="D18088" s="2" t="s">
        <v>848</v>
      </c>
      <c r="E18088" s="2" t="s">
        <v>796</v>
      </c>
      <c r="F18088" s="2" t="s">
        <v>6063</v>
      </c>
      <c r="G18088" s="5">
        <v>1</v>
      </c>
      <c r="H18088" s="5">
        <v>2473.6</v>
      </c>
      <c r="I18088" s="5">
        <v>2473.6</v>
      </c>
      <c r="J18088" s="5">
        <v>246472.18000000008</v>
      </c>
      <c r="K18088" s="3" t="str" cm="1">
        <f t="array" ref="K18088">_xlfn.LET(_xlpm.d,UPPER(TRIM(CLEAN(SUBSTITUTE(F18088,CHAR(160),"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89" spans="2:11" hidden="1" x14ac:dyDescent="0.25">
      <c r="B18089" s="20">
        <v>45958</v>
      </c>
      <c r="C18089" s="2" t="s">
        <v>1</v>
      </c>
      <c r="D18089" s="2" t="s">
        <v>5562</v>
      </c>
      <c r="E18089" s="2" t="s">
        <v>1735</v>
      </c>
      <c r="F18089" s="2" t="s">
        <v>6070</v>
      </c>
      <c r="G18089" s="5">
        <v>1</v>
      </c>
      <c r="H18089" s="5">
        <v>504.75</v>
      </c>
      <c r="I18089" s="5">
        <v>504.75</v>
      </c>
      <c r="J18089" s="5">
        <v>246976.93000000008</v>
      </c>
      <c r="K18089" s="3" t="str" cm="1">
        <f t="array" ref="K18089">_xlfn.LET(_xlpm.d,UPPER(TRIM(CLEAN(SUBSTITUTE(F18089,CHAR(160),"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90" spans="2:11" hidden="1" x14ac:dyDescent="0.25">
      <c r="B18090" s="20">
        <v>45958</v>
      </c>
      <c r="C18090" s="2" t="s">
        <v>1</v>
      </c>
      <c r="D18090" s="2" t="s">
        <v>2174</v>
      </c>
      <c r="E18090" s="2" t="s">
        <v>61</v>
      </c>
      <c r="F18090" s="2" t="s">
        <v>6067</v>
      </c>
      <c r="G18090" s="5">
        <v>1</v>
      </c>
      <c r="H18090" s="5">
        <v>191.61</v>
      </c>
      <c r="I18090" s="5">
        <v>191.61</v>
      </c>
      <c r="J18090" s="5">
        <v>247168.54000000007</v>
      </c>
      <c r="K18090" s="3" t="str" cm="1">
        <f t="array" ref="K18090">_xlfn.LET(_xlpm.d,UPPER(TRIM(CLEAN(SUBSTITUTE(F18090,CHAR(160),"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91" spans="2:11" hidden="1" x14ac:dyDescent="0.25">
      <c r="B18091" s="20">
        <v>45958</v>
      </c>
      <c r="C18091" s="2" t="s">
        <v>1</v>
      </c>
      <c r="D18091" s="2" t="s">
        <v>5563</v>
      </c>
      <c r="E18091" s="2" t="s">
        <v>61</v>
      </c>
      <c r="F18091" s="2" t="s">
        <v>6066</v>
      </c>
      <c r="G18091" s="5">
        <v>1</v>
      </c>
      <c r="H18091" s="5">
        <v>93.6</v>
      </c>
      <c r="I18091" s="5">
        <v>93.6</v>
      </c>
      <c r="J18091" s="5">
        <v>247262.14000000007</v>
      </c>
      <c r="K18091" s="3" t="str" cm="1">
        <f t="array" ref="K18091">_xlfn.LET(_xlpm.d,UPPER(TRIM(CLEAN(SUBSTITUTE(F18091,CHAR(160),"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92" spans="2:11" hidden="1" x14ac:dyDescent="0.25">
      <c r="B18092" s="20">
        <v>45958</v>
      </c>
      <c r="C18092" s="2" t="s">
        <v>1</v>
      </c>
      <c r="D18092" s="2" t="s">
        <v>3246</v>
      </c>
      <c r="E18092" s="2" t="s">
        <v>50</v>
      </c>
      <c r="F18092" s="2" t="s">
        <v>6067</v>
      </c>
      <c r="G18092" s="5">
        <v>1</v>
      </c>
      <c r="H18092" s="5">
        <v>1470</v>
      </c>
      <c r="I18092" s="5">
        <v>1470</v>
      </c>
      <c r="J18092" s="5">
        <v>248732.14000000007</v>
      </c>
      <c r="K18092" s="3" t="str" cm="1">
        <f t="array" ref="K18092">_xlfn.LET(_xlpm.d,UPPER(TRIM(CLEAN(SUBSTITUTE(F18092,CHAR(160),"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93" spans="2:11" hidden="1" x14ac:dyDescent="0.25">
      <c r="B18093" s="20">
        <v>45959</v>
      </c>
      <c r="C18093" s="2" t="s">
        <v>1</v>
      </c>
      <c r="D18093" s="2" t="s">
        <v>4886</v>
      </c>
      <c r="E18093" s="2" t="s">
        <v>4882</v>
      </c>
      <c r="F18093" s="2" t="s">
        <v>6065</v>
      </c>
      <c r="G18093" s="5">
        <v>1</v>
      </c>
      <c r="H18093" s="5">
        <v>139.26</v>
      </c>
      <c r="I18093" s="5">
        <v>139.26</v>
      </c>
      <c r="J18093" s="5">
        <v>248871.40000000008</v>
      </c>
      <c r="K18093" s="3" t="str" cm="1">
        <f t="array" ref="K18093">_xlfn.LET(_xlpm.d,UPPER(TRIM(CLEAN(SUBSTITUTE(F18093,CHAR(160),"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94" spans="2:11" hidden="1" x14ac:dyDescent="0.25">
      <c r="B18094" s="20">
        <v>45959</v>
      </c>
      <c r="C18094" s="2" t="s">
        <v>1</v>
      </c>
      <c r="D18094" s="2" t="s">
        <v>4677</v>
      </c>
      <c r="E18094" s="2" t="s">
        <v>35</v>
      </c>
      <c r="F18094" s="2" t="s">
        <v>6063</v>
      </c>
      <c r="G18094" s="5">
        <v>1</v>
      </c>
      <c r="H18094" s="5">
        <v>285.32</v>
      </c>
      <c r="I18094" s="5">
        <v>285.32</v>
      </c>
      <c r="J18094" s="5">
        <v>249156.72000000009</v>
      </c>
      <c r="K18094" s="3" t="str" cm="1">
        <f t="array" ref="K18094">_xlfn.LET(_xlpm.d,UPPER(TRIM(CLEAN(SUBSTITUTE(F18094,CHAR(160),"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95" spans="2:11" hidden="1" x14ac:dyDescent="0.25">
      <c r="B18095" s="20">
        <v>45959</v>
      </c>
      <c r="C18095" s="2" t="s">
        <v>1</v>
      </c>
      <c r="D18095" s="2" t="s">
        <v>5567</v>
      </c>
      <c r="E18095" s="2" t="s">
        <v>759</v>
      </c>
      <c r="F18095" s="2" t="s">
        <v>6068</v>
      </c>
      <c r="G18095" s="5">
        <v>1</v>
      </c>
      <c r="H18095" s="5">
        <v>542.76</v>
      </c>
      <c r="I18095" s="5">
        <v>542.76</v>
      </c>
      <c r="J18095" s="5">
        <v>249699.4800000001</v>
      </c>
      <c r="K18095" s="3" t="str" cm="1">
        <f t="array" ref="K18095">_xlfn.LET(_xlpm.d,UPPER(TRIM(CLEAN(SUBSTITUTE(F18095,CHAR(160),"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96" spans="2:11" hidden="1" x14ac:dyDescent="0.25">
      <c r="B18096" s="20">
        <v>45960</v>
      </c>
      <c r="C18096" s="2" t="s">
        <v>1</v>
      </c>
      <c r="D18096" s="2" t="s">
        <v>5571</v>
      </c>
      <c r="E18096" s="2" t="s">
        <v>302</v>
      </c>
      <c r="F18096" s="2" t="s">
        <v>6065</v>
      </c>
      <c r="G18096" s="5">
        <v>1</v>
      </c>
      <c r="H18096" s="5">
        <v>992.46</v>
      </c>
      <c r="I18096" s="5">
        <v>992.46</v>
      </c>
      <c r="J18096" s="5">
        <v>250691.94000000009</v>
      </c>
      <c r="K18096" s="3" t="str" cm="1">
        <f t="array" ref="K18096">_xlfn.LET(_xlpm.d,UPPER(TRIM(CLEAN(SUBSTITUTE(F18096,CHAR(160),"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97" spans="2:11" hidden="1" x14ac:dyDescent="0.25">
      <c r="B18097" s="20">
        <v>45961</v>
      </c>
      <c r="C18097" s="2" t="s">
        <v>1</v>
      </c>
      <c r="D18097" s="2" t="s">
        <v>5572</v>
      </c>
      <c r="E18097" s="2" t="s">
        <v>50</v>
      </c>
      <c r="F18097" s="2" t="s">
        <v>6067</v>
      </c>
      <c r="G18097" s="5">
        <v>1</v>
      </c>
      <c r="H18097" s="5">
        <v>420</v>
      </c>
      <c r="I18097" s="5">
        <v>420</v>
      </c>
      <c r="J18097" s="5">
        <v>251111.94000000009</v>
      </c>
      <c r="K18097" s="3" t="str" cm="1">
        <f t="array" ref="K18097">_xlfn.LET(_xlpm.d,UPPER(TRIM(CLEAN(SUBSTITUTE(F18097,CHAR(160),"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98" spans="2:11" hidden="1" x14ac:dyDescent="0.25">
      <c r="B18098" s="20">
        <v>45961</v>
      </c>
      <c r="C18098" s="2" t="s">
        <v>1</v>
      </c>
      <c r="D18098" s="2" t="s">
        <v>114</v>
      </c>
      <c r="E18098" s="2" t="s">
        <v>64</v>
      </c>
      <c r="F18098" s="2" t="s">
        <v>6063</v>
      </c>
      <c r="G18098" s="5">
        <v>1</v>
      </c>
      <c r="H18098" s="5">
        <v>366.62</v>
      </c>
      <c r="I18098" s="5">
        <v>366.62</v>
      </c>
      <c r="J18098" s="5">
        <v>251478.56000000008</v>
      </c>
      <c r="K18098" s="3" t="str" cm="1">
        <f t="array" ref="K18098">_xlfn.LET(_xlpm.d,UPPER(TRIM(CLEAN(SUBSTITUTE(F18098,CHAR(160),"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099" spans="2:11" hidden="1" x14ac:dyDescent="0.25">
      <c r="B18099" s="20">
        <v>45965</v>
      </c>
      <c r="C18099" s="2" t="s">
        <v>1</v>
      </c>
      <c r="D18099" s="2" t="s">
        <v>4680</v>
      </c>
      <c r="E18099" s="2" t="s">
        <v>964</v>
      </c>
      <c r="F18099" s="2" t="s">
        <v>6066</v>
      </c>
      <c r="G18099" s="5">
        <v>1</v>
      </c>
      <c r="H18099" s="5">
        <v>875.75</v>
      </c>
      <c r="I18099" s="5">
        <v>875.75</v>
      </c>
      <c r="J18099" s="5">
        <v>252354.31000000008</v>
      </c>
      <c r="K18099" s="3" t="str" cm="1">
        <f t="array" ref="K18099">_xlfn.LET(_xlpm.d,UPPER(TRIM(CLEAN(SUBSTITUTE(F18099,CHAR(160),"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00" spans="2:11" hidden="1" x14ac:dyDescent="0.25">
      <c r="B18100" s="20">
        <v>45965</v>
      </c>
      <c r="C18100" s="2" t="s">
        <v>1</v>
      </c>
      <c r="D18100" s="2" t="s">
        <v>2187</v>
      </c>
      <c r="E18100" s="2" t="s">
        <v>61</v>
      </c>
      <c r="F18100" s="2" t="s">
        <v>6067</v>
      </c>
      <c r="G18100" s="5">
        <v>1</v>
      </c>
      <c r="H18100" s="5">
        <v>1142.68</v>
      </c>
      <c r="I18100" s="5">
        <v>1142.68</v>
      </c>
      <c r="J18100" s="5">
        <v>253496.99000000008</v>
      </c>
      <c r="K18100" s="3" t="str" cm="1">
        <f t="array" ref="K18100">_xlfn.LET(_xlpm.d,UPPER(TRIM(CLEAN(SUBSTITUTE(F18100,CHAR(160),"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01" spans="2:11" hidden="1" x14ac:dyDescent="0.25">
      <c r="B18101" s="20">
        <v>45965</v>
      </c>
      <c r="C18101" s="2" t="s">
        <v>1</v>
      </c>
      <c r="D18101" s="2" t="s">
        <v>5578</v>
      </c>
      <c r="E18101" s="2" t="s">
        <v>61</v>
      </c>
      <c r="F18101" s="2" t="s">
        <v>6066</v>
      </c>
      <c r="G18101" s="5">
        <v>1</v>
      </c>
      <c r="H18101" s="5">
        <v>187.2</v>
      </c>
      <c r="I18101" s="5">
        <v>187.2</v>
      </c>
      <c r="J18101" s="5">
        <v>253684.19000000009</v>
      </c>
      <c r="K18101" s="3" t="str" cm="1">
        <f t="array" ref="K18101">_xlfn.LET(_xlpm.d,UPPER(TRIM(CLEAN(SUBSTITUTE(F18101,CHAR(160),"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02" spans="2:11" hidden="1" x14ac:dyDescent="0.25">
      <c r="B18102" s="20">
        <v>45965</v>
      </c>
      <c r="C18102" s="2" t="s">
        <v>1</v>
      </c>
      <c r="D18102" s="2" t="s">
        <v>2188</v>
      </c>
      <c r="E18102" s="2" t="s">
        <v>50</v>
      </c>
      <c r="F18102" s="2" t="s">
        <v>6067</v>
      </c>
      <c r="G18102" s="5">
        <v>1</v>
      </c>
      <c r="H18102" s="5">
        <v>3200.4</v>
      </c>
      <c r="I18102" s="5">
        <v>3200.4</v>
      </c>
      <c r="J18102" s="5">
        <v>256884.59000000008</v>
      </c>
      <c r="K18102" s="3" t="str" cm="1">
        <f t="array" ref="K18102">_xlfn.LET(_xlpm.d,UPPER(TRIM(CLEAN(SUBSTITUTE(F18102,CHAR(160),"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03" spans="2:11" hidden="1" x14ac:dyDescent="0.25">
      <c r="B18103" s="20">
        <v>45966</v>
      </c>
      <c r="C18103" s="2" t="s">
        <v>1</v>
      </c>
      <c r="D18103" s="2" t="s">
        <v>5580</v>
      </c>
      <c r="E18103" s="2" t="s">
        <v>1735</v>
      </c>
      <c r="F18103" s="2" t="s">
        <v>6070</v>
      </c>
      <c r="G18103" s="5">
        <v>1</v>
      </c>
      <c r="H18103" s="5">
        <v>435.92</v>
      </c>
      <c r="I18103" s="5">
        <v>435.92</v>
      </c>
      <c r="J18103" s="5">
        <v>257320.5100000001</v>
      </c>
      <c r="K18103" s="3" t="str" cm="1">
        <f t="array" ref="K18103">_xlfn.LET(_xlpm.d,UPPER(TRIM(CLEAN(SUBSTITUTE(F18103,CHAR(160),"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04" spans="2:11" hidden="1" x14ac:dyDescent="0.25">
      <c r="B18104" s="20">
        <v>45966</v>
      </c>
      <c r="C18104" s="2" t="s">
        <v>1</v>
      </c>
      <c r="D18104" s="2" t="s">
        <v>2190</v>
      </c>
      <c r="E18104" s="2" t="s">
        <v>16</v>
      </c>
      <c r="F18104" s="2" t="s">
        <v>6063</v>
      </c>
      <c r="G18104" s="5">
        <v>1</v>
      </c>
      <c r="H18104" s="5">
        <v>1163.42</v>
      </c>
      <c r="I18104" s="5">
        <v>1163.42</v>
      </c>
      <c r="J18104" s="5">
        <v>258483.93000000011</v>
      </c>
      <c r="K18104" s="3" t="str" cm="1">
        <f t="array" ref="K18104">_xlfn.LET(_xlpm.d,UPPER(TRIM(CLEAN(SUBSTITUTE(F18104,CHAR(160),"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05" spans="2:11" hidden="1" x14ac:dyDescent="0.25">
      <c r="B18105" s="20">
        <v>45966</v>
      </c>
      <c r="C18105" s="2" t="s">
        <v>1</v>
      </c>
      <c r="D18105" s="2" t="s">
        <v>5581</v>
      </c>
      <c r="E18105" s="2" t="s">
        <v>16</v>
      </c>
      <c r="F18105" s="2" t="s">
        <v>6066</v>
      </c>
      <c r="G18105" s="5">
        <v>1</v>
      </c>
      <c r="H18105" s="5">
        <v>402</v>
      </c>
      <c r="I18105" s="5">
        <v>402</v>
      </c>
      <c r="J18105" s="5">
        <v>258885.93000000011</v>
      </c>
      <c r="K18105" s="3" t="str" cm="1">
        <f t="array" ref="K18105">_xlfn.LET(_xlpm.d,UPPER(TRIM(CLEAN(SUBSTITUTE(F18105,CHAR(160),"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06" spans="2:11" hidden="1" x14ac:dyDescent="0.25">
      <c r="B18106" s="20">
        <v>45966</v>
      </c>
      <c r="C18106" s="2" t="s">
        <v>1</v>
      </c>
      <c r="D18106" s="2" t="s">
        <v>4613</v>
      </c>
      <c r="E18106" s="2" t="s">
        <v>796</v>
      </c>
      <c r="F18106" s="2" t="s">
        <v>6063</v>
      </c>
      <c r="G18106" s="5">
        <v>1</v>
      </c>
      <c r="H18106" s="5">
        <v>1092.5899999999999</v>
      </c>
      <c r="I18106" s="5">
        <v>1092.5899999999999</v>
      </c>
      <c r="J18106" s="5">
        <v>259978.52000000011</v>
      </c>
      <c r="K18106" s="3" t="str" cm="1">
        <f t="array" ref="K18106">_xlfn.LET(_xlpm.d,UPPER(TRIM(CLEAN(SUBSTITUTE(F18106,CHAR(160),"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07" spans="2:11" hidden="1" x14ac:dyDescent="0.25">
      <c r="B18107" s="20">
        <v>45966</v>
      </c>
      <c r="C18107" s="2" t="s">
        <v>1</v>
      </c>
      <c r="D18107" s="2" t="s">
        <v>4515</v>
      </c>
      <c r="E18107" s="2" t="s">
        <v>27</v>
      </c>
      <c r="F18107" s="2" t="s">
        <v>6063</v>
      </c>
      <c r="G18107" s="5">
        <v>1</v>
      </c>
      <c r="H18107" s="5">
        <v>703.22</v>
      </c>
      <c r="I18107" s="5">
        <v>703.22</v>
      </c>
      <c r="J18107" s="5">
        <v>260681.74000000011</v>
      </c>
      <c r="K18107" s="3" t="str" cm="1">
        <f t="array" ref="K18107">_xlfn.LET(_xlpm.d,UPPER(TRIM(CLEAN(SUBSTITUTE(F18107,CHAR(160),"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08" spans="2:11" hidden="1" x14ac:dyDescent="0.25">
      <c r="B18108" s="20">
        <v>45967</v>
      </c>
      <c r="C18108" s="2" t="s">
        <v>1</v>
      </c>
      <c r="D18108" s="2" t="s">
        <v>4287</v>
      </c>
      <c r="E18108" s="2" t="s">
        <v>302</v>
      </c>
      <c r="F18108" s="2" t="s">
        <v>6065</v>
      </c>
      <c r="G18108" s="5">
        <v>1</v>
      </c>
      <c r="H18108" s="5">
        <v>28.85</v>
      </c>
      <c r="I18108" s="5">
        <v>28.85</v>
      </c>
      <c r="J18108" s="5">
        <v>260710.59000000011</v>
      </c>
      <c r="K18108" s="3" t="str" cm="1">
        <f t="array" ref="K18108">_xlfn.LET(_xlpm.d,UPPER(TRIM(CLEAN(SUBSTITUTE(F18108,CHAR(160),"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09" spans="2:11" hidden="1" x14ac:dyDescent="0.25">
      <c r="B18109" s="20">
        <v>45967</v>
      </c>
      <c r="C18109" s="2" t="s">
        <v>1</v>
      </c>
      <c r="D18109" s="2" t="s">
        <v>4615</v>
      </c>
      <c r="E18109" s="2" t="s">
        <v>4616</v>
      </c>
      <c r="F18109" s="2" t="s">
        <v>6090</v>
      </c>
      <c r="G18109" s="5">
        <v>1</v>
      </c>
      <c r="H18109" s="5">
        <v>100.44</v>
      </c>
      <c r="I18109" s="5">
        <v>100.44</v>
      </c>
      <c r="J18109" s="5">
        <v>260811.03000000012</v>
      </c>
      <c r="K18109" s="3" t="str" cm="1">
        <f t="array" ref="K18109">_xlfn.LET(_xlpm.d,UPPER(TRIM(CLEAN(SUBSTITUTE(F18109,CHAR(160),"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10" spans="2:11" hidden="1" x14ac:dyDescent="0.25">
      <c r="B18110" s="20">
        <v>45968</v>
      </c>
      <c r="C18110" s="2" t="s">
        <v>1</v>
      </c>
      <c r="D18110" s="2" t="s">
        <v>5588</v>
      </c>
      <c r="E18110" s="2" t="s">
        <v>50</v>
      </c>
      <c r="F18110" s="2" t="s">
        <v>6067</v>
      </c>
      <c r="G18110" s="5">
        <v>1</v>
      </c>
      <c r="H18110" s="5">
        <v>840</v>
      </c>
      <c r="I18110" s="5">
        <v>840</v>
      </c>
      <c r="J18110" s="5">
        <v>261651.03000000012</v>
      </c>
      <c r="K18110" s="3" t="str" cm="1">
        <f t="array" ref="K18110">_xlfn.LET(_xlpm.d,UPPER(TRIM(CLEAN(SUBSTITUTE(F18110,CHAR(160),"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11" spans="2:11" hidden="1" x14ac:dyDescent="0.25">
      <c r="B18111" s="20">
        <v>45968</v>
      </c>
      <c r="C18111" s="2" t="s">
        <v>1</v>
      </c>
      <c r="D18111" s="2" t="s">
        <v>3708</v>
      </c>
      <c r="E18111" s="2" t="s">
        <v>835</v>
      </c>
      <c r="F18111" s="2" t="s">
        <v>6063</v>
      </c>
      <c r="G18111" s="5">
        <v>1</v>
      </c>
      <c r="H18111" s="5">
        <v>372.05</v>
      </c>
      <c r="I18111" s="5">
        <v>372.05</v>
      </c>
      <c r="J18111" s="5">
        <v>262023.0800000001</v>
      </c>
      <c r="K18111" s="3" t="str" cm="1">
        <f t="array" ref="K18111">_xlfn.LET(_xlpm.d,UPPER(TRIM(CLEAN(SUBSTITUTE(F18111,CHAR(160),"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12" spans="2:11" hidden="1" x14ac:dyDescent="0.25">
      <c r="B18112" s="20">
        <v>45972</v>
      </c>
      <c r="C18112" s="2" t="s">
        <v>1</v>
      </c>
      <c r="D18112" s="2" t="s">
        <v>4681</v>
      </c>
      <c r="E18112" s="2" t="s">
        <v>857</v>
      </c>
      <c r="F18112" s="2" t="s">
        <v>6066</v>
      </c>
      <c r="G18112" s="5">
        <v>1</v>
      </c>
      <c r="H18112" s="5">
        <v>184</v>
      </c>
      <c r="I18112" s="5">
        <v>184</v>
      </c>
      <c r="J18112" s="5">
        <v>262207.08000000007</v>
      </c>
      <c r="K18112" s="3" t="str" cm="1">
        <f t="array" ref="K18112">_xlfn.LET(_xlpm.d,UPPER(TRIM(CLEAN(SUBSTITUTE(F18112,CHAR(160),"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13" spans="2:11" hidden="1" x14ac:dyDescent="0.25">
      <c r="B18113" s="20">
        <v>45973</v>
      </c>
      <c r="C18113" s="2" t="s">
        <v>1</v>
      </c>
      <c r="D18113" s="2" t="s">
        <v>5596</v>
      </c>
      <c r="E18113" s="2" t="s">
        <v>759</v>
      </c>
      <c r="F18113" s="2" t="s">
        <v>6068</v>
      </c>
      <c r="G18113" s="5">
        <v>1</v>
      </c>
      <c r="H18113" s="5">
        <v>551.41</v>
      </c>
      <c r="I18113" s="5">
        <v>551.41</v>
      </c>
      <c r="J18113" s="5">
        <v>262758.49000000005</v>
      </c>
      <c r="K18113" s="3" t="str" cm="1">
        <f t="array" ref="K18113">_xlfn.LET(_xlpm.d,UPPER(TRIM(CLEAN(SUBSTITUTE(F18113,CHAR(160),"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14" spans="2:11" hidden="1" x14ac:dyDescent="0.25">
      <c r="B18114" s="20">
        <v>45973</v>
      </c>
      <c r="C18114" s="2" t="s">
        <v>1</v>
      </c>
      <c r="D18114" s="2" t="s">
        <v>4617</v>
      </c>
      <c r="E18114" s="2" t="s">
        <v>796</v>
      </c>
      <c r="F18114" s="2" t="s">
        <v>6063</v>
      </c>
      <c r="G18114" s="5">
        <v>1</v>
      </c>
      <c r="H18114" s="5">
        <v>1835.89</v>
      </c>
      <c r="I18114" s="5">
        <v>1835.89</v>
      </c>
      <c r="J18114" s="5">
        <v>264594.38000000006</v>
      </c>
      <c r="K18114" s="3" t="str" cm="1">
        <f t="array" ref="K18114">_xlfn.LET(_xlpm.d,UPPER(TRIM(CLEAN(SUBSTITUTE(F18114,CHAR(160),"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15" spans="2:11" hidden="1" x14ac:dyDescent="0.25">
      <c r="B18115" s="20">
        <v>45974</v>
      </c>
      <c r="C18115" s="2" t="s">
        <v>1</v>
      </c>
      <c r="D18115" s="2" t="s">
        <v>5599</v>
      </c>
      <c r="E18115" s="2" t="s">
        <v>61</v>
      </c>
      <c r="F18115" s="2" t="s">
        <v>6066</v>
      </c>
      <c r="G18115" s="5">
        <v>1</v>
      </c>
      <c r="H18115" s="5">
        <v>31.2</v>
      </c>
      <c r="I18115" s="5">
        <v>31.2</v>
      </c>
      <c r="J18115" s="5">
        <v>264625.58000000007</v>
      </c>
      <c r="K18115" s="3" t="str" cm="1">
        <f t="array" ref="K18115">_xlfn.LET(_xlpm.d,UPPER(TRIM(CLEAN(SUBSTITUTE(F18115,CHAR(160),"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16" spans="2:11" hidden="1" x14ac:dyDescent="0.25">
      <c r="B18116" s="20">
        <v>45975</v>
      </c>
      <c r="C18116" s="2" t="s">
        <v>1</v>
      </c>
      <c r="D18116" s="2" t="s">
        <v>3286</v>
      </c>
      <c r="E18116" s="2" t="s">
        <v>50</v>
      </c>
      <c r="F18116" s="2" t="s">
        <v>6067</v>
      </c>
      <c r="G18116" s="5">
        <v>1</v>
      </c>
      <c r="H18116" s="5">
        <v>1290.8</v>
      </c>
      <c r="I18116" s="5">
        <v>1290.8</v>
      </c>
      <c r="J18116" s="5">
        <v>265916.38000000006</v>
      </c>
      <c r="K18116" s="3" t="str" cm="1">
        <f t="array" ref="K18116">_xlfn.LET(_xlpm.d,UPPER(TRIM(CLEAN(SUBSTITUTE(F18116,CHAR(160),"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17" spans="2:11" hidden="1" x14ac:dyDescent="0.25">
      <c r="B18117" s="20">
        <v>45975</v>
      </c>
      <c r="C18117" s="2" t="s">
        <v>1</v>
      </c>
      <c r="D18117" s="2" t="s">
        <v>3839</v>
      </c>
      <c r="E18117" s="2" t="s">
        <v>835</v>
      </c>
      <c r="F18117" s="2" t="s">
        <v>6063</v>
      </c>
      <c r="G18117" s="5">
        <v>1</v>
      </c>
      <c r="H18117" s="5">
        <v>504.99</v>
      </c>
      <c r="I18117" s="5">
        <v>504.99</v>
      </c>
      <c r="J18117" s="5">
        <v>266421.37000000005</v>
      </c>
      <c r="K18117" s="3" t="str" cm="1">
        <f t="array" ref="K18117">_xlfn.LET(_xlpm.d,UPPER(TRIM(CLEAN(SUBSTITUTE(F18117,CHAR(160),"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18" spans="2:11" hidden="1" x14ac:dyDescent="0.25">
      <c r="B18118" s="20">
        <v>45975</v>
      </c>
      <c r="C18118" s="2" t="s">
        <v>1</v>
      </c>
      <c r="D18118" s="2" t="s">
        <v>4518</v>
      </c>
      <c r="E18118" s="2" t="s">
        <v>64</v>
      </c>
      <c r="F18118" s="2" t="s">
        <v>6063</v>
      </c>
      <c r="G18118" s="5">
        <v>1</v>
      </c>
      <c r="H18118" s="5">
        <v>771.85</v>
      </c>
      <c r="I18118" s="5">
        <v>771.85</v>
      </c>
      <c r="J18118" s="5">
        <v>267193.22000000003</v>
      </c>
      <c r="K18118" s="3" t="str" cm="1">
        <f t="array" ref="K18118">_xlfn.LET(_xlpm.d,UPPER(TRIM(CLEAN(SUBSTITUTE(F18118,CHAR(160),"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19" spans="2:11" hidden="1" x14ac:dyDescent="0.25">
      <c r="B18119" s="20">
        <v>45979</v>
      </c>
      <c r="C18119" s="2" t="s">
        <v>1</v>
      </c>
      <c r="D18119" s="2" t="s">
        <v>53</v>
      </c>
      <c r="E18119" s="2" t="s">
        <v>41</v>
      </c>
      <c r="F18119" s="2" t="s">
        <v>6063</v>
      </c>
      <c r="G18119" s="5">
        <v>1</v>
      </c>
      <c r="H18119" s="5">
        <v>680.62</v>
      </c>
      <c r="I18119" s="5">
        <v>680.62</v>
      </c>
      <c r="J18119" s="5">
        <v>267873.84000000003</v>
      </c>
      <c r="K18119" s="3" t="str" cm="1">
        <f t="array" ref="K18119">_xlfn.LET(_xlpm.d,UPPER(TRIM(CLEAN(SUBSTITUTE(F18119,CHAR(160),"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20" spans="2:11" hidden="1" x14ac:dyDescent="0.25">
      <c r="B18120" s="20">
        <v>45979</v>
      </c>
      <c r="C18120" s="2" t="s">
        <v>1</v>
      </c>
      <c r="D18120" s="2" t="s">
        <v>4889</v>
      </c>
      <c r="E18120" s="2" t="s">
        <v>4882</v>
      </c>
      <c r="F18120" s="2" t="s">
        <v>6065</v>
      </c>
      <c r="G18120" s="5">
        <v>1</v>
      </c>
      <c r="H18120" s="5">
        <v>139.26</v>
      </c>
      <c r="I18120" s="5">
        <v>139.26</v>
      </c>
      <c r="J18120" s="5">
        <v>268013.10000000003</v>
      </c>
      <c r="K18120" s="3" t="str" cm="1">
        <f t="array" ref="K18120">_xlfn.LET(_xlpm.d,UPPER(TRIM(CLEAN(SUBSTITUTE(F18120,CHAR(160),"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21" spans="2:11" hidden="1" x14ac:dyDescent="0.25">
      <c r="B18121" s="20">
        <v>45981</v>
      </c>
      <c r="C18121" s="2" t="s">
        <v>1</v>
      </c>
      <c r="D18121" s="2" t="s">
        <v>4618</v>
      </c>
      <c r="E18121" s="2" t="s">
        <v>1072</v>
      </c>
      <c r="F18121" s="2" t="s">
        <v>6063</v>
      </c>
      <c r="G18121" s="5">
        <v>1</v>
      </c>
      <c r="H18121" s="5">
        <v>54.49</v>
      </c>
      <c r="I18121" s="5">
        <v>54.49</v>
      </c>
      <c r="J18121" s="5">
        <v>268067.59000000003</v>
      </c>
      <c r="K18121" s="3" t="str" cm="1">
        <f t="array" ref="K18121">_xlfn.LET(_xlpm.d,UPPER(TRIM(CLEAN(SUBSTITUTE(F18121,CHAR(160),"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22" spans="2:11" hidden="1" x14ac:dyDescent="0.25">
      <c r="B18122" s="20">
        <v>45981</v>
      </c>
      <c r="C18122" s="2" t="s">
        <v>1</v>
      </c>
      <c r="D18122" s="2" t="s">
        <v>3845</v>
      </c>
      <c r="E18122" s="2" t="s">
        <v>2031</v>
      </c>
      <c r="F18122" s="2" t="s">
        <v>6063</v>
      </c>
      <c r="G18122" s="5">
        <v>1</v>
      </c>
      <c r="H18122" s="5">
        <v>1044.81</v>
      </c>
      <c r="I18122" s="5">
        <v>1044.81</v>
      </c>
      <c r="J18122" s="5">
        <v>269112.40000000002</v>
      </c>
      <c r="K18122" s="3" t="str" cm="1">
        <f t="array" ref="K18122">_xlfn.LET(_xlpm.d,UPPER(TRIM(CLEAN(SUBSTITUTE(F18122,CHAR(160),"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23" spans="2:11" hidden="1" x14ac:dyDescent="0.25">
      <c r="B18123" s="20">
        <v>45982</v>
      </c>
      <c r="C18123" s="2" t="s">
        <v>1</v>
      </c>
      <c r="D18123" s="2" t="s">
        <v>118</v>
      </c>
      <c r="E18123" s="2" t="s">
        <v>27</v>
      </c>
      <c r="F18123" s="2" t="s">
        <v>6063</v>
      </c>
      <c r="G18123" s="5">
        <v>1</v>
      </c>
      <c r="H18123" s="5">
        <v>937.21</v>
      </c>
      <c r="I18123" s="5">
        <v>937.21</v>
      </c>
      <c r="J18123" s="5">
        <v>270049.61000000004</v>
      </c>
      <c r="K18123" s="3" t="str" cm="1">
        <f t="array" ref="K18123">_xlfn.LET(_xlpm.d,UPPER(TRIM(CLEAN(SUBSTITUTE(F18123,CHAR(160),"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24" spans="2:11" hidden="1" x14ac:dyDescent="0.25">
      <c r="B18124" s="20">
        <v>45982</v>
      </c>
      <c r="C18124" s="2" t="s">
        <v>1</v>
      </c>
      <c r="D18124" s="2" t="s">
        <v>2211</v>
      </c>
      <c r="E18124" s="2" t="s">
        <v>2212</v>
      </c>
      <c r="F18124" s="2" t="s">
        <v>6063</v>
      </c>
      <c r="G18124" s="5">
        <v>1</v>
      </c>
      <c r="H18124" s="5">
        <v>1063.8900000000001</v>
      </c>
      <c r="I18124" s="5">
        <v>1063.8900000000001</v>
      </c>
      <c r="J18124" s="5">
        <v>271113.50000000006</v>
      </c>
      <c r="K18124" s="3" t="str" cm="1">
        <f t="array" ref="K18124">_xlfn.LET(_xlpm.d,UPPER(TRIM(CLEAN(SUBSTITUTE(F18124,CHAR(160),"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25" spans="2:11" hidden="1" x14ac:dyDescent="0.25">
      <c r="B18125" s="20">
        <v>45982</v>
      </c>
      <c r="C18125" s="2" t="s">
        <v>1</v>
      </c>
      <c r="D18125" s="2" t="s">
        <v>5633</v>
      </c>
      <c r="E18125" s="2" t="s">
        <v>50</v>
      </c>
      <c r="F18125" s="2" t="s">
        <v>6067</v>
      </c>
      <c r="G18125" s="5">
        <v>1</v>
      </c>
      <c r="H18125" s="5">
        <v>840</v>
      </c>
      <c r="I18125" s="5">
        <v>840</v>
      </c>
      <c r="J18125" s="5">
        <v>271953.50000000006</v>
      </c>
      <c r="K18125" s="3" t="str" cm="1">
        <f t="array" ref="K18125">_xlfn.LET(_xlpm.d,UPPER(TRIM(CLEAN(SUBSTITUTE(F18125,CHAR(160),"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26" spans="2:11" hidden="1" x14ac:dyDescent="0.25">
      <c r="B18126" s="20">
        <v>45986</v>
      </c>
      <c r="C18126" s="2" t="s">
        <v>1</v>
      </c>
      <c r="D18126" s="2" t="s">
        <v>4682</v>
      </c>
      <c r="E18126" s="2" t="s">
        <v>857</v>
      </c>
      <c r="F18126" s="2" t="s">
        <v>6066</v>
      </c>
      <c r="G18126" s="5">
        <v>1</v>
      </c>
      <c r="H18126" s="5">
        <v>347.97</v>
      </c>
      <c r="I18126" s="5">
        <v>347.97</v>
      </c>
      <c r="J18126" s="5">
        <v>272301.47000000003</v>
      </c>
      <c r="K18126" s="3" t="str" cm="1">
        <f t="array" ref="K18126">_xlfn.LET(_xlpm.d,UPPER(TRIM(CLEAN(SUBSTITUTE(F18126,CHAR(160),"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27" spans="2:11" hidden="1" x14ac:dyDescent="0.25">
      <c r="B18127" s="20">
        <v>45986</v>
      </c>
      <c r="C18127" s="2" t="s">
        <v>1</v>
      </c>
      <c r="D18127" s="2" t="s">
        <v>5640</v>
      </c>
      <c r="E18127" s="2" t="s">
        <v>1735</v>
      </c>
      <c r="F18127" s="2" t="s">
        <v>6070</v>
      </c>
      <c r="G18127" s="5">
        <v>1</v>
      </c>
      <c r="H18127" s="5">
        <v>367.09</v>
      </c>
      <c r="I18127" s="5">
        <v>367.09</v>
      </c>
      <c r="J18127" s="5">
        <v>272668.56000000006</v>
      </c>
      <c r="K18127" s="3" t="str" cm="1">
        <f t="array" ref="K18127">_xlfn.LET(_xlpm.d,UPPER(TRIM(CLEAN(SUBSTITUTE(F18127,CHAR(160),"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28" spans="2:11" hidden="1" x14ac:dyDescent="0.25">
      <c r="B18128" s="20">
        <v>45986</v>
      </c>
      <c r="C18128" s="2" t="s">
        <v>1</v>
      </c>
      <c r="D18128" s="2" t="s">
        <v>2217</v>
      </c>
      <c r="E18128" s="2" t="s">
        <v>61</v>
      </c>
      <c r="F18128" s="2" t="s">
        <v>6067</v>
      </c>
      <c r="G18128" s="5">
        <v>1</v>
      </c>
      <c r="H18128" s="5">
        <v>261.58</v>
      </c>
      <c r="I18128" s="5">
        <v>261.58</v>
      </c>
      <c r="J18128" s="5">
        <v>272930.14000000007</v>
      </c>
      <c r="K18128" s="3" t="str" cm="1">
        <f t="array" ref="K18128">_xlfn.LET(_xlpm.d,UPPER(TRIM(CLEAN(SUBSTITUTE(F18128,CHAR(160),"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29" spans="2:11" hidden="1" x14ac:dyDescent="0.25">
      <c r="B18129" s="20">
        <v>45986</v>
      </c>
      <c r="C18129" s="2" t="s">
        <v>1</v>
      </c>
      <c r="D18129" s="2" t="s">
        <v>5642</v>
      </c>
      <c r="E18129" s="2" t="s">
        <v>61</v>
      </c>
      <c r="F18129" s="2" t="s">
        <v>6066</v>
      </c>
      <c r="G18129" s="5">
        <v>1</v>
      </c>
      <c r="H18129" s="5">
        <v>102.96</v>
      </c>
      <c r="I18129" s="5">
        <v>102.96</v>
      </c>
      <c r="J18129" s="5">
        <v>273033.10000000009</v>
      </c>
      <c r="K18129" s="3" t="str" cm="1">
        <f t="array" ref="K18129">_xlfn.LET(_xlpm.d,UPPER(TRIM(CLEAN(SUBSTITUTE(F18129,CHAR(160),"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30" spans="2:11" hidden="1" x14ac:dyDescent="0.25">
      <c r="B18130" s="20">
        <v>45988</v>
      </c>
      <c r="C18130" s="2" t="s">
        <v>1</v>
      </c>
      <c r="D18130" s="2" t="s">
        <v>301</v>
      </c>
      <c r="E18130" s="2" t="s">
        <v>302</v>
      </c>
      <c r="F18130" s="2" t="s">
        <v>6065</v>
      </c>
      <c r="G18130" s="5">
        <v>1</v>
      </c>
      <c r="H18130" s="5">
        <v>238</v>
      </c>
      <c r="I18130" s="5">
        <v>238</v>
      </c>
      <c r="J18130" s="5">
        <v>273271.10000000009</v>
      </c>
      <c r="K18130" s="3" t="str" cm="1">
        <f t="array" ref="K18130">_xlfn.LET(_xlpm.d,UPPER(TRIM(CLEAN(SUBSTITUTE(F18130,CHAR(160),"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31" spans="2:11" hidden="1" x14ac:dyDescent="0.25">
      <c r="B18131" s="20">
        <v>45989</v>
      </c>
      <c r="C18131" s="2" t="s">
        <v>1</v>
      </c>
      <c r="D18131" s="2" t="s">
        <v>4019</v>
      </c>
      <c r="E18131" s="2" t="s">
        <v>12</v>
      </c>
      <c r="F18131" s="2" t="s">
        <v>6070</v>
      </c>
      <c r="G18131" s="5">
        <v>1</v>
      </c>
      <c r="H18131" s="5">
        <v>185.37</v>
      </c>
      <c r="I18131" s="5">
        <v>185.37</v>
      </c>
      <c r="J18131" s="5">
        <v>273456.47000000009</v>
      </c>
      <c r="K18131" s="3" t="str" cm="1">
        <f t="array" ref="K18131">_xlfn.LET(_xlpm.d,UPPER(TRIM(CLEAN(SUBSTITUTE(F18131,CHAR(160),"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32" spans="2:11" hidden="1" x14ac:dyDescent="0.25">
      <c r="B18132" s="20">
        <v>45989</v>
      </c>
      <c r="C18132" s="2" t="s">
        <v>1</v>
      </c>
      <c r="D18132" s="2" t="s">
        <v>2559</v>
      </c>
      <c r="E18132" s="2" t="s">
        <v>835</v>
      </c>
      <c r="F18132" s="2" t="s">
        <v>6063</v>
      </c>
      <c r="G18132" s="5">
        <v>1</v>
      </c>
      <c r="H18132" s="5">
        <v>667.69</v>
      </c>
      <c r="I18132" s="5">
        <v>667.69</v>
      </c>
      <c r="J18132" s="5">
        <v>274124.16000000009</v>
      </c>
      <c r="K18132" s="3" t="str" cm="1">
        <f t="array" ref="K18132">_xlfn.LET(_xlpm.d,UPPER(TRIM(CLEAN(SUBSTITUTE(F18132,CHAR(160),"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33" spans="2:11" hidden="1" x14ac:dyDescent="0.25">
      <c r="B18133" s="20">
        <v>45989</v>
      </c>
      <c r="C18133" s="2" t="s">
        <v>1</v>
      </c>
      <c r="D18133" s="2" t="s">
        <v>4020</v>
      </c>
      <c r="E18133" s="2" t="s">
        <v>64</v>
      </c>
      <c r="F18133" s="2" t="s">
        <v>6063</v>
      </c>
      <c r="G18133" s="5">
        <v>1</v>
      </c>
      <c r="H18133" s="5">
        <v>613.28</v>
      </c>
      <c r="I18133" s="5">
        <v>613.28</v>
      </c>
      <c r="J18133" s="5">
        <v>274737.44000000012</v>
      </c>
      <c r="K18133" s="3" t="str" cm="1">
        <f t="array" ref="K18133">_xlfn.LET(_xlpm.d,UPPER(TRIM(CLEAN(SUBSTITUTE(F18133,CHAR(160),"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34" spans="2:11" hidden="1" x14ac:dyDescent="0.25">
      <c r="B18134" s="20">
        <v>45993</v>
      </c>
      <c r="C18134" s="2" t="s">
        <v>1</v>
      </c>
      <c r="D18134" s="2" t="s">
        <v>2226</v>
      </c>
      <c r="E18134" s="2" t="s">
        <v>50</v>
      </c>
      <c r="F18134" s="2" t="s">
        <v>6067</v>
      </c>
      <c r="G18134" s="5">
        <v>1</v>
      </c>
      <c r="H18134" s="5">
        <v>1250.2</v>
      </c>
      <c r="I18134" s="5">
        <v>1250.2</v>
      </c>
      <c r="J18134" s="5">
        <v>275987.64000000013</v>
      </c>
      <c r="K18134" s="3" t="str" cm="1">
        <f t="array" ref="K18134">_xlfn.LET(_xlpm.d,UPPER(TRIM(CLEAN(SUBSTITUTE(F18134,CHAR(160),"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35" spans="2:11" hidden="1" x14ac:dyDescent="0.25">
      <c r="B18135" s="20">
        <v>45994</v>
      </c>
      <c r="C18135" s="2" t="s">
        <v>1</v>
      </c>
      <c r="D18135" s="2" t="s">
        <v>2230</v>
      </c>
      <c r="E18135" s="2" t="s">
        <v>796</v>
      </c>
      <c r="F18135" s="2" t="s">
        <v>6063</v>
      </c>
      <c r="G18135" s="5">
        <v>1</v>
      </c>
      <c r="H18135" s="5">
        <v>1261.21</v>
      </c>
      <c r="I18135" s="5">
        <v>1261.21</v>
      </c>
      <c r="J18135" s="5">
        <v>277248.85000000015</v>
      </c>
      <c r="K18135" s="3" t="str" cm="1">
        <f t="array" ref="K18135">_xlfn.LET(_xlpm.d,UPPER(TRIM(CLEAN(SUBSTITUTE(F18135,CHAR(160),"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36" spans="2:11" hidden="1" x14ac:dyDescent="0.25">
      <c r="B18136" s="20">
        <v>45994</v>
      </c>
      <c r="C18136" s="2" t="s">
        <v>1</v>
      </c>
      <c r="D18136" s="2" t="s">
        <v>5655</v>
      </c>
      <c r="E18136" s="2" t="s">
        <v>759</v>
      </c>
      <c r="F18136" s="2" t="s">
        <v>6068</v>
      </c>
      <c r="G18136" s="5">
        <v>1</v>
      </c>
      <c r="H18136" s="5">
        <v>302.73</v>
      </c>
      <c r="I18136" s="5">
        <v>302.73</v>
      </c>
      <c r="J18136" s="5">
        <v>277551.58000000013</v>
      </c>
      <c r="K18136" s="3" t="str" cm="1">
        <f t="array" ref="K18136">_xlfn.LET(_xlpm.d,UPPER(TRIM(CLEAN(SUBSTITUTE(F18136,CHAR(160),"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37" spans="2:11" hidden="1" x14ac:dyDescent="0.25">
      <c r="B18137" s="20">
        <v>45995</v>
      </c>
      <c r="C18137" s="2" t="s">
        <v>1</v>
      </c>
      <c r="D18137" s="2" t="s">
        <v>2234</v>
      </c>
      <c r="E18137" s="2" t="s">
        <v>16</v>
      </c>
      <c r="F18137" s="2" t="s">
        <v>6063</v>
      </c>
      <c r="G18137" s="5">
        <v>1</v>
      </c>
      <c r="H18137" s="5">
        <v>1255.05</v>
      </c>
      <c r="I18137" s="5">
        <v>1255.05</v>
      </c>
      <c r="J18137" s="5">
        <v>278806.63000000012</v>
      </c>
      <c r="K18137" s="3" t="str" cm="1">
        <f t="array" ref="K18137">_xlfn.LET(_xlpm.d,UPPER(TRIM(CLEAN(SUBSTITUTE(F18137,CHAR(160),"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38" spans="2:11" hidden="1" x14ac:dyDescent="0.25">
      <c r="B18138" s="20">
        <v>45995</v>
      </c>
      <c r="C18138" s="2" t="s">
        <v>1</v>
      </c>
      <c r="D18138" s="2" t="s">
        <v>5658</v>
      </c>
      <c r="E18138" s="2" t="s">
        <v>16</v>
      </c>
      <c r="F18138" s="2" t="s">
        <v>6066</v>
      </c>
      <c r="G18138" s="5">
        <v>1</v>
      </c>
      <c r="H18138" s="5">
        <v>670</v>
      </c>
      <c r="I18138" s="5">
        <v>670</v>
      </c>
      <c r="J18138" s="5">
        <v>279476.63000000012</v>
      </c>
      <c r="K18138" s="3" t="str" cm="1">
        <f t="array" ref="K18138">_xlfn.LET(_xlpm.d,UPPER(TRIM(CLEAN(SUBSTITUTE(F18138,CHAR(160),"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39" spans="2:11" hidden="1" x14ac:dyDescent="0.25">
      <c r="B18139" s="20">
        <v>45995</v>
      </c>
      <c r="C18139" s="2" t="s">
        <v>1</v>
      </c>
      <c r="D18139" s="2" t="s">
        <v>5661</v>
      </c>
      <c r="E18139" s="2" t="s">
        <v>1072</v>
      </c>
      <c r="F18139" s="2" t="s">
        <v>6063</v>
      </c>
      <c r="G18139" s="5">
        <v>1</v>
      </c>
      <c r="H18139" s="5">
        <v>54.37</v>
      </c>
      <c r="I18139" s="5">
        <v>54.37</v>
      </c>
      <c r="J18139" s="5">
        <v>279531.00000000012</v>
      </c>
      <c r="K18139" s="3" t="str" cm="1">
        <f t="array" ref="K18139">_xlfn.LET(_xlpm.d,UPPER(TRIM(CLEAN(SUBSTITUTE(F18139,CHAR(160),"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40" spans="2:11" hidden="1" x14ac:dyDescent="0.25">
      <c r="B18140" s="20">
        <v>45995</v>
      </c>
      <c r="C18140" s="2" t="s">
        <v>1</v>
      </c>
      <c r="D18140" s="2" t="s">
        <v>54</v>
      </c>
      <c r="E18140" s="2" t="s">
        <v>16</v>
      </c>
      <c r="F18140" s="2" t="s">
        <v>6063</v>
      </c>
      <c r="G18140" s="5">
        <v>1</v>
      </c>
      <c r="H18140" s="5">
        <v>708.51</v>
      </c>
      <c r="I18140" s="5">
        <v>708.51</v>
      </c>
      <c r="J18140" s="5">
        <v>280239.51000000013</v>
      </c>
      <c r="K18140" s="3" t="str" cm="1">
        <f t="array" ref="K18140">_xlfn.LET(_xlpm.d,UPPER(TRIM(CLEAN(SUBSTITUTE(F18140,CHAR(160),"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41" spans="2:11" hidden="1" x14ac:dyDescent="0.25">
      <c r="B18141" s="20">
        <v>45996</v>
      </c>
      <c r="C18141" s="2" t="s">
        <v>1</v>
      </c>
      <c r="D18141" s="2" t="s">
        <v>5663</v>
      </c>
      <c r="E18141" s="2" t="s">
        <v>50</v>
      </c>
      <c r="F18141" s="2" t="s">
        <v>6067</v>
      </c>
      <c r="G18141" s="5">
        <v>1</v>
      </c>
      <c r="H18141" s="5">
        <v>1008</v>
      </c>
      <c r="I18141" s="5">
        <v>1008</v>
      </c>
      <c r="J18141" s="5">
        <v>281247.51000000013</v>
      </c>
      <c r="K18141" s="3" t="str" cm="1">
        <f t="array" ref="K18141">_xlfn.LET(_xlpm.d,UPPER(TRIM(CLEAN(SUBSTITUTE(F18141,CHAR(160),"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42" spans="2:11" hidden="1" x14ac:dyDescent="0.25">
      <c r="B18142" s="20">
        <v>46000</v>
      </c>
      <c r="C18142" s="2" t="s">
        <v>1</v>
      </c>
      <c r="D18142" s="2" t="s">
        <v>2243</v>
      </c>
      <c r="E18142" s="2" t="s">
        <v>50</v>
      </c>
      <c r="F18142" s="2" t="s">
        <v>6067</v>
      </c>
      <c r="G18142" s="5">
        <v>1</v>
      </c>
      <c r="H18142" s="5">
        <v>1025.5</v>
      </c>
      <c r="I18142" s="5">
        <v>1025.5</v>
      </c>
      <c r="J18142" s="5">
        <v>282273.01000000013</v>
      </c>
      <c r="K18142" s="3" t="str" cm="1">
        <f t="array" ref="K18142">_xlfn.LET(_xlpm.d,UPPER(TRIM(CLEAN(SUBSTITUTE(F18142,CHAR(160),"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43" spans="2:11" hidden="1" x14ac:dyDescent="0.25">
      <c r="B18143" s="20">
        <v>46000</v>
      </c>
      <c r="C18143" s="2" t="s">
        <v>1</v>
      </c>
      <c r="D18143" s="2" t="s">
        <v>3332</v>
      </c>
      <c r="E18143" s="2" t="s">
        <v>857</v>
      </c>
      <c r="F18143" s="2" t="s">
        <v>6066</v>
      </c>
      <c r="G18143" s="5">
        <v>1</v>
      </c>
      <c r="H18143" s="5">
        <v>287.37</v>
      </c>
      <c r="I18143" s="5">
        <v>287.37</v>
      </c>
      <c r="J18143" s="5">
        <v>282560.38000000012</v>
      </c>
      <c r="K18143" s="3" t="str" cm="1">
        <f t="array" ref="K18143">_xlfn.LET(_xlpm.d,UPPER(TRIM(CLEAN(SUBSTITUTE(F18143,CHAR(160),"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44" spans="2:11" hidden="1" x14ac:dyDescent="0.25">
      <c r="B18144" s="20">
        <v>46000</v>
      </c>
      <c r="C18144" s="2" t="s">
        <v>1</v>
      </c>
      <c r="D18144" s="2" t="s">
        <v>2245</v>
      </c>
      <c r="E18144" s="2" t="s">
        <v>796</v>
      </c>
      <c r="F18144" s="2" t="s">
        <v>6063</v>
      </c>
      <c r="G18144" s="5">
        <v>1</v>
      </c>
      <c r="H18144" s="5">
        <v>547.6</v>
      </c>
      <c r="I18144" s="5">
        <v>547.6</v>
      </c>
      <c r="J18144" s="5">
        <v>283107.9800000001</v>
      </c>
      <c r="K18144" s="3" t="str" cm="1">
        <f t="array" ref="K18144">_xlfn.LET(_xlpm.d,UPPER(TRIM(CLEAN(SUBSTITUTE(F18144,CHAR(160),"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45" spans="2:11" hidden="1" x14ac:dyDescent="0.25">
      <c r="B18145" s="20">
        <v>46000</v>
      </c>
      <c r="C18145" s="2" t="s">
        <v>1</v>
      </c>
      <c r="D18145" s="2" t="s">
        <v>2476</v>
      </c>
      <c r="E18145" s="2" t="s">
        <v>61</v>
      </c>
      <c r="F18145" s="2" t="s">
        <v>6067</v>
      </c>
      <c r="G18145" s="5">
        <v>1</v>
      </c>
      <c r="H18145" s="5">
        <v>1025.52</v>
      </c>
      <c r="I18145" s="5">
        <v>1025.52</v>
      </c>
      <c r="J18145" s="5">
        <v>284133.50000000012</v>
      </c>
      <c r="K18145" s="3" t="str" cm="1">
        <f t="array" ref="K18145">_xlfn.LET(_xlpm.d,UPPER(TRIM(CLEAN(SUBSTITUTE(F18145,CHAR(160),"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46" spans="2:11" hidden="1" x14ac:dyDescent="0.25">
      <c r="B18146" s="20">
        <v>46000</v>
      </c>
      <c r="C18146" s="2" t="s">
        <v>1</v>
      </c>
      <c r="D18146" s="2" t="s">
        <v>5673</v>
      </c>
      <c r="E18146" s="2" t="s">
        <v>61</v>
      </c>
      <c r="F18146" s="2" t="s">
        <v>6066</v>
      </c>
      <c r="G18146" s="5">
        <v>1</v>
      </c>
      <c r="H18146" s="5">
        <v>31.2</v>
      </c>
      <c r="I18146" s="5">
        <v>31.2</v>
      </c>
      <c r="J18146" s="5">
        <v>284164.70000000013</v>
      </c>
      <c r="K18146" s="3" t="str" cm="1">
        <f t="array" ref="K18146">_xlfn.LET(_xlpm.d,UPPER(TRIM(CLEAN(SUBSTITUTE(F18146,CHAR(160),"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47" spans="2:11" x14ac:dyDescent="0.25">
      <c r="B18147" s="20">
        <v>46000</v>
      </c>
      <c r="C18147" s="2" t="s">
        <v>1</v>
      </c>
      <c r="D18147" s="2" t="s">
        <v>4890</v>
      </c>
      <c r="E18147" s="2" t="s">
        <v>4891</v>
      </c>
      <c r="F18147" s="2" t="s">
        <v>6091</v>
      </c>
      <c r="G18147" s="5">
        <v>8</v>
      </c>
      <c r="H18147" s="5">
        <v>42</v>
      </c>
      <c r="I18147" s="5">
        <v>336</v>
      </c>
      <c r="J18147" s="5">
        <v>284500.70000000013</v>
      </c>
      <c r="K18147" s="3" t="str" cm="1">
        <f t="array" ref="K18147">_xlfn.LET(_xlpm.d,UPPER(TRIM(CLEAN(SUBSTITUTE(F18147,CHAR(160),"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148" spans="2:11" hidden="1" x14ac:dyDescent="0.25">
      <c r="B18148" s="20">
        <v>46002</v>
      </c>
      <c r="C18148" s="2" t="s">
        <v>1</v>
      </c>
      <c r="D18148" s="2" t="s">
        <v>4021</v>
      </c>
      <c r="E18148" s="2" t="s">
        <v>835</v>
      </c>
      <c r="F18148" s="2" t="s">
        <v>6085</v>
      </c>
      <c r="G18148" s="5">
        <v>1</v>
      </c>
      <c r="H18148" s="5">
        <v>274.20999999999998</v>
      </c>
      <c r="I18148" s="5">
        <v>274.20999999999998</v>
      </c>
      <c r="J18148" s="5">
        <v>284774.91000000015</v>
      </c>
      <c r="K18148" s="3" t="str" cm="1">
        <f t="array" ref="K18148">_xlfn.LET(_xlpm.d,UPPER(TRIM(CLEAN(SUBSTITUTE(F18148,CHAR(160),"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49" spans="2:11" hidden="1" x14ac:dyDescent="0.25">
      <c r="B18149" s="20">
        <v>46002</v>
      </c>
      <c r="C18149" s="2" t="s">
        <v>1</v>
      </c>
      <c r="D18149" s="2" t="s">
        <v>3711</v>
      </c>
      <c r="E18149" s="2" t="s">
        <v>64</v>
      </c>
      <c r="F18149" s="2" t="s">
        <v>6063</v>
      </c>
      <c r="G18149" s="5">
        <v>1</v>
      </c>
      <c r="H18149" s="5">
        <v>372.05</v>
      </c>
      <c r="I18149" s="5">
        <v>372.05</v>
      </c>
      <c r="J18149" s="5">
        <v>285146.96000000014</v>
      </c>
      <c r="K18149" s="3" t="str" cm="1">
        <f t="array" ref="K18149">_xlfn.LET(_xlpm.d,UPPER(TRIM(CLEAN(SUBSTITUTE(F18149,CHAR(160),"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50" spans="2:11" hidden="1" x14ac:dyDescent="0.25">
      <c r="B18150" s="20">
        <v>46003</v>
      </c>
      <c r="C18150" s="2" t="s">
        <v>1</v>
      </c>
      <c r="D18150" s="2" t="s">
        <v>138</v>
      </c>
      <c r="E18150" s="2" t="s">
        <v>139</v>
      </c>
      <c r="F18150" s="2" t="s">
        <v>6063</v>
      </c>
      <c r="G18150" s="5">
        <v>1</v>
      </c>
      <c r="H18150" s="5">
        <v>6199.65</v>
      </c>
      <c r="I18150" s="5">
        <v>6199.65</v>
      </c>
      <c r="J18150" s="5">
        <v>291346.61000000016</v>
      </c>
      <c r="K18150" s="3" t="str" cm="1">
        <f t="array" ref="K18150">_xlfn.LET(_xlpm.d,UPPER(TRIM(CLEAN(SUBSTITUTE(F18150,CHAR(160),"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51" spans="2:11" hidden="1" x14ac:dyDescent="0.25">
      <c r="B18151" s="20">
        <v>46003</v>
      </c>
      <c r="C18151" s="2" t="s">
        <v>1</v>
      </c>
      <c r="D18151" s="2" t="s">
        <v>4621</v>
      </c>
      <c r="E18151" s="2" t="s">
        <v>4616</v>
      </c>
      <c r="F18151" s="2" t="s">
        <v>6090</v>
      </c>
      <c r="G18151" s="5">
        <v>1</v>
      </c>
      <c r="H18151" s="5">
        <v>44.64</v>
      </c>
      <c r="I18151" s="5">
        <v>44.64</v>
      </c>
      <c r="J18151" s="5">
        <v>291391.25000000017</v>
      </c>
      <c r="K18151" s="3" t="str" cm="1">
        <f t="array" ref="K18151">_xlfn.LET(_xlpm.d,UPPER(TRIM(CLEAN(SUBSTITUTE(F18151,CHAR(160),"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52" spans="2:11" hidden="1" x14ac:dyDescent="0.25">
      <c r="B18152" s="20">
        <v>46006</v>
      </c>
      <c r="C18152" s="2" t="s">
        <v>1</v>
      </c>
      <c r="D18152" s="2" t="s">
        <v>56</v>
      </c>
      <c r="E18152" s="2" t="s">
        <v>16</v>
      </c>
      <c r="F18152" s="2" t="s">
        <v>6063</v>
      </c>
      <c r="G18152" s="5">
        <v>1</v>
      </c>
      <c r="H18152" s="5">
        <v>590.41999999999996</v>
      </c>
      <c r="I18152" s="5">
        <v>590.41999999999996</v>
      </c>
      <c r="J18152" s="5">
        <v>291981.67000000016</v>
      </c>
      <c r="K18152" s="3" t="str" cm="1">
        <f t="array" ref="K18152">_xlfn.LET(_xlpm.d,UPPER(TRIM(CLEAN(SUBSTITUTE(F18152,CHAR(160),"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53" spans="2:11" hidden="1" x14ac:dyDescent="0.25">
      <c r="B18153" s="20">
        <v>46008</v>
      </c>
      <c r="C18153" s="2" t="s">
        <v>1</v>
      </c>
      <c r="D18153" s="2" t="s">
        <v>4895</v>
      </c>
      <c r="E18153" s="2" t="s">
        <v>4882</v>
      </c>
      <c r="F18153" s="2" t="s">
        <v>6065</v>
      </c>
      <c r="G18153" s="5">
        <v>1</v>
      </c>
      <c r="H18153" s="5">
        <v>273.3</v>
      </c>
      <c r="I18153" s="5">
        <v>273.3</v>
      </c>
      <c r="J18153" s="5">
        <v>292254.97000000015</v>
      </c>
      <c r="K18153" s="3" t="str" cm="1">
        <f t="array" ref="K18153">_xlfn.LET(_xlpm.d,UPPER(TRIM(CLEAN(SUBSTITUTE(F18153,CHAR(160),"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54" spans="2:11" hidden="1" x14ac:dyDescent="0.25">
      <c r="B18154" s="20">
        <v>46009</v>
      </c>
      <c r="C18154" s="2" t="s">
        <v>1</v>
      </c>
      <c r="D18154" s="2" t="s">
        <v>2256</v>
      </c>
      <c r="E18154" s="2" t="s">
        <v>61</v>
      </c>
      <c r="F18154" s="2" t="s">
        <v>6092</v>
      </c>
      <c r="G18154" s="5">
        <v>1</v>
      </c>
      <c r="H18154" s="5">
        <v>255.24</v>
      </c>
      <c r="I18154" s="5">
        <v>255.24</v>
      </c>
      <c r="J18154" s="5">
        <v>292510.21000000014</v>
      </c>
      <c r="K18154" s="3" t="str" cm="1">
        <f t="array" ref="K18154">_xlfn.LET(_xlpm.d,UPPER(TRIM(CLEAN(SUBSTITUTE(F18154,CHAR(160),"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55" spans="2:11" hidden="1" x14ac:dyDescent="0.25">
      <c r="B18155" s="20">
        <v>46009</v>
      </c>
      <c r="C18155" s="2" t="s">
        <v>1</v>
      </c>
      <c r="D18155" s="2" t="s">
        <v>5685</v>
      </c>
      <c r="E18155" s="2" t="s">
        <v>61</v>
      </c>
      <c r="F18155" s="2" t="s">
        <v>6093</v>
      </c>
      <c r="G18155" s="5">
        <v>1</v>
      </c>
      <c r="H18155" s="5">
        <v>171.6</v>
      </c>
      <c r="I18155" s="5">
        <v>171.6</v>
      </c>
      <c r="J18155" s="5">
        <v>292681.81000000011</v>
      </c>
      <c r="K18155" s="3" t="str" cm="1">
        <f t="array" ref="K18155">_xlfn.LET(_xlpm.d,UPPER(TRIM(CLEAN(SUBSTITUTE(F18155,CHAR(160),"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56" spans="2:11" hidden="1" x14ac:dyDescent="0.25">
      <c r="B18156" s="20">
        <v>46009</v>
      </c>
      <c r="C18156" s="2" t="s">
        <v>1</v>
      </c>
      <c r="D18156" s="2" t="s">
        <v>5686</v>
      </c>
      <c r="E18156" s="2" t="s">
        <v>16</v>
      </c>
      <c r="F18156" s="2" t="s">
        <v>6094</v>
      </c>
      <c r="G18156" s="5">
        <v>1</v>
      </c>
      <c r="H18156" s="5">
        <v>201</v>
      </c>
      <c r="I18156" s="5">
        <v>201</v>
      </c>
      <c r="J18156" s="5">
        <v>292882.81000000011</v>
      </c>
      <c r="K18156" s="3" t="str" cm="1">
        <f t="array" ref="K18156">_xlfn.LET(_xlpm.d,UPPER(TRIM(CLEAN(SUBSTITUTE(F18156,CHAR(160),"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57" spans="2:11" hidden="1" x14ac:dyDescent="0.25">
      <c r="B18157" s="20">
        <v>46009</v>
      </c>
      <c r="C18157" s="2" t="s">
        <v>1</v>
      </c>
      <c r="D18157" s="2" t="s">
        <v>2258</v>
      </c>
      <c r="E18157" s="2" t="s">
        <v>16</v>
      </c>
      <c r="F18157" s="2" t="s">
        <v>6080</v>
      </c>
      <c r="G18157" s="5">
        <v>1</v>
      </c>
      <c r="H18157" s="5">
        <v>244.56</v>
      </c>
      <c r="I18157" s="5">
        <v>244.56</v>
      </c>
      <c r="J18157" s="5">
        <v>293127.37000000011</v>
      </c>
      <c r="K18157" s="3" t="str" cm="1">
        <f t="array" ref="K18157">_xlfn.LET(_xlpm.d,UPPER(TRIM(CLEAN(SUBSTITUTE(F18157,CHAR(160),"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58" spans="2:11" hidden="1" x14ac:dyDescent="0.25">
      <c r="B18158" s="20">
        <v>46009</v>
      </c>
      <c r="C18158" s="2" t="s">
        <v>1</v>
      </c>
      <c r="D18158" s="2" t="s">
        <v>854</v>
      </c>
      <c r="E18158" s="2" t="s">
        <v>759</v>
      </c>
      <c r="F18158" s="2" t="s">
        <v>6068</v>
      </c>
      <c r="G18158" s="5">
        <v>1</v>
      </c>
      <c r="H18158" s="5">
        <v>694.1</v>
      </c>
      <c r="I18158" s="5">
        <v>694.1</v>
      </c>
      <c r="J18158" s="5">
        <v>293821.47000000009</v>
      </c>
      <c r="K18158" s="3" t="str" cm="1">
        <f t="array" ref="K18158">_xlfn.LET(_xlpm.d,UPPER(TRIM(CLEAN(SUBSTITUTE(F18158,CHAR(160),"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59" spans="2:11" hidden="1" x14ac:dyDescent="0.25">
      <c r="B18159" s="20">
        <v>46010</v>
      </c>
      <c r="C18159" s="2" t="s">
        <v>1</v>
      </c>
      <c r="D18159" s="2" t="s">
        <v>5687</v>
      </c>
      <c r="E18159" s="2" t="s">
        <v>50</v>
      </c>
      <c r="F18159" s="2" t="s">
        <v>6067</v>
      </c>
      <c r="G18159" s="5">
        <v>1</v>
      </c>
      <c r="H18159" s="5">
        <v>1260</v>
      </c>
      <c r="I18159" s="5">
        <v>1260</v>
      </c>
      <c r="J18159" s="5">
        <v>295081.47000000009</v>
      </c>
      <c r="K18159" s="3" t="str" cm="1">
        <f t="array" ref="K18159">_xlfn.LET(_xlpm.d,UPPER(TRIM(CLEAN(SUBSTITUTE(F18159,CHAR(160),"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60" spans="2:11" hidden="1" x14ac:dyDescent="0.25">
      <c r="B18160" s="20">
        <v>46010</v>
      </c>
      <c r="C18160" s="2" t="s">
        <v>1</v>
      </c>
      <c r="D18160" s="2" t="s">
        <v>3361</v>
      </c>
      <c r="E18160" s="2" t="s">
        <v>9</v>
      </c>
      <c r="F18160" s="2" t="s">
        <v>6095</v>
      </c>
      <c r="G18160" s="5">
        <v>1</v>
      </c>
      <c r="H18160" s="5">
        <v>1574.11</v>
      </c>
      <c r="I18160" s="5">
        <v>1574.11</v>
      </c>
      <c r="J18160" s="5">
        <v>296655.58000000007</v>
      </c>
      <c r="K18160" s="3" t="str" cm="1">
        <f t="array" ref="K18160">_xlfn.LET(_xlpm.d,UPPER(TRIM(CLEAN(SUBSTITUTE(F18160,CHAR(160),"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61" spans="2:11" hidden="1" x14ac:dyDescent="0.25">
      <c r="B18161" s="20">
        <v>46014</v>
      </c>
      <c r="C18161" s="2" t="s">
        <v>1</v>
      </c>
      <c r="D18161" s="2" t="s">
        <v>4683</v>
      </c>
      <c r="E18161" s="2" t="s">
        <v>857</v>
      </c>
      <c r="F18161" s="2" t="s">
        <v>6066</v>
      </c>
      <c r="G18161" s="5">
        <v>1</v>
      </c>
      <c r="H18161" s="5">
        <v>226.41</v>
      </c>
      <c r="I18161" s="5">
        <v>226.41</v>
      </c>
      <c r="J18161" s="5">
        <v>296881.99000000005</v>
      </c>
      <c r="K18161" s="3" t="str" cm="1">
        <f t="array" ref="K18161">_xlfn.LET(_xlpm.d,UPPER(TRIM(CLEAN(SUBSTITUTE(F18161,CHAR(160),"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62" spans="2:11" hidden="1" x14ac:dyDescent="0.25">
      <c r="B18162" s="20">
        <v>46014</v>
      </c>
      <c r="C18162" s="2" t="s">
        <v>1</v>
      </c>
      <c r="D18162" s="2" t="s">
        <v>3374</v>
      </c>
      <c r="E18162" s="2" t="s">
        <v>64</v>
      </c>
      <c r="F18162" s="2" t="s">
        <v>6063</v>
      </c>
      <c r="G18162" s="5">
        <v>1</v>
      </c>
      <c r="H18162" s="5">
        <v>620.04999999999995</v>
      </c>
      <c r="I18162" s="5">
        <v>620.04999999999995</v>
      </c>
      <c r="J18162" s="5">
        <v>297502.04000000004</v>
      </c>
      <c r="K18162" s="3" t="str" cm="1">
        <f t="array" ref="K18162">_xlfn.LET(_xlpm.d,UPPER(TRIM(CLEAN(SUBSTITUTE(F18162,CHAR(160),"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63" spans="2:11" hidden="1" x14ac:dyDescent="0.25">
      <c r="B18163" s="20">
        <v>46015</v>
      </c>
      <c r="C18163" s="2" t="s">
        <v>1</v>
      </c>
      <c r="D18163" s="2" t="s">
        <v>5700</v>
      </c>
      <c r="E18163" s="2" t="s">
        <v>759</v>
      </c>
      <c r="F18163" s="2" t="s">
        <v>6068</v>
      </c>
      <c r="G18163" s="5">
        <v>1</v>
      </c>
      <c r="H18163" s="5">
        <v>194.61</v>
      </c>
      <c r="I18163" s="5">
        <v>194.61</v>
      </c>
      <c r="J18163" s="5">
        <v>297696.65000000002</v>
      </c>
      <c r="K18163" s="3" t="str" cm="1">
        <f t="array" ref="K18163">_xlfn.LET(_xlpm.d,UPPER(TRIM(CLEAN(SUBSTITUTE(F18163,CHAR(160),"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64" spans="2:11" hidden="1" x14ac:dyDescent="0.25">
      <c r="B18164" s="20">
        <v>46021</v>
      </c>
      <c r="C18164" s="2" t="s">
        <v>1</v>
      </c>
      <c r="D18164" s="2" t="s">
        <v>57</v>
      </c>
      <c r="E18164" s="2" t="s">
        <v>58</v>
      </c>
      <c r="F18164" s="2" t="s">
        <v>6096</v>
      </c>
      <c r="G18164" s="5">
        <v>1</v>
      </c>
      <c r="H18164" s="5">
        <v>48</v>
      </c>
      <c r="I18164" s="5">
        <v>48</v>
      </c>
      <c r="J18164" s="5">
        <v>297744.65000000002</v>
      </c>
      <c r="K18164" s="3" t="str" cm="1">
        <f t="array" ref="K18164">_xlfn.LET(_xlpm.d,UPPER(TRIM(CLEAN(SUBSTITUTE(F18164,CHAR(160),"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65" spans="2:11" hidden="1" x14ac:dyDescent="0.25">
      <c r="B18165" s="20">
        <v>46021</v>
      </c>
      <c r="C18165" s="2" t="s">
        <v>1</v>
      </c>
      <c r="D18165" s="2" t="s">
        <v>5711</v>
      </c>
      <c r="E18165" s="2" t="s">
        <v>50</v>
      </c>
      <c r="F18165" s="2" t="s">
        <v>6067</v>
      </c>
      <c r="G18165" s="5">
        <v>1</v>
      </c>
      <c r="H18165" s="5">
        <v>2100</v>
      </c>
      <c r="I18165" s="5">
        <v>2100</v>
      </c>
      <c r="J18165" s="5">
        <v>299844.65000000002</v>
      </c>
      <c r="K18165" s="3" t="str" cm="1">
        <f t="array" ref="K18165">_xlfn.LET(_xlpm.d,UPPER(TRIM(CLEAN(SUBSTITUTE(F18165,CHAR(160),"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66" spans="2:11" hidden="1" x14ac:dyDescent="0.25">
      <c r="B18166" s="20">
        <v>46022</v>
      </c>
      <c r="C18166" s="2" t="s">
        <v>1</v>
      </c>
      <c r="D18166" s="2" t="s">
        <v>59</v>
      </c>
      <c r="E18166" s="2" t="s">
        <v>35</v>
      </c>
      <c r="F18166" s="2" t="s">
        <v>6063</v>
      </c>
      <c r="G18166" s="5">
        <v>1</v>
      </c>
      <c r="H18166" s="5">
        <v>685.48</v>
      </c>
      <c r="I18166" s="5">
        <v>685.48</v>
      </c>
      <c r="J18166" s="5">
        <v>300530.13</v>
      </c>
      <c r="K18166" s="3" t="str" cm="1">
        <f t="array" ref="K18166">_xlfn.LET(_xlpm.d,UPPER(TRIM(CLEAN(SUBSTITUTE(F18166,CHAR(160),"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67" spans="2:11" hidden="1" x14ac:dyDescent="0.25">
      <c r="B18167" s="20">
        <v>46022</v>
      </c>
      <c r="C18167" s="2" t="s">
        <v>1</v>
      </c>
      <c r="D18167" s="2" t="s">
        <v>2272</v>
      </c>
      <c r="E18167" s="2" t="s">
        <v>796</v>
      </c>
      <c r="F18167" s="2" t="s">
        <v>6063</v>
      </c>
      <c r="G18167" s="5">
        <v>1</v>
      </c>
      <c r="H18167" s="5">
        <v>1204.8699999999999</v>
      </c>
      <c r="I18167" s="5">
        <v>1204.8699999999999</v>
      </c>
      <c r="J18167" s="5">
        <v>301735</v>
      </c>
      <c r="K18167" s="3" t="str" cm="1">
        <f t="array" ref="K18167">_xlfn.LET(_xlpm.d,UPPER(TRIM(CLEAN(SUBSTITUTE(F18167,CHAR(160),"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68" spans="2:11" hidden="1" x14ac:dyDescent="0.25">
      <c r="B18168" s="20">
        <v>46022</v>
      </c>
      <c r="C18168" s="2" t="s">
        <v>1</v>
      </c>
      <c r="D18168" s="2" t="s">
        <v>60</v>
      </c>
      <c r="E18168" s="2" t="s">
        <v>61</v>
      </c>
      <c r="F18168" s="2" t="s">
        <v>6067</v>
      </c>
      <c r="G18168" s="5">
        <v>1</v>
      </c>
      <c r="H18168" s="5">
        <v>511.14</v>
      </c>
      <c r="I18168" s="5">
        <v>511.14</v>
      </c>
      <c r="J18168" s="5">
        <v>302246.14</v>
      </c>
      <c r="K18168" s="3" t="str" cm="1">
        <f t="array" ref="K18168">_xlfn.LET(_xlpm.d,UPPER(TRIM(CLEAN(SUBSTITUTE(F18168,CHAR(160),"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69" spans="2:11" hidden="1" x14ac:dyDescent="0.25">
      <c r="B18169" s="20">
        <v>46022</v>
      </c>
      <c r="C18169" s="2" t="s">
        <v>1</v>
      </c>
      <c r="D18169" s="2" t="s">
        <v>6097</v>
      </c>
      <c r="E18169" s="2" t="s">
        <v>61</v>
      </c>
      <c r="F18169" s="2" t="s">
        <v>6067</v>
      </c>
      <c r="G18169" s="5">
        <v>1</v>
      </c>
      <c r="H18169" s="5">
        <v>89.04</v>
      </c>
      <c r="I18169" s="5">
        <v>89.04</v>
      </c>
      <c r="J18169" s="5">
        <v>302335.18</v>
      </c>
      <c r="K18169" s="3" t="str" cm="1">
        <f t="array" ref="K18169">_xlfn.LET(_xlpm.d,UPPER(TRIM(CLEAN(SUBSTITUTE(F18169,CHAR(160),"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70" spans="2:11" hidden="1" x14ac:dyDescent="0.25">
      <c r="B18170" s="20">
        <v>46024</v>
      </c>
      <c r="C18170" s="2" t="s">
        <v>1</v>
      </c>
      <c r="D18170" s="2" t="s">
        <v>5712</v>
      </c>
      <c r="E18170" s="2" t="s">
        <v>16</v>
      </c>
      <c r="F18170" s="2" t="s">
        <v>6066</v>
      </c>
      <c r="G18170" s="5">
        <v>1</v>
      </c>
      <c r="H18170" s="5">
        <v>569.04999999999995</v>
      </c>
      <c r="I18170" s="5">
        <v>569.04999999999995</v>
      </c>
      <c r="J18170" s="5">
        <v>302904.23</v>
      </c>
      <c r="K18170" s="3" t="str" cm="1">
        <f t="array" ref="K18170">_xlfn.LET(_xlpm.d,UPPER(TRIM(CLEAN(SUBSTITUTE(F18170,CHAR(160),"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71" spans="2:11" hidden="1" x14ac:dyDescent="0.25">
      <c r="B18171" s="20">
        <v>46024</v>
      </c>
      <c r="C18171" s="2" t="s">
        <v>1</v>
      </c>
      <c r="D18171" s="2" t="s">
        <v>2273</v>
      </c>
      <c r="E18171" s="2" t="s">
        <v>16</v>
      </c>
      <c r="F18171" s="2" t="s">
        <v>6063</v>
      </c>
      <c r="G18171" s="5">
        <v>1</v>
      </c>
      <c r="H18171" s="5">
        <v>537.24</v>
      </c>
      <c r="I18171" s="5">
        <v>537.24</v>
      </c>
      <c r="J18171" s="5">
        <v>303441.46999999997</v>
      </c>
      <c r="K18171" s="3" t="str" cm="1">
        <f t="array" ref="K18171">_xlfn.LET(_xlpm.d,UPPER(TRIM(CLEAN(SUBSTITUTE(F18171,CHAR(160),"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72" spans="2:11" hidden="1" x14ac:dyDescent="0.25">
      <c r="B18172" s="20">
        <v>46027</v>
      </c>
      <c r="C18172" s="2" t="s">
        <v>1</v>
      </c>
      <c r="D18172" s="2" t="s">
        <v>4899</v>
      </c>
      <c r="E18172" s="2" t="s">
        <v>4882</v>
      </c>
      <c r="F18172" s="2" t="s">
        <v>6065</v>
      </c>
      <c r="G18172" s="5">
        <v>1</v>
      </c>
      <c r="H18172" s="5">
        <v>93.41</v>
      </c>
      <c r="I18172" s="5">
        <v>93.41</v>
      </c>
      <c r="J18172" s="5">
        <v>303534.87999999995</v>
      </c>
      <c r="K18172" s="3" t="str" cm="1">
        <f t="array" ref="K18172">_xlfn.LET(_xlpm.d,UPPER(TRIM(CLEAN(SUBSTITUTE(F18172,CHAR(160),"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73" spans="2:11" hidden="1" x14ac:dyDescent="0.25">
      <c r="B18173" s="20">
        <v>46028</v>
      </c>
      <c r="C18173" s="2" t="s">
        <v>1</v>
      </c>
      <c r="D18173" s="2" t="s">
        <v>2279</v>
      </c>
      <c r="E18173" s="2" t="s">
        <v>50</v>
      </c>
      <c r="F18173" s="2" t="s">
        <v>6065</v>
      </c>
      <c r="G18173" s="5">
        <v>1</v>
      </c>
      <c r="H18173" s="5">
        <v>1960.35</v>
      </c>
      <c r="I18173" s="5">
        <v>1960.35</v>
      </c>
      <c r="J18173" s="5">
        <v>305495.22999999992</v>
      </c>
      <c r="K18173" s="3" t="str" cm="1">
        <f t="array" ref="K18173">_xlfn.LET(_xlpm.d,UPPER(TRIM(CLEAN(SUBSTITUTE(F18173,CHAR(160),"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74" spans="2:11" hidden="1" x14ac:dyDescent="0.25">
      <c r="B18174" s="20">
        <v>46028</v>
      </c>
      <c r="C18174" s="2" t="s">
        <v>1</v>
      </c>
      <c r="D18174" s="2" t="s">
        <v>4684</v>
      </c>
      <c r="E18174" s="2" t="s">
        <v>857</v>
      </c>
      <c r="F18174" s="2" t="s">
        <v>6066</v>
      </c>
      <c r="G18174" s="5">
        <v>1</v>
      </c>
      <c r="H18174" s="5">
        <v>212.56</v>
      </c>
      <c r="I18174" s="5">
        <v>212.56</v>
      </c>
      <c r="J18174" s="5">
        <v>305707.78999999992</v>
      </c>
      <c r="K18174" s="3" t="str" cm="1">
        <f t="array" ref="K18174">_xlfn.LET(_xlpm.d,UPPER(TRIM(CLEAN(SUBSTITUTE(F18174,CHAR(160),"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75" spans="2:11" hidden="1" x14ac:dyDescent="0.25">
      <c r="B18175" s="20">
        <v>46028</v>
      </c>
      <c r="C18175" s="2" t="s">
        <v>1</v>
      </c>
      <c r="D18175" s="2" t="s">
        <v>2280</v>
      </c>
      <c r="E18175" s="2" t="s">
        <v>61</v>
      </c>
      <c r="F18175" s="2" t="s">
        <v>6067</v>
      </c>
      <c r="G18175" s="5">
        <v>1</v>
      </c>
      <c r="H18175" s="5">
        <v>316.88</v>
      </c>
      <c r="I18175" s="5">
        <v>316.88</v>
      </c>
      <c r="J18175" s="5">
        <v>306024.66999999993</v>
      </c>
      <c r="K18175" s="3" t="str" cm="1">
        <f t="array" ref="K18175">_xlfn.LET(_xlpm.d,UPPER(TRIM(CLEAN(SUBSTITUTE(F18175,CHAR(160),"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76" spans="2:11" hidden="1" x14ac:dyDescent="0.25">
      <c r="B18176" s="20">
        <v>46028</v>
      </c>
      <c r="C18176" s="2" t="s">
        <v>1</v>
      </c>
      <c r="D18176" s="2" t="s">
        <v>5719</v>
      </c>
      <c r="E18176" s="2" t="s">
        <v>61</v>
      </c>
      <c r="F18176" s="2" t="s">
        <v>6066</v>
      </c>
      <c r="G18176" s="5">
        <v>1</v>
      </c>
      <c r="H18176" s="5">
        <v>227.76</v>
      </c>
      <c r="I18176" s="5">
        <v>227.76</v>
      </c>
      <c r="J18176" s="5">
        <v>306252.42999999993</v>
      </c>
      <c r="K18176" s="3" t="str" cm="1">
        <f t="array" ref="K18176">_xlfn.LET(_xlpm.d,UPPER(TRIM(CLEAN(SUBSTITUTE(F18176,CHAR(160),"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77" spans="2:11" hidden="1" x14ac:dyDescent="0.25">
      <c r="B18177" s="20">
        <v>46029</v>
      </c>
      <c r="C18177" s="2" t="s">
        <v>1</v>
      </c>
      <c r="D18177" s="2" t="s">
        <v>5720</v>
      </c>
      <c r="E18177" s="2" t="s">
        <v>16</v>
      </c>
      <c r="F18177" s="2" t="s">
        <v>6066</v>
      </c>
      <c r="G18177" s="5">
        <v>1</v>
      </c>
      <c r="H18177" s="5">
        <v>335</v>
      </c>
      <c r="I18177" s="5">
        <v>335</v>
      </c>
      <c r="J18177" s="5">
        <v>306587.42999999993</v>
      </c>
      <c r="K18177" s="3" t="str" cm="1">
        <f t="array" ref="K18177">_xlfn.LET(_xlpm.d,UPPER(TRIM(CLEAN(SUBSTITUTE(F18177,CHAR(160),"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78" spans="2:11" hidden="1" x14ac:dyDescent="0.25">
      <c r="B18178" s="20">
        <v>46029</v>
      </c>
      <c r="C18178" s="2" t="s">
        <v>1</v>
      </c>
      <c r="D18178" s="2" t="s">
        <v>2283</v>
      </c>
      <c r="E18178" s="2" t="s">
        <v>16</v>
      </c>
      <c r="F18178" s="2" t="s">
        <v>6063</v>
      </c>
      <c r="G18178" s="5">
        <v>1</v>
      </c>
      <c r="H18178" s="5">
        <v>420.5</v>
      </c>
      <c r="I18178" s="5">
        <v>420.5</v>
      </c>
      <c r="J18178" s="5">
        <v>307007.92999999993</v>
      </c>
      <c r="K18178" s="3" t="str" cm="1">
        <f t="array" ref="K18178">_xlfn.LET(_xlpm.d,UPPER(TRIM(CLEAN(SUBSTITUTE(F18178,CHAR(160),"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79" spans="2:11" hidden="1" x14ac:dyDescent="0.25">
      <c r="B18179" s="20">
        <v>46030</v>
      </c>
      <c r="C18179" s="2" t="s">
        <v>1</v>
      </c>
      <c r="D18179" s="2" t="s">
        <v>62</v>
      </c>
      <c r="E18179" s="2" t="s">
        <v>27</v>
      </c>
      <c r="F18179" s="2" t="s">
        <v>6082</v>
      </c>
      <c r="G18179" s="5">
        <v>1</v>
      </c>
      <c r="H18179" s="5">
        <v>894.99</v>
      </c>
      <c r="I18179" s="5">
        <v>894.99</v>
      </c>
      <c r="J18179" s="5">
        <v>307902.91999999993</v>
      </c>
      <c r="K18179" s="3" t="str" cm="1">
        <f t="array" ref="K18179">_xlfn.LET(_xlpm.d,UPPER(TRIM(CLEAN(SUBSTITUTE(F18179,CHAR(160),"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80" spans="2:11" hidden="1" x14ac:dyDescent="0.25">
      <c r="B18180" s="20">
        <v>46030</v>
      </c>
      <c r="C18180" s="2" t="s">
        <v>1</v>
      </c>
      <c r="D18180" s="2" t="s">
        <v>3597</v>
      </c>
      <c r="E18180" s="2" t="s">
        <v>835</v>
      </c>
      <c r="F18180" s="2" t="s">
        <v>6063</v>
      </c>
      <c r="G18180" s="5">
        <v>1</v>
      </c>
      <c r="H18180" s="5">
        <v>476.88</v>
      </c>
      <c r="I18180" s="5">
        <v>476.88</v>
      </c>
      <c r="J18180" s="5">
        <v>308379.79999999993</v>
      </c>
      <c r="K18180" s="3" t="str" cm="1">
        <f t="array" ref="K18180">_xlfn.LET(_xlpm.d,UPPER(TRIM(CLEAN(SUBSTITUTE(F18180,CHAR(160),"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81" spans="2:11" hidden="1" x14ac:dyDescent="0.25">
      <c r="B18181" s="20">
        <v>46030</v>
      </c>
      <c r="C18181" s="2" t="s">
        <v>1</v>
      </c>
      <c r="D18181" s="2" t="s">
        <v>63</v>
      </c>
      <c r="E18181" s="2" t="s">
        <v>64</v>
      </c>
      <c r="F18181" s="2" t="s">
        <v>6063</v>
      </c>
      <c r="G18181" s="5">
        <v>1</v>
      </c>
      <c r="H18181" s="5">
        <v>937.72</v>
      </c>
      <c r="I18181" s="5">
        <v>937.72</v>
      </c>
      <c r="J18181" s="5">
        <v>309317.5199999999</v>
      </c>
      <c r="K18181" s="3" t="str" cm="1">
        <f t="array" ref="K18181">_xlfn.LET(_xlpm.d,UPPER(TRIM(CLEAN(SUBSTITUTE(F18181,CHAR(160),"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82" spans="2:11" hidden="1" x14ac:dyDescent="0.25">
      <c r="B18182" s="20">
        <v>46031</v>
      </c>
      <c r="C18182" s="2" t="s">
        <v>1</v>
      </c>
      <c r="D18182" s="2" t="s">
        <v>5725</v>
      </c>
      <c r="E18182" s="2" t="s">
        <v>759</v>
      </c>
      <c r="F18182" s="2" t="s">
        <v>6068</v>
      </c>
      <c r="G18182" s="5">
        <v>1</v>
      </c>
      <c r="H18182" s="5">
        <v>443.29</v>
      </c>
      <c r="I18182" s="5">
        <v>443.29</v>
      </c>
      <c r="J18182" s="5">
        <v>309760.80999999988</v>
      </c>
      <c r="K18182" s="3" t="str" cm="1">
        <f t="array" ref="K18182">_xlfn.LET(_xlpm.d,UPPER(TRIM(CLEAN(SUBSTITUTE(F18182,CHAR(160),"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83" spans="2:11" x14ac:dyDescent="0.25">
      <c r="B18183" s="20">
        <v>46034</v>
      </c>
      <c r="C18183" s="2" t="s">
        <v>1</v>
      </c>
      <c r="D18183" s="2" t="s">
        <v>4901</v>
      </c>
      <c r="E18183" s="2" t="s">
        <v>4891</v>
      </c>
      <c r="F18183" s="2" t="s">
        <v>6091</v>
      </c>
      <c r="G18183" s="5">
        <v>1</v>
      </c>
      <c r="H18183" s="5">
        <v>42</v>
      </c>
      <c r="I18183" s="5">
        <v>42</v>
      </c>
      <c r="J18183" s="5">
        <v>309802.80999999988</v>
      </c>
      <c r="K18183" s="3" t="str" cm="1">
        <f t="array" ref="K18183">_xlfn.LET(_xlpm.d,UPPER(TRIM(CLEAN(SUBSTITUTE(F18183,CHAR(160),"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184" spans="2:11" hidden="1" x14ac:dyDescent="0.25">
      <c r="B18184" s="20">
        <v>46035</v>
      </c>
      <c r="C18184" s="2" t="s">
        <v>1</v>
      </c>
      <c r="D18184" s="2" t="s">
        <v>5732</v>
      </c>
      <c r="E18184" s="2" t="s">
        <v>50</v>
      </c>
      <c r="F18184" s="2" t="s">
        <v>6067</v>
      </c>
      <c r="G18184" s="5">
        <v>1</v>
      </c>
      <c r="H18184" s="5">
        <v>1470</v>
      </c>
      <c r="I18184" s="5">
        <v>1470</v>
      </c>
      <c r="J18184" s="5">
        <v>311272.80999999988</v>
      </c>
      <c r="K18184" s="3" t="str" cm="1">
        <f t="array" ref="K18184">_xlfn.LET(_xlpm.d,UPPER(TRIM(CLEAN(SUBSTITUTE(F18184,CHAR(160),"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85" spans="2:11" hidden="1" x14ac:dyDescent="0.25">
      <c r="B18185" s="20">
        <v>46035</v>
      </c>
      <c r="C18185" s="2" t="s">
        <v>1</v>
      </c>
      <c r="D18185" s="2" t="s">
        <v>3414</v>
      </c>
      <c r="E18185" s="2" t="s">
        <v>964</v>
      </c>
      <c r="F18185" s="2" t="s">
        <v>6066</v>
      </c>
      <c r="G18185" s="5">
        <v>1</v>
      </c>
      <c r="H18185" s="5">
        <v>140.38</v>
      </c>
      <c r="I18185" s="5">
        <v>140.38</v>
      </c>
      <c r="J18185" s="5">
        <v>311413.18999999989</v>
      </c>
      <c r="K18185" s="3" t="str" cm="1">
        <f t="array" ref="K18185">_xlfn.LET(_xlpm.d,UPPER(TRIM(CLEAN(SUBSTITUTE(F18185,CHAR(160),"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86" spans="2:11" hidden="1" x14ac:dyDescent="0.25">
      <c r="B18186" s="20">
        <v>46035</v>
      </c>
      <c r="C18186" s="2" t="s">
        <v>1</v>
      </c>
      <c r="D18186" s="2" t="s">
        <v>5733</v>
      </c>
      <c r="E18186" s="2" t="s">
        <v>1735</v>
      </c>
      <c r="F18186" s="2" t="s">
        <v>6098</v>
      </c>
      <c r="G18186" s="5">
        <v>1</v>
      </c>
      <c r="H18186" s="5">
        <v>1009.5</v>
      </c>
      <c r="I18186" s="5">
        <v>1009.5</v>
      </c>
      <c r="J18186" s="5">
        <v>312422.68999999989</v>
      </c>
      <c r="K18186" s="3" t="str" cm="1">
        <f t="array" ref="K18186">_xlfn.LET(_xlpm.d,UPPER(TRIM(CLEAN(SUBSTITUTE(F18186,CHAR(160),"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87" spans="2:11" hidden="1" x14ac:dyDescent="0.25">
      <c r="B18187" s="20">
        <v>46036</v>
      </c>
      <c r="C18187" s="2" t="s">
        <v>1</v>
      </c>
      <c r="D18187" s="2" t="s">
        <v>4903</v>
      </c>
      <c r="E18187" s="2" t="s">
        <v>4882</v>
      </c>
      <c r="F18187" s="2" t="s">
        <v>6065</v>
      </c>
      <c r="G18187" s="5">
        <v>1</v>
      </c>
      <c r="H18187" s="5">
        <v>103.84</v>
      </c>
      <c r="I18187" s="5">
        <v>103.84</v>
      </c>
      <c r="J18187" s="5">
        <v>312526.52999999991</v>
      </c>
      <c r="K18187" s="3" t="str" cm="1">
        <f t="array" ref="K18187">_xlfn.LET(_xlpm.d,UPPER(TRIM(CLEAN(SUBSTITUTE(F18187,CHAR(160),"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88" spans="2:11" hidden="1" x14ac:dyDescent="0.25">
      <c r="B18188" s="20">
        <v>46036</v>
      </c>
      <c r="C18188" s="2" t="s">
        <v>1</v>
      </c>
      <c r="D18188" s="2" t="s">
        <v>3416</v>
      </c>
      <c r="E18188" s="2" t="s">
        <v>857</v>
      </c>
      <c r="F18188" s="2" t="s">
        <v>6066</v>
      </c>
      <c r="G18188" s="5">
        <v>1</v>
      </c>
      <c r="H18188" s="5">
        <v>405.19</v>
      </c>
      <c r="I18188" s="5">
        <v>405.19</v>
      </c>
      <c r="J18188" s="5">
        <v>312931.71999999991</v>
      </c>
      <c r="K18188" s="3" t="str" cm="1">
        <f t="array" ref="K18188">_xlfn.LET(_xlpm.d,UPPER(TRIM(CLEAN(SUBSTITUTE(F18188,CHAR(160),"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89" spans="2:11" hidden="1" x14ac:dyDescent="0.25">
      <c r="B18189" s="20">
        <v>46038</v>
      </c>
      <c r="C18189" s="2" t="s">
        <v>1</v>
      </c>
      <c r="D18189" s="2" t="s">
        <v>3598</v>
      </c>
      <c r="E18189" s="2" t="s">
        <v>835</v>
      </c>
      <c r="F18189" s="2" t="s">
        <v>6063</v>
      </c>
      <c r="G18189" s="5">
        <v>1</v>
      </c>
      <c r="H18189" s="5">
        <v>1436.3</v>
      </c>
      <c r="I18189" s="5">
        <v>1436.3</v>
      </c>
      <c r="J18189" s="5">
        <v>314368.0199999999</v>
      </c>
      <c r="K18189" s="3" t="str" cm="1">
        <f t="array" ref="K18189">_xlfn.LET(_xlpm.d,UPPER(TRIM(CLEAN(SUBSTITUTE(F18189,CHAR(160),"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90" spans="2:11" hidden="1" x14ac:dyDescent="0.25">
      <c r="B18190" s="20">
        <v>46042</v>
      </c>
      <c r="C18190" s="2" t="s">
        <v>1</v>
      </c>
      <c r="D18190" s="2" t="s">
        <v>2303</v>
      </c>
      <c r="E18190" s="2" t="s">
        <v>50</v>
      </c>
      <c r="F18190" s="2" t="s">
        <v>6067</v>
      </c>
      <c r="G18190" s="5">
        <v>1</v>
      </c>
      <c r="H18190" s="5">
        <v>1340.5</v>
      </c>
      <c r="I18190" s="5">
        <v>1340.5</v>
      </c>
      <c r="J18190" s="5">
        <v>315708.5199999999</v>
      </c>
      <c r="K18190" s="3" t="str" cm="1">
        <f t="array" ref="K18190">_xlfn.LET(_xlpm.d,UPPER(TRIM(CLEAN(SUBSTITUTE(F18190,CHAR(160),"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91" spans="2:11" hidden="1" x14ac:dyDescent="0.25">
      <c r="B18191" s="20">
        <v>46043</v>
      </c>
      <c r="C18191" s="2" t="s">
        <v>1</v>
      </c>
      <c r="D18191" s="2" t="s">
        <v>2310</v>
      </c>
      <c r="E18191" s="2" t="s">
        <v>176</v>
      </c>
      <c r="F18191" s="2" t="s">
        <v>6070</v>
      </c>
      <c r="G18191" s="5">
        <v>1</v>
      </c>
      <c r="H18191" s="5">
        <v>617.01</v>
      </c>
      <c r="I18191" s="5">
        <v>617.01</v>
      </c>
      <c r="J18191" s="5">
        <v>316325.52999999991</v>
      </c>
      <c r="K18191" s="3" t="str" cm="1">
        <f t="array" ref="K18191">_xlfn.LET(_xlpm.d,UPPER(TRIM(CLEAN(SUBSTITUTE(F18191,CHAR(160),"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92" spans="2:11" hidden="1" x14ac:dyDescent="0.25">
      <c r="B18192" s="20">
        <v>46043</v>
      </c>
      <c r="C18192" s="2" t="s">
        <v>1</v>
      </c>
      <c r="D18192" s="2" t="s">
        <v>6040</v>
      </c>
      <c r="E18192" s="2" t="s">
        <v>61</v>
      </c>
      <c r="F18192" s="2" t="s">
        <v>6066</v>
      </c>
      <c r="G18192" s="5">
        <v>1</v>
      </c>
      <c r="H18192" s="5">
        <v>162.25</v>
      </c>
      <c r="I18192" s="5">
        <v>162.25</v>
      </c>
      <c r="J18192" s="5">
        <v>316487.77999999991</v>
      </c>
      <c r="K18192" s="3" t="str" cm="1">
        <f t="array" ref="K18192">_xlfn.LET(_xlpm.d,UPPER(TRIM(CLEAN(SUBSTITUTE(F18192,CHAR(160),"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93" spans="2:11" hidden="1" x14ac:dyDescent="0.25">
      <c r="B18193" s="20">
        <v>46043</v>
      </c>
      <c r="C18193" s="2" t="s">
        <v>1</v>
      </c>
      <c r="D18193" s="2" t="s">
        <v>2311</v>
      </c>
      <c r="E18193" s="2" t="s">
        <v>61</v>
      </c>
      <c r="F18193" s="2" t="s">
        <v>6067</v>
      </c>
      <c r="G18193" s="5">
        <v>1</v>
      </c>
      <c r="H18193" s="5">
        <v>390.57</v>
      </c>
      <c r="I18193" s="5">
        <v>390.57</v>
      </c>
      <c r="J18193" s="5">
        <v>316878.34999999992</v>
      </c>
      <c r="K18193" s="3" t="str" cm="1">
        <f t="array" ref="K18193">_xlfn.LET(_xlpm.d,UPPER(TRIM(CLEAN(SUBSTITUTE(F18193,CHAR(160),"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94" spans="2:11" hidden="1" x14ac:dyDescent="0.25">
      <c r="B18194" s="20">
        <v>46043</v>
      </c>
      <c r="C18194" s="2" t="s">
        <v>1</v>
      </c>
      <c r="D18194" s="2" t="s">
        <v>1322</v>
      </c>
      <c r="E18194" s="2" t="s">
        <v>796</v>
      </c>
      <c r="F18194" s="2" t="s">
        <v>6063</v>
      </c>
      <c r="G18194" s="5">
        <v>1</v>
      </c>
      <c r="H18194" s="5">
        <v>1992.85</v>
      </c>
      <c r="I18194" s="5">
        <v>1992.85</v>
      </c>
      <c r="J18194" s="5">
        <v>318871.1999999999</v>
      </c>
      <c r="K18194" s="3" t="str" cm="1">
        <f t="array" ref="K18194">_xlfn.LET(_xlpm.d,UPPER(TRIM(CLEAN(SUBSTITUTE(F18194,CHAR(160),"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95" spans="2:11" hidden="1" x14ac:dyDescent="0.25">
      <c r="B18195" s="20">
        <v>46044</v>
      </c>
      <c r="C18195" s="2" t="s">
        <v>1</v>
      </c>
      <c r="D18195" s="2" t="s">
        <v>15</v>
      </c>
      <c r="E18195" s="2" t="s">
        <v>16</v>
      </c>
      <c r="F18195" s="2" t="s">
        <v>6063</v>
      </c>
      <c r="G18195" s="5">
        <v>1</v>
      </c>
      <c r="H18195" s="5">
        <v>737.71</v>
      </c>
      <c r="I18195" s="5">
        <v>737.71</v>
      </c>
      <c r="J18195" s="5">
        <v>319608.90999999992</v>
      </c>
      <c r="K18195" s="3" t="str" cm="1">
        <f t="array" ref="K18195">_xlfn.LET(_xlpm.d,UPPER(TRIM(CLEAN(SUBSTITUTE(F18195,CHAR(160),"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96" spans="2:11" hidden="1" x14ac:dyDescent="0.25">
      <c r="B18196" s="20">
        <v>46044</v>
      </c>
      <c r="C18196" s="2" t="s">
        <v>1</v>
      </c>
      <c r="D18196" s="2" t="s">
        <v>5754</v>
      </c>
      <c r="E18196" s="2" t="s">
        <v>16</v>
      </c>
      <c r="F18196" s="2" t="s">
        <v>6066</v>
      </c>
      <c r="G18196" s="5">
        <v>1</v>
      </c>
      <c r="H18196" s="5">
        <v>713.55</v>
      </c>
      <c r="I18196" s="5">
        <v>713.55</v>
      </c>
      <c r="J18196" s="5">
        <v>320322.4599999999</v>
      </c>
      <c r="K18196" s="3" t="str" cm="1">
        <f t="array" ref="K18196">_xlfn.LET(_xlpm.d,UPPER(TRIM(CLEAN(SUBSTITUTE(F18196,CHAR(160),"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97" spans="2:11" hidden="1" x14ac:dyDescent="0.25">
      <c r="B18197" s="20">
        <v>46044</v>
      </c>
      <c r="C18197" s="2" t="s">
        <v>1</v>
      </c>
      <c r="D18197" s="2" t="s">
        <v>5757</v>
      </c>
      <c r="E18197" s="2" t="s">
        <v>4234</v>
      </c>
      <c r="F18197" s="2" t="s">
        <v>6063</v>
      </c>
      <c r="G18197" s="5">
        <v>1</v>
      </c>
      <c r="H18197" s="5">
        <v>265.05</v>
      </c>
      <c r="I18197" s="5">
        <v>265.05</v>
      </c>
      <c r="J18197" s="5">
        <v>320587.50999999989</v>
      </c>
      <c r="K18197" s="3" t="str" cm="1">
        <f t="array" ref="K18197">_xlfn.LET(_xlpm.d,UPPER(TRIM(CLEAN(SUBSTITUTE(F18197,CHAR(160),"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98" spans="2:11" hidden="1" x14ac:dyDescent="0.25">
      <c r="B18198" s="20">
        <v>46050</v>
      </c>
      <c r="C18198" s="2" t="s">
        <v>1</v>
      </c>
      <c r="D18198" s="2" t="s">
        <v>2324</v>
      </c>
      <c r="E18198" s="2" t="s">
        <v>50</v>
      </c>
      <c r="F18198" s="2" t="s">
        <v>6067</v>
      </c>
      <c r="G18198" s="5">
        <v>1</v>
      </c>
      <c r="H18198" s="5">
        <v>3015.6</v>
      </c>
      <c r="I18198" s="5">
        <v>3015.6</v>
      </c>
      <c r="J18198" s="5">
        <v>323603.10999999987</v>
      </c>
      <c r="K18198" s="3" t="str" cm="1">
        <f t="array" ref="K18198">_xlfn.LET(_xlpm.d,UPPER(TRIM(CLEAN(SUBSTITUTE(F18198,CHAR(160),"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199" spans="2:11" hidden="1" x14ac:dyDescent="0.25">
      <c r="B18199" s="20">
        <v>46050</v>
      </c>
      <c r="C18199" s="2" t="s">
        <v>1</v>
      </c>
      <c r="D18199" s="2" t="s">
        <v>5766</v>
      </c>
      <c r="E18199" s="2" t="s">
        <v>16</v>
      </c>
      <c r="F18199" s="2" t="s">
        <v>6066</v>
      </c>
      <c r="G18199" s="5">
        <v>1</v>
      </c>
      <c r="H18199" s="5">
        <v>948.05</v>
      </c>
      <c r="I18199" s="5">
        <v>948.05</v>
      </c>
      <c r="J18199" s="5">
        <v>324551.15999999986</v>
      </c>
      <c r="K18199" s="3" t="str" cm="1">
        <f t="array" ref="K18199">_xlfn.LET(_xlpm.d,UPPER(TRIM(CLEAN(SUBSTITUTE(F18199,CHAR(160),"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00" spans="2:11" hidden="1" x14ac:dyDescent="0.25">
      <c r="B18200" s="20">
        <v>46050</v>
      </c>
      <c r="C18200" s="2" t="s">
        <v>1</v>
      </c>
      <c r="D18200" s="2" t="s">
        <v>2328</v>
      </c>
      <c r="E18200" s="2" t="s">
        <v>796</v>
      </c>
      <c r="F18200" s="2" t="s">
        <v>6063</v>
      </c>
      <c r="G18200" s="5">
        <v>1</v>
      </c>
      <c r="H18200" s="5">
        <v>1969.85</v>
      </c>
      <c r="I18200" s="5">
        <v>1969.85</v>
      </c>
      <c r="J18200" s="5">
        <v>326521.00999999983</v>
      </c>
      <c r="K18200" s="3" t="str" cm="1">
        <f t="array" ref="K18200">_xlfn.LET(_xlpm.d,UPPER(TRIM(CLEAN(SUBSTITUTE(F18200,CHAR(160),"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01" spans="2:11" hidden="1" x14ac:dyDescent="0.25">
      <c r="B18201" s="20">
        <v>46050</v>
      </c>
      <c r="C18201" s="2" t="s">
        <v>1</v>
      </c>
      <c r="D18201" s="2" t="s">
        <v>4686</v>
      </c>
      <c r="E18201" s="2" t="s">
        <v>857</v>
      </c>
      <c r="F18201" s="2" t="s">
        <v>6066</v>
      </c>
      <c r="G18201" s="5">
        <v>1</v>
      </c>
      <c r="H18201" s="5">
        <v>288.26</v>
      </c>
      <c r="I18201" s="5">
        <v>288.26</v>
      </c>
      <c r="J18201" s="5">
        <v>326809.26999999984</v>
      </c>
      <c r="K18201" s="3" t="str" cm="1">
        <f t="array" ref="K18201">_xlfn.LET(_xlpm.d,UPPER(TRIM(CLEAN(SUBSTITUTE(F18201,CHAR(160),"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02" spans="2:11" hidden="1" x14ac:dyDescent="0.25">
      <c r="B18202" s="20">
        <v>46051</v>
      </c>
      <c r="C18202" s="2" t="s">
        <v>1</v>
      </c>
      <c r="D18202" s="2" t="s">
        <v>5770</v>
      </c>
      <c r="E18202" s="2" t="s">
        <v>759</v>
      </c>
      <c r="F18202" s="2" t="s">
        <v>6068</v>
      </c>
      <c r="G18202" s="5">
        <v>1</v>
      </c>
      <c r="H18202" s="5">
        <v>540.6</v>
      </c>
      <c r="I18202" s="5">
        <v>540.6</v>
      </c>
      <c r="J18202" s="5">
        <v>327349.86999999982</v>
      </c>
      <c r="K18202" s="3" t="str" cm="1">
        <f t="array" ref="K18202">_xlfn.LET(_xlpm.d,UPPER(TRIM(CLEAN(SUBSTITUTE(F18202,CHAR(160),"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03" spans="2:11" hidden="1" x14ac:dyDescent="0.25">
      <c r="B18203" s="20">
        <v>46052</v>
      </c>
      <c r="C18203" s="2" t="s">
        <v>1</v>
      </c>
      <c r="D18203" s="2" t="s">
        <v>2334</v>
      </c>
      <c r="E18203" s="2" t="s">
        <v>139</v>
      </c>
      <c r="F18203" s="2" t="s">
        <v>6063</v>
      </c>
      <c r="G18203" s="5">
        <v>1</v>
      </c>
      <c r="H18203" s="5">
        <v>3601.48</v>
      </c>
      <c r="I18203" s="5">
        <v>3601.48</v>
      </c>
      <c r="J18203" s="5">
        <v>330951.3499999998</v>
      </c>
      <c r="K18203" s="3" t="str" cm="1">
        <f t="array" ref="K18203">_xlfn.LET(_xlpm.d,UPPER(TRIM(CLEAN(SUBSTITUTE(F18203,CHAR(160),"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04" spans="2:11" hidden="1" x14ac:dyDescent="0.25">
      <c r="B18204" s="20">
        <v>46052</v>
      </c>
      <c r="C18204" s="2" t="s">
        <v>1</v>
      </c>
      <c r="D18204" s="2" t="s">
        <v>5771</v>
      </c>
      <c r="E18204" s="2" t="s">
        <v>61</v>
      </c>
      <c r="F18204" s="2" t="s">
        <v>6099</v>
      </c>
      <c r="G18204" s="5">
        <v>1</v>
      </c>
      <c r="H18204" s="5">
        <v>102.96</v>
      </c>
      <c r="I18204" s="5">
        <v>102.96</v>
      </c>
      <c r="J18204" s="5">
        <v>331054.30999999982</v>
      </c>
      <c r="K18204" s="3" t="str" cm="1">
        <f t="array" ref="K18204">_xlfn.LET(_xlpm.d,UPPER(TRIM(CLEAN(SUBSTITUTE(F18204,CHAR(160),"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05" spans="2:11" hidden="1" x14ac:dyDescent="0.25">
      <c r="B18205" s="20">
        <v>46052</v>
      </c>
      <c r="C18205" s="2" t="s">
        <v>1</v>
      </c>
      <c r="D18205" s="2" t="s">
        <v>2335</v>
      </c>
      <c r="E18205" s="2" t="s">
        <v>61</v>
      </c>
      <c r="F18205" s="2" t="s">
        <v>6067</v>
      </c>
      <c r="G18205" s="5">
        <v>1</v>
      </c>
      <c r="H18205" s="5">
        <v>604.41999999999996</v>
      </c>
      <c r="I18205" s="5">
        <v>604.41999999999996</v>
      </c>
      <c r="J18205" s="5">
        <v>331658.72999999981</v>
      </c>
      <c r="K18205" s="3" t="str" cm="1">
        <f t="array" ref="K18205">_xlfn.LET(_xlpm.d,UPPER(TRIM(CLEAN(SUBSTITUTE(F18205,CHAR(160),"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06" spans="2:11" hidden="1" x14ac:dyDescent="0.25">
      <c r="B18206" s="20">
        <v>46052</v>
      </c>
      <c r="C18206" s="2" t="s">
        <v>1</v>
      </c>
      <c r="D18206" s="2" t="s">
        <v>3911</v>
      </c>
      <c r="E18206" s="2" t="s">
        <v>835</v>
      </c>
      <c r="F18206" s="2" t="s">
        <v>6063</v>
      </c>
      <c r="G18206" s="5">
        <v>1</v>
      </c>
      <c r="H18206" s="5">
        <v>693.44</v>
      </c>
      <c r="I18206" s="5">
        <v>693.44</v>
      </c>
      <c r="J18206" s="5">
        <v>332352.16999999981</v>
      </c>
      <c r="K18206" s="3" t="str" cm="1">
        <f t="array" ref="K18206">_xlfn.LET(_xlpm.d,UPPER(TRIM(CLEAN(SUBSTITUTE(F18206,CHAR(160),"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07" spans="2:11" hidden="1" x14ac:dyDescent="0.25">
      <c r="B18207" s="20">
        <v>46056</v>
      </c>
      <c r="C18207" s="2" t="s">
        <v>1</v>
      </c>
      <c r="D18207" s="2" t="s">
        <v>2342</v>
      </c>
      <c r="E18207" s="2" t="s">
        <v>61</v>
      </c>
      <c r="F18207" s="2" t="s">
        <v>6067</v>
      </c>
      <c r="G18207" s="5">
        <v>1</v>
      </c>
      <c r="H18207" s="5">
        <v>533.65</v>
      </c>
      <c r="I18207" s="5">
        <v>533.65</v>
      </c>
      <c r="J18207" s="5">
        <v>332885.81999999983</v>
      </c>
      <c r="K18207" s="3" t="str" cm="1">
        <f t="array" ref="K18207">_xlfn.LET(_xlpm.d,UPPER(TRIM(CLEAN(SUBSTITUTE(F18207,CHAR(160),"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08" spans="2:11" hidden="1" x14ac:dyDescent="0.25">
      <c r="B18208" s="20">
        <v>46056</v>
      </c>
      <c r="C18208" s="2" t="s">
        <v>1</v>
      </c>
      <c r="D18208" s="2" t="s">
        <v>5778</v>
      </c>
      <c r="E18208" s="2" t="s">
        <v>1735</v>
      </c>
      <c r="F18208" s="2" t="s">
        <v>6070</v>
      </c>
      <c r="G18208" s="5">
        <v>1</v>
      </c>
      <c r="H18208" s="5">
        <v>940.67</v>
      </c>
      <c r="I18208" s="5">
        <v>940.67</v>
      </c>
      <c r="J18208" s="5">
        <v>333826.48999999982</v>
      </c>
      <c r="K18208" s="3" t="str" cm="1">
        <f t="array" ref="K18208">_xlfn.LET(_xlpm.d,UPPER(TRIM(CLEAN(SUBSTITUTE(F18208,CHAR(160),"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09" spans="2:11" hidden="1" x14ac:dyDescent="0.25">
      <c r="B18209" s="20">
        <v>46056</v>
      </c>
      <c r="C18209" s="2" t="s">
        <v>1</v>
      </c>
      <c r="D18209" s="2" t="s">
        <v>4569</v>
      </c>
      <c r="E18209" s="2" t="s">
        <v>964</v>
      </c>
      <c r="F18209" s="2" t="s">
        <v>6063</v>
      </c>
      <c r="G18209" s="5">
        <v>1</v>
      </c>
      <c r="H18209" s="5">
        <v>295.35000000000002</v>
      </c>
      <c r="I18209" s="5">
        <v>295.35000000000002</v>
      </c>
      <c r="J18209" s="5">
        <v>334121.83999999979</v>
      </c>
      <c r="K18209" s="3" t="str" cm="1">
        <f t="array" ref="K18209">_xlfn.LET(_xlpm.d,UPPER(TRIM(CLEAN(SUBSTITUTE(F18209,CHAR(160),"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10" spans="2:11" hidden="1" x14ac:dyDescent="0.25">
      <c r="B18210" s="20">
        <v>46057</v>
      </c>
      <c r="C18210" s="2" t="s">
        <v>1</v>
      </c>
      <c r="D18210" s="2" t="s">
        <v>4744</v>
      </c>
      <c r="E18210" s="2" t="s">
        <v>3555</v>
      </c>
      <c r="F18210" s="2" t="s">
        <v>6065</v>
      </c>
      <c r="G18210" s="5">
        <v>1</v>
      </c>
      <c r="H18210" s="5">
        <v>244.8</v>
      </c>
      <c r="I18210" s="5">
        <v>244.8</v>
      </c>
      <c r="J18210" s="5">
        <v>334366.63999999978</v>
      </c>
      <c r="K18210" s="3" t="str" cm="1">
        <f t="array" ref="K18210">_xlfn.LET(_xlpm.d,UPPER(TRIM(CLEAN(SUBSTITUTE(F18210,CHAR(160),"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11" spans="2:11" hidden="1" x14ac:dyDescent="0.25">
      <c r="B18211" s="20">
        <v>46058</v>
      </c>
      <c r="C18211" s="2" t="s">
        <v>1</v>
      </c>
      <c r="D18211" s="2" t="s">
        <v>4296</v>
      </c>
      <c r="E18211" s="2" t="s">
        <v>302</v>
      </c>
      <c r="F18211" s="2" t="s">
        <v>6065</v>
      </c>
      <c r="G18211" s="5">
        <v>1</v>
      </c>
      <c r="H18211" s="5">
        <v>23.08</v>
      </c>
      <c r="I18211" s="5">
        <v>23.08</v>
      </c>
      <c r="J18211" s="5">
        <v>334389.7199999998</v>
      </c>
      <c r="K18211" s="3" t="str" cm="1">
        <f t="array" ref="K18211">_xlfn.LET(_xlpm.d,UPPER(TRIM(CLEAN(SUBSTITUTE(F18211,CHAR(160),"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12" spans="2:11" hidden="1" x14ac:dyDescent="0.25">
      <c r="B18212" s="20">
        <v>46058</v>
      </c>
      <c r="C18212" s="2" t="s">
        <v>1</v>
      </c>
      <c r="D18212" s="2" t="s">
        <v>6100</v>
      </c>
      <c r="E18212" s="2" t="s">
        <v>6101</v>
      </c>
      <c r="F18212" s="2" t="s">
        <v>6063</v>
      </c>
      <c r="G18212" s="5">
        <v>1</v>
      </c>
      <c r="H18212" s="5">
        <v>123.5</v>
      </c>
      <c r="I18212" s="5">
        <v>123.5</v>
      </c>
      <c r="J18212" s="5">
        <v>334513.2199999998</v>
      </c>
      <c r="K18212" s="3" t="str" cm="1">
        <f t="array" ref="K18212">_xlfn.LET(_xlpm.d,UPPER(TRIM(CLEAN(SUBSTITUTE(F18212,CHAR(160),"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13" spans="2:11" hidden="1" x14ac:dyDescent="0.25">
      <c r="B18213" s="20">
        <v>46058</v>
      </c>
      <c r="C18213" s="2" t="s">
        <v>1</v>
      </c>
      <c r="D18213" s="2" t="s">
        <v>3616</v>
      </c>
      <c r="E18213" s="2" t="s">
        <v>835</v>
      </c>
      <c r="F18213" s="2" t="s">
        <v>6063</v>
      </c>
      <c r="G18213" s="5">
        <v>1</v>
      </c>
      <c r="H18213" s="5">
        <v>771.48</v>
      </c>
      <c r="I18213" s="5">
        <v>771.48</v>
      </c>
      <c r="J18213" s="5">
        <v>335284.69999999978</v>
      </c>
      <c r="K18213" s="3" t="str" cm="1">
        <f t="array" ref="K18213">_xlfn.LET(_xlpm.d,UPPER(TRIM(CLEAN(SUBSTITUTE(F18213,CHAR(160),"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14" spans="2:11" hidden="1" x14ac:dyDescent="0.25">
      <c r="B18214" s="20">
        <v>46058</v>
      </c>
      <c r="C18214" s="2" t="s">
        <v>1</v>
      </c>
      <c r="D18214" s="2" t="s">
        <v>2344</v>
      </c>
      <c r="E18214" s="2" t="s">
        <v>64</v>
      </c>
      <c r="F18214" s="2" t="s">
        <v>6095</v>
      </c>
      <c r="G18214" s="5">
        <v>1</v>
      </c>
      <c r="H18214" s="5">
        <v>571.62</v>
      </c>
      <c r="I18214" s="5">
        <v>571.62</v>
      </c>
      <c r="J18214" s="5">
        <v>335856.31999999977</v>
      </c>
      <c r="K18214" s="3" t="str" cm="1">
        <f t="array" ref="K18214">_xlfn.LET(_xlpm.d,UPPER(TRIM(CLEAN(SUBSTITUTE(F18214,CHAR(160),"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15" spans="2:11" hidden="1" x14ac:dyDescent="0.25">
      <c r="B18215" s="20">
        <v>46059</v>
      </c>
      <c r="C18215" s="2" t="s">
        <v>1</v>
      </c>
      <c r="D18215" s="2" t="s">
        <v>5786</v>
      </c>
      <c r="E18215" s="2" t="s">
        <v>16</v>
      </c>
      <c r="F18215" s="2" t="s">
        <v>6066</v>
      </c>
      <c r="G18215" s="5">
        <v>1</v>
      </c>
      <c r="H18215" s="5">
        <v>1072</v>
      </c>
      <c r="I18215" s="5">
        <v>1072</v>
      </c>
      <c r="J18215" s="5">
        <v>336928.31999999977</v>
      </c>
      <c r="K18215" s="3" t="str" cm="1">
        <f t="array" ref="K18215">_xlfn.LET(_xlpm.d,UPPER(TRIM(CLEAN(SUBSTITUTE(F18215,CHAR(160),"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16" spans="2:11" hidden="1" x14ac:dyDescent="0.25">
      <c r="B18216" s="20">
        <v>46059</v>
      </c>
      <c r="C18216" s="2" t="s">
        <v>1</v>
      </c>
      <c r="D18216" s="2" t="s">
        <v>3465</v>
      </c>
      <c r="E18216" s="2" t="s">
        <v>16</v>
      </c>
      <c r="F18216" s="2" t="s">
        <v>6063</v>
      </c>
      <c r="G18216" s="5">
        <v>1</v>
      </c>
      <c r="H18216" s="5">
        <v>883.73</v>
      </c>
      <c r="I18216" s="5">
        <v>883.73</v>
      </c>
      <c r="J18216" s="5">
        <v>337812.04999999976</v>
      </c>
      <c r="K18216" s="3" t="str" cm="1">
        <f t="array" ref="K18216">_xlfn.LET(_xlpm.d,UPPER(TRIM(CLEAN(SUBSTITUTE(F18216,CHAR(160),"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17" spans="2:11" hidden="1" x14ac:dyDescent="0.25">
      <c r="B18217" s="20">
        <v>46063</v>
      </c>
      <c r="C18217" s="2" t="s">
        <v>1</v>
      </c>
      <c r="D18217" s="2" t="s">
        <v>2351</v>
      </c>
      <c r="E18217" s="2" t="s">
        <v>50</v>
      </c>
      <c r="F18217" s="2" t="s">
        <v>6067</v>
      </c>
      <c r="G18217" s="5">
        <v>1</v>
      </c>
      <c r="H18217" s="5">
        <v>1738.8</v>
      </c>
      <c r="I18217" s="5">
        <v>1738.8</v>
      </c>
      <c r="J18217" s="5">
        <v>339550.84999999974</v>
      </c>
      <c r="K18217" s="3" t="str" cm="1">
        <f t="array" ref="K18217">_xlfn.LET(_xlpm.d,UPPER(TRIM(CLEAN(SUBSTITUTE(F18217,CHAR(160),"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18" spans="2:11" hidden="1" x14ac:dyDescent="0.25">
      <c r="B18218" s="20">
        <v>46063</v>
      </c>
      <c r="C18218" s="2" t="s">
        <v>1</v>
      </c>
      <c r="D18218" s="2" t="s">
        <v>5793</v>
      </c>
      <c r="E18218" s="2" t="s">
        <v>1735</v>
      </c>
      <c r="F18218" s="2" t="s">
        <v>6070</v>
      </c>
      <c r="G18218" s="5">
        <v>1</v>
      </c>
      <c r="H18218" s="5">
        <v>367.09</v>
      </c>
      <c r="I18218" s="5">
        <v>367.09</v>
      </c>
      <c r="J18218" s="5">
        <v>339917.93999999977</v>
      </c>
      <c r="K18218" s="3" t="str" cm="1">
        <f t="array" ref="K18218">_xlfn.LET(_xlpm.d,UPPER(TRIM(CLEAN(SUBSTITUTE(F18218,CHAR(160),"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19" spans="2:11" hidden="1" x14ac:dyDescent="0.25">
      <c r="B18219" s="20">
        <v>46063</v>
      </c>
      <c r="C18219" s="2" t="s">
        <v>1</v>
      </c>
      <c r="D18219" s="2" t="s">
        <v>4571</v>
      </c>
      <c r="E18219" s="2" t="s">
        <v>964</v>
      </c>
      <c r="F18219" s="2" t="s">
        <v>6066</v>
      </c>
      <c r="G18219" s="5">
        <v>1</v>
      </c>
      <c r="H18219" s="5">
        <v>163.98</v>
      </c>
      <c r="I18219" s="5">
        <v>163.98</v>
      </c>
      <c r="J18219" s="5">
        <v>340081.91999999975</v>
      </c>
      <c r="K18219" s="3" t="str" cm="1">
        <f t="array" ref="K18219">_xlfn.LET(_xlpm.d,UPPER(TRIM(CLEAN(SUBSTITUTE(F18219,CHAR(160),"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20" spans="2:11" hidden="1" x14ac:dyDescent="0.25">
      <c r="B18220" s="20">
        <v>46063</v>
      </c>
      <c r="C18220" s="2" t="s">
        <v>1</v>
      </c>
      <c r="D18220" s="2" t="s">
        <v>5794</v>
      </c>
      <c r="E18220" s="2" t="s">
        <v>61</v>
      </c>
      <c r="F18220" s="2" t="s">
        <v>6066</v>
      </c>
      <c r="G18220" s="5">
        <v>1</v>
      </c>
      <c r="H18220" s="5">
        <v>90.48</v>
      </c>
      <c r="I18220" s="5">
        <v>90.48</v>
      </c>
      <c r="J18220" s="5">
        <v>340172.39999999973</v>
      </c>
      <c r="K18220" s="3" t="str" cm="1">
        <f t="array" ref="K18220">_xlfn.LET(_xlpm.d,UPPER(TRIM(CLEAN(SUBSTITUTE(F18220,CHAR(160),"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21" spans="2:11" hidden="1" x14ac:dyDescent="0.25">
      <c r="B18221" s="20">
        <v>46063</v>
      </c>
      <c r="C18221" s="2" t="s">
        <v>1</v>
      </c>
      <c r="D18221" s="2" t="s">
        <v>2352</v>
      </c>
      <c r="E18221" s="2" t="s">
        <v>61</v>
      </c>
      <c r="F18221" s="2" t="s">
        <v>6067</v>
      </c>
      <c r="G18221" s="5">
        <v>1</v>
      </c>
      <c r="H18221" s="5">
        <v>136.75</v>
      </c>
      <c r="I18221" s="5">
        <v>136.75</v>
      </c>
      <c r="J18221" s="5">
        <v>340309.14999999973</v>
      </c>
      <c r="K18221" s="3" t="str" cm="1">
        <f t="array" ref="K18221">_xlfn.LET(_xlpm.d,UPPER(TRIM(CLEAN(SUBSTITUTE(F18221,CHAR(160),"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22" spans="2:11" hidden="1" x14ac:dyDescent="0.25">
      <c r="B18222" s="20">
        <v>46064</v>
      </c>
      <c r="C18222" s="2" t="s">
        <v>1</v>
      </c>
      <c r="D18222" s="2" t="s">
        <v>5795</v>
      </c>
      <c r="E18222" s="2" t="s">
        <v>2415</v>
      </c>
      <c r="F18222" s="2" t="s">
        <v>6066</v>
      </c>
      <c r="G18222" s="5">
        <v>1</v>
      </c>
      <c r="H18222" s="5">
        <v>143.1</v>
      </c>
      <c r="I18222" s="5">
        <v>143.1</v>
      </c>
      <c r="J18222" s="5">
        <v>340452.24999999971</v>
      </c>
      <c r="K18222" s="3" t="str" cm="1">
        <f t="array" ref="K18222">_xlfn.LET(_xlpm.d,UPPER(TRIM(CLEAN(SUBSTITUTE(F18222,CHAR(160),"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23" spans="2:11" hidden="1" x14ac:dyDescent="0.25">
      <c r="B18223" s="20">
        <v>46064</v>
      </c>
      <c r="C18223" s="2" t="s">
        <v>1</v>
      </c>
      <c r="D18223" s="2" t="s">
        <v>3484</v>
      </c>
      <c r="E18223" s="2" t="s">
        <v>2415</v>
      </c>
      <c r="F18223" s="2" t="s">
        <v>6063</v>
      </c>
      <c r="G18223" s="5">
        <v>1</v>
      </c>
      <c r="H18223" s="5">
        <v>267.66000000000003</v>
      </c>
      <c r="I18223" s="5">
        <v>267.66000000000003</v>
      </c>
      <c r="J18223" s="5">
        <v>340719.90999999968</v>
      </c>
      <c r="K18223" s="3" t="str" cm="1">
        <f t="array" ref="K18223">_xlfn.LET(_xlpm.d,UPPER(TRIM(CLEAN(SUBSTITUTE(F18223,CHAR(160),"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24" spans="2:11" hidden="1" x14ac:dyDescent="0.25">
      <c r="B18224" s="20">
        <v>46064</v>
      </c>
      <c r="C18224" s="2" t="s">
        <v>1</v>
      </c>
      <c r="D18224" s="2" t="s">
        <v>856</v>
      </c>
      <c r="E18224" s="2" t="s">
        <v>857</v>
      </c>
      <c r="F18224" s="2" t="s">
        <v>6066</v>
      </c>
      <c r="G18224" s="5">
        <v>1</v>
      </c>
      <c r="H18224" s="5">
        <v>302.32</v>
      </c>
      <c r="I18224" s="5">
        <v>302.32</v>
      </c>
      <c r="J18224" s="5">
        <v>341022.22999999969</v>
      </c>
      <c r="K18224" s="3" t="str" cm="1">
        <f t="array" ref="K18224">_xlfn.LET(_xlpm.d,UPPER(TRIM(CLEAN(SUBSTITUTE(F18224,CHAR(160),"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25" spans="2:11" hidden="1" x14ac:dyDescent="0.25">
      <c r="B18225" s="20">
        <v>46065</v>
      </c>
      <c r="C18225" s="2" t="s">
        <v>1</v>
      </c>
      <c r="D18225" s="2" t="s">
        <v>3918</v>
      </c>
      <c r="E18225" s="2" t="s">
        <v>3</v>
      </c>
      <c r="F18225" s="2" t="s">
        <v>6067</v>
      </c>
      <c r="G18225" s="5">
        <v>1</v>
      </c>
      <c r="H18225" s="5">
        <v>575.37</v>
      </c>
      <c r="I18225" s="5">
        <v>575.37</v>
      </c>
      <c r="J18225" s="5">
        <v>341597.59999999969</v>
      </c>
      <c r="K18225" s="3" t="str" cm="1">
        <f t="array" ref="K18225">_xlfn.LET(_xlpm.d,UPPER(TRIM(CLEAN(SUBSTITUTE(F18225,CHAR(160),"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26" spans="2:11" hidden="1" x14ac:dyDescent="0.25">
      <c r="B18226" s="20">
        <v>46065</v>
      </c>
      <c r="C18226" s="2" t="s">
        <v>1</v>
      </c>
      <c r="D18226" s="2" t="s">
        <v>4329</v>
      </c>
      <c r="E18226" s="2" t="s">
        <v>302</v>
      </c>
      <c r="F18226" s="2" t="s">
        <v>6065</v>
      </c>
      <c r="G18226" s="5">
        <v>1</v>
      </c>
      <c r="H18226" s="5">
        <v>32.630000000000003</v>
      </c>
      <c r="I18226" s="5">
        <v>32.630000000000003</v>
      </c>
      <c r="J18226" s="5">
        <v>341630.22999999969</v>
      </c>
      <c r="K18226" s="3" t="str" cm="1">
        <f t="array" ref="K18226">_xlfn.LET(_xlpm.d,UPPER(TRIM(CLEAN(SUBSTITUTE(F18226,CHAR(160),"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27" spans="2:11" hidden="1" x14ac:dyDescent="0.25">
      <c r="B18227" s="20">
        <v>46065</v>
      </c>
      <c r="C18227" s="2" t="s">
        <v>1</v>
      </c>
      <c r="D18227" s="2" t="s">
        <v>4027</v>
      </c>
      <c r="E18227" s="2" t="s">
        <v>2983</v>
      </c>
      <c r="F18227" s="2" t="s">
        <v>6065</v>
      </c>
      <c r="G18227" s="5">
        <v>1</v>
      </c>
      <c r="H18227" s="5">
        <v>536.17999999999995</v>
      </c>
      <c r="I18227" s="5">
        <v>536.17999999999995</v>
      </c>
      <c r="J18227" s="5">
        <v>342166.40999999968</v>
      </c>
      <c r="K18227" s="3" t="str" cm="1">
        <f t="array" ref="K18227">_xlfn.LET(_xlpm.d,UPPER(TRIM(CLEAN(SUBSTITUTE(F18227,CHAR(160),"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28" spans="2:11" hidden="1" x14ac:dyDescent="0.25">
      <c r="B18228" s="20">
        <v>46065</v>
      </c>
      <c r="C18228" s="2" t="s">
        <v>1</v>
      </c>
      <c r="D18228" s="2" t="s">
        <v>4029</v>
      </c>
      <c r="E18228" s="2" t="s">
        <v>964</v>
      </c>
      <c r="F18228" s="2" t="s">
        <v>6066</v>
      </c>
      <c r="G18228" s="5">
        <v>1</v>
      </c>
      <c r="H18228" s="5">
        <v>339.37</v>
      </c>
      <c r="I18228" s="5">
        <v>339.37</v>
      </c>
      <c r="J18228" s="5">
        <v>342505.77999999968</v>
      </c>
      <c r="K18228" s="3" t="str" cm="1">
        <f t="array" ref="K18228">_xlfn.LET(_xlpm.d,UPPER(TRIM(CLEAN(SUBSTITUTE(F18228,CHAR(160),"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29" spans="2:11" hidden="1" x14ac:dyDescent="0.25">
      <c r="B18229" s="20">
        <v>46065</v>
      </c>
      <c r="C18229" s="2" t="s">
        <v>1</v>
      </c>
      <c r="D18229" s="2" t="s">
        <v>3923</v>
      </c>
      <c r="E18229" s="2" t="s">
        <v>3555</v>
      </c>
      <c r="F18229" s="2" t="s">
        <v>6065</v>
      </c>
      <c r="G18229" s="5">
        <v>1</v>
      </c>
      <c r="H18229" s="5">
        <v>946.56</v>
      </c>
      <c r="I18229" s="5">
        <v>946.56</v>
      </c>
      <c r="J18229" s="5">
        <v>343452.33999999968</v>
      </c>
      <c r="K18229" s="3" t="str" cm="1">
        <f t="array" ref="K18229">_xlfn.LET(_xlpm.d,UPPER(TRIM(CLEAN(SUBSTITUTE(F18229,CHAR(160),"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30" spans="2:11" hidden="1" x14ac:dyDescent="0.25">
      <c r="B18230" s="20">
        <v>46065</v>
      </c>
      <c r="C18230" s="2" t="s">
        <v>1</v>
      </c>
      <c r="D18230" s="2" t="s">
        <v>5799</v>
      </c>
      <c r="E18230" s="2" t="s">
        <v>16</v>
      </c>
      <c r="F18230" s="2" t="s">
        <v>6066</v>
      </c>
      <c r="G18230" s="5">
        <v>1</v>
      </c>
      <c r="H18230" s="5">
        <v>670</v>
      </c>
      <c r="I18230" s="5">
        <v>670</v>
      </c>
      <c r="J18230" s="5">
        <v>344122.33999999968</v>
      </c>
      <c r="K18230" s="3" t="str" cm="1">
        <f t="array" ref="K18230">_xlfn.LET(_xlpm.d,UPPER(TRIM(CLEAN(SUBSTITUTE(F18230,CHAR(160),"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31" spans="2:11" hidden="1" x14ac:dyDescent="0.25">
      <c r="B18231" s="20">
        <v>46065</v>
      </c>
      <c r="C18231" s="2" t="s">
        <v>1</v>
      </c>
      <c r="D18231" s="2" t="s">
        <v>858</v>
      </c>
      <c r="E18231" s="2" t="s">
        <v>16</v>
      </c>
      <c r="F18231" s="2" t="s">
        <v>6063</v>
      </c>
      <c r="G18231" s="5">
        <v>1</v>
      </c>
      <c r="H18231" s="5">
        <v>1098.77</v>
      </c>
      <c r="I18231" s="5">
        <v>1098.77</v>
      </c>
      <c r="J18231" s="5">
        <v>345221.10999999969</v>
      </c>
      <c r="K18231" s="3" t="str" cm="1">
        <f t="array" ref="K18231">_xlfn.LET(_xlpm.d,UPPER(TRIM(CLEAN(SUBSTITUTE(F18231,CHAR(160),"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32" spans="2:11" hidden="1" x14ac:dyDescent="0.25">
      <c r="B18232" s="20">
        <v>46066</v>
      </c>
      <c r="C18232" s="2" t="s">
        <v>1</v>
      </c>
      <c r="D18232" s="2" t="s">
        <v>4691</v>
      </c>
      <c r="E18232" s="2" t="s">
        <v>50</v>
      </c>
      <c r="F18232" s="2" t="s">
        <v>6067</v>
      </c>
      <c r="G18232" s="5">
        <v>1</v>
      </c>
      <c r="H18232" s="5">
        <v>766.05</v>
      </c>
      <c r="I18232" s="5">
        <v>766.05</v>
      </c>
      <c r="J18232" s="5">
        <v>345987.15999999968</v>
      </c>
      <c r="K18232" s="3" t="str" cm="1">
        <f t="array" ref="K18232">_xlfn.LET(_xlpm.d,UPPER(TRIM(CLEAN(SUBSTITUTE(F18232,CHAR(160),"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33" spans="2:11" hidden="1" x14ac:dyDescent="0.25">
      <c r="B18233" s="20">
        <v>46070</v>
      </c>
      <c r="C18233" s="2" t="s">
        <v>1</v>
      </c>
      <c r="D18233" s="2" t="s">
        <v>3832</v>
      </c>
      <c r="E18233" s="2" t="s">
        <v>749</v>
      </c>
      <c r="F18233" s="2" t="s">
        <v>6065</v>
      </c>
      <c r="G18233" s="5">
        <v>1</v>
      </c>
      <c r="H18233" s="5">
        <v>558.96</v>
      </c>
      <c r="I18233" s="5">
        <v>558.96</v>
      </c>
      <c r="J18233" s="5">
        <v>346546.1199999997</v>
      </c>
      <c r="K18233" s="3" t="str" cm="1">
        <f t="array" ref="K18233">_xlfn.LET(_xlpm.d,UPPER(TRIM(CLEAN(SUBSTITUTE(F18233,CHAR(160),"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34" spans="2:11" hidden="1" x14ac:dyDescent="0.25">
      <c r="B18234" s="20">
        <v>46070</v>
      </c>
      <c r="C18234" s="2" t="s">
        <v>1</v>
      </c>
      <c r="D18234" s="2" t="s">
        <v>1609</v>
      </c>
      <c r="E18234" s="2" t="s">
        <v>746</v>
      </c>
      <c r="F18234" s="2" t="s">
        <v>6065</v>
      </c>
      <c r="G18234" s="5">
        <v>1</v>
      </c>
      <c r="H18234" s="5">
        <v>1773.03</v>
      </c>
      <c r="I18234" s="5">
        <v>1773.03</v>
      </c>
      <c r="J18234" s="5">
        <v>348319.14999999973</v>
      </c>
      <c r="K18234" s="3" t="str" cm="1">
        <f t="array" ref="K18234">_xlfn.LET(_xlpm.d,UPPER(TRIM(CLEAN(SUBSTITUTE(F18234,CHAR(160),"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35" spans="2:11" hidden="1" x14ac:dyDescent="0.25">
      <c r="B18235" s="20">
        <v>46070</v>
      </c>
      <c r="C18235" s="2" t="s">
        <v>1</v>
      </c>
      <c r="D18235" s="2" t="s">
        <v>3494</v>
      </c>
      <c r="E18235" s="2" t="s">
        <v>796</v>
      </c>
      <c r="F18235" s="2" t="s">
        <v>6063</v>
      </c>
      <c r="G18235" s="5">
        <v>1</v>
      </c>
      <c r="H18235" s="5">
        <v>1332.85</v>
      </c>
      <c r="I18235" s="5">
        <v>1332.85</v>
      </c>
      <c r="J18235" s="5">
        <v>349651.99999999971</v>
      </c>
      <c r="K18235" s="3" t="str" cm="1">
        <f t="array" ref="K18235">_xlfn.LET(_xlpm.d,UPPER(TRIM(CLEAN(SUBSTITUTE(F18235,CHAR(160),"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36" spans="2:11" hidden="1" x14ac:dyDescent="0.25">
      <c r="B18236" s="20">
        <v>46070</v>
      </c>
      <c r="C18236" s="2" t="s">
        <v>1</v>
      </c>
      <c r="D18236" s="2" t="s">
        <v>2362</v>
      </c>
      <c r="E18236" s="2" t="s">
        <v>50</v>
      </c>
      <c r="F18236" s="2" t="s">
        <v>6067</v>
      </c>
      <c r="G18236" s="5">
        <v>1</v>
      </c>
      <c r="H18236" s="5">
        <v>985.25</v>
      </c>
      <c r="I18236" s="5">
        <v>985.25</v>
      </c>
      <c r="J18236" s="5">
        <v>350637.24999999971</v>
      </c>
      <c r="K18236" s="3" t="str" cm="1">
        <f t="array" ref="K18236">_xlfn.LET(_xlpm.d,UPPER(TRIM(CLEAN(SUBSTITUTE(F18236,CHAR(160),"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37" spans="2:11" hidden="1" x14ac:dyDescent="0.25">
      <c r="B18237" s="20">
        <v>46071</v>
      </c>
      <c r="C18237" s="2" t="s">
        <v>1</v>
      </c>
      <c r="D18237" s="2" t="s">
        <v>5805</v>
      </c>
      <c r="E18237" s="2" t="s">
        <v>61</v>
      </c>
      <c r="F18237" s="2" t="s">
        <v>6066</v>
      </c>
      <c r="G18237" s="5">
        <v>1</v>
      </c>
      <c r="H18237" s="5">
        <v>297.2</v>
      </c>
      <c r="I18237" s="5">
        <v>297.2</v>
      </c>
      <c r="J18237" s="5">
        <v>350934.44999999972</v>
      </c>
      <c r="K18237" s="3" t="str" cm="1">
        <f t="array" ref="K18237">_xlfn.LET(_xlpm.d,UPPER(TRIM(CLEAN(SUBSTITUTE(F18237,CHAR(160),"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38" spans="2:11" hidden="1" x14ac:dyDescent="0.25">
      <c r="B18238" s="20">
        <v>46071</v>
      </c>
      <c r="C18238" s="2" t="s">
        <v>1</v>
      </c>
      <c r="D18238" s="2" t="s">
        <v>2363</v>
      </c>
      <c r="E18238" s="2" t="s">
        <v>61</v>
      </c>
      <c r="F18238" s="2" t="s">
        <v>6067</v>
      </c>
      <c r="G18238" s="5">
        <v>1</v>
      </c>
      <c r="H18238" s="5">
        <v>146.55000000000001</v>
      </c>
      <c r="I18238" s="5">
        <v>146.55000000000001</v>
      </c>
      <c r="J18238" s="5">
        <v>351080.99999999971</v>
      </c>
      <c r="K18238" s="3" t="str" cm="1">
        <f t="array" ref="K18238">_xlfn.LET(_xlpm.d,UPPER(TRIM(CLEAN(SUBSTITUTE(F18238,CHAR(160),"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39" spans="2:11" hidden="1" x14ac:dyDescent="0.25">
      <c r="B18239" s="20">
        <v>46072</v>
      </c>
      <c r="C18239" s="2" t="s">
        <v>1</v>
      </c>
      <c r="D18239" s="2" t="s">
        <v>4209</v>
      </c>
      <c r="E18239" s="2" t="s">
        <v>302</v>
      </c>
      <c r="F18239" s="2" t="s">
        <v>6065</v>
      </c>
      <c r="G18239" s="5">
        <v>1</v>
      </c>
      <c r="H18239" s="5">
        <v>32.630000000000003</v>
      </c>
      <c r="I18239" s="5">
        <v>32.630000000000003</v>
      </c>
      <c r="J18239" s="5">
        <v>351113.62999999971</v>
      </c>
      <c r="K18239" s="3" t="str" cm="1">
        <f t="array" ref="K18239">_xlfn.LET(_xlpm.d,UPPER(TRIM(CLEAN(SUBSTITUTE(F18239,CHAR(160),"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40" spans="2:11" hidden="1" x14ac:dyDescent="0.25">
      <c r="B18240" s="20">
        <v>46073</v>
      </c>
      <c r="C18240" s="2" t="s">
        <v>1</v>
      </c>
      <c r="D18240" s="2" t="s">
        <v>3820</v>
      </c>
      <c r="E18240" s="2" t="s">
        <v>3555</v>
      </c>
      <c r="F18240" s="2" t="s">
        <v>6083</v>
      </c>
      <c r="G18240" s="5">
        <v>1</v>
      </c>
      <c r="H18240" s="5">
        <v>1081.71</v>
      </c>
      <c r="I18240" s="5">
        <v>1081.71</v>
      </c>
      <c r="J18240" s="5">
        <v>352195.33999999973</v>
      </c>
      <c r="K18240" s="3" t="str" cm="1">
        <f t="array" ref="K18240">_xlfn.LET(_xlpm.d,UPPER(TRIM(CLEAN(SUBSTITUTE(F18240,CHAR(160),"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41" spans="2:11" hidden="1" x14ac:dyDescent="0.25">
      <c r="B18241" s="20">
        <v>46073</v>
      </c>
      <c r="C18241" s="2" t="s">
        <v>1</v>
      </c>
      <c r="D18241" s="2" t="s">
        <v>5811</v>
      </c>
      <c r="E18241" s="2" t="s">
        <v>759</v>
      </c>
      <c r="F18241" s="2" t="s">
        <v>6084</v>
      </c>
      <c r="G18241" s="5">
        <v>1</v>
      </c>
      <c r="H18241" s="5">
        <v>302.73</v>
      </c>
      <c r="I18241" s="5">
        <v>302.73</v>
      </c>
      <c r="J18241" s="5">
        <v>352498.06999999972</v>
      </c>
      <c r="K18241" s="3" t="str" cm="1">
        <f t="array" ref="K18241">_xlfn.LET(_xlpm.d,UPPER(TRIM(CLEAN(SUBSTITUTE(F18241,CHAR(160),"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42" spans="2:11" hidden="1" x14ac:dyDescent="0.25">
      <c r="B18242" s="20">
        <v>46073</v>
      </c>
      <c r="C18242" s="2" t="s">
        <v>1</v>
      </c>
      <c r="D18242" s="2" t="s">
        <v>68</v>
      </c>
      <c r="E18242" s="2" t="s">
        <v>27</v>
      </c>
      <c r="F18242" s="2" t="s">
        <v>6063</v>
      </c>
      <c r="G18242" s="5">
        <v>1</v>
      </c>
      <c r="H18242" s="5">
        <v>1135.76</v>
      </c>
      <c r="I18242" s="5">
        <v>1135.76</v>
      </c>
      <c r="J18242" s="5">
        <v>353633.82999999973</v>
      </c>
      <c r="K18242" s="3" t="str" cm="1">
        <f t="array" ref="K18242">_xlfn.LET(_xlpm.d,UPPER(TRIM(CLEAN(SUBSTITUTE(F18242,CHAR(160),"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43" spans="2:11" hidden="1" x14ac:dyDescent="0.25">
      <c r="B18243" s="20">
        <v>46073</v>
      </c>
      <c r="C18243" s="2" t="s">
        <v>1</v>
      </c>
      <c r="D18243" s="2" t="s">
        <v>3583</v>
      </c>
      <c r="E18243" s="2" t="s">
        <v>835</v>
      </c>
      <c r="F18243" s="2" t="s">
        <v>6063</v>
      </c>
      <c r="G18243" s="5">
        <v>1</v>
      </c>
      <c r="H18243" s="5">
        <v>549.4</v>
      </c>
      <c r="I18243" s="5">
        <v>549.4</v>
      </c>
      <c r="J18243" s="5">
        <v>354183.22999999975</v>
      </c>
      <c r="K18243" s="3" t="str" cm="1">
        <f t="array" ref="K18243">_xlfn.LET(_xlpm.d,UPPER(TRIM(CLEAN(SUBSTITUTE(F18243,CHAR(160),"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44" spans="2:11" hidden="1" x14ac:dyDescent="0.25">
      <c r="B18244" s="20">
        <v>46077</v>
      </c>
      <c r="C18244" s="2" t="s">
        <v>1</v>
      </c>
      <c r="D18244" s="2" t="s">
        <v>2370</v>
      </c>
      <c r="E18244" s="2" t="s">
        <v>50</v>
      </c>
      <c r="F18244" s="2" t="s">
        <v>6067</v>
      </c>
      <c r="G18244" s="5">
        <v>1</v>
      </c>
      <c r="H18244" s="5">
        <v>1474.2</v>
      </c>
      <c r="I18244" s="5">
        <v>1474.2</v>
      </c>
      <c r="J18244" s="5">
        <v>355657.42999999976</v>
      </c>
      <c r="K18244" s="3" t="str" cm="1">
        <f t="array" ref="K18244">_xlfn.LET(_xlpm.d,UPPER(TRIM(CLEAN(SUBSTITUTE(F18244,CHAR(160),"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45" spans="2:11" hidden="1" x14ac:dyDescent="0.25">
      <c r="B18245" s="20">
        <v>46077</v>
      </c>
      <c r="C18245" s="2" t="s">
        <v>1</v>
      </c>
      <c r="D18245" s="2" t="s">
        <v>5818</v>
      </c>
      <c r="E18245" s="2" t="s">
        <v>1735</v>
      </c>
      <c r="F18245" s="2" t="s">
        <v>6070</v>
      </c>
      <c r="G18245" s="5">
        <v>1</v>
      </c>
      <c r="H18245" s="5">
        <v>550.63</v>
      </c>
      <c r="I18245" s="5">
        <v>550.63</v>
      </c>
      <c r="J18245" s="5">
        <v>356208.05999999976</v>
      </c>
      <c r="K18245" s="3" t="str" cm="1">
        <f t="array" ref="K18245">_xlfn.LET(_xlpm.d,UPPER(TRIM(CLEAN(SUBSTITUTE(F18245,CHAR(160),"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46" spans="2:11" hidden="1" x14ac:dyDescent="0.25">
      <c r="B18246" s="20">
        <v>46077</v>
      </c>
      <c r="C18246" s="2" t="s">
        <v>1</v>
      </c>
      <c r="D18246" s="2" t="s">
        <v>861</v>
      </c>
      <c r="E18246" s="2" t="s">
        <v>857</v>
      </c>
      <c r="F18246" s="2" t="s">
        <v>6066</v>
      </c>
      <c r="G18246" s="5">
        <v>1</v>
      </c>
      <c r="H18246" s="5">
        <v>171.54</v>
      </c>
      <c r="I18246" s="5">
        <v>171.54</v>
      </c>
      <c r="J18246" s="5">
        <v>356379.59999999974</v>
      </c>
      <c r="K18246" s="3" t="str" cm="1">
        <f t="array" ref="K18246">_xlfn.LET(_xlpm.d,UPPER(TRIM(CLEAN(SUBSTITUTE(F18246,CHAR(160),"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47" spans="2:11" hidden="1" x14ac:dyDescent="0.25">
      <c r="B18247" s="20">
        <v>46077</v>
      </c>
      <c r="C18247" s="2" t="s">
        <v>1</v>
      </c>
      <c r="D18247" s="2" t="s">
        <v>6041</v>
      </c>
      <c r="E18247" s="2" t="s">
        <v>61</v>
      </c>
      <c r="F18247" s="2" t="s">
        <v>6066</v>
      </c>
      <c r="G18247" s="5">
        <v>1</v>
      </c>
      <c r="H18247" s="5">
        <v>71.5</v>
      </c>
      <c r="I18247" s="5">
        <v>71.5</v>
      </c>
      <c r="J18247" s="5">
        <v>356451.09999999974</v>
      </c>
      <c r="K18247" s="3" t="str" cm="1">
        <f t="array" ref="K18247">_xlfn.LET(_xlpm.d,UPPER(TRIM(CLEAN(SUBSTITUTE(F18247,CHAR(160),"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48" spans="2:11" hidden="1" x14ac:dyDescent="0.25">
      <c r="B18248" s="20">
        <v>46077</v>
      </c>
      <c r="C18248" s="2" t="s">
        <v>1</v>
      </c>
      <c r="D18248" s="2" t="s">
        <v>2371</v>
      </c>
      <c r="E18248" s="2" t="s">
        <v>61</v>
      </c>
      <c r="F18248" s="2" t="s">
        <v>6067</v>
      </c>
      <c r="G18248" s="5">
        <v>1</v>
      </c>
      <c r="H18248" s="5">
        <v>144.83000000000001</v>
      </c>
      <c r="I18248" s="5">
        <v>144.83000000000001</v>
      </c>
      <c r="J18248" s="5">
        <v>356595.92999999976</v>
      </c>
      <c r="K18248" s="3" t="str" cm="1">
        <f t="array" ref="K18248">_xlfn.LET(_xlpm.d,UPPER(TRIM(CLEAN(SUBSTITUTE(F18248,CHAR(160),"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49" spans="2:11" hidden="1" x14ac:dyDescent="0.25">
      <c r="B18249" s="20">
        <v>46079</v>
      </c>
      <c r="C18249" s="2" t="s">
        <v>1</v>
      </c>
      <c r="D18249" s="2" t="s">
        <v>3821</v>
      </c>
      <c r="E18249" s="2" t="s">
        <v>27</v>
      </c>
      <c r="F18249" s="2" t="s">
        <v>6063</v>
      </c>
      <c r="G18249" s="5">
        <v>1</v>
      </c>
      <c r="H18249" s="5">
        <v>272.10000000000002</v>
      </c>
      <c r="I18249" s="5">
        <v>272.10000000000002</v>
      </c>
      <c r="J18249" s="5">
        <v>356868.02999999974</v>
      </c>
      <c r="K18249" s="3" t="str" cm="1">
        <f t="array" ref="K18249">_xlfn.LET(_xlpm.d,UPPER(TRIM(CLEAN(SUBSTITUTE(F18249,CHAR(160),"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50" spans="2:11" hidden="1" x14ac:dyDescent="0.25">
      <c r="B18250" s="20">
        <v>46079</v>
      </c>
      <c r="C18250" s="2" t="s">
        <v>1</v>
      </c>
      <c r="D18250" s="2" t="s">
        <v>5820</v>
      </c>
      <c r="E18250" s="2" t="s">
        <v>4234</v>
      </c>
      <c r="F18250" s="2" t="s">
        <v>6063</v>
      </c>
      <c r="G18250" s="5">
        <v>1</v>
      </c>
      <c r="H18250" s="5">
        <v>362.52</v>
      </c>
      <c r="I18250" s="5">
        <v>362.52</v>
      </c>
      <c r="J18250" s="5">
        <v>357230.54999999976</v>
      </c>
      <c r="K18250" s="3" t="str" cm="1">
        <f t="array" ref="K18250">_xlfn.LET(_xlpm.d,UPPER(TRIM(CLEAN(SUBSTITUTE(F18250,CHAR(160),"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51" spans="2:11" hidden="1" x14ac:dyDescent="0.25">
      <c r="B18251" s="20">
        <v>46080</v>
      </c>
      <c r="C18251" s="2" t="s">
        <v>1</v>
      </c>
      <c r="D18251" s="2" t="s">
        <v>5824</v>
      </c>
      <c r="E18251" s="2" t="s">
        <v>4595</v>
      </c>
      <c r="F18251" s="2" t="s">
        <v>6063</v>
      </c>
      <c r="G18251" s="5">
        <v>1</v>
      </c>
      <c r="H18251" s="5">
        <v>1014.99</v>
      </c>
      <c r="I18251" s="5">
        <v>1014.99</v>
      </c>
      <c r="J18251" s="5">
        <v>358245.53999999975</v>
      </c>
      <c r="K18251" s="3" t="str" cm="1">
        <f t="array" ref="K18251">_xlfn.LET(_xlpm.d,UPPER(TRIM(CLEAN(SUBSTITUTE(F18251,CHAR(160),"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52" spans="2:11" hidden="1" x14ac:dyDescent="0.25">
      <c r="B18252" s="20">
        <v>46080</v>
      </c>
      <c r="C18252" s="2" t="s">
        <v>1</v>
      </c>
      <c r="D18252" s="2" t="s">
        <v>3599</v>
      </c>
      <c r="E18252" s="2" t="s">
        <v>835</v>
      </c>
      <c r="F18252" s="2" t="s">
        <v>6063</v>
      </c>
      <c r="G18252" s="5">
        <v>1</v>
      </c>
      <c r="H18252" s="5">
        <v>502.77</v>
      </c>
      <c r="I18252" s="5">
        <v>502.77</v>
      </c>
      <c r="J18252" s="5">
        <v>358748.30999999976</v>
      </c>
      <c r="K18252" s="3" t="str" cm="1">
        <f t="array" ref="K18252">_xlfn.LET(_xlpm.d,UPPER(TRIM(CLEAN(SUBSTITUTE(F18252,CHAR(160),"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53" spans="2:11" hidden="1" x14ac:dyDescent="0.25">
      <c r="B18253" s="20">
        <v>46084</v>
      </c>
      <c r="C18253" s="2" t="s">
        <v>1</v>
      </c>
      <c r="D18253" s="2" t="s">
        <v>2382</v>
      </c>
      <c r="E18253" s="2" t="s">
        <v>50</v>
      </c>
      <c r="F18253" s="2" t="s">
        <v>6067</v>
      </c>
      <c r="G18253" s="5">
        <v>1</v>
      </c>
      <c r="H18253" s="5">
        <v>661.5</v>
      </c>
      <c r="I18253" s="5">
        <v>661.5</v>
      </c>
      <c r="J18253" s="5">
        <v>359409.80999999976</v>
      </c>
      <c r="K18253" s="3" t="str" cm="1">
        <f t="array" ref="K18253">_xlfn.LET(_xlpm.d,UPPER(TRIM(CLEAN(SUBSTITUTE(F18253,CHAR(160),"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54" spans="2:11" hidden="1" x14ac:dyDescent="0.25">
      <c r="B18254" s="20">
        <v>46084</v>
      </c>
      <c r="C18254" s="2" t="s">
        <v>1</v>
      </c>
      <c r="D18254" s="2" t="s">
        <v>5836</v>
      </c>
      <c r="E18254" s="2" t="s">
        <v>61</v>
      </c>
      <c r="F18254" s="2" t="s">
        <v>6066</v>
      </c>
      <c r="G18254" s="5">
        <v>1</v>
      </c>
      <c r="H18254" s="5">
        <v>442.57</v>
      </c>
      <c r="I18254" s="5">
        <v>442.57</v>
      </c>
      <c r="J18254" s="5">
        <v>359852.37999999977</v>
      </c>
      <c r="K18254" s="3" t="str" cm="1">
        <f t="array" ref="K18254">_xlfn.LET(_xlpm.d,UPPER(TRIM(CLEAN(SUBSTITUTE(F18254,CHAR(160),"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55" spans="2:11" hidden="1" x14ac:dyDescent="0.25">
      <c r="B18255" s="20">
        <v>46084</v>
      </c>
      <c r="C18255" s="2" t="s">
        <v>1</v>
      </c>
      <c r="D18255" s="2" t="s">
        <v>738</v>
      </c>
      <c r="E18255" s="2" t="s">
        <v>61</v>
      </c>
      <c r="F18255" s="2" t="s">
        <v>6067</v>
      </c>
      <c r="G18255" s="5">
        <v>1</v>
      </c>
      <c r="H18255" s="5">
        <v>1366.92</v>
      </c>
      <c r="I18255" s="5">
        <v>1366.92</v>
      </c>
      <c r="J18255" s="5">
        <v>361219.29999999976</v>
      </c>
      <c r="K18255" s="3" t="str" cm="1">
        <f t="array" ref="K18255">_xlfn.LET(_xlpm.d,UPPER(TRIM(CLEAN(SUBSTITUTE(F18255,CHAR(160),"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56" spans="2:11" hidden="1" x14ac:dyDescent="0.25">
      <c r="B18256" s="20">
        <v>46084</v>
      </c>
      <c r="C18256" s="2" t="s">
        <v>1</v>
      </c>
      <c r="D18256" s="2" t="s">
        <v>5837</v>
      </c>
      <c r="E18256" s="2" t="s">
        <v>5838</v>
      </c>
      <c r="F18256" s="2" t="s">
        <v>6070</v>
      </c>
      <c r="G18256" s="5">
        <v>1</v>
      </c>
      <c r="H18256" s="5">
        <v>367.09</v>
      </c>
      <c r="I18256" s="5">
        <v>367.09</v>
      </c>
      <c r="J18256" s="5">
        <v>361586.38999999978</v>
      </c>
      <c r="K18256" s="3" t="str" cm="1">
        <f t="array" ref="K18256">_xlfn.LET(_xlpm.d,UPPER(TRIM(CLEAN(SUBSTITUTE(F18256,CHAR(160),"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57" spans="2:11" hidden="1" x14ac:dyDescent="0.25">
      <c r="B18257" s="20">
        <v>46085</v>
      </c>
      <c r="C18257" s="2" t="s">
        <v>1</v>
      </c>
      <c r="D18257" s="2" t="s">
        <v>4550</v>
      </c>
      <c r="E18257" s="2" t="s">
        <v>3555</v>
      </c>
      <c r="F18257" s="2" t="s">
        <v>6065</v>
      </c>
      <c r="G18257" s="5">
        <v>1</v>
      </c>
      <c r="H18257" s="5">
        <v>339.28</v>
      </c>
      <c r="I18257" s="5">
        <v>339.28</v>
      </c>
      <c r="J18257" s="5">
        <v>361925.66999999981</v>
      </c>
      <c r="K18257" s="3" t="str" cm="1">
        <f t="array" ref="K18257">_xlfn.LET(_xlpm.d,UPPER(TRIM(CLEAN(SUBSTITUTE(F18257,CHAR(160),"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58" spans="2:11" hidden="1" x14ac:dyDescent="0.25">
      <c r="B18258" s="20">
        <v>46085</v>
      </c>
      <c r="C18258" s="2" t="s">
        <v>1</v>
      </c>
      <c r="D18258" s="2" t="s">
        <v>866</v>
      </c>
      <c r="E18258" s="2" t="s">
        <v>857</v>
      </c>
      <c r="F18258" s="2" t="s">
        <v>6066</v>
      </c>
      <c r="G18258" s="5">
        <v>1</v>
      </c>
      <c r="H18258" s="5">
        <v>175.74</v>
      </c>
      <c r="I18258" s="5">
        <v>175.74</v>
      </c>
      <c r="J18258" s="5">
        <v>362101.4099999998</v>
      </c>
      <c r="K18258" s="3" t="str" cm="1">
        <f t="array" ref="K18258">_xlfn.LET(_xlpm.d,UPPER(TRIM(CLEAN(SUBSTITUTE(F18258,CHAR(160),"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59" spans="2:11" hidden="1" x14ac:dyDescent="0.25">
      <c r="B18259" s="20">
        <v>46085</v>
      </c>
      <c r="C18259" s="2" t="s">
        <v>1</v>
      </c>
      <c r="D18259" s="2" t="s">
        <v>175</v>
      </c>
      <c r="E18259" s="2" t="s">
        <v>176</v>
      </c>
      <c r="F18259" s="2" t="s">
        <v>6070</v>
      </c>
      <c r="G18259" s="5">
        <v>1</v>
      </c>
      <c r="H18259" s="5">
        <v>1495.8</v>
      </c>
      <c r="I18259" s="5">
        <v>1495.8</v>
      </c>
      <c r="J18259" s="5">
        <v>363597.20999999979</v>
      </c>
      <c r="K18259" s="3" t="str" cm="1">
        <f t="array" ref="K18259">_xlfn.LET(_xlpm.d,UPPER(TRIM(CLEAN(SUBSTITUTE(F18259,CHAR(160),"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60" spans="2:11" hidden="1" x14ac:dyDescent="0.25">
      <c r="B18260" s="20">
        <v>46086</v>
      </c>
      <c r="C18260" s="2" t="s">
        <v>1</v>
      </c>
      <c r="D18260" s="2" t="s">
        <v>5841</v>
      </c>
      <c r="E18260" s="2" t="s">
        <v>16</v>
      </c>
      <c r="F18260" s="2" t="s">
        <v>6066</v>
      </c>
      <c r="G18260" s="5">
        <v>1</v>
      </c>
      <c r="H18260" s="5">
        <v>1273</v>
      </c>
      <c r="I18260" s="5">
        <v>1273</v>
      </c>
      <c r="J18260" s="5">
        <v>364870.20999999979</v>
      </c>
      <c r="K18260" s="3" t="str" cm="1">
        <f t="array" ref="K18260">_xlfn.LET(_xlpm.d,UPPER(TRIM(CLEAN(SUBSTITUTE(F18260,CHAR(160),"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61" spans="2:11" hidden="1" x14ac:dyDescent="0.25">
      <c r="B18261" s="20">
        <v>46086</v>
      </c>
      <c r="C18261" s="2" t="s">
        <v>1</v>
      </c>
      <c r="D18261" s="2" t="s">
        <v>217</v>
      </c>
      <c r="E18261" s="2" t="s">
        <v>16</v>
      </c>
      <c r="F18261" s="2" t="s">
        <v>6063</v>
      </c>
      <c r="G18261" s="5">
        <v>1</v>
      </c>
      <c r="H18261" s="5">
        <v>1125.6099999999999</v>
      </c>
      <c r="I18261" s="5">
        <v>1125.6099999999999</v>
      </c>
      <c r="J18261" s="5">
        <v>365995.81999999977</v>
      </c>
      <c r="K18261" s="3" t="str" cm="1">
        <f t="array" ref="K18261">_xlfn.LET(_xlpm.d,UPPER(TRIM(CLEAN(SUBSTITUTE(F18261,CHAR(160),"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62" spans="2:11" hidden="1" x14ac:dyDescent="0.25">
      <c r="B18262" s="20">
        <v>46086</v>
      </c>
      <c r="C18262" s="2" t="s">
        <v>1</v>
      </c>
      <c r="D18262" s="2" t="s">
        <v>4301</v>
      </c>
      <c r="E18262" s="2" t="s">
        <v>302</v>
      </c>
      <c r="F18262" s="2" t="s">
        <v>6102</v>
      </c>
      <c r="G18262" s="5">
        <v>1</v>
      </c>
      <c r="H18262" s="5">
        <v>16.309999999999999</v>
      </c>
      <c r="I18262" s="5">
        <v>16.309999999999999</v>
      </c>
      <c r="J18262" s="5">
        <v>366012.12999999977</v>
      </c>
      <c r="K18262" s="3" t="str" cm="1">
        <f t="array" ref="K18262">_xlfn.LET(_xlpm.d,UPPER(TRIM(CLEAN(SUBSTITUTE(F18262,CHAR(160),"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63" spans="2:11" hidden="1" x14ac:dyDescent="0.25">
      <c r="B18263" s="20">
        <v>46086</v>
      </c>
      <c r="C18263" s="2" t="s">
        <v>1</v>
      </c>
      <c r="D18263" s="2" t="s">
        <v>5843</v>
      </c>
      <c r="E18263" s="2" t="s">
        <v>5004</v>
      </c>
      <c r="F18263" s="2" t="s">
        <v>6063</v>
      </c>
      <c r="G18263" s="5">
        <v>1</v>
      </c>
      <c r="H18263" s="5">
        <v>60.42</v>
      </c>
      <c r="I18263" s="5">
        <v>60.42</v>
      </c>
      <c r="J18263" s="5">
        <v>366072.54999999976</v>
      </c>
      <c r="K18263" s="3" t="str" cm="1">
        <f t="array" ref="K18263">_xlfn.LET(_xlpm.d,UPPER(TRIM(CLEAN(SUBSTITUTE(F18263,CHAR(160),"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64" spans="2:11" hidden="1" x14ac:dyDescent="0.25">
      <c r="B18264" s="20">
        <v>46087</v>
      </c>
      <c r="C18264" s="2" t="s">
        <v>1</v>
      </c>
      <c r="D18264" s="2" t="s">
        <v>2388</v>
      </c>
      <c r="E18264" s="2" t="s">
        <v>50</v>
      </c>
      <c r="F18264" s="2" t="s">
        <v>6067</v>
      </c>
      <c r="G18264" s="5">
        <v>1</v>
      </c>
      <c r="H18264" s="5">
        <v>1110.2</v>
      </c>
      <c r="I18264" s="5">
        <v>1110.2</v>
      </c>
      <c r="J18264" s="5">
        <v>367182.74999999977</v>
      </c>
      <c r="K18264" s="3" t="str" cm="1">
        <f t="array" ref="K18264">_xlfn.LET(_xlpm.d,UPPER(TRIM(CLEAN(SUBSTITUTE(F18264,CHAR(160),"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65" spans="2:11" hidden="1" x14ac:dyDescent="0.25">
      <c r="B18265" s="20">
        <v>46091</v>
      </c>
      <c r="C18265" s="2" t="s">
        <v>1</v>
      </c>
      <c r="D18265" s="2" t="s">
        <v>4562</v>
      </c>
      <c r="E18265" s="2" t="s">
        <v>964</v>
      </c>
      <c r="F18265" s="2" t="s">
        <v>6066</v>
      </c>
      <c r="G18265" s="5">
        <v>1</v>
      </c>
      <c r="H18265" s="5">
        <v>81.5</v>
      </c>
      <c r="I18265" s="5">
        <v>81.5</v>
      </c>
      <c r="J18265" s="5">
        <v>367264.24999999977</v>
      </c>
      <c r="K18265" s="3" t="str" cm="1">
        <f t="array" ref="K18265">_xlfn.LET(_xlpm.d,UPPER(TRIM(CLEAN(SUBSTITUTE(F18265,CHAR(160),"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66" spans="2:11" hidden="1" x14ac:dyDescent="0.25">
      <c r="B18266" s="20">
        <v>46092</v>
      </c>
      <c r="C18266" s="2" t="s">
        <v>1</v>
      </c>
      <c r="D18266" s="2" t="s">
        <v>2394</v>
      </c>
      <c r="E18266" s="2" t="s">
        <v>796</v>
      </c>
      <c r="F18266" s="2" t="s">
        <v>6063</v>
      </c>
      <c r="G18266" s="5">
        <v>1</v>
      </c>
      <c r="H18266" s="5">
        <v>767.5</v>
      </c>
      <c r="I18266" s="5">
        <v>767.5</v>
      </c>
      <c r="J18266" s="5">
        <v>368031.74999999977</v>
      </c>
      <c r="K18266" s="3" t="str" cm="1">
        <f t="array" ref="K18266">_xlfn.LET(_xlpm.d,UPPER(TRIM(CLEAN(SUBSTITUTE(F18266,CHAR(160),"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67" spans="2:11" hidden="1" x14ac:dyDescent="0.25">
      <c r="B18267" s="20">
        <v>46093</v>
      </c>
      <c r="C18267" s="2" t="s">
        <v>1</v>
      </c>
      <c r="D18267" s="2" t="s">
        <v>6042</v>
      </c>
      <c r="E18267" s="2" t="s">
        <v>61</v>
      </c>
      <c r="F18267" s="2" t="s">
        <v>6066</v>
      </c>
      <c r="G18267" s="5">
        <v>1</v>
      </c>
      <c r="H18267" s="5">
        <v>143</v>
      </c>
      <c r="I18267" s="5">
        <v>143</v>
      </c>
      <c r="J18267" s="5">
        <v>368174.74999999977</v>
      </c>
      <c r="K18267" s="3" t="str" cm="1">
        <f t="array" ref="K18267">_xlfn.LET(_xlpm.d,UPPER(TRIM(CLEAN(SUBSTITUTE(F18267,CHAR(160),"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68" spans="2:11" hidden="1" x14ac:dyDescent="0.25">
      <c r="B18268" s="20">
        <v>46093</v>
      </c>
      <c r="C18268" s="2" t="s">
        <v>1</v>
      </c>
      <c r="D18268" s="2" t="s">
        <v>4302</v>
      </c>
      <c r="E18268" s="2" t="s">
        <v>61</v>
      </c>
      <c r="F18268" s="2" t="s">
        <v>6067</v>
      </c>
      <c r="G18268" s="5">
        <v>1</v>
      </c>
      <c r="H18268" s="5">
        <v>109.31</v>
      </c>
      <c r="I18268" s="5">
        <v>109.31</v>
      </c>
      <c r="J18268" s="5">
        <v>368284.05999999976</v>
      </c>
      <c r="K18268" s="3" t="str" cm="1">
        <f t="array" ref="K18268">_xlfn.LET(_xlpm.d,UPPER(TRIM(CLEAN(SUBSTITUTE(F18268,CHAR(160),"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69" spans="2:11" hidden="1" x14ac:dyDescent="0.25">
      <c r="B18269" s="20">
        <v>46094</v>
      </c>
      <c r="C18269" s="2" t="s">
        <v>1</v>
      </c>
      <c r="D18269" s="2" t="s">
        <v>3529</v>
      </c>
      <c r="E18269" s="2" t="s">
        <v>50</v>
      </c>
      <c r="F18269" s="2" t="s">
        <v>6067</v>
      </c>
      <c r="G18269" s="5">
        <v>1</v>
      </c>
      <c r="H18269" s="5">
        <v>1794.8</v>
      </c>
      <c r="I18269" s="5">
        <v>1794.8</v>
      </c>
      <c r="J18269" s="5">
        <v>370078.85999999975</v>
      </c>
      <c r="K18269" s="3" t="str" cm="1">
        <f t="array" ref="K18269">_xlfn.LET(_xlpm.d,UPPER(TRIM(CLEAN(SUBSTITUTE(F18269,CHAR(160),"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70" spans="2:11" hidden="1" x14ac:dyDescent="0.25">
      <c r="B18270" s="20">
        <v>46094</v>
      </c>
      <c r="C18270" s="2" t="s">
        <v>1</v>
      </c>
      <c r="D18270" s="2" t="s">
        <v>4695</v>
      </c>
      <c r="E18270" s="2" t="s">
        <v>302</v>
      </c>
      <c r="F18270" s="2" t="s">
        <v>6065</v>
      </c>
      <c r="G18270" s="5">
        <v>1</v>
      </c>
      <c r="H18270" s="5">
        <v>748</v>
      </c>
      <c r="I18270" s="5">
        <v>748</v>
      </c>
      <c r="J18270" s="5">
        <v>370826.85999999975</v>
      </c>
      <c r="K18270" s="3" t="str" cm="1">
        <f t="array" ref="K18270">_xlfn.LET(_xlpm.d,UPPER(TRIM(CLEAN(SUBSTITUTE(F18270,CHAR(160),"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71" spans="2:11" hidden="1" x14ac:dyDescent="0.25">
      <c r="B18271" s="20">
        <v>46094</v>
      </c>
      <c r="C18271" s="2" t="s">
        <v>1</v>
      </c>
      <c r="D18271" s="2" t="s">
        <v>3533</v>
      </c>
      <c r="E18271" s="2" t="s">
        <v>64</v>
      </c>
      <c r="F18271" s="2" t="s">
        <v>6063</v>
      </c>
      <c r="G18271" s="5">
        <v>1</v>
      </c>
      <c r="H18271" s="5">
        <v>496.45</v>
      </c>
      <c r="I18271" s="5">
        <v>496.45</v>
      </c>
      <c r="J18271" s="5">
        <v>371323.30999999976</v>
      </c>
      <c r="K18271" s="3" t="str" cm="1">
        <f t="array" ref="K18271">_xlfn.LET(_xlpm.d,UPPER(TRIM(CLEAN(SUBSTITUTE(F18271,CHAR(160),"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72" spans="2:11" hidden="1" x14ac:dyDescent="0.25">
      <c r="B18272" s="20">
        <v>46094</v>
      </c>
      <c r="C18272" s="2" t="s">
        <v>1</v>
      </c>
      <c r="D18272" s="2" t="s">
        <v>1565</v>
      </c>
      <c r="E18272" s="2" t="s">
        <v>835</v>
      </c>
      <c r="F18272" s="2" t="s">
        <v>6063</v>
      </c>
      <c r="G18272" s="5">
        <v>1</v>
      </c>
      <c r="H18272" s="5">
        <v>657</v>
      </c>
      <c r="I18272" s="5">
        <v>657</v>
      </c>
      <c r="J18272" s="5">
        <v>371980.30999999976</v>
      </c>
      <c r="K18272" s="3" t="str" cm="1">
        <f t="array" ref="K18272">_xlfn.LET(_xlpm.d,UPPER(TRIM(CLEAN(SUBSTITUTE(F18272,CHAR(160),"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73" spans="2:11" hidden="1" x14ac:dyDescent="0.25">
      <c r="B18273" s="20">
        <v>46098</v>
      </c>
      <c r="C18273" s="2" t="s">
        <v>1</v>
      </c>
      <c r="D18273" s="2" t="s">
        <v>2398</v>
      </c>
      <c r="E18273" s="2" t="s">
        <v>50</v>
      </c>
      <c r="F18273" s="2" t="s">
        <v>6067</v>
      </c>
      <c r="G18273" s="5">
        <v>1</v>
      </c>
      <c r="H18273" s="5">
        <v>1157.8</v>
      </c>
      <c r="I18273" s="5">
        <v>1157.8</v>
      </c>
      <c r="J18273" s="5">
        <v>373138.10999999975</v>
      </c>
      <c r="K18273" s="3" t="str" cm="1">
        <f t="array" ref="K18273">_xlfn.LET(_xlpm.d,UPPER(TRIM(CLEAN(SUBSTITUTE(F18273,CHAR(160),"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74" spans="2:11" hidden="1" x14ac:dyDescent="0.25">
      <c r="B18274" s="20">
        <v>46099</v>
      </c>
      <c r="C18274" s="2" t="s">
        <v>1</v>
      </c>
      <c r="D18274" s="2" t="s">
        <v>5856</v>
      </c>
      <c r="E18274" s="2" t="s">
        <v>16</v>
      </c>
      <c r="F18274" s="2" t="s">
        <v>6066</v>
      </c>
      <c r="G18274" s="5">
        <v>1</v>
      </c>
      <c r="H18274" s="5">
        <v>351.75</v>
      </c>
      <c r="I18274" s="5">
        <v>351.75</v>
      </c>
      <c r="J18274" s="5">
        <v>373489.85999999975</v>
      </c>
      <c r="K18274" s="3" t="str" cm="1">
        <f t="array" ref="K18274">_xlfn.LET(_xlpm.d,UPPER(TRIM(CLEAN(SUBSTITUTE(F18274,CHAR(160),"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75" spans="2:11" hidden="1" x14ac:dyDescent="0.25">
      <c r="B18275" s="20">
        <v>46099</v>
      </c>
      <c r="C18275" s="2" t="s">
        <v>1</v>
      </c>
      <c r="D18275" s="2" t="s">
        <v>74</v>
      </c>
      <c r="E18275" s="2" t="s">
        <v>16</v>
      </c>
      <c r="F18275" s="2" t="s">
        <v>6063</v>
      </c>
      <c r="G18275" s="5">
        <v>1</v>
      </c>
      <c r="H18275" s="5">
        <v>927.08</v>
      </c>
      <c r="I18275" s="5">
        <v>927.08</v>
      </c>
      <c r="J18275" s="5">
        <v>374416.93999999977</v>
      </c>
      <c r="K18275" s="3" t="str" cm="1">
        <f t="array" ref="K18275">_xlfn.LET(_xlpm.d,UPPER(TRIM(CLEAN(SUBSTITUTE(F18275,CHAR(160),"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76" spans="2:11" hidden="1" x14ac:dyDescent="0.25">
      <c r="B18276" s="20">
        <v>46099</v>
      </c>
      <c r="C18276" s="2" t="s">
        <v>1</v>
      </c>
      <c r="D18276" s="2" t="s">
        <v>4306</v>
      </c>
      <c r="E18276" s="2" t="s">
        <v>302</v>
      </c>
      <c r="F18276" s="2" t="s">
        <v>6065</v>
      </c>
      <c r="G18276" s="5">
        <v>1</v>
      </c>
      <c r="H18276" s="5">
        <v>57.71</v>
      </c>
      <c r="I18276" s="5">
        <v>57.71</v>
      </c>
      <c r="J18276" s="5">
        <v>374474.64999999979</v>
      </c>
      <c r="K18276" s="3" t="str" cm="1">
        <f t="array" ref="K18276">_xlfn.LET(_xlpm.d,UPPER(TRIM(CLEAN(SUBSTITUTE(F18276,CHAR(160),"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77" spans="2:11" hidden="1" x14ac:dyDescent="0.25">
      <c r="B18277" s="20">
        <v>46100</v>
      </c>
      <c r="C18277" s="2" t="s">
        <v>1</v>
      </c>
      <c r="D18277" s="2" t="s">
        <v>5859</v>
      </c>
      <c r="E18277" s="2" t="s">
        <v>4234</v>
      </c>
      <c r="F18277" s="2" t="s">
        <v>6063</v>
      </c>
      <c r="G18277" s="5">
        <v>1</v>
      </c>
      <c r="H18277" s="5">
        <v>362.52</v>
      </c>
      <c r="I18277" s="5">
        <v>362.52</v>
      </c>
      <c r="J18277" s="5">
        <v>374837.16999999981</v>
      </c>
      <c r="K18277" s="3" t="str" cm="1">
        <f t="array" ref="K18277">_xlfn.LET(_xlpm.d,UPPER(TRIM(CLEAN(SUBSTITUTE(F18277,CHAR(160),"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78" spans="2:11" hidden="1" x14ac:dyDescent="0.25">
      <c r="B18278" s="20">
        <v>46100</v>
      </c>
      <c r="C18278" s="2" t="s">
        <v>1</v>
      </c>
      <c r="D18278" s="2" t="s">
        <v>4551</v>
      </c>
      <c r="E18278" s="2" t="s">
        <v>27</v>
      </c>
      <c r="F18278" s="2" t="s">
        <v>6063</v>
      </c>
      <c r="G18278" s="5">
        <v>1</v>
      </c>
      <c r="H18278" s="5">
        <v>52.36</v>
      </c>
      <c r="I18278" s="5">
        <v>52.36</v>
      </c>
      <c r="J18278" s="5">
        <v>374889.5299999998</v>
      </c>
      <c r="K18278" s="3" t="str" cm="1">
        <f t="array" ref="K18278">_xlfn.LET(_xlpm.d,UPPER(TRIM(CLEAN(SUBSTITUTE(F18278,CHAR(160),"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79" spans="2:11" hidden="1" x14ac:dyDescent="0.25">
      <c r="B18279" s="20">
        <v>46100</v>
      </c>
      <c r="C18279" s="2" t="s">
        <v>1</v>
      </c>
      <c r="D18279" s="2" t="s">
        <v>868</v>
      </c>
      <c r="E18279" s="2" t="s">
        <v>27</v>
      </c>
      <c r="F18279" s="2" t="s">
        <v>6063</v>
      </c>
      <c r="G18279" s="5">
        <v>1</v>
      </c>
      <c r="H18279" s="5">
        <v>526.49</v>
      </c>
      <c r="I18279" s="5">
        <v>526.49</v>
      </c>
      <c r="J18279" s="5">
        <v>375416.01999999979</v>
      </c>
      <c r="K18279" s="3" t="str" cm="1">
        <f t="array" ref="K18279">_xlfn.LET(_xlpm.d,UPPER(TRIM(CLEAN(SUBSTITUTE(F18279,CHAR(160),"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80" spans="2:11" hidden="1" x14ac:dyDescent="0.25">
      <c r="B18280" s="20">
        <v>46101</v>
      </c>
      <c r="C18280" s="2" t="s">
        <v>1</v>
      </c>
      <c r="D18280" s="2" t="s">
        <v>5861</v>
      </c>
      <c r="E18280" s="2" t="s">
        <v>759</v>
      </c>
      <c r="F18280" s="2" t="s">
        <v>6068</v>
      </c>
      <c r="G18280" s="5">
        <v>1</v>
      </c>
      <c r="H18280" s="5">
        <v>168.66</v>
      </c>
      <c r="I18280" s="5">
        <v>168.66</v>
      </c>
      <c r="J18280" s="5">
        <v>375584.67999999976</v>
      </c>
      <c r="K18280" s="3" t="str" cm="1">
        <f t="array" ref="K18280">_xlfn.LET(_xlpm.d,UPPER(TRIM(CLEAN(SUBSTITUTE(F18280,CHAR(160),"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81" spans="2:11" hidden="1" x14ac:dyDescent="0.25">
      <c r="B18281" s="20">
        <v>46101</v>
      </c>
      <c r="C18281" s="2" t="s">
        <v>1</v>
      </c>
      <c r="D18281" s="2" t="s">
        <v>869</v>
      </c>
      <c r="E18281" s="2" t="s">
        <v>741</v>
      </c>
      <c r="F18281" s="2" t="s">
        <v>6063</v>
      </c>
      <c r="G18281" s="5">
        <v>1</v>
      </c>
      <c r="H18281" s="5">
        <v>28.5</v>
      </c>
      <c r="I18281" s="5">
        <v>28.5</v>
      </c>
      <c r="J18281" s="5">
        <v>375613.17999999976</v>
      </c>
      <c r="K18281" s="3" t="str" cm="1">
        <f t="array" ref="K18281">_xlfn.LET(_xlpm.d,UPPER(TRIM(CLEAN(SUBSTITUTE(F18281,CHAR(160),"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82" spans="2:11" hidden="1" x14ac:dyDescent="0.25">
      <c r="B18282" s="20">
        <v>46101</v>
      </c>
      <c r="C18282" s="2" t="s">
        <v>1</v>
      </c>
      <c r="D18282" s="2" t="s">
        <v>2487</v>
      </c>
      <c r="E18282" s="2" t="s">
        <v>857</v>
      </c>
      <c r="F18282" s="2" t="s">
        <v>6066</v>
      </c>
      <c r="G18282" s="5">
        <v>1</v>
      </c>
      <c r="H18282" s="5">
        <v>269.08</v>
      </c>
      <c r="I18282" s="5">
        <v>269.08</v>
      </c>
      <c r="J18282" s="5">
        <v>375882.25999999978</v>
      </c>
      <c r="K18282" s="3" t="str" cm="1">
        <f t="array" ref="K18282">_xlfn.LET(_xlpm.d,UPPER(TRIM(CLEAN(SUBSTITUTE(F18282,CHAR(160),"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83" spans="2:11" hidden="1" x14ac:dyDescent="0.25">
      <c r="B18283" s="20">
        <v>46101</v>
      </c>
      <c r="C18283" s="2" t="s">
        <v>1</v>
      </c>
      <c r="D18283" s="2" t="s">
        <v>2407</v>
      </c>
      <c r="E18283" s="2" t="s">
        <v>61</v>
      </c>
      <c r="F18283" s="2" t="s">
        <v>6067</v>
      </c>
      <c r="G18283" s="5">
        <v>1</v>
      </c>
      <c r="H18283" s="5">
        <v>347.6</v>
      </c>
      <c r="I18283" s="5">
        <v>347.6</v>
      </c>
      <c r="J18283" s="5">
        <v>376229.85999999975</v>
      </c>
      <c r="K18283" s="3" t="str" cm="1">
        <f t="array" ref="K18283">_xlfn.LET(_xlpm.d,UPPER(TRIM(CLEAN(SUBSTITUTE(F18283,CHAR(160),"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84" spans="2:11" hidden="1" x14ac:dyDescent="0.25">
      <c r="B18284" s="20">
        <v>46104</v>
      </c>
      <c r="C18284" s="2" t="s">
        <v>1</v>
      </c>
      <c r="D18284" s="2" t="s">
        <v>19</v>
      </c>
      <c r="E18284" s="2" t="s">
        <v>20</v>
      </c>
      <c r="F18284" s="2" t="s">
        <v>6063</v>
      </c>
      <c r="G18284" s="5">
        <v>1</v>
      </c>
      <c r="H18284" s="5">
        <v>141.69999999999999</v>
      </c>
      <c r="I18284" s="5">
        <v>141.69999999999999</v>
      </c>
      <c r="J18284" s="5">
        <v>376371.55999999976</v>
      </c>
      <c r="K18284" s="3" t="str" cm="1">
        <f t="array" ref="K18284">_xlfn.LET(_xlpm.d,UPPER(TRIM(CLEAN(SUBSTITUTE(F18284,CHAR(160),"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85" spans="2:11" hidden="1" x14ac:dyDescent="0.25">
      <c r="B18285" s="20">
        <v>46105</v>
      </c>
      <c r="C18285" s="2" t="s">
        <v>1</v>
      </c>
      <c r="D18285" s="2" t="s">
        <v>5863</v>
      </c>
      <c r="E18285" s="2" t="s">
        <v>61</v>
      </c>
      <c r="F18285" s="2" t="s">
        <v>6066</v>
      </c>
      <c r="G18285" s="5">
        <v>1</v>
      </c>
      <c r="H18285" s="5">
        <v>149.76</v>
      </c>
      <c r="I18285" s="5">
        <v>149.76</v>
      </c>
      <c r="J18285" s="5">
        <v>376521.31999999977</v>
      </c>
      <c r="K18285" s="3" t="str" cm="1">
        <f t="array" ref="K18285">_xlfn.LET(_xlpm.d,UPPER(TRIM(CLEAN(SUBSTITUTE(F18285,CHAR(160),"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86" spans="2:11" hidden="1" x14ac:dyDescent="0.25">
      <c r="B18286" s="20">
        <v>46105</v>
      </c>
      <c r="C18286" s="2" t="s">
        <v>1</v>
      </c>
      <c r="D18286" s="2" t="s">
        <v>2410</v>
      </c>
      <c r="E18286" s="2" t="s">
        <v>61</v>
      </c>
      <c r="F18286" s="2" t="s">
        <v>6067</v>
      </c>
      <c r="G18286" s="5">
        <v>1</v>
      </c>
      <c r="H18286" s="5">
        <v>115.86</v>
      </c>
      <c r="I18286" s="5">
        <v>115.86</v>
      </c>
      <c r="J18286" s="5">
        <v>376637.17999999976</v>
      </c>
      <c r="K18286" s="3" t="str" cm="1">
        <f t="array" ref="K18286">_xlfn.LET(_xlpm.d,UPPER(TRIM(CLEAN(SUBSTITUTE(F18286,CHAR(160),"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87" spans="2:11" hidden="1" x14ac:dyDescent="0.25">
      <c r="B18287" s="20">
        <v>46105</v>
      </c>
      <c r="C18287" s="2" t="s">
        <v>1</v>
      </c>
      <c r="D18287" s="2" t="s">
        <v>4753</v>
      </c>
      <c r="E18287" s="2" t="s">
        <v>964</v>
      </c>
      <c r="F18287" s="2" t="s">
        <v>6066</v>
      </c>
      <c r="G18287" s="5">
        <v>1</v>
      </c>
      <c r="H18287" s="5">
        <v>234.94</v>
      </c>
      <c r="I18287" s="5">
        <v>234.94</v>
      </c>
      <c r="J18287" s="5">
        <v>376872.11999999976</v>
      </c>
      <c r="K18287" s="3" t="str" cm="1">
        <f t="array" ref="K18287">_xlfn.LET(_xlpm.d,UPPER(TRIM(CLEAN(SUBSTITUTE(F18287,CHAR(160),"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88" spans="2:11" hidden="1" x14ac:dyDescent="0.25">
      <c r="B18288" s="20">
        <v>46105</v>
      </c>
      <c r="C18288" s="2" t="s">
        <v>1</v>
      </c>
      <c r="D18288" s="2" t="s">
        <v>4805</v>
      </c>
      <c r="E18288" s="2" t="s">
        <v>4806</v>
      </c>
      <c r="F18288" s="2" t="s">
        <v>6063</v>
      </c>
      <c r="G18288" s="5">
        <v>1</v>
      </c>
      <c r="H18288" s="5">
        <v>83.56</v>
      </c>
      <c r="I18288" s="5">
        <v>83.56</v>
      </c>
      <c r="J18288" s="5">
        <v>376955.67999999976</v>
      </c>
      <c r="K18288" s="3" t="str" cm="1">
        <f t="array" ref="K18288">_xlfn.LET(_xlpm.d,UPPER(TRIM(CLEAN(SUBSTITUTE(F18288,CHAR(160),"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89" spans="1:11" hidden="1" x14ac:dyDescent="0.25">
      <c r="B18289" s="20">
        <v>46107</v>
      </c>
      <c r="C18289" s="2" t="s">
        <v>1</v>
      </c>
      <c r="D18289" s="2" t="s">
        <v>2414</v>
      </c>
      <c r="E18289" s="2" t="s">
        <v>2415</v>
      </c>
      <c r="F18289" s="2" t="s">
        <v>6063</v>
      </c>
      <c r="G18289" s="5">
        <v>1</v>
      </c>
      <c r="H18289" s="5">
        <v>297.3</v>
      </c>
      <c r="I18289" s="5">
        <v>297.3</v>
      </c>
      <c r="J18289" s="5">
        <v>377252.97999999975</v>
      </c>
      <c r="K18289" s="3" t="str" cm="1">
        <f t="array" ref="K18289">_xlfn.LET(_xlpm.d,UPPER(TRIM(CLEAN(SUBSTITUTE(F18289,CHAR(160),"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90" spans="1:11" hidden="1" x14ac:dyDescent="0.25">
      <c r="B18290" s="20">
        <v>46107</v>
      </c>
      <c r="C18290" s="2" t="s">
        <v>1</v>
      </c>
      <c r="D18290" s="2" t="s">
        <v>5865</v>
      </c>
      <c r="E18290" s="2" t="s">
        <v>2415</v>
      </c>
      <c r="F18290" s="2" t="s">
        <v>6066</v>
      </c>
      <c r="G18290" s="5">
        <v>1</v>
      </c>
      <c r="H18290" s="5">
        <v>365.7</v>
      </c>
      <c r="I18290" s="5">
        <v>365.7</v>
      </c>
      <c r="J18290" s="5">
        <v>377618.67999999976</v>
      </c>
      <c r="K18290" s="3" t="str" cm="1">
        <f t="array" ref="K18290">_xlfn.LET(_xlpm.d,UPPER(TRIM(CLEAN(SUBSTITUTE(F18290,CHAR(160),"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91" spans="1:11" hidden="1" x14ac:dyDescent="0.25">
      <c r="B18291" s="20">
        <v>46107</v>
      </c>
      <c r="C18291" s="2" t="s">
        <v>1</v>
      </c>
      <c r="D18291" s="2" t="s">
        <v>4754</v>
      </c>
      <c r="E18291" s="2" t="s">
        <v>2415</v>
      </c>
      <c r="F18291" s="2" t="s">
        <v>6063</v>
      </c>
      <c r="G18291" s="5">
        <v>1</v>
      </c>
      <c r="H18291" s="5">
        <v>270.86</v>
      </c>
      <c r="I18291" s="5">
        <v>270.86</v>
      </c>
      <c r="J18291" s="5">
        <v>377889.53999999975</v>
      </c>
      <c r="K18291" s="3" t="str" cm="1">
        <f t="array" ref="K18291">_xlfn.LET(_xlpm.d,UPPER(TRIM(CLEAN(SUBSTITUTE(F18291,CHAR(160),"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92" spans="1:11" hidden="1" x14ac:dyDescent="0.25">
      <c r="B18292" s="20">
        <v>46108</v>
      </c>
      <c r="C18292" s="2" t="s">
        <v>1</v>
      </c>
      <c r="D18292" s="2" t="s">
        <v>3554</v>
      </c>
      <c r="E18292" s="2" t="s">
        <v>3555</v>
      </c>
      <c r="F18292" s="2" t="s">
        <v>6065</v>
      </c>
      <c r="G18292" s="5">
        <v>1</v>
      </c>
      <c r="H18292" s="5">
        <v>854.42</v>
      </c>
      <c r="I18292" s="5">
        <v>854.42</v>
      </c>
      <c r="J18292" s="5">
        <v>378743.95999999973</v>
      </c>
      <c r="K18292" s="3" t="str" cm="1">
        <f t="array" ref="K18292">_xlfn.LET(_xlpm.d,UPPER(TRIM(CLEAN(SUBSTITUTE(F18292,CHAR(160),"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93" spans="1:11" hidden="1" x14ac:dyDescent="0.25">
      <c r="B18293" s="20">
        <v>46108</v>
      </c>
      <c r="C18293" s="2" t="s">
        <v>1</v>
      </c>
      <c r="D18293" s="2" t="s">
        <v>2420</v>
      </c>
      <c r="E18293" s="2" t="s">
        <v>50</v>
      </c>
      <c r="F18293" s="2" t="s">
        <v>6067</v>
      </c>
      <c r="G18293" s="5">
        <v>1</v>
      </c>
      <c r="H18293" s="5">
        <v>1507.8</v>
      </c>
      <c r="I18293" s="5">
        <v>1507.8</v>
      </c>
      <c r="J18293" s="5">
        <v>380251.75999999972</v>
      </c>
      <c r="K18293" s="3" t="str" cm="1">
        <f t="array" ref="K18293">_xlfn.LET(_xlpm.d,UPPER(TRIM(CLEAN(SUBSTITUTE(F18293,CHAR(160),"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94" spans="1:11" hidden="1" x14ac:dyDescent="0.25">
      <c r="B18294" s="20">
        <v>46108</v>
      </c>
      <c r="C18294" s="2" t="s">
        <v>1</v>
      </c>
      <c r="D18294" s="2" t="s">
        <v>5868</v>
      </c>
      <c r="E18294" s="2" t="s">
        <v>64</v>
      </c>
      <c r="F18294" s="2" t="s">
        <v>6063</v>
      </c>
      <c r="G18294" s="5">
        <v>1</v>
      </c>
      <c r="H18294" s="5">
        <v>483.36</v>
      </c>
      <c r="I18294" s="5">
        <v>483.36</v>
      </c>
      <c r="J18294" s="5">
        <v>380735.1199999997</v>
      </c>
      <c r="K18294" s="3" t="str" cm="1">
        <f t="array" ref="K18294">_xlfn.LET(_xlpm.d,UPPER(TRIM(CLEAN(SUBSTITUTE(F18294,CHAR(160),"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95" spans="1:11" hidden="1" x14ac:dyDescent="0.25">
      <c r="B18295" s="20">
        <v>46108</v>
      </c>
      <c r="C18295" s="2" t="s">
        <v>1</v>
      </c>
      <c r="D18295" s="2" t="s">
        <v>3617</v>
      </c>
      <c r="E18295" s="2" t="s">
        <v>835</v>
      </c>
      <c r="F18295" s="2" t="s">
        <v>6063</v>
      </c>
      <c r="G18295" s="5">
        <v>1</v>
      </c>
      <c r="H18295" s="5">
        <v>351.12</v>
      </c>
      <c r="I18295" s="5">
        <v>351.12</v>
      </c>
      <c r="J18295" s="5">
        <v>381086.2399999997</v>
      </c>
      <c r="K18295" s="3" t="str" cm="1">
        <f t="array" ref="K18295">_xlfn.LET(_xlpm.d,UPPER(TRIM(CLEAN(SUBSTITUTE(F18295,CHAR(160),"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96" spans="1:11" hidden="1" x14ac:dyDescent="0.25">
      <c r="B18296" s="20">
        <v>46108</v>
      </c>
      <c r="C18296" s="2" t="s">
        <v>1</v>
      </c>
      <c r="D18296" s="2" t="s">
        <v>4310</v>
      </c>
      <c r="E18296" s="2" t="s">
        <v>50</v>
      </c>
      <c r="F18296" s="2" t="s">
        <v>6067</v>
      </c>
      <c r="G18296" s="5">
        <v>1</v>
      </c>
      <c r="H18296" s="5">
        <v>232.05</v>
      </c>
      <c r="I18296" s="5">
        <v>232.05</v>
      </c>
      <c r="J18296" s="5">
        <v>381318.28999999969</v>
      </c>
      <c r="K18296" s="3" t="str" cm="1">
        <f t="array" ref="K18296">_xlfn.LET(_xlpm.d,UPPER(TRIM(CLEAN(SUBSTITUTE(F18296,CHAR(160),"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97" spans="1:11" hidden="1" x14ac:dyDescent="0.25">
      <c r="B18297" s="20">
        <v>46112</v>
      </c>
      <c r="C18297" s="2" t="s">
        <v>1</v>
      </c>
      <c r="D18297" s="2" t="s">
        <v>3565</v>
      </c>
      <c r="E18297" s="2" t="s">
        <v>50</v>
      </c>
      <c r="F18297" s="2" t="s">
        <v>6067</v>
      </c>
      <c r="G18297" s="5">
        <v>1</v>
      </c>
      <c r="H18297" s="5">
        <v>910</v>
      </c>
      <c r="I18297" s="5">
        <v>910</v>
      </c>
      <c r="J18297" s="5">
        <v>382228.28999999969</v>
      </c>
      <c r="K18297" s="3" t="str" cm="1">
        <f t="array" ref="K18297">_xlfn.LET(_xlpm.d,UPPER(TRIM(CLEAN(SUBSTITUTE(F18297,CHAR(160),"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98" spans="1:11" hidden="1" x14ac:dyDescent="0.25">
      <c r="B18298" s="20">
        <v>46112</v>
      </c>
      <c r="C18298" s="2" t="s">
        <v>1</v>
      </c>
      <c r="D18298" s="2" t="s">
        <v>5873</v>
      </c>
      <c r="E18298" s="2" t="s">
        <v>1735</v>
      </c>
      <c r="F18298" s="2" t="s">
        <v>6070</v>
      </c>
      <c r="G18298" s="5">
        <v>1</v>
      </c>
      <c r="H18298" s="5">
        <v>642.41</v>
      </c>
      <c r="I18298" s="5">
        <v>642.41</v>
      </c>
      <c r="J18298" s="5">
        <v>382870.69999999966</v>
      </c>
      <c r="K18298" s="3" t="str" cm="1">
        <f t="array" ref="K18298">_xlfn.LET(_xlpm.d,UPPER(TRIM(CLEAN(SUBSTITUTE(F18298,CHAR(160),"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299" spans="1:11" hidden="1" x14ac:dyDescent="0.25">
      <c r="B18299" s="20">
        <v>46112</v>
      </c>
      <c r="C18299" s="2" t="s">
        <v>1</v>
      </c>
      <c r="D18299" s="2" t="s">
        <v>4557</v>
      </c>
      <c r="E18299" s="2" t="s">
        <v>61</v>
      </c>
      <c r="F18299" s="2" t="s">
        <v>6067</v>
      </c>
      <c r="G18299" s="5">
        <v>1</v>
      </c>
      <c r="H18299" s="5">
        <v>516.5</v>
      </c>
      <c r="I18299" s="5">
        <v>516.5</v>
      </c>
      <c r="J18299" s="5">
        <v>383387.19999999966</v>
      </c>
      <c r="K18299" s="3" t="str" cm="1">
        <f t="array" ref="K18299">_xlfn.LET(_xlpm.d,UPPER(TRIM(CLEAN(SUBSTITUTE(F18299,CHAR(160),"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18300" spans="1:11" hidden="1" x14ac:dyDescent="0.25">
      <c r="A18300" s="11" t="s">
        <v>6103</v>
      </c>
      <c r="G18300" s="6">
        <v>637.98805879999998</v>
      </c>
      <c r="I18300" s="7">
        <f>I17663+I17664+I17665+I17666+I17667+I17668+I17669+I17670+I17671+I17672+I17673+I17674+I17675+I17676+I17677+I17678+I17679+I17680+I17681+I17682+I17683+I17684+I17685+I17686+I17687+I17688+I17689+I17690+I17691+I17692+I17693+I17694+I17695+I17696+I17697+I17698+I17699+I17700+I17701+I17702+I17703+I17704+I17705+I17706+I17707+I17708+I17709+I17710+I17711+I17712+I17713+I17714+I17715+I17716+I17717+I17718+I17719+I17720+I17721+I17722+I17723+I17724+I17725+I17726+I17727+I17728+I17729+I17730+I17731+I17732+I17733+I17734+I17735+I17736+I17737+I17738+I17739+I17740+I17741+I17742+I17743+I17744+I17745+I17746+I17747+I17748+I17749+I17750+I17751+I17752+I17753+I17754+I17755+I17756+I17757+I17758+I17759+I17760+I17761+I17762+I17763+I17764+I17765+I17766+I17767+I17768+I17769+I17770+I17771+I17772+I17773+I17774+I17775+I17776+I17777+I17778+I17779+I17780+I17781+I17782+I17783+I17784+I17785+I17786+I17787+I17788+I17789+I17790+I17791+I17792+I17793+I17794+I17795+I17796+I17797+I17798+I17799+I17800+I17801+I17802+I17803+I17804+I17805+I17806+I17807+I17808+I17809+I17810+I17811+I17812+I17813+I17814+I17815+I17816+I17817+I17818+I17819+I17820+I17821+I17822+I17823+I17824+I17825+I17826+I17827+I17828+I17829+I17830+I17831+I17832+I17833+I17834+I17835+I17836+I17837+I17838+I17839+I17840+I17841+I17842+I17843+I17844+I17845+I17846+I17847+I17848+I17849+I17850+I17851+I17852+I17853+I17854+I17855+I17856+I17857+I17858+I17859+I17860+I17861+I17862+I17863+I17864+I17865+I17866+I17867+I17868+I17869+I17870+I17871+I17872+I17873+I17874+I17875+I17876+I17877+I17878+I17879+I17880+I17881+I17882+I17883+I17884+I17885+I17886+I17887+I17888+I17889+I17890+I17891+I17892+I17893+I17894+I17895+I17896+I17897+I17898+I17899+I17900+I17901+I17902+I17903+I17904+I17905+I17906+I17907+I17908+I17909+I17910+I17911+I17912+I17913+I17914+I17915+I17916+I17917+I17918+I17919+I17920+I17921+I17922+I17923+I17924+I17925+I17926+I17927+I17928+I17929+I17930+I17931+I17932+I17933+I17934+I17935+I17936+I17937+I17938+I17939+I17940+I17941+I17942+I17943+I17944+I17945+I17946+I17947+I17948+I17949+I17950+I17951+I17952+I17953+I17954+I17955+I17956+I17957+I17958+I17959+I17960+I17961+I17962+I17963+I17964+I17965+I17966+I17967+I17968+I17969+I17970+I17971+I17972+I17973+I17974+I17975+I17976+I17977+I17978+I17979+I17980+I17981+I17982+I17983+I17984+I17985+I17986+I17987+I17988+I17989+I17990+I17991+I17992+I17993+I17994+I17995+I17996+I17997+I17998+I17999+I18000+I18001+I18002+I18003+I18004+I18005+I18006+I18007+I18008+I18009+I18010+I18011+I18012+I18013+I18014+I18015+I18016+I18017+I18018+I18019+I18020+I18021+I18022+I18023+I18024+I18025+I18026+I18027+I18028+I18029+I18030+I18031+I18032+I18033+I18034+I18035+I18036+I18037+I18038+I18039+I18040+I18041+I18042+I18043+I18044+I18045+I18046+I18047+I18048+I18049+I18050+I18051+I18052+I18053+I18054+I18055+I18056+I18057+I18058+I18059+I18060+I18061+I18062+I18063+I18064+I18065+I18066+I18067+I18068+I18069+I18070+I18071+I18072+I18073+I18074+I18075+I18076+I18077+I18078+I18079+I18080+I18081+I18082+I18083+I18084+I18085+I18086+I18087+I18088+I18089+I18090+I18091+I18092+I18093+I18094+I18095+I18096+I18097+I18098+I18099+I18100+I18101+I18102+I18103+I18104+I18105+I18106+I18107+I18108+I18109+I18110+I18111+I18112+I18113+I18114+I18115+I18116+I18117+I18118+I18119+I18120+I18121+I18122+I18123+I18124+I18125+I18126+I18127+I18128+I18129+I18130+I18131+I18132+I18133+I18134+I18135+I18136+I18137+I18138+I18139+I18140+I18141+I18142+I18143+I18144+I18145+I18146+I18147+I18148+I18149+I18150+I18151+I18152+I18153+I18154+I18155+I18156+I18157+I18158+I18159+I18160+I18161+I18162+I18163+I18164+I18165+I18166+I18167+I18168+I18169+I18170+I18171+I18172+I18173+I18174+I18175+I18176+I18177+I18178+I18179+I18180+I18181+I18182+I18183+I18184+I18185+I18186+I18187+I18188+I18189+I18190+I18191+I18192+I18193+I18194+I18195+I18196+I18197+I18198+I18199+I18200+I18201+I18202+I18203+I18204+I18205+I18206+I18207+I18208+I18209+I18210+I18211+I18212+I18213+I18214+I18215+I18216+I18217+I18218+I18219+I18220+I18221+I18222+I18223+I18224+I18225+I18226+I18227+I18228+I18229+I18230+I18231+I18232+I18233+I18234+I18235+I18236+I18237+I18238+I18239+I18240+I18241+I18242+I18243+I18244+I18245+I18246+I18247+I18248+I18249+I18250+I18251+I18252+I18253+I18254+I18255+I18256+I18257+I18258+I18259+I18260+I18261+I18262+I18263+I18264+I18265+I18266+I18267+I18268+I18269+I18270+I18271+I18272+I18273+I18274+I18275+I18276+I18277+I18278+I18279+I18280+I18281+I18282+I18283+I18284+I18285+I18286+I18287+I18288+I18289+I18290+I18291+I18292+I18293+I18294+I18295+I18296+I18297+I18298+I18299</f>
        <v>383387.19999999966</v>
      </c>
      <c r="K18300" s="3" t="str" cm="1">
        <f t="array" ref="K18300">_xlfn.LET(_xlpm.d,UPPER(TRIM(CLEAN(SUBSTITUTE(F18300,CHAR(160),"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301" spans="1:11" hidden="1" x14ac:dyDescent="0.25">
      <c r="A18301" s="10" t="s">
        <v>6104</v>
      </c>
      <c r="K18301" s="3" t="str" cm="1">
        <f t="array" ref="K18301">_xlfn.LET(_xlpm.d,UPPER(TRIM(CLEAN(SUBSTITUTE(F18301,CHAR(160),"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302" spans="1:11" hidden="1" x14ac:dyDescent="0.25">
      <c r="B18302" s="20">
        <v>45664</v>
      </c>
      <c r="C18302" s="2" t="s">
        <v>1</v>
      </c>
      <c r="D18302" s="2" t="s">
        <v>2587</v>
      </c>
      <c r="E18302" s="2" t="s">
        <v>6</v>
      </c>
      <c r="F18302" s="2" t="s">
        <v>6105</v>
      </c>
      <c r="G18302" s="5">
        <v>-1</v>
      </c>
      <c r="H18302" s="5">
        <v>112.26</v>
      </c>
      <c r="I18302" s="5">
        <v>-112.26</v>
      </c>
      <c r="J18302" s="5">
        <v>-112.26</v>
      </c>
      <c r="K18302" s="3" t="str" cm="1">
        <f t="array" ref="K18302">_xlfn.LET(_xlpm.d,UPPER(TRIM(CLEAN(SUBSTITUTE(F18302,CHAR(160),"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03" spans="1:11" hidden="1" x14ac:dyDescent="0.25">
      <c r="B18303" s="20">
        <v>45664</v>
      </c>
      <c r="C18303" s="2" t="s">
        <v>1</v>
      </c>
      <c r="D18303" s="2" t="s">
        <v>4981</v>
      </c>
      <c r="E18303" s="2" t="s">
        <v>6</v>
      </c>
      <c r="F18303" s="2" t="s">
        <v>6105</v>
      </c>
      <c r="G18303" s="5">
        <v>-1</v>
      </c>
      <c r="H18303" s="5">
        <v>418.6</v>
      </c>
      <c r="I18303" s="5">
        <v>-418.6</v>
      </c>
      <c r="J18303" s="5">
        <v>-530.86</v>
      </c>
      <c r="K18303" s="3" t="str" cm="1">
        <f t="array" ref="K18303">_xlfn.LET(_xlpm.d,UPPER(TRIM(CLEAN(SUBSTITUTE(F18303,CHAR(160),"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04" spans="1:11" hidden="1" x14ac:dyDescent="0.25">
      <c r="B18304" s="20">
        <v>45664</v>
      </c>
      <c r="C18304" s="2" t="s">
        <v>1</v>
      </c>
      <c r="D18304" s="2" t="s">
        <v>4630</v>
      </c>
      <c r="E18304" s="2" t="s">
        <v>964</v>
      </c>
      <c r="F18304" s="2" t="s">
        <v>6106</v>
      </c>
      <c r="G18304" s="5">
        <v>-1</v>
      </c>
      <c r="H18304" s="5">
        <v>107.99</v>
      </c>
      <c r="I18304" s="5">
        <v>-107.99</v>
      </c>
      <c r="J18304" s="5">
        <v>-638.85</v>
      </c>
      <c r="K18304" s="3" t="str" cm="1">
        <f t="array" ref="K18304">_xlfn.LET(_xlpm.d,UPPER(TRIM(CLEAN(SUBSTITUTE(F18304,CHAR(160),"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05" spans="2:11" hidden="1" x14ac:dyDescent="0.25">
      <c r="B18305" s="20">
        <v>45665</v>
      </c>
      <c r="C18305" s="2" t="s">
        <v>1</v>
      </c>
      <c r="D18305" s="2" t="s">
        <v>2595</v>
      </c>
      <c r="E18305" s="2" t="s">
        <v>759</v>
      </c>
      <c r="F18305" s="2" t="s">
        <v>6107</v>
      </c>
      <c r="G18305" s="5">
        <v>-1</v>
      </c>
      <c r="H18305" s="5">
        <v>851.38</v>
      </c>
      <c r="I18305" s="5">
        <v>-851.38</v>
      </c>
      <c r="J18305" s="5">
        <v>-1490.23</v>
      </c>
      <c r="K18305" s="3" t="str" cm="1">
        <f t="array" ref="K18305">_xlfn.LET(_xlpm.d,UPPER(TRIM(CLEAN(SUBSTITUTE(F18305,CHAR(160),"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06" spans="2:11" hidden="1" x14ac:dyDescent="0.25">
      <c r="B18306" s="20">
        <v>45666</v>
      </c>
      <c r="C18306" s="2" t="s">
        <v>1</v>
      </c>
      <c r="D18306" s="2" t="s">
        <v>85</v>
      </c>
      <c r="E18306" s="2" t="s">
        <v>3</v>
      </c>
      <c r="F18306" s="2" t="s">
        <v>6107</v>
      </c>
      <c r="G18306" s="5">
        <v>-1</v>
      </c>
      <c r="H18306" s="5">
        <v>938.31</v>
      </c>
      <c r="I18306" s="5">
        <v>-938.31</v>
      </c>
      <c r="J18306" s="5">
        <v>-2428.54</v>
      </c>
      <c r="K18306" s="3" t="str" cm="1">
        <f t="array" ref="K18306">_xlfn.LET(_xlpm.d,UPPER(TRIM(CLEAN(SUBSTITUTE(F18306,CHAR(160),"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07" spans="2:11" hidden="1" x14ac:dyDescent="0.25">
      <c r="B18307" s="20">
        <v>45670</v>
      </c>
      <c r="C18307" s="2" t="s">
        <v>1</v>
      </c>
      <c r="D18307" s="2" t="s">
        <v>2</v>
      </c>
      <c r="E18307" s="2" t="s">
        <v>3</v>
      </c>
      <c r="F18307" s="2" t="s">
        <v>6108</v>
      </c>
      <c r="G18307" s="5">
        <v>-1</v>
      </c>
      <c r="H18307" s="5">
        <v>173.14</v>
      </c>
      <c r="I18307" s="5">
        <v>-173.14</v>
      </c>
      <c r="J18307" s="5">
        <v>-2601.6799999999998</v>
      </c>
      <c r="K18307" s="3" t="str" cm="1">
        <f t="array" ref="K18307">_xlfn.LET(_xlpm.d,UPPER(TRIM(CLEAN(SUBSTITUTE(F18307,CHAR(160),"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08" spans="2:11" hidden="1" x14ac:dyDescent="0.25">
      <c r="B18308" s="20">
        <v>45673</v>
      </c>
      <c r="C18308" s="2" t="s">
        <v>1</v>
      </c>
      <c r="D18308" s="2" t="s">
        <v>5003</v>
      </c>
      <c r="E18308" s="2" t="s">
        <v>5004</v>
      </c>
      <c r="F18308" s="2" t="s">
        <v>6107</v>
      </c>
      <c r="G18308" s="5">
        <v>-1</v>
      </c>
      <c r="H18308" s="5">
        <v>89.97</v>
      </c>
      <c r="I18308" s="5">
        <v>-89.97</v>
      </c>
      <c r="J18308" s="5">
        <v>-2691.6499999999996</v>
      </c>
      <c r="K18308" s="3" t="str" cm="1">
        <f t="array" ref="K18308">_xlfn.LET(_xlpm.d,UPPER(TRIM(CLEAN(SUBSTITUTE(F18308,CHAR(160),"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09" spans="2:11" hidden="1" x14ac:dyDescent="0.25">
      <c r="B18309" s="20">
        <v>45673</v>
      </c>
      <c r="C18309" s="2" t="s">
        <v>1</v>
      </c>
      <c r="D18309" s="2" t="s">
        <v>5005</v>
      </c>
      <c r="E18309" s="2" t="s">
        <v>3</v>
      </c>
      <c r="F18309" s="2" t="s">
        <v>6107</v>
      </c>
      <c r="G18309" s="5">
        <v>-1</v>
      </c>
      <c r="H18309" s="5">
        <v>449.85</v>
      </c>
      <c r="I18309" s="5">
        <v>-449.85</v>
      </c>
      <c r="J18309" s="5">
        <v>-3141.4999999999995</v>
      </c>
      <c r="K18309" s="3" t="str" cm="1">
        <f t="array" ref="K18309">_xlfn.LET(_xlpm.d,UPPER(TRIM(CLEAN(SUBSTITUTE(F18309,CHAR(160),"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10" spans="2:11" hidden="1" x14ac:dyDescent="0.25">
      <c r="B18310" s="20">
        <v>45673</v>
      </c>
      <c r="C18310" s="2" t="s">
        <v>1</v>
      </c>
      <c r="D18310" s="2" t="s">
        <v>3969</v>
      </c>
      <c r="E18310" s="2" t="s">
        <v>3</v>
      </c>
      <c r="F18310" s="2" t="s">
        <v>6107</v>
      </c>
      <c r="G18310" s="5">
        <v>-1</v>
      </c>
      <c r="H18310" s="5">
        <v>99.6</v>
      </c>
      <c r="I18310" s="5">
        <v>-99.6</v>
      </c>
      <c r="J18310" s="5">
        <v>-3241.0999999999995</v>
      </c>
      <c r="K18310" s="3" t="str" cm="1">
        <f t="array" ref="K18310">_xlfn.LET(_xlpm.d,UPPER(TRIM(CLEAN(SUBSTITUTE(F18310,CHAR(160),"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11" spans="2:11" hidden="1" x14ac:dyDescent="0.25">
      <c r="B18311" s="20">
        <v>45677</v>
      </c>
      <c r="C18311" s="2" t="s">
        <v>1</v>
      </c>
      <c r="D18311" s="2" t="s">
        <v>5015</v>
      </c>
      <c r="E18311" s="2" t="s">
        <v>5004</v>
      </c>
      <c r="F18311" s="2" t="s">
        <v>6107</v>
      </c>
      <c r="G18311" s="5">
        <v>-1</v>
      </c>
      <c r="H18311" s="5">
        <v>179.94</v>
      </c>
      <c r="I18311" s="5">
        <v>-179.94</v>
      </c>
      <c r="J18311" s="5">
        <v>-3421.0399999999995</v>
      </c>
      <c r="K18311" s="3" t="str" cm="1">
        <f t="array" ref="K18311">_xlfn.LET(_xlpm.d,UPPER(TRIM(CLEAN(SUBSTITUTE(F18311,CHAR(160),"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12" spans="2:11" hidden="1" x14ac:dyDescent="0.25">
      <c r="B18312" s="20">
        <v>45678</v>
      </c>
      <c r="C18312" s="2" t="s">
        <v>1</v>
      </c>
      <c r="D18312" s="2" t="s">
        <v>5020</v>
      </c>
      <c r="E18312" s="2" t="s">
        <v>1735</v>
      </c>
      <c r="F18312" s="2" t="s">
        <v>6106</v>
      </c>
      <c r="G18312" s="5">
        <v>-1</v>
      </c>
      <c r="H18312" s="5">
        <v>225.4</v>
      </c>
      <c r="I18312" s="5">
        <v>-225.4</v>
      </c>
      <c r="J18312" s="5">
        <v>-3646.4399999999996</v>
      </c>
      <c r="K18312" s="3" t="str" cm="1">
        <f t="array" ref="K18312">_xlfn.LET(_xlpm.d,UPPER(TRIM(CLEAN(SUBSTITUTE(F18312,CHAR(160),"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13" spans="2:11" hidden="1" x14ac:dyDescent="0.25">
      <c r="B18313" s="20">
        <v>45679</v>
      </c>
      <c r="C18313" s="2" t="s">
        <v>1</v>
      </c>
      <c r="D18313" s="2" t="s">
        <v>1690</v>
      </c>
      <c r="E18313" s="2" t="s">
        <v>6</v>
      </c>
      <c r="F18313" s="2" t="s">
        <v>6105</v>
      </c>
      <c r="G18313" s="5">
        <v>-1</v>
      </c>
      <c r="H18313" s="5">
        <v>544.37</v>
      </c>
      <c r="I18313" s="5">
        <v>-544.37</v>
      </c>
      <c r="J18313" s="5">
        <v>-4190.8099999999995</v>
      </c>
      <c r="K18313" s="3" t="str" cm="1">
        <f t="array" ref="K18313">_xlfn.LET(_xlpm.d,UPPER(TRIM(CLEAN(SUBSTITUTE(F18313,CHAR(160),"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14" spans="2:11" hidden="1" x14ac:dyDescent="0.25">
      <c r="B18314" s="20">
        <v>45679</v>
      </c>
      <c r="C18314" s="2" t="s">
        <v>1</v>
      </c>
      <c r="D18314" s="2" t="s">
        <v>4</v>
      </c>
      <c r="E18314" s="2" t="s">
        <v>3</v>
      </c>
      <c r="F18314" s="2" t="s">
        <v>6107</v>
      </c>
      <c r="G18314" s="5">
        <v>-1</v>
      </c>
      <c r="H18314" s="5">
        <v>424.89</v>
      </c>
      <c r="I18314" s="5">
        <v>-424.89</v>
      </c>
      <c r="J18314" s="5">
        <v>-4615.7</v>
      </c>
      <c r="K18314" s="3" t="str" cm="1">
        <f t="array" ref="K18314">_xlfn.LET(_xlpm.d,UPPER(TRIM(CLEAN(SUBSTITUTE(F18314,CHAR(160),"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15" spans="2:11" hidden="1" x14ac:dyDescent="0.25">
      <c r="B18315" s="20">
        <v>45680</v>
      </c>
      <c r="C18315" s="2" t="s">
        <v>1</v>
      </c>
      <c r="D18315" s="2" t="s">
        <v>2626</v>
      </c>
      <c r="E18315" s="2" t="s">
        <v>3</v>
      </c>
      <c r="F18315" s="2" t="s">
        <v>6107</v>
      </c>
      <c r="G18315" s="5">
        <v>-1</v>
      </c>
      <c r="H18315" s="5">
        <v>387.53</v>
      </c>
      <c r="I18315" s="5">
        <v>-387.53</v>
      </c>
      <c r="J18315" s="5">
        <v>-5003.2299999999996</v>
      </c>
      <c r="K18315" s="3" t="str" cm="1">
        <f t="array" ref="K18315">_xlfn.LET(_xlpm.d,UPPER(TRIM(CLEAN(SUBSTITUTE(F18315,CHAR(160),"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16" spans="2:11" hidden="1" x14ac:dyDescent="0.25">
      <c r="B18316" s="20">
        <v>45684</v>
      </c>
      <c r="C18316" s="2" t="s">
        <v>1</v>
      </c>
      <c r="D18316" s="2" t="s">
        <v>4174</v>
      </c>
      <c r="E18316" s="2" t="s">
        <v>3</v>
      </c>
      <c r="F18316" s="2" t="s">
        <v>6107</v>
      </c>
      <c r="G18316" s="5">
        <v>-1</v>
      </c>
      <c r="H18316" s="5">
        <v>179.91</v>
      </c>
      <c r="I18316" s="5">
        <v>-179.91</v>
      </c>
      <c r="J18316" s="5">
        <v>-5183.1399999999994</v>
      </c>
      <c r="K18316" s="3" t="str" cm="1">
        <f t="array" ref="K18316">_xlfn.LET(_xlpm.d,UPPER(TRIM(CLEAN(SUBSTITUTE(F18316,CHAR(160),"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17" spans="2:11" hidden="1" x14ac:dyDescent="0.25">
      <c r="B18317" s="20">
        <v>45684</v>
      </c>
      <c r="C18317" s="2" t="s">
        <v>1</v>
      </c>
      <c r="D18317" s="2" t="s">
        <v>5026</v>
      </c>
      <c r="E18317" s="2" t="s">
        <v>3</v>
      </c>
      <c r="F18317" s="2" t="s">
        <v>6107</v>
      </c>
      <c r="G18317" s="5">
        <v>-1</v>
      </c>
      <c r="H18317" s="5">
        <v>449.85</v>
      </c>
      <c r="I18317" s="5">
        <v>-449.85</v>
      </c>
      <c r="J18317" s="5">
        <v>-5632.99</v>
      </c>
      <c r="K18317" s="3" t="str" cm="1">
        <f t="array" ref="K18317">_xlfn.LET(_xlpm.d,UPPER(TRIM(CLEAN(SUBSTITUTE(F18317,CHAR(160),"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18" spans="2:11" hidden="1" x14ac:dyDescent="0.25">
      <c r="B18318" s="20">
        <v>45685</v>
      </c>
      <c r="C18318" s="2" t="s">
        <v>1</v>
      </c>
      <c r="D18318" s="2" t="s">
        <v>5030</v>
      </c>
      <c r="E18318" s="2" t="s">
        <v>1735</v>
      </c>
      <c r="F18318" s="2" t="s">
        <v>6106</v>
      </c>
      <c r="G18318" s="5">
        <v>-1</v>
      </c>
      <c r="H18318" s="5">
        <v>144.9</v>
      </c>
      <c r="I18318" s="5">
        <v>-144.9</v>
      </c>
      <c r="J18318" s="5">
        <v>-5777.8899999999994</v>
      </c>
      <c r="K18318" s="3" t="str" cm="1">
        <f t="array" ref="K18318">_xlfn.LET(_xlpm.d,UPPER(TRIM(CLEAN(SUBSTITUTE(F18318,CHAR(160),"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19" spans="2:11" hidden="1" x14ac:dyDescent="0.25">
      <c r="B18319" s="20">
        <v>45685</v>
      </c>
      <c r="C18319" s="2" t="s">
        <v>1</v>
      </c>
      <c r="D18319" s="2" t="s">
        <v>5</v>
      </c>
      <c r="E18319" s="2" t="s">
        <v>6</v>
      </c>
      <c r="F18319" s="2" t="s">
        <v>6105</v>
      </c>
      <c r="G18319" s="5">
        <v>-1</v>
      </c>
      <c r="H18319" s="5">
        <v>292.25</v>
      </c>
      <c r="I18319" s="5">
        <v>-292.25</v>
      </c>
      <c r="J18319" s="5">
        <v>-6070.1399999999994</v>
      </c>
      <c r="K18319" s="3" t="str" cm="1">
        <f t="array" ref="K18319">_xlfn.LET(_xlpm.d,UPPER(TRIM(CLEAN(SUBSTITUTE(F18319,CHAR(160),"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20" spans="2:11" hidden="1" x14ac:dyDescent="0.25">
      <c r="B18320" s="20">
        <v>45686</v>
      </c>
      <c r="C18320" s="2" t="s">
        <v>1</v>
      </c>
      <c r="D18320" s="2" t="s">
        <v>2651</v>
      </c>
      <c r="E18320" s="2" t="s">
        <v>759</v>
      </c>
      <c r="F18320" s="2" t="s">
        <v>6107</v>
      </c>
      <c r="G18320" s="5">
        <v>-1</v>
      </c>
      <c r="H18320" s="5">
        <v>411.32</v>
      </c>
      <c r="I18320" s="5">
        <v>-411.32</v>
      </c>
      <c r="J18320" s="5">
        <v>-6481.4599999999991</v>
      </c>
      <c r="K18320" s="3" t="str" cm="1">
        <f t="array" ref="K18320">_xlfn.LET(_xlpm.d,UPPER(TRIM(CLEAN(SUBSTITUTE(F18320,CHAR(160),"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21" spans="2:11" hidden="1" x14ac:dyDescent="0.25">
      <c r="B18321" s="20">
        <v>45687</v>
      </c>
      <c r="C18321" s="2" t="s">
        <v>1</v>
      </c>
      <c r="D18321" s="2" t="s">
        <v>2655</v>
      </c>
      <c r="E18321" s="2" t="s">
        <v>3</v>
      </c>
      <c r="F18321" s="2" t="s">
        <v>6107</v>
      </c>
      <c r="G18321" s="5">
        <v>-1</v>
      </c>
      <c r="H18321" s="5">
        <v>454.72</v>
      </c>
      <c r="I18321" s="5">
        <v>-454.72</v>
      </c>
      <c r="J18321" s="5">
        <v>-6936.1799999999994</v>
      </c>
      <c r="K18321" s="3" t="str" cm="1">
        <f t="array" ref="K18321">_xlfn.LET(_xlpm.d,UPPER(TRIM(CLEAN(SUBSTITUTE(F18321,CHAR(160),"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22" spans="2:11" hidden="1" x14ac:dyDescent="0.25">
      <c r="B18322" s="20">
        <v>45688</v>
      </c>
      <c r="C18322" s="2" t="s">
        <v>1</v>
      </c>
      <c r="D18322" s="2" t="s">
        <v>7</v>
      </c>
      <c r="E18322" s="2" t="s">
        <v>6</v>
      </c>
      <c r="F18322" s="2" t="s">
        <v>6105</v>
      </c>
      <c r="G18322" s="5">
        <v>-1</v>
      </c>
      <c r="H18322" s="5">
        <v>146.62</v>
      </c>
      <c r="I18322" s="5">
        <v>-146.62</v>
      </c>
      <c r="J18322" s="5">
        <v>-7082.7999999999993</v>
      </c>
      <c r="K18322" s="3" t="str" cm="1">
        <f t="array" ref="K18322">_xlfn.LET(_xlpm.d,UPPER(TRIM(CLEAN(SUBSTITUTE(F18322,CHAR(160),"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23" spans="2:11" hidden="1" x14ac:dyDescent="0.25">
      <c r="B18323" s="20">
        <v>45691</v>
      </c>
      <c r="C18323" s="2" t="s">
        <v>1</v>
      </c>
      <c r="D18323" s="2" t="s">
        <v>5034</v>
      </c>
      <c r="E18323" s="2" t="s">
        <v>5004</v>
      </c>
      <c r="F18323" s="2" t="s">
        <v>6107</v>
      </c>
      <c r="G18323" s="5">
        <v>-1</v>
      </c>
      <c r="H18323" s="5">
        <v>89.97</v>
      </c>
      <c r="I18323" s="5">
        <v>-89.97</v>
      </c>
      <c r="J18323" s="5">
        <v>-7172.7699999999995</v>
      </c>
      <c r="K18323" s="3" t="str" cm="1">
        <f t="array" ref="K18323">_xlfn.LET(_xlpm.d,UPPER(TRIM(CLEAN(SUBSTITUTE(F18323,CHAR(160),"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24" spans="2:11" hidden="1" x14ac:dyDescent="0.25">
      <c r="B18324" s="20">
        <v>45692</v>
      </c>
      <c r="C18324" s="2" t="s">
        <v>1</v>
      </c>
      <c r="D18324" s="2" t="s">
        <v>86</v>
      </c>
      <c r="E18324" s="2" t="s">
        <v>6</v>
      </c>
      <c r="F18324" s="2" t="s">
        <v>6105</v>
      </c>
      <c r="G18324" s="5">
        <v>-1</v>
      </c>
      <c r="H18324" s="5">
        <v>451.03</v>
      </c>
      <c r="I18324" s="5">
        <v>-451.03</v>
      </c>
      <c r="J18324" s="5">
        <v>-7623.7999999999993</v>
      </c>
      <c r="K18324" s="3" t="str" cm="1">
        <f t="array" ref="K18324">_xlfn.LET(_xlpm.d,UPPER(TRIM(CLEAN(SUBSTITUTE(F18324,CHAR(160),"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25" spans="2:11" hidden="1" x14ac:dyDescent="0.25">
      <c r="B18325" s="20">
        <v>45694</v>
      </c>
      <c r="C18325" s="2" t="s">
        <v>1</v>
      </c>
      <c r="D18325" s="2" t="s">
        <v>1716</v>
      </c>
      <c r="E18325" s="2" t="s">
        <v>3</v>
      </c>
      <c r="F18325" s="2" t="s">
        <v>6107</v>
      </c>
      <c r="G18325" s="5">
        <v>-1</v>
      </c>
      <c r="H18325" s="5">
        <v>703.95</v>
      </c>
      <c r="I18325" s="5">
        <v>-703.95</v>
      </c>
      <c r="J18325" s="5">
        <v>-8327.75</v>
      </c>
      <c r="K18325" s="3" t="str" cm="1">
        <f t="array" ref="K18325">_xlfn.LET(_xlpm.d,UPPER(TRIM(CLEAN(SUBSTITUTE(F18325,CHAR(160),"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26" spans="2:11" hidden="1" x14ac:dyDescent="0.25">
      <c r="B18326" s="20">
        <v>45698</v>
      </c>
      <c r="C18326" s="2" t="s">
        <v>1</v>
      </c>
      <c r="D18326" s="2" t="s">
        <v>3632</v>
      </c>
      <c r="E18326" s="2" t="s">
        <v>3</v>
      </c>
      <c r="F18326" s="2" t="s">
        <v>6107</v>
      </c>
      <c r="G18326" s="5">
        <v>-1</v>
      </c>
      <c r="H18326" s="5">
        <v>180.19</v>
      </c>
      <c r="I18326" s="5">
        <v>-180.19</v>
      </c>
      <c r="J18326" s="5">
        <v>-8507.94</v>
      </c>
      <c r="K18326" s="3" t="str" cm="1">
        <f t="array" ref="K18326">_xlfn.LET(_xlpm.d,UPPER(TRIM(CLEAN(SUBSTITUTE(F18326,CHAR(160),"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27" spans="2:11" hidden="1" x14ac:dyDescent="0.25">
      <c r="B18327" s="20">
        <v>45699</v>
      </c>
      <c r="C18327" s="2" t="s">
        <v>1</v>
      </c>
      <c r="D18327" s="2" t="s">
        <v>1733</v>
      </c>
      <c r="E18327" s="2" t="s">
        <v>6</v>
      </c>
      <c r="F18327" s="2" t="s">
        <v>6105</v>
      </c>
      <c r="G18327" s="5">
        <v>-1</v>
      </c>
      <c r="H18327" s="5">
        <v>287.57</v>
      </c>
      <c r="I18327" s="5">
        <v>-287.57</v>
      </c>
      <c r="J18327" s="5">
        <v>-8795.51</v>
      </c>
      <c r="K18327" s="3" t="str" cm="1">
        <f t="array" ref="K18327">_xlfn.LET(_xlpm.d,UPPER(TRIM(CLEAN(SUBSTITUTE(F18327,CHAR(160),"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28" spans="2:11" hidden="1" x14ac:dyDescent="0.25">
      <c r="B18328" s="20">
        <v>45699</v>
      </c>
      <c r="C18328" s="2" t="s">
        <v>1</v>
      </c>
      <c r="D18328" s="2" t="s">
        <v>1734</v>
      </c>
      <c r="E18328" s="2" t="s">
        <v>1735</v>
      </c>
      <c r="F18328" s="2" t="s">
        <v>6106</v>
      </c>
      <c r="G18328" s="5">
        <v>-1</v>
      </c>
      <c r="H18328" s="5">
        <v>383.88</v>
      </c>
      <c r="I18328" s="5">
        <v>-383.88</v>
      </c>
      <c r="J18328" s="5">
        <v>-9179.39</v>
      </c>
      <c r="K18328" s="3" t="str" cm="1">
        <f t="array" ref="K18328">_xlfn.LET(_xlpm.d,UPPER(TRIM(CLEAN(SUBSTITUTE(F18328,CHAR(160),"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29" spans="2:11" hidden="1" x14ac:dyDescent="0.25">
      <c r="B18329" s="20">
        <v>45700</v>
      </c>
      <c r="C18329" s="2" t="s">
        <v>1</v>
      </c>
      <c r="D18329" s="2" t="s">
        <v>758</v>
      </c>
      <c r="E18329" s="2" t="s">
        <v>759</v>
      </c>
      <c r="F18329" s="2" t="s">
        <v>6107</v>
      </c>
      <c r="G18329" s="5">
        <v>-1</v>
      </c>
      <c r="H18329" s="5">
        <v>268.85000000000002</v>
      </c>
      <c r="I18329" s="5">
        <v>-268.85000000000002</v>
      </c>
      <c r="J18329" s="5">
        <v>-9448.24</v>
      </c>
      <c r="K18329" s="3" t="str" cm="1">
        <f t="array" ref="K18329">_xlfn.LET(_xlpm.d,UPPER(TRIM(CLEAN(SUBSTITUTE(F18329,CHAR(160),"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30" spans="2:11" hidden="1" x14ac:dyDescent="0.25">
      <c r="B18330" s="20">
        <v>45701</v>
      </c>
      <c r="C18330" s="2" t="s">
        <v>1</v>
      </c>
      <c r="D18330" s="2" t="s">
        <v>4412</v>
      </c>
      <c r="E18330" s="2" t="s">
        <v>3</v>
      </c>
      <c r="F18330" s="2" t="s">
        <v>6107</v>
      </c>
      <c r="G18330" s="5">
        <v>-1</v>
      </c>
      <c r="H18330" s="5">
        <v>218.93</v>
      </c>
      <c r="I18330" s="5">
        <v>-218.93</v>
      </c>
      <c r="J18330" s="5">
        <v>-9667.17</v>
      </c>
      <c r="K18330" s="3" t="str" cm="1">
        <f t="array" ref="K18330">_xlfn.LET(_xlpm.d,UPPER(TRIM(CLEAN(SUBSTITUTE(F18330,CHAR(160),"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31" spans="2:11" hidden="1" x14ac:dyDescent="0.25">
      <c r="B18331" s="20">
        <v>45705</v>
      </c>
      <c r="C18331" s="2" t="s">
        <v>1</v>
      </c>
      <c r="D18331" s="2" t="s">
        <v>5060</v>
      </c>
      <c r="E18331" s="2" t="s">
        <v>3</v>
      </c>
      <c r="F18331" s="2" t="s">
        <v>6107</v>
      </c>
      <c r="G18331" s="5">
        <v>-1</v>
      </c>
      <c r="H18331" s="5">
        <v>134.96</v>
      </c>
      <c r="I18331" s="5">
        <v>-134.96</v>
      </c>
      <c r="J18331" s="5">
        <v>-9802.1299999999992</v>
      </c>
      <c r="K18331" s="3" t="str" cm="1">
        <f t="array" ref="K18331">_xlfn.LET(_xlpm.d,UPPER(TRIM(CLEAN(SUBSTITUTE(F18331,CHAR(160),"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32" spans="2:11" hidden="1" x14ac:dyDescent="0.25">
      <c r="B18332" s="20">
        <v>45705</v>
      </c>
      <c r="C18332" s="2" t="s">
        <v>1</v>
      </c>
      <c r="D18332" s="2" t="s">
        <v>5061</v>
      </c>
      <c r="E18332" s="2" t="s">
        <v>5004</v>
      </c>
      <c r="F18332" s="2" t="s">
        <v>6107</v>
      </c>
      <c r="G18332" s="5">
        <v>-1</v>
      </c>
      <c r="H18332" s="5">
        <v>89.96</v>
      </c>
      <c r="I18332" s="5">
        <v>-89.96</v>
      </c>
      <c r="J18332" s="5">
        <v>-9892.0899999999983</v>
      </c>
      <c r="K18332" s="3" t="str" cm="1">
        <f t="array" ref="K18332">_xlfn.LET(_xlpm.d,UPPER(TRIM(CLEAN(SUBSTITUTE(F18332,CHAR(160),"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33" spans="2:11" hidden="1" x14ac:dyDescent="0.25">
      <c r="B18333" s="20">
        <v>45712</v>
      </c>
      <c r="C18333" s="2" t="s">
        <v>1</v>
      </c>
      <c r="D18333" s="2" t="s">
        <v>2690</v>
      </c>
      <c r="E18333" s="2" t="s">
        <v>3</v>
      </c>
      <c r="F18333" s="2" t="s">
        <v>6107</v>
      </c>
      <c r="G18333" s="5">
        <v>-1</v>
      </c>
      <c r="H18333" s="5">
        <v>238.77</v>
      </c>
      <c r="I18333" s="5">
        <v>-238.77</v>
      </c>
      <c r="J18333" s="5">
        <v>-10130.859999999999</v>
      </c>
      <c r="K18333" s="3" t="str" cm="1">
        <f t="array" ref="K18333">_xlfn.LET(_xlpm.d,UPPER(TRIM(CLEAN(SUBSTITUTE(F18333,CHAR(160),"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34" spans="2:11" hidden="1" x14ac:dyDescent="0.25">
      <c r="B18334" s="20">
        <v>45712</v>
      </c>
      <c r="C18334" s="2" t="s">
        <v>1</v>
      </c>
      <c r="D18334" s="2" t="s">
        <v>2692</v>
      </c>
      <c r="E18334" s="2" t="s">
        <v>3</v>
      </c>
      <c r="F18334" s="2" t="s">
        <v>6107</v>
      </c>
      <c r="G18334" s="5">
        <v>-1</v>
      </c>
      <c r="H18334" s="5">
        <v>953.66</v>
      </c>
      <c r="I18334" s="5">
        <v>-953.66</v>
      </c>
      <c r="J18334" s="5">
        <v>-11084.519999999999</v>
      </c>
      <c r="K18334" s="3" t="str" cm="1">
        <f t="array" ref="K18334">_xlfn.LET(_xlpm.d,UPPER(TRIM(CLEAN(SUBSTITUTE(F18334,CHAR(160),"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35" spans="2:11" hidden="1" x14ac:dyDescent="0.25">
      <c r="B18335" s="20">
        <v>45713</v>
      </c>
      <c r="C18335" s="2" t="s">
        <v>1</v>
      </c>
      <c r="D18335" s="2" t="s">
        <v>4247</v>
      </c>
      <c r="E18335" s="2" t="s">
        <v>6</v>
      </c>
      <c r="F18335" s="2" t="s">
        <v>6105</v>
      </c>
      <c r="G18335" s="5">
        <v>-1</v>
      </c>
      <c r="H18335" s="5">
        <v>297.85000000000002</v>
      </c>
      <c r="I18335" s="5">
        <v>-297.85000000000002</v>
      </c>
      <c r="J18335" s="5">
        <v>-11382.369999999999</v>
      </c>
      <c r="K18335" s="3" t="str" cm="1">
        <f t="array" ref="K18335">_xlfn.LET(_xlpm.d,UPPER(TRIM(CLEAN(SUBSTITUTE(F18335,CHAR(160),"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36" spans="2:11" hidden="1" x14ac:dyDescent="0.25">
      <c r="B18336" s="20">
        <v>45713</v>
      </c>
      <c r="C18336" s="2" t="s">
        <v>1</v>
      </c>
      <c r="D18336" s="2" t="s">
        <v>5078</v>
      </c>
      <c r="E18336" s="2" t="s">
        <v>1735</v>
      </c>
      <c r="F18336" s="2" t="s">
        <v>6106</v>
      </c>
      <c r="G18336" s="5">
        <v>-1</v>
      </c>
      <c r="H18336" s="5">
        <v>305.89999999999998</v>
      </c>
      <c r="I18336" s="5">
        <v>-305.89999999999998</v>
      </c>
      <c r="J18336" s="5">
        <v>-11688.269999999999</v>
      </c>
      <c r="K18336" s="3" t="str" cm="1">
        <f t="array" ref="K18336">_xlfn.LET(_xlpm.d,UPPER(TRIM(CLEAN(SUBSTITUTE(F18336,CHAR(160),"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37" spans="2:11" hidden="1" x14ac:dyDescent="0.25">
      <c r="B18337" s="20">
        <v>45715</v>
      </c>
      <c r="C18337" s="2" t="s">
        <v>1</v>
      </c>
      <c r="D18337" s="2" t="s">
        <v>2697</v>
      </c>
      <c r="E18337" s="2" t="s">
        <v>3</v>
      </c>
      <c r="F18337" s="2" t="s">
        <v>6107</v>
      </c>
      <c r="G18337" s="5">
        <v>1</v>
      </c>
      <c r="H18337" s="5">
        <v>343.4</v>
      </c>
      <c r="I18337" s="5">
        <v>343.4</v>
      </c>
      <c r="J18337" s="5">
        <v>-11344.869999999999</v>
      </c>
      <c r="K18337" s="3" t="str" cm="1">
        <f t="array" ref="K18337">_xlfn.LET(_xlpm.d,UPPER(TRIM(CLEAN(SUBSTITUTE(F18337,CHAR(160),"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38" spans="2:11" hidden="1" x14ac:dyDescent="0.25">
      <c r="B18338" s="20">
        <v>45715</v>
      </c>
      <c r="C18338" s="2" t="s">
        <v>1</v>
      </c>
      <c r="D18338" s="2" t="s">
        <v>5080</v>
      </c>
      <c r="E18338" s="2" t="s">
        <v>6</v>
      </c>
      <c r="F18338" s="2" t="s">
        <v>6105</v>
      </c>
      <c r="G18338" s="5">
        <v>-1</v>
      </c>
      <c r="H18338" s="5">
        <v>24.15</v>
      </c>
      <c r="I18338" s="5">
        <v>-24.15</v>
      </c>
      <c r="J18338" s="5">
        <v>-11369.019999999999</v>
      </c>
      <c r="K18338" s="3" t="str" cm="1">
        <f t="array" ref="K18338">_xlfn.LET(_xlpm.d,UPPER(TRIM(CLEAN(SUBSTITUTE(F18338,CHAR(160),"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39" spans="2:11" hidden="1" x14ac:dyDescent="0.25">
      <c r="B18339" s="20">
        <v>45719</v>
      </c>
      <c r="C18339" s="2" t="s">
        <v>1</v>
      </c>
      <c r="D18339" s="2" t="s">
        <v>5085</v>
      </c>
      <c r="E18339" s="2" t="s">
        <v>3</v>
      </c>
      <c r="F18339" s="2" t="s">
        <v>6107</v>
      </c>
      <c r="G18339" s="5">
        <v>-1</v>
      </c>
      <c r="H18339" s="5">
        <v>179.6</v>
      </c>
      <c r="I18339" s="5">
        <v>-179.6</v>
      </c>
      <c r="J18339" s="5">
        <v>-11548.619999999999</v>
      </c>
      <c r="K18339" s="3" t="str" cm="1">
        <f t="array" ref="K18339">_xlfn.LET(_xlpm.d,UPPER(TRIM(CLEAN(SUBSTITUTE(F18339,CHAR(160),"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40" spans="2:11" hidden="1" x14ac:dyDescent="0.25">
      <c r="B18340" s="20">
        <v>45719</v>
      </c>
      <c r="C18340" s="2" t="s">
        <v>1</v>
      </c>
      <c r="D18340" s="2" t="s">
        <v>5086</v>
      </c>
      <c r="E18340" s="2" t="s">
        <v>302</v>
      </c>
      <c r="F18340" s="2" t="s">
        <v>6107</v>
      </c>
      <c r="G18340" s="5">
        <v>-1</v>
      </c>
      <c r="H18340" s="5">
        <v>179.94</v>
      </c>
      <c r="I18340" s="5">
        <v>-179.94</v>
      </c>
      <c r="J18340" s="5">
        <v>-11728.56</v>
      </c>
      <c r="K18340" s="3" t="str" cm="1">
        <f t="array" ref="K18340">_xlfn.LET(_xlpm.d,UPPER(TRIM(CLEAN(SUBSTITUTE(F18340,CHAR(160),"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41" spans="2:11" hidden="1" x14ac:dyDescent="0.25">
      <c r="B18341" s="20">
        <v>45722</v>
      </c>
      <c r="C18341" s="2" t="s">
        <v>1</v>
      </c>
      <c r="D18341" s="2" t="s">
        <v>2715</v>
      </c>
      <c r="E18341" s="2" t="s">
        <v>3</v>
      </c>
      <c r="F18341" s="2" t="s">
        <v>6107</v>
      </c>
      <c r="G18341" s="5">
        <v>-1</v>
      </c>
      <c r="H18341" s="5">
        <v>611.08000000000004</v>
      </c>
      <c r="I18341" s="5">
        <v>-611.08000000000004</v>
      </c>
      <c r="J18341" s="5">
        <v>-12339.64</v>
      </c>
      <c r="K18341" s="3" t="str" cm="1">
        <f t="array" ref="K18341">_xlfn.LET(_xlpm.d,UPPER(TRIM(CLEAN(SUBSTITUTE(F18341,CHAR(160),"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42" spans="2:11" hidden="1" x14ac:dyDescent="0.25">
      <c r="B18342" s="20">
        <v>45722</v>
      </c>
      <c r="C18342" s="2" t="s">
        <v>1</v>
      </c>
      <c r="D18342" s="2" t="s">
        <v>5099</v>
      </c>
      <c r="E18342" s="2" t="s">
        <v>5004</v>
      </c>
      <c r="F18342" s="2" t="s">
        <v>6107</v>
      </c>
      <c r="G18342" s="5">
        <v>-1</v>
      </c>
      <c r="H18342" s="5">
        <v>89.97</v>
      </c>
      <c r="I18342" s="5">
        <v>-89.97</v>
      </c>
      <c r="J18342" s="5">
        <v>-12429.609999999999</v>
      </c>
      <c r="K18342" s="3" t="str" cm="1">
        <f t="array" ref="K18342">_xlfn.LET(_xlpm.d,UPPER(TRIM(CLEAN(SUBSTITUTE(F18342,CHAR(160),"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43" spans="2:11" hidden="1" x14ac:dyDescent="0.25">
      <c r="B18343" s="20">
        <v>45726</v>
      </c>
      <c r="C18343" s="2" t="s">
        <v>1</v>
      </c>
      <c r="D18343" s="2" t="s">
        <v>5111</v>
      </c>
      <c r="E18343" s="2" t="s">
        <v>3</v>
      </c>
      <c r="F18343" s="2" t="s">
        <v>6107</v>
      </c>
      <c r="G18343" s="5">
        <v>-1</v>
      </c>
      <c r="H18343" s="5">
        <v>269.91000000000003</v>
      </c>
      <c r="I18343" s="5">
        <v>-269.91000000000003</v>
      </c>
      <c r="J18343" s="5">
        <v>-12699.519999999999</v>
      </c>
      <c r="K18343" s="3" t="str" cm="1">
        <f t="array" ref="K18343">_xlfn.LET(_xlpm.d,UPPER(TRIM(CLEAN(SUBSTITUTE(F18343,CHAR(160),"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44" spans="2:11" hidden="1" x14ac:dyDescent="0.25">
      <c r="B18344" s="20">
        <v>45733</v>
      </c>
      <c r="C18344" s="2" t="s">
        <v>1</v>
      </c>
      <c r="D18344" s="2" t="s">
        <v>2738</v>
      </c>
      <c r="E18344" s="2" t="s">
        <v>3</v>
      </c>
      <c r="F18344" s="2" t="s">
        <v>6107</v>
      </c>
      <c r="G18344" s="5">
        <v>-1</v>
      </c>
      <c r="H18344" s="5">
        <v>443.25</v>
      </c>
      <c r="I18344" s="5">
        <v>-443.25</v>
      </c>
      <c r="J18344" s="5">
        <v>-13142.769999999999</v>
      </c>
      <c r="K18344" s="3" t="str" cm="1">
        <f t="array" ref="K18344">_xlfn.LET(_xlpm.d,UPPER(TRIM(CLEAN(SUBSTITUTE(F18344,CHAR(160),"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45" spans="2:11" hidden="1" x14ac:dyDescent="0.25">
      <c r="B18345" s="20">
        <v>45733</v>
      </c>
      <c r="C18345" s="2" t="s">
        <v>1</v>
      </c>
      <c r="D18345" s="2" t="s">
        <v>5121</v>
      </c>
      <c r="E18345" s="2" t="s">
        <v>5004</v>
      </c>
      <c r="F18345" s="2" t="s">
        <v>6107</v>
      </c>
      <c r="G18345" s="5">
        <v>-1</v>
      </c>
      <c r="H18345" s="5">
        <v>44.99</v>
      </c>
      <c r="I18345" s="5">
        <v>-44.99</v>
      </c>
      <c r="J18345" s="5">
        <v>-13187.759999999998</v>
      </c>
      <c r="K18345" s="3" t="str" cm="1">
        <f t="array" ref="K18345">_xlfn.LET(_xlpm.d,UPPER(TRIM(CLEAN(SUBSTITUTE(F18345,CHAR(160),"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46" spans="2:11" hidden="1" x14ac:dyDescent="0.25">
      <c r="B18346" s="20">
        <v>45734</v>
      </c>
      <c r="C18346" s="2" t="s">
        <v>1</v>
      </c>
      <c r="D18346" s="2" t="s">
        <v>5125</v>
      </c>
      <c r="E18346" s="2" t="s">
        <v>1735</v>
      </c>
      <c r="F18346" s="2" t="s">
        <v>6106</v>
      </c>
      <c r="G18346" s="5">
        <v>-1</v>
      </c>
      <c r="H18346" s="5">
        <v>390.29</v>
      </c>
      <c r="I18346" s="5">
        <v>-390.29</v>
      </c>
      <c r="J18346" s="5">
        <v>-13578.05</v>
      </c>
      <c r="K18346" s="3" t="str" cm="1">
        <f t="array" ref="K18346">_xlfn.LET(_xlpm.d,UPPER(TRIM(CLEAN(SUBSTITUTE(F18346,CHAR(160),"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47" spans="2:11" hidden="1" x14ac:dyDescent="0.25">
      <c r="B18347" s="20">
        <v>45734</v>
      </c>
      <c r="C18347" s="2" t="s">
        <v>1</v>
      </c>
      <c r="D18347" s="2" t="s">
        <v>5126</v>
      </c>
      <c r="E18347" s="2" t="s">
        <v>6</v>
      </c>
      <c r="F18347" s="2" t="s">
        <v>6105</v>
      </c>
      <c r="G18347" s="5">
        <v>-1</v>
      </c>
      <c r="H18347" s="5">
        <v>273.07</v>
      </c>
      <c r="I18347" s="5">
        <v>-273.07</v>
      </c>
      <c r="J18347" s="5">
        <v>-13851.119999999999</v>
      </c>
      <c r="K18347" s="3" t="str" cm="1">
        <f t="array" ref="K18347">_xlfn.LET(_xlpm.d,UPPER(TRIM(CLEAN(SUBSTITUTE(F18347,CHAR(160),"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48" spans="2:11" hidden="1" x14ac:dyDescent="0.25">
      <c r="B18348" s="20">
        <v>45736</v>
      </c>
      <c r="C18348" s="2" t="s">
        <v>1</v>
      </c>
      <c r="D18348" s="2" t="s">
        <v>2743</v>
      </c>
      <c r="E18348" s="2" t="s">
        <v>759</v>
      </c>
      <c r="F18348" s="2" t="s">
        <v>6107</v>
      </c>
      <c r="G18348" s="5">
        <v>-1</v>
      </c>
      <c r="H18348" s="5">
        <v>937.63</v>
      </c>
      <c r="I18348" s="5">
        <v>-937.63</v>
      </c>
      <c r="J18348" s="5">
        <v>-14788.749999999998</v>
      </c>
      <c r="K18348" s="3" t="str" cm="1">
        <f t="array" ref="K18348">_xlfn.LET(_xlpm.d,UPPER(TRIM(CLEAN(SUBSTITUTE(F18348,CHAR(160),"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49" spans="2:11" hidden="1" x14ac:dyDescent="0.25">
      <c r="B18349" s="20">
        <v>45736</v>
      </c>
      <c r="C18349" s="2" t="s">
        <v>1</v>
      </c>
      <c r="D18349" s="2" t="s">
        <v>2744</v>
      </c>
      <c r="E18349" s="2" t="s">
        <v>3</v>
      </c>
      <c r="F18349" s="2" t="s">
        <v>6107</v>
      </c>
      <c r="G18349" s="5">
        <v>-1</v>
      </c>
      <c r="H18349" s="5">
        <v>1330.03</v>
      </c>
      <c r="I18349" s="5">
        <v>-1330.03</v>
      </c>
      <c r="J18349" s="5">
        <v>-16118.779999999999</v>
      </c>
      <c r="K18349" s="3" t="str" cm="1">
        <f t="array" ref="K18349">_xlfn.LET(_xlpm.d,UPPER(TRIM(CLEAN(SUBSTITUTE(F18349,CHAR(160),"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50" spans="2:11" hidden="1" x14ac:dyDescent="0.25">
      <c r="B18350" s="20">
        <v>45740</v>
      </c>
      <c r="C18350" s="2" t="s">
        <v>1</v>
      </c>
      <c r="D18350" s="2" t="s">
        <v>5132</v>
      </c>
      <c r="E18350" s="2" t="s">
        <v>3</v>
      </c>
      <c r="F18350" s="2" t="s">
        <v>6107</v>
      </c>
      <c r="G18350" s="5">
        <v>-1</v>
      </c>
      <c r="H18350" s="5">
        <v>179.94</v>
      </c>
      <c r="I18350" s="5">
        <v>-179.94</v>
      </c>
      <c r="J18350" s="5">
        <v>-16298.72</v>
      </c>
      <c r="K18350" s="3" t="str" cm="1">
        <f t="array" ref="K18350">_xlfn.LET(_xlpm.d,UPPER(TRIM(CLEAN(SUBSTITUTE(F18350,CHAR(160),"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51" spans="2:11" hidden="1" x14ac:dyDescent="0.25">
      <c r="B18351" s="20">
        <v>45741</v>
      </c>
      <c r="C18351" s="2" t="s">
        <v>1</v>
      </c>
      <c r="D18351" s="2" t="s">
        <v>1826</v>
      </c>
      <c r="E18351" s="2" t="s">
        <v>6</v>
      </c>
      <c r="F18351" s="2" t="s">
        <v>6105</v>
      </c>
      <c r="G18351" s="5">
        <v>-1</v>
      </c>
      <c r="H18351" s="5">
        <v>281.98</v>
      </c>
      <c r="I18351" s="5">
        <v>-281.98</v>
      </c>
      <c r="J18351" s="5">
        <v>-16580.7</v>
      </c>
      <c r="K18351" s="3" t="str" cm="1">
        <f t="array" ref="K18351">_xlfn.LET(_xlpm.d,UPPER(TRIM(CLEAN(SUBSTITUTE(F18351,CHAR(160),"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52" spans="2:11" hidden="1" x14ac:dyDescent="0.25">
      <c r="B18352" s="20">
        <v>45741</v>
      </c>
      <c r="C18352" s="2" t="s">
        <v>1</v>
      </c>
      <c r="D18352" s="2" t="s">
        <v>5138</v>
      </c>
      <c r="E18352" s="2" t="s">
        <v>1735</v>
      </c>
      <c r="F18352" s="2" t="s">
        <v>6106</v>
      </c>
      <c r="G18352" s="5">
        <v>1</v>
      </c>
      <c r="H18352" s="5">
        <v>161</v>
      </c>
      <c r="I18352" s="5">
        <v>161</v>
      </c>
      <c r="J18352" s="5">
        <v>-16419.7</v>
      </c>
      <c r="K18352" s="3" t="str" cm="1">
        <f t="array" ref="K18352">_xlfn.LET(_xlpm.d,UPPER(TRIM(CLEAN(SUBSTITUTE(F18352,CHAR(160),"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53" spans="2:11" hidden="1" x14ac:dyDescent="0.25">
      <c r="B18353" s="20">
        <v>45743</v>
      </c>
      <c r="C18353" s="2" t="s">
        <v>1</v>
      </c>
      <c r="D18353" s="2" t="s">
        <v>4425</v>
      </c>
      <c r="E18353" s="2" t="s">
        <v>3</v>
      </c>
      <c r="F18353" s="2" t="s">
        <v>6107</v>
      </c>
      <c r="G18353" s="5">
        <v>-1</v>
      </c>
      <c r="H18353" s="5">
        <v>983.68</v>
      </c>
      <c r="I18353" s="5">
        <v>-983.68</v>
      </c>
      <c r="J18353" s="5">
        <v>-17403.38</v>
      </c>
      <c r="K18353" s="3" t="str" cm="1">
        <f t="array" ref="K18353">_xlfn.LET(_xlpm.d,UPPER(TRIM(CLEAN(SUBSTITUTE(F18353,CHAR(160),"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54" spans="2:11" hidden="1" x14ac:dyDescent="0.25">
      <c r="B18354" s="20">
        <v>45749</v>
      </c>
      <c r="C18354" s="2" t="s">
        <v>1</v>
      </c>
      <c r="D18354" s="2" t="s">
        <v>2765</v>
      </c>
      <c r="E18354" s="2" t="s">
        <v>6</v>
      </c>
      <c r="F18354" s="2" t="s">
        <v>6109</v>
      </c>
      <c r="G18354" s="5">
        <v>1</v>
      </c>
      <c r="H18354" s="5">
        <v>-367.81</v>
      </c>
      <c r="I18354" s="5">
        <v>-367.81</v>
      </c>
      <c r="J18354" s="5">
        <v>-17771.190000000002</v>
      </c>
      <c r="K18354" s="3" t="str" cm="1">
        <f t="array" ref="K18354">_xlfn.LET(_xlpm.d,UPPER(TRIM(CLEAN(SUBSTITUTE(F18354,CHAR(160),"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55" spans="2:11" hidden="1" x14ac:dyDescent="0.25">
      <c r="B18355" s="20">
        <v>45750</v>
      </c>
      <c r="C18355" s="2" t="s">
        <v>1</v>
      </c>
      <c r="D18355" s="2" t="s">
        <v>5158</v>
      </c>
      <c r="E18355" s="2" t="s">
        <v>5004</v>
      </c>
      <c r="F18355" s="2" t="s">
        <v>6107</v>
      </c>
      <c r="G18355" s="5">
        <v>-1</v>
      </c>
      <c r="H18355" s="5">
        <v>89.97</v>
      </c>
      <c r="I18355" s="5">
        <v>-89.97</v>
      </c>
      <c r="J18355" s="5">
        <v>-17861.160000000003</v>
      </c>
      <c r="K18355" s="3" t="str" cm="1">
        <f t="array" ref="K18355">_xlfn.LET(_xlpm.d,UPPER(TRIM(CLEAN(SUBSTITUTE(F18355,CHAR(160),"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56" spans="2:11" hidden="1" x14ac:dyDescent="0.25">
      <c r="B18356" s="20">
        <v>45750</v>
      </c>
      <c r="C18356" s="2" t="s">
        <v>1</v>
      </c>
      <c r="D18356" s="2" t="s">
        <v>2769</v>
      </c>
      <c r="E18356" s="2" t="s">
        <v>3</v>
      </c>
      <c r="F18356" s="2" t="s">
        <v>6107</v>
      </c>
      <c r="G18356" s="5">
        <v>-1</v>
      </c>
      <c r="H18356" s="5">
        <v>457.34</v>
      </c>
      <c r="I18356" s="5">
        <v>-457.34</v>
      </c>
      <c r="J18356" s="5">
        <v>-18318.500000000004</v>
      </c>
      <c r="K18356" s="3" t="str" cm="1">
        <f t="array" ref="K18356">_xlfn.LET(_xlpm.d,UPPER(TRIM(CLEAN(SUBSTITUTE(F18356,CHAR(160),"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57" spans="2:11" hidden="1" x14ac:dyDescent="0.25">
      <c r="B18357" s="20">
        <v>45755</v>
      </c>
      <c r="C18357" s="2" t="s">
        <v>1</v>
      </c>
      <c r="D18357" s="2" t="s">
        <v>2776</v>
      </c>
      <c r="E18357" s="2" t="s">
        <v>6</v>
      </c>
      <c r="F18357" s="2" t="s">
        <v>6105</v>
      </c>
      <c r="G18357" s="5">
        <v>-1</v>
      </c>
      <c r="H18357" s="5">
        <v>184.88</v>
      </c>
      <c r="I18357" s="5">
        <v>-184.88</v>
      </c>
      <c r="J18357" s="5">
        <v>-18503.380000000005</v>
      </c>
      <c r="K18357" s="3" t="str" cm="1">
        <f t="array" ref="K18357">_xlfn.LET(_xlpm.d,UPPER(TRIM(CLEAN(SUBSTITUTE(F18357,CHAR(160),"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58" spans="2:11" hidden="1" x14ac:dyDescent="0.25">
      <c r="B18358" s="20">
        <v>45757</v>
      </c>
      <c r="C18358" s="2" t="s">
        <v>1</v>
      </c>
      <c r="D18358" s="2" t="s">
        <v>3812</v>
      </c>
      <c r="E18358" s="2" t="s">
        <v>3</v>
      </c>
      <c r="F18358" s="2" t="s">
        <v>6107</v>
      </c>
      <c r="G18358" s="5">
        <v>-1</v>
      </c>
      <c r="H18358" s="5">
        <v>293.89999999999998</v>
      </c>
      <c r="I18358" s="5">
        <v>-293.89999999999998</v>
      </c>
      <c r="J18358" s="5">
        <v>-18797.280000000006</v>
      </c>
      <c r="K18358" s="3" t="str" cm="1">
        <f t="array" ref="K18358">_xlfn.LET(_xlpm.d,UPPER(TRIM(CLEAN(SUBSTITUTE(F18358,CHAR(160),"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59" spans="2:11" hidden="1" x14ac:dyDescent="0.25">
      <c r="B18359" s="20">
        <v>45757</v>
      </c>
      <c r="C18359" s="2" t="s">
        <v>1</v>
      </c>
      <c r="D18359" s="2" t="s">
        <v>5165</v>
      </c>
      <c r="E18359" s="2" t="s">
        <v>5004</v>
      </c>
      <c r="F18359" s="2" t="s">
        <v>6107</v>
      </c>
      <c r="G18359" s="5">
        <v>-1</v>
      </c>
      <c r="H18359" s="5">
        <v>148.44999999999999</v>
      </c>
      <c r="I18359" s="5">
        <v>-148.44999999999999</v>
      </c>
      <c r="J18359" s="5">
        <v>-18945.730000000007</v>
      </c>
      <c r="K18359" s="3" t="str" cm="1">
        <f t="array" ref="K18359">_xlfn.LET(_xlpm.d,UPPER(TRIM(CLEAN(SUBSTITUTE(F18359,CHAR(160),"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60" spans="2:11" hidden="1" x14ac:dyDescent="0.25">
      <c r="B18360" s="20">
        <v>45762</v>
      </c>
      <c r="C18360" s="2" t="s">
        <v>1</v>
      </c>
      <c r="D18360" s="2" t="s">
        <v>5174</v>
      </c>
      <c r="E18360" s="2" t="s">
        <v>1735</v>
      </c>
      <c r="F18360" s="2" t="s">
        <v>6106</v>
      </c>
      <c r="G18360" s="5">
        <v>-1</v>
      </c>
      <c r="H18360" s="5">
        <v>338.01</v>
      </c>
      <c r="I18360" s="5">
        <v>-338.01</v>
      </c>
      <c r="J18360" s="5">
        <v>-19283.740000000005</v>
      </c>
      <c r="K18360" s="3" t="str" cm="1">
        <f t="array" ref="K18360">_xlfn.LET(_xlpm.d,UPPER(TRIM(CLEAN(SUBSTITUTE(F18360,CHAR(160),"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61" spans="2:11" hidden="1" x14ac:dyDescent="0.25">
      <c r="B18361" s="20">
        <v>45762</v>
      </c>
      <c r="C18361" s="2" t="s">
        <v>1</v>
      </c>
      <c r="D18361" s="2" t="s">
        <v>2797</v>
      </c>
      <c r="E18361" s="2" t="s">
        <v>6</v>
      </c>
      <c r="F18361" s="2" t="s">
        <v>6105</v>
      </c>
      <c r="G18361" s="5">
        <v>-1</v>
      </c>
      <c r="H18361" s="5">
        <v>359.76</v>
      </c>
      <c r="I18361" s="5">
        <v>-359.76</v>
      </c>
      <c r="J18361" s="5">
        <v>-19643.500000000004</v>
      </c>
      <c r="K18361" s="3" t="str" cm="1">
        <f t="array" ref="K18361">_xlfn.LET(_xlpm.d,UPPER(TRIM(CLEAN(SUBSTITUTE(F18361,CHAR(160),"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62" spans="2:11" hidden="1" x14ac:dyDescent="0.25">
      <c r="B18362" s="20">
        <v>45763</v>
      </c>
      <c r="C18362" s="2" t="s">
        <v>1</v>
      </c>
      <c r="D18362" s="2" t="s">
        <v>10</v>
      </c>
      <c r="E18362" s="2" t="s">
        <v>3</v>
      </c>
      <c r="F18362" s="2" t="s">
        <v>6107</v>
      </c>
      <c r="G18362" s="5">
        <v>-1</v>
      </c>
      <c r="H18362" s="5">
        <v>1195.82</v>
      </c>
      <c r="I18362" s="5">
        <v>-1195.82</v>
      </c>
      <c r="J18362" s="5">
        <v>-20839.320000000003</v>
      </c>
      <c r="K18362" s="3" t="str" cm="1">
        <f t="array" ref="K18362">_xlfn.LET(_xlpm.d,UPPER(TRIM(CLEAN(SUBSTITUTE(F18362,CHAR(160),"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63" spans="2:11" hidden="1" x14ac:dyDescent="0.25">
      <c r="B18363" s="20">
        <v>45763</v>
      </c>
      <c r="C18363" s="2" t="s">
        <v>1</v>
      </c>
      <c r="D18363" s="2" t="s">
        <v>5178</v>
      </c>
      <c r="E18363" s="2" t="s">
        <v>5004</v>
      </c>
      <c r="F18363" s="2" t="s">
        <v>6110</v>
      </c>
      <c r="G18363" s="5">
        <v>1</v>
      </c>
      <c r="H18363" s="5">
        <v>-44.99</v>
      </c>
      <c r="I18363" s="5">
        <v>-44.99</v>
      </c>
      <c r="J18363" s="5">
        <v>-20884.310000000005</v>
      </c>
      <c r="K18363" s="3" t="str" cm="1">
        <f t="array" ref="K18363">_xlfn.LET(_xlpm.d,UPPER(TRIM(CLEAN(SUBSTITUTE(F18363,CHAR(160),"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64" spans="2:11" hidden="1" x14ac:dyDescent="0.25">
      <c r="B18364" s="20">
        <v>45769</v>
      </c>
      <c r="C18364" s="2" t="s">
        <v>1</v>
      </c>
      <c r="D18364" s="2" t="s">
        <v>5179</v>
      </c>
      <c r="E18364" s="2" t="s">
        <v>5004</v>
      </c>
      <c r="F18364" s="2" t="s">
        <v>6107</v>
      </c>
      <c r="G18364" s="5">
        <v>-1</v>
      </c>
      <c r="H18364" s="5">
        <v>67.48</v>
      </c>
      <c r="I18364" s="5">
        <v>-67.48</v>
      </c>
      <c r="J18364" s="5">
        <v>-20951.790000000005</v>
      </c>
      <c r="K18364" s="3" t="str" cm="1">
        <f t="array" ref="K18364">_xlfn.LET(_xlpm.d,UPPER(TRIM(CLEAN(SUBSTITUTE(F18364,CHAR(160),"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65" spans="2:11" hidden="1" x14ac:dyDescent="0.25">
      <c r="B18365" s="20">
        <v>45770</v>
      </c>
      <c r="C18365" s="2" t="s">
        <v>1</v>
      </c>
      <c r="D18365" s="2" t="s">
        <v>5183</v>
      </c>
      <c r="E18365" s="2" t="s">
        <v>6</v>
      </c>
      <c r="F18365" s="2" t="s">
        <v>6105</v>
      </c>
      <c r="G18365" s="5">
        <v>-1</v>
      </c>
      <c r="H18365" s="5">
        <v>225.04</v>
      </c>
      <c r="I18365" s="5">
        <v>-225.04</v>
      </c>
      <c r="J18365" s="5">
        <v>-21176.830000000005</v>
      </c>
      <c r="K18365" s="3" t="str" cm="1">
        <f t="array" ref="K18365">_xlfn.LET(_xlpm.d,UPPER(TRIM(CLEAN(SUBSTITUTE(F18365,CHAR(160),"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66" spans="2:11" hidden="1" x14ac:dyDescent="0.25">
      <c r="B18366" s="20">
        <v>45776</v>
      </c>
      <c r="C18366" s="2" t="s">
        <v>1</v>
      </c>
      <c r="D18366" s="2" t="s">
        <v>2820</v>
      </c>
      <c r="E18366" s="2" t="s">
        <v>3</v>
      </c>
      <c r="F18366" s="2" t="s">
        <v>6110</v>
      </c>
      <c r="G18366" s="5">
        <v>1</v>
      </c>
      <c r="H18366" s="5">
        <v>-559.30999999999995</v>
      </c>
      <c r="I18366" s="5">
        <v>-559.30999999999995</v>
      </c>
      <c r="J18366" s="5">
        <v>-21736.140000000007</v>
      </c>
      <c r="K18366" s="3" t="str" cm="1">
        <f t="array" ref="K18366">_xlfn.LET(_xlpm.d,UPPER(TRIM(CLEAN(SUBSTITUTE(F18366,CHAR(160),"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67" spans="2:11" hidden="1" x14ac:dyDescent="0.25">
      <c r="B18367" s="20">
        <v>45777</v>
      </c>
      <c r="C18367" s="2" t="s">
        <v>1</v>
      </c>
      <c r="D18367" s="2" t="s">
        <v>5191</v>
      </c>
      <c r="E18367" s="2" t="s">
        <v>6</v>
      </c>
      <c r="F18367" s="2" t="s">
        <v>6111</v>
      </c>
      <c r="G18367" s="5">
        <v>-1</v>
      </c>
      <c r="H18367" s="5">
        <v>402.5</v>
      </c>
      <c r="I18367" s="5">
        <v>-402.5</v>
      </c>
      <c r="J18367" s="5">
        <v>-22138.640000000007</v>
      </c>
      <c r="K18367" s="3" t="str" cm="1">
        <f t="array" ref="K18367">_xlfn.LET(_xlpm.d,UPPER(TRIM(CLEAN(SUBSTITUTE(F18367,CHAR(160),"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68" spans="2:11" hidden="1" x14ac:dyDescent="0.25">
      <c r="B18368" s="20">
        <v>45779</v>
      </c>
      <c r="C18368" s="2" t="s">
        <v>1</v>
      </c>
      <c r="D18368" s="2" t="s">
        <v>2827</v>
      </c>
      <c r="E18368" s="2" t="s">
        <v>3</v>
      </c>
      <c r="F18368" s="2" t="s">
        <v>6107</v>
      </c>
      <c r="G18368" s="5">
        <v>-1</v>
      </c>
      <c r="H18368" s="5">
        <v>2240.1799999999998</v>
      </c>
      <c r="I18368" s="5">
        <v>-2240.1799999999998</v>
      </c>
      <c r="J18368" s="5">
        <v>-24378.820000000007</v>
      </c>
      <c r="K18368" s="3" t="str" cm="1">
        <f t="array" ref="K18368">_xlfn.LET(_xlpm.d,UPPER(TRIM(CLEAN(SUBSTITUTE(F18368,CHAR(160),"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69" spans="2:11" hidden="1" x14ac:dyDescent="0.25">
      <c r="B18369" s="20">
        <v>45785</v>
      </c>
      <c r="C18369" s="2" t="s">
        <v>1</v>
      </c>
      <c r="D18369" s="2" t="s">
        <v>4103</v>
      </c>
      <c r="E18369" s="2" t="s">
        <v>3</v>
      </c>
      <c r="F18369" s="2" t="s">
        <v>6107</v>
      </c>
      <c r="G18369" s="5">
        <v>-1</v>
      </c>
      <c r="H18369" s="5">
        <v>726.42</v>
      </c>
      <c r="I18369" s="5">
        <v>-726.42</v>
      </c>
      <c r="J18369" s="5">
        <v>-25105.240000000005</v>
      </c>
      <c r="K18369" s="3" t="str" cm="1">
        <f t="array" ref="K18369">_xlfn.LET(_xlpm.d,UPPER(TRIM(CLEAN(SUBSTITUTE(F18369,CHAR(160),"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70" spans="2:11" hidden="1" x14ac:dyDescent="0.25">
      <c r="B18370" s="20">
        <v>45785</v>
      </c>
      <c r="C18370" s="2" t="s">
        <v>1</v>
      </c>
      <c r="D18370" s="2" t="s">
        <v>5202</v>
      </c>
      <c r="E18370" s="2" t="s">
        <v>5004</v>
      </c>
      <c r="F18370" s="2" t="s">
        <v>6107</v>
      </c>
      <c r="G18370" s="5">
        <v>-1</v>
      </c>
      <c r="H18370" s="5">
        <v>134.96</v>
      </c>
      <c r="I18370" s="5">
        <v>-134.96</v>
      </c>
      <c r="J18370" s="5">
        <v>-25240.200000000004</v>
      </c>
      <c r="K18370" s="3" t="str" cm="1">
        <f t="array" ref="K18370">_xlfn.LET(_xlpm.d,UPPER(TRIM(CLEAN(SUBSTITUTE(F18370,CHAR(160),"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71" spans="2:11" hidden="1" x14ac:dyDescent="0.25">
      <c r="B18371" s="20">
        <v>45785</v>
      </c>
      <c r="C18371" s="2" t="s">
        <v>1</v>
      </c>
      <c r="D18371" s="2" t="s">
        <v>5203</v>
      </c>
      <c r="E18371" s="2" t="s">
        <v>759</v>
      </c>
      <c r="F18371" s="2" t="s">
        <v>6107</v>
      </c>
      <c r="G18371" s="5">
        <v>-1</v>
      </c>
      <c r="H18371" s="5">
        <v>607.29999999999995</v>
      </c>
      <c r="I18371" s="5">
        <v>-607.29999999999995</v>
      </c>
      <c r="J18371" s="5">
        <v>-25847.500000000004</v>
      </c>
      <c r="K18371" s="3" t="str" cm="1">
        <f t="array" ref="K18371">_xlfn.LET(_xlpm.d,UPPER(TRIM(CLEAN(SUBSTITUTE(F18371,CHAR(160),"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72" spans="2:11" hidden="1" x14ac:dyDescent="0.25">
      <c r="B18372" s="20">
        <v>45790</v>
      </c>
      <c r="C18372" s="2" t="s">
        <v>1</v>
      </c>
      <c r="D18372" s="2" t="s">
        <v>1893</v>
      </c>
      <c r="E18372" s="2" t="s">
        <v>1735</v>
      </c>
      <c r="F18372" s="2" t="s">
        <v>6106</v>
      </c>
      <c r="G18372" s="5">
        <v>-1</v>
      </c>
      <c r="H18372" s="5">
        <v>397.46</v>
      </c>
      <c r="I18372" s="5">
        <v>-397.46</v>
      </c>
      <c r="J18372" s="5">
        <v>-26244.960000000003</v>
      </c>
      <c r="K18372" s="3" t="str" cm="1">
        <f t="array" ref="K18372">_xlfn.LET(_xlpm.d,UPPER(TRIM(CLEAN(SUBSTITUTE(F18372,CHAR(160),"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73" spans="2:11" hidden="1" x14ac:dyDescent="0.25">
      <c r="B18373" s="20">
        <v>45790</v>
      </c>
      <c r="C18373" s="2" t="s">
        <v>1</v>
      </c>
      <c r="D18373" s="2" t="s">
        <v>5211</v>
      </c>
      <c r="E18373" s="2" t="s">
        <v>6</v>
      </c>
      <c r="F18373" s="2" t="s">
        <v>6111</v>
      </c>
      <c r="G18373" s="5">
        <v>-1</v>
      </c>
      <c r="H18373" s="5">
        <v>80.05</v>
      </c>
      <c r="I18373" s="5">
        <v>-80.05</v>
      </c>
      <c r="J18373" s="5">
        <v>-26325.010000000002</v>
      </c>
      <c r="K18373" s="3" t="str" cm="1">
        <f t="array" ref="K18373">_xlfn.LET(_xlpm.d,UPPER(TRIM(CLEAN(SUBSTITUTE(F18373,CHAR(160),"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74" spans="2:11" hidden="1" x14ac:dyDescent="0.25">
      <c r="B18374" s="20">
        <v>45792</v>
      </c>
      <c r="C18374" s="2" t="s">
        <v>1</v>
      </c>
      <c r="D18374" s="2" t="s">
        <v>2859</v>
      </c>
      <c r="E18374" s="2" t="s">
        <v>3</v>
      </c>
      <c r="F18374" s="2" t="s">
        <v>6107</v>
      </c>
      <c r="G18374" s="5">
        <v>-1</v>
      </c>
      <c r="H18374" s="5">
        <v>808.21</v>
      </c>
      <c r="I18374" s="5">
        <v>-808.21</v>
      </c>
      <c r="J18374" s="5">
        <v>-27133.22</v>
      </c>
      <c r="K18374" s="3" t="str" cm="1">
        <f t="array" ref="K18374">_xlfn.LET(_xlpm.d,UPPER(TRIM(CLEAN(SUBSTITUTE(F18374,CHAR(160),"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75" spans="2:11" hidden="1" x14ac:dyDescent="0.25">
      <c r="B18375" s="20">
        <v>45799</v>
      </c>
      <c r="C18375" s="2" t="s">
        <v>1</v>
      </c>
      <c r="D18375" s="2" t="s">
        <v>5228</v>
      </c>
      <c r="E18375" s="2" t="s">
        <v>5004</v>
      </c>
      <c r="F18375" s="2" t="s">
        <v>6107</v>
      </c>
      <c r="G18375" s="5">
        <v>-1</v>
      </c>
      <c r="H18375" s="5">
        <v>112.46</v>
      </c>
      <c r="I18375" s="5">
        <v>-112.46</v>
      </c>
      <c r="J18375" s="5">
        <v>-27245.68</v>
      </c>
      <c r="K18375" s="3" t="str" cm="1">
        <f t="array" ref="K18375">_xlfn.LET(_xlpm.d,UPPER(TRIM(CLEAN(SUBSTITUTE(F18375,CHAR(160),"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76" spans="2:11" hidden="1" x14ac:dyDescent="0.25">
      <c r="B18376" s="20">
        <v>45799</v>
      </c>
      <c r="C18376" s="2" t="s">
        <v>1</v>
      </c>
      <c r="D18376" s="2" t="s">
        <v>2872</v>
      </c>
      <c r="E18376" s="2" t="s">
        <v>3</v>
      </c>
      <c r="F18376" s="2" t="s">
        <v>6107</v>
      </c>
      <c r="G18376" s="5">
        <v>-1</v>
      </c>
      <c r="H18376" s="5">
        <v>622.16999999999996</v>
      </c>
      <c r="I18376" s="5">
        <v>-622.16999999999996</v>
      </c>
      <c r="J18376" s="5">
        <v>-27867.85</v>
      </c>
      <c r="K18376" s="3" t="str" cm="1">
        <f t="array" ref="K18376">_xlfn.LET(_xlpm.d,UPPER(TRIM(CLEAN(SUBSTITUTE(F18376,CHAR(160),"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77" spans="2:11" hidden="1" x14ac:dyDescent="0.25">
      <c r="B18377" s="20">
        <v>45803</v>
      </c>
      <c r="C18377" s="2" t="s">
        <v>1</v>
      </c>
      <c r="D18377" s="2" t="s">
        <v>4449</v>
      </c>
      <c r="E18377" s="2" t="s">
        <v>3</v>
      </c>
      <c r="F18377" s="2" t="s">
        <v>6107</v>
      </c>
      <c r="G18377" s="5">
        <v>-1</v>
      </c>
      <c r="H18377" s="5">
        <v>99.72</v>
      </c>
      <c r="I18377" s="5">
        <v>-99.72</v>
      </c>
      <c r="J18377" s="5">
        <v>-27967.57</v>
      </c>
      <c r="K18377" s="3" t="str" cm="1">
        <f t="array" ref="K18377">_xlfn.LET(_xlpm.d,UPPER(TRIM(CLEAN(SUBSTITUTE(F18377,CHAR(160),"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78" spans="2:11" hidden="1" x14ac:dyDescent="0.25">
      <c r="B18378" s="20">
        <v>45804</v>
      </c>
      <c r="C18378" s="2" t="s">
        <v>1</v>
      </c>
      <c r="D18378" s="2" t="s">
        <v>5238</v>
      </c>
      <c r="E18378" s="2" t="s">
        <v>1735</v>
      </c>
      <c r="F18378" s="2" t="s">
        <v>6106</v>
      </c>
      <c r="G18378" s="5">
        <v>-1</v>
      </c>
      <c r="H18378" s="5">
        <v>161</v>
      </c>
      <c r="I18378" s="5">
        <v>-161</v>
      </c>
      <c r="J18378" s="5">
        <v>-28128.57</v>
      </c>
      <c r="K18378" s="3" t="str" cm="1">
        <f t="array" ref="K18378">_xlfn.LET(_xlpm.d,UPPER(TRIM(CLEAN(SUBSTITUTE(F18378,CHAR(160),"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79" spans="2:11" hidden="1" x14ac:dyDescent="0.25">
      <c r="B18379" s="20">
        <v>45804</v>
      </c>
      <c r="C18379" s="2" t="s">
        <v>1</v>
      </c>
      <c r="D18379" s="2" t="s">
        <v>2879</v>
      </c>
      <c r="E18379" s="2" t="s">
        <v>6</v>
      </c>
      <c r="F18379" s="2" t="s">
        <v>6105</v>
      </c>
      <c r="G18379" s="5">
        <v>-1</v>
      </c>
      <c r="H18379" s="5">
        <v>331.68</v>
      </c>
      <c r="I18379" s="5">
        <v>-331.68</v>
      </c>
      <c r="J18379" s="5">
        <v>-28460.25</v>
      </c>
      <c r="K18379" s="3" t="str" cm="1">
        <f t="array" ref="K18379">_xlfn.LET(_xlpm.d,UPPER(TRIM(CLEAN(SUBSTITUTE(F18379,CHAR(160),"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80" spans="2:11" hidden="1" x14ac:dyDescent="0.25">
      <c r="B18380" s="20">
        <v>45805</v>
      </c>
      <c r="C18380" s="2" t="s">
        <v>1</v>
      </c>
      <c r="D18380" s="2" t="s">
        <v>5242</v>
      </c>
      <c r="E18380" s="2" t="s">
        <v>3</v>
      </c>
      <c r="F18380" s="2" t="s">
        <v>6107</v>
      </c>
      <c r="G18380" s="5">
        <v>-1</v>
      </c>
      <c r="H18380" s="5">
        <v>539.82000000000005</v>
      </c>
      <c r="I18380" s="5">
        <v>-539.82000000000005</v>
      </c>
      <c r="J18380" s="5">
        <v>-29000.07</v>
      </c>
      <c r="K18380" s="3" t="str" cm="1">
        <f t="array" ref="K18380">_xlfn.LET(_xlpm.d,UPPER(TRIM(CLEAN(SUBSTITUTE(F18380,CHAR(160),"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81" spans="2:11" hidden="1" x14ac:dyDescent="0.25">
      <c r="B18381" s="20">
        <v>45805</v>
      </c>
      <c r="C18381" s="2" t="s">
        <v>1</v>
      </c>
      <c r="D18381" s="2" t="s">
        <v>4598</v>
      </c>
      <c r="E18381" s="2" t="s">
        <v>6</v>
      </c>
      <c r="F18381" s="2" t="s">
        <v>6105</v>
      </c>
      <c r="G18381" s="5">
        <v>-1</v>
      </c>
      <c r="H18381" s="5">
        <v>131.62</v>
      </c>
      <c r="I18381" s="5">
        <v>-131.62</v>
      </c>
      <c r="J18381" s="5">
        <v>-29131.69</v>
      </c>
      <c r="K18381" s="3" t="str" cm="1">
        <f t="array" ref="K18381">_xlfn.LET(_xlpm.d,UPPER(TRIM(CLEAN(SUBSTITUTE(F18381,CHAR(160),"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82" spans="2:11" hidden="1" x14ac:dyDescent="0.25">
      <c r="B18382" s="20">
        <v>45806</v>
      </c>
      <c r="C18382" s="2" t="s">
        <v>1</v>
      </c>
      <c r="D18382" s="2" t="s">
        <v>5245</v>
      </c>
      <c r="E18382" s="2" t="s">
        <v>5004</v>
      </c>
      <c r="F18382" s="2" t="s">
        <v>6107</v>
      </c>
      <c r="G18382" s="5">
        <v>-1</v>
      </c>
      <c r="H18382" s="5">
        <v>179.94</v>
      </c>
      <c r="I18382" s="5">
        <v>-179.94</v>
      </c>
      <c r="J18382" s="5">
        <v>-29311.629999999997</v>
      </c>
      <c r="K18382" s="3" t="str" cm="1">
        <f t="array" ref="K18382">_xlfn.LET(_xlpm.d,UPPER(TRIM(CLEAN(SUBSTITUTE(F18382,CHAR(160),"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83" spans="2:11" hidden="1" x14ac:dyDescent="0.25">
      <c r="B18383" s="20">
        <v>45806</v>
      </c>
      <c r="C18383" s="2" t="s">
        <v>1</v>
      </c>
      <c r="D18383" s="2" t="s">
        <v>2887</v>
      </c>
      <c r="E18383" s="2" t="s">
        <v>3</v>
      </c>
      <c r="F18383" s="2" t="s">
        <v>6107</v>
      </c>
      <c r="G18383" s="5">
        <v>-1</v>
      </c>
      <c r="H18383" s="5">
        <v>1088.6400000000001</v>
      </c>
      <c r="I18383" s="5">
        <v>-1088.6400000000001</v>
      </c>
      <c r="J18383" s="5">
        <v>-30400.269999999997</v>
      </c>
      <c r="K18383" s="3" t="str" cm="1">
        <f t="array" ref="K18383">_xlfn.LET(_xlpm.d,UPPER(TRIM(CLEAN(SUBSTITUTE(F18383,CHAR(160),"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84" spans="2:11" hidden="1" x14ac:dyDescent="0.25">
      <c r="B18384" s="20">
        <v>45806</v>
      </c>
      <c r="C18384" s="2" t="s">
        <v>1</v>
      </c>
      <c r="D18384" s="2" t="s">
        <v>5249</v>
      </c>
      <c r="E18384" s="2" t="s">
        <v>3</v>
      </c>
      <c r="F18384" s="2" t="s">
        <v>6107</v>
      </c>
      <c r="G18384" s="5">
        <v>-1</v>
      </c>
      <c r="H18384" s="5">
        <v>89.97</v>
      </c>
      <c r="I18384" s="5">
        <v>-89.97</v>
      </c>
      <c r="J18384" s="5">
        <v>-30490.239999999998</v>
      </c>
      <c r="K18384" s="3" t="str" cm="1">
        <f t="array" ref="K18384">_xlfn.LET(_xlpm.d,UPPER(TRIM(CLEAN(SUBSTITUTE(F18384,CHAR(160),"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85" spans="2:11" hidden="1" x14ac:dyDescent="0.25">
      <c r="B18385" s="20">
        <v>45807</v>
      </c>
      <c r="C18385" s="2" t="s">
        <v>1</v>
      </c>
      <c r="D18385" s="2" t="s">
        <v>782</v>
      </c>
      <c r="E18385" s="2" t="s">
        <v>759</v>
      </c>
      <c r="F18385" s="2" t="s">
        <v>6107</v>
      </c>
      <c r="G18385" s="5">
        <v>-1</v>
      </c>
      <c r="H18385" s="5">
        <v>467.55</v>
      </c>
      <c r="I18385" s="5">
        <v>-467.55</v>
      </c>
      <c r="J18385" s="5">
        <v>-30957.789999999997</v>
      </c>
      <c r="K18385" s="3" t="str" cm="1">
        <f t="array" ref="K18385">_xlfn.LET(_xlpm.d,UPPER(TRIM(CLEAN(SUBSTITUTE(F18385,CHAR(160),"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86" spans="2:11" hidden="1" x14ac:dyDescent="0.25">
      <c r="B18386" s="20">
        <v>45810</v>
      </c>
      <c r="C18386" s="2" t="s">
        <v>1</v>
      </c>
      <c r="D18386" s="2" t="s">
        <v>2891</v>
      </c>
      <c r="E18386" s="2" t="s">
        <v>741</v>
      </c>
      <c r="F18386" s="2" t="s">
        <v>6111</v>
      </c>
      <c r="G18386" s="5">
        <v>-1</v>
      </c>
      <c r="H18386" s="5">
        <v>145.25</v>
      </c>
      <c r="I18386" s="5">
        <v>-145.25</v>
      </c>
      <c r="J18386" s="5">
        <v>-31103.039999999997</v>
      </c>
      <c r="K18386" s="3" t="str" cm="1">
        <f t="array" ref="K18386">_xlfn.LET(_xlpm.d,UPPER(TRIM(CLEAN(SUBSTITUTE(F18386,CHAR(160),"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87" spans="2:11" hidden="1" x14ac:dyDescent="0.25">
      <c r="B18387" s="20">
        <v>45810</v>
      </c>
      <c r="C18387" s="2" t="s">
        <v>1</v>
      </c>
      <c r="D18387" s="2" t="s">
        <v>5253</v>
      </c>
      <c r="E18387" s="2" t="s">
        <v>6</v>
      </c>
      <c r="F18387" s="2" t="s">
        <v>6105</v>
      </c>
      <c r="G18387" s="5">
        <v>-1</v>
      </c>
      <c r="H18387" s="5">
        <v>33.81</v>
      </c>
      <c r="I18387" s="5">
        <v>-33.81</v>
      </c>
      <c r="J18387" s="5">
        <v>-31136.85</v>
      </c>
      <c r="K18387" s="3" t="str" cm="1">
        <f t="array" ref="K18387">_xlfn.LET(_xlpm.d,UPPER(TRIM(CLEAN(SUBSTITUTE(F18387,CHAR(160),"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88" spans="2:11" hidden="1" x14ac:dyDescent="0.25">
      <c r="B18388" s="20">
        <v>45810</v>
      </c>
      <c r="C18388" s="2" t="s">
        <v>1</v>
      </c>
      <c r="D18388" s="2" t="s">
        <v>4786</v>
      </c>
      <c r="E18388" s="2" t="s">
        <v>3</v>
      </c>
      <c r="F18388" s="2" t="s">
        <v>6107</v>
      </c>
      <c r="G18388" s="5">
        <v>-1</v>
      </c>
      <c r="H18388" s="5">
        <v>734.75</v>
      </c>
      <c r="I18388" s="5">
        <v>-734.75</v>
      </c>
      <c r="J18388" s="5">
        <v>-31871.599999999999</v>
      </c>
      <c r="K18388" s="3" t="str" cm="1">
        <f t="array" ref="K18388">_xlfn.LET(_xlpm.d,UPPER(TRIM(CLEAN(SUBSTITUTE(F18388,CHAR(160),"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89" spans="2:11" hidden="1" x14ac:dyDescent="0.25">
      <c r="B18389" s="20">
        <v>45810</v>
      </c>
      <c r="C18389" s="2" t="s">
        <v>1</v>
      </c>
      <c r="D18389" s="2" t="s">
        <v>5254</v>
      </c>
      <c r="E18389" s="2" t="s">
        <v>3</v>
      </c>
      <c r="F18389" s="2" t="s">
        <v>6107</v>
      </c>
      <c r="G18389" s="5">
        <v>-1</v>
      </c>
      <c r="H18389" s="5">
        <v>314.89999999999998</v>
      </c>
      <c r="I18389" s="5">
        <v>-314.89999999999998</v>
      </c>
      <c r="J18389" s="5">
        <v>-32186.5</v>
      </c>
      <c r="K18389" s="3" t="str" cm="1">
        <f t="array" ref="K18389">_xlfn.LET(_xlpm.d,UPPER(TRIM(CLEAN(SUBSTITUTE(F18389,CHAR(160),"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90" spans="2:11" hidden="1" x14ac:dyDescent="0.25">
      <c r="B18390" s="20">
        <v>45812</v>
      </c>
      <c r="C18390" s="2" t="s">
        <v>1</v>
      </c>
      <c r="D18390" s="2" t="s">
        <v>786</v>
      </c>
      <c r="E18390" s="2" t="s">
        <v>759</v>
      </c>
      <c r="F18390" s="2" t="s">
        <v>6107</v>
      </c>
      <c r="G18390" s="5">
        <v>-1</v>
      </c>
      <c r="H18390" s="5">
        <v>558.17999999999995</v>
      </c>
      <c r="I18390" s="5">
        <v>-558.17999999999995</v>
      </c>
      <c r="J18390" s="5">
        <v>-32744.68</v>
      </c>
      <c r="K18390" s="3" t="str" cm="1">
        <f t="array" ref="K18390">_xlfn.LET(_xlpm.d,UPPER(TRIM(CLEAN(SUBSTITUTE(F18390,CHAR(160),"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91" spans="2:11" hidden="1" x14ac:dyDescent="0.25">
      <c r="B18391" s="20">
        <v>45813</v>
      </c>
      <c r="C18391" s="2" t="s">
        <v>1</v>
      </c>
      <c r="D18391" s="2" t="s">
        <v>5265</v>
      </c>
      <c r="E18391" s="2" t="s">
        <v>5004</v>
      </c>
      <c r="F18391" s="2" t="s">
        <v>6107</v>
      </c>
      <c r="G18391" s="5">
        <v>-1</v>
      </c>
      <c r="H18391" s="5">
        <v>224.93</v>
      </c>
      <c r="I18391" s="5">
        <v>-224.93</v>
      </c>
      <c r="J18391" s="5">
        <v>-32969.61</v>
      </c>
      <c r="K18391" s="3" t="str" cm="1">
        <f t="array" ref="K18391">_xlfn.LET(_xlpm.d,UPPER(TRIM(CLEAN(SUBSTITUTE(F18391,CHAR(160),"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92" spans="2:11" hidden="1" x14ac:dyDescent="0.25">
      <c r="B18392" s="20">
        <v>45813</v>
      </c>
      <c r="C18392" s="2" t="s">
        <v>1</v>
      </c>
      <c r="D18392" s="2" t="s">
        <v>2895</v>
      </c>
      <c r="E18392" s="2" t="s">
        <v>3</v>
      </c>
      <c r="F18392" s="2" t="s">
        <v>6107</v>
      </c>
      <c r="G18392" s="5">
        <v>-1</v>
      </c>
      <c r="H18392" s="5">
        <v>1036.1500000000001</v>
      </c>
      <c r="I18392" s="5">
        <v>-1036.1500000000001</v>
      </c>
      <c r="J18392" s="5">
        <v>-34005.760000000002</v>
      </c>
      <c r="K18392" s="3" t="str" cm="1">
        <f t="array" ref="K18392">_xlfn.LET(_xlpm.d,UPPER(TRIM(CLEAN(SUBSTITUTE(F18392,CHAR(160),"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93" spans="2:11" hidden="1" x14ac:dyDescent="0.25">
      <c r="B18393" s="20">
        <v>45818</v>
      </c>
      <c r="C18393" s="2" t="s">
        <v>1</v>
      </c>
      <c r="D18393" s="2" t="s">
        <v>5277</v>
      </c>
      <c r="E18393" s="2" t="s">
        <v>3</v>
      </c>
      <c r="F18393" s="2" t="s">
        <v>6107</v>
      </c>
      <c r="G18393" s="5">
        <v>-1</v>
      </c>
      <c r="H18393" s="5">
        <v>809.73</v>
      </c>
      <c r="I18393" s="5">
        <v>-809.73</v>
      </c>
      <c r="J18393" s="5">
        <v>-34815.490000000005</v>
      </c>
      <c r="K18393" s="3" t="str" cm="1">
        <f t="array" ref="K18393">_xlfn.LET(_xlpm.d,UPPER(TRIM(CLEAN(SUBSTITUTE(F18393,CHAR(160),"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94" spans="2:11" hidden="1" x14ac:dyDescent="0.25">
      <c r="B18394" s="20">
        <v>45820</v>
      </c>
      <c r="C18394" s="2" t="s">
        <v>1</v>
      </c>
      <c r="D18394" s="2" t="s">
        <v>2904</v>
      </c>
      <c r="E18394" s="2" t="s">
        <v>3</v>
      </c>
      <c r="F18394" s="2" t="s">
        <v>6107</v>
      </c>
      <c r="G18394" s="5">
        <v>-1</v>
      </c>
      <c r="H18394" s="5">
        <v>448.36</v>
      </c>
      <c r="I18394" s="5">
        <v>-448.36</v>
      </c>
      <c r="J18394" s="5">
        <v>-35263.850000000006</v>
      </c>
      <c r="K18394" s="3" t="str" cm="1">
        <f t="array" ref="K18394">_xlfn.LET(_xlpm.d,UPPER(TRIM(CLEAN(SUBSTITUTE(F18394,CHAR(160),"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95" spans="2:11" hidden="1" x14ac:dyDescent="0.25">
      <c r="B18395" s="20">
        <v>45825</v>
      </c>
      <c r="C18395" s="2" t="s">
        <v>1</v>
      </c>
      <c r="D18395" s="2" t="s">
        <v>5285</v>
      </c>
      <c r="E18395" s="2" t="s">
        <v>3</v>
      </c>
      <c r="F18395" s="2" t="s">
        <v>6107</v>
      </c>
      <c r="G18395" s="5">
        <v>-1</v>
      </c>
      <c r="H18395" s="5">
        <v>134.96</v>
      </c>
      <c r="I18395" s="5">
        <v>-134.96</v>
      </c>
      <c r="J18395" s="5">
        <v>-35398.810000000005</v>
      </c>
      <c r="K18395" s="3" t="str" cm="1">
        <f t="array" ref="K18395">_xlfn.LET(_xlpm.d,UPPER(TRIM(CLEAN(SUBSTITUTE(F18395,CHAR(160),"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96" spans="2:11" hidden="1" x14ac:dyDescent="0.25">
      <c r="B18396" s="20">
        <v>45826</v>
      </c>
      <c r="C18396" s="2" t="s">
        <v>1</v>
      </c>
      <c r="D18396" s="2" t="s">
        <v>5286</v>
      </c>
      <c r="E18396" s="2" t="s">
        <v>6</v>
      </c>
      <c r="F18396" s="2" t="s">
        <v>6111</v>
      </c>
      <c r="G18396" s="5">
        <v>-1</v>
      </c>
      <c r="H18396" s="5">
        <v>257.06</v>
      </c>
      <c r="I18396" s="5">
        <v>-257.06</v>
      </c>
      <c r="J18396" s="5">
        <v>-35655.870000000003</v>
      </c>
      <c r="K18396" s="3" t="str" cm="1">
        <f t="array" ref="K18396">_xlfn.LET(_xlpm.d,UPPER(TRIM(CLEAN(SUBSTITUTE(F18396,CHAR(160),"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97" spans="2:11" hidden="1" x14ac:dyDescent="0.25">
      <c r="B18397" s="20">
        <v>45831</v>
      </c>
      <c r="C18397" s="2" t="s">
        <v>1</v>
      </c>
      <c r="D18397" s="2" t="s">
        <v>5291</v>
      </c>
      <c r="E18397" s="2" t="s">
        <v>5004</v>
      </c>
      <c r="F18397" s="2" t="s">
        <v>6107</v>
      </c>
      <c r="G18397" s="5">
        <v>-1</v>
      </c>
      <c r="H18397" s="5">
        <v>44.99</v>
      </c>
      <c r="I18397" s="5">
        <v>-44.99</v>
      </c>
      <c r="J18397" s="5">
        <v>-35700.86</v>
      </c>
      <c r="K18397" s="3" t="str" cm="1">
        <f t="array" ref="K18397">_xlfn.LET(_xlpm.d,UPPER(TRIM(CLEAN(SUBSTITUTE(F18397,CHAR(160),"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98" spans="2:11" hidden="1" x14ac:dyDescent="0.25">
      <c r="B18398" s="20">
        <v>45831</v>
      </c>
      <c r="C18398" s="2" t="s">
        <v>1</v>
      </c>
      <c r="D18398" s="2" t="s">
        <v>5292</v>
      </c>
      <c r="E18398" s="2" t="s">
        <v>3</v>
      </c>
      <c r="F18398" s="2" t="s">
        <v>6107</v>
      </c>
      <c r="G18398" s="5">
        <v>-1</v>
      </c>
      <c r="H18398" s="5">
        <v>269.91000000000003</v>
      </c>
      <c r="I18398" s="5">
        <v>-269.91000000000003</v>
      </c>
      <c r="J18398" s="5">
        <v>-35970.770000000004</v>
      </c>
      <c r="K18398" s="3" t="str" cm="1">
        <f t="array" ref="K18398">_xlfn.LET(_xlpm.d,UPPER(TRIM(CLEAN(SUBSTITUTE(F18398,CHAR(160),"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399" spans="2:11" hidden="1" x14ac:dyDescent="0.25">
      <c r="B18399" s="20">
        <v>45832</v>
      </c>
      <c r="C18399" s="2" t="s">
        <v>1</v>
      </c>
      <c r="D18399" s="2" t="s">
        <v>5295</v>
      </c>
      <c r="E18399" s="2" t="s">
        <v>1735</v>
      </c>
      <c r="F18399" s="2" t="s">
        <v>6112</v>
      </c>
      <c r="G18399" s="5">
        <v>-1</v>
      </c>
      <c r="H18399" s="5">
        <v>144.09</v>
      </c>
      <c r="I18399" s="5">
        <v>-144.09</v>
      </c>
      <c r="J18399" s="5">
        <v>-36114.86</v>
      </c>
      <c r="K18399" s="3" t="str" cm="1">
        <f t="array" ref="K18399">_xlfn.LET(_xlpm.d,UPPER(TRIM(CLEAN(SUBSTITUTE(F18399,CHAR(160),"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00" spans="2:11" hidden="1" x14ac:dyDescent="0.25">
      <c r="B18400" s="20">
        <v>45839</v>
      </c>
      <c r="C18400" s="2" t="s">
        <v>1</v>
      </c>
      <c r="D18400" s="2" t="s">
        <v>52</v>
      </c>
      <c r="E18400" s="2" t="s">
        <v>6</v>
      </c>
      <c r="F18400" s="2" t="s">
        <v>6113</v>
      </c>
      <c r="G18400" s="5">
        <v>-1</v>
      </c>
      <c r="H18400" s="5">
        <v>29.32</v>
      </c>
      <c r="I18400" s="5">
        <v>-29.32</v>
      </c>
      <c r="J18400" s="5">
        <v>-36144.18</v>
      </c>
      <c r="K18400" s="3" t="str" cm="1">
        <f t="array" ref="K18400">_xlfn.LET(_xlpm.d,UPPER(TRIM(CLEAN(SUBSTITUTE(F18400,CHAR(160),"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01" spans="2:11" hidden="1" x14ac:dyDescent="0.25">
      <c r="B18401" s="20">
        <v>45839</v>
      </c>
      <c r="C18401" s="2" t="s">
        <v>1</v>
      </c>
      <c r="D18401" s="2" t="s">
        <v>5307</v>
      </c>
      <c r="E18401" s="2" t="s">
        <v>6</v>
      </c>
      <c r="F18401" s="2" t="s">
        <v>6104</v>
      </c>
      <c r="G18401" s="5">
        <v>-1</v>
      </c>
      <c r="H18401" s="5">
        <v>32.020000000000003</v>
      </c>
      <c r="I18401" s="5">
        <v>-32.020000000000003</v>
      </c>
      <c r="J18401" s="5">
        <v>-36176.199999999997</v>
      </c>
      <c r="K18401" s="3" t="str" cm="1">
        <f t="array" ref="K18401">_xlfn.LET(_xlpm.d,UPPER(TRIM(CLEAN(SUBSTITUTE(F18401,CHAR(160),"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02" spans="2:11" hidden="1" x14ac:dyDescent="0.25">
      <c r="B18402" s="20">
        <v>45840</v>
      </c>
      <c r="C18402" s="2" t="s">
        <v>1</v>
      </c>
      <c r="D18402" s="2" t="s">
        <v>5308</v>
      </c>
      <c r="E18402" s="2" t="s">
        <v>3</v>
      </c>
      <c r="F18402" s="2" t="s">
        <v>6114</v>
      </c>
      <c r="G18402" s="5">
        <v>-1</v>
      </c>
      <c r="H18402" s="5">
        <v>89.97</v>
      </c>
      <c r="I18402" s="5">
        <v>-89.97</v>
      </c>
      <c r="J18402" s="5">
        <v>-36266.17</v>
      </c>
      <c r="K18402" s="3" t="str" cm="1">
        <f t="array" ref="K18402">_xlfn.LET(_xlpm.d,UPPER(TRIM(CLEAN(SUBSTITUTE(F18402,CHAR(160),"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03" spans="2:11" hidden="1" x14ac:dyDescent="0.25">
      <c r="B18403" s="20">
        <v>45845</v>
      </c>
      <c r="C18403" s="2" t="s">
        <v>1</v>
      </c>
      <c r="D18403" s="2" t="s">
        <v>5312</v>
      </c>
      <c r="E18403" s="2" t="s">
        <v>5004</v>
      </c>
      <c r="F18403" s="2" t="s">
        <v>6107</v>
      </c>
      <c r="G18403" s="5">
        <v>-1</v>
      </c>
      <c r="H18403" s="5">
        <v>98.97</v>
      </c>
      <c r="I18403" s="5">
        <v>-98.97</v>
      </c>
      <c r="J18403" s="5">
        <v>-36365.14</v>
      </c>
      <c r="K18403" s="3" t="str" cm="1">
        <f t="array" ref="K18403">_xlfn.LET(_xlpm.d,UPPER(TRIM(CLEAN(SUBSTITUTE(F18403,CHAR(160),"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04" spans="2:11" hidden="1" x14ac:dyDescent="0.25">
      <c r="B18404" s="20">
        <v>45845</v>
      </c>
      <c r="C18404" s="2" t="s">
        <v>1</v>
      </c>
      <c r="D18404" s="2" t="s">
        <v>5313</v>
      </c>
      <c r="E18404" s="2" t="s">
        <v>3</v>
      </c>
      <c r="F18404" s="2" t="s">
        <v>6107</v>
      </c>
      <c r="G18404" s="5">
        <v>-1</v>
      </c>
      <c r="H18404" s="5">
        <v>224.93</v>
      </c>
      <c r="I18404" s="5">
        <v>-224.93</v>
      </c>
      <c r="J18404" s="5">
        <v>-36590.07</v>
      </c>
      <c r="K18404" s="3" t="str" cm="1">
        <f t="array" ref="K18404">_xlfn.LET(_xlpm.d,UPPER(TRIM(CLEAN(SUBSTITUTE(F18404,CHAR(160),"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05" spans="2:11" hidden="1" x14ac:dyDescent="0.25">
      <c r="B18405" s="20">
        <v>45848</v>
      </c>
      <c r="C18405" s="2" t="s">
        <v>1</v>
      </c>
      <c r="D18405" s="2" t="s">
        <v>2939</v>
      </c>
      <c r="E18405" s="2" t="s">
        <v>3</v>
      </c>
      <c r="F18405" s="2" t="s">
        <v>6107</v>
      </c>
      <c r="G18405" s="5">
        <v>-1</v>
      </c>
      <c r="H18405" s="5">
        <v>556.6</v>
      </c>
      <c r="I18405" s="5">
        <v>-556.6</v>
      </c>
      <c r="J18405" s="5">
        <v>-37146.67</v>
      </c>
      <c r="K18405" s="3" t="str" cm="1">
        <f t="array" ref="K18405">_xlfn.LET(_xlpm.d,UPPER(TRIM(CLEAN(SUBSTITUTE(F18405,CHAR(160),"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06" spans="2:11" hidden="1" x14ac:dyDescent="0.25">
      <c r="B18406" s="20">
        <v>45852</v>
      </c>
      <c r="C18406" s="2" t="s">
        <v>1</v>
      </c>
      <c r="D18406" s="2" t="s">
        <v>5321</v>
      </c>
      <c r="E18406" s="2" t="s">
        <v>3</v>
      </c>
      <c r="F18406" s="2" t="s">
        <v>6107</v>
      </c>
      <c r="G18406" s="5">
        <v>-1</v>
      </c>
      <c r="H18406" s="5">
        <v>134.96</v>
      </c>
      <c r="I18406" s="5">
        <v>-134.96</v>
      </c>
      <c r="J18406" s="5">
        <v>-37281.629999999997</v>
      </c>
      <c r="K18406" s="3" t="str" cm="1">
        <f t="array" ref="K18406">_xlfn.LET(_xlpm.d,UPPER(TRIM(CLEAN(SUBSTITUTE(F18406,CHAR(160),"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07" spans="2:11" hidden="1" x14ac:dyDescent="0.25">
      <c r="B18407" s="20">
        <v>45853</v>
      </c>
      <c r="C18407" s="2" t="s">
        <v>1</v>
      </c>
      <c r="D18407" s="2" t="s">
        <v>2948</v>
      </c>
      <c r="E18407" s="2" t="s">
        <v>6</v>
      </c>
      <c r="F18407" s="2" t="s">
        <v>6111</v>
      </c>
      <c r="G18407" s="5">
        <v>-1</v>
      </c>
      <c r="H18407" s="5">
        <v>377.54</v>
      </c>
      <c r="I18407" s="5">
        <v>-377.54</v>
      </c>
      <c r="J18407" s="5">
        <v>-37659.17</v>
      </c>
      <c r="K18407" s="3" t="str" cm="1">
        <f t="array" ref="K18407">_xlfn.LET(_xlpm.d,UPPER(TRIM(CLEAN(SUBSTITUTE(F18407,CHAR(160),"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08" spans="2:11" hidden="1" x14ac:dyDescent="0.25">
      <c r="B18408" s="20">
        <v>45853</v>
      </c>
      <c r="C18408" s="2" t="s">
        <v>1</v>
      </c>
      <c r="D18408" s="2" t="s">
        <v>5325</v>
      </c>
      <c r="E18408" s="2" t="s">
        <v>1735</v>
      </c>
      <c r="F18408" s="2" t="s">
        <v>6106</v>
      </c>
      <c r="G18408" s="5">
        <v>-1</v>
      </c>
      <c r="H18408" s="5">
        <v>241.05</v>
      </c>
      <c r="I18408" s="5">
        <v>-241.05</v>
      </c>
      <c r="J18408" s="5">
        <v>-37900.22</v>
      </c>
      <c r="K18408" s="3" t="str" cm="1">
        <f t="array" ref="K18408">_xlfn.LET(_xlpm.d,UPPER(TRIM(CLEAN(SUBSTITUTE(F18408,CHAR(160),"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09" spans="2:11" hidden="1" x14ac:dyDescent="0.25">
      <c r="B18409" s="20">
        <v>45855</v>
      </c>
      <c r="C18409" s="2" t="s">
        <v>1</v>
      </c>
      <c r="D18409" s="2" t="s">
        <v>2955</v>
      </c>
      <c r="E18409" s="2" t="s">
        <v>3</v>
      </c>
      <c r="F18409" s="2" t="s">
        <v>6107</v>
      </c>
      <c r="G18409" s="5">
        <v>-1</v>
      </c>
      <c r="H18409" s="5">
        <v>596.04999999999995</v>
      </c>
      <c r="I18409" s="5">
        <v>-596.04999999999995</v>
      </c>
      <c r="J18409" s="5">
        <v>-38496.270000000004</v>
      </c>
      <c r="K18409" s="3" t="str" cm="1">
        <f t="array" ref="K18409">_xlfn.LET(_xlpm.d,UPPER(TRIM(CLEAN(SUBSTITUTE(F18409,CHAR(160),"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10" spans="2:11" hidden="1" x14ac:dyDescent="0.25">
      <c r="B18410" s="20">
        <v>45859</v>
      </c>
      <c r="C18410" s="2" t="s">
        <v>1</v>
      </c>
      <c r="D18410" s="2" t="s">
        <v>5328</v>
      </c>
      <c r="E18410" s="2" t="s">
        <v>5004</v>
      </c>
      <c r="F18410" s="2" t="s">
        <v>6107</v>
      </c>
      <c r="G18410" s="5">
        <v>0</v>
      </c>
      <c r="H18410" s="5">
        <v>179.94</v>
      </c>
      <c r="I18410" s="5">
        <v>179.94</v>
      </c>
      <c r="J18410" s="5">
        <v>-38316.33</v>
      </c>
      <c r="K18410" s="3" t="str" cm="1">
        <f t="array" ref="K18410">_xlfn.LET(_xlpm.d,UPPER(TRIM(CLEAN(SUBSTITUTE(F18410,CHAR(160),"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11" spans="2:11" hidden="1" x14ac:dyDescent="0.25">
      <c r="B18411" s="20">
        <v>45859</v>
      </c>
      <c r="C18411" s="2" t="s">
        <v>1</v>
      </c>
      <c r="D18411" s="2" t="s">
        <v>5330</v>
      </c>
      <c r="E18411" s="2" t="s">
        <v>3</v>
      </c>
      <c r="F18411" s="2" t="s">
        <v>6107</v>
      </c>
      <c r="G18411" s="5">
        <v>-1</v>
      </c>
      <c r="H18411" s="5">
        <v>179.94</v>
      </c>
      <c r="I18411" s="5">
        <v>-179.94</v>
      </c>
      <c r="J18411" s="5">
        <v>-38496.270000000004</v>
      </c>
      <c r="K18411" s="3" t="str" cm="1">
        <f t="array" ref="K18411">_xlfn.LET(_xlpm.d,UPPER(TRIM(CLEAN(SUBSTITUTE(F18411,CHAR(160),"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12" spans="2:11" hidden="1" x14ac:dyDescent="0.25">
      <c r="B18412" s="20">
        <v>45866</v>
      </c>
      <c r="C18412" s="2" t="s">
        <v>1</v>
      </c>
      <c r="D18412" s="2" t="s">
        <v>5340</v>
      </c>
      <c r="E18412" s="2" t="s">
        <v>5004</v>
      </c>
      <c r="F18412" s="2" t="s">
        <v>6107</v>
      </c>
      <c r="G18412" s="5">
        <v>-1</v>
      </c>
      <c r="H18412" s="5">
        <v>44.99</v>
      </c>
      <c r="I18412" s="5">
        <v>-44.99</v>
      </c>
      <c r="J18412" s="5">
        <v>-38541.26</v>
      </c>
      <c r="K18412" s="3" t="str" cm="1">
        <f t="array" ref="K18412">_xlfn.LET(_xlpm.d,UPPER(TRIM(CLEAN(SUBSTITUTE(F18412,CHAR(160),"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13" spans="2:11" hidden="1" x14ac:dyDescent="0.25">
      <c r="B18413" s="20">
        <v>45866</v>
      </c>
      <c r="C18413" s="2" t="s">
        <v>1</v>
      </c>
      <c r="D18413" s="2" t="s">
        <v>5341</v>
      </c>
      <c r="E18413" s="2" t="s">
        <v>3</v>
      </c>
      <c r="F18413" s="2" t="s">
        <v>6107</v>
      </c>
      <c r="G18413" s="5">
        <v>-1</v>
      </c>
      <c r="H18413" s="5">
        <v>224.92</v>
      </c>
      <c r="I18413" s="5">
        <v>-224.92</v>
      </c>
      <c r="J18413" s="5">
        <v>-38766.18</v>
      </c>
      <c r="K18413" s="3" t="str" cm="1">
        <f t="array" ref="K18413">_xlfn.LET(_xlpm.d,UPPER(TRIM(CLEAN(SUBSTITUTE(F18413,CHAR(160),"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14" spans="2:11" hidden="1" x14ac:dyDescent="0.25">
      <c r="B18414" s="20">
        <v>45868</v>
      </c>
      <c r="C18414" s="2" t="s">
        <v>1</v>
      </c>
      <c r="D18414" s="2" t="s">
        <v>2975</v>
      </c>
      <c r="E18414" s="2" t="s">
        <v>759</v>
      </c>
      <c r="F18414" s="2" t="s">
        <v>6107</v>
      </c>
      <c r="G18414" s="5">
        <v>-1</v>
      </c>
      <c r="H18414" s="5">
        <v>1079.17</v>
      </c>
      <c r="I18414" s="5">
        <v>-1079.17</v>
      </c>
      <c r="J18414" s="5">
        <v>-39845.35</v>
      </c>
      <c r="K18414" s="3" t="str" cm="1">
        <f t="array" ref="K18414">_xlfn.LET(_xlpm.d,UPPER(TRIM(CLEAN(SUBSTITUTE(F18414,CHAR(160),"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15" spans="2:11" hidden="1" x14ac:dyDescent="0.25">
      <c r="B18415" s="20">
        <v>45869</v>
      </c>
      <c r="C18415" s="2" t="s">
        <v>1</v>
      </c>
      <c r="D18415" s="2" t="s">
        <v>6037</v>
      </c>
      <c r="E18415" s="2" t="s">
        <v>759</v>
      </c>
      <c r="F18415" s="2" t="s">
        <v>6107</v>
      </c>
      <c r="G18415" s="5">
        <v>-1</v>
      </c>
      <c r="H18415" s="5">
        <v>202.43</v>
      </c>
      <c r="I18415" s="5">
        <v>-202.43</v>
      </c>
      <c r="J18415" s="5">
        <v>-40047.78</v>
      </c>
      <c r="K18415" s="3" t="str" cm="1">
        <f t="array" ref="K18415">_xlfn.LET(_xlpm.d,UPPER(TRIM(CLEAN(SUBSTITUTE(F18415,CHAR(160),"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16" spans="2:11" hidden="1" x14ac:dyDescent="0.25">
      <c r="B18416" s="20">
        <v>45869</v>
      </c>
      <c r="C18416" s="2" t="s">
        <v>1</v>
      </c>
      <c r="D18416" s="2" t="s">
        <v>2979</v>
      </c>
      <c r="E18416" s="2" t="s">
        <v>3</v>
      </c>
      <c r="F18416" s="2" t="s">
        <v>6107</v>
      </c>
      <c r="G18416" s="5">
        <v>-1</v>
      </c>
      <c r="H18416" s="5">
        <v>305.86</v>
      </c>
      <c r="I18416" s="5">
        <v>-305.86</v>
      </c>
      <c r="J18416" s="5">
        <v>-40353.64</v>
      </c>
      <c r="K18416" s="3" t="str" cm="1">
        <f t="array" ref="K18416">_xlfn.LET(_xlpm.d,UPPER(TRIM(CLEAN(SUBSTITUTE(F18416,CHAR(160),"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17" spans="2:11" hidden="1" x14ac:dyDescent="0.25">
      <c r="B18417" s="20">
        <v>45869</v>
      </c>
      <c r="C18417" s="2" t="s">
        <v>1</v>
      </c>
      <c r="D18417" s="2" t="s">
        <v>3637</v>
      </c>
      <c r="E18417" s="2" t="s">
        <v>3</v>
      </c>
      <c r="F18417" s="2" t="s">
        <v>6115</v>
      </c>
      <c r="G18417" s="5">
        <v>-1</v>
      </c>
      <c r="H18417" s="5">
        <v>106.92</v>
      </c>
      <c r="I18417" s="5">
        <v>-106.92</v>
      </c>
      <c r="J18417" s="5">
        <v>-40460.559999999998</v>
      </c>
      <c r="K18417" s="3" t="str" cm="1">
        <f t="array" ref="K18417">_xlfn.LET(_xlpm.d,UPPER(TRIM(CLEAN(SUBSTITUTE(F18417,CHAR(160),"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18" spans="2:11" hidden="1" x14ac:dyDescent="0.25">
      <c r="B18418" s="20">
        <v>45873</v>
      </c>
      <c r="C18418" s="2" t="s">
        <v>1</v>
      </c>
      <c r="D18418" s="2" t="s">
        <v>5354</v>
      </c>
      <c r="E18418" s="2" t="s">
        <v>3</v>
      </c>
      <c r="F18418" s="2" t="s">
        <v>6107</v>
      </c>
      <c r="G18418" s="5">
        <v>-1</v>
      </c>
      <c r="H18418" s="5">
        <v>167</v>
      </c>
      <c r="I18418" s="5">
        <v>-167</v>
      </c>
      <c r="J18418" s="5">
        <v>-40627.56</v>
      </c>
      <c r="K18418" s="3" t="str" cm="1">
        <f t="array" ref="K18418">_xlfn.LET(_xlpm.d,UPPER(TRIM(CLEAN(SUBSTITUTE(F18418,CHAR(160),"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19" spans="2:11" hidden="1" x14ac:dyDescent="0.25">
      <c r="B18419" s="20">
        <v>45873</v>
      </c>
      <c r="C18419" s="2" t="s">
        <v>1</v>
      </c>
      <c r="D18419" s="2" t="s">
        <v>5355</v>
      </c>
      <c r="E18419" s="2" t="s">
        <v>5004</v>
      </c>
      <c r="F18419" s="2" t="s">
        <v>6107</v>
      </c>
      <c r="G18419" s="5">
        <v>-1</v>
      </c>
      <c r="H18419" s="5">
        <v>143.1</v>
      </c>
      <c r="I18419" s="5">
        <v>-143.1</v>
      </c>
      <c r="J18419" s="5">
        <v>-40770.659999999996</v>
      </c>
      <c r="K18419" s="3" t="str" cm="1">
        <f t="array" ref="K18419">_xlfn.LET(_xlpm.d,UPPER(TRIM(CLEAN(SUBSTITUTE(F18419,CHAR(160),"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20" spans="2:11" hidden="1" x14ac:dyDescent="0.25">
      <c r="B18420" s="20">
        <v>45874</v>
      </c>
      <c r="C18420" s="2" t="s">
        <v>1</v>
      </c>
      <c r="D18420" s="2" t="s">
        <v>5360</v>
      </c>
      <c r="E18420" s="2" t="s">
        <v>1735</v>
      </c>
      <c r="F18420" s="2" t="s">
        <v>6106</v>
      </c>
      <c r="G18420" s="5">
        <v>-1</v>
      </c>
      <c r="H18420" s="5">
        <v>390.88</v>
      </c>
      <c r="I18420" s="5">
        <v>-390.88</v>
      </c>
      <c r="J18420" s="5">
        <v>-41161.539999999994</v>
      </c>
      <c r="K18420" s="3" t="str" cm="1">
        <f t="array" ref="K18420">_xlfn.LET(_xlpm.d,UPPER(TRIM(CLEAN(SUBSTITUTE(F18420,CHAR(160),"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21" spans="2:11" hidden="1" x14ac:dyDescent="0.25">
      <c r="B18421" s="20">
        <v>45874</v>
      </c>
      <c r="C18421" s="2" t="s">
        <v>1</v>
      </c>
      <c r="D18421" s="2" t="s">
        <v>1982</v>
      </c>
      <c r="E18421" s="2" t="s">
        <v>6</v>
      </c>
      <c r="F18421" s="2" t="s">
        <v>6111</v>
      </c>
      <c r="G18421" s="5">
        <v>-1</v>
      </c>
      <c r="H18421" s="5">
        <v>368.88</v>
      </c>
      <c r="I18421" s="5">
        <v>-368.88</v>
      </c>
      <c r="J18421" s="5">
        <v>-41530.419999999991</v>
      </c>
      <c r="K18421" s="3" t="str" cm="1">
        <f t="array" ref="K18421">_xlfn.LET(_xlpm.d,UPPER(TRIM(CLEAN(SUBSTITUTE(F18421,CHAR(160),"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22" spans="2:11" hidden="1" x14ac:dyDescent="0.25">
      <c r="B18422" s="20">
        <v>45876</v>
      </c>
      <c r="C18422" s="2" t="s">
        <v>1</v>
      </c>
      <c r="D18422" s="2" t="s">
        <v>4048</v>
      </c>
      <c r="E18422" s="2" t="s">
        <v>3</v>
      </c>
      <c r="F18422" s="2" t="s">
        <v>6107</v>
      </c>
      <c r="G18422" s="5">
        <v>-1</v>
      </c>
      <c r="H18422" s="5">
        <v>432.28</v>
      </c>
      <c r="I18422" s="5">
        <v>-432.28</v>
      </c>
      <c r="J18422" s="5">
        <v>-41962.69999999999</v>
      </c>
      <c r="K18422" s="3" t="str" cm="1">
        <f t="array" ref="K18422">_xlfn.LET(_xlpm.d,UPPER(TRIM(CLEAN(SUBSTITUTE(F18422,CHAR(160),"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23" spans="2:11" hidden="1" x14ac:dyDescent="0.25">
      <c r="B18423" s="20">
        <v>45876</v>
      </c>
      <c r="C18423" s="2" t="s">
        <v>1</v>
      </c>
      <c r="D18423" s="2" t="s">
        <v>5370</v>
      </c>
      <c r="E18423" s="2" t="s">
        <v>5004</v>
      </c>
      <c r="F18423" s="2" t="s">
        <v>6107</v>
      </c>
      <c r="G18423" s="5">
        <v>-1</v>
      </c>
      <c r="H18423" s="5">
        <v>179.94</v>
      </c>
      <c r="I18423" s="5">
        <v>-179.94</v>
      </c>
      <c r="J18423" s="5">
        <v>-42142.639999999992</v>
      </c>
      <c r="K18423" s="3" t="str" cm="1">
        <f t="array" ref="K18423">_xlfn.LET(_xlpm.d,UPPER(TRIM(CLEAN(SUBSTITUTE(F18423,CHAR(160),"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24" spans="2:11" hidden="1" x14ac:dyDescent="0.25">
      <c r="B18424" s="20">
        <v>45880</v>
      </c>
      <c r="C18424" s="2" t="s">
        <v>1</v>
      </c>
      <c r="D18424" s="2" t="s">
        <v>4475</v>
      </c>
      <c r="E18424" s="2" t="s">
        <v>3</v>
      </c>
      <c r="F18424" s="2" t="s">
        <v>6107</v>
      </c>
      <c r="G18424" s="5">
        <v>-1</v>
      </c>
      <c r="H18424" s="5">
        <v>211.5</v>
      </c>
      <c r="I18424" s="5">
        <v>-211.5</v>
      </c>
      <c r="J18424" s="5">
        <v>-42354.139999999992</v>
      </c>
      <c r="K18424" s="3" t="str" cm="1">
        <f t="array" ref="K18424">_xlfn.LET(_xlpm.d,UPPER(TRIM(CLEAN(SUBSTITUTE(F18424,CHAR(160),"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25" spans="2:11" hidden="1" x14ac:dyDescent="0.25">
      <c r="B18425" s="20">
        <v>45881</v>
      </c>
      <c r="C18425" s="2" t="s">
        <v>1</v>
      </c>
      <c r="D18425" s="2" t="s">
        <v>2995</v>
      </c>
      <c r="E18425" s="2" t="s">
        <v>6</v>
      </c>
      <c r="F18425" s="2" t="s">
        <v>6111</v>
      </c>
      <c r="G18425" s="5">
        <v>-1</v>
      </c>
      <c r="H18425" s="5">
        <v>408.27</v>
      </c>
      <c r="I18425" s="5">
        <v>-408.27</v>
      </c>
      <c r="J18425" s="5">
        <v>-42762.409999999989</v>
      </c>
      <c r="K18425" s="3" t="str" cm="1">
        <f t="array" ref="K18425">_xlfn.LET(_xlpm.d,UPPER(TRIM(CLEAN(SUBSTITUTE(F18425,CHAR(160),"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26" spans="2:11" hidden="1" x14ac:dyDescent="0.25">
      <c r="B18426" s="20">
        <v>45881</v>
      </c>
      <c r="C18426" s="2" t="s">
        <v>1</v>
      </c>
      <c r="D18426" s="2" t="s">
        <v>5373</v>
      </c>
      <c r="E18426" s="2" t="s">
        <v>1735</v>
      </c>
      <c r="F18426" s="2" t="s">
        <v>6106</v>
      </c>
      <c r="G18426" s="5">
        <v>-1</v>
      </c>
      <c r="H18426" s="5">
        <v>169.95</v>
      </c>
      <c r="I18426" s="5">
        <v>-169.95</v>
      </c>
      <c r="J18426" s="5">
        <v>-42932.359999999986</v>
      </c>
      <c r="K18426" s="3" t="str" cm="1">
        <f t="array" ref="K18426">_xlfn.LET(_xlpm.d,UPPER(TRIM(CLEAN(SUBSTITUTE(F18426,CHAR(160),"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27" spans="2:11" hidden="1" x14ac:dyDescent="0.25">
      <c r="B18427" s="20">
        <v>45883</v>
      </c>
      <c r="C18427" s="2" t="s">
        <v>1</v>
      </c>
      <c r="D18427" s="2" t="s">
        <v>5377</v>
      </c>
      <c r="E18427" s="2" t="s">
        <v>5004</v>
      </c>
      <c r="F18427" s="2" t="s">
        <v>6107</v>
      </c>
      <c r="G18427" s="5">
        <v>-1</v>
      </c>
      <c r="H18427" s="5">
        <v>89.97</v>
      </c>
      <c r="I18427" s="5">
        <v>-89.97</v>
      </c>
      <c r="J18427" s="5">
        <v>-43022.329999999987</v>
      </c>
      <c r="K18427" s="3" t="str" cm="1">
        <f t="array" ref="K18427">_xlfn.LET(_xlpm.d,UPPER(TRIM(CLEAN(SUBSTITUTE(F18427,CHAR(160),"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28" spans="2:11" hidden="1" x14ac:dyDescent="0.25">
      <c r="B18428" s="20">
        <v>45883</v>
      </c>
      <c r="C18428" s="2" t="s">
        <v>1</v>
      </c>
      <c r="D18428" s="2" t="s">
        <v>5378</v>
      </c>
      <c r="E18428" s="2" t="s">
        <v>3</v>
      </c>
      <c r="F18428" s="2" t="s">
        <v>6107</v>
      </c>
      <c r="G18428" s="5">
        <v>-1</v>
      </c>
      <c r="H18428" s="5">
        <v>238.5</v>
      </c>
      <c r="I18428" s="5">
        <v>-238.5</v>
      </c>
      <c r="J18428" s="5">
        <v>-43260.829999999987</v>
      </c>
      <c r="K18428" s="3" t="str" cm="1">
        <f t="array" ref="K18428">_xlfn.LET(_xlpm.d,UPPER(TRIM(CLEAN(SUBSTITUTE(F18428,CHAR(160),"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29" spans="2:11" hidden="1" x14ac:dyDescent="0.25">
      <c r="B18429" s="20">
        <v>45887</v>
      </c>
      <c r="C18429" s="2" t="s">
        <v>1</v>
      </c>
      <c r="D18429" s="2" t="s">
        <v>2000</v>
      </c>
      <c r="E18429" s="2" t="s">
        <v>3</v>
      </c>
      <c r="F18429" s="2" t="s">
        <v>6107</v>
      </c>
      <c r="G18429" s="5">
        <v>-1</v>
      </c>
      <c r="H18429" s="5">
        <v>1050.72</v>
      </c>
      <c r="I18429" s="5">
        <v>-1050.72</v>
      </c>
      <c r="J18429" s="5">
        <v>-44311.549999999988</v>
      </c>
      <c r="K18429" s="3" t="str" cm="1">
        <f t="array" ref="K18429">_xlfn.LET(_xlpm.d,UPPER(TRIM(CLEAN(SUBSTITUTE(F18429,CHAR(160),"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30" spans="2:11" hidden="1" x14ac:dyDescent="0.25">
      <c r="B18430" s="20">
        <v>45888</v>
      </c>
      <c r="C18430" s="2" t="s">
        <v>1</v>
      </c>
      <c r="D18430" s="2" t="s">
        <v>3012</v>
      </c>
      <c r="E18430" s="2" t="s">
        <v>6</v>
      </c>
      <c r="F18430" s="2" t="s">
        <v>6116</v>
      </c>
      <c r="G18430" s="5">
        <v>-1</v>
      </c>
      <c r="H18430" s="5">
        <v>346.58</v>
      </c>
      <c r="I18430" s="5">
        <v>-346.58</v>
      </c>
      <c r="J18430" s="5">
        <v>-44658.12999999999</v>
      </c>
      <c r="K18430" s="3" t="str" cm="1">
        <f t="array" ref="K18430">_xlfn.LET(_xlpm.d,UPPER(TRIM(CLEAN(SUBSTITUTE(F18430,CHAR(160),"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31" spans="2:11" hidden="1" x14ac:dyDescent="0.25">
      <c r="B18431" s="20">
        <v>45888</v>
      </c>
      <c r="C18431" s="2" t="s">
        <v>1</v>
      </c>
      <c r="D18431" s="2" t="s">
        <v>5391</v>
      </c>
      <c r="E18431" s="2" t="s">
        <v>759</v>
      </c>
      <c r="F18431" s="2" t="s">
        <v>6107</v>
      </c>
      <c r="G18431" s="5">
        <v>-1</v>
      </c>
      <c r="H18431" s="5">
        <v>1669.5</v>
      </c>
      <c r="I18431" s="5">
        <v>-1669.5</v>
      </c>
      <c r="J18431" s="5">
        <v>-46327.62999999999</v>
      </c>
      <c r="K18431" s="3" t="str" cm="1">
        <f t="array" ref="K18431">_xlfn.LET(_xlpm.d,UPPER(TRIM(CLEAN(SUBSTITUTE(F18431,CHAR(160),"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32" spans="2:11" hidden="1" x14ac:dyDescent="0.25">
      <c r="B18432" s="20">
        <v>45890</v>
      </c>
      <c r="C18432" s="2" t="s">
        <v>1</v>
      </c>
      <c r="D18432" s="2" t="s">
        <v>5400</v>
      </c>
      <c r="E18432" s="2" t="s">
        <v>5004</v>
      </c>
      <c r="F18432" s="2" t="s">
        <v>6107</v>
      </c>
      <c r="G18432" s="5">
        <v>-1</v>
      </c>
      <c r="H18432" s="5">
        <v>166.95</v>
      </c>
      <c r="I18432" s="5">
        <v>-166.95</v>
      </c>
      <c r="J18432" s="5">
        <v>-46494.579999999987</v>
      </c>
      <c r="K18432" s="3" t="str" cm="1">
        <f t="array" ref="K18432">_xlfn.LET(_xlpm.d,UPPER(TRIM(CLEAN(SUBSTITUTE(F18432,CHAR(160),"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33" spans="2:11" hidden="1" x14ac:dyDescent="0.25">
      <c r="B18433" s="20">
        <v>45890</v>
      </c>
      <c r="C18433" s="2" t="s">
        <v>1</v>
      </c>
      <c r="D18433" s="2" t="s">
        <v>3018</v>
      </c>
      <c r="E18433" s="2" t="s">
        <v>3</v>
      </c>
      <c r="F18433" s="2" t="s">
        <v>6107</v>
      </c>
      <c r="G18433" s="5">
        <v>-1</v>
      </c>
      <c r="H18433" s="5">
        <v>1195.68</v>
      </c>
      <c r="I18433" s="5">
        <v>-1195.68</v>
      </c>
      <c r="J18433" s="5">
        <v>-47690.259999999987</v>
      </c>
      <c r="K18433" s="3" t="str" cm="1">
        <f t="array" ref="K18433">_xlfn.LET(_xlpm.d,UPPER(TRIM(CLEAN(SUBSTITUTE(F18433,CHAR(160),"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34" spans="2:11" hidden="1" x14ac:dyDescent="0.25">
      <c r="B18434" s="20">
        <v>45891</v>
      </c>
      <c r="C18434" s="2" t="s">
        <v>1</v>
      </c>
      <c r="D18434" s="2" t="s">
        <v>3575</v>
      </c>
      <c r="E18434" s="2" t="s">
        <v>3</v>
      </c>
      <c r="F18434" s="2" t="s">
        <v>6107</v>
      </c>
      <c r="G18434" s="5">
        <v>-1</v>
      </c>
      <c r="H18434" s="5">
        <v>1349.98</v>
      </c>
      <c r="I18434" s="5">
        <v>-1349.98</v>
      </c>
      <c r="J18434" s="5">
        <v>-49040.239999999991</v>
      </c>
      <c r="K18434" s="3" t="str" cm="1">
        <f t="array" ref="K18434">_xlfn.LET(_xlpm.d,UPPER(TRIM(CLEAN(SUBSTITUTE(F18434,CHAR(160),"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35" spans="2:11" hidden="1" x14ac:dyDescent="0.25">
      <c r="B18435" s="20">
        <v>45894</v>
      </c>
      <c r="C18435" s="2" t="s">
        <v>1</v>
      </c>
      <c r="D18435" s="2" t="s">
        <v>3029</v>
      </c>
      <c r="E18435" s="2" t="s">
        <v>3</v>
      </c>
      <c r="F18435" s="2" t="s">
        <v>6107</v>
      </c>
      <c r="G18435" s="5">
        <v>-1</v>
      </c>
      <c r="H18435" s="5">
        <v>493.8</v>
      </c>
      <c r="I18435" s="5">
        <v>-493.8</v>
      </c>
      <c r="J18435" s="5">
        <v>-49534.039999999994</v>
      </c>
      <c r="K18435" s="3" t="str" cm="1">
        <f t="array" ref="K18435">_xlfn.LET(_xlpm.d,UPPER(TRIM(CLEAN(SUBSTITUTE(F18435,CHAR(160),"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36" spans="2:11" hidden="1" x14ac:dyDescent="0.25">
      <c r="B18436" s="20">
        <v>45894</v>
      </c>
      <c r="C18436" s="2" t="s">
        <v>1</v>
      </c>
      <c r="D18436" s="2" t="s">
        <v>5404</v>
      </c>
      <c r="E18436" s="2" t="s">
        <v>5004</v>
      </c>
      <c r="F18436" s="2" t="s">
        <v>6107</v>
      </c>
      <c r="G18436" s="5">
        <v>-1</v>
      </c>
      <c r="H18436" s="5">
        <v>95.4</v>
      </c>
      <c r="I18436" s="5">
        <v>-95.4</v>
      </c>
      <c r="J18436" s="5">
        <v>-49629.439999999995</v>
      </c>
      <c r="K18436" s="3" t="str" cm="1">
        <f t="array" ref="K18436">_xlfn.LET(_xlpm.d,UPPER(TRIM(CLEAN(SUBSTITUTE(F18436,CHAR(160),"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37" spans="2:11" hidden="1" x14ac:dyDescent="0.25">
      <c r="B18437" s="20">
        <v>45896</v>
      </c>
      <c r="C18437" s="2" t="s">
        <v>1</v>
      </c>
      <c r="D18437" s="2" t="s">
        <v>4273</v>
      </c>
      <c r="E18437" s="2" t="s">
        <v>6</v>
      </c>
      <c r="F18437" s="2" t="s">
        <v>6111</v>
      </c>
      <c r="G18437" s="5">
        <v>-1</v>
      </c>
      <c r="H18437" s="5">
        <v>152.94</v>
      </c>
      <c r="I18437" s="5">
        <v>-152.94</v>
      </c>
      <c r="J18437" s="5">
        <v>-49782.38</v>
      </c>
      <c r="K18437" s="3" t="str" cm="1">
        <f t="array" ref="K18437">_xlfn.LET(_xlpm.d,UPPER(TRIM(CLEAN(SUBSTITUTE(F18437,CHAR(160),"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38" spans="2:11" hidden="1" x14ac:dyDescent="0.25">
      <c r="B18438" s="20">
        <v>45896</v>
      </c>
      <c r="C18438" s="2" t="s">
        <v>1</v>
      </c>
      <c r="D18438" s="2" t="s">
        <v>5414</v>
      </c>
      <c r="E18438" s="2" t="s">
        <v>1735</v>
      </c>
      <c r="F18438" s="2" t="s">
        <v>6106</v>
      </c>
      <c r="G18438" s="5">
        <v>-1</v>
      </c>
      <c r="H18438" s="5">
        <v>373.89</v>
      </c>
      <c r="I18438" s="5">
        <v>-373.89</v>
      </c>
      <c r="J18438" s="5">
        <v>-50156.27</v>
      </c>
      <c r="K18438" s="3" t="str" cm="1">
        <f t="array" ref="K18438">_xlfn.LET(_xlpm.d,UPPER(TRIM(CLEAN(SUBSTITUTE(F18438,CHAR(160),"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39" spans="2:11" hidden="1" x14ac:dyDescent="0.25">
      <c r="B18439" s="20">
        <v>45897</v>
      </c>
      <c r="C18439" s="2" t="s">
        <v>1</v>
      </c>
      <c r="D18439" s="2" t="s">
        <v>3044</v>
      </c>
      <c r="E18439" s="2" t="s">
        <v>759</v>
      </c>
      <c r="F18439" s="2" t="s">
        <v>6107</v>
      </c>
      <c r="G18439" s="5">
        <v>-1</v>
      </c>
      <c r="H18439" s="5">
        <v>448.38</v>
      </c>
      <c r="I18439" s="5">
        <v>-448.38</v>
      </c>
      <c r="J18439" s="5">
        <v>-50604.649999999994</v>
      </c>
      <c r="K18439" s="3" t="str" cm="1">
        <f t="array" ref="K18439">_xlfn.LET(_xlpm.d,UPPER(TRIM(CLEAN(SUBSTITUTE(F18439,CHAR(160),"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40" spans="2:11" hidden="1" x14ac:dyDescent="0.25">
      <c r="B18440" s="20">
        <v>45897</v>
      </c>
      <c r="C18440" s="2" t="s">
        <v>1</v>
      </c>
      <c r="D18440" s="2" t="s">
        <v>3045</v>
      </c>
      <c r="E18440" s="2" t="s">
        <v>3</v>
      </c>
      <c r="F18440" s="2" t="s">
        <v>6107</v>
      </c>
      <c r="G18440" s="5">
        <v>-1</v>
      </c>
      <c r="H18440" s="5">
        <v>927.59</v>
      </c>
      <c r="I18440" s="5">
        <v>-927.59</v>
      </c>
      <c r="J18440" s="5">
        <v>-51532.239999999991</v>
      </c>
      <c r="K18440" s="3" t="str" cm="1">
        <f t="array" ref="K18440">_xlfn.LET(_xlpm.d,UPPER(TRIM(CLEAN(SUBSTITUTE(F18440,CHAR(160),"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41" spans="2:11" hidden="1" x14ac:dyDescent="0.25">
      <c r="B18441" s="20">
        <v>45901</v>
      </c>
      <c r="C18441" s="2" t="s">
        <v>1</v>
      </c>
      <c r="D18441" s="2" t="s">
        <v>3055</v>
      </c>
      <c r="E18441" s="2" t="s">
        <v>3</v>
      </c>
      <c r="F18441" s="2" t="s">
        <v>6107</v>
      </c>
      <c r="G18441" s="5">
        <v>-1</v>
      </c>
      <c r="H18441" s="5">
        <v>324.36</v>
      </c>
      <c r="I18441" s="5">
        <v>-324.36</v>
      </c>
      <c r="J18441" s="5">
        <v>-51856.599999999991</v>
      </c>
      <c r="K18441" s="3" t="str" cm="1">
        <f t="array" ref="K18441">_xlfn.LET(_xlpm.d,UPPER(TRIM(CLEAN(SUBSTITUTE(F18441,CHAR(160),"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42" spans="2:11" hidden="1" x14ac:dyDescent="0.25">
      <c r="B18442" s="20">
        <v>45901</v>
      </c>
      <c r="C18442" s="2" t="s">
        <v>1</v>
      </c>
      <c r="D18442" s="2" t="s">
        <v>5423</v>
      </c>
      <c r="E18442" s="2" t="s">
        <v>5004</v>
      </c>
      <c r="F18442" s="2" t="s">
        <v>6107</v>
      </c>
      <c r="G18442" s="5">
        <v>-1</v>
      </c>
      <c r="H18442" s="5">
        <v>190.8</v>
      </c>
      <c r="I18442" s="5">
        <v>-190.8</v>
      </c>
      <c r="J18442" s="5">
        <v>-52047.399999999994</v>
      </c>
      <c r="K18442" s="3" t="str" cm="1">
        <f t="array" ref="K18442">_xlfn.LET(_xlpm.d,UPPER(TRIM(CLEAN(SUBSTITUTE(F18442,CHAR(160),"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43" spans="2:11" hidden="1" x14ac:dyDescent="0.25">
      <c r="B18443" s="20">
        <v>45902</v>
      </c>
      <c r="C18443" s="2" t="s">
        <v>1</v>
      </c>
      <c r="D18443" s="2" t="s">
        <v>5430</v>
      </c>
      <c r="E18443" s="2" t="s">
        <v>6</v>
      </c>
      <c r="F18443" s="2" t="s">
        <v>6111</v>
      </c>
      <c r="G18443" s="5">
        <v>-1</v>
      </c>
      <c r="H18443" s="5">
        <v>135.96</v>
      </c>
      <c r="I18443" s="5">
        <v>-135.96</v>
      </c>
      <c r="J18443" s="5">
        <v>-52183.359999999993</v>
      </c>
      <c r="K18443" s="3" t="str" cm="1">
        <f t="array" ref="K18443">_xlfn.LET(_xlpm.d,UPPER(TRIM(CLEAN(SUBSTITUTE(F18443,CHAR(160),"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44" spans="2:11" hidden="1" x14ac:dyDescent="0.25">
      <c r="B18444" s="20">
        <v>45904</v>
      </c>
      <c r="C18444" s="2" t="s">
        <v>1</v>
      </c>
      <c r="D18444" s="2" t="s">
        <v>2036</v>
      </c>
      <c r="E18444" s="2" t="s">
        <v>3</v>
      </c>
      <c r="F18444" s="2" t="s">
        <v>6107</v>
      </c>
      <c r="G18444" s="5">
        <v>-1</v>
      </c>
      <c r="H18444" s="5">
        <v>2411.8200000000002</v>
      </c>
      <c r="I18444" s="5">
        <v>-2411.8200000000002</v>
      </c>
      <c r="J18444" s="5">
        <v>-54595.179999999993</v>
      </c>
      <c r="K18444" s="3" t="str" cm="1">
        <f t="array" ref="K18444">_xlfn.LET(_xlpm.d,UPPER(TRIM(CLEAN(SUBSTITUTE(F18444,CHAR(160),"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45" spans="2:11" hidden="1" x14ac:dyDescent="0.25">
      <c r="B18445" s="20">
        <v>45904</v>
      </c>
      <c r="C18445" s="2" t="s">
        <v>1</v>
      </c>
      <c r="D18445" s="2" t="s">
        <v>5434</v>
      </c>
      <c r="E18445" s="2" t="s">
        <v>5004</v>
      </c>
      <c r="F18445" s="2" t="s">
        <v>6107</v>
      </c>
      <c r="G18445" s="5">
        <v>-1</v>
      </c>
      <c r="H18445" s="5">
        <v>477</v>
      </c>
      <c r="I18445" s="5">
        <v>-477</v>
      </c>
      <c r="J18445" s="5">
        <v>-55072.179999999993</v>
      </c>
      <c r="K18445" s="3" t="str" cm="1">
        <f t="array" ref="K18445">_xlfn.LET(_xlpm.d,UPPER(TRIM(CLEAN(SUBSTITUTE(F18445,CHAR(160),"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46" spans="2:11" hidden="1" x14ac:dyDescent="0.25">
      <c r="B18446" s="20">
        <v>45905</v>
      </c>
      <c r="C18446" s="2" t="s">
        <v>1</v>
      </c>
      <c r="D18446" s="2" t="s">
        <v>5439</v>
      </c>
      <c r="E18446" s="2" t="s">
        <v>759</v>
      </c>
      <c r="F18446" s="2" t="s">
        <v>6107</v>
      </c>
      <c r="G18446" s="5">
        <v>-1</v>
      </c>
      <c r="H18446" s="5">
        <v>977.85</v>
      </c>
      <c r="I18446" s="5">
        <v>-977.85</v>
      </c>
      <c r="J18446" s="5">
        <v>-56050.029999999992</v>
      </c>
      <c r="K18446" s="3" t="str" cm="1">
        <f t="array" ref="K18446">_xlfn.LET(_xlpm.d,UPPER(TRIM(CLEAN(SUBSTITUTE(F18446,CHAR(160),"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47" spans="2:11" hidden="1" x14ac:dyDescent="0.25">
      <c r="B18447" s="20">
        <v>45906</v>
      </c>
      <c r="C18447" s="2" t="s">
        <v>1</v>
      </c>
      <c r="D18447" s="2" t="s">
        <v>3624</v>
      </c>
      <c r="E18447" s="2" t="s">
        <v>3</v>
      </c>
      <c r="F18447" s="2" t="s">
        <v>6107</v>
      </c>
      <c r="G18447" s="5">
        <v>-1</v>
      </c>
      <c r="H18447" s="5">
        <v>844.97</v>
      </c>
      <c r="I18447" s="5">
        <v>-844.97</v>
      </c>
      <c r="J18447" s="5">
        <v>-56894.999999999993</v>
      </c>
      <c r="K18447" s="3" t="str" cm="1">
        <f t="array" ref="K18447">_xlfn.LET(_xlpm.d,UPPER(TRIM(CLEAN(SUBSTITUTE(F18447,CHAR(160),"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48" spans="2:11" hidden="1" x14ac:dyDescent="0.25">
      <c r="B18448" s="20">
        <v>45910</v>
      </c>
      <c r="C18448" s="2" t="s">
        <v>1</v>
      </c>
      <c r="D18448" s="2" t="s">
        <v>5446</v>
      </c>
      <c r="E18448" s="2" t="s">
        <v>6</v>
      </c>
      <c r="F18448" s="2" t="s">
        <v>6117</v>
      </c>
      <c r="G18448" s="5">
        <v>-1</v>
      </c>
      <c r="H18448" s="5">
        <v>373.09</v>
      </c>
      <c r="I18448" s="5">
        <v>-373.09</v>
      </c>
      <c r="J18448" s="5">
        <v>-57268.089999999989</v>
      </c>
      <c r="K18448" s="3" t="str" cm="1">
        <f t="array" ref="K18448">_xlfn.LET(_xlpm.d,UPPER(TRIM(CLEAN(SUBSTITUTE(F18448,CHAR(160),"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49" spans="2:11" hidden="1" x14ac:dyDescent="0.25">
      <c r="B18449" s="20">
        <v>45910</v>
      </c>
      <c r="C18449" s="2" t="s">
        <v>1</v>
      </c>
      <c r="D18449" s="2" t="s">
        <v>5447</v>
      </c>
      <c r="E18449" s="2" t="s">
        <v>1735</v>
      </c>
      <c r="F18449" s="2" t="s">
        <v>6106</v>
      </c>
      <c r="G18449" s="5">
        <v>-1</v>
      </c>
      <c r="H18449" s="5">
        <v>271.92</v>
      </c>
      <c r="I18449" s="5">
        <v>-271.92</v>
      </c>
      <c r="J18449" s="5">
        <v>-57540.009999999987</v>
      </c>
      <c r="K18449" s="3" t="str" cm="1">
        <f t="array" ref="K18449">_xlfn.LET(_xlpm.d,UPPER(TRIM(CLEAN(SUBSTITUTE(F18449,CHAR(160),"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50" spans="2:11" hidden="1" x14ac:dyDescent="0.25">
      <c r="B18450" s="20">
        <v>45910</v>
      </c>
      <c r="C18450" s="2" t="s">
        <v>1</v>
      </c>
      <c r="D18450" s="2" t="s">
        <v>3084</v>
      </c>
      <c r="E18450" s="2" t="s">
        <v>759</v>
      </c>
      <c r="F18450" s="2" t="s">
        <v>6107</v>
      </c>
      <c r="G18450" s="5">
        <v>-1</v>
      </c>
      <c r="H18450" s="5">
        <v>1126.48</v>
      </c>
      <c r="I18450" s="5">
        <v>-1126.48</v>
      </c>
      <c r="J18450" s="5">
        <v>-58666.489999999991</v>
      </c>
      <c r="K18450" s="3" t="str" cm="1">
        <f t="array" ref="K18450">_xlfn.LET(_xlpm.d,UPPER(TRIM(CLEAN(SUBSTITUTE(F18450,CHAR(160),"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51" spans="2:11" hidden="1" x14ac:dyDescent="0.25">
      <c r="B18451" s="20">
        <v>45911</v>
      </c>
      <c r="C18451" s="2" t="s">
        <v>1</v>
      </c>
      <c r="D18451" s="2" t="s">
        <v>3087</v>
      </c>
      <c r="E18451" s="2" t="s">
        <v>3</v>
      </c>
      <c r="F18451" s="2" t="s">
        <v>6107</v>
      </c>
      <c r="G18451" s="5">
        <v>-1</v>
      </c>
      <c r="H18451" s="5">
        <v>2106.62</v>
      </c>
      <c r="I18451" s="5">
        <v>-2106.62</v>
      </c>
      <c r="J18451" s="5">
        <v>-60773.109999999993</v>
      </c>
      <c r="K18451" s="3" t="str" cm="1">
        <f t="array" ref="K18451">_xlfn.LET(_xlpm.d,UPPER(TRIM(CLEAN(SUBSTITUTE(F18451,CHAR(160),"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52" spans="2:11" hidden="1" x14ac:dyDescent="0.25">
      <c r="B18452" s="20">
        <v>45911</v>
      </c>
      <c r="C18452" s="2" t="s">
        <v>1</v>
      </c>
      <c r="D18452" s="2" t="s">
        <v>5451</v>
      </c>
      <c r="E18452" s="2" t="s">
        <v>5004</v>
      </c>
      <c r="F18452" s="2" t="s">
        <v>6107</v>
      </c>
      <c r="G18452" s="5">
        <v>-1</v>
      </c>
      <c r="H18452" s="5">
        <v>333.9</v>
      </c>
      <c r="I18452" s="5">
        <v>-333.9</v>
      </c>
      <c r="J18452" s="5">
        <v>-61107.009999999995</v>
      </c>
      <c r="K18452" s="3" t="str" cm="1">
        <f t="array" ref="K18452">_xlfn.LET(_xlpm.d,UPPER(TRIM(CLEAN(SUBSTITUTE(F18452,CHAR(160),"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53" spans="2:11" hidden="1" x14ac:dyDescent="0.25">
      <c r="B18453" s="20">
        <v>45912</v>
      </c>
      <c r="C18453" s="2" t="s">
        <v>1</v>
      </c>
      <c r="D18453" s="2" t="s">
        <v>3093</v>
      </c>
      <c r="E18453" s="2" t="s">
        <v>6</v>
      </c>
      <c r="F18453" s="2" t="s">
        <v>6111</v>
      </c>
      <c r="G18453" s="5">
        <v>-1</v>
      </c>
      <c r="H18453" s="5">
        <v>467.96</v>
      </c>
      <c r="I18453" s="5">
        <v>-467.96</v>
      </c>
      <c r="J18453" s="5">
        <v>-61574.969999999994</v>
      </c>
      <c r="K18453" s="3" t="str" cm="1">
        <f t="array" ref="K18453">_xlfn.LET(_xlpm.d,UPPER(TRIM(CLEAN(SUBSTITUTE(F18453,CHAR(160),"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54" spans="2:11" hidden="1" x14ac:dyDescent="0.25">
      <c r="B18454" s="20">
        <v>45915</v>
      </c>
      <c r="C18454" s="2" t="s">
        <v>1</v>
      </c>
      <c r="D18454" s="2" t="s">
        <v>3101</v>
      </c>
      <c r="E18454" s="2" t="s">
        <v>3</v>
      </c>
      <c r="F18454" s="2" t="s">
        <v>6114</v>
      </c>
      <c r="G18454" s="5">
        <v>-1</v>
      </c>
      <c r="H18454" s="5">
        <v>578.76</v>
      </c>
      <c r="I18454" s="5">
        <v>-578.76</v>
      </c>
      <c r="J18454" s="5">
        <v>-62153.729999999996</v>
      </c>
      <c r="K18454" s="3" t="str" cm="1">
        <f t="array" ref="K18454">_xlfn.LET(_xlpm.d,UPPER(TRIM(CLEAN(SUBSTITUTE(F18454,CHAR(160),"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55" spans="2:11" hidden="1" x14ac:dyDescent="0.25">
      <c r="B18455" s="20">
        <v>45915</v>
      </c>
      <c r="C18455" s="2" t="s">
        <v>1</v>
      </c>
      <c r="D18455" s="2" t="s">
        <v>5462</v>
      </c>
      <c r="E18455" s="2" t="s">
        <v>5004</v>
      </c>
      <c r="F18455" s="2" t="s">
        <v>6104</v>
      </c>
      <c r="G18455" s="5">
        <v>-1</v>
      </c>
      <c r="H18455" s="5">
        <v>166.95</v>
      </c>
      <c r="I18455" s="5">
        <v>-166.95</v>
      </c>
      <c r="J18455" s="5">
        <v>-62320.679999999993</v>
      </c>
      <c r="K18455" s="3" t="str" cm="1">
        <f t="array" ref="K18455">_xlfn.LET(_xlpm.d,UPPER(TRIM(CLEAN(SUBSTITUTE(F18455,CHAR(160),"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56" spans="2:11" hidden="1" x14ac:dyDescent="0.25">
      <c r="B18456" s="20">
        <v>45916</v>
      </c>
      <c r="C18456" s="2" t="s">
        <v>1</v>
      </c>
      <c r="D18456" s="2" t="s">
        <v>5467</v>
      </c>
      <c r="E18456" s="2" t="s">
        <v>1735</v>
      </c>
      <c r="F18456" s="2" t="s">
        <v>6106</v>
      </c>
      <c r="G18456" s="5">
        <v>-1</v>
      </c>
      <c r="H18456" s="5">
        <v>469.62</v>
      </c>
      <c r="I18456" s="5">
        <v>-469.62</v>
      </c>
      <c r="J18456" s="5">
        <v>-62790.299999999996</v>
      </c>
      <c r="K18456" s="3" t="str" cm="1">
        <f t="array" ref="K18456">_xlfn.LET(_xlpm.d,UPPER(TRIM(CLEAN(SUBSTITUTE(F18456,CHAR(160),"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57" spans="2:11" hidden="1" x14ac:dyDescent="0.25">
      <c r="B18457" s="20">
        <v>45916</v>
      </c>
      <c r="C18457" s="2" t="s">
        <v>1</v>
      </c>
      <c r="D18457" s="2" t="s">
        <v>5468</v>
      </c>
      <c r="E18457" s="2" t="s">
        <v>6</v>
      </c>
      <c r="F18457" s="2" t="s">
        <v>6111</v>
      </c>
      <c r="G18457" s="5">
        <v>-1</v>
      </c>
      <c r="H18457" s="5">
        <v>339.09</v>
      </c>
      <c r="I18457" s="5">
        <v>-339.09</v>
      </c>
      <c r="J18457" s="5">
        <v>-63129.389999999992</v>
      </c>
      <c r="K18457" s="3" t="str" cm="1">
        <f t="array" ref="K18457">_xlfn.LET(_xlpm.d,UPPER(TRIM(CLEAN(SUBSTITUTE(F18457,CHAR(160),"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58" spans="2:11" hidden="1" x14ac:dyDescent="0.25">
      <c r="B18458" s="20">
        <v>45918</v>
      </c>
      <c r="C18458" s="2" t="s">
        <v>1</v>
      </c>
      <c r="D18458" s="2" t="s">
        <v>5486</v>
      </c>
      <c r="E18458" s="2" t="s">
        <v>5004</v>
      </c>
      <c r="F18458" s="2" t="s">
        <v>6107</v>
      </c>
      <c r="G18458" s="5">
        <v>-1</v>
      </c>
      <c r="H18458" s="5">
        <v>119.25</v>
      </c>
      <c r="I18458" s="5">
        <v>-119.25</v>
      </c>
      <c r="J18458" s="5">
        <v>-63248.639999999992</v>
      </c>
      <c r="K18458" s="3" t="str" cm="1">
        <f t="array" ref="K18458">_xlfn.LET(_xlpm.d,UPPER(TRIM(CLEAN(SUBSTITUTE(F18458,CHAR(160),"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59" spans="2:11" hidden="1" x14ac:dyDescent="0.25">
      <c r="B18459" s="20">
        <v>45919</v>
      </c>
      <c r="C18459" s="2" t="s">
        <v>1</v>
      </c>
      <c r="D18459" s="2" t="s">
        <v>5488</v>
      </c>
      <c r="E18459" s="2" t="s">
        <v>759</v>
      </c>
      <c r="F18459" s="2" t="s">
        <v>6107</v>
      </c>
      <c r="G18459" s="5">
        <v>-1</v>
      </c>
      <c r="H18459" s="5">
        <v>791.82</v>
      </c>
      <c r="I18459" s="5">
        <v>-791.82</v>
      </c>
      <c r="J18459" s="5">
        <v>-64040.459999999992</v>
      </c>
      <c r="K18459" s="3" t="str" cm="1">
        <f t="array" ref="K18459">_xlfn.LET(_xlpm.d,UPPER(TRIM(CLEAN(SUBSTITUTE(F18459,CHAR(160),"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60" spans="2:11" hidden="1" x14ac:dyDescent="0.25">
      <c r="B18460" s="20">
        <v>45922</v>
      </c>
      <c r="C18460" s="2" t="s">
        <v>1</v>
      </c>
      <c r="D18460" s="2" t="s">
        <v>5489</v>
      </c>
      <c r="E18460" s="2" t="s">
        <v>5004</v>
      </c>
      <c r="F18460" s="2" t="s">
        <v>6107</v>
      </c>
      <c r="G18460" s="5">
        <v>-1</v>
      </c>
      <c r="H18460" s="5">
        <v>262.35000000000002</v>
      </c>
      <c r="I18460" s="5">
        <v>-262.35000000000002</v>
      </c>
      <c r="J18460" s="5">
        <v>-64302.80999999999</v>
      </c>
      <c r="K18460" s="3" t="str" cm="1">
        <f t="array" ref="K18460">_xlfn.LET(_xlpm.d,UPPER(TRIM(CLEAN(SUBSTITUTE(F18460,CHAR(160),"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61" spans="2:11" hidden="1" x14ac:dyDescent="0.25">
      <c r="B18461" s="20">
        <v>45922</v>
      </c>
      <c r="C18461" s="2" t="s">
        <v>1</v>
      </c>
      <c r="D18461" s="2" t="s">
        <v>3703</v>
      </c>
      <c r="E18461" s="2" t="s">
        <v>3</v>
      </c>
      <c r="F18461" s="2" t="s">
        <v>6107</v>
      </c>
      <c r="G18461" s="5">
        <v>-1</v>
      </c>
      <c r="H18461" s="5">
        <v>623.28</v>
      </c>
      <c r="I18461" s="5">
        <v>-623.28</v>
      </c>
      <c r="J18461" s="5">
        <v>-64926.089999999989</v>
      </c>
      <c r="K18461" s="3" t="str" cm="1">
        <f t="array" ref="K18461">_xlfn.LET(_xlpm.d,UPPER(TRIM(CLEAN(SUBSTITUTE(F18461,CHAR(160),"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62" spans="2:11" hidden="1" x14ac:dyDescent="0.25">
      <c r="B18462" s="20">
        <v>45923</v>
      </c>
      <c r="C18462" s="2" t="s">
        <v>1</v>
      </c>
      <c r="D18462" s="2" t="s">
        <v>5492</v>
      </c>
      <c r="E18462" s="2" t="s">
        <v>6</v>
      </c>
      <c r="F18462" s="2" t="s">
        <v>6111</v>
      </c>
      <c r="G18462" s="5">
        <v>-1</v>
      </c>
      <c r="H18462" s="5">
        <v>237.93</v>
      </c>
      <c r="I18462" s="5">
        <v>-237.93</v>
      </c>
      <c r="J18462" s="5">
        <v>-65164.01999999999</v>
      </c>
      <c r="K18462" s="3" t="str" cm="1">
        <f t="array" ref="K18462">_xlfn.LET(_xlpm.d,UPPER(TRIM(CLEAN(SUBSTITUTE(F18462,CHAR(160),"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63" spans="2:11" hidden="1" x14ac:dyDescent="0.25">
      <c r="B18463" s="20">
        <v>45923</v>
      </c>
      <c r="C18463" s="2" t="s">
        <v>1</v>
      </c>
      <c r="D18463" s="2" t="s">
        <v>5493</v>
      </c>
      <c r="E18463" s="2" t="s">
        <v>1735</v>
      </c>
      <c r="F18463" s="2" t="s">
        <v>6106</v>
      </c>
      <c r="G18463" s="5">
        <v>-1</v>
      </c>
      <c r="H18463" s="5">
        <v>271.2</v>
      </c>
      <c r="I18463" s="5">
        <v>-271.2</v>
      </c>
      <c r="J18463" s="5">
        <v>-65435.219999999987</v>
      </c>
      <c r="K18463" s="3" t="str" cm="1">
        <f t="array" ref="K18463">_xlfn.LET(_xlpm.d,UPPER(TRIM(CLEAN(SUBSTITUTE(F18463,CHAR(160),"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64" spans="2:11" hidden="1" x14ac:dyDescent="0.25">
      <c r="B18464" s="20">
        <v>45925</v>
      </c>
      <c r="C18464" s="2" t="s">
        <v>1</v>
      </c>
      <c r="D18464" s="2" t="s">
        <v>1123</v>
      </c>
      <c r="E18464" s="2" t="s">
        <v>3</v>
      </c>
      <c r="F18464" s="2" t="s">
        <v>6107</v>
      </c>
      <c r="G18464" s="5">
        <v>-1</v>
      </c>
      <c r="H18464" s="5">
        <v>1700.83</v>
      </c>
      <c r="I18464" s="5">
        <v>-1700.83</v>
      </c>
      <c r="J18464" s="5">
        <v>-67136.049999999988</v>
      </c>
      <c r="K18464" s="3" t="str" cm="1">
        <f t="array" ref="K18464">_xlfn.LET(_xlpm.d,UPPER(TRIM(CLEAN(SUBSTITUTE(F18464,CHAR(160),"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65" spans="2:11" hidden="1" x14ac:dyDescent="0.25">
      <c r="B18465" s="20">
        <v>45925</v>
      </c>
      <c r="C18465" s="2" t="s">
        <v>1</v>
      </c>
      <c r="D18465" s="2" t="s">
        <v>5499</v>
      </c>
      <c r="E18465" s="2" t="s">
        <v>5004</v>
      </c>
      <c r="F18465" s="2" t="s">
        <v>6107</v>
      </c>
      <c r="G18465" s="5">
        <v>-1</v>
      </c>
      <c r="H18465" s="5">
        <v>95.4</v>
      </c>
      <c r="I18465" s="5">
        <v>-95.4</v>
      </c>
      <c r="J18465" s="5">
        <v>-67231.449999999983</v>
      </c>
      <c r="K18465" s="3" t="str" cm="1">
        <f t="array" ref="K18465">_xlfn.LET(_xlpm.d,UPPER(TRIM(CLEAN(SUBSTITUTE(F18465,CHAR(160),"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66" spans="2:11" hidden="1" x14ac:dyDescent="0.25">
      <c r="B18466" s="20">
        <v>45926</v>
      </c>
      <c r="C18466" s="2" t="s">
        <v>1</v>
      </c>
      <c r="D18466" s="2" t="s">
        <v>3147</v>
      </c>
      <c r="E18466" s="2" t="s">
        <v>759</v>
      </c>
      <c r="F18466" s="2" t="s">
        <v>6107</v>
      </c>
      <c r="G18466" s="5">
        <v>-1</v>
      </c>
      <c r="H18466" s="5">
        <v>1003.3</v>
      </c>
      <c r="I18466" s="5">
        <v>-1003.3</v>
      </c>
      <c r="J18466" s="5">
        <v>-68234.749999999985</v>
      </c>
      <c r="K18466" s="3" t="str" cm="1">
        <f t="array" ref="K18466">_xlfn.LET(_xlpm.d,UPPER(TRIM(CLEAN(SUBSTITUTE(F18466,CHAR(160),"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67" spans="2:11" hidden="1" x14ac:dyDescent="0.25">
      <c r="B18467" s="20">
        <v>45926</v>
      </c>
      <c r="C18467" s="2" t="s">
        <v>1</v>
      </c>
      <c r="D18467" s="2" t="s">
        <v>1126</v>
      </c>
      <c r="E18467" s="2" t="s">
        <v>814</v>
      </c>
      <c r="F18467" s="2" t="s">
        <v>6106</v>
      </c>
      <c r="G18467" s="5">
        <v>-1</v>
      </c>
      <c r="H18467" s="5">
        <v>323.27</v>
      </c>
      <c r="I18467" s="5">
        <v>-323.27</v>
      </c>
      <c r="J18467" s="5">
        <v>-68558.01999999999</v>
      </c>
      <c r="K18467" s="3" t="str" cm="1">
        <f t="array" ref="K18467">_xlfn.LET(_xlpm.d,UPPER(TRIM(CLEAN(SUBSTITUTE(F18467,CHAR(160),"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68" spans="2:11" hidden="1" x14ac:dyDescent="0.25">
      <c r="B18468" s="20">
        <v>45929</v>
      </c>
      <c r="C18468" s="2" t="s">
        <v>1</v>
      </c>
      <c r="D18468" s="2" t="s">
        <v>5503</v>
      </c>
      <c r="E18468" s="2" t="s">
        <v>5004</v>
      </c>
      <c r="F18468" s="2" t="s">
        <v>6118</v>
      </c>
      <c r="G18468" s="5">
        <v>-1</v>
      </c>
      <c r="H18468" s="5">
        <v>119.25</v>
      </c>
      <c r="I18468" s="5">
        <v>-119.25</v>
      </c>
      <c r="J18468" s="5">
        <v>-68677.26999999999</v>
      </c>
      <c r="K18468" s="3" t="str" cm="1">
        <f t="array" ref="K18468">_xlfn.LET(_xlpm.d,UPPER(TRIM(CLEAN(SUBSTITUTE(F18468,CHAR(160),"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69" spans="2:11" hidden="1" x14ac:dyDescent="0.25">
      <c r="B18469" s="20">
        <v>45929</v>
      </c>
      <c r="C18469" s="2" t="s">
        <v>1</v>
      </c>
      <c r="D18469" s="2" t="s">
        <v>3704</v>
      </c>
      <c r="E18469" s="2" t="s">
        <v>3</v>
      </c>
      <c r="F18469" s="2" t="s">
        <v>6114</v>
      </c>
      <c r="G18469" s="5">
        <v>-1</v>
      </c>
      <c r="H18469" s="5">
        <v>254.4</v>
      </c>
      <c r="I18469" s="5">
        <v>-254.4</v>
      </c>
      <c r="J18469" s="5">
        <v>-68931.669999999984</v>
      </c>
      <c r="K18469" s="3" t="str" cm="1">
        <f t="array" ref="K18469">_xlfn.LET(_xlpm.d,UPPER(TRIM(CLEAN(SUBSTITUTE(F18469,CHAR(160),"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70" spans="2:11" hidden="1" x14ac:dyDescent="0.25">
      <c r="B18470" s="20">
        <v>45931</v>
      </c>
      <c r="C18470" s="2" t="s">
        <v>1</v>
      </c>
      <c r="D18470" s="2" t="s">
        <v>5508</v>
      </c>
      <c r="E18470" s="2" t="s">
        <v>1735</v>
      </c>
      <c r="F18470" s="2" t="s">
        <v>6106</v>
      </c>
      <c r="G18470" s="5">
        <v>-1</v>
      </c>
      <c r="H18470" s="5">
        <v>373.89</v>
      </c>
      <c r="I18470" s="5">
        <v>-373.89</v>
      </c>
      <c r="J18470" s="5">
        <v>-69305.559999999983</v>
      </c>
      <c r="K18470" s="3" t="str" cm="1">
        <f t="array" ref="K18470">_xlfn.LET(_xlpm.d,UPPER(TRIM(CLEAN(SUBSTITUTE(F18470,CHAR(160),"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71" spans="2:11" hidden="1" x14ac:dyDescent="0.25">
      <c r="B18471" s="20">
        <v>45931</v>
      </c>
      <c r="C18471" s="2" t="s">
        <v>1</v>
      </c>
      <c r="D18471" s="2" t="s">
        <v>5509</v>
      </c>
      <c r="E18471" s="2" t="s">
        <v>6</v>
      </c>
      <c r="F18471" s="2" t="s">
        <v>6113</v>
      </c>
      <c r="G18471" s="5">
        <v>-1</v>
      </c>
      <c r="H18471" s="5">
        <v>237.93</v>
      </c>
      <c r="I18471" s="5">
        <v>-237.93</v>
      </c>
      <c r="J18471" s="5">
        <v>-69543.489999999976</v>
      </c>
      <c r="K18471" s="3" t="str" cm="1">
        <f t="array" ref="K18471">_xlfn.LET(_xlpm.d,UPPER(TRIM(CLEAN(SUBSTITUTE(F18471,CHAR(160),"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72" spans="2:11" hidden="1" x14ac:dyDescent="0.25">
      <c r="B18472" s="20">
        <v>45931</v>
      </c>
      <c r="C18472" s="2" t="s">
        <v>1</v>
      </c>
      <c r="D18472" s="2" t="s">
        <v>3165</v>
      </c>
      <c r="E18472" s="2" t="s">
        <v>759</v>
      </c>
      <c r="F18472" s="2" t="s">
        <v>6107</v>
      </c>
      <c r="G18472" s="5">
        <v>-1</v>
      </c>
      <c r="H18472" s="5">
        <v>1240.02</v>
      </c>
      <c r="I18472" s="5">
        <v>-1240.02</v>
      </c>
      <c r="J18472" s="5">
        <v>-70783.50999999998</v>
      </c>
      <c r="K18472" s="3" t="str" cm="1">
        <f t="array" ref="K18472">_xlfn.LET(_xlpm.d,UPPER(TRIM(CLEAN(SUBSTITUTE(F18472,CHAR(160),"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73" spans="2:11" hidden="1" x14ac:dyDescent="0.25">
      <c r="B18473" s="20">
        <v>45932</v>
      </c>
      <c r="C18473" s="2" t="s">
        <v>1</v>
      </c>
      <c r="D18473" s="2" t="s">
        <v>3166</v>
      </c>
      <c r="E18473" s="2" t="s">
        <v>3</v>
      </c>
      <c r="F18473" s="2" t="s">
        <v>6107</v>
      </c>
      <c r="G18473" s="5">
        <v>-1</v>
      </c>
      <c r="H18473" s="5">
        <v>720.61</v>
      </c>
      <c r="I18473" s="5">
        <v>-720.61</v>
      </c>
      <c r="J18473" s="5">
        <v>-71504.119999999981</v>
      </c>
      <c r="K18473" s="3" t="str" cm="1">
        <f t="array" ref="K18473">_xlfn.LET(_xlpm.d,UPPER(TRIM(CLEAN(SUBSTITUTE(F18473,CHAR(160),"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74" spans="2:11" hidden="1" x14ac:dyDescent="0.25">
      <c r="B18474" s="20">
        <v>45932</v>
      </c>
      <c r="C18474" s="2" t="s">
        <v>1</v>
      </c>
      <c r="D18474" s="2" t="s">
        <v>5511</v>
      </c>
      <c r="E18474" s="2" t="s">
        <v>5004</v>
      </c>
      <c r="F18474" s="2" t="s">
        <v>6107</v>
      </c>
      <c r="G18474" s="5">
        <v>-1</v>
      </c>
      <c r="H18474" s="5">
        <v>190.8</v>
      </c>
      <c r="I18474" s="5">
        <v>-190.8</v>
      </c>
      <c r="J18474" s="5">
        <v>-71694.919999999984</v>
      </c>
      <c r="K18474" s="3" t="str" cm="1">
        <f t="array" ref="K18474">_xlfn.LET(_xlpm.d,UPPER(TRIM(CLEAN(SUBSTITUTE(F18474,CHAR(160),"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75" spans="2:11" hidden="1" x14ac:dyDescent="0.25">
      <c r="B18475" s="20">
        <v>45932</v>
      </c>
      <c r="C18475" s="2" t="s">
        <v>1</v>
      </c>
      <c r="D18475" s="2" t="s">
        <v>5512</v>
      </c>
      <c r="E18475" s="2" t="s">
        <v>1735</v>
      </c>
      <c r="F18475" s="2" t="s">
        <v>6106</v>
      </c>
      <c r="G18475" s="5">
        <v>-1</v>
      </c>
      <c r="H18475" s="5">
        <v>203.94</v>
      </c>
      <c r="I18475" s="5">
        <v>-203.94</v>
      </c>
      <c r="J18475" s="5">
        <v>-71898.859999999986</v>
      </c>
      <c r="K18475" s="3" t="str" cm="1">
        <f t="array" ref="K18475">_xlfn.LET(_xlpm.d,UPPER(TRIM(CLEAN(SUBSTITUTE(F18475,CHAR(160),"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76" spans="2:11" hidden="1" x14ac:dyDescent="0.25">
      <c r="B18476" s="20">
        <v>45936</v>
      </c>
      <c r="C18476" s="2" t="s">
        <v>1</v>
      </c>
      <c r="D18476" s="2" t="s">
        <v>4502</v>
      </c>
      <c r="E18476" s="2" t="s">
        <v>3</v>
      </c>
      <c r="F18476" s="2" t="s">
        <v>6107</v>
      </c>
      <c r="G18476" s="5">
        <v>-1</v>
      </c>
      <c r="H18476" s="5">
        <v>51</v>
      </c>
      <c r="I18476" s="5">
        <v>-51</v>
      </c>
      <c r="J18476" s="5">
        <v>-71949.859999999986</v>
      </c>
      <c r="K18476" s="3" t="str" cm="1">
        <f t="array" ref="K18476">_xlfn.LET(_xlpm.d,UPPER(TRIM(CLEAN(SUBSTITUTE(F18476,CHAR(160),"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77" spans="2:11" hidden="1" x14ac:dyDescent="0.25">
      <c r="B18477" s="20">
        <v>45937</v>
      </c>
      <c r="C18477" s="2" t="s">
        <v>1</v>
      </c>
      <c r="D18477" s="2" t="s">
        <v>3177</v>
      </c>
      <c r="E18477" s="2" t="s">
        <v>6</v>
      </c>
      <c r="F18477" s="2" t="s">
        <v>6105</v>
      </c>
      <c r="G18477" s="5">
        <v>-1</v>
      </c>
      <c r="H18477" s="5">
        <v>355.4</v>
      </c>
      <c r="I18477" s="5">
        <v>-355.4</v>
      </c>
      <c r="J18477" s="5">
        <v>-72305.25999999998</v>
      </c>
      <c r="K18477" s="3" t="str" cm="1">
        <f t="array" ref="K18477">_xlfn.LET(_xlpm.d,UPPER(TRIM(CLEAN(SUBSTITUTE(F18477,CHAR(160),"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78" spans="2:11" hidden="1" x14ac:dyDescent="0.25">
      <c r="B18478" s="20">
        <v>45938</v>
      </c>
      <c r="C18478" s="2" t="s">
        <v>1</v>
      </c>
      <c r="D18478" s="2" t="s">
        <v>5522</v>
      </c>
      <c r="E18478" s="2" t="s">
        <v>759</v>
      </c>
      <c r="F18478" s="2" t="s">
        <v>6107</v>
      </c>
      <c r="G18478" s="5">
        <v>-1</v>
      </c>
      <c r="H18478" s="5">
        <v>994.46</v>
      </c>
      <c r="I18478" s="5">
        <v>-994.46</v>
      </c>
      <c r="J18478" s="5">
        <v>-73299.719999999987</v>
      </c>
      <c r="K18478" s="3" t="str" cm="1">
        <f t="array" ref="K18478">_xlfn.LET(_xlpm.d,UPPER(TRIM(CLEAN(SUBSTITUTE(F18478,CHAR(160),"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79" spans="2:11" hidden="1" x14ac:dyDescent="0.25">
      <c r="B18479" s="20">
        <v>45939</v>
      </c>
      <c r="C18479" s="2" t="s">
        <v>1</v>
      </c>
      <c r="D18479" s="2" t="s">
        <v>5523</v>
      </c>
      <c r="E18479" s="2" t="s">
        <v>5004</v>
      </c>
      <c r="F18479" s="2" t="s">
        <v>6107</v>
      </c>
      <c r="G18479" s="5">
        <v>-1</v>
      </c>
      <c r="H18479" s="5">
        <v>47.7</v>
      </c>
      <c r="I18479" s="5">
        <v>-47.7</v>
      </c>
      <c r="J18479" s="5">
        <v>-73347.419999999984</v>
      </c>
      <c r="K18479" s="3" t="str" cm="1">
        <f t="array" ref="K18479">_xlfn.LET(_xlpm.d,UPPER(TRIM(CLEAN(SUBSTITUTE(F18479,CHAR(160),"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80" spans="2:11" hidden="1" x14ac:dyDescent="0.25">
      <c r="B18480" s="20">
        <v>45943</v>
      </c>
      <c r="C18480" s="2" t="s">
        <v>1</v>
      </c>
      <c r="D18480" s="2" t="s">
        <v>3199</v>
      </c>
      <c r="E18480" s="2" t="s">
        <v>3</v>
      </c>
      <c r="F18480" s="2" t="s">
        <v>6107</v>
      </c>
      <c r="G18480" s="5">
        <v>-1</v>
      </c>
      <c r="H18480" s="5">
        <v>206.7</v>
      </c>
      <c r="I18480" s="5">
        <v>-206.7</v>
      </c>
      <c r="J18480" s="5">
        <v>-73554.119999999981</v>
      </c>
      <c r="K18480" s="3" t="str" cm="1">
        <f t="array" ref="K18480">_xlfn.LET(_xlpm.d,UPPER(TRIM(CLEAN(SUBSTITUTE(F18480,CHAR(160),"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81" spans="2:11" hidden="1" x14ac:dyDescent="0.25">
      <c r="B18481" s="20">
        <v>45946</v>
      </c>
      <c r="C18481" s="2" t="s">
        <v>1</v>
      </c>
      <c r="D18481" s="2" t="s">
        <v>2428</v>
      </c>
      <c r="E18481" s="2" t="s">
        <v>3</v>
      </c>
      <c r="F18481" s="2" t="s">
        <v>6107</v>
      </c>
      <c r="G18481" s="5">
        <v>-1</v>
      </c>
      <c r="H18481" s="5">
        <v>1096.75</v>
      </c>
      <c r="I18481" s="5">
        <v>-1096.75</v>
      </c>
      <c r="J18481" s="5">
        <v>-74650.869999999981</v>
      </c>
      <c r="K18481" s="3" t="str" cm="1">
        <f t="array" ref="K18481">_xlfn.LET(_xlpm.d,UPPER(TRIM(CLEAN(SUBSTITUTE(F18481,CHAR(160),"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82" spans="2:11" hidden="1" x14ac:dyDescent="0.25">
      <c r="B18482" s="20">
        <v>45946</v>
      </c>
      <c r="C18482" s="2" t="s">
        <v>1</v>
      </c>
      <c r="D18482" s="2" t="s">
        <v>5541</v>
      </c>
      <c r="E18482" s="2" t="s">
        <v>5004</v>
      </c>
      <c r="F18482" s="2" t="s">
        <v>6107</v>
      </c>
      <c r="G18482" s="5">
        <v>-1</v>
      </c>
      <c r="H18482" s="5">
        <v>128.79</v>
      </c>
      <c r="I18482" s="5">
        <v>-128.79</v>
      </c>
      <c r="J18482" s="5">
        <v>-74779.659999999974</v>
      </c>
      <c r="K18482" s="3" t="str" cm="1">
        <f t="array" ref="K18482">_xlfn.LET(_xlpm.d,UPPER(TRIM(CLEAN(SUBSTITUTE(F18482,CHAR(160),"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83" spans="2:11" hidden="1" x14ac:dyDescent="0.25">
      <c r="B18483" s="20">
        <v>45950</v>
      </c>
      <c r="C18483" s="2" t="s">
        <v>1</v>
      </c>
      <c r="D18483" s="2" t="s">
        <v>4279</v>
      </c>
      <c r="E18483" s="2" t="s">
        <v>3</v>
      </c>
      <c r="F18483" s="2" t="s">
        <v>6107</v>
      </c>
      <c r="G18483" s="5">
        <v>-1</v>
      </c>
      <c r="H18483" s="5">
        <v>286.64999999999998</v>
      </c>
      <c r="I18483" s="5">
        <v>-286.64999999999998</v>
      </c>
      <c r="J18483" s="5">
        <v>-75066.309999999969</v>
      </c>
      <c r="K18483" s="3" t="str" cm="1">
        <f t="array" ref="K18483">_xlfn.LET(_xlpm.d,UPPER(TRIM(CLEAN(SUBSTITUTE(F18483,CHAR(160),"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84" spans="2:11" hidden="1" x14ac:dyDescent="0.25">
      <c r="B18484" s="20">
        <v>45951</v>
      </c>
      <c r="C18484" s="2" t="s">
        <v>1</v>
      </c>
      <c r="D18484" s="2" t="s">
        <v>5550</v>
      </c>
      <c r="E18484" s="2" t="s">
        <v>1735</v>
      </c>
      <c r="F18484" s="2" t="s">
        <v>6119</v>
      </c>
      <c r="G18484" s="5">
        <v>-1</v>
      </c>
      <c r="H18484" s="5">
        <v>696.79</v>
      </c>
      <c r="I18484" s="5">
        <v>-696.79</v>
      </c>
      <c r="J18484" s="5">
        <v>-75763.099999999962</v>
      </c>
      <c r="K18484" s="3" t="str" cm="1">
        <f t="array" ref="K18484">_xlfn.LET(_xlpm.d,UPPER(TRIM(CLEAN(SUBSTITUTE(F18484,CHAR(160),"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85" spans="2:11" hidden="1" x14ac:dyDescent="0.25">
      <c r="B18485" s="20">
        <v>45951</v>
      </c>
      <c r="C18485" s="2" t="s">
        <v>1</v>
      </c>
      <c r="D18485" s="2" t="s">
        <v>5551</v>
      </c>
      <c r="E18485" s="2" t="s">
        <v>6</v>
      </c>
      <c r="F18485" s="2" t="s">
        <v>6105</v>
      </c>
      <c r="G18485" s="5">
        <v>-1</v>
      </c>
      <c r="H18485" s="5">
        <v>509.85</v>
      </c>
      <c r="I18485" s="5">
        <v>-509.85</v>
      </c>
      <c r="J18485" s="5">
        <v>-76272.949999999968</v>
      </c>
      <c r="K18485" s="3" t="str" cm="1">
        <f t="array" ref="K18485">_xlfn.LET(_xlpm.d,UPPER(TRIM(CLEAN(SUBSTITUTE(F18485,CHAR(160),"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86" spans="2:11" hidden="1" x14ac:dyDescent="0.25">
      <c r="B18486" s="20">
        <v>45953</v>
      </c>
      <c r="C18486" s="2" t="s">
        <v>1</v>
      </c>
      <c r="D18486" s="2" t="s">
        <v>4050</v>
      </c>
      <c r="E18486" s="2" t="s">
        <v>3</v>
      </c>
      <c r="F18486" s="2" t="s">
        <v>6120</v>
      </c>
      <c r="G18486" s="5">
        <v>-1</v>
      </c>
      <c r="H18486" s="5">
        <v>443.61</v>
      </c>
      <c r="I18486" s="5">
        <v>-443.61</v>
      </c>
      <c r="J18486" s="5">
        <v>-76716.559999999969</v>
      </c>
      <c r="K18486" s="3" t="str" cm="1">
        <f t="array" ref="K18486">_xlfn.LET(_xlpm.d,UPPER(TRIM(CLEAN(SUBSTITUTE(F18486,CHAR(160),"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87" spans="2:11" hidden="1" x14ac:dyDescent="0.25">
      <c r="B18487" s="20">
        <v>45958</v>
      </c>
      <c r="C18487" s="2" t="s">
        <v>1</v>
      </c>
      <c r="D18487" s="2" t="s">
        <v>3245</v>
      </c>
      <c r="E18487" s="2" t="s">
        <v>6</v>
      </c>
      <c r="F18487" s="2" t="s">
        <v>6105</v>
      </c>
      <c r="G18487" s="5">
        <v>-1</v>
      </c>
      <c r="H18487" s="5">
        <v>513.52</v>
      </c>
      <c r="I18487" s="5">
        <v>-513.52</v>
      </c>
      <c r="J18487" s="5">
        <v>-77230.079999999973</v>
      </c>
      <c r="K18487" s="3" t="str" cm="1">
        <f t="array" ref="K18487">_xlfn.LET(_xlpm.d,UPPER(TRIM(CLEAN(SUBSTITUTE(F18487,CHAR(160),"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88" spans="2:11" hidden="1" x14ac:dyDescent="0.25">
      <c r="B18488" s="20">
        <v>45958</v>
      </c>
      <c r="C18488" s="2" t="s">
        <v>1</v>
      </c>
      <c r="D18488" s="2" t="s">
        <v>5562</v>
      </c>
      <c r="E18488" s="2" t="s">
        <v>1735</v>
      </c>
      <c r="F18488" s="2" t="s">
        <v>6106</v>
      </c>
      <c r="G18488" s="5">
        <v>-1</v>
      </c>
      <c r="H18488" s="5">
        <v>373.89</v>
      </c>
      <c r="I18488" s="5">
        <v>-373.89</v>
      </c>
      <c r="J18488" s="5">
        <v>-77603.969999999972</v>
      </c>
      <c r="K18488" s="3" t="str" cm="1">
        <f t="array" ref="K18488">_xlfn.LET(_xlpm.d,UPPER(TRIM(CLEAN(SUBSTITUTE(F18488,CHAR(160),"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89" spans="2:11" hidden="1" x14ac:dyDescent="0.25">
      <c r="B18489" s="20">
        <v>45958</v>
      </c>
      <c r="C18489" s="2" t="s">
        <v>1</v>
      </c>
      <c r="D18489" s="2" t="s">
        <v>3248</v>
      </c>
      <c r="E18489" s="2" t="s">
        <v>3</v>
      </c>
      <c r="F18489" s="2" t="s">
        <v>6107</v>
      </c>
      <c r="G18489" s="5">
        <v>-1</v>
      </c>
      <c r="H18489" s="5">
        <v>384.78</v>
      </c>
      <c r="I18489" s="5">
        <v>-384.78</v>
      </c>
      <c r="J18489" s="5">
        <v>-77988.749999999971</v>
      </c>
      <c r="K18489" s="3" t="str" cm="1">
        <f t="array" ref="K18489">_xlfn.LET(_xlpm.d,UPPER(TRIM(CLEAN(SUBSTITUTE(F18489,CHAR(160),"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90" spans="2:11" hidden="1" x14ac:dyDescent="0.25">
      <c r="B18490" s="20">
        <v>45959</v>
      </c>
      <c r="C18490" s="2" t="s">
        <v>1</v>
      </c>
      <c r="D18490" s="2" t="s">
        <v>5567</v>
      </c>
      <c r="E18490" s="2" t="s">
        <v>759</v>
      </c>
      <c r="F18490" s="2" t="s">
        <v>6107</v>
      </c>
      <c r="G18490" s="5">
        <v>-1</v>
      </c>
      <c r="H18490" s="5">
        <v>1197.27</v>
      </c>
      <c r="I18490" s="5">
        <v>-1197.27</v>
      </c>
      <c r="J18490" s="5">
        <v>-79186.019999999975</v>
      </c>
      <c r="K18490" s="3" t="str" cm="1">
        <f t="array" ref="K18490">_xlfn.LET(_xlpm.d,UPPER(TRIM(CLEAN(SUBSTITUTE(F18490,CHAR(160),"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91" spans="2:11" hidden="1" x14ac:dyDescent="0.25">
      <c r="B18491" s="20">
        <v>45960</v>
      </c>
      <c r="C18491" s="2" t="s">
        <v>1</v>
      </c>
      <c r="D18491" s="2" t="s">
        <v>5570</v>
      </c>
      <c r="E18491" s="2" t="s">
        <v>5004</v>
      </c>
      <c r="F18491" s="2" t="s">
        <v>6107</v>
      </c>
      <c r="G18491" s="5">
        <v>-1</v>
      </c>
      <c r="H18491" s="5">
        <v>262.35000000000002</v>
      </c>
      <c r="I18491" s="5">
        <v>-262.35000000000002</v>
      </c>
      <c r="J18491" s="5">
        <v>-79448.369999999981</v>
      </c>
      <c r="K18491" s="3" t="str" cm="1">
        <f t="array" ref="K18491">_xlfn.LET(_xlpm.d,UPPER(TRIM(CLEAN(SUBSTITUTE(F18491,CHAR(160),"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92" spans="2:11" hidden="1" x14ac:dyDescent="0.25">
      <c r="B18492" s="20">
        <v>45960</v>
      </c>
      <c r="C18492" s="2" t="s">
        <v>1</v>
      </c>
      <c r="D18492" s="2" t="s">
        <v>3253</v>
      </c>
      <c r="E18492" s="2" t="s">
        <v>3</v>
      </c>
      <c r="F18492" s="2" t="s">
        <v>6107</v>
      </c>
      <c r="G18492" s="5">
        <v>-1</v>
      </c>
      <c r="H18492" s="5">
        <v>1410.69</v>
      </c>
      <c r="I18492" s="5">
        <v>-1410.69</v>
      </c>
      <c r="J18492" s="5">
        <v>-80859.059999999983</v>
      </c>
      <c r="K18492" s="3" t="str" cm="1">
        <f t="array" ref="K18492">_xlfn.LET(_xlpm.d,UPPER(TRIM(CLEAN(SUBSTITUTE(F18492,CHAR(160),"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93" spans="2:11" hidden="1" x14ac:dyDescent="0.25">
      <c r="B18493" s="20">
        <v>45965</v>
      </c>
      <c r="C18493" s="2" t="s">
        <v>1</v>
      </c>
      <c r="D18493" s="2" t="s">
        <v>3258</v>
      </c>
      <c r="E18493" s="2" t="s">
        <v>6</v>
      </c>
      <c r="F18493" s="2" t="s">
        <v>6105</v>
      </c>
      <c r="G18493" s="5">
        <v>-1</v>
      </c>
      <c r="H18493" s="5">
        <v>594.15</v>
      </c>
      <c r="I18493" s="5">
        <v>-594.15</v>
      </c>
      <c r="J18493" s="5">
        <v>-81453.209999999977</v>
      </c>
      <c r="K18493" s="3" t="str" cm="1">
        <f t="array" ref="K18493">_xlfn.LET(_xlpm.d,UPPER(TRIM(CLEAN(SUBSTITUTE(F18493,CHAR(160),"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94" spans="2:11" hidden="1" x14ac:dyDescent="0.25">
      <c r="B18494" s="20">
        <v>45965</v>
      </c>
      <c r="C18494" s="2" t="s">
        <v>1</v>
      </c>
      <c r="D18494" s="2" t="s">
        <v>3259</v>
      </c>
      <c r="E18494" s="2" t="s">
        <v>3</v>
      </c>
      <c r="F18494" s="2" t="s">
        <v>6107</v>
      </c>
      <c r="G18494" s="5">
        <v>-1</v>
      </c>
      <c r="H18494" s="5">
        <v>362.52</v>
      </c>
      <c r="I18494" s="5">
        <v>-362.52</v>
      </c>
      <c r="J18494" s="5">
        <v>-81815.729999999981</v>
      </c>
      <c r="K18494" s="3" t="str" cm="1">
        <f t="array" ref="K18494">_xlfn.LET(_xlpm.d,UPPER(TRIM(CLEAN(SUBSTITUTE(F18494,CHAR(160),"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95" spans="2:11" hidden="1" x14ac:dyDescent="0.25">
      <c r="B18495" s="20">
        <v>45966</v>
      </c>
      <c r="C18495" s="2" t="s">
        <v>1</v>
      </c>
      <c r="D18495" s="2" t="s">
        <v>5580</v>
      </c>
      <c r="E18495" s="2" t="s">
        <v>1735</v>
      </c>
      <c r="F18495" s="2" t="s">
        <v>6112</v>
      </c>
      <c r="G18495" s="5">
        <v>-1</v>
      </c>
      <c r="H18495" s="5">
        <v>322.89999999999998</v>
      </c>
      <c r="I18495" s="5">
        <v>-322.89999999999998</v>
      </c>
      <c r="J18495" s="5">
        <v>-82138.629999999976</v>
      </c>
      <c r="K18495" s="3" t="str" cm="1">
        <f t="array" ref="K18495">_xlfn.LET(_xlpm.d,UPPER(TRIM(CLEAN(SUBSTITUTE(F18495,CHAR(160),"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96" spans="2:11" hidden="1" x14ac:dyDescent="0.25">
      <c r="B18496" s="20">
        <v>45967</v>
      </c>
      <c r="C18496" s="2" t="s">
        <v>1</v>
      </c>
      <c r="D18496" s="2" t="s">
        <v>5584</v>
      </c>
      <c r="E18496" s="2" t="s">
        <v>5004</v>
      </c>
      <c r="F18496" s="2" t="s">
        <v>6107</v>
      </c>
      <c r="G18496" s="5">
        <v>-1</v>
      </c>
      <c r="H18496" s="5">
        <v>143.1</v>
      </c>
      <c r="I18496" s="5">
        <v>-143.1</v>
      </c>
      <c r="J18496" s="5">
        <v>-82281.729999999981</v>
      </c>
      <c r="K18496" s="3" t="str" cm="1">
        <f t="array" ref="K18496">_xlfn.LET(_xlpm.d,UPPER(TRIM(CLEAN(SUBSTITUTE(F18496,CHAR(160),"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97" spans="2:11" hidden="1" x14ac:dyDescent="0.25">
      <c r="B18497" s="20">
        <v>45967</v>
      </c>
      <c r="C18497" s="2" t="s">
        <v>1</v>
      </c>
      <c r="D18497" s="2" t="s">
        <v>3263</v>
      </c>
      <c r="E18497" s="2" t="s">
        <v>3</v>
      </c>
      <c r="F18497" s="2" t="s">
        <v>6107</v>
      </c>
      <c r="G18497" s="5">
        <v>-1</v>
      </c>
      <c r="H18497" s="5">
        <v>1411.75</v>
      </c>
      <c r="I18497" s="5">
        <v>-1411.75</v>
      </c>
      <c r="J18497" s="5">
        <v>-83693.479999999981</v>
      </c>
      <c r="K18497" s="3" t="str" cm="1">
        <f t="array" ref="K18497">_xlfn.LET(_xlpm.d,UPPER(TRIM(CLEAN(SUBSTITUTE(F18497,CHAR(160),"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98" spans="2:11" hidden="1" x14ac:dyDescent="0.25">
      <c r="B18498" s="20">
        <v>45971</v>
      </c>
      <c r="C18498" s="2" t="s">
        <v>1</v>
      </c>
      <c r="D18498" s="2" t="s">
        <v>5591</v>
      </c>
      <c r="E18498" s="2" t="s">
        <v>3</v>
      </c>
      <c r="F18498" s="2" t="s">
        <v>6107</v>
      </c>
      <c r="G18498" s="5">
        <v>-1</v>
      </c>
      <c r="H18498" s="5">
        <v>381.6</v>
      </c>
      <c r="I18498" s="5">
        <v>-381.6</v>
      </c>
      <c r="J18498" s="5">
        <v>-84075.079999999987</v>
      </c>
      <c r="K18498" s="3" t="str" cm="1">
        <f t="array" ref="K18498">_xlfn.LET(_xlpm.d,UPPER(TRIM(CLEAN(SUBSTITUTE(F18498,CHAR(160),"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499" spans="2:11" hidden="1" x14ac:dyDescent="0.25">
      <c r="B18499" s="20">
        <v>45973</v>
      </c>
      <c r="C18499" s="2" t="s">
        <v>1</v>
      </c>
      <c r="D18499" s="2" t="s">
        <v>5596</v>
      </c>
      <c r="E18499" s="2" t="s">
        <v>759</v>
      </c>
      <c r="F18499" s="2" t="s">
        <v>6107</v>
      </c>
      <c r="G18499" s="5">
        <v>-1</v>
      </c>
      <c r="H18499" s="5">
        <v>1216.3499999999999</v>
      </c>
      <c r="I18499" s="5">
        <v>-1216.3499999999999</v>
      </c>
      <c r="J18499" s="5">
        <v>-85291.43</v>
      </c>
      <c r="K18499" s="3" t="str" cm="1">
        <f t="array" ref="K18499">_xlfn.LET(_xlpm.d,UPPER(TRIM(CLEAN(SUBSTITUTE(F18499,CHAR(160),"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00" spans="2:11" hidden="1" x14ac:dyDescent="0.25">
      <c r="B18500" s="20">
        <v>45974</v>
      </c>
      <c r="C18500" s="2" t="s">
        <v>1</v>
      </c>
      <c r="D18500" s="2" t="s">
        <v>5598</v>
      </c>
      <c r="E18500" s="2" t="s">
        <v>5004</v>
      </c>
      <c r="F18500" s="2" t="s">
        <v>6107</v>
      </c>
      <c r="G18500" s="5">
        <v>-1</v>
      </c>
      <c r="H18500" s="5">
        <v>414.99</v>
      </c>
      <c r="I18500" s="5">
        <v>-414.99</v>
      </c>
      <c r="J18500" s="5">
        <v>-85706.42</v>
      </c>
      <c r="K18500" s="3" t="str" cm="1">
        <f t="array" ref="K18500">_xlfn.LET(_xlpm.d,UPPER(TRIM(CLEAN(SUBSTITUTE(F18500,CHAR(160),"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01" spans="2:11" hidden="1" x14ac:dyDescent="0.25">
      <c r="B18501" s="20">
        <v>45974</v>
      </c>
      <c r="C18501" s="2" t="s">
        <v>1</v>
      </c>
      <c r="D18501" s="2" t="s">
        <v>3284</v>
      </c>
      <c r="E18501" s="2" t="s">
        <v>3</v>
      </c>
      <c r="F18501" s="2" t="s">
        <v>6107</v>
      </c>
      <c r="G18501" s="5">
        <v>-1</v>
      </c>
      <c r="H18501" s="5">
        <v>1286.25</v>
      </c>
      <c r="I18501" s="5">
        <v>-1286.25</v>
      </c>
      <c r="J18501" s="5">
        <v>-86992.67</v>
      </c>
      <c r="K18501" s="3" t="str" cm="1">
        <f t="array" ref="K18501">_xlfn.LET(_xlpm.d,UPPER(TRIM(CLEAN(SUBSTITUTE(F18501,CHAR(160),"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02" spans="2:11" hidden="1" x14ac:dyDescent="0.25">
      <c r="B18502" s="20">
        <v>45978</v>
      </c>
      <c r="C18502" s="2" t="s">
        <v>1</v>
      </c>
      <c r="D18502" s="2" t="s">
        <v>5600</v>
      </c>
      <c r="E18502" s="2" t="s">
        <v>3</v>
      </c>
      <c r="F18502" s="2" t="s">
        <v>6107</v>
      </c>
      <c r="G18502" s="5">
        <v>-1</v>
      </c>
      <c r="H18502" s="5">
        <v>190.8</v>
      </c>
      <c r="I18502" s="5">
        <v>-190.8</v>
      </c>
      <c r="J18502" s="5">
        <v>-87183.47</v>
      </c>
      <c r="K18502" s="3" t="str" cm="1">
        <f t="array" ref="K18502">_xlfn.LET(_xlpm.d,UPPER(TRIM(CLEAN(SUBSTITUTE(F18502,CHAR(160),"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03" spans="2:11" hidden="1" x14ac:dyDescent="0.25">
      <c r="B18503" s="20">
        <v>45979</v>
      </c>
      <c r="C18503" s="2" t="s">
        <v>1</v>
      </c>
      <c r="D18503" s="2" t="s">
        <v>5602</v>
      </c>
      <c r="E18503" s="2" t="s">
        <v>6</v>
      </c>
      <c r="F18503" s="2" t="s">
        <v>6105</v>
      </c>
      <c r="G18503" s="5">
        <v>-1</v>
      </c>
      <c r="H18503" s="5">
        <v>169.95</v>
      </c>
      <c r="I18503" s="5">
        <v>-169.95</v>
      </c>
      <c r="J18503" s="5">
        <v>-87353.42</v>
      </c>
      <c r="K18503" s="3" t="str" cm="1">
        <f t="array" ref="K18503">_xlfn.LET(_xlpm.d,UPPER(TRIM(CLEAN(SUBSTITUTE(F18503,CHAR(160),"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04" spans="2:11" hidden="1" x14ac:dyDescent="0.25">
      <c r="B18504" s="20">
        <v>45981</v>
      </c>
      <c r="C18504" s="2" t="s">
        <v>1</v>
      </c>
      <c r="D18504" s="2" t="s">
        <v>5629</v>
      </c>
      <c r="E18504" s="2" t="s">
        <v>3</v>
      </c>
      <c r="F18504" s="2" t="s">
        <v>6107</v>
      </c>
      <c r="G18504" s="5">
        <v>-1</v>
      </c>
      <c r="H18504" s="5">
        <v>333.9</v>
      </c>
      <c r="I18504" s="5">
        <v>-333.9</v>
      </c>
      <c r="J18504" s="5">
        <v>-87687.319999999992</v>
      </c>
      <c r="K18504" s="3" t="str" cm="1">
        <f t="array" ref="K18504">_xlfn.LET(_xlpm.d,UPPER(TRIM(CLEAN(SUBSTITUTE(F18504,CHAR(160),"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05" spans="2:11" hidden="1" x14ac:dyDescent="0.25">
      <c r="B18505" s="20">
        <v>45983</v>
      </c>
      <c r="C18505" s="2" t="s">
        <v>1</v>
      </c>
      <c r="D18505" s="2" t="s">
        <v>5634</v>
      </c>
      <c r="E18505" s="2" t="s">
        <v>3</v>
      </c>
      <c r="F18505" s="2" t="s">
        <v>6107</v>
      </c>
      <c r="G18505" s="5">
        <v>-1</v>
      </c>
      <c r="H18505" s="5">
        <v>620.1</v>
      </c>
      <c r="I18505" s="5">
        <v>-620.1</v>
      </c>
      <c r="J18505" s="5">
        <v>-88307.42</v>
      </c>
      <c r="K18505" s="3" t="str" cm="1">
        <f t="array" ref="K18505">_xlfn.LET(_xlpm.d,UPPER(TRIM(CLEAN(SUBSTITUTE(F18505,CHAR(160),"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06" spans="2:11" hidden="1" x14ac:dyDescent="0.25">
      <c r="B18506" s="20">
        <v>45985</v>
      </c>
      <c r="C18506" s="2" t="s">
        <v>1</v>
      </c>
      <c r="D18506" s="2" t="s">
        <v>5636</v>
      </c>
      <c r="E18506" s="2" t="s">
        <v>3</v>
      </c>
      <c r="F18506" s="2" t="s">
        <v>6107</v>
      </c>
      <c r="G18506" s="5">
        <v>-1</v>
      </c>
      <c r="H18506" s="5">
        <v>286.2</v>
      </c>
      <c r="I18506" s="5">
        <v>-286.2</v>
      </c>
      <c r="J18506" s="5">
        <v>-88593.62</v>
      </c>
      <c r="K18506" s="3" t="str" cm="1">
        <f t="array" ref="K18506">_xlfn.LET(_xlpm.d,UPPER(TRIM(CLEAN(SUBSTITUTE(F18506,CHAR(160),"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07" spans="2:11" hidden="1" x14ac:dyDescent="0.25">
      <c r="B18507" s="20">
        <v>45985</v>
      </c>
      <c r="C18507" s="2" t="s">
        <v>1</v>
      </c>
      <c r="D18507" s="2" t="s">
        <v>5637</v>
      </c>
      <c r="E18507" s="2" t="s">
        <v>3</v>
      </c>
      <c r="F18507" s="2" t="s">
        <v>6107</v>
      </c>
      <c r="G18507" s="5">
        <v>-1</v>
      </c>
      <c r="H18507" s="5">
        <v>95.4</v>
      </c>
      <c r="I18507" s="5">
        <v>-95.4</v>
      </c>
      <c r="J18507" s="5">
        <v>-88689.01999999999</v>
      </c>
      <c r="K18507" s="3" t="str" cm="1">
        <f t="array" ref="K18507">_xlfn.LET(_xlpm.d,UPPER(TRIM(CLEAN(SUBSTITUTE(F18507,CHAR(160),"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08" spans="2:11" hidden="1" x14ac:dyDescent="0.25">
      <c r="B18508" s="20">
        <v>45986</v>
      </c>
      <c r="C18508" s="2" t="s">
        <v>1</v>
      </c>
      <c r="D18508" s="2" t="s">
        <v>2215</v>
      </c>
      <c r="E18508" s="2" t="s">
        <v>50</v>
      </c>
      <c r="F18508" s="2" t="s">
        <v>6107</v>
      </c>
      <c r="G18508" s="5">
        <v>-1</v>
      </c>
      <c r="H18508" s="5">
        <v>1007.25</v>
      </c>
      <c r="I18508" s="5">
        <v>-1007.25</v>
      </c>
      <c r="J18508" s="5">
        <v>-89696.26999999999</v>
      </c>
      <c r="K18508" s="3" t="str" cm="1">
        <f t="array" ref="K18508">_xlfn.LET(_xlpm.d,UPPER(TRIM(CLEAN(SUBSTITUTE(F18508,CHAR(160),"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09" spans="2:11" hidden="1" x14ac:dyDescent="0.25">
      <c r="B18509" s="20">
        <v>45986</v>
      </c>
      <c r="C18509" s="2" t="s">
        <v>1</v>
      </c>
      <c r="D18509" s="2" t="s">
        <v>5640</v>
      </c>
      <c r="E18509" s="2" t="s">
        <v>1735</v>
      </c>
      <c r="F18509" s="2" t="s">
        <v>6106</v>
      </c>
      <c r="G18509" s="5">
        <v>-1</v>
      </c>
      <c r="H18509" s="5">
        <v>271.92</v>
      </c>
      <c r="I18509" s="5">
        <v>-271.92</v>
      </c>
      <c r="J18509" s="5">
        <v>-89968.189999999988</v>
      </c>
      <c r="K18509" s="3" t="str" cm="1">
        <f t="array" ref="K18509">_xlfn.LET(_xlpm.d,UPPER(TRIM(CLEAN(SUBSTITUTE(F18509,CHAR(160),"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10" spans="2:11" hidden="1" x14ac:dyDescent="0.25">
      <c r="B18510" s="20">
        <v>45986</v>
      </c>
      <c r="C18510" s="2" t="s">
        <v>1</v>
      </c>
      <c r="D18510" s="2" t="s">
        <v>5641</v>
      </c>
      <c r="E18510" s="2" t="s">
        <v>6</v>
      </c>
      <c r="F18510" s="2" t="s">
        <v>6105</v>
      </c>
      <c r="G18510" s="5">
        <v>-1</v>
      </c>
      <c r="H18510" s="5">
        <v>203.94</v>
      </c>
      <c r="I18510" s="5">
        <v>-203.94</v>
      </c>
      <c r="J18510" s="5">
        <v>-90172.12999999999</v>
      </c>
      <c r="K18510" s="3" t="str" cm="1">
        <f t="array" ref="K18510">_xlfn.LET(_xlpm.d,UPPER(TRIM(CLEAN(SUBSTITUTE(F18510,CHAR(160),"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11" spans="2:11" hidden="1" x14ac:dyDescent="0.25">
      <c r="B18511" s="20">
        <v>45988</v>
      </c>
      <c r="C18511" s="2" t="s">
        <v>1</v>
      </c>
      <c r="D18511" s="2" t="s">
        <v>3306</v>
      </c>
      <c r="E18511" s="2" t="s">
        <v>3</v>
      </c>
      <c r="F18511" s="2" t="s">
        <v>6107</v>
      </c>
      <c r="G18511" s="5">
        <v>-1</v>
      </c>
      <c r="H18511" s="5">
        <v>1443.51</v>
      </c>
      <c r="I18511" s="5">
        <v>-1443.51</v>
      </c>
      <c r="J18511" s="5">
        <v>-91615.639999999985</v>
      </c>
      <c r="K18511" s="3" t="str" cm="1">
        <f t="array" ref="K18511">_xlfn.LET(_xlpm.d,UPPER(TRIM(CLEAN(SUBSTITUTE(F18511,CHAR(160),"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12" spans="2:11" hidden="1" x14ac:dyDescent="0.25">
      <c r="B18512" s="20">
        <v>45992</v>
      </c>
      <c r="C18512" s="2" t="s">
        <v>1</v>
      </c>
      <c r="D18512" s="2" t="s">
        <v>5649</v>
      </c>
      <c r="E18512" s="2" t="s">
        <v>5004</v>
      </c>
      <c r="F18512" s="2" t="s">
        <v>6107</v>
      </c>
      <c r="G18512" s="5">
        <v>-1</v>
      </c>
      <c r="H18512" s="5">
        <v>47.7</v>
      </c>
      <c r="I18512" s="5">
        <v>-47.7</v>
      </c>
      <c r="J18512" s="5">
        <v>-91663.339999999982</v>
      </c>
      <c r="K18512" s="3" t="str" cm="1">
        <f t="array" ref="K18512">_xlfn.LET(_xlpm.d,UPPER(TRIM(CLEAN(SUBSTITUTE(F18512,CHAR(160),"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13" spans="2:11" hidden="1" x14ac:dyDescent="0.25">
      <c r="B18513" s="20">
        <v>45994</v>
      </c>
      <c r="C18513" s="2" t="s">
        <v>1</v>
      </c>
      <c r="D18513" s="2" t="s">
        <v>5654</v>
      </c>
      <c r="E18513" s="2" t="s">
        <v>3</v>
      </c>
      <c r="F18513" s="2" t="s">
        <v>6107</v>
      </c>
      <c r="G18513" s="5">
        <v>-1</v>
      </c>
      <c r="H18513" s="5">
        <v>286.2</v>
      </c>
      <c r="I18513" s="5">
        <v>-286.2</v>
      </c>
      <c r="J18513" s="5">
        <v>-91949.539999999979</v>
      </c>
      <c r="K18513" s="3" t="str" cm="1">
        <f t="array" ref="K18513">_xlfn.LET(_xlpm.d,UPPER(TRIM(CLEAN(SUBSTITUTE(F18513,CHAR(160),"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14" spans="2:11" hidden="1" x14ac:dyDescent="0.25">
      <c r="B18514" s="20">
        <v>45994</v>
      </c>
      <c r="C18514" s="2" t="s">
        <v>1</v>
      </c>
      <c r="D18514" s="2" t="s">
        <v>5655</v>
      </c>
      <c r="E18514" s="2" t="s">
        <v>759</v>
      </c>
      <c r="F18514" s="2" t="s">
        <v>6107</v>
      </c>
      <c r="G18514" s="5">
        <v>-1</v>
      </c>
      <c r="H18514" s="5">
        <v>667.8</v>
      </c>
      <c r="I18514" s="5">
        <v>-667.8</v>
      </c>
      <c r="J18514" s="5">
        <v>-92617.339999999982</v>
      </c>
      <c r="K18514" s="3" t="str" cm="1">
        <f t="array" ref="K18514">_xlfn.LET(_xlpm.d,UPPER(TRIM(CLEAN(SUBSTITUTE(F18514,CHAR(160),"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15" spans="2:11" hidden="1" x14ac:dyDescent="0.25">
      <c r="B18515" s="20">
        <v>45995</v>
      </c>
      <c r="C18515" s="2" t="s">
        <v>1</v>
      </c>
      <c r="D18515" s="2" t="s">
        <v>4524</v>
      </c>
      <c r="E18515" s="2" t="s">
        <v>3</v>
      </c>
      <c r="F18515" s="2" t="s">
        <v>6107</v>
      </c>
      <c r="G18515" s="5">
        <v>-1</v>
      </c>
      <c r="H18515" s="5">
        <v>1135.68</v>
      </c>
      <c r="I18515" s="5">
        <v>-1135.68</v>
      </c>
      <c r="J18515" s="5">
        <v>-93753.019999999975</v>
      </c>
      <c r="K18515" s="3" t="str" cm="1">
        <f t="array" ref="K18515">_xlfn.LET(_xlpm.d,UPPER(TRIM(CLEAN(SUBSTITUTE(F18515,CHAR(160),"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16" spans="2:11" hidden="1" x14ac:dyDescent="0.25">
      <c r="B18516" s="20">
        <v>45995</v>
      </c>
      <c r="C18516" s="2" t="s">
        <v>1</v>
      </c>
      <c r="D18516" s="2" t="s">
        <v>5660</v>
      </c>
      <c r="E18516" s="2" t="s">
        <v>5004</v>
      </c>
      <c r="F18516" s="2" t="s">
        <v>6107</v>
      </c>
      <c r="G18516" s="5">
        <v>-1</v>
      </c>
      <c r="H18516" s="5">
        <v>189</v>
      </c>
      <c r="I18516" s="5">
        <v>-189</v>
      </c>
      <c r="J18516" s="5">
        <v>-93942.019999999975</v>
      </c>
      <c r="K18516" s="3" t="str" cm="1">
        <f t="array" ref="K18516">_xlfn.LET(_xlpm.d,UPPER(TRIM(CLEAN(SUBSTITUTE(F18516,CHAR(160),"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17" spans="2:11" hidden="1" x14ac:dyDescent="0.25">
      <c r="B18517" s="20">
        <v>45996</v>
      </c>
      <c r="C18517" s="2" t="s">
        <v>1</v>
      </c>
      <c r="D18517" s="2" t="s">
        <v>3322</v>
      </c>
      <c r="E18517" s="2" t="s">
        <v>6</v>
      </c>
      <c r="F18517" s="2" t="s">
        <v>6105</v>
      </c>
      <c r="G18517" s="5">
        <v>-1</v>
      </c>
      <c r="H18517" s="5">
        <v>462.95</v>
      </c>
      <c r="I18517" s="5">
        <v>-462.95</v>
      </c>
      <c r="J18517" s="5">
        <v>-94404.969999999972</v>
      </c>
      <c r="K18517" s="3" t="str" cm="1">
        <f t="array" ref="K18517">_xlfn.LET(_xlpm.d,UPPER(TRIM(CLEAN(SUBSTITUTE(F18517,CHAR(160),"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18" spans="2:11" hidden="1" x14ac:dyDescent="0.25">
      <c r="B18518" s="20">
        <v>45999</v>
      </c>
      <c r="C18518" s="2" t="s">
        <v>1</v>
      </c>
      <c r="D18518" s="2" t="s">
        <v>55</v>
      </c>
      <c r="E18518" s="2" t="s">
        <v>6</v>
      </c>
      <c r="F18518" s="2" t="s">
        <v>6105</v>
      </c>
      <c r="G18518" s="5">
        <v>-1</v>
      </c>
      <c r="H18518" s="5">
        <v>62.15</v>
      </c>
      <c r="I18518" s="5">
        <v>-62.15</v>
      </c>
      <c r="J18518" s="5">
        <v>-94467.119999999966</v>
      </c>
      <c r="K18518" s="3" t="str" cm="1">
        <f t="array" ref="K18518">_xlfn.LET(_xlpm.d,UPPER(TRIM(CLEAN(SUBSTITUTE(F18518,CHAR(160),"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19" spans="2:11" hidden="1" x14ac:dyDescent="0.25">
      <c r="B18519" s="20">
        <v>45999</v>
      </c>
      <c r="C18519" s="2" t="s">
        <v>1</v>
      </c>
      <c r="D18519" s="2" t="s">
        <v>5665</v>
      </c>
      <c r="E18519" s="2" t="s">
        <v>3</v>
      </c>
      <c r="F18519" s="2" t="s">
        <v>6107</v>
      </c>
      <c r="G18519" s="5">
        <v>-1</v>
      </c>
      <c r="H18519" s="5">
        <v>238.5</v>
      </c>
      <c r="I18519" s="5">
        <v>-238.5</v>
      </c>
      <c r="J18519" s="5">
        <v>-94705.619999999966</v>
      </c>
      <c r="K18519" s="3" t="str" cm="1">
        <f t="array" ref="K18519">_xlfn.LET(_xlpm.d,UPPER(TRIM(CLEAN(SUBSTITUTE(F18519,CHAR(160),"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20" spans="2:11" hidden="1" x14ac:dyDescent="0.25">
      <c r="B18520" s="20">
        <v>46002</v>
      </c>
      <c r="C18520" s="2" t="s">
        <v>1</v>
      </c>
      <c r="D18520" s="2" t="s">
        <v>3337</v>
      </c>
      <c r="E18520" s="2" t="s">
        <v>3</v>
      </c>
      <c r="F18520" s="2" t="s">
        <v>6107</v>
      </c>
      <c r="G18520" s="5">
        <v>-1</v>
      </c>
      <c r="H18520" s="5">
        <v>1145.1099999999999</v>
      </c>
      <c r="I18520" s="5">
        <v>-1145.1099999999999</v>
      </c>
      <c r="J18520" s="5">
        <v>-95850.729999999967</v>
      </c>
      <c r="K18520" s="3" t="str" cm="1">
        <f t="array" ref="K18520">_xlfn.LET(_xlpm.d,UPPER(TRIM(CLEAN(SUBSTITUTE(F18520,CHAR(160),"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21" spans="2:11" hidden="1" x14ac:dyDescent="0.25">
      <c r="B18521" s="20">
        <v>46003</v>
      </c>
      <c r="C18521" s="2" t="s">
        <v>1</v>
      </c>
      <c r="D18521" s="2" t="s">
        <v>79</v>
      </c>
      <c r="E18521" s="2" t="s">
        <v>6</v>
      </c>
      <c r="F18521" s="2" t="s">
        <v>6105</v>
      </c>
      <c r="G18521" s="5">
        <v>-1</v>
      </c>
      <c r="H18521" s="5">
        <v>447.13</v>
      </c>
      <c r="I18521" s="5">
        <v>-447.13</v>
      </c>
      <c r="J18521" s="5">
        <v>-96297.859999999971</v>
      </c>
      <c r="K18521" s="3" t="str" cm="1">
        <f t="array" ref="K18521">_xlfn.LET(_xlpm.d,UPPER(TRIM(CLEAN(SUBSTITUTE(F18521,CHAR(160),"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22" spans="2:11" hidden="1" x14ac:dyDescent="0.25">
      <c r="B18522" s="20">
        <v>46006</v>
      </c>
      <c r="C18522" s="2" t="s">
        <v>1</v>
      </c>
      <c r="D18522" s="2" t="s">
        <v>5681</v>
      </c>
      <c r="E18522" s="2" t="s">
        <v>3</v>
      </c>
      <c r="F18522" s="2" t="s">
        <v>6118</v>
      </c>
      <c r="G18522" s="5">
        <v>-1</v>
      </c>
      <c r="H18522" s="5">
        <v>95.4</v>
      </c>
      <c r="I18522" s="5">
        <v>-95.4</v>
      </c>
      <c r="J18522" s="5">
        <v>-96393.259999999966</v>
      </c>
      <c r="K18522" s="3" t="str" cm="1">
        <f t="array" ref="K18522">_xlfn.LET(_xlpm.d,UPPER(TRIM(CLEAN(SUBSTITUTE(F18522,CHAR(160),"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23" spans="2:11" hidden="1" x14ac:dyDescent="0.25">
      <c r="B18523" s="20">
        <v>46009</v>
      </c>
      <c r="C18523" s="2" t="s">
        <v>1</v>
      </c>
      <c r="D18523" s="2" t="s">
        <v>854</v>
      </c>
      <c r="E18523" s="2" t="s">
        <v>759</v>
      </c>
      <c r="F18523" s="2" t="s">
        <v>6107</v>
      </c>
      <c r="G18523" s="5">
        <v>-1</v>
      </c>
      <c r="H18523" s="5">
        <v>1531.11</v>
      </c>
      <c r="I18523" s="5">
        <v>-1531.11</v>
      </c>
      <c r="J18523" s="5">
        <v>-97924.369999999966</v>
      </c>
      <c r="K18523" s="3" t="str" cm="1">
        <f t="array" ref="K18523">_xlfn.LET(_xlpm.d,UPPER(TRIM(CLEAN(SUBSTITUTE(F18523,CHAR(160),"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24" spans="2:11" hidden="1" x14ac:dyDescent="0.25">
      <c r="B18524" s="20">
        <v>46013</v>
      </c>
      <c r="C18524" s="2" t="s">
        <v>1</v>
      </c>
      <c r="D18524" s="2" t="s">
        <v>5688</v>
      </c>
      <c r="E18524" s="2" t="s">
        <v>5004</v>
      </c>
      <c r="F18524" s="2" t="s">
        <v>6107</v>
      </c>
      <c r="G18524" s="5">
        <v>-1</v>
      </c>
      <c r="H18524" s="5">
        <v>95.55</v>
      </c>
      <c r="I18524" s="5">
        <v>-95.55</v>
      </c>
      <c r="J18524" s="5">
        <v>-98019.919999999969</v>
      </c>
      <c r="K18524" s="3" t="str" cm="1">
        <f t="array" ref="K18524">_xlfn.LET(_xlpm.d,UPPER(TRIM(CLEAN(SUBSTITUTE(F18524,CHAR(160),"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25" spans="2:11" hidden="1" x14ac:dyDescent="0.25">
      <c r="B18525" s="20">
        <v>46015</v>
      </c>
      <c r="C18525" s="2" t="s">
        <v>1</v>
      </c>
      <c r="D18525" s="2" t="s">
        <v>5700</v>
      </c>
      <c r="E18525" s="2" t="s">
        <v>759</v>
      </c>
      <c r="F18525" s="2" t="s">
        <v>6107</v>
      </c>
      <c r="G18525" s="5">
        <v>-1</v>
      </c>
      <c r="H18525" s="5">
        <v>429.3</v>
      </c>
      <c r="I18525" s="5">
        <v>-429.3</v>
      </c>
      <c r="J18525" s="5">
        <v>-98449.219999999972</v>
      </c>
      <c r="K18525" s="3" t="str" cm="1">
        <f t="array" ref="K18525">_xlfn.LET(_xlpm.d,UPPER(TRIM(CLEAN(SUBSTITUTE(F18525,CHAR(160),"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26" spans="2:11" hidden="1" x14ac:dyDescent="0.25">
      <c r="B18526" s="20">
        <v>46020</v>
      </c>
      <c r="C18526" s="2" t="s">
        <v>1</v>
      </c>
      <c r="D18526" s="2" t="s">
        <v>5701</v>
      </c>
      <c r="E18526" s="2" t="s">
        <v>3</v>
      </c>
      <c r="F18526" s="2" t="s">
        <v>6107</v>
      </c>
      <c r="G18526" s="5">
        <v>-1</v>
      </c>
      <c r="H18526" s="5">
        <v>190.8</v>
      </c>
      <c r="I18526" s="5">
        <v>-190.8</v>
      </c>
      <c r="J18526" s="5">
        <v>-98640.019999999975</v>
      </c>
      <c r="K18526" s="3" t="str" cm="1">
        <f t="array" ref="K18526">_xlfn.LET(_xlpm.d,UPPER(TRIM(CLEAN(SUBSTITUTE(F18526,CHAR(160),"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27" spans="2:11" hidden="1" x14ac:dyDescent="0.25">
      <c r="B18527" s="20">
        <v>46020</v>
      </c>
      <c r="C18527" s="2" t="s">
        <v>1</v>
      </c>
      <c r="D18527" s="2" t="s">
        <v>5703</v>
      </c>
      <c r="E18527" s="2" t="s">
        <v>5004</v>
      </c>
      <c r="F18527" s="2" t="s">
        <v>6107</v>
      </c>
      <c r="G18527" s="5">
        <v>-1</v>
      </c>
      <c r="H18527" s="5">
        <v>166.95</v>
      </c>
      <c r="I18527" s="5">
        <v>-166.95</v>
      </c>
      <c r="J18527" s="5">
        <v>-98806.969999999972</v>
      </c>
      <c r="K18527" s="3" t="str" cm="1">
        <f t="array" ref="K18527">_xlfn.LET(_xlpm.d,UPPER(TRIM(CLEAN(SUBSTITUTE(F18527,CHAR(160),"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28" spans="2:11" hidden="1" x14ac:dyDescent="0.25">
      <c r="B18528" s="20">
        <v>46027</v>
      </c>
      <c r="C18528" s="2" t="s">
        <v>1</v>
      </c>
      <c r="D18528" s="2" t="s">
        <v>4899</v>
      </c>
      <c r="E18528" s="2" t="s">
        <v>4882</v>
      </c>
      <c r="F18528" s="2" t="s">
        <v>6121</v>
      </c>
      <c r="G18528" s="5">
        <v>-1</v>
      </c>
      <c r="H18528" s="5">
        <v>549.49</v>
      </c>
      <c r="I18528" s="5">
        <v>-549.49</v>
      </c>
      <c r="J18528" s="5">
        <v>-99356.459999999977</v>
      </c>
      <c r="K18528" s="3" t="str" cm="1">
        <f t="array" ref="K18528">_xlfn.LET(_xlpm.d,UPPER(TRIM(CLEAN(SUBSTITUTE(F18528,CHAR(160),"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29" spans="2:11" hidden="1" x14ac:dyDescent="0.25">
      <c r="B18529" s="20">
        <v>46027</v>
      </c>
      <c r="C18529" s="2" t="s">
        <v>1</v>
      </c>
      <c r="D18529" s="2" t="s">
        <v>5713</v>
      </c>
      <c r="E18529" s="2" t="s">
        <v>3</v>
      </c>
      <c r="F18529" s="2" t="s">
        <v>6107</v>
      </c>
      <c r="G18529" s="5">
        <v>-1</v>
      </c>
      <c r="H18529" s="5">
        <v>620.1</v>
      </c>
      <c r="I18529" s="5">
        <v>-620.1</v>
      </c>
      <c r="J18529" s="5">
        <v>-99976.559999999983</v>
      </c>
      <c r="K18529" s="3" t="str" cm="1">
        <f t="array" ref="K18529">_xlfn.LET(_xlpm.d,UPPER(TRIM(CLEAN(SUBSTITUTE(F18529,CHAR(160),"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30" spans="2:11" hidden="1" x14ac:dyDescent="0.25">
      <c r="B18530" s="20">
        <v>46028</v>
      </c>
      <c r="C18530" s="2" t="s">
        <v>1</v>
      </c>
      <c r="D18530" s="2" t="s">
        <v>3392</v>
      </c>
      <c r="E18530" s="2" t="s">
        <v>6</v>
      </c>
      <c r="F18530" s="2" t="s">
        <v>6105</v>
      </c>
      <c r="G18530" s="5">
        <v>-1</v>
      </c>
      <c r="H18530" s="5">
        <v>651.91</v>
      </c>
      <c r="I18530" s="5">
        <v>-651.91</v>
      </c>
      <c r="J18530" s="5">
        <v>-100628.46999999999</v>
      </c>
      <c r="K18530" s="3" t="str" cm="1">
        <f t="array" ref="K18530">_xlfn.LET(_xlpm.d,UPPER(TRIM(CLEAN(SUBSTITUTE(F18530,CHAR(160),"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31" spans="2:11" hidden="1" x14ac:dyDescent="0.25">
      <c r="B18531" s="20">
        <v>46029</v>
      </c>
      <c r="C18531" s="2" t="s">
        <v>1</v>
      </c>
      <c r="D18531" s="2" t="s">
        <v>3712</v>
      </c>
      <c r="E18531" s="2" t="s">
        <v>6</v>
      </c>
      <c r="F18531" s="2" t="s">
        <v>6105</v>
      </c>
      <c r="G18531" s="5">
        <v>-1</v>
      </c>
      <c r="H18531" s="5">
        <v>53</v>
      </c>
      <c r="I18531" s="5">
        <v>-53</v>
      </c>
      <c r="J18531" s="5">
        <v>-100681.46999999999</v>
      </c>
      <c r="K18531" s="3" t="str" cm="1">
        <f t="array" ref="K18531">_xlfn.LET(_xlpm.d,UPPER(TRIM(CLEAN(SUBSTITUTE(F18531,CHAR(160),"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32" spans="2:11" hidden="1" x14ac:dyDescent="0.25">
      <c r="B18532" s="20">
        <v>46031</v>
      </c>
      <c r="C18532" s="2" t="s">
        <v>1</v>
      </c>
      <c r="D18532" s="2" t="s">
        <v>4528</v>
      </c>
      <c r="E18532" s="2" t="s">
        <v>3</v>
      </c>
      <c r="F18532" s="2" t="s">
        <v>6107</v>
      </c>
      <c r="G18532" s="5">
        <v>-1</v>
      </c>
      <c r="H18532" s="5">
        <v>1228.27</v>
      </c>
      <c r="I18532" s="5">
        <v>-1228.27</v>
      </c>
      <c r="J18532" s="5">
        <v>-101909.73999999999</v>
      </c>
      <c r="K18532" s="3" t="str" cm="1">
        <f t="array" ref="K18532">_xlfn.LET(_xlpm.d,UPPER(TRIM(CLEAN(SUBSTITUTE(F18532,CHAR(160),"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33" spans="2:11" hidden="1" x14ac:dyDescent="0.25">
      <c r="B18533" s="20">
        <v>46031</v>
      </c>
      <c r="C18533" s="2" t="s">
        <v>1</v>
      </c>
      <c r="D18533" s="2" t="s">
        <v>5725</v>
      </c>
      <c r="E18533" s="2" t="s">
        <v>759</v>
      </c>
      <c r="F18533" s="2" t="s">
        <v>6107</v>
      </c>
      <c r="G18533" s="5">
        <v>-1</v>
      </c>
      <c r="H18533" s="5">
        <v>977.85</v>
      </c>
      <c r="I18533" s="5">
        <v>-977.85</v>
      </c>
      <c r="J18533" s="5">
        <v>-102887.59</v>
      </c>
      <c r="K18533" s="3" t="str" cm="1">
        <f t="array" ref="K18533">_xlfn.LET(_xlpm.d,UPPER(TRIM(CLEAN(SUBSTITUTE(F18533,CHAR(160),"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34" spans="2:11" hidden="1" x14ac:dyDescent="0.25">
      <c r="B18534" s="20">
        <v>46034</v>
      </c>
      <c r="C18534" s="2" t="s">
        <v>1</v>
      </c>
      <c r="D18534" s="2" t="s">
        <v>5728</v>
      </c>
      <c r="E18534" s="2" t="s">
        <v>3</v>
      </c>
      <c r="F18534" s="2" t="s">
        <v>6107</v>
      </c>
      <c r="G18534" s="5">
        <v>-1</v>
      </c>
      <c r="H18534" s="5">
        <v>524.70000000000005</v>
      </c>
      <c r="I18534" s="5">
        <v>-524.70000000000005</v>
      </c>
      <c r="J18534" s="5">
        <v>-103412.29</v>
      </c>
      <c r="K18534" s="3" t="str" cm="1">
        <f t="array" ref="K18534">_xlfn.LET(_xlpm.d,UPPER(TRIM(CLEAN(SUBSTITUTE(F18534,CHAR(160),"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35" spans="2:11" hidden="1" x14ac:dyDescent="0.25">
      <c r="B18535" s="20">
        <v>46035</v>
      </c>
      <c r="C18535" s="2" t="s">
        <v>1</v>
      </c>
      <c r="D18535" s="2" t="s">
        <v>5733</v>
      </c>
      <c r="E18535" s="2" t="s">
        <v>1735</v>
      </c>
      <c r="F18535" s="2" t="s">
        <v>6106</v>
      </c>
      <c r="G18535" s="5">
        <v>-1</v>
      </c>
      <c r="H18535" s="5">
        <v>747.78</v>
      </c>
      <c r="I18535" s="5">
        <v>-747.78</v>
      </c>
      <c r="J18535" s="5">
        <v>-104160.06999999999</v>
      </c>
      <c r="K18535" s="3" t="str" cm="1">
        <f t="array" ref="K18535">_xlfn.LET(_xlpm.d,UPPER(TRIM(CLEAN(SUBSTITUTE(F18535,CHAR(160),"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36" spans="2:11" hidden="1" x14ac:dyDescent="0.25">
      <c r="B18536" s="20">
        <v>46037</v>
      </c>
      <c r="C18536" s="2" t="s">
        <v>1</v>
      </c>
      <c r="D18536" s="2" t="s">
        <v>3423</v>
      </c>
      <c r="E18536" s="2" t="s">
        <v>3</v>
      </c>
      <c r="F18536" s="2" t="s">
        <v>6107</v>
      </c>
      <c r="G18536" s="5">
        <v>-1</v>
      </c>
      <c r="H18536" s="5">
        <v>873.5</v>
      </c>
      <c r="I18536" s="5">
        <v>-873.5</v>
      </c>
      <c r="J18536" s="5">
        <v>-105033.56999999999</v>
      </c>
      <c r="K18536" s="3" t="str" cm="1">
        <f t="array" ref="K18536">_xlfn.LET(_xlpm.d,UPPER(TRIM(CLEAN(SUBSTITUTE(F18536,CHAR(160),"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37" spans="2:11" hidden="1" x14ac:dyDescent="0.25">
      <c r="B18537" s="20">
        <v>46038</v>
      </c>
      <c r="C18537" s="2" t="s">
        <v>1</v>
      </c>
      <c r="D18537" s="2" t="s">
        <v>4624</v>
      </c>
      <c r="E18537" s="2" t="s">
        <v>6</v>
      </c>
      <c r="F18537" s="2" t="s">
        <v>6105</v>
      </c>
      <c r="G18537" s="5">
        <v>-1</v>
      </c>
      <c r="H18537" s="5">
        <v>373.12</v>
      </c>
      <c r="I18537" s="5">
        <v>-373.12</v>
      </c>
      <c r="J18537" s="5">
        <v>-105406.68999999999</v>
      </c>
      <c r="K18537" s="3" t="str" cm="1">
        <f t="array" ref="K18537">_xlfn.LET(_xlpm.d,UPPER(TRIM(CLEAN(SUBSTITUTE(F18537,CHAR(160),"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38" spans="2:11" hidden="1" x14ac:dyDescent="0.25">
      <c r="B18538" s="20">
        <v>46041</v>
      </c>
      <c r="C18538" s="2" t="s">
        <v>1</v>
      </c>
      <c r="D18538" s="2" t="s">
        <v>5738</v>
      </c>
      <c r="E18538" s="2" t="s">
        <v>5004</v>
      </c>
      <c r="F18538" s="2" t="s">
        <v>6107</v>
      </c>
      <c r="G18538" s="5">
        <v>-1</v>
      </c>
      <c r="H18538" s="5">
        <v>47.7</v>
      </c>
      <c r="I18538" s="5">
        <v>-47.7</v>
      </c>
      <c r="J18538" s="5">
        <v>-105454.38999999998</v>
      </c>
      <c r="K18538" s="3" t="str" cm="1">
        <f t="array" ref="K18538">_xlfn.LET(_xlpm.d,UPPER(TRIM(CLEAN(SUBSTITUTE(F18538,CHAR(160),"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39" spans="2:11" hidden="1" x14ac:dyDescent="0.25">
      <c r="B18539" s="20">
        <v>46041</v>
      </c>
      <c r="C18539" s="2" t="s">
        <v>1</v>
      </c>
      <c r="D18539" s="2" t="s">
        <v>5739</v>
      </c>
      <c r="E18539" s="2" t="s">
        <v>3</v>
      </c>
      <c r="F18539" s="2" t="s">
        <v>6107</v>
      </c>
      <c r="G18539" s="5">
        <v>-1</v>
      </c>
      <c r="H18539" s="5">
        <v>286.2</v>
      </c>
      <c r="I18539" s="5">
        <v>-286.2</v>
      </c>
      <c r="J18539" s="5">
        <v>-105740.58999999998</v>
      </c>
      <c r="K18539" s="3" t="str" cm="1">
        <f t="array" ref="K18539">_xlfn.LET(_xlpm.d,UPPER(TRIM(CLEAN(SUBSTITUTE(F18539,CHAR(160),"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40" spans="2:11" hidden="1" x14ac:dyDescent="0.25">
      <c r="B18540" s="20">
        <v>46044</v>
      </c>
      <c r="C18540" s="2" t="s">
        <v>1</v>
      </c>
      <c r="D18540" s="2" t="s">
        <v>3431</v>
      </c>
      <c r="E18540" s="2" t="s">
        <v>3</v>
      </c>
      <c r="F18540" s="2" t="s">
        <v>6107</v>
      </c>
      <c r="G18540" s="5">
        <v>-1</v>
      </c>
      <c r="H18540" s="5">
        <v>494.9</v>
      </c>
      <c r="I18540" s="5">
        <v>-494.9</v>
      </c>
      <c r="J18540" s="5">
        <v>-106235.48999999998</v>
      </c>
      <c r="K18540" s="3" t="str" cm="1">
        <f t="array" ref="K18540">_xlfn.LET(_xlpm.d,UPPER(TRIM(CLEAN(SUBSTITUTE(F18540,CHAR(160),"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41" spans="2:11" hidden="1" x14ac:dyDescent="0.25">
      <c r="B18541" s="20">
        <v>46044</v>
      </c>
      <c r="C18541" s="2" t="s">
        <v>1</v>
      </c>
      <c r="D18541" s="2" t="s">
        <v>5756</v>
      </c>
      <c r="E18541" s="2" t="s">
        <v>5004</v>
      </c>
      <c r="F18541" s="2" t="s">
        <v>6107</v>
      </c>
      <c r="G18541" s="5">
        <v>-1</v>
      </c>
      <c r="H18541" s="5">
        <v>119.25</v>
      </c>
      <c r="I18541" s="5">
        <v>-119.25</v>
      </c>
      <c r="J18541" s="5">
        <v>-106354.73999999998</v>
      </c>
      <c r="K18541" s="3" t="str" cm="1">
        <f t="array" ref="K18541">_xlfn.LET(_xlpm.d,UPPER(TRIM(CLEAN(SUBSTITUTE(F18541,CHAR(160),"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42" spans="2:11" hidden="1" x14ac:dyDescent="0.25">
      <c r="B18542" s="20">
        <v>46045</v>
      </c>
      <c r="C18542" s="2" t="s">
        <v>1</v>
      </c>
      <c r="D18542" s="2" t="s">
        <v>5760</v>
      </c>
      <c r="E18542" s="2" t="s">
        <v>3</v>
      </c>
      <c r="F18542" s="2" t="s">
        <v>6107</v>
      </c>
      <c r="G18542" s="5">
        <v>-1</v>
      </c>
      <c r="H18542" s="5">
        <v>477</v>
      </c>
      <c r="I18542" s="5">
        <v>-477</v>
      </c>
      <c r="J18542" s="5">
        <v>-106831.73999999998</v>
      </c>
      <c r="K18542" s="3" t="str" cm="1">
        <f t="array" ref="K18542">_xlfn.LET(_xlpm.d,UPPER(TRIM(CLEAN(SUBSTITUTE(F18542,CHAR(160),"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43" spans="2:11" hidden="1" x14ac:dyDescent="0.25">
      <c r="B18543" s="20">
        <v>46048</v>
      </c>
      <c r="C18543" s="2" t="s">
        <v>1</v>
      </c>
      <c r="D18543" s="2" t="s">
        <v>5761</v>
      </c>
      <c r="E18543" s="2" t="s">
        <v>3</v>
      </c>
      <c r="F18543" s="2" t="s">
        <v>6107</v>
      </c>
      <c r="G18543" s="5">
        <v>-1</v>
      </c>
      <c r="H18543" s="5">
        <v>214.65</v>
      </c>
      <c r="I18543" s="5">
        <v>-214.65</v>
      </c>
      <c r="J18543" s="5">
        <v>-107046.38999999997</v>
      </c>
      <c r="K18543" s="3" t="str" cm="1">
        <f t="array" ref="K18543">_xlfn.LET(_xlpm.d,UPPER(TRIM(CLEAN(SUBSTITUTE(F18543,CHAR(160),"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44" spans="2:11" hidden="1" x14ac:dyDescent="0.25">
      <c r="B18544" s="20">
        <v>46048</v>
      </c>
      <c r="C18544" s="2" t="s">
        <v>1</v>
      </c>
      <c r="D18544" s="2" t="s">
        <v>5762</v>
      </c>
      <c r="E18544" s="2" t="s">
        <v>5004</v>
      </c>
      <c r="F18544" s="2" t="s">
        <v>6107</v>
      </c>
      <c r="G18544" s="5">
        <v>-1</v>
      </c>
      <c r="H18544" s="5">
        <v>47.7</v>
      </c>
      <c r="I18544" s="5">
        <v>-47.7</v>
      </c>
      <c r="J18544" s="5">
        <v>-107094.08999999997</v>
      </c>
      <c r="K18544" s="3" t="str" cm="1">
        <f t="array" ref="K18544">_xlfn.LET(_xlpm.d,UPPER(TRIM(CLEAN(SUBSTITUTE(F18544,CHAR(160),"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45" spans="2:11" hidden="1" x14ac:dyDescent="0.25">
      <c r="B18545" s="20">
        <v>46051</v>
      </c>
      <c r="C18545" s="2" t="s">
        <v>1</v>
      </c>
      <c r="D18545" s="2" t="s">
        <v>5768</v>
      </c>
      <c r="E18545" s="2" t="s">
        <v>5004</v>
      </c>
      <c r="F18545" s="2" t="s">
        <v>6122</v>
      </c>
      <c r="G18545" s="5">
        <v>-1</v>
      </c>
      <c r="H18545" s="5">
        <v>95.4</v>
      </c>
      <c r="I18545" s="5">
        <v>-95.4</v>
      </c>
      <c r="J18545" s="5">
        <v>-107189.48999999996</v>
      </c>
      <c r="K18545" s="3" t="str" cm="1">
        <f t="array" ref="K18545">_xlfn.LET(_xlpm.d,UPPER(TRIM(CLEAN(SUBSTITUTE(F18545,CHAR(160),"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46" spans="2:11" hidden="1" x14ac:dyDescent="0.25">
      <c r="B18546" s="20">
        <v>46051</v>
      </c>
      <c r="C18546" s="2" t="s">
        <v>1</v>
      </c>
      <c r="D18546" s="2" t="s">
        <v>5770</v>
      </c>
      <c r="E18546" s="2" t="s">
        <v>759</v>
      </c>
      <c r="F18546" s="2" t="s">
        <v>6107</v>
      </c>
      <c r="G18546" s="5">
        <v>-1</v>
      </c>
      <c r="H18546" s="5">
        <v>1192.5</v>
      </c>
      <c r="I18546" s="5">
        <v>-1192.5</v>
      </c>
      <c r="J18546" s="5">
        <v>-108381.98999999996</v>
      </c>
      <c r="K18546" s="3" t="str" cm="1">
        <f t="array" ref="K18546">_xlfn.LET(_xlpm.d,UPPER(TRIM(CLEAN(SUBSTITUTE(F18546,CHAR(160),"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47" spans="2:11" hidden="1" x14ac:dyDescent="0.25">
      <c r="B18547" s="20">
        <v>46051</v>
      </c>
      <c r="C18547" s="2" t="s">
        <v>1</v>
      </c>
      <c r="D18547" s="2" t="s">
        <v>4208</v>
      </c>
      <c r="E18547" s="2" t="s">
        <v>3</v>
      </c>
      <c r="F18547" s="2" t="s">
        <v>6107</v>
      </c>
      <c r="G18547" s="5">
        <v>-1</v>
      </c>
      <c r="H18547" s="5">
        <v>1345.5</v>
      </c>
      <c r="I18547" s="5">
        <v>-1345.5</v>
      </c>
      <c r="J18547" s="5">
        <v>-109727.48999999996</v>
      </c>
      <c r="K18547" s="3" t="str" cm="1">
        <f t="array" ref="K18547">_xlfn.LET(_xlpm.d,UPPER(TRIM(CLEAN(SUBSTITUTE(F18547,CHAR(160),"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48" spans="2:11" hidden="1" x14ac:dyDescent="0.25">
      <c r="B18548" s="20">
        <v>46051</v>
      </c>
      <c r="C18548" s="2" t="s">
        <v>1</v>
      </c>
      <c r="D18548" s="2" t="s">
        <v>17</v>
      </c>
      <c r="E18548" s="2" t="s">
        <v>6</v>
      </c>
      <c r="F18548" s="2" t="s">
        <v>6105</v>
      </c>
      <c r="G18548" s="5">
        <v>-1</v>
      </c>
      <c r="H18548" s="5">
        <v>242.38</v>
      </c>
      <c r="I18548" s="5">
        <v>-242.38</v>
      </c>
      <c r="J18548" s="5">
        <v>-109969.86999999997</v>
      </c>
      <c r="K18548" s="3" t="str" cm="1">
        <f t="array" ref="K18548">_xlfn.LET(_xlpm.d,UPPER(TRIM(CLEAN(SUBSTITUTE(F18548,CHAR(160),"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49" spans="2:11" hidden="1" x14ac:dyDescent="0.25">
      <c r="B18549" s="20">
        <v>46052</v>
      </c>
      <c r="C18549" s="2" t="s">
        <v>1</v>
      </c>
      <c r="D18549" s="2" t="s">
        <v>18</v>
      </c>
      <c r="E18549" s="2" t="s">
        <v>6</v>
      </c>
      <c r="F18549" s="2" t="s">
        <v>6105</v>
      </c>
      <c r="G18549" s="5">
        <v>-1</v>
      </c>
      <c r="H18549" s="5">
        <v>370.97</v>
      </c>
      <c r="I18549" s="5">
        <v>-370.97</v>
      </c>
      <c r="J18549" s="5">
        <v>-110340.83999999997</v>
      </c>
      <c r="K18549" s="3" t="str" cm="1">
        <f t="array" ref="K18549">_xlfn.LET(_xlpm.d,UPPER(TRIM(CLEAN(SUBSTITUTE(F18549,CHAR(160),"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50" spans="2:11" hidden="1" x14ac:dyDescent="0.25">
      <c r="B18550" s="20">
        <v>46055</v>
      </c>
      <c r="C18550" s="2" t="s">
        <v>1</v>
      </c>
      <c r="D18550" s="2" t="s">
        <v>5775</v>
      </c>
      <c r="E18550" s="2" t="s">
        <v>5004</v>
      </c>
      <c r="F18550" s="2" t="s">
        <v>6107</v>
      </c>
      <c r="G18550" s="5">
        <v>-1</v>
      </c>
      <c r="H18550" s="5">
        <v>47.7</v>
      </c>
      <c r="I18550" s="5">
        <v>-47.7</v>
      </c>
      <c r="J18550" s="5">
        <v>-110388.53999999996</v>
      </c>
      <c r="K18550" s="3" t="str" cm="1">
        <f t="array" ref="K18550">_xlfn.LET(_xlpm.d,UPPER(TRIM(CLEAN(SUBSTITUTE(F18550,CHAR(160),"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51" spans="2:11" hidden="1" x14ac:dyDescent="0.25">
      <c r="B18551" s="20">
        <v>46055</v>
      </c>
      <c r="C18551" s="2" t="s">
        <v>1</v>
      </c>
      <c r="D18551" s="2" t="s">
        <v>5776</v>
      </c>
      <c r="E18551" s="2" t="s">
        <v>3</v>
      </c>
      <c r="F18551" s="2" t="s">
        <v>6107</v>
      </c>
      <c r="G18551" s="5">
        <v>-1</v>
      </c>
      <c r="H18551" s="5">
        <v>381.6</v>
      </c>
      <c r="I18551" s="5">
        <v>-381.6</v>
      </c>
      <c r="J18551" s="5">
        <v>-110770.13999999997</v>
      </c>
      <c r="K18551" s="3" t="str" cm="1">
        <f t="array" ref="K18551">_xlfn.LET(_xlpm.d,UPPER(TRIM(CLEAN(SUBSTITUTE(F18551,CHAR(160),"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52" spans="2:11" hidden="1" x14ac:dyDescent="0.25">
      <c r="B18552" s="20">
        <v>46056</v>
      </c>
      <c r="C18552" s="2" t="s">
        <v>1</v>
      </c>
      <c r="D18552" s="2" t="s">
        <v>5778</v>
      </c>
      <c r="E18552" s="2" t="s">
        <v>1735</v>
      </c>
      <c r="F18552" s="2" t="s">
        <v>6106</v>
      </c>
      <c r="G18552" s="5">
        <v>-1</v>
      </c>
      <c r="H18552" s="5">
        <v>696.79</v>
      </c>
      <c r="I18552" s="5">
        <v>-696.79</v>
      </c>
      <c r="J18552" s="5">
        <v>-111466.92999999996</v>
      </c>
      <c r="K18552" s="3" t="str" cm="1">
        <f t="array" ref="K18552">_xlfn.LET(_xlpm.d,UPPER(TRIM(CLEAN(SUBSTITUTE(F18552,CHAR(160),"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53" spans="2:11" hidden="1" x14ac:dyDescent="0.25">
      <c r="B18553" s="20">
        <v>46058</v>
      </c>
      <c r="C18553" s="2" t="s">
        <v>1</v>
      </c>
      <c r="D18553" s="2" t="s">
        <v>71</v>
      </c>
      <c r="E18553" s="2" t="s">
        <v>6</v>
      </c>
      <c r="F18553" s="2" t="s">
        <v>6105</v>
      </c>
      <c r="G18553" s="5">
        <v>-1</v>
      </c>
      <c r="H18553" s="5">
        <v>186.45</v>
      </c>
      <c r="I18553" s="5">
        <v>-186.45</v>
      </c>
      <c r="J18553" s="5">
        <v>-111653.37999999996</v>
      </c>
      <c r="K18553" s="3" t="str" cm="1">
        <f t="array" ref="K18553">_xlfn.LET(_xlpm.d,UPPER(TRIM(CLEAN(SUBSTITUTE(F18553,CHAR(160),"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54" spans="2:11" hidden="1" x14ac:dyDescent="0.25">
      <c r="B18554" s="20">
        <v>46058</v>
      </c>
      <c r="C18554" s="2" t="s">
        <v>1</v>
      </c>
      <c r="D18554" s="2" t="s">
        <v>3460</v>
      </c>
      <c r="E18554" s="2" t="s">
        <v>3</v>
      </c>
      <c r="F18554" s="2" t="s">
        <v>6107</v>
      </c>
      <c r="G18554" s="5">
        <v>-1</v>
      </c>
      <c r="H18554" s="5">
        <v>990.58</v>
      </c>
      <c r="I18554" s="5">
        <v>-990.58</v>
      </c>
      <c r="J18554" s="5">
        <v>-112643.95999999996</v>
      </c>
      <c r="K18554" s="3" t="str" cm="1">
        <f t="array" ref="K18554">_xlfn.LET(_xlpm.d,UPPER(TRIM(CLEAN(SUBSTITUTE(F18554,CHAR(160),"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55" spans="2:11" hidden="1" x14ac:dyDescent="0.25">
      <c r="B18555" s="20">
        <v>46058</v>
      </c>
      <c r="C18555" s="2" t="s">
        <v>1</v>
      </c>
      <c r="D18555" s="2" t="s">
        <v>67</v>
      </c>
      <c r="E18555" s="2" t="s">
        <v>3</v>
      </c>
      <c r="F18555" s="2" t="s">
        <v>6107</v>
      </c>
      <c r="G18555" s="5">
        <v>-1</v>
      </c>
      <c r="H18555" s="5">
        <v>74.58</v>
      </c>
      <c r="I18555" s="5">
        <v>-74.58</v>
      </c>
      <c r="J18555" s="5">
        <v>-112718.53999999996</v>
      </c>
      <c r="K18555" s="3" t="str" cm="1">
        <f t="array" ref="K18555">_xlfn.LET(_xlpm.d,UPPER(TRIM(CLEAN(SUBSTITUTE(F18555,CHAR(160),"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56" spans="2:11" hidden="1" x14ac:dyDescent="0.25">
      <c r="B18556" s="20">
        <v>46062</v>
      </c>
      <c r="C18556" s="2" t="s">
        <v>1</v>
      </c>
      <c r="D18556" s="2" t="s">
        <v>5788</v>
      </c>
      <c r="E18556" s="2" t="s">
        <v>5004</v>
      </c>
      <c r="F18556" s="2" t="s">
        <v>6107</v>
      </c>
      <c r="G18556" s="5">
        <v>-1</v>
      </c>
      <c r="H18556" s="5">
        <v>95.4</v>
      </c>
      <c r="I18556" s="5">
        <v>-95.4</v>
      </c>
      <c r="J18556" s="5">
        <v>-112813.93999999996</v>
      </c>
      <c r="K18556" s="3" t="str" cm="1">
        <f t="array" ref="K18556">_xlfn.LET(_xlpm.d,UPPER(TRIM(CLEAN(SUBSTITUTE(F18556,CHAR(160),"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57" spans="2:11" hidden="1" x14ac:dyDescent="0.25">
      <c r="B18557" s="20">
        <v>46062</v>
      </c>
      <c r="C18557" s="2" t="s">
        <v>1</v>
      </c>
      <c r="D18557" s="2" t="s">
        <v>5790</v>
      </c>
      <c r="E18557" s="2" t="s">
        <v>3</v>
      </c>
      <c r="F18557" s="2" t="s">
        <v>6107</v>
      </c>
      <c r="G18557" s="5">
        <v>-1</v>
      </c>
      <c r="H18557" s="5">
        <v>333.9</v>
      </c>
      <c r="I18557" s="5">
        <v>-333.9</v>
      </c>
      <c r="J18557" s="5">
        <v>-113147.83999999995</v>
      </c>
      <c r="K18557" s="3" t="str" cm="1">
        <f t="array" ref="K18557">_xlfn.LET(_xlpm.d,UPPER(TRIM(CLEAN(SUBSTITUTE(F18557,CHAR(160),"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58" spans="2:11" hidden="1" x14ac:dyDescent="0.25">
      <c r="B18558" s="20">
        <v>46063</v>
      </c>
      <c r="C18558" s="2" t="s">
        <v>1</v>
      </c>
      <c r="D18558" s="2" t="s">
        <v>5793</v>
      </c>
      <c r="E18558" s="2" t="s">
        <v>1735</v>
      </c>
      <c r="F18558" s="2" t="s">
        <v>6106</v>
      </c>
      <c r="G18558" s="5">
        <v>-1</v>
      </c>
      <c r="H18558" s="5">
        <v>271.92</v>
      </c>
      <c r="I18558" s="5">
        <v>-271.92</v>
      </c>
      <c r="J18558" s="5">
        <v>-113419.75999999995</v>
      </c>
      <c r="K18558" s="3" t="str" cm="1">
        <f t="array" ref="K18558">_xlfn.LET(_xlpm.d,UPPER(TRIM(CLEAN(SUBSTITUTE(F18558,CHAR(160),"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59" spans="2:11" hidden="1" x14ac:dyDescent="0.25">
      <c r="B18559" s="20">
        <v>46065</v>
      </c>
      <c r="C18559" s="2" t="s">
        <v>1</v>
      </c>
      <c r="D18559" s="2" t="s">
        <v>5798</v>
      </c>
      <c r="E18559" s="2" t="s">
        <v>5004</v>
      </c>
      <c r="F18559" s="2" t="s">
        <v>6107</v>
      </c>
      <c r="G18559" s="5">
        <v>-1</v>
      </c>
      <c r="H18559" s="5">
        <v>128.79</v>
      </c>
      <c r="I18559" s="5">
        <v>-128.79</v>
      </c>
      <c r="J18559" s="5">
        <v>-113548.54999999994</v>
      </c>
      <c r="K18559" s="3" t="str" cm="1">
        <f t="array" ref="K18559">_xlfn.LET(_xlpm.d,UPPER(TRIM(CLEAN(SUBSTITUTE(F18559,CHAR(160),"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60" spans="2:11" hidden="1" x14ac:dyDescent="0.25">
      <c r="B18560" s="20">
        <v>46065</v>
      </c>
      <c r="C18560" s="2" t="s">
        <v>1</v>
      </c>
      <c r="D18560" s="2" t="s">
        <v>3920</v>
      </c>
      <c r="E18560" s="2" t="s">
        <v>6</v>
      </c>
      <c r="F18560" s="2" t="s">
        <v>6105</v>
      </c>
      <c r="G18560" s="5">
        <v>-1</v>
      </c>
      <c r="H18560" s="5">
        <v>87.52</v>
      </c>
      <c r="I18560" s="5">
        <v>-87.52</v>
      </c>
      <c r="J18560" s="5">
        <v>-113636.06999999995</v>
      </c>
      <c r="K18560" s="3" t="str" cm="1">
        <f t="array" ref="K18560">_xlfn.LET(_xlpm.d,UPPER(TRIM(CLEAN(SUBSTITUTE(F18560,CHAR(160),"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61" spans="2:11" hidden="1" x14ac:dyDescent="0.25">
      <c r="B18561" s="20">
        <v>46066</v>
      </c>
      <c r="C18561" s="2" t="s">
        <v>1</v>
      </c>
      <c r="D18561" s="2" t="s">
        <v>5800</v>
      </c>
      <c r="E18561" s="2" t="s">
        <v>6</v>
      </c>
      <c r="F18561" s="2" t="s">
        <v>6105</v>
      </c>
      <c r="G18561" s="5">
        <v>-1</v>
      </c>
      <c r="H18561" s="5">
        <v>135.96</v>
      </c>
      <c r="I18561" s="5">
        <v>-135.96</v>
      </c>
      <c r="J18561" s="5">
        <v>-113772.02999999996</v>
      </c>
      <c r="K18561" s="3" t="str" cm="1">
        <f t="array" ref="K18561">_xlfn.LET(_xlpm.d,UPPER(TRIM(CLEAN(SUBSTITUTE(F18561,CHAR(160),"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62" spans="2:11" hidden="1" x14ac:dyDescent="0.25">
      <c r="B18562" s="20">
        <v>46069</v>
      </c>
      <c r="C18562" s="2" t="s">
        <v>1</v>
      </c>
      <c r="D18562" s="2" t="s">
        <v>5801</v>
      </c>
      <c r="E18562" s="2" t="s">
        <v>3</v>
      </c>
      <c r="F18562" s="2" t="s">
        <v>6108</v>
      </c>
      <c r="G18562" s="5">
        <v>-1</v>
      </c>
      <c r="H18562" s="5">
        <v>238.5</v>
      </c>
      <c r="I18562" s="5">
        <v>-238.5</v>
      </c>
      <c r="J18562" s="5">
        <v>-114010.52999999996</v>
      </c>
      <c r="K18562" s="3" t="str" cm="1">
        <f t="array" ref="K18562">_xlfn.LET(_xlpm.d,UPPER(TRIM(CLEAN(SUBSTITUTE(F18562,CHAR(160),"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63" spans="2:11" hidden="1" x14ac:dyDescent="0.25">
      <c r="B18563" s="20">
        <v>46069</v>
      </c>
      <c r="C18563" s="2" t="s">
        <v>1</v>
      </c>
      <c r="D18563" s="2" t="s">
        <v>5802</v>
      </c>
      <c r="E18563" s="2" t="s">
        <v>5004</v>
      </c>
      <c r="F18563" s="2" t="s">
        <v>6107</v>
      </c>
      <c r="G18563" s="5">
        <v>-1</v>
      </c>
      <c r="H18563" s="5">
        <v>71.55</v>
      </c>
      <c r="I18563" s="5">
        <v>-71.55</v>
      </c>
      <c r="J18563" s="5">
        <v>-114082.07999999996</v>
      </c>
      <c r="K18563" s="3" t="str" cm="1">
        <f t="array" ref="K18563">_xlfn.LET(_xlpm.d,UPPER(TRIM(CLEAN(SUBSTITUTE(F18563,CHAR(160),"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64" spans="2:11" hidden="1" x14ac:dyDescent="0.25">
      <c r="B18564" s="20">
        <v>46071</v>
      </c>
      <c r="C18564" s="2" t="s">
        <v>1</v>
      </c>
      <c r="D18564" s="2" t="s">
        <v>4298</v>
      </c>
      <c r="E18564" s="2" t="s">
        <v>6</v>
      </c>
      <c r="F18564" s="2" t="s">
        <v>6105</v>
      </c>
      <c r="G18564" s="5">
        <v>-1</v>
      </c>
      <c r="H18564" s="5">
        <v>271.83999999999997</v>
      </c>
      <c r="I18564" s="5">
        <v>-271.83999999999997</v>
      </c>
      <c r="J18564" s="5">
        <v>-114353.91999999995</v>
      </c>
      <c r="K18564" s="3" t="str" cm="1">
        <f t="array" ref="K18564">_xlfn.LET(_xlpm.d,UPPER(TRIM(CLEAN(SUBSTITUTE(F18564,CHAR(160),"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65" spans="2:11" hidden="1" x14ac:dyDescent="0.25">
      <c r="B18565" s="20">
        <v>46072</v>
      </c>
      <c r="C18565" s="2" t="s">
        <v>1</v>
      </c>
      <c r="D18565" s="2" t="s">
        <v>3925</v>
      </c>
      <c r="E18565" s="2" t="s">
        <v>3</v>
      </c>
      <c r="F18565" s="2" t="s">
        <v>6107</v>
      </c>
      <c r="G18565" s="5">
        <v>-1</v>
      </c>
      <c r="H18565" s="5">
        <v>765.55</v>
      </c>
      <c r="I18565" s="5">
        <v>-765.55</v>
      </c>
      <c r="J18565" s="5">
        <v>-115119.46999999996</v>
      </c>
      <c r="K18565" s="3" t="str" cm="1">
        <f t="array" ref="K18565">_xlfn.LET(_xlpm.d,UPPER(TRIM(CLEAN(SUBSTITUTE(F18565,CHAR(160),"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66" spans="2:11" hidden="1" x14ac:dyDescent="0.25">
      <c r="B18566" s="20">
        <v>46072</v>
      </c>
      <c r="C18566" s="2" t="s">
        <v>1</v>
      </c>
      <c r="D18566" s="2" t="s">
        <v>5809</v>
      </c>
      <c r="E18566" s="2" t="s">
        <v>5004</v>
      </c>
      <c r="F18566" s="2" t="s">
        <v>6107</v>
      </c>
      <c r="G18566" s="5">
        <v>-1</v>
      </c>
      <c r="H18566" s="5">
        <v>47.7</v>
      </c>
      <c r="I18566" s="5">
        <v>-47.7</v>
      </c>
      <c r="J18566" s="5">
        <v>-115167.16999999995</v>
      </c>
      <c r="K18566" s="3" t="str" cm="1">
        <f t="array" ref="K18566">_xlfn.LET(_xlpm.d,UPPER(TRIM(CLEAN(SUBSTITUTE(F18566,CHAR(160),"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67" spans="2:11" hidden="1" x14ac:dyDescent="0.25">
      <c r="B18567" s="20">
        <v>46073</v>
      </c>
      <c r="C18567" s="2" t="s">
        <v>1</v>
      </c>
      <c r="D18567" s="2" t="s">
        <v>5810</v>
      </c>
      <c r="E18567" s="2" t="s">
        <v>6</v>
      </c>
      <c r="F18567" s="2" t="s">
        <v>6111</v>
      </c>
      <c r="G18567" s="5">
        <v>-1</v>
      </c>
      <c r="H18567" s="5">
        <v>33.99</v>
      </c>
      <c r="I18567" s="5">
        <v>-33.99</v>
      </c>
      <c r="J18567" s="5">
        <v>-115201.15999999996</v>
      </c>
      <c r="K18567" s="3" t="str" cm="1">
        <f t="array" ref="K18567">_xlfn.LET(_xlpm.d,UPPER(TRIM(CLEAN(SUBSTITUTE(F18567,CHAR(160),"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68" spans="2:11" hidden="1" x14ac:dyDescent="0.25">
      <c r="B18568" s="20">
        <v>46073</v>
      </c>
      <c r="C18568" s="2" t="s">
        <v>1</v>
      </c>
      <c r="D18568" s="2" t="s">
        <v>5811</v>
      </c>
      <c r="E18568" s="2" t="s">
        <v>759</v>
      </c>
      <c r="F18568" s="2" t="s">
        <v>6107</v>
      </c>
      <c r="G18568" s="5">
        <v>-1</v>
      </c>
      <c r="H18568" s="5">
        <v>667.8</v>
      </c>
      <c r="I18568" s="5">
        <v>-667.8</v>
      </c>
      <c r="J18568" s="5">
        <v>-115868.95999999996</v>
      </c>
      <c r="K18568" s="3" t="str" cm="1">
        <f t="array" ref="K18568">_xlfn.LET(_xlpm.d,UPPER(TRIM(CLEAN(SUBSTITUTE(F18568,CHAR(160),"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69" spans="2:11" hidden="1" x14ac:dyDescent="0.25">
      <c r="B18569" s="20">
        <v>46076</v>
      </c>
      <c r="C18569" s="2" t="s">
        <v>1</v>
      </c>
      <c r="D18569" s="2" t="s">
        <v>5814</v>
      </c>
      <c r="E18569" s="2" t="s">
        <v>3</v>
      </c>
      <c r="F18569" s="2" t="s">
        <v>6107</v>
      </c>
      <c r="G18569" s="5">
        <v>-1</v>
      </c>
      <c r="H18569" s="5">
        <v>190.8</v>
      </c>
      <c r="I18569" s="5">
        <v>-190.8</v>
      </c>
      <c r="J18569" s="5">
        <v>-116059.75999999997</v>
      </c>
      <c r="K18569" s="3" t="str" cm="1">
        <f t="array" ref="K18569">_xlfn.LET(_xlpm.d,UPPER(TRIM(CLEAN(SUBSTITUTE(F18569,CHAR(160),"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70" spans="2:11" hidden="1" x14ac:dyDescent="0.25">
      <c r="B18570" s="20">
        <v>46077</v>
      </c>
      <c r="C18570" s="2" t="s">
        <v>1</v>
      </c>
      <c r="D18570" s="2" t="s">
        <v>4299</v>
      </c>
      <c r="E18570" s="2" t="s">
        <v>6</v>
      </c>
      <c r="F18570" s="2" t="s">
        <v>6105</v>
      </c>
      <c r="G18570" s="5">
        <v>-1</v>
      </c>
      <c r="H18570" s="5">
        <v>271.89999999999998</v>
      </c>
      <c r="I18570" s="5">
        <v>-271.89999999999998</v>
      </c>
      <c r="J18570" s="5">
        <v>-116331.65999999996</v>
      </c>
      <c r="K18570" s="3" t="str" cm="1">
        <f t="array" ref="K18570">_xlfn.LET(_xlpm.d,UPPER(TRIM(CLEAN(SUBSTITUTE(F18570,CHAR(160),"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71" spans="2:11" hidden="1" x14ac:dyDescent="0.25">
      <c r="B18571" s="20">
        <v>46077</v>
      </c>
      <c r="C18571" s="2" t="s">
        <v>1</v>
      </c>
      <c r="D18571" s="2" t="s">
        <v>5818</v>
      </c>
      <c r="E18571" s="2" t="s">
        <v>1735</v>
      </c>
      <c r="F18571" s="2" t="s">
        <v>6106</v>
      </c>
      <c r="G18571" s="5">
        <v>-1</v>
      </c>
      <c r="H18571" s="5">
        <v>407.88</v>
      </c>
      <c r="I18571" s="5">
        <v>-407.88</v>
      </c>
      <c r="J18571" s="5">
        <v>-116739.53999999996</v>
      </c>
      <c r="K18571" s="3" t="str" cm="1">
        <f t="array" ref="K18571">_xlfn.LET(_xlpm.d,UPPER(TRIM(CLEAN(SUBSTITUTE(F18571,CHAR(160),"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72" spans="2:11" hidden="1" x14ac:dyDescent="0.25">
      <c r="B18572" s="20">
        <v>46078</v>
      </c>
      <c r="C18572" s="2" t="s">
        <v>1</v>
      </c>
      <c r="D18572" s="2" t="s">
        <v>172</v>
      </c>
      <c r="E18572" s="2" t="s">
        <v>3</v>
      </c>
      <c r="F18572" s="2" t="s">
        <v>6107</v>
      </c>
      <c r="G18572" s="5">
        <v>-1</v>
      </c>
      <c r="H18572" s="5">
        <v>41.92</v>
      </c>
      <c r="I18572" s="5">
        <v>-41.92</v>
      </c>
      <c r="J18572" s="5">
        <v>-116781.45999999996</v>
      </c>
      <c r="K18572" s="3" t="str" cm="1">
        <f t="array" ref="K18572">_xlfn.LET(_xlpm.d,UPPER(TRIM(CLEAN(SUBSTITUTE(F18572,CHAR(160),"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73" spans="2:11" hidden="1" x14ac:dyDescent="0.25">
      <c r="B18573" s="20">
        <v>46079</v>
      </c>
      <c r="C18573" s="2" t="s">
        <v>1</v>
      </c>
      <c r="D18573" s="2" t="s">
        <v>215</v>
      </c>
      <c r="E18573" s="2" t="s">
        <v>3</v>
      </c>
      <c r="F18573" s="2" t="s">
        <v>6107</v>
      </c>
      <c r="G18573" s="5">
        <v>-1</v>
      </c>
      <c r="H18573" s="5">
        <v>900.05</v>
      </c>
      <c r="I18573" s="5">
        <v>-900.05</v>
      </c>
      <c r="J18573" s="5">
        <v>-117681.50999999997</v>
      </c>
      <c r="K18573" s="3" t="str" cm="1">
        <f t="array" ref="K18573">_xlfn.LET(_xlpm.d,UPPER(TRIM(CLEAN(SUBSTITUTE(F18573,CHAR(160),"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74" spans="2:11" hidden="1" x14ac:dyDescent="0.25">
      <c r="B18574" s="20">
        <v>46080</v>
      </c>
      <c r="C18574" s="2" t="s">
        <v>1</v>
      </c>
      <c r="D18574" s="2" t="s">
        <v>5827</v>
      </c>
      <c r="E18574" s="2" t="s">
        <v>4554</v>
      </c>
      <c r="F18574" s="2" t="s">
        <v>6123</v>
      </c>
      <c r="G18574" s="5">
        <v>-1</v>
      </c>
      <c r="H18574" s="5">
        <v>66.78</v>
      </c>
      <c r="I18574" s="5">
        <v>-66.78</v>
      </c>
      <c r="J18574" s="5">
        <v>-117748.28999999996</v>
      </c>
      <c r="K18574" s="3" t="str" cm="1">
        <f t="array" ref="K18574">_xlfn.LET(_xlpm.d,UPPER(TRIM(CLEAN(SUBSTITUTE(F18574,CHAR(160),"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75" spans="2:11" hidden="1" x14ac:dyDescent="0.25">
      <c r="B18575" s="20">
        <v>46080</v>
      </c>
      <c r="C18575" s="2" t="s">
        <v>1</v>
      </c>
      <c r="D18575" s="2" t="s">
        <v>2379</v>
      </c>
      <c r="E18575" s="2" t="s">
        <v>1944</v>
      </c>
      <c r="F18575" s="2" t="s">
        <v>6123</v>
      </c>
      <c r="G18575" s="5">
        <v>-1</v>
      </c>
      <c r="H18575" s="5">
        <v>440.15</v>
      </c>
      <c r="I18575" s="5">
        <v>-440.15</v>
      </c>
      <c r="J18575" s="5">
        <v>-118188.43999999996</v>
      </c>
      <c r="K18575" s="3" t="str" cm="1">
        <f t="array" ref="K18575">_xlfn.LET(_xlpm.d,UPPER(TRIM(CLEAN(SUBSTITUTE(F18575,CHAR(160),"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76" spans="2:11" hidden="1" x14ac:dyDescent="0.25">
      <c r="B18576" s="20">
        <v>46083</v>
      </c>
      <c r="C18576" s="2" t="s">
        <v>1</v>
      </c>
      <c r="D18576" s="2" t="s">
        <v>5828</v>
      </c>
      <c r="E18576" s="2" t="s">
        <v>3</v>
      </c>
      <c r="F18576" s="2" t="s">
        <v>6107</v>
      </c>
      <c r="G18576" s="5">
        <v>-1</v>
      </c>
      <c r="H18576" s="5">
        <v>238.5</v>
      </c>
      <c r="I18576" s="5">
        <v>-238.5</v>
      </c>
      <c r="J18576" s="5">
        <v>-118426.93999999996</v>
      </c>
      <c r="K18576" s="3" t="str" cm="1">
        <f t="array" ref="K18576">_xlfn.LET(_xlpm.d,UPPER(TRIM(CLEAN(SUBSTITUTE(F18576,CHAR(160),"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77" spans="2:11" hidden="1" x14ac:dyDescent="0.25">
      <c r="B18577" s="20">
        <v>46083</v>
      </c>
      <c r="C18577" s="2" t="s">
        <v>1</v>
      </c>
      <c r="D18577" s="2" t="s">
        <v>4548</v>
      </c>
      <c r="E18577" s="2" t="s">
        <v>3</v>
      </c>
      <c r="F18577" s="2" t="s">
        <v>6107</v>
      </c>
      <c r="G18577" s="5">
        <v>-1</v>
      </c>
      <c r="H18577" s="5">
        <v>41.34</v>
      </c>
      <c r="I18577" s="5">
        <v>-41.34</v>
      </c>
      <c r="J18577" s="5">
        <v>-118468.27999999996</v>
      </c>
      <c r="K18577" s="3" t="str" cm="1">
        <f t="array" ref="K18577">_xlfn.LET(_xlpm.d,UPPER(TRIM(CLEAN(SUBSTITUTE(F18577,CHAR(160),"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78" spans="2:11" hidden="1" x14ac:dyDescent="0.25">
      <c r="B18578" s="20">
        <v>46083</v>
      </c>
      <c r="C18578" s="2" t="s">
        <v>1</v>
      </c>
      <c r="D18578" s="2" t="s">
        <v>5829</v>
      </c>
      <c r="E18578" s="2" t="s">
        <v>5004</v>
      </c>
      <c r="F18578" s="2" t="s">
        <v>6107</v>
      </c>
      <c r="G18578" s="5">
        <v>-1</v>
      </c>
      <c r="H18578" s="5">
        <v>95.4</v>
      </c>
      <c r="I18578" s="5">
        <v>-95.4</v>
      </c>
      <c r="J18578" s="5">
        <v>-118563.67999999995</v>
      </c>
      <c r="K18578" s="3" t="str" cm="1">
        <f t="array" ref="K18578">_xlfn.LET(_xlpm.d,UPPER(TRIM(CLEAN(SUBSTITUTE(F18578,CHAR(160),"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79" spans="2:11" hidden="1" x14ac:dyDescent="0.25">
      <c r="B18579" s="20">
        <v>46084</v>
      </c>
      <c r="C18579" s="2" t="s">
        <v>1</v>
      </c>
      <c r="D18579" s="2" t="s">
        <v>5837</v>
      </c>
      <c r="E18579" s="2" t="s">
        <v>5838</v>
      </c>
      <c r="F18579" s="2" t="s">
        <v>6106</v>
      </c>
      <c r="G18579" s="5">
        <v>-1</v>
      </c>
      <c r="H18579" s="5">
        <v>271.92</v>
      </c>
      <c r="I18579" s="5">
        <v>-271.92</v>
      </c>
      <c r="J18579" s="5">
        <v>-118835.59999999995</v>
      </c>
      <c r="K18579" s="3" t="str" cm="1">
        <f t="array" ref="K18579">_xlfn.LET(_xlpm.d,UPPER(TRIM(CLEAN(SUBSTITUTE(F18579,CHAR(160),"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80" spans="2:11" hidden="1" x14ac:dyDescent="0.25">
      <c r="B18580" s="20">
        <v>46085</v>
      </c>
      <c r="C18580" s="2" t="s">
        <v>1</v>
      </c>
      <c r="D18580" s="2" t="s">
        <v>4300</v>
      </c>
      <c r="E18580" s="2" t="s">
        <v>6</v>
      </c>
      <c r="F18580" s="2" t="s">
        <v>6105</v>
      </c>
      <c r="G18580" s="5">
        <v>-1</v>
      </c>
      <c r="H18580" s="5">
        <v>305.87</v>
      </c>
      <c r="I18580" s="5">
        <v>-305.87</v>
      </c>
      <c r="J18580" s="5">
        <v>-119141.46999999994</v>
      </c>
      <c r="K18580" s="3" t="str" cm="1">
        <f t="array" ref="K18580">_xlfn.LET(_xlpm.d,UPPER(TRIM(CLEAN(SUBSTITUTE(F18580,CHAR(160),"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81" spans="2:11" hidden="1" x14ac:dyDescent="0.25">
      <c r="B18581" s="20">
        <v>46086</v>
      </c>
      <c r="C18581" s="2" t="s">
        <v>1</v>
      </c>
      <c r="D18581" s="2" t="s">
        <v>417</v>
      </c>
      <c r="E18581" s="2" t="s">
        <v>3</v>
      </c>
      <c r="F18581" s="2" t="s">
        <v>6107</v>
      </c>
      <c r="G18581" s="5">
        <v>-1</v>
      </c>
      <c r="H18581" s="5">
        <v>756.15</v>
      </c>
      <c r="I18581" s="5">
        <v>-756.15</v>
      </c>
      <c r="J18581" s="5">
        <v>-119897.61999999994</v>
      </c>
      <c r="K18581" s="3" t="str" cm="1">
        <f t="array" ref="K18581">_xlfn.LET(_xlpm.d,UPPER(TRIM(CLEAN(SUBSTITUTE(F18581,CHAR(160),"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82" spans="2:11" hidden="1" x14ac:dyDescent="0.25">
      <c r="B18582" s="20">
        <v>46086</v>
      </c>
      <c r="C18582" s="2" t="s">
        <v>1</v>
      </c>
      <c r="D18582" s="2" t="s">
        <v>4030</v>
      </c>
      <c r="E18582" s="2" t="s">
        <v>3</v>
      </c>
      <c r="F18582" s="2" t="s">
        <v>6107</v>
      </c>
      <c r="G18582" s="5">
        <v>-1</v>
      </c>
      <c r="H18582" s="5">
        <v>648.39</v>
      </c>
      <c r="I18582" s="5">
        <v>-648.39</v>
      </c>
      <c r="J18582" s="5">
        <v>-120546.00999999994</v>
      </c>
      <c r="K18582" s="3" t="str" cm="1">
        <f t="array" ref="K18582">_xlfn.LET(_xlpm.d,UPPER(TRIM(CLEAN(SUBSTITUTE(F18582,CHAR(160),"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83" spans="2:11" hidden="1" x14ac:dyDescent="0.25">
      <c r="B18583" s="20">
        <v>46090</v>
      </c>
      <c r="C18583" s="2" t="s">
        <v>1</v>
      </c>
      <c r="D18583" s="2" t="s">
        <v>5845</v>
      </c>
      <c r="E18583" s="2" t="s">
        <v>5004</v>
      </c>
      <c r="F18583" s="2" t="s">
        <v>6122</v>
      </c>
      <c r="G18583" s="5">
        <v>-1</v>
      </c>
      <c r="H18583" s="5">
        <v>95.4</v>
      </c>
      <c r="I18583" s="5">
        <v>-95.4</v>
      </c>
      <c r="J18583" s="5">
        <v>-120641.40999999993</v>
      </c>
      <c r="K18583" s="3" t="str" cm="1">
        <f t="array" ref="K18583">_xlfn.LET(_xlpm.d,UPPER(TRIM(CLEAN(SUBSTITUTE(F18583,CHAR(160),"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84" spans="2:11" hidden="1" x14ac:dyDescent="0.25">
      <c r="B18584" s="20">
        <v>46090</v>
      </c>
      <c r="C18584" s="2" t="s">
        <v>1</v>
      </c>
      <c r="D18584" s="2" t="s">
        <v>5846</v>
      </c>
      <c r="E18584" s="2" t="s">
        <v>3</v>
      </c>
      <c r="F18584" s="2" t="s">
        <v>6107</v>
      </c>
      <c r="G18584" s="5">
        <v>-1</v>
      </c>
      <c r="H18584" s="5">
        <v>143.1</v>
      </c>
      <c r="I18584" s="5">
        <v>-143.1</v>
      </c>
      <c r="J18584" s="5">
        <v>-120784.50999999994</v>
      </c>
      <c r="K18584" s="3" t="str" cm="1">
        <f t="array" ref="K18584">_xlfn.LET(_xlpm.d,UPPER(TRIM(CLEAN(SUBSTITUTE(F18584,CHAR(160),"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85" spans="2:11" hidden="1" x14ac:dyDescent="0.25">
      <c r="B18585" s="20">
        <v>46092</v>
      </c>
      <c r="C18585" s="2" t="s">
        <v>1</v>
      </c>
      <c r="D18585" s="2" t="s">
        <v>5851</v>
      </c>
      <c r="E18585" s="2" t="s">
        <v>3</v>
      </c>
      <c r="F18585" s="2" t="s">
        <v>6107</v>
      </c>
      <c r="G18585" s="5">
        <v>-1</v>
      </c>
      <c r="H18585" s="5">
        <v>200.34</v>
      </c>
      <c r="I18585" s="5">
        <v>-200.34</v>
      </c>
      <c r="J18585" s="5">
        <v>-120984.84999999993</v>
      </c>
      <c r="K18585" s="3" t="str" cm="1">
        <f t="array" ref="K18585">_xlfn.LET(_xlpm.d,UPPER(TRIM(CLEAN(SUBSTITUTE(F18585,CHAR(160),"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86" spans="2:11" hidden="1" x14ac:dyDescent="0.25">
      <c r="B18586" s="20">
        <v>46093</v>
      </c>
      <c r="C18586" s="2" t="s">
        <v>1</v>
      </c>
      <c r="D18586" s="2" t="s">
        <v>4141</v>
      </c>
      <c r="E18586" s="2" t="s">
        <v>6</v>
      </c>
      <c r="F18586" s="2" t="s">
        <v>6105</v>
      </c>
      <c r="G18586" s="5">
        <v>-1</v>
      </c>
      <c r="H18586" s="5">
        <v>65.58</v>
      </c>
      <c r="I18586" s="5">
        <v>-65.58</v>
      </c>
      <c r="J18586" s="5">
        <v>-121050.42999999993</v>
      </c>
      <c r="K18586" s="3" t="str" cm="1">
        <f t="array" ref="K18586">_xlfn.LET(_xlpm.d,UPPER(TRIM(CLEAN(SUBSTITUTE(F18586,CHAR(160),"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87" spans="2:11" hidden="1" x14ac:dyDescent="0.25">
      <c r="B18587" s="20">
        <v>46098</v>
      </c>
      <c r="C18587" s="2" t="s">
        <v>1</v>
      </c>
      <c r="D18587" s="2" t="s">
        <v>4305</v>
      </c>
      <c r="E18587" s="2" t="s">
        <v>6</v>
      </c>
      <c r="F18587" s="2" t="s">
        <v>6105</v>
      </c>
      <c r="G18587" s="5">
        <v>-1</v>
      </c>
      <c r="H18587" s="5">
        <v>220.87</v>
      </c>
      <c r="I18587" s="5">
        <v>-220.87</v>
      </c>
      <c r="J18587" s="5">
        <v>-121271.29999999993</v>
      </c>
      <c r="K18587" s="3" t="str" cm="1">
        <f t="array" ref="K18587">_xlfn.LET(_xlpm.d,UPPER(TRIM(CLEAN(SUBSTITUTE(F18587,CHAR(160),"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88" spans="2:11" hidden="1" x14ac:dyDescent="0.25">
      <c r="B18588" s="20">
        <v>46100</v>
      </c>
      <c r="C18588" s="2" t="s">
        <v>1</v>
      </c>
      <c r="D18588" s="2" t="s">
        <v>208</v>
      </c>
      <c r="E18588" s="2" t="s">
        <v>3</v>
      </c>
      <c r="F18588" s="2" t="s">
        <v>6107</v>
      </c>
      <c r="G18588" s="5">
        <v>-1</v>
      </c>
      <c r="H18588" s="5">
        <v>1691.44</v>
      </c>
      <c r="I18588" s="5">
        <v>-1691.44</v>
      </c>
      <c r="J18588" s="5">
        <v>-122962.73999999993</v>
      </c>
      <c r="K18588" s="3" t="str" cm="1">
        <f t="array" ref="K18588">_xlfn.LET(_xlpm.d,UPPER(TRIM(CLEAN(SUBSTITUTE(F18588,CHAR(160),"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89" spans="2:11" hidden="1" x14ac:dyDescent="0.25">
      <c r="B18589" s="20">
        <v>46101</v>
      </c>
      <c r="C18589" s="2" t="s">
        <v>1</v>
      </c>
      <c r="D18589" s="2" t="s">
        <v>5861</v>
      </c>
      <c r="E18589" s="2" t="s">
        <v>759</v>
      </c>
      <c r="F18589" s="2" t="s">
        <v>6107</v>
      </c>
      <c r="G18589" s="5">
        <v>-1</v>
      </c>
      <c r="H18589" s="5">
        <v>372.06</v>
      </c>
      <c r="I18589" s="5">
        <v>-372.06</v>
      </c>
      <c r="J18589" s="5">
        <v>-123334.79999999993</v>
      </c>
      <c r="K18589" s="3" t="str" cm="1">
        <f t="array" ref="K18589">_xlfn.LET(_xlpm.d,UPPER(TRIM(CLEAN(SUBSTITUTE(F18589,CHAR(160),"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90" spans="2:11" hidden="1" x14ac:dyDescent="0.25">
      <c r="B18590" s="20">
        <v>46107</v>
      </c>
      <c r="C18590" s="2" t="s">
        <v>1</v>
      </c>
      <c r="D18590" s="2" t="s">
        <v>3549</v>
      </c>
      <c r="E18590" s="2" t="s">
        <v>3</v>
      </c>
      <c r="F18590" s="2" t="s">
        <v>6107</v>
      </c>
      <c r="G18590" s="5">
        <v>-1</v>
      </c>
      <c r="H18590" s="5">
        <v>724.66</v>
      </c>
      <c r="I18590" s="5">
        <v>-724.66</v>
      </c>
      <c r="J18590" s="5">
        <v>-124059.45999999993</v>
      </c>
      <c r="K18590" s="3" t="str" cm="1">
        <f t="array" ref="K18590">_xlfn.LET(_xlpm.d,UPPER(TRIM(CLEAN(SUBSTITUTE(F18590,CHAR(160),"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91" spans="2:11" hidden="1" x14ac:dyDescent="0.25">
      <c r="B18591" s="20">
        <v>46112</v>
      </c>
      <c r="C18591" s="2" t="s">
        <v>1</v>
      </c>
      <c r="D18591" s="2" t="s">
        <v>5873</v>
      </c>
      <c r="E18591" s="2" t="s">
        <v>1735</v>
      </c>
      <c r="F18591" s="2" t="s">
        <v>6106</v>
      </c>
      <c r="G18591" s="5">
        <v>-1</v>
      </c>
      <c r="H18591" s="5">
        <v>475.86</v>
      </c>
      <c r="I18591" s="5">
        <v>-475.86</v>
      </c>
      <c r="J18591" s="5">
        <v>-124535.31999999993</v>
      </c>
      <c r="K18591" s="3" t="str" cm="1">
        <f t="array" ref="K18591">_xlfn.LET(_xlpm.d,UPPER(TRIM(CLEAN(SUBSTITUTE(F18591,CHAR(160),"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92" spans="2:11" hidden="1" x14ac:dyDescent="0.25">
      <c r="B18592" s="20">
        <v>46112</v>
      </c>
      <c r="C18592" s="2" t="s">
        <v>1</v>
      </c>
      <c r="D18592" s="2" t="s">
        <v>5874</v>
      </c>
      <c r="E18592" s="2" t="s">
        <v>6</v>
      </c>
      <c r="F18592" s="2" t="s">
        <v>6105</v>
      </c>
      <c r="G18592" s="5">
        <v>-1</v>
      </c>
      <c r="H18592" s="5">
        <v>509.85</v>
      </c>
      <c r="I18592" s="5">
        <v>-509.85</v>
      </c>
      <c r="J18592" s="5">
        <v>-125045.16999999994</v>
      </c>
      <c r="K18592" s="3" t="str" cm="1">
        <f t="array" ref="K18592">_xlfn.LET(_xlpm.d,UPPER(TRIM(CLEAN(SUBSTITUTE(F18592,CHAR(160),"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18593" spans="1:11" hidden="1" x14ac:dyDescent="0.25">
      <c r="A18593" s="11" t="s">
        <v>6124</v>
      </c>
      <c r="G18593" s="6">
        <v>-280</v>
      </c>
      <c r="I18593" s="7">
        <f>I18302+I18303+I18304+I18305+I18306+I18307+I18308+I18309+I18310+I18311+I18312+I18313+I18314+I18315+I18316+I18317+I18318+I18319+I18320+I18321+I18322+I18323+I18324+I18325+I18326+I18327+I18328+I18329+I18330+I18331+I18332+I18333+I18334+I18335+I18336+I18337+I18338+I18339+I18340+I18341+I18342+I18343+I18344+I18345+I18346+I18347+I18348+I18349+I18350+I18351+I18352+I18353+I18354+I18355+I18356+I18357+I18358+I18359+I18360+I18361+I18362+I18363+I18364+I18365+I18366+I18367+I18368+I18369+I18370+I18371+I18372+I18373+I18374+I18375+I18376+I18377+I18378+I18379+I18380+I18381+I18382+I18383+I18384+I18385+I18386+I18387+I18388+I18389+I18390+I18391+I18392+I18393+I18394+I18395+I18396+I18397+I18398+I18399+I18400+I18401+I18402+I18403+I18404+I18405+I18406+I18407+I18408+I18409+I18410+I18411+I18412+I18413+I18414+I18415+I18416+I18417+I18418+I18419+I18420+I18421+I18422+I18423+I18424+I18425+I18426+I18427+I18428+I18429+I18430+I18431+I18432+I18433+I18434+I18435+I18436+I18437+I18438+I18439+I18440+I18441+I18442+I18443+I18444+I18445+I18446+I18447+I18448+I18449+I18450+I18451+I18452+I18453+I18454+I18455+I18456+I18457+I18458+I18459+I18460+I18461+I18462+I18463+I18464+I18465+I18466+I18467+I18468+I18469+I18470+I18471+I18472+I18473+I18474+I18475+I18476+I18477+I18478+I18479+I18480+I18481+I18482+I18483+I18484+I18485+I18486+I18487+I18488+I18489+I18490+I18491+I18492+I18493+I18494+I18495+I18496+I18497+I18498+I18499+I18500+I18501+I18502+I18503+I18504+I18505+I18506+I18507+I18508+I18509+I18510+I18511+I18512+I18513+I18514+I18515+I18516+I18517+I18518+I18519+I18520+I18521+I18522+I18523+I18524+I18525+I18526+I18527+I18528+I18529+I18530+I18531+I18532+I18533+I18534+I18535+I18536+I18537+I18538+I18539+I18540+I18541+I18542+I18543+I18544+I18545+I18546+I18547+I18548+I18549+I18550+I18551+I18552+I18553+I18554+I18555+I18556+I18557+I18558+I18559+I18560+I18561+I18562+I18563+I18564+I18565+I18566+I18567+I18568+I18569+I18570+I18571+I18572+I18573+I18574+I18575+I18576+I18577+I18578+I18579+I18580+I18581+I18582+I18583+I18584+I18585+I18586+I18587+I18588+I18589+I18590+I18591+I18592</f>
        <v>-125045.16999999994</v>
      </c>
      <c r="K18593" s="3" t="str" cm="1">
        <f t="array" ref="K18593">_xlfn.LET(_xlpm.d,UPPER(TRIM(CLEAN(SUBSTITUTE(F18593,CHAR(160),"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594" spans="1:11" hidden="1" x14ac:dyDescent="0.25">
      <c r="A18594" s="10" t="s">
        <v>6125</v>
      </c>
      <c r="K18594" s="3" t="str" cm="1">
        <f t="array" ref="K18594">_xlfn.LET(_xlpm.d,UPPER(TRIM(CLEAN(SUBSTITUTE(F18594,CHAR(160),"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595" spans="1:11" hidden="1" x14ac:dyDescent="0.25">
      <c r="B18595" s="20">
        <v>45659</v>
      </c>
      <c r="C18595" s="2" t="s">
        <v>1</v>
      </c>
      <c r="D18595" s="2" t="s">
        <v>1641</v>
      </c>
      <c r="E18595" s="2" t="s">
        <v>294</v>
      </c>
      <c r="F18595" s="2" t="s">
        <v>6126</v>
      </c>
      <c r="G18595" s="5">
        <v>30</v>
      </c>
      <c r="H18595" s="5">
        <v>41.5</v>
      </c>
      <c r="I18595" s="5">
        <v>1245</v>
      </c>
      <c r="J18595" s="5">
        <v>1245</v>
      </c>
      <c r="K18595" s="3" t="str" cm="1">
        <f t="array" ref="K18595">_xlfn.LET(_xlpm.d,UPPER(TRIM(CLEAN(SUBSTITUTE(F18595,CHAR(160),"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596" spans="1:11" hidden="1" x14ac:dyDescent="0.25">
      <c r="B18596" s="20">
        <v>45660</v>
      </c>
      <c r="C18596" s="2" t="s">
        <v>1</v>
      </c>
      <c r="D18596" s="2" t="s">
        <v>1643</v>
      </c>
      <c r="E18596" s="2" t="s">
        <v>254</v>
      </c>
      <c r="F18596" s="2" t="s">
        <v>6126</v>
      </c>
      <c r="G18596" s="5">
        <v>40</v>
      </c>
      <c r="H18596" s="5">
        <v>41.5</v>
      </c>
      <c r="I18596" s="5">
        <v>1660</v>
      </c>
      <c r="J18596" s="5">
        <v>2905</v>
      </c>
      <c r="K18596" s="3" t="str" cm="1">
        <f t="array" ref="K18596">_xlfn.LET(_xlpm.d,UPPER(TRIM(CLEAN(SUBSTITUTE(F18596,CHAR(160),"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597" spans="1:11" hidden="1" x14ac:dyDescent="0.25">
      <c r="B18597" s="20">
        <v>45660</v>
      </c>
      <c r="C18597" s="2" t="s">
        <v>1</v>
      </c>
      <c r="D18597" s="2" t="s">
        <v>1644</v>
      </c>
      <c r="E18597" s="2" t="s">
        <v>248</v>
      </c>
      <c r="F18597" s="2" t="s">
        <v>6126</v>
      </c>
      <c r="G18597" s="5">
        <v>80</v>
      </c>
      <c r="H18597" s="5">
        <v>41.5</v>
      </c>
      <c r="I18597" s="5">
        <v>3320</v>
      </c>
      <c r="J18597" s="5">
        <v>6225</v>
      </c>
      <c r="K18597" s="3" t="str" cm="1">
        <f t="array" ref="K18597">_xlfn.LET(_xlpm.d,UPPER(TRIM(CLEAN(SUBSTITUTE(F18597,CHAR(160),"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598" spans="1:11" hidden="1" x14ac:dyDescent="0.25">
      <c r="B18598" s="20">
        <v>45660</v>
      </c>
      <c r="C18598" s="2" t="s">
        <v>1</v>
      </c>
      <c r="D18598" s="2" t="s">
        <v>1645</v>
      </c>
      <c r="E18598" s="2" t="s">
        <v>151</v>
      </c>
      <c r="F18598" s="2" t="s">
        <v>6126</v>
      </c>
      <c r="G18598" s="5">
        <v>20</v>
      </c>
      <c r="H18598" s="5">
        <v>41.5</v>
      </c>
      <c r="I18598" s="5">
        <v>830</v>
      </c>
      <c r="J18598" s="5">
        <v>7055</v>
      </c>
      <c r="K18598" s="3" t="str" cm="1">
        <f t="array" ref="K18598">_xlfn.LET(_xlpm.d,UPPER(TRIM(CLEAN(SUBSTITUTE(F18598,CHAR(160),"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599" spans="1:11" hidden="1" x14ac:dyDescent="0.25">
      <c r="B18599" s="20">
        <v>45660</v>
      </c>
      <c r="C18599" s="2" t="s">
        <v>1</v>
      </c>
      <c r="D18599" s="2" t="s">
        <v>2580</v>
      </c>
      <c r="E18599" s="2" t="s">
        <v>43</v>
      </c>
      <c r="F18599" s="2" t="s">
        <v>6126</v>
      </c>
      <c r="G18599" s="5">
        <v>16</v>
      </c>
      <c r="H18599" s="5">
        <v>38.799999999999997</v>
      </c>
      <c r="I18599" s="5">
        <v>620.79999999999995</v>
      </c>
      <c r="J18599" s="5">
        <v>7675.8</v>
      </c>
      <c r="K18599" s="3" t="str" cm="1">
        <f t="array" ref="K18599">_xlfn.LET(_xlpm.d,UPPER(TRIM(CLEAN(SUBSTITUTE(F18599,CHAR(160),"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00" spans="1:11" hidden="1" x14ac:dyDescent="0.25">
      <c r="B18600" s="20">
        <v>45663</v>
      </c>
      <c r="C18600" s="2" t="s">
        <v>1</v>
      </c>
      <c r="D18600" s="2" t="s">
        <v>2584</v>
      </c>
      <c r="E18600" s="2" t="s">
        <v>160</v>
      </c>
      <c r="F18600" s="2" t="s">
        <v>6126</v>
      </c>
      <c r="G18600" s="5">
        <v>48</v>
      </c>
      <c r="H18600" s="5">
        <v>41.5</v>
      </c>
      <c r="I18600" s="5">
        <v>1992</v>
      </c>
      <c r="J18600" s="5">
        <v>9667.7999999999993</v>
      </c>
      <c r="K18600" s="3" t="str" cm="1">
        <f t="array" ref="K18600">_xlfn.LET(_xlpm.d,UPPER(TRIM(CLEAN(SUBSTITUTE(F18600,CHAR(160),"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01" spans="1:11" hidden="1" x14ac:dyDescent="0.25">
      <c r="B18601" s="20">
        <v>45663</v>
      </c>
      <c r="C18601" s="2" t="s">
        <v>1</v>
      </c>
      <c r="D18601" s="2" t="s">
        <v>4398</v>
      </c>
      <c r="E18601" s="2" t="s">
        <v>254</v>
      </c>
      <c r="F18601" s="2" t="s">
        <v>6126</v>
      </c>
      <c r="G18601" s="5">
        <v>40</v>
      </c>
      <c r="H18601" s="5">
        <v>41.5</v>
      </c>
      <c r="I18601" s="5">
        <v>1660</v>
      </c>
      <c r="J18601" s="5">
        <v>11327.8</v>
      </c>
      <c r="K18601" s="3" t="str" cm="1">
        <f t="array" ref="K18601">_xlfn.LET(_xlpm.d,UPPER(TRIM(CLEAN(SUBSTITUTE(F18601,CHAR(160),"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02" spans="1:11" hidden="1" x14ac:dyDescent="0.25">
      <c r="B18602" s="20">
        <v>45664</v>
      </c>
      <c r="C18602" s="2" t="s">
        <v>1</v>
      </c>
      <c r="D18602" s="2" t="s">
        <v>4225</v>
      </c>
      <c r="E18602" s="2" t="s">
        <v>147</v>
      </c>
      <c r="F18602" s="2" t="s">
        <v>6126</v>
      </c>
      <c r="G18602" s="5">
        <v>40</v>
      </c>
      <c r="H18602" s="5">
        <v>41.5</v>
      </c>
      <c r="I18602" s="5">
        <v>1660</v>
      </c>
      <c r="J18602" s="5">
        <v>12987.8</v>
      </c>
      <c r="K18602" s="3" t="str" cm="1">
        <f t="array" ref="K18602">_xlfn.LET(_xlpm.d,UPPER(TRIM(CLEAN(SUBSTITUTE(F18602,CHAR(160),"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03" spans="1:11" hidden="1" x14ac:dyDescent="0.25">
      <c r="B18603" s="20">
        <v>45664</v>
      </c>
      <c r="C18603" s="2" t="s">
        <v>1</v>
      </c>
      <c r="D18603" s="2" t="s">
        <v>1649</v>
      </c>
      <c r="E18603" s="2" t="s">
        <v>186</v>
      </c>
      <c r="F18603" s="2" t="s">
        <v>6126</v>
      </c>
      <c r="G18603" s="5">
        <v>40</v>
      </c>
      <c r="H18603" s="5">
        <v>31.85</v>
      </c>
      <c r="I18603" s="5">
        <v>1274</v>
      </c>
      <c r="J18603" s="5">
        <v>14261.8</v>
      </c>
      <c r="K18603" s="3" t="str" cm="1">
        <f t="array" ref="K18603">_xlfn.LET(_xlpm.d,UPPER(TRIM(CLEAN(SUBSTITUTE(F18603,CHAR(160),"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04" spans="1:11" hidden="1" x14ac:dyDescent="0.25">
      <c r="B18604" s="20">
        <v>45664</v>
      </c>
      <c r="C18604" s="2" t="s">
        <v>1</v>
      </c>
      <c r="D18604" s="2" t="s">
        <v>2586</v>
      </c>
      <c r="E18604" s="2" t="s">
        <v>78</v>
      </c>
      <c r="F18604" s="2" t="s">
        <v>6126</v>
      </c>
      <c r="G18604" s="5">
        <v>20</v>
      </c>
      <c r="H18604" s="5">
        <v>41.5</v>
      </c>
      <c r="I18604" s="5">
        <v>830</v>
      </c>
      <c r="J18604" s="5">
        <v>15091.8</v>
      </c>
      <c r="K18604" s="3" t="str" cm="1">
        <f t="array" ref="K18604">_xlfn.LET(_xlpm.d,UPPER(TRIM(CLEAN(SUBSTITUTE(F18604,CHAR(160),"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05" spans="1:11" hidden="1" x14ac:dyDescent="0.25">
      <c r="B18605" s="20">
        <v>45664</v>
      </c>
      <c r="C18605" s="2" t="s">
        <v>1</v>
      </c>
      <c r="D18605" s="2" t="s">
        <v>1363</v>
      </c>
      <c r="E18605" s="2" t="s">
        <v>156</v>
      </c>
      <c r="F18605" s="2" t="s">
        <v>6126</v>
      </c>
      <c r="G18605" s="5">
        <v>32</v>
      </c>
      <c r="H18605" s="5">
        <v>41.5</v>
      </c>
      <c r="I18605" s="5">
        <v>1328</v>
      </c>
      <c r="J18605" s="5">
        <v>16419.8</v>
      </c>
      <c r="K18605" s="3" t="str" cm="1">
        <f t="array" ref="K18605">_xlfn.LET(_xlpm.d,UPPER(TRIM(CLEAN(SUBSTITUTE(F18605,CHAR(160),"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06" spans="1:11" hidden="1" x14ac:dyDescent="0.25">
      <c r="B18606" s="20">
        <v>45664</v>
      </c>
      <c r="C18606" s="2" t="s">
        <v>1</v>
      </c>
      <c r="D18606" s="2" t="s">
        <v>1650</v>
      </c>
      <c r="E18606" s="2" t="s">
        <v>234</v>
      </c>
      <c r="F18606" s="2" t="s">
        <v>6126</v>
      </c>
      <c r="G18606" s="5">
        <v>40</v>
      </c>
      <c r="H18606" s="5">
        <v>41.5</v>
      </c>
      <c r="I18606" s="5">
        <v>1660</v>
      </c>
      <c r="J18606" s="5">
        <v>18079.8</v>
      </c>
      <c r="K18606" s="3" t="str" cm="1">
        <f t="array" ref="K18606">_xlfn.LET(_xlpm.d,UPPER(TRIM(CLEAN(SUBSTITUTE(F18606,CHAR(160),"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07" spans="1:11" hidden="1" x14ac:dyDescent="0.25">
      <c r="B18607" s="20">
        <v>45664</v>
      </c>
      <c r="C18607" s="2" t="s">
        <v>1</v>
      </c>
      <c r="D18607" s="2" t="s">
        <v>2588</v>
      </c>
      <c r="E18607" s="2" t="s">
        <v>165</v>
      </c>
      <c r="F18607" s="2" t="s">
        <v>6126</v>
      </c>
      <c r="G18607" s="5">
        <v>20</v>
      </c>
      <c r="H18607" s="5">
        <v>41.5</v>
      </c>
      <c r="I18607" s="5">
        <v>830</v>
      </c>
      <c r="J18607" s="5">
        <v>18909.8</v>
      </c>
      <c r="K18607" s="3" t="str" cm="1">
        <f t="array" ref="K18607">_xlfn.LET(_xlpm.d,UPPER(TRIM(CLEAN(SUBSTITUTE(F18607,CHAR(160),"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08" spans="1:11" hidden="1" x14ac:dyDescent="0.25">
      <c r="B18608" s="20">
        <v>45665</v>
      </c>
      <c r="C18608" s="2" t="s">
        <v>1</v>
      </c>
      <c r="D18608" s="2" t="s">
        <v>2591</v>
      </c>
      <c r="E18608" s="2" t="s">
        <v>145</v>
      </c>
      <c r="F18608" s="2" t="s">
        <v>6126</v>
      </c>
      <c r="G18608" s="5">
        <v>10</v>
      </c>
      <c r="H18608" s="5">
        <v>41.5</v>
      </c>
      <c r="I18608" s="5">
        <v>415</v>
      </c>
      <c r="J18608" s="5">
        <v>19324.8</v>
      </c>
      <c r="K18608" s="3" t="str" cm="1">
        <f t="array" ref="K18608">_xlfn.LET(_xlpm.d,UPPER(TRIM(CLEAN(SUBSTITUTE(F18608,CHAR(160),"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09" spans="2:11" hidden="1" x14ac:dyDescent="0.25">
      <c r="B18609" s="20">
        <v>45665</v>
      </c>
      <c r="C18609" s="2" t="s">
        <v>1</v>
      </c>
      <c r="D18609" s="2" t="s">
        <v>2593</v>
      </c>
      <c r="E18609" s="2" t="s">
        <v>282</v>
      </c>
      <c r="F18609" s="2" t="s">
        <v>6126</v>
      </c>
      <c r="G18609" s="5">
        <v>30</v>
      </c>
      <c r="H18609" s="5">
        <v>41.5</v>
      </c>
      <c r="I18609" s="5">
        <v>1245</v>
      </c>
      <c r="J18609" s="5">
        <v>20569.8</v>
      </c>
      <c r="K18609" s="3" t="str" cm="1">
        <f t="array" ref="K18609">_xlfn.LET(_xlpm.d,UPPER(TRIM(CLEAN(SUBSTITUTE(F18609,CHAR(160),"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10" spans="2:11" hidden="1" x14ac:dyDescent="0.25">
      <c r="B18610" s="20">
        <v>45665</v>
      </c>
      <c r="C18610" s="2" t="s">
        <v>1</v>
      </c>
      <c r="D18610" s="2" t="s">
        <v>4086</v>
      </c>
      <c r="E18610" s="2" t="s">
        <v>189</v>
      </c>
      <c r="F18610" s="2" t="s">
        <v>6126</v>
      </c>
      <c r="G18610" s="5">
        <v>20</v>
      </c>
      <c r="H18610" s="5">
        <v>41.5</v>
      </c>
      <c r="I18610" s="5">
        <v>830</v>
      </c>
      <c r="J18610" s="5">
        <v>21399.8</v>
      </c>
      <c r="K18610" s="3" t="str" cm="1">
        <f t="array" ref="K18610">_xlfn.LET(_xlpm.d,UPPER(TRIM(CLEAN(SUBSTITUTE(F18610,CHAR(160),"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611" spans="2:11" hidden="1" x14ac:dyDescent="0.25">
      <c r="B18611" s="20">
        <v>45665</v>
      </c>
      <c r="C18611" s="2" t="s">
        <v>1</v>
      </c>
      <c r="D18611" s="2" t="s">
        <v>1653</v>
      </c>
      <c r="E18611" s="2" t="s">
        <v>224</v>
      </c>
      <c r="F18611" s="2" t="s">
        <v>6125</v>
      </c>
      <c r="G18611" s="5">
        <v>86</v>
      </c>
      <c r="H18611" s="5">
        <v>41.5</v>
      </c>
      <c r="I18611" s="5">
        <v>3569</v>
      </c>
      <c r="J18611" s="5">
        <v>24968.799999999999</v>
      </c>
      <c r="K18611" s="3" t="str" cm="1">
        <f t="array" ref="K18611">_xlfn.LET(_xlpm.d,UPPER(TRIM(CLEAN(SUBSTITUTE(F18611,CHAR(160),"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12" spans="2:11" hidden="1" x14ac:dyDescent="0.25">
      <c r="B18612" s="20">
        <v>45666</v>
      </c>
      <c r="C18612" s="2" t="s">
        <v>1</v>
      </c>
      <c r="D18612" s="2" t="s">
        <v>1258</v>
      </c>
      <c r="E18612" s="2" t="s">
        <v>192</v>
      </c>
      <c r="F18612" s="2" t="s">
        <v>6125</v>
      </c>
      <c r="G18612" s="5">
        <v>40</v>
      </c>
      <c r="H18612" s="5">
        <v>41.5</v>
      </c>
      <c r="I18612" s="5">
        <v>1660</v>
      </c>
      <c r="J18612" s="5">
        <v>26628.799999999999</v>
      </c>
      <c r="K18612" s="3" t="str" cm="1">
        <f t="array" ref="K18612">_xlfn.LET(_xlpm.d,UPPER(TRIM(CLEAN(SUBSTITUTE(F18612,CHAR(160),"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13" spans="2:11" hidden="1" x14ac:dyDescent="0.25">
      <c r="B18613" s="20">
        <v>45666</v>
      </c>
      <c r="C18613" s="2" t="s">
        <v>1</v>
      </c>
      <c r="D18613" s="2" t="s">
        <v>1367</v>
      </c>
      <c r="E18613" s="2" t="s">
        <v>180</v>
      </c>
      <c r="F18613" s="2" t="s">
        <v>6125</v>
      </c>
      <c r="G18613" s="5">
        <v>32</v>
      </c>
      <c r="H18613" s="5">
        <v>41.5</v>
      </c>
      <c r="I18613" s="5">
        <v>1328</v>
      </c>
      <c r="J18613" s="5">
        <v>27956.799999999999</v>
      </c>
      <c r="K18613" s="3" t="str" cm="1">
        <f t="array" ref="K18613">_xlfn.LET(_xlpm.d,UPPER(TRIM(CLEAN(SUBSTITUTE(F18613,CHAR(160),"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14" spans="2:11" hidden="1" x14ac:dyDescent="0.25">
      <c r="B18614" s="20">
        <v>45666</v>
      </c>
      <c r="C18614" s="2" t="s">
        <v>1</v>
      </c>
      <c r="D18614" s="2" t="s">
        <v>1654</v>
      </c>
      <c r="E18614" s="2" t="s">
        <v>248</v>
      </c>
      <c r="F18614" s="2" t="s">
        <v>6125</v>
      </c>
      <c r="G18614" s="5">
        <v>40</v>
      </c>
      <c r="H18614" s="5">
        <v>41.5</v>
      </c>
      <c r="I18614" s="5">
        <v>1660</v>
      </c>
      <c r="J18614" s="5">
        <v>29616.799999999999</v>
      </c>
      <c r="K18614" s="3" t="str" cm="1">
        <f t="array" ref="K18614">_xlfn.LET(_xlpm.d,UPPER(TRIM(CLEAN(SUBSTITUTE(F18614,CHAR(160),"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15" spans="2:11" hidden="1" x14ac:dyDescent="0.25">
      <c r="B18615" s="20">
        <v>45666</v>
      </c>
      <c r="C18615" s="2" t="s">
        <v>1</v>
      </c>
      <c r="D18615" s="2" t="s">
        <v>1259</v>
      </c>
      <c r="E18615" s="2" t="s">
        <v>135</v>
      </c>
      <c r="F18615" s="2" t="s">
        <v>6125</v>
      </c>
      <c r="G18615" s="5">
        <v>40</v>
      </c>
      <c r="H18615" s="5">
        <v>41.5</v>
      </c>
      <c r="I18615" s="5">
        <v>1660</v>
      </c>
      <c r="J18615" s="5">
        <v>31276.799999999999</v>
      </c>
      <c r="K18615" s="3" t="str" cm="1">
        <f t="array" ref="K18615">_xlfn.LET(_xlpm.d,UPPER(TRIM(CLEAN(SUBSTITUTE(F18615,CHAR(160),"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16" spans="2:11" hidden="1" x14ac:dyDescent="0.25">
      <c r="B18616" s="20">
        <v>45666</v>
      </c>
      <c r="C18616" s="2" t="s">
        <v>1</v>
      </c>
      <c r="D18616" s="2" t="s">
        <v>1368</v>
      </c>
      <c r="E18616" s="2" t="s">
        <v>168</v>
      </c>
      <c r="F18616" s="2" t="s">
        <v>6125</v>
      </c>
      <c r="G18616" s="5">
        <v>32</v>
      </c>
      <c r="H18616" s="5">
        <v>41.5</v>
      </c>
      <c r="I18616" s="5">
        <v>1328</v>
      </c>
      <c r="J18616" s="5">
        <v>32604.799999999999</v>
      </c>
      <c r="K18616" s="3" t="str" cm="1">
        <f t="array" ref="K18616">_xlfn.LET(_xlpm.d,UPPER(TRIM(CLEAN(SUBSTITUTE(F18616,CHAR(160),"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17" spans="2:11" hidden="1" x14ac:dyDescent="0.25">
      <c r="B18617" s="20">
        <v>45666</v>
      </c>
      <c r="C18617" s="2" t="s">
        <v>1</v>
      </c>
      <c r="D18617" s="2" t="s">
        <v>1260</v>
      </c>
      <c r="E18617" s="2" t="s">
        <v>160</v>
      </c>
      <c r="F18617" s="2" t="s">
        <v>6125</v>
      </c>
      <c r="G18617" s="5">
        <v>20</v>
      </c>
      <c r="H18617" s="5">
        <v>41.5</v>
      </c>
      <c r="I18617" s="5">
        <v>830</v>
      </c>
      <c r="J18617" s="5">
        <v>33434.800000000003</v>
      </c>
      <c r="K18617" s="3" t="str" cm="1">
        <f t="array" ref="K18617">_xlfn.LET(_xlpm.d,UPPER(TRIM(CLEAN(SUBSTITUTE(F18617,CHAR(160),"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18" spans="2:11" hidden="1" x14ac:dyDescent="0.25">
      <c r="B18618" s="20">
        <v>45667</v>
      </c>
      <c r="C18618" s="2" t="s">
        <v>1</v>
      </c>
      <c r="D18618" s="2" t="s">
        <v>1369</v>
      </c>
      <c r="E18618" s="2" t="s">
        <v>238</v>
      </c>
      <c r="F18618" s="2" t="s">
        <v>6125</v>
      </c>
      <c r="G18618" s="5">
        <v>24</v>
      </c>
      <c r="H18618" s="5">
        <v>41.5</v>
      </c>
      <c r="I18618" s="5">
        <v>996</v>
      </c>
      <c r="J18618" s="5">
        <v>34430.800000000003</v>
      </c>
      <c r="K18618" s="3" t="str" cm="1">
        <f t="array" ref="K18618">_xlfn.LET(_xlpm.d,UPPER(TRIM(CLEAN(SUBSTITUTE(F18618,CHAR(160),"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19" spans="2:11" hidden="1" x14ac:dyDescent="0.25">
      <c r="B18619" s="20">
        <v>45667</v>
      </c>
      <c r="C18619" s="2" t="s">
        <v>1</v>
      </c>
      <c r="D18619" s="2" t="s">
        <v>1499</v>
      </c>
      <c r="E18619" s="2" t="s">
        <v>154</v>
      </c>
      <c r="F18619" s="2" t="s">
        <v>6125</v>
      </c>
      <c r="G18619" s="5">
        <v>40</v>
      </c>
      <c r="H18619" s="5">
        <v>41.5</v>
      </c>
      <c r="I18619" s="5">
        <v>1660</v>
      </c>
      <c r="J18619" s="5">
        <v>36090.800000000003</v>
      </c>
      <c r="K18619" s="3" t="str" cm="1">
        <f t="array" ref="K18619">_xlfn.LET(_xlpm.d,UPPER(TRIM(CLEAN(SUBSTITUTE(F18619,CHAR(160),"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20" spans="2:11" hidden="1" x14ac:dyDescent="0.25">
      <c r="B18620" s="20">
        <v>45667</v>
      </c>
      <c r="C18620" s="2" t="s">
        <v>1</v>
      </c>
      <c r="D18620" s="2" t="s">
        <v>756</v>
      </c>
      <c r="E18620" s="2" t="s">
        <v>43</v>
      </c>
      <c r="F18620" s="2" t="s">
        <v>6125</v>
      </c>
      <c r="G18620" s="5">
        <v>20</v>
      </c>
      <c r="H18620" s="5">
        <v>38.799999999999997</v>
      </c>
      <c r="I18620" s="5">
        <v>776</v>
      </c>
      <c r="J18620" s="5">
        <v>36866.800000000003</v>
      </c>
      <c r="K18620" s="3" t="str" cm="1">
        <f t="array" ref="K18620">_xlfn.LET(_xlpm.d,UPPER(TRIM(CLEAN(SUBSTITUTE(F18620,CHAR(160),"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21" spans="2:11" hidden="1" x14ac:dyDescent="0.25">
      <c r="B18621" s="20">
        <v>45667</v>
      </c>
      <c r="C18621" s="2" t="s">
        <v>1</v>
      </c>
      <c r="D18621" s="2" t="s">
        <v>2603</v>
      </c>
      <c r="E18621" s="2" t="s">
        <v>305</v>
      </c>
      <c r="F18621" s="2" t="s">
        <v>6125</v>
      </c>
      <c r="G18621" s="5">
        <v>48</v>
      </c>
      <c r="H18621" s="5">
        <v>41.5</v>
      </c>
      <c r="I18621" s="5">
        <v>1992</v>
      </c>
      <c r="J18621" s="5">
        <v>38858.800000000003</v>
      </c>
      <c r="K18621" s="3" t="str" cm="1">
        <f t="array" ref="K18621">_xlfn.LET(_xlpm.d,UPPER(TRIM(CLEAN(SUBSTITUTE(F18621,CHAR(160),"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22" spans="2:11" hidden="1" x14ac:dyDescent="0.25">
      <c r="B18622" s="20">
        <v>45678</v>
      </c>
      <c r="C18622" s="2" t="s">
        <v>1</v>
      </c>
      <c r="D18622" s="2" t="s">
        <v>1554</v>
      </c>
      <c r="E18622" s="2" t="s">
        <v>307</v>
      </c>
      <c r="F18622" s="2" t="s">
        <v>6125</v>
      </c>
      <c r="G18622" s="5">
        <v>20</v>
      </c>
      <c r="H18622" s="5">
        <v>41.5</v>
      </c>
      <c r="I18622" s="5">
        <v>830</v>
      </c>
      <c r="J18622" s="5">
        <v>39688.800000000003</v>
      </c>
      <c r="K18622" s="3" t="str" cm="1">
        <f t="array" ref="K18622">_xlfn.LET(_xlpm.d,UPPER(TRIM(CLEAN(SUBSTITUTE(F18622,CHAR(160),"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23" spans="2:11" hidden="1" x14ac:dyDescent="0.25">
      <c r="B18623" s="20">
        <v>45722</v>
      </c>
      <c r="C18623" s="2" t="s">
        <v>1</v>
      </c>
      <c r="D18623" s="2" t="s">
        <v>2717</v>
      </c>
      <c r="E18623" s="2" t="s">
        <v>305</v>
      </c>
      <c r="F18623" s="2" t="s">
        <v>6125</v>
      </c>
      <c r="G18623" s="5">
        <v>48</v>
      </c>
      <c r="H18623" s="5">
        <v>41.5</v>
      </c>
      <c r="I18623" s="5">
        <v>1992</v>
      </c>
      <c r="J18623" s="5">
        <v>41680.800000000003</v>
      </c>
      <c r="K18623" s="3" t="str" cm="1">
        <f t="array" ref="K18623">_xlfn.LET(_xlpm.d,UPPER(TRIM(CLEAN(SUBSTITUTE(F18623,CHAR(160),"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24" spans="2:11" hidden="1" x14ac:dyDescent="0.25">
      <c r="B18624" s="20">
        <v>45728</v>
      </c>
      <c r="C18624" s="2" t="s">
        <v>1</v>
      </c>
      <c r="D18624" s="2" t="s">
        <v>1804</v>
      </c>
      <c r="E18624" s="2" t="s">
        <v>224</v>
      </c>
      <c r="F18624" s="2" t="s">
        <v>6125</v>
      </c>
      <c r="G18624" s="5">
        <v>48</v>
      </c>
      <c r="H18624" s="5">
        <v>41.5</v>
      </c>
      <c r="I18624" s="5">
        <v>1992</v>
      </c>
      <c r="J18624" s="5">
        <v>43672.800000000003</v>
      </c>
      <c r="K18624" s="3" t="str" cm="1">
        <f t="array" ref="K18624">_xlfn.LET(_xlpm.d,UPPER(TRIM(CLEAN(SUBSTITUTE(F18624,CHAR(160),"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25" spans="2:11" hidden="1" x14ac:dyDescent="0.25">
      <c r="B18625" s="20">
        <v>45730</v>
      </c>
      <c r="C18625" s="2" t="s">
        <v>1</v>
      </c>
      <c r="D18625" s="2" t="s">
        <v>941</v>
      </c>
      <c r="E18625" s="2" t="s">
        <v>154</v>
      </c>
      <c r="F18625" s="2" t="s">
        <v>6125</v>
      </c>
      <c r="G18625" s="5">
        <v>18</v>
      </c>
      <c r="H18625" s="5">
        <v>41.5</v>
      </c>
      <c r="I18625" s="5">
        <v>747</v>
      </c>
      <c r="J18625" s="5">
        <v>44419.8</v>
      </c>
      <c r="K18625" s="3" t="str" cm="1">
        <f t="array" ref="K18625">_xlfn.LET(_xlpm.d,UPPER(TRIM(CLEAN(SUBSTITUTE(F18625,CHAR(160),"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26" spans="2:11" hidden="1" x14ac:dyDescent="0.25">
      <c r="B18626" s="20">
        <v>45730</v>
      </c>
      <c r="C18626" s="2" t="s">
        <v>1</v>
      </c>
      <c r="D18626" s="2" t="s">
        <v>943</v>
      </c>
      <c r="E18626" s="2" t="s">
        <v>180</v>
      </c>
      <c r="F18626" s="2" t="s">
        <v>6125</v>
      </c>
      <c r="G18626" s="5">
        <v>32</v>
      </c>
      <c r="H18626" s="5">
        <v>41.5</v>
      </c>
      <c r="I18626" s="5">
        <v>1328</v>
      </c>
      <c r="J18626" s="5">
        <v>45747.8</v>
      </c>
      <c r="K18626" s="3" t="str" cm="1">
        <f t="array" ref="K18626">_xlfn.LET(_xlpm.d,UPPER(TRIM(CLEAN(SUBSTITUTE(F18626,CHAR(160),"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27" spans="2:11" hidden="1" x14ac:dyDescent="0.25">
      <c r="B18627" s="20">
        <v>45730</v>
      </c>
      <c r="C18627" s="2" t="s">
        <v>1</v>
      </c>
      <c r="D18627" s="2" t="s">
        <v>2737</v>
      </c>
      <c r="E18627" s="2" t="s">
        <v>307</v>
      </c>
      <c r="F18627" s="2" t="s">
        <v>6125</v>
      </c>
      <c r="G18627" s="5">
        <v>48</v>
      </c>
      <c r="H18627" s="5">
        <v>41.5</v>
      </c>
      <c r="I18627" s="5">
        <v>1992</v>
      </c>
      <c r="J18627" s="5">
        <v>47739.8</v>
      </c>
      <c r="K18627" s="3" t="str" cm="1">
        <f t="array" ref="K18627">_xlfn.LET(_xlpm.d,UPPER(TRIM(CLEAN(SUBSTITUTE(F18627,CHAR(160),"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28" spans="2:11" hidden="1" x14ac:dyDescent="0.25">
      <c r="B18628" s="20">
        <v>45735</v>
      </c>
      <c r="C18628" s="2" t="s">
        <v>1</v>
      </c>
      <c r="D18628" s="2" t="s">
        <v>3829</v>
      </c>
      <c r="E18628" s="2" t="s">
        <v>189</v>
      </c>
      <c r="F18628" s="2" t="s">
        <v>6125</v>
      </c>
      <c r="G18628" s="5">
        <v>10</v>
      </c>
      <c r="H18628" s="5">
        <v>41.5</v>
      </c>
      <c r="I18628" s="5">
        <v>415</v>
      </c>
      <c r="J18628" s="5">
        <v>48154.8</v>
      </c>
      <c r="K18628" s="3" t="str" cm="1">
        <f t="array" ref="K18628">_xlfn.LET(_xlpm.d,UPPER(TRIM(CLEAN(SUBSTITUTE(F18628,CHAR(160),"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29" spans="2:11" hidden="1" x14ac:dyDescent="0.25">
      <c r="B18629" s="20">
        <v>45735</v>
      </c>
      <c r="C18629" s="2" t="s">
        <v>1</v>
      </c>
      <c r="D18629" s="2" t="s">
        <v>948</v>
      </c>
      <c r="E18629" s="2" t="s">
        <v>305</v>
      </c>
      <c r="F18629" s="2" t="s">
        <v>6125</v>
      </c>
      <c r="G18629" s="5">
        <v>32</v>
      </c>
      <c r="H18629" s="5">
        <v>41.5</v>
      </c>
      <c r="I18629" s="5">
        <v>1328</v>
      </c>
      <c r="J18629" s="5">
        <v>49482.8</v>
      </c>
      <c r="K18629" s="3" t="str" cm="1">
        <f t="array" ref="K18629">_xlfn.LET(_xlpm.d,UPPER(TRIM(CLEAN(SUBSTITUTE(F18629,CHAR(160),"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30" spans="2:11" hidden="1" x14ac:dyDescent="0.25">
      <c r="B18630" s="20">
        <v>45736</v>
      </c>
      <c r="C18630" s="2" t="s">
        <v>1</v>
      </c>
      <c r="D18630" s="2" t="s">
        <v>1822</v>
      </c>
      <c r="E18630" s="2" t="s">
        <v>224</v>
      </c>
      <c r="F18630" s="2" t="s">
        <v>6125</v>
      </c>
      <c r="G18630" s="5">
        <v>26</v>
      </c>
      <c r="H18630" s="5">
        <v>41.5</v>
      </c>
      <c r="I18630" s="5">
        <v>1079</v>
      </c>
      <c r="J18630" s="5">
        <v>50561.8</v>
      </c>
      <c r="K18630" s="3" t="str" cm="1">
        <f t="array" ref="K18630">_xlfn.LET(_xlpm.d,UPPER(TRIM(CLEAN(SUBSTITUTE(F18630,CHAR(160),"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31" spans="2:11" hidden="1" x14ac:dyDescent="0.25">
      <c r="B18631" s="20">
        <v>45740</v>
      </c>
      <c r="C18631" s="2" t="s">
        <v>1</v>
      </c>
      <c r="D18631" s="2" t="s">
        <v>3980</v>
      </c>
      <c r="E18631" s="2" t="s">
        <v>254</v>
      </c>
      <c r="F18631" s="2" t="s">
        <v>6125</v>
      </c>
      <c r="G18631" s="5">
        <v>40</v>
      </c>
      <c r="H18631" s="5">
        <v>41.5</v>
      </c>
      <c r="I18631" s="5">
        <v>1660</v>
      </c>
      <c r="J18631" s="5">
        <v>52221.8</v>
      </c>
      <c r="K18631" s="3" t="str" cm="1">
        <f t="array" ref="K18631">_xlfn.LET(_xlpm.d,UPPER(TRIM(CLEAN(SUBSTITUTE(F18631,CHAR(160),"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32" spans="2:11" hidden="1" x14ac:dyDescent="0.25">
      <c r="B18632" s="20">
        <v>45742</v>
      </c>
      <c r="C18632" s="2" t="s">
        <v>1</v>
      </c>
      <c r="D18632" s="2" t="s">
        <v>951</v>
      </c>
      <c r="E18632" s="2" t="s">
        <v>149</v>
      </c>
      <c r="F18632" s="2" t="s">
        <v>6125</v>
      </c>
      <c r="G18632" s="5">
        <v>15</v>
      </c>
      <c r="H18632" s="5">
        <v>41.5</v>
      </c>
      <c r="I18632" s="5">
        <v>622.5</v>
      </c>
      <c r="J18632" s="5">
        <v>52844.3</v>
      </c>
      <c r="K18632" s="3" t="str" cm="1">
        <f t="array" ref="K18632">_xlfn.LET(_xlpm.d,UPPER(TRIM(CLEAN(SUBSTITUTE(F18632,CHAR(160),"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33" spans="2:11" hidden="1" x14ac:dyDescent="0.25">
      <c r="B18633" s="20">
        <v>45761</v>
      </c>
      <c r="C18633" s="2" t="s">
        <v>1</v>
      </c>
      <c r="D18633" s="2" t="s">
        <v>2793</v>
      </c>
      <c r="E18633" s="2" t="s">
        <v>224</v>
      </c>
      <c r="F18633" s="2" t="s">
        <v>6125</v>
      </c>
      <c r="G18633" s="5">
        <v>64</v>
      </c>
      <c r="H18633" s="5">
        <v>41.5</v>
      </c>
      <c r="I18633" s="5">
        <v>2656</v>
      </c>
      <c r="J18633" s="5">
        <v>55500.3</v>
      </c>
      <c r="K18633" s="3" t="str" cm="1">
        <f t="array" ref="K18633">_xlfn.LET(_xlpm.d,UPPER(TRIM(CLEAN(SUBSTITUTE(F18633,CHAR(160),"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34" spans="2:11" hidden="1" x14ac:dyDescent="0.25">
      <c r="B18634" s="20">
        <v>45763</v>
      </c>
      <c r="C18634" s="2" t="s">
        <v>1</v>
      </c>
      <c r="D18634" s="2" t="s">
        <v>975</v>
      </c>
      <c r="E18634" s="2" t="s">
        <v>149</v>
      </c>
      <c r="F18634" s="2" t="s">
        <v>6125</v>
      </c>
      <c r="G18634" s="5">
        <v>32</v>
      </c>
      <c r="H18634" s="5">
        <v>41.5</v>
      </c>
      <c r="I18634" s="5">
        <v>1328</v>
      </c>
      <c r="J18634" s="5">
        <v>56828.3</v>
      </c>
      <c r="K18634" s="3" t="str" cm="1">
        <f t="array" ref="K18634">_xlfn.LET(_xlpm.d,UPPER(TRIM(CLEAN(SUBSTITUTE(F18634,CHAR(160),"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35" spans="2:11" hidden="1" x14ac:dyDescent="0.25">
      <c r="B18635" s="20">
        <v>45764</v>
      </c>
      <c r="C18635" s="2" t="s">
        <v>1</v>
      </c>
      <c r="D18635" s="2" t="s">
        <v>520</v>
      </c>
      <c r="E18635" s="2" t="s">
        <v>154</v>
      </c>
      <c r="F18635" s="2" t="s">
        <v>6125</v>
      </c>
      <c r="G18635" s="5">
        <v>40</v>
      </c>
      <c r="H18635" s="5">
        <v>41.5</v>
      </c>
      <c r="I18635" s="5">
        <v>1660</v>
      </c>
      <c r="J18635" s="5">
        <v>58488.3</v>
      </c>
      <c r="K18635" s="3" t="str" cm="1">
        <f t="array" ref="K18635">_xlfn.LET(_xlpm.d,UPPER(TRIM(CLEAN(SUBSTITUTE(F18635,CHAR(160),"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36" spans="2:11" hidden="1" x14ac:dyDescent="0.25">
      <c r="B18636" s="20">
        <v>45764</v>
      </c>
      <c r="C18636" s="2" t="s">
        <v>1</v>
      </c>
      <c r="D18636" s="2" t="s">
        <v>521</v>
      </c>
      <c r="E18636" s="2" t="s">
        <v>236</v>
      </c>
      <c r="F18636" s="2" t="s">
        <v>6125</v>
      </c>
      <c r="G18636" s="5">
        <v>40</v>
      </c>
      <c r="H18636" s="5">
        <v>41.5</v>
      </c>
      <c r="I18636" s="5">
        <v>1660</v>
      </c>
      <c r="J18636" s="5">
        <v>60148.3</v>
      </c>
      <c r="K18636" s="3" t="str" cm="1">
        <f t="array" ref="K18636">_xlfn.LET(_xlpm.d,UPPER(TRIM(CLEAN(SUBSTITUTE(F18636,CHAR(160),"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37" spans="2:11" hidden="1" x14ac:dyDescent="0.25">
      <c r="B18637" s="20">
        <v>45764</v>
      </c>
      <c r="C18637" s="2" t="s">
        <v>1</v>
      </c>
      <c r="D18637" s="2" t="s">
        <v>522</v>
      </c>
      <c r="E18637" s="2" t="s">
        <v>243</v>
      </c>
      <c r="F18637" s="2" t="s">
        <v>6125</v>
      </c>
      <c r="G18637" s="5">
        <v>20</v>
      </c>
      <c r="H18637" s="5">
        <v>41.5</v>
      </c>
      <c r="I18637" s="5">
        <v>830</v>
      </c>
      <c r="J18637" s="5">
        <v>60978.3</v>
      </c>
      <c r="K18637" s="3" t="str" cm="1">
        <f t="array" ref="K18637">_xlfn.LET(_xlpm.d,UPPER(TRIM(CLEAN(SUBSTITUTE(F18637,CHAR(160),"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38" spans="2:11" hidden="1" x14ac:dyDescent="0.25">
      <c r="B18638" s="20">
        <v>45764</v>
      </c>
      <c r="C18638" s="2" t="s">
        <v>1</v>
      </c>
      <c r="D18638" s="2" t="s">
        <v>2808</v>
      </c>
      <c r="E18638" s="2" t="s">
        <v>248</v>
      </c>
      <c r="F18638" s="2" t="s">
        <v>6125</v>
      </c>
      <c r="G18638" s="5">
        <v>40</v>
      </c>
      <c r="H18638" s="5">
        <v>41.5</v>
      </c>
      <c r="I18638" s="5">
        <v>1660</v>
      </c>
      <c r="J18638" s="5">
        <v>62638.3</v>
      </c>
      <c r="K18638" s="3" t="str" cm="1">
        <f t="array" ref="K18638">_xlfn.LET(_xlpm.d,UPPER(TRIM(CLEAN(SUBSTITUTE(F18638,CHAR(160),"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39" spans="2:11" hidden="1" x14ac:dyDescent="0.25">
      <c r="B18639" s="20">
        <v>45764</v>
      </c>
      <c r="C18639" s="2" t="s">
        <v>1</v>
      </c>
      <c r="D18639" s="2" t="s">
        <v>523</v>
      </c>
      <c r="E18639" s="2" t="s">
        <v>195</v>
      </c>
      <c r="F18639" s="2" t="s">
        <v>6125</v>
      </c>
      <c r="G18639" s="5">
        <v>16</v>
      </c>
      <c r="H18639" s="5">
        <v>41.5</v>
      </c>
      <c r="I18639" s="5">
        <v>664</v>
      </c>
      <c r="J18639" s="5">
        <v>63302.3</v>
      </c>
      <c r="K18639" s="3" t="str" cm="1">
        <f t="array" ref="K18639">_xlfn.LET(_xlpm.d,UPPER(TRIM(CLEAN(SUBSTITUTE(F18639,CHAR(160),"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40" spans="2:11" hidden="1" x14ac:dyDescent="0.25">
      <c r="B18640" s="20">
        <v>45764</v>
      </c>
      <c r="C18640" s="2" t="s">
        <v>1</v>
      </c>
      <c r="D18640" s="2" t="s">
        <v>1863</v>
      </c>
      <c r="E18640" s="2" t="s">
        <v>268</v>
      </c>
      <c r="F18640" s="2" t="s">
        <v>6125</v>
      </c>
      <c r="G18640" s="5">
        <v>40</v>
      </c>
      <c r="H18640" s="5">
        <v>41.5</v>
      </c>
      <c r="I18640" s="5">
        <v>1660</v>
      </c>
      <c r="J18640" s="5">
        <v>64962.3</v>
      </c>
      <c r="K18640" s="3" t="str" cm="1">
        <f t="array" ref="K18640">_xlfn.LET(_xlpm.d,UPPER(TRIM(CLEAN(SUBSTITUTE(F18640,CHAR(160),"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41" spans="2:11" hidden="1" x14ac:dyDescent="0.25">
      <c r="B18641" s="20">
        <v>45764</v>
      </c>
      <c r="C18641" s="2" t="s">
        <v>1</v>
      </c>
      <c r="D18641" s="2" t="s">
        <v>1408</v>
      </c>
      <c r="E18641" s="2" t="s">
        <v>238</v>
      </c>
      <c r="F18641" s="2" t="s">
        <v>6125</v>
      </c>
      <c r="G18641" s="5">
        <v>20</v>
      </c>
      <c r="H18641" s="5">
        <v>41.5</v>
      </c>
      <c r="I18641" s="5">
        <v>830</v>
      </c>
      <c r="J18641" s="5">
        <v>65792.3</v>
      </c>
      <c r="K18641" s="3" t="str" cm="1">
        <f t="array" ref="K18641">_xlfn.LET(_xlpm.d,UPPER(TRIM(CLEAN(SUBSTITUTE(F18641,CHAR(160),"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42" spans="2:11" hidden="1" x14ac:dyDescent="0.25">
      <c r="B18642" s="20">
        <v>45764</v>
      </c>
      <c r="C18642" s="2" t="s">
        <v>1</v>
      </c>
      <c r="D18642" s="2" t="s">
        <v>2810</v>
      </c>
      <c r="E18642" s="2" t="s">
        <v>307</v>
      </c>
      <c r="F18642" s="2" t="s">
        <v>6125</v>
      </c>
      <c r="G18642" s="5">
        <v>50</v>
      </c>
      <c r="H18642" s="5">
        <v>41.5</v>
      </c>
      <c r="I18642" s="5">
        <v>2075</v>
      </c>
      <c r="J18642" s="5">
        <v>67867.3</v>
      </c>
      <c r="K18642" s="3" t="str" cm="1">
        <f t="array" ref="K18642">_xlfn.LET(_xlpm.d,UPPER(TRIM(CLEAN(SUBSTITUTE(F18642,CHAR(160),"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43" spans="2:11" hidden="1" x14ac:dyDescent="0.25">
      <c r="B18643" s="20">
        <v>45769</v>
      </c>
      <c r="C18643" s="2" t="s">
        <v>1</v>
      </c>
      <c r="D18643" s="2" t="s">
        <v>4434</v>
      </c>
      <c r="E18643" s="2" t="s">
        <v>254</v>
      </c>
      <c r="F18643" s="2" t="s">
        <v>6125</v>
      </c>
      <c r="G18643" s="5">
        <v>80</v>
      </c>
      <c r="H18643" s="5">
        <v>41.5</v>
      </c>
      <c r="I18643" s="5">
        <v>3320</v>
      </c>
      <c r="J18643" s="5">
        <v>71187.3</v>
      </c>
      <c r="K18643" s="3" t="str" cm="1">
        <f t="array" ref="K18643">_xlfn.LET(_xlpm.d,UPPER(TRIM(CLEAN(SUBSTITUTE(F18643,CHAR(160),"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44" spans="2:11" hidden="1" x14ac:dyDescent="0.25">
      <c r="B18644" s="20">
        <v>45770</v>
      </c>
      <c r="C18644" s="2" t="s">
        <v>1</v>
      </c>
      <c r="D18644" s="2" t="s">
        <v>2812</v>
      </c>
      <c r="E18644" s="2" t="s">
        <v>78</v>
      </c>
      <c r="F18644" s="2" t="s">
        <v>6125</v>
      </c>
      <c r="G18644" s="5">
        <v>40</v>
      </c>
      <c r="H18644" s="5">
        <v>41.5</v>
      </c>
      <c r="I18644" s="5">
        <v>1660</v>
      </c>
      <c r="J18644" s="5">
        <v>72847.3</v>
      </c>
      <c r="K18644" s="3" t="str" cm="1">
        <f t="array" ref="K18644">_xlfn.LET(_xlpm.d,UPPER(TRIM(CLEAN(SUBSTITUTE(F18644,CHAR(160),"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45" spans="2:11" hidden="1" x14ac:dyDescent="0.25">
      <c r="B18645" s="20">
        <v>45770</v>
      </c>
      <c r="C18645" s="2" t="s">
        <v>1</v>
      </c>
      <c r="D18645" s="2" t="s">
        <v>4784</v>
      </c>
      <c r="E18645" s="2" t="s">
        <v>232</v>
      </c>
      <c r="F18645" s="2" t="s">
        <v>6125</v>
      </c>
      <c r="G18645" s="5">
        <v>25</v>
      </c>
      <c r="H18645" s="5">
        <v>41.5</v>
      </c>
      <c r="I18645" s="5">
        <v>1037.5</v>
      </c>
      <c r="J18645" s="5">
        <v>73884.800000000003</v>
      </c>
      <c r="K18645" s="3" t="str" cm="1">
        <f t="array" ref="K18645">_xlfn.LET(_xlpm.d,UPPER(TRIM(CLEAN(SUBSTITUTE(F18645,CHAR(160),"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46" spans="2:11" hidden="1" x14ac:dyDescent="0.25">
      <c r="B18646" s="20">
        <v>45770</v>
      </c>
      <c r="C18646" s="2" t="s">
        <v>1</v>
      </c>
      <c r="D18646" s="2" t="s">
        <v>977</v>
      </c>
      <c r="E18646" s="2" t="s">
        <v>186</v>
      </c>
      <c r="F18646" s="2" t="s">
        <v>6125</v>
      </c>
      <c r="G18646" s="5">
        <v>20</v>
      </c>
      <c r="H18646" s="5">
        <v>41.5</v>
      </c>
      <c r="I18646" s="5">
        <v>830</v>
      </c>
      <c r="J18646" s="5">
        <v>74714.8</v>
      </c>
      <c r="K18646" s="3" t="str" cm="1">
        <f t="array" ref="K18646">_xlfn.LET(_xlpm.d,UPPER(TRIM(CLEAN(SUBSTITUTE(F18646,CHAR(160),"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47" spans="2:11" hidden="1" x14ac:dyDescent="0.25">
      <c r="B18647" s="20">
        <v>45770</v>
      </c>
      <c r="C18647" s="2" t="s">
        <v>1</v>
      </c>
      <c r="D18647" s="2" t="s">
        <v>4785</v>
      </c>
      <c r="E18647" s="2" t="s">
        <v>165</v>
      </c>
      <c r="F18647" s="2" t="s">
        <v>6125</v>
      </c>
      <c r="G18647" s="5">
        <v>20</v>
      </c>
      <c r="H18647" s="5">
        <v>41.5</v>
      </c>
      <c r="I18647" s="5">
        <v>830</v>
      </c>
      <c r="J18647" s="5">
        <v>75544.800000000003</v>
      </c>
      <c r="K18647" s="3" t="str" cm="1">
        <f t="array" ref="K18647">_xlfn.LET(_xlpm.d,UPPER(TRIM(CLEAN(SUBSTITUTE(F18647,CHAR(160),"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48" spans="2:11" hidden="1" x14ac:dyDescent="0.25">
      <c r="B18648" s="20">
        <v>45770</v>
      </c>
      <c r="C18648" s="2" t="s">
        <v>1</v>
      </c>
      <c r="D18648" s="2" t="s">
        <v>1865</v>
      </c>
      <c r="E18648" s="2" t="s">
        <v>234</v>
      </c>
      <c r="F18648" s="2" t="s">
        <v>6125</v>
      </c>
      <c r="G18648" s="5">
        <v>40</v>
      </c>
      <c r="H18648" s="5">
        <v>41.5</v>
      </c>
      <c r="I18648" s="5">
        <v>1660</v>
      </c>
      <c r="J18648" s="5">
        <v>77204.800000000003</v>
      </c>
      <c r="K18648" s="3" t="str" cm="1">
        <f t="array" ref="K18648">_xlfn.LET(_xlpm.d,UPPER(TRIM(CLEAN(SUBSTITUTE(F18648,CHAR(160),"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49" spans="2:11" hidden="1" x14ac:dyDescent="0.25">
      <c r="B18649" s="20">
        <v>45771</v>
      </c>
      <c r="C18649" s="2" t="s">
        <v>1</v>
      </c>
      <c r="D18649" s="2" t="s">
        <v>528</v>
      </c>
      <c r="E18649" s="2" t="s">
        <v>149</v>
      </c>
      <c r="F18649" s="2" t="s">
        <v>6125</v>
      </c>
      <c r="G18649" s="5">
        <v>40</v>
      </c>
      <c r="H18649" s="5">
        <v>41.5</v>
      </c>
      <c r="I18649" s="5">
        <v>1660</v>
      </c>
      <c r="J18649" s="5">
        <v>78864.800000000003</v>
      </c>
      <c r="K18649" s="3" t="str" cm="1">
        <f t="array" ref="K18649">_xlfn.LET(_xlpm.d,UPPER(TRIM(CLEAN(SUBSTITUTE(F18649,CHAR(160),"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50" spans="2:11" hidden="1" x14ac:dyDescent="0.25">
      <c r="B18650" s="20">
        <v>45771</v>
      </c>
      <c r="C18650" s="2" t="s">
        <v>1</v>
      </c>
      <c r="D18650" s="2" t="s">
        <v>2814</v>
      </c>
      <c r="E18650" s="2" t="s">
        <v>189</v>
      </c>
      <c r="F18650" s="2" t="s">
        <v>6125</v>
      </c>
      <c r="G18650" s="5">
        <v>20</v>
      </c>
      <c r="H18650" s="5">
        <v>41.5</v>
      </c>
      <c r="I18650" s="5">
        <v>830</v>
      </c>
      <c r="J18650" s="5">
        <v>79694.8</v>
      </c>
      <c r="K18650" s="3" t="str" cm="1">
        <f t="array" ref="K18650">_xlfn.LET(_xlpm.d,UPPER(TRIM(CLEAN(SUBSTITUTE(F18650,CHAR(160),"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51" spans="2:11" hidden="1" x14ac:dyDescent="0.25">
      <c r="B18651" s="20">
        <v>45771</v>
      </c>
      <c r="C18651" s="2" t="s">
        <v>1</v>
      </c>
      <c r="D18651" s="2" t="s">
        <v>2816</v>
      </c>
      <c r="E18651" s="2" t="s">
        <v>305</v>
      </c>
      <c r="F18651" s="2" t="s">
        <v>6125</v>
      </c>
      <c r="G18651" s="5">
        <v>28</v>
      </c>
      <c r="H18651" s="5">
        <v>41.5</v>
      </c>
      <c r="I18651" s="5">
        <v>1162</v>
      </c>
      <c r="J18651" s="5">
        <v>80856.800000000003</v>
      </c>
      <c r="K18651" s="3" t="str" cm="1">
        <f t="array" ref="K18651">_xlfn.LET(_xlpm.d,UPPER(TRIM(CLEAN(SUBSTITUTE(F18651,CHAR(160),"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52" spans="2:11" hidden="1" x14ac:dyDescent="0.25">
      <c r="B18652" s="20">
        <v>45772</v>
      </c>
      <c r="C18652" s="2" t="s">
        <v>1</v>
      </c>
      <c r="D18652" s="2" t="s">
        <v>529</v>
      </c>
      <c r="E18652" s="2" t="s">
        <v>154</v>
      </c>
      <c r="F18652" s="2" t="s">
        <v>6125</v>
      </c>
      <c r="G18652" s="5">
        <v>20</v>
      </c>
      <c r="H18652" s="5">
        <v>41.5</v>
      </c>
      <c r="I18652" s="5">
        <v>830</v>
      </c>
      <c r="J18652" s="5">
        <v>81686.8</v>
      </c>
      <c r="K18652" s="3" t="str" cm="1">
        <f t="array" ref="K18652">_xlfn.LET(_xlpm.d,UPPER(TRIM(CLEAN(SUBSTITUTE(F18652,CHAR(160),"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53" spans="2:11" hidden="1" x14ac:dyDescent="0.25">
      <c r="B18653" s="20">
        <v>45776</v>
      </c>
      <c r="C18653" s="2" t="s">
        <v>1</v>
      </c>
      <c r="D18653" s="2" t="s">
        <v>530</v>
      </c>
      <c r="E18653" s="2" t="s">
        <v>180</v>
      </c>
      <c r="F18653" s="2" t="s">
        <v>6125</v>
      </c>
      <c r="G18653" s="5">
        <v>26</v>
      </c>
      <c r="H18653" s="5">
        <v>41.5</v>
      </c>
      <c r="I18653" s="5">
        <v>1079</v>
      </c>
      <c r="J18653" s="5">
        <v>82765.8</v>
      </c>
      <c r="K18653" s="3" t="str" cm="1">
        <f t="array" ref="K18653">_xlfn.LET(_xlpm.d,UPPER(TRIM(CLEAN(SUBSTITUTE(F18653,CHAR(160),"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54" spans="2:11" hidden="1" x14ac:dyDescent="0.25">
      <c r="B18654" s="20">
        <v>45776</v>
      </c>
      <c r="C18654" s="2" t="s">
        <v>1</v>
      </c>
      <c r="D18654" s="2" t="s">
        <v>531</v>
      </c>
      <c r="E18654" s="2" t="s">
        <v>135</v>
      </c>
      <c r="F18654" s="2" t="s">
        <v>6125</v>
      </c>
      <c r="G18654" s="5">
        <v>16</v>
      </c>
      <c r="H18654" s="5">
        <v>41.5</v>
      </c>
      <c r="I18654" s="5">
        <v>664</v>
      </c>
      <c r="J18654" s="5">
        <v>83429.8</v>
      </c>
      <c r="K18654" s="3" t="str" cm="1">
        <f t="array" ref="K18654">_xlfn.LET(_xlpm.d,UPPER(TRIM(CLEAN(SUBSTITUTE(F18654,CHAR(160),"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55" spans="2:11" hidden="1" x14ac:dyDescent="0.25">
      <c r="B18655" s="20">
        <v>45776</v>
      </c>
      <c r="C18655" s="2" t="s">
        <v>1</v>
      </c>
      <c r="D18655" s="2" t="s">
        <v>2821</v>
      </c>
      <c r="E18655" s="2" t="s">
        <v>192</v>
      </c>
      <c r="F18655" s="2" t="s">
        <v>6125</v>
      </c>
      <c r="G18655" s="5">
        <v>15</v>
      </c>
      <c r="H18655" s="5">
        <v>41.5</v>
      </c>
      <c r="I18655" s="5">
        <v>622.5</v>
      </c>
      <c r="J18655" s="5">
        <v>84052.3</v>
      </c>
      <c r="K18655" s="3" t="str" cm="1">
        <f t="array" ref="K18655">_xlfn.LET(_xlpm.d,UPPER(TRIM(CLEAN(SUBSTITUTE(F18655,CHAR(160),"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56" spans="2:11" hidden="1" x14ac:dyDescent="0.25">
      <c r="B18656" s="20">
        <v>45776</v>
      </c>
      <c r="C18656" s="2" t="s">
        <v>1</v>
      </c>
      <c r="D18656" s="2" t="s">
        <v>5189</v>
      </c>
      <c r="E18656" s="2" t="s">
        <v>160</v>
      </c>
      <c r="F18656" s="2" t="s">
        <v>6125</v>
      </c>
      <c r="G18656" s="5">
        <v>34</v>
      </c>
      <c r="H18656" s="5">
        <v>41.5</v>
      </c>
      <c r="I18656" s="5">
        <v>1411</v>
      </c>
      <c r="J18656" s="5">
        <v>85463.3</v>
      </c>
      <c r="K18656" s="3" t="str" cm="1">
        <f t="array" ref="K18656">_xlfn.LET(_xlpm.d,UPPER(TRIM(CLEAN(SUBSTITUTE(F18656,CHAR(160),"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57" spans="2:11" hidden="1" x14ac:dyDescent="0.25">
      <c r="B18657" s="20">
        <v>45777</v>
      </c>
      <c r="C18657" s="2" t="s">
        <v>1</v>
      </c>
      <c r="D18657" s="2" t="s">
        <v>2822</v>
      </c>
      <c r="E18657" s="2" t="s">
        <v>186</v>
      </c>
      <c r="F18657" s="2" t="s">
        <v>6125</v>
      </c>
      <c r="G18657" s="5">
        <v>15</v>
      </c>
      <c r="H18657" s="5">
        <v>41.5</v>
      </c>
      <c r="I18657" s="5">
        <v>622.5</v>
      </c>
      <c r="J18657" s="5">
        <v>86085.8</v>
      </c>
      <c r="K18657" s="3" t="str" cm="1">
        <f t="array" ref="K18657">_xlfn.LET(_xlpm.d,UPPER(TRIM(CLEAN(SUBSTITUTE(F18657,CHAR(160),"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58" spans="2:11" hidden="1" x14ac:dyDescent="0.25">
      <c r="B18658" s="20">
        <v>45777</v>
      </c>
      <c r="C18658" s="2" t="s">
        <v>1</v>
      </c>
      <c r="D18658" s="2" t="s">
        <v>1867</v>
      </c>
      <c r="E18658" s="2" t="s">
        <v>78</v>
      </c>
      <c r="F18658" s="2" t="s">
        <v>6125</v>
      </c>
      <c r="G18658" s="5">
        <v>16</v>
      </c>
      <c r="H18658" s="5">
        <v>41.5</v>
      </c>
      <c r="I18658" s="5">
        <v>664</v>
      </c>
      <c r="J18658" s="5">
        <v>86749.8</v>
      </c>
      <c r="K18658" s="3" t="str" cm="1">
        <f t="array" ref="K18658">_xlfn.LET(_xlpm.d,UPPER(TRIM(CLEAN(SUBSTITUTE(F18658,CHAR(160),"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59" spans="2:11" hidden="1" x14ac:dyDescent="0.25">
      <c r="B18659" s="20">
        <v>45777</v>
      </c>
      <c r="C18659" s="2" t="s">
        <v>1</v>
      </c>
      <c r="D18659" s="2" t="s">
        <v>1871</v>
      </c>
      <c r="E18659" s="2" t="s">
        <v>224</v>
      </c>
      <c r="F18659" s="2" t="s">
        <v>6125</v>
      </c>
      <c r="G18659" s="5">
        <v>32</v>
      </c>
      <c r="H18659" s="5">
        <v>41.5</v>
      </c>
      <c r="I18659" s="5">
        <v>1328</v>
      </c>
      <c r="J18659" s="5">
        <v>88077.8</v>
      </c>
      <c r="K18659" s="3" t="str" cm="1">
        <f t="array" ref="K18659">_xlfn.LET(_xlpm.d,UPPER(TRIM(CLEAN(SUBSTITUTE(F18659,CHAR(160),"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60" spans="2:11" hidden="1" x14ac:dyDescent="0.25">
      <c r="B18660" s="20">
        <v>45779</v>
      </c>
      <c r="C18660" s="2" t="s">
        <v>1</v>
      </c>
      <c r="D18660" s="2" t="s">
        <v>980</v>
      </c>
      <c r="E18660" s="2" t="s">
        <v>145</v>
      </c>
      <c r="F18660" s="2" t="s">
        <v>6125</v>
      </c>
      <c r="G18660" s="5">
        <v>15</v>
      </c>
      <c r="H18660" s="5">
        <v>41.5</v>
      </c>
      <c r="I18660" s="5">
        <v>622.5</v>
      </c>
      <c r="J18660" s="5">
        <v>88700.3</v>
      </c>
      <c r="K18660" s="3" t="str" cm="1">
        <f t="array" ref="K18660">_xlfn.LET(_xlpm.d,UPPER(TRIM(CLEAN(SUBSTITUTE(F18660,CHAR(160),"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61" spans="2:11" hidden="1" x14ac:dyDescent="0.25">
      <c r="B18661" s="20">
        <v>45782</v>
      </c>
      <c r="C18661" s="2" t="s">
        <v>1</v>
      </c>
      <c r="D18661" s="2" t="s">
        <v>47</v>
      </c>
      <c r="E18661" s="2" t="s">
        <v>43</v>
      </c>
      <c r="F18661" s="2" t="s">
        <v>6125</v>
      </c>
      <c r="G18661" s="5">
        <v>30</v>
      </c>
      <c r="H18661" s="5">
        <v>38.799999999999997</v>
      </c>
      <c r="I18661" s="5">
        <v>1164</v>
      </c>
      <c r="J18661" s="5">
        <v>89864.3</v>
      </c>
      <c r="K18661" s="3" t="str" cm="1">
        <f t="array" ref="K18661">_xlfn.LET(_xlpm.d,UPPER(TRIM(CLEAN(SUBSTITUTE(F18661,CHAR(160),"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62" spans="2:11" hidden="1" x14ac:dyDescent="0.25">
      <c r="B18662" s="20">
        <v>45782</v>
      </c>
      <c r="C18662" s="2" t="s">
        <v>1</v>
      </c>
      <c r="D18662" s="2" t="s">
        <v>2832</v>
      </c>
      <c r="E18662" s="2" t="s">
        <v>254</v>
      </c>
      <c r="F18662" s="2" t="s">
        <v>6125</v>
      </c>
      <c r="G18662" s="5">
        <v>40</v>
      </c>
      <c r="H18662" s="5">
        <v>41.5</v>
      </c>
      <c r="I18662" s="5">
        <v>1660</v>
      </c>
      <c r="J18662" s="5">
        <v>91524.3</v>
      </c>
      <c r="K18662" s="3" t="str" cm="1">
        <f t="array" ref="K18662">_xlfn.LET(_xlpm.d,UPPER(TRIM(CLEAN(SUBSTITUTE(F18662,CHAR(160),"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63" spans="2:11" hidden="1" x14ac:dyDescent="0.25">
      <c r="B18663" s="20">
        <v>45782</v>
      </c>
      <c r="C18663" s="2" t="s">
        <v>1</v>
      </c>
      <c r="D18663" s="2" t="s">
        <v>1873</v>
      </c>
      <c r="E18663" s="2" t="s">
        <v>248</v>
      </c>
      <c r="F18663" s="2" t="s">
        <v>6125</v>
      </c>
      <c r="G18663" s="5">
        <v>40</v>
      </c>
      <c r="H18663" s="5">
        <v>41.5</v>
      </c>
      <c r="I18663" s="5">
        <v>1660</v>
      </c>
      <c r="J18663" s="5">
        <v>93184.3</v>
      </c>
      <c r="K18663" s="3" t="str" cm="1">
        <f t="array" ref="K18663">_xlfn.LET(_xlpm.d,UPPER(TRIM(CLEAN(SUBSTITUTE(F18663,CHAR(160),"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64" spans="2:11" hidden="1" x14ac:dyDescent="0.25">
      <c r="B18664" s="20">
        <v>45783</v>
      </c>
      <c r="C18664" s="2" t="s">
        <v>1</v>
      </c>
      <c r="D18664" s="2" t="s">
        <v>540</v>
      </c>
      <c r="E18664" s="2" t="s">
        <v>147</v>
      </c>
      <c r="F18664" s="2" t="s">
        <v>6125</v>
      </c>
      <c r="G18664" s="5">
        <v>30</v>
      </c>
      <c r="H18664" s="5">
        <v>41.5</v>
      </c>
      <c r="I18664" s="5">
        <v>1245</v>
      </c>
      <c r="J18664" s="5">
        <v>94429.3</v>
      </c>
      <c r="K18664" s="3" t="str" cm="1">
        <f t="array" ref="K18664">_xlfn.LET(_xlpm.d,UPPER(TRIM(CLEAN(SUBSTITUTE(F18664,CHAR(160),"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65" spans="2:11" hidden="1" x14ac:dyDescent="0.25">
      <c r="B18665" s="20">
        <v>45783</v>
      </c>
      <c r="C18665" s="2" t="s">
        <v>1</v>
      </c>
      <c r="D18665" s="2" t="s">
        <v>1560</v>
      </c>
      <c r="E18665" s="2" t="s">
        <v>232</v>
      </c>
      <c r="F18665" s="2" t="s">
        <v>6125</v>
      </c>
      <c r="G18665" s="5">
        <v>15</v>
      </c>
      <c r="H18665" s="5">
        <v>41.5</v>
      </c>
      <c r="I18665" s="5">
        <v>622.5</v>
      </c>
      <c r="J18665" s="5">
        <v>95051.8</v>
      </c>
      <c r="K18665" s="3" t="str" cm="1">
        <f t="array" ref="K18665">_xlfn.LET(_xlpm.d,UPPER(TRIM(CLEAN(SUBSTITUTE(F18665,CHAR(160),"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66" spans="2:11" hidden="1" x14ac:dyDescent="0.25">
      <c r="B18666" s="20">
        <v>45783</v>
      </c>
      <c r="C18666" s="2" t="s">
        <v>1</v>
      </c>
      <c r="D18666" s="2" t="s">
        <v>1876</v>
      </c>
      <c r="E18666" s="2" t="s">
        <v>78</v>
      </c>
      <c r="F18666" s="2" t="s">
        <v>6125</v>
      </c>
      <c r="G18666" s="5">
        <v>20</v>
      </c>
      <c r="H18666" s="5">
        <v>41.5</v>
      </c>
      <c r="I18666" s="5">
        <v>830</v>
      </c>
      <c r="J18666" s="5">
        <v>95881.8</v>
      </c>
      <c r="K18666" s="3" t="str" cm="1">
        <f t="array" ref="K18666">_xlfn.LET(_xlpm.d,UPPER(TRIM(CLEAN(SUBSTITUTE(F18666,CHAR(160),"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67" spans="2:11" hidden="1" x14ac:dyDescent="0.25">
      <c r="B18667" s="20">
        <v>45783</v>
      </c>
      <c r="C18667" s="2" t="s">
        <v>1</v>
      </c>
      <c r="D18667" s="2" t="s">
        <v>6127</v>
      </c>
      <c r="E18667" s="2" t="s">
        <v>25</v>
      </c>
      <c r="F18667" s="2" t="s">
        <v>6125</v>
      </c>
      <c r="G18667" s="5">
        <v>60</v>
      </c>
      <c r="H18667" s="5">
        <v>41.25</v>
      </c>
      <c r="I18667" s="5">
        <v>2475</v>
      </c>
      <c r="J18667" s="5">
        <v>98356.800000000003</v>
      </c>
      <c r="K18667" s="3" t="str" cm="1">
        <f t="array" ref="K18667">_xlfn.LET(_xlpm.d,UPPER(TRIM(CLEAN(SUBSTITUTE(F18667,CHAR(160),"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68" spans="2:11" hidden="1" x14ac:dyDescent="0.25">
      <c r="B18668" s="20">
        <v>45783</v>
      </c>
      <c r="C18668" s="2" t="s">
        <v>1</v>
      </c>
      <c r="D18668" s="2" t="s">
        <v>6128</v>
      </c>
      <c r="E18668" s="2" t="s">
        <v>25</v>
      </c>
      <c r="F18668" s="2" t="s">
        <v>6125</v>
      </c>
      <c r="G18668" s="5">
        <v>60</v>
      </c>
      <c r="H18668" s="5">
        <v>41.25</v>
      </c>
      <c r="I18668" s="5">
        <v>2475</v>
      </c>
      <c r="J18668" s="5">
        <v>100831.8</v>
      </c>
      <c r="K18668" s="3" t="str" cm="1">
        <f t="array" ref="K18668">_xlfn.LET(_xlpm.d,UPPER(TRIM(CLEAN(SUBSTITUTE(F18668,CHAR(160),"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69" spans="2:11" hidden="1" x14ac:dyDescent="0.25">
      <c r="B18669" s="20">
        <v>45784</v>
      </c>
      <c r="C18669" s="2" t="s">
        <v>1</v>
      </c>
      <c r="D18669" s="2" t="s">
        <v>983</v>
      </c>
      <c r="E18669" s="2" t="s">
        <v>282</v>
      </c>
      <c r="F18669" s="2" t="s">
        <v>6125</v>
      </c>
      <c r="G18669" s="5">
        <v>20</v>
      </c>
      <c r="H18669" s="5">
        <v>41.5</v>
      </c>
      <c r="I18669" s="5">
        <v>830</v>
      </c>
      <c r="J18669" s="5">
        <v>101661.8</v>
      </c>
      <c r="K18669" s="3" t="str" cm="1">
        <f t="array" ref="K18669">_xlfn.LET(_xlpm.d,UPPER(TRIM(CLEAN(SUBSTITUTE(F18669,CHAR(160),"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70" spans="2:11" hidden="1" x14ac:dyDescent="0.25">
      <c r="B18670" s="20">
        <v>45784</v>
      </c>
      <c r="C18670" s="2" t="s">
        <v>1</v>
      </c>
      <c r="D18670" s="2" t="s">
        <v>2838</v>
      </c>
      <c r="E18670" s="2" t="s">
        <v>762</v>
      </c>
      <c r="F18670" s="2" t="s">
        <v>6125</v>
      </c>
      <c r="G18670" s="5">
        <v>16</v>
      </c>
      <c r="H18670" s="5">
        <v>32.950000000000003</v>
      </c>
      <c r="I18670" s="5">
        <v>527.20000000000005</v>
      </c>
      <c r="J18670" s="5">
        <v>102189</v>
      </c>
      <c r="K18670" s="3" t="str" cm="1">
        <f t="array" ref="K18670">_xlfn.LET(_xlpm.d,UPPER(TRIM(CLEAN(SUBSTITUTE(F18670,CHAR(160),"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71" spans="2:11" hidden="1" x14ac:dyDescent="0.25">
      <c r="B18671" s="20">
        <v>45785</v>
      </c>
      <c r="C18671" s="2" t="s">
        <v>1</v>
      </c>
      <c r="D18671" s="2" t="s">
        <v>545</v>
      </c>
      <c r="E18671" s="2" t="s">
        <v>192</v>
      </c>
      <c r="F18671" s="2" t="s">
        <v>6125</v>
      </c>
      <c r="G18671" s="5">
        <v>40</v>
      </c>
      <c r="H18671" s="5">
        <v>41.5</v>
      </c>
      <c r="I18671" s="5">
        <v>1660</v>
      </c>
      <c r="J18671" s="5">
        <v>103849</v>
      </c>
      <c r="K18671" s="3" t="str" cm="1">
        <f t="array" ref="K18671">_xlfn.LET(_xlpm.d,UPPER(TRIM(CLEAN(SUBSTITUTE(F18671,CHAR(160),"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72" spans="2:11" hidden="1" x14ac:dyDescent="0.25">
      <c r="B18672" s="20">
        <v>45785</v>
      </c>
      <c r="C18672" s="2" t="s">
        <v>1</v>
      </c>
      <c r="D18672" s="2" t="s">
        <v>1410</v>
      </c>
      <c r="E18672" s="2" t="s">
        <v>135</v>
      </c>
      <c r="F18672" s="2" t="s">
        <v>6125</v>
      </c>
      <c r="G18672" s="5">
        <v>32</v>
      </c>
      <c r="H18672" s="5">
        <v>41.5</v>
      </c>
      <c r="I18672" s="5">
        <v>1328</v>
      </c>
      <c r="J18672" s="5">
        <v>105177</v>
      </c>
      <c r="K18672" s="3" t="str" cm="1">
        <f t="array" ref="K18672">_xlfn.LET(_xlpm.d,UPPER(TRIM(CLEAN(SUBSTITUTE(F18672,CHAR(160),"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73" spans="2:11" hidden="1" x14ac:dyDescent="0.25">
      <c r="B18673" s="20">
        <v>45785</v>
      </c>
      <c r="C18673" s="2" t="s">
        <v>1</v>
      </c>
      <c r="D18673" s="2" t="s">
        <v>1411</v>
      </c>
      <c r="E18673" s="2" t="s">
        <v>151</v>
      </c>
      <c r="F18673" s="2" t="s">
        <v>6125</v>
      </c>
      <c r="G18673" s="5">
        <v>25</v>
      </c>
      <c r="H18673" s="5">
        <v>41.5</v>
      </c>
      <c r="I18673" s="5">
        <v>1037.5</v>
      </c>
      <c r="J18673" s="5">
        <v>106214.5</v>
      </c>
      <c r="K18673" s="3" t="str" cm="1">
        <f t="array" ref="K18673">_xlfn.LET(_xlpm.d,UPPER(TRIM(CLEAN(SUBSTITUTE(F18673,CHAR(160),"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74" spans="2:11" hidden="1" x14ac:dyDescent="0.25">
      <c r="B18674" s="20">
        <v>45785</v>
      </c>
      <c r="C18674" s="2" t="s">
        <v>1</v>
      </c>
      <c r="D18674" s="2" t="s">
        <v>2843</v>
      </c>
      <c r="E18674" s="2" t="s">
        <v>120</v>
      </c>
      <c r="F18674" s="2" t="s">
        <v>3273</v>
      </c>
      <c r="G18674" s="5">
        <v>20</v>
      </c>
      <c r="H18674" s="5">
        <v>44.4</v>
      </c>
      <c r="I18674" s="5">
        <v>888</v>
      </c>
      <c r="J18674" s="5">
        <v>107102.5</v>
      </c>
      <c r="K18674" s="3" t="str" cm="1">
        <f t="array" ref="K18674">_xlfn.LET(_xlpm.d,UPPER(TRIM(CLEAN(SUBSTITUTE(F18674,CHAR(160),"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75" spans="2:11" hidden="1" x14ac:dyDescent="0.25">
      <c r="B18675" s="20">
        <v>45785</v>
      </c>
      <c r="C18675" s="2" t="s">
        <v>1</v>
      </c>
      <c r="D18675" s="2" t="s">
        <v>2846</v>
      </c>
      <c r="E18675" s="2" t="s">
        <v>305</v>
      </c>
      <c r="F18675" s="2" t="s">
        <v>6125</v>
      </c>
      <c r="G18675" s="5">
        <v>48</v>
      </c>
      <c r="H18675" s="5">
        <v>41.5</v>
      </c>
      <c r="I18675" s="5">
        <v>1992</v>
      </c>
      <c r="J18675" s="5">
        <v>109094.5</v>
      </c>
      <c r="K18675" s="3" t="str" cm="1">
        <f t="array" ref="K18675">_xlfn.LET(_xlpm.d,UPPER(TRIM(CLEAN(SUBSTITUTE(F18675,CHAR(160),"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76" spans="2:11" hidden="1" x14ac:dyDescent="0.25">
      <c r="B18676" s="20">
        <v>45786</v>
      </c>
      <c r="C18676" s="2" t="s">
        <v>1</v>
      </c>
      <c r="D18676" s="2" t="s">
        <v>1413</v>
      </c>
      <c r="E18676" s="2" t="s">
        <v>154</v>
      </c>
      <c r="F18676" s="2" t="s">
        <v>6125</v>
      </c>
      <c r="G18676" s="5">
        <v>16</v>
      </c>
      <c r="H18676" s="5">
        <v>41.5</v>
      </c>
      <c r="I18676" s="5">
        <v>664</v>
      </c>
      <c r="J18676" s="5">
        <v>109758.5</v>
      </c>
      <c r="K18676" s="3" t="str" cm="1">
        <f t="array" ref="K18676">_xlfn.LET(_xlpm.d,UPPER(TRIM(CLEAN(SUBSTITUTE(F18676,CHAR(160),"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77" spans="2:11" hidden="1" x14ac:dyDescent="0.25">
      <c r="B18677" s="20">
        <v>45789</v>
      </c>
      <c r="C18677" s="2" t="s">
        <v>1</v>
      </c>
      <c r="D18677" s="2" t="s">
        <v>1503</v>
      </c>
      <c r="E18677" s="2" t="s">
        <v>243</v>
      </c>
      <c r="F18677" s="2" t="s">
        <v>6125</v>
      </c>
      <c r="G18677" s="5">
        <v>20</v>
      </c>
      <c r="H18677" s="5">
        <v>41.5</v>
      </c>
      <c r="I18677" s="5">
        <v>830</v>
      </c>
      <c r="J18677" s="5">
        <v>110588.5</v>
      </c>
      <c r="K18677" s="3" t="str" cm="1">
        <f t="array" ref="K18677">_xlfn.LET(_xlpm.d,UPPER(TRIM(CLEAN(SUBSTITUTE(F18677,CHAR(160),"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78" spans="2:11" hidden="1" x14ac:dyDescent="0.25">
      <c r="B18678" s="20">
        <v>45790</v>
      </c>
      <c r="C18678" s="2" t="s">
        <v>1</v>
      </c>
      <c r="D18678" s="2" t="s">
        <v>1414</v>
      </c>
      <c r="E18678" s="2" t="s">
        <v>232</v>
      </c>
      <c r="F18678" s="2" t="s">
        <v>6125</v>
      </c>
      <c r="G18678" s="5">
        <v>20</v>
      </c>
      <c r="H18678" s="5">
        <v>41.5</v>
      </c>
      <c r="I18678" s="5">
        <v>830</v>
      </c>
      <c r="J18678" s="5">
        <v>111418.5</v>
      </c>
      <c r="K18678" s="3" t="str" cm="1">
        <f t="array" ref="K18678">_xlfn.LET(_xlpm.d,UPPER(TRIM(CLEAN(SUBSTITUTE(F18678,CHAR(160),"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79" spans="2:11" hidden="1" x14ac:dyDescent="0.25">
      <c r="B18679" s="20">
        <v>45796</v>
      </c>
      <c r="C18679" s="2" t="s">
        <v>1</v>
      </c>
      <c r="D18679" s="2" t="s">
        <v>2862</v>
      </c>
      <c r="E18679" s="2" t="s">
        <v>254</v>
      </c>
      <c r="F18679" s="2" t="s">
        <v>6125</v>
      </c>
      <c r="G18679" s="5">
        <v>32</v>
      </c>
      <c r="H18679" s="5">
        <v>41.5</v>
      </c>
      <c r="I18679" s="5">
        <v>1328</v>
      </c>
      <c r="J18679" s="5">
        <v>112746.5</v>
      </c>
      <c r="K18679" s="3" t="str" cm="1">
        <f t="array" ref="K18679">_xlfn.LET(_xlpm.d,UPPER(TRIM(CLEAN(SUBSTITUTE(F18679,CHAR(160),"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80" spans="2:11" hidden="1" x14ac:dyDescent="0.25">
      <c r="B18680" s="20">
        <v>45832</v>
      </c>
      <c r="C18680" s="2" t="s">
        <v>1</v>
      </c>
      <c r="D18680" s="2" t="s">
        <v>4456</v>
      </c>
      <c r="E18680" s="2" t="s">
        <v>232</v>
      </c>
      <c r="F18680" s="2" t="s">
        <v>6125</v>
      </c>
      <c r="G18680" s="5">
        <v>16</v>
      </c>
      <c r="H18680" s="5">
        <v>41.5</v>
      </c>
      <c r="I18680" s="5">
        <v>664</v>
      </c>
      <c r="J18680" s="5">
        <v>113410.5</v>
      </c>
      <c r="K18680" s="3" t="str" cm="1">
        <f t="array" ref="K18680">_xlfn.LET(_xlpm.d,UPPER(TRIM(CLEAN(SUBSTITUTE(F18680,CHAR(160),"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81" spans="2:11" hidden="1" x14ac:dyDescent="0.25">
      <c r="B18681" s="20">
        <v>45832</v>
      </c>
      <c r="C18681" s="2" t="s">
        <v>1</v>
      </c>
      <c r="D18681" s="2" t="s">
        <v>4041</v>
      </c>
      <c r="E18681" s="2" t="s">
        <v>762</v>
      </c>
      <c r="F18681" s="2" t="s">
        <v>6125</v>
      </c>
      <c r="G18681" s="5">
        <v>16</v>
      </c>
      <c r="H18681" s="5">
        <v>28</v>
      </c>
      <c r="I18681" s="5">
        <v>448</v>
      </c>
      <c r="J18681" s="5">
        <v>113858.5</v>
      </c>
      <c r="K18681" s="3" t="str" cm="1">
        <f t="array" ref="K18681">_xlfn.LET(_xlpm.d,UPPER(TRIM(CLEAN(SUBSTITUTE(F18681,CHAR(160),"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82" spans="2:11" hidden="1" x14ac:dyDescent="0.25">
      <c r="B18682" s="20">
        <v>45833</v>
      </c>
      <c r="C18682" s="2" t="s">
        <v>1</v>
      </c>
      <c r="D18682" s="2" t="s">
        <v>4457</v>
      </c>
      <c r="E18682" s="2" t="s">
        <v>796</v>
      </c>
      <c r="F18682" s="2" t="s">
        <v>3273</v>
      </c>
      <c r="G18682" s="5">
        <v>4</v>
      </c>
      <c r="H18682" s="5">
        <v>40.99</v>
      </c>
      <c r="I18682" s="5">
        <v>163.96</v>
      </c>
      <c r="J18682" s="5">
        <v>114022.46</v>
      </c>
      <c r="K18682" s="3" t="str" cm="1">
        <f t="array" ref="K18682">_xlfn.LET(_xlpm.d,UPPER(TRIM(CLEAN(SUBSTITUTE(F18682,CHAR(160),"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83" spans="2:11" hidden="1" x14ac:dyDescent="0.25">
      <c r="B18683" s="20">
        <v>45833</v>
      </c>
      <c r="C18683" s="2" t="s">
        <v>1</v>
      </c>
      <c r="D18683" s="2" t="s">
        <v>2925</v>
      </c>
      <c r="E18683" s="2" t="s">
        <v>305</v>
      </c>
      <c r="F18683" s="2" t="s">
        <v>6125</v>
      </c>
      <c r="G18683" s="5">
        <v>32</v>
      </c>
      <c r="H18683" s="5">
        <v>41.5</v>
      </c>
      <c r="I18683" s="5">
        <v>1328</v>
      </c>
      <c r="J18683" s="5">
        <v>115350.46</v>
      </c>
      <c r="K18683" s="3" t="str" cm="1">
        <f t="array" ref="K18683">_xlfn.LET(_xlpm.d,UPPER(TRIM(CLEAN(SUBSTITUTE(F18683,CHAR(160),"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84" spans="2:11" hidden="1" x14ac:dyDescent="0.25">
      <c r="B18684" s="20">
        <v>45849</v>
      </c>
      <c r="C18684" s="2" t="s">
        <v>1</v>
      </c>
      <c r="D18684" s="2" t="s">
        <v>618</v>
      </c>
      <c r="E18684" s="2" t="s">
        <v>224</v>
      </c>
      <c r="F18684" s="2" t="s">
        <v>6125</v>
      </c>
      <c r="G18684" s="5">
        <v>32</v>
      </c>
      <c r="H18684" s="5">
        <v>41.5</v>
      </c>
      <c r="I18684" s="5">
        <v>1328</v>
      </c>
      <c r="J18684" s="5">
        <v>116678.46</v>
      </c>
      <c r="K18684" s="3" t="str" cm="1">
        <f t="array" ref="K18684">_xlfn.LET(_xlpm.d,UPPER(TRIM(CLEAN(SUBSTITUTE(F18684,CHAR(160),"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85" spans="2:11" hidden="1" x14ac:dyDescent="0.25">
      <c r="B18685" s="20">
        <v>45870</v>
      </c>
      <c r="C18685" s="2" t="s">
        <v>1</v>
      </c>
      <c r="D18685" s="2" t="s">
        <v>1977</v>
      </c>
      <c r="E18685" s="2" t="s">
        <v>305</v>
      </c>
      <c r="F18685" s="2" t="s">
        <v>6125</v>
      </c>
      <c r="G18685" s="5">
        <v>48</v>
      </c>
      <c r="H18685" s="5">
        <v>41.5</v>
      </c>
      <c r="I18685" s="5">
        <v>1992</v>
      </c>
      <c r="J18685" s="5">
        <v>118670.46</v>
      </c>
      <c r="K18685" s="3" t="str" cm="1">
        <f t="array" ref="K18685">_xlfn.LET(_xlpm.d,UPPER(TRIM(CLEAN(SUBSTITUTE(F18685,CHAR(160),"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86" spans="2:11" hidden="1" x14ac:dyDescent="0.25">
      <c r="B18686" s="20">
        <v>45876</v>
      </c>
      <c r="C18686" s="2" t="s">
        <v>1</v>
      </c>
      <c r="D18686" s="2" t="s">
        <v>1983</v>
      </c>
      <c r="E18686" s="2" t="s">
        <v>268</v>
      </c>
      <c r="F18686" s="2" t="s">
        <v>6125</v>
      </c>
      <c r="G18686" s="5">
        <v>32</v>
      </c>
      <c r="H18686" s="5">
        <v>41.5</v>
      </c>
      <c r="I18686" s="5">
        <v>1328</v>
      </c>
      <c r="J18686" s="5">
        <v>119998.46</v>
      </c>
      <c r="K18686" s="3" t="str" cm="1">
        <f t="array" ref="K18686">_xlfn.LET(_xlpm.d,UPPER(TRIM(CLEAN(SUBSTITUTE(F18686,CHAR(160),"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87" spans="2:11" hidden="1" x14ac:dyDescent="0.25">
      <c r="B18687" s="20">
        <v>45877</v>
      </c>
      <c r="C18687" s="2" t="s">
        <v>1</v>
      </c>
      <c r="D18687" s="2" t="s">
        <v>1985</v>
      </c>
      <c r="E18687" s="2" t="s">
        <v>232</v>
      </c>
      <c r="F18687" s="2" t="s">
        <v>6125</v>
      </c>
      <c r="G18687" s="5">
        <v>20</v>
      </c>
      <c r="H18687" s="5">
        <v>41.5</v>
      </c>
      <c r="I18687" s="5">
        <v>830</v>
      </c>
      <c r="J18687" s="5">
        <v>120828.46</v>
      </c>
      <c r="K18687" s="3" t="str" cm="1">
        <f t="array" ref="K18687">_xlfn.LET(_xlpm.d,UPPER(TRIM(CLEAN(SUBSTITUTE(F18687,CHAR(160),"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88" spans="2:11" hidden="1" x14ac:dyDescent="0.25">
      <c r="B18688" s="20">
        <v>45877</v>
      </c>
      <c r="C18688" s="2" t="s">
        <v>1</v>
      </c>
      <c r="D18688" s="2" t="s">
        <v>1031</v>
      </c>
      <c r="E18688" s="2" t="s">
        <v>243</v>
      </c>
      <c r="F18688" s="2" t="s">
        <v>6125</v>
      </c>
      <c r="G18688" s="5">
        <v>30</v>
      </c>
      <c r="H18688" s="5">
        <v>41.5</v>
      </c>
      <c r="I18688" s="5">
        <v>1245</v>
      </c>
      <c r="J18688" s="5">
        <v>122073.46</v>
      </c>
      <c r="K18688" s="3" t="str" cm="1">
        <f t="array" ref="K18688">_xlfn.LET(_xlpm.d,UPPER(TRIM(CLEAN(SUBSTITUTE(F18688,CHAR(160),"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89" spans="2:11" hidden="1" x14ac:dyDescent="0.25">
      <c r="B18689" s="20">
        <v>45877</v>
      </c>
      <c r="C18689" s="2" t="s">
        <v>1</v>
      </c>
      <c r="D18689" s="2" t="s">
        <v>1032</v>
      </c>
      <c r="E18689" s="2" t="s">
        <v>78</v>
      </c>
      <c r="F18689" s="2" t="s">
        <v>6125</v>
      </c>
      <c r="G18689" s="5">
        <v>40</v>
      </c>
      <c r="H18689" s="5">
        <v>41.5</v>
      </c>
      <c r="I18689" s="5">
        <v>1660</v>
      </c>
      <c r="J18689" s="5">
        <v>123733.46</v>
      </c>
      <c r="K18689" s="3" t="str" cm="1">
        <f t="array" ref="K18689">_xlfn.LET(_xlpm.d,UPPER(TRIM(CLEAN(SUBSTITUTE(F18689,CHAR(160),"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90" spans="2:11" hidden="1" x14ac:dyDescent="0.25">
      <c r="B18690" s="20">
        <v>45882</v>
      </c>
      <c r="C18690" s="2" t="s">
        <v>1</v>
      </c>
      <c r="D18690" s="2" t="s">
        <v>3868</v>
      </c>
      <c r="E18690" s="2" t="s">
        <v>145</v>
      </c>
      <c r="F18690" s="2" t="s">
        <v>6125</v>
      </c>
      <c r="G18690" s="5">
        <v>15</v>
      </c>
      <c r="H18690" s="5">
        <v>41.5</v>
      </c>
      <c r="I18690" s="5">
        <v>622.5</v>
      </c>
      <c r="J18690" s="5">
        <v>124355.96</v>
      </c>
      <c r="K18690" s="3" t="str" cm="1">
        <f t="array" ref="K18690">_xlfn.LET(_xlpm.d,UPPER(TRIM(CLEAN(SUBSTITUTE(F18690,CHAR(160),"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91" spans="2:11" hidden="1" x14ac:dyDescent="0.25">
      <c r="B18691" s="20">
        <v>45888</v>
      </c>
      <c r="C18691" s="2" t="s">
        <v>1</v>
      </c>
      <c r="D18691" s="2" t="s">
        <v>3872</v>
      </c>
      <c r="E18691" s="2" t="s">
        <v>186</v>
      </c>
      <c r="F18691" s="2" t="s">
        <v>6125</v>
      </c>
      <c r="G18691" s="5">
        <v>20</v>
      </c>
      <c r="H18691" s="5">
        <v>41.5</v>
      </c>
      <c r="I18691" s="5">
        <v>830</v>
      </c>
      <c r="J18691" s="5">
        <v>125185.96</v>
      </c>
      <c r="K18691" s="3" t="str" cm="1">
        <f t="array" ref="K18691">_xlfn.LET(_xlpm.d,UPPER(TRIM(CLEAN(SUBSTITUTE(F18691,CHAR(160),"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92" spans="2:11" hidden="1" x14ac:dyDescent="0.25">
      <c r="B18692" s="20">
        <v>45889</v>
      </c>
      <c r="C18692" s="2" t="s">
        <v>1</v>
      </c>
      <c r="D18692" s="2" t="s">
        <v>1053</v>
      </c>
      <c r="E18692" s="2" t="s">
        <v>149</v>
      </c>
      <c r="F18692" s="2" t="s">
        <v>6125</v>
      </c>
      <c r="G18692" s="5">
        <v>20</v>
      </c>
      <c r="H18692" s="5">
        <v>41.5</v>
      </c>
      <c r="I18692" s="5">
        <v>830</v>
      </c>
      <c r="J18692" s="5">
        <v>126015.96</v>
      </c>
      <c r="K18692" s="3" t="str" cm="1">
        <f t="array" ref="K18692">_xlfn.LET(_xlpm.d,UPPER(TRIM(CLEAN(SUBSTITUTE(F18692,CHAR(160),"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93" spans="2:11" hidden="1" x14ac:dyDescent="0.25">
      <c r="B18693" s="20">
        <v>45889</v>
      </c>
      <c r="C18693" s="2" t="s">
        <v>1</v>
      </c>
      <c r="D18693" s="2" t="s">
        <v>2004</v>
      </c>
      <c r="E18693" s="2" t="s">
        <v>282</v>
      </c>
      <c r="F18693" s="2" t="s">
        <v>6125</v>
      </c>
      <c r="G18693" s="5">
        <v>10</v>
      </c>
      <c r="H18693" s="5">
        <v>41.5</v>
      </c>
      <c r="I18693" s="5">
        <v>415</v>
      </c>
      <c r="J18693" s="5">
        <v>126430.96</v>
      </c>
      <c r="K18693" s="3" t="str" cm="1">
        <f t="array" ref="K18693">_xlfn.LET(_xlpm.d,UPPER(TRIM(CLEAN(SUBSTITUTE(F18693,CHAR(160),"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94" spans="2:11" hidden="1" x14ac:dyDescent="0.25">
      <c r="B18694" s="20">
        <v>45890</v>
      </c>
      <c r="C18694" s="2" t="s">
        <v>1</v>
      </c>
      <c r="D18694" s="2" t="s">
        <v>2006</v>
      </c>
      <c r="E18694" s="2" t="s">
        <v>151</v>
      </c>
      <c r="F18694" s="2" t="s">
        <v>6125</v>
      </c>
      <c r="G18694" s="5">
        <v>20</v>
      </c>
      <c r="H18694" s="5">
        <v>41.5</v>
      </c>
      <c r="I18694" s="5">
        <v>830</v>
      </c>
      <c r="J18694" s="5">
        <v>127260.96</v>
      </c>
      <c r="K18694" s="3" t="str" cm="1">
        <f t="array" ref="K18694">_xlfn.LET(_xlpm.d,UPPER(TRIM(CLEAN(SUBSTITUTE(F18694,CHAR(160),"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95" spans="2:11" hidden="1" x14ac:dyDescent="0.25">
      <c r="B18695" s="20">
        <v>45890</v>
      </c>
      <c r="C18695" s="2" t="s">
        <v>1</v>
      </c>
      <c r="D18695" s="2" t="s">
        <v>2009</v>
      </c>
      <c r="E18695" s="2" t="s">
        <v>305</v>
      </c>
      <c r="F18695" s="2" t="s">
        <v>6125</v>
      </c>
      <c r="G18695" s="5">
        <v>48</v>
      </c>
      <c r="H18695" s="5">
        <v>41.5</v>
      </c>
      <c r="I18695" s="5">
        <v>1992</v>
      </c>
      <c r="J18695" s="5">
        <v>129252.96</v>
      </c>
      <c r="K18695" s="3" t="str" cm="1">
        <f t="array" ref="K18695">_xlfn.LET(_xlpm.d,UPPER(TRIM(CLEAN(SUBSTITUTE(F18695,CHAR(160),"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96" spans="2:11" hidden="1" x14ac:dyDescent="0.25">
      <c r="B18696" s="20">
        <v>45891</v>
      </c>
      <c r="C18696" s="2" t="s">
        <v>1</v>
      </c>
      <c r="D18696" s="2" t="s">
        <v>2010</v>
      </c>
      <c r="E18696" s="2" t="s">
        <v>186</v>
      </c>
      <c r="F18696" s="2" t="s">
        <v>6125</v>
      </c>
      <c r="G18696" s="5">
        <v>10</v>
      </c>
      <c r="H18696" s="5">
        <v>41.5</v>
      </c>
      <c r="I18696" s="5">
        <v>415</v>
      </c>
      <c r="J18696" s="5">
        <v>129667.96</v>
      </c>
      <c r="K18696" s="3" t="str" cm="1">
        <f t="array" ref="K18696">_xlfn.LET(_xlpm.d,UPPER(TRIM(CLEAN(SUBSTITUTE(F18696,CHAR(160),"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97" spans="2:11" hidden="1" x14ac:dyDescent="0.25">
      <c r="B18697" s="20">
        <v>45891</v>
      </c>
      <c r="C18697" s="2" t="s">
        <v>1</v>
      </c>
      <c r="D18697" s="2" t="s">
        <v>1057</v>
      </c>
      <c r="E18697" s="2" t="s">
        <v>78</v>
      </c>
      <c r="F18697" s="2" t="s">
        <v>6125</v>
      </c>
      <c r="G18697" s="5">
        <v>16</v>
      </c>
      <c r="H18697" s="5">
        <v>41.5</v>
      </c>
      <c r="I18697" s="5">
        <v>664</v>
      </c>
      <c r="J18697" s="5">
        <v>130331.96</v>
      </c>
      <c r="K18697" s="3" t="str" cm="1">
        <f t="array" ref="K18697">_xlfn.LET(_xlpm.d,UPPER(TRIM(CLEAN(SUBSTITUTE(F18697,CHAR(160),"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98" spans="2:11" hidden="1" x14ac:dyDescent="0.25">
      <c r="B18698" s="20">
        <v>45891</v>
      </c>
      <c r="C18698" s="2" t="s">
        <v>1</v>
      </c>
      <c r="D18698" s="2" t="s">
        <v>658</v>
      </c>
      <c r="E18698" s="2" t="s">
        <v>154</v>
      </c>
      <c r="F18698" s="2" t="s">
        <v>6125</v>
      </c>
      <c r="G18698" s="5">
        <v>40</v>
      </c>
      <c r="H18698" s="5">
        <v>41.5</v>
      </c>
      <c r="I18698" s="5">
        <v>1660</v>
      </c>
      <c r="J18698" s="5">
        <v>131991.96000000002</v>
      </c>
      <c r="K18698" s="3" t="str" cm="1">
        <f t="array" ref="K18698">_xlfn.LET(_xlpm.d,UPPER(TRIM(CLEAN(SUBSTITUTE(F18698,CHAR(160),"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699" spans="2:11" hidden="1" x14ac:dyDescent="0.25">
      <c r="B18699" s="20">
        <v>45891</v>
      </c>
      <c r="C18699" s="2" t="s">
        <v>1</v>
      </c>
      <c r="D18699" s="2" t="s">
        <v>3022</v>
      </c>
      <c r="E18699" s="2" t="s">
        <v>234</v>
      </c>
      <c r="F18699" s="2" t="s">
        <v>6125</v>
      </c>
      <c r="G18699" s="5">
        <v>40</v>
      </c>
      <c r="H18699" s="5">
        <v>41.5</v>
      </c>
      <c r="I18699" s="5">
        <v>1660</v>
      </c>
      <c r="J18699" s="5">
        <v>133651.96000000002</v>
      </c>
      <c r="K18699" s="3" t="str" cm="1">
        <f t="array" ref="K18699">_xlfn.LET(_xlpm.d,UPPER(TRIM(CLEAN(SUBSTITUTE(F18699,CHAR(160),"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00" spans="2:11" hidden="1" x14ac:dyDescent="0.25">
      <c r="B18700" s="20">
        <v>45891</v>
      </c>
      <c r="C18700" s="2" t="s">
        <v>1</v>
      </c>
      <c r="D18700" s="2" t="s">
        <v>3024</v>
      </c>
      <c r="E18700" s="2" t="s">
        <v>236</v>
      </c>
      <c r="F18700" s="2" t="s">
        <v>6125</v>
      </c>
      <c r="G18700" s="5">
        <v>32</v>
      </c>
      <c r="H18700" s="5">
        <v>41.5</v>
      </c>
      <c r="I18700" s="5">
        <v>1328</v>
      </c>
      <c r="J18700" s="5">
        <v>134979.96000000002</v>
      </c>
      <c r="K18700" s="3" t="str" cm="1">
        <f t="array" ref="K18700">_xlfn.LET(_xlpm.d,UPPER(TRIM(CLEAN(SUBSTITUTE(F18700,CHAR(160),"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01" spans="2:11" hidden="1" x14ac:dyDescent="0.25">
      <c r="B18701" s="20">
        <v>45891</v>
      </c>
      <c r="C18701" s="2" t="s">
        <v>1</v>
      </c>
      <c r="D18701" s="2" t="s">
        <v>2011</v>
      </c>
      <c r="E18701" s="2" t="s">
        <v>224</v>
      </c>
      <c r="F18701" s="2" t="s">
        <v>6125</v>
      </c>
      <c r="G18701" s="5">
        <v>96</v>
      </c>
      <c r="H18701" s="5">
        <v>41.5</v>
      </c>
      <c r="I18701" s="5">
        <v>3984</v>
      </c>
      <c r="J18701" s="5">
        <v>138963.96000000002</v>
      </c>
      <c r="K18701" s="3" t="str" cm="1">
        <f t="array" ref="K18701">_xlfn.LET(_xlpm.d,UPPER(TRIM(CLEAN(SUBSTITUTE(F18701,CHAR(160),"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02" spans="2:11" hidden="1" x14ac:dyDescent="0.25">
      <c r="B18702" s="20">
        <v>45897</v>
      </c>
      <c r="C18702" s="2" t="s">
        <v>1</v>
      </c>
      <c r="D18702" s="2" t="s">
        <v>2018</v>
      </c>
      <c r="E18702" s="2" t="s">
        <v>254</v>
      </c>
      <c r="F18702" s="2" t="s">
        <v>6125</v>
      </c>
      <c r="G18702" s="5">
        <v>40</v>
      </c>
      <c r="H18702" s="5">
        <v>41.5</v>
      </c>
      <c r="I18702" s="5">
        <v>1660</v>
      </c>
      <c r="J18702" s="5">
        <v>140623.96000000002</v>
      </c>
      <c r="K18702" s="3" t="str" cm="1">
        <f t="array" ref="K18702">_xlfn.LET(_xlpm.d,UPPER(TRIM(CLEAN(SUBSTITUTE(F18702,CHAR(160),"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03" spans="2:11" hidden="1" x14ac:dyDescent="0.25">
      <c r="B18703" s="20">
        <v>45898</v>
      </c>
      <c r="C18703" s="2" t="s">
        <v>1</v>
      </c>
      <c r="D18703" s="2" t="s">
        <v>1075</v>
      </c>
      <c r="E18703" s="2" t="s">
        <v>234</v>
      </c>
      <c r="F18703" s="2" t="s">
        <v>6125</v>
      </c>
      <c r="G18703" s="5">
        <v>20</v>
      </c>
      <c r="H18703" s="5">
        <v>41.5</v>
      </c>
      <c r="I18703" s="5">
        <v>830</v>
      </c>
      <c r="J18703" s="5">
        <v>141453.96000000002</v>
      </c>
      <c r="K18703" s="3" t="str" cm="1">
        <f t="array" ref="K18703">_xlfn.LET(_xlpm.d,UPPER(TRIM(CLEAN(SUBSTITUTE(F18703,CHAR(160),"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04" spans="2:11" hidden="1" x14ac:dyDescent="0.25">
      <c r="B18704" s="20">
        <v>45898</v>
      </c>
      <c r="C18704" s="2" t="s">
        <v>1</v>
      </c>
      <c r="D18704" s="2" t="s">
        <v>672</v>
      </c>
      <c r="E18704" s="2" t="s">
        <v>224</v>
      </c>
      <c r="F18704" s="2" t="s">
        <v>6125</v>
      </c>
      <c r="G18704" s="5">
        <v>54</v>
      </c>
      <c r="H18704" s="5">
        <v>41.5</v>
      </c>
      <c r="I18704" s="5">
        <v>2241</v>
      </c>
      <c r="J18704" s="5">
        <v>143694.96000000002</v>
      </c>
      <c r="K18704" s="3" t="str" cm="1">
        <f t="array" ref="K18704">_xlfn.LET(_xlpm.d,UPPER(TRIM(CLEAN(SUBSTITUTE(F18704,CHAR(160),"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05" spans="2:11" hidden="1" x14ac:dyDescent="0.25">
      <c r="B18705" s="20">
        <v>45898</v>
      </c>
      <c r="C18705" s="2" t="s">
        <v>1</v>
      </c>
      <c r="D18705" s="2" t="s">
        <v>673</v>
      </c>
      <c r="E18705" s="2" t="s">
        <v>307</v>
      </c>
      <c r="F18705" s="2" t="s">
        <v>6125</v>
      </c>
      <c r="G18705" s="5">
        <v>32</v>
      </c>
      <c r="H18705" s="5">
        <v>41.5</v>
      </c>
      <c r="I18705" s="5">
        <v>1328</v>
      </c>
      <c r="J18705" s="5">
        <v>145022.96000000002</v>
      </c>
      <c r="K18705" s="3" t="str" cm="1">
        <f t="array" ref="K18705">_xlfn.LET(_xlpm.d,UPPER(TRIM(CLEAN(SUBSTITUTE(F18705,CHAR(160),"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06" spans="2:11" hidden="1" x14ac:dyDescent="0.25">
      <c r="B18706" s="20">
        <v>45901</v>
      </c>
      <c r="C18706" s="2" t="s">
        <v>1</v>
      </c>
      <c r="D18706" s="2" t="s">
        <v>3054</v>
      </c>
      <c r="E18706" s="2" t="s">
        <v>186</v>
      </c>
      <c r="F18706" s="2" t="s">
        <v>6125</v>
      </c>
      <c r="G18706" s="5">
        <v>20</v>
      </c>
      <c r="H18706" s="5">
        <v>41.5</v>
      </c>
      <c r="I18706" s="5">
        <v>830</v>
      </c>
      <c r="J18706" s="5">
        <v>145852.96000000002</v>
      </c>
      <c r="K18706" s="3" t="str" cm="1">
        <f t="array" ref="K18706">_xlfn.LET(_xlpm.d,UPPER(TRIM(CLEAN(SUBSTITUTE(F18706,CHAR(160),"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07" spans="2:11" hidden="1" x14ac:dyDescent="0.25">
      <c r="B18707" s="20">
        <v>45901</v>
      </c>
      <c r="C18707" s="2" t="s">
        <v>1</v>
      </c>
      <c r="D18707" s="2" t="s">
        <v>2024</v>
      </c>
      <c r="E18707" s="2" t="s">
        <v>248</v>
      </c>
      <c r="F18707" s="2" t="s">
        <v>6125</v>
      </c>
      <c r="G18707" s="5">
        <v>40</v>
      </c>
      <c r="H18707" s="5">
        <v>41.5</v>
      </c>
      <c r="I18707" s="5">
        <v>1660</v>
      </c>
      <c r="J18707" s="5">
        <v>147512.96000000002</v>
      </c>
      <c r="K18707" s="3" t="str" cm="1">
        <f t="array" ref="K18707">_xlfn.LET(_xlpm.d,UPPER(TRIM(CLEAN(SUBSTITUTE(F18707,CHAR(160),"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08" spans="2:11" hidden="1" x14ac:dyDescent="0.25">
      <c r="B18708" s="20">
        <v>45902</v>
      </c>
      <c r="C18708" s="2" t="s">
        <v>1</v>
      </c>
      <c r="D18708" s="2" t="s">
        <v>2025</v>
      </c>
      <c r="E18708" s="2" t="s">
        <v>78</v>
      </c>
      <c r="F18708" s="2" t="s">
        <v>6125</v>
      </c>
      <c r="G18708" s="5">
        <v>40</v>
      </c>
      <c r="H18708" s="5">
        <v>41.5</v>
      </c>
      <c r="I18708" s="5">
        <v>1660</v>
      </c>
      <c r="J18708" s="5">
        <v>149172.96000000002</v>
      </c>
      <c r="K18708" s="3" t="str" cm="1">
        <f t="array" ref="K18708">_xlfn.LET(_xlpm.d,UPPER(TRIM(CLEAN(SUBSTITUTE(F18708,CHAR(160),"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09" spans="2:11" hidden="1" x14ac:dyDescent="0.25">
      <c r="B18709" s="20">
        <v>45903</v>
      </c>
      <c r="C18709" s="2" t="s">
        <v>1</v>
      </c>
      <c r="D18709" s="2" t="s">
        <v>1086</v>
      </c>
      <c r="E18709" s="2" t="s">
        <v>282</v>
      </c>
      <c r="F18709" s="2" t="s">
        <v>6125</v>
      </c>
      <c r="G18709" s="5">
        <v>20</v>
      </c>
      <c r="H18709" s="5">
        <v>41.5</v>
      </c>
      <c r="I18709" s="5">
        <v>830</v>
      </c>
      <c r="J18709" s="5">
        <v>150002.96000000002</v>
      </c>
      <c r="K18709" s="3" t="str" cm="1">
        <f t="array" ref="K18709">_xlfn.LET(_xlpm.d,UPPER(TRIM(CLEAN(SUBSTITUTE(F18709,CHAR(160),"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10" spans="2:11" hidden="1" x14ac:dyDescent="0.25">
      <c r="B18710" s="20">
        <v>45903</v>
      </c>
      <c r="C18710" s="2" t="s">
        <v>1</v>
      </c>
      <c r="D18710" s="2" t="s">
        <v>678</v>
      </c>
      <c r="E18710" s="2" t="s">
        <v>149</v>
      </c>
      <c r="F18710" s="2" t="s">
        <v>6125</v>
      </c>
      <c r="G18710" s="5">
        <v>32</v>
      </c>
      <c r="H18710" s="5">
        <v>41.5</v>
      </c>
      <c r="I18710" s="5">
        <v>1328</v>
      </c>
      <c r="J18710" s="5">
        <v>151330.96000000002</v>
      </c>
      <c r="K18710" s="3" t="str" cm="1">
        <f t="array" ref="K18710">_xlfn.LET(_xlpm.d,UPPER(TRIM(CLEAN(SUBSTITUTE(F18710,CHAR(160),"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11" spans="2:11" hidden="1" x14ac:dyDescent="0.25">
      <c r="B18711" s="20">
        <v>45903</v>
      </c>
      <c r="C18711" s="2" t="s">
        <v>1</v>
      </c>
      <c r="D18711" s="2" t="s">
        <v>2029</v>
      </c>
      <c r="E18711" s="2" t="s">
        <v>189</v>
      </c>
      <c r="F18711" s="2" t="s">
        <v>6125</v>
      </c>
      <c r="G18711" s="5">
        <v>20</v>
      </c>
      <c r="H18711" s="5">
        <v>41.5</v>
      </c>
      <c r="I18711" s="5">
        <v>830</v>
      </c>
      <c r="J18711" s="5">
        <v>152160.96000000002</v>
      </c>
      <c r="K18711" s="3" t="str" cm="1">
        <f t="array" ref="K18711">_xlfn.LET(_xlpm.d,UPPER(TRIM(CLEAN(SUBSTITUTE(F18711,CHAR(160),"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12" spans="2:11" hidden="1" x14ac:dyDescent="0.25">
      <c r="B18712" s="20">
        <v>45903</v>
      </c>
      <c r="C18712" s="2" t="s">
        <v>1</v>
      </c>
      <c r="D18712" s="2" t="s">
        <v>2032</v>
      </c>
      <c r="E18712" s="2" t="s">
        <v>305</v>
      </c>
      <c r="F18712" s="2" t="s">
        <v>6125</v>
      </c>
      <c r="G18712" s="5">
        <v>48</v>
      </c>
      <c r="H18712" s="5">
        <v>41.5</v>
      </c>
      <c r="I18712" s="5">
        <v>1992</v>
      </c>
      <c r="J18712" s="5">
        <v>154152.96000000002</v>
      </c>
      <c r="K18712" s="3" t="str" cm="1">
        <f t="array" ref="K18712">_xlfn.LET(_xlpm.d,UPPER(TRIM(CLEAN(SUBSTITUTE(F18712,CHAR(160),"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13" spans="2:11" hidden="1" x14ac:dyDescent="0.25">
      <c r="B18713" s="20">
        <v>45904</v>
      </c>
      <c r="C18713" s="2" t="s">
        <v>1</v>
      </c>
      <c r="D18713" s="2" t="s">
        <v>3061</v>
      </c>
      <c r="E18713" s="2" t="s">
        <v>254</v>
      </c>
      <c r="F18713" s="2" t="s">
        <v>6125</v>
      </c>
      <c r="G18713" s="5">
        <v>25</v>
      </c>
      <c r="H18713" s="5">
        <v>41.5</v>
      </c>
      <c r="I18713" s="5">
        <v>1037.5</v>
      </c>
      <c r="J18713" s="5">
        <v>155190.46000000002</v>
      </c>
      <c r="K18713" s="3" t="str" cm="1">
        <f t="array" ref="K18713">_xlfn.LET(_xlpm.d,UPPER(TRIM(CLEAN(SUBSTITUTE(F18713,CHAR(160),"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14" spans="2:11" hidden="1" x14ac:dyDescent="0.25">
      <c r="B18714" s="20">
        <v>45904</v>
      </c>
      <c r="C18714" s="2" t="s">
        <v>1</v>
      </c>
      <c r="D18714" s="2" t="s">
        <v>679</v>
      </c>
      <c r="E18714" s="2" t="s">
        <v>236</v>
      </c>
      <c r="F18714" s="2" t="s">
        <v>6125</v>
      </c>
      <c r="G18714" s="5">
        <v>40</v>
      </c>
      <c r="H18714" s="5">
        <v>41.5</v>
      </c>
      <c r="I18714" s="5">
        <v>1660</v>
      </c>
      <c r="J18714" s="5">
        <v>156850.46000000002</v>
      </c>
      <c r="K18714" s="3" t="str" cm="1">
        <f t="array" ref="K18714">_xlfn.LET(_xlpm.d,UPPER(TRIM(CLEAN(SUBSTITUTE(F18714,CHAR(160),"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15" spans="2:11" hidden="1" x14ac:dyDescent="0.25">
      <c r="B18715" s="20">
        <v>45904</v>
      </c>
      <c r="C18715" s="2" t="s">
        <v>1</v>
      </c>
      <c r="D18715" s="2" t="s">
        <v>681</v>
      </c>
      <c r="E18715" s="2" t="s">
        <v>135</v>
      </c>
      <c r="F18715" s="2" t="s">
        <v>6125</v>
      </c>
      <c r="G18715" s="5">
        <v>40</v>
      </c>
      <c r="H18715" s="5">
        <v>41.5</v>
      </c>
      <c r="I18715" s="5">
        <v>1660</v>
      </c>
      <c r="J18715" s="5">
        <v>158510.46000000002</v>
      </c>
      <c r="K18715" s="3" t="str" cm="1">
        <f t="array" ref="K18715">_xlfn.LET(_xlpm.d,UPPER(TRIM(CLEAN(SUBSTITUTE(F18715,CHAR(160),"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16" spans="2:11" hidden="1" x14ac:dyDescent="0.25">
      <c r="B18716" s="20">
        <v>45904</v>
      </c>
      <c r="C18716" s="2" t="s">
        <v>1</v>
      </c>
      <c r="D18716" s="2" t="s">
        <v>2036</v>
      </c>
      <c r="E18716" s="2" t="s">
        <v>3</v>
      </c>
      <c r="F18716" s="2" t="s">
        <v>6125</v>
      </c>
      <c r="G18716" s="5">
        <v>16</v>
      </c>
      <c r="H18716" s="5">
        <v>40.99</v>
      </c>
      <c r="I18716" s="5">
        <v>655.84</v>
      </c>
      <c r="J18716" s="5">
        <v>159166.30000000002</v>
      </c>
      <c r="K18716" s="3" t="str" cm="1">
        <f t="array" ref="K18716">_xlfn.LET(_xlpm.d,UPPER(TRIM(CLEAN(SUBSTITUTE(F18716,CHAR(160),"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17" spans="2:11" hidden="1" x14ac:dyDescent="0.25">
      <c r="B18717" s="20">
        <v>45904</v>
      </c>
      <c r="C18717" s="2" t="s">
        <v>1</v>
      </c>
      <c r="D18717" s="2" t="s">
        <v>3066</v>
      </c>
      <c r="E18717" s="2" t="s">
        <v>224</v>
      </c>
      <c r="F18717" s="2" t="s">
        <v>6125</v>
      </c>
      <c r="G18717" s="5">
        <v>108</v>
      </c>
      <c r="H18717" s="5">
        <v>41.5</v>
      </c>
      <c r="I18717" s="5">
        <v>4482</v>
      </c>
      <c r="J18717" s="5">
        <v>163648.30000000002</v>
      </c>
      <c r="K18717" s="3" t="str" cm="1">
        <f t="array" ref="K18717">_xlfn.LET(_xlpm.d,UPPER(TRIM(CLEAN(SUBSTITUTE(F18717,CHAR(160),"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18" spans="2:11" hidden="1" x14ac:dyDescent="0.25">
      <c r="B18718" s="20">
        <v>45905</v>
      </c>
      <c r="C18718" s="2" t="s">
        <v>1</v>
      </c>
      <c r="D18718" s="2" t="s">
        <v>1087</v>
      </c>
      <c r="E18718" s="2" t="s">
        <v>151</v>
      </c>
      <c r="F18718" s="2" t="s">
        <v>6125</v>
      </c>
      <c r="G18718" s="5">
        <v>5</v>
      </c>
      <c r="H18718" s="5">
        <v>41.5</v>
      </c>
      <c r="I18718" s="5">
        <v>207.5</v>
      </c>
      <c r="J18718" s="5">
        <v>163855.80000000002</v>
      </c>
      <c r="K18718" s="3" t="str" cm="1">
        <f t="array" ref="K18718">_xlfn.LET(_xlpm.d,UPPER(TRIM(CLEAN(SUBSTITUTE(F18718,CHAR(160),"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19" spans="2:11" hidden="1" x14ac:dyDescent="0.25">
      <c r="B18719" s="20">
        <v>45905</v>
      </c>
      <c r="C18719" s="2" t="s">
        <v>1</v>
      </c>
      <c r="D18719" s="2" t="s">
        <v>682</v>
      </c>
      <c r="E18719" s="2" t="s">
        <v>168</v>
      </c>
      <c r="F18719" s="2" t="s">
        <v>6125</v>
      </c>
      <c r="G18719" s="5">
        <v>32</v>
      </c>
      <c r="H18719" s="5">
        <v>41.5</v>
      </c>
      <c r="I18719" s="5">
        <v>1328</v>
      </c>
      <c r="J18719" s="5">
        <v>165183.80000000002</v>
      </c>
      <c r="K18719" s="3" t="str" cm="1">
        <f t="array" ref="K18719">_xlfn.LET(_xlpm.d,UPPER(TRIM(CLEAN(SUBSTITUTE(F18719,CHAR(160),"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20" spans="2:11" hidden="1" x14ac:dyDescent="0.25">
      <c r="B18720" s="20">
        <v>45905</v>
      </c>
      <c r="C18720" s="2" t="s">
        <v>1</v>
      </c>
      <c r="D18720" s="2" t="s">
        <v>1089</v>
      </c>
      <c r="E18720" s="2" t="s">
        <v>234</v>
      </c>
      <c r="F18720" s="2" t="s">
        <v>6125</v>
      </c>
      <c r="G18720" s="5">
        <v>16</v>
      </c>
      <c r="H18720" s="5">
        <v>41.5</v>
      </c>
      <c r="I18720" s="5">
        <v>664</v>
      </c>
      <c r="J18720" s="5">
        <v>165847.80000000002</v>
      </c>
      <c r="K18720" s="3" t="str" cm="1">
        <f t="array" ref="K18720">_xlfn.LET(_xlpm.d,UPPER(TRIM(CLEAN(SUBSTITUTE(F18720,CHAR(160),"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21" spans="2:11" hidden="1" x14ac:dyDescent="0.25">
      <c r="B18721" s="20">
        <v>45905</v>
      </c>
      <c r="C18721" s="2" t="s">
        <v>1</v>
      </c>
      <c r="D18721" s="2" t="s">
        <v>1090</v>
      </c>
      <c r="E18721" s="2" t="s">
        <v>192</v>
      </c>
      <c r="F18721" s="2" t="s">
        <v>6125</v>
      </c>
      <c r="G18721" s="5">
        <v>40</v>
      </c>
      <c r="H18721" s="5">
        <v>41.5</v>
      </c>
      <c r="I18721" s="5">
        <v>1660</v>
      </c>
      <c r="J18721" s="5">
        <v>167507.80000000002</v>
      </c>
      <c r="K18721" s="3" t="str" cm="1">
        <f t="array" ref="K18721">_xlfn.LET(_xlpm.d,UPPER(TRIM(CLEAN(SUBSTITUTE(F18721,CHAR(160),"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22" spans="2:11" hidden="1" x14ac:dyDescent="0.25">
      <c r="B18722" s="20">
        <v>45910</v>
      </c>
      <c r="C18722" s="2" t="s">
        <v>1</v>
      </c>
      <c r="D18722" s="2" t="s">
        <v>1094</v>
      </c>
      <c r="E18722" s="2" t="s">
        <v>145</v>
      </c>
      <c r="F18722" s="2" t="s">
        <v>6125</v>
      </c>
      <c r="G18722" s="5">
        <v>15</v>
      </c>
      <c r="H18722" s="5">
        <v>41.5</v>
      </c>
      <c r="I18722" s="5">
        <v>622.5</v>
      </c>
      <c r="J18722" s="5">
        <v>168130.30000000002</v>
      </c>
      <c r="K18722" s="3" t="str" cm="1">
        <f t="array" ref="K18722">_xlfn.LET(_xlpm.d,UPPER(TRIM(CLEAN(SUBSTITUTE(F18722,CHAR(160),"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23" spans="2:11" hidden="1" x14ac:dyDescent="0.25">
      <c r="B18723" s="20">
        <v>45910</v>
      </c>
      <c r="C18723" s="2" t="s">
        <v>1</v>
      </c>
      <c r="D18723" s="2" t="s">
        <v>1274</v>
      </c>
      <c r="E18723" s="2" t="s">
        <v>236</v>
      </c>
      <c r="F18723" s="2" t="s">
        <v>6125</v>
      </c>
      <c r="G18723" s="5">
        <v>40</v>
      </c>
      <c r="H18723" s="5">
        <v>41.5</v>
      </c>
      <c r="I18723" s="5">
        <v>1660</v>
      </c>
      <c r="J18723" s="5">
        <v>169790.30000000002</v>
      </c>
      <c r="K18723" s="3" t="str" cm="1">
        <f t="array" ref="K18723">_xlfn.LET(_xlpm.d,UPPER(TRIM(CLEAN(SUBSTITUTE(F18723,CHAR(160),"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24" spans="2:11" hidden="1" x14ac:dyDescent="0.25">
      <c r="B18724" s="20">
        <v>45911</v>
      </c>
      <c r="C18724" s="2" t="s">
        <v>1</v>
      </c>
      <c r="D18724" s="2" t="s">
        <v>2052</v>
      </c>
      <c r="E18724" s="2" t="s">
        <v>248</v>
      </c>
      <c r="F18724" s="2" t="s">
        <v>6125</v>
      </c>
      <c r="G18724" s="5">
        <v>25</v>
      </c>
      <c r="H18724" s="5">
        <v>41.5</v>
      </c>
      <c r="I18724" s="5">
        <v>1037.5</v>
      </c>
      <c r="J18724" s="5">
        <v>170827.80000000002</v>
      </c>
      <c r="K18724" s="3" t="str" cm="1">
        <f t="array" ref="K18724">_xlfn.LET(_xlpm.d,UPPER(TRIM(CLEAN(SUBSTITUTE(F18724,CHAR(160),"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25" spans="2:11" hidden="1" x14ac:dyDescent="0.25">
      <c r="B18725" s="20">
        <v>45911</v>
      </c>
      <c r="C18725" s="2" t="s">
        <v>1</v>
      </c>
      <c r="D18725" s="2" t="s">
        <v>2053</v>
      </c>
      <c r="E18725" s="2" t="s">
        <v>254</v>
      </c>
      <c r="F18725" s="2" t="s">
        <v>6125</v>
      </c>
      <c r="G18725" s="5">
        <v>10</v>
      </c>
      <c r="H18725" s="5">
        <v>41.5</v>
      </c>
      <c r="I18725" s="5">
        <v>415</v>
      </c>
      <c r="J18725" s="5">
        <v>171242.80000000002</v>
      </c>
      <c r="K18725" s="3" t="str" cm="1">
        <f t="array" ref="K18725">_xlfn.LET(_xlpm.d,UPPER(TRIM(CLEAN(SUBSTITUTE(F18725,CHAR(160),"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26" spans="2:11" hidden="1" x14ac:dyDescent="0.25">
      <c r="B18726" s="20">
        <v>45911</v>
      </c>
      <c r="C18726" s="2" t="s">
        <v>1</v>
      </c>
      <c r="D18726" s="2" t="s">
        <v>1098</v>
      </c>
      <c r="E18726" s="2" t="s">
        <v>151</v>
      </c>
      <c r="F18726" s="2" t="s">
        <v>6125</v>
      </c>
      <c r="G18726" s="5">
        <v>10</v>
      </c>
      <c r="H18726" s="5">
        <v>41.5</v>
      </c>
      <c r="I18726" s="5">
        <v>415</v>
      </c>
      <c r="J18726" s="5">
        <v>171657.80000000002</v>
      </c>
      <c r="K18726" s="3" t="str" cm="1">
        <f t="array" ref="K18726">_xlfn.LET(_xlpm.d,UPPER(TRIM(CLEAN(SUBSTITUTE(F18726,CHAR(160),"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27" spans="2:11" hidden="1" x14ac:dyDescent="0.25">
      <c r="B18727" s="20">
        <v>45912</v>
      </c>
      <c r="C18727" s="2" t="s">
        <v>1</v>
      </c>
      <c r="D18727" s="2" t="s">
        <v>2056</v>
      </c>
      <c r="E18727" s="2" t="s">
        <v>186</v>
      </c>
      <c r="F18727" s="2" t="s">
        <v>6125</v>
      </c>
      <c r="G18727" s="5">
        <v>10</v>
      </c>
      <c r="H18727" s="5">
        <v>41.5</v>
      </c>
      <c r="I18727" s="5">
        <v>415</v>
      </c>
      <c r="J18727" s="5">
        <v>172072.80000000002</v>
      </c>
      <c r="K18727" s="3" t="str" cm="1">
        <f t="array" ref="K18727">_xlfn.LET(_xlpm.d,UPPER(TRIM(CLEAN(SUBSTITUTE(F18727,CHAR(160),"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28" spans="2:11" hidden="1" x14ac:dyDescent="0.25">
      <c r="B18728" s="20">
        <v>45912</v>
      </c>
      <c r="C18728" s="2" t="s">
        <v>1</v>
      </c>
      <c r="D18728" s="2" t="s">
        <v>1099</v>
      </c>
      <c r="E18728" s="2" t="s">
        <v>154</v>
      </c>
      <c r="F18728" s="2" t="s">
        <v>6125</v>
      </c>
      <c r="G18728" s="5">
        <v>40</v>
      </c>
      <c r="H18728" s="5">
        <v>41.5</v>
      </c>
      <c r="I18728" s="5">
        <v>1660</v>
      </c>
      <c r="J18728" s="5">
        <v>173732.80000000002</v>
      </c>
      <c r="K18728" s="3" t="str" cm="1">
        <f t="array" ref="K18728">_xlfn.LET(_xlpm.d,UPPER(TRIM(CLEAN(SUBSTITUTE(F18728,CHAR(160),"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29" spans="2:11" hidden="1" x14ac:dyDescent="0.25">
      <c r="B18729" s="20">
        <v>45912</v>
      </c>
      <c r="C18729" s="2" t="s">
        <v>1</v>
      </c>
      <c r="D18729" s="2" t="s">
        <v>696</v>
      </c>
      <c r="E18729" s="2" t="s">
        <v>224</v>
      </c>
      <c r="F18729" s="2" t="s">
        <v>6125</v>
      </c>
      <c r="G18729" s="5">
        <v>80</v>
      </c>
      <c r="H18729" s="5">
        <v>41.5</v>
      </c>
      <c r="I18729" s="5">
        <v>3320</v>
      </c>
      <c r="J18729" s="5">
        <v>177052.80000000002</v>
      </c>
      <c r="K18729" s="3" t="str" cm="1">
        <f t="array" ref="K18729">_xlfn.LET(_xlpm.d,UPPER(TRIM(CLEAN(SUBSTITUTE(F18729,CHAR(160),"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30" spans="2:11" hidden="1" x14ac:dyDescent="0.25">
      <c r="B18730" s="20">
        <v>45915</v>
      </c>
      <c r="C18730" s="2" t="s">
        <v>1</v>
      </c>
      <c r="D18730" s="2" t="s">
        <v>5460</v>
      </c>
      <c r="E18730" s="2" t="s">
        <v>180</v>
      </c>
      <c r="F18730" s="2" t="s">
        <v>6125</v>
      </c>
      <c r="G18730" s="5">
        <v>48</v>
      </c>
      <c r="H18730" s="5">
        <v>41.5</v>
      </c>
      <c r="I18730" s="5">
        <v>1992</v>
      </c>
      <c r="J18730" s="5">
        <v>179044.80000000002</v>
      </c>
      <c r="K18730" s="3" t="str" cm="1">
        <f t="array" ref="K18730">_xlfn.LET(_xlpm.d,UPPER(TRIM(CLEAN(SUBSTITUTE(F18730,CHAR(160),"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31" spans="2:11" hidden="1" x14ac:dyDescent="0.25">
      <c r="B18731" s="20">
        <v>45915</v>
      </c>
      <c r="C18731" s="2" t="s">
        <v>1</v>
      </c>
      <c r="D18731" s="2" t="s">
        <v>3100</v>
      </c>
      <c r="E18731" s="2" t="s">
        <v>254</v>
      </c>
      <c r="F18731" s="2" t="s">
        <v>6125</v>
      </c>
      <c r="G18731" s="5">
        <v>16</v>
      </c>
      <c r="H18731" s="5">
        <v>41.5</v>
      </c>
      <c r="I18731" s="5">
        <v>664</v>
      </c>
      <c r="J18731" s="5">
        <v>179708.80000000002</v>
      </c>
      <c r="K18731" s="3" t="str" cm="1">
        <f t="array" ref="K18731">_xlfn.LET(_xlpm.d,UPPER(TRIM(CLEAN(SUBSTITUTE(F18731,CHAR(160),"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32" spans="2:11" hidden="1" x14ac:dyDescent="0.25">
      <c r="B18732" s="20">
        <v>45916</v>
      </c>
      <c r="C18732" s="2" t="s">
        <v>1</v>
      </c>
      <c r="D18732" s="2" t="s">
        <v>1100</v>
      </c>
      <c r="E18732" s="2" t="s">
        <v>78</v>
      </c>
      <c r="F18732" s="2" t="s">
        <v>6125</v>
      </c>
      <c r="G18732" s="5">
        <v>20</v>
      </c>
      <c r="H18732" s="5">
        <v>41.5</v>
      </c>
      <c r="I18732" s="5">
        <v>830</v>
      </c>
      <c r="J18732" s="5">
        <v>180538.80000000002</v>
      </c>
      <c r="K18732" s="3" t="str" cm="1">
        <f t="array" ref="K18732">_xlfn.LET(_xlpm.d,UPPER(TRIM(CLEAN(SUBSTITUTE(F18732,CHAR(160),"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33" spans="2:11" hidden="1" x14ac:dyDescent="0.25">
      <c r="B18733" s="20">
        <v>45919</v>
      </c>
      <c r="C18733" s="2" t="s">
        <v>1</v>
      </c>
      <c r="D18733" s="2" t="s">
        <v>1113</v>
      </c>
      <c r="E18733" s="2" t="s">
        <v>43</v>
      </c>
      <c r="F18733" s="2" t="s">
        <v>3273</v>
      </c>
      <c r="G18733" s="5">
        <v>15</v>
      </c>
      <c r="H18733" s="5">
        <v>32.99</v>
      </c>
      <c r="I18733" s="5">
        <v>494.85</v>
      </c>
      <c r="J18733" s="5">
        <v>181033.65000000002</v>
      </c>
      <c r="K18733" s="3" t="str" cm="1">
        <f t="array" ref="K18733">_xlfn.LET(_xlpm.d,UPPER(TRIM(CLEAN(SUBSTITUTE(F18733,CHAR(160),"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34" spans="2:11" hidden="1" x14ac:dyDescent="0.25">
      <c r="B18734" s="20">
        <v>45924</v>
      </c>
      <c r="C18734" s="2" t="s">
        <v>1</v>
      </c>
      <c r="D18734" s="2" t="s">
        <v>2082</v>
      </c>
      <c r="E18734" s="2" t="s">
        <v>282</v>
      </c>
      <c r="F18734" s="2" t="s">
        <v>6125</v>
      </c>
      <c r="G18734" s="5">
        <v>20</v>
      </c>
      <c r="H18734" s="5">
        <v>41.5</v>
      </c>
      <c r="I18734" s="5">
        <v>830</v>
      </c>
      <c r="J18734" s="5">
        <v>181863.65000000002</v>
      </c>
      <c r="K18734" s="3" t="str" cm="1">
        <f t="array" ref="K18734">_xlfn.LET(_xlpm.d,UPPER(TRIM(CLEAN(SUBSTITUTE(F18734,CHAR(160),"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35" spans="2:11" hidden="1" x14ac:dyDescent="0.25">
      <c r="B18735" s="20">
        <v>45930</v>
      </c>
      <c r="C18735" s="2" t="s">
        <v>1</v>
      </c>
      <c r="D18735" s="2" t="s">
        <v>3158</v>
      </c>
      <c r="E18735" s="2" t="s">
        <v>224</v>
      </c>
      <c r="F18735" s="2" t="s">
        <v>6125</v>
      </c>
      <c r="G18735" s="5">
        <v>32</v>
      </c>
      <c r="H18735" s="5">
        <v>41.5</v>
      </c>
      <c r="I18735" s="5">
        <v>1328</v>
      </c>
      <c r="J18735" s="5">
        <v>183191.65000000002</v>
      </c>
      <c r="K18735" s="3" t="str" cm="1">
        <f t="array" ref="K18735">_xlfn.LET(_xlpm.d,UPPER(TRIM(CLEAN(SUBSTITUTE(F18735,CHAR(160),"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36" spans="2:11" hidden="1" x14ac:dyDescent="0.25">
      <c r="B18736" s="20">
        <v>45932</v>
      </c>
      <c r="C18736" s="2" t="s">
        <v>1</v>
      </c>
      <c r="D18736" s="2" t="s">
        <v>2103</v>
      </c>
      <c r="E18736" s="2" t="s">
        <v>254</v>
      </c>
      <c r="F18736" s="2" t="s">
        <v>6125</v>
      </c>
      <c r="G18736" s="5">
        <v>20</v>
      </c>
      <c r="H18736" s="5">
        <v>41.5</v>
      </c>
      <c r="I18736" s="5">
        <v>830</v>
      </c>
      <c r="J18736" s="5">
        <v>184021.65000000002</v>
      </c>
      <c r="K18736" s="3" t="str" cm="1">
        <f t="array" ref="K18736">_xlfn.LET(_xlpm.d,UPPER(TRIM(CLEAN(SUBSTITUTE(F18736,CHAR(160),"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37" spans="2:11" hidden="1" x14ac:dyDescent="0.25">
      <c r="B18737" s="20">
        <v>45932</v>
      </c>
      <c r="C18737" s="2" t="s">
        <v>1</v>
      </c>
      <c r="D18737" s="2" t="s">
        <v>2105</v>
      </c>
      <c r="E18737" s="2" t="s">
        <v>305</v>
      </c>
      <c r="F18737" s="2" t="s">
        <v>6125</v>
      </c>
      <c r="G18737" s="5">
        <v>48</v>
      </c>
      <c r="H18737" s="5">
        <v>41.5</v>
      </c>
      <c r="I18737" s="5">
        <v>1992</v>
      </c>
      <c r="J18737" s="5">
        <v>186013.65000000002</v>
      </c>
      <c r="K18737" s="3" t="str" cm="1">
        <f t="array" ref="K18737">_xlfn.LET(_xlpm.d,UPPER(TRIM(CLEAN(SUBSTITUTE(F18737,CHAR(160),"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38" spans="2:11" hidden="1" x14ac:dyDescent="0.25">
      <c r="B18738" s="20">
        <v>45937</v>
      </c>
      <c r="C18738" s="2" t="s">
        <v>1</v>
      </c>
      <c r="D18738" s="2" t="s">
        <v>2118</v>
      </c>
      <c r="E18738" s="2" t="s">
        <v>234</v>
      </c>
      <c r="F18738" s="2" t="s">
        <v>6125</v>
      </c>
      <c r="G18738" s="5">
        <v>20</v>
      </c>
      <c r="H18738" s="5">
        <v>41.5</v>
      </c>
      <c r="I18738" s="5">
        <v>830</v>
      </c>
      <c r="J18738" s="5">
        <v>186843.65000000002</v>
      </c>
      <c r="K18738" s="3" t="str" cm="1">
        <f t="array" ref="K18738">_xlfn.LET(_xlpm.d,UPPER(TRIM(CLEAN(SUBSTITUTE(F18738,CHAR(160),"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39" spans="2:11" hidden="1" x14ac:dyDescent="0.25">
      <c r="B18739" s="20">
        <v>45937</v>
      </c>
      <c r="C18739" s="2" t="s">
        <v>1</v>
      </c>
      <c r="D18739" s="2" t="s">
        <v>1616</v>
      </c>
      <c r="E18739" s="2" t="s">
        <v>78</v>
      </c>
      <c r="F18739" s="2" t="s">
        <v>6125</v>
      </c>
      <c r="G18739" s="5">
        <v>15</v>
      </c>
      <c r="H18739" s="5">
        <v>41.5</v>
      </c>
      <c r="I18739" s="5">
        <v>622.5</v>
      </c>
      <c r="J18739" s="5">
        <v>187466.15000000002</v>
      </c>
      <c r="K18739" s="3" t="str" cm="1">
        <f t="array" ref="K18739">_xlfn.LET(_xlpm.d,UPPER(TRIM(CLEAN(SUBSTITUTE(F18739,CHAR(160),"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40" spans="2:11" hidden="1" x14ac:dyDescent="0.25">
      <c r="B18740" s="20">
        <v>45938</v>
      </c>
      <c r="C18740" s="2" t="s">
        <v>1</v>
      </c>
      <c r="D18740" s="2" t="s">
        <v>4001</v>
      </c>
      <c r="E18740" s="2" t="s">
        <v>307</v>
      </c>
      <c r="F18740" s="2" t="s">
        <v>6125</v>
      </c>
      <c r="G18740" s="5">
        <v>48</v>
      </c>
      <c r="H18740" s="5">
        <v>41.5</v>
      </c>
      <c r="I18740" s="5">
        <v>1992</v>
      </c>
      <c r="J18740" s="5">
        <v>189458.15000000002</v>
      </c>
      <c r="K18740" s="3" t="str" cm="1">
        <f t="array" ref="K18740">_xlfn.LET(_xlpm.d,UPPER(TRIM(CLEAN(SUBSTITUTE(F18740,CHAR(160),"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41" spans="2:11" hidden="1" x14ac:dyDescent="0.25">
      <c r="B18741" s="20">
        <v>45939</v>
      </c>
      <c r="C18741" s="2" t="s">
        <v>1</v>
      </c>
      <c r="D18741" s="2" t="s">
        <v>2124</v>
      </c>
      <c r="E18741" s="2" t="s">
        <v>254</v>
      </c>
      <c r="F18741" s="2" t="s">
        <v>6125</v>
      </c>
      <c r="G18741" s="5">
        <v>32</v>
      </c>
      <c r="H18741" s="5">
        <v>41.5</v>
      </c>
      <c r="I18741" s="5">
        <v>1328</v>
      </c>
      <c r="J18741" s="5">
        <v>190786.15000000002</v>
      </c>
      <c r="K18741" s="3" t="str" cm="1">
        <f t="array" ref="K18741">_xlfn.LET(_xlpm.d,UPPER(TRIM(CLEAN(SUBSTITUTE(F18741,CHAR(160),"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42" spans="2:11" hidden="1" x14ac:dyDescent="0.25">
      <c r="B18742" s="20">
        <v>45940</v>
      </c>
      <c r="C18742" s="2" t="s">
        <v>1</v>
      </c>
      <c r="D18742" s="2" t="s">
        <v>1455</v>
      </c>
      <c r="E18742" s="2" t="s">
        <v>154</v>
      </c>
      <c r="F18742" s="2" t="s">
        <v>6125</v>
      </c>
      <c r="G18742" s="5">
        <v>32</v>
      </c>
      <c r="H18742" s="5">
        <v>41.5</v>
      </c>
      <c r="I18742" s="5">
        <v>1328</v>
      </c>
      <c r="J18742" s="5">
        <v>192114.15000000002</v>
      </c>
      <c r="K18742" s="3" t="str" cm="1">
        <f t="array" ref="K18742">_xlfn.LET(_xlpm.d,UPPER(TRIM(CLEAN(SUBSTITUTE(F18742,CHAR(160),"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43" spans="2:11" hidden="1" x14ac:dyDescent="0.25">
      <c r="B18743" s="20">
        <v>45940</v>
      </c>
      <c r="C18743" s="2" t="s">
        <v>1</v>
      </c>
      <c r="D18743" s="2" t="s">
        <v>2126</v>
      </c>
      <c r="E18743" s="2" t="s">
        <v>78</v>
      </c>
      <c r="F18743" s="2" t="s">
        <v>6125</v>
      </c>
      <c r="G18743" s="5">
        <v>20</v>
      </c>
      <c r="H18743" s="5">
        <v>41.5</v>
      </c>
      <c r="I18743" s="5">
        <v>830</v>
      </c>
      <c r="J18743" s="5">
        <v>192944.15000000002</v>
      </c>
      <c r="K18743" s="3" t="str" cm="1">
        <f t="array" ref="K18743">_xlfn.LET(_xlpm.d,UPPER(TRIM(CLEAN(SUBSTITUTE(F18743,CHAR(160),"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44" spans="2:11" hidden="1" x14ac:dyDescent="0.25">
      <c r="B18744" s="20">
        <v>45940</v>
      </c>
      <c r="C18744" s="2" t="s">
        <v>1</v>
      </c>
      <c r="D18744" s="2" t="s">
        <v>2128</v>
      </c>
      <c r="E18744" s="2" t="s">
        <v>232</v>
      </c>
      <c r="F18744" s="2" t="s">
        <v>6125</v>
      </c>
      <c r="G18744" s="5">
        <v>20</v>
      </c>
      <c r="H18744" s="5">
        <v>41.5</v>
      </c>
      <c r="I18744" s="5">
        <v>830</v>
      </c>
      <c r="J18744" s="5">
        <v>193774.15000000002</v>
      </c>
      <c r="K18744" s="3" t="str" cm="1">
        <f t="array" ref="K18744">_xlfn.LET(_xlpm.d,UPPER(TRIM(CLEAN(SUBSTITUTE(F18744,CHAR(160),"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45" spans="2:11" hidden="1" x14ac:dyDescent="0.25">
      <c r="B18745" s="20">
        <v>45940</v>
      </c>
      <c r="C18745" s="2" t="s">
        <v>1</v>
      </c>
      <c r="D18745" s="2" t="s">
        <v>1456</v>
      </c>
      <c r="E18745" s="2" t="s">
        <v>236</v>
      </c>
      <c r="F18745" s="2" t="s">
        <v>6125</v>
      </c>
      <c r="G18745" s="5">
        <v>32</v>
      </c>
      <c r="H18745" s="5">
        <v>41.5</v>
      </c>
      <c r="I18745" s="5">
        <v>1328</v>
      </c>
      <c r="J18745" s="5">
        <v>195102.15000000002</v>
      </c>
      <c r="K18745" s="3" t="str" cm="1">
        <f t="array" ref="K18745">_xlfn.LET(_xlpm.d,UPPER(TRIM(CLEAN(SUBSTITUTE(F18745,CHAR(160),"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46" spans="2:11" hidden="1" x14ac:dyDescent="0.25">
      <c r="B18746" s="20">
        <v>45940</v>
      </c>
      <c r="C18746" s="2" t="s">
        <v>1</v>
      </c>
      <c r="D18746" s="2" t="s">
        <v>2129</v>
      </c>
      <c r="E18746" s="2" t="s">
        <v>186</v>
      </c>
      <c r="F18746" s="2" t="s">
        <v>6125</v>
      </c>
      <c r="G18746" s="5">
        <v>20</v>
      </c>
      <c r="H18746" s="5">
        <v>41.5</v>
      </c>
      <c r="I18746" s="5">
        <v>830</v>
      </c>
      <c r="J18746" s="5">
        <v>195932.15000000002</v>
      </c>
      <c r="K18746" s="3" t="str" cm="1">
        <f t="array" ref="K18746">_xlfn.LET(_xlpm.d,UPPER(TRIM(CLEAN(SUBSTITUTE(F18746,CHAR(160),"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47" spans="2:11" hidden="1" x14ac:dyDescent="0.25">
      <c r="B18747" s="20">
        <v>45940</v>
      </c>
      <c r="C18747" s="2" t="s">
        <v>1</v>
      </c>
      <c r="D18747" s="2" t="s">
        <v>704</v>
      </c>
      <c r="E18747" s="2" t="s">
        <v>43</v>
      </c>
      <c r="F18747" s="2" t="s">
        <v>6125</v>
      </c>
      <c r="G18747" s="5">
        <v>15</v>
      </c>
      <c r="H18747" s="5">
        <v>38.799999999999997</v>
      </c>
      <c r="I18747" s="5">
        <v>582</v>
      </c>
      <c r="J18747" s="5">
        <v>196514.15000000002</v>
      </c>
      <c r="K18747" s="3" t="str" cm="1">
        <f t="array" ref="K18747">_xlfn.LET(_xlpm.d,UPPER(TRIM(CLEAN(SUBSTITUTE(F18747,CHAR(160),"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48" spans="2:11" hidden="1" x14ac:dyDescent="0.25">
      <c r="B18748" s="20">
        <v>45940</v>
      </c>
      <c r="C18748" s="2" t="s">
        <v>1</v>
      </c>
      <c r="D18748" s="2" t="s">
        <v>2132</v>
      </c>
      <c r="E18748" s="2" t="s">
        <v>186</v>
      </c>
      <c r="F18748" s="2" t="s">
        <v>6125</v>
      </c>
      <c r="G18748" s="5">
        <v>20</v>
      </c>
      <c r="H18748" s="5">
        <v>41.5</v>
      </c>
      <c r="I18748" s="5">
        <v>830</v>
      </c>
      <c r="J18748" s="5">
        <v>197344.15000000002</v>
      </c>
      <c r="K18748" s="3" t="str" cm="1">
        <f t="array" ref="K18748">_xlfn.LET(_xlpm.d,UPPER(TRIM(CLEAN(SUBSTITUTE(F18748,CHAR(160),"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49" spans="2:11" hidden="1" x14ac:dyDescent="0.25">
      <c r="B18749" s="20">
        <v>45940</v>
      </c>
      <c r="C18749" s="2" t="s">
        <v>1</v>
      </c>
      <c r="D18749" s="2" t="s">
        <v>3194</v>
      </c>
      <c r="E18749" s="2" t="s">
        <v>224</v>
      </c>
      <c r="F18749" s="2" t="s">
        <v>6125</v>
      </c>
      <c r="G18749" s="5">
        <v>144</v>
      </c>
      <c r="H18749" s="5">
        <v>41.5</v>
      </c>
      <c r="I18749" s="5">
        <v>5976</v>
      </c>
      <c r="J18749" s="5">
        <v>203320.15000000002</v>
      </c>
      <c r="K18749" s="3" t="str" cm="1">
        <f t="array" ref="K18749">_xlfn.LET(_xlpm.d,UPPER(TRIM(CLEAN(SUBSTITUTE(F18749,CHAR(160),"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50" spans="2:11" hidden="1" x14ac:dyDescent="0.25">
      <c r="B18750" s="20">
        <v>45943</v>
      </c>
      <c r="C18750" s="2" t="s">
        <v>1</v>
      </c>
      <c r="D18750" s="2" t="s">
        <v>3201</v>
      </c>
      <c r="E18750" s="2" t="s">
        <v>254</v>
      </c>
      <c r="F18750" s="2" t="s">
        <v>6125</v>
      </c>
      <c r="G18750" s="5">
        <v>10</v>
      </c>
      <c r="H18750" s="5">
        <v>41.5</v>
      </c>
      <c r="I18750" s="5">
        <v>415</v>
      </c>
      <c r="J18750" s="5">
        <v>203735.15000000002</v>
      </c>
      <c r="K18750" s="3" t="str" cm="1">
        <f t="array" ref="K18750">_xlfn.LET(_xlpm.d,UPPER(TRIM(CLEAN(SUBSTITUTE(F18750,CHAR(160),"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51" spans="2:11" hidden="1" x14ac:dyDescent="0.25">
      <c r="B18751" s="20">
        <v>45945</v>
      </c>
      <c r="C18751" s="2" t="s">
        <v>1</v>
      </c>
      <c r="D18751" s="2" t="s">
        <v>4004</v>
      </c>
      <c r="E18751" s="2" t="s">
        <v>165</v>
      </c>
      <c r="F18751" s="2" t="s">
        <v>6125</v>
      </c>
      <c r="G18751" s="5">
        <v>10</v>
      </c>
      <c r="H18751" s="5">
        <v>41.5</v>
      </c>
      <c r="I18751" s="5">
        <v>415</v>
      </c>
      <c r="J18751" s="5">
        <v>204150.15000000002</v>
      </c>
      <c r="K18751" s="3" t="str" cm="1">
        <f t="array" ref="K18751">_xlfn.LET(_xlpm.d,UPPER(TRIM(CLEAN(SUBSTITUTE(F18751,CHAR(160),"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52" spans="2:11" hidden="1" x14ac:dyDescent="0.25">
      <c r="B18752" s="20">
        <v>45945</v>
      </c>
      <c r="C18752" s="2" t="s">
        <v>1</v>
      </c>
      <c r="D18752" s="2" t="s">
        <v>1138</v>
      </c>
      <c r="E18752" s="2" t="s">
        <v>145</v>
      </c>
      <c r="F18752" s="2" t="s">
        <v>6125</v>
      </c>
      <c r="G18752" s="5">
        <v>6</v>
      </c>
      <c r="H18752" s="5">
        <v>41.5</v>
      </c>
      <c r="I18752" s="5">
        <v>249</v>
      </c>
      <c r="J18752" s="5">
        <v>204399.15000000002</v>
      </c>
      <c r="K18752" s="3" t="str" cm="1">
        <f t="array" ref="K18752">_xlfn.LET(_xlpm.d,UPPER(TRIM(CLEAN(SUBSTITUTE(F18752,CHAR(160),"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53" spans="2:11" hidden="1" x14ac:dyDescent="0.25">
      <c r="B18753" s="20">
        <v>45946</v>
      </c>
      <c r="C18753" s="2" t="s">
        <v>1</v>
      </c>
      <c r="D18753" s="2" t="s">
        <v>3213</v>
      </c>
      <c r="E18753" s="2" t="s">
        <v>248</v>
      </c>
      <c r="F18753" s="2" t="s">
        <v>6125</v>
      </c>
      <c r="G18753" s="5">
        <v>40</v>
      </c>
      <c r="H18753" s="5">
        <v>41.5</v>
      </c>
      <c r="I18753" s="5">
        <v>1660</v>
      </c>
      <c r="J18753" s="5">
        <v>206059.15000000002</v>
      </c>
      <c r="K18753" s="3" t="str" cm="1">
        <f t="array" ref="K18753">_xlfn.LET(_xlpm.d,UPPER(TRIM(CLEAN(SUBSTITUTE(F18753,CHAR(160),"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54" spans="2:11" hidden="1" x14ac:dyDescent="0.25">
      <c r="B18754" s="20">
        <v>45946</v>
      </c>
      <c r="C18754" s="2" t="s">
        <v>1</v>
      </c>
      <c r="D18754" s="2" t="s">
        <v>1139</v>
      </c>
      <c r="E18754" s="2" t="s">
        <v>151</v>
      </c>
      <c r="F18754" s="2" t="s">
        <v>6125</v>
      </c>
      <c r="G18754" s="5">
        <v>20</v>
      </c>
      <c r="H18754" s="5">
        <v>41.5</v>
      </c>
      <c r="I18754" s="5">
        <v>830</v>
      </c>
      <c r="J18754" s="5">
        <v>206889.15000000002</v>
      </c>
      <c r="K18754" s="3" t="str" cm="1">
        <f t="array" ref="K18754">_xlfn.LET(_xlpm.d,UPPER(TRIM(CLEAN(SUBSTITUTE(F18754,CHAR(160),"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55" spans="2:11" hidden="1" x14ac:dyDescent="0.25">
      <c r="B18755" s="20">
        <v>45946</v>
      </c>
      <c r="C18755" s="2" t="s">
        <v>1</v>
      </c>
      <c r="D18755" s="2" t="s">
        <v>2142</v>
      </c>
      <c r="E18755" s="2" t="s">
        <v>254</v>
      </c>
      <c r="F18755" s="2" t="s">
        <v>6125</v>
      </c>
      <c r="G18755" s="5">
        <v>16</v>
      </c>
      <c r="H18755" s="5">
        <v>41.5</v>
      </c>
      <c r="I18755" s="5">
        <v>664</v>
      </c>
      <c r="J18755" s="5">
        <v>207553.15000000002</v>
      </c>
      <c r="K18755" s="3" t="str" cm="1">
        <f t="array" ref="K18755">_xlfn.LET(_xlpm.d,UPPER(TRIM(CLEAN(SUBSTITUTE(F18755,CHAR(160),"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56" spans="2:11" hidden="1" x14ac:dyDescent="0.25">
      <c r="B18756" s="20">
        <v>45946</v>
      </c>
      <c r="C18756" s="2" t="s">
        <v>1</v>
      </c>
      <c r="D18756" s="2" t="s">
        <v>1280</v>
      </c>
      <c r="E18756" s="2" t="s">
        <v>160</v>
      </c>
      <c r="F18756" s="2" t="s">
        <v>6125</v>
      </c>
      <c r="G18756" s="5">
        <v>40</v>
      </c>
      <c r="H18756" s="5">
        <v>41.5</v>
      </c>
      <c r="I18756" s="5">
        <v>1660</v>
      </c>
      <c r="J18756" s="5">
        <v>209213.15000000002</v>
      </c>
      <c r="K18756" s="3" t="str" cm="1">
        <f t="array" ref="K18756">_xlfn.LET(_xlpm.d,UPPER(TRIM(CLEAN(SUBSTITUTE(F18756,CHAR(160),"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57" spans="2:11" hidden="1" x14ac:dyDescent="0.25">
      <c r="B18757" s="20">
        <v>45946</v>
      </c>
      <c r="C18757" s="2" t="s">
        <v>1</v>
      </c>
      <c r="D18757" s="2" t="s">
        <v>1281</v>
      </c>
      <c r="E18757" s="2" t="s">
        <v>192</v>
      </c>
      <c r="F18757" s="2" t="s">
        <v>6125</v>
      </c>
      <c r="G18757" s="5">
        <v>40</v>
      </c>
      <c r="H18757" s="5">
        <v>41.5</v>
      </c>
      <c r="I18757" s="5">
        <v>1660</v>
      </c>
      <c r="J18757" s="5">
        <v>210873.15000000002</v>
      </c>
      <c r="K18757" s="3" t="str" cm="1">
        <f t="array" ref="K18757">_xlfn.LET(_xlpm.d,UPPER(TRIM(CLEAN(SUBSTITUTE(F18757,CHAR(160),"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58" spans="2:11" hidden="1" x14ac:dyDescent="0.25">
      <c r="B18758" s="20">
        <v>45946</v>
      </c>
      <c r="C18758" s="2" t="s">
        <v>1</v>
      </c>
      <c r="D18758" s="2" t="s">
        <v>1282</v>
      </c>
      <c r="E18758" s="2" t="s">
        <v>135</v>
      </c>
      <c r="F18758" s="2" t="s">
        <v>6125</v>
      </c>
      <c r="G18758" s="5">
        <v>40</v>
      </c>
      <c r="H18758" s="5">
        <v>41.5</v>
      </c>
      <c r="I18758" s="5">
        <v>1660</v>
      </c>
      <c r="J18758" s="5">
        <v>212533.15000000002</v>
      </c>
      <c r="K18758" s="3" t="str" cm="1">
        <f t="array" ref="K18758">_xlfn.LET(_xlpm.d,UPPER(TRIM(CLEAN(SUBSTITUTE(F18758,CHAR(160),"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59" spans="2:11" hidden="1" x14ac:dyDescent="0.25">
      <c r="B18759" s="20">
        <v>45946</v>
      </c>
      <c r="C18759" s="2" t="s">
        <v>1</v>
      </c>
      <c r="D18759" s="2" t="s">
        <v>2143</v>
      </c>
      <c r="E18759" s="2" t="s">
        <v>268</v>
      </c>
      <c r="F18759" s="2" t="s">
        <v>6125</v>
      </c>
      <c r="G18759" s="5">
        <v>40</v>
      </c>
      <c r="H18759" s="5">
        <v>41.5</v>
      </c>
      <c r="I18759" s="5">
        <v>1660</v>
      </c>
      <c r="J18759" s="5">
        <v>214193.15000000002</v>
      </c>
      <c r="K18759" s="3" t="str" cm="1">
        <f t="array" ref="K18759">_xlfn.LET(_xlpm.d,UPPER(TRIM(CLEAN(SUBSTITUTE(F18759,CHAR(160),"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60" spans="2:11" hidden="1" x14ac:dyDescent="0.25">
      <c r="B18760" s="20">
        <v>45946</v>
      </c>
      <c r="C18760" s="2" t="s">
        <v>1</v>
      </c>
      <c r="D18760" s="2" t="s">
        <v>2428</v>
      </c>
      <c r="E18760" s="2" t="s">
        <v>3</v>
      </c>
      <c r="F18760" s="2" t="s">
        <v>6125</v>
      </c>
      <c r="G18760" s="5">
        <v>40</v>
      </c>
      <c r="H18760" s="5">
        <v>21.2</v>
      </c>
      <c r="I18760" s="5">
        <v>848</v>
      </c>
      <c r="J18760" s="5">
        <v>215041.15000000002</v>
      </c>
      <c r="K18760" s="3" t="str" cm="1">
        <f t="array" ref="K18760">_xlfn.LET(_xlpm.d,UPPER(TRIM(CLEAN(SUBSTITUTE(F18760,CHAR(160),"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61" spans="2:11" hidden="1" x14ac:dyDescent="0.25">
      <c r="B18761" s="20">
        <v>45947</v>
      </c>
      <c r="C18761" s="2" t="s">
        <v>1</v>
      </c>
      <c r="D18761" s="2" t="s">
        <v>1283</v>
      </c>
      <c r="E18761" s="2" t="s">
        <v>154</v>
      </c>
      <c r="F18761" s="2" t="s">
        <v>6125</v>
      </c>
      <c r="G18761" s="5">
        <v>40</v>
      </c>
      <c r="H18761" s="5">
        <v>41.5</v>
      </c>
      <c r="I18761" s="5">
        <v>1660</v>
      </c>
      <c r="J18761" s="5">
        <v>216701.15000000002</v>
      </c>
      <c r="K18761" s="3" t="str" cm="1">
        <f t="array" ref="K18761">_xlfn.LET(_xlpm.d,UPPER(TRIM(CLEAN(SUBSTITUTE(F18761,CHAR(160),"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62" spans="2:11" hidden="1" x14ac:dyDescent="0.25">
      <c r="B18762" s="20">
        <v>45947</v>
      </c>
      <c r="C18762" s="2" t="s">
        <v>1</v>
      </c>
      <c r="D18762" s="2" t="s">
        <v>1284</v>
      </c>
      <c r="E18762" s="2" t="s">
        <v>238</v>
      </c>
      <c r="F18762" s="2" t="s">
        <v>6125</v>
      </c>
      <c r="G18762" s="5">
        <v>24</v>
      </c>
      <c r="H18762" s="5">
        <v>41.5</v>
      </c>
      <c r="I18762" s="5">
        <v>996</v>
      </c>
      <c r="J18762" s="5">
        <v>217697.15000000002</v>
      </c>
      <c r="K18762" s="3" t="str" cm="1">
        <f t="array" ref="K18762">_xlfn.LET(_xlpm.d,UPPER(TRIM(CLEAN(SUBSTITUTE(F18762,CHAR(160),"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63" spans="2:11" hidden="1" x14ac:dyDescent="0.25">
      <c r="B18763" s="20">
        <v>45947</v>
      </c>
      <c r="C18763" s="2" t="s">
        <v>1</v>
      </c>
      <c r="D18763" s="2" t="s">
        <v>3888</v>
      </c>
      <c r="E18763" s="2" t="s">
        <v>165</v>
      </c>
      <c r="F18763" s="2" t="s">
        <v>6125</v>
      </c>
      <c r="G18763" s="5">
        <v>10</v>
      </c>
      <c r="H18763" s="5">
        <v>41.5</v>
      </c>
      <c r="I18763" s="5">
        <v>415</v>
      </c>
      <c r="J18763" s="5">
        <v>218112.15000000002</v>
      </c>
      <c r="K18763" s="3" t="str" cm="1">
        <f t="array" ref="K18763">_xlfn.LET(_xlpm.d,UPPER(TRIM(CLEAN(SUBSTITUTE(F18763,CHAR(160),"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64" spans="2:11" hidden="1" x14ac:dyDescent="0.25">
      <c r="B18764" s="20">
        <v>45947</v>
      </c>
      <c r="C18764" s="2" t="s">
        <v>1</v>
      </c>
      <c r="D18764" s="2" t="s">
        <v>3223</v>
      </c>
      <c r="E18764" s="2" t="s">
        <v>224</v>
      </c>
      <c r="F18764" s="2" t="s">
        <v>6125</v>
      </c>
      <c r="G18764" s="5">
        <v>32</v>
      </c>
      <c r="H18764" s="5">
        <v>41.5</v>
      </c>
      <c r="I18764" s="5">
        <v>1328</v>
      </c>
      <c r="J18764" s="5">
        <v>219440.15000000002</v>
      </c>
      <c r="K18764" s="3" t="str" cm="1">
        <f t="array" ref="K18764">_xlfn.LET(_xlpm.d,UPPER(TRIM(CLEAN(SUBSTITUTE(F18764,CHAR(160),"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65" spans="2:11" hidden="1" x14ac:dyDescent="0.25">
      <c r="B18765" s="20">
        <v>45952</v>
      </c>
      <c r="C18765" s="2" t="s">
        <v>1</v>
      </c>
      <c r="D18765" s="2" t="s">
        <v>1143</v>
      </c>
      <c r="E18765" s="2" t="s">
        <v>149</v>
      </c>
      <c r="F18765" s="2" t="s">
        <v>6125</v>
      </c>
      <c r="G18765" s="5">
        <v>40</v>
      </c>
      <c r="H18765" s="5">
        <v>41.5</v>
      </c>
      <c r="I18765" s="5">
        <v>1660</v>
      </c>
      <c r="J18765" s="5">
        <v>221100.15000000002</v>
      </c>
      <c r="K18765" s="3" t="str" cm="1">
        <f t="array" ref="K18765">_xlfn.LET(_xlpm.d,UPPER(TRIM(CLEAN(SUBSTITUTE(F18765,CHAR(160),"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66" spans="2:11" hidden="1" x14ac:dyDescent="0.25">
      <c r="B18766" s="20">
        <v>45953</v>
      </c>
      <c r="C18766" s="2" t="s">
        <v>1</v>
      </c>
      <c r="D18766" s="2" t="s">
        <v>2155</v>
      </c>
      <c r="E18766" s="2" t="s">
        <v>254</v>
      </c>
      <c r="F18766" s="2" t="s">
        <v>6125</v>
      </c>
      <c r="G18766" s="5">
        <v>10</v>
      </c>
      <c r="H18766" s="5">
        <v>41.5</v>
      </c>
      <c r="I18766" s="5">
        <v>415</v>
      </c>
      <c r="J18766" s="5">
        <v>221515.15000000002</v>
      </c>
      <c r="K18766" s="3" t="str" cm="1">
        <f t="array" ref="K18766">_xlfn.LET(_xlpm.d,UPPER(TRIM(CLEAN(SUBSTITUTE(F18766,CHAR(160),"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67" spans="2:11" hidden="1" x14ac:dyDescent="0.25">
      <c r="B18767" s="20">
        <v>45953</v>
      </c>
      <c r="C18767" s="2" t="s">
        <v>1</v>
      </c>
      <c r="D18767" s="2" t="s">
        <v>2157</v>
      </c>
      <c r="E18767" s="2" t="s">
        <v>248</v>
      </c>
      <c r="F18767" s="2" t="s">
        <v>6125</v>
      </c>
      <c r="G18767" s="5">
        <v>16</v>
      </c>
      <c r="H18767" s="5">
        <v>41.5</v>
      </c>
      <c r="I18767" s="5">
        <v>664</v>
      </c>
      <c r="J18767" s="5">
        <v>222179.15000000002</v>
      </c>
      <c r="K18767" s="3" t="str" cm="1">
        <f t="array" ref="K18767">_xlfn.LET(_xlpm.d,UPPER(TRIM(CLEAN(SUBSTITUTE(F18767,CHAR(160),"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68" spans="2:11" hidden="1" x14ac:dyDescent="0.25">
      <c r="B18768" s="20">
        <v>45954</v>
      </c>
      <c r="C18768" s="2" t="s">
        <v>1</v>
      </c>
      <c r="D18768" s="2" t="s">
        <v>3234</v>
      </c>
      <c r="E18768" s="2" t="s">
        <v>279</v>
      </c>
      <c r="F18768" s="2" t="s">
        <v>6125</v>
      </c>
      <c r="G18768" s="5">
        <v>40</v>
      </c>
      <c r="H18768" s="5">
        <v>41.5</v>
      </c>
      <c r="I18768" s="5">
        <v>1660</v>
      </c>
      <c r="J18768" s="5">
        <v>223839.15000000002</v>
      </c>
      <c r="K18768" s="3" t="str" cm="1">
        <f t="array" ref="K18768">_xlfn.LET(_xlpm.d,UPPER(TRIM(CLEAN(SUBSTITUTE(F18768,CHAR(160),"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69" spans="2:11" hidden="1" x14ac:dyDescent="0.25">
      <c r="B18769" s="20">
        <v>45954</v>
      </c>
      <c r="C18769" s="2" t="s">
        <v>1</v>
      </c>
      <c r="D18769" s="2" t="s">
        <v>3235</v>
      </c>
      <c r="E18769" s="2" t="s">
        <v>78</v>
      </c>
      <c r="F18769" s="2" t="s">
        <v>6125</v>
      </c>
      <c r="G18769" s="5">
        <v>20</v>
      </c>
      <c r="H18769" s="5">
        <v>41.5</v>
      </c>
      <c r="I18769" s="5">
        <v>830</v>
      </c>
      <c r="J18769" s="5">
        <v>224669.15000000002</v>
      </c>
      <c r="K18769" s="3" t="str" cm="1">
        <f t="array" ref="K18769">_xlfn.LET(_xlpm.d,UPPER(TRIM(CLEAN(SUBSTITUTE(F18769,CHAR(160),"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70" spans="2:11" hidden="1" x14ac:dyDescent="0.25">
      <c r="B18770" s="20">
        <v>45954</v>
      </c>
      <c r="C18770" s="2" t="s">
        <v>1</v>
      </c>
      <c r="D18770" s="2" t="s">
        <v>3843</v>
      </c>
      <c r="E18770" s="2" t="s">
        <v>243</v>
      </c>
      <c r="F18770" s="2" t="s">
        <v>6125</v>
      </c>
      <c r="G18770" s="5">
        <v>40</v>
      </c>
      <c r="H18770" s="5">
        <v>41.5</v>
      </c>
      <c r="I18770" s="5">
        <v>1660</v>
      </c>
      <c r="J18770" s="5">
        <v>226329.15000000002</v>
      </c>
      <c r="K18770" s="3" t="str" cm="1">
        <f t="array" ref="K18770">_xlfn.LET(_xlpm.d,UPPER(TRIM(CLEAN(SUBSTITUTE(F18770,CHAR(160),"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71" spans="2:11" hidden="1" x14ac:dyDescent="0.25">
      <c r="B18771" s="20">
        <v>45954</v>
      </c>
      <c r="C18771" s="2" t="s">
        <v>1</v>
      </c>
      <c r="D18771" s="2" t="s">
        <v>1598</v>
      </c>
      <c r="E18771" s="2" t="s">
        <v>154</v>
      </c>
      <c r="F18771" s="2" t="s">
        <v>6125</v>
      </c>
      <c r="G18771" s="5">
        <v>32</v>
      </c>
      <c r="H18771" s="5">
        <v>41.5</v>
      </c>
      <c r="I18771" s="5">
        <v>1328</v>
      </c>
      <c r="J18771" s="5">
        <v>227657.15000000002</v>
      </c>
      <c r="K18771" s="3" t="str" cm="1">
        <f t="array" ref="K18771">_xlfn.LET(_xlpm.d,UPPER(TRIM(CLEAN(SUBSTITUTE(F18771,CHAR(160),"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72" spans="2:11" hidden="1" x14ac:dyDescent="0.25">
      <c r="B18772" s="20">
        <v>45954</v>
      </c>
      <c r="C18772" s="2" t="s">
        <v>1</v>
      </c>
      <c r="D18772" s="2" t="s">
        <v>2159</v>
      </c>
      <c r="E18772" s="2" t="s">
        <v>186</v>
      </c>
      <c r="F18772" s="2" t="s">
        <v>6125</v>
      </c>
      <c r="G18772" s="5">
        <v>20</v>
      </c>
      <c r="H18772" s="5">
        <v>41.5</v>
      </c>
      <c r="I18772" s="5">
        <v>830</v>
      </c>
      <c r="J18772" s="5">
        <v>228487.15000000002</v>
      </c>
      <c r="K18772" s="3" t="str" cm="1">
        <f t="array" ref="K18772">_xlfn.LET(_xlpm.d,UPPER(TRIM(CLEAN(SUBSTITUTE(F18772,CHAR(160),"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73" spans="2:11" hidden="1" x14ac:dyDescent="0.25">
      <c r="B18773" s="20">
        <v>45954</v>
      </c>
      <c r="C18773" s="2" t="s">
        <v>1</v>
      </c>
      <c r="D18773" s="2" t="s">
        <v>3844</v>
      </c>
      <c r="E18773" s="2" t="s">
        <v>195</v>
      </c>
      <c r="F18773" s="2" t="s">
        <v>6125</v>
      </c>
      <c r="G18773" s="5">
        <v>40</v>
      </c>
      <c r="H18773" s="5">
        <v>41.5</v>
      </c>
      <c r="I18773" s="5">
        <v>1660</v>
      </c>
      <c r="J18773" s="5">
        <v>230147.15000000002</v>
      </c>
      <c r="K18773" s="3" t="str" cm="1">
        <f t="array" ref="K18773">_xlfn.LET(_xlpm.d,UPPER(TRIM(CLEAN(SUBSTITUTE(F18773,CHAR(160),"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74" spans="2:11" hidden="1" x14ac:dyDescent="0.25">
      <c r="B18774" s="20">
        <v>45954</v>
      </c>
      <c r="C18774" s="2" t="s">
        <v>1</v>
      </c>
      <c r="D18774" s="2" t="s">
        <v>1149</v>
      </c>
      <c r="E18774" s="2" t="s">
        <v>234</v>
      </c>
      <c r="F18774" s="2" t="s">
        <v>6125</v>
      </c>
      <c r="G18774" s="5">
        <v>20</v>
      </c>
      <c r="H18774" s="5">
        <v>41.5</v>
      </c>
      <c r="I18774" s="5">
        <v>830</v>
      </c>
      <c r="J18774" s="5">
        <v>230977.15000000002</v>
      </c>
      <c r="K18774" s="3" t="str" cm="1">
        <f t="array" ref="K18774">_xlfn.LET(_xlpm.d,UPPER(TRIM(CLEAN(SUBSTITUTE(F18774,CHAR(160),"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75" spans="2:11" hidden="1" x14ac:dyDescent="0.25">
      <c r="B18775" s="20">
        <v>45954</v>
      </c>
      <c r="C18775" s="2" t="s">
        <v>1</v>
      </c>
      <c r="D18775" s="2" t="s">
        <v>3236</v>
      </c>
      <c r="E18775" s="2" t="s">
        <v>165</v>
      </c>
      <c r="F18775" s="2" t="s">
        <v>6125</v>
      </c>
      <c r="G18775" s="5">
        <v>10</v>
      </c>
      <c r="H18775" s="5">
        <v>41.5</v>
      </c>
      <c r="I18775" s="5">
        <v>415</v>
      </c>
      <c r="J18775" s="5">
        <v>231392.15000000002</v>
      </c>
      <c r="K18775" s="3" t="str" cm="1">
        <f t="array" ref="K18775">_xlfn.LET(_xlpm.d,UPPER(TRIM(CLEAN(SUBSTITUTE(F18775,CHAR(160),"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76" spans="2:11" hidden="1" x14ac:dyDescent="0.25">
      <c r="B18776" s="20">
        <v>45954</v>
      </c>
      <c r="C18776" s="2" t="s">
        <v>1</v>
      </c>
      <c r="D18776" s="2" t="s">
        <v>3239</v>
      </c>
      <c r="E18776" s="2" t="s">
        <v>224</v>
      </c>
      <c r="F18776" s="2" t="s">
        <v>6125</v>
      </c>
      <c r="G18776" s="5">
        <v>48</v>
      </c>
      <c r="H18776" s="5">
        <v>41.5</v>
      </c>
      <c r="I18776" s="5">
        <v>1992</v>
      </c>
      <c r="J18776" s="5">
        <v>233384.15000000002</v>
      </c>
      <c r="K18776" s="3" t="str" cm="1">
        <f t="array" ref="K18776">_xlfn.LET(_xlpm.d,UPPER(TRIM(CLEAN(SUBSTITUTE(F18776,CHAR(160),"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77" spans="2:11" hidden="1" x14ac:dyDescent="0.25">
      <c r="B18777" s="20">
        <v>45954</v>
      </c>
      <c r="C18777" s="2" t="s">
        <v>1</v>
      </c>
      <c r="D18777" s="2" t="s">
        <v>3240</v>
      </c>
      <c r="E18777" s="2" t="s">
        <v>307</v>
      </c>
      <c r="F18777" s="2" t="s">
        <v>6125</v>
      </c>
      <c r="G18777" s="5">
        <v>32</v>
      </c>
      <c r="H18777" s="5">
        <v>41.5</v>
      </c>
      <c r="I18777" s="5">
        <v>1328</v>
      </c>
      <c r="J18777" s="5">
        <v>234712.15000000002</v>
      </c>
      <c r="K18777" s="3" t="str" cm="1">
        <f t="array" ref="K18777">_xlfn.LET(_xlpm.d,UPPER(TRIM(CLEAN(SUBSTITUTE(F18777,CHAR(160),"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78" spans="2:11" hidden="1" x14ac:dyDescent="0.25">
      <c r="B18778" s="20">
        <v>45957</v>
      </c>
      <c r="C18778" s="2" t="s">
        <v>1</v>
      </c>
      <c r="D18778" s="2" t="s">
        <v>2169</v>
      </c>
      <c r="E18778" s="2" t="s">
        <v>248</v>
      </c>
      <c r="F18778" s="2" t="s">
        <v>6125</v>
      </c>
      <c r="G18778" s="5">
        <v>40</v>
      </c>
      <c r="H18778" s="5">
        <v>41.5</v>
      </c>
      <c r="I18778" s="5">
        <v>1660</v>
      </c>
      <c r="J18778" s="5">
        <v>236372.15000000002</v>
      </c>
      <c r="K18778" s="3" t="str" cm="1">
        <f t="array" ref="K18778">_xlfn.LET(_xlpm.d,UPPER(TRIM(CLEAN(SUBSTITUTE(F18778,CHAR(160),"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79" spans="2:11" hidden="1" x14ac:dyDescent="0.25">
      <c r="B18779" s="20">
        <v>45959</v>
      </c>
      <c r="C18779" s="2" t="s">
        <v>1</v>
      </c>
      <c r="D18779" s="2" t="s">
        <v>3250</v>
      </c>
      <c r="E18779" s="2" t="s">
        <v>189</v>
      </c>
      <c r="F18779" s="2" t="s">
        <v>6125</v>
      </c>
      <c r="G18779" s="5">
        <v>10</v>
      </c>
      <c r="H18779" s="5">
        <v>41.5</v>
      </c>
      <c r="I18779" s="5">
        <v>415</v>
      </c>
      <c r="J18779" s="5">
        <v>236787.15000000002</v>
      </c>
      <c r="K18779" s="3" t="str" cm="1">
        <f t="array" ref="K18779">_xlfn.LET(_xlpm.d,UPPER(TRIM(CLEAN(SUBSTITUTE(F18779,CHAR(160),"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80" spans="2:11" hidden="1" x14ac:dyDescent="0.25">
      <c r="B18780" s="20">
        <v>45959</v>
      </c>
      <c r="C18780" s="2" t="s">
        <v>1</v>
      </c>
      <c r="D18780" s="2" t="s">
        <v>4677</v>
      </c>
      <c r="E18780" s="2" t="s">
        <v>35</v>
      </c>
      <c r="F18780" s="2" t="s">
        <v>3273</v>
      </c>
      <c r="G18780" s="5">
        <v>10</v>
      </c>
      <c r="H18780" s="5">
        <v>40.99</v>
      </c>
      <c r="I18780" s="5">
        <v>409.9</v>
      </c>
      <c r="J18780" s="5">
        <v>237197.05000000002</v>
      </c>
      <c r="K18780" s="3" t="str" cm="1">
        <f t="array" ref="K18780">_xlfn.LET(_xlpm.d,UPPER(TRIM(CLEAN(SUBSTITUTE(F18780,CHAR(160),"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81" spans="2:11" hidden="1" x14ac:dyDescent="0.25">
      <c r="B18781" s="20">
        <v>45959</v>
      </c>
      <c r="C18781" s="2" t="s">
        <v>1</v>
      </c>
      <c r="D18781" s="2" t="s">
        <v>1154</v>
      </c>
      <c r="E18781" s="2" t="s">
        <v>145</v>
      </c>
      <c r="F18781" s="2" t="s">
        <v>6125</v>
      </c>
      <c r="G18781" s="5">
        <v>10</v>
      </c>
      <c r="H18781" s="5">
        <v>41.5</v>
      </c>
      <c r="I18781" s="5">
        <v>415</v>
      </c>
      <c r="J18781" s="5">
        <v>237612.05000000002</v>
      </c>
      <c r="K18781" s="3" t="str" cm="1">
        <f t="array" ref="K18781">_xlfn.LET(_xlpm.d,UPPER(TRIM(CLEAN(SUBSTITUTE(F18781,CHAR(160),"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82" spans="2:11" hidden="1" x14ac:dyDescent="0.25">
      <c r="B18782" s="20">
        <v>45960</v>
      </c>
      <c r="C18782" s="2" t="s">
        <v>1</v>
      </c>
      <c r="D18782" s="2" t="s">
        <v>1155</v>
      </c>
      <c r="E18782" s="2" t="s">
        <v>180</v>
      </c>
      <c r="F18782" s="2" t="s">
        <v>6125</v>
      </c>
      <c r="G18782" s="5">
        <v>32</v>
      </c>
      <c r="H18782" s="5">
        <v>41.5</v>
      </c>
      <c r="I18782" s="5">
        <v>1328</v>
      </c>
      <c r="J18782" s="5">
        <v>238940.05000000002</v>
      </c>
      <c r="K18782" s="3" t="str" cm="1">
        <f t="array" ref="K18782">_xlfn.LET(_xlpm.d,UPPER(TRIM(CLEAN(SUBSTITUTE(F18782,CHAR(160),"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83" spans="2:11" hidden="1" x14ac:dyDescent="0.25">
      <c r="B18783" s="20">
        <v>45960</v>
      </c>
      <c r="C18783" s="2" t="s">
        <v>1</v>
      </c>
      <c r="D18783" s="2" t="s">
        <v>1293</v>
      </c>
      <c r="E18783" s="2" t="s">
        <v>160</v>
      </c>
      <c r="F18783" s="2" t="s">
        <v>6125</v>
      </c>
      <c r="G18783" s="5">
        <v>32</v>
      </c>
      <c r="H18783" s="5">
        <v>41.5</v>
      </c>
      <c r="I18783" s="5">
        <v>1328</v>
      </c>
      <c r="J18783" s="5">
        <v>240268.05000000002</v>
      </c>
      <c r="K18783" s="3" t="str" cm="1">
        <f t="array" ref="K18783">_xlfn.LET(_xlpm.d,UPPER(TRIM(CLEAN(SUBSTITUTE(F18783,CHAR(160),"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84" spans="2:11" hidden="1" x14ac:dyDescent="0.25">
      <c r="B18784" s="20">
        <v>45960</v>
      </c>
      <c r="C18784" s="2" t="s">
        <v>1</v>
      </c>
      <c r="D18784" s="2" t="s">
        <v>1156</v>
      </c>
      <c r="E18784" s="2" t="s">
        <v>192</v>
      </c>
      <c r="F18784" s="2" t="s">
        <v>6125</v>
      </c>
      <c r="G18784" s="5">
        <v>40</v>
      </c>
      <c r="H18784" s="5">
        <v>41.5</v>
      </c>
      <c r="I18784" s="5">
        <v>1660</v>
      </c>
      <c r="J18784" s="5">
        <v>241928.05000000002</v>
      </c>
      <c r="K18784" s="3" t="str" cm="1">
        <f t="array" ref="K18784">_xlfn.LET(_xlpm.d,UPPER(TRIM(CLEAN(SUBSTITUTE(F18784,CHAR(160),"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85" spans="2:11" hidden="1" x14ac:dyDescent="0.25">
      <c r="B18785" s="20">
        <v>45960</v>
      </c>
      <c r="C18785" s="2" t="s">
        <v>1</v>
      </c>
      <c r="D18785" s="2" t="s">
        <v>3253</v>
      </c>
      <c r="E18785" s="2" t="s">
        <v>3</v>
      </c>
      <c r="F18785" s="2" t="s">
        <v>6125</v>
      </c>
      <c r="G18785" s="5">
        <v>16</v>
      </c>
      <c r="H18785" s="5">
        <v>40.99</v>
      </c>
      <c r="I18785" s="5">
        <v>655.84</v>
      </c>
      <c r="J18785" s="5">
        <v>242583.89</v>
      </c>
      <c r="K18785" s="3" t="str" cm="1">
        <f t="array" ref="K18785">_xlfn.LET(_xlpm.d,UPPER(TRIM(CLEAN(SUBSTITUTE(F18785,CHAR(160),"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86" spans="2:11" hidden="1" x14ac:dyDescent="0.25">
      <c r="B18786" s="20">
        <v>45961</v>
      </c>
      <c r="C18786" s="2" t="s">
        <v>1</v>
      </c>
      <c r="D18786" s="2" t="s">
        <v>711</v>
      </c>
      <c r="E18786" s="2" t="s">
        <v>238</v>
      </c>
      <c r="F18786" s="2" t="s">
        <v>6125</v>
      </c>
      <c r="G18786" s="5">
        <v>30</v>
      </c>
      <c r="H18786" s="5">
        <v>41.5</v>
      </c>
      <c r="I18786" s="5">
        <v>1245</v>
      </c>
      <c r="J18786" s="5">
        <v>243828.89</v>
      </c>
      <c r="K18786" s="3" t="str" cm="1">
        <f t="array" ref="K18786">_xlfn.LET(_xlpm.d,UPPER(TRIM(CLEAN(SUBSTITUTE(F18786,CHAR(160),"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87" spans="2:11" hidden="1" x14ac:dyDescent="0.25">
      <c r="B18787" s="20">
        <v>45961</v>
      </c>
      <c r="C18787" s="2" t="s">
        <v>1</v>
      </c>
      <c r="D18787" s="2" t="s">
        <v>2177</v>
      </c>
      <c r="E18787" s="2" t="s">
        <v>78</v>
      </c>
      <c r="F18787" s="2" t="s">
        <v>6125</v>
      </c>
      <c r="G18787" s="5">
        <v>68</v>
      </c>
      <c r="H18787" s="5">
        <v>41.5</v>
      </c>
      <c r="I18787" s="5">
        <v>2822</v>
      </c>
      <c r="J18787" s="5">
        <v>246650.89</v>
      </c>
      <c r="K18787" s="3" t="str" cm="1">
        <f t="array" ref="K18787">_xlfn.LET(_xlpm.d,UPPER(TRIM(CLEAN(SUBSTITUTE(F18787,CHAR(160),"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88" spans="2:11" hidden="1" x14ac:dyDescent="0.25">
      <c r="B18788" s="20">
        <v>45961</v>
      </c>
      <c r="C18788" s="2" t="s">
        <v>1</v>
      </c>
      <c r="D18788" s="2" t="s">
        <v>2179</v>
      </c>
      <c r="E18788" s="2" t="s">
        <v>232</v>
      </c>
      <c r="F18788" s="2" t="s">
        <v>6125</v>
      </c>
      <c r="G18788" s="5">
        <v>10</v>
      </c>
      <c r="H18788" s="5">
        <v>41.5</v>
      </c>
      <c r="I18788" s="5">
        <v>415</v>
      </c>
      <c r="J18788" s="5">
        <v>247065.89</v>
      </c>
      <c r="K18788" s="3" t="str" cm="1">
        <f t="array" ref="K18788">_xlfn.LET(_xlpm.d,UPPER(TRIM(CLEAN(SUBSTITUTE(F18788,CHAR(160),"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89" spans="2:11" hidden="1" x14ac:dyDescent="0.25">
      <c r="B18789" s="20">
        <v>45961</v>
      </c>
      <c r="C18789" s="2" t="s">
        <v>1</v>
      </c>
      <c r="D18789" s="2" t="s">
        <v>2181</v>
      </c>
      <c r="E18789" s="2" t="s">
        <v>305</v>
      </c>
      <c r="F18789" s="2" t="s">
        <v>6125</v>
      </c>
      <c r="G18789" s="5">
        <v>48</v>
      </c>
      <c r="H18789" s="5">
        <v>41.5</v>
      </c>
      <c r="I18789" s="5">
        <v>1992</v>
      </c>
      <c r="J18789" s="5">
        <v>249057.89</v>
      </c>
      <c r="K18789" s="3" t="str" cm="1">
        <f t="array" ref="K18789">_xlfn.LET(_xlpm.d,UPPER(TRIM(CLEAN(SUBSTITUTE(F18789,CHAR(160),"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90" spans="2:11" hidden="1" x14ac:dyDescent="0.25">
      <c r="B18790" s="20">
        <v>45964</v>
      </c>
      <c r="C18790" s="2" t="s">
        <v>1</v>
      </c>
      <c r="D18790" s="2" t="s">
        <v>2182</v>
      </c>
      <c r="E18790" s="2" t="s">
        <v>248</v>
      </c>
      <c r="F18790" s="2" t="s">
        <v>6125</v>
      </c>
      <c r="G18790" s="5">
        <v>58</v>
      </c>
      <c r="H18790" s="5">
        <v>41.5</v>
      </c>
      <c r="I18790" s="5">
        <v>2407</v>
      </c>
      <c r="J18790" s="5">
        <v>251464.89</v>
      </c>
      <c r="K18790" s="3" t="str" cm="1">
        <f t="array" ref="K18790">_xlfn.LET(_xlpm.d,UPPER(TRIM(CLEAN(SUBSTITUTE(F18790,CHAR(160),"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91" spans="2:11" hidden="1" x14ac:dyDescent="0.25">
      <c r="B18791" s="20">
        <v>45965</v>
      </c>
      <c r="C18791" s="2" t="s">
        <v>1</v>
      </c>
      <c r="D18791" s="2" t="s">
        <v>2183</v>
      </c>
      <c r="E18791" s="2" t="s">
        <v>78</v>
      </c>
      <c r="F18791" s="2" t="s">
        <v>6125</v>
      </c>
      <c r="G18791" s="5">
        <v>40</v>
      </c>
      <c r="H18791" s="5">
        <v>41.5</v>
      </c>
      <c r="I18791" s="5">
        <v>1660</v>
      </c>
      <c r="J18791" s="5">
        <v>253124.89</v>
      </c>
      <c r="K18791" s="3" t="str" cm="1">
        <f t="array" ref="K18791">_xlfn.LET(_xlpm.d,UPPER(TRIM(CLEAN(SUBSTITUTE(F18791,CHAR(160),"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92" spans="2:11" hidden="1" x14ac:dyDescent="0.25">
      <c r="B18792" s="20">
        <v>45965</v>
      </c>
      <c r="C18792" s="2" t="s">
        <v>1</v>
      </c>
      <c r="D18792" s="2" t="s">
        <v>714</v>
      </c>
      <c r="E18792" s="2" t="s">
        <v>214</v>
      </c>
      <c r="F18792" s="2" t="s">
        <v>6125</v>
      </c>
      <c r="G18792" s="5">
        <v>15</v>
      </c>
      <c r="H18792" s="5">
        <v>41.5</v>
      </c>
      <c r="I18792" s="5">
        <v>622.5</v>
      </c>
      <c r="J18792" s="5">
        <v>253747.39</v>
      </c>
      <c r="K18792" s="3" t="str" cm="1">
        <f t="array" ref="K18792">_xlfn.LET(_xlpm.d,UPPER(TRIM(CLEAN(SUBSTITUTE(F18792,CHAR(160),"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93" spans="2:11" hidden="1" x14ac:dyDescent="0.25">
      <c r="B18793" s="20">
        <v>45965</v>
      </c>
      <c r="C18793" s="2" t="s">
        <v>1</v>
      </c>
      <c r="D18793" s="2" t="s">
        <v>2187</v>
      </c>
      <c r="E18793" s="2" t="s">
        <v>61</v>
      </c>
      <c r="F18793" s="2" t="s">
        <v>6125</v>
      </c>
      <c r="G18793" s="5">
        <v>80</v>
      </c>
      <c r="H18793" s="5">
        <v>40.99</v>
      </c>
      <c r="I18793" s="5">
        <v>3279.2</v>
      </c>
      <c r="J18793" s="5">
        <v>257026.59000000003</v>
      </c>
      <c r="K18793" s="3" t="str" cm="1">
        <f t="array" ref="K18793">_xlfn.LET(_xlpm.d,UPPER(TRIM(CLEAN(SUBSTITUTE(F18793,CHAR(160),"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94" spans="2:11" hidden="1" x14ac:dyDescent="0.25">
      <c r="B18794" s="20">
        <v>45966</v>
      </c>
      <c r="C18794" s="2" t="s">
        <v>1</v>
      </c>
      <c r="D18794" s="2" t="s">
        <v>2190</v>
      </c>
      <c r="E18794" s="2" t="s">
        <v>16</v>
      </c>
      <c r="F18794" s="2" t="s">
        <v>6125</v>
      </c>
      <c r="G18794" s="5">
        <v>20</v>
      </c>
      <c r="H18794" s="5">
        <v>40.99</v>
      </c>
      <c r="I18794" s="5">
        <v>819.8</v>
      </c>
      <c r="J18794" s="5">
        <v>257846.39</v>
      </c>
      <c r="K18794" s="3" t="str" cm="1">
        <f t="array" ref="K18794">_xlfn.LET(_xlpm.d,UPPER(TRIM(CLEAN(SUBSTITUTE(F18794,CHAR(160),"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95" spans="2:11" hidden="1" x14ac:dyDescent="0.25">
      <c r="B18795" s="20">
        <v>45967</v>
      </c>
      <c r="C18795" s="2" t="s">
        <v>1</v>
      </c>
      <c r="D18795" s="2" t="s">
        <v>1599</v>
      </c>
      <c r="E18795" s="2" t="s">
        <v>160</v>
      </c>
      <c r="F18795" s="2" t="s">
        <v>6125</v>
      </c>
      <c r="G18795" s="5">
        <v>32</v>
      </c>
      <c r="H18795" s="5">
        <v>41.5</v>
      </c>
      <c r="I18795" s="5">
        <v>1328</v>
      </c>
      <c r="J18795" s="5">
        <v>259174.39</v>
      </c>
      <c r="K18795" s="3" t="str" cm="1">
        <f t="array" ref="K18795">_xlfn.LET(_xlpm.d,UPPER(TRIM(CLEAN(SUBSTITUTE(F18795,CHAR(160),"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96" spans="2:11" hidden="1" x14ac:dyDescent="0.25">
      <c r="B18796" s="20">
        <v>45967</v>
      </c>
      <c r="C18796" s="2" t="s">
        <v>1</v>
      </c>
      <c r="D18796" s="2" t="s">
        <v>718</v>
      </c>
      <c r="E18796" s="2" t="s">
        <v>168</v>
      </c>
      <c r="F18796" s="2" t="s">
        <v>6125</v>
      </c>
      <c r="G18796" s="5">
        <v>40</v>
      </c>
      <c r="H18796" s="5">
        <v>41.5</v>
      </c>
      <c r="I18796" s="5">
        <v>1660</v>
      </c>
      <c r="J18796" s="5">
        <v>260834.39</v>
      </c>
      <c r="K18796" s="3" t="str" cm="1">
        <f t="array" ref="K18796">_xlfn.LET(_xlpm.d,UPPER(TRIM(CLEAN(SUBSTITUTE(F18796,CHAR(160),"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97" spans="2:11" hidden="1" x14ac:dyDescent="0.25">
      <c r="B18797" s="20">
        <v>45967</v>
      </c>
      <c r="C18797" s="2" t="s">
        <v>1</v>
      </c>
      <c r="D18797" s="2" t="s">
        <v>719</v>
      </c>
      <c r="E18797" s="2" t="s">
        <v>192</v>
      </c>
      <c r="F18797" s="2" t="s">
        <v>6125</v>
      </c>
      <c r="G18797" s="5">
        <v>32</v>
      </c>
      <c r="H18797" s="5">
        <v>41.5</v>
      </c>
      <c r="I18797" s="5">
        <v>1328</v>
      </c>
      <c r="J18797" s="5">
        <v>262162.39</v>
      </c>
      <c r="K18797" s="3" t="str" cm="1">
        <f t="array" ref="K18797">_xlfn.LET(_xlpm.d,UPPER(TRIM(CLEAN(SUBSTITUTE(F18797,CHAR(160),"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98" spans="2:11" hidden="1" x14ac:dyDescent="0.25">
      <c r="B18798" s="20">
        <v>45967</v>
      </c>
      <c r="C18798" s="2" t="s">
        <v>1</v>
      </c>
      <c r="D18798" s="2" t="s">
        <v>2191</v>
      </c>
      <c r="E18798" s="2" t="s">
        <v>248</v>
      </c>
      <c r="F18798" s="2" t="s">
        <v>6125</v>
      </c>
      <c r="G18798" s="5">
        <v>20</v>
      </c>
      <c r="H18798" s="5">
        <v>41.5</v>
      </c>
      <c r="I18798" s="5">
        <v>830</v>
      </c>
      <c r="J18798" s="5">
        <v>262992.39</v>
      </c>
      <c r="K18798" s="3" t="str" cm="1">
        <f t="array" ref="K18798">_xlfn.LET(_xlpm.d,UPPER(TRIM(CLEAN(SUBSTITUTE(F18798,CHAR(160),"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799" spans="2:11" hidden="1" x14ac:dyDescent="0.25">
      <c r="B18799" s="20">
        <v>45967</v>
      </c>
      <c r="C18799" s="2" t="s">
        <v>1</v>
      </c>
      <c r="D18799" s="2" t="s">
        <v>3263</v>
      </c>
      <c r="E18799" s="2" t="s">
        <v>3</v>
      </c>
      <c r="F18799" s="2" t="s">
        <v>3273</v>
      </c>
      <c r="G18799" s="5">
        <v>30</v>
      </c>
      <c r="H18799" s="5">
        <v>40.99</v>
      </c>
      <c r="I18799" s="5">
        <v>1229.7</v>
      </c>
      <c r="J18799" s="5">
        <v>264222.09000000003</v>
      </c>
      <c r="K18799" s="3" t="str" cm="1">
        <f t="array" ref="K18799">_xlfn.LET(_xlpm.d,UPPER(TRIM(CLEAN(SUBSTITUTE(F18799,CHAR(160),"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00" spans="2:11" hidden="1" x14ac:dyDescent="0.25">
      <c r="B18800" s="20">
        <v>45968</v>
      </c>
      <c r="C18800" s="2" t="s">
        <v>1</v>
      </c>
      <c r="D18800" s="2" t="s">
        <v>1166</v>
      </c>
      <c r="E18800" s="2" t="s">
        <v>234</v>
      </c>
      <c r="F18800" s="2" t="s">
        <v>6125</v>
      </c>
      <c r="G18800" s="5">
        <v>10</v>
      </c>
      <c r="H18800" s="5">
        <v>41.5</v>
      </c>
      <c r="I18800" s="5">
        <v>415</v>
      </c>
      <c r="J18800" s="5">
        <v>264637.09000000003</v>
      </c>
      <c r="K18800" s="3" t="str" cm="1">
        <f t="array" ref="K18800">_xlfn.LET(_xlpm.d,UPPER(TRIM(CLEAN(SUBSTITUTE(F18800,CHAR(160),"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01" spans="2:11" hidden="1" x14ac:dyDescent="0.25">
      <c r="B18801" s="20">
        <v>45968</v>
      </c>
      <c r="C18801" s="2" t="s">
        <v>1</v>
      </c>
      <c r="D18801" s="2" t="s">
        <v>722</v>
      </c>
      <c r="E18801" s="2" t="s">
        <v>43</v>
      </c>
      <c r="F18801" s="2" t="s">
        <v>6125</v>
      </c>
      <c r="G18801" s="5">
        <v>5</v>
      </c>
      <c r="H18801" s="5">
        <v>38.799999999999997</v>
      </c>
      <c r="I18801" s="5">
        <v>194</v>
      </c>
      <c r="J18801" s="5">
        <v>264831.09000000003</v>
      </c>
      <c r="K18801" s="3" t="str" cm="1">
        <f t="array" ref="K18801">_xlfn.LET(_xlpm.d,UPPER(TRIM(CLEAN(SUBSTITUTE(F18801,CHAR(160),"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02" spans="2:11" hidden="1" x14ac:dyDescent="0.25">
      <c r="B18802" s="20">
        <v>45968</v>
      </c>
      <c r="C18802" s="2" t="s">
        <v>1</v>
      </c>
      <c r="D18802" s="2" t="s">
        <v>3274</v>
      </c>
      <c r="E18802" s="2" t="s">
        <v>307</v>
      </c>
      <c r="F18802" s="2" t="s">
        <v>6129</v>
      </c>
      <c r="G18802" s="5">
        <v>48</v>
      </c>
      <c r="H18802" s="5">
        <v>41.5</v>
      </c>
      <c r="I18802" s="5">
        <v>1992</v>
      </c>
      <c r="J18802" s="5">
        <v>266823.09000000003</v>
      </c>
      <c r="K18802" s="3" t="str" cm="1">
        <f t="array" ref="K18802">_xlfn.LET(_xlpm.d,UPPER(TRIM(CLEAN(SUBSTITUTE(F18802,CHAR(160),"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03" spans="2:11" hidden="1" x14ac:dyDescent="0.25">
      <c r="B18803" s="20">
        <v>45968</v>
      </c>
      <c r="C18803" s="2" t="s">
        <v>1</v>
      </c>
      <c r="D18803" s="2" t="s">
        <v>3275</v>
      </c>
      <c r="E18803" s="2" t="s">
        <v>224</v>
      </c>
      <c r="F18803" s="2" t="s">
        <v>6129</v>
      </c>
      <c r="G18803" s="5">
        <v>32</v>
      </c>
      <c r="H18803" s="5">
        <v>41.5</v>
      </c>
      <c r="I18803" s="5">
        <v>1328</v>
      </c>
      <c r="J18803" s="5">
        <v>268151.09000000003</v>
      </c>
      <c r="K18803" s="3" t="str" cm="1">
        <f t="array" ref="K18803">_xlfn.LET(_xlpm.d,UPPER(TRIM(CLEAN(SUBSTITUTE(F18803,CHAR(160),"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04" spans="2:11" hidden="1" x14ac:dyDescent="0.25">
      <c r="B18804" s="20">
        <v>45971</v>
      </c>
      <c r="C18804" s="2" t="s">
        <v>1</v>
      </c>
      <c r="D18804" s="2" t="s">
        <v>3277</v>
      </c>
      <c r="E18804" s="2" t="s">
        <v>248</v>
      </c>
      <c r="F18804" s="2" t="s">
        <v>6125</v>
      </c>
      <c r="G18804" s="5">
        <v>20</v>
      </c>
      <c r="H18804" s="5">
        <v>41.5</v>
      </c>
      <c r="I18804" s="5">
        <v>830</v>
      </c>
      <c r="J18804" s="5">
        <v>268981.09000000003</v>
      </c>
      <c r="K18804" s="3" t="str" cm="1">
        <f t="array" ref="K18804">_xlfn.LET(_xlpm.d,UPPER(TRIM(CLEAN(SUBSTITUTE(F18804,CHAR(160),"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05" spans="2:11" hidden="1" x14ac:dyDescent="0.25">
      <c r="B18805" s="20">
        <v>45971</v>
      </c>
      <c r="C18805" s="2" t="s">
        <v>1</v>
      </c>
      <c r="D18805" s="2" t="s">
        <v>4012</v>
      </c>
      <c r="E18805" s="2" t="s">
        <v>254</v>
      </c>
      <c r="F18805" s="2" t="s">
        <v>6125</v>
      </c>
      <c r="G18805" s="5">
        <v>20</v>
      </c>
      <c r="H18805" s="5">
        <v>41.5</v>
      </c>
      <c r="I18805" s="5">
        <v>830</v>
      </c>
      <c r="J18805" s="5">
        <v>269811.09000000003</v>
      </c>
      <c r="K18805" s="3" t="str" cm="1">
        <f t="array" ref="K18805">_xlfn.LET(_xlpm.d,UPPER(TRIM(CLEAN(SUBSTITUTE(F18805,CHAR(160),"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06" spans="2:11" hidden="1" x14ac:dyDescent="0.25">
      <c r="B18806" s="20">
        <v>45972</v>
      </c>
      <c r="C18806" s="2" t="s">
        <v>1</v>
      </c>
      <c r="D18806" s="2" t="s">
        <v>1619</v>
      </c>
      <c r="E18806" s="2" t="s">
        <v>78</v>
      </c>
      <c r="F18806" s="2" t="s">
        <v>6125</v>
      </c>
      <c r="G18806" s="5">
        <v>20</v>
      </c>
      <c r="H18806" s="5">
        <v>41.5</v>
      </c>
      <c r="I18806" s="5">
        <v>830</v>
      </c>
      <c r="J18806" s="5">
        <v>270641.09000000003</v>
      </c>
      <c r="K18806" s="3" t="str" cm="1">
        <f t="array" ref="K18806">_xlfn.LET(_xlpm.d,UPPER(TRIM(CLEAN(SUBSTITUTE(F18806,CHAR(160),"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07" spans="2:11" hidden="1" x14ac:dyDescent="0.25">
      <c r="B18807" s="20">
        <v>45974</v>
      </c>
      <c r="C18807" s="2" t="s">
        <v>1</v>
      </c>
      <c r="D18807" s="2" t="s">
        <v>1170</v>
      </c>
      <c r="E18807" s="2" t="s">
        <v>180</v>
      </c>
      <c r="F18807" s="2" t="s">
        <v>6125</v>
      </c>
      <c r="G18807" s="5">
        <v>40</v>
      </c>
      <c r="H18807" s="5">
        <v>41.5</v>
      </c>
      <c r="I18807" s="5">
        <v>1660</v>
      </c>
      <c r="J18807" s="5">
        <v>272301.09000000003</v>
      </c>
      <c r="K18807" s="3" t="str" cm="1">
        <f t="array" ref="K18807">_xlfn.LET(_xlpm.d,UPPER(TRIM(CLEAN(SUBSTITUTE(F18807,CHAR(160),"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08" spans="2:11" hidden="1" x14ac:dyDescent="0.25">
      <c r="B18808" s="20">
        <v>45974</v>
      </c>
      <c r="C18808" s="2" t="s">
        <v>1</v>
      </c>
      <c r="D18808" s="2" t="s">
        <v>2195</v>
      </c>
      <c r="E18808" s="2" t="s">
        <v>268</v>
      </c>
      <c r="F18808" s="2" t="s">
        <v>6125</v>
      </c>
      <c r="G18808" s="5">
        <v>20</v>
      </c>
      <c r="H18808" s="5">
        <v>41.5</v>
      </c>
      <c r="I18808" s="5">
        <v>830</v>
      </c>
      <c r="J18808" s="5">
        <v>273131.09000000003</v>
      </c>
      <c r="K18808" s="3" t="str" cm="1">
        <f t="array" ref="K18808">_xlfn.LET(_xlpm.d,UPPER(TRIM(CLEAN(SUBSTITUTE(F18808,CHAR(160),"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09" spans="2:11" hidden="1" x14ac:dyDescent="0.25">
      <c r="B18809" s="20">
        <v>45974</v>
      </c>
      <c r="C18809" s="2" t="s">
        <v>1</v>
      </c>
      <c r="D18809" s="2" t="s">
        <v>725</v>
      </c>
      <c r="E18809" s="2" t="s">
        <v>192</v>
      </c>
      <c r="F18809" s="2" t="s">
        <v>6125</v>
      </c>
      <c r="G18809" s="5">
        <v>16</v>
      </c>
      <c r="H18809" s="5">
        <v>41.5</v>
      </c>
      <c r="I18809" s="5">
        <v>664</v>
      </c>
      <c r="J18809" s="5">
        <v>273795.09000000003</v>
      </c>
      <c r="K18809" s="3" t="str" cm="1">
        <f t="array" ref="K18809">_xlfn.LET(_xlpm.d,UPPER(TRIM(CLEAN(SUBSTITUTE(F18809,CHAR(160),"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10" spans="2:11" hidden="1" x14ac:dyDescent="0.25">
      <c r="B18810" s="20">
        <v>45974</v>
      </c>
      <c r="C18810" s="2" t="s">
        <v>1</v>
      </c>
      <c r="D18810" s="2" t="s">
        <v>1171</v>
      </c>
      <c r="E18810" s="2" t="s">
        <v>151</v>
      </c>
      <c r="F18810" s="2" t="s">
        <v>6125</v>
      </c>
      <c r="G18810" s="5">
        <v>10</v>
      </c>
      <c r="H18810" s="5">
        <v>41.5</v>
      </c>
      <c r="I18810" s="5">
        <v>415</v>
      </c>
      <c r="J18810" s="5">
        <v>274210.09000000003</v>
      </c>
      <c r="K18810" s="3" t="str" cm="1">
        <f t="array" ref="K18810">_xlfn.LET(_xlpm.d,UPPER(TRIM(CLEAN(SUBSTITUTE(F18810,CHAR(160),"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11" spans="2:11" hidden="1" x14ac:dyDescent="0.25">
      <c r="B18811" s="20">
        <v>45974</v>
      </c>
      <c r="C18811" s="2" t="s">
        <v>1</v>
      </c>
      <c r="D18811" s="2" t="s">
        <v>2196</v>
      </c>
      <c r="E18811" s="2" t="s">
        <v>305</v>
      </c>
      <c r="F18811" s="2" t="s">
        <v>6125</v>
      </c>
      <c r="G18811" s="5">
        <v>48</v>
      </c>
      <c r="H18811" s="5">
        <v>41.5</v>
      </c>
      <c r="I18811" s="5">
        <v>1992</v>
      </c>
      <c r="J18811" s="5">
        <v>276202.09000000003</v>
      </c>
      <c r="K18811" s="3" t="str" cm="1">
        <f t="array" ref="K18811">_xlfn.LET(_xlpm.d,UPPER(TRIM(CLEAN(SUBSTITUTE(F18811,CHAR(160),"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12" spans="2:11" hidden="1" x14ac:dyDescent="0.25">
      <c r="B18812" s="20">
        <v>45975</v>
      </c>
      <c r="C18812" s="2" t="s">
        <v>1</v>
      </c>
      <c r="D18812" s="2" t="s">
        <v>2197</v>
      </c>
      <c r="E18812" s="2" t="s">
        <v>243</v>
      </c>
      <c r="F18812" s="2" t="s">
        <v>6125</v>
      </c>
      <c r="G18812" s="5">
        <v>30</v>
      </c>
      <c r="H18812" s="5">
        <v>41.5</v>
      </c>
      <c r="I18812" s="5">
        <v>1245</v>
      </c>
      <c r="J18812" s="5">
        <v>277447.09000000003</v>
      </c>
      <c r="K18812" s="3" t="str" cm="1">
        <f t="array" ref="K18812">_xlfn.LET(_xlpm.d,UPPER(TRIM(CLEAN(SUBSTITUTE(F18812,CHAR(160),"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13" spans="2:11" hidden="1" x14ac:dyDescent="0.25">
      <c r="B18813" s="20">
        <v>45975</v>
      </c>
      <c r="C18813" s="2" t="s">
        <v>1</v>
      </c>
      <c r="D18813" s="2" t="s">
        <v>1620</v>
      </c>
      <c r="E18813" s="2" t="s">
        <v>78</v>
      </c>
      <c r="F18813" s="2" t="s">
        <v>6125</v>
      </c>
      <c r="G18813" s="5">
        <v>20</v>
      </c>
      <c r="H18813" s="5">
        <v>41.5</v>
      </c>
      <c r="I18813" s="5">
        <v>830</v>
      </c>
      <c r="J18813" s="5">
        <v>278277.09000000003</v>
      </c>
      <c r="K18813" s="3" t="str" cm="1">
        <f t="array" ref="K18813">_xlfn.LET(_xlpm.d,UPPER(TRIM(CLEAN(SUBSTITUTE(F18813,CHAR(160),"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14" spans="2:11" hidden="1" x14ac:dyDescent="0.25">
      <c r="B18814" s="20">
        <v>45975</v>
      </c>
      <c r="C18814" s="2" t="s">
        <v>1</v>
      </c>
      <c r="D18814" s="2" t="s">
        <v>2199</v>
      </c>
      <c r="E18814" s="2" t="s">
        <v>186</v>
      </c>
      <c r="F18814" s="2" t="s">
        <v>6125</v>
      </c>
      <c r="G18814" s="5">
        <v>25</v>
      </c>
      <c r="H18814" s="5">
        <v>41.5</v>
      </c>
      <c r="I18814" s="5">
        <v>1037.5</v>
      </c>
      <c r="J18814" s="5">
        <v>279314.59000000003</v>
      </c>
      <c r="K18814" s="3" t="str" cm="1">
        <f t="array" ref="K18814">_xlfn.LET(_xlpm.d,UPPER(TRIM(CLEAN(SUBSTITUTE(F18814,CHAR(160),"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15" spans="2:11" hidden="1" x14ac:dyDescent="0.25">
      <c r="B18815" s="20">
        <v>45975</v>
      </c>
      <c r="C18815" s="2" t="s">
        <v>1</v>
      </c>
      <c r="D18815" s="2" t="s">
        <v>2200</v>
      </c>
      <c r="E18815" s="2" t="s">
        <v>234</v>
      </c>
      <c r="F18815" s="2" t="s">
        <v>6125</v>
      </c>
      <c r="G18815" s="5">
        <v>25</v>
      </c>
      <c r="H18815" s="5">
        <v>41.5</v>
      </c>
      <c r="I18815" s="5">
        <v>1037.5</v>
      </c>
      <c r="J18815" s="5">
        <v>280352.09000000003</v>
      </c>
      <c r="K18815" s="3" t="str" cm="1">
        <f t="array" ref="K18815">_xlfn.LET(_xlpm.d,UPPER(TRIM(CLEAN(SUBSTITUTE(F18815,CHAR(160),"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16" spans="2:11" hidden="1" x14ac:dyDescent="0.25">
      <c r="B18816" s="20">
        <v>45975</v>
      </c>
      <c r="C18816" s="2" t="s">
        <v>1</v>
      </c>
      <c r="D18816" s="2" t="s">
        <v>727</v>
      </c>
      <c r="E18816" s="2" t="s">
        <v>43</v>
      </c>
      <c r="F18816" s="2" t="s">
        <v>6125</v>
      </c>
      <c r="G18816" s="5">
        <v>8</v>
      </c>
      <c r="H18816" s="5">
        <v>38.799999999999997</v>
      </c>
      <c r="I18816" s="5">
        <v>310.39999999999998</v>
      </c>
      <c r="J18816" s="5">
        <v>280662.49000000005</v>
      </c>
      <c r="K18816" s="3" t="str" cm="1">
        <f t="array" ref="K18816">_xlfn.LET(_xlpm.d,UPPER(TRIM(CLEAN(SUBSTITUTE(F18816,CHAR(160),"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17" spans="2:11" hidden="1" x14ac:dyDescent="0.25">
      <c r="B18817" s="20">
        <v>45975</v>
      </c>
      <c r="C18817" s="2" t="s">
        <v>1</v>
      </c>
      <c r="D18817" s="2" t="s">
        <v>2202</v>
      </c>
      <c r="E18817" s="2" t="s">
        <v>224</v>
      </c>
      <c r="F18817" s="2" t="s">
        <v>6125</v>
      </c>
      <c r="G18817" s="5">
        <v>64</v>
      </c>
      <c r="H18817" s="5">
        <v>41.5</v>
      </c>
      <c r="I18817" s="5">
        <v>2656</v>
      </c>
      <c r="J18817" s="5">
        <v>283318.49000000005</v>
      </c>
      <c r="K18817" s="3" t="str" cm="1">
        <f t="array" ref="K18817">_xlfn.LET(_xlpm.d,UPPER(TRIM(CLEAN(SUBSTITUTE(F18817,CHAR(160),"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18" spans="2:11" hidden="1" x14ac:dyDescent="0.25">
      <c r="B18818" s="20">
        <v>45978</v>
      </c>
      <c r="C18818" s="2" t="s">
        <v>1</v>
      </c>
      <c r="D18818" s="2" t="s">
        <v>2203</v>
      </c>
      <c r="E18818" s="2" t="s">
        <v>254</v>
      </c>
      <c r="F18818" s="2" t="s">
        <v>6125</v>
      </c>
      <c r="G18818" s="5">
        <v>30</v>
      </c>
      <c r="H18818" s="5">
        <v>41.5</v>
      </c>
      <c r="I18818" s="5">
        <v>1245</v>
      </c>
      <c r="J18818" s="5">
        <v>284563.49000000005</v>
      </c>
      <c r="K18818" s="3" t="str" cm="1">
        <f t="array" ref="K18818">_xlfn.LET(_xlpm.d,UPPER(TRIM(CLEAN(SUBSTITUTE(F18818,CHAR(160),"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19" spans="2:11" hidden="1" x14ac:dyDescent="0.25">
      <c r="B18819" s="20">
        <v>45979</v>
      </c>
      <c r="C18819" s="2" t="s">
        <v>1</v>
      </c>
      <c r="D18819" s="2" t="s">
        <v>1466</v>
      </c>
      <c r="E18819" s="2" t="s">
        <v>147</v>
      </c>
      <c r="F18819" s="2" t="s">
        <v>6125</v>
      </c>
      <c r="G18819" s="5">
        <v>36</v>
      </c>
      <c r="H18819" s="5">
        <v>41.5</v>
      </c>
      <c r="I18819" s="5">
        <v>1494</v>
      </c>
      <c r="J18819" s="5">
        <v>286057.49000000005</v>
      </c>
      <c r="K18819" s="3" t="str" cm="1">
        <f t="array" ref="K18819">_xlfn.LET(_xlpm.d,UPPER(TRIM(CLEAN(SUBSTITUTE(F18819,CHAR(160),"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20" spans="2:11" hidden="1" x14ac:dyDescent="0.25">
      <c r="B18820" s="20">
        <v>45980</v>
      </c>
      <c r="C18820" s="2" t="s">
        <v>1</v>
      </c>
      <c r="D18820" s="2" t="s">
        <v>2208</v>
      </c>
      <c r="E18820" s="2" t="s">
        <v>189</v>
      </c>
      <c r="F18820" s="2" t="s">
        <v>6125</v>
      </c>
      <c r="G18820" s="5">
        <v>10</v>
      </c>
      <c r="H18820" s="5">
        <v>41.5</v>
      </c>
      <c r="I18820" s="5">
        <v>415</v>
      </c>
      <c r="J18820" s="5">
        <v>286472.49000000005</v>
      </c>
      <c r="K18820" s="3" t="str" cm="1">
        <f t="array" ref="K18820">_xlfn.LET(_xlpm.d,UPPER(TRIM(CLEAN(SUBSTITUTE(F18820,CHAR(160),"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21" spans="2:11" hidden="1" x14ac:dyDescent="0.25">
      <c r="B18821" s="20">
        <v>45981</v>
      </c>
      <c r="C18821" s="2" t="s">
        <v>1</v>
      </c>
      <c r="D18821" s="2" t="s">
        <v>3289</v>
      </c>
      <c r="E18821" s="2" t="s">
        <v>248</v>
      </c>
      <c r="F18821" s="2" t="s">
        <v>6125</v>
      </c>
      <c r="G18821" s="5">
        <v>50</v>
      </c>
      <c r="H18821" s="5">
        <v>41.5</v>
      </c>
      <c r="I18821" s="5">
        <v>2075</v>
      </c>
      <c r="J18821" s="5">
        <v>288547.49000000005</v>
      </c>
      <c r="K18821" s="3" t="str" cm="1">
        <f t="array" ref="K18821">_xlfn.LET(_xlpm.d,UPPER(TRIM(CLEAN(SUBSTITUTE(F18821,CHAR(160),"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22" spans="2:11" hidden="1" x14ac:dyDescent="0.25">
      <c r="B18822" s="20">
        <v>45982</v>
      </c>
      <c r="C18822" s="2" t="s">
        <v>1</v>
      </c>
      <c r="D18822" s="2" t="s">
        <v>2431</v>
      </c>
      <c r="E18822" s="2" t="s">
        <v>195</v>
      </c>
      <c r="F18822" s="2" t="s">
        <v>6125</v>
      </c>
      <c r="G18822" s="5">
        <v>40</v>
      </c>
      <c r="H18822" s="5">
        <v>41.5</v>
      </c>
      <c r="I18822" s="5">
        <v>1660</v>
      </c>
      <c r="J18822" s="5">
        <v>290207.49000000005</v>
      </c>
      <c r="K18822" s="3" t="str" cm="1">
        <f t="array" ref="K18822">_xlfn.LET(_xlpm.d,UPPER(TRIM(CLEAN(SUBSTITUTE(F18822,CHAR(160),"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23" spans="2:11" hidden="1" x14ac:dyDescent="0.25">
      <c r="B18823" s="20">
        <v>45982</v>
      </c>
      <c r="C18823" s="2" t="s">
        <v>1</v>
      </c>
      <c r="D18823" s="2" t="s">
        <v>2209</v>
      </c>
      <c r="E18823" s="2" t="s">
        <v>78</v>
      </c>
      <c r="F18823" s="2" t="s">
        <v>6125</v>
      </c>
      <c r="G18823" s="5">
        <v>20</v>
      </c>
      <c r="H18823" s="5">
        <v>41.5</v>
      </c>
      <c r="I18823" s="5">
        <v>830</v>
      </c>
      <c r="J18823" s="5">
        <v>291037.49000000005</v>
      </c>
      <c r="K18823" s="3" t="str" cm="1">
        <f t="array" ref="K18823">_xlfn.LET(_xlpm.d,UPPER(TRIM(CLEAN(SUBSTITUTE(F18823,CHAR(160),"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24" spans="2:11" hidden="1" x14ac:dyDescent="0.25">
      <c r="B18824" s="20">
        <v>45982</v>
      </c>
      <c r="C18824" s="2" t="s">
        <v>1</v>
      </c>
      <c r="D18824" s="2" t="s">
        <v>4741</v>
      </c>
      <c r="E18824" s="2" t="s">
        <v>241</v>
      </c>
      <c r="F18824" s="2" t="s">
        <v>6125</v>
      </c>
      <c r="G18824" s="5">
        <v>40</v>
      </c>
      <c r="H18824" s="5">
        <v>41.5</v>
      </c>
      <c r="I18824" s="5">
        <v>1660</v>
      </c>
      <c r="J18824" s="5">
        <v>292697.49000000005</v>
      </c>
      <c r="K18824" s="3" t="str" cm="1">
        <f t="array" ref="K18824">_xlfn.LET(_xlpm.d,UPPER(TRIM(CLEAN(SUBSTITUTE(F18824,CHAR(160),"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25" spans="2:11" hidden="1" x14ac:dyDescent="0.25">
      <c r="B18825" s="20">
        <v>45982</v>
      </c>
      <c r="C18825" s="2" t="s">
        <v>1</v>
      </c>
      <c r="D18825" s="2" t="s">
        <v>3294</v>
      </c>
      <c r="E18825" s="2" t="s">
        <v>234</v>
      </c>
      <c r="F18825" s="2" t="s">
        <v>6125</v>
      </c>
      <c r="G18825" s="5">
        <v>20</v>
      </c>
      <c r="H18825" s="5">
        <v>41.5</v>
      </c>
      <c r="I18825" s="5">
        <v>830</v>
      </c>
      <c r="J18825" s="5">
        <v>293527.49000000005</v>
      </c>
      <c r="K18825" s="3" t="str" cm="1">
        <f t="array" ref="K18825">_xlfn.LET(_xlpm.d,UPPER(TRIM(CLEAN(SUBSTITUTE(F18825,CHAR(160),"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26" spans="2:11" hidden="1" x14ac:dyDescent="0.25">
      <c r="B18826" s="20">
        <v>45982</v>
      </c>
      <c r="C18826" s="2" t="s">
        <v>1</v>
      </c>
      <c r="D18826" s="2" t="s">
        <v>1470</v>
      </c>
      <c r="E18826" s="2" t="s">
        <v>154</v>
      </c>
      <c r="F18826" s="2" t="s">
        <v>6125</v>
      </c>
      <c r="G18826" s="5">
        <v>32</v>
      </c>
      <c r="H18826" s="5">
        <v>41.5</v>
      </c>
      <c r="I18826" s="5">
        <v>1328</v>
      </c>
      <c r="J18826" s="5">
        <v>294855.49000000005</v>
      </c>
      <c r="K18826" s="3" t="str" cm="1">
        <f t="array" ref="K18826">_xlfn.LET(_xlpm.d,UPPER(TRIM(CLEAN(SUBSTITUTE(F18826,CHAR(160),"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27" spans="2:11" hidden="1" x14ac:dyDescent="0.25">
      <c r="B18827" s="20">
        <v>45982</v>
      </c>
      <c r="C18827" s="2" t="s">
        <v>1</v>
      </c>
      <c r="D18827" s="2" t="s">
        <v>1181</v>
      </c>
      <c r="E18827" s="2" t="s">
        <v>874</v>
      </c>
      <c r="F18827" s="2" t="s">
        <v>6125</v>
      </c>
      <c r="G18827" s="5">
        <v>70</v>
      </c>
      <c r="H18827" s="5">
        <v>26.25</v>
      </c>
      <c r="I18827" s="5">
        <v>1837.5</v>
      </c>
      <c r="J18827" s="5">
        <v>296692.99000000005</v>
      </c>
      <c r="K18827" s="3" t="str" cm="1">
        <f t="array" ref="K18827">_xlfn.LET(_xlpm.d,UPPER(TRIM(CLEAN(SUBSTITUTE(F18827,CHAR(160),"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28" spans="2:11" hidden="1" x14ac:dyDescent="0.25">
      <c r="B18828" s="20">
        <v>45982</v>
      </c>
      <c r="C18828" s="2" t="s">
        <v>1</v>
      </c>
      <c r="D18828" s="2" t="s">
        <v>2473</v>
      </c>
      <c r="E18828" s="2" t="s">
        <v>224</v>
      </c>
      <c r="F18828" s="2" t="s">
        <v>6125</v>
      </c>
      <c r="G18828" s="5">
        <v>32</v>
      </c>
      <c r="H18828" s="5">
        <v>41.5</v>
      </c>
      <c r="I18828" s="5">
        <v>1328</v>
      </c>
      <c r="J18828" s="5">
        <v>298020.99000000005</v>
      </c>
      <c r="K18828" s="3" t="str" cm="1">
        <f t="array" ref="K18828">_xlfn.LET(_xlpm.d,UPPER(TRIM(CLEAN(SUBSTITUTE(F18828,CHAR(160),"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29" spans="2:11" hidden="1" x14ac:dyDescent="0.25">
      <c r="B18829" s="20">
        <v>45985</v>
      </c>
      <c r="C18829" s="2" t="s">
        <v>1</v>
      </c>
      <c r="D18829" s="2" t="s">
        <v>2213</v>
      </c>
      <c r="E18829" s="2" t="s">
        <v>254</v>
      </c>
      <c r="F18829" s="2" t="s">
        <v>6125</v>
      </c>
      <c r="G18829" s="5">
        <v>30</v>
      </c>
      <c r="H18829" s="5">
        <v>41.5</v>
      </c>
      <c r="I18829" s="5">
        <v>1245</v>
      </c>
      <c r="J18829" s="5">
        <v>299265.99000000005</v>
      </c>
      <c r="K18829" s="3" t="str" cm="1">
        <f t="array" ref="K18829">_xlfn.LET(_xlpm.d,UPPER(TRIM(CLEAN(SUBSTITUTE(F18829,CHAR(160),"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30" spans="2:11" hidden="1" x14ac:dyDescent="0.25">
      <c r="B18830" s="20">
        <v>45986</v>
      </c>
      <c r="C18830" s="2" t="s">
        <v>1</v>
      </c>
      <c r="D18830" s="2" t="s">
        <v>2214</v>
      </c>
      <c r="E18830" s="2" t="s">
        <v>78</v>
      </c>
      <c r="F18830" s="2" t="s">
        <v>6125</v>
      </c>
      <c r="G18830" s="5">
        <v>20</v>
      </c>
      <c r="H18830" s="5">
        <v>41.5</v>
      </c>
      <c r="I18830" s="5">
        <v>830</v>
      </c>
      <c r="J18830" s="5">
        <v>300095.99000000005</v>
      </c>
      <c r="K18830" s="3" t="str" cm="1">
        <f t="array" ref="K18830">_xlfn.LET(_xlpm.d,UPPER(TRIM(CLEAN(SUBSTITUTE(F18830,CHAR(160),"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31" spans="2:11" hidden="1" x14ac:dyDescent="0.25">
      <c r="B18831" s="20">
        <v>45988</v>
      </c>
      <c r="C18831" s="2" t="s">
        <v>1</v>
      </c>
      <c r="D18831" s="2" t="s">
        <v>296</v>
      </c>
      <c r="E18831" s="2" t="s">
        <v>160</v>
      </c>
      <c r="F18831" s="2" t="s">
        <v>6125</v>
      </c>
      <c r="G18831" s="5">
        <v>20</v>
      </c>
      <c r="H18831" s="5">
        <v>41.5</v>
      </c>
      <c r="I18831" s="5">
        <v>830</v>
      </c>
      <c r="J18831" s="5">
        <v>300925.99000000005</v>
      </c>
      <c r="K18831" s="3" t="str" cm="1">
        <f t="array" ref="K18831">_xlfn.LET(_xlpm.d,UPPER(TRIM(CLEAN(SUBSTITUTE(F18831,CHAR(160),"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32" spans="2:11" hidden="1" x14ac:dyDescent="0.25">
      <c r="B18832" s="20">
        <v>45988</v>
      </c>
      <c r="C18832" s="2" t="s">
        <v>1</v>
      </c>
      <c r="D18832" s="2" t="s">
        <v>2220</v>
      </c>
      <c r="E18832" s="2" t="s">
        <v>268</v>
      </c>
      <c r="F18832" s="2" t="s">
        <v>6125</v>
      </c>
      <c r="G18832" s="5">
        <v>20</v>
      </c>
      <c r="H18832" s="5">
        <v>41.5</v>
      </c>
      <c r="I18832" s="5">
        <v>830</v>
      </c>
      <c r="J18832" s="5">
        <v>301755.99000000005</v>
      </c>
      <c r="K18832" s="3" t="str" cm="1">
        <f t="array" ref="K18832">_xlfn.LET(_xlpm.d,UPPER(TRIM(CLEAN(SUBSTITUTE(F18832,CHAR(160),"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33" spans="2:11" hidden="1" x14ac:dyDescent="0.25">
      <c r="B18833" s="20">
        <v>45988</v>
      </c>
      <c r="C18833" s="2" t="s">
        <v>1</v>
      </c>
      <c r="D18833" s="2" t="s">
        <v>297</v>
      </c>
      <c r="E18833" s="2" t="s">
        <v>248</v>
      </c>
      <c r="F18833" s="2" t="s">
        <v>6125</v>
      </c>
      <c r="G18833" s="5">
        <v>32</v>
      </c>
      <c r="H18833" s="5">
        <v>41.5</v>
      </c>
      <c r="I18833" s="5">
        <v>1328</v>
      </c>
      <c r="J18833" s="5">
        <v>303083.99000000005</v>
      </c>
      <c r="K18833" s="3" t="str" cm="1">
        <f t="array" ref="K18833">_xlfn.LET(_xlpm.d,UPPER(TRIM(CLEAN(SUBSTITUTE(F18833,CHAR(160),"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34" spans="2:11" hidden="1" x14ac:dyDescent="0.25">
      <c r="B18834" s="20">
        <v>45988</v>
      </c>
      <c r="C18834" s="2" t="s">
        <v>1</v>
      </c>
      <c r="D18834" s="2" t="s">
        <v>4018</v>
      </c>
      <c r="E18834" s="2" t="s">
        <v>151</v>
      </c>
      <c r="F18834" s="2" t="s">
        <v>6125</v>
      </c>
      <c r="G18834" s="5">
        <v>10</v>
      </c>
      <c r="H18834" s="5">
        <v>41.5</v>
      </c>
      <c r="I18834" s="5">
        <v>415</v>
      </c>
      <c r="J18834" s="5">
        <v>303498.99000000005</v>
      </c>
      <c r="K18834" s="3" t="str" cm="1">
        <f t="array" ref="K18834">_xlfn.LET(_xlpm.d,UPPER(TRIM(CLEAN(SUBSTITUTE(F18834,CHAR(160),"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35" spans="2:11" hidden="1" x14ac:dyDescent="0.25">
      <c r="B18835" s="20">
        <v>45988</v>
      </c>
      <c r="C18835" s="2" t="s">
        <v>1</v>
      </c>
      <c r="D18835" s="2" t="s">
        <v>3306</v>
      </c>
      <c r="E18835" s="2" t="s">
        <v>3</v>
      </c>
      <c r="F18835" s="2" t="s">
        <v>6125</v>
      </c>
      <c r="G18835" s="5">
        <v>16</v>
      </c>
      <c r="H18835" s="5">
        <v>40.99</v>
      </c>
      <c r="I18835" s="5">
        <v>655.84</v>
      </c>
      <c r="J18835" s="5">
        <v>304154.83000000007</v>
      </c>
      <c r="K18835" s="3" t="str" cm="1">
        <f t="array" ref="K18835">_xlfn.LET(_xlpm.d,UPPER(TRIM(CLEAN(SUBSTITUTE(F18835,CHAR(160),"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36" spans="2:11" hidden="1" x14ac:dyDescent="0.25">
      <c r="B18836" s="20">
        <v>45988</v>
      </c>
      <c r="C18836" s="2" t="s">
        <v>1</v>
      </c>
      <c r="D18836" s="2" t="s">
        <v>3309</v>
      </c>
      <c r="E18836" s="2" t="s">
        <v>305</v>
      </c>
      <c r="F18836" s="2" t="s">
        <v>6125</v>
      </c>
      <c r="G18836" s="5">
        <v>48</v>
      </c>
      <c r="H18836" s="5">
        <v>41.5</v>
      </c>
      <c r="I18836" s="5">
        <v>1992</v>
      </c>
      <c r="J18836" s="5">
        <v>306146.83000000007</v>
      </c>
      <c r="K18836" s="3" t="str" cm="1">
        <f t="array" ref="K18836">_xlfn.LET(_xlpm.d,UPPER(TRIM(CLEAN(SUBSTITUTE(F18836,CHAR(160),"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37" spans="2:11" hidden="1" x14ac:dyDescent="0.25">
      <c r="B18837" s="20">
        <v>45988</v>
      </c>
      <c r="C18837" s="2" t="s">
        <v>1</v>
      </c>
      <c r="D18837" s="2" t="s">
        <v>3310</v>
      </c>
      <c r="E18837" s="2" t="s">
        <v>307</v>
      </c>
      <c r="F18837" s="2" t="s">
        <v>6125</v>
      </c>
      <c r="G18837" s="5">
        <v>48</v>
      </c>
      <c r="H18837" s="5">
        <v>41.5</v>
      </c>
      <c r="I18837" s="5">
        <v>1992</v>
      </c>
      <c r="J18837" s="5">
        <v>308138.83000000007</v>
      </c>
      <c r="K18837" s="3" t="str" cm="1">
        <f t="array" ref="K18837">_xlfn.LET(_xlpm.d,UPPER(TRIM(CLEAN(SUBSTITUTE(F18837,CHAR(160),"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38" spans="2:11" hidden="1" x14ac:dyDescent="0.25">
      <c r="B18838" s="20">
        <v>45989</v>
      </c>
      <c r="C18838" s="2" t="s">
        <v>1</v>
      </c>
      <c r="D18838" s="2" t="s">
        <v>314</v>
      </c>
      <c r="E18838" s="2" t="s">
        <v>238</v>
      </c>
      <c r="F18838" s="2" t="s">
        <v>6125</v>
      </c>
      <c r="G18838" s="5">
        <v>16</v>
      </c>
      <c r="H18838" s="5">
        <v>41.5</v>
      </c>
      <c r="I18838" s="5">
        <v>664</v>
      </c>
      <c r="J18838" s="5">
        <v>308802.83000000007</v>
      </c>
      <c r="K18838" s="3" t="str" cm="1">
        <f t="array" ref="K18838">_xlfn.LET(_xlpm.d,UPPER(TRIM(CLEAN(SUBSTITUTE(F18838,CHAR(160),"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39" spans="2:11" hidden="1" x14ac:dyDescent="0.25">
      <c r="B18839" s="20">
        <v>45989</v>
      </c>
      <c r="C18839" s="2" t="s">
        <v>1</v>
      </c>
      <c r="D18839" s="2" t="s">
        <v>3313</v>
      </c>
      <c r="E18839" s="2" t="s">
        <v>224</v>
      </c>
      <c r="F18839" s="2" t="s">
        <v>6125</v>
      </c>
      <c r="G18839" s="5">
        <v>80</v>
      </c>
      <c r="H18839" s="5">
        <v>41.5</v>
      </c>
      <c r="I18839" s="5">
        <v>3320</v>
      </c>
      <c r="J18839" s="5">
        <v>312122.83000000007</v>
      </c>
      <c r="K18839" s="3" t="str" cm="1">
        <f t="array" ref="K18839">_xlfn.LET(_xlpm.d,UPPER(TRIM(CLEAN(SUBSTITUTE(F18839,CHAR(160),"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40" spans="2:11" hidden="1" x14ac:dyDescent="0.25">
      <c r="B18840" s="20">
        <v>45990</v>
      </c>
      <c r="C18840" s="2" t="s">
        <v>1</v>
      </c>
      <c r="D18840" s="2" t="s">
        <v>3316</v>
      </c>
      <c r="E18840" s="2" t="s">
        <v>234</v>
      </c>
      <c r="F18840" s="2" t="s">
        <v>6125</v>
      </c>
      <c r="G18840" s="5">
        <v>20</v>
      </c>
      <c r="H18840" s="5">
        <v>41.5</v>
      </c>
      <c r="I18840" s="5">
        <v>830</v>
      </c>
      <c r="J18840" s="5">
        <v>312952.83000000007</v>
      </c>
      <c r="K18840" s="3" t="str" cm="1">
        <f t="array" ref="K18840">_xlfn.LET(_xlpm.d,UPPER(TRIM(CLEAN(SUBSTITUTE(F18840,CHAR(160),"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41" spans="2:11" hidden="1" x14ac:dyDescent="0.25">
      <c r="B18841" s="20">
        <v>45993</v>
      </c>
      <c r="C18841" s="2" t="s">
        <v>1</v>
      </c>
      <c r="D18841" s="2" t="s">
        <v>3899</v>
      </c>
      <c r="E18841" s="2" t="s">
        <v>186</v>
      </c>
      <c r="F18841" s="2" t="s">
        <v>6125</v>
      </c>
      <c r="G18841" s="5">
        <v>20</v>
      </c>
      <c r="H18841" s="5">
        <v>41.5</v>
      </c>
      <c r="I18841" s="5">
        <v>830</v>
      </c>
      <c r="J18841" s="5">
        <v>313782.83000000007</v>
      </c>
      <c r="K18841" s="3" t="str" cm="1">
        <f t="array" ref="K18841">_xlfn.LET(_xlpm.d,UPPER(TRIM(CLEAN(SUBSTITUTE(F18841,CHAR(160),"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42" spans="2:11" hidden="1" x14ac:dyDescent="0.25">
      <c r="B18842" s="20">
        <v>45993</v>
      </c>
      <c r="C18842" s="2" t="s">
        <v>1</v>
      </c>
      <c r="D18842" s="2" t="s">
        <v>329</v>
      </c>
      <c r="E18842" s="2" t="s">
        <v>165</v>
      </c>
      <c r="F18842" s="2" t="s">
        <v>6125</v>
      </c>
      <c r="G18842" s="5">
        <v>10</v>
      </c>
      <c r="H18842" s="5">
        <v>41.5</v>
      </c>
      <c r="I18842" s="5">
        <v>415</v>
      </c>
      <c r="J18842" s="5">
        <v>314197.83000000007</v>
      </c>
      <c r="K18842" s="3" t="str" cm="1">
        <f t="array" ref="K18842">_xlfn.LET(_xlpm.d,UPPER(TRIM(CLEAN(SUBSTITUTE(F18842,CHAR(160),"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43" spans="2:11" hidden="1" x14ac:dyDescent="0.25">
      <c r="B18843" s="20">
        <v>45994</v>
      </c>
      <c r="C18843" s="2" t="s">
        <v>1</v>
      </c>
      <c r="D18843" s="2" t="s">
        <v>340</v>
      </c>
      <c r="E18843" s="2" t="s">
        <v>149</v>
      </c>
      <c r="F18843" s="2" t="s">
        <v>6130</v>
      </c>
      <c r="G18843" s="5">
        <v>20</v>
      </c>
      <c r="H18843" s="5">
        <v>41.5</v>
      </c>
      <c r="I18843" s="5">
        <v>830</v>
      </c>
      <c r="J18843" s="5">
        <v>315027.83000000007</v>
      </c>
      <c r="K18843" s="3" t="str" cm="1">
        <f t="array" ref="K18843">_xlfn.LET(_xlpm.d,UPPER(TRIM(CLEAN(SUBSTITUTE(F18843,CHAR(160),"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44" spans="2:11" hidden="1" x14ac:dyDescent="0.25">
      <c r="B18844" s="20">
        <v>45994</v>
      </c>
      <c r="C18844" s="2" t="s">
        <v>1</v>
      </c>
      <c r="D18844" s="2" t="s">
        <v>3317</v>
      </c>
      <c r="E18844" s="2" t="s">
        <v>145</v>
      </c>
      <c r="F18844" s="2" t="s">
        <v>6125</v>
      </c>
      <c r="G18844" s="5">
        <v>20</v>
      </c>
      <c r="H18844" s="5">
        <v>41.5</v>
      </c>
      <c r="I18844" s="5">
        <v>830</v>
      </c>
      <c r="J18844" s="5">
        <v>315857.83000000007</v>
      </c>
      <c r="K18844" s="3" t="str" cm="1">
        <f t="array" ref="K18844">_xlfn.LET(_xlpm.d,UPPER(TRIM(CLEAN(SUBSTITUTE(F18844,CHAR(160),"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45" spans="2:11" hidden="1" x14ac:dyDescent="0.25">
      <c r="B18845" s="20">
        <v>45995</v>
      </c>
      <c r="C18845" s="2" t="s">
        <v>1</v>
      </c>
      <c r="D18845" s="2" t="s">
        <v>2232</v>
      </c>
      <c r="E18845" s="2" t="s">
        <v>254</v>
      </c>
      <c r="F18845" s="2" t="s">
        <v>6125</v>
      </c>
      <c r="G18845" s="5">
        <v>20</v>
      </c>
      <c r="H18845" s="5">
        <v>41.5</v>
      </c>
      <c r="I18845" s="5">
        <v>830</v>
      </c>
      <c r="J18845" s="5">
        <v>316687.83000000007</v>
      </c>
      <c r="K18845" s="3" t="str" cm="1">
        <f t="array" ref="K18845">_xlfn.LET(_xlpm.d,UPPER(TRIM(CLEAN(SUBSTITUTE(F18845,CHAR(160),"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46" spans="2:11" hidden="1" x14ac:dyDescent="0.25">
      <c r="B18846" s="20">
        <v>45995</v>
      </c>
      <c r="C18846" s="2" t="s">
        <v>1</v>
      </c>
      <c r="D18846" s="2" t="s">
        <v>346</v>
      </c>
      <c r="E18846" s="2" t="s">
        <v>180</v>
      </c>
      <c r="F18846" s="2" t="s">
        <v>6125</v>
      </c>
      <c r="G18846" s="5">
        <v>32</v>
      </c>
      <c r="H18846" s="5">
        <v>41.5</v>
      </c>
      <c r="I18846" s="5">
        <v>1328</v>
      </c>
      <c r="J18846" s="5">
        <v>318015.83000000007</v>
      </c>
      <c r="K18846" s="3" t="str" cm="1">
        <f t="array" ref="K18846">_xlfn.LET(_xlpm.d,UPPER(TRIM(CLEAN(SUBSTITUTE(F18846,CHAR(160),"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47" spans="2:11" hidden="1" x14ac:dyDescent="0.25">
      <c r="B18847" s="20">
        <v>45995</v>
      </c>
      <c r="C18847" s="2" t="s">
        <v>1</v>
      </c>
      <c r="D18847" s="2" t="s">
        <v>347</v>
      </c>
      <c r="E18847" s="2" t="s">
        <v>160</v>
      </c>
      <c r="F18847" s="2" t="s">
        <v>6125</v>
      </c>
      <c r="G18847" s="5">
        <v>16</v>
      </c>
      <c r="H18847" s="5">
        <v>41.5</v>
      </c>
      <c r="I18847" s="5">
        <v>664</v>
      </c>
      <c r="J18847" s="5">
        <v>318679.83000000007</v>
      </c>
      <c r="K18847" s="3" t="str" cm="1">
        <f t="array" ref="K18847">_xlfn.LET(_xlpm.d,UPPER(TRIM(CLEAN(SUBSTITUTE(F18847,CHAR(160),"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48" spans="2:11" hidden="1" x14ac:dyDescent="0.25">
      <c r="B18848" s="20">
        <v>45995</v>
      </c>
      <c r="C18848" s="2" t="s">
        <v>1</v>
      </c>
      <c r="D18848" s="2" t="s">
        <v>348</v>
      </c>
      <c r="E18848" s="2" t="s">
        <v>192</v>
      </c>
      <c r="F18848" s="2" t="s">
        <v>6125</v>
      </c>
      <c r="G18848" s="5">
        <v>20</v>
      </c>
      <c r="H18848" s="5">
        <v>41.5</v>
      </c>
      <c r="I18848" s="5">
        <v>830</v>
      </c>
      <c r="J18848" s="5">
        <v>319509.83000000007</v>
      </c>
      <c r="K18848" s="3" t="str" cm="1">
        <f t="array" ref="K18848">_xlfn.LET(_xlpm.d,UPPER(TRIM(CLEAN(SUBSTITUTE(F18848,CHAR(160),"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49" spans="2:11" hidden="1" x14ac:dyDescent="0.25">
      <c r="B18849" s="20">
        <v>45996</v>
      </c>
      <c r="C18849" s="2" t="s">
        <v>1</v>
      </c>
      <c r="D18849" s="2" t="s">
        <v>2235</v>
      </c>
      <c r="E18849" s="2" t="s">
        <v>243</v>
      </c>
      <c r="F18849" s="2" t="s">
        <v>6125</v>
      </c>
      <c r="G18849" s="5">
        <v>10</v>
      </c>
      <c r="H18849" s="5">
        <v>41.5</v>
      </c>
      <c r="I18849" s="5">
        <v>415</v>
      </c>
      <c r="J18849" s="5">
        <v>319924.83000000007</v>
      </c>
      <c r="K18849" s="3" t="str" cm="1">
        <f t="array" ref="K18849">_xlfn.LET(_xlpm.d,UPPER(TRIM(CLEAN(SUBSTITUTE(F18849,CHAR(160),"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50" spans="2:11" hidden="1" x14ac:dyDescent="0.25">
      <c r="B18850" s="20">
        <v>45996</v>
      </c>
      <c r="C18850" s="2" t="s">
        <v>1</v>
      </c>
      <c r="D18850" s="2" t="s">
        <v>2236</v>
      </c>
      <c r="E18850" s="2" t="s">
        <v>241</v>
      </c>
      <c r="F18850" s="2" t="s">
        <v>6125</v>
      </c>
      <c r="G18850" s="5">
        <v>30</v>
      </c>
      <c r="H18850" s="5">
        <v>41.5</v>
      </c>
      <c r="I18850" s="5">
        <v>1245</v>
      </c>
      <c r="J18850" s="5">
        <v>321169.83000000007</v>
      </c>
      <c r="K18850" s="3" t="str" cm="1">
        <f t="array" ref="K18850">_xlfn.LET(_xlpm.d,UPPER(TRIM(CLEAN(SUBSTITUTE(F18850,CHAR(160),"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51" spans="2:11" hidden="1" x14ac:dyDescent="0.25">
      <c r="B18851" s="20">
        <v>45996</v>
      </c>
      <c r="C18851" s="2" t="s">
        <v>1</v>
      </c>
      <c r="D18851" s="2" t="s">
        <v>1299</v>
      </c>
      <c r="E18851" s="2" t="s">
        <v>236</v>
      </c>
      <c r="F18851" s="2" t="s">
        <v>6125</v>
      </c>
      <c r="G18851" s="5">
        <v>20</v>
      </c>
      <c r="H18851" s="5">
        <v>41.5</v>
      </c>
      <c r="I18851" s="5">
        <v>830</v>
      </c>
      <c r="J18851" s="5">
        <v>321999.83000000007</v>
      </c>
      <c r="K18851" s="3" t="str" cm="1">
        <f t="array" ref="K18851">_xlfn.LET(_xlpm.d,UPPER(TRIM(CLEAN(SUBSTITUTE(F18851,CHAR(160),"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52" spans="2:11" hidden="1" x14ac:dyDescent="0.25">
      <c r="B18852" s="20">
        <v>45996</v>
      </c>
      <c r="C18852" s="2" t="s">
        <v>1</v>
      </c>
      <c r="D18852" s="2" t="s">
        <v>357</v>
      </c>
      <c r="E18852" s="2" t="s">
        <v>195</v>
      </c>
      <c r="F18852" s="2" t="s">
        <v>6125</v>
      </c>
      <c r="G18852" s="5">
        <v>30</v>
      </c>
      <c r="H18852" s="5">
        <v>41.5</v>
      </c>
      <c r="I18852" s="5">
        <v>1245</v>
      </c>
      <c r="J18852" s="5">
        <v>323244.83000000007</v>
      </c>
      <c r="K18852" s="3" t="str" cm="1">
        <f t="array" ref="K18852">_xlfn.LET(_xlpm.d,UPPER(TRIM(CLEAN(SUBSTITUTE(F18852,CHAR(160),"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53" spans="2:11" hidden="1" x14ac:dyDescent="0.25">
      <c r="B18853" s="20">
        <v>45996</v>
      </c>
      <c r="C18853" s="2" t="s">
        <v>1</v>
      </c>
      <c r="D18853" s="2" t="s">
        <v>1300</v>
      </c>
      <c r="E18853" s="2" t="s">
        <v>154</v>
      </c>
      <c r="F18853" s="2" t="s">
        <v>6125</v>
      </c>
      <c r="G18853" s="5">
        <v>32</v>
      </c>
      <c r="H18853" s="5">
        <v>41.5</v>
      </c>
      <c r="I18853" s="5">
        <v>1328</v>
      </c>
      <c r="J18853" s="5">
        <v>324572.83000000007</v>
      </c>
      <c r="K18853" s="3" t="str" cm="1">
        <f t="array" ref="K18853">_xlfn.LET(_xlpm.d,UPPER(TRIM(CLEAN(SUBSTITUTE(F18853,CHAR(160),"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54" spans="2:11" hidden="1" x14ac:dyDescent="0.25">
      <c r="B18854" s="20">
        <v>45996</v>
      </c>
      <c r="C18854" s="2" t="s">
        <v>1</v>
      </c>
      <c r="D18854" s="2" t="s">
        <v>2239</v>
      </c>
      <c r="E18854" s="2" t="s">
        <v>43</v>
      </c>
      <c r="F18854" s="2" t="s">
        <v>6125</v>
      </c>
      <c r="G18854" s="5">
        <v>24</v>
      </c>
      <c r="H18854" s="5">
        <v>38.799999999999997</v>
      </c>
      <c r="I18854" s="5">
        <v>931.2</v>
      </c>
      <c r="J18854" s="5">
        <v>325504.03000000009</v>
      </c>
      <c r="K18854" s="3" t="str" cm="1">
        <f t="array" ref="K18854">_xlfn.LET(_xlpm.d,UPPER(TRIM(CLEAN(SUBSTITUTE(F18854,CHAR(160),"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55" spans="2:11" hidden="1" x14ac:dyDescent="0.25">
      <c r="B18855" s="20">
        <v>45996</v>
      </c>
      <c r="C18855" s="2" t="s">
        <v>1</v>
      </c>
      <c r="D18855" s="2" t="s">
        <v>3325</v>
      </c>
      <c r="E18855" s="2" t="s">
        <v>224</v>
      </c>
      <c r="F18855" s="2" t="s">
        <v>6125</v>
      </c>
      <c r="G18855" s="5">
        <v>64</v>
      </c>
      <c r="H18855" s="5">
        <v>41.5</v>
      </c>
      <c r="I18855" s="5">
        <v>2656</v>
      </c>
      <c r="J18855" s="5">
        <v>328160.03000000009</v>
      </c>
      <c r="K18855" s="3" t="str" cm="1">
        <f t="array" ref="K18855">_xlfn.LET(_xlpm.d,UPPER(TRIM(CLEAN(SUBSTITUTE(F18855,CHAR(160),"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56" spans="2:11" hidden="1" x14ac:dyDescent="0.25">
      <c r="B18856" s="20">
        <v>46000</v>
      </c>
      <c r="C18856" s="2" t="s">
        <v>1</v>
      </c>
      <c r="D18856" s="2" t="s">
        <v>77</v>
      </c>
      <c r="E18856" s="2" t="s">
        <v>78</v>
      </c>
      <c r="F18856" s="2" t="s">
        <v>6125</v>
      </c>
      <c r="G18856" s="5">
        <v>32</v>
      </c>
      <c r="H18856" s="5">
        <v>41.5</v>
      </c>
      <c r="I18856" s="5">
        <v>1328</v>
      </c>
      <c r="J18856" s="5">
        <v>329488.03000000009</v>
      </c>
      <c r="K18856" s="3" t="str" cm="1">
        <f t="array" ref="K18856">_xlfn.LET(_xlpm.d,UPPER(TRIM(CLEAN(SUBSTITUTE(F18856,CHAR(160),"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57" spans="2:11" hidden="1" x14ac:dyDescent="0.25">
      <c r="B18857" s="20">
        <v>46000</v>
      </c>
      <c r="C18857" s="2" t="s">
        <v>1</v>
      </c>
      <c r="D18857" s="2" t="s">
        <v>2241</v>
      </c>
      <c r="E18857" s="2" t="s">
        <v>186</v>
      </c>
      <c r="F18857" s="2" t="s">
        <v>6125</v>
      </c>
      <c r="G18857" s="5">
        <v>25</v>
      </c>
      <c r="H18857" s="5">
        <v>41.5</v>
      </c>
      <c r="I18857" s="5">
        <v>1037.5</v>
      </c>
      <c r="J18857" s="5">
        <v>330525.53000000009</v>
      </c>
      <c r="K18857" s="3" t="str" cm="1">
        <f t="array" ref="K18857">_xlfn.LET(_xlpm.d,UPPER(TRIM(CLEAN(SUBSTITUTE(F18857,CHAR(160),"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58" spans="2:11" hidden="1" x14ac:dyDescent="0.25">
      <c r="B18858" s="20">
        <v>46000</v>
      </c>
      <c r="C18858" s="2" t="s">
        <v>1</v>
      </c>
      <c r="D18858" s="2" t="s">
        <v>2242</v>
      </c>
      <c r="E18858" s="2" t="s">
        <v>232</v>
      </c>
      <c r="F18858" s="2" t="s">
        <v>6125</v>
      </c>
      <c r="G18858" s="5">
        <v>20</v>
      </c>
      <c r="H18858" s="5">
        <v>41.5</v>
      </c>
      <c r="I18858" s="5">
        <v>830</v>
      </c>
      <c r="J18858" s="5">
        <v>331355.53000000009</v>
      </c>
      <c r="K18858" s="3" t="str" cm="1">
        <f t="array" ref="K18858">_xlfn.LET(_xlpm.d,UPPER(TRIM(CLEAN(SUBSTITUTE(F18858,CHAR(160),"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59" spans="2:11" hidden="1" x14ac:dyDescent="0.25">
      <c r="B18859" s="20">
        <v>46000</v>
      </c>
      <c r="C18859" s="2" t="s">
        <v>1</v>
      </c>
      <c r="D18859" s="2" t="s">
        <v>3331</v>
      </c>
      <c r="E18859" s="2" t="s">
        <v>234</v>
      </c>
      <c r="F18859" s="2" t="s">
        <v>6125</v>
      </c>
      <c r="G18859" s="5">
        <v>10</v>
      </c>
      <c r="H18859" s="5">
        <v>41.5</v>
      </c>
      <c r="I18859" s="5">
        <v>415</v>
      </c>
      <c r="J18859" s="5">
        <v>331770.53000000009</v>
      </c>
      <c r="K18859" s="3" t="str" cm="1">
        <f t="array" ref="K18859">_xlfn.LET(_xlpm.d,UPPER(TRIM(CLEAN(SUBSTITUTE(F18859,CHAR(160),"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60" spans="2:11" hidden="1" x14ac:dyDescent="0.25">
      <c r="B18860" s="20">
        <v>46000</v>
      </c>
      <c r="C18860" s="2" t="s">
        <v>1</v>
      </c>
      <c r="D18860" s="2" t="s">
        <v>4203</v>
      </c>
      <c r="E18860" s="2" t="s">
        <v>165</v>
      </c>
      <c r="F18860" s="2" t="s">
        <v>6125</v>
      </c>
      <c r="G18860" s="5">
        <v>20</v>
      </c>
      <c r="H18860" s="5">
        <v>41.5</v>
      </c>
      <c r="I18860" s="5">
        <v>830</v>
      </c>
      <c r="J18860" s="5">
        <v>332600.53000000009</v>
      </c>
      <c r="K18860" s="3" t="str" cm="1">
        <f t="array" ref="K18860">_xlfn.LET(_xlpm.d,UPPER(TRIM(CLEAN(SUBSTITUTE(F18860,CHAR(160),"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61" spans="2:11" hidden="1" x14ac:dyDescent="0.25">
      <c r="B18861" s="20">
        <v>46002</v>
      </c>
      <c r="C18861" s="2" t="s">
        <v>1</v>
      </c>
      <c r="D18861" s="2" t="s">
        <v>373</v>
      </c>
      <c r="E18861" s="2" t="s">
        <v>151</v>
      </c>
      <c r="F18861" s="2" t="s">
        <v>6125</v>
      </c>
      <c r="G18861" s="5">
        <v>15</v>
      </c>
      <c r="H18861" s="5">
        <v>41.5</v>
      </c>
      <c r="I18861" s="5">
        <v>622.5</v>
      </c>
      <c r="J18861" s="5">
        <v>333223.03000000009</v>
      </c>
      <c r="K18861" s="3" t="str" cm="1">
        <f t="array" ref="K18861">_xlfn.LET(_xlpm.d,UPPER(TRIM(CLEAN(SUBSTITUTE(F18861,CHAR(160),"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62" spans="2:11" hidden="1" x14ac:dyDescent="0.25">
      <c r="B18862" s="20">
        <v>46002</v>
      </c>
      <c r="C18862" s="2" t="s">
        <v>1</v>
      </c>
      <c r="D18862" s="2" t="s">
        <v>3337</v>
      </c>
      <c r="E18862" s="2" t="s">
        <v>3</v>
      </c>
      <c r="F18862" s="2" t="s">
        <v>6125</v>
      </c>
      <c r="G18862" s="5">
        <v>16</v>
      </c>
      <c r="H18862" s="5">
        <v>40.99</v>
      </c>
      <c r="I18862" s="5">
        <v>655.84</v>
      </c>
      <c r="J18862" s="5">
        <v>333878.87000000011</v>
      </c>
      <c r="K18862" s="3" t="str" cm="1">
        <f t="array" ref="K18862">_xlfn.LET(_xlpm.d,UPPER(TRIM(CLEAN(SUBSTITUTE(F18862,CHAR(160),"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63" spans="2:11" hidden="1" x14ac:dyDescent="0.25">
      <c r="B18863" s="20">
        <v>46002</v>
      </c>
      <c r="C18863" s="2" t="s">
        <v>1</v>
      </c>
      <c r="D18863" s="2" t="s">
        <v>3339</v>
      </c>
      <c r="E18863" s="2" t="s">
        <v>224</v>
      </c>
      <c r="F18863" s="2" t="s">
        <v>6125</v>
      </c>
      <c r="G18863" s="5">
        <v>32</v>
      </c>
      <c r="H18863" s="5">
        <v>41.5</v>
      </c>
      <c r="I18863" s="5">
        <v>1328</v>
      </c>
      <c r="J18863" s="5">
        <v>335206.87000000011</v>
      </c>
      <c r="K18863" s="3" t="str" cm="1">
        <f t="array" ref="K18863">_xlfn.LET(_xlpm.d,UPPER(TRIM(CLEAN(SUBSTITUTE(F18863,CHAR(160),"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64" spans="2:11" hidden="1" x14ac:dyDescent="0.25">
      <c r="B18864" s="20">
        <v>46002</v>
      </c>
      <c r="C18864" s="2" t="s">
        <v>1</v>
      </c>
      <c r="D18864" s="2" t="s">
        <v>3341</v>
      </c>
      <c r="E18864" s="2" t="s">
        <v>305</v>
      </c>
      <c r="F18864" s="2" t="s">
        <v>6125</v>
      </c>
      <c r="G18864" s="5">
        <v>48</v>
      </c>
      <c r="H18864" s="5">
        <v>41.5</v>
      </c>
      <c r="I18864" s="5">
        <v>1992</v>
      </c>
      <c r="J18864" s="5">
        <v>337198.87000000011</v>
      </c>
      <c r="K18864" s="3" t="str" cm="1">
        <f t="array" ref="K18864">_xlfn.LET(_xlpm.d,UPPER(TRIM(CLEAN(SUBSTITUTE(F18864,CHAR(160),"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65" spans="2:11" hidden="1" x14ac:dyDescent="0.25">
      <c r="B18865" s="20">
        <v>46003</v>
      </c>
      <c r="C18865" s="2" t="s">
        <v>1</v>
      </c>
      <c r="D18865" s="2" t="s">
        <v>3342</v>
      </c>
      <c r="E18865" s="2" t="s">
        <v>268</v>
      </c>
      <c r="F18865" s="2" t="s">
        <v>6125</v>
      </c>
      <c r="G18865" s="5">
        <v>32</v>
      </c>
      <c r="H18865" s="5">
        <v>41.5</v>
      </c>
      <c r="I18865" s="5">
        <v>1328</v>
      </c>
      <c r="J18865" s="5">
        <v>338526.87000000011</v>
      </c>
      <c r="K18865" s="3" t="str" cm="1">
        <f t="array" ref="K18865">_xlfn.LET(_xlpm.d,UPPER(TRIM(CLEAN(SUBSTITUTE(F18865,CHAR(160),"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66" spans="2:11" hidden="1" x14ac:dyDescent="0.25">
      <c r="B18866" s="20">
        <v>46003</v>
      </c>
      <c r="C18866" s="2" t="s">
        <v>1</v>
      </c>
      <c r="D18866" s="2" t="s">
        <v>3345</v>
      </c>
      <c r="E18866" s="2" t="s">
        <v>195</v>
      </c>
      <c r="F18866" s="2" t="s">
        <v>6125</v>
      </c>
      <c r="G18866" s="5">
        <v>15</v>
      </c>
      <c r="H18866" s="5">
        <v>41.5</v>
      </c>
      <c r="I18866" s="5">
        <v>622.5</v>
      </c>
      <c r="J18866" s="5">
        <v>339149.37000000011</v>
      </c>
      <c r="K18866" s="3" t="str" cm="1">
        <f t="array" ref="K18866">_xlfn.LET(_xlpm.d,UPPER(TRIM(CLEAN(SUBSTITUTE(F18866,CHAR(160),"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67" spans="2:11" hidden="1" x14ac:dyDescent="0.25">
      <c r="B18867" s="20">
        <v>46003</v>
      </c>
      <c r="C18867" s="2" t="s">
        <v>1</v>
      </c>
      <c r="D18867" s="2" t="s">
        <v>2253</v>
      </c>
      <c r="E18867" s="2" t="s">
        <v>243</v>
      </c>
      <c r="F18867" s="2" t="s">
        <v>6125</v>
      </c>
      <c r="G18867" s="5">
        <v>20</v>
      </c>
      <c r="H18867" s="5">
        <v>41.5</v>
      </c>
      <c r="I18867" s="5">
        <v>830</v>
      </c>
      <c r="J18867" s="5">
        <v>339979.37000000011</v>
      </c>
      <c r="K18867" s="3" t="str" cm="1">
        <f t="array" ref="K18867">_xlfn.LET(_xlpm.d,UPPER(TRIM(CLEAN(SUBSTITUTE(F18867,CHAR(160),"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68" spans="2:11" hidden="1" x14ac:dyDescent="0.25">
      <c r="B18868" s="20">
        <v>46006</v>
      </c>
      <c r="C18868" s="2" t="s">
        <v>1</v>
      </c>
      <c r="D18868" s="2" t="s">
        <v>3351</v>
      </c>
      <c r="E18868" s="2" t="s">
        <v>254</v>
      </c>
      <c r="F18868" s="2" t="s">
        <v>6125</v>
      </c>
      <c r="G18868" s="5">
        <v>40</v>
      </c>
      <c r="H18868" s="5">
        <v>41.5</v>
      </c>
      <c r="I18868" s="5">
        <v>1660</v>
      </c>
      <c r="J18868" s="5">
        <v>341639.37000000011</v>
      </c>
      <c r="K18868" s="3" t="str" cm="1">
        <f t="array" ref="K18868">_xlfn.LET(_xlpm.d,UPPER(TRIM(CLEAN(SUBSTITUTE(F18868,CHAR(160),"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69" spans="2:11" hidden="1" x14ac:dyDescent="0.25">
      <c r="B18869" s="20">
        <v>46009</v>
      </c>
      <c r="C18869" s="2" t="s">
        <v>1</v>
      </c>
      <c r="D18869" s="2" t="s">
        <v>2255</v>
      </c>
      <c r="E18869" s="2" t="s">
        <v>78</v>
      </c>
      <c r="F18869" s="2" t="s">
        <v>6125</v>
      </c>
      <c r="G18869" s="5">
        <v>32</v>
      </c>
      <c r="H18869" s="5">
        <v>41.5</v>
      </c>
      <c r="I18869" s="5">
        <v>1328</v>
      </c>
      <c r="J18869" s="5">
        <v>342967.37000000011</v>
      </c>
      <c r="K18869" s="3" t="str" cm="1">
        <f t="array" ref="K18869">_xlfn.LET(_xlpm.d,UPPER(TRIM(CLEAN(SUBSTITUTE(F18869,CHAR(160),"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70" spans="2:11" hidden="1" x14ac:dyDescent="0.25">
      <c r="B18870" s="20">
        <v>46009</v>
      </c>
      <c r="C18870" s="2" t="s">
        <v>1</v>
      </c>
      <c r="D18870" s="2" t="s">
        <v>1184</v>
      </c>
      <c r="E18870" s="2" t="s">
        <v>192</v>
      </c>
      <c r="F18870" s="2" t="s">
        <v>6125</v>
      </c>
      <c r="G18870" s="5">
        <v>32</v>
      </c>
      <c r="H18870" s="5">
        <v>41.5</v>
      </c>
      <c r="I18870" s="5">
        <v>1328</v>
      </c>
      <c r="J18870" s="5">
        <v>344295.37000000011</v>
      </c>
      <c r="K18870" s="3" t="str" cm="1">
        <f t="array" ref="K18870">_xlfn.LET(_xlpm.d,UPPER(TRIM(CLEAN(SUBSTITUTE(F18870,CHAR(160),"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71" spans="2:11" hidden="1" x14ac:dyDescent="0.25">
      <c r="B18871" s="20">
        <v>46009</v>
      </c>
      <c r="C18871" s="2" t="s">
        <v>1</v>
      </c>
      <c r="D18871" s="2" t="s">
        <v>385</v>
      </c>
      <c r="E18871" s="2" t="s">
        <v>282</v>
      </c>
      <c r="F18871" s="2" t="s">
        <v>6125</v>
      </c>
      <c r="G18871" s="5">
        <v>16</v>
      </c>
      <c r="H18871" s="5">
        <v>41.5</v>
      </c>
      <c r="I18871" s="5">
        <v>664</v>
      </c>
      <c r="J18871" s="5">
        <v>344959.37000000011</v>
      </c>
      <c r="K18871" s="3" t="str" cm="1">
        <f t="array" ref="K18871">_xlfn.LET(_xlpm.d,UPPER(TRIM(CLEAN(SUBSTITUTE(F18871,CHAR(160),"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72" spans="2:11" hidden="1" x14ac:dyDescent="0.25">
      <c r="B18872" s="20">
        <v>46010</v>
      </c>
      <c r="C18872" s="2" t="s">
        <v>1</v>
      </c>
      <c r="D18872" s="2" t="s">
        <v>3359</v>
      </c>
      <c r="E18872" s="2" t="s">
        <v>268</v>
      </c>
      <c r="F18872" s="2" t="s">
        <v>6130</v>
      </c>
      <c r="G18872" s="5">
        <v>20</v>
      </c>
      <c r="H18872" s="5">
        <v>41.5</v>
      </c>
      <c r="I18872" s="5">
        <v>830</v>
      </c>
      <c r="J18872" s="5">
        <v>345789.37000000011</v>
      </c>
      <c r="K18872" s="3" t="str" cm="1">
        <f t="array" ref="K18872">_xlfn.LET(_xlpm.d,UPPER(TRIM(CLEAN(SUBSTITUTE(F18872,CHAR(160),"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73" spans="2:11" hidden="1" x14ac:dyDescent="0.25">
      <c r="B18873" s="20">
        <v>46010</v>
      </c>
      <c r="C18873" s="2" t="s">
        <v>1</v>
      </c>
      <c r="D18873" s="2" t="s">
        <v>3362</v>
      </c>
      <c r="E18873" s="2" t="s">
        <v>307</v>
      </c>
      <c r="F18873" s="2" t="s">
        <v>6125</v>
      </c>
      <c r="G18873" s="5">
        <v>48</v>
      </c>
      <c r="H18873" s="5">
        <v>41.2</v>
      </c>
      <c r="I18873" s="5">
        <v>1977.6</v>
      </c>
      <c r="J18873" s="5">
        <v>347766.97000000009</v>
      </c>
      <c r="K18873" s="3" t="str" cm="1">
        <f t="array" ref="K18873">_xlfn.LET(_xlpm.d,UPPER(TRIM(CLEAN(SUBSTITUTE(F18873,CHAR(160),"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74" spans="2:11" hidden="1" x14ac:dyDescent="0.25">
      <c r="B18874" s="20">
        <v>46010</v>
      </c>
      <c r="C18874" s="2" t="s">
        <v>1</v>
      </c>
      <c r="D18874" s="2" t="s">
        <v>2260</v>
      </c>
      <c r="E18874" s="2" t="s">
        <v>186</v>
      </c>
      <c r="F18874" s="2" t="s">
        <v>6125</v>
      </c>
      <c r="G18874" s="5">
        <v>15</v>
      </c>
      <c r="H18874" s="5">
        <v>41.5</v>
      </c>
      <c r="I18874" s="5">
        <v>622.5</v>
      </c>
      <c r="J18874" s="5">
        <v>348389.47000000009</v>
      </c>
      <c r="K18874" s="3" t="str" cm="1">
        <f t="array" ref="K18874">_xlfn.LET(_xlpm.d,UPPER(TRIM(CLEAN(SUBSTITUTE(F18874,CHAR(160),"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75" spans="2:11" hidden="1" x14ac:dyDescent="0.25">
      <c r="B18875" s="20">
        <v>46010</v>
      </c>
      <c r="C18875" s="2" t="s">
        <v>1</v>
      </c>
      <c r="D18875" s="2" t="s">
        <v>1306</v>
      </c>
      <c r="E18875" s="2" t="s">
        <v>154</v>
      </c>
      <c r="F18875" s="2" t="s">
        <v>6125</v>
      </c>
      <c r="G18875" s="5">
        <v>32</v>
      </c>
      <c r="H18875" s="5">
        <v>41.5</v>
      </c>
      <c r="I18875" s="5">
        <v>1328</v>
      </c>
      <c r="J18875" s="5">
        <v>349717.47000000009</v>
      </c>
      <c r="K18875" s="3" t="str" cm="1">
        <f t="array" ref="K18875">_xlfn.LET(_xlpm.d,UPPER(TRIM(CLEAN(SUBSTITUTE(F18875,CHAR(160),"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76" spans="2:11" hidden="1" x14ac:dyDescent="0.25">
      <c r="B18876" s="20">
        <v>46013</v>
      </c>
      <c r="C18876" s="2" t="s">
        <v>1</v>
      </c>
      <c r="D18876" s="2" t="s">
        <v>1307</v>
      </c>
      <c r="E18876" s="2" t="s">
        <v>238</v>
      </c>
      <c r="F18876" s="2" t="s">
        <v>6125</v>
      </c>
      <c r="G18876" s="5">
        <v>32</v>
      </c>
      <c r="H18876" s="5">
        <v>41.5</v>
      </c>
      <c r="I18876" s="5">
        <v>1328</v>
      </c>
      <c r="J18876" s="5">
        <v>351045.47000000009</v>
      </c>
      <c r="K18876" s="3" t="str" cm="1">
        <f t="array" ref="K18876">_xlfn.LET(_xlpm.d,UPPER(TRIM(CLEAN(SUBSTITUTE(F18876,CHAR(160),"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77" spans="2:11" hidden="1" x14ac:dyDescent="0.25">
      <c r="B18877" s="20">
        <v>46013</v>
      </c>
      <c r="C18877" s="2" t="s">
        <v>1</v>
      </c>
      <c r="D18877" s="2" t="s">
        <v>3369</v>
      </c>
      <c r="E18877" s="2" t="s">
        <v>180</v>
      </c>
      <c r="F18877" s="2" t="s">
        <v>6125</v>
      </c>
      <c r="G18877" s="5">
        <v>16</v>
      </c>
      <c r="H18877" s="5">
        <v>41.5</v>
      </c>
      <c r="I18877" s="5">
        <v>664</v>
      </c>
      <c r="J18877" s="5">
        <v>351709.47000000009</v>
      </c>
      <c r="K18877" s="3" t="str" cm="1">
        <f t="array" ref="K18877">_xlfn.LET(_xlpm.d,UPPER(TRIM(CLEAN(SUBSTITUTE(F18877,CHAR(160),"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78" spans="2:11" hidden="1" x14ac:dyDescent="0.25">
      <c r="B18878" s="20">
        <v>46014</v>
      </c>
      <c r="C18878" s="2" t="s">
        <v>1</v>
      </c>
      <c r="D18878" s="2" t="s">
        <v>146</v>
      </c>
      <c r="E18878" s="2" t="s">
        <v>147</v>
      </c>
      <c r="F18878" s="2" t="s">
        <v>6125</v>
      </c>
      <c r="G18878" s="5">
        <v>32</v>
      </c>
      <c r="H18878" s="5">
        <v>41.5</v>
      </c>
      <c r="I18878" s="5">
        <v>1328</v>
      </c>
      <c r="J18878" s="5">
        <v>353037.47000000009</v>
      </c>
      <c r="K18878" s="3" t="str" cm="1">
        <f t="array" ref="K18878">_xlfn.LET(_xlpm.d,UPPER(TRIM(CLEAN(SUBSTITUTE(F18878,CHAR(160),"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79" spans="2:11" hidden="1" x14ac:dyDescent="0.25">
      <c r="B18879" s="20">
        <v>46014</v>
      </c>
      <c r="C18879" s="2" t="s">
        <v>1</v>
      </c>
      <c r="D18879" s="2" t="s">
        <v>5694</v>
      </c>
      <c r="E18879" s="2" t="s">
        <v>232</v>
      </c>
      <c r="F18879" s="2" t="s">
        <v>6125</v>
      </c>
      <c r="G18879" s="5">
        <v>20</v>
      </c>
      <c r="H18879" s="5">
        <v>41.5</v>
      </c>
      <c r="I18879" s="5">
        <v>830</v>
      </c>
      <c r="J18879" s="5">
        <v>353867.47000000009</v>
      </c>
      <c r="K18879" s="3" t="str" cm="1">
        <f t="array" ref="K18879">_xlfn.LET(_xlpm.d,UPPER(TRIM(CLEAN(SUBSTITUTE(F18879,CHAR(160),"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80" spans="2:11" hidden="1" x14ac:dyDescent="0.25">
      <c r="B18880" s="20">
        <v>46014</v>
      </c>
      <c r="C18880" s="2" t="s">
        <v>1</v>
      </c>
      <c r="D18880" s="2" t="s">
        <v>3371</v>
      </c>
      <c r="E18880" s="2" t="s">
        <v>234</v>
      </c>
      <c r="F18880" s="2" t="s">
        <v>6125</v>
      </c>
      <c r="G18880" s="5">
        <v>20</v>
      </c>
      <c r="H18880" s="5">
        <v>41.5</v>
      </c>
      <c r="I18880" s="5">
        <v>830</v>
      </c>
      <c r="J18880" s="5">
        <v>354697.47000000009</v>
      </c>
      <c r="K18880" s="3" t="str" cm="1">
        <f t="array" ref="K18880">_xlfn.LET(_xlpm.d,UPPER(TRIM(CLEAN(SUBSTITUTE(F18880,CHAR(160),"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81" spans="2:11" hidden="1" x14ac:dyDescent="0.25">
      <c r="B18881" s="20">
        <v>46014</v>
      </c>
      <c r="C18881" s="2" t="s">
        <v>1</v>
      </c>
      <c r="D18881" s="2" t="s">
        <v>3376</v>
      </c>
      <c r="E18881" s="2" t="s">
        <v>224</v>
      </c>
      <c r="F18881" s="2" t="s">
        <v>6125</v>
      </c>
      <c r="G18881" s="5">
        <v>32</v>
      </c>
      <c r="H18881" s="5">
        <v>41.5</v>
      </c>
      <c r="I18881" s="5">
        <v>1328</v>
      </c>
      <c r="J18881" s="5">
        <v>356025.47000000009</v>
      </c>
      <c r="K18881" s="3" t="str" cm="1">
        <f t="array" ref="K18881">_xlfn.LET(_xlpm.d,UPPER(TRIM(CLEAN(SUBSTITUTE(F18881,CHAR(160),"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82" spans="2:11" hidden="1" x14ac:dyDescent="0.25">
      <c r="B18882" s="20">
        <v>46015</v>
      </c>
      <c r="C18882" s="2" t="s">
        <v>1</v>
      </c>
      <c r="D18882" s="2" t="s">
        <v>2264</v>
      </c>
      <c r="E18882" s="2" t="s">
        <v>145</v>
      </c>
      <c r="F18882" s="2" t="s">
        <v>6125</v>
      </c>
      <c r="G18882" s="5">
        <v>10</v>
      </c>
      <c r="H18882" s="5">
        <v>41.5</v>
      </c>
      <c r="I18882" s="5">
        <v>415</v>
      </c>
      <c r="J18882" s="5">
        <v>356440.47000000009</v>
      </c>
      <c r="K18882" s="3" t="str" cm="1">
        <f t="array" ref="K18882">_xlfn.LET(_xlpm.d,UPPER(TRIM(CLEAN(SUBSTITUTE(F18882,CHAR(160),"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83" spans="2:11" hidden="1" x14ac:dyDescent="0.25">
      <c r="B18883" s="20">
        <v>46015</v>
      </c>
      <c r="C18883" s="2" t="s">
        <v>1</v>
      </c>
      <c r="D18883" s="2" t="s">
        <v>150</v>
      </c>
      <c r="E18883" s="2" t="s">
        <v>151</v>
      </c>
      <c r="F18883" s="2" t="s">
        <v>6125</v>
      </c>
      <c r="G18883" s="5">
        <v>10</v>
      </c>
      <c r="H18883" s="5">
        <v>41.5</v>
      </c>
      <c r="I18883" s="5">
        <v>415</v>
      </c>
      <c r="J18883" s="5">
        <v>356855.47000000009</v>
      </c>
      <c r="K18883" s="3" t="str" cm="1">
        <f t="array" ref="K18883">_xlfn.LET(_xlpm.d,UPPER(TRIM(CLEAN(SUBSTITUTE(F18883,CHAR(160),"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84" spans="2:11" hidden="1" x14ac:dyDescent="0.25">
      <c r="B18884" s="20">
        <v>46015</v>
      </c>
      <c r="C18884" s="2" t="s">
        <v>1</v>
      </c>
      <c r="D18884" s="2" t="s">
        <v>388</v>
      </c>
      <c r="E18884" s="2" t="s">
        <v>282</v>
      </c>
      <c r="F18884" s="2" t="s">
        <v>6125</v>
      </c>
      <c r="G18884" s="5">
        <v>10</v>
      </c>
      <c r="H18884" s="5">
        <v>41.5</v>
      </c>
      <c r="I18884" s="5">
        <v>415</v>
      </c>
      <c r="J18884" s="5">
        <v>357270.47000000009</v>
      </c>
      <c r="K18884" s="3" t="str" cm="1">
        <f t="array" ref="K18884">_xlfn.LET(_xlpm.d,UPPER(TRIM(CLEAN(SUBSTITUTE(F18884,CHAR(160),"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85" spans="2:11" hidden="1" x14ac:dyDescent="0.25">
      <c r="B18885" s="20">
        <v>46021</v>
      </c>
      <c r="C18885" s="2" t="s">
        <v>1</v>
      </c>
      <c r="D18885" s="2" t="s">
        <v>2267</v>
      </c>
      <c r="E18885" s="2" t="s">
        <v>268</v>
      </c>
      <c r="F18885" s="2" t="s">
        <v>6125</v>
      </c>
      <c r="G18885" s="5">
        <v>20</v>
      </c>
      <c r="H18885" s="5">
        <v>41.5</v>
      </c>
      <c r="I18885" s="5">
        <v>830</v>
      </c>
      <c r="J18885" s="5">
        <v>358100.47000000009</v>
      </c>
      <c r="K18885" s="3" t="str" cm="1">
        <f t="array" ref="K18885">_xlfn.LET(_xlpm.d,UPPER(TRIM(CLEAN(SUBSTITUTE(F18885,CHAR(160),"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86" spans="2:11" hidden="1" x14ac:dyDescent="0.25">
      <c r="B18886" s="20">
        <v>46021</v>
      </c>
      <c r="C18886" s="2" t="s">
        <v>1</v>
      </c>
      <c r="D18886" s="2" t="s">
        <v>3380</v>
      </c>
      <c r="E18886" s="2" t="s">
        <v>186</v>
      </c>
      <c r="F18886" s="2" t="s">
        <v>6125</v>
      </c>
      <c r="G18886" s="5">
        <v>20</v>
      </c>
      <c r="H18886" s="5">
        <v>41.5</v>
      </c>
      <c r="I18886" s="5">
        <v>830</v>
      </c>
      <c r="J18886" s="5">
        <v>358930.47000000009</v>
      </c>
      <c r="K18886" s="3" t="str" cm="1">
        <f t="array" ref="K18886">_xlfn.LET(_xlpm.d,UPPER(TRIM(CLEAN(SUBSTITUTE(F18886,CHAR(160),"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87" spans="2:11" hidden="1" x14ac:dyDescent="0.25">
      <c r="B18887" s="20">
        <v>46021</v>
      </c>
      <c r="C18887" s="2" t="s">
        <v>1</v>
      </c>
      <c r="D18887" s="2" t="s">
        <v>2268</v>
      </c>
      <c r="E18887" s="2" t="s">
        <v>232</v>
      </c>
      <c r="F18887" s="2" t="s">
        <v>6125</v>
      </c>
      <c r="G18887" s="5">
        <v>20</v>
      </c>
      <c r="H18887" s="5">
        <v>41.5</v>
      </c>
      <c r="I18887" s="5">
        <v>830</v>
      </c>
      <c r="J18887" s="5">
        <v>359760.47000000009</v>
      </c>
      <c r="K18887" s="3" t="str" cm="1">
        <f t="array" ref="K18887">_xlfn.LET(_xlpm.d,UPPER(TRIM(CLEAN(SUBSTITUTE(F18887,CHAR(160),"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88" spans="2:11" hidden="1" x14ac:dyDescent="0.25">
      <c r="B18888" s="20">
        <v>46021</v>
      </c>
      <c r="C18888" s="2" t="s">
        <v>1</v>
      </c>
      <c r="D18888" s="2" t="s">
        <v>2269</v>
      </c>
      <c r="E18888" s="2" t="s">
        <v>78</v>
      </c>
      <c r="F18888" s="2" t="s">
        <v>6125</v>
      </c>
      <c r="G18888" s="5">
        <v>32</v>
      </c>
      <c r="H18888" s="5">
        <v>41.5</v>
      </c>
      <c r="I18888" s="5">
        <v>1328</v>
      </c>
      <c r="J18888" s="5">
        <v>361088.47000000009</v>
      </c>
      <c r="K18888" s="3" t="str" cm="1">
        <f t="array" ref="K18888">_xlfn.LET(_xlpm.d,UPPER(TRIM(CLEAN(SUBSTITUTE(F18888,CHAR(160),"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89" spans="2:11" hidden="1" x14ac:dyDescent="0.25">
      <c r="B18889" s="20">
        <v>46022</v>
      </c>
      <c r="C18889" s="2" t="s">
        <v>1</v>
      </c>
      <c r="D18889" s="2" t="s">
        <v>2271</v>
      </c>
      <c r="E18889" s="2" t="s">
        <v>189</v>
      </c>
      <c r="F18889" s="2" t="s">
        <v>6125</v>
      </c>
      <c r="G18889" s="5">
        <v>20</v>
      </c>
      <c r="H18889" s="5">
        <v>41.5</v>
      </c>
      <c r="I18889" s="5">
        <v>830</v>
      </c>
      <c r="J18889" s="5">
        <v>361918.47000000009</v>
      </c>
      <c r="K18889" s="3" t="str" cm="1">
        <f t="array" ref="K18889">_xlfn.LET(_xlpm.d,UPPER(TRIM(CLEAN(SUBSTITUTE(F18889,CHAR(160),"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90" spans="2:11" hidden="1" x14ac:dyDescent="0.25">
      <c r="B18890" s="20">
        <v>46024</v>
      </c>
      <c r="C18890" s="2" t="s">
        <v>1</v>
      </c>
      <c r="D18890" s="2" t="s">
        <v>2274</v>
      </c>
      <c r="E18890" s="2" t="s">
        <v>254</v>
      </c>
      <c r="F18890" s="2" t="s">
        <v>6125</v>
      </c>
      <c r="G18890" s="5">
        <v>40</v>
      </c>
      <c r="H18890" s="5">
        <v>41.5</v>
      </c>
      <c r="I18890" s="5">
        <v>1660</v>
      </c>
      <c r="J18890" s="5">
        <v>363578.47000000009</v>
      </c>
      <c r="K18890" s="3" t="str" cm="1">
        <f t="array" ref="K18890">_xlfn.LET(_xlpm.d,UPPER(TRIM(CLEAN(SUBSTITUTE(F18890,CHAR(160),"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91" spans="2:11" hidden="1" x14ac:dyDescent="0.25">
      <c r="B18891" s="20">
        <v>46024</v>
      </c>
      <c r="C18891" s="2" t="s">
        <v>1</v>
      </c>
      <c r="D18891" s="2" t="s">
        <v>389</v>
      </c>
      <c r="E18891" s="2" t="s">
        <v>195</v>
      </c>
      <c r="F18891" s="2" t="s">
        <v>6125</v>
      </c>
      <c r="G18891" s="5">
        <v>10</v>
      </c>
      <c r="H18891" s="5">
        <v>41.5</v>
      </c>
      <c r="I18891" s="5">
        <v>415</v>
      </c>
      <c r="J18891" s="5">
        <v>363993.47000000009</v>
      </c>
      <c r="K18891" s="3" t="str" cm="1">
        <f t="array" ref="K18891">_xlfn.LET(_xlpm.d,UPPER(TRIM(CLEAN(SUBSTITUTE(F18891,CHAR(160),"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92" spans="2:11" hidden="1" x14ac:dyDescent="0.25">
      <c r="B18892" s="20">
        <v>46024</v>
      </c>
      <c r="C18892" s="2" t="s">
        <v>1</v>
      </c>
      <c r="D18892" s="2" t="s">
        <v>1310</v>
      </c>
      <c r="E18892" s="2" t="s">
        <v>236</v>
      </c>
      <c r="F18892" s="2" t="s">
        <v>6125</v>
      </c>
      <c r="G18892" s="5">
        <v>20</v>
      </c>
      <c r="H18892" s="5">
        <v>41.5</v>
      </c>
      <c r="I18892" s="5">
        <v>830</v>
      </c>
      <c r="J18892" s="5">
        <v>364823.47000000009</v>
      </c>
      <c r="K18892" s="3" t="str" cm="1">
        <f t="array" ref="K18892">_xlfn.LET(_xlpm.d,UPPER(TRIM(CLEAN(SUBSTITUTE(F18892,CHAR(160),"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93" spans="2:11" hidden="1" x14ac:dyDescent="0.25">
      <c r="B18893" s="20">
        <v>46024</v>
      </c>
      <c r="C18893" s="2" t="s">
        <v>1</v>
      </c>
      <c r="D18893" s="2" t="s">
        <v>3381</v>
      </c>
      <c r="E18893" s="2" t="s">
        <v>120</v>
      </c>
      <c r="F18893" s="2" t="s">
        <v>3273</v>
      </c>
      <c r="G18893" s="5">
        <v>13</v>
      </c>
      <c r="H18893" s="5">
        <v>44.4</v>
      </c>
      <c r="I18893" s="5">
        <v>577.20000000000005</v>
      </c>
      <c r="J18893" s="5">
        <v>365400.6700000001</v>
      </c>
      <c r="K18893" s="3" t="str" cm="1">
        <f t="array" ref="K18893">_xlfn.LET(_xlpm.d,UPPER(TRIM(CLEAN(SUBSTITUTE(F18893,CHAR(160),"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94" spans="2:11" hidden="1" x14ac:dyDescent="0.25">
      <c r="B18894" s="20">
        <v>46024</v>
      </c>
      <c r="C18894" s="2" t="s">
        <v>1</v>
      </c>
      <c r="D18894" s="2" t="s">
        <v>3384</v>
      </c>
      <c r="E18894" s="2" t="s">
        <v>307</v>
      </c>
      <c r="F18894" s="2" t="s">
        <v>6125</v>
      </c>
      <c r="G18894" s="5">
        <v>40</v>
      </c>
      <c r="H18894" s="5">
        <v>41.5</v>
      </c>
      <c r="I18894" s="5">
        <v>1660</v>
      </c>
      <c r="J18894" s="5">
        <v>367060.6700000001</v>
      </c>
      <c r="K18894" s="3" t="str" cm="1">
        <f t="array" ref="K18894">_xlfn.LET(_xlpm.d,UPPER(TRIM(CLEAN(SUBSTITUTE(F18894,CHAR(160),"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95" spans="2:11" hidden="1" x14ac:dyDescent="0.25">
      <c r="B18895" s="20">
        <v>46027</v>
      </c>
      <c r="C18895" s="2" t="s">
        <v>1</v>
      </c>
      <c r="D18895" s="2" t="s">
        <v>153</v>
      </c>
      <c r="E18895" s="2" t="s">
        <v>154</v>
      </c>
      <c r="F18895" s="2" t="s">
        <v>6125</v>
      </c>
      <c r="G18895" s="5">
        <v>32</v>
      </c>
      <c r="H18895" s="5">
        <v>41.5</v>
      </c>
      <c r="I18895" s="5">
        <v>1328</v>
      </c>
      <c r="J18895" s="5">
        <v>368388.6700000001</v>
      </c>
      <c r="K18895" s="3" t="str" cm="1">
        <f t="array" ref="K18895">_xlfn.LET(_xlpm.d,UPPER(TRIM(CLEAN(SUBSTITUTE(F18895,CHAR(160),"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96" spans="2:11" hidden="1" x14ac:dyDescent="0.25">
      <c r="B18896" s="20">
        <v>46028</v>
      </c>
      <c r="C18896" s="2" t="s">
        <v>1</v>
      </c>
      <c r="D18896" s="2" t="s">
        <v>3391</v>
      </c>
      <c r="E18896" s="2" t="s">
        <v>234</v>
      </c>
      <c r="F18896" s="2" t="s">
        <v>6125</v>
      </c>
      <c r="G18896" s="5">
        <v>16</v>
      </c>
      <c r="H18896" s="5">
        <v>41.5</v>
      </c>
      <c r="I18896" s="5">
        <v>664</v>
      </c>
      <c r="J18896" s="5">
        <v>369052.6700000001</v>
      </c>
      <c r="K18896" s="3" t="str" cm="1">
        <f t="array" ref="K18896">_xlfn.LET(_xlpm.d,UPPER(TRIM(CLEAN(SUBSTITUTE(F18896,CHAR(160),"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97" spans="2:11" hidden="1" x14ac:dyDescent="0.25">
      <c r="B18897" s="20">
        <v>46029</v>
      </c>
      <c r="C18897" s="2" t="s">
        <v>1</v>
      </c>
      <c r="D18897" s="2" t="s">
        <v>2281</v>
      </c>
      <c r="E18897" s="2" t="s">
        <v>145</v>
      </c>
      <c r="F18897" s="2" t="s">
        <v>6125</v>
      </c>
      <c r="G18897" s="5">
        <v>10</v>
      </c>
      <c r="H18897" s="5">
        <v>41.5</v>
      </c>
      <c r="I18897" s="5">
        <v>415</v>
      </c>
      <c r="J18897" s="5">
        <v>369467.6700000001</v>
      </c>
      <c r="K18897" s="3" t="str" cm="1">
        <f t="array" ref="K18897">_xlfn.LET(_xlpm.d,UPPER(TRIM(CLEAN(SUBSTITUTE(F18897,CHAR(160),"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98" spans="2:11" hidden="1" x14ac:dyDescent="0.25">
      <c r="B18898" s="20">
        <v>46029</v>
      </c>
      <c r="C18898" s="2" t="s">
        <v>1</v>
      </c>
      <c r="D18898" s="2" t="s">
        <v>2284</v>
      </c>
      <c r="E18898" s="2" t="s">
        <v>305</v>
      </c>
      <c r="F18898" s="2" t="s">
        <v>6125</v>
      </c>
      <c r="G18898" s="5">
        <v>48</v>
      </c>
      <c r="H18898" s="5">
        <v>41.5</v>
      </c>
      <c r="I18898" s="5">
        <v>1992</v>
      </c>
      <c r="J18898" s="5">
        <v>371459.6700000001</v>
      </c>
      <c r="K18898" s="3" t="str" cm="1">
        <f t="array" ref="K18898">_xlfn.LET(_xlpm.d,UPPER(TRIM(CLEAN(SUBSTITUTE(F18898,CHAR(160),"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899" spans="2:11" hidden="1" x14ac:dyDescent="0.25">
      <c r="B18899" s="20">
        <v>46030</v>
      </c>
      <c r="C18899" s="2" t="s">
        <v>1</v>
      </c>
      <c r="D18899" s="2" t="s">
        <v>1312</v>
      </c>
      <c r="E18899" s="2" t="s">
        <v>180</v>
      </c>
      <c r="F18899" s="2" t="s">
        <v>6125</v>
      </c>
      <c r="G18899" s="5">
        <v>16</v>
      </c>
      <c r="H18899" s="5">
        <v>41.5</v>
      </c>
      <c r="I18899" s="5">
        <v>664</v>
      </c>
      <c r="J18899" s="5">
        <v>372123.6700000001</v>
      </c>
      <c r="K18899" s="3" t="str" cm="1">
        <f t="array" ref="K18899">_xlfn.LET(_xlpm.d,UPPER(TRIM(CLEAN(SUBSTITUTE(F18899,CHAR(160),"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00" spans="2:11" hidden="1" x14ac:dyDescent="0.25">
      <c r="B18900" s="20">
        <v>46030</v>
      </c>
      <c r="C18900" s="2" t="s">
        <v>1</v>
      </c>
      <c r="D18900" s="2" t="s">
        <v>2285</v>
      </c>
      <c r="E18900" s="2" t="s">
        <v>268</v>
      </c>
      <c r="F18900" s="2" t="s">
        <v>6125</v>
      </c>
      <c r="G18900" s="5">
        <v>15</v>
      </c>
      <c r="H18900" s="5">
        <v>41.5</v>
      </c>
      <c r="I18900" s="5">
        <v>622.5</v>
      </c>
      <c r="J18900" s="5">
        <v>372746.1700000001</v>
      </c>
      <c r="K18900" s="3" t="str" cm="1">
        <f t="array" ref="K18900">_xlfn.LET(_xlpm.d,UPPER(TRIM(CLEAN(SUBSTITUTE(F18900,CHAR(160),"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01" spans="2:11" hidden="1" x14ac:dyDescent="0.25">
      <c r="B18901" s="20">
        <v>46030</v>
      </c>
      <c r="C18901" s="2" t="s">
        <v>1</v>
      </c>
      <c r="D18901" s="2" t="s">
        <v>1571</v>
      </c>
      <c r="E18901" s="2" t="s">
        <v>135</v>
      </c>
      <c r="F18901" s="2" t="s">
        <v>6125</v>
      </c>
      <c r="G18901" s="5">
        <v>32</v>
      </c>
      <c r="H18901" s="5">
        <v>41.5</v>
      </c>
      <c r="I18901" s="5">
        <v>1328</v>
      </c>
      <c r="J18901" s="5">
        <v>374074.1700000001</v>
      </c>
      <c r="K18901" s="3" t="str" cm="1">
        <f t="array" ref="K18901">_xlfn.LET(_xlpm.d,UPPER(TRIM(CLEAN(SUBSTITUTE(F18901,CHAR(160),"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02" spans="2:11" hidden="1" x14ac:dyDescent="0.25">
      <c r="B18902" s="20">
        <v>46030</v>
      </c>
      <c r="C18902" s="2" t="s">
        <v>1</v>
      </c>
      <c r="D18902" s="2" t="s">
        <v>1572</v>
      </c>
      <c r="E18902" s="2" t="s">
        <v>168</v>
      </c>
      <c r="F18902" s="2" t="s">
        <v>6125</v>
      </c>
      <c r="G18902" s="5">
        <v>32</v>
      </c>
      <c r="H18902" s="5">
        <v>41.5</v>
      </c>
      <c r="I18902" s="5">
        <v>1328</v>
      </c>
      <c r="J18902" s="5">
        <v>375402.1700000001</v>
      </c>
      <c r="K18902" s="3" t="str" cm="1">
        <f t="array" ref="K18902">_xlfn.LET(_xlpm.d,UPPER(TRIM(CLEAN(SUBSTITUTE(F18902,CHAR(160),"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03" spans="2:11" hidden="1" x14ac:dyDescent="0.25">
      <c r="B18903" s="20">
        <v>46030</v>
      </c>
      <c r="C18903" s="2" t="s">
        <v>1</v>
      </c>
      <c r="D18903" s="2" t="s">
        <v>3902</v>
      </c>
      <c r="E18903" s="2" t="s">
        <v>120</v>
      </c>
      <c r="F18903" s="2" t="s">
        <v>6131</v>
      </c>
      <c r="G18903" s="5">
        <v>12</v>
      </c>
      <c r="H18903" s="5">
        <v>44.4</v>
      </c>
      <c r="I18903" s="5">
        <v>532.79999999999995</v>
      </c>
      <c r="J18903" s="5">
        <v>375934.97000000009</v>
      </c>
      <c r="K18903" s="3" t="str" cm="1">
        <f t="array" ref="K18903">_xlfn.LET(_xlpm.d,UPPER(TRIM(CLEAN(SUBSTITUTE(F18903,CHAR(160),"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04" spans="2:11" hidden="1" x14ac:dyDescent="0.25">
      <c r="B18904" s="20">
        <v>46031</v>
      </c>
      <c r="C18904" s="2" t="s">
        <v>1</v>
      </c>
      <c r="D18904" s="2" t="s">
        <v>3396</v>
      </c>
      <c r="E18904" s="2" t="s">
        <v>248</v>
      </c>
      <c r="F18904" s="2" t="s">
        <v>6125</v>
      </c>
      <c r="G18904" s="5">
        <v>30</v>
      </c>
      <c r="H18904" s="5">
        <v>41.5</v>
      </c>
      <c r="I18904" s="5">
        <v>1245</v>
      </c>
      <c r="J18904" s="5">
        <v>377179.97000000009</v>
      </c>
      <c r="K18904" s="3" t="str" cm="1">
        <f t="array" ref="K18904">_xlfn.LET(_xlpm.d,UPPER(TRIM(CLEAN(SUBSTITUTE(F18904,CHAR(160),"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05" spans="2:11" hidden="1" x14ac:dyDescent="0.25">
      <c r="B18905" s="20">
        <v>46031</v>
      </c>
      <c r="C18905" s="2" t="s">
        <v>1</v>
      </c>
      <c r="D18905" s="2" t="s">
        <v>1191</v>
      </c>
      <c r="E18905" s="2" t="s">
        <v>192</v>
      </c>
      <c r="F18905" s="2" t="s">
        <v>6125</v>
      </c>
      <c r="G18905" s="5">
        <v>40</v>
      </c>
      <c r="H18905" s="5">
        <v>41.5</v>
      </c>
      <c r="I18905" s="5">
        <v>1660</v>
      </c>
      <c r="J18905" s="5">
        <v>378839.97000000009</v>
      </c>
      <c r="K18905" s="3" t="str" cm="1">
        <f t="array" ref="K18905">_xlfn.LET(_xlpm.d,UPPER(TRIM(CLEAN(SUBSTITUTE(F18905,CHAR(160),"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06" spans="2:11" hidden="1" x14ac:dyDescent="0.25">
      <c r="B18906" s="20">
        <v>46031</v>
      </c>
      <c r="C18906" s="2" t="s">
        <v>1</v>
      </c>
      <c r="D18906" s="2" t="s">
        <v>1574</v>
      </c>
      <c r="E18906" s="2" t="s">
        <v>236</v>
      </c>
      <c r="F18906" s="2" t="s">
        <v>6125</v>
      </c>
      <c r="G18906" s="5">
        <v>16</v>
      </c>
      <c r="H18906" s="5">
        <v>41.5</v>
      </c>
      <c r="I18906" s="5">
        <v>664</v>
      </c>
      <c r="J18906" s="5">
        <v>379503.97000000009</v>
      </c>
      <c r="K18906" s="3" t="str" cm="1">
        <f t="array" ref="K18906">_xlfn.LET(_xlpm.d,UPPER(TRIM(CLEAN(SUBSTITUTE(F18906,CHAR(160),"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07" spans="2:11" hidden="1" x14ac:dyDescent="0.25">
      <c r="B18907" s="20">
        <v>46031</v>
      </c>
      <c r="C18907" s="2" t="s">
        <v>1</v>
      </c>
      <c r="D18907" s="2" t="s">
        <v>2287</v>
      </c>
      <c r="E18907" s="2" t="s">
        <v>186</v>
      </c>
      <c r="F18907" s="2" t="s">
        <v>6125</v>
      </c>
      <c r="G18907" s="5">
        <v>16</v>
      </c>
      <c r="H18907" s="5">
        <v>41.5</v>
      </c>
      <c r="I18907" s="5">
        <v>664</v>
      </c>
      <c r="J18907" s="5">
        <v>380167.97000000009</v>
      </c>
      <c r="K18907" s="3" t="str" cm="1">
        <f t="array" ref="K18907">_xlfn.LET(_xlpm.d,UPPER(TRIM(CLEAN(SUBSTITUTE(F18907,CHAR(160),"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08" spans="2:11" hidden="1" x14ac:dyDescent="0.25">
      <c r="B18908" s="20">
        <v>46032</v>
      </c>
      <c r="C18908" s="2" t="s">
        <v>1</v>
      </c>
      <c r="D18908" s="2" t="s">
        <v>390</v>
      </c>
      <c r="E18908" s="2" t="s">
        <v>243</v>
      </c>
      <c r="F18908" s="2" t="s">
        <v>6125</v>
      </c>
      <c r="G18908" s="5">
        <v>20</v>
      </c>
      <c r="H18908" s="5">
        <v>41.5</v>
      </c>
      <c r="I18908" s="5">
        <v>830</v>
      </c>
      <c r="J18908" s="5">
        <v>380997.97000000009</v>
      </c>
      <c r="K18908" s="3" t="str" cm="1">
        <f t="array" ref="K18908">_xlfn.LET(_xlpm.d,UPPER(TRIM(CLEAN(SUBSTITUTE(F18908,CHAR(160),"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09" spans="2:11" hidden="1" x14ac:dyDescent="0.25">
      <c r="B18909" s="20">
        <v>46032</v>
      </c>
      <c r="C18909" s="2" t="s">
        <v>1</v>
      </c>
      <c r="D18909" s="2" t="s">
        <v>392</v>
      </c>
      <c r="E18909" s="2" t="s">
        <v>241</v>
      </c>
      <c r="F18909" s="2" t="s">
        <v>6125</v>
      </c>
      <c r="G18909" s="5">
        <v>30</v>
      </c>
      <c r="H18909" s="5">
        <v>41.5</v>
      </c>
      <c r="I18909" s="5">
        <v>1245</v>
      </c>
      <c r="J18909" s="5">
        <v>382242.97000000009</v>
      </c>
      <c r="K18909" s="3" t="str" cm="1">
        <f t="array" ref="K18909">_xlfn.LET(_xlpm.d,UPPER(TRIM(CLEAN(SUBSTITUTE(F18909,CHAR(160),"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10" spans="2:11" hidden="1" x14ac:dyDescent="0.25">
      <c r="B18910" s="20">
        <v>46032</v>
      </c>
      <c r="C18910" s="2" t="s">
        <v>1</v>
      </c>
      <c r="D18910" s="2" t="s">
        <v>393</v>
      </c>
      <c r="E18910" s="2" t="s">
        <v>43</v>
      </c>
      <c r="F18910" s="2" t="s">
        <v>6125</v>
      </c>
      <c r="G18910" s="5">
        <v>30</v>
      </c>
      <c r="H18910" s="5">
        <v>38.799999999999997</v>
      </c>
      <c r="I18910" s="5">
        <v>1164</v>
      </c>
      <c r="J18910" s="5">
        <v>383406.97000000009</v>
      </c>
      <c r="K18910" s="3" t="str" cm="1">
        <f t="array" ref="K18910">_xlfn.LET(_xlpm.d,UPPER(TRIM(CLEAN(SUBSTITUTE(F18910,CHAR(160),"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11" spans="2:11" hidden="1" x14ac:dyDescent="0.25">
      <c r="B18911" s="20">
        <v>46035</v>
      </c>
      <c r="C18911" s="2" t="s">
        <v>1</v>
      </c>
      <c r="D18911" s="2" t="s">
        <v>3409</v>
      </c>
      <c r="E18911" s="2" t="s">
        <v>147</v>
      </c>
      <c r="F18911" s="2" t="s">
        <v>6125</v>
      </c>
      <c r="G18911" s="5">
        <v>16</v>
      </c>
      <c r="H18911" s="5">
        <v>41.5</v>
      </c>
      <c r="I18911" s="5">
        <v>664</v>
      </c>
      <c r="J18911" s="5">
        <v>384070.97000000009</v>
      </c>
      <c r="K18911" s="3" t="str" cm="1">
        <f t="array" ref="K18911">_xlfn.LET(_xlpm.d,UPPER(TRIM(CLEAN(SUBSTITUTE(F18911,CHAR(160),"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12" spans="2:11" hidden="1" x14ac:dyDescent="0.25">
      <c r="B18912" s="20">
        <v>46036</v>
      </c>
      <c r="C18912" s="2" t="s">
        <v>1</v>
      </c>
      <c r="D18912" s="2" t="s">
        <v>1195</v>
      </c>
      <c r="E18912" s="2" t="s">
        <v>151</v>
      </c>
      <c r="F18912" s="2" t="s">
        <v>6125</v>
      </c>
      <c r="G18912" s="5">
        <v>32</v>
      </c>
      <c r="H18912" s="5">
        <v>41.5</v>
      </c>
      <c r="I18912" s="5">
        <v>1328</v>
      </c>
      <c r="J18912" s="5">
        <v>385398.97000000009</v>
      </c>
      <c r="K18912" s="3" t="str" cm="1">
        <f t="array" ref="K18912">_xlfn.LET(_xlpm.d,UPPER(TRIM(CLEAN(SUBSTITUTE(F18912,CHAR(160),"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13" spans="2:11" hidden="1" x14ac:dyDescent="0.25">
      <c r="B18913" s="20">
        <v>46037</v>
      </c>
      <c r="C18913" s="2" t="s">
        <v>1</v>
      </c>
      <c r="D18913" s="2" t="s">
        <v>3417</v>
      </c>
      <c r="E18913" s="2" t="s">
        <v>254</v>
      </c>
      <c r="F18913" s="2" t="s">
        <v>6125</v>
      </c>
      <c r="G18913" s="5">
        <v>16</v>
      </c>
      <c r="H18913" s="5">
        <v>41.5</v>
      </c>
      <c r="I18913" s="5">
        <v>664</v>
      </c>
      <c r="J18913" s="5">
        <v>386062.97000000009</v>
      </c>
      <c r="K18913" s="3" t="str" cm="1">
        <f t="array" ref="K18913">_xlfn.LET(_xlpm.d,UPPER(TRIM(CLEAN(SUBSTITUTE(F18913,CHAR(160),"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14" spans="2:11" hidden="1" x14ac:dyDescent="0.25">
      <c r="B18914" s="20">
        <v>46037</v>
      </c>
      <c r="C18914" s="2" t="s">
        <v>1</v>
      </c>
      <c r="D18914" s="2" t="s">
        <v>1317</v>
      </c>
      <c r="E18914" s="2" t="s">
        <v>160</v>
      </c>
      <c r="F18914" s="2" t="s">
        <v>6125</v>
      </c>
      <c r="G18914" s="5">
        <v>24</v>
      </c>
      <c r="H18914" s="5">
        <v>41.5</v>
      </c>
      <c r="I18914" s="5">
        <v>996</v>
      </c>
      <c r="J18914" s="5">
        <v>387058.97000000009</v>
      </c>
      <c r="K18914" s="3" t="str" cm="1">
        <f t="array" ref="K18914">_xlfn.LET(_xlpm.d,UPPER(TRIM(CLEAN(SUBSTITUTE(F18914,CHAR(160),"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15" spans="2:11" hidden="1" x14ac:dyDescent="0.25">
      <c r="B18915" s="20">
        <v>46037</v>
      </c>
      <c r="C18915" s="2" t="s">
        <v>1</v>
      </c>
      <c r="D18915" s="2" t="s">
        <v>3418</v>
      </c>
      <c r="E18915" s="2" t="s">
        <v>268</v>
      </c>
      <c r="F18915" s="2" t="s">
        <v>6125</v>
      </c>
      <c r="G18915" s="5">
        <v>16</v>
      </c>
      <c r="H18915" s="5">
        <v>41.5</v>
      </c>
      <c r="I18915" s="5">
        <v>664</v>
      </c>
      <c r="J18915" s="5">
        <v>387722.97000000009</v>
      </c>
      <c r="K18915" s="3" t="str" cm="1">
        <f t="array" ref="K18915">_xlfn.LET(_xlpm.d,UPPER(TRIM(CLEAN(SUBSTITUTE(F18915,CHAR(160),"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16" spans="2:11" hidden="1" x14ac:dyDescent="0.25">
      <c r="B18916" s="20">
        <v>46038</v>
      </c>
      <c r="C18916" s="2" t="s">
        <v>1</v>
      </c>
      <c r="D18916" s="2" t="s">
        <v>4023</v>
      </c>
      <c r="E18916" s="2" t="s">
        <v>232</v>
      </c>
      <c r="F18916" s="2" t="s">
        <v>6125</v>
      </c>
      <c r="G18916" s="5">
        <v>15</v>
      </c>
      <c r="H18916" s="5">
        <v>41.5</v>
      </c>
      <c r="I18916" s="5">
        <v>622.5</v>
      </c>
      <c r="J18916" s="5">
        <v>388345.47000000009</v>
      </c>
      <c r="K18916" s="3" t="str" cm="1">
        <f t="array" ref="K18916">_xlfn.LET(_xlpm.d,UPPER(TRIM(CLEAN(SUBSTITUTE(F18916,CHAR(160),"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17" spans="2:11" hidden="1" x14ac:dyDescent="0.25">
      <c r="B18917" s="20">
        <v>46045</v>
      </c>
      <c r="C18917" s="2" t="s">
        <v>1</v>
      </c>
      <c r="D18917" s="2" t="s">
        <v>1323</v>
      </c>
      <c r="E18917" s="2" t="s">
        <v>236</v>
      </c>
      <c r="F18917" s="2" t="s">
        <v>6125</v>
      </c>
      <c r="G18917" s="5">
        <v>6</v>
      </c>
      <c r="H18917" s="5">
        <v>41.5</v>
      </c>
      <c r="I18917" s="5">
        <v>249</v>
      </c>
      <c r="J18917" s="5">
        <v>388594.47000000009</v>
      </c>
      <c r="K18917" s="3" t="str" cm="1">
        <f t="array" ref="K18917">_xlfn.LET(_xlpm.d,UPPER(TRIM(CLEAN(SUBSTITUTE(F18917,CHAR(160),"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18" spans="2:11" hidden="1" x14ac:dyDescent="0.25">
      <c r="B18918" s="20">
        <v>46052</v>
      </c>
      <c r="C18918" s="2" t="s">
        <v>1</v>
      </c>
      <c r="D18918" s="2" t="s">
        <v>3450</v>
      </c>
      <c r="E18918" s="2" t="s">
        <v>224</v>
      </c>
      <c r="F18918" s="2" t="s">
        <v>6125</v>
      </c>
      <c r="G18918" s="5">
        <v>22</v>
      </c>
      <c r="H18918" s="5">
        <v>41.5</v>
      </c>
      <c r="I18918" s="5">
        <v>913</v>
      </c>
      <c r="J18918" s="5">
        <v>389507.47000000009</v>
      </c>
      <c r="K18918" s="3" t="str" cm="1">
        <f t="array" ref="K18918">_xlfn.LET(_xlpm.d,UPPER(TRIM(CLEAN(SUBSTITUTE(F18918,CHAR(160),"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19" spans="2:11" hidden="1" x14ac:dyDescent="0.25">
      <c r="B18919" s="20">
        <v>46058</v>
      </c>
      <c r="C18919" s="2" t="s">
        <v>1</v>
      </c>
      <c r="D18919" s="2" t="s">
        <v>2345</v>
      </c>
      <c r="E18919" s="2" t="s">
        <v>224</v>
      </c>
      <c r="F18919" s="2" t="s">
        <v>6125</v>
      </c>
      <c r="G18919" s="5">
        <v>80</v>
      </c>
      <c r="H18919" s="5">
        <v>41.5</v>
      </c>
      <c r="I18919" s="5">
        <v>3320</v>
      </c>
      <c r="J18919" s="5">
        <v>392827.47000000009</v>
      </c>
      <c r="K18919" s="3" t="str" cm="1">
        <f t="array" ref="K18919">_xlfn.LET(_xlpm.d,UPPER(TRIM(CLEAN(SUBSTITUTE(F18919,CHAR(160),"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20" spans="2:11" hidden="1" x14ac:dyDescent="0.25">
      <c r="B18920" s="20">
        <v>46058</v>
      </c>
      <c r="C18920" s="2" t="s">
        <v>1</v>
      </c>
      <c r="D18920" s="2" t="s">
        <v>3463</v>
      </c>
      <c r="E18920" s="2" t="s">
        <v>305</v>
      </c>
      <c r="F18920" s="2" t="s">
        <v>6125</v>
      </c>
      <c r="G18920" s="5">
        <v>48</v>
      </c>
      <c r="H18920" s="5">
        <v>41.5</v>
      </c>
      <c r="I18920" s="5">
        <v>1992</v>
      </c>
      <c r="J18920" s="5">
        <v>394819.47000000009</v>
      </c>
      <c r="K18920" s="3" t="str" cm="1">
        <f t="array" ref="K18920">_xlfn.LET(_xlpm.d,UPPER(TRIM(CLEAN(SUBSTITUTE(F18920,CHAR(160),"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21" spans="2:11" hidden="1" x14ac:dyDescent="0.25">
      <c r="B18921" s="20">
        <v>46063</v>
      </c>
      <c r="C18921" s="2" t="s">
        <v>1</v>
      </c>
      <c r="D18921" s="2" t="s">
        <v>2349</v>
      </c>
      <c r="E18921" s="2" t="s">
        <v>232</v>
      </c>
      <c r="F18921" s="2" t="s">
        <v>6125</v>
      </c>
      <c r="G18921" s="5">
        <v>20</v>
      </c>
      <c r="H18921" s="5">
        <v>41.5</v>
      </c>
      <c r="I18921" s="5">
        <v>830</v>
      </c>
      <c r="J18921" s="5">
        <v>395649.47000000009</v>
      </c>
      <c r="K18921" s="3" t="str" cm="1">
        <f t="array" ref="K18921">_xlfn.LET(_xlpm.d,UPPER(TRIM(CLEAN(SUBSTITUTE(F18921,CHAR(160),"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22" spans="2:11" hidden="1" x14ac:dyDescent="0.25">
      <c r="B18922" s="20">
        <v>46063</v>
      </c>
      <c r="C18922" s="2" t="s">
        <v>1</v>
      </c>
      <c r="D18922" s="2" t="s">
        <v>1539</v>
      </c>
      <c r="E18922" s="2" t="s">
        <v>147</v>
      </c>
      <c r="F18922" s="2" t="s">
        <v>6125</v>
      </c>
      <c r="G18922" s="5">
        <v>40</v>
      </c>
      <c r="H18922" s="5">
        <v>41.5</v>
      </c>
      <c r="I18922" s="5">
        <v>1660</v>
      </c>
      <c r="J18922" s="5">
        <v>397309.47000000009</v>
      </c>
      <c r="K18922" s="3" t="str" cm="1">
        <f t="array" ref="K18922">_xlfn.LET(_xlpm.d,UPPER(TRIM(CLEAN(SUBSTITUTE(F18922,CHAR(160),"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23" spans="2:11" hidden="1" x14ac:dyDescent="0.25">
      <c r="B18923" s="20">
        <v>46064</v>
      </c>
      <c r="C18923" s="2" t="s">
        <v>1</v>
      </c>
      <c r="D18923" s="2" t="s">
        <v>3485</v>
      </c>
      <c r="E18923" s="2" t="s">
        <v>120</v>
      </c>
      <c r="F18923" s="2" t="s">
        <v>6132</v>
      </c>
      <c r="G18923" s="5">
        <v>2</v>
      </c>
      <c r="H18923" s="5">
        <v>44.4</v>
      </c>
      <c r="I18923" s="5">
        <v>88.8</v>
      </c>
      <c r="J18923" s="5">
        <v>397398.27000000008</v>
      </c>
      <c r="K18923" s="3" t="str" cm="1">
        <f t="array" ref="K18923">_xlfn.LET(_xlpm.d,UPPER(TRIM(CLEAN(SUBSTITUTE(F18923,CHAR(160),"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24" spans="2:11" hidden="1" x14ac:dyDescent="0.25">
      <c r="B18924" s="20">
        <v>46065</v>
      </c>
      <c r="C18924" s="2" t="s">
        <v>1</v>
      </c>
      <c r="D18924" s="2" t="s">
        <v>1198</v>
      </c>
      <c r="E18924" s="2" t="s">
        <v>135</v>
      </c>
      <c r="F18924" s="2" t="s">
        <v>6125</v>
      </c>
      <c r="G18924" s="5">
        <v>40</v>
      </c>
      <c r="H18924" s="5">
        <v>41.5</v>
      </c>
      <c r="I18924" s="5">
        <v>1660</v>
      </c>
      <c r="J18924" s="5">
        <v>399058.27000000008</v>
      </c>
      <c r="K18924" s="3" t="str" cm="1">
        <f t="array" ref="K18924">_xlfn.LET(_xlpm.d,UPPER(TRIM(CLEAN(SUBSTITUTE(F18924,CHAR(160),"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25" spans="2:11" hidden="1" x14ac:dyDescent="0.25">
      <c r="B18925" s="20">
        <v>46066</v>
      </c>
      <c r="C18925" s="2" t="s">
        <v>1</v>
      </c>
      <c r="D18925" s="2" t="s">
        <v>1201</v>
      </c>
      <c r="E18925" s="2" t="s">
        <v>236</v>
      </c>
      <c r="F18925" s="2" t="s">
        <v>6125</v>
      </c>
      <c r="G18925" s="5">
        <v>32</v>
      </c>
      <c r="H18925" s="5">
        <v>41.5</v>
      </c>
      <c r="I18925" s="5">
        <v>1328</v>
      </c>
      <c r="J18925" s="5">
        <v>400386.27000000008</v>
      </c>
      <c r="K18925" s="3" t="str" cm="1">
        <f t="array" ref="K18925">_xlfn.LET(_xlpm.d,UPPER(TRIM(CLEAN(SUBSTITUTE(F18925,CHAR(160),"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26" spans="2:11" hidden="1" x14ac:dyDescent="0.25">
      <c r="B18926" s="20">
        <v>46066</v>
      </c>
      <c r="C18926" s="2" t="s">
        <v>1</v>
      </c>
      <c r="D18926" s="2" t="s">
        <v>1203</v>
      </c>
      <c r="E18926" s="2" t="s">
        <v>238</v>
      </c>
      <c r="F18926" s="2" t="s">
        <v>6125</v>
      </c>
      <c r="G18926" s="5">
        <v>16</v>
      </c>
      <c r="H18926" s="5">
        <v>41.5</v>
      </c>
      <c r="I18926" s="5">
        <v>664</v>
      </c>
      <c r="J18926" s="5">
        <v>401050.27000000008</v>
      </c>
      <c r="K18926" s="3" t="str" cm="1">
        <f t="array" ref="K18926">_xlfn.LET(_xlpm.d,UPPER(TRIM(CLEAN(SUBSTITUTE(F18926,CHAR(160),"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27" spans="2:11" hidden="1" x14ac:dyDescent="0.25">
      <c r="B18927" s="20">
        <v>46066</v>
      </c>
      <c r="C18927" s="2" t="s">
        <v>1</v>
      </c>
      <c r="D18927" s="2" t="s">
        <v>2359</v>
      </c>
      <c r="E18927" s="2" t="s">
        <v>195</v>
      </c>
      <c r="F18927" s="2" t="s">
        <v>6125</v>
      </c>
      <c r="G18927" s="5">
        <v>40</v>
      </c>
      <c r="H18927" s="5">
        <v>41.5</v>
      </c>
      <c r="I18927" s="5">
        <v>1660</v>
      </c>
      <c r="J18927" s="5">
        <v>402710.27000000008</v>
      </c>
      <c r="K18927" s="3" t="str" cm="1">
        <f t="array" ref="K18927">_xlfn.LET(_xlpm.d,UPPER(TRIM(CLEAN(SUBSTITUTE(F18927,CHAR(160),"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28" spans="2:11" hidden="1" x14ac:dyDescent="0.25">
      <c r="B18928" s="20">
        <v>46066</v>
      </c>
      <c r="C18928" s="2" t="s">
        <v>1</v>
      </c>
      <c r="D18928" s="2" t="s">
        <v>82</v>
      </c>
      <c r="E18928" s="2" t="s">
        <v>43</v>
      </c>
      <c r="F18928" s="2" t="s">
        <v>6125</v>
      </c>
      <c r="G18928" s="5">
        <v>15</v>
      </c>
      <c r="H18928" s="5">
        <v>38.799999999999997</v>
      </c>
      <c r="I18928" s="5">
        <v>582</v>
      </c>
      <c r="J18928" s="5">
        <v>403292.27000000008</v>
      </c>
      <c r="K18928" s="3" t="str" cm="1">
        <f t="array" ref="K18928">_xlfn.LET(_xlpm.d,UPPER(TRIM(CLEAN(SUBSTITUTE(F18928,CHAR(160),"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29" spans="2:11" hidden="1" x14ac:dyDescent="0.25">
      <c r="B18929" s="20">
        <v>46066</v>
      </c>
      <c r="C18929" s="2" t="s">
        <v>1</v>
      </c>
      <c r="D18929" s="2" t="s">
        <v>1204</v>
      </c>
      <c r="E18929" s="2" t="s">
        <v>307</v>
      </c>
      <c r="F18929" s="2" t="s">
        <v>6125</v>
      </c>
      <c r="G18929" s="5">
        <v>48</v>
      </c>
      <c r="H18929" s="5">
        <v>41.5</v>
      </c>
      <c r="I18929" s="5">
        <v>1992</v>
      </c>
      <c r="J18929" s="5">
        <v>405284.27000000008</v>
      </c>
      <c r="K18929" s="3" t="str" cm="1">
        <f t="array" ref="K18929">_xlfn.LET(_xlpm.d,UPPER(TRIM(CLEAN(SUBSTITUTE(F18929,CHAR(160),"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30" spans="2:11" hidden="1" x14ac:dyDescent="0.25">
      <c r="B18930" s="20">
        <v>46073</v>
      </c>
      <c r="C18930" s="2" t="s">
        <v>1</v>
      </c>
      <c r="D18930" s="2" t="s">
        <v>2367</v>
      </c>
      <c r="E18930" s="2" t="s">
        <v>224</v>
      </c>
      <c r="F18930" s="2" t="s">
        <v>6125</v>
      </c>
      <c r="G18930" s="5">
        <v>44</v>
      </c>
      <c r="H18930" s="5">
        <v>41.5</v>
      </c>
      <c r="I18930" s="5">
        <v>1826</v>
      </c>
      <c r="J18930" s="5">
        <v>407110.27000000008</v>
      </c>
      <c r="K18930" s="3" t="str" cm="1">
        <f t="array" ref="K18930">_xlfn.LET(_xlpm.d,UPPER(TRIM(CLEAN(SUBSTITUTE(F18930,CHAR(160),"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31" spans="2:11" hidden="1" x14ac:dyDescent="0.25">
      <c r="B18931" s="20">
        <v>46076</v>
      </c>
      <c r="C18931" s="2" t="s">
        <v>1</v>
      </c>
      <c r="D18931" s="2" t="s">
        <v>4547</v>
      </c>
      <c r="E18931" s="2" t="s">
        <v>254</v>
      </c>
      <c r="F18931" s="2" t="s">
        <v>6125</v>
      </c>
      <c r="G18931" s="5">
        <v>40</v>
      </c>
      <c r="H18931" s="5">
        <v>41.5</v>
      </c>
      <c r="I18931" s="5">
        <v>1660</v>
      </c>
      <c r="J18931" s="5">
        <v>408770.27000000008</v>
      </c>
      <c r="K18931" s="3" t="str" cm="1">
        <f t="array" ref="K18931">_xlfn.LET(_xlpm.d,UPPER(TRIM(CLEAN(SUBSTITUTE(F18931,CHAR(160),"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32" spans="2:11" hidden="1" x14ac:dyDescent="0.25">
      <c r="B18932" s="20">
        <v>46076</v>
      </c>
      <c r="C18932" s="2" t="s">
        <v>1</v>
      </c>
      <c r="D18932" s="2" t="s">
        <v>2368</v>
      </c>
      <c r="E18932" s="2" t="s">
        <v>248</v>
      </c>
      <c r="F18932" s="2" t="s">
        <v>6125</v>
      </c>
      <c r="G18932" s="5">
        <v>40</v>
      </c>
      <c r="H18932" s="5">
        <v>41.5</v>
      </c>
      <c r="I18932" s="5">
        <v>1660</v>
      </c>
      <c r="J18932" s="5">
        <v>410430.27000000008</v>
      </c>
      <c r="K18932" s="3" t="str" cm="1">
        <f t="array" ref="K18932">_xlfn.LET(_xlpm.d,UPPER(TRIM(CLEAN(SUBSTITUTE(F18932,CHAR(160),"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33" spans="2:11" hidden="1" x14ac:dyDescent="0.25">
      <c r="B18933" s="20">
        <v>46080</v>
      </c>
      <c r="C18933" s="2" t="s">
        <v>1</v>
      </c>
      <c r="D18933" s="2" t="s">
        <v>1577</v>
      </c>
      <c r="E18933" s="2" t="s">
        <v>236</v>
      </c>
      <c r="F18933" s="2" t="s">
        <v>6125</v>
      </c>
      <c r="G18933" s="5">
        <v>20</v>
      </c>
      <c r="H18933" s="5">
        <v>41.5</v>
      </c>
      <c r="I18933" s="5">
        <v>830</v>
      </c>
      <c r="J18933" s="5">
        <v>411260.27000000008</v>
      </c>
      <c r="K18933" s="3" t="str" cm="1">
        <f t="array" ref="K18933">_xlfn.LET(_xlpm.d,UPPER(TRIM(CLEAN(SUBSTITUTE(F18933,CHAR(160),"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34" spans="2:11" hidden="1" x14ac:dyDescent="0.25">
      <c r="B18934" s="20">
        <v>46080</v>
      </c>
      <c r="C18934" s="2" t="s">
        <v>1</v>
      </c>
      <c r="D18934" s="2" t="s">
        <v>2376</v>
      </c>
      <c r="E18934" s="2" t="s">
        <v>232</v>
      </c>
      <c r="F18934" s="2" t="s">
        <v>6125</v>
      </c>
      <c r="G18934" s="5">
        <v>20</v>
      </c>
      <c r="H18934" s="5">
        <v>41.5</v>
      </c>
      <c r="I18934" s="5">
        <v>830</v>
      </c>
      <c r="J18934" s="5">
        <v>412090.27000000008</v>
      </c>
      <c r="K18934" s="3" t="str" cm="1">
        <f t="array" ref="K18934">_xlfn.LET(_xlpm.d,UPPER(TRIM(CLEAN(SUBSTITUTE(F18934,CHAR(160),"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35" spans="2:11" hidden="1" x14ac:dyDescent="0.25">
      <c r="B18935" s="20">
        <v>46080</v>
      </c>
      <c r="C18935" s="2" t="s">
        <v>1</v>
      </c>
      <c r="D18935" s="2" t="s">
        <v>1492</v>
      </c>
      <c r="E18935" s="2" t="s">
        <v>154</v>
      </c>
      <c r="F18935" s="2" t="s">
        <v>6125</v>
      </c>
      <c r="G18935" s="5">
        <v>40</v>
      </c>
      <c r="H18935" s="5">
        <v>41.5</v>
      </c>
      <c r="I18935" s="5">
        <v>1660</v>
      </c>
      <c r="J18935" s="5">
        <v>413750.27000000008</v>
      </c>
      <c r="K18935" s="3" t="str" cm="1">
        <f t="array" ref="K18935">_xlfn.LET(_xlpm.d,UPPER(TRIM(CLEAN(SUBSTITUTE(F18935,CHAR(160),"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36" spans="2:11" hidden="1" x14ac:dyDescent="0.25">
      <c r="B18936" s="20">
        <v>46080</v>
      </c>
      <c r="C18936" s="2" t="s">
        <v>1</v>
      </c>
      <c r="D18936" s="2" t="s">
        <v>173</v>
      </c>
      <c r="E18936" s="2" t="s">
        <v>78</v>
      </c>
      <c r="F18936" s="2" t="s">
        <v>6125</v>
      </c>
      <c r="G18936" s="5">
        <v>30</v>
      </c>
      <c r="H18936" s="5">
        <v>41.5</v>
      </c>
      <c r="I18936" s="5">
        <v>1245</v>
      </c>
      <c r="J18936" s="5">
        <v>414995.27000000008</v>
      </c>
      <c r="K18936" s="3" t="str" cm="1">
        <f t="array" ref="K18936">_xlfn.LET(_xlpm.d,UPPER(TRIM(CLEAN(SUBSTITUTE(F18936,CHAR(160),"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37" spans="2:11" hidden="1" x14ac:dyDescent="0.25">
      <c r="B18937" s="20">
        <v>46080</v>
      </c>
      <c r="C18937" s="2" t="s">
        <v>1</v>
      </c>
      <c r="D18937" s="2" t="s">
        <v>3506</v>
      </c>
      <c r="E18937" s="2" t="s">
        <v>224</v>
      </c>
      <c r="F18937" s="2" t="s">
        <v>6125</v>
      </c>
      <c r="G18937" s="5">
        <v>80</v>
      </c>
      <c r="H18937" s="5">
        <v>41.5</v>
      </c>
      <c r="I18937" s="5">
        <v>3320</v>
      </c>
      <c r="J18937" s="5">
        <v>418315.27000000008</v>
      </c>
      <c r="K18937" s="3" t="str" cm="1">
        <f t="array" ref="K18937">_xlfn.LET(_xlpm.d,UPPER(TRIM(CLEAN(SUBSTITUTE(F18937,CHAR(160),"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38" spans="2:11" hidden="1" x14ac:dyDescent="0.25">
      <c r="B18938" s="20">
        <v>46084</v>
      </c>
      <c r="C18938" s="2" t="s">
        <v>1</v>
      </c>
      <c r="D18938" s="2" t="s">
        <v>1336</v>
      </c>
      <c r="E18938" s="2" t="s">
        <v>147</v>
      </c>
      <c r="F18938" s="2" t="s">
        <v>6125</v>
      </c>
      <c r="G18938" s="5">
        <v>32</v>
      </c>
      <c r="H18938" s="5">
        <v>41.5</v>
      </c>
      <c r="I18938" s="5">
        <v>1328</v>
      </c>
      <c r="J18938" s="5">
        <v>419643.27000000008</v>
      </c>
      <c r="K18938" s="3" t="str" cm="1">
        <f t="array" ref="K18938">_xlfn.LET(_xlpm.d,UPPER(TRIM(CLEAN(SUBSTITUTE(F18938,CHAR(160),"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39" spans="2:11" hidden="1" x14ac:dyDescent="0.25">
      <c r="B18939" s="20">
        <v>46084</v>
      </c>
      <c r="C18939" s="2" t="s">
        <v>1</v>
      </c>
      <c r="D18939" s="2" t="s">
        <v>738</v>
      </c>
      <c r="E18939" s="2" t="s">
        <v>61</v>
      </c>
      <c r="F18939" s="2" t="s">
        <v>6125</v>
      </c>
      <c r="G18939" s="5">
        <v>60</v>
      </c>
      <c r="H18939" s="5">
        <v>40.99</v>
      </c>
      <c r="I18939" s="5">
        <v>2459.4</v>
      </c>
      <c r="J18939" s="5">
        <v>422102.6700000001</v>
      </c>
      <c r="K18939" s="3" t="str" cm="1">
        <f t="array" ref="K18939">_xlfn.LET(_xlpm.d,UPPER(TRIM(CLEAN(SUBSTITUTE(F18939,CHAR(160),"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40" spans="2:11" hidden="1" x14ac:dyDescent="0.25">
      <c r="B18940" s="20">
        <v>46085</v>
      </c>
      <c r="C18940" s="2" t="s">
        <v>1</v>
      </c>
      <c r="D18940" s="2" t="s">
        <v>2385</v>
      </c>
      <c r="E18940" s="2" t="s">
        <v>282</v>
      </c>
      <c r="F18940" s="2" t="s">
        <v>6125</v>
      </c>
      <c r="G18940" s="5">
        <v>15</v>
      </c>
      <c r="H18940" s="5">
        <v>41.5</v>
      </c>
      <c r="I18940" s="5">
        <v>622.5</v>
      </c>
      <c r="J18940" s="5">
        <v>422725.1700000001</v>
      </c>
      <c r="K18940" s="3" t="str" cm="1">
        <f t="array" ref="K18940">_xlfn.LET(_xlpm.d,UPPER(TRIM(CLEAN(SUBSTITUTE(F18940,CHAR(160),"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41" spans="2:11" hidden="1" x14ac:dyDescent="0.25">
      <c r="B18941" s="20">
        <v>46086</v>
      </c>
      <c r="C18941" s="2" t="s">
        <v>1</v>
      </c>
      <c r="D18941" s="2" t="s">
        <v>1211</v>
      </c>
      <c r="E18941" s="2" t="s">
        <v>149</v>
      </c>
      <c r="F18941" s="2" t="s">
        <v>6125</v>
      </c>
      <c r="G18941" s="5">
        <v>32</v>
      </c>
      <c r="H18941" s="5">
        <v>41.5</v>
      </c>
      <c r="I18941" s="5">
        <v>1328</v>
      </c>
      <c r="J18941" s="5">
        <v>424053.1700000001</v>
      </c>
      <c r="K18941" s="3" t="str" cm="1">
        <f t="array" ref="K18941">_xlfn.LET(_xlpm.d,UPPER(TRIM(CLEAN(SUBSTITUTE(F18941,CHAR(160),"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42" spans="2:11" hidden="1" x14ac:dyDescent="0.25">
      <c r="B18942" s="20">
        <v>46086</v>
      </c>
      <c r="C18942" s="2" t="s">
        <v>1</v>
      </c>
      <c r="D18942" s="2" t="s">
        <v>413</v>
      </c>
      <c r="E18942" s="2" t="s">
        <v>248</v>
      </c>
      <c r="F18942" s="2" t="s">
        <v>6125</v>
      </c>
      <c r="G18942" s="5">
        <v>20</v>
      </c>
      <c r="H18942" s="5">
        <v>41.5</v>
      </c>
      <c r="I18942" s="5">
        <v>830</v>
      </c>
      <c r="J18942" s="5">
        <v>424883.1700000001</v>
      </c>
      <c r="K18942" s="3" t="str" cm="1">
        <f t="array" ref="K18942">_xlfn.LET(_xlpm.d,UPPER(TRIM(CLEAN(SUBSTITUTE(F18942,CHAR(160),"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43" spans="2:11" hidden="1" x14ac:dyDescent="0.25">
      <c r="B18943" s="20">
        <v>46086</v>
      </c>
      <c r="C18943" s="2" t="s">
        <v>1</v>
      </c>
      <c r="D18943" s="2" t="s">
        <v>4030</v>
      </c>
      <c r="E18943" s="2" t="s">
        <v>3</v>
      </c>
      <c r="F18943" s="2" t="s">
        <v>6125</v>
      </c>
      <c r="G18943" s="5">
        <v>20</v>
      </c>
      <c r="H18943" s="5">
        <v>40.99</v>
      </c>
      <c r="I18943" s="5">
        <v>819.8</v>
      </c>
      <c r="J18943" s="5">
        <v>425702.97000000009</v>
      </c>
      <c r="K18943" s="3" t="str" cm="1">
        <f t="array" ref="K18943">_xlfn.LET(_xlpm.d,UPPER(TRIM(CLEAN(SUBSTITUTE(F18943,CHAR(160),"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44" spans="2:11" hidden="1" x14ac:dyDescent="0.25">
      <c r="B18944" s="20">
        <v>46087</v>
      </c>
      <c r="C18944" s="2" t="s">
        <v>1</v>
      </c>
      <c r="D18944" s="2" t="s">
        <v>3515</v>
      </c>
      <c r="E18944" s="2" t="s">
        <v>238</v>
      </c>
      <c r="F18944" s="2" t="s">
        <v>6125</v>
      </c>
      <c r="G18944" s="5">
        <v>25</v>
      </c>
      <c r="H18944" s="5">
        <v>41.5</v>
      </c>
      <c r="I18944" s="5">
        <v>1037.5</v>
      </c>
      <c r="J18944" s="5">
        <v>426740.47000000009</v>
      </c>
      <c r="K18944" s="3" t="str" cm="1">
        <f t="array" ref="K18944">_xlfn.LET(_xlpm.d,UPPER(TRIM(CLEAN(SUBSTITUTE(F18944,CHAR(160),"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45" spans="1:11" hidden="1" x14ac:dyDescent="0.25">
      <c r="B18945" s="20">
        <v>46087</v>
      </c>
      <c r="C18945" s="2" t="s">
        <v>1</v>
      </c>
      <c r="D18945" s="2" t="s">
        <v>3518</v>
      </c>
      <c r="E18945" s="2" t="s">
        <v>154</v>
      </c>
      <c r="F18945" s="2" t="s">
        <v>6125</v>
      </c>
      <c r="G18945" s="5">
        <v>16</v>
      </c>
      <c r="H18945" s="5">
        <v>41.5</v>
      </c>
      <c r="I18945" s="5">
        <v>664</v>
      </c>
      <c r="J18945" s="5">
        <v>427404.47000000009</v>
      </c>
      <c r="K18945" s="3" t="str" cm="1">
        <f t="array" ref="K18945">_xlfn.LET(_xlpm.d,UPPER(TRIM(CLEAN(SUBSTITUTE(F18945,CHAR(160),"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46" spans="1:11" hidden="1" x14ac:dyDescent="0.25">
      <c r="B18946" s="20">
        <v>46092</v>
      </c>
      <c r="C18946" s="2" t="s">
        <v>1</v>
      </c>
      <c r="D18946" s="2" t="s">
        <v>3523</v>
      </c>
      <c r="E18946" s="2" t="s">
        <v>120</v>
      </c>
      <c r="F18946" s="2" t="s">
        <v>6132</v>
      </c>
      <c r="G18946" s="5">
        <v>6</v>
      </c>
      <c r="H18946" s="5">
        <v>44.4</v>
      </c>
      <c r="I18946" s="5">
        <v>266.39999999999998</v>
      </c>
      <c r="J18946" s="5">
        <v>427670.87000000011</v>
      </c>
      <c r="K18946" s="3" t="str" cm="1">
        <f t="array" ref="K18946">_xlfn.LET(_xlpm.d,UPPER(TRIM(CLEAN(SUBSTITUTE(F18946,CHAR(160),"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47" spans="1:11" hidden="1" x14ac:dyDescent="0.25">
      <c r="B18947" s="20">
        <v>46093</v>
      </c>
      <c r="C18947" s="2" t="s">
        <v>1</v>
      </c>
      <c r="D18947" s="2" t="s">
        <v>190</v>
      </c>
      <c r="E18947" s="2" t="s">
        <v>149</v>
      </c>
      <c r="F18947" s="2" t="s">
        <v>6125</v>
      </c>
      <c r="G18947" s="5">
        <v>32</v>
      </c>
      <c r="H18947" s="5">
        <v>41.5</v>
      </c>
      <c r="I18947" s="5">
        <v>1328</v>
      </c>
      <c r="J18947" s="5">
        <v>428998.87000000011</v>
      </c>
      <c r="K18947" s="3" t="str" cm="1">
        <f t="array" ref="K18947">_xlfn.LET(_xlpm.d,UPPER(TRIM(CLEAN(SUBSTITUTE(F18947,CHAR(160),"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48" spans="1:11" hidden="1" x14ac:dyDescent="0.25">
      <c r="B18948" s="20">
        <v>46093</v>
      </c>
      <c r="C18948" s="2" t="s">
        <v>1</v>
      </c>
      <c r="D18948" s="2" t="s">
        <v>423</v>
      </c>
      <c r="E18948" s="2" t="s">
        <v>248</v>
      </c>
      <c r="F18948" s="2" t="s">
        <v>6125</v>
      </c>
      <c r="G18948" s="5">
        <v>20</v>
      </c>
      <c r="H18948" s="5">
        <v>41.5</v>
      </c>
      <c r="I18948" s="5">
        <v>830</v>
      </c>
      <c r="J18948" s="5">
        <v>429828.87000000011</v>
      </c>
      <c r="K18948" s="3" t="str" cm="1">
        <f t="array" ref="K18948">_xlfn.LET(_xlpm.d,UPPER(TRIM(CLEAN(SUBSTITUTE(F18948,CHAR(160),"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49" spans="1:11" hidden="1" x14ac:dyDescent="0.25">
      <c r="B18949" s="20">
        <v>46094</v>
      </c>
      <c r="C18949" s="2" t="s">
        <v>1</v>
      </c>
      <c r="D18949" s="2" t="s">
        <v>194</v>
      </c>
      <c r="E18949" s="2" t="s">
        <v>195</v>
      </c>
      <c r="F18949" s="2" t="s">
        <v>6125</v>
      </c>
      <c r="G18949" s="5">
        <v>19</v>
      </c>
      <c r="H18949" s="5">
        <v>41.5</v>
      </c>
      <c r="I18949" s="5">
        <v>788.5</v>
      </c>
      <c r="J18949" s="5">
        <v>430617.37000000011</v>
      </c>
      <c r="K18949" s="3" t="str" cm="1">
        <f t="array" ref="K18949">_xlfn.LET(_xlpm.d,UPPER(TRIM(CLEAN(SUBSTITUTE(F18949,CHAR(160),"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50" spans="1:11" hidden="1" x14ac:dyDescent="0.25">
      <c r="B18950" s="20">
        <v>46106</v>
      </c>
      <c r="C18950" s="2" t="s">
        <v>1</v>
      </c>
      <c r="D18950" s="2" t="s">
        <v>2413</v>
      </c>
      <c r="E18950" s="2" t="s">
        <v>305</v>
      </c>
      <c r="F18950" s="2" t="s">
        <v>6125</v>
      </c>
      <c r="G18950" s="5">
        <v>32</v>
      </c>
      <c r="H18950" s="5">
        <v>41.5</v>
      </c>
      <c r="I18950" s="5">
        <v>1328</v>
      </c>
      <c r="J18950" s="5">
        <v>431945.37000000011</v>
      </c>
      <c r="K18950" s="3" t="str" cm="1">
        <f t="array" ref="K18950">_xlfn.LET(_xlpm.d,UPPER(TRIM(CLEAN(SUBSTITUTE(F18950,CHAR(160),"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51" spans="1:11" hidden="1" x14ac:dyDescent="0.25">
      <c r="B18951" s="20">
        <v>46108</v>
      </c>
      <c r="C18951" s="2" t="s">
        <v>1</v>
      </c>
      <c r="D18951" s="2" t="s">
        <v>3556</v>
      </c>
      <c r="E18951" s="2" t="s">
        <v>307</v>
      </c>
      <c r="F18951" s="2" t="s">
        <v>6125</v>
      </c>
      <c r="G18951" s="5">
        <v>32</v>
      </c>
      <c r="H18951" s="5">
        <v>41.5</v>
      </c>
      <c r="I18951" s="5">
        <v>1328</v>
      </c>
      <c r="J18951" s="5">
        <v>433273.37000000011</v>
      </c>
      <c r="K18951" s="3" t="str" cm="1">
        <f t="array" ref="K18951">_xlfn.LET(_xlpm.d,UPPER(TRIM(CLEAN(SUBSTITUTE(F18951,CHAR(160),"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8952" spans="1:11" hidden="1" x14ac:dyDescent="0.25">
      <c r="A18952" s="11" t="s">
        <v>6133</v>
      </c>
      <c r="G18952" s="6">
        <v>10518</v>
      </c>
      <c r="I18952" s="7">
        <f>I18595+I18596+I18597+I18598+I18599+I18600+I18601+I18602+I18603+I18604+I18605+I18606+I18607+I18608+I18609+I18610+I18611+I18612+I18613+I18614+I18615+I18616+I18617+I18618+I18619+I18620+I18621+I18622+I18623+I18624+I18625+I18626+I18627+I18628+I18629+I18630+I18631+I18632+I18633+I18634+I18635+I18636+I18637+I18638+I18639+I18640+I18641+I18642+I18643+I18644+I18645+I18646+I18647+I18648+I18649+I18650+I18651+I18652+I18653+I18654+I18655+I18656+I18657+I18658+I18659+I18660+I18661+I18662+I18663+I18664+I18665+I18666+I18667+I18668+I18669+I18670+I18671+I18672+I18673+I18674+I18675+I18676+I18677+I18678+I18679+I18680+I18681+I18682+I18683+I18684+I18685+I18686+I18687+I18688+I18689+I18690+I18691+I18692+I18693+I18694+I18695+I18696+I18697+I18698+I18699+I18700+I18701+I18702+I18703+I18704+I18705+I18706+I18707+I18708+I18709+I18710+I18711+I18712+I18713+I18714+I18715+I18716+I18717+I18718+I18719+I18720+I18721+I18722+I18723+I18724+I18725+I18726+I18727+I18728+I18729+I18730+I18731+I18732+I18733+I18734+I18735+I18736+I18737+I18738+I18739+I18740+I18741+I18742+I18743+I18744+I18745+I18746+I18747+I18748+I18749+I18750+I18751+I18752+I18753+I18754+I18755+I18756+I18757+I18758+I18759+I18760+I18761+I18762+I18763+I18764+I18765+I18766+I18767+I18768+I18769+I18770+I18771+I18772+I18773+I18774+I18775+I18776+I18777+I18778+I18779+I18780+I18781+I18782+I18783+I18784+I18785+I18786+I18787+I18788+I18789+I18790+I18791+I18792+I18793+I18794+I18795+I18796+I18797+I18798+I18799+I18800+I18801+I18802+I18803+I18804+I18805+I18806+I18807+I18808+I18809+I18810+I18811+I18812+I18813+I18814+I18815+I18816+I18817+I18818+I18819+I18820+I18821+I18822+I18823+I18824+I18825+I18826+I18827+I18828+I18829+I18830+I18831+I18832+I18833+I18834+I18835+I18836+I18837+I18838+I18839+I18840+I18841+I18842+I18843+I18844+I18845+I18846+I18847+I18848+I18849+I18850+I18851+I18852+I18853+I18854+I18855+I18856+I18857+I18858+I18859+I18860+I18861+I18862+I18863+I18864+I18865+I18866+I18867+I18868+I18869+I18870+I18871+I18872+I18873+I18874+I18875+I18876+I18877+I18878+I18879+I18880+I18881+I18882+I18883+I18884+I18885+I18886+I18887+I18888+I18889+I18890+I18891+I18892+I18893+I18894+I18895+I18896+I18897+I18898+I18899+I18900+I18901+I18902+I18903+I18904+I18905+I18906+I18907+I18908+I18909+I18910+I18911+I18912+I18913+I18914+I18915+I18916+I18917+I18918+I18919+I18920+I18921+I18922+I18923+I18924+I18925+I18926+I18927+I18928+I18929+I18930+I18931+I18932+I18933+I18934+I18935+I18936+I18937+I18938+I18939+I18940+I18941+I18942+I18943+I18944+I18945+I18946+I18947+I18948+I18949+I18950+I18951</f>
        <v>433273.37000000011</v>
      </c>
      <c r="K18952" s="3" t="str" cm="1">
        <f t="array" ref="K18952">_xlfn.LET(_xlpm.d,UPPER(TRIM(CLEAN(SUBSTITUTE(F18952,CHAR(160),"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53" spans="1:11" hidden="1" x14ac:dyDescent="0.25">
      <c r="A18953" s="10" t="s">
        <v>6134</v>
      </c>
      <c r="K18953" s="3" t="str" cm="1">
        <f t="array" ref="K18953">_xlfn.LET(_xlpm.d,UPPER(TRIM(CLEAN(SUBSTITUTE(F18953,CHAR(160),"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54" spans="1:11" hidden="1" x14ac:dyDescent="0.25">
      <c r="B18954" s="20">
        <v>45912</v>
      </c>
      <c r="C18954" s="2" t="s">
        <v>1</v>
      </c>
      <c r="D18954" s="2" t="s">
        <v>2059</v>
      </c>
      <c r="E18954" s="2" t="s">
        <v>43</v>
      </c>
      <c r="F18954" s="2" t="s">
        <v>6134</v>
      </c>
      <c r="G18954" s="5">
        <v>30</v>
      </c>
      <c r="H18954" s="5">
        <v>32.99</v>
      </c>
      <c r="I18954" s="5">
        <v>989.7</v>
      </c>
      <c r="J18954" s="5">
        <v>989.7</v>
      </c>
      <c r="K18954" s="3" t="str" cm="1">
        <f t="array" ref="K18954">_xlfn.LET(_xlpm.d,UPPER(TRIM(CLEAN(SUBSTITUTE(F18954,CHAR(160),"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8955" spans="1:11" hidden="1" x14ac:dyDescent="0.25">
      <c r="A18955" s="11" t="s">
        <v>6135</v>
      </c>
      <c r="G18955" s="6">
        <v>30</v>
      </c>
      <c r="I18955" s="8">
        <f>I18954</f>
        <v>989.7</v>
      </c>
      <c r="K18955" s="3" t="str" cm="1">
        <f t="array" ref="K18955">_xlfn.LET(_xlpm.d,UPPER(TRIM(CLEAN(SUBSTITUTE(F18955,CHAR(160),"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56" spans="1:11" hidden="1" x14ac:dyDescent="0.25">
      <c r="A18956" s="10" t="s">
        <v>6136</v>
      </c>
      <c r="K18956" s="3" t="str" cm="1">
        <f t="array" ref="K18956">_xlfn.LET(_xlpm.d,UPPER(TRIM(CLEAN(SUBSTITUTE(F18956,CHAR(160),"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57" spans="1:11" hidden="1" x14ac:dyDescent="0.25">
      <c r="B18957" s="20">
        <v>45664</v>
      </c>
      <c r="C18957" s="2" t="s">
        <v>1</v>
      </c>
      <c r="D18957" s="2" t="s">
        <v>3588</v>
      </c>
      <c r="E18957" s="2" t="s">
        <v>762</v>
      </c>
      <c r="F18957" s="2" t="s">
        <v>6136</v>
      </c>
      <c r="G18957" s="5">
        <v>8</v>
      </c>
      <c r="H18957" s="5">
        <v>50</v>
      </c>
      <c r="I18957" s="5">
        <v>400</v>
      </c>
      <c r="J18957" s="5">
        <v>400</v>
      </c>
      <c r="K18957" s="3" t="str" cm="1">
        <f t="array" ref="K18957">_xlfn.LET(_xlpm.d,UPPER(TRIM(CLEAN(SUBSTITUTE(F18957,CHAR(160),"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8958" spans="1:11" hidden="1" x14ac:dyDescent="0.25">
      <c r="A18958" s="11" t="s">
        <v>6137</v>
      </c>
      <c r="G18958" s="6">
        <v>8</v>
      </c>
      <c r="I18958" s="8">
        <f>I18957</f>
        <v>400</v>
      </c>
      <c r="K18958" s="3" t="str" cm="1">
        <f t="array" ref="K18958">_xlfn.LET(_xlpm.d,UPPER(TRIM(CLEAN(SUBSTITUTE(F18958,CHAR(160),"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59" spans="1:11" hidden="1" x14ac:dyDescent="0.25">
      <c r="A18959" s="10" t="s">
        <v>6138</v>
      </c>
      <c r="K18959" s="3" t="str" cm="1">
        <f t="array" ref="K18959">_xlfn.LET(_xlpm.d,UPPER(TRIM(CLEAN(SUBSTITUTE(F18959,CHAR(160),"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60" spans="1:11" hidden="1" x14ac:dyDescent="0.25">
      <c r="B18960" s="20">
        <v>45681</v>
      </c>
      <c r="C18960" s="2" t="s">
        <v>1</v>
      </c>
      <c r="D18960" s="2" t="s">
        <v>3591</v>
      </c>
      <c r="E18960" s="2" t="s">
        <v>2447</v>
      </c>
      <c r="F18960" s="2" t="s">
        <v>6138</v>
      </c>
      <c r="G18960" s="5">
        <v>5</v>
      </c>
      <c r="H18960" s="5">
        <v>118.8</v>
      </c>
      <c r="I18960" s="5">
        <v>594</v>
      </c>
      <c r="J18960" s="5">
        <v>594</v>
      </c>
      <c r="K18960" s="3" t="str" cm="1">
        <f t="array" ref="K18960">_xlfn.LET(_xlpm.d,UPPER(TRIM(CLEAN(SUBSTITUTE(F18960,CHAR(160),"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8961" spans="1:11" hidden="1" x14ac:dyDescent="0.25">
      <c r="B18961" s="20">
        <v>45695</v>
      </c>
      <c r="C18961" s="2" t="s">
        <v>1</v>
      </c>
      <c r="D18961" s="2" t="s">
        <v>4178</v>
      </c>
      <c r="E18961" s="2" t="s">
        <v>835</v>
      </c>
      <c r="F18961" s="2" t="s">
        <v>6138</v>
      </c>
      <c r="G18961" s="5">
        <v>6</v>
      </c>
      <c r="H18961" s="5">
        <v>76.900000000000006</v>
      </c>
      <c r="I18961" s="5">
        <v>461.4</v>
      </c>
      <c r="J18961" s="5">
        <v>1055.4000000000001</v>
      </c>
      <c r="K18961" s="3" t="str" cm="1">
        <f t="array" ref="K18961">_xlfn.LET(_xlpm.d,UPPER(TRIM(CLEAN(SUBSTITUTE(F18961,CHAR(160),"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8962" spans="1:11" hidden="1" x14ac:dyDescent="0.25">
      <c r="A18962" s="11" t="s">
        <v>6139</v>
      </c>
      <c r="G18962" s="6">
        <v>11</v>
      </c>
      <c r="I18962" s="7">
        <f>I18960+I18961</f>
        <v>1055.4000000000001</v>
      </c>
      <c r="K18962" s="3" t="str" cm="1">
        <f t="array" ref="K18962">_xlfn.LET(_xlpm.d,UPPER(TRIM(CLEAN(SUBSTITUTE(F18962,CHAR(160),"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63" spans="1:11" hidden="1" x14ac:dyDescent="0.25">
      <c r="A18963" s="10" t="s">
        <v>6140</v>
      </c>
      <c r="K18963" s="3" t="str" cm="1">
        <f t="array" ref="K18963">_xlfn.LET(_xlpm.d,UPPER(TRIM(CLEAN(SUBSTITUTE(F18963,CHAR(160),"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64" spans="1:11" hidden="1" x14ac:dyDescent="0.25">
      <c r="B18964" s="20">
        <v>46052</v>
      </c>
      <c r="C18964" s="2" t="s">
        <v>1</v>
      </c>
      <c r="D18964" s="2" t="s">
        <v>1608</v>
      </c>
      <c r="E18964" s="2" t="s">
        <v>749</v>
      </c>
      <c r="F18964" s="2" t="s">
        <v>6141</v>
      </c>
      <c r="G18964" s="5">
        <v>200</v>
      </c>
      <c r="H18964" s="5">
        <v>11.89</v>
      </c>
      <c r="I18964" s="5">
        <v>2378</v>
      </c>
      <c r="J18964" s="5">
        <v>2378</v>
      </c>
      <c r="K18964" s="3" t="str" cm="1">
        <f t="array" ref="K18964">_xlfn.LET(_xlpm.d,UPPER(TRIM(CLEAN(SUBSTITUTE(F18964,CHAR(160),"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965" spans="1:11" hidden="1" x14ac:dyDescent="0.25">
      <c r="B18965" s="20">
        <v>46056</v>
      </c>
      <c r="C18965" s="2" t="s">
        <v>1</v>
      </c>
      <c r="D18965" s="2" t="s">
        <v>1241</v>
      </c>
      <c r="E18965" s="2" t="s">
        <v>746</v>
      </c>
      <c r="F18965" s="2" t="s">
        <v>6141</v>
      </c>
      <c r="G18965" s="5">
        <v>300</v>
      </c>
      <c r="H18965" s="5">
        <v>11.89</v>
      </c>
      <c r="I18965" s="5">
        <v>3567</v>
      </c>
      <c r="J18965" s="5">
        <v>5945</v>
      </c>
      <c r="K18965" s="3" t="str" cm="1">
        <f t="array" ref="K18965">_xlfn.LET(_xlpm.d,UPPER(TRIM(CLEAN(SUBSTITUTE(F18965,CHAR(160),"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966" spans="1:11" hidden="1" x14ac:dyDescent="0.25">
      <c r="B18966" s="20">
        <v>46058</v>
      </c>
      <c r="C18966" s="2" t="s">
        <v>1</v>
      </c>
      <c r="D18966" s="2" t="s">
        <v>6100</v>
      </c>
      <c r="E18966" s="2" t="s">
        <v>6101</v>
      </c>
      <c r="F18966" s="2" t="s">
        <v>6141</v>
      </c>
      <c r="G18966" s="5">
        <v>50</v>
      </c>
      <c r="H18966" s="5">
        <v>13</v>
      </c>
      <c r="I18966" s="5">
        <v>650</v>
      </c>
      <c r="J18966" s="5">
        <v>6595</v>
      </c>
      <c r="K18966" s="3" t="str" cm="1">
        <f t="array" ref="K18966">_xlfn.LET(_xlpm.d,UPPER(TRIM(CLEAN(SUBSTITUTE(F18966,CHAR(160),"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967" spans="1:11" hidden="1" x14ac:dyDescent="0.25">
      <c r="B18967" s="20">
        <v>46058</v>
      </c>
      <c r="C18967" s="2" t="s">
        <v>1</v>
      </c>
      <c r="D18967" s="2" t="s">
        <v>3461</v>
      </c>
      <c r="E18967" s="2" t="s">
        <v>170</v>
      </c>
      <c r="F18967" s="2" t="s">
        <v>6141</v>
      </c>
      <c r="G18967" s="5">
        <v>50</v>
      </c>
      <c r="H18967" s="5">
        <v>11.9</v>
      </c>
      <c r="I18967" s="5">
        <v>595</v>
      </c>
      <c r="J18967" s="5">
        <v>7190</v>
      </c>
      <c r="K18967" s="3" t="str" cm="1">
        <f t="array" ref="K18967">_xlfn.LET(_xlpm.d,UPPER(TRIM(CLEAN(SUBSTITUTE(F18967,CHAR(160),"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968" spans="1:11" hidden="1" x14ac:dyDescent="0.25">
      <c r="B18968" s="20">
        <v>46058</v>
      </c>
      <c r="C18968" s="2" t="s">
        <v>1</v>
      </c>
      <c r="D18968" s="2" t="s">
        <v>3616</v>
      </c>
      <c r="E18968" s="2" t="s">
        <v>835</v>
      </c>
      <c r="F18968" s="2" t="s">
        <v>6141</v>
      </c>
      <c r="G18968" s="5">
        <v>50</v>
      </c>
      <c r="H18968" s="5">
        <v>11.9</v>
      </c>
      <c r="I18968" s="5">
        <v>595</v>
      </c>
      <c r="J18968" s="5">
        <v>7785</v>
      </c>
      <c r="K18968" s="3" t="str" cm="1">
        <f t="array" ref="K18968">_xlfn.LET(_xlpm.d,UPPER(TRIM(CLEAN(SUBSTITUTE(F18968,CHAR(160),"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969" spans="1:11" hidden="1" x14ac:dyDescent="0.25">
      <c r="B18969" s="20">
        <v>46058</v>
      </c>
      <c r="C18969" s="2" t="s">
        <v>1</v>
      </c>
      <c r="D18969" s="2" t="s">
        <v>2344</v>
      </c>
      <c r="E18969" s="2" t="s">
        <v>64</v>
      </c>
      <c r="F18969" s="2" t="s">
        <v>6141</v>
      </c>
      <c r="G18969" s="5">
        <v>25</v>
      </c>
      <c r="H18969" s="5">
        <v>11.9</v>
      </c>
      <c r="I18969" s="5">
        <v>297.5</v>
      </c>
      <c r="J18969" s="5">
        <v>8082.5</v>
      </c>
      <c r="K18969" s="3" t="str" cm="1">
        <f t="array" ref="K18969">_xlfn.LET(_xlpm.d,UPPER(TRIM(CLEAN(SUBSTITUTE(F18969,CHAR(160),"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8970" spans="1:11" hidden="1" x14ac:dyDescent="0.25">
      <c r="A18970" s="11" t="s">
        <v>6142</v>
      </c>
      <c r="G18970" s="6">
        <v>675</v>
      </c>
      <c r="I18970" s="7">
        <f>I18964+I18965+I18966+I18967+I18968+I18969</f>
        <v>8082.5</v>
      </c>
      <c r="K18970" s="3" t="str" cm="1">
        <f t="array" ref="K18970">_xlfn.LET(_xlpm.d,UPPER(TRIM(CLEAN(SUBSTITUTE(F18970,CHAR(160),"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71" spans="1:11" hidden="1" x14ac:dyDescent="0.25">
      <c r="A18971" s="10" t="s">
        <v>6143</v>
      </c>
      <c r="K18971" s="3" t="str" cm="1">
        <f t="array" ref="K18971">_xlfn.LET(_xlpm.d,UPPER(TRIM(CLEAN(SUBSTITUTE(F18971,CHAR(160),"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72" spans="1:11" hidden="1" x14ac:dyDescent="0.25">
      <c r="B18972" s="20">
        <v>45782</v>
      </c>
      <c r="C18972" s="2" t="s">
        <v>1</v>
      </c>
      <c r="D18972" s="2" t="s">
        <v>47</v>
      </c>
      <c r="E18972" s="2" t="s">
        <v>43</v>
      </c>
      <c r="F18972" s="2" t="s">
        <v>6144</v>
      </c>
      <c r="G18972" s="5">
        <v>15</v>
      </c>
      <c r="H18972" s="5">
        <v>21.55</v>
      </c>
      <c r="I18972" s="5">
        <v>323.25</v>
      </c>
      <c r="J18972" s="5">
        <v>323.25</v>
      </c>
      <c r="K18972" s="3" t="str" cm="1">
        <f t="array" ref="K18972">_xlfn.LET(_xlpm.d,UPPER(TRIM(CLEAN(SUBSTITUTE(F18972,CHAR(160),"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973" spans="1:11" hidden="1" x14ac:dyDescent="0.25">
      <c r="B18973" s="20">
        <v>46022</v>
      </c>
      <c r="C18973" s="2" t="s">
        <v>1</v>
      </c>
      <c r="D18973" s="2" t="s">
        <v>6097</v>
      </c>
      <c r="E18973" s="2" t="s">
        <v>61</v>
      </c>
      <c r="F18973" s="2" t="s">
        <v>6144</v>
      </c>
      <c r="G18973" s="5">
        <v>30</v>
      </c>
      <c r="H18973" s="5">
        <v>21.2</v>
      </c>
      <c r="I18973" s="5">
        <v>636</v>
      </c>
      <c r="J18973" s="5">
        <v>959.25</v>
      </c>
      <c r="K18973" s="3" t="str" cm="1">
        <f t="array" ref="K18973">_xlfn.LET(_xlpm.d,UPPER(TRIM(CLEAN(SUBSTITUTE(F18973,CHAR(160),"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8974" spans="1:11" hidden="1" x14ac:dyDescent="0.25">
      <c r="A18974" s="11" t="s">
        <v>6145</v>
      </c>
      <c r="G18974" s="6">
        <v>45</v>
      </c>
      <c r="I18974" s="8">
        <f>I18972+I18973</f>
        <v>959.25</v>
      </c>
      <c r="K18974" s="3" t="str" cm="1">
        <f t="array" ref="K18974">_xlfn.LET(_xlpm.d,UPPER(TRIM(CLEAN(SUBSTITUTE(F18974,CHAR(160),"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75" spans="1:11" hidden="1" x14ac:dyDescent="0.25">
      <c r="A18975" s="10" t="s">
        <v>6146</v>
      </c>
      <c r="K18975" s="3" t="str" cm="1">
        <f t="array" ref="K18975">_xlfn.LET(_xlpm.d,UPPER(TRIM(CLEAN(SUBSTITUTE(F18975,CHAR(160),"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76" spans="1:11" hidden="1" x14ac:dyDescent="0.25">
      <c r="B18976" s="20">
        <v>45702</v>
      </c>
      <c r="C18976" s="2" t="s">
        <v>1</v>
      </c>
      <c r="D18976" s="2" t="s">
        <v>6147</v>
      </c>
      <c r="E18976" s="2" t="s">
        <v>6148</v>
      </c>
      <c r="F18976" s="2" t="s">
        <v>6146</v>
      </c>
      <c r="G18976" s="5">
        <v>5</v>
      </c>
      <c r="H18976" s="5">
        <v>20.5</v>
      </c>
      <c r="I18976" s="5">
        <v>102.5</v>
      </c>
      <c r="J18976" s="5">
        <v>102.5</v>
      </c>
      <c r="K18976" s="3" t="str" cm="1">
        <f t="array" ref="K18976">_xlfn.LET(_xlpm.d,UPPER(TRIM(CLEAN(SUBSTITUTE(F18976,CHAR(160),"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15DM BAG COMPOST</v>
      </c>
    </row>
    <row r="18977" spans="1:11" hidden="1" x14ac:dyDescent="0.25">
      <c r="B18977" s="20">
        <v>45736</v>
      </c>
      <c r="C18977" s="2" t="s">
        <v>1</v>
      </c>
      <c r="D18977" s="2" t="s">
        <v>6149</v>
      </c>
      <c r="E18977" s="2" t="s">
        <v>6148</v>
      </c>
      <c r="F18977" s="2" t="s">
        <v>6146</v>
      </c>
      <c r="G18977" s="5">
        <v>8</v>
      </c>
      <c r="H18977" s="5">
        <v>31.99</v>
      </c>
      <c r="I18977" s="5">
        <v>255.92</v>
      </c>
      <c r="J18977" s="5">
        <v>358.41999999999996</v>
      </c>
      <c r="K18977" s="3" t="str" cm="1">
        <f t="array" ref="K18977">_xlfn.LET(_xlpm.d,UPPER(TRIM(CLEAN(SUBSTITUTE(F18977,CHAR(160),"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15DM BAG COMPOST</v>
      </c>
    </row>
    <row r="18978" spans="1:11" hidden="1" x14ac:dyDescent="0.25">
      <c r="B18978" s="20">
        <v>45772</v>
      </c>
      <c r="C18978" s="2" t="s">
        <v>1</v>
      </c>
      <c r="D18978" s="2" t="s">
        <v>6150</v>
      </c>
      <c r="E18978" s="2" t="s">
        <v>2658</v>
      </c>
      <c r="F18978" s="2" t="s">
        <v>6146</v>
      </c>
      <c r="G18978" s="5">
        <v>12</v>
      </c>
      <c r="H18978" s="5">
        <v>20.5</v>
      </c>
      <c r="I18978" s="5">
        <v>246</v>
      </c>
      <c r="J18978" s="5">
        <v>604.41999999999996</v>
      </c>
      <c r="K18978" s="3" t="str" cm="1">
        <f t="array" ref="K18978">_xlfn.LET(_xlpm.d,UPPER(TRIM(CLEAN(SUBSTITUTE(F18978,CHAR(160),"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15DM BAG COMPOST</v>
      </c>
    </row>
    <row r="18979" spans="1:11" hidden="1" x14ac:dyDescent="0.25">
      <c r="A18979" s="11" t="s">
        <v>6151</v>
      </c>
      <c r="G18979" s="6">
        <v>25</v>
      </c>
      <c r="I18979" s="8">
        <f>I18976+I18977+I18978</f>
        <v>604.41999999999996</v>
      </c>
      <c r="K18979" s="3" t="str" cm="1">
        <f t="array" ref="K18979">_xlfn.LET(_xlpm.d,UPPER(TRIM(CLEAN(SUBSTITUTE(F18979,CHAR(160),"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80" spans="1:11" hidden="1" x14ac:dyDescent="0.25">
      <c r="A18980" s="10" t="s">
        <v>6152</v>
      </c>
      <c r="K18980" s="3" t="str" cm="1">
        <f t="array" ref="K18980">_xlfn.LET(_xlpm.d,UPPER(TRIM(CLEAN(SUBSTITUTE(F18980,CHAR(160),"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81" spans="1:11" hidden="1" x14ac:dyDescent="0.25">
      <c r="B18981" s="20">
        <v>45736</v>
      </c>
      <c r="C18981" s="2" t="s">
        <v>1</v>
      </c>
      <c r="D18981" s="2" t="s">
        <v>6149</v>
      </c>
      <c r="E18981" s="2" t="s">
        <v>6148</v>
      </c>
      <c r="F18981" s="2" t="s">
        <v>6152</v>
      </c>
      <c r="G18981" s="5">
        <v>4</v>
      </c>
      <c r="H18981" s="5">
        <v>52.99</v>
      </c>
      <c r="I18981" s="5">
        <v>211.96</v>
      </c>
      <c r="J18981" s="5">
        <v>211.96</v>
      </c>
      <c r="K18981" s="3" t="str" cm="1">
        <f t="array" ref="K18981">_xlfn.LET(_xlpm.d,UPPER(TRIM(CLEAN(SUBSTITUTE(F18981,CHAR(160),"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15DM BAG POTTING SOIL</v>
      </c>
    </row>
    <row r="18982" spans="1:11" hidden="1" x14ac:dyDescent="0.25">
      <c r="B18982" s="20">
        <v>45772</v>
      </c>
      <c r="C18982" s="2" t="s">
        <v>1</v>
      </c>
      <c r="D18982" s="2" t="s">
        <v>6150</v>
      </c>
      <c r="E18982" s="2" t="s">
        <v>2658</v>
      </c>
      <c r="F18982" s="2" t="s">
        <v>6152</v>
      </c>
      <c r="G18982" s="5">
        <v>9</v>
      </c>
      <c r="H18982" s="5">
        <v>33.99</v>
      </c>
      <c r="I18982" s="5">
        <v>305.91000000000003</v>
      </c>
      <c r="J18982" s="5">
        <v>517.87</v>
      </c>
      <c r="K18982" s="3" t="str" cm="1">
        <f t="array" ref="K18982">_xlfn.LET(_xlpm.d,UPPER(TRIM(CLEAN(SUBSTITUTE(F18982,CHAR(160),"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15DM BAG POTTING SOIL</v>
      </c>
    </row>
    <row r="18983" spans="1:11" hidden="1" x14ac:dyDescent="0.25">
      <c r="A18983" s="11" t="s">
        <v>6153</v>
      </c>
      <c r="G18983" s="6">
        <v>13</v>
      </c>
      <c r="I18983" s="8">
        <f>I18981+I18982</f>
        <v>517.87</v>
      </c>
      <c r="K18983" s="3" t="str" cm="1">
        <f t="array" ref="K18983">_xlfn.LET(_xlpm.d,UPPER(TRIM(CLEAN(SUBSTITUTE(F18983,CHAR(160),"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84" spans="1:11" hidden="1" x14ac:dyDescent="0.25">
      <c r="A18984" s="10" t="s">
        <v>6154</v>
      </c>
      <c r="K18984" s="3" t="str" cm="1">
        <f t="array" ref="K18984">_xlfn.LET(_xlpm.d,UPPER(TRIM(CLEAN(SUBSTITUTE(F18984,CHAR(160),"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85" spans="1:11" hidden="1" x14ac:dyDescent="0.25">
      <c r="B18985" s="20">
        <v>45692</v>
      </c>
      <c r="C18985" s="2" t="s">
        <v>1</v>
      </c>
      <c r="D18985" s="2" t="s">
        <v>4834</v>
      </c>
      <c r="E18985" s="2" t="s">
        <v>4835</v>
      </c>
      <c r="F18985" s="2" t="s">
        <v>6155</v>
      </c>
      <c r="G18985" s="5">
        <v>660</v>
      </c>
      <c r="H18985" s="5">
        <v>1.25</v>
      </c>
      <c r="I18985" s="5">
        <v>825</v>
      </c>
      <c r="J18985" s="5">
        <v>825</v>
      </c>
      <c r="K18985" s="3" t="str" cm="1">
        <f t="array" ref="K18985">_xlfn.LET(_xlpm.d,UPPER(TRIM(CLEAN(SUBSTITUTE(F18985,CHAR(160),"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86" spans="1:11" hidden="1" x14ac:dyDescent="0.25">
      <c r="B18986" s="20">
        <v>45706</v>
      </c>
      <c r="C18986" s="2" t="s">
        <v>1</v>
      </c>
      <c r="D18986" s="2" t="s">
        <v>4837</v>
      </c>
      <c r="E18986" s="2" t="s">
        <v>4835</v>
      </c>
      <c r="F18986" s="2" t="s">
        <v>6155</v>
      </c>
      <c r="G18986" s="5">
        <v>1476</v>
      </c>
      <c r="H18986" s="5">
        <v>1.25</v>
      </c>
      <c r="I18986" s="5">
        <v>1845</v>
      </c>
      <c r="J18986" s="5">
        <v>2670</v>
      </c>
      <c r="K18986" s="3" t="str" cm="1">
        <f t="array" ref="K18986">_xlfn.LET(_xlpm.d,UPPER(TRIM(CLEAN(SUBSTITUTE(F18986,CHAR(160),"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87" spans="1:11" hidden="1" x14ac:dyDescent="0.25">
      <c r="B18987" s="20">
        <v>45716</v>
      </c>
      <c r="C18987" s="2" t="s">
        <v>1</v>
      </c>
      <c r="D18987" s="2" t="s">
        <v>4838</v>
      </c>
      <c r="E18987" s="2" t="s">
        <v>4835</v>
      </c>
      <c r="F18987" s="2" t="s">
        <v>6155</v>
      </c>
      <c r="G18987" s="5">
        <v>888</v>
      </c>
      <c r="H18987" s="5">
        <v>1.25</v>
      </c>
      <c r="I18987" s="5">
        <v>1110</v>
      </c>
      <c r="J18987" s="5">
        <v>3780</v>
      </c>
      <c r="K18987" s="3" t="str" cm="1">
        <f t="array" ref="K18987">_xlfn.LET(_xlpm.d,UPPER(TRIM(CLEAN(SUBSTITUTE(F18987,CHAR(160),"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88" spans="1:11" hidden="1" x14ac:dyDescent="0.25">
      <c r="A18988" s="11" t="s">
        <v>6156</v>
      </c>
      <c r="G18988" s="6">
        <v>3024</v>
      </c>
      <c r="I18988" s="7">
        <f>I18985+I18986+I18987</f>
        <v>3780</v>
      </c>
      <c r="K18988" s="3" t="str" cm="1">
        <f t="array" ref="K18988">_xlfn.LET(_xlpm.d,UPPER(TRIM(CLEAN(SUBSTITUTE(F18988,CHAR(160),"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89" spans="1:11" hidden="1" x14ac:dyDescent="0.25">
      <c r="A18989" s="10" t="s">
        <v>6157</v>
      </c>
      <c r="K18989" s="3" t="str" cm="1">
        <f t="array" ref="K18989">_xlfn.LET(_xlpm.d,UPPER(TRIM(CLEAN(SUBSTITUTE(F18989,CHAR(160),"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90" spans="1:11" hidden="1" x14ac:dyDescent="0.25">
      <c r="B18990" s="20">
        <v>45706</v>
      </c>
      <c r="C18990" s="2" t="s">
        <v>1</v>
      </c>
      <c r="D18990" s="2" t="s">
        <v>6158</v>
      </c>
      <c r="E18990" s="2" t="s">
        <v>4835</v>
      </c>
      <c r="F18990" s="2" t="s">
        <v>4937</v>
      </c>
      <c r="G18990" s="5">
        <v>0</v>
      </c>
      <c r="H18990" s="5">
        <v>2.2000000000000002</v>
      </c>
      <c r="I18990" s="5">
        <v>0</v>
      </c>
      <c r="J18990" s="5">
        <v>0</v>
      </c>
      <c r="K18990" s="3" t="str" cm="1">
        <f t="array" ref="K18990">_xlfn.LET(_xlpm.d,UPPER(TRIM(CLEAN(SUBSTITUTE(F18990,CHAR(160),"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91" spans="1:11" hidden="1" x14ac:dyDescent="0.25">
      <c r="B18991" s="20">
        <v>45728</v>
      </c>
      <c r="C18991" s="2" t="s">
        <v>1</v>
      </c>
      <c r="D18991" s="2" t="s">
        <v>6159</v>
      </c>
      <c r="E18991" s="2" t="s">
        <v>4835</v>
      </c>
      <c r="F18991" s="2" t="s">
        <v>4937</v>
      </c>
      <c r="G18991" s="5">
        <v>1996</v>
      </c>
      <c r="H18991" s="5">
        <v>2.2000000000000002</v>
      </c>
      <c r="I18991" s="5">
        <v>4391.2</v>
      </c>
      <c r="J18991" s="5">
        <v>4391.2</v>
      </c>
      <c r="K18991" s="3" t="str" cm="1">
        <f t="array" ref="K18991">_xlfn.LET(_xlpm.d,UPPER(TRIM(CLEAN(SUBSTITUTE(F18991,CHAR(160),"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92" spans="1:11" hidden="1" x14ac:dyDescent="0.25">
      <c r="A18992" s="11" t="s">
        <v>6160</v>
      </c>
      <c r="G18992" s="6">
        <v>1996</v>
      </c>
      <c r="I18992" s="7">
        <f>I18990+I18991</f>
        <v>4391.2</v>
      </c>
      <c r="K18992" s="3" t="str" cm="1">
        <f t="array" ref="K18992">_xlfn.LET(_xlpm.d,UPPER(TRIM(CLEAN(SUBSTITUTE(F18992,CHAR(160),"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93" spans="1:11" hidden="1" x14ac:dyDescent="0.25">
      <c r="A18993" s="10" t="s">
        <v>6161</v>
      </c>
      <c r="K18993" s="3" t="str" cm="1">
        <f t="array" ref="K18993">_xlfn.LET(_xlpm.d,UPPER(TRIM(CLEAN(SUBSTITUTE(F18993,CHAR(160),"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94" spans="1:11" hidden="1" x14ac:dyDescent="0.25">
      <c r="B18994" s="20">
        <v>45706</v>
      </c>
      <c r="C18994" s="2" t="s">
        <v>1</v>
      </c>
      <c r="D18994" s="2" t="s">
        <v>6158</v>
      </c>
      <c r="E18994" s="2" t="s">
        <v>4835</v>
      </c>
      <c r="F18994" s="2" t="s">
        <v>6162</v>
      </c>
      <c r="G18994" s="5">
        <v>2656</v>
      </c>
      <c r="H18994" s="5">
        <v>2.2000000000000002</v>
      </c>
      <c r="I18994" s="5">
        <v>5843.2</v>
      </c>
      <c r="J18994" s="5">
        <v>5843.2</v>
      </c>
      <c r="K18994" s="3" t="str" cm="1">
        <f t="array" ref="K18994">_xlfn.LET(_xlpm.d,UPPER(TRIM(CLEAN(SUBSTITUTE(F18994,CHAR(160),"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95" spans="1:11" hidden="1" x14ac:dyDescent="0.25">
      <c r="B18995" s="20">
        <v>45728</v>
      </c>
      <c r="C18995" s="2" t="s">
        <v>1</v>
      </c>
      <c r="D18995" s="2" t="s">
        <v>6159</v>
      </c>
      <c r="E18995" s="2" t="s">
        <v>4835</v>
      </c>
      <c r="F18995" s="2" t="s">
        <v>6162</v>
      </c>
      <c r="G18995" s="5">
        <v>2712</v>
      </c>
      <c r="H18995" s="5">
        <v>2.2000000000000002</v>
      </c>
      <c r="I18995" s="5">
        <v>5966.4</v>
      </c>
      <c r="J18995" s="5">
        <v>11809.599999999999</v>
      </c>
      <c r="K18995" s="3" t="str" cm="1">
        <f t="array" ref="K18995">_xlfn.LET(_xlpm.d,UPPER(TRIM(CLEAN(SUBSTITUTE(F18995,CHAR(160),"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96" spans="1:11" hidden="1" x14ac:dyDescent="0.25">
      <c r="A18996" s="11" t="s">
        <v>6163</v>
      </c>
      <c r="G18996" s="6">
        <v>5368</v>
      </c>
      <c r="I18996" s="7">
        <f>I18994+I18995</f>
        <v>11809.599999999999</v>
      </c>
      <c r="K18996" s="3" t="str" cm="1">
        <f t="array" ref="K18996">_xlfn.LET(_xlpm.d,UPPER(TRIM(CLEAN(SUBSTITUTE(F18996,CHAR(160),"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97" spans="1:11" hidden="1" x14ac:dyDescent="0.25">
      <c r="A18997" s="10" t="s">
        <v>6164</v>
      </c>
      <c r="K18997" s="3" t="str" cm="1">
        <f t="array" ref="K18997">_xlfn.LET(_xlpm.d,UPPER(TRIM(CLEAN(SUBSTITUTE(F18997,CHAR(160),"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98" spans="1:11" hidden="1" x14ac:dyDescent="0.25">
      <c r="B18998" s="20">
        <v>45706</v>
      </c>
      <c r="C18998" s="2" t="s">
        <v>1</v>
      </c>
      <c r="D18998" s="2" t="s">
        <v>6158</v>
      </c>
      <c r="E18998" s="2" t="s">
        <v>4835</v>
      </c>
      <c r="F18998" s="2" t="s">
        <v>4939</v>
      </c>
      <c r="G18998" s="5">
        <v>2644</v>
      </c>
      <c r="H18998" s="5">
        <v>2.2000000000000002</v>
      </c>
      <c r="I18998" s="5">
        <v>5816.8</v>
      </c>
      <c r="J18998" s="5">
        <v>5816.8</v>
      </c>
      <c r="K18998" s="3" t="str" cm="1">
        <f t="array" ref="K18998">_xlfn.LET(_xlpm.d,UPPER(TRIM(CLEAN(SUBSTITUTE(F18998,CHAR(160),"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8999" spans="1:11" hidden="1" x14ac:dyDescent="0.25">
      <c r="B18999" s="20">
        <v>45728</v>
      </c>
      <c r="C18999" s="2" t="s">
        <v>1</v>
      </c>
      <c r="D18999" s="2" t="s">
        <v>6159</v>
      </c>
      <c r="E18999" s="2" t="s">
        <v>4835</v>
      </c>
      <c r="F18999" s="2" t="s">
        <v>4939</v>
      </c>
      <c r="G18999" s="5">
        <v>2712</v>
      </c>
      <c r="H18999" s="5">
        <v>2.2000000000000002</v>
      </c>
      <c r="I18999" s="5">
        <v>5966.4</v>
      </c>
      <c r="J18999" s="5">
        <v>11783.2</v>
      </c>
      <c r="K18999" s="3" t="str" cm="1">
        <f t="array" ref="K18999">_xlfn.LET(_xlpm.d,UPPER(TRIM(CLEAN(SUBSTITUTE(F18999,CHAR(160),"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00" spans="1:11" hidden="1" x14ac:dyDescent="0.25">
      <c r="A19000" s="11" t="s">
        <v>6165</v>
      </c>
      <c r="G19000" s="6">
        <v>5356</v>
      </c>
      <c r="I19000" s="7">
        <f>I18998+I18999</f>
        <v>11783.2</v>
      </c>
      <c r="K19000" s="3" t="str" cm="1">
        <f t="array" ref="K19000">_xlfn.LET(_xlpm.d,UPPER(TRIM(CLEAN(SUBSTITUTE(F19000,CHAR(160),"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01" spans="1:11" hidden="1" x14ac:dyDescent="0.25">
      <c r="A19001" s="10" t="s">
        <v>6166</v>
      </c>
      <c r="K19001" s="3" t="str" cm="1">
        <f t="array" ref="K19001">_xlfn.LET(_xlpm.d,UPPER(TRIM(CLEAN(SUBSTITUTE(F19001,CHAR(160),"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02" spans="1:11" hidden="1" x14ac:dyDescent="0.25">
      <c r="B19002" s="20">
        <v>45706</v>
      </c>
      <c r="C19002" s="2" t="s">
        <v>1</v>
      </c>
      <c r="D19002" s="2" t="s">
        <v>6158</v>
      </c>
      <c r="E19002" s="2" t="s">
        <v>4835</v>
      </c>
      <c r="F19002" s="2" t="s">
        <v>4940</v>
      </c>
      <c r="G19002" s="5">
        <v>2656</v>
      </c>
      <c r="H19002" s="5">
        <v>2.2000000000000002</v>
      </c>
      <c r="I19002" s="5">
        <v>5843.2</v>
      </c>
      <c r="J19002" s="5">
        <v>5843.2</v>
      </c>
      <c r="K19002" s="3" t="str" cm="1">
        <f t="array" ref="K19002">_xlfn.LET(_xlpm.d,UPPER(TRIM(CLEAN(SUBSTITUTE(F19002,CHAR(160),"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03" spans="1:11" hidden="1" x14ac:dyDescent="0.25">
      <c r="B19003" s="20">
        <v>45728</v>
      </c>
      <c r="C19003" s="2" t="s">
        <v>1</v>
      </c>
      <c r="D19003" s="2" t="s">
        <v>6159</v>
      </c>
      <c r="E19003" s="2" t="s">
        <v>4835</v>
      </c>
      <c r="F19003" s="2" t="s">
        <v>4940</v>
      </c>
      <c r="G19003" s="5">
        <v>1412</v>
      </c>
      <c r="H19003" s="5">
        <v>2.2000000000000002</v>
      </c>
      <c r="I19003" s="5">
        <v>3106.4</v>
      </c>
      <c r="J19003" s="5">
        <v>8949.6</v>
      </c>
      <c r="K19003" s="3" t="str" cm="1">
        <f t="array" ref="K19003">_xlfn.LET(_xlpm.d,UPPER(TRIM(CLEAN(SUBSTITUTE(F19003,CHAR(160),"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04" spans="1:11" hidden="1" x14ac:dyDescent="0.25">
      <c r="A19004" s="11" t="s">
        <v>6167</v>
      </c>
      <c r="G19004" s="6">
        <v>4068</v>
      </c>
      <c r="I19004" s="7">
        <f>I19002+I19003</f>
        <v>8949.6</v>
      </c>
      <c r="K19004" s="3" t="str" cm="1">
        <f t="array" ref="K19004">_xlfn.LET(_xlpm.d,UPPER(TRIM(CLEAN(SUBSTITUTE(F19004,CHAR(160),"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05" spans="1:11" hidden="1" x14ac:dyDescent="0.25">
      <c r="A19005" s="10" t="s">
        <v>6168</v>
      </c>
      <c r="K19005" s="3" t="str" cm="1">
        <f t="array" ref="K19005">_xlfn.LET(_xlpm.d,UPPER(TRIM(CLEAN(SUBSTITUTE(F19005,CHAR(160),"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06" spans="1:11" hidden="1" x14ac:dyDescent="0.25">
      <c r="B19006" s="20">
        <v>45706</v>
      </c>
      <c r="C19006" s="2" t="s">
        <v>1</v>
      </c>
      <c r="D19006" s="2" t="s">
        <v>6158</v>
      </c>
      <c r="E19006" s="2" t="s">
        <v>4835</v>
      </c>
      <c r="F19006" s="2" t="s">
        <v>4941</v>
      </c>
      <c r="G19006" s="5">
        <v>2652</v>
      </c>
      <c r="H19006" s="5">
        <v>2.2000000000000002</v>
      </c>
      <c r="I19006" s="5">
        <v>5834.4</v>
      </c>
      <c r="J19006" s="5">
        <v>5834.4</v>
      </c>
      <c r="K19006" s="3" t="str" cm="1">
        <f t="array" ref="K19006">_xlfn.LET(_xlpm.d,UPPER(TRIM(CLEAN(SUBSTITUTE(F19006,CHAR(160),"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07" spans="1:11" hidden="1" x14ac:dyDescent="0.25">
      <c r="B19007" s="20">
        <v>45728</v>
      </c>
      <c r="C19007" s="2" t="s">
        <v>1</v>
      </c>
      <c r="D19007" s="2" t="s">
        <v>6159</v>
      </c>
      <c r="E19007" s="2" t="s">
        <v>4835</v>
      </c>
      <c r="F19007" s="2" t="s">
        <v>4941</v>
      </c>
      <c r="G19007" s="5">
        <v>1728</v>
      </c>
      <c r="H19007" s="5">
        <v>2.2000000000000002</v>
      </c>
      <c r="I19007" s="5">
        <v>3801.6</v>
      </c>
      <c r="J19007" s="5">
        <v>9636</v>
      </c>
      <c r="K19007" s="3" t="str" cm="1">
        <f t="array" ref="K19007">_xlfn.LET(_xlpm.d,UPPER(TRIM(CLEAN(SUBSTITUTE(F19007,CHAR(160),"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08" spans="1:11" hidden="1" x14ac:dyDescent="0.25">
      <c r="A19008" s="11" t="s">
        <v>6169</v>
      </c>
      <c r="G19008" s="6">
        <v>4380</v>
      </c>
      <c r="I19008" s="7">
        <f>I19006+I19007</f>
        <v>9636</v>
      </c>
      <c r="K19008" s="3" t="str" cm="1">
        <f t="array" ref="K19008">_xlfn.LET(_xlpm.d,UPPER(TRIM(CLEAN(SUBSTITUTE(F19008,CHAR(160),"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09" spans="1:11" hidden="1" x14ac:dyDescent="0.25">
      <c r="A19009" s="10" t="s">
        <v>6170</v>
      </c>
      <c r="K19009" s="3" t="str" cm="1">
        <f t="array" ref="K19009">_xlfn.LET(_xlpm.d,UPPER(TRIM(CLEAN(SUBSTITUTE(F19009,CHAR(160),"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10" spans="1:11" hidden="1" x14ac:dyDescent="0.25">
      <c r="B19010" s="20">
        <v>45706</v>
      </c>
      <c r="C19010" s="2" t="s">
        <v>1</v>
      </c>
      <c r="D19010" s="2" t="s">
        <v>6171</v>
      </c>
      <c r="E19010" s="2" t="s">
        <v>4835</v>
      </c>
      <c r="F19010" s="2" t="s">
        <v>6172</v>
      </c>
      <c r="G19010" s="5">
        <v>888</v>
      </c>
      <c r="H19010" s="5">
        <v>1.25</v>
      </c>
      <c r="I19010" s="5">
        <v>1110</v>
      </c>
      <c r="J19010" s="5">
        <v>1110</v>
      </c>
      <c r="K19010" s="3" t="str" cm="1">
        <f t="array" ref="K19010">_xlfn.LET(_xlpm.d,UPPER(TRIM(CLEAN(SUBSTITUTE(F19010,CHAR(160),"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11" spans="1:11" hidden="1" x14ac:dyDescent="0.25">
      <c r="B19011" s="20">
        <v>45716</v>
      </c>
      <c r="C19011" s="2" t="s">
        <v>1</v>
      </c>
      <c r="D19011" s="2" t="s">
        <v>6173</v>
      </c>
      <c r="E19011" s="2" t="s">
        <v>4835</v>
      </c>
      <c r="F19011" s="2" t="s">
        <v>6172</v>
      </c>
      <c r="G19011" s="5">
        <v>0</v>
      </c>
      <c r="H19011" s="5">
        <v>1.25</v>
      </c>
      <c r="I19011" s="5">
        <v>0</v>
      </c>
      <c r="J19011" s="5">
        <v>1110</v>
      </c>
      <c r="K19011" s="3" t="str" cm="1">
        <f t="array" ref="K19011">_xlfn.LET(_xlpm.d,UPPER(TRIM(CLEAN(SUBSTITUTE(F19011,CHAR(160),"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12" spans="1:11" hidden="1" x14ac:dyDescent="0.25">
      <c r="B19012" s="20">
        <v>45728</v>
      </c>
      <c r="C19012" s="2" t="s">
        <v>1</v>
      </c>
      <c r="D19012" s="2" t="s">
        <v>6174</v>
      </c>
      <c r="E19012" s="2" t="s">
        <v>4835</v>
      </c>
      <c r="F19012" s="2" t="s">
        <v>6172</v>
      </c>
      <c r="G19012" s="5">
        <v>0</v>
      </c>
      <c r="H19012" s="5">
        <v>1.25</v>
      </c>
      <c r="I19012" s="5">
        <v>0</v>
      </c>
      <c r="J19012" s="5">
        <v>1110</v>
      </c>
      <c r="K19012" s="3" t="str" cm="1">
        <f t="array" ref="K19012">_xlfn.LET(_xlpm.d,UPPER(TRIM(CLEAN(SUBSTITUTE(F19012,CHAR(160),"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13" spans="1:11" hidden="1" x14ac:dyDescent="0.25">
      <c r="A19013" s="11" t="s">
        <v>6175</v>
      </c>
      <c r="G19013" s="6">
        <v>888</v>
      </c>
      <c r="I19013" s="7">
        <f>I19010+I19011+I19012</f>
        <v>1110</v>
      </c>
      <c r="K19013" s="3" t="str" cm="1">
        <f t="array" ref="K19013">_xlfn.LET(_xlpm.d,UPPER(TRIM(CLEAN(SUBSTITUTE(F19013,CHAR(160),"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14" spans="1:11" hidden="1" x14ac:dyDescent="0.25">
      <c r="A19014" s="10" t="s">
        <v>6176</v>
      </c>
      <c r="K19014" s="3" t="str" cm="1">
        <f t="array" ref="K19014">_xlfn.LET(_xlpm.d,UPPER(TRIM(CLEAN(SUBSTITUTE(F19014,CHAR(160),"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15" spans="1:11" hidden="1" x14ac:dyDescent="0.25">
      <c r="B19015" s="20">
        <v>45706</v>
      </c>
      <c r="C19015" s="2" t="s">
        <v>1</v>
      </c>
      <c r="D19015" s="2" t="s">
        <v>6171</v>
      </c>
      <c r="E19015" s="2" t="s">
        <v>4835</v>
      </c>
      <c r="F19015" s="2" t="s">
        <v>6177</v>
      </c>
      <c r="G19015" s="5">
        <v>1470</v>
      </c>
      <c r="H19015" s="5">
        <v>1.25</v>
      </c>
      <c r="I19015" s="5">
        <v>1837.5</v>
      </c>
      <c r="J19015" s="5">
        <v>1837.5</v>
      </c>
      <c r="K19015" s="3" t="str" cm="1">
        <f t="array" ref="K19015">_xlfn.LET(_xlpm.d,UPPER(TRIM(CLEAN(SUBSTITUTE(F19015,CHAR(160),"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16" spans="1:11" hidden="1" x14ac:dyDescent="0.25">
      <c r="B19016" s="20">
        <v>45716</v>
      </c>
      <c r="C19016" s="2" t="s">
        <v>1</v>
      </c>
      <c r="D19016" s="2" t="s">
        <v>6173</v>
      </c>
      <c r="E19016" s="2" t="s">
        <v>4835</v>
      </c>
      <c r="F19016" s="2" t="s">
        <v>6177</v>
      </c>
      <c r="G19016" s="5">
        <v>1476</v>
      </c>
      <c r="H19016" s="5">
        <v>1.25</v>
      </c>
      <c r="I19016" s="5">
        <v>1845</v>
      </c>
      <c r="J19016" s="5">
        <v>3682.5</v>
      </c>
      <c r="K19016" s="3" t="str" cm="1">
        <f t="array" ref="K19016">_xlfn.LET(_xlpm.d,UPPER(TRIM(CLEAN(SUBSTITUTE(F19016,CHAR(160),"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17" spans="1:11" hidden="1" x14ac:dyDescent="0.25">
      <c r="B19017" s="20">
        <v>45728</v>
      </c>
      <c r="C19017" s="2" t="s">
        <v>1</v>
      </c>
      <c r="D19017" s="2" t="s">
        <v>6174</v>
      </c>
      <c r="E19017" s="2" t="s">
        <v>4835</v>
      </c>
      <c r="F19017" s="2" t="s">
        <v>6177</v>
      </c>
      <c r="G19017" s="5">
        <v>312</v>
      </c>
      <c r="H19017" s="5">
        <v>1.25</v>
      </c>
      <c r="I19017" s="5">
        <v>390</v>
      </c>
      <c r="J19017" s="5">
        <v>4072.5</v>
      </c>
      <c r="K19017" s="3" t="str" cm="1">
        <f t="array" ref="K19017">_xlfn.LET(_xlpm.d,UPPER(TRIM(CLEAN(SUBSTITUTE(F19017,CHAR(160),"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18" spans="1:11" hidden="1" x14ac:dyDescent="0.25">
      <c r="A19018" s="11" t="s">
        <v>6178</v>
      </c>
      <c r="G19018" s="6">
        <v>3258</v>
      </c>
      <c r="I19018" s="7">
        <f>I19015+I19016+I19017</f>
        <v>4072.5</v>
      </c>
      <c r="K19018" s="3" t="str" cm="1">
        <f t="array" ref="K19018">_xlfn.LET(_xlpm.d,UPPER(TRIM(CLEAN(SUBSTITUTE(F19018,CHAR(160),"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19" spans="1:11" hidden="1" x14ac:dyDescent="0.25">
      <c r="A19019" s="10" t="s">
        <v>6179</v>
      </c>
      <c r="K19019" s="3" t="str" cm="1">
        <f t="array" ref="K19019">_xlfn.LET(_xlpm.d,UPPER(TRIM(CLEAN(SUBSTITUTE(F19019,CHAR(160),"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20" spans="1:11" hidden="1" x14ac:dyDescent="0.25">
      <c r="B19020" s="20">
        <v>45706</v>
      </c>
      <c r="C19020" s="2" t="s">
        <v>1</v>
      </c>
      <c r="D19020" s="2" t="s">
        <v>6171</v>
      </c>
      <c r="E19020" s="2" t="s">
        <v>4835</v>
      </c>
      <c r="F19020" s="2" t="s">
        <v>6180</v>
      </c>
      <c r="G19020" s="5">
        <v>888</v>
      </c>
      <c r="H19020" s="5">
        <v>1.25</v>
      </c>
      <c r="I19020" s="5">
        <v>1110</v>
      </c>
      <c r="J19020" s="5">
        <v>1110</v>
      </c>
      <c r="K19020" s="3" t="str" cm="1">
        <f t="array" ref="K19020">_xlfn.LET(_xlpm.d,UPPER(TRIM(CLEAN(SUBSTITUTE(F19020,CHAR(160),"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21" spans="1:11" hidden="1" x14ac:dyDescent="0.25">
      <c r="B19021" s="20">
        <v>45716</v>
      </c>
      <c r="C19021" s="2" t="s">
        <v>1</v>
      </c>
      <c r="D19021" s="2" t="s">
        <v>6173</v>
      </c>
      <c r="E19021" s="2" t="s">
        <v>4835</v>
      </c>
      <c r="F19021" s="2" t="s">
        <v>6180</v>
      </c>
      <c r="G19021" s="5">
        <v>888</v>
      </c>
      <c r="H19021" s="5">
        <v>1.25</v>
      </c>
      <c r="I19021" s="5">
        <v>1110</v>
      </c>
      <c r="J19021" s="5">
        <v>2220</v>
      </c>
      <c r="K19021" s="3" t="str" cm="1">
        <f t="array" ref="K19021">_xlfn.LET(_xlpm.d,UPPER(TRIM(CLEAN(SUBSTITUTE(F19021,CHAR(160),"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22" spans="1:11" hidden="1" x14ac:dyDescent="0.25">
      <c r="B19022" s="20">
        <v>45728</v>
      </c>
      <c r="C19022" s="2" t="s">
        <v>1</v>
      </c>
      <c r="D19022" s="2" t="s">
        <v>6174</v>
      </c>
      <c r="E19022" s="2" t="s">
        <v>4835</v>
      </c>
      <c r="F19022" s="2" t="s">
        <v>6180</v>
      </c>
      <c r="G19022" s="5">
        <v>198</v>
      </c>
      <c r="H19022" s="5">
        <v>1.25</v>
      </c>
      <c r="I19022" s="5">
        <v>247.5</v>
      </c>
      <c r="J19022" s="5">
        <v>2467.5</v>
      </c>
      <c r="K19022" s="3" t="str" cm="1">
        <f t="array" ref="K19022">_xlfn.LET(_xlpm.d,UPPER(TRIM(CLEAN(SUBSTITUTE(F19022,CHAR(160),"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23" spans="1:11" hidden="1" x14ac:dyDescent="0.25">
      <c r="A19023" s="11" t="s">
        <v>6181</v>
      </c>
      <c r="G19023" s="6">
        <v>1974</v>
      </c>
      <c r="I19023" s="7">
        <f>I19020+I19021+I19022</f>
        <v>2467.5</v>
      </c>
      <c r="K19023" s="3" t="str" cm="1">
        <f t="array" ref="K19023">_xlfn.LET(_xlpm.d,UPPER(TRIM(CLEAN(SUBSTITUTE(F19023,CHAR(160),"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24" spans="1:11" hidden="1" x14ac:dyDescent="0.25">
      <c r="A19024" s="10" t="s">
        <v>6182</v>
      </c>
      <c r="K19024" s="3" t="str" cm="1">
        <f t="array" ref="K19024">_xlfn.LET(_xlpm.d,UPPER(TRIM(CLEAN(SUBSTITUTE(F19024,CHAR(160),"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25" spans="1:11" hidden="1" x14ac:dyDescent="0.25">
      <c r="B19025" s="20">
        <v>45706</v>
      </c>
      <c r="C19025" s="2" t="s">
        <v>1</v>
      </c>
      <c r="D19025" s="2" t="s">
        <v>6171</v>
      </c>
      <c r="E19025" s="2" t="s">
        <v>4835</v>
      </c>
      <c r="F19025" s="2" t="s">
        <v>6183</v>
      </c>
      <c r="G19025" s="5">
        <v>888</v>
      </c>
      <c r="H19025" s="5">
        <v>1.25</v>
      </c>
      <c r="I19025" s="5">
        <v>1110</v>
      </c>
      <c r="J19025" s="5">
        <v>1110</v>
      </c>
      <c r="K19025" s="3" t="str" cm="1">
        <f t="array" ref="K19025">_xlfn.LET(_xlpm.d,UPPER(TRIM(CLEAN(SUBSTITUTE(F19025,CHAR(160),"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26" spans="1:11" hidden="1" x14ac:dyDescent="0.25">
      <c r="B19026" s="20">
        <v>45716</v>
      </c>
      <c r="C19026" s="2" t="s">
        <v>1</v>
      </c>
      <c r="D19026" s="2" t="s">
        <v>6173</v>
      </c>
      <c r="E19026" s="2" t="s">
        <v>4835</v>
      </c>
      <c r="F19026" s="2" t="s">
        <v>6183</v>
      </c>
      <c r="G19026" s="5">
        <v>600</v>
      </c>
      <c r="H19026" s="5">
        <v>1.25</v>
      </c>
      <c r="I19026" s="5">
        <v>750</v>
      </c>
      <c r="J19026" s="5">
        <v>1860</v>
      </c>
      <c r="K19026" s="3" t="str" cm="1">
        <f t="array" ref="K19026">_xlfn.LET(_xlpm.d,UPPER(TRIM(CLEAN(SUBSTITUTE(F19026,CHAR(160),"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27" spans="1:11" hidden="1" x14ac:dyDescent="0.25">
      <c r="B19027" s="20">
        <v>45728</v>
      </c>
      <c r="C19027" s="2" t="s">
        <v>1</v>
      </c>
      <c r="D19027" s="2" t="s">
        <v>6174</v>
      </c>
      <c r="E19027" s="2" t="s">
        <v>4835</v>
      </c>
      <c r="F19027" s="2" t="s">
        <v>6183</v>
      </c>
      <c r="G19027" s="5">
        <v>768</v>
      </c>
      <c r="H19027" s="5">
        <v>1.25</v>
      </c>
      <c r="I19027" s="5">
        <v>960</v>
      </c>
      <c r="J19027" s="5">
        <v>2820</v>
      </c>
      <c r="K19027" s="3" t="str" cm="1">
        <f t="array" ref="K19027">_xlfn.LET(_xlpm.d,UPPER(TRIM(CLEAN(SUBSTITUTE(F19027,CHAR(160),"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28" spans="1:11" hidden="1" x14ac:dyDescent="0.25">
      <c r="A19028" s="11" t="s">
        <v>6184</v>
      </c>
      <c r="G19028" s="6">
        <v>2256</v>
      </c>
      <c r="I19028" s="7">
        <f>I19025+I19026+I19027</f>
        <v>2820</v>
      </c>
      <c r="K19028" s="3" t="str" cm="1">
        <f t="array" ref="K19028">_xlfn.LET(_xlpm.d,UPPER(TRIM(CLEAN(SUBSTITUTE(F19028,CHAR(160),"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29" spans="1:11" hidden="1" x14ac:dyDescent="0.25">
      <c r="A19029" s="10" t="s">
        <v>6185</v>
      </c>
      <c r="K19029" s="3" t="str" cm="1">
        <f t="array" ref="K19029">_xlfn.LET(_xlpm.d,UPPER(TRIM(CLEAN(SUBSTITUTE(F19029,CHAR(160),"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30" spans="1:11" hidden="1" x14ac:dyDescent="0.25">
      <c r="B19030" s="20">
        <v>45706</v>
      </c>
      <c r="C19030" s="2" t="s">
        <v>1</v>
      </c>
      <c r="D19030" s="2" t="s">
        <v>6171</v>
      </c>
      <c r="E19030" s="2" t="s">
        <v>4835</v>
      </c>
      <c r="F19030" s="2" t="s">
        <v>6186</v>
      </c>
      <c r="G19030" s="5">
        <v>1476</v>
      </c>
      <c r="H19030" s="5">
        <v>1.25</v>
      </c>
      <c r="I19030" s="5">
        <v>1845</v>
      </c>
      <c r="J19030" s="5">
        <v>1845</v>
      </c>
      <c r="K19030" s="3" t="str" cm="1">
        <f t="array" ref="K19030">_xlfn.LET(_xlpm.d,UPPER(TRIM(CLEAN(SUBSTITUTE(F19030,CHAR(160),"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31" spans="1:11" hidden="1" x14ac:dyDescent="0.25">
      <c r="B19031" s="20">
        <v>45716</v>
      </c>
      <c r="C19031" s="2" t="s">
        <v>1</v>
      </c>
      <c r="D19031" s="2" t="s">
        <v>6173</v>
      </c>
      <c r="E19031" s="2" t="s">
        <v>4835</v>
      </c>
      <c r="F19031" s="2" t="s">
        <v>6186</v>
      </c>
      <c r="G19031" s="5">
        <v>1476</v>
      </c>
      <c r="H19031" s="5">
        <v>1.25</v>
      </c>
      <c r="I19031" s="5">
        <v>1845</v>
      </c>
      <c r="J19031" s="5">
        <v>3690</v>
      </c>
      <c r="K19031" s="3" t="str" cm="1">
        <f t="array" ref="K19031">_xlfn.LET(_xlpm.d,UPPER(TRIM(CLEAN(SUBSTITUTE(F19031,CHAR(160),"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32" spans="1:11" hidden="1" x14ac:dyDescent="0.25">
      <c r="B19032" s="20">
        <v>45728</v>
      </c>
      <c r="C19032" s="2" t="s">
        <v>1</v>
      </c>
      <c r="D19032" s="2" t="s">
        <v>6174</v>
      </c>
      <c r="E19032" s="2" t="s">
        <v>4835</v>
      </c>
      <c r="F19032" s="2" t="s">
        <v>6186</v>
      </c>
      <c r="G19032" s="5">
        <v>1344</v>
      </c>
      <c r="H19032" s="5">
        <v>1.25</v>
      </c>
      <c r="I19032" s="5">
        <v>1680</v>
      </c>
      <c r="J19032" s="5">
        <v>5370</v>
      </c>
      <c r="K19032" s="3" t="str" cm="1">
        <f t="array" ref="K19032">_xlfn.LET(_xlpm.d,UPPER(TRIM(CLEAN(SUBSTITUTE(F19032,CHAR(160),"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33" spans="1:11" hidden="1" x14ac:dyDescent="0.25">
      <c r="A19033" s="11" t="s">
        <v>6187</v>
      </c>
      <c r="G19033" s="6">
        <v>4296</v>
      </c>
      <c r="I19033" s="7">
        <f>I19030+I19031+I19032</f>
        <v>5370</v>
      </c>
      <c r="K19033" s="3" t="str" cm="1">
        <f t="array" ref="K19033">_xlfn.LET(_xlpm.d,UPPER(TRIM(CLEAN(SUBSTITUTE(F19033,CHAR(160),"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34" spans="1:11" hidden="1" x14ac:dyDescent="0.25">
      <c r="A19034" s="10" t="s">
        <v>6188</v>
      </c>
      <c r="K19034" s="3" t="str" cm="1">
        <f t="array" ref="K19034">_xlfn.LET(_xlpm.d,UPPER(TRIM(CLEAN(SUBSTITUTE(F19034,CHAR(160),"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35" spans="1:11" hidden="1" x14ac:dyDescent="0.25">
      <c r="B19035" s="20">
        <v>45706</v>
      </c>
      <c r="C19035" s="2" t="s">
        <v>1</v>
      </c>
      <c r="D19035" s="2" t="s">
        <v>6171</v>
      </c>
      <c r="E19035" s="2" t="s">
        <v>4835</v>
      </c>
      <c r="F19035" s="2" t="s">
        <v>6189</v>
      </c>
      <c r="G19035" s="5">
        <v>1476</v>
      </c>
      <c r="H19035" s="5">
        <v>1.25</v>
      </c>
      <c r="I19035" s="5">
        <v>1845</v>
      </c>
      <c r="J19035" s="5">
        <v>1845</v>
      </c>
      <c r="K19035" s="3" t="str" cm="1">
        <f t="array" ref="K19035">_xlfn.LET(_xlpm.d,UPPER(TRIM(CLEAN(SUBSTITUTE(F19035,CHAR(160),"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36" spans="1:11" hidden="1" x14ac:dyDescent="0.25">
      <c r="B19036" s="20">
        <v>45716</v>
      </c>
      <c r="C19036" s="2" t="s">
        <v>1</v>
      </c>
      <c r="D19036" s="2" t="s">
        <v>6173</v>
      </c>
      <c r="E19036" s="2" t="s">
        <v>4835</v>
      </c>
      <c r="F19036" s="2" t="s">
        <v>6189</v>
      </c>
      <c r="G19036" s="5">
        <v>0</v>
      </c>
      <c r="H19036" s="5">
        <v>1.25</v>
      </c>
      <c r="I19036" s="5">
        <v>0</v>
      </c>
      <c r="J19036" s="5">
        <v>1845</v>
      </c>
      <c r="K19036" s="3" t="str" cm="1">
        <f t="array" ref="K19036">_xlfn.LET(_xlpm.d,UPPER(TRIM(CLEAN(SUBSTITUTE(F19036,CHAR(160),"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37" spans="1:11" hidden="1" x14ac:dyDescent="0.25">
      <c r="B19037" s="20">
        <v>45728</v>
      </c>
      <c r="C19037" s="2" t="s">
        <v>1</v>
      </c>
      <c r="D19037" s="2" t="s">
        <v>6174</v>
      </c>
      <c r="E19037" s="2" t="s">
        <v>4835</v>
      </c>
      <c r="F19037" s="2" t="s">
        <v>6189</v>
      </c>
      <c r="G19037" s="5">
        <v>1236</v>
      </c>
      <c r="H19037" s="5">
        <v>1.25</v>
      </c>
      <c r="I19037" s="5">
        <v>1545</v>
      </c>
      <c r="J19037" s="5">
        <v>3390</v>
      </c>
      <c r="K19037" s="3" t="str" cm="1">
        <f t="array" ref="K19037">_xlfn.LET(_xlpm.d,UPPER(TRIM(CLEAN(SUBSTITUTE(F19037,CHAR(160),"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38" spans="1:11" hidden="1" x14ac:dyDescent="0.25">
      <c r="A19038" s="11" t="s">
        <v>6190</v>
      </c>
      <c r="G19038" s="6">
        <v>2712</v>
      </c>
      <c r="I19038" s="7">
        <f>I19035+I19036+I19037</f>
        <v>3390</v>
      </c>
      <c r="K19038" s="3" t="str" cm="1">
        <f t="array" ref="K19038">_xlfn.LET(_xlpm.d,UPPER(TRIM(CLEAN(SUBSTITUTE(F19038,CHAR(160),"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39" spans="1:11" hidden="1" x14ac:dyDescent="0.25">
      <c r="A19039" s="10" t="s">
        <v>6191</v>
      </c>
      <c r="K19039" s="3" t="str" cm="1">
        <f t="array" ref="K19039">_xlfn.LET(_xlpm.d,UPPER(TRIM(CLEAN(SUBSTITUTE(F19039,CHAR(160),"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40" spans="1:11" hidden="1" x14ac:dyDescent="0.25">
      <c r="B19040" s="20">
        <v>45706</v>
      </c>
      <c r="C19040" s="2" t="s">
        <v>1</v>
      </c>
      <c r="D19040" s="2" t="s">
        <v>6171</v>
      </c>
      <c r="E19040" s="2" t="s">
        <v>4835</v>
      </c>
      <c r="F19040" s="2" t="s">
        <v>6192</v>
      </c>
      <c r="G19040" s="5">
        <v>888</v>
      </c>
      <c r="H19040" s="5">
        <v>1.25</v>
      </c>
      <c r="I19040" s="5">
        <v>1110</v>
      </c>
      <c r="J19040" s="5">
        <v>1110</v>
      </c>
      <c r="K19040" s="3" t="str" cm="1">
        <f t="array" ref="K19040">_xlfn.LET(_xlpm.d,UPPER(TRIM(CLEAN(SUBSTITUTE(F19040,CHAR(160),"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41" spans="1:11" hidden="1" x14ac:dyDescent="0.25">
      <c r="B19041" s="20">
        <v>45716</v>
      </c>
      <c r="C19041" s="2" t="s">
        <v>1</v>
      </c>
      <c r="D19041" s="2" t="s">
        <v>6173</v>
      </c>
      <c r="E19041" s="2" t="s">
        <v>4835</v>
      </c>
      <c r="F19041" s="2" t="s">
        <v>6192</v>
      </c>
      <c r="G19041" s="5">
        <v>888</v>
      </c>
      <c r="H19041" s="5">
        <v>1.25</v>
      </c>
      <c r="I19041" s="5">
        <v>1110</v>
      </c>
      <c r="J19041" s="5">
        <v>2220</v>
      </c>
      <c r="K19041" s="3" t="str" cm="1">
        <f t="array" ref="K19041">_xlfn.LET(_xlpm.d,UPPER(TRIM(CLEAN(SUBSTITUTE(F19041,CHAR(160),"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42" spans="1:11" hidden="1" x14ac:dyDescent="0.25">
      <c r="B19042" s="20">
        <v>45728</v>
      </c>
      <c r="C19042" s="2" t="s">
        <v>1</v>
      </c>
      <c r="D19042" s="2" t="s">
        <v>6174</v>
      </c>
      <c r="E19042" s="2" t="s">
        <v>4835</v>
      </c>
      <c r="F19042" s="2" t="s">
        <v>6192</v>
      </c>
      <c r="G19042" s="5">
        <v>1188</v>
      </c>
      <c r="H19042" s="5">
        <v>1.25</v>
      </c>
      <c r="I19042" s="5">
        <v>1485</v>
      </c>
      <c r="J19042" s="5">
        <v>3705</v>
      </c>
      <c r="K19042" s="3" t="str" cm="1">
        <f t="array" ref="K19042">_xlfn.LET(_xlpm.d,UPPER(TRIM(CLEAN(SUBSTITUTE(F19042,CHAR(160),"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43" spans="1:11" hidden="1" x14ac:dyDescent="0.25">
      <c r="A19043" s="11" t="s">
        <v>6193</v>
      </c>
      <c r="G19043" s="6">
        <v>2964</v>
      </c>
      <c r="I19043" s="7">
        <f>I19040+I19041+I19042</f>
        <v>3705</v>
      </c>
      <c r="K19043" s="3" t="str" cm="1">
        <f t="array" ref="K19043">_xlfn.LET(_xlpm.d,UPPER(TRIM(CLEAN(SUBSTITUTE(F19043,CHAR(160),"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44" spans="1:11" hidden="1" x14ac:dyDescent="0.25">
      <c r="A19044" s="10" t="s">
        <v>6194</v>
      </c>
      <c r="K19044" s="3" t="str" cm="1">
        <f t="array" ref="K19044">_xlfn.LET(_xlpm.d,UPPER(TRIM(CLEAN(SUBSTITUTE(F19044,CHAR(160),"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45" spans="1:11" hidden="1" x14ac:dyDescent="0.25">
      <c r="B19045" s="20">
        <v>45706</v>
      </c>
      <c r="C19045" s="2" t="s">
        <v>1</v>
      </c>
      <c r="D19045" s="2" t="s">
        <v>6171</v>
      </c>
      <c r="E19045" s="2" t="s">
        <v>4835</v>
      </c>
      <c r="F19045" s="2" t="s">
        <v>6195</v>
      </c>
      <c r="G19045" s="5">
        <v>888</v>
      </c>
      <c r="H19045" s="5">
        <v>1.2</v>
      </c>
      <c r="I19045" s="5">
        <v>1065.5999999999999</v>
      </c>
      <c r="J19045" s="5">
        <v>1065.5999999999999</v>
      </c>
      <c r="K19045" s="3" t="str" cm="1">
        <f t="array" ref="K19045">_xlfn.LET(_xlpm.d,UPPER(TRIM(CLEAN(SUBSTITUTE(F19045,CHAR(160),"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46" spans="1:11" hidden="1" x14ac:dyDescent="0.25">
      <c r="B19046" s="20">
        <v>45716</v>
      </c>
      <c r="C19046" s="2" t="s">
        <v>1</v>
      </c>
      <c r="D19046" s="2" t="s">
        <v>6173</v>
      </c>
      <c r="E19046" s="2" t="s">
        <v>4835</v>
      </c>
      <c r="F19046" s="2" t="s">
        <v>6195</v>
      </c>
      <c r="G19046" s="5">
        <v>0</v>
      </c>
      <c r="H19046" s="5">
        <v>1.2</v>
      </c>
      <c r="I19046" s="5">
        <v>0</v>
      </c>
      <c r="J19046" s="5">
        <v>1065.5999999999999</v>
      </c>
      <c r="K19046" s="3" t="str" cm="1">
        <f t="array" ref="K19046">_xlfn.LET(_xlpm.d,UPPER(TRIM(CLEAN(SUBSTITUTE(F19046,CHAR(160),"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47" spans="1:11" hidden="1" x14ac:dyDescent="0.25">
      <c r="B19047" s="20">
        <v>45728</v>
      </c>
      <c r="C19047" s="2" t="s">
        <v>1</v>
      </c>
      <c r="D19047" s="2" t="s">
        <v>6174</v>
      </c>
      <c r="E19047" s="2" t="s">
        <v>4835</v>
      </c>
      <c r="F19047" s="2" t="s">
        <v>6195</v>
      </c>
      <c r="G19047" s="5">
        <v>1188</v>
      </c>
      <c r="H19047" s="5">
        <v>1.2</v>
      </c>
      <c r="I19047" s="5">
        <v>1425.6</v>
      </c>
      <c r="J19047" s="5">
        <v>2491.1999999999998</v>
      </c>
      <c r="K19047" s="3" t="str" cm="1">
        <f t="array" ref="K19047">_xlfn.LET(_xlpm.d,UPPER(TRIM(CLEAN(SUBSTITUTE(F19047,CHAR(160),"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48" spans="1:11" hidden="1" x14ac:dyDescent="0.25">
      <c r="A19048" s="11" t="s">
        <v>6196</v>
      </c>
      <c r="G19048" s="6">
        <v>2076</v>
      </c>
      <c r="I19048" s="7">
        <f>I19045+I19046+I19047</f>
        <v>2491.1999999999998</v>
      </c>
      <c r="K19048" s="3" t="str" cm="1">
        <f t="array" ref="K19048">_xlfn.LET(_xlpm.d,UPPER(TRIM(CLEAN(SUBSTITUTE(F19048,CHAR(160),"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49" spans="1:11" hidden="1" x14ac:dyDescent="0.25">
      <c r="A19049" s="10" t="s">
        <v>6197</v>
      </c>
      <c r="K19049" s="3" t="str" cm="1">
        <f t="array" ref="K19049">_xlfn.LET(_xlpm.d,UPPER(TRIM(CLEAN(SUBSTITUTE(F19049,CHAR(160),"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50" spans="1:11" hidden="1" x14ac:dyDescent="0.25">
      <c r="B19050" s="20">
        <v>45706</v>
      </c>
      <c r="C19050" s="2" t="s">
        <v>1</v>
      </c>
      <c r="D19050" s="2" t="s">
        <v>6171</v>
      </c>
      <c r="E19050" s="2" t="s">
        <v>4835</v>
      </c>
      <c r="F19050" s="2" t="s">
        <v>6198</v>
      </c>
      <c r="G19050" s="5">
        <v>888</v>
      </c>
      <c r="H19050" s="5">
        <v>1.2</v>
      </c>
      <c r="I19050" s="5">
        <v>1065.5999999999999</v>
      </c>
      <c r="J19050" s="5">
        <v>1065.5999999999999</v>
      </c>
      <c r="K19050" s="3" t="str" cm="1">
        <f t="array" ref="K19050">_xlfn.LET(_xlpm.d,UPPER(TRIM(CLEAN(SUBSTITUTE(F19050,CHAR(160),"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51" spans="1:11" hidden="1" x14ac:dyDescent="0.25">
      <c r="B19051" s="20">
        <v>45716</v>
      </c>
      <c r="C19051" s="2" t="s">
        <v>1</v>
      </c>
      <c r="D19051" s="2" t="s">
        <v>6173</v>
      </c>
      <c r="E19051" s="2" t="s">
        <v>4835</v>
      </c>
      <c r="F19051" s="2" t="s">
        <v>6198</v>
      </c>
      <c r="G19051" s="5">
        <v>888</v>
      </c>
      <c r="H19051" s="5">
        <v>1.2</v>
      </c>
      <c r="I19051" s="5">
        <v>1065.5999999999999</v>
      </c>
      <c r="J19051" s="5">
        <v>2131.1999999999998</v>
      </c>
      <c r="K19051" s="3" t="str" cm="1">
        <f t="array" ref="K19051">_xlfn.LET(_xlpm.d,UPPER(TRIM(CLEAN(SUBSTITUTE(F19051,CHAR(160),"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52" spans="1:11" hidden="1" x14ac:dyDescent="0.25">
      <c r="B19052" s="20">
        <v>45728</v>
      </c>
      <c r="C19052" s="2" t="s">
        <v>1</v>
      </c>
      <c r="D19052" s="2" t="s">
        <v>6174</v>
      </c>
      <c r="E19052" s="2" t="s">
        <v>4835</v>
      </c>
      <c r="F19052" s="2" t="s">
        <v>6198</v>
      </c>
      <c r="G19052" s="5">
        <v>1068</v>
      </c>
      <c r="H19052" s="5">
        <v>1.2</v>
      </c>
      <c r="I19052" s="5">
        <v>1281.5999999999999</v>
      </c>
      <c r="J19052" s="5">
        <v>3412.7999999999997</v>
      </c>
      <c r="K19052" s="3" t="str" cm="1">
        <f t="array" ref="K19052">_xlfn.LET(_xlpm.d,UPPER(TRIM(CLEAN(SUBSTITUTE(F19052,CHAR(160),"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53" spans="1:11" hidden="1" x14ac:dyDescent="0.25">
      <c r="A19053" s="11" t="s">
        <v>6199</v>
      </c>
      <c r="G19053" s="6">
        <v>2844</v>
      </c>
      <c r="I19053" s="7">
        <f>I19050+I19051+I19052</f>
        <v>3412.7999999999997</v>
      </c>
      <c r="K19053" s="3" t="str" cm="1">
        <f t="array" ref="K19053">_xlfn.LET(_xlpm.d,UPPER(TRIM(CLEAN(SUBSTITUTE(F19053,CHAR(160),"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54" spans="1:11" hidden="1" x14ac:dyDescent="0.25">
      <c r="A19054" s="10" t="s">
        <v>6200</v>
      </c>
      <c r="K19054" s="3" t="str" cm="1">
        <f t="array" ref="K19054">_xlfn.LET(_xlpm.d,UPPER(TRIM(CLEAN(SUBSTITUTE(F19054,CHAR(160),"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55" spans="1:11" x14ac:dyDescent="0.25">
      <c r="B19055" s="20">
        <v>45728</v>
      </c>
      <c r="C19055" s="2" t="s">
        <v>1</v>
      </c>
      <c r="D19055" s="2" t="s">
        <v>6201</v>
      </c>
      <c r="E19055" s="2" t="s">
        <v>73</v>
      </c>
      <c r="F19055" s="2" t="s">
        <v>6202</v>
      </c>
      <c r="G19055" s="5">
        <v>1</v>
      </c>
      <c r="H19055" s="5">
        <v>2965</v>
      </c>
      <c r="I19055" s="5">
        <v>2965</v>
      </c>
      <c r="J19055" s="5">
        <v>2965</v>
      </c>
      <c r="K19055" s="3" t="str" cm="1">
        <f t="array" ref="K19055">_xlfn.LET(_xlpm.d,UPPER(TRIM(CLEAN(SUBSTITUTE(F19055,CHAR(160),"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56" spans="1:11" hidden="1" x14ac:dyDescent="0.25">
      <c r="B19056" s="20">
        <v>45791</v>
      </c>
      <c r="C19056" s="2" t="s">
        <v>1</v>
      </c>
      <c r="D19056" s="2" t="s">
        <v>6203</v>
      </c>
      <c r="E19056" s="2" t="s">
        <v>302</v>
      </c>
      <c r="F19056" s="2" t="s">
        <v>2557</v>
      </c>
      <c r="G19056" s="5">
        <v>1</v>
      </c>
      <c r="H19056" s="5">
        <v>6018.4</v>
      </c>
      <c r="I19056" s="5">
        <v>6018.4</v>
      </c>
      <c r="J19056" s="5">
        <v>8983.4</v>
      </c>
      <c r="K19056" s="3" t="str" cm="1">
        <f t="array" ref="K19056">_xlfn.LET(_xlpm.d,UPPER(TRIM(CLEAN(SUBSTITUTE(F19056,CHAR(160),"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57" spans="1:11" hidden="1" x14ac:dyDescent="0.25">
      <c r="B19057" s="20">
        <v>45862</v>
      </c>
      <c r="C19057" s="2" t="s">
        <v>1</v>
      </c>
      <c r="D19057" s="2" t="s">
        <v>6204</v>
      </c>
      <c r="E19057" s="2" t="s">
        <v>73</v>
      </c>
      <c r="F19057" s="2" t="s">
        <v>2557</v>
      </c>
      <c r="G19057" s="5">
        <v>1</v>
      </c>
      <c r="H19057" s="5">
        <v>222</v>
      </c>
      <c r="I19057" s="5">
        <v>222</v>
      </c>
      <c r="J19057" s="5">
        <v>9205.4</v>
      </c>
      <c r="K19057" s="3" t="str" cm="1">
        <f t="array" ref="K19057">_xlfn.LET(_xlpm.d,UPPER(TRIM(CLEAN(SUBSTITUTE(F19057,CHAR(160),"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58" spans="1:11" hidden="1" x14ac:dyDescent="0.25">
      <c r="B19058" s="20">
        <v>45868</v>
      </c>
      <c r="C19058" s="2" t="s">
        <v>1</v>
      </c>
      <c r="D19058" s="2" t="s">
        <v>6205</v>
      </c>
      <c r="E19058" s="2" t="s">
        <v>73</v>
      </c>
      <c r="F19058" s="2" t="s">
        <v>6206</v>
      </c>
      <c r="G19058" s="5">
        <v>20000</v>
      </c>
      <c r="H19058" s="5">
        <v>0.52</v>
      </c>
      <c r="I19058" s="5">
        <v>10400</v>
      </c>
      <c r="J19058" s="5">
        <v>19605.400000000001</v>
      </c>
      <c r="K19058" s="3" t="str" cm="1">
        <f t="array" ref="K19058">_xlfn.LET(_xlpm.d,UPPER(TRIM(CLEAN(SUBSTITUTE(F19058,CHAR(160),"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059" spans="1:11" hidden="1" x14ac:dyDescent="0.25">
      <c r="B19059" s="20">
        <v>45882</v>
      </c>
      <c r="C19059" s="2" t="s">
        <v>1</v>
      </c>
      <c r="D19059" s="2" t="s">
        <v>6207</v>
      </c>
      <c r="E19059" s="2" t="s">
        <v>73</v>
      </c>
      <c r="F19059" s="2" t="s">
        <v>2557</v>
      </c>
      <c r="G19059" s="5">
        <v>1</v>
      </c>
      <c r="H19059" s="5">
        <v>323.60000000000002</v>
      </c>
      <c r="I19059" s="5">
        <v>323.60000000000002</v>
      </c>
      <c r="J19059" s="5">
        <v>19929</v>
      </c>
      <c r="K19059" s="3" t="str" cm="1">
        <f t="array" ref="K19059">_xlfn.LET(_xlpm.d,UPPER(TRIM(CLEAN(SUBSTITUTE(F19059,CHAR(160),"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60" spans="1:11" x14ac:dyDescent="0.25">
      <c r="B19060" s="20">
        <v>45882</v>
      </c>
      <c r="C19060" s="2" t="s">
        <v>1</v>
      </c>
      <c r="D19060" s="2" t="s">
        <v>6208</v>
      </c>
      <c r="E19060" s="2" t="s">
        <v>73</v>
      </c>
      <c r="F19060" s="2" t="s">
        <v>6209</v>
      </c>
      <c r="G19060" s="5">
        <v>1</v>
      </c>
      <c r="H19060" s="5">
        <v>5087.3</v>
      </c>
      <c r="I19060" s="5">
        <v>5087.3</v>
      </c>
      <c r="J19060" s="5">
        <v>25016.3</v>
      </c>
      <c r="K19060" s="3" t="str" cm="1">
        <f t="array" ref="K19060">_xlfn.LET(_xlpm.d,UPPER(TRIM(CLEAN(SUBSTITUTE(F19060,CHAR(160),"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61" spans="1:11" x14ac:dyDescent="0.25">
      <c r="B19061" s="20">
        <v>45903</v>
      </c>
      <c r="C19061" s="2" t="s">
        <v>1</v>
      </c>
      <c r="D19061" s="2" t="s">
        <v>830</v>
      </c>
      <c r="E19061" s="2" t="s">
        <v>73</v>
      </c>
      <c r="F19061" s="2" t="s">
        <v>6210</v>
      </c>
      <c r="G19061" s="5">
        <v>1</v>
      </c>
      <c r="H19061" s="5">
        <v>58</v>
      </c>
      <c r="I19061" s="5">
        <v>58</v>
      </c>
      <c r="J19061" s="5">
        <v>25074.3</v>
      </c>
      <c r="K19061" s="3" t="str" cm="1">
        <f t="array" ref="K19061">_xlfn.LET(_xlpm.d,UPPER(TRIM(CLEAN(SUBSTITUTE(F19061,CHAR(160),"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62" spans="1:11" hidden="1" x14ac:dyDescent="0.25">
      <c r="B19062" s="20">
        <v>45917</v>
      </c>
      <c r="C19062" s="2" t="s">
        <v>1</v>
      </c>
      <c r="D19062" s="2" t="s">
        <v>6211</v>
      </c>
      <c r="E19062" s="2" t="s">
        <v>73</v>
      </c>
      <c r="F19062" s="2" t="s">
        <v>6212</v>
      </c>
      <c r="G19062" s="5">
        <v>500000</v>
      </c>
      <c r="H19062" s="5">
        <v>3.1600000000000003E-2</v>
      </c>
      <c r="I19062" s="5">
        <v>15800</v>
      </c>
      <c r="J19062" s="5">
        <v>40874.300000000003</v>
      </c>
      <c r="K19062" s="3" t="str" cm="1">
        <f t="array" ref="K19062">_xlfn.LET(_xlpm.d,UPPER(TRIM(CLEAN(SUBSTITUTE(F19062,CHAR(160),"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63" spans="1:11" hidden="1" x14ac:dyDescent="0.25">
      <c r="B19063" s="20">
        <v>46042</v>
      </c>
      <c r="C19063" s="2" t="s">
        <v>1</v>
      </c>
      <c r="D19063" s="2" t="s">
        <v>6213</v>
      </c>
      <c r="E19063" s="2" t="s">
        <v>4891</v>
      </c>
      <c r="F19063" s="2" t="s">
        <v>6206</v>
      </c>
      <c r="G19063" s="5">
        <v>20000</v>
      </c>
      <c r="H19063" s="5">
        <v>0.53</v>
      </c>
      <c r="I19063" s="5">
        <v>10600</v>
      </c>
      <c r="J19063" s="5">
        <v>51474.3</v>
      </c>
      <c r="K19063" s="3" t="str" cm="1">
        <f t="array" ref="K19063">_xlfn.LET(_xlpm.d,UPPER(TRIM(CLEAN(SUBSTITUTE(F19063,CHAR(160),"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064" spans="1:11" hidden="1" x14ac:dyDescent="0.25">
      <c r="B19064" s="20">
        <v>46064</v>
      </c>
      <c r="C19064" s="2" t="s">
        <v>1</v>
      </c>
      <c r="D19064" s="2" t="s">
        <v>6214</v>
      </c>
      <c r="E19064" s="2" t="s">
        <v>73</v>
      </c>
      <c r="F19064" s="2" t="s">
        <v>2557</v>
      </c>
      <c r="G19064" s="5">
        <v>1</v>
      </c>
      <c r="H19064" s="5">
        <v>2125</v>
      </c>
      <c r="I19064" s="5">
        <v>2125</v>
      </c>
      <c r="J19064" s="5">
        <v>53599.3</v>
      </c>
      <c r="K19064" s="3" t="str" cm="1">
        <f t="array" ref="K19064">_xlfn.LET(_xlpm.d,UPPER(TRIM(CLEAN(SUBSTITUTE(F19064,CHAR(160),"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65" spans="1:11" hidden="1" x14ac:dyDescent="0.25">
      <c r="B19065" s="20">
        <v>46066</v>
      </c>
      <c r="C19065" s="2" t="s">
        <v>1</v>
      </c>
      <c r="D19065" s="2" t="s">
        <v>6215</v>
      </c>
      <c r="E19065" s="2" t="s">
        <v>4891</v>
      </c>
      <c r="F19065" s="2" t="s">
        <v>6216</v>
      </c>
      <c r="G19065" s="5">
        <v>395000</v>
      </c>
      <c r="H19065" s="5">
        <v>0.04</v>
      </c>
      <c r="I19065" s="5">
        <v>15800</v>
      </c>
      <c r="J19065" s="5">
        <v>69399.3</v>
      </c>
      <c r="K19065" s="3" t="str" cm="1">
        <f t="array" ref="K19065">_xlfn.LET(_xlpm.d,UPPER(TRIM(CLEAN(SUBSTITUTE(F19065,CHAR(160),"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66" spans="1:11" hidden="1" x14ac:dyDescent="0.25">
      <c r="B19066" s="20">
        <v>46092</v>
      </c>
      <c r="C19066" s="2" t="s">
        <v>1</v>
      </c>
      <c r="D19066" s="2" t="s">
        <v>6217</v>
      </c>
      <c r="E19066" s="2" t="s">
        <v>73</v>
      </c>
      <c r="F19066" s="2" t="s">
        <v>2557</v>
      </c>
      <c r="G19066" s="5">
        <v>1</v>
      </c>
      <c r="H19066" s="5">
        <v>2617</v>
      </c>
      <c r="I19066" s="5">
        <v>2617</v>
      </c>
      <c r="J19066" s="5">
        <v>72016.3</v>
      </c>
      <c r="K19066" s="3" t="str" cm="1">
        <f t="array" ref="K19066">_xlfn.LET(_xlpm.d,UPPER(TRIM(CLEAN(SUBSTITUTE(F19066,CHAR(160),"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67" spans="1:11" hidden="1" x14ac:dyDescent="0.25">
      <c r="A19067" s="11" t="s">
        <v>6218</v>
      </c>
      <c r="G19067" s="6">
        <v>935008</v>
      </c>
      <c r="I19067" s="7">
        <f>I19055+I19056+I19057+I19058+I19059+I19060+I19061+I19062+I19063+I19064+I19065+I19066</f>
        <v>72016.3</v>
      </c>
      <c r="K19067" s="3" t="str" cm="1">
        <f t="array" ref="K19067">_xlfn.LET(_xlpm.d,UPPER(TRIM(CLEAN(SUBSTITUTE(F19067,CHAR(160),"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68" spans="1:11" hidden="1" x14ac:dyDescent="0.25">
      <c r="A19068" s="10" t="s">
        <v>6219</v>
      </c>
      <c r="K19068" s="3" t="str" cm="1">
        <f t="array" ref="K19068">_xlfn.LET(_xlpm.d,UPPER(TRIM(CLEAN(SUBSTITUTE(F19068,CHAR(160),"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69" spans="1:11" hidden="1" x14ac:dyDescent="0.25">
      <c r="B19069" s="20">
        <v>46052</v>
      </c>
      <c r="C19069" s="2" t="s">
        <v>1</v>
      </c>
      <c r="D19069" s="2" t="s">
        <v>1608</v>
      </c>
      <c r="E19069" s="2" t="s">
        <v>749</v>
      </c>
      <c r="F19069" s="2" t="s">
        <v>6220</v>
      </c>
      <c r="G19069" s="5">
        <v>80</v>
      </c>
      <c r="H19069" s="5">
        <v>11.89</v>
      </c>
      <c r="I19069" s="5">
        <v>951.2</v>
      </c>
      <c r="J19069" s="5">
        <v>951.2</v>
      </c>
      <c r="K19069" s="3" t="str" cm="1">
        <f t="array" ref="K19069">_xlfn.LET(_xlpm.d,UPPER(TRIM(CLEAN(SUBSTITUTE(F19069,CHAR(160),"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70" spans="1:11" hidden="1" x14ac:dyDescent="0.25">
      <c r="B19070" s="20">
        <v>46056</v>
      </c>
      <c r="C19070" s="2" t="s">
        <v>1</v>
      </c>
      <c r="D19070" s="2" t="s">
        <v>1239</v>
      </c>
      <c r="E19070" s="2" t="s">
        <v>749</v>
      </c>
      <c r="F19070" s="2" t="s">
        <v>6220</v>
      </c>
      <c r="G19070" s="5">
        <v>80</v>
      </c>
      <c r="H19070" s="5">
        <v>11.89</v>
      </c>
      <c r="I19070" s="5">
        <v>951.2</v>
      </c>
      <c r="J19070" s="5">
        <v>1902.4</v>
      </c>
      <c r="K19070" s="3" t="str" cm="1">
        <f t="array" ref="K19070">_xlfn.LET(_xlpm.d,UPPER(TRIM(CLEAN(SUBSTITUTE(F19070,CHAR(160),"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71" spans="1:11" hidden="1" x14ac:dyDescent="0.25">
      <c r="B19071" s="20">
        <v>46056</v>
      </c>
      <c r="C19071" s="2" t="s">
        <v>1</v>
      </c>
      <c r="D19071" s="2" t="s">
        <v>1241</v>
      </c>
      <c r="E19071" s="2" t="s">
        <v>746</v>
      </c>
      <c r="F19071" s="2" t="s">
        <v>6220</v>
      </c>
      <c r="G19071" s="5">
        <v>240</v>
      </c>
      <c r="H19071" s="5">
        <v>11.89</v>
      </c>
      <c r="I19071" s="5">
        <v>2853.6</v>
      </c>
      <c r="J19071" s="5">
        <v>4756</v>
      </c>
      <c r="K19071" s="3" t="str" cm="1">
        <f t="array" ref="K19071">_xlfn.LET(_xlpm.d,UPPER(TRIM(CLEAN(SUBSTITUTE(F19071,CHAR(160),"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72" spans="1:11" hidden="1" x14ac:dyDescent="0.25">
      <c r="A19072" s="11" t="s">
        <v>6221</v>
      </c>
      <c r="G19072" s="6">
        <v>400</v>
      </c>
      <c r="I19072" s="7">
        <f>I19069+I19070+I19071</f>
        <v>4756</v>
      </c>
      <c r="K19072" s="3" t="str" cm="1">
        <f t="array" ref="K19072">_xlfn.LET(_xlpm.d,UPPER(TRIM(CLEAN(SUBSTITUTE(F19072,CHAR(160),"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73" spans="1:11" hidden="1" x14ac:dyDescent="0.25">
      <c r="A19073" s="10" t="s">
        <v>6222</v>
      </c>
      <c r="K19073" s="3" t="str" cm="1">
        <f t="array" ref="K19073">_xlfn.LET(_xlpm.d,UPPER(TRIM(CLEAN(SUBSTITUTE(F19073,CHAR(160),"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074" spans="1:11" hidden="1" x14ac:dyDescent="0.25">
      <c r="B19074" s="20">
        <v>45667</v>
      </c>
      <c r="C19074" s="2" t="s">
        <v>1</v>
      </c>
      <c r="D19074" s="2" t="s">
        <v>6223</v>
      </c>
      <c r="E19074" s="2" t="s">
        <v>2658</v>
      </c>
      <c r="F19074" s="2" t="s">
        <v>6224</v>
      </c>
      <c r="G19074" s="5">
        <v>20</v>
      </c>
      <c r="H19074" s="5">
        <v>13.7</v>
      </c>
      <c r="I19074" s="5">
        <v>274</v>
      </c>
      <c r="J19074" s="5">
        <v>274</v>
      </c>
      <c r="K19074" s="3" t="str" cm="1">
        <f t="array" ref="K19074">_xlfn.LET(_xlpm.d,UPPER(TRIM(CLEAN(SUBSTITUTE(F19074,CHAR(160),"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75" spans="1:11" hidden="1" x14ac:dyDescent="0.25">
      <c r="B19075" s="20">
        <v>45702</v>
      </c>
      <c r="C19075" s="2" t="s">
        <v>1</v>
      </c>
      <c r="D19075" s="2" t="s">
        <v>6147</v>
      </c>
      <c r="E19075" s="2" t="s">
        <v>6148</v>
      </c>
      <c r="F19075" s="2" t="s">
        <v>6224</v>
      </c>
      <c r="G19075" s="5">
        <v>11</v>
      </c>
      <c r="H19075" s="5">
        <v>13.7</v>
      </c>
      <c r="I19075" s="5">
        <v>150.69999999999999</v>
      </c>
      <c r="J19075" s="5">
        <v>424.7</v>
      </c>
      <c r="K19075" s="3" t="str" cm="1">
        <f t="array" ref="K19075">_xlfn.LET(_xlpm.d,UPPER(TRIM(CLEAN(SUBSTITUTE(F19075,CHAR(160),"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76" spans="1:11" hidden="1" x14ac:dyDescent="0.25">
      <c r="B19076" s="20">
        <v>45722</v>
      </c>
      <c r="C19076" s="2" t="s">
        <v>1</v>
      </c>
      <c r="D19076" s="2" t="s">
        <v>6225</v>
      </c>
      <c r="E19076" s="2" t="s">
        <v>6148</v>
      </c>
      <c r="F19076" s="2" t="s">
        <v>6224</v>
      </c>
      <c r="G19076" s="5">
        <v>40</v>
      </c>
      <c r="H19076" s="5">
        <v>13.7</v>
      </c>
      <c r="I19076" s="5">
        <v>548</v>
      </c>
      <c r="J19076" s="5">
        <v>972.7</v>
      </c>
      <c r="K19076" s="3" t="str" cm="1">
        <f t="array" ref="K19076">_xlfn.LET(_xlpm.d,UPPER(TRIM(CLEAN(SUBSTITUTE(F19076,CHAR(160),"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77" spans="1:11" hidden="1" x14ac:dyDescent="0.25">
      <c r="B19077" s="20">
        <v>45735</v>
      </c>
      <c r="C19077" s="2" t="s">
        <v>1</v>
      </c>
      <c r="D19077" s="2" t="s">
        <v>6226</v>
      </c>
      <c r="E19077" s="2" t="s">
        <v>762</v>
      </c>
      <c r="F19077" s="2" t="s">
        <v>6224</v>
      </c>
      <c r="G19077" s="5">
        <v>50</v>
      </c>
      <c r="H19077" s="5">
        <v>11.95</v>
      </c>
      <c r="I19077" s="5">
        <v>597.5</v>
      </c>
      <c r="J19077" s="5">
        <v>1570.2</v>
      </c>
      <c r="K19077" s="3" t="str" cm="1">
        <f t="array" ref="K19077">_xlfn.LET(_xlpm.d,UPPER(TRIM(CLEAN(SUBSTITUTE(F19077,CHAR(160),"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78" spans="1:11" hidden="1" x14ac:dyDescent="0.25">
      <c r="B19078" s="20">
        <v>45736</v>
      </c>
      <c r="C19078" s="2" t="s">
        <v>1</v>
      </c>
      <c r="D19078" s="2" t="s">
        <v>6149</v>
      </c>
      <c r="E19078" s="2" t="s">
        <v>6148</v>
      </c>
      <c r="F19078" s="2" t="s">
        <v>6227</v>
      </c>
      <c r="G19078" s="5">
        <v>30</v>
      </c>
      <c r="H19078" s="5">
        <v>13.07</v>
      </c>
      <c r="I19078" s="5">
        <v>392.1</v>
      </c>
      <c r="J19078" s="5">
        <v>1962.3000000000002</v>
      </c>
      <c r="K19078" s="3" t="str" cm="1">
        <f t="array" ref="K19078">_xlfn.LET(_xlpm.d,UPPER(TRIM(CLEAN(SUBSTITUTE(F19078,CHAR(160),"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79" spans="1:11" hidden="1" x14ac:dyDescent="0.25">
      <c r="B19079" s="20">
        <v>45751</v>
      </c>
      <c r="C19079" s="2" t="s">
        <v>1</v>
      </c>
      <c r="D19079" s="2" t="s">
        <v>4431</v>
      </c>
      <c r="E19079" s="2" t="s">
        <v>2658</v>
      </c>
      <c r="F19079" s="2" t="s">
        <v>6224</v>
      </c>
      <c r="G19079" s="5">
        <v>22</v>
      </c>
      <c r="H19079" s="5">
        <v>13.7</v>
      </c>
      <c r="I19079" s="5">
        <v>301.39999999999998</v>
      </c>
      <c r="J19079" s="5">
        <v>2263.7000000000003</v>
      </c>
      <c r="K19079" s="3" t="str" cm="1">
        <f t="array" ref="K19079">_xlfn.LET(_xlpm.d,UPPER(TRIM(CLEAN(SUBSTITUTE(F19079,CHAR(160),"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80" spans="1:11" hidden="1" x14ac:dyDescent="0.25">
      <c r="B19080" s="20">
        <v>45756</v>
      </c>
      <c r="C19080" s="2" t="s">
        <v>1</v>
      </c>
      <c r="D19080" s="2" t="s">
        <v>6228</v>
      </c>
      <c r="E19080" s="2" t="s">
        <v>762</v>
      </c>
      <c r="F19080" s="2" t="s">
        <v>6229</v>
      </c>
      <c r="G19080" s="5">
        <v>50</v>
      </c>
      <c r="H19080" s="5">
        <v>11.95</v>
      </c>
      <c r="I19080" s="5">
        <v>597.5</v>
      </c>
      <c r="J19080" s="5">
        <v>2861.2000000000003</v>
      </c>
      <c r="K19080" s="3" t="str" cm="1">
        <f t="array" ref="K19080">_xlfn.LET(_xlpm.d,UPPER(TRIM(CLEAN(SUBSTITUTE(F19080,CHAR(160),"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81" spans="1:11" hidden="1" x14ac:dyDescent="0.25">
      <c r="B19081" s="20">
        <v>45757</v>
      </c>
      <c r="C19081" s="2" t="s">
        <v>1</v>
      </c>
      <c r="D19081" s="2" t="s">
        <v>6230</v>
      </c>
      <c r="E19081" s="2" t="s">
        <v>6148</v>
      </c>
      <c r="F19081" s="2" t="s">
        <v>6224</v>
      </c>
      <c r="G19081" s="5">
        <v>30</v>
      </c>
      <c r="H19081" s="5">
        <v>13.07</v>
      </c>
      <c r="I19081" s="5">
        <v>392.1</v>
      </c>
      <c r="J19081" s="5">
        <v>3253.3</v>
      </c>
      <c r="K19081" s="3" t="str" cm="1">
        <f t="array" ref="K19081">_xlfn.LET(_xlpm.d,UPPER(TRIM(CLEAN(SUBSTITUTE(F19081,CHAR(160),"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82" spans="1:11" hidden="1" x14ac:dyDescent="0.25">
      <c r="B19082" s="20">
        <v>45763</v>
      </c>
      <c r="C19082" s="2" t="s">
        <v>1</v>
      </c>
      <c r="D19082" s="2" t="s">
        <v>6231</v>
      </c>
      <c r="E19082" s="2" t="s">
        <v>762</v>
      </c>
      <c r="F19082" s="2" t="s">
        <v>6224</v>
      </c>
      <c r="G19082" s="5">
        <v>25</v>
      </c>
      <c r="H19082" s="5">
        <v>11.95</v>
      </c>
      <c r="I19082" s="5">
        <v>298.75</v>
      </c>
      <c r="J19082" s="5">
        <v>3552.05</v>
      </c>
      <c r="K19082" s="3" t="str" cm="1">
        <f t="array" ref="K19082">_xlfn.LET(_xlpm.d,UPPER(TRIM(CLEAN(SUBSTITUTE(F19082,CHAR(160),"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83" spans="1:11" hidden="1" x14ac:dyDescent="0.25">
      <c r="B19083" s="20">
        <v>45763</v>
      </c>
      <c r="C19083" s="2" t="s">
        <v>1</v>
      </c>
      <c r="D19083" s="2" t="s">
        <v>6231</v>
      </c>
      <c r="E19083" s="2" t="s">
        <v>762</v>
      </c>
      <c r="F19083" s="2" t="s">
        <v>6232</v>
      </c>
      <c r="G19083" s="5">
        <v>50</v>
      </c>
      <c r="H19083" s="5">
        <v>11.95</v>
      </c>
      <c r="I19083" s="5">
        <v>597.5</v>
      </c>
      <c r="J19083" s="5">
        <v>4149.55</v>
      </c>
      <c r="K19083" s="3" t="str" cm="1">
        <f t="array" ref="K19083">_xlfn.LET(_xlpm.d,UPPER(TRIM(CLEAN(SUBSTITUTE(F19083,CHAR(160),"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84" spans="1:11" hidden="1" x14ac:dyDescent="0.25">
      <c r="B19084" s="20">
        <v>45763</v>
      </c>
      <c r="C19084" s="2" t="s">
        <v>1</v>
      </c>
      <c r="D19084" s="2" t="s">
        <v>6231</v>
      </c>
      <c r="E19084" s="2" t="s">
        <v>762</v>
      </c>
      <c r="F19084" s="2" t="s">
        <v>6233</v>
      </c>
      <c r="G19084" s="5">
        <v>75</v>
      </c>
      <c r="H19084" s="5">
        <v>11.95</v>
      </c>
      <c r="I19084" s="5">
        <v>896.25</v>
      </c>
      <c r="J19084" s="5">
        <v>5045.8</v>
      </c>
      <c r="K19084" s="3" t="str" cm="1">
        <f t="array" ref="K19084">_xlfn.LET(_xlpm.d,UPPER(TRIM(CLEAN(SUBSTITUTE(F19084,CHAR(160),"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85" spans="1:11" hidden="1" x14ac:dyDescent="0.25">
      <c r="B19085" s="20">
        <v>45772</v>
      </c>
      <c r="C19085" s="2" t="s">
        <v>1</v>
      </c>
      <c r="D19085" s="2" t="s">
        <v>6234</v>
      </c>
      <c r="E19085" s="2" t="s">
        <v>6148</v>
      </c>
      <c r="F19085" s="2" t="s">
        <v>6224</v>
      </c>
      <c r="G19085" s="5">
        <v>40</v>
      </c>
      <c r="H19085" s="5">
        <v>13.7</v>
      </c>
      <c r="I19085" s="5">
        <v>548</v>
      </c>
      <c r="J19085" s="5">
        <v>5593.8</v>
      </c>
      <c r="K19085" s="3" t="str" cm="1">
        <f t="array" ref="K19085">_xlfn.LET(_xlpm.d,UPPER(TRIM(CLEAN(SUBSTITUTE(F19085,CHAR(160),"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86" spans="1:11" hidden="1" x14ac:dyDescent="0.25">
      <c r="B19086" s="20">
        <v>45772</v>
      </c>
      <c r="C19086" s="2" t="s">
        <v>1</v>
      </c>
      <c r="D19086" s="2" t="s">
        <v>6150</v>
      </c>
      <c r="E19086" s="2" t="s">
        <v>2658</v>
      </c>
      <c r="F19086" s="2" t="s">
        <v>6224</v>
      </c>
      <c r="G19086" s="5">
        <v>60</v>
      </c>
      <c r="H19086" s="5">
        <v>13.7</v>
      </c>
      <c r="I19086" s="5">
        <v>822</v>
      </c>
      <c r="J19086" s="5">
        <v>6415.8</v>
      </c>
      <c r="K19086" s="3" t="str" cm="1">
        <f t="array" ref="K19086">_xlfn.LET(_xlpm.d,UPPER(TRIM(CLEAN(SUBSTITUTE(F19086,CHAR(160),"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87" spans="1:11" hidden="1" x14ac:dyDescent="0.25">
      <c r="B19087" s="20">
        <v>45797</v>
      </c>
      <c r="C19087" s="2" t="s">
        <v>1</v>
      </c>
      <c r="D19087" s="2" t="s">
        <v>6235</v>
      </c>
      <c r="E19087" s="2" t="s">
        <v>762</v>
      </c>
      <c r="F19087" s="2" t="s">
        <v>6232</v>
      </c>
      <c r="G19087" s="5">
        <v>25</v>
      </c>
      <c r="H19087" s="5">
        <v>12</v>
      </c>
      <c r="I19087" s="5">
        <v>300</v>
      </c>
      <c r="J19087" s="5">
        <v>6715.8</v>
      </c>
      <c r="K19087" s="3" t="str" cm="1">
        <f t="array" ref="K19087">_xlfn.LET(_xlpm.d,UPPER(TRIM(CLEAN(SUBSTITUTE(F19087,CHAR(160),"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88" spans="1:11" hidden="1" x14ac:dyDescent="0.25">
      <c r="B19088" s="20">
        <v>45797</v>
      </c>
      <c r="C19088" s="2" t="s">
        <v>1</v>
      </c>
      <c r="D19088" s="2" t="s">
        <v>6235</v>
      </c>
      <c r="E19088" s="2" t="s">
        <v>762</v>
      </c>
      <c r="F19088" s="2" t="s">
        <v>6236</v>
      </c>
      <c r="G19088" s="5">
        <v>25</v>
      </c>
      <c r="H19088" s="5">
        <v>12</v>
      </c>
      <c r="I19088" s="5">
        <v>300</v>
      </c>
      <c r="J19088" s="5">
        <v>7015.8</v>
      </c>
      <c r="K19088" s="3" t="str" cm="1">
        <f t="array" ref="K19088">_xlfn.LET(_xlpm.d,UPPER(TRIM(CLEAN(SUBSTITUTE(F19088,CHAR(160),"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89" spans="2:11" hidden="1" x14ac:dyDescent="0.25">
      <c r="B19089" s="20">
        <v>45797</v>
      </c>
      <c r="C19089" s="2" t="s">
        <v>1</v>
      </c>
      <c r="D19089" s="2" t="s">
        <v>6235</v>
      </c>
      <c r="E19089" s="2" t="s">
        <v>762</v>
      </c>
      <c r="F19089" s="2" t="s">
        <v>6233</v>
      </c>
      <c r="G19089" s="5">
        <v>25</v>
      </c>
      <c r="H19089" s="5">
        <v>12</v>
      </c>
      <c r="I19089" s="5">
        <v>300</v>
      </c>
      <c r="J19089" s="5">
        <v>7315.8</v>
      </c>
      <c r="K19089" s="3" t="str" cm="1">
        <f t="array" ref="K19089">_xlfn.LET(_xlpm.d,UPPER(TRIM(CLEAN(SUBSTITUTE(F19089,CHAR(160),"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90" spans="2:11" hidden="1" x14ac:dyDescent="0.25">
      <c r="B19090" s="20">
        <v>45804</v>
      </c>
      <c r="C19090" s="2" t="s">
        <v>1</v>
      </c>
      <c r="D19090" s="2" t="s">
        <v>6237</v>
      </c>
      <c r="E19090" s="2" t="s">
        <v>762</v>
      </c>
      <c r="F19090" s="2" t="s">
        <v>6232</v>
      </c>
      <c r="G19090" s="5">
        <v>21</v>
      </c>
      <c r="H19090" s="5">
        <v>12</v>
      </c>
      <c r="I19090" s="5">
        <v>252</v>
      </c>
      <c r="J19090" s="5">
        <v>7567.8</v>
      </c>
      <c r="K19090" s="3" t="str" cm="1">
        <f t="array" ref="K19090">_xlfn.LET(_xlpm.d,UPPER(TRIM(CLEAN(SUBSTITUTE(F19090,CHAR(160),"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91" spans="2:11" hidden="1" x14ac:dyDescent="0.25">
      <c r="B19091" s="20">
        <v>45807</v>
      </c>
      <c r="C19091" s="2" t="s">
        <v>1</v>
      </c>
      <c r="D19091" s="2" t="s">
        <v>6238</v>
      </c>
      <c r="E19091" s="2" t="s">
        <v>2658</v>
      </c>
      <c r="F19091" s="2" t="s">
        <v>6224</v>
      </c>
      <c r="G19091" s="5">
        <v>50</v>
      </c>
      <c r="H19091" s="5">
        <v>13.7</v>
      </c>
      <c r="I19091" s="5">
        <v>685</v>
      </c>
      <c r="J19091" s="5">
        <v>8252.7999999999993</v>
      </c>
      <c r="K19091" s="3" t="str" cm="1">
        <f t="array" ref="K19091">_xlfn.LET(_xlpm.d,UPPER(TRIM(CLEAN(SUBSTITUTE(F19091,CHAR(160),"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92" spans="2:11" hidden="1" x14ac:dyDescent="0.25">
      <c r="B19092" s="20">
        <v>45818</v>
      </c>
      <c r="C19092" s="2" t="s">
        <v>1</v>
      </c>
      <c r="D19092" s="2" t="s">
        <v>6239</v>
      </c>
      <c r="E19092" s="2" t="s">
        <v>762</v>
      </c>
      <c r="F19092" s="2" t="s">
        <v>6236</v>
      </c>
      <c r="G19092" s="5">
        <v>12</v>
      </c>
      <c r="H19092" s="5">
        <v>11.99</v>
      </c>
      <c r="I19092" s="5">
        <v>143.88</v>
      </c>
      <c r="J19092" s="5">
        <v>8396.6799999999985</v>
      </c>
      <c r="K19092" s="3" t="str" cm="1">
        <f t="array" ref="K19092">_xlfn.LET(_xlpm.d,UPPER(TRIM(CLEAN(SUBSTITUTE(F19092,CHAR(160),"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93" spans="2:11" hidden="1" x14ac:dyDescent="0.25">
      <c r="B19093" s="20">
        <v>45818</v>
      </c>
      <c r="C19093" s="2" t="s">
        <v>1</v>
      </c>
      <c r="D19093" s="2" t="s">
        <v>6239</v>
      </c>
      <c r="E19093" s="2" t="s">
        <v>762</v>
      </c>
      <c r="F19093" s="2" t="s">
        <v>6240</v>
      </c>
      <c r="G19093" s="5">
        <v>12</v>
      </c>
      <c r="H19093" s="5">
        <v>11.99</v>
      </c>
      <c r="I19093" s="5">
        <v>143.88</v>
      </c>
      <c r="J19093" s="5">
        <v>8540.5599999999977</v>
      </c>
      <c r="K19093" s="3" t="str" cm="1">
        <f t="array" ref="K19093">_xlfn.LET(_xlpm.d,UPPER(TRIM(CLEAN(SUBSTITUTE(F19093,CHAR(160),"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94" spans="2:11" hidden="1" x14ac:dyDescent="0.25">
      <c r="B19094" s="20">
        <v>45825</v>
      </c>
      <c r="C19094" s="2" t="s">
        <v>1</v>
      </c>
      <c r="D19094" s="2" t="s">
        <v>6241</v>
      </c>
      <c r="E19094" s="2" t="s">
        <v>762</v>
      </c>
      <c r="F19094" s="2" t="s">
        <v>6233</v>
      </c>
      <c r="G19094" s="5">
        <v>25</v>
      </c>
      <c r="H19094" s="5">
        <v>11.99</v>
      </c>
      <c r="I19094" s="5">
        <v>299.75</v>
      </c>
      <c r="J19094" s="5">
        <v>8840.3099999999977</v>
      </c>
      <c r="K19094" s="3" t="str" cm="1">
        <f t="array" ref="K19094">_xlfn.LET(_xlpm.d,UPPER(TRIM(CLEAN(SUBSTITUTE(F19094,CHAR(160),"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95" spans="2:11" hidden="1" x14ac:dyDescent="0.25">
      <c r="B19095" s="20">
        <v>45832</v>
      </c>
      <c r="C19095" s="2" t="s">
        <v>1</v>
      </c>
      <c r="D19095" s="2" t="s">
        <v>4041</v>
      </c>
      <c r="E19095" s="2" t="s">
        <v>762</v>
      </c>
      <c r="F19095" s="2" t="s">
        <v>6224</v>
      </c>
      <c r="G19095" s="5">
        <v>25</v>
      </c>
      <c r="H19095" s="5">
        <v>11.99</v>
      </c>
      <c r="I19095" s="5">
        <v>299.75</v>
      </c>
      <c r="J19095" s="5">
        <v>9140.0599999999977</v>
      </c>
      <c r="K19095" s="3" t="str" cm="1">
        <f t="array" ref="K19095">_xlfn.LET(_xlpm.d,UPPER(TRIM(CLEAN(SUBSTITUTE(F19095,CHAR(160),"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96" spans="2:11" hidden="1" x14ac:dyDescent="0.25">
      <c r="B19096" s="20">
        <v>45856</v>
      </c>
      <c r="C19096" s="2" t="s">
        <v>1</v>
      </c>
      <c r="D19096" s="2" t="s">
        <v>6242</v>
      </c>
      <c r="E19096" s="2" t="s">
        <v>762</v>
      </c>
      <c r="F19096" s="2" t="s">
        <v>6236</v>
      </c>
      <c r="G19096" s="5">
        <v>25</v>
      </c>
      <c r="H19096" s="5">
        <v>15.99</v>
      </c>
      <c r="I19096" s="5">
        <v>399.75</v>
      </c>
      <c r="J19096" s="5">
        <v>9539.8099999999977</v>
      </c>
      <c r="K19096" s="3" t="str" cm="1">
        <f t="array" ref="K19096">_xlfn.LET(_xlpm.d,UPPER(TRIM(CLEAN(SUBSTITUTE(F19096,CHAR(160),"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97" spans="2:11" hidden="1" x14ac:dyDescent="0.25">
      <c r="B19097" s="20">
        <v>45867</v>
      </c>
      <c r="C19097" s="2" t="s">
        <v>1</v>
      </c>
      <c r="D19097" s="2" t="s">
        <v>6243</v>
      </c>
      <c r="E19097" s="2" t="s">
        <v>762</v>
      </c>
      <c r="F19097" s="2" t="s">
        <v>6232</v>
      </c>
      <c r="G19097" s="5">
        <v>25</v>
      </c>
      <c r="H19097" s="5">
        <v>12</v>
      </c>
      <c r="I19097" s="5">
        <v>300</v>
      </c>
      <c r="J19097" s="5">
        <v>9839.8099999999977</v>
      </c>
      <c r="K19097" s="3" t="str" cm="1">
        <f t="array" ref="K19097">_xlfn.LET(_xlpm.d,UPPER(TRIM(CLEAN(SUBSTITUTE(F19097,CHAR(160),"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98" spans="2:11" hidden="1" x14ac:dyDescent="0.25">
      <c r="B19098" s="20">
        <v>45867</v>
      </c>
      <c r="C19098" s="2" t="s">
        <v>1</v>
      </c>
      <c r="D19098" s="2" t="s">
        <v>6243</v>
      </c>
      <c r="E19098" s="2" t="s">
        <v>762</v>
      </c>
      <c r="F19098" s="2" t="s">
        <v>6233</v>
      </c>
      <c r="G19098" s="5">
        <v>25</v>
      </c>
      <c r="H19098" s="5">
        <v>12</v>
      </c>
      <c r="I19098" s="5">
        <v>300</v>
      </c>
      <c r="J19098" s="5">
        <v>10139.809999999998</v>
      </c>
      <c r="K19098" s="3" t="str" cm="1">
        <f t="array" ref="K19098">_xlfn.LET(_xlpm.d,UPPER(TRIM(CLEAN(SUBSTITUTE(F19098,CHAR(160),"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099" spans="2:11" hidden="1" x14ac:dyDescent="0.25">
      <c r="B19099" s="20">
        <v>45896</v>
      </c>
      <c r="C19099" s="2" t="s">
        <v>1</v>
      </c>
      <c r="D19099" s="2" t="s">
        <v>6244</v>
      </c>
      <c r="E19099" s="2" t="s">
        <v>762</v>
      </c>
      <c r="F19099" s="2" t="s">
        <v>6245</v>
      </c>
      <c r="G19099" s="5">
        <v>20</v>
      </c>
      <c r="H19099" s="5">
        <v>10</v>
      </c>
      <c r="I19099" s="5">
        <v>200</v>
      </c>
      <c r="J19099" s="5">
        <v>10339.809999999998</v>
      </c>
      <c r="K19099" s="3" t="str" cm="1">
        <f t="array" ref="K19099">_xlfn.LET(_xlpm.d,UPPER(TRIM(CLEAN(SUBSTITUTE(F19099,CHAR(160),"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100" spans="2:11" hidden="1" x14ac:dyDescent="0.25">
      <c r="B19100" s="20">
        <v>45930</v>
      </c>
      <c r="C19100" s="2" t="s">
        <v>1</v>
      </c>
      <c r="D19100" s="2" t="s">
        <v>6246</v>
      </c>
      <c r="E19100" s="2" t="s">
        <v>762</v>
      </c>
      <c r="F19100" s="2" t="s">
        <v>6233</v>
      </c>
      <c r="G19100" s="5">
        <v>12</v>
      </c>
      <c r="H19100" s="5">
        <v>10</v>
      </c>
      <c r="I19100" s="5">
        <v>120</v>
      </c>
      <c r="J19100" s="5">
        <v>10459.809999999998</v>
      </c>
      <c r="K19100" s="3" t="str" cm="1">
        <f t="array" ref="K19100">_xlfn.LET(_xlpm.d,UPPER(TRIM(CLEAN(SUBSTITUTE(F19100,CHAR(160),"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101" spans="2:11" hidden="1" x14ac:dyDescent="0.25">
      <c r="B19101" s="20">
        <v>45930</v>
      </c>
      <c r="C19101" s="2" t="s">
        <v>1</v>
      </c>
      <c r="D19101" s="2" t="s">
        <v>6246</v>
      </c>
      <c r="E19101" s="2" t="s">
        <v>762</v>
      </c>
      <c r="F19101" s="2" t="s">
        <v>6247</v>
      </c>
      <c r="G19101" s="5">
        <v>12</v>
      </c>
      <c r="H19101" s="5">
        <v>10</v>
      </c>
      <c r="I19101" s="5">
        <v>120</v>
      </c>
      <c r="J19101" s="5">
        <v>10579.809999999998</v>
      </c>
      <c r="K19101" s="3" t="str" cm="1">
        <f t="array" ref="K19101">_xlfn.LET(_xlpm.d,UPPER(TRIM(CLEAN(SUBSTITUTE(F19101,CHAR(160),"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102" spans="2:11" hidden="1" x14ac:dyDescent="0.25">
      <c r="B19102" s="20">
        <v>45972</v>
      </c>
      <c r="C19102" s="2" t="s">
        <v>1</v>
      </c>
      <c r="D19102" s="2" t="s">
        <v>6248</v>
      </c>
      <c r="E19102" s="2" t="s">
        <v>762</v>
      </c>
      <c r="F19102" s="2" t="s">
        <v>6249</v>
      </c>
      <c r="G19102" s="5">
        <v>50</v>
      </c>
      <c r="H19102" s="5">
        <v>10.95</v>
      </c>
      <c r="I19102" s="5">
        <v>547.5</v>
      </c>
      <c r="J19102" s="5">
        <v>11127.309999999998</v>
      </c>
      <c r="K19102" s="3" t="str" cm="1">
        <f t="array" ref="K19102">_xlfn.LET(_xlpm.d,UPPER(TRIM(CLEAN(SUBSTITUTE(F19102,CHAR(160),"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103" spans="2:11" hidden="1" x14ac:dyDescent="0.25">
      <c r="B19103" s="20">
        <v>45972</v>
      </c>
      <c r="C19103" s="2" t="s">
        <v>1</v>
      </c>
      <c r="D19103" s="2" t="s">
        <v>6248</v>
      </c>
      <c r="E19103" s="2" t="s">
        <v>762</v>
      </c>
      <c r="F19103" s="2" t="s">
        <v>6250</v>
      </c>
      <c r="G19103" s="5">
        <v>25</v>
      </c>
      <c r="H19103" s="5">
        <v>10.95</v>
      </c>
      <c r="I19103" s="5">
        <v>273.75</v>
      </c>
      <c r="J19103" s="5">
        <v>11401.059999999998</v>
      </c>
      <c r="K19103" s="3" t="str" cm="1">
        <f t="array" ref="K19103">_xlfn.LET(_xlpm.d,UPPER(TRIM(CLEAN(SUBSTITUTE(F19103,CHAR(160),"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104" spans="2:11" hidden="1" x14ac:dyDescent="0.25">
      <c r="B19104" s="20">
        <v>45972</v>
      </c>
      <c r="C19104" s="2" t="s">
        <v>1</v>
      </c>
      <c r="D19104" s="2" t="s">
        <v>6248</v>
      </c>
      <c r="E19104" s="2" t="s">
        <v>762</v>
      </c>
      <c r="F19104" s="2" t="s">
        <v>6251</v>
      </c>
      <c r="G19104" s="5">
        <v>50</v>
      </c>
      <c r="H19104" s="5">
        <v>10.95</v>
      </c>
      <c r="I19104" s="5">
        <v>547.5</v>
      </c>
      <c r="J19104" s="5">
        <v>11948.559999999998</v>
      </c>
      <c r="K19104" s="3" t="str" cm="1">
        <f t="array" ref="K19104">_xlfn.LET(_xlpm.d,UPPER(TRIM(CLEAN(SUBSTITUTE(F19104,CHAR(160),"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105" spans="1:11" hidden="1" x14ac:dyDescent="0.25">
      <c r="B19105" s="20">
        <v>45972</v>
      </c>
      <c r="C19105" s="2" t="s">
        <v>1</v>
      </c>
      <c r="D19105" s="2" t="s">
        <v>6248</v>
      </c>
      <c r="E19105" s="2" t="s">
        <v>762</v>
      </c>
      <c r="F19105" s="2" t="s">
        <v>6252</v>
      </c>
      <c r="G19105" s="5">
        <v>25</v>
      </c>
      <c r="H19105" s="5">
        <v>10.95</v>
      </c>
      <c r="I19105" s="5">
        <v>273.75</v>
      </c>
      <c r="J19105" s="5">
        <v>12222.309999999998</v>
      </c>
      <c r="K19105" s="3" t="str" cm="1">
        <f t="array" ref="K19105">_xlfn.LET(_xlpm.d,UPPER(TRIM(CLEAN(SUBSTITUTE(F19105,CHAR(160),"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106" spans="1:11" hidden="1" x14ac:dyDescent="0.25">
      <c r="B19106" s="20">
        <v>45985</v>
      </c>
      <c r="C19106" s="2" t="s">
        <v>1</v>
      </c>
      <c r="D19106" s="2" t="s">
        <v>6253</v>
      </c>
      <c r="E19106" s="2" t="s">
        <v>762</v>
      </c>
      <c r="F19106" s="2" t="s">
        <v>6224</v>
      </c>
      <c r="G19106" s="5">
        <v>50</v>
      </c>
      <c r="H19106" s="5">
        <v>10</v>
      </c>
      <c r="I19106" s="5">
        <v>500</v>
      </c>
      <c r="J19106" s="5">
        <v>12722.309999999998</v>
      </c>
      <c r="K19106" s="3" t="str" cm="1">
        <f t="array" ref="K19106">_xlfn.LET(_xlpm.d,UPPER(TRIM(CLEAN(SUBSTITUTE(F19106,CHAR(160),"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107" spans="1:11" hidden="1" x14ac:dyDescent="0.25">
      <c r="A19107" s="11" t="s">
        <v>6254</v>
      </c>
      <c r="G19107" s="6">
        <v>1042</v>
      </c>
      <c r="I19107" s="7">
        <f>I19074+I19075+I19076+I19077+I19078+I19079+I19080+I19081+I19082+I19083+I19084+I19085+I19086+I19087+I19088+I19089+I19090+I19091+I19092+I19093+I19094+I19095+I19096+I19097+I19098+I19099+I19100+I19101+I19102+I19103+I19104+I19105+I19106</f>
        <v>12722.309999999998</v>
      </c>
      <c r="K19107" s="3" t="str" cm="1">
        <f t="array" ref="K19107">_xlfn.LET(_xlpm.d,UPPER(TRIM(CLEAN(SUBSTITUTE(F19107,CHAR(160),"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108" spans="1:11" hidden="1" x14ac:dyDescent="0.25">
      <c r="A19108" s="10" t="s">
        <v>6255</v>
      </c>
      <c r="K19108" s="3" t="str" cm="1">
        <f t="array" ref="K19108">_xlfn.LET(_xlpm.d,UPPER(TRIM(CLEAN(SUBSTITUTE(F19108,CHAR(160),"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109" spans="1:11" hidden="1" x14ac:dyDescent="0.25">
      <c r="B19109" s="20">
        <v>45667</v>
      </c>
      <c r="C19109" s="2" t="s">
        <v>1</v>
      </c>
      <c r="D19109" s="2" t="s">
        <v>6223</v>
      </c>
      <c r="E19109" s="2" t="s">
        <v>2658</v>
      </c>
      <c r="F19109" s="2" t="s">
        <v>6255</v>
      </c>
      <c r="G19109" s="5">
        <v>64</v>
      </c>
      <c r="H19109" s="5">
        <v>22.99</v>
      </c>
      <c r="I19109" s="5">
        <v>1471.36</v>
      </c>
      <c r="J19109" s="5">
        <v>1471.36</v>
      </c>
      <c r="K19109" s="3" t="str" cm="1">
        <f t="array" ref="K19109">_xlfn.LET(_xlpm.d,UPPER(TRIM(CLEAN(SUBSTITUTE(F19109,CHAR(160),"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10" spans="1:11" hidden="1" x14ac:dyDescent="0.25">
      <c r="B19110" s="20">
        <v>45695</v>
      </c>
      <c r="C19110" s="2" t="s">
        <v>1</v>
      </c>
      <c r="D19110" s="2" t="s">
        <v>6256</v>
      </c>
      <c r="E19110" s="2" t="s">
        <v>2658</v>
      </c>
      <c r="F19110" s="2" t="s">
        <v>6255</v>
      </c>
      <c r="G19110" s="5">
        <v>154</v>
      </c>
      <c r="H19110" s="5">
        <v>22.99</v>
      </c>
      <c r="I19110" s="5">
        <v>3540.46</v>
      </c>
      <c r="J19110" s="5">
        <v>5011.82</v>
      </c>
      <c r="K19110" s="3" t="str" cm="1">
        <f t="array" ref="K19110">_xlfn.LET(_xlpm.d,UPPER(TRIM(CLEAN(SUBSTITUTE(F19110,CHAR(160),"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11" spans="1:11" hidden="1" x14ac:dyDescent="0.25">
      <c r="B19111" s="20">
        <v>45702</v>
      </c>
      <c r="C19111" s="2" t="s">
        <v>1</v>
      </c>
      <c r="D19111" s="2" t="s">
        <v>6147</v>
      </c>
      <c r="E19111" s="2" t="s">
        <v>6148</v>
      </c>
      <c r="F19111" s="2" t="s">
        <v>6257</v>
      </c>
      <c r="G19111" s="5">
        <v>10</v>
      </c>
      <c r="H19111" s="5">
        <v>22.99</v>
      </c>
      <c r="I19111" s="5">
        <v>229.9</v>
      </c>
      <c r="J19111" s="5">
        <v>5241.7199999999993</v>
      </c>
      <c r="K19111" s="3" t="str" cm="1">
        <f t="array" ref="K19111">_xlfn.LET(_xlpm.d,UPPER(TRIM(CLEAN(SUBSTITUTE(F19111,CHAR(160),"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12" spans="1:11" hidden="1" x14ac:dyDescent="0.25">
      <c r="B19112" s="20">
        <v>45722</v>
      </c>
      <c r="C19112" s="2" t="s">
        <v>1</v>
      </c>
      <c r="D19112" s="2" t="s">
        <v>3865</v>
      </c>
      <c r="E19112" s="2" t="s">
        <v>762</v>
      </c>
      <c r="F19112" s="2" t="s">
        <v>6258</v>
      </c>
      <c r="G19112" s="5">
        <v>16</v>
      </c>
      <c r="H19112" s="5">
        <v>18.649999999999999</v>
      </c>
      <c r="I19112" s="5">
        <v>298.39999999999998</v>
      </c>
      <c r="J19112" s="5">
        <v>5540.119999999999</v>
      </c>
      <c r="K19112" s="3" t="str" cm="1">
        <f t="array" ref="K19112">_xlfn.LET(_xlpm.d,UPPER(TRIM(CLEAN(SUBSTITUTE(F19112,CHAR(160),"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13" spans="1:11" hidden="1" x14ac:dyDescent="0.25">
      <c r="B19113" s="20">
        <v>45728</v>
      </c>
      <c r="C19113" s="2" t="s">
        <v>1</v>
      </c>
      <c r="D19113" s="2" t="s">
        <v>1630</v>
      </c>
      <c r="E19113" s="2" t="s">
        <v>762</v>
      </c>
      <c r="F19113" s="2" t="s">
        <v>6255</v>
      </c>
      <c r="G19113" s="5">
        <v>64</v>
      </c>
      <c r="H19113" s="5">
        <v>18.649999999999999</v>
      </c>
      <c r="I19113" s="5">
        <v>1193.5999999999999</v>
      </c>
      <c r="J19113" s="5">
        <v>6733.7199999999993</v>
      </c>
      <c r="K19113" s="3" t="str" cm="1">
        <f t="array" ref="K19113">_xlfn.LET(_xlpm.d,UPPER(TRIM(CLEAN(SUBSTITUTE(F19113,CHAR(160),"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14" spans="1:11" hidden="1" x14ac:dyDescent="0.25">
      <c r="B19114" s="20">
        <v>45735</v>
      </c>
      <c r="C19114" s="2" t="s">
        <v>1</v>
      </c>
      <c r="D19114" s="2" t="s">
        <v>6226</v>
      </c>
      <c r="E19114" s="2" t="s">
        <v>762</v>
      </c>
      <c r="F19114" s="2" t="s">
        <v>6255</v>
      </c>
      <c r="G19114" s="5">
        <v>80</v>
      </c>
      <c r="H19114" s="5">
        <v>18.649999999999999</v>
      </c>
      <c r="I19114" s="5">
        <v>1492</v>
      </c>
      <c r="J19114" s="5">
        <v>8225.7199999999993</v>
      </c>
      <c r="K19114" s="3" t="str" cm="1">
        <f t="array" ref="K19114">_xlfn.LET(_xlpm.d,UPPER(TRIM(CLEAN(SUBSTITUTE(F19114,CHAR(160),"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15" spans="1:11" hidden="1" x14ac:dyDescent="0.25">
      <c r="B19115" s="20">
        <v>45735</v>
      </c>
      <c r="C19115" s="2" t="s">
        <v>1</v>
      </c>
      <c r="D19115" s="2" t="s">
        <v>6226</v>
      </c>
      <c r="E19115" s="2" t="s">
        <v>762</v>
      </c>
      <c r="F19115" s="2" t="s">
        <v>6255</v>
      </c>
      <c r="G19115" s="5">
        <v>8</v>
      </c>
      <c r="H19115" s="5">
        <v>18.649999999999999</v>
      </c>
      <c r="I19115" s="5">
        <v>149.19999999999999</v>
      </c>
      <c r="J19115" s="5">
        <v>8374.92</v>
      </c>
      <c r="K19115" s="3" t="str" cm="1">
        <f t="array" ref="K19115">_xlfn.LET(_xlpm.d,UPPER(TRIM(CLEAN(SUBSTITUTE(F19115,CHAR(160),"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16" spans="1:11" hidden="1" x14ac:dyDescent="0.25">
      <c r="B19116" s="20">
        <v>45751</v>
      </c>
      <c r="C19116" s="2" t="s">
        <v>1</v>
      </c>
      <c r="D19116" s="2" t="s">
        <v>4431</v>
      </c>
      <c r="E19116" s="2" t="s">
        <v>2658</v>
      </c>
      <c r="F19116" s="2" t="s">
        <v>6255</v>
      </c>
      <c r="G19116" s="5">
        <v>102</v>
      </c>
      <c r="H19116" s="5">
        <v>22.99</v>
      </c>
      <c r="I19116" s="5">
        <v>2344.98</v>
      </c>
      <c r="J19116" s="5">
        <v>10719.9</v>
      </c>
      <c r="K19116" s="3" t="str" cm="1">
        <f t="array" ref="K19116">_xlfn.LET(_xlpm.d,UPPER(TRIM(CLEAN(SUBSTITUTE(F19116,CHAR(160),"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17" spans="1:11" hidden="1" x14ac:dyDescent="0.25">
      <c r="B19117" s="20">
        <v>45756</v>
      </c>
      <c r="C19117" s="2" t="s">
        <v>1</v>
      </c>
      <c r="D19117" s="2" t="s">
        <v>6228</v>
      </c>
      <c r="E19117" s="2" t="s">
        <v>762</v>
      </c>
      <c r="F19117" s="2" t="s">
        <v>2629</v>
      </c>
      <c r="G19117" s="5">
        <v>64</v>
      </c>
      <c r="H19117" s="5">
        <v>20</v>
      </c>
      <c r="I19117" s="5">
        <v>1280</v>
      </c>
      <c r="J19117" s="5">
        <v>11999.9</v>
      </c>
      <c r="K19117" s="3" t="str" cm="1">
        <f t="array" ref="K19117">_xlfn.LET(_xlpm.d,UPPER(TRIM(CLEAN(SUBSTITUTE(F19117,CHAR(160),"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18" spans="1:11" hidden="1" x14ac:dyDescent="0.25">
      <c r="B19118" s="20">
        <v>45756</v>
      </c>
      <c r="C19118" s="2" t="s">
        <v>1</v>
      </c>
      <c r="D19118" s="2" t="s">
        <v>6228</v>
      </c>
      <c r="E19118" s="2" t="s">
        <v>762</v>
      </c>
      <c r="F19118" s="2" t="s">
        <v>2845</v>
      </c>
      <c r="G19118" s="5">
        <v>32</v>
      </c>
      <c r="H19118" s="5">
        <v>20</v>
      </c>
      <c r="I19118" s="5">
        <v>640</v>
      </c>
      <c r="J19118" s="5">
        <v>12639.9</v>
      </c>
      <c r="K19118" s="3" t="str" cm="1">
        <f t="array" ref="K19118">_xlfn.LET(_xlpm.d,UPPER(TRIM(CLEAN(SUBSTITUTE(F19118,CHAR(160),"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19" spans="1:11" hidden="1" x14ac:dyDescent="0.25">
      <c r="B19119" s="20">
        <v>45756</v>
      </c>
      <c r="C19119" s="2" t="s">
        <v>1</v>
      </c>
      <c r="D19119" s="2" t="s">
        <v>6228</v>
      </c>
      <c r="E19119" s="2" t="s">
        <v>762</v>
      </c>
      <c r="F19119" s="2" t="s">
        <v>2628</v>
      </c>
      <c r="G19119" s="5">
        <v>16</v>
      </c>
      <c r="H19119" s="5">
        <v>20</v>
      </c>
      <c r="I19119" s="5">
        <v>320</v>
      </c>
      <c r="J19119" s="5">
        <v>12959.9</v>
      </c>
      <c r="K19119" s="3" t="str" cm="1">
        <f t="array" ref="K19119">_xlfn.LET(_xlpm.d,UPPER(TRIM(CLEAN(SUBSTITUTE(F19119,CHAR(160),"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20" spans="1:11" hidden="1" x14ac:dyDescent="0.25">
      <c r="B19120" s="20">
        <v>45757</v>
      </c>
      <c r="C19120" s="2" t="s">
        <v>1</v>
      </c>
      <c r="D19120" s="2" t="s">
        <v>6230</v>
      </c>
      <c r="E19120" s="2" t="s">
        <v>6148</v>
      </c>
      <c r="F19120" s="2" t="s">
        <v>6255</v>
      </c>
      <c r="G19120" s="5">
        <v>20</v>
      </c>
      <c r="H19120" s="5">
        <v>22.99</v>
      </c>
      <c r="I19120" s="5">
        <v>459.8</v>
      </c>
      <c r="J19120" s="5">
        <v>13419.699999999999</v>
      </c>
      <c r="K19120" s="3" t="str" cm="1">
        <f t="array" ref="K19120">_xlfn.LET(_xlpm.d,UPPER(TRIM(CLEAN(SUBSTITUTE(F19120,CHAR(160),"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21" spans="2:11" hidden="1" x14ac:dyDescent="0.25">
      <c r="B19121" s="20">
        <v>45763</v>
      </c>
      <c r="C19121" s="2" t="s">
        <v>1</v>
      </c>
      <c r="D19121" s="2" t="s">
        <v>6231</v>
      </c>
      <c r="E19121" s="2" t="s">
        <v>762</v>
      </c>
      <c r="F19121" s="2" t="s">
        <v>6259</v>
      </c>
      <c r="G19121" s="5">
        <v>48</v>
      </c>
      <c r="H19121" s="5">
        <v>20</v>
      </c>
      <c r="I19121" s="5">
        <v>960</v>
      </c>
      <c r="J19121" s="5">
        <v>14379.699999999999</v>
      </c>
      <c r="K19121" s="3" t="str" cm="1">
        <f t="array" ref="K19121">_xlfn.LET(_xlpm.d,UPPER(TRIM(CLEAN(SUBSTITUTE(F19121,CHAR(160),"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22" spans="2:11" hidden="1" x14ac:dyDescent="0.25">
      <c r="B19122" s="20">
        <v>45763</v>
      </c>
      <c r="C19122" s="2" t="s">
        <v>1</v>
      </c>
      <c r="D19122" s="2" t="s">
        <v>6231</v>
      </c>
      <c r="E19122" s="2" t="s">
        <v>762</v>
      </c>
      <c r="F19122" s="2" t="s">
        <v>6260</v>
      </c>
      <c r="G19122" s="5">
        <v>16</v>
      </c>
      <c r="H19122" s="5">
        <v>20</v>
      </c>
      <c r="I19122" s="5">
        <v>320</v>
      </c>
      <c r="J19122" s="5">
        <v>14699.699999999999</v>
      </c>
      <c r="K19122" s="3" t="str" cm="1">
        <f t="array" ref="K19122">_xlfn.LET(_xlpm.d,UPPER(TRIM(CLEAN(SUBSTITUTE(F19122,CHAR(160),"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23" spans="2:11" hidden="1" x14ac:dyDescent="0.25">
      <c r="B19123" s="20">
        <v>45772</v>
      </c>
      <c r="C19123" s="2" t="s">
        <v>1</v>
      </c>
      <c r="D19123" s="2" t="s">
        <v>6234</v>
      </c>
      <c r="E19123" s="2" t="s">
        <v>6148</v>
      </c>
      <c r="F19123" s="2" t="s">
        <v>6255</v>
      </c>
      <c r="G19123" s="5">
        <v>16</v>
      </c>
      <c r="H19123" s="5">
        <v>22.99</v>
      </c>
      <c r="I19123" s="5">
        <v>367.84</v>
      </c>
      <c r="J19123" s="5">
        <v>15067.539999999999</v>
      </c>
      <c r="K19123" s="3" t="str" cm="1">
        <f t="array" ref="K19123">_xlfn.LET(_xlpm.d,UPPER(TRIM(CLEAN(SUBSTITUTE(F19123,CHAR(160),"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24" spans="2:11" hidden="1" x14ac:dyDescent="0.25">
      <c r="B19124" s="20">
        <v>45772</v>
      </c>
      <c r="C19124" s="2" t="s">
        <v>1</v>
      </c>
      <c r="D19124" s="2" t="s">
        <v>6150</v>
      </c>
      <c r="E19124" s="2" t="s">
        <v>2658</v>
      </c>
      <c r="F19124" s="2" t="s">
        <v>6255</v>
      </c>
      <c r="G19124" s="5">
        <v>44</v>
      </c>
      <c r="H19124" s="5">
        <v>22.99</v>
      </c>
      <c r="I19124" s="5">
        <v>1011.56</v>
      </c>
      <c r="J19124" s="5">
        <v>16079.099999999999</v>
      </c>
      <c r="K19124" s="3" t="str" cm="1">
        <f t="array" ref="K19124">_xlfn.LET(_xlpm.d,UPPER(TRIM(CLEAN(SUBSTITUTE(F19124,CHAR(160),"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25" spans="2:11" hidden="1" x14ac:dyDescent="0.25">
      <c r="B19125" s="20">
        <v>45779</v>
      </c>
      <c r="C19125" s="2" t="s">
        <v>1</v>
      </c>
      <c r="D19125" s="2" t="s">
        <v>6261</v>
      </c>
      <c r="E19125" s="2" t="s">
        <v>762</v>
      </c>
      <c r="F19125" s="2" t="s">
        <v>6262</v>
      </c>
      <c r="G19125" s="5">
        <v>32</v>
      </c>
      <c r="H19125" s="5">
        <v>20</v>
      </c>
      <c r="I19125" s="5">
        <v>640</v>
      </c>
      <c r="J19125" s="5">
        <v>16719.099999999999</v>
      </c>
      <c r="K19125" s="3" t="str" cm="1">
        <f t="array" ref="K19125">_xlfn.LET(_xlpm.d,UPPER(TRIM(CLEAN(SUBSTITUTE(F19125,CHAR(160),"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26" spans="2:11" hidden="1" x14ac:dyDescent="0.25">
      <c r="B19126" s="20">
        <v>45779</v>
      </c>
      <c r="C19126" s="2" t="s">
        <v>1</v>
      </c>
      <c r="D19126" s="2" t="s">
        <v>6261</v>
      </c>
      <c r="E19126" s="2" t="s">
        <v>762</v>
      </c>
      <c r="F19126" s="2" t="s">
        <v>6263</v>
      </c>
      <c r="G19126" s="5">
        <v>32</v>
      </c>
      <c r="H19126" s="5">
        <v>20</v>
      </c>
      <c r="I19126" s="5">
        <v>640</v>
      </c>
      <c r="J19126" s="5">
        <v>17359.099999999999</v>
      </c>
      <c r="K19126" s="3" t="str" cm="1">
        <f t="array" ref="K19126">_xlfn.LET(_xlpm.d,UPPER(TRIM(CLEAN(SUBSTITUTE(F19126,CHAR(160),"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27" spans="2:11" hidden="1" x14ac:dyDescent="0.25">
      <c r="B19127" s="20">
        <v>45779</v>
      </c>
      <c r="C19127" s="2" t="s">
        <v>1</v>
      </c>
      <c r="D19127" s="2" t="s">
        <v>6261</v>
      </c>
      <c r="E19127" s="2" t="s">
        <v>762</v>
      </c>
      <c r="F19127" s="2" t="s">
        <v>6264</v>
      </c>
      <c r="G19127" s="5">
        <v>16</v>
      </c>
      <c r="H19127" s="5">
        <v>20</v>
      </c>
      <c r="I19127" s="5">
        <v>320</v>
      </c>
      <c r="J19127" s="5">
        <v>17679.099999999999</v>
      </c>
      <c r="K19127" s="3" t="str" cm="1">
        <f t="array" ref="K19127">_xlfn.LET(_xlpm.d,UPPER(TRIM(CLEAN(SUBSTITUTE(F19127,CHAR(160),"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28" spans="2:11" hidden="1" x14ac:dyDescent="0.25">
      <c r="B19128" s="20">
        <v>45779</v>
      </c>
      <c r="C19128" s="2" t="s">
        <v>1</v>
      </c>
      <c r="D19128" s="2" t="s">
        <v>6261</v>
      </c>
      <c r="E19128" s="2" t="s">
        <v>762</v>
      </c>
      <c r="F19128" s="2" t="s">
        <v>6265</v>
      </c>
      <c r="G19128" s="5">
        <v>48</v>
      </c>
      <c r="H19128" s="5">
        <v>20</v>
      </c>
      <c r="I19128" s="5">
        <v>960</v>
      </c>
      <c r="J19128" s="5">
        <v>18639.099999999999</v>
      </c>
      <c r="K19128" s="3" t="str" cm="1">
        <f t="array" ref="K19128">_xlfn.LET(_xlpm.d,UPPER(TRIM(CLEAN(SUBSTITUTE(F19128,CHAR(160),"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29" spans="2:11" hidden="1" x14ac:dyDescent="0.25">
      <c r="B19129" s="20">
        <v>45784</v>
      </c>
      <c r="C19129" s="2" t="s">
        <v>1</v>
      </c>
      <c r="D19129" s="2" t="s">
        <v>2838</v>
      </c>
      <c r="E19129" s="2" t="s">
        <v>762</v>
      </c>
      <c r="F19129" s="2" t="s">
        <v>2845</v>
      </c>
      <c r="G19129" s="5">
        <v>48</v>
      </c>
      <c r="H19129" s="5">
        <v>20</v>
      </c>
      <c r="I19129" s="5">
        <v>960</v>
      </c>
      <c r="J19129" s="5">
        <v>19599.099999999999</v>
      </c>
      <c r="K19129" s="3" t="str" cm="1">
        <f t="array" ref="K19129">_xlfn.LET(_xlpm.d,UPPER(TRIM(CLEAN(SUBSTITUTE(F19129,CHAR(160),"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30" spans="2:11" hidden="1" x14ac:dyDescent="0.25">
      <c r="B19130" s="20">
        <v>45784</v>
      </c>
      <c r="C19130" s="2" t="s">
        <v>1</v>
      </c>
      <c r="D19130" s="2" t="s">
        <v>2838</v>
      </c>
      <c r="E19130" s="2" t="s">
        <v>762</v>
      </c>
      <c r="F19130" s="2" t="s">
        <v>6263</v>
      </c>
      <c r="G19130" s="5">
        <v>32</v>
      </c>
      <c r="H19130" s="5">
        <v>20</v>
      </c>
      <c r="I19130" s="5">
        <v>640</v>
      </c>
      <c r="J19130" s="5">
        <v>20239.099999999999</v>
      </c>
      <c r="K19130" s="3" t="str" cm="1">
        <f t="array" ref="K19130">_xlfn.LET(_xlpm.d,UPPER(TRIM(CLEAN(SUBSTITUTE(F19130,CHAR(160),"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31" spans="2:11" hidden="1" x14ac:dyDescent="0.25">
      <c r="B19131" s="20">
        <v>45784</v>
      </c>
      <c r="C19131" s="2" t="s">
        <v>1</v>
      </c>
      <c r="D19131" s="2" t="s">
        <v>2838</v>
      </c>
      <c r="E19131" s="2" t="s">
        <v>762</v>
      </c>
      <c r="F19131" s="2" t="s">
        <v>6255</v>
      </c>
      <c r="G19131" s="5">
        <v>16</v>
      </c>
      <c r="H19131" s="5">
        <v>20</v>
      </c>
      <c r="I19131" s="5">
        <v>320</v>
      </c>
      <c r="J19131" s="5">
        <v>20559.099999999999</v>
      </c>
      <c r="K19131" s="3" t="str" cm="1">
        <f t="array" ref="K19131">_xlfn.LET(_xlpm.d,UPPER(TRIM(CLEAN(SUBSTITUTE(F19131,CHAR(160),"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32" spans="2:11" hidden="1" x14ac:dyDescent="0.25">
      <c r="B19132" s="20">
        <v>45786</v>
      </c>
      <c r="C19132" s="2" t="s">
        <v>1</v>
      </c>
      <c r="D19132" s="2" t="s">
        <v>6266</v>
      </c>
      <c r="E19132" s="2" t="s">
        <v>762</v>
      </c>
      <c r="F19132" s="2" t="s">
        <v>6259</v>
      </c>
      <c r="G19132" s="5">
        <v>46</v>
      </c>
      <c r="H19132" s="5">
        <v>16.989999999999998</v>
      </c>
      <c r="I19132" s="5">
        <v>781.54</v>
      </c>
      <c r="J19132" s="5">
        <v>21340.639999999999</v>
      </c>
      <c r="K19132" s="3" t="str" cm="1">
        <f t="array" ref="K19132">_xlfn.LET(_xlpm.d,UPPER(TRIM(CLEAN(SUBSTITUTE(F19132,CHAR(160),"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33" spans="2:11" hidden="1" x14ac:dyDescent="0.25">
      <c r="B19133" s="20">
        <v>45786</v>
      </c>
      <c r="C19133" s="2" t="s">
        <v>1</v>
      </c>
      <c r="D19133" s="2" t="s">
        <v>6266</v>
      </c>
      <c r="E19133" s="2" t="s">
        <v>762</v>
      </c>
      <c r="F19133" s="2" t="s">
        <v>6265</v>
      </c>
      <c r="G19133" s="5">
        <v>16</v>
      </c>
      <c r="H19133" s="5">
        <v>16.989999999999998</v>
      </c>
      <c r="I19133" s="5">
        <v>271.83999999999997</v>
      </c>
      <c r="J19133" s="5">
        <v>21612.48</v>
      </c>
      <c r="K19133" s="3" t="str" cm="1">
        <f t="array" ref="K19133">_xlfn.LET(_xlpm.d,UPPER(TRIM(CLEAN(SUBSTITUTE(F19133,CHAR(160),"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34" spans="2:11" hidden="1" x14ac:dyDescent="0.25">
      <c r="B19134" s="20">
        <v>45786</v>
      </c>
      <c r="C19134" s="2" t="s">
        <v>1</v>
      </c>
      <c r="D19134" s="2" t="s">
        <v>6266</v>
      </c>
      <c r="E19134" s="2" t="s">
        <v>762</v>
      </c>
      <c r="F19134" s="2" t="s">
        <v>6263</v>
      </c>
      <c r="G19134" s="5">
        <v>12</v>
      </c>
      <c r="H19134" s="5">
        <v>16.989999999999998</v>
      </c>
      <c r="I19134" s="5">
        <v>203.88</v>
      </c>
      <c r="J19134" s="5">
        <v>21816.36</v>
      </c>
      <c r="K19134" s="3" t="str" cm="1">
        <f t="array" ref="K19134">_xlfn.LET(_xlpm.d,UPPER(TRIM(CLEAN(SUBSTITUTE(F19134,CHAR(160),"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35" spans="2:11" hidden="1" x14ac:dyDescent="0.25">
      <c r="B19135" s="20">
        <v>45793</v>
      </c>
      <c r="C19135" s="2" t="s">
        <v>1</v>
      </c>
      <c r="D19135" s="2" t="s">
        <v>6267</v>
      </c>
      <c r="E19135" s="2" t="s">
        <v>2658</v>
      </c>
      <c r="F19135" s="2" t="s">
        <v>6255</v>
      </c>
      <c r="G19135" s="5">
        <v>88</v>
      </c>
      <c r="H19135" s="5">
        <v>22.99</v>
      </c>
      <c r="I19135" s="5">
        <v>2023.12</v>
      </c>
      <c r="J19135" s="5">
        <v>23839.48</v>
      </c>
      <c r="K19135" s="3" t="str" cm="1">
        <f t="array" ref="K19135">_xlfn.LET(_xlpm.d,UPPER(TRIM(CLEAN(SUBSTITUTE(F19135,CHAR(160),"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36" spans="2:11" hidden="1" x14ac:dyDescent="0.25">
      <c r="B19136" s="20">
        <v>45797</v>
      </c>
      <c r="C19136" s="2" t="s">
        <v>1</v>
      </c>
      <c r="D19136" s="2" t="s">
        <v>6235</v>
      </c>
      <c r="E19136" s="2" t="s">
        <v>762</v>
      </c>
      <c r="F19136" s="2" t="s">
        <v>6263</v>
      </c>
      <c r="G19136" s="5">
        <v>64</v>
      </c>
      <c r="H19136" s="5">
        <v>20</v>
      </c>
      <c r="I19136" s="5">
        <v>1280</v>
      </c>
      <c r="J19136" s="5">
        <v>25119.48</v>
      </c>
      <c r="K19136" s="3" t="str" cm="1">
        <f t="array" ref="K19136">_xlfn.LET(_xlpm.d,UPPER(TRIM(CLEAN(SUBSTITUTE(F19136,CHAR(160),"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37" spans="2:11" hidden="1" x14ac:dyDescent="0.25">
      <c r="B19137" s="20">
        <v>45797</v>
      </c>
      <c r="C19137" s="2" t="s">
        <v>1</v>
      </c>
      <c r="D19137" s="2" t="s">
        <v>6235</v>
      </c>
      <c r="E19137" s="2" t="s">
        <v>762</v>
      </c>
      <c r="F19137" s="2" t="s">
        <v>6259</v>
      </c>
      <c r="G19137" s="5">
        <v>64</v>
      </c>
      <c r="H19137" s="5">
        <v>20</v>
      </c>
      <c r="I19137" s="5">
        <v>1280</v>
      </c>
      <c r="J19137" s="5">
        <v>26399.48</v>
      </c>
      <c r="K19137" s="3" t="str" cm="1">
        <f t="array" ref="K19137">_xlfn.LET(_xlpm.d,UPPER(TRIM(CLEAN(SUBSTITUTE(F19137,CHAR(160),"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38" spans="2:11" hidden="1" x14ac:dyDescent="0.25">
      <c r="B19138" s="20">
        <v>45804</v>
      </c>
      <c r="C19138" s="2" t="s">
        <v>1</v>
      </c>
      <c r="D19138" s="2" t="s">
        <v>6237</v>
      </c>
      <c r="E19138" s="2" t="s">
        <v>762</v>
      </c>
      <c r="F19138" s="2" t="s">
        <v>6259</v>
      </c>
      <c r="G19138" s="5">
        <v>80</v>
      </c>
      <c r="H19138" s="5">
        <v>14</v>
      </c>
      <c r="I19138" s="5">
        <v>1120</v>
      </c>
      <c r="J19138" s="5">
        <v>27519.48</v>
      </c>
      <c r="K19138" s="3" t="str" cm="1">
        <f t="array" ref="K19138">_xlfn.LET(_xlpm.d,UPPER(TRIM(CLEAN(SUBSTITUTE(F19138,CHAR(160),"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39" spans="2:11" hidden="1" x14ac:dyDescent="0.25">
      <c r="B19139" s="20">
        <v>45807</v>
      </c>
      <c r="C19139" s="2" t="s">
        <v>1</v>
      </c>
      <c r="D19139" s="2" t="s">
        <v>6238</v>
      </c>
      <c r="E19139" s="2" t="s">
        <v>2658</v>
      </c>
      <c r="F19139" s="2" t="s">
        <v>6268</v>
      </c>
      <c r="G19139" s="5">
        <v>80</v>
      </c>
      <c r="H19139" s="5">
        <v>13.7</v>
      </c>
      <c r="I19139" s="5">
        <v>1096</v>
      </c>
      <c r="J19139" s="5">
        <v>28615.48</v>
      </c>
      <c r="K19139" s="3" t="str" cm="1">
        <f t="array" ref="K19139">_xlfn.LET(_xlpm.d,UPPER(TRIM(CLEAN(SUBSTITUTE(F19139,CHAR(160),"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40" spans="2:11" hidden="1" x14ac:dyDescent="0.25">
      <c r="B19140" s="20">
        <v>45807</v>
      </c>
      <c r="C19140" s="2" t="s">
        <v>1</v>
      </c>
      <c r="D19140" s="2" t="s">
        <v>6238</v>
      </c>
      <c r="E19140" s="2" t="s">
        <v>2658</v>
      </c>
      <c r="F19140" s="2" t="s">
        <v>6255</v>
      </c>
      <c r="G19140" s="5">
        <v>88</v>
      </c>
      <c r="H19140" s="5">
        <v>22.99</v>
      </c>
      <c r="I19140" s="5">
        <v>2023.12</v>
      </c>
      <c r="J19140" s="5">
        <v>30638.6</v>
      </c>
      <c r="K19140" s="3" t="str" cm="1">
        <f t="array" ref="K19140">_xlfn.LET(_xlpm.d,UPPER(TRIM(CLEAN(SUBSTITUTE(F19140,CHAR(160),"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41" spans="2:11" hidden="1" x14ac:dyDescent="0.25">
      <c r="B19141" s="20">
        <v>45818</v>
      </c>
      <c r="C19141" s="2" t="s">
        <v>1</v>
      </c>
      <c r="D19141" s="2" t="s">
        <v>6239</v>
      </c>
      <c r="E19141" s="2" t="s">
        <v>762</v>
      </c>
      <c r="F19141" s="2" t="s">
        <v>6259</v>
      </c>
      <c r="G19141" s="5">
        <v>32</v>
      </c>
      <c r="H19141" s="5">
        <v>20</v>
      </c>
      <c r="I19141" s="5">
        <v>640</v>
      </c>
      <c r="J19141" s="5">
        <v>31278.6</v>
      </c>
      <c r="K19141" s="3" t="str" cm="1">
        <f t="array" ref="K19141">_xlfn.LET(_xlpm.d,UPPER(TRIM(CLEAN(SUBSTITUTE(F19141,CHAR(160),"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42" spans="2:11" hidden="1" x14ac:dyDescent="0.25">
      <c r="B19142" s="20">
        <v>45818</v>
      </c>
      <c r="C19142" s="2" t="s">
        <v>1</v>
      </c>
      <c r="D19142" s="2" t="s">
        <v>6239</v>
      </c>
      <c r="E19142" s="2" t="s">
        <v>762</v>
      </c>
      <c r="F19142" s="2" t="s">
        <v>6263</v>
      </c>
      <c r="G19142" s="5">
        <v>24</v>
      </c>
      <c r="H19142" s="5">
        <v>20</v>
      </c>
      <c r="I19142" s="5">
        <v>480</v>
      </c>
      <c r="J19142" s="5">
        <v>31758.6</v>
      </c>
      <c r="K19142" s="3" t="str" cm="1">
        <f t="array" ref="K19142">_xlfn.LET(_xlpm.d,UPPER(TRIM(CLEAN(SUBSTITUTE(F19142,CHAR(160),"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43" spans="2:11" hidden="1" x14ac:dyDescent="0.25">
      <c r="B19143" s="20">
        <v>45818</v>
      </c>
      <c r="C19143" s="2" t="s">
        <v>1</v>
      </c>
      <c r="D19143" s="2" t="s">
        <v>6239</v>
      </c>
      <c r="E19143" s="2" t="s">
        <v>762</v>
      </c>
      <c r="F19143" s="2" t="s">
        <v>6269</v>
      </c>
      <c r="G19143" s="5">
        <v>24</v>
      </c>
      <c r="H19143" s="5">
        <v>20</v>
      </c>
      <c r="I19143" s="5">
        <v>480</v>
      </c>
      <c r="J19143" s="5">
        <v>32238.6</v>
      </c>
      <c r="K19143" s="3" t="str" cm="1">
        <f t="array" ref="K19143">_xlfn.LET(_xlpm.d,UPPER(TRIM(CLEAN(SUBSTITUTE(F19143,CHAR(160),"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44" spans="2:11" hidden="1" x14ac:dyDescent="0.25">
      <c r="B19144" s="20">
        <v>45818</v>
      </c>
      <c r="C19144" s="2" t="s">
        <v>1</v>
      </c>
      <c r="D19144" s="2" t="s">
        <v>6239</v>
      </c>
      <c r="E19144" s="2" t="s">
        <v>762</v>
      </c>
      <c r="F19144" s="2" t="s">
        <v>6270</v>
      </c>
      <c r="G19144" s="5">
        <v>24</v>
      </c>
      <c r="H19144" s="5">
        <v>20</v>
      </c>
      <c r="I19144" s="5">
        <v>480</v>
      </c>
      <c r="J19144" s="5">
        <v>32718.6</v>
      </c>
      <c r="K19144" s="3" t="str" cm="1">
        <f t="array" ref="K19144">_xlfn.LET(_xlpm.d,UPPER(TRIM(CLEAN(SUBSTITUTE(F19144,CHAR(160),"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45" spans="2:11" hidden="1" x14ac:dyDescent="0.25">
      <c r="B19145" s="20">
        <v>45818</v>
      </c>
      <c r="C19145" s="2" t="s">
        <v>1</v>
      </c>
      <c r="D19145" s="2" t="s">
        <v>6239</v>
      </c>
      <c r="E19145" s="2" t="s">
        <v>762</v>
      </c>
      <c r="F19145" s="2" t="s">
        <v>6271</v>
      </c>
      <c r="G19145" s="5">
        <v>8</v>
      </c>
      <c r="H19145" s="5">
        <v>20</v>
      </c>
      <c r="I19145" s="5">
        <v>160</v>
      </c>
      <c r="J19145" s="5">
        <v>32878.6</v>
      </c>
      <c r="K19145" s="3" t="str" cm="1">
        <f t="array" ref="K19145">_xlfn.LET(_xlpm.d,UPPER(TRIM(CLEAN(SUBSTITUTE(F19145,CHAR(160),"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46" spans="2:11" hidden="1" x14ac:dyDescent="0.25">
      <c r="B19146" s="20">
        <v>45825</v>
      </c>
      <c r="C19146" s="2" t="s">
        <v>1</v>
      </c>
      <c r="D19146" s="2" t="s">
        <v>6241</v>
      </c>
      <c r="E19146" s="2" t="s">
        <v>762</v>
      </c>
      <c r="F19146" s="2" t="s">
        <v>6259</v>
      </c>
      <c r="G19146" s="5">
        <v>48</v>
      </c>
      <c r="H19146" s="5">
        <v>20</v>
      </c>
      <c r="I19146" s="5">
        <v>960</v>
      </c>
      <c r="J19146" s="5">
        <v>33838.6</v>
      </c>
      <c r="K19146" s="3" t="str" cm="1">
        <f t="array" ref="K19146">_xlfn.LET(_xlpm.d,UPPER(TRIM(CLEAN(SUBSTITUTE(F19146,CHAR(160),"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47" spans="2:11" hidden="1" x14ac:dyDescent="0.25">
      <c r="B19147" s="20">
        <v>45825</v>
      </c>
      <c r="C19147" s="2" t="s">
        <v>1</v>
      </c>
      <c r="D19147" s="2" t="s">
        <v>6241</v>
      </c>
      <c r="E19147" s="2" t="s">
        <v>762</v>
      </c>
      <c r="F19147" s="2" t="s">
        <v>6263</v>
      </c>
      <c r="G19147" s="5">
        <v>32</v>
      </c>
      <c r="H19147" s="5">
        <v>20</v>
      </c>
      <c r="I19147" s="5">
        <v>640</v>
      </c>
      <c r="J19147" s="5">
        <v>34478.6</v>
      </c>
      <c r="K19147" s="3" t="str" cm="1">
        <f t="array" ref="K19147">_xlfn.LET(_xlpm.d,UPPER(TRIM(CLEAN(SUBSTITUTE(F19147,CHAR(160),"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48" spans="2:11" hidden="1" x14ac:dyDescent="0.25">
      <c r="B19148" s="20">
        <v>45825</v>
      </c>
      <c r="C19148" s="2" t="s">
        <v>1</v>
      </c>
      <c r="D19148" s="2" t="s">
        <v>6241</v>
      </c>
      <c r="E19148" s="2" t="s">
        <v>762</v>
      </c>
      <c r="F19148" s="2" t="s">
        <v>6272</v>
      </c>
      <c r="G19148" s="5">
        <v>16</v>
      </c>
      <c r="H19148" s="5">
        <v>20</v>
      </c>
      <c r="I19148" s="5">
        <v>320</v>
      </c>
      <c r="J19148" s="5">
        <v>34798.6</v>
      </c>
      <c r="K19148" s="3" t="str" cm="1">
        <f t="array" ref="K19148">_xlfn.LET(_xlpm.d,UPPER(TRIM(CLEAN(SUBSTITUTE(F19148,CHAR(160),"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49" spans="2:11" hidden="1" x14ac:dyDescent="0.25">
      <c r="B19149" s="20">
        <v>45825</v>
      </c>
      <c r="C19149" s="2" t="s">
        <v>1</v>
      </c>
      <c r="D19149" s="2" t="s">
        <v>6241</v>
      </c>
      <c r="E19149" s="2" t="s">
        <v>762</v>
      </c>
      <c r="F19149" s="2" t="s">
        <v>6269</v>
      </c>
      <c r="G19149" s="5">
        <v>16</v>
      </c>
      <c r="H19149" s="5">
        <v>20</v>
      </c>
      <c r="I19149" s="5">
        <v>320</v>
      </c>
      <c r="J19149" s="5">
        <v>35118.6</v>
      </c>
      <c r="K19149" s="3" t="str" cm="1">
        <f t="array" ref="K19149">_xlfn.LET(_xlpm.d,UPPER(TRIM(CLEAN(SUBSTITUTE(F19149,CHAR(160),"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50" spans="2:11" hidden="1" x14ac:dyDescent="0.25">
      <c r="B19150" s="20">
        <v>45832</v>
      </c>
      <c r="C19150" s="2" t="s">
        <v>1</v>
      </c>
      <c r="D19150" s="2" t="s">
        <v>4041</v>
      </c>
      <c r="E19150" s="2" t="s">
        <v>762</v>
      </c>
      <c r="F19150" s="2" t="s">
        <v>6273</v>
      </c>
      <c r="G19150" s="5">
        <v>16</v>
      </c>
      <c r="H19150" s="5">
        <v>28</v>
      </c>
      <c r="I19150" s="5">
        <v>448</v>
      </c>
      <c r="J19150" s="5">
        <v>35566.6</v>
      </c>
      <c r="K19150" s="3" t="str" cm="1">
        <f t="array" ref="K19150">_xlfn.LET(_xlpm.d,UPPER(TRIM(CLEAN(SUBSTITUTE(F19150,CHAR(160),"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151" spans="2:11" hidden="1" x14ac:dyDescent="0.25">
      <c r="B19151" s="20">
        <v>45832</v>
      </c>
      <c r="C19151" s="2" t="s">
        <v>1</v>
      </c>
      <c r="D19151" s="2" t="s">
        <v>4041</v>
      </c>
      <c r="E19151" s="2" t="s">
        <v>762</v>
      </c>
      <c r="F19151" s="2" t="s">
        <v>6259</v>
      </c>
      <c r="G19151" s="5">
        <v>16</v>
      </c>
      <c r="H19151" s="5">
        <v>16.989999999999998</v>
      </c>
      <c r="I19151" s="5">
        <v>271.83999999999997</v>
      </c>
      <c r="J19151" s="5">
        <v>35838.439999999995</v>
      </c>
      <c r="K19151" s="3" t="str" cm="1">
        <f t="array" ref="K19151">_xlfn.LET(_xlpm.d,UPPER(TRIM(CLEAN(SUBSTITUTE(F19151,CHAR(160),"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52" spans="2:11" hidden="1" x14ac:dyDescent="0.25">
      <c r="B19152" s="20">
        <v>45856</v>
      </c>
      <c r="C19152" s="2" t="s">
        <v>1</v>
      </c>
      <c r="D19152" s="2" t="s">
        <v>6242</v>
      </c>
      <c r="E19152" s="2" t="s">
        <v>762</v>
      </c>
      <c r="F19152" s="2" t="s">
        <v>6274</v>
      </c>
      <c r="G19152" s="5">
        <v>32</v>
      </c>
      <c r="H19152" s="5">
        <v>18.989999999999998</v>
      </c>
      <c r="I19152" s="5">
        <v>607.67999999999995</v>
      </c>
      <c r="J19152" s="5">
        <v>36446.119999999995</v>
      </c>
      <c r="K19152" s="3" t="str" cm="1">
        <f t="array" ref="K19152">_xlfn.LET(_xlpm.d,UPPER(TRIM(CLEAN(SUBSTITUTE(F19152,CHAR(160),"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9153" spans="2:11" hidden="1" x14ac:dyDescent="0.25">
      <c r="B19153" s="20">
        <v>45856</v>
      </c>
      <c r="C19153" s="2" t="s">
        <v>1</v>
      </c>
      <c r="D19153" s="2" t="s">
        <v>6242</v>
      </c>
      <c r="E19153" s="2" t="s">
        <v>762</v>
      </c>
      <c r="F19153" s="2" t="s">
        <v>6255</v>
      </c>
      <c r="G19153" s="5">
        <v>16</v>
      </c>
      <c r="H19153" s="5">
        <v>18.989999999999998</v>
      </c>
      <c r="I19153" s="5">
        <v>303.83999999999997</v>
      </c>
      <c r="J19153" s="5">
        <v>36749.959999999992</v>
      </c>
      <c r="K19153" s="3" t="str" cm="1">
        <f t="array" ref="K19153">_xlfn.LET(_xlpm.d,UPPER(TRIM(CLEAN(SUBSTITUTE(F19153,CHAR(160),"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54" spans="2:11" hidden="1" x14ac:dyDescent="0.25">
      <c r="B19154" s="20">
        <v>45856</v>
      </c>
      <c r="C19154" s="2" t="s">
        <v>1</v>
      </c>
      <c r="D19154" s="2" t="s">
        <v>6242</v>
      </c>
      <c r="E19154" s="2" t="s">
        <v>762</v>
      </c>
      <c r="F19154" s="2" t="s">
        <v>6263</v>
      </c>
      <c r="G19154" s="5">
        <v>32</v>
      </c>
      <c r="H19154" s="5">
        <v>18.989999999999998</v>
      </c>
      <c r="I19154" s="5">
        <v>607.67999999999995</v>
      </c>
      <c r="J19154" s="5">
        <v>37357.639999999992</v>
      </c>
      <c r="K19154" s="3" t="str" cm="1">
        <f t="array" ref="K19154">_xlfn.LET(_xlpm.d,UPPER(TRIM(CLEAN(SUBSTITUTE(F19154,CHAR(160),"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55" spans="2:11" hidden="1" x14ac:dyDescent="0.25">
      <c r="B19155" s="20">
        <v>45856</v>
      </c>
      <c r="C19155" s="2" t="s">
        <v>1</v>
      </c>
      <c r="D19155" s="2" t="s">
        <v>6242</v>
      </c>
      <c r="E19155" s="2" t="s">
        <v>762</v>
      </c>
      <c r="F19155" s="2" t="s">
        <v>6271</v>
      </c>
      <c r="G19155" s="5">
        <v>16</v>
      </c>
      <c r="H19155" s="5">
        <v>18.989999999999998</v>
      </c>
      <c r="I19155" s="5">
        <v>303.83999999999997</v>
      </c>
      <c r="J19155" s="5">
        <v>37661.479999999989</v>
      </c>
      <c r="K19155" s="3" t="str" cm="1">
        <f t="array" ref="K19155">_xlfn.LET(_xlpm.d,UPPER(TRIM(CLEAN(SUBSTITUTE(F19155,CHAR(160),"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56" spans="2:11" hidden="1" x14ac:dyDescent="0.25">
      <c r="B19156" s="20">
        <v>45867</v>
      </c>
      <c r="C19156" s="2" t="s">
        <v>1</v>
      </c>
      <c r="D19156" s="2" t="s">
        <v>6243</v>
      </c>
      <c r="E19156" s="2" t="s">
        <v>762</v>
      </c>
      <c r="F19156" s="2" t="s">
        <v>6274</v>
      </c>
      <c r="G19156" s="5">
        <v>48</v>
      </c>
      <c r="H19156" s="5">
        <v>20</v>
      </c>
      <c r="I19156" s="5">
        <v>960</v>
      </c>
      <c r="J19156" s="5">
        <v>38621.479999999989</v>
      </c>
      <c r="K19156" s="3" t="str" cm="1">
        <f t="array" ref="K19156">_xlfn.LET(_xlpm.d,UPPER(TRIM(CLEAN(SUBSTITUTE(F19156,CHAR(160),"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9157" spans="2:11" hidden="1" x14ac:dyDescent="0.25">
      <c r="B19157" s="20">
        <v>45867</v>
      </c>
      <c r="C19157" s="2" t="s">
        <v>1</v>
      </c>
      <c r="D19157" s="2" t="s">
        <v>6243</v>
      </c>
      <c r="E19157" s="2" t="s">
        <v>762</v>
      </c>
      <c r="F19157" s="2" t="s">
        <v>6269</v>
      </c>
      <c r="G19157" s="5">
        <v>16</v>
      </c>
      <c r="H19157" s="5">
        <v>20</v>
      </c>
      <c r="I19157" s="5">
        <v>320</v>
      </c>
      <c r="J19157" s="5">
        <v>38941.479999999989</v>
      </c>
      <c r="K19157" s="3" t="str" cm="1">
        <f t="array" ref="K19157">_xlfn.LET(_xlpm.d,UPPER(TRIM(CLEAN(SUBSTITUTE(F19157,CHAR(160),"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58" spans="2:11" hidden="1" x14ac:dyDescent="0.25">
      <c r="B19158" s="20">
        <v>45867</v>
      </c>
      <c r="C19158" s="2" t="s">
        <v>1</v>
      </c>
      <c r="D19158" s="2" t="s">
        <v>6243</v>
      </c>
      <c r="E19158" s="2" t="s">
        <v>762</v>
      </c>
      <c r="F19158" s="2" t="s">
        <v>6265</v>
      </c>
      <c r="G19158" s="5">
        <v>16</v>
      </c>
      <c r="H19158" s="5">
        <v>20</v>
      </c>
      <c r="I19158" s="5">
        <v>320</v>
      </c>
      <c r="J19158" s="5">
        <v>39261.479999999989</v>
      </c>
      <c r="K19158" s="3" t="str" cm="1">
        <f t="array" ref="K19158">_xlfn.LET(_xlpm.d,UPPER(TRIM(CLEAN(SUBSTITUTE(F19158,CHAR(160),"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59" spans="2:11" hidden="1" x14ac:dyDescent="0.25">
      <c r="B19159" s="20">
        <v>45888</v>
      </c>
      <c r="C19159" s="2" t="s">
        <v>1</v>
      </c>
      <c r="D19159" s="2" t="s">
        <v>6275</v>
      </c>
      <c r="E19159" s="2" t="s">
        <v>762</v>
      </c>
      <c r="F19159" s="2" t="s">
        <v>6259</v>
      </c>
      <c r="G19159" s="5">
        <v>48</v>
      </c>
      <c r="H19159" s="5">
        <v>20</v>
      </c>
      <c r="I19159" s="5">
        <v>960</v>
      </c>
      <c r="J19159" s="5">
        <v>40221.479999999989</v>
      </c>
      <c r="K19159" s="3" t="str" cm="1">
        <f t="array" ref="K19159">_xlfn.LET(_xlpm.d,UPPER(TRIM(CLEAN(SUBSTITUTE(F19159,CHAR(160),"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60" spans="2:11" hidden="1" x14ac:dyDescent="0.25">
      <c r="B19160" s="20">
        <v>45888</v>
      </c>
      <c r="C19160" s="2" t="s">
        <v>1</v>
      </c>
      <c r="D19160" s="2" t="s">
        <v>6275</v>
      </c>
      <c r="E19160" s="2" t="s">
        <v>762</v>
      </c>
      <c r="F19160" s="2" t="s">
        <v>6276</v>
      </c>
      <c r="G19160" s="5">
        <v>32</v>
      </c>
      <c r="H19160" s="5">
        <v>20</v>
      </c>
      <c r="I19160" s="5">
        <v>640</v>
      </c>
      <c r="J19160" s="5">
        <v>40861.479999999989</v>
      </c>
      <c r="K19160" s="3" t="str" cm="1">
        <f t="array" ref="K19160">_xlfn.LET(_xlpm.d,UPPER(TRIM(CLEAN(SUBSTITUTE(F19160,CHAR(160),"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19161" spans="2:11" hidden="1" x14ac:dyDescent="0.25">
      <c r="B19161" s="20">
        <v>45888</v>
      </c>
      <c r="C19161" s="2" t="s">
        <v>1</v>
      </c>
      <c r="D19161" s="2" t="s">
        <v>6275</v>
      </c>
      <c r="E19161" s="2" t="s">
        <v>762</v>
      </c>
      <c r="F19161" s="2" t="s">
        <v>6277</v>
      </c>
      <c r="G19161" s="5">
        <v>16</v>
      </c>
      <c r="H19161" s="5">
        <v>20</v>
      </c>
      <c r="I19161" s="5">
        <v>320</v>
      </c>
      <c r="J19161" s="5">
        <v>41181.479999999989</v>
      </c>
      <c r="K19161" s="3" t="str" cm="1">
        <f t="array" ref="K19161">_xlfn.LET(_xlpm.d,UPPER(TRIM(CLEAN(SUBSTITUTE(F19161,CHAR(160),"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62" spans="2:11" hidden="1" x14ac:dyDescent="0.25">
      <c r="B19162" s="20">
        <v>45888</v>
      </c>
      <c r="C19162" s="2" t="s">
        <v>1</v>
      </c>
      <c r="D19162" s="2" t="s">
        <v>6275</v>
      </c>
      <c r="E19162" s="2" t="s">
        <v>762</v>
      </c>
      <c r="F19162" s="2" t="s">
        <v>6272</v>
      </c>
      <c r="G19162" s="5">
        <v>16</v>
      </c>
      <c r="H19162" s="5">
        <v>20</v>
      </c>
      <c r="I19162" s="5">
        <v>320</v>
      </c>
      <c r="J19162" s="5">
        <v>41501.479999999989</v>
      </c>
      <c r="K19162" s="3" t="str" cm="1">
        <f t="array" ref="K19162">_xlfn.LET(_xlpm.d,UPPER(TRIM(CLEAN(SUBSTITUTE(F19162,CHAR(160),"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63" spans="2:11" hidden="1" x14ac:dyDescent="0.25">
      <c r="B19163" s="20">
        <v>45888</v>
      </c>
      <c r="C19163" s="2" t="s">
        <v>1</v>
      </c>
      <c r="D19163" s="2" t="s">
        <v>6275</v>
      </c>
      <c r="E19163" s="2" t="s">
        <v>762</v>
      </c>
      <c r="F19163" s="2" t="s">
        <v>6265</v>
      </c>
      <c r="G19163" s="5">
        <v>16</v>
      </c>
      <c r="H19163" s="5">
        <v>20</v>
      </c>
      <c r="I19163" s="5">
        <v>320</v>
      </c>
      <c r="J19163" s="5">
        <v>41821.479999999989</v>
      </c>
      <c r="K19163" s="3" t="str" cm="1">
        <f t="array" ref="K19163">_xlfn.LET(_xlpm.d,UPPER(TRIM(CLEAN(SUBSTITUTE(F19163,CHAR(160),"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64" spans="2:11" hidden="1" x14ac:dyDescent="0.25">
      <c r="B19164" s="20">
        <v>45896</v>
      </c>
      <c r="C19164" s="2" t="s">
        <v>1</v>
      </c>
      <c r="D19164" s="2" t="s">
        <v>6244</v>
      </c>
      <c r="E19164" s="2" t="s">
        <v>762</v>
      </c>
      <c r="F19164" s="2" t="s">
        <v>6278</v>
      </c>
      <c r="G19164" s="5">
        <v>32</v>
      </c>
      <c r="H19164" s="5">
        <v>22</v>
      </c>
      <c r="I19164" s="5">
        <v>704</v>
      </c>
      <c r="J19164" s="5">
        <v>42525.479999999989</v>
      </c>
      <c r="K19164" s="3" t="str" cm="1">
        <f t="array" ref="K19164">_xlfn.LET(_xlpm.d,UPPER(TRIM(CLEAN(SUBSTITUTE(F19164,CHAR(160),"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19165" spans="2:11" hidden="1" x14ac:dyDescent="0.25">
      <c r="B19165" s="20">
        <v>45896</v>
      </c>
      <c r="C19165" s="2" t="s">
        <v>1</v>
      </c>
      <c r="D19165" s="2" t="s">
        <v>6244</v>
      </c>
      <c r="E19165" s="2" t="s">
        <v>762</v>
      </c>
      <c r="F19165" s="2" t="s">
        <v>6259</v>
      </c>
      <c r="G19165" s="5">
        <v>8</v>
      </c>
      <c r="H19165" s="5">
        <v>20</v>
      </c>
      <c r="I19165" s="5">
        <v>160</v>
      </c>
      <c r="J19165" s="5">
        <v>42685.479999999989</v>
      </c>
      <c r="K19165" s="3" t="str" cm="1">
        <f t="array" ref="K19165">_xlfn.LET(_xlpm.d,UPPER(TRIM(CLEAN(SUBSTITUTE(F19165,CHAR(160),"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66" spans="2:11" hidden="1" x14ac:dyDescent="0.25">
      <c r="B19166" s="20">
        <v>45896</v>
      </c>
      <c r="C19166" s="2" t="s">
        <v>1</v>
      </c>
      <c r="D19166" s="2" t="s">
        <v>6244</v>
      </c>
      <c r="E19166" s="2" t="s">
        <v>762</v>
      </c>
      <c r="F19166" s="2" t="s">
        <v>6272</v>
      </c>
      <c r="G19166" s="5">
        <v>8</v>
      </c>
      <c r="H19166" s="5">
        <v>20</v>
      </c>
      <c r="I19166" s="5">
        <v>160</v>
      </c>
      <c r="J19166" s="5">
        <v>42845.479999999989</v>
      </c>
      <c r="K19166" s="3" t="str" cm="1">
        <f t="array" ref="K19166">_xlfn.LET(_xlpm.d,UPPER(TRIM(CLEAN(SUBSTITUTE(F19166,CHAR(160),"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67" spans="2:11" hidden="1" x14ac:dyDescent="0.25">
      <c r="B19167" s="20">
        <v>45902</v>
      </c>
      <c r="C19167" s="2" t="s">
        <v>1</v>
      </c>
      <c r="D19167" s="2" t="s">
        <v>6279</v>
      </c>
      <c r="E19167" s="2" t="s">
        <v>762</v>
      </c>
      <c r="F19167" s="2" t="s">
        <v>6259</v>
      </c>
      <c r="G19167" s="5">
        <v>48</v>
      </c>
      <c r="H19167" s="5">
        <v>20</v>
      </c>
      <c r="I19167" s="5">
        <v>960</v>
      </c>
      <c r="J19167" s="5">
        <v>43805.479999999989</v>
      </c>
      <c r="K19167" s="3" t="str" cm="1">
        <f t="array" ref="K19167">_xlfn.LET(_xlpm.d,UPPER(TRIM(CLEAN(SUBSTITUTE(F19167,CHAR(160),"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68" spans="2:11" hidden="1" x14ac:dyDescent="0.25">
      <c r="B19168" s="20">
        <v>45902</v>
      </c>
      <c r="C19168" s="2" t="s">
        <v>1</v>
      </c>
      <c r="D19168" s="2" t="s">
        <v>6279</v>
      </c>
      <c r="E19168" s="2" t="s">
        <v>762</v>
      </c>
      <c r="F19168" s="2" t="s">
        <v>6280</v>
      </c>
      <c r="G19168" s="5">
        <v>16</v>
      </c>
      <c r="H19168" s="5">
        <v>20</v>
      </c>
      <c r="I19168" s="5">
        <v>320</v>
      </c>
      <c r="J19168" s="5">
        <v>44125.479999999989</v>
      </c>
      <c r="K19168" s="3" t="str" cm="1">
        <f t="array" ref="K19168">_xlfn.LET(_xlpm.d,UPPER(TRIM(CLEAN(SUBSTITUTE(F19168,CHAR(160),"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69" spans="2:11" hidden="1" x14ac:dyDescent="0.25">
      <c r="B19169" s="20">
        <v>45902</v>
      </c>
      <c r="C19169" s="2" t="s">
        <v>1</v>
      </c>
      <c r="D19169" s="2" t="s">
        <v>6279</v>
      </c>
      <c r="E19169" s="2" t="s">
        <v>762</v>
      </c>
      <c r="F19169" s="2" t="s">
        <v>6278</v>
      </c>
      <c r="G19169" s="5">
        <v>16</v>
      </c>
      <c r="H19169" s="5">
        <v>22</v>
      </c>
      <c r="I19169" s="5">
        <v>352</v>
      </c>
      <c r="J19169" s="5">
        <v>44477.479999999989</v>
      </c>
      <c r="K19169" s="3" t="str" cm="1">
        <f t="array" ref="K19169">_xlfn.LET(_xlpm.d,UPPER(TRIM(CLEAN(SUBSTITUTE(F19169,CHAR(160),"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RANUNCULUS</v>
      </c>
    </row>
    <row r="19170" spans="2:11" hidden="1" x14ac:dyDescent="0.25">
      <c r="B19170" s="20">
        <v>45902</v>
      </c>
      <c r="C19170" s="2" t="s">
        <v>1</v>
      </c>
      <c r="D19170" s="2" t="s">
        <v>6279</v>
      </c>
      <c r="E19170" s="2" t="s">
        <v>762</v>
      </c>
      <c r="F19170" s="2" t="s">
        <v>6265</v>
      </c>
      <c r="G19170" s="5">
        <v>16</v>
      </c>
      <c r="H19170" s="5">
        <v>20</v>
      </c>
      <c r="I19170" s="5">
        <v>320</v>
      </c>
      <c r="J19170" s="5">
        <v>44797.479999999989</v>
      </c>
      <c r="K19170" s="3" t="str" cm="1">
        <f t="array" ref="K19170">_xlfn.LET(_xlpm.d,UPPER(TRIM(CLEAN(SUBSTITUTE(F19170,CHAR(160),"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71" spans="2:11" hidden="1" x14ac:dyDescent="0.25">
      <c r="B19171" s="20">
        <v>45930</v>
      </c>
      <c r="C19171" s="2" t="s">
        <v>1</v>
      </c>
      <c r="D19171" s="2" t="s">
        <v>6246</v>
      </c>
      <c r="E19171" s="2" t="s">
        <v>762</v>
      </c>
      <c r="F19171" s="2" t="s">
        <v>6259</v>
      </c>
      <c r="G19171" s="5">
        <v>32</v>
      </c>
      <c r="H19171" s="5">
        <v>20</v>
      </c>
      <c r="I19171" s="5">
        <v>640</v>
      </c>
      <c r="J19171" s="5">
        <v>45437.479999999989</v>
      </c>
      <c r="K19171" s="3" t="str" cm="1">
        <f t="array" ref="K19171">_xlfn.LET(_xlpm.d,UPPER(TRIM(CLEAN(SUBSTITUTE(F19171,CHAR(160),"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72" spans="2:11" hidden="1" x14ac:dyDescent="0.25">
      <c r="B19172" s="20">
        <v>45930</v>
      </c>
      <c r="C19172" s="2" t="s">
        <v>1</v>
      </c>
      <c r="D19172" s="2" t="s">
        <v>6246</v>
      </c>
      <c r="E19172" s="2" t="s">
        <v>762</v>
      </c>
      <c r="F19172" s="2" t="s">
        <v>6265</v>
      </c>
      <c r="G19172" s="5">
        <v>16</v>
      </c>
      <c r="H19172" s="5">
        <v>20</v>
      </c>
      <c r="I19172" s="5">
        <v>320</v>
      </c>
      <c r="J19172" s="5">
        <v>45757.479999999989</v>
      </c>
      <c r="K19172" s="3" t="str" cm="1">
        <f t="array" ref="K19172">_xlfn.LET(_xlpm.d,UPPER(TRIM(CLEAN(SUBSTITUTE(F19172,CHAR(160),"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73" spans="2:11" hidden="1" x14ac:dyDescent="0.25">
      <c r="B19173" s="20">
        <v>45951</v>
      </c>
      <c r="C19173" s="2" t="s">
        <v>1</v>
      </c>
      <c r="D19173" s="2" t="s">
        <v>6281</v>
      </c>
      <c r="E19173" s="2" t="s">
        <v>762</v>
      </c>
      <c r="F19173" s="2" t="s">
        <v>6282</v>
      </c>
      <c r="G19173" s="5">
        <v>32</v>
      </c>
      <c r="H19173" s="5">
        <v>27</v>
      </c>
      <c r="I19173" s="5">
        <v>864</v>
      </c>
      <c r="J19173" s="5">
        <v>46621.479999999989</v>
      </c>
      <c r="K19173" s="3" t="str" cm="1">
        <f t="array" ref="K19173">_xlfn.LET(_xlpm.d,UPPER(TRIM(CLEAN(SUBSTITUTE(F19173,CHAR(160),"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174" spans="2:11" hidden="1" x14ac:dyDescent="0.25">
      <c r="B19174" s="20">
        <v>45951</v>
      </c>
      <c r="C19174" s="2" t="s">
        <v>1</v>
      </c>
      <c r="D19174" s="2" t="s">
        <v>6281</v>
      </c>
      <c r="E19174" s="2" t="s">
        <v>762</v>
      </c>
      <c r="F19174" s="2" t="s">
        <v>6262</v>
      </c>
      <c r="G19174" s="5">
        <v>16</v>
      </c>
      <c r="H19174" s="5">
        <v>20</v>
      </c>
      <c r="I19174" s="5">
        <v>320</v>
      </c>
      <c r="J19174" s="5">
        <v>46941.479999999989</v>
      </c>
      <c r="K19174" s="3" t="str" cm="1">
        <f t="array" ref="K19174">_xlfn.LET(_xlpm.d,UPPER(TRIM(CLEAN(SUBSTITUTE(F19174,CHAR(160),"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75" spans="2:11" hidden="1" x14ac:dyDescent="0.25">
      <c r="B19175" s="20">
        <v>45951</v>
      </c>
      <c r="C19175" s="2" t="s">
        <v>1</v>
      </c>
      <c r="D19175" s="2" t="s">
        <v>6281</v>
      </c>
      <c r="E19175" s="2" t="s">
        <v>762</v>
      </c>
      <c r="F19175" s="2" t="s">
        <v>6283</v>
      </c>
      <c r="G19175" s="5">
        <v>32</v>
      </c>
      <c r="H19175" s="5">
        <v>20</v>
      </c>
      <c r="I19175" s="5">
        <v>640</v>
      </c>
      <c r="J19175" s="5">
        <v>47581.479999999989</v>
      </c>
      <c r="K19175" s="3" t="str" cm="1">
        <f t="array" ref="K19175">_xlfn.LET(_xlpm.d,UPPER(TRIM(CLEAN(SUBSTITUTE(F19175,CHAR(160),"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76" spans="2:11" hidden="1" x14ac:dyDescent="0.25">
      <c r="B19176" s="20">
        <v>45951</v>
      </c>
      <c r="C19176" s="2" t="s">
        <v>1</v>
      </c>
      <c r="D19176" s="2" t="s">
        <v>6281</v>
      </c>
      <c r="E19176" s="2" t="s">
        <v>762</v>
      </c>
      <c r="F19176" s="2" t="s">
        <v>6259</v>
      </c>
      <c r="G19176" s="5">
        <v>16</v>
      </c>
      <c r="H19176" s="5">
        <v>20</v>
      </c>
      <c r="I19176" s="5">
        <v>320</v>
      </c>
      <c r="J19176" s="5">
        <v>47901.479999999989</v>
      </c>
      <c r="K19176" s="3" t="str" cm="1">
        <f t="array" ref="K19176">_xlfn.LET(_xlpm.d,UPPER(TRIM(CLEAN(SUBSTITUTE(F19176,CHAR(160),"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77" spans="2:11" hidden="1" x14ac:dyDescent="0.25">
      <c r="B19177" s="20">
        <v>45951</v>
      </c>
      <c r="C19177" s="2" t="s">
        <v>1</v>
      </c>
      <c r="D19177" s="2" t="s">
        <v>6281</v>
      </c>
      <c r="E19177" s="2" t="s">
        <v>762</v>
      </c>
      <c r="F19177" s="2" t="s">
        <v>6284</v>
      </c>
      <c r="G19177" s="5">
        <v>16</v>
      </c>
      <c r="H19177" s="5">
        <v>20</v>
      </c>
      <c r="I19177" s="5">
        <v>320</v>
      </c>
      <c r="J19177" s="5">
        <v>48221.479999999989</v>
      </c>
      <c r="K19177" s="3" t="str" cm="1">
        <f t="array" ref="K19177">_xlfn.LET(_xlpm.d,UPPER(TRIM(CLEAN(SUBSTITUTE(F19177,CHAR(160),"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78" spans="2:11" hidden="1" x14ac:dyDescent="0.25">
      <c r="B19178" s="20">
        <v>45965</v>
      </c>
      <c r="C19178" s="2" t="s">
        <v>1</v>
      </c>
      <c r="D19178" s="2" t="s">
        <v>1160</v>
      </c>
      <c r="E19178" s="2" t="s">
        <v>762</v>
      </c>
      <c r="F19178" s="2" t="s">
        <v>6259</v>
      </c>
      <c r="G19178" s="5">
        <v>48</v>
      </c>
      <c r="H19178" s="5">
        <v>20</v>
      </c>
      <c r="I19178" s="5">
        <v>960</v>
      </c>
      <c r="J19178" s="5">
        <v>49181.479999999989</v>
      </c>
      <c r="K19178" s="3" t="str" cm="1">
        <f t="array" ref="K19178">_xlfn.LET(_xlpm.d,UPPER(TRIM(CLEAN(SUBSTITUTE(F19178,CHAR(160),"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79" spans="2:11" hidden="1" x14ac:dyDescent="0.25">
      <c r="B19179" s="20">
        <v>45965</v>
      </c>
      <c r="C19179" s="2" t="s">
        <v>1</v>
      </c>
      <c r="D19179" s="2" t="s">
        <v>1160</v>
      </c>
      <c r="E19179" s="2" t="s">
        <v>762</v>
      </c>
      <c r="F19179" s="2" t="s">
        <v>6264</v>
      </c>
      <c r="G19179" s="5">
        <v>16</v>
      </c>
      <c r="H19179" s="5">
        <v>20</v>
      </c>
      <c r="I19179" s="5">
        <v>320</v>
      </c>
      <c r="J19179" s="5">
        <v>49501.479999999989</v>
      </c>
      <c r="K19179" s="3" t="str" cm="1">
        <f t="array" ref="K19179">_xlfn.LET(_xlpm.d,UPPER(TRIM(CLEAN(SUBSTITUTE(F19179,CHAR(160),"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80" spans="2:11" hidden="1" x14ac:dyDescent="0.25">
      <c r="B19180" s="20">
        <v>45965</v>
      </c>
      <c r="C19180" s="2" t="s">
        <v>1</v>
      </c>
      <c r="D19180" s="2" t="s">
        <v>1160</v>
      </c>
      <c r="E19180" s="2" t="s">
        <v>762</v>
      </c>
      <c r="F19180" s="2" t="s">
        <v>6285</v>
      </c>
      <c r="G19180" s="5">
        <v>16</v>
      </c>
      <c r="H19180" s="5">
        <v>20</v>
      </c>
      <c r="I19180" s="5">
        <v>320</v>
      </c>
      <c r="J19180" s="5">
        <v>49821.479999999989</v>
      </c>
      <c r="K19180" s="3" t="str" cm="1">
        <f t="array" ref="K19180">_xlfn.LET(_xlpm.d,UPPER(TRIM(CLEAN(SUBSTITUTE(F19180,CHAR(160),"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81" spans="2:11" hidden="1" x14ac:dyDescent="0.25">
      <c r="B19181" s="20">
        <v>45972</v>
      </c>
      <c r="C19181" s="2" t="s">
        <v>1</v>
      </c>
      <c r="D19181" s="2" t="s">
        <v>6248</v>
      </c>
      <c r="E19181" s="2" t="s">
        <v>762</v>
      </c>
      <c r="F19181" s="2" t="s">
        <v>6285</v>
      </c>
      <c r="G19181" s="5">
        <v>16</v>
      </c>
      <c r="H19181" s="5">
        <v>20</v>
      </c>
      <c r="I19181" s="5">
        <v>320</v>
      </c>
      <c r="J19181" s="5">
        <v>50141.479999999989</v>
      </c>
      <c r="K19181" s="3" t="str" cm="1">
        <f t="array" ref="K19181">_xlfn.LET(_xlpm.d,UPPER(TRIM(CLEAN(SUBSTITUTE(F19181,CHAR(160),"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82" spans="2:11" hidden="1" x14ac:dyDescent="0.25">
      <c r="B19182" s="20">
        <v>45972</v>
      </c>
      <c r="C19182" s="2" t="s">
        <v>1</v>
      </c>
      <c r="D19182" s="2" t="s">
        <v>6248</v>
      </c>
      <c r="E19182" s="2" t="s">
        <v>762</v>
      </c>
      <c r="F19182" s="2" t="s">
        <v>6259</v>
      </c>
      <c r="G19182" s="5">
        <v>16</v>
      </c>
      <c r="H19182" s="5">
        <v>20</v>
      </c>
      <c r="I19182" s="5">
        <v>320</v>
      </c>
      <c r="J19182" s="5">
        <v>50461.479999999989</v>
      </c>
      <c r="K19182" s="3" t="str" cm="1">
        <f t="array" ref="K19182">_xlfn.LET(_xlpm.d,UPPER(TRIM(CLEAN(SUBSTITUTE(F19182,CHAR(160),"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83" spans="2:11" hidden="1" x14ac:dyDescent="0.25">
      <c r="B19183" s="20">
        <v>45985</v>
      </c>
      <c r="C19183" s="2" t="s">
        <v>1</v>
      </c>
      <c r="D19183" s="2" t="s">
        <v>6253</v>
      </c>
      <c r="E19183" s="2" t="s">
        <v>762</v>
      </c>
      <c r="F19183" s="2" t="s">
        <v>6255</v>
      </c>
      <c r="G19183" s="5">
        <v>84</v>
      </c>
      <c r="H19183" s="5">
        <v>20</v>
      </c>
      <c r="I19183" s="5">
        <v>1680</v>
      </c>
      <c r="J19183" s="5">
        <v>52141.479999999989</v>
      </c>
      <c r="K19183" s="3" t="str" cm="1">
        <f t="array" ref="K19183">_xlfn.LET(_xlpm.d,UPPER(TRIM(CLEAN(SUBSTITUTE(F19183,CHAR(160),"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84" spans="2:11" hidden="1" x14ac:dyDescent="0.25">
      <c r="B19184" s="20">
        <v>45986</v>
      </c>
      <c r="C19184" s="2" t="s">
        <v>1</v>
      </c>
      <c r="D19184" s="2" t="s">
        <v>5643</v>
      </c>
      <c r="E19184" s="2" t="s">
        <v>762</v>
      </c>
      <c r="F19184" s="2" t="s">
        <v>6259</v>
      </c>
      <c r="G19184" s="5">
        <v>48</v>
      </c>
      <c r="H19184" s="5">
        <v>20</v>
      </c>
      <c r="I19184" s="5">
        <v>960</v>
      </c>
      <c r="J19184" s="5">
        <v>53101.479999999989</v>
      </c>
      <c r="K19184" s="3" t="str" cm="1">
        <f t="array" ref="K19184">_xlfn.LET(_xlpm.d,UPPER(TRIM(CLEAN(SUBSTITUTE(F19184,CHAR(160),"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85" spans="1:11" hidden="1" x14ac:dyDescent="0.25">
      <c r="B19185" s="20">
        <v>45986</v>
      </c>
      <c r="C19185" s="2" t="s">
        <v>1</v>
      </c>
      <c r="D19185" s="2" t="s">
        <v>5643</v>
      </c>
      <c r="E19185" s="2" t="s">
        <v>762</v>
      </c>
      <c r="F19185" s="2" t="s">
        <v>6286</v>
      </c>
      <c r="G19185" s="5">
        <v>16</v>
      </c>
      <c r="H19185" s="5">
        <v>20</v>
      </c>
      <c r="I19185" s="5">
        <v>320</v>
      </c>
      <c r="J19185" s="5">
        <v>53421.479999999989</v>
      </c>
      <c r="K19185" s="3" t="str" cm="1">
        <f t="array" ref="K19185">_xlfn.LET(_xlpm.d,UPPER(TRIM(CLEAN(SUBSTITUTE(F19185,CHAR(160),"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86" spans="1:11" hidden="1" x14ac:dyDescent="0.25">
      <c r="B19186" s="20">
        <v>45986</v>
      </c>
      <c r="C19186" s="2" t="s">
        <v>1</v>
      </c>
      <c r="D19186" s="2" t="s">
        <v>5643</v>
      </c>
      <c r="E19186" s="2" t="s">
        <v>762</v>
      </c>
      <c r="F19186" s="2" t="s">
        <v>6265</v>
      </c>
      <c r="G19186" s="5">
        <v>16</v>
      </c>
      <c r="H19186" s="5">
        <v>20</v>
      </c>
      <c r="I19186" s="5">
        <v>320</v>
      </c>
      <c r="J19186" s="5">
        <v>53741.479999999989</v>
      </c>
      <c r="K19186" s="3" t="str" cm="1">
        <f t="array" ref="K19186">_xlfn.LET(_xlpm.d,UPPER(TRIM(CLEAN(SUBSTITUTE(F19186,CHAR(160),"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87" spans="1:11" hidden="1" x14ac:dyDescent="0.25">
      <c r="B19187" s="20">
        <v>45993</v>
      </c>
      <c r="C19187" s="2" t="s">
        <v>1</v>
      </c>
      <c r="D19187" s="2" t="s">
        <v>6287</v>
      </c>
      <c r="E19187" s="2" t="s">
        <v>762</v>
      </c>
      <c r="F19187" s="2" t="s">
        <v>6255</v>
      </c>
      <c r="G19187" s="5">
        <v>112</v>
      </c>
      <c r="H19187" s="5">
        <v>20</v>
      </c>
      <c r="I19187" s="5">
        <v>2240</v>
      </c>
      <c r="J19187" s="5">
        <v>55981.479999999989</v>
      </c>
      <c r="K19187" s="3" t="str" cm="1">
        <f t="array" ref="K19187">_xlfn.LET(_xlpm.d,UPPER(TRIM(CLEAN(SUBSTITUTE(F19187,CHAR(160),"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88" spans="1:11" hidden="1" x14ac:dyDescent="0.25">
      <c r="B19188" s="20">
        <v>46000</v>
      </c>
      <c r="C19188" s="2" t="s">
        <v>1</v>
      </c>
      <c r="D19188" s="2" t="s">
        <v>6288</v>
      </c>
      <c r="E19188" s="2" t="s">
        <v>762</v>
      </c>
      <c r="F19188" s="2" t="s">
        <v>6289</v>
      </c>
      <c r="G19188" s="5">
        <v>64</v>
      </c>
      <c r="H19188" s="5">
        <v>20</v>
      </c>
      <c r="I19188" s="5">
        <v>1280</v>
      </c>
      <c r="J19188" s="5">
        <v>57261.479999999989</v>
      </c>
      <c r="K19188" s="3" t="str" cm="1">
        <f t="array" ref="K19188">_xlfn.LET(_xlpm.d,UPPER(TRIM(CLEAN(SUBSTITUTE(F19188,CHAR(160),"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89" spans="1:11" hidden="1" x14ac:dyDescent="0.25">
      <c r="B19189" s="20">
        <v>46000</v>
      </c>
      <c r="C19189" s="2" t="s">
        <v>1</v>
      </c>
      <c r="D19189" s="2" t="s">
        <v>6288</v>
      </c>
      <c r="E19189" s="2" t="s">
        <v>762</v>
      </c>
      <c r="F19189" s="2" t="s">
        <v>6290</v>
      </c>
      <c r="G19189" s="5">
        <v>16</v>
      </c>
      <c r="H19189" s="5">
        <v>20</v>
      </c>
      <c r="I19189" s="5">
        <v>320</v>
      </c>
      <c r="J19189" s="5">
        <v>57581.479999999989</v>
      </c>
      <c r="K19189" s="3" t="str" cm="1">
        <f t="array" ref="K19189">_xlfn.LET(_xlpm.d,UPPER(TRIM(CLEAN(SUBSTITUTE(F19189,CHAR(160),"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90" spans="1:11" hidden="1" x14ac:dyDescent="0.25">
      <c r="B19190" s="20">
        <v>46000</v>
      </c>
      <c r="C19190" s="2" t="s">
        <v>1</v>
      </c>
      <c r="D19190" s="2" t="s">
        <v>6288</v>
      </c>
      <c r="E19190" s="2" t="s">
        <v>762</v>
      </c>
      <c r="F19190" s="2" t="s">
        <v>6265</v>
      </c>
      <c r="G19190" s="5">
        <v>16</v>
      </c>
      <c r="H19190" s="5">
        <v>20</v>
      </c>
      <c r="I19190" s="5">
        <v>320</v>
      </c>
      <c r="J19190" s="5">
        <v>57901.479999999989</v>
      </c>
      <c r="K19190" s="3" t="str" cm="1">
        <f t="array" ref="K19190">_xlfn.LET(_xlpm.d,UPPER(TRIM(CLEAN(SUBSTITUTE(F19190,CHAR(160),"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91" spans="1:11" hidden="1" x14ac:dyDescent="0.25">
      <c r="B19191" s="20">
        <v>46000</v>
      </c>
      <c r="C19191" s="2" t="s">
        <v>1</v>
      </c>
      <c r="D19191" s="2" t="s">
        <v>6288</v>
      </c>
      <c r="E19191" s="2" t="s">
        <v>762</v>
      </c>
      <c r="F19191" s="2" t="s">
        <v>6255</v>
      </c>
      <c r="G19191" s="5">
        <v>16</v>
      </c>
      <c r="H19191" s="5">
        <v>20</v>
      </c>
      <c r="I19191" s="5">
        <v>320</v>
      </c>
      <c r="J19191" s="5">
        <v>58221.479999999989</v>
      </c>
      <c r="K19191" s="3" t="str" cm="1">
        <f t="array" ref="K19191">_xlfn.LET(_xlpm.d,UPPER(TRIM(CLEAN(SUBSTITUTE(F19191,CHAR(160),"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92" spans="1:11" hidden="1" x14ac:dyDescent="0.25">
      <c r="B19192" s="20">
        <v>46014</v>
      </c>
      <c r="C19192" s="2" t="s">
        <v>1</v>
      </c>
      <c r="D19192" s="2" t="s">
        <v>6291</v>
      </c>
      <c r="E19192" s="2" t="s">
        <v>762</v>
      </c>
      <c r="F19192" s="2" t="s">
        <v>6259</v>
      </c>
      <c r="G19192" s="5">
        <v>32</v>
      </c>
      <c r="H19192" s="5">
        <v>20</v>
      </c>
      <c r="I19192" s="5">
        <v>640</v>
      </c>
      <c r="J19192" s="5">
        <v>58861.479999999989</v>
      </c>
      <c r="K19192" s="3" t="str" cm="1">
        <f t="array" ref="K19192">_xlfn.LET(_xlpm.d,UPPER(TRIM(CLEAN(SUBSTITUTE(F19192,CHAR(160),"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93" spans="1:11" hidden="1" x14ac:dyDescent="0.25">
      <c r="B19193" s="20">
        <v>46014</v>
      </c>
      <c r="C19193" s="2" t="s">
        <v>1</v>
      </c>
      <c r="D19193" s="2" t="s">
        <v>6291</v>
      </c>
      <c r="E19193" s="2" t="s">
        <v>762</v>
      </c>
      <c r="F19193" s="2" t="s">
        <v>6284</v>
      </c>
      <c r="G19193" s="5">
        <v>32</v>
      </c>
      <c r="H19193" s="5">
        <v>20</v>
      </c>
      <c r="I19193" s="5">
        <v>640</v>
      </c>
      <c r="J19193" s="5">
        <v>59501.479999999989</v>
      </c>
      <c r="K19193" s="3" t="str" cm="1">
        <f t="array" ref="K19193">_xlfn.LET(_xlpm.d,UPPER(TRIM(CLEAN(SUBSTITUTE(F19193,CHAR(160),"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94" spans="1:11" hidden="1" x14ac:dyDescent="0.25">
      <c r="B19194" s="20">
        <v>46036</v>
      </c>
      <c r="C19194" s="2" t="s">
        <v>1</v>
      </c>
      <c r="D19194" s="2" t="s">
        <v>6292</v>
      </c>
      <c r="E19194" s="2" t="s">
        <v>762</v>
      </c>
      <c r="F19194" s="2" t="s">
        <v>6255</v>
      </c>
      <c r="G19194" s="5">
        <v>32</v>
      </c>
      <c r="H19194" s="5">
        <v>20</v>
      </c>
      <c r="I19194" s="5">
        <v>640</v>
      </c>
      <c r="J19194" s="5">
        <v>60141.479999999989</v>
      </c>
      <c r="K19194" s="3" t="str" cm="1">
        <f t="array" ref="K19194">_xlfn.LET(_xlpm.d,UPPER(TRIM(CLEAN(SUBSTITUTE(F19194,CHAR(160),"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95" spans="1:11" hidden="1" x14ac:dyDescent="0.25">
      <c r="B19195" s="20">
        <v>46042</v>
      </c>
      <c r="C19195" s="2" t="s">
        <v>1</v>
      </c>
      <c r="D19195" s="2" t="s">
        <v>6293</v>
      </c>
      <c r="E19195" s="2" t="s">
        <v>762</v>
      </c>
      <c r="F19195" s="2" t="s">
        <v>6255</v>
      </c>
      <c r="G19195" s="5">
        <v>96</v>
      </c>
      <c r="H19195" s="5">
        <v>20</v>
      </c>
      <c r="I19195" s="5">
        <v>1920</v>
      </c>
      <c r="J19195" s="5">
        <v>62061.479999999989</v>
      </c>
      <c r="K19195" s="3" t="str" cm="1">
        <f t="array" ref="K19195">_xlfn.LET(_xlpm.d,UPPER(TRIM(CLEAN(SUBSTITUTE(F19195,CHAR(160),"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196" spans="1:11" hidden="1" x14ac:dyDescent="0.25">
      <c r="A19196" s="11" t="s">
        <v>6294</v>
      </c>
      <c r="G19196" s="6">
        <v>3072</v>
      </c>
      <c r="I19196" s="7">
        <f>I19109+I19110+I19111+I19112+I19113+I19114+I19115+I19116+I19117+I19118+I19119+I19120+I19121+I19122+I19123+I19124+I19125+I19126+I19127+I19128+I19129+I19130+I19131+I19132+I19133+I19134+I19135+I19136+I19137+I19138+I19139+I19140+I19141+I19142+I19143+I19144+I19145+I19146+I19147+I19148+I19149+I19150+I19151+I19152+I19153+I19154+I19155+I19156+I19157+I19158+I19159+I19160+I19161+I19162+I19163+I19164+I19165+I19166+I19167+I19168+I19169+I19170+I19171+I19172+I19173+I19174+I19175+I19176+I19177+I19178+I19179+I19180+I19181+I19182+I19183+I19184+I19185+I19186+I19187+I19188+I19189+I19190+I19191+I19192+I19193+I19194+I19195</f>
        <v>62061.479999999989</v>
      </c>
      <c r="K19196" s="3" t="str" cm="1">
        <f t="array" ref="K19196">_xlfn.LET(_xlpm.d,UPPER(TRIM(CLEAN(SUBSTITUTE(F19196,CHAR(160),"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197" spans="1:11" hidden="1" x14ac:dyDescent="0.25">
      <c r="A19197" s="10" t="s">
        <v>6295</v>
      </c>
      <c r="K19197" s="3" t="str" cm="1">
        <f t="array" ref="K19197">_xlfn.LET(_xlpm.d,UPPER(TRIM(CLEAN(SUBSTITUTE(F19197,CHAR(160),"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198" spans="1:11" hidden="1" x14ac:dyDescent="0.25">
      <c r="B19198" s="20">
        <v>45951</v>
      </c>
      <c r="C19198" s="2" t="s">
        <v>1</v>
      </c>
      <c r="D19198" s="2" t="s">
        <v>6281</v>
      </c>
      <c r="E19198" s="2" t="s">
        <v>762</v>
      </c>
      <c r="F19198" s="2" t="s">
        <v>6296</v>
      </c>
      <c r="G19198" s="5">
        <v>9</v>
      </c>
      <c r="H19198" s="5">
        <v>27</v>
      </c>
      <c r="I19198" s="5">
        <v>243</v>
      </c>
      <c r="J19198" s="5">
        <v>243</v>
      </c>
      <c r="K19198" s="3" t="str" cm="1">
        <f t="array" ref="K19198">_xlfn.LET(_xlpm.d,UPPER(TRIM(CLEAN(SUBSTITUTE(F19198,CHAR(160),"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19199" spans="1:11" hidden="1" x14ac:dyDescent="0.25">
      <c r="A19199" s="11" t="s">
        <v>6297</v>
      </c>
      <c r="G19199" s="6">
        <v>9</v>
      </c>
      <c r="I19199" s="8">
        <f>I19198</f>
        <v>243</v>
      </c>
      <c r="K19199" s="3" t="str" cm="1">
        <f t="array" ref="K19199">_xlfn.LET(_xlpm.d,UPPER(TRIM(CLEAN(SUBSTITUTE(F19199,CHAR(160),"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00" spans="1:11" hidden="1" x14ac:dyDescent="0.25">
      <c r="A19200" s="10" t="s">
        <v>6298</v>
      </c>
      <c r="K19200" s="3" t="str" cm="1">
        <f t="array" ref="K19200">_xlfn.LET(_xlpm.d,UPPER(TRIM(CLEAN(SUBSTITUTE(F19200,CHAR(160),"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01" spans="1:11" hidden="1" x14ac:dyDescent="0.25">
      <c r="B19201" s="20">
        <v>45716</v>
      </c>
      <c r="C19201" s="2" t="s">
        <v>1</v>
      </c>
      <c r="D19201" s="2" t="s">
        <v>3681</v>
      </c>
      <c r="E19201" s="2" t="s">
        <v>2658</v>
      </c>
      <c r="F19201" s="2" t="s">
        <v>6299</v>
      </c>
      <c r="G19201" s="5">
        <v>8</v>
      </c>
      <c r="H19201" s="5">
        <v>83.2</v>
      </c>
      <c r="I19201" s="5">
        <v>665.6</v>
      </c>
      <c r="J19201" s="5">
        <v>665.6</v>
      </c>
      <c r="K19201" s="3" t="str" cm="1">
        <f t="array" ref="K19201">_xlfn.LET(_xlpm.d,UPPER(TRIM(CLEAN(SUBSTITUTE(F19201,CHAR(160),"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9202" spans="1:11" hidden="1" x14ac:dyDescent="0.25">
      <c r="B19202" s="20">
        <v>45751</v>
      </c>
      <c r="C19202" s="2" t="s">
        <v>1</v>
      </c>
      <c r="D19202" s="2" t="s">
        <v>4431</v>
      </c>
      <c r="E19202" s="2" t="s">
        <v>2658</v>
      </c>
      <c r="F19202" s="2" t="s">
        <v>6299</v>
      </c>
      <c r="G19202" s="5">
        <v>12</v>
      </c>
      <c r="H19202" s="5">
        <v>83.2</v>
      </c>
      <c r="I19202" s="5">
        <v>998.4</v>
      </c>
      <c r="J19202" s="5">
        <v>1664</v>
      </c>
      <c r="K19202" s="3" t="str" cm="1">
        <f t="array" ref="K19202">_xlfn.LET(_xlpm.d,UPPER(TRIM(CLEAN(SUBSTITUTE(F19202,CHAR(160),"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9203" spans="1:11" hidden="1" x14ac:dyDescent="0.25">
      <c r="B19203" s="20">
        <v>45772</v>
      </c>
      <c r="C19203" s="2" t="s">
        <v>1</v>
      </c>
      <c r="D19203" s="2" t="s">
        <v>6150</v>
      </c>
      <c r="E19203" s="2" t="s">
        <v>2658</v>
      </c>
      <c r="F19203" s="2" t="s">
        <v>6299</v>
      </c>
      <c r="G19203" s="5">
        <v>11</v>
      </c>
      <c r="H19203" s="5">
        <v>83.2</v>
      </c>
      <c r="I19203" s="5">
        <v>915.2</v>
      </c>
      <c r="J19203" s="5">
        <v>2579.1999999999998</v>
      </c>
      <c r="K19203" s="3" t="str" cm="1">
        <f t="array" ref="K19203">_xlfn.LET(_xlpm.d,UPPER(TRIM(CLEAN(SUBSTITUTE(F19203,CHAR(160),"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9204" spans="1:11" hidden="1" x14ac:dyDescent="0.25">
      <c r="B19204" s="20">
        <v>45784</v>
      </c>
      <c r="C19204" s="2" t="s">
        <v>1</v>
      </c>
      <c r="D19204" s="2" t="s">
        <v>2838</v>
      </c>
      <c r="E19204" s="2" t="s">
        <v>762</v>
      </c>
      <c r="F19204" s="2" t="s">
        <v>6299</v>
      </c>
      <c r="G19204" s="5">
        <v>48</v>
      </c>
      <c r="H19204" s="5">
        <v>20</v>
      </c>
      <c r="I19204" s="5">
        <v>960</v>
      </c>
      <c r="J19204" s="5">
        <v>3539.2</v>
      </c>
      <c r="K19204" s="3" t="str" cm="1">
        <f t="array" ref="K19204">_xlfn.LET(_xlpm.d,UPPER(TRIM(CLEAN(SUBSTITUTE(F19204,CHAR(160),"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9205" spans="1:11" hidden="1" x14ac:dyDescent="0.25">
      <c r="B19205" s="20">
        <v>45888</v>
      </c>
      <c r="C19205" s="2" t="s">
        <v>1</v>
      </c>
      <c r="D19205" s="2" t="s">
        <v>6275</v>
      </c>
      <c r="E19205" s="2" t="s">
        <v>762</v>
      </c>
      <c r="F19205" s="2" t="s">
        <v>6300</v>
      </c>
      <c r="G19205" s="5">
        <v>10</v>
      </c>
      <c r="H19205" s="5">
        <v>50</v>
      </c>
      <c r="I19205" s="5">
        <v>500</v>
      </c>
      <c r="J19205" s="5">
        <v>4039.2</v>
      </c>
      <c r="K19205" s="3" t="str" cm="1">
        <f t="array" ref="K19205">_xlfn.LET(_xlpm.d,UPPER(TRIM(CLEAN(SUBSTITUTE(F19205,CHAR(160),"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PRIMROSE/OBCONICA</v>
      </c>
    </row>
    <row r="19206" spans="1:11" hidden="1" x14ac:dyDescent="0.25">
      <c r="B19206" s="20">
        <v>45954</v>
      </c>
      <c r="C19206" s="2" t="s">
        <v>1</v>
      </c>
      <c r="D19206" s="2" t="s">
        <v>1251</v>
      </c>
      <c r="E19206" s="2" t="s">
        <v>800</v>
      </c>
      <c r="F19206" s="2" t="s">
        <v>6301</v>
      </c>
      <c r="G19206" s="5">
        <v>2</v>
      </c>
      <c r="H19206" s="5">
        <v>87.99</v>
      </c>
      <c r="I19206" s="5">
        <v>175.98</v>
      </c>
      <c r="J19206" s="5">
        <v>4215.1799999999994</v>
      </c>
      <c r="K19206" s="3" t="str" cm="1">
        <f t="array" ref="K19206">_xlfn.LET(_xlpm.d,UPPER(TRIM(CLEAN(SUBSTITUTE(F19206,CHAR(160),"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9207" spans="1:11" hidden="1" x14ac:dyDescent="0.25">
      <c r="B19207" s="20">
        <v>45968</v>
      </c>
      <c r="C19207" s="2" t="s">
        <v>1</v>
      </c>
      <c r="D19207" s="2" t="s">
        <v>1252</v>
      </c>
      <c r="E19207" s="2" t="s">
        <v>800</v>
      </c>
      <c r="F19207" s="2" t="s">
        <v>6301</v>
      </c>
      <c r="G19207" s="5">
        <v>2</v>
      </c>
      <c r="H19207" s="5">
        <v>87.99</v>
      </c>
      <c r="I19207" s="5">
        <v>175.98</v>
      </c>
      <c r="J19207" s="5">
        <v>4391.1599999999989</v>
      </c>
      <c r="K19207" s="3" t="str" cm="1">
        <f t="array" ref="K19207">_xlfn.LET(_xlpm.d,UPPER(TRIM(CLEAN(SUBSTITUTE(F19207,CHAR(160),"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19208" spans="1:11" hidden="1" x14ac:dyDescent="0.25">
      <c r="A19208" s="11" t="s">
        <v>6302</v>
      </c>
      <c r="G19208" s="6">
        <v>93</v>
      </c>
      <c r="I19208" s="7">
        <f>I19201+I19202+I19203+I19204+I19205+I19206+I19207</f>
        <v>4391.1599999999989</v>
      </c>
      <c r="K19208" s="3" t="str" cm="1">
        <f t="array" ref="K19208">_xlfn.LET(_xlpm.d,UPPER(TRIM(CLEAN(SUBSTITUTE(F19208,CHAR(160),"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09" spans="1:11" hidden="1" x14ac:dyDescent="0.25">
      <c r="A19209" s="10" t="s">
        <v>6303</v>
      </c>
      <c r="K19209" s="3" t="str" cm="1">
        <f t="array" ref="K19209">_xlfn.LET(_xlpm.d,UPPER(TRIM(CLEAN(SUBSTITUTE(F19209,CHAR(160),"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10" spans="1:11" hidden="1" x14ac:dyDescent="0.25">
      <c r="B19210" s="20">
        <v>45793</v>
      </c>
      <c r="C19210" s="2" t="s">
        <v>1</v>
      </c>
      <c r="D19210" s="2" t="s">
        <v>6267</v>
      </c>
      <c r="E19210" s="2" t="s">
        <v>2658</v>
      </c>
      <c r="F19210" s="2" t="s">
        <v>6304</v>
      </c>
      <c r="G19210" s="5">
        <v>3</v>
      </c>
      <c r="H19210" s="5">
        <v>125.99</v>
      </c>
      <c r="I19210" s="5">
        <v>377.97</v>
      </c>
      <c r="J19210" s="5">
        <v>377.97</v>
      </c>
      <c r="K19210" s="3" t="str" cm="1">
        <f t="array" ref="K19210">_xlfn.LET(_xlpm.d,UPPER(TRIM(CLEAN(SUBSTITUTE(F19210,CHAR(160),"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9211" spans="1:11" hidden="1" x14ac:dyDescent="0.25">
      <c r="B19211" s="20">
        <v>45930</v>
      </c>
      <c r="C19211" s="2" t="s">
        <v>1</v>
      </c>
      <c r="D19211" s="2" t="s">
        <v>6246</v>
      </c>
      <c r="E19211" s="2" t="s">
        <v>762</v>
      </c>
      <c r="F19211" s="2" t="s">
        <v>6304</v>
      </c>
      <c r="G19211" s="5">
        <v>3</v>
      </c>
      <c r="H19211" s="5">
        <v>100</v>
      </c>
      <c r="I19211" s="5">
        <v>300</v>
      </c>
      <c r="J19211" s="5">
        <v>677.97</v>
      </c>
      <c r="K19211" s="3" t="str" cm="1">
        <f t="array" ref="K19211">_xlfn.LET(_xlpm.d,UPPER(TRIM(CLEAN(SUBSTITUTE(F19211,CHAR(160),"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9212" spans="1:11" hidden="1" x14ac:dyDescent="0.25">
      <c r="A19212" s="11" t="s">
        <v>6305</v>
      </c>
      <c r="G19212" s="6">
        <v>6</v>
      </c>
      <c r="I19212" s="8">
        <f>I19210+I19211</f>
        <v>677.97</v>
      </c>
      <c r="K19212" s="3" t="str" cm="1">
        <f t="array" ref="K19212">_xlfn.LET(_xlpm.d,UPPER(TRIM(CLEAN(SUBSTITUTE(F19212,CHAR(160),"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13" spans="1:11" hidden="1" x14ac:dyDescent="0.25">
      <c r="A19213" s="10" t="s">
        <v>6306</v>
      </c>
      <c r="K19213" s="3" t="str" cm="1">
        <f t="array" ref="K19213">_xlfn.LET(_xlpm.d,UPPER(TRIM(CLEAN(SUBSTITUTE(F19213,CHAR(160),"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14" spans="1:11" hidden="1" x14ac:dyDescent="0.25">
      <c r="B19214" s="20">
        <v>45702</v>
      </c>
      <c r="C19214" s="2" t="s">
        <v>1</v>
      </c>
      <c r="D19214" s="2" t="s">
        <v>6147</v>
      </c>
      <c r="E19214" s="2" t="s">
        <v>6148</v>
      </c>
      <c r="F19214" s="2" t="s">
        <v>6307</v>
      </c>
      <c r="G19214" s="5">
        <v>20</v>
      </c>
      <c r="H19214" s="5">
        <v>9.4</v>
      </c>
      <c r="I19214" s="5">
        <v>188</v>
      </c>
      <c r="J19214" s="5">
        <v>188</v>
      </c>
      <c r="K19214" s="3" t="str" cm="1">
        <f t="array" ref="K19214">_xlfn.LET(_xlpm.d,UPPER(TRIM(CLEAN(SUBSTITUTE(F19214,CHAR(160),"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19215" spans="1:11" hidden="1" x14ac:dyDescent="0.25">
      <c r="A19215" s="11" t="s">
        <v>6308</v>
      </c>
      <c r="G19215" s="6">
        <v>20</v>
      </c>
      <c r="I19215" s="8">
        <f>I19214</f>
        <v>188</v>
      </c>
      <c r="K19215" s="3" t="str" cm="1">
        <f t="array" ref="K19215">_xlfn.LET(_xlpm.d,UPPER(TRIM(CLEAN(SUBSTITUTE(F19215,CHAR(160),"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16" spans="1:11" hidden="1" x14ac:dyDescent="0.25">
      <c r="A19216" s="10" t="s">
        <v>6309</v>
      </c>
      <c r="K19216" s="3" t="str" cm="1">
        <f t="array" ref="K19216">_xlfn.LET(_xlpm.d,UPPER(TRIM(CLEAN(SUBSTITUTE(F19216,CHAR(160),"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17" spans="2:11" hidden="1" x14ac:dyDescent="0.25">
      <c r="B19217" s="20">
        <v>45667</v>
      </c>
      <c r="C19217" s="2" t="s">
        <v>1</v>
      </c>
      <c r="D19217" s="2" t="s">
        <v>6223</v>
      </c>
      <c r="E19217" s="2" t="s">
        <v>2658</v>
      </c>
      <c r="F19217" s="2" t="s">
        <v>6310</v>
      </c>
      <c r="G19217" s="5">
        <v>9</v>
      </c>
      <c r="H19217" s="5">
        <v>70.5</v>
      </c>
      <c r="I19217" s="5">
        <v>634.5</v>
      </c>
      <c r="J19217" s="5">
        <v>634.5</v>
      </c>
      <c r="K19217" s="3" t="str" cm="1">
        <f t="array" ref="K19217">_xlfn.LET(_xlpm.d,UPPER(TRIM(CLEAN(SUBSTITUTE(F19217,CHAR(160),"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18" spans="2:11" hidden="1" x14ac:dyDescent="0.25">
      <c r="B19218" s="20">
        <v>45716</v>
      </c>
      <c r="C19218" s="2" t="s">
        <v>1</v>
      </c>
      <c r="D19218" s="2" t="s">
        <v>3681</v>
      </c>
      <c r="E19218" s="2" t="s">
        <v>2658</v>
      </c>
      <c r="F19218" s="2" t="s">
        <v>6310</v>
      </c>
      <c r="G19218" s="5">
        <v>10</v>
      </c>
      <c r="H19218" s="5">
        <v>70.5</v>
      </c>
      <c r="I19218" s="5">
        <v>705</v>
      </c>
      <c r="J19218" s="5">
        <v>1339.5</v>
      </c>
      <c r="K19218" s="3" t="str" cm="1">
        <f t="array" ref="K19218">_xlfn.LET(_xlpm.d,UPPER(TRIM(CLEAN(SUBSTITUTE(F19218,CHAR(160),"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19" spans="2:11" hidden="1" x14ac:dyDescent="0.25">
      <c r="B19219" s="20">
        <v>45722</v>
      </c>
      <c r="C19219" s="2" t="s">
        <v>1</v>
      </c>
      <c r="D19219" s="2" t="s">
        <v>3865</v>
      </c>
      <c r="E19219" s="2" t="s">
        <v>762</v>
      </c>
      <c r="F19219" s="2" t="s">
        <v>6310</v>
      </c>
      <c r="G19219" s="5">
        <v>7</v>
      </c>
      <c r="H19219" s="5">
        <v>50</v>
      </c>
      <c r="I19219" s="5">
        <v>350</v>
      </c>
      <c r="J19219" s="5">
        <v>1689.5</v>
      </c>
      <c r="K19219" s="3" t="str" cm="1">
        <f t="array" ref="K19219">_xlfn.LET(_xlpm.d,UPPER(TRIM(CLEAN(SUBSTITUTE(F19219,CHAR(160),"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20" spans="2:11" hidden="1" x14ac:dyDescent="0.25">
      <c r="B19220" s="20">
        <v>45735</v>
      </c>
      <c r="C19220" s="2" t="s">
        <v>1</v>
      </c>
      <c r="D19220" s="2" t="s">
        <v>6226</v>
      </c>
      <c r="E19220" s="2" t="s">
        <v>762</v>
      </c>
      <c r="F19220" s="2" t="s">
        <v>6310</v>
      </c>
      <c r="G19220" s="5">
        <v>3</v>
      </c>
      <c r="H19220" s="5">
        <v>50</v>
      </c>
      <c r="I19220" s="5">
        <v>150</v>
      </c>
      <c r="J19220" s="5">
        <v>1839.5</v>
      </c>
      <c r="K19220" s="3" t="str" cm="1">
        <f t="array" ref="K19220">_xlfn.LET(_xlpm.d,UPPER(TRIM(CLEAN(SUBSTITUTE(F19220,CHAR(160),"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21" spans="2:11" hidden="1" x14ac:dyDescent="0.25">
      <c r="B19221" s="20">
        <v>45735</v>
      </c>
      <c r="C19221" s="2" t="s">
        <v>1</v>
      </c>
      <c r="D19221" s="2" t="s">
        <v>6226</v>
      </c>
      <c r="E19221" s="2" t="s">
        <v>762</v>
      </c>
      <c r="F19221" s="2" t="s">
        <v>6310</v>
      </c>
      <c r="G19221" s="5">
        <v>5</v>
      </c>
      <c r="H19221" s="5">
        <v>50</v>
      </c>
      <c r="I19221" s="5">
        <v>250</v>
      </c>
      <c r="J19221" s="5">
        <v>2089.5</v>
      </c>
      <c r="K19221" s="3" t="str" cm="1">
        <f t="array" ref="K19221">_xlfn.LET(_xlpm.d,UPPER(TRIM(CLEAN(SUBSTITUTE(F19221,CHAR(160),"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22" spans="2:11" hidden="1" x14ac:dyDescent="0.25">
      <c r="B19222" s="20">
        <v>45735</v>
      </c>
      <c r="C19222" s="2" t="s">
        <v>1</v>
      </c>
      <c r="D19222" s="2" t="s">
        <v>6226</v>
      </c>
      <c r="E19222" s="2" t="s">
        <v>762</v>
      </c>
      <c r="F19222" s="2" t="s">
        <v>6310</v>
      </c>
      <c r="G19222" s="5">
        <v>6</v>
      </c>
      <c r="H19222" s="5">
        <v>50</v>
      </c>
      <c r="I19222" s="5">
        <v>300</v>
      </c>
      <c r="J19222" s="5">
        <v>2389.5</v>
      </c>
      <c r="K19222" s="3" t="str" cm="1">
        <f t="array" ref="K19222">_xlfn.LET(_xlpm.d,UPPER(TRIM(CLEAN(SUBSTITUTE(F19222,CHAR(160),"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23" spans="2:11" hidden="1" x14ac:dyDescent="0.25">
      <c r="B19223" s="20">
        <v>45772</v>
      </c>
      <c r="C19223" s="2" t="s">
        <v>1</v>
      </c>
      <c r="D19223" s="2" t="s">
        <v>6150</v>
      </c>
      <c r="E19223" s="2" t="s">
        <v>2658</v>
      </c>
      <c r="F19223" s="2" t="s">
        <v>6310</v>
      </c>
      <c r="G19223" s="5">
        <v>12</v>
      </c>
      <c r="H19223" s="5">
        <v>70.5</v>
      </c>
      <c r="I19223" s="5">
        <v>846</v>
      </c>
      <c r="J19223" s="5">
        <v>3235.5</v>
      </c>
      <c r="K19223" s="3" t="str" cm="1">
        <f t="array" ref="K19223">_xlfn.LET(_xlpm.d,UPPER(TRIM(CLEAN(SUBSTITUTE(F19223,CHAR(160),"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24" spans="2:11" hidden="1" x14ac:dyDescent="0.25">
      <c r="B19224" s="20">
        <v>45793</v>
      </c>
      <c r="C19224" s="2" t="s">
        <v>1</v>
      </c>
      <c r="D19224" s="2" t="s">
        <v>6267</v>
      </c>
      <c r="E19224" s="2" t="s">
        <v>2658</v>
      </c>
      <c r="F19224" s="2" t="s">
        <v>6310</v>
      </c>
      <c r="G19224" s="5">
        <v>10</v>
      </c>
      <c r="H19224" s="5">
        <v>125.99</v>
      </c>
      <c r="I19224" s="5">
        <v>1259.9000000000001</v>
      </c>
      <c r="J19224" s="5">
        <v>4495.3999999999996</v>
      </c>
      <c r="K19224" s="3" t="str" cm="1">
        <f t="array" ref="K19224">_xlfn.LET(_xlpm.d,UPPER(TRIM(CLEAN(SUBSTITUTE(F19224,CHAR(160),"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25" spans="2:11" hidden="1" x14ac:dyDescent="0.25">
      <c r="B19225" s="20">
        <v>45797</v>
      </c>
      <c r="C19225" s="2" t="s">
        <v>1</v>
      </c>
      <c r="D19225" s="2" t="s">
        <v>6235</v>
      </c>
      <c r="E19225" s="2" t="s">
        <v>762</v>
      </c>
      <c r="F19225" s="2" t="s">
        <v>6310</v>
      </c>
      <c r="G19225" s="5">
        <v>5</v>
      </c>
      <c r="H19225" s="5">
        <v>50</v>
      </c>
      <c r="I19225" s="5">
        <v>250</v>
      </c>
      <c r="J19225" s="5">
        <v>4745.3999999999996</v>
      </c>
      <c r="K19225" s="3" t="str" cm="1">
        <f t="array" ref="K19225">_xlfn.LET(_xlpm.d,UPPER(TRIM(CLEAN(SUBSTITUTE(F19225,CHAR(160),"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26" spans="2:11" hidden="1" x14ac:dyDescent="0.25">
      <c r="B19226" s="20">
        <v>45807</v>
      </c>
      <c r="C19226" s="2" t="s">
        <v>1</v>
      </c>
      <c r="D19226" s="2" t="s">
        <v>6238</v>
      </c>
      <c r="E19226" s="2" t="s">
        <v>2658</v>
      </c>
      <c r="F19226" s="2" t="s">
        <v>6310</v>
      </c>
      <c r="G19226" s="5">
        <v>15</v>
      </c>
      <c r="H19226" s="5">
        <v>70.5</v>
      </c>
      <c r="I19226" s="5">
        <v>1057.5</v>
      </c>
      <c r="J19226" s="5">
        <v>5802.9</v>
      </c>
      <c r="K19226" s="3" t="str" cm="1">
        <f t="array" ref="K19226">_xlfn.LET(_xlpm.d,UPPER(TRIM(CLEAN(SUBSTITUTE(F19226,CHAR(160),"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27" spans="2:11" hidden="1" x14ac:dyDescent="0.25">
      <c r="B19227" s="20">
        <v>45825</v>
      </c>
      <c r="C19227" s="2" t="s">
        <v>1</v>
      </c>
      <c r="D19227" s="2" t="s">
        <v>6241</v>
      </c>
      <c r="E19227" s="2" t="s">
        <v>762</v>
      </c>
      <c r="F19227" s="2" t="s">
        <v>6310</v>
      </c>
      <c r="G19227" s="5">
        <v>10</v>
      </c>
      <c r="H19227" s="5">
        <v>50</v>
      </c>
      <c r="I19227" s="5">
        <v>500</v>
      </c>
      <c r="J19227" s="5">
        <v>6302.9</v>
      </c>
      <c r="K19227" s="3" t="str" cm="1">
        <f t="array" ref="K19227">_xlfn.LET(_xlpm.d,UPPER(TRIM(CLEAN(SUBSTITUTE(F19227,CHAR(160),"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28" spans="2:11" hidden="1" x14ac:dyDescent="0.25">
      <c r="B19228" s="20">
        <v>45881</v>
      </c>
      <c r="C19228" s="2" t="s">
        <v>1</v>
      </c>
      <c r="D19228" s="2" t="s">
        <v>1246</v>
      </c>
      <c r="E19228" s="2" t="s">
        <v>800</v>
      </c>
      <c r="F19228" s="2" t="s">
        <v>6311</v>
      </c>
      <c r="G19228" s="5">
        <v>1</v>
      </c>
      <c r="H19228" s="5">
        <v>70.5</v>
      </c>
      <c r="I19228" s="5">
        <v>70.5</v>
      </c>
      <c r="J19228" s="5">
        <v>6373.4</v>
      </c>
      <c r="K19228" s="3" t="str" cm="1">
        <f t="array" ref="K19228">_xlfn.LET(_xlpm.d,UPPER(TRIM(CLEAN(SUBSTITUTE(F19228,CHAR(160),"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29" spans="2:11" hidden="1" x14ac:dyDescent="0.25">
      <c r="B19229" s="20">
        <v>45888</v>
      </c>
      <c r="C19229" s="2" t="s">
        <v>1</v>
      </c>
      <c r="D19229" s="2" t="s">
        <v>6275</v>
      </c>
      <c r="E19229" s="2" t="s">
        <v>762</v>
      </c>
      <c r="F19229" s="2" t="s">
        <v>6310</v>
      </c>
      <c r="G19229" s="5">
        <v>6</v>
      </c>
      <c r="H19229" s="5">
        <v>50</v>
      </c>
      <c r="I19229" s="5">
        <v>300</v>
      </c>
      <c r="J19229" s="5">
        <v>6673.4</v>
      </c>
      <c r="K19229" s="3" t="str" cm="1">
        <f t="array" ref="K19229">_xlfn.LET(_xlpm.d,UPPER(TRIM(CLEAN(SUBSTITUTE(F19229,CHAR(160),"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30" spans="2:11" hidden="1" x14ac:dyDescent="0.25">
      <c r="B19230" s="20">
        <v>45891</v>
      </c>
      <c r="C19230" s="2" t="s">
        <v>1</v>
      </c>
      <c r="D19230" s="2" t="s">
        <v>1248</v>
      </c>
      <c r="E19230" s="2" t="s">
        <v>800</v>
      </c>
      <c r="F19230" s="2" t="s">
        <v>6311</v>
      </c>
      <c r="G19230" s="5">
        <v>3</v>
      </c>
      <c r="H19230" s="5">
        <v>74.75</v>
      </c>
      <c r="I19230" s="5">
        <v>224.25</v>
      </c>
      <c r="J19230" s="5">
        <v>6897.65</v>
      </c>
      <c r="K19230" s="3" t="str" cm="1">
        <f t="array" ref="K19230">_xlfn.LET(_xlpm.d,UPPER(TRIM(CLEAN(SUBSTITUTE(F19230,CHAR(160),"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31" spans="2:11" hidden="1" x14ac:dyDescent="0.25">
      <c r="B19231" s="20">
        <v>45905</v>
      </c>
      <c r="C19231" s="2" t="s">
        <v>1</v>
      </c>
      <c r="D19231" s="2" t="s">
        <v>1250</v>
      </c>
      <c r="E19231" s="2" t="s">
        <v>800</v>
      </c>
      <c r="F19231" s="2" t="s">
        <v>6312</v>
      </c>
      <c r="G19231" s="5">
        <v>12</v>
      </c>
      <c r="H19231" s="5">
        <v>74.75</v>
      </c>
      <c r="I19231" s="5">
        <v>897</v>
      </c>
      <c r="J19231" s="5">
        <v>7794.65</v>
      </c>
      <c r="K19231" s="3" t="str" cm="1">
        <f t="array" ref="K19231">_xlfn.LET(_xlpm.d,UPPER(TRIM(CLEAN(SUBSTITUTE(F19231,CHAR(160),"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32" spans="2:11" hidden="1" x14ac:dyDescent="0.25">
      <c r="B19232" s="20">
        <v>45954</v>
      </c>
      <c r="C19232" s="2" t="s">
        <v>1</v>
      </c>
      <c r="D19232" s="2" t="s">
        <v>1251</v>
      </c>
      <c r="E19232" s="2" t="s">
        <v>800</v>
      </c>
      <c r="F19232" s="2" t="s">
        <v>6312</v>
      </c>
      <c r="G19232" s="5">
        <v>5</v>
      </c>
      <c r="H19232" s="5">
        <v>74.75</v>
      </c>
      <c r="I19232" s="5">
        <v>373.75</v>
      </c>
      <c r="J19232" s="5">
        <v>8168.4</v>
      </c>
      <c r="K19232" s="3" t="str" cm="1">
        <f t="array" ref="K19232">_xlfn.LET(_xlpm.d,UPPER(TRIM(CLEAN(SUBSTITUTE(F19232,CHAR(160),"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33" spans="1:11" hidden="1" x14ac:dyDescent="0.25">
      <c r="B19233" s="20">
        <v>45968</v>
      </c>
      <c r="C19233" s="2" t="s">
        <v>1</v>
      </c>
      <c r="D19233" s="2" t="s">
        <v>1252</v>
      </c>
      <c r="E19233" s="2" t="s">
        <v>800</v>
      </c>
      <c r="F19233" s="2" t="s">
        <v>6312</v>
      </c>
      <c r="G19233" s="5">
        <v>4</v>
      </c>
      <c r="H19233" s="5">
        <v>74.75</v>
      </c>
      <c r="I19233" s="5">
        <v>299</v>
      </c>
      <c r="J19233" s="5">
        <v>8467.4</v>
      </c>
      <c r="K19233" s="3" t="str" cm="1">
        <f t="array" ref="K19233">_xlfn.LET(_xlpm.d,UPPER(TRIM(CLEAN(SUBSTITUTE(F19233,CHAR(160),"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34" spans="1:11" hidden="1" x14ac:dyDescent="0.25">
      <c r="B19234" s="20">
        <v>46003</v>
      </c>
      <c r="C19234" s="2" t="s">
        <v>1</v>
      </c>
      <c r="D19234" s="2" t="s">
        <v>1253</v>
      </c>
      <c r="E19234" s="2" t="s">
        <v>800</v>
      </c>
      <c r="F19234" s="2" t="s">
        <v>6312</v>
      </c>
      <c r="G19234" s="5">
        <v>5</v>
      </c>
      <c r="H19234" s="5">
        <v>74.75</v>
      </c>
      <c r="I19234" s="5">
        <v>373.75</v>
      </c>
      <c r="J19234" s="5">
        <v>8841.15</v>
      </c>
      <c r="K19234" s="3" t="str" cm="1">
        <f t="array" ref="K19234">_xlfn.LET(_xlpm.d,UPPER(TRIM(CLEAN(SUBSTITUTE(F19234,CHAR(160),"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35" spans="1:11" hidden="1" x14ac:dyDescent="0.25">
      <c r="B19235" s="20">
        <v>46038</v>
      </c>
      <c r="C19235" s="2" t="s">
        <v>1</v>
      </c>
      <c r="D19235" s="2" t="s">
        <v>1254</v>
      </c>
      <c r="E19235" s="2" t="s">
        <v>800</v>
      </c>
      <c r="F19235" s="2" t="s">
        <v>6312</v>
      </c>
      <c r="G19235" s="5">
        <v>4</v>
      </c>
      <c r="H19235" s="5">
        <v>74.75</v>
      </c>
      <c r="I19235" s="5">
        <v>299</v>
      </c>
      <c r="J19235" s="5">
        <v>9140.15</v>
      </c>
      <c r="K19235" s="3" t="str" cm="1">
        <f t="array" ref="K19235">_xlfn.LET(_xlpm.d,UPPER(TRIM(CLEAN(SUBSTITUTE(F19235,CHAR(160),"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36" spans="1:11" hidden="1" x14ac:dyDescent="0.25">
      <c r="B19236" s="20">
        <v>46042</v>
      </c>
      <c r="C19236" s="2" t="s">
        <v>1</v>
      </c>
      <c r="D19236" s="2" t="s">
        <v>6293</v>
      </c>
      <c r="E19236" s="2" t="s">
        <v>762</v>
      </c>
      <c r="F19236" s="2" t="s">
        <v>6310</v>
      </c>
      <c r="G19236" s="5">
        <v>5</v>
      </c>
      <c r="H19236" s="5">
        <v>50</v>
      </c>
      <c r="I19236" s="5">
        <v>250</v>
      </c>
      <c r="J19236" s="5">
        <v>9390.15</v>
      </c>
      <c r="K19236" s="3" t="str" cm="1">
        <f t="array" ref="K19236">_xlfn.LET(_xlpm.d,UPPER(TRIM(CLEAN(SUBSTITUTE(F19236,CHAR(160),"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19237" spans="1:11" hidden="1" x14ac:dyDescent="0.25">
      <c r="B19237" s="20">
        <v>46066</v>
      </c>
      <c r="C19237" s="2" t="s">
        <v>1</v>
      </c>
      <c r="D19237" s="2" t="s">
        <v>3684</v>
      </c>
      <c r="E19237" s="2" t="s">
        <v>800</v>
      </c>
      <c r="F19237" s="2" t="s">
        <v>6312</v>
      </c>
      <c r="G19237" s="5">
        <v>12</v>
      </c>
      <c r="H19237" s="5">
        <v>74.75</v>
      </c>
      <c r="I19237" s="5">
        <v>897</v>
      </c>
      <c r="J19237" s="5">
        <v>10287.15</v>
      </c>
      <c r="K19237" s="3" t="str" cm="1">
        <f t="array" ref="K19237">_xlfn.LET(_xlpm.d,UPPER(TRIM(CLEAN(SUBSTITUTE(F19237,CHAR(160),"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38" spans="1:11" hidden="1" x14ac:dyDescent="0.25">
      <c r="B19238" s="20">
        <v>46087</v>
      </c>
      <c r="C19238" s="2" t="s">
        <v>1</v>
      </c>
      <c r="D19238" s="2" t="s">
        <v>1255</v>
      </c>
      <c r="E19238" s="2" t="s">
        <v>800</v>
      </c>
      <c r="F19238" s="2" t="s">
        <v>6312</v>
      </c>
      <c r="G19238" s="5">
        <v>1</v>
      </c>
      <c r="H19238" s="5">
        <v>74.75</v>
      </c>
      <c r="I19238" s="5">
        <v>74.75</v>
      </c>
      <c r="J19238" s="5">
        <v>10361.9</v>
      </c>
      <c r="K19238" s="3" t="str" cm="1">
        <f t="array" ref="K19238">_xlfn.LET(_xlpm.d,UPPER(TRIM(CLEAN(SUBSTITUTE(F19238,CHAR(160),"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39" spans="1:11" hidden="1" x14ac:dyDescent="0.25">
      <c r="A19239" s="11" t="s">
        <v>6313</v>
      </c>
      <c r="G19239" s="6">
        <v>150</v>
      </c>
      <c r="I19239" s="7">
        <f>I19217+I19218+I19219+I19220+I19221+I19222+I19223+I19224+I19225+I19226+I19227+I19228+I19229+I19230+I19231+I19232+I19233+I19234+I19235+I19236+I19237+I19238</f>
        <v>10361.9</v>
      </c>
      <c r="K19239" s="3" t="str" cm="1">
        <f t="array" ref="K19239">_xlfn.LET(_xlpm.d,UPPER(TRIM(CLEAN(SUBSTITUTE(F19239,CHAR(160),"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40" spans="1:11" hidden="1" x14ac:dyDescent="0.25">
      <c r="A19240" s="10" t="s">
        <v>6314</v>
      </c>
      <c r="K19240" s="3" t="str" cm="1">
        <f t="array" ref="K19240">_xlfn.LET(_xlpm.d,UPPER(TRIM(CLEAN(SUBSTITUTE(F19240,CHAR(160),"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41" spans="1:11" hidden="1" x14ac:dyDescent="0.25">
      <c r="B19241" s="20">
        <v>45695</v>
      </c>
      <c r="C19241" s="2" t="s">
        <v>1</v>
      </c>
      <c r="D19241" s="2" t="s">
        <v>6256</v>
      </c>
      <c r="E19241" s="2" t="s">
        <v>2658</v>
      </c>
      <c r="F19241" s="2" t="s">
        <v>6315</v>
      </c>
      <c r="G19241" s="5">
        <v>11</v>
      </c>
      <c r="H19241" s="5">
        <v>116.7</v>
      </c>
      <c r="I19241" s="5">
        <v>1283.7</v>
      </c>
      <c r="J19241" s="5">
        <v>1283.7</v>
      </c>
      <c r="K19241" s="3" t="str" cm="1">
        <f t="array" ref="K19241">_xlfn.LET(_xlpm.d,UPPER(TRIM(CLEAN(SUBSTITUTE(F19241,CHAR(160),"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42" spans="1:11" hidden="1" x14ac:dyDescent="0.25">
      <c r="B19242" s="20">
        <v>45716</v>
      </c>
      <c r="C19242" s="2" t="s">
        <v>1</v>
      </c>
      <c r="D19242" s="2" t="s">
        <v>3681</v>
      </c>
      <c r="E19242" s="2" t="s">
        <v>2658</v>
      </c>
      <c r="F19242" s="2" t="s">
        <v>6315</v>
      </c>
      <c r="G19242" s="5">
        <v>5</v>
      </c>
      <c r="H19242" s="5">
        <v>125.99</v>
      </c>
      <c r="I19242" s="5">
        <v>629.95000000000005</v>
      </c>
      <c r="J19242" s="5">
        <v>1913.65</v>
      </c>
      <c r="K19242" s="3" t="str" cm="1">
        <f t="array" ref="K19242">_xlfn.LET(_xlpm.d,UPPER(TRIM(CLEAN(SUBSTITUTE(F19242,CHAR(160),"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43" spans="1:11" hidden="1" x14ac:dyDescent="0.25">
      <c r="B19243" s="20">
        <v>45772</v>
      </c>
      <c r="C19243" s="2" t="s">
        <v>1</v>
      </c>
      <c r="D19243" s="2" t="s">
        <v>6150</v>
      </c>
      <c r="E19243" s="2" t="s">
        <v>2658</v>
      </c>
      <c r="F19243" s="2" t="s">
        <v>6316</v>
      </c>
      <c r="G19243" s="5">
        <v>4</v>
      </c>
      <c r="H19243" s="5">
        <v>125.99</v>
      </c>
      <c r="I19243" s="5">
        <v>503.96</v>
      </c>
      <c r="J19243" s="5">
        <v>2417.61</v>
      </c>
      <c r="K19243" s="3" t="str" cm="1">
        <f t="array" ref="K19243">_xlfn.LET(_xlpm.d,UPPER(TRIM(CLEAN(SUBSTITUTE(F19243,CHAR(160),"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19244" spans="1:11" hidden="1" x14ac:dyDescent="0.25">
      <c r="B19244" s="20">
        <v>45881</v>
      </c>
      <c r="C19244" s="2" t="s">
        <v>1</v>
      </c>
      <c r="D19244" s="2" t="s">
        <v>1246</v>
      </c>
      <c r="E19244" s="2" t="s">
        <v>800</v>
      </c>
      <c r="F19244" s="2" t="s">
        <v>6315</v>
      </c>
      <c r="G19244" s="5">
        <v>2</v>
      </c>
      <c r="H19244" s="5">
        <v>125.99</v>
      </c>
      <c r="I19244" s="5">
        <v>251.98</v>
      </c>
      <c r="J19244" s="5">
        <v>2669.59</v>
      </c>
      <c r="K19244" s="3" t="str" cm="1">
        <f t="array" ref="K19244">_xlfn.LET(_xlpm.d,UPPER(TRIM(CLEAN(SUBSTITUTE(F19244,CHAR(160),"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45" spans="1:11" hidden="1" x14ac:dyDescent="0.25">
      <c r="B19245" s="20">
        <v>45905</v>
      </c>
      <c r="C19245" s="2" t="s">
        <v>1</v>
      </c>
      <c r="D19245" s="2" t="s">
        <v>1250</v>
      </c>
      <c r="E19245" s="2" t="s">
        <v>800</v>
      </c>
      <c r="F19245" s="2" t="s">
        <v>6317</v>
      </c>
      <c r="G19245" s="5">
        <v>6</v>
      </c>
      <c r="H19245" s="5">
        <v>133.5</v>
      </c>
      <c r="I19245" s="5">
        <v>801</v>
      </c>
      <c r="J19245" s="5">
        <v>3470.59</v>
      </c>
      <c r="K19245" s="3" t="str" cm="1">
        <f t="array" ref="K19245">_xlfn.LET(_xlpm.d,UPPER(TRIM(CLEAN(SUBSTITUTE(F19245,CHAR(160),"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19246" spans="1:11" hidden="1" x14ac:dyDescent="0.25">
      <c r="A19246" s="11" t="s">
        <v>6318</v>
      </c>
      <c r="G19246" s="6">
        <v>28</v>
      </c>
      <c r="I19246" s="7">
        <f>I19241+I19242+I19243+I19244+I19245</f>
        <v>3470.59</v>
      </c>
      <c r="K19246" s="3" t="str" cm="1">
        <f t="array" ref="K19246">_xlfn.LET(_xlpm.d,UPPER(TRIM(CLEAN(SUBSTITUTE(F19246,CHAR(160),"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47" spans="1:11" hidden="1" x14ac:dyDescent="0.25">
      <c r="A19247" s="10" t="s">
        <v>6319</v>
      </c>
      <c r="K19247" s="3" t="str" cm="1">
        <f t="array" ref="K19247">_xlfn.LET(_xlpm.d,UPPER(TRIM(CLEAN(SUBSTITUTE(F19247,CHAR(160),"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48" spans="1:11" hidden="1" x14ac:dyDescent="0.25">
      <c r="B19248" s="20">
        <v>45899</v>
      </c>
      <c r="C19248" s="2" t="s">
        <v>1</v>
      </c>
      <c r="D19248" s="2" t="s">
        <v>6320</v>
      </c>
      <c r="E19248" s="2" t="s">
        <v>2658</v>
      </c>
      <c r="F19248" s="2" t="s">
        <v>6319</v>
      </c>
      <c r="G19248" s="5">
        <v>16</v>
      </c>
      <c r="H19248" s="5">
        <v>22.9</v>
      </c>
      <c r="I19248" s="5">
        <v>366.4</v>
      </c>
      <c r="J19248" s="5">
        <v>366.4</v>
      </c>
      <c r="K19248" s="3" t="str" cm="1">
        <f t="array" ref="K19248">_xlfn.LET(_xlpm.d,UPPER(TRIM(CLEAN(SUBSTITUTE(F19248,CHAR(160),"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249" spans="1:11" hidden="1" x14ac:dyDescent="0.25">
      <c r="A19249" s="11" t="s">
        <v>6321</v>
      </c>
      <c r="G19249" s="6">
        <v>16</v>
      </c>
      <c r="I19249" s="8">
        <f>I19248</f>
        <v>366.4</v>
      </c>
      <c r="K19249" s="3" t="str" cm="1">
        <f t="array" ref="K19249">_xlfn.LET(_xlpm.d,UPPER(TRIM(CLEAN(SUBSTITUTE(F19249,CHAR(160),"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50" spans="1:11" hidden="1" x14ac:dyDescent="0.25">
      <c r="A19250" s="10" t="s">
        <v>6322</v>
      </c>
      <c r="K19250" s="3" t="str" cm="1">
        <f t="array" ref="K19250">_xlfn.LET(_xlpm.d,UPPER(TRIM(CLEAN(SUBSTITUTE(F19250,CHAR(160),"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51" spans="1:11" hidden="1" x14ac:dyDescent="0.25">
      <c r="B19251" s="20">
        <v>45667</v>
      </c>
      <c r="C19251" s="2" t="s">
        <v>1</v>
      </c>
      <c r="D19251" s="2" t="s">
        <v>6223</v>
      </c>
      <c r="E19251" s="2" t="s">
        <v>2658</v>
      </c>
      <c r="F19251" s="2" t="s">
        <v>6322</v>
      </c>
      <c r="G19251" s="5">
        <v>15</v>
      </c>
      <c r="H19251" s="5">
        <v>83.2</v>
      </c>
      <c r="I19251" s="5">
        <v>1248</v>
      </c>
      <c r="J19251" s="5">
        <v>1248</v>
      </c>
      <c r="K19251" s="3" t="str" cm="1">
        <f t="array" ref="K19251">_xlfn.LET(_xlpm.d,UPPER(TRIM(CLEAN(SUBSTITUTE(F19251,CHAR(160),"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SPAR PALM 25CM</v>
      </c>
    </row>
    <row r="19252" spans="1:11" hidden="1" x14ac:dyDescent="0.25">
      <c r="B19252" s="20">
        <v>45695</v>
      </c>
      <c r="C19252" s="2" t="s">
        <v>1</v>
      </c>
      <c r="D19252" s="2" t="s">
        <v>6256</v>
      </c>
      <c r="E19252" s="2" t="s">
        <v>2658</v>
      </c>
      <c r="F19252" s="2" t="s">
        <v>6322</v>
      </c>
      <c r="G19252" s="5">
        <v>4</v>
      </c>
      <c r="H19252" s="5">
        <v>83.2</v>
      </c>
      <c r="I19252" s="5">
        <v>332.8</v>
      </c>
      <c r="J19252" s="5">
        <v>1580.8</v>
      </c>
      <c r="K19252" s="3" t="str" cm="1">
        <f t="array" ref="K19252">_xlfn.LET(_xlpm.d,UPPER(TRIM(CLEAN(SUBSTITUTE(F19252,CHAR(160),"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SPAR PALM 25CM</v>
      </c>
    </row>
    <row r="19253" spans="1:11" hidden="1" x14ac:dyDescent="0.25">
      <c r="A19253" s="11" t="s">
        <v>6323</v>
      </c>
      <c r="G19253" s="6">
        <v>19</v>
      </c>
      <c r="I19253" s="7">
        <f>I19251+I19252</f>
        <v>1580.8</v>
      </c>
      <c r="K19253" s="3" t="str" cm="1">
        <f t="array" ref="K19253">_xlfn.LET(_xlpm.d,UPPER(TRIM(CLEAN(SUBSTITUTE(F19253,CHAR(160),"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54" spans="1:11" hidden="1" x14ac:dyDescent="0.25">
      <c r="A19254" s="10" t="s">
        <v>6324</v>
      </c>
      <c r="K19254" s="3" t="str" cm="1">
        <f t="array" ref="K19254">_xlfn.LET(_xlpm.d,UPPER(TRIM(CLEAN(SUBSTITUTE(F19254,CHAR(160),"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55" spans="1:11" hidden="1" x14ac:dyDescent="0.25">
      <c r="B19255" s="20">
        <v>45695</v>
      </c>
      <c r="C19255" s="2" t="s">
        <v>1</v>
      </c>
      <c r="D19255" s="2" t="s">
        <v>6256</v>
      </c>
      <c r="E19255" s="2" t="s">
        <v>2658</v>
      </c>
      <c r="F19255" s="2" t="s">
        <v>6325</v>
      </c>
      <c r="G19255" s="5">
        <v>54</v>
      </c>
      <c r="H19255" s="5">
        <v>34.65</v>
      </c>
      <c r="I19255" s="5">
        <v>1871.1</v>
      </c>
      <c r="J19255" s="5">
        <v>1871.1</v>
      </c>
      <c r="K19255" s="3" t="str" cm="1">
        <f t="array" ref="K19255">_xlfn.LET(_xlpm.d,UPPER(TRIM(CLEAN(SUBSTITUTE(F19255,CHAR(160),"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56" spans="1:11" hidden="1" x14ac:dyDescent="0.25">
      <c r="B19256" s="20">
        <v>45716</v>
      </c>
      <c r="C19256" s="2" t="s">
        <v>1</v>
      </c>
      <c r="D19256" s="2" t="s">
        <v>3681</v>
      </c>
      <c r="E19256" s="2" t="s">
        <v>2658</v>
      </c>
      <c r="F19256" s="2" t="s">
        <v>6325</v>
      </c>
      <c r="G19256" s="5">
        <v>43</v>
      </c>
      <c r="H19256" s="5">
        <v>34.65</v>
      </c>
      <c r="I19256" s="5">
        <v>1489.95</v>
      </c>
      <c r="J19256" s="5">
        <v>3361.05</v>
      </c>
      <c r="K19256" s="3" t="str" cm="1">
        <f t="array" ref="K19256">_xlfn.LET(_xlpm.d,UPPER(TRIM(CLEAN(SUBSTITUTE(F19256,CHAR(160),"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57" spans="1:11" hidden="1" x14ac:dyDescent="0.25">
      <c r="B19257" s="20">
        <v>45722</v>
      </c>
      <c r="C19257" s="2" t="s">
        <v>1</v>
      </c>
      <c r="D19257" s="2" t="s">
        <v>3865</v>
      </c>
      <c r="E19257" s="2" t="s">
        <v>762</v>
      </c>
      <c r="F19257" s="2" t="s">
        <v>6326</v>
      </c>
      <c r="G19257" s="5">
        <v>16</v>
      </c>
      <c r="H19257" s="5">
        <v>32.950000000000003</v>
      </c>
      <c r="I19257" s="5">
        <v>527.20000000000005</v>
      </c>
      <c r="J19257" s="5">
        <v>3888.25</v>
      </c>
      <c r="K19257" s="3" t="str" cm="1">
        <f t="array" ref="K19257">_xlfn.LET(_xlpm.d,UPPER(TRIM(CLEAN(SUBSTITUTE(F19257,CHAR(160),"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58" spans="1:11" hidden="1" x14ac:dyDescent="0.25">
      <c r="B19258" s="20">
        <v>45722</v>
      </c>
      <c r="C19258" s="2" t="s">
        <v>1</v>
      </c>
      <c r="D19258" s="2" t="s">
        <v>6225</v>
      </c>
      <c r="E19258" s="2" t="s">
        <v>6148</v>
      </c>
      <c r="F19258" s="2" t="s">
        <v>6325</v>
      </c>
      <c r="G19258" s="5">
        <v>8</v>
      </c>
      <c r="H19258" s="5">
        <v>34.65</v>
      </c>
      <c r="I19258" s="5">
        <v>277.2</v>
      </c>
      <c r="J19258" s="5">
        <v>4165.45</v>
      </c>
      <c r="K19258" s="3" t="str" cm="1">
        <f t="array" ref="K19258">_xlfn.LET(_xlpm.d,UPPER(TRIM(CLEAN(SUBSTITUTE(F19258,CHAR(160),"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59" spans="1:11" hidden="1" x14ac:dyDescent="0.25">
      <c r="B19259" s="20">
        <v>45930</v>
      </c>
      <c r="C19259" s="2" t="s">
        <v>1</v>
      </c>
      <c r="D19259" s="2" t="s">
        <v>6246</v>
      </c>
      <c r="E19259" s="2" t="s">
        <v>762</v>
      </c>
      <c r="F19259" s="2" t="s">
        <v>6327</v>
      </c>
      <c r="G19259" s="5">
        <v>28</v>
      </c>
      <c r="H19259" s="5">
        <v>32.950000000000003</v>
      </c>
      <c r="I19259" s="5">
        <v>922.6</v>
      </c>
      <c r="J19259" s="5">
        <v>5088.05</v>
      </c>
      <c r="K19259" s="3" t="str" cm="1">
        <f t="array" ref="K19259">_xlfn.LET(_xlpm.d,UPPER(TRIM(CLEAN(SUBSTITUTE(F19259,CHAR(160),"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260" spans="1:11" hidden="1" x14ac:dyDescent="0.25">
      <c r="B19260" s="20">
        <v>45940</v>
      </c>
      <c r="C19260" s="2" t="s">
        <v>1</v>
      </c>
      <c r="D19260" s="2" t="s">
        <v>3683</v>
      </c>
      <c r="E19260" s="2" t="s">
        <v>800</v>
      </c>
      <c r="F19260" s="2" t="s">
        <v>6325</v>
      </c>
      <c r="G19260" s="5">
        <v>8</v>
      </c>
      <c r="H19260" s="5">
        <v>36.700000000000003</v>
      </c>
      <c r="I19260" s="5">
        <v>293.60000000000002</v>
      </c>
      <c r="J19260" s="5">
        <v>5381.6500000000005</v>
      </c>
      <c r="K19260" s="3" t="str" cm="1">
        <f t="array" ref="K19260">_xlfn.LET(_xlpm.d,UPPER(TRIM(CLEAN(SUBSTITUTE(F19260,CHAR(160),"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61" spans="1:11" hidden="1" x14ac:dyDescent="0.25">
      <c r="B19261" s="20">
        <v>45986</v>
      </c>
      <c r="C19261" s="2" t="s">
        <v>1</v>
      </c>
      <c r="D19261" s="2" t="s">
        <v>5643</v>
      </c>
      <c r="E19261" s="2" t="s">
        <v>762</v>
      </c>
      <c r="F19261" s="2" t="s">
        <v>6328</v>
      </c>
      <c r="G19261" s="5">
        <v>32</v>
      </c>
      <c r="H19261" s="5">
        <v>29.5</v>
      </c>
      <c r="I19261" s="5">
        <v>944</v>
      </c>
      <c r="J19261" s="5">
        <v>6325.6500000000005</v>
      </c>
      <c r="K19261" s="3" t="str" cm="1">
        <f t="array" ref="K19261">_xlfn.LET(_xlpm.d,UPPER(TRIM(CLEAN(SUBSTITUTE(F19261,CHAR(160),"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19262" spans="1:11" hidden="1" x14ac:dyDescent="0.25">
      <c r="B19262" s="20">
        <v>45986</v>
      </c>
      <c r="C19262" s="2" t="s">
        <v>1</v>
      </c>
      <c r="D19262" s="2" t="s">
        <v>5643</v>
      </c>
      <c r="E19262" s="2" t="s">
        <v>762</v>
      </c>
      <c r="F19262" s="2" t="s">
        <v>6329</v>
      </c>
      <c r="G19262" s="5">
        <v>16</v>
      </c>
      <c r="H19262" s="5">
        <v>29.5</v>
      </c>
      <c r="I19262" s="5">
        <v>472</v>
      </c>
      <c r="J19262" s="5">
        <v>6797.6500000000005</v>
      </c>
      <c r="K19262" s="3" t="str" cm="1">
        <f t="array" ref="K19262">_xlfn.LET(_xlpm.d,UPPER(TRIM(CLEAN(SUBSTITUTE(F19262,CHAR(160),"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63" spans="1:11" hidden="1" x14ac:dyDescent="0.25">
      <c r="B19263" s="20">
        <v>45986</v>
      </c>
      <c r="C19263" s="2" t="s">
        <v>1</v>
      </c>
      <c r="D19263" s="2" t="s">
        <v>5643</v>
      </c>
      <c r="E19263" s="2" t="s">
        <v>762</v>
      </c>
      <c r="F19263" s="2" t="s">
        <v>6326</v>
      </c>
      <c r="G19263" s="5">
        <v>16</v>
      </c>
      <c r="H19263" s="5">
        <v>29.5</v>
      </c>
      <c r="I19263" s="5">
        <v>472</v>
      </c>
      <c r="J19263" s="5">
        <v>7269.6500000000005</v>
      </c>
      <c r="K19263" s="3" t="str" cm="1">
        <f t="array" ref="K19263">_xlfn.LET(_xlpm.d,UPPER(TRIM(CLEAN(SUBSTITUTE(F19263,CHAR(160),"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64" spans="1:11" hidden="1" x14ac:dyDescent="0.25">
      <c r="B19264" s="20">
        <v>45993</v>
      </c>
      <c r="C19264" s="2" t="s">
        <v>1</v>
      </c>
      <c r="D19264" s="2" t="s">
        <v>6287</v>
      </c>
      <c r="E19264" s="2" t="s">
        <v>762</v>
      </c>
      <c r="F19264" s="2" t="s">
        <v>6325</v>
      </c>
      <c r="G19264" s="5">
        <v>16</v>
      </c>
      <c r="H19264" s="5">
        <v>29</v>
      </c>
      <c r="I19264" s="5">
        <v>464</v>
      </c>
      <c r="J19264" s="5">
        <v>7733.6500000000005</v>
      </c>
      <c r="K19264" s="3" t="str" cm="1">
        <f t="array" ref="K19264">_xlfn.LET(_xlpm.d,UPPER(TRIM(CLEAN(SUBSTITUTE(F19264,CHAR(160),"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65" spans="1:11" hidden="1" x14ac:dyDescent="0.25">
      <c r="B19265" s="20">
        <v>46000</v>
      </c>
      <c r="C19265" s="2" t="s">
        <v>1</v>
      </c>
      <c r="D19265" s="2" t="s">
        <v>6288</v>
      </c>
      <c r="E19265" s="2" t="s">
        <v>762</v>
      </c>
      <c r="F19265" s="2" t="s">
        <v>6325</v>
      </c>
      <c r="G19265" s="5">
        <v>32</v>
      </c>
      <c r="H19265" s="5">
        <v>29.5</v>
      </c>
      <c r="I19265" s="5">
        <v>944</v>
      </c>
      <c r="J19265" s="5">
        <v>8677.6500000000015</v>
      </c>
      <c r="K19265" s="3" t="str" cm="1">
        <f t="array" ref="K19265">_xlfn.LET(_xlpm.d,UPPER(TRIM(CLEAN(SUBSTITUTE(F19265,CHAR(160),"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66" spans="1:11" hidden="1" x14ac:dyDescent="0.25">
      <c r="B19266" s="20">
        <v>46003</v>
      </c>
      <c r="C19266" s="2" t="s">
        <v>1</v>
      </c>
      <c r="D19266" s="2" t="s">
        <v>1253</v>
      </c>
      <c r="E19266" s="2" t="s">
        <v>800</v>
      </c>
      <c r="F19266" s="2" t="s">
        <v>6330</v>
      </c>
      <c r="G19266" s="5">
        <v>14</v>
      </c>
      <c r="H19266" s="5">
        <v>36.700000000000003</v>
      </c>
      <c r="I19266" s="5">
        <v>513.79999999999995</v>
      </c>
      <c r="J19266" s="5">
        <v>9191.4500000000007</v>
      </c>
      <c r="K19266" s="3" t="str" cm="1">
        <f t="array" ref="K19266">_xlfn.LET(_xlpm.d,UPPER(TRIM(CLEAN(SUBSTITUTE(F19266,CHAR(160),"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67" spans="1:11" hidden="1" x14ac:dyDescent="0.25">
      <c r="B19267" s="20">
        <v>46014</v>
      </c>
      <c r="C19267" s="2" t="s">
        <v>1</v>
      </c>
      <c r="D19267" s="2" t="s">
        <v>6291</v>
      </c>
      <c r="E19267" s="2" t="s">
        <v>762</v>
      </c>
      <c r="F19267" s="2" t="s">
        <v>6331</v>
      </c>
      <c r="G19267" s="5">
        <v>16</v>
      </c>
      <c r="H19267" s="5">
        <v>29</v>
      </c>
      <c r="I19267" s="5">
        <v>464</v>
      </c>
      <c r="J19267" s="5">
        <v>9655.4500000000007</v>
      </c>
      <c r="K19267" s="3" t="str" cm="1">
        <f t="array" ref="K19267">_xlfn.LET(_xlpm.d,UPPER(TRIM(CLEAN(SUBSTITUTE(F19267,CHAR(160),"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68" spans="1:11" hidden="1" x14ac:dyDescent="0.25">
      <c r="B19268" s="20">
        <v>46014</v>
      </c>
      <c r="C19268" s="2" t="s">
        <v>1</v>
      </c>
      <c r="D19268" s="2" t="s">
        <v>6291</v>
      </c>
      <c r="E19268" s="2" t="s">
        <v>762</v>
      </c>
      <c r="F19268" s="2" t="s">
        <v>6332</v>
      </c>
      <c r="G19268" s="5">
        <v>16</v>
      </c>
      <c r="H19268" s="5">
        <v>29</v>
      </c>
      <c r="I19268" s="5">
        <v>464</v>
      </c>
      <c r="J19268" s="5">
        <v>10119.450000000001</v>
      </c>
      <c r="K19268" s="3" t="str" cm="1">
        <f t="array" ref="K19268">_xlfn.LET(_xlpm.d,UPPER(TRIM(CLEAN(SUBSTITUTE(F19268,CHAR(160),"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19269" spans="1:11" hidden="1" x14ac:dyDescent="0.25">
      <c r="B19269" s="20">
        <v>46038</v>
      </c>
      <c r="C19269" s="2" t="s">
        <v>1</v>
      </c>
      <c r="D19269" s="2" t="s">
        <v>1254</v>
      </c>
      <c r="E19269" s="2" t="s">
        <v>800</v>
      </c>
      <c r="F19269" s="2" t="s">
        <v>6330</v>
      </c>
      <c r="G19269" s="5">
        <v>6</v>
      </c>
      <c r="H19269" s="5">
        <v>36.700000000000003</v>
      </c>
      <c r="I19269" s="5">
        <v>220.2</v>
      </c>
      <c r="J19269" s="5">
        <v>10339.650000000001</v>
      </c>
      <c r="K19269" s="3" t="str" cm="1">
        <f t="array" ref="K19269">_xlfn.LET(_xlpm.d,UPPER(TRIM(CLEAN(SUBSTITUTE(F19269,CHAR(160),"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70" spans="1:11" hidden="1" x14ac:dyDescent="0.25">
      <c r="A19270" s="11" t="s">
        <v>6333</v>
      </c>
      <c r="G19270" s="6">
        <v>321</v>
      </c>
      <c r="I19270" s="7">
        <f>I19255+I19256+I19257+I19258+I19259+I19260+I19261+I19262+I19263+I19264+I19265+I19266+I19267+I19268+I19269</f>
        <v>10339.650000000001</v>
      </c>
      <c r="K19270" s="3" t="str" cm="1">
        <f t="array" ref="K19270">_xlfn.LET(_xlpm.d,UPPER(TRIM(CLEAN(SUBSTITUTE(F19270,CHAR(160),"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71" spans="1:11" hidden="1" x14ac:dyDescent="0.25">
      <c r="A19271" s="10" t="s">
        <v>6334</v>
      </c>
      <c r="K19271" s="3" t="str" cm="1">
        <f t="array" ref="K19271">_xlfn.LET(_xlpm.d,UPPER(TRIM(CLEAN(SUBSTITUTE(F19271,CHAR(160),"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72" spans="1:11" hidden="1" x14ac:dyDescent="0.25">
      <c r="B19272" s="20">
        <v>45702</v>
      </c>
      <c r="C19272" s="2" t="s">
        <v>1</v>
      </c>
      <c r="D19272" s="2" t="s">
        <v>6147</v>
      </c>
      <c r="E19272" s="2" t="s">
        <v>6148</v>
      </c>
      <c r="F19272" s="2" t="s">
        <v>6335</v>
      </c>
      <c r="G19272" s="5">
        <v>10</v>
      </c>
      <c r="H19272" s="5">
        <v>34.65</v>
      </c>
      <c r="I19272" s="5">
        <v>346.5</v>
      </c>
      <c r="J19272" s="5">
        <v>346.5</v>
      </c>
      <c r="K19272" s="3" t="str" cm="1">
        <f t="array" ref="K19272">_xlfn.LET(_xlpm.d,UPPER(TRIM(CLEAN(SUBSTITUTE(F19272,CHAR(160),"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19273" spans="1:11" hidden="1" x14ac:dyDescent="0.25">
      <c r="B19273" s="20">
        <v>46003</v>
      </c>
      <c r="C19273" s="2" t="s">
        <v>1</v>
      </c>
      <c r="D19273" s="2" t="s">
        <v>1253</v>
      </c>
      <c r="E19273" s="2" t="s">
        <v>800</v>
      </c>
      <c r="F19273" s="2" t="s">
        <v>6336</v>
      </c>
      <c r="G19273" s="5">
        <v>6</v>
      </c>
      <c r="H19273" s="5">
        <v>36.700000000000003</v>
      </c>
      <c r="I19273" s="5">
        <v>220.2</v>
      </c>
      <c r="J19273" s="5">
        <v>566.70000000000005</v>
      </c>
      <c r="K19273" s="3" t="str" cm="1">
        <f t="array" ref="K19273">_xlfn.LET(_xlpm.d,UPPER(TRIM(CLEAN(SUBSTITUTE(F19273,CHAR(160),"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274" spans="1:11" hidden="1" x14ac:dyDescent="0.25">
      <c r="B19274" s="20">
        <v>46066</v>
      </c>
      <c r="C19274" s="2" t="s">
        <v>1</v>
      </c>
      <c r="D19274" s="2" t="s">
        <v>3684</v>
      </c>
      <c r="E19274" s="2" t="s">
        <v>800</v>
      </c>
      <c r="F19274" s="2" t="s">
        <v>6336</v>
      </c>
      <c r="G19274" s="5">
        <v>10</v>
      </c>
      <c r="H19274" s="5">
        <v>36.700000000000003</v>
      </c>
      <c r="I19274" s="5">
        <v>367</v>
      </c>
      <c r="J19274" s="5">
        <v>933.7</v>
      </c>
      <c r="K19274" s="3" t="str" cm="1">
        <f t="array" ref="K19274">_xlfn.LET(_xlpm.d,UPPER(TRIM(CLEAN(SUBSTITUTE(F19274,CHAR(160),"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275" spans="1:11" hidden="1" x14ac:dyDescent="0.25">
      <c r="B19275" s="20">
        <v>46087</v>
      </c>
      <c r="C19275" s="2" t="s">
        <v>1</v>
      </c>
      <c r="D19275" s="2" t="s">
        <v>1255</v>
      </c>
      <c r="E19275" s="2" t="s">
        <v>800</v>
      </c>
      <c r="F19275" s="2" t="s">
        <v>6336</v>
      </c>
      <c r="G19275" s="5">
        <v>2</v>
      </c>
      <c r="H19275" s="5">
        <v>36.700000000000003</v>
      </c>
      <c r="I19275" s="5">
        <v>73.400000000000006</v>
      </c>
      <c r="J19275" s="5">
        <v>1007.1</v>
      </c>
      <c r="K19275" s="3" t="str" cm="1">
        <f t="array" ref="K19275">_xlfn.LET(_xlpm.d,UPPER(TRIM(CLEAN(SUBSTITUTE(F19275,CHAR(160),"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276" spans="1:11" hidden="1" x14ac:dyDescent="0.25">
      <c r="A19276" s="11" t="s">
        <v>6337</v>
      </c>
      <c r="G19276" s="6">
        <v>28</v>
      </c>
      <c r="I19276" s="7">
        <f>I19272+I19273+I19274+I19275</f>
        <v>1007.1</v>
      </c>
      <c r="K19276" s="3" t="str" cm="1">
        <f t="array" ref="K19276">_xlfn.LET(_xlpm.d,UPPER(TRIM(CLEAN(SUBSTITUTE(F19276,CHAR(160),"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77" spans="1:11" hidden="1" x14ac:dyDescent="0.25">
      <c r="A19277" s="10" t="s">
        <v>6338</v>
      </c>
      <c r="K19277" s="3" t="str" cm="1">
        <f t="array" ref="K19277">_xlfn.LET(_xlpm.d,UPPER(TRIM(CLEAN(SUBSTITUTE(F19277,CHAR(160),"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78" spans="1:11" hidden="1" x14ac:dyDescent="0.25">
      <c r="B19278" s="20">
        <v>45695</v>
      </c>
      <c r="C19278" s="2" t="s">
        <v>1</v>
      </c>
      <c r="D19278" s="2" t="s">
        <v>6256</v>
      </c>
      <c r="E19278" s="2" t="s">
        <v>2658</v>
      </c>
      <c r="F19278" s="2" t="s">
        <v>6339</v>
      </c>
      <c r="G19278" s="5">
        <v>15</v>
      </c>
      <c r="H19278" s="5">
        <v>13.7</v>
      </c>
      <c r="I19278" s="5">
        <v>205.5</v>
      </c>
      <c r="J19278" s="5">
        <v>205.5</v>
      </c>
      <c r="K19278" s="3" t="str" cm="1">
        <f t="array" ref="K19278">_xlfn.LET(_xlpm.d,UPPER(TRIM(CLEAN(SUBSTITUTE(F19278,CHAR(160),"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279" spans="1:11" hidden="1" x14ac:dyDescent="0.25">
      <c r="B19279" s="20">
        <v>45751</v>
      </c>
      <c r="C19279" s="2" t="s">
        <v>1</v>
      </c>
      <c r="D19279" s="2" t="s">
        <v>4431</v>
      </c>
      <c r="E19279" s="2" t="s">
        <v>2658</v>
      </c>
      <c r="F19279" s="2" t="s">
        <v>6339</v>
      </c>
      <c r="G19279" s="5">
        <v>18</v>
      </c>
      <c r="H19279" s="5">
        <v>33.9</v>
      </c>
      <c r="I19279" s="5">
        <v>610.20000000000005</v>
      </c>
      <c r="J19279" s="5">
        <v>815.7</v>
      </c>
      <c r="K19279" s="3" t="str" cm="1">
        <f t="array" ref="K19279">_xlfn.LET(_xlpm.d,UPPER(TRIM(CLEAN(SUBSTITUTE(F19279,CHAR(160),"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280" spans="1:11" hidden="1" x14ac:dyDescent="0.25">
      <c r="B19280" s="20">
        <v>45772</v>
      </c>
      <c r="C19280" s="2" t="s">
        <v>1</v>
      </c>
      <c r="D19280" s="2" t="s">
        <v>6150</v>
      </c>
      <c r="E19280" s="2" t="s">
        <v>2658</v>
      </c>
      <c r="F19280" s="2" t="s">
        <v>6339</v>
      </c>
      <c r="G19280" s="5">
        <v>15</v>
      </c>
      <c r="H19280" s="5">
        <v>33.9</v>
      </c>
      <c r="I19280" s="5">
        <v>508.5</v>
      </c>
      <c r="J19280" s="5">
        <v>1324.2</v>
      </c>
      <c r="K19280" s="3" t="str" cm="1">
        <f t="array" ref="K19280">_xlfn.LET(_xlpm.d,UPPER(TRIM(CLEAN(SUBSTITUTE(F19280,CHAR(160),"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281" spans="1:11" hidden="1" x14ac:dyDescent="0.25">
      <c r="B19281" s="20">
        <v>45793</v>
      </c>
      <c r="C19281" s="2" t="s">
        <v>1</v>
      </c>
      <c r="D19281" s="2" t="s">
        <v>6267</v>
      </c>
      <c r="E19281" s="2" t="s">
        <v>2658</v>
      </c>
      <c r="F19281" s="2" t="s">
        <v>6339</v>
      </c>
      <c r="G19281" s="5">
        <v>30</v>
      </c>
      <c r="H19281" s="5">
        <v>33.9</v>
      </c>
      <c r="I19281" s="5">
        <v>1017</v>
      </c>
      <c r="J19281" s="5">
        <v>2341.1999999999998</v>
      </c>
      <c r="K19281" s="3" t="str" cm="1">
        <f t="array" ref="K19281">_xlfn.LET(_xlpm.d,UPPER(TRIM(CLEAN(SUBSTITUTE(F19281,CHAR(160),"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282" spans="1:11" hidden="1" x14ac:dyDescent="0.25">
      <c r="B19282" s="20">
        <v>45954</v>
      </c>
      <c r="C19282" s="2" t="s">
        <v>1</v>
      </c>
      <c r="D19282" s="2" t="s">
        <v>1251</v>
      </c>
      <c r="E19282" s="2" t="s">
        <v>800</v>
      </c>
      <c r="F19282" s="2" t="s">
        <v>6340</v>
      </c>
      <c r="G19282" s="5">
        <v>2</v>
      </c>
      <c r="H19282" s="5">
        <v>35.9</v>
      </c>
      <c r="I19282" s="5">
        <v>71.8</v>
      </c>
      <c r="J19282" s="5">
        <v>2413</v>
      </c>
      <c r="K19282" s="3" t="str" cm="1">
        <f t="array" ref="K19282">_xlfn.LET(_xlpm.d,UPPER(TRIM(CLEAN(SUBSTITUTE(F19282,CHAR(160),"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283" spans="1:11" hidden="1" x14ac:dyDescent="0.25">
      <c r="B19283" s="20">
        <v>45972</v>
      </c>
      <c r="C19283" s="2" t="s">
        <v>1</v>
      </c>
      <c r="D19283" s="2" t="s">
        <v>6248</v>
      </c>
      <c r="E19283" s="2" t="s">
        <v>762</v>
      </c>
      <c r="F19283" s="2" t="s">
        <v>6341</v>
      </c>
      <c r="G19283" s="5">
        <v>27</v>
      </c>
      <c r="H19283" s="5">
        <v>10</v>
      </c>
      <c r="I19283" s="5">
        <v>270</v>
      </c>
      <c r="J19283" s="5">
        <v>2683</v>
      </c>
      <c r="K19283" s="3" t="str" cm="1">
        <f t="array" ref="K19283">_xlfn.LET(_xlpm.d,UPPER(TRIM(CLEAN(SUBSTITUTE(F19283,CHAR(160),"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DAHLIA POTS</v>
      </c>
    </row>
    <row r="19284" spans="1:11" hidden="1" x14ac:dyDescent="0.25">
      <c r="A19284" s="11" t="s">
        <v>6342</v>
      </c>
      <c r="G19284" s="6">
        <v>107</v>
      </c>
      <c r="I19284" s="7">
        <f>I19278+I19279+I19280+I19281+I19282+I19283</f>
        <v>2683</v>
      </c>
      <c r="K19284" s="3" t="str" cm="1">
        <f t="array" ref="K19284">_xlfn.LET(_xlpm.d,UPPER(TRIM(CLEAN(SUBSTITUTE(F19284,CHAR(160),"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85" spans="1:11" hidden="1" x14ac:dyDescent="0.25">
      <c r="A19285" s="10" t="s">
        <v>6343</v>
      </c>
      <c r="K19285" s="3" t="str" cm="1">
        <f t="array" ref="K19285">_xlfn.LET(_xlpm.d,UPPER(TRIM(CLEAN(SUBSTITUTE(F19285,CHAR(160),"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286" spans="1:11" hidden="1" x14ac:dyDescent="0.25">
      <c r="B19286" s="20">
        <v>45702</v>
      </c>
      <c r="C19286" s="2" t="s">
        <v>1</v>
      </c>
      <c r="D19286" s="2" t="s">
        <v>6147</v>
      </c>
      <c r="E19286" s="2" t="s">
        <v>6148</v>
      </c>
      <c r="F19286" s="2" t="s">
        <v>6344</v>
      </c>
      <c r="G19286" s="5">
        <v>5</v>
      </c>
      <c r="H19286" s="5">
        <v>45.65</v>
      </c>
      <c r="I19286" s="5">
        <v>228.25</v>
      </c>
      <c r="J19286" s="5">
        <v>228.25</v>
      </c>
      <c r="K19286" s="3" t="str" cm="1">
        <f t="array" ref="K19286">_xlfn.LET(_xlpm.d,UPPER(TRIM(CLEAN(SUBSTITUTE(F19286,CHAR(160),"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287" spans="1:11" hidden="1" x14ac:dyDescent="0.25">
      <c r="B19287" s="20">
        <v>45881</v>
      </c>
      <c r="C19287" s="2" t="s">
        <v>1</v>
      </c>
      <c r="D19287" s="2" t="s">
        <v>1246</v>
      </c>
      <c r="E19287" s="2" t="s">
        <v>800</v>
      </c>
      <c r="F19287" s="2" t="s">
        <v>6345</v>
      </c>
      <c r="G19287" s="5">
        <v>2</v>
      </c>
      <c r="H19287" s="5">
        <v>45.65</v>
      </c>
      <c r="I19287" s="5">
        <v>91.3</v>
      </c>
      <c r="J19287" s="5">
        <v>319.55</v>
      </c>
      <c r="K19287" s="3" t="str" cm="1">
        <f t="array" ref="K19287">_xlfn.LET(_xlpm.d,UPPER(TRIM(CLEAN(SUBSTITUTE(F19287,CHAR(160),"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288" spans="1:11" hidden="1" x14ac:dyDescent="0.25">
      <c r="B19288" s="20">
        <v>45891</v>
      </c>
      <c r="C19288" s="2" t="s">
        <v>1</v>
      </c>
      <c r="D19288" s="2" t="s">
        <v>1248</v>
      </c>
      <c r="E19288" s="2" t="s">
        <v>800</v>
      </c>
      <c r="F19288" s="2" t="s">
        <v>6346</v>
      </c>
      <c r="G19288" s="5">
        <v>8</v>
      </c>
      <c r="H19288" s="5">
        <v>45.65</v>
      </c>
      <c r="I19288" s="5">
        <v>365.2</v>
      </c>
      <c r="J19288" s="5">
        <v>684.75</v>
      </c>
      <c r="K19288" s="3" t="str" cm="1">
        <f t="array" ref="K19288">_xlfn.LET(_xlpm.d,UPPER(TRIM(CLEAN(SUBSTITUTE(F19288,CHAR(160),"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289" spans="1:11" hidden="1" x14ac:dyDescent="0.25">
      <c r="B19289" s="20">
        <v>45896</v>
      </c>
      <c r="C19289" s="2" t="s">
        <v>1</v>
      </c>
      <c r="D19289" s="2" t="s">
        <v>6244</v>
      </c>
      <c r="E19289" s="2" t="s">
        <v>762</v>
      </c>
      <c r="F19289" s="2" t="s">
        <v>6347</v>
      </c>
      <c r="G19289" s="5">
        <v>16</v>
      </c>
      <c r="H19289" s="5">
        <v>32.950000000000003</v>
      </c>
      <c r="I19289" s="5">
        <v>527.20000000000005</v>
      </c>
      <c r="J19289" s="5">
        <v>1211.95</v>
      </c>
      <c r="K19289" s="3" t="str" cm="1">
        <f t="array" ref="K19289">_xlfn.LET(_xlpm.d,UPPER(TRIM(CLEAN(SUBSTITUTE(F19289,CHAR(160),"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9290" spans="1:11" hidden="1" x14ac:dyDescent="0.25">
      <c r="B19290" s="20">
        <v>45940</v>
      </c>
      <c r="C19290" s="2" t="s">
        <v>1</v>
      </c>
      <c r="D19290" s="2" t="s">
        <v>3683</v>
      </c>
      <c r="E19290" s="2" t="s">
        <v>800</v>
      </c>
      <c r="F19290" s="2" t="s">
        <v>6345</v>
      </c>
      <c r="G19290" s="5">
        <v>30</v>
      </c>
      <c r="H19290" s="5">
        <v>45.65</v>
      </c>
      <c r="I19290" s="5">
        <v>1369.5</v>
      </c>
      <c r="J19290" s="5">
        <v>2581.4499999999998</v>
      </c>
      <c r="K19290" s="3" t="str" cm="1">
        <f t="array" ref="K19290">_xlfn.LET(_xlpm.d,UPPER(TRIM(CLEAN(SUBSTITUTE(F19290,CHAR(160),"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291" spans="1:11" hidden="1" x14ac:dyDescent="0.25">
      <c r="B19291" s="20">
        <v>45951</v>
      </c>
      <c r="C19291" s="2" t="s">
        <v>1</v>
      </c>
      <c r="D19291" s="2" t="s">
        <v>6281</v>
      </c>
      <c r="E19291" s="2" t="s">
        <v>762</v>
      </c>
      <c r="F19291" s="2" t="s">
        <v>6347</v>
      </c>
      <c r="G19291" s="5">
        <v>32</v>
      </c>
      <c r="H19291" s="5">
        <v>27</v>
      </c>
      <c r="I19291" s="5">
        <v>864</v>
      </c>
      <c r="J19291" s="5">
        <v>3445.45</v>
      </c>
      <c r="K19291" s="3" t="str" cm="1">
        <f t="array" ref="K19291">_xlfn.LET(_xlpm.d,UPPER(TRIM(CLEAN(SUBSTITUTE(F19291,CHAR(160),"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9292" spans="1:11" hidden="1" x14ac:dyDescent="0.25">
      <c r="B19292" s="20">
        <v>45954</v>
      </c>
      <c r="C19292" s="2" t="s">
        <v>1</v>
      </c>
      <c r="D19292" s="2" t="s">
        <v>1251</v>
      </c>
      <c r="E19292" s="2" t="s">
        <v>800</v>
      </c>
      <c r="F19292" s="2" t="s">
        <v>6344</v>
      </c>
      <c r="G19292" s="5">
        <v>12</v>
      </c>
      <c r="H19292" s="5">
        <v>45.65</v>
      </c>
      <c r="I19292" s="5">
        <v>547.79999999999995</v>
      </c>
      <c r="J19292" s="5">
        <v>3993.25</v>
      </c>
      <c r="K19292" s="3" t="str" cm="1">
        <f t="array" ref="K19292">_xlfn.LET(_xlpm.d,UPPER(TRIM(CLEAN(SUBSTITUTE(F19292,CHAR(160),"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293" spans="1:11" hidden="1" x14ac:dyDescent="0.25">
      <c r="B19293" s="20">
        <v>45954</v>
      </c>
      <c r="C19293" s="2" t="s">
        <v>1</v>
      </c>
      <c r="D19293" s="2" t="s">
        <v>1251</v>
      </c>
      <c r="E19293" s="2" t="s">
        <v>800</v>
      </c>
      <c r="F19293" s="2" t="s">
        <v>6345</v>
      </c>
      <c r="G19293" s="5">
        <v>14</v>
      </c>
      <c r="H19293" s="5">
        <v>45.65</v>
      </c>
      <c r="I19293" s="5">
        <v>639.1</v>
      </c>
      <c r="J19293" s="5">
        <v>4632.3500000000004</v>
      </c>
      <c r="K19293" s="3" t="str" cm="1">
        <f t="array" ref="K19293">_xlfn.LET(_xlpm.d,UPPER(TRIM(CLEAN(SUBSTITUTE(F19293,CHAR(160),"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294" spans="1:11" hidden="1" x14ac:dyDescent="0.25">
      <c r="B19294" s="20">
        <v>45965</v>
      </c>
      <c r="C19294" s="2" t="s">
        <v>1</v>
      </c>
      <c r="D19294" s="2" t="s">
        <v>1160</v>
      </c>
      <c r="E19294" s="2" t="s">
        <v>762</v>
      </c>
      <c r="F19294" s="2" t="s">
        <v>6348</v>
      </c>
      <c r="G19294" s="5">
        <v>16</v>
      </c>
      <c r="H19294" s="5">
        <v>25</v>
      </c>
      <c r="I19294" s="5">
        <v>400</v>
      </c>
      <c r="J19294" s="5">
        <v>5032.3500000000004</v>
      </c>
      <c r="K19294" s="3" t="str" cm="1">
        <f t="array" ref="K19294">_xlfn.LET(_xlpm.d,UPPER(TRIM(CLEAN(SUBSTITUTE(F19294,CHAR(160),"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19295" spans="1:11" hidden="1" x14ac:dyDescent="0.25">
      <c r="B19295" s="20">
        <v>45965</v>
      </c>
      <c r="C19295" s="2" t="s">
        <v>1</v>
      </c>
      <c r="D19295" s="2" t="s">
        <v>1160</v>
      </c>
      <c r="E19295" s="2" t="s">
        <v>762</v>
      </c>
      <c r="F19295" s="2" t="s">
        <v>6349</v>
      </c>
      <c r="G19295" s="5">
        <v>16</v>
      </c>
      <c r="H19295" s="5">
        <v>25</v>
      </c>
      <c r="I19295" s="5">
        <v>400</v>
      </c>
      <c r="J19295" s="5">
        <v>5432.35</v>
      </c>
      <c r="K19295" s="3" t="str" cm="1">
        <f t="array" ref="K19295">_xlfn.LET(_xlpm.d,UPPER(TRIM(CLEAN(SUBSTITUTE(F19295,CHAR(160),"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296" spans="1:11" hidden="1" x14ac:dyDescent="0.25">
      <c r="B19296" s="20">
        <v>45965</v>
      </c>
      <c r="C19296" s="2" t="s">
        <v>1</v>
      </c>
      <c r="D19296" s="2" t="s">
        <v>1160</v>
      </c>
      <c r="E19296" s="2" t="s">
        <v>762</v>
      </c>
      <c r="F19296" s="2" t="s">
        <v>6350</v>
      </c>
      <c r="G19296" s="5">
        <v>16</v>
      </c>
      <c r="H19296" s="5">
        <v>27</v>
      </c>
      <c r="I19296" s="5">
        <v>432</v>
      </c>
      <c r="J19296" s="5">
        <v>5864.35</v>
      </c>
      <c r="K19296" s="3" t="str" cm="1">
        <f t="array" ref="K19296">_xlfn.LET(_xlpm.d,UPPER(TRIM(CLEAN(SUBSTITUTE(F19296,CHAR(160),"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9297" spans="1:11" hidden="1" x14ac:dyDescent="0.25">
      <c r="B19297" s="20">
        <v>45968</v>
      </c>
      <c r="C19297" s="2" t="s">
        <v>1</v>
      </c>
      <c r="D19297" s="2" t="s">
        <v>1252</v>
      </c>
      <c r="E19297" s="2" t="s">
        <v>800</v>
      </c>
      <c r="F19297" s="2" t="s">
        <v>6345</v>
      </c>
      <c r="G19297" s="5">
        <v>40</v>
      </c>
      <c r="H19297" s="5">
        <v>45.65</v>
      </c>
      <c r="I19297" s="5">
        <v>1826</v>
      </c>
      <c r="J19297" s="5">
        <v>7690.35</v>
      </c>
      <c r="K19297" s="3" t="str" cm="1">
        <f t="array" ref="K19297">_xlfn.LET(_xlpm.d,UPPER(TRIM(CLEAN(SUBSTITUTE(F19297,CHAR(160),"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298" spans="1:11" hidden="1" x14ac:dyDescent="0.25">
      <c r="B19298" s="20">
        <v>45968</v>
      </c>
      <c r="C19298" s="2" t="s">
        <v>1</v>
      </c>
      <c r="D19298" s="2" t="s">
        <v>1252</v>
      </c>
      <c r="E19298" s="2" t="s">
        <v>800</v>
      </c>
      <c r="F19298" s="2" t="s">
        <v>6345</v>
      </c>
      <c r="G19298" s="5">
        <v>30</v>
      </c>
      <c r="H19298" s="5">
        <v>45.65</v>
      </c>
      <c r="I19298" s="5">
        <v>1369.5</v>
      </c>
      <c r="J19298" s="5">
        <v>9059.85</v>
      </c>
      <c r="K19298" s="3" t="str" cm="1">
        <f t="array" ref="K19298">_xlfn.LET(_xlpm.d,UPPER(TRIM(CLEAN(SUBSTITUTE(F19298,CHAR(160),"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299" spans="1:11" hidden="1" x14ac:dyDescent="0.25">
      <c r="B19299" s="20">
        <v>46003</v>
      </c>
      <c r="C19299" s="2" t="s">
        <v>1</v>
      </c>
      <c r="D19299" s="2" t="s">
        <v>1253</v>
      </c>
      <c r="E19299" s="2" t="s">
        <v>800</v>
      </c>
      <c r="F19299" s="2" t="s">
        <v>6344</v>
      </c>
      <c r="G19299" s="5">
        <v>20</v>
      </c>
      <c r="H19299" s="5">
        <v>45.65</v>
      </c>
      <c r="I19299" s="5">
        <v>913</v>
      </c>
      <c r="J19299" s="5">
        <v>9972.85</v>
      </c>
      <c r="K19299" s="3" t="str" cm="1">
        <f t="array" ref="K19299">_xlfn.LET(_xlpm.d,UPPER(TRIM(CLEAN(SUBSTITUTE(F19299,CHAR(160),"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300" spans="1:11" hidden="1" x14ac:dyDescent="0.25">
      <c r="B19300" s="20">
        <v>46038</v>
      </c>
      <c r="C19300" s="2" t="s">
        <v>1</v>
      </c>
      <c r="D19300" s="2" t="s">
        <v>1254</v>
      </c>
      <c r="E19300" s="2" t="s">
        <v>800</v>
      </c>
      <c r="F19300" s="2" t="s">
        <v>6345</v>
      </c>
      <c r="G19300" s="5">
        <v>4</v>
      </c>
      <c r="H19300" s="5">
        <v>45.65</v>
      </c>
      <c r="I19300" s="5">
        <v>182.6</v>
      </c>
      <c r="J19300" s="5">
        <v>10155.450000000001</v>
      </c>
      <c r="K19300" s="3" t="str" cm="1">
        <f t="array" ref="K19300">_xlfn.LET(_xlpm.d,UPPER(TRIM(CLEAN(SUBSTITUTE(F19300,CHAR(160),"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301" spans="1:11" hidden="1" x14ac:dyDescent="0.25">
      <c r="B19301" s="20">
        <v>46066</v>
      </c>
      <c r="C19301" s="2" t="s">
        <v>1</v>
      </c>
      <c r="D19301" s="2" t="s">
        <v>3684</v>
      </c>
      <c r="E19301" s="2" t="s">
        <v>800</v>
      </c>
      <c r="F19301" s="2" t="s">
        <v>6345</v>
      </c>
      <c r="G19301" s="5">
        <v>14</v>
      </c>
      <c r="H19301" s="5">
        <v>45.65</v>
      </c>
      <c r="I19301" s="5">
        <v>639.1</v>
      </c>
      <c r="J19301" s="5">
        <v>10794.550000000001</v>
      </c>
      <c r="K19301" s="3" t="str" cm="1">
        <f t="array" ref="K19301">_xlfn.LET(_xlpm.d,UPPER(TRIM(CLEAN(SUBSTITUTE(F19301,CHAR(160),"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302" spans="1:11" hidden="1" x14ac:dyDescent="0.25">
      <c r="B19302" s="20">
        <v>46066</v>
      </c>
      <c r="C19302" s="2" t="s">
        <v>1</v>
      </c>
      <c r="D19302" s="2" t="s">
        <v>3684</v>
      </c>
      <c r="E19302" s="2" t="s">
        <v>800</v>
      </c>
      <c r="F19302" s="2" t="s">
        <v>6345</v>
      </c>
      <c r="G19302" s="5">
        <v>8</v>
      </c>
      <c r="H19302" s="5">
        <v>45.65</v>
      </c>
      <c r="I19302" s="5">
        <v>365.2</v>
      </c>
      <c r="J19302" s="5">
        <v>11159.750000000002</v>
      </c>
      <c r="K19302" s="3" t="str" cm="1">
        <f t="array" ref="K19302">_xlfn.LET(_xlpm.d,UPPER(TRIM(CLEAN(SUBSTITUTE(F19302,CHAR(160),"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303" spans="1:11" hidden="1" x14ac:dyDescent="0.25">
      <c r="B19303" s="20">
        <v>46087</v>
      </c>
      <c r="C19303" s="2" t="s">
        <v>1</v>
      </c>
      <c r="D19303" s="2" t="s">
        <v>1255</v>
      </c>
      <c r="E19303" s="2" t="s">
        <v>800</v>
      </c>
      <c r="F19303" s="2" t="s">
        <v>6345</v>
      </c>
      <c r="G19303" s="5">
        <v>34</v>
      </c>
      <c r="H19303" s="5">
        <v>45.65</v>
      </c>
      <c r="I19303" s="5">
        <v>1552.1</v>
      </c>
      <c r="J19303" s="5">
        <v>12711.850000000002</v>
      </c>
      <c r="K19303" s="3" t="str" cm="1">
        <f t="array" ref="K19303">_xlfn.LET(_xlpm.d,UPPER(TRIM(CLEAN(SUBSTITUTE(F19303,CHAR(160),"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304" spans="1:11" hidden="1" x14ac:dyDescent="0.25">
      <c r="A19304" s="11" t="s">
        <v>6351</v>
      </c>
      <c r="G19304" s="6">
        <v>317</v>
      </c>
      <c r="I19304" s="7">
        <f>I19286+I19287+I19288+I19289+I19290+I19291+I19292+I19293+I19294+I19295+I19296+I19297+I19298+I19299+I19300+I19301+I19302+I19303</f>
        <v>12711.850000000002</v>
      </c>
      <c r="K19304" s="3" t="str" cm="1">
        <f t="array" ref="K19304">_xlfn.LET(_xlpm.d,UPPER(TRIM(CLEAN(SUBSTITUTE(F19304,CHAR(160),"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05" spans="1:11" hidden="1" x14ac:dyDescent="0.25">
      <c r="A19305" s="10" t="s">
        <v>6352</v>
      </c>
      <c r="K19305" s="3" t="str" cm="1">
        <f t="array" ref="K19305">_xlfn.LET(_xlpm.d,UPPER(TRIM(CLEAN(SUBSTITUTE(F19305,CHAR(160),"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06" spans="1:11" hidden="1" x14ac:dyDescent="0.25">
      <c r="B19306" s="20">
        <v>45728</v>
      </c>
      <c r="C19306" s="2" t="s">
        <v>1</v>
      </c>
      <c r="D19306" s="2" t="s">
        <v>1630</v>
      </c>
      <c r="E19306" s="2" t="s">
        <v>762</v>
      </c>
      <c r="F19306" s="2" t="s">
        <v>6353</v>
      </c>
      <c r="G19306" s="5">
        <v>40</v>
      </c>
      <c r="H19306" s="5">
        <v>11.95</v>
      </c>
      <c r="I19306" s="5">
        <v>478</v>
      </c>
      <c r="J19306" s="5">
        <v>478</v>
      </c>
      <c r="K19306" s="3" t="str" cm="1">
        <f t="array" ref="K19306">_xlfn.LET(_xlpm.d,UPPER(TRIM(CLEAN(SUBSTITUTE(F19306,CHAR(160),"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07" spans="1:11" hidden="1" x14ac:dyDescent="0.25">
      <c r="B19307" s="20">
        <v>45807</v>
      </c>
      <c r="C19307" s="2" t="s">
        <v>1</v>
      </c>
      <c r="D19307" s="2" t="s">
        <v>6238</v>
      </c>
      <c r="E19307" s="2" t="s">
        <v>2658</v>
      </c>
      <c r="F19307" s="2" t="s">
        <v>6353</v>
      </c>
      <c r="G19307" s="5">
        <v>15</v>
      </c>
      <c r="H19307" s="5">
        <v>16.100000000000001</v>
      </c>
      <c r="I19307" s="5">
        <v>241.5</v>
      </c>
      <c r="J19307" s="5">
        <v>719.5</v>
      </c>
      <c r="K19307" s="3" t="str" cm="1">
        <f t="array" ref="K19307">_xlfn.LET(_xlpm.d,UPPER(TRIM(CLEAN(SUBSTITUTE(F19307,CHAR(160),"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08" spans="1:11" hidden="1" x14ac:dyDescent="0.25">
      <c r="A19308" s="11" t="s">
        <v>6354</v>
      </c>
      <c r="G19308" s="6">
        <v>55</v>
      </c>
      <c r="I19308" s="8">
        <f>I19306+I19307</f>
        <v>719.5</v>
      </c>
      <c r="K19308" s="3" t="str" cm="1">
        <f t="array" ref="K19308">_xlfn.LET(_xlpm.d,UPPER(TRIM(CLEAN(SUBSTITUTE(F19308,CHAR(160),"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09" spans="1:11" hidden="1" x14ac:dyDescent="0.25">
      <c r="A19309" s="10" t="s">
        <v>6355</v>
      </c>
      <c r="K19309" s="3" t="str" cm="1">
        <f t="array" ref="K19309">_xlfn.LET(_xlpm.d,UPPER(TRIM(CLEAN(SUBSTITUTE(F19309,CHAR(160),"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10" spans="1:11" hidden="1" x14ac:dyDescent="0.25">
      <c r="B19310" s="20">
        <v>45716</v>
      </c>
      <c r="C19310" s="2" t="s">
        <v>1</v>
      </c>
      <c r="D19310" s="2" t="s">
        <v>3681</v>
      </c>
      <c r="E19310" s="2" t="s">
        <v>2658</v>
      </c>
      <c r="F19310" s="2" t="s">
        <v>6356</v>
      </c>
      <c r="G19310" s="5">
        <v>130</v>
      </c>
      <c r="H19310" s="5">
        <v>29.65</v>
      </c>
      <c r="I19310" s="5">
        <v>3854.5</v>
      </c>
      <c r="J19310" s="5">
        <v>3854.5</v>
      </c>
      <c r="K19310" s="3" t="str" cm="1">
        <f t="array" ref="K19310">_xlfn.LET(_xlpm.d,UPPER(TRIM(CLEAN(SUBSTITUTE(F19310,CHAR(160),"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11" spans="1:11" hidden="1" x14ac:dyDescent="0.25">
      <c r="B19311" s="20">
        <v>45889</v>
      </c>
      <c r="C19311" s="2" t="s">
        <v>1</v>
      </c>
      <c r="D19311" s="2" t="s">
        <v>5995</v>
      </c>
      <c r="E19311" s="2" t="s">
        <v>999</v>
      </c>
      <c r="F19311" s="2" t="s">
        <v>6357</v>
      </c>
      <c r="G19311" s="5">
        <v>30</v>
      </c>
      <c r="H19311" s="5">
        <v>32.4</v>
      </c>
      <c r="I19311" s="5">
        <v>972</v>
      </c>
      <c r="J19311" s="5">
        <v>4826.5</v>
      </c>
      <c r="K19311" s="3" t="str" cm="1">
        <f t="array" ref="K19311">_xlfn.LET(_xlpm.d,UPPER(TRIM(CLEAN(SUBSTITUTE(F19311,CHAR(160),"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12" spans="1:11" hidden="1" x14ac:dyDescent="0.25">
      <c r="B19312" s="20">
        <v>45896</v>
      </c>
      <c r="C19312" s="2" t="s">
        <v>1</v>
      </c>
      <c r="D19312" s="2" t="s">
        <v>6244</v>
      </c>
      <c r="E19312" s="2" t="s">
        <v>762</v>
      </c>
      <c r="F19312" s="2" t="s">
        <v>6358</v>
      </c>
      <c r="G19312" s="5">
        <v>110</v>
      </c>
      <c r="H19312" s="5">
        <v>27</v>
      </c>
      <c r="I19312" s="5">
        <v>2970</v>
      </c>
      <c r="J19312" s="5">
        <v>7796.5</v>
      </c>
      <c r="K19312" s="3" t="str" cm="1">
        <f t="array" ref="K19312">_xlfn.LET(_xlpm.d,UPPER(TRIM(CLEAN(SUBSTITUTE(F19312,CHAR(160),"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13" spans="1:11" hidden="1" x14ac:dyDescent="0.25">
      <c r="B19313" s="20">
        <v>45899</v>
      </c>
      <c r="C19313" s="2" t="s">
        <v>1</v>
      </c>
      <c r="D19313" s="2" t="s">
        <v>6320</v>
      </c>
      <c r="E19313" s="2" t="s">
        <v>2658</v>
      </c>
      <c r="F19313" s="2" t="s">
        <v>6359</v>
      </c>
      <c r="G19313" s="5">
        <v>40</v>
      </c>
      <c r="H19313" s="5">
        <v>22.95</v>
      </c>
      <c r="I19313" s="5">
        <v>918</v>
      </c>
      <c r="J19313" s="5">
        <v>8714.5</v>
      </c>
      <c r="K19313" s="3" t="str" cm="1">
        <f t="array" ref="K19313">_xlfn.LET(_xlpm.d,UPPER(TRIM(CLEAN(SUBSTITUTE(F19313,CHAR(160),"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14" spans="1:11" hidden="1" x14ac:dyDescent="0.25">
      <c r="B19314" s="20">
        <v>45902</v>
      </c>
      <c r="C19314" s="2" t="s">
        <v>1</v>
      </c>
      <c r="D19314" s="2" t="s">
        <v>6279</v>
      </c>
      <c r="E19314" s="2" t="s">
        <v>762</v>
      </c>
      <c r="F19314" s="2" t="s">
        <v>6360</v>
      </c>
      <c r="G19314" s="5">
        <v>20</v>
      </c>
      <c r="H19314" s="5">
        <v>27</v>
      </c>
      <c r="I19314" s="5">
        <v>540</v>
      </c>
      <c r="J19314" s="5">
        <v>9254.5</v>
      </c>
      <c r="K19314" s="3" t="str" cm="1">
        <f t="array" ref="K19314">_xlfn.LET(_xlpm.d,UPPER(TRIM(CLEAN(SUBSTITUTE(F19314,CHAR(160),"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15" spans="1:11" hidden="1" x14ac:dyDescent="0.25">
      <c r="B19315" s="20">
        <v>45902</v>
      </c>
      <c r="C19315" s="2" t="s">
        <v>1</v>
      </c>
      <c r="D19315" s="2" t="s">
        <v>6279</v>
      </c>
      <c r="E19315" s="2" t="s">
        <v>762</v>
      </c>
      <c r="F19315" s="2" t="s">
        <v>6361</v>
      </c>
      <c r="G19315" s="5">
        <v>40</v>
      </c>
      <c r="H19315" s="5">
        <v>27</v>
      </c>
      <c r="I19315" s="5">
        <v>1080</v>
      </c>
      <c r="J19315" s="5">
        <v>10334.5</v>
      </c>
      <c r="K19315" s="3" t="str" cm="1">
        <f t="array" ref="K19315">_xlfn.LET(_xlpm.d,UPPER(TRIM(CLEAN(SUBSTITUTE(F19315,CHAR(160),"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16" spans="1:11" hidden="1" x14ac:dyDescent="0.25">
      <c r="B19316" s="20">
        <v>45945</v>
      </c>
      <c r="C19316" s="2" t="s">
        <v>1</v>
      </c>
      <c r="D19316" s="2" t="s">
        <v>6362</v>
      </c>
      <c r="E19316" s="2" t="s">
        <v>762</v>
      </c>
      <c r="F19316" s="2" t="s">
        <v>6359</v>
      </c>
      <c r="G19316" s="5">
        <v>59</v>
      </c>
      <c r="H19316" s="5">
        <v>27</v>
      </c>
      <c r="I19316" s="5">
        <v>1593</v>
      </c>
      <c r="J19316" s="5">
        <v>11927.5</v>
      </c>
      <c r="K19316" s="3" t="str" cm="1">
        <f t="array" ref="K19316">_xlfn.LET(_xlpm.d,UPPER(TRIM(CLEAN(SUBSTITUTE(F19316,CHAR(160),"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17" spans="1:11" hidden="1" x14ac:dyDescent="0.25">
      <c r="B19317" s="20">
        <v>45951</v>
      </c>
      <c r="C19317" s="2" t="s">
        <v>1</v>
      </c>
      <c r="D19317" s="2" t="s">
        <v>6281</v>
      </c>
      <c r="E19317" s="2" t="s">
        <v>762</v>
      </c>
      <c r="F19317" s="2" t="s">
        <v>6359</v>
      </c>
      <c r="G19317" s="5">
        <v>50</v>
      </c>
      <c r="H19317" s="5">
        <v>27</v>
      </c>
      <c r="I19317" s="5">
        <v>1350</v>
      </c>
      <c r="J19317" s="5">
        <v>13277.5</v>
      </c>
      <c r="K19317" s="3" t="str" cm="1">
        <f t="array" ref="K19317">_xlfn.LET(_xlpm.d,UPPER(TRIM(CLEAN(SUBSTITUTE(F19317,CHAR(160),"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18" spans="1:11" hidden="1" x14ac:dyDescent="0.25">
      <c r="B19318" s="20">
        <v>45972</v>
      </c>
      <c r="C19318" s="2" t="s">
        <v>1</v>
      </c>
      <c r="D19318" s="2" t="s">
        <v>6248</v>
      </c>
      <c r="E19318" s="2" t="s">
        <v>762</v>
      </c>
      <c r="F19318" s="2" t="s">
        <v>6359</v>
      </c>
      <c r="G19318" s="5">
        <v>60</v>
      </c>
      <c r="H19318" s="5">
        <v>27</v>
      </c>
      <c r="I19318" s="5">
        <v>1620</v>
      </c>
      <c r="J19318" s="5">
        <v>14897.5</v>
      </c>
      <c r="K19318" s="3" t="str" cm="1">
        <f t="array" ref="K19318">_xlfn.LET(_xlpm.d,UPPER(TRIM(CLEAN(SUBSTITUTE(F19318,CHAR(160),"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19" spans="1:11" hidden="1" x14ac:dyDescent="0.25">
      <c r="B19319" s="20">
        <v>45985</v>
      </c>
      <c r="C19319" s="2" t="s">
        <v>1</v>
      </c>
      <c r="D19319" s="2" t="s">
        <v>6253</v>
      </c>
      <c r="E19319" s="2" t="s">
        <v>762</v>
      </c>
      <c r="F19319" s="2" t="s">
        <v>6359</v>
      </c>
      <c r="G19319" s="5">
        <v>60</v>
      </c>
      <c r="H19319" s="5">
        <v>27</v>
      </c>
      <c r="I19319" s="5">
        <v>1620</v>
      </c>
      <c r="J19319" s="5">
        <v>16517.5</v>
      </c>
      <c r="K19319" s="3" t="str" cm="1">
        <f t="array" ref="K19319">_xlfn.LET(_xlpm.d,UPPER(TRIM(CLEAN(SUBSTITUTE(F19319,CHAR(160),"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20" spans="1:11" hidden="1" x14ac:dyDescent="0.25">
      <c r="B19320" s="20">
        <v>45993</v>
      </c>
      <c r="C19320" s="2" t="s">
        <v>1</v>
      </c>
      <c r="D19320" s="2" t="s">
        <v>6287</v>
      </c>
      <c r="E19320" s="2" t="s">
        <v>762</v>
      </c>
      <c r="F19320" s="2" t="s">
        <v>6359</v>
      </c>
      <c r="G19320" s="5">
        <v>100</v>
      </c>
      <c r="H19320" s="5">
        <v>27</v>
      </c>
      <c r="I19320" s="5">
        <v>2700</v>
      </c>
      <c r="J19320" s="5">
        <v>19217.5</v>
      </c>
      <c r="K19320" s="3" t="str" cm="1">
        <f t="array" ref="K19320">_xlfn.LET(_xlpm.d,UPPER(TRIM(CLEAN(SUBSTITUTE(F19320,CHAR(160),"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21" spans="1:11" hidden="1" x14ac:dyDescent="0.25">
      <c r="B19321" s="20">
        <v>46000</v>
      </c>
      <c r="C19321" s="2" t="s">
        <v>1</v>
      </c>
      <c r="D19321" s="2" t="s">
        <v>6288</v>
      </c>
      <c r="E19321" s="2" t="s">
        <v>762</v>
      </c>
      <c r="F19321" s="2" t="s">
        <v>6359</v>
      </c>
      <c r="G19321" s="5">
        <v>70</v>
      </c>
      <c r="H19321" s="5">
        <v>27</v>
      </c>
      <c r="I19321" s="5">
        <v>1890</v>
      </c>
      <c r="J19321" s="5">
        <v>21107.5</v>
      </c>
      <c r="K19321" s="3" t="str" cm="1">
        <f t="array" ref="K19321">_xlfn.LET(_xlpm.d,UPPER(TRIM(CLEAN(SUBSTITUTE(F19321,CHAR(160),"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22" spans="1:11" hidden="1" x14ac:dyDescent="0.25">
      <c r="B19322" s="20">
        <v>46014</v>
      </c>
      <c r="C19322" s="2" t="s">
        <v>1</v>
      </c>
      <c r="D19322" s="2" t="s">
        <v>6291</v>
      </c>
      <c r="E19322" s="2" t="s">
        <v>762</v>
      </c>
      <c r="F19322" s="2" t="s">
        <v>6359</v>
      </c>
      <c r="G19322" s="5">
        <v>55</v>
      </c>
      <c r="H19322" s="5">
        <v>27</v>
      </c>
      <c r="I19322" s="5">
        <v>1485</v>
      </c>
      <c r="J19322" s="5">
        <v>22592.5</v>
      </c>
      <c r="K19322" s="3" t="str" cm="1">
        <f t="array" ref="K19322">_xlfn.LET(_xlpm.d,UPPER(TRIM(CLEAN(SUBSTITUTE(F19322,CHAR(160),"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23" spans="1:11" hidden="1" x14ac:dyDescent="0.25">
      <c r="B19323" s="20">
        <v>46042</v>
      </c>
      <c r="C19323" s="2" t="s">
        <v>1</v>
      </c>
      <c r="D19323" s="2" t="s">
        <v>6293</v>
      </c>
      <c r="E19323" s="2" t="s">
        <v>762</v>
      </c>
      <c r="F19323" s="2" t="s">
        <v>6359</v>
      </c>
      <c r="G19323" s="5">
        <v>110</v>
      </c>
      <c r="H19323" s="5">
        <v>27</v>
      </c>
      <c r="I19323" s="5">
        <v>2970</v>
      </c>
      <c r="J19323" s="5">
        <v>25562.5</v>
      </c>
      <c r="K19323" s="3" t="str" cm="1">
        <f t="array" ref="K19323">_xlfn.LET(_xlpm.d,UPPER(TRIM(CLEAN(SUBSTITUTE(F19323,CHAR(160),"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24" spans="1:11" hidden="1" x14ac:dyDescent="0.25">
      <c r="A19324" s="11" t="s">
        <v>6363</v>
      </c>
      <c r="G19324" s="6">
        <v>934</v>
      </c>
      <c r="I19324" s="7">
        <f>I19310+I19311+I19312+I19313+I19314+I19315+I19316+I19317+I19318+I19319+I19320+I19321+I19322+I19323</f>
        <v>25562.5</v>
      </c>
      <c r="K19324" s="3" t="str" cm="1">
        <f t="array" ref="K19324">_xlfn.LET(_xlpm.d,UPPER(TRIM(CLEAN(SUBSTITUTE(F19324,CHAR(160),"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25" spans="1:11" hidden="1" x14ac:dyDescent="0.25">
      <c r="A19325" s="10" t="s">
        <v>6364</v>
      </c>
      <c r="K19325" s="3" t="str" cm="1">
        <f t="array" ref="K19325">_xlfn.LET(_xlpm.d,UPPER(TRIM(CLEAN(SUBSTITUTE(F19325,CHAR(160),"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26" spans="1:11" hidden="1" x14ac:dyDescent="0.25">
      <c r="B19326" s="20">
        <v>46036</v>
      </c>
      <c r="C19326" s="2" t="s">
        <v>1</v>
      </c>
      <c r="D19326" s="2" t="s">
        <v>6292</v>
      </c>
      <c r="E19326" s="2" t="s">
        <v>762</v>
      </c>
      <c r="F19326" s="2" t="s">
        <v>6365</v>
      </c>
      <c r="G19326" s="5">
        <v>110</v>
      </c>
      <c r="H19326" s="5">
        <v>27</v>
      </c>
      <c r="I19326" s="5">
        <v>2970</v>
      </c>
      <c r="J19326" s="5">
        <v>2970</v>
      </c>
      <c r="K19326" s="3" t="str" cm="1">
        <f t="array" ref="K19326">_xlfn.LET(_xlpm.d,UPPER(TRIM(CLEAN(SUBSTITUTE(F19326,CHAR(160),"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19327" spans="1:11" hidden="1" x14ac:dyDescent="0.25">
      <c r="A19327" s="11" t="s">
        <v>6366</v>
      </c>
      <c r="G19327" s="6">
        <v>110</v>
      </c>
      <c r="I19327" s="7">
        <f>I19326</f>
        <v>2970</v>
      </c>
      <c r="K19327" s="3" t="str" cm="1">
        <f t="array" ref="K19327">_xlfn.LET(_xlpm.d,UPPER(TRIM(CLEAN(SUBSTITUTE(F19327,CHAR(160),"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28" spans="1:11" hidden="1" x14ac:dyDescent="0.25">
      <c r="A19328" s="10" t="s">
        <v>6367</v>
      </c>
      <c r="K19328" s="3" t="str" cm="1">
        <f t="array" ref="K19328">_xlfn.LET(_xlpm.d,UPPER(TRIM(CLEAN(SUBSTITUTE(F19328,CHAR(160),"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29" spans="1:11" x14ac:dyDescent="0.25">
      <c r="B19329" s="20">
        <v>45699</v>
      </c>
      <c r="C19329" s="2" t="s">
        <v>1</v>
      </c>
      <c r="D19329" s="2" t="s">
        <v>6368</v>
      </c>
      <c r="E19329" s="2" t="s">
        <v>730</v>
      </c>
      <c r="F19329" s="2" t="s">
        <v>6369</v>
      </c>
      <c r="G19329" s="5">
        <v>1</v>
      </c>
      <c r="H19329" s="5">
        <v>695.61</v>
      </c>
      <c r="I19329" s="5">
        <v>695.61</v>
      </c>
      <c r="J19329" s="5">
        <v>695.61</v>
      </c>
      <c r="K19329" s="3" t="str" cm="1">
        <f t="array" ref="K19329">_xlfn.LET(_xlpm.d,UPPER(TRIM(CLEAN(SUBSTITUTE(F19329,CHAR(160),"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30" spans="1:11" hidden="1" x14ac:dyDescent="0.25">
      <c r="A19330" s="11" t="s">
        <v>6370</v>
      </c>
      <c r="G19330" s="6">
        <v>1</v>
      </c>
      <c r="I19330" s="8">
        <f>I19329</f>
        <v>695.61</v>
      </c>
      <c r="K19330" s="3" t="str" cm="1">
        <f t="array" ref="K19330">_xlfn.LET(_xlpm.d,UPPER(TRIM(CLEAN(SUBSTITUTE(F19330,CHAR(160),"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31" spans="1:11" hidden="1" x14ac:dyDescent="0.25">
      <c r="A19331" s="10" t="s">
        <v>0</v>
      </c>
      <c r="B19331" s="3"/>
      <c r="K19331" s="3" t="str" cm="1">
        <f t="array" ref="K19331">_xlfn.LET(_xlpm.d,UPPER(TRIM(CLEAN(SUBSTITUTE(F19331,CHAR(160),"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32" spans="1:11" hidden="1" x14ac:dyDescent="0.25">
      <c r="B19332" s="20">
        <v>46140</v>
      </c>
      <c r="C19332" s="2" t="s">
        <v>1</v>
      </c>
      <c r="D19332" s="2" t="s">
        <v>6575</v>
      </c>
      <c r="E19332" s="2" t="s">
        <v>14</v>
      </c>
      <c r="F19332" s="2" t="s">
        <v>0</v>
      </c>
      <c r="G19332" s="5">
        <v>5</v>
      </c>
      <c r="H19332" s="5">
        <v>124.3</v>
      </c>
      <c r="I19332" s="5">
        <v>621.5</v>
      </c>
      <c r="J19332" s="5">
        <v>621.5</v>
      </c>
      <c r="K19332" s="26" t="str" cm="1">
        <f t="array" ref="K19332">_xlfn.LET(_xlpm.d,UPPER(TRIM(CLEAN(SUBSTITUTE(F19332,CHAR(160),"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9333" spans="1:11" hidden="1" x14ac:dyDescent="0.25">
      <c r="A19333" s="11" t="s">
        <v>21</v>
      </c>
      <c r="B19333" s="3"/>
      <c r="G19333" s="6">
        <f>G19332</f>
        <v>5</v>
      </c>
      <c r="I19333" s="8">
        <f>I19332</f>
        <v>621.5</v>
      </c>
      <c r="K19333" s="26" t="str" cm="1">
        <f t="array" ref="K19333">_xlfn.LET(_xlpm.d,UPPER(TRIM(CLEAN(SUBSTITUTE(F19333,CHAR(160),"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34" spans="1:11" hidden="1" x14ac:dyDescent="0.25">
      <c r="A19334" s="10" t="s">
        <v>22</v>
      </c>
      <c r="B19334" s="3"/>
      <c r="K19334" s="26" t="str" cm="1">
        <f t="array" ref="K19334">_xlfn.LET(_xlpm.d,UPPER(TRIM(CLEAN(SUBSTITUTE(F19334,CHAR(160),"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35" spans="1:11" hidden="1" x14ac:dyDescent="0.25">
      <c r="B19335" s="20">
        <v>46114</v>
      </c>
      <c r="C19335" s="2" t="s">
        <v>1</v>
      </c>
      <c r="D19335" s="2" t="s">
        <v>6576</v>
      </c>
      <c r="E19335" s="2" t="s">
        <v>43</v>
      </c>
      <c r="F19335" s="2" t="s">
        <v>22</v>
      </c>
      <c r="G19335" s="5">
        <v>4</v>
      </c>
      <c r="H19335" s="5">
        <v>124.5</v>
      </c>
      <c r="I19335" s="5">
        <v>498</v>
      </c>
      <c r="J19335" s="5">
        <v>498</v>
      </c>
      <c r="K19335" s="26" t="str" cm="1">
        <f t="array" ref="K19335">_xlfn.LET(_xlpm.d,UPPER(TRIM(CLEAN(SUBSTITUTE(F19335,CHAR(160),"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9336" spans="1:11" hidden="1" x14ac:dyDescent="0.25">
      <c r="B19336" s="20">
        <v>46135</v>
      </c>
      <c r="C19336" s="2" t="s">
        <v>1</v>
      </c>
      <c r="D19336" s="2" t="s">
        <v>6577</v>
      </c>
      <c r="E19336" s="2" t="s">
        <v>16</v>
      </c>
      <c r="F19336" s="2" t="s">
        <v>22</v>
      </c>
      <c r="G19336" s="5">
        <v>7</v>
      </c>
      <c r="H19336" s="5">
        <v>124.3</v>
      </c>
      <c r="I19336" s="5">
        <v>870.1</v>
      </c>
      <c r="J19336" s="5">
        <v>1368.1</v>
      </c>
      <c r="K19336" s="26" t="str" cm="1">
        <f t="array" ref="K19336">_xlfn.LET(_xlpm.d,UPPER(TRIM(CLEAN(SUBSTITUTE(F19336,CHAR(160),"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9337" spans="1:11" hidden="1" x14ac:dyDescent="0.25">
      <c r="A19337" s="11" t="s">
        <v>69</v>
      </c>
      <c r="B19337" s="3"/>
      <c r="G19337" s="6">
        <f>G19335+G19336</f>
        <v>11</v>
      </c>
      <c r="I19337" s="7">
        <f>I19335+I19336</f>
        <v>1368.1</v>
      </c>
      <c r="K19337" s="26" t="str" cm="1">
        <f t="array" ref="K19337">_xlfn.LET(_xlpm.d,UPPER(TRIM(CLEAN(SUBSTITUTE(F19337,CHAR(160),"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38" spans="1:11" hidden="1" x14ac:dyDescent="0.25">
      <c r="A19338" s="10" t="s">
        <v>70</v>
      </c>
      <c r="B19338" s="3"/>
      <c r="K19338" s="26" t="str" cm="1">
        <f t="array" ref="K19338">_xlfn.LET(_xlpm.d,UPPER(TRIM(CLEAN(SUBSTITUTE(F19338,CHAR(160),"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39" spans="1:11" hidden="1" x14ac:dyDescent="0.25">
      <c r="B19339" s="20">
        <v>46123</v>
      </c>
      <c r="C19339" s="2" t="s">
        <v>1</v>
      </c>
      <c r="D19339" s="2" t="s">
        <v>6578</v>
      </c>
      <c r="E19339" s="2" t="s">
        <v>12</v>
      </c>
      <c r="F19339" s="2" t="s">
        <v>70</v>
      </c>
      <c r="G19339" s="5">
        <v>4</v>
      </c>
      <c r="H19339" s="5">
        <v>124.3</v>
      </c>
      <c r="I19339" s="5">
        <v>497.2</v>
      </c>
      <c r="J19339" s="5">
        <v>497.2</v>
      </c>
      <c r="K19339" s="26" t="str" cm="1">
        <f t="array" ref="K19339">_xlfn.LET(_xlpm.d,UPPER(TRIM(CLEAN(SUBSTITUTE(F19339,CHAR(160),"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LAWN PLUGS</v>
      </c>
    </row>
    <row r="19340" spans="1:11" hidden="1" x14ac:dyDescent="0.25">
      <c r="A19340" s="11" t="s">
        <v>75</v>
      </c>
      <c r="B19340" s="3"/>
      <c r="G19340" s="6">
        <f>G19339</f>
        <v>4</v>
      </c>
      <c r="I19340" s="8">
        <f>I19339</f>
        <v>497.2</v>
      </c>
      <c r="K19340" s="26" t="str" cm="1">
        <f t="array" ref="K19340">_xlfn.LET(_xlpm.d,UPPER(TRIM(CLEAN(SUBSTITUTE(F19340,CHAR(160),"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41" spans="1:11" hidden="1" x14ac:dyDescent="0.25">
      <c r="A19341" s="10" t="s">
        <v>84</v>
      </c>
      <c r="B19341" s="3"/>
      <c r="K19341" s="26" t="str" cm="1">
        <f t="array" ref="K19341">_xlfn.LET(_xlpm.d,UPPER(TRIM(CLEAN(SUBSTITUTE(F19341,CHAR(160),"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42" spans="1:11" hidden="1" x14ac:dyDescent="0.25">
      <c r="B19342" s="20">
        <v>46121</v>
      </c>
      <c r="C19342" s="2" t="s">
        <v>1</v>
      </c>
      <c r="D19342" s="2" t="s">
        <v>6579</v>
      </c>
      <c r="E19342" s="2" t="s">
        <v>16</v>
      </c>
      <c r="F19342" s="2" t="s">
        <v>84</v>
      </c>
      <c r="G19342" s="5">
        <v>10</v>
      </c>
      <c r="H19342" s="5">
        <v>124.3</v>
      </c>
      <c r="I19342" s="5">
        <v>1243</v>
      </c>
      <c r="J19342" s="5">
        <v>1243</v>
      </c>
      <c r="K19342" s="26" t="str" cm="1">
        <f t="array" ref="K19342">_xlfn.LET(_xlpm.d,UPPER(TRIM(CLEAN(SUBSTITUTE(F19342,CHAR(160),"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128 COLOUR PLUGS</v>
      </c>
    </row>
    <row r="19343" spans="1:11" hidden="1" x14ac:dyDescent="0.25">
      <c r="A19343" s="11" t="s">
        <v>127</v>
      </c>
      <c r="B19343" s="3"/>
      <c r="G19343" s="6">
        <f>G19342</f>
        <v>10</v>
      </c>
      <c r="I19343" s="7">
        <f>I19342</f>
        <v>1243</v>
      </c>
      <c r="K19343" s="26" t="str" cm="1">
        <f t="array" ref="K19343">_xlfn.LET(_xlpm.d,UPPER(TRIM(CLEAN(SUBSTITUTE(F19343,CHAR(160),"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44" spans="1:11" hidden="1" x14ac:dyDescent="0.25">
      <c r="A19344" s="10" t="s">
        <v>6580</v>
      </c>
      <c r="B19344" s="3"/>
      <c r="K19344" s="26" t="str" cm="1">
        <f t="array" ref="K19344">_xlfn.LET(_xlpm.d,UPPER(TRIM(CLEAN(SUBSTITUTE(F19344,CHAR(160),"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45" spans="1:11" hidden="1" x14ac:dyDescent="0.25">
      <c r="B19345" s="20">
        <v>46114</v>
      </c>
      <c r="C19345" s="2" t="s">
        <v>1</v>
      </c>
      <c r="D19345" s="2" t="s">
        <v>6576</v>
      </c>
      <c r="E19345" s="2" t="s">
        <v>43</v>
      </c>
      <c r="F19345" s="2" t="s">
        <v>6580</v>
      </c>
      <c r="G19345" s="5">
        <v>8</v>
      </c>
      <c r="H19345" s="5">
        <v>11.95</v>
      </c>
      <c r="I19345" s="5">
        <v>95.6</v>
      </c>
      <c r="J19345" s="5">
        <v>95.6</v>
      </c>
      <c r="K19345" s="26" t="str" cm="1">
        <f t="array" ref="K19345">_xlfn.LET(_xlpm.d,UPPER(TRIM(CLEAN(SUBSTITUTE(F19345,CHAR(160),"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46" spans="1:11" hidden="1" x14ac:dyDescent="0.25">
      <c r="B19346" s="20">
        <v>46129</v>
      </c>
      <c r="C19346" s="2" t="s">
        <v>1</v>
      </c>
      <c r="D19346" s="2" t="s">
        <v>6581</v>
      </c>
      <c r="E19346" s="2" t="s">
        <v>43</v>
      </c>
      <c r="F19346" s="2" t="s">
        <v>6580</v>
      </c>
      <c r="G19346" s="5">
        <v>10</v>
      </c>
      <c r="H19346" s="5">
        <v>11.95</v>
      </c>
      <c r="I19346" s="5">
        <v>119.5</v>
      </c>
      <c r="J19346" s="5">
        <v>215.1</v>
      </c>
      <c r="K19346" s="26" t="str" cm="1">
        <f t="array" ref="K19346">_xlfn.LET(_xlpm.d,UPPER(TRIM(CLEAN(SUBSTITUTE(F19346,CHAR(160),"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47" spans="1:11" hidden="1" x14ac:dyDescent="0.25">
      <c r="B19347" s="20">
        <v>46136</v>
      </c>
      <c r="C19347" s="2" t="s">
        <v>1</v>
      </c>
      <c r="D19347" s="2" t="s">
        <v>6582</v>
      </c>
      <c r="E19347" s="2" t="s">
        <v>43</v>
      </c>
      <c r="F19347" s="2" t="s">
        <v>6580</v>
      </c>
      <c r="G19347" s="5">
        <v>40</v>
      </c>
      <c r="H19347" s="5">
        <v>11.95</v>
      </c>
      <c r="I19347" s="5">
        <v>478</v>
      </c>
      <c r="J19347" s="5">
        <v>693.1</v>
      </c>
      <c r="K19347" s="26" t="str" cm="1">
        <f t="array" ref="K19347">_xlfn.LET(_xlpm.d,UPPER(TRIM(CLEAN(SUBSTITUTE(F19347,CHAR(160),"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48" spans="1:11" hidden="1" x14ac:dyDescent="0.25">
      <c r="A19348" s="11" t="s">
        <v>6583</v>
      </c>
      <c r="B19348" s="3"/>
      <c r="G19348" s="6">
        <f>G19345+G19346+G19347</f>
        <v>58</v>
      </c>
      <c r="I19348" s="8">
        <f>I19345+I19346+I19347</f>
        <v>693.1</v>
      </c>
      <c r="K19348" s="26" t="str" cm="1">
        <f t="array" ref="K19348">_xlfn.LET(_xlpm.d,UPPER(TRIM(CLEAN(SUBSTITUTE(F19348,CHAR(160),"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49" spans="1:11" hidden="1" x14ac:dyDescent="0.25">
      <c r="A19349" s="10" t="s">
        <v>212</v>
      </c>
      <c r="B19349" s="3"/>
      <c r="K19349" s="26" t="str" cm="1">
        <f t="array" ref="K19349">_xlfn.LET(_xlpm.d,UPPER(TRIM(CLEAN(SUBSTITUTE(F19349,CHAR(160),"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50" spans="1:11" hidden="1" x14ac:dyDescent="0.25">
      <c r="B19350" s="20">
        <v>46125</v>
      </c>
      <c r="C19350" s="2" t="s">
        <v>1</v>
      </c>
      <c r="D19350" s="2" t="s">
        <v>6584</v>
      </c>
      <c r="E19350" s="2" t="s">
        <v>135</v>
      </c>
      <c r="F19350" s="2" t="s">
        <v>212</v>
      </c>
      <c r="G19350" s="5">
        <v>6</v>
      </c>
      <c r="H19350" s="5">
        <v>12.2</v>
      </c>
      <c r="I19350" s="5">
        <v>73.2</v>
      </c>
      <c r="J19350" s="5">
        <v>73.2</v>
      </c>
      <c r="K19350" s="26" t="str" cm="1">
        <f t="array" ref="K19350">_xlfn.LET(_xlpm.d,UPPER(TRIM(CLEAN(SUBSTITUTE(F19350,CHAR(160),"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51" spans="1:11" hidden="1" x14ac:dyDescent="0.25">
      <c r="A19351" s="11" t="s">
        <v>219</v>
      </c>
      <c r="B19351" s="3"/>
      <c r="G19351" s="6">
        <f>G19350</f>
        <v>6</v>
      </c>
      <c r="I19351" s="8">
        <f>I19350</f>
        <v>73.2</v>
      </c>
      <c r="K19351" s="26" t="str" cm="1">
        <f t="array" ref="K19351">_xlfn.LET(_xlpm.d,UPPER(TRIM(CLEAN(SUBSTITUTE(F19351,CHAR(160),"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52" spans="1:11" hidden="1" x14ac:dyDescent="0.25">
      <c r="A19352" s="10" t="s">
        <v>220</v>
      </c>
      <c r="B19352" s="3"/>
      <c r="K19352" s="26" t="str" cm="1">
        <f t="array" ref="K19352">_xlfn.LET(_xlpm.d,UPPER(TRIM(CLEAN(SUBSTITUTE(F19352,CHAR(160),"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53" spans="1:11" hidden="1" x14ac:dyDescent="0.25">
      <c r="B19353" s="20">
        <v>46113</v>
      </c>
      <c r="C19353" s="2" t="s">
        <v>1</v>
      </c>
      <c r="D19353" s="2" t="s">
        <v>6585</v>
      </c>
      <c r="E19353" s="2" t="s">
        <v>143</v>
      </c>
      <c r="F19353" s="2" t="s">
        <v>220</v>
      </c>
      <c r="G19353" s="5">
        <v>50</v>
      </c>
      <c r="H19353" s="5">
        <v>8.9</v>
      </c>
      <c r="I19353" s="5">
        <v>445</v>
      </c>
      <c r="J19353" s="5">
        <v>445</v>
      </c>
      <c r="K19353" s="26" t="str" cm="1">
        <f t="array" ref="K19353">_xlfn.LET(_xlpm.d,UPPER(TRIM(CLEAN(SUBSTITUTE(F19353,CHAR(160),"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54" spans="1:11" hidden="1" x14ac:dyDescent="0.25">
      <c r="B19354" s="20">
        <v>46113</v>
      </c>
      <c r="C19354" s="2" t="s">
        <v>1</v>
      </c>
      <c r="D19354" s="2" t="s">
        <v>6586</v>
      </c>
      <c r="E19354" s="2" t="s">
        <v>149</v>
      </c>
      <c r="F19354" s="2" t="s">
        <v>220</v>
      </c>
      <c r="G19354" s="5">
        <v>25</v>
      </c>
      <c r="H19354" s="5">
        <v>12.2</v>
      </c>
      <c r="I19354" s="5">
        <v>305</v>
      </c>
      <c r="J19354" s="5">
        <v>750</v>
      </c>
      <c r="K19354" s="26" t="str" cm="1">
        <f t="array" ref="K19354">_xlfn.LET(_xlpm.d,UPPER(TRIM(CLEAN(SUBSTITUTE(F19354,CHAR(160),"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55" spans="1:11" hidden="1" x14ac:dyDescent="0.25">
      <c r="B19355" s="20">
        <v>46114</v>
      </c>
      <c r="C19355" s="2" t="s">
        <v>1</v>
      </c>
      <c r="D19355" s="2" t="s">
        <v>6587</v>
      </c>
      <c r="E19355" s="2" t="s">
        <v>282</v>
      </c>
      <c r="F19355" s="2" t="s">
        <v>220</v>
      </c>
      <c r="G19355" s="5">
        <v>50</v>
      </c>
      <c r="H19355" s="5">
        <v>12.2</v>
      </c>
      <c r="I19355" s="5">
        <v>610</v>
      </c>
      <c r="J19355" s="5">
        <v>1360</v>
      </c>
      <c r="K19355" s="26" t="str" cm="1">
        <f t="array" ref="K19355">_xlfn.LET(_xlpm.d,UPPER(TRIM(CLEAN(SUBSTITUTE(F19355,CHAR(160),"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56" spans="1:11" hidden="1" x14ac:dyDescent="0.25">
      <c r="B19356" s="20">
        <v>46120</v>
      </c>
      <c r="C19356" s="2" t="s">
        <v>1</v>
      </c>
      <c r="D19356" s="2" t="s">
        <v>6588</v>
      </c>
      <c r="E19356" s="2" t="s">
        <v>143</v>
      </c>
      <c r="F19356" s="2" t="s">
        <v>220</v>
      </c>
      <c r="G19356" s="5">
        <v>30</v>
      </c>
      <c r="H19356" s="5">
        <v>12.2</v>
      </c>
      <c r="I19356" s="5">
        <v>366</v>
      </c>
      <c r="J19356" s="5">
        <v>1726</v>
      </c>
      <c r="K19356" s="26" t="str" cm="1">
        <f t="array" ref="K19356">_xlfn.LET(_xlpm.d,UPPER(TRIM(CLEAN(SUBSTITUTE(F19356,CHAR(160),"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57" spans="1:11" hidden="1" x14ac:dyDescent="0.25">
      <c r="B19357" s="20">
        <v>46126</v>
      </c>
      <c r="C19357" s="2" t="s">
        <v>1</v>
      </c>
      <c r="D19357" s="2" t="s">
        <v>6589</v>
      </c>
      <c r="E19357" s="2" t="s">
        <v>78</v>
      </c>
      <c r="F19357" s="2" t="s">
        <v>220</v>
      </c>
      <c r="G19357" s="5">
        <v>60</v>
      </c>
      <c r="H19357" s="5">
        <v>12.2</v>
      </c>
      <c r="I19357" s="5">
        <v>732</v>
      </c>
      <c r="J19357" s="5">
        <v>2458</v>
      </c>
      <c r="K19357" s="26" t="str" cm="1">
        <f t="array" ref="K19357">_xlfn.LET(_xlpm.d,UPPER(TRIM(CLEAN(SUBSTITUTE(F19357,CHAR(160),"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58" spans="1:11" hidden="1" x14ac:dyDescent="0.25">
      <c r="B19358" s="20">
        <v>46128</v>
      </c>
      <c r="C19358" s="2" t="s">
        <v>1</v>
      </c>
      <c r="D19358" s="2" t="s">
        <v>6590</v>
      </c>
      <c r="E19358" s="2" t="s">
        <v>311</v>
      </c>
      <c r="F19358" s="2" t="s">
        <v>220</v>
      </c>
      <c r="G19358" s="5">
        <v>100</v>
      </c>
      <c r="H19358" s="5">
        <v>12.2</v>
      </c>
      <c r="I19358" s="5">
        <v>1220</v>
      </c>
      <c r="J19358" s="5">
        <v>3678</v>
      </c>
      <c r="K19358" s="26" t="str" cm="1">
        <f t="array" ref="K19358">_xlfn.LET(_xlpm.d,UPPER(TRIM(CLEAN(SUBSTITUTE(F19358,CHAR(160),"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59" spans="1:11" hidden="1" x14ac:dyDescent="0.25">
      <c r="B19359" s="20">
        <v>46129</v>
      </c>
      <c r="C19359" s="2" t="s">
        <v>1</v>
      </c>
      <c r="D19359" s="2" t="s">
        <v>6591</v>
      </c>
      <c r="E19359" s="2" t="s">
        <v>78</v>
      </c>
      <c r="F19359" s="2" t="s">
        <v>220</v>
      </c>
      <c r="G19359" s="5">
        <v>30</v>
      </c>
      <c r="H19359" s="5">
        <v>12.2</v>
      </c>
      <c r="I19359" s="5">
        <v>366</v>
      </c>
      <c r="J19359" s="5">
        <v>4044</v>
      </c>
      <c r="K19359" s="26" t="str" cm="1">
        <f t="array" ref="K19359">_xlfn.LET(_xlpm.d,UPPER(TRIM(CLEAN(SUBSTITUTE(F19359,CHAR(160),"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60" spans="1:11" hidden="1" x14ac:dyDescent="0.25">
      <c r="B19360" s="20">
        <v>46132</v>
      </c>
      <c r="C19360" s="2" t="s">
        <v>1</v>
      </c>
      <c r="D19360" s="2" t="s">
        <v>6592</v>
      </c>
      <c r="E19360" s="2" t="s">
        <v>248</v>
      </c>
      <c r="F19360" s="2" t="s">
        <v>220</v>
      </c>
      <c r="G19360" s="5">
        <v>72</v>
      </c>
      <c r="H19360" s="5">
        <v>8.9</v>
      </c>
      <c r="I19360" s="5">
        <v>640.79999999999995</v>
      </c>
      <c r="J19360" s="5">
        <v>4684.8</v>
      </c>
      <c r="K19360" s="26" t="str" cm="1">
        <f t="array" ref="K19360">_xlfn.LET(_xlpm.d,UPPER(TRIM(CLEAN(SUBSTITUTE(F19360,CHAR(160),"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61" spans="1:11" hidden="1" x14ac:dyDescent="0.25">
      <c r="B19361" s="20">
        <v>46132</v>
      </c>
      <c r="C19361" s="2" t="s">
        <v>1</v>
      </c>
      <c r="D19361" s="2" t="s">
        <v>6593</v>
      </c>
      <c r="E19361" s="2" t="s">
        <v>254</v>
      </c>
      <c r="F19361" s="2" t="s">
        <v>220</v>
      </c>
      <c r="G19361" s="5">
        <v>36</v>
      </c>
      <c r="H19361" s="5">
        <v>8.9</v>
      </c>
      <c r="I19361" s="5">
        <v>320.39999999999998</v>
      </c>
      <c r="J19361" s="5">
        <v>5005.2</v>
      </c>
      <c r="K19361" s="26" t="str" cm="1">
        <f t="array" ref="K19361">_xlfn.LET(_xlpm.d,UPPER(TRIM(CLEAN(SUBSTITUTE(F19361,CHAR(160),"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62" spans="1:11" hidden="1" x14ac:dyDescent="0.25">
      <c r="B19362" s="20">
        <v>46132</v>
      </c>
      <c r="C19362" s="2" t="s">
        <v>1</v>
      </c>
      <c r="D19362" s="2" t="s">
        <v>6594</v>
      </c>
      <c r="E19362" s="2" t="s">
        <v>180</v>
      </c>
      <c r="F19362" s="2" t="s">
        <v>220</v>
      </c>
      <c r="G19362" s="5">
        <v>36</v>
      </c>
      <c r="H19362" s="5">
        <v>8.9</v>
      </c>
      <c r="I19362" s="5">
        <v>320.39999999999998</v>
      </c>
      <c r="J19362" s="5">
        <v>5325.5999999999995</v>
      </c>
      <c r="K19362" s="26" t="str" cm="1">
        <f t="array" ref="K19362">_xlfn.LET(_xlpm.d,UPPER(TRIM(CLEAN(SUBSTITUTE(F19362,CHAR(160),"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63" spans="1:11" hidden="1" x14ac:dyDescent="0.25">
      <c r="B19363" s="20">
        <v>46133</v>
      </c>
      <c r="C19363" s="2" t="s">
        <v>1</v>
      </c>
      <c r="D19363" s="2" t="s">
        <v>6595</v>
      </c>
      <c r="E19363" s="2" t="s">
        <v>143</v>
      </c>
      <c r="F19363" s="2" t="s">
        <v>220</v>
      </c>
      <c r="G19363" s="5">
        <v>40</v>
      </c>
      <c r="H19363" s="5">
        <v>8.9</v>
      </c>
      <c r="I19363" s="5">
        <v>356</v>
      </c>
      <c r="J19363" s="5">
        <v>5681.5999999999995</v>
      </c>
      <c r="K19363" s="26" t="str" cm="1">
        <f t="array" ref="K19363">_xlfn.LET(_xlpm.d,UPPER(TRIM(CLEAN(SUBSTITUTE(F19363,CHAR(160),"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64" spans="1:11" hidden="1" x14ac:dyDescent="0.25">
      <c r="B19364" s="20">
        <v>46133</v>
      </c>
      <c r="C19364" s="2" t="s">
        <v>1</v>
      </c>
      <c r="D19364" s="2" t="s">
        <v>6596</v>
      </c>
      <c r="E19364" s="2" t="s">
        <v>186</v>
      </c>
      <c r="F19364" s="2" t="s">
        <v>220</v>
      </c>
      <c r="G19364" s="5">
        <v>36</v>
      </c>
      <c r="H19364" s="5">
        <v>8.9</v>
      </c>
      <c r="I19364" s="5">
        <v>320.39999999999998</v>
      </c>
      <c r="J19364" s="5">
        <v>6001.9999999999991</v>
      </c>
      <c r="K19364" s="26" t="str" cm="1">
        <f t="array" ref="K19364">_xlfn.LET(_xlpm.d,UPPER(TRIM(CLEAN(SUBSTITUTE(F19364,CHAR(160),"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65" spans="1:11" hidden="1" x14ac:dyDescent="0.25">
      <c r="B19365" s="20">
        <v>46133</v>
      </c>
      <c r="C19365" s="2" t="s">
        <v>1</v>
      </c>
      <c r="D19365" s="2" t="s">
        <v>6597</v>
      </c>
      <c r="E19365" s="2" t="s">
        <v>232</v>
      </c>
      <c r="F19365" s="2" t="s">
        <v>220</v>
      </c>
      <c r="G19365" s="5">
        <v>40</v>
      </c>
      <c r="H19365" s="5">
        <v>8.9</v>
      </c>
      <c r="I19365" s="5">
        <v>356</v>
      </c>
      <c r="J19365" s="5">
        <v>6357.9999999999991</v>
      </c>
      <c r="K19365" s="26" t="str" cm="1">
        <f t="array" ref="K19365">_xlfn.LET(_xlpm.d,UPPER(TRIM(CLEAN(SUBSTITUTE(F19365,CHAR(160),"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66" spans="1:11" hidden="1" x14ac:dyDescent="0.25">
      <c r="B19366" s="20">
        <v>46135</v>
      </c>
      <c r="C19366" s="2" t="s">
        <v>1</v>
      </c>
      <c r="D19366" s="2" t="s">
        <v>6598</v>
      </c>
      <c r="E19366" s="2" t="s">
        <v>145</v>
      </c>
      <c r="F19366" s="2" t="s">
        <v>220</v>
      </c>
      <c r="G19366" s="5">
        <v>10</v>
      </c>
      <c r="H19366" s="5">
        <v>12.2</v>
      </c>
      <c r="I19366" s="5">
        <v>122</v>
      </c>
      <c r="J19366" s="5">
        <v>6479.9999999999991</v>
      </c>
      <c r="K19366" s="26" t="str" cm="1">
        <f t="array" ref="K19366">_xlfn.LET(_xlpm.d,UPPER(TRIM(CLEAN(SUBSTITUTE(F19366,CHAR(160),"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67" spans="1:11" hidden="1" x14ac:dyDescent="0.25">
      <c r="B19367" s="20">
        <v>46141</v>
      </c>
      <c r="C19367" s="2" t="s">
        <v>1</v>
      </c>
      <c r="D19367" s="2" t="s">
        <v>6599</v>
      </c>
      <c r="E19367" s="2" t="s">
        <v>180</v>
      </c>
      <c r="F19367" s="2" t="s">
        <v>220</v>
      </c>
      <c r="G19367" s="5">
        <v>100</v>
      </c>
      <c r="H19367" s="5">
        <v>8.9</v>
      </c>
      <c r="I19367" s="5">
        <v>890</v>
      </c>
      <c r="J19367" s="5">
        <v>7369.9999999999991</v>
      </c>
      <c r="K19367" s="26" t="str" cm="1">
        <f t="array" ref="K19367">_xlfn.LET(_xlpm.d,UPPER(TRIM(CLEAN(SUBSTITUTE(F19367,CHAR(160),"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68" spans="1:11" hidden="1" x14ac:dyDescent="0.25">
      <c r="B19368" s="20">
        <v>46141</v>
      </c>
      <c r="C19368" s="2" t="s">
        <v>1</v>
      </c>
      <c r="D19368" s="2" t="s">
        <v>6600</v>
      </c>
      <c r="E19368" s="2" t="s">
        <v>232</v>
      </c>
      <c r="F19368" s="2" t="s">
        <v>220</v>
      </c>
      <c r="G19368" s="5">
        <v>32</v>
      </c>
      <c r="H19368" s="5">
        <v>8.9</v>
      </c>
      <c r="I19368" s="5">
        <v>284.8</v>
      </c>
      <c r="J19368" s="5">
        <v>7654.7999999999993</v>
      </c>
      <c r="K19368" s="26" t="str" cm="1">
        <f t="array" ref="K19368">_xlfn.LET(_xlpm.d,UPPER(TRIM(CLEAN(SUBSTITUTE(F19368,CHAR(160),"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69" spans="1:11" hidden="1" x14ac:dyDescent="0.25">
      <c r="B19369" s="20">
        <v>46141</v>
      </c>
      <c r="C19369" s="2" t="s">
        <v>1</v>
      </c>
      <c r="D19369" s="2" t="s">
        <v>6601</v>
      </c>
      <c r="E19369" s="2" t="s">
        <v>78</v>
      </c>
      <c r="F19369" s="2" t="s">
        <v>220</v>
      </c>
      <c r="G19369" s="5">
        <v>72</v>
      </c>
      <c r="H19369" s="5">
        <v>8.9</v>
      </c>
      <c r="I19369" s="5">
        <v>640.79999999999995</v>
      </c>
      <c r="J19369" s="5">
        <v>8295.5999999999985</v>
      </c>
      <c r="K19369" s="26" t="str" cm="1">
        <f t="array" ref="K19369">_xlfn.LET(_xlpm.d,UPPER(TRIM(CLEAN(SUBSTITUTE(F19369,CHAR(160),"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70" spans="1:11" hidden="1" x14ac:dyDescent="0.25">
      <c r="B19370" s="20">
        <v>46141</v>
      </c>
      <c r="C19370" s="2" t="s">
        <v>1</v>
      </c>
      <c r="D19370" s="2" t="s">
        <v>6602</v>
      </c>
      <c r="E19370" s="2" t="s">
        <v>268</v>
      </c>
      <c r="F19370" s="2" t="s">
        <v>220</v>
      </c>
      <c r="G19370" s="5">
        <v>72</v>
      </c>
      <c r="H19370" s="5">
        <v>8.9</v>
      </c>
      <c r="I19370" s="5">
        <v>640.79999999999995</v>
      </c>
      <c r="J19370" s="5">
        <v>8936.3999999999978</v>
      </c>
      <c r="K19370" s="26" t="str" cm="1">
        <f t="array" ref="K19370">_xlfn.LET(_xlpm.d,UPPER(TRIM(CLEAN(SUBSTITUTE(F19370,CHAR(160),"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71" spans="1:11" hidden="1" x14ac:dyDescent="0.25">
      <c r="B19371" s="20">
        <v>46142</v>
      </c>
      <c r="C19371" s="2" t="s">
        <v>1</v>
      </c>
      <c r="D19371" s="2" t="s">
        <v>6603</v>
      </c>
      <c r="E19371" s="2" t="s">
        <v>251</v>
      </c>
      <c r="F19371" s="2" t="s">
        <v>220</v>
      </c>
      <c r="G19371" s="5">
        <v>50</v>
      </c>
      <c r="H19371" s="5">
        <v>0</v>
      </c>
      <c r="I19371" s="5">
        <v>0</v>
      </c>
      <c r="J19371" s="5">
        <v>8936.3999999999978</v>
      </c>
      <c r="K19371" s="26" t="str" cm="1">
        <f t="array" ref="K19371">_xlfn.LET(_xlpm.d,UPPER(TRIM(CLEAN(SUBSTITUTE(F19371,CHAR(160),"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72" spans="1:11" hidden="1" x14ac:dyDescent="0.25">
      <c r="A19372" s="11" t="s">
        <v>463</v>
      </c>
      <c r="B19372" s="3"/>
      <c r="G19372" s="6">
        <f>G19353+G19354+G19355+G19356+G19357+G19358+G19359+G19360+G19361+G19362+G19363+G19364+G19365+G19366+G19367+G19368+G19369+G19370+G19371</f>
        <v>941</v>
      </c>
      <c r="I19372" s="7">
        <f>I19353+I19354+I19355+I19356+I19357+I19358+I19359+I19360+I19361+I19362+I19363+I19364+I19365+I19366+I19367+I19368+I19369+I19370+I19371</f>
        <v>8936.3999999999978</v>
      </c>
      <c r="K19372" s="26" t="str" cm="1">
        <f t="array" ref="K19372">_xlfn.LET(_xlpm.d,UPPER(TRIM(CLEAN(SUBSTITUTE(F19372,CHAR(160),"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73" spans="1:11" hidden="1" x14ac:dyDescent="0.25">
      <c r="A19373" s="10" t="s">
        <v>464</v>
      </c>
      <c r="B19373" s="3"/>
      <c r="K19373" s="26" t="str" cm="1">
        <f t="array" ref="K19373">_xlfn.LET(_xlpm.d,UPPER(TRIM(CLEAN(SUBSTITUTE(F19373,CHAR(160),"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74" spans="1:11" hidden="1" x14ac:dyDescent="0.25">
      <c r="B19374" s="20">
        <v>46114</v>
      </c>
      <c r="C19374" s="2" t="s">
        <v>1</v>
      </c>
      <c r="D19374" s="2" t="s">
        <v>6576</v>
      </c>
      <c r="E19374" s="2" t="s">
        <v>43</v>
      </c>
      <c r="F19374" s="2" t="s">
        <v>464</v>
      </c>
      <c r="G19374" s="5">
        <v>10</v>
      </c>
      <c r="H19374" s="5">
        <v>22.99</v>
      </c>
      <c r="I19374" s="5">
        <v>229.9</v>
      </c>
      <c r="J19374" s="5">
        <v>229.9</v>
      </c>
      <c r="K19374" s="26" t="str" cm="1">
        <f t="array" ref="K19374">_xlfn.LET(_xlpm.d,UPPER(TRIM(CLEAN(SUBSTITUTE(F19374,CHAR(160),"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375" spans="1:11" hidden="1" x14ac:dyDescent="0.25">
      <c r="A19375" s="11" t="s">
        <v>474</v>
      </c>
      <c r="B19375" s="3"/>
      <c r="G19375" s="6">
        <f>G19374</f>
        <v>10</v>
      </c>
      <c r="I19375" s="8">
        <f>I19374</f>
        <v>229.9</v>
      </c>
      <c r="K19375" s="26" t="str" cm="1">
        <f t="array" ref="K19375">_xlfn.LET(_xlpm.d,UPPER(TRIM(CLEAN(SUBSTITUTE(F19375,CHAR(160),"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76" spans="1:11" hidden="1" x14ac:dyDescent="0.25">
      <c r="A19376" s="10" t="s">
        <v>735</v>
      </c>
      <c r="B19376" s="3"/>
      <c r="K19376" s="26" t="str" cm="1">
        <f t="array" ref="K19376">_xlfn.LET(_xlpm.d,UPPER(TRIM(CLEAN(SUBSTITUTE(F19376,CHAR(160),"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77" spans="1:11" hidden="1" x14ac:dyDescent="0.25">
      <c r="B19377" s="20">
        <v>46121</v>
      </c>
      <c r="C19377" s="2" t="s">
        <v>1</v>
      </c>
      <c r="D19377" s="2" t="s">
        <v>6604</v>
      </c>
      <c r="E19377" s="2" t="s">
        <v>120</v>
      </c>
      <c r="F19377" s="2" t="s">
        <v>6605</v>
      </c>
      <c r="G19377" s="5">
        <v>3</v>
      </c>
      <c r="H19377" s="5">
        <v>8.99</v>
      </c>
      <c r="I19377" s="5">
        <v>26.97</v>
      </c>
      <c r="J19377" s="5">
        <v>26.97</v>
      </c>
      <c r="K19377" s="26" t="str" cm="1">
        <f t="array" ref="K19377">_xlfn.LET(_xlpm.d,UPPER(TRIM(CLEAN(SUBSTITUTE(F19377,CHAR(160),"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78" spans="1:11" hidden="1" x14ac:dyDescent="0.25">
      <c r="A19378" s="11" t="s">
        <v>743</v>
      </c>
      <c r="B19378" s="3"/>
      <c r="G19378" s="6">
        <f>G19377</f>
        <v>3</v>
      </c>
      <c r="I19378" s="8">
        <f>I19377</f>
        <v>26.97</v>
      </c>
      <c r="K19378" s="26" t="str" cm="1">
        <f t="array" ref="K19378">_xlfn.LET(_xlpm.d,UPPER(TRIM(CLEAN(SUBSTITUTE(F19378,CHAR(160),"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79" spans="1:11" hidden="1" x14ac:dyDescent="0.25">
      <c r="A19379" s="10" t="s">
        <v>755</v>
      </c>
      <c r="B19379" s="3"/>
      <c r="K19379" s="26" t="str" cm="1">
        <f t="array" ref="K19379">_xlfn.LET(_xlpm.d,UPPER(TRIM(CLEAN(SUBSTITUTE(F19379,CHAR(160),"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80" spans="1:11" hidden="1" x14ac:dyDescent="0.25">
      <c r="B19380" s="20">
        <v>46122</v>
      </c>
      <c r="C19380" s="2" t="s">
        <v>1</v>
      </c>
      <c r="D19380" s="2" t="s">
        <v>6606</v>
      </c>
      <c r="E19380" s="2" t="s">
        <v>43</v>
      </c>
      <c r="F19380" s="2" t="s">
        <v>755</v>
      </c>
      <c r="G19380" s="5">
        <v>20</v>
      </c>
      <c r="H19380" s="5">
        <v>11.95</v>
      </c>
      <c r="I19380" s="5">
        <v>239</v>
      </c>
      <c r="J19380" s="5">
        <v>239</v>
      </c>
      <c r="K19380" s="26" t="str" cm="1">
        <f t="array" ref="K19380">_xlfn.LET(_xlpm.d,UPPER(TRIM(CLEAN(SUBSTITUTE(F19380,CHAR(160),"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81" spans="1:11" hidden="1" x14ac:dyDescent="0.25">
      <c r="B19381" s="20">
        <v>46126</v>
      </c>
      <c r="C19381" s="2" t="s">
        <v>1</v>
      </c>
      <c r="D19381" s="2" t="s">
        <v>6607</v>
      </c>
      <c r="E19381" s="2" t="s">
        <v>857</v>
      </c>
      <c r="F19381" s="2" t="s">
        <v>755</v>
      </c>
      <c r="G19381" s="5">
        <v>18</v>
      </c>
      <c r="H19381" s="5">
        <v>11.9</v>
      </c>
      <c r="I19381" s="5">
        <v>214.2</v>
      </c>
      <c r="J19381" s="5">
        <v>453.2</v>
      </c>
      <c r="K19381" s="26" t="str" cm="1">
        <f t="array" ref="K19381">_xlfn.LET(_xlpm.d,UPPER(TRIM(CLEAN(SUBSTITUTE(F19381,CHAR(160),"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82" spans="1:11" hidden="1" x14ac:dyDescent="0.25">
      <c r="B19382" s="20">
        <v>46127</v>
      </c>
      <c r="C19382" s="2" t="s">
        <v>1</v>
      </c>
      <c r="D19382" s="2" t="s">
        <v>6608</v>
      </c>
      <c r="E19382" s="2" t="s">
        <v>176</v>
      </c>
      <c r="F19382" s="2" t="s">
        <v>6609</v>
      </c>
      <c r="G19382" s="5">
        <v>10</v>
      </c>
      <c r="H19382" s="5">
        <v>11.9</v>
      </c>
      <c r="I19382" s="5">
        <v>119</v>
      </c>
      <c r="J19382" s="5">
        <v>572.20000000000005</v>
      </c>
      <c r="K19382" s="26" t="str" cm="1">
        <f t="array" ref="K19382">_xlfn.LET(_xlpm.d,UPPER(TRIM(CLEAN(SUBSTITUTE(F19382,CHAR(160),"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83" spans="1:11" hidden="1" x14ac:dyDescent="0.25">
      <c r="B19383" s="20">
        <v>46127</v>
      </c>
      <c r="C19383" s="2" t="s">
        <v>1</v>
      </c>
      <c r="D19383" s="2" t="s">
        <v>6608</v>
      </c>
      <c r="E19383" s="2" t="s">
        <v>176</v>
      </c>
      <c r="F19383" s="2" t="s">
        <v>6610</v>
      </c>
      <c r="G19383" s="5">
        <v>10</v>
      </c>
      <c r="H19383" s="5">
        <v>11.9</v>
      </c>
      <c r="I19383" s="5">
        <v>119</v>
      </c>
      <c r="J19383" s="5">
        <v>691.2</v>
      </c>
      <c r="K19383" s="26" t="str" cm="1">
        <f t="array" ref="K19383">_xlfn.LET(_xlpm.d,UPPER(TRIM(CLEAN(SUBSTITUTE(F19383,CHAR(160),"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84" spans="1:11" hidden="1" x14ac:dyDescent="0.25">
      <c r="B19384" s="20">
        <v>46127</v>
      </c>
      <c r="C19384" s="2" t="s">
        <v>1</v>
      </c>
      <c r="D19384" s="2" t="s">
        <v>6608</v>
      </c>
      <c r="E19384" s="2" t="s">
        <v>176</v>
      </c>
      <c r="F19384" s="2" t="s">
        <v>6611</v>
      </c>
      <c r="G19384" s="5">
        <v>10</v>
      </c>
      <c r="H19384" s="5">
        <v>11.9</v>
      </c>
      <c r="I19384" s="5">
        <v>119</v>
      </c>
      <c r="J19384" s="5">
        <v>810.2</v>
      </c>
      <c r="K19384" s="26" t="str" cm="1">
        <f t="array" ref="K19384">_xlfn.LET(_xlpm.d,UPPER(TRIM(CLEAN(SUBSTITUTE(F19384,CHAR(160),"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85" spans="1:11" hidden="1" x14ac:dyDescent="0.25">
      <c r="B19385" s="20">
        <v>46127</v>
      </c>
      <c r="C19385" s="2" t="s">
        <v>1</v>
      </c>
      <c r="D19385" s="2" t="s">
        <v>6608</v>
      </c>
      <c r="E19385" s="2" t="s">
        <v>176</v>
      </c>
      <c r="F19385" s="2" t="s">
        <v>6612</v>
      </c>
      <c r="G19385" s="5">
        <v>10</v>
      </c>
      <c r="H19385" s="5">
        <v>11.9</v>
      </c>
      <c r="I19385" s="5">
        <v>119</v>
      </c>
      <c r="J19385" s="5">
        <v>929.2</v>
      </c>
      <c r="K19385" s="26" t="str" cm="1">
        <f t="array" ref="K19385">_xlfn.LET(_xlpm.d,UPPER(TRIM(CLEAN(SUBSTITUTE(F19385,CHAR(160),"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86" spans="1:11" hidden="1" x14ac:dyDescent="0.25">
      <c r="B19386" s="20">
        <v>46127</v>
      </c>
      <c r="C19386" s="2" t="s">
        <v>1</v>
      </c>
      <c r="D19386" s="2" t="s">
        <v>6608</v>
      </c>
      <c r="E19386" s="2" t="s">
        <v>176</v>
      </c>
      <c r="F19386" s="2" t="s">
        <v>6613</v>
      </c>
      <c r="G19386" s="5">
        <v>10</v>
      </c>
      <c r="H19386" s="5">
        <v>11.9</v>
      </c>
      <c r="I19386" s="5">
        <v>119</v>
      </c>
      <c r="J19386" s="5">
        <v>1048.2</v>
      </c>
      <c r="K19386" s="26" t="str" cm="1">
        <f t="array" ref="K19386">_xlfn.LET(_xlpm.d,UPPER(TRIM(CLEAN(SUBSTITUTE(F19386,CHAR(160),"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87" spans="1:11" hidden="1" x14ac:dyDescent="0.25">
      <c r="B19387" s="20">
        <v>46127</v>
      </c>
      <c r="C19387" s="2" t="s">
        <v>1</v>
      </c>
      <c r="D19387" s="2" t="s">
        <v>6608</v>
      </c>
      <c r="E19387" s="2" t="s">
        <v>176</v>
      </c>
      <c r="F19387" s="2" t="s">
        <v>6614</v>
      </c>
      <c r="G19387" s="5">
        <v>20</v>
      </c>
      <c r="H19387" s="5">
        <v>11.9</v>
      </c>
      <c r="I19387" s="5">
        <v>238</v>
      </c>
      <c r="J19387" s="5">
        <v>1286.2</v>
      </c>
      <c r="K19387" s="26" t="str" cm="1">
        <f t="array" ref="K19387">_xlfn.LET(_xlpm.d,UPPER(TRIM(CLEAN(SUBSTITUTE(F19387,CHAR(160),"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88" spans="1:11" hidden="1" x14ac:dyDescent="0.25">
      <c r="B19388" s="20">
        <v>46127</v>
      </c>
      <c r="C19388" s="2" t="s">
        <v>1</v>
      </c>
      <c r="D19388" s="2" t="s">
        <v>6608</v>
      </c>
      <c r="E19388" s="2" t="s">
        <v>176</v>
      </c>
      <c r="F19388" s="2" t="s">
        <v>6615</v>
      </c>
      <c r="G19388" s="5">
        <v>20</v>
      </c>
      <c r="H19388" s="5">
        <v>11.9</v>
      </c>
      <c r="I19388" s="5">
        <v>238</v>
      </c>
      <c r="J19388" s="5">
        <v>1524.2</v>
      </c>
      <c r="K19388" s="26" t="str" cm="1">
        <f t="array" ref="K19388">_xlfn.LET(_xlpm.d,UPPER(TRIM(CLEAN(SUBSTITUTE(F19388,CHAR(160),"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89" spans="1:11" hidden="1" x14ac:dyDescent="0.25">
      <c r="B19389" s="20">
        <v>46129</v>
      </c>
      <c r="C19389" s="2" t="s">
        <v>1</v>
      </c>
      <c r="D19389" s="2" t="s">
        <v>6616</v>
      </c>
      <c r="E19389" s="2" t="s">
        <v>50</v>
      </c>
      <c r="F19389" s="2" t="s">
        <v>755</v>
      </c>
      <c r="G19389" s="5">
        <v>200</v>
      </c>
      <c r="H19389" s="5">
        <v>20</v>
      </c>
      <c r="I19389" s="5">
        <v>4000</v>
      </c>
      <c r="J19389" s="5">
        <v>5524.2</v>
      </c>
      <c r="K19389" s="26" t="str" cm="1">
        <f t="array" ref="K19389">_xlfn.LET(_xlpm.d,UPPER(TRIM(CLEAN(SUBSTITUTE(F19389,CHAR(160),"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90" spans="1:11" hidden="1" x14ac:dyDescent="0.25">
      <c r="B19390" s="20">
        <v>46136</v>
      </c>
      <c r="C19390" s="2" t="s">
        <v>1</v>
      </c>
      <c r="D19390" s="2" t="s">
        <v>6617</v>
      </c>
      <c r="E19390" s="2" t="s">
        <v>774</v>
      </c>
      <c r="F19390" s="2" t="s">
        <v>6618</v>
      </c>
      <c r="G19390" s="5">
        <v>10</v>
      </c>
      <c r="H19390" s="5">
        <v>21.2</v>
      </c>
      <c r="I19390" s="5">
        <v>212</v>
      </c>
      <c r="J19390" s="5">
        <v>5736.2</v>
      </c>
      <c r="K19390" s="26" t="str" cm="1">
        <f t="array" ref="K19390">_xlfn.LET(_xlpm.d,UPPER(TRIM(CLEAN(SUBSTITUTE(F19390,CHAR(160),"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391" spans="1:11" hidden="1" x14ac:dyDescent="0.25">
      <c r="A19391" s="11" t="s">
        <v>875</v>
      </c>
      <c r="B19391" s="3"/>
      <c r="G19391" s="6">
        <f>G19380+G19381+G19382+G19383+G19384+G19385+G19386+G19387+G19388+G19389+G19390</f>
        <v>338</v>
      </c>
      <c r="I19391" s="7">
        <f>I19380+I19381+I19382+I19383+I19384+I19385+I19386+I19387+I19388+I19389+I19390</f>
        <v>5736.2</v>
      </c>
      <c r="K19391" s="26" t="str" cm="1">
        <f t="array" ref="K19391">_xlfn.LET(_xlpm.d,UPPER(TRIM(CLEAN(SUBSTITUTE(F19391,CHAR(160),"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92" spans="1:11" hidden="1" x14ac:dyDescent="0.25">
      <c r="A19392" s="10" t="s">
        <v>879</v>
      </c>
      <c r="B19392" s="3"/>
      <c r="K19392" s="26" t="str" cm="1">
        <f t="array" ref="K19392">_xlfn.LET(_xlpm.d,UPPER(TRIM(CLEAN(SUBSTITUTE(F19392,CHAR(160),"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393" spans="1:11" hidden="1" x14ac:dyDescent="0.25">
      <c r="B19393" s="20">
        <v>46113</v>
      </c>
      <c r="C19393" s="2" t="s">
        <v>1</v>
      </c>
      <c r="D19393" s="2" t="s">
        <v>6619</v>
      </c>
      <c r="E19393" s="2" t="s">
        <v>154</v>
      </c>
      <c r="F19393" s="2" t="s">
        <v>879</v>
      </c>
      <c r="G19393" s="5">
        <v>50</v>
      </c>
      <c r="H19393" s="5">
        <v>12.8</v>
      </c>
      <c r="I19393" s="5">
        <v>640</v>
      </c>
      <c r="J19393" s="5">
        <v>640</v>
      </c>
      <c r="K19393" s="26" t="str" cm="1">
        <f t="array" ref="K19393">_xlfn.LET(_xlpm.d,UPPER(TRIM(CLEAN(SUBSTITUTE(F19393,CHAR(160),"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94" spans="1:11" hidden="1" x14ac:dyDescent="0.25">
      <c r="B19394" s="20">
        <v>46114</v>
      </c>
      <c r="C19394" s="2" t="s">
        <v>1</v>
      </c>
      <c r="D19394" s="2" t="s">
        <v>6620</v>
      </c>
      <c r="E19394" s="2" t="s">
        <v>243</v>
      </c>
      <c r="F19394" s="2" t="s">
        <v>879</v>
      </c>
      <c r="G19394" s="5">
        <v>50</v>
      </c>
      <c r="H19394" s="5">
        <v>12.8</v>
      </c>
      <c r="I19394" s="5">
        <v>640</v>
      </c>
      <c r="J19394" s="5">
        <v>1280</v>
      </c>
      <c r="K19394" s="26" t="str" cm="1">
        <f t="array" ref="K19394">_xlfn.LET(_xlpm.d,UPPER(TRIM(CLEAN(SUBSTITUTE(F19394,CHAR(160),"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95" spans="1:11" hidden="1" x14ac:dyDescent="0.25">
      <c r="B19395" s="20">
        <v>46119</v>
      </c>
      <c r="C19395" s="2" t="s">
        <v>1</v>
      </c>
      <c r="D19395" s="2" t="s">
        <v>6621</v>
      </c>
      <c r="E19395" s="2" t="s">
        <v>135</v>
      </c>
      <c r="F19395" s="2" t="s">
        <v>879</v>
      </c>
      <c r="G19395" s="5">
        <v>30</v>
      </c>
      <c r="H19395" s="5">
        <v>12.8</v>
      </c>
      <c r="I19395" s="5">
        <v>384</v>
      </c>
      <c r="J19395" s="5">
        <v>1664</v>
      </c>
      <c r="K19395" s="26" t="str" cm="1">
        <f t="array" ref="K19395">_xlfn.LET(_xlpm.d,UPPER(TRIM(CLEAN(SUBSTITUTE(F19395,CHAR(160),"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96" spans="1:11" hidden="1" x14ac:dyDescent="0.25">
      <c r="B19396" s="20">
        <v>46119</v>
      </c>
      <c r="C19396" s="2" t="s">
        <v>1</v>
      </c>
      <c r="D19396" s="2" t="s">
        <v>6622</v>
      </c>
      <c r="E19396" s="2" t="s">
        <v>192</v>
      </c>
      <c r="F19396" s="2" t="s">
        <v>879</v>
      </c>
      <c r="G19396" s="5">
        <v>50</v>
      </c>
      <c r="H19396" s="5">
        <v>12.8</v>
      </c>
      <c r="I19396" s="5">
        <v>640</v>
      </c>
      <c r="J19396" s="5">
        <v>2304</v>
      </c>
      <c r="K19396" s="26" t="str" cm="1">
        <f t="array" ref="K19396">_xlfn.LET(_xlpm.d,UPPER(TRIM(CLEAN(SUBSTITUTE(F19396,CHAR(160),"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97" spans="1:11" hidden="1" x14ac:dyDescent="0.25">
      <c r="B19397" s="20">
        <v>46119</v>
      </c>
      <c r="C19397" s="2" t="s">
        <v>1</v>
      </c>
      <c r="D19397" s="2" t="s">
        <v>6623</v>
      </c>
      <c r="E19397" s="2" t="s">
        <v>874</v>
      </c>
      <c r="F19397" s="2" t="s">
        <v>879</v>
      </c>
      <c r="G19397" s="5">
        <v>150</v>
      </c>
      <c r="H19397" s="5">
        <v>9.75</v>
      </c>
      <c r="I19397" s="5">
        <v>1462.5</v>
      </c>
      <c r="J19397" s="5">
        <v>3766.5</v>
      </c>
      <c r="K19397" s="26" t="str" cm="1">
        <f t="array" ref="K19397">_xlfn.LET(_xlpm.d,UPPER(TRIM(CLEAN(SUBSTITUTE(F19397,CHAR(160),"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98" spans="1:11" hidden="1" x14ac:dyDescent="0.25">
      <c r="B19398" s="20">
        <v>46120</v>
      </c>
      <c r="C19398" s="2" t="s">
        <v>1</v>
      </c>
      <c r="D19398" s="2" t="s">
        <v>6624</v>
      </c>
      <c r="E19398" s="2" t="s">
        <v>874</v>
      </c>
      <c r="F19398" s="2" t="s">
        <v>879</v>
      </c>
      <c r="G19398" s="5">
        <v>60</v>
      </c>
      <c r="H19398" s="5">
        <v>9.75</v>
      </c>
      <c r="I19398" s="5">
        <v>585</v>
      </c>
      <c r="J19398" s="5">
        <v>4351.5</v>
      </c>
      <c r="K19398" s="26" t="str" cm="1">
        <f t="array" ref="K19398">_xlfn.LET(_xlpm.d,UPPER(TRIM(CLEAN(SUBSTITUTE(F19398,CHAR(160),"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399" spans="1:11" hidden="1" x14ac:dyDescent="0.25">
      <c r="B19399" s="20">
        <v>46122</v>
      </c>
      <c r="C19399" s="2" t="s">
        <v>1</v>
      </c>
      <c r="D19399" s="2" t="s">
        <v>6625</v>
      </c>
      <c r="E19399" s="2" t="s">
        <v>195</v>
      </c>
      <c r="F19399" s="2" t="s">
        <v>879</v>
      </c>
      <c r="G19399" s="5">
        <v>40</v>
      </c>
      <c r="H19399" s="5">
        <v>12.8</v>
      </c>
      <c r="I19399" s="5">
        <v>512</v>
      </c>
      <c r="J19399" s="5">
        <v>4863.5</v>
      </c>
      <c r="K19399" s="26" t="str" cm="1">
        <f t="array" ref="K19399">_xlfn.LET(_xlpm.d,UPPER(TRIM(CLEAN(SUBSTITUTE(F19399,CHAR(160),"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00" spans="1:11" hidden="1" x14ac:dyDescent="0.25">
      <c r="B19400" s="20">
        <v>46125</v>
      </c>
      <c r="C19400" s="2" t="s">
        <v>1</v>
      </c>
      <c r="D19400" s="2" t="s">
        <v>6626</v>
      </c>
      <c r="E19400" s="2" t="s">
        <v>192</v>
      </c>
      <c r="F19400" s="2" t="s">
        <v>879</v>
      </c>
      <c r="G19400" s="5">
        <v>50</v>
      </c>
      <c r="H19400" s="5">
        <v>12.8</v>
      </c>
      <c r="I19400" s="5">
        <v>640</v>
      </c>
      <c r="J19400" s="5">
        <v>5503.5</v>
      </c>
      <c r="K19400" s="26" t="str" cm="1">
        <f t="array" ref="K19400">_xlfn.LET(_xlpm.d,UPPER(TRIM(CLEAN(SUBSTITUTE(F19400,CHAR(160),"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01" spans="1:11" hidden="1" x14ac:dyDescent="0.25">
      <c r="B19401" s="20">
        <v>46125</v>
      </c>
      <c r="C19401" s="2" t="s">
        <v>1</v>
      </c>
      <c r="D19401" s="2" t="s">
        <v>6627</v>
      </c>
      <c r="E19401" s="2" t="s">
        <v>236</v>
      </c>
      <c r="F19401" s="2" t="s">
        <v>879</v>
      </c>
      <c r="G19401" s="5">
        <v>50</v>
      </c>
      <c r="H19401" s="5">
        <v>12.8</v>
      </c>
      <c r="I19401" s="5">
        <v>640</v>
      </c>
      <c r="J19401" s="5">
        <v>6143.5</v>
      </c>
      <c r="K19401" s="26" t="str" cm="1">
        <f t="array" ref="K19401">_xlfn.LET(_xlpm.d,UPPER(TRIM(CLEAN(SUBSTITUTE(F19401,CHAR(160),"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02" spans="1:11" hidden="1" x14ac:dyDescent="0.25">
      <c r="B19402" s="20">
        <v>46129</v>
      </c>
      <c r="C19402" s="2" t="s">
        <v>1</v>
      </c>
      <c r="D19402" s="2" t="s">
        <v>6628</v>
      </c>
      <c r="E19402" s="2" t="s">
        <v>195</v>
      </c>
      <c r="F19402" s="2" t="s">
        <v>879</v>
      </c>
      <c r="G19402" s="5">
        <v>100</v>
      </c>
      <c r="H19402" s="5">
        <v>12.8</v>
      </c>
      <c r="I19402" s="5">
        <v>1280</v>
      </c>
      <c r="J19402" s="5">
        <v>7423.5</v>
      </c>
      <c r="K19402" s="26" t="str" cm="1">
        <f t="array" ref="K19402">_xlfn.LET(_xlpm.d,UPPER(TRIM(CLEAN(SUBSTITUTE(F19402,CHAR(160),"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03" spans="1:11" hidden="1" x14ac:dyDescent="0.25">
      <c r="B19403" s="20">
        <v>46134</v>
      </c>
      <c r="C19403" s="2" t="s">
        <v>1</v>
      </c>
      <c r="D19403" s="2" t="s">
        <v>6629</v>
      </c>
      <c r="E19403" s="2" t="s">
        <v>874</v>
      </c>
      <c r="F19403" s="2" t="s">
        <v>879</v>
      </c>
      <c r="G19403" s="5">
        <v>40</v>
      </c>
      <c r="H19403" s="5">
        <v>9.75</v>
      </c>
      <c r="I19403" s="5">
        <v>390</v>
      </c>
      <c r="J19403" s="5">
        <v>7813.5</v>
      </c>
      <c r="K19403" s="26" t="str" cm="1">
        <f t="array" ref="K19403">_xlfn.LET(_xlpm.d,UPPER(TRIM(CLEAN(SUBSTITUTE(F19403,CHAR(160),"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04" spans="1:11" hidden="1" x14ac:dyDescent="0.25">
      <c r="B19404" s="20">
        <v>46134</v>
      </c>
      <c r="C19404" s="2" t="s">
        <v>1</v>
      </c>
      <c r="D19404" s="2" t="s">
        <v>6630</v>
      </c>
      <c r="E19404" s="2" t="s">
        <v>874</v>
      </c>
      <c r="F19404" s="2" t="s">
        <v>879</v>
      </c>
      <c r="G19404" s="5">
        <v>82</v>
      </c>
      <c r="H19404" s="5">
        <v>9.75</v>
      </c>
      <c r="I19404" s="5">
        <v>799.5</v>
      </c>
      <c r="J19404" s="5">
        <v>8613</v>
      </c>
      <c r="K19404" s="26" t="str" cm="1">
        <f t="array" ref="K19404">_xlfn.LET(_xlpm.d,UPPER(TRIM(CLEAN(SUBSTITUTE(F19404,CHAR(160),"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05" spans="1:11" hidden="1" x14ac:dyDescent="0.25">
      <c r="B19405" s="20">
        <v>46140</v>
      </c>
      <c r="C19405" s="2" t="s">
        <v>1</v>
      </c>
      <c r="D19405" s="2" t="s">
        <v>6631</v>
      </c>
      <c r="E19405" s="2" t="s">
        <v>273</v>
      </c>
      <c r="F19405" s="2" t="s">
        <v>879</v>
      </c>
      <c r="G19405" s="5">
        <v>35</v>
      </c>
      <c r="H19405" s="5">
        <v>12.8</v>
      </c>
      <c r="I19405" s="5">
        <v>448</v>
      </c>
      <c r="J19405" s="5">
        <v>9061</v>
      </c>
      <c r="K19405" s="26" t="str" cm="1">
        <f t="array" ref="K19405">_xlfn.LET(_xlpm.d,UPPER(TRIM(CLEAN(SUBSTITUTE(F19405,CHAR(160),"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06" spans="1:11" hidden="1" x14ac:dyDescent="0.25">
      <c r="A19406" s="11" t="s">
        <v>1217</v>
      </c>
      <c r="B19406" s="3"/>
      <c r="G19406" s="6">
        <f>G19393+G19394+G19395+G19396+G19397+G19398+G19399+G19400+G19401+G19402+G19403+G19404+G19405</f>
        <v>787</v>
      </c>
      <c r="I19406" s="7">
        <f>I19393+I19394+I19395+I19396+I19397+I19398+I19399+I19400+I19401+I19402+I19403+I19404+I19405</f>
        <v>9061</v>
      </c>
      <c r="K19406" s="26" t="str" cm="1">
        <f t="array" ref="K19406">_xlfn.LET(_xlpm.d,UPPER(TRIM(CLEAN(SUBSTITUTE(F19406,CHAR(160),"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07" spans="1:11" hidden="1" x14ac:dyDescent="0.25">
      <c r="A19407" s="10" t="s">
        <v>1245</v>
      </c>
      <c r="B19407" s="3"/>
      <c r="K19407" s="26" t="str" cm="1">
        <f t="array" ref="K19407">_xlfn.LET(_xlpm.d,UPPER(TRIM(CLEAN(SUBSTITUTE(F19407,CHAR(160),"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08" spans="1:11" hidden="1" x14ac:dyDescent="0.25">
      <c r="B19408" s="20">
        <v>46122</v>
      </c>
      <c r="C19408" s="2" t="s">
        <v>1</v>
      </c>
      <c r="D19408" s="2" t="s">
        <v>6632</v>
      </c>
      <c r="E19408" s="2" t="s">
        <v>800</v>
      </c>
      <c r="F19408" s="2" t="s">
        <v>1247</v>
      </c>
      <c r="G19408" s="5">
        <v>20</v>
      </c>
      <c r="H19408" s="5">
        <v>12.99</v>
      </c>
      <c r="I19408" s="5">
        <v>259.8</v>
      </c>
      <c r="J19408" s="5">
        <v>259.8</v>
      </c>
      <c r="K19408" s="26" t="str" cm="1">
        <f t="array" ref="K19408">_xlfn.LET(_xlpm.d,UPPER(TRIM(CLEAN(SUBSTITUTE(F19408,CHAR(160),"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09" spans="1:11" hidden="1" x14ac:dyDescent="0.25">
      <c r="A19409" s="11" t="s">
        <v>1256</v>
      </c>
      <c r="B19409" s="3"/>
      <c r="G19409" s="6">
        <f>G19408</f>
        <v>20</v>
      </c>
      <c r="I19409" s="8">
        <f>I19408</f>
        <v>259.8</v>
      </c>
      <c r="K19409" s="26" t="str" cm="1">
        <f t="array" ref="K19409">_xlfn.LET(_xlpm.d,UPPER(TRIM(CLEAN(SUBSTITUTE(F19409,CHAR(160),"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10" spans="1:11" hidden="1" x14ac:dyDescent="0.25">
      <c r="A19410" s="10" t="s">
        <v>1357</v>
      </c>
      <c r="B19410" s="3"/>
      <c r="K19410" s="26" t="str" cm="1">
        <f t="array" ref="K19410">_xlfn.LET(_xlpm.d,UPPER(TRIM(CLEAN(SUBSTITUTE(F19410,CHAR(160),"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11" spans="1:11" hidden="1" x14ac:dyDescent="0.25">
      <c r="B19411" s="20">
        <v>46114</v>
      </c>
      <c r="C19411" s="2" t="s">
        <v>1</v>
      </c>
      <c r="D19411" s="2" t="s">
        <v>6633</v>
      </c>
      <c r="E19411" s="2" t="s">
        <v>135</v>
      </c>
      <c r="F19411" s="2" t="s">
        <v>1357</v>
      </c>
      <c r="G19411" s="5">
        <v>8</v>
      </c>
      <c r="H19411" s="5">
        <v>25.25</v>
      </c>
      <c r="I19411" s="5">
        <v>202</v>
      </c>
      <c r="J19411" s="5">
        <v>202</v>
      </c>
      <c r="K19411" s="26" t="str" cm="1">
        <f t="array" ref="K19411">_xlfn.LET(_xlpm.d,UPPER(TRIM(CLEAN(SUBSTITUTE(F19411,CHAR(160),"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12" spans="1:11" hidden="1" x14ac:dyDescent="0.25">
      <c r="B19412" s="20">
        <v>46122</v>
      </c>
      <c r="C19412" s="2" t="s">
        <v>1</v>
      </c>
      <c r="D19412" s="2" t="s">
        <v>6634</v>
      </c>
      <c r="E19412" s="2" t="s">
        <v>243</v>
      </c>
      <c r="F19412" s="2" t="s">
        <v>1357</v>
      </c>
      <c r="G19412" s="5">
        <v>15</v>
      </c>
      <c r="H19412" s="5">
        <v>25.25</v>
      </c>
      <c r="I19412" s="5">
        <v>378.75</v>
      </c>
      <c r="J19412" s="5">
        <v>580.75</v>
      </c>
      <c r="K19412" s="26" t="str" cm="1">
        <f t="array" ref="K19412">_xlfn.LET(_xlpm.d,UPPER(TRIM(CLEAN(SUBSTITUTE(F19412,CHAR(160),"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13" spans="1:11" hidden="1" x14ac:dyDescent="0.25">
      <c r="B19413" s="20">
        <v>46122</v>
      </c>
      <c r="C19413" s="2" t="s">
        <v>1</v>
      </c>
      <c r="D19413" s="2" t="s">
        <v>6625</v>
      </c>
      <c r="E19413" s="2" t="s">
        <v>195</v>
      </c>
      <c r="F19413" s="2" t="s">
        <v>1357</v>
      </c>
      <c r="G19413" s="5">
        <v>25</v>
      </c>
      <c r="H19413" s="5">
        <v>25.25</v>
      </c>
      <c r="I19413" s="5">
        <v>631.25</v>
      </c>
      <c r="J19413" s="5">
        <v>1212</v>
      </c>
      <c r="K19413" s="26" t="str" cm="1">
        <f t="array" ref="K19413">_xlfn.LET(_xlpm.d,UPPER(TRIM(CLEAN(SUBSTITUTE(F19413,CHAR(160),"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14" spans="1:11" hidden="1" x14ac:dyDescent="0.25">
      <c r="B19414" s="20">
        <v>46122</v>
      </c>
      <c r="C19414" s="2" t="s">
        <v>1</v>
      </c>
      <c r="D19414" s="2" t="s">
        <v>6635</v>
      </c>
      <c r="E19414" s="2" t="s">
        <v>154</v>
      </c>
      <c r="F19414" s="2" t="s">
        <v>1357</v>
      </c>
      <c r="G19414" s="5">
        <v>25</v>
      </c>
      <c r="H19414" s="5">
        <v>25.25</v>
      </c>
      <c r="I19414" s="5">
        <v>631.25</v>
      </c>
      <c r="J19414" s="5">
        <v>1843.25</v>
      </c>
      <c r="K19414" s="26" t="str" cm="1">
        <f t="array" ref="K19414">_xlfn.LET(_xlpm.d,UPPER(TRIM(CLEAN(SUBSTITUTE(F19414,CHAR(160),"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15" spans="1:11" hidden="1" x14ac:dyDescent="0.25">
      <c r="B19415" s="20">
        <v>46123</v>
      </c>
      <c r="C19415" s="2" t="s">
        <v>1</v>
      </c>
      <c r="D19415" s="2" t="s">
        <v>6636</v>
      </c>
      <c r="E19415" s="2" t="s">
        <v>238</v>
      </c>
      <c r="F19415" s="2" t="s">
        <v>1357</v>
      </c>
      <c r="G19415" s="5">
        <v>15</v>
      </c>
      <c r="H19415" s="5">
        <v>25.25</v>
      </c>
      <c r="I19415" s="5">
        <v>378.75</v>
      </c>
      <c r="J19415" s="5">
        <v>2222</v>
      </c>
      <c r="K19415" s="26" t="str" cm="1">
        <f t="array" ref="K19415">_xlfn.LET(_xlpm.d,UPPER(TRIM(CLEAN(SUBSTITUTE(F19415,CHAR(160),"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16" spans="1:11" hidden="1" x14ac:dyDescent="0.25">
      <c r="B19416" s="20">
        <v>46125</v>
      </c>
      <c r="C19416" s="2" t="s">
        <v>1</v>
      </c>
      <c r="D19416" s="2" t="s">
        <v>6584</v>
      </c>
      <c r="E19416" s="2" t="s">
        <v>135</v>
      </c>
      <c r="F19416" s="2" t="s">
        <v>1357</v>
      </c>
      <c r="G19416" s="5">
        <v>25</v>
      </c>
      <c r="H19416" s="5">
        <v>25.25</v>
      </c>
      <c r="I19416" s="5">
        <v>631.25</v>
      </c>
      <c r="J19416" s="5">
        <v>2853.25</v>
      </c>
      <c r="K19416" s="26" t="str" cm="1">
        <f t="array" ref="K19416">_xlfn.LET(_xlpm.d,UPPER(TRIM(CLEAN(SUBSTITUTE(F19416,CHAR(160),"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17" spans="1:11" hidden="1" x14ac:dyDescent="0.25">
      <c r="B19417" s="20">
        <v>46126</v>
      </c>
      <c r="C19417" s="2" t="s">
        <v>1</v>
      </c>
      <c r="D19417" s="2" t="s">
        <v>6637</v>
      </c>
      <c r="E19417" s="2" t="s">
        <v>162</v>
      </c>
      <c r="F19417" s="2" t="s">
        <v>1357</v>
      </c>
      <c r="G19417" s="5">
        <v>50</v>
      </c>
      <c r="H19417" s="5">
        <v>25.25</v>
      </c>
      <c r="I19417" s="5">
        <v>1262.5</v>
      </c>
      <c r="J19417" s="5">
        <v>4115.75</v>
      </c>
      <c r="K19417" s="26" t="str" cm="1">
        <f t="array" ref="K19417">_xlfn.LET(_xlpm.d,UPPER(TRIM(CLEAN(SUBSTITUTE(F19417,CHAR(160),"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18" spans="1:11" hidden="1" x14ac:dyDescent="0.25">
      <c r="B19418" s="20">
        <v>46126</v>
      </c>
      <c r="C19418" s="2" t="s">
        <v>1</v>
      </c>
      <c r="D19418" s="2" t="s">
        <v>6638</v>
      </c>
      <c r="E19418" s="2" t="s">
        <v>273</v>
      </c>
      <c r="F19418" s="2" t="s">
        <v>1357</v>
      </c>
      <c r="G19418" s="5">
        <v>20</v>
      </c>
      <c r="H19418" s="5">
        <v>25.25</v>
      </c>
      <c r="I19418" s="5">
        <v>505</v>
      </c>
      <c r="J19418" s="5">
        <v>4620.75</v>
      </c>
      <c r="K19418" s="26" t="str" cm="1">
        <f t="array" ref="K19418">_xlfn.LET(_xlpm.d,UPPER(TRIM(CLEAN(SUBSTITUTE(F19418,CHAR(160),"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19" spans="1:11" hidden="1" x14ac:dyDescent="0.25">
      <c r="B19419" s="20">
        <v>46126</v>
      </c>
      <c r="C19419" s="2" t="s">
        <v>1</v>
      </c>
      <c r="D19419" s="2" t="s">
        <v>6639</v>
      </c>
      <c r="E19419" s="2" t="s">
        <v>147</v>
      </c>
      <c r="F19419" s="2" t="s">
        <v>1357</v>
      </c>
      <c r="G19419" s="5">
        <v>25</v>
      </c>
      <c r="H19419" s="5">
        <v>25.25</v>
      </c>
      <c r="I19419" s="5">
        <v>631.25</v>
      </c>
      <c r="J19419" s="5">
        <v>5252</v>
      </c>
      <c r="K19419" s="26" t="str" cm="1">
        <f t="array" ref="K19419">_xlfn.LET(_xlpm.d,UPPER(TRIM(CLEAN(SUBSTITUTE(F19419,CHAR(160),"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20" spans="1:11" hidden="1" x14ac:dyDescent="0.25">
      <c r="B19420" s="20">
        <v>46142</v>
      </c>
      <c r="C19420" s="2" t="s">
        <v>1</v>
      </c>
      <c r="D19420" s="2" t="s">
        <v>6640</v>
      </c>
      <c r="E19420" s="2" t="s">
        <v>154</v>
      </c>
      <c r="F19420" s="2" t="s">
        <v>1357</v>
      </c>
      <c r="G19420" s="5">
        <v>25</v>
      </c>
      <c r="H19420" s="5">
        <v>25.25</v>
      </c>
      <c r="I19420" s="5">
        <v>631.25</v>
      </c>
      <c r="J19420" s="5">
        <v>5883.25</v>
      </c>
      <c r="K19420" s="26" t="str" cm="1">
        <f t="array" ref="K19420">_xlfn.LET(_xlpm.d,UPPER(TRIM(CLEAN(SUBSTITUTE(F19420,CHAR(160),"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21" spans="1:11" hidden="1" x14ac:dyDescent="0.25">
      <c r="B19421" s="20">
        <v>46142</v>
      </c>
      <c r="C19421" s="2" t="s">
        <v>1</v>
      </c>
      <c r="D19421" s="2" t="s">
        <v>6641</v>
      </c>
      <c r="E19421" s="2" t="s">
        <v>195</v>
      </c>
      <c r="F19421" s="2" t="s">
        <v>1357</v>
      </c>
      <c r="G19421" s="5">
        <v>20</v>
      </c>
      <c r="H19421" s="5">
        <v>25.25</v>
      </c>
      <c r="I19421" s="5">
        <v>505</v>
      </c>
      <c r="J19421" s="5">
        <v>6388.25</v>
      </c>
      <c r="K19421" s="26" t="str" cm="1">
        <f t="array" ref="K19421">_xlfn.LET(_xlpm.d,UPPER(TRIM(CLEAN(SUBSTITUTE(F19421,CHAR(160),"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22" spans="1:11" hidden="1" x14ac:dyDescent="0.25">
      <c r="A19422" s="11" t="s">
        <v>1497</v>
      </c>
      <c r="B19422" s="3"/>
      <c r="G19422" s="6">
        <f>G19411+G19412+G19413+G19414+G19415+G19416+G19417+G19418+G19419+G19420+G19421</f>
        <v>253</v>
      </c>
      <c r="I19422" s="7">
        <f>I19411+I19412+I19413+I19414+I19415+I19416+I19417+I19418+I19419+I19420+I19421</f>
        <v>6388.25</v>
      </c>
      <c r="K19422" s="26" t="str" cm="1">
        <f t="array" ref="K19422">_xlfn.LET(_xlpm.d,UPPER(TRIM(CLEAN(SUBSTITUTE(F19422,CHAR(160),"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23" spans="1:11" hidden="1" x14ac:dyDescent="0.25">
      <c r="A19423" s="10" t="s">
        <v>1515</v>
      </c>
      <c r="B19423" s="3"/>
      <c r="K19423" s="26" t="str" cm="1">
        <f t="array" ref="K19423">_xlfn.LET(_xlpm.d,UPPER(TRIM(CLEAN(SUBSTITUTE(F19423,CHAR(160),"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24" spans="1:11" hidden="1" x14ac:dyDescent="0.25">
      <c r="B19424" s="20">
        <v>46133</v>
      </c>
      <c r="C19424" s="2" t="s">
        <v>1</v>
      </c>
      <c r="D19424" s="2" t="s">
        <v>6642</v>
      </c>
      <c r="E19424" s="2" t="s">
        <v>158</v>
      </c>
      <c r="F19424" s="2" t="s">
        <v>1515</v>
      </c>
      <c r="G19424" s="5">
        <v>25</v>
      </c>
      <c r="H19424" s="5">
        <v>25.25</v>
      </c>
      <c r="I19424" s="5">
        <v>631.25</v>
      </c>
      <c r="J19424" s="5">
        <v>631.25</v>
      </c>
      <c r="K19424" s="26" t="str" cm="1">
        <f t="array" ref="K19424">_xlfn.LET(_xlpm.d,UPPER(TRIM(CLEAN(SUBSTITUTE(F19424,CHAR(160),"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25" spans="1:11" hidden="1" x14ac:dyDescent="0.25">
      <c r="A19425" s="11" t="s">
        <v>1541</v>
      </c>
      <c r="B19425" s="3"/>
      <c r="G19425" s="6">
        <f>G19424</f>
        <v>25</v>
      </c>
      <c r="I19425" s="8">
        <f>I19424</f>
        <v>631.25</v>
      </c>
      <c r="K19425" s="26" t="str" cm="1">
        <f t="array" ref="K19425">_xlfn.LET(_xlpm.d,UPPER(TRIM(CLEAN(SUBSTITUTE(F19425,CHAR(160),"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26" spans="1:11" hidden="1" x14ac:dyDescent="0.25">
      <c r="A19426" s="10" t="s">
        <v>1549</v>
      </c>
      <c r="B19426" s="3"/>
      <c r="K19426" s="26" t="str" cm="1">
        <f t="array" ref="K19426">_xlfn.LET(_xlpm.d,UPPER(TRIM(CLEAN(SUBSTITUTE(F19426,CHAR(160),"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27" spans="1:11" hidden="1" x14ac:dyDescent="0.25">
      <c r="B19427" s="20">
        <v>46114</v>
      </c>
      <c r="C19427" s="2" t="s">
        <v>1</v>
      </c>
      <c r="D19427" s="2" t="s">
        <v>6620</v>
      </c>
      <c r="E19427" s="2" t="s">
        <v>243</v>
      </c>
      <c r="F19427" s="2" t="s">
        <v>1549</v>
      </c>
      <c r="G19427" s="5">
        <v>10</v>
      </c>
      <c r="H19427" s="5">
        <v>25.25</v>
      </c>
      <c r="I19427" s="5">
        <v>252.5</v>
      </c>
      <c r="J19427" s="5">
        <v>252.5</v>
      </c>
      <c r="K19427" s="26" t="str" cm="1">
        <f t="array" ref="K19427">_xlfn.LET(_xlpm.d,UPPER(TRIM(CLEAN(SUBSTITUTE(F19427,CHAR(160),"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28" spans="1:11" hidden="1" x14ac:dyDescent="0.25">
      <c r="B19428" s="20">
        <v>46120</v>
      </c>
      <c r="C19428" s="2" t="s">
        <v>1</v>
      </c>
      <c r="D19428" s="2" t="s">
        <v>6643</v>
      </c>
      <c r="E19428" s="2" t="s">
        <v>147</v>
      </c>
      <c r="F19428" s="2" t="s">
        <v>1549</v>
      </c>
      <c r="G19428" s="5">
        <v>25</v>
      </c>
      <c r="H19428" s="5">
        <v>25.25</v>
      </c>
      <c r="I19428" s="5">
        <v>631.25</v>
      </c>
      <c r="J19428" s="5">
        <v>883.75</v>
      </c>
      <c r="K19428" s="26" t="str" cm="1">
        <f t="array" ref="K19428">_xlfn.LET(_xlpm.d,UPPER(TRIM(CLEAN(SUBSTITUTE(F19428,CHAR(160),"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29" spans="1:11" hidden="1" x14ac:dyDescent="0.25">
      <c r="B19429" s="20">
        <v>46120</v>
      </c>
      <c r="C19429" s="2" t="s">
        <v>1</v>
      </c>
      <c r="D19429" s="2" t="s">
        <v>6644</v>
      </c>
      <c r="E19429" s="2" t="s">
        <v>158</v>
      </c>
      <c r="F19429" s="2" t="s">
        <v>1549</v>
      </c>
      <c r="G19429" s="5">
        <v>20</v>
      </c>
      <c r="H19429" s="5">
        <v>25.25</v>
      </c>
      <c r="I19429" s="5">
        <v>505</v>
      </c>
      <c r="J19429" s="5">
        <v>1388.75</v>
      </c>
      <c r="K19429" s="26" t="str" cm="1">
        <f t="array" ref="K19429">_xlfn.LET(_xlpm.d,UPPER(TRIM(CLEAN(SUBSTITUTE(F19429,CHAR(160),"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30" spans="1:11" hidden="1" x14ac:dyDescent="0.25">
      <c r="B19430" s="20">
        <v>46120</v>
      </c>
      <c r="C19430" s="2" t="s">
        <v>1</v>
      </c>
      <c r="D19430" s="2" t="s">
        <v>6645</v>
      </c>
      <c r="E19430" s="2" t="s">
        <v>149</v>
      </c>
      <c r="F19430" s="2" t="s">
        <v>1549</v>
      </c>
      <c r="G19430" s="5">
        <v>10</v>
      </c>
      <c r="H19430" s="5">
        <v>25.25</v>
      </c>
      <c r="I19430" s="5">
        <v>252.5</v>
      </c>
      <c r="J19430" s="5">
        <v>1641.25</v>
      </c>
      <c r="K19430" s="26" t="str" cm="1">
        <f t="array" ref="K19430">_xlfn.LET(_xlpm.d,UPPER(TRIM(CLEAN(SUBSTITUTE(F19430,CHAR(160),"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31" spans="1:11" hidden="1" x14ac:dyDescent="0.25">
      <c r="B19431" s="20">
        <v>46120</v>
      </c>
      <c r="C19431" s="2" t="s">
        <v>1</v>
      </c>
      <c r="D19431" s="2" t="s">
        <v>6646</v>
      </c>
      <c r="E19431" s="2" t="s">
        <v>141</v>
      </c>
      <c r="F19431" s="2" t="s">
        <v>1549</v>
      </c>
      <c r="G19431" s="5">
        <v>30</v>
      </c>
      <c r="H19431" s="5">
        <v>25.25</v>
      </c>
      <c r="I19431" s="5">
        <v>757.5</v>
      </c>
      <c r="J19431" s="5">
        <v>2398.75</v>
      </c>
      <c r="K19431" s="26" t="str" cm="1">
        <f t="array" ref="K19431">_xlfn.LET(_xlpm.d,UPPER(TRIM(CLEAN(SUBSTITUTE(F19431,CHAR(160),"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32" spans="1:11" hidden="1" x14ac:dyDescent="0.25">
      <c r="B19432" s="20">
        <v>46121</v>
      </c>
      <c r="C19432" s="2" t="s">
        <v>1</v>
      </c>
      <c r="D19432" s="2" t="s">
        <v>6647</v>
      </c>
      <c r="E19432" s="2" t="s">
        <v>180</v>
      </c>
      <c r="F19432" s="2" t="s">
        <v>1549</v>
      </c>
      <c r="G19432" s="5">
        <v>15</v>
      </c>
      <c r="H19432" s="5">
        <v>25.25</v>
      </c>
      <c r="I19432" s="5">
        <v>378.75</v>
      </c>
      <c r="J19432" s="5">
        <v>2777.5</v>
      </c>
      <c r="K19432" s="26" t="str" cm="1">
        <f t="array" ref="K19432">_xlfn.LET(_xlpm.d,UPPER(TRIM(CLEAN(SUBSTITUTE(F19432,CHAR(160),"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33" spans="1:11" hidden="1" x14ac:dyDescent="0.25">
      <c r="B19433" s="20">
        <v>46122</v>
      </c>
      <c r="C19433" s="2" t="s">
        <v>1</v>
      </c>
      <c r="D19433" s="2" t="s">
        <v>6625</v>
      </c>
      <c r="E19433" s="2" t="s">
        <v>195</v>
      </c>
      <c r="F19433" s="2" t="s">
        <v>1549</v>
      </c>
      <c r="G19433" s="5">
        <v>25</v>
      </c>
      <c r="H19433" s="5">
        <v>25.25</v>
      </c>
      <c r="I19433" s="5">
        <v>631.25</v>
      </c>
      <c r="J19433" s="5">
        <v>3408.75</v>
      </c>
      <c r="K19433" s="26" t="str" cm="1">
        <f t="array" ref="K19433">_xlfn.LET(_xlpm.d,UPPER(TRIM(CLEAN(SUBSTITUTE(F19433,CHAR(160),"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34" spans="1:11" hidden="1" x14ac:dyDescent="0.25">
      <c r="B19434" s="20">
        <v>46122</v>
      </c>
      <c r="C19434" s="2" t="s">
        <v>1</v>
      </c>
      <c r="D19434" s="2" t="s">
        <v>6635</v>
      </c>
      <c r="E19434" s="2" t="s">
        <v>154</v>
      </c>
      <c r="F19434" s="2" t="s">
        <v>1549</v>
      </c>
      <c r="G19434" s="5">
        <v>25</v>
      </c>
      <c r="H19434" s="5">
        <v>25.25</v>
      </c>
      <c r="I19434" s="5">
        <v>631.25</v>
      </c>
      <c r="J19434" s="5">
        <v>4040</v>
      </c>
      <c r="K19434" s="26" t="str" cm="1">
        <f t="array" ref="K19434">_xlfn.LET(_xlpm.d,UPPER(TRIM(CLEAN(SUBSTITUTE(F19434,CHAR(160),"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35" spans="1:11" hidden="1" x14ac:dyDescent="0.25">
      <c r="B19435" s="20">
        <v>46123</v>
      </c>
      <c r="C19435" s="2" t="s">
        <v>1</v>
      </c>
      <c r="D19435" s="2" t="s">
        <v>6636</v>
      </c>
      <c r="E19435" s="2" t="s">
        <v>238</v>
      </c>
      <c r="F19435" s="2" t="s">
        <v>1549</v>
      </c>
      <c r="G19435" s="5">
        <v>15</v>
      </c>
      <c r="H19435" s="5">
        <v>25.25</v>
      </c>
      <c r="I19435" s="5">
        <v>378.75</v>
      </c>
      <c r="J19435" s="5">
        <v>4418.75</v>
      </c>
      <c r="K19435" s="26" t="str" cm="1">
        <f t="array" ref="K19435">_xlfn.LET(_xlpm.d,UPPER(TRIM(CLEAN(SUBSTITUTE(F19435,CHAR(160),"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36" spans="1:11" hidden="1" x14ac:dyDescent="0.25">
      <c r="B19436" s="20">
        <v>46125</v>
      </c>
      <c r="C19436" s="2" t="s">
        <v>1</v>
      </c>
      <c r="D19436" s="2" t="s">
        <v>6584</v>
      </c>
      <c r="E19436" s="2" t="s">
        <v>135</v>
      </c>
      <c r="F19436" s="2" t="s">
        <v>1549</v>
      </c>
      <c r="G19436" s="5">
        <v>10</v>
      </c>
      <c r="H19436" s="5">
        <v>25.25</v>
      </c>
      <c r="I19436" s="5">
        <v>252.5</v>
      </c>
      <c r="J19436" s="5">
        <v>4671.25</v>
      </c>
      <c r="K19436" s="26" t="str" cm="1">
        <f t="array" ref="K19436">_xlfn.LET(_xlpm.d,UPPER(TRIM(CLEAN(SUBSTITUTE(F19436,CHAR(160),"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37" spans="1:11" hidden="1" x14ac:dyDescent="0.25">
      <c r="B19437" s="20">
        <v>46126</v>
      </c>
      <c r="C19437" s="2" t="s">
        <v>1</v>
      </c>
      <c r="D19437" s="2" t="s">
        <v>6648</v>
      </c>
      <c r="E19437" s="2" t="s">
        <v>156</v>
      </c>
      <c r="F19437" s="2" t="s">
        <v>1549</v>
      </c>
      <c r="G19437" s="5">
        <v>25</v>
      </c>
      <c r="H19437" s="5">
        <v>25.25</v>
      </c>
      <c r="I19437" s="5">
        <v>631.25</v>
      </c>
      <c r="J19437" s="5">
        <v>5302.5</v>
      </c>
      <c r="K19437" s="26" t="str" cm="1">
        <f t="array" ref="K19437">_xlfn.LET(_xlpm.d,UPPER(TRIM(CLEAN(SUBSTITUTE(F19437,CHAR(160),"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38" spans="1:11" hidden="1" x14ac:dyDescent="0.25">
      <c r="B19438" s="20">
        <v>46126</v>
      </c>
      <c r="C19438" s="2" t="s">
        <v>1</v>
      </c>
      <c r="D19438" s="2" t="s">
        <v>6638</v>
      </c>
      <c r="E19438" s="2" t="s">
        <v>273</v>
      </c>
      <c r="F19438" s="2" t="s">
        <v>1549</v>
      </c>
      <c r="G19438" s="5">
        <v>20</v>
      </c>
      <c r="H19438" s="5">
        <v>25.25</v>
      </c>
      <c r="I19438" s="5">
        <v>505</v>
      </c>
      <c r="J19438" s="5">
        <v>5807.5</v>
      </c>
      <c r="K19438" s="26" t="str" cm="1">
        <f t="array" ref="K19438">_xlfn.LET(_xlpm.d,UPPER(TRIM(CLEAN(SUBSTITUTE(F19438,CHAR(160),"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39" spans="1:11" hidden="1" x14ac:dyDescent="0.25">
      <c r="B19439" s="20">
        <v>46126</v>
      </c>
      <c r="C19439" s="2" t="s">
        <v>1</v>
      </c>
      <c r="D19439" s="2" t="s">
        <v>6639</v>
      </c>
      <c r="E19439" s="2" t="s">
        <v>147</v>
      </c>
      <c r="F19439" s="2" t="s">
        <v>1549</v>
      </c>
      <c r="G19439" s="5">
        <v>25</v>
      </c>
      <c r="H19439" s="5">
        <v>25.25</v>
      </c>
      <c r="I19439" s="5">
        <v>631.25</v>
      </c>
      <c r="J19439" s="5">
        <v>6438.75</v>
      </c>
      <c r="K19439" s="26" t="str" cm="1">
        <f t="array" ref="K19439">_xlfn.LET(_xlpm.d,UPPER(TRIM(CLEAN(SUBSTITUTE(F19439,CHAR(160),"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40" spans="1:11" hidden="1" x14ac:dyDescent="0.25">
      <c r="B19440" s="20">
        <v>46128</v>
      </c>
      <c r="C19440" s="2" t="s">
        <v>1</v>
      </c>
      <c r="D19440" s="2" t="s">
        <v>6590</v>
      </c>
      <c r="E19440" s="2" t="s">
        <v>311</v>
      </c>
      <c r="F19440" s="2" t="s">
        <v>1549</v>
      </c>
      <c r="G19440" s="5">
        <v>25</v>
      </c>
      <c r="H19440" s="5">
        <v>25.25</v>
      </c>
      <c r="I19440" s="5">
        <v>631.25</v>
      </c>
      <c r="J19440" s="5">
        <v>7070</v>
      </c>
      <c r="K19440" s="26" t="str" cm="1">
        <f t="array" ref="K19440">_xlfn.LET(_xlpm.d,UPPER(TRIM(CLEAN(SUBSTITUTE(F19440,CHAR(160),"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41" spans="1:11" hidden="1" x14ac:dyDescent="0.25">
      <c r="B19441" s="20">
        <v>46128</v>
      </c>
      <c r="C19441" s="2" t="s">
        <v>1</v>
      </c>
      <c r="D19441" s="2" t="s">
        <v>6649</v>
      </c>
      <c r="E19441" s="2" t="s">
        <v>192</v>
      </c>
      <c r="F19441" s="2" t="s">
        <v>1549</v>
      </c>
      <c r="G19441" s="5">
        <v>20</v>
      </c>
      <c r="H19441" s="5">
        <v>25.25</v>
      </c>
      <c r="I19441" s="5">
        <v>505</v>
      </c>
      <c r="J19441" s="5">
        <v>7575</v>
      </c>
      <c r="K19441" s="26" t="str" cm="1">
        <f t="array" ref="K19441">_xlfn.LET(_xlpm.d,UPPER(TRIM(CLEAN(SUBSTITUTE(F19441,CHAR(160),"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42" spans="1:11" hidden="1" x14ac:dyDescent="0.25">
      <c r="B19442" s="20">
        <v>46129</v>
      </c>
      <c r="C19442" s="2" t="s">
        <v>1</v>
      </c>
      <c r="D19442" s="2" t="s">
        <v>6650</v>
      </c>
      <c r="E19442" s="2" t="s">
        <v>154</v>
      </c>
      <c r="F19442" s="2" t="s">
        <v>1549</v>
      </c>
      <c r="G19442" s="5">
        <v>25</v>
      </c>
      <c r="H19442" s="5">
        <v>25.25</v>
      </c>
      <c r="I19442" s="5">
        <v>631.25</v>
      </c>
      <c r="J19442" s="5">
        <v>8206.25</v>
      </c>
      <c r="K19442" s="26" t="str" cm="1">
        <f t="array" ref="K19442">_xlfn.LET(_xlpm.d,UPPER(TRIM(CLEAN(SUBSTITUTE(F19442,CHAR(160),"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43" spans="1:11" hidden="1" x14ac:dyDescent="0.25">
      <c r="B19443" s="20">
        <v>46135</v>
      </c>
      <c r="C19443" s="2" t="s">
        <v>1</v>
      </c>
      <c r="D19443" s="2" t="s">
        <v>6651</v>
      </c>
      <c r="E19443" s="2" t="s">
        <v>168</v>
      </c>
      <c r="F19443" s="2" t="s">
        <v>1549</v>
      </c>
      <c r="G19443" s="5">
        <v>10</v>
      </c>
      <c r="H19443" s="5">
        <v>25.25</v>
      </c>
      <c r="I19443" s="5">
        <v>252.5</v>
      </c>
      <c r="J19443" s="5">
        <v>8458.75</v>
      </c>
      <c r="K19443" s="26" t="str" cm="1">
        <f t="array" ref="K19443">_xlfn.LET(_xlpm.d,UPPER(TRIM(CLEAN(SUBSTITUTE(F19443,CHAR(160),"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44" spans="1:11" hidden="1" x14ac:dyDescent="0.25">
      <c r="B19444" s="20">
        <v>46142</v>
      </c>
      <c r="C19444" s="2" t="s">
        <v>1</v>
      </c>
      <c r="D19444" s="2" t="s">
        <v>6640</v>
      </c>
      <c r="E19444" s="2" t="s">
        <v>154</v>
      </c>
      <c r="F19444" s="2" t="s">
        <v>1549</v>
      </c>
      <c r="G19444" s="5">
        <v>20</v>
      </c>
      <c r="H19444" s="5">
        <v>25.25</v>
      </c>
      <c r="I19444" s="5">
        <v>505</v>
      </c>
      <c r="J19444" s="5">
        <v>8963.75</v>
      </c>
      <c r="K19444" s="26" t="str" cm="1">
        <f t="array" ref="K19444">_xlfn.LET(_xlpm.d,UPPER(TRIM(CLEAN(SUBSTITUTE(F19444,CHAR(160),"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45" spans="1:11" hidden="1" x14ac:dyDescent="0.25">
      <c r="B19445" s="20">
        <v>46142</v>
      </c>
      <c r="C19445" s="2" t="s">
        <v>1</v>
      </c>
      <c r="D19445" s="2" t="s">
        <v>6641</v>
      </c>
      <c r="E19445" s="2" t="s">
        <v>195</v>
      </c>
      <c r="F19445" s="2" t="s">
        <v>1549</v>
      </c>
      <c r="G19445" s="5">
        <v>30</v>
      </c>
      <c r="H19445" s="5">
        <v>25.25</v>
      </c>
      <c r="I19445" s="5">
        <v>757.5</v>
      </c>
      <c r="J19445" s="5">
        <v>9721.25</v>
      </c>
      <c r="K19445" s="26" t="str" cm="1">
        <f t="array" ref="K19445">_xlfn.LET(_xlpm.d,UPPER(TRIM(CLEAN(SUBSTITUTE(F19445,CHAR(160),"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46" spans="1:11" hidden="1" x14ac:dyDescent="0.25">
      <c r="A19446" s="11" t="s">
        <v>1568</v>
      </c>
      <c r="B19446" s="3"/>
      <c r="G19446" s="6">
        <f>G19427+G19428+G19429+G19430+G19431+G19432+G19433+G19434+G19435+G19436+G19437+G19438+G19439+G19440+G19441+G19442+G19443+G19444+G19445</f>
        <v>385</v>
      </c>
      <c r="I19446" s="7">
        <f>I19427+I19428+I19429+I19430+I19431+I19432+I19433+I19434+I19435+I19436+I19437+I19438+I19439+I19440+I19441+I19442+I19443+I19444+I19445</f>
        <v>9721.25</v>
      </c>
      <c r="K19446" s="26" t="str" cm="1">
        <f t="array" ref="K19446">_xlfn.LET(_xlpm.d,UPPER(TRIM(CLEAN(SUBSTITUTE(F19446,CHAR(160),"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47" spans="1:11" hidden="1" x14ac:dyDescent="0.25">
      <c r="A19447" s="10" t="s">
        <v>1569</v>
      </c>
      <c r="B19447" s="3"/>
      <c r="K19447" s="26" t="str" cm="1">
        <f t="array" ref="K19447">_xlfn.LET(_xlpm.d,UPPER(TRIM(CLEAN(SUBSTITUTE(F19447,CHAR(160),"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48" spans="1:11" hidden="1" x14ac:dyDescent="0.25">
      <c r="B19448" s="20">
        <v>46113</v>
      </c>
      <c r="C19448" s="2" t="s">
        <v>1</v>
      </c>
      <c r="D19448" s="2" t="s">
        <v>6586</v>
      </c>
      <c r="E19448" s="2" t="s">
        <v>149</v>
      </c>
      <c r="F19448" s="2" t="s">
        <v>1569</v>
      </c>
      <c r="G19448" s="5">
        <v>20</v>
      </c>
      <c r="H19448" s="5">
        <v>25.25</v>
      </c>
      <c r="I19448" s="5">
        <v>505</v>
      </c>
      <c r="J19448" s="5">
        <v>505</v>
      </c>
      <c r="K19448" s="26" t="str" cm="1">
        <f t="array" ref="K19448">_xlfn.LET(_xlpm.d,UPPER(TRIM(CLEAN(SUBSTITUTE(F19448,CHAR(160),"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49" spans="1:11" hidden="1" x14ac:dyDescent="0.25">
      <c r="B19449" s="20">
        <v>46120</v>
      </c>
      <c r="C19449" s="2" t="s">
        <v>1</v>
      </c>
      <c r="D19449" s="2" t="s">
        <v>6643</v>
      </c>
      <c r="E19449" s="2" t="s">
        <v>147</v>
      </c>
      <c r="F19449" s="2" t="s">
        <v>1569</v>
      </c>
      <c r="G19449" s="5">
        <v>30</v>
      </c>
      <c r="H19449" s="5">
        <v>25.25</v>
      </c>
      <c r="I19449" s="5">
        <v>757.5</v>
      </c>
      <c r="J19449" s="5">
        <v>1262.5</v>
      </c>
      <c r="K19449" s="26" t="str" cm="1">
        <f t="array" ref="K19449">_xlfn.LET(_xlpm.d,UPPER(TRIM(CLEAN(SUBSTITUTE(F19449,CHAR(160),"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50" spans="1:11" hidden="1" x14ac:dyDescent="0.25">
      <c r="B19450" s="20">
        <v>46120</v>
      </c>
      <c r="C19450" s="2" t="s">
        <v>1</v>
      </c>
      <c r="D19450" s="2" t="s">
        <v>6646</v>
      </c>
      <c r="E19450" s="2" t="s">
        <v>141</v>
      </c>
      <c r="F19450" s="2" t="s">
        <v>1569</v>
      </c>
      <c r="G19450" s="5">
        <v>20</v>
      </c>
      <c r="H19450" s="5">
        <v>25.25</v>
      </c>
      <c r="I19450" s="5">
        <v>505</v>
      </c>
      <c r="J19450" s="5">
        <v>1767.5</v>
      </c>
      <c r="K19450" s="26" t="str" cm="1">
        <f t="array" ref="K19450">_xlfn.LET(_xlpm.d,UPPER(TRIM(CLEAN(SUBSTITUTE(F19450,CHAR(160),"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51" spans="1:11" hidden="1" x14ac:dyDescent="0.25">
      <c r="B19451" s="20">
        <v>46121</v>
      </c>
      <c r="C19451" s="2" t="s">
        <v>1</v>
      </c>
      <c r="D19451" s="2" t="s">
        <v>6647</v>
      </c>
      <c r="E19451" s="2" t="s">
        <v>180</v>
      </c>
      <c r="F19451" s="2" t="s">
        <v>1569</v>
      </c>
      <c r="G19451" s="5">
        <v>25</v>
      </c>
      <c r="H19451" s="5">
        <v>25.25</v>
      </c>
      <c r="I19451" s="5">
        <v>631.25</v>
      </c>
      <c r="J19451" s="5">
        <v>2398.75</v>
      </c>
      <c r="K19451" s="26" t="str" cm="1">
        <f t="array" ref="K19451">_xlfn.LET(_xlpm.d,UPPER(TRIM(CLEAN(SUBSTITUTE(F19451,CHAR(160),"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52" spans="1:11" hidden="1" x14ac:dyDescent="0.25">
      <c r="B19452" s="20">
        <v>46122</v>
      </c>
      <c r="C19452" s="2" t="s">
        <v>1</v>
      </c>
      <c r="D19452" s="2" t="s">
        <v>6635</v>
      </c>
      <c r="E19452" s="2" t="s">
        <v>154</v>
      </c>
      <c r="F19452" s="2" t="s">
        <v>1569</v>
      </c>
      <c r="G19452" s="5">
        <v>25</v>
      </c>
      <c r="H19452" s="5">
        <v>25.25</v>
      </c>
      <c r="I19452" s="5">
        <v>631.25</v>
      </c>
      <c r="J19452" s="5">
        <v>3030</v>
      </c>
      <c r="K19452" s="26" t="str" cm="1">
        <f t="array" ref="K19452">_xlfn.LET(_xlpm.d,UPPER(TRIM(CLEAN(SUBSTITUTE(F19452,CHAR(160),"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53" spans="1:11" hidden="1" x14ac:dyDescent="0.25">
      <c r="B19453" s="20">
        <v>46126</v>
      </c>
      <c r="C19453" s="2" t="s">
        <v>1</v>
      </c>
      <c r="D19453" s="2" t="s">
        <v>6652</v>
      </c>
      <c r="E19453" s="2" t="s">
        <v>266</v>
      </c>
      <c r="F19453" s="2" t="s">
        <v>1569</v>
      </c>
      <c r="G19453" s="5">
        <v>25</v>
      </c>
      <c r="H19453" s="5">
        <v>25.25</v>
      </c>
      <c r="I19453" s="5">
        <v>631.25</v>
      </c>
      <c r="J19453" s="5">
        <v>3661.25</v>
      </c>
      <c r="K19453" s="26" t="str" cm="1">
        <f t="array" ref="K19453">_xlfn.LET(_xlpm.d,UPPER(TRIM(CLEAN(SUBSTITUTE(F19453,CHAR(160),"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54" spans="1:11" hidden="1" x14ac:dyDescent="0.25">
      <c r="B19454" s="20">
        <v>46128</v>
      </c>
      <c r="C19454" s="2" t="s">
        <v>1</v>
      </c>
      <c r="D19454" s="2" t="s">
        <v>6590</v>
      </c>
      <c r="E19454" s="2" t="s">
        <v>311</v>
      </c>
      <c r="F19454" s="2" t="s">
        <v>1569</v>
      </c>
      <c r="G19454" s="5">
        <v>20</v>
      </c>
      <c r="H19454" s="5">
        <v>25.25</v>
      </c>
      <c r="I19454" s="5">
        <v>505</v>
      </c>
      <c r="J19454" s="5">
        <v>4166.25</v>
      </c>
      <c r="K19454" s="26" t="str" cm="1">
        <f t="array" ref="K19454">_xlfn.LET(_xlpm.d,UPPER(TRIM(CLEAN(SUBSTITUTE(F19454,CHAR(160),"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55" spans="1:11" hidden="1" x14ac:dyDescent="0.25">
      <c r="B19455" s="20">
        <v>46128</v>
      </c>
      <c r="C19455" s="2" t="s">
        <v>1</v>
      </c>
      <c r="D19455" s="2" t="s">
        <v>6649</v>
      </c>
      <c r="E19455" s="2" t="s">
        <v>192</v>
      </c>
      <c r="F19455" s="2" t="s">
        <v>1569</v>
      </c>
      <c r="G19455" s="5">
        <v>20</v>
      </c>
      <c r="H19455" s="5">
        <v>25.25</v>
      </c>
      <c r="I19455" s="5">
        <v>505</v>
      </c>
      <c r="J19455" s="5">
        <v>4671.25</v>
      </c>
      <c r="K19455" s="26" t="str" cm="1">
        <f t="array" ref="K19455">_xlfn.LET(_xlpm.d,UPPER(TRIM(CLEAN(SUBSTITUTE(F19455,CHAR(160),"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56" spans="1:11" hidden="1" x14ac:dyDescent="0.25">
      <c r="B19456" s="20">
        <v>46129</v>
      </c>
      <c r="C19456" s="2" t="s">
        <v>1</v>
      </c>
      <c r="D19456" s="2" t="s">
        <v>6650</v>
      </c>
      <c r="E19456" s="2" t="s">
        <v>154</v>
      </c>
      <c r="F19456" s="2" t="s">
        <v>1569</v>
      </c>
      <c r="G19456" s="5">
        <v>20</v>
      </c>
      <c r="H19456" s="5">
        <v>25.25</v>
      </c>
      <c r="I19456" s="5">
        <v>505</v>
      </c>
      <c r="J19456" s="5">
        <v>5176.25</v>
      </c>
      <c r="K19456" s="26" t="str" cm="1">
        <f t="array" ref="K19456">_xlfn.LET(_xlpm.d,UPPER(TRIM(CLEAN(SUBSTITUTE(F19456,CHAR(160),"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57" spans="1:11" hidden="1" x14ac:dyDescent="0.25">
      <c r="B19457" s="20">
        <v>46133</v>
      </c>
      <c r="C19457" s="2" t="s">
        <v>1</v>
      </c>
      <c r="D19457" s="2" t="s">
        <v>6642</v>
      </c>
      <c r="E19457" s="2" t="s">
        <v>158</v>
      </c>
      <c r="F19457" s="2" t="s">
        <v>1569</v>
      </c>
      <c r="G19457" s="5">
        <v>15</v>
      </c>
      <c r="H19457" s="5">
        <v>25.25</v>
      </c>
      <c r="I19457" s="5">
        <v>378.75</v>
      </c>
      <c r="J19457" s="5">
        <v>5555</v>
      </c>
      <c r="K19457" s="26" t="str" cm="1">
        <f t="array" ref="K19457">_xlfn.LET(_xlpm.d,UPPER(TRIM(CLEAN(SUBSTITUTE(F19457,CHAR(160),"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58" spans="1:11" hidden="1" x14ac:dyDescent="0.25">
      <c r="B19458" s="20">
        <v>46135</v>
      </c>
      <c r="C19458" s="2" t="s">
        <v>1</v>
      </c>
      <c r="D19458" s="2" t="s">
        <v>6651</v>
      </c>
      <c r="E19458" s="2" t="s">
        <v>168</v>
      </c>
      <c r="F19458" s="2" t="s">
        <v>1569</v>
      </c>
      <c r="G19458" s="5">
        <v>20</v>
      </c>
      <c r="H19458" s="5">
        <v>25.25</v>
      </c>
      <c r="I19458" s="5">
        <v>505</v>
      </c>
      <c r="J19458" s="5">
        <v>6060</v>
      </c>
      <c r="K19458" s="26" t="str" cm="1">
        <f t="array" ref="K19458">_xlfn.LET(_xlpm.d,UPPER(TRIM(CLEAN(SUBSTITUTE(F19458,CHAR(160),"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59" spans="1:11" hidden="1" x14ac:dyDescent="0.25">
      <c r="B19459" s="20">
        <v>46136</v>
      </c>
      <c r="C19459" s="2" t="s">
        <v>1</v>
      </c>
      <c r="D19459" s="2" t="s">
        <v>6653</v>
      </c>
      <c r="E19459" s="2" t="s">
        <v>243</v>
      </c>
      <c r="F19459" s="2" t="s">
        <v>1569</v>
      </c>
      <c r="G19459" s="5">
        <v>12</v>
      </c>
      <c r="H19459" s="5">
        <v>25.25</v>
      </c>
      <c r="I19459" s="5">
        <v>303</v>
      </c>
      <c r="J19459" s="5">
        <v>6363</v>
      </c>
      <c r="K19459" s="26" t="str" cm="1">
        <f t="array" ref="K19459">_xlfn.LET(_xlpm.d,UPPER(TRIM(CLEAN(SUBSTITUTE(F19459,CHAR(160),"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60" spans="1:11" hidden="1" x14ac:dyDescent="0.25">
      <c r="B19460" s="20">
        <v>46140</v>
      </c>
      <c r="C19460" s="2" t="s">
        <v>1</v>
      </c>
      <c r="D19460" s="2" t="s">
        <v>6654</v>
      </c>
      <c r="E19460" s="2" t="s">
        <v>162</v>
      </c>
      <c r="F19460" s="2" t="s">
        <v>1569</v>
      </c>
      <c r="G19460" s="5">
        <v>25</v>
      </c>
      <c r="H19460" s="5">
        <v>25.25</v>
      </c>
      <c r="I19460" s="5">
        <v>631.25</v>
      </c>
      <c r="J19460" s="5">
        <v>6994.25</v>
      </c>
      <c r="K19460" s="26" t="str" cm="1">
        <f t="array" ref="K19460">_xlfn.LET(_xlpm.d,UPPER(TRIM(CLEAN(SUBSTITUTE(F19460,CHAR(160),"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61" spans="1:11" hidden="1" x14ac:dyDescent="0.25">
      <c r="A19461" s="11" t="s">
        <v>1579</v>
      </c>
      <c r="B19461" s="3"/>
      <c r="G19461" s="6">
        <f>G19448+G19449+G19450+G19451+G19452+G19453+G19454+G19455+G19456+G19457+G19458+G19459+G19460</f>
        <v>277</v>
      </c>
      <c r="I19461" s="7">
        <f>I19448+I19449+I19450+I19451+I19452+I19453+I19454+I19455+I19456+I19457+I19458+I19459+I19460</f>
        <v>6994.25</v>
      </c>
      <c r="K19461" s="26" t="str" cm="1">
        <f t="array" ref="K19461">_xlfn.LET(_xlpm.d,UPPER(TRIM(CLEAN(SUBSTITUTE(F19461,CHAR(160),"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62" spans="1:11" hidden="1" x14ac:dyDescent="0.25">
      <c r="A19462" s="10" t="s">
        <v>1580</v>
      </c>
      <c r="B19462" s="3"/>
      <c r="K19462" s="26" t="str" cm="1">
        <f t="array" ref="K19462">_xlfn.LET(_xlpm.d,UPPER(TRIM(CLEAN(SUBSTITUTE(F19462,CHAR(160),"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63" spans="1:11" hidden="1" x14ac:dyDescent="0.25">
      <c r="B19463" s="20">
        <v>46114</v>
      </c>
      <c r="C19463" s="2" t="s">
        <v>1</v>
      </c>
      <c r="D19463" s="2" t="s">
        <v>6620</v>
      </c>
      <c r="E19463" s="2" t="s">
        <v>243</v>
      </c>
      <c r="F19463" s="2" t="s">
        <v>1580</v>
      </c>
      <c r="G19463" s="5">
        <v>20</v>
      </c>
      <c r="H19463" s="5">
        <v>25.25</v>
      </c>
      <c r="I19463" s="5">
        <v>505</v>
      </c>
      <c r="J19463" s="5">
        <v>505</v>
      </c>
      <c r="K19463" s="26" t="str" cm="1">
        <f t="array" ref="K19463">_xlfn.LET(_xlpm.d,UPPER(TRIM(CLEAN(SUBSTITUTE(F19463,CHAR(160),"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64" spans="1:11" hidden="1" x14ac:dyDescent="0.25">
      <c r="B19464" s="20">
        <v>46114</v>
      </c>
      <c r="C19464" s="2" t="s">
        <v>1</v>
      </c>
      <c r="D19464" s="2" t="s">
        <v>6633</v>
      </c>
      <c r="E19464" s="2" t="s">
        <v>135</v>
      </c>
      <c r="F19464" s="2" t="s">
        <v>1580</v>
      </c>
      <c r="G19464" s="5">
        <v>20</v>
      </c>
      <c r="H19464" s="5">
        <v>25.25</v>
      </c>
      <c r="I19464" s="5">
        <v>505</v>
      </c>
      <c r="J19464" s="5">
        <v>1010</v>
      </c>
      <c r="K19464" s="26" t="str" cm="1">
        <f t="array" ref="K19464">_xlfn.LET(_xlpm.d,UPPER(TRIM(CLEAN(SUBSTITUTE(F19464,CHAR(160),"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65" spans="1:11" hidden="1" x14ac:dyDescent="0.25">
      <c r="B19465" s="20">
        <v>46120</v>
      </c>
      <c r="C19465" s="2" t="s">
        <v>1</v>
      </c>
      <c r="D19465" s="2" t="s">
        <v>6645</v>
      </c>
      <c r="E19465" s="2" t="s">
        <v>149</v>
      </c>
      <c r="F19465" s="2" t="s">
        <v>1580</v>
      </c>
      <c r="G19465" s="5">
        <v>15</v>
      </c>
      <c r="H19465" s="5">
        <v>25.25</v>
      </c>
      <c r="I19465" s="5">
        <v>378.75</v>
      </c>
      <c r="J19465" s="5">
        <v>1388.75</v>
      </c>
      <c r="K19465" s="26" t="str" cm="1">
        <f t="array" ref="K19465">_xlfn.LET(_xlpm.d,UPPER(TRIM(CLEAN(SUBSTITUTE(F19465,CHAR(160),"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66" spans="1:11" hidden="1" x14ac:dyDescent="0.25">
      <c r="B19466" s="20">
        <v>46121</v>
      </c>
      <c r="C19466" s="2" t="s">
        <v>1</v>
      </c>
      <c r="D19466" s="2" t="s">
        <v>6647</v>
      </c>
      <c r="E19466" s="2" t="s">
        <v>180</v>
      </c>
      <c r="F19466" s="2" t="s">
        <v>1580</v>
      </c>
      <c r="G19466" s="5">
        <v>20</v>
      </c>
      <c r="H19466" s="5">
        <v>25.25</v>
      </c>
      <c r="I19466" s="5">
        <v>505</v>
      </c>
      <c r="J19466" s="5">
        <v>1893.75</v>
      </c>
      <c r="K19466" s="26" t="str" cm="1">
        <f t="array" ref="K19466">_xlfn.LET(_xlpm.d,UPPER(TRIM(CLEAN(SUBSTITUTE(F19466,CHAR(160),"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67" spans="1:11" hidden="1" x14ac:dyDescent="0.25">
      <c r="B19467" s="20">
        <v>46122</v>
      </c>
      <c r="C19467" s="2" t="s">
        <v>1</v>
      </c>
      <c r="D19467" s="2" t="s">
        <v>6625</v>
      </c>
      <c r="E19467" s="2" t="s">
        <v>195</v>
      </c>
      <c r="F19467" s="2" t="s">
        <v>1580</v>
      </c>
      <c r="G19467" s="5">
        <v>20</v>
      </c>
      <c r="H19467" s="5">
        <v>25.25</v>
      </c>
      <c r="I19467" s="5">
        <v>505</v>
      </c>
      <c r="J19467" s="5">
        <v>2398.75</v>
      </c>
      <c r="K19467" s="26" t="str" cm="1">
        <f t="array" ref="K19467">_xlfn.LET(_xlpm.d,UPPER(TRIM(CLEAN(SUBSTITUTE(F19467,CHAR(160),"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68" spans="1:11" hidden="1" x14ac:dyDescent="0.25">
      <c r="B19468" s="20">
        <v>46122</v>
      </c>
      <c r="C19468" s="2" t="s">
        <v>1</v>
      </c>
      <c r="D19468" s="2" t="s">
        <v>6635</v>
      </c>
      <c r="E19468" s="2" t="s">
        <v>154</v>
      </c>
      <c r="F19468" s="2" t="s">
        <v>1580</v>
      </c>
      <c r="G19468" s="5">
        <v>20</v>
      </c>
      <c r="H19468" s="5">
        <v>25.25</v>
      </c>
      <c r="I19468" s="5">
        <v>505</v>
      </c>
      <c r="J19468" s="5">
        <v>2903.75</v>
      </c>
      <c r="K19468" s="26" t="str" cm="1">
        <f t="array" ref="K19468">_xlfn.LET(_xlpm.d,UPPER(TRIM(CLEAN(SUBSTITUTE(F19468,CHAR(160),"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69" spans="1:11" hidden="1" x14ac:dyDescent="0.25">
      <c r="B19469" s="20">
        <v>46123</v>
      </c>
      <c r="C19469" s="2" t="s">
        <v>1</v>
      </c>
      <c r="D19469" s="2" t="s">
        <v>6636</v>
      </c>
      <c r="E19469" s="2" t="s">
        <v>238</v>
      </c>
      <c r="F19469" s="2" t="s">
        <v>1580</v>
      </c>
      <c r="G19469" s="5">
        <v>15</v>
      </c>
      <c r="H19469" s="5">
        <v>25.25</v>
      </c>
      <c r="I19469" s="5">
        <v>378.75</v>
      </c>
      <c r="J19469" s="5">
        <v>3282.5</v>
      </c>
      <c r="K19469" s="26" t="str" cm="1">
        <f t="array" ref="K19469">_xlfn.LET(_xlpm.d,UPPER(TRIM(CLEAN(SUBSTITUTE(F19469,CHAR(160),"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70" spans="1:11" hidden="1" x14ac:dyDescent="0.25">
      <c r="B19470" s="20">
        <v>46125</v>
      </c>
      <c r="C19470" s="2" t="s">
        <v>1</v>
      </c>
      <c r="D19470" s="2" t="s">
        <v>6584</v>
      </c>
      <c r="E19470" s="2" t="s">
        <v>135</v>
      </c>
      <c r="F19470" s="2" t="s">
        <v>1580</v>
      </c>
      <c r="G19470" s="5">
        <v>20</v>
      </c>
      <c r="H19470" s="5">
        <v>25.25</v>
      </c>
      <c r="I19470" s="5">
        <v>505</v>
      </c>
      <c r="J19470" s="5">
        <v>3787.5</v>
      </c>
      <c r="K19470" s="26" t="str" cm="1">
        <f t="array" ref="K19470">_xlfn.LET(_xlpm.d,UPPER(TRIM(CLEAN(SUBSTITUTE(F19470,CHAR(160),"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71" spans="1:11" hidden="1" x14ac:dyDescent="0.25">
      <c r="B19471" s="20">
        <v>46126</v>
      </c>
      <c r="C19471" s="2" t="s">
        <v>1</v>
      </c>
      <c r="D19471" s="2" t="s">
        <v>6637</v>
      </c>
      <c r="E19471" s="2" t="s">
        <v>162</v>
      </c>
      <c r="F19471" s="2" t="s">
        <v>1580</v>
      </c>
      <c r="G19471" s="5">
        <v>30</v>
      </c>
      <c r="H19471" s="5">
        <v>25.25</v>
      </c>
      <c r="I19471" s="5">
        <v>757.5</v>
      </c>
      <c r="J19471" s="5">
        <v>4545</v>
      </c>
      <c r="K19471" s="26" t="str" cm="1">
        <f t="array" ref="K19471">_xlfn.LET(_xlpm.d,UPPER(TRIM(CLEAN(SUBSTITUTE(F19471,CHAR(160),"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72" spans="1:11" hidden="1" x14ac:dyDescent="0.25">
      <c r="B19472" s="20">
        <v>46126</v>
      </c>
      <c r="C19472" s="2" t="s">
        <v>1</v>
      </c>
      <c r="D19472" s="2" t="s">
        <v>6648</v>
      </c>
      <c r="E19472" s="2" t="s">
        <v>156</v>
      </c>
      <c r="F19472" s="2" t="s">
        <v>1580</v>
      </c>
      <c r="G19472" s="5">
        <v>24</v>
      </c>
      <c r="H19472" s="5">
        <v>25.25</v>
      </c>
      <c r="I19472" s="5">
        <v>606</v>
      </c>
      <c r="J19472" s="5">
        <v>5151</v>
      </c>
      <c r="K19472" s="26" t="str" cm="1">
        <f t="array" ref="K19472">_xlfn.LET(_xlpm.d,UPPER(TRIM(CLEAN(SUBSTITUTE(F19472,CHAR(160),"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73" spans="1:11" hidden="1" x14ac:dyDescent="0.25">
      <c r="B19473" s="20">
        <v>46126</v>
      </c>
      <c r="C19473" s="2" t="s">
        <v>1</v>
      </c>
      <c r="D19473" s="2" t="s">
        <v>6655</v>
      </c>
      <c r="E19473" s="2" t="s">
        <v>141</v>
      </c>
      <c r="F19473" s="2" t="s">
        <v>1580</v>
      </c>
      <c r="G19473" s="5">
        <v>25</v>
      </c>
      <c r="H19473" s="5">
        <v>25.25</v>
      </c>
      <c r="I19473" s="5">
        <v>631.25</v>
      </c>
      <c r="J19473" s="5">
        <v>5782.25</v>
      </c>
      <c r="K19473" s="26" t="str" cm="1">
        <f t="array" ref="K19473">_xlfn.LET(_xlpm.d,UPPER(TRIM(CLEAN(SUBSTITUTE(F19473,CHAR(160),"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74" spans="1:11" hidden="1" x14ac:dyDescent="0.25">
      <c r="B19474" s="20">
        <v>46126</v>
      </c>
      <c r="C19474" s="2" t="s">
        <v>1</v>
      </c>
      <c r="D19474" s="2" t="s">
        <v>6638</v>
      </c>
      <c r="E19474" s="2" t="s">
        <v>273</v>
      </c>
      <c r="F19474" s="2" t="s">
        <v>1580</v>
      </c>
      <c r="G19474" s="5">
        <v>20</v>
      </c>
      <c r="H19474" s="5">
        <v>25.25</v>
      </c>
      <c r="I19474" s="5">
        <v>505</v>
      </c>
      <c r="J19474" s="5">
        <v>6287.25</v>
      </c>
      <c r="K19474" s="26" t="str" cm="1">
        <f t="array" ref="K19474">_xlfn.LET(_xlpm.d,UPPER(TRIM(CLEAN(SUBSTITUTE(F19474,CHAR(160),"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475" spans="1:11" hidden="1" x14ac:dyDescent="0.25">
      <c r="A19475" s="11" t="s">
        <v>1582</v>
      </c>
      <c r="B19475" s="3"/>
      <c r="G19475" s="6">
        <f>G19463+G19464+G19465+G19466+G19467+G19468+G19469+G19470+G19471+G19472+G19473+G19474</f>
        <v>249</v>
      </c>
      <c r="I19475" s="7">
        <f>I19463+I19464+I19465+I19466+I19467+I19468+I19469+I19470+I19471+I19472+I19473+I19474</f>
        <v>6287.25</v>
      </c>
      <c r="K19475" s="26" t="str" cm="1">
        <f t="array" ref="K19475">_xlfn.LET(_xlpm.d,UPPER(TRIM(CLEAN(SUBSTITUTE(F19475,CHAR(160),"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76" spans="1:11" hidden="1" x14ac:dyDescent="0.25">
      <c r="A19476" s="10" t="s">
        <v>1583</v>
      </c>
      <c r="B19476" s="3"/>
      <c r="K19476" s="26" t="str" cm="1">
        <f t="array" ref="K19476">_xlfn.LET(_xlpm.d,UPPER(TRIM(CLEAN(SUBSTITUTE(F19476,CHAR(160),"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77" spans="1:11" hidden="1" x14ac:dyDescent="0.25">
      <c r="B19477" s="20">
        <v>46120</v>
      </c>
      <c r="C19477" s="2" t="s">
        <v>1</v>
      </c>
      <c r="D19477" s="2" t="s">
        <v>6645</v>
      </c>
      <c r="E19477" s="2" t="s">
        <v>149</v>
      </c>
      <c r="F19477" s="2" t="s">
        <v>1583</v>
      </c>
      <c r="G19477" s="5">
        <v>15</v>
      </c>
      <c r="H19477" s="5">
        <v>25.25</v>
      </c>
      <c r="I19477" s="5">
        <v>378.75</v>
      </c>
      <c r="J19477" s="5">
        <v>378.75</v>
      </c>
      <c r="K19477" s="26" t="str" cm="1">
        <f t="array" ref="K19477">_xlfn.LET(_xlpm.d,UPPER(TRIM(CLEAN(SUBSTITUTE(F19477,CHAR(160),"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78" spans="1:11" hidden="1" x14ac:dyDescent="0.25">
      <c r="B19478" s="20">
        <v>46121</v>
      </c>
      <c r="C19478" s="2" t="s">
        <v>1</v>
      </c>
      <c r="D19478" s="2" t="s">
        <v>6647</v>
      </c>
      <c r="E19478" s="2" t="s">
        <v>180</v>
      </c>
      <c r="F19478" s="2" t="s">
        <v>1583</v>
      </c>
      <c r="G19478" s="5">
        <v>20</v>
      </c>
      <c r="H19478" s="5">
        <v>25.25</v>
      </c>
      <c r="I19478" s="5">
        <v>505</v>
      </c>
      <c r="J19478" s="5">
        <v>883.75</v>
      </c>
      <c r="K19478" s="26" t="str" cm="1">
        <f t="array" ref="K19478">_xlfn.LET(_xlpm.d,UPPER(TRIM(CLEAN(SUBSTITUTE(F19478,CHAR(160),"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79" spans="1:11" hidden="1" x14ac:dyDescent="0.25">
      <c r="B19479" s="20">
        <v>46122</v>
      </c>
      <c r="C19479" s="2" t="s">
        <v>1</v>
      </c>
      <c r="D19479" s="2" t="s">
        <v>6634</v>
      </c>
      <c r="E19479" s="2" t="s">
        <v>243</v>
      </c>
      <c r="F19479" s="2" t="s">
        <v>1583</v>
      </c>
      <c r="G19479" s="5">
        <v>20</v>
      </c>
      <c r="H19479" s="5">
        <v>25.25</v>
      </c>
      <c r="I19479" s="5">
        <v>505</v>
      </c>
      <c r="J19479" s="5">
        <v>1388.75</v>
      </c>
      <c r="K19479" s="26" t="str" cm="1">
        <f t="array" ref="K19479">_xlfn.LET(_xlpm.d,UPPER(TRIM(CLEAN(SUBSTITUTE(F19479,CHAR(160),"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80" spans="1:11" hidden="1" x14ac:dyDescent="0.25">
      <c r="B19480" s="20">
        <v>46122</v>
      </c>
      <c r="C19480" s="2" t="s">
        <v>1</v>
      </c>
      <c r="D19480" s="2" t="s">
        <v>6625</v>
      </c>
      <c r="E19480" s="2" t="s">
        <v>195</v>
      </c>
      <c r="F19480" s="2" t="s">
        <v>1583</v>
      </c>
      <c r="G19480" s="5">
        <v>20</v>
      </c>
      <c r="H19480" s="5">
        <v>25.25</v>
      </c>
      <c r="I19480" s="5">
        <v>505</v>
      </c>
      <c r="J19480" s="5">
        <v>1893.75</v>
      </c>
      <c r="K19480" s="26" t="str" cm="1">
        <f t="array" ref="K19480">_xlfn.LET(_xlpm.d,UPPER(TRIM(CLEAN(SUBSTITUTE(F19480,CHAR(160),"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81" spans="1:11" hidden="1" x14ac:dyDescent="0.25">
      <c r="B19481" s="20">
        <v>46122</v>
      </c>
      <c r="C19481" s="2" t="s">
        <v>1</v>
      </c>
      <c r="D19481" s="2" t="s">
        <v>6635</v>
      </c>
      <c r="E19481" s="2" t="s">
        <v>154</v>
      </c>
      <c r="F19481" s="2" t="s">
        <v>1583</v>
      </c>
      <c r="G19481" s="5">
        <v>25</v>
      </c>
      <c r="H19481" s="5">
        <v>25.25</v>
      </c>
      <c r="I19481" s="5">
        <v>631.25</v>
      </c>
      <c r="J19481" s="5">
        <v>2525</v>
      </c>
      <c r="K19481" s="26" t="str" cm="1">
        <f t="array" ref="K19481">_xlfn.LET(_xlpm.d,UPPER(TRIM(CLEAN(SUBSTITUTE(F19481,CHAR(160),"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82" spans="1:11" hidden="1" x14ac:dyDescent="0.25">
      <c r="B19482" s="20">
        <v>46123</v>
      </c>
      <c r="C19482" s="2" t="s">
        <v>1</v>
      </c>
      <c r="D19482" s="2" t="s">
        <v>6636</v>
      </c>
      <c r="E19482" s="2" t="s">
        <v>238</v>
      </c>
      <c r="F19482" s="2" t="s">
        <v>1583</v>
      </c>
      <c r="G19482" s="5">
        <v>15</v>
      </c>
      <c r="H19482" s="5">
        <v>25.25</v>
      </c>
      <c r="I19482" s="5">
        <v>378.75</v>
      </c>
      <c r="J19482" s="5">
        <v>2903.75</v>
      </c>
      <c r="K19482" s="26" t="str" cm="1">
        <f t="array" ref="K19482">_xlfn.LET(_xlpm.d,UPPER(TRIM(CLEAN(SUBSTITUTE(F19482,CHAR(160),"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83" spans="1:11" hidden="1" x14ac:dyDescent="0.25">
      <c r="B19483" s="20">
        <v>46126</v>
      </c>
      <c r="C19483" s="2" t="s">
        <v>1</v>
      </c>
      <c r="D19483" s="2" t="s">
        <v>6652</v>
      </c>
      <c r="E19483" s="2" t="s">
        <v>266</v>
      </c>
      <c r="F19483" s="2" t="s">
        <v>1583</v>
      </c>
      <c r="G19483" s="5">
        <v>20</v>
      </c>
      <c r="H19483" s="5">
        <v>25.25</v>
      </c>
      <c r="I19483" s="5">
        <v>505</v>
      </c>
      <c r="J19483" s="5">
        <v>3408.75</v>
      </c>
      <c r="K19483" s="26" t="str" cm="1">
        <f t="array" ref="K19483">_xlfn.LET(_xlpm.d,UPPER(TRIM(CLEAN(SUBSTITUTE(F19483,CHAR(160),"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84" spans="1:11" hidden="1" x14ac:dyDescent="0.25">
      <c r="B19484" s="20">
        <v>46126</v>
      </c>
      <c r="C19484" s="2" t="s">
        <v>1</v>
      </c>
      <c r="D19484" s="2" t="s">
        <v>6637</v>
      </c>
      <c r="E19484" s="2" t="s">
        <v>162</v>
      </c>
      <c r="F19484" s="2" t="s">
        <v>1583</v>
      </c>
      <c r="G19484" s="5">
        <v>20</v>
      </c>
      <c r="H19484" s="5">
        <v>25.25</v>
      </c>
      <c r="I19484" s="5">
        <v>505</v>
      </c>
      <c r="J19484" s="5">
        <v>3913.75</v>
      </c>
      <c r="K19484" s="26" t="str" cm="1">
        <f t="array" ref="K19484">_xlfn.LET(_xlpm.d,UPPER(TRIM(CLEAN(SUBSTITUTE(F19484,CHAR(160),"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85" spans="1:11" hidden="1" x14ac:dyDescent="0.25">
      <c r="B19485" s="20">
        <v>46126</v>
      </c>
      <c r="C19485" s="2" t="s">
        <v>1</v>
      </c>
      <c r="D19485" s="2" t="s">
        <v>6648</v>
      </c>
      <c r="E19485" s="2" t="s">
        <v>156</v>
      </c>
      <c r="F19485" s="2" t="s">
        <v>1583</v>
      </c>
      <c r="G19485" s="5">
        <v>25</v>
      </c>
      <c r="H19485" s="5">
        <v>25.25</v>
      </c>
      <c r="I19485" s="5">
        <v>631.25</v>
      </c>
      <c r="J19485" s="5">
        <v>4545</v>
      </c>
      <c r="K19485" s="26" t="str" cm="1">
        <f t="array" ref="K19485">_xlfn.LET(_xlpm.d,UPPER(TRIM(CLEAN(SUBSTITUTE(F19485,CHAR(160),"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86" spans="1:11" hidden="1" x14ac:dyDescent="0.25">
      <c r="B19486" s="20">
        <v>46126</v>
      </c>
      <c r="C19486" s="2" t="s">
        <v>1</v>
      </c>
      <c r="D19486" s="2" t="s">
        <v>6655</v>
      </c>
      <c r="E19486" s="2" t="s">
        <v>141</v>
      </c>
      <c r="F19486" s="2" t="s">
        <v>1583</v>
      </c>
      <c r="G19486" s="5">
        <v>25</v>
      </c>
      <c r="H19486" s="5">
        <v>25.25</v>
      </c>
      <c r="I19486" s="5">
        <v>631.25</v>
      </c>
      <c r="J19486" s="5">
        <v>5176.25</v>
      </c>
      <c r="K19486" s="26" t="str" cm="1">
        <f t="array" ref="K19486">_xlfn.LET(_xlpm.d,UPPER(TRIM(CLEAN(SUBSTITUTE(F19486,CHAR(160),"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87" spans="1:11" hidden="1" x14ac:dyDescent="0.25">
      <c r="B19487" s="20">
        <v>46126</v>
      </c>
      <c r="C19487" s="2" t="s">
        <v>1</v>
      </c>
      <c r="D19487" s="2" t="s">
        <v>6638</v>
      </c>
      <c r="E19487" s="2" t="s">
        <v>273</v>
      </c>
      <c r="F19487" s="2" t="s">
        <v>1583</v>
      </c>
      <c r="G19487" s="5">
        <v>20</v>
      </c>
      <c r="H19487" s="5">
        <v>25.25</v>
      </c>
      <c r="I19487" s="5">
        <v>505</v>
      </c>
      <c r="J19487" s="5">
        <v>5681.25</v>
      </c>
      <c r="K19487" s="26" t="str" cm="1">
        <f t="array" ref="K19487">_xlfn.LET(_xlpm.d,UPPER(TRIM(CLEAN(SUBSTITUTE(F19487,CHAR(160),"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88" spans="1:11" hidden="1" x14ac:dyDescent="0.25">
      <c r="B19488" s="20">
        <v>46126</v>
      </c>
      <c r="C19488" s="2" t="s">
        <v>1</v>
      </c>
      <c r="D19488" s="2" t="s">
        <v>6639</v>
      </c>
      <c r="E19488" s="2" t="s">
        <v>147</v>
      </c>
      <c r="F19488" s="2" t="s">
        <v>1583</v>
      </c>
      <c r="G19488" s="5">
        <v>15</v>
      </c>
      <c r="H19488" s="5">
        <v>25.25</v>
      </c>
      <c r="I19488" s="5">
        <v>378.75</v>
      </c>
      <c r="J19488" s="5">
        <v>6060</v>
      </c>
      <c r="K19488" s="26" t="str" cm="1">
        <f t="array" ref="K19488">_xlfn.LET(_xlpm.d,UPPER(TRIM(CLEAN(SUBSTITUTE(F19488,CHAR(160),"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89" spans="1:11" hidden="1" x14ac:dyDescent="0.25">
      <c r="B19489" s="20">
        <v>46132</v>
      </c>
      <c r="C19489" s="2" t="s">
        <v>1</v>
      </c>
      <c r="D19489" s="2" t="s">
        <v>6656</v>
      </c>
      <c r="E19489" s="2" t="s">
        <v>160</v>
      </c>
      <c r="F19489" s="2" t="s">
        <v>1583</v>
      </c>
      <c r="G19489" s="5">
        <v>10</v>
      </c>
      <c r="H19489" s="5">
        <v>25.25</v>
      </c>
      <c r="I19489" s="5">
        <v>252.5</v>
      </c>
      <c r="J19489" s="5">
        <v>6312.5</v>
      </c>
      <c r="K19489" s="26" t="str" cm="1">
        <f t="array" ref="K19489">_xlfn.LET(_xlpm.d,UPPER(TRIM(CLEAN(SUBSTITUTE(F19489,CHAR(160),"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90" spans="1:11" hidden="1" x14ac:dyDescent="0.25">
      <c r="B19490" s="20">
        <v>46132</v>
      </c>
      <c r="C19490" s="2" t="s">
        <v>1</v>
      </c>
      <c r="D19490" s="2" t="s">
        <v>6657</v>
      </c>
      <c r="E19490" s="2" t="s">
        <v>135</v>
      </c>
      <c r="F19490" s="2" t="s">
        <v>1583</v>
      </c>
      <c r="G19490" s="5">
        <v>20</v>
      </c>
      <c r="H19490" s="5">
        <v>25.25</v>
      </c>
      <c r="I19490" s="5">
        <v>505</v>
      </c>
      <c r="J19490" s="5">
        <v>6817.5</v>
      </c>
      <c r="K19490" s="26" t="str" cm="1">
        <f t="array" ref="K19490">_xlfn.LET(_xlpm.d,UPPER(TRIM(CLEAN(SUBSTITUTE(F19490,CHAR(160),"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91" spans="1:11" hidden="1" x14ac:dyDescent="0.25">
      <c r="B19491" s="20">
        <v>46133</v>
      </c>
      <c r="C19491" s="2" t="s">
        <v>1</v>
      </c>
      <c r="D19491" s="2" t="s">
        <v>6642</v>
      </c>
      <c r="E19491" s="2" t="s">
        <v>158</v>
      </c>
      <c r="F19491" s="2" t="s">
        <v>1583</v>
      </c>
      <c r="G19491" s="5">
        <v>20</v>
      </c>
      <c r="H19491" s="5">
        <v>25.25</v>
      </c>
      <c r="I19491" s="5">
        <v>505</v>
      </c>
      <c r="J19491" s="5">
        <v>7322.5</v>
      </c>
      <c r="K19491" s="26" t="str" cm="1">
        <f t="array" ref="K19491">_xlfn.LET(_xlpm.d,UPPER(TRIM(CLEAN(SUBSTITUTE(F19491,CHAR(160),"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92" spans="1:11" hidden="1" x14ac:dyDescent="0.25">
      <c r="B19492" s="20">
        <v>46142</v>
      </c>
      <c r="C19492" s="2" t="s">
        <v>1</v>
      </c>
      <c r="D19492" s="2" t="s">
        <v>6641</v>
      </c>
      <c r="E19492" s="2" t="s">
        <v>195</v>
      </c>
      <c r="F19492" s="2" t="s">
        <v>1583</v>
      </c>
      <c r="G19492" s="5">
        <v>20</v>
      </c>
      <c r="H19492" s="5">
        <v>25.25</v>
      </c>
      <c r="I19492" s="5">
        <v>505</v>
      </c>
      <c r="J19492" s="5">
        <v>7827.5</v>
      </c>
      <c r="K19492" s="26" t="str" cm="1">
        <f t="array" ref="K19492">_xlfn.LET(_xlpm.d,UPPER(TRIM(CLEAN(SUBSTITUTE(F19492,CHAR(160),"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93" spans="1:11" hidden="1" x14ac:dyDescent="0.25">
      <c r="A19493" s="11" t="s">
        <v>1606</v>
      </c>
      <c r="B19493" s="3"/>
      <c r="G19493" s="6">
        <f>G19477+G19478+G19479+G19480+G19481+G19482+G19483+G19484+G19485+G19486+G19487+G19488+G19489+G19490+G19491+G19492</f>
        <v>310</v>
      </c>
      <c r="I19493" s="7">
        <f>I19477+I19478+I19479+I19480+I19481+I19482+I19483+I19484+I19485+I19486+I19487+I19488+I19489+I19490+I19491+I19492</f>
        <v>7827.5</v>
      </c>
      <c r="K19493" s="26" t="str" cm="1">
        <f t="array" ref="K19493">_xlfn.LET(_xlpm.d,UPPER(TRIM(CLEAN(SUBSTITUTE(F19493,CHAR(160),"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94" spans="1:11" hidden="1" x14ac:dyDescent="0.25">
      <c r="A19494" s="10" t="s">
        <v>1632</v>
      </c>
      <c r="B19494" s="3"/>
      <c r="K19494" s="26" t="str" cm="1">
        <f t="array" ref="K19494">_xlfn.LET(_xlpm.d,UPPER(TRIM(CLEAN(SUBSTITUTE(F19494,CHAR(160),"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95" spans="1:11" hidden="1" x14ac:dyDescent="0.25">
      <c r="B19495" s="20">
        <v>46127</v>
      </c>
      <c r="C19495" s="2" t="s">
        <v>1</v>
      </c>
      <c r="D19495" s="2" t="s">
        <v>6658</v>
      </c>
      <c r="E19495" s="2" t="s">
        <v>1634</v>
      </c>
      <c r="F19495" s="2" t="s">
        <v>1635</v>
      </c>
      <c r="G19495" s="5">
        <v>6</v>
      </c>
      <c r="H19495" s="5">
        <v>12.8</v>
      </c>
      <c r="I19495" s="5">
        <v>76.8</v>
      </c>
      <c r="J19495" s="5">
        <v>76.8</v>
      </c>
      <c r="K19495" s="26" t="str" cm="1">
        <f t="array" ref="K19495">_xlfn.LET(_xlpm.d,UPPER(TRIM(CLEAN(SUBSTITUTE(F19495,CHAR(160),"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GRASS POTS</v>
      </c>
    </row>
    <row r="19496" spans="1:11" hidden="1" x14ac:dyDescent="0.25">
      <c r="A19496" s="11" t="s">
        <v>1637</v>
      </c>
      <c r="B19496" s="3"/>
      <c r="G19496" s="6">
        <f>G19495</f>
        <v>6</v>
      </c>
      <c r="I19496" s="8">
        <f>I19495</f>
        <v>76.8</v>
      </c>
      <c r="K19496" s="26" t="str" cm="1">
        <f t="array" ref="K19496">_xlfn.LET(_xlpm.d,UPPER(TRIM(CLEAN(SUBSTITUTE(F19496,CHAR(160),"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97" spans="1:11" hidden="1" x14ac:dyDescent="0.25">
      <c r="A19497" s="10" t="s">
        <v>1638</v>
      </c>
      <c r="B19497" s="3"/>
      <c r="K19497" s="26" t="str" cm="1">
        <f t="array" ref="K19497">_xlfn.LET(_xlpm.d,UPPER(TRIM(CLEAN(SUBSTITUTE(F19497,CHAR(160),"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498" spans="1:11" hidden="1" x14ac:dyDescent="0.25">
      <c r="B19498" s="20">
        <v>46113</v>
      </c>
      <c r="C19498" s="2" t="s">
        <v>1</v>
      </c>
      <c r="D19498" s="2" t="s">
        <v>6659</v>
      </c>
      <c r="E19498" s="2" t="s">
        <v>1634</v>
      </c>
      <c r="F19498" s="2" t="s">
        <v>1638</v>
      </c>
      <c r="G19498" s="5">
        <v>15</v>
      </c>
      <c r="H19498" s="5">
        <v>21.4</v>
      </c>
      <c r="I19498" s="5">
        <v>321</v>
      </c>
      <c r="J19498" s="5">
        <v>321</v>
      </c>
      <c r="K19498" s="26" t="str" cm="1">
        <f t="array" ref="K19498">_xlfn.LET(_xlpm.d,UPPER(TRIM(CLEAN(SUBSTITUTE(F19498,CHAR(160),"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499" spans="1:11" hidden="1" x14ac:dyDescent="0.25">
      <c r="B19499" s="20">
        <v>46114</v>
      </c>
      <c r="C19499" s="2" t="s">
        <v>1</v>
      </c>
      <c r="D19499" s="2" t="s">
        <v>6660</v>
      </c>
      <c r="E19499" s="2" t="s">
        <v>254</v>
      </c>
      <c r="F19499" s="2" t="s">
        <v>1638</v>
      </c>
      <c r="G19499" s="5">
        <v>42</v>
      </c>
      <c r="H19499" s="5">
        <v>21.3</v>
      </c>
      <c r="I19499" s="5">
        <v>894.6</v>
      </c>
      <c r="J19499" s="5">
        <v>1215.5999999999999</v>
      </c>
      <c r="K19499" s="26" t="str" cm="1">
        <f t="array" ref="K19499">_xlfn.LET(_xlpm.d,UPPER(TRIM(CLEAN(SUBSTITUTE(F19499,CHAR(160),"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00" spans="1:11" hidden="1" x14ac:dyDescent="0.25">
      <c r="B19500" s="20">
        <v>46114</v>
      </c>
      <c r="C19500" s="2" t="s">
        <v>1</v>
      </c>
      <c r="D19500" s="2" t="s">
        <v>6661</v>
      </c>
      <c r="E19500" s="2" t="s">
        <v>248</v>
      </c>
      <c r="F19500" s="2" t="s">
        <v>1638</v>
      </c>
      <c r="G19500" s="5">
        <v>42</v>
      </c>
      <c r="H19500" s="5">
        <v>21.3</v>
      </c>
      <c r="I19500" s="5">
        <v>894.6</v>
      </c>
      <c r="J19500" s="5">
        <v>2110.1999999999998</v>
      </c>
      <c r="K19500" s="26" t="str" cm="1">
        <f t="array" ref="K19500">_xlfn.LET(_xlpm.d,UPPER(TRIM(CLEAN(SUBSTITUTE(F19500,CHAR(160),"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01" spans="1:11" hidden="1" x14ac:dyDescent="0.25">
      <c r="B19501" s="20">
        <v>46114</v>
      </c>
      <c r="C19501" s="2" t="s">
        <v>1</v>
      </c>
      <c r="D19501" s="2" t="s">
        <v>6662</v>
      </c>
      <c r="E19501" s="2" t="s">
        <v>16</v>
      </c>
      <c r="F19501" s="2" t="s">
        <v>1638</v>
      </c>
      <c r="G19501" s="5">
        <v>20</v>
      </c>
      <c r="H19501" s="5">
        <v>22.99</v>
      </c>
      <c r="I19501" s="5">
        <v>459.8</v>
      </c>
      <c r="J19501" s="5">
        <v>2570</v>
      </c>
      <c r="K19501" s="26" t="str" cm="1">
        <f t="array" ref="K19501">_xlfn.LET(_xlpm.d,UPPER(TRIM(CLEAN(SUBSTITUTE(F19501,CHAR(160),"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02" spans="1:11" hidden="1" x14ac:dyDescent="0.25">
      <c r="B19502" s="20">
        <v>46114</v>
      </c>
      <c r="C19502" s="2" t="s">
        <v>1</v>
      </c>
      <c r="D19502" s="2" t="s">
        <v>6576</v>
      </c>
      <c r="E19502" s="2" t="s">
        <v>43</v>
      </c>
      <c r="F19502" s="2" t="s">
        <v>1638</v>
      </c>
      <c r="G19502" s="5">
        <v>10</v>
      </c>
      <c r="H19502" s="5">
        <v>22.9</v>
      </c>
      <c r="I19502" s="5">
        <v>229</v>
      </c>
      <c r="J19502" s="5">
        <v>2799</v>
      </c>
      <c r="K19502" s="26" t="str" cm="1">
        <f t="array" ref="K19502">_xlfn.LET(_xlpm.d,UPPER(TRIM(CLEAN(SUBSTITUTE(F19502,CHAR(160),"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03" spans="1:11" hidden="1" x14ac:dyDescent="0.25">
      <c r="B19503" s="20">
        <v>46120</v>
      </c>
      <c r="C19503" s="2" t="s">
        <v>1</v>
      </c>
      <c r="D19503" s="2" t="s">
        <v>6663</v>
      </c>
      <c r="E19503" s="2" t="s">
        <v>186</v>
      </c>
      <c r="F19503" s="2" t="s">
        <v>1638</v>
      </c>
      <c r="G19503" s="5">
        <v>20</v>
      </c>
      <c r="H19503" s="5">
        <v>21.3</v>
      </c>
      <c r="I19503" s="5">
        <v>426</v>
      </c>
      <c r="J19503" s="5">
        <v>3225</v>
      </c>
      <c r="K19503" s="26" t="str" cm="1">
        <f t="array" ref="K19503">_xlfn.LET(_xlpm.d,UPPER(TRIM(CLEAN(SUBSTITUTE(F19503,CHAR(160),"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04" spans="1:11" hidden="1" x14ac:dyDescent="0.25">
      <c r="B19504" s="20">
        <v>46120</v>
      </c>
      <c r="C19504" s="2" t="s">
        <v>1</v>
      </c>
      <c r="D19504" s="2" t="s">
        <v>6664</v>
      </c>
      <c r="E19504" s="2" t="s">
        <v>234</v>
      </c>
      <c r="F19504" s="2" t="s">
        <v>1638</v>
      </c>
      <c r="G19504" s="5">
        <v>30</v>
      </c>
      <c r="H19504" s="5">
        <v>21.3</v>
      </c>
      <c r="I19504" s="5">
        <v>639</v>
      </c>
      <c r="J19504" s="5">
        <v>3864</v>
      </c>
      <c r="K19504" s="26" t="str" cm="1">
        <f t="array" ref="K19504">_xlfn.LET(_xlpm.d,UPPER(TRIM(CLEAN(SUBSTITUTE(F19504,CHAR(160),"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05" spans="2:11" hidden="1" x14ac:dyDescent="0.25">
      <c r="B19505" s="20">
        <v>46120</v>
      </c>
      <c r="C19505" s="2" t="s">
        <v>1</v>
      </c>
      <c r="D19505" s="2" t="s">
        <v>6665</v>
      </c>
      <c r="E19505" s="2" t="s">
        <v>50</v>
      </c>
      <c r="F19505" s="2" t="s">
        <v>1638</v>
      </c>
      <c r="G19505" s="5">
        <v>200</v>
      </c>
      <c r="H19505" s="5">
        <v>20.5</v>
      </c>
      <c r="I19505" s="5">
        <v>4100</v>
      </c>
      <c r="J19505" s="5">
        <v>7964</v>
      </c>
      <c r="K19505" s="26" t="str" cm="1">
        <f t="array" ref="K19505">_xlfn.LET(_xlpm.d,UPPER(TRIM(CLEAN(SUBSTITUTE(F19505,CHAR(160),"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06" spans="2:11" hidden="1" x14ac:dyDescent="0.25">
      <c r="B19506" s="20">
        <v>46120</v>
      </c>
      <c r="C19506" s="2" t="s">
        <v>1</v>
      </c>
      <c r="D19506" s="2" t="s">
        <v>6666</v>
      </c>
      <c r="E19506" s="2" t="s">
        <v>232</v>
      </c>
      <c r="F19506" s="2" t="s">
        <v>1638</v>
      </c>
      <c r="G19506" s="5">
        <v>28</v>
      </c>
      <c r="H19506" s="5">
        <v>21.3</v>
      </c>
      <c r="I19506" s="5">
        <v>596.4</v>
      </c>
      <c r="J19506" s="5">
        <v>8560.4</v>
      </c>
      <c r="K19506" s="26" t="str" cm="1">
        <f t="array" ref="K19506">_xlfn.LET(_xlpm.d,UPPER(TRIM(CLEAN(SUBSTITUTE(F19506,CHAR(160),"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07" spans="2:11" hidden="1" x14ac:dyDescent="0.25">
      <c r="B19507" s="20">
        <v>46120</v>
      </c>
      <c r="C19507" s="2" t="s">
        <v>1</v>
      </c>
      <c r="D19507" s="2" t="s">
        <v>6667</v>
      </c>
      <c r="E19507" s="2" t="s">
        <v>165</v>
      </c>
      <c r="F19507" s="2" t="s">
        <v>1638</v>
      </c>
      <c r="G19507" s="5">
        <v>30</v>
      </c>
      <c r="H19507" s="5">
        <v>21.3</v>
      </c>
      <c r="I19507" s="5">
        <v>639</v>
      </c>
      <c r="J19507" s="5">
        <v>9199.4</v>
      </c>
      <c r="K19507" s="26" t="str" cm="1">
        <f t="array" ref="K19507">_xlfn.LET(_xlpm.d,UPPER(TRIM(CLEAN(SUBSTITUTE(F19507,CHAR(160),"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08" spans="2:11" hidden="1" x14ac:dyDescent="0.25">
      <c r="B19508" s="20">
        <v>46121</v>
      </c>
      <c r="C19508" s="2" t="s">
        <v>1</v>
      </c>
      <c r="D19508" s="2" t="s">
        <v>6579</v>
      </c>
      <c r="E19508" s="2" t="s">
        <v>16</v>
      </c>
      <c r="F19508" s="2" t="s">
        <v>1638</v>
      </c>
      <c r="G19508" s="5">
        <v>30</v>
      </c>
      <c r="H19508" s="5">
        <v>22.99</v>
      </c>
      <c r="I19508" s="5">
        <v>689.7</v>
      </c>
      <c r="J19508" s="5">
        <v>9889.1</v>
      </c>
      <c r="K19508" s="26" t="str" cm="1">
        <f t="array" ref="K19508">_xlfn.LET(_xlpm.d,UPPER(TRIM(CLEAN(SUBSTITUTE(F19508,CHAR(160),"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09" spans="2:11" hidden="1" x14ac:dyDescent="0.25">
      <c r="B19509" s="20">
        <v>46121</v>
      </c>
      <c r="C19509" s="2" t="s">
        <v>1</v>
      </c>
      <c r="D19509" s="2" t="s">
        <v>6668</v>
      </c>
      <c r="E19509" s="2" t="s">
        <v>282</v>
      </c>
      <c r="F19509" s="2" t="s">
        <v>1638</v>
      </c>
      <c r="G19509" s="5">
        <v>20</v>
      </c>
      <c r="H19509" s="5">
        <v>21.3</v>
      </c>
      <c r="I19509" s="5">
        <v>426</v>
      </c>
      <c r="J19509" s="5">
        <v>10315.1</v>
      </c>
      <c r="K19509" s="26" t="str" cm="1">
        <f t="array" ref="K19509">_xlfn.LET(_xlpm.d,UPPER(TRIM(CLEAN(SUBSTITUTE(F19509,CHAR(160),"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10" spans="2:11" hidden="1" x14ac:dyDescent="0.25">
      <c r="B19510" s="20">
        <v>46121</v>
      </c>
      <c r="C19510" s="2" t="s">
        <v>1</v>
      </c>
      <c r="D19510" s="2" t="s">
        <v>6669</v>
      </c>
      <c r="E19510" s="2" t="s">
        <v>730</v>
      </c>
      <c r="F19510" s="2" t="s">
        <v>1638</v>
      </c>
      <c r="G19510" s="5">
        <v>60</v>
      </c>
      <c r="H19510" s="5">
        <v>21.4</v>
      </c>
      <c r="I19510" s="5">
        <v>1284</v>
      </c>
      <c r="J19510" s="5">
        <v>11599.1</v>
      </c>
      <c r="K19510" s="26" t="str" cm="1">
        <f t="array" ref="K19510">_xlfn.LET(_xlpm.d,UPPER(TRIM(CLEAN(SUBSTITUTE(F19510,CHAR(160),"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11" spans="2:11" hidden="1" x14ac:dyDescent="0.25">
      <c r="B19511" s="20">
        <v>46121</v>
      </c>
      <c r="C19511" s="2" t="s">
        <v>1</v>
      </c>
      <c r="D19511" s="2" t="s">
        <v>6670</v>
      </c>
      <c r="E19511" s="2" t="s">
        <v>305</v>
      </c>
      <c r="F19511" s="2" t="s">
        <v>1638</v>
      </c>
      <c r="G19511" s="5">
        <v>25</v>
      </c>
      <c r="H19511" s="5">
        <v>21.3</v>
      </c>
      <c r="I19511" s="5">
        <v>532.5</v>
      </c>
      <c r="J19511" s="5">
        <v>12131.6</v>
      </c>
      <c r="K19511" s="26" t="str" cm="1">
        <f t="array" ref="K19511">_xlfn.LET(_xlpm.d,UPPER(TRIM(CLEAN(SUBSTITUTE(F19511,CHAR(160),"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12" spans="2:11" hidden="1" x14ac:dyDescent="0.25">
      <c r="B19512" s="20">
        <v>46122</v>
      </c>
      <c r="C19512" s="2" t="s">
        <v>1</v>
      </c>
      <c r="D19512" s="2" t="s">
        <v>6671</v>
      </c>
      <c r="E19512" s="2" t="s">
        <v>241</v>
      </c>
      <c r="F19512" s="2" t="s">
        <v>1638</v>
      </c>
      <c r="G19512" s="5">
        <v>40</v>
      </c>
      <c r="H19512" s="5">
        <v>21.3</v>
      </c>
      <c r="I19512" s="5">
        <v>852</v>
      </c>
      <c r="J19512" s="5">
        <v>12983.6</v>
      </c>
      <c r="K19512" s="26" t="str" cm="1">
        <f t="array" ref="K19512">_xlfn.LET(_xlpm.d,UPPER(TRIM(CLEAN(SUBSTITUTE(F19512,CHAR(160),"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13" spans="2:11" hidden="1" x14ac:dyDescent="0.25">
      <c r="B19513" s="20">
        <v>46122</v>
      </c>
      <c r="C19513" s="2" t="s">
        <v>1</v>
      </c>
      <c r="D19513" s="2" t="s">
        <v>6672</v>
      </c>
      <c r="E19513" s="2" t="s">
        <v>288</v>
      </c>
      <c r="F19513" s="2" t="s">
        <v>1638</v>
      </c>
      <c r="G19513" s="5">
        <v>35</v>
      </c>
      <c r="H19513" s="5">
        <v>21.3</v>
      </c>
      <c r="I19513" s="5">
        <v>745.5</v>
      </c>
      <c r="J19513" s="5">
        <v>13729.1</v>
      </c>
      <c r="K19513" s="26" t="str" cm="1">
        <f t="array" ref="K19513">_xlfn.LET(_xlpm.d,UPPER(TRIM(CLEAN(SUBSTITUTE(F19513,CHAR(160),"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14" spans="2:11" hidden="1" x14ac:dyDescent="0.25">
      <c r="B19514" s="20">
        <v>46122</v>
      </c>
      <c r="C19514" s="2" t="s">
        <v>1</v>
      </c>
      <c r="D19514" s="2" t="s">
        <v>6673</v>
      </c>
      <c r="E19514" s="2" t="s">
        <v>254</v>
      </c>
      <c r="F19514" s="2" t="s">
        <v>1638</v>
      </c>
      <c r="G19514" s="5">
        <v>28</v>
      </c>
      <c r="H19514" s="5">
        <v>21.3</v>
      </c>
      <c r="I19514" s="5">
        <v>596.4</v>
      </c>
      <c r="J19514" s="5">
        <v>14325.5</v>
      </c>
      <c r="K19514" s="26" t="str" cm="1">
        <f t="array" ref="K19514">_xlfn.LET(_xlpm.d,UPPER(TRIM(CLEAN(SUBSTITUTE(F19514,CHAR(160),"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15" spans="2:11" hidden="1" x14ac:dyDescent="0.25">
      <c r="B19515" s="20">
        <v>46122</v>
      </c>
      <c r="C19515" s="2" t="s">
        <v>1</v>
      </c>
      <c r="D19515" s="2" t="s">
        <v>6674</v>
      </c>
      <c r="E19515" s="2" t="s">
        <v>224</v>
      </c>
      <c r="F19515" s="2" t="s">
        <v>1638</v>
      </c>
      <c r="G19515" s="5">
        <v>40</v>
      </c>
      <c r="H19515" s="5">
        <v>21.3</v>
      </c>
      <c r="I19515" s="5">
        <v>852</v>
      </c>
      <c r="J19515" s="5">
        <v>15177.5</v>
      </c>
      <c r="K19515" s="26" t="str" cm="1">
        <f t="array" ref="K19515">_xlfn.LET(_xlpm.d,UPPER(TRIM(CLEAN(SUBSTITUTE(F19515,CHAR(160),"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16" spans="2:11" hidden="1" x14ac:dyDescent="0.25">
      <c r="B19516" s="20">
        <v>46123</v>
      </c>
      <c r="C19516" s="2" t="s">
        <v>1</v>
      </c>
      <c r="D19516" s="2" t="s">
        <v>6675</v>
      </c>
      <c r="E19516" s="2" t="s">
        <v>248</v>
      </c>
      <c r="F19516" s="2" t="s">
        <v>1638</v>
      </c>
      <c r="G19516" s="5">
        <v>42</v>
      </c>
      <c r="H19516" s="5">
        <v>21.3</v>
      </c>
      <c r="I19516" s="5">
        <v>894.6</v>
      </c>
      <c r="J19516" s="5">
        <v>16072.1</v>
      </c>
      <c r="K19516" s="26" t="str" cm="1">
        <f t="array" ref="K19516">_xlfn.LET(_xlpm.d,UPPER(TRIM(CLEAN(SUBSTITUTE(F19516,CHAR(160),"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17" spans="2:11" hidden="1" x14ac:dyDescent="0.25">
      <c r="B19517" s="20">
        <v>46123</v>
      </c>
      <c r="C19517" s="2" t="s">
        <v>1</v>
      </c>
      <c r="D19517" s="2" t="s">
        <v>6676</v>
      </c>
      <c r="E19517" s="2" t="s">
        <v>796</v>
      </c>
      <c r="F19517" s="2" t="s">
        <v>1638</v>
      </c>
      <c r="G19517" s="5">
        <v>18</v>
      </c>
      <c r="H19517" s="5">
        <v>22.99</v>
      </c>
      <c r="I19517" s="5">
        <v>413.82</v>
      </c>
      <c r="J19517" s="5">
        <v>16485.920000000002</v>
      </c>
      <c r="K19517" s="26" t="str" cm="1">
        <f t="array" ref="K19517">_xlfn.LET(_xlpm.d,UPPER(TRIM(CLEAN(SUBSTITUTE(F19517,CHAR(160),"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18" spans="2:11" hidden="1" x14ac:dyDescent="0.25">
      <c r="B19518" s="20">
        <v>46125</v>
      </c>
      <c r="C19518" s="2" t="s">
        <v>1</v>
      </c>
      <c r="D19518" s="2" t="s">
        <v>6677</v>
      </c>
      <c r="E19518" s="2" t="s">
        <v>268</v>
      </c>
      <c r="F19518" s="2" t="s">
        <v>1638</v>
      </c>
      <c r="G19518" s="5">
        <v>42</v>
      </c>
      <c r="H19518" s="5">
        <v>21.3</v>
      </c>
      <c r="I19518" s="5">
        <v>894.6</v>
      </c>
      <c r="J19518" s="5">
        <v>17380.52</v>
      </c>
      <c r="K19518" s="26" t="str" cm="1">
        <f t="array" ref="K19518">_xlfn.LET(_xlpm.d,UPPER(TRIM(CLEAN(SUBSTITUTE(F19518,CHAR(160),"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19" spans="2:11" hidden="1" x14ac:dyDescent="0.25">
      <c r="B19519" s="20">
        <v>46126</v>
      </c>
      <c r="C19519" s="2" t="s">
        <v>1</v>
      </c>
      <c r="D19519" s="2" t="s">
        <v>6678</v>
      </c>
      <c r="E19519" s="2" t="s">
        <v>165</v>
      </c>
      <c r="F19519" s="2" t="s">
        <v>1638</v>
      </c>
      <c r="G19519" s="5">
        <v>10</v>
      </c>
      <c r="H19519" s="5">
        <v>21.3</v>
      </c>
      <c r="I19519" s="5">
        <v>213</v>
      </c>
      <c r="J19519" s="5">
        <v>17593.52</v>
      </c>
      <c r="K19519" s="26" t="str" cm="1">
        <f t="array" ref="K19519">_xlfn.LET(_xlpm.d,UPPER(TRIM(CLEAN(SUBSTITUTE(F19519,CHAR(160),"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20" spans="2:11" hidden="1" x14ac:dyDescent="0.25">
      <c r="B19520" s="20">
        <v>46126</v>
      </c>
      <c r="C19520" s="2" t="s">
        <v>1</v>
      </c>
      <c r="D19520" s="2" t="s">
        <v>6607</v>
      </c>
      <c r="E19520" s="2" t="s">
        <v>857</v>
      </c>
      <c r="F19520" s="2" t="s">
        <v>1638</v>
      </c>
      <c r="G19520" s="5">
        <v>18</v>
      </c>
      <c r="H19520" s="5">
        <v>22.99</v>
      </c>
      <c r="I19520" s="5">
        <v>413.82</v>
      </c>
      <c r="J19520" s="5">
        <v>18007.34</v>
      </c>
      <c r="K19520" s="26" t="str" cm="1">
        <f t="array" ref="K19520">_xlfn.LET(_xlpm.d,UPPER(TRIM(CLEAN(SUBSTITUTE(F19520,CHAR(160),"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21" spans="2:11" hidden="1" x14ac:dyDescent="0.25">
      <c r="B19521" s="20">
        <v>46127</v>
      </c>
      <c r="C19521" s="2" t="s">
        <v>1</v>
      </c>
      <c r="D19521" s="2" t="s">
        <v>6679</v>
      </c>
      <c r="E19521" s="2" t="s">
        <v>189</v>
      </c>
      <c r="F19521" s="2" t="s">
        <v>1638</v>
      </c>
      <c r="G19521" s="5">
        <v>28</v>
      </c>
      <c r="H19521" s="5">
        <v>21.3</v>
      </c>
      <c r="I19521" s="5">
        <v>596.4</v>
      </c>
      <c r="J19521" s="5">
        <v>18603.740000000002</v>
      </c>
      <c r="K19521" s="26" t="str" cm="1">
        <f t="array" ref="K19521">_xlfn.LET(_xlpm.d,UPPER(TRIM(CLEAN(SUBSTITUTE(F19521,CHAR(160),"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22" spans="2:11" hidden="1" x14ac:dyDescent="0.25">
      <c r="B19522" s="20">
        <v>46127</v>
      </c>
      <c r="C19522" s="2" t="s">
        <v>1</v>
      </c>
      <c r="D19522" s="2" t="s">
        <v>6680</v>
      </c>
      <c r="E19522" s="2" t="s">
        <v>61</v>
      </c>
      <c r="F19522" s="2" t="s">
        <v>1638</v>
      </c>
      <c r="G19522" s="5">
        <v>14</v>
      </c>
      <c r="H19522" s="5">
        <v>22.9</v>
      </c>
      <c r="I19522" s="5">
        <v>320.60000000000002</v>
      </c>
      <c r="J19522" s="5">
        <v>18924.34</v>
      </c>
      <c r="K19522" s="26" t="str" cm="1">
        <f t="array" ref="K19522">_xlfn.LET(_xlpm.d,UPPER(TRIM(CLEAN(SUBSTITUTE(F19522,CHAR(160),"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23" spans="2:11" hidden="1" x14ac:dyDescent="0.25">
      <c r="B19523" s="20">
        <v>46127</v>
      </c>
      <c r="C19523" s="2" t="s">
        <v>1</v>
      </c>
      <c r="D19523" s="2" t="s">
        <v>6680</v>
      </c>
      <c r="E19523" s="2" t="s">
        <v>61</v>
      </c>
      <c r="F19523" s="2" t="s">
        <v>6681</v>
      </c>
      <c r="G19523" s="5">
        <v>21</v>
      </c>
      <c r="H19523" s="5">
        <v>22.9</v>
      </c>
      <c r="I19523" s="5">
        <v>480.9</v>
      </c>
      <c r="J19523" s="5">
        <v>19405.240000000002</v>
      </c>
      <c r="K19523" s="26" t="str" cm="1">
        <f t="array" ref="K19523">_xlfn.LET(_xlpm.d,UPPER(TRIM(CLEAN(SUBSTITUTE(F19523,CHAR(160),"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FOR PAWS</v>
      </c>
    </row>
    <row r="19524" spans="2:11" hidden="1" x14ac:dyDescent="0.25">
      <c r="B19524" s="20">
        <v>46127</v>
      </c>
      <c r="C19524" s="2" t="s">
        <v>1</v>
      </c>
      <c r="D19524" s="2" t="s">
        <v>6658</v>
      </c>
      <c r="E19524" s="2" t="s">
        <v>1634</v>
      </c>
      <c r="F19524" s="2" t="s">
        <v>6682</v>
      </c>
      <c r="G19524" s="5">
        <v>30</v>
      </c>
      <c r="H19524" s="5">
        <v>21.4</v>
      </c>
      <c r="I19524" s="5">
        <v>642</v>
      </c>
      <c r="J19524" s="5">
        <v>20047.240000000002</v>
      </c>
      <c r="K19524" s="26" t="str" cm="1">
        <f t="array" ref="K19524">_xlfn.LET(_xlpm.d,UPPER(TRIM(CLEAN(SUBSTITUTE(F19524,CHAR(160),"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525" spans="2:11" hidden="1" x14ac:dyDescent="0.25">
      <c r="B19525" s="20">
        <v>46129</v>
      </c>
      <c r="C19525" s="2" t="s">
        <v>1</v>
      </c>
      <c r="D19525" s="2" t="s">
        <v>6581</v>
      </c>
      <c r="E19525" s="2" t="s">
        <v>43</v>
      </c>
      <c r="F19525" s="2" t="s">
        <v>1638</v>
      </c>
      <c r="G19525" s="5">
        <v>5</v>
      </c>
      <c r="H19525" s="5">
        <v>22.9</v>
      </c>
      <c r="I19525" s="5">
        <v>114.5</v>
      </c>
      <c r="J19525" s="5">
        <v>20161.740000000002</v>
      </c>
      <c r="K19525" s="26" t="str" cm="1">
        <f t="array" ref="K19525">_xlfn.LET(_xlpm.d,UPPER(TRIM(CLEAN(SUBSTITUTE(F19525,CHAR(160),"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26" spans="2:11" hidden="1" x14ac:dyDescent="0.25">
      <c r="B19526" s="20">
        <v>46129</v>
      </c>
      <c r="C19526" s="2" t="s">
        <v>1</v>
      </c>
      <c r="D19526" s="2" t="s">
        <v>6591</v>
      </c>
      <c r="E19526" s="2" t="s">
        <v>78</v>
      </c>
      <c r="F19526" s="2" t="s">
        <v>1638</v>
      </c>
      <c r="G19526" s="5">
        <v>105</v>
      </c>
      <c r="H19526" s="5">
        <v>21.3</v>
      </c>
      <c r="I19526" s="5">
        <v>2236.5</v>
      </c>
      <c r="J19526" s="5">
        <v>22398.240000000002</v>
      </c>
      <c r="K19526" s="26" t="str" cm="1">
        <f t="array" ref="K19526">_xlfn.LET(_xlpm.d,UPPER(TRIM(CLEAN(SUBSTITUTE(F19526,CHAR(160),"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27" spans="2:11" hidden="1" x14ac:dyDescent="0.25">
      <c r="B19527" s="20">
        <v>46129</v>
      </c>
      <c r="C19527" s="2" t="s">
        <v>1</v>
      </c>
      <c r="D19527" s="2" t="s">
        <v>6683</v>
      </c>
      <c r="E19527" s="2" t="s">
        <v>232</v>
      </c>
      <c r="F19527" s="2" t="s">
        <v>1638</v>
      </c>
      <c r="G19527" s="5">
        <v>28</v>
      </c>
      <c r="H19527" s="5">
        <v>21.3</v>
      </c>
      <c r="I19527" s="5">
        <v>596.4</v>
      </c>
      <c r="J19527" s="5">
        <v>22994.640000000003</v>
      </c>
      <c r="K19527" s="26" t="str" cm="1">
        <f t="array" ref="K19527">_xlfn.LET(_xlpm.d,UPPER(TRIM(CLEAN(SUBSTITUTE(F19527,CHAR(160),"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28" spans="2:11" hidden="1" x14ac:dyDescent="0.25">
      <c r="B19528" s="20">
        <v>46129</v>
      </c>
      <c r="C19528" s="2" t="s">
        <v>1</v>
      </c>
      <c r="D19528" s="2" t="s">
        <v>6684</v>
      </c>
      <c r="E19528" s="2" t="s">
        <v>165</v>
      </c>
      <c r="F19528" s="2" t="s">
        <v>1638</v>
      </c>
      <c r="G19528" s="5">
        <v>10</v>
      </c>
      <c r="H19528" s="5">
        <v>21.3</v>
      </c>
      <c r="I19528" s="5">
        <v>213</v>
      </c>
      <c r="J19528" s="5">
        <v>23207.640000000003</v>
      </c>
      <c r="K19528" s="26" t="str" cm="1">
        <f t="array" ref="K19528">_xlfn.LET(_xlpm.d,UPPER(TRIM(CLEAN(SUBSTITUTE(F19528,CHAR(160),"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29" spans="2:11" hidden="1" x14ac:dyDescent="0.25">
      <c r="B19529" s="20">
        <v>46129</v>
      </c>
      <c r="C19529" s="2" t="s">
        <v>1</v>
      </c>
      <c r="D19529" s="2" t="s">
        <v>6616</v>
      </c>
      <c r="E19529" s="2" t="s">
        <v>50</v>
      </c>
      <c r="F19529" s="2" t="s">
        <v>1638</v>
      </c>
      <c r="G19529" s="5">
        <v>80</v>
      </c>
      <c r="H19529" s="5">
        <v>20.5</v>
      </c>
      <c r="I19529" s="5">
        <v>1640</v>
      </c>
      <c r="J19529" s="5">
        <v>24847.640000000003</v>
      </c>
      <c r="K19529" s="26" t="str" cm="1">
        <f t="array" ref="K19529">_xlfn.LET(_xlpm.d,UPPER(TRIM(CLEAN(SUBSTITUTE(F19529,CHAR(160),"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30" spans="2:11" hidden="1" x14ac:dyDescent="0.25">
      <c r="B19530" s="20">
        <v>46129</v>
      </c>
      <c r="C19530" s="2" t="s">
        <v>1</v>
      </c>
      <c r="D19530" s="2" t="s">
        <v>6685</v>
      </c>
      <c r="E19530" s="2" t="s">
        <v>170</v>
      </c>
      <c r="F19530" s="2" t="s">
        <v>1638</v>
      </c>
      <c r="G19530" s="5">
        <v>10</v>
      </c>
      <c r="H19530" s="5">
        <v>20.3</v>
      </c>
      <c r="I19530" s="5">
        <v>203</v>
      </c>
      <c r="J19530" s="5">
        <v>25050.640000000003</v>
      </c>
      <c r="K19530" s="26" t="str" cm="1">
        <f t="array" ref="K19530">_xlfn.LET(_xlpm.d,UPPER(TRIM(CLEAN(SUBSTITUTE(F19530,CHAR(160),"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31" spans="2:11" hidden="1" x14ac:dyDescent="0.25">
      <c r="B19531" s="20">
        <v>46132</v>
      </c>
      <c r="C19531" s="2" t="s">
        <v>1</v>
      </c>
      <c r="D19531" s="2" t="s">
        <v>6686</v>
      </c>
      <c r="E19531" s="2" t="s">
        <v>286</v>
      </c>
      <c r="F19531" s="2" t="s">
        <v>1638</v>
      </c>
      <c r="G19531" s="5">
        <v>10</v>
      </c>
      <c r="H19531" s="5">
        <v>21.3</v>
      </c>
      <c r="I19531" s="5">
        <v>213</v>
      </c>
      <c r="J19531" s="5">
        <v>25263.640000000003</v>
      </c>
      <c r="K19531" s="26" t="str" cm="1">
        <f t="array" ref="K19531">_xlfn.LET(_xlpm.d,UPPER(TRIM(CLEAN(SUBSTITUTE(F19531,CHAR(160),"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32" spans="2:11" hidden="1" x14ac:dyDescent="0.25">
      <c r="B19532" s="20">
        <v>46132</v>
      </c>
      <c r="C19532" s="2" t="s">
        <v>1</v>
      </c>
      <c r="D19532" s="2" t="s">
        <v>6687</v>
      </c>
      <c r="E19532" s="2" t="s">
        <v>288</v>
      </c>
      <c r="F19532" s="2" t="s">
        <v>1638</v>
      </c>
      <c r="G19532" s="5">
        <v>25</v>
      </c>
      <c r="H19532" s="5">
        <v>21.3</v>
      </c>
      <c r="I19532" s="5">
        <v>532.5</v>
      </c>
      <c r="J19532" s="5">
        <v>25796.140000000003</v>
      </c>
      <c r="K19532" s="26" t="str" cm="1">
        <f t="array" ref="K19532">_xlfn.LET(_xlpm.d,UPPER(TRIM(CLEAN(SUBSTITUTE(F19532,CHAR(160),"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33" spans="2:11" hidden="1" x14ac:dyDescent="0.25">
      <c r="B19533" s="20">
        <v>46132</v>
      </c>
      <c r="C19533" s="2" t="s">
        <v>1</v>
      </c>
      <c r="D19533" s="2" t="s">
        <v>6688</v>
      </c>
      <c r="E19533" s="2" t="s">
        <v>1924</v>
      </c>
      <c r="F19533" s="2" t="s">
        <v>1638</v>
      </c>
      <c r="G19533" s="5">
        <v>35</v>
      </c>
      <c r="H19533" s="5">
        <v>22.99</v>
      </c>
      <c r="I19533" s="5">
        <v>804.65</v>
      </c>
      <c r="J19533" s="5">
        <v>26600.790000000005</v>
      </c>
      <c r="K19533" s="26" t="str" cm="1">
        <f t="array" ref="K19533">_xlfn.LET(_xlpm.d,UPPER(TRIM(CLEAN(SUBSTITUTE(F19533,CHAR(160),"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34" spans="2:11" hidden="1" x14ac:dyDescent="0.25">
      <c r="B19534" s="20">
        <v>46133</v>
      </c>
      <c r="C19534" s="2" t="s">
        <v>1</v>
      </c>
      <c r="D19534" s="2" t="s">
        <v>6689</v>
      </c>
      <c r="E19534" s="2" t="s">
        <v>78</v>
      </c>
      <c r="F19534" s="2" t="s">
        <v>1638</v>
      </c>
      <c r="G19534" s="5">
        <v>40</v>
      </c>
      <c r="H19534" s="5">
        <v>21.3</v>
      </c>
      <c r="I19534" s="5">
        <v>852</v>
      </c>
      <c r="J19534" s="5">
        <v>27452.790000000005</v>
      </c>
      <c r="K19534" s="26" t="str" cm="1">
        <f t="array" ref="K19534">_xlfn.LET(_xlpm.d,UPPER(TRIM(CLEAN(SUBSTITUTE(F19534,CHAR(160),"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35" spans="2:11" hidden="1" x14ac:dyDescent="0.25">
      <c r="B19535" s="20">
        <v>46133</v>
      </c>
      <c r="C19535" s="2" t="s">
        <v>1</v>
      </c>
      <c r="D19535" s="2" t="s">
        <v>6690</v>
      </c>
      <c r="E19535" s="2" t="s">
        <v>186</v>
      </c>
      <c r="F19535" s="2" t="s">
        <v>1638</v>
      </c>
      <c r="G19535" s="5">
        <v>20</v>
      </c>
      <c r="H19535" s="5">
        <v>21.3</v>
      </c>
      <c r="I19535" s="5">
        <v>426</v>
      </c>
      <c r="J19535" s="5">
        <v>27878.790000000005</v>
      </c>
      <c r="K19535" s="26" t="str" cm="1">
        <f t="array" ref="K19535">_xlfn.LET(_xlpm.d,UPPER(TRIM(CLEAN(SUBSTITUTE(F19535,CHAR(160),"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36" spans="2:11" hidden="1" x14ac:dyDescent="0.25">
      <c r="B19536" s="20">
        <v>46133</v>
      </c>
      <c r="C19536" s="2" t="s">
        <v>1</v>
      </c>
      <c r="D19536" s="2" t="s">
        <v>6691</v>
      </c>
      <c r="E19536" s="2" t="s">
        <v>50</v>
      </c>
      <c r="F19536" s="2" t="s">
        <v>1638</v>
      </c>
      <c r="G19536" s="5">
        <v>60</v>
      </c>
      <c r="H19536" s="5">
        <v>20.5</v>
      </c>
      <c r="I19536" s="5">
        <v>1230</v>
      </c>
      <c r="J19536" s="5">
        <v>29108.790000000005</v>
      </c>
      <c r="K19536" s="26" t="str" cm="1">
        <f t="array" ref="K19536">_xlfn.LET(_xlpm.d,UPPER(TRIM(CLEAN(SUBSTITUTE(F19536,CHAR(160),"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37" spans="1:11" hidden="1" x14ac:dyDescent="0.25">
      <c r="B19537" s="20">
        <v>46134</v>
      </c>
      <c r="C19537" s="2" t="s">
        <v>1</v>
      </c>
      <c r="D19537" s="2" t="s">
        <v>6692</v>
      </c>
      <c r="E19537" s="2" t="s">
        <v>282</v>
      </c>
      <c r="F19537" s="2" t="s">
        <v>1638</v>
      </c>
      <c r="G19537" s="5">
        <v>25</v>
      </c>
      <c r="H19537" s="5">
        <v>21.3</v>
      </c>
      <c r="I19537" s="5">
        <v>532.5</v>
      </c>
      <c r="J19537" s="5">
        <v>29641.290000000005</v>
      </c>
      <c r="K19537" s="26" t="str" cm="1">
        <f t="array" ref="K19537">_xlfn.LET(_xlpm.d,UPPER(TRIM(CLEAN(SUBSTITUTE(F19537,CHAR(160),"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38" spans="1:11" hidden="1" x14ac:dyDescent="0.25">
      <c r="B19538" s="20">
        <v>46134</v>
      </c>
      <c r="C19538" s="2" t="s">
        <v>1</v>
      </c>
      <c r="D19538" s="2" t="s">
        <v>6693</v>
      </c>
      <c r="E19538" s="2" t="s">
        <v>189</v>
      </c>
      <c r="F19538" s="2" t="s">
        <v>1638</v>
      </c>
      <c r="G19538" s="5">
        <v>25</v>
      </c>
      <c r="H19538" s="5">
        <v>21.3</v>
      </c>
      <c r="I19538" s="5">
        <v>532.5</v>
      </c>
      <c r="J19538" s="5">
        <v>30173.790000000005</v>
      </c>
      <c r="K19538" s="26" t="str" cm="1">
        <f t="array" ref="K19538">_xlfn.LET(_xlpm.d,UPPER(TRIM(CLEAN(SUBSTITUTE(F19538,CHAR(160),"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39" spans="1:11" hidden="1" x14ac:dyDescent="0.25">
      <c r="B19539" s="20">
        <v>46134</v>
      </c>
      <c r="C19539" s="2" t="s">
        <v>1</v>
      </c>
      <c r="D19539" s="2" t="s">
        <v>6694</v>
      </c>
      <c r="E19539" s="2" t="s">
        <v>305</v>
      </c>
      <c r="F19539" s="2" t="s">
        <v>6695</v>
      </c>
      <c r="G19539" s="5">
        <v>50</v>
      </c>
      <c r="H19539" s="5">
        <v>21.3</v>
      </c>
      <c r="I19539" s="5">
        <v>1065</v>
      </c>
      <c r="J19539" s="5">
        <v>31238.790000000005</v>
      </c>
      <c r="K19539" s="26" t="str" cm="1">
        <f t="array" ref="K19539">_xlfn.LET(_xlpm.d,UPPER(TRIM(CLEAN(SUBSTITUTE(F19539,CHAR(160),"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40" spans="1:11" hidden="1" x14ac:dyDescent="0.25">
      <c r="B19540" s="20">
        <v>46135</v>
      </c>
      <c r="C19540" s="2" t="s">
        <v>1</v>
      </c>
      <c r="D19540" s="2" t="s">
        <v>6598</v>
      </c>
      <c r="E19540" s="2" t="s">
        <v>145</v>
      </c>
      <c r="F19540" s="2" t="s">
        <v>1638</v>
      </c>
      <c r="G19540" s="5">
        <v>5</v>
      </c>
      <c r="H19540" s="5">
        <v>21.3</v>
      </c>
      <c r="I19540" s="5">
        <v>106.5</v>
      </c>
      <c r="J19540" s="5">
        <v>31345.290000000005</v>
      </c>
      <c r="K19540" s="26" t="str" cm="1">
        <f t="array" ref="K19540">_xlfn.LET(_xlpm.d,UPPER(TRIM(CLEAN(SUBSTITUTE(F19540,CHAR(160),"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41" spans="1:11" hidden="1" x14ac:dyDescent="0.25">
      <c r="B19541" s="20">
        <v>46135</v>
      </c>
      <c r="C19541" s="2" t="s">
        <v>1</v>
      </c>
      <c r="D19541" s="2" t="s">
        <v>6696</v>
      </c>
      <c r="E19541" s="2" t="s">
        <v>268</v>
      </c>
      <c r="F19541" s="2" t="s">
        <v>1638</v>
      </c>
      <c r="G19541" s="5">
        <v>10</v>
      </c>
      <c r="H19541" s="5">
        <v>21.3</v>
      </c>
      <c r="I19541" s="5">
        <v>213</v>
      </c>
      <c r="J19541" s="5">
        <v>31558.290000000005</v>
      </c>
      <c r="K19541" s="26" t="str" cm="1">
        <f t="array" ref="K19541">_xlfn.LET(_xlpm.d,UPPER(TRIM(CLEAN(SUBSTITUTE(F19541,CHAR(160),"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42" spans="1:11" hidden="1" x14ac:dyDescent="0.25">
      <c r="B19542" s="20">
        <v>46135</v>
      </c>
      <c r="C19542" s="2" t="s">
        <v>1</v>
      </c>
      <c r="D19542" s="2" t="s">
        <v>6577</v>
      </c>
      <c r="E19542" s="2" t="s">
        <v>16</v>
      </c>
      <c r="F19542" s="2" t="s">
        <v>1638</v>
      </c>
      <c r="G19542" s="5">
        <v>17</v>
      </c>
      <c r="H19542" s="5">
        <v>22.99</v>
      </c>
      <c r="I19542" s="5">
        <v>390.83</v>
      </c>
      <c r="J19542" s="5">
        <v>31949.120000000006</v>
      </c>
      <c r="K19542" s="26" t="str" cm="1">
        <f t="array" ref="K19542">_xlfn.LET(_xlpm.d,UPPER(TRIM(CLEAN(SUBSTITUTE(F19542,CHAR(160),"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43" spans="1:11" hidden="1" x14ac:dyDescent="0.25">
      <c r="B19543" s="20">
        <v>46136</v>
      </c>
      <c r="C19543" s="2" t="s">
        <v>1</v>
      </c>
      <c r="D19543" s="2" t="s">
        <v>6697</v>
      </c>
      <c r="E19543" s="2" t="s">
        <v>6698</v>
      </c>
      <c r="F19543" s="2" t="s">
        <v>6699</v>
      </c>
      <c r="G19543" s="5">
        <v>120</v>
      </c>
      <c r="H19543" s="5">
        <v>23.95</v>
      </c>
      <c r="I19543" s="5">
        <v>2874</v>
      </c>
      <c r="J19543" s="5">
        <v>34823.12000000001</v>
      </c>
      <c r="K19543" s="26" t="str" cm="1">
        <f t="array" ref="K19543">_xlfn.LET(_xlpm.d,UPPER(TRIM(CLEAN(SUBSTITUTE(F19543,CHAR(160),"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FOR PAWS</v>
      </c>
    </row>
    <row r="19544" spans="1:11" hidden="1" x14ac:dyDescent="0.25">
      <c r="B19544" s="20">
        <v>46136</v>
      </c>
      <c r="C19544" s="2" t="s">
        <v>1</v>
      </c>
      <c r="D19544" s="2" t="s">
        <v>6700</v>
      </c>
      <c r="E19544" s="2" t="s">
        <v>234</v>
      </c>
      <c r="F19544" s="2" t="s">
        <v>1638</v>
      </c>
      <c r="G19544" s="5">
        <v>20</v>
      </c>
      <c r="H19544" s="5">
        <v>21.3</v>
      </c>
      <c r="I19544" s="5">
        <v>426</v>
      </c>
      <c r="J19544" s="5">
        <v>35249.12000000001</v>
      </c>
      <c r="K19544" s="26" t="str" cm="1">
        <f t="array" ref="K19544">_xlfn.LET(_xlpm.d,UPPER(TRIM(CLEAN(SUBSTITUTE(F19544,CHAR(160),"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45" spans="1:11" hidden="1" x14ac:dyDescent="0.25">
      <c r="B19545" s="20">
        <v>46136</v>
      </c>
      <c r="C19545" s="2" t="s">
        <v>1</v>
      </c>
      <c r="D19545" s="2" t="s">
        <v>6701</v>
      </c>
      <c r="E19545" s="2" t="s">
        <v>186</v>
      </c>
      <c r="F19545" s="2" t="s">
        <v>1638</v>
      </c>
      <c r="G19545" s="5">
        <v>20</v>
      </c>
      <c r="H19545" s="5">
        <v>21.3</v>
      </c>
      <c r="I19545" s="5">
        <v>426</v>
      </c>
      <c r="J19545" s="5">
        <v>35675.12000000001</v>
      </c>
      <c r="K19545" s="26" t="str" cm="1">
        <f t="array" ref="K19545">_xlfn.LET(_xlpm.d,UPPER(TRIM(CLEAN(SUBSTITUTE(F19545,CHAR(160),"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46" spans="1:11" hidden="1" x14ac:dyDescent="0.25">
      <c r="B19546" s="20">
        <v>46136</v>
      </c>
      <c r="C19546" s="2" t="s">
        <v>1</v>
      </c>
      <c r="D19546" s="2" t="s">
        <v>6702</v>
      </c>
      <c r="E19546" s="2" t="s">
        <v>307</v>
      </c>
      <c r="F19546" s="2" t="s">
        <v>1638</v>
      </c>
      <c r="G19546" s="5">
        <v>25</v>
      </c>
      <c r="H19546" s="5">
        <v>21.3</v>
      </c>
      <c r="I19546" s="5">
        <v>532.5</v>
      </c>
      <c r="J19546" s="5">
        <v>36207.62000000001</v>
      </c>
      <c r="K19546" s="26" t="str" cm="1">
        <f t="array" ref="K19546">_xlfn.LET(_xlpm.d,UPPER(TRIM(CLEAN(SUBSTITUTE(F19546,CHAR(160),"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47" spans="1:11" hidden="1" x14ac:dyDescent="0.25">
      <c r="B19547" s="20">
        <v>46136</v>
      </c>
      <c r="C19547" s="2" t="s">
        <v>1</v>
      </c>
      <c r="D19547" s="2" t="s">
        <v>6582</v>
      </c>
      <c r="E19547" s="2" t="s">
        <v>43</v>
      </c>
      <c r="F19547" s="2" t="s">
        <v>1638</v>
      </c>
      <c r="G19547" s="5">
        <v>10</v>
      </c>
      <c r="H19547" s="5">
        <v>22.9</v>
      </c>
      <c r="I19547" s="5">
        <v>229</v>
      </c>
      <c r="J19547" s="5">
        <v>36436.62000000001</v>
      </c>
      <c r="K19547" s="26" t="str" cm="1">
        <f t="array" ref="K19547">_xlfn.LET(_xlpm.d,UPPER(TRIM(CLEAN(SUBSTITUTE(F19547,CHAR(160),"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48" spans="1:11" hidden="1" x14ac:dyDescent="0.25">
      <c r="B19548" s="20">
        <v>46136</v>
      </c>
      <c r="C19548" s="2" t="s">
        <v>1</v>
      </c>
      <c r="D19548" s="2" t="s">
        <v>6703</v>
      </c>
      <c r="E19548" s="2" t="s">
        <v>224</v>
      </c>
      <c r="F19548" s="2" t="s">
        <v>1638</v>
      </c>
      <c r="G19548" s="5">
        <v>90</v>
      </c>
      <c r="H19548" s="5">
        <v>21.3</v>
      </c>
      <c r="I19548" s="5">
        <v>1917</v>
      </c>
      <c r="J19548" s="5">
        <v>38353.62000000001</v>
      </c>
      <c r="K19548" s="26" t="str" cm="1">
        <f t="array" ref="K19548">_xlfn.LET(_xlpm.d,UPPER(TRIM(CLEAN(SUBSTITUTE(F19548,CHAR(160),"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49" spans="1:11" hidden="1" x14ac:dyDescent="0.25">
      <c r="B19549" s="20">
        <v>46141</v>
      </c>
      <c r="C19549" s="2" t="s">
        <v>1</v>
      </c>
      <c r="D19549" s="2" t="s">
        <v>6704</v>
      </c>
      <c r="E19549" s="2" t="s">
        <v>232</v>
      </c>
      <c r="F19549" s="2" t="s">
        <v>1638</v>
      </c>
      <c r="G19549" s="5">
        <v>20</v>
      </c>
      <c r="H19549" s="5">
        <v>21.3</v>
      </c>
      <c r="I19549" s="5">
        <v>426</v>
      </c>
      <c r="J19549" s="5">
        <v>38779.62000000001</v>
      </c>
      <c r="K19549" s="26" t="str" cm="1">
        <f t="array" ref="K19549">_xlfn.LET(_xlpm.d,UPPER(TRIM(CLEAN(SUBSTITUTE(F19549,CHAR(160),"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50" spans="1:11" hidden="1" x14ac:dyDescent="0.25">
      <c r="B19550" s="20">
        <v>46142</v>
      </c>
      <c r="C19550" s="2" t="s">
        <v>1</v>
      </c>
      <c r="D19550" s="2" t="s">
        <v>6705</v>
      </c>
      <c r="E19550" s="2" t="s">
        <v>189</v>
      </c>
      <c r="F19550" s="2" t="s">
        <v>1638</v>
      </c>
      <c r="G19550" s="5">
        <v>20</v>
      </c>
      <c r="H19550" s="5">
        <v>21.3</v>
      </c>
      <c r="I19550" s="5">
        <v>426</v>
      </c>
      <c r="J19550" s="5">
        <v>39205.62000000001</v>
      </c>
      <c r="K19550" s="26" t="str" cm="1">
        <f t="array" ref="K19550">_xlfn.LET(_xlpm.d,UPPER(TRIM(CLEAN(SUBSTITUTE(F19550,CHAR(160),"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551" spans="1:11" hidden="1" x14ac:dyDescent="0.25">
      <c r="A19551" s="11" t="s">
        <v>2424</v>
      </c>
      <c r="B19551" s="3"/>
      <c r="G19551" s="6">
        <f>G19498+G19499+G19500+G19501+G19502+G19503+G19504+G19505+G19506+G19507+G19508+G19509+G19510+G19511+G19512+G19513+G19514+G19515+G19516+G19517+G19518+G19519+G19520+G19521+G19522+G19523+G19524+G19525+G19526+G19527+G19528+G19529+G19530+G19531+G19532+G19533+G19534+G19535+G19536+G19537+G19538+G19539+G19540+G19541+G19542+G19543+G19544+G19545+G19546+G19547+G19548+G19549+G19550</f>
        <v>1823</v>
      </c>
      <c r="I19551" s="7">
        <f>I19498+I19499+I19500+I19501+I19502+I19503+I19504+I19505+I19506+I19507+I19508+I19509+I19510+I19511+I19512+I19513+I19514+I19515+I19516+I19517+I19518+I19519+I19520+I19521+I19522+I19523+I19524+I19525+I19526+I19527+I19528+I19529+I19530+I19531+I19532+I19533+I19534+I19535+I19536+I19537+I19538+I19539+I19540+I19541+I19542+I19543+I19544+I19545+I19546+I19547+I19548+I19549+I19550</f>
        <v>39205.62000000001</v>
      </c>
      <c r="K19551" s="26" t="str" cm="1">
        <f t="array" ref="K19551">_xlfn.LET(_xlpm.d,UPPER(TRIM(CLEAN(SUBSTITUTE(F19551,CHAR(160),"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552" spans="1:11" hidden="1" x14ac:dyDescent="0.25">
      <c r="A19552" s="10" t="s">
        <v>2425</v>
      </c>
      <c r="B19552" s="3"/>
      <c r="K19552" s="26" t="str" cm="1">
        <f t="array" ref="K19552">_xlfn.LET(_xlpm.d,UPPER(TRIM(CLEAN(SUBSTITUTE(F19552,CHAR(160),"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553" spans="1:11" hidden="1" x14ac:dyDescent="0.25">
      <c r="B19553" s="20">
        <v>46127</v>
      </c>
      <c r="C19553" s="2" t="s">
        <v>1</v>
      </c>
      <c r="D19553" s="2" t="s">
        <v>6608</v>
      </c>
      <c r="E19553" s="2" t="s">
        <v>176</v>
      </c>
      <c r="F19553" s="2" t="s">
        <v>6706</v>
      </c>
      <c r="G19553" s="5">
        <v>15</v>
      </c>
      <c r="H19553" s="5">
        <v>25.5</v>
      </c>
      <c r="I19553" s="5">
        <v>382.5</v>
      </c>
      <c r="J19553" s="5">
        <v>382.5</v>
      </c>
      <c r="K19553" s="26" t="str" cm="1">
        <f t="array" ref="K19553">_xlfn.LET(_xlpm.d,UPPER(TRIM(CLEAN(SUBSTITUTE(F19553,CHAR(160),"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554" spans="1:11" hidden="1" x14ac:dyDescent="0.25">
      <c r="A19554" s="11" t="s">
        <v>2432</v>
      </c>
      <c r="B19554" s="3"/>
      <c r="G19554" s="6">
        <f>G19553</f>
        <v>15</v>
      </c>
      <c r="I19554" s="8">
        <f>I19553</f>
        <v>382.5</v>
      </c>
      <c r="K19554" s="26" t="str" cm="1">
        <f t="array" ref="K19554">_xlfn.LET(_xlpm.d,UPPER(TRIM(CLEAN(SUBSTITUTE(F19554,CHAR(160),"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555" spans="1:11" hidden="1" x14ac:dyDescent="0.25">
      <c r="A19555" s="10" t="s">
        <v>2445</v>
      </c>
      <c r="B19555" s="3"/>
      <c r="K19555" s="26" t="str" cm="1">
        <f t="array" ref="K19555">_xlfn.LET(_xlpm.d,UPPER(TRIM(CLEAN(SUBSTITUTE(F19555,CHAR(160),"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556" spans="1:11" hidden="1" x14ac:dyDescent="0.25">
      <c r="B19556" s="20">
        <v>46134</v>
      </c>
      <c r="C19556" s="2" t="s">
        <v>1</v>
      </c>
      <c r="D19556" s="2" t="s">
        <v>6707</v>
      </c>
      <c r="E19556" s="2" t="s">
        <v>4263</v>
      </c>
      <c r="F19556" s="2" t="s">
        <v>6708</v>
      </c>
      <c r="G19556" s="5">
        <v>50</v>
      </c>
      <c r="H19556" s="5">
        <v>9.99</v>
      </c>
      <c r="I19556" s="5">
        <v>499.5</v>
      </c>
      <c r="J19556" s="5">
        <v>499.5</v>
      </c>
      <c r="K19556" s="26" t="str" cm="1">
        <f t="array" ref="K19556">_xlfn.LET(_xlpm.d,UPPER(TRIM(CLEAN(SUBSTITUTE(F19556,CHAR(160),"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ORNAMENTAL CHILLI</v>
      </c>
    </row>
    <row r="19557" spans="1:11" hidden="1" x14ac:dyDescent="0.25">
      <c r="B19557" s="20">
        <v>46134</v>
      </c>
      <c r="C19557" s="2" t="s">
        <v>1</v>
      </c>
      <c r="D19557" s="2" t="s">
        <v>6707</v>
      </c>
      <c r="E19557" s="2" t="s">
        <v>4263</v>
      </c>
      <c r="F19557" s="2" t="s">
        <v>6709</v>
      </c>
      <c r="G19557" s="5">
        <v>50</v>
      </c>
      <c r="H19557" s="5">
        <v>9.99</v>
      </c>
      <c r="I19557" s="5">
        <v>499.5</v>
      </c>
      <c r="J19557" s="5">
        <v>999</v>
      </c>
      <c r="K19557" s="26" t="str" cm="1">
        <f t="array" ref="K19557">_xlfn.LET(_xlpm.d,UPPER(TRIM(CLEAN(SUBSTITUTE(F19557,CHAR(160),"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558" spans="1:11" hidden="1" x14ac:dyDescent="0.25">
      <c r="A19558" s="11" t="s">
        <v>2450</v>
      </c>
      <c r="B19558" s="3"/>
      <c r="G19558" s="6">
        <f>G19556+G19557</f>
        <v>100</v>
      </c>
      <c r="I19558" s="8">
        <f>I19556+I19557</f>
        <v>999</v>
      </c>
      <c r="K19558" s="26" t="str" cm="1">
        <f t="array" ref="K19558">_xlfn.LET(_xlpm.d,UPPER(TRIM(CLEAN(SUBSTITUTE(F19558,CHAR(160),"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559" spans="1:11" hidden="1" x14ac:dyDescent="0.25">
      <c r="A19559" s="10" t="s">
        <v>2461</v>
      </c>
      <c r="B19559" s="3"/>
      <c r="K19559" s="26" t="str" cm="1">
        <f t="array" ref="K19559">_xlfn.LET(_xlpm.d,UPPER(TRIM(CLEAN(SUBSTITUTE(F19559,CHAR(160),"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560" spans="1:11" hidden="1" x14ac:dyDescent="0.25">
      <c r="B19560" s="20">
        <v>46142</v>
      </c>
      <c r="C19560" s="2" t="s">
        <v>1</v>
      </c>
      <c r="D19560" s="2" t="s">
        <v>6710</v>
      </c>
      <c r="E19560" s="2" t="s">
        <v>544</v>
      </c>
      <c r="F19560" s="2" t="s">
        <v>2461</v>
      </c>
      <c r="G19560" s="5">
        <v>10</v>
      </c>
      <c r="H19560" s="5">
        <v>19.989999999999998</v>
      </c>
      <c r="I19560" s="5">
        <v>199.9</v>
      </c>
      <c r="J19560" s="5">
        <v>199.9</v>
      </c>
      <c r="K19560" s="26" t="str" cm="1">
        <f t="array" ref="K19560">_xlfn.LET(_xlpm.d,UPPER(TRIM(CLEAN(SUBSTITUTE(F19560,CHAR(160),"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19561" spans="1:11" hidden="1" x14ac:dyDescent="0.25">
      <c r="A19561" s="11" t="s">
        <v>2480</v>
      </c>
      <c r="B19561" s="3"/>
      <c r="G19561" s="6">
        <f>G19560</f>
        <v>10</v>
      </c>
      <c r="I19561" s="8">
        <f>I19560</f>
        <v>199.9</v>
      </c>
      <c r="K19561" s="26" t="str" cm="1">
        <f t="array" ref="K19561">_xlfn.LET(_xlpm.d,UPPER(TRIM(CLEAN(SUBSTITUTE(F19561,CHAR(160),"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562" spans="1:11" hidden="1" x14ac:dyDescent="0.25">
      <c r="A19562" s="10" t="s">
        <v>2486</v>
      </c>
      <c r="B19562" s="3"/>
      <c r="K19562" s="26" t="str" cm="1">
        <f t="array" ref="K19562">_xlfn.LET(_xlpm.d,UPPER(TRIM(CLEAN(SUBSTITUTE(F19562,CHAR(160),"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563" spans="1:11" hidden="1" x14ac:dyDescent="0.25">
      <c r="B19563" s="20">
        <v>46122</v>
      </c>
      <c r="C19563" s="2" t="s">
        <v>1</v>
      </c>
      <c r="D19563" s="2" t="s">
        <v>6606</v>
      </c>
      <c r="E19563" s="2" t="s">
        <v>43</v>
      </c>
      <c r="F19563" s="2" t="s">
        <v>2486</v>
      </c>
      <c r="G19563" s="5">
        <v>10</v>
      </c>
      <c r="H19563" s="5">
        <v>16.95</v>
      </c>
      <c r="I19563" s="5">
        <v>169.5</v>
      </c>
      <c r="J19563" s="5">
        <v>169.5</v>
      </c>
      <c r="K19563" s="26" t="str" cm="1">
        <f t="array" ref="K19563">_xlfn.LET(_xlpm.d,UPPER(TRIM(CLEAN(SUBSTITUTE(F19563,CHAR(160),"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564" spans="1:11" hidden="1" x14ac:dyDescent="0.25">
      <c r="B19564" s="20">
        <v>46134</v>
      </c>
      <c r="C19564" s="2" t="s">
        <v>1</v>
      </c>
      <c r="D19564" s="2" t="s">
        <v>6711</v>
      </c>
      <c r="E19564" s="2" t="s">
        <v>857</v>
      </c>
      <c r="F19564" s="2" t="s">
        <v>2486</v>
      </c>
      <c r="G19564" s="5">
        <v>24</v>
      </c>
      <c r="H19564" s="5">
        <v>21.2</v>
      </c>
      <c r="I19564" s="5">
        <v>508.8</v>
      </c>
      <c r="J19564" s="5">
        <v>678.3</v>
      </c>
      <c r="K19564" s="26" t="str" cm="1">
        <f t="array" ref="K19564">_xlfn.LET(_xlpm.d,UPPER(TRIM(CLEAN(SUBSTITUTE(F19564,CHAR(160),"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COLOUR POT</v>
      </c>
    </row>
    <row r="19565" spans="1:11" hidden="1" x14ac:dyDescent="0.25">
      <c r="A19565" s="11" t="s">
        <v>2488</v>
      </c>
      <c r="B19565" s="3"/>
      <c r="G19565" s="6">
        <f>G19563+G19564</f>
        <v>34</v>
      </c>
      <c r="I19565" s="8">
        <f>I19563+I19564</f>
        <v>678.3</v>
      </c>
      <c r="K19565" s="26" t="str" cm="1">
        <f t="array" ref="K19565">_xlfn.LET(_xlpm.d,UPPER(TRIM(CLEAN(SUBSTITUTE(F19565,CHAR(160),"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566" spans="1:11" hidden="1" x14ac:dyDescent="0.25">
      <c r="A19566" s="10" t="s">
        <v>2573</v>
      </c>
      <c r="B19566" s="3"/>
      <c r="K19566" s="26" t="str" cm="1">
        <f t="array" ref="K19566">_xlfn.LET(_xlpm.d,UPPER(TRIM(CLEAN(SUBSTITUTE(F19566,CHAR(160),"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567" spans="1:11" hidden="1" x14ac:dyDescent="0.25">
      <c r="B19567" s="20">
        <v>46113</v>
      </c>
      <c r="C19567" s="2" t="s">
        <v>1</v>
      </c>
      <c r="D19567" s="2" t="s">
        <v>6712</v>
      </c>
      <c r="E19567" s="2" t="s">
        <v>286</v>
      </c>
      <c r="F19567" s="2" t="s">
        <v>2573</v>
      </c>
      <c r="G19567" s="5">
        <v>25</v>
      </c>
      <c r="H19567" s="5">
        <v>22.4</v>
      </c>
      <c r="I19567" s="5">
        <v>560</v>
      </c>
      <c r="J19567" s="5">
        <v>560</v>
      </c>
      <c r="K19567" s="26" t="str" cm="1">
        <f t="array" ref="K19567">_xlfn.LET(_xlpm.d,UPPER(TRIM(CLEAN(SUBSTITUTE(F19567,CHAR(160),"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68" spans="1:11" hidden="1" x14ac:dyDescent="0.25">
      <c r="B19568" s="20">
        <v>46113</v>
      </c>
      <c r="C19568" s="2" t="s">
        <v>1</v>
      </c>
      <c r="D19568" s="2" t="s">
        <v>6659</v>
      </c>
      <c r="E19568" s="2" t="s">
        <v>1634</v>
      </c>
      <c r="F19568" s="2" t="s">
        <v>2573</v>
      </c>
      <c r="G19568" s="5">
        <v>40</v>
      </c>
      <c r="H19568" s="5">
        <v>22.5</v>
      </c>
      <c r="I19568" s="5">
        <v>900</v>
      </c>
      <c r="J19568" s="5">
        <v>1460</v>
      </c>
      <c r="K19568" s="26" t="str" cm="1">
        <f t="array" ref="K19568">_xlfn.LET(_xlpm.d,UPPER(TRIM(CLEAN(SUBSTITUTE(F19568,CHAR(160),"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69" spans="2:11" hidden="1" x14ac:dyDescent="0.25">
      <c r="B19569" s="20">
        <v>46113</v>
      </c>
      <c r="C19569" s="2" t="s">
        <v>1</v>
      </c>
      <c r="D19569" s="2" t="s">
        <v>6585</v>
      </c>
      <c r="E19569" s="2" t="s">
        <v>143</v>
      </c>
      <c r="F19569" s="2" t="s">
        <v>2573</v>
      </c>
      <c r="G19569" s="5">
        <v>64</v>
      </c>
      <c r="H19569" s="5">
        <v>22.4</v>
      </c>
      <c r="I19569" s="5">
        <v>1433.6</v>
      </c>
      <c r="J19569" s="5">
        <v>2893.6</v>
      </c>
      <c r="K19569" s="26" t="str" cm="1">
        <f t="array" ref="K19569">_xlfn.LET(_xlpm.d,UPPER(TRIM(CLEAN(SUBSTITUTE(F19569,CHAR(160),"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70" spans="2:11" hidden="1" x14ac:dyDescent="0.25">
      <c r="B19570" s="20">
        <v>46113</v>
      </c>
      <c r="C19570" s="2" t="s">
        <v>1</v>
      </c>
      <c r="D19570" s="2" t="s">
        <v>6586</v>
      </c>
      <c r="E19570" s="2" t="s">
        <v>149</v>
      </c>
      <c r="F19570" s="2" t="s">
        <v>2573</v>
      </c>
      <c r="G19570" s="5">
        <v>64</v>
      </c>
      <c r="H19570" s="5">
        <v>22.4</v>
      </c>
      <c r="I19570" s="5">
        <v>1433.6</v>
      </c>
      <c r="J19570" s="5">
        <v>4327.2</v>
      </c>
      <c r="K19570" s="26" t="str" cm="1">
        <f t="array" ref="K19570">_xlfn.LET(_xlpm.d,UPPER(TRIM(CLEAN(SUBSTITUTE(F19570,CHAR(160),"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71" spans="2:11" hidden="1" x14ac:dyDescent="0.25">
      <c r="B19571" s="20">
        <v>46113</v>
      </c>
      <c r="C19571" s="2" t="s">
        <v>1</v>
      </c>
      <c r="D19571" s="2" t="s">
        <v>6713</v>
      </c>
      <c r="E19571" s="2" t="s">
        <v>145</v>
      </c>
      <c r="F19571" s="2" t="s">
        <v>2573</v>
      </c>
      <c r="G19571" s="5">
        <v>30</v>
      </c>
      <c r="H19571" s="5">
        <v>22.4</v>
      </c>
      <c r="I19571" s="5">
        <v>672</v>
      </c>
      <c r="J19571" s="5">
        <v>4999.2</v>
      </c>
      <c r="K19571" s="26" t="str" cm="1">
        <f t="array" ref="K19571">_xlfn.LET(_xlpm.d,UPPER(TRIM(CLEAN(SUBSTITUTE(F19571,CHAR(160),"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72" spans="2:11" hidden="1" x14ac:dyDescent="0.25">
      <c r="B19572" s="20">
        <v>46113</v>
      </c>
      <c r="C19572" s="2" t="s">
        <v>1</v>
      </c>
      <c r="D19572" s="2" t="s">
        <v>6714</v>
      </c>
      <c r="E19572" s="2" t="s">
        <v>276</v>
      </c>
      <c r="F19572" s="2" t="s">
        <v>2573</v>
      </c>
      <c r="G19572" s="5">
        <v>32</v>
      </c>
      <c r="H19572" s="5">
        <v>22.4</v>
      </c>
      <c r="I19572" s="5">
        <v>716.8</v>
      </c>
      <c r="J19572" s="5">
        <v>5716</v>
      </c>
      <c r="K19572" s="26" t="str" cm="1">
        <f t="array" ref="K19572">_xlfn.LET(_xlpm.d,UPPER(TRIM(CLEAN(SUBSTITUTE(F19572,CHAR(160),"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73" spans="2:11" hidden="1" x14ac:dyDescent="0.25">
      <c r="B19573" s="20">
        <v>46113</v>
      </c>
      <c r="C19573" s="2" t="s">
        <v>1</v>
      </c>
      <c r="D19573" s="2" t="s">
        <v>6715</v>
      </c>
      <c r="E19573" s="2" t="s">
        <v>189</v>
      </c>
      <c r="F19573" s="2" t="s">
        <v>2573</v>
      </c>
      <c r="G19573" s="5">
        <v>10</v>
      </c>
      <c r="H19573" s="5">
        <v>22.4</v>
      </c>
      <c r="I19573" s="5">
        <v>224</v>
      </c>
      <c r="J19573" s="5">
        <v>5940</v>
      </c>
      <c r="K19573" s="26" t="str" cm="1">
        <f t="array" ref="K19573">_xlfn.LET(_xlpm.d,UPPER(TRIM(CLEAN(SUBSTITUTE(F19573,CHAR(160),"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74" spans="2:11" hidden="1" x14ac:dyDescent="0.25">
      <c r="B19574" s="20">
        <v>46113</v>
      </c>
      <c r="C19574" s="2" t="s">
        <v>1</v>
      </c>
      <c r="D19574" s="2" t="s">
        <v>6619</v>
      </c>
      <c r="E19574" s="2" t="s">
        <v>154</v>
      </c>
      <c r="F19574" s="2" t="s">
        <v>2573</v>
      </c>
      <c r="G19574" s="5">
        <v>20</v>
      </c>
      <c r="H19574" s="5">
        <v>22.4</v>
      </c>
      <c r="I19574" s="5">
        <v>448</v>
      </c>
      <c r="J19574" s="5">
        <v>6388</v>
      </c>
      <c r="K19574" s="26" t="str" cm="1">
        <f t="array" ref="K19574">_xlfn.LET(_xlpm.d,UPPER(TRIM(CLEAN(SUBSTITUTE(F19574,CHAR(160),"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75" spans="2:11" hidden="1" x14ac:dyDescent="0.25">
      <c r="B19575" s="20">
        <v>46113</v>
      </c>
      <c r="C19575" s="2" t="s">
        <v>1</v>
      </c>
      <c r="D19575" s="2" t="s">
        <v>6716</v>
      </c>
      <c r="E19575" s="2" t="s">
        <v>2305</v>
      </c>
      <c r="F19575" s="2" t="s">
        <v>2573</v>
      </c>
      <c r="G19575" s="5">
        <v>20</v>
      </c>
      <c r="H19575" s="5">
        <v>21.2</v>
      </c>
      <c r="I19575" s="5">
        <v>424</v>
      </c>
      <c r="J19575" s="5">
        <v>6812</v>
      </c>
      <c r="K19575" s="26" t="str" cm="1">
        <f t="array" ref="K19575">_xlfn.LET(_xlpm.d,UPPER(TRIM(CLEAN(SUBSTITUTE(F19575,CHAR(160),"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76" spans="2:11" hidden="1" x14ac:dyDescent="0.25">
      <c r="B19576" s="20">
        <v>46114</v>
      </c>
      <c r="C19576" s="2" t="s">
        <v>1</v>
      </c>
      <c r="D19576" s="2" t="s">
        <v>6717</v>
      </c>
      <c r="E19576" s="2" t="s">
        <v>120</v>
      </c>
      <c r="F19576" s="2" t="s">
        <v>6718</v>
      </c>
      <c r="G19576" s="5">
        <v>5</v>
      </c>
      <c r="H19576" s="5">
        <v>21.99</v>
      </c>
      <c r="I19576" s="5">
        <v>109.95</v>
      </c>
      <c r="J19576" s="5">
        <v>6921.95</v>
      </c>
      <c r="K19576" s="26" t="str" cm="1">
        <f t="array" ref="K19576">_xlfn.LET(_xlpm.d,UPPER(TRIM(CLEAN(SUBSTITUTE(F19576,CHAR(160),"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77" spans="2:11" hidden="1" x14ac:dyDescent="0.25">
      <c r="B19577" s="20">
        <v>46114</v>
      </c>
      <c r="C19577" s="2" t="s">
        <v>1</v>
      </c>
      <c r="D19577" s="2" t="s">
        <v>6717</v>
      </c>
      <c r="E19577" s="2" t="s">
        <v>120</v>
      </c>
      <c r="F19577" s="2" t="s">
        <v>6532</v>
      </c>
      <c r="G19577" s="5">
        <v>10</v>
      </c>
      <c r="H19577" s="5">
        <v>21.99</v>
      </c>
      <c r="I19577" s="5">
        <v>219.9</v>
      </c>
      <c r="J19577" s="5">
        <v>7141.8499999999995</v>
      </c>
      <c r="K19577" s="26" t="str" cm="1">
        <f t="array" ref="K19577">_xlfn.LET(_xlpm.d,UPPER(TRIM(CLEAN(SUBSTITUTE(F19577,CHAR(160),"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78" spans="2:11" hidden="1" x14ac:dyDescent="0.25">
      <c r="B19578" s="20">
        <v>46114</v>
      </c>
      <c r="C19578" s="2" t="s">
        <v>1</v>
      </c>
      <c r="D19578" s="2" t="s">
        <v>6587</v>
      </c>
      <c r="E19578" s="2" t="s">
        <v>282</v>
      </c>
      <c r="F19578" s="2" t="s">
        <v>2573</v>
      </c>
      <c r="G19578" s="5">
        <v>20</v>
      </c>
      <c r="H19578" s="5">
        <v>22.4</v>
      </c>
      <c r="I19578" s="5">
        <v>448</v>
      </c>
      <c r="J19578" s="5">
        <v>7589.8499999999995</v>
      </c>
      <c r="K19578" s="26" t="str" cm="1">
        <f t="array" ref="K19578">_xlfn.LET(_xlpm.d,UPPER(TRIM(CLEAN(SUBSTITUTE(F19578,CHAR(160),"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79" spans="2:11" hidden="1" x14ac:dyDescent="0.25">
      <c r="B19579" s="20">
        <v>46114</v>
      </c>
      <c r="C19579" s="2" t="s">
        <v>1</v>
      </c>
      <c r="D19579" s="2" t="s">
        <v>6620</v>
      </c>
      <c r="E19579" s="2" t="s">
        <v>243</v>
      </c>
      <c r="F19579" s="2" t="s">
        <v>2573</v>
      </c>
      <c r="G19579" s="5">
        <v>96</v>
      </c>
      <c r="H19579" s="5">
        <v>22.4</v>
      </c>
      <c r="I19579" s="5">
        <v>2150.4</v>
      </c>
      <c r="J19579" s="5">
        <v>9740.25</v>
      </c>
      <c r="K19579" s="26" t="str" cm="1">
        <f t="array" ref="K19579">_xlfn.LET(_xlpm.d,UPPER(TRIM(CLEAN(SUBSTITUTE(F19579,CHAR(160),"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80" spans="2:11" hidden="1" x14ac:dyDescent="0.25">
      <c r="B19580" s="20">
        <v>46114</v>
      </c>
      <c r="C19580" s="2" t="s">
        <v>1</v>
      </c>
      <c r="D19580" s="2" t="s">
        <v>6719</v>
      </c>
      <c r="E19580" s="2" t="s">
        <v>268</v>
      </c>
      <c r="F19580" s="2" t="s">
        <v>2573</v>
      </c>
      <c r="G19580" s="5">
        <v>52</v>
      </c>
      <c r="H19580" s="5">
        <v>22.4</v>
      </c>
      <c r="I19580" s="5">
        <v>1164.8</v>
      </c>
      <c r="J19580" s="5">
        <v>10905.05</v>
      </c>
      <c r="K19580" s="26" t="str" cm="1">
        <f t="array" ref="K19580">_xlfn.LET(_xlpm.d,UPPER(TRIM(CLEAN(SUBSTITUTE(F19580,CHAR(160),"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81" spans="2:11" hidden="1" x14ac:dyDescent="0.25">
      <c r="B19581" s="20">
        <v>46114</v>
      </c>
      <c r="C19581" s="2" t="s">
        <v>1</v>
      </c>
      <c r="D19581" s="2" t="s">
        <v>6633</v>
      </c>
      <c r="E19581" s="2" t="s">
        <v>135</v>
      </c>
      <c r="F19581" s="2" t="s">
        <v>2573</v>
      </c>
      <c r="G19581" s="5">
        <v>124</v>
      </c>
      <c r="H19581" s="5">
        <v>22.4</v>
      </c>
      <c r="I19581" s="5">
        <v>2777.6</v>
      </c>
      <c r="J19581" s="5">
        <v>13682.65</v>
      </c>
      <c r="K19581" s="26" t="str" cm="1">
        <f t="array" ref="K19581">_xlfn.LET(_xlpm.d,UPPER(TRIM(CLEAN(SUBSTITUTE(F19581,CHAR(160),"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82" spans="2:11" hidden="1" x14ac:dyDescent="0.25">
      <c r="B19582" s="20">
        <v>46114</v>
      </c>
      <c r="C19582" s="2" t="s">
        <v>1</v>
      </c>
      <c r="D19582" s="2" t="s">
        <v>6720</v>
      </c>
      <c r="E19582" s="2" t="s">
        <v>246</v>
      </c>
      <c r="F19582" s="2" t="s">
        <v>2573</v>
      </c>
      <c r="G19582" s="5">
        <v>150</v>
      </c>
      <c r="H19582" s="5">
        <v>22.4</v>
      </c>
      <c r="I19582" s="5">
        <v>3360</v>
      </c>
      <c r="J19582" s="5">
        <v>17042.650000000001</v>
      </c>
      <c r="K19582" s="26" t="str" cm="1">
        <f t="array" ref="K19582">_xlfn.LET(_xlpm.d,UPPER(TRIM(CLEAN(SUBSTITUTE(F19582,CHAR(160),"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83" spans="2:11" hidden="1" x14ac:dyDescent="0.25">
      <c r="B19583" s="20">
        <v>46114</v>
      </c>
      <c r="C19583" s="2" t="s">
        <v>1</v>
      </c>
      <c r="D19583" s="2" t="s">
        <v>6721</v>
      </c>
      <c r="E19583" s="2" t="s">
        <v>160</v>
      </c>
      <c r="F19583" s="2" t="s">
        <v>2573</v>
      </c>
      <c r="G19583" s="5">
        <v>60</v>
      </c>
      <c r="H19583" s="5">
        <v>22.4</v>
      </c>
      <c r="I19583" s="5">
        <v>1344</v>
      </c>
      <c r="J19583" s="5">
        <v>18386.650000000001</v>
      </c>
      <c r="K19583" s="26" t="str" cm="1">
        <f t="array" ref="K19583">_xlfn.LET(_xlpm.d,UPPER(TRIM(CLEAN(SUBSTITUTE(F19583,CHAR(160),"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84" spans="2:11" hidden="1" x14ac:dyDescent="0.25">
      <c r="B19584" s="20">
        <v>46114</v>
      </c>
      <c r="C19584" s="2" t="s">
        <v>1</v>
      </c>
      <c r="D19584" s="2" t="s">
        <v>6722</v>
      </c>
      <c r="E19584" s="2" t="s">
        <v>1765</v>
      </c>
      <c r="F19584" s="2" t="s">
        <v>2573</v>
      </c>
      <c r="G19584" s="5">
        <v>350</v>
      </c>
      <c r="H19584" s="5">
        <v>22.5</v>
      </c>
      <c r="I19584" s="5">
        <v>7875</v>
      </c>
      <c r="J19584" s="5">
        <v>26261.65</v>
      </c>
      <c r="K19584" s="26" t="str" cm="1">
        <f t="array" ref="K19584">_xlfn.LET(_xlpm.d,UPPER(TRIM(CLEAN(SUBSTITUTE(F19584,CHAR(160),"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85" spans="2:11" hidden="1" x14ac:dyDescent="0.25">
      <c r="B19585" s="20">
        <v>46114</v>
      </c>
      <c r="C19585" s="2" t="s">
        <v>1</v>
      </c>
      <c r="D19585" s="2" t="s">
        <v>6662</v>
      </c>
      <c r="E19585" s="2" t="s">
        <v>16</v>
      </c>
      <c r="F19585" s="2" t="s">
        <v>2573</v>
      </c>
      <c r="G19585" s="5">
        <v>415</v>
      </c>
      <c r="H19585" s="5">
        <v>21.2</v>
      </c>
      <c r="I19585" s="5">
        <v>8798</v>
      </c>
      <c r="J19585" s="5">
        <v>35059.65</v>
      </c>
      <c r="K19585" s="26" t="str" cm="1">
        <f t="array" ref="K19585">_xlfn.LET(_xlpm.d,UPPER(TRIM(CLEAN(SUBSTITUTE(F19585,CHAR(160),"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86" spans="2:11" hidden="1" x14ac:dyDescent="0.25">
      <c r="B19586" s="20">
        <v>46114</v>
      </c>
      <c r="C19586" s="2" t="s">
        <v>1</v>
      </c>
      <c r="D19586" s="2" t="s">
        <v>6723</v>
      </c>
      <c r="E19586" s="2" t="s">
        <v>3</v>
      </c>
      <c r="F19586" s="2" t="s">
        <v>3473</v>
      </c>
      <c r="G19586" s="5">
        <v>30</v>
      </c>
      <c r="H19586" s="5">
        <v>18</v>
      </c>
      <c r="I19586" s="5">
        <v>540</v>
      </c>
      <c r="J19586" s="5">
        <v>35599.65</v>
      </c>
      <c r="K19586" s="26" t="str" cm="1">
        <f t="array" ref="K19586">_xlfn.LET(_xlpm.d,UPPER(TRIM(CLEAN(SUBSTITUTE(F19586,CHAR(160),"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87" spans="2:11" hidden="1" x14ac:dyDescent="0.25">
      <c r="B19587" s="20">
        <v>46114</v>
      </c>
      <c r="C19587" s="2" t="s">
        <v>1</v>
      </c>
      <c r="D19587" s="2" t="s">
        <v>6576</v>
      </c>
      <c r="E19587" s="2" t="s">
        <v>43</v>
      </c>
      <c r="F19587" s="2" t="s">
        <v>2573</v>
      </c>
      <c r="G19587" s="5">
        <v>23</v>
      </c>
      <c r="H19587" s="5">
        <v>21.2</v>
      </c>
      <c r="I19587" s="5">
        <v>487.6</v>
      </c>
      <c r="J19587" s="5">
        <v>36087.25</v>
      </c>
      <c r="K19587" s="26" t="str" cm="1">
        <f t="array" ref="K19587">_xlfn.LET(_xlpm.d,UPPER(TRIM(CLEAN(SUBSTITUTE(F19587,CHAR(160),"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88" spans="2:11" hidden="1" x14ac:dyDescent="0.25">
      <c r="B19588" s="20">
        <v>46119</v>
      </c>
      <c r="C19588" s="2" t="s">
        <v>1</v>
      </c>
      <c r="D19588" s="2" t="s">
        <v>6724</v>
      </c>
      <c r="E19588" s="2" t="s">
        <v>162</v>
      </c>
      <c r="F19588" s="2" t="s">
        <v>2573</v>
      </c>
      <c r="G19588" s="5">
        <v>122</v>
      </c>
      <c r="H19588" s="5">
        <v>22.4</v>
      </c>
      <c r="I19588" s="5">
        <v>2732.8</v>
      </c>
      <c r="J19588" s="5">
        <v>38820.050000000003</v>
      </c>
      <c r="K19588" s="26" t="str" cm="1">
        <f t="array" ref="K19588">_xlfn.LET(_xlpm.d,UPPER(TRIM(CLEAN(SUBSTITUTE(F19588,CHAR(160),"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89" spans="2:11" hidden="1" x14ac:dyDescent="0.25">
      <c r="B19589" s="20">
        <v>46119</v>
      </c>
      <c r="C19589" s="2" t="s">
        <v>1</v>
      </c>
      <c r="D19589" s="2" t="s">
        <v>6622</v>
      </c>
      <c r="E19589" s="2" t="s">
        <v>192</v>
      </c>
      <c r="F19589" s="2" t="s">
        <v>2573</v>
      </c>
      <c r="G19589" s="5">
        <v>64</v>
      </c>
      <c r="H19589" s="5">
        <v>22.4</v>
      </c>
      <c r="I19589" s="5">
        <v>1433.6</v>
      </c>
      <c r="J19589" s="5">
        <v>40253.65</v>
      </c>
      <c r="K19589" s="26" t="str" cm="1">
        <f t="array" ref="K19589">_xlfn.LET(_xlpm.d,UPPER(TRIM(CLEAN(SUBSTITUTE(F19589,CHAR(160),"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90" spans="2:11" hidden="1" x14ac:dyDescent="0.25">
      <c r="B19590" s="20">
        <v>46119</v>
      </c>
      <c r="C19590" s="2" t="s">
        <v>1</v>
      </c>
      <c r="D19590" s="2" t="s">
        <v>6725</v>
      </c>
      <c r="E19590" s="2" t="s">
        <v>279</v>
      </c>
      <c r="F19590" s="2" t="s">
        <v>2573</v>
      </c>
      <c r="G19590" s="5">
        <v>96</v>
      </c>
      <c r="H19590" s="5">
        <v>22.4</v>
      </c>
      <c r="I19590" s="5">
        <v>2150.4</v>
      </c>
      <c r="J19590" s="5">
        <v>42404.05</v>
      </c>
      <c r="K19590" s="26" t="str" cm="1">
        <f t="array" ref="K19590">_xlfn.LET(_xlpm.d,UPPER(TRIM(CLEAN(SUBSTITUTE(F19590,CHAR(160),"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91" spans="2:11" hidden="1" x14ac:dyDescent="0.25">
      <c r="B19591" s="20">
        <v>46119</v>
      </c>
      <c r="C19591" s="2" t="s">
        <v>1</v>
      </c>
      <c r="D19591" s="2" t="s">
        <v>6726</v>
      </c>
      <c r="E19591" s="2" t="s">
        <v>248</v>
      </c>
      <c r="F19591" s="2" t="s">
        <v>2573</v>
      </c>
      <c r="G19591" s="5">
        <v>32</v>
      </c>
      <c r="H19591" s="5">
        <v>22.4</v>
      </c>
      <c r="I19591" s="5">
        <v>716.8</v>
      </c>
      <c r="J19591" s="5">
        <v>43120.850000000006</v>
      </c>
      <c r="K19591" s="26" t="str" cm="1">
        <f t="array" ref="K19591">_xlfn.LET(_xlpm.d,UPPER(TRIM(CLEAN(SUBSTITUTE(F19591,CHAR(160),"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92" spans="2:11" hidden="1" x14ac:dyDescent="0.25">
      <c r="B19592" s="20">
        <v>46119</v>
      </c>
      <c r="C19592" s="2" t="s">
        <v>1</v>
      </c>
      <c r="D19592" s="2" t="s">
        <v>6623</v>
      </c>
      <c r="E19592" s="2" t="s">
        <v>874</v>
      </c>
      <c r="F19592" s="2" t="s">
        <v>2573</v>
      </c>
      <c r="G19592" s="5">
        <v>250</v>
      </c>
      <c r="H19592" s="5">
        <v>17.2</v>
      </c>
      <c r="I19592" s="5">
        <v>4300</v>
      </c>
      <c r="J19592" s="5">
        <v>47420.850000000006</v>
      </c>
      <c r="K19592" s="26" t="str" cm="1">
        <f t="array" ref="K19592">_xlfn.LET(_xlpm.d,UPPER(TRIM(CLEAN(SUBSTITUTE(F19592,CHAR(160),"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93" spans="2:11" hidden="1" x14ac:dyDescent="0.25">
      <c r="B19593" s="20">
        <v>46119</v>
      </c>
      <c r="C19593" s="2" t="s">
        <v>1</v>
      </c>
      <c r="D19593" s="2" t="s">
        <v>6727</v>
      </c>
      <c r="E19593" s="2" t="s">
        <v>25</v>
      </c>
      <c r="F19593" s="2" t="s">
        <v>2573</v>
      </c>
      <c r="G19593" s="5">
        <v>112</v>
      </c>
      <c r="H19593" s="5">
        <v>17</v>
      </c>
      <c r="I19593" s="5">
        <v>1904</v>
      </c>
      <c r="J19593" s="5">
        <v>49324.850000000006</v>
      </c>
      <c r="K19593" s="26" t="str" cm="1">
        <f t="array" ref="K19593">_xlfn.LET(_xlpm.d,UPPER(TRIM(CLEAN(SUBSTITUTE(F19593,CHAR(160),"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94" spans="2:11" hidden="1" x14ac:dyDescent="0.25">
      <c r="B19594" s="20">
        <v>46120</v>
      </c>
      <c r="C19594" s="2" t="s">
        <v>1</v>
      </c>
      <c r="D19594" s="2" t="s">
        <v>6643</v>
      </c>
      <c r="E19594" s="2" t="s">
        <v>147</v>
      </c>
      <c r="F19594" s="2" t="s">
        <v>2573</v>
      </c>
      <c r="G19594" s="5">
        <v>116</v>
      </c>
      <c r="H19594" s="5">
        <v>22.4</v>
      </c>
      <c r="I19594" s="5">
        <v>2598.4</v>
      </c>
      <c r="J19594" s="5">
        <v>51923.250000000007</v>
      </c>
      <c r="K19594" s="26" t="str" cm="1">
        <f t="array" ref="K19594">_xlfn.LET(_xlpm.d,UPPER(TRIM(CLEAN(SUBSTITUTE(F19594,CHAR(160),"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95" spans="2:11" hidden="1" x14ac:dyDescent="0.25">
      <c r="B19595" s="20">
        <v>46120</v>
      </c>
      <c r="C19595" s="2" t="s">
        <v>1</v>
      </c>
      <c r="D19595" s="2" t="s">
        <v>6728</v>
      </c>
      <c r="E19595" s="2" t="s">
        <v>214</v>
      </c>
      <c r="F19595" s="2" t="s">
        <v>2573</v>
      </c>
      <c r="G19595" s="5">
        <v>32</v>
      </c>
      <c r="H19595" s="5">
        <v>22.4</v>
      </c>
      <c r="I19595" s="5">
        <v>716.8</v>
      </c>
      <c r="J19595" s="5">
        <v>52640.05000000001</v>
      </c>
      <c r="K19595" s="26" t="str" cm="1">
        <f t="array" ref="K19595">_xlfn.LET(_xlpm.d,UPPER(TRIM(CLEAN(SUBSTITUTE(F19595,CHAR(160),"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96" spans="2:11" hidden="1" x14ac:dyDescent="0.25">
      <c r="B19596" s="20">
        <v>46120</v>
      </c>
      <c r="C19596" s="2" t="s">
        <v>1</v>
      </c>
      <c r="D19596" s="2" t="s">
        <v>6588</v>
      </c>
      <c r="E19596" s="2" t="s">
        <v>143</v>
      </c>
      <c r="F19596" s="2" t="s">
        <v>2573</v>
      </c>
      <c r="G19596" s="5">
        <v>48</v>
      </c>
      <c r="H19596" s="5">
        <v>22.4</v>
      </c>
      <c r="I19596" s="5">
        <v>1075.2</v>
      </c>
      <c r="J19596" s="5">
        <v>53715.250000000007</v>
      </c>
      <c r="K19596" s="26" t="str" cm="1">
        <f t="array" ref="K19596">_xlfn.LET(_xlpm.d,UPPER(TRIM(CLEAN(SUBSTITUTE(F19596,CHAR(160),"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97" spans="2:11" hidden="1" x14ac:dyDescent="0.25">
      <c r="B19597" s="20">
        <v>46120</v>
      </c>
      <c r="C19597" s="2" t="s">
        <v>1</v>
      </c>
      <c r="D19597" s="2" t="s">
        <v>6644</v>
      </c>
      <c r="E19597" s="2" t="s">
        <v>158</v>
      </c>
      <c r="F19597" s="2" t="s">
        <v>2573</v>
      </c>
      <c r="G19597" s="5">
        <v>20</v>
      </c>
      <c r="H19597" s="5">
        <v>22.4</v>
      </c>
      <c r="I19597" s="5">
        <v>448</v>
      </c>
      <c r="J19597" s="5">
        <v>54163.250000000007</v>
      </c>
      <c r="K19597" s="26" t="str" cm="1">
        <f t="array" ref="K19597">_xlfn.LET(_xlpm.d,UPPER(TRIM(CLEAN(SUBSTITUTE(F19597,CHAR(160),"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98" spans="2:11" hidden="1" x14ac:dyDescent="0.25">
      <c r="B19598" s="20">
        <v>46120</v>
      </c>
      <c r="C19598" s="2" t="s">
        <v>1</v>
      </c>
      <c r="D19598" s="2" t="s">
        <v>6663</v>
      </c>
      <c r="E19598" s="2" t="s">
        <v>186</v>
      </c>
      <c r="F19598" s="2" t="s">
        <v>2573</v>
      </c>
      <c r="G19598" s="5">
        <v>25</v>
      </c>
      <c r="H19598" s="5">
        <v>22.4</v>
      </c>
      <c r="I19598" s="5">
        <v>560</v>
      </c>
      <c r="J19598" s="5">
        <v>54723.250000000007</v>
      </c>
      <c r="K19598" s="26" t="str" cm="1">
        <f t="array" ref="K19598">_xlfn.LET(_xlpm.d,UPPER(TRIM(CLEAN(SUBSTITUTE(F19598,CHAR(160),"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599" spans="2:11" hidden="1" x14ac:dyDescent="0.25">
      <c r="B19599" s="20">
        <v>46120</v>
      </c>
      <c r="C19599" s="2" t="s">
        <v>1</v>
      </c>
      <c r="D19599" s="2" t="s">
        <v>6645</v>
      </c>
      <c r="E19599" s="2" t="s">
        <v>149</v>
      </c>
      <c r="F19599" s="2" t="s">
        <v>2573</v>
      </c>
      <c r="G19599" s="5">
        <v>48</v>
      </c>
      <c r="H19599" s="5">
        <v>22.4</v>
      </c>
      <c r="I19599" s="5">
        <v>1075.2</v>
      </c>
      <c r="J19599" s="5">
        <v>55798.450000000004</v>
      </c>
      <c r="K19599" s="26" t="str" cm="1">
        <f t="array" ref="K19599">_xlfn.LET(_xlpm.d,UPPER(TRIM(CLEAN(SUBSTITUTE(F19599,CHAR(160),"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00" spans="2:11" hidden="1" x14ac:dyDescent="0.25">
      <c r="B19600" s="20">
        <v>46120</v>
      </c>
      <c r="C19600" s="2" t="s">
        <v>1</v>
      </c>
      <c r="D19600" s="2" t="s">
        <v>6664</v>
      </c>
      <c r="E19600" s="2" t="s">
        <v>234</v>
      </c>
      <c r="F19600" s="2" t="s">
        <v>2573</v>
      </c>
      <c r="G19600" s="5">
        <v>40</v>
      </c>
      <c r="H19600" s="5">
        <v>22.4</v>
      </c>
      <c r="I19600" s="5">
        <v>896</v>
      </c>
      <c r="J19600" s="5">
        <v>56694.450000000004</v>
      </c>
      <c r="K19600" s="26" t="str" cm="1">
        <f t="array" ref="K19600">_xlfn.LET(_xlpm.d,UPPER(TRIM(CLEAN(SUBSTITUTE(F19600,CHAR(160),"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01" spans="2:11" hidden="1" x14ac:dyDescent="0.25">
      <c r="B19601" s="20">
        <v>46120</v>
      </c>
      <c r="C19601" s="2" t="s">
        <v>1</v>
      </c>
      <c r="D19601" s="2" t="s">
        <v>6729</v>
      </c>
      <c r="E19601" s="2" t="s">
        <v>78</v>
      </c>
      <c r="F19601" s="2" t="s">
        <v>2573</v>
      </c>
      <c r="G19601" s="5">
        <v>40</v>
      </c>
      <c r="H19601" s="5">
        <v>22.4</v>
      </c>
      <c r="I19601" s="5">
        <v>896</v>
      </c>
      <c r="J19601" s="5">
        <v>57590.450000000004</v>
      </c>
      <c r="K19601" s="26" t="str" cm="1">
        <f t="array" ref="K19601">_xlfn.LET(_xlpm.d,UPPER(TRIM(CLEAN(SUBSTITUTE(F19601,CHAR(160),"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02" spans="2:11" hidden="1" x14ac:dyDescent="0.25">
      <c r="B19602" s="20">
        <v>46120</v>
      </c>
      <c r="C19602" s="2" t="s">
        <v>1</v>
      </c>
      <c r="D19602" s="2" t="s">
        <v>6665</v>
      </c>
      <c r="E19602" s="2" t="s">
        <v>50</v>
      </c>
      <c r="F19602" s="2" t="s">
        <v>2573</v>
      </c>
      <c r="G19602" s="5">
        <v>80</v>
      </c>
      <c r="H19602" s="5">
        <v>20</v>
      </c>
      <c r="I19602" s="5">
        <v>1600</v>
      </c>
      <c r="J19602" s="5">
        <v>59190.450000000004</v>
      </c>
      <c r="K19602" s="26" t="str" cm="1">
        <f t="array" ref="K19602">_xlfn.LET(_xlpm.d,UPPER(TRIM(CLEAN(SUBSTITUTE(F19602,CHAR(160),"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03" spans="2:11" hidden="1" x14ac:dyDescent="0.25">
      <c r="B19603" s="20">
        <v>46120</v>
      </c>
      <c r="C19603" s="2" t="s">
        <v>1</v>
      </c>
      <c r="D19603" s="2" t="s">
        <v>6665</v>
      </c>
      <c r="E19603" s="2" t="s">
        <v>50</v>
      </c>
      <c r="F19603" s="2" t="s">
        <v>2573</v>
      </c>
      <c r="G19603" s="5">
        <v>200</v>
      </c>
      <c r="H19603" s="5">
        <v>20</v>
      </c>
      <c r="I19603" s="5">
        <v>4000</v>
      </c>
      <c r="J19603" s="5">
        <v>63190.450000000004</v>
      </c>
      <c r="K19603" s="26" t="str" cm="1">
        <f t="array" ref="K19603">_xlfn.LET(_xlpm.d,UPPER(TRIM(CLEAN(SUBSTITUTE(F19603,CHAR(160),"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04" spans="2:11" hidden="1" x14ac:dyDescent="0.25">
      <c r="B19604" s="20">
        <v>46120</v>
      </c>
      <c r="C19604" s="2" t="s">
        <v>1</v>
      </c>
      <c r="D19604" s="2" t="s">
        <v>6666</v>
      </c>
      <c r="E19604" s="2" t="s">
        <v>232</v>
      </c>
      <c r="F19604" s="2" t="s">
        <v>2573</v>
      </c>
      <c r="G19604" s="5">
        <v>20</v>
      </c>
      <c r="H19604" s="5">
        <v>22.4</v>
      </c>
      <c r="I19604" s="5">
        <v>448</v>
      </c>
      <c r="J19604" s="5">
        <v>63638.450000000004</v>
      </c>
      <c r="K19604" s="26" t="str" cm="1">
        <f t="array" ref="K19604">_xlfn.LET(_xlpm.d,UPPER(TRIM(CLEAN(SUBSTITUTE(F19604,CHAR(160),"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05" spans="2:11" hidden="1" x14ac:dyDescent="0.25">
      <c r="B19605" s="20">
        <v>46120</v>
      </c>
      <c r="C19605" s="2" t="s">
        <v>1</v>
      </c>
      <c r="D19605" s="2" t="s">
        <v>6646</v>
      </c>
      <c r="E19605" s="2" t="s">
        <v>141</v>
      </c>
      <c r="F19605" s="2" t="s">
        <v>2573</v>
      </c>
      <c r="G19605" s="5">
        <v>20</v>
      </c>
      <c r="H19605" s="5">
        <v>22.4</v>
      </c>
      <c r="I19605" s="5">
        <v>448</v>
      </c>
      <c r="J19605" s="5">
        <v>64086.450000000004</v>
      </c>
      <c r="K19605" s="26" t="str" cm="1">
        <f t="array" ref="K19605">_xlfn.LET(_xlpm.d,UPPER(TRIM(CLEAN(SUBSTITUTE(F19605,CHAR(160),"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06" spans="2:11" hidden="1" x14ac:dyDescent="0.25">
      <c r="B19606" s="20">
        <v>46120</v>
      </c>
      <c r="C19606" s="2" t="s">
        <v>1</v>
      </c>
      <c r="D19606" s="2" t="s">
        <v>6624</v>
      </c>
      <c r="E19606" s="2" t="s">
        <v>874</v>
      </c>
      <c r="F19606" s="2" t="s">
        <v>2573</v>
      </c>
      <c r="G19606" s="5">
        <v>88</v>
      </c>
      <c r="H19606" s="5">
        <v>30</v>
      </c>
      <c r="I19606" s="5">
        <v>2640</v>
      </c>
      <c r="J19606" s="5">
        <v>66726.450000000012</v>
      </c>
      <c r="K19606" s="26" t="str" cm="1">
        <f t="array" ref="K19606">_xlfn.LET(_xlpm.d,UPPER(TRIM(CLEAN(SUBSTITUTE(F19606,CHAR(160),"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07" spans="2:11" hidden="1" x14ac:dyDescent="0.25">
      <c r="B19607" s="20">
        <v>46120</v>
      </c>
      <c r="C19607" s="2" t="s">
        <v>1</v>
      </c>
      <c r="D19607" s="2" t="s">
        <v>6730</v>
      </c>
      <c r="E19607" s="2" t="s">
        <v>741</v>
      </c>
      <c r="F19607" s="2" t="s">
        <v>2573</v>
      </c>
      <c r="G19607" s="5">
        <v>32</v>
      </c>
      <c r="H19607" s="5">
        <v>21.2</v>
      </c>
      <c r="I19607" s="5">
        <v>678.4</v>
      </c>
      <c r="J19607" s="5">
        <v>67404.850000000006</v>
      </c>
      <c r="K19607" s="26" t="str" cm="1">
        <f t="array" ref="K19607">_xlfn.LET(_xlpm.d,UPPER(TRIM(CLEAN(SUBSTITUTE(F19607,CHAR(160),"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08" spans="2:11" hidden="1" x14ac:dyDescent="0.25">
      <c r="B19608" s="20">
        <v>46121</v>
      </c>
      <c r="C19608" s="2" t="s">
        <v>1</v>
      </c>
      <c r="D19608" s="2" t="s">
        <v>6731</v>
      </c>
      <c r="E19608" s="2" t="s">
        <v>485</v>
      </c>
      <c r="F19608" s="2" t="s">
        <v>2573</v>
      </c>
      <c r="G19608" s="5">
        <v>80</v>
      </c>
      <c r="H19608" s="5">
        <v>22.5</v>
      </c>
      <c r="I19608" s="5">
        <v>1800</v>
      </c>
      <c r="J19608" s="5">
        <v>69204.850000000006</v>
      </c>
      <c r="K19608" s="26" t="str" cm="1">
        <f t="array" ref="K19608">_xlfn.LET(_xlpm.d,UPPER(TRIM(CLEAN(SUBSTITUTE(F19608,CHAR(160),"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09" spans="2:11" hidden="1" x14ac:dyDescent="0.25">
      <c r="B19609" s="20">
        <v>46121</v>
      </c>
      <c r="C19609" s="2" t="s">
        <v>1</v>
      </c>
      <c r="D19609" s="2" t="s">
        <v>6579</v>
      </c>
      <c r="E19609" s="2" t="s">
        <v>16</v>
      </c>
      <c r="F19609" s="2" t="s">
        <v>2573</v>
      </c>
      <c r="G19609" s="5">
        <v>30</v>
      </c>
      <c r="H19609" s="5">
        <v>21.2</v>
      </c>
      <c r="I19609" s="5">
        <v>636</v>
      </c>
      <c r="J19609" s="5">
        <v>69840.850000000006</v>
      </c>
      <c r="K19609" s="26" t="str" cm="1">
        <f t="array" ref="K19609">_xlfn.LET(_xlpm.d,UPPER(TRIM(CLEAN(SUBSTITUTE(F19609,CHAR(160),"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10" spans="2:11" hidden="1" x14ac:dyDescent="0.25">
      <c r="B19610" s="20">
        <v>46121</v>
      </c>
      <c r="C19610" s="2" t="s">
        <v>1</v>
      </c>
      <c r="D19610" s="2" t="s">
        <v>6668</v>
      </c>
      <c r="E19610" s="2" t="s">
        <v>282</v>
      </c>
      <c r="F19610" s="2" t="s">
        <v>2573</v>
      </c>
      <c r="G19610" s="5">
        <v>40</v>
      </c>
      <c r="H19610" s="5">
        <v>22.4</v>
      </c>
      <c r="I19610" s="5">
        <v>896</v>
      </c>
      <c r="J19610" s="5">
        <v>70736.850000000006</v>
      </c>
      <c r="K19610" s="26" t="str" cm="1">
        <f t="array" ref="K19610">_xlfn.LET(_xlpm.d,UPPER(TRIM(CLEAN(SUBSTITUTE(F19610,CHAR(160),"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11" spans="2:11" hidden="1" x14ac:dyDescent="0.25">
      <c r="B19611" s="20">
        <v>46121</v>
      </c>
      <c r="C19611" s="2" t="s">
        <v>1</v>
      </c>
      <c r="D19611" s="2" t="s">
        <v>6604</v>
      </c>
      <c r="E19611" s="2" t="s">
        <v>120</v>
      </c>
      <c r="F19611" s="2" t="s">
        <v>3356</v>
      </c>
      <c r="G19611" s="5">
        <v>3</v>
      </c>
      <c r="H19611" s="5">
        <v>21.99</v>
      </c>
      <c r="I19611" s="5">
        <v>65.97</v>
      </c>
      <c r="J19611" s="5">
        <v>70802.820000000007</v>
      </c>
      <c r="K19611" s="26" t="str" cm="1">
        <f t="array" ref="K19611">_xlfn.LET(_xlpm.d,UPPER(TRIM(CLEAN(SUBSTITUTE(F19611,CHAR(160),"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12" spans="2:11" hidden="1" x14ac:dyDescent="0.25">
      <c r="B19612" s="20">
        <v>46121</v>
      </c>
      <c r="C19612" s="2" t="s">
        <v>1</v>
      </c>
      <c r="D19612" s="2" t="s">
        <v>6604</v>
      </c>
      <c r="E19612" s="2" t="s">
        <v>120</v>
      </c>
      <c r="F19612" s="2" t="s">
        <v>6732</v>
      </c>
      <c r="G19612" s="5">
        <v>4</v>
      </c>
      <c r="H19612" s="5">
        <v>21.99</v>
      </c>
      <c r="I19612" s="5">
        <v>87.96</v>
      </c>
      <c r="J19612" s="5">
        <v>70890.780000000013</v>
      </c>
      <c r="K19612" s="26" t="str" cm="1">
        <f t="array" ref="K19612">_xlfn.LET(_xlpm.d,UPPER(TRIM(CLEAN(SUBSTITUTE(F19612,CHAR(160),"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13" spans="2:11" hidden="1" x14ac:dyDescent="0.25">
      <c r="B19613" s="20">
        <v>46121</v>
      </c>
      <c r="C19613" s="2" t="s">
        <v>1</v>
      </c>
      <c r="D19613" s="2" t="s">
        <v>6670</v>
      </c>
      <c r="E19613" s="2" t="s">
        <v>305</v>
      </c>
      <c r="F19613" s="2" t="s">
        <v>2573</v>
      </c>
      <c r="G19613" s="5">
        <v>82</v>
      </c>
      <c r="H19613" s="5">
        <v>22.4</v>
      </c>
      <c r="I19613" s="5">
        <v>1836.8</v>
      </c>
      <c r="J19613" s="5">
        <v>72727.580000000016</v>
      </c>
      <c r="K19613" s="26" t="str" cm="1">
        <f t="array" ref="K19613">_xlfn.LET(_xlpm.d,UPPER(TRIM(CLEAN(SUBSTITUTE(F19613,CHAR(160),"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14" spans="2:11" hidden="1" x14ac:dyDescent="0.25">
      <c r="B19614" s="20">
        <v>46121</v>
      </c>
      <c r="C19614" s="2" t="s">
        <v>1</v>
      </c>
      <c r="D19614" s="2" t="s">
        <v>6733</v>
      </c>
      <c r="E19614" s="2" t="s">
        <v>228</v>
      </c>
      <c r="F19614" s="2" t="s">
        <v>2573</v>
      </c>
      <c r="G19614" s="5">
        <v>109</v>
      </c>
      <c r="H19614" s="5">
        <v>22.4</v>
      </c>
      <c r="I19614" s="5">
        <v>2441.6</v>
      </c>
      <c r="J19614" s="5">
        <v>75169.180000000022</v>
      </c>
      <c r="K19614" s="26" t="str" cm="1">
        <f t="array" ref="K19614">_xlfn.LET(_xlpm.d,UPPER(TRIM(CLEAN(SUBSTITUTE(F19614,CHAR(160),"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15" spans="2:11" hidden="1" x14ac:dyDescent="0.25">
      <c r="B19615" s="20">
        <v>46121</v>
      </c>
      <c r="C19615" s="2" t="s">
        <v>1</v>
      </c>
      <c r="D19615" s="2" t="s">
        <v>6734</v>
      </c>
      <c r="E19615" s="2" t="s">
        <v>1767</v>
      </c>
      <c r="F19615" s="2" t="s">
        <v>2573</v>
      </c>
      <c r="G19615" s="5">
        <v>20</v>
      </c>
      <c r="H19615" s="5">
        <v>22.4</v>
      </c>
      <c r="I19615" s="5">
        <v>448</v>
      </c>
      <c r="J19615" s="5">
        <v>75617.180000000022</v>
      </c>
      <c r="K19615" s="26" t="str" cm="1">
        <f t="array" ref="K19615">_xlfn.LET(_xlpm.d,UPPER(TRIM(CLEAN(SUBSTITUTE(F19615,CHAR(160),"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16" spans="2:11" hidden="1" x14ac:dyDescent="0.25">
      <c r="B19616" s="20">
        <v>46122</v>
      </c>
      <c r="C19616" s="2" t="s">
        <v>1</v>
      </c>
      <c r="D19616" s="2" t="s">
        <v>6671</v>
      </c>
      <c r="E19616" s="2" t="s">
        <v>241</v>
      </c>
      <c r="F19616" s="2" t="s">
        <v>2573</v>
      </c>
      <c r="G19616" s="5">
        <v>70</v>
      </c>
      <c r="H19616" s="5">
        <v>22.4</v>
      </c>
      <c r="I19616" s="5">
        <v>1568</v>
      </c>
      <c r="J19616" s="5">
        <v>77185.180000000022</v>
      </c>
      <c r="K19616" s="26" t="str" cm="1">
        <f t="array" ref="K19616">_xlfn.LET(_xlpm.d,UPPER(TRIM(CLEAN(SUBSTITUTE(F19616,CHAR(160),"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17" spans="2:11" hidden="1" x14ac:dyDescent="0.25">
      <c r="B19617" s="20">
        <v>46122</v>
      </c>
      <c r="C19617" s="2" t="s">
        <v>1</v>
      </c>
      <c r="D19617" s="2" t="s">
        <v>6735</v>
      </c>
      <c r="E19617" s="2" t="s">
        <v>259</v>
      </c>
      <c r="F19617" s="2" t="s">
        <v>2573</v>
      </c>
      <c r="G19617" s="5">
        <v>80</v>
      </c>
      <c r="H19617" s="5">
        <v>22.4</v>
      </c>
      <c r="I19617" s="5">
        <v>1792</v>
      </c>
      <c r="J19617" s="5">
        <v>78977.180000000022</v>
      </c>
      <c r="K19617" s="26" t="str" cm="1">
        <f t="array" ref="K19617">_xlfn.LET(_xlpm.d,UPPER(TRIM(CLEAN(SUBSTITUTE(F19617,CHAR(160),"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18" spans="2:11" hidden="1" x14ac:dyDescent="0.25">
      <c r="B19618" s="20">
        <v>46122</v>
      </c>
      <c r="C19618" s="2" t="s">
        <v>1</v>
      </c>
      <c r="D19618" s="2" t="s">
        <v>6672</v>
      </c>
      <c r="E19618" s="2" t="s">
        <v>288</v>
      </c>
      <c r="F19618" s="2" t="s">
        <v>2573</v>
      </c>
      <c r="G19618" s="5">
        <v>32</v>
      </c>
      <c r="H19618" s="5">
        <v>22.4</v>
      </c>
      <c r="I19618" s="5">
        <v>716.8</v>
      </c>
      <c r="J19618" s="5">
        <v>79693.980000000025</v>
      </c>
      <c r="K19618" s="26" t="str" cm="1">
        <f t="array" ref="K19618">_xlfn.LET(_xlpm.d,UPPER(TRIM(CLEAN(SUBSTITUTE(F19618,CHAR(160),"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19" spans="2:11" hidden="1" x14ac:dyDescent="0.25">
      <c r="B19619" s="20">
        <v>46122</v>
      </c>
      <c r="C19619" s="2" t="s">
        <v>1</v>
      </c>
      <c r="D19619" s="2" t="s">
        <v>6736</v>
      </c>
      <c r="E19619" s="2" t="s">
        <v>286</v>
      </c>
      <c r="F19619" s="2" t="s">
        <v>2573</v>
      </c>
      <c r="G19619" s="5">
        <v>25</v>
      </c>
      <c r="H19619" s="5">
        <v>22.4</v>
      </c>
      <c r="I19619" s="5">
        <v>560</v>
      </c>
      <c r="J19619" s="5">
        <v>80253.980000000025</v>
      </c>
      <c r="K19619" s="26" t="str" cm="1">
        <f t="array" ref="K19619">_xlfn.LET(_xlpm.d,UPPER(TRIM(CLEAN(SUBSTITUTE(F19619,CHAR(160),"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20" spans="2:11" hidden="1" x14ac:dyDescent="0.25">
      <c r="B19620" s="20">
        <v>46122</v>
      </c>
      <c r="C19620" s="2" t="s">
        <v>1</v>
      </c>
      <c r="D19620" s="2" t="s">
        <v>6625</v>
      </c>
      <c r="E19620" s="2" t="s">
        <v>195</v>
      </c>
      <c r="F19620" s="2" t="s">
        <v>2573</v>
      </c>
      <c r="G19620" s="5">
        <v>48</v>
      </c>
      <c r="H19620" s="5">
        <v>22.4</v>
      </c>
      <c r="I19620" s="5">
        <v>1075.2</v>
      </c>
      <c r="J19620" s="5">
        <v>81329.180000000022</v>
      </c>
      <c r="K19620" s="26" t="str" cm="1">
        <f t="array" ref="K19620">_xlfn.LET(_xlpm.d,UPPER(TRIM(CLEAN(SUBSTITUTE(F19620,CHAR(160),"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21" spans="2:11" hidden="1" x14ac:dyDescent="0.25">
      <c r="B19621" s="20">
        <v>46122</v>
      </c>
      <c r="C19621" s="2" t="s">
        <v>1</v>
      </c>
      <c r="D19621" s="2" t="s">
        <v>6673</v>
      </c>
      <c r="E19621" s="2" t="s">
        <v>254</v>
      </c>
      <c r="F19621" s="2" t="s">
        <v>2573</v>
      </c>
      <c r="G19621" s="5">
        <v>100</v>
      </c>
      <c r="H19621" s="5">
        <v>22.4</v>
      </c>
      <c r="I19621" s="5">
        <v>2240</v>
      </c>
      <c r="J19621" s="5">
        <v>83569.180000000022</v>
      </c>
      <c r="K19621" s="26" t="str" cm="1">
        <f t="array" ref="K19621">_xlfn.LET(_xlpm.d,UPPER(TRIM(CLEAN(SUBSTITUTE(F19621,CHAR(160),"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22" spans="2:11" hidden="1" x14ac:dyDescent="0.25">
      <c r="B19622" s="20">
        <v>46122</v>
      </c>
      <c r="C19622" s="2" t="s">
        <v>1</v>
      </c>
      <c r="D19622" s="2" t="s">
        <v>6737</v>
      </c>
      <c r="E19622" s="2" t="s">
        <v>151</v>
      </c>
      <c r="F19622" s="2" t="s">
        <v>2573</v>
      </c>
      <c r="G19622" s="5">
        <v>30</v>
      </c>
      <c r="H19622" s="5">
        <v>22.4</v>
      </c>
      <c r="I19622" s="5">
        <v>672</v>
      </c>
      <c r="J19622" s="5">
        <v>84241.180000000022</v>
      </c>
      <c r="K19622" s="26" t="str" cm="1">
        <f t="array" ref="K19622">_xlfn.LET(_xlpm.d,UPPER(TRIM(CLEAN(SUBSTITUTE(F19622,CHAR(160),"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23" spans="2:11" hidden="1" x14ac:dyDescent="0.25">
      <c r="B19623" s="20">
        <v>46122</v>
      </c>
      <c r="C19623" s="2" t="s">
        <v>1</v>
      </c>
      <c r="D19623" s="2" t="s">
        <v>6635</v>
      </c>
      <c r="E19623" s="2" t="s">
        <v>154</v>
      </c>
      <c r="F19623" s="2" t="s">
        <v>2573</v>
      </c>
      <c r="G19623" s="5">
        <v>80</v>
      </c>
      <c r="H19623" s="5">
        <v>22.4</v>
      </c>
      <c r="I19623" s="5">
        <v>1792</v>
      </c>
      <c r="J19623" s="5">
        <v>86033.180000000022</v>
      </c>
      <c r="K19623" s="26" t="str" cm="1">
        <f t="array" ref="K19623">_xlfn.LET(_xlpm.d,UPPER(TRIM(CLEAN(SUBSTITUTE(F19623,CHAR(160),"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24" spans="2:11" hidden="1" x14ac:dyDescent="0.25">
      <c r="B19624" s="20">
        <v>46122</v>
      </c>
      <c r="C19624" s="2" t="s">
        <v>1</v>
      </c>
      <c r="D19624" s="2" t="s">
        <v>6606</v>
      </c>
      <c r="E19624" s="2" t="s">
        <v>43</v>
      </c>
      <c r="F19624" s="2" t="s">
        <v>2573</v>
      </c>
      <c r="G19624" s="5">
        <v>55</v>
      </c>
      <c r="H19624" s="5">
        <v>21.2</v>
      </c>
      <c r="I19624" s="5">
        <v>1166</v>
      </c>
      <c r="J19624" s="5">
        <v>87199.180000000022</v>
      </c>
      <c r="K19624" s="26" t="str" cm="1">
        <f t="array" ref="K19624">_xlfn.LET(_xlpm.d,UPPER(TRIM(CLEAN(SUBSTITUTE(F19624,CHAR(160),"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25" spans="2:11" hidden="1" x14ac:dyDescent="0.25">
      <c r="B19625" s="20">
        <v>46122</v>
      </c>
      <c r="C19625" s="2" t="s">
        <v>1</v>
      </c>
      <c r="D19625" s="2" t="s">
        <v>6738</v>
      </c>
      <c r="E19625" s="2" t="s">
        <v>1726</v>
      </c>
      <c r="F19625" s="2" t="s">
        <v>2573</v>
      </c>
      <c r="G19625" s="5">
        <v>32</v>
      </c>
      <c r="H19625" s="5">
        <v>21.2</v>
      </c>
      <c r="I19625" s="5">
        <v>678.4</v>
      </c>
      <c r="J19625" s="5">
        <v>87877.580000000016</v>
      </c>
      <c r="K19625" s="26" t="str" cm="1">
        <f t="array" ref="K19625">_xlfn.LET(_xlpm.d,UPPER(TRIM(CLEAN(SUBSTITUTE(F19625,CHAR(160),"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26" spans="2:11" hidden="1" x14ac:dyDescent="0.25">
      <c r="B19626" s="20">
        <v>46122</v>
      </c>
      <c r="C19626" s="2" t="s">
        <v>1</v>
      </c>
      <c r="D19626" s="2" t="s">
        <v>6739</v>
      </c>
      <c r="E19626" s="2" t="s">
        <v>170</v>
      </c>
      <c r="F19626" s="2" t="s">
        <v>2573</v>
      </c>
      <c r="G19626" s="5">
        <v>32</v>
      </c>
      <c r="H19626" s="5">
        <v>21.2</v>
      </c>
      <c r="I19626" s="5">
        <v>678.4</v>
      </c>
      <c r="J19626" s="5">
        <v>88555.98000000001</v>
      </c>
      <c r="K19626" s="26" t="str" cm="1">
        <f t="array" ref="K19626">_xlfn.LET(_xlpm.d,UPPER(TRIM(CLEAN(SUBSTITUTE(F19626,CHAR(160),"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27" spans="2:11" hidden="1" x14ac:dyDescent="0.25">
      <c r="B19627" s="20">
        <v>46122</v>
      </c>
      <c r="C19627" s="2" t="s">
        <v>1</v>
      </c>
      <c r="D19627" s="2" t="s">
        <v>6674</v>
      </c>
      <c r="E19627" s="2" t="s">
        <v>224</v>
      </c>
      <c r="F19627" s="2" t="s">
        <v>2573</v>
      </c>
      <c r="G19627" s="5">
        <v>140</v>
      </c>
      <c r="H19627" s="5">
        <v>22.4</v>
      </c>
      <c r="I19627" s="5">
        <v>3136</v>
      </c>
      <c r="J19627" s="5">
        <v>91691.98000000001</v>
      </c>
      <c r="K19627" s="26" t="str" cm="1">
        <f t="array" ref="K19627">_xlfn.LET(_xlpm.d,UPPER(TRIM(CLEAN(SUBSTITUTE(F19627,CHAR(160),"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28" spans="2:11" hidden="1" x14ac:dyDescent="0.25">
      <c r="B19628" s="20">
        <v>46122</v>
      </c>
      <c r="C19628" s="2" t="s">
        <v>1</v>
      </c>
      <c r="D19628" s="2" t="s">
        <v>6740</v>
      </c>
      <c r="E19628" s="2" t="s">
        <v>197</v>
      </c>
      <c r="F19628" s="2" t="s">
        <v>2573</v>
      </c>
      <c r="G19628" s="5">
        <v>208</v>
      </c>
      <c r="H19628" s="5">
        <v>22.4</v>
      </c>
      <c r="I19628" s="5">
        <v>4659.2</v>
      </c>
      <c r="J19628" s="5">
        <v>96351.180000000008</v>
      </c>
      <c r="K19628" s="26" t="str" cm="1">
        <f t="array" ref="K19628">_xlfn.LET(_xlpm.d,UPPER(TRIM(CLEAN(SUBSTITUTE(F19628,CHAR(160),"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29" spans="2:11" hidden="1" x14ac:dyDescent="0.25">
      <c r="B19629" s="20">
        <v>46122</v>
      </c>
      <c r="C19629" s="2" t="s">
        <v>1</v>
      </c>
      <c r="D19629" s="2" t="s">
        <v>6741</v>
      </c>
      <c r="E19629" s="2" t="s">
        <v>319</v>
      </c>
      <c r="F19629" s="2" t="s">
        <v>2573</v>
      </c>
      <c r="G19629" s="5">
        <v>250</v>
      </c>
      <c r="H19629" s="5">
        <v>22.4</v>
      </c>
      <c r="I19629" s="5">
        <v>5600</v>
      </c>
      <c r="J19629" s="5">
        <v>101951.18000000001</v>
      </c>
      <c r="K19629" s="26" t="str" cm="1">
        <f t="array" ref="K19629">_xlfn.LET(_xlpm.d,UPPER(TRIM(CLEAN(SUBSTITUTE(F19629,CHAR(160),"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30" spans="2:11" hidden="1" x14ac:dyDescent="0.25">
      <c r="B19630" s="20">
        <v>46123</v>
      </c>
      <c r="C19630" s="2" t="s">
        <v>1</v>
      </c>
      <c r="D19630" s="2" t="s">
        <v>6636</v>
      </c>
      <c r="E19630" s="2" t="s">
        <v>238</v>
      </c>
      <c r="F19630" s="2" t="s">
        <v>2573</v>
      </c>
      <c r="G19630" s="5">
        <v>72</v>
      </c>
      <c r="H19630" s="5">
        <v>22.4</v>
      </c>
      <c r="I19630" s="5">
        <v>1612.8</v>
      </c>
      <c r="J19630" s="5">
        <v>103563.98000000001</v>
      </c>
      <c r="K19630" s="26" t="str" cm="1">
        <f t="array" ref="K19630">_xlfn.LET(_xlpm.d,UPPER(TRIM(CLEAN(SUBSTITUTE(F19630,CHAR(160),"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31" spans="2:11" hidden="1" x14ac:dyDescent="0.25">
      <c r="B19631" s="20">
        <v>46123</v>
      </c>
      <c r="C19631" s="2" t="s">
        <v>1</v>
      </c>
      <c r="D19631" s="2" t="s">
        <v>6742</v>
      </c>
      <c r="E19631" s="2" t="s">
        <v>3</v>
      </c>
      <c r="F19631" s="2" t="s">
        <v>2573</v>
      </c>
      <c r="G19631" s="5">
        <v>80</v>
      </c>
      <c r="H19631" s="5">
        <v>21.2</v>
      </c>
      <c r="I19631" s="5">
        <v>1696</v>
      </c>
      <c r="J19631" s="5">
        <v>105259.98000000001</v>
      </c>
      <c r="K19631" s="26" t="str" cm="1">
        <f t="array" ref="K19631">_xlfn.LET(_xlpm.d,UPPER(TRIM(CLEAN(SUBSTITUTE(F19631,CHAR(160),"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32" spans="2:11" hidden="1" x14ac:dyDescent="0.25">
      <c r="B19632" s="20">
        <v>46125</v>
      </c>
      <c r="C19632" s="2" t="s">
        <v>1</v>
      </c>
      <c r="D19632" s="2" t="s">
        <v>6743</v>
      </c>
      <c r="E19632" s="2" t="s">
        <v>251</v>
      </c>
      <c r="F19632" s="2" t="s">
        <v>2573</v>
      </c>
      <c r="G19632" s="5">
        <v>60</v>
      </c>
      <c r="H19632" s="5">
        <v>22.4</v>
      </c>
      <c r="I19632" s="5">
        <v>1344</v>
      </c>
      <c r="J19632" s="5">
        <v>106603.98000000001</v>
      </c>
      <c r="K19632" s="26" t="str" cm="1">
        <f t="array" ref="K19632">_xlfn.LET(_xlpm.d,UPPER(TRIM(CLEAN(SUBSTITUTE(F19632,CHAR(160),"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33" spans="2:11" hidden="1" x14ac:dyDescent="0.25">
      <c r="B19633" s="20">
        <v>46125</v>
      </c>
      <c r="C19633" s="2" t="s">
        <v>1</v>
      </c>
      <c r="D19633" s="2" t="s">
        <v>6677</v>
      </c>
      <c r="E19633" s="2" t="s">
        <v>268</v>
      </c>
      <c r="F19633" s="2" t="s">
        <v>2573</v>
      </c>
      <c r="G19633" s="5">
        <v>52</v>
      </c>
      <c r="H19633" s="5">
        <v>22.4</v>
      </c>
      <c r="I19633" s="5">
        <v>1164.8</v>
      </c>
      <c r="J19633" s="5">
        <v>107768.78000000001</v>
      </c>
      <c r="K19633" s="26" t="str" cm="1">
        <f t="array" ref="K19633">_xlfn.LET(_xlpm.d,UPPER(TRIM(CLEAN(SUBSTITUTE(F19633,CHAR(160),"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34" spans="2:11" hidden="1" x14ac:dyDescent="0.25">
      <c r="B19634" s="20">
        <v>46125</v>
      </c>
      <c r="C19634" s="2" t="s">
        <v>1</v>
      </c>
      <c r="D19634" s="2" t="s">
        <v>6744</v>
      </c>
      <c r="E19634" s="2" t="s">
        <v>254</v>
      </c>
      <c r="F19634" s="2" t="s">
        <v>2573</v>
      </c>
      <c r="G19634" s="5">
        <v>64</v>
      </c>
      <c r="H19634" s="5">
        <v>22.4</v>
      </c>
      <c r="I19634" s="5">
        <v>1433.6</v>
      </c>
      <c r="J19634" s="5">
        <v>109202.38000000002</v>
      </c>
      <c r="K19634" s="26" t="str" cm="1">
        <f t="array" ref="K19634">_xlfn.LET(_xlpm.d,UPPER(TRIM(CLEAN(SUBSTITUTE(F19634,CHAR(160),"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35" spans="2:11" hidden="1" x14ac:dyDescent="0.25">
      <c r="B19635" s="20">
        <v>46125</v>
      </c>
      <c r="C19635" s="2" t="s">
        <v>1</v>
      </c>
      <c r="D19635" s="2" t="s">
        <v>6745</v>
      </c>
      <c r="E19635" s="2" t="s">
        <v>248</v>
      </c>
      <c r="F19635" s="2" t="s">
        <v>2573</v>
      </c>
      <c r="G19635" s="5">
        <v>32</v>
      </c>
      <c r="H19635" s="5">
        <v>22.4</v>
      </c>
      <c r="I19635" s="5">
        <v>716.8</v>
      </c>
      <c r="J19635" s="5">
        <v>109919.18000000002</v>
      </c>
      <c r="K19635" s="26" t="str" cm="1">
        <f t="array" ref="K19635">_xlfn.LET(_xlpm.d,UPPER(TRIM(CLEAN(SUBSTITUTE(F19635,CHAR(160),"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36" spans="2:11" hidden="1" x14ac:dyDescent="0.25">
      <c r="B19636" s="20">
        <v>46125</v>
      </c>
      <c r="C19636" s="2" t="s">
        <v>1</v>
      </c>
      <c r="D19636" s="2" t="s">
        <v>6584</v>
      </c>
      <c r="E19636" s="2" t="s">
        <v>135</v>
      </c>
      <c r="F19636" s="2" t="s">
        <v>2573</v>
      </c>
      <c r="G19636" s="5">
        <v>56</v>
      </c>
      <c r="H19636" s="5">
        <v>22.4</v>
      </c>
      <c r="I19636" s="5">
        <v>1254.4000000000001</v>
      </c>
      <c r="J19636" s="5">
        <v>111173.58000000002</v>
      </c>
      <c r="K19636" s="26" t="str" cm="1">
        <f t="array" ref="K19636">_xlfn.LET(_xlpm.d,UPPER(TRIM(CLEAN(SUBSTITUTE(F19636,CHAR(160),"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37" spans="2:11" hidden="1" x14ac:dyDescent="0.25">
      <c r="B19637" s="20">
        <v>46125</v>
      </c>
      <c r="C19637" s="2" t="s">
        <v>1</v>
      </c>
      <c r="D19637" s="2" t="s">
        <v>6626</v>
      </c>
      <c r="E19637" s="2" t="s">
        <v>192</v>
      </c>
      <c r="F19637" s="2" t="s">
        <v>2573</v>
      </c>
      <c r="G19637" s="5">
        <v>52</v>
      </c>
      <c r="H19637" s="5">
        <v>22.4</v>
      </c>
      <c r="I19637" s="5">
        <v>1164.8</v>
      </c>
      <c r="J19637" s="5">
        <v>112338.38000000002</v>
      </c>
      <c r="K19637" s="26" t="str" cm="1">
        <f t="array" ref="K19637">_xlfn.LET(_xlpm.d,UPPER(TRIM(CLEAN(SUBSTITUTE(F19637,CHAR(160),"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38" spans="2:11" hidden="1" x14ac:dyDescent="0.25">
      <c r="B19638" s="20">
        <v>46125</v>
      </c>
      <c r="C19638" s="2" t="s">
        <v>1</v>
      </c>
      <c r="D19638" s="2" t="s">
        <v>6627</v>
      </c>
      <c r="E19638" s="2" t="s">
        <v>236</v>
      </c>
      <c r="F19638" s="2" t="s">
        <v>2573</v>
      </c>
      <c r="G19638" s="5">
        <v>72</v>
      </c>
      <c r="H19638" s="5">
        <v>22.4</v>
      </c>
      <c r="I19638" s="5">
        <v>1612.8</v>
      </c>
      <c r="J19638" s="5">
        <v>113951.18000000002</v>
      </c>
      <c r="K19638" s="26" t="str" cm="1">
        <f t="array" ref="K19638">_xlfn.LET(_xlpm.d,UPPER(TRIM(CLEAN(SUBSTITUTE(F19638,CHAR(160),"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39" spans="2:11" hidden="1" x14ac:dyDescent="0.25">
      <c r="B19639" s="20">
        <v>46125</v>
      </c>
      <c r="C19639" s="2" t="s">
        <v>1</v>
      </c>
      <c r="D19639" s="2" t="s">
        <v>6746</v>
      </c>
      <c r="E19639" s="2" t="s">
        <v>832</v>
      </c>
      <c r="F19639" s="2" t="s">
        <v>2573</v>
      </c>
      <c r="G19639" s="5">
        <v>64</v>
      </c>
      <c r="H19639" s="5">
        <v>21.2</v>
      </c>
      <c r="I19639" s="5">
        <v>1356.8</v>
      </c>
      <c r="J19639" s="5">
        <v>115307.98000000003</v>
      </c>
      <c r="K19639" s="26" t="str" cm="1">
        <f t="array" ref="K19639">_xlfn.LET(_xlpm.d,UPPER(TRIM(CLEAN(SUBSTITUTE(F19639,CHAR(160),"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40" spans="2:11" hidden="1" x14ac:dyDescent="0.25">
      <c r="B19640" s="20">
        <v>46126</v>
      </c>
      <c r="C19640" s="2" t="s">
        <v>1</v>
      </c>
      <c r="D19640" s="2" t="s">
        <v>6652</v>
      </c>
      <c r="E19640" s="2" t="s">
        <v>266</v>
      </c>
      <c r="F19640" s="2" t="s">
        <v>2573</v>
      </c>
      <c r="G19640" s="5">
        <v>64</v>
      </c>
      <c r="H19640" s="5">
        <v>22.4</v>
      </c>
      <c r="I19640" s="5">
        <v>1433.6</v>
      </c>
      <c r="J19640" s="5">
        <v>116741.58000000003</v>
      </c>
      <c r="K19640" s="26" t="str" cm="1">
        <f t="array" ref="K19640">_xlfn.LET(_xlpm.d,UPPER(TRIM(CLEAN(SUBSTITUTE(F19640,CHAR(160),"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41" spans="2:11" hidden="1" x14ac:dyDescent="0.25">
      <c r="B19641" s="20">
        <v>46126</v>
      </c>
      <c r="C19641" s="2" t="s">
        <v>1</v>
      </c>
      <c r="D19641" s="2" t="s">
        <v>6747</v>
      </c>
      <c r="E19641" s="2" t="s">
        <v>180</v>
      </c>
      <c r="F19641" s="2" t="s">
        <v>2573</v>
      </c>
      <c r="G19641" s="5">
        <v>64</v>
      </c>
      <c r="H19641" s="5">
        <v>22.4</v>
      </c>
      <c r="I19641" s="5">
        <v>1433.6</v>
      </c>
      <c r="J19641" s="5">
        <v>118175.18000000004</v>
      </c>
      <c r="K19641" s="26" t="str" cm="1">
        <f t="array" ref="K19641">_xlfn.LET(_xlpm.d,UPPER(TRIM(CLEAN(SUBSTITUTE(F19641,CHAR(160),"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42" spans="2:11" hidden="1" x14ac:dyDescent="0.25">
      <c r="B19642" s="20">
        <v>46126</v>
      </c>
      <c r="C19642" s="2" t="s">
        <v>1</v>
      </c>
      <c r="D19642" s="2" t="s">
        <v>6637</v>
      </c>
      <c r="E19642" s="2" t="s">
        <v>162</v>
      </c>
      <c r="F19642" s="2" t="s">
        <v>2573</v>
      </c>
      <c r="G19642" s="5">
        <v>100</v>
      </c>
      <c r="H19642" s="5">
        <v>22.4</v>
      </c>
      <c r="I19642" s="5">
        <v>2240</v>
      </c>
      <c r="J19642" s="5">
        <v>120415.18000000004</v>
      </c>
      <c r="K19642" s="26" t="str" cm="1">
        <f t="array" ref="K19642">_xlfn.LET(_xlpm.d,UPPER(TRIM(CLEAN(SUBSTITUTE(F19642,CHAR(160),"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43" spans="2:11" hidden="1" x14ac:dyDescent="0.25">
      <c r="B19643" s="20">
        <v>46126</v>
      </c>
      <c r="C19643" s="2" t="s">
        <v>1</v>
      </c>
      <c r="D19643" s="2" t="s">
        <v>6648</v>
      </c>
      <c r="E19643" s="2" t="s">
        <v>156</v>
      </c>
      <c r="F19643" s="2" t="s">
        <v>2573</v>
      </c>
      <c r="G19643" s="5">
        <v>30</v>
      </c>
      <c r="H19643" s="5">
        <v>22.4</v>
      </c>
      <c r="I19643" s="5">
        <v>672</v>
      </c>
      <c r="J19643" s="5">
        <v>121087.18000000004</v>
      </c>
      <c r="K19643" s="26" t="str" cm="1">
        <f t="array" ref="K19643">_xlfn.LET(_xlpm.d,UPPER(TRIM(CLEAN(SUBSTITUTE(F19643,CHAR(160),"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44" spans="2:11" hidden="1" x14ac:dyDescent="0.25">
      <c r="B19644" s="20">
        <v>46126</v>
      </c>
      <c r="C19644" s="2" t="s">
        <v>1</v>
      </c>
      <c r="D19644" s="2" t="s">
        <v>6638</v>
      </c>
      <c r="E19644" s="2" t="s">
        <v>273</v>
      </c>
      <c r="F19644" s="2" t="s">
        <v>2573</v>
      </c>
      <c r="G19644" s="5">
        <v>104</v>
      </c>
      <c r="H19644" s="5">
        <v>22.4</v>
      </c>
      <c r="I19644" s="5">
        <v>2329.6</v>
      </c>
      <c r="J19644" s="5">
        <v>123416.78000000004</v>
      </c>
      <c r="K19644" s="26" t="str" cm="1">
        <f t="array" ref="K19644">_xlfn.LET(_xlpm.d,UPPER(TRIM(CLEAN(SUBSTITUTE(F19644,CHAR(160),"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45" spans="2:11" hidden="1" x14ac:dyDescent="0.25">
      <c r="B19645" s="20">
        <v>46126</v>
      </c>
      <c r="C19645" s="2" t="s">
        <v>1</v>
      </c>
      <c r="D19645" s="2" t="s">
        <v>6589</v>
      </c>
      <c r="E19645" s="2" t="s">
        <v>78</v>
      </c>
      <c r="F19645" s="2" t="s">
        <v>2573</v>
      </c>
      <c r="G19645" s="5">
        <v>68</v>
      </c>
      <c r="H19645" s="5">
        <v>22.4</v>
      </c>
      <c r="I19645" s="5">
        <v>1523.2</v>
      </c>
      <c r="J19645" s="5">
        <v>124939.98000000004</v>
      </c>
      <c r="K19645" s="26" t="str" cm="1">
        <f t="array" ref="K19645">_xlfn.LET(_xlpm.d,UPPER(TRIM(CLEAN(SUBSTITUTE(F19645,CHAR(160),"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46" spans="2:11" hidden="1" x14ac:dyDescent="0.25">
      <c r="B19646" s="20">
        <v>46126</v>
      </c>
      <c r="C19646" s="2" t="s">
        <v>1</v>
      </c>
      <c r="D19646" s="2" t="s">
        <v>6748</v>
      </c>
      <c r="E19646" s="2" t="s">
        <v>158</v>
      </c>
      <c r="F19646" s="2" t="s">
        <v>2573</v>
      </c>
      <c r="G19646" s="5">
        <v>64</v>
      </c>
      <c r="H19646" s="5">
        <v>22.4</v>
      </c>
      <c r="I19646" s="5">
        <v>1433.6</v>
      </c>
      <c r="J19646" s="5">
        <v>126373.58000000005</v>
      </c>
      <c r="K19646" s="26" t="str" cm="1">
        <f t="array" ref="K19646">_xlfn.LET(_xlpm.d,UPPER(TRIM(CLEAN(SUBSTITUTE(F19646,CHAR(160),"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47" spans="2:11" hidden="1" x14ac:dyDescent="0.25">
      <c r="B19647" s="20">
        <v>46126</v>
      </c>
      <c r="C19647" s="2" t="s">
        <v>1</v>
      </c>
      <c r="D19647" s="2" t="s">
        <v>6749</v>
      </c>
      <c r="E19647" s="2" t="s">
        <v>143</v>
      </c>
      <c r="F19647" s="2" t="s">
        <v>2573</v>
      </c>
      <c r="G19647" s="5">
        <v>64</v>
      </c>
      <c r="H19647" s="5">
        <v>22.4</v>
      </c>
      <c r="I19647" s="5">
        <v>1433.6</v>
      </c>
      <c r="J19647" s="5">
        <v>127807.18000000005</v>
      </c>
      <c r="K19647" s="26" t="str" cm="1">
        <f t="array" ref="K19647">_xlfn.LET(_xlpm.d,UPPER(TRIM(CLEAN(SUBSTITUTE(F19647,CHAR(160),"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48" spans="2:11" hidden="1" x14ac:dyDescent="0.25">
      <c r="B19648" s="20">
        <v>46126</v>
      </c>
      <c r="C19648" s="2" t="s">
        <v>1</v>
      </c>
      <c r="D19648" s="2" t="s">
        <v>6607</v>
      </c>
      <c r="E19648" s="2" t="s">
        <v>857</v>
      </c>
      <c r="F19648" s="2" t="s">
        <v>2573</v>
      </c>
      <c r="G19648" s="5">
        <v>72</v>
      </c>
      <c r="H19648" s="5">
        <v>21.2</v>
      </c>
      <c r="I19648" s="5">
        <v>1526.4</v>
      </c>
      <c r="J19648" s="5">
        <v>129333.58000000005</v>
      </c>
      <c r="K19648" s="26" t="str" cm="1">
        <f t="array" ref="K19648">_xlfn.LET(_xlpm.d,UPPER(TRIM(CLEAN(SUBSTITUTE(F19648,CHAR(160),"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49" spans="2:11" hidden="1" x14ac:dyDescent="0.25">
      <c r="B19649" s="20">
        <v>46127</v>
      </c>
      <c r="C19649" s="2" t="s">
        <v>1</v>
      </c>
      <c r="D19649" s="2" t="s">
        <v>6679</v>
      </c>
      <c r="E19649" s="2" t="s">
        <v>189</v>
      </c>
      <c r="F19649" s="2" t="s">
        <v>2573</v>
      </c>
      <c r="G19649" s="5">
        <v>20</v>
      </c>
      <c r="H19649" s="5">
        <v>22.4</v>
      </c>
      <c r="I19649" s="5">
        <v>448</v>
      </c>
      <c r="J19649" s="5">
        <v>129781.58000000005</v>
      </c>
      <c r="K19649" s="26" t="str" cm="1">
        <f t="array" ref="K19649">_xlfn.LET(_xlpm.d,UPPER(TRIM(CLEAN(SUBSTITUTE(F19649,CHAR(160),"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50" spans="2:11" hidden="1" x14ac:dyDescent="0.25">
      <c r="B19650" s="20">
        <v>46127</v>
      </c>
      <c r="C19650" s="2" t="s">
        <v>1</v>
      </c>
      <c r="D19650" s="2" t="s">
        <v>6750</v>
      </c>
      <c r="E19650" s="2" t="s">
        <v>149</v>
      </c>
      <c r="F19650" s="2" t="s">
        <v>2573</v>
      </c>
      <c r="G19650" s="5">
        <v>32</v>
      </c>
      <c r="H19650" s="5">
        <v>22.4</v>
      </c>
      <c r="I19650" s="5">
        <v>716.8</v>
      </c>
      <c r="J19650" s="5">
        <v>130498.38000000005</v>
      </c>
      <c r="K19650" s="26" t="str" cm="1">
        <f t="array" ref="K19650">_xlfn.LET(_xlpm.d,UPPER(TRIM(CLEAN(SUBSTITUTE(F19650,CHAR(160),"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51" spans="2:11" hidden="1" x14ac:dyDescent="0.25">
      <c r="B19651" s="20">
        <v>46127</v>
      </c>
      <c r="C19651" s="2" t="s">
        <v>1</v>
      </c>
      <c r="D19651" s="2" t="s">
        <v>6751</v>
      </c>
      <c r="E19651" s="2" t="s">
        <v>1765</v>
      </c>
      <c r="F19651" s="2" t="s">
        <v>2573</v>
      </c>
      <c r="G19651" s="5">
        <v>220</v>
      </c>
      <c r="H19651" s="5">
        <v>22.5</v>
      </c>
      <c r="I19651" s="5">
        <v>4950</v>
      </c>
      <c r="J19651" s="5">
        <v>135448.38000000006</v>
      </c>
      <c r="K19651" s="26" t="str" cm="1">
        <f t="array" ref="K19651">_xlfn.LET(_xlpm.d,UPPER(TRIM(CLEAN(SUBSTITUTE(F19651,CHAR(160),"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52" spans="2:11" hidden="1" x14ac:dyDescent="0.25">
      <c r="B19652" s="20">
        <v>46127</v>
      </c>
      <c r="C19652" s="2" t="s">
        <v>1</v>
      </c>
      <c r="D19652" s="2" t="s">
        <v>6752</v>
      </c>
      <c r="E19652" s="2" t="s">
        <v>544</v>
      </c>
      <c r="F19652" s="2" t="s">
        <v>2573</v>
      </c>
      <c r="G19652" s="5">
        <v>30</v>
      </c>
      <c r="H19652" s="5">
        <v>22.5</v>
      </c>
      <c r="I19652" s="5">
        <v>675</v>
      </c>
      <c r="J19652" s="5">
        <v>136123.38000000006</v>
      </c>
      <c r="K19652" s="26" t="str" cm="1">
        <f t="array" ref="K19652">_xlfn.LET(_xlpm.d,UPPER(TRIM(CLEAN(SUBSTITUTE(F19652,CHAR(160),"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53" spans="2:11" hidden="1" x14ac:dyDescent="0.25">
      <c r="B19653" s="20">
        <v>46127</v>
      </c>
      <c r="C19653" s="2" t="s">
        <v>1</v>
      </c>
      <c r="D19653" s="2" t="s">
        <v>6658</v>
      </c>
      <c r="E19653" s="2" t="s">
        <v>1634</v>
      </c>
      <c r="F19653" s="2" t="s">
        <v>6753</v>
      </c>
      <c r="G19653" s="5">
        <v>100</v>
      </c>
      <c r="H19653" s="5">
        <v>22.5</v>
      </c>
      <c r="I19653" s="5">
        <v>2250</v>
      </c>
      <c r="J19653" s="5">
        <v>138373.38000000006</v>
      </c>
      <c r="K19653" s="26" t="str" cm="1">
        <f t="array" ref="K19653">_xlfn.LET(_xlpm.d,UPPER(TRIM(CLEAN(SUBSTITUTE(F19653,CHAR(160),"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54" spans="2:11" hidden="1" x14ac:dyDescent="0.25">
      <c r="B19654" s="20">
        <v>46127</v>
      </c>
      <c r="C19654" s="2" t="s">
        <v>1</v>
      </c>
      <c r="D19654" s="2" t="s">
        <v>6608</v>
      </c>
      <c r="E19654" s="2" t="s">
        <v>176</v>
      </c>
      <c r="F19654" s="2" t="s">
        <v>6754</v>
      </c>
      <c r="G19654" s="5">
        <v>10</v>
      </c>
      <c r="H19654" s="5">
        <v>21.2</v>
      </c>
      <c r="I19654" s="5">
        <v>212</v>
      </c>
      <c r="J19654" s="5">
        <v>138585.38000000006</v>
      </c>
      <c r="K19654" s="26" t="str" cm="1">
        <f t="array" ref="K19654">_xlfn.LET(_xlpm.d,UPPER(TRIM(CLEAN(SUBSTITUTE(F19654,CHAR(160),"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55" spans="2:11" hidden="1" x14ac:dyDescent="0.25">
      <c r="B19655" s="20">
        <v>46127</v>
      </c>
      <c r="C19655" s="2" t="s">
        <v>1</v>
      </c>
      <c r="D19655" s="2" t="s">
        <v>6608</v>
      </c>
      <c r="E19655" s="2" t="s">
        <v>176</v>
      </c>
      <c r="F19655" s="2" t="s">
        <v>6755</v>
      </c>
      <c r="G19655" s="5">
        <v>10</v>
      </c>
      <c r="H19655" s="5">
        <v>21.2</v>
      </c>
      <c r="I19655" s="5">
        <v>212</v>
      </c>
      <c r="J19655" s="5">
        <v>138797.38000000006</v>
      </c>
      <c r="K19655" s="26" t="str" cm="1">
        <f t="array" ref="K19655">_xlfn.LET(_xlpm.d,UPPER(TRIM(CLEAN(SUBSTITUTE(F19655,CHAR(160),"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56" spans="2:11" hidden="1" x14ac:dyDescent="0.25">
      <c r="B19656" s="20">
        <v>46127</v>
      </c>
      <c r="C19656" s="2" t="s">
        <v>1</v>
      </c>
      <c r="D19656" s="2" t="s">
        <v>6608</v>
      </c>
      <c r="E19656" s="2" t="s">
        <v>176</v>
      </c>
      <c r="F19656" s="2" t="s">
        <v>6756</v>
      </c>
      <c r="G19656" s="5">
        <v>20</v>
      </c>
      <c r="H19656" s="5">
        <v>21.2</v>
      </c>
      <c r="I19656" s="5">
        <v>424</v>
      </c>
      <c r="J19656" s="5">
        <v>139221.38000000006</v>
      </c>
      <c r="K19656" s="26" t="str" cm="1">
        <f t="array" ref="K19656">_xlfn.LET(_xlpm.d,UPPER(TRIM(CLEAN(SUBSTITUTE(F19656,CHAR(160),"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HERB/VEG</v>
      </c>
    </row>
    <row r="19657" spans="2:11" hidden="1" x14ac:dyDescent="0.25">
      <c r="B19657" s="20">
        <v>46128</v>
      </c>
      <c r="C19657" s="2" t="s">
        <v>1</v>
      </c>
      <c r="D19657" s="2" t="s">
        <v>6590</v>
      </c>
      <c r="E19657" s="2" t="s">
        <v>311</v>
      </c>
      <c r="F19657" s="2" t="s">
        <v>2573</v>
      </c>
      <c r="G19657" s="5">
        <v>110</v>
      </c>
      <c r="H19657" s="5">
        <v>22.4</v>
      </c>
      <c r="I19657" s="5">
        <v>2464</v>
      </c>
      <c r="J19657" s="5">
        <v>141685.38000000006</v>
      </c>
      <c r="K19657" s="26" t="str" cm="1">
        <f t="array" ref="K19657">_xlfn.LET(_xlpm.d,UPPER(TRIM(CLEAN(SUBSTITUTE(F19657,CHAR(160),"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58" spans="2:11" hidden="1" x14ac:dyDescent="0.25">
      <c r="B19658" s="20">
        <v>46128</v>
      </c>
      <c r="C19658" s="2" t="s">
        <v>1</v>
      </c>
      <c r="D19658" s="2" t="s">
        <v>6649</v>
      </c>
      <c r="E19658" s="2" t="s">
        <v>192</v>
      </c>
      <c r="F19658" s="2" t="s">
        <v>2573</v>
      </c>
      <c r="G19658" s="5">
        <v>42</v>
      </c>
      <c r="H19658" s="5">
        <v>22.4</v>
      </c>
      <c r="I19658" s="5">
        <v>940.8</v>
      </c>
      <c r="J19658" s="5">
        <v>142626.18000000005</v>
      </c>
      <c r="K19658" s="26" t="str" cm="1">
        <f t="array" ref="K19658">_xlfn.LET(_xlpm.d,UPPER(TRIM(CLEAN(SUBSTITUTE(F19658,CHAR(160),"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59" spans="2:11" hidden="1" x14ac:dyDescent="0.25">
      <c r="B19659" s="20">
        <v>46128</v>
      </c>
      <c r="C19659" s="2" t="s">
        <v>1</v>
      </c>
      <c r="D19659" s="2" t="s">
        <v>6757</v>
      </c>
      <c r="E19659" s="2" t="s">
        <v>3</v>
      </c>
      <c r="F19659" s="2" t="s">
        <v>2573</v>
      </c>
      <c r="G19659" s="5">
        <v>30</v>
      </c>
      <c r="H19659" s="5">
        <v>21.2</v>
      </c>
      <c r="I19659" s="5">
        <v>636</v>
      </c>
      <c r="J19659" s="5">
        <v>143262.18000000005</v>
      </c>
      <c r="K19659" s="26" t="str" cm="1">
        <f t="array" ref="K19659">_xlfn.LET(_xlpm.d,UPPER(TRIM(CLEAN(SUBSTITUTE(F19659,CHAR(160),"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60" spans="2:11" hidden="1" x14ac:dyDescent="0.25">
      <c r="B19660" s="20">
        <v>46129</v>
      </c>
      <c r="C19660" s="2" t="s">
        <v>1</v>
      </c>
      <c r="D19660" s="2" t="s">
        <v>6650</v>
      </c>
      <c r="E19660" s="2" t="s">
        <v>154</v>
      </c>
      <c r="F19660" s="2" t="s">
        <v>2573</v>
      </c>
      <c r="G19660" s="5">
        <v>120</v>
      </c>
      <c r="H19660" s="5">
        <v>22.4</v>
      </c>
      <c r="I19660" s="5">
        <v>2688</v>
      </c>
      <c r="J19660" s="5">
        <v>145950.18000000005</v>
      </c>
      <c r="K19660" s="26" t="str" cm="1">
        <f t="array" ref="K19660">_xlfn.LET(_xlpm.d,UPPER(TRIM(CLEAN(SUBSTITUTE(F19660,CHAR(160),"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61" spans="2:11" hidden="1" x14ac:dyDescent="0.25">
      <c r="B19661" s="20">
        <v>46129</v>
      </c>
      <c r="C19661" s="2" t="s">
        <v>1</v>
      </c>
      <c r="D19661" s="2" t="s">
        <v>6758</v>
      </c>
      <c r="E19661" s="2" t="s">
        <v>243</v>
      </c>
      <c r="F19661" s="2" t="s">
        <v>2573</v>
      </c>
      <c r="G19661" s="5">
        <v>110</v>
      </c>
      <c r="H19661" s="5">
        <v>22.4</v>
      </c>
      <c r="I19661" s="5">
        <v>2464</v>
      </c>
      <c r="J19661" s="5">
        <v>148414.18000000005</v>
      </c>
      <c r="K19661" s="26" t="str" cm="1">
        <f t="array" ref="K19661">_xlfn.LET(_xlpm.d,UPPER(TRIM(CLEAN(SUBSTITUTE(F19661,CHAR(160),"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62" spans="2:11" hidden="1" x14ac:dyDescent="0.25">
      <c r="B19662" s="20">
        <v>46129</v>
      </c>
      <c r="C19662" s="2" t="s">
        <v>1</v>
      </c>
      <c r="D19662" s="2" t="s">
        <v>6628</v>
      </c>
      <c r="E19662" s="2" t="s">
        <v>195</v>
      </c>
      <c r="F19662" s="2" t="s">
        <v>2573</v>
      </c>
      <c r="G19662" s="5">
        <v>116</v>
      </c>
      <c r="H19662" s="5">
        <v>22.4</v>
      </c>
      <c r="I19662" s="5">
        <v>2598.4</v>
      </c>
      <c r="J19662" s="5">
        <v>151012.58000000005</v>
      </c>
      <c r="K19662" s="26" t="str" cm="1">
        <f t="array" ref="K19662">_xlfn.LET(_xlpm.d,UPPER(TRIM(CLEAN(SUBSTITUTE(F19662,CHAR(160),"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63" spans="2:11" hidden="1" x14ac:dyDescent="0.25">
      <c r="B19663" s="20">
        <v>46129</v>
      </c>
      <c r="C19663" s="2" t="s">
        <v>1</v>
      </c>
      <c r="D19663" s="2" t="s">
        <v>6685</v>
      </c>
      <c r="E19663" s="2" t="s">
        <v>170</v>
      </c>
      <c r="F19663" s="2" t="s">
        <v>2573</v>
      </c>
      <c r="G19663" s="5">
        <v>48</v>
      </c>
      <c r="H19663" s="5">
        <v>21.2</v>
      </c>
      <c r="I19663" s="5">
        <v>1017.6</v>
      </c>
      <c r="J19663" s="5">
        <v>152030.18000000005</v>
      </c>
      <c r="K19663" s="26" t="str" cm="1">
        <f t="array" ref="K19663">_xlfn.LET(_xlpm.d,UPPER(TRIM(CLEAN(SUBSTITUTE(F19663,CHAR(160),"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64" spans="2:11" hidden="1" x14ac:dyDescent="0.25">
      <c r="B19664" s="20">
        <v>46129</v>
      </c>
      <c r="C19664" s="2" t="s">
        <v>1</v>
      </c>
      <c r="D19664" s="2" t="s">
        <v>6759</v>
      </c>
      <c r="E19664" s="2" t="s">
        <v>835</v>
      </c>
      <c r="F19664" s="2" t="s">
        <v>2845</v>
      </c>
      <c r="G19664" s="5">
        <v>16</v>
      </c>
      <c r="H19664" s="5">
        <v>21.2</v>
      </c>
      <c r="I19664" s="5">
        <v>339.2</v>
      </c>
      <c r="J19664" s="5">
        <v>152369.38000000006</v>
      </c>
      <c r="K19664" s="26" t="str" cm="1">
        <f t="array" ref="K19664">_xlfn.LET(_xlpm.d,UPPER(TRIM(CLEAN(SUBSTITUTE(F19664,CHAR(160),"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65" spans="2:11" hidden="1" x14ac:dyDescent="0.25">
      <c r="B19665" s="20">
        <v>46129</v>
      </c>
      <c r="C19665" s="2" t="s">
        <v>1</v>
      </c>
      <c r="D19665" s="2" t="s">
        <v>6759</v>
      </c>
      <c r="E19665" s="2" t="s">
        <v>835</v>
      </c>
      <c r="F19665" s="2" t="s">
        <v>3424</v>
      </c>
      <c r="G19665" s="5">
        <v>16</v>
      </c>
      <c r="H19665" s="5">
        <v>21.2</v>
      </c>
      <c r="I19665" s="5">
        <v>339.2</v>
      </c>
      <c r="J19665" s="5">
        <v>152708.58000000007</v>
      </c>
      <c r="K19665" s="26" t="str" cm="1">
        <f t="array" ref="K19665">_xlfn.LET(_xlpm.d,UPPER(TRIM(CLEAN(SUBSTITUTE(F19665,CHAR(160),"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66" spans="2:11" hidden="1" x14ac:dyDescent="0.25">
      <c r="B19666" s="20">
        <v>46129</v>
      </c>
      <c r="C19666" s="2" t="s">
        <v>1</v>
      </c>
      <c r="D19666" s="2" t="s">
        <v>6760</v>
      </c>
      <c r="E19666" s="2" t="s">
        <v>224</v>
      </c>
      <c r="F19666" s="2" t="s">
        <v>2573</v>
      </c>
      <c r="G19666" s="5">
        <v>208</v>
      </c>
      <c r="H19666" s="5">
        <v>22.4</v>
      </c>
      <c r="I19666" s="5">
        <v>4659.2</v>
      </c>
      <c r="J19666" s="5">
        <v>157367.78000000009</v>
      </c>
      <c r="K19666" s="26" t="str" cm="1">
        <f t="array" ref="K19666">_xlfn.LET(_xlpm.d,UPPER(TRIM(CLEAN(SUBSTITUTE(F19666,CHAR(160),"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67" spans="2:11" hidden="1" x14ac:dyDescent="0.25">
      <c r="B19667" s="20">
        <v>46132</v>
      </c>
      <c r="C19667" s="2" t="s">
        <v>1</v>
      </c>
      <c r="D19667" s="2" t="s">
        <v>6761</v>
      </c>
      <c r="E19667" s="2" t="s">
        <v>192</v>
      </c>
      <c r="F19667" s="2" t="s">
        <v>2573</v>
      </c>
      <c r="G19667" s="5">
        <v>60</v>
      </c>
      <c r="H19667" s="5">
        <v>22.4</v>
      </c>
      <c r="I19667" s="5">
        <v>1344</v>
      </c>
      <c r="J19667" s="5">
        <v>158711.78000000009</v>
      </c>
      <c r="K19667" s="26" t="str" cm="1">
        <f t="array" ref="K19667">_xlfn.LET(_xlpm.d,UPPER(TRIM(CLEAN(SUBSTITUTE(F19667,CHAR(160),"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68" spans="2:11" hidden="1" x14ac:dyDescent="0.25">
      <c r="B19668" s="20">
        <v>46132</v>
      </c>
      <c r="C19668" s="2" t="s">
        <v>1</v>
      </c>
      <c r="D19668" s="2" t="s">
        <v>6687</v>
      </c>
      <c r="E19668" s="2" t="s">
        <v>288</v>
      </c>
      <c r="F19668" s="2" t="s">
        <v>2573</v>
      </c>
      <c r="G19668" s="5">
        <v>10</v>
      </c>
      <c r="H19668" s="5">
        <v>22.4</v>
      </c>
      <c r="I19668" s="5">
        <v>224</v>
      </c>
      <c r="J19668" s="5">
        <v>158935.78000000009</v>
      </c>
      <c r="K19668" s="26" t="str" cm="1">
        <f t="array" ref="K19668">_xlfn.LET(_xlpm.d,UPPER(TRIM(CLEAN(SUBSTITUTE(F19668,CHAR(160),"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69" spans="2:11" hidden="1" x14ac:dyDescent="0.25">
      <c r="B19669" s="20">
        <v>46132</v>
      </c>
      <c r="C19669" s="2" t="s">
        <v>1</v>
      </c>
      <c r="D19669" s="2" t="s">
        <v>6762</v>
      </c>
      <c r="E19669" s="2" t="s">
        <v>25</v>
      </c>
      <c r="F19669" s="2" t="s">
        <v>2573</v>
      </c>
      <c r="G19669" s="5">
        <v>112</v>
      </c>
      <c r="H19669" s="5">
        <v>17</v>
      </c>
      <c r="I19669" s="5">
        <v>1904</v>
      </c>
      <c r="J19669" s="5">
        <v>160839.78000000009</v>
      </c>
      <c r="K19669" s="26" t="str" cm="1">
        <f t="array" ref="K19669">_xlfn.LET(_xlpm.d,UPPER(TRIM(CLEAN(SUBSTITUTE(F19669,CHAR(160),"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70" spans="2:11" hidden="1" x14ac:dyDescent="0.25">
      <c r="B19670" s="20">
        <v>46133</v>
      </c>
      <c r="C19670" s="2" t="s">
        <v>1</v>
      </c>
      <c r="D19670" s="2" t="s">
        <v>6689</v>
      </c>
      <c r="E19670" s="2" t="s">
        <v>78</v>
      </c>
      <c r="F19670" s="2" t="s">
        <v>2573</v>
      </c>
      <c r="G19670" s="5">
        <v>36</v>
      </c>
      <c r="H19670" s="5">
        <v>22.4</v>
      </c>
      <c r="I19670" s="5">
        <v>806.4</v>
      </c>
      <c r="J19670" s="5">
        <v>161646.18000000008</v>
      </c>
      <c r="K19670" s="26" t="str" cm="1">
        <f t="array" ref="K19670">_xlfn.LET(_xlpm.d,UPPER(TRIM(CLEAN(SUBSTITUTE(F19670,CHAR(160),"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71" spans="2:11" hidden="1" x14ac:dyDescent="0.25">
      <c r="B19671" s="20">
        <v>46133</v>
      </c>
      <c r="C19671" s="2" t="s">
        <v>1</v>
      </c>
      <c r="D19671" s="2" t="s">
        <v>6690</v>
      </c>
      <c r="E19671" s="2" t="s">
        <v>186</v>
      </c>
      <c r="F19671" s="2" t="s">
        <v>2573</v>
      </c>
      <c r="G19671" s="5">
        <v>16</v>
      </c>
      <c r="H19671" s="5">
        <v>22.4</v>
      </c>
      <c r="I19671" s="5">
        <v>358.4</v>
      </c>
      <c r="J19671" s="5">
        <v>162004.58000000007</v>
      </c>
      <c r="K19671" s="26" t="str" cm="1">
        <f t="array" ref="K19671">_xlfn.LET(_xlpm.d,UPPER(TRIM(CLEAN(SUBSTITUTE(F19671,CHAR(160),"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72" spans="2:11" hidden="1" x14ac:dyDescent="0.25">
      <c r="B19672" s="20">
        <v>46133</v>
      </c>
      <c r="C19672" s="2" t="s">
        <v>1</v>
      </c>
      <c r="D19672" s="2" t="s">
        <v>6642</v>
      </c>
      <c r="E19672" s="2" t="s">
        <v>158</v>
      </c>
      <c r="F19672" s="2" t="s">
        <v>2573</v>
      </c>
      <c r="G19672" s="5">
        <v>32</v>
      </c>
      <c r="H19672" s="5">
        <v>22.4</v>
      </c>
      <c r="I19672" s="5">
        <v>716.8</v>
      </c>
      <c r="J19672" s="5">
        <v>162721.38000000006</v>
      </c>
      <c r="K19672" s="26" t="str" cm="1">
        <f t="array" ref="K19672">_xlfn.LET(_xlpm.d,UPPER(TRIM(CLEAN(SUBSTITUTE(F19672,CHAR(160),"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73" spans="2:11" hidden="1" x14ac:dyDescent="0.25">
      <c r="B19673" s="20">
        <v>46133</v>
      </c>
      <c r="C19673" s="2" t="s">
        <v>1</v>
      </c>
      <c r="D19673" s="2" t="s">
        <v>6763</v>
      </c>
      <c r="E19673" s="2" t="s">
        <v>156</v>
      </c>
      <c r="F19673" s="2" t="s">
        <v>2573</v>
      </c>
      <c r="G19673" s="5">
        <v>60</v>
      </c>
      <c r="H19673" s="5">
        <v>22.4</v>
      </c>
      <c r="I19673" s="5">
        <v>1344</v>
      </c>
      <c r="J19673" s="5">
        <v>164065.38000000006</v>
      </c>
      <c r="K19673" s="26" t="str" cm="1">
        <f t="array" ref="K19673">_xlfn.LET(_xlpm.d,UPPER(TRIM(CLEAN(SUBSTITUTE(F19673,CHAR(160),"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74" spans="2:11" hidden="1" x14ac:dyDescent="0.25">
      <c r="B19674" s="20">
        <v>46133</v>
      </c>
      <c r="C19674" s="2" t="s">
        <v>1</v>
      </c>
      <c r="D19674" s="2" t="s">
        <v>6764</v>
      </c>
      <c r="E19674" s="2" t="s">
        <v>141</v>
      </c>
      <c r="F19674" s="2" t="s">
        <v>2573</v>
      </c>
      <c r="G19674" s="5">
        <v>72</v>
      </c>
      <c r="H19674" s="5">
        <v>22.4</v>
      </c>
      <c r="I19674" s="5">
        <v>1612.8</v>
      </c>
      <c r="J19674" s="5">
        <v>165678.18000000005</v>
      </c>
      <c r="K19674" s="26" t="str" cm="1">
        <f t="array" ref="K19674">_xlfn.LET(_xlpm.d,UPPER(TRIM(CLEAN(SUBSTITUTE(F19674,CHAR(160),"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75" spans="2:11" hidden="1" x14ac:dyDescent="0.25">
      <c r="B19675" s="20">
        <v>46133</v>
      </c>
      <c r="C19675" s="2" t="s">
        <v>1</v>
      </c>
      <c r="D19675" s="2" t="s">
        <v>6765</v>
      </c>
      <c r="E19675" s="2" t="s">
        <v>6</v>
      </c>
      <c r="F19675" s="2" t="s">
        <v>2573</v>
      </c>
      <c r="G19675" s="5">
        <v>100</v>
      </c>
      <c r="H19675" s="5">
        <v>21.2</v>
      </c>
      <c r="I19675" s="5">
        <v>2120</v>
      </c>
      <c r="J19675" s="5">
        <v>167798.18000000005</v>
      </c>
      <c r="K19675" s="26" t="str" cm="1">
        <f t="array" ref="K19675">_xlfn.LET(_xlpm.d,UPPER(TRIM(CLEAN(SUBSTITUTE(F19675,CHAR(160),"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76" spans="2:11" hidden="1" x14ac:dyDescent="0.25">
      <c r="B19676" s="20">
        <v>46134</v>
      </c>
      <c r="C19676" s="2" t="s">
        <v>1</v>
      </c>
      <c r="D19676" s="2" t="s">
        <v>6693</v>
      </c>
      <c r="E19676" s="2" t="s">
        <v>189</v>
      </c>
      <c r="F19676" s="2" t="s">
        <v>2573</v>
      </c>
      <c r="G19676" s="5">
        <v>30</v>
      </c>
      <c r="H19676" s="5">
        <v>22.4</v>
      </c>
      <c r="I19676" s="5">
        <v>672</v>
      </c>
      <c r="J19676" s="5">
        <v>168470.18000000005</v>
      </c>
      <c r="K19676" s="26" t="str" cm="1">
        <f t="array" ref="K19676">_xlfn.LET(_xlpm.d,UPPER(TRIM(CLEAN(SUBSTITUTE(F19676,CHAR(160),"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77" spans="2:11" hidden="1" x14ac:dyDescent="0.25">
      <c r="B19677" s="20">
        <v>46134</v>
      </c>
      <c r="C19677" s="2" t="s">
        <v>1</v>
      </c>
      <c r="D19677" s="2" t="s">
        <v>6766</v>
      </c>
      <c r="E19677" s="2" t="s">
        <v>3555</v>
      </c>
      <c r="F19677" s="2" t="s">
        <v>2573</v>
      </c>
      <c r="G19677" s="5">
        <v>20</v>
      </c>
      <c r="H19677" s="5">
        <v>21.2</v>
      </c>
      <c r="I19677" s="5">
        <v>424</v>
      </c>
      <c r="J19677" s="5">
        <v>168894.18000000005</v>
      </c>
      <c r="K19677" s="26" t="str" cm="1">
        <f t="array" ref="K19677">_xlfn.LET(_xlpm.d,UPPER(TRIM(CLEAN(SUBSTITUTE(F19677,CHAR(160),"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78" spans="2:11" hidden="1" x14ac:dyDescent="0.25">
      <c r="B19678" s="20">
        <v>46134</v>
      </c>
      <c r="C19678" s="2" t="s">
        <v>1</v>
      </c>
      <c r="D19678" s="2" t="s">
        <v>6767</v>
      </c>
      <c r="E19678" s="2" t="s">
        <v>1701</v>
      </c>
      <c r="F19678" s="2" t="s">
        <v>2573</v>
      </c>
      <c r="G19678" s="5">
        <v>20</v>
      </c>
      <c r="H19678" s="5">
        <v>22.5</v>
      </c>
      <c r="I19678" s="5">
        <v>450</v>
      </c>
      <c r="J19678" s="5">
        <v>169344.18000000005</v>
      </c>
      <c r="K19678" s="26" t="str" cm="1">
        <f t="array" ref="K19678">_xlfn.LET(_xlpm.d,UPPER(TRIM(CLEAN(SUBSTITUTE(F19678,CHAR(160),"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79" spans="2:11" hidden="1" x14ac:dyDescent="0.25">
      <c r="B19679" s="20">
        <v>46134</v>
      </c>
      <c r="C19679" s="2" t="s">
        <v>1</v>
      </c>
      <c r="D19679" s="2" t="s">
        <v>6768</v>
      </c>
      <c r="E19679" s="2" t="s">
        <v>6698</v>
      </c>
      <c r="F19679" s="2" t="s">
        <v>2573</v>
      </c>
      <c r="G19679" s="5">
        <v>67</v>
      </c>
      <c r="H19679" s="5">
        <v>21.2</v>
      </c>
      <c r="I19679" s="5">
        <v>1420.4</v>
      </c>
      <c r="J19679" s="5">
        <v>170764.58000000005</v>
      </c>
      <c r="K19679" s="26" t="str" cm="1">
        <f t="array" ref="K19679">_xlfn.LET(_xlpm.d,UPPER(TRIM(CLEAN(SUBSTITUTE(F19679,CHAR(160),"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80" spans="2:11" hidden="1" x14ac:dyDescent="0.25">
      <c r="B19680" s="20">
        <v>46134</v>
      </c>
      <c r="C19680" s="2" t="s">
        <v>1</v>
      </c>
      <c r="D19680" s="2" t="s">
        <v>6769</v>
      </c>
      <c r="E19680" s="2" t="s">
        <v>73</v>
      </c>
      <c r="F19680" s="2" t="s">
        <v>2573</v>
      </c>
      <c r="G19680" s="5">
        <v>4</v>
      </c>
      <c r="H19680" s="5">
        <v>21.2</v>
      </c>
      <c r="I19680" s="5">
        <v>84.8</v>
      </c>
      <c r="J19680" s="5">
        <v>170849.38000000003</v>
      </c>
      <c r="K19680" s="26" t="str" cm="1">
        <f t="array" ref="K19680">_xlfn.LET(_xlpm.d,UPPER(TRIM(CLEAN(SUBSTITUTE(F19680,CHAR(160),"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81" spans="2:11" hidden="1" x14ac:dyDescent="0.25">
      <c r="B19681" s="20">
        <v>46134</v>
      </c>
      <c r="C19681" s="2" t="s">
        <v>1</v>
      </c>
      <c r="D19681" s="2" t="s">
        <v>6629</v>
      </c>
      <c r="E19681" s="2" t="s">
        <v>874</v>
      </c>
      <c r="F19681" s="2" t="s">
        <v>2573</v>
      </c>
      <c r="G19681" s="5">
        <v>100</v>
      </c>
      <c r="H19681" s="5">
        <v>17.2</v>
      </c>
      <c r="I19681" s="5">
        <v>1720</v>
      </c>
      <c r="J19681" s="5">
        <v>172569.38000000003</v>
      </c>
      <c r="K19681" s="26" t="str" cm="1">
        <f t="array" ref="K19681">_xlfn.LET(_xlpm.d,UPPER(TRIM(CLEAN(SUBSTITUTE(F19681,CHAR(160),"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82" spans="2:11" hidden="1" x14ac:dyDescent="0.25">
      <c r="B19682" s="20">
        <v>46134</v>
      </c>
      <c r="C19682" s="2" t="s">
        <v>1</v>
      </c>
      <c r="D19682" s="2" t="s">
        <v>6630</v>
      </c>
      <c r="E19682" s="2" t="s">
        <v>874</v>
      </c>
      <c r="F19682" s="2" t="s">
        <v>2573</v>
      </c>
      <c r="G19682" s="5">
        <v>140</v>
      </c>
      <c r="H19682" s="5">
        <v>17.2</v>
      </c>
      <c r="I19682" s="5">
        <v>2408</v>
      </c>
      <c r="J19682" s="5">
        <v>174977.38000000003</v>
      </c>
      <c r="K19682" s="26" t="str" cm="1">
        <f t="array" ref="K19682">_xlfn.LET(_xlpm.d,UPPER(TRIM(CLEAN(SUBSTITUTE(F19682,CHAR(160),"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83" spans="2:11" hidden="1" x14ac:dyDescent="0.25">
      <c r="B19683" s="20">
        <v>46134</v>
      </c>
      <c r="C19683" s="2" t="s">
        <v>1</v>
      </c>
      <c r="D19683" s="2" t="s">
        <v>6770</v>
      </c>
      <c r="E19683" s="2" t="s">
        <v>263</v>
      </c>
      <c r="F19683" s="2" t="s">
        <v>2573</v>
      </c>
      <c r="G19683" s="5">
        <v>64</v>
      </c>
      <c r="H19683" s="5">
        <v>22.4</v>
      </c>
      <c r="I19683" s="5">
        <v>1433.6</v>
      </c>
      <c r="J19683" s="5">
        <v>176410.98000000004</v>
      </c>
      <c r="K19683" s="26" t="str" cm="1">
        <f t="array" ref="K19683">_xlfn.LET(_xlpm.d,UPPER(TRIM(CLEAN(SUBSTITUTE(F19683,CHAR(160),"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84" spans="2:11" hidden="1" x14ac:dyDescent="0.25">
      <c r="B19684" s="20">
        <v>46134</v>
      </c>
      <c r="C19684" s="2" t="s">
        <v>1</v>
      </c>
      <c r="D19684" s="2" t="s">
        <v>6694</v>
      </c>
      <c r="E19684" s="2" t="s">
        <v>305</v>
      </c>
      <c r="F19684" s="2" t="s">
        <v>6771</v>
      </c>
      <c r="G19684" s="5">
        <v>230</v>
      </c>
      <c r="H19684" s="5">
        <v>22.4</v>
      </c>
      <c r="I19684" s="5">
        <v>5152</v>
      </c>
      <c r="J19684" s="5">
        <v>181562.98000000004</v>
      </c>
      <c r="K19684" s="26" t="str" cm="1">
        <f t="array" ref="K19684">_xlfn.LET(_xlpm.d,UPPER(TRIM(CLEAN(SUBSTITUTE(F19684,CHAR(160),"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85" spans="2:11" hidden="1" x14ac:dyDescent="0.25">
      <c r="B19685" s="20">
        <v>46135</v>
      </c>
      <c r="C19685" s="2" t="s">
        <v>1</v>
      </c>
      <c r="D19685" s="2" t="s">
        <v>6598</v>
      </c>
      <c r="E19685" s="2" t="s">
        <v>145</v>
      </c>
      <c r="F19685" s="2" t="s">
        <v>2573</v>
      </c>
      <c r="G19685" s="5">
        <v>65</v>
      </c>
      <c r="H19685" s="5">
        <v>22.4</v>
      </c>
      <c r="I19685" s="5">
        <v>1456</v>
      </c>
      <c r="J19685" s="5">
        <v>183018.98000000004</v>
      </c>
      <c r="K19685" s="26" t="str" cm="1">
        <f t="array" ref="K19685">_xlfn.LET(_xlpm.d,UPPER(TRIM(CLEAN(SUBSTITUTE(F19685,CHAR(160),"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86" spans="2:11" hidden="1" x14ac:dyDescent="0.25">
      <c r="B19686" s="20">
        <v>46135</v>
      </c>
      <c r="C19686" s="2" t="s">
        <v>1</v>
      </c>
      <c r="D19686" s="2" t="s">
        <v>6696</v>
      </c>
      <c r="E19686" s="2" t="s">
        <v>268</v>
      </c>
      <c r="F19686" s="2" t="s">
        <v>2573</v>
      </c>
      <c r="G19686" s="5">
        <v>20</v>
      </c>
      <c r="H19686" s="5">
        <v>22.4</v>
      </c>
      <c r="I19686" s="5">
        <v>448</v>
      </c>
      <c r="J19686" s="5">
        <v>183466.98000000004</v>
      </c>
      <c r="K19686" s="26" t="str" cm="1">
        <f t="array" ref="K19686">_xlfn.LET(_xlpm.d,UPPER(TRIM(CLEAN(SUBSTITUTE(F19686,CHAR(160),"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87" spans="2:11" hidden="1" x14ac:dyDescent="0.25">
      <c r="B19687" s="20">
        <v>46135</v>
      </c>
      <c r="C19687" s="2" t="s">
        <v>1</v>
      </c>
      <c r="D19687" s="2" t="s">
        <v>6772</v>
      </c>
      <c r="E19687" s="2" t="s">
        <v>192</v>
      </c>
      <c r="F19687" s="2" t="s">
        <v>2573</v>
      </c>
      <c r="G19687" s="5">
        <v>20</v>
      </c>
      <c r="H19687" s="5">
        <v>22.4</v>
      </c>
      <c r="I19687" s="5">
        <v>448</v>
      </c>
      <c r="J19687" s="5">
        <v>183914.98000000004</v>
      </c>
      <c r="K19687" s="26" t="str" cm="1">
        <f t="array" ref="K19687">_xlfn.LET(_xlpm.d,UPPER(TRIM(CLEAN(SUBSTITUTE(F19687,CHAR(160),"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88" spans="2:11" hidden="1" x14ac:dyDescent="0.25">
      <c r="B19688" s="20">
        <v>46135</v>
      </c>
      <c r="C19688" s="2" t="s">
        <v>1</v>
      </c>
      <c r="D19688" s="2" t="s">
        <v>6651</v>
      </c>
      <c r="E19688" s="2" t="s">
        <v>168</v>
      </c>
      <c r="F19688" s="2" t="s">
        <v>2573</v>
      </c>
      <c r="G19688" s="5">
        <v>32</v>
      </c>
      <c r="H19688" s="5">
        <v>22.4</v>
      </c>
      <c r="I19688" s="5">
        <v>716.8</v>
      </c>
      <c r="J19688" s="5">
        <v>184631.78000000003</v>
      </c>
      <c r="K19688" s="26" t="str" cm="1">
        <f t="array" ref="K19688">_xlfn.LET(_xlpm.d,UPPER(TRIM(CLEAN(SUBSTITUTE(F19688,CHAR(160),"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89" spans="2:11" hidden="1" x14ac:dyDescent="0.25">
      <c r="B19689" s="20">
        <v>46135</v>
      </c>
      <c r="C19689" s="2" t="s">
        <v>1</v>
      </c>
      <c r="D19689" s="2" t="s">
        <v>6773</v>
      </c>
      <c r="E19689" s="2" t="s">
        <v>485</v>
      </c>
      <c r="F19689" s="2" t="s">
        <v>2573</v>
      </c>
      <c r="G19689" s="5">
        <v>100</v>
      </c>
      <c r="H19689" s="5">
        <v>22.5</v>
      </c>
      <c r="I19689" s="5">
        <v>2250</v>
      </c>
      <c r="J19689" s="5">
        <v>186881.78000000003</v>
      </c>
      <c r="K19689" s="26" t="str" cm="1">
        <f t="array" ref="K19689">_xlfn.LET(_xlpm.d,UPPER(TRIM(CLEAN(SUBSTITUTE(F19689,CHAR(160),"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90" spans="2:11" hidden="1" x14ac:dyDescent="0.25">
      <c r="B19690" s="20">
        <v>46135</v>
      </c>
      <c r="C19690" s="2" t="s">
        <v>1</v>
      </c>
      <c r="D19690" s="2" t="s">
        <v>6774</v>
      </c>
      <c r="E19690" s="2" t="s">
        <v>491</v>
      </c>
      <c r="F19690" s="2" t="s">
        <v>2573</v>
      </c>
      <c r="G19690" s="5">
        <v>15</v>
      </c>
      <c r="H19690" s="5">
        <v>22.5</v>
      </c>
      <c r="I19690" s="5">
        <v>337.5</v>
      </c>
      <c r="J19690" s="5">
        <v>187219.28000000003</v>
      </c>
      <c r="K19690" s="26" t="str" cm="1">
        <f t="array" ref="K19690">_xlfn.LET(_xlpm.d,UPPER(TRIM(CLEAN(SUBSTITUTE(F19690,CHAR(160),"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91" spans="2:11" hidden="1" x14ac:dyDescent="0.25">
      <c r="B19691" s="20">
        <v>46136</v>
      </c>
      <c r="C19691" s="2" t="s">
        <v>1</v>
      </c>
      <c r="D19691" s="2" t="s">
        <v>6775</v>
      </c>
      <c r="E19691" s="2" t="s">
        <v>4689</v>
      </c>
      <c r="F19691" s="2" t="s">
        <v>2573</v>
      </c>
      <c r="G19691" s="5">
        <v>12</v>
      </c>
      <c r="H19691" s="5">
        <v>21.2</v>
      </c>
      <c r="I19691" s="5">
        <v>254.4</v>
      </c>
      <c r="J19691" s="5">
        <v>187473.68000000002</v>
      </c>
      <c r="K19691" s="26" t="str" cm="1">
        <f t="array" ref="K19691">_xlfn.LET(_xlpm.d,UPPER(TRIM(CLEAN(SUBSTITUTE(F19691,CHAR(160),"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92" spans="2:11" hidden="1" x14ac:dyDescent="0.25">
      <c r="B19692" s="20">
        <v>46136</v>
      </c>
      <c r="C19692" s="2" t="s">
        <v>1</v>
      </c>
      <c r="D19692" s="2" t="s">
        <v>6776</v>
      </c>
      <c r="E19692" s="2" t="s">
        <v>241</v>
      </c>
      <c r="F19692" s="2" t="s">
        <v>2573</v>
      </c>
      <c r="G19692" s="5">
        <v>15</v>
      </c>
      <c r="H19692" s="5">
        <v>22.4</v>
      </c>
      <c r="I19692" s="5">
        <v>336</v>
      </c>
      <c r="J19692" s="5">
        <v>187809.68000000002</v>
      </c>
      <c r="K19692" s="26" t="str" cm="1">
        <f t="array" ref="K19692">_xlfn.LET(_xlpm.d,UPPER(TRIM(CLEAN(SUBSTITUTE(F19692,CHAR(160),"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93" spans="2:11" hidden="1" x14ac:dyDescent="0.25">
      <c r="B19693" s="20">
        <v>46136</v>
      </c>
      <c r="C19693" s="2" t="s">
        <v>1</v>
      </c>
      <c r="D19693" s="2" t="s">
        <v>6777</v>
      </c>
      <c r="E19693" s="2" t="s">
        <v>236</v>
      </c>
      <c r="F19693" s="2" t="s">
        <v>2573</v>
      </c>
      <c r="G19693" s="5">
        <v>68</v>
      </c>
      <c r="H19693" s="5">
        <v>22.4</v>
      </c>
      <c r="I19693" s="5">
        <v>1523.2</v>
      </c>
      <c r="J19693" s="5">
        <v>189332.88000000003</v>
      </c>
      <c r="K19693" s="26" t="str" cm="1">
        <f t="array" ref="K19693">_xlfn.LET(_xlpm.d,UPPER(TRIM(CLEAN(SUBSTITUTE(F19693,CHAR(160),"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94" spans="2:11" hidden="1" x14ac:dyDescent="0.25">
      <c r="B19694" s="20">
        <v>46136</v>
      </c>
      <c r="C19694" s="2" t="s">
        <v>1</v>
      </c>
      <c r="D19694" s="2" t="s">
        <v>6701</v>
      </c>
      <c r="E19694" s="2" t="s">
        <v>186</v>
      </c>
      <c r="F19694" s="2" t="s">
        <v>2573</v>
      </c>
      <c r="G19694" s="5">
        <v>16</v>
      </c>
      <c r="H19694" s="5">
        <v>22.4</v>
      </c>
      <c r="I19694" s="5">
        <v>358.4</v>
      </c>
      <c r="J19694" s="5">
        <v>189691.28000000003</v>
      </c>
      <c r="K19694" s="26" t="str" cm="1">
        <f t="array" ref="K19694">_xlfn.LET(_xlpm.d,UPPER(TRIM(CLEAN(SUBSTITUTE(F19694,CHAR(160),"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95" spans="2:11" hidden="1" x14ac:dyDescent="0.25">
      <c r="B19695" s="20">
        <v>46136</v>
      </c>
      <c r="C19695" s="2" t="s">
        <v>1</v>
      </c>
      <c r="D19695" s="2" t="s">
        <v>6778</v>
      </c>
      <c r="E19695" s="2" t="s">
        <v>195</v>
      </c>
      <c r="F19695" s="2" t="s">
        <v>2573</v>
      </c>
      <c r="G19695" s="5">
        <v>16</v>
      </c>
      <c r="H19695" s="5">
        <v>22.4</v>
      </c>
      <c r="I19695" s="5">
        <v>358.4</v>
      </c>
      <c r="J19695" s="5">
        <v>190049.68000000002</v>
      </c>
      <c r="K19695" s="26" t="str" cm="1">
        <f t="array" ref="K19695">_xlfn.LET(_xlpm.d,UPPER(TRIM(CLEAN(SUBSTITUTE(F19695,CHAR(160),"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96" spans="2:11" hidden="1" x14ac:dyDescent="0.25">
      <c r="B19696" s="20">
        <v>46136</v>
      </c>
      <c r="C19696" s="2" t="s">
        <v>1</v>
      </c>
      <c r="D19696" s="2" t="s">
        <v>6702</v>
      </c>
      <c r="E19696" s="2" t="s">
        <v>307</v>
      </c>
      <c r="F19696" s="2" t="s">
        <v>2573</v>
      </c>
      <c r="G19696" s="5">
        <v>112</v>
      </c>
      <c r="H19696" s="5">
        <v>22.4</v>
      </c>
      <c r="I19696" s="5">
        <v>2508.8000000000002</v>
      </c>
      <c r="J19696" s="5">
        <v>192558.48</v>
      </c>
      <c r="K19696" s="26" t="str" cm="1">
        <f t="array" ref="K19696">_xlfn.LET(_xlpm.d,UPPER(TRIM(CLEAN(SUBSTITUTE(F19696,CHAR(160),"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97" spans="2:11" hidden="1" x14ac:dyDescent="0.25">
      <c r="B19697" s="20">
        <v>46136</v>
      </c>
      <c r="C19697" s="2" t="s">
        <v>1</v>
      </c>
      <c r="D19697" s="2" t="s">
        <v>6582</v>
      </c>
      <c r="E19697" s="2" t="s">
        <v>43</v>
      </c>
      <c r="F19697" s="2" t="s">
        <v>2573</v>
      </c>
      <c r="G19697" s="5">
        <v>40</v>
      </c>
      <c r="H19697" s="5">
        <v>21.2</v>
      </c>
      <c r="I19697" s="5">
        <v>848</v>
      </c>
      <c r="J19697" s="5">
        <v>193406.48</v>
      </c>
      <c r="K19697" s="26" t="str" cm="1">
        <f t="array" ref="K19697">_xlfn.LET(_xlpm.d,UPPER(TRIM(CLEAN(SUBSTITUTE(F19697,CHAR(160),"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98" spans="2:11" hidden="1" x14ac:dyDescent="0.25">
      <c r="B19698" s="20">
        <v>46136</v>
      </c>
      <c r="C19698" s="2" t="s">
        <v>1</v>
      </c>
      <c r="D19698" s="2" t="s">
        <v>6779</v>
      </c>
      <c r="E19698" s="2" t="s">
        <v>1726</v>
      </c>
      <c r="F19698" s="2" t="s">
        <v>2573</v>
      </c>
      <c r="G19698" s="5">
        <v>48</v>
      </c>
      <c r="H19698" s="5">
        <v>21.2</v>
      </c>
      <c r="I19698" s="5">
        <v>1017.6</v>
      </c>
      <c r="J19698" s="5">
        <v>194424.08000000002</v>
      </c>
      <c r="K19698" s="26" t="str" cm="1">
        <f t="array" ref="K19698">_xlfn.LET(_xlpm.d,UPPER(TRIM(CLEAN(SUBSTITUTE(F19698,CHAR(160),"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699" spans="2:11" hidden="1" x14ac:dyDescent="0.25">
      <c r="B19699" s="20">
        <v>46136</v>
      </c>
      <c r="C19699" s="2" t="s">
        <v>1</v>
      </c>
      <c r="D19699" s="2" t="s">
        <v>6780</v>
      </c>
      <c r="E19699" s="2" t="s">
        <v>1944</v>
      </c>
      <c r="F19699" s="2" t="s">
        <v>2573</v>
      </c>
      <c r="G19699" s="5">
        <v>16</v>
      </c>
      <c r="H19699" s="5">
        <v>21.2</v>
      </c>
      <c r="I19699" s="5">
        <v>339.2</v>
      </c>
      <c r="J19699" s="5">
        <v>194763.28000000003</v>
      </c>
      <c r="K19699" s="26" t="str" cm="1">
        <f t="array" ref="K19699">_xlfn.LET(_xlpm.d,UPPER(TRIM(CLEAN(SUBSTITUTE(F19699,CHAR(160),"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00" spans="2:11" hidden="1" x14ac:dyDescent="0.25">
      <c r="B19700" s="20">
        <v>46136</v>
      </c>
      <c r="C19700" s="2" t="s">
        <v>1</v>
      </c>
      <c r="D19700" s="2" t="s">
        <v>6781</v>
      </c>
      <c r="E19700" s="2" t="s">
        <v>170</v>
      </c>
      <c r="F19700" s="2" t="s">
        <v>2573</v>
      </c>
      <c r="G19700" s="5">
        <v>80</v>
      </c>
      <c r="H19700" s="5">
        <v>21.2</v>
      </c>
      <c r="I19700" s="5">
        <v>1696</v>
      </c>
      <c r="J19700" s="5">
        <v>196459.28000000003</v>
      </c>
      <c r="K19700" s="26" t="str" cm="1">
        <f t="array" ref="K19700">_xlfn.LET(_xlpm.d,UPPER(TRIM(CLEAN(SUBSTITUTE(F19700,CHAR(160),"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01" spans="2:11" hidden="1" x14ac:dyDescent="0.25">
      <c r="B19701" s="20">
        <v>46136</v>
      </c>
      <c r="C19701" s="2" t="s">
        <v>1</v>
      </c>
      <c r="D19701" s="2" t="s">
        <v>6703</v>
      </c>
      <c r="E19701" s="2" t="s">
        <v>224</v>
      </c>
      <c r="F19701" s="2" t="s">
        <v>2573</v>
      </c>
      <c r="G19701" s="5">
        <v>272</v>
      </c>
      <c r="H19701" s="5">
        <v>22.4</v>
      </c>
      <c r="I19701" s="5">
        <v>6092.8</v>
      </c>
      <c r="J19701" s="5">
        <v>202552.08000000002</v>
      </c>
      <c r="K19701" s="26" t="str" cm="1">
        <f t="array" ref="K19701">_xlfn.LET(_xlpm.d,UPPER(TRIM(CLEAN(SUBSTITUTE(F19701,CHAR(160),"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02" spans="2:11" hidden="1" x14ac:dyDescent="0.25">
      <c r="B19702" s="20">
        <v>46136</v>
      </c>
      <c r="C19702" s="2" t="s">
        <v>1</v>
      </c>
      <c r="D19702" s="2" t="s">
        <v>6782</v>
      </c>
      <c r="E19702" s="2" t="s">
        <v>197</v>
      </c>
      <c r="F19702" s="2" t="s">
        <v>2573</v>
      </c>
      <c r="G19702" s="5">
        <v>128</v>
      </c>
      <c r="H19702" s="5">
        <v>22.4</v>
      </c>
      <c r="I19702" s="5">
        <v>2867.2</v>
      </c>
      <c r="J19702" s="5">
        <v>205419.28000000003</v>
      </c>
      <c r="K19702" s="26" t="str" cm="1">
        <f t="array" ref="K19702">_xlfn.LET(_xlpm.d,UPPER(TRIM(CLEAN(SUBSTITUTE(F19702,CHAR(160),"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03" spans="2:11" hidden="1" x14ac:dyDescent="0.25">
      <c r="B19703" s="20">
        <v>46140</v>
      </c>
      <c r="C19703" s="2" t="s">
        <v>1</v>
      </c>
      <c r="D19703" s="2" t="s">
        <v>6631</v>
      </c>
      <c r="E19703" s="2" t="s">
        <v>273</v>
      </c>
      <c r="F19703" s="2" t="s">
        <v>2573</v>
      </c>
      <c r="G19703" s="5">
        <v>48</v>
      </c>
      <c r="H19703" s="5">
        <v>22.4</v>
      </c>
      <c r="I19703" s="5">
        <v>1075.2</v>
      </c>
      <c r="J19703" s="5">
        <v>206494.48000000004</v>
      </c>
      <c r="K19703" s="26" t="str" cm="1">
        <f t="array" ref="K19703">_xlfn.LET(_xlpm.d,UPPER(TRIM(CLEAN(SUBSTITUTE(F19703,CHAR(160),"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04" spans="2:11" hidden="1" x14ac:dyDescent="0.25">
      <c r="B19704" s="20">
        <v>46140</v>
      </c>
      <c r="C19704" s="2" t="s">
        <v>1</v>
      </c>
      <c r="D19704" s="2" t="s">
        <v>6783</v>
      </c>
      <c r="E19704" s="2" t="s">
        <v>135</v>
      </c>
      <c r="F19704" s="2" t="s">
        <v>2573</v>
      </c>
      <c r="G19704" s="5">
        <v>20</v>
      </c>
      <c r="H19704" s="5">
        <v>22.4</v>
      </c>
      <c r="I19704" s="5">
        <v>448</v>
      </c>
      <c r="J19704" s="5">
        <v>206942.48000000004</v>
      </c>
      <c r="K19704" s="26" t="str" cm="1">
        <f t="array" ref="K19704">_xlfn.LET(_xlpm.d,UPPER(TRIM(CLEAN(SUBSTITUTE(F19704,CHAR(160),"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05" spans="2:11" hidden="1" x14ac:dyDescent="0.25">
      <c r="B19705" s="20">
        <v>46140</v>
      </c>
      <c r="C19705" s="2" t="s">
        <v>1</v>
      </c>
      <c r="D19705" s="2" t="s">
        <v>6654</v>
      </c>
      <c r="E19705" s="2" t="s">
        <v>162</v>
      </c>
      <c r="F19705" s="2" t="s">
        <v>2573</v>
      </c>
      <c r="G19705" s="5">
        <v>40</v>
      </c>
      <c r="H19705" s="5">
        <v>22.4</v>
      </c>
      <c r="I19705" s="5">
        <v>896</v>
      </c>
      <c r="J19705" s="5">
        <v>207838.48000000004</v>
      </c>
      <c r="K19705" s="26" t="str" cm="1">
        <f t="array" ref="K19705">_xlfn.LET(_xlpm.d,UPPER(TRIM(CLEAN(SUBSTITUTE(F19705,CHAR(160),"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06" spans="2:11" hidden="1" x14ac:dyDescent="0.25">
      <c r="B19706" s="20">
        <v>46140</v>
      </c>
      <c r="C19706" s="2" t="s">
        <v>1</v>
      </c>
      <c r="D19706" s="2" t="s">
        <v>6784</v>
      </c>
      <c r="E19706" s="2" t="s">
        <v>158</v>
      </c>
      <c r="F19706" s="2" t="s">
        <v>2573</v>
      </c>
      <c r="G19706" s="5">
        <v>16</v>
      </c>
      <c r="H19706" s="5">
        <v>22.4</v>
      </c>
      <c r="I19706" s="5">
        <v>358.4</v>
      </c>
      <c r="J19706" s="5">
        <v>208196.88000000003</v>
      </c>
      <c r="K19706" s="26" t="str" cm="1">
        <f t="array" ref="K19706">_xlfn.LET(_xlpm.d,UPPER(TRIM(CLEAN(SUBSTITUTE(F19706,CHAR(160),"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07" spans="2:11" hidden="1" x14ac:dyDescent="0.25">
      <c r="B19707" s="20">
        <v>46140</v>
      </c>
      <c r="C19707" s="2" t="s">
        <v>1</v>
      </c>
      <c r="D19707" s="2" t="s">
        <v>6785</v>
      </c>
      <c r="E19707" s="2" t="s">
        <v>147</v>
      </c>
      <c r="F19707" s="2" t="s">
        <v>2573</v>
      </c>
      <c r="G19707" s="5">
        <v>90</v>
      </c>
      <c r="H19707" s="5">
        <v>22.4</v>
      </c>
      <c r="I19707" s="5">
        <v>2016</v>
      </c>
      <c r="J19707" s="5">
        <v>210212.88000000003</v>
      </c>
      <c r="K19707" s="26" t="str" cm="1">
        <f t="array" ref="K19707">_xlfn.LET(_xlpm.d,UPPER(TRIM(CLEAN(SUBSTITUTE(F19707,CHAR(160),"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08" spans="2:11" hidden="1" x14ac:dyDescent="0.25">
      <c r="B19708" s="20">
        <v>46140</v>
      </c>
      <c r="C19708" s="2" t="s">
        <v>1</v>
      </c>
      <c r="D19708" s="2" t="s">
        <v>6786</v>
      </c>
      <c r="E19708" s="2" t="s">
        <v>160</v>
      </c>
      <c r="F19708" s="2" t="s">
        <v>2573</v>
      </c>
      <c r="G19708" s="5">
        <v>32</v>
      </c>
      <c r="H19708" s="5">
        <v>22.4</v>
      </c>
      <c r="I19708" s="5">
        <v>716.8</v>
      </c>
      <c r="J19708" s="5">
        <v>210929.68000000002</v>
      </c>
      <c r="K19708" s="26" t="str" cm="1">
        <f t="array" ref="K19708">_xlfn.LET(_xlpm.d,UPPER(TRIM(CLEAN(SUBSTITUTE(F19708,CHAR(160),"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09" spans="2:11" hidden="1" x14ac:dyDescent="0.25">
      <c r="B19709" s="20">
        <v>46141</v>
      </c>
      <c r="C19709" s="2" t="s">
        <v>1</v>
      </c>
      <c r="D19709" s="2" t="s">
        <v>6787</v>
      </c>
      <c r="E19709" s="2" t="s">
        <v>149</v>
      </c>
      <c r="F19709" s="2" t="s">
        <v>2573</v>
      </c>
      <c r="G19709" s="5">
        <v>42</v>
      </c>
      <c r="H19709" s="5">
        <v>22.4</v>
      </c>
      <c r="I19709" s="5">
        <v>940.8</v>
      </c>
      <c r="J19709" s="5">
        <v>211870.48</v>
      </c>
      <c r="K19709" s="26" t="str" cm="1">
        <f t="array" ref="K19709">_xlfn.LET(_xlpm.d,UPPER(TRIM(CLEAN(SUBSTITUTE(F19709,CHAR(160),"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10" spans="2:11" hidden="1" x14ac:dyDescent="0.25">
      <c r="B19710" s="20">
        <v>46141</v>
      </c>
      <c r="C19710" s="2" t="s">
        <v>1</v>
      </c>
      <c r="D19710" s="2" t="s">
        <v>6788</v>
      </c>
      <c r="E19710" s="2" t="s">
        <v>259</v>
      </c>
      <c r="F19710" s="2" t="s">
        <v>2573</v>
      </c>
      <c r="G19710" s="5">
        <v>60</v>
      </c>
      <c r="H19710" s="5">
        <v>22.4</v>
      </c>
      <c r="I19710" s="5">
        <v>1344</v>
      </c>
      <c r="J19710" s="5">
        <v>213214.48</v>
      </c>
      <c r="K19710" s="26" t="str" cm="1">
        <f t="array" ref="K19710">_xlfn.LET(_xlpm.d,UPPER(TRIM(CLEAN(SUBSTITUTE(F19710,CHAR(160),"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11" spans="2:11" hidden="1" x14ac:dyDescent="0.25">
      <c r="B19711" s="20">
        <v>46141</v>
      </c>
      <c r="C19711" s="2" t="s">
        <v>1</v>
      </c>
      <c r="D19711" s="2" t="s">
        <v>6789</v>
      </c>
      <c r="E19711" s="2" t="s">
        <v>156</v>
      </c>
      <c r="F19711" s="2" t="s">
        <v>2573</v>
      </c>
      <c r="G19711" s="5">
        <v>16</v>
      </c>
      <c r="H19711" s="5">
        <v>22.4</v>
      </c>
      <c r="I19711" s="5">
        <v>358.4</v>
      </c>
      <c r="J19711" s="5">
        <v>213572.88</v>
      </c>
      <c r="K19711" s="26" t="str" cm="1">
        <f t="array" ref="K19711">_xlfn.LET(_xlpm.d,UPPER(TRIM(CLEAN(SUBSTITUTE(F19711,CHAR(160),"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12" spans="2:11" hidden="1" x14ac:dyDescent="0.25">
      <c r="B19712" s="20">
        <v>46141</v>
      </c>
      <c r="C19712" s="2" t="s">
        <v>1</v>
      </c>
      <c r="D19712" s="2" t="s">
        <v>6599</v>
      </c>
      <c r="E19712" s="2" t="s">
        <v>180</v>
      </c>
      <c r="F19712" s="2" t="s">
        <v>2573</v>
      </c>
      <c r="G19712" s="5">
        <v>64</v>
      </c>
      <c r="H19712" s="5">
        <v>22.4</v>
      </c>
      <c r="I19712" s="5">
        <v>1433.6</v>
      </c>
      <c r="J19712" s="5">
        <v>215006.48</v>
      </c>
      <c r="K19712" s="26" t="str" cm="1">
        <f t="array" ref="K19712">_xlfn.LET(_xlpm.d,UPPER(TRIM(CLEAN(SUBSTITUTE(F19712,CHAR(160),"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13" spans="1:11" hidden="1" x14ac:dyDescent="0.25">
      <c r="B19713" s="20">
        <v>46141</v>
      </c>
      <c r="C19713" s="2" t="s">
        <v>1</v>
      </c>
      <c r="D19713" s="2" t="s">
        <v>6704</v>
      </c>
      <c r="E19713" s="2" t="s">
        <v>232</v>
      </c>
      <c r="F19713" s="2" t="s">
        <v>2573</v>
      </c>
      <c r="G19713" s="5">
        <v>40</v>
      </c>
      <c r="H19713" s="5">
        <v>22.4</v>
      </c>
      <c r="I19713" s="5">
        <v>896</v>
      </c>
      <c r="J19713" s="5">
        <v>215902.48</v>
      </c>
      <c r="K19713" s="26" t="str" cm="1">
        <f t="array" ref="K19713">_xlfn.LET(_xlpm.d,UPPER(TRIM(CLEAN(SUBSTITUTE(F19713,CHAR(160),"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14" spans="1:11" hidden="1" x14ac:dyDescent="0.25">
      <c r="B19714" s="20">
        <v>46141</v>
      </c>
      <c r="C19714" s="2" t="s">
        <v>1</v>
      </c>
      <c r="D19714" s="2" t="s">
        <v>6790</v>
      </c>
      <c r="E19714" s="2" t="s">
        <v>78</v>
      </c>
      <c r="F19714" s="2" t="s">
        <v>2573</v>
      </c>
      <c r="G19714" s="5">
        <v>88</v>
      </c>
      <c r="H19714" s="5">
        <v>22.4</v>
      </c>
      <c r="I19714" s="5">
        <v>1971.2</v>
      </c>
      <c r="J19714" s="5">
        <v>217873.68000000002</v>
      </c>
      <c r="K19714" s="26" t="str" cm="1">
        <f t="array" ref="K19714">_xlfn.LET(_xlpm.d,UPPER(TRIM(CLEAN(SUBSTITUTE(F19714,CHAR(160),"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15" spans="1:11" hidden="1" x14ac:dyDescent="0.25">
      <c r="B19715" s="20">
        <v>46141</v>
      </c>
      <c r="C19715" s="2" t="s">
        <v>1</v>
      </c>
      <c r="D19715" s="2" t="s">
        <v>6791</v>
      </c>
      <c r="E19715" s="2" t="s">
        <v>248</v>
      </c>
      <c r="F19715" s="2" t="s">
        <v>2629</v>
      </c>
      <c r="G19715" s="5">
        <v>16</v>
      </c>
      <c r="H19715" s="5">
        <v>0</v>
      </c>
      <c r="I19715" s="5">
        <v>0</v>
      </c>
      <c r="J19715" s="5">
        <v>217873.68000000002</v>
      </c>
      <c r="K19715" s="26" t="str" cm="1">
        <f t="array" ref="K19715">_xlfn.LET(_xlpm.d,UPPER(TRIM(CLEAN(SUBSTITUTE(F19715,CHAR(160),"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16" spans="1:11" hidden="1" x14ac:dyDescent="0.25">
      <c r="B19716" s="20">
        <v>46141</v>
      </c>
      <c r="C19716" s="2" t="s">
        <v>1</v>
      </c>
      <c r="D19716" s="2" t="s">
        <v>6791</v>
      </c>
      <c r="E19716" s="2" t="s">
        <v>248</v>
      </c>
      <c r="F19716" s="2" t="s">
        <v>3837</v>
      </c>
      <c r="G19716" s="5">
        <v>16</v>
      </c>
      <c r="H19716" s="5">
        <v>0</v>
      </c>
      <c r="I19716" s="5">
        <v>0</v>
      </c>
      <c r="J19716" s="5">
        <v>217873.68000000002</v>
      </c>
      <c r="K19716" s="26" t="str" cm="1">
        <f t="array" ref="K19716">_xlfn.LET(_xlpm.d,UPPER(TRIM(CLEAN(SUBSTITUTE(F19716,CHAR(160),"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17" spans="1:11" hidden="1" x14ac:dyDescent="0.25">
      <c r="B19717" s="20">
        <v>46141</v>
      </c>
      <c r="C19717" s="2" t="s">
        <v>1</v>
      </c>
      <c r="D19717" s="2" t="s">
        <v>6792</v>
      </c>
      <c r="E19717" s="2" t="s">
        <v>234</v>
      </c>
      <c r="F19717" s="2" t="s">
        <v>2573</v>
      </c>
      <c r="G19717" s="5">
        <v>90</v>
      </c>
      <c r="H19717" s="5">
        <v>22.4</v>
      </c>
      <c r="I19717" s="5">
        <v>2016</v>
      </c>
      <c r="J19717" s="5">
        <v>219889.68000000002</v>
      </c>
      <c r="K19717" s="26" t="str" cm="1">
        <f t="array" ref="K19717">_xlfn.LET(_xlpm.d,UPPER(TRIM(CLEAN(SUBSTITUTE(F19717,CHAR(160),"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18" spans="1:11" hidden="1" x14ac:dyDescent="0.25">
      <c r="B19718" s="20">
        <v>46141</v>
      </c>
      <c r="C19718" s="2" t="s">
        <v>1</v>
      </c>
      <c r="D19718" s="2" t="s">
        <v>6935</v>
      </c>
      <c r="E19718" s="2" t="s">
        <v>228</v>
      </c>
      <c r="F19718" s="2" t="s">
        <v>2573</v>
      </c>
      <c r="G19718" s="5">
        <v>144</v>
      </c>
      <c r="H19718" s="5">
        <v>22.4</v>
      </c>
      <c r="I19718" s="5">
        <v>3225.6</v>
      </c>
      <c r="J19718" s="5">
        <v>223115.28000000003</v>
      </c>
      <c r="K19718" s="26" t="str" cm="1">
        <f t="array" ref="K19718">_xlfn.LET(_xlpm.d,UPPER(TRIM(CLEAN(SUBSTITUTE(F19718,CHAR(160),"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19" spans="1:11" hidden="1" x14ac:dyDescent="0.25">
      <c r="B19719" s="20">
        <v>46142</v>
      </c>
      <c r="C19719" s="2" t="s">
        <v>1</v>
      </c>
      <c r="D19719" s="2" t="s">
        <v>6793</v>
      </c>
      <c r="E19719" s="2" t="s">
        <v>241</v>
      </c>
      <c r="F19719" s="2" t="s">
        <v>6771</v>
      </c>
      <c r="G19719" s="5">
        <v>30</v>
      </c>
      <c r="H19719" s="5">
        <v>22.4</v>
      </c>
      <c r="I19719" s="5">
        <v>672</v>
      </c>
      <c r="J19719" s="5">
        <v>223787.28000000003</v>
      </c>
      <c r="K19719" s="26" t="str" cm="1">
        <f t="array" ref="K19719">_xlfn.LET(_xlpm.d,UPPER(TRIM(CLEAN(SUBSTITUTE(F19719,CHAR(160),"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20" spans="1:11" hidden="1" x14ac:dyDescent="0.25">
      <c r="B19720" s="20">
        <v>46142</v>
      </c>
      <c r="C19720" s="2" t="s">
        <v>1</v>
      </c>
      <c r="D19720" s="2" t="s">
        <v>6640</v>
      </c>
      <c r="E19720" s="2" t="s">
        <v>154</v>
      </c>
      <c r="F19720" s="2" t="s">
        <v>2573</v>
      </c>
      <c r="G19720" s="5">
        <v>32</v>
      </c>
      <c r="H19720" s="5">
        <v>22.4</v>
      </c>
      <c r="I19720" s="5">
        <v>716.8</v>
      </c>
      <c r="J19720" s="5">
        <v>224504.08000000002</v>
      </c>
      <c r="K19720" s="26" t="str" cm="1">
        <f t="array" ref="K19720">_xlfn.LET(_xlpm.d,UPPER(TRIM(CLEAN(SUBSTITUTE(F19720,CHAR(160),"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21" spans="1:11" hidden="1" x14ac:dyDescent="0.25">
      <c r="B19721" s="20">
        <v>46142</v>
      </c>
      <c r="C19721" s="2" t="s">
        <v>1</v>
      </c>
      <c r="D19721" s="2" t="s">
        <v>6641</v>
      </c>
      <c r="E19721" s="2" t="s">
        <v>195</v>
      </c>
      <c r="F19721" s="2" t="s">
        <v>2573</v>
      </c>
      <c r="G19721" s="5">
        <v>72</v>
      </c>
      <c r="H19721" s="5">
        <v>22.4</v>
      </c>
      <c r="I19721" s="5">
        <v>1612.8</v>
      </c>
      <c r="J19721" s="5">
        <v>226116.88</v>
      </c>
      <c r="K19721" s="26" t="str" cm="1">
        <f t="array" ref="K19721">_xlfn.LET(_xlpm.d,UPPER(TRIM(CLEAN(SUBSTITUTE(F19721,CHAR(160),"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22" spans="1:11" hidden="1" x14ac:dyDescent="0.25">
      <c r="B19722" s="20">
        <v>46142</v>
      </c>
      <c r="C19722" s="2" t="s">
        <v>1</v>
      </c>
      <c r="D19722" s="2" t="s">
        <v>6794</v>
      </c>
      <c r="E19722" s="2" t="s">
        <v>294</v>
      </c>
      <c r="F19722" s="2" t="s">
        <v>2573</v>
      </c>
      <c r="G19722" s="5">
        <v>60</v>
      </c>
      <c r="H19722" s="5">
        <v>22.4</v>
      </c>
      <c r="I19722" s="5">
        <v>1344</v>
      </c>
      <c r="J19722" s="5">
        <v>227460.88</v>
      </c>
      <c r="K19722" s="26" t="str" cm="1">
        <f t="array" ref="K19722">_xlfn.LET(_xlpm.d,UPPER(TRIM(CLEAN(SUBSTITUTE(F19722,CHAR(160),"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23" spans="1:11" hidden="1" x14ac:dyDescent="0.25">
      <c r="B19723" s="20">
        <v>46142</v>
      </c>
      <c r="C19723" s="2" t="s">
        <v>1</v>
      </c>
      <c r="D19723" s="2" t="s">
        <v>6795</v>
      </c>
      <c r="E19723" s="2" t="s">
        <v>3</v>
      </c>
      <c r="F19723" s="2" t="s">
        <v>2573</v>
      </c>
      <c r="G19723" s="5">
        <v>60</v>
      </c>
      <c r="H19723" s="5">
        <v>21.2</v>
      </c>
      <c r="I19723" s="5">
        <v>1272</v>
      </c>
      <c r="J19723" s="5">
        <v>228732.88</v>
      </c>
      <c r="K19723" s="26" t="str" cm="1">
        <f t="array" ref="K19723">_xlfn.LET(_xlpm.d,UPPER(TRIM(CLEAN(SUBSTITUTE(F19723,CHAR(160),"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24" spans="1:11" hidden="1" x14ac:dyDescent="0.25">
      <c r="B19724" s="20">
        <v>46142</v>
      </c>
      <c r="C19724" s="2" t="s">
        <v>1</v>
      </c>
      <c r="D19724" s="2" t="s">
        <v>6705</v>
      </c>
      <c r="E19724" s="2" t="s">
        <v>189</v>
      </c>
      <c r="F19724" s="2" t="s">
        <v>2573</v>
      </c>
      <c r="G19724" s="5">
        <v>16</v>
      </c>
      <c r="H19724" s="5">
        <v>22.4</v>
      </c>
      <c r="I19724" s="5">
        <v>358.4</v>
      </c>
      <c r="J19724" s="5">
        <v>229091.28</v>
      </c>
      <c r="K19724" s="26" t="str" cm="1">
        <f t="array" ref="K19724">_xlfn.LET(_xlpm.d,UPPER(TRIM(CLEAN(SUBSTITUTE(F19724,CHAR(160),"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25" spans="1:11" hidden="1" x14ac:dyDescent="0.25">
      <c r="B19725" s="20">
        <v>46142</v>
      </c>
      <c r="C19725" s="2" t="s">
        <v>1</v>
      </c>
      <c r="D19725" s="2" t="s">
        <v>6710</v>
      </c>
      <c r="E19725" s="2" t="s">
        <v>544</v>
      </c>
      <c r="F19725" s="2" t="s">
        <v>2573</v>
      </c>
      <c r="G19725" s="5">
        <v>20</v>
      </c>
      <c r="H19725" s="5">
        <v>22.5</v>
      </c>
      <c r="I19725" s="5">
        <v>450</v>
      </c>
      <c r="J19725" s="5">
        <v>229541.28</v>
      </c>
      <c r="K19725" s="26" t="str" cm="1">
        <f t="array" ref="K19725">_xlfn.LET(_xlpm.d,UPPER(TRIM(CLEAN(SUBSTITUTE(F19725,CHAR(160),"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26" spans="1:11" hidden="1" x14ac:dyDescent="0.25">
      <c r="B19726" s="20">
        <v>46142</v>
      </c>
      <c r="C19726" s="2" t="s">
        <v>1</v>
      </c>
      <c r="D19726" s="2" t="s">
        <v>6710</v>
      </c>
      <c r="E19726" s="2" t="s">
        <v>544</v>
      </c>
      <c r="F19726" s="2" t="s">
        <v>2573</v>
      </c>
      <c r="G19726" s="5">
        <v>80</v>
      </c>
      <c r="H19726" s="5">
        <v>22.5</v>
      </c>
      <c r="I19726" s="5">
        <v>1800</v>
      </c>
      <c r="J19726" s="5">
        <v>231341.28</v>
      </c>
      <c r="K19726" s="26" t="str" cm="1">
        <f t="array" ref="K19726">_xlfn.LET(_xlpm.d,UPPER(TRIM(CLEAN(SUBSTITUTE(F19726,CHAR(160),"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27" spans="1:11" hidden="1" x14ac:dyDescent="0.25">
      <c r="B19727" s="20">
        <v>46142</v>
      </c>
      <c r="C19727" s="2" t="s">
        <v>1</v>
      </c>
      <c r="D19727" s="2" t="s">
        <v>6936</v>
      </c>
      <c r="E19727" s="2" t="s">
        <v>319</v>
      </c>
      <c r="F19727" s="2" t="s">
        <v>2573</v>
      </c>
      <c r="G19727" s="5">
        <v>200</v>
      </c>
      <c r="H19727" s="5">
        <v>22.4</v>
      </c>
      <c r="I19727" s="5">
        <v>4480</v>
      </c>
      <c r="J19727" s="5">
        <v>235821.28</v>
      </c>
      <c r="K19727" s="26" t="str" cm="1">
        <f t="array" ref="K19727">_xlfn.LET(_xlpm.d,UPPER(TRIM(CLEAN(SUBSTITUTE(F19727,CHAR(160),"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28" spans="1:11" hidden="1" x14ac:dyDescent="0.25">
      <c r="A19728" s="11" t="s">
        <v>3568</v>
      </c>
      <c r="B19728" s="3"/>
      <c r="G19728" s="6">
        <f>G19567+G19568+G19569+G19570+G19571+G19572+G19573+G19574+G19575+G19576+G19577+G19578+G19579+G19580+G19581+G19582+G19583+G19584+G19585+G19586+G19587+G19588+G19589+G19590+G19591+G19592+G19593+G19594+G19595+G19596+G19597+G19598+G19599+G19600+G19601+G19602+G19603+G19604+G19605+G19606+G19607+G19608+G19609+G19610+G19611+G19612+G19613+G19614+G19615+G19616+G19617+G19618+G19619+G19620+G19621+G19622+G19623+G19624+G19625+G19626+G19627+G19628+G19629+G19630+G19631+G19632+G19633+G19634+G19635+G19636+G19637+G19638+G19639+G19640+G19641+G19642+G19643+G19644+G19645+G19646+G19647+G19648+G19649+G19650+G19651+G19652+G19653+G19654+G19655+G19656+G19657+G19658+G19659+G19660+G19661+G19662+G19663+G19664+G19665+G19666+G19667+G19668+G19669+G19670+G19671+G19672+G19673+G19674+G19675+G19676+G19677+G19678+G19679+G19680+G19681+G19682+G19683+G19684+G19685+G19686+G19687+G19688+G19689+G19690+G19691+G19692+G19693+G19694+G19695+G19696+G19697+G19698+G19699+G19700+G19701+G19702+G19703+G19704+G19705+G19706+G19707+G19708+G19709+G19710+G19711+G19712+G19713+G19714+G19715+G19716+G19717+G19718+G19719+G19720+G19721+G19722+G19723+G19724+G19725+G19726+G19727</f>
        <v>10807</v>
      </c>
      <c r="I19728" s="7">
        <f>I19567+I19568+I19569+I19570+I19571+I19572+I19573+I19574+I19575+I19576+I19577+I19578+I19579+I19580+I19581+I19582+I19583+I19584+I19585+I19586+I19587+I19588+I19589+I19590+I19591+I19592+I19593+I19594+I19595+I19596+I19597+I19598+I19599+I19600+I19601+I19602+I19603+I19604+I19605+I19606+I19607+I19608+I19609+I19610+I19611+I19612+I19613+I19614+I19615+I19616+I19617+I19618+I19619+I19620+I19621+I19622+I19623+I19624+I19625+I19626+I19627+I19628+I19629+I19630+I19631+I19632+I19633+I19634+I19635+I19636+I19637+I19638+I19639+I19640+I19641+I19642+I19643+I19644+I19645+I19646+I19647+I19648+I19649+I19650+I19651+I19652+I19653+I19654+I19655+I19656+I19657+I19658+I19659+I19660+I19661+I19662+I19663+I19664+I19665+I19666+I19667+I19668+I19669+I19670+I19671+I19672+I19673+I19674+I19675+I19676+I19677+I19678+I19679+I19680+I19681+I19682+I19683+I19684+I19685+I19686+I19687+I19688+I19689+I19690+I19691+I19692+I19693+I19694+I19695+I19696+I19697+I19698+I19699+I19700+I19701+I19702+I19703+I19704+I19705+I19706+I19707+I19708+I19709+I19710+I19711+I19712+I19713+I19714+I19715+I19716+I19717+I19718+I19719+I19720+I19721+I19722+I19723+I19724+I19725+I19726+I19727</f>
        <v>235821.28</v>
      </c>
      <c r="K19728" s="26" t="str" cm="1">
        <f t="array" ref="K19728">_xlfn.LET(_xlpm.d,UPPER(TRIM(CLEAN(SUBSTITUTE(F19728,CHAR(160),"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29" spans="1:11" hidden="1" x14ac:dyDescent="0.25">
      <c r="A19729" s="10" t="s">
        <v>3601</v>
      </c>
      <c r="B19729" s="3"/>
      <c r="K19729" s="26" t="str" cm="1">
        <f t="array" ref="K19729">_xlfn.LET(_xlpm.d,UPPER(TRIM(CLEAN(SUBSTITUTE(F19729,CHAR(160),"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30" spans="1:11" hidden="1" x14ac:dyDescent="0.25">
      <c r="B19730" s="20">
        <v>46122</v>
      </c>
      <c r="C19730" s="2" t="s">
        <v>1</v>
      </c>
      <c r="D19730" s="2" t="s">
        <v>6796</v>
      </c>
      <c r="E19730" s="2" t="s">
        <v>835</v>
      </c>
      <c r="F19730" s="2" t="s">
        <v>3601</v>
      </c>
      <c r="G19730" s="5">
        <v>20</v>
      </c>
      <c r="H19730" s="5">
        <v>21.2</v>
      </c>
      <c r="I19730" s="5">
        <v>424</v>
      </c>
      <c r="J19730" s="5">
        <v>424</v>
      </c>
      <c r="K19730" s="26" t="str" cm="1">
        <f t="array" ref="K19730">_xlfn.LET(_xlpm.d,UPPER(TRIM(CLEAN(SUBSTITUTE(F19730,CHAR(160),"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31" spans="1:11" hidden="1" x14ac:dyDescent="0.25">
      <c r="A19731" s="11" t="s">
        <v>3614</v>
      </c>
      <c r="B19731" s="3"/>
      <c r="G19731" s="6">
        <f>G19730</f>
        <v>20</v>
      </c>
      <c r="I19731" s="8">
        <f>I19730</f>
        <v>424</v>
      </c>
      <c r="K19731" s="26" t="str" cm="1">
        <f t="array" ref="K19731">_xlfn.LET(_xlpm.d,UPPER(TRIM(CLEAN(SUBSTITUTE(F19731,CHAR(160),"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32" spans="1:11" hidden="1" x14ac:dyDescent="0.25">
      <c r="A19732" s="10" t="s">
        <v>3680</v>
      </c>
      <c r="B19732" s="3"/>
      <c r="K19732" s="26" t="str" cm="1">
        <f t="array" ref="K19732">_xlfn.LET(_xlpm.d,UPPER(TRIM(CLEAN(SUBSTITUTE(F19732,CHAR(160),"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33" spans="1:11" hidden="1" x14ac:dyDescent="0.25">
      <c r="B19733" s="20">
        <v>46122</v>
      </c>
      <c r="C19733" s="2" t="s">
        <v>1</v>
      </c>
      <c r="D19733" s="2" t="s">
        <v>6632</v>
      </c>
      <c r="E19733" s="2" t="s">
        <v>800</v>
      </c>
      <c r="F19733" s="2" t="s">
        <v>3682</v>
      </c>
      <c r="G19733" s="5">
        <v>8</v>
      </c>
      <c r="H19733" s="5">
        <v>23.3</v>
      </c>
      <c r="I19733" s="5">
        <v>186.4</v>
      </c>
      <c r="J19733" s="5">
        <v>186.4</v>
      </c>
      <c r="K19733" s="26" t="str" cm="1">
        <f t="array" ref="K19733">_xlfn.LET(_xlpm.d,UPPER(TRIM(CLEAN(SUBSTITUTE(F19733,CHAR(160),"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34" spans="1:11" hidden="1" x14ac:dyDescent="0.25">
      <c r="A19734" s="11" t="s">
        <v>3685</v>
      </c>
      <c r="B19734" s="3"/>
      <c r="G19734" s="6">
        <f>G19733</f>
        <v>8</v>
      </c>
      <c r="I19734" s="8">
        <f>I19733</f>
        <v>186.4</v>
      </c>
      <c r="K19734" s="26" t="str" cm="1">
        <f t="array" ref="K19734">_xlfn.LET(_xlpm.d,UPPER(TRIM(CLEAN(SUBSTITUTE(F19734,CHAR(160),"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35" spans="1:11" hidden="1" x14ac:dyDescent="0.25">
      <c r="A19735" s="10" t="s">
        <v>3324</v>
      </c>
      <c r="B19735" s="3"/>
      <c r="K19735" s="26" t="str" cm="1">
        <f t="array" ref="K19735">_xlfn.LET(_xlpm.d,UPPER(TRIM(CLEAN(SUBSTITUTE(F19735,CHAR(160),"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36" spans="1:11" hidden="1" x14ac:dyDescent="0.25">
      <c r="B19736" s="20">
        <v>46114</v>
      </c>
      <c r="C19736" s="2" t="s">
        <v>1</v>
      </c>
      <c r="D19736" s="2" t="s">
        <v>6576</v>
      </c>
      <c r="E19736" s="2" t="s">
        <v>43</v>
      </c>
      <c r="F19736" s="2" t="s">
        <v>3324</v>
      </c>
      <c r="G19736" s="5">
        <v>20</v>
      </c>
      <c r="H19736" s="5">
        <v>19.989999999999998</v>
      </c>
      <c r="I19736" s="5">
        <v>399.8</v>
      </c>
      <c r="J19736" s="5">
        <v>399.8</v>
      </c>
      <c r="K19736" s="26" t="str" cm="1">
        <f t="array" ref="K19736">_xlfn.LET(_xlpm.d,UPPER(TRIM(CLEAN(SUBSTITUTE(F19736,CHAR(160),"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37" spans="1:11" hidden="1" x14ac:dyDescent="0.25">
      <c r="B19737" s="20">
        <v>46129</v>
      </c>
      <c r="C19737" s="2" t="s">
        <v>1</v>
      </c>
      <c r="D19737" s="2" t="s">
        <v>6759</v>
      </c>
      <c r="E19737" s="2" t="s">
        <v>835</v>
      </c>
      <c r="F19737" s="2" t="s">
        <v>3324</v>
      </c>
      <c r="G19737" s="5">
        <v>16</v>
      </c>
      <c r="H19737" s="5">
        <v>21.2</v>
      </c>
      <c r="I19737" s="5">
        <v>339.2</v>
      </c>
      <c r="J19737" s="5">
        <v>739</v>
      </c>
      <c r="K19737" s="26" t="str" cm="1">
        <f t="array" ref="K19737">_xlfn.LET(_xlpm.d,UPPER(TRIM(CLEAN(SUBSTITUTE(F19737,CHAR(160),"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38" spans="1:11" hidden="1" x14ac:dyDescent="0.25">
      <c r="A19738" s="11" t="s">
        <v>3713</v>
      </c>
      <c r="B19738" s="3"/>
      <c r="G19738" s="6">
        <f>G19736+G19737</f>
        <v>36</v>
      </c>
      <c r="I19738" s="8">
        <f>I19736+I19737</f>
        <v>739</v>
      </c>
      <c r="K19738" s="26" t="str" cm="1">
        <f t="array" ref="K19738">_xlfn.LET(_xlpm.d,UPPER(TRIM(CLEAN(SUBSTITUTE(F19738,CHAR(160),"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39" spans="1:11" hidden="1" x14ac:dyDescent="0.25">
      <c r="A19739" s="10" t="s">
        <v>3742</v>
      </c>
      <c r="B19739" s="3"/>
      <c r="K19739" s="26" t="str" cm="1">
        <f t="array" ref="K19739">_xlfn.LET(_xlpm.d,UPPER(TRIM(CLEAN(SUBSTITUTE(F19739,CHAR(160),"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40" spans="1:11" hidden="1" x14ac:dyDescent="0.25">
      <c r="B19740" s="20">
        <v>46142</v>
      </c>
      <c r="C19740" s="2" t="s">
        <v>1</v>
      </c>
      <c r="D19740" s="2" t="s">
        <v>6797</v>
      </c>
      <c r="E19740" s="2" t="s">
        <v>749</v>
      </c>
      <c r="F19740" s="2" t="s">
        <v>6798</v>
      </c>
      <c r="G19740" s="5">
        <v>6</v>
      </c>
      <c r="H19740" s="5">
        <v>48.55</v>
      </c>
      <c r="I19740" s="5">
        <v>291.3</v>
      </c>
      <c r="J19740" s="5">
        <v>291.3</v>
      </c>
      <c r="K19740" s="26" t="str" cm="1">
        <f t="array" ref="K19740">_xlfn.LET(_xlpm.d,UPPER(TRIM(CLEAN(SUBSTITUTE(F19740,CHAR(160),"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41" spans="1:11" hidden="1" x14ac:dyDescent="0.25">
      <c r="A19741" s="11" t="s">
        <v>3746</v>
      </c>
      <c r="B19741" s="3"/>
      <c r="G19741" s="6">
        <f>G19740</f>
        <v>6</v>
      </c>
      <c r="I19741" s="8">
        <f>I19740</f>
        <v>291.3</v>
      </c>
      <c r="K19741" s="26" t="str" cm="1">
        <f t="array" ref="K19741">_xlfn.LET(_xlpm.d,UPPER(TRIM(CLEAN(SUBSTITUTE(F19741,CHAR(160),"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42" spans="1:11" hidden="1" x14ac:dyDescent="0.25">
      <c r="A19742" s="10" t="s">
        <v>3799</v>
      </c>
      <c r="B19742" s="3"/>
      <c r="K19742" s="26" t="str" cm="1">
        <f t="array" ref="K19742">_xlfn.LET(_xlpm.d,UPPER(TRIM(CLEAN(SUBSTITUTE(F19742,CHAR(160),"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43" spans="1:11" hidden="1" x14ac:dyDescent="0.25">
      <c r="B19743" s="20">
        <v>46129</v>
      </c>
      <c r="C19743" s="2" t="s">
        <v>1</v>
      </c>
      <c r="D19743" s="2" t="s">
        <v>6581</v>
      </c>
      <c r="E19743" s="2" t="s">
        <v>43</v>
      </c>
      <c r="F19743" s="2" t="s">
        <v>3424</v>
      </c>
      <c r="G19743" s="5">
        <v>10</v>
      </c>
      <c r="H19743" s="5">
        <v>19.989999999999998</v>
      </c>
      <c r="I19743" s="5">
        <v>199.9</v>
      </c>
      <c r="J19743" s="5">
        <v>199.9</v>
      </c>
      <c r="K19743" s="26" t="str" cm="1">
        <f t="array" ref="K19743">_xlfn.LET(_xlpm.d,UPPER(TRIM(CLEAN(SUBSTITUTE(F19743,CHAR(160),"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44" spans="1:11" hidden="1" x14ac:dyDescent="0.25">
      <c r="B19744" s="20">
        <v>46135</v>
      </c>
      <c r="C19744" s="2" t="s">
        <v>1</v>
      </c>
      <c r="D19744" s="2" t="s">
        <v>6799</v>
      </c>
      <c r="E19744" s="2" t="s">
        <v>3</v>
      </c>
      <c r="F19744" s="2" t="s">
        <v>3424</v>
      </c>
      <c r="G19744" s="5">
        <v>10</v>
      </c>
      <c r="H19744" s="5">
        <v>21.2</v>
      </c>
      <c r="I19744" s="5">
        <v>212</v>
      </c>
      <c r="J19744" s="5">
        <v>411.9</v>
      </c>
      <c r="K19744" s="26" t="str" cm="1">
        <f t="array" ref="K19744">_xlfn.LET(_xlpm.d,UPPER(TRIM(CLEAN(SUBSTITUTE(F19744,CHAR(160),"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19745" spans="1:11" hidden="1" x14ac:dyDescent="0.25">
      <c r="A19745" s="11" t="s">
        <v>3802</v>
      </c>
      <c r="B19745" s="3"/>
      <c r="G19745" s="6">
        <f>G19743+G19744</f>
        <v>20</v>
      </c>
      <c r="I19745" s="8">
        <f>I19743+I19744</f>
        <v>411.9</v>
      </c>
      <c r="K19745" s="26" t="str" cm="1">
        <f t="array" ref="K19745">_xlfn.LET(_xlpm.d,UPPER(TRIM(CLEAN(SUBSTITUTE(F19745,CHAR(160),"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46" spans="1:11" hidden="1" x14ac:dyDescent="0.25">
      <c r="A19746" s="10" t="s">
        <v>3817</v>
      </c>
      <c r="B19746" s="3"/>
      <c r="K19746" s="26" t="str" cm="1">
        <f t="array" ref="K19746">_xlfn.LET(_xlpm.d,UPPER(TRIM(CLEAN(SUBSTITUTE(F19746,CHAR(160),"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47" spans="1:11" hidden="1" x14ac:dyDescent="0.25">
      <c r="B19747" s="20">
        <v>46114</v>
      </c>
      <c r="C19747" s="2" t="s">
        <v>1</v>
      </c>
      <c r="D19747" s="2" t="s">
        <v>6723</v>
      </c>
      <c r="E19747" s="2" t="s">
        <v>3</v>
      </c>
      <c r="F19747" s="2" t="s">
        <v>6800</v>
      </c>
      <c r="G19747" s="5">
        <v>30</v>
      </c>
      <c r="H19747" s="5">
        <v>28</v>
      </c>
      <c r="I19747" s="5">
        <v>840</v>
      </c>
      <c r="J19747" s="5">
        <v>840</v>
      </c>
      <c r="K19747" s="26" t="str" cm="1">
        <f t="array" ref="K19747">_xlfn.LET(_xlpm.d,UPPER(TRIM(CLEAN(SUBSTITUTE(F19747,CHAR(160),"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19748" spans="1:11" hidden="1" x14ac:dyDescent="0.25">
      <c r="A19748" s="11" t="s">
        <v>3822</v>
      </c>
      <c r="B19748" s="3"/>
      <c r="G19748" s="6">
        <f>G19747</f>
        <v>30</v>
      </c>
      <c r="I19748" s="8">
        <f>I19747</f>
        <v>840</v>
      </c>
      <c r="K19748" s="26" t="str" cm="1">
        <f t="array" ref="K19748">_xlfn.LET(_xlpm.d,UPPER(TRIM(CLEAN(SUBSTITUTE(F19748,CHAR(160),"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49" spans="1:11" hidden="1" x14ac:dyDescent="0.25">
      <c r="A19749" s="10" t="s">
        <v>6801</v>
      </c>
      <c r="B19749" s="3"/>
      <c r="K19749" s="26" t="str" cm="1">
        <f t="array" ref="K19749">_xlfn.LET(_xlpm.d,UPPER(TRIM(CLEAN(SUBSTITUTE(F19749,CHAR(160),"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50" spans="1:11" hidden="1" x14ac:dyDescent="0.25">
      <c r="B19750" s="20">
        <v>46142</v>
      </c>
      <c r="C19750" s="2" t="s">
        <v>1</v>
      </c>
      <c r="D19750" s="2" t="s">
        <v>6797</v>
      </c>
      <c r="E19750" s="2" t="s">
        <v>749</v>
      </c>
      <c r="F19750" s="2" t="s">
        <v>6802</v>
      </c>
      <c r="G19750" s="5">
        <v>4</v>
      </c>
      <c r="H19750" s="5">
        <v>47.85</v>
      </c>
      <c r="I19750" s="5">
        <v>191.4</v>
      </c>
      <c r="J19750" s="5">
        <v>191.4</v>
      </c>
      <c r="K19750" s="26" t="str" cm="1">
        <f t="array" ref="K19750">_xlfn.LET(_xlpm.d,UPPER(TRIM(CLEAN(SUBSTITUTE(F19750,CHAR(160),"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19751" spans="1:11" hidden="1" x14ac:dyDescent="0.25">
      <c r="A19751" s="11" t="s">
        <v>6803</v>
      </c>
      <c r="B19751" s="3"/>
      <c r="G19751" s="6">
        <f>G19750</f>
        <v>4</v>
      </c>
      <c r="I19751" s="8">
        <f>I19750</f>
        <v>191.4</v>
      </c>
      <c r="K19751" s="26" t="str" cm="1">
        <f t="array" ref="K19751">_xlfn.LET(_xlpm.d,UPPER(TRIM(CLEAN(SUBSTITUTE(F19751,CHAR(160),"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52" spans="1:11" hidden="1" x14ac:dyDescent="0.25">
      <c r="A19752" s="10" t="s">
        <v>3826</v>
      </c>
      <c r="B19752" s="3"/>
      <c r="K19752" s="26" t="str" cm="1">
        <f t="array" ref="K19752">_xlfn.LET(_xlpm.d,UPPER(TRIM(CLEAN(SUBSTITUTE(F19752,CHAR(160),"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53" spans="1:11" hidden="1" x14ac:dyDescent="0.25">
      <c r="B19753" s="20">
        <v>46114</v>
      </c>
      <c r="C19753" s="2" t="s">
        <v>1</v>
      </c>
      <c r="D19753" s="2" t="s">
        <v>6576</v>
      </c>
      <c r="E19753" s="2" t="s">
        <v>43</v>
      </c>
      <c r="F19753" s="2" t="s">
        <v>3826</v>
      </c>
      <c r="G19753" s="5">
        <v>8</v>
      </c>
      <c r="H19753" s="5">
        <v>32.99</v>
      </c>
      <c r="I19753" s="5">
        <v>263.92</v>
      </c>
      <c r="J19753" s="5">
        <v>263.92</v>
      </c>
      <c r="K19753" s="26" t="str" cm="1">
        <f t="array" ref="K19753">_xlfn.LET(_xlpm.d,UPPER(TRIM(CLEAN(SUBSTITUTE(F19753,CHAR(160),"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ANGELONIA</v>
      </c>
    </row>
    <row r="19754" spans="1:11" hidden="1" x14ac:dyDescent="0.25">
      <c r="A19754" s="11" t="s">
        <v>3827</v>
      </c>
      <c r="B19754" s="3"/>
      <c r="G19754" s="6">
        <f>G19753</f>
        <v>8</v>
      </c>
      <c r="I19754" s="8">
        <f>I19753</f>
        <v>263.92</v>
      </c>
      <c r="K19754" s="26" t="str" cm="1">
        <f t="array" ref="K19754">_xlfn.LET(_xlpm.d,UPPER(TRIM(CLEAN(SUBSTITUTE(F19754,CHAR(160),"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55" spans="1:11" hidden="1" x14ac:dyDescent="0.25">
      <c r="A19755" s="10" t="s">
        <v>3841</v>
      </c>
      <c r="B19755" s="3"/>
      <c r="K19755" s="26" t="str" cm="1">
        <f t="array" ref="K19755">_xlfn.LET(_xlpm.d,UPPER(TRIM(CLEAN(SUBSTITUTE(F19755,CHAR(160),"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56" spans="1:11" hidden="1" x14ac:dyDescent="0.25">
      <c r="B19756" s="20">
        <v>46113</v>
      </c>
      <c r="C19756" s="2" t="s">
        <v>1</v>
      </c>
      <c r="D19756" s="2" t="s">
        <v>6619</v>
      </c>
      <c r="E19756" s="2" t="s">
        <v>154</v>
      </c>
      <c r="F19756" s="2" t="s">
        <v>3841</v>
      </c>
      <c r="G19756" s="5">
        <v>40</v>
      </c>
      <c r="H19756" s="5">
        <v>33.5</v>
      </c>
      <c r="I19756" s="5">
        <v>1340</v>
      </c>
      <c r="J19756" s="5">
        <v>1340</v>
      </c>
      <c r="K19756" s="26" t="str" cm="1">
        <f t="array" ref="K19756">_xlfn.LET(_xlpm.d,UPPER(TRIM(CLEAN(SUBSTITUTE(F19756,CHAR(160),"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57" spans="1:11" hidden="1" x14ac:dyDescent="0.25">
      <c r="A19757" s="11" t="s">
        <v>3848</v>
      </c>
      <c r="B19757" s="3"/>
      <c r="G19757" s="6">
        <f>G19756</f>
        <v>40</v>
      </c>
      <c r="I19757" s="7">
        <f>I19756</f>
        <v>1340</v>
      </c>
      <c r="K19757" s="26" t="str" cm="1">
        <f t="array" ref="K19757">_xlfn.LET(_xlpm.d,UPPER(TRIM(CLEAN(SUBSTITUTE(F19757,CHAR(160),"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58" spans="1:11" hidden="1" x14ac:dyDescent="0.25">
      <c r="A19758" s="10" t="s">
        <v>3849</v>
      </c>
      <c r="B19758" s="3"/>
      <c r="K19758" s="26" t="str" cm="1">
        <f t="array" ref="K19758">_xlfn.LET(_xlpm.d,UPPER(TRIM(CLEAN(SUBSTITUTE(F19758,CHAR(160),"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759" spans="1:11" hidden="1" x14ac:dyDescent="0.25">
      <c r="B19759" s="20">
        <v>46113</v>
      </c>
      <c r="C19759" s="2" t="s">
        <v>1</v>
      </c>
      <c r="D19759" s="2" t="s">
        <v>6585</v>
      </c>
      <c r="E19759" s="2" t="s">
        <v>143</v>
      </c>
      <c r="F19759" s="2" t="s">
        <v>3849</v>
      </c>
      <c r="G19759" s="5">
        <v>40</v>
      </c>
      <c r="H19759" s="5">
        <v>33.5</v>
      </c>
      <c r="I19759" s="5">
        <v>1340</v>
      </c>
      <c r="J19759" s="5">
        <v>1340</v>
      </c>
      <c r="K19759" s="26" t="str" cm="1">
        <f t="array" ref="K19759">_xlfn.LET(_xlpm.d,UPPER(TRIM(CLEAN(SUBSTITUTE(F19759,CHAR(160),"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60" spans="1:11" hidden="1" x14ac:dyDescent="0.25">
      <c r="B19760" s="20">
        <v>46113</v>
      </c>
      <c r="C19760" s="2" t="s">
        <v>1</v>
      </c>
      <c r="D19760" s="2" t="s">
        <v>6586</v>
      </c>
      <c r="E19760" s="2" t="s">
        <v>149</v>
      </c>
      <c r="F19760" s="2" t="s">
        <v>3849</v>
      </c>
      <c r="G19760" s="5">
        <v>64</v>
      </c>
      <c r="H19760" s="5">
        <v>33.5</v>
      </c>
      <c r="I19760" s="5">
        <v>2144</v>
      </c>
      <c r="J19760" s="5">
        <v>3484</v>
      </c>
      <c r="K19760" s="26" t="str" cm="1">
        <f t="array" ref="K19760">_xlfn.LET(_xlpm.d,UPPER(TRIM(CLEAN(SUBSTITUTE(F19760,CHAR(160),"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61" spans="2:11" hidden="1" x14ac:dyDescent="0.25">
      <c r="B19761" s="20">
        <v>46113</v>
      </c>
      <c r="C19761" s="2" t="s">
        <v>1</v>
      </c>
      <c r="D19761" s="2" t="s">
        <v>6715</v>
      </c>
      <c r="E19761" s="2" t="s">
        <v>189</v>
      </c>
      <c r="F19761" s="2" t="s">
        <v>3849</v>
      </c>
      <c r="G19761" s="5">
        <v>32</v>
      </c>
      <c r="H19761" s="5">
        <v>33.5</v>
      </c>
      <c r="I19761" s="5">
        <v>1072</v>
      </c>
      <c r="J19761" s="5">
        <v>4556</v>
      </c>
      <c r="K19761" s="26" t="str" cm="1">
        <f t="array" ref="K19761">_xlfn.LET(_xlpm.d,UPPER(TRIM(CLEAN(SUBSTITUTE(F19761,CHAR(160),"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62" spans="2:11" hidden="1" x14ac:dyDescent="0.25">
      <c r="B19762" s="20">
        <v>46114</v>
      </c>
      <c r="C19762" s="2" t="s">
        <v>1</v>
      </c>
      <c r="D19762" s="2" t="s">
        <v>6662</v>
      </c>
      <c r="E19762" s="2" t="s">
        <v>16</v>
      </c>
      <c r="F19762" s="2" t="s">
        <v>3849</v>
      </c>
      <c r="G19762" s="5">
        <v>50</v>
      </c>
      <c r="H19762" s="5">
        <v>32.950000000000003</v>
      </c>
      <c r="I19762" s="5">
        <v>1647.5</v>
      </c>
      <c r="J19762" s="5">
        <v>6203.5</v>
      </c>
      <c r="K19762" s="26" t="str" cm="1">
        <f t="array" ref="K19762">_xlfn.LET(_xlpm.d,UPPER(TRIM(CLEAN(SUBSTITUTE(F19762,CHAR(160),"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63" spans="2:11" hidden="1" x14ac:dyDescent="0.25">
      <c r="B19763" s="20">
        <v>46114</v>
      </c>
      <c r="C19763" s="2" t="s">
        <v>1</v>
      </c>
      <c r="D19763" s="2" t="s">
        <v>6723</v>
      </c>
      <c r="E19763" s="2" t="s">
        <v>3</v>
      </c>
      <c r="F19763" s="2" t="s">
        <v>3917</v>
      </c>
      <c r="G19763" s="5">
        <v>20</v>
      </c>
      <c r="H19763" s="5">
        <v>28</v>
      </c>
      <c r="I19763" s="5">
        <v>560</v>
      </c>
      <c r="J19763" s="5">
        <v>6763.5</v>
      </c>
      <c r="K19763" s="26" t="str" cm="1">
        <f t="array" ref="K19763">_xlfn.LET(_xlpm.d,UPPER(TRIM(CLEAN(SUBSTITUTE(F19763,CHAR(160),"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64" spans="2:11" hidden="1" x14ac:dyDescent="0.25">
      <c r="B19764" s="20">
        <v>46119</v>
      </c>
      <c r="C19764" s="2" t="s">
        <v>1</v>
      </c>
      <c r="D19764" s="2" t="s">
        <v>6622</v>
      </c>
      <c r="E19764" s="2" t="s">
        <v>192</v>
      </c>
      <c r="F19764" s="2" t="s">
        <v>3849</v>
      </c>
      <c r="G19764" s="5">
        <v>32</v>
      </c>
      <c r="H19764" s="5">
        <v>33.5</v>
      </c>
      <c r="I19764" s="5">
        <v>1072</v>
      </c>
      <c r="J19764" s="5">
        <v>7835.5</v>
      </c>
      <c r="K19764" s="26" t="str" cm="1">
        <f t="array" ref="K19764">_xlfn.LET(_xlpm.d,UPPER(TRIM(CLEAN(SUBSTITUTE(F19764,CHAR(160),"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65" spans="2:11" hidden="1" x14ac:dyDescent="0.25">
      <c r="B19765" s="20">
        <v>46120</v>
      </c>
      <c r="C19765" s="2" t="s">
        <v>1</v>
      </c>
      <c r="D19765" s="2" t="s">
        <v>6643</v>
      </c>
      <c r="E19765" s="2" t="s">
        <v>147</v>
      </c>
      <c r="F19765" s="2" t="s">
        <v>3849</v>
      </c>
      <c r="G19765" s="5">
        <v>52</v>
      </c>
      <c r="H19765" s="5">
        <v>33.5</v>
      </c>
      <c r="I19765" s="5">
        <v>1742</v>
      </c>
      <c r="J19765" s="5">
        <v>9577.5</v>
      </c>
      <c r="K19765" s="26" t="str" cm="1">
        <f t="array" ref="K19765">_xlfn.LET(_xlpm.d,UPPER(TRIM(CLEAN(SUBSTITUTE(F19765,CHAR(160),"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66" spans="2:11" hidden="1" x14ac:dyDescent="0.25">
      <c r="B19766" s="20">
        <v>46120</v>
      </c>
      <c r="C19766" s="2" t="s">
        <v>1</v>
      </c>
      <c r="D19766" s="2" t="s">
        <v>6645</v>
      </c>
      <c r="E19766" s="2" t="s">
        <v>149</v>
      </c>
      <c r="F19766" s="2" t="s">
        <v>3849</v>
      </c>
      <c r="G19766" s="5">
        <v>16</v>
      </c>
      <c r="H19766" s="5">
        <v>33.5</v>
      </c>
      <c r="I19766" s="5">
        <v>536</v>
      </c>
      <c r="J19766" s="5">
        <v>10113.5</v>
      </c>
      <c r="K19766" s="26" t="str" cm="1">
        <f t="array" ref="K19766">_xlfn.LET(_xlpm.d,UPPER(TRIM(CLEAN(SUBSTITUTE(F19766,CHAR(160),"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67" spans="2:11" hidden="1" x14ac:dyDescent="0.25">
      <c r="B19767" s="20">
        <v>46120</v>
      </c>
      <c r="C19767" s="2" t="s">
        <v>1</v>
      </c>
      <c r="D19767" s="2" t="s">
        <v>6729</v>
      </c>
      <c r="E19767" s="2" t="s">
        <v>78</v>
      </c>
      <c r="F19767" s="2" t="s">
        <v>3849</v>
      </c>
      <c r="G19767" s="5">
        <v>30</v>
      </c>
      <c r="H19767" s="5">
        <v>33.5</v>
      </c>
      <c r="I19767" s="5">
        <v>1005</v>
      </c>
      <c r="J19767" s="5">
        <v>11118.5</v>
      </c>
      <c r="K19767" s="26" t="str" cm="1">
        <f t="array" ref="K19767">_xlfn.LET(_xlpm.d,UPPER(TRIM(CLEAN(SUBSTITUTE(F19767,CHAR(160),"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68" spans="2:11" hidden="1" x14ac:dyDescent="0.25">
      <c r="B19768" s="20">
        <v>46120</v>
      </c>
      <c r="C19768" s="2" t="s">
        <v>1</v>
      </c>
      <c r="D19768" s="2" t="s">
        <v>6804</v>
      </c>
      <c r="E19768" s="2" t="s">
        <v>774</v>
      </c>
      <c r="F19768" s="2" t="s">
        <v>3896</v>
      </c>
      <c r="G19768" s="5">
        <v>8</v>
      </c>
      <c r="H19768" s="5">
        <v>32.950000000000003</v>
      </c>
      <c r="I19768" s="5">
        <v>263.60000000000002</v>
      </c>
      <c r="J19768" s="5">
        <v>11382.1</v>
      </c>
      <c r="K19768" s="26" t="str" cm="1">
        <f t="array" ref="K19768">_xlfn.LET(_xlpm.d,UPPER(TRIM(CLEAN(SUBSTITUTE(F19768,CHAR(160),"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69" spans="2:11" hidden="1" x14ac:dyDescent="0.25">
      <c r="B19769" s="20">
        <v>46120</v>
      </c>
      <c r="C19769" s="2" t="s">
        <v>1</v>
      </c>
      <c r="D19769" s="2" t="s">
        <v>6804</v>
      </c>
      <c r="E19769" s="2" t="s">
        <v>774</v>
      </c>
      <c r="F19769" s="2" t="s">
        <v>6805</v>
      </c>
      <c r="G19769" s="5">
        <v>8</v>
      </c>
      <c r="H19769" s="5">
        <v>32.950000000000003</v>
      </c>
      <c r="I19769" s="5">
        <v>263.60000000000002</v>
      </c>
      <c r="J19769" s="5">
        <v>11645.7</v>
      </c>
      <c r="K19769" s="26" t="str" cm="1">
        <f t="array" ref="K19769">_xlfn.LET(_xlpm.d,UPPER(TRIM(CLEAN(SUBSTITUTE(F19769,CHAR(160),"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70" spans="2:11" hidden="1" x14ac:dyDescent="0.25">
      <c r="B19770" s="20">
        <v>46121</v>
      </c>
      <c r="C19770" s="2" t="s">
        <v>1</v>
      </c>
      <c r="D19770" s="2" t="s">
        <v>6579</v>
      </c>
      <c r="E19770" s="2" t="s">
        <v>16</v>
      </c>
      <c r="F19770" s="2" t="s">
        <v>3849</v>
      </c>
      <c r="G19770" s="5">
        <v>20</v>
      </c>
      <c r="H19770" s="5">
        <v>32.950000000000003</v>
      </c>
      <c r="I19770" s="5">
        <v>659</v>
      </c>
      <c r="J19770" s="5">
        <v>12304.7</v>
      </c>
      <c r="K19770" s="26" t="str" cm="1">
        <f t="array" ref="K19770">_xlfn.LET(_xlpm.d,UPPER(TRIM(CLEAN(SUBSTITUTE(F19770,CHAR(160),"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71" spans="2:11" hidden="1" x14ac:dyDescent="0.25">
      <c r="B19771" s="20">
        <v>46121</v>
      </c>
      <c r="C19771" s="2" t="s">
        <v>1</v>
      </c>
      <c r="D19771" s="2" t="s">
        <v>6670</v>
      </c>
      <c r="E19771" s="2" t="s">
        <v>305</v>
      </c>
      <c r="F19771" s="2" t="s">
        <v>3849</v>
      </c>
      <c r="G19771" s="5">
        <v>64</v>
      </c>
      <c r="H19771" s="5">
        <v>33.5</v>
      </c>
      <c r="I19771" s="5">
        <v>2144</v>
      </c>
      <c r="J19771" s="5">
        <v>14448.7</v>
      </c>
      <c r="K19771" s="26" t="str" cm="1">
        <f t="array" ref="K19771">_xlfn.LET(_xlpm.d,UPPER(TRIM(CLEAN(SUBSTITUTE(F19771,CHAR(160),"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72" spans="2:11" hidden="1" x14ac:dyDescent="0.25">
      <c r="B19772" s="20">
        <v>46122</v>
      </c>
      <c r="C19772" s="2" t="s">
        <v>1</v>
      </c>
      <c r="D19772" s="2" t="s">
        <v>6625</v>
      </c>
      <c r="E19772" s="2" t="s">
        <v>195</v>
      </c>
      <c r="F19772" s="2" t="s">
        <v>3849</v>
      </c>
      <c r="G19772" s="5">
        <v>40</v>
      </c>
      <c r="H19772" s="5">
        <v>33.5</v>
      </c>
      <c r="I19772" s="5">
        <v>1340</v>
      </c>
      <c r="J19772" s="5">
        <v>15788.7</v>
      </c>
      <c r="K19772" s="26" t="str" cm="1">
        <f t="array" ref="K19772">_xlfn.LET(_xlpm.d,UPPER(TRIM(CLEAN(SUBSTITUTE(F19772,CHAR(160),"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73" spans="2:11" hidden="1" x14ac:dyDescent="0.25">
      <c r="B19773" s="20">
        <v>46122</v>
      </c>
      <c r="C19773" s="2" t="s">
        <v>1</v>
      </c>
      <c r="D19773" s="2" t="s">
        <v>6635</v>
      </c>
      <c r="E19773" s="2" t="s">
        <v>154</v>
      </c>
      <c r="F19773" s="2" t="s">
        <v>3849</v>
      </c>
      <c r="G19773" s="5">
        <v>20</v>
      </c>
      <c r="H19773" s="5">
        <v>33.5</v>
      </c>
      <c r="I19773" s="5">
        <v>670</v>
      </c>
      <c r="J19773" s="5">
        <v>16458.7</v>
      </c>
      <c r="K19773" s="26" t="str" cm="1">
        <f t="array" ref="K19773">_xlfn.LET(_xlpm.d,UPPER(TRIM(CLEAN(SUBSTITUTE(F19773,CHAR(160),"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74" spans="2:11" hidden="1" x14ac:dyDescent="0.25">
      <c r="B19774" s="20">
        <v>46122</v>
      </c>
      <c r="C19774" s="2" t="s">
        <v>1</v>
      </c>
      <c r="D19774" s="2" t="s">
        <v>6606</v>
      </c>
      <c r="E19774" s="2" t="s">
        <v>43</v>
      </c>
      <c r="F19774" s="2" t="s">
        <v>3882</v>
      </c>
      <c r="G19774" s="5">
        <v>15</v>
      </c>
      <c r="H19774" s="5">
        <v>32.99</v>
      </c>
      <c r="I19774" s="5">
        <v>494.85</v>
      </c>
      <c r="J19774" s="5">
        <v>16953.55</v>
      </c>
      <c r="K19774" s="26" t="str" cm="1">
        <f t="array" ref="K19774">_xlfn.LET(_xlpm.d,UPPER(TRIM(CLEAN(SUBSTITUTE(F19774,CHAR(160),"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75" spans="2:11" hidden="1" x14ac:dyDescent="0.25">
      <c r="B19775" s="20">
        <v>46122</v>
      </c>
      <c r="C19775" s="2" t="s">
        <v>1</v>
      </c>
      <c r="D19775" s="2" t="s">
        <v>6806</v>
      </c>
      <c r="E19775" s="2" t="s">
        <v>1944</v>
      </c>
      <c r="F19775" s="2" t="s">
        <v>3849</v>
      </c>
      <c r="G19775" s="5">
        <v>14</v>
      </c>
      <c r="H19775" s="5">
        <v>40.99</v>
      </c>
      <c r="I19775" s="5">
        <v>573.86</v>
      </c>
      <c r="J19775" s="5">
        <v>17527.41</v>
      </c>
      <c r="K19775" s="26" t="str" cm="1">
        <f t="array" ref="K19775">_xlfn.LET(_xlpm.d,UPPER(TRIM(CLEAN(SUBSTITUTE(F19775,CHAR(160),"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76" spans="2:11" hidden="1" x14ac:dyDescent="0.25">
      <c r="B19776" s="20">
        <v>46126</v>
      </c>
      <c r="C19776" s="2" t="s">
        <v>1</v>
      </c>
      <c r="D19776" s="2" t="s">
        <v>6652</v>
      </c>
      <c r="E19776" s="2" t="s">
        <v>266</v>
      </c>
      <c r="F19776" s="2" t="s">
        <v>3849</v>
      </c>
      <c r="G19776" s="5">
        <v>32</v>
      </c>
      <c r="H19776" s="5">
        <v>33.5</v>
      </c>
      <c r="I19776" s="5">
        <v>1072</v>
      </c>
      <c r="J19776" s="5">
        <v>18599.41</v>
      </c>
      <c r="K19776" s="26" t="str" cm="1">
        <f t="array" ref="K19776">_xlfn.LET(_xlpm.d,UPPER(TRIM(CLEAN(SUBSTITUTE(F19776,CHAR(160),"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77" spans="2:11" hidden="1" x14ac:dyDescent="0.25">
      <c r="B19777" s="20">
        <v>46126</v>
      </c>
      <c r="C19777" s="2" t="s">
        <v>1</v>
      </c>
      <c r="D19777" s="2" t="s">
        <v>6637</v>
      </c>
      <c r="E19777" s="2" t="s">
        <v>162</v>
      </c>
      <c r="F19777" s="2" t="s">
        <v>3849</v>
      </c>
      <c r="G19777" s="5">
        <v>32</v>
      </c>
      <c r="H19777" s="5">
        <v>33.5</v>
      </c>
      <c r="I19777" s="5">
        <v>1072</v>
      </c>
      <c r="J19777" s="5">
        <v>19671.41</v>
      </c>
      <c r="K19777" s="26" t="str" cm="1">
        <f t="array" ref="K19777">_xlfn.LET(_xlpm.d,UPPER(TRIM(CLEAN(SUBSTITUTE(F19777,CHAR(160),"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78" spans="2:11" hidden="1" x14ac:dyDescent="0.25">
      <c r="B19778" s="20">
        <v>46126</v>
      </c>
      <c r="C19778" s="2" t="s">
        <v>1</v>
      </c>
      <c r="D19778" s="2" t="s">
        <v>6648</v>
      </c>
      <c r="E19778" s="2" t="s">
        <v>156</v>
      </c>
      <c r="F19778" s="2" t="s">
        <v>3849</v>
      </c>
      <c r="G19778" s="5">
        <v>40</v>
      </c>
      <c r="H19778" s="5">
        <v>33.5</v>
      </c>
      <c r="I19778" s="5">
        <v>1340</v>
      </c>
      <c r="J19778" s="5">
        <v>21011.41</v>
      </c>
      <c r="K19778" s="26" t="str" cm="1">
        <f t="array" ref="K19778">_xlfn.LET(_xlpm.d,UPPER(TRIM(CLEAN(SUBSTITUTE(F19778,CHAR(160),"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79" spans="2:11" hidden="1" x14ac:dyDescent="0.25">
      <c r="B19779" s="20">
        <v>46126</v>
      </c>
      <c r="C19779" s="2" t="s">
        <v>1</v>
      </c>
      <c r="D19779" s="2" t="s">
        <v>6655</v>
      </c>
      <c r="E19779" s="2" t="s">
        <v>141</v>
      </c>
      <c r="F19779" s="2" t="s">
        <v>3849</v>
      </c>
      <c r="G19779" s="5">
        <v>64</v>
      </c>
      <c r="H19779" s="5">
        <v>33.5</v>
      </c>
      <c r="I19779" s="5">
        <v>2144</v>
      </c>
      <c r="J19779" s="5">
        <v>23155.41</v>
      </c>
      <c r="K19779" s="26" t="str" cm="1">
        <f t="array" ref="K19779">_xlfn.LET(_xlpm.d,UPPER(TRIM(CLEAN(SUBSTITUTE(F19779,CHAR(160),"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80" spans="2:11" hidden="1" x14ac:dyDescent="0.25">
      <c r="B19780" s="20">
        <v>46126</v>
      </c>
      <c r="C19780" s="2" t="s">
        <v>1</v>
      </c>
      <c r="D19780" s="2" t="s">
        <v>6638</v>
      </c>
      <c r="E19780" s="2" t="s">
        <v>273</v>
      </c>
      <c r="F19780" s="2" t="s">
        <v>3849</v>
      </c>
      <c r="G19780" s="5">
        <v>32</v>
      </c>
      <c r="H19780" s="5">
        <v>33.5</v>
      </c>
      <c r="I19780" s="5">
        <v>1072</v>
      </c>
      <c r="J19780" s="5">
        <v>24227.41</v>
      </c>
      <c r="K19780" s="26" t="str" cm="1">
        <f t="array" ref="K19780">_xlfn.LET(_xlpm.d,UPPER(TRIM(CLEAN(SUBSTITUTE(F19780,CHAR(160),"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81" spans="2:11" hidden="1" x14ac:dyDescent="0.25">
      <c r="B19781" s="20">
        <v>46127</v>
      </c>
      <c r="C19781" s="2" t="s">
        <v>1</v>
      </c>
      <c r="D19781" s="2" t="s">
        <v>6680</v>
      </c>
      <c r="E19781" s="2" t="s">
        <v>61</v>
      </c>
      <c r="F19781" s="2" t="s">
        <v>3849</v>
      </c>
      <c r="G19781" s="5">
        <v>10</v>
      </c>
      <c r="H19781" s="5">
        <v>32.950000000000003</v>
      </c>
      <c r="I19781" s="5">
        <v>329.5</v>
      </c>
      <c r="J19781" s="5">
        <v>24556.91</v>
      </c>
      <c r="K19781" s="26" t="str" cm="1">
        <f t="array" ref="K19781">_xlfn.LET(_xlpm.d,UPPER(TRIM(CLEAN(SUBSTITUTE(F19781,CHAR(160),"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82" spans="2:11" hidden="1" x14ac:dyDescent="0.25">
      <c r="B19782" s="20">
        <v>46127</v>
      </c>
      <c r="C19782" s="2" t="s">
        <v>1</v>
      </c>
      <c r="D19782" s="2" t="s">
        <v>6608</v>
      </c>
      <c r="E19782" s="2" t="s">
        <v>176</v>
      </c>
      <c r="F19782" s="2" t="s">
        <v>6807</v>
      </c>
      <c r="G19782" s="5">
        <v>10</v>
      </c>
      <c r="H19782" s="5">
        <v>32.950000000000003</v>
      </c>
      <c r="I19782" s="5">
        <v>329.5</v>
      </c>
      <c r="J19782" s="5">
        <v>24886.41</v>
      </c>
      <c r="K19782" s="26" t="str" cm="1">
        <f t="array" ref="K19782">_xlfn.LET(_xlpm.d,UPPER(TRIM(CLEAN(SUBSTITUTE(F19782,CHAR(160),"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83" spans="2:11" hidden="1" x14ac:dyDescent="0.25">
      <c r="B19783" s="20">
        <v>46127</v>
      </c>
      <c r="C19783" s="2" t="s">
        <v>1</v>
      </c>
      <c r="D19783" s="2" t="s">
        <v>6608</v>
      </c>
      <c r="E19783" s="2" t="s">
        <v>176</v>
      </c>
      <c r="F19783" s="2" t="s">
        <v>6808</v>
      </c>
      <c r="G19783" s="5">
        <v>10</v>
      </c>
      <c r="H19783" s="5">
        <v>32.950000000000003</v>
      </c>
      <c r="I19783" s="5">
        <v>329.5</v>
      </c>
      <c r="J19783" s="5">
        <v>25215.91</v>
      </c>
      <c r="K19783" s="26" t="str" cm="1">
        <f t="array" ref="K19783">_xlfn.LET(_xlpm.d,UPPER(TRIM(CLEAN(SUBSTITUTE(F19783,CHAR(160),"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84" spans="2:11" hidden="1" x14ac:dyDescent="0.25">
      <c r="B19784" s="20">
        <v>46128</v>
      </c>
      <c r="C19784" s="2" t="s">
        <v>1</v>
      </c>
      <c r="D19784" s="2" t="s">
        <v>6590</v>
      </c>
      <c r="E19784" s="2" t="s">
        <v>311</v>
      </c>
      <c r="F19784" s="2" t="s">
        <v>3849</v>
      </c>
      <c r="G19784" s="5">
        <v>120</v>
      </c>
      <c r="H19784" s="5">
        <v>33.5</v>
      </c>
      <c r="I19784" s="5">
        <v>4020</v>
      </c>
      <c r="J19784" s="5">
        <v>29235.91</v>
      </c>
      <c r="K19784" s="26" t="str" cm="1">
        <f t="array" ref="K19784">_xlfn.LET(_xlpm.d,UPPER(TRIM(CLEAN(SUBSTITUTE(F19784,CHAR(160),"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85" spans="2:11" hidden="1" x14ac:dyDescent="0.25">
      <c r="B19785" s="20">
        <v>46129</v>
      </c>
      <c r="C19785" s="2" t="s">
        <v>1</v>
      </c>
      <c r="D19785" s="2" t="s">
        <v>6650</v>
      </c>
      <c r="E19785" s="2" t="s">
        <v>154</v>
      </c>
      <c r="F19785" s="2" t="s">
        <v>3849</v>
      </c>
      <c r="G19785" s="5">
        <v>40</v>
      </c>
      <c r="H19785" s="5">
        <v>33.5</v>
      </c>
      <c r="I19785" s="5">
        <v>1340</v>
      </c>
      <c r="J19785" s="5">
        <v>30575.91</v>
      </c>
      <c r="K19785" s="26" t="str" cm="1">
        <f t="array" ref="K19785">_xlfn.LET(_xlpm.d,UPPER(TRIM(CLEAN(SUBSTITUTE(F19785,CHAR(160),"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86" spans="2:11" hidden="1" x14ac:dyDescent="0.25">
      <c r="B19786" s="20">
        <v>46129</v>
      </c>
      <c r="C19786" s="2" t="s">
        <v>1</v>
      </c>
      <c r="D19786" s="2" t="s">
        <v>6581</v>
      </c>
      <c r="E19786" s="2" t="s">
        <v>43</v>
      </c>
      <c r="F19786" s="2" t="s">
        <v>3849</v>
      </c>
      <c r="G19786" s="5">
        <v>8</v>
      </c>
      <c r="H19786" s="5">
        <v>32.99</v>
      </c>
      <c r="I19786" s="5">
        <v>263.92</v>
      </c>
      <c r="J19786" s="5">
        <v>30839.829999999998</v>
      </c>
      <c r="K19786" s="26" t="str" cm="1">
        <f t="array" ref="K19786">_xlfn.LET(_xlpm.d,UPPER(TRIM(CLEAN(SUBSTITUTE(F19786,CHAR(160),"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87" spans="2:11" hidden="1" x14ac:dyDescent="0.25">
      <c r="B19787" s="20">
        <v>46129</v>
      </c>
      <c r="C19787" s="2" t="s">
        <v>1</v>
      </c>
      <c r="D19787" s="2" t="s">
        <v>6758</v>
      </c>
      <c r="E19787" s="2" t="s">
        <v>243</v>
      </c>
      <c r="F19787" s="2" t="s">
        <v>3849</v>
      </c>
      <c r="G19787" s="5">
        <v>32</v>
      </c>
      <c r="H19787" s="5">
        <v>33.5</v>
      </c>
      <c r="I19787" s="5">
        <v>1072</v>
      </c>
      <c r="J19787" s="5">
        <v>31911.829999999998</v>
      </c>
      <c r="K19787" s="26" t="str" cm="1">
        <f t="array" ref="K19787">_xlfn.LET(_xlpm.d,UPPER(TRIM(CLEAN(SUBSTITUTE(F19787,CHAR(160),"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88" spans="2:11" hidden="1" x14ac:dyDescent="0.25">
      <c r="B19788" s="20">
        <v>46129</v>
      </c>
      <c r="C19788" s="2" t="s">
        <v>1</v>
      </c>
      <c r="D19788" s="2" t="s">
        <v>6628</v>
      </c>
      <c r="E19788" s="2" t="s">
        <v>195</v>
      </c>
      <c r="F19788" s="2" t="s">
        <v>3849</v>
      </c>
      <c r="G19788" s="5">
        <v>64</v>
      </c>
      <c r="H19788" s="5">
        <v>33.5</v>
      </c>
      <c r="I19788" s="5">
        <v>2144</v>
      </c>
      <c r="J19788" s="5">
        <v>34055.83</v>
      </c>
      <c r="K19788" s="26" t="str" cm="1">
        <f t="array" ref="K19788">_xlfn.LET(_xlpm.d,UPPER(TRIM(CLEAN(SUBSTITUTE(F19788,CHAR(160),"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89" spans="2:11" hidden="1" x14ac:dyDescent="0.25">
      <c r="B19789" s="20">
        <v>46129</v>
      </c>
      <c r="C19789" s="2" t="s">
        <v>1</v>
      </c>
      <c r="D19789" s="2" t="s">
        <v>6685</v>
      </c>
      <c r="E19789" s="2" t="s">
        <v>170</v>
      </c>
      <c r="F19789" s="2" t="s">
        <v>3882</v>
      </c>
      <c r="G19789" s="5">
        <v>48</v>
      </c>
      <c r="H19789" s="5">
        <v>32.950000000000003</v>
      </c>
      <c r="I19789" s="5">
        <v>1581.6</v>
      </c>
      <c r="J19789" s="5">
        <v>35637.43</v>
      </c>
      <c r="K19789" s="26" t="str" cm="1">
        <f t="array" ref="K19789">_xlfn.LET(_xlpm.d,UPPER(TRIM(CLEAN(SUBSTITUTE(F19789,CHAR(160),"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90" spans="2:11" hidden="1" x14ac:dyDescent="0.25">
      <c r="B19790" s="20">
        <v>46129</v>
      </c>
      <c r="C19790" s="2" t="s">
        <v>1</v>
      </c>
      <c r="D19790" s="2" t="s">
        <v>6760</v>
      </c>
      <c r="E19790" s="2" t="s">
        <v>224</v>
      </c>
      <c r="F19790" s="2" t="s">
        <v>3849</v>
      </c>
      <c r="G19790" s="5">
        <v>124</v>
      </c>
      <c r="H19790" s="5">
        <v>33.5</v>
      </c>
      <c r="I19790" s="5">
        <v>4154</v>
      </c>
      <c r="J19790" s="5">
        <v>39791.43</v>
      </c>
      <c r="K19790" s="26" t="str" cm="1">
        <f t="array" ref="K19790">_xlfn.LET(_xlpm.d,UPPER(TRIM(CLEAN(SUBSTITUTE(F19790,CHAR(160),"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91" spans="2:11" hidden="1" x14ac:dyDescent="0.25">
      <c r="B19791" s="20">
        <v>46132</v>
      </c>
      <c r="C19791" s="2" t="s">
        <v>1</v>
      </c>
      <c r="D19791" s="2" t="s">
        <v>6686</v>
      </c>
      <c r="E19791" s="2" t="s">
        <v>286</v>
      </c>
      <c r="F19791" s="2" t="s">
        <v>3849</v>
      </c>
      <c r="G19791" s="5">
        <v>30</v>
      </c>
      <c r="H19791" s="5">
        <v>33.5</v>
      </c>
      <c r="I19791" s="5">
        <v>1005</v>
      </c>
      <c r="J19791" s="5">
        <v>40796.43</v>
      </c>
      <c r="K19791" s="26" t="str" cm="1">
        <f t="array" ref="K19791">_xlfn.LET(_xlpm.d,UPPER(TRIM(CLEAN(SUBSTITUTE(F19791,CHAR(160),"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92" spans="2:11" hidden="1" x14ac:dyDescent="0.25">
      <c r="B19792" s="20">
        <v>46132</v>
      </c>
      <c r="C19792" s="2" t="s">
        <v>1</v>
      </c>
      <c r="D19792" s="2" t="s">
        <v>6761</v>
      </c>
      <c r="E19792" s="2" t="s">
        <v>192</v>
      </c>
      <c r="F19792" s="2" t="s">
        <v>3849</v>
      </c>
      <c r="G19792" s="5">
        <v>32</v>
      </c>
      <c r="H19792" s="5">
        <v>33.5</v>
      </c>
      <c r="I19792" s="5">
        <v>1072</v>
      </c>
      <c r="J19792" s="5">
        <v>41868.43</v>
      </c>
      <c r="K19792" s="26" t="str" cm="1">
        <f t="array" ref="K19792">_xlfn.LET(_xlpm.d,UPPER(TRIM(CLEAN(SUBSTITUTE(F19792,CHAR(160),"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93" spans="1:11" hidden="1" x14ac:dyDescent="0.25">
      <c r="B19793" s="20">
        <v>46133</v>
      </c>
      <c r="C19793" s="2" t="s">
        <v>1</v>
      </c>
      <c r="D19793" s="2" t="s">
        <v>6764</v>
      </c>
      <c r="E19793" s="2" t="s">
        <v>141</v>
      </c>
      <c r="F19793" s="2" t="s">
        <v>3849</v>
      </c>
      <c r="G19793" s="5">
        <v>62</v>
      </c>
      <c r="H19793" s="5">
        <v>33.5</v>
      </c>
      <c r="I19793" s="5">
        <v>2077</v>
      </c>
      <c r="J19793" s="5">
        <v>43945.43</v>
      </c>
      <c r="K19793" s="26" t="str" cm="1">
        <f t="array" ref="K19793">_xlfn.LET(_xlpm.d,UPPER(TRIM(CLEAN(SUBSTITUTE(F19793,CHAR(160),"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94" spans="1:11" hidden="1" x14ac:dyDescent="0.25">
      <c r="B19794" s="20">
        <v>46134</v>
      </c>
      <c r="C19794" s="2" t="s">
        <v>1</v>
      </c>
      <c r="D19794" s="2" t="s">
        <v>6769</v>
      </c>
      <c r="E19794" s="2" t="s">
        <v>73</v>
      </c>
      <c r="F19794" s="2" t="s">
        <v>3849</v>
      </c>
      <c r="G19794" s="5">
        <v>3</v>
      </c>
      <c r="H19794" s="5">
        <v>32.950000000000003</v>
      </c>
      <c r="I19794" s="5">
        <v>98.85</v>
      </c>
      <c r="J19794" s="5">
        <v>44044.28</v>
      </c>
      <c r="K19794" s="26" t="str" cm="1">
        <f t="array" ref="K19794">_xlfn.LET(_xlpm.d,UPPER(TRIM(CLEAN(SUBSTITUTE(F19794,CHAR(160),"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95" spans="1:11" hidden="1" x14ac:dyDescent="0.25">
      <c r="B19795" s="20">
        <v>46134</v>
      </c>
      <c r="C19795" s="2" t="s">
        <v>1</v>
      </c>
      <c r="D19795" s="2" t="s">
        <v>6694</v>
      </c>
      <c r="E19795" s="2" t="s">
        <v>305</v>
      </c>
      <c r="F19795" s="2" t="s">
        <v>6809</v>
      </c>
      <c r="G19795" s="5">
        <v>112</v>
      </c>
      <c r="H19795" s="5">
        <v>33.5</v>
      </c>
      <c r="I19795" s="5">
        <v>3752</v>
      </c>
      <c r="J19795" s="5">
        <v>47796.28</v>
      </c>
      <c r="K19795" s="26" t="str" cm="1">
        <f t="array" ref="K19795">_xlfn.LET(_xlpm.d,UPPER(TRIM(CLEAN(SUBSTITUTE(F19795,CHAR(160),"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96" spans="1:11" hidden="1" x14ac:dyDescent="0.25">
      <c r="B19796" s="20">
        <v>46135</v>
      </c>
      <c r="C19796" s="2" t="s">
        <v>1</v>
      </c>
      <c r="D19796" s="2" t="s">
        <v>6772</v>
      </c>
      <c r="E19796" s="2" t="s">
        <v>192</v>
      </c>
      <c r="F19796" s="2" t="s">
        <v>3849</v>
      </c>
      <c r="G19796" s="5">
        <v>32</v>
      </c>
      <c r="H19796" s="5">
        <v>33.5</v>
      </c>
      <c r="I19796" s="5">
        <v>1072</v>
      </c>
      <c r="J19796" s="5">
        <v>48868.28</v>
      </c>
      <c r="K19796" s="26" t="str" cm="1">
        <f t="array" ref="K19796">_xlfn.LET(_xlpm.d,UPPER(TRIM(CLEAN(SUBSTITUTE(F19796,CHAR(160),"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97" spans="1:11" hidden="1" x14ac:dyDescent="0.25">
      <c r="B19797" s="20">
        <v>46135</v>
      </c>
      <c r="C19797" s="2" t="s">
        <v>1</v>
      </c>
      <c r="D19797" s="2" t="s">
        <v>6799</v>
      </c>
      <c r="E19797" s="2" t="s">
        <v>3</v>
      </c>
      <c r="F19797" s="2" t="s">
        <v>3849</v>
      </c>
      <c r="G19797" s="5">
        <v>20</v>
      </c>
      <c r="H19797" s="5">
        <v>32.950000000000003</v>
      </c>
      <c r="I19797" s="5">
        <v>659</v>
      </c>
      <c r="J19797" s="5">
        <v>49527.28</v>
      </c>
      <c r="K19797" s="26" t="str" cm="1">
        <f t="array" ref="K19797">_xlfn.LET(_xlpm.d,UPPER(TRIM(CLEAN(SUBSTITUTE(F19797,CHAR(160),"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98" spans="1:11" hidden="1" x14ac:dyDescent="0.25">
      <c r="B19798" s="20">
        <v>46135</v>
      </c>
      <c r="C19798" s="2" t="s">
        <v>1</v>
      </c>
      <c r="D19798" s="2" t="s">
        <v>6773</v>
      </c>
      <c r="E19798" s="2" t="s">
        <v>485</v>
      </c>
      <c r="F19798" s="2" t="s">
        <v>6810</v>
      </c>
      <c r="G19798" s="5">
        <v>30</v>
      </c>
      <c r="H19798" s="5">
        <v>33.5</v>
      </c>
      <c r="I19798" s="5">
        <v>1005</v>
      </c>
      <c r="J19798" s="5">
        <v>50532.28</v>
      </c>
      <c r="K19798" s="26" t="str" cm="1">
        <f t="array" ref="K19798">_xlfn.LET(_xlpm.d,UPPER(TRIM(CLEAN(SUBSTITUTE(F19798,CHAR(160),"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799" spans="1:11" hidden="1" x14ac:dyDescent="0.25">
      <c r="B19799" s="20">
        <v>46136</v>
      </c>
      <c r="C19799" s="2" t="s">
        <v>1</v>
      </c>
      <c r="D19799" s="2" t="s">
        <v>6700</v>
      </c>
      <c r="E19799" s="2" t="s">
        <v>234</v>
      </c>
      <c r="F19799" s="2" t="s">
        <v>3849</v>
      </c>
      <c r="G19799" s="5">
        <v>20</v>
      </c>
      <c r="H19799" s="5">
        <v>33.5</v>
      </c>
      <c r="I19799" s="5">
        <v>670</v>
      </c>
      <c r="J19799" s="5">
        <v>51202.28</v>
      </c>
      <c r="K19799" s="26" t="str" cm="1">
        <f t="array" ref="K19799">_xlfn.LET(_xlpm.d,UPPER(TRIM(CLEAN(SUBSTITUTE(F19799,CHAR(160),"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800" spans="1:11" hidden="1" x14ac:dyDescent="0.25">
      <c r="B19800" s="20">
        <v>46136</v>
      </c>
      <c r="C19800" s="2" t="s">
        <v>1</v>
      </c>
      <c r="D19800" s="2" t="s">
        <v>6778</v>
      </c>
      <c r="E19800" s="2" t="s">
        <v>195</v>
      </c>
      <c r="F19800" s="2" t="s">
        <v>3849</v>
      </c>
      <c r="G19800" s="5">
        <v>32</v>
      </c>
      <c r="H19800" s="5">
        <v>33.5</v>
      </c>
      <c r="I19800" s="5">
        <v>1072</v>
      </c>
      <c r="J19800" s="5">
        <v>52274.28</v>
      </c>
      <c r="K19800" s="26" t="str" cm="1">
        <f t="array" ref="K19800">_xlfn.LET(_xlpm.d,UPPER(TRIM(CLEAN(SUBSTITUTE(F19800,CHAR(160),"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801" spans="1:11" hidden="1" x14ac:dyDescent="0.25">
      <c r="B19801" s="20">
        <v>46136</v>
      </c>
      <c r="C19801" s="2" t="s">
        <v>1</v>
      </c>
      <c r="D19801" s="2" t="s">
        <v>6702</v>
      </c>
      <c r="E19801" s="2" t="s">
        <v>307</v>
      </c>
      <c r="F19801" s="2" t="s">
        <v>3849</v>
      </c>
      <c r="G19801" s="5">
        <v>40</v>
      </c>
      <c r="H19801" s="5">
        <v>33.5</v>
      </c>
      <c r="I19801" s="5">
        <v>1340</v>
      </c>
      <c r="J19801" s="5">
        <v>53614.28</v>
      </c>
      <c r="K19801" s="26" t="str" cm="1">
        <f t="array" ref="K19801">_xlfn.LET(_xlpm.d,UPPER(TRIM(CLEAN(SUBSTITUTE(F19801,CHAR(160),"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802" spans="1:11" hidden="1" x14ac:dyDescent="0.25">
      <c r="B19802" s="20">
        <v>46136</v>
      </c>
      <c r="C19802" s="2" t="s">
        <v>1</v>
      </c>
      <c r="D19802" s="2" t="s">
        <v>6781</v>
      </c>
      <c r="E19802" s="2" t="s">
        <v>170</v>
      </c>
      <c r="F19802" s="2" t="s">
        <v>3882</v>
      </c>
      <c r="G19802" s="5">
        <v>10</v>
      </c>
      <c r="H19802" s="5">
        <v>32.950000000000003</v>
      </c>
      <c r="I19802" s="5">
        <v>329.5</v>
      </c>
      <c r="J19802" s="5">
        <v>53943.78</v>
      </c>
      <c r="K19802" s="26" t="str" cm="1">
        <f t="array" ref="K19802">_xlfn.LET(_xlpm.d,UPPER(TRIM(CLEAN(SUBSTITUTE(F19802,CHAR(160),"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803" spans="1:11" hidden="1" x14ac:dyDescent="0.25">
      <c r="B19803" s="20">
        <v>46140</v>
      </c>
      <c r="C19803" s="2" t="s">
        <v>1</v>
      </c>
      <c r="D19803" s="2" t="s">
        <v>6654</v>
      </c>
      <c r="E19803" s="2" t="s">
        <v>162</v>
      </c>
      <c r="F19803" s="2" t="s">
        <v>3849</v>
      </c>
      <c r="G19803" s="5">
        <v>80</v>
      </c>
      <c r="H19803" s="5">
        <v>33.5</v>
      </c>
      <c r="I19803" s="5">
        <v>2680</v>
      </c>
      <c r="J19803" s="5">
        <v>56623.78</v>
      </c>
      <c r="K19803" s="26" t="str" cm="1">
        <f t="array" ref="K19803">_xlfn.LET(_xlpm.d,UPPER(TRIM(CLEAN(SUBSTITUTE(F19803,CHAR(160),"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804" spans="1:11" hidden="1" x14ac:dyDescent="0.25">
      <c r="B19804" s="20">
        <v>46141</v>
      </c>
      <c r="C19804" s="2" t="s">
        <v>1</v>
      </c>
      <c r="D19804" s="2" t="s">
        <v>6787</v>
      </c>
      <c r="E19804" s="2" t="s">
        <v>149</v>
      </c>
      <c r="F19804" s="2" t="s">
        <v>3849</v>
      </c>
      <c r="G19804" s="5">
        <v>16</v>
      </c>
      <c r="H19804" s="5">
        <v>33.5</v>
      </c>
      <c r="I19804" s="5">
        <v>536</v>
      </c>
      <c r="J19804" s="5">
        <v>57159.78</v>
      </c>
      <c r="K19804" s="26" t="str" cm="1">
        <f t="array" ref="K19804">_xlfn.LET(_xlpm.d,UPPER(TRIM(CLEAN(SUBSTITUTE(F19804,CHAR(160),"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805" spans="1:11" hidden="1" x14ac:dyDescent="0.25">
      <c r="B19805" s="20">
        <v>46141</v>
      </c>
      <c r="C19805" s="2" t="s">
        <v>1</v>
      </c>
      <c r="D19805" s="2" t="s">
        <v>6789</v>
      </c>
      <c r="E19805" s="2" t="s">
        <v>156</v>
      </c>
      <c r="F19805" s="2" t="s">
        <v>3849</v>
      </c>
      <c r="G19805" s="5">
        <v>32</v>
      </c>
      <c r="H19805" s="5">
        <v>33.5</v>
      </c>
      <c r="I19805" s="5">
        <v>1072</v>
      </c>
      <c r="J19805" s="5">
        <v>58231.78</v>
      </c>
      <c r="K19805" s="26" t="str" cm="1">
        <f t="array" ref="K19805">_xlfn.LET(_xlpm.d,UPPER(TRIM(CLEAN(SUBSTITUTE(F19805,CHAR(160),"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806" spans="1:11" hidden="1" x14ac:dyDescent="0.25">
      <c r="B19806" s="20">
        <v>46142</v>
      </c>
      <c r="C19806" s="2" t="s">
        <v>1</v>
      </c>
      <c r="D19806" s="2" t="s">
        <v>6811</v>
      </c>
      <c r="E19806" s="2" t="s">
        <v>43</v>
      </c>
      <c r="F19806" s="2" t="s">
        <v>3882</v>
      </c>
      <c r="G19806" s="5">
        <v>10</v>
      </c>
      <c r="H19806" s="5">
        <v>32.99</v>
      </c>
      <c r="I19806" s="5">
        <v>329.9</v>
      </c>
      <c r="J19806" s="5">
        <v>58561.68</v>
      </c>
      <c r="K19806" s="26" t="str" cm="1">
        <f t="array" ref="K19806">_xlfn.LET(_xlpm.d,UPPER(TRIM(CLEAN(SUBSTITUTE(F19806,CHAR(160),"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19807" spans="1:11" hidden="1" x14ac:dyDescent="0.25">
      <c r="A19807" s="11" t="s">
        <v>3934</v>
      </c>
      <c r="B19807" s="3"/>
      <c r="G19807" s="6">
        <f>G19759+G19760+G19761+G19762+G19763+G19764+G19765+G19766+G19767+G19768+G19769+G19770+G19771+G19772+G19773+G19774+G19775+G19776+G19777+G19778+G19779+G19780+G19781+G19782+G19783+G19784+G19785+G19786+G19787+G19788+G19789+G19790+G19791+G19792+G19793+G19794+G19795+G19796+G19797+G19798+G19799+G19800+G19801+G19802+G19803+G19804+G19805+G19806</f>
        <v>1752</v>
      </c>
      <c r="I19807" s="7">
        <f>I19759+I19760+I19761+I19762+I19763+I19764+I19765+I19766+I19767+I19768+I19769+I19770+I19771+I19772+I19773+I19774+I19775+I19776+I19777+I19778+I19779+I19780+I19781+I19782+I19783+I19784+I19785+I19786+I19787+I19788+I19789+I19790+I19791+I19792+I19793+I19794+I19795+I19796+I19797+I19798+I19799+I19800+I19801+I19802+I19803+I19804+I19805+I19806</f>
        <v>58561.68</v>
      </c>
      <c r="K19807" s="26" t="str" cm="1">
        <f t="array" ref="K19807">_xlfn.LET(_xlpm.d,UPPER(TRIM(CLEAN(SUBSTITUTE(F19807,CHAR(160),"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08" spans="1:11" hidden="1" x14ac:dyDescent="0.25">
      <c r="A19808" s="10" t="s">
        <v>3968</v>
      </c>
      <c r="B19808" s="3"/>
      <c r="K19808" s="26" t="str" cm="1">
        <f t="array" ref="K19808">_xlfn.LET(_xlpm.d,UPPER(TRIM(CLEAN(SUBSTITUTE(F19808,CHAR(160),"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09" spans="2:11" hidden="1" x14ac:dyDescent="0.25">
      <c r="B19809" s="20">
        <v>46114</v>
      </c>
      <c r="C19809" s="2" t="s">
        <v>1</v>
      </c>
      <c r="D19809" s="2" t="s">
        <v>6717</v>
      </c>
      <c r="E19809" s="2" t="s">
        <v>120</v>
      </c>
      <c r="F19809" s="2" t="s">
        <v>6812</v>
      </c>
      <c r="G19809" s="5">
        <v>5</v>
      </c>
      <c r="H19809" s="5">
        <v>45.85</v>
      </c>
      <c r="I19809" s="5">
        <v>229.25</v>
      </c>
      <c r="J19809" s="5">
        <v>229.25</v>
      </c>
      <c r="K19809" s="26" t="str" cm="1">
        <f t="array" ref="K19809">_xlfn.LET(_xlpm.d,UPPER(TRIM(CLEAN(SUBSTITUTE(F19809,CHAR(160),"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10" spans="2:11" hidden="1" x14ac:dyDescent="0.25">
      <c r="B19810" s="20">
        <v>46114</v>
      </c>
      <c r="C19810" s="2" t="s">
        <v>1</v>
      </c>
      <c r="D19810" s="2" t="s">
        <v>6620</v>
      </c>
      <c r="E19810" s="2" t="s">
        <v>243</v>
      </c>
      <c r="F19810" s="2" t="s">
        <v>3968</v>
      </c>
      <c r="G19810" s="5">
        <v>32</v>
      </c>
      <c r="H19810" s="5">
        <v>41.5</v>
      </c>
      <c r="I19810" s="5">
        <v>1328</v>
      </c>
      <c r="J19810" s="5">
        <v>1557.25</v>
      </c>
      <c r="K19810" s="26" t="str" cm="1">
        <f t="array" ref="K19810">_xlfn.LET(_xlpm.d,UPPER(TRIM(CLEAN(SUBSTITUTE(F19810,CHAR(160),"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11" spans="2:11" hidden="1" x14ac:dyDescent="0.25">
      <c r="B19811" s="20">
        <v>46114</v>
      </c>
      <c r="C19811" s="2" t="s">
        <v>1</v>
      </c>
      <c r="D19811" s="2" t="s">
        <v>6720</v>
      </c>
      <c r="E19811" s="2" t="s">
        <v>246</v>
      </c>
      <c r="F19811" s="2" t="s">
        <v>3968</v>
      </c>
      <c r="G19811" s="5">
        <v>40</v>
      </c>
      <c r="H19811" s="5">
        <v>41.5</v>
      </c>
      <c r="I19811" s="5">
        <v>1660</v>
      </c>
      <c r="J19811" s="5">
        <v>3217.25</v>
      </c>
      <c r="K19811" s="26" t="str" cm="1">
        <f t="array" ref="K19811">_xlfn.LET(_xlpm.d,UPPER(TRIM(CLEAN(SUBSTITUTE(F19811,CHAR(160),"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12" spans="2:11" hidden="1" x14ac:dyDescent="0.25">
      <c r="B19812" s="20">
        <v>46114</v>
      </c>
      <c r="C19812" s="2" t="s">
        <v>1</v>
      </c>
      <c r="D19812" s="2" t="s">
        <v>6722</v>
      </c>
      <c r="E19812" s="2" t="s">
        <v>1765</v>
      </c>
      <c r="F19812" s="2" t="s">
        <v>3968</v>
      </c>
      <c r="G19812" s="5">
        <v>60</v>
      </c>
      <c r="H19812" s="5">
        <v>41.5</v>
      </c>
      <c r="I19812" s="5">
        <v>2490</v>
      </c>
      <c r="J19812" s="5">
        <v>5707.25</v>
      </c>
      <c r="K19812" s="26" t="str" cm="1">
        <f t="array" ref="K19812">_xlfn.LET(_xlpm.d,UPPER(TRIM(CLEAN(SUBSTITUTE(F19812,CHAR(160),"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13" spans="2:11" hidden="1" x14ac:dyDescent="0.25">
      <c r="B19813" s="20">
        <v>46114</v>
      </c>
      <c r="C19813" s="2" t="s">
        <v>1</v>
      </c>
      <c r="D19813" s="2" t="s">
        <v>6662</v>
      </c>
      <c r="E19813" s="2" t="s">
        <v>16</v>
      </c>
      <c r="F19813" s="2" t="s">
        <v>3968</v>
      </c>
      <c r="G19813" s="5">
        <v>90</v>
      </c>
      <c r="H19813" s="5">
        <v>41.5</v>
      </c>
      <c r="I19813" s="5">
        <v>3735</v>
      </c>
      <c r="J19813" s="5">
        <v>9442.25</v>
      </c>
      <c r="K19813" s="26" t="str" cm="1">
        <f t="array" ref="K19813">_xlfn.LET(_xlpm.d,UPPER(TRIM(CLEAN(SUBSTITUTE(F19813,CHAR(160),"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14" spans="2:11" hidden="1" x14ac:dyDescent="0.25">
      <c r="B19814" s="20">
        <v>46114</v>
      </c>
      <c r="C19814" s="2" t="s">
        <v>1</v>
      </c>
      <c r="D19814" s="2" t="s">
        <v>6723</v>
      </c>
      <c r="E19814" s="2" t="s">
        <v>3</v>
      </c>
      <c r="F19814" s="2" t="s">
        <v>3968</v>
      </c>
      <c r="G19814" s="5">
        <v>50</v>
      </c>
      <c r="H19814" s="5">
        <v>41.5</v>
      </c>
      <c r="I19814" s="5">
        <v>2075</v>
      </c>
      <c r="J19814" s="5">
        <v>11517.25</v>
      </c>
      <c r="K19814" s="26" t="str" cm="1">
        <f t="array" ref="K19814">_xlfn.LET(_xlpm.d,UPPER(TRIM(CLEAN(SUBSTITUTE(F19814,CHAR(160),"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15" spans="2:11" hidden="1" x14ac:dyDescent="0.25">
      <c r="B19815" s="20">
        <v>46114</v>
      </c>
      <c r="C19815" s="2" t="s">
        <v>1</v>
      </c>
      <c r="D19815" s="2" t="s">
        <v>6576</v>
      </c>
      <c r="E19815" s="2" t="s">
        <v>43</v>
      </c>
      <c r="F19815" s="2" t="s">
        <v>3968</v>
      </c>
      <c r="G19815" s="5">
        <v>20</v>
      </c>
      <c r="H19815" s="5">
        <v>31.3</v>
      </c>
      <c r="I19815" s="5">
        <v>626</v>
      </c>
      <c r="J19815" s="5">
        <v>12143.25</v>
      </c>
      <c r="K19815" s="26" t="str" cm="1">
        <f t="array" ref="K19815">_xlfn.LET(_xlpm.d,UPPER(TRIM(CLEAN(SUBSTITUTE(F19815,CHAR(160),"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16" spans="2:11" hidden="1" x14ac:dyDescent="0.25">
      <c r="B19816" s="20">
        <v>46120</v>
      </c>
      <c r="C19816" s="2" t="s">
        <v>1</v>
      </c>
      <c r="D19816" s="2" t="s">
        <v>6644</v>
      </c>
      <c r="E19816" s="2" t="s">
        <v>158</v>
      </c>
      <c r="F19816" s="2" t="s">
        <v>3968</v>
      </c>
      <c r="G19816" s="5">
        <v>32</v>
      </c>
      <c r="H19816" s="5">
        <v>41.5</v>
      </c>
      <c r="I19816" s="5">
        <v>1328</v>
      </c>
      <c r="J19816" s="5">
        <v>13471.25</v>
      </c>
      <c r="K19816" s="26" t="str" cm="1">
        <f t="array" ref="K19816">_xlfn.LET(_xlpm.d,UPPER(TRIM(CLEAN(SUBSTITUTE(F19816,CHAR(160),"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17" spans="2:11" hidden="1" x14ac:dyDescent="0.25">
      <c r="B19817" s="20">
        <v>46121</v>
      </c>
      <c r="C19817" s="2" t="s">
        <v>1</v>
      </c>
      <c r="D19817" s="2" t="s">
        <v>6813</v>
      </c>
      <c r="E19817" s="2" t="s">
        <v>120</v>
      </c>
      <c r="F19817" s="2" t="s">
        <v>3968</v>
      </c>
      <c r="G19817" s="5">
        <v>4</v>
      </c>
      <c r="H19817" s="5">
        <v>45.85</v>
      </c>
      <c r="I19817" s="5">
        <v>183.4</v>
      </c>
      <c r="J19817" s="5">
        <v>13654.65</v>
      </c>
      <c r="K19817" s="26" t="str" cm="1">
        <f t="array" ref="K19817">_xlfn.LET(_xlpm.d,UPPER(TRIM(CLEAN(SUBSTITUTE(F19817,CHAR(160),"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18" spans="2:11" hidden="1" x14ac:dyDescent="0.25">
      <c r="B19818" s="20">
        <v>46121</v>
      </c>
      <c r="C19818" s="2" t="s">
        <v>1</v>
      </c>
      <c r="D19818" s="2" t="s">
        <v>6647</v>
      </c>
      <c r="E19818" s="2" t="s">
        <v>180</v>
      </c>
      <c r="F19818" s="2" t="s">
        <v>3968</v>
      </c>
      <c r="G19818" s="5">
        <v>32</v>
      </c>
      <c r="H19818" s="5">
        <v>41.5</v>
      </c>
      <c r="I19818" s="5">
        <v>1328</v>
      </c>
      <c r="J19818" s="5">
        <v>14982.65</v>
      </c>
      <c r="K19818" s="26" t="str" cm="1">
        <f t="array" ref="K19818">_xlfn.LET(_xlpm.d,UPPER(TRIM(CLEAN(SUBSTITUTE(F19818,CHAR(160),"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19" spans="2:11" hidden="1" x14ac:dyDescent="0.25">
      <c r="B19819" s="20">
        <v>46121</v>
      </c>
      <c r="C19819" s="2" t="s">
        <v>1</v>
      </c>
      <c r="D19819" s="2" t="s">
        <v>6670</v>
      </c>
      <c r="E19819" s="2" t="s">
        <v>305</v>
      </c>
      <c r="F19819" s="2" t="s">
        <v>3968</v>
      </c>
      <c r="G19819" s="5">
        <v>48</v>
      </c>
      <c r="H19819" s="5">
        <v>41.5</v>
      </c>
      <c r="I19819" s="5">
        <v>1992</v>
      </c>
      <c r="J19819" s="5">
        <v>16974.650000000001</v>
      </c>
      <c r="K19819" s="26" t="str" cm="1">
        <f t="array" ref="K19819">_xlfn.LET(_xlpm.d,UPPER(TRIM(CLEAN(SUBSTITUTE(F19819,CHAR(160),"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20" spans="2:11" hidden="1" x14ac:dyDescent="0.25">
      <c r="B19820" s="20">
        <v>46122</v>
      </c>
      <c r="C19820" s="2" t="s">
        <v>1</v>
      </c>
      <c r="D19820" s="2" t="s">
        <v>6735</v>
      </c>
      <c r="E19820" s="2" t="s">
        <v>259</v>
      </c>
      <c r="F19820" s="2" t="s">
        <v>3968</v>
      </c>
      <c r="G19820" s="5">
        <v>30</v>
      </c>
      <c r="H19820" s="5">
        <v>33.5</v>
      </c>
      <c r="I19820" s="5">
        <v>1005</v>
      </c>
      <c r="J19820" s="5">
        <v>17979.650000000001</v>
      </c>
      <c r="K19820" s="26" t="str" cm="1">
        <f t="array" ref="K19820">_xlfn.LET(_xlpm.d,UPPER(TRIM(CLEAN(SUBSTITUTE(F19820,CHAR(160),"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21" spans="2:11" hidden="1" x14ac:dyDescent="0.25">
      <c r="B19821" s="20">
        <v>46122</v>
      </c>
      <c r="C19821" s="2" t="s">
        <v>1</v>
      </c>
      <c r="D19821" s="2" t="s">
        <v>6634</v>
      </c>
      <c r="E19821" s="2" t="s">
        <v>243</v>
      </c>
      <c r="F19821" s="2" t="s">
        <v>3968</v>
      </c>
      <c r="G19821" s="5">
        <v>30</v>
      </c>
      <c r="H19821" s="5">
        <v>41.5</v>
      </c>
      <c r="I19821" s="5">
        <v>1245</v>
      </c>
      <c r="J19821" s="5">
        <v>19224.650000000001</v>
      </c>
      <c r="K19821" s="26" t="str" cm="1">
        <f t="array" ref="K19821">_xlfn.LET(_xlpm.d,UPPER(TRIM(CLEAN(SUBSTITUTE(F19821,CHAR(160),"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22" spans="2:11" hidden="1" x14ac:dyDescent="0.25">
      <c r="B19822" s="20">
        <v>46122</v>
      </c>
      <c r="C19822" s="2" t="s">
        <v>1</v>
      </c>
      <c r="D19822" s="2" t="s">
        <v>6673</v>
      </c>
      <c r="E19822" s="2" t="s">
        <v>254</v>
      </c>
      <c r="F19822" s="2" t="s">
        <v>3968</v>
      </c>
      <c r="G19822" s="5">
        <v>40</v>
      </c>
      <c r="H19822" s="5">
        <v>41.5</v>
      </c>
      <c r="I19822" s="5">
        <v>1660</v>
      </c>
      <c r="J19822" s="5">
        <v>20884.650000000001</v>
      </c>
      <c r="K19822" s="26" t="str" cm="1">
        <f t="array" ref="K19822">_xlfn.LET(_xlpm.d,UPPER(TRIM(CLEAN(SUBSTITUTE(F19822,CHAR(160),"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23" spans="2:11" hidden="1" x14ac:dyDescent="0.25">
      <c r="B19823" s="20">
        <v>46122</v>
      </c>
      <c r="C19823" s="2" t="s">
        <v>1</v>
      </c>
      <c r="D19823" s="2" t="s">
        <v>6737</v>
      </c>
      <c r="E19823" s="2" t="s">
        <v>151</v>
      </c>
      <c r="F19823" s="2" t="s">
        <v>3968</v>
      </c>
      <c r="G19823" s="5">
        <v>20</v>
      </c>
      <c r="H19823" s="5">
        <v>41.5</v>
      </c>
      <c r="I19823" s="5">
        <v>830</v>
      </c>
      <c r="J19823" s="5">
        <v>21714.65</v>
      </c>
      <c r="K19823" s="26" t="str" cm="1">
        <f t="array" ref="K19823">_xlfn.LET(_xlpm.d,UPPER(TRIM(CLEAN(SUBSTITUTE(F19823,CHAR(160),"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24" spans="2:11" hidden="1" x14ac:dyDescent="0.25">
      <c r="B19824" s="20">
        <v>46122</v>
      </c>
      <c r="C19824" s="2" t="s">
        <v>1</v>
      </c>
      <c r="D19824" s="2" t="s">
        <v>6635</v>
      </c>
      <c r="E19824" s="2" t="s">
        <v>154</v>
      </c>
      <c r="F19824" s="2" t="s">
        <v>3968</v>
      </c>
      <c r="G19824" s="5">
        <v>32</v>
      </c>
      <c r="H19824" s="5">
        <v>41.5</v>
      </c>
      <c r="I19824" s="5">
        <v>1328</v>
      </c>
      <c r="J19824" s="5">
        <v>23042.65</v>
      </c>
      <c r="K19824" s="26" t="str" cm="1">
        <f t="array" ref="K19824">_xlfn.LET(_xlpm.d,UPPER(TRIM(CLEAN(SUBSTITUTE(F19824,CHAR(160),"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25" spans="2:11" hidden="1" x14ac:dyDescent="0.25">
      <c r="B19825" s="20">
        <v>46122</v>
      </c>
      <c r="C19825" s="2" t="s">
        <v>1</v>
      </c>
      <c r="D19825" s="2" t="s">
        <v>6606</v>
      </c>
      <c r="E19825" s="2" t="s">
        <v>43</v>
      </c>
      <c r="F19825" s="2" t="s">
        <v>3968</v>
      </c>
      <c r="G19825" s="5">
        <v>8</v>
      </c>
      <c r="H19825" s="5">
        <v>31.3</v>
      </c>
      <c r="I19825" s="5">
        <v>250.4</v>
      </c>
      <c r="J19825" s="5">
        <v>23293.050000000003</v>
      </c>
      <c r="K19825" s="26" t="str" cm="1">
        <f t="array" ref="K19825">_xlfn.LET(_xlpm.d,UPPER(TRIM(CLEAN(SUBSTITUTE(F19825,CHAR(160),"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26" spans="2:11" hidden="1" x14ac:dyDescent="0.25">
      <c r="B19826" s="20">
        <v>46122</v>
      </c>
      <c r="C19826" s="2" t="s">
        <v>1</v>
      </c>
      <c r="D19826" s="2" t="s">
        <v>6738</v>
      </c>
      <c r="E19826" s="2" t="s">
        <v>1726</v>
      </c>
      <c r="F19826" s="2" t="s">
        <v>3968</v>
      </c>
      <c r="G19826" s="5">
        <v>64</v>
      </c>
      <c r="H19826" s="5">
        <v>41.5</v>
      </c>
      <c r="I19826" s="5">
        <v>2656</v>
      </c>
      <c r="J19826" s="5">
        <v>25949.050000000003</v>
      </c>
      <c r="K19826" s="26" t="str" cm="1">
        <f t="array" ref="K19826">_xlfn.LET(_xlpm.d,UPPER(TRIM(CLEAN(SUBSTITUTE(F19826,CHAR(160),"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27" spans="2:11" hidden="1" x14ac:dyDescent="0.25">
      <c r="B19827" s="20">
        <v>46122</v>
      </c>
      <c r="C19827" s="2" t="s">
        <v>1</v>
      </c>
      <c r="D19827" s="2" t="s">
        <v>6796</v>
      </c>
      <c r="E19827" s="2" t="s">
        <v>835</v>
      </c>
      <c r="F19827" s="2" t="s">
        <v>3968</v>
      </c>
      <c r="G19827" s="5">
        <v>40</v>
      </c>
      <c r="H19827" s="5">
        <v>41.5</v>
      </c>
      <c r="I19827" s="5">
        <v>1660</v>
      </c>
      <c r="J19827" s="5">
        <v>27609.050000000003</v>
      </c>
      <c r="K19827" s="26" t="str" cm="1">
        <f t="array" ref="K19827">_xlfn.LET(_xlpm.d,UPPER(TRIM(CLEAN(SUBSTITUTE(F19827,CHAR(160),"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28" spans="2:11" hidden="1" x14ac:dyDescent="0.25">
      <c r="B19828" s="20">
        <v>46122</v>
      </c>
      <c r="C19828" s="2" t="s">
        <v>1</v>
      </c>
      <c r="D19828" s="2" t="s">
        <v>6674</v>
      </c>
      <c r="E19828" s="2" t="s">
        <v>224</v>
      </c>
      <c r="F19828" s="2" t="s">
        <v>3968</v>
      </c>
      <c r="G19828" s="5">
        <v>40</v>
      </c>
      <c r="H19828" s="5">
        <v>41.5</v>
      </c>
      <c r="I19828" s="5">
        <v>1660</v>
      </c>
      <c r="J19828" s="5">
        <v>29269.050000000003</v>
      </c>
      <c r="K19828" s="26" t="str" cm="1">
        <f t="array" ref="K19828">_xlfn.LET(_xlpm.d,UPPER(TRIM(CLEAN(SUBSTITUTE(F19828,CHAR(160),"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29" spans="2:11" hidden="1" x14ac:dyDescent="0.25">
      <c r="B19829" s="20">
        <v>46122</v>
      </c>
      <c r="C19829" s="2" t="s">
        <v>1</v>
      </c>
      <c r="D19829" s="2" t="s">
        <v>6741</v>
      </c>
      <c r="E19829" s="2" t="s">
        <v>319</v>
      </c>
      <c r="F19829" s="2" t="s">
        <v>3968</v>
      </c>
      <c r="G19829" s="5">
        <v>80</v>
      </c>
      <c r="H19829" s="5">
        <v>33.5</v>
      </c>
      <c r="I19829" s="5">
        <v>2680</v>
      </c>
      <c r="J19829" s="5">
        <v>31949.050000000003</v>
      </c>
      <c r="K19829" s="26" t="str" cm="1">
        <f t="array" ref="K19829">_xlfn.LET(_xlpm.d,UPPER(TRIM(CLEAN(SUBSTITUTE(F19829,CHAR(160),"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30" spans="2:11" hidden="1" x14ac:dyDescent="0.25">
      <c r="B19830" s="20">
        <v>46123</v>
      </c>
      <c r="C19830" s="2" t="s">
        <v>1</v>
      </c>
      <c r="D19830" s="2" t="s">
        <v>6675</v>
      </c>
      <c r="E19830" s="2" t="s">
        <v>248</v>
      </c>
      <c r="F19830" s="2" t="s">
        <v>3968</v>
      </c>
      <c r="G19830" s="5">
        <v>40</v>
      </c>
      <c r="H19830" s="5">
        <v>41.5</v>
      </c>
      <c r="I19830" s="5">
        <v>1660</v>
      </c>
      <c r="J19830" s="5">
        <v>33609.050000000003</v>
      </c>
      <c r="K19830" s="26" t="str" cm="1">
        <f t="array" ref="K19830">_xlfn.LET(_xlpm.d,UPPER(TRIM(CLEAN(SUBSTITUTE(F19830,CHAR(160),"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31" spans="2:11" hidden="1" x14ac:dyDescent="0.25">
      <c r="B19831" s="20">
        <v>46123</v>
      </c>
      <c r="C19831" s="2" t="s">
        <v>1</v>
      </c>
      <c r="D19831" s="2" t="s">
        <v>6636</v>
      </c>
      <c r="E19831" s="2" t="s">
        <v>238</v>
      </c>
      <c r="F19831" s="2" t="s">
        <v>3968</v>
      </c>
      <c r="G19831" s="5">
        <v>32</v>
      </c>
      <c r="H19831" s="5">
        <v>41.5</v>
      </c>
      <c r="I19831" s="5">
        <v>1328</v>
      </c>
      <c r="J19831" s="5">
        <v>34937.050000000003</v>
      </c>
      <c r="K19831" s="26" t="str" cm="1">
        <f t="array" ref="K19831">_xlfn.LET(_xlpm.d,UPPER(TRIM(CLEAN(SUBSTITUTE(F19831,CHAR(160),"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32" spans="2:11" hidden="1" x14ac:dyDescent="0.25">
      <c r="B19832" s="20">
        <v>46123</v>
      </c>
      <c r="C19832" s="2" t="s">
        <v>1</v>
      </c>
      <c r="D19832" s="2" t="s">
        <v>6676</v>
      </c>
      <c r="E19832" s="2" t="s">
        <v>796</v>
      </c>
      <c r="F19832" s="2" t="s">
        <v>3968</v>
      </c>
      <c r="G19832" s="5">
        <v>12</v>
      </c>
      <c r="H19832" s="5">
        <v>41.5</v>
      </c>
      <c r="I19832" s="5">
        <v>498</v>
      </c>
      <c r="J19832" s="5">
        <v>35435.050000000003</v>
      </c>
      <c r="K19832" s="26" t="str" cm="1">
        <f t="array" ref="K19832">_xlfn.LET(_xlpm.d,UPPER(TRIM(CLEAN(SUBSTITUTE(F19832,CHAR(160),"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33" spans="2:11" hidden="1" x14ac:dyDescent="0.25">
      <c r="B19833" s="20">
        <v>46126</v>
      </c>
      <c r="C19833" s="2" t="s">
        <v>1</v>
      </c>
      <c r="D19833" s="2" t="s">
        <v>6652</v>
      </c>
      <c r="E19833" s="2" t="s">
        <v>266</v>
      </c>
      <c r="F19833" s="2" t="s">
        <v>3968</v>
      </c>
      <c r="G19833" s="5">
        <v>32</v>
      </c>
      <c r="H19833" s="5">
        <v>41.5</v>
      </c>
      <c r="I19833" s="5">
        <v>1328</v>
      </c>
      <c r="J19833" s="5">
        <v>36763.050000000003</v>
      </c>
      <c r="K19833" s="26" t="str" cm="1">
        <f t="array" ref="K19833">_xlfn.LET(_xlpm.d,UPPER(TRIM(CLEAN(SUBSTITUTE(F19833,CHAR(160),"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34" spans="2:11" hidden="1" x14ac:dyDescent="0.25">
      <c r="B19834" s="20">
        <v>46126</v>
      </c>
      <c r="C19834" s="2" t="s">
        <v>1</v>
      </c>
      <c r="D19834" s="2" t="s">
        <v>6637</v>
      </c>
      <c r="E19834" s="2" t="s">
        <v>162</v>
      </c>
      <c r="F19834" s="2" t="s">
        <v>3968</v>
      </c>
      <c r="G19834" s="5">
        <v>40</v>
      </c>
      <c r="H19834" s="5">
        <v>41.5</v>
      </c>
      <c r="I19834" s="5">
        <v>1660</v>
      </c>
      <c r="J19834" s="5">
        <v>38423.050000000003</v>
      </c>
      <c r="K19834" s="26" t="str" cm="1">
        <f t="array" ref="K19834">_xlfn.LET(_xlpm.d,UPPER(TRIM(CLEAN(SUBSTITUTE(F19834,CHAR(160),"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35" spans="2:11" hidden="1" x14ac:dyDescent="0.25">
      <c r="B19835" s="20">
        <v>46126</v>
      </c>
      <c r="C19835" s="2" t="s">
        <v>1</v>
      </c>
      <c r="D19835" s="2" t="s">
        <v>6648</v>
      </c>
      <c r="E19835" s="2" t="s">
        <v>156</v>
      </c>
      <c r="F19835" s="2" t="s">
        <v>3968</v>
      </c>
      <c r="G19835" s="5">
        <v>32</v>
      </c>
      <c r="H19835" s="5">
        <v>41.5</v>
      </c>
      <c r="I19835" s="5">
        <v>1328</v>
      </c>
      <c r="J19835" s="5">
        <v>39751.050000000003</v>
      </c>
      <c r="K19835" s="26" t="str" cm="1">
        <f t="array" ref="K19835">_xlfn.LET(_xlpm.d,UPPER(TRIM(CLEAN(SUBSTITUTE(F19835,CHAR(160),"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36" spans="2:11" hidden="1" x14ac:dyDescent="0.25">
      <c r="B19836" s="20">
        <v>46126</v>
      </c>
      <c r="C19836" s="2" t="s">
        <v>1</v>
      </c>
      <c r="D19836" s="2" t="s">
        <v>6655</v>
      </c>
      <c r="E19836" s="2" t="s">
        <v>141</v>
      </c>
      <c r="F19836" s="2" t="s">
        <v>3968</v>
      </c>
      <c r="G19836" s="5">
        <v>16</v>
      </c>
      <c r="H19836" s="5">
        <v>41.5</v>
      </c>
      <c r="I19836" s="5">
        <v>664</v>
      </c>
      <c r="J19836" s="5">
        <v>40415.050000000003</v>
      </c>
      <c r="K19836" s="26" t="str" cm="1">
        <f t="array" ref="K19836">_xlfn.LET(_xlpm.d,UPPER(TRIM(CLEAN(SUBSTITUTE(F19836,CHAR(160),"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37" spans="2:11" hidden="1" x14ac:dyDescent="0.25">
      <c r="B19837" s="20">
        <v>46126</v>
      </c>
      <c r="C19837" s="2" t="s">
        <v>1</v>
      </c>
      <c r="D19837" s="2" t="s">
        <v>6638</v>
      </c>
      <c r="E19837" s="2" t="s">
        <v>273</v>
      </c>
      <c r="F19837" s="2" t="s">
        <v>3968</v>
      </c>
      <c r="G19837" s="5">
        <v>32</v>
      </c>
      <c r="H19837" s="5">
        <v>41.5</v>
      </c>
      <c r="I19837" s="5">
        <v>1328</v>
      </c>
      <c r="J19837" s="5">
        <v>41743.050000000003</v>
      </c>
      <c r="K19837" s="26" t="str" cm="1">
        <f t="array" ref="K19837">_xlfn.LET(_xlpm.d,UPPER(TRIM(CLEAN(SUBSTITUTE(F19837,CHAR(160),"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38" spans="2:11" hidden="1" x14ac:dyDescent="0.25">
      <c r="B19838" s="20">
        <v>46126</v>
      </c>
      <c r="C19838" s="2" t="s">
        <v>1</v>
      </c>
      <c r="D19838" s="2" t="s">
        <v>6748</v>
      </c>
      <c r="E19838" s="2" t="s">
        <v>158</v>
      </c>
      <c r="F19838" s="2" t="s">
        <v>3968</v>
      </c>
      <c r="G19838" s="5">
        <v>26</v>
      </c>
      <c r="H19838" s="5">
        <v>41.5</v>
      </c>
      <c r="I19838" s="5">
        <v>1079</v>
      </c>
      <c r="J19838" s="5">
        <v>42822.05</v>
      </c>
      <c r="K19838" s="26" t="str" cm="1">
        <f t="array" ref="K19838">_xlfn.LET(_xlpm.d,UPPER(TRIM(CLEAN(SUBSTITUTE(F19838,CHAR(160),"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39" spans="2:11" hidden="1" x14ac:dyDescent="0.25">
      <c r="B19839" s="20">
        <v>46127</v>
      </c>
      <c r="C19839" s="2" t="s">
        <v>1</v>
      </c>
      <c r="D19839" s="2" t="s">
        <v>6750</v>
      </c>
      <c r="E19839" s="2" t="s">
        <v>149</v>
      </c>
      <c r="F19839" s="2" t="s">
        <v>3968</v>
      </c>
      <c r="G19839" s="5">
        <v>32</v>
      </c>
      <c r="H19839" s="5">
        <v>41.5</v>
      </c>
      <c r="I19839" s="5">
        <v>1328</v>
      </c>
      <c r="J19839" s="5">
        <v>44150.05</v>
      </c>
      <c r="K19839" s="26" t="str" cm="1">
        <f t="array" ref="K19839">_xlfn.LET(_xlpm.d,UPPER(TRIM(CLEAN(SUBSTITUTE(F19839,CHAR(160),"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40" spans="2:11" hidden="1" x14ac:dyDescent="0.25">
      <c r="B19840" s="20">
        <v>46127</v>
      </c>
      <c r="C19840" s="2" t="s">
        <v>1</v>
      </c>
      <c r="D19840" s="2" t="s">
        <v>6680</v>
      </c>
      <c r="E19840" s="2" t="s">
        <v>61</v>
      </c>
      <c r="F19840" s="2" t="s">
        <v>3968</v>
      </c>
      <c r="G19840" s="5">
        <v>50</v>
      </c>
      <c r="H19840" s="5">
        <v>41.5</v>
      </c>
      <c r="I19840" s="5">
        <v>2075</v>
      </c>
      <c r="J19840" s="5">
        <v>46225.05</v>
      </c>
      <c r="K19840" s="26" t="str" cm="1">
        <f t="array" ref="K19840">_xlfn.LET(_xlpm.d,UPPER(TRIM(CLEAN(SUBSTITUTE(F19840,CHAR(160),"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41" spans="2:11" hidden="1" x14ac:dyDescent="0.25">
      <c r="B19841" s="20">
        <v>46127</v>
      </c>
      <c r="C19841" s="2" t="s">
        <v>1</v>
      </c>
      <c r="D19841" s="2" t="s">
        <v>6751</v>
      </c>
      <c r="E19841" s="2" t="s">
        <v>1765</v>
      </c>
      <c r="F19841" s="2" t="s">
        <v>3968</v>
      </c>
      <c r="G19841" s="5">
        <v>80</v>
      </c>
      <c r="H19841" s="5">
        <v>41.5</v>
      </c>
      <c r="I19841" s="5">
        <v>3320</v>
      </c>
      <c r="J19841" s="5">
        <v>49545.05</v>
      </c>
      <c r="K19841" s="26" t="str" cm="1">
        <f t="array" ref="K19841">_xlfn.LET(_xlpm.d,UPPER(TRIM(CLEAN(SUBSTITUTE(F19841,CHAR(160),"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42" spans="2:11" hidden="1" x14ac:dyDescent="0.25">
      <c r="B19842" s="20">
        <v>46127</v>
      </c>
      <c r="C19842" s="2" t="s">
        <v>1</v>
      </c>
      <c r="D19842" s="2" t="s">
        <v>6814</v>
      </c>
      <c r="E19842" s="2" t="s">
        <v>1701</v>
      </c>
      <c r="F19842" s="2" t="s">
        <v>3968</v>
      </c>
      <c r="G19842" s="5">
        <v>30</v>
      </c>
      <c r="H19842" s="5">
        <v>41.5</v>
      </c>
      <c r="I19842" s="5">
        <v>1245</v>
      </c>
      <c r="J19842" s="5">
        <v>50790.05</v>
      </c>
      <c r="K19842" s="26" t="str" cm="1">
        <f t="array" ref="K19842">_xlfn.LET(_xlpm.d,UPPER(TRIM(CLEAN(SUBSTITUTE(F19842,CHAR(160),"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43" spans="2:11" hidden="1" x14ac:dyDescent="0.25">
      <c r="B19843" s="20">
        <v>46128</v>
      </c>
      <c r="C19843" s="2" t="s">
        <v>1</v>
      </c>
      <c r="D19843" s="2" t="s">
        <v>6590</v>
      </c>
      <c r="E19843" s="2" t="s">
        <v>311</v>
      </c>
      <c r="F19843" s="2" t="s">
        <v>3968</v>
      </c>
      <c r="G19843" s="5">
        <v>32</v>
      </c>
      <c r="H19843" s="5">
        <v>41.5</v>
      </c>
      <c r="I19843" s="5">
        <v>1328</v>
      </c>
      <c r="J19843" s="5">
        <v>52118.05</v>
      </c>
      <c r="K19843" s="26" t="str" cm="1">
        <f t="array" ref="K19843">_xlfn.LET(_xlpm.d,UPPER(TRIM(CLEAN(SUBSTITUTE(F19843,CHAR(160),"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44" spans="2:11" hidden="1" x14ac:dyDescent="0.25">
      <c r="B19844" s="20">
        <v>46128</v>
      </c>
      <c r="C19844" s="2" t="s">
        <v>1</v>
      </c>
      <c r="D19844" s="2" t="s">
        <v>6815</v>
      </c>
      <c r="E19844" s="2" t="s">
        <v>160</v>
      </c>
      <c r="F19844" s="2" t="s">
        <v>3968</v>
      </c>
      <c r="G19844" s="5">
        <v>32</v>
      </c>
      <c r="H19844" s="5">
        <v>41.5</v>
      </c>
      <c r="I19844" s="5">
        <v>1328</v>
      </c>
      <c r="J19844" s="5">
        <v>53446.05</v>
      </c>
      <c r="K19844" s="26" t="str" cm="1">
        <f t="array" ref="K19844">_xlfn.LET(_xlpm.d,UPPER(TRIM(CLEAN(SUBSTITUTE(F19844,CHAR(160),"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45" spans="2:11" hidden="1" x14ac:dyDescent="0.25">
      <c r="B19845" s="20">
        <v>46128</v>
      </c>
      <c r="C19845" s="2" t="s">
        <v>1</v>
      </c>
      <c r="D19845" s="2" t="s">
        <v>6649</v>
      </c>
      <c r="E19845" s="2" t="s">
        <v>192</v>
      </c>
      <c r="F19845" s="2" t="s">
        <v>3968</v>
      </c>
      <c r="G19845" s="5">
        <v>40</v>
      </c>
      <c r="H19845" s="5">
        <v>41.5</v>
      </c>
      <c r="I19845" s="5">
        <v>1660</v>
      </c>
      <c r="J19845" s="5">
        <v>55106.05</v>
      </c>
      <c r="K19845" s="26" t="str" cm="1">
        <f t="array" ref="K19845">_xlfn.LET(_xlpm.d,UPPER(TRIM(CLEAN(SUBSTITUTE(F19845,CHAR(160),"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46" spans="2:11" hidden="1" x14ac:dyDescent="0.25">
      <c r="B19846" s="20">
        <v>46129</v>
      </c>
      <c r="C19846" s="2" t="s">
        <v>1</v>
      </c>
      <c r="D19846" s="2" t="s">
        <v>6628</v>
      </c>
      <c r="E19846" s="2" t="s">
        <v>195</v>
      </c>
      <c r="F19846" s="2" t="s">
        <v>3968</v>
      </c>
      <c r="G19846" s="5">
        <v>32</v>
      </c>
      <c r="H19846" s="5">
        <v>41.5</v>
      </c>
      <c r="I19846" s="5">
        <v>1328</v>
      </c>
      <c r="J19846" s="5">
        <v>56434.05</v>
      </c>
      <c r="K19846" s="26" t="str" cm="1">
        <f t="array" ref="K19846">_xlfn.LET(_xlpm.d,UPPER(TRIM(CLEAN(SUBSTITUTE(F19846,CHAR(160),"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47" spans="2:11" hidden="1" x14ac:dyDescent="0.25">
      <c r="B19847" s="20">
        <v>46129</v>
      </c>
      <c r="C19847" s="2" t="s">
        <v>1</v>
      </c>
      <c r="D19847" s="2" t="s">
        <v>6760</v>
      </c>
      <c r="E19847" s="2" t="s">
        <v>224</v>
      </c>
      <c r="F19847" s="2" t="s">
        <v>3968</v>
      </c>
      <c r="G19847" s="5">
        <v>48</v>
      </c>
      <c r="H19847" s="5">
        <v>41.5</v>
      </c>
      <c r="I19847" s="5">
        <v>1992</v>
      </c>
      <c r="J19847" s="5">
        <v>58426.05</v>
      </c>
      <c r="K19847" s="26" t="str" cm="1">
        <f t="array" ref="K19847">_xlfn.LET(_xlpm.d,UPPER(TRIM(CLEAN(SUBSTITUTE(F19847,CHAR(160),"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48" spans="2:11" hidden="1" x14ac:dyDescent="0.25">
      <c r="B19848" s="20">
        <v>46133</v>
      </c>
      <c r="C19848" s="2" t="s">
        <v>1</v>
      </c>
      <c r="D19848" s="2" t="s">
        <v>6690</v>
      </c>
      <c r="E19848" s="2" t="s">
        <v>186</v>
      </c>
      <c r="F19848" s="2" t="s">
        <v>3968</v>
      </c>
      <c r="G19848" s="5">
        <v>15</v>
      </c>
      <c r="H19848" s="5">
        <v>41.5</v>
      </c>
      <c r="I19848" s="5">
        <v>622.5</v>
      </c>
      <c r="J19848" s="5">
        <v>59048.55</v>
      </c>
      <c r="K19848" s="26" t="str" cm="1">
        <f t="array" ref="K19848">_xlfn.LET(_xlpm.d,UPPER(TRIM(CLEAN(SUBSTITUTE(F19848,CHAR(160),"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49" spans="2:11" hidden="1" x14ac:dyDescent="0.25">
      <c r="B19849" s="20">
        <v>46134</v>
      </c>
      <c r="C19849" s="2" t="s">
        <v>1</v>
      </c>
      <c r="D19849" s="2" t="s">
        <v>6766</v>
      </c>
      <c r="E19849" s="2" t="s">
        <v>3555</v>
      </c>
      <c r="F19849" s="2" t="s">
        <v>3968</v>
      </c>
      <c r="G19849" s="5">
        <v>100</v>
      </c>
      <c r="H19849" s="5">
        <v>41.5</v>
      </c>
      <c r="I19849" s="5">
        <v>4150</v>
      </c>
      <c r="J19849" s="5">
        <v>63198.55</v>
      </c>
      <c r="K19849" s="26" t="str" cm="1">
        <f t="array" ref="K19849">_xlfn.LET(_xlpm.d,UPPER(TRIM(CLEAN(SUBSTITUTE(F19849,CHAR(160),"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50" spans="2:11" hidden="1" x14ac:dyDescent="0.25">
      <c r="B19850" s="20">
        <v>46134</v>
      </c>
      <c r="C19850" s="2" t="s">
        <v>1</v>
      </c>
      <c r="D19850" s="2" t="s">
        <v>6767</v>
      </c>
      <c r="E19850" s="2" t="s">
        <v>1701</v>
      </c>
      <c r="F19850" s="2" t="s">
        <v>3968</v>
      </c>
      <c r="G19850" s="5">
        <v>50</v>
      </c>
      <c r="H19850" s="5">
        <v>41.5</v>
      </c>
      <c r="I19850" s="5">
        <v>2075</v>
      </c>
      <c r="J19850" s="5">
        <v>65273.55</v>
      </c>
      <c r="K19850" s="26" t="str" cm="1">
        <f t="array" ref="K19850">_xlfn.LET(_xlpm.d,UPPER(TRIM(CLEAN(SUBSTITUTE(F19850,CHAR(160),"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51" spans="2:11" hidden="1" x14ac:dyDescent="0.25">
      <c r="B19851" s="20">
        <v>46134</v>
      </c>
      <c r="C19851" s="2" t="s">
        <v>1</v>
      </c>
      <c r="D19851" s="2" t="s">
        <v>6768</v>
      </c>
      <c r="E19851" s="2" t="s">
        <v>6698</v>
      </c>
      <c r="F19851" s="2" t="s">
        <v>3968</v>
      </c>
      <c r="G19851" s="5">
        <v>70</v>
      </c>
      <c r="H19851" s="5">
        <v>41.5</v>
      </c>
      <c r="I19851" s="5">
        <v>2905</v>
      </c>
      <c r="J19851" s="5">
        <v>68178.55</v>
      </c>
      <c r="K19851" s="26" t="str" cm="1">
        <f t="array" ref="K19851">_xlfn.LET(_xlpm.d,UPPER(TRIM(CLEAN(SUBSTITUTE(F19851,CHAR(160),"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52" spans="2:11" hidden="1" x14ac:dyDescent="0.25">
      <c r="B19852" s="20">
        <v>46134</v>
      </c>
      <c r="C19852" s="2" t="s">
        <v>1</v>
      </c>
      <c r="D19852" s="2" t="s">
        <v>6816</v>
      </c>
      <c r="E19852" s="2" t="s">
        <v>2305</v>
      </c>
      <c r="F19852" s="2" t="s">
        <v>3968</v>
      </c>
      <c r="G19852" s="5">
        <v>40</v>
      </c>
      <c r="H19852" s="5">
        <v>41.5</v>
      </c>
      <c r="I19852" s="5">
        <v>1660</v>
      </c>
      <c r="J19852" s="5">
        <v>69838.55</v>
      </c>
      <c r="K19852" s="26" t="str" cm="1">
        <f t="array" ref="K19852">_xlfn.LET(_xlpm.d,UPPER(TRIM(CLEAN(SUBSTITUTE(F19852,CHAR(160),"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53" spans="2:11" hidden="1" x14ac:dyDescent="0.25">
      <c r="B19853" s="20">
        <v>46135</v>
      </c>
      <c r="C19853" s="2" t="s">
        <v>1</v>
      </c>
      <c r="D19853" s="2" t="s">
        <v>6696</v>
      </c>
      <c r="E19853" s="2" t="s">
        <v>268</v>
      </c>
      <c r="F19853" s="2" t="s">
        <v>3968</v>
      </c>
      <c r="G19853" s="5">
        <v>20</v>
      </c>
      <c r="H19853" s="5">
        <v>41.5</v>
      </c>
      <c r="I19853" s="5">
        <v>830</v>
      </c>
      <c r="J19853" s="5">
        <v>70668.55</v>
      </c>
      <c r="K19853" s="26" t="str" cm="1">
        <f t="array" ref="K19853">_xlfn.LET(_xlpm.d,UPPER(TRIM(CLEAN(SUBSTITUTE(F19853,CHAR(160),"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54" spans="2:11" hidden="1" x14ac:dyDescent="0.25">
      <c r="B19854" s="20">
        <v>46135</v>
      </c>
      <c r="C19854" s="2" t="s">
        <v>1</v>
      </c>
      <c r="D19854" s="2" t="s">
        <v>6799</v>
      </c>
      <c r="E19854" s="2" t="s">
        <v>3</v>
      </c>
      <c r="F19854" s="2" t="s">
        <v>3968</v>
      </c>
      <c r="G19854" s="5">
        <v>34</v>
      </c>
      <c r="H19854" s="5">
        <v>41.5</v>
      </c>
      <c r="I19854" s="5">
        <v>1411</v>
      </c>
      <c r="J19854" s="5">
        <v>72079.55</v>
      </c>
      <c r="K19854" s="26" t="str" cm="1">
        <f t="array" ref="K19854">_xlfn.LET(_xlpm.d,UPPER(TRIM(CLEAN(SUBSTITUTE(F19854,CHAR(160),"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55" spans="2:11" hidden="1" x14ac:dyDescent="0.25">
      <c r="B19855" s="20">
        <v>46136</v>
      </c>
      <c r="C19855" s="2" t="s">
        <v>1</v>
      </c>
      <c r="D19855" s="2" t="s">
        <v>6775</v>
      </c>
      <c r="E19855" s="2" t="s">
        <v>4689</v>
      </c>
      <c r="F19855" s="2" t="s">
        <v>3968</v>
      </c>
      <c r="G19855" s="5">
        <v>100</v>
      </c>
      <c r="H19855" s="5">
        <v>41.5</v>
      </c>
      <c r="I19855" s="5">
        <v>4150</v>
      </c>
      <c r="J19855" s="5">
        <v>76229.55</v>
      </c>
      <c r="K19855" s="26" t="str" cm="1">
        <f t="array" ref="K19855">_xlfn.LET(_xlpm.d,UPPER(TRIM(CLEAN(SUBSTITUTE(F19855,CHAR(160),"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56" spans="2:11" hidden="1" x14ac:dyDescent="0.25">
      <c r="B19856" s="20">
        <v>46136</v>
      </c>
      <c r="C19856" s="2" t="s">
        <v>1</v>
      </c>
      <c r="D19856" s="2" t="s">
        <v>6776</v>
      </c>
      <c r="E19856" s="2" t="s">
        <v>241</v>
      </c>
      <c r="F19856" s="2" t="s">
        <v>3968</v>
      </c>
      <c r="G19856" s="5">
        <v>5</v>
      </c>
      <c r="H19856" s="5">
        <v>41.5</v>
      </c>
      <c r="I19856" s="5">
        <v>207.5</v>
      </c>
      <c r="J19856" s="5">
        <v>76437.05</v>
      </c>
      <c r="K19856" s="26" t="str" cm="1">
        <f t="array" ref="K19856">_xlfn.LET(_xlpm.d,UPPER(TRIM(CLEAN(SUBSTITUTE(F19856,CHAR(160),"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57" spans="1:11" hidden="1" x14ac:dyDescent="0.25">
      <c r="B19857" s="20">
        <v>46136</v>
      </c>
      <c r="C19857" s="2" t="s">
        <v>1</v>
      </c>
      <c r="D19857" s="2" t="s">
        <v>6777</v>
      </c>
      <c r="E19857" s="2" t="s">
        <v>236</v>
      </c>
      <c r="F19857" s="2" t="s">
        <v>3968</v>
      </c>
      <c r="G19857" s="5">
        <v>10</v>
      </c>
      <c r="H19857" s="5">
        <v>41.5</v>
      </c>
      <c r="I19857" s="5">
        <v>415</v>
      </c>
      <c r="J19857" s="5">
        <v>76852.05</v>
      </c>
      <c r="K19857" s="26" t="str" cm="1">
        <f t="array" ref="K19857">_xlfn.LET(_xlpm.d,UPPER(TRIM(CLEAN(SUBSTITUTE(F19857,CHAR(160),"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58" spans="1:11" hidden="1" x14ac:dyDescent="0.25">
      <c r="B19858" s="20">
        <v>46136</v>
      </c>
      <c r="C19858" s="2" t="s">
        <v>1</v>
      </c>
      <c r="D19858" s="2" t="s">
        <v>6700</v>
      </c>
      <c r="E19858" s="2" t="s">
        <v>234</v>
      </c>
      <c r="F19858" s="2" t="s">
        <v>3968</v>
      </c>
      <c r="G19858" s="5">
        <v>10</v>
      </c>
      <c r="H19858" s="5">
        <v>41.5</v>
      </c>
      <c r="I19858" s="5">
        <v>415</v>
      </c>
      <c r="J19858" s="5">
        <v>77267.05</v>
      </c>
      <c r="K19858" s="26" t="str" cm="1">
        <f t="array" ref="K19858">_xlfn.LET(_xlpm.d,UPPER(TRIM(CLEAN(SUBSTITUTE(F19858,CHAR(160),"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59" spans="1:11" hidden="1" x14ac:dyDescent="0.25">
      <c r="B19859" s="20">
        <v>46136</v>
      </c>
      <c r="C19859" s="2" t="s">
        <v>1</v>
      </c>
      <c r="D19859" s="2" t="s">
        <v>6817</v>
      </c>
      <c r="E19859" s="2" t="s">
        <v>2447</v>
      </c>
      <c r="F19859" s="2" t="s">
        <v>3968</v>
      </c>
      <c r="G19859" s="5">
        <v>10</v>
      </c>
      <c r="H19859" s="5">
        <v>118.8</v>
      </c>
      <c r="I19859" s="5">
        <v>1188</v>
      </c>
      <c r="J19859" s="5">
        <v>78455.05</v>
      </c>
      <c r="K19859" s="26" t="str" cm="1">
        <f t="array" ref="K19859">_xlfn.LET(_xlpm.d,UPPER(TRIM(CLEAN(SUBSTITUTE(F19859,CHAR(160),"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60" spans="1:11" hidden="1" x14ac:dyDescent="0.25">
      <c r="B19860" s="20">
        <v>46140</v>
      </c>
      <c r="C19860" s="2" t="s">
        <v>1</v>
      </c>
      <c r="D19860" s="2" t="s">
        <v>6785</v>
      </c>
      <c r="E19860" s="2" t="s">
        <v>147</v>
      </c>
      <c r="F19860" s="2" t="s">
        <v>3968</v>
      </c>
      <c r="G19860" s="5">
        <v>24</v>
      </c>
      <c r="H19860" s="5">
        <v>41.5</v>
      </c>
      <c r="I19860" s="5">
        <v>996</v>
      </c>
      <c r="J19860" s="5">
        <v>79451.05</v>
      </c>
      <c r="K19860" s="26" t="str" cm="1">
        <f t="array" ref="K19860">_xlfn.LET(_xlpm.d,UPPER(TRIM(CLEAN(SUBSTITUTE(F19860,CHAR(160),"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61" spans="1:11" hidden="1" x14ac:dyDescent="0.25">
      <c r="B19861" s="20">
        <v>46141</v>
      </c>
      <c r="C19861" s="2" t="s">
        <v>1</v>
      </c>
      <c r="D19861" s="2" t="s">
        <v>6788</v>
      </c>
      <c r="E19861" s="2" t="s">
        <v>259</v>
      </c>
      <c r="F19861" s="2" t="s">
        <v>3968</v>
      </c>
      <c r="G19861" s="5">
        <v>30</v>
      </c>
      <c r="H19861" s="5">
        <v>41.5</v>
      </c>
      <c r="I19861" s="5">
        <v>1245</v>
      </c>
      <c r="J19861" s="5">
        <v>80696.05</v>
      </c>
      <c r="K19861" s="26" t="str" cm="1">
        <f t="array" ref="K19861">_xlfn.LET(_xlpm.d,UPPER(TRIM(CLEAN(SUBSTITUTE(F19861,CHAR(160),"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62" spans="1:11" hidden="1" x14ac:dyDescent="0.25">
      <c r="B19862" s="20">
        <v>46141</v>
      </c>
      <c r="C19862" s="2" t="s">
        <v>1</v>
      </c>
      <c r="D19862" s="2" t="s">
        <v>6792</v>
      </c>
      <c r="E19862" s="2" t="s">
        <v>234</v>
      </c>
      <c r="F19862" s="2" t="s">
        <v>3968</v>
      </c>
      <c r="G19862" s="5">
        <v>15</v>
      </c>
      <c r="H19862" s="5">
        <v>41.5</v>
      </c>
      <c r="I19862" s="5">
        <v>622.5</v>
      </c>
      <c r="J19862" s="5">
        <v>81318.55</v>
      </c>
      <c r="K19862" s="26" t="str" cm="1">
        <f t="array" ref="K19862">_xlfn.LET(_xlpm.d,UPPER(TRIM(CLEAN(SUBSTITUTE(F19862,CHAR(160),"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63" spans="1:11" hidden="1" x14ac:dyDescent="0.25">
      <c r="B19863" s="20">
        <v>46142</v>
      </c>
      <c r="C19863" s="2" t="s">
        <v>1</v>
      </c>
      <c r="D19863" s="2" t="s">
        <v>6641</v>
      </c>
      <c r="E19863" s="2" t="s">
        <v>195</v>
      </c>
      <c r="F19863" s="2" t="s">
        <v>3968</v>
      </c>
      <c r="G19863" s="5">
        <v>32</v>
      </c>
      <c r="H19863" s="5">
        <v>41.5</v>
      </c>
      <c r="I19863" s="5">
        <v>1328</v>
      </c>
      <c r="J19863" s="5">
        <v>82646.55</v>
      </c>
      <c r="K19863" s="26" t="str" cm="1">
        <f t="array" ref="K19863">_xlfn.LET(_xlpm.d,UPPER(TRIM(CLEAN(SUBSTITUTE(F19863,CHAR(160),"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64" spans="1:11" hidden="1" x14ac:dyDescent="0.25">
      <c r="B19864" s="20">
        <v>46142</v>
      </c>
      <c r="C19864" s="2" t="s">
        <v>1</v>
      </c>
      <c r="D19864" s="2" t="s">
        <v>6705</v>
      </c>
      <c r="E19864" s="2" t="s">
        <v>189</v>
      </c>
      <c r="F19864" s="2" t="s">
        <v>3968</v>
      </c>
      <c r="G19864" s="5">
        <v>10</v>
      </c>
      <c r="H19864" s="5">
        <v>41.5</v>
      </c>
      <c r="I19864" s="5">
        <v>415</v>
      </c>
      <c r="J19864" s="5">
        <v>83061.55</v>
      </c>
      <c r="K19864" s="26" t="str" cm="1">
        <f t="array" ref="K19864">_xlfn.LET(_xlpm.d,UPPER(TRIM(CLEAN(SUBSTITUTE(F19864,CHAR(160),"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65" spans="1:11" hidden="1" x14ac:dyDescent="0.25">
      <c r="A19865" s="11" t="s">
        <v>4032</v>
      </c>
      <c r="B19865" s="3"/>
      <c r="G19865" s="6">
        <f>G19809+G19810+G19811+G19812+G19813+G19814+G19815+G19816+G19817+G19818+G19819+G19820+G19821+G19822+G19823+G19824+G19825+G19826+G19827+G19828+G19829+G19830+G19831+G19832+G19833+G19834+G19835+G19836+G19837+G19838+G19839+G19840+G19841+G19842+G19843+G19844+G19845+G19846+G19847+G19848+G19849+G19850+G19851+G19852+G19853+G19854+G19855+G19856+G19857+G19858+G19859+G19860+G19861+G19862+G19863+G19864</f>
        <v>2010</v>
      </c>
      <c r="I19865" s="7">
        <f>I19809+I19810+I19811+I19812+I19813+I19814+I19815+I19816+I19817+I19818+I19819+I19820+I19821+I19822+I19823+I19824+I19825+I19826+I19827+I19828+I19829+I19830+I19831+I19832+I19833+I19834+I19835+I19836+I19837+I19838+I19839+I19840+I19841+I19842+I19843+I19844+I19845+I19846+I19847+I19848+I19849+I19850+I19851+I19852+I19853+I19854+I19855+I19856+I19857+I19858+I19859+I19860+I19861+I19862+I19863+I19864</f>
        <v>83061.55</v>
      </c>
      <c r="K19865" s="26" t="str" cm="1">
        <f t="array" ref="K19865">_xlfn.LET(_xlpm.d,UPPER(TRIM(CLEAN(SUBSTITUTE(F19865,CHAR(160),"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66" spans="1:11" hidden="1" x14ac:dyDescent="0.25">
      <c r="A19866" s="10" t="s">
        <v>6818</v>
      </c>
      <c r="B19866" s="3"/>
      <c r="K19866" s="26" t="str" cm="1">
        <f t="array" ref="K19866">_xlfn.LET(_xlpm.d,UPPER(TRIM(CLEAN(SUBSTITUTE(F19866,CHAR(160),"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67" spans="1:11" hidden="1" x14ac:dyDescent="0.25">
      <c r="B19867" s="20">
        <v>46142</v>
      </c>
      <c r="C19867" s="2" t="s">
        <v>1</v>
      </c>
      <c r="D19867" s="2" t="s">
        <v>6797</v>
      </c>
      <c r="E19867" s="2" t="s">
        <v>749</v>
      </c>
      <c r="F19867" s="2" t="s">
        <v>6819</v>
      </c>
      <c r="G19867" s="5">
        <v>12</v>
      </c>
      <c r="H19867" s="5">
        <v>48.55</v>
      </c>
      <c r="I19867" s="5">
        <v>582.6</v>
      </c>
      <c r="J19867" s="5">
        <v>582.6</v>
      </c>
      <c r="K19867" s="26" t="str" cm="1">
        <f t="array" ref="K19867">_xlfn.LET(_xlpm.d,UPPER(TRIM(CLEAN(SUBSTITUTE(F19867,CHAR(160),"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PETUNIA HYBRIDS</v>
      </c>
    </row>
    <row r="19868" spans="1:11" hidden="1" x14ac:dyDescent="0.25">
      <c r="A19868" s="11" t="s">
        <v>6820</v>
      </c>
      <c r="B19868" s="3"/>
      <c r="G19868" s="6">
        <f>G19867</f>
        <v>12</v>
      </c>
      <c r="I19868" s="8">
        <f>I19867</f>
        <v>582.6</v>
      </c>
      <c r="K19868" s="26" t="str" cm="1">
        <f t="array" ref="K19868">_xlfn.LET(_xlpm.d,UPPER(TRIM(CLEAN(SUBSTITUTE(F19868,CHAR(160),"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69" spans="1:11" hidden="1" x14ac:dyDescent="0.25">
      <c r="A19869" s="10" t="s">
        <v>4038</v>
      </c>
      <c r="B19869" s="3"/>
      <c r="K19869" s="26" t="str" cm="1">
        <f t="array" ref="K19869">_xlfn.LET(_xlpm.d,UPPER(TRIM(CLEAN(SUBSTITUTE(F19869,CHAR(160),"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70" spans="1:11" hidden="1" x14ac:dyDescent="0.25">
      <c r="B19870" s="20">
        <v>46128</v>
      </c>
      <c r="C19870" s="2" t="s">
        <v>1</v>
      </c>
      <c r="D19870" s="2" t="s">
        <v>6757</v>
      </c>
      <c r="E19870" s="2" t="s">
        <v>3</v>
      </c>
      <c r="F19870" s="2" t="s">
        <v>4038</v>
      </c>
      <c r="G19870" s="5">
        <v>20</v>
      </c>
      <c r="H19870" s="5">
        <v>40.99</v>
      </c>
      <c r="I19870" s="5">
        <v>819.8</v>
      </c>
      <c r="J19870" s="5">
        <v>819.8</v>
      </c>
      <c r="K19870" s="26" t="str" cm="1">
        <f t="array" ref="K19870">_xlfn.LET(_xlpm.d,UPPER(TRIM(CLEAN(SUBSTITUTE(F19870,CHAR(160),"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19871" spans="1:11" hidden="1" x14ac:dyDescent="0.25">
      <c r="A19871" s="11" t="s">
        <v>4039</v>
      </c>
      <c r="B19871" s="3"/>
      <c r="G19871" s="6">
        <f>G19870</f>
        <v>20</v>
      </c>
      <c r="I19871" s="8">
        <f>I19870</f>
        <v>819.8</v>
      </c>
      <c r="K19871" s="26" t="str" cm="1">
        <f t="array" ref="K19871">_xlfn.LET(_xlpm.d,UPPER(TRIM(CLEAN(SUBSTITUTE(F19871,CHAR(160),"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72" spans="1:11" hidden="1" x14ac:dyDescent="0.25">
      <c r="A19872" s="10" t="s">
        <v>4061</v>
      </c>
      <c r="B19872" s="3"/>
      <c r="K19872" s="26" t="str" cm="1">
        <f t="array" ref="K19872">_xlfn.LET(_xlpm.d,UPPER(TRIM(CLEAN(SUBSTITUTE(F19872,CHAR(160),"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73" spans="1:11" hidden="1" x14ac:dyDescent="0.25">
      <c r="B19873" s="20">
        <v>46142</v>
      </c>
      <c r="C19873" s="2" t="s">
        <v>1</v>
      </c>
      <c r="D19873" s="2" t="s">
        <v>6797</v>
      </c>
      <c r="E19873" s="2" t="s">
        <v>749</v>
      </c>
      <c r="F19873" s="2" t="s">
        <v>6821</v>
      </c>
      <c r="G19873" s="5">
        <v>12</v>
      </c>
      <c r="H19873" s="5">
        <v>47.96</v>
      </c>
      <c r="I19873" s="5">
        <v>575.52</v>
      </c>
      <c r="J19873" s="5">
        <v>575.52</v>
      </c>
      <c r="K19873" s="26" t="str" cm="1">
        <f t="array" ref="K19873">_xlfn.LET(_xlpm.d,UPPER(TRIM(CLEAN(SUBSTITUTE(F19873,CHAR(160),"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9874" spans="1:11" hidden="1" x14ac:dyDescent="0.25">
      <c r="A19874" s="11" t="s">
        <v>4063</v>
      </c>
      <c r="B19874" s="3"/>
      <c r="G19874" s="6">
        <f>G19873</f>
        <v>12</v>
      </c>
      <c r="I19874" s="8">
        <f>I19873</f>
        <v>575.52</v>
      </c>
      <c r="K19874" s="26" t="str" cm="1">
        <f t="array" ref="K19874">_xlfn.LET(_xlpm.d,UPPER(TRIM(CLEAN(SUBSTITUTE(F19874,CHAR(160),"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75" spans="1:11" hidden="1" x14ac:dyDescent="0.25">
      <c r="A19875" s="10" t="s">
        <v>4097</v>
      </c>
      <c r="B19875" s="3"/>
      <c r="K19875" s="26" t="str" cm="1">
        <f t="array" ref="K19875">_xlfn.LET(_xlpm.d,UPPER(TRIM(CLEAN(SUBSTITUTE(F19875,CHAR(160),"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76" spans="1:11" hidden="1" x14ac:dyDescent="0.25">
      <c r="B19876" s="20">
        <v>46122</v>
      </c>
      <c r="C19876" s="2" t="s">
        <v>1</v>
      </c>
      <c r="D19876" s="2" t="s">
        <v>6796</v>
      </c>
      <c r="E19876" s="2" t="s">
        <v>835</v>
      </c>
      <c r="F19876" s="2" t="s">
        <v>4097</v>
      </c>
      <c r="G19876" s="5">
        <v>16</v>
      </c>
      <c r="H19876" s="5">
        <v>40.99</v>
      </c>
      <c r="I19876" s="5">
        <v>655.84</v>
      </c>
      <c r="J19876" s="5">
        <v>655.84</v>
      </c>
      <c r="K19876" s="26" t="str" cm="1">
        <f t="array" ref="K19876">_xlfn.LET(_xlpm.d,UPPER(TRIM(CLEAN(SUBSTITUTE(F19876,CHAR(160),"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77" spans="1:11" hidden="1" x14ac:dyDescent="0.25">
      <c r="B19877" s="20">
        <v>46122</v>
      </c>
      <c r="C19877" s="2" t="s">
        <v>1</v>
      </c>
      <c r="D19877" s="2" t="s">
        <v>6739</v>
      </c>
      <c r="E19877" s="2" t="s">
        <v>170</v>
      </c>
      <c r="F19877" s="2" t="s">
        <v>4097</v>
      </c>
      <c r="G19877" s="5">
        <v>16</v>
      </c>
      <c r="H19877" s="5">
        <v>40.99</v>
      </c>
      <c r="I19877" s="5">
        <v>655.84</v>
      </c>
      <c r="J19877" s="5">
        <v>1311.68</v>
      </c>
      <c r="K19877" s="26" t="str" cm="1">
        <f t="array" ref="K19877">_xlfn.LET(_xlpm.d,UPPER(TRIM(CLEAN(SUBSTITUTE(F19877,CHAR(160),"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78" spans="1:11" hidden="1" x14ac:dyDescent="0.25">
      <c r="A19878" s="11" t="s">
        <v>4100</v>
      </c>
      <c r="B19878" s="3"/>
      <c r="G19878" s="6">
        <f>G19876+G19877</f>
        <v>32</v>
      </c>
      <c r="I19878" s="7">
        <f>I19876+I19877</f>
        <v>1311.68</v>
      </c>
      <c r="K19878" s="26" t="str" cm="1">
        <f t="array" ref="K19878">_xlfn.LET(_xlpm.d,UPPER(TRIM(CLEAN(SUBSTITUTE(F19878,CHAR(160),"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79" spans="1:11" hidden="1" x14ac:dyDescent="0.25">
      <c r="A19879" s="10" t="s">
        <v>4107</v>
      </c>
      <c r="B19879" s="3"/>
      <c r="K19879" s="26" t="str" cm="1">
        <f t="array" ref="K19879">_xlfn.LET(_xlpm.d,UPPER(TRIM(CLEAN(SUBSTITUTE(F19879,CHAR(160),"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880" spans="1:11" hidden="1" x14ac:dyDescent="0.25">
      <c r="B19880" s="20">
        <v>46119</v>
      </c>
      <c r="C19880" s="2" t="s">
        <v>1</v>
      </c>
      <c r="D19880" s="2" t="s">
        <v>6822</v>
      </c>
      <c r="E19880" s="2" t="s">
        <v>180</v>
      </c>
      <c r="F19880" s="2" t="s">
        <v>4107</v>
      </c>
      <c r="G19880" s="5">
        <v>40</v>
      </c>
      <c r="H19880" s="5">
        <v>41.5</v>
      </c>
      <c r="I19880" s="5">
        <v>1660</v>
      </c>
      <c r="J19880" s="5">
        <v>1660</v>
      </c>
      <c r="K19880" s="26" t="str" cm="1">
        <f t="array" ref="K19880">_xlfn.LET(_xlpm.d,UPPER(TRIM(CLEAN(SUBSTITUTE(F19880,CHAR(160),"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81" spans="1:11" hidden="1" x14ac:dyDescent="0.25">
      <c r="B19881" s="20">
        <v>46119</v>
      </c>
      <c r="C19881" s="2" t="s">
        <v>1</v>
      </c>
      <c r="D19881" s="2" t="s">
        <v>6724</v>
      </c>
      <c r="E19881" s="2" t="s">
        <v>162</v>
      </c>
      <c r="F19881" s="2" t="s">
        <v>4107</v>
      </c>
      <c r="G19881" s="5">
        <v>40</v>
      </c>
      <c r="H19881" s="5">
        <v>41.5</v>
      </c>
      <c r="I19881" s="5">
        <v>1660</v>
      </c>
      <c r="J19881" s="5">
        <v>3320</v>
      </c>
      <c r="K19881" s="26" t="str" cm="1">
        <f t="array" ref="K19881">_xlfn.LET(_xlpm.d,UPPER(TRIM(CLEAN(SUBSTITUTE(F19881,CHAR(160),"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82" spans="1:11" hidden="1" x14ac:dyDescent="0.25">
      <c r="B19882" s="20">
        <v>46119</v>
      </c>
      <c r="C19882" s="2" t="s">
        <v>1</v>
      </c>
      <c r="D19882" s="2" t="s">
        <v>6725</v>
      </c>
      <c r="E19882" s="2" t="s">
        <v>279</v>
      </c>
      <c r="F19882" s="2" t="s">
        <v>4107</v>
      </c>
      <c r="G19882" s="5">
        <v>26</v>
      </c>
      <c r="H19882" s="5">
        <v>41.5</v>
      </c>
      <c r="I19882" s="5">
        <v>1079</v>
      </c>
      <c r="J19882" s="5">
        <v>4399</v>
      </c>
      <c r="K19882" s="26" t="str" cm="1">
        <f t="array" ref="K19882">_xlfn.LET(_xlpm.d,UPPER(TRIM(CLEAN(SUBSTITUTE(F19882,CHAR(160),"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83" spans="1:11" hidden="1" x14ac:dyDescent="0.25">
      <c r="B19883" s="20">
        <v>46120</v>
      </c>
      <c r="C19883" s="2" t="s">
        <v>1</v>
      </c>
      <c r="D19883" s="2" t="s">
        <v>6643</v>
      </c>
      <c r="E19883" s="2" t="s">
        <v>147</v>
      </c>
      <c r="F19883" s="2" t="s">
        <v>4107</v>
      </c>
      <c r="G19883" s="5">
        <v>20</v>
      </c>
      <c r="H19883" s="5">
        <v>41.5</v>
      </c>
      <c r="I19883" s="5">
        <v>830</v>
      </c>
      <c r="J19883" s="5">
        <v>5229</v>
      </c>
      <c r="K19883" s="26" t="str" cm="1">
        <f t="array" ref="K19883">_xlfn.LET(_xlpm.d,UPPER(TRIM(CLEAN(SUBSTITUTE(F19883,CHAR(160),"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84" spans="1:11" hidden="1" x14ac:dyDescent="0.25">
      <c r="B19884" s="20">
        <v>46120</v>
      </c>
      <c r="C19884" s="2" t="s">
        <v>1</v>
      </c>
      <c r="D19884" s="2" t="s">
        <v>6644</v>
      </c>
      <c r="E19884" s="2" t="s">
        <v>158</v>
      </c>
      <c r="F19884" s="2" t="s">
        <v>4107</v>
      </c>
      <c r="G19884" s="5">
        <v>32</v>
      </c>
      <c r="H19884" s="5">
        <v>41.5</v>
      </c>
      <c r="I19884" s="5">
        <v>1328</v>
      </c>
      <c r="J19884" s="5">
        <v>6557</v>
      </c>
      <c r="K19884" s="26" t="str" cm="1">
        <f t="array" ref="K19884">_xlfn.LET(_xlpm.d,UPPER(TRIM(CLEAN(SUBSTITUTE(F19884,CHAR(160),"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85" spans="1:11" hidden="1" x14ac:dyDescent="0.25">
      <c r="B19885" s="20">
        <v>46120</v>
      </c>
      <c r="C19885" s="2" t="s">
        <v>1</v>
      </c>
      <c r="D19885" s="2" t="s">
        <v>6646</v>
      </c>
      <c r="E19885" s="2" t="s">
        <v>141</v>
      </c>
      <c r="F19885" s="2" t="s">
        <v>4107</v>
      </c>
      <c r="G19885" s="5">
        <v>32</v>
      </c>
      <c r="H19885" s="5">
        <v>41.5</v>
      </c>
      <c r="I19885" s="5">
        <v>1328</v>
      </c>
      <c r="J19885" s="5">
        <v>7885</v>
      </c>
      <c r="K19885" s="26" t="str" cm="1">
        <f t="array" ref="K19885">_xlfn.LET(_xlpm.d,UPPER(TRIM(CLEAN(SUBSTITUTE(F19885,CHAR(160),"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86" spans="1:11" hidden="1" x14ac:dyDescent="0.25">
      <c r="B19886" s="20">
        <v>46122</v>
      </c>
      <c r="C19886" s="2" t="s">
        <v>1</v>
      </c>
      <c r="D19886" s="2" t="s">
        <v>6634</v>
      </c>
      <c r="E19886" s="2" t="s">
        <v>243</v>
      </c>
      <c r="F19886" s="2" t="s">
        <v>4107</v>
      </c>
      <c r="G19886" s="5">
        <v>84</v>
      </c>
      <c r="H19886" s="5">
        <v>41.5</v>
      </c>
      <c r="I19886" s="5">
        <v>3486</v>
      </c>
      <c r="J19886" s="5">
        <v>11371</v>
      </c>
      <c r="K19886" s="26" t="str" cm="1">
        <f t="array" ref="K19886">_xlfn.LET(_xlpm.d,UPPER(TRIM(CLEAN(SUBSTITUTE(F19886,CHAR(160),"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87" spans="1:11" hidden="1" x14ac:dyDescent="0.25">
      <c r="B19887" s="20">
        <v>46122</v>
      </c>
      <c r="C19887" s="2" t="s">
        <v>1</v>
      </c>
      <c r="D19887" s="2" t="s">
        <v>6625</v>
      </c>
      <c r="E19887" s="2" t="s">
        <v>195</v>
      </c>
      <c r="F19887" s="2" t="s">
        <v>4107</v>
      </c>
      <c r="G19887" s="5">
        <v>32</v>
      </c>
      <c r="H19887" s="5">
        <v>41.5</v>
      </c>
      <c r="I19887" s="5">
        <v>1328</v>
      </c>
      <c r="J19887" s="5">
        <v>12699</v>
      </c>
      <c r="K19887" s="26" t="str" cm="1">
        <f t="array" ref="K19887">_xlfn.LET(_xlpm.d,UPPER(TRIM(CLEAN(SUBSTITUTE(F19887,CHAR(160),"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88" spans="1:11" hidden="1" x14ac:dyDescent="0.25">
      <c r="B19888" s="20">
        <v>46122</v>
      </c>
      <c r="C19888" s="2" t="s">
        <v>1</v>
      </c>
      <c r="D19888" s="2" t="s">
        <v>6635</v>
      </c>
      <c r="E19888" s="2" t="s">
        <v>154</v>
      </c>
      <c r="F19888" s="2" t="s">
        <v>4107</v>
      </c>
      <c r="G19888" s="5">
        <v>118</v>
      </c>
      <c r="H19888" s="5">
        <v>41.5</v>
      </c>
      <c r="I19888" s="5">
        <v>4897</v>
      </c>
      <c r="J19888" s="5">
        <v>17596</v>
      </c>
      <c r="K19888" s="26" t="str" cm="1">
        <f t="array" ref="K19888">_xlfn.LET(_xlpm.d,UPPER(TRIM(CLEAN(SUBSTITUTE(F19888,CHAR(160),"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89" spans="2:11" hidden="1" x14ac:dyDescent="0.25">
      <c r="B19889" s="20">
        <v>46122</v>
      </c>
      <c r="C19889" s="2" t="s">
        <v>1</v>
      </c>
      <c r="D19889" s="2" t="s">
        <v>6738</v>
      </c>
      <c r="E19889" s="2" t="s">
        <v>1726</v>
      </c>
      <c r="F19889" s="2" t="s">
        <v>4107</v>
      </c>
      <c r="G19889" s="5">
        <v>16</v>
      </c>
      <c r="H19889" s="5">
        <v>40.99</v>
      </c>
      <c r="I19889" s="5">
        <v>655.84</v>
      </c>
      <c r="J19889" s="5">
        <v>18251.84</v>
      </c>
      <c r="K19889" s="26" t="str" cm="1">
        <f t="array" ref="K19889">_xlfn.LET(_xlpm.d,UPPER(TRIM(CLEAN(SUBSTITUTE(F19889,CHAR(160),"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90" spans="2:11" hidden="1" x14ac:dyDescent="0.25">
      <c r="B19890" s="20">
        <v>46122</v>
      </c>
      <c r="C19890" s="2" t="s">
        <v>1</v>
      </c>
      <c r="D19890" s="2" t="s">
        <v>6741</v>
      </c>
      <c r="E19890" s="2" t="s">
        <v>319</v>
      </c>
      <c r="F19890" s="2" t="s">
        <v>4107</v>
      </c>
      <c r="G19890" s="5">
        <v>50</v>
      </c>
      <c r="H19890" s="5">
        <v>41.5</v>
      </c>
      <c r="I19890" s="5">
        <v>2075</v>
      </c>
      <c r="J19890" s="5">
        <v>20326.84</v>
      </c>
      <c r="K19890" s="26" t="str" cm="1">
        <f t="array" ref="K19890">_xlfn.LET(_xlpm.d,UPPER(TRIM(CLEAN(SUBSTITUTE(F19890,CHAR(160),"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91" spans="2:11" hidden="1" x14ac:dyDescent="0.25">
      <c r="B19891" s="20">
        <v>46123</v>
      </c>
      <c r="C19891" s="2" t="s">
        <v>1</v>
      </c>
      <c r="D19891" s="2" t="s">
        <v>6742</v>
      </c>
      <c r="E19891" s="2" t="s">
        <v>3</v>
      </c>
      <c r="F19891" s="2" t="s">
        <v>4107</v>
      </c>
      <c r="G19891" s="5">
        <v>10</v>
      </c>
      <c r="H19891" s="5">
        <v>40.99</v>
      </c>
      <c r="I19891" s="5">
        <v>409.9</v>
      </c>
      <c r="J19891" s="5">
        <v>20736.740000000002</v>
      </c>
      <c r="K19891" s="26" t="str" cm="1">
        <f t="array" ref="K19891">_xlfn.LET(_xlpm.d,UPPER(TRIM(CLEAN(SUBSTITUTE(F19891,CHAR(160),"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92" spans="2:11" hidden="1" x14ac:dyDescent="0.25">
      <c r="B19892" s="20">
        <v>46123</v>
      </c>
      <c r="C19892" s="2" t="s">
        <v>1</v>
      </c>
      <c r="D19892" s="2" t="s">
        <v>6578</v>
      </c>
      <c r="E19892" s="2" t="s">
        <v>12</v>
      </c>
      <c r="F19892" s="2" t="s">
        <v>4107</v>
      </c>
      <c r="G19892" s="5">
        <v>12</v>
      </c>
      <c r="H19892" s="5">
        <v>40.99</v>
      </c>
      <c r="I19892" s="5">
        <v>491.88</v>
      </c>
      <c r="J19892" s="5">
        <v>21228.620000000003</v>
      </c>
      <c r="K19892" s="26" t="str" cm="1">
        <f t="array" ref="K19892">_xlfn.LET(_xlpm.d,UPPER(TRIM(CLEAN(SUBSTITUTE(F19892,CHAR(160),"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93" spans="2:11" hidden="1" x14ac:dyDescent="0.25">
      <c r="B19893" s="20">
        <v>46125</v>
      </c>
      <c r="C19893" s="2" t="s">
        <v>1</v>
      </c>
      <c r="D19893" s="2" t="s">
        <v>6627</v>
      </c>
      <c r="E19893" s="2" t="s">
        <v>236</v>
      </c>
      <c r="F19893" s="2" t="s">
        <v>4107</v>
      </c>
      <c r="G19893" s="5">
        <v>70</v>
      </c>
      <c r="H19893" s="5">
        <v>41.5</v>
      </c>
      <c r="I19893" s="5">
        <v>2905</v>
      </c>
      <c r="J19893" s="5">
        <v>24133.620000000003</v>
      </c>
      <c r="K19893" s="26" t="str" cm="1">
        <f t="array" ref="K19893">_xlfn.LET(_xlpm.d,UPPER(TRIM(CLEAN(SUBSTITUTE(F19893,CHAR(160),"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94" spans="2:11" hidden="1" x14ac:dyDescent="0.25">
      <c r="B19894" s="20">
        <v>46126</v>
      </c>
      <c r="C19894" s="2" t="s">
        <v>1</v>
      </c>
      <c r="D19894" s="2" t="s">
        <v>6652</v>
      </c>
      <c r="E19894" s="2" t="s">
        <v>266</v>
      </c>
      <c r="F19894" s="2" t="s">
        <v>4107</v>
      </c>
      <c r="G19894" s="5">
        <v>42</v>
      </c>
      <c r="H19894" s="5">
        <v>41.5</v>
      </c>
      <c r="I19894" s="5">
        <v>1743</v>
      </c>
      <c r="J19894" s="5">
        <v>25876.620000000003</v>
      </c>
      <c r="K19894" s="26" t="str" cm="1">
        <f t="array" ref="K19894">_xlfn.LET(_xlpm.d,UPPER(TRIM(CLEAN(SUBSTITUTE(F19894,CHAR(160),"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95" spans="2:11" hidden="1" x14ac:dyDescent="0.25">
      <c r="B19895" s="20">
        <v>46126</v>
      </c>
      <c r="C19895" s="2" t="s">
        <v>1</v>
      </c>
      <c r="D19895" s="2" t="s">
        <v>6648</v>
      </c>
      <c r="E19895" s="2" t="s">
        <v>156</v>
      </c>
      <c r="F19895" s="2" t="s">
        <v>4107</v>
      </c>
      <c r="G19895" s="5">
        <v>32</v>
      </c>
      <c r="H19895" s="5">
        <v>41.5</v>
      </c>
      <c r="I19895" s="5">
        <v>1328</v>
      </c>
      <c r="J19895" s="5">
        <v>27204.620000000003</v>
      </c>
      <c r="K19895" s="26" t="str" cm="1">
        <f t="array" ref="K19895">_xlfn.LET(_xlpm.d,UPPER(TRIM(CLEAN(SUBSTITUTE(F19895,CHAR(160),"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96" spans="2:11" hidden="1" x14ac:dyDescent="0.25">
      <c r="B19896" s="20">
        <v>46126</v>
      </c>
      <c r="C19896" s="2" t="s">
        <v>1</v>
      </c>
      <c r="D19896" s="2" t="s">
        <v>6655</v>
      </c>
      <c r="E19896" s="2" t="s">
        <v>141</v>
      </c>
      <c r="F19896" s="2" t="s">
        <v>4107</v>
      </c>
      <c r="G19896" s="5">
        <v>64</v>
      </c>
      <c r="H19896" s="5">
        <v>41.5</v>
      </c>
      <c r="I19896" s="5">
        <v>2656</v>
      </c>
      <c r="J19896" s="5">
        <v>29860.620000000003</v>
      </c>
      <c r="K19896" s="26" t="str" cm="1">
        <f t="array" ref="K19896">_xlfn.LET(_xlpm.d,UPPER(TRIM(CLEAN(SUBSTITUTE(F19896,CHAR(160),"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97" spans="2:11" hidden="1" x14ac:dyDescent="0.25">
      <c r="B19897" s="20">
        <v>46126</v>
      </c>
      <c r="C19897" s="2" t="s">
        <v>1</v>
      </c>
      <c r="D19897" s="2" t="s">
        <v>6638</v>
      </c>
      <c r="E19897" s="2" t="s">
        <v>273</v>
      </c>
      <c r="F19897" s="2" t="s">
        <v>4107</v>
      </c>
      <c r="G19897" s="5">
        <v>64</v>
      </c>
      <c r="H19897" s="5">
        <v>41.5</v>
      </c>
      <c r="I19897" s="5">
        <v>2656</v>
      </c>
      <c r="J19897" s="5">
        <v>32516.620000000003</v>
      </c>
      <c r="K19897" s="26" t="str" cm="1">
        <f t="array" ref="K19897">_xlfn.LET(_xlpm.d,UPPER(TRIM(CLEAN(SUBSTITUTE(F19897,CHAR(160),"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98" spans="2:11" hidden="1" x14ac:dyDescent="0.25">
      <c r="B19898" s="20">
        <v>46126</v>
      </c>
      <c r="C19898" s="2" t="s">
        <v>1</v>
      </c>
      <c r="D19898" s="2" t="s">
        <v>6748</v>
      </c>
      <c r="E19898" s="2" t="s">
        <v>158</v>
      </c>
      <c r="F19898" s="2" t="s">
        <v>4107</v>
      </c>
      <c r="G19898" s="5">
        <v>52</v>
      </c>
      <c r="H19898" s="5">
        <v>41.5</v>
      </c>
      <c r="I19898" s="5">
        <v>2158</v>
      </c>
      <c r="J19898" s="5">
        <v>34674.620000000003</v>
      </c>
      <c r="K19898" s="26" t="str" cm="1">
        <f t="array" ref="K19898">_xlfn.LET(_xlpm.d,UPPER(TRIM(CLEAN(SUBSTITUTE(F19898,CHAR(160),"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899" spans="2:11" hidden="1" x14ac:dyDescent="0.25">
      <c r="B19899" s="20">
        <v>46127</v>
      </c>
      <c r="C19899" s="2" t="s">
        <v>1</v>
      </c>
      <c r="D19899" s="2" t="s">
        <v>6679</v>
      </c>
      <c r="E19899" s="2" t="s">
        <v>189</v>
      </c>
      <c r="F19899" s="2" t="s">
        <v>4107</v>
      </c>
      <c r="G19899" s="5">
        <v>15</v>
      </c>
      <c r="H19899" s="5">
        <v>41.5</v>
      </c>
      <c r="I19899" s="5">
        <v>622.5</v>
      </c>
      <c r="J19899" s="5">
        <v>35297.120000000003</v>
      </c>
      <c r="K19899" s="26" t="str" cm="1">
        <f t="array" ref="K19899">_xlfn.LET(_xlpm.d,UPPER(TRIM(CLEAN(SUBSTITUTE(F19899,CHAR(160),"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00" spans="2:11" hidden="1" x14ac:dyDescent="0.25">
      <c r="B19900" s="20">
        <v>46127</v>
      </c>
      <c r="C19900" s="2" t="s">
        <v>1</v>
      </c>
      <c r="D19900" s="2" t="s">
        <v>6750</v>
      </c>
      <c r="E19900" s="2" t="s">
        <v>149</v>
      </c>
      <c r="F19900" s="2" t="s">
        <v>4107</v>
      </c>
      <c r="G19900" s="5">
        <v>32</v>
      </c>
      <c r="H19900" s="5">
        <v>41.5</v>
      </c>
      <c r="I19900" s="5">
        <v>1328</v>
      </c>
      <c r="J19900" s="5">
        <v>36625.120000000003</v>
      </c>
      <c r="K19900" s="26" t="str" cm="1">
        <f t="array" ref="K19900">_xlfn.LET(_xlpm.d,UPPER(TRIM(CLEAN(SUBSTITUTE(F19900,CHAR(160),"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01" spans="2:11" hidden="1" x14ac:dyDescent="0.25">
      <c r="B19901" s="20">
        <v>46128</v>
      </c>
      <c r="C19901" s="2" t="s">
        <v>1</v>
      </c>
      <c r="D19901" s="2" t="s">
        <v>6590</v>
      </c>
      <c r="E19901" s="2" t="s">
        <v>311</v>
      </c>
      <c r="F19901" s="2" t="s">
        <v>4107</v>
      </c>
      <c r="G19901" s="5">
        <v>60</v>
      </c>
      <c r="H19901" s="5">
        <v>41.5</v>
      </c>
      <c r="I19901" s="5">
        <v>2490</v>
      </c>
      <c r="J19901" s="5">
        <v>39115.120000000003</v>
      </c>
      <c r="K19901" s="26" t="str" cm="1">
        <f t="array" ref="K19901">_xlfn.LET(_xlpm.d,UPPER(TRIM(CLEAN(SUBSTITUTE(F19901,CHAR(160),"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02" spans="2:11" hidden="1" x14ac:dyDescent="0.25">
      <c r="B19902" s="20">
        <v>46128</v>
      </c>
      <c r="C19902" s="2" t="s">
        <v>1</v>
      </c>
      <c r="D19902" s="2" t="s">
        <v>6815</v>
      </c>
      <c r="E19902" s="2" t="s">
        <v>160</v>
      </c>
      <c r="F19902" s="2" t="s">
        <v>4107</v>
      </c>
      <c r="G19902" s="5">
        <v>32</v>
      </c>
      <c r="H19902" s="5">
        <v>41.5</v>
      </c>
      <c r="I19902" s="5">
        <v>1328</v>
      </c>
      <c r="J19902" s="5">
        <v>40443.120000000003</v>
      </c>
      <c r="K19902" s="26" t="str" cm="1">
        <f t="array" ref="K19902">_xlfn.LET(_xlpm.d,UPPER(TRIM(CLEAN(SUBSTITUTE(F19902,CHAR(160),"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03" spans="2:11" hidden="1" x14ac:dyDescent="0.25">
      <c r="B19903" s="20">
        <v>46128</v>
      </c>
      <c r="C19903" s="2" t="s">
        <v>1</v>
      </c>
      <c r="D19903" s="2" t="s">
        <v>6649</v>
      </c>
      <c r="E19903" s="2" t="s">
        <v>192</v>
      </c>
      <c r="F19903" s="2" t="s">
        <v>4107</v>
      </c>
      <c r="G19903" s="5">
        <v>40</v>
      </c>
      <c r="H19903" s="5">
        <v>41.5</v>
      </c>
      <c r="I19903" s="5">
        <v>1660</v>
      </c>
      <c r="J19903" s="5">
        <v>42103.12</v>
      </c>
      <c r="K19903" s="26" t="str" cm="1">
        <f t="array" ref="K19903">_xlfn.LET(_xlpm.d,UPPER(TRIM(CLEAN(SUBSTITUTE(F19903,CHAR(160),"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04" spans="2:11" hidden="1" x14ac:dyDescent="0.25">
      <c r="B19904" s="20">
        <v>46132</v>
      </c>
      <c r="C19904" s="2" t="s">
        <v>1</v>
      </c>
      <c r="D19904" s="2" t="s">
        <v>6657</v>
      </c>
      <c r="E19904" s="2" t="s">
        <v>135</v>
      </c>
      <c r="F19904" s="2" t="s">
        <v>4107</v>
      </c>
      <c r="G19904" s="5">
        <v>32</v>
      </c>
      <c r="H19904" s="5">
        <v>41.5</v>
      </c>
      <c r="I19904" s="5">
        <v>1328</v>
      </c>
      <c r="J19904" s="5">
        <v>43431.12</v>
      </c>
      <c r="K19904" s="26" t="str" cm="1">
        <f t="array" ref="K19904">_xlfn.LET(_xlpm.d,UPPER(TRIM(CLEAN(SUBSTITUTE(F19904,CHAR(160),"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05" spans="1:11" hidden="1" x14ac:dyDescent="0.25">
      <c r="B19905" s="20">
        <v>46135</v>
      </c>
      <c r="C19905" s="2" t="s">
        <v>1</v>
      </c>
      <c r="D19905" s="2" t="s">
        <v>6651</v>
      </c>
      <c r="E19905" s="2" t="s">
        <v>168</v>
      </c>
      <c r="F19905" s="2" t="s">
        <v>4107</v>
      </c>
      <c r="G19905" s="5">
        <v>32</v>
      </c>
      <c r="H19905" s="5">
        <v>41.5</v>
      </c>
      <c r="I19905" s="5">
        <v>1328</v>
      </c>
      <c r="J19905" s="5">
        <v>44759.12</v>
      </c>
      <c r="K19905" s="26" t="str" cm="1">
        <f t="array" ref="K19905">_xlfn.LET(_xlpm.d,UPPER(TRIM(CLEAN(SUBSTITUTE(F19905,CHAR(160),"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06" spans="1:11" hidden="1" x14ac:dyDescent="0.25">
      <c r="B19906" s="20">
        <v>46136</v>
      </c>
      <c r="C19906" s="2" t="s">
        <v>1</v>
      </c>
      <c r="D19906" s="2" t="s">
        <v>6823</v>
      </c>
      <c r="E19906" s="2" t="s">
        <v>154</v>
      </c>
      <c r="F19906" s="2" t="s">
        <v>4107</v>
      </c>
      <c r="G19906" s="5">
        <v>16</v>
      </c>
      <c r="H19906" s="5">
        <v>41.5</v>
      </c>
      <c r="I19906" s="5">
        <v>664</v>
      </c>
      <c r="J19906" s="5">
        <v>45423.12</v>
      </c>
      <c r="K19906" s="26" t="str" cm="1">
        <f t="array" ref="K19906">_xlfn.LET(_xlpm.d,UPPER(TRIM(CLEAN(SUBSTITUTE(F19906,CHAR(160),"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07" spans="1:11" hidden="1" x14ac:dyDescent="0.25">
      <c r="B19907" s="20">
        <v>46136</v>
      </c>
      <c r="C19907" s="2" t="s">
        <v>1</v>
      </c>
      <c r="D19907" s="2" t="s">
        <v>6782</v>
      </c>
      <c r="E19907" s="2" t="s">
        <v>197</v>
      </c>
      <c r="F19907" s="2" t="s">
        <v>4107</v>
      </c>
      <c r="G19907" s="5">
        <v>39</v>
      </c>
      <c r="H19907" s="5">
        <v>41.5</v>
      </c>
      <c r="I19907" s="5">
        <v>1618.5</v>
      </c>
      <c r="J19907" s="5">
        <v>47041.62</v>
      </c>
      <c r="K19907" s="26" t="str" cm="1">
        <f t="array" ref="K19907">_xlfn.LET(_xlpm.d,UPPER(TRIM(CLEAN(SUBSTITUTE(F19907,CHAR(160),"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08" spans="1:11" hidden="1" x14ac:dyDescent="0.25">
      <c r="B19908" s="20">
        <v>46140</v>
      </c>
      <c r="C19908" s="2" t="s">
        <v>1</v>
      </c>
      <c r="D19908" s="2" t="s">
        <v>6654</v>
      </c>
      <c r="E19908" s="2" t="s">
        <v>162</v>
      </c>
      <c r="F19908" s="2" t="s">
        <v>4107</v>
      </c>
      <c r="G19908" s="5">
        <v>40</v>
      </c>
      <c r="H19908" s="5">
        <v>41.5</v>
      </c>
      <c r="I19908" s="5">
        <v>1660</v>
      </c>
      <c r="J19908" s="5">
        <v>48701.62</v>
      </c>
      <c r="K19908" s="26" t="str" cm="1">
        <f t="array" ref="K19908">_xlfn.LET(_xlpm.d,UPPER(TRIM(CLEAN(SUBSTITUTE(F19908,CHAR(160),"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09" spans="1:11" hidden="1" x14ac:dyDescent="0.25">
      <c r="B19909" s="20">
        <v>46140</v>
      </c>
      <c r="C19909" s="2" t="s">
        <v>1</v>
      </c>
      <c r="D19909" s="2" t="s">
        <v>6785</v>
      </c>
      <c r="E19909" s="2" t="s">
        <v>147</v>
      </c>
      <c r="F19909" s="2" t="s">
        <v>4107</v>
      </c>
      <c r="G19909" s="5">
        <v>32</v>
      </c>
      <c r="H19909" s="5">
        <v>41.5</v>
      </c>
      <c r="I19909" s="5">
        <v>1328</v>
      </c>
      <c r="J19909" s="5">
        <v>50029.62</v>
      </c>
      <c r="K19909" s="26" t="str" cm="1">
        <f t="array" ref="K19909">_xlfn.LET(_xlpm.d,UPPER(TRIM(CLEAN(SUBSTITUTE(F19909,CHAR(160),"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10" spans="1:11" hidden="1" x14ac:dyDescent="0.25">
      <c r="B19910" s="20">
        <v>46141</v>
      </c>
      <c r="C19910" s="2" t="s">
        <v>1</v>
      </c>
      <c r="D19910" s="2" t="s">
        <v>6787</v>
      </c>
      <c r="E19910" s="2" t="s">
        <v>149</v>
      </c>
      <c r="F19910" s="2" t="s">
        <v>4107</v>
      </c>
      <c r="G19910" s="5">
        <v>32</v>
      </c>
      <c r="H19910" s="5">
        <v>41.5</v>
      </c>
      <c r="I19910" s="5">
        <v>1328</v>
      </c>
      <c r="J19910" s="5">
        <v>51357.62</v>
      </c>
      <c r="K19910" s="26" t="str" cm="1">
        <f t="array" ref="K19910">_xlfn.LET(_xlpm.d,UPPER(TRIM(CLEAN(SUBSTITUTE(F19910,CHAR(160),"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11" spans="1:11" hidden="1" x14ac:dyDescent="0.25">
      <c r="B19911" s="20">
        <v>46142</v>
      </c>
      <c r="C19911" s="2" t="s">
        <v>1</v>
      </c>
      <c r="D19911" s="2" t="s">
        <v>6640</v>
      </c>
      <c r="E19911" s="2" t="s">
        <v>154</v>
      </c>
      <c r="F19911" s="2" t="s">
        <v>4107</v>
      </c>
      <c r="G19911" s="5">
        <v>20</v>
      </c>
      <c r="H19911" s="5">
        <v>41.5</v>
      </c>
      <c r="I19911" s="5">
        <v>830</v>
      </c>
      <c r="J19911" s="5">
        <v>52187.62</v>
      </c>
      <c r="K19911" s="26" t="str" cm="1">
        <f t="array" ref="K19911">_xlfn.LET(_xlpm.d,UPPER(TRIM(CLEAN(SUBSTITUTE(F19911,CHAR(160),"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12" spans="1:11" hidden="1" x14ac:dyDescent="0.25">
      <c r="B19912" s="20">
        <v>46142</v>
      </c>
      <c r="C19912" s="2" t="s">
        <v>1</v>
      </c>
      <c r="D19912" s="2" t="s">
        <v>6641</v>
      </c>
      <c r="E19912" s="2" t="s">
        <v>195</v>
      </c>
      <c r="F19912" s="2" t="s">
        <v>4107</v>
      </c>
      <c r="G19912" s="5">
        <v>16</v>
      </c>
      <c r="H19912" s="5">
        <v>41.5</v>
      </c>
      <c r="I19912" s="5">
        <v>664</v>
      </c>
      <c r="J19912" s="5">
        <v>52851.62</v>
      </c>
      <c r="K19912" s="26" t="str" cm="1">
        <f t="array" ref="K19912">_xlfn.LET(_xlpm.d,UPPER(TRIM(CLEAN(SUBSTITUTE(F19912,CHAR(160),"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13" spans="1:11" hidden="1" x14ac:dyDescent="0.25">
      <c r="A19913" s="11" t="s">
        <v>4111</v>
      </c>
      <c r="B19913" s="3"/>
      <c r="G19913" s="6">
        <f>G19880+G19881+G19882+G19883+G19884+G19885+G19886+G19887+G19888+G19889+G19890+G19891+G19892+G19893+G19894+G19895+G19896+G19897+G19898+G19899+G19900+G19901+G19902+G19903+G19904+G19905+G19906+G19907+G19908+G19909+G19910+G19911+G19912</f>
        <v>1274</v>
      </c>
      <c r="I19913" s="7">
        <f>I19880+I19881+I19882+I19883+I19884+I19885+I19886+I19887+I19888+I19889+I19890+I19891+I19892+I19893+I19894+I19895+I19896+I19897+I19898+I19899+I19900+I19901+I19902+I19903+I19904+I19905+I19906+I19907+I19908+I19909+I19910+I19911+I19912</f>
        <v>52851.62</v>
      </c>
      <c r="K19913" s="26" t="str" cm="1">
        <f t="array" ref="K19913">_xlfn.LET(_xlpm.d,UPPER(TRIM(CLEAN(SUBSTITUTE(F19913,CHAR(160),"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14" spans="1:11" hidden="1" x14ac:dyDescent="0.25">
      <c r="A19914" s="10" t="s">
        <v>4112</v>
      </c>
      <c r="B19914" s="3"/>
      <c r="K19914" s="26" t="str" cm="1">
        <f t="array" ref="K19914">_xlfn.LET(_xlpm.d,UPPER(TRIM(CLEAN(SUBSTITUTE(F19914,CHAR(160),"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15" spans="1:11" hidden="1" x14ac:dyDescent="0.25">
      <c r="B19915" s="20">
        <v>46114</v>
      </c>
      <c r="C19915" s="2" t="s">
        <v>1</v>
      </c>
      <c r="D19915" s="2" t="s">
        <v>6719</v>
      </c>
      <c r="E19915" s="2" t="s">
        <v>268</v>
      </c>
      <c r="F19915" s="2" t="s">
        <v>4112</v>
      </c>
      <c r="G19915" s="5">
        <v>16</v>
      </c>
      <c r="H19915" s="5">
        <v>41.5</v>
      </c>
      <c r="I19915" s="5">
        <v>664</v>
      </c>
      <c r="J19915" s="5">
        <v>664</v>
      </c>
      <c r="K19915" s="26" t="str" cm="1">
        <f t="array" ref="K19915">_xlfn.LET(_xlpm.d,UPPER(TRIM(CLEAN(SUBSTITUTE(F19915,CHAR(160),"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16" spans="1:11" hidden="1" x14ac:dyDescent="0.25">
      <c r="B19916" s="20">
        <v>46119</v>
      </c>
      <c r="C19916" s="2" t="s">
        <v>1</v>
      </c>
      <c r="D19916" s="2" t="s">
        <v>6724</v>
      </c>
      <c r="E19916" s="2" t="s">
        <v>162</v>
      </c>
      <c r="F19916" s="2" t="s">
        <v>4112</v>
      </c>
      <c r="G19916" s="5">
        <v>40</v>
      </c>
      <c r="H19916" s="5">
        <v>41.5</v>
      </c>
      <c r="I19916" s="5">
        <v>1660</v>
      </c>
      <c r="J19916" s="5">
        <v>2324</v>
      </c>
      <c r="K19916" s="26" t="str" cm="1">
        <f t="array" ref="K19916">_xlfn.LET(_xlpm.d,UPPER(TRIM(CLEAN(SUBSTITUTE(F19916,CHAR(160),"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17" spans="1:11" hidden="1" x14ac:dyDescent="0.25">
      <c r="B19917" s="20">
        <v>46119</v>
      </c>
      <c r="C19917" s="2" t="s">
        <v>1</v>
      </c>
      <c r="D19917" s="2" t="s">
        <v>6725</v>
      </c>
      <c r="E19917" s="2" t="s">
        <v>279</v>
      </c>
      <c r="F19917" s="2" t="s">
        <v>4112</v>
      </c>
      <c r="G19917" s="5">
        <v>32</v>
      </c>
      <c r="H19917" s="5">
        <v>41.5</v>
      </c>
      <c r="I19917" s="5">
        <v>1328</v>
      </c>
      <c r="J19917" s="5">
        <v>3652</v>
      </c>
      <c r="K19917" s="26" t="str" cm="1">
        <f t="array" ref="K19917">_xlfn.LET(_xlpm.d,UPPER(TRIM(CLEAN(SUBSTITUTE(F19917,CHAR(160),"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18" spans="1:11" hidden="1" x14ac:dyDescent="0.25">
      <c r="B19918" s="20">
        <v>46120</v>
      </c>
      <c r="C19918" s="2" t="s">
        <v>1</v>
      </c>
      <c r="D19918" s="2" t="s">
        <v>6644</v>
      </c>
      <c r="E19918" s="2" t="s">
        <v>158</v>
      </c>
      <c r="F19918" s="2" t="s">
        <v>4112</v>
      </c>
      <c r="G19918" s="5">
        <v>32</v>
      </c>
      <c r="H19918" s="5">
        <v>41.5</v>
      </c>
      <c r="I19918" s="5">
        <v>1328</v>
      </c>
      <c r="J19918" s="5">
        <v>4980</v>
      </c>
      <c r="K19918" s="26" t="str" cm="1">
        <f t="array" ref="K19918">_xlfn.LET(_xlpm.d,UPPER(TRIM(CLEAN(SUBSTITUTE(F19918,CHAR(160),"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19" spans="1:11" hidden="1" x14ac:dyDescent="0.25">
      <c r="B19919" s="20">
        <v>46120</v>
      </c>
      <c r="C19919" s="2" t="s">
        <v>1</v>
      </c>
      <c r="D19919" s="2" t="s">
        <v>6663</v>
      </c>
      <c r="E19919" s="2" t="s">
        <v>186</v>
      </c>
      <c r="F19919" s="2" t="s">
        <v>4112</v>
      </c>
      <c r="G19919" s="5">
        <v>50</v>
      </c>
      <c r="H19919" s="5">
        <v>41.5</v>
      </c>
      <c r="I19919" s="5">
        <v>2075</v>
      </c>
      <c r="J19919" s="5">
        <v>7055</v>
      </c>
      <c r="K19919" s="26" t="str" cm="1">
        <f t="array" ref="K19919">_xlfn.LET(_xlpm.d,UPPER(TRIM(CLEAN(SUBSTITUTE(F19919,CHAR(160),"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20" spans="1:11" hidden="1" x14ac:dyDescent="0.25">
      <c r="B19920" s="20">
        <v>46120</v>
      </c>
      <c r="C19920" s="2" t="s">
        <v>1</v>
      </c>
      <c r="D19920" s="2" t="s">
        <v>6729</v>
      </c>
      <c r="E19920" s="2" t="s">
        <v>78</v>
      </c>
      <c r="F19920" s="2" t="s">
        <v>4112</v>
      </c>
      <c r="G19920" s="5">
        <v>64</v>
      </c>
      <c r="H19920" s="5">
        <v>41.5</v>
      </c>
      <c r="I19920" s="5">
        <v>2656</v>
      </c>
      <c r="J19920" s="5">
        <v>9711</v>
      </c>
      <c r="K19920" s="26" t="str" cm="1">
        <f t="array" ref="K19920">_xlfn.LET(_xlpm.d,UPPER(TRIM(CLEAN(SUBSTITUTE(F19920,CHAR(160),"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21" spans="2:11" hidden="1" x14ac:dyDescent="0.25">
      <c r="B19921" s="20">
        <v>46120</v>
      </c>
      <c r="C19921" s="2" t="s">
        <v>1</v>
      </c>
      <c r="D19921" s="2" t="s">
        <v>6666</v>
      </c>
      <c r="E19921" s="2" t="s">
        <v>232</v>
      </c>
      <c r="F19921" s="2" t="s">
        <v>4112</v>
      </c>
      <c r="G19921" s="5">
        <v>20</v>
      </c>
      <c r="H19921" s="5">
        <v>41.5</v>
      </c>
      <c r="I19921" s="5">
        <v>830</v>
      </c>
      <c r="J19921" s="5">
        <v>10541</v>
      </c>
      <c r="K19921" s="26" t="str" cm="1">
        <f t="array" ref="K19921">_xlfn.LET(_xlpm.d,UPPER(TRIM(CLEAN(SUBSTITUTE(F19921,CHAR(160),"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22" spans="2:11" hidden="1" x14ac:dyDescent="0.25">
      <c r="B19922" s="20">
        <v>46121</v>
      </c>
      <c r="C19922" s="2" t="s">
        <v>1</v>
      </c>
      <c r="D19922" s="2" t="s">
        <v>6668</v>
      </c>
      <c r="E19922" s="2" t="s">
        <v>282</v>
      </c>
      <c r="F19922" s="2" t="s">
        <v>4112</v>
      </c>
      <c r="G19922" s="5">
        <v>10</v>
      </c>
      <c r="H19922" s="5">
        <v>41.5</v>
      </c>
      <c r="I19922" s="5">
        <v>415</v>
      </c>
      <c r="J19922" s="5">
        <v>10956</v>
      </c>
      <c r="K19922" s="26" t="str" cm="1">
        <f t="array" ref="K19922">_xlfn.LET(_xlpm.d,UPPER(TRIM(CLEAN(SUBSTITUTE(F19922,CHAR(160),"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23" spans="2:11" hidden="1" x14ac:dyDescent="0.25">
      <c r="B19923" s="20">
        <v>46121</v>
      </c>
      <c r="C19923" s="2" t="s">
        <v>1</v>
      </c>
      <c r="D19923" s="2" t="s">
        <v>6670</v>
      </c>
      <c r="E19923" s="2" t="s">
        <v>305</v>
      </c>
      <c r="F19923" s="2" t="s">
        <v>4112</v>
      </c>
      <c r="G19923" s="5">
        <v>48</v>
      </c>
      <c r="H19923" s="5">
        <v>41.5</v>
      </c>
      <c r="I19923" s="5">
        <v>1992</v>
      </c>
      <c r="J19923" s="5">
        <v>12948</v>
      </c>
      <c r="K19923" s="26" t="str" cm="1">
        <f t="array" ref="K19923">_xlfn.LET(_xlpm.d,UPPER(TRIM(CLEAN(SUBSTITUTE(F19923,CHAR(160),"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24" spans="2:11" hidden="1" x14ac:dyDescent="0.25">
      <c r="B19924" s="20">
        <v>46122</v>
      </c>
      <c r="C19924" s="2" t="s">
        <v>1</v>
      </c>
      <c r="D19924" s="2" t="s">
        <v>6672</v>
      </c>
      <c r="E19924" s="2" t="s">
        <v>288</v>
      </c>
      <c r="F19924" s="2" t="s">
        <v>4112</v>
      </c>
      <c r="G19924" s="5">
        <v>20</v>
      </c>
      <c r="H19924" s="5">
        <v>41.5</v>
      </c>
      <c r="I19924" s="5">
        <v>830</v>
      </c>
      <c r="J19924" s="5">
        <v>13778</v>
      </c>
      <c r="K19924" s="26" t="str" cm="1">
        <f t="array" ref="K19924">_xlfn.LET(_xlpm.d,UPPER(TRIM(CLEAN(SUBSTITUTE(F19924,CHAR(160),"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25" spans="2:11" hidden="1" x14ac:dyDescent="0.25">
      <c r="B19925" s="20">
        <v>46122</v>
      </c>
      <c r="C19925" s="2" t="s">
        <v>1</v>
      </c>
      <c r="D19925" s="2" t="s">
        <v>6736</v>
      </c>
      <c r="E19925" s="2" t="s">
        <v>286</v>
      </c>
      <c r="F19925" s="2" t="s">
        <v>4112</v>
      </c>
      <c r="G19925" s="5">
        <v>10</v>
      </c>
      <c r="H19925" s="5">
        <v>41.5</v>
      </c>
      <c r="I19925" s="5">
        <v>415</v>
      </c>
      <c r="J19925" s="5">
        <v>14193</v>
      </c>
      <c r="K19925" s="26" t="str" cm="1">
        <f t="array" ref="K19925">_xlfn.LET(_xlpm.d,UPPER(TRIM(CLEAN(SUBSTITUTE(F19925,CHAR(160),"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26" spans="2:11" hidden="1" x14ac:dyDescent="0.25">
      <c r="B19926" s="20">
        <v>46122</v>
      </c>
      <c r="C19926" s="2" t="s">
        <v>1</v>
      </c>
      <c r="D19926" s="2" t="s">
        <v>6673</v>
      </c>
      <c r="E19926" s="2" t="s">
        <v>254</v>
      </c>
      <c r="F19926" s="2" t="s">
        <v>4112</v>
      </c>
      <c r="G19926" s="5">
        <v>20</v>
      </c>
      <c r="H19926" s="5">
        <v>41.5</v>
      </c>
      <c r="I19926" s="5">
        <v>830</v>
      </c>
      <c r="J19926" s="5">
        <v>15023</v>
      </c>
      <c r="K19926" s="26" t="str" cm="1">
        <f t="array" ref="K19926">_xlfn.LET(_xlpm.d,UPPER(TRIM(CLEAN(SUBSTITUTE(F19926,CHAR(160),"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27" spans="2:11" hidden="1" x14ac:dyDescent="0.25">
      <c r="B19927" s="20">
        <v>46122</v>
      </c>
      <c r="C19927" s="2" t="s">
        <v>1</v>
      </c>
      <c r="D19927" s="2" t="s">
        <v>6737</v>
      </c>
      <c r="E19927" s="2" t="s">
        <v>151</v>
      </c>
      <c r="F19927" s="2" t="s">
        <v>4112</v>
      </c>
      <c r="G19927" s="5">
        <v>10</v>
      </c>
      <c r="H19927" s="5">
        <v>41.5</v>
      </c>
      <c r="I19927" s="5">
        <v>415</v>
      </c>
      <c r="J19927" s="5">
        <v>15438</v>
      </c>
      <c r="K19927" s="26" t="str" cm="1">
        <f t="array" ref="K19927">_xlfn.LET(_xlpm.d,UPPER(TRIM(CLEAN(SUBSTITUTE(F19927,CHAR(160),"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28" spans="2:11" hidden="1" x14ac:dyDescent="0.25">
      <c r="B19928" s="20">
        <v>46122</v>
      </c>
      <c r="C19928" s="2" t="s">
        <v>1</v>
      </c>
      <c r="D19928" s="2" t="s">
        <v>6796</v>
      </c>
      <c r="E19928" s="2" t="s">
        <v>835</v>
      </c>
      <c r="F19928" s="2" t="s">
        <v>3273</v>
      </c>
      <c r="G19928" s="5">
        <v>32</v>
      </c>
      <c r="H19928" s="5">
        <v>40.99</v>
      </c>
      <c r="I19928" s="5">
        <v>1311.68</v>
      </c>
      <c r="J19928" s="5">
        <v>16749.68</v>
      </c>
      <c r="K19928" s="26" t="str" cm="1">
        <f t="array" ref="K19928">_xlfn.LET(_xlpm.d,UPPER(TRIM(CLEAN(SUBSTITUTE(F19928,CHAR(160),"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9929" spans="2:11" hidden="1" x14ac:dyDescent="0.25">
      <c r="B19929" s="20">
        <v>46122</v>
      </c>
      <c r="C19929" s="2" t="s">
        <v>1</v>
      </c>
      <c r="D19929" s="2" t="s">
        <v>6674</v>
      </c>
      <c r="E19929" s="2" t="s">
        <v>224</v>
      </c>
      <c r="F19929" s="2" t="s">
        <v>4112</v>
      </c>
      <c r="G19929" s="5">
        <v>55</v>
      </c>
      <c r="H19929" s="5">
        <v>41.5</v>
      </c>
      <c r="I19929" s="5">
        <v>2282.5</v>
      </c>
      <c r="J19929" s="5">
        <v>19032.18</v>
      </c>
      <c r="K19929" s="26" t="str" cm="1">
        <f t="array" ref="K19929">_xlfn.LET(_xlpm.d,UPPER(TRIM(CLEAN(SUBSTITUTE(F19929,CHAR(160),"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30" spans="2:11" hidden="1" x14ac:dyDescent="0.25">
      <c r="B19930" s="20">
        <v>46123</v>
      </c>
      <c r="C19930" s="2" t="s">
        <v>1</v>
      </c>
      <c r="D19930" s="2" t="s">
        <v>6675</v>
      </c>
      <c r="E19930" s="2" t="s">
        <v>248</v>
      </c>
      <c r="F19930" s="2" t="s">
        <v>4112</v>
      </c>
      <c r="G19930" s="5">
        <v>32</v>
      </c>
      <c r="H19930" s="5">
        <v>41.5</v>
      </c>
      <c r="I19930" s="5">
        <v>1328</v>
      </c>
      <c r="J19930" s="5">
        <v>20360.18</v>
      </c>
      <c r="K19930" s="26" t="str" cm="1">
        <f t="array" ref="K19930">_xlfn.LET(_xlpm.d,UPPER(TRIM(CLEAN(SUBSTITUTE(F19930,CHAR(160),"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31" spans="2:11" hidden="1" x14ac:dyDescent="0.25">
      <c r="B19931" s="20">
        <v>46123</v>
      </c>
      <c r="C19931" s="2" t="s">
        <v>1</v>
      </c>
      <c r="D19931" s="2" t="s">
        <v>6578</v>
      </c>
      <c r="E19931" s="2" t="s">
        <v>12</v>
      </c>
      <c r="F19931" s="2" t="s">
        <v>4112</v>
      </c>
      <c r="G19931" s="5">
        <v>12</v>
      </c>
      <c r="H19931" s="5">
        <v>40.99</v>
      </c>
      <c r="I19931" s="5">
        <v>491.88</v>
      </c>
      <c r="J19931" s="5">
        <v>20852.060000000001</v>
      </c>
      <c r="K19931" s="26" t="str" cm="1">
        <f t="array" ref="K19931">_xlfn.LET(_xlpm.d,UPPER(TRIM(CLEAN(SUBSTITUTE(F19931,CHAR(160),"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32" spans="2:11" hidden="1" x14ac:dyDescent="0.25">
      <c r="B19932" s="20">
        <v>46125</v>
      </c>
      <c r="C19932" s="2" t="s">
        <v>1</v>
      </c>
      <c r="D19932" s="2" t="s">
        <v>6677</v>
      </c>
      <c r="E19932" s="2" t="s">
        <v>268</v>
      </c>
      <c r="F19932" s="2" t="s">
        <v>4112</v>
      </c>
      <c r="G19932" s="5">
        <v>42</v>
      </c>
      <c r="H19932" s="5">
        <v>41.5</v>
      </c>
      <c r="I19932" s="5">
        <v>1743</v>
      </c>
      <c r="J19932" s="5">
        <v>22595.06</v>
      </c>
      <c r="K19932" s="26" t="str" cm="1">
        <f t="array" ref="K19932">_xlfn.LET(_xlpm.d,UPPER(TRIM(CLEAN(SUBSTITUTE(F19932,CHAR(160),"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33" spans="2:11" hidden="1" x14ac:dyDescent="0.25">
      <c r="B19933" s="20">
        <v>46125</v>
      </c>
      <c r="C19933" s="2" t="s">
        <v>1</v>
      </c>
      <c r="D19933" s="2" t="s">
        <v>6745</v>
      </c>
      <c r="E19933" s="2" t="s">
        <v>248</v>
      </c>
      <c r="F19933" s="2" t="s">
        <v>4112</v>
      </c>
      <c r="G19933" s="5">
        <v>16</v>
      </c>
      <c r="H19933" s="5">
        <v>41.5</v>
      </c>
      <c r="I19933" s="5">
        <v>664</v>
      </c>
      <c r="J19933" s="5">
        <v>23259.06</v>
      </c>
      <c r="K19933" s="26" t="str" cm="1">
        <f t="array" ref="K19933">_xlfn.LET(_xlpm.d,UPPER(TRIM(CLEAN(SUBSTITUTE(F19933,CHAR(160),"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34" spans="2:11" hidden="1" x14ac:dyDescent="0.25">
      <c r="B19934" s="20">
        <v>46126</v>
      </c>
      <c r="C19934" s="2" t="s">
        <v>1</v>
      </c>
      <c r="D19934" s="2" t="s">
        <v>6678</v>
      </c>
      <c r="E19934" s="2" t="s">
        <v>165</v>
      </c>
      <c r="F19934" s="2" t="s">
        <v>4112</v>
      </c>
      <c r="G19934" s="5">
        <v>10</v>
      </c>
      <c r="H19934" s="5">
        <v>41.5</v>
      </c>
      <c r="I19934" s="5">
        <v>415</v>
      </c>
      <c r="J19934" s="5">
        <v>23674.06</v>
      </c>
      <c r="K19934" s="26" t="str" cm="1">
        <f t="array" ref="K19934">_xlfn.LET(_xlpm.d,UPPER(TRIM(CLEAN(SUBSTITUTE(F19934,CHAR(160),"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35" spans="2:11" hidden="1" x14ac:dyDescent="0.25">
      <c r="B19935" s="20">
        <v>46126</v>
      </c>
      <c r="C19935" s="2" t="s">
        <v>1</v>
      </c>
      <c r="D19935" s="2" t="s">
        <v>6824</v>
      </c>
      <c r="E19935" s="2" t="s">
        <v>234</v>
      </c>
      <c r="F19935" s="2" t="s">
        <v>4112</v>
      </c>
      <c r="G19935" s="5">
        <v>10</v>
      </c>
      <c r="H19935" s="5">
        <v>41.5</v>
      </c>
      <c r="I19935" s="5">
        <v>415</v>
      </c>
      <c r="J19935" s="5">
        <v>24089.06</v>
      </c>
      <c r="K19935" s="26" t="str" cm="1">
        <f t="array" ref="K19935">_xlfn.LET(_xlpm.d,UPPER(TRIM(CLEAN(SUBSTITUTE(F19935,CHAR(160),"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36" spans="2:11" hidden="1" x14ac:dyDescent="0.25">
      <c r="B19936" s="20">
        <v>46126</v>
      </c>
      <c r="C19936" s="2" t="s">
        <v>1</v>
      </c>
      <c r="D19936" s="2" t="s">
        <v>6589</v>
      </c>
      <c r="E19936" s="2" t="s">
        <v>78</v>
      </c>
      <c r="F19936" s="2" t="s">
        <v>4112</v>
      </c>
      <c r="G19936" s="5">
        <v>32</v>
      </c>
      <c r="H19936" s="5">
        <v>41.5</v>
      </c>
      <c r="I19936" s="5">
        <v>1328</v>
      </c>
      <c r="J19936" s="5">
        <v>25417.06</v>
      </c>
      <c r="K19936" s="26" t="str" cm="1">
        <f t="array" ref="K19936">_xlfn.LET(_xlpm.d,UPPER(TRIM(CLEAN(SUBSTITUTE(F19936,CHAR(160),"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37" spans="2:11" hidden="1" x14ac:dyDescent="0.25">
      <c r="B19937" s="20">
        <v>46126</v>
      </c>
      <c r="C19937" s="2" t="s">
        <v>1</v>
      </c>
      <c r="D19937" s="2" t="s">
        <v>6748</v>
      </c>
      <c r="E19937" s="2" t="s">
        <v>158</v>
      </c>
      <c r="F19937" s="2" t="s">
        <v>4112</v>
      </c>
      <c r="G19937" s="5">
        <v>20</v>
      </c>
      <c r="H19937" s="5">
        <v>41.5</v>
      </c>
      <c r="I19937" s="5">
        <v>830</v>
      </c>
      <c r="J19937" s="5">
        <v>26247.06</v>
      </c>
      <c r="K19937" s="26" t="str" cm="1">
        <f t="array" ref="K19937">_xlfn.LET(_xlpm.d,UPPER(TRIM(CLEAN(SUBSTITUTE(F19937,CHAR(160),"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38" spans="2:11" hidden="1" x14ac:dyDescent="0.25">
      <c r="B19938" s="20">
        <v>46126</v>
      </c>
      <c r="C19938" s="2" t="s">
        <v>1</v>
      </c>
      <c r="D19938" s="2" t="s">
        <v>6825</v>
      </c>
      <c r="E19938" s="2" t="s">
        <v>276</v>
      </c>
      <c r="F19938" s="2" t="s">
        <v>4112</v>
      </c>
      <c r="G19938" s="5">
        <v>20</v>
      </c>
      <c r="H19938" s="5">
        <v>41.5</v>
      </c>
      <c r="I19938" s="5">
        <v>830</v>
      </c>
      <c r="J19938" s="5">
        <v>27077.06</v>
      </c>
      <c r="K19938" s="26" t="str" cm="1">
        <f t="array" ref="K19938">_xlfn.LET(_xlpm.d,UPPER(TRIM(CLEAN(SUBSTITUTE(F19938,CHAR(160),"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39" spans="2:11" hidden="1" x14ac:dyDescent="0.25">
      <c r="B19939" s="20">
        <v>46126</v>
      </c>
      <c r="C19939" s="2" t="s">
        <v>1</v>
      </c>
      <c r="D19939" s="2" t="s">
        <v>6607</v>
      </c>
      <c r="E19939" s="2" t="s">
        <v>857</v>
      </c>
      <c r="F19939" s="2" t="s">
        <v>4112</v>
      </c>
      <c r="G19939" s="5">
        <v>12</v>
      </c>
      <c r="H19939" s="5">
        <v>40.99</v>
      </c>
      <c r="I19939" s="5">
        <v>491.88</v>
      </c>
      <c r="J19939" s="5">
        <v>27568.940000000002</v>
      </c>
      <c r="K19939" s="26" t="str" cm="1">
        <f t="array" ref="K19939">_xlfn.LET(_xlpm.d,UPPER(TRIM(CLEAN(SUBSTITUTE(F19939,CHAR(160),"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40" spans="2:11" hidden="1" x14ac:dyDescent="0.25">
      <c r="B19940" s="20">
        <v>46127</v>
      </c>
      <c r="C19940" s="2" t="s">
        <v>1</v>
      </c>
      <c r="D19940" s="2" t="s">
        <v>6680</v>
      </c>
      <c r="E19940" s="2" t="s">
        <v>61</v>
      </c>
      <c r="F19940" s="2" t="s">
        <v>4112</v>
      </c>
      <c r="G19940" s="5">
        <v>10</v>
      </c>
      <c r="H19940" s="5">
        <v>40.99</v>
      </c>
      <c r="I19940" s="5">
        <v>409.9</v>
      </c>
      <c r="J19940" s="5">
        <v>27978.840000000004</v>
      </c>
      <c r="K19940" s="26" t="str" cm="1">
        <f t="array" ref="K19940">_xlfn.LET(_xlpm.d,UPPER(TRIM(CLEAN(SUBSTITUTE(F19940,CHAR(160),"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41" spans="2:11" hidden="1" x14ac:dyDescent="0.25">
      <c r="B19941" s="20">
        <v>46127</v>
      </c>
      <c r="C19941" s="2" t="s">
        <v>1</v>
      </c>
      <c r="D19941" s="2" t="s">
        <v>6751</v>
      </c>
      <c r="E19941" s="2" t="s">
        <v>1765</v>
      </c>
      <c r="F19941" s="2" t="s">
        <v>4112</v>
      </c>
      <c r="G19941" s="5">
        <v>140</v>
      </c>
      <c r="H19941" s="5">
        <v>41.5</v>
      </c>
      <c r="I19941" s="5">
        <v>5810</v>
      </c>
      <c r="J19941" s="5">
        <v>33788.840000000004</v>
      </c>
      <c r="K19941" s="26" t="str" cm="1">
        <f t="array" ref="K19941">_xlfn.LET(_xlpm.d,UPPER(TRIM(CLEAN(SUBSTITUTE(F19941,CHAR(160),"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42" spans="2:11" hidden="1" x14ac:dyDescent="0.25">
      <c r="B19942" s="20">
        <v>46127</v>
      </c>
      <c r="C19942" s="2" t="s">
        <v>1</v>
      </c>
      <c r="D19942" s="2" t="s">
        <v>6658</v>
      </c>
      <c r="E19942" s="2" t="s">
        <v>1634</v>
      </c>
      <c r="F19942" s="2" t="s">
        <v>4112</v>
      </c>
      <c r="G19942" s="5">
        <v>6</v>
      </c>
      <c r="H19942" s="5">
        <v>41.5</v>
      </c>
      <c r="I19942" s="5">
        <v>249</v>
      </c>
      <c r="J19942" s="5">
        <v>34037.840000000004</v>
      </c>
      <c r="K19942" s="26" t="str" cm="1">
        <f t="array" ref="K19942">_xlfn.LET(_xlpm.d,UPPER(TRIM(CLEAN(SUBSTITUTE(F19942,CHAR(160),"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43" spans="2:11" hidden="1" x14ac:dyDescent="0.25">
      <c r="B19943" s="20">
        <v>46128</v>
      </c>
      <c r="C19943" s="2" t="s">
        <v>1</v>
      </c>
      <c r="D19943" s="2" t="s">
        <v>6590</v>
      </c>
      <c r="E19943" s="2" t="s">
        <v>311</v>
      </c>
      <c r="F19943" s="2" t="s">
        <v>4112</v>
      </c>
      <c r="G19943" s="5">
        <v>40</v>
      </c>
      <c r="H19943" s="5">
        <v>41.5</v>
      </c>
      <c r="I19943" s="5">
        <v>1660</v>
      </c>
      <c r="J19943" s="5">
        <v>35697.840000000004</v>
      </c>
      <c r="K19943" s="26" t="str" cm="1">
        <f t="array" ref="K19943">_xlfn.LET(_xlpm.d,UPPER(TRIM(CLEAN(SUBSTITUTE(F19943,CHAR(160),"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44" spans="2:11" hidden="1" x14ac:dyDescent="0.25">
      <c r="B19944" s="20">
        <v>46128</v>
      </c>
      <c r="C19944" s="2" t="s">
        <v>1</v>
      </c>
      <c r="D19944" s="2" t="s">
        <v>6757</v>
      </c>
      <c r="E19944" s="2" t="s">
        <v>3</v>
      </c>
      <c r="F19944" s="2" t="s">
        <v>4112</v>
      </c>
      <c r="G19944" s="5">
        <v>20</v>
      </c>
      <c r="H19944" s="5">
        <v>40.99</v>
      </c>
      <c r="I19944" s="5">
        <v>819.8</v>
      </c>
      <c r="J19944" s="5">
        <v>36517.640000000007</v>
      </c>
      <c r="K19944" s="26" t="str" cm="1">
        <f t="array" ref="K19944">_xlfn.LET(_xlpm.d,UPPER(TRIM(CLEAN(SUBSTITUTE(F19944,CHAR(160),"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45" spans="2:11" hidden="1" x14ac:dyDescent="0.25">
      <c r="B19945" s="20">
        <v>46129</v>
      </c>
      <c r="C19945" s="2" t="s">
        <v>1</v>
      </c>
      <c r="D19945" s="2" t="s">
        <v>6591</v>
      </c>
      <c r="E19945" s="2" t="s">
        <v>78</v>
      </c>
      <c r="F19945" s="2" t="s">
        <v>4112</v>
      </c>
      <c r="G19945" s="5">
        <v>20</v>
      </c>
      <c r="H19945" s="5">
        <v>41.5</v>
      </c>
      <c r="I19945" s="5">
        <v>830</v>
      </c>
      <c r="J19945" s="5">
        <v>37347.640000000007</v>
      </c>
      <c r="K19945" s="26" t="str" cm="1">
        <f t="array" ref="K19945">_xlfn.LET(_xlpm.d,UPPER(TRIM(CLEAN(SUBSTITUTE(F19945,CHAR(160),"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46" spans="2:11" hidden="1" x14ac:dyDescent="0.25">
      <c r="B19946" s="20">
        <v>46129</v>
      </c>
      <c r="C19946" s="2" t="s">
        <v>1</v>
      </c>
      <c r="D19946" s="2" t="s">
        <v>6683</v>
      </c>
      <c r="E19946" s="2" t="s">
        <v>232</v>
      </c>
      <c r="F19946" s="2" t="s">
        <v>4112</v>
      </c>
      <c r="G19946" s="5">
        <v>10</v>
      </c>
      <c r="H19946" s="5">
        <v>41.5</v>
      </c>
      <c r="I19946" s="5">
        <v>415</v>
      </c>
      <c r="J19946" s="5">
        <v>37762.640000000007</v>
      </c>
      <c r="K19946" s="26" t="str" cm="1">
        <f t="array" ref="K19946">_xlfn.LET(_xlpm.d,UPPER(TRIM(CLEAN(SUBSTITUTE(F19946,CHAR(160),"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47" spans="2:11" hidden="1" x14ac:dyDescent="0.25">
      <c r="B19947" s="20">
        <v>46129</v>
      </c>
      <c r="C19947" s="2" t="s">
        <v>1</v>
      </c>
      <c r="D19947" s="2" t="s">
        <v>6759</v>
      </c>
      <c r="E19947" s="2" t="s">
        <v>835</v>
      </c>
      <c r="F19947" s="2" t="s">
        <v>3238</v>
      </c>
      <c r="G19947" s="5">
        <v>20</v>
      </c>
      <c r="H19947" s="5">
        <v>32.950000000000003</v>
      </c>
      <c r="I19947" s="5">
        <v>659</v>
      </c>
      <c r="J19947" s="5">
        <v>38421.640000000007</v>
      </c>
      <c r="K19947" s="26" t="str" cm="1">
        <f t="array" ref="K19947">_xlfn.LET(_xlpm.d,UPPER(TRIM(CLEAN(SUBSTITUTE(F19947,CHAR(160),"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ARGYRANTHEMUM</v>
      </c>
    </row>
    <row r="19948" spans="2:11" hidden="1" x14ac:dyDescent="0.25">
      <c r="B19948" s="20">
        <v>46129</v>
      </c>
      <c r="C19948" s="2" t="s">
        <v>1</v>
      </c>
      <c r="D19948" s="2" t="s">
        <v>6760</v>
      </c>
      <c r="E19948" s="2" t="s">
        <v>224</v>
      </c>
      <c r="F19948" s="2" t="s">
        <v>4112</v>
      </c>
      <c r="G19948" s="5">
        <v>96</v>
      </c>
      <c r="H19948" s="5">
        <v>41.5</v>
      </c>
      <c r="I19948" s="5">
        <v>3984</v>
      </c>
      <c r="J19948" s="5">
        <v>42405.640000000007</v>
      </c>
      <c r="K19948" s="26" t="str" cm="1">
        <f t="array" ref="K19948">_xlfn.LET(_xlpm.d,UPPER(TRIM(CLEAN(SUBSTITUTE(F19948,CHAR(160),"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49" spans="2:11" hidden="1" x14ac:dyDescent="0.25">
      <c r="B19949" s="20">
        <v>46134</v>
      </c>
      <c r="C19949" s="2" t="s">
        <v>1</v>
      </c>
      <c r="D19949" s="2" t="s">
        <v>6768</v>
      </c>
      <c r="E19949" s="2" t="s">
        <v>6698</v>
      </c>
      <c r="F19949" s="2" t="s">
        <v>4112</v>
      </c>
      <c r="G19949" s="5">
        <v>20</v>
      </c>
      <c r="H19949" s="5">
        <v>40.99</v>
      </c>
      <c r="I19949" s="5">
        <v>819.8</v>
      </c>
      <c r="J19949" s="5">
        <v>43225.44000000001</v>
      </c>
      <c r="K19949" s="26" t="str" cm="1">
        <f t="array" ref="K19949">_xlfn.LET(_xlpm.d,UPPER(TRIM(CLEAN(SUBSTITUTE(F19949,CHAR(160),"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50" spans="2:11" hidden="1" x14ac:dyDescent="0.25">
      <c r="B19950" s="20">
        <v>46134</v>
      </c>
      <c r="C19950" s="2" t="s">
        <v>1</v>
      </c>
      <c r="D19950" s="2" t="s">
        <v>6816</v>
      </c>
      <c r="E19950" s="2" t="s">
        <v>2305</v>
      </c>
      <c r="F19950" s="2" t="s">
        <v>4112</v>
      </c>
      <c r="G19950" s="5">
        <v>16</v>
      </c>
      <c r="H19950" s="5">
        <v>40.99</v>
      </c>
      <c r="I19950" s="5">
        <v>655.84</v>
      </c>
      <c r="J19950" s="5">
        <v>43881.280000000006</v>
      </c>
      <c r="K19950" s="26" t="str" cm="1">
        <f t="array" ref="K19950">_xlfn.LET(_xlpm.d,UPPER(TRIM(CLEAN(SUBSTITUTE(F19950,CHAR(160),"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51" spans="2:11" hidden="1" x14ac:dyDescent="0.25">
      <c r="B19951" s="20">
        <v>46134</v>
      </c>
      <c r="C19951" s="2" t="s">
        <v>1</v>
      </c>
      <c r="D19951" s="2" t="s">
        <v>6770</v>
      </c>
      <c r="E19951" s="2" t="s">
        <v>263</v>
      </c>
      <c r="F19951" s="2" t="s">
        <v>4112</v>
      </c>
      <c r="G19951" s="5">
        <v>16</v>
      </c>
      <c r="H19951" s="5">
        <v>41.5</v>
      </c>
      <c r="I19951" s="5">
        <v>664</v>
      </c>
      <c r="J19951" s="5">
        <v>44545.280000000006</v>
      </c>
      <c r="K19951" s="26" t="str" cm="1">
        <f t="array" ref="K19951">_xlfn.LET(_xlpm.d,UPPER(TRIM(CLEAN(SUBSTITUTE(F19951,CHAR(160),"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52" spans="2:11" hidden="1" x14ac:dyDescent="0.25">
      <c r="B19952" s="20">
        <v>46134</v>
      </c>
      <c r="C19952" s="2" t="s">
        <v>1</v>
      </c>
      <c r="D19952" s="2" t="s">
        <v>6694</v>
      </c>
      <c r="E19952" s="2" t="s">
        <v>305</v>
      </c>
      <c r="F19952" s="2" t="s">
        <v>6826</v>
      </c>
      <c r="G19952" s="5">
        <v>48</v>
      </c>
      <c r="H19952" s="5">
        <v>41.5</v>
      </c>
      <c r="I19952" s="5">
        <v>1992</v>
      </c>
      <c r="J19952" s="5">
        <v>46537.280000000006</v>
      </c>
      <c r="K19952" s="26" t="str" cm="1">
        <f t="array" ref="K19952">_xlfn.LET(_xlpm.d,UPPER(TRIM(CLEAN(SUBSTITUTE(F19952,CHAR(160),"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53" spans="1:11" hidden="1" x14ac:dyDescent="0.25">
      <c r="B19953" s="20">
        <v>46135</v>
      </c>
      <c r="C19953" s="2" t="s">
        <v>1</v>
      </c>
      <c r="D19953" s="2" t="s">
        <v>6598</v>
      </c>
      <c r="E19953" s="2" t="s">
        <v>145</v>
      </c>
      <c r="F19953" s="2" t="s">
        <v>4112</v>
      </c>
      <c r="G19953" s="5">
        <v>15</v>
      </c>
      <c r="H19953" s="5">
        <v>41.5</v>
      </c>
      <c r="I19953" s="5">
        <v>622.5</v>
      </c>
      <c r="J19953" s="5">
        <v>47159.780000000006</v>
      </c>
      <c r="K19953" s="26" t="str" cm="1">
        <f t="array" ref="K19953">_xlfn.LET(_xlpm.d,UPPER(TRIM(CLEAN(SUBSTITUTE(F19953,CHAR(160),"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54" spans="1:11" hidden="1" x14ac:dyDescent="0.25">
      <c r="B19954" s="20">
        <v>46135</v>
      </c>
      <c r="C19954" s="2" t="s">
        <v>1</v>
      </c>
      <c r="D19954" s="2" t="s">
        <v>6799</v>
      </c>
      <c r="E19954" s="2" t="s">
        <v>3</v>
      </c>
      <c r="F19954" s="2" t="s">
        <v>4112</v>
      </c>
      <c r="G19954" s="5">
        <v>20</v>
      </c>
      <c r="H19954" s="5">
        <v>40.99</v>
      </c>
      <c r="I19954" s="5">
        <v>819.8</v>
      </c>
      <c r="J19954" s="5">
        <v>47979.580000000009</v>
      </c>
      <c r="K19954" s="26" t="str" cm="1">
        <f t="array" ref="K19954">_xlfn.LET(_xlpm.d,UPPER(TRIM(CLEAN(SUBSTITUTE(F19954,CHAR(160),"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55" spans="1:11" hidden="1" x14ac:dyDescent="0.25">
      <c r="B19955" s="20">
        <v>46136</v>
      </c>
      <c r="C19955" s="2" t="s">
        <v>1</v>
      </c>
      <c r="D19955" s="2" t="s">
        <v>6702</v>
      </c>
      <c r="E19955" s="2" t="s">
        <v>307</v>
      </c>
      <c r="F19955" s="2" t="s">
        <v>4112</v>
      </c>
      <c r="G19955" s="5">
        <v>48</v>
      </c>
      <c r="H19955" s="5">
        <v>41.5</v>
      </c>
      <c r="I19955" s="5">
        <v>1992</v>
      </c>
      <c r="J19955" s="5">
        <v>49971.580000000009</v>
      </c>
      <c r="K19955" s="26" t="str" cm="1">
        <f t="array" ref="K19955">_xlfn.LET(_xlpm.d,UPPER(TRIM(CLEAN(SUBSTITUTE(F19955,CHAR(160),"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56" spans="1:11" hidden="1" x14ac:dyDescent="0.25">
      <c r="B19956" s="20">
        <v>46136</v>
      </c>
      <c r="C19956" s="2" t="s">
        <v>1</v>
      </c>
      <c r="D19956" s="2" t="s">
        <v>6817</v>
      </c>
      <c r="E19956" s="2" t="s">
        <v>2447</v>
      </c>
      <c r="F19956" s="2" t="s">
        <v>4097</v>
      </c>
      <c r="G19956" s="5">
        <v>32</v>
      </c>
      <c r="H19956" s="5">
        <v>40.99</v>
      </c>
      <c r="I19956" s="5">
        <v>1311.68</v>
      </c>
      <c r="J19956" s="5">
        <v>51283.260000000009</v>
      </c>
      <c r="K19956" s="26" t="str" cm="1">
        <f t="array" ref="K19956">_xlfn.LET(_xlpm.d,UPPER(TRIM(CLEAN(SUBSTITUTE(F19956,CHAR(160),"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57" spans="1:11" hidden="1" x14ac:dyDescent="0.25">
      <c r="B19957" s="20">
        <v>46136</v>
      </c>
      <c r="C19957" s="2" t="s">
        <v>1</v>
      </c>
      <c r="D19957" s="2" t="s">
        <v>6779</v>
      </c>
      <c r="E19957" s="2" t="s">
        <v>1726</v>
      </c>
      <c r="F19957" s="2" t="s">
        <v>4097</v>
      </c>
      <c r="G19957" s="5">
        <v>16</v>
      </c>
      <c r="H19957" s="5">
        <v>40.99</v>
      </c>
      <c r="I19957" s="5">
        <v>655.84</v>
      </c>
      <c r="J19957" s="5">
        <v>51939.100000000006</v>
      </c>
      <c r="K19957" s="26" t="str" cm="1">
        <f t="array" ref="K19957">_xlfn.LET(_xlpm.d,UPPER(TRIM(CLEAN(SUBSTITUTE(F19957,CHAR(160),"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58" spans="1:11" hidden="1" x14ac:dyDescent="0.25">
      <c r="B19958" s="20">
        <v>46136</v>
      </c>
      <c r="C19958" s="2" t="s">
        <v>1</v>
      </c>
      <c r="D19958" s="2" t="s">
        <v>6779</v>
      </c>
      <c r="E19958" s="2" t="s">
        <v>1726</v>
      </c>
      <c r="F19958" s="2" t="s">
        <v>3273</v>
      </c>
      <c r="G19958" s="5">
        <v>12</v>
      </c>
      <c r="H19958" s="5">
        <v>40.99</v>
      </c>
      <c r="I19958" s="5">
        <v>491.88</v>
      </c>
      <c r="J19958" s="5">
        <v>52430.98</v>
      </c>
      <c r="K19958" s="26" t="str" cm="1">
        <f t="array" ref="K19958">_xlfn.LET(_xlpm.d,UPPER(TRIM(CLEAN(SUBSTITUTE(F19958,CHAR(160),"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9959" spans="1:11" hidden="1" x14ac:dyDescent="0.25">
      <c r="B19959" s="20">
        <v>46136</v>
      </c>
      <c r="C19959" s="2" t="s">
        <v>1</v>
      </c>
      <c r="D19959" s="2" t="s">
        <v>6780</v>
      </c>
      <c r="E19959" s="2" t="s">
        <v>1944</v>
      </c>
      <c r="F19959" s="2" t="s">
        <v>4097</v>
      </c>
      <c r="G19959" s="5">
        <v>9</v>
      </c>
      <c r="H19959" s="5">
        <v>40.99</v>
      </c>
      <c r="I19959" s="5">
        <v>368.91</v>
      </c>
      <c r="J19959" s="5">
        <v>52799.890000000007</v>
      </c>
      <c r="K19959" s="26" t="str" cm="1">
        <f t="array" ref="K19959">_xlfn.LET(_xlpm.d,UPPER(TRIM(CLEAN(SUBSTITUTE(F19959,CHAR(160),"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60" spans="1:11" hidden="1" x14ac:dyDescent="0.25">
      <c r="B19960" s="20">
        <v>46136</v>
      </c>
      <c r="C19960" s="2" t="s">
        <v>1</v>
      </c>
      <c r="D19960" s="2" t="s">
        <v>6703</v>
      </c>
      <c r="E19960" s="2" t="s">
        <v>224</v>
      </c>
      <c r="F19960" s="2" t="s">
        <v>4112</v>
      </c>
      <c r="G19960" s="5">
        <v>16</v>
      </c>
      <c r="H19960" s="5">
        <v>41.5</v>
      </c>
      <c r="I19960" s="5">
        <v>664</v>
      </c>
      <c r="J19960" s="5">
        <v>53463.890000000007</v>
      </c>
      <c r="K19960" s="26" t="str" cm="1">
        <f t="array" ref="K19960">_xlfn.LET(_xlpm.d,UPPER(TRIM(CLEAN(SUBSTITUTE(F19960,CHAR(160),"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61" spans="1:11" hidden="1" x14ac:dyDescent="0.25">
      <c r="B19961" s="20">
        <v>46140</v>
      </c>
      <c r="C19961" s="2" t="s">
        <v>1</v>
      </c>
      <c r="D19961" s="2" t="s">
        <v>6654</v>
      </c>
      <c r="E19961" s="2" t="s">
        <v>162</v>
      </c>
      <c r="F19961" s="2" t="s">
        <v>4112</v>
      </c>
      <c r="G19961" s="5">
        <v>20</v>
      </c>
      <c r="H19961" s="5">
        <v>41.5</v>
      </c>
      <c r="I19961" s="5">
        <v>830</v>
      </c>
      <c r="J19961" s="5">
        <v>54293.890000000007</v>
      </c>
      <c r="K19961" s="26" t="str" cm="1">
        <f t="array" ref="K19961">_xlfn.LET(_xlpm.d,UPPER(TRIM(CLEAN(SUBSTITUTE(F19961,CHAR(160),"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62" spans="1:11" hidden="1" x14ac:dyDescent="0.25">
      <c r="B19962" s="20">
        <v>46141</v>
      </c>
      <c r="C19962" s="2" t="s">
        <v>1</v>
      </c>
      <c r="D19962" s="2" t="s">
        <v>6790</v>
      </c>
      <c r="E19962" s="2" t="s">
        <v>78</v>
      </c>
      <c r="F19962" s="2" t="s">
        <v>4112</v>
      </c>
      <c r="G19962" s="5">
        <v>20</v>
      </c>
      <c r="H19962" s="5">
        <v>41.5</v>
      </c>
      <c r="I19962" s="5">
        <v>830</v>
      </c>
      <c r="J19962" s="5">
        <v>55123.890000000007</v>
      </c>
      <c r="K19962" s="26" t="str" cm="1">
        <f t="array" ref="K19962">_xlfn.LET(_xlpm.d,UPPER(TRIM(CLEAN(SUBSTITUTE(F19962,CHAR(160),"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63" spans="1:11" hidden="1" x14ac:dyDescent="0.25">
      <c r="B19963" s="20">
        <v>46142</v>
      </c>
      <c r="C19963" s="2" t="s">
        <v>1</v>
      </c>
      <c r="D19963" s="2" t="s">
        <v>6795</v>
      </c>
      <c r="E19963" s="2" t="s">
        <v>3</v>
      </c>
      <c r="F19963" s="2" t="s">
        <v>4112</v>
      </c>
      <c r="G19963" s="5">
        <v>10</v>
      </c>
      <c r="H19963" s="5">
        <v>40.99</v>
      </c>
      <c r="I19963" s="5">
        <v>409.9</v>
      </c>
      <c r="J19963" s="5">
        <v>55533.790000000008</v>
      </c>
      <c r="K19963" s="26" t="str" cm="1">
        <f t="array" ref="K19963">_xlfn.LET(_xlpm.d,UPPER(TRIM(CLEAN(SUBSTITUTE(F19963,CHAR(160),"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64" spans="1:11" hidden="1" x14ac:dyDescent="0.25">
      <c r="B19964" s="20">
        <v>46142</v>
      </c>
      <c r="C19964" s="2" t="s">
        <v>1</v>
      </c>
      <c r="D19964" s="2" t="s">
        <v>6705</v>
      </c>
      <c r="E19964" s="2" t="s">
        <v>189</v>
      </c>
      <c r="F19964" s="2" t="s">
        <v>4112</v>
      </c>
      <c r="G19964" s="5">
        <v>10</v>
      </c>
      <c r="H19964" s="5">
        <v>41.5</v>
      </c>
      <c r="I19964" s="5">
        <v>415</v>
      </c>
      <c r="J19964" s="5">
        <v>55948.790000000008</v>
      </c>
      <c r="K19964" s="26" t="str" cm="1">
        <f t="array" ref="K19964">_xlfn.LET(_xlpm.d,UPPER(TRIM(CLEAN(SUBSTITUTE(F19964,CHAR(160),"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65" spans="1:11" hidden="1" x14ac:dyDescent="0.25">
      <c r="B19965" s="20">
        <v>46142</v>
      </c>
      <c r="C19965" s="2" t="s">
        <v>1</v>
      </c>
      <c r="D19965" s="2" t="s">
        <v>6811</v>
      </c>
      <c r="E19965" s="2" t="s">
        <v>43</v>
      </c>
      <c r="F19965" s="2" t="s">
        <v>3273</v>
      </c>
      <c r="G19965" s="5">
        <v>10</v>
      </c>
      <c r="H19965" s="5">
        <v>38.799999999999997</v>
      </c>
      <c r="I19965" s="5">
        <v>388</v>
      </c>
      <c r="J19965" s="5">
        <v>56336.790000000008</v>
      </c>
      <c r="K19965" s="26" t="str" cm="1">
        <f t="array" ref="K19965">_xlfn.LET(_xlpm.d,UPPER(TRIM(CLEAN(SUBSTITUTE(F19965,CHAR(160),"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19966" spans="1:11" hidden="1" x14ac:dyDescent="0.25">
      <c r="B19966" s="20">
        <v>46142</v>
      </c>
      <c r="C19966" s="2" t="s">
        <v>1</v>
      </c>
      <c r="D19966" s="2" t="s">
        <v>6936</v>
      </c>
      <c r="E19966" s="2" t="s">
        <v>319</v>
      </c>
      <c r="F19966" s="2" t="s">
        <v>4112</v>
      </c>
      <c r="G19966" s="5">
        <v>64</v>
      </c>
      <c r="H19966" s="5">
        <v>33.5</v>
      </c>
      <c r="I19966" s="5">
        <v>2144</v>
      </c>
      <c r="J19966" s="5">
        <v>58480.790000000008</v>
      </c>
      <c r="K19966" s="26" t="str" cm="1">
        <f t="array" ref="K19966">_xlfn.LET(_xlpm.d,UPPER(TRIM(CLEAN(SUBSTITUTE(F19966,CHAR(160),"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67" spans="1:11" hidden="1" x14ac:dyDescent="0.25">
      <c r="A19967" s="11" t="s">
        <v>4145</v>
      </c>
      <c r="B19967" s="3"/>
      <c r="G19967" s="6">
        <f>G19915+G19916+G19917+G19918+G19919+G19920+G19921+G19922+G19923+G19924+G19925+G19926+G19927+G19928+G19929+G19930+G19931+G19932+G19933+G19934+G19935+G19936+G19937+G19938+G19939+G19940+G19941+G19942+G19943+G19944+G19945+G19946+G19947+G19948+G19949+G19950+G19951+G19952+G19953+G19954+G19955+G19956+G19957+G19958+G19959+G19960+G19961+G19962+G19963+G19964+G19965+G19966</f>
        <v>1429</v>
      </c>
      <c r="I19967" s="7">
        <f>I19915+I19916+I19917+I19918+I19919+I19920+I19921+I19922+I19923+I19924+I19925+I19926+I19927+I19928+I19929+I19930+I19931+I19932+I19933+I19934+I19935+I19936+I19937+I19938+I19939+I19940+I19941+I19942+I19943+I19944+I19945+I19946+I19947+I19948+I19949+I19950+I19951+I19952+I19953+I19954+I19955+I19956+I19957+I19958+I19959+I19960+I19961+I19962+I19963+I19964+I19965+I19966</f>
        <v>58480.790000000008</v>
      </c>
      <c r="K19967" s="26" t="str" cm="1">
        <f t="array" ref="K19967">_xlfn.LET(_xlpm.d,UPPER(TRIM(CLEAN(SUBSTITUTE(F19967,CHAR(160),"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68" spans="1:11" hidden="1" x14ac:dyDescent="0.25">
      <c r="A19968" s="10" t="s">
        <v>3272</v>
      </c>
      <c r="B19968" s="3"/>
      <c r="K19968" s="26" t="str" cm="1">
        <f t="array" ref="K19968">_xlfn.LET(_xlpm.d,UPPER(TRIM(CLEAN(SUBSTITUTE(F19968,CHAR(160),"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69" spans="1:11" hidden="1" x14ac:dyDescent="0.25">
      <c r="B19969" s="20">
        <v>46114</v>
      </c>
      <c r="C19969" s="2" t="s">
        <v>1</v>
      </c>
      <c r="D19969" s="2" t="s">
        <v>6717</v>
      </c>
      <c r="E19969" s="2" t="s">
        <v>120</v>
      </c>
      <c r="F19969" s="2" t="s">
        <v>6827</v>
      </c>
      <c r="G19969" s="5">
        <v>16</v>
      </c>
      <c r="H19969" s="5">
        <v>44.4</v>
      </c>
      <c r="I19969" s="5">
        <v>710.4</v>
      </c>
      <c r="J19969" s="5">
        <v>710.4</v>
      </c>
      <c r="K19969" s="26" t="str" cm="1">
        <f t="array" ref="K19969">_xlfn.LET(_xlpm.d,UPPER(TRIM(CLEAN(SUBSTITUTE(F19969,CHAR(160),"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70" spans="1:11" hidden="1" x14ac:dyDescent="0.25">
      <c r="B19970" s="20">
        <v>46114</v>
      </c>
      <c r="C19970" s="2" t="s">
        <v>1</v>
      </c>
      <c r="D19970" s="2" t="s">
        <v>6576</v>
      </c>
      <c r="E19970" s="2" t="s">
        <v>43</v>
      </c>
      <c r="F19970" s="2" t="s">
        <v>3272</v>
      </c>
      <c r="G19970" s="5">
        <v>10</v>
      </c>
      <c r="H19970" s="5">
        <v>38.799999999999997</v>
      </c>
      <c r="I19970" s="5">
        <v>388</v>
      </c>
      <c r="J19970" s="5">
        <v>1098.4000000000001</v>
      </c>
      <c r="K19970" s="26" t="str" cm="1">
        <f t="array" ref="K19970">_xlfn.LET(_xlpm.d,UPPER(TRIM(CLEAN(SUBSTITUTE(F19970,CHAR(160),"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19971" spans="1:11" hidden="1" x14ac:dyDescent="0.25">
      <c r="A19971" s="11" t="s">
        <v>4146</v>
      </c>
      <c r="B19971" s="3"/>
      <c r="G19971" s="6">
        <f>G19969+G19970</f>
        <v>26</v>
      </c>
      <c r="I19971" s="7">
        <f>I19969+I19970</f>
        <v>1098.4000000000001</v>
      </c>
      <c r="K19971" s="26" t="str" cm="1">
        <f t="array" ref="K19971">_xlfn.LET(_xlpm.d,UPPER(TRIM(CLEAN(SUBSTITUTE(F19971,CHAR(160),"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72" spans="1:11" hidden="1" x14ac:dyDescent="0.25">
      <c r="A19972" s="10" t="s">
        <v>2852</v>
      </c>
      <c r="B19972" s="3"/>
      <c r="K19972" s="26" t="str" cm="1">
        <f t="array" ref="K19972">_xlfn.LET(_xlpm.d,UPPER(TRIM(CLEAN(SUBSTITUTE(F19972,CHAR(160),"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73" spans="1:11" hidden="1" x14ac:dyDescent="0.25">
      <c r="B19973" s="20">
        <v>46127</v>
      </c>
      <c r="C19973" s="2" t="s">
        <v>1</v>
      </c>
      <c r="D19973" s="2" t="s">
        <v>6608</v>
      </c>
      <c r="E19973" s="2" t="s">
        <v>176</v>
      </c>
      <c r="F19973" s="2" t="s">
        <v>6828</v>
      </c>
      <c r="G19973" s="5">
        <v>10</v>
      </c>
      <c r="H19973" s="5">
        <v>21.2</v>
      </c>
      <c r="I19973" s="5">
        <v>212</v>
      </c>
      <c r="J19973" s="5">
        <v>212</v>
      </c>
      <c r="K19973" s="26" t="str" cm="1">
        <f t="array" ref="K19973">_xlfn.LET(_xlpm.d,UPPER(TRIM(CLEAN(SUBSTITUTE(F19973,CHAR(160),"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19974" spans="1:11" hidden="1" x14ac:dyDescent="0.25">
      <c r="B19974" s="20">
        <v>46127</v>
      </c>
      <c r="C19974" s="2" t="s">
        <v>1</v>
      </c>
      <c r="D19974" s="2" t="s">
        <v>6608</v>
      </c>
      <c r="E19974" s="2" t="s">
        <v>176</v>
      </c>
      <c r="F19974" s="2" t="s">
        <v>6829</v>
      </c>
      <c r="G19974" s="5">
        <v>10</v>
      </c>
      <c r="H19974" s="5">
        <v>21.2</v>
      </c>
      <c r="I19974" s="5">
        <v>212</v>
      </c>
      <c r="J19974" s="5">
        <v>424</v>
      </c>
      <c r="K19974" s="26" t="str" cm="1">
        <f t="array" ref="K19974">_xlfn.LET(_xlpm.d,UPPER(TRIM(CLEAN(SUBSTITUTE(F19974,CHAR(160),"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19975" spans="1:11" hidden="1" x14ac:dyDescent="0.25">
      <c r="B19975" s="20">
        <v>46127</v>
      </c>
      <c r="C19975" s="2" t="s">
        <v>1</v>
      </c>
      <c r="D19975" s="2" t="s">
        <v>6608</v>
      </c>
      <c r="E19975" s="2" t="s">
        <v>176</v>
      </c>
      <c r="F19975" s="2" t="s">
        <v>6830</v>
      </c>
      <c r="G19975" s="5">
        <v>10</v>
      </c>
      <c r="H19975" s="5">
        <v>21.2</v>
      </c>
      <c r="I19975" s="5">
        <v>212</v>
      </c>
      <c r="J19975" s="5">
        <v>636</v>
      </c>
      <c r="K19975" s="26" t="str" cm="1">
        <f t="array" ref="K19975">_xlfn.LET(_xlpm.d,UPPER(TRIM(CLEAN(SUBSTITUTE(F19975,CHAR(160),"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19976" spans="1:11" hidden="1" x14ac:dyDescent="0.25">
      <c r="B19976" s="20">
        <v>46136</v>
      </c>
      <c r="C19976" s="2" t="s">
        <v>1</v>
      </c>
      <c r="D19976" s="2" t="s">
        <v>6582</v>
      </c>
      <c r="E19976" s="2" t="s">
        <v>43</v>
      </c>
      <c r="F19976" s="2" t="s">
        <v>2852</v>
      </c>
      <c r="G19976" s="5">
        <v>9</v>
      </c>
      <c r="H19976" s="5">
        <v>21.2</v>
      </c>
      <c r="I19976" s="5">
        <v>190.8</v>
      </c>
      <c r="J19976" s="5">
        <v>826.8</v>
      </c>
      <c r="K19976" s="26" t="str" cm="1">
        <f t="array" ref="K19976">_xlfn.LET(_xlpm.d,UPPER(TRIM(CLEAN(SUBSTITUTE(F19976,CHAR(160),"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19977" spans="1:11" hidden="1" x14ac:dyDescent="0.25">
      <c r="B19977" s="20">
        <v>46142</v>
      </c>
      <c r="C19977" s="2" t="s">
        <v>1</v>
      </c>
      <c r="D19977" s="2" t="s">
        <v>6811</v>
      </c>
      <c r="E19977" s="2" t="s">
        <v>43</v>
      </c>
      <c r="F19977" s="2" t="s">
        <v>2852</v>
      </c>
      <c r="G19977" s="5">
        <v>10</v>
      </c>
      <c r="H19977" s="5">
        <v>21.2</v>
      </c>
      <c r="I19977" s="5">
        <v>212</v>
      </c>
      <c r="J19977" s="5">
        <v>1038.8</v>
      </c>
      <c r="K19977" s="26" t="str" cm="1">
        <f t="array" ref="K19977">_xlfn.LET(_xlpm.d,UPPER(TRIM(CLEAN(SUBSTITUTE(F19977,CHAR(160),"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14CM SUCCULENTS</v>
      </c>
    </row>
    <row r="19978" spans="1:11" hidden="1" x14ac:dyDescent="0.25">
      <c r="A19978" s="11" t="s">
        <v>4166</v>
      </c>
      <c r="B19978" s="3"/>
      <c r="G19978" s="6">
        <f>G19973+G19974+G19975+G19976+G19977</f>
        <v>49</v>
      </c>
      <c r="I19978" s="7">
        <f>I19973+I19974+I19975+I19976+I19977</f>
        <v>1038.8</v>
      </c>
      <c r="K19978" s="26" t="str" cm="1">
        <f t="array" ref="K19978">_xlfn.LET(_xlpm.d,UPPER(TRIM(CLEAN(SUBSTITUTE(F19978,CHAR(160),"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79" spans="1:11" hidden="1" x14ac:dyDescent="0.25">
      <c r="A19979" s="10" t="s">
        <v>4170</v>
      </c>
      <c r="B19979" s="3"/>
      <c r="K19979" s="26" t="str" cm="1">
        <f t="array" ref="K19979">_xlfn.LET(_xlpm.d,UPPER(TRIM(CLEAN(SUBSTITUTE(F19979,CHAR(160),"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80" spans="1:11" hidden="1" x14ac:dyDescent="0.25">
      <c r="B19980" s="20">
        <v>46127</v>
      </c>
      <c r="C19980" s="2" t="s">
        <v>1</v>
      </c>
      <c r="D19980" s="2" t="s">
        <v>6608</v>
      </c>
      <c r="E19980" s="2" t="s">
        <v>176</v>
      </c>
      <c r="F19980" s="2" t="s">
        <v>6831</v>
      </c>
      <c r="G19980" s="5">
        <v>10</v>
      </c>
      <c r="H19980" s="5">
        <v>33.950000000000003</v>
      </c>
      <c r="I19980" s="5">
        <v>339.5</v>
      </c>
      <c r="J19980" s="5">
        <v>339.5</v>
      </c>
      <c r="K19980" s="26" t="str" cm="1">
        <f t="array" ref="K19980">_xlfn.LET(_xlpm.d,UPPER(TRIM(CLEAN(SUBSTITUTE(F19980,CHAR(160),"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81" spans="1:11" hidden="1" x14ac:dyDescent="0.25">
      <c r="B19981" s="20">
        <v>46127</v>
      </c>
      <c r="C19981" s="2" t="s">
        <v>1</v>
      </c>
      <c r="D19981" s="2" t="s">
        <v>6608</v>
      </c>
      <c r="E19981" s="2" t="s">
        <v>176</v>
      </c>
      <c r="F19981" s="2" t="s">
        <v>6832</v>
      </c>
      <c r="G19981" s="5">
        <v>10</v>
      </c>
      <c r="H19981" s="5">
        <v>33.950000000000003</v>
      </c>
      <c r="I19981" s="5">
        <v>339.5</v>
      </c>
      <c r="J19981" s="5">
        <v>679</v>
      </c>
      <c r="K19981" s="26" t="str" cm="1">
        <f t="array" ref="K19981">_xlfn.LET(_xlpm.d,UPPER(TRIM(CLEAN(SUBSTITUTE(F19981,CHAR(160),"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82" spans="1:11" hidden="1" x14ac:dyDescent="0.25">
      <c r="B19982" s="20">
        <v>46127</v>
      </c>
      <c r="C19982" s="2" t="s">
        <v>1</v>
      </c>
      <c r="D19982" s="2" t="s">
        <v>6608</v>
      </c>
      <c r="E19982" s="2" t="s">
        <v>176</v>
      </c>
      <c r="F19982" s="2" t="s">
        <v>6833</v>
      </c>
      <c r="G19982" s="5">
        <v>7</v>
      </c>
      <c r="H19982" s="5">
        <v>33.950000000000003</v>
      </c>
      <c r="I19982" s="5">
        <v>237.65</v>
      </c>
      <c r="J19982" s="5">
        <v>916.65</v>
      </c>
      <c r="K19982" s="26" t="str" cm="1">
        <f t="array" ref="K19982">_xlfn.LET(_xlpm.d,UPPER(TRIM(CLEAN(SUBSTITUTE(F19982,CHAR(160),"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83" spans="1:11" hidden="1" x14ac:dyDescent="0.25">
      <c r="B19983" s="20">
        <v>46127</v>
      </c>
      <c r="C19983" s="2" t="s">
        <v>1</v>
      </c>
      <c r="D19983" s="2" t="s">
        <v>6608</v>
      </c>
      <c r="E19983" s="2" t="s">
        <v>176</v>
      </c>
      <c r="F19983" s="2" t="s">
        <v>6834</v>
      </c>
      <c r="G19983" s="5">
        <v>10</v>
      </c>
      <c r="H19983" s="5">
        <v>33.950000000000003</v>
      </c>
      <c r="I19983" s="5">
        <v>339.5</v>
      </c>
      <c r="J19983" s="5">
        <v>1256.1500000000001</v>
      </c>
      <c r="K19983" s="26" t="str" cm="1">
        <f t="array" ref="K19983">_xlfn.LET(_xlpm.d,UPPER(TRIM(CLEAN(SUBSTITUTE(F19983,CHAR(160),"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84" spans="1:11" hidden="1" x14ac:dyDescent="0.25">
      <c r="B19984" s="20">
        <v>46127</v>
      </c>
      <c r="C19984" s="2" t="s">
        <v>1</v>
      </c>
      <c r="D19984" s="2" t="s">
        <v>6608</v>
      </c>
      <c r="E19984" s="2" t="s">
        <v>176</v>
      </c>
      <c r="F19984" s="2" t="s">
        <v>6835</v>
      </c>
      <c r="G19984" s="5">
        <v>10</v>
      </c>
      <c r="H19984" s="5">
        <v>33.950000000000003</v>
      </c>
      <c r="I19984" s="5">
        <v>339.5</v>
      </c>
      <c r="J19984" s="5">
        <v>1595.65</v>
      </c>
      <c r="K19984" s="26" t="str" cm="1">
        <f t="array" ref="K19984">_xlfn.LET(_xlpm.d,UPPER(TRIM(CLEAN(SUBSTITUTE(F19984,CHAR(160),"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85" spans="1:11" hidden="1" x14ac:dyDescent="0.25">
      <c r="B19985" s="20">
        <v>46134</v>
      </c>
      <c r="C19985" s="2" t="s">
        <v>1</v>
      </c>
      <c r="D19985" s="2" t="s">
        <v>6707</v>
      </c>
      <c r="E19985" s="2" t="s">
        <v>4263</v>
      </c>
      <c r="F19985" s="2" t="s">
        <v>6836</v>
      </c>
      <c r="G19985" s="5">
        <v>50</v>
      </c>
      <c r="H19985" s="5">
        <v>18.989999999999998</v>
      </c>
      <c r="I19985" s="5">
        <v>949.5</v>
      </c>
      <c r="J19985" s="5">
        <v>2545.15</v>
      </c>
      <c r="K19985" s="26" t="str" cm="1">
        <f t="array" ref="K19985">_xlfn.LET(_xlpm.d,UPPER(TRIM(CLEAN(SUBSTITUTE(F19985,CHAR(160),"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86" spans="1:11" hidden="1" x14ac:dyDescent="0.25">
      <c r="B19986" s="20">
        <v>46134</v>
      </c>
      <c r="C19986" s="2" t="s">
        <v>1</v>
      </c>
      <c r="D19986" s="2" t="s">
        <v>6707</v>
      </c>
      <c r="E19986" s="2" t="s">
        <v>4263</v>
      </c>
      <c r="F19986" s="2" t="s">
        <v>6837</v>
      </c>
      <c r="G19986" s="5">
        <v>50</v>
      </c>
      <c r="H19986" s="5">
        <v>18.989999999999998</v>
      </c>
      <c r="I19986" s="5">
        <v>949.5</v>
      </c>
      <c r="J19986" s="5">
        <v>3494.65</v>
      </c>
      <c r="K19986" s="26" t="str" cm="1">
        <f t="array" ref="K19986">_xlfn.LET(_xlpm.d,UPPER(TRIM(CLEAN(SUBSTITUTE(F19986,CHAR(160),"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87" spans="1:11" hidden="1" x14ac:dyDescent="0.25">
      <c r="B19987" s="20">
        <v>46134</v>
      </c>
      <c r="C19987" s="2" t="s">
        <v>1</v>
      </c>
      <c r="D19987" s="2" t="s">
        <v>6707</v>
      </c>
      <c r="E19987" s="2" t="s">
        <v>4263</v>
      </c>
      <c r="F19987" s="2" t="s">
        <v>6838</v>
      </c>
      <c r="G19987" s="5">
        <v>80</v>
      </c>
      <c r="H19987" s="5">
        <v>18.989999999999998</v>
      </c>
      <c r="I19987" s="5">
        <v>1519.2</v>
      </c>
      <c r="J19987" s="5">
        <v>5013.8500000000004</v>
      </c>
      <c r="K19987" s="26" t="str" cm="1">
        <f t="array" ref="K19987">_xlfn.LET(_xlpm.d,UPPER(TRIM(CLEAN(SUBSTITUTE(F19987,CHAR(160),"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88" spans="1:11" hidden="1" x14ac:dyDescent="0.25">
      <c r="B19988" s="20">
        <v>46134</v>
      </c>
      <c r="C19988" s="2" t="s">
        <v>1</v>
      </c>
      <c r="D19988" s="2" t="s">
        <v>6707</v>
      </c>
      <c r="E19988" s="2" t="s">
        <v>4263</v>
      </c>
      <c r="F19988" s="2" t="s">
        <v>6839</v>
      </c>
      <c r="G19988" s="5">
        <v>50</v>
      </c>
      <c r="H19988" s="5">
        <v>18.989999999999998</v>
      </c>
      <c r="I19988" s="5">
        <v>949.5</v>
      </c>
      <c r="J19988" s="5">
        <v>5963.35</v>
      </c>
      <c r="K19988" s="26" t="str" cm="1">
        <f t="array" ref="K19988">_xlfn.LET(_xlpm.d,UPPER(TRIM(CLEAN(SUBSTITUTE(F19988,CHAR(160),"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89" spans="1:11" hidden="1" x14ac:dyDescent="0.25">
      <c r="B19989" s="20">
        <v>46134</v>
      </c>
      <c r="C19989" s="2" t="s">
        <v>1</v>
      </c>
      <c r="D19989" s="2" t="s">
        <v>6707</v>
      </c>
      <c r="E19989" s="2" t="s">
        <v>4263</v>
      </c>
      <c r="F19989" s="2" t="s">
        <v>6840</v>
      </c>
      <c r="G19989" s="5">
        <v>50</v>
      </c>
      <c r="H19989" s="5">
        <v>18.989999999999998</v>
      </c>
      <c r="I19989" s="5">
        <v>949.5</v>
      </c>
      <c r="J19989" s="5">
        <v>6912.85</v>
      </c>
      <c r="K19989" s="26" t="str" cm="1">
        <f t="array" ref="K19989">_xlfn.LET(_xlpm.d,UPPER(TRIM(CLEAN(SUBSTITUTE(F19989,CHAR(160),"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90" spans="1:11" hidden="1" x14ac:dyDescent="0.25">
      <c r="B19990" s="20">
        <v>46134</v>
      </c>
      <c r="C19990" s="2" t="s">
        <v>1</v>
      </c>
      <c r="D19990" s="2" t="s">
        <v>6707</v>
      </c>
      <c r="E19990" s="2" t="s">
        <v>4263</v>
      </c>
      <c r="F19990" s="2" t="s">
        <v>6841</v>
      </c>
      <c r="G19990" s="5">
        <v>60</v>
      </c>
      <c r="H19990" s="5">
        <v>18.989999999999998</v>
      </c>
      <c r="I19990" s="5">
        <v>1139.4000000000001</v>
      </c>
      <c r="J19990" s="5">
        <v>8052.25</v>
      </c>
      <c r="K19990" s="26" t="str" cm="1">
        <f t="array" ref="K19990">_xlfn.LET(_xlpm.d,UPPER(TRIM(CLEAN(SUBSTITUTE(F19990,CHAR(160),"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91" spans="1:11" hidden="1" x14ac:dyDescent="0.25">
      <c r="B19991" s="20">
        <v>46134</v>
      </c>
      <c r="C19991" s="2" t="s">
        <v>1</v>
      </c>
      <c r="D19991" s="2" t="s">
        <v>6707</v>
      </c>
      <c r="E19991" s="2" t="s">
        <v>4263</v>
      </c>
      <c r="F19991" s="2" t="s">
        <v>6842</v>
      </c>
      <c r="G19991" s="5">
        <v>50</v>
      </c>
      <c r="H19991" s="5">
        <v>18.989999999999998</v>
      </c>
      <c r="I19991" s="5">
        <v>949.5</v>
      </c>
      <c r="J19991" s="5">
        <v>9001.75</v>
      </c>
      <c r="K19991" s="26" t="str" cm="1">
        <f t="array" ref="K19991">_xlfn.LET(_xlpm.d,UPPER(TRIM(CLEAN(SUBSTITUTE(F19991,CHAR(160),"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92" spans="1:11" hidden="1" x14ac:dyDescent="0.25">
      <c r="A19992" s="11" t="s">
        <v>4179</v>
      </c>
      <c r="B19992" s="3"/>
      <c r="G19992" s="6">
        <f>G19980+G19981+G19982+G19983+G19984+G19985+G19986+G19987+G19988+G19989+G19990+G19991</f>
        <v>437</v>
      </c>
      <c r="I19992" s="7">
        <f>I19980+I19981+I19982+I19983+I19984+I19985+I19986+I19987+I19988+I19989+I19990+I19991</f>
        <v>9001.75</v>
      </c>
      <c r="K19992" s="26" t="str" cm="1">
        <f t="array" ref="K19992">_xlfn.LET(_xlpm.d,UPPER(TRIM(CLEAN(SUBSTITUTE(F19992,CHAR(160),"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93" spans="1:11" hidden="1" x14ac:dyDescent="0.25">
      <c r="A19993" s="10" t="s">
        <v>4180</v>
      </c>
      <c r="B19993" s="3"/>
      <c r="K19993" s="26" t="str" cm="1">
        <f t="array" ref="K19993">_xlfn.LET(_xlpm.d,UPPER(TRIM(CLEAN(SUBSTITUTE(F19993,CHAR(160),"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94" spans="1:11" hidden="1" x14ac:dyDescent="0.25">
      <c r="B19994" s="20">
        <v>46127</v>
      </c>
      <c r="C19994" s="2" t="s">
        <v>1</v>
      </c>
      <c r="D19994" s="2" t="s">
        <v>6658</v>
      </c>
      <c r="E19994" s="2" t="s">
        <v>1634</v>
      </c>
      <c r="F19994" s="2" t="s">
        <v>6843</v>
      </c>
      <c r="G19994" s="5">
        <v>6</v>
      </c>
      <c r="H19994" s="5">
        <v>58.95</v>
      </c>
      <c r="I19994" s="5">
        <v>353.7</v>
      </c>
      <c r="J19994" s="5">
        <v>353.7</v>
      </c>
      <c r="K19994" s="26" t="str" cm="1">
        <f t="array" ref="K19994">_xlfn.LET(_xlpm.d,UPPER(TRIM(CLEAN(SUBSTITUTE(F19994,CHAR(160),"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CHILLI POT</v>
      </c>
    </row>
    <row r="19995" spans="1:11" hidden="1" x14ac:dyDescent="0.25">
      <c r="A19995" s="11" t="s">
        <v>4186</v>
      </c>
      <c r="B19995" s="3"/>
      <c r="G19995" s="6">
        <f>G19994</f>
        <v>6</v>
      </c>
      <c r="I19995" s="8">
        <f>I19994</f>
        <v>353.7</v>
      </c>
      <c r="K19995" s="26" t="str" cm="1">
        <f t="array" ref="K19995">_xlfn.LET(_xlpm.d,UPPER(TRIM(CLEAN(SUBSTITUTE(F19995,CHAR(160),"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96" spans="1:11" hidden="1" x14ac:dyDescent="0.25">
      <c r="A19996" s="10" t="s">
        <v>4224</v>
      </c>
      <c r="B19996" s="3"/>
      <c r="K19996" s="26" t="str" cm="1">
        <f t="array" ref="K19996">_xlfn.LET(_xlpm.d,UPPER(TRIM(CLEAN(SUBSTITUTE(F19996,CHAR(160),"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19997" spans="1:11" hidden="1" x14ac:dyDescent="0.25">
      <c r="B19997" s="20">
        <v>46113</v>
      </c>
      <c r="C19997" s="2" t="s">
        <v>1</v>
      </c>
      <c r="D19997" s="2" t="s">
        <v>6619</v>
      </c>
      <c r="E19997" s="2" t="s">
        <v>154</v>
      </c>
      <c r="F19997" s="2" t="s">
        <v>4224</v>
      </c>
      <c r="G19997" s="5">
        <v>20</v>
      </c>
      <c r="H19997" s="5">
        <v>35.700000000000003</v>
      </c>
      <c r="I19997" s="5">
        <v>714</v>
      </c>
      <c r="J19997" s="5">
        <v>714</v>
      </c>
      <c r="K19997" s="26" t="str" cm="1">
        <f t="array" ref="K19997">_xlfn.LET(_xlpm.d,UPPER(TRIM(CLEAN(SUBSTITUTE(F19997,CHAR(160),"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98" spans="1:11" hidden="1" x14ac:dyDescent="0.25">
      <c r="B19998" s="20">
        <v>46114</v>
      </c>
      <c r="C19998" s="2" t="s">
        <v>1</v>
      </c>
      <c r="D19998" s="2" t="s">
        <v>6662</v>
      </c>
      <c r="E19998" s="2" t="s">
        <v>16</v>
      </c>
      <c r="F19998" s="2" t="s">
        <v>4224</v>
      </c>
      <c r="G19998" s="5">
        <v>10</v>
      </c>
      <c r="H19998" s="5">
        <v>33.950000000000003</v>
      </c>
      <c r="I19998" s="5">
        <v>339.5</v>
      </c>
      <c r="J19998" s="5">
        <v>1053.5</v>
      </c>
      <c r="K19998" s="26" t="str" cm="1">
        <f t="array" ref="K19998">_xlfn.LET(_xlpm.d,UPPER(TRIM(CLEAN(SUBSTITUTE(F19998,CHAR(160),"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19999" spans="1:11" hidden="1" x14ac:dyDescent="0.25">
      <c r="B19999" s="20">
        <v>46114</v>
      </c>
      <c r="C19999" s="2" t="s">
        <v>1</v>
      </c>
      <c r="D19999" s="2" t="s">
        <v>6576</v>
      </c>
      <c r="E19999" s="2" t="s">
        <v>43</v>
      </c>
      <c r="F19999" s="2" t="s">
        <v>4224</v>
      </c>
      <c r="G19999" s="5">
        <v>4</v>
      </c>
      <c r="H19999" s="5">
        <v>38.799999999999997</v>
      </c>
      <c r="I19999" s="5">
        <v>155.19999999999999</v>
      </c>
      <c r="J19999" s="5">
        <v>1208.7</v>
      </c>
      <c r="K19999" s="26" t="str" cm="1">
        <f t="array" ref="K19999">_xlfn.LET(_xlpm.d,UPPER(TRIM(CLEAN(SUBSTITUTE(F19999,CHAR(160),"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00" spans="1:11" hidden="1" x14ac:dyDescent="0.25">
      <c r="B20000" s="20">
        <v>46119</v>
      </c>
      <c r="C20000" s="2" t="s">
        <v>1</v>
      </c>
      <c r="D20000" s="2" t="s">
        <v>6621</v>
      </c>
      <c r="E20000" s="2" t="s">
        <v>135</v>
      </c>
      <c r="F20000" s="2" t="s">
        <v>4224</v>
      </c>
      <c r="G20000" s="5">
        <v>20</v>
      </c>
      <c r="H20000" s="5">
        <v>35.700000000000003</v>
      </c>
      <c r="I20000" s="5">
        <v>714</v>
      </c>
      <c r="J20000" s="5">
        <v>1922.7</v>
      </c>
      <c r="K20000" s="26" t="str" cm="1">
        <f t="array" ref="K20000">_xlfn.LET(_xlpm.d,UPPER(TRIM(CLEAN(SUBSTITUTE(F20000,CHAR(160),"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01" spans="2:11" hidden="1" x14ac:dyDescent="0.25">
      <c r="B20001" s="20">
        <v>46119</v>
      </c>
      <c r="C20001" s="2" t="s">
        <v>1</v>
      </c>
      <c r="D20001" s="2" t="s">
        <v>6725</v>
      </c>
      <c r="E20001" s="2" t="s">
        <v>279</v>
      </c>
      <c r="F20001" s="2" t="s">
        <v>4224</v>
      </c>
      <c r="G20001" s="5">
        <v>14</v>
      </c>
      <c r="H20001" s="5">
        <v>35.700000000000003</v>
      </c>
      <c r="I20001" s="5">
        <v>499.8</v>
      </c>
      <c r="J20001" s="5">
        <v>2422.5</v>
      </c>
      <c r="K20001" s="26" t="str" cm="1">
        <f t="array" ref="K20001">_xlfn.LET(_xlpm.d,UPPER(TRIM(CLEAN(SUBSTITUTE(F20001,CHAR(160),"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02" spans="2:11" hidden="1" x14ac:dyDescent="0.25">
      <c r="B20002" s="20">
        <v>46120</v>
      </c>
      <c r="C20002" s="2" t="s">
        <v>1</v>
      </c>
      <c r="D20002" s="2" t="s">
        <v>6665</v>
      </c>
      <c r="E20002" s="2" t="s">
        <v>50</v>
      </c>
      <c r="F20002" s="2" t="s">
        <v>4224</v>
      </c>
      <c r="G20002" s="5">
        <v>40</v>
      </c>
      <c r="H20002" s="5">
        <v>30.5</v>
      </c>
      <c r="I20002" s="5">
        <v>1220</v>
      </c>
      <c r="J20002" s="5">
        <v>3642.5</v>
      </c>
      <c r="K20002" s="26" t="str" cm="1">
        <f t="array" ref="K20002">_xlfn.LET(_xlpm.d,UPPER(TRIM(CLEAN(SUBSTITUTE(F20002,CHAR(160),"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03" spans="2:11" hidden="1" x14ac:dyDescent="0.25">
      <c r="B20003" s="20">
        <v>46121</v>
      </c>
      <c r="C20003" s="2" t="s">
        <v>1</v>
      </c>
      <c r="D20003" s="2" t="s">
        <v>6579</v>
      </c>
      <c r="E20003" s="2" t="s">
        <v>16</v>
      </c>
      <c r="F20003" s="2" t="s">
        <v>4224</v>
      </c>
      <c r="G20003" s="5">
        <v>30</v>
      </c>
      <c r="H20003" s="5">
        <v>33.950000000000003</v>
      </c>
      <c r="I20003" s="5">
        <v>1018.5</v>
      </c>
      <c r="J20003" s="5">
        <v>4661</v>
      </c>
      <c r="K20003" s="26" t="str" cm="1">
        <f t="array" ref="K20003">_xlfn.LET(_xlpm.d,UPPER(TRIM(CLEAN(SUBSTITUTE(F20003,CHAR(160),"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04" spans="2:11" hidden="1" x14ac:dyDescent="0.25">
      <c r="B20004" s="20">
        <v>46122</v>
      </c>
      <c r="C20004" s="2" t="s">
        <v>1</v>
      </c>
      <c r="D20004" s="2" t="s">
        <v>6634</v>
      </c>
      <c r="E20004" s="2" t="s">
        <v>243</v>
      </c>
      <c r="F20004" s="2" t="s">
        <v>4224</v>
      </c>
      <c r="G20004" s="5">
        <v>20</v>
      </c>
      <c r="H20004" s="5">
        <v>35.700000000000003</v>
      </c>
      <c r="I20004" s="5">
        <v>714</v>
      </c>
      <c r="J20004" s="5">
        <v>5375</v>
      </c>
      <c r="K20004" s="26" t="str" cm="1">
        <f t="array" ref="K20004">_xlfn.LET(_xlpm.d,UPPER(TRIM(CLEAN(SUBSTITUTE(F20004,CHAR(160),"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05" spans="2:11" hidden="1" x14ac:dyDescent="0.25">
      <c r="B20005" s="20">
        <v>46122</v>
      </c>
      <c r="C20005" s="2" t="s">
        <v>1</v>
      </c>
      <c r="D20005" s="2" t="s">
        <v>6625</v>
      </c>
      <c r="E20005" s="2" t="s">
        <v>195</v>
      </c>
      <c r="F20005" s="2" t="s">
        <v>4224</v>
      </c>
      <c r="G20005" s="5">
        <v>20</v>
      </c>
      <c r="H20005" s="5">
        <v>35.700000000000003</v>
      </c>
      <c r="I20005" s="5">
        <v>714</v>
      </c>
      <c r="J20005" s="5">
        <v>6089</v>
      </c>
      <c r="K20005" s="26" t="str" cm="1">
        <f t="array" ref="K20005">_xlfn.LET(_xlpm.d,UPPER(TRIM(CLEAN(SUBSTITUTE(F20005,CHAR(160),"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06" spans="2:11" hidden="1" x14ac:dyDescent="0.25">
      <c r="B20006" s="20">
        <v>46122</v>
      </c>
      <c r="C20006" s="2" t="s">
        <v>1</v>
      </c>
      <c r="D20006" s="2" t="s">
        <v>6739</v>
      </c>
      <c r="E20006" s="2" t="s">
        <v>170</v>
      </c>
      <c r="F20006" s="2" t="s">
        <v>4224</v>
      </c>
      <c r="G20006" s="5">
        <v>20</v>
      </c>
      <c r="H20006" s="5">
        <v>33.950000000000003</v>
      </c>
      <c r="I20006" s="5">
        <v>679</v>
      </c>
      <c r="J20006" s="5">
        <v>6768</v>
      </c>
      <c r="K20006" s="26" t="str" cm="1">
        <f t="array" ref="K20006">_xlfn.LET(_xlpm.d,UPPER(TRIM(CLEAN(SUBSTITUTE(F20006,CHAR(160),"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07" spans="2:11" hidden="1" x14ac:dyDescent="0.25">
      <c r="B20007" s="20">
        <v>46123</v>
      </c>
      <c r="C20007" s="2" t="s">
        <v>1</v>
      </c>
      <c r="D20007" s="2" t="s">
        <v>6636</v>
      </c>
      <c r="E20007" s="2" t="s">
        <v>238</v>
      </c>
      <c r="F20007" s="2" t="s">
        <v>4224</v>
      </c>
      <c r="G20007" s="5">
        <v>20</v>
      </c>
      <c r="H20007" s="5">
        <v>35.700000000000003</v>
      </c>
      <c r="I20007" s="5">
        <v>714</v>
      </c>
      <c r="J20007" s="5">
        <v>7482</v>
      </c>
      <c r="K20007" s="26" t="str" cm="1">
        <f t="array" ref="K20007">_xlfn.LET(_xlpm.d,UPPER(TRIM(CLEAN(SUBSTITUTE(F20007,CHAR(160),"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08" spans="2:11" hidden="1" x14ac:dyDescent="0.25">
      <c r="B20008" s="20">
        <v>46125</v>
      </c>
      <c r="C20008" s="2" t="s">
        <v>1</v>
      </c>
      <c r="D20008" s="2" t="s">
        <v>6677</v>
      </c>
      <c r="E20008" s="2" t="s">
        <v>268</v>
      </c>
      <c r="F20008" s="2" t="s">
        <v>4224</v>
      </c>
      <c r="G20008" s="5">
        <v>10</v>
      </c>
      <c r="H20008" s="5">
        <v>35.700000000000003</v>
      </c>
      <c r="I20008" s="5">
        <v>357</v>
      </c>
      <c r="J20008" s="5">
        <v>7839</v>
      </c>
      <c r="K20008" s="26" t="str" cm="1">
        <f t="array" ref="K20008">_xlfn.LET(_xlpm.d,UPPER(TRIM(CLEAN(SUBSTITUTE(F20008,CHAR(160),"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09" spans="2:11" hidden="1" x14ac:dyDescent="0.25">
      <c r="B20009" s="20">
        <v>46126</v>
      </c>
      <c r="C20009" s="2" t="s">
        <v>1</v>
      </c>
      <c r="D20009" s="2" t="s">
        <v>6824</v>
      </c>
      <c r="E20009" s="2" t="s">
        <v>234</v>
      </c>
      <c r="F20009" s="2" t="s">
        <v>4224</v>
      </c>
      <c r="G20009" s="5">
        <v>10</v>
      </c>
      <c r="H20009" s="5">
        <v>35.700000000000003</v>
      </c>
      <c r="I20009" s="5">
        <v>357</v>
      </c>
      <c r="J20009" s="5">
        <v>8196</v>
      </c>
      <c r="K20009" s="26" t="str" cm="1">
        <f t="array" ref="K20009">_xlfn.LET(_xlpm.d,UPPER(TRIM(CLEAN(SUBSTITUTE(F20009,CHAR(160),"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10" spans="2:11" hidden="1" x14ac:dyDescent="0.25">
      <c r="B20010" s="20">
        <v>46127</v>
      </c>
      <c r="C20010" s="2" t="s">
        <v>1</v>
      </c>
      <c r="D20010" s="2" t="s">
        <v>6680</v>
      </c>
      <c r="E20010" s="2" t="s">
        <v>61</v>
      </c>
      <c r="F20010" s="2" t="s">
        <v>4224</v>
      </c>
      <c r="G20010" s="5">
        <v>20</v>
      </c>
      <c r="H20010" s="5">
        <v>33.950000000000003</v>
      </c>
      <c r="I20010" s="5">
        <v>679</v>
      </c>
      <c r="J20010" s="5">
        <v>8875</v>
      </c>
      <c r="K20010" s="26" t="str" cm="1">
        <f t="array" ref="K20010">_xlfn.LET(_xlpm.d,UPPER(TRIM(CLEAN(SUBSTITUTE(F20010,CHAR(160),"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11" spans="2:11" hidden="1" x14ac:dyDescent="0.25">
      <c r="B20011" s="20">
        <v>46127</v>
      </c>
      <c r="C20011" s="2" t="s">
        <v>1</v>
      </c>
      <c r="D20011" s="2" t="s">
        <v>6658</v>
      </c>
      <c r="E20011" s="2" t="s">
        <v>1634</v>
      </c>
      <c r="F20011" s="2" t="s">
        <v>4224</v>
      </c>
      <c r="G20011" s="5">
        <v>6</v>
      </c>
      <c r="H20011" s="5">
        <v>35.75</v>
      </c>
      <c r="I20011" s="5">
        <v>214.5</v>
      </c>
      <c r="J20011" s="5">
        <v>9089.5</v>
      </c>
      <c r="K20011" s="26" t="str" cm="1">
        <f t="array" ref="K20011">_xlfn.LET(_xlpm.d,UPPER(TRIM(CLEAN(SUBSTITUTE(F20011,CHAR(160),"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12" spans="2:11" hidden="1" x14ac:dyDescent="0.25">
      <c r="B20012" s="20">
        <v>46128</v>
      </c>
      <c r="C20012" s="2" t="s">
        <v>1</v>
      </c>
      <c r="D20012" s="2" t="s">
        <v>6757</v>
      </c>
      <c r="E20012" s="2" t="s">
        <v>3</v>
      </c>
      <c r="F20012" s="2" t="s">
        <v>4224</v>
      </c>
      <c r="G20012" s="5">
        <v>5</v>
      </c>
      <c r="H20012" s="5">
        <v>33.950000000000003</v>
      </c>
      <c r="I20012" s="5">
        <v>169.75</v>
      </c>
      <c r="J20012" s="5">
        <v>9259.25</v>
      </c>
      <c r="K20012" s="26" t="str" cm="1">
        <f t="array" ref="K20012">_xlfn.LET(_xlpm.d,UPPER(TRIM(CLEAN(SUBSTITUTE(F20012,CHAR(160),"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13" spans="2:11" hidden="1" x14ac:dyDescent="0.25">
      <c r="B20013" s="20">
        <v>46129</v>
      </c>
      <c r="C20013" s="2" t="s">
        <v>1</v>
      </c>
      <c r="D20013" s="2" t="s">
        <v>6650</v>
      </c>
      <c r="E20013" s="2" t="s">
        <v>154</v>
      </c>
      <c r="F20013" s="2" t="s">
        <v>4224</v>
      </c>
      <c r="G20013" s="5">
        <v>20</v>
      </c>
      <c r="H20013" s="5">
        <v>35.700000000000003</v>
      </c>
      <c r="I20013" s="5">
        <v>714</v>
      </c>
      <c r="J20013" s="5">
        <v>9973.25</v>
      </c>
      <c r="K20013" s="26" t="str" cm="1">
        <f t="array" ref="K20013">_xlfn.LET(_xlpm.d,UPPER(TRIM(CLEAN(SUBSTITUTE(F20013,CHAR(160),"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14" spans="2:11" hidden="1" x14ac:dyDescent="0.25">
      <c r="B20014" s="20">
        <v>46129</v>
      </c>
      <c r="C20014" s="2" t="s">
        <v>1</v>
      </c>
      <c r="D20014" s="2" t="s">
        <v>6581</v>
      </c>
      <c r="E20014" s="2" t="s">
        <v>43</v>
      </c>
      <c r="F20014" s="2" t="s">
        <v>4224</v>
      </c>
      <c r="G20014" s="5">
        <v>15</v>
      </c>
      <c r="H20014" s="5">
        <v>29.3</v>
      </c>
      <c r="I20014" s="5">
        <v>439.5</v>
      </c>
      <c r="J20014" s="5">
        <v>10412.75</v>
      </c>
      <c r="K20014" s="26" t="str" cm="1">
        <f t="array" ref="K20014">_xlfn.LET(_xlpm.d,UPPER(TRIM(CLEAN(SUBSTITUTE(F20014,CHAR(160),"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15" spans="2:11" hidden="1" x14ac:dyDescent="0.25">
      <c r="B20015" s="20">
        <v>46129</v>
      </c>
      <c r="C20015" s="2" t="s">
        <v>1</v>
      </c>
      <c r="D20015" s="2" t="s">
        <v>6591</v>
      </c>
      <c r="E20015" s="2" t="s">
        <v>78</v>
      </c>
      <c r="F20015" s="2" t="s">
        <v>4224</v>
      </c>
      <c r="G20015" s="5">
        <v>25</v>
      </c>
      <c r="H20015" s="5">
        <v>35.700000000000003</v>
      </c>
      <c r="I20015" s="5">
        <v>892.5</v>
      </c>
      <c r="J20015" s="5">
        <v>11305.25</v>
      </c>
      <c r="K20015" s="26" t="str" cm="1">
        <f t="array" ref="K20015">_xlfn.LET(_xlpm.d,UPPER(TRIM(CLEAN(SUBSTITUTE(F20015,CHAR(160),"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16" spans="2:11" hidden="1" x14ac:dyDescent="0.25">
      <c r="B20016" s="20">
        <v>46129</v>
      </c>
      <c r="C20016" s="2" t="s">
        <v>1</v>
      </c>
      <c r="D20016" s="2" t="s">
        <v>6616</v>
      </c>
      <c r="E20016" s="2" t="s">
        <v>50</v>
      </c>
      <c r="F20016" s="2" t="s">
        <v>4224</v>
      </c>
      <c r="G20016" s="5">
        <v>40</v>
      </c>
      <c r="H20016" s="5">
        <v>30.5</v>
      </c>
      <c r="I20016" s="5">
        <v>1220</v>
      </c>
      <c r="J20016" s="5">
        <v>12525.25</v>
      </c>
      <c r="K20016" s="26" t="str" cm="1">
        <f t="array" ref="K20016">_xlfn.LET(_xlpm.d,UPPER(TRIM(CLEAN(SUBSTITUTE(F20016,CHAR(160),"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17" spans="1:11" hidden="1" x14ac:dyDescent="0.25">
      <c r="B20017" s="20">
        <v>46132</v>
      </c>
      <c r="C20017" s="2" t="s">
        <v>1</v>
      </c>
      <c r="D20017" s="2" t="s">
        <v>6656</v>
      </c>
      <c r="E20017" s="2" t="s">
        <v>160</v>
      </c>
      <c r="F20017" s="2" t="s">
        <v>4224</v>
      </c>
      <c r="G20017" s="5">
        <v>15</v>
      </c>
      <c r="H20017" s="5">
        <v>35.700000000000003</v>
      </c>
      <c r="I20017" s="5">
        <v>535.5</v>
      </c>
      <c r="J20017" s="5">
        <v>13060.75</v>
      </c>
      <c r="K20017" s="26" t="str" cm="1">
        <f t="array" ref="K20017">_xlfn.LET(_xlpm.d,UPPER(TRIM(CLEAN(SUBSTITUTE(F20017,CHAR(160),"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18" spans="1:11" hidden="1" x14ac:dyDescent="0.25">
      <c r="B20018" s="20">
        <v>46133</v>
      </c>
      <c r="C20018" s="2" t="s">
        <v>1</v>
      </c>
      <c r="D20018" s="2" t="s">
        <v>6763</v>
      </c>
      <c r="E20018" s="2" t="s">
        <v>156</v>
      </c>
      <c r="F20018" s="2" t="s">
        <v>4224</v>
      </c>
      <c r="G20018" s="5">
        <v>20</v>
      </c>
      <c r="H20018" s="5">
        <v>35.700000000000003</v>
      </c>
      <c r="I20018" s="5">
        <v>714</v>
      </c>
      <c r="J20018" s="5">
        <v>13774.75</v>
      </c>
      <c r="K20018" s="26" t="str" cm="1">
        <f t="array" ref="K20018">_xlfn.LET(_xlpm.d,UPPER(TRIM(CLEAN(SUBSTITUTE(F20018,CHAR(160),"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19" spans="1:11" hidden="1" x14ac:dyDescent="0.25">
      <c r="B20019" s="20">
        <v>46133</v>
      </c>
      <c r="C20019" s="2" t="s">
        <v>1</v>
      </c>
      <c r="D20019" s="2" t="s">
        <v>6691</v>
      </c>
      <c r="E20019" s="2" t="s">
        <v>50</v>
      </c>
      <c r="F20019" s="2" t="s">
        <v>4224</v>
      </c>
      <c r="G20019" s="5">
        <v>40</v>
      </c>
      <c r="H20019" s="5">
        <v>30.5</v>
      </c>
      <c r="I20019" s="5">
        <v>1220</v>
      </c>
      <c r="J20019" s="5">
        <v>14994.75</v>
      </c>
      <c r="K20019" s="26" t="str" cm="1">
        <f t="array" ref="K20019">_xlfn.LET(_xlpm.d,UPPER(TRIM(CLEAN(SUBSTITUTE(F20019,CHAR(160),"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20" spans="1:11" hidden="1" x14ac:dyDescent="0.25">
      <c r="B20020" s="20">
        <v>46133</v>
      </c>
      <c r="C20020" s="2" t="s">
        <v>1</v>
      </c>
      <c r="D20020" s="2" t="s">
        <v>6765</v>
      </c>
      <c r="E20020" s="2" t="s">
        <v>6</v>
      </c>
      <c r="F20020" s="2" t="s">
        <v>4224</v>
      </c>
      <c r="G20020" s="5">
        <v>10</v>
      </c>
      <c r="H20020" s="5">
        <v>33.950000000000003</v>
      </c>
      <c r="I20020" s="5">
        <v>339.5</v>
      </c>
      <c r="J20020" s="5">
        <v>15334.25</v>
      </c>
      <c r="K20020" s="26" t="str" cm="1">
        <f t="array" ref="K20020">_xlfn.LET(_xlpm.d,UPPER(TRIM(CLEAN(SUBSTITUTE(F20020,CHAR(160),"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21" spans="1:11" hidden="1" x14ac:dyDescent="0.25">
      <c r="B20021" s="20">
        <v>46134</v>
      </c>
      <c r="C20021" s="2" t="s">
        <v>1</v>
      </c>
      <c r="D20021" s="2" t="s">
        <v>6770</v>
      </c>
      <c r="E20021" s="2" t="s">
        <v>263</v>
      </c>
      <c r="F20021" s="2" t="s">
        <v>4224</v>
      </c>
      <c r="G20021" s="5">
        <v>10</v>
      </c>
      <c r="H20021" s="5">
        <v>35.700000000000003</v>
      </c>
      <c r="I20021" s="5">
        <v>357</v>
      </c>
      <c r="J20021" s="5">
        <v>15691.25</v>
      </c>
      <c r="K20021" s="26" t="str" cm="1">
        <f t="array" ref="K20021">_xlfn.LET(_xlpm.d,UPPER(TRIM(CLEAN(SUBSTITUTE(F20021,CHAR(160),"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22" spans="1:11" hidden="1" x14ac:dyDescent="0.25">
      <c r="B20022" s="20">
        <v>46134</v>
      </c>
      <c r="C20022" s="2" t="s">
        <v>1</v>
      </c>
      <c r="D20022" s="2" t="s">
        <v>6694</v>
      </c>
      <c r="E20022" s="2" t="s">
        <v>305</v>
      </c>
      <c r="F20022" s="2" t="s">
        <v>6844</v>
      </c>
      <c r="G20022" s="5">
        <v>50</v>
      </c>
      <c r="H20022" s="5">
        <v>35.700000000000003</v>
      </c>
      <c r="I20022" s="5">
        <v>1785</v>
      </c>
      <c r="J20022" s="5">
        <v>17476.25</v>
      </c>
      <c r="K20022" s="26" t="str" cm="1">
        <f t="array" ref="K20022">_xlfn.LET(_xlpm.d,UPPER(TRIM(CLEAN(SUBSTITUTE(F20022,CHAR(160),"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23" spans="1:11" hidden="1" x14ac:dyDescent="0.25">
      <c r="B20023" s="20">
        <v>46135</v>
      </c>
      <c r="C20023" s="2" t="s">
        <v>1</v>
      </c>
      <c r="D20023" s="2" t="s">
        <v>6696</v>
      </c>
      <c r="E20023" s="2" t="s">
        <v>268</v>
      </c>
      <c r="F20023" s="2" t="s">
        <v>4224</v>
      </c>
      <c r="G20023" s="5">
        <v>15</v>
      </c>
      <c r="H20023" s="5">
        <v>35.700000000000003</v>
      </c>
      <c r="I20023" s="5">
        <v>535.5</v>
      </c>
      <c r="J20023" s="5">
        <v>18011.75</v>
      </c>
      <c r="K20023" s="26" t="str" cm="1">
        <f t="array" ref="K20023">_xlfn.LET(_xlpm.d,UPPER(TRIM(CLEAN(SUBSTITUTE(F20023,CHAR(160),"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24" spans="1:11" hidden="1" x14ac:dyDescent="0.25">
      <c r="B20024" s="20">
        <v>46136</v>
      </c>
      <c r="C20024" s="2" t="s">
        <v>1</v>
      </c>
      <c r="D20024" s="2" t="s">
        <v>6823</v>
      </c>
      <c r="E20024" s="2" t="s">
        <v>154</v>
      </c>
      <c r="F20024" s="2" t="s">
        <v>4224</v>
      </c>
      <c r="G20024" s="5">
        <v>15</v>
      </c>
      <c r="H20024" s="5">
        <v>35.700000000000003</v>
      </c>
      <c r="I20024" s="5">
        <v>535.5</v>
      </c>
      <c r="J20024" s="5">
        <v>18547.25</v>
      </c>
      <c r="K20024" s="26" t="str" cm="1">
        <f t="array" ref="K20024">_xlfn.LET(_xlpm.d,UPPER(TRIM(CLEAN(SUBSTITUTE(F20024,CHAR(160),"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25" spans="1:11" hidden="1" x14ac:dyDescent="0.25">
      <c r="B20025" s="20">
        <v>46140</v>
      </c>
      <c r="C20025" s="2" t="s">
        <v>1</v>
      </c>
      <c r="D20025" s="2" t="s">
        <v>6783</v>
      </c>
      <c r="E20025" s="2" t="s">
        <v>135</v>
      </c>
      <c r="F20025" s="2" t="s">
        <v>4224</v>
      </c>
      <c r="G20025" s="5">
        <v>20</v>
      </c>
      <c r="H20025" s="5">
        <v>35.700000000000003</v>
      </c>
      <c r="I20025" s="5">
        <v>714</v>
      </c>
      <c r="J20025" s="5">
        <v>19261.25</v>
      </c>
      <c r="K20025" s="26" t="str" cm="1">
        <f t="array" ref="K20025">_xlfn.LET(_xlpm.d,UPPER(TRIM(CLEAN(SUBSTITUTE(F20025,CHAR(160),"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26" spans="1:11" hidden="1" x14ac:dyDescent="0.25">
      <c r="B20026" s="20">
        <v>46140</v>
      </c>
      <c r="C20026" s="2" t="s">
        <v>1</v>
      </c>
      <c r="D20026" s="2" t="s">
        <v>6654</v>
      </c>
      <c r="E20026" s="2" t="s">
        <v>162</v>
      </c>
      <c r="F20026" s="2" t="s">
        <v>4224</v>
      </c>
      <c r="G20026" s="5">
        <v>20</v>
      </c>
      <c r="H20026" s="5">
        <v>35.700000000000003</v>
      </c>
      <c r="I20026" s="5">
        <v>714</v>
      </c>
      <c r="J20026" s="5">
        <v>19975.25</v>
      </c>
      <c r="K20026" s="26" t="str" cm="1">
        <f t="array" ref="K20026">_xlfn.LET(_xlpm.d,UPPER(TRIM(CLEAN(SUBSTITUTE(F20026,CHAR(160),"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27" spans="1:11" hidden="1" x14ac:dyDescent="0.25">
      <c r="B20027" s="20">
        <v>46140</v>
      </c>
      <c r="C20027" s="2" t="s">
        <v>1</v>
      </c>
      <c r="D20027" s="2" t="s">
        <v>6784</v>
      </c>
      <c r="E20027" s="2" t="s">
        <v>158</v>
      </c>
      <c r="F20027" s="2" t="s">
        <v>4224</v>
      </c>
      <c r="G20027" s="5">
        <v>15</v>
      </c>
      <c r="H20027" s="5">
        <v>35.700000000000003</v>
      </c>
      <c r="I20027" s="5">
        <v>535.5</v>
      </c>
      <c r="J20027" s="5">
        <v>20510.75</v>
      </c>
      <c r="K20027" s="26" t="str" cm="1">
        <f t="array" ref="K20027">_xlfn.LET(_xlpm.d,UPPER(TRIM(CLEAN(SUBSTITUTE(F20027,CHAR(160),"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28" spans="1:11" hidden="1" x14ac:dyDescent="0.25">
      <c r="B20028" s="20">
        <v>46142</v>
      </c>
      <c r="C20028" s="2" t="s">
        <v>1</v>
      </c>
      <c r="D20028" s="2" t="s">
        <v>6710</v>
      </c>
      <c r="E20028" s="2" t="s">
        <v>544</v>
      </c>
      <c r="F20028" s="2" t="s">
        <v>4224</v>
      </c>
      <c r="G20028" s="5">
        <v>20</v>
      </c>
      <c r="H20028" s="5">
        <v>35.75</v>
      </c>
      <c r="I20028" s="5">
        <v>715</v>
      </c>
      <c r="J20028" s="5">
        <v>21225.75</v>
      </c>
      <c r="K20028" s="26" t="str" cm="1">
        <f t="array" ref="K20028">_xlfn.LET(_xlpm.d,UPPER(TRIM(CLEAN(SUBSTITUTE(F20028,CHAR(160),"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29" spans="1:11" hidden="1" x14ac:dyDescent="0.25">
      <c r="B20029" s="20">
        <v>46142</v>
      </c>
      <c r="C20029" s="2" t="s">
        <v>1</v>
      </c>
      <c r="D20029" s="2" t="s">
        <v>6936</v>
      </c>
      <c r="E20029" s="2" t="s">
        <v>319</v>
      </c>
      <c r="F20029" s="2" t="s">
        <v>4224</v>
      </c>
      <c r="G20029" s="5">
        <v>15</v>
      </c>
      <c r="H20029" s="5">
        <v>33.5</v>
      </c>
      <c r="I20029" s="5">
        <v>502.5</v>
      </c>
      <c r="J20029" s="5">
        <v>21728.25</v>
      </c>
      <c r="K20029" s="26" t="str" cm="1">
        <f t="array" ref="K20029">_xlfn.LET(_xlpm.d,UPPER(TRIM(CLEAN(SUBSTITUTE(F20029,CHAR(160),"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PLANT TO PLATE</v>
      </c>
    </row>
    <row r="20030" spans="1:11" hidden="1" x14ac:dyDescent="0.25">
      <c r="A20030" s="11" t="s">
        <v>4311</v>
      </c>
      <c r="B20030" s="3"/>
      <c r="G20030" s="6">
        <f>G19997+G19998+G19999+G20000+G20001+G20002+G20003+G20004+G20005+G20006+G20007+G20008+G20009+G20010+G20011+G20012+G20013+G20014+G20015+G20016+G20017+G20018+G20019+G20020+G20021+G20022+G20023+G20024+G20025+G20026+G20027+G20028+G20029</f>
        <v>634</v>
      </c>
      <c r="I20030" s="7">
        <f>I19997+I19998+I19999+I20000+I20001+I20002+I20003+I20004+I20005+I20006+I20007+I20008+I20009+I20010+I20011+I20012+I20013+I20014+I20015+I20016+I20017+I20018+I20019+I20020+I20021+I20022+I20023+I20024+I20025+I20026+I20027+I20028+I20029</f>
        <v>21728.25</v>
      </c>
      <c r="K20030" s="26" t="str" cm="1">
        <f t="array" ref="K20030">_xlfn.LET(_xlpm.d,UPPER(TRIM(CLEAN(SUBSTITUTE(F20030,CHAR(160),"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031" spans="1:11" hidden="1" x14ac:dyDescent="0.25">
      <c r="A20031" s="10" t="s">
        <v>4397</v>
      </c>
      <c r="B20031" s="3"/>
      <c r="K20031" s="26" t="str" cm="1">
        <f t="array" ref="K20031">_xlfn.LET(_xlpm.d,UPPER(TRIM(CLEAN(SUBSTITUTE(F20031,CHAR(160),"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032" spans="1:11" hidden="1" x14ac:dyDescent="0.25">
      <c r="B20032" s="20">
        <v>46113</v>
      </c>
      <c r="C20032" s="2" t="s">
        <v>1</v>
      </c>
      <c r="D20032" s="2" t="s">
        <v>6712</v>
      </c>
      <c r="E20032" s="2" t="s">
        <v>286</v>
      </c>
      <c r="F20032" s="2" t="s">
        <v>4397</v>
      </c>
      <c r="G20032" s="5">
        <v>5</v>
      </c>
      <c r="H20032" s="5">
        <v>72.5</v>
      </c>
      <c r="I20032" s="5">
        <v>362.5</v>
      </c>
      <c r="J20032" s="5">
        <v>362.5</v>
      </c>
      <c r="K20032" s="26" t="str" cm="1">
        <f t="array" ref="K20032">_xlfn.LET(_xlpm.d,UPPER(TRIM(CLEAN(SUBSTITUTE(F20032,CHAR(160),"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33" spans="2:11" hidden="1" x14ac:dyDescent="0.25">
      <c r="B20033" s="20">
        <v>46113</v>
      </c>
      <c r="C20033" s="2" t="s">
        <v>1</v>
      </c>
      <c r="D20033" s="2" t="s">
        <v>6585</v>
      </c>
      <c r="E20033" s="2" t="s">
        <v>143</v>
      </c>
      <c r="F20033" s="2" t="s">
        <v>4397</v>
      </c>
      <c r="G20033" s="5">
        <v>8</v>
      </c>
      <c r="H20033" s="5">
        <v>72.5</v>
      </c>
      <c r="I20033" s="5">
        <v>580</v>
      </c>
      <c r="J20033" s="5">
        <v>942.5</v>
      </c>
      <c r="K20033" s="26" t="str" cm="1">
        <f t="array" ref="K20033">_xlfn.LET(_xlpm.d,UPPER(TRIM(CLEAN(SUBSTITUTE(F20033,CHAR(160),"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34" spans="2:11" hidden="1" x14ac:dyDescent="0.25">
      <c r="B20034" s="20">
        <v>46113</v>
      </c>
      <c r="C20034" s="2" t="s">
        <v>1</v>
      </c>
      <c r="D20034" s="2" t="s">
        <v>6716</v>
      </c>
      <c r="E20034" s="2" t="s">
        <v>2305</v>
      </c>
      <c r="F20034" s="2" t="s">
        <v>4397</v>
      </c>
      <c r="G20034" s="5">
        <v>1</v>
      </c>
      <c r="H20034" s="5">
        <v>68.900000000000006</v>
      </c>
      <c r="I20034" s="5">
        <v>68.900000000000006</v>
      </c>
      <c r="J20034" s="5">
        <v>1011.4</v>
      </c>
      <c r="K20034" s="26" t="str" cm="1">
        <f t="array" ref="K20034">_xlfn.LET(_xlpm.d,UPPER(TRIM(CLEAN(SUBSTITUTE(F20034,CHAR(160),"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35" spans="2:11" hidden="1" x14ac:dyDescent="0.25">
      <c r="B20035" s="20">
        <v>46114</v>
      </c>
      <c r="C20035" s="2" t="s">
        <v>1</v>
      </c>
      <c r="D20035" s="2" t="s">
        <v>6660</v>
      </c>
      <c r="E20035" s="2" t="s">
        <v>254</v>
      </c>
      <c r="F20035" s="2" t="s">
        <v>4397</v>
      </c>
      <c r="G20035" s="5">
        <v>6</v>
      </c>
      <c r="H20035" s="5">
        <v>72.5</v>
      </c>
      <c r="I20035" s="5">
        <v>435</v>
      </c>
      <c r="J20035" s="5">
        <v>1446.4</v>
      </c>
      <c r="K20035" s="26" t="str" cm="1">
        <f t="array" ref="K20035">_xlfn.LET(_xlpm.d,UPPER(TRIM(CLEAN(SUBSTITUTE(F20035,CHAR(160),"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36" spans="2:11" hidden="1" x14ac:dyDescent="0.25">
      <c r="B20036" s="20">
        <v>46114</v>
      </c>
      <c r="C20036" s="2" t="s">
        <v>1</v>
      </c>
      <c r="D20036" s="2" t="s">
        <v>6720</v>
      </c>
      <c r="E20036" s="2" t="s">
        <v>246</v>
      </c>
      <c r="F20036" s="2" t="s">
        <v>4397</v>
      </c>
      <c r="G20036" s="5">
        <v>5</v>
      </c>
      <c r="H20036" s="5">
        <v>72.5</v>
      </c>
      <c r="I20036" s="5">
        <v>362.5</v>
      </c>
      <c r="J20036" s="5">
        <v>1808.9</v>
      </c>
      <c r="K20036" s="26" t="str" cm="1">
        <f t="array" ref="K20036">_xlfn.LET(_xlpm.d,UPPER(TRIM(CLEAN(SUBSTITUTE(F20036,CHAR(160),"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37" spans="2:11" hidden="1" x14ac:dyDescent="0.25">
      <c r="B20037" s="20">
        <v>46114</v>
      </c>
      <c r="C20037" s="2" t="s">
        <v>1</v>
      </c>
      <c r="D20037" s="2" t="s">
        <v>6722</v>
      </c>
      <c r="E20037" s="2" t="s">
        <v>1765</v>
      </c>
      <c r="F20037" s="2" t="s">
        <v>4397</v>
      </c>
      <c r="G20037" s="5">
        <v>60</v>
      </c>
      <c r="H20037" s="5">
        <v>72.5</v>
      </c>
      <c r="I20037" s="5">
        <v>4350</v>
      </c>
      <c r="J20037" s="5">
        <v>6158.9</v>
      </c>
      <c r="K20037" s="26" t="str" cm="1">
        <f t="array" ref="K20037">_xlfn.LET(_xlpm.d,UPPER(TRIM(CLEAN(SUBSTITUTE(F20037,CHAR(160),"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38" spans="2:11" hidden="1" x14ac:dyDescent="0.25">
      <c r="B20038" s="20">
        <v>46114</v>
      </c>
      <c r="C20038" s="2" t="s">
        <v>1</v>
      </c>
      <c r="D20038" s="2" t="s">
        <v>6576</v>
      </c>
      <c r="E20038" s="2" t="s">
        <v>43</v>
      </c>
      <c r="F20038" s="2" t="s">
        <v>4397</v>
      </c>
      <c r="G20038" s="5">
        <v>6</v>
      </c>
      <c r="H20038" s="5">
        <v>68.8</v>
      </c>
      <c r="I20038" s="5">
        <v>412.8</v>
      </c>
      <c r="J20038" s="5">
        <v>6571.7</v>
      </c>
      <c r="K20038" s="26" t="str" cm="1">
        <f t="array" ref="K20038">_xlfn.LET(_xlpm.d,UPPER(TRIM(CLEAN(SUBSTITUTE(F20038,CHAR(160),"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39" spans="2:11" hidden="1" x14ac:dyDescent="0.25">
      <c r="B20039" s="20">
        <v>46119</v>
      </c>
      <c r="C20039" s="2" t="s">
        <v>1</v>
      </c>
      <c r="D20039" s="2" t="s">
        <v>6822</v>
      </c>
      <c r="E20039" s="2" t="s">
        <v>180</v>
      </c>
      <c r="F20039" s="2" t="s">
        <v>4397</v>
      </c>
      <c r="G20039" s="5">
        <v>6</v>
      </c>
      <c r="H20039" s="5">
        <v>72.5</v>
      </c>
      <c r="I20039" s="5">
        <v>435</v>
      </c>
      <c r="J20039" s="5">
        <v>7006.7</v>
      </c>
      <c r="K20039" s="26" t="str" cm="1">
        <f t="array" ref="K20039">_xlfn.LET(_xlpm.d,UPPER(TRIM(CLEAN(SUBSTITUTE(F20039,CHAR(160),"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40" spans="2:11" hidden="1" x14ac:dyDescent="0.25">
      <c r="B20040" s="20">
        <v>46119</v>
      </c>
      <c r="C20040" s="2" t="s">
        <v>1</v>
      </c>
      <c r="D20040" s="2" t="s">
        <v>6724</v>
      </c>
      <c r="E20040" s="2" t="s">
        <v>162</v>
      </c>
      <c r="F20040" s="2" t="s">
        <v>4397</v>
      </c>
      <c r="G20040" s="5">
        <v>10</v>
      </c>
      <c r="H20040" s="5">
        <v>72.5</v>
      </c>
      <c r="I20040" s="5">
        <v>725</v>
      </c>
      <c r="J20040" s="5">
        <v>7731.7</v>
      </c>
      <c r="K20040" s="26" t="str" cm="1">
        <f t="array" ref="K20040">_xlfn.LET(_xlpm.d,UPPER(TRIM(CLEAN(SUBSTITUTE(F20040,CHAR(160),"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41" spans="2:11" hidden="1" x14ac:dyDescent="0.25">
      <c r="B20041" s="20">
        <v>46120</v>
      </c>
      <c r="C20041" s="2" t="s">
        <v>1</v>
      </c>
      <c r="D20041" s="2" t="s">
        <v>6588</v>
      </c>
      <c r="E20041" s="2" t="s">
        <v>143</v>
      </c>
      <c r="F20041" s="2" t="s">
        <v>4397</v>
      </c>
      <c r="G20041" s="5">
        <v>6</v>
      </c>
      <c r="H20041" s="5">
        <v>72.5</v>
      </c>
      <c r="I20041" s="5">
        <v>435</v>
      </c>
      <c r="J20041" s="5">
        <v>8166.7</v>
      </c>
      <c r="K20041" s="26" t="str" cm="1">
        <f t="array" ref="K20041">_xlfn.LET(_xlpm.d,UPPER(TRIM(CLEAN(SUBSTITUTE(F20041,CHAR(160),"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42" spans="2:11" hidden="1" x14ac:dyDescent="0.25">
      <c r="B20042" s="20">
        <v>46120</v>
      </c>
      <c r="C20042" s="2" t="s">
        <v>1</v>
      </c>
      <c r="D20042" s="2" t="s">
        <v>6644</v>
      </c>
      <c r="E20042" s="2" t="s">
        <v>158</v>
      </c>
      <c r="F20042" s="2" t="s">
        <v>4397</v>
      </c>
      <c r="G20042" s="5">
        <v>6</v>
      </c>
      <c r="H20042" s="5">
        <v>72.5</v>
      </c>
      <c r="I20042" s="5">
        <v>435</v>
      </c>
      <c r="J20042" s="5">
        <v>8601.7000000000007</v>
      </c>
      <c r="K20042" s="26" t="str" cm="1">
        <f t="array" ref="K20042">_xlfn.LET(_xlpm.d,UPPER(TRIM(CLEAN(SUBSTITUTE(F20042,CHAR(160),"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43" spans="2:11" hidden="1" x14ac:dyDescent="0.25">
      <c r="B20043" s="20">
        <v>46120</v>
      </c>
      <c r="C20043" s="2" t="s">
        <v>1</v>
      </c>
      <c r="D20043" s="2" t="s">
        <v>6663</v>
      </c>
      <c r="E20043" s="2" t="s">
        <v>186</v>
      </c>
      <c r="F20043" s="2" t="s">
        <v>4397</v>
      </c>
      <c r="G20043" s="5">
        <v>5</v>
      </c>
      <c r="H20043" s="5">
        <v>72.5</v>
      </c>
      <c r="I20043" s="5">
        <v>362.5</v>
      </c>
      <c r="J20043" s="5">
        <v>8964.2000000000007</v>
      </c>
      <c r="K20043" s="26" t="str" cm="1">
        <f t="array" ref="K20043">_xlfn.LET(_xlpm.d,UPPER(TRIM(CLEAN(SUBSTITUTE(F20043,CHAR(160),"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44" spans="2:11" hidden="1" x14ac:dyDescent="0.25">
      <c r="B20044" s="20">
        <v>46120</v>
      </c>
      <c r="C20044" s="2" t="s">
        <v>1</v>
      </c>
      <c r="D20044" s="2" t="s">
        <v>6664</v>
      </c>
      <c r="E20044" s="2" t="s">
        <v>234</v>
      </c>
      <c r="F20044" s="2" t="s">
        <v>4397</v>
      </c>
      <c r="G20044" s="5">
        <v>8</v>
      </c>
      <c r="H20044" s="5">
        <v>72.5</v>
      </c>
      <c r="I20044" s="5">
        <v>580</v>
      </c>
      <c r="J20044" s="5">
        <v>9544.2000000000007</v>
      </c>
      <c r="K20044" s="26" t="str" cm="1">
        <f t="array" ref="K20044">_xlfn.LET(_xlpm.d,UPPER(TRIM(CLEAN(SUBSTITUTE(F20044,CHAR(160),"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45" spans="2:11" hidden="1" x14ac:dyDescent="0.25">
      <c r="B20045" s="20">
        <v>46120</v>
      </c>
      <c r="C20045" s="2" t="s">
        <v>1</v>
      </c>
      <c r="D20045" s="2" t="s">
        <v>6729</v>
      </c>
      <c r="E20045" s="2" t="s">
        <v>78</v>
      </c>
      <c r="F20045" s="2" t="s">
        <v>4397</v>
      </c>
      <c r="G20045" s="5">
        <v>5</v>
      </c>
      <c r="H20045" s="5">
        <v>72.5</v>
      </c>
      <c r="I20045" s="5">
        <v>362.5</v>
      </c>
      <c r="J20045" s="5">
        <v>9906.7000000000007</v>
      </c>
      <c r="K20045" s="26" t="str" cm="1">
        <f t="array" ref="K20045">_xlfn.LET(_xlpm.d,UPPER(TRIM(CLEAN(SUBSTITUTE(F20045,CHAR(160),"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46" spans="2:11" hidden="1" x14ac:dyDescent="0.25">
      <c r="B20046" s="20">
        <v>46120</v>
      </c>
      <c r="C20046" s="2" t="s">
        <v>1</v>
      </c>
      <c r="D20046" s="2" t="s">
        <v>6667</v>
      </c>
      <c r="E20046" s="2" t="s">
        <v>165</v>
      </c>
      <c r="F20046" s="2" t="s">
        <v>4397</v>
      </c>
      <c r="G20046" s="5">
        <v>6</v>
      </c>
      <c r="H20046" s="5">
        <v>72.5</v>
      </c>
      <c r="I20046" s="5">
        <v>435</v>
      </c>
      <c r="J20046" s="5">
        <v>10341.700000000001</v>
      </c>
      <c r="K20046" s="26" t="str" cm="1">
        <f t="array" ref="K20046">_xlfn.LET(_xlpm.d,UPPER(TRIM(CLEAN(SUBSTITUTE(F20046,CHAR(160),"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47" spans="2:11" hidden="1" x14ac:dyDescent="0.25">
      <c r="B20047" s="20">
        <v>46120</v>
      </c>
      <c r="C20047" s="2" t="s">
        <v>1</v>
      </c>
      <c r="D20047" s="2" t="s">
        <v>6624</v>
      </c>
      <c r="E20047" s="2" t="s">
        <v>874</v>
      </c>
      <c r="F20047" s="2" t="s">
        <v>4397</v>
      </c>
      <c r="G20047" s="5">
        <v>15</v>
      </c>
      <c r="H20047" s="5">
        <v>51.6</v>
      </c>
      <c r="I20047" s="5">
        <v>774</v>
      </c>
      <c r="J20047" s="5">
        <v>11115.7</v>
      </c>
      <c r="K20047" s="26" t="str" cm="1">
        <f t="array" ref="K20047">_xlfn.LET(_xlpm.d,UPPER(TRIM(CLEAN(SUBSTITUTE(F20047,CHAR(160),"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48" spans="2:11" hidden="1" x14ac:dyDescent="0.25">
      <c r="B20048" s="20">
        <v>46121</v>
      </c>
      <c r="C20048" s="2" t="s">
        <v>1</v>
      </c>
      <c r="D20048" s="2" t="s">
        <v>6731</v>
      </c>
      <c r="E20048" s="2" t="s">
        <v>485</v>
      </c>
      <c r="F20048" s="2" t="s">
        <v>4397</v>
      </c>
      <c r="G20048" s="5">
        <v>20</v>
      </c>
      <c r="H20048" s="5">
        <v>72.5</v>
      </c>
      <c r="I20048" s="5">
        <v>1450</v>
      </c>
      <c r="J20048" s="5">
        <v>12565.7</v>
      </c>
      <c r="K20048" s="26" t="str" cm="1">
        <f t="array" ref="K20048">_xlfn.LET(_xlpm.d,UPPER(TRIM(CLEAN(SUBSTITUTE(F20048,CHAR(160),"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49" spans="2:11" hidden="1" x14ac:dyDescent="0.25">
      <c r="B20049" s="20">
        <v>46121</v>
      </c>
      <c r="C20049" s="2" t="s">
        <v>1</v>
      </c>
      <c r="D20049" s="2" t="s">
        <v>6579</v>
      </c>
      <c r="E20049" s="2" t="s">
        <v>16</v>
      </c>
      <c r="F20049" s="2" t="s">
        <v>4397</v>
      </c>
      <c r="G20049" s="5">
        <v>20</v>
      </c>
      <c r="H20049" s="5">
        <v>68.900000000000006</v>
      </c>
      <c r="I20049" s="5">
        <v>1378</v>
      </c>
      <c r="J20049" s="5">
        <v>13943.7</v>
      </c>
      <c r="K20049" s="26" t="str" cm="1">
        <f t="array" ref="K20049">_xlfn.LET(_xlpm.d,UPPER(TRIM(CLEAN(SUBSTITUTE(F20049,CHAR(160),"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50" spans="2:11" hidden="1" x14ac:dyDescent="0.25">
      <c r="B20050" s="20">
        <v>46121</v>
      </c>
      <c r="C20050" s="2" t="s">
        <v>1</v>
      </c>
      <c r="D20050" s="2" t="s">
        <v>6845</v>
      </c>
      <c r="E20050" s="2" t="s">
        <v>160</v>
      </c>
      <c r="F20050" s="2" t="s">
        <v>4397</v>
      </c>
      <c r="G20050" s="5">
        <v>6</v>
      </c>
      <c r="H20050" s="5">
        <v>72.5</v>
      </c>
      <c r="I20050" s="5">
        <v>435</v>
      </c>
      <c r="J20050" s="5">
        <v>14378.7</v>
      </c>
      <c r="K20050" s="26" t="str" cm="1">
        <f t="array" ref="K20050">_xlfn.LET(_xlpm.d,UPPER(TRIM(CLEAN(SUBSTITUTE(F20050,CHAR(160),"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51" spans="2:11" hidden="1" x14ac:dyDescent="0.25">
      <c r="B20051" s="20">
        <v>46121</v>
      </c>
      <c r="C20051" s="2" t="s">
        <v>1</v>
      </c>
      <c r="D20051" s="2" t="s">
        <v>6669</v>
      </c>
      <c r="E20051" s="2" t="s">
        <v>730</v>
      </c>
      <c r="F20051" s="2" t="s">
        <v>4397</v>
      </c>
      <c r="G20051" s="5">
        <v>10</v>
      </c>
      <c r="H20051" s="5">
        <v>72.5</v>
      </c>
      <c r="I20051" s="5">
        <v>725</v>
      </c>
      <c r="J20051" s="5">
        <v>15103.7</v>
      </c>
      <c r="K20051" s="26" t="str" cm="1">
        <f t="array" ref="K20051">_xlfn.LET(_xlpm.d,UPPER(TRIM(CLEAN(SUBSTITUTE(F20051,CHAR(160),"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52" spans="2:11" hidden="1" x14ac:dyDescent="0.25">
      <c r="B20052" s="20">
        <v>46121</v>
      </c>
      <c r="C20052" s="2" t="s">
        <v>1</v>
      </c>
      <c r="D20052" s="2" t="s">
        <v>6846</v>
      </c>
      <c r="E20052" s="2" t="s">
        <v>544</v>
      </c>
      <c r="F20052" s="2" t="s">
        <v>4397</v>
      </c>
      <c r="G20052" s="5">
        <v>3</v>
      </c>
      <c r="H20052" s="5">
        <v>72.5</v>
      </c>
      <c r="I20052" s="5">
        <v>217.5</v>
      </c>
      <c r="J20052" s="5">
        <v>15321.2</v>
      </c>
      <c r="K20052" s="26" t="str" cm="1">
        <f t="array" ref="K20052">_xlfn.LET(_xlpm.d,UPPER(TRIM(CLEAN(SUBSTITUTE(F20052,CHAR(160),"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53" spans="2:11" hidden="1" x14ac:dyDescent="0.25">
      <c r="B20053" s="20">
        <v>46121</v>
      </c>
      <c r="C20053" s="2" t="s">
        <v>1</v>
      </c>
      <c r="D20053" s="2" t="s">
        <v>6847</v>
      </c>
      <c r="E20053" s="2" t="s">
        <v>857</v>
      </c>
      <c r="F20053" s="2" t="s">
        <v>4397</v>
      </c>
      <c r="G20053" s="5">
        <v>6</v>
      </c>
      <c r="H20053" s="5">
        <v>68.900000000000006</v>
      </c>
      <c r="I20053" s="5">
        <v>413.4</v>
      </c>
      <c r="J20053" s="5">
        <v>15734.6</v>
      </c>
      <c r="K20053" s="26" t="str" cm="1">
        <f t="array" ref="K20053">_xlfn.LET(_xlpm.d,UPPER(TRIM(CLEAN(SUBSTITUTE(F20053,CHAR(160),"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54" spans="2:11" hidden="1" x14ac:dyDescent="0.25">
      <c r="B20054" s="20">
        <v>46121</v>
      </c>
      <c r="C20054" s="2" t="s">
        <v>1</v>
      </c>
      <c r="D20054" s="2" t="s">
        <v>6733</v>
      </c>
      <c r="E20054" s="2" t="s">
        <v>228</v>
      </c>
      <c r="F20054" s="2" t="s">
        <v>4397</v>
      </c>
      <c r="G20054" s="5">
        <v>5</v>
      </c>
      <c r="H20054" s="5">
        <v>72.5</v>
      </c>
      <c r="I20054" s="5">
        <v>362.5</v>
      </c>
      <c r="J20054" s="5">
        <v>16097.1</v>
      </c>
      <c r="K20054" s="26" t="str" cm="1">
        <f t="array" ref="K20054">_xlfn.LET(_xlpm.d,UPPER(TRIM(CLEAN(SUBSTITUTE(F20054,CHAR(160),"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55" spans="2:11" hidden="1" x14ac:dyDescent="0.25">
      <c r="B20055" s="20">
        <v>46121</v>
      </c>
      <c r="C20055" s="2" t="s">
        <v>1</v>
      </c>
      <c r="D20055" s="2" t="s">
        <v>6734</v>
      </c>
      <c r="E20055" s="2" t="s">
        <v>1767</v>
      </c>
      <c r="F20055" s="2" t="s">
        <v>4397</v>
      </c>
      <c r="G20055" s="5">
        <v>15</v>
      </c>
      <c r="H20055" s="5">
        <v>72.5</v>
      </c>
      <c r="I20055" s="5">
        <v>1087.5</v>
      </c>
      <c r="J20055" s="5">
        <v>17184.599999999999</v>
      </c>
      <c r="K20055" s="26" t="str" cm="1">
        <f t="array" ref="K20055">_xlfn.LET(_xlpm.d,UPPER(TRIM(CLEAN(SUBSTITUTE(F20055,CHAR(160),"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56" spans="2:11" hidden="1" x14ac:dyDescent="0.25">
      <c r="B20056" s="20">
        <v>46122</v>
      </c>
      <c r="C20056" s="2" t="s">
        <v>1</v>
      </c>
      <c r="D20056" s="2" t="s">
        <v>6672</v>
      </c>
      <c r="E20056" s="2" t="s">
        <v>288</v>
      </c>
      <c r="F20056" s="2" t="s">
        <v>4397</v>
      </c>
      <c r="G20056" s="5">
        <v>5</v>
      </c>
      <c r="H20056" s="5">
        <v>72.5</v>
      </c>
      <c r="I20056" s="5">
        <v>362.5</v>
      </c>
      <c r="J20056" s="5">
        <v>17547.099999999999</v>
      </c>
      <c r="K20056" s="26" t="str" cm="1">
        <f t="array" ref="K20056">_xlfn.LET(_xlpm.d,UPPER(TRIM(CLEAN(SUBSTITUTE(F20056,CHAR(160),"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57" spans="2:11" hidden="1" x14ac:dyDescent="0.25">
      <c r="B20057" s="20">
        <v>46122</v>
      </c>
      <c r="C20057" s="2" t="s">
        <v>1</v>
      </c>
      <c r="D20057" s="2" t="s">
        <v>6736</v>
      </c>
      <c r="E20057" s="2" t="s">
        <v>286</v>
      </c>
      <c r="F20057" s="2" t="s">
        <v>4397</v>
      </c>
      <c r="G20057" s="5">
        <v>7</v>
      </c>
      <c r="H20057" s="5">
        <v>72.5</v>
      </c>
      <c r="I20057" s="5">
        <v>507.5</v>
      </c>
      <c r="J20057" s="5">
        <v>18054.599999999999</v>
      </c>
      <c r="K20057" s="26" t="str" cm="1">
        <f t="array" ref="K20057">_xlfn.LET(_xlpm.d,UPPER(TRIM(CLEAN(SUBSTITUTE(F20057,CHAR(160),"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58" spans="2:11" hidden="1" x14ac:dyDescent="0.25">
      <c r="B20058" s="20">
        <v>46122</v>
      </c>
      <c r="C20058" s="2" t="s">
        <v>1</v>
      </c>
      <c r="D20058" s="2" t="s">
        <v>6673</v>
      </c>
      <c r="E20058" s="2" t="s">
        <v>254</v>
      </c>
      <c r="F20058" s="2" t="s">
        <v>4397</v>
      </c>
      <c r="G20058" s="5">
        <v>10</v>
      </c>
      <c r="H20058" s="5">
        <v>72.5</v>
      </c>
      <c r="I20058" s="5">
        <v>725</v>
      </c>
      <c r="J20058" s="5">
        <v>18779.599999999999</v>
      </c>
      <c r="K20058" s="26" t="str" cm="1">
        <f t="array" ref="K20058">_xlfn.LET(_xlpm.d,UPPER(TRIM(CLEAN(SUBSTITUTE(F20058,CHAR(160),"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59" spans="2:11" hidden="1" x14ac:dyDescent="0.25">
      <c r="B20059" s="20">
        <v>46122</v>
      </c>
      <c r="C20059" s="2" t="s">
        <v>1</v>
      </c>
      <c r="D20059" s="2" t="s">
        <v>6737</v>
      </c>
      <c r="E20059" s="2" t="s">
        <v>151</v>
      </c>
      <c r="F20059" s="2" t="s">
        <v>4397</v>
      </c>
      <c r="G20059" s="5">
        <v>10</v>
      </c>
      <c r="H20059" s="5">
        <v>72.5</v>
      </c>
      <c r="I20059" s="5">
        <v>725</v>
      </c>
      <c r="J20059" s="5">
        <v>19504.599999999999</v>
      </c>
      <c r="K20059" s="26" t="str" cm="1">
        <f t="array" ref="K20059">_xlfn.LET(_xlpm.d,UPPER(TRIM(CLEAN(SUBSTITUTE(F20059,CHAR(160),"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60" spans="2:11" hidden="1" x14ac:dyDescent="0.25">
      <c r="B20060" s="20">
        <v>46122</v>
      </c>
      <c r="C20060" s="2" t="s">
        <v>1</v>
      </c>
      <c r="D20060" s="2" t="s">
        <v>6606</v>
      </c>
      <c r="E20060" s="2" t="s">
        <v>43</v>
      </c>
      <c r="F20060" s="2" t="s">
        <v>4397</v>
      </c>
      <c r="G20060" s="5">
        <v>3</v>
      </c>
      <c r="H20060" s="5">
        <v>68.8</v>
      </c>
      <c r="I20060" s="5">
        <v>206.4</v>
      </c>
      <c r="J20060" s="5">
        <v>19711</v>
      </c>
      <c r="K20060" s="26" t="str" cm="1">
        <f t="array" ref="K20060">_xlfn.LET(_xlpm.d,UPPER(TRIM(CLEAN(SUBSTITUTE(F20060,CHAR(160),"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61" spans="2:11" hidden="1" x14ac:dyDescent="0.25">
      <c r="B20061" s="20">
        <v>46122</v>
      </c>
      <c r="C20061" s="2" t="s">
        <v>1</v>
      </c>
      <c r="D20061" s="2" t="s">
        <v>6796</v>
      </c>
      <c r="E20061" s="2" t="s">
        <v>835</v>
      </c>
      <c r="F20061" s="2" t="s">
        <v>4507</v>
      </c>
      <c r="G20061" s="5">
        <v>20</v>
      </c>
      <c r="H20061" s="5">
        <v>68.900000000000006</v>
      </c>
      <c r="I20061" s="5">
        <v>1378</v>
      </c>
      <c r="J20061" s="5">
        <v>21089</v>
      </c>
      <c r="K20061" s="26" t="str" cm="1">
        <f t="array" ref="K20061">_xlfn.LET(_xlpm.d,UPPER(TRIM(CLEAN(SUBSTITUTE(F20061,CHAR(160),"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62" spans="2:11" hidden="1" x14ac:dyDescent="0.25">
      <c r="B20062" s="20">
        <v>46123</v>
      </c>
      <c r="C20062" s="2" t="s">
        <v>1</v>
      </c>
      <c r="D20062" s="2" t="s">
        <v>6676</v>
      </c>
      <c r="E20062" s="2" t="s">
        <v>796</v>
      </c>
      <c r="F20062" s="2" t="s">
        <v>4397</v>
      </c>
      <c r="G20062" s="5">
        <v>4</v>
      </c>
      <c r="H20062" s="5">
        <v>68.900000000000006</v>
      </c>
      <c r="I20062" s="5">
        <v>275.60000000000002</v>
      </c>
      <c r="J20062" s="5">
        <v>21364.6</v>
      </c>
      <c r="K20062" s="26" t="str" cm="1">
        <f t="array" ref="K20062">_xlfn.LET(_xlpm.d,UPPER(TRIM(CLEAN(SUBSTITUTE(F20062,CHAR(160),"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63" spans="2:11" hidden="1" x14ac:dyDescent="0.25">
      <c r="B20063" s="20">
        <v>46123</v>
      </c>
      <c r="C20063" s="2" t="s">
        <v>1</v>
      </c>
      <c r="D20063" s="2" t="s">
        <v>6742</v>
      </c>
      <c r="E20063" s="2" t="s">
        <v>3</v>
      </c>
      <c r="F20063" s="2" t="s">
        <v>4397</v>
      </c>
      <c r="G20063" s="5">
        <v>6</v>
      </c>
      <c r="H20063" s="5">
        <v>68.900000000000006</v>
      </c>
      <c r="I20063" s="5">
        <v>413.4</v>
      </c>
      <c r="J20063" s="5">
        <v>21778</v>
      </c>
      <c r="K20063" s="26" t="str" cm="1">
        <f t="array" ref="K20063">_xlfn.LET(_xlpm.d,UPPER(TRIM(CLEAN(SUBSTITUTE(F20063,CHAR(160),"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64" spans="2:11" hidden="1" x14ac:dyDescent="0.25">
      <c r="B20064" s="20">
        <v>46125</v>
      </c>
      <c r="C20064" s="2" t="s">
        <v>1</v>
      </c>
      <c r="D20064" s="2" t="s">
        <v>6743</v>
      </c>
      <c r="E20064" s="2" t="s">
        <v>251</v>
      </c>
      <c r="F20064" s="2" t="s">
        <v>4397</v>
      </c>
      <c r="G20064" s="5">
        <v>10</v>
      </c>
      <c r="H20064" s="5">
        <v>72.5</v>
      </c>
      <c r="I20064" s="5">
        <v>725</v>
      </c>
      <c r="J20064" s="5">
        <v>22503</v>
      </c>
      <c r="K20064" s="26" t="str" cm="1">
        <f t="array" ref="K20064">_xlfn.LET(_xlpm.d,UPPER(TRIM(CLEAN(SUBSTITUTE(F20064,CHAR(160),"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65" spans="2:11" hidden="1" x14ac:dyDescent="0.25">
      <c r="B20065" s="20">
        <v>46125</v>
      </c>
      <c r="C20065" s="2" t="s">
        <v>1</v>
      </c>
      <c r="D20065" s="2" t="s">
        <v>6677</v>
      </c>
      <c r="E20065" s="2" t="s">
        <v>268</v>
      </c>
      <c r="F20065" s="2" t="s">
        <v>4397</v>
      </c>
      <c r="G20065" s="5">
        <v>5</v>
      </c>
      <c r="H20065" s="5">
        <v>72.5</v>
      </c>
      <c r="I20065" s="5">
        <v>362.5</v>
      </c>
      <c r="J20065" s="5">
        <v>22865.5</v>
      </c>
      <c r="K20065" s="26" t="str" cm="1">
        <f t="array" ref="K20065">_xlfn.LET(_xlpm.d,UPPER(TRIM(CLEAN(SUBSTITUTE(F20065,CHAR(160),"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66" spans="2:11" hidden="1" x14ac:dyDescent="0.25">
      <c r="B20066" s="20">
        <v>46125</v>
      </c>
      <c r="C20066" s="2" t="s">
        <v>1</v>
      </c>
      <c r="D20066" s="2" t="s">
        <v>6744</v>
      </c>
      <c r="E20066" s="2" t="s">
        <v>254</v>
      </c>
      <c r="F20066" s="2" t="s">
        <v>4397</v>
      </c>
      <c r="G20066" s="5">
        <v>7</v>
      </c>
      <c r="H20066" s="5">
        <v>72.5</v>
      </c>
      <c r="I20066" s="5">
        <v>507.5</v>
      </c>
      <c r="J20066" s="5">
        <v>23373</v>
      </c>
      <c r="K20066" s="26" t="str" cm="1">
        <f t="array" ref="K20066">_xlfn.LET(_xlpm.d,UPPER(TRIM(CLEAN(SUBSTITUTE(F20066,CHAR(160),"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67" spans="2:11" hidden="1" x14ac:dyDescent="0.25">
      <c r="B20067" s="20">
        <v>46126</v>
      </c>
      <c r="C20067" s="2" t="s">
        <v>1</v>
      </c>
      <c r="D20067" s="2" t="s">
        <v>6747</v>
      </c>
      <c r="E20067" s="2" t="s">
        <v>180</v>
      </c>
      <c r="F20067" s="2" t="s">
        <v>4397</v>
      </c>
      <c r="G20067" s="5">
        <v>6</v>
      </c>
      <c r="H20067" s="5">
        <v>72.5</v>
      </c>
      <c r="I20067" s="5">
        <v>435</v>
      </c>
      <c r="J20067" s="5">
        <v>23808</v>
      </c>
      <c r="K20067" s="26" t="str" cm="1">
        <f t="array" ref="K20067">_xlfn.LET(_xlpm.d,UPPER(TRIM(CLEAN(SUBSTITUTE(F20067,CHAR(160),"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68" spans="2:11" hidden="1" x14ac:dyDescent="0.25">
      <c r="B20068" s="20">
        <v>46126</v>
      </c>
      <c r="C20068" s="2" t="s">
        <v>1</v>
      </c>
      <c r="D20068" s="2" t="s">
        <v>6749</v>
      </c>
      <c r="E20068" s="2" t="s">
        <v>143</v>
      </c>
      <c r="F20068" s="2" t="s">
        <v>4397</v>
      </c>
      <c r="G20068" s="5">
        <v>8</v>
      </c>
      <c r="H20068" s="5">
        <v>72.5</v>
      </c>
      <c r="I20068" s="5">
        <v>580</v>
      </c>
      <c r="J20068" s="5">
        <v>24388</v>
      </c>
      <c r="K20068" s="26" t="str" cm="1">
        <f t="array" ref="K20068">_xlfn.LET(_xlpm.d,UPPER(TRIM(CLEAN(SUBSTITUTE(F20068,CHAR(160),"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69" spans="2:11" hidden="1" x14ac:dyDescent="0.25">
      <c r="B20069" s="20">
        <v>46127</v>
      </c>
      <c r="C20069" s="2" t="s">
        <v>1</v>
      </c>
      <c r="D20069" s="2" t="s">
        <v>6679</v>
      </c>
      <c r="E20069" s="2" t="s">
        <v>189</v>
      </c>
      <c r="F20069" s="2" t="s">
        <v>4397</v>
      </c>
      <c r="G20069" s="5">
        <v>4</v>
      </c>
      <c r="H20069" s="5">
        <v>72.5</v>
      </c>
      <c r="I20069" s="5">
        <v>290</v>
      </c>
      <c r="J20069" s="5">
        <v>24678</v>
      </c>
      <c r="K20069" s="26" t="str" cm="1">
        <f t="array" ref="K20069">_xlfn.LET(_xlpm.d,UPPER(TRIM(CLEAN(SUBSTITUTE(F20069,CHAR(160),"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70" spans="2:11" hidden="1" x14ac:dyDescent="0.25">
      <c r="B20070" s="20">
        <v>46127</v>
      </c>
      <c r="C20070" s="2" t="s">
        <v>1</v>
      </c>
      <c r="D20070" s="2" t="s">
        <v>6680</v>
      </c>
      <c r="E20070" s="2" t="s">
        <v>61</v>
      </c>
      <c r="F20070" s="2" t="s">
        <v>4397</v>
      </c>
      <c r="G20070" s="5">
        <v>4</v>
      </c>
      <c r="H20070" s="5">
        <v>68.900000000000006</v>
      </c>
      <c r="I20070" s="5">
        <v>275.60000000000002</v>
      </c>
      <c r="J20070" s="5">
        <v>24953.599999999999</v>
      </c>
      <c r="K20070" s="26" t="str" cm="1">
        <f t="array" ref="K20070">_xlfn.LET(_xlpm.d,UPPER(TRIM(CLEAN(SUBSTITUTE(F20070,CHAR(160),"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71" spans="2:11" hidden="1" x14ac:dyDescent="0.25">
      <c r="B20071" s="20">
        <v>46127</v>
      </c>
      <c r="C20071" s="2" t="s">
        <v>1</v>
      </c>
      <c r="D20071" s="2" t="s">
        <v>6848</v>
      </c>
      <c r="E20071" s="2" t="s">
        <v>1765</v>
      </c>
      <c r="F20071" s="2" t="s">
        <v>4397</v>
      </c>
      <c r="G20071" s="5">
        <v>30</v>
      </c>
      <c r="H20071" s="5">
        <v>72.5</v>
      </c>
      <c r="I20071" s="5">
        <v>2175</v>
      </c>
      <c r="J20071" s="5">
        <v>27128.6</v>
      </c>
      <c r="K20071" s="26" t="str" cm="1">
        <f t="array" ref="K20071">_xlfn.LET(_xlpm.d,UPPER(TRIM(CLEAN(SUBSTITUTE(F20071,CHAR(160),"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72" spans="2:11" hidden="1" x14ac:dyDescent="0.25">
      <c r="B20072" s="20">
        <v>46127</v>
      </c>
      <c r="C20072" s="2" t="s">
        <v>1</v>
      </c>
      <c r="D20072" s="2" t="s">
        <v>6658</v>
      </c>
      <c r="E20072" s="2" t="s">
        <v>1634</v>
      </c>
      <c r="F20072" s="2" t="s">
        <v>6849</v>
      </c>
      <c r="G20072" s="5">
        <v>6</v>
      </c>
      <c r="H20072" s="5">
        <v>72.5</v>
      </c>
      <c r="I20072" s="5">
        <v>435</v>
      </c>
      <c r="J20072" s="5">
        <v>27563.599999999999</v>
      </c>
      <c r="K20072" s="26" t="str" cm="1">
        <f t="array" ref="K20072">_xlfn.LET(_xlpm.d,UPPER(TRIM(CLEAN(SUBSTITUTE(F20072,CHAR(160),"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73" spans="2:11" hidden="1" x14ac:dyDescent="0.25">
      <c r="B20073" s="20">
        <v>46127</v>
      </c>
      <c r="C20073" s="2" t="s">
        <v>1</v>
      </c>
      <c r="D20073" s="2" t="s">
        <v>6608</v>
      </c>
      <c r="E20073" s="2" t="s">
        <v>176</v>
      </c>
      <c r="F20073" s="2" t="s">
        <v>6850</v>
      </c>
      <c r="G20073" s="5">
        <v>4</v>
      </c>
      <c r="H20073" s="5">
        <v>68.900000000000006</v>
      </c>
      <c r="I20073" s="5">
        <v>275.60000000000002</v>
      </c>
      <c r="J20073" s="5">
        <v>27839.199999999997</v>
      </c>
      <c r="K20073" s="26" t="str" cm="1">
        <f t="array" ref="K20073">_xlfn.LET(_xlpm.d,UPPER(TRIM(CLEAN(SUBSTITUTE(F20073,CHAR(160),"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74" spans="2:11" hidden="1" x14ac:dyDescent="0.25">
      <c r="B20074" s="20">
        <v>46127</v>
      </c>
      <c r="C20074" s="2" t="s">
        <v>1</v>
      </c>
      <c r="D20074" s="2" t="s">
        <v>6608</v>
      </c>
      <c r="E20074" s="2" t="s">
        <v>176</v>
      </c>
      <c r="F20074" s="2" t="s">
        <v>6851</v>
      </c>
      <c r="G20074" s="5">
        <v>4</v>
      </c>
      <c r="H20074" s="5">
        <v>68.900000000000006</v>
      </c>
      <c r="I20074" s="5">
        <v>275.60000000000002</v>
      </c>
      <c r="J20074" s="5">
        <v>28114.799999999996</v>
      </c>
      <c r="K20074" s="26" t="str" cm="1">
        <f t="array" ref="K20074">_xlfn.LET(_xlpm.d,UPPER(TRIM(CLEAN(SUBSTITUTE(F20074,CHAR(160),"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75" spans="2:11" hidden="1" x14ac:dyDescent="0.25">
      <c r="B20075" s="20">
        <v>46128</v>
      </c>
      <c r="C20075" s="2" t="s">
        <v>1</v>
      </c>
      <c r="D20075" s="2" t="s">
        <v>6757</v>
      </c>
      <c r="E20075" s="2" t="s">
        <v>3</v>
      </c>
      <c r="F20075" s="2" t="s">
        <v>4397</v>
      </c>
      <c r="G20075" s="5">
        <v>2</v>
      </c>
      <c r="H20075" s="5">
        <v>68.900000000000006</v>
      </c>
      <c r="I20075" s="5">
        <v>137.80000000000001</v>
      </c>
      <c r="J20075" s="5">
        <v>28252.599999999995</v>
      </c>
      <c r="K20075" s="26" t="str" cm="1">
        <f t="array" ref="K20075">_xlfn.LET(_xlpm.d,UPPER(TRIM(CLEAN(SUBSTITUTE(F20075,CHAR(160),"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76" spans="2:11" hidden="1" x14ac:dyDescent="0.25">
      <c r="B20076" s="20">
        <v>46129</v>
      </c>
      <c r="C20076" s="2" t="s">
        <v>1</v>
      </c>
      <c r="D20076" s="2" t="s">
        <v>6591</v>
      </c>
      <c r="E20076" s="2" t="s">
        <v>78</v>
      </c>
      <c r="F20076" s="2" t="s">
        <v>4397</v>
      </c>
      <c r="G20076" s="5">
        <v>5</v>
      </c>
      <c r="H20076" s="5">
        <v>72.5</v>
      </c>
      <c r="I20076" s="5">
        <v>362.5</v>
      </c>
      <c r="J20076" s="5">
        <v>28615.099999999995</v>
      </c>
      <c r="K20076" s="26" t="str" cm="1">
        <f t="array" ref="K20076">_xlfn.LET(_xlpm.d,UPPER(TRIM(CLEAN(SUBSTITUTE(F20076,CHAR(160),"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77" spans="2:11" hidden="1" x14ac:dyDescent="0.25">
      <c r="B20077" s="20">
        <v>46129</v>
      </c>
      <c r="C20077" s="2" t="s">
        <v>1</v>
      </c>
      <c r="D20077" s="2" t="s">
        <v>6683</v>
      </c>
      <c r="E20077" s="2" t="s">
        <v>232</v>
      </c>
      <c r="F20077" s="2" t="s">
        <v>4397</v>
      </c>
      <c r="G20077" s="5">
        <v>5</v>
      </c>
      <c r="H20077" s="5">
        <v>72.5</v>
      </c>
      <c r="I20077" s="5">
        <v>362.5</v>
      </c>
      <c r="J20077" s="5">
        <v>28977.599999999995</v>
      </c>
      <c r="K20077" s="26" t="str" cm="1">
        <f t="array" ref="K20077">_xlfn.LET(_xlpm.d,UPPER(TRIM(CLEAN(SUBSTITUTE(F20077,CHAR(160),"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78" spans="2:11" hidden="1" x14ac:dyDescent="0.25">
      <c r="B20078" s="20">
        <v>46129</v>
      </c>
      <c r="C20078" s="2" t="s">
        <v>1</v>
      </c>
      <c r="D20078" s="2" t="s">
        <v>6685</v>
      </c>
      <c r="E20078" s="2" t="s">
        <v>170</v>
      </c>
      <c r="F20078" s="2" t="s">
        <v>4397</v>
      </c>
      <c r="G20078" s="5">
        <v>20</v>
      </c>
      <c r="H20078" s="5">
        <v>68.900000000000006</v>
      </c>
      <c r="I20078" s="5">
        <v>1378</v>
      </c>
      <c r="J20078" s="5">
        <v>30355.599999999995</v>
      </c>
      <c r="K20078" s="26" t="str" cm="1">
        <f t="array" ref="K20078">_xlfn.LET(_xlpm.d,UPPER(TRIM(CLEAN(SUBSTITUTE(F20078,CHAR(160),"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79" spans="2:11" hidden="1" x14ac:dyDescent="0.25">
      <c r="B20079" s="20">
        <v>46132</v>
      </c>
      <c r="C20079" s="2" t="s">
        <v>1</v>
      </c>
      <c r="D20079" s="2" t="s">
        <v>6592</v>
      </c>
      <c r="E20079" s="2" t="s">
        <v>248</v>
      </c>
      <c r="F20079" s="2" t="s">
        <v>4397</v>
      </c>
      <c r="G20079" s="5">
        <v>20</v>
      </c>
      <c r="H20079" s="5">
        <v>55</v>
      </c>
      <c r="I20079" s="5">
        <v>1100</v>
      </c>
      <c r="J20079" s="5">
        <v>31455.599999999995</v>
      </c>
      <c r="K20079" s="26" t="str" cm="1">
        <f t="array" ref="K20079">_xlfn.LET(_xlpm.d,UPPER(TRIM(CLEAN(SUBSTITUTE(F20079,CHAR(160),"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80" spans="2:11" hidden="1" x14ac:dyDescent="0.25">
      <c r="B20080" s="20">
        <v>46132</v>
      </c>
      <c r="C20080" s="2" t="s">
        <v>1</v>
      </c>
      <c r="D20080" s="2" t="s">
        <v>6593</v>
      </c>
      <c r="E20080" s="2" t="s">
        <v>254</v>
      </c>
      <c r="F20080" s="2" t="s">
        <v>4397</v>
      </c>
      <c r="G20080" s="5">
        <v>10</v>
      </c>
      <c r="H20080" s="5">
        <v>72.5</v>
      </c>
      <c r="I20080" s="5">
        <v>725</v>
      </c>
      <c r="J20080" s="5">
        <v>32180.599999999995</v>
      </c>
      <c r="K20080" s="26" t="str" cm="1">
        <f t="array" ref="K20080">_xlfn.LET(_xlpm.d,UPPER(TRIM(CLEAN(SUBSTITUTE(F20080,CHAR(160),"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81" spans="2:11" hidden="1" x14ac:dyDescent="0.25">
      <c r="B20081" s="20">
        <v>46132</v>
      </c>
      <c r="C20081" s="2" t="s">
        <v>1</v>
      </c>
      <c r="D20081" s="2" t="s">
        <v>6594</v>
      </c>
      <c r="E20081" s="2" t="s">
        <v>180</v>
      </c>
      <c r="F20081" s="2" t="s">
        <v>4397</v>
      </c>
      <c r="G20081" s="5">
        <v>10</v>
      </c>
      <c r="H20081" s="5">
        <v>55</v>
      </c>
      <c r="I20081" s="5">
        <v>550</v>
      </c>
      <c r="J20081" s="5">
        <v>32730.599999999995</v>
      </c>
      <c r="K20081" s="26" t="str" cm="1">
        <f t="array" ref="K20081">_xlfn.LET(_xlpm.d,UPPER(TRIM(CLEAN(SUBSTITUTE(F20081,CHAR(160),"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82" spans="2:11" hidden="1" x14ac:dyDescent="0.25">
      <c r="B20082" s="20">
        <v>46132</v>
      </c>
      <c r="C20082" s="2" t="s">
        <v>1</v>
      </c>
      <c r="D20082" s="2" t="s">
        <v>6686</v>
      </c>
      <c r="E20082" s="2" t="s">
        <v>286</v>
      </c>
      <c r="F20082" s="2" t="s">
        <v>4397</v>
      </c>
      <c r="G20082" s="5">
        <v>10</v>
      </c>
      <c r="H20082" s="5">
        <v>72.5</v>
      </c>
      <c r="I20082" s="5">
        <v>725</v>
      </c>
      <c r="J20082" s="5">
        <v>33455.599999999991</v>
      </c>
      <c r="K20082" s="26" t="str" cm="1">
        <f t="array" ref="K20082">_xlfn.LET(_xlpm.d,UPPER(TRIM(CLEAN(SUBSTITUTE(F20082,CHAR(160),"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83" spans="2:11" hidden="1" x14ac:dyDescent="0.25">
      <c r="B20083" s="20">
        <v>46132</v>
      </c>
      <c r="C20083" s="2" t="s">
        <v>1</v>
      </c>
      <c r="D20083" s="2" t="s">
        <v>6687</v>
      </c>
      <c r="E20083" s="2" t="s">
        <v>288</v>
      </c>
      <c r="F20083" s="2" t="s">
        <v>4397</v>
      </c>
      <c r="G20083" s="5">
        <v>6</v>
      </c>
      <c r="H20083" s="5">
        <v>72.5</v>
      </c>
      <c r="I20083" s="5">
        <v>435</v>
      </c>
      <c r="J20083" s="5">
        <v>33890.599999999991</v>
      </c>
      <c r="K20083" s="26" t="str" cm="1">
        <f t="array" ref="K20083">_xlfn.LET(_xlpm.d,UPPER(TRIM(CLEAN(SUBSTITUTE(F20083,CHAR(160),"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84" spans="2:11" hidden="1" x14ac:dyDescent="0.25">
      <c r="B20084" s="20">
        <v>46133</v>
      </c>
      <c r="C20084" s="2" t="s">
        <v>1</v>
      </c>
      <c r="D20084" s="2" t="s">
        <v>6595</v>
      </c>
      <c r="E20084" s="2" t="s">
        <v>143</v>
      </c>
      <c r="F20084" s="2" t="s">
        <v>4397</v>
      </c>
      <c r="G20084" s="5">
        <v>10</v>
      </c>
      <c r="H20084" s="5">
        <v>55</v>
      </c>
      <c r="I20084" s="5">
        <v>550</v>
      </c>
      <c r="J20084" s="5">
        <v>34440.599999999991</v>
      </c>
      <c r="K20084" s="26" t="str" cm="1">
        <f t="array" ref="K20084">_xlfn.LET(_xlpm.d,UPPER(TRIM(CLEAN(SUBSTITUTE(F20084,CHAR(160),"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85" spans="2:11" hidden="1" x14ac:dyDescent="0.25">
      <c r="B20085" s="20">
        <v>46133</v>
      </c>
      <c r="C20085" s="2" t="s">
        <v>1</v>
      </c>
      <c r="D20085" s="2" t="s">
        <v>6596</v>
      </c>
      <c r="E20085" s="2" t="s">
        <v>186</v>
      </c>
      <c r="F20085" s="2" t="s">
        <v>4397</v>
      </c>
      <c r="G20085" s="5">
        <v>10</v>
      </c>
      <c r="H20085" s="5">
        <v>55</v>
      </c>
      <c r="I20085" s="5">
        <v>550</v>
      </c>
      <c r="J20085" s="5">
        <v>34990.599999999991</v>
      </c>
      <c r="K20085" s="26" t="str" cm="1">
        <f t="array" ref="K20085">_xlfn.LET(_xlpm.d,UPPER(TRIM(CLEAN(SUBSTITUTE(F20085,CHAR(160),"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86" spans="2:11" hidden="1" x14ac:dyDescent="0.25">
      <c r="B20086" s="20">
        <v>46133</v>
      </c>
      <c r="C20086" s="2" t="s">
        <v>1</v>
      </c>
      <c r="D20086" s="2" t="s">
        <v>6597</v>
      </c>
      <c r="E20086" s="2" t="s">
        <v>232</v>
      </c>
      <c r="F20086" s="2" t="s">
        <v>4397</v>
      </c>
      <c r="G20086" s="5">
        <v>10</v>
      </c>
      <c r="H20086" s="5">
        <v>55</v>
      </c>
      <c r="I20086" s="5">
        <v>550</v>
      </c>
      <c r="J20086" s="5">
        <v>35540.599999999991</v>
      </c>
      <c r="K20086" s="26" t="str" cm="1">
        <f t="array" ref="K20086">_xlfn.LET(_xlpm.d,UPPER(TRIM(CLEAN(SUBSTITUTE(F20086,CHAR(160),"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87" spans="2:11" hidden="1" x14ac:dyDescent="0.25">
      <c r="B20087" s="20">
        <v>46134</v>
      </c>
      <c r="C20087" s="2" t="s">
        <v>1</v>
      </c>
      <c r="D20087" s="2" t="s">
        <v>6692</v>
      </c>
      <c r="E20087" s="2" t="s">
        <v>282</v>
      </c>
      <c r="F20087" s="2" t="s">
        <v>4397</v>
      </c>
      <c r="G20087" s="5">
        <v>3</v>
      </c>
      <c r="H20087" s="5">
        <v>72.5</v>
      </c>
      <c r="I20087" s="5">
        <v>217.5</v>
      </c>
      <c r="J20087" s="5">
        <v>35758.099999999991</v>
      </c>
      <c r="K20087" s="26" t="str" cm="1">
        <f t="array" ref="K20087">_xlfn.LET(_xlpm.d,UPPER(TRIM(CLEAN(SUBSTITUTE(F20087,CHAR(160),"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88" spans="2:11" hidden="1" x14ac:dyDescent="0.25">
      <c r="B20088" s="20">
        <v>46134</v>
      </c>
      <c r="C20088" s="2" t="s">
        <v>1</v>
      </c>
      <c r="D20088" s="2" t="s">
        <v>6816</v>
      </c>
      <c r="E20088" s="2" t="s">
        <v>2305</v>
      </c>
      <c r="F20088" s="2" t="s">
        <v>4397</v>
      </c>
      <c r="G20088" s="5">
        <v>10</v>
      </c>
      <c r="H20088" s="5">
        <v>68.900000000000006</v>
      </c>
      <c r="I20088" s="5">
        <v>689</v>
      </c>
      <c r="J20088" s="5">
        <v>36447.099999999991</v>
      </c>
      <c r="K20088" s="26" t="str" cm="1">
        <f t="array" ref="K20088">_xlfn.LET(_xlpm.d,UPPER(TRIM(CLEAN(SUBSTITUTE(F20088,CHAR(160),"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89" spans="2:11" hidden="1" x14ac:dyDescent="0.25">
      <c r="B20089" s="20">
        <v>46134</v>
      </c>
      <c r="C20089" s="2" t="s">
        <v>1</v>
      </c>
      <c r="D20089" s="2" t="s">
        <v>6694</v>
      </c>
      <c r="E20089" s="2" t="s">
        <v>305</v>
      </c>
      <c r="F20089" s="2" t="s">
        <v>6852</v>
      </c>
      <c r="G20089" s="5">
        <v>25</v>
      </c>
      <c r="H20089" s="5">
        <v>72.5</v>
      </c>
      <c r="I20089" s="5">
        <v>1812.5</v>
      </c>
      <c r="J20089" s="5">
        <v>38259.599999999991</v>
      </c>
      <c r="K20089" s="26" t="str" cm="1">
        <f t="array" ref="K20089">_xlfn.LET(_xlpm.d,UPPER(TRIM(CLEAN(SUBSTITUTE(F20089,CHAR(160),"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90" spans="2:11" hidden="1" x14ac:dyDescent="0.25">
      <c r="B20090" s="20">
        <v>46135</v>
      </c>
      <c r="C20090" s="2" t="s">
        <v>1</v>
      </c>
      <c r="D20090" s="2" t="s">
        <v>6598</v>
      </c>
      <c r="E20090" s="2" t="s">
        <v>145</v>
      </c>
      <c r="F20090" s="2" t="s">
        <v>4397</v>
      </c>
      <c r="G20090" s="5">
        <v>6</v>
      </c>
      <c r="H20090" s="5">
        <v>72.5</v>
      </c>
      <c r="I20090" s="5">
        <v>435</v>
      </c>
      <c r="J20090" s="5">
        <v>38694.599999999991</v>
      </c>
      <c r="K20090" s="26" t="str" cm="1">
        <f t="array" ref="K20090">_xlfn.LET(_xlpm.d,UPPER(TRIM(CLEAN(SUBSTITUTE(F20090,CHAR(160),"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91" spans="2:11" hidden="1" x14ac:dyDescent="0.25">
      <c r="B20091" s="20">
        <v>46135</v>
      </c>
      <c r="C20091" s="2" t="s">
        <v>1</v>
      </c>
      <c r="D20091" s="2" t="s">
        <v>6853</v>
      </c>
      <c r="E20091" s="2" t="s">
        <v>151</v>
      </c>
      <c r="F20091" s="2" t="s">
        <v>4397</v>
      </c>
      <c r="G20091" s="5">
        <v>10</v>
      </c>
      <c r="H20091" s="5">
        <v>55</v>
      </c>
      <c r="I20091" s="5">
        <v>550</v>
      </c>
      <c r="J20091" s="5">
        <v>39244.599999999991</v>
      </c>
      <c r="K20091" s="26" t="str" cm="1">
        <f t="array" ref="K20091">_xlfn.LET(_xlpm.d,UPPER(TRIM(CLEAN(SUBSTITUTE(F20091,CHAR(160),"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92" spans="2:11" hidden="1" x14ac:dyDescent="0.25">
      <c r="B20092" s="20">
        <v>46135</v>
      </c>
      <c r="C20092" s="2" t="s">
        <v>1</v>
      </c>
      <c r="D20092" s="2" t="s">
        <v>6854</v>
      </c>
      <c r="E20092" s="2" t="s">
        <v>214</v>
      </c>
      <c r="F20092" s="2" t="s">
        <v>4397</v>
      </c>
      <c r="G20092" s="5">
        <v>10</v>
      </c>
      <c r="H20092" s="5">
        <v>55</v>
      </c>
      <c r="I20092" s="5">
        <v>550</v>
      </c>
      <c r="J20092" s="5">
        <v>39794.599999999991</v>
      </c>
      <c r="K20092" s="26" t="str" cm="1">
        <f t="array" ref="K20092">_xlfn.LET(_xlpm.d,UPPER(TRIM(CLEAN(SUBSTITUTE(F20092,CHAR(160),"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93" spans="2:11" hidden="1" x14ac:dyDescent="0.25">
      <c r="B20093" s="20">
        <v>46135</v>
      </c>
      <c r="C20093" s="2" t="s">
        <v>1</v>
      </c>
      <c r="D20093" s="2" t="s">
        <v>6773</v>
      </c>
      <c r="E20093" s="2" t="s">
        <v>485</v>
      </c>
      <c r="F20093" s="2" t="s">
        <v>4397</v>
      </c>
      <c r="G20093" s="5">
        <v>15</v>
      </c>
      <c r="H20093" s="5">
        <v>72.5</v>
      </c>
      <c r="I20093" s="5">
        <v>1087.5</v>
      </c>
      <c r="J20093" s="5">
        <v>40882.099999999991</v>
      </c>
      <c r="K20093" s="26" t="str" cm="1">
        <f t="array" ref="K20093">_xlfn.LET(_xlpm.d,UPPER(TRIM(CLEAN(SUBSTITUTE(F20093,CHAR(160),"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94" spans="2:11" hidden="1" x14ac:dyDescent="0.25">
      <c r="B20094" s="20">
        <v>46135</v>
      </c>
      <c r="C20094" s="2" t="s">
        <v>1</v>
      </c>
      <c r="D20094" s="2" t="s">
        <v>6855</v>
      </c>
      <c r="E20094" s="2" t="s">
        <v>268</v>
      </c>
      <c r="F20094" s="2" t="s">
        <v>4397</v>
      </c>
      <c r="G20094" s="5">
        <v>10</v>
      </c>
      <c r="H20094" s="5">
        <v>55</v>
      </c>
      <c r="I20094" s="5">
        <v>550</v>
      </c>
      <c r="J20094" s="5">
        <v>41432.099999999991</v>
      </c>
      <c r="K20094" s="26" t="str" cm="1">
        <f t="array" ref="K20094">_xlfn.LET(_xlpm.d,UPPER(TRIM(CLEAN(SUBSTITUTE(F20094,CHAR(160),"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95" spans="2:11" hidden="1" x14ac:dyDescent="0.25">
      <c r="B20095" s="20">
        <v>46135</v>
      </c>
      <c r="C20095" s="2" t="s">
        <v>1</v>
      </c>
      <c r="D20095" s="2" t="s">
        <v>6774</v>
      </c>
      <c r="E20095" s="2" t="s">
        <v>491</v>
      </c>
      <c r="F20095" s="2" t="s">
        <v>4397</v>
      </c>
      <c r="G20095" s="5">
        <v>6</v>
      </c>
      <c r="H20095" s="5">
        <v>72.5</v>
      </c>
      <c r="I20095" s="5">
        <v>435</v>
      </c>
      <c r="J20095" s="5">
        <v>41867.099999999991</v>
      </c>
      <c r="K20095" s="26" t="str" cm="1">
        <f t="array" ref="K20095">_xlfn.LET(_xlpm.d,UPPER(TRIM(CLEAN(SUBSTITUTE(F20095,CHAR(160),"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96" spans="2:11" hidden="1" x14ac:dyDescent="0.25">
      <c r="B20096" s="20">
        <v>46136</v>
      </c>
      <c r="C20096" s="2" t="s">
        <v>1</v>
      </c>
      <c r="D20096" s="2" t="s">
        <v>6777</v>
      </c>
      <c r="E20096" s="2" t="s">
        <v>236</v>
      </c>
      <c r="F20096" s="2" t="s">
        <v>4397</v>
      </c>
      <c r="G20096" s="5">
        <v>6</v>
      </c>
      <c r="H20096" s="5">
        <v>72.5</v>
      </c>
      <c r="I20096" s="5">
        <v>435</v>
      </c>
      <c r="J20096" s="5">
        <v>42302.099999999991</v>
      </c>
      <c r="K20096" s="26" t="str" cm="1">
        <f t="array" ref="K20096">_xlfn.LET(_xlpm.d,UPPER(TRIM(CLEAN(SUBSTITUTE(F20096,CHAR(160),"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97" spans="2:11" hidden="1" x14ac:dyDescent="0.25">
      <c r="B20097" s="20">
        <v>46136</v>
      </c>
      <c r="C20097" s="2" t="s">
        <v>1</v>
      </c>
      <c r="D20097" s="2" t="s">
        <v>6856</v>
      </c>
      <c r="E20097" s="2" t="s">
        <v>78</v>
      </c>
      <c r="F20097" s="2" t="s">
        <v>4397</v>
      </c>
      <c r="G20097" s="5">
        <v>20</v>
      </c>
      <c r="H20097" s="5">
        <v>55</v>
      </c>
      <c r="I20097" s="5">
        <v>1100</v>
      </c>
      <c r="J20097" s="5">
        <v>43402.099999999991</v>
      </c>
      <c r="K20097" s="26" t="str" cm="1">
        <f t="array" ref="K20097">_xlfn.LET(_xlpm.d,UPPER(TRIM(CLEAN(SUBSTITUTE(F20097,CHAR(160),"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98" spans="2:11" hidden="1" x14ac:dyDescent="0.25">
      <c r="B20098" s="20">
        <v>46136</v>
      </c>
      <c r="C20098" s="2" t="s">
        <v>1</v>
      </c>
      <c r="D20098" s="2" t="s">
        <v>6702</v>
      </c>
      <c r="E20098" s="2" t="s">
        <v>307</v>
      </c>
      <c r="F20098" s="2" t="s">
        <v>4397</v>
      </c>
      <c r="G20098" s="5">
        <v>10</v>
      </c>
      <c r="H20098" s="5">
        <v>72.5</v>
      </c>
      <c r="I20098" s="5">
        <v>725</v>
      </c>
      <c r="J20098" s="5">
        <v>44127.099999999991</v>
      </c>
      <c r="K20098" s="26" t="str" cm="1">
        <f t="array" ref="K20098">_xlfn.LET(_xlpm.d,UPPER(TRIM(CLEAN(SUBSTITUTE(F20098,CHAR(160),"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099" spans="2:11" hidden="1" x14ac:dyDescent="0.25">
      <c r="B20099" s="20">
        <v>46136</v>
      </c>
      <c r="C20099" s="2" t="s">
        <v>1</v>
      </c>
      <c r="D20099" s="2" t="s">
        <v>6779</v>
      </c>
      <c r="E20099" s="2" t="s">
        <v>1726</v>
      </c>
      <c r="F20099" s="2" t="s">
        <v>4397</v>
      </c>
      <c r="G20099" s="5">
        <v>17</v>
      </c>
      <c r="H20099" s="5">
        <v>68.900000000000006</v>
      </c>
      <c r="I20099" s="5">
        <v>1171.3</v>
      </c>
      <c r="J20099" s="5">
        <v>45298.399999999994</v>
      </c>
      <c r="K20099" s="26" t="str" cm="1">
        <f t="array" ref="K20099">_xlfn.LET(_xlpm.d,UPPER(TRIM(CLEAN(SUBSTITUTE(F20099,CHAR(160),"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00" spans="2:11" hidden="1" x14ac:dyDescent="0.25">
      <c r="B20100" s="20">
        <v>46136</v>
      </c>
      <c r="C20100" s="2" t="s">
        <v>1</v>
      </c>
      <c r="D20100" s="2" t="s">
        <v>6780</v>
      </c>
      <c r="E20100" s="2" t="s">
        <v>1944</v>
      </c>
      <c r="F20100" s="2" t="s">
        <v>4397</v>
      </c>
      <c r="G20100" s="5">
        <v>2</v>
      </c>
      <c r="H20100" s="5">
        <v>68.900000000000006</v>
      </c>
      <c r="I20100" s="5">
        <v>137.80000000000001</v>
      </c>
      <c r="J20100" s="5">
        <v>45436.2</v>
      </c>
      <c r="K20100" s="26" t="str" cm="1">
        <f t="array" ref="K20100">_xlfn.LET(_xlpm.d,UPPER(TRIM(CLEAN(SUBSTITUTE(F20100,CHAR(160),"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01" spans="2:11" hidden="1" x14ac:dyDescent="0.25">
      <c r="B20101" s="20">
        <v>46136</v>
      </c>
      <c r="C20101" s="2" t="s">
        <v>1</v>
      </c>
      <c r="D20101" s="2" t="s">
        <v>6781</v>
      </c>
      <c r="E20101" s="2" t="s">
        <v>170</v>
      </c>
      <c r="F20101" s="2" t="s">
        <v>4397</v>
      </c>
      <c r="G20101" s="5">
        <v>9</v>
      </c>
      <c r="H20101" s="5">
        <v>68.900000000000006</v>
      </c>
      <c r="I20101" s="5">
        <v>620.1</v>
      </c>
      <c r="J20101" s="5">
        <v>46056.299999999996</v>
      </c>
      <c r="K20101" s="26" t="str" cm="1">
        <f t="array" ref="K20101">_xlfn.LET(_xlpm.d,UPPER(TRIM(CLEAN(SUBSTITUTE(F20101,CHAR(160),"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02" spans="2:11" hidden="1" x14ac:dyDescent="0.25">
      <c r="B20102" s="20">
        <v>46136</v>
      </c>
      <c r="C20102" s="2" t="s">
        <v>1</v>
      </c>
      <c r="D20102" s="2" t="s">
        <v>6782</v>
      </c>
      <c r="E20102" s="2" t="s">
        <v>197</v>
      </c>
      <c r="F20102" s="2" t="s">
        <v>4397</v>
      </c>
      <c r="G20102" s="5">
        <v>16</v>
      </c>
      <c r="H20102" s="5">
        <v>72.5</v>
      </c>
      <c r="I20102" s="5">
        <v>1160</v>
      </c>
      <c r="J20102" s="5">
        <v>47216.299999999996</v>
      </c>
      <c r="K20102" s="26" t="str" cm="1">
        <f t="array" ref="K20102">_xlfn.LET(_xlpm.d,UPPER(TRIM(CLEAN(SUBSTITUTE(F20102,CHAR(160),"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03" spans="2:11" hidden="1" x14ac:dyDescent="0.25">
      <c r="B20103" s="20">
        <v>46140</v>
      </c>
      <c r="C20103" s="2" t="s">
        <v>1</v>
      </c>
      <c r="D20103" s="2" t="s">
        <v>6631</v>
      </c>
      <c r="E20103" s="2" t="s">
        <v>273</v>
      </c>
      <c r="F20103" s="2" t="s">
        <v>4397</v>
      </c>
      <c r="G20103" s="5">
        <v>6</v>
      </c>
      <c r="H20103" s="5">
        <v>55</v>
      </c>
      <c r="I20103" s="5">
        <v>330</v>
      </c>
      <c r="J20103" s="5">
        <v>47546.299999999996</v>
      </c>
      <c r="K20103" s="26" t="str" cm="1">
        <f t="array" ref="K20103">_xlfn.LET(_xlpm.d,UPPER(TRIM(CLEAN(SUBSTITUTE(F20103,CHAR(160),"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04" spans="2:11" hidden="1" x14ac:dyDescent="0.25">
      <c r="B20104" s="20">
        <v>46140</v>
      </c>
      <c r="C20104" s="2" t="s">
        <v>1</v>
      </c>
      <c r="D20104" s="2" t="s">
        <v>6654</v>
      </c>
      <c r="E20104" s="2" t="s">
        <v>162</v>
      </c>
      <c r="F20104" s="2" t="s">
        <v>4397</v>
      </c>
      <c r="G20104" s="5">
        <v>10</v>
      </c>
      <c r="H20104" s="5">
        <v>72.5</v>
      </c>
      <c r="I20104" s="5">
        <v>725</v>
      </c>
      <c r="J20104" s="5">
        <v>48271.299999999996</v>
      </c>
      <c r="K20104" s="26" t="str" cm="1">
        <f t="array" ref="K20104">_xlfn.LET(_xlpm.d,UPPER(TRIM(CLEAN(SUBSTITUTE(F20104,CHAR(160),"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05" spans="2:11" hidden="1" x14ac:dyDescent="0.25">
      <c r="B20105" s="20">
        <v>46140</v>
      </c>
      <c r="C20105" s="2" t="s">
        <v>1</v>
      </c>
      <c r="D20105" s="2" t="s">
        <v>6784</v>
      </c>
      <c r="E20105" s="2" t="s">
        <v>158</v>
      </c>
      <c r="F20105" s="2" t="s">
        <v>4397</v>
      </c>
      <c r="G20105" s="5">
        <v>10</v>
      </c>
      <c r="H20105" s="5">
        <v>55</v>
      </c>
      <c r="I20105" s="5">
        <v>550</v>
      </c>
      <c r="J20105" s="5">
        <v>48821.299999999996</v>
      </c>
      <c r="K20105" s="26" t="str" cm="1">
        <f t="array" ref="K20105">_xlfn.LET(_xlpm.d,UPPER(TRIM(CLEAN(SUBSTITUTE(F20105,CHAR(160),"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06" spans="2:11" hidden="1" x14ac:dyDescent="0.25">
      <c r="B20106" s="20">
        <v>46140</v>
      </c>
      <c r="C20106" s="2" t="s">
        <v>1</v>
      </c>
      <c r="D20106" s="2" t="s">
        <v>6857</v>
      </c>
      <c r="E20106" s="2" t="s">
        <v>266</v>
      </c>
      <c r="F20106" s="2" t="s">
        <v>4397</v>
      </c>
      <c r="G20106" s="5">
        <v>5</v>
      </c>
      <c r="H20106" s="5">
        <v>55</v>
      </c>
      <c r="I20106" s="5">
        <v>275</v>
      </c>
      <c r="J20106" s="5">
        <v>49096.299999999996</v>
      </c>
      <c r="K20106" s="26" t="str" cm="1">
        <f t="array" ref="K20106">_xlfn.LET(_xlpm.d,UPPER(TRIM(CLEAN(SUBSTITUTE(F20106,CHAR(160),"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07" spans="2:11" hidden="1" x14ac:dyDescent="0.25">
      <c r="B20107" s="20">
        <v>46140</v>
      </c>
      <c r="C20107" s="2" t="s">
        <v>1</v>
      </c>
      <c r="D20107" s="2" t="s">
        <v>6785</v>
      </c>
      <c r="E20107" s="2" t="s">
        <v>147</v>
      </c>
      <c r="F20107" s="2" t="s">
        <v>4397</v>
      </c>
      <c r="G20107" s="5">
        <v>4</v>
      </c>
      <c r="H20107" s="5">
        <v>55</v>
      </c>
      <c r="I20107" s="5">
        <v>220</v>
      </c>
      <c r="J20107" s="5">
        <v>49316.299999999996</v>
      </c>
      <c r="K20107" s="26" t="str" cm="1">
        <f t="array" ref="K20107">_xlfn.LET(_xlpm.d,UPPER(TRIM(CLEAN(SUBSTITUTE(F20107,CHAR(160),"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08" spans="2:11" hidden="1" x14ac:dyDescent="0.25">
      <c r="B20108" s="20">
        <v>46141</v>
      </c>
      <c r="C20108" s="2" t="s">
        <v>1</v>
      </c>
      <c r="D20108" s="2" t="s">
        <v>6600</v>
      </c>
      <c r="E20108" s="2" t="s">
        <v>232</v>
      </c>
      <c r="F20108" s="2" t="s">
        <v>4397</v>
      </c>
      <c r="G20108" s="5">
        <v>10</v>
      </c>
      <c r="H20108" s="5">
        <v>55</v>
      </c>
      <c r="I20108" s="5">
        <v>550</v>
      </c>
      <c r="J20108" s="5">
        <v>49866.299999999996</v>
      </c>
      <c r="K20108" s="26" t="str" cm="1">
        <f t="array" ref="K20108">_xlfn.LET(_xlpm.d,UPPER(TRIM(CLEAN(SUBSTITUTE(F20108,CHAR(160),"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09" spans="2:11" hidden="1" x14ac:dyDescent="0.25">
      <c r="B20109" s="20">
        <v>46141</v>
      </c>
      <c r="C20109" s="2" t="s">
        <v>1</v>
      </c>
      <c r="D20109" s="2" t="s">
        <v>6602</v>
      </c>
      <c r="E20109" s="2" t="s">
        <v>268</v>
      </c>
      <c r="F20109" s="2" t="s">
        <v>4397</v>
      </c>
      <c r="G20109" s="5">
        <v>10</v>
      </c>
      <c r="H20109" s="5">
        <v>55</v>
      </c>
      <c r="I20109" s="5">
        <v>550</v>
      </c>
      <c r="J20109" s="5">
        <v>50416.299999999996</v>
      </c>
      <c r="K20109" s="26" t="str" cm="1">
        <f t="array" ref="K20109">_xlfn.LET(_xlpm.d,UPPER(TRIM(CLEAN(SUBSTITUTE(F20109,CHAR(160),"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10" spans="2:11" hidden="1" x14ac:dyDescent="0.25">
      <c r="B20110" s="20">
        <v>46141</v>
      </c>
      <c r="C20110" s="2" t="s">
        <v>1</v>
      </c>
      <c r="D20110" s="2" t="s">
        <v>6858</v>
      </c>
      <c r="E20110" s="2" t="s">
        <v>1634</v>
      </c>
      <c r="F20110" s="2" t="s">
        <v>4397</v>
      </c>
      <c r="G20110" s="5">
        <v>10</v>
      </c>
      <c r="H20110" s="5">
        <v>72.5</v>
      </c>
      <c r="I20110" s="5">
        <v>725</v>
      </c>
      <c r="J20110" s="5">
        <v>51141.299999999996</v>
      </c>
      <c r="K20110" s="26" t="str" cm="1">
        <f t="array" ref="K20110">_xlfn.LET(_xlpm.d,UPPER(TRIM(CLEAN(SUBSTITUTE(F20110,CHAR(160),"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11" spans="2:11" hidden="1" x14ac:dyDescent="0.25">
      <c r="B20111" s="20">
        <v>46142</v>
      </c>
      <c r="C20111" s="2" t="s">
        <v>1</v>
      </c>
      <c r="D20111" s="2" t="s">
        <v>6640</v>
      </c>
      <c r="E20111" s="2" t="s">
        <v>154</v>
      </c>
      <c r="F20111" s="2" t="s">
        <v>4397</v>
      </c>
      <c r="G20111" s="5">
        <v>10</v>
      </c>
      <c r="H20111" s="5">
        <v>72.5</v>
      </c>
      <c r="I20111" s="5">
        <v>725</v>
      </c>
      <c r="J20111" s="5">
        <v>51866.299999999996</v>
      </c>
      <c r="K20111" s="26" t="str" cm="1">
        <f t="array" ref="K20111">_xlfn.LET(_xlpm.d,UPPER(TRIM(CLEAN(SUBSTITUTE(F20111,CHAR(160),"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12" spans="2:11" hidden="1" x14ac:dyDescent="0.25">
      <c r="B20112" s="20">
        <v>46142</v>
      </c>
      <c r="C20112" s="2" t="s">
        <v>1</v>
      </c>
      <c r="D20112" s="2" t="s">
        <v>6641</v>
      </c>
      <c r="E20112" s="2" t="s">
        <v>195</v>
      </c>
      <c r="F20112" s="2" t="s">
        <v>4397</v>
      </c>
      <c r="G20112" s="5">
        <v>10</v>
      </c>
      <c r="H20112" s="5">
        <v>72.5</v>
      </c>
      <c r="I20112" s="5">
        <v>725</v>
      </c>
      <c r="J20112" s="5">
        <v>52591.299999999996</v>
      </c>
      <c r="K20112" s="26" t="str" cm="1">
        <f t="array" ref="K20112">_xlfn.LET(_xlpm.d,UPPER(TRIM(CLEAN(SUBSTITUTE(F20112,CHAR(160),"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13" spans="1:11" hidden="1" x14ac:dyDescent="0.25">
      <c r="B20113" s="20">
        <v>46142</v>
      </c>
      <c r="C20113" s="2" t="s">
        <v>1</v>
      </c>
      <c r="D20113" s="2" t="s">
        <v>6859</v>
      </c>
      <c r="E20113" s="2" t="s">
        <v>120</v>
      </c>
      <c r="F20113" s="2" t="s">
        <v>4397</v>
      </c>
      <c r="G20113" s="5">
        <v>6</v>
      </c>
      <c r="H20113" s="5">
        <v>67.989999999999995</v>
      </c>
      <c r="I20113" s="5">
        <v>407.94</v>
      </c>
      <c r="J20113" s="5">
        <v>52999.24</v>
      </c>
      <c r="K20113" s="26" t="str" cm="1">
        <f t="array" ref="K20113">_xlfn.LET(_xlpm.d,UPPER(TRIM(CLEAN(SUBSTITUTE(F20113,CHAR(160),"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14" spans="1:11" hidden="1" x14ac:dyDescent="0.25">
      <c r="B20114" s="20">
        <v>46142</v>
      </c>
      <c r="C20114" s="2" t="s">
        <v>1</v>
      </c>
      <c r="D20114" s="2" t="s">
        <v>6795</v>
      </c>
      <c r="E20114" s="2" t="s">
        <v>3</v>
      </c>
      <c r="F20114" s="2" t="s">
        <v>4397</v>
      </c>
      <c r="G20114" s="5">
        <v>14</v>
      </c>
      <c r="H20114" s="5">
        <v>68.900000000000006</v>
      </c>
      <c r="I20114" s="5">
        <v>964.6</v>
      </c>
      <c r="J20114" s="5">
        <v>53963.839999999997</v>
      </c>
      <c r="K20114" s="26" t="str" cm="1">
        <f t="array" ref="K20114">_xlfn.LET(_xlpm.d,UPPER(TRIM(CLEAN(SUBSTITUTE(F20114,CHAR(160),"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15" spans="1:11" hidden="1" x14ac:dyDescent="0.25">
      <c r="B20115" s="20">
        <v>46142</v>
      </c>
      <c r="C20115" s="2" t="s">
        <v>1</v>
      </c>
      <c r="D20115" s="2" t="s">
        <v>6710</v>
      </c>
      <c r="E20115" s="2" t="s">
        <v>544</v>
      </c>
      <c r="F20115" s="2" t="s">
        <v>4397</v>
      </c>
      <c r="G20115" s="5">
        <v>20</v>
      </c>
      <c r="H20115" s="5">
        <v>72.5</v>
      </c>
      <c r="I20115" s="5">
        <v>1450</v>
      </c>
      <c r="J20115" s="5">
        <v>55413.84</v>
      </c>
      <c r="K20115" s="26" t="str" cm="1">
        <f t="array" ref="K20115">_xlfn.LET(_xlpm.d,UPPER(TRIM(CLEAN(SUBSTITUTE(F20115,CHAR(160),"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16" spans="1:11" hidden="1" x14ac:dyDescent="0.25">
      <c r="B20116" s="20">
        <v>46142</v>
      </c>
      <c r="C20116" s="2" t="s">
        <v>1</v>
      </c>
      <c r="D20116" s="2" t="s">
        <v>6710</v>
      </c>
      <c r="E20116" s="2" t="s">
        <v>544</v>
      </c>
      <c r="F20116" s="2" t="s">
        <v>4397</v>
      </c>
      <c r="G20116" s="5">
        <v>15</v>
      </c>
      <c r="H20116" s="5">
        <v>72.5</v>
      </c>
      <c r="I20116" s="5">
        <v>1087.5</v>
      </c>
      <c r="J20116" s="5">
        <v>56501.34</v>
      </c>
      <c r="K20116" s="26" t="str" cm="1">
        <f t="array" ref="K20116">_xlfn.LET(_xlpm.d,UPPER(TRIM(CLEAN(SUBSTITUTE(F20116,CHAR(160),"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17" spans="1:11" hidden="1" x14ac:dyDescent="0.25">
      <c r="B20117" s="20">
        <v>46142</v>
      </c>
      <c r="C20117" s="2" t="s">
        <v>1</v>
      </c>
      <c r="D20117" s="2" t="s">
        <v>6811</v>
      </c>
      <c r="E20117" s="2" t="s">
        <v>43</v>
      </c>
      <c r="F20117" s="2" t="s">
        <v>4397</v>
      </c>
      <c r="G20117" s="5">
        <v>2</v>
      </c>
      <c r="H20117" s="5">
        <v>68.8</v>
      </c>
      <c r="I20117" s="5">
        <v>137.6</v>
      </c>
      <c r="J20117" s="5">
        <v>56638.939999999995</v>
      </c>
      <c r="K20117" s="26" t="str" cm="1">
        <f t="array" ref="K20117">_xlfn.LET(_xlpm.d,UPPER(TRIM(CLEAN(SUBSTITUTE(F20117,CHAR(160),"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118" spans="1:11" hidden="1" x14ac:dyDescent="0.25">
      <c r="A20118" s="11" t="s">
        <v>4558</v>
      </c>
      <c r="B20118" s="3"/>
      <c r="G20118" s="6">
        <f>G20032+G20033+G20034+G20035+G20036+G20037+G20038+G20039+G20040+G20041+G20042+G20043+G20044+G20045+G20046+G20047+G20048+G20049+G20050+G20051+G20052+G20053+G20054+G20055+G20056+G20057+G20058+G20059+G20060+G20061+G20062+G20063+G20064+G20065+G20066+G20067+G20068+G20069+G20070+G20071+G20072+G20073+G20074+G20075+G20076+G20077+G20078+G20079+G20080+G20081+G20082+G20083+G20084+G20085+G20086+G20087+G20088+G20089+G20090+G20091+G20092+G20093+G20094+G20095+G20096+G20097+G20098+G20099+G20100+G20101+G20102+G20103+G20104+G20105+G20106+G20107+G20108+G20109+G20110+G20111+G20112+G20113+G20114+G20115+G20116+G20117</f>
        <v>831</v>
      </c>
      <c r="I20118" s="7">
        <f>I20032+I20033+I20034+I20035+I20036+I20037+I20038+I20039+I20040+I20041+I20042+I20043+I20044+I20045+I20046+I20047+I20048+I20049+I20050+I20051+I20052+I20053+I20054+I20055+I20056+I20057+I20058+I20059+I20060+I20061+I20062+I20063+I20064+I20065+I20066+I20067+I20068+I20069+I20070+I20071+I20072+I20073+I20074+I20075+I20076+I20077+I20078+I20079+I20080+I20081+I20082+I20083+I20084+I20085+I20086+I20087+I20088+I20089+I20090+I20091+I20092+I20093+I20094+I20095+I20096+I20097+I20098+I20099+I20100+I20101+I20102+I20103+I20104+I20105+I20106+I20107+I20108+I20109+I20110+I20111+I20112+I20113+I20114+I20115+I20116+I20117</f>
        <v>56638.939999999995</v>
      </c>
      <c r="K20118" s="26" t="str" cm="1">
        <f t="array" ref="K20118">_xlfn.LET(_xlpm.d,UPPER(TRIM(CLEAN(SUBSTITUTE(F20118,CHAR(160),"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119" spans="1:11" hidden="1" x14ac:dyDescent="0.25">
      <c r="A20119" s="10" t="s">
        <v>4559</v>
      </c>
      <c r="B20119" s="3"/>
      <c r="K20119" s="26" t="str" cm="1">
        <f t="array" ref="K20119">_xlfn.LET(_xlpm.d,UPPER(TRIM(CLEAN(SUBSTITUTE(F20119,CHAR(160),"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120" spans="1:11" hidden="1" x14ac:dyDescent="0.25">
      <c r="B20120" s="20">
        <v>46127</v>
      </c>
      <c r="C20120" s="2" t="s">
        <v>1</v>
      </c>
      <c r="D20120" s="2" t="s">
        <v>6658</v>
      </c>
      <c r="E20120" s="2" t="s">
        <v>1634</v>
      </c>
      <c r="F20120" s="2" t="s">
        <v>4559</v>
      </c>
      <c r="G20120" s="5">
        <v>6</v>
      </c>
      <c r="H20120" s="5">
        <v>87.75</v>
      </c>
      <c r="I20120" s="5">
        <v>526.5</v>
      </c>
      <c r="J20120" s="5">
        <v>526.5</v>
      </c>
      <c r="K20120" s="26" t="str" cm="1">
        <f t="array" ref="K20120">_xlfn.LET(_xlpm.d,UPPER(TRIM(CLEAN(SUBSTITUTE(F20120,CHAR(160),"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21" spans="1:11" hidden="1" x14ac:dyDescent="0.25">
      <c r="B20121" s="20">
        <v>46133</v>
      </c>
      <c r="C20121" s="2" t="s">
        <v>1</v>
      </c>
      <c r="D20121" s="2" t="s">
        <v>6860</v>
      </c>
      <c r="E20121" s="2" t="s">
        <v>964</v>
      </c>
      <c r="F20121" s="2" t="s">
        <v>4559</v>
      </c>
      <c r="G20121" s="5">
        <v>35</v>
      </c>
      <c r="H20121" s="5">
        <v>80.5</v>
      </c>
      <c r="I20121" s="5">
        <v>2817.5</v>
      </c>
      <c r="J20121" s="5">
        <v>3344</v>
      </c>
      <c r="K20121" s="26" t="str" cm="1">
        <f t="array" ref="K20121">_xlfn.LET(_xlpm.d,UPPER(TRIM(CLEAN(SUBSTITUTE(F20121,CHAR(160),"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22" spans="1:11" hidden="1" x14ac:dyDescent="0.25">
      <c r="A20122" s="11" t="s">
        <v>4564</v>
      </c>
      <c r="B20122" s="3"/>
      <c r="G20122" s="6">
        <f>G20120+G20121</f>
        <v>41</v>
      </c>
      <c r="I20122" s="7">
        <f>I20120+I20121</f>
        <v>3344</v>
      </c>
      <c r="K20122" s="26" t="str" cm="1">
        <f t="array" ref="K20122">_xlfn.LET(_xlpm.d,UPPER(TRIM(CLEAN(SUBSTITUTE(F20122,CHAR(160),"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123" spans="1:11" hidden="1" x14ac:dyDescent="0.25">
      <c r="A20123" s="10" t="s">
        <v>4565</v>
      </c>
      <c r="B20123" s="3"/>
      <c r="K20123" s="26" t="str" cm="1">
        <f t="array" ref="K20123">_xlfn.LET(_xlpm.d,UPPER(TRIM(CLEAN(SUBSTITUTE(F20123,CHAR(160),"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124" spans="1:11" hidden="1" x14ac:dyDescent="0.25">
      <c r="B20124" s="20">
        <v>46120</v>
      </c>
      <c r="C20124" s="2" t="s">
        <v>1</v>
      </c>
      <c r="D20124" s="2" t="s">
        <v>6729</v>
      </c>
      <c r="E20124" s="2" t="s">
        <v>78</v>
      </c>
      <c r="F20124" s="2" t="s">
        <v>4565</v>
      </c>
      <c r="G20124" s="5">
        <v>6</v>
      </c>
      <c r="H20124" s="5">
        <v>79.95</v>
      </c>
      <c r="I20124" s="5">
        <v>479.7</v>
      </c>
      <c r="J20124" s="5">
        <v>479.7</v>
      </c>
      <c r="K20124" s="26" t="str" cm="1">
        <f t="array" ref="K20124">_xlfn.LET(_xlpm.d,UPPER(TRIM(CLEAN(SUBSTITUTE(F20124,CHAR(160),"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25" spans="1:11" hidden="1" x14ac:dyDescent="0.25">
      <c r="B20125" s="20">
        <v>46121</v>
      </c>
      <c r="C20125" s="2" t="s">
        <v>1</v>
      </c>
      <c r="D20125" s="2" t="s">
        <v>6647</v>
      </c>
      <c r="E20125" s="2" t="s">
        <v>180</v>
      </c>
      <c r="F20125" s="2" t="s">
        <v>4565</v>
      </c>
      <c r="G20125" s="5">
        <v>12</v>
      </c>
      <c r="H20125" s="5">
        <v>79.95</v>
      </c>
      <c r="I20125" s="5">
        <v>959.4</v>
      </c>
      <c r="J20125" s="5">
        <v>1439.1</v>
      </c>
      <c r="K20125" s="26" t="str" cm="1">
        <f t="array" ref="K20125">_xlfn.LET(_xlpm.d,UPPER(TRIM(CLEAN(SUBSTITUTE(F20125,CHAR(160),"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26" spans="1:11" hidden="1" x14ac:dyDescent="0.25">
      <c r="B20126" s="20">
        <v>46126</v>
      </c>
      <c r="C20126" s="2" t="s">
        <v>1</v>
      </c>
      <c r="D20126" s="2" t="s">
        <v>6589</v>
      </c>
      <c r="E20126" s="2" t="s">
        <v>78</v>
      </c>
      <c r="F20126" s="2" t="s">
        <v>4565</v>
      </c>
      <c r="G20126" s="5">
        <v>6</v>
      </c>
      <c r="H20126" s="5">
        <v>79.95</v>
      </c>
      <c r="I20126" s="5">
        <v>479.7</v>
      </c>
      <c r="J20126" s="5">
        <v>1918.8</v>
      </c>
      <c r="K20126" s="26" t="str" cm="1">
        <f t="array" ref="K20126">_xlfn.LET(_xlpm.d,UPPER(TRIM(CLEAN(SUBSTITUTE(F20126,CHAR(160),"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27" spans="1:11" hidden="1" x14ac:dyDescent="0.25">
      <c r="B20127" s="20">
        <v>46128</v>
      </c>
      <c r="C20127" s="2" t="s">
        <v>1</v>
      </c>
      <c r="D20127" s="2" t="s">
        <v>6590</v>
      </c>
      <c r="E20127" s="2" t="s">
        <v>311</v>
      </c>
      <c r="F20127" s="2" t="s">
        <v>4565</v>
      </c>
      <c r="G20127" s="5">
        <v>12</v>
      </c>
      <c r="H20127" s="5">
        <v>79.95</v>
      </c>
      <c r="I20127" s="5">
        <v>959.4</v>
      </c>
      <c r="J20127" s="5">
        <v>2878.2</v>
      </c>
      <c r="K20127" s="26" t="str" cm="1">
        <f t="array" ref="K20127">_xlfn.LET(_xlpm.d,UPPER(TRIM(CLEAN(SUBSTITUTE(F20127,CHAR(160),"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28" spans="1:11" hidden="1" x14ac:dyDescent="0.25">
      <c r="B20128" s="20">
        <v>46129</v>
      </c>
      <c r="C20128" s="2" t="s">
        <v>1</v>
      </c>
      <c r="D20128" s="2" t="s">
        <v>6650</v>
      </c>
      <c r="E20128" s="2" t="s">
        <v>154</v>
      </c>
      <c r="F20128" s="2" t="s">
        <v>4565</v>
      </c>
      <c r="G20128" s="5">
        <v>12</v>
      </c>
      <c r="H20128" s="5">
        <v>79.95</v>
      </c>
      <c r="I20128" s="5">
        <v>959.4</v>
      </c>
      <c r="J20128" s="5">
        <v>3837.6</v>
      </c>
      <c r="K20128" s="26" t="str" cm="1">
        <f t="array" ref="K20128">_xlfn.LET(_xlpm.d,UPPER(TRIM(CLEAN(SUBSTITUTE(F20128,CHAR(160),"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29" spans="2:11" hidden="1" x14ac:dyDescent="0.25">
      <c r="B20129" s="20">
        <v>46129</v>
      </c>
      <c r="C20129" s="2" t="s">
        <v>1</v>
      </c>
      <c r="D20129" s="2" t="s">
        <v>6628</v>
      </c>
      <c r="E20129" s="2" t="s">
        <v>195</v>
      </c>
      <c r="F20129" s="2" t="s">
        <v>4565</v>
      </c>
      <c r="G20129" s="5">
        <v>16</v>
      </c>
      <c r="H20129" s="5">
        <v>79.95</v>
      </c>
      <c r="I20129" s="5">
        <v>1279.2</v>
      </c>
      <c r="J20129" s="5">
        <v>5116.8</v>
      </c>
      <c r="K20129" s="26" t="str" cm="1">
        <f t="array" ref="K20129">_xlfn.LET(_xlpm.d,UPPER(TRIM(CLEAN(SUBSTITUTE(F20129,CHAR(160),"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30" spans="2:11" hidden="1" x14ac:dyDescent="0.25">
      <c r="B20130" s="20">
        <v>46129</v>
      </c>
      <c r="C20130" s="2" t="s">
        <v>1</v>
      </c>
      <c r="D20130" s="2" t="s">
        <v>6683</v>
      </c>
      <c r="E20130" s="2" t="s">
        <v>232</v>
      </c>
      <c r="F20130" s="2" t="s">
        <v>4565</v>
      </c>
      <c r="G20130" s="5">
        <v>3</v>
      </c>
      <c r="H20130" s="5">
        <v>79.95</v>
      </c>
      <c r="I20130" s="5">
        <v>239.85</v>
      </c>
      <c r="J20130" s="5">
        <v>5356.6500000000005</v>
      </c>
      <c r="K20130" s="26" t="str" cm="1">
        <f t="array" ref="K20130">_xlfn.LET(_xlpm.d,UPPER(TRIM(CLEAN(SUBSTITUTE(F20130,CHAR(160),"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31" spans="2:11" hidden="1" x14ac:dyDescent="0.25">
      <c r="B20131" s="20">
        <v>46129</v>
      </c>
      <c r="C20131" s="2" t="s">
        <v>1</v>
      </c>
      <c r="D20131" s="2" t="s">
        <v>6684</v>
      </c>
      <c r="E20131" s="2" t="s">
        <v>165</v>
      </c>
      <c r="F20131" s="2" t="s">
        <v>4565</v>
      </c>
      <c r="G20131" s="5">
        <v>3</v>
      </c>
      <c r="H20131" s="5">
        <v>79.95</v>
      </c>
      <c r="I20131" s="5">
        <v>239.85</v>
      </c>
      <c r="J20131" s="5">
        <v>5596.5000000000009</v>
      </c>
      <c r="K20131" s="26" t="str" cm="1">
        <f t="array" ref="K20131">_xlfn.LET(_xlpm.d,UPPER(TRIM(CLEAN(SUBSTITUTE(F20131,CHAR(160),"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32" spans="2:11" hidden="1" x14ac:dyDescent="0.25">
      <c r="B20132" s="20">
        <v>46133</v>
      </c>
      <c r="C20132" s="2" t="s">
        <v>1</v>
      </c>
      <c r="D20132" s="2" t="s">
        <v>6689</v>
      </c>
      <c r="E20132" s="2" t="s">
        <v>78</v>
      </c>
      <c r="F20132" s="2" t="s">
        <v>4565</v>
      </c>
      <c r="G20132" s="5">
        <v>6</v>
      </c>
      <c r="H20132" s="5">
        <v>79.95</v>
      </c>
      <c r="I20132" s="5">
        <v>479.7</v>
      </c>
      <c r="J20132" s="5">
        <v>6076.2000000000007</v>
      </c>
      <c r="K20132" s="26" t="str" cm="1">
        <f t="array" ref="K20132">_xlfn.LET(_xlpm.d,UPPER(TRIM(CLEAN(SUBSTITUTE(F20132,CHAR(160),"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33" spans="2:11" hidden="1" x14ac:dyDescent="0.25">
      <c r="B20133" s="20">
        <v>46134</v>
      </c>
      <c r="C20133" s="2" t="s">
        <v>1</v>
      </c>
      <c r="D20133" s="2" t="s">
        <v>6693</v>
      </c>
      <c r="E20133" s="2" t="s">
        <v>189</v>
      </c>
      <c r="F20133" s="2" t="s">
        <v>4565</v>
      </c>
      <c r="G20133" s="5">
        <v>3</v>
      </c>
      <c r="H20133" s="5">
        <v>79.95</v>
      </c>
      <c r="I20133" s="5">
        <v>239.85</v>
      </c>
      <c r="J20133" s="5">
        <v>6316.0500000000011</v>
      </c>
      <c r="K20133" s="26" t="str" cm="1">
        <f t="array" ref="K20133">_xlfn.LET(_xlpm.d,UPPER(TRIM(CLEAN(SUBSTITUTE(F20133,CHAR(160),"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34" spans="2:11" hidden="1" x14ac:dyDescent="0.25">
      <c r="B20134" s="20">
        <v>46135</v>
      </c>
      <c r="C20134" s="2" t="s">
        <v>1</v>
      </c>
      <c r="D20134" s="2" t="s">
        <v>6772</v>
      </c>
      <c r="E20134" s="2" t="s">
        <v>192</v>
      </c>
      <c r="F20134" s="2" t="s">
        <v>4565</v>
      </c>
      <c r="G20134" s="5">
        <v>12</v>
      </c>
      <c r="H20134" s="5">
        <v>79.95</v>
      </c>
      <c r="I20134" s="5">
        <v>959.4</v>
      </c>
      <c r="J20134" s="5">
        <v>7275.4500000000007</v>
      </c>
      <c r="K20134" s="26" t="str" cm="1">
        <f t="array" ref="K20134">_xlfn.LET(_xlpm.d,UPPER(TRIM(CLEAN(SUBSTITUTE(F20134,CHAR(160),"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35" spans="2:11" hidden="1" x14ac:dyDescent="0.25">
      <c r="B20135" s="20">
        <v>46136</v>
      </c>
      <c r="C20135" s="2" t="s">
        <v>1</v>
      </c>
      <c r="D20135" s="2" t="s">
        <v>6823</v>
      </c>
      <c r="E20135" s="2" t="s">
        <v>154</v>
      </c>
      <c r="F20135" s="2" t="s">
        <v>4565</v>
      </c>
      <c r="G20135" s="5">
        <v>6</v>
      </c>
      <c r="H20135" s="5">
        <v>79.95</v>
      </c>
      <c r="I20135" s="5">
        <v>479.7</v>
      </c>
      <c r="J20135" s="5">
        <v>7755.1500000000005</v>
      </c>
      <c r="K20135" s="26" t="str" cm="1">
        <f t="array" ref="K20135">_xlfn.LET(_xlpm.d,UPPER(TRIM(CLEAN(SUBSTITUTE(F20135,CHAR(160),"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36" spans="2:11" hidden="1" x14ac:dyDescent="0.25">
      <c r="B20136" s="20">
        <v>46136</v>
      </c>
      <c r="C20136" s="2" t="s">
        <v>1</v>
      </c>
      <c r="D20136" s="2" t="s">
        <v>6653</v>
      </c>
      <c r="E20136" s="2" t="s">
        <v>243</v>
      </c>
      <c r="F20136" s="2" t="s">
        <v>4565</v>
      </c>
      <c r="G20136" s="5">
        <v>12</v>
      </c>
      <c r="H20136" s="5">
        <v>79.95</v>
      </c>
      <c r="I20136" s="5">
        <v>959.4</v>
      </c>
      <c r="J20136" s="5">
        <v>8714.5500000000011</v>
      </c>
      <c r="K20136" s="26" t="str" cm="1">
        <f t="array" ref="K20136">_xlfn.LET(_xlpm.d,UPPER(TRIM(CLEAN(SUBSTITUTE(F20136,CHAR(160),"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37" spans="2:11" hidden="1" x14ac:dyDescent="0.25">
      <c r="B20137" s="20">
        <v>46136</v>
      </c>
      <c r="C20137" s="2" t="s">
        <v>1</v>
      </c>
      <c r="D20137" s="2" t="s">
        <v>6700</v>
      </c>
      <c r="E20137" s="2" t="s">
        <v>234</v>
      </c>
      <c r="F20137" s="2" t="s">
        <v>4565</v>
      </c>
      <c r="G20137" s="5">
        <v>4</v>
      </c>
      <c r="H20137" s="5">
        <v>79.95</v>
      </c>
      <c r="I20137" s="5">
        <v>319.8</v>
      </c>
      <c r="J20137" s="5">
        <v>9034.35</v>
      </c>
      <c r="K20137" s="26" t="str" cm="1">
        <f t="array" ref="K20137">_xlfn.LET(_xlpm.d,UPPER(TRIM(CLEAN(SUBSTITUTE(F20137,CHAR(160),"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38" spans="2:11" hidden="1" x14ac:dyDescent="0.25">
      <c r="B20138" s="20">
        <v>46136</v>
      </c>
      <c r="C20138" s="2" t="s">
        <v>1</v>
      </c>
      <c r="D20138" s="2" t="s">
        <v>6701</v>
      </c>
      <c r="E20138" s="2" t="s">
        <v>186</v>
      </c>
      <c r="F20138" s="2" t="s">
        <v>4565</v>
      </c>
      <c r="G20138" s="5">
        <v>4</v>
      </c>
      <c r="H20138" s="5">
        <v>79.95</v>
      </c>
      <c r="I20138" s="5">
        <v>319.8</v>
      </c>
      <c r="J20138" s="5">
        <v>9354.15</v>
      </c>
      <c r="K20138" s="26" t="str" cm="1">
        <f t="array" ref="K20138">_xlfn.LET(_xlpm.d,UPPER(TRIM(CLEAN(SUBSTITUTE(F20138,CHAR(160),"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39" spans="2:11" hidden="1" x14ac:dyDescent="0.25">
      <c r="B20139" s="20">
        <v>46136</v>
      </c>
      <c r="C20139" s="2" t="s">
        <v>1</v>
      </c>
      <c r="D20139" s="2" t="s">
        <v>6702</v>
      </c>
      <c r="E20139" s="2" t="s">
        <v>307</v>
      </c>
      <c r="F20139" s="2" t="s">
        <v>4565</v>
      </c>
      <c r="G20139" s="5">
        <v>10</v>
      </c>
      <c r="H20139" s="5">
        <v>79.95</v>
      </c>
      <c r="I20139" s="5">
        <v>799.5</v>
      </c>
      <c r="J20139" s="5">
        <v>10153.65</v>
      </c>
      <c r="K20139" s="26" t="str" cm="1">
        <f t="array" ref="K20139">_xlfn.LET(_xlpm.d,UPPER(TRIM(CLEAN(SUBSTITUTE(F20139,CHAR(160),"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40" spans="2:11" hidden="1" x14ac:dyDescent="0.25">
      <c r="B20140" s="20">
        <v>46136</v>
      </c>
      <c r="C20140" s="2" t="s">
        <v>1</v>
      </c>
      <c r="D20140" s="2" t="s">
        <v>6582</v>
      </c>
      <c r="E20140" s="2" t="s">
        <v>43</v>
      </c>
      <c r="F20140" s="2" t="s">
        <v>4565</v>
      </c>
      <c r="G20140" s="5">
        <v>6</v>
      </c>
      <c r="H20140" s="5">
        <v>81.400000000000006</v>
      </c>
      <c r="I20140" s="5">
        <v>488.4</v>
      </c>
      <c r="J20140" s="5">
        <v>10642.05</v>
      </c>
      <c r="K20140" s="26" t="str" cm="1">
        <f t="array" ref="K20140">_xlfn.LET(_xlpm.d,UPPER(TRIM(CLEAN(SUBSTITUTE(F20140,CHAR(160),"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41" spans="2:11" hidden="1" x14ac:dyDescent="0.25">
      <c r="B20141" s="20">
        <v>46140</v>
      </c>
      <c r="C20141" s="2" t="s">
        <v>1</v>
      </c>
      <c r="D20141" s="2" t="s">
        <v>6631</v>
      </c>
      <c r="E20141" s="2" t="s">
        <v>273</v>
      </c>
      <c r="F20141" s="2" t="s">
        <v>4565</v>
      </c>
      <c r="G20141" s="5">
        <v>10</v>
      </c>
      <c r="H20141" s="5">
        <v>79.95</v>
      </c>
      <c r="I20141" s="5">
        <v>799.5</v>
      </c>
      <c r="J20141" s="5">
        <v>11441.55</v>
      </c>
      <c r="K20141" s="26" t="str" cm="1">
        <f t="array" ref="K20141">_xlfn.LET(_xlpm.d,UPPER(TRIM(CLEAN(SUBSTITUTE(F20141,CHAR(160),"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42" spans="2:11" hidden="1" x14ac:dyDescent="0.25">
      <c r="B20142" s="20">
        <v>46140</v>
      </c>
      <c r="C20142" s="2" t="s">
        <v>1</v>
      </c>
      <c r="D20142" s="2" t="s">
        <v>6654</v>
      </c>
      <c r="E20142" s="2" t="s">
        <v>162</v>
      </c>
      <c r="F20142" s="2" t="s">
        <v>4565</v>
      </c>
      <c r="G20142" s="5">
        <v>12</v>
      </c>
      <c r="H20142" s="5">
        <v>79.95</v>
      </c>
      <c r="I20142" s="5">
        <v>959.4</v>
      </c>
      <c r="J20142" s="5">
        <v>12400.949999999999</v>
      </c>
      <c r="K20142" s="26" t="str" cm="1">
        <f t="array" ref="K20142">_xlfn.LET(_xlpm.d,UPPER(TRIM(CLEAN(SUBSTITUTE(F20142,CHAR(160),"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43" spans="2:11" hidden="1" x14ac:dyDescent="0.25">
      <c r="B20143" s="20">
        <v>46141</v>
      </c>
      <c r="C20143" s="2" t="s">
        <v>1</v>
      </c>
      <c r="D20143" s="2" t="s">
        <v>6787</v>
      </c>
      <c r="E20143" s="2" t="s">
        <v>149</v>
      </c>
      <c r="F20143" s="2" t="s">
        <v>4565</v>
      </c>
      <c r="G20143" s="5">
        <v>12</v>
      </c>
      <c r="H20143" s="5">
        <v>79.95</v>
      </c>
      <c r="I20143" s="5">
        <v>959.4</v>
      </c>
      <c r="J20143" s="5">
        <v>13360.349999999999</v>
      </c>
      <c r="K20143" s="26" t="str" cm="1">
        <f t="array" ref="K20143">_xlfn.LET(_xlpm.d,UPPER(TRIM(CLEAN(SUBSTITUTE(F20143,CHAR(160),"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44" spans="2:11" hidden="1" x14ac:dyDescent="0.25">
      <c r="B20144" s="20">
        <v>46141</v>
      </c>
      <c r="C20144" s="2" t="s">
        <v>1</v>
      </c>
      <c r="D20144" s="2" t="s">
        <v>6790</v>
      </c>
      <c r="E20144" s="2" t="s">
        <v>78</v>
      </c>
      <c r="F20144" s="2" t="s">
        <v>4565</v>
      </c>
      <c r="G20144" s="5">
        <v>3</v>
      </c>
      <c r="H20144" s="5">
        <v>79.95</v>
      </c>
      <c r="I20144" s="5">
        <v>239.85</v>
      </c>
      <c r="J20144" s="5">
        <v>13600.199999999999</v>
      </c>
      <c r="K20144" s="26" t="str" cm="1">
        <f t="array" ref="K20144">_xlfn.LET(_xlpm.d,UPPER(TRIM(CLEAN(SUBSTITUTE(F20144,CHAR(160),"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45" spans="1:11" hidden="1" x14ac:dyDescent="0.25">
      <c r="A20145" s="11" t="s">
        <v>4578</v>
      </c>
      <c r="B20145" s="3"/>
      <c r="G20145" s="6">
        <f>G20124+G20125+G20126+G20127+G20128+G20129+G20130+G20131+G20132+G20133+G20134+G20135+G20136+G20137+G20138+G20139+G20140+G20141+G20142+G20143+G20144</f>
        <v>170</v>
      </c>
      <c r="I20145" s="7">
        <f>I20124+I20125+I20126+I20127+I20128+I20129+I20130+I20131+I20132+I20133+I20134+I20135+I20136+I20137+I20138+I20139+I20140+I20141+I20142+I20143+I20144</f>
        <v>13600.199999999999</v>
      </c>
      <c r="K20145" s="26" t="str" cm="1">
        <f t="array" ref="K20145">_xlfn.LET(_xlpm.d,UPPER(TRIM(CLEAN(SUBSTITUTE(F20145,CHAR(160),"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146" spans="1:11" hidden="1" x14ac:dyDescent="0.25">
      <c r="A20146" s="10" t="s">
        <v>4583</v>
      </c>
      <c r="B20146" s="3"/>
      <c r="K20146" s="26" t="str" cm="1">
        <f t="array" ref="K20146">_xlfn.LET(_xlpm.d,UPPER(TRIM(CLEAN(SUBSTITUTE(F20146,CHAR(160),"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147" spans="1:11" hidden="1" x14ac:dyDescent="0.25">
      <c r="B20147" s="20">
        <v>46114</v>
      </c>
      <c r="C20147" s="2" t="s">
        <v>1</v>
      </c>
      <c r="D20147" s="2" t="s">
        <v>6662</v>
      </c>
      <c r="E20147" s="2" t="s">
        <v>16</v>
      </c>
      <c r="F20147" s="2" t="s">
        <v>4583</v>
      </c>
      <c r="G20147" s="5">
        <v>30</v>
      </c>
      <c r="H20147" s="5">
        <v>101.99</v>
      </c>
      <c r="I20147" s="5">
        <v>3059.7</v>
      </c>
      <c r="J20147" s="5">
        <v>3059.7</v>
      </c>
      <c r="K20147" s="26" t="str" cm="1">
        <f t="array" ref="K20147">_xlfn.LET(_xlpm.d,UPPER(TRIM(CLEAN(SUBSTITUTE(F20147,CHAR(160),"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20148" spans="1:11" hidden="1" x14ac:dyDescent="0.25">
      <c r="B20148" s="20">
        <v>46121</v>
      </c>
      <c r="C20148" s="2" t="s">
        <v>1</v>
      </c>
      <c r="D20148" s="2" t="s">
        <v>6579</v>
      </c>
      <c r="E20148" s="2" t="s">
        <v>16</v>
      </c>
      <c r="F20148" s="2" t="s">
        <v>4583</v>
      </c>
      <c r="G20148" s="5">
        <v>20</v>
      </c>
      <c r="H20148" s="5">
        <v>101.99</v>
      </c>
      <c r="I20148" s="5">
        <v>2039.8</v>
      </c>
      <c r="J20148" s="5">
        <v>5099.5</v>
      </c>
      <c r="K20148" s="26" t="str" cm="1">
        <f t="array" ref="K20148">_xlfn.LET(_xlpm.d,UPPER(TRIM(CLEAN(SUBSTITUTE(F20148,CHAR(160),"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20149" spans="1:11" hidden="1" x14ac:dyDescent="0.25">
      <c r="B20149" s="20">
        <v>46123</v>
      </c>
      <c r="C20149" s="2" t="s">
        <v>1</v>
      </c>
      <c r="D20149" s="2" t="s">
        <v>6676</v>
      </c>
      <c r="E20149" s="2" t="s">
        <v>796</v>
      </c>
      <c r="F20149" s="2" t="s">
        <v>4583</v>
      </c>
      <c r="G20149" s="5">
        <v>36</v>
      </c>
      <c r="H20149" s="5">
        <v>111.6</v>
      </c>
      <c r="I20149" s="5">
        <v>4017.6</v>
      </c>
      <c r="J20149" s="5">
        <v>9117.1</v>
      </c>
      <c r="K20149" s="26" t="str" cm="1">
        <f t="array" ref="K20149">_xlfn.LET(_xlpm.d,UPPER(TRIM(CLEAN(SUBSTITUTE(F20149,CHAR(160),"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20150" spans="1:11" hidden="1" x14ac:dyDescent="0.25">
      <c r="B20150" s="20">
        <v>46133</v>
      </c>
      <c r="C20150" s="2" t="s">
        <v>1</v>
      </c>
      <c r="D20150" s="2" t="s">
        <v>6861</v>
      </c>
      <c r="E20150" s="2" t="s">
        <v>796</v>
      </c>
      <c r="F20150" s="2" t="s">
        <v>4583</v>
      </c>
      <c r="G20150" s="5">
        <v>13</v>
      </c>
      <c r="H20150" s="5">
        <v>108.95</v>
      </c>
      <c r="I20150" s="5">
        <v>1416.35</v>
      </c>
      <c r="J20150" s="5">
        <v>10533.45</v>
      </c>
      <c r="K20150" s="26" t="str" cm="1">
        <f t="array" ref="K20150">_xlfn.LET(_xlpm.d,UPPER(TRIM(CLEAN(SUBSTITUTE(F20150,CHAR(160),"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20151" spans="1:11" hidden="1" x14ac:dyDescent="0.25">
      <c r="B20151" s="20">
        <v>46133</v>
      </c>
      <c r="C20151" s="2" t="s">
        <v>1</v>
      </c>
      <c r="D20151" s="2" t="s">
        <v>6765</v>
      </c>
      <c r="E20151" s="2" t="s">
        <v>6</v>
      </c>
      <c r="F20151" s="2" t="s">
        <v>4583</v>
      </c>
      <c r="G20151" s="5">
        <v>30</v>
      </c>
      <c r="H20151" s="5">
        <v>111.6</v>
      </c>
      <c r="I20151" s="5">
        <v>3348</v>
      </c>
      <c r="J20151" s="5">
        <v>13881.45</v>
      </c>
      <c r="K20151" s="26" t="str" cm="1">
        <f t="array" ref="K20151">_xlfn.LET(_xlpm.d,UPPER(TRIM(CLEAN(SUBSTITUTE(F20151,CHAR(160),"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20152" spans="1:11" hidden="1" x14ac:dyDescent="0.25">
      <c r="B20152" s="20">
        <v>46135</v>
      </c>
      <c r="C20152" s="2" t="s">
        <v>1</v>
      </c>
      <c r="D20152" s="2" t="s">
        <v>6577</v>
      </c>
      <c r="E20152" s="2" t="s">
        <v>16</v>
      </c>
      <c r="F20152" s="2" t="s">
        <v>4583</v>
      </c>
      <c r="G20152" s="5">
        <v>5</v>
      </c>
      <c r="H20152" s="5">
        <v>101.99</v>
      </c>
      <c r="I20152" s="5">
        <v>509.95</v>
      </c>
      <c r="J20152" s="5">
        <v>14391.400000000001</v>
      </c>
      <c r="K20152" s="26" t="str" cm="1">
        <f t="array" ref="K20152">_xlfn.LET(_xlpm.d,UPPER(TRIM(CLEAN(SUBSTITUTE(F20152,CHAR(160),"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24 PACKS</v>
      </c>
    </row>
    <row r="20153" spans="1:11" hidden="1" x14ac:dyDescent="0.25">
      <c r="A20153" s="11" t="s">
        <v>4625</v>
      </c>
      <c r="B20153" s="3"/>
      <c r="G20153" s="6">
        <f>G20147+G20148+G20149+G20150+G20151+G20152</f>
        <v>134</v>
      </c>
      <c r="I20153" s="7">
        <f>I20147+I20148+I20149+I20150+I20151+I20152</f>
        <v>14391.400000000001</v>
      </c>
      <c r="K20153" s="26" t="str" cm="1">
        <f t="array" ref="K20153">_xlfn.LET(_xlpm.d,UPPER(TRIM(CLEAN(SUBSTITUTE(F20153,CHAR(160),"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154" spans="1:11" hidden="1" x14ac:dyDescent="0.25">
      <c r="A20154" s="10" t="s">
        <v>4628</v>
      </c>
      <c r="B20154" s="3"/>
      <c r="K20154" s="26" t="str" cm="1">
        <f t="array" ref="K20154">_xlfn.LET(_xlpm.d,UPPER(TRIM(CLEAN(SUBSTITUTE(F20154,CHAR(160),"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155" spans="1:11" hidden="1" x14ac:dyDescent="0.25">
      <c r="B20155" s="20">
        <v>46113</v>
      </c>
      <c r="C20155" s="2" t="s">
        <v>1</v>
      </c>
      <c r="D20155" s="2" t="s">
        <v>6862</v>
      </c>
      <c r="E20155" s="2" t="s">
        <v>857</v>
      </c>
      <c r="F20155" s="2" t="s">
        <v>4628</v>
      </c>
      <c r="G20155" s="5">
        <v>9</v>
      </c>
      <c r="H20155" s="5">
        <v>81.5</v>
      </c>
      <c r="I20155" s="5">
        <v>733.5</v>
      </c>
      <c r="J20155" s="5">
        <v>733.5</v>
      </c>
      <c r="K20155" s="26" t="str" cm="1">
        <f t="array" ref="K20155">_xlfn.LET(_xlpm.d,UPPER(TRIM(CLEAN(SUBSTITUTE(F20155,CHAR(160),"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56" spans="1:11" hidden="1" x14ac:dyDescent="0.25">
      <c r="B20156" s="20">
        <v>46114</v>
      </c>
      <c r="C20156" s="2" t="s">
        <v>1</v>
      </c>
      <c r="D20156" s="2" t="s">
        <v>6722</v>
      </c>
      <c r="E20156" s="2" t="s">
        <v>1765</v>
      </c>
      <c r="F20156" s="2" t="s">
        <v>4628</v>
      </c>
      <c r="G20156" s="5">
        <v>75</v>
      </c>
      <c r="H20156" s="5">
        <v>87.75</v>
      </c>
      <c r="I20156" s="5">
        <v>6581.25</v>
      </c>
      <c r="J20156" s="5">
        <v>7314.75</v>
      </c>
      <c r="K20156" s="26" t="str" cm="1">
        <f t="array" ref="K20156">_xlfn.LET(_xlpm.d,UPPER(TRIM(CLEAN(SUBSTITUTE(F20156,CHAR(160),"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57" spans="1:11" hidden="1" x14ac:dyDescent="0.25">
      <c r="B20157" s="20">
        <v>46121</v>
      </c>
      <c r="C20157" s="2" t="s">
        <v>1</v>
      </c>
      <c r="D20157" s="2" t="s">
        <v>6669</v>
      </c>
      <c r="E20157" s="2" t="s">
        <v>730</v>
      </c>
      <c r="F20157" s="2" t="s">
        <v>4628</v>
      </c>
      <c r="G20157" s="5">
        <v>15</v>
      </c>
      <c r="H20157" s="5">
        <v>87.75</v>
      </c>
      <c r="I20157" s="5">
        <v>1316.25</v>
      </c>
      <c r="J20157" s="5">
        <v>8631</v>
      </c>
      <c r="K20157" s="26" t="str" cm="1">
        <f t="array" ref="K20157">_xlfn.LET(_xlpm.d,UPPER(TRIM(CLEAN(SUBSTITUTE(F20157,CHAR(160),"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58" spans="1:11" hidden="1" x14ac:dyDescent="0.25">
      <c r="B20158" s="20">
        <v>46122</v>
      </c>
      <c r="C20158" s="2" t="s">
        <v>1</v>
      </c>
      <c r="D20158" s="2" t="s">
        <v>6606</v>
      </c>
      <c r="E20158" s="2" t="s">
        <v>43</v>
      </c>
      <c r="F20158" s="2" t="s">
        <v>4628</v>
      </c>
      <c r="G20158" s="5">
        <v>11</v>
      </c>
      <c r="H20158" s="5">
        <v>81.400000000000006</v>
      </c>
      <c r="I20158" s="5">
        <v>895.4</v>
      </c>
      <c r="J20158" s="5">
        <v>9526.4</v>
      </c>
      <c r="K20158" s="26" t="str" cm="1">
        <f t="array" ref="K20158">_xlfn.LET(_xlpm.d,UPPER(TRIM(CLEAN(SUBSTITUTE(F20158,CHAR(160),"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59" spans="1:11" hidden="1" x14ac:dyDescent="0.25">
      <c r="B20159" s="20">
        <v>46126</v>
      </c>
      <c r="C20159" s="2" t="s">
        <v>1</v>
      </c>
      <c r="D20159" s="2" t="s">
        <v>6607</v>
      </c>
      <c r="E20159" s="2" t="s">
        <v>857</v>
      </c>
      <c r="F20159" s="2" t="s">
        <v>4628</v>
      </c>
      <c r="G20159" s="5">
        <v>12</v>
      </c>
      <c r="H20159" s="5">
        <v>81.5</v>
      </c>
      <c r="I20159" s="5">
        <v>978</v>
      </c>
      <c r="J20159" s="5">
        <v>10504.4</v>
      </c>
      <c r="K20159" s="26" t="str" cm="1">
        <f t="array" ref="K20159">_xlfn.LET(_xlpm.d,UPPER(TRIM(CLEAN(SUBSTITUTE(F20159,CHAR(160),"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60" spans="1:11" hidden="1" x14ac:dyDescent="0.25">
      <c r="B20160" s="20">
        <v>46127</v>
      </c>
      <c r="C20160" s="2" t="s">
        <v>1</v>
      </c>
      <c r="D20160" s="2" t="s">
        <v>6751</v>
      </c>
      <c r="E20160" s="2" t="s">
        <v>1765</v>
      </c>
      <c r="F20160" s="2" t="s">
        <v>4628</v>
      </c>
      <c r="G20160" s="5">
        <v>50</v>
      </c>
      <c r="H20160" s="5">
        <v>87.75</v>
      </c>
      <c r="I20160" s="5">
        <v>4387.5</v>
      </c>
      <c r="J20160" s="5">
        <v>14891.9</v>
      </c>
      <c r="K20160" s="26" t="str" cm="1">
        <f t="array" ref="K20160">_xlfn.LET(_xlpm.d,UPPER(TRIM(CLEAN(SUBSTITUTE(F20160,CHAR(160),"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61" spans="1:11" hidden="1" x14ac:dyDescent="0.25">
      <c r="B20161" s="20">
        <v>46127</v>
      </c>
      <c r="C20161" s="2" t="s">
        <v>1</v>
      </c>
      <c r="D20161" s="2" t="s">
        <v>6658</v>
      </c>
      <c r="E20161" s="2" t="s">
        <v>1634</v>
      </c>
      <c r="F20161" s="2" t="s">
        <v>4628</v>
      </c>
      <c r="G20161" s="5">
        <v>6</v>
      </c>
      <c r="H20161" s="5">
        <v>87.75</v>
      </c>
      <c r="I20161" s="5">
        <v>526.5</v>
      </c>
      <c r="J20161" s="5">
        <v>15418.4</v>
      </c>
      <c r="K20161" s="26" t="str" cm="1">
        <f t="array" ref="K20161">_xlfn.LET(_xlpm.d,UPPER(TRIM(CLEAN(SUBSTITUTE(F20161,CHAR(160),"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62" spans="1:11" hidden="1" x14ac:dyDescent="0.25">
      <c r="B20162" s="20">
        <v>46128</v>
      </c>
      <c r="C20162" s="2" t="s">
        <v>1</v>
      </c>
      <c r="D20162" s="2" t="s">
        <v>6863</v>
      </c>
      <c r="E20162" s="2" t="s">
        <v>302</v>
      </c>
      <c r="F20162" s="2" t="s">
        <v>4628</v>
      </c>
      <c r="G20162" s="5">
        <v>2</v>
      </c>
      <c r="H20162" s="5">
        <v>81.5</v>
      </c>
      <c r="I20162" s="5">
        <v>163</v>
      </c>
      <c r="J20162" s="5">
        <v>15581.4</v>
      </c>
      <c r="K20162" s="26" t="str" cm="1">
        <f t="array" ref="K20162">_xlfn.LET(_xlpm.d,UPPER(TRIM(CLEAN(SUBSTITUTE(F20162,CHAR(160),"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63" spans="1:11" hidden="1" x14ac:dyDescent="0.25">
      <c r="B20163" s="20">
        <v>46129</v>
      </c>
      <c r="C20163" s="2" t="s">
        <v>1</v>
      </c>
      <c r="D20163" s="2" t="s">
        <v>6759</v>
      </c>
      <c r="E20163" s="2" t="s">
        <v>835</v>
      </c>
      <c r="F20163" s="2" t="s">
        <v>4633</v>
      </c>
      <c r="G20163" s="5">
        <v>12</v>
      </c>
      <c r="H20163" s="5">
        <v>81.5</v>
      </c>
      <c r="I20163" s="5">
        <v>978</v>
      </c>
      <c r="J20163" s="5">
        <v>16559.400000000001</v>
      </c>
      <c r="K20163" s="26" t="str" cm="1">
        <f t="array" ref="K20163">_xlfn.LET(_xlpm.d,UPPER(TRIM(CLEAN(SUBSTITUTE(F20163,CHAR(160),"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64" spans="1:11" hidden="1" x14ac:dyDescent="0.25">
      <c r="B20164" s="20">
        <v>46134</v>
      </c>
      <c r="C20164" s="2" t="s">
        <v>1</v>
      </c>
      <c r="D20164" s="2" t="s">
        <v>6768</v>
      </c>
      <c r="E20164" s="2" t="s">
        <v>6698</v>
      </c>
      <c r="F20164" s="2" t="s">
        <v>4628</v>
      </c>
      <c r="G20164" s="5">
        <v>45</v>
      </c>
      <c r="H20164" s="5">
        <v>81.5</v>
      </c>
      <c r="I20164" s="5">
        <v>3667.5</v>
      </c>
      <c r="J20164" s="5">
        <v>20226.900000000001</v>
      </c>
      <c r="K20164" s="26" t="str" cm="1">
        <f t="array" ref="K20164">_xlfn.LET(_xlpm.d,UPPER(TRIM(CLEAN(SUBSTITUTE(F20164,CHAR(160),"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65" spans="1:11" hidden="1" x14ac:dyDescent="0.25">
      <c r="B20165" s="20">
        <v>46134</v>
      </c>
      <c r="C20165" s="2" t="s">
        <v>1</v>
      </c>
      <c r="D20165" s="2" t="s">
        <v>6711</v>
      </c>
      <c r="E20165" s="2" t="s">
        <v>857</v>
      </c>
      <c r="F20165" s="2" t="s">
        <v>4628</v>
      </c>
      <c r="G20165" s="5">
        <v>6</v>
      </c>
      <c r="H20165" s="5">
        <v>81.5</v>
      </c>
      <c r="I20165" s="5">
        <v>489</v>
      </c>
      <c r="J20165" s="5">
        <v>20715.900000000001</v>
      </c>
      <c r="K20165" s="26" t="str" cm="1">
        <f t="array" ref="K20165">_xlfn.LET(_xlpm.d,UPPER(TRIM(CLEAN(SUBSTITUTE(F20165,CHAR(160),"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66" spans="1:11" hidden="1" x14ac:dyDescent="0.25">
      <c r="B20166" s="20">
        <v>46134</v>
      </c>
      <c r="C20166" s="2" t="s">
        <v>1</v>
      </c>
      <c r="D20166" s="2" t="s">
        <v>6629</v>
      </c>
      <c r="E20166" s="2" t="s">
        <v>874</v>
      </c>
      <c r="F20166" s="2" t="s">
        <v>4628</v>
      </c>
      <c r="G20166" s="5">
        <v>10</v>
      </c>
      <c r="H20166" s="5">
        <v>63</v>
      </c>
      <c r="I20166" s="5">
        <v>630</v>
      </c>
      <c r="J20166" s="5">
        <v>21345.9</v>
      </c>
      <c r="K20166" s="26" t="str" cm="1">
        <f t="array" ref="K20166">_xlfn.LET(_xlpm.d,UPPER(TRIM(CLEAN(SUBSTITUTE(F20166,CHAR(160),"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67" spans="1:11" hidden="1" x14ac:dyDescent="0.25">
      <c r="B20167" s="20">
        <v>46134</v>
      </c>
      <c r="C20167" s="2" t="s">
        <v>1</v>
      </c>
      <c r="D20167" s="2" t="s">
        <v>6630</v>
      </c>
      <c r="E20167" s="2" t="s">
        <v>874</v>
      </c>
      <c r="F20167" s="2" t="s">
        <v>4628</v>
      </c>
      <c r="G20167" s="5">
        <v>14</v>
      </c>
      <c r="H20167" s="5">
        <v>63</v>
      </c>
      <c r="I20167" s="5">
        <v>882</v>
      </c>
      <c r="J20167" s="5">
        <v>22227.9</v>
      </c>
      <c r="K20167" s="26" t="str" cm="1">
        <f t="array" ref="K20167">_xlfn.LET(_xlpm.d,UPPER(TRIM(CLEAN(SUBSTITUTE(F20167,CHAR(160),"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68" spans="1:11" hidden="1" x14ac:dyDescent="0.25">
      <c r="B20168" s="20">
        <v>46134</v>
      </c>
      <c r="C20168" s="2" t="s">
        <v>1</v>
      </c>
      <c r="D20168" s="2" t="s">
        <v>6816</v>
      </c>
      <c r="E20168" s="2" t="s">
        <v>2305</v>
      </c>
      <c r="F20168" s="2" t="s">
        <v>4628</v>
      </c>
      <c r="G20168" s="5">
        <v>6</v>
      </c>
      <c r="H20168" s="5">
        <v>81.5</v>
      </c>
      <c r="I20168" s="5">
        <v>489</v>
      </c>
      <c r="J20168" s="5">
        <v>22716.9</v>
      </c>
      <c r="K20168" s="26" t="str" cm="1">
        <f t="array" ref="K20168">_xlfn.LET(_xlpm.d,UPPER(TRIM(CLEAN(SUBSTITUTE(F20168,CHAR(160),"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69" spans="1:11" hidden="1" x14ac:dyDescent="0.25">
      <c r="B20169" s="20">
        <v>46135</v>
      </c>
      <c r="C20169" s="2" t="s">
        <v>1</v>
      </c>
      <c r="D20169" s="2" t="s">
        <v>6799</v>
      </c>
      <c r="E20169" s="2" t="s">
        <v>3</v>
      </c>
      <c r="F20169" s="2" t="s">
        <v>4628</v>
      </c>
      <c r="G20169" s="5">
        <v>4</v>
      </c>
      <c r="H20169" s="5">
        <v>81.5</v>
      </c>
      <c r="I20169" s="5">
        <v>326</v>
      </c>
      <c r="J20169" s="5">
        <v>23042.9</v>
      </c>
      <c r="K20169" s="26" t="str" cm="1">
        <f t="array" ref="K20169">_xlfn.LET(_xlpm.d,UPPER(TRIM(CLEAN(SUBSTITUTE(F20169,CHAR(160),"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70" spans="1:11" hidden="1" x14ac:dyDescent="0.25">
      <c r="B20170" s="20">
        <v>46136</v>
      </c>
      <c r="C20170" s="2" t="s">
        <v>1</v>
      </c>
      <c r="D20170" s="2" t="s">
        <v>6781</v>
      </c>
      <c r="E20170" s="2" t="s">
        <v>170</v>
      </c>
      <c r="F20170" s="2" t="s">
        <v>4628</v>
      </c>
      <c r="G20170" s="5">
        <v>21</v>
      </c>
      <c r="H20170" s="5">
        <v>81.5</v>
      </c>
      <c r="I20170" s="5">
        <v>1711.5</v>
      </c>
      <c r="J20170" s="5">
        <v>24754.400000000001</v>
      </c>
      <c r="K20170" s="26" t="str" cm="1">
        <f t="array" ref="K20170">_xlfn.LET(_xlpm.d,UPPER(TRIM(CLEAN(SUBSTITUTE(F20170,CHAR(160),"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71" spans="1:11" hidden="1" x14ac:dyDescent="0.25">
      <c r="B20171" s="20">
        <v>46141</v>
      </c>
      <c r="C20171" s="2" t="s">
        <v>1</v>
      </c>
      <c r="D20171" s="2" t="s">
        <v>6858</v>
      </c>
      <c r="E20171" s="2" t="s">
        <v>1634</v>
      </c>
      <c r="F20171" s="2" t="s">
        <v>4628</v>
      </c>
      <c r="G20171" s="5">
        <v>10</v>
      </c>
      <c r="H20171" s="5">
        <v>87.75</v>
      </c>
      <c r="I20171" s="5">
        <v>877.5</v>
      </c>
      <c r="J20171" s="5">
        <v>25631.9</v>
      </c>
      <c r="K20171" s="26" t="str" cm="1">
        <f t="array" ref="K20171">_xlfn.LET(_xlpm.d,UPPER(TRIM(CLEAN(SUBSTITUTE(F20171,CHAR(160),"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COLOUR POT</v>
      </c>
    </row>
    <row r="20172" spans="1:11" hidden="1" x14ac:dyDescent="0.25">
      <c r="A20172" s="11" t="s">
        <v>4698</v>
      </c>
      <c r="B20172" s="3"/>
      <c r="G20172" s="6">
        <f>G20155+G20156+G20157+G20158+G20159+G20160+G20161+G20162+G20163+G20164+G20165+G20166+G20167+G20168+G20169+G20170+G20171</f>
        <v>308</v>
      </c>
      <c r="I20172" s="7">
        <f>I20155+I20156+I20157+I20158+I20159+I20160+I20161+I20162+I20163+I20164+I20165+I20166+I20167+I20168+I20169+I20170+I20171</f>
        <v>25631.9</v>
      </c>
      <c r="K20172" s="26" t="str" cm="1">
        <f t="array" ref="K20172">_xlfn.LET(_xlpm.d,UPPER(TRIM(CLEAN(SUBSTITUTE(F20172,CHAR(160),"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173" spans="1:11" hidden="1" x14ac:dyDescent="0.25">
      <c r="A20173" s="10" t="s">
        <v>4726</v>
      </c>
      <c r="B20173" s="3"/>
      <c r="K20173" s="26" t="str" cm="1">
        <f t="array" ref="K20173">_xlfn.LET(_xlpm.d,UPPER(TRIM(CLEAN(SUBSTITUTE(F20173,CHAR(160),"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174" spans="1:11" hidden="1" x14ac:dyDescent="0.25">
      <c r="B20174" s="20">
        <v>46113</v>
      </c>
      <c r="C20174" s="2" t="s">
        <v>1</v>
      </c>
      <c r="D20174" s="2" t="s">
        <v>6585</v>
      </c>
      <c r="E20174" s="2" t="s">
        <v>143</v>
      </c>
      <c r="F20174" s="2" t="s">
        <v>4726</v>
      </c>
      <c r="G20174" s="5">
        <v>5</v>
      </c>
      <c r="H20174" s="5">
        <v>129.30000000000001</v>
      </c>
      <c r="I20174" s="5">
        <v>646.5</v>
      </c>
      <c r="J20174" s="5">
        <v>646.5</v>
      </c>
      <c r="K20174" s="26" t="str" cm="1">
        <f t="array" ref="K20174">_xlfn.LET(_xlpm.d,UPPER(TRIM(CLEAN(SUBSTITUTE(F20174,CHAR(160),"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75" spans="1:11" hidden="1" x14ac:dyDescent="0.25">
      <c r="B20175" s="20">
        <v>46113</v>
      </c>
      <c r="C20175" s="2" t="s">
        <v>1</v>
      </c>
      <c r="D20175" s="2" t="s">
        <v>6862</v>
      </c>
      <c r="E20175" s="2" t="s">
        <v>857</v>
      </c>
      <c r="F20175" s="2" t="s">
        <v>4726</v>
      </c>
      <c r="G20175" s="5">
        <v>4</v>
      </c>
      <c r="H20175" s="5">
        <v>118.8</v>
      </c>
      <c r="I20175" s="5">
        <v>475.2</v>
      </c>
      <c r="J20175" s="5">
        <v>1121.7</v>
      </c>
      <c r="K20175" s="26" t="str" cm="1">
        <f t="array" ref="K20175">_xlfn.LET(_xlpm.d,UPPER(TRIM(CLEAN(SUBSTITUTE(F20175,CHAR(160),"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76" spans="1:11" hidden="1" x14ac:dyDescent="0.25">
      <c r="B20176" s="20">
        <v>46113</v>
      </c>
      <c r="C20176" s="2" t="s">
        <v>1</v>
      </c>
      <c r="D20176" s="2" t="s">
        <v>6619</v>
      </c>
      <c r="E20176" s="2" t="s">
        <v>154</v>
      </c>
      <c r="F20176" s="2" t="s">
        <v>4726</v>
      </c>
      <c r="G20176" s="5">
        <v>10</v>
      </c>
      <c r="H20176" s="5">
        <v>129.30000000000001</v>
      </c>
      <c r="I20176" s="5">
        <v>1293</v>
      </c>
      <c r="J20176" s="5">
        <v>2414.6999999999998</v>
      </c>
      <c r="K20176" s="26" t="str" cm="1">
        <f t="array" ref="K20176">_xlfn.LET(_xlpm.d,UPPER(TRIM(CLEAN(SUBSTITUTE(F20176,CHAR(160),"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77" spans="2:11" hidden="1" x14ac:dyDescent="0.25">
      <c r="B20177" s="20">
        <v>46113</v>
      </c>
      <c r="C20177" s="2" t="s">
        <v>1</v>
      </c>
      <c r="D20177" s="2" t="s">
        <v>6716</v>
      </c>
      <c r="E20177" s="2" t="s">
        <v>2305</v>
      </c>
      <c r="F20177" s="2" t="s">
        <v>4726</v>
      </c>
      <c r="G20177" s="5">
        <v>6</v>
      </c>
      <c r="H20177" s="5">
        <v>118.08</v>
      </c>
      <c r="I20177" s="5">
        <v>708.48</v>
      </c>
      <c r="J20177" s="5">
        <v>3123.18</v>
      </c>
      <c r="K20177" s="26" t="str" cm="1">
        <f t="array" ref="K20177">_xlfn.LET(_xlpm.d,UPPER(TRIM(CLEAN(SUBSTITUTE(F20177,CHAR(160),"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78" spans="2:11" hidden="1" x14ac:dyDescent="0.25">
      <c r="B20178" s="20">
        <v>46114</v>
      </c>
      <c r="C20178" s="2" t="s">
        <v>1</v>
      </c>
      <c r="D20178" s="2" t="s">
        <v>6720</v>
      </c>
      <c r="E20178" s="2" t="s">
        <v>246</v>
      </c>
      <c r="F20178" s="2" t="s">
        <v>4726</v>
      </c>
      <c r="G20178" s="5">
        <v>5</v>
      </c>
      <c r="H20178" s="5">
        <v>129.30000000000001</v>
      </c>
      <c r="I20178" s="5">
        <v>646.5</v>
      </c>
      <c r="J20178" s="5">
        <v>3769.68</v>
      </c>
      <c r="K20178" s="26" t="str" cm="1">
        <f t="array" ref="K20178">_xlfn.LET(_xlpm.d,UPPER(TRIM(CLEAN(SUBSTITUTE(F20178,CHAR(160),"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79" spans="2:11" hidden="1" x14ac:dyDescent="0.25">
      <c r="B20179" s="20">
        <v>46114</v>
      </c>
      <c r="C20179" s="2" t="s">
        <v>1</v>
      </c>
      <c r="D20179" s="2" t="s">
        <v>6662</v>
      </c>
      <c r="E20179" s="2" t="s">
        <v>16</v>
      </c>
      <c r="F20179" s="2" t="s">
        <v>4726</v>
      </c>
      <c r="G20179" s="5">
        <v>5</v>
      </c>
      <c r="H20179" s="5">
        <v>118.8</v>
      </c>
      <c r="I20179" s="5">
        <v>594</v>
      </c>
      <c r="J20179" s="5">
        <v>4363.68</v>
      </c>
      <c r="K20179" s="26" t="str" cm="1">
        <f t="array" ref="K20179">_xlfn.LET(_xlpm.d,UPPER(TRIM(CLEAN(SUBSTITUTE(F20179,CHAR(160),"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80" spans="2:11" hidden="1" x14ac:dyDescent="0.25">
      <c r="B20180" s="20">
        <v>46114</v>
      </c>
      <c r="C20180" s="2" t="s">
        <v>1</v>
      </c>
      <c r="D20180" s="2" t="s">
        <v>6576</v>
      </c>
      <c r="E20180" s="2" t="s">
        <v>43</v>
      </c>
      <c r="F20180" s="2" t="s">
        <v>4726</v>
      </c>
      <c r="G20180" s="5">
        <v>3</v>
      </c>
      <c r="H20180" s="5">
        <v>118.8</v>
      </c>
      <c r="I20180" s="5">
        <v>356.4</v>
      </c>
      <c r="J20180" s="5">
        <v>4720.08</v>
      </c>
      <c r="K20180" s="26" t="str" cm="1">
        <f t="array" ref="K20180">_xlfn.LET(_xlpm.d,UPPER(TRIM(CLEAN(SUBSTITUTE(F20180,CHAR(160),"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81" spans="2:11" hidden="1" x14ac:dyDescent="0.25">
      <c r="B20181" s="20">
        <v>46119</v>
      </c>
      <c r="C20181" s="2" t="s">
        <v>1</v>
      </c>
      <c r="D20181" s="2" t="s">
        <v>6724</v>
      </c>
      <c r="E20181" s="2" t="s">
        <v>162</v>
      </c>
      <c r="F20181" s="2" t="s">
        <v>4726</v>
      </c>
      <c r="G20181" s="5">
        <v>10</v>
      </c>
      <c r="H20181" s="5">
        <v>129.30000000000001</v>
      </c>
      <c r="I20181" s="5">
        <v>1293</v>
      </c>
      <c r="J20181" s="5">
        <v>6013.08</v>
      </c>
      <c r="K20181" s="26" t="str" cm="1">
        <f t="array" ref="K20181">_xlfn.LET(_xlpm.d,UPPER(TRIM(CLEAN(SUBSTITUTE(F20181,CHAR(160),"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82" spans="2:11" hidden="1" x14ac:dyDescent="0.25">
      <c r="B20182" s="20">
        <v>46119</v>
      </c>
      <c r="C20182" s="2" t="s">
        <v>1</v>
      </c>
      <c r="D20182" s="2" t="s">
        <v>6725</v>
      </c>
      <c r="E20182" s="2" t="s">
        <v>279</v>
      </c>
      <c r="F20182" s="2" t="s">
        <v>4726</v>
      </c>
      <c r="G20182" s="5">
        <v>10</v>
      </c>
      <c r="H20182" s="5">
        <v>129.30000000000001</v>
      </c>
      <c r="I20182" s="5">
        <v>1293</v>
      </c>
      <c r="J20182" s="5">
        <v>7306.08</v>
      </c>
      <c r="K20182" s="26" t="str" cm="1">
        <f t="array" ref="K20182">_xlfn.LET(_xlpm.d,UPPER(TRIM(CLEAN(SUBSTITUTE(F20182,CHAR(160),"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83" spans="2:11" hidden="1" x14ac:dyDescent="0.25">
      <c r="B20183" s="20">
        <v>46119</v>
      </c>
      <c r="C20183" s="2" t="s">
        <v>1</v>
      </c>
      <c r="D20183" s="2" t="s">
        <v>6623</v>
      </c>
      <c r="E20183" s="2" t="s">
        <v>874</v>
      </c>
      <c r="F20183" s="2" t="s">
        <v>4726</v>
      </c>
      <c r="G20183" s="5">
        <v>5</v>
      </c>
      <c r="H20183" s="5">
        <v>105.4</v>
      </c>
      <c r="I20183" s="5">
        <v>527</v>
      </c>
      <c r="J20183" s="5">
        <v>7833.08</v>
      </c>
      <c r="K20183" s="26" t="str" cm="1">
        <f t="array" ref="K20183">_xlfn.LET(_xlpm.d,UPPER(TRIM(CLEAN(SUBSTITUTE(F20183,CHAR(160),"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84" spans="2:11" hidden="1" x14ac:dyDescent="0.25">
      <c r="B20184" s="20">
        <v>46120</v>
      </c>
      <c r="C20184" s="2" t="s">
        <v>1</v>
      </c>
      <c r="D20184" s="2" t="s">
        <v>6643</v>
      </c>
      <c r="E20184" s="2" t="s">
        <v>147</v>
      </c>
      <c r="F20184" s="2" t="s">
        <v>4726</v>
      </c>
      <c r="G20184" s="5">
        <v>10</v>
      </c>
      <c r="H20184" s="5">
        <v>129.30000000000001</v>
      </c>
      <c r="I20184" s="5">
        <v>1293</v>
      </c>
      <c r="J20184" s="5">
        <v>9126.08</v>
      </c>
      <c r="K20184" s="26" t="str" cm="1">
        <f t="array" ref="K20184">_xlfn.LET(_xlpm.d,UPPER(TRIM(CLEAN(SUBSTITUTE(F20184,CHAR(160),"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85" spans="2:11" hidden="1" x14ac:dyDescent="0.25">
      <c r="B20185" s="20">
        <v>46120</v>
      </c>
      <c r="C20185" s="2" t="s">
        <v>1</v>
      </c>
      <c r="D20185" s="2" t="s">
        <v>6645</v>
      </c>
      <c r="E20185" s="2" t="s">
        <v>149</v>
      </c>
      <c r="F20185" s="2" t="s">
        <v>4726</v>
      </c>
      <c r="G20185" s="5">
        <v>15</v>
      </c>
      <c r="H20185" s="5">
        <v>129.30000000000001</v>
      </c>
      <c r="I20185" s="5">
        <v>1939.5</v>
      </c>
      <c r="J20185" s="5">
        <v>11065.58</v>
      </c>
      <c r="K20185" s="26" t="str" cm="1">
        <f t="array" ref="K20185">_xlfn.LET(_xlpm.d,UPPER(TRIM(CLEAN(SUBSTITUTE(F20185,CHAR(160),"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86" spans="2:11" hidden="1" x14ac:dyDescent="0.25">
      <c r="B20186" s="20">
        <v>46120</v>
      </c>
      <c r="C20186" s="2" t="s">
        <v>1</v>
      </c>
      <c r="D20186" s="2" t="s">
        <v>6666</v>
      </c>
      <c r="E20186" s="2" t="s">
        <v>232</v>
      </c>
      <c r="F20186" s="2" t="s">
        <v>4726</v>
      </c>
      <c r="G20186" s="5">
        <v>6</v>
      </c>
      <c r="H20186" s="5">
        <v>129.30000000000001</v>
      </c>
      <c r="I20186" s="5">
        <v>775.8</v>
      </c>
      <c r="J20186" s="5">
        <v>11841.38</v>
      </c>
      <c r="K20186" s="26" t="str" cm="1">
        <f t="array" ref="K20186">_xlfn.LET(_xlpm.d,UPPER(TRIM(CLEAN(SUBSTITUTE(F20186,CHAR(160),"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87" spans="2:11" hidden="1" x14ac:dyDescent="0.25">
      <c r="B20187" s="20">
        <v>46120</v>
      </c>
      <c r="C20187" s="2" t="s">
        <v>1</v>
      </c>
      <c r="D20187" s="2" t="s">
        <v>6624</v>
      </c>
      <c r="E20187" s="2" t="s">
        <v>874</v>
      </c>
      <c r="F20187" s="2" t="s">
        <v>4726</v>
      </c>
      <c r="G20187" s="5">
        <v>17</v>
      </c>
      <c r="H20187" s="5">
        <v>105.4</v>
      </c>
      <c r="I20187" s="5">
        <v>1791.8</v>
      </c>
      <c r="J20187" s="5">
        <v>13633.179999999998</v>
      </c>
      <c r="K20187" s="26" t="str" cm="1">
        <f t="array" ref="K20187">_xlfn.LET(_xlpm.d,UPPER(TRIM(CLEAN(SUBSTITUTE(F20187,CHAR(160),"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88" spans="2:11" hidden="1" x14ac:dyDescent="0.25">
      <c r="B20188" s="20">
        <v>46121</v>
      </c>
      <c r="C20188" s="2" t="s">
        <v>1</v>
      </c>
      <c r="D20188" s="2" t="s">
        <v>6845</v>
      </c>
      <c r="E20188" s="2" t="s">
        <v>160</v>
      </c>
      <c r="F20188" s="2" t="s">
        <v>4726</v>
      </c>
      <c r="G20188" s="5">
        <v>6</v>
      </c>
      <c r="H20188" s="5">
        <v>129.30000000000001</v>
      </c>
      <c r="I20188" s="5">
        <v>775.8</v>
      </c>
      <c r="J20188" s="5">
        <v>14408.979999999998</v>
      </c>
      <c r="K20188" s="26" t="str" cm="1">
        <f t="array" ref="K20188">_xlfn.LET(_xlpm.d,UPPER(TRIM(CLEAN(SUBSTITUTE(F20188,CHAR(160),"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89" spans="2:11" hidden="1" x14ac:dyDescent="0.25">
      <c r="B20189" s="20">
        <v>46121</v>
      </c>
      <c r="C20189" s="2" t="s">
        <v>1</v>
      </c>
      <c r="D20189" s="2" t="s">
        <v>6669</v>
      </c>
      <c r="E20189" s="2" t="s">
        <v>730</v>
      </c>
      <c r="F20189" s="2" t="s">
        <v>4726</v>
      </c>
      <c r="G20189" s="5">
        <v>10</v>
      </c>
      <c r="H20189" s="5">
        <v>129.30000000000001</v>
      </c>
      <c r="I20189" s="5">
        <v>1293</v>
      </c>
      <c r="J20189" s="5">
        <v>15701.979999999998</v>
      </c>
      <c r="K20189" s="26" t="str" cm="1">
        <f t="array" ref="K20189">_xlfn.LET(_xlpm.d,UPPER(TRIM(CLEAN(SUBSTITUTE(F20189,CHAR(160),"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90" spans="2:11" hidden="1" x14ac:dyDescent="0.25">
      <c r="B20190" s="20">
        <v>46121</v>
      </c>
      <c r="C20190" s="2" t="s">
        <v>1</v>
      </c>
      <c r="D20190" s="2" t="s">
        <v>6847</v>
      </c>
      <c r="E20190" s="2" t="s">
        <v>857</v>
      </c>
      <c r="F20190" s="2" t="s">
        <v>4726</v>
      </c>
      <c r="G20190" s="5">
        <v>6</v>
      </c>
      <c r="H20190" s="5">
        <v>118.8</v>
      </c>
      <c r="I20190" s="5">
        <v>712.8</v>
      </c>
      <c r="J20190" s="5">
        <v>16414.78</v>
      </c>
      <c r="K20190" s="26" t="str" cm="1">
        <f t="array" ref="K20190">_xlfn.LET(_xlpm.d,UPPER(TRIM(CLEAN(SUBSTITUTE(F20190,CHAR(160),"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91" spans="2:11" hidden="1" x14ac:dyDescent="0.25">
      <c r="B20191" s="20">
        <v>46121</v>
      </c>
      <c r="C20191" s="2" t="s">
        <v>1</v>
      </c>
      <c r="D20191" s="2" t="s">
        <v>6604</v>
      </c>
      <c r="E20191" s="2" t="s">
        <v>120</v>
      </c>
      <c r="F20191" s="2" t="s">
        <v>4726</v>
      </c>
      <c r="G20191" s="5">
        <v>2</v>
      </c>
      <c r="H20191" s="5">
        <v>67.989999999999995</v>
      </c>
      <c r="I20191" s="5">
        <v>135.97999999999999</v>
      </c>
      <c r="J20191" s="5">
        <v>16550.759999999998</v>
      </c>
      <c r="K20191" s="26" t="str" cm="1">
        <f t="array" ref="K20191">_xlfn.LET(_xlpm.d,UPPER(TRIM(CLEAN(SUBSTITUTE(F20191,CHAR(160),"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92" spans="2:11" hidden="1" x14ac:dyDescent="0.25">
      <c r="B20192" s="20">
        <v>46122</v>
      </c>
      <c r="C20192" s="2" t="s">
        <v>1</v>
      </c>
      <c r="D20192" s="2" t="s">
        <v>6671</v>
      </c>
      <c r="E20192" s="2" t="s">
        <v>241</v>
      </c>
      <c r="F20192" s="2" t="s">
        <v>4726</v>
      </c>
      <c r="G20192" s="5">
        <v>10</v>
      </c>
      <c r="H20192" s="5">
        <v>129.30000000000001</v>
      </c>
      <c r="I20192" s="5">
        <v>1293</v>
      </c>
      <c r="J20192" s="5">
        <v>17843.759999999998</v>
      </c>
      <c r="K20192" s="26" t="str" cm="1">
        <f t="array" ref="K20192">_xlfn.LET(_xlpm.d,UPPER(TRIM(CLEAN(SUBSTITUTE(F20192,CHAR(160),"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93" spans="2:11" hidden="1" x14ac:dyDescent="0.25">
      <c r="B20193" s="20">
        <v>46122</v>
      </c>
      <c r="C20193" s="2" t="s">
        <v>1</v>
      </c>
      <c r="D20193" s="2" t="s">
        <v>6634</v>
      </c>
      <c r="E20193" s="2" t="s">
        <v>243</v>
      </c>
      <c r="F20193" s="2" t="s">
        <v>4726</v>
      </c>
      <c r="G20193" s="5">
        <v>10</v>
      </c>
      <c r="H20193" s="5">
        <v>129.30000000000001</v>
      </c>
      <c r="I20193" s="5">
        <v>1293</v>
      </c>
      <c r="J20193" s="5">
        <v>19136.759999999998</v>
      </c>
      <c r="K20193" s="26" t="str" cm="1">
        <f t="array" ref="K20193">_xlfn.LET(_xlpm.d,UPPER(TRIM(CLEAN(SUBSTITUTE(F20193,CHAR(160),"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94" spans="2:11" hidden="1" x14ac:dyDescent="0.25">
      <c r="B20194" s="20">
        <v>46122</v>
      </c>
      <c r="C20194" s="2" t="s">
        <v>1</v>
      </c>
      <c r="D20194" s="2" t="s">
        <v>6673</v>
      </c>
      <c r="E20194" s="2" t="s">
        <v>254</v>
      </c>
      <c r="F20194" s="2" t="s">
        <v>4726</v>
      </c>
      <c r="G20194" s="5">
        <v>10</v>
      </c>
      <c r="H20194" s="5">
        <v>129.30000000000001</v>
      </c>
      <c r="I20194" s="5">
        <v>1293</v>
      </c>
      <c r="J20194" s="5">
        <v>20429.759999999998</v>
      </c>
      <c r="K20194" s="26" t="str" cm="1">
        <f t="array" ref="K20194">_xlfn.LET(_xlpm.d,UPPER(TRIM(CLEAN(SUBSTITUTE(F20194,CHAR(160),"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95" spans="2:11" hidden="1" x14ac:dyDescent="0.25">
      <c r="B20195" s="20">
        <v>46122</v>
      </c>
      <c r="C20195" s="2" t="s">
        <v>1</v>
      </c>
      <c r="D20195" s="2" t="s">
        <v>6635</v>
      </c>
      <c r="E20195" s="2" t="s">
        <v>154</v>
      </c>
      <c r="F20195" s="2" t="s">
        <v>4726</v>
      </c>
      <c r="G20195" s="5">
        <v>10</v>
      </c>
      <c r="H20195" s="5">
        <v>129.30000000000001</v>
      </c>
      <c r="I20195" s="5">
        <v>1293</v>
      </c>
      <c r="J20195" s="5">
        <v>21722.76</v>
      </c>
      <c r="K20195" s="26" t="str" cm="1">
        <f t="array" ref="K20195">_xlfn.LET(_xlpm.d,UPPER(TRIM(CLEAN(SUBSTITUTE(F20195,CHAR(160),"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96" spans="2:11" hidden="1" x14ac:dyDescent="0.25">
      <c r="B20196" s="20">
        <v>46122</v>
      </c>
      <c r="C20196" s="2" t="s">
        <v>1</v>
      </c>
      <c r="D20196" s="2" t="s">
        <v>6606</v>
      </c>
      <c r="E20196" s="2" t="s">
        <v>43</v>
      </c>
      <c r="F20196" s="2" t="s">
        <v>4726</v>
      </c>
      <c r="G20196" s="5">
        <v>4</v>
      </c>
      <c r="H20196" s="5">
        <v>118.8</v>
      </c>
      <c r="I20196" s="5">
        <v>475.2</v>
      </c>
      <c r="J20196" s="5">
        <v>22197.96</v>
      </c>
      <c r="K20196" s="26" t="str" cm="1">
        <f t="array" ref="K20196">_xlfn.LET(_xlpm.d,UPPER(TRIM(CLEAN(SUBSTITUTE(F20196,CHAR(160),"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97" spans="2:11" hidden="1" x14ac:dyDescent="0.25">
      <c r="B20197" s="20">
        <v>46122</v>
      </c>
      <c r="C20197" s="2" t="s">
        <v>1</v>
      </c>
      <c r="D20197" s="2" t="s">
        <v>6806</v>
      </c>
      <c r="E20197" s="2" t="s">
        <v>1944</v>
      </c>
      <c r="F20197" s="2" t="s">
        <v>4726</v>
      </c>
      <c r="G20197" s="5">
        <v>8</v>
      </c>
      <c r="H20197" s="5">
        <v>118.8</v>
      </c>
      <c r="I20197" s="5">
        <v>950.4</v>
      </c>
      <c r="J20197" s="5">
        <v>23148.36</v>
      </c>
      <c r="K20197" s="26" t="str" cm="1">
        <f t="array" ref="K20197">_xlfn.LET(_xlpm.d,UPPER(TRIM(CLEAN(SUBSTITUTE(F20197,CHAR(160),"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98" spans="2:11" hidden="1" x14ac:dyDescent="0.25">
      <c r="B20198" s="20">
        <v>46122</v>
      </c>
      <c r="C20198" s="2" t="s">
        <v>1</v>
      </c>
      <c r="D20198" s="2" t="s">
        <v>6864</v>
      </c>
      <c r="E20198" s="2" t="s">
        <v>4554</v>
      </c>
      <c r="F20198" s="2" t="s">
        <v>4726</v>
      </c>
      <c r="G20198" s="5">
        <v>2</v>
      </c>
      <c r="H20198" s="5">
        <v>118.8</v>
      </c>
      <c r="I20198" s="5">
        <v>237.6</v>
      </c>
      <c r="J20198" s="5">
        <v>23385.96</v>
      </c>
      <c r="K20198" s="26" t="str" cm="1">
        <f t="array" ref="K20198">_xlfn.LET(_xlpm.d,UPPER(TRIM(CLEAN(SUBSTITUTE(F20198,CHAR(160),"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199" spans="2:11" hidden="1" x14ac:dyDescent="0.25">
      <c r="B20199" s="20">
        <v>46122</v>
      </c>
      <c r="C20199" s="2" t="s">
        <v>1</v>
      </c>
      <c r="D20199" s="2" t="s">
        <v>6739</v>
      </c>
      <c r="E20199" s="2" t="s">
        <v>170</v>
      </c>
      <c r="F20199" s="2" t="s">
        <v>4726</v>
      </c>
      <c r="G20199" s="5">
        <v>8</v>
      </c>
      <c r="H20199" s="5">
        <v>118.8</v>
      </c>
      <c r="I20199" s="5">
        <v>950.4</v>
      </c>
      <c r="J20199" s="5">
        <v>24336.36</v>
      </c>
      <c r="K20199" s="26" t="str" cm="1">
        <f t="array" ref="K20199">_xlfn.LET(_xlpm.d,UPPER(TRIM(CLEAN(SUBSTITUTE(F20199,CHAR(160),"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00" spans="2:11" hidden="1" x14ac:dyDescent="0.25">
      <c r="B20200" s="20">
        <v>46122</v>
      </c>
      <c r="C20200" s="2" t="s">
        <v>1</v>
      </c>
      <c r="D20200" s="2" t="s">
        <v>6740</v>
      </c>
      <c r="E20200" s="2" t="s">
        <v>197</v>
      </c>
      <c r="F20200" s="2" t="s">
        <v>4726</v>
      </c>
      <c r="G20200" s="5">
        <v>13</v>
      </c>
      <c r="H20200" s="5">
        <v>129.30000000000001</v>
      </c>
      <c r="I20200" s="5">
        <v>1680.9</v>
      </c>
      <c r="J20200" s="5">
        <v>26017.260000000002</v>
      </c>
      <c r="K20200" s="26" t="str" cm="1">
        <f t="array" ref="K20200">_xlfn.LET(_xlpm.d,UPPER(TRIM(CLEAN(SUBSTITUTE(F20200,CHAR(160),"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01" spans="2:11" hidden="1" x14ac:dyDescent="0.25">
      <c r="B20201" s="20">
        <v>46123</v>
      </c>
      <c r="C20201" s="2" t="s">
        <v>1</v>
      </c>
      <c r="D20201" s="2" t="s">
        <v>6675</v>
      </c>
      <c r="E20201" s="2" t="s">
        <v>248</v>
      </c>
      <c r="F20201" s="2" t="s">
        <v>4726</v>
      </c>
      <c r="G20201" s="5">
        <v>10</v>
      </c>
      <c r="H20201" s="5">
        <v>129.30000000000001</v>
      </c>
      <c r="I20201" s="5">
        <v>1293</v>
      </c>
      <c r="J20201" s="5">
        <v>27310.260000000002</v>
      </c>
      <c r="K20201" s="26" t="str" cm="1">
        <f t="array" ref="K20201">_xlfn.LET(_xlpm.d,UPPER(TRIM(CLEAN(SUBSTITUTE(F20201,CHAR(160),"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02" spans="2:11" hidden="1" x14ac:dyDescent="0.25">
      <c r="B20202" s="20">
        <v>46123</v>
      </c>
      <c r="C20202" s="2" t="s">
        <v>1</v>
      </c>
      <c r="D20202" s="2" t="s">
        <v>6636</v>
      </c>
      <c r="E20202" s="2" t="s">
        <v>238</v>
      </c>
      <c r="F20202" s="2" t="s">
        <v>4726</v>
      </c>
      <c r="G20202" s="5">
        <v>6</v>
      </c>
      <c r="H20202" s="5">
        <v>129.30000000000001</v>
      </c>
      <c r="I20202" s="5">
        <v>775.8</v>
      </c>
      <c r="J20202" s="5">
        <v>28086.06</v>
      </c>
      <c r="K20202" s="26" t="str" cm="1">
        <f t="array" ref="K20202">_xlfn.LET(_xlpm.d,UPPER(TRIM(CLEAN(SUBSTITUTE(F20202,CHAR(160),"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03" spans="2:11" hidden="1" x14ac:dyDescent="0.25">
      <c r="B20203" s="20">
        <v>46125</v>
      </c>
      <c r="C20203" s="2" t="s">
        <v>1</v>
      </c>
      <c r="D20203" s="2" t="s">
        <v>6744</v>
      </c>
      <c r="E20203" s="2" t="s">
        <v>254</v>
      </c>
      <c r="F20203" s="2" t="s">
        <v>4726</v>
      </c>
      <c r="G20203" s="5">
        <v>5</v>
      </c>
      <c r="H20203" s="5">
        <v>129.30000000000001</v>
      </c>
      <c r="I20203" s="5">
        <v>646.5</v>
      </c>
      <c r="J20203" s="5">
        <v>28732.560000000001</v>
      </c>
      <c r="K20203" s="26" t="str" cm="1">
        <f t="array" ref="K20203">_xlfn.LET(_xlpm.d,UPPER(TRIM(CLEAN(SUBSTITUTE(F20203,CHAR(160),"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04" spans="2:11" hidden="1" x14ac:dyDescent="0.25">
      <c r="B20204" s="20">
        <v>46126</v>
      </c>
      <c r="C20204" s="2" t="s">
        <v>1</v>
      </c>
      <c r="D20204" s="2" t="s">
        <v>6648</v>
      </c>
      <c r="E20204" s="2" t="s">
        <v>156</v>
      </c>
      <c r="F20204" s="2" t="s">
        <v>4726</v>
      </c>
      <c r="G20204" s="5">
        <v>12</v>
      </c>
      <c r="H20204" s="5">
        <v>129.30000000000001</v>
      </c>
      <c r="I20204" s="5">
        <v>1551.6</v>
      </c>
      <c r="J20204" s="5">
        <v>30284.16</v>
      </c>
      <c r="K20204" s="26" t="str" cm="1">
        <f t="array" ref="K20204">_xlfn.LET(_xlpm.d,UPPER(TRIM(CLEAN(SUBSTITUTE(F20204,CHAR(160),"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05" spans="2:11" hidden="1" x14ac:dyDescent="0.25">
      <c r="B20205" s="20">
        <v>46126</v>
      </c>
      <c r="C20205" s="2" t="s">
        <v>1</v>
      </c>
      <c r="D20205" s="2" t="s">
        <v>6638</v>
      </c>
      <c r="E20205" s="2" t="s">
        <v>273</v>
      </c>
      <c r="F20205" s="2" t="s">
        <v>4726</v>
      </c>
      <c r="G20205" s="5">
        <v>10</v>
      </c>
      <c r="H20205" s="5">
        <v>129.30000000000001</v>
      </c>
      <c r="I20205" s="5">
        <v>1293</v>
      </c>
      <c r="J20205" s="5">
        <v>31577.16</v>
      </c>
      <c r="K20205" s="26" t="str" cm="1">
        <f t="array" ref="K20205">_xlfn.LET(_xlpm.d,UPPER(TRIM(CLEAN(SUBSTITUTE(F20205,CHAR(160),"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06" spans="2:11" hidden="1" x14ac:dyDescent="0.25">
      <c r="B20206" s="20">
        <v>46126</v>
      </c>
      <c r="C20206" s="2" t="s">
        <v>1</v>
      </c>
      <c r="D20206" s="2" t="s">
        <v>6749</v>
      </c>
      <c r="E20206" s="2" t="s">
        <v>143</v>
      </c>
      <c r="F20206" s="2" t="s">
        <v>4726</v>
      </c>
      <c r="G20206" s="5">
        <v>5</v>
      </c>
      <c r="H20206" s="5">
        <v>129.30000000000001</v>
      </c>
      <c r="I20206" s="5">
        <v>646.5</v>
      </c>
      <c r="J20206" s="5">
        <v>32223.66</v>
      </c>
      <c r="K20206" s="26" t="str" cm="1">
        <f t="array" ref="K20206">_xlfn.LET(_xlpm.d,UPPER(TRIM(CLEAN(SUBSTITUTE(F20206,CHAR(160),"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07" spans="2:11" hidden="1" x14ac:dyDescent="0.25">
      <c r="B20207" s="20">
        <v>46127</v>
      </c>
      <c r="C20207" s="2" t="s">
        <v>1</v>
      </c>
      <c r="D20207" s="2" t="s">
        <v>6750</v>
      </c>
      <c r="E20207" s="2" t="s">
        <v>149</v>
      </c>
      <c r="F20207" s="2" t="s">
        <v>4726</v>
      </c>
      <c r="G20207" s="5">
        <v>10</v>
      </c>
      <c r="H20207" s="5">
        <v>129.30000000000001</v>
      </c>
      <c r="I20207" s="5">
        <v>1293</v>
      </c>
      <c r="J20207" s="5">
        <v>33516.660000000003</v>
      </c>
      <c r="K20207" s="26" t="str" cm="1">
        <f t="array" ref="K20207">_xlfn.LET(_xlpm.d,UPPER(TRIM(CLEAN(SUBSTITUTE(F20207,CHAR(160),"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08" spans="2:11" hidden="1" x14ac:dyDescent="0.25">
      <c r="B20208" s="20">
        <v>46128</v>
      </c>
      <c r="C20208" s="2" t="s">
        <v>1</v>
      </c>
      <c r="D20208" s="2" t="s">
        <v>6649</v>
      </c>
      <c r="E20208" s="2" t="s">
        <v>192</v>
      </c>
      <c r="F20208" s="2" t="s">
        <v>4726</v>
      </c>
      <c r="G20208" s="5">
        <v>10</v>
      </c>
      <c r="H20208" s="5">
        <v>129.30000000000001</v>
      </c>
      <c r="I20208" s="5">
        <v>1293</v>
      </c>
      <c r="J20208" s="5">
        <v>34809.660000000003</v>
      </c>
      <c r="K20208" s="26" t="str" cm="1">
        <f t="array" ref="K20208">_xlfn.LET(_xlpm.d,UPPER(TRIM(CLEAN(SUBSTITUTE(F20208,CHAR(160),"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09" spans="1:11" hidden="1" x14ac:dyDescent="0.25">
      <c r="B20209" s="20">
        <v>46129</v>
      </c>
      <c r="C20209" s="2" t="s">
        <v>1</v>
      </c>
      <c r="D20209" s="2" t="s">
        <v>6650</v>
      </c>
      <c r="E20209" s="2" t="s">
        <v>154</v>
      </c>
      <c r="F20209" s="2" t="s">
        <v>4726</v>
      </c>
      <c r="G20209" s="5">
        <v>12</v>
      </c>
      <c r="H20209" s="5">
        <v>129.30000000000001</v>
      </c>
      <c r="I20209" s="5">
        <v>1551.6</v>
      </c>
      <c r="J20209" s="5">
        <v>36361.26</v>
      </c>
      <c r="K20209" s="26" t="str" cm="1">
        <f t="array" ref="K20209">_xlfn.LET(_xlpm.d,UPPER(TRIM(CLEAN(SUBSTITUTE(F20209,CHAR(160),"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10" spans="1:11" hidden="1" x14ac:dyDescent="0.25">
      <c r="B20210" s="20">
        <v>46129</v>
      </c>
      <c r="C20210" s="2" t="s">
        <v>1</v>
      </c>
      <c r="D20210" s="2" t="s">
        <v>6760</v>
      </c>
      <c r="E20210" s="2" t="s">
        <v>224</v>
      </c>
      <c r="F20210" s="2" t="s">
        <v>4726</v>
      </c>
      <c r="G20210" s="5">
        <v>22</v>
      </c>
      <c r="H20210" s="5">
        <v>129.30000000000001</v>
      </c>
      <c r="I20210" s="5">
        <v>2844.6</v>
      </c>
      <c r="J20210" s="5">
        <v>39205.86</v>
      </c>
      <c r="K20210" s="26" t="str" cm="1">
        <f t="array" ref="K20210">_xlfn.LET(_xlpm.d,UPPER(TRIM(CLEAN(SUBSTITUTE(F20210,CHAR(160),"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11" spans="1:11" hidden="1" x14ac:dyDescent="0.25">
      <c r="B20211" s="20">
        <v>46132</v>
      </c>
      <c r="C20211" s="2" t="s">
        <v>1</v>
      </c>
      <c r="D20211" s="2" t="s">
        <v>6656</v>
      </c>
      <c r="E20211" s="2" t="s">
        <v>160</v>
      </c>
      <c r="F20211" s="2" t="s">
        <v>4726</v>
      </c>
      <c r="G20211" s="5">
        <v>5</v>
      </c>
      <c r="H20211" s="5">
        <v>129.30000000000001</v>
      </c>
      <c r="I20211" s="5">
        <v>646.5</v>
      </c>
      <c r="J20211" s="5">
        <v>39852.36</v>
      </c>
      <c r="K20211" s="26" t="str" cm="1">
        <f t="array" ref="K20211">_xlfn.LET(_xlpm.d,UPPER(TRIM(CLEAN(SUBSTITUTE(F20211,CHAR(160),"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12" spans="1:11" hidden="1" x14ac:dyDescent="0.25">
      <c r="B20212" s="20">
        <v>46132</v>
      </c>
      <c r="C20212" s="2" t="s">
        <v>1</v>
      </c>
      <c r="D20212" s="2" t="s">
        <v>6657</v>
      </c>
      <c r="E20212" s="2" t="s">
        <v>135</v>
      </c>
      <c r="F20212" s="2" t="s">
        <v>4726</v>
      </c>
      <c r="G20212" s="5">
        <v>10</v>
      </c>
      <c r="H20212" s="5">
        <v>129.30000000000001</v>
      </c>
      <c r="I20212" s="5">
        <v>1293</v>
      </c>
      <c r="J20212" s="5">
        <v>41145.360000000001</v>
      </c>
      <c r="K20212" s="26" t="str" cm="1">
        <f t="array" ref="K20212">_xlfn.LET(_xlpm.d,UPPER(TRIM(CLEAN(SUBSTITUTE(F20212,CHAR(160),"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13" spans="1:11" hidden="1" x14ac:dyDescent="0.25">
      <c r="B20213" s="20">
        <v>46134</v>
      </c>
      <c r="C20213" s="2" t="s">
        <v>1</v>
      </c>
      <c r="D20213" s="2" t="s">
        <v>6768</v>
      </c>
      <c r="E20213" s="2" t="s">
        <v>6698</v>
      </c>
      <c r="F20213" s="2" t="s">
        <v>4726</v>
      </c>
      <c r="G20213" s="5">
        <v>64</v>
      </c>
      <c r="H20213" s="5">
        <v>118.8</v>
      </c>
      <c r="I20213" s="5">
        <v>7603.2</v>
      </c>
      <c r="J20213" s="5">
        <v>48748.56</v>
      </c>
      <c r="K20213" s="26" t="str" cm="1">
        <f t="array" ref="K20213">_xlfn.LET(_xlpm.d,UPPER(TRIM(CLEAN(SUBSTITUTE(F20213,CHAR(160),"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14" spans="1:11" hidden="1" x14ac:dyDescent="0.25">
      <c r="B20214" s="20">
        <v>46134</v>
      </c>
      <c r="C20214" s="2" t="s">
        <v>1</v>
      </c>
      <c r="D20214" s="2" t="s">
        <v>6816</v>
      </c>
      <c r="E20214" s="2" t="s">
        <v>2305</v>
      </c>
      <c r="F20214" s="2" t="s">
        <v>4726</v>
      </c>
      <c r="G20214" s="5">
        <v>2</v>
      </c>
      <c r="H20214" s="5">
        <v>118.8</v>
      </c>
      <c r="I20214" s="5">
        <v>237.6</v>
      </c>
      <c r="J20214" s="5">
        <v>48986.159999999996</v>
      </c>
      <c r="K20214" s="26" t="str" cm="1">
        <f t="array" ref="K20214">_xlfn.LET(_xlpm.d,UPPER(TRIM(CLEAN(SUBSTITUTE(F20214,CHAR(160),"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15" spans="1:11" hidden="1" x14ac:dyDescent="0.25">
      <c r="B20215" s="20">
        <v>46135</v>
      </c>
      <c r="C20215" s="2" t="s">
        <v>1</v>
      </c>
      <c r="D20215" s="2" t="s">
        <v>6577</v>
      </c>
      <c r="E20215" s="2" t="s">
        <v>16</v>
      </c>
      <c r="F20215" s="2" t="s">
        <v>4726</v>
      </c>
      <c r="G20215" s="5">
        <v>13</v>
      </c>
      <c r="H20215" s="5">
        <v>118.8</v>
      </c>
      <c r="I20215" s="5">
        <v>1544.4</v>
      </c>
      <c r="J20215" s="5">
        <v>50530.559999999998</v>
      </c>
      <c r="K20215" s="26" t="str" cm="1">
        <f t="array" ref="K20215">_xlfn.LET(_xlpm.d,UPPER(TRIM(CLEAN(SUBSTITUTE(F20215,CHAR(160),"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16" spans="1:11" hidden="1" x14ac:dyDescent="0.25">
      <c r="B20216" s="20">
        <v>46136</v>
      </c>
      <c r="C20216" s="2" t="s">
        <v>1</v>
      </c>
      <c r="D20216" s="2" t="s">
        <v>6702</v>
      </c>
      <c r="E20216" s="2" t="s">
        <v>307</v>
      </c>
      <c r="F20216" s="2" t="s">
        <v>4726</v>
      </c>
      <c r="G20216" s="5">
        <v>10</v>
      </c>
      <c r="H20216" s="5">
        <v>129.30000000000001</v>
      </c>
      <c r="I20216" s="5">
        <v>1293</v>
      </c>
      <c r="J20216" s="5">
        <v>51823.56</v>
      </c>
      <c r="K20216" s="26" t="str" cm="1">
        <f t="array" ref="K20216">_xlfn.LET(_xlpm.d,UPPER(TRIM(CLEAN(SUBSTITUTE(F20216,CHAR(160),"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17" spans="1:11" hidden="1" x14ac:dyDescent="0.25">
      <c r="B20217" s="20">
        <v>46136</v>
      </c>
      <c r="C20217" s="2" t="s">
        <v>1</v>
      </c>
      <c r="D20217" s="2" t="s">
        <v>6703</v>
      </c>
      <c r="E20217" s="2" t="s">
        <v>224</v>
      </c>
      <c r="F20217" s="2" t="s">
        <v>4726</v>
      </c>
      <c r="G20217" s="5">
        <v>4</v>
      </c>
      <c r="H20217" s="5">
        <v>129.30000000000001</v>
      </c>
      <c r="I20217" s="5">
        <v>517.20000000000005</v>
      </c>
      <c r="J20217" s="5">
        <v>52340.759999999995</v>
      </c>
      <c r="K20217" s="26" t="str" cm="1">
        <f t="array" ref="K20217">_xlfn.LET(_xlpm.d,UPPER(TRIM(CLEAN(SUBSTITUTE(F20217,CHAR(160),"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18" spans="1:11" hidden="1" x14ac:dyDescent="0.25">
      <c r="B20218" s="20">
        <v>46140</v>
      </c>
      <c r="C20218" s="2" t="s">
        <v>1</v>
      </c>
      <c r="D20218" s="2" t="s">
        <v>6865</v>
      </c>
      <c r="E20218" s="2" t="s">
        <v>192</v>
      </c>
      <c r="F20218" s="2" t="s">
        <v>4726</v>
      </c>
      <c r="G20218" s="5">
        <v>10</v>
      </c>
      <c r="H20218" s="5">
        <v>129.30000000000001</v>
      </c>
      <c r="I20218" s="5">
        <v>1293</v>
      </c>
      <c r="J20218" s="5">
        <v>53633.759999999995</v>
      </c>
      <c r="K20218" s="26" t="str" cm="1">
        <f t="array" ref="K20218">_xlfn.LET(_xlpm.d,UPPER(TRIM(CLEAN(SUBSTITUTE(F20218,CHAR(160),"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19" spans="1:11" hidden="1" x14ac:dyDescent="0.25">
      <c r="B20219" s="20">
        <v>46140</v>
      </c>
      <c r="C20219" s="2" t="s">
        <v>1</v>
      </c>
      <c r="D20219" s="2" t="s">
        <v>6631</v>
      </c>
      <c r="E20219" s="2" t="s">
        <v>273</v>
      </c>
      <c r="F20219" s="2" t="s">
        <v>4726</v>
      </c>
      <c r="G20219" s="5">
        <v>6</v>
      </c>
      <c r="H20219" s="5">
        <v>129.30000000000001</v>
      </c>
      <c r="I20219" s="5">
        <v>775.8</v>
      </c>
      <c r="J20219" s="5">
        <v>54409.56</v>
      </c>
      <c r="K20219" s="26" t="str" cm="1">
        <f t="array" ref="K20219">_xlfn.LET(_xlpm.d,UPPER(TRIM(CLEAN(SUBSTITUTE(F20219,CHAR(160),"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20" spans="1:11" hidden="1" x14ac:dyDescent="0.25">
      <c r="B20220" s="20">
        <v>46140</v>
      </c>
      <c r="C20220" s="2" t="s">
        <v>1</v>
      </c>
      <c r="D20220" s="2" t="s">
        <v>6654</v>
      </c>
      <c r="E20220" s="2" t="s">
        <v>162</v>
      </c>
      <c r="F20220" s="2" t="s">
        <v>4726</v>
      </c>
      <c r="G20220" s="5">
        <v>10</v>
      </c>
      <c r="H20220" s="5">
        <v>129.30000000000001</v>
      </c>
      <c r="I20220" s="5">
        <v>1293</v>
      </c>
      <c r="J20220" s="5">
        <v>55702.559999999998</v>
      </c>
      <c r="K20220" s="26" t="str" cm="1">
        <f t="array" ref="K20220">_xlfn.LET(_xlpm.d,UPPER(TRIM(CLEAN(SUBSTITUTE(F20220,CHAR(160),"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21" spans="1:11" hidden="1" x14ac:dyDescent="0.25">
      <c r="B20221" s="20">
        <v>46140</v>
      </c>
      <c r="C20221" s="2" t="s">
        <v>1</v>
      </c>
      <c r="D20221" s="2" t="s">
        <v>6785</v>
      </c>
      <c r="E20221" s="2" t="s">
        <v>147</v>
      </c>
      <c r="F20221" s="2" t="s">
        <v>4726</v>
      </c>
      <c r="G20221" s="5">
        <v>6</v>
      </c>
      <c r="H20221" s="5">
        <v>129.30000000000001</v>
      </c>
      <c r="I20221" s="5">
        <v>775.8</v>
      </c>
      <c r="J20221" s="5">
        <v>56478.36</v>
      </c>
      <c r="K20221" s="26" t="str" cm="1">
        <f t="array" ref="K20221">_xlfn.LET(_xlpm.d,UPPER(TRIM(CLEAN(SUBSTITUTE(F20221,CHAR(160),"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22" spans="1:11" hidden="1" x14ac:dyDescent="0.25">
      <c r="B20222" s="20">
        <v>46141</v>
      </c>
      <c r="C20222" s="2" t="s">
        <v>1</v>
      </c>
      <c r="D20222" s="2" t="s">
        <v>6792</v>
      </c>
      <c r="E20222" s="2" t="s">
        <v>234</v>
      </c>
      <c r="F20222" s="2" t="s">
        <v>4726</v>
      </c>
      <c r="G20222" s="5">
        <v>5</v>
      </c>
      <c r="H20222" s="5">
        <v>129.30000000000001</v>
      </c>
      <c r="I20222" s="5">
        <v>646.5</v>
      </c>
      <c r="J20222" s="5">
        <v>57124.86</v>
      </c>
      <c r="K20222" s="26" t="str" cm="1">
        <f t="array" ref="K20222">_xlfn.LET(_xlpm.d,UPPER(TRIM(CLEAN(SUBSTITUTE(F20222,CHAR(160),"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23" spans="1:11" hidden="1" x14ac:dyDescent="0.25">
      <c r="B20223" s="20">
        <v>46142</v>
      </c>
      <c r="C20223" s="2" t="s">
        <v>1</v>
      </c>
      <c r="D20223" s="2" t="s">
        <v>6641</v>
      </c>
      <c r="E20223" s="2" t="s">
        <v>195</v>
      </c>
      <c r="F20223" s="2" t="s">
        <v>4726</v>
      </c>
      <c r="G20223" s="5">
        <v>15</v>
      </c>
      <c r="H20223" s="5">
        <v>129.30000000000001</v>
      </c>
      <c r="I20223" s="5">
        <v>1939.5</v>
      </c>
      <c r="J20223" s="5">
        <v>59064.36</v>
      </c>
      <c r="K20223" s="26" t="str" cm="1">
        <f t="array" ref="K20223">_xlfn.LET(_xlpm.d,UPPER(TRIM(CLEAN(SUBSTITUTE(F20223,CHAR(160),"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25CM HANGING BASKET</v>
      </c>
    </row>
    <row r="20224" spans="1:11" hidden="1" x14ac:dyDescent="0.25">
      <c r="A20224" s="11" t="s">
        <v>4755</v>
      </c>
      <c r="B20224" s="3"/>
      <c r="G20224" s="6">
        <f>G20174+G20175+G20176+G20177+G20178+G20179+G20180+G20181+G20182+G20183+G20184+G20185+G20186+G20187+G20188+G20189+G20190+G20191+G20192+G20193+G20194+G20195+G20196+G20197+G20198+G20199+G20200+G20201+G20202+G20203+G20204+G20205+G20206+G20207+G20208+G20209+G20210+G20211+G20212+G20213+G20214+G20215+G20216+G20217+G20218+G20219+G20220+G20221+G20222+G20223</f>
        <v>472</v>
      </c>
      <c r="I20224" s="7">
        <f>I20174+I20175+I20176+I20177+I20178+I20179+I20180+I20181+I20182+I20183+I20184+I20185+I20186+I20187+I20188+I20189+I20190+I20191+I20192+I20193+I20194+I20195+I20196+I20197+I20198+I20199+I20200+I20201+I20202+I20203+I20204+I20205+I20206+I20207+I20208+I20209+I20210+I20211+I20212+I20213+I20214+I20215+I20216+I20217+I20218+I20219+I20220+I20221+I20222+I20223</f>
        <v>59064.36</v>
      </c>
      <c r="K20224" s="26" t="str" cm="1">
        <f t="array" ref="K20224">_xlfn.LET(_xlpm.d,UPPER(TRIM(CLEAN(SUBSTITUTE(F20224,CHAR(160),"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25" spans="1:11" hidden="1" x14ac:dyDescent="0.25">
      <c r="A20225" s="10" t="s">
        <v>4779</v>
      </c>
      <c r="B20225" s="3"/>
      <c r="K20225" s="26" t="str" cm="1">
        <f t="array" ref="K20225">_xlfn.LET(_xlpm.d,UPPER(TRIM(CLEAN(SUBSTITUTE(F20225,CHAR(160),"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26" spans="1:11" hidden="1" x14ac:dyDescent="0.25">
      <c r="B20226" s="20">
        <v>46113</v>
      </c>
      <c r="C20226" s="2" t="s">
        <v>1</v>
      </c>
      <c r="D20226" s="2" t="s">
        <v>6712</v>
      </c>
      <c r="E20226" s="2" t="s">
        <v>286</v>
      </c>
      <c r="F20226" s="2" t="s">
        <v>4779</v>
      </c>
      <c r="G20226" s="5">
        <v>3</v>
      </c>
      <c r="H20226" s="5">
        <v>113.2</v>
      </c>
      <c r="I20226" s="5">
        <v>339.6</v>
      </c>
      <c r="J20226" s="5">
        <v>339.6</v>
      </c>
      <c r="K20226" s="26" t="str" cm="1">
        <f t="array" ref="K20226">_xlfn.LET(_xlpm.d,UPPER(TRIM(CLEAN(SUBSTITUTE(F20226,CHAR(160),"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20227" spans="1:11" hidden="1" x14ac:dyDescent="0.25">
      <c r="B20227" s="20">
        <v>46113</v>
      </c>
      <c r="C20227" s="2" t="s">
        <v>1</v>
      </c>
      <c r="D20227" s="2" t="s">
        <v>6862</v>
      </c>
      <c r="E20227" s="2" t="s">
        <v>857</v>
      </c>
      <c r="F20227" s="2" t="s">
        <v>4779</v>
      </c>
      <c r="G20227" s="5">
        <v>4</v>
      </c>
      <c r="H20227" s="5">
        <v>109.95</v>
      </c>
      <c r="I20227" s="5">
        <v>439.8</v>
      </c>
      <c r="J20227" s="5">
        <v>779.40000000000009</v>
      </c>
      <c r="K20227" s="26" t="str" cm="1">
        <f t="array" ref="K20227">_xlfn.LET(_xlpm.d,UPPER(TRIM(CLEAN(SUBSTITUTE(F20227,CHAR(160),"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20228" spans="1:11" hidden="1" x14ac:dyDescent="0.25">
      <c r="B20228" s="20">
        <v>46114</v>
      </c>
      <c r="C20228" s="2" t="s">
        <v>1</v>
      </c>
      <c r="D20228" s="2" t="s">
        <v>6717</v>
      </c>
      <c r="E20228" s="2" t="s">
        <v>120</v>
      </c>
      <c r="F20228" s="2" t="s">
        <v>6866</v>
      </c>
      <c r="G20228" s="5">
        <v>3</v>
      </c>
      <c r="H20228" s="5">
        <v>106.99</v>
      </c>
      <c r="I20228" s="5">
        <v>320.97000000000003</v>
      </c>
      <c r="J20228" s="5">
        <v>1100.3700000000001</v>
      </c>
      <c r="K20228" s="26" t="str" cm="1">
        <f t="array" ref="K20228">_xlfn.LET(_xlpm.d,UPPER(TRIM(CLEAN(SUBSTITUTE(F20228,CHAR(160),"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20229" spans="1:11" hidden="1" x14ac:dyDescent="0.25">
      <c r="B20229" s="20">
        <v>46121</v>
      </c>
      <c r="C20229" s="2" t="s">
        <v>1</v>
      </c>
      <c r="D20229" s="2" t="s">
        <v>6669</v>
      </c>
      <c r="E20229" s="2" t="s">
        <v>730</v>
      </c>
      <c r="F20229" s="2" t="s">
        <v>4779</v>
      </c>
      <c r="G20229" s="5">
        <v>10</v>
      </c>
      <c r="H20229" s="5">
        <v>107.75</v>
      </c>
      <c r="I20229" s="5">
        <v>1077.5</v>
      </c>
      <c r="J20229" s="5">
        <v>2177.87</v>
      </c>
      <c r="K20229" s="26" t="str" cm="1">
        <f t="array" ref="K20229">_xlfn.LET(_xlpm.d,UPPER(TRIM(CLEAN(SUBSTITUTE(F20229,CHAR(160),"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20230" spans="1:11" hidden="1" x14ac:dyDescent="0.25">
      <c r="B20230" s="20">
        <v>46122</v>
      </c>
      <c r="C20230" s="2" t="s">
        <v>1</v>
      </c>
      <c r="D20230" s="2" t="s">
        <v>6606</v>
      </c>
      <c r="E20230" s="2" t="s">
        <v>43</v>
      </c>
      <c r="F20230" s="2" t="s">
        <v>4779</v>
      </c>
      <c r="G20230" s="5">
        <v>2</v>
      </c>
      <c r="H20230" s="5">
        <v>109.95</v>
      </c>
      <c r="I20230" s="5">
        <v>219.9</v>
      </c>
      <c r="J20230" s="5">
        <v>2397.77</v>
      </c>
      <c r="K20230" s="26" t="str" cm="1">
        <f t="array" ref="K20230">_xlfn.LET(_xlpm.d,UPPER(TRIM(CLEAN(SUBSTITUTE(F20230,CHAR(160),"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20231" spans="1:11" hidden="1" x14ac:dyDescent="0.25">
      <c r="B20231" s="20">
        <v>46123</v>
      </c>
      <c r="C20231" s="2" t="s">
        <v>1</v>
      </c>
      <c r="D20231" s="2" t="s">
        <v>6578</v>
      </c>
      <c r="E20231" s="2" t="s">
        <v>12</v>
      </c>
      <c r="F20231" s="2" t="s">
        <v>4779</v>
      </c>
      <c r="G20231" s="5">
        <v>6</v>
      </c>
      <c r="H20231" s="5">
        <v>109.95</v>
      </c>
      <c r="I20231" s="5">
        <v>659.7</v>
      </c>
      <c r="J20231" s="5">
        <v>3057.4700000000003</v>
      </c>
      <c r="K20231" s="26" t="str" cm="1">
        <f t="array" ref="K20231">_xlfn.LET(_xlpm.d,UPPER(TRIM(CLEAN(SUBSTITUTE(F20231,CHAR(160),"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20232" spans="1:11" hidden="1" x14ac:dyDescent="0.25">
      <c r="B20232" s="20">
        <v>46127</v>
      </c>
      <c r="C20232" s="2" t="s">
        <v>1</v>
      </c>
      <c r="D20232" s="2" t="s">
        <v>6680</v>
      </c>
      <c r="E20232" s="2" t="s">
        <v>61</v>
      </c>
      <c r="F20232" s="2" t="s">
        <v>4779</v>
      </c>
      <c r="G20232" s="5">
        <v>11</v>
      </c>
      <c r="H20232" s="5">
        <v>109.95</v>
      </c>
      <c r="I20232" s="5">
        <v>1209.45</v>
      </c>
      <c r="J20232" s="5">
        <v>4266.92</v>
      </c>
      <c r="K20232" s="26" t="str" cm="1">
        <f t="array" ref="K20232">_xlfn.LET(_xlpm.d,UPPER(TRIM(CLEAN(SUBSTITUTE(F20232,CHAR(160),"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20233" spans="1:11" hidden="1" x14ac:dyDescent="0.25">
      <c r="B20233" s="20">
        <v>46134</v>
      </c>
      <c r="C20233" s="2" t="s">
        <v>1</v>
      </c>
      <c r="D20233" s="2" t="s">
        <v>6768</v>
      </c>
      <c r="E20233" s="2" t="s">
        <v>6698</v>
      </c>
      <c r="F20233" s="2" t="s">
        <v>4779</v>
      </c>
      <c r="G20233" s="5">
        <v>4</v>
      </c>
      <c r="H20233" s="5">
        <v>109.95</v>
      </c>
      <c r="I20233" s="5">
        <v>439.8</v>
      </c>
      <c r="J20233" s="5">
        <v>4706.72</v>
      </c>
      <c r="K20233" s="26" t="str" cm="1">
        <f t="array" ref="K20233">_xlfn.LET(_xlpm.d,UPPER(TRIM(CLEAN(SUBSTITUTE(F20233,CHAR(160),"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32CM MIX AND MINGLE</v>
      </c>
    </row>
    <row r="20234" spans="1:11" hidden="1" x14ac:dyDescent="0.25">
      <c r="A20234" s="11" t="s">
        <v>4807</v>
      </c>
      <c r="B20234" s="3"/>
      <c r="G20234" s="6">
        <f>G20226+G20227+G20228+G20229+G20230+G20231+G20232+G20233</f>
        <v>43</v>
      </c>
      <c r="I20234" s="7">
        <f>I20226+I20227+I20228+I20229+I20230+I20231+I20232+I20233</f>
        <v>4706.72</v>
      </c>
      <c r="K20234" s="26" t="str" cm="1">
        <f t="array" ref="K20234">_xlfn.LET(_xlpm.d,UPPER(TRIM(CLEAN(SUBSTITUTE(F20234,CHAR(160),"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35" spans="1:11" hidden="1" x14ac:dyDescent="0.25">
      <c r="A20235" s="10" t="s">
        <v>4815</v>
      </c>
      <c r="B20235" s="3"/>
      <c r="K20235" s="26" t="str" cm="1">
        <f t="array" ref="K20235">_xlfn.LET(_xlpm.d,UPPER(TRIM(CLEAN(SUBSTITUTE(F20235,CHAR(160),"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36" spans="1:11" hidden="1" x14ac:dyDescent="0.25">
      <c r="B20236" s="20">
        <v>46127</v>
      </c>
      <c r="C20236" s="2" t="s">
        <v>1</v>
      </c>
      <c r="D20236" s="2" t="s">
        <v>6658</v>
      </c>
      <c r="E20236" s="2" t="s">
        <v>1634</v>
      </c>
      <c r="F20236" s="2" t="s">
        <v>4816</v>
      </c>
      <c r="G20236" s="5">
        <v>10</v>
      </c>
      <c r="H20236" s="5">
        <v>33.5</v>
      </c>
      <c r="I20236" s="5">
        <v>335</v>
      </c>
      <c r="J20236" s="5">
        <v>335</v>
      </c>
      <c r="K20236" s="26" t="str" cm="1">
        <f t="array" ref="K20236">_xlfn.LET(_xlpm.d,UPPER(TRIM(CLEAN(SUBSTITUTE(F20236,CHAR(160),"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37" spans="1:11" hidden="1" x14ac:dyDescent="0.25">
      <c r="B20237" s="20">
        <v>46134</v>
      </c>
      <c r="C20237" s="2" t="s">
        <v>1</v>
      </c>
      <c r="D20237" s="2" t="s">
        <v>6767</v>
      </c>
      <c r="E20237" s="2" t="s">
        <v>1701</v>
      </c>
      <c r="F20237" s="2" t="s">
        <v>4816</v>
      </c>
      <c r="G20237" s="5">
        <v>16</v>
      </c>
      <c r="H20237" s="5">
        <v>33.5</v>
      </c>
      <c r="I20237" s="5">
        <v>536</v>
      </c>
      <c r="J20237" s="5">
        <v>871</v>
      </c>
      <c r="K20237" s="26" t="str" cm="1">
        <f t="array" ref="K20237">_xlfn.LET(_xlpm.d,UPPER(TRIM(CLEAN(SUBSTITUTE(F20237,CHAR(160),"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38" spans="1:11" hidden="1" x14ac:dyDescent="0.25">
      <c r="B20238" s="20">
        <v>46141</v>
      </c>
      <c r="C20238" s="2" t="s">
        <v>1</v>
      </c>
      <c r="D20238" s="2" t="s">
        <v>6858</v>
      </c>
      <c r="E20238" s="2" t="s">
        <v>1634</v>
      </c>
      <c r="F20238" s="2" t="s">
        <v>4816</v>
      </c>
      <c r="G20238" s="5">
        <v>50</v>
      </c>
      <c r="H20238" s="5">
        <v>33.5</v>
      </c>
      <c r="I20238" s="5">
        <v>1675</v>
      </c>
      <c r="J20238" s="5">
        <v>2546</v>
      </c>
      <c r="K20238" s="26" t="str" cm="1">
        <f t="array" ref="K20238">_xlfn.LET(_xlpm.d,UPPER(TRIM(CLEAN(SUBSTITUTE(F20238,CHAR(160),"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39" spans="1:11" hidden="1" x14ac:dyDescent="0.25">
      <c r="A20239" s="11" t="s">
        <v>4817</v>
      </c>
      <c r="B20239" s="3"/>
      <c r="G20239" s="6">
        <f>G20236+G20237+G20238</f>
        <v>76</v>
      </c>
      <c r="I20239" s="7">
        <f>I20236+I20237+I20238</f>
        <v>2546</v>
      </c>
      <c r="K20239" s="26" t="str" cm="1">
        <f t="array" ref="K20239">_xlfn.LET(_xlpm.d,UPPER(TRIM(CLEAN(SUBSTITUTE(F20239,CHAR(160),"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40" spans="1:11" hidden="1" x14ac:dyDescent="0.25">
      <c r="A20240" s="10" t="s">
        <v>4870</v>
      </c>
      <c r="B20240" s="3"/>
      <c r="K20240" s="26" t="str" cm="1">
        <f t="array" ref="K20240">_xlfn.LET(_xlpm.d,UPPER(TRIM(CLEAN(SUBSTITUTE(F20240,CHAR(160),"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41" spans="1:11" hidden="1" x14ac:dyDescent="0.25">
      <c r="B20241" s="20">
        <v>46140</v>
      </c>
      <c r="C20241" s="2" t="s">
        <v>1</v>
      </c>
      <c r="D20241" s="2" t="s">
        <v>6654</v>
      </c>
      <c r="E20241" s="2" t="s">
        <v>162</v>
      </c>
      <c r="F20241" s="2" t="s">
        <v>4870</v>
      </c>
      <c r="G20241" s="5">
        <v>5</v>
      </c>
      <c r="H20241" s="5">
        <v>132.69999999999999</v>
      </c>
      <c r="I20241" s="5">
        <v>663.5</v>
      </c>
      <c r="J20241" s="5">
        <v>663.5</v>
      </c>
      <c r="K20241" s="26" t="str" cm="1">
        <f t="array" ref="K20241">_xlfn.LET(_xlpm.d,UPPER(TRIM(CLEAN(SUBSTITUTE(F20241,CHAR(160),"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COLOUR PLUGS 48</v>
      </c>
    </row>
    <row r="20242" spans="1:11" hidden="1" x14ac:dyDescent="0.25">
      <c r="A20242" s="11" t="s">
        <v>4879</v>
      </c>
      <c r="B20242" s="3"/>
      <c r="G20242" s="6">
        <f>G20241</f>
        <v>5</v>
      </c>
      <c r="I20242" s="8">
        <f>I20241</f>
        <v>663.5</v>
      </c>
      <c r="K20242" s="26" t="str" cm="1">
        <f t="array" ref="K20242">_xlfn.LET(_xlpm.d,UPPER(TRIM(CLEAN(SUBSTITUTE(F20242,CHAR(160),"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43" spans="1:11" hidden="1" x14ac:dyDescent="0.25">
      <c r="A20243" s="10" t="s">
        <v>4880</v>
      </c>
      <c r="B20243" s="3"/>
      <c r="K20243" s="26" t="str" cm="1">
        <f t="array" ref="K20243">_xlfn.LET(_xlpm.d,UPPER(TRIM(CLEAN(SUBSTITUTE(F20243,CHAR(160),"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44" spans="1:11" hidden="1" x14ac:dyDescent="0.25">
      <c r="B20244" s="20">
        <v>46113</v>
      </c>
      <c r="C20244" s="2" t="s">
        <v>1</v>
      </c>
      <c r="D20244" s="2" t="s">
        <v>6867</v>
      </c>
      <c r="E20244" s="2" t="s">
        <v>4882</v>
      </c>
      <c r="F20244" s="2" t="s">
        <v>6937</v>
      </c>
      <c r="G20244" s="5">
        <v>1536</v>
      </c>
      <c r="H20244" s="5">
        <v>1.3205273</v>
      </c>
      <c r="I20244" s="5">
        <v>2028.33</v>
      </c>
      <c r="J20244" s="5">
        <v>2028.33</v>
      </c>
      <c r="K20244" s="26" t="str" cm="1">
        <f t="array" ref="K20244">_xlfn.LET(_xlpm.d,UPPER(TRIM(CLEAN(SUBSTITUTE(F20244,CHAR(160),"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45" spans="1:11" hidden="1" x14ac:dyDescent="0.25">
      <c r="B20245" s="20">
        <v>46113</v>
      </c>
      <c r="C20245" s="2" t="s">
        <v>1</v>
      </c>
      <c r="D20245" s="2" t="s">
        <v>6867</v>
      </c>
      <c r="E20245" s="2" t="s">
        <v>4882</v>
      </c>
      <c r="F20245" s="2" t="s">
        <v>6938</v>
      </c>
      <c r="G20245" s="5">
        <v>1536</v>
      </c>
      <c r="H20245" s="5">
        <v>0.55000000000000004</v>
      </c>
      <c r="I20245" s="5">
        <v>844.8</v>
      </c>
      <c r="J20245" s="5">
        <v>2873.13</v>
      </c>
      <c r="K20245" s="26" t="str" cm="1">
        <f t="array" ref="K20245">_xlfn.LET(_xlpm.d,UPPER(TRIM(CLEAN(SUBSTITUTE(F20245,CHAR(160),"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46" spans="1:11" hidden="1" x14ac:dyDescent="0.25">
      <c r="B20246" s="20">
        <v>46113</v>
      </c>
      <c r="C20246" s="2" t="s">
        <v>1</v>
      </c>
      <c r="D20246" s="2" t="s">
        <v>6867</v>
      </c>
      <c r="E20246" s="2" t="s">
        <v>4882</v>
      </c>
      <c r="F20246" s="2" t="s">
        <v>6939</v>
      </c>
      <c r="G20246" s="5">
        <v>512</v>
      </c>
      <c r="H20246" s="5">
        <v>0.94025389999999998</v>
      </c>
      <c r="I20246" s="5">
        <v>481.41</v>
      </c>
      <c r="J20246" s="5">
        <v>3354.54</v>
      </c>
      <c r="K20246" s="26" t="str" cm="1">
        <f t="array" ref="K20246">_xlfn.LET(_xlpm.d,UPPER(TRIM(CLEAN(SUBSTITUTE(F20246,CHAR(160),"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47" spans="1:11" hidden="1" x14ac:dyDescent="0.25">
      <c r="B20247" s="20">
        <v>46113</v>
      </c>
      <c r="C20247" s="2" t="s">
        <v>1</v>
      </c>
      <c r="D20247" s="2" t="s">
        <v>6867</v>
      </c>
      <c r="E20247" s="2" t="s">
        <v>4882</v>
      </c>
      <c r="F20247" s="2" t="s">
        <v>6940</v>
      </c>
      <c r="G20247" s="5">
        <v>1536</v>
      </c>
      <c r="H20247" s="5">
        <v>0.60693359999999996</v>
      </c>
      <c r="I20247" s="5">
        <v>932.25</v>
      </c>
      <c r="J20247" s="5">
        <v>4286.79</v>
      </c>
      <c r="K20247" s="26" t="str" cm="1">
        <f t="array" ref="K20247">_xlfn.LET(_xlpm.d,UPPER(TRIM(CLEAN(SUBSTITUTE(F20247,CHAR(160),"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48" spans="1:11" hidden="1" x14ac:dyDescent="0.25">
      <c r="B20248" s="20">
        <v>46119</v>
      </c>
      <c r="C20248" s="2" t="s">
        <v>1</v>
      </c>
      <c r="D20248" s="2" t="s">
        <v>6868</v>
      </c>
      <c r="E20248" s="2" t="s">
        <v>4891</v>
      </c>
      <c r="F20248" s="2" t="s">
        <v>6941</v>
      </c>
      <c r="G20248" s="5">
        <v>200</v>
      </c>
      <c r="H20248" s="5">
        <v>0.49</v>
      </c>
      <c r="I20248" s="5">
        <v>98</v>
      </c>
      <c r="J20248" s="5">
        <v>4384.79</v>
      </c>
      <c r="K20248" s="26" t="str" cm="1">
        <f t="array" ref="K20248">_xlfn.LET(_xlpm.d,UPPER(TRIM(CLEAN(SUBSTITUTE(F20248,CHAR(160),"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49" spans="1:11" hidden="1" x14ac:dyDescent="0.25">
      <c r="B20249" s="20">
        <v>46119</v>
      </c>
      <c r="C20249" s="2" t="s">
        <v>1</v>
      </c>
      <c r="D20249" s="2" t="s">
        <v>6868</v>
      </c>
      <c r="E20249" s="2" t="s">
        <v>4891</v>
      </c>
      <c r="F20249" s="2" t="s">
        <v>6942</v>
      </c>
      <c r="G20249" s="5">
        <v>200</v>
      </c>
      <c r="H20249" s="5">
        <v>0.49</v>
      </c>
      <c r="I20249" s="5">
        <v>98</v>
      </c>
      <c r="J20249" s="5">
        <v>4482.79</v>
      </c>
      <c r="K20249" s="26" t="str" cm="1">
        <f t="array" ref="K20249">_xlfn.LET(_xlpm.d,UPPER(TRIM(CLEAN(SUBSTITUTE(F20249,CHAR(160),"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50" spans="1:11" hidden="1" x14ac:dyDescent="0.25">
      <c r="B20250" s="20">
        <v>46119</v>
      </c>
      <c r="C20250" s="2" t="s">
        <v>1</v>
      </c>
      <c r="D20250" s="2" t="s">
        <v>6868</v>
      </c>
      <c r="E20250" s="2" t="s">
        <v>4891</v>
      </c>
      <c r="F20250" s="2" t="s">
        <v>6943</v>
      </c>
      <c r="G20250" s="5">
        <v>200</v>
      </c>
      <c r="H20250" s="5">
        <v>0.49</v>
      </c>
      <c r="I20250" s="5">
        <v>98</v>
      </c>
      <c r="J20250" s="5">
        <v>4580.79</v>
      </c>
      <c r="K20250" s="26" t="str" cm="1">
        <f t="array" ref="K20250">_xlfn.LET(_xlpm.d,UPPER(TRIM(CLEAN(SUBSTITUTE(F20250,CHAR(160),"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51" spans="1:11" hidden="1" x14ac:dyDescent="0.25">
      <c r="B20251" s="20">
        <v>46119</v>
      </c>
      <c r="C20251" s="2" t="s">
        <v>1</v>
      </c>
      <c r="D20251" s="2" t="s">
        <v>6868</v>
      </c>
      <c r="E20251" s="2" t="s">
        <v>4891</v>
      </c>
      <c r="F20251" s="2" t="s">
        <v>6944</v>
      </c>
      <c r="G20251" s="5">
        <v>500</v>
      </c>
      <c r="H20251" s="5">
        <v>0.69</v>
      </c>
      <c r="I20251" s="5">
        <v>345</v>
      </c>
      <c r="J20251" s="5">
        <v>4925.79</v>
      </c>
      <c r="K20251" s="26" t="str" cm="1">
        <f t="array" ref="K20251">_xlfn.LET(_xlpm.d,UPPER(TRIM(CLEAN(SUBSTITUTE(F20251,CHAR(160),"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52" spans="1:11" hidden="1" x14ac:dyDescent="0.25">
      <c r="B20252" s="20">
        <v>46121</v>
      </c>
      <c r="C20252" s="2" t="s">
        <v>1</v>
      </c>
      <c r="D20252" s="2" t="s">
        <v>6869</v>
      </c>
      <c r="E20252" s="2" t="s">
        <v>4882</v>
      </c>
      <c r="F20252" s="2" t="s">
        <v>6945</v>
      </c>
      <c r="G20252" s="5">
        <v>512</v>
      </c>
      <c r="H20252" s="5">
        <v>0.94</v>
      </c>
      <c r="I20252" s="5">
        <v>481.28</v>
      </c>
      <c r="J20252" s="5">
        <v>5407.07</v>
      </c>
      <c r="K20252" s="26" t="str" cm="1">
        <f t="array" ref="K20252">_xlfn.LET(_xlpm.d,UPPER(TRIM(CLEAN(SUBSTITUTE(F20252,CHAR(160),"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53" spans="1:11" hidden="1" x14ac:dyDescent="0.25">
      <c r="B20253" s="20">
        <v>46121</v>
      </c>
      <c r="C20253" s="2" t="s">
        <v>1</v>
      </c>
      <c r="D20253" s="2" t="s">
        <v>6869</v>
      </c>
      <c r="E20253" s="2" t="s">
        <v>4882</v>
      </c>
      <c r="F20253" s="2" t="s">
        <v>6946</v>
      </c>
      <c r="G20253" s="5">
        <v>1024</v>
      </c>
      <c r="H20253" s="5">
        <v>0.94</v>
      </c>
      <c r="I20253" s="5">
        <v>962.56</v>
      </c>
      <c r="J20253" s="5">
        <v>6369.6299999999992</v>
      </c>
      <c r="K20253" s="26" t="str" cm="1">
        <f t="array" ref="K20253">_xlfn.LET(_xlpm.d,UPPER(TRIM(CLEAN(SUBSTITUTE(F20253,CHAR(160),"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54" spans="1:11" hidden="1" x14ac:dyDescent="0.25">
      <c r="B20254" s="20">
        <v>46121</v>
      </c>
      <c r="C20254" s="2" t="s">
        <v>1</v>
      </c>
      <c r="D20254" s="2" t="s">
        <v>6869</v>
      </c>
      <c r="E20254" s="2" t="s">
        <v>4882</v>
      </c>
      <c r="F20254" s="2" t="s">
        <v>6947</v>
      </c>
      <c r="G20254" s="5">
        <v>512</v>
      </c>
      <c r="H20254" s="5">
        <v>0.94</v>
      </c>
      <c r="I20254" s="5">
        <v>481.28</v>
      </c>
      <c r="J20254" s="5">
        <v>6850.9099999999989</v>
      </c>
      <c r="K20254" s="26" t="str" cm="1">
        <f t="array" ref="K20254">_xlfn.LET(_xlpm.d,UPPER(TRIM(CLEAN(SUBSTITUTE(F20254,CHAR(160),"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15CM COLOUR POTS</v>
      </c>
    </row>
    <row r="20255" spans="1:11" hidden="1" x14ac:dyDescent="0.25">
      <c r="B20255" s="20">
        <v>46121</v>
      </c>
      <c r="C20255" s="2" t="s">
        <v>1</v>
      </c>
      <c r="D20255" s="2" t="s">
        <v>6869</v>
      </c>
      <c r="E20255" s="2" t="s">
        <v>4882</v>
      </c>
      <c r="F20255" s="2" t="s">
        <v>6948</v>
      </c>
      <c r="G20255" s="5">
        <v>512</v>
      </c>
      <c r="H20255" s="5">
        <v>0.94</v>
      </c>
      <c r="I20255" s="5">
        <v>481.28</v>
      </c>
      <c r="J20255" s="5">
        <v>7332.1899999999987</v>
      </c>
      <c r="K20255" s="26" t="str" cm="1">
        <f t="array" ref="K20255">_xlfn.LET(_xlpm.d,UPPER(TRIM(CLEAN(SUBSTITUTE(F20255,CHAR(160),"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56" spans="1:11" hidden="1" x14ac:dyDescent="0.25">
      <c r="B20256" s="20">
        <v>46121</v>
      </c>
      <c r="C20256" s="2" t="s">
        <v>1</v>
      </c>
      <c r="D20256" s="2" t="s">
        <v>6869</v>
      </c>
      <c r="E20256" s="2" t="s">
        <v>4882</v>
      </c>
      <c r="F20256" s="2" t="s">
        <v>6949</v>
      </c>
      <c r="G20256" s="5">
        <v>512</v>
      </c>
      <c r="H20256" s="5">
        <v>0.94</v>
      </c>
      <c r="I20256" s="5">
        <v>481.28</v>
      </c>
      <c r="J20256" s="5">
        <v>7813.4699999999984</v>
      </c>
      <c r="K20256" s="26" t="str" cm="1">
        <f t="array" ref="K20256">_xlfn.LET(_xlpm.d,UPPER(TRIM(CLEAN(SUBSTITUTE(F20256,CHAR(160),"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57" spans="1:11" hidden="1" x14ac:dyDescent="0.25">
      <c r="B20257" s="20">
        <v>46121</v>
      </c>
      <c r="C20257" s="2" t="s">
        <v>1</v>
      </c>
      <c r="D20257" s="2" t="s">
        <v>6869</v>
      </c>
      <c r="E20257" s="2" t="s">
        <v>4882</v>
      </c>
      <c r="F20257" s="2" t="s">
        <v>6950</v>
      </c>
      <c r="G20257" s="5">
        <v>512</v>
      </c>
      <c r="H20257" s="5">
        <v>2.62</v>
      </c>
      <c r="I20257" s="5">
        <v>1341.44</v>
      </c>
      <c r="J20257" s="5">
        <v>9154.909999999998</v>
      </c>
      <c r="K20257" s="26" t="str" cm="1">
        <f t="array" ref="K20257">_xlfn.LET(_xlpm.d,UPPER(TRIM(CLEAN(SUBSTITUTE(F20257,CHAR(160),"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58" spans="1:11" hidden="1" x14ac:dyDescent="0.25">
      <c r="B20258" s="20">
        <v>46122</v>
      </c>
      <c r="C20258" s="2" t="s">
        <v>1</v>
      </c>
      <c r="D20258" s="2" t="s">
        <v>6951</v>
      </c>
      <c r="E20258" s="2" t="s">
        <v>6952</v>
      </c>
      <c r="F20258" s="2" t="s">
        <v>6953</v>
      </c>
      <c r="G20258" s="5">
        <v>512</v>
      </c>
      <c r="H20258" s="5">
        <v>0.82</v>
      </c>
      <c r="I20258" s="5">
        <v>419.84</v>
      </c>
      <c r="J20258" s="5">
        <v>9574.7499999999982</v>
      </c>
      <c r="K20258" s="26" t="str" cm="1">
        <f t="array" ref="K20258">_xlfn.LET(_xlpm.d,UPPER(TRIM(CLEAN(SUBSTITUTE(F20258,CHAR(160),"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59" spans="1:11" hidden="1" x14ac:dyDescent="0.25">
      <c r="B20259" s="20">
        <v>46122</v>
      </c>
      <c r="C20259" s="2" t="s">
        <v>1</v>
      </c>
      <c r="D20259" s="2" t="s">
        <v>6951</v>
      </c>
      <c r="E20259" s="2" t="s">
        <v>6952</v>
      </c>
      <c r="F20259" s="2" t="s">
        <v>6954</v>
      </c>
      <c r="G20259" s="5">
        <v>512</v>
      </c>
      <c r="H20259" s="5">
        <v>0.82</v>
      </c>
      <c r="I20259" s="5">
        <v>419.84</v>
      </c>
      <c r="J20259" s="5">
        <v>9994.5899999999983</v>
      </c>
      <c r="K20259" s="26" t="str" cm="1">
        <f t="array" ref="K20259">_xlfn.LET(_xlpm.d,UPPER(TRIM(CLEAN(SUBSTITUTE(F20259,CHAR(160),"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60" spans="1:11" hidden="1" x14ac:dyDescent="0.25">
      <c r="B20260" s="20">
        <v>46122</v>
      </c>
      <c r="C20260" s="2" t="s">
        <v>1</v>
      </c>
      <c r="D20260" s="2" t="s">
        <v>6951</v>
      </c>
      <c r="E20260" s="2" t="s">
        <v>6952</v>
      </c>
      <c r="F20260" s="2" t="s">
        <v>6955</v>
      </c>
      <c r="G20260" s="5">
        <v>512</v>
      </c>
      <c r="H20260" s="5">
        <v>0.82</v>
      </c>
      <c r="I20260" s="5">
        <v>419.84</v>
      </c>
      <c r="J20260" s="5">
        <v>10414.429999999998</v>
      </c>
      <c r="K20260" s="26" t="str" cm="1">
        <f t="array" ref="K20260">_xlfn.LET(_xlpm.d,UPPER(TRIM(CLEAN(SUBSTITUTE(F20260,CHAR(160),"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61" spans="1:11" hidden="1" x14ac:dyDescent="0.25">
      <c r="B20261" s="20">
        <v>46122</v>
      </c>
      <c r="C20261" s="2" t="s">
        <v>1</v>
      </c>
      <c r="D20261" s="2" t="s">
        <v>6951</v>
      </c>
      <c r="E20261" s="2" t="s">
        <v>6952</v>
      </c>
      <c r="F20261" s="2" t="s">
        <v>6956</v>
      </c>
      <c r="G20261" s="5">
        <v>512</v>
      </c>
      <c r="H20261" s="5">
        <v>0.82</v>
      </c>
      <c r="I20261" s="5">
        <v>419.84</v>
      </c>
      <c r="J20261" s="5">
        <v>10834.269999999999</v>
      </c>
      <c r="K20261" s="26" t="str" cm="1">
        <f t="array" ref="K20261">_xlfn.LET(_xlpm.d,UPPER(TRIM(CLEAN(SUBSTITUTE(F20261,CHAR(160),"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62" spans="1:11" hidden="1" x14ac:dyDescent="0.25">
      <c r="B20262" s="20">
        <v>46128</v>
      </c>
      <c r="C20262" s="2" t="s">
        <v>1</v>
      </c>
      <c r="D20262" s="2" t="s">
        <v>6957</v>
      </c>
      <c r="E20262" s="2" t="s">
        <v>4882</v>
      </c>
      <c r="F20262" s="2" t="s">
        <v>6958</v>
      </c>
      <c r="G20262" s="5">
        <v>1536</v>
      </c>
      <c r="H20262" s="5">
        <v>0.60693359999999996</v>
      </c>
      <c r="I20262" s="5">
        <v>932.25</v>
      </c>
      <c r="J20262" s="5">
        <v>11766.519999999999</v>
      </c>
      <c r="K20262" s="26" t="str" cm="1">
        <f t="array" ref="K20262">_xlfn.LET(_xlpm.d,UPPER(TRIM(CLEAN(SUBSTITUTE(F20262,CHAR(160),"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63" spans="1:11" hidden="1" x14ac:dyDescent="0.25">
      <c r="B20263" s="20">
        <v>46128</v>
      </c>
      <c r="C20263" s="2" t="s">
        <v>1</v>
      </c>
      <c r="D20263" s="2" t="s">
        <v>6957</v>
      </c>
      <c r="E20263" s="2" t="s">
        <v>4882</v>
      </c>
      <c r="F20263" s="2" t="s">
        <v>6959</v>
      </c>
      <c r="G20263" s="5">
        <v>512</v>
      </c>
      <c r="H20263" s="5">
        <v>2.6197851999999999</v>
      </c>
      <c r="I20263" s="5">
        <v>1341.33</v>
      </c>
      <c r="J20263" s="5">
        <v>13107.849999999999</v>
      </c>
      <c r="K20263" s="26" t="str" cm="1">
        <f t="array" ref="K20263">_xlfn.LET(_xlpm.d,UPPER(TRIM(CLEAN(SUBSTITUTE(F20263,CHAR(160),"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64" spans="1:11" hidden="1" x14ac:dyDescent="0.25">
      <c r="B20264" s="20">
        <v>46141</v>
      </c>
      <c r="C20264" s="2" t="s">
        <v>1</v>
      </c>
      <c r="D20264" s="2" t="s">
        <v>6960</v>
      </c>
      <c r="E20264" s="2" t="s">
        <v>4882</v>
      </c>
      <c r="F20264" s="2" t="s">
        <v>6961</v>
      </c>
      <c r="G20264" s="5">
        <v>2048</v>
      </c>
      <c r="H20264" s="5">
        <v>0.94025389999999998</v>
      </c>
      <c r="I20264" s="5">
        <v>1925.64</v>
      </c>
      <c r="J20264" s="5">
        <v>15033.489999999998</v>
      </c>
      <c r="K20264" s="26" t="str" cm="1">
        <f t="array" ref="K20264">_xlfn.LET(_xlpm.d,UPPER(TRIM(CLEAN(SUBSTITUTE(F20264,CHAR(160),"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65" spans="1:11" hidden="1" x14ac:dyDescent="0.25">
      <c r="B20265" s="20">
        <v>46142</v>
      </c>
      <c r="C20265" s="2" t="s">
        <v>1</v>
      </c>
      <c r="D20265" s="2" t="s">
        <v>6962</v>
      </c>
      <c r="E20265" s="2" t="s">
        <v>6952</v>
      </c>
      <c r="F20265" s="2" t="s">
        <v>6963</v>
      </c>
      <c r="G20265" s="5">
        <v>512</v>
      </c>
      <c r="H20265" s="5">
        <v>0.82</v>
      </c>
      <c r="I20265" s="5">
        <v>419.84</v>
      </c>
      <c r="J20265" s="5">
        <v>15453.329999999998</v>
      </c>
      <c r="K20265" s="26" t="str" cm="1">
        <f t="array" ref="K20265">_xlfn.LET(_xlpm.d,UPPER(TRIM(CLEAN(SUBSTITUTE(F20265,CHAR(160),"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66" spans="1:11" hidden="1" x14ac:dyDescent="0.25">
      <c r="B20266" s="20">
        <v>46142</v>
      </c>
      <c r="C20266" s="2" t="s">
        <v>1</v>
      </c>
      <c r="D20266" s="2" t="s">
        <v>6962</v>
      </c>
      <c r="E20266" s="2" t="s">
        <v>6952</v>
      </c>
      <c r="F20266" s="2" t="s">
        <v>6964</v>
      </c>
      <c r="G20266" s="5">
        <v>512</v>
      </c>
      <c r="H20266" s="5">
        <v>0.82</v>
      </c>
      <c r="I20266" s="5">
        <v>419.84</v>
      </c>
      <c r="J20266" s="5">
        <v>15873.169999999998</v>
      </c>
      <c r="K20266" s="26" t="str" cm="1">
        <f t="array" ref="K20266">_xlfn.LET(_xlpm.d,UPPER(TRIM(CLEAN(SUBSTITUTE(F20266,CHAR(160),"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67" spans="1:11" hidden="1" x14ac:dyDescent="0.25">
      <c r="B20267" s="20">
        <v>46142</v>
      </c>
      <c r="C20267" s="2" t="s">
        <v>1</v>
      </c>
      <c r="D20267" s="2" t="s">
        <v>6962</v>
      </c>
      <c r="E20267" s="2" t="s">
        <v>6952</v>
      </c>
      <c r="F20267" s="2" t="s">
        <v>6965</v>
      </c>
      <c r="G20267" s="5">
        <v>512</v>
      </c>
      <c r="H20267" s="5">
        <v>0.82</v>
      </c>
      <c r="I20267" s="5">
        <v>419.84</v>
      </c>
      <c r="J20267" s="5">
        <v>16293.009999999998</v>
      </c>
      <c r="K20267" s="26" t="str" cm="1">
        <f t="array" ref="K20267">_xlfn.LET(_xlpm.d,UPPER(TRIM(CLEAN(SUBSTITUTE(F20267,CHAR(160),"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68" spans="1:11" hidden="1" x14ac:dyDescent="0.25">
      <c r="B20268" s="20">
        <v>46142</v>
      </c>
      <c r="C20268" s="2" t="s">
        <v>1</v>
      </c>
      <c r="D20268" s="2" t="s">
        <v>6962</v>
      </c>
      <c r="E20268" s="2" t="s">
        <v>6952</v>
      </c>
      <c r="F20268" s="2" t="s">
        <v>6966</v>
      </c>
      <c r="G20268" s="5">
        <v>512</v>
      </c>
      <c r="H20268" s="5">
        <v>0.82</v>
      </c>
      <c r="I20268" s="5">
        <v>419.84</v>
      </c>
      <c r="J20268" s="5">
        <v>16712.849999999999</v>
      </c>
      <c r="K20268" s="26" t="str" cm="1">
        <f t="array" ref="K20268">_xlfn.LET(_xlpm.d,UPPER(TRIM(CLEAN(SUBSTITUTE(F20268,CHAR(160),"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69" spans="1:11" hidden="1" x14ac:dyDescent="0.25">
      <c r="A20269" s="11" t="s">
        <v>4905</v>
      </c>
      <c r="B20269" s="3"/>
      <c r="G20269" s="6">
        <f>G20244+G20245+G20246+G20247+G20248+G20249+G20250+G20251+G20252+G20253+G20254+G20255+G20256+G20257+G20258+G20259+G20260+G20261+G20262+G20263+G20264+G20265+G20266+G20267+G20268</f>
        <v>17996</v>
      </c>
      <c r="I20269" s="7">
        <f>I20244+I20245+I20246+I20247+I20248+I20249+I20250+I20251+I20252+I20253+I20254+I20255+I20256+I20257+I20258+I20259+I20260+I20261+I20262+I20263+I20264+I20265+I20266+I20267+I20268</f>
        <v>16712.849999999999</v>
      </c>
      <c r="K20269" s="26" t="str" cm="1">
        <f t="array" ref="K20269">_xlfn.LET(_xlpm.d,UPPER(TRIM(CLEAN(SUBSTITUTE(F20269,CHAR(160),"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70" spans="1:11" hidden="1" x14ac:dyDescent="0.25">
      <c r="A20270" s="10" t="s">
        <v>4968</v>
      </c>
      <c r="B20270" s="3"/>
      <c r="K20270" s="26" t="str" cm="1">
        <f t="array" ref="K20270">_xlfn.LET(_xlpm.d,UPPER(TRIM(CLEAN(SUBSTITUTE(F20270,CHAR(160),"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271" spans="1:11" hidden="1" x14ac:dyDescent="0.25">
      <c r="B20271" s="20">
        <v>46113</v>
      </c>
      <c r="C20271" s="2" t="s">
        <v>1</v>
      </c>
      <c r="D20271" s="2" t="s">
        <v>6712</v>
      </c>
      <c r="E20271" s="2" t="s">
        <v>286</v>
      </c>
      <c r="F20271" s="2" t="s">
        <v>4969</v>
      </c>
      <c r="G20271" s="5">
        <v>130</v>
      </c>
      <c r="H20271" s="5">
        <v>33.5</v>
      </c>
      <c r="I20271" s="5">
        <v>4355</v>
      </c>
      <c r="J20271" s="5">
        <v>4355</v>
      </c>
      <c r="K20271" s="26" t="str" cm="1">
        <f t="array" ref="K20271">_xlfn.LET(_xlpm.d,UPPER(TRIM(CLEAN(SUBSTITUTE(F20271,CHAR(160),"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72" spans="1:11" hidden="1" x14ac:dyDescent="0.25">
      <c r="B20272" s="20">
        <v>46113</v>
      </c>
      <c r="C20272" s="2" t="s">
        <v>1</v>
      </c>
      <c r="D20272" s="2" t="s">
        <v>6659</v>
      </c>
      <c r="E20272" s="2" t="s">
        <v>1634</v>
      </c>
      <c r="F20272" s="2" t="s">
        <v>4969</v>
      </c>
      <c r="G20272" s="5">
        <v>80</v>
      </c>
      <c r="H20272" s="5">
        <v>33.5</v>
      </c>
      <c r="I20272" s="5">
        <v>2680</v>
      </c>
      <c r="J20272" s="5">
        <v>7035</v>
      </c>
      <c r="K20272" s="26" t="str" cm="1">
        <f t="array" ref="K20272">_xlfn.LET(_xlpm.d,UPPER(TRIM(CLEAN(SUBSTITUTE(F20272,CHAR(160),"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73" spans="2:11" hidden="1" x14ac:dyDescent="0.25">
      <c r="B20273" s="20">
        <v>46113</v>
      </c>
      <c r="C20273" s="2" t="s">
        <v>1</v>
      </c>
      <c r="D20273" s="2" t="s">
        <v>6585</v>
      </c>
      <c r="E20273" s="2" t="s">
        <v>143</v>
      </c>
      <c r="F20273" s="2" t="s">
        <v>4969</v>
      </c>
      <c r="G20273" s="5">
        <v>230</v>
      </c>
      <c r="H20273" s="5">
        <v>33.5</v>
      </c>
      <c r="I20273" s="5">
        <v>7705</v>
      </c>
      <c r="J20273" s="5">
        <v>14740</v>
      </c>
      <c r="K20273" s="26" t="str" cm="1">
        <f t="array" ref="K20273">_xlfn.LET(_xlpm.d,UPPER(TRIM(CLEAN(SUBSTITUTE(F20273,CHAR(160),"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74" spans="2:11" hidden="1" x14ac:dyDescent="0.25">
      <c r="B20274" s="20">
        <v>46113</v>
      </c>
      <c r="C20274" s="2" t="s">
        <v>1</v>
      </c>
      <c r="D20274" s="2" t="s">
        <v>6870</v>
      </c>
      <c r="E20274" s="2" t="s">
        <v>6871</v>
      </c>
      <c r="F20274" s="2" t="s">
        <v>4969</v>
      </c>
      <c r="G20274" s="5">
        <v>175</v>
      </c>
      <c r="H20274" s="5">
        <v>31.8</v>
      </c>
      <c r="I20274" s="5">
        <v>5565</v>
      </c>
      <c r="J20274" s="5">
        <v>20305</v>
      </c>
      <c r="K20274" s="26" t="str" cm="1">
        <f t="array" ref="K20274">_xlfn.LET(_xlpm.d,UPPER(TRIM(CLEAN(SUBSTITUTE(F20274,CHAR(160),"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75" spans="2:11" hidden="1" x14ac:dyDescent="0.25">
      <c r="B20275" s="20">
        <v>46113</v>
      </c>
      <c r="C20275" s="2" t="s">
        <v>1</v>
      </c>
      <c r="D20275" s="2" t="s">
        <v>6872</v>
      </c>
      <c r="E20275" s="2" t="s">
        <v>5621</v>
      </c>
      <c r="F20275" s="2" t="s">
        <v>4969</v>
      </c>
      <c r="G20275" s="5">
        <v>50</v>
      </c>
      <c r="H20275" s="5">
        <v>33.495600000000003</v>
      </c>
      <c r="I20275" s="5">
        <v>1674.78</v>
      </c>
      <c r="J20275" s="5">
        <v>21979.78</v>
      </c>
      <c r="K20275" s="26" t="str" cm="1">
        <f t="array" ref="K20275">_xlfn.LET(_xlpm.d,UPPER(TRIM(CLEAN(SUBSTITUTE(F20275,CHAR(160),"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76" spans="2:11" hidden="1" x14ac:dyDescent="0.25">
      <c r="B20276" s="20">
        <v>46113</v>
      </c>
      <c r="C20276" s="2" t="s">
        <v>1</v>
      </c>
      <c r="D20276" s="2" t="s">
        <v>6586</v>
      </c>
      <c r="E20276" s="2" t="s">
        <v>149</v>
      </c>
      <c r="F20276" s="2" t="s">
        <v>4969</v>
      </c>
      <c r="G20276" s="5">
        <v>310</v>
      </c>
      <c r="H20276" s="5">
        <v>33.5</v>
      </c>
      <c r="I20276" s="5">
        <v>10385</v>
      </c>
      <c r="J20276" s="5">
        <v>32364.78</v>
      </c>
      <c r="K20276" s="26" t="str" cm="1">
        <f t="array" ref="K20276">_xlfn.LET(_xlpm.d,UPPER(TRIM(CLEAN(SUBSTITUTE(F20276,CHAR(160),"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77" spans="2:11" hidden="1" x14ac:dyDescent="0.25">
      <c r="B20277" s="20">
        <v>46113</v>
      </c>
      <c r="C20277" s="2" t="s">
        <v>1</v>
      </c>
      <c r="D20277" s="2" t="s">
        <v>6713</v>
      </c>
      <c r="E20277" s="2" t="s">
        <v>145</v>
      </c>
      <c r="F20277" s="2" t="s">
        <v>4969</v>
      </c>
      <c r="G20277" s="5">
        <v>120</v>
      </c>
      <c r="H20277" s="5">
        <v>33.5</v>
      </c>
      <c r="I20277" s="5">
        <v>4020</v>
      </c>
      <c r="J20277" s="5">
        <v>36384.78</v>
      </c>
      <c r="K20277" s="26" t="str" cm="1">
        <f t="array" ref="K20277">_xlfn.LET(_xlpm.d,UPPER(TRIM(CLEAN(SUBSTITUTE(F20277,CHAR(160),"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78" spans="2:11" hidden="1" x14ac:dyDescent="0.25">
      <c r="B20278" s="20">
        <v>46113</v>
      </c>
      <c r="C20278" s="2" t="s">
        <v>1</v>
      </c>
      <c r="D20278" s="2" t="s">
        <v>6714</v>
      </c>
      <c r="E20278" s="2" t="s">
        <v>276</v>
      </c>
      <c r="F20278" s="2" t="s">
        <v>4969</v>
      </c>
      <c r="G20278" s="5">
        <v>190</v>
      </c>
      <c r="H20278" s="5">
        <v>33.5</v>
      </c>
      <c r="I20278" s="5">
        <v>6365</v>
      </c>
      <c r="J20278" s="5">
        <v>42749.78</v>
      </c>
      <c r="K20278" s="26" t="str" cm="1">
        <f t="array" ref="K20278">_xlfn.LET(_xlpm.d,UPPER(TRIM(CLEAN(SUBSTITUTE(F20278,CHAR(160),"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79" spans="2:11" hidden="1" x14ac:dyDescent="0.25">
      <c r="B20279" s="20">
        <v>46113</v>
      </c>
      <c r="C20279" s="2" t="s">
        <v>1</v>
      </c>
      <c r="D20279" s="2" t="s">
        <v>6715</v>
      </c>
      <c r="E20279" s="2" t="s">
        <v>189</v>
      </c>
      <c r="F20279" s="2" t="s">
        <v>4969</v>
      </c>
      <c r="G20279" s="5">
        <v>180</v>
      </c>
      <c r="H20279" s="5">
        <v>33.5</v>
      </c>
      <c r="I20279" s="5">
        <v>6030</v>
      </c>
      <c r="J20279" s="5">
        <v>48779.78</v>
      </c>
      <c r="K20279" s="26" t="str" cm="1">
        <f t="array" ref="K20279">_xlfn.LET(_xlpm.d,UPPER(TRIM(CLEAN(SUBSTITUTE(F20279,CHAR(160),"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80" spans="2:11" hidden="1" x14ac:dyDescent="0.25">
      <c r="B20280" s="20">
        <v>46113</v>
      </c>
      <c r="C20280" s="2" t="s">
        <v>1</v>
      </c>
      <c r="D20280" s="2" t="s">
        <v>6873</v>
      </c>
      <c r="E20280" s="2" t="s">
        <v>1701</v>
      </c>
      <c r="F20280" s="2" t="s">
        <v>4969</v>
      </c>
      <c r="G20280" s="5">
        <v>204</v>
      </c>
      <c r="H20280" s="5">
        <v>33.5</v>
      </c>
      <c r="I20280" s="5">
        <v>6834</v>
      </c>
      <c r="J20280" s="5">
        <v>55613.78</v>
      </c>
      <c r="K20280" s="26" t="str" cm="1">
        <f t="array" ref="K20280">_xlfn.LET(_xlpm.d,UPPER(TRIM(CLEAN(SUBSTITUTE(F20280,CHAR(160),"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81" spans="2:11" hidden="1" x14ac:dyDescent="0.25">
      <c r="B20281" s="20">
        <v>46113</v>
      </c>
      <c r="C20281" s="2" t="s">
        <v>1</v>
      </c>
      <c r="D20281" s="2" t="s">
        <v>6619</v>
      </c>
      <c r="E20281" s="2" t="s">
        <v>154</v>
      </c>
      <c r="F20281" s="2" t="s">
        <v>4969</v>
      </c>
      <c r="G20281" s="5">
        <v>150</v>
      </c>
      <c r="H20281" s="5">
        <v>33.5</v>
      </c>
      <c r="I20281" s="5">
        <v>5025</v>
      </c>
      <c r="J20281" s="5">
        <v>60638.78</v>
      </c>
      <c r="K20281" s="26" t="str" cm="1">
        <f t="array" ref="K20281">_xlfn.LET(_xlpm.d,UPPER(TRIM(CLEAN(SUBSTITUTE(F20281,CHAR(160),"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82" spans="2:11" hidden="1" x14ac:dyDescent="0.25">
      <c r="B20282" s="20">
        <v>46113</v>
      </c>
      <c r="C20282" s="2" t="s">
        <v>1</v>
      </c>
      <c r="D20282" s="2" t="s">
        <v>6716</v>
      </c>
      <c r="E20282" s="2" t="s">
        <v>2305</v>
      </c>
      <c r="F20282" s="2" t="s">
        <v>4969</v>
      </c>
      <c r="G20282" s="5">
        <v>20</v>
      </c>
      <c r="H20282" s="5">
        <v>31.8</v>
      </c>
      <c r="I20282" s="5">
        <v>636</v>
      </c>
      <c r="J20282" s="5">
        <v>61274.78</v>
      </c>
      <c r="K20282" s="26" t="str" cm="1">
        <f t="array" ref="K20282">_xlfn.LET(_xlpm.d,UPPER(TRIM(CLEAN(SUBSTITUTE(F20282,CHAR(160),"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83" spans="2:11" hidden="1" x14ac:dyDescent="0.25">
      <c r="B20283" s="20">
        <v>46113</v>
      </c>
      <c r="C20283" s="2" t="s">
        <v>1</v>
      </c>
      <c r="D20283" s="2" t="s">
        <v>6874</v>
      </c>
      <c r="E20283" s="2" t="s">
        <v>288</v>
      </c>
      <c r="F20283" s="2" t="s">
        <v>4969</v>
      </c>
      <c r="G20283" s="5">
        <v>150</v>
      </c>
      <c r="H20283" s="5">
        <v>33.5</v>
      </c>
      <c r="I20283" s="5">
        <v>5025</v>
      </c>
      <c r="J20283" s="5">
        <v>66299.78</v>
      </c>
      <c r="K20283" s="26" t="str" cm="1">
        <f t="array" ref="K20283">_xlfn.LET(_xlpm.d,UPPER(TRIM(CLEAN(SUBSTITUTE(F20283,CHAR(160),"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84" spans="2:11" hidden="1" x14ac:dyDescent="0.25">
      <c r="B20284" s="20">
        <v>46114</v>
      </c>
      <c r="C20284" s="2" t="s">
        <v>1</v>
      </c>
      <c r="D20284" s="2" t="s">
        <v>6717</v>
      </c>
      <c r="E20284" s="2" t="s">
        <v>120</v>
      </c>
      <c r="F20284" s="2" t="s">
        <v>4969</v>
      </c>
      <c r="G20284" s="5">
        <v>115</v>
      </c>
      <c r="H20284" s="5">
        <v>28.8</v>
      </c>
      <c r="I20284" s="5">
        <v>3312</v>
      </c>
      <c r="J20284" s="5">
        <v>69611.78</v>
      </c>
      <c r="K20284" s="26" t="str" cm="1">
        <f t="array" ref="K20284">_xlfn.LET(_xlpm.d,UPPER(TRIM(CLEAN(SUBSTITUTE(F20284,CHAR(160),"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85" spans="2:11" hidden="1" x14ac:dyDescent="0.25">
      <c r="B20285" s="20">
        <v>46114</v>
      </c>
      <c r="C20285" s="2" t="s">
        <v>1</v>
      </c>
      <c r="D20285" s="2" t="s">
        <v>6587</v>
      </c>
      <c r="E20285" s="2" t="s">
        <v>282</v>
      </c>
      <c r="F20285" s="2" t="s">
        <v>4969</v>
      </c>
      <c r="G20285" s="5">
        <v>100</v>
      </c>
      <c r="H20285" s="5">
        <v>33.5</v>
      </c>
      <c r="I20285" s="5">
        <v>3350</v>
      </c>
      <c r="J20285" s="5">
        <v>72961.78</v>
      </c>
      <c r="K20285" s="26" t="str" cm="1">
        <f t="array" ref="K20285">_xlfn.LET(_xlpm.d,UPPER(TRIM(CLEAN(SUBSTITUTE(F20285,CHAR(160),"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86" spans="2:11" hidden="1" x14ac:dyDescent="0.25">
      <c r="B20286" s="20">
        <v>46114</v>
      </c>
      <c r="C20286" s="2" t="s">
        <v>1</v>
      </c>
      <c r="D20286" s="2" t="s">
        <v>6620</v>
      </c>
      <c r="E20286" s="2" t="s">
        <v>243</v>
      </c>
      <c r="F20286" s="2" t="s">
        <v>4969</v>
      </c>
      <c r="G20286" s="5">
        <v>250</v>
      </c>
      <c r="H20286" s="5">
        <v>33.5</v>
      </c>
      <c r="I20286" s="5">
        <v>8375</v>
      </c>
      <c r="J20286" s="5">
        <v>81336.78</v>
      </c>
      <c r="K20286" s="26" t="str" cm="1">
        <f t="array" ref="K20286">_xlfn.LET(_xlpm.d,UPPER(TRIM(CLEAN(SUBSTITUTE(F20286,CHAR(160),"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87" spans="2:11" hidden="1" x14ac:dyDescent="0.25">
      <c r="B20287" s="20">
        <v>46114</v>
      </c>
      <c r="C20287" s="2" t="s">
        <v>1</v>
      </c>
      <c r="D20287" s="2" t="s">
        <v>6719</v>
      </c>
      <c r="E20287" s="2" t="s">
        <v>268</v>
      </c>
      <c r="F20287" s="2" t="s">
        <v>4969</v>
      </c>
      <c r="G20287" s="5">
        <v>220</v>
      </c>
      <c r="H20287" s="5">
        <v>33.5</v>
      </c>
      <c r="I20287" s="5">
        <v>7370</v>
      </c>
      <c r="J20287" s="5">
        <v>88706.78</v>
      </c>
      <c r="K20287" s="26" t="str" cm="1">
        <f t="array" ref="K20287">_xlfn.LET(_xlpm.d,UPPER(TRIM(CLEAN(SUBSTITUTE(F20287,CHAR(160),"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88" spans="2:11" hidden="1" x14ac:dyDescent="0.25">
      <c r="B20288" s="20">
        <v>46114</v>
      </c>
      <c r="C20288" s="2" t="s">
        <v>1</v>
      </c>
      <c r="D20288" s="2" t="s">
        <v>6660</v>
      </c>
      <c r="E20288" s="2" t="s">
        <v>254</v>
      </c>
      <c r="F20288" s="2" t="s">
        <v>4969</v>
      </c>
      <c r="G20288" s="5">
        <v>270</v>
      </c>
      <c r="H20288" s="5">
        <v>33.5</v>
      </c>
      <c r="I20288" s="5">
        <v>9045</v>
      </c>
      <c r="J20288" s="5">
        <v>97751.78</v>
      </c>
      <c r="K20288" s="26" t="str" cm="1">
        <f t="array" ref="K20288">_xlfn.LET(_xlpm.d,UPPER(TRIM(CLEAN(SUBSTITUTE(F20288,CHAR(160),"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89" spans="2:11" hidden="1" x14ac:dyDescent="0.25">
      <c r="B20289" s="20">
        <v>46114</v>
      </c>
      <c r="C20289" s="2" t="s">
        <v>1</v>
      </c>
      <c r="D20289" s="2" t="s">
        <v>6633</v>
      </c>
      <c r="E20289" s="2" t="s">
        <v>135</v>
      </c>
      <c r="F20289" s="2" t="s">
        <v>4969</v>
      </c>
      <c r="G20289" s="5">
        <v>170</v>
      </c>
      <c r="H20289" s="5">
        <v>33.5</v>
      </c>
      <c r="I20289" s="5">
        <v>5695</v>
      </c>
      <c r="J20289" s="5">
        <v>103446.78</v>
      </c>
      <c r="K20289" s="26" t="str" cm="1">
        <f t="array" ref="K20289">_xlfn.LET(_xlpm.d,UPPER(TRIM(CLEAN(SUBSTITUTE(F20289,CHAR(160),"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90" spans="2:11" hidden="1" x14ac:dyDescent="0.25">
      <c r="B20290" s="20">
        <v>46114</v>
      </c>
      <c r="C20290" s="2" t="s">
        <v>1</v>
      </c>
      <c r="D20290" s="2" t="s">
        <v>6720</v>
      </c>
      <c r="E20290" s="2" t="s">
        <v>246</v>
      </c>
      <c r="F20290" s="2" t="s">
        <v>4969</v>
      </c>
      <c r="G20290" s="5">
        <v>300</v>
      </c>
      <c r="H20290" s="5">
        <v>33.5</v>
      </c>
      <c r="I20290" s="5">
        <v>10050</v>
      </c>
      <c r="J20290" s="5">
        <v>113496.78</v>
      </c>
      <c r="K20290" s="26" t="str" cm="1">
        <f t="array" ref="K20290">_xlfn.LET(_xlpm.d,UPPER(TRIM(CLEAN(SUBSTITUTE(F20290,CHAR(160),"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91" spans="2:11" hidden="1" x14ac:dyDescent="0.25">
      <c r="B20291" s="20">
        <v>46114</v>
      </c>
      <c r="C20291" s="2" t="s">
        <v>1</v>
      </c>
      <c r="D20291" s="2" t="s">
        <v>6661</v>
      </c>
      <c r="E20291" s="2" t="s">
        <v>248</v>
      </c>
      <c r="F20291" s="2" t="s">
        <v>4969</v>
      </c>
      <c r="G20291" s="5">
        <v>250</v>
      </c>
      <c r="H20291" s="5">
        <v>33.5</v>
      </c>
      <c r="I20291" s="5">
        <v>8375</v>
      </c>
      <c r="J20291" s="5">
        <v>121871.78</v>
      </c>
      <c r="K20291" s="26" t="str" cm="1">
        <f t="array" ref="K20291">_xlfn.LET(_xlpm.d,UPPER(TRIM(CLEAN(SUBSTITUTE(F20291,CHAR(160),"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92" spans="2:11" hidden="1" x14ac:dyDescent="0.25">
      <c r="B20292" s="20">
        <v>46114</v>
      </c>
      <c r="C20292" s="2" t="s">
        <v>1</v>
      </c>
      <c r="D20292" s="2" t="s">
        <v>6721</v>
      </c>
      <c r="E20292" s="2" t="s">
        <v>160</v>
      </c>
      <c r="F20292" s="2" t="s">
        <v>4969</v>
      </c>
      <c r="G20292" s="5">
        <v>150</v>
      </c>
      <c r="H20292" s="5">
        <v>33.5</v>
      </c>
      <c r="I20292" s="5">
        <v>5025</v>
      </c>
      <c r="J20292" s="5">
        <v>126896.78</v>
      </c>
      <c r="K20292" s="26" t="str" cm="1">
        <f t="array" ref="K20292">_xlfn.LET(_xlpm.d,UPPER(TRIM(CLEAN(SUBSTITUTE(F20292,CHAR(160),"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93" spans="2:11" hidden="1" x14ac:dyDescent="0.25">
      <c r="B20293" s="20">
        <v>46114</v>
      </c>
      <c r="C20293" s="2" t="s">
        <v>1</v>
      </c>
      <c r="D20293" s="2" t="s">
        <v>6722</v>
      </c>
      <c r="E20293" s="2" t="s">
        <v>1765</v>
      </c>
      <c r="F20293" s="2" t="s">
        <v>4969</v>
      </c>
      <c r="G20293" s="5">
        <v>460</v>
      </c>
      <c r="H20293" s="5">
        <v>33.5</v>
      </c>
      <c r="I20293" s="5">
        <v>15410</v>
      </c>
      <c r="J20293" s="5">
        <v>142306.78</v>
      </c>
      <c r="K20293" s="26" t="str" cm="1">
        <f t="array" ref="K20293">_xlfn.LET(_xlpm.d,UPPER(TRIM(CLEAN(SUBSTITUTE(F20293,CHAR(160),"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94" spans="2:11" hidden="1" x14ac:dyDescent="0.25">
      <c r="B20294" s="20">
        <v>46114</v>
      </c>
      <c r="C20294" s="2" t="s">
        <v>1</v>
      </c>
      <c r="D20294" s="2" t="s">
        <v>6875</v>
      </c>
      <c r="E20294" s="2" t="s">
        <v>192</v>
      </c>
      <c r="F20294" s="2" t="s">
        <v>4969</v>
      </c>
      <c r="G20294" s="5">
        <v>150</v>
      </c>
      <c r="H20294" s="5">
        <v>33.5</v>
      </c>
      <c r="I20294" s="5">
        <v>5025</v>
      </c>
      <c r="J20294" s="5">
        <v>147331.78</v>
      </c>
      <c r="K20294" s="26" t="str" cm="1">
        <f t="array" ref="K20294">_xlfn.LET(_xlpm.d,UPPER(TRIM(CLEAN(SUBSTITUTE(F20294,CHAR(160),"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95" spans="2:11" hidden="1" x14ac:dyDescent="0.25">
      <c r="B20295" s="20">
        <v>46114</v>
      </c>
      <c r="C20295" s="2" t="s">
        <v>1</v>
      </c>
      <c r="D20295" s="2" t="s">
        <v>6876</v>
      </c>
      <c r="E20295" s="2" t="s">
        <v>16</v>
      </c>
      <c r="F20295" s="2" t="s">
        <v>4969</v>
      </c>
      <c r="G20295" s="5">
        <v>70</v>
      </c>
      <c r="H20295" s="5">
        <v>33.5</v>
      </c>
      <c r="I20295" s="5">
        <v>2345</v>
      </c>
      <c r="J20295" s="5">
        <v>149676.78</v>
      </c>
      <c r="K20295" s="26" t="str" cm="1">
        <f t="array" ref="K20295">_xlfn.LET(_xlpm.d,UPPER(TRIM(CLEAN(SUBSTITUTE(F20295,CHAR(160),"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96" spans="2:11" hidden="1" x14ac:dyDescent="0.25">
      <c r="B20296" s="20">
        <v>46114</v>
      </c>
      <c r="C20296" s="2" t="s">
        <v>1</v>
      </c>
      <c r="D20296" s="2" t="s">
        <v>6877</v>
      </c>
      <c r="E20296" s="2" t="s">
        <v>5004</v>
      </c>
      <c r="F20296" s="2" t="s">
        <v>4969</v>
      </c>
      <c r="G20296" s="5">
        <v>70</v>
      </c>
      <c r="H20296" s="5">
        <v>31.8</v>
      </c>
      <c r="I20296" s="5">
        <v>2226</v>
      </c>
      <c r="J20296" s="5">
        <v>151902.78</v>
      </c>
      <c r="K20296" s="26" t="str" cm="1">
        <f t="array" ref="K20296">_xlfn.LET(_xlpm.d,UPPER(TRIM(CLEAN(SUBSTITUTE(F20296,CHAR(160),"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97" spans="2:11" hidden="1" x14ac:dyDescent="0.25">
      <c r="B20297" s="20">
        <v>46114</v>
      </c>
      <c r="C20297" s="2" t="s">
        <v>1</v>
      </c>
      <c r="D20297" s="2" t="s">
        <v>6723</v>
      </c>
      <c r="E20297" s="2" t="s">
        <v>3</v>
      </c>
      <c r="F20297" s="2" t="s">
        <v>4969</v>
      </c>
      <c r="G20297" s="5">
        <v>250</v>
      </c>
      <c r="H20297" s="5">
        <v>28.95</v>
      </c>
      <c r="I20297" s="5">
        <v>7237.5</v>
      </c>
      <c r="J20297" s="5">
        <v>159140.28</v>
      </c>
      <c r="K20297" s="26" t="str" cm="1">
        <f t="array" ref="K20297">_xlfn.LET(_xlpm.d,UPPER(TRIM(CLEAN(SUBSTITUTE(F20297,CHAR(160),"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98" spans="2:11" hidden="1" x14ac:dyDescent="0.25">
      <c r="B20298" s="20">
        <v>46114</v>
      </c>
      <c r="C20298" s="2" t="s">
        <v>1</v>
      </c>
      <c r="D20298" s="2" t="s">
        <v>6878</v>
      </c>
      <c r="E20298" s="2" t="s">
        <v>302</v>
      </c>
      <c r="F20298" s="2" t="s">
        <v>4969</v>
      </c>
      <c r="G20298" s="5">
        <v>190</v>
      </c>
      <c r="H20298" s="5">
        <v>27.8</v>
      </c>
      <c r="I20298" s="5">
        <v>5282</v>
      </c>
      <c r="J20298" s="5">
        <v>164422.28</v>
      </c>
      <c r="K20298" s="26" t="str" cm="1">
        <f t="array" ref="K20298">_xlfn.LET(_xlpm.d,UPPER(TRIM(CLEAN(SUBSTITUTE(F20298,CHAR(160),"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299" spans="2:11" hidden="1" x14ac:dyDescent="0.25">
      <c r="B20299" s="20">
        <v>46114</v>
      </c>
      <c r="C20299" s="2" t="s">
        <v>1</v>
      </c>
      <c r="D20299" s="2" t="s">
        <v>6576</v>
      </c>
      <c r="E20299" s="2" t="s">
        <v>43</v>
      </c>
      <c r="F20299" s="2" t="s">
        <v>4969</v>
      </c>
      <c r="G20299" s="5">
        <v>90</v>
      </c>
      <c r="H20299" s="5">
        <v>28.95</v>
      </c>
      <c r="I20299" s="5">
        <v>2605.5</v>
      </c>
      <c r="J20299" s="5">
        <v>167027.78</v>
      </c>
      <c r="K20299" s="26" t="str" cm="1">
        <f t="array" ref="K20299">_xlfn.LET(_xlpm.d,UPPER(TRIM(CLEAN(SUBSTITUTE(F20299,CHAR(160),"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00" spans="2:11" hidden="1" x14ac:dyDescent="0.25">
      <c r="B20300" s="20">
        <v>46116</v>
      </c>
      <c r="C20300" s="2" t="s">
        <v>1</v>
      </c>
      <c r="D20300" s="2" t="s">
        <v>6879</v>
      </c>
      <c r="E20300" s="2" t="s">
        <v>73</v>
      </c>
      <c r="F20300" s="2" t="s">
        <v>4969</v>
      </c>
      <c r="G20300" s="5">
        <v>180</v>
      </c>
      <c r="H20300" s="5">
        <v>29.9</v>
      </c>
      <c r="I20300" s="5">
        <v>5382</v>
      </c>
      <c r="J20300" s="5">
        <v>172409.78</v>
      </c>
      <c r="K20300" s="26" t="str" cm="1">
        <f t="array" ref="K20300">_xlfn.LET(_xlpm.d,UPPER(TRIM(CLEAN(SUBSTITUTE(F20300,CHAR(160),"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01" spans="2:11" hidden="1" x14ac:dyDescent="0.25">
      <c r="B20301" s="20">
        <v>46119</v>
      </c>
      <c r="C20301" s="2" t="s">
        <v>1</v>
      </c>
      <c r="D20301" s="2" t="s">
        <v>6822</v>
      </c>
      <c r="E20301" s="2" t="s">
        <v>180</v>
      </c>
      <c r="F20301" s="2" t="s">
        <v>4969</v>
      </c>
      <c r="G20301" s="5">
        <v>80</v>
      </c>
      <c r="H20301" s="5">
        <v>33.5</v>
      </c>
      <c r="I20301" s="5">
        <v>2680</v>
      </c>
      <c r="J20301" s="5">
        <v>175089.78</v>
      </c>
      <c r="K20301" s="26" t="str" cm="1">
        <f t="array" ref="K20301">_xlfn.LET(_xlpm.d,UPPER(TRIM(CLEAN(SUBSTITUTE(F20301,CHAR(160),"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02" spans="2:11" hidden="1" x14ac:dyDescent="0.25">
      <c r="B20302" s="20">
        <v>46119</v>
      </c>
      <c r="C20302" s="2" t="s">
        <v>1</v>
      </c>
      <c r="D20302" s="2" t="s">
        <v>6724</v>
      </c>
      <c r="E20302" s="2" t="s">
        <v>162</v>
      </c>
      <c r="F20302" s="2" t="s">
        <v>4969</v>
      </c>
      <c r="G20302" s="5">
        <v>400</v>
      </c>
      <c r="H20302" s="5">
        <v>33.5</v>
      </c>
      <c r="I20302" s="5">
        <v>13400</v>
      </c>
      <c r="J20302" s="5">
        <v>188489.78</v>
      </c>
      <c r="K20302" s="26" t="str" cm="1">
        <f t="array" ref="K20302">_xlfn.LET(_xlpm.d,UPPER(TRIM(CLEAN(SUBSTITUTE(F20302,CHAR(160),"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03" spans="2:11" hidden="1" x14ac:dyDescent="0.25">
      <c r="B20303" s="20">
        <v>46119</v>
      </c>
      <c r="C20303" s="2" t="s">
        <v>1</v>
      </c>
      <c r="D20303" s="2" t="s">
        <v>6621</v>
      </c>
      <c r="E20303" s="2" t="s">
        <v>135</v>
      </c>
      <c r="F20303" s="2" t="s">
        <v>4969</v>
      </c>
      <c r="G20303" s="5">
        <v>190</v>
      </c>
      <c r="H20303" s="5">
        <v>33.5</v>
      </c>
      <c r="I20303" s="5">
        <v>6365</v>
      </c>
      <c r="J20303" s="5">
        <v>194854.78</v>
      </c>
      <c r="K20303" s="26" t="str" cm="1">
        <f t="array" ref="K20303">_xlfn.LET(_xlpm.d,UPPER(TRIM(CLEAN(SUBSTITUTE(F20303,CHAR(160),"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04" spans="2:11" hidden="1" x14ac:dyDescent="0.25">
      <c r="B20304" s="20">
        <v>46119</v>
      </c>
      <c r="C20304" s="2" t="s">
        <v>1</v>
      </c>
      <c r="D20304" s="2" t="s">
        <v>6622</v>
      </c>
      <c r="E20304" s="2" t="s">
        <v>192</v>
      </c>
      <c r="F20304" s="2" t="s">
        <v>4969</v>
      </c>
      <c r="G20304" s="5">
        <v>180</v>
      </c>
      <c r="H20304" s="5">
        <v>33.5</v>
      </c>
      <c r="I20304" s="5">
        <v>6030</v>
      </c>
      <c r="J20304" s="5">
        <v>200884.78</v>
      </c>
      <c r="K20304" s="26" t="str" cm="1">
        <f t="array" ref="K20304">_xlfn.LET(_xlpm.d,UPPER(TRIM(CLEAN(SUBSTITUTE(F20304,CHAR(160),"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05" spans="2:11" hidden="1" x14ac:dyDescent="0.25">
      <c r="B20305" s="20">
        <v>46119</v>
      </c>
      <c r="C20305" s="2" t="s">
        <v>1</v>
      </c>
      <c r="D20305" s="2" t="s">
        <v>6725</v>
      </c>
      <c r="E20305" s="2" t="s">
        <v>279</v>
      </c>
      <c r="F20305" s="2" t="s">
        <v>4969</v>
      </c>
      <c r="G20305" s="5">
        <v>250</v>
      </c>
      <c r="H20305" s="5">
        <v>33.5</v>
      </c>
      <c r="I20305" s="5">
        <v>8375</v>
      </c>
      <c r="J20305" s="5">
        <v>209259.78</v>
      </c>
      <c r="K20305" s="26" t="str" cm="1">
        <f t="array" ref="K20305">_xlfn.LET(_xlpm.d,UPPER(TRIM(CLEAN(SUBSTITUTE(F20305,CHAR(160),"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06" spans="2:11" hidden="1" x14ac:dyDescent="0.25">
      <c r="B20306" s="20">
        <v>46119</v>
      </c>
      <c r="C20306" s="2" t="s">
        <v>1</v>
      </c>
      <c r="D20306" s="2" t="s">
        <v>6726</v>
      </c>
      <c r="E20306" s="2" t="s">
        <v>248</v>
      </c>
      <c r="F20306" s="2" t="s">
        <v>4969</v>
      </c>
      <c r="G20306" s="5">
        <v>150</v>
      </c>
      <c r="H20306" s="5">
        <v>33.5</v>
      </c>
      <c r="I20306" s="5">
        <v>5025</v>
      </c>
      <c r="J20306" s="5">
        <v>214284.78</v>
      </c>
      <c r="K20306" s="26" t="str" cm="1">
        <f t="array" ref="K20306">_xlfn.LET(_xlpm.d,UPPER(TRIM(CLEAN(SUBSTITUTE(F20306,CHAR(160),"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07" spans="2:11" hidden="1" x14ac:dyDescent="0.25">
      <c r="B20307" s="20">
        <v>46119</v>
      </c>
      <c r="C20307" s="2" t="s">
        <v>1</v>
      </c>
      <c r="D20307" s="2" t="s">
        <v>6880</v>
      </c>
      <c r="E20307" s="2" t="s">
        <v>73</v>
      </c>
      <c r="F20307" s="2" t="s">
        <v>4969</v>
      </c>
      <c r="G20307" s="5">
        <v>16</v>
      </c>
      <c r="H20307" s="5">
        <v>25</v>
      </c>
      <c r="I20307" s="5">
        <v>400</v>
      </c>
      <c r="J20307" s="5">
        <v>214684.78</v>
      </c>
      <c r="K20307" s="26" t="str" cm="1">
        <f t="array" ref="K20307">_xlfn.LET(_xlpm.d,UPPER(TRIM(CLEAN(SUBSTITUTE(F20307,CHAR(160),"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08" spans="2:11" hidden="1" x14ac:dyDescent="0.25">
      <c r="B20308" s="20">
        <v>46119</v>
      </c>
      <c r="C20308" s="2" t="s">
        <v>1</v>
      </c>
      <c r="D20308" s="2" t="s">
        <v>6623</v>
      </c>
      <c r="E20308" s="2" t="s">
        <v>874</v>
      </c>
      <c r="F20308" s="2" t="s">
        <v>4969</v>
      </c>
      <c r="G20308" s="5">
        <v>500</v>
      </c>
      <c r="H20308" s="5">
        <v>25.95</v>
      </c>
      <c r="I20308" s="5">
        <v>12975</v>
      </c>
      <c r="J20308" s="5">
        <v>227659.78</v>
      </c>
      <c r="K20308" s="26" t="str" cm="1">
        <f t="array" ref="K20308">_xlfn.LET(_xlpm.d,UPPER(TRIM(CLEAN(SUBSTITUTE(F20308,CHAR(160),"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09" spans="2:11" hidden="1" x14ac:dyDescent="0.25">
      <c r="B20309" s="20">
        <v>46119</v>
      </c>
      <c r="C20309" s="2" t="s">
        <v>1</v>
      </c>
      <c r="D20309" s="2" t="s">
        <v>6881</v>
      </c>
      <c r="E20309" s="2" t="s">
        <v>832</v>
      </c>
      <c r="F20309" s="2" t="s">
        <v>4969</v>
      </c>
      <c r="G20309" s="5">
        <v>90</v>
      </c>
      <c r="H20309" s="5">
        <v>31.8</v>
      </c>
      <c r="I20309" s="5">
        <v>2862</v>
      </c>
      <c r="J20309" s="5">
        <v>230521.78</v>
      </c>
      <c r="K20309" s="26" t="str" cm="1">
        <f t="array" ref="K20309">_xlfn.LET(_xlpm.d,UPPER(TRIM(CLEAN(SUBSTITUTE(F20309,CHAR(160),"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10" spans="2:11" hidden="1" x14ac:dyDescent="0.25">
      <c r="B20310" s="20">
        <v>46119</v>
      </c>
      <c r="C20310" s="2" t="s">
        <v>1</v>
      </c>
      <c r="D20310" s="2" t="s">
        <v>6727</v>
      </c>
      <c r="E20310" s="2" t="s">
        <v>25</v>
      </c>
      <c r="F20310" s="2" t="s">
        <v>4969</v>
      </c>
      <c r="G20310" s="5">
        <v>80</v>
      </c>
      <c r="H20310" s="5">
        <v>28.55</v>
      </c>
      <c r="I20310" s="5">
        <v>2284</v>
      </c>
      <c r="J20310" s="5">
        <v>232805.78</v>
      </c>
      <c r="K20310" s="26" t="str" cm="1">
        <f t="array" ref="K20310">_xlfn.LET(_xlpm.d,UPPER(TRIM(CLEAN(SUBSTITUTE(F20310,CHAR(160),"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11" spans="2:11" hidden="1" x14ac:dyDescent="0.25">
      <c r="B20311" s="20">
        <v>46120</v>
      </c>
      <c r="C20311" s="2" t="s">
        <v>1</v>
      </c>
      <c r="D20311" s="2" t="s">
        <v>6643</v>
      </c>
      <c r="E20311" s="2" t="s">
        <v>147</v>
      </c>
      <c r="F20311" s="2" t="s">
        <v>4969</v>
      </c>
      <c r="G20311" s="5">
        <v>300</v>
      </c>
      <c r="H20311" s="5">
        <v>33.5</v>
      </c>
      <c r="I20311" s="5">
        <v>10050</v>
      </c>
      <c r="J20311" s="5">
        <v>242855.78</v>
      </c>
      <c r="K20311" s="26" t="str" cm="1">
        <f t="array" ref="K20311">_xlfn.LET(_xlpm.d,UPPER(TRIM(CLEAN(SUBSTITUTE(F20311,CHAR(160),"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12" spans="2:11" hidden="1" x14ac:dyDescent="0.25">
      <c r="B20312" s="20">
        <v>46120</v>
      </c>
      <c r="C20312" s="2" t="s">
        <v>1</v>
      </c>
      <c r="D20312" s="2" t="s">
        <v>6728</v>
      </c>
      <c r="E20312" s="2" t="s">
        <v>214</v>
      </c>
      <c r="F20312" s="2" t="s">
        <v>4969</v>
      </c>
      <c r="G20312" s="5">
        <v>150</v>
      </c>
      <c r="H20312" s="5">
        <v>33.5</v>
      </c>
      <c r="I20312" s="5">
        <v>5025</v>
      </c>
      <c r="J20312" s="5">
        <v>247880.78</v>
      </c>
      <c r="K20312" s="26" t="str" cm="1">
        <f t="array" ref="K20312">_xlfn.LET(_xlpm.d,UPPER(TRIM(CLEAN(SUBSTITUTE(F20312,CHAR(160),"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13" spans="2:11" hidden="1" x14ac:dyDescent="0.25">
      <c r="B20313" s="20">
        <v>46120</v>
      </c>
      <c r="C20313" s="2" t="s">
        <v>1</v>
      </c>
      <c r="D20313" s="2" t="s">
        <v>6588</v>
      </c>
      <c r="E20313" s="2" t="s">
        <v>143</v>
      </c>
      <c r="F20313" s="2" t="s">
        <v>4969</v>
      </c>
      <c r="G20313" s="5">
        <v>180</v>
      </c>
      <c r="H20313" s="5">
        <v>33.5</v>
      </c>
      <c r="I20313" s="5">
        <v>6030</v>
      </c>
      <c r="J20313" s="5">
        <v>253910.78</v>
      </c>
      <c r="K20313" s="26" t="str" cm="1">
        <f t="array" ref="K20313">_xlfn.LET(_xlpm.d,UPPER(TRIM(CLEAN(SUBSTITUTE(F20313,CHAR(160),"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14" spans="2:11" hidden="1" x14ac:dyDescent="0.25">
      <c r="B20314" s="20">
        <v>46120</v>
      </c>
      <c r="C20314" s="2" t="s">
        <v>1</v>
      </c>
      <c r="D20314" s="2" t="s">
        <v>6644</v>
      </c>
      <c r="E20314" s="2" t="s">
        <v>158</v>
      </c>
      <c r="F20314" s="2" t="s">
        <v>4969</v>
      </c>
      <c r="G20314" s="5">
        <v>200</v>
      </c>
      <c r="H20314" s="5">
        <v>33.5</v>
      </c>
      <c r="I20314" s="5">
        <v>6700</v>
      </c>
      <c r="J20314" s="5">
        <v>260610.78</v>
      </c>
      <c r="K20314" s="26" t="str" cm="1">
        <f t="array" ref="K20314">_xlfn.LET(_xlpm.d,UPPER(TRIM(CLEAN(SUBSTITUTE(F20314,CHAR(160),"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15" spans="2:11" hidden="1" x14ac:dyDescent="0.25">
      <c r="B20315" s="20">
        <v>46120</v>
      </c>
      <c r="C20315" s="2" t="s">
        <v>1</v>
      </c>
      <c r="D20315" s="2" t="s">
        <v>6663</v>
      </c>
      <c r="E20315" s="2" t="s">
        <v>186</v>
      </c>
      <c r="F20315" s="2" t="s">
        <v>4969</v>
      </c>
      <c r="G20315" s="5">
        <v>200</v>
      </c>
      <c r="H20315" s="5">
        <v>33.5</v>
      </c>
      <c r="I20315" s="5">
        <v>6700</v>
      </c>
      <c r="J20315" s="5">
        <v>267310.78000000003</v>
      </c>
      <c r="K20315" s="26" t="str" cm="1">
        <f t="array" ref="K20315">_xlfn.LET(_xlpm.d,UPPER(TRIM(CLEAN(SUBSTITUTE(F20315,CHAR(160),"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16" spans="2:11" hidden="1" x14ac:dyDescent="0.25">
      <c r="B20316" s="20">
        <v>46120</v>
      </c>
      <c r="C20316" s="2" t="s">
        <v>1</v>
      </c>
      <c r="D20316" s="2" t="s">
        <v>6645</v>
      </c>
      <c r="E20316" s="2" t="s">
        <v>149</v>
      </c>
      <c r="F20316" s="2" t="s">
        <v>4969</v>
      </c>
      <c r="G20316" s="5">
        <v>300</v>
      </c>
      <c r="H20316" s="5">
        <v>33.5</v>
      </c>
      <c r="I20316" s="5">
        <v>10050</v>
      </c>
      <c r="J20316" s="5">
        <v>277360.78000000003</v>
      </c>
      <c r="K20316" s="26" t="str" cm="1">
        <f t="array" ref="K20316">_xlfn.LET(_xlpm.d,UPPER(TRIM(CLEAN(SUBSTITUTE(F20316,CHAR(160),"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17" spans="2:11" hidden="1" x14ac:dyDescent="0.25">
      <c r="B20317" s="20">
        <v>46120</v>
      </c>
      <c r="C20317" s="2" t="s">
        <v>1</v>
      </c>
      <c r="D20317" s="2" t="s">
        <v>6664</v>
      </c>
      <c r="E20317" s="2" t="s">
        <v>234</v>
      </c>
      <c r="F20317" s="2" t="s">
        <v>4969</v>
      </c>
      <c r="G20317" s="5">
        <v>200</v>
      </c>
      <c r="H20317" s="5">
        <v>33.5</v>
      </c>
      <c r="I20317" s="5">
        <v>6700</v>
      </c>
      <c r="J20317" s="5">
        <v>284060.78000000003</v>
      </c>
      <c r="K20317" s="26" t="str" cm="1">
        <f t="array" ref="K20317">_xlfn.LET(_xlpm.d,UPPER(TRIM(CLEAN(SUBSTITUTE(F20317,CHAR(160),"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18" spans="2:11" hidden="1" x14ac:dyDescent="0.25">
      <c r="B20318" s="20">
        <v>46120</v>
      </c>
      <c r="C20318" s="2" t="s">
        <v>1</v>
      </c>
      <c r="D20318" s="2" t="s">
        <v>6729</v>
      </c>
      <c r="E20318" s="2" t="s">
        <v>78</v>
      </c>
      <c r="F20318" s="2" t="s">
        <v>4969</v>
      </c>
      <c r="G20318" s="5">
        <v>270</v>
      </c>
      <c r="H20318" s="5">
        <v>33.5</v>
      </c>
      <c r="I20318" s="5">
        <v>9045</v>
      </c>
      <c r="J20318" s="5">
        <v>293105.78000000003</v>
      </c>
      <c r="K20318" s="26" t="str" cm="1">
        <f t="array" ref="K20318">_xlfn.LET(_xlpm.d,UPPER(TRIM(CLEAN(SUBSTITUTE(F20318,CHAR(160),"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19" spans="2:11" hidden="1" x14ac:dyDescent="0.25">
      <c r="B20319" s="20">
        <v>46120</v>
      </c>
      <c r="C20319" s="2" t="s">
        <v>1</v>
      </c>
      <c r="D20319" s="2" t="s">
        <v>6665</v>
      </c>
      <c r="E20319" s="2" t="s">
        <v>50</v>
      </c>
      <c r="F20319" s="2" t="s">
        <v>4969</v>
      </c>
      <c r="G20319" s="5">
        <v>300</v>
      </c>
      <c r="H20319" s="5">
        <v>30</v>
      </c>
      <c r="I20319" s="5">
        <v>9000</v>
      </c>
      <c r="J20319" s="5">
        <v>302105.78000000003</v>
      </c>
      <c r="K20319" s="26" t="str" cm="1">
        <f t="array" ref="K20319">_xlfn.LET(_xlpm.d,UPPER(TRIM(CLEAN(SUBSTITUTE(F20319,CHAR(160),"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20" spans="2:11" hidden="1" x14ac:dyDescent="0.25">
      <c r="B20320" s="20">
        <v>46120</v>
      </c>
      <c r="C20320" s="2" t="s">
        <v>1</v>
      </c>
      <c r="D20320" s="2" t="s">
        <v>6882</v>
      </c>
      <c r="E20320" s="2" t="s">
        <v>186</v>
      </c>
      <c r="F20320" s="2" t="s">
        <v>4969</v>
      </c>
      <c r="G20320" s="5">
        <v>30</v>
      </c>
      <c r="H20320" s="5">
        <v>0</v>
      </c>
      <c r="I20320" s="5">
        <v>0</v>
      </c>
      <c r="J20320" s="5">
        <v>302105.78000000003</v>
      </c>
      <c r="K20320" s="26" t="str" cm="1">
        <f t="array" ref="K20320">_xlfn.LET(_xlpm.d,UPPER(TRIM(CLEAN(SUBSTITUTE(F20320,CHAR(160),"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21" spans="2:11" hidden="1" x14ac:dyDescent="0.25">
      <c r="B20321" s="20">
        <v>46120</v>
      </c>
      <c r="C20321" s="2" t="s">
        <v>1</v>
      </c>
      <c r="D20321" s="2" t="s">
        <v>6666</v>
      </c>
      <c r="E20321" s="2" t="s">
        <v>232</v>
      </c>
      <c r="F20321" s="2" t="s">
        <v>4969</v>
      </c>
      <c r="G20321" s="5">
        <v>220</v>
      </c>
      <c r="H20321" s="5">
        <v>33.5</v>
      </c>
      <c r="I20321" s="5">
        <v>7370</v>
      </c>
      <c r="J20321" s="5">
        <v>309475.78000000003</v>
      </c>
      <c r="K20321" s="26" t="str" cm="1">
        <f t="array" ref="K20321">_xlfn.LET(_xlpm.d,UPPER(TRIM(CLEAN(SUBSTITUTE(F20321,CHAR(160),"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22" spans="2:11" hidden="1" x14ac:dyDescent="0.25">
      <c r="B20322" s="20">
        <v>46120</v>
      </c>
      <c r="C20322" s="2" t="s">
        <v>1</v>
      </c>
      <c r="D20322" s="2" t="s">
        <v>6667</v>
      </c>
      <c r="E20322" s="2" t="s">
        <v>165</v>
      </c>
      <c r="F20322" s="2" t="s">
        <v>4969</v>
      </c>
      <c r="G20322" s="5">
        <v>80</v>
      </c>
      <c r="H20322" s="5">
        <v>33.5</v>
      </c>
      <c r="I20322" s="5">
        <v>2680</v>
      </c>
      <c r="J20322" s="5">
        <v>312155.78000000003</v>
      </c>
      <c r="K20322" s="26" t="str" cm="1">
        <f t="array" ref="K20322">_xlfn.LET(_xlpm.d,UPPER(TRIM(CLEAN(SUBSTITUTE(F20322,CHAR(160),"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23" spans="2:11" hidden="1" x14ac:dyDescent="0.25">
      <c r="B20323" s="20">
        <v>46120</v>
      </c>
      <c r="C20323" s="2" t="s">
        <v>1</v>
      </c>
      <c r="D20323" s="2" t="s">
        <v>6646</v>
      </c>
      <c r="E20323" s="2" t="s">
        <v>141</v>
      </c>
      <c r="F20323" s="2" t="s">
        <v>4969</v>
      </c>
      <c r="G20323" s="5">
        <v>280</v>
      </c>
      <c r="H20323" s="5">
        <v>33.5</v>
      </c>
      <c r="I20323" s="5">
        <v>9380</v>
      </c>
      <c r="J20323" s="5">
        <v>321535.78000000003</v>
      </c>
      <c r="K20323" s="26" t="str" cm="1">
        <f t="array" ref="K20323">_xlfn.LET(_xlpm.d,UPPER(TRIM(CLEAN(SUBSTITUTE(F20323,CHAR(160),"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24" spans="2:11" hidden="1" x14ac:dyDescent="0.25">
      <c r="B20324" s="20">
        <v>46120</v>
      </c>
      <c r="C20324" s="2" t="s">
        <v>1</v>
      </c>
      <c r="D20324" s="2" t="s">
        <v>6883</v>
      </c>
      <c r="E20324" s="2" t="s">
        <v>6</v>
      </c>
      <c r="F20324" s="2" t="s">
        <v>4969</v>
      </c>
      <c r="G20324" s="5">
        <v>150</v>
      </c>
      <c r="H20324" s="5">
        <v>33.99</v>
      </c>
      <c r="I20324" s="5">
        <v>5098.5</v>
      </c>
      <c r="J20324" s="5">
        <v>326634.28000000003</v>
      </c>
      <c r="K20324" s="26" t="str" cm="1">
        <f t="array" ref="K20324">_xlfn.LET(_xlpm.d,UPPER(TRIM(CLEAN(SUBSTITUTE(F20324,CHAR(160),"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25" spans="2:11" hidden="1" x14ac:dyDescent="0.25">
      <c r="B20325" s="20">
        <v>46120</v>
      </c>
      <c r="C20325" s="2" t="s">
        <v>1</v>
      </c>
      <c r="D20325" s="2" t="s">
        <v>6624</v>
      </c>
      <c r="E20325" s="2" t="s">
        <v>874</v>
      </c>
      <c r="F20325" s="2" t="s">
        <v>4969</v>
      </c>
      <c r="G20325" s="5">
        <v>575</v>
      </c>
      <c r="H20325" s="5">
        <v>25.95</v>
      </c>
      <c r="I20325" s="5">
        <v>14921.25</v>
      </c>
      <c r="J20325" s="5">
        <v>341555.53</v>
      </c>
      <c r="K20325" s="26" t="str" cm="1">
        <f t="array" ref="K20325">_xlfn.LET(_xlpm.d,UPPER(TRIM(CLEAN(SUBSTITUTE(F20325,CHAR(160),"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26" spans="2:11" hidden="1" x14ac:dyDescent="0.25">
      <c r="B20326" s="20">
        <v>46120</v>
      </c>
      <c r="C20326" s="2" t="s">
        <v>1</v>
      </c>
      <c r="D20326" s="2" t="s">
        <v>6884</v>
      </c>
      <c r="E20326" s="2" t="s">
        <v>874</v>
      </c>
      <c r="F20326" s="2" t="s">
        <v>4969</v>
      </c>
      <c r="G20326" s="5">
        <v>30</v>
      </c>
      <c r="H20326" s="5">
        <v>0</v>
      </c>
      <c r="I20326" s="5">
        <v>0</v>
      </c>
      <c r="J20326" s="5">
        <v>341555.53</v>
      </c>
      <c r="K20326" s="26" t="str" cm="1">
        <f t="array" ref="K20326">_xlfn.LET(_xlpm.d,UPPER(TRIM(CLEAN(SUBSTITUTE(F20326,CHAR(160),"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27" spans="2:11" hidden="1" x14ac:dyDescent="0.25">
      <c r="B20327" s="20">
        <v>46120</v>
      </c>
      <c r="C20327" s="2" t="s">
        <v>1</v>
      </c>
      <c r="D20327" s="2" t="s">
        <v>6730</v>
      </c>
      <c r="E20327" s="2" t="s">
        <v>741</v>
      </c>
      <c r="F20327" s="2" t="s">
        <v>4969</v>
      </c>
      <c r="G20327" s="5">
        <v>50</v>
      </c>
      <c r="H20327" s="5">
        <v>31.8</v>
      </c>
      <c r="I20327" s="5">
        <v>1590</v>
      </c>
      <c r="J20327" s="5">
        <v>343145.53</v>
      </c>
      <c r="K20327" s="26" t="str" cm="1">
        <f t="array" ref="K20327">_xlfn.LET(_xlpm.d,UPPER(TRIM(CLEAN(SUBSTITUTE(F20327,CHAR(160),"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28" spans="2:11" hidden="1" x14ac:dyDescent="0.25">
      <c r="B20328" s="20">
        <v>46120</v>
      </c>
      <c r="C20328" s="2" t="s">
        <v>1</v>
      </c>
      <c r="D20328" s="2" t="s">
        <v>6804</v>
      </c>
      <c r="E20328" s="2" t="s">
        <v>774</v>
      </c>
      <c r="F20328" s="2" t="s">
        <v>4969</v>
      </c>
      <c r="G20328" s="5">
        <v>30</v>
      </c>
      <c r="H20328" s="5">
        <v>31.8</v>
      </c>
      <c r="I20328" s="5">
        <v>954</v>
      </c>
      <c r="J20328" s="5">
        <v>344099.53</v>
      </c>
      <c r="K20328" s="26" t="str" cm="1">
        <f t="array" ref="K20328">_xlfn.LET(_xlpm.d,UPPER(TRIM(CLEAN(SUBSTITUTE(F20328,CHAR(160),"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29" spans="2:11" hidden="1" x14ac:dyDescent="0.25">
      <c r="B20329" s="20">
        <v>46121</v>
      </c>
      <c r="C20329" s="2" t="s">
        <v>1</v>
      </c>
      <c r="D20329" s="2" t="s">
        <v>6731</v>
      </c>
      <c r="E20329" s="2" t="s">
        <v>485</v>
      </c>
      <c r="F20329" s="2" t="s">
        <v>4969</v>
      </c>
      <c r="G20329" s="5">
        <v>110</v>
      </c>
      <c r="H20329" s="5">
        <v>33.5</v>
      </c>
      <c r="I20329" s="5">
        <v>3685</v>
      </c>
      <c r="J20329" s="5">
        <v>347784.53</v>
      </c>
      <c r="K20329" s="26" t="str" cm="1">
        <f t="array" ref="K20329">_xlfn.LET(_xlpm.d,UPPER(TRIM(CLEAN(SUBSTITUTE(F20329,CHAR(160),"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30" spans="2:11" hidden="1" x14ac:dyDescent="0.25">
      <c r="B20330" s="20">
        <v>46121</v>
      </c>
      <c r="C20330" s="2" t="s">
        <v>1</v>
      </c>
      <c r="D20330" s="2" t="s">
        <v>6813</v>
      </c>
      <c r="E20330" s="2" t="s">
        <v>120</v>
      </c>
      <c r="F20330" s="2" t="s">
        <v>4969</v>
      </c>
      <c r="G20330" s="5">
        <v>205</v>
      </c>
      <c r="H20330" s="5">
        <v>33.5</v>
      </c>
      <c r="I20330" s="5">
        <v>6867.5</v>
      </c>
      <c r="J20330" s="5">
        <v>354652.03</v>
      </c>
      <c r="K20330" s="26" t="str" cm="1">
        <f t="array" ref="K20330">_xlfn.LET(_xlpm.d,UPPER(TRIM(CLEAN(SUBSTITUTE(F20330,CHAR(160),"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31" spans="2:11" hidden="1" x14ac:dyDescent="0.25">
      <c r="B20331" s="20">
        <v>46121</v>
      </c>
      <c r="C20331" s="2" t="s">
        <v>1</v>
      </c>
      <c r="D20331" s="2" t="s">
        <v>6885</v>
      </c>
      <c r="E20331" s="2" t="s">
        <v>16</v>
      </c>
      <c r="F20331" s="2" t="s">
        <v>4969</v>
      </c>
      <c r="G20331" s="5">
        <v>140</v>
      </c>
      <c r="H20331" s="5">
        <v>33.5</v>
      </c>
      <c r="I20331" s="5">
        <v>4690</v>
      </c>
      <c r="J20331" s="5">
        <v>359342.03</v>
      </c>
      <c r="K20331" s="26" t="str" cm="1">
        <f t="array" ref="K20331">_xlfn.LET(_xlpm.d,UPPER(TRIM(CLEAN(SUBSTITUTE(F20331,CHAR(160),"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32" spans="2:11" hidden="1" x14ac:dyDescent="0.25">
      <c r="B20332" s="20">
        <v>46121</v>
      </c>
      <c r="C20332" s="2" t="s">
        <v>1</v>
      </c>
      <c r="D20332" s="2" t="s">
        <v>6845</v>
      </c>
      <c r="E20332" s="2" t="s">
        <v>160</v>
      </c>
      <c r="F20332" s="2" t="s">
        <v>4969</v>
      </c>
      <c r="G20332" s="5">
        <v>150</v>
      </c>
      <c r="H20332" s="5">
        <v>33.5</v>
      </c>
      <c r="I20332" s="5">
        <v>5025</v>
      </c>
      <c r="J20332" s="5">
        <v>364367.03</v>
      </c>
      <c r="K20332" s="26" t="str" cm="1">
        <f t="array" ref="K20332">_xlfn.LET(_xlpm.d,UPPER(TRIM(CLEAN(SUBSTITUTE(F20332,CHAR(160),"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33" spans="2:11" hidden="1" x14ac:dyDescent="0.25">
      <c r="B20333" s="20">
        <v>46121</v>
      </c>
      <c r="C20333" s="2" t="s">
        <v>1</v>
      </c>
      <c r="D20333" s="2" t="s">
        <v>6668</v>
      </c>
      <c r="E20333" s="2" t="s">
        <v>282</v>
      </c>
      <c r="F20333" s="2" t="s">
        <v>4969</v>
      </c>
      <c r="G20333" s="5">
        <v>100</v>
      </c>
      <c r="H20333" s="5">
        <v>33.5</v>
      </c>
      <c r="I20333" s="5">
        <v>3350</v>
      </c>
      <c r="J20333" s="5">
        <v>367717.03</v>
      </c>
      <c r="K20333" s="26" t="str" cm="1">
        <f t="array" ref="K20333">_xlfn.LET(_xlpm.d,UPPER(TRIM(CLEAN(SUBSTITUTE(F20333,CHAR(160),"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34" spans="2:11" hidden="1" x14ac:dyDescent="0.25">
      <c r="B20334" s="20">
        <v>46121</v>
      </c>
      <c r="C20334" s="2" t="s">
        <v>1</v>
      </c>
      <c r="D20334" s="2" t="s">
        <v>6886</v>
      </c>
      <c r="E20334" s="2" t="s">
        <v>1701</v>
      </c>
      <c r="F20334" s="2" t="s">
        <v>4969</v>
      </c>
      <c r="G20334" s="5">
        <v>406</v>
      </c>
      <c r="H20334" s="5">
        <v>33.5</v>
      </c>
      <c r="I20334" s="5">
        <v>13601</v>
      </c>
      <c r="J20334" s="5">
        <v>381318.03</v>
      </c>
      <c r="K20334" s="26" t="str" cm="1">
        <f t="array" ref="K20334">_xlfn.LET(_xlpm.d,UPPER(TRIM(CLEAN(SUBSTITUTE(F20334,CHAR(160),"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35" spans="2:11" hidden="1" x14ac:dyDescent="0.25">
      <c r="B20335" s="20">
        <v>46121</v>
      </c>
      <c r="C20335" s="2" t="s">
        <v>1</v>
      </c>
      <c r="D20335" s="2" t="s">
        <v>6669</v>
      </c>
      <c r="E20335" s="2" t="s">
        <v>730</v>
      </c>
      <c r="F20335" s="2" t="s">
        <v>4969</v>
      </c>
      <c r="G20335" s="5">
        <v>100</v>
      </c>
      <c r="H20335" s="5">
        <v>33.5</v>
      </c>
      <c r="I20335" s="5">
        <v>3350</v>
      </c>
      <c r="J20335" s="5">
        <v>384668.03</v>
      </c>
      <c r="K20335" s="26" t="str" cm="1">
        <f t="array" ref="K20335">_xlfn.LET(_xlpm.d,UPPER(TRIM(CLEAN(SUBSTITUTE(F20335,CHAR(160),"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36" spans="2:11" hidden="1" x14ac:dyDescent="0.25">
      <c r="B20336" s="20">
        <v>46121</v>
      </c>
      <c r="C20336" s="2" t="s">
        <v>1</v>
      </c>
      <c r="D20336" s="2" t="s">
        <v>6846</v>
      </c>
      <c r="E20336" s="2" t="s">
        <v>544</v>
      </c>
      <c r="F20336" s="2" t="s">
        <v>4969</v>
      </c>
      <c r="G20336" s="5">
        <v>120</v>
      </c>
      <c r="H20336" s="5">
        <v>33.5</v>
      </c>
      <c r="I20336" s="5">
        <v>4020</v>
      </c>
      <c r="J20336" s="5">
        <v>388688.03</v>
      </c>
      <c r="K20336" s="26" t="str" cm="1">
        <f t="array" ref="K20336">_xlfn.LET(_xlpm.d,UPPER(TRIM(CLEAN(SUBSTITUTE(F20336,CHAR(160),"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37" spans="2:11" hidden="1" x14ac:dyDescent="0.25">
      <c r="B20337" s="20">
        <v>46121</v>
      </c>
      <c r="C20337" s="2" t="s">
        <v>1</v>
      </c>
      <c r="D20337" s="2" t="s">
        <v>6647</v>
      </c>
      <c r="E20337" s="2" t="s">
        <v>180</v>
      </c>
      <c r="F20337" s="2" t="s">
        <v>4969</v>
      </c>
      <c r="G20337" s="5">
        <v>250</v>
      </c>
      <c r="H20337" s="5">
        <v>33.5</v>
      </c>
      <c r="I20337" s="5">
        <v>8375</v>
      </c>
      <c r="J20337" s="5">
        <v>397063.03</v>
      </c>
      <c r="K20337" s="26" t="str" cm="1">
        <f t="array" ref="K20337">_xlfn.LET(_xlpm.d,UPPER(TRIM(CLEAN(SUBSTITUTE(F20337,CHAR(160),"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38" spans="2:11" hidden="1" x14ac:dyDescent="0.25">
      <c r="B20338" s="20">
        <v>46121</v>
      </c>
      <c r="C20338" s="2" t="s">
        <v>1</v>
      </c>
      <c r="D20338" s="2" t="s">
        <v>6604</v>
      </c>
      <c r="E20338" s="2" t="s">
        <v>120</v>
      </c>
      <c r="F20338" s="2" t="s">
        <v>4969</v>
      </c>
      <c r="G20338" s="5">
        <v>21</v>
      </c>
      <c r="H20338" s="5">
        <v>28.99</v>
      </c>
      <c r="I20338" s="5">
        <v>608.79</v>
      </c>
      <c r="J20338" s="5">
        <v>397671.82</v>
      </c>
      <c r="K20338" s="26" t="str" cm="1">
        <f t="array" ref="K20338">_xlfn.LET(_xlpm.d,UPPER(TRIM(CLEAN(SUBSTITUTE(F20338,CHAR(160),"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39" spans="2:11" hidden="1" x14ac:dyDescent="0.25">
      <c r="B20339" s="20">
        <v>46121</v>
      </c>
      <c r="C20339" s="2" t="s">
        <v>1</v>
      </c>
      <c r="D20339" s="2" t="s">
        <v>6670</v>
      </c>
      <c r="E20339" s="2" t="s">
        <v>305</v>
      </c>
      <c r="F20339" s="2" t="s">
        <v>4969</v>
      </c>
      <c r="G20339" s="5">
        <v>600</v>
      </c>
      <c r="H20339" s="5">
        <v>33.5</v>
      </c>
      <c r="I20339" s="5">
        <v>20100</v>
      </c>
      <c r="J20339" s="5">
        <v>417771.82</v>
      </c>
      <c r="K20339" s="26" t="str" cm="1">
        <f t="array" ref="K20339">_xlfn.LET(_xlpm.d,UPPER(TRIM(CLEAN(SUBSTITUTE(F20339,CHAR(160),"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40" spans="2:11" hidden="1" x14ac:dyDescent="0.25">
      <c r="B20340" s="20">
        <v>46121</v>
      </c>
      <c r="C20340" s="2" t="s">
        <v>1</v>
      </c>
      <c r="D20340" s="2" t="s">
        <v>6887</v>
      </c>
      <c r="E20340" s="2" t="s">
        <v>27</v>
      </c>
      <c r="F20340" s="2" t="s">
        <v>4969</v>
      </c>
      <c r="G20340" s="5">
        <v>70</v>
      </c>
      <c r="H20340" s="5">
        <v>31.8</v>
      </c>
      <c r="I20340" s="5">
        <v>2226</v>
      </c>
      <c r="J20340" s="5">
        <v>419997.82</v>
      </c>
      <c r="K20340" s="26" t="str" cm="1">
        <f t="array" ref="K20340">_xlfn.LET(_xlpm.d,UPPER(TRIM(CLEAN(SUBSTITUTE(F20340,CHAR(160),"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41" spans="2:11" hidden="1" x14ac:dyDescent="0.25">
      <c r="B20341" s="20">
        <v>46121</v>
      </c>
      <c r="C20341" s="2" t="s">
        <v>1</v>
      </c>
      <c r="D20341" s="2" t="s">
        <v>6888</v>
      </c>
      <c r="E20341" s="2" t="s">
        <v>4234</v>
      </c>
      <c r="F20341" s="2" t="s">
        <v>4969</v>
      </c>
      <c r="G20341" s="5">
        <v>40</v>
      </c>
      <c r="H20341" s="5">
        <v>31.8</v>
      </c>
      <c r="I20341" s="5">
        <v>1272</v>
      </c>
      <c r="J20341" s="5">
        <v>421269.82</v>
      </c>
      <c r="K20341" s="26" t="str" cm="1">
        <f t="array" ref="K20341">_xlfn.LET(_xlpm.d,UPPER(TRIM(CLEAN(SUBSTITUTE(F20341,CHAR(160),"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42" spans="2:11" hidden="1" x14ac:dyDescent="0.25">
      <c r="B20342" s="20">
        <v>46121</v>
      </c>
      <c r="C20342" s="2" t="s">
        <v>1</v>
      </c>
      <c r="D20342" s="2" t="s">
        <v>6733</v>
      </c>
      <c r="E20342" s="2" t="s">
        <v>228</v>
      </c>
      <c r="F20342" s="2" t="s">
        <v>4969</v>
      </c>
      <c r="G20342" s="5">
        <v>400</v>
      </c>
      <c r="H20342" s="5">
        <v>33.5</v>
      </c>
      <c r="I20342" s="5">
        <v>13400</v>
      </c>
      <c r="J20342" s="5">
        <v>434669.82</v>
      </c>
      <c r="K20342" s="26" t="str" cm="1">
        <f t="array" ref="K20342">_xlfn.LET(_xlpm.d,UPPER(TRIM(CLEAN(SUBSTITUTE(F20342,CHAR(160),"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43" spans="2:11" hidden="1" x14ac:dyDescent="0.25">
      <c r="B20343" s="20">
        <v>46121</v>
      </c>
      <c r="C20343" s="2" t="s">
        <v>1</v>
      </c>
      <c r="D20343" s="2" t="s">
        <v>6889</v>
      </c>
      <c r="E20343" s="2" t="s">
        <v>226</v>
      </c>
      <c r="F20343" s="2" t="s">
        <v>4969</v>
      </c>
      <c r="G20343" s="5">
        <v>150</v>
      </c>
      <c r="H20343" s="5">
        <v>33.5</v>
      </c>
      <c r="I20343" s="5">
        <v>5025</v>
      </c>
      <c r="J20343" s="5">
        <v>439694.82</v>
      </c>
      <c r="K20343" s="26" t="str" cm="1">
        <f t="array" ref="K20343">_xlfn.LET(_xlpm.d,UPPER(TRIM(CLEAN(SUBSTITUTE(F20343,CHAR(160),"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44" spans="2:11" hidden="1" x14ac:dyDescent="0.25">
      <c r="B20344" s="20">
        <v>46121</v>
      </c>
      <c r="C20344" s="2" t="s">
        <v>1</v>
      </c>
      <c r="D20344" s="2" t="s">
        <v>6890</v>
      </c>
      <c r="E20344" s="2" t="s">
        <v>226</v>
      </c>
      <c r="F20344" s="2" t="s">
        <v>4969</v>
      </c>
      <c r="G20344" s="5">
        <v>150</v>
      </c>
      <c r="H20344" s="5">
        <v>33.5</v>
      </c>
      <c r="I20344" s="5">
        <v>5025</v>
      </c>
      <c r="J20344" s="5">
        <v>444719.82</v>
      </c>
      <c r="K20344" s="26" t="str" cm="1">
        <f t="array" ref="K20344">_xlfn.LET(_xlpm.d,UPPER(TRIM(CLEAN(SUBSTITUTE(F20344,CHAR(160),"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45" spans="2:11" hidden="1" x14ac:dyDescent="0.25">
      <c r="B20345" s="20">
        <v>46121</v>
      </c>
      <c r="C20345" s="2" t="s">
        <v>1</v>
      </c>
      <c r="D20345" s="2" t="s">
        <v>6734</v>
      </c>
      <c r="E20345" s="2" t="s">
        <v>1767</v>
      </c>
      <c r="F20345" s="2" t="s">
        <v>4969</v>
      </c>
      <c r="G20345" s="5">
        <v>150</v>
      </c>
      <c r="H20345" s="5">
        <v>33.5</v>
      </c>
      <c r="I20345" s="5">
        <v>5025</v>
      </c>
      <c r="J20345" s="5">
        <v>449744.82</v>
      </c>
      <c r="K20345" s="26" t="str" cm="1">
        <f t="array" ref="K20345">_xlfn.LET(_xlpm.d,UPPER(TRIM(CLEAN(SUBSTITUTE(F20345,CHAR(160),"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46" spans="2:11" hidden="1" x14ac:dyDescent="0.25">
      <c r="B20346" s="20">
        <v>46122</v>
      </c>
      <c r="C20346" s="2" t="s">
        <v>1</v>
      </c>
      <c r="D20346" s="2" t="s">
        <v>6671</v>
      </c>
      <c r="E20346" s="2" t="s">
        <v>241</v>
      </c>
      <c r="F20346" s="2" t="s">
        <v>4969</v>
      </c>
      <c r="G20346" s="5">
        <v>170</v>
      </c>
      <c r="H20346" s="5">
        <v>33.5</v>
      </c>
      <c r="I20346" s="5">
        <v>5695</v>
      </c>
      <c r="J20346" s="5">
        <v>455439.82</v>
      </c>
      <c r="K20346" s="26" t="str" cm="1">
        <f t="array" ref="K20346">_xlfn.LET(_xlpm.d,UPPER(TRIM(CLEAN(SUBSTITUTE(F20346,CHAR(160),"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47" spans="2:11" hidden="1" x14ac:dyDescent="0.25">
      <c r="B20347" s="20">
        <v>46122</v>
      </c>
      <c r="C20347" s="2" t="s">
        <v>1</v>
      </c>
      <c r="D20347" s="2" t="s">
        <v>6891</v>
      </c>
      <c r="E20347" s="2" t="s">
        <v>168</v>
      </c>
      <c r="F20347" s="2" t="s">
        <v>4969</v>
      </c>
      <c r="G20347" s="5">
        <v>190</v>
      </c>
      <c r="H20347" s="5">
        <v>33.5</v>
      </c>
      <c r="I20347" s="5">
        <v>6365</v>
      </c>
      <c r="J20347" s="5">
        <v>461804.82</v>
      </c>
      <c r="K20347" s="26" t="str" cm="1">
        <f t="array" ref="K20347">_xlfn.LET(_xlpm.d,UPPER(TRIM(CLEAN(SUBSTITUTE(F20347,CHAR(160),"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48" spans="2:11" hidden="1" x14ac:dyDescent="0.25">
      <c r="B20348" s="20">
        <v>46122</v>
      </c>
      <c r="C20348" s="2" t="s">
        <v>1</v>
      </c>
      <c r="D20348" s="2" t="s">
        <v>6735</v>
      </c>
      <c r="E20348" s="2" t="s">
        <v>259</v>
      </c>
      <c r="F20348" s="2" t="s">
        <v>4969</v>
      </c>
      <c r="G20348" s="5">
        <v>240</v>
      </c>
      <c r="H20348" s="5">
        <v>33.5</v>
      </c>
      <c r="I20348" s="5">
        <v>8040</v>
      </c>
      <c r="J20348" s="5">
        <v>469844.82</v>
      </c>
      <c r="K20348" s="26" t="str" cm="1">
        <f t="array" ref="K20348">_xlfn.LET(_xlpm.d,UPPER(TRIM(CLEAN(SUBSTITUTE(F20348,CHAR(160),"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49" spans="2:11" hidden="1" x14ac:dyDescent="0.25">
      <c r="B20349" s="20">
        <v>46122</v>
      </c>
      <c r="C20349" s="2" t="s">
        <v>1</v>
      </c>
      <c r="D20349" s="2" t="s">
        <v>6634</v>
      </c>
      <c r="E20349" s="2" t="s">
        <v>243</v>
      </c>
      <c r="F20349" s="2" t="s">
        <v>4969</v>
      </c>
      <c r="G20349" s="5">
        <v>240</v>
      </c>
      <c r="H20349" s="5">
        <v>33.5</v>
      </c>
      <c r="I20349" s="5">
        <v>8040</v>
      </c>
      <c r="J20349" s="5">
        <v>477884.82</v>
      </c>
      <c r="K20349" s="26" t="str" cm="1">
        <f t="array" ref="K20349">_xlfn.LET(_xlpm.d,UPPER(TRIM(CLEAN(SUBSTITUTE(F20349,CHAR(160),"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50" spans="2:11" hidden="1" x14ac:dyDescent="0.25">
      <c r="B20350" s="20">
        <v>46122</v>
      </c>
      <c r="C20350" s="2" t="s">
        <v>1</v>
      </c>
      <c r="D20350" s="2" t="s">
        <v>6672</v>
      </c>
      <c r="E20350" s="2" t="s">
        <v>288</v>
      </c>
      <c r="F20350" s="2" t="s">
        <v>4969</v>
      </c>
      <c r="G20350" s="5">
        <v>150</v>
      </c>
      <c r="H20350" s="5">
        <v>33.5</v>
      </c>
      <c r="I20350" s="5">
        <v>5025</v>
      </c>
      <c r="J20350" s="5">
        <v>482909.82</v>
      </c>
      <c r="K20350" s="26" t="str" cm="1">
        <f t="array" ref="K20350">_xlfn.LET(_xlpm.d,UPPER(TRIM(CLEAN(SUBSTITUTE(F20350,CHAR(160),"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51" spans="2:11" hidden="1" x14ac:dyDescent="0.25">
      <c r="B20351" s="20">
        <v>46122</v>
      </c>
      <c r="C20351" s="2" t="s">
        <v>1</v>
      </c>
      <c r="D20351" s="2" t="s">
        <v>6736</v>
      </c>
      <c r="E20351" s="2" t="s">
        <v>286</v>
      </c>
      <c r="F20351" s="2" t="s">
        <v>4969</v>
      </c>
      <c r="G20351" s="5">
        <v>180</v>
      </c>
      <c r="H20351" s="5">
        <v>33.5</v>
      </c>
      <c r="I20351" s="5">
        <v>6030</v>
      </c>
      <c r="J20351" s="5">
        <v>488939.82</v>
      </c>
      <c r="K20351" s="26" t="str" cm="1">
        <f t="array" ref="K20351">_xlfn.LET(_xlpm.d,UPPER(TRIM(CLEAN(SUBSTITUTE(F20351,CHAR(160),"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52" spans="2:11" hidden="1" x14ac:dyDescent="0.25">
      <c r="B20352" s="20">
        <v>46122</v>
      </c>
      <c r="C20352" s="2" t="s">
        <v>1</v>
      </c>
      <c r="D20352" s="2" t="s">
        <v>6625</v>
      </c>
      <c r="E20352" s="2" t="s">
        <v>195</v>
      </c>
      <c r="F20352" s="2" t="s">
        <v>4969</v>
      </c>
      <c r="G20352" s="5">
        <v>190</v>
      </c>
      <c r="H20352" s="5">
        <v>33.5</v>
      </c>
      <c r="I20352" s="5">
        <v>6365</v>
      </c>
      <c r="J20352" s="5">
        <v>495304.82</v>
      </c>
      <c r="K20352" s="26" t="str" cm="1">
        <f t="array" ref="K20352">_xlfn.LET(_xlpm.d,UPPER(TRIM(CLEAN(SUBSTITUTE(F20352,CHAR(160),"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53" spans="2:11" hidden="1" x14ac:dyDescent="0.25">
      <c r="B20353" s="20">
        <v>46122</v>
      </c>
      <c r="C20353" s="2" t="s">
        <v>1</v>
      </c>
      <c r="D20353" s="2" t="s">
        <v>6673</v>
      </c>
      <c r="E20353" s="2" t="s">
        <v>254</v>
      </c>
      <c r="F20353" s="2" t="s">
        <v>4969</v>
      </c>
      <c r="G20353" s="5">
        <v>170</v>
      </c>
      <c r="H20353" s="5">
        <v>33.5</v>
      </c>
      <c r="I20353" s="5">
        <v>5695</v>
      </c>
      <c r="J20353" s="5">
        <v>500999.82</v>
      </c>
      <c r="K20353" s="26" t="str" cm="1">
        <f t="array" ref="K20353">_xlfn.LET(_xlpm.d,UPPER(TRIM(CLEAN(SUBSTITUTE(F20353,CHAR(160),"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54" spans="2:11" hidden="1" x14ac:dyDescent="0.25">
      <c r="B20354" s="20">
        <v>46122</v>
      </c>
      <c r="C20354" s="2" t="s">
        <v>1</v>
      </c>
      <c r="D20354" s="2" t="s">
        <v>6737</v>
      </c>
      <c r="E20354" s="2" t="s">
        <v>151</v>
      </c>
      <c r="F20354" s="2" t="s">
        <v>4969</v>
      </c>
      <c r="G20354" s="5">
        <v>100</v>
      </c>
      <c r="H20354" s="5">
        <v>33.5</v>
      </c>
      <c r="I20354" s="5">
        <v>3350</v>
      </c>
      <c r="J20354" s="5">
        <v>504349.82</v>
      </c>
      <c r="K20354" s="26" t="str" cm="1">
        <f t="array" ref="K20354">_xlfn.LET(_xlpm.d,UPPER(TRIM(CLEAN(SUBSTITUTE(F20354,CHAR(160),"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55" spans="2:11" hidden="1" x14ac:dyDescent="0.25">
      <c r="B20355" s="20">
        <v>46122</v>
      </c>
      <c r="C20355" s="2" t="s">
        <v>1</v>
      </c>
      <c r="D20355" s="2" t="s">
        <v>6635</v>
      </c>
      <c r="E20355" s="2" t="s">
        <v>154</v>
      </c>
      <c r="F20355" s="2" t="s">
        <v>4969</v>
      </c>
      <c r="G20355" s="5">
        <v>250</v>
      </c>
      <c r="H20355" s="5">
        <v>33.5</v>
      </c>
      <c r="I20355" s="5">
        <v>8375</v>
      </c>
      <c r="J20355" s="5">
        <v>512724.82</v>
      </c>
      <c r="K20355" s="26" t="str" cm="1">
        <f t="array" ref="K20355">_xlfn.LET(_xlpm.d,UPPER(TRIM(CLEAN(SUBSTITUTE(F20355,CHAR(160),"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56" spans="2:11" hidden="1" x14ac:dyDescent="0.25">
      <c r="B20356" s="20">
        <v>46122</v>
      </c>
      <c r="C20356" s="2" t="s">
        <v>1</v>
      </c>
      <c r="D20356" s="2" t="s">
        <v>6892</v>
      </c>
      <c r="E20356" s="2" t="s">
        <v>759</v>
      </c>
      <c r="F20356" s="2" t="s">
        <v>4969</v>
      </c>
      <c r="G20356" s="5">
        <v>65</v>
      </c>
      <c r="H20356" s="5">
        <v>31.8</v>
      </c>
      <c r="I20356" s="5">
        <v>2067</v>
      </c>
      <c r="J20356" s="5">
        <v>514791.82</v>
      </c>
      <c r="K20356" s="26" t="str" cm="1">
        <f t="array" ref="K20356">_xlfn.LET(_xlpm.d,UPPER(TRIM(CLEAN(SUBSTITUTE(F20356,CHAR(160),"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57" spans="2:11" hidden="1" x14ac:dyDescent="0.25">
      <c r="B20357" s="20">
        <v>46122</v>
      </c>
      <c r="C20357" s="2" t="s">
        <v>1</v>
      </c>
      <c r="D20357" s="2" t="s">
        <v>6606</v>
      </c>
      <c r="E20357" s="2" t="s">
        <v>43</v>
      </c>
      <c r="F20357" s="2" t="s">
        <v>4969</v>
      </c>
      <c r="G20357" s="5">
        <v>50</v>
      </c>
      <c r="H20357" s="5">
        <v>28.95</v>
      </c>
      <c r="I20357" s="5">
        <v>1447.5</v>
      </c>
      <c r="J20357" s="5">
        <v>516239.32</v>
      </c>
      <c r="K20357" s="26" t="str" cm="1">
        <f t="array" ref="K20357">_xlfn.LET(_xlpm.d,UPPER(TRIM(CLEAN(SUBSTITUTE(F20357,CHAR(160),"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58" spans="2:11" hidden="1" x14ac:dyDescent="0.25">
      <c r="B20358" s="20">
        <v>46122</v>
      </c>
      <c r="C20358" s="2" t="s">
        <v>1</v>
      </c>
      <c r="D20358" s="2" t="s">
        <v>6738</v>
      </c>
      <c r="E20358" s="2" t="s">
        <v>1726</v>
      </c>
      <c r="F20358" s="2" t="s">
        <v>4969</v>
      </c>
      <c r="G20358" s="5">
        <v>310</v>
      </c>
      <c r="H20358" s="5">
        <v>31.8</v>
      </c>
      <c r="I20358" s="5">
        <v>9858</v>
      </c>
      <c r="J20358" s="5">
        <v>526097.32000000007</v>
      </c>
      <c r="K20358" s="26" t="str" cm="1">
        <f t="array" ref="K20358">_xlfn.LET(_xlpm.d,UPPER(TRIM(CLEAN(SUBSTITUTE(F20358,CHAR(160),"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59" spans="2:11" hidden="1" x14ac:dyDescent="0.25">
      <c r="B20359" s="20">
        <v>46122</v>
      </c>
      <c r="C20359" s="2" t="s">
        <v>1</v>
      </c>
      <c r="D20359" s="2" t="s">
        <v>6806</v>
      </c>
      <c r="E20359" s="2" t="s">
        <v>1944</v>
      </c>
      <c r="F20359" s="2" t="s">
        <v>4969</v>
      </c>
      <c r="G20359" s="5">
        <v>113</v>
      </c>
      <c r="H20359" s="5">
        <v>31.8</v>
      </c>
      <c r="I20359" s="5">
        <v>3593.4</v>
      </c>
      <c r="J20359" s="5">
        <v>529690.72000000009</v>
      </c>
      <c r="K20359" s="26" t="str" cm="1">
        <f t="array" ref="K20359">_xlfn.LET(_xlpm.d,UPPER(TRIM(CLEAN(SUBSTITUTE(F20359,CHAR(160),"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60" spans="2:11" hidden="1" x14ac:dyDescent="0.25">
      <c r="B20360" s="20">
        <v>46122</v>
      </c>
      <c r="C20360" s="2" t="s">
        <v>1</v>
      </c>
      <c r="D20360" s="2" t="s">
        <v>6864</v>
      </c>
      <c r="E20360" s="2" t="s">
        <v>4554</v>
      </c>
      <c r="F20360" s="2" t="s">
        <v>4969</v>
      </c>
      <c r="G20360" s="5">
        <v>69</v>
      </c>
      <c r="H20360" s="5">
        <v>31.8</v>
      </c>
      <c r="I20360" s="5">
        <v>2194.1999999999998</v>
      </c>
      <c r="J20360" s="5">
        <v>531884.92000000004</v>
      </c>
      <c r="K20360" s="26" t="str" cm="1">
        <f t="array" ref="K20360">_xlfn.LET(_xlpm.d,UPPER(TRIM(CLEAN(SUBSTITUTE(F20360,CHAR(160),"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61" spans="2:11" hidden="1" x14ac:dyDescent="0.25">
      <c r="B20361" s="20">
        <v>46122</v>
      </c>
      <c r="C20361" s="2" t="s">
        <v>1</v>
      </c>
      <c r="D20361" s="2" t="s">
        <v>6893</v>
      </c>
      <c r="E20361" s="2" t="s">
        <v>2415</v>
      </c>
      <c r="F20361" s="2" t="s">
        <v>4969</v>
      </c>
      <c r="G20361" s="5">
        <v>41</v>
      </c>
      <c r="H20361" s="5">
        <v>31.8</v>
      </c>
      <c r="I20361" s="5">
        <v>1303.8</v>
      </c>
      <c r="J20361" s="5">
        <v>533188.72000000009</v>
      </c>
      <c r="K20361" s="26" t="str" cm="1">
        <f t="array" ref="K20361">_xlfn.LET(_xlpm.d,UPPER(TRIM(CLEAN(SUBSTITUTE(F20361,CHAR(160),"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62" spans="2:11" hidden="1" x14ac:dyDescent="0.25">
      <c r="B20362" s="20">
        <v>46122</v>
      </c>
      <c r="C20362" s="2" t="s">
        <v>1</v>
      </c>
      <c r="D20362" s="2" t="s">
        <v>6739</v>
      </c>
      <c r="E20362" s="2" t="s">
        <v>170</v>
      </c>
      <c r="F20362" s="2" t="s">
        <v>4969</v>
      </c>
      <c r="G20362" s="5">
        <v>170</v>
      </c>
      <c r="H20362" s="5">
        <v>31.8</v>
      </c>
      <c r="I20362" s="5">
        <v>5406</v>
      </c>
      <c r="J20362" s="5">
        <v>538594.72000000009</v>
      </c>
      <c r="K20362" s="26" t="str" cm="1">
        <f t="array" ref="K20362">_xlfn.LET(_xlpm.d,UPPER(TRIM(CLEAN(SUBSTITUTE(F20362,CHAR(160),"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63" spans="2:11" hidden="1" x14ac:dyDescent="0.25">
      <c r="B20363" s="20">
        <v>46122</v>
      </c>
      <c r="C20363" s="2" t="s">
        <v>1</v>
      </c>
      <c r="D20363" s="2" t="s">
        <v>6674</v>
      </c>
      <c r="E20363" s="2" t="s">
        <v>224</v>
      </c>
      <c r="F20363" s="2" t="s">
        <v>4969</v>
      </c>
      <c r="G20363" s="5">
        <v>900</v>
      </c>
      <c r="H20363" s="5">
        <v>33.5</v>
      </c>
      <c r="I20363" s="5">
        <v>30150</v>
      </c>
      <c r="J20363" s="5">
        <v>568744.72000000009</v>
      </c>
      <c r="K20363" s="26" t="str" cm="1">
        <f t="array" ref="K20363">_xlfn.LET(_xlpm.d,UPPER(TRIM(CLEAN(SUBSTITUTE(F20363,CHAR(160),"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64" spans="2:11" hidden="1" x14ac:dyDescent="0.25">
      <c r="B20364" s="20">
        <v>46122</v>
      </c>
      <c r="C20364" s="2" t="s">
        <v>1</v>
      </c>
      <c r="D20364" s="2" t="s">
        <v>6740</v>
      </c>
      <c r="E20364" s="2" t="s">
        <v>197</v>
      </c>
      <c r="F20364" s="2" t="s">
        <v>4969</v>
      </c>
      <c r="G20364" s="5">
        <v>380</v>
      </c>
      <c r="H20364" s="5">
        <v>33.5</v>
      </c>
      <c r="I20364" s="5">
        <v>12730</v>
      </c>
      <c r="J20364" s="5">
        <v>581474.72000000009</v>
      </c>
      <c r="K20364" s="26" t="str" cm="1">
        <f t="array" ref="K20364">_xlfn.LET(_xlpm.d,UPPER(TRIM(CLEAN(SUBSTITUTE(F20364,CHAR(160),"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65" spans="2:11" hidden="1" x14ac:dyDescent="0.25">
      <c r="B20365" s="20">
        <v>46122</v>
      </c>
      <c r="C20365" s="2" t="s">
        <v>1</v>
      </c>
      <c r="D20365" s="2" t="s">
        <v>6741</v>
      </c>
      <c r="E20365" s="2" t="s">
        <v>319</v>
      </c>
      <c r="F20365" s="2" t="s">
        <v>4969</v>
      </c>
      <c r="G20365" s="5">
        <v>1200</v>
      </c>
      <c r="H20365" s="5">
        <v>33.5</v>
      </c>
      <c r="I20365" s="5">
        <v>40200</v>
      </c>
      <c r="J20365" s="5">
        <v>621674.72000000009</v>
      </c>
      <c r="K20365" s="26" t="str" cm="1">
        <f t="array" ref="K20365">_xlfn.LET(_xlpm.d,UPPER(TRIM(CLEAN(SUBSTITUTE(F20365,CHAR(160),"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66" spans="2:11" hidden="1" x14ac:dyDescent="0.25">
      <c r="B20366" s="20">
        <v>46123</v>
      </c>
      <c r="C20366" s="2" t="s">
        <v>1</v>
      </c>
      <c r="D20366" s="2" t="s">
        <v>6675</v>
      </c>
      <c r="E20366" s="2" t="s">
        <v>248</v>
      </c>
      <c r="F20366" s="2" t="s">
        <v>4969</v>
      </c>
      <c r="G20366" s="5">
        <v>200</v>
      </c>
      <c r="H20366" s="5">
        <v>33.5</v>
      </c>
      <c r="I20366" s="5">
        <v>6700</v>
      </c>
      <c r="J20366" s="5">
        <v>628374.72000000009</v>
      </c>
      <c r="K20366" s="26" t="str" cm="1">
        <f t="array" ref="K20366">_xlfn.LET(_xlpm.d,UPPER(TRIM(CLEAN(SUBSTITUTE(F20366,CHAR(160),"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67" spans="2:11" hidden="1" x14ac:dyDescent="0.25">
      <c r="B20367" s="20">
        <v>46123</v>
      </c>
      <c r="C20367" s="2" t="s">
        <v>1</v>
      </c>
      <c r="D20367" s="2" t="s">
        <v>6636</v>
      </c>
      <c r="E20367" s="2" t="s">
        <v>238</v>
      </c>
      <c r="F20367" s="2" t="s">
        <v>4969</v>
      </c>
      <c r="G20367" s="5">
        <v>400</v>
      </c>
      <c r="H20367" s="5">
        <v>33.5</v>
      </c>
      <c r="I20367" s="5">
        <v>13400</v>
      </c>
      <c r="J20367" s="5">
        <v>641774.72000000009</v>
      </c>
      <c r="K20367" s="26" t="str" cm="1">
        <f t="array" ref="K20367">_xlfn.LET(_xlpm.d,UPPER(TRIM(CLEAN(SUBSTITUTE(F20367,CHAR(160),"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68" spans="2:11" hidden="1" x14ac:dyDescent="0.25">
      <c r="B20368" s="20">
        <v>46123</v>
      </c>
      <c r="C20368" s="2" t="s">
        <v>1</v>
      </c>
      <c r="D20368" s="2" t="s">
        <v>6894</v>
      </c>
      <c r="E20368" s="2" t="s">
        <v>241</v>
      </c>
      <c r="F20368" s="2" t="s">
        <v>4969</v>
      </c>
      <c r="G20368" s="5">
        <v>250</v>
      </c>
      <c r="H20368" s="5">
        <v>33.5</v>
      </c>
      <c r="I20368" s="5">
        <v>8375</v>
      </c>
      <c r="J20368" s="5">
        <v>650149.72000000009</v>
      </c>
      <c r="K20368" s="26" t="str" cm="1">
        <f t="array" ref="K20368">_xlfn.LET(_xlpm.d,UPPER(TRIM(CLEAN(SUBSTITUTE(F20368,CHAR(160),"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69" spans="2:11" hidden="1" x14ac:dyDescent="0.25">
      <c r="B20369" s="20">
        <v>46123</v>
      </c>
      <c r="C20369" s="2" t="s">
        <v>1</v>
      </c>
      <c r="D20369" s="2" t="s">
        <v>6895</v>
      </c>
      <c r="E20369" s="2" t="s">
        <v>302</v>
      </c>
      <c r="F20369" s="2" t="s">
        <v>4969</v>
      </c>
      <c r="G20369" s="5">
        <v>180</v>
      </c>
      <c r="H20369" s="5">
        <v>31.8</v>
      </c>
      <c r="I20369" s="5">
        <v>5724</v>
      </c>
      <c r="J20369" s="5">
        <v>655873.72000000009</v>
      </c>
      <c r="K20369" s="26" t="str" cm="1">
        <f t="array" ref="K20369">_xlfn.LET(_xlpm.d,UPPER(TRIM(CLEAN(SUBSTITUTE(F20369,CHAR(160),"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70" spans="2:11" hidden="1" x14ac:dyDescent="0.25">
      <c r="B20370" s="20">
        <v>46123</v>
      </c>
      <c r="C20370" s="2" t="s">
        <v>1</v>
      </c>
      <c r="D20370" s="2" t="s">
        <v>6676</v>
      </c>
      <c r="E20370" s="2" t="s">
        <v>796</v>
      </c>
      <c r="F20370" s="2" t="s">
        <v>4969</v>
      </c>
      <c r="G20370" s="5">
        <v>70</v>
      </c>
      <c r="H20370" s="5">
        <v>31.8</v>
      </c>
      <c r="I20370" s="5">
        <v>2226</v>
      </c>
      <c r="J20370" s="5">
        <v>658099.72000000009</v>
      </c>
      <c r="K20370" s="26" t="str" cm="1">
        <f t="array" ref="K20370">_xlfn.LET(_xlpm.d,UPPER(TRIM(CLEAN(SUBSTITUTE(F20370,CHAR(160),"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71" spans="2:11" hidden="1" x14ac:dyDescent="0.25">
      <c r="B20371" s="20">
        <v>46123</v>
      </c>
      <c r="C20371" s="2" t="s">
        <v>1</v>
      </c>
      <c r="D20371" s="2" t="s">
        <v>6896</v>
      </c>
      <c r="E20371" s="2" t="s">
        <v>5004</v>
      </c>
      <c r="F20371" s="2" t="s">
        <v>4969</v>
      </c>
      <c r="G20371" s="5">
        <v>30</v>
      </c>
      <c r="H20371" s="5">
        <v>31.8</v>
      </c>
      <c r="I20371" s="5">
        <v>954</v>
      </c>
      <c r="J20371" s="5">
        <v>659053.72000000009</v>
      </c>
      <c r="K20371" s="26" t="str" cm="1">
        <f t="array" ref="K20371">_xlfn.LET(_xlpm.d,UPPER(TRIM(CLEAN(SUBSTITUTE(F20371,CHAR(160),"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72" spans="2:11" hidden="1" x14ac:dyDescent="0.25">
      <c r="B20372" s="20">
        <v>46123</v>
      </c>
      <c r="C20372" s="2" t="s">
        <v>1</v>
      </c>
      <c r="D20372" s="2" t="s">
        <v>6742</v>
      </c>
      <c r="E20372" s="2" t="s">
        <v>3</v>
      </c>
      <c r="F20372" s="2" t="s">
        <v>4969</v>
      </c>
      <c r="G20372" s="5">
        <v>59</v>
      </c>
      <c r="H20372" s="5">
        <v>28.95</v>
      </c>
      <c r="I20372" s="5">
        <v>1708.05</v>
      </c>
      <c r="J20372" s="5">
        <v>660761.77000000014</v>
      </c>
      <c r="K20372" s="26" t="str" cm="1">
        <f t="array" ref="K20372">_xlfn.LET(_xlpm.d,UPPER(TRIM(CLEAN(SUBSTITUTE(F20372,CHAR(160),"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73" spans="2:11" hidden="1" x14ac:dyDescent="0.25">
      <c r="B20373" s="20">
        <v>46123</v>
      </c>
      <c r="C20373" s="2" t="s">
        <v>1</v>
      </c>
      <c r="D20373" s="2" t="s">
        <v>6578</v>
      </c>
      <c r="E20373" s="2" t="s">
        <v>12</v>
      </c>
      <c r="F20373" s="2" t="s">
        <v>4969</v>
      </c>
      <c r="G20373" s="5">
        <v>9</v>
      </c>
      <c r="H20373" s="5">
        <v>27.8</v>
      </c>
      <c r="I20373" s="5">
        <v>250.2</v>
      </c>
      <c r="J20373" s="5">
        <v>661011.97000000009</v>
      </c>
      <c r="K20373" s="26" t="str" cm="1">
        <f t="array" ref="K20373">_xlfn.LET(_xlpm.d,UPPER(TRIM(CLEAN(SUBSTITUTE(F20373,CHAR(160),"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74" spans="2:11" hidden="1" x14ac:dyDescent="0.25">
      <c r="B20374" s="20">
        <v>46125</v>
      </c>
      <c r="C20374" s="2" t="s">
        <v>1</v>
      </c>
      <c r="D20374" s="2" t="s">
        <v>6743</v>
      </c>
      <c r="E20374" s="2" t="s">
        <v>251</v>
      </c>
      <c r="F20374" s="2" t="s">
        <v>4969</v>
      </c>
      <c r="G20374" s="5">
        <v>250</v>
      </c>
      <c r="H20374" s="5">
        <v>33.5</v>
      </c>
      <c r="I20374" s="5">
        <v>8375</v>
      </c>
      <c r="J20374" s="5">
        <v>669386.97000000009</v>
      </c>
      <c r="K20374" s="26" t="str" cm="1">
        <f t="array" ref="K20374">_xlfn.LET(_xlpm.d,UPPER(TRIM(CLEAN(SUBSTITUTE(F20374,CHAR(160),"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75" spans="2:11" hidden="1" x14ac:dyDescent="0.25">
      <c r="B20375" s="20">
        <v>46125</v>
      </c>
      <c r="C20375" s="2" t="s">
        <v>1</v>
      </c>
      <c r="D20375" s="2" t="s">
        <v>6677</v>
      </c>
      <c r="E20375" s="2" t="s">
        <v>268</v>
      </c>
      <c r="F20375" s="2" t="s">
        <v>4969</v>
      </c>
      <c r="G20375" s="5">
        <v>200</v>
      </c>
      <c r="H20375" s="5">
        <v>33.5</v>
      </c>
      <c r="I20375" s="5">
        <v>6700</v>
      </c>
      <c r="J20375" s="5">
        <v>676086.97000000009</v>
      </c>
      <c r="K20375" s="26" t="str" cm="1">
        <f t="array" ref="K20375">_xlfn.LET(_xlpm.d,UPPER(TRIM(CLEAN(SUBSTITUTE(F20375,CHAR(160),"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76" spans="2:11" hidden="1" x14ac:dyDescent="0.25">
      <c r="B20376" s="20">
        <v>46125</v>
      </c>
      <c r="C20376" s="2" t="s">
        <v>1</v>
      </c>
      <c r="D20376" s="2" t="s">
        <v>6744</v>
      </c>
      <c r="E20376" s="2" t="s">
        <v>254</v>
      </c>
      <c r="F20376" s="2" t="s">
        <v>4969</v>
      </c>
      <c r="G20376" s="5">
        <v>100</v>
      </c>
      <c r="H20376" s="5">
        <v>33.5</v>
      </c>
      <c r="I20376" s="5">
        <v>3350</v>
      </c>
      <c r="J20376" s="5">
        <v>679436.97000000009</v>
      </c>
      <c r="K20376" s="26" t="str" cm="1">
        <f t="array" ref="K20376">_xlfn.LET(_xlpm.d,UPPER(TRIM(CLEAN(SUBSTITUTE(F20376,CHAR(160),"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77" spans="2:11" hidden="1" x14ac:dyDescent="0.25">
      <c r="B20377" s="20">
        <v>46125</v>
      </c>
      <c r="C20377" s="2" t="s">
        <v>1</v>
      </c>
      <c r="D20377" s="2" t="s">
        <v>6745</v>
      </c>
      <c r="E20377" s="2" t="s">
        <v>248</v>
      </c>
      <c r="F20377" s="2" t="s">
        <v>4969</v>
      </c>
      <c r="G20377" s="5">
        <v>130</v>
      </c>
      <c r="H20377" s="5">
        <v>33.5</v>
      </c>
      <c r="I20377" s="5">
        <v>4355</v>
      </c>
      <c r="J20377" s="5">
        <v>683791.97000000009</v>
      </c>
      <c r="K20377" s="26" t="str" cm="1">
        <f t="array" ref="K20377">_xlfn.LET(_xlpm.d,UPPER(TRIM(CLEAN(SUBSTITUTE(F20377,CHAR(160),"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78" spans="2:11" hidden="1" x14ac:dyDescent="0.25">
      <c r="B20378" s="20">
        <v>46125</v>
      </c>
      <c r="C20378" s="2" t="s">
        <v>1</v>
      </c>
      <c r="D20378" s="2" t="s">
        <v>6584</v>
      </c>
      <c r="E20378" s="2" t="s">
        <v>135</v>
      </c>
      <c r="F20378" s="2" t="s">
        <v>4969</v>
      </c>
      <c r="G20378" s="5">
        <v>180</v>
      </c>
      <c r="H20378" s="5">
        <v>33.5</v>
      </c>
      <c r="I20378" s="5">
        <v>6030</v>
      </c>
      <c r="J20378" s="5">
        <v>689821.97000000009</v>
      </c>
      <c r="K20378" s="26" t="str" cm="1">
        <f t="array" ref="K20378">_xlfn.LET(_xlpm.d,UPPER(TRIM(CLEAN(SUBSTITUTE(F20378,CHAR(160),"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79" spans="2:11" hidden="1" x14ac:dyDescent="0.25">
      <c r="B20379" s="20">
        <v>46125</v>
      </c>
      <c r="C20379" s="2" t="s">
        <v>1</v>
      </c>
      <c r="D20379" s="2" t="s">
        <v>6626</v>
      </c>
      <c r="E20379" s="2" t="s">
        <v>192</v>
      </c>
      <c r="F20379" s="2" t="s">
        <v>4969</v>
      </c>
      <c r="G20379" s="5">
        <v>200</v>
      </c>
      <c r="H20379" s="5">
        <v>33.5</v>
      </c>
      <c r="I20379" s="5">
        <v>6700</v>
      </c>
      <c r="J20379" s="5">
        <v>696521.97000000009</v>
      </c>
      <c r="K20379" s="26" t="str" cm="1">
        <f t="array" ref="K20379">_xlfn.LET(_xlpm.d,UPPER(TRIM(CLEAN(SUBSTITUTE(F20379,CHAR(160),"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80" spans="2:11" hidden="1" x14ac:dyDescent="0.25">
      <c r="B20380" s="20">
        <v>46125</v>
      </c>
      <c r="C20380" s="2" t="s">
        <v>1</v>
      </c>
      <c r="D20380" s="2" t="s">
        <v>6627</v>
      </c>
      <c r="E20380" s="2" t="s">
        <v>236</v>
      </c>
      <c r="F20380" s="2" t="s">
        <v>4969</v>
      </c>
      <c r="G20380" s="5">
        <v>350</v>
      </c>
      <c r="H20380" s="5">
        <v>33.5</v>
      </c>
      <c r="I20380" s="5">
        <v>11725</v>
      </c>
      <c r="J20380" s="5">
        <v>708246.97000000009</v>
      </c>
      <c r="K20380" s="26" t="str" cm="1">
        <f t="array" ref="K20380">_xlfn.LET(_xlpm.d,UPPER(TRIM(CLEAN(SUBSTITUTE(F20380,CHAR(160),"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81" spans="2:11" hidden="1" x14ac:dyDescent="0.25">
      <c r="B20381" s="20">
        <v>46125</v>
      </c>
      <c r="C20381" s="2" t="s">
        <v>1</v>
      </c>
      <c r="D20381" s="2" t="s">
        <v>6897</v>
      </c>
      <c r="E20381" s="2" t="s">
        <v>5000</v>
      </c>
      <c r="F20381" s="2" t="s">
        <v>4969</v>
      </c>
      <c r="G20381" s="5">
        <v>100</v>
      </c>
      <c r="H20381" s="5">
        <v>33.5</v>
      </c>
      <c r="I20381" s="5">
        <v>3350</v>
      </c>
      <c r="J20381" s="5">
        <v>711596.97000000009</v>
      </c>
      <c r="K20381" s="26" t="str" cm="1">
        <f t="array" ref="K20381">_xlfn.LET(_xlpm.d,UPPER(TRIM(CLEAN(SUBSTITUTE(F20381,CHAR(160),"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82" spans="2:11" hidden="1" x14ac:dyDescent="0.25">
      <c r="B20382" s="20">
        <v>46126</v>
      </c>
      <c r="C20382" s="2" t="s">
        <v>1</v>
      </c>
      <c r="D20382" s="2" t="s">
        <v>6652</v>
      </c>
      <c r="E20382" s="2" t="s">
        <v>266</v>
      </c>
      <c r="F20382" s="2" t="s">
        <v>4969</v>
      </c>
      <c r="G20382" s="5">
        <v>260</v>
      </c>
      <c r="H20382" s="5">
        <v>33.5</v>
      </c>
      <c r="I20382" s="5">
        <v>8710</v>
      </c>
      <c r="J20382" s="5">
        <v>720306.97000000009</v>
      </c>
      <c r="K20382" s="26" t="str" cm="1">
        <f t="array" ref="K20382">_xlfn.LET(_xlpm.d,UPPER(TRIM(CLEAN(SUBSTITUTE(F20382,CHAR(160),"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83" spans="2:11" hidden="1" x14ac:dyDescent="0.25">
      <c r="B20383" s="20">
        <v>46126</v>
      </c>
      <c r="C20383" s="2" t="s">
        <v>1</v>
      </c>
      <c r="D20383" s="2" t="s">
        <v>6747</v>
      </c>
      <c r="E20383" s="2" t="s">
        <v>180</v>
      </c>
      <c r="F20383" s="2" t="s">
        <v>4969</v>
      </c>
      <c r="G20383" s="5">
        <v>100</v>
      </c>
      <c r="H20383" s="5">
        <v>33.5</v>
      </c>
      <c r="I20383" s="5">
        <v>3350</v>
      </c>
      <c r="J20383" s="5">
        <v>723656.97000000009</v>
      </c>
      <c r="K20383" s="26" t="str" cm="1">
        <f t="array" ref="K20383">_xlfn.LET(_xlpm.d,UPPER(TRIM(CLEAN(SUBSTITUTE(F20383,CHAR(160),"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84" spans="2:11" hidden="1" x14ac:dyDescent="0.25">
      <c r="B20384" s="20">
        <v>46126</v>
      </c>
      <c r="C20384" s="2" t="s">
        <v>1</v>
      </c>
      <c r="D20384" s="2" t="s">
        <v>6637</v>
      </c>
      <c r="E20384" s="2" t="s">
        <v>162</v>
      </c>
      <c r="F20384" s="2" t="s">
        <v>4969</v>
      </c>
      <c r="G20384" s="5">
        <v>210</v>
      </c>
      <c r="H20384" s="5">
        <v>33.5</v>
      </c>
      <c r="I20384" s="5">
        <v>7035</v>
      </c>
      <c r="J20384" s="5">
        <v>730691.97000000009</v>
      </c>
      <c r="K20384" s="26" t="str" cm="1">
        <f t="array" ref="K20384">_xlfn.LET(_xlpm.d,UPPER(TRIM(CLEAN(SUBSTITUTE(F20384,CHAR(160),"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85" spans="2:11" hidden="1" x14ac:dyDescent="0.25">
      <c r="B20385" s="20">
        <v>46126</v>
      </c>
      <c r="C20385" s="2" t="s">
        <v>1</v>
      </c>
      <c r="D20385" s="2" t="s">
        <v>6898</v>
      </c>
      <c r="E20385" s="2" t="s">
        <v>78</v>
      </c>
      <c r="F20385" s="2" t="s">
        <v>4969</v>
      </c>
      <c r="G20385" s="5">
        <v>30</v>
      </c>
      <c r="H20385" s="5">
        <v>0</v>
      </c>
      <c r="I20385" s="5">
        <v>0</v>
      </c>
      <c r="J20385" s="5">
        <v>730691.97000000009</v>
      </c>
      <c r="K20385" s="26" t="str" cm="1">
        <f t="array" ref="K20385">_xlfn.LET(_xlpm.d,UPPER(TRIM(CLEAN(SUBSTITUTE(F20385,CHAR(160),"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86" spans="2:11" hidden="1" x14ac:dyDescent="0.25">
      <c r="B20386" s="20">
        <v>46126</v>
      </c>
      <c r="C20386" s="2" t="s">
        <v>1</v>
      </c>
      <c r="D20386" s="2" t="s">
        <v>6678</v>
      </c>
      <c r="E20386" s="2" t="s">
        <v>165</v>
      </c>
      <c r="F20386" s="2" t="s">
        <v>4969</v>
      </c>
      <c r="G20386" s="5">
        <v>170</v>
      </c>
      <c r="H20386" s="5">
        <v>33.5</v>
      </c>
      <c r="I20386" s="5">
        <v>5695</v>
      </c>
      <c r="J20386" s="5">
        <v>736386.97000000009</v>
      </c>
      <c r="K20386" s="26" t="str" cm="1">
        <f t="array" ref="K20386">_xlfn.LET(_xlpm.d,UPPER(TRIM(CLEAN(SUBSTITUTE(F20386,CHAR(160),"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87" spans="2:11" hidden="1" x14ac:dyDescent="0.25">
      <c r="B20387" s="20">
        <v>46126</v>
      </c>
      <c r="C20387" s="2" t="s">
        <v>1</v>
      </c>
      <c r="D20387" s="2" t="s">
        <v>6648</v>
      </c>
      <c r="E20387" s="2" t="s">
        <v>156</v>
      </c>
      <c r="F20387" s="2" t="s">
        <v>4969</v>
      </c>
      <c r="G20387" s="5">
        <v>110</v>
      </c>
      <c r="H20387" s="5">
        <v>33.5</v>
      </c>
      <c r="I20387" s="5">
        <v>3685</v>
      </c>
      <c r="J20387" s="5">
        <v>740071.97000000009</v>
      </c>
      <c r="K20387" s="26" t="str" cm="1">
        <f t="array" ref="K20387">_xlfn.LET(_xlpm.d,UPPER(TRIM(CLEAN(SUBSTITUTE(F20387,CHAR(160),"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88" spans="2:11" hidden="1" x14ac:dyDescent="0.25">
      <c r="B20388" s="20">
        <v>46126</v>
      </c>
      <c r="C20388" s="2" t="s">
        <v>1</v>
      </c>
      <c r="D20388" s="2" t="s">
        <v>6655</v>
      </c>
      <c r="E20388" s="2" t="s">
        <v>141</v>
      </c>
      <c r="F20388" s="2" t="s">
        <v>4969</v>
      </c>
      <c r="G20388" s="5">
        <v>200</v>
      </c>
      <c r="H20388" s="5">
        <v>33.5</v>
      </c>
      <c r="I20388" s="5">
        <v>6700</v>
      </c>
      <c r="J20388" s="5">
        <v>746771.97000000009</v>
      </c>
      <c r="K20388" s="26" t="str" cm="1">
        <f t="array" ref="K20388">_xlfn.LET(_xlpm.d,UPPER(TRIM(CLEAN(SUBSTITUTE(F20388,CHAR(160),"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89" spans="2:11" hidden="1" x14ac:dyDescent="0.25">
      <c r="B20389" s="20">
        <v>46126</v>
      </c>
      <c r="C20389" s="2" t="s">
        <v>1</v>
      </c>
      <c r="D20389" s="2" t="s">
        <v>6638</v>
      </c>
      <c r="E20389" s="2" t="s">
        <v>273</v>
      </c>
      <c r="F20389" s="2" t="s">
        <v>4969</v>
      </c>
      <c r="G20389" s="5">
        <v>130</v>
      </c>
      <c r="H20389" s="5">
        <v>33.5</v>
      </c>
      <c r="I20389" s="5">
        <v>4355</v>
      </c>
      <c r="J20389" s="5">
        <v>751126.97000000009</v>
      </c>
      <c r="K20389" s="26" t="str" cm="1">
        <f t="array" ref="K20389">_xlfn.LET(_xlpm.d,UPPER(TRIM(CLEAN(SUBSTITUTE(F20389,CHAR(160),"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90" spans="2:11" hidden="1" x14ac:dyDescent="0.25">
      <c r="B20390" s="20">
        <v>46126</v>
      </c>
      <c r="C20390" s="2" t="s">
        <v>1</v>
      </c>
      <c r="D20390" s="2" t="s">
        <v>6639</v>
      </c>
      <c r="E20390" s="2" t="s">
        <v>147</v>
      </c>
      <c r="F20390" s="2" t="s">
        <v>4969</v>
      </c>
      <c r="G20390" s="5">
        <v>130</v>
      </c>
      <c r="H20390" s="5">
        <v>33.5</v>
      </c>
      <c r="I20390" s="5">
        <v>4355</v>
      </c>
      <c r="J20390" s="5">
        <v>755481.97000000009</v>
      </c>
      <c r="K20390" s="26" t="str" cm="1">
        <f t="array" ref="K20390">_xlfn.LET(_xlpm.d,UPPER(TRIM(CLEAN(SUBSTITUTE(F20390,CHAR(160),"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91" spans="2:11" hidden="1" x14ac:dyDescent="0.25">
      <c r="B20391" s="20">
        <v>46126</v>
      </c>
      <c r="C20391" s="2" t="s">
        <v>1</v>
      </c>
      <c r="D20391" s="2" t="s">
        <v>6824</v>
      </c>
      <c r="E20391" s="2" t="s">
        <v>234</v>
      </c>
      <c r="F20391" s="2" t="s">
        <v>4969</v>
      </c>
      <c r="G20391" s="5">
        <v>100</v>
      </c>
      <c r="H20391" s="5">
        <v>33.5</v>
      </c>
      <c r="I20391" s="5">
        <v>3350</v>
      </c>
      <c r="J20391" s="5">
        <v>758831.97000000009</v>
      </c>
      <c r="K20391" s="26" t="str" cm="1">
        <f t="array" ref="K20391">_xlfn.LET(_xlpm.d,UPPER(TRIM(CLEAN(SUBSTITUTE(F20391,CHAR(160),"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92" spans="2:11" hidden="1" x14ac:dyDescent="0.25">
      <c r="B20392" s="20">
        <v>46126</v>
      </c>
      <c r="C20392" s="2" t="s">
        <v>1</v>
      </c>
      <c r="D20392" s="2" t="s">
        <v>6589</v>
      </c>
      <c r="E20392" s="2" t="s">
        <v>78</v>
      </c>
      <c r="F20392" s="2" t="s">
        <v>4969</v>
      </c>
      <c r="G20392" s="5">
        <v>400</v>
      </c>
      <c r="H20392" s="5">
        <v>33.5</v>
      </c>
      <c r="I20392" s="5">
        <v>13400</v>
      </c>
      <c r="J20392" s="5">
        <v>772231.97000000009</v>
      </c>
      <c r="K20392" s="26" t="str" cm="1">
        <f t="array" ref="K20392">_xlfn.LET(_xlpm.d,UPPER(TRIM(CLEAN(SUBSTITUTE(F20392,CHAR(160),"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93" spans="2:11" hidden="1" x14ac:dyDescent="0.25">
      <c r="B20393" s="20">
        <v>46126</v>
      </c>
      <c r="C20393" s="2" t="s">
        <v>1</v>
      </c>
      <c r="D20393" s="2" t="s">
        <v>6748</v>
      </c>
      <c r="E20393" s="2" t="s">
        <v>158</v>
      </c>
      <c r="F20393" s="2" t="s">
        <v>4969</v>
      </c>
      <c r="G20393" s="5">
        <v>210</v>
      </c>
      <c r="H20393" s="5">
        <v>33.5</v>
      </c>
      <c r="I20393" s="5">
        <v>7035</v>
      </c>
      <c r="J20393" s="5">
        <v>779266.97000000009</v>
      </c>
      <c r="K20393" s="26" t="str" cm="1">
        <f t="array" ref="K20393">_xlfn.LET(_xlpm.d,UPPER(TRIM(CLEAN(SUBSTITUTE(F20393,CHAR(160),"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94" spans="2:11" hidden="1" x14ac:dyDescent="0.25">
      <c r="B20394" s="20">
        <v>46126</v>
      </c>
      <c r="C20394" s="2" t="s">
        <v>1</v>
      </c>
      <c r="D20394" s="2" t="s">
        <v>6825</v>
      </c>
      <c r="E20394" s="2" t="s">
        <v>276</v>
      </c>
      <c r="F20394" s="2" t="s">
        <v>4969</v>
      </c>
      <c r="G20394" s="5">
        <v>200</v>
      </c>
      <c r="H20394" s="5">
        <v>33.5</v>
      </c>
      <c r="I20394" s="5">
        <v>6700</v>
      </c>
      <c r="J20394" s="5">
        <v>785966.97000000009</v>
      </c>
      <c r="K20394" s="26" t="str" cm="1">
        <f t="array" ref="K20394">_xlfn.LET(_xlpm.d,UPPER(TRIM(CLEAN(SUBSTITUTE(F20394,CHAR(160),"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95" spans="2:11" hidden="1" x14ac:dyDescent="0.25">
      <c r="B20395" s="20">
        <v>46126</v>
      </c>
      <c r="C20395" s="2" t="s">
        <v>1</v>
      </c>
      <c r="D20395" s="2" t="s">
        <v>6749</v>
      </c>
      <c r="E20395" s="2" t="s">
        <v>143</v>
      </c>
      <c r="F20395" s="2" t="s">
        <v>4969</v>
      </c>
      <c r="G20395" s="5">
        <v>250</v>
      </c>
      <c r="H20395" s="5">
        <v>33.5</v>
      </c>
      <c r="I20395" s="5">
        <v>8375</v>
      </c>
      <c r="J20395" s="5">
        <v>794341.97000000009</v>
      </c>
      <c r="K20395" s="26" t="str" cm="1">
        <f t="array" ref="K20395">_xlfn.LET(_xlpm.d,UPPER(TRIM(CLEAN(SUBSTITUTE(F20395,CHAR(160),"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96" spans="2:11" hidden="1" x14ac:dyDescent="0.25">
      <c r="B20396" s="20">
        <v>46127</v>
      </c>
      <c r="C20396" s="2" t="s">
        <v>1</v>
      </c>
      <c r="D20396" s="2" t="s">
        <v>6679</v>
      </c>
      <c r="E20396" s="2" t="s">
        <v>189</v>
      </c>
      <c r="F20396" s="2" t="s">
        <v>4969</v>
      </c>
      <c r="G20396" s="5">
        <v>90</v>
      </c>
      <c r="H20396" s="5">
        <v>33.5</v>
      </c>
      <c r="I20396" s="5">
        <v>3015</v>
      </c>
      <c r="J20396" s="5">
        <v>797356.97000000009</v>
      </c>
      <c r="K20396" s="26" t="str" cm="1">
        <f t="array" ref="K20396">_xlfn.LET(_xlpm.d,UPPER(TRIM(CLEAN(SUBSTITUTE(F20396,CHAR(160),"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97" spans="2:11" hidden="1" x14ac:dyDescent="0.25">
      <c r="B20397" s="20">
        <v>46127</v>
      </c>
      <c r="C20397" s="2" t="s">
        <v>1</v>
      </c>
      <c r="D20397" s="2" t="s">
        <v>6750</v>
      </c>
      <c r="E20397" s="2" t="s">
        <v>149</v>
      </c>
      <c r="F20397" s="2" t="s">
        <v>4969</v>
      </c>
      <c r="G20397" s="5">
        <v>220</v>
      </c>
      <c r="H20397" s="5">
        <v>33.5</v>
      </c>
      <c r="I20397" s="5">
        <v>7370</v>
      </c>
      <c r="J20397" s="5">
        <v>804726.97000000009</v>
      </c>
      <c r="K20397" s="26" t="str" cm="1">
        <f t="array" ref="K20397">_xlfn.LET(_xlpm.d,UPPER(TRIM(CLEAN(SUBSTITUTE(F20397,CHAR(160),"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98" spans="2:11" hidden="1" x14ac:dyDescent="0.25">
      <c r="B20398" s="20">
        <v>46127</v>
      </c>
      <c r="C20398" s="2" t="s">
        <v>1</v>
      </c>
      <c r="D20398" s="2" t="s">
        <v>6899</v>
      </c>
      <c r="E20398" s="2" t="s">
        <v>61</v>
      </c>
      <c r="F20398" s="2" t="s">
        <v>4969</v>
      </c>
      <c r="G20398" s="5">
        <v>106</v>
      </c>
      <c r="H20398" s="5">
        <v>31.2</v>
      </c>
      <c r="I20398" s="5">
        <v>3307.2</v>
      </c>
      <c r="J20398" s="5">
        <v>808034.17</v>
      </c>
      <c r="K20398" s="26" t="str" cm="1">
        <f t="array" ref="K20398">_xlfn.LET(_xlpm.d,UPPER(TRIM(CLEAN(SUBSTITUTE(F20398,CHAR(160),"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399" spans="2:11" hidden="1" x14ac:dyDescent="0.25">
      <c r="B20399" s="20">
        <v>46127</v>
      </c>
      <c r="C20399" s="2" t="s">
        <v>1</v>
      </c>
      <c r="D20399" s="2" t="s">
        <v>6900</v>
      </c>
      <c r="E20399" s="2" t="s">
        <v>759</v>
      </c>
      <c r="F20399" s="2" t="s">
        <v>4969</v>
      </c>
      <c r="G20399" s="5">
        <v>80</v>
      </c>
      <c r="H20399" s="5">
        <v>31.8</v>
      </c>
      <c r="I20399" s="5">
        <v>2544</v>
      </c>
      <c r="J20399" s="5">
        <v>810578.17</v>
      </c>
      <c r="K20399" s="26" t="str" cm="1">
        <f t="array" ref="K20399">_xlfn.LET(_xlpm.d,UPPER(TRIM(CLEAN(SUBSTITUTE(F20399,CHAR(160),"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00" spans="2:11" hidden="1" x14ac:dyDescent="0.25">
      <c r="B20400" s="20">
        <v>46127</v>
      </c>
      <c r="C20400" s="2" t="s">
        <v>1</v>
      </c>
      <c r="D20400" s="2" t="s">
        <v>6751</v>
      </c>
      <c r="E20400" s="2" t="s">
        <v>1765</v>
      </c>
      <c r="F20400" s="2" t="s">
        <v>4969</v>
      </c>
      <c r="G20400" s="5">
        <v>380</v>
      </c>
      <c r="H20400" s="5">
        <v>33.5</v>
      </c>
      <c r="I20400" s="5">
        <v>12730</v>
      </c>
      <c r="J20400" s="5">
        <v>823308.17</v>
      </c>
      <c r="K20400" s="26" t="str" cm="1">
        <f t="array" ref="K20400">_xlfn.LET(_xlpm.d,UPPER(TRIM(CLEAN(SUBSTITUTE(F20400,CHAR(160),"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01" spans="2:11" hidden="1" x14ac:dyDescent="0.25">
      <c r="B20401" s="20">
        <v>46127</v>
      </c>
      <c r="C20401" s="2" t="s">
        <v>1</v>
      </c>
      <c r="D20401" s="2" t="s">
        <v>6752</v>
      </c>
      <c r="E20401" s="2" t="s">
        <v>544</v>
      </c>
      <c r="F20401" s="2" t="s">
        <v>4969</v>
      </c>
      <c r="G20401" s="5">
        <v>70</v>
      </c>
      <c r="H20401" s="5">
        <v>33.5</v>
      </c>
      <c r="I20401" s="5">
        <v>2345</v>
      </c>
      <c r="J20401" s="5">
        <v>825653.17</v>
      </c>
      <c r="K20401" s="26" t="str" cm="1">
        <f t="array" ref="K20401">_xlfn.LET(_xlpm.d,UPPER(TRIM(CLEAN(SUBSTITUTE(F20401,CHAR(160),"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02" spans="2:11" hidden="1" x14ac:dyDescent="0.25">
      <c r="B20402" s="20">
        <v>46127</v>
      </c>
      <c r="C20402" s="2" t="s">
        <v>1</v>
      </c>
      <c r="D20402" s="2" t="s">
        <v>6658</v>
      </c>
      <c r="E20402" s="2" t="s">
        <v>1634</v>
      </c>
      <c r="F20402" s="2" t="s">
        <v>6901</v>
      </c>
      <c r="G20402" s="5">
        <v>80</v>
      </c>
      <c r="H20402" s="5">
        <v>33.5</v>
      </c>
      <c r="I20402" s="5">
        <v>2680</v>
      </c>
      <c r="J20402" s="5">
        <v>828333.17</v>
      </c>
      <c r="K20402" s="26" t="str" cm="1">
        <f t="array" ref="K20402">_xlfn.LET(_xlpm.d,UPPER(TRIM(CLEAN(SUBSTITUTE(F20402,CHAR(160),"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03" spans="2:11" hidden="1" x14ac:dyDescent="0.25">
      <c r="B20403" s="20">
        <v>46127</v>
      </c>
      <c r="C20403" s="2" t="s">
        <v>1</v>
      </c>
      <c r="D20403" s="2" t="s">
        <v>6814</v>
      </c>
      <c r="E20403" s="2" t="s">
        <v>1701</v>
      </c>
      <c r="F20403" s="2" t="s">
        <v>4969</v>
      </c>
      <c r="G20403" s="5">
        <v>47</v>
      </c>
      <c r="H20403" s="5">
        <v>33.5</v>
      </c>
      <c r="I20403" s="5">
        <v>1574.5</v>
      </c>
      <c r="J20403" s="5">
        <v>829907.67</v>
      </c>
      <c r="K20403" s="26" t="str" cm="1">
        <f t="array" ref="K20403">_xlfn.LET(_xlpm.d,UPPER(TRIM(CLEAN(SUBSTITUTE(F20403,CHAR(160),"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04" spans="2:11" hidden="1" x14ac:dyDescent="0.25">
      <c r="B20404" s="20">
        <v>46128</v>
      </c>
      <c r="C20404" s="2" t="s">
        <v>1</v>
      </c>
      <c r="D20404" s="2" t="s">
        <v>6902</v>
      </c>
      <c r="E20404" s="2" t="s">
        <v>6903</v>
      </c>
      <c r="F20404" s="2" t="s">
        <v>4969</v>
      </c>
      <c r="G20404" s="5">
        <v>70</v>
      </c>
      <c r="H20404" s="5">
        <v>33.5</v>
      </c>
      <c r="I20404" s="5">
        <v>2345</v>
      </c>
      <c r="J20404" s="5">
        <v>832252.67</v>
      </c>
      <c r="K20404" s="26" t="str" cm="1">
        <f t="array" ref="K20404">_xlfn.LET(_xlpm.d,UPPER(TRIM(CLEAN(SUBSTITUTE(F20404,CHAR(160),"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05" spans="2:11" hidden="1" x14ac:dyDescent="0.25">
      <c r="B20405" s="20">
        <v>46128</v>
      </c>
      <c r="C20405" s="2" t="s">
        <v>1</v>
      </c>
      <c r="D20405" s="2" t="s">
        <v>6590</v>
      </c>
      <c r="E20405" s="2" t="s">
        <v>311</v>
      </c>
      <c r="F20405" s="2" t="s">
        <v>4969</v>
      </c>
      <c r="G20405" s="5">
        <v>600</v>
      </c>
      <c r="H20405" s="5">
        <v>33.5</v>
      </c>
      <c r="I20405" s="5">
        <v>20100</v>
      </c>
      <c r="J20405" s="5">
        <v>852352.67</v>
      </c>
      <c r="K20405" s="26" t="str" cm="1">
        <f t="array" ref="K20405">_xlfn.LET(_xlpm.d,UPPER(TRIM(CLEAN(SUBSTITUTE(F20405,CHAR(160),"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06" spans="2:11" hidden="1" x14ac:dyDescent="0.25">
      <c r="B20406" s="20">
        <v>46128</v>
      </c>
      <c r="C20406" s="2" t="s">
        <v>1</v>
      </c>
      <c r="D20406" s="2" t="s">
        <v>6904</v>
      </c>
      <c r="E20406" s="2" t="s">
        <v>246</v>
      </c>
      <c r="F20406" s="2" t="s">
        <v>4969</v>
      </c>
      <c r="G20406" s="5">
        <v>60</v>
      </c>
      <c r="H20406" s="5">
        <v>33.5</v>
      </c>
      <c r="I20406" s="5">
        <v>2010</v>
      </c>
      <c r="J20406" s="5">
        <v>854362.67</v>
      </c>
      <c r="K20406" s="26" t="str" cm="1">
        <f t="array" ref="K20406">_xlfn.LET(_xlpm.d,UPPER(TRIM(CLEAN(SUBSTITUTE(F20406,CHAR(160),"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07" spans="2:11" hidden="1" x14ac:dyDescent="0.25">
      <c r="B20407" s="20">
        <v>46128</v>
      </c>
      <c r="C20407" s="2" t="s">
        <v>1</v>
      </c>
      <c r="D20407" s="2" t="s">
        <v>6815</v>
      </c>
      <c r="E20407" s="2" t="s">
        <v>160</v>
      </c>
      <c r="F20407" s="2" t="s">
        <v>4969</v>
      </c>
      <c r="G20407" s="5">
        <v>200</v>
      </c>
      <c r="H20407" s="5">
        <v>33.5</v>
      </c>
      <c r="I20407" s="5">
        <v>6700</v>
      </c>
      <c r="J20407" s="5">
        <v>861062.67</v>
      </c>
      <c r="K20407" s="26" t="str" cm="1">
        <f t="array" ref="K20407">_xlfn.LET(_xlpm.d,UPPER(TRIM(CLEAN(SUBSTITUTE(F20407,CHAR(160),"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08" spans="2:11" hidden="1" x14ac:dyDescent="0.25">
      <c r="B20408" s="20">
        <v>46128</v>
      </c>
      <c r="C20408" s="2" t="s">
        <v>1</v>
      </c>
      <c r="D20408" s="2" t="s">
        <v>6649</v>
      </c>
      <c r="E20408" s="2" t="s">
        <v>192</v>
      </c>
      <c r="F20408" s="2" t="s">
        <v>4969</v>
      </c>
      <c r="G20408" s="5">
        <v>130</v>
      </c>
      <c r="H20408" s="5">
        <v>33.5</v>
      </c>
      <c r="I20408" s="5">
        <v>4355</v>
      </c>
      <c r="J20408" s="5">
        <v>865417.67</v>
      </c>
      <c r="K20408" s="26" t="str" cm="1">
        <f t="array" ref="K20408">_xlfn.LET(_xlpm.d,UPPER(TRIM(CLEAN(SUBSTITUTE(F20408,CHAR(160),"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09" spans="2:11" hidden="1" x14ac:dyDescent="0.25">
      <c r="B20409" s="20">
        <v>46128</v>
      </c>
      <c r="C20409" s="2" t="s">
        <v>1</v>
      </c>
      <c r="D20409" s="2" t="s">
        <v>6757</v>
      </c>
      <c r="E20409" s="2" t="s">
        <v>3</v>
      </c>
      <c r="F20409" s="2" t="s">
        <v>4969</v>
      </c>
      <c r="G20409" s="5">
        <v>155</v>
      </c>
      <c r="H20409" s="5">
        <v>28.95</v>
      </c>
      <c r="I20409" s="5">
        <v>4487.25</v>
      </c>
      <c r="J20409" s="5">
        <v>869904.92</v>
      </c>
      <c r="K20409" s="26" t="str" cm="1">
        <f t="array" ref="K20409">_xlfn.LET(_xlpm.d,UPPER(TRIM(CLEAN(SUBSTITUTE(F20409,CHAR(160),"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10" spans="2:11" hidden="1" x14ac:dyDescent="0.25">
      <c r="B20410" s="20">
        <v>46128</v>
      </c>
      <c r="C20410" s="2" t="s">
        <v>1</v>
      </c>
      <c r="D20410" s="2" t="s">
        <v>6905</v>
      </c>
      <c r="E20410" s="2" t="s">
        <v>5004</v>
      </c>
      <c r="F20410" s="2" t="s">
        <v>4969</v>
      </c>
      <c r="G20410" s="5">
        <v>25</v>
      </c>
      <c r="H20410" s="5">
        <v>31.8</v>
      </c>
      <c r="I20410" s="5">
        <v>795</v>
      </c>
      <c r="J20410" s="5">
        <v>870699.92</v>
      </c>
      <c r="K20410" s="26" t="str" cm="1">
        <f t="array" ref="K20410">_xlfn.LET(_xlpm.d,UPPER(TRIM(CLEAN(SUBSTITUTE(F20410,CHAR(160),"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11" spans="2:11" hidden="1" x14ac:dyDescent="0.25">
      <c r="B20411" s="20">
        <v>46128</v>
      </c>
      <c r="C20411" s="2" t="s">
        <v>1</v>
      </c>
      <c r="D20411" s="2" t="s">
        <v>6906</v>
      </c>
      <c r="E20411" s="2" t="s">
        <v>302</v>
      </c>
      <c r="F20411" s="2" t="s">
        <v>4969</v>
      </c>
      <c r="G20411" s="5">
        <v>70</v>
      </c>
      <c r="H20411" s="5">
        <v>27.8</v>
      </c>
      <c r="I20411" s="5">
        <v>1946</v>
      </c>
      <c r="J20411" s="5">
        <v>872645.92</v>
      </c>
      <c r="K20411" s="26" t="str" cm="1">
        <f t="array" ref="K20411">_xlfn.LET(_xlpm.d,UPPER(TRIM(CLEAN(SUBSTITUTE(F20411,CHAR(160),"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12" spans="2:11" hidden="1" x14ac:dyDescent="0.25">
      <c r="B20412" s="20">
        <v>46129</v>
      </c>
      <c r="C20412" s="2" t="s">
        <v>1</v>
      </c>
      <c r="D20412" s="2" t="s">
        <v>6650</v>
      </c>
      <c r="E20412" s="2" t="s">
        <v>154</v>
      </c>
      <c r="F20412" s="2" t="s">
        <v>4969</v>
      </c>
      <c r="G20412" s="5">
        <v>210</v>
      </c>
      <c r="H20412" s="5">
        <v>33.5</v>
      </c>
      <c r="I20412" s="5">
        <v>7035</v>
      </c>
      <c r="J20412" s="5">
        <v>879680.92</v>
      </c>
      <c r="K20412" s="26" t="str" cm="1">
        <f t="array" ref="K20412">_xlfn.LET(_xlpm.d,UPPER(TRIM(CLEAN(SUBSTITUTE(F20412,CHAR(160),"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13" spans="2:11" hidden="1" x14ac:dyDescent="0.25">
      <c r="B20413" s="20">
        <v>46129</v>
      </c>
      <c r="C20413" s="2" t="s">
        <v>1</v>
      </c>
      <c r="D20413" s="2" t="s">
        <v>6581</v>
      </c>
      <c r="E20413" s="2" t="s">
        <v>43</v>
      </c>
      <c r="F20413" s="2" t="s">
        <v>4969</v>
      </c>
      <c r="G20413" s="5">
        <v>45</v>
      </c>
      <c r="H20413" s="5">
        <v>28.95</v>
      </c>
      <c r="I20413" s="5">
        <v>1302.75</v>
      </c>
      <c r="J20413" s="5">
        <v>880983.67</v>
      </c>
      <c r="K20413" s="26" t="str" cm="1">
        <f t="array" ref="K20413">_xlfn.LET(_xlpm.d,UPPER(TRIM(CLEAN(SUBSTITUTE(F20413,CHAR(160),"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14" spans="2:11" hidden="1" x14ac:dyDescent="0.25">
      <c r="B20414" s="20">
        <v>46129</v>
      </c>
      <c r="C20414" s="2" t="s">
        <v>1</v>
      </c>
      <c r="D20414" s="2" t="s">
        <v>6758</v>
      </c>
      <c r="E20414" s="2" t="s">
        <v>243</v>
      </c>
      <c r="F20414" s="2" t="s">
        <v>4969</v>
      </c>
      <c r="G20414" s="5">
        <v>160</v>
      </c>
      <c r="H20414" s="5">
        <v>33.5</v>
      </c>
      <c r="I20414" s="5">
        <v>5360</v>
      </c>
      <c r="J20414" s="5">
        <v>886343.67</v>
      </c>
      <c r="K20414" s="26" t="str" cm="1">
        <f t="array" ref="K20414">_xlfn.LET(_xlpm.d,UPPER(TRIM(CLEAN(SUBSTITUTE(F20414,CHAR(160),"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15" spans="2:11" hidden="1" x14ac:dyDescent="0.25">
      <c r="B20415" s="20">
        <v>46129</v>
      </c>
      <c r="C20415" s="2" t="s">
        <v>1</v>
      </c>
      <c r="D20415" s="2" t="s">
        <v>6628</v>
      </c>
      <c r="E20415" s="2" t="s">
        <v>195</v>
      </c>
      <c r="F20415" s="2" t="s">
        <v>4969</v>
      </c>
      <c r="G20415" s="5">
        <v>150</v>
      </c>
      <c r="H20415" s="5">
        <v>33.5</v>
      </c>
      <c r="I20415" s="5">
        <v>5025</v>
      </c>
      <c r="J20415" s="5">
        <v>891368.67</v>
      </c>
      <c r="K20415" s="26" t="str" cm="1">
        <f t="array" ref="K20415">_xlfn.LET(_xlpm.d,UPPER(TRIM(CLEAN(SUBSTITUTE(F20415,CHAR(160),"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16" spans="2:11" hidden="1" x14ac:dyDescent="0.25">
      <c r="B20416" s="20">
        <v>46129</v>
      </c>
      <c r="C20416" s="2" t="s">
        <v>1</v>
      </c>
      <c r="D20416" s="2" t="s">
        <v>6591</v>
      </c>
      <c r="E20416" s="2" t="s">
        <v>78</v>
      </c>
      <c r="F20416" s="2" t="s">
        <v>4969</v>
      </c>
      <c r="G20416" s="5">
        <v>200</v>
      </c>
      <c r="H20416" s="5">
        <v>33.5</v>
      </c>
      <c r="I20416" s="5">
        <v>6700</v>
      </c>
      <c r="J20416" s="5">
        <v>898068.67</v>
      </c>
      <c r="K20416" s="26" t="str" cm="1">
        <f t="array" ref="K20416">_xlfn.LET(_xlpm.d,UPPER(TRIM(CLEAN(SUBSTITUTE(F20416,CHAR(160),"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17" spans="2:11" hidden="1" x14ac:dyDescent="0.25">
      <c r="B20417" s="20">
        <v>46129</v>
      </c>
      <c r="C20417" s="2" t="s">
        <v>1</v>
      </c>
      <c r="D20417" s="2" t="s">
        <v>6907</v>
      </c>
      <c r="E20417" s="2" t="s">
        <v>759</v>
      </c>
      <c r="F20417" s="2" t="s">
        <v>4969</v>
      </c>
      <c r="G20417" s="5">
        <v>80</v>
      </c>
      <c r="H20417" s="5">
        <v>31.8</v>
      </c>
      <c r="I20417" s="5">
        <v>2544</v>
      </c>
      <c r="J20417" s="5">
        <v>900612.67</v>
      </c>
      <c r="K20417" s="26" t="str" cm="1">
        <f t="array" ref="K20417">_xlfn.LET(_xlpm.d,UPPER(TRIM(CLEAN(SUBSTITUTE(F20417,CHAR(160),"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18" spans="2:11" hidden="1" x14ac:dyDescent="0.25">
      <c r="B20418" s="20">
        <v>46129</v>
      </c>
      <c r="C20418" s="2" t="s">
        <v>1</v>
      </c>
      <c r="D20418" s="2" t="s">
        <v>6908</v>
      </c>
      <c r="E20418" s="2" t="s">
        <v>238</v>
      </c>
      <c r="F20418" s="2" t="s">
        <v>4969</v>
      </c>
      <c r="G20418" s="5">
        <v>170</v>
      </c>
      <c r="H20418" s="5">
        <v>33.5</v>
      </c>
      <c r="I20418" s="5">
        <v>5695</v>
      </c>
      <c r="J20418" s="5">
        <v>906307.67</v>
      </c>
      <c r="K20418" s="26" t="str" cm="1">
        <f t="array" ref="K20418">_xlfn.LET(_xlpm.d,UPPER(TRIM(CLEAN(SUBSTITUTE(F20418,CHAR(160),"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19" spans="2:11" hidden="1" x14ac:dyDescent="0.25">
      <c r="B20419" s="20">
        <v>46129</v>
      </c>
      <c r="C20419" s="2" t="s">
        <v>1</v>
      </c>
      <c r="D20419" s="2" t="s">
        <v>6683</v>
      </c>
      <c r="E20419" s="2" t="s">
        <v>232</v>
      </c>
      <c r="F20419" s="2" t="s">
        <v>4969</v>
      </c>
      <c r="G20419" s="5">
        <v>120</v>
      </c>
      <c r="H20419" s="5">
        <v>33.5</v>
      </c>
      <c r="I20419" s="5">
        <v>4020</v>
      </c>
      <c r="J20419" s="5">
        <v>910327.67</v>
      </c>
      <c r="K20419" s="26" t="str" cm="1">
        <f t="array" ref="K20419">_xlfn.LET(_xlpm.d,UPPER(TRIM(CLEAN(SUBSTITUTE(F20419,CHAR(160),"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20" spans="2:11" hidden="1" x14ac:dyDescent="0.25">
      <c r="B20420" s="20">
        <v>46129</v>
      </c>
      <c r="C20420" s="2" t="s">
        <v>1</v>
      </c>
      <c r="D20420" s="2" t="s">
        <v>6684</v>
      </c>
      <c r="E20420" s="2" t="s">
        <v>165</v>
      </c>
      <c r="F20420" s="2" t="s">
        <v>4969</v>
      </c>
      <c r="G20420" s="5">
        <v>80</v>
      </c>
      <c r="H20420" s="5">
        <v>33.5</v>
      </c>
      <c r="I20420" s="5">
        <v>2680</v>
      </c>
      <c r="J20420" s="5">
        <v>913007.67</v>
      </c>
      <c r="K20420" s="26" t="str" cm="1">
        <f t="array" ref="K20420">_xlfn.LET(_xlpm.d,UPPER(TRIM(CLEAN(SUBSTITUTE(F20420,CHAR(160),"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21" spans="2:11" hidden="1" x14ac:dyDescent="0.25">
      <c r="B20421" s="20">
        <v>46129</v>
      </c>
      <c r="C20421" s="2" t="s">
        <v>1</v>
      </c>
      <c r="D20421" s="2" t="s">
        <v>6616</v>
      </c>
      <c r="E20421" s="2" t="s">
        <v>50</v>
      </c>
      <c r="F20421" s="2" t="s">
        <v>4969</v>
      </c>
      <c r="G20421" s="5">
        <v>300</v>
      </c>
      <c r="H20421" s="5">
        <v>30</v>
      </c>
      <c r="I20421" s="5">
        <v>9000</v>
      </c>
      <c r="J20421" s="5">
        <v>922007.67</v>
      </c>
      <c r="K20421" s="26" t="str" cm="1">
        <f t="array" ref="K20421">_xlfn.LET(_xlpm.d,UPPER(TRIM(CLEAN(SUBSTITUTE(F20421,CHAR(160),"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22" spans="2:11" hidden="1" x14ac:dyDescent="0.25">
      <c r="B20422" s="20">
        <v>46129</v>
      </c>
      <c r="C20422" s="2" t="s">
        <v>1</v>
      </c>
      <c r="D20422" s="2" t="s">
        <v>6685</v>
      </c>
      <c r="E20422" s="2" t="s">
        <v>170</v>
      </c>
      <c r="F20422" s="2" t="s">
        <v>4969</v>
      </c>
      <c r="G20422" s="5">
        <v>140</v>
      </c>
      <c r="H20422" s="5">
        <v>31.8</v>
      </c>
      <c r="I20422" s="5">
        <v>4452</v>
      </c>
      <c r="J20422" s="5">
        <v>926459.67</v>
      </c>
      <c r="K20422" s="26" t="str" cm="1">
        <f t="array" ref="K20422">_xlfn.LET(_xlpm.d,UPPER(TRIM(CLEAN(SUBSTITUTE(F20422,CHAR(160),"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23" spans="2:11" hidden="1" x14ac:dyDescent="0.25">
      <c r="B20423" s="20">
        <v>46129</v>
      </c>
      <c r="C20423" s="2" t="s">
        <v>1</v>
      </c>
      <c r="D20423" s="2" t="s">
        <v>6909</v>
      </c>
      <c r="E20423" s="2" t="s">
        <v>224</v>
      </c>
      <c r="F20423" s="2" t="s">
        <v>4969</v>
      </c>
      <c r="G20423" s="5">
        <v>250</v>
      </c>
      <c r="H20423" s="5">
        <v>0</v>
      </c>
      <c r="I20423" s="5">
        <v>0</v>
      </c>
      <c r="J20423" s="5">
        <v>926459.67</v>
      </c>
      <c r="K20423" s="26" t="str" cm="1">
        <f t="array" ref="K20423">_xlfn.LET(_xlpm.d,UPPER(TRIM(CLEAN(SUBSTITUTE(F20423,CHAR(160),"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24" spans="2:11" hidden="1" x14ac:dyDescent="0.25">
      <c r="B20424" s="20">
        <v>46129</v>
      </c>
      <c r="C20424" s="2" t="s">
        <v>1</v>
      </c>
      <c r="D20424" s="2" t="s">
        <v>6760</v>
      </c>
      <c r="E20424" s="2" t="s">
        <v>224</v>
      </c>
      <c r="F20424" s="2" t="s">
        <v>4969</v>
      </c>
      <c r="G20424" s="5">
        <v>600</v>
      </c>
      <c r="H20424" s="5">
        <v>33.5</v>
      </c>
      <c r="I20424" s="5">
        <v>20100</v>
      </c>
      <c r="J20424" s="5">
        <v>946559.67</v>
      </c>
      <c r="K20424" s="26" t="str" cm="1">
        <f t="array" ref="K20424">_xlfn.LET(_xlpm.d,UPPER(TRIM(CLEAN(SUBSTITUTE(F20424,CHAR(160),"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25" spans="2:11" hidden="1" x14ac:dyDescent="0.25">
      <c r="B20425" s="20">
        <v>46132</v>
      </c>
      <c r="C20425" s="2" t="s">
        <v>1</v>
      </c>
      <c r="D20425" s="2" t="s">
        <v>6656</v>
      </c>
      <c r="E20425" s="2" t="s">
        <v>160</v>
      </c>
      <c r="F20425" s="2" t="s">
        <v>4969</v>
      </c>
      <c r="G20425" s="5">
        <v>100</v>
      </c>
      <c r="H20425" s="5">
        <v>33.5</v>
      </c>
      <c r="I20425" s="5">
        <v>3350</v>
      </c>
      <c r="J20425" s="5">
        <v>949909.67</v>
      </c>
      <c r="K20425" s="26" t="str" cm="1">
        <f t="array" ref="K20425">_xlfn.LET(_xlpm.d,UPPER(TRIM(CLEAN(SUBSTITUTE(F20425,CHAR(160),"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26" spans="2:11" hidden="1" x14ac:dyDescent="0.25">
      <c r="B20426" s="20">
        <v>46132</v>
      </c>
      <c r="C20426" s="2" t="s">
        <v>1</v>
      </c>
      <c r="D20426" s="2" t="s">
        <v>6592</v>
      </c>
      <c r="E20426" s="2" t="s">
        <v>248</v>
      </c>
      <c r="F20426" s="2" t="s">
        <v>4969</v>
      </c>
      <c r="G20426" s="5">
        <v>400</v>
      </c>
      <c r="H20426" s="5">
        <v>28.95</v>
      </c>
      <c r="I20426" s="5">
        <v>11580</v>
      </c>
      <c r="J20426" s="5">
        <v>961489.67</v>
      </c>
      <c r="K20426" s="26" t="str" cm="1">
        <f t="array" ref="K20426">_xlfn.LET(_xlpm.d,UPPER(TRIM(CLEAN(SUBSTITUTE(F20426,CHAR(160),"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27" spans="2:11" hidden="1" x14ac:dyDescent="0.25">
      <c r="B20427" s="20">
        <v>46132</v>
      </c>
      <c r="C20427" s="2" t="s">
        <v>1</v>
      </c>
      <c r="D20427" s="2" t="s">
        <v>6593</v>
      </c>
      <c r="E20427" s="2" t="s">
        <v>254</v>
      </c>
      <c r="F20427" s="2" t="s">
        <v>4969</v>
      </c>
      <c r="G20427" s="5">
        <v>200</v>
      </c>
      <c r="H20427" s="5">
        <v>28.95</v>
      </c>
      <c r="I20427" s="5">
        <v>5790</v>
      </c>
      <c r="J20427" s="5">
        <v>967279.67</v>
      </c>
      <c r="K20427" s="26" t="str" cm="1">
        <f t="array" ref="K20427">_xlfn.LET(_xlpm.d,UPPER(TRIM(CLEAN(SUBSTITUTE(F20427,CHAR(160),"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28" spans="2:11" hidden="1" x14ac:dyDescent="0.25">
      <c r="B20428" s="20">
        <v>46132</v>
      </c>
      <c r="C20428" s="2" t="s">
        <v>1</v>
      </c>
      <c r="D20428" s="2" t="s">
        <v>6594</v>
      </c>
      <c r="E20428" s="2" t="s">
        <v>180</v>
      </c>
      <c r="F20428" s="2" t="s">
        <v>4969</v>
      </c>
      <c r="G20428" s="5">
        <v>200</v>
      </c>
      <c r="H20428" s="5">
        <v>28.95</v>
      </c>
      <c r="I20428" s="5">
        <v>5790</v>
      </c>
      <c r="J20428" s="5">
        <v>973069.67</v>
      </c>
      <c r="K20428" s="26" t="str" cm="1">
        <f t="array" ref="K20428">_xlfn.LET(_xlpm.d,UPPER(TRIM(CLEAN(SUBSTITUTE(F20428,CHAR(160),"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29" spans="2:11" hidden="1" x14ac:dyDescent="0.25">
      <c r="B20429" s="20">
        <v>46132</v>
      </c>
      <c r="C20429" s="2" t="s">
        <v>1</v>
      </c>
      <c r="D20429" s="2" t="s">
        <v>6686</v>
      </c>
      <c r="E20429" s="2" t="s">
        <v>286</v>
      </c>
      <c r="F20429" s="2" t="s">
        <v>4969</v>
      </c>
      <c r="G20429" s="5">
        <v>120</v>
      </c>
      <c r="H20429" s="5">
        <v>33.5</v>
      </c>
      <c r="I20429" s="5">
        <v>4020</v>
      </c>
      <c r="J20429" s="5">
        <v>977089.67</v>
      </c>
      <c r="K20429" s="26" t="str" cm="1">
        <f t="array" ref="K20429">_xlfn.LET(_xlpm.d,UPPER(TRIM(CLEAN(SUBSTITUTE(F20429,CHAR(160),"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30" spans="2:11" hidden="1" x14ac:dyDescent="0.25">
      <c r="B20430" s="20">
        <v>46132</v>
      </c>
      <c r="C20430" s="2" t="s">
        <v>1</v>
      </c>
      <c r="D20430" s="2" t="s">
        <v>6657</v>
      </c>
      <c r="E20430" s="2" t="s">
        <v>135</v>
      </c>
      <c r="F20430" s="2" t="s">
        <v>4969</v>
      </c>
      <c r="G20430" s="5">
        <v>180</v>
      </c>
      <c r="H20430" s="5">
        <v>33.5</v>
      </c>
      <c r="I20430" s="5">
        <v>6030</v>
      </c>
      <c r="J20430" s="5">
        <v>983119.67</v>
      </c>
      <c r="K20430" s="26" t="str" cm="1">
        <f t="array" ref="K20430">_xlfn.LET(_xlpm.d,UPPER(TRIM(CLEAN(SUBSTITUTE(F20430,CHAR(160),"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31" spans="2:11" hidden="1" x14ac:dyDescent="0.25">
      <c r="B20431" s="20">
        <v>46132</v>
      </c>
      <c r="C20431" s="2" t="s">
        <v>1</v>
      </c>
      <c r="D20431" s="2" t="s">
        <v>6761</v>
      </c>
      <c r="E20431" s="2" t="s">
        <v>192</v>
      </c>
      <c r="F20431" s="2" t="s">
        <v>4969</v>
      </c>
      <c r="G20431" s="5">
        <v>100</v>
      </c>
      <c r="H20431" s="5">
        <v>33.5</v>
      </c>
      <c r="I20431" s="5">
        <v>3350</v>
      </c>
      <c r="J20431" s="5">
        <v>986469.67</v>
      </c>
      <c r="K20431" s="26" t="str" cm="1">
        <f t="array" ref="K20431">_xlfn.LET(_xlpm.d,UPPER(TRIM(CLEAN(SUBSTITUTE(F20431,CHAR(160),"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32" spans="2:11" hidden="1" x14ac:dyDescent="0.25">
      <c r="B20432" s="20">
        <v>46132</v>
      </c>
      <c r="C20432" s="2" t="s">
        <v>1</v>
      </c>
      <c r="D20432" s="2" t="s">
        <v>6687</v>
      </c>
      <c r="E20432" s="2" t="s">
        <v>288</v>
      </c>
      <c r="F20432" s="2" t="s">
        <v>4969</v>
      </c>
      <c r="G20432" s="5">
        <v>100</v>
      </c>
      <c r="H20432" s="5">
        <v>33.5</v>
      </c>
      <c r="I20432" s="5">
        <v>3350</v>
      </c>
      <c r="J20432" s="5">
        <v>989819.67</v>
      </c>
      <c r="K20432" s="26" t="str" cm="1">
        <f t="array" ref="K20432">_xlfn.LET(_xlpm.d,UPPER(TRIM(CLEAN(SUBSTITUTE(F20432,CHAR(160),"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33" spans="2:11" hidden="1" x14ac:dyDescent="0.25">
      <c r="B20433" s="20">
        <v>46132</v>
      </c>
      <c r="C20433" s="2" t="s">
        <v>1</v>
      </c>
      <c r="D20433" s="2" t="s">
        <v>6910</v>
      </c>
      <c r="E20433" s="2" t="s">
        <v>832</v>
      </c>
      <c r="F20433" s="2" t="s">
        <v>4969</v>
      </c>
      <c r="G20433" s="5">
        <v>110</v>
      </c>
      <c r="H20433" s="5">
        <v>31.8</v>
      </c>
      <c r="I20433" s="5">
        <v>3498</v>
      </c>
      <c r="J20433" s="5">
        <v>993317.67</v>
      </c>
      <c r="K20433" s="26" t="str" cm="1">
        <f t="array" ref="K20433">_xlfn.LET(_xlpm.d,UPPER(TRIM(CLEAN(SUBSTITUTE(F20433,CHAR(160),"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34" spans="2:11" hidden="1" x14ac:dyDescent="0.25">
      <c r="B20434" s="20">
        <v>46132</v>
      </c>
      <c r="C20434" s="2" t="s">
        <v>1</v>
      </c>
      <c r="D20434" s="2" t="s">
        <v>6762</v>
      </c>
      <c r="E20434" s="2" t="s">
        <v>25</v>
      </c>
      <c r="F20434" s="2" t="s">
        <v>4969</v>
      </c>
      <c r="G20434" s="5">
        <v>110</v>
      </c>
      <c r="H20434" s="5">
        <v>28.55</v>
      </c>
      <c r="I20434" s="5">
        <v>3140.5</v>
      </c>
      <c r="J20434" s="5">
        <v>996458.17</v>
      </c>
      <c r="K20434" s="26" t="str" cm="1">
        <f t="array" ref="K20434">_xlfn.LET(_xlpm.d,UPPER(TRIM(CLEAN(SUBSTITUTE(F20434,CHAR(160),"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35" spans="2:11" hidden="1" x14ac:dyDescent="0.25">
      <c r="B20435" s="20">
        <v>46133</v>
      </c>
      <c r="C20435" s="2" t="s">
        <v>1</v>
      </c>
      <c r="D20435" s="2" t="s">
        <v>6595</v>
      </c>
      <c r="E20435" s="2" t="s">
        <v>143</v>
      </c>
      <c r="F20435" s="2" t="s">
        <v>4969</v>
      </c>
      <c r="G20435" s="5">
        <v>128</v>
      </c>
      <c r="H20435" s="5">
        <v>28.95</v>
      </c>
      <c r="I20435" s="5">
        <v>3705.6</v>
      </c>
      <c r="J20435" s="5">
        <v>1000163.77</v>
      </c>
      <c r="K20435" s="26" t="str" cm="1">
        <f t="array" ref="K20435">_xlfn.LET(_xlpm.d,UPPER(TRIM(CLEAN(SUBSTITUTE(F20435,CHAR(160),"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36" spans="2:11" hidden="1" x14ac:dyDescent="0.25">
      <c r="B20436" s="20">
        <v>46133</v>
      </c>
      <c r="C20436" s="2" t="s">
        <v>1</v>
      </c>
      <c r="D20436" s="2" t="s">
        <v>6596</v>
      </c>
      <c r="E20436" s="2" t="s">
        <v>186</v>
      </c>
      <c r="F20436" s="2" t="s">
        <v>4969</v>
      </c>
      <c r="G20436" s="5">
        <v>200</v>
      </c>
      <c r="H20436" s="5">
        <v>33.5</v>
      </c>
      <c r="I20436" s="5">
        <v>6700</v>
      </c>
      <c r="J20436" s="5">
        <v>1006863.77</v>
      </c>
      <c r="K20436" s="26" t="str" cm="1">
        <f t="array" ref="K20436">_xlfn.LET(_xlpm.d,UPPER(TRIM(CLEAN(SUBSTITUTE(F20436,CHAR(160),"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37" spans="2:11" hidden="1" x14ac:dyDescent="0.25">
      <c r="B20437" s="20">
        <v>46133</v>
      </c>
      <c r="C20437" s="2" t="s">
        <v>1</v>
      </c>
      <c r="D20437" s="2" t="s">
        <v>6911</v>
      </c>
      <c r="E20437" s="2" t="s">
        <v>78</v>
      </c>
      <c r="F20437" s="2" t="s">
        <v>4969</v>
      </c>
      <c r="G20437" s="5">
        <v>300</v>
      </c>
      <c r="H20437" s="5">
        <v>28.95</v>
      </c>
      <c r="I20437" s="5">
        <v>8685</v>
      </c>
      <c r="J20437" s="5">
        <v>1015548.77</v>
      </c>
      <c r="K20437" s="26" t="str" cm="1">
        <f t="array" ref="K20437">_xlfn.LET(_xlpm.d,UPPER(TRIM(CLEAN(SUBSTITUTE(F20437,CHAR(160),"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38" spans="2:11" hidden="1" x14ac:dyDescent="0.25">
      <c r="B20438" s="20">
        <v>46133</v>
      </c>
      <c r="C20438" s="2" t="s">
        <v>1</v>
      </c>
      <c r="D20438" s="2" t="s">
        <v>6597</v>
      </c>
      <c r="E20438" s="2" t="s">
        <v>232</v>
      </c>
      <c r="F20438" s="2" t="s">
        <v>4969</v>
      </c>
      <c r="G20438" s="5">
        <v>200</v>
      </c>
      <c r="H20438" s="5">
        <v>28.95</v>
      </c>
      <c r="I20438" s="5">
        <v>5790</v>
      </c>
      <c r="J20438" s="5">
        <v>1021338.77</v>
      </c>
      <c r="K20438" s="26" t="str" cm="1">
        <f t="array" ref="K20438">_xlfn.LET(_xlpm.d,UPPER(TRIM(CLEAN(SUBSTITUTE(F20438,CHAR(160),"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39" spans="2:11" hidden="1" x14ac:dyDescent="0.25">
      <c r="B20439" s="20">
        <v>46133</v>
      </c>
      <c r="C20439" s="2" t="s">
        <v>1</v>
      </c>
      <c r="D20439" s="2" t="s">
        <v>6642</v>
      </c>
      <c r="E20439" s="2" t="s">
        <v>158</v>
      </c>
      <c r="F20439" s="2" t="s">
        <v>4969</v>
      </c>
      <c r="G20439" s="5">
        <v>150</v>
      </c>
      <c r="H20439" s="5">
        <v>28.95</v>
      </c>
      <c r="I20439" s="5">
        <v>4342.5</v>
      </c>
      <c r="J20439" s="5">
        <v>1025681.27</v>
      </c>
      <c r="K20439" s="26" t="str" cm="1">
        <f t="array" ref="K20439">_xlfn.LET(_xlpm.d,UPPER(TRIM(CLEAN(SUBSTITUTE(F20439,CHAR(160),"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40" spans="2:11" hidden="1" x14ac:dyDescent="0.25">
      <c r="B20440" s="20">
        <v>46133</v>
      </c>
      <c r="C20440" s="2" t="s">
        <v>1</v>
      </c>
      <c r="D20440" s="2" t="s">
        <v>6763</v>
      </c>
      <c r="E20440" s="2" t="s">
        <v>156</v>
      </c>
      <c r="F20440" s="2" t="s">
        <v>4969</v>
      </c>
      <c r="G20440" s="5">
        <v>120</v>
      </c>
      <c r="H20440" s="5">
        <v>28.95</v>
      </c>
      <c r="I20440" s="5">
        <v>3474</v>
      </c>
      <c r="J20440" s="5">
        <v>1029155.27</v>
      </c>
      <c r="K20440" s="26" t="str" cm="1">
        <f t="array" ref="K20440">_xlfn.LET(_xlpm.d,UPPER(TRIM(CLEAN(SUBSTITUTE(F20440,CHAR(160),"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41" spans="2:11" hidden="1" x14ac:dyDescent="0.25">
      <c r="B20441" s="20">
        <v>46133</v>
      </c>
      <c r="C20441" s="2" t="s">
        <v>1</v>
      </c>
      <c r="D20441" s="2" t="s">
        <v>6691</v>
      </c>
      <c r="E20441" s="2" t="s">
        <v>50</v>
      </c>
      <c r="F20441" s="2" t="s">
        <v>4969</v>
      </c>
      <c r="G20441" s="5">
        <v>170</v>
      </c>
      <c r="H20441" s="5">
        <v>30</v>
      </c>
      <c r="I20441" s="5">
        <v>5100</v>
      </c>
      <c r="J20441" s="5">
        <v>1034255.27</v>
      </c>
      <c r="K20441" s="26" t="str" cm="1">
        <f t="array" ref="K20441">_xlfn.LET(_xlpm.d,UPPER(TRIM(CLEAN(SUBSTITUTE(F20441,CHAR(160),"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42" spans="2:11" hidden="1" x14ac:dyDescent="0.25">
      <c r="B20442" s="20">
        <v>46133</v>
      </c>
      <c r="C20442" s="2" t="s">
        <v>1</v>
      </c>
      <c r="D20442" s="2" t="s">
        <v>6764</v>
      </c>
      <c r="E20442" s="2" t="s">
        <v>141</v>
      </c>
      <c r="F20442" s="2" t="s">
        <v>4969</v>
      </c>
      <c r="G20442" s="5">
        <v>150</v>
      </c>
      <c r="H20442" s="5">
        <v>28.95</v>
      </c>
      <c r="I20442" s="5">
        <v>4342.5</v>
      </c>
      <c r="J20442" s="5">
        <v>1038597.77</v>
      </c>
      <c r="K20442" s="26" t="str" cm="1">
        <f t="array" ref="K20442">_xlfn.LET(_xlpm.d,UPPER(TRIM(CLEAN(SUBSTITUTE(F20442,CHAR(160),"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43" spans="2:11" hidden="1" x14ac:dyDescent="0.25">
      <c r="B20443" s="20">
        <v>46133</v>
      </c>
      <c r="C20443" s="2" t="s">
        <v>1</v>
      </c>
      <c r="D20443" s="2" t="s">
        <v>6912</v>
      </c>
      <c r="E20443" s="2" t="s">
        <v>261</v>
      </c>
      <c r="F20443" s="2" t="s">
        <v>4969</v>
      </c>
      <c r="G20443" s="5">
        <v>150</v>
      </c>
      <c r="H20443" s="5">
        <v>33.5</v>
      </c>
      <c r="I20443" s="5">
        <v>5025</v>
      </c>
      <c r="J20443" s="5">
        <v>1043622.77</v>
      </c>
      <c r="K20443" s="26" t="str" cm="1">
        <f t="array" ref="K20443">_xlfn.LET(_xlpm.d,UPPER(TRIM(CLEAN(SUBSTITUTE(F20443,CHAR(160),"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44" spans="2:11" hidden="1" x14ac:dyDescent="0.25">
      <c r="B20444" s="20">
        <v>46133</v>
      </c>
      <c r="C20444" s="2" t="s">
        <v>1</v>
      </c>
      <c r="D20444" s="2" t="s">
        <v>6861</v>
      </c>
      <c r="E20444" s="2" t="s">
        <v>796</v>
      </c>
      <c r="F20444" s="2" t="s">
        <v>4969</v>
      </c>
      <c r="G20444" s="5">
        <v>50</v>
      </c>
      <c r="H20444" s="5">
        <v>29.99</v>
      </c>
      <c r="I20444" s="5">
        <v>1499.5</v>
      </c>
      <c r="J20444" s="5">
        <v>1045122.27</v>
      </c>
      <c r="K20444" s="26" t="str" cm="1">
        <f t="array" ref="K20444">_xlfn.LET(_xlpm.d,UPPER(TRIM(CLEAN(SUBSTITUTE(F20444,CHAR(160),"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45" spans="2:11" hidden="1" x14ac:dyDescent="0.25">
      <c r="B20445" s="20">
        <v>46133</v>
      </c>
      <c r="C20445" s="2" t="s">
        <v>1</v>
      </c>
      <c r="D20445" s="2" t="s">
        <v>6765</v>
      </c>
      <c r="E20445" s="2" t="s">
        <v>6</v>
      </c>
      <c r="F20445" s="2" t="s">
        <v>4969</v>
      </c>
      <c r="G20445" s="5">
        <v>160</v>
      </c>
      <c r="H20445" s="5">
        <v>33.99</v>
      </c>
      <c r="I20445" s="5">
        <v>5438.4</v>
      </c>
      <c r="J20445" s="5">
        <v>1050560.67</v>
      </c>
      <c r="K20445" s="26" t="str" cm="1">
        <f t="array" ref="K20445">_xlfn.LET(_xlpm.d,UPPER(TRIM(CLEAN(SUBSTITUTE(F20445,CHAR(160),"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46" spans="2:11" hidden="1" x14ac:dyDescent="0.25">
      <c r="B20446" s="20">
        <v>46134</v>
      </c>
      <c r="C20446" s="2" t="s">
        <v>1</v>
      </c>
      <c r="D20446" s="2" t="s">
        <v>6692</v>
      </c>
      <c r="E20446" s="2" t="s">
        <v>282</v>
      </c>
      <c r="F20446" s="2" t="s">
        <v>4969</v>
      </c>
      <c r="G20446" s="5">
        <v>150</v>
      </c>
      <c r="H20446" s="5">
        <v>33.5</v>
      </c>
      <c r="I20446" s="5">
        <v>5025</v>
      </c>
      <c r="J20446" s="5">
        <v>1055585.67</v>
      </c>
      <c r="K20446" s="26" t="str" cm="1">
        <f t="array" ref="K20446">_xlfn.LET(_xlpm.d,UPPER(TRIM(CLEAN(SUBSTITUTE(F20446,CHAR(160),"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47" spans="2:11" hidden="1" x14ac:dyDescent="0.25">
      <c r="B20447" s="20">
        <v>46134</v>
      </c>
      <c r="C20447" s="2" t="s">
        <v>1</v>
      </c>
      <c r="D20447" s="2" t="s">
        <v>6693</v>
      </c>
      <c r="E20447" s="2" t="s">
        <v>189</v>
      </c>
      <c r="F20447" s="2" t="s">
        <v>4969</v>
      </c>
      <c r="G20447" s="5">
        <v>140</v>
      </c>
      <c r="H20447" s="5">
        <v>33.5</v>
      </c>
      <c r="I20447" s="5">
        <v>4690</v>
      </c>
      <c r="J20447" s="5">
        <v>1060275.67</v>
      </c>
      <c r="K20447" s="26" t="str" cm="1">
        <f t="array" ref="K20447">_xlfn.LET(_xlpm.d,UPPER(TRIM(CLEAN(SUBSTITUTE(F20447,CHAR(160),"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48" spans="2:11" hidden="1" x14ac:dyDescent="0.25">
      <c r="B20448" s="20">
        <v>46134</v>
      </c>
      <c r="C20448" s="2" t="s">
        <v>1</v>
      </c>
      <c r="D20448" s="2" t="s">
        <v>6767</v>
      </c>
      <c r="E20448" s="2" t="s">
        <v>1701</v>
      </c>
      <c r="F20448" s="2" t="s">
        <v>4969</v>
      </c>
      <c r="G20448" s="5">
        <v>120</v>
      </c>
      <c r="H20448" s="5">
        <v>33.5</v>
      </c>
      <c r="I20448" s="5">
        <v>4020</v>
      </c>
      <c r="J20448" s="5">
        <v>1064295.67</v>
      </c>
      <c r="K20448" s="26" t="str" cm="1">
        <f t="array" ref="K20448">_xlfn.LET(_xlpm.d,UPPER(TRIM(CLEAN(SUBSTITUTE(F20448,CHAR(160),"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49" spans="2:11" hidden="1" x14ac:dyDescent="0.25">
      <c r="B20449" s="20">
        <v>46134</v>
      </c>
      <c r="C20449" s="2" t="s">
        <v>1</v>
      </c>
      <c r="D20449" s="2" t="s">
        <v>6768</v>
      </c>
      <c r="E20449" s="2" t="s">
        <v>6698</v>
      </c>
      <c r="F20449" s="2" t="s">
        <v>4969</v>
      </c>
      <c r="G20449" s="5">
        <v>24</v>
      </c>
      <c r="H20449" s="5">
        <v>31.8</v>
      </c>
      <c r="I20449" s="5">
        <v>763.2</v>
      </c>
      <c r="J20449" s="5">
        <v>1065058.8699999999</v>
      </c>
      <c r="K20449" s="26" t="str" cm="1">
        <f t="array" ref="K20449">_xlfn.LET(_xlpm.d,UPPER(TRIM(CLEAN(SUBSTITUTE(F20449,CHAR(160),"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50" spans="2:11" hidden="1" x14ac:dyDescent="0.25">
      <c r="B20450" s="20">
        <v>46134</v>
      </c>
      <c r="C20450" s="2" t="s">
        <v>1</v>
      </c>
      <c r="D20450" s="2" t="s">
        <v>6769</v>
      </c>
      <c r="E20450" s="2" t="s">
        <v>73</v>
      </c>
      <c r="F20450" s="2" t="s">
        <v>4969</v>
      </c>
      <c r="G20450" s="5">
        <v>4</v>
      </c>
      <c r="H20450" s="5">
        <v>31.8</v>
      </c>
      <c r="I20450" s="5">
        <v>127.2</v>
      </c>
      <c r="J20450" s="5">
        <v>1065186.0699999998</v>
      </c>
      <c r="K20450" s="26" t="str" cm="1">
        <f t="array" ref="K20450">_xlfn.LET(_xlpm.d,UPPER(TRIM(CLEAN(SUBSTITUTE(F20450,CHAR(160),"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51" spans="2:11" hidden="1" x14ac:dyDescent="0.25">
      <c r="B20451" s="20">
        <v>46134</v>
      </c>
      <c r="C20451" s="2" t="s">
        <v>1</v>
      </c>
      <c r="D20451" s="2" t="s">
        <v>6629</v>
      </c>
      <c r="E20451" s="2" t="s">
        <v>874</v>
      </c>
      <c r="F20451" s="2" t="s">
        <v>4969</v>
      </c>
      <c r="G20451" s="5">
        <v>400</v>
      </c>
      <c r="H20451" s="5">
        <v>25.95</v>
      </c>
      <c r="I20451" s="5">
        <v>10380</v>
      </c>
      <c r="J20451" s="5">
        <v>1075566.0699999998</v>
      </c>
      <c r="K20451" s="26" t="str" cm="1">
        <f t="array" ref="K20451">_xlfn.LET(_xlpm.d,UPPER(TRIM(CLEAN(SUBSTITUTE(F20451,CHAR(160),"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52" spans="2:11" hidden="1" x14ac:dyDescent="0.25">
      <c r="B20452" s="20">
        <v>46134</v>
      </c>
      <c r="C20452" s="2" t="s">
        <v>1</v>
      </c>
      <c r="D20452" s="2" t="s">
        <v>6630</v>
      </c>
      <c r="E20452" s="2" t="s">
        <v>874</v>
      </c>
      <c r="F20452" s="2" t="s">
        <v>4969</v>
      </c>
      <c r="G20452" s="5">
        <v>320</v>
      </c>
      <c r="H20452" s="5">
        <v>25.95</v>
      </c>
      <c r="I20452" s="5">
        <v>8304</v>
      </c>
      <c r="J20452" s="5">
        <v>1083870.0699999998</v>
      </c>
      <c r="K20452" s="26" t="str" cm="1">
        <f t="array" ref="K20452">_xlfn.LET(_xlpm.d,UPPER(TRIM(CLEAN(SUBSTITUTE(F20452,CHAR(160),"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53" spans="2:11" hidden="1" x14ac:dyDescent="0.25">
      <c r="B20453" s="20">
        <v>46134</v>
      </c>
      <c r="C20453" s="2" t="s">
        <v>1</v>
      </c>
      <c r="D20453" s="2" t="s">
        <v>6816</v>
      </c>
      <c r="E20453" s="2" t="s">
        <v>2305</v>
      </c>
      <c r="F20453" s="2" t="s">
        <v>4969</v>
      </c>
      <c r="G20453" s="5">
        <v>30</v>
      </c>
      <c r="H20453" s="5">
        <v>28</v>
      </c>
      <c r="I20453" s="5">
        <v>840</v>
      </c>
      <c r="J20453" s="5">
        <v>1084710.0699999998</v>
      </c>
      <c r="K20453" s="26" t="str" cm="1">
        <f t="array" ref="K20453">_xlfn.LET(_xlpm.d,UPPER(TRIM(CLEAN(SUBSTITUTE(F20453,CHAR(160),"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54" spans="2:11" hidden="1" x14ac:dyDescent="0.25">
      <c r="B20454" s="20">
        <v>46134</v>
      </c>
      <c r="C20454" s="2" t="s">
        <v>1</v>
      </c>
      <c r="D20454" s="2" t="s">
        <v>6770</v>
      </c>
      <c r="E20454" s="2" t="s">
        <v>263</v>
      </c>
      <c r="F20454" s="2" t="s">
        <v>4969</v>
      </c>
      <c r="G20454" s="5">
        <v>350</v>
      </c>
      <c r="H20454" s="5">
        <v>33.5</v>
      </c>
      <c r="I20454" s="5">
        <v>11725</v>
      </c>
      <c r="J20454" s="5">
        <v>1096435.0699999998</v>
      </c>
      <c r="K20454" s="26" t="str" cm="1">
        <f t="array" ref="K20454">_xlfn.LET(_xlpm.d,UPPER(TRIM(CLEAN(SUBSTITUTE(F20454,CHAR(160),"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55" spans="2:11" hidden="1" x14ac:dyDescent="0.25">
      <c r="B20455" s="20">
        <v>46134</v>
      </c>
      <c r="C20455" s="2" t="s">
        <v>1</v>
      </c>
      <c r="D20455" s="2" t="s">
        <v>6694</v>
      </c>
      <c r="E20455" s="2" t="s">
        <v>305</v>
      </c>
      <c r="F20455" s="2" t="s">
        <v>6913</v>
      </c>
      <c r="G20455" s="5">
        <v>700</v>
      </c>
      <c r="H20455" s="5">
        <v>33.5</v>
      </c>
      <c r="I20455" s="5">
        <v>23450</v>
      </c>
      <c r="J20455" s="5">
        <v>1119885.0699999998</v>
      </c>
      <c r="K20455" s="26" t="str" cm="1">
        <f t="array" ref="K20455">_xlfn.LET(_xlpm.d,UPPER(TRIM(CLEAN(SUBSTITUTE(F20455,CHAR(160),"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56" spans="2:11" hidden="1" x14ac:dyDescent="0.25">
      <c r="B20456" s="20">
        <v>46135</v>
      </c>
      <c r="C20456" s="2" t="s">
        <v>1</v>
      </c>
      <c r="D20456" s="2" t="s">
        <v>6598</v>
      </c>
      <c r="E20456" s="2" t="s">
        <v>145</v>
      </c>
      <c r="F20456" s="2" t="s">
        <v>4969</v>
      </c>
      <c r="G20456" s="5">
        <v>45</v>
      </c>
      <c r="H20456" s="5">
        <v>33.5</v>
      </c>
      <c r="I20456" s="5">
        <v>1507.5</v>
      </c>
      <c r="J20456" s="5">
        <v>1121392.5699999998</v>
      </c>
      <c r="K20456" s="26" t="str" cm="1">
        <f t="array" ref="K20456">_xlfn.LET(_xlpm.d,UPPER(TRIM(CLEAN(SUBSTITUTE(F20456,CHAR(160),"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57" spans="2:11" hidden="1" x14ac:dyDescent="0.25">
      <c r="B20457" s="20">
        <v>46135</v>
      </c>
      <c r="C20457" s="2" t="s">
        <v>1</v>
      </c>
      <c r="D20457" s="2" t="s">
        <v>6772</v>
      </c>
      <c r="E20457" s="2" t="s">
        <v>192</v>
      </c>
      <c r="F20457" s="2" t="s">
        <v>4969</v>
      </c>
      <c r="G20457" s="5">
        <v>100</v>
      </c>
      <c r="H20457" s="5">
        <v>33.5</v>
      </c>
      <c r="I20457" s="5">
        <v>3350</v>
      </c>
      <c r="J20457" s="5">
        <v>1124742.5699999998</v>
      </c>
      <c r="K20457" s="26" t="str" cm="1">
        <f t="array" ref="K20457">_xlfn.LET(_xlpm.d,UPPER(TRIM(CLEAN(SUBSTITUTE(F20457,CHAR(160),"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58" spans="2:11" hidden="1" x14ac:dyDescent="0.25">
      <c r="B20458" s="20">
        <v>46135</v>
      </c>
      <c r="C20458" s="2" t="s">
        <v>1</v>
      </c>
      <c r="D20458" s="2" t="s">
        <v>6853</v>
      </c>
      <c r="E20458" s="2" t="s">
        <v>151</v>
      </c>
      <c r="F20458" s="2" t="s">
        <v>4969</v>
      </c>
      <c r="G20458" s="5">
        <v>130</v>
      </c>
      <c r="H20458" s="5">
        <v>28.95</v>
      </c>
      <c r="I20458" s="5">
        <v>3763.5</v>
      </c>
      <c r="J20458" s="5">
        <v>1128506.0699999998</v>
      </c>
      <c r="K20458" s="26" t="str" cm="1">
        <f t="array" ref="K20458">_xlfn.LET(_xlpm.d,UPPER(TRIM(CLEAN(SUBSTITUTE(F20458,CHAR(160),"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59" spans="2:11" hidden="1" x14ac:dyDescent="0.25">
      <c r="B20459" s="20">
        <v>46135</v>
      </c>
      <c r="C20459" s="2" t="s">
        <v>1</v>
      </c>
      <c r="D20459" s="2" t="s">
        <v>6854</v>
      </c>
      <c r="E20459" s="2" t="s">
        <v>214</v>
      </c>
      <c r="F20459" s="2" t="s">
        <v>4969</v>
      </c>
      <c r="G20459" s="5">
        <v>200</v>
      </c>
      <c r="H20459" s="5">
        <v>28.95</v>
      </c>
      <c r="I20459" s="5">
        <v>5790</v>
      </c>
      <c r="J20459" s="5">
        <v>1134296.0699999998</v>
      </c>
      <c r="K20459" s="26" t="str" cm="1">
        <f t="array" ref="K20459">_xlfn.LET(_xlpm.d,UPPER(TRIM(CLEAN(SUBSTITUTE(F20459,CHAR(160),"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60" spans="2:11" hidden="1" x14ac:dyDescent="0.25">
      <c r="B20460" s="20">
        <v>46135</v>
      </c>
      <c r="C20460" s="2" t="s">
        <v>1</v>
      </c>
      <c r="D20460" s="2" t="s">
        <v>6651</v>
      </c>
      <c r="E20460" s="2" t="s">
        <v>168</v>
      </c>
      <c r="F20460" s="2" t="s">
        <v>4969</v>
      </c>
      <c r="G20460" s="5">
        <v>80</v>
      </c>
      <c r="H20460" s="5">
        <v>33.5</v>
      </c>
      <c r="I20460" s="5">
        <v>2680</v>
      </c>
      <c r="J20460" s="5">
        <v>1136976.0699999998</v>
      </c>
      <c r="K20460" s="26" t="str" cm="1">
        <f t="array" ref="K20460">_xlfn.LET(_xlpm.d,UPPER(TRIM(CLEAN(SUBSTITUTE(F20460,CHAR(160),"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61" spans="2:11" hidden="1" x14ac:dyDescent="0.25">
      <c r="B20461" s="20">
        <v>46135</v>
      </c>
      <c r="C20461" s="2" t="s">
        <v>1</v>
      </c>
      <c r="D20461" s="2" t="s">
        <v>6914</v>
      </c>
      <c r="E20461" s="2" t="s">
        <v>246</v>
      </c>
      <c r="F20461" s="2" t="s">
        <v>4969</v>
      </c>
      <c r="G20461" s="5">
        <v>220</v>
      </c>
      <c r="H20461" s="5">
        <v>33.5</v>
      </c>
      <c r="I20461" s="5">
        <v>7370</v>
      </c>
      <c r="J20461" s="5">
        <v>1144346.0699999998</v>
      </c>
      <c r="K20461" s="26" t="str" cm="1">
        <f t="array" ref="K20461">_xlfn.LET(_xlpm.d,UPPER(TRIM(CLEAN(SUBSTITUTE(F20461,CHAR(160),"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62" spans="2:11" hidden="1" x14ac:dyDescent="0.25">
      <c r="B20462" s="20">
        <v>46135</v>
      </c>
      <c r="C20462" s="2" t="s">
        <v>1</v>
      </c>
      <c r="D20462" s="2" t="s">
        <v>6799</v>
      </c>
      <c r="E20462" s="2" t="s">
        <v>3</v>
      </c>
      <c r="F20462" s="2" t="s">
        <v>4969</v>
      </c>
      <c r="G20462" s="5">
        <v>55</v>
      </c>
      <c r="H20462" s="5">
        <v>28.95</v>
      </c>
      <c r="I20462" s="5">
        <v>1592.25</v>
      </c>
      <c r="J20462" s="5">
        <v>1145938.3199999998</v>
      </c>
      <c r="K20462" s="26" t="str" cm="1">
        <f t="array" ref="K20462">_xlfn.LET(_xlpm.d,UPPER(TRIM(CLEAN(SUBSTITUTE(F20462,CHAR(160),"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63" spans="2:11" hidden="1" x14ac:dyDescent="0.25">
      <c r="B20463" s="20">
        <v>46135</v>
      </c>
      <c r="C20463" s="2" t="s">
        <v>1</v>
      </c>
      <c r="D20463" s="2" t="s">
        <v>6773</v>
      </c>
      <c r="E20463" s="2" t="s">
        <v>485</v>
      </c>
      <c r="F20463" s="2" t="s">
        <v>4969</v>
      </c>
      <c r="G20463" s="5">
        <v>190</v>
      </c>
      <c r="H20463" s="5">
        <v>33.5</v>
      </c>
      <c r="I20463" s="5">
        <v>6365</v>
      </c>
      <c r="J20463" s="5">
        <v>1152303.3199999998</v>
      </c>
      <c r="K20463" s="26" t="str" cm="1">
        <f t="array" ref="K20463">_xlfn.LET(_xlpm.d,UPPER(TRIM(CLEAN(SUBSTITUTE(F20463,CHAR(160),"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64" spans="2:11" hidden="1" x14ac:dyDescent="0.25">
      <c r="B20464" s="20">
        <v>46135</v>
      </c>
      <c r="C20464" s="2" t="s">
        <v>1</v>
      </c>
      <c r="D20464" s="2" t="s">
        <v>6915</v>
      </c>
      <c r="E20464" s="2" t="s">
        <v>302</v>
      </c>
      <c r="F20464" s="2" t="s">
        <v>4969</v>
      </c>
      <c r="G20464" s="5">
        <v>48</v>
      </c>
      <c r="H20464" s="5">
        <v>27.8</v>
      </c>
      <c r="I20464" s="5">
        <v>1334.4</v>
      </c>
      <c r="J20464" s="5">
        <v>1153637.7199999997</v>
      </c>
      <c r="K20464" s="26" t="str" cm="1">
        <f t="array" ref="K20464">_xlfn.LET(_xlpm.d,UPPER(TRIM(CLEAN(SUBSTITUTE(F20464,CHAR(160),"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65" spans="2:11" hidden="1" x14ac:dyDescent="0.25">
      <c r="B20465" s="20">
        <v>46135</v>
      </c>
      <c r="C20465" s="2" t="s">
        <v>1</v>
      </c>
      <c r="D20465" s="2" t="s">
        <v>6916</v>
      </c>
      <c r="E20465" s="2" t="s">
        <v>5004</v>
      </c>
      <c r="F20465" s="2" t="s">
        <v>4969</v>
      </c>
      <c r="G20465" s="5">
        <v>15</v>
      </c>
      <c r="H20465" s="5">
        <v>31.8</v>
      </c>
      <c r="I20465" s="5">
        <v>477</v>
      </c>
      <c r="J20465" s="5">
        <v>1154114.7199999997</v>
      </c>
      <c r="K20465" s="26" t="str" cm="1">
        <f t="array" ref="K20465">_xlfn.LET(_xlpm.d,UPPER(TRIM(CLEAN(SUBSTITUTE(F20465,CHAR(160),"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66" spans="2:11" hidden="1" x14ac:dyDescent="0.25">
      <c r="B20466" s="20">
        <v>46135</v>
      </c>
      <c r="C20466" s="2" t="s">
        <v>1</v>
      </c>
      <c r="D20466" s="2" t="s">
        <v>6917</v>
      </c>
      <c r="E20466" s="2" t="s">
        <v>120</v>
      </c>
      <c r="F20466" s="2" t="s">
        <v>4969</v>
      </c>
      <c r="G20466" s="5">
        <v>125</v>
      </c>
      <c r="H20466" s="5">
        <v>28.8</v>
      </c>
      <c r="I20466" s="5">
        <v>3600</v>
      </c>
      <c r="J20466" s="5">
        <v>1157714.7199999997</v>
      </c>
      <c r="K20466" s="26" t="str" cm="1">
        <f t="array" ref="K20466">_xlfn.LET(_xlpm.d,UPPER(TRIM(CLEAN(SUBSTITUTE(F20466,CHAR(160),"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67" spans="2:11" hidden="1" x14ac:dyDescent="0.25">
      <c r="B20467" s="20">
        <v>46135</v>
      </c>
      <c r="C20467" s="2" t="s">
        <v>1</v>
      </c>
      <c r="D20467" s="2" t="s">
        <v>6855</v>
      </c>
      <c r="E20467" s="2" t="s">
        <v>268</v>
      </c>
      <c r="F20467" s="2" t="s">
        <v>4969</v>
      </c>
      <c r="G20467" s="5">
        <v>250</v>
      </c>
      <c r="H20467" s="5">
        <v>28.95</v>
      </c>
      <c r="I20467" s="5">
        <v>7237.5</v>
      </c>
      <c r="J20467" s="5">
        <v>1164952.2199999997</v>
      </c>
      <c r="K20467" s="26" t="str" cm="1">
        <f t="array" ref="K20467">_xlfn.LET(_xlpm.d,UPPER(TRIM(CLEAN(SUBSTITUTE(F20467,CHAR(160),"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68" spans="2:11" hidden="1" x14ac:dyDescent="0.25">
      <c r="B20468" s="20">
        <v>46135</v>
      </c>
      <c r="C20468" s="2" t="s">
        <v>1</v>
      </c>
      <c r="D20468" s="2" t="s">
        <v>6774</v>
      </c>
      <c r="E20468" s="2" t="s">
        <v>491</v>
      </c>
      <c r="F20468" s="2" t="s">
        <v>4969</v>
      </c>
      <c r="G20468" s="5">
        <v>114</v>
      </c>
      <c r="H20468" s="5">
        <v>33.5</v>
      </c>
      <c r="I20468" s="5">
        <v>3819</v>
      </c>
      <c r="J20468" s="5">
        <v>1168771.2199999997</v>
      </c>
      <c r="K20468" s="26" t="str" cm="1">
        <f t="array" ref="K20468">_xlfn.LET(_xlpm.d,UPPER(TRIM(CLEAN(SUBSTITUTE(F20468,CHAR(160),"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69" spans="2:11" hidden="1" x14ac:dyDescent="0.25">
      <c r="B20469" s="20">
        <v>46135</v>
      </c>
      <c r="C20469" s="2" t="s">
        <v>1</v>
      </c>
      <c r="D20469" s="2" t="s">
        <v>6918</v>
      </c>
      <c r="E20469" s="2" t="s">
        <v>16</v>
      </c>
      <c r="F20469" s="2" t="s">
        <v>4969</v>
      </c>
      <c r="G20469" s="5">
        <v>100</v>
      </c>
      <c r="H20469" s="5">
        <v>33.5</v>
      </c>
      <c r="I20469" s="5">
        <v>3350</v>
      </c>
      <c r="J20469" s="5">
        <v>1172121.2199999997</v>
      </c>
      <c r="K20469" s="26" t="str" cm="1">
        <f t="array" ref="K20469">_xlfn.LET(_xlpm.d,UPPER(TRIM(CLEAN(SUBSTITUTE(F20469,CHAR(160),"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70" spans="2:11" hidden="1" x14ac:dyDescent="0.25">
      <c r="B20470" s="20">
        <v>46136</v>
      </c>
      <c r="C20470" s="2" t="s">
        <v>1</v>
      </c>
      <c r="D20470" s="2" t="s">
        <v>6919</v>
      </c>
      <c r="E20470" s="2" t="s">
        <v>160</v>
      </c>
      <c r="F20470" s="2" t="s">
        <v>4969</v>
      </c>
      <c r="G20470" s="5">
        <v>220</v>
      </c>
      <c r="H20470" s="5">
        <v>33.5</v>
      </c>
      <c r="I20470" s="5">
        <v>7370</v>
      </c>
      <c r="J20470" s="5">
        <v>1179491.2199999997</v>
      </c>
      <c r="K20470" s="26" t="str" cm="1">
        <f t="array" ref="K20470">_xlfn.LET(_xlpm.d,UPPER(TRIM(CLEAN(SUBSTITUTE(F20470,CHAR(160),"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71" spans="2:11" hidden="1" x14ac:dyDescent="0.25">
      <c r="B20471" s="20">
        <v>46136</v>
      </c>
      <c r="C20471" s="2" t="s">
        <v>1</v>
      </c>
      <c r="D20471" s="2" t="s">
        <v>6920</v>
      </c>
      <c r="E20471" s="2" t="s">
        <v>186</v>
      </c>
      <c r="F20471" s="2" t="s">
        <v>4969</v>
      </c>
      <c r="G20471" s="5">
        <v>30</v>
      </c>
      <c r="H20471" s="5">
        <v>0</v>
      </c>
      <c r="I20471" s="5">
        <v>0</v>
      </c>
      <c r="J20471" s="5">
        <v>1179491.2199999997</v>
      </c>
      <c r="K20471" s="26" t="str" cm="1">
        <f t="array" ref="K20471">_xlfn.LET(_xlpm.d,UPPER(TRIM(CLEAN(SUBSTITUTE(F20471,CHAR(160),"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72" spans="2:11" hidden="1" x14ac:dyDescent="0.25">
      <c r="B20472" s="20">
        <v>46136</v>
      </c>
      <c r="C20472" s="2" t="s">
        <v>1</v>
      </c>
      <c r="D20472" s="2" t="s">
        <v>6823</v>
      </c>
      <c r="E20472" s="2" t="s">
        <v>154</v>
      </c>
      <c r="F20472" s="2" t="s">
        <v>4969</v>
      </c>
      <c r="G20472" s="5">
        <v>200</v>
      </c>
      <c r="H20472" s="5">
        <v>33.5</v>
      </c>
      <c r="I20472" s="5">
        <v>6700</v>
      </c>
      <c r="J20472" s="5">
        <v>1186191.2199999997</v>
      </c>
      <c r="K20472" s="26" t="str" cm="1">
        <f t="array" ref="K20472">_xlfn.LET(_xlpm.d,UPPER(TRIM(CLEAN(SUBSTITUTE(F20472,CHAR(160),"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73" spans="2:11" hidden="1" x14ac:dyDescent="0.25">
      <c r="B20473" s="20">
        <v>46136</v>
      </c>
      <c r="C20473" s="2" t="s">
        <v>1</v>
      </c>
      <c r="D20473" s="2" t="s">
        <v>6776</v>
      </c>
      <c r="E20473" s="2" t="s">
        <v>241</v>
      </c>
      <c r="F20473" s="2" t="s">
        <v>4969</v>
      </c>
      <c r="G20473" s="5">
        <v>110</v>
      </c>
      <c r="H20473" s="5">
        <v>33.5</v>
      </c>
      <c r="I20473" s="5">
        <v>3685</v>
      </c>
      <c r="J20473" s="5">
        <v>1189876.2199999997</v>
      </c>
      <c r="K20473" s="26" t="str" cm="1">
        <f t="array" ref="K20473">_xlfn.LET(_xlpm.d,UPPER(TRIM(CLEAN(SUBSTITUTE(F20473,CHAR(160),"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74" spans="2:11" hidden="1" x14ac:dyDescent="0.25">
      <c r="B20474" s="20">
        <v>46136</v>
      </c>
      <c r="C20474" s="2" t="s">
        <v>1</v>
      </c>
      <c r="D20474" s="2" t="s">
        <v>6653</v>
      </c>
      <c r="E20474" s="2" t="s">
        <v>243</v>
      </c>
      <c r="F20474" s="2" t="s">
        <v>4969</v>
      </c>
      <c r="G20474" s="5">
        <v>120</v>
      </c>
      <c r="H20474" s="5">
        <v>33.5</v>
      </c>
      <c r="I20474" s="5">
        <v>4020</v>
      </c>
      <c r="J20474" s="5">
        <v>1193896.2199999997</v>
      </c>
      <c r="K20474" s="26" t="str" cm="1">
        <f t="array" ref="K20474">_xlfn.LET(_xlpm.d,UPPER(TRIM(CLEAN(SUBSTITUTE(F20474,CHAR(160),"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75" spans="2:11" hidden="1" x14ac:dyDescent="0.25">
      <c r="B20475" s="20">
        <v>46136</v>
      </c>
      <c r="C20475" s="2" t="s">
        <v>1</v>
      </c>
      <c r="D20475" s="2" t="s">
        <v>6777</v>
      </c>
      <c r="E20475" s="2" t="s">
        <v>236</v>
      </c>
      <c r="F20475" s="2" t="s">
        <v>4969</v>
      </c>
      <c r="G20475" s="5">
        <v>250</v>
      </c>
      <c r="H20475" s="5">
        <v>33.5</v>
      </c>
      <c r="I20475" s="5">
        <v>8375</v>
      </c>
      <c r="J20475" s="5">
        <v>1202271.2199999997</v>
      </c>
      <c r="K20475" s="26" t="str" cm="1">
        <f t="array" ref="K20475">_xlfn.LET(_xlpm.d,UPPER(TRIM(CLEAN(SUBSTITUTE(F20475,CHAR(160),"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76" spans="2:11" hidden="1" x14ac:dyDescent="0.25">
      <c r="B20476" s="20">
        <v>46136</v>
      </c>
      <c r="C20476" s="2" t="s">
        <v>1</v>
      </c>
      <c r="D20476" s="2" t="s">
        <v>6700</v>
      </c>
      <c r="E20476" s="2" t="s">
        <v>234</v>
      </c>
      <c r="F20476" s="2" t="s">
        <v>4969</v>
      </c>
      <c r="G20476" s="5">
        <v>200</v>
      </c>
      <c r="H20476" s="5">
        <v>33.5</v>
      </c>
      <c r="I20476" s="5">
        <v>6700</v>
      </c>
      <c r="J20476" s="5">
        <v>1208971.2199999997</v>
      </c>
      <c r="K20476" s="26" t="str" cm="1">
        <f t="array" ref="K20476">_xlfn.LET(_xlpm.d,UPPER(TRIM(CLEAN(SUBSTITUTE(F20476,CHAR(160),"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77" spans="2:11" hidden="1" x14ac:dyDescent="0.25">
      <c r="B20477" s="20">
        <v>46136</v>
      </c>
      <c r="C20477" s="2" t="s">
        <v>1</v>
      </c>
      <c r="D20477" s="2" t="s">
        <v>6701</v>
      </c>
      <c r="E20477" s="2" t="s">
        <v>186</v>
      </c>
      <c r="F20477" s="2" t="s">
        <v>4969</v>
      </c>
      <c r="G20477" s="5">
        <v>70</v>
      </c>
      <c r="H20477" s="5">
        <v>28.95</v>
      </c>
      <c r="I20477" s="5">
        <v>2026.5</v>
      </c>
      <c r="J20477" s="5">
        <v>1210997.7199999997</v>
      </c>
      <c r="K20477" s="26" t="str" cm="1">
        <f t="array" ref="K20477">_xlfn.LET(_xlpm.d,UPPER(TRIM(CLEAN(SUBSTITUTE(F20477,CHAR(160),"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78" spans="2:11" hidden="1" x14ac:dyDescent="0.25">
      <c r="B20478" s="20">
        <v>46136</v>
      </c>
      <c r="C20478" s="2" t="s">
        <v>1</v>
      </c>
      <c r="D20478" s="2" t="s">
        <v>6856</v>
      </c>
      <c r="E20478" s="2" t="s">
        <v>78</v>
      </c>
      <c r="F20478" s="2" t="s">
        <v>4969</v>
      </c>
      <c r="G20478" s="5">
        <v>100</v>
      </c>
      <c r="H20478" s="5">
        <v>28.95</v>
      </c>
      <c r="I20478" s="5">
        <v>2895</v>
      </c>
      <c r="J20478" s="5">
        <v>1213892.7199999997</v>
      </c>
      <c r="K20478" s="26" t="str" cm="1">
        <f t="array" ref="K20478">_xlfn.LET(_xlpm.d,UPPER(TRIM(CLEAN(SUBSTITUTE(F20478,CHAR(160),"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79" spans="2:11" hidden="1" x14ac:dyDescent="0.25">
      <c r="B20479" s="20">
        <v>46136</v>
      </c>
      <c r="C20479" s="2" t="s">
        <v>1</v>
      </c>
      <c r="D20479" s="2" t="s">
        <v>6921</v>
      </c>
      <c r="E20479" s="2" t="s">
        <v>5185</v>
      </c>
      <c r="F20479" s="2" t="s">
        <v>4969</v>
      </c>
      <c r="G20479" s="5">
        <v>120</v>
      </c>
      <c r="H20479" s="5">
        <v>31.8</v>
      </c>
      <c r="I20479" s="5">
        <v>3816</v>
      </c>
      <c r="J20479" s="5">
        <v>1217708.7199999997</v>
      </c>
      <c r="K20479" s="26" t="str" cm="1">
        <f t="array" ref="K20479">_xlfn.LET(_xlpm.d,UPPER(TRIM(CLEAN(SUBSTITUTE(F20479,CHAR(160),"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80" spans="2:11" hidden="1" x14ac:dyDescent="0.25">
      <c r="B20480" s="20">
        <v>46136</v>
      </c>
      <c r="C20480" s="2" t="s">
        <v>1</v>
      </c>
      <c r="D20480" s="2" t="s">
        <v>6778</v>
      </c>
      <c r="E20480" s="2" t="s">
        <v>195</v>
      </c>
      <c r="F20480" s="2" t="s">
        <v>4969</v>
      </c>
      <c r="G20480" s="5">
        <v>110</v>
      </c>
      <c r="H20480" s="5">
        <v>33.5</v>
      </c>
      <c r="I20480" s="5">
        <v>3685</v>
      </c>
      <c r="J20480" s="5">
        <v>1221393.7199999997</v>
      </c>
      <c r="K20480" s="26" t="str" cm="1">
        <f t="array" ref="K20480">_xlfn.LET(_xlpm.d,UPPER(TRIM(CLEAN(SUBSTITUTE(F20480,CHAR(160),"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81" spans="2:11" hidden="1" x14ac:dyDescent="0.25">
      <c r="B20481" s="20">
        <v>46136</v>
      </c>
      <c r="C20481" s="2" t="s">
        <v>1</v>
      </c>
      <c r="D20481" s="2" t="s">
        <v>6702</v>
      </c>
      <c r="E20481" s="2" t="s">
        <v>307</v>
      </c>
      <c r="F20481" s="2" t="s">
        <v>4969</v>
      </c>
      <c r="G20481" s="5">
        <v>550</v>
      </c>
      <c r="H20481" s="5">
        <v>33.5</v>
      </c>
      <c r="I20481" s="5">
        <v>18425</v>
      </c>
      <c r="J20481" s="5">
        <v>1239818.7199999997</v>
      </c>
      <c r="K20481" s="26" t="str" cm="1">
        <f t="array" ref="K20481">_xlfn.LET(_xlpm.d,UPPER(TRIM(CLEAN(SUBSTITUTE(F20481,CHAR(160),"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82" spans="2:11" hidden="1" x14ac:dyDescent="0.25">
      <c r="B20482" s="20">
        <v>46136</v>
      </c>
      <c r="C20482" s="2" t="s">
        <v>1</v>
      </c>
      <c r="D20482" s="2" t="s">
        <v>6582</v>
      </c>
      <c r="E20482" s="2" t="s">
        <v>43</v>
      </c>
      <c r="F20482" s="2" t="s">
        <v>4969</v>
      </c>
      <c r="G20482" s="5">
        <v>50</v>
      </c>
      <c r="H20482" s="5">
        <v>28.95</v>
      </c>
      <c r="I20482" s="5">
        <v>1447.5</v>
      </c>
      <c r="J20482" s="5">
        <v>1241266.2199999997</v>
      </c>
      <c r="K20482" s="26" t="str" cm="1">
        <f t="array" ref="K20482">_xlfn.LET(_xlpm.d,UPPER(TRIM(CLEAN(SUBSTITUTE(F20482,CHAR(160),"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83" spans="2:11" hidden="1" x14ac:dyDescent="0.25">
      <c r="B20483" s="20">
        <v>46136</v>
      </c>
      <c r="C20483" s="2" t="s">
        <v>1</v>
      </c>
      <c r="D20483" s="2" t="s">
        <v>6817</v>
      </c>
      <c r="E20483" s="2" t="s">
        <v>2447</v>
      </c>
      <c r="F20483" s="2" t="s">
        <v>4969</v>
      </c>
      <c r="G20483" s="5">
        <v>200</v>
      </c>
      <c r="H20483" s="5">
        <v>31.8</v>
      </c>
      <c r="I20483" s="5">
        <v>6360</v>
      </c>
      <c r="J20483" s="5">
        <v>1247626.2199999997</v>
      </c>
      <c r="K20483" s="26" t="str" cm="1">
        <f t="array" ref="K20483">_xlfn.LET(_xlpm.d,UPPER(TRIM(CLEAN(SUBSTITUTE(F20483,CHAR(160),"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84" spans="2:11" hidden="1" x14ac:dyDescent="0.25">
      <c r="B20484" s="20">
        <v>46136</v>
      </c>
      <c r="C20484" s="2" t="s">
        <v>1</v>
      </c>
      <c r="D20484" s="2" t="s">
        <v>6779</v>
      </c>
      <c r="E20484" s="2" t="s">
        <v>1726</v>
      </c>
      <c r="F20484" s="2" t="s">
        <v>4969</v>
      </c>
      <c r="G20484" s="5">
        <v>260</v>
      </c>
      <c r="H20484" s="5">
        <v>31.8</v>
      </c>
      <c r="I20484" s="5">
        <v>8268</v>
      </c>
      <c r="J20484" s="5">
        <v>1255894.2199999997</v>
      </c>
      <c r="K20484" s="26" t="str" cm="1">
        <f t="array" ref="K20484">_xlfn.LET(_xlpm.d,UPPER(TRIM(CLEAN(SUBSTITUTE(F20484,CHAR(160),"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85" spans="2:11" hidden="1" x14ac:dyDescent="0.25">
      <c r="B20485" s="20">
        <v>46136</v>
      </c>
      <c r="C20485" s="2" t="s">
        <v>1</v>
      </c>
      <c r="D20485" s="2" t="s">
        <v>6780</v>
      </c>
      <c r="E20485" s="2" t="s">
        <v>1944</v>
      </c>
      <c r="F20485" s="2" t="s">
        <v>4969</v>
      </c>
      <c r="G20485" s="5">
        <v>70</v>
      </c>
      <c r="H20485" s="5">
        <v>31.8</v>
      </c>
      <c r="I20485" s="5">
        <v>2226</v>
      </c>
      <c r="J20485" s="5">
        <v>1258120.2199999997</v>
      </c>
      <c r="K20485" s="26" t="str" cm="1">
        <f t="array" ref="K20485">_xlfn.LET(_xlpm.d,UPPER(TRIM(CLEAN(SUBSTITUTE(F20485,CHAR(160),"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86" spans="2:11" hidden="1" x14ac:dyDescent="0.25">
      <c r="B20486" s="20">
        <v>46136</v>
      </c>
      <c r="C20486" s="2" t="s">
        <v>1</v>
      </c>
      <c r="D20486" s="2" t="s">
        <v>6922</v>
      </c>
      <c r="E20486" s="2" t="s">
        <v>2415</v>
      </c>
      <c r="F20486" s="2" t="s">
        <v>4969</v>
      </c>
      <c r="G20486" s="5">
        <v>38</v>
      </c>
      <c r="H20486" s="5">
        <v>31.8</v>
      </c>
      <c r="I20486" s="5">
        <v>1208.4000000000001</v>
      </c>
      <c r="J20486" s="5">
        <v>1259328.6199999996</v>
      </c>
      <c r="K20486" s="26" t="str" cm="1">
        <f t="array" ref="K20486">_xlfn.LET(_xlpm.d,UPPER(TRIM(CLEAN(SUBSTITUTE(F20486,CHAR(160),"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87" spans="2:11" hidden="1" x14ac:dyDescent="0.25">
      <c r="B20487" s="20">
        <v>46136</v>
      </c>
      <c r="C20487" s="2" t="s">
        <v>1</v>
      </c>
      <c r="D20487" s="2" t="s">
        <v>6781</v>
      </c>
      <c r="E20487" s="2" t="s">
        <v>170</v>
      </c>
      <c r="F20487" s="2" t="s">
        <v>4969</v>
      </c>
      <c r="G20487" s="5">
        <v>80</v>
      </c>
      <c r="H20487" s="5">
        <v>31.8</v>
      </c>
      <c r="I20487" s="5">
        <v>2544</v>
      </c>
      <c r="J20487" s="5">
        <v>1261872.6199999996</v>
      </c>
      <c r="K20487" s="26" t="str" cm="1">
        <f t="array" ref="K20487">_xlfn.LET(_xlpm.d,UPPER(TRIM(CLEAN(SUBSTITUTE(F20487,CHAR(160),"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88" spans="2:11" hidden="1" x14ac:dyDescent="0.25">
      <c r="B20488" s="20">
        <v>46136</v>
      </c>
      <c r="C20488" s="2" t="s">
        <v>1</v>
      </c>
      <c r="D20488" s="2" t="s">
        <v>6703</v>
      </c>
      <c r="E20488" s="2" t="s">
        <v>224</v>
      </c>
      <c r="F20488" s="2" t="s">
        <v>4969</v>
      </c>
      <c r="G20488" s="5">
        <v>630</v>
      </c>
      <c r="H20488" s="5">
        <v>33.5</v>
      </c>
      <c r="I20488" s="5">
        <v>21105</v>
      </c>
      <c r="J20488" s="5">
        <v>1282977.6199999996</v>
      </c>
      <c r="K20488" s="26" t="str" cm="1">
        <f t="array" ref="K20488">_xlfn.LET(_xlpm.d,UPPER(TRIM(CLEAN(SUBSTITUTE(F20488,CHAR(160),"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89" spans="2:11" hidden="1" x14ac:dyDescent="0.25">
      <c r="B20489" s="20">
        <v>46136</v>
      </c>
      <c r="C20489" s="2" t="s">
        <v>1</v>
      </c>
      <c r="D20489" s="2" t="s">
        <v>6782</v>
      </c>
      <c r="E20489" s="2" t="s">
        <v>197</v>
      </c>
      <c r="F20489" s="2" t="s">
        <v>4969</v>
      </c>
      <c r="G20489" s="5">
        <v>452</v>
      </c>
      <c r="H20489" s="5">
        <v>33.5</v>
      </c>
      <c r="I20489" s="5">
        <v>15142</v>
      </c>
      <c r="J20489" s="5">
        <v>1298119.6199999996</v>
      </c>
      <c r="K20489" s="26" t="str" cm="1">
        <f t="array" ref="K20489">_xlfn.LET(_xlpm.d,UPPER(TRIM(CLEAN(SUBSTITUTE(F20489,CHAR(160),"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90" spans="2:11" hidden="1" x14ac:dyDescent="0.25">
      <c r="B20490" s="20">
        <v>46140</v>
      </c>
      <c r="C20490" s="2" t="s">
        <v>1</v>
      </c>
      <c r="D20490" s="2" t="s">
        <v>6865</v>
      </c>
      <c r="E20490" s="2" t="s">
        <v>192</v>
      </c>
      <c r="F20490" s="2" t="s">
        <v>4969</v>
      </c>
      <c r="G20490" s="5">
        <v>100</v>
      </c>
      <c r="H20490" s="5">
        <v>33.5</v>
      </c>
      <c r="I20490" s="5">
        <v>3350</v>
      </c>
      <c r="J20490" s="5">
        <v>1301469.6199999996</v>
      </c>
      <c r="K20490" s="26" t="str" cm="1">
        <f t="array" ref="K20490">_xlfn.LET(_xlpm.d,UPPER(TRIM(CLEAN(SUBSTITUTE(F20490,CHAR(160),"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91" spans="2:11" hidden="1" x14ac:dyDescent="0.25">
      <c r="B20491" s="20">
        <v>46140</v>
      </c>
      <c r="C20491" s="2" t="s">
        <v>1</v>
      </c>
      <c r="D20491" s="2" t="s">
        <v>6631</v>
      </c>
      <c r="E20491" s="2" t="s">
        <v>273</v>
      </c>
      <c r="F20491" s="2" t="s">
        <v>4969</v>
      </c>
      <c r="G20491" s="5">
        <v>200</v>
      </c>
      <c r="H20491" s="5">
        <v>28.95</v>
      </c>
      <c r="I20491" s="5">
        <v>5790</v>
      </c>
      <c r="J20491" s="5">
        <v>1307259.6199999996</v>
      </c>
      <c r="K20491" s="26" t="str" cm="1">
        <f t="array" ref="K20491">_xlfn.LET(_xlpm.d,UPPER(TRIM(CLEAN(SUBSTITUTE(F20491,CHAR(160),"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92" spans="2:11" hidden="1" x14ac:dyDescent="0.25">
      <c r="B20492" s="20">
        <v>46140</v>
      </c>
      <c r="C20492" s="2" t="s">
        <v>1</v>
      </c>
      <c r="D20492" s="2" t="s">
        <v>6783</v>
      </c>
      <c r="E20492" s="2" t="s">
        <v>135</v>
      </c>
      <c r="F20492" s="2" t="s">
        <v>4969</v>
      </c>
      <c r="G20492" s="5">
        <v>150</v>
      </c>
      <c r="H20492" s="5">
        <v>33.5</v>
      </c>
      <c r="I20492" s="5">
        <v>5025</v>
      </c>
      <c r="J20492" s="5">
        <v>1312284.6199999996</v>
      </c>
      <c r="K20492" s="26" t="str" cm="1">
        <f t="array" ref="K20492">_xlfn.LET(_xlpm.d,UPPER(TRIM(CLEAN(SUBSTITUTE(F20492,CHAR(160),"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93" spans="2:11" hidden="1" x14ac:dyDescent="0.25">
      <c r="B20493" s="20">
        <v>46140</v>
      </c>
      <c r="C20493" s="2" t="s">
        <v>1</v>
      </c>
      <c r="D20493" s="2" t="s">
        <v>6654</v>
      </c>
      <c r="E20493" s="2" t="s">
        <v>162</v>
      </c>
      <c r="F20493" s="2" t="s">
        <v>4969</v>
      </c>
      <c r="G20493" s="5">
        <v>250</v>
      </c>
      <c r="H20493" s="5">
        <v>33.5</v>
      </c>
      <c r="I20493" s="5">
        <v>8375</v>
      </c>
      <c r="J20493" s="5">
        <v>1320659.6199999996</v>
      </c>
      <c r="K20493" s="26" t="str" cm="1">
        <f t="array" ref="K20493">_xlfn.LET(_xlpm.d,UPPER(TRIM(CLEAN(SUBSTITUTE(F20493,CHAR(160),"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94" spans="2:11" hidden="1" x14ac:dyDescent="0.25">
      <c r="B20494" s="20">
        <v>46140</v>
      </c>
      <c r="C20494" s="2" t="s">
        <v>1</v>
      </c>
      <c r="D20494" s="2" t="s">
        <v>6923</v>
      </c>
      <c r="E20494" s="2" t="s">
        <v>143</v>
      </c>
      <c r="F20494" s="2" t="s">
        <v>4969</v>
      </c>
      <c r="G20494" s="5">
        <v>250</v>
      </c>
      <c r="H20494" s="5">
        <v>28.95</v>
      </c>
      <c r="I20494" s="5">
        <v>7237.5</v>
      </c>
      <c r="J20494" s="5">
        <v>1327897.1199999996</v>
      </c>
      <c r="K20494" s="26" t="str" cm="1">
        <f t="array" ref="K20494">_xlfn.LET(_xlpm.d,UPPER(TRIM(CLEAN(SUBSTITUTE(F20494,CHAR(160),"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95" spans="2:11" hidden="1" x14ac:dyDescent="0.25">
      <c r="B20495" s="20">
        <v>46140</v>
      </c>
      <c r="C20495" s="2" t="s">
        <v>1</v>
      </c>
      <c r="D20495" s="2" t="s">
        <v>6784</v>
      </c>
      <c r="E20495" s="2" t="s">
        <v>158</v>
      </c>
      <c r="F20495" s="2" t="s">
        <v>4969</v>
      </c>
      <c r="G20495" s="5">
        <v>100</v>
      </c>
      <c r="H20495" s="5">
        <v>28.95</v>
      </c>
      <c r="I20495" s="5">
        <v>2895</v>
      </c>
      <c r="J20495" s="5">
        <v>1330792.1199999996</v>
      </c>
      <c r="K20495" s="26" t="str" cm="1">
        <f t="array" ref="K20495">_xlfn.LET(_xlpm.d,UPPER(TRIM(CLEAN(SUBSTITUTE(F20495,CHAR(160),"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96" spans="2:11" hidden="1" x14ac:dyDescent="0.25">
      <c r="B20496" s="20">
        <v>46140</v>
      </c>
      <c r="C20496" s="2" t="s">
        <v>1</v>
      </c>
      <c r="D20496" s="2" t="s">
        <v>6857</v>
      </c>
      <c r="E20496" s="2" t="s">
        <v>266</v>
      </c>
      <c r="F20496" s="2" t="s">
        <v>4969</v>
      </c>
      <c r="G20496" s="5">
        <v>130</v>
      </c>
      <c r="H20496" s="5">
        <v>28.95</v>
      </c>
      <c r="I20496" s="5">
        <v>3763.5</v>
      </c>
      <c r="J20496" s="5">
        <v>1334555.6199999996</v>
      </c>
      <c r="K20496" s="26" t="str" cm="1">
        <f t="array" ref="K20496">_xlfn.LET(_xlpm.d,UPPER(TRIM(CLEAN(SUBSTITUTE(F20496,CHAR(160),"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97" spans="2:11" hidden="1" x14ac:dyDescent="0.25">
      <c r="B20497" s="20">
        <v>46140</v>
      </c>
      <c r="C20497" s="2" t="s">
        <v>1</v>
      </c>
      <c r="D20497" s="2" t="s">
        <v>6785</v>
      </c>
      <c r="E20497" s="2" t="s">
        <v>147</v>
      </c>
      <c r="F20497" s="2" t="s">
        <v>4969</v>
      </c>
      <c r="G20497" s="5">
        <v>190</v>
      </c>
      <c r="H20497" s="5">
        <v>28.95</v>
      </c>
      <c r="I20497" s="5">
        <v>5500.5</v>
      </c>
      <c r="J20497" s="5">
        <v>1340056.1199999996</v>
      </c>
      <c r="K20497" s="26" t="str" cm="1">
        <f t="array" ref="K20497">_xlfn.LET(_xlpm.d,UPPER(TRIM(CLEAN(SUBSTITUTE(F20497,CHAR(160),"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98" spans="2:11" hidden="1" x14ac:dyDescent="0.25">
      <c r="B20498" s="20">
        <v>46140</v>
      </c>
      <c r="C20498" s="2" t="s">
        <v>1</v>
      </c>
      <c r="D20498" s="2" t="s">
        <v>6786</v>
      </c>
      <c r="E20498" s="2" t="s">
        <v>160</v>
      </c>
      <c r="F20498" s="2" t="s">
        <v>4969</v>
      </c>
      <c r="G20498" s="5">
        <v>135</v>
      </c>
      <c r="H20498" s="5">
        <v>33.5</v>
      </c>
      <c r="I20498" s="5">
        <v>4522.5</v>
      </c>
      <c r="J20498" s="5">
        <v>1344578.6199999996</v>
      </c>
      <c r="K20498" s="26" t="str" cm="1">
        <f t="array" ref="K20498">_xlfn.LET(_xlpm.d,UPPER(TRIM(CLEAN(SUBSTITUTE(F20498,CHAR(160),"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499" spans="2:11" hidden="1" x14ac:dyDescent="0.25">
      <c r="B20499" s="20">
        <v>46141</v>
      </c>
      <c r="C20499" s="2" t="s">
        <v>1</v>
      </c>
      <c r="D20499" s="2" t="s">
        <v>6787</v>
      </c>
      <c r="E20499" s="2" t="s">
        <v>149</v>
      </c>
      <c r="F20499" s="2" t="s">
        <v>4969</v>
      </c>
      <c r="G20499" s="5">
        <v>250</v>
      </c>
      <c r="H20499" s="5">
        <v>33.5</v>
      </c>
      <c r="I20499" s="5">
        <v>8375</v>
      </c>
      <c r="J20499" s="5">
        <v>1352953.6199999996</v>
      </c>
      <c r="K20499" s="26" t="str" cm="1">
        <f t="array" ref="K20499">_xlfn.LET(_xlpm.d,UPPER(TRIM(CLEAN(SUBSTITUTE(F20499,CHAR(160),"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00" spans="2:11" hidden="1" x14ac:dyDescent="0.25">
      <c r="B20500" s="20">
        <v>46141</v>
      </c>
      <c r="C20500" s="2" t="s">
        <v>1</v>
      </c>
      <c r="D20500" s="2" t="s">
        <v>6788</v>
      </c>
      <c r="E20500" s="2" t="s">
        <v>259</v>
      </c>
      <c r="F20500" s="2" t="s">
        <v>4969</v>
      </c>
      <c r="G20500" s="5">
        <v>224</v>
      </c>
      <c r="H20500" s="5">
        <v>28.95</v>
      </c>
      <c r="I20500" s="5">
        <v>6484.8</v>
      </c>
      <c r="J20500" s="5">
        <v>1359438.4199999997</v>
      </c>
      <c r="K20500" s="26" t="str" cm="1">
        <f t="array" ref="K20500">_xlfn.LET(_xlpm.d,UPPER(TRIM(CLEAN(SUBSTITUTE(F20500,CHAR(160),"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01" spans="2:11" hidden="1" x14ac:dyDescent="0.25">
      <c r="B20501" s="20">
        <v>46141</v>
      </c>
      <c r="C20501" s="2" t="s">
        <v>1</v>
      </c>
      <c r="D20501" s="2" t="s">
        <v>6789</v>
      </c>
      <c r="E20501" s="2" t="s">
        <v>156</v>
      </c>
      <c r="F20501" s="2" t="s">
        <v>4969</v>
      </c>
      <c r="G20501" s="5">
        <v>76</v>
      </c>
      <c r="H20501" s="5">
        <v>28.95</v>
      </c>
      <c r="I20501" s="5">
        <v>2200.1999999999998</v>
      </c>
      <c r="J20501" s="5">
        <v>1361638.6199999996</v>
      </c>
      <c r="K20501" s="26" t="str" cm="1">
        <f t="array" ref="K20501">_xlfn.LET(_xlpm.d,UPPER(TRIM(CLEAN(SUBSTITUTE(F20501,CHAR(160),"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02" spans="2:11" hidden="1" x14ac:dyDescent="0.25">
      <c r="B20502" s="20">
        <v>46141</v>
      </c>
      <c r="C20502" s="2" t="s">
        <v>1</v>
      </c>
      <c r="D20502" s="2" t="s">
        <v>6599</v>
      </c>
      <c r="E20502" s="2" t="s">
        <v>180</v>
      </c>
      <c r="F20502" s="2" t="s">
        <v>4969</v>
      </c>
      <c r="G20502" s="5">
        <v>100</v>
      </c>
      <c r="H20502" s="5">
        <v>28.95</v>
      </c>
      <c r="I20502" s="5">
        <v>2895</v>
      </c>
      <c r="J20502" s="5">
        <v>1364533.6199999996</v>
      </c>
      <c r="K20502" s="26" t="str" cm="1">
        <f t="array" ref="K20502">_xlfn.LET(_xlpm.d,UPPER(TRIM(CLEAN(SUBSTITUTE(F20502,CHAR(160),"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03" spans="2:11" hidden="1" x14ac:dyDescent="0.25">
      <c r="B20503" s="20">
        <v>46141</v>
      </c>
      <c r="C20503" s="2" t="s">
        <v>1</v>
      </c>
      <c r="D20503" s="2" t="s">
        <v>6600</v>
      </c>
      <c r="E20503" s="2" t="s">
        <v>232</v>
      </c>
      <c r="F20503" s="2" t="s">
        <v>4969</v>
      </c>
      <c r="G20503" s="5">
        <v>200</v>
      </c>
      <c r="H20503" s="5">
        <v>28.95</v>
      </c>
      <c r="I20503" s="5">
        <v>5790</v>
      </c>
      <c r="J20503" s="5">
        <v>1370323.6199999996</v>
      </c>
      <c r="K20503" s="26" t="str" cm="1">
        <f t="array" ref="K20503">_xlfn.LET(_xlpm.d,UPPER(TRIM(CLEAN(SUBSTITUTE(F20503,CHAR(160),"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04" spans="2:11" hidden="1" x14ac:dyDescent="0.25">
      <c r="B20504" s="20">
        <v>46141</v>
      </c>
      <c r="C20504" s="2" t="s">
        <v>1</v>
      </c>
      <c r="D20504" s="2" t="s">
        <v>6790</v>
      </c>
      <c r="E20504" s="2" t="s">
        <v>78</v>
      </c>
      <c r="F20504" s="2" t="s">
        <v>4969</v>
      </c>
      <c r="G20504" s="5">
        <v>160</v>
      </c>
      <c r="H20504" s="5">
        <v>28.95</v>
      </c>
      <c r="I20504" s="5">
        <v>4632</v>
      </c>
      <c r="J20504" s="5">
        <v>1374955.6199999996</v>
      </c>
      <c r="K20504" s="26" t="str" cm="1">
        <f t="array" ref="K20504">_xlfn.LET(_xlpm.d,UPPER(TRIM(CLEAN(SUBSTITUTE(F20504,CHAR(160),"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05" spans="2:11" hidden="1" x14ac:dyDescent="0.25">
      <c r="B20505" s="20">
        <v>46141</v>
      </c>
      <c r="C20505" s="2" t="s">
        <v>1</v>
      </c>
      <c r="D20505" s="2" t="s">
        <v>6602</v>
      </c>
      <c r="E20505" s="2" t="s">
        <v>268</v>
      </c>
      <c r="F20505" s="2" t="s">
        <v>4969</v>
      </c>
      <c r="G20505" s="5">
        <v>200</v>
      </c>
      <c r="H20505" s="5">
        <v>28.95</v>
      </c>
      <c r="I20505" s="5">
        <v>5790</v>
      </c>
      <c r="J20505" s="5">
        <v>1380745.6199999996</v>
      </c>
      <c r="K20505" s="26" t="str" cm="1">
        <f t="array" ref="K20505">_xlfn.LET(_xlpm.d,UPPER(TRIM(CLEAN(SUBSTITUTE(F20505,CHAR(160),"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06" spans="2:11" hidden="1" x14ac:dyDescent="0.25">
      <c r="B20506" s="20">
        <v>46141</v>
      </c>
      <c r="C20506" s="2" t="s">
        <v>1</v>
      </c>
      <c r="D20506" s="2" t="s">
        <v>6924</v>
      </c>
      <c r="E20506" s="2" t="s">
        <v>35</v>
      </c>
      <c r="F20506" s="2" t="s">
        <v>4969</v>
      </c>
      <c r="G20506" s="5">
        <v>60</v>
      </c>
      <c r="H20506" s="5">
        <v>31.8</v>
      </c>
      <c r="I20506" s="5">
        <v>1908</v>
      </c>
      <c r="J20506" s="5">
        <v>1382653.6199999996</v>
      </c>
      <c r="K20506" s="26" t="str" cm="1">
        <f t="array" ref="K20506">_xlfn.LET(_xlpm.d,UPPER(TRIM(CLEAN(SUBSTITUTE(F20506,CHAR(160),"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07" spans="2:11" hidden="1" x14ac:dyDescent="0.25">
      <c r="B20507" s="20">
        <v>46141</v>
      </c>
      <c r="C20507" s="2" t="s">
        <v>1</v>
      </c>
      <c r="D20507" s="2" t="s">
        <v>6858</v>
      </c>
      <c r="E20507" s="2" t="s">
        <v>1634</v>
      </c>
      <c r="F20507" s="2" t="s">
        <v>4969</v>
      </c>
      <c r="G20507" s="5">
        <v>90</v>
      </c>
      <c r="H20507" s="5">
        <v>33.5</v>
      </c>
      <c r="I20507" s="5">
        <v>3015</v>
      </c>
      <c r="J20507" s="5">
        <v>1385668.6199999996</v>
      </c>
      <c r="K20507" s="26" t="str" cm="1">
        <f t="array" ref="K20507">_xlfn.LET(_xlpm.d,UPPER(TRIM(CLEAN(SUBSTITUTE(F20507,CHAR(160),"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08" spans="2:11" hidden="1" x14ac:dyDescent="0.25">
      <c r="B20508" s="20">
        <v>46141</v>
      </c>
      <c r="C20508" s="2" t="s">
        <v>1</v>
      </c>
      <c r="D20508" s="2" t="s">
        <v>6792</v>
      </c>
      <c r="E20508" s="2" t="s">
        <v>234</v>
      </c>
      <c r="F20508" s="2" t="s">
        <v>4969</v>
      </c>
      <c r="G20508" s="5">
        <v>120</v>
      </c>
      <c r="H20508" s="5">
        <v>33.5</v>
      </c>
      <c r="I20508" s="5">
        <v>4020</v>
      </c>
      <c r="J20508" s="5">
        <v>1389688.6199999996</v>
      </c>
      <c r="K20508" s="26" t="str" cm="1">
        <f t="array" ref="K20508">_xlfn.LET(_xlpm.d,UPPER(TRIM(CLEAN(SUBSTITUTE(F20508,CHAR(160),"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09" spans="2:11" hidden="1" x14ac:dyDescent="0.25">
      <c r="B20509" s="20">
        <v>46141</v>
      </c>
      <c r="C20509" s="2" t="s">
        <v>1</v>
      </c>
      <c r="D20509" s="2" t="s">
        <v>6935</v>
      </c>
      <c r="E20509" s="2" t="s">
        <v>228</v>
      </c>
      <c r="F20509" s="2" t="s">
        <v>4969</v>
      </c>
      <c r="G20509" s="5">
        <v>450</v>
      </c>
      <c r="H20509" s="5">
        <v>33.5</v>
      </c>
      <c r="I20509" s="5">
        <v>15075</v>
      </c>
      <c r="J20509" s="5">
        <v>1404763.6199999996</v>
      </c>
      <c r="K20509" s="26" t="str" cm="1">
        <f t="array" ref="K20509">_xlfn.LET(_xlpm.d,UPPER(TRIM(CLEAN(SUBSTITUTE(F20509,CHAR(160),"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10" spans="2:11" hidden="1" x14ac:dyDescent="0.25">
      <c r="B20510" s="20">
        <v>46141</v>
      </c>
      <c r="C20510" s="2" t="s">
        <v>1</v>
      </c>
      <c r="D20510" s="2" t="s">
        <v>6967</v>
      </c>
      <c r="E20510" s="2" t="s">
        <v>27</v>
      </c>
      <c r="F20510" s="2" t="s">
        <v>4969</v>
      </c>
      <c r="G20510" s="5">
        <v>90</v>
      </c>
      <c r="H20510" s="5">
        <v>31.5</v>
      </c>
      <c r="I20510" s="5">
        <v>2835</v>
      </c>
      <c r="J20510" s="5">
        <v>1407598.6199999996</v>
      </c>
      <c r="K20510" s="26" t="str" cm="1">
        <f t="array" ref="K20510">_xlfn.LET(_xlpm.d,UPPER(TRIM(CLEAN(SUBSTITUTE(F20510,CHAR(160),"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11" spans="2:11" hidden="1" x14ac:dyDescent="0.25">
      <c r="B20511" s="20">
        <v>46142</v>
      </c>
      <c r="C20511" s="2" t="s">
        <v>1</v>
      </c>
      <c r="D20511" s="2" t="s">
        <v>6793</v>
      </c>
      <c r="E20511" s="2" t="s">
        <v>241</v>
      </c>
      <c r="F20511" s="2" t="s">
        <v>6913</v>
      </c>
      <c r="G20511" s="5">
        <v>100</v>
      </c>
      <c r="H20511" s="5">
        <v>33.5</v>
      </c>
      <c r="I20511" s="5">
        <v>3350</v>
      </c>
      <c r="J20511" s="5">
        <v>1410948.6199999996</v>
      </c>
      <c r="K20511" s="26" t="str" cm="1">
        <f t="array" ref="K20511">_xlfn.LET(_xlpm.d,UPPER(TRIM(CLEAN(SUBSTITUTE(F20511,CHAR(160),"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12" spans="2:11" hidden="1" x14ac:dyDescent="0.25">
      <c r="B20512" s="20">
        <v>46142</v>
      </c>
      <c r="C20512" s="2" t="s">
        <v>1</v>
      </c>
      <c r="D20512" s="2" t="s">
        <v>6925</v>
      </c>
      <c r="E20512" s="2" t="s">
        <v>759</v>
      </c>
      <c r="F20512" s="2" t="s">
        <v>4969</v>
      </c>
      <c r="G20512" s="5">
        <v>60</v>
      </c>
      <c r="H20512" s="5">
        <v>31.8</v>
      </c>
      <c r="I20512" s="5">
        <v>1908</v>
      </c>
      <c r="J20512" s="5">
        <v>1412856.6199999996</v>
      </c>
      <c r="K20512" s="26" t="str" cm="1">
        <f t="array" ref="K20512">_xlfn.LET(_xlpm.d,UPPER(TRIM(CLEAN(SUBSTITUTE(F20512,CHAR(160),"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13" spans="1:11" hidden="1" x14ac:dyDescent="0.25">
      <c r="B20513" s="20">
        <v>46142</v>
      </c>
      <c r="C20513" s="2" t="s">
        <v>1</v>
      </c>
      <c r="D20513" s="2" t="s">
        <v>6640</v>
      </c>
      <c r="E20513" s="2" t="s">
        <v>154</v>
      </c>
      <c r="F20513" s="2" t="s">
        <v>4969</v>
      </c>
      <c r="G20513" s="5">
        <v>300</v>
      </c>
      <c r="H20513" s="5">
        <v>33.5</v>
      </c>
      <c r="I20513" s="5">
        <v>10050</v>
      </c>
      <c r="J20513" s="5">
        <v>1422906.6199999996</v>
      </c>
      <c r="K20513" s="26" t="str" cm="1">
        <f t="array" ref="K20513">_xlfn.LET(_xlpm.d,UPPER(TRIM(CLEAN(SUBSTITUTE(F20513,CHAR(160),"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14" spans="1:11" hidden="1" x14ac:dyDescent="0.25">
      <c r="B20514" s="20">
        <v>46142</v>
      </c>
      <c r="C20514" s="2" t="s">
        <v>1</v>
      </c>
      <c r="D20514" s="2" t="s">
        <v>6641</v>
      </c>
      <c r="E20514" s="2" t="s">
        <v>195</v>
      </c>
      <c r="F20514" s="2" t="s">
        <v>4969</v>
      </c>
      <c r="G20514" s="5">
        <v>150</v>
      </c>
      <c r="H20514" s="5">
        <v>33.5</v>
      </c>
      <c r="I20514" s="5">
        <v>5025</v>
      </c>
      <c r="J20514" s="5">
        <v>1427931.6199999996</v>
      </c>
      <c r="K20514" s="26" t="str" cm="1">
        <f t="array" ref="K20514">_xlfn.LET(_xlpm.d,UPPER(TRIM(CLEAN(SUBSTITUTE(F20514,CHAR(160),"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15" spans="1:11" hidden="1" x14ac:dyDescent="0.25">
      <c r="B20515" s="20">
        <v>46142</v>
      </c>
      <c r="C20515" s="2" t="s">
        <v>1</v>
      </c>
      <c r="D20515" s="2" t="s">
        <v>6859</v>
      </c>
      <c r="E20515" s="2" t="s">
        <v>120</v>
      </c>
      <c r="F20515" s="2" t="s">
        <v>4969</v>
      </c>
      <c r="G20515" s="5">
        <v>145</v>
      </c>
      <c r="H20515" s="5">
        <v>28.8</v>
      </c>
      <c r="I20515" s="5">
        <v>4176</v>
      </c>
      <c r="J20515" s="5">
        <v>1432107.6199999996</v>
      </c>
      <c r="K20515" s="26" t="str" cm="1">
        <f t="array" ref="K20515">_xlfn.LET(_xlpm.d,UPPER(TRIM(CLEAN(SUBSTITUTE(F20515,CHAR(160),"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16" spans="1:11" hidden="1" x14ac:dyDescent="0.25">
      <c r="B20516" s="20">
        <v>46142</v>
      </c>
      <c r="C20516" s="2" t="s">
        <v>1</v>
      </c>
      <c r="D20516" s="2" t="s">
        <v>6926</v>
      </c>
      <c r="E20516" s="2" t="s">
        <v>302</v>
      </c>
      <c r="F20516" s="2" t="s">
        <v>4969</v>
      </c>
      <c r="G20516" s="5">
        <v>95</v>
      </c>
      <c r="H20516" s="5">
        <v>27.8</v>
      </c>
      <c r="I20516" s="5">
        <v>2641</v>
      </c>
      <c r="J20516" s="5">
        <v>1434748.6199999996</v>
      </c>
      <c r="K20516" s="26" t="str" cm="1">
        <f t="array" ref="K20516">_xlfn.LET(_xlpm.d,UPPER(TRIM(CLEAN(SUBSTITUTE(F20516,CHAR(160),"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17" spans="1:11" hidden="1" x14ac:dyDescent="0.25">
      <c r="B20517" s="20">
        <v>46142</v>
      </c>
      <c r="C20517" s="2" t="s">
        <v>1</v>
      </c>
      <c r="D20517" s="2" t="s">
        <v>6795</v>
      </c>
      <c r="E20517" s="2" t="s">
        <v>3</v>
      </c>
      <c r="F20517" s="2" t="s">
        <v>4969</v>
      </c>
      <c r="G20517" s="5">
        <v>180</v>
      </c>
      <c r="H20517" s="5">
        <v>28.95</v>
      </c>
      <c r="I20517" s="5">
        <v>5211</v>
      </c>
      <c r="J20517" s="5">
        <v>1439959.6199999996</v>
      </c>
      <c r="K20517" s="26" t="str" cm="1">
        <f t="array" ref="K20517">_xlfn.LET(_xlpm.d,UPPER(TRIM(CLEAN(SUBSTITUTE(F20517,CHAR(160),"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18" spans="1:11" hidden="1" x14ac:dyDescent="0.25">
      <c r="B20518" s="20">
        <v>46142</v>
      </c>
      <c r="C20518" s="2" t="s">
        <v>1</v>
      </c>
      <c r="D20518" s="2" t="s">
        <v>6705</v>
      </c>
      <c r="E20518" s="2" t="s">
        <v>189</v>
      </c>
      <c r="F20518" s="2" t="s">
        <v>4969</v>
      </c>
      <c r="G20518" s="5">
        <v>70</v>
      </c>
      <c r="H20518" s="5">
        <v>33.5</v>
      </c>
      <c r="I20518" s="5">
        <v>2345</v>
      </c>
      <c r="J20518" s="5">
        <v>1442304.6199999996</v>
      </c>
      <c r="K20518" s="26" t="str" cm="1">
        <f t="array" ref="K20518">_xlfn.LET(_xlpm.d,UPPER(TRIM(CLEAN(SUBSTITUTE(F20518,CHAR(160),"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19" spans="1:11" hidden="1" x14ac:dyDescent="0.25">
      <c r="B20519" s="20">
        <v>46142</v>
      </c>
      <c r="C20519" s="2" t="s">
        <v>1</v>
      </c>
      <c r="D20519" s="2" t="s">
        <v>6927</v>
      </c>
      <c r="E20519" s="2" t="s">
        <v>1735</v>
      </c>
      <c r="F20519" s="2" t="s">
        <v>4969</v>
      </c>
      <c r="G20519" s="5">
        <v>120</v>
      </c>
      <c r="H20519" s="5">
        <v>33.99</v>
      </c>
      <c r="I20519" s="5">
        <v>4078.8</v>
      </c>
      <c r="J20519" s="5">
        <v>1446383.4199999997</v>
      </c>
      <c r="K20519" s="26" t="str" cm="1">
        <f t="array" ref="K20519">_xlfn.LET(_xlpm.d,UPPER(TRIM(CLEAN(SUBSTITUTE(F20519,CHAR(160),"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20" spans="1:11" hidden="1" x14ac:dyDescent="0.25">
      <c r="B20520" s="20">
        <v>46142</v>
      </c>
      <c r="C20520" s="2" t="s">
        <v>1</v>
      </c>
      <c r="D20520" s="2" t="s">
        <v>6710</v>
      </c>
      <c r="E20520" s="2" t="s">
        <v>544</v>
      </c>
      <c r="F20520" s="2" t="s">
        <v>4969</v>
      </c>
      <c r="G20520" s="5">
        <v>100</v>
      </c>
      <c r="H20520" s="5">
        <v>33.5</v>
      </c>
      <c r="I20520" s="5">
        <v>3350</v>
      </c>
      <c r="J20520" s="5">
        <v>1449733.4199999997</v>
      </c>
      <c r="K20520" s="26" t="str" cm="1">
        <f t="array" ref="K20520">_xlfn.LET(_xlpm.d,UPPER(TRIM(CLEAN(SUBSTITUTE(F20520,CHAR(160),"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21" spans="1:11" hidden="1" x14ac:dyDescent="0.25">
      <c r="B20521" s="20">
        <v>46142</v>
      </c>
      <c r="C20521" s="2" t="s">
        <v>1</v>
      </c>
      <c r="D20521" s="2" t="s">
        <v>6811</v>
      </c>
      <c r="E20521" s="2" t="s">
        <v>43</v>
      </c>
      <c r="F20521" s="2" t="s">
        <v>4969</v>
      </c>
      <c r="G20521" s="5">
        <v>70</v>
      </c>
      <c r="H20521" s="5">
        <v>28.95</v>
      </c>
      <c r="I20521" s="5">
        <v>2026.5</v>
      </c>
      <c r="J20521" s="5">
        <v>1451759.9199999997</v>
      </c>
      <c r="K20521" s="26" t="str" cm="1">
        <f t="array" ref="K20521">_xlfn.LET(_xlpm.d,UPPER(TRIM(CLEAN(SUBSTITUTE(F20521,CHAR(160),"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22" spans="1:11" hidden="1" x14ac:dyDescent="0.25">
      <c r="B20522" s="20">
        <v>46142</v>
      </c>
      <c r="C20522" s="2" t="s">
        <v>1</v>
      </c>
      <c r="D20522" s="2" t="s">
        <v>6936</v>
      </c>
      <c r="E20522" s="2" t="s">
        <v>319</v>
      </c>
      <c r="F20522" s="2" t="s">
        <v>4969</v>
      </c>
      <c r="G20522" s="5">
        <v>1000</v>
      </c>
      <c r="H20522" s="5">
        <v>33.5</v>
      </c>
      <c r="I20522" s="5">
        <v>33500</v>
      </c>
      <c r="J20522" s="5">
        <v>1485259.9199999997</v>
      </c>
      <c r="K20522" s="26" t="str" cm="1">
        <f t="array" ref="K20522">_xlfn.LET(_xlpm.d,UPPER(TRIM(CLEAN(SUBSTITUTE(F20522,CHAR(160),"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23" spans="1:11" hidden="1" x14ac:dyDescent="0.25">
      <c r="B20523" s="20">
        <v>46142</v>
      </c>
      <c r="C20523" s="2" t="s">
        <v>1</v>
      </c>
      <c r="D20523" s="2" t="s">
        <v>6968</v>
      </c>
      <c r="E20523" s="2" t="s">
        <v>251</v>
      </c>
      <c r="F20523" s="2" t="s">
        <v>4969</v>
      </c>
      <c r="G20523" s="5">
        <v>200</v>
      </c>
      <c r="H20523" s="5">
        <v>33.5</v>
      </c>
      <c r="I20523" s="5">
        <v>6700</v>
      </c>
      <c r="J20523" s="5">
        <v>1491959.9199999997</v>
      </c>
      <c r="K20523" s="26" t="str" cm="1">
        <f t="array" ref="K20523">_xlfn.LET(_xlpm.d,UPPER(TRIM(CLEAN(SUBSTITUTE(F20523,CHAR(160),"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24" spans="1:11" hidden="1" x14ac:dyDescent="0.25">
      <c r="A20524" s="11" t="s">
        <v>5875</v>
      </c>
      <c r="B20524" s="3"/>
      <c r="G20524" s="6">
        <f>G20271+G20272+G20273+G20274+G20275+G20276+G20277+G20278+G20279+G20280+G20281+G20282+G20283+G20284+G20285+G20286+G20287+G20288+G20289+G20290+G20291+G20292+G20293+G20294+G20295+G20296+G20297+G20298+G20299+G20300+G20301+G20302+G20303+G20304+G20305+G20306+G20307+G20308+G20309+G20310+G20311+G20312+G20313+G20314+G20315+G20316+G20317+G20318+G20319+G20320+G20321+G20322+G20323+G20324+G20325+G20326+G20327+G20328+G20329+G20330+G20331+G20332+G20333+G20334+G20335+G20336+G20337+G20338+G20339+G20340+G20341+G20342+G20343+G20344+G20345+G20346+G20347+G20348+G20349+G20350+G20351+G20352+G20353+G20354+G20355+G20356+G20357+G20358+G20359+G20360+G20361+G20362+G20363+G20364+G20365+G20366+G20367+G20368+G20369+G20370+G20371+G20372+G20373+G20374+G20375+G20376+G20377+G20378+G20379+G20380+G20381+G20382+G20383+G20384+G20385+G20386+G20387+G20388+G20389+G20390+G20391+G20392+G20393+G20394+G20395+G20396+G20397+G20398+G20399+G20400+G20401+G20402+G20403+G20404+G20405+G20406+G20407+G20408+G20409+G20410+G20411+G20412+G20413+G20414+G20415+G20416+G20417+G20418+G20419+G20420+G20421+G20422+G20423+G20424+G20425+G20426+G20427+G20428+G20429+G20430+G20431+G20432+G20433+G20434+G20435+G20436+G20437+G20438+G20439+G20440+G20441+G20442+G20443+G20444+G20445+G20446+G20447+G20448+G20449+G20450+G20451+G20452+G20453+G20454+G20455+G20456+G20457+G20458+G20459+G20460+G20461+G20462+G20463+G20464+G20465+G20466+G20467+G20468+G20469+G20470+G20471+G20472+G20473+G20474+G20475+G20476+G20477+G20478+G20479+G20480+G20481+G20482+G20483+G20484+G20485+G20486+G20487+G20488+G20489+G20490+G20491+G20492+G20493+G20494+G20495+G20496+G20497+G20498+G20499+G20500+G20501+G20502+G20503+G20504+G20505+G20506+G20507+G20508+G20509+G20510+G20511+G20512+G20513+G20514+G20515+G20516+G20517+G20518+G20519+G20520+G20521+G20522+G20523</f>
        <v>46474</v>
      </c>
      <c r="I20524" s="9">
        <f>I20271+I20272+I20273+I20274+I20275+I20276+I20277+I20278+I20279+I20280+I20281+I20282+I20283+I20284+I20285+I20286+I20287+I20288+I20289+I20290+I20291+I20292+I20293+I20294+I20295+I20296+I20297+I20298+I20299+I20300+I20301+I20302+I20303+I20304+I20305+I20306+I20307+I20308+I20309+I20310+I20311+I20312+I20313+I20314+I20315+I20316+I20317+I20318+I20319+I20320+I20321+I20322+I20323+I20324+I20325+I20326+I20327+I20328+I20329+I20330+I20331+I20332+I20333+I20334+I20335+I20336+I20337+I20338+I20339+I20340+I20341+I20342+I20343+I20344+I20345+I20346+I20347+I20348+I20349+I20350+I20351+I20352+I20353+I20354+I20355+I20356+I20357+I20358+I20359+I20360+I20361+I20362+I20363+I20364+I20365+I20366+I20367+I20368+I20369+I20370+I20371+I20372+I20373+I20374+I20375+I20376+I20377+I20378+I20379+I20380+I20381+I20382+I20383+I20384+I20385+I20386+I20387+I20388+I20389+I20390+I20391+I20392+I20393+I20394+I20395+I20396+I20397+I20398+I20399+I20400+I20401+I20402+I20403+I20404+I20405+I20406+I20407+I20408+I20409+I20410+I20411+I20412+I20413+I20414+I20415+I20416+I20417+I20418+I20419+I20420+I20421+I20422+I20423+I20424+I20425+I20426+I20427+I20428+I20429+I20430+I20431+I20432+I20433+I20434+I20435+I20436+I20437+I20438+I20439+I20440+I20441+I20442+I20443+I20444+I20445+I20446+I20447+I20448+I20449+I20450+I20451+I20452+I20453+I20454+I20455+I20456+I20457+I20458+I20459+I20460+I20461+I20462+I20463+I20464+I20465+I20466+I20467+I20468+I20469+I20470+I20471+I20472+I20473+I20474+I20475+I20476+I20477+I20478+I20479+I20480+I20481+I20482+I20483+I20484+I20485+I20486+I20487+I20488+I20489+I20490+I20491+I20492+I20493+I20494+I20495+I20496+I20497+I20498+I20499+I20500+I20501+I20502+I20503+I20504+I20505+I20506+I20507+I20508+I20509+I20510+I20511+I20512+I20513+I20514+I20515+I20516+I20517+I20518+I20519+I20520+I20521+I20522+I20523</f>
        <v>1491959.9199999997</v>
      </c>
      <c r="K20524" s="26" t="str" cm="1">
        <f t="array" ref="K20524">_xlfn.LET(_xlpm.d,UPPER(TRIM(CLEAN(SUBSTITUTE(F20524,CHAR(160),"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25" spans="1:11" hidden="1" x14ac:dyDescent="0.25">
      <c r="A20525" s="10" t="s">
        <v>5946</v>
      </c>
      <c r="B20525" s="3"/>
      <c r="K20525" s="26" t="str" cm="1">
        <f t="array" ref="K20525">_xlfn.LET(_xlpm.d,UPPER(TRIM(CLEAN(SUBSTITUTE(F20525,CHAR(160),"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26" spans="1:11" hidden="1" x14ac:dyDescent="0.25">
      <c r="B20526" s="20">
        <v>46122</v>
      </c>
      <c r="C20526" s="2" t="s">
        <v>1</v>
      </c>
      <c r="D20526" s="2" t="s">
        <v>6632</v>
      </c>
      <c r="E20526" s="2" t="s">
        <v>800</v>
      </c>
      <c r="F20526" s="2" t="s">
        <v>5947</v>
      </c>
      <c r="G20526" s="5">
        <v>11</v>
      </c>
      <c r="H20526" s="5">
        <v>34.4</v>
      </c>
      <c r="I20526" s="5">
        <v>378.4</v>
      </c>
      <c r="J20526" s="5">
        <v>378.4</v>
      </c>
      <c r="K20526" s="26" t="str" cm="1">
        <f t="array" ref="K20526">_xlfn.LET(_xlpm.d,UPPER(TRIM(CLEAN(SUBSTITUTE(F20526,CHAR(160),"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27" spans="1:11" hidden="1" x14ac:dyDescent="0.25">
      <c r="A20527" s="11" t="s">
        <v>5948</v>
      </c>
      <c r="B20527" s="3"/>
      <c r="G20527" s="6">
        <f>G20526</f>
        <v>11</v>
      </c>
      <c r="I20527" s="8">
        <f>I20526</f>
        <v>378.4</v>
      </c>
      <c r="K20527" s="26" t="str" cm="1">
        <f t="array" ref="K20527">_xlfn.LET(_xlpm.d,UPPER(TRIM(CLEAN(SUBSTITUTE(F20527,CHAR(160),"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28" spans="1:11" hidden="1" x14ac:dyDescent="0.25">
      <c r="A20528" s="10" t="s">
        <v>6033</v>
      </c>
      <c r="B20528" s="3"/>
      <c r="K20528" s="26" t="str" cm="1">
        <f t="array" ref="K20528">_xlfn.LET(_xlpm.d,UPPER(TRIM(CLEAN(SUBSTITUTE(F20528,CHAR(160),"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29" spans="1:11" hidden="1" x14ac:dyDescent="0.25">
      <c r="B20529" s="20">
        <v>46114</v>
      </c>
      <c r="C20529" s="2" t="s">
        <v>1</v>
      </c>
      <c r="D20529" s="2" t="s">
        <v>6576</v>
      </c>
      <c r="E20529" s="2" t="s">
        <v>43</v>
      </c>
      <c r="F20529" s="2" t="s">
        <v>6033</v>
      </c>
      <c r="G20529" s="5">
        <v>45</v>
      </c>
      <c r="H20529" s="5">
        <v>28.95</v>
      </c>
      <c r="I20529" s="5">
        <v>1302.75</v>
      </c>
      <c r="J20529" s="5">
        <v>1302.75</v>
      </c>
      <c r="K20529" s="26" t="str" cm="1">
        <f t="array" ref="K20529">_xlfn.LET(_xlpm.d,UPPER(TRIM(CLEAN(SUBSTITUTE(F20529,CHAR(160),"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30" spans="1:11" hidden="1" x14ac:dyDescent="0.25">
      <c r="B20530" s="20">
        <v>46121</v>
      </c>
      <c r="C20530" s="2" t="s">
        <v>1</v>
      </c>
      <c r="D20530" s="2" t="s">
        <v>6813</v>
      </c>
      <c r="E20530" s="2" t="s">
        <v>120</v>
      </c>
      <c r="F20530" s="2" t="s">
        <v>6033</v>
      </c>
      <c r="G20530" s="5">
        <v>100</v>
      </c>
      <c r="H20530" s="5">
        <v>28.8</v>
      </c>
      <c r="I20530" s="5">
        <v>2880</v>
      </c>
      <c r="J20530" s="5">
        <v>4182.75</v>
      </c>
      <c r="K20530" s="26" t="str" cm="1">
        <f t="array" ref="K20530">_xlfn.LET(_xlpm.d,UPPER(TRIM(CLEAN(SUBSTITUTE(F20530,CHAR(160),"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31" spans="1:11" hidden="1" x14ac:dyDescent="0.25">
      <c r="B20531" s="20">
        <v>46129</v>
      </c>
      <c r="C20531" s="2" t="s">
        <v>1</v>
      </c>
      <c r="D20531" s="2" t="s">
        <v>6581</v>
      </c>
      <c r="E20531" s="2" t="s">
        <v>43</v>
      </c>
      <c r="F20531" s="2" t="s">
        <v>6033</v>
      </c>
      <c r="G20531" s="5">
        <v>45</v>
      </c>
      <c r="H20531" s="5">
        <v>28.95</v>
      </c>
      <c r="I20531" s="5">
        <v>1302.75</v>
      </c>
      <c r="J20531" s="5">
        <v>5485.5</v>
      </c>
      <c r="K20531" s="26" t="str" cm="1">
        <f t="array" ref="K20531">_xlfn.LET(_xlpm.d,UPPER(TRIM(CLEAN(SUBSTITUTE(F20531,CHAR(160),"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32" spans="1:11" hidden="1" x14ac:dyDescent="0.25">
      <c r="B20532" s="20">
        <v>46136</v>
      </c>
      <c r="C20532" s="2" t="s">
        <v>1</v>
      </c>
      <c r="D20532" s="2" t="s">
        <v>6582</v>
      </c>
      <c r="E20532" s="2" t="s">
        <v>43</v>
      </c>
      <c r="F20532" s="2" t="s">
        <v>6033</v>
      </c>
      <c r="G20532" s="5">
        <v>15</v>
      </c>
      <c r="H20532" s="5">
        <v>28.95</v>
      </c>
      <c r="I20532" s="5">
        <v>434.25</v>
      </c>
      <c r="J20532" s="5">
        <v>5919.75</v>
      </c>
      <c r="K20532" s="26" t="str" cm="1">
        <f t="array" ref="K20532">_xlfn.LET(_xlpm.d,UPPER(TRIM(CLEAN(SUBSTITUTE(F20532,CHAR(160),"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SEEDLINGS</v>
      </c>
    </row>
    <row r="20533" spans="1:11" hidden="1" x14ac:dyDescent="0.25">
      <c r="A20533" s="11" t="s">
        <v>6046</v>
      </c>
      <c r="B20533" s="3"/>
      <c r="G20533" s="6">
        <f>G20529+G20530+G20531+G20532</f>
        <v>205</v>
      </c>
      <c r="I20533" s="7">
        <f>I20529+I20530+I20531+I20532</f>
        <v>5919.75</v>
      </c>
      <c r="K20533" s="26" t="str" cm="1">
        <f t="array" ref="K20533">_xlfn.LET(_xlpm.d,UPPER(TRIM(CLEAN(SUBSTITUTE(F20533,CHAR(160),"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34" spans="1:11" hidden="1" x14ac:dyDescent="0.25">
      <c r="A20534" s="10" t="s">
        <v>6047</v>
      </c>
      <c r="B20534" s="3"/>
      <c r="K20534" s="26" t="str" cm="1">
        <f t="array" ref="K20534">_xlfn.LET(_xlpm.d,UPPER(TRIM(CLEAN(SUBSTITUTE(F20534,CHAR(160),"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35" spans="1:11" hidden="1" x14ac:dyDescent="0.25">
      <c r="B20535" s="20">
        <v>46134</v>
      </c>
      <c r="C20535" s="2" t="s">
        <v>1</v>
      </c>
      <c r="D20535" s="2" t="s">
        <v>6769</v>
      </c>
      <c r="E20535" s="2" t="s">
        <v>73</v>
      </c>
      <c r="F20535" s="2" t="s">
        <v>6047</v>
      </c>
      <c r="G20535" s="5">
        <v>10</v>
      </c>
      <c r="H20535" s="5">
        <v>11</v>
      </c>
      <c r="I20535" s="5">
        <v>110</v>
      </c>
      <c r="J20535" s="5">
        <v>110</v>
      </c>
      <c r="K20535" s="26" t="str" cm="1">
        <f t="array" ref="K20535">_xlfn.LET(_xlpm.d,UPPER(TRIM(CLEAN(SUBSTITUTE(F20535,CHAR(160),"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20536" spans="1:11" hidden="1" x14ac:dyDescent="0.25">
      <c r="A20536" s="11" t="s">
        <v>6050</v>
      </c>
      <c r="B20536" s="3"/>
      <c r="G20536" s="6">
        <f>G20535</f>
        <v>10</v>
      </c>
      <c r="I20536" s="8">
        <f>I20535</f>
        <v>110</v>
      </c>
      <c r="K20536" s="26" t="str" cm="1">
        <f t="array" ref="K20536">_xlfn.LET(_xlpm.d,UPPER(TRIM(CLEAN(SUBSTITUTE(F20536,CHAR(160),"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37" spans="1:11" hidden="1" x14ac:dyDescent="0.25">
      <c r="A20537" s="10" t="s">
        <v>6054</v>
      </c>
      <c r="B20537" s="3"/>
      <c r="K20537" s="26" t="str" cm="1">
        <f t="array" ref="K20537">_xlfn.LET(_xlpm.d,UPPER(TRIM(CLEAN(SUBSTITUTE(F20537,CHAR(160),"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38" spans="1:11" hidden="1" x14ac:dyDescent="0.25">
      <c r="B20538" s="20">
        <v>46122</v>
      </c>
      <c r="C20538" s="2" t="s">
        <v>1</v>
      </c>
      <c r="D20538" s="2" t="s">
        <v>6606</v>
      </c>
      <c r="E20538" s="2" t="s">
        <v>43</v>
      </c>
      <c r="F20538" s="2" t="s">
        <v>6054</v>
      </c>
      <c r="G20538" s="5">
        <v>10</v>
      </c>
      <c r="H20538" s="5">
        <v>11.95</v>
      </c>
      <c r="I20538" s="5">
        <v>119.5</v>
      </c>
      <c r="J20538" s="5">
        <v>119.5</v>
      </c>
      <c r="K20538" s="26" t="str" cm="1">
        <f t="array" ref="K20538">_xlfn.LET(_xlpm.d,UPPER(TRIM(CLEAN(SUBSTITUTE(F20538,CHAR(160),"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20539" spans="1:11" hidden="1" x14ac:dyDescent="0.25">
      <c r="B20539" s="20">
        <v>46136</v>
      </c>
      <c r="C20539" s="2" t="s">
        <v>1</v>
      </c>
      <c r="D20539" s="2" t="s">
        <v>6582</v>
      </c>
      <c r="E20539" s="2" t="s">
        <v>43</v>
      </c>
      <c r="F20539" s="2" t="s">
        <v>6054</v>
      </c>
      <c r="G20539" s="5">
        <v>10</v>
      </c>
      <c r="H20539" s="5">
        <v>11.95</v>
      </c>
      <c r="I20539" s="5">
        <v>119.5</v>
      </c>
      <c r="J20539" s="5">
        <v>239</v>
      </c>
      <c r="K20539" s="26" t="str" cm="1">
        <f t="array" ref="K20539">_xlfn.LET(_xlpm.d,UPPER(TRIM(CLEAN(SUBSTITUTE(F20539,CHAR(160),"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9CM SUCCULENTS</v>
      </c>
    </row>
    <row r="20540" spans="1:11" hidden="1" x14ac:dyDescent="0.25">
      <c r="A20540" s="11" t="s">
        <v>6060</v>
      </c>
      <c r="B20540" s="3"/>
      <c r="G20540" s="6">
        <f>G20538+G20539</f>
        <v>20</v>
      </c>
      <c r="I20540" s="8">
        <f>I20538+I20539</f>
        <v>239</v>
      </c>
      <c r="K20540" s="26" t="str" cm="1">
        <f t="array" ref="K20540">_xlfn.LET(_xlpm.d,UPPER(TRIM(CLEAN(SUBSTITUTE(F20540,CHAR(160),"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41" spans="1:11" hidden="1" x14ac:dyDescent="0.25">
      <c r="A20541" s="10" t="s">
        <v>6061</v>
      </c>
      <c r="B20541" s="3"/>
      <c r="K20541" s="26" t="str" cm="1">
        <f t="array" ref="K20541">_xlfn.LET(_xlpm.d,UPPER(TRIM(CLEAN(SUBSTITUTE(F20541,CHAR(160),"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42" spans="1:11" hidden="1" x14ac:dyDescent="0.25">
      <c r="B20542" s="20">
        <v>46113</v>
      </c>
      <c r="C20542" s="2" t="s">
        <v>1</v>
      </c>
      <c r="D20542" s="2" t="s">
        <v>6870</v>
      </c>
      <c r="E20542" s="2" t="s">
        <v>6871</v>
      </c>
      <c r="F20542" s="2" t="s">
        <v>6063</v>
      </c>
      <c r="G20542" s="5">
        <v>1</v>
      </c>
      <c r="H20542" s="5">
        <v>1057.3499999999999</v>
      </c>
      <c r="I20542" s="5">
        <v>1057.3499999999999</v>
      </c>
      <c r="J20542" s="5">
        <v>1057.3499999999999</v>
      </c>
      <c r="K20542" s="26" t="str" cm="1">
        <f t="array" ref="K20542">_xlfn.LET(_xlpm.d,UPPER(TRIM(CLEAN(SUBSTITUTE(F20542,CHAR(160),"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43" spans="1:11" hidden="1" x14ac:dyDescent="0.25">
      <c r="B20543" s="20">
        <v>46113</v>
      </c>
      <c r="C20543" s="2" t="s">
        <v>1</v>
      </c>
      <c r="D20543" s="2" t="s">
        <v>6867</v>
      </c>
      <c r="E20543" s="2" t="s">
        <v>4882</v>
      </c>
      <c r="F20543" s="2" t="s">
        <v>6065</v>
      </c>
      <c r="G20543" s="5">
        <v>1</v>
      </c>
      <c r="H20543" s="5">
        <v>728.75</v>
      </c>
      <c r="I20543" s="5">
        <v>728.75</v>
      </c>
      <c r="J20543" s="5">
        <v>1786.1</v>
      </c>
      <c r="K20543" s="26" t="str" cm="1">
        <f t="array" ref="K20543">_xlfn.LET(_xlpm.d,UPPER(TRIM(CLEAN(SUBSTITUTE(F20543,CHAR(160),"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44" spans="1:11" hidden="1" x14ac:dyDescent="0.25">
      <c r="B20544" s="20">
        <v>46113</v>
      </c>
      <c r="C20544" s="2" t="s">
        <v>1</v>
      </c>
      <c r="D20544" s="2" t="s">
        <v>6862</v>
      </c>
      <c r="E20544" s="2" t="s">
        <v>857</v>
      </c>
      <c r="F20544" s="2" t="s">
        <v>6066</v>
      </c>
      <c r="G20544" s="5">
        <v>1</v>
      </c>
      <c r="H20544" s="5">
        <v>164.85</v>
      </c>
      <c r="I20544" s="5">
        <v>164.85</v>
      </c>
      <c r="J20544" s="5">
        <v>1950.9499999999998</v>
      </c>
      <c r="K20544" s="26" t="str" cm="1">
        <f t="array" ref="K20544">_xlfn.LET(_xlpm.d,UPPER(TRIM(CLEAN(SUBSTITUTE(F20544,CHAR(160),"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45" spans="2:11" hidden="1" x14ac:dyDescent="0.25">
      <c r="B20545" s="20">
        <v>46114</v>
      </c>
      <c r="C20545" s="2" t="s">
        <v>1</v>
      </c>
      <c r="D20545" s="2" t="s">
        <v>6876</v>
      </c>
      <c r="E20545" s="2" t="s">
        <v>16</v>
      </c>
      <c r="F20545" s="2" t="s">
        <v>6066</v>
      </c>
      <c r="G20545" s="5">
        <v>1</v>
      </c>
      <c r="H20545" s="5">
        <v>234.5</v>
      </c>
      <c r="I20545" s="5">
        <v>234.5</v>
      </c>
      <c r="J20545" s="5">
        <v>2185.4499999999998</v>
      </c>
      <c r="K20545" s="26" t="str" cm="1">
        <f t="array" ref="K20545">_xlfn.LET(_xlpm.d,UPPER(TRIM(CLEAN(SUBSTITUTE(F20545,CHAR(160),"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46" spans="2:11" hidden="1" x14ac:dyDescent="0.25">
      <c r="B20546" s="20">
        <v>46114</v>
      </c>
      <c r="C20546" s="2" t="s">
        <v>1</v>
      </c>
      <c r="D20546" s="2" t="s">
        <v>6662</v>
      </c>
      <c r="E20546" s="2" t="s">
        <v>16</v>
      </c>
      <c r="F20546" s="2" t="s">
        <v>6063</v>
      </c>
      <c r="G20546" s="5">
        <v>1</v>
      </c>
      <c r="H20546" s="5">
        <v>3540.36</v>
      </c>
      <c r="I20546" s="5">
        <v>3540.36</v>
      </c>
      <c r="J20546" s="5">
        <v>5725.8099999999995</v>
      </c>
      <c r="K20546" s="26" t="str" cm="1">
        <f t="array" ref="K20546">_xlfn.LET(_xlpm.d,UPPER(TRIM(CLEAN(SUBSTITUTE(F20546,CHAR(160),"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47" spans="2:11" hidden="1" x14ac:dyDescent="0.25">
      <c r="B20547" s="20">
        <v>46119</v>
      </c>
      <c r="C20547" s="2" t="s">
        <v>1</v>
      </c>
      <c r="D20547" s="2" t="s">
        <v>6868</v>
      </c>
      <c r="E20547" s="2" t="s">
        <v>4891</v>
      </c>
      <c r="F20547" s="2" t="s">
        <v>6085</v>
      </c>
      <c r="G20547" s="5">
        <v>1</v>
      </c>
      <c r="H20547" s="5">
        <v>497.04</v>
      </c>
      <c r="I20547" s="5">
        <v>497.04</v>
      </c>
      <c r="J20547" s="5">
        <v>6222.8499999999995</v>
      </c>
      <c r="K20547" s="26" t="str" cm="1">
        <f t="array" ref="K20547">_xlfn.LET(_xlpm.d,UPPER(TRIM(CLEAN(SUBSTITUTE(F20547,CHAR(160),"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48" spans="2:11" hidden="1" x14ac:dyDescent="0.25">
      <c r="B20548" s="20">
        <v>46119</v>
      </c>
      <c r="C20548" s="2" t="s">
        <v>1</v>
      </c>
      <c r="D20548" s="2" t="s">
        <v>6880</v>
      </c>
      <c r="E20548" s="2" t="s">
        <v>73</v>
      </c>
      <c r="F20548" s="2" t="s">
        <v>6085</v>
      </c>
      <c r="G20548" s="5">
        <v>1</v>
      </c>
      <c r="H20548" s="5">
        <v>1561.37</v>
      </c>
      <c r="I20548" s="5">
        <v>1561.37</v>
      </c>
      <c r="J20548" s="5">
        <v>7784.2199999999993</v>
      </c>
      <c r="K20548" s="26" t="str" cm="1">
        <f t="array" ref="K20548">_xlfn.LET(_xlpm.d,UPPER(TRIM(CLEAN(SUBSTITUTE(F20548,CHAR(160),"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49" spans="2:11" hidden="1" x14ac:dyDescent="0.25">
      <c r="B20549" s="20">
        <v>46120</v>
      </c>
      <c r="C20549" s="2" t="s">
        <v>1</v>
      </c>
      <c r="D20549" s="2" t="s">
        <v>6665</v>
      </c>
      <c r="E20549" s="2" t="s">
        <v>50</v>
      </c>
      <c r="F20549" s="2" t="s">
        <v>6067</v>
      </c>
      <c r="G20549" s="5">
        <v>1</v>
      </c>
      <c r="H20549" s="5">
        <v>2788.8</v>
      </c>
      <c r="I20549" s="5">
        <v>2788.8</v>
      </c>
      <c r="J20549" s="5">
        <v>10573.02</v>
      </c>
      <c r="K20549" s="26" t="str" cm="1">
        <f t="array" ref="K20549">_xlfn.LET(_xlpm.d,UPPER(TRIM(CLEAN(SUBSTITUTE(F20549,CHAR(160),"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50" spans="2:11" hidden="1" x14ac:dyDescent="0.25">
      <c r="B20550" s="20">
        <v>46120</v>
      </c>
      <c r="C20550" s="2" t="s">
        <v>1</v>
      </c>
      <c r="D20550" s="2" t="s">
        <v>6730</v>
      </c>
      <c r="E20550" s="2" t="s">
        <v>741</v>
      </c>
      <c r="F20550" s="2" t="s">
        <v>6063</v>
      </c>
      <c r="G20550" s="5">
        <v>1</v>
      </c>
      <c r="H20550" s="5">
        <v>430.99</v>
      </c>
      <c r="I20550" s="5">
        <v>430.99</v>
      </c>
      <c r="J20550" s="5">
        <v>11004.01</v>
      </c>
      <c r="K20550" s="26" t="str" cm="1">
        <f t="array" ref="K20550">_xlfn.LET(_xlpm.d,UPPER(TRIM(CLEAN(SUBSTITUTE(F20550,CHAR(160),"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51" spans="2:11" hidden="1" x14ac:dyDescent="0.25">
      <c r="B20551" s="20">
        <v>46121</v>
      </c>
      <c r="C20551" s="2" t="s">
        <v>1</v>
      </c>
      <c r="D20551" s="2" t="s">
        <v>6869</v>
      </c>
      <c r="E20551" s="2" t="s">
        <v>4882</v>
      </c>
      <c r="F20551" s="2" t="s">
        <v>6065</v>
      </c>
      <c r="G20551" s="5">
        <v>1</v>
      </c>
      <c r="H20551" s="5">
        <v>718.95</v>
      </c>
      <c r="I20551" s="5">
        <v>718.95</v>
      </c>
      <c r="J20551" s="5">
        <v>11722.960000000001</v>
      </c>
      <c r="K20551" s="26" t="str" cm="1">
        <f t="array" ref="K20551">_xlfn.LET(_xlpm.d,UPPER(TRIM(CLEAN(SUBSTITUTE(F20551,CHAR(160),"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52" spans="2:11" hidden="1" x14ac:dyDescent="0.25">
      <c r="B20552" s="20">
        <v>46121</v>
      </c>
      <c r="C20552" s="2" t="s">
        <v>1</v>
      </c>
      <c r="D20552" s="2" t="s">
        <v>6885</v>
      </c>
      <c r="E20552" s="2" t="s">
        <v>16</v>
      </c>
      <c r="F20552" s="2" t="s">
        <v>6066</v>
      </c>
      <c r="G20552" s="5">
        <v>1</v>
      </c>
      <c r="H20552" s="5">
        <v>469</v>
      </c>
      <c r="I20552" s="5">
        <v>469</v>
      </c>
      <c r="J20552" s="5">
        <v>12191.960000000001</v>
      </c>
      <c r="K20552" s="26" t="str" cm="1">
        <f t="array" ref="K20552">_xlfn.LET(_xlpm.d,UPPER(TRIM(CLEAN(SUBSTITUTE(F20552,CHAR(160),"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53" spans="2:11" hidden="1" x14ac:dyDescent="0.25">
      <c r="B20553" s="20">
        <v>46121</v>
      </c>
      <c r="C20553" s="2" t="s">
        <v>1</v>
      </c>
      <c r="D20553" s="2" t="s">
        <v>6579</v>
      </c>
      <c r="E20553" s="2" t="s">
        <v>16</v>
      </c>
      <c r="F20553" s="2" t="s">
        <v>6063</v>
      </c>
      <c r="G20553" s="5">
        <v>1</v>
      </c>
      <c r="H20553" s="5">
        <v>1456.16</v>
      </c>
      <c r="I20553" s="5">
        <v>1456.16</v>
      </c>
      <c r="J20553" s="5">
        <v>13648.12</v>
      </c>
      <c r="K20553" s="26" t="str" cm="1">
        <f t="array" ref="K20553">_xlfn.LET(_xlpm.d,UPPER(TRIM(CLEAN(SUBSTITUTE(F20553,CHAR(160),"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54" spans="2:11" hidden="1" x14ac:dyDescent="0.25">
      <c r="B20554" s="20">
        <v>46121</v>
      </c>
      <c r="C20554" s="2" t="s">
        <v>1</v>
      </c>
      <c r="D20554" s="2" t="s">
        <v>6847</v>
      </c>
      <c r="E20554" s="2" t="s">
        <v>857</v>
      </c>
      <c r="F20554" s="2" t="s">
        <v>6066</v>
      </c>
      <c r="G20554" s="5">
        <v>1</v>
      </c>
      <c r="H20554" s="5">
        <v>112.62</v>
      </c>
      <c r="I20554" s="5">
        <v>112.62</v>
      </c>
      <c r="J20554" s="5">
        <v>13760.740000000002</v>
      </c>
      <c r="K20554" s="26" t="str" cm="1">
        <f t="array" ref="K20554">_xlfn.LET(_xlpm.d,UPPER(TRIM(CLEAN(SUBSTITUTE(F20554,CHAR(160),"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55" spans="2:11" hidden="1" x14ac:dyDescent="0.25">
      <c r="B20555" s="20">
        <v>46121</v>
      </c>
      <c r="C20555" s="2" t="s">
        <v>1</v>
      </c>
      <c r="D20555" s="2" t="s">
        <v>6887</v>
      </c>
      <c r="E20555" s="2" t="s">
        <v>27</v>
      </c>
      <c r="F20555" s="2" t="s">
        <v>6063</v>
      </c>
      <c r="G20555" s="5">
        <v>1</v>
      </c>
      <c r="H20555" s="5">
        <v>422.94</v>
      </c>
      <c r="I20555" s="5">
        <v>422.94</v>
      </c>
      <c r="J20555" s="5">
        <v>14183.680000000002</v>
      </c>
      <c r="K20555" s="26" t="str" cm="1">
        <f t="array" ref="K20555">_xlfn.LET(_xlpm.d,UPPER(TRIM(CLEAN(SUBSTITUTE(F20555,CHAR(160),"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56" spans="2:11" hidden="1" x14ac:dyDescent="0.25">
      <c r="B20556" s="20">
        <v>46121</v>
      </c>
      <c r="C20556" s="2" t="s">
        <v>1</v>
      </c>
      <c r="D20556" s="2" t="s">
        <v>6888</v>
      </c>
      <c r="E20556" s="2" t="s">
        <v>4234</v>
      </c>
      <c r="F20556" s="2" t="s">
        <v>6063</v>
      </c>
      <c r="G20556" s="5">
        <v>1</v>
      </c>
      <c r="H20556" s="5">
        <v>241.68</v>
      </c>
      <c r="I20556" s="5">
        <v>241.68</v>
      </c>
      <c r="J20556" s="5">
        <v>14425.360000000002</v>
      </c>
      <c r="K20556" s="26" t="str" cm="1">
        <f t="array" ref="K20556">_xlfn.LET(_xlpm.d,UPPER(TRIM(CLEAN(SUBSTITUTE(F20556,CHAR(160),"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57" spans="2:11" hidden="1" x14ac:dyDescent="0.25">
      <c r="B20557" s="20">
        <v>46122</v>
      </c>
      <c r="C20557" s="2" t="s">
        <v>1</v>
      </c>
      <c r="D20557" s="2" t="s">
        <v>6892</v>
      </c>
      <c r="E20557" s="2" t="s">
        <v>759</v>
      </c>
      <c r="F20557" s="2" t="s">
        <v>6068</v>
      </c>
      <c r="G20557" s="5">
        <v>1</v>
      </c>
      <c r="H20557" s="5">
        <v>140.55000000000001</v>
      </c>
      <c r="I20557" s="5">
        <v>140.55000000000001</v>
      </c>
      <c r="J20557" s="5">
        <v>14565.910000000002</v>
      </c>
      <c r="K20557" s="26" t="str" cm="1">
        <f t="array" ref="K20557">_xlfn.LET(_xlpm.d,UPPER(TRIM(CLEAN(SUBSTITUTE(F20557,CHAR(160),"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58" spans="2:11" hidden="1" x14ac:dyDescent="0.25">
      <c r="B20558" s="20">
        <v>46122</v>
      </c>
      <c r="C20558" s="2" t="s">
        <v>1</v>
      </c>
      <c r="D20558" s="2" t="s">
        <v>6893</v>
      </c>
      <c r="E20558" s="2" t="s">
        <v>2415</v>
      </c>
      <c r="F20558" s="2" t="s">
        <v>6066</v>
      </c>
      <c r="G20558" s="5">
        <v>1</v>
      </c>
      <c r="H20558" s="5">
        <v>130.38</v>
      </c>
      <c r="I20558" s="5">
        <v>130.38</v>
      </c>
      <c r="J20558" s="5">
        <v>14696.29</v>
      </c>
      <c r="K20558" s="26" t="str" cm="1">
        <f t="array" ref="K20558">_xlfn.LET(_xlpm.d,UPPER(TRIM(CLEAN(SUBSTITUTE(F20558,CHAR(160),"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59" spans="2:11" hidden="1" x14ac:dyDescent="0.25">
      <c r="B20559" s="20">
        <v>46122</v>
      </c>
      <c r="C20559" s="2" t="s">
        <v>1</v>
      </c>
      <c r="D20559" s="2" t="s">
        <v>6796</v>
      </c>
      <c r="E20559" s="2" t="s">
        <v>835</v>
      </c>
      <c r="F20559" s="2" t="s">
        <v>6063</v>
      </c>
      <c r="G20559" s="5">
        <v>1</v>
      </c>
      <c r="H20559" s="5">
        <v>1031.5999999999999</v>
      </c>
      <c r="I20559" s="5">
        <v>1031.5999999999999</v>
      </c>
      <c r="J20559" s="5">
        <v>15727.890000000001</v>
      </c>
      <c r="K20559" s="26" t="str" cm="1">
        <f t="array" ref="K20559">_xlfn.LET(_xlpm.d,UPPER(TRIM(CLEAN(SUBSTITUTE(F20559,CHAR(160),"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60" spans="2:11" hidden="1" x14ac:dyDescent="0.25">
      <c r="B20560" s="20">
        <v>46123</v>
      </c>
      <c r="C20560" s="2" t="s">
        <v>1</v>
      </c>
      <c r="D20560" s="2" t="s">
        <v>6676</v>
      </c>
      <c r="E20560" s="2" t="s">
        <v>796</v>
      </c>
      <c r="F20560" s="2" t="s">
        <v>6063</v>
      </c>
      <c r="G20560" s="5">
        <v>1</v>
      </c>
      <c r="H20560" s="5">
        <v>1411.38</v>
      </c>
      <c r="I20560" s="5">
        <v>1411.38</v>
      </c>
      <c r="J20560" s="5">
        <v>17139.27</v>
      </c>
      <c r="K20560" s="26" t="str" cm="1">
        <f t="array" ref="K20560">_xlfn.LET(_xlpm.d,UPPER(TRIM(CLEAN(SUBSTITUTE(F20560,CHAR(160),"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61" spans="2:11" hidden="1" x14ac:dyDescent="0.25">
      <c r="B20561" s="20">
        <v>46126</v>
      </c>
      <c r="C20561" s="2" t="s">
        <v>1</v>
      </c>
      <c r="D20561" s="2" t="s">
        <v>6607</v>
      </c>
      <c r="E20561" s="2" t="s">
        <v>857</v>
      </c>
      <c r="F20561" s="2" t="s">
        <v>6066</v>
      </c>
      <c r="G20561" s="5">
        <v>1</v>
      </c>
      <c r="H20561" s="5">
        <v>362.43</v>
      </c>
      <c r="I20561" s="5">
        <v>362.43</v>
      </c>
      <c r="J20561" s="5">
        <v>17501.7</v>
      </c>
      <c r="K20561" s="26" t="str" cm="1">
        <f t="array" ref="K20561">_xlfn.LET(_xlpm.d,UPPER(TRIM(CLEAN(SUBSTITUTE(F20561,CHAR(160),"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62" spans="2:11" hidden="1" x14ac:dyDescent="0.25">
      <c r="B20562" s="20">
        <v>46127</v>
      </c>
      <c r="C20562" s="2" t="s">
        <v>1</v>
      </c>
      <c r="D20562" s="2" t="s">
        <v>6899</v>
      </c>
      <c r="E20562" s="2" t="s">
        <v>61</v>
      </c>
      <c r="F20562" s="2" t="s">
        <v>6066</v>
      </c>
      <c r="G20562" s="5">
        <v>1</v>
      </c>
      <c r="H20562" s="5">
        <v>330.72</v>
      </c>
      <c r="I20562" s="5">
        <v>330.72</v>
      </c>
      <c r="J20562" s="5">
        <v>17832.420000000002</v>
      </c>
      <c r="K20562" s="26" t="str" cm="1">
        <f t="array" ref="K20562">_xlfn.LET(_xlpm.d,UPPER(TRIM(CLEAN(SUBSTITUTE(F20562,CHAR(160),"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63" spans="2:11" hidden="1" x14ac:dyDescent="0.25">
      <c r="B20563" s="20">
        <v>46127</v>
      </c>
      <c r="C20563" s="2" t="s">
        <v>1</v>
      </c>
      <c r="D20563" s="2" t="s">
        <v>6680</v>
      </c>
      <c r="E20563" s="2" t="s">
        <v>61</v>
      </c>
      <c r="F20563" s="2" t="s">
        <v>6067</v>
      </c>
      <c r="G20563" s="5">
        <v>1</v>
      </c>
      <c r="H20563" s="5">
        <v>809.19</v>
      </c>
      <c r="I20563" s="5">
        <v>809.19</v>
      </c>
      <c r="J20563" s="5">
        <v>18641.61</v>
      </c>
      <c r="K20563" s="26" t="str" cm="1">
        <f t="array" ref="K20563">_xlfn.LET(_xlpm.d,UPPER(TRIM(CLEAN(SUBSTITUTE(F20563,CHAR(160),"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64" spans="2:11" hidden="1" x14ac:dyDescent="0.25">
      <c r="B20564" s="20">
        <v>46127</v>
      </c>
      <c r="C20564" s="2" t="s">
        <v>1</v>
      </c>
      <c r="D20564" s="2" t="s">
        <v>6900</v>
      </c>
      <c r="E20564" s="2" t="s">
        <v>759</v>
      </c>
      <c r="F20564" s="2" t="s">
        <v>6068</v>
      </c>
      <c r="G20564" s="5">
        <v>1</v>
      </c>
      <c r="H20564" s="5">
        <v>172.99</v>
      </c>
      <c r="I20564" s="5">
        <v>172.99</v>
      </c>
      <c r="J20564" s="5">
        <v>18814.600000000002</v>
      </c>
      <c r="K20564" s="26" t="str" cm="1">
        <f t="array" ref="K20564">_xlfn.LET(_xlpm.d,UPPER(TRIM(CLEAN(SUBSTITUTE(F20564,CHAR(160),"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65" spans="2:11" hidden="1" x14ac:dyDescent="0.25">
      <c r="B20565" s="20">
        <v>46127</v>
      </c>
      <c r="C20565" s="2" t="s">
        <v>1</v>
      </c>
      <c r="D20565" s="2" t="s">
        <v>6608</v>
      </c>
      <c r="E20565" s="2" t="s">
        <v>176</v>
      </c>
      <c r="F20565" s="2" t="s">
        <v>6070</v>
      </c>
      <c r="G20565" s="5">
        <v>1</v>
      </c>
      <c r="H20565" s="5">
        <v>861.5</v>
      </c>
      <c r="I20565" s="5">
        <v>861.5</v>
      </c>
      <c r="J20565" s="5">
        <v>19676.100000000002</v>
      </c>
      <c r="K20565" s="26" t="str" cm="1">
        <f t="array" ref="K20565">_xlfn.LET(_xlpm.d,UPPER(TRIM(CLEAN(SUBSTITUTE(F20565,CHAR(160),"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66" spans="2:11" hidden="1" x14ac:dyDescent="0.25">
      <c r="B20566" s="20">
        <v>46128</v>
      </c>
      <c r="C20566" s="2" t="s">
        <v>1</v>
      </c>
      <c r="D20566" s="2" t="s">
        <v>6863</v>
      </c>
      <c r="E20566" s="2" t="s">
        <v>302</v>
      </c>
      <c r="F20566" s="2" t="s">
        <v>6065</v>
      </c>
      <c r="G20566" s="5">
        <v>1</v>
      </c>
      <c r="H20566" s="5">
        <v>27.71</v>
      </c>
      <c r="I20566" s="5">
        <v>27.71</v>
      </c>
      <c r="J20566" s="5">
        <v>19703.810000000001</v>
      </c>
      <c r="K20566" s="26" t="str" cm="1">
        <f t="array" ref="K20566">_xlfn.LET(_xlpm.d,UPPER(TRIM(CLEAN(SUBSTITUTE(F20566,CHAR(160),"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67" spans="2:11" hidden="1" x14ac:dyDescent="0.25">
      <c r="B20567" s="20">
        <v>46129</v>
      </c>
      <c r="C20567" s="2" t="s">
        <v>1</v>
      </c>
      <c r="D20567" s="2" t="s">
        <v>6907</v>
      </c>
      <c r="E20567" s="2" t="s">
        <v>759</v>
      </c>
      <c r="F20567" s="2" t="s">
        <v>6068</v>
      </c>
      <c r="G20567" s="5">
        <v>1</v>
      </c>
      <c r="H20567" s="5">
        <v>172.99</v>
      </c>
      <c r="I20567" s="5">
        <v>172.99</v>
      </c>
      <c r="J20567" s="5">
        <v>19876.800000000003</v>
      </c>
      <c r="K20567" s="26" t="str" cm="1">
        <f t="array" ref="K20567">_xlfn.LET(_xlpm.d,UPPER(TRIM(CLEAN(SUBSTITUTE(F20567,CHAR(160),"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68" spans="2:11" hidden="1" x14ac:dyDescent="0.25">
      <c r="B20568" s="20">
        <v>46129</v>
      </c>
      <c r="C20568" s="2" t="s">
        <v>1</v>
      </c>
      <c r="D20568" s="2" t="s">
        <v>6616</v>
      </c>
      <c r="E20568" s="2" t="s">
        <v>50</v>
      </c>
      <c r="F20568" s="2" t="s">
        <v>6067</v>
      </c>
      <c r="G20568" s="5">
        <v>1</v>
      </c>
      <c r="H20568" s="5">
        <v>2220.4</v>
      </c>
      <c r="I20568" s="5">
        <v>2220.4</v>
      </c>
      <c r="J20568" s="5">
        <v>22097.200000000004</v>
      </c>
      <c r="K20568" s="26" t="str" cm="1">
        <f t="array" ref="K20568">_xlfn.LET(_xlpm.d,UPPER(TRIM(CLEAN(SUBSTITUTE(F20568,CHAR(160),"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69" spans="2:11" hidden="1" x14ac:dyDescent="0.25">
      <c r="B20569" s="20">
        <v>46129</v>
      </c>
      <c r="C20569" s="2" t="s">
        <v>1</v>
      </c>
      <c r="D20569" s="2" t="s">
        <v>6759</v>
      </c>
      <c r="E20569" s="2" t="s">
        <v>835</v>
      </c>
      <c r="F20569" s="2" t="s">
        <v>6063</v>
      </c>
      <c r="G20569" s="5">
        <v>1</v>
      </c>
      <c r="H20569" s="5">
        <v>504.37</v>
      </c>
      <c r="I20569" s="5">
        <v>504.37</v>
      </c>
      <c r="J20569" s="5">
        <v>22601.570000000003</v>
      </c>
      <c r="K20569" s="26" t="str" cm="1">
        <f t="array" ref="K20569">_xlfn.LET(_xlpm.d,UPPER(TRIM(CLEAN(SUBSTITUTE(F20569,CHAR(160),"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70" spans="2:11" hidden="1" x14ac:dyDescent="0.25">
      <c r="B20570" s="20">
        <v>46132</v>
      </c>
      <c r="C20570" s="2" t="s">
        <v>1</v>
      </c>
      <c r="D20570" s="2" t="s">
        <v>6688</v>
      </c>
      <c r="E20570" s="2" t="s">
        <v>1924</v>
      </c>
      <c r="F20570" s="2" t="s">
        <v>6067</v>
      </c>
      <c r="G20570" s="5">
        <v>1</v>
      </c>
      <c r="H20570" s="5">
        <v>112.65</v>
      </c>
      <c r="I20570" s="5">
        <v>112.65</v>
      </c>
      <c r="J20570" s="5">
        <v>22714.220000000005</v>
      </c>
      <c r="K20570" s="26" t="str" cm="1">
        <f t="array" ref="K20570">_xlfn.LET(_xlpm.d,UPPER(TRIM(CLEAN(SUBSTITUTE(F20570,CHAR(160),"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71" spans="2:11" hidden="1" x14ac:dyDescent="0.25">
      <c r="B20571" s="20">
        <v>46133</v>
      </c>
      <c r="C20571" s="2" t="s">
        <v>1</v>
      </c>
      <c r="D20571" s="2" t="s">
        <v>6691</v>
      </c>
      <c r="E20571" s="2" t="s">
        <v>50</v>
      </c>
      <c r="F20571" s="2" t="s">
        <v>6067</v>
      </c>
      <c r="G20571" s="5">
        <v>1</v>
      </c>
      <c r="H20571" s="5">
        <v>1057</v>
      </c>
      <c r="I20571" s="5">
        <v>1057</v>
      </c>
      <c r="J20571" s="5">
        <v>23771.220000000005</v>
      </c>
      <c r="K20571" s="26" t="str" cm="1">
        <f t="array" ref="K20571">_xlfn.LET(_xlpm.d,UPPER(TRIM(CLEAN(SUBSTITUTE(F20571,CHAR(160),"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72" spans="2:11" hidden="1" x14ac:dyDescent="0.25">
      <c r="B20572" s="20">
        <v>46133</v>
      </c>
      <c r="C20572" s="2" t="s">
        <v>1</v>
      </c>
      <c r="D20572" s="2" t="s">
        <v>6860</v>
      </c>
      <c r="E20572" s="2" t="s">
        <v>964</v>
      </c>
      <c r="F20572" s="2" t="s">
        <v>6066</v>
      </c>
      <c r="G20572" s="5">
        <v>1</v>
      </c>
      <c r="H20572" s="5">
        <v>281.75</v>
      </c>
      <c r="I20572" s="5">
        <v>281.75</v>
      </c>
      <c r="J20572" s="5">
        <v>24052.970000000005</v>
      </c>
      <c r="K20572" s="26" t="str" cm="1">
        <f t="array" ref="K20572">_xlfn.LET(_xlpm.d,UPPER(TRIM(CLEAN(SUBSTITUTE(F20572,CHAR(160),"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73" spans="2:11" hidden="1" x14ac:dyDescent="0.25">
      <c r="B20573" s="20">
        <v>46133</v>
      </c>
      <c r="C20573" s="2" t="s">
        <v>1</v>
      </c>
      <c r="D20573" s="2" t="s">
        <v>6861</v>
      </c>
      <c r="E20573" s="2" t="s">
        <v>796</v>
      </c>
      <c r="F20573" s="2" t="s">
        <v>6063</v>
      </c>
      <c r="G20573" s="5">
        <v>1</v>
      </c>
      <c r="H20573" s="5">
        <v>554.01</v>
      </c>
      <c r="I20573" s="5">
        <v>554.01</v>
      </c>
      <c r="J20573" s="5">
        <v>24606.980000000003</v>
      </c>
      <c r="K20573" s="26" t="str" cm="1">
        <f t="array" ref="K20573">_xlfn.LET(_xlpm.d,UPPER(TRIM(CLEAN(SUBSTITUTE(F20573,CHAR(160),"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74" spans="2:11" hidden="1" x14ac:dyDescent="0.25">
      <c r="B20574" s="20">
        <v>46134</v>
      </c>
      <c r="C20574" s="2" t="s">
        <v>1</v>
      </c>
      <c r="D20574" s="2" t="s">
        <v>6707</v>
      </c>
      <c r="E20574" s="2" t="s">
        <v>4263</v>
      </c>
      <c r="F20574" s="2" t="s">
        <v>6065</v>
      </c>
      <c r="G20574" s="5">
        <v>1</v>
      </c>
      <c r="H20574" s="5">
        <v>1428.86</v>
      </c>
      <c r="I20574" s="5">
        <v>1428.86</v>
      </c>
      <c r="J20574" s="5">
        <v>26035.840000000004</v>
      </c>
      <c r="K20574" s="26" t="str" cm="1">
        <f t="array" ref="K20574">_xlfn.LET(_xlpm.d,UPPER(TRIM(CLEAN(SUBSTITUTE(F20574,CHAR(160),"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75" spans="2:11" hidden="1" x14ac:dyDescent="0.25">
      <c r="B20575" s="20">
        <v>46134</v>
      </c>
      <c r="C20575" s="2" t="s">
        <v>1</v>
      </c>
      <c r="D20575" s="2" t="s">
        <v>6766</v>
      </c>
      <c r="E20575" s="2" t="s">
        <v>3555</v>
      </c>
      <c r="F20575" s="2" t="s">
        <v>6065</v>
      </c>
      <c r="G20575" s="5">
        <v>1</v>
      </c>
      <c r="H20575" s="5">
        <v>777.58</v>
      </c>
      <c r="I20575" s="5">
        <v>777.58</v>
      </c>
      <c r="J20575" s="5">
        <v>26813.420000000006</v>
      </c>
      <c r="K20575" s="26" t="str" cm="1">
        <f t="array" ref="K20575">_xlfn.LET(_xlpm.d,UPPER(TRIM(CLEAN(SUBSTITUTE(F20575,CHAR(160),"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76" spans="2:11" hidden="1" x14ac:dyDescent="0.25">
      <c r="B20576" s="20">
        <v>46134</v>
      </c>
      <c r="C20576" s="2" t="s">
        <v>1</v>
      </c>
      <c r="D20576" s="2" t="s">
        <v>6768</v>
      </c>
      <c r="E20576" s="2" t="s">
        <v>6698</v>
      </c>
      <c r="F20576" s="2" t="s">
        <v>6065</v>
      </c>
      <c r="G20576" s="5">
        <v>1</v>
      </c>
      <c r="H20576" s="5">
        <v>3099.73</v>
      </c>
      <c r="I20576" s="5">
        <v>3099.73</v>
      </c>
      <c r="J20576" s="5">
        <v>29913.150000000005</v>
      </c>
      <c r="K20576" s="26" t="str" cm="1">
        <f t="array" ref="K20576">_xlfn.LET(_xlpm.d,UPPER(TRIM(CLEAN(SUBSTITUTE(F20576,CHAR(160),"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77" spans="1:11" hidden="1" x14ac:dyDescent="0.25">
      <c r="B20577" s="20">
        <v>46134</v>
      </c>
      <c r="C20577" s="2" t="s">
        <v>1</v>
      </c>
      <c r="D20577" s="2" t="s">
        <v>6711</v>
      </c>
      <c r="E20577" s="2" t="s">
        <v>857</v>
      </c>
      <c r="F20577" s="2" t="s">
        <v>6066</v>
      </c>
      <c r="G20577" s="5">
        <v>1</v>
      </c>
      <c r="H20577" s="5">
        <v>99.78</v>
      </c>
      <c r="I20577" s="5">
        <v>99.78</v>
      </c>
      <c r="J20577" s="5">
        <v>30012.930000000004</v>
      </c>
      <c r="K20577" s="26" t="str" cm="1">
        <f t="array" ref="K20577">_xlfn.LET(_xlpm.d,UPPER(TRIM(CLEAN(SUBSTITUTE(F20577,CHAR(160),"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78" spans="1:11" hidden="1" x14ac:dyDescent="0.25">
      <c r="B20578" s="20">
        <v>46135</v>
      </c>
      <c r="C20578" s="2" t="s">
        <v>1</v>
      </c>
      <c r="D20578" s="2" t="s">
        <v>6918</v>
      </c>
      <c r="E20578" s="2" t="s">
        <v>16</v>
      </c>
      <c r="F20578" s="2" t="s">
        <v>6066</v>
      </c>
      <c r="G20578" s="5">
        <v>1</v>
      </c>
      <c r="H20578" s="5">
        <v>335</v>
      </c>
      <c r="I20578" s="5">
        <v>335</v>
      </c>
      <c r="J20578" s="5">
        <v>30347.930000000004</v>
      </c>
      <c r="K20578" s="26" t="str" cm="1">
        <f t="array" ref="K20578">_xlfn.LET(_xlpm.d,UPPER(TRIM(CLEAN(SUBSTITUTE(F20578,CHAR(160),"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79" spans="1:11" hidden="1" x14ac:dyDescent="0.25">
      <c r="B20579" s="20">
        <v>46135</v>
      </c>
      <c r="C20579" s="2" t="s">
        <v>1</v>
      </c>
      <c r="D20579" s="2" t="s">
        <v>6577</v>
      </c>
      <c r="E20579" s="2" t="s">
        <v>16</v>
      </c>
      <c r="F20579" s="2" t="s">
        <v>6063</v>
      </c>
      <c r="G20579" s="5">
        <v>1</v>
      </c>
      <c r="H20579" s="5">
        <v>629.9</v>
      </c>
      <c r="I20579" s="5">
        <v>629.9</v>
      </c>
      <c r="J20579" s="5">
        <v>30977.830000000005</v>
      </c>
      <c r="K20579" s="26" t="str" cm="1">
        <f t="array" ref="K20579">_xlfn.LET(_xlpm.d,UPPER(TRIM(CLEAN(SUBSTITUTE(F20579,CHAR(160),"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80" spans="1:11" hidden="1" x14ac:dyDescent="0.25">
      <c r="B20580" s="20">
        <v>46136</v>
      </c>
      <c r="C20580" s="2" t="s">
        <v>1</v>
      </c>
      <c r="D20580" s="2" t="s">
        <v>6775</v>
      </c>
      <c r="E20580" s="2" t="s">
        <v>4689</v>
      </c>
      <c r="F20580" s="2" t="s">
        <v>6065</v>
      </c>
      <c r="G20580" s="5">
        <v>1</v>
      </c>
      <c r="H20580" s="5">
        <v>748.74</v>
      </c>
      <c r="I20580" s="5">
        <v>748.74</v>
      </c>
      <c r="J20580" s="5">
        <v>31726.570000000007</v>
      </c>
      <c r="K20580" s="26" t="str" cm="1">
        <f t="array" ref="K20580">_xlfn.LET(_xlpm.d,UPPER(TRIM(CLEAN(SUBSTITUTE(F20580,CHAR(160),"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81" spans="1:11" hidden="1" x14ac:dyDescent="0.25">
      <c r="B20581" s="20">
        <v>46136</v>
      </c>
      <c r="C20581" s="2" t="s">
        <v>1</v>
      </c>
      <c r="D20581" s="2" t="s">
        <v>6697</v>
      </c>
      <c r="E20581" s="2" t="s">
        <v>6698</v>
      </c>
      <c r="F20581" s="2" t="s">
        <v>6065</v>
      </c>
      <c r="G20581" s="5">
        <v>1</v>
      </c>
      <c r="H20581" s="5">
        <v>488.58</v>
      </c>
      <c r="I20581" s="5">
        <v>488.58</v>
      </c>
      <c r="J20581" s="5">
        <v>32215.150000000009</v>
      </c>
      <c r="K20581" s="26" t="str" cm="1">
        <f t="array" ref="K20581">_xlfn.LET(_xlpm.d,UPPER(TRIM(CLEAN(SUBSTITUTE(F20581,CHAR(160),"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82" spans="1:11" hidden="1" x14ac:dyDescent="0.25">
      <c r="B20582" s="20">
        <v>46136</v>
      </c>
      <c r="C20582" s="2" t="s">
        <v>1</v>
      </c>
      <c r="D20582" s="2" t="s">
        <v>6921</v>
      </c>
      <c r="E20582" s="2" t="s">
        <v>5185</v>
      </c>
      <c r="F20582" s="2" t="s">
        <v>6065</v>
      </c>
      <c r="G20582" s="5">
        <v>1</v>
      </c>
      <c r="H20582" s="5">
        <v>648.72</v>
      </c>
      <c r="I20582" s="5">
        <v>648.72</v>
      </c>
      <c r="J20582" s="5">
        <v>32863.87000000001</v>
      </c>
      <c r="K20582" s="26" t="str" cm="1">
        <f t="array" ref="K20582">_xlfn.LET(_xlpm.d,UPPER(TRIM(CLEAN(SUBSTITUTE(F20582,CHAR(160),"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83" spans="1:11" hidden="1" x14ac:dyDescent="0.25">
      <c r="B20583" s="20">
        <v>46136</v>
      </c>
      <c r="C20583" s="2" t="s">
        <v>1</v>
      </c>
      <c r="D20583" s="2" t="s">
        <v>6922</v>
      </c>
      <c r="E20583" s="2" t="s">
        <v>2415</v>
      </c>
      <c r="F20583" s="2" t="s">
        <v>6066</v>
      </c>
      <c r="G20583" s="5">
        <v>1</v>
      </c>
      <c r="H20583" s="5">
        <v>120.84</v>
      </c>
      <c r="I20583" s="5">
        <v>120.84</v>
      </c>
      <c r="J20583" s="5">
        <v>32984.710000000006</v>
      </c>
      <c r="K20583" s="26" t="str" cm="1">
        <f t="array" ref="K20583">_xlfn.LET(_xlpm.d,UPPER(TRIM(CLEAN(SUBSTITUTE(F20583,CHAR(160),"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84" spans="1:11" hidden="1" x14ac:dyDescent="0.25">
      <c r="B20584" s="20">
        <v>46141</v>
      </c>
      <c r="C20584" s="2" t="s">
        <v>1</v>
      </c>
      <c r="D20584" s="2" t="s">
        <v>6967</v>
      </c>
      <c r="E20584" s="2" t="s">
        <v>27</v>
      </c>
      <c r="F20584" s="2" t="s">
        <v>6063</v>
      </c>
      <c r="G20584" s="5">
        <v>1</v>
      </c>
      <c r="H20584" s="5">
        <v>538.65</v>
      </c>
      <c r="I20584" s="5">
        <v>538.65</v>
      </c>
      <c r="J20584" s="5">
        <v>33523.360000000008</v>
      </c>
      <c r="K20584" s="26" t="str" cm="1">
        <f t="array" ref="K20584">_xlfn.LET(_xlpm.d,UPPER(TRIM(CLEAN(SUBSTITUTE(F20584,CHAR(160),"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85" spans="1:11" hidden="1" x14ac:dyDescent="0.25">
      <c r="B20585" s="20">
        <v>46142</v>
      </c>
      <c r="C20585" s="2" t="s">
        <v>1</v>
      </c>
      <c r="D20585" s="2" t="s">
        <v>6925</v>
      </c>
      <c r="E20585" s="2" t="s">
        <v>759</v>
      </c>
      <c r="F20585" s="2" t="s">
        <v>6068</v>
      </c>
      <c r="G20585" s="5">
        <v>1</v>
      </c>
      <c r="H20585" s="5">
        <v>129.74</v>
      </c>
      <c r="I20585" s="5">
        <v>129.74</v>
      </c>
      <c r="J20585" s="5">
        <v>33653.100000000006</v>
      </c>
      <c r="K20585" s="26" t="str" cm="1">
        <f t="array" ref="K20585">_xlfn.LET(_xlpm.d,UPPER(TRIM(CLEAN(SUBSTITUTE(F20585,CHAR(160),"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86" spans="1:11" hidden="1" x14ac:dyDescent="0.25">
      <c r="B20586" s="20">
        <v>46142</v>
      </c>
      <c r="C20586" s="2" t="s">
        <v>1</v>
      </c>
      <c r="D20586" s="2" t="s">
        <v>6927</v>
      </c>
      <c r="E20586" s="2" t="s">
        <v>1735</v>
      </c>
      <c r="F20586" s="2" t="s">
        <v>6070</v>
      </c>
      <c r="G20586" s="5">
        <v>1</v>
      </c>
      <c r="H20586" s="5">
        <v>550.63</v>
      </c>
      <c r="I20586" s="5">
        <v>550.63</v>
      </c>
      <c r="J20586" s="5">
        <v>34203.730000000003</v>
      </c>
      <c r="K20586" s="26" t="str" cm="1">
        <f t="array" ref="K20586">_xlfn.LET(_xlpm.d,UPPER(TRIM(CLEAN(SUBSTITUTE(F20586,CHAR(160),"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D&amp;H</v>
      </c>
    </row>
    <row r="20587" spans="1:11" hidden="1" x14ac:dyDescent="0.25">
      <c r="A20587" s="11" t="s">
        <v>6103</v>
      </c>
      <c r="B20587" s="3"/>
      <c r="G20587" s="6">
        <f>G20542+G20543+G20544+G20545+G20546+G20547+G20548+G20549+G20550+G20551+G20552+G20553+G20554+G20555+G20556+G20557+G20558+G20559+G20560+G20561+G20562+G20563+G20564+G20565+G20566+G20567+G20568+G20569+G20570+G20571+G20572+G20573+G20574+G20575+G20576+G20577+G20578+G20579+G20580+G20581+G20582+G20583+G20584+G20585+G20586</f>
        <v>45</v>
      </c>
      <c r="I20587" s="7">
        <f>I20542+I20543+I20544+I20545+I20546+I20547+I20548+I20549+I20550+I20551+I20552+I20553+I20554+I20555+I20556+I20557+I20558+I20559+I20560+I20561+I20562+I20563+I20564+I20565+I20566+I20567+I20568+I20569+I20570+I20571+I20572+I20573+I20574+I20575+I20576+I20577+I20578+I20579+I20580+I20581+I20582+I20583+I20584+I20585+I20586</f>
        <v>34203.730000000003</v>
      </c>
      <c r="K20587" s="26" t="str" cm="1">
        <f t="array" ref="K20587">_xlfn.LET(_xlpm.d,UPPER(TRIM(CLEAN(SUBSTITUTE(F20587,CHAR(160),"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88" spans="1:11" hidden="1" x14ac:dyDescent="0.25">
      <c r="A20588" s="10" t="s">
        <v>6104</v>
      </c>
      <c r="B20588" s="3"/>
      <c r="K20588" s="26" t="str" cm="1">
        <f t="array" ref="K20588">_xlfn.LET(_xlpm.d,UPPER(TRIM(CLEAN(SUBSTITUTE(F20588,CHAR(160),"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589" spans="1:11" hidden="1" x14ac:dyDescent="0.25">
      <c r="B20589" s="20">
        <v>46114</v>
      </c>
      <c r="C20589" s="2" t="s">
        <v>1</v>
      </c>
      <c r="D20589" s="2" t="s">
        <v>6877</v>
      </c>
      <c r="E20589" s="2" t="s">
        <v>5004</v>
      </c>
      <c r="F20589" s="2" t="s">
        <v>6107</v>
      </c>
      <c r="G20589" s="5">
        <v>-1</v>
      </c>
      <c r="H20589" s="5">
        <v>333.9</v>
      </c>
      <c r="I20589" s="5">
        <v>-333.9</v>
      </c>
      <c r="J20589" s="5">
        <v>-333.9</v>
      </c>
      <c r="K20589" s="26" t="str" cm="1">
        <f t="array" ref="K20589">_xlfn.LET(_xlpm.d,UPPER(TRIM(CLEAN(SUBSTITUTE(F20589,CHAR(160),"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590" spans="1:11" hidden="1" x14ac:dyDescent="0.25">
      <c r="B20590" s="20">
        <v>46114</v>
      </c>
      <c r="C20590" s="2" t="s">
        <v>1</v>
      </c>
      <c r="D20590" s="2" t="s">
        <v>6723</v>
      </c>
      <c r="E20590" s="2" t="s">
        <v>3</v>
      </c>
      <c r="F20590" s="2" t="s">
        <v>6107</v>
      </c>
      <c r="G20590" s="5">
        <v>-1</v>
      </c>
      <c r="H20590" s="5">
        <v>1687.87</v>
      </c>
      <c r="I20590" s="5">
        <v>-1687.87</v>
      </c>
      <c r="J20590" s="5">
        <v>-2021.77</v>
      </c>
      <c r="K20590" s="26" t="str" cm="1">
        <f t="array" ref="K20590">_xlfn.LET(_xlpm.d,UPPER(TRIM(CLEAN(SUBSTITUTE(F20590,CHAR(160),"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591" spans="1:11" hidden="1" x14ac:dyDescent="0.25">
      <c r="B20591" s="20">
        <v>46120</v>
      </c>
      <c r="C20591" s="2" t="s">
        <v>1</v>
      </c>
      <c r="D20591" s="2" t="s">
        <v>6883</v>
      </c>
      <c r="E20591" s="2" t="s">
        <v>6</v>
      </c>
      <c r="F20591" s="2" t="s">
        <v>6105</v>
      </c>
      <c r="G20591" s="5">
        <v>-1</v>
      </c>
      <c r="H20591" s="5">
        <v>254.92</v>
      </c>
      <c r="I20591" s="5">
        <v>-254.92</v>
      </c>
      <c r="J20591" s="5">
        <v>-2276.69</v>
      </c>
      <c r="K20591" s="26" t="str" cm="1">
        <f t="array" ref="K20591">_xlfn.LET(_xlpm.d,UPPER(TRIM(CLEAN(SUBSTITUTE(F20591,CHAR(160),"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592" spans="1:11" hidden="1" x14ac:dyDescent="0.25">
      <c r="B20592" s="20">
        <v>46122</v>
      </c>
      <c r="C20592" s="2" t="s">
        <v>1</v>
      </c>
      <c r="D20592" s="2" t="s">
        <v>6892</v>
      </c>
      <c r="E20592" s="2" t="s">
        <v>759</v>
      </c>
      <c r="F20592" s="2" t="s">
        <v>6107</v>
      </c>
      <c r="G20592" s="5">
        <v>-1</v>
      </c>
      <c r="H20592" s="5">
        <v>310.05</v>
      </c>
      <c r="I20592" s="5">
        <v>-310.05</v>
      </c>
      <c r="J20592" s="5">
        <v>-2586.7400000000002</v>
      </c>
      <c r="K20592" s="26" t="str" cm="1">
        <f t="array" ref="K20592">_xlfn.LET(_xlpm.d,UPPER(TRIM(CLEAN(SUBSTITUTE(F20592,CHAR(160),"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593" spans="1:11" hidden="1" x14ac:dyDescent="0.25">
      <c r="B20593" s="20">
        <v>46127</v>
      </c>
      <c r="C20593" s="2" t="s">
        <v>1</v>
      </c>
      <c r="D20593" s="2" t="s">
        <v>6900</v>
      </c>
      <c r="E20593" s="2" t="s">
        <v>759</v>
      </c>
      <c r="F20593" s="2" t="s">
        <v>6107</v>
      </c>
      <c r="G20593" s="5">
        <v>-1</v>
      </c>
      <c r="H20593" s="5">
        <v>381.6</v>
      </c>
      <c r="I20593" s="5">
        <v>-381.6</v>
      </c>
      <c r="J20593" s="5">
        <v>-2968.34</v>
      </c>
      <c r="K20593" s="26" t="str" cm="1">
        <f t="array" ref="K20593">_xlfn.LET(_xlpm.d,UPPER(TRIM(CLEAN(SUBSTITUTE(F20593,CHAR(160),"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594" spans="1:11" hidden="1" x14ac:dyDescent="0.25">
      <c r="B20594" s="20">
        <v>46128</v>
      </c>
      <c r="C20594" s="2" t="s">
        <v>1</v>
      </c>
      <c r="D20594" s="2" t="s">
        <v>6757</v>
      </c>
      <c r="E20594" s="2" t="s">
        <v>3</v>
      </c>
      <c r="F20594" s="2" t="s">
        <v>6107</v>
      </c>
      <c r="G20594" s="5">
        <v>-1</v>
      </c>
      <c r="H20594" s="5">
        <v>1060.56</v>
      </c>
      <c r="I20594" s="5">
        <v>-1060.56</v>
      </c>
      <c r="J20594" s="5">
        <v>-4028.9</v>
      </c>
      <c r="K20594" s="26" t="str" cm="1">
        <f t="array" ref="K20594">_xlfn.LET(_xlpm.d,UPPER(TRIM(CLEAN(SUBSTITUTE(F20594,CHAR(160),"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595" spans="1:11" hidden="1" x14ac:dyDescent="0.25">
      <c r="B20595" s="20">
        <v>46128</v>
      </c>
      <c r="C20595" s="2" t="s">
        <v>1</v>
      </c>
      <c r="D20595" s="2" t="s">
        <v>6905</v>
      </c>
      <c r="E20595" s="2" t="s">
        <v>5004</v>
      </c>
      <c r="F20595" s="2" t="s">
        <v>6107</v>
      </c>
      <c r="G20595" s="5">
        <v>-1</v>
      </c>
      <c r="H20595" s="5">
        <v>119.25</v>
      </c>
      <c r="I20595" s="5">
        <v>-119.25</v>
      </c>
      <c r="J20595" s="5">
        <v>-4148.1499999999996</v>
      </c>
      <c r="K20595" s="26" t="str" cm="1">
        <f t="array" ref="K20595">_xlfn.LET(_xlpm.d,UPPER(TRIM(CLEAN(SUBSTITUTE(F20595,CHAR(160),"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596" spans="1:11" hidden="1" x14ac:dyDescent="0.25">
      <c r="B20596" s="20">
        <v>46129</v>
      </c>
      <c r="C20596" s="2" t="s">
        <v>1</v>
      </c>
      <c r="D20596" s="2" t="s">
        <v>6907</v>
      </c>
      <c r="E20596" s="2" t="s">
        <v>759</v>
      </c>
      <c r="F20596" s="2" t="s">
        <v>6107</v>
      </c>
      <c r="G20596" s="5">
        <v>-1</v>
      </c>
      <c r="H20596" s="5">
        <v>381.6</v>
      </c>
      <c r="I20596" s="5">
        <v>-381.6</v>
      </c>
      <c r="J20596" s="5">
        <v>-4529.75</v>
      </c>
      <c r="K20596" s="26" t="str" cm="1">
        <f t="array" ref="K20596">_xlfn.LET(_xlpm.d,UPPER(TRIM(CLEAN(SUBSTITUTE(F20596,CHAR(160),"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597" spans="1:11" hidden="1" x14ac:dyDescent="0.25">
      <c r="B20597" s="20">
        <v>46133</v>
      </c>
      <c r="C20597" s="2" t="s">
        <v>1</v>
      </c>
      <c r="D20597" s="2" t="s">
        <v>6765</v>
      </c>
      <c r="E20597" s="2" t="s">
        <v>6</v>
      </c>
      <c r="F20597" s="2" t="s">
        <v>6928</v>
      </c>
      <c r="G20597" s="5">
        <v>-1</v>
      </c>
      <c r="H20597" s="5">
        <v>562.29</v>
      </c>
      <c r="I20597" s="5">
        <v>-562.29</v>
      </c>
      <c r="J20597" s="5">
        <v>-5092.04</v>
      </c>
      <c r="K20597" s="26" t="str" cm="1">
        <f t="array" ref="K20597">_xlfn.LET(_xlpm.d,UPPER(TRIM(CLEAN(SUBSTITUTE(F20597,CHAR(160),"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598" spans="1:11" hidden="1" x14ac:dyDescent="0.25">
      <c r="B20598" s="20">
        <v>46135</v>
      </c>
      <c r="C20598" s="2" t="s">
        <v>1</v>
      </c>
      <c r="D20598" s="2" t="s">
        <v>6799</v>
      </c>
      <c r="E20598" s="2" t="s">
        <v>3</v>
      </c>
      <c r="F20598" s="2" t="s">
        <v>6107</v>
      </c>
      <c r="G20598" s="5">
        <v>-1</v>
      </c>
      <c r="H20598" s="5">
        <v>753</v>
      </c>
      <c r="I20598" s="5">
        <v>-753</v>
      </c>
      <c r="J20598" s="5">
        <v>-5845.04</v>
      </c>
      <c r="K20598" s="26" t="str" cm="1">
        <f t="array" ref="K20598">_xlfn.LET(_xlpm.d,UPPER(TRIM(CLEAN(SUBSTITUTE(F20598,CHAR(160),"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599" spans="1:11" hidden="1" x14ac:dyDescent="0.25">
      <c r="B20599" s="20">
        <v>46135</v>
      </c>
      <c r="C20599" s="2" t="s">
        <v>1</v>
      </c>
      <c r="D20599" s="2" t="s">
        <v>6916</v>
      </c>
      <c r="E20599" s="2" t="s">
        <v>5004</v>
      </c>
      <c r="F20599" s="2" t="s">
        <v>6107</v>
      </c>
      <c r="G20599" s="5">
        <v>-1</v>
      </c>
      <c r="H20599" s="5">
        <v>71.55</v>
      </c>
      <c r="I20599" s="5">
        <v>-71.55</v>
      </c>
      <c r="J20599" s="5">
        <v>-5916.59</v>
      </c>
      <c r="K20599" s="26" t="str" cm="1">
        <f t="array" ref="K20599">_xlfn.LET(_xlpm.d,UPPER(TRIM(CLEAN(SUBSTITUTE(F20599,CHAR(160),"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600" spans="1:11" hidden="1" x14ac:dyDescent="0.25">
      <c r="B20600" s="20">
        <v>46142</v>
      </c>
      <c r="C20600" s="2" t="s">
        <v>1</v>
      </c>
      <c r="D20600" s="2" t="s">
        <v>6925</v>
      </c>
      <c r="E20600" s="2" t="s">
        <v>759</v>
      </c>
      <c r="F20600" s="2" t="s">
        <v>6107</v>
      </c>
      <c r="G20600" s="5">
        <v>-1</v>
      </c>
      <c r="H20600" s="5">
        <v>286.2</v>
      </c>
      <c r="I20600" s="5">
        <v>-286.2</v>
      </c>
      <c r="J20600" s="5">
        <v>-6202.79</v>
      </c>
      <c r="K20600" s="26" t="str" cm="1">
        <f t="array" ref="K20600">_xlfn.LET(_xlpm.d,UPPER(TRIM(CLEAN(SUBSTITUTE(F20600,CHAR(160),"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601" spans="1:11" hidden="1" x14ac:dyDescent="0.25">
      <c r="B20601" s="20">
        <v>46142</v>
      </c>
      <c r="C20601" s="2" t="s">
        <v>1</v>
      </c>
      <c r="D20601" s="2" t="s">
        <v>6795</v>
      </c>
      <c r="E20601" s="2" t="s">
        <v>3</v>
      </c>
      <c r="F20601" s="2" t="s">
        <v>6107</v>
      </c>
      <c r="G20601" s="5">
        <v>-1</v>
      </c>
      <c r="H20601" s="5">
        <v>1301.5899999999999</v>
      </c>
      <c r="I20601" s="5">
        <v>-1301.5899999999999</v>
      </c>
      <c r="J20601" s="5">
        <v>-7504.38</v>
      </c>
      <c r="K20601" s="26" t="str" cm="1">
        <f t="array" ref="K20601">_xlfn.LET(_xlpm.d,UPPER(TRIM(CLEAN(SUBSTITUTE(F20601,CHAR(160),"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602" spans="1:11" hidden="1" x14ac:dyDescent="0.25">
      <c r="B20602" s="20">
        <v>46142</v>
      </c>
      <c r="C20602" s="2" t="s">
        <v>1</v>
      </c>
      <c r="D20602" s="2" t="s">
        <v>6927</v>
      </c>
      <c r="E20602" s="2" t="s">
        <v>1735</v>
      </c>
      <c r="F20602" s="2" t="s">
        <v>6106</v>
      </c>
      <c r="G20602" s="5">
        <v>-1</v>
      </c>
      <c r="H20602" s="5">
        <v>407.88</v>
      </c>
      <c r="I20602" s="5">
        <v>-407.88</v>
      </c>
      <c r="J20602" s="5">
        <v>-7912.26</v>
      </c>
      <c r="K20602" s="26" t="str" cm="1">
        <f t="array" ref="K20602">_xlfn.LET(_xlpm.d,UPPER(TRIM(CLEAN(SUBSTITUTE(F20602,CHAR(160),"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DISCOUNT</v>
      </c>
    </row>
    <row r="20603" spans="1:11" hidden="1" x14ac:dyDescent="0.25">
      <c r="A20603" s="11" t="s">
        <v>6124</v>
      </c>
      <c r="B20603" s="3"/>
      <c r="G20603" s="6">
        <f>G20589+G20590+G20591+G20592+G20593+G20594+G20595+G20596+G20597+G20598+G20599+G20600+G20601+G20602</f>
        <v>-14</v>
      </c>
      <c r="I20603" s="7">
        <f>I20589+I20590+I20591+I20592+I20593+I20594+I20595+I20596+I20597+I20598+I20599+I20600+I20601+I20602</f>
        <v>-7912.26</v>
      </c>
      <c r="K20603" s="26" t="str" cm="1">
        <f t="array" ref="K20603">_xlfn.LET(_xlpm.d,UPPER(TRIM(CLEAN(SUBSTITUTE(F20603,CHAR(160),"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04" spans="1:11" hidden="1" x14ac:dyDescent="0.25">
      <c r="A20604" s="10" t="s">
        <v>6125</v>
      </c>
      <c r="B20604" s="3"/>
      <c r="K20604" s="26" t="str" cm="1">
        <f t="array" ref="K20604">_xlfn.LET(_xlpm.d,UPPER(TRIM(CLEAN(SUBSTITUTE(F20604,CHAR(160),"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05" spans="1:11" hidden="1" x14ac:dyDescent="0.25">
      <c r="B20605" s="20">
        <v>46120</v>
      </c>
      <c r="C20605" s="2" t="s">
        <v>1</v>
      </c>
      <c r="D20605" s="2" t="s">
        <v>6645</v>
      </c>
      <c r="E20605" s="2" t="s">
        <v>149</v>
      </c>
      <c r="F20605" s="2" t="s">
        <v>6125</v>
      </c>
      <c r="G20605" s="5">
        <v>32</v>
      </c>
      <c r="H20605" s="5">
        <v>41.5</v>
      </c>
      <c r="I20605" s="5">
        <v>1328</v>
      </c>
      <c r="J20605" s="5">
        <v>1328</v>
      </c>
      <c r="K20605" s="26" t="str" cm="1">
        <f t="array" ref="K20605">_xlfn.LET(_xlpm.d,UPPER(TRIM(CLEAN(SUBSTITUTE(F20605,CHAR(160),"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20606" spans="1:11" hidden="1" x14ac:dyDescent="0.25">
      <c r="B20606" s="20">
        <v>46121</v>
      </c>
      <c r="C20606" s="2" t="s">
        <v>1</v>
      </c>
      <c r="D20606" s="2" t="s">
        <v>6670</v>
      </c>
      <c r="E20606" s="2" t="s">
        <v>305</v>
      </c>
      <c r="F20606" s="2" t="s">
        <v>6125</v>
      </c>
      <c r="G20606" s="5">
        <v>48</v>
      </c>
      <c r="H20606" s="5">
        <v>41.5</v>
      </c>
      <c r="I20606" s="5">
        <v>1992</v>
      </c>
      <c r="J20606" s="5">
        <v>3320</v>
      </c>
      <c r="K20606" s="26" t="str" cm="1">
        <f t="array" ref="K20606">_xlfn.LET(_xlpm.d,UPPER(TRIM(CLEAN(SUBSTITUTE(F20606,CHAR(160),"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20607" spans="1:11" hidden="1" x14ac:dyDescent="0.25">
      <c r="B20607" s="20">
        <v>46122</v>
      </c>
      <c r="C20607" s="2" t="s">
        <v>1</v>
      </c>
      <c r="D20607" s="2" t="s">
        <v>6634</v>
      </c>
      <c r="E20607" s="2" t="s">
        <v>243</v>
      </c>
      <c r="F20607" s="2" t="s">
        <v>6125</v>
      </c>
      <c r="G20607" s="5">
        <v>32</v>
      </c>
      <c r="H20607" s="5">
        <v>41.5</v>
      </c>
      <c r="I20607" s="5">
        <v>1328</v>
      </c>
      <c r="J20607" s="5">
        <v>4648</v>
      </c>
      <c r="K20607" s="26" t="str" cm="1">
        <f t="array" ref="K20607">_xlfn.LET(_xlpm.d,UPPER(TRIM(CLEAN(SUBSTITUTE(F20607,CHAR(160),"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20608" spans="1:11" hidden="1" x14ac:dyDescent="0.25">
      <c r="B20608" s="20">
        <v>46122</v>
      </c>
      <c r="C20608" s="2" t="s">
        <v>1</v>
      </c>
      <c r="D20608" s="2" t="s">
        <v>6625</v>
      </c>
      <c r="E20608" s="2" t="s">
        <v>195</v>
      </c>
      <c r="F20608" s="2" t="s">
        <v>6125</v>
      </c>
      <c r="G20608" s="5">
        <v>32</v>
      </c>
      <c r="H20608" s="5">
        <v>41.5</v>
      </c>
      <c r="I20608" s="5">
        <v>1328</v>
      </c>
      <c r="J20608" s="5">
        <v>5976</v>
      </c>
      <c r="K20608" s="26" t="str" cm="1">
        <f t="array" ref="K20608">_xlfn.LET(_xlpm.d,UPPER(TRIM(CLEAN(SUBSTITUTE(F20608,CHAR(160),"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20609" spans="1:11" hidden="1" x14ac:dyDescent="0.25">
      <c r="B20609" s="20">
        <v>46122</v>
      </c>
      <c r="C20609" s="2" t="s">
        <v>1</v>
      </c>
      <c r="D20609" s="2" t="s">
        <v>6674</v>
      </c>
      <c r="E20609" s="2" t="s">
        <v>224</v>
      </c>
      <c r="F20609" s="2" t="s">
        <v>6125</v>
      </c>
      <c r="G20609" s="5">
        <v>8</v>
      </c>
      <c r="H20609" s="5">
        <v>41.5</v>
      </c>
      <c r="I20609" s="5">
        <v>332</v>
      </c>
      <c r="J20609" s="5">
        <v>6308</v>
      </c>
      <c r="K20609" s="26" t="str" cm="1">
        <f t="array" ref="K20609">_xlfn.LET(_xlpm.d,UPPER(TRIM(CLEAN(SUBSTITUTE(F20609,CHAR(160),"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20610" spans="1:11" hidden="1" x14ac:dyDescent="0.25">
      <c r="B20610" s="20">
        <v>46125</v>
      </c>
      <c r="C20610" s="2" t="s">
        <v>1</v>
      </c>
      <c r="D20610" s="2" t="s">
        <v>6627</v>
      </c>
      <c r="E20610" s="2" t="s">
        <v>236</v>
      </c>
      <c r="F20610" s="2" t="s">
        <v>6125</v>
      </c>
      <c r="G20610" s="5">
        <v>40</v>
      </c>
      <c r="H20610" s="5">
        <v>41.5</v>
      </c>
      <c r="I20610" s="5">
        <v>1660</v>
      </c>
      <c r="J20610" s="5">
        <v>7968</v>
      </c>
      <c r="K20610" s="26" t="str" cm="1">
        <f t="array" ref="K20610">_xlfn.LET(_xlpm.d,UPPER(TRIM(CLEAN(SUBSTITUTE(F20610,CHAR(160),"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20611" spans="1:11" hidden="1" x14ac:dyDescent="0.25">
      <c r="B20611" s="20">
        <v>46129</v>
      </c>
      <c r="C20611" s="2" t="s">
        <v>1</v>
      </c>
      <c r="D20611" s="2" t="s">
        <v>6760</v>
      </c>
      <c r="E20611" s="2" t="s">
        <v>224</v>
      </c>
      <c r="F20611" s="2" t="s">
        <v>6125</v>
      </c>
      <c r="G20611" s="5">
        <v>80</v>
      </c>
      <c r="H20611" s="5">
        <v>41.5</v>
      </c>
      <c r="I20611" s="5">
        <v>3320</v>
      </c>
      <c r="J20611" s="5">
        <v>11288</v>
      </c>
      <c r="K20611" s="26" t="str" cm="1">
        <f t="array" ref="K20611">_xlfn.LET(_xlpm.d,UPPER(TRIM(CLEAN(SUBSTITUTE(F20611,CHAR(160),"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20612" spans="1:11" hidden="1" x14ac:dyDescent="0.25">
      <c r="B20612" s="20">
        <v>46134</v>
      </c>
      <c r="C20612" s="2" t="s">
        <v>1</v>
      </c>
      <c r="D20612" s="2" t="s">
        <v>6768</v>
      </c>
      <c r="E20612" s="2" t="s">
        <v>6698</v>
      </c>
      <c r="F20612" s="2" t="s">
        <v>6125</v>
      </c>
      <c r="G20612" s="5">
        <v>15</v>
      </c>
      <c r="H20612" s="5">
        <v>40.99</v>
      </c>
      <c r="I20612" s="5">
        <v>614.85</v>
      </c>
      <c r="J20612" s="5">
        <v>11902.85</v>
      </c>
      <c r="K20612" s="26" t="str" cm="1">
        <f t="array" ref="K20612">_xlfn.LET(_xlpm.d,UPPER(TRIM(CLEAN(SUBSTITUTE(F20612,CHAR(160),"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20613" spans="1:11" hidden="1" x14ac:dyDescent="0.25">
      <c r="B20613" s="20">
        <v>46134</v>
      </c>
      <c r="C20613" s="2" t="s">
        <v>1</v>
      </c>
      <c r="D20613" s="2" t="s">
        <v>6694</v>
      </c>
      <c r="E20613" s="2" t="s">
        <v>305</v>
      </c>
      <c r="F20613" s="2" t="s">
        <v>6929</v>
      </c>
      <c r="G20613" s="5">
        <v>50</v>
      </c>
      <c r="H20613" s="5">
        <v>41.5</v>
      </c>
      <c r="I20613" s="5">
        <v>2075</v>
      </c>
      <c r="J20613" s="5">
        <v>13977.85</v>
      </c>
      <c r="K20613" s="26" t="str" cm="1">
        <f t="array" ref="K20613">_xlfn.LET(_xlpm.d,UPPER(TRIM(CLEAN(SUBSTITUTE(F20613,CHAR(160),"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20614" spans="1:11" hidden="1" x14ac:dyDescent="0.25">
      <c r="B20614" s="20">
        <v>46142</v>
      </c>
      <c r="C20614" s="2" t="s">
        <v>1</v>
      </c>
      <c r="D20614" s="2" t="s">
        <v>6795</v>
      </c>
      <c r="E20614" s="2" t="s">
        <v>3</v>
      </c>
      <c r="F20614" s="2" t="s">
        <v>6125</v>
      </c>
      <c r="G20614" s="5">
        <v>20</v>
      </c>
      <c r="H20614" s="5">
        <v>40.99</v>
      </c>
      <c r="I20614" s="5">
        <v>819.8</v>
      </c>
      <c r="J20614" s="5">
        <v>14797.65</v>
      </c>
      <c r="K20614" s="26" t="str" cm="1">
        <f t="array" ref="K20614">_xlfn.LET(_xlpm.d,UPPER(TRIM(CLEAN(SUBSTITUTE(F20614,CHAR(160),"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CALIBRACHOA</v>
      </c>
    </row>
    <row r="20615" spans="1:11" hidden="1" x14ac:dyDescent="0.25">
      <c r="A20615" s="11" t="s">
        <v>6133</v>
      </c>
      <c r="B20615" s="3"/>
      <c r="G20615" s="6">
        <f>G20605+G20606+G20607+G20608+G20609+G20610+G20611+G20612+G20613+G20614</f>
        <v>357</v>
      </c>
      <c r="I20615" s="7">
        <f>I20605+I20606+I20607+I20608+I20609+I20610+I20611+I20612+I20613+I20614</f>
        <v>14797.65</v>
      </c>
      <c r="K20615" s="26" t="str" cm="1">
        <f t="array" ref="K20615">_xlfn.LET(_xlpm.d,UPPER(TRIM(CLEAN(SUBSTITUTE(F20615,CHAR(160),"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16" spans="1:11" hidden="1" x14ac:dyDescent="0.25">
      <c r="A20616" s="10" t="s">
        <v>6200</v>
      </c>
      <c r="B20616" s="3"/>
      <c r="K20616" s="26" t="str" cm="1">
        <f t="array" ref="K20616">_xlfn.LET(_xlpm.d,UPPER(TRIM(CLEAN(SUBSTITUTE(F20616,CHAR(160),"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17" spans="1:11" x14ac:dyDescent="0.25">
      <c r="B20617" s="20">
        <v>46113</v>
      </c>
      <c r="C20617" s="2" t="s">
        <v>1</v>
      </c>
      <c r="D20617" s="2" t="s">
        <v>6969</v>
      </c>
      <c r="E20617" s="2" t="s">
        <v>5304</v>
      </c>
      <c r="F20617" s="2" t="s">
        <v>6970</v>
      </c>
      <c r="G20617" s="5">
        <v>1</v>
      </c>
      <c r="H20617" s="5">
        <v>12270.51</v>
      </c>
      <c r="I20617" s="5">
        <v>12270.51</v>
      </c>
      <c r="J20617" s="5">
        <v>12270.51</v>
      </c>
      <c r="K20617" s="26" t="str" cm="1">
        <f t="array" ref="K20617">_xlfn.LET(_xlpm.d,UPPER(TRIM(CLEAN(SUBSTITUTE(F20617,CHAR(160),"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18" spans="1:11" x14ac:dyDescent="0.25">
      <c r="B20618" s="20">
        <v>46119</v>
      </c>
      <c r="C20618" s="2" t="s">
        <v>1</v>
      </c>
      <c r="D20618" s="2" t="s">
        <v>6930</v>
      </c>
      <c r="E20618" s="2" t="s">
        <v>4891</v>
      </c>
      <c r="F20618" s="2" t="s">
        <v>6931</v>
      </c>
      <c r="G20618" s="5">
        <v>120</v>
      </c>
      <c r="H20618" s="5">
        <v>11.6</v>
      </c>
      <c r="I20618" s="5">
        <v>1392</v>
      </c>
      <c r="J20618" s="5">
        <v>13662.51</v>
      </c>
      <c r="K20618" s="26" t="str" cm="1">
        <f t="array" ref="K20618">_xlfn.LET(_xlpm.d,UPPER(TRIM(CLEAN(SUBSTITUTE(F20618,CHAR(160),"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19" spans="1:11" hidden="1" x14ac:dyDescent="0.25">
      <c r="B20619" s="20">
        <v>46122</v>
      </c>
      <c r="C20619" s="2" t="s">
        <v>1</v>
      </c>
      <c r="D20619" s="2" t="s">
        <v>6932</v>
      </c>
      <c r="E20619" s="2" t="s">
        <v>73</v>
      </c>
      <c r="F20619" s="2" t="s">
        <v>6508</v>
      </c>
      <c r="G20619" s="5">
        <v>1</v>
      </c>
      <c r="H20619" s="5">
        <v>936.01</v>
      </c>
      <c r="I20619" s="5">
        <v>936.01</v>
      </c>
      <c r="J20619" s="5">
        <v>14598.52</v>
      </c>
      <c r="K20619" s="26" t="str" cm="1">
        <f t="array" ref="K20619">_xlfn.LET(_xlpm.d,UPPER(TRIM(CLEAN(SUBSTITUTE(F20619,CHAR(160),"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SHOW ITEMS</v>
      </c>
    </row>
    <row r="20620" spans="1:11" hidden="1" x14ac:dyDescent="0.25">
      <c r="A20620" s="11" t="s">
        <v>6218</v>
      </c>
      <c r="B20620" s="3"/>
      <c r="G20620" s="6">
        <f>G20617+G20618+G20619</f>
        <v>122</v>
      </c>
      <c r="I20620" s="7">
        <f>I20617+I20618+I20619</f>
        <v>14598.52</v>
      </c>
      <c r="K20620" s="26" t="str" cm="1">
        <f t="array" ref="K20620">_xlfn.LET(_xlpm.d,UPPER(TRIM(CLEAN(SUBSTITUTE(F20620,CHAR(160),"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21" spans="1:11" hidden="1" x14ac:dyDescent="0.25">
      <c r="A20621" s="10" t="s">
        <v>6309</v>
      </c>
      <c r="B20621" s="3"/>
      <c r="K20621" s="26" t="str" cm="1">
        <f t="array" ref="K20621">_xlfn.LET(_xlpm.d,UPPER(TRIM(CLEAN(SUBSTITUTE(F20621,CHAR(160),"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22" spans="1:11" hidden="1" x14ac:dyDescent="0.25">
      <c r="B20622" s="20">
        <v>46122</v>
      </c>
      <c r="C20622" s="2" t="s">
        <v>1</v>
      </c>
      <c r="D20622" s="2" t="s">
        <v>6632</v>
      </c>
      <c r="E20622" s="2" t="s">
        <v>800</v>
      </c>
      <c r="F20622" s="2" t="s">
        <v>6310</v>
      </c>
      <c r="G20622" s="5">
        <v>2</v>
      </c>
      <c r="H20622" s="5">
        <v>74.75</v>
      </c>
      <c r="I20622" s="5">
        <v>149.5</v>
      </c>
      <c r="J20622" s="5">
        <v>149.5</v>
      </c>
      <c r="K20622" s="26" t="str" cm="1">
        <f t="array" ref="K20622">_xlfn.LET(_xlpm.d,UPPER(TRIM(CLEAN(SUBSTITUTE(F20622,CHAR(160),"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20CM AERO BOWL</v>
      </c>
    </row>
    <row r="20623" spans="1:11" hidden="1" x14ac:dyDescent="0.25">
      <c r="A20623" s="11" t="s">
        <v>6313</v>
      </c>
      <c r="B20623" s="3"/>
      <c r="G20623" s="6">
        <f>G20622</f>
        <v>2</v>
      </c>
      <c r="I20623" s="8">
        <f>I20622</f>
        <v>149.5</v>
      </c>
      <c r="K20623" s="26" t="str" cm="1">
        <f t="array" ref="K20623">_xlfn.LET(_xlpm.d,UPPER(TRIM(CLEAN(SUBSTITUTE(F20623,CHAR(160),"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24" spans="1:11" hidden="1" x14ac:dyDescent="0.25">
      <c r="A20624" s="10" t="s">
        <v>6324</v>
      </c>
      <c r="B20624" s="3"/>
      <c r="K20624" s="26" t="str" cm="1">
        <f t="array" ref="K20624">_xlfn.LET(_xlpm.d,UPPER(TRIM(CLEAN(SUBSTITUTE(F20624,CHAR(160),"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25" spans="1:11" hidden="1" x14ac:dyDescent="0.25">
      <c r="B20625" s="20">
        <v>46122</v>
      </c>
      <c r="C20625" s="2" t="s">
        <v>1</v>
      </c>
      <c r="D20625" s="2" t="s">
        <v>6632</v>
      </c>
      <c r="E20625" s="2" t="s">
        <v>800</v>
      </c>
      <c r="F20625" s="2" t="s">
        <v>6325</v>
      </c>
      <c r="G20625" s="5">
        <v>4</v>
      </c>
      <c r="H20625" s="5">
        <v>36.700000000000003</v>
      </c>
      <c r="I20625" s="5">
        <v>146.80000000000001</v>
      </c>
      <c r="J20625" s="5">
        <v>146.80000000000001</v>
      </c>
      <c r="K20625" s="26" t="str" cm="1">
        <f t="array" ref="K20625">_xlfn.LET(_xlpm.d,UPPER(TRIM(CLEAN(SUBSTITUTE(F20625,CHAR(160),"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MID RANGE</v>
      </c>
    </row>
    <row r="20626" spans="1:11" hidden="1" x14ac:dyDescent="0.25">
      <c r="A20626" s="11" t="s">
        <v>6333</v>
      </c>
      <c r="B20626" s="3"/>
      <c r="G20626" s="6">
        <f>G20625</f>
        <v>4</v>
      </c>
      <c r="I20626" s="8">
        <f>I20625</f>
        <v>146.80000000000001</v>
      </c>
      <c r="K20626" s="26" t="str" cm="1">
        <f t="array" ref="K20626">_xlfn.LET(_xlpm.d,UPPER(TRIM(CLEAN(SUBSTITUTE(F20626,CHAR(160),"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27" spans="1:11" hidden="1" x14ac:dyDescent="0.25">
      <c r="A20627" s="10" t="s">
        <v>6334</v>
      </c>
      <c r="B20627" s="3"/>
      <c r="K20627" s="26" t="str" cm="1">
        <f t="array" ref="K20627">_xlfn.LET(_xlpm.d,UPPER(TRIM(CLEAN(SUBSTITUTE(F20627,CHAR(160),"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28" spans="1:11" hidden="1" x14ac:dyDescent="0.25">
      <c r="B20628" s="20">
        <v>46122</v>
      </c>
      <c r="C20628" s="2" t="s">
        <v>1</v>
      </c>
      <c r="D20628" s="2" t="s">
        <v>6632</v>
      </c>
      <c r="E20628" s="2" t="s">
        <v>800</v>
      </c>
      <c r="F20628" s="2" t="s">
        <v>6335</v>
      </c>
      <c r="G20628" s="5">
        <v>4</v>
      </c>
      <c r="H20628" s="5">
        <v>36.700000000000003</v>
      </c>
      <c r="I20628" s="5">
        <v>146.80000000000001</v>
      </c>
      <c r="J20628" s="5">
        <v>146.80000000000001</v>
      </c>
      <c r="K20628" s="26" t="str" cm="1">
        <f t="array" ref="K20628">_xlfn.LET(_xlpm.d,UPPER(TRIM(CLEAN(SUBSTITUTE(F20628,CHAR(160),"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12CM PATIO RANGE</v>
      </c>
    </row>
    <row r="20629" spans="1:11" hidden="1" x14ac:dyDescent="0.25">
      <c r="A20629" s="11" t="s">
        <v>6337</v>
      </c>
      <c r="B20629" s="3"/>
      <c r="G20629" s="6">
        <f>G20628</f>
        <v>4</v>
      </c>
      <c r="I20629" s="8">
        <f>I20628</f>
        <v>146.80000000000001</v>
      </c>
      <c r="K20629" s="26" t="str" cm="1">
        <f t="array" ref="K20629">_xlfn.LET(_xlpm.d,UPPER(TRIM(CLEAN(SUBSTITUTE(F20629,CHAR(160),"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30" spans="1:11" hidden="1" x14ac:dyDescent="0.25">
      <c r="A20630" s="10" t="s">
        <v>6343</v>
      </c>
      <c r="B20630" s="3"/>
      <c r="K20630" s="26" t="str" cm="1">
        <f t="array" ref="K20630">_xlfn.LET(_xlpm.d,UPPER(TRIM(CLEAN(SUBSTITUTE(F20630,CHAR(160),"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  <row r="20631" spans="1:11" hidden="1" x14ac:dyDescent="0.25">
      <c r="B20631" s="20">
        <v>46122</v>
      </c>
      <c r="C20631" s="2" t="s">
        <v>1</v>
      </c>
      <c r="D20631" s="2" t="s">
        <v>6632</v>
      </c>
      <c r="E20631" s="2" t="s">
        <v>800</v>
      </c>
      <c r="F20631" s="2" t="s">
        <v>6344</v>
      </c>
      <c r="G20631" s="5">
        <v>14</v>
      </c>
      <c r="H20631" s="5">
        <v>45.65</v>
      </c>
      <c r="I20631" s="5">
        <v>639.1</v>
      </c>
      <c r="J20631" s="5">
        <v>639.1</v>
      </c>
      <c r="K20631" s="26" t="str" cm="1">
        <f t="array" ref="K20631">_xlfn.LET(_xlpm.d,UPPER(TRIM(CLEAN(SUBSTITUTE(F20631,CHAR(160),"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>SIMPLY BEAUTIFUL</v>
      </c>
    </row>
    <row r="20632" spans="1:11" hidden="1" x14ac:dyDescent="0.25">
      <c r="A20632" s="11" t="s">
        <v>6351</v>
      </c>
      <c r="B20632" s="3"/>
      <c r="G20632" s="6">
        <f>G20631</f>
        <v>14</v>
      </c>
      <c r="I20632" s="8">
        <f>I20631</f>
        <v>639.1</v>
      </c>
      <c r="K20632" s="26" t="str" cm="1">
        <f t="array" ref="K20632">_xlfn.LET(_xlpm.d,UPPER(TRIM(CLEAN(SUBSTITUTE(F20632,CHAR(160)," ")))),_xlpm.keys,UPPER(TRIM(MAP!$B$2:$B$1000)),_xlpm.vals,MAP!$A$2:$A$1000,_xlpm.matchlen,IF(ISNUMBER(SEARCH(_xlpm.keys,_xlpm.d)),LEN(_xlpm.keys),0),_xlpm.best,MAX(_xlpm.matchlen),IF(_xlpm.best=0,"",INDEX(_xlpm.vals,MATCH(_xlpm.best,_xlpm.matchlen,0))))</f>
        <v/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7713-D889-4B2B-88D9-232B1D9185C6}">
  <dimension ref="A1:E1297"/>
  <sheetViews>
    <sheetView topLeftCell="A744" workbookViewId="0">
      <selection activeCell="C755" sqref="C755"/>
    </sheetView>
  </sheetViews>
  <sheetFormatPr defaultRowHeight="15" x14ac:dyDescent="0.25"/>
  <cols>
    <col min="1" max="1" width="32" style="18" customWidth="1"/>
    <col min="2" max="2" width="41" style="16" bestFit="1" customWidth="1"/>
    <col min="3" max="4" width="9" style="12"/>
    <col min="5" max="5" width="22" style="12" customWidth="1"/>
    <col min="6" max="16384" width="9" style="12"/>
  </cols>
  <sheetData>
    <row r="1" spans="1:5" ht="15.75" x14ac:dyDescent="0.25">
      <c r="A1" s="1" t="s">
        <v>6379</v>
      </c>
      <c r="B1" s="2" t="s">
        <v>220</v>
      </c>
      <c r="E1" s="1" t="s">
        <v>6380</v>
      </c>
    </row>
    <row r="2" spans="1:5" ht="15.75" x14ac:dyDescent="0.25">
      <c r="A2" s="1" t="s">
        <v>6379</v>
      </c>
      <c r="B2" s="13" t="s">
        <v>6381</v>
      </c>
      <c r="E2" s="1" t="s">
        <v>6382</v>
      </c>
    </row>
    <row r="3" spans="1:5" ht="15.75" x14ac:dyDescent="0.25">
      <c r="A3" s="1" t="s">
        <v>6379</v>
      </c>
      <c r="B3" s="2" t="s">
        <v>6383</v>
      </c>
      <c r="E3" s="1" t="s">
        <v>6379</v>
      </c>
    </row>
    <row r="4" spans="1:5" ht="15.75" x14ac:dyDescent="0.25">
      <c r="A4" s="1" t="s">
        <v>6379</v>
      </c>
      <c r="B4" s="2" t="s">
        <v>6384</v>
      </c>
      <c r="E4" s="1" t="s">
        <v>6385</v>
      </c>
    </row>
    <row r="5" spans="1:5" ht="15.75" x14ac:dyDescent="0.25">
      <c r="A5" s="1" t="s">
        <v>6379</v>
      </c>
      <c r="B5" s="13" t="s">
        <v>755</v>
      </c>
      <c r="E5" s="1" t="s">
        <v>6386</v>
      </c>
    </row>
    <row r="6" spans="1:5" ht="15.75" x14ac:dyDescent="0.25">
      <c r="A6" s="1" t="s">
        <v>6379</v>
      </c>
      <c r="B6" s="13" t="s">
        <v>879</v>
      </c>
      <c r="E6" s="1" t="s">
        <v>6387</v>
      </c>
    </row>
    <row r="7" spans="1:5" ht="15.75" x14ac:dyDescent="0.25">
      <c r="A7" s="1" t="s">
        <v>6388</v>
      </c>
      <c r="B7" s="13" t="s">
        <v>6389</v>
      </c>
      <c r="E7" s="1" t="s">
        <v>6390</v>
      </c>
    </row>
    <row r="8" spans="1:5" ht="15.75" x14ac:dyDescent="0.25">
      <c r="A8" s="1" t="s">
        <v>6379</v>
      </c>
      <c r="B8" s="13" t="s">
        <v>6391</v>
      </c>
      <c r="E8" s="1" t="s">
        <v>6392</v>
      </c>
    </row>
    <row r="9" spans="1:5" ht="15.75" x14ac:dyDescent="0.25">
      <c r="A9" s="1" t="s">
        <v>6379</v>
      </c>
      <c r="B9" s="13" t="s">
        <v>1245</v>
      </c>
      <c r="E9" s="1" t="s">
        <v>6393</v>
      </c>
    </row>
    <row r="10" spans="1:5" ht="15.75" x14ac:dyDescent="0.25">
      <c r="A10" s="1" t="s">
        <v>6394</v>
      </c>
      <c r="B10" s="13" t="s">
        <v>6395</v>
      </c>
      <c r="E10" s="1" t="s">
        <v>6396</v>
      </c>
    </row>
    <row r="11" spans="1:5" ht="15.75" x14ac:dyDescent="0.25">
      <c r="A11" s="1" t="s">
        <v>6394</v>
      </c>
      <c r="B11" s="13" t="s">
        <v>6397</v>
      </c>
      <c r="E11" s="1" t="s">
        <v>6398</v>
      </c>
    </row>
    <row r="12" spans="1:5" ht="15.75" x14ac:dyDescent="0.25">
      <c r="A12" s="1" t="s">
        <v>6394</v>
      </c>
      <c r="B12" s="13" t="s">
        <v>6399</v>
      </c>
      <c r="E12" s="1" t="s">
        <v>6400</v>
      </c>
    </row>
    <row r="13" spans="1:5" ht="15.75" x14ac:dyDescent="0.25">
      <c r="A13" s="1" t="s">
        <v>6394</v>
      </c>
      <c r="B13" s="13" t="s">
        <v>6401</v>
      </c>
      <c r="E13" s="1" t="s">
        <v>6402</v>
      </c>
    </row>
    <row r="14" spans="1:5" ht="15.75" x14ac:dyDescent="0.25">
      <c r="A14" s="1" t="s">
        <v>6394</v>
      </c>
      <c r="B14" s="13" t="s">
        <v>6403</v>
      </c>
      <c r="E14" s="1" t="s">
        <v>6404</v>
      </c>
    </row>
    <row r="15" spans="1:5" ht="15.75" x14ac:dyDescent="0.25">
      <c r="A15" s="1" t="s">
        <v>6394</v>
      </c>
      <c r="B15" s="13" t="s">
        <v>6405</v>
      </c>
      <c r="E15" s="1" t="s">
        <v>6406</v>
      </c>
    </row>
    <row r="16" spans="1:5" ht="15.75" x14ac:dyDescent="0.25">
      <c r="A16" s="1" t="s">
        <v>6394</v>
      </c>
      <c r="B16" s="13" t="s">
        <v>6407</v>
      </c>
      <c r="E16" s="1" t="s">
        <v>6408</v>
      </c>
    </row>
    <row r="17" spans="1:5" ht="15.75" x14ac:dyDescent="0.25">
      <c r="A17" s="1" t="s">
        <v>6394</v>
      </c>
      <c r="B17" s="13" t="s">
        <v>6409</v>
      </c>
      <c r="E17" s="1" t="s">
        <v>6410</v>
      </c>
    </row>
    <row r="18" spans="1:5" ht="15.75" x14ac:dyDescent="0.25">
      <c r="A18" s="1" t="s">
        <v>6394</v>
      </c>
      <c r="B18" s="13" t="s">
        <v>6411</v>
      </c>
      <c r="E18" s="1" t="s">
        <v>6412</v>
      </c>
    </row>
    <row r="19" spans="1:5" ht="15.75" x14ac:dyDescent="0.25">
      <c r="A19" s="1" t="s">
        <v>6394</v>
      </c>
      <c r="B19" s="13" t="s">
        <v>6413</v>
      </c>
      <c r="E19" s="1" t="s">
        <v>6414</v>
      </c>
    </row>
    <row r="20" spans="1:5" ht="15.75" x14ac:dyDescent="0.25">
      <c r="A20" s="1" t="s">
        <v>6415</v>
      </c>
      <c r="B20" s="13" t="s">
        <v>6416</v>
      </c>
      <c r="E20" s="1" t="s">
        <v>6417</v>
      </c>
    </row>
    <row r="21" spans="1:5" ht="15.75" x14ac:dyDescent="0.25">
      <c r="A21" s="1" t="s">
        <v>6415</v>
      </c>
      <c r="B21" s="13" t="s">
        <v>6418</v>
      </c>
      <c r="E21" s="1" t="s">
        <v>6419</v>
      </c>
    </row>
    <row r="22" spans="1:5" ht="15.75" x14ac:dyDescent="0.25">
      <c r="A22" s="1" t="s">
        <v>6415</v>
      </c>
      <c r="B22" s="13" t="s">
        <v>6420</v>
      </c>
      <c r="E22" s="1" t="s">
        <v>6421</v>
      </c>
    </row>
    <row r="23" spans="1:5" ht="15.75" x14ac:dyDescent="0.25">
      <c r="A23" s="1" t="s">
        <v>6394</v>
      </c>
      <c r="B23" s="13" t="s">
        <v>1638</v>
      </c>
      <c r="E23" s="1" t="s">
        <v>6388</v>
      </c>
    </row>
    <row r="24" spans="1:5" ht="15.75" x14ac:dyDescent="0.25">
      <c r="A24" s="1" t="s">
        <v>6394</v>
      </c>
      <c r="B24" s="13" t="s">
        <v>6422</v>
      </c>
      <c r="E24" s="1" t="s">
        <v>6423</v>
      </c>
    </row>
    <row r="25" spans="1:5" ht="15.75" x14ac:dyDescent="0.25">
      <c r="A25" s="1" t="s">
        <v>6412</v>
      </c>
      <c r="B25" s="13" t="s">
        <v>6424</v>
      </c>
    </row>
    <row r="26" spans="1:5" ht="15.75" x14ac:dyDescent="0.25">
      <c r="A26" s="1" t="s">
        <v>6412</v>
      </c>
      <c r="B26" s="13" t="s">
        <v>6425</v>
      </c>
    </row>
    <row r="27" spans="1:5" ht="15.75" x14ac:dyDescent="0.25">
      <c r="A27" s="1" t="s">
        <v>6410</v>
      </c>
      <c r="B27" s="13" t="s">
        <v>6426</v>
      </c>
      <c r="E27" s="1" t="s">
        <v>6427</v>
      </c>
    </row>
    <row r="28" spans="1:5" ht="15.75" x14ac:dyDescent="0.25">
      <c r="A28" s="1" t="s">
        <v>6410</v>
      </c>
      <c r="B28" s="13" t="s">
        <v>6428</v>
      </c>
      <c r="E28" s="1" t="s">
        <v>6415</v>
      </c>
    </row>
    <row r="29" spans="1:5" ht="15.75" x14ac:dyDescent="0.25">
      <c r="A29" s="1" t="s">
        <v>6410</v>
      </c>
      <c r="B29" s="13" t="s">
        <v>6429</v>
      </c>
      <c r="E29" s="1" t="s">
        <v>6430</v>
      </c>
    </row>
    <row r="30" spans="1:5" ht="15.75" x14ac:dyDescent="0.25">
      <c r="A30" s="1" t="s">
        <v>6382</v>
      </c>
      <c r="B30" s="13" t="s">
        <v>6431</v>
      </c>
    </row>
    <row r="31" spans="1:5" ht="15.75" x14ac:dyDescent="0.25">
      <c r="A31" s="1" t="s">
        <v>6382</v>
      </c>
      <c r="B31" s="13" t="s">
        <v>6432</v>
      </c>
    </row>
    <row r="32" spans="1:5" ht="15.75" x14ac:dyDescent="0.25">
      <c r="A32" s="1" t="s">
        <v>6382</v>
      </c>
      <c r="B32" s="13" t="s">
        <v>6433</v>
      </c>
    </row>
    <row r="33" spans="1:2" ht="15.75" x14ac:dyDescent="0.25">
      <c r="A33" s="1" t="s">
        <v>6382</v>
      </c>
      <c r="B33" s="13" t="s">
        <v>6434</v>
      </c>
    </row>
    <row r="34" spans="1:2" ht="15.75" x14ac:dyDescent="0.25">
      <c r="A34" s="1" t="s">
        <v>6382</v>
      </c>
      <c r="B34" s="13" t="s">
        <v>6435</v>
      </c>
    </row>
    <row r="35" spans="1:2" ht="15.75" x14ac:dyDescent="0.25">
      <c r="A35" s="1" t="s">
        <v>6382</v>
      </c>
      <c r="B35" s="13" t="s">
        <v>2573</v>
      </c>
    </row>
    <row r="36" spans="1:2" ht="15.75" x14ac:dyDescent="0.25">
      <c r="A36" s="1" t="s">
        <v>6382</v>
      </c>
      <c r="B36" s="13" t="s">
        <v>6436</v>
      </c>
    </row>
    <row r="37" spans="1:2" ht="15.75" x14ac:dyDescent="0.25">
      <c r="A37" s="1" t="s">
        <v>6382</v>
      </c>
      <c r="B37" s="13" t="s">
        <v>6437</v>
      </c>
    </row>
    <row r="38" spans="1:2" ht="15.75" x14ac:dyDescent="0.25">
      <c r="A38" s="1" t="s">
        <v>6382</v>
      </c>
      <c r="B38" s="13" t="s">
        <v>6438</v>
      </c>
    </row>
    <row r="39" spans="1:2" ht="15.75" x14ac:dyDescent="0.25">
      <c r="A39" s="1" t="s">
        <v>6382</v>
      </c>
      <c r="B39" s="13" t="s">
        <v>6439</v>
      </c>
    </row>
    <row r="40" spans="1:2" ht="15.75" x14ac:dyDescent="0.25">
      <c r="A40" s="1" t="s">
        <v>6382</v>
      </c>
      <c r="B40" s="13" t="s">
        <v>6440</v>
      </c>
    </row>
    <row r="41" spans="1:2" ht="15.75" x14ac:dyDescent="0.25">
      <c r="A41" s="1" t="s">
        <v>6382</v>
      </c>
      <c r="B41" s="13" t="s">
        <v>6441</v>
      </c>
    </row>
    <row r="42" spans="1:2" ht="15.75" x14ac:dyDescent="0.25">
      <c r="A42" s="1" t="s">
        <v>6382</v>
      </c>
      <c r="B42" s="13" t="s">
        <v>6442</v>
      </c>
    </row>
    <row r="43" spans="1:2" ht="15.75" x14ac:dyDescent="0.25">
      <c r="A43" s="1" t="s">
        <v>6382</v>
      </c>
      <c r="B43" s="13" t="s">
        <v>6443</v>
      </c>
    </row>
    <row r="44" spans="1:2" ht="15.75" x14ac:dyDescent="0.25">
      <c r="A44" s="1" t="s">
        <v>6382</v>
      </c>
      <c r="B44" s="13" t="s">
        <v>6444</v>
      </c>
    </row>
    <row r="45" spans="1:2" ht="15.75" x14ac:dyDescent="0.25">
      <c r="A45" s="1" t="s">
        <v>6382</v>
      </c>
      <c r="B45" s="13" t="s">
        <v>6445</v>
      </c>
    </row>
    <row r="46" spans="1:2" ht="15.75" x14ac:dyDescent="0.25">
      <c r="A46" s="1" t="s">
        <v>6382</v>
      </c>
      <c r="B46" s="13" t="s">
        <v>6446</v>
      </c>
    </row>
    <row r="47" spans="1:2" ht="15.75" x14ac:dyDescent="0.25">
      <c r="A47" s="1" t="s">
        <v>6382</v>
      </c>
      <c r="B47" s="13" t="s">
        <v>6447</v>
      </c>
    </row>
    <row r="48" spans="1:2" ht="15.75" x14ac:dyDescent="0.25">
      <c r="A48" s="1" t="s">
        <v>6382</v>
      </c>
      <c r="B48" s="13" t="s">
        <v>6448</v>
      </c>
    </row>
    <row r="49" spans="1:2" ht="15.75" x14ac:dyDescent="0.25">
      <c r="A49" s="1" t="s">
        <v>6382</v>
      </c>
      <c r="B49" s="13" t="s">
        <v>6449</v>
      </c>
    </row>
    <row r="50" spans="1:2" ht="15.75" x14ac:dyDescent="0.25">
      <c r="A50" s="1" t="s">
        <v>6382</v>
      </c>
      <c r="B50" s="13" t="s">
        <v>6450</v>
      </c>
    </row>
    <row r="51" spans="1:2" ht="15.75" x14ac:dyDescent="0.25">
      <c r="A51" s="1" t="s">
        <v>6382</v>
      </c>
      <c r="B51" s="13" t="s">
        <v>6451</v>
      </c>
    </row>
    <row r="52" spans="1:2" ht="15.75" x14ac:dyDescent="0.25">
      <c r="A52" s="1" t="s">
        <v>6382</v>
      </c>
      <c r="B52" s="13" t="s">
        <v>6452</v>
      </c>
    </row>
    <row r="53" spans="1:2" ht="15.75" x14ac:dyDescent="0.25">
      <c r="A53" s="1" t="s">
        <v>6382</v>
      </c>
      <c r="B53" s="13" t="s">
        <v>6453</v>
      </c>
    </row>
    <row r="54" spans="1:2" ht="15.75" x14ac:dyDescent="0.25">
      <c r="A54" s="1" t="s">
        <v>6382</v>
      </c>
      <c r="B54" s="13" t="s">
        <v>3680</v>
      </c>
    </row>
    <row r="55" spans="1:2" ht="15.75" x14ac:dyDescent="0.25">
      <c r="A55" s="1" t="s">
        <v>6382</v>
      </c>
      <c r="B55" s="13" t="s">
        <v>6454</v>
      </c>
    </row>
    <row r="56" spans="1:2" ht="15.75" x14ac:dyDescent="0.25">
      <c r="A56" s="1" t="s">
        <v>6382</v>
      </c>
      <c r="B56" s="13" t="s">
        <v>6455</v>
      </c>
    </row>
    <row r="57" spans="1:2" ht="15.75" x14ac:dyDescent="0.25">
      <c r="A57" s="1" t="s">
        <v>6382</v>
      </c>
      <c r="B57" s="13" t="s">
        <v>6456</v>
      </c>
    </row>
    <row r="58" spans="1:2" ht="15.75" x14ac:dyDescent="0.25">
      <c r="A58" s="1" t="s">
        <v>6382</v>
      </c>
      <c r="B58" s="13" t="s">
        <v>6457</v>
      </c>
    </row>
    <row r="59" spans="1:2" ht="15.75" x14ac:dyDescent="0.25">
      <c r="A59" s="1" t="s">
        <v>6408</v>
      </c>
      <c r="B59" s="13" t="s">
        <v>6458</v>
      </c>
    </row>
    <row r="60" spans="1:2" ht="15.75" x14ac:dyDescent="0.25">
      <c r="A60" s="1" t="s">
        <v>6392</v>
      </c>
      <c r="B60" s="13" t="s">
        <v>6459</v>
      </c>
    </row>
    <row r="61" spans="1:2" ht="15.75" x14ac:dyDescent="0.25">
      <c r="A61" s="1" t="s">
        <v>6408</v>
      </c>
      <c r="B61" s="13" t="s">
        <v>6460</v>
      </c>
    </row>
    <row r="62" spans="1:2" ht="15.75" x14ac:dyDescent="0.25">
      <c r="A62" s="13" t="s">
        <v>6461</v>
      </c>
      <c r="B62" s="13" t="s">
        <v>6462</v>
      </c>
    </row>
    <row r="63" spans="1:2" ht="15.75" x14ac:dyDescent="0.25">
      <c r="A63" s="1" t="s">
        <v>6392</v>
      </c>
      <c r="B63" s="13" t="s">
        <v>6463</v>
      </c>
    </row>
    <row r="64" spans="1:2" ht="15.75" x14ac:dyDescent="0.25">
      <c r="A64" s="1" t="s">
        <v>6392</v>
      </c>
      <c r="B64" s="13" t="s">
        <v>6464</v>
      </c>
    </row>
    <row r="65" spans="1:2" ht="15.75" x14ac:dyDescent="0.25">
      <c r="A65" s="1" t="s">
        <v>6392</v>
      </c>
      <c r="B65" s="13" t="s">
        <v>3866</v>
      </c>
    </row>
    <row r="66" spans="1:2" ht="15.75" x14ac:dyDescent="0.25">
      <c r="A66" s="1" t="s">
        <v>6392</v>
      </c>
      <c r="B66" s="13" t="s">
        <v>6465</v>
      </c>
    </row>
    <row r="67" spans="1:2" ht="15.75" x14ac:dyDescent="0.25">
      <c r="A67" s="1" t="s">
        <v>6386</v>
      </c>
      <c r="B67" s="13" t="s">
        <v>3968</v>
      </c>
    </row>
    <row r="68" spans="1:2" ht="15.75" x14ac:dyDescent="0.25">
      <c r="A68" s="1" t="s">
        <v>6402</v>
      </c>
      <c r="B68" s="13" t="s">
        <v>6402</v>
      </c>
    </row>
    <row r="69" spans="1:2" ht="15.75" x14ac:dyDescent="0.25">
      <c r="A69" s="1" t="s">
        <v>6402</v>
      </c>
      <c r="B69" s="13" t="s">
        <v>6466</v>
      </c>
    </row>
    <row r="70" spans="1:2" ht="15.75" x14ac:dyDescent="0.25">
      <c r="A70" s="1" t="s">
        <v>6390</v>
      </c>
      <c r="B70" s="13" t="s">
        <v>6467</v>
      </c>
    </row>
    <row r="71" spans="1:2" ht="15.75" x14ac:dyDescent="0.25">
      <c r="A71" s="1" t="s">
        <v>6393</v>
      </c>
      <c r="B71" s="13" t="s">
        <v>6393</v>
      </c>
    </row>
    <row r="72" spans="1:2" ht="15.75" x14ac:dyDescent="0.25">
      <c r="A72" s="1" t="s">
        <v>6393</v>
      </c>
      <c r="B72" s="13" t="s">
        <v>6468</v>
      </c>
    </row>
    <row r="73" spans="1:2" ht="15.75" x14ac:dyDescent="0.25">
      <c r="A73" s="1" t="s">
        <v>6392</v>
      </c>
      <c r="B73" s="13" t="s">
        <v>6469</v>
      </c>
    </row>
    <row r="74" spans="1:2" ht="15.75" x14ac:dyDescent="0.25">
      <c r="A74" s="1" t="s">
        <v>6390</v>
      </c>
      <c r="B74" s="13" t="s">
        <v>6470</v>
      </c>
    </row>
    <row r="75" spans="1:2" ht="15.75" x14ac:dyDescent="0.25">
      <c r="A75" s="1" t="s">
        <v>6392</v>
      </c>
      <c r="B75" s="13" t="s">
        <v>6471</v>
      </c>
    </row>
    <row r="76" spans="1:2" ht="15.75" x14ac:dyDescent="0.25">
      <c r="A76" s="1" t="s">
        <v>6390</v>
      </c>
      <c r="B76" s="13" t="s">
        <v>6472</v>
      </c>
    </row>
    <row r="77" spans="1:2" ht="15.75" x14ac:dyDescent="0.25">
      <c r="A77" s="1" t="s">
        <v>6390</v>
      </c>
      <c r="B77" s="13" t="s">
        <v>6473</v>
      </c>
    </row>
    <row r="78" spans="1:2" ht="15.75" x14ac:dyDescent="0.25">
      <c r="A78" s="1" t="s">
        <v>6390</v>
      </c>
      <c r="B78" s="13" t="s">
        <v>6390</v>
      </c>
    </row>
    <row r="79" spans="1:2" ht="15.75" x14ac:dyDescent="0.25">
      <c r="A79" s="1" t="s">
        <v>6390</v>
      </c>
      <c r="B79" s="13" t="s">
        <v>6474</v>
      </c>
    </row>
    <row r="80" spans="1:2" ht="15.75" x14ac:dyDescent="0.25">
      <c r="A80" s="1" t="s">
        <v>6406</v>
      </c>
      <c r="B80" s="13" t="s">
        <v>6475</v>
      </c>
    </row>
    <row r="81" spans="1:2" ht="15.75" x14ac:dyDescent="0.25">
      <c r="A81" s="1" t="s">
        <v>6398</v>
      </c>
      <c r="B81" s="13" t="s">
        <v>2852</v>
      </c>
    </row>
    <row r="82" spans="1:2" ht="15.75" x14ac:dyDescent="0.25">
      <c r="A82" s="1" t="s">
        <v>6398</v>
      </c>
      <c r="B82" s="13" t="s">
        <v>6476</v>
      </c>
    </row>
    <row r="83" spans="1:2" ht="15.75" x14ac:dyDescent="0.25">
      <c r="A83" s="1" t="s">
        <v>6387</v>
      </c>
      <c r="B83" s="13" t="s">
        <v>4170</v>
      </c>
    </row>
    <row r="84" spans="1:2" ht="15.75" x14ac:dyDescent="0.25">
      <c r="A84" s="1" t="s">
        <v>6477</v>
      </c>
      <c r="B84" s="13" t="s">
        <v>4180</v>
      </c>
    </row>
    <row r="85" spans="1:2" ht="15.75" x14ac:dyDescent="0.25">
      <c r="A85" s="13" t="s">
        <v>6417</v>
      </c>
      <c r="B85" s="13" t="s">
        <v>4187</v>
      </c>
    </row>
    <row r="86" spans="1:2" ht="15.75" x14ac:dyDescent="0.25">
      <c r="A86" s="13" t="s">
        <v>6478</v>
      </c>
      <c r="B86" s="13" t="s">
        <v>6478</v>
      </c>
    </row>
    <row r="87" spans="1:2" ht="15.75" x14ac:dyDescent="0.25">
      <c r="A87" s="1" t="s">
        <v>6387</v>
      </c>
      <c r="B87" s="13" t="s">
        <v>6479</v>
      </c>
    </row>
    <row r="88" spans="1:2" ht="15.75" x14ac:dyDescent="0.25">
      <c r="A88" s="1" t="s">
        <v>6387</v>
      </c>
      <c r="B88" s="13" t="s">
        <v>6387</v>
      </c>
    </row>
    <row r="89" spans="1:2" ht="15.75" x14ac:dyDescent="0.25">
      <c r="A89" s="1" t="s">
        <v>6387</v>
      </c>
      <c r="B89" s="13" t="s">
        <v>6480</v>
      </c>
    </row>
    <row r="90" spans="1:2" ht="15.75" x14ac:dyDescent="0.25">
      <c r="A90" s="1" t="s">
        <v>6387</v>
      </c>
      <c r="B90" s="13" t="s">
        <v>6481</v>
      </c>
    </row>
    <row r="91" spans="1:2" ht="15.75" x14ac:dyDescent="0.25">
      <c r="A91" s="1" t="s">
        <v>6430</v>
      </c>
      <c r="B91" s="13" t="s">
        <v>4253</v>
      </c>
    </row>
    <row r="92" spans="1:2" ht="15.75" x14ac:dyDescent="0.25">
      <c r="A92" s="1" t="s">
        <v>6423</v>
      </c>
      <c r="B92" s="13" t="s">
        <v>6482</v>
      </c>
    </row>
    <row r="93" spans="1:2" ht="15.75" x14ac:dyDescent="0.25">
      <c r="A93" s="1" t="s">
        <v>6396</v>
      </c>
      <c r="B93" s="13" t="s">
        <v>6483</v>
      </c>
    </row>
    <row r="94" spans="1:2" ht="15.75" x14ac:dyDescent="0.25">
      <c r="A94" s="1" t="s">
        <v>6396</v>
      </c>
      <c r="B94" s="13" t="s">
        <v>6484</v>
      </c>
    </row>
    <row r="95" spans="1:2" ht="15.75" x14ac:dyDescent="0.25">
      <c r="A95" s="1" t="s">
        <v>6396</v>
      </c>
      <c r="B95" s="13" t="s">
        <v>6485</v>
      </c>
    </row>
    <row r="96" spans="1:2" ht="15.75" x14ac:dyDescent="0.25">
      <c r="A96" s="1" t="s">
        <v>6404</v>
      </c>
      <c r="B96" s="13" t="s">
        <v>6486</v>
      </c>
    </row>
    <row r="97" spans="1:2" ht="15.75" x14ac:dyDescent="0.25">
      <c r="A97" s="1" t="s">
        <v>6392</v>
      </c>
      <c r="B97" s="13" t="s">
        <v>6487</v>
      </c>
    </row>
    <row r="98" spans="1:2" ht="15.75" x14ac:dyDescent="0.25">
      <c r="A98" s="13" t="s">
        <v>6488</v>
      </c>
      <c r="B98" s="13" t="s">
        <v>4583</v>
      </c>
    </row>
    <row r="99" spans="1:2" ht="15.75" x14ac:dyDescent="0.25">
      <c r="A99" s="13" t="s">
        <v>6489</v>
      </c>
      <c r="B99" s="13" t="s">
        <v>6490</v>
      </c>
    </row>
    <row r="100" spans="1:2" ht="15.75" x14ac:dyDescent="0.25">
      <c r="A100" s="13" t="s">
        <v>6491</v>
      </c>
      <c r="B100" s="13" t="s">
        <v>6492</v>
      </c>
    </row>
    <row r="101" spans="1:2" ht="15.75" x14ac:dyDescent="0.25">
      <c r="A101" s="1" t="s">
        <v>6404</v>
      </c>
      <c r="B101" s="13" t="s">
        <v>4628</v>
      </c>
    </row>
    <row r="102" spans="1:2" ht="15.75" x14ac:dyDescent="0.25">
      <c r="A102" s="1" t="s">
        <v>6404</v>
      </c>
      <c r="B102" s="13" t="s">
        <v>6493</v>
      </c>
    </row>
    <row r="103" spans="1:2" ht="15.75" x14ac:dyDescent="0.25">
      <c r="A103" s="1" t="s">
        <v>6404</v>
      </c>
      <c r="B103" s="13" t="s">
        <v>6494</v>
      </c>
    </row>
    <row r="104" spans="1:2" ht="15.75" x14ac:dyDescent="0.25">
      <c r="A104" s="1" t="s">
        <v>6404</v>
      </c>
      <c r="B104" s="13" t="s">
        <v>6494</v>
      </c>
    </row>
    <row r="105" spans="1:2" ht="15.75" x14ac:dyDescent="0.25">
      <c r="A105" s="1" t="s">
        <v>6400</v>
      </c>
      <c r="B105" s="13" t="s">
        <v>6495</v>
      </c>
    </row>
    <row r="106" spans="1:2" ht="15.75" x14ac:dyDescent="0.25">
      <c r="A106" s="1" t="s">
        <v>6421</v>
      </c>
      <c r="B106" s="13" t="s">
        <v>4779</v>
      </c>
    </row>
    <row r="107" spans="1:2" ht="15.75" x14ac:dyDescent="0.25">
      <c r="A107" s="13" t="s">
        <v>6380</v>
      </c>
      <c r="B107" s="13" t="s">
        <v>4815</v>
      </c>
    </row>
    <row r="108" spans="1:2" ht="15.75" x14ac:dyDescent="0.25">
      <c r="A108" s="13" t="s">
        <v>6380</v>
      </c>
      <c r="B108" s="13" t="s">
        <v>4827</v>
      </c>
    </row>
    <row r="109" spans="1:2" ht="15.75" x14ac:dyDescent="0.25">
      <c r="A109" s="13" t="s">
        <v>4870</v>
      </c>
      <c r="B109" s="13" t="s">
        <v>4870</v>
      </c>
    </row>
    <row r="110" spans="1:2" ht="15.75" x14ac:dyDescent="0.25">
      <c r="A110" s="1" t="s">
        <v>6380</v>
      </c>
      <c r="B110" s="13">
        <v>28884</v>
      </c>
    </row>
    <row r="111" spans="1:2" ht="15.75" x14ac:dyDescent="0.25">
      <c r="A111" s="1" t="s">
        <v>6380</v>
      </c>
      <c r="B111" s="13" t="s">
        <v>5946</v>
      </c>
    </row>
    <row r="112" spans="1:2" ht="15.75" x14ac:dyDescent="0.25">
      <c r="A112" s="1" t="s">
        <v>6380</v>
      </c>
      <c r="B112" s="13" t="s">
        <v>6013</v>
      </c>
    </row>
    <row r="113" spans="1:2" ht="15.75" x14ac:dyDescent="0.25">
      <c r="A113" s="1" t="s">
        <v>6380</v>
      </c>
      <c r="B113" s="13" t="s">
        <v>6033</v>
      </c>
    </row>
    <row r="114" spans="1:2" ht="15.75" x14ac:dyDescent="0.25">
      <c r="A114" s="1" t="s">
        <v>6414</v>
      </c>
      <c r="B114" s="13" t="s">
        <v>6047</v>
      </c>
    </row>
    <row r="115" spans="1:2" ht="15.75" x14ac:dyDescent="0.25">
      <c r="A115" s="1" t="s">
        <v>6414</v>
      </c>
      <c r="B115" s="13" t="s">
        <v>6496</v>
      </c>
    </row>
    <row r="116" spans="1:2" ht="15.75" x14ac:dyDescent="0.25">
      <c r="A116" s="1" t="s">
        <v>6414</v>
      </c>
      <c r="B116" s="13" t="s">
        <v>6054</v>
      </c>
    </row>
    <row r="117" spans="1:2" ht="15.75" x14ac:dyDescent="0.25">
      <c r="A117" s="13" t="s">
        <v>6497</v>
      </c>
      <c r="B117" s="13" t="s">
        <v>6497</v>
      </c>
    </row>
    <row r="118" spans="1:2" ht="15.75" x14ac:dyDescent="0.25">
      <c r="A118" s="13" t="s">
        <v>6498</v>
      </c>
      <c r="B118" s="13" t="s">
        <v>6498</v>
      </c>
    </row>
    <row r="119" spans="1:2" ht="15.75" x14ac:dyDescent="0.25">
      <c r="A119" s="13" t="s">
        <v>6061</v>
      </c>
      <c r="B119" s="13" t="s">
        <v>6061</v>
      </c>
    </row>
    <row r="120" spans="1:2" ht="15.75" x14ac:dyDescent="0.25">
      <c r="A120" s="13" t="s">
        <v>6104</v>
      </c>
      <c r="B120" s="13" t="s">
        <v>6104</v>
      </c>
    </row>
    <row r="121" spans="1:2" ht="15.75" x14ac:dyDescent="0.25">
      <c r="A121" s="1" t="s">
        <v>6393</v>
      </c>
      <c r="B121" s="13" t="s">
        <v>6499</v>
      </c>
    </row>
    <row r="122" spans="1:2" ht="15.75" x14ac:dyDescent="0.25">
      <c r="A122" s="13" t="s">
        <v>6500</v>
      </c>
      <c r="B122" s="13" t="s">
        <v>6501</v>
      </c>
    </row>
    <row r="123" spans="1:2" ht="15.75" x14ac:dyDescent="0.25">
      <c r="A123" s="13" t="s">
        <v>6502</v>
      </c>
      <c r="B123" s="13" t="s">
        <v>6503</v>
      </c>
    </row>
    <row r="124" spans="1:2" ht="15.75" x14ac:dyDescent="0.25">
      <c r="A124" s="13" t="s">
        <v>6504</v>
      </c>
      <c r="B124" s="13" t="s">
        <v>6146</v>
      </c>
    </row>
    <row r="125" spans="1:2" ht="15.75" x14ac:dyDescent="0.25">
      <c r="A125" s="13" t="s">
        <v>6505</v>
      </c>
      <c r="B125" s="13" t="s">
        <v>6152</v>
      </c>
    </row>
    <row r="126" spans="1:2" ht="15.75" x14ac:dyDescent="0.25">
      <c r="A126" s="1" t="s">
        <v>6394</v>
      </c>
      <c r="B126" s="13" t="s">
        <v>6506</v>
      </c>
    </row>
    <row r="127" spans="1:2" ht="15.75" x14ac:dyDescent="0.25">
      <c r="A127" s="13" t="s">
        <v>6507</v>
      </c>
      <c r="B127" s="13" t="s">
        <v>6508</v>
      </c>
    </row>
    <row r="128" spans="1:2" ht="15.75" x14ac:dyDescent="0.25">
      <c r="A128" s="1" t="s">
        <v>6379</v>
      </c>
      <c r="B128" s="13" t="s">
        <v>6222</v>
      </c>
    </row>
    <row r="129" spans="1:2" ht="15.75" x14ac:dyDescent="0.25">
      <c r="A129" s="1" t="s">
        <v>6382</v>
      </c>
      <c r="B129" s="13" t="s">
        <v>6255</v>
      </c>
    </row>
    <row r="130" spans="1:2" ht="15.75" x14ac:dyDescent="0.25">
      <c r="A130" s="1" t="s">
        <v>6404</v>
      </c>
      <c r="B130" s="13" t="s">
        <v>6298</v>
      </c>
    </row>
    <row r="131" spans="1:2" ht="15.75" x14ac:dyDescent="0.25">
      <c r="A131" s="1" t="s">
        <v>6421</v>
      </c>
      <c r="B131" s="13" t="s">
        <v>6303</v>
      </c>
    </row>
    <row r="132" spans="1:2" ht="15.75" x14ac:dyDescent="0.25">
      <c r="A132" s="13" t="s">
        <v>6414</v>
      </c>
      <c r="B132" s="13" t="s">
        <v>6306</v>
      </c>
    </row>
    <row r="133" spans="1:2" ht="15.75" x14ac:dyDescent="0.25">
      <c r="A133" s="13" t="s">
        <v>6396</v>
      </c>
      <c r="B133" s="13" t="s">
        <v>6309</v>
      </c>
    </row>
    <row r="134" spans="1:2" ht="15.75" x14ac:dyDescent="0.25">
      <c r="A134" s="13" t="s">
        <v>6400</v>
      </c>
      <c r="B134" s="13" t="s">
        <v>6314</v>
      </c>
    </row>
    <row r="135" spans="1:2" ht="15.75" x14ac:dyDescent="0.25">
      <c r="A135" s="1" t="s">
        <v>6394</v>
      </c>
      <c r="B135" s="13" t="s">
        <v>6509</v>
      </c>
    </row>
    <row r="136" spans="1:2" ht="15.75" x14ac:dyDescent="0.25">
      <c r="A136" s="13" t="s">
        <v>6322</v>
      </c>
      <c r="B136" s="13" t="s">
        <v>6322</v>
      </c>
    </row>
    <row r="137" spans="1:2" ht="15.75" x14ac:dyDescent="0.25">
      <c r="A137" s="13" t="s">
        <v>6392</v>
      </c>
      <c r="B137" s="13" t="s">
        <v>6324</v>
      </c>
    </row>
    <row r="138" spans="1:2" ht="15.75" x14ac:dyDescent="0.25">
      <c r="A138" s="13" t="s">
        <v>6410</v>
      </c>
      <c r="B138" s="13" t="s">
        <v>6334</v>
      </c>
    </row>
    <row r="139" spans="1:2" ht="15.75" x14ac:dyDescent="0.25">
      <c r="A139" s="13" t="s">
        <v>6387</v>
      </c>
      <c r="B139" s="13" t="s">
        <v>6338</v>
      </c>
    </row>
    <row r="140" spans="1:2" ht="15.75" x14ac:dyDescent="0.25">
      <c r="A140" s="13" t="s">
        <v>6390</v>
      </c>
      <c r="B140" s="13" t="s">
        <v>6343</v>
      </c>
    </row>
    <row r="141" spans="1:2" ht="15.75" x14ac:dyDescent="0.25">
      <c r="A141" s="13" t="s">
        <v>6379</v>
      </c>
      <c r="B141" s="13" t="s">
        <v>6352</v>
      </c>
    </row>
    <row r="142" spans="1:2" ht="15.75" x14ac:dyDescent="0.25">
      <c r="A142" s="13" t="s">
        <v>6380</v>
      </c>
      <c r="B142" s="13" t="s">
        <v>6355</v>
      </c>
    </row>
    <row r="143" spans="1:2" ht="15.75" x14ac:dyDescent="0.25">
      <c r="A143" s="13" t="s">
        <v>6510</v>
      </c>
      <c r="B143" s="13" t="s">
        <v>6510</v>
      </c>
    </row>
    <row r="144" spans="1:2" ht="15.75" x14ac:dyDescent="0.25">
      <c r="A144" s="14" t="s">
        <v>6419</v>
      </c>
      <c r="B144" s="15" t="s">
        <v>6511</v>
      </c>
    </row>
    <row r="145" spans="1:2" ht="15.75" x14ac:dyDescent="0.25">
      <c r="A145" s="1" t="s">
        <v>6394</v>
      </c>
      <c r="B145" s="2" t="s">
        <v>6512</v>
      </c>
    </row>
    <row r="146" spans="1:2" ht="15.75" x14ac:dyDescent="0.25">
      <c r="A146" s="1" t="s">
        <v>6394</v>
      </c>
      <c r="B146" s="16" t="s">
        <v>6513</v>
      </c>
    </row>
    <row r="147" spans="1:2" ht="15.75" x14ac:dyDescent="0.25">
      <c r="A147" s="17" t="s">
        <v>6379</v>
      </c>
      <c r="B147" s="17" t="s">
        <v>755</v>
      </c>
    </row>
    <row r="148" spans="1:2" ht="15.75" x14ac:dyDescent="0.25">
      <c r="A148" s="17" t="s">
        <v>6379</v>
      </c>
      <c r="B148" s="17" t="s">
        <v>764</v>
      </c>
    </row>
    <row r="149" spans="1:2" ht="15.75" x14ac:dyDescent="0.25">
      <c r="A149" s="17" t="s">
        <v>6379</v>
      </c>
      <c r="B149" s="17" t="s">
        <v>760</v>
      </c>
    </row>
    <row r="150" spans="1:2" ht="15.75" x14ac:dyDescent="0.25">
      <c r="A150" s="17" t="s">
        <v>6379</v>
      </c>
      <c r="B150" s="17" t="s">
        <v>6514</v>
      </c>
    </row>
    <row r="151" spans="1:2" ht="15.75" x14ac:dyDescent="0.25">
      <c r="A151" s="17" t="s">
        <v>6379</v>
      </c>
      <c r="B151" s="16" t="s">
        <v>6515</v>
      </c>
    </row>
    <row r="152" spans="1:2" ht="15.75" x14ac:dyDescent="0.25">
      <c r="A152" s="17" t="s">
        <v>6379</v>
      </c>
      <c r="B152" s="2" t="s">
        <v>6516</v>
      </c>
    </row>
    <row r="153" spans="1:2" x14ac:dyDescent="0.25">
      <c r="A153" s="18" t="s">
        <v>6517</v>
      </c>
      <c r="B153" s="2" t="s">
        <v>6518</v>
      </c>
    </row>
    <row r="154" spans="1:2" x14ac:dyDescent="0.25">
      <c r="A154" s="18" t="s">
        <v>6417</v>
      </c>
      <c r="B154" s="18" t="s">
        <v>4286</v>
      </c>
    </row>
    <row r="155" spans="1:2" x14ac:dyDescent="0.25">
      <c r="A155" s="18" t="s">
        <v>6387</v>
      </c>
      <c r="B155" s="2" t="s">
        <v>6519</v>
      </c>
    </row>
    <row r="156" spans="1:2" ht="15.75" x14ac:dyDescent="0.25">
      <c r="A156" s="1" t="s">
        <v>6427</v>
      </c>
      <c r="B156" s="13" t="s">
        <v>22</v>
      </c>
    </row>
    <row r="157" spans="1:2" ht="15.75" x14ac:dyDescent="0.25">
      <c r="A157" s="1" t="s">
        <v>6380</v>
      </c>
      <c r="B157" s="1" t="s">
        <v>4969</v>
      </c>
    </row>
    <row r="158" spans="1:2" ht="15.75" x14ac:dyDescent="0.25">
      <c r="A158" s="1" t="s">
        <v>6427</v>
      </c>
      <c r="B158" s="2" t="s">
        <v>6520</v>
      </c>
    </row>
    <row r="159" spans="1:2" x14ac:dyDescent="0.25">
      <c r="A159" s="18" t="s">
        <v>6379</v>
      </c>
      <c r="B159" s="2" t="s">
        <v>739</v>
      </c>
    </row>
    <row r="160" spans="1:2" x14ac:dyDescent="0.25">
      <c r="A160" s="18" t="s">
        <v>6394</v>
      </c>
      <c r="B160" s="2" t="s">
        <v>6521</v>
      </c>
    </row>
    <row r="161" spans="1:2" x14ac:dyDescent="0.25">
      <c r="A161" s="18" t="s">
        <v>6394</v>
      </c>
      <c r="B161" s="2" t="s">
        <v>6522</v>
      </c>
    </row>
    <row r="162" spans="1:2" x14ac:dyDescent="0.25">
      <c r="A162" s="18" t="s">
        <v>6382</v>
      </c>
      <c r="B162" s="2" t="s">
        <v>2505</v>
      </c>
    </row>
    <row r="163" spans="1:2" x14ac:dyDescent="0.25">
      <c r="A163" s="18" t="s">
        <v>6382</v>
      </c>
      <c r="B163" s="2" t="s">
        <v>2548</v>
      </c>
    </row>
    <row r="164" spans="1:2" x14ac:dyDescent="0.25">
      <c r="A164" s="18" t="s">
        <v>6382</v>
      </c>
      <c r="B164" s="2" t="s">
        <v>6523</v>
      </c>
    </row>
    <row r="165" spans="1:2" x14ac:dyDescent="0.25">
      <c r="A165" s="18" t="s">
        <v>6382</v>
      </c>
      <c r="B165" s="2" t="s">
        <v>6524</v>
      </c>
    </row>
    <row r="166" spans="1:2" x14ac:dyDescent="0.25">
      <c r="A166" s="18" t="s">
        <v>6382</v>
      </c>
      <c r="B166" s="2" t="s">
        <v>6525</v>
      </c>
    </row>
    <row r="167" spans="1:2" x14ac:dyDescent="0.25">
      <c r="A167" s="18" t="s">
        <v>6382</v>
      </c>
      <c r="B167" s="2" t="s">
        <v>2629</v>
      </c>
    </row>
    <row r="168" spans="1:2" x14ac:dyDescent="0.25">
      <c r="A168" s="18" t="s">
        <v>6382</v>
      </c>
      <c r="B168" s="2" t="s">
        <v>6526</v>
      </c>
    </row>
    <row r="169" spans="1:2" x14ac:dyDescent="0.25">
      <c r="A169" s="18" t="s">
        <v>6382</v>
      </c>
      <c r="B169" s="2" t="s">
        <v>2629</v>
      </c>
    </row>
    <row r="170" spans="1:2" x14ac:dyDescent="0.25">
      <c r="A170" s="18" t="s">
        <v>6382</v>
      </c>
      <c r="B170" s="2" t="s">
        <v>2731</v>
      </c>
    </row>
    <row r="171" spans="1:2" x14ac:dyDescent="0.25">
      <c r="A171" s="18" t="s">
        <v>6382</v>
      </c>
      <c r="B171" s="2" t="s">
        <v>3117</v>
      </c>
    </row>
    <row r="172" spans="1:2" x14ac:dyDescent="0.25">
      <c r="A172" s="18" t="s">
        <v>6382</v>
      </c>
      <c r="B172" s="2" t="s">
        <v>2629</v>
      </c>
    </row>
    <row r="173" spans="1:2" x14ac:dyDescent="0.25">
      <c r="A173" s="18" t="s">
        <v>6382</v>
      </c>
      <c r="B173" s="2" t="s">
        <v>2711</v>
      </c>
    </row>
    <row r="174" spans="1:2" x14ac:dyDescent="0.25">
      <c r="A174" s="18" t="s">
        <v>6382</v>
      </c>
      <c r="B174" s="2" t="s">
        <v>2628</v>
      </c>
    </row>
    <row r="175" spans="1:2" x14ac:dyDescent="0.25">
      <c r="A175" s="18" t="s">
        <v>6382</v>
      </c>
      <c r="B175" s="2" t="s">
        <v>6527</v>
      </c>
    </row>
    <row r="176" spans="1:2" x14ac:dyDescent="0.25">
      <c r="A176" s="18" t="s">
        <v>6382</v>
      </c>
      <c r="B176" s="2" t="s">
        <v>2629</v>
      </c>
    </row>
    <row r="177" spans="1:2" x14ac:dyDescent="0.25">
      <c r="A177" s="18" t="s">
        <v>6382</v>
      </c>
      <c r="B177" s="2" t="s">
        <v>6528</v>
      </c>
    </row>
    <row r="178" spans="1:2" x14ac:dyDescent="0.25">
      <c r="A178" s="18" t="s">
        <v>6382</v>
      </c>
      <c r="B178" s="2" t="s">
        <v>6529</v>
      </c>
    </row>
    <row r="179" spans="1:2" x14ac:dyDescent="0.25">
      <c r="A179" s="18" t="s">
        <v>6382</v>
      </c>
      <c r="B179" s="2" t="s">
        <v>6530</v>
      </c>
    </row>
    <row r="180" spans="1:2" x14ac:dyDescent="0.25">
      <c r="A180" s="18" t="s">
        <v>6382</v>
      </c>
      <c r="B180" s="2" t="s">
        <v>6531</v>
      </c>
    </row>
    <row r="181" spans="1:2" x14ac:dyDescent="0.25">
      <c r="A181" s="18" t="s">
        <v>6382</v>
      </c>
      <c r="B181" s="2" t="s">
        <v>6532</v>
      </c>
    </row>
    <row r="182" spans="1:2" x14ac:dyDescent="0.25">
      <c r="A182" s="18" t="s">
        <v>6382</v>
      </c>
      <c r="B182" s="2" t="s">
        <v>2629</v>
      </c>
    </row>
    <row r="183" spans="1:2" x14ac:dyDescent="0.25">
      <c r="A183" s="18" t="s">
        <v>6382</v>
      </c>
      <c r="B183" s="2" t="s">
        <v>2630</v>
      </c>
    </row>
    <row r="184" spans="1:2" x14ac:dyDescent="0.25">
      <c r="A184" s="18" t="s">
        <v>6382</v>
      </c>
      <c r="B184" s="2" t="s">
        <v>6532</v>
      </c>
    </row>
    <row r="185" spans="1:2" x14ac:dyDescent="0.25">
      <c r="A185" s="18" t="s">
        <v>6382</v>
      </c>
      <c r="B185" s="2" t="s">
        <v>2629</v>
      </c>
    </row>
    <row r="186" spans="1:2" x14ac:dyDescent="0.25">
      <c r="A186" s="18" t="s">
        <v>6382</v>
      </c>
      <c r="B186" s="2" t="s">
        <v>6533</v>
      </c>
    </row>
    <row r="187" spans="1:2" x14ac:dyDescent="0.25">
      <c r="A187" s="18" t="s">
        <v>6382</v>
      </c>
      <c r="B187" s="2" t="s">
        <v>6534</v>
      </c>
    </row>
    <row r="188" spans="1:2" x14ac:dyDescent="0.25">
      <c r="A188" s="18" t="s">
        <v>6382</v>
      </c>
      <c r="B188" s="2" t="s">
        <v>6535</v>
      </c>
    </row>
    <row r="189" spans="1:2" x14ac:dyDescent="0.25">
      <c r="A189" s="18" t="s">
        <v>6382</v>
      </c>
      <c r="B189" s="2" t="s">
        <v>3424</v>
      </c>
    </row>
    <row r="190" spans="1:2" x14ac:dyDescent="0.25">
      <c r="A190" s="18" t="s">
        <v>6390</v>
      </c>
      <c r="B190" s="2" t="s">
        <v>3064</v>
      </c>
    </row>
    <row r="191" spans="1:2" x14ac:dyDescent="0.25">
      <c r="A191" s="18" t="s">
        <v>6410</v>
      </c>
      <c r="B191" s="2" t="s">
        <v>6536</v>
      </c>
    </row>
    <row r="192" spans="1:2" x14ac:dyDescent="0.25">
      <c r="A192" s="18" t="s">
        <v>6402</v>
      </c>
      <c r="B192" s="2" t="s">
        <v>6537</v>
      </c>
    </row>
    <row r="193" spans="1:2" x14ac:dyDescent="0.25">
      <c r="A193" s="18" t="s">
        <v>6402</v>
      </c>
      <c r="B193" s="2" t="s">
        <v>3900</v>
      </c>
    </row>
    <row r="194" spans="1:2" x14ac:dyDescent="0.25">
      <c r="A194" s="18" t="s">
        <v>6402</v>
      </c>
      <c r="B194" s="2" t="s">
        <v>3238</v>
      </c>
    </row>
    <row r="195" spans="1:2" x14ac:dyDescent="0.25">
      <c r="A195" s="18" t="s">
        <v>6392</v>
      </c>
      <c r="B195" s="2" t="s">
        <v>3906</v>
      </c>
    </row>
    <row r="196" spans="1:2" x14ac:dyDescent="0.25">
      <c r="A196" s="18" t="s">
        <v>6392</v>
      </c>
      <c r="B196" s="2" t="s">
        <v>3508</v>
      </c>
    </row>
    <row r="197" spans="1:2" x14ac:dyDescent="0.25">
      <c r="A197" s="18" t="s">
        <v>6390</v>
      </c>
      <c r="B197" s="2" t="s">
        <v>6538</v>
      </c>
    </row>
    <row r="198" spans="1:2" x14ac:dyDescent="0.25">
      <c r="A198" s="18" t="s">
        <v>6390</v>
      </c>
      <c r="B198" s="2" t="s">
        <v>6539</v>
      </c>
    </row>
    <row r="199" spans="1:2" x14ac:dyDescent="0.25">
      <c r="A199" s="18" t="s">
        <v>6390</v>
      </c>
      <c r="B199" s="2" t="s">
        <v>6540</v>
      </c>
    </row>
    <row r="200" spans="1:2" x14ac:dyDescent="0.25">
      <c r="A200" s="18" t="s">
        <v>6402</v>
      </c>
      <c r="B200" s="2" t="s">
        <v>6541</v>
      </c>
    </row>
    <row r="201" spans="1:2" x14ac:dyDescent="0.25">
      <c r="A201" s="18" t="s">
        <v>6398</v>
      </c>
      <c r="B201" s="2" t="s">
        <v>6542</v>
      </c>
    </row>
    <row r="202" spans="1:2" x14ac:dyDescent="0.25">
      <c r="A202" s="18" t="s">
        <v>6423</v>
      </c>
      <c r="B202" s="2" t="s">
        <v>6543</v>
      </c>
    </row>
    <row r="203" spans="1:2" x14ac:dyDescent="0.25">
      <c r="A203" s="18" t="s">
        <v>6544</v>
      </c>
      <c r="B203" s="2" t="s">
        <v>6545</v>
      </c>
    </row>
    <row r="204" spans="1:2" x14ac:dyDescent="0.25">
      <c r="A204" s="18" t="s">
        <v>6546</v>
      </c>
      <c r="B204" s="2" t="s">
        <v>6547</v>
      </c>
    </row>
    <row r="205" spans="1:2" x14ac:dyDescent="0.25">
      <c r="A205" s="18" t="s">
        <v>6387</v>
      </c>
      <c r="B205" s="2" t="s">
        <v>6548</v>
      </c>
    </row>
    <row r="206" spans="1:2" x14ac:dyDescent="0.25">
      <c r="A206" s="18" t="s">
        <v>6387</v>
      </c>
      <c r="B206" s="2" t="s">
        <v>6549</v>
      </c>
    </row>
    <row r="207" spans="1:2" ht="23.25" x14ac:dyDescent="0.25">
      <c r="A207" s="18" t="s">
        <v>6387</v>
      </c>
      <c r="B207" s="2" t="s">
        <v>6550</v>
      </c>
    </row>
    <row r="208" spans="1:2" x14ac:dyDescent="0.25">
      <c r="A208" s="18" t="s">
        <v>6423</v>
      </c>
      <c r="B208" s="2" t="s">
        <v>6551</v>
      </c>
    </row>
    <row r="209" spans="1:2" x14ac:dyDescent="0.25">
      <c r="A209" s="18" t="s">
        <v>6390</v>
      </c>
      <c r="B209" s="2" t="s">
        <v>6552</v>
      </c>
    </row>
    <row r="210" spans="1:2" x14ac:dyDescent="0.25">
      <c r="A210" s="18" t="s">
        <v>6404</v>
      </c>
      <c r="B210" s="2" t="s">
        <v>4577</v>
      </c>
    </row>
    <row r="211" spans="1:2" x14ac:dyDescent="0.25">
      <c r="A211" s="18" t="s">
        <v>6404</v>
      </c>
      <c r="B211" s="2" t="s">
        <v>4565</v>
      </c>
    </row>
    <row r="212" spans="1:2" x14ac:dyDescent="0.25">
      <c r="A212" s="18" t="s">
        <v>6404</v>
      </c>
      <c r="B212" s="2" t="s">
        <v>6553</v>
      </c>
    </row>
    <row r="213" spans="1:2" x14ac:dyDescent="0.25">
      <c r="A213" s="18" t="s">
        <v>6404</v>
      </c>
      <c r="B213" s="2" t="s">
        <v>4629</v>
      </c>
    </row>
    <row r="214" spans="1:2" x14ac:dyDescent="0.25">
      <c r="A214" s="18" t="s">
        <v>6404</v>
      </c>
      <c r="B214" s="2" t="s">
        <v>4633</v>
      </c>
    </row>
    <row r="215" spans="1:2" x14ac:dyDescent="0.25">
      <c r="A215" s="18" t="s">
        <v>6404</v>
      </c>
      <c r="B215" s="2" t="s">
        <v>6554</v>
      </c>
    </row>
    <row r="216" spans="1:2" x14ac:dyDescent="0.25">
      <c r="A216" s="18" t="s">
        <v>6404</v>
      </c>
      <c r="B216" s="2" t="s">
        <v>6555</v>
      </c>
    </row>
    <row r="217" spans="1:2" x14ac:dyDescent="0.25">
      <c r="A217" s="18" t="s">
        <v>6404</v>
      </c>
      <c r="B217" s="2" t="s">
        <v>4693</v>
      </c>
    </row>
    <row r="218" spans="1:2" x14ac:dyDescent="0.25">
      <c r="A218" s="18" t="s">
        <v>6404</v>
      </c>
      <c r="B218" s="2" t="s">
        <v>4566</v>
      </c>
    </row>
    <row r="219" spans="1:2" s="2" customFormat="1" x14ac:dyDescent="0.2">
      <c r="A219" s="18" t="s">
        <v>6404</v>
      </c>
      <c r="B219" s="2" t="s">
        <v>6556</v>
      </c>
    </row>
    <row r="220" spans="1:2" x14ac:dyDescent="0.25">
      <c r="A220" s="18" t="s">
        <v>6421</v>
      </c>
      <c r="B220" s="2" t="s">
        <v>4801</v>
      </c>
    </row>
    <row r="221" spans="1:2" x14ac:dyDescent="0.25">
      <c r="A221" s="18" t="s">
        <v>6380</v>
      </c>
      <c r="B221" s="2" t="s">
        <v>4816</v>
      </c>
    </row>
    <row r="222" spans="1:2" x14ac:dyDescent="0.25">
      <c r="A222" s="18" t="s">
        <v>6380</v>
      </c>
      <c r="B222" s="2" t="s">
        <v>6557</v>
      </c>
    </row>
    <row r="223" spans="1:2" x14ac:dyDescent="0.25">
      <c r="A223" s="18" t="s">
        <v>6427</v>
      </c>
      <c r="B223" s="2" t="s">
        <v>4873</v>
      </c>
    </row>
    <row r="224" spans="1:2" x14ac:dyDescent="0.25">
      <c r="A224" s="18" t="s">
        <v>6380</v>
      </c>
      <c r="B224" s="2" t="s">
        <v>5009</v>
      </c>
    </row>
    <row r="225" spans="1:2" x14ac:dyDescent="0.25">
      <c r="A225" s="18" t="s">
        <v>6380</v>
      </c>
      <c r="B225" s="2" t="s">
        <v>4991</v>
      </c>
    </row>
    <row r="226" spans="1:2" x14ac:dyDescent="0.25">
      <c r="A226" s="18" t="s">
        <v>6380</v>
      </c>
      <c r="B226" s="2" t="s">
        <v>5040</v>
      </c>
    </row>
    <row r="227" spans="1:2" x14ac:dyDescent="0.25">
      <c r="A227" s="18" t="s">
        <v>6380</v>
      </c>
      <c r="B227" s="2" t="s">
        <v>5100</v>
      </c>
    </row>
    <row r="228" spans="1:2" x14ac:dyDescent="0.25">
      <c r="A228" s="18" t="s">
        <v>6380</v>
      </c>
      <c r="B228" s="2" t="s">
        <v>5102</v>
      </c>
    </row>
    <row r="229" spans="1:2" x14ac:dyDescent="0.25">
      <c r="A229" s="18" t="s">
        <v>6380</v>
      </c>
      <c r="B229" s="2" t="s">
        <v>6558</v>
      </c>
    </row>
    <row r="230" spans="1:2" x14ac:dyDescent="0.25">
      <c r="A230" s="18" t="s">
        <v>6380</v>
      </c>
      <c r="B230" s="2" t="s">
        <v>6559</v>
      </c>
    </row>
    <row r="231" spans="1:2" x14ac:dyDescent="0.25">
      <c r="A231" s="18" t="s">
        <v>6380</v>
      </c>
      <c r="B231" s="2" t="s">
        <v>6560</v>
      </c>
    </row>
    <row r="232" spans="1:2" x14ac:dyDescent="0.25">
      <c r="A232" s="18" t="s">
        <v>6380</v>
      </c>
      <c r="B232" s="2" t="s">
        <v>6561</v>
      </c>
    </row>
    <row r="233" spans="1:2" x14ac:dyDescent="0.25">
      <c r="A233" s="18" t="s">
        <v>6380</v>
      </c>
      <c r="B233" s="2" t="s">
        <v>6562</v>
      </c>
    </row>
    <row r="234" spans="1:2" x14ac:dyDescent="0.25">
      <c r="A234" s="18" t="s">
        <v>6380</v>
      </c>
      <c r="B234" s="2" t="s">
        <v>6034</v>
      </c>
    </row>
    <row r="235" spans="1:2" x14ac:dyDescent="0.25">
      <c r="A235" s="18" t="s">
        <v>6393</v>
      </c>
      <c r="B235" s="2" t="s">
        <v>6563</v>
      </c>
    </row>
    <row r="236" spans="1:2" x14ac:dyDescent="0.25">
      <c r="A236" s="18" t="s">
        <v>6393</v>
      </c>
      <c r="B236" s="2" t="s">
        <v>6563</v>
      </c>
    </row>
    <row r="237" spans="1:2" x14ac:dyDescent="0.25">
      <c r="A237" s="18" t="s">
        <v>6393</v>
      </c>
      <c r="B237" s="2" t="s">
        <v>6564</v>
      </c>
    </row>
    <row r="238" spans="1:2" x14ac:dyDescent="0.25">
      <c r="A238" s="18" t="s">
        <v>6393</v>
      </c>
      <c r="B238" s="2" t="s">
        <v>6563</v>
      </c>
    </row>
    <row r="239" spans="1:2" x14ac:dyDescent="0.25">
      <c r="A239" s="18" t="s">
        <v>6567</v>
      </c>
      <c r="B239" s="2" t="s">
        <v>84</v>
      </c>
    </row>
    <row r="240" spans="1:2" x14ac:dyDescent="0.25">
      <c r="A240" s="18" t="s">
        <v>6567</v>
      </c>
      <c r="B240" s="2" t="s">
        <v>84</v>
      </c>
    </row>
    <row r="241" spans="1:2" x14ac:dyDescent="0.25">
      <c r="A241" s="18" t="s">
        <v>6567</v>
      </c>
      <c r="B241" s="2" t="s">
        <v>89</v>
      </c>
    </row>
    <row r="242" spans="1:2" x14ac:dyDescent="0.25">
      <c r="A242" s="18" t="s">
        <v>6567</v>
      </c>
      <c r="B242" s="2" t="s">
        <v>90</v>
      </c>
    </row>
    <row r="243" spans="1:2" x14ac:dyDescent="0.25">
      <c r="A243" s="18" t="s">
        <v>6567</v>
      </c>
      <c r="B243" s="2" t="s">
        <v>84</v>
      </c>
    </row>
    <row r="244" spans="1:2" x14ac:dyDescent="0.25">
      <c r="A244" s="18" t="s">
        <v>6567</v>
      </c>
      <c r="B244" s="2" t="s">
        <v>94</v>
      </c>
    </row>
    <row r="245" spans="1:2" x14ac:dyDescent="0.25">
      <c r="A245" s="18" t="s">
        <v>6567</v>
      </c>
      <c r="B245" s="2" t="s">
        <v>95</v>
      </c>
    </row>
    <row r="246" spans="1:2" x14ac:dyDescent="0.25">
      <c r="A246" s="18" t="s">
        <v>6567</v>
      </c>
      <c r="B246" s="2" t="s">
        <v>98</v>
      </c>
    </row>
    <row r="247" spans="1:2" x14ac:dyDescent="0.25">
      <c r="A247" s="18" t="s">
        <v>6567</v>
      </c>
      <c r="B247" s="2" t="s">
        <v>99</v>
      </c>
    </row>
    <row r="248" spans="1:2" x14ac:dyDescent="0.25">
      <c r="A248" s="18" t="s">
        <v>6567</v>
      </c>
      <c r="B248" s="2" t="s">
        <v>100</v>
      </c>
    </row>
    <row r="249" spans="1:2" x14ac:dyDescent="0.25">
      <c r="A249" s="18" t="s">
        <v>6567</v>
      </c>
      <c r="B249" s="2" t="s">
        <v>101</v>
      </c>
    </row>
    <row r="250" spans="1:2" x14ac:dyDescent="0.25">
      <c r="A250" s="18" t="s">
        <v>6567</v>
      </c>
      <c r="B250" s="2" t="s">
        <v>102</v>
      </c>
    </row>
    <row r="251" spans="1:2" x14ac:dyDescent="0.25">
      <c r="A251" s="18" t="s">
        <v>6567</v>
      </c>
      <c r="B251" s="2" t="s">
        <v>103</v>
      </c>
    </row>
    <row r="252" spans="1:2" x14ac:dyDescent="0.25">
      <c r="A252" s="18" t="s">
        <v>6567</v>
      </c>
      <c r="B252" s="2" t="s">
        <v>104</v>
      </c>
    </row>
    <row r="253" spans="1:2" x14ac:dyDescent="0.25">
      <c r="A253" s="18" t="s">
        <v>6567</v>
      </c>
      <c r="B253" s="2" t="s">
        <v>105</v>
      </c>
    </row>
    <row r="254" spans="1:2" x14ac:dyDescent="0.25">
      <c r="A254" s="18" t="s">
        <v>6567</v>
      </c>
      <c r="B254" s="2" t="s">
        <v>106</v>
      </c>
    </row>
    <row r="255" spans="1:2" x14ac:dyDescent="0.25">
      <c r="A255" s="18" t="s">
        <v>6567</v>
      </c>
      <c r="B255" s="2" t="s">
        <v>107</v>
      </c>
    </row>
    <row r="256" spans="1:2" x14ac:dyDescent="0.25">
      <c r="A256" s="18" t="s">
        <v>6567</v>
      </c>
      <c r="B256" s="2" t="s">
        <v>108</v>
      </c>
    </row>
    <row r="257" spans="1:2" x14ac:dyDescent="0.25">
      <c r="A257" s="18" t="s">
        <v>6567</v>
      </c>
      <c r="B257" s="2" t="s">
        <v>109</v>
      </c>
    </row>
    <row r="258" spans="1:2" x14ac:dyDescent="0.25">
      <c r="A258" s="18" t="s">
        <v>6567</v>
      </c>
      <c r="B258" s="2" t="s">
        <v>111</v>
      </c>
    </row>
    <row r="259" spans="1:2" x14ac:dyDescent="0.25">
      <c r="A259" s="18" t="s">
        <v>6567</v>
      </c>
      <c r="B259" s="2" t="s">
        <v>112</v>
      </c>
    </row>
    <row r="260" spans="1:2" x14ac:dyDescent="0.25">
      <c r="A260" s="18" t="s">
        <v>6567</v>
      </c>
      <c r="B260" s="2" t="s">
        <v>113</v>
      </c>
    </row>
    <row r="261" spans="1:2" x14ac:dyDescent="0.25">
      <c r="A261" s="18" t="s">
        <v>6567</v>
      </c>
      <c r="B261" s="2" t="s">
        <v>84</v>
      </c>
    </row>
    <row r="262" spans="1:2" x14ac:dyDescent="0.25">
      <c r="A262" s="18" t="s">
        <v>6567</v>
      </c>
      <c r="B262" s="2" t="s">
        <v>115</v>
      </c>
    </row>
    <row r="263" spans="1:2" x14ac:dyDescent="0.25">
      <c r="A263" s="18" t="s">
        <v>6567</v>
      </c>
      <c r="B263" s="2" t="s">
        <v>84</v>
      </c>
    </row>
    <row r="264" spans="1:2" x14ac:dyDescent="0.25">
      <c r="A264" s="18" t="s">
        <v>6567</v>
      </c>
      <c r="B264" s="2" t="s">
        <v>84</v>
      </c>
    </row>
    <row r="265" spans="1:2" x14ac:dyDescent="0.25">
      <c r="A265" s="18" t="s">
        <v>6567</v>
      </c>
      <c r="B265" s="2" t="s">
        <v>121</v>
      </c>
    </row>
    <row r="266" spans="1:2" x14ac:dyDescent="0.25">
      <c r="A266" s="18" t="s">
        <v>6567</v>
      </c>
      <c r="B266" s="2" t="s">
        <v>122</v>
      </c>
    </row>
    <row r="267" spans="1:2" x14ac:dyDescent="0.25">
      <c r="A267" s="18" t="s">
        <v>6567</v>
      </c>
      <c r="B267" s="2" t="s">
        <v>123</v>
      </c>
    </row>
    <row r="268" spans="1:2" x14ac:dyDescent="0.25">
      <c r="A268" s="18" t="s">
        <v>6567</v>
      </c>
      <c r="B268" s="2" t="s">
        <v>124</v>
      </c>
    </row>
    <row r="269" spans="1:2" x14ac:dyDescent="0.25">
      <c r="A269" s="18" t="s">
        <v>6567</v>
      </c>
      <c r="B269" s="2" t="s">
        <v>125</v>
      </c>
    </row>
    <row r="270" spans="1:2" x14ac:dyDescent="0.25">
      <c r="A270" s="18" t="s">
        <v>6567</v>
      </c>
      <c r="B270" s="2" t="s">
        <v>126</v>
      </c>
    </row>
    <row r="271" spans="1:2" x14ac:dyDescent="0.25">
      <c r="A271" s="18" t="s">
        <v>6427</v>
      </c>
      <c r="B271" s="2" t="s">
        <v>0</v>
      </c>
    </row>
    <row r="272" spans="1:2" x14ac:dyDescent="0.25">
      <c r="A272" s="18" t="s">
        <v>6427</v>
      </c>
      <c r="B272" s="2" t="s">
        <v>70</v>
      </c>
    </row>
    <row r="273" spans="1:2" x14ac:dyDescent="0.25">
      <c r="A273" s="18" t="s">
        <v>6427</v>
      </c>
      <c r="B273" s="2" t="s">
        <v>45</v>
      </c>
    </row>
    <row r="274" spans="1:2" x14ac:dyDescent="0.25">
      <c r="A274" s="18" t="s">
        <v>6427</v>
      </c>
      <c r="B274" s="2" t="s">
        <v>66</v>
      </c>
    </row>
    <row r="275" spans="1:2" x14ac:dyDescent="0.25">
      <c r="A275" s="18" t="s">
        <v>6427</v>
      </c>
      <c r="B275" s="2" t="s">
        <v>76</v>
      </c>
    </row>
    <row r="276" spans="1:2" x14ac:dyDescent="0.25">
      <c r="A276" s="18" t="s">
        <v>6379</v>
      </c>
      <c r="B276" s="2" t="s">
        <v>128</v>
      </c>
    </row>
    <row r="277" spans="1:2" x14ac:dyDescent="0.25">
      <c r="A277" s="18" t="s">
        <v>6379</v>
      </c>
      <c r="B277" s="2" t="s">
        <v>132</v>
      </c>
    </row>
    <row r="278" spans="1:2" x14ac:dyDescent="0.25">
      <c r="A278" s="18" t="s">
        <v>6419</v>
      </c>
      <c r="B278" s="2" t="s">
        <v>177</v>
      </c>
    </row>
    <row r="279" spans="1:2" x14ac:dyDescent="0.25">
      <c r="A279" s="18" t="s">
        <v>6379</v>
      </c>
      <c r="B279" s="2" t="s">
        <v>207</v>
      </c>
    </row>
    <row r="280" spans="1:2" x14ac:dyDescent="0.25">
      <c r="A280" s="18" t="s">
        <v>6379</v>
      </c>
      <c r="B280" s="2" t="s">
        <v>209</v>
      </c>
    </row>
    <row r="281" spans="1:2" x14ac:dyDescent="0.25">
      <c r="A281" s="18" t="s">
        <v>6379</v>
      </c>
      <c r="B281" s="2" t="s">
        <v>206</v>
      </c>
    </row>
    <row r="282" spans="1:2" x14ac:dyDescent="0.25">
      <c r="A282" s="18" t="s">
        <v>6379</v>
      </c>
      <c r="B282" s="2" t="s">
        <v>212</v>
      </c>
    </row>
    <row r="283" spans="1:2" x14ac:dyDescent="0.25">
      <c r="A283" s="18" t="s">
        <v>6379</v>
      </c>
      <c r="B283" s="2" t="s">
        <v>216</v>
      </c>
    </row>
    <row r="284" spans="1:2" x14ac:dyDescent="0.25">
      <c r="A284" s="18" t="s">
        <v>6379</v>
      </c>
      <c r="B284" s="2" t="s">
        <v>218</v>
      </c>
    </row>
    <row r="285" spans="1:2" x14ac:dyDescent="0.25">
      <c r="A285" s="18" t="s">
        <v>6379</v>
      </c>
      <c r="B285" s="2" t="s">
        <v>220</v>
      </c>
    </row>
    <row r="286" spans="1:2" x14ac:dyDescent="0.25">
      <c r="A286" s="18" t="s">
        <v>6394</v>
      </c>
      <c r="B286" s="2" t="s">
        <v>477</v>
      </c>
    </row>
    <row r="287" spans="1:2" x14ac:dyDescent="0.25">
      <c r="A287" s="18" t="s">
        <v>6394</v>
      </c>
      <c r="B287" s="2" t="s">
        <v>478</v>
      </c>
    </row>
    <row r="288" spans="1:2" x14ac:dyDescent="0.25">
      <c r="A288" s="18" t="s">
        <v>6414</v>
      </c>
      <c r="B288" s="2" t="s">
        <v>492</v>
      </c>
    </row>
    <row r="289" spans="1:2" x14ac:dyDescent="0.25">
      <c r="A289" s="18" t="s">
        <v>6379</v>
      </c>
      <c r="B289" s="2" t="s">
        <v>502</v>
      </c>
    </row>
    <row r="290" spans="1:2" x14ac:dyDescent="0.25">
      <c r="A290" s="18" t="s">
        <v>6379</v>
      </c>
      <c r="B290" s="2" t="s">
        <v>498</v>
      </c>
    </row>
    <row r="291" spans="1:2" x14ac:dyDescent="0.25">
      <c r="A291" s="18" t="s">
        <v>6379</v>
      </c>
      <c r="B291" s="2" t="s">
        <v>539</v>
      </c>
    </row>
    <row r="292" spans="1:2" x14ac:dyDescent="0.25">
      <c r="A292" s="18" t="s">
        <v>6414</v>
      </c>
      <c r="B292" s="2" t="s">
        <v>607</v>
      </c>
    </row>
    <row r="293" spans="1:2" x14ac:dyDescent="0.25">
      <c r="A293" s="18" t="s">
        <v>6379</v>
      </c>
      <c r="B293" s="2" t="s">
        <v>728</v>
      </c>
    </row>
    <row r="294" spans="1:2" x14ac:dyDescent="0.25">
      <c r="A294" s="18" t="s">
        <v>6379</v>
      </c>
      <c r="B294" s="2" t="s">
        <v>735</v>
      </c>
    </row>
    <row r="295" spans="1:2" x14ac:dyDescent="0.25">
      <c r="A295" s="18" t="s">
        <v>6379</v>
      </c>
      <c r="B295" s="2" t="s">
        <v>737</v>
      </c>
    </row>
    <row r="296" spans="1:2" x14ac:dyDescent="0.25">
      <c r="A296" s="18" t="s">
        <v>6379</v>
      </c>
      <c r="B296" s="2" t="s">
        <v>737</v>
      </c>
    </row>
    <row r="297" spans="1:2" x14ac:dyDescent="0.25">
      <c r="A297" s="18" t="s">
        <v>6379</v>
      </c>
      <c r="B297" s="2" t="s">
        <v>742</v>
      </c>
    </row>
    <row r="298" spans="1:2" x14ac:dyDescent="0.25">
      <c r="A298" s="18" t="s">
        <v>6379</v>
      </c>
      <c r="B298" s="2" t="s">
        <v>747</v>
      </c>
    </row>
    <row r="299" spans="1:2" x14ac:dyDescent="0.25">
      <c r="A299" s="18" t="s">
        <v>6379</v>
      </c>
      <c r="B299" s="2" t="s">
        <v>753</v>
      </c>
    </row>
    <row r="300" spans="1:2" x14ac:dyDescent="0.25">
      <c r="A300" s="18" t="s">
        <v>6379</v>
      </c>
      <c r="B300" s="2" t="s">
        <v>775</v>
      </c>
    </row>
    <row r="301" spans="1:2" x14ac:dyDescent="0.25">
      <c r="A301" s="18" t="s">
        <v>6379</v>
      </c>
      <c r="B301" s="2" t="s">
        <v>792</v>
      </c>
    </row>
    <row r="302" spans="1:2" x14ac:dyDescent="0.25">
      <c r="A302" s="18" t="s">
        <v>6379</v>
      </c>
      <c r="B302" s="2" t="s">
        <v>793</v>
      </c>
    </row>
    <row r="303" spans="1:2" x14ac:dyDescent="0.25">
      <c r="A303" s="18" t="s">
        <v>6517</v>
      </c>
      <c r="B303" s="2" t="s">
        <v>808</v>
      </c>
    </row>
    <row r="304" spans="1:2" x14ac:dyDescent="0.25">
      <c r="A304" s="18" t="s">
        <v>6379</v>
      </c>
      <c r="B304" s="2" t="s">
        <v>840</v>
      </c>
    </row>
    <row r="305" spans="1:2" x14ac:dyDescent="0.25">
      <c r="A305" s="18" t="s">
        <v>6379</v>
      </c>
      <c r="B305" s="2" t="s">
        <v>847</v>
      </c>
    </row>
    <row r="306" spans="1:2" x14ac:dyDescent="0.25">
      <c r="A306" s="18" t="s">
        <v>6379</v>
      </c>
      <c r="B306" s="2" t="s">
        <v>852</v>
      </c>
    </row>
    <row r="307" spans="1:2" x14ac:dyDescent="0.25">
      <c r="A307" s="18" t="s">
        <v>6379</v>
      </c>
      <c r="B307" s="2" t="s">
        <v>862</v>
      </c>
    </row>
    <row r="308" spans="1:2" x14ac:dyDescent="0.25">
      <c r="A308" s="18" t="s">
        <v>6379</v>
      </c>
      <c r="B308" s="2" t="s">
        <v>863</v>
      </c>
    </row>
    <row r="309" spans="1:2" x14ac:dyDescent="0.25">
      <c r="A309" s="18" t="s">
        <v>6379</v>
      </c>
      <c r="B309" s="2" t="s">
        <v>865</v>
      </c>
    </row>
    <row r="310" spans="1:2" x14ac:dyDescent="0.25">
      <c r="A310" s="18" t="s">
        <v>6410</v>
      </c>
      <c r="B310" s="2" t="s">
        <v>859</v>
      </c>
    </row>
    <row r="311" spans="1:2" x14ac:dyDescent="0.25">
      <c r="A311" s="18" t="s">
        <v>6410</v>
      </c>
      <c r="B311" s="2" t="s">
        <v>6568</v>
      </c>
    </row>
    <row r="312" spans="1:2" x14ac:dyDescent="0.25">
      <c r="A312" s="18" t="s">
        <v>6379</v>
      </c>
      <c r="B312" s="2" t="s">
        <v>877</v>
      </c>
    </row>
    <row r="313" spans="1:2" x14ac:dyDescent="0.25">
      <c r="A313" s="18" t="s">
        <v>6379</v>
      </c>
      <c r="B313" s="2" t="s">
        <v>909</v>
      </c>
    </row>
    <row r="314" spans="1:2" x14ac:dyDescent="0.25">
      <c r="A314" s="18" t="s">
        <v>6379</v>
      </c>
      <c r="B314" s="2" t="s">
        <v>910</v>
      </c>
    </row>
    <row r="315" spans="1:2" x14ac:dyDescent="0.25">
      <c r="A315" s="18" t="s">
        <v>6379</v>
      </c>
      <c r="B315" s="2" t="s">
        <v>954</v>
      </c>
    </row>
    <row r="316" spans="1:2" x14ac:dyDescent="0.25">
      <c r="A316" s="18" t="s">
        <v>6414</v>
      </c>
      <c r="B316" s="2" t="s">
        <v>970</v>
      </c>
    </row>
    <row r="317" spans="1:2" x14ac:dyDescent="0.25">
      <c r="A317" s="18" t="s">
        <v>6414</v>
      </c>
      <c r="B317" s="2" t="s">
        <v>971</v>
      </c>
    </row>
    <row r="318" spans="1:2" x14ac:dyDescent="0.25">
      <c r="A318" s="18" t="s">
        <v>6414</v>
      </c>
      <c r="B318" s="2" t="s">
        <v>972</v>
      </c>
    </row>
    <row r="319" spans="1:2" x14ac:dyDescent="0.25">
      <c r="A319" s="18" t="s">
        <v>6414</v>
      </c>
      <c r="B319" s="2" t="s">
        <v>1018</v>
      </c>
    </row>
    <row r="320" spans="1:2" x14ac:dyDescent="0.25">
      <c r="A320" s="18" t="s">
        <v>6410</v>
      </c>
      <c r="B320" s="2" t="s">
        <v>2257</v>
      </c>
    </row>
    <row r="321" spans="1:2" x14ac:dyDescent="0.25">
      <c r="A321" s="18" t="s">
        <v>6382</v>
      </c>
      <c r="B321" s="2" t="s">
        <v>2496</v>
      </c>
    </row>
    <row r="322" spans="1:2" x14ac:dyDescent="0.25">
      <c r="A322" s="18" t="s">
        <v>6382</v>
      </c>
      <c r="B322" s="2" t="s">
        <v>2499</v>
      </c>
    </row>
    <row r="323" spans="1:2" x14ac:dyDescent="0.25">
      <c r="A323" s="18" t="s">
        <v>6382</v>
      </c>
      <c r="B323" s="2" t="s">
        <v>2503</v>
      </c>
    </row>
    <row r="324" spans="1:2" x14ac:dyDescent="0.25">
      <c r="A324" s="18" t="s">
        <v>6382</v>
      </c>
      <c r="B324" s="2" t="s">
        <v>2510</v>
      </c>
    </row>
    <row r="325" spans="1:2" x14ac:dyDescent="0.25">
      <c r="A325" s="18" t="s">
        <v>6382</v>
      </c>
      <c r="B325" s="2" t="s">
        <v>2516</v>
      </c>
    </row>
    <row r="326" spans="1:2" x14ac:dyDescent="0.25">
      <c r="A326" s="18" t="s">
        <v>6382</v>
      </c>
      <c r="B326" s="2" t="s">
        <v>2518</v>
      </c>
    </row>
    <row r="327" spans="1:2" x14ac:dyDescent="0.25">
      <c r="A327" s="18" t="s">
        <v>6382</v>
      </c>
      <c r="B327" s="2" t="s">
        <v>2520</v>
      </c>
    </row>
    <row r="328" spans="1:2" x14ac:dyDescent="0.25">
      <c r="A328" s="18" t="s">
        <v>6382</v>
      </c>
      <c r="B328" s="2" t="s">
        <v>2522</v>
      </c>
    </row>
    <row r="329" spans="1:2" x14ac:dyDescent="0.25">
      <c r="A329" s="18" t="s">
        <v>6382</v>
      </c>
      <c r="B329" s="2" t="s">
        <v>2524</v>
      </c>
    </row>
    <row r="330" spans="1:2" x14ac:dyDescent="0.25">
      <c r="A330" s="18" t="s">
        <v>6382</v>
      </c>
      <c r="B330" s="2" t="s">
        <v>2527</v>
      </c>
    </row>
    <row r="331" spans="1:2" x14ac:dyDescent="0.25">
      <c r="A331" s="18" t="s">
        <v>6382</v>
      </c>
      <c r="B331" s="2" t="s">
        <v>2530</v>
      </c>
    </row>
    <row r="332" spans="1:2" x14ac:dyDescent="0.25">
      <c r="A332" s="18" t="s">
        <v>6382</v>
      </c>
      <c r="B332" s="2" t="s">
        <v>2540</v>
      </c>
    </row>
    <row r="333" spans="1:2" x14ac:dyDescent="0.25">
      <c r="A333" s="18" t="s">
        <v>6382</v>
      </c>
      <c r="B333" s="2" t="s">
        <v>2562</v>
      </c>
    </row>
    <row r="334" spans="1:2" x14ac:dyDescent="0.25">
      <c r="A334" s="18" t="s">
        <v>6382</v>
      </c>
      <c r="B334" s="2" t="s">
        <v>2565</v>
      </c>
    </row>
    <row r="335" spans="1:2" x14ac:dyDescent="0.25">
      <c r="A335" s="18" t="s">
        <v>6382</v>
      </c>
      <c r="B335" s="2" t="s">
        <v>2568</v>
      </c>
    </row>
    <row r="336" spans="1:2" x14ac:dyDescent="0.25">
      <c r="A336" s="18" t="s">
        <v>6382</v>
      </c>
      <c r="B336" s="2" t="s">
        <v>2571</v>
      </c>
    </row>
    <row r="337" spans="1:2" x14ac:dyDescent="0.25">
      <c r="A337" s="18" t="s">
        <v>6382</v>
      </c>
      <c r="B337" s="2" t="s">
        <v>2623</v>
      </c>
    </row>
    <row r="338" spans="1:2" x14ac:dyDescent="0.25">
      <c r="A338" s="18" t="s">
        <v>6402</v>
      </c>
      <c r="B338" s="2" t="s">
        <v>2616</v>
      </c>
    </row>
    <row r="339" spans="1:2" x14ac:dyDescent="0.25">
      <c r="A339" s="18" t="s">
        <v>6382</v>
      </c>
      <c r="B339" s="2" t="s">
        <v>2670</v>
      </c>
    </row>
    <row r="340" spans="1:2" x14ac:dyDescent="0.25">
      <c r="A340" s="18" t="s">
        <v>6382</v>
      </c>
      <c r="B340" s="2" t="s">
        <v>2712</v>
      </c>
    </row>
    <row r="341" spans="1:2" x14ac:dyDescent="0.25">
      <c r="A341" s="18" t="s">
        <v>6382</v>
      </c>
      <c r="B341" s="2" t="s">
        <v>2800</v>
      </c>
    </row>
    <row r="342" spans="1:2" x14ac:dyDescent="0.25">
      <c r="A342" s="18" t="s">
        <v>6382</v>
      </c>
      <c r="B342" s="2" t="s">
        <v>2802</v>
      </c>
    </row>
    <row r="343" spans="1:2" x14ac:dyDescent="0.25">
      <c r="A343" s="18" t="s">
        <v>6382</v>
      </c>
      <c r="B343" s="2" t="s">
        <v>2803</v>
      </c>
    </row>
    <row r="344" spans="1:2" x14ac:dyDescent="0.25">
      <c r="A344" s="18" t="s">
        <v>6382</v>
      </c>
      <c r="B344" s="2" t="s">
        <v>2804</v>
      </c>
    </row>
    <row r="345" spans="1:2" x14ac:dyDescent="0.25">
      <c r="A345" s="18" t="s">
        <v>6382</v>
      </c>
      <c r="B345" s="2" t="s">
        <v>2805</v>
      </c>
    </row>
    <row r="346" spans="1:2" x14ac:dyDescent="0.25">
      <c r="A346" s="18" t="s">
        <v>6382</v>
      </c>
      <c r="B346" s="2" t="s">
        <v>2800</v>
      </c>
    </row>
    <row r="347" spans="1:2" x14ac:dyDescent="0.25">
      <c r="A347" s="18" t="s">
        <v>6382</v>
      </c>
      <c r="B347" s="2" t="s">
        <v>2803</v>
      </c>
    </row>
    <row r="348" spans="1:2" x14ac:dyDescent="0.25">
      <c r="A348" s="18" t="s">
        <v>6382</v>
      </c>
      <c r="B348" s="2" t="s">
        <v>2825</v>
      </c>
    </row>
    <row r="349" spans="1:2" x14ac:dyDescent="0.25">
      <c r="A349" s="18" t="s">
        <v>6382</v>
      </c>
      <c r="B349" s="2" t="s">
        <v>2839</v>
      </c>
    </row>
    <row r="350" spans="1:2" x14ac:dyDescent="0.25">
      <c r="A350" s="18" t="s">
        <v>6382</v>
      </c>
      <c r="B350" s="2" t="s">
        <v>2844</v>
      </c>
    </row>
    <row r="351" spans="1:2" x14ac:dyDescent="0.25">
      <c r="A351" s="18" t="s">
        <v>6382</v>
      </c>
      <c r="B351" s="2" t="s">
        <v>2845</v>
      </c>
    </row>
    <row r="352" spans="1:2" x14ac:dyDescent="0.25">
      <c r="A352" s="18" t="s">
        <v>6398</v>
      </c>
      <c r="B352" s="2" t="s">
        <v>2784</v>
      </c>
    </row>
    <row r="353" spans="1:2" x14ac:dyDescent="0.25">
      <c r="A353" s="18" t="s">
        <v>6398</v>
      </c>
      <c r="B353" s="2" t="s">
        <v>2785</v>
      </c>
    </row>
    <row r="354" spans="1:2" x14ac:dyDescent="0.25">
      <c r="A354" s="18" t="s">
        <v>6382</v>
      </c>
      <c r="B354" s="2" t="s">
        <v>2903</v>
      </c>
    </row>
    <row r="355" spans="1:2" x14ac:dyDescent="0.25">
      <c r="A355" s="18" t="s">
        <v>6382</v>
      </c>
      <c r="B355" s="2" t="s">
        <v>2911</v>
      </c>
    </row>
    <row r="356" spans="1:2" x14ac:dyDescent="0.25">
      <c r="A356" s="18" t="s">
        <v>6382</v>
      </c>
      <c r="B356" s="2" t="s">
        <v>2918</v>
      </c>
    </row>
    <row r="357" spans="1:2" x14ac:dyDescent="0.25">
      <c r="A357" s="18" t="s">
        <v>6382</v>
      </c>
      <c r="B357" s="2" t="s">
        <v>2935</v>
      </c>
    </row>
    <row r="358" spans="1:2" x14ac:dyDescent="0.25">
      <c r="A358" s="18" t="s">
        <v>6382</v>
      </c>
      <c r="B358" s="2" t="s">
        <v>2937</v>
      </c>
    </row>
    <row r="359" spans="1:2" x14ac:dyDescent="0.25">
      <c r="A359" s="18" t="s">
        <v>6382</v>
      </c>
      <c r="B359" s="2" t="s">
        <v>2938</v>
      </c>
    </row>
    <row r="360" spans="1:2" x14ac:dyDescent="0.25">
      <c r="A360" s="18" t="s">
        <v>6382</v>
      </c>
      <c r="B360" s="2" t="s">
        <v>3000</v>
      </c>
    </row>
    <row r="361" spans="1:2" x14ac:dyDescent="0.25">
      <c r="A361" s="18" t="s">
        <v>6382</v>
      </c>
      <c r="B361" s="2" t="s">
        <v>3116</v>
      </c>
    </row>
    <row r="362" spans="1:2" x14ac:dyDescent="0.25">
      <c r="A362" s="18" t="s">
        <v>6382</v>
      </c>
      <c r="B362" s="2" t="s">
        <v>3118</v>
      </c>
    </row>
    <row r="363" spans="1:2" x14ac:dyDescent="0.25">
      <c r="A363" s="18" t="s">
        <v>6382</v>
      </c>
      <c r="B363" s="2" t="s">
        <v>3186</v>
      </c>
    </row>
    <row r="364" spans="1:2" x14ac:dyDescent="0.25">
      <c r="A364" s="18" t="s">
        <v>6382</v>
      </c>
      <c r="B364" s="2" t="s">
        <v>2712</v>
      </c>
    </row>
    <row r="365" spans="1:2" x14ac:dyDescent="0.25">
      <c r="A365" s="18" t="s">
        <v>6382</v>
      </c>
      <c r="B365" s="2" t="s">
        <v>3219</v>
      </c>
    </row>
    <row r="366" spans="1:2" x14ac:dyDescent="0.25">
      <c r="A366" s="18" t="s">
        <v>6382</v>
      </c>
      <c r="B366" s="2" t="s">
        <v>3220</v>
      </c>
    </row>
    <row r="367" spans="1:2" x14ac:dyDescent="0.25">
      <c r="A367" s="18" t="s">
        <v>6382</v>
      </c>
      <c r="B367" s="2" t="s">
        <v>2882</v>
      </c>
    </row>
    <row r="368" spans="1:2" x14ac:dyDescent="0.25">
      <c r="A368" s="18" t="s">
        <v>6398</v>
      </c>
      <c r="B368" s="2" t="s">
        <v>2952</v>
      </c>
    </row>
    <row r="369" spans="1:2" x14ac:dyDescent="0.25">
      <c r="A369" s="18" t="s">
        <v>6398</v>
      </c>
      <c r="B369" s="2" t="s">
        <v>2953</v>
      </c>
    </row>
    <row r="370" spans="1:2" x14ac:dyDescent="0.25">
      <c r="A370" s="18" t="s">
        <v>6398</v>
      </c>
      <c r="B370" s="2" t="s">
        <v>2954</v>
      </c>
    </row>
    <row r="371" spans="1:2" x14ac:dyDescent="0.25">
      <c r="A371" s="18" t="s">
        <v>6398</v>
      </c>
      <c r="B371" s="2" t="s">
        <v>3217</v>
      </c>
    </row>
    <row r="372" spans="1:2" x14ac:dyDescent="0.25">
      <c r="A372" s="18" t="s">
        <v>6398</v>
      </c>
      <c r="B372" s="2" t="s">
        <v>3218</v>
      </c>
    </row>
    <row r="373" spans="1:2" x14ac:dyDescent="0.25">
      <c r="A373" s="16" t="s">
        <v>6392</v>
      </c>
      <c r="B373" s="2" t="s">
        <v>3233</v>
      </c>
    </row>
    <row r="374" spans="1:2" x14ac:dyDescent="0.25">
      <c r="A374" s="18" t="s">
        <v>6382</v>
      </c>
      <c r="B374" s="2" t="s">
        <v>3252</v>
      </c>
    </row>
    <row r="375" spans="1:2" x14ac:dyDescent="0.25">
      <c r="A375" s="18" t="s">
        <v>6398</v>
      </c>
      <c r="B375" s="2" t="s">
        <v>3323</v>
      </c>
    </row>
    <row r="376" spans="1:2" x14ac:dyDescent="0.25">
      <c r="A376" s="18" t="s">
        <v>6382</v>
      </c>
      <c r="B376" s="2" t="s">
        <v>3355</v>
      </c>
    </row>
    <row r="377" spans="1:2" x14ac:dyDescent="0.25">
      <c r="A377" s="18" t="s">
        <v>6382</v>
      </c>
      <c r="B377" s="2" t="s">
        <v>3356</v>
      </c>
    </row>
    <row r="378" spans="1:2" x14ac:dyDescent="0.25">
      <c r="A378" s="18" t="s">
        <v>6382</v>
      </c>
      <c r="B378" s="2" t="s">
        <v>3357</v>
      </c>
    </row>
    <row r="379" spans="1:2" x14ac:dyDescent="0.25">
      <c r="A379" s="18" t="s">
        <v>6382</v>
      </c>
      <c r="B379" s="2" t="s">
        <v>3382</v>
      </c>
    </row>
    <row r="380" spans="1:2" x14ac:dyDescent="0.25">
      <c r="A380" s="18" t="s">
        <v>6382</v>
      </c>
      <c r="B380" s="2" t="s">
        <v>3383</v>
      </c>
    </row>
    <row r="381" spans="1:2" x14ac:dyDescent="0.25">
      <c r="A381" s="18" t="s">
        <v>6382</v>
      </c>
      <c r="B381" s="2" t="s">
        <v>3356</v>
      </c>
    </row>
    <row r="382" spans="1:2" x14ac:dyDescent="0.25">
      <c r="A382" s="18" t="s">
        <v>6382</v>
      </c>
      <c r="B382" s="2" t="s">
        <v>3422</v>
      </c>
    </row>
    <row r="383" spans="1:2" x14ac:dyDescent="0.25">
      <c r="A383" s="18" t="s">
        <v>6382</v>
      </c>
      <c r="B383" s="2" t="s">
        <v>3444</v>
      </c>
    </row>
    <row r="384" spans="1:2" x14ac:dyDescent="0.25">
      <c r="A384" s="18" t="s">
        <v>6382</v>
      </c>
      <c r="B384" s="2" t="s">
        <v>3445</v>
      </c>
    </row>
    <row r="385" spans="1:2" x14ac:dyDescent="0.25">
      <c r="A385" s="18" t="s">
        <v>6382</v>
      </c>
      <c r="B385" s="2" t="s">
        <v>3446</v>
      </c>
    </row>
    <row r="386" spans="1:2" x14ac:dyDescent="0.25">
      <c r="A386" s="18" t="s">
        <v>6382</v>
      </c>
      <c r="B386" s="2" t="s">
        <v>3466</v>
      </c>
    </row>
    <row r="387" spans="1:2" x14ac:dyDescent="0.25">
      <c r="A387" s="18" t="s">
        <v>6382</v>
      </c>
      <c r="B387" s="2" t="s">
        <v>3467</v>
      </c>
    </row>
    <row r="388" spans="1:2" x14ac:dyDescent="0.25">
      <c r="A388" s="18" t="s">
        <v>6382</v>
      </c>
      <c r="B388" s="2" t="s">
        <v>3468</v>
      </c>
    </row>
    <row r="389" spans="1:2" x14ac:dyDescent="0.25">
      <c r="A389" s="18" t="s">
        <v>6382</v>
      </c>
      <c r="B389" s="2" t="s">
        <v>3469</v>
      </c>
    </row>
    <row r="390" spans="1:2" x14ac:dyDescent="0.25">
      <c r="A390" s="18" t="s">
        <v>6382</v>
      </c>
      <c r="B390" s="2" t="s">
        <v>3486</v>
      </c>
    </row>
    <row r="391" spans="1:2" x14ac:dyDescent="0.25">
      <c r="A391" s="18" t="s">
        <v>6382</v>
      </c>
      <c r="B391" s="2" t="s">
        <v>3220</v>
      </c>
    </row>
    <row r="392" spans="1:2" x14ac:dyDescent="0.25">
      <c r="A392" s="18" t="s">
        <v>6382</v>
      </c>
      <c r="B392" s="2" t="s">
        <v>3487</v>
      </c>
    </row>
    <row r="393" spans="1:2" x14ac:dyDescent="0.25">
      <c r="A393" s="18" t="s">
        <v>6382</v>
      </c>
      <c r="B393" s="2" t="s">
        <v>3383</v>
      </c>
    </row>
    <row r="394" spans="1:2" x14ac:dyDescent="0.25">
      <c r="A394" s="18" t="s">
        <v>6382</v>
      </c>
      <c r="B394" s="2" t="s">
        <v>3497</v>
      </c>
    </row>
    <row r="395" spans="1:2" x14ac:dyDescent="0.25">
      <c r="A395" s="18" t="s">
        <v>6382</v>
      </c>
      <c r="B395" s="2" t="s">
        <v>3514</v>
      </c>
    </row>
    <row r="396" spans="1:2" x14ac:dyDescent="0.25">
      <c r="A396" s="18" t="s">
        <v>6382</v>
      </c>
      <c r="B396" s="2" t="s">
        <v>3524</v>
      </c>
    </row>
    <row r="397" spans="1:2" x14ac:dyDescent="0.25">
      <c r="A397" s="18" t="s">
        <v>6382</v>
      </c>
      <c r="B397" s="2" t="s">
        <v>3356</v>
      </c>
    </row>
    <row r="398" spans="1:2" x14ac:dyDescent="0.25">
      <c r="A398" s="18" t="s">
        <v>6382</v>
      </c>
      <c r="B398" s="2" t="s">
        <v>3446</v>
      </c>
    </row>
    <row r="399" spans="1:2" x14ac:dyDescent="0.25">
      <c r="A399" s="18" t="s">
        <v>6382</v>
      </c>
      <c r="B399" s="2" t="s">
        <v>3526</v>
      </c>
    </row>
    <row r="400" spans="1:2" x14ac:dyDescent="0.25">
      <c r="A400" s="18" t="s">
        <v>6382</v>
      </c>
      <c r="B400" s="2" t="s">
        <v>3531</v>
      </c>
    </row>
    <row r="401" spans="1:2" x14ac:dyDescent="0.25">
      <c r="A401" s="18" t="s">
        <v>6382</v>
      </c>
      <c r="B401" s="2" t="s">
        <v>3534</v>
      </c>
    </row>
    <row r="402" spans="1:2" x14ac:dyDescent="0.25">
      <c r="A402" s="18" t="s">
        <v>6382</v>
      </c>
      <c r="B402" s="2" t="s">
        <v>3347</v>
      </c>
    </row>
    <row r="403" spans="1:2" x14ac:dyDescent="0.25">
      <c r="A403" s="18" t="s">
        <v>6382</v>
      </c>
      <c r="B403" s="2" t="s">
        <v>3526</v>
      </c>
    </row>
    <row r="404" spans="1:2" x14ac:dyDescent="0.25">
      <c r="A404" s="18" t="s">
        <v>6382</v>
      </c>
      <c r="B404" s="2" t="s">
        <v>3220</v>
      </c>
    </row>
    <row r="405" spans="1:2" x14ac:dyDescent="0.25">
      <c r="A405" s="18" t="s">
        <v>6382</v>
      </c>
      <c r="B405" s="2" t="s">
        <v>3613</v>
      </c>
    </row>
    <row r="406" spans="1:2" x14ac:dyDescent="0.25">
      <c r="A406" s="18" t="s">
        <v>6382</v>
      </c>
      <c r="B406" s="2" t="s">
        <v>2844</v>
      </c>
    </row>
    <row r="407" spans="1:2" x14ac:dyDescent="0.25">
      <c r="A407" s="18" t="s">
        <v>6382</v>
      </c>
      <c r="B407" s="2" t="s">
        <v>3625</v>
      </c>
    </row>
    <row r="408" spans="1:2" x14ac:dyDescent="0.25">
      <c r="A408" s="18" t="s">
        <v>6382</v>
      </c>
      <c r="B408" s="2" t="s">
        <v>3383</v>
      </c>
    </row>
    <row r="409" spans="1:2" x14ac:dyDescent="0.25">
      <c r="A409" s="18" t="s">
        <v>6382</v>
      </c>
      <c r="B409" s="2" t="s">
        <v>3662</v>
      </c>
    </row>
    <row r="410" spans="1:2" x14ac:dyDescent="0.25">
      <c r="A410" s="18" t="s">
        <v>6382</v>
      </c>
      <c r="B410" s="2" t="s">
        <v>3678</v>
      </c>
    </row>
    <row r="411" spans="1:2" x14ac:dyDescent="0.25">
      <c r="A411" s="18" t="s">
        <v>6382</v>
      </c>
      <c r="B411" s="2" t="s">
        <v>3688</v>
      </c>
    </row>
    <row r="412" spans="1:2" x14ac:dyDescent="0.25">
      <c r="A412" s="18" t="s">
        <v>6382</v>
      </c>
      <c r="B412" s="2" t="s">
        <v>3688</v>
      </c>
    </row>
    <row r="413" spans="1:2" x14ac:dyDescent="0.25">
      <c r="A413" s="18" t="s">
        <v>6382</v>
      </c>
      <c r="B413" s="2" t="s">
        <v>3688</v>
      </c>
    </row>
    <row r="414" spans="1:2" x14ac:dyDescent="0.25">
      <c r="A414" s="18" t="s">
        <v>6382</v>
      </c>
      <c r="B414" s="2" t="s">
        <v>3688</v>
      </c>
    </row>
    <row r="415" spans="1:2" x14ac:dyDescent="0.25">
      <c r="A415" s="18" t="s">
        <v>6382</v>
      </c>
      <c r="B415" s="2" t="s">
        <v>3688</v>
      </c>
    </row>
    <row r="416" spans="1:2" x14ac:dyDescent="0.25">
      <c r="A416" s="18" t="s">
        <v>6382</v>
      </c>
      <c r="B416" s="2" t="s">
        <v>3688</v>
      </c>
    </row>
    <row r="417" spans="1:2" x14ac:dyDescent="0.25">
      <c r="A417" s="18" t="s">
        <v>6382</v>
      </c>
      <c r="B417" s="2" t="s">
        <v>3688</v>
      </c>
    </row>
    <row r="418" spans="1:2" x14ac:dyDescent="0.25">
      <c r="A418" s="18" t="s">
        <v>6382</v>
      </c>
      <c r="B418" s="2" t="s">
        <v>3688</v>
      </c>
    </row>
    <row r="419" spans="1:2" x14ac:dyDescent="0.25">
      <c r="A419" s="18" t="s">
        <v>6382</v>
      </c>
      <c r="B419" s="2" t="s">
        <v>3688</v>
      </c>
    </row>
    <row r="420" spans="1:2" x14ac:dyDescent="0.25">
      <c r="A420" s="18" t="s">
        <v>6382</v>
      </c>
      <c r="B420" s="2" t="s">
        <v>3688</v>
      </c>
    </row>
    <row r="421" spans="1:2" x14ac:dyDescent="0.25">
      <c r="A421" s="18" t="s">
        <v>6382</v>
      </c>
      <c r="B421" s="2" t="s">
        <v>3696</v>
      </c>
    </row>
    <row r="422" spans="1:2" x14ac:dyDescent="0.25">
      <c r="A422" s="18" t="s">
        <v>6382</v>
      </c>
      <c r="B422" s="2" t="s">
        <v>3699</v>
      </c>
    </row>
    <row r="423" spans="1:2" x14ac:dyDescent="0.25">
      <c r="A423" s="18" t="s">
        <v>6382</v>
      </c>
      <c r="B423" s="2" t="s">
        <v>3715</v>
      </c>
    </row>
    <row r="424" spans="1:2" x14ac:dyDescent="0.25">
      <c r="A424" s="18" t="s">
        <v>6382</v>
      </c>
      <c r="B424" s="2" t="s">
        <v>3733</v>
      </c>
    </row>
    <row r="425" spans="1:2" x14ac:dyDescent="0.25">
      <c r="A425" s="18" t="s">
        <v>6382</v>
      </c>
      <c r="B425" s="2" t="s">
        <v>3737</v>
      </c>
    </row>
    <row r="426" spans="1:2" x14ac:dyDescent="0.25">
      <c r="A426" s="18" t="s">
        <v>6382</v>
      </c>
      <c r="B426" s="2" t="s">
        <v>3740</v>
      </c>
    </row>
    <row r="427" spans="1:2" x14ac:dyDescent="0.25">
      <c r="A427" s="18" t="s">
        <v>6382</v>
      </c>
      <c r="B427" s="2" t="s">
        <v>3743</v>
      </c>
    </row>
    <row r="428" spans="1:2" x14ac:dyDescent="0.25">
      <c r="A428" s="18" t="s">
        <v>6382</v>
      </c>
      <c r="B428" s="2" t="s">
        <v>3743</v>
      </c>
    </row>
    <row r="429" spans="1:2" x14ac:dyDescent="0.25">
      <c r="A429" s="18" t="s">
        <v>6382</v>
      </c>
      <c r="B429" s="2" t="s">
        <v>3743</v>
      </c>
    </row>
    <row r="430" spans="1:2" x14ac:dyDescent="0.25">
      <c r="A430" s="18" t="s">
        <v>6382</v>
      </c>
      <c r="B430" s="2" t="s">
        <v>3744</v>
      </c>
    </row>
    <row r="431" spans="1:2" x14ac:dyDescent="0.25">
      <c r="A431" s="18" t="s">
        <v>6382</v>
      </c>
      <c r="B431" s="2" t="s">
        <v>3743</v>
      </c>
    </row>
    <row r="432" spans="1:2" x14ac:dyDescent="0.25">
      <c r="A432" s="18" t="s">
        <v>6382</v>
      </c>
      <c r="B432" s="2" t="s">
        <v>3743</v>
      </c>
    </row>
    <row r="433" spans="1:2" x14ac:dyDescent="0.25">
      <c r="A433" s="18" t="s">
        <v>6382</v>
      </c>
      <c r="B433" s="2" t="s">
        <v>3745</v>
      </c>
    </row>
    <row r="434" spans="1:2" x14ac:dyDescent="0.25">
      <c r="A434" s="18" t="s">
        <v>6382</v>
      </c>
      <c r="B434" s="2" t="s">
        <v>3745</v>
      </c>
    </row>
    <row r="435" spans="1:2" x14ac:dyDescent="0.25">
      <c r="A435" s="18" t="s">
        <v>6382</v>
      </c>
      <c r="B435" s="2" t="s">
        <v>3745</v>
      </c>
    </row>
    <row r="436" spans="1:2" x14ac:dyDescent="0.25">
      <c r="A436" s="18" t="s">
        <v>6382</v>
      </c>
      <c r="B436" s="2" t="s">
        <v>3748</v>
      </c>
    </row>
    <row r="437" spans="1:2" x14ac:dyDescent="0.25">
      <c r="A437" s="18" t="s">
        <v>6382</v>
      </c>
      <c r="B437" s="2" t="s">
        <v>3751</v>
      </c>
    </row>
    <row r="438" spans="1:2" x14ac:dyDescent="0.25">
      <c r="A438" s="18" t="s">
        <v>6382</v>
      </c>
      <c r="B438" s="2" t="s">
        <v>3754</v>
      </c>
    </row>
    <row r="439" spans="1:2" x14ac:dyDescent="0.25">
      <c r="A439" s="18" t="s">
        <v>6382</v>
      </c>
      <c r="B439" s="2" t="s">
        <v>3758</v>
      </c>
    </row>
    <row r="440" spans="1:2" x14ac:dyDescent="0.25">
      <c r="A440" s="18" t="s">
        <v>6382</v>
      </c>
      <c r="B440" s="2" t="s">
        <v>3758</v>
      </c>
    </row>
    <row r="441" spans="1:2" x14ac:dyDescent="0.25">
      <c r="A441" s="18" t="s">
        <v>6382</v>
      </c>
      <c r="B441" s="2" t="s">
        <v>3761</v>
      </c>
    </row>
    <row r="442" spans="1:2" x14ac:dyDescent="0.25">
      <c r="A442" s="18" t="s">
        <v>6382</v>
      </c>
      <c r="B442" s="2" t="s">
        <v>3764</v>
      </c>
    </row>
    <row r="443" spans="1:2" x14ac:dyDescent="0.25">
      <c r="A443" s="18" t="s">
        <v>6382</v>
      </c>
      <c r="B443" s="2" t="s">
        <v>3767</v>
      </c>
    </row>
    <row r="444" spans="1:2" x14ac:dyDescent="0.25">
      <c r="A444" s="18" t="s">
        <v>6382</v>
      </c>
      <c r="B444" s="2" t="s">
        <v>3770</v>
      </c>
    </row>
    <row r="445" spans="1:2" x14ac:dyDescent="0.25">
      <c r="A445" s="18" t="s">
        <v>6382</v>
      </c>
      <c r="B445" s="2" t="s">
        <v>3773</v>
      </c>
    </row>
    <row r="446" spans="1:2" x14ac:dyDescent="0.25">
      <c r="A446" s="18" t="s">
        <v>6382</v>
      </c>
      <c r="B446" s="2" t="s">
        <v>3776</v>
      </c>
    </row>
    <row r="447" spans="1:2" x14ac:dyDescent="0.25">
      <c r="A447" s="18" t="s">
        <v>6382</v>
      </c>
      <c r="B447" s="2" t="s">
        <v>3779</v>
      </c>
    </row>
    <row r="448" spans="1:2" x14ac:dyDescent="0.25">
      <c r="A448" s="18" t="s">
        <v>6382</v>
      </c>
      <c r="B448" s="2" t="s">
        <v>3782</v>
      </c>
    </row>
    <row r="449" spans="1:2" x14ac:dyDescent="0.25">
      <c r="A449" s="18" t="s">
        <v>6382</v>
      </c>
      <c r="B449" s="2" t="s">
        <v>3785</v>
      </c>
    </row>
    <row r="450" spans="1:2" x14ac:dyDescent="0.25">
      <c r="A450" s="18" t="s">
        <v>6382</v>
      </c>
      <c r="B450" s="2" t="s">
        <v>3791</v>
      </c>
    </row>
    <row r="451" spans="1:2" x14ac:dyDescent="0.25">
      <c r="A451" s="18" t="s">
        <v>6382</v>
      </c>
      <c r="B451" s="2" t="s">
        <v>3791</v>
      </c>
    </row>
    <row r="452" spans="1:2" x14ac:dyDescent="0.25">
      <c r="A452" s="18" t="s">
        <v>6382</v>
      </c>
      <c r="B452" s="2" t="s">
        <v>3794</v>
      </c>
    </row>
    <row r="453" spans="1:2" x14ac:dyDescent="0.25">
      <c r="A453" s="18" t="s">
        <v>6382</v>
      </c>
      <c r="B453" s="2" t="s">
        <v>3794</v>
      </c>
    </row>
    <row r="454" spans="1:2" x14ac:dyDescent="0.25">
      <c r="A454" s="18" t="s">
        <v>6382</v>
      </c>
      <c r="B454" s="2" t="s">
        <v>3799</v>
      </c>
    </row>
    <row r="455" spans="1:2" x14ac:dyDescent="0.25">
      <c r="A455" s="18" t="s">
        <v>6382</v>
      </c>
      <c r="B455" s="2" t="s">
        <v>3803</v>
      </c>
    </row>
    <row r="456" spans="1:2" x14ac:dyDescent="0.25">
      <c r="A456" s="18" t="s">
        <v>6382</v>
      </c>
      <c r="B456" s="2" t="s">
        <v>3808</v>
      </c>
    </row>
    <row r="457" spans="1:2" x14ac:dyDescent="0.25">
      <c r="A457" s="18" t="s">
        <v>6382</v>
      </c>
      <c r="B457" s="2" t="s">
        <v>3809</v>
      </c>
    </row>
    <row r="458" spans="1:2" ht="23.25" x14ac:dyDescent="0.25">
      <c r="A458" s="18" t="s">
        <v>6402</v>
      </c>
      <c r="B458" s="2" t="s">
        <v>3815</v>
      </c>
    </row>
    <row r="459" spans="1:2" ht="23.25" x14ac:dyDescent="0.25">
      <c r="A459" s="18" t="s">
        <v>6392</v>
      </c>
      <c r="B459" s="2" t="s">
        <v>3833</v>
      </c>
    </row>
    <row r="460" spans="1:2" ht="23.25" x14ac:dyDescent="0.25">
      <c r="A460" s="18" t="s">
        <v>6392</v>
      </c>
      <c r="B460" s="2" t="s">
        <v>3834</v>
      </c>
    </row>
    <row r="461" spans="1:2" x14ac:dyDescent="0.25">
      <c r="A461" s="18" t="s">
        <v>6382</v>
      </c>
      <c r="B461" s="2" t="s">
        <v>3837</v>
      </c>
    </row>
    <row r="462" spans="1:2" x14ac:dyDescent="0.25">
      <c r="A462" s="18" t="s">
        <v>6382</v>
      </c>
      <c r="B462" s="2" t="s">
        <v>3838</v>
      </c>
    </row>
    <row r="463" spans="1:2" x14ac:dyDescent="0.25">
      <c r="A463" s="18" t="s">
        <v>6382</v>
      </c>
      <c r="B463" s="2" t="s">
        <v>3884</v>
      </c>
    </row>
    <row r="464" spans="1:2" x14ac:dyDescent="0.25">
      <c r="A464" s="18" t="s">
        <v>6392</v>
      </c>
      <c r="B464" s="2" t="s">
        <v>3851</v>
      </c>
    </row>
    <row r="465" spans="1:2" x14ac:dyDescent="0.25">
      <c r="A465" s="18" t="s">
        <v>6392</v>
      </c>
      <c r="B465" s="2" t="s">
        <v>3882</v>
      </c>
    </row>
    <row r="466" spans="1:2" x14ac:dyDescent="0.25">
      <c r="A466" s="18" t="s">
        <v>6392</v>
      </c>
      <c r="B466" s="2" t="s">
        <v>3903</v>
      </c>
    </row>
    <row r="467" spans="1:2" x14ac:dyDescent="0.25">
      <c r="A467" s="18" t="s">
        <v>6392</v>
      </c>
      <c r="B467" s="2" t="s">
        <v>3905</v>
      </c>
    </row>
    <row r="468" spans="1:2" x14ac:dyDescent="0.25">
      <c r="A468" s="18" t="s">
        <v>6392</v>
      </c>
      <c r="B468" s="2" t="s">
        <v>3907</v>
      </c>
    </row>
    <row r="469" spans="1:2" x14ac:dyDescent="0.25">
      <c r="A469" s="18" t="s">
        <v>6392</v>
      </c>
      <c r="B469" s="2" t="s">
        <v>3921</v>
      </c>
    </row>
    <row r="470" spans="1:2" x14ac:dyDescent="0.25">
      <c r="A470" s="18" t="s">
        <v>6392</v>
      </c>
      <c r="B470" s="2" t="s">
        <v>3922</v>
      </c>
    </row>
    <row r="471" spans="1:2" x14ac:dyDescent="0.25">
      <c r="A471" s="18" t="s">
        <v>6392</v>
      </c>
      <c r="B471" s="2" t="s">
        <v>3926</v>
      </c>
    </row>
    <row r="472" spans="1:2" x14ac:dyDescent="0.25">
      <c r="A472" s="18" t="s">
        <v>6392</v>
      </c>
      <c r="B472" s="2" t="s">
        <v>3929</v>
      </c>
    </row>
    <row r="473" spans="1:2" x14ac:dyDescent="0.25">
      <c r="A473" s="18" t="s">
        <v>6392</v>
      </c>
      <c r="B473" s="2" t="s">
        <v>3882</v>
      </c>
    </row>
    <row r="474" spans="1:2" x14ac:dyDescent="0.25">
      <c r="A474" s="18" t="s">
        <v>6392</v>
      </c>
      <c r="B474" s="2" t="s">
        <v>3930</v>
      </c>
    </row>
    <row r="475" spans="1:2" x14ac:dyDescent="0.25">
      <c r="A475" s="18" t="s">
        <v>6392</v>
      </c>
      <c r="B475" s="2" t="s">
        <v>3931</v>
      </c>
    </row>
    <row r="476" spans="1:2" x14ac:dyDescent="0.25">
      <c r="A476" s="18" t="s">
        <v>6392</v>
      </c>
      <c r="B476" s="2" t="s">
        <v>3938</v>
      </c>
    </row>
    <row r="477" spans="1:2" x14ac:dyDescent="0.25">
      <c r="A477" s="18" t="s">
        <v>6386</v>
      </c>
      <c r="B477" s="2" t="s">
        <v>3941</v>
      </c>
    </row>
    <row r="478" spans="1:2" x14ac:dyDescent="0.25">
      <c r="A478" s="18" t="s">
        <v>6386</v>
      </c>
      <c r="B478" s="2" t="s">
        <v>3942</v>
      </c>
    </row>
    <row r="479" spans="1:2" ht="23.25" x14ac:dyDescent="0.25">
      <c r="A479" s="18" t="s">
        <v>6386</v>
      </c>
      <c r="B479" s="2" t="s">
        <v>3945</v>
      </c>
    </row>
    <row r="480" spans="1:2" ht="23.25" x14ac:dyDescent="0.25">
      <c r="A480" s="18" t="s">
        <v>6386</v>
      </c>
      <c r="B480" s="2" t="s">
        <v>3948</v>
      </c>
    </row>
    <row r="481" spans="1:2" ht="23.25" x14ac:dyDescent="0.25">
      <c r="A481" s="18" t="s">
        <v>6386</v>
      </c>
      <c r="B481" s="2" t="s">
        <v>3951</v>
      </c>
    </row>
    <row r="482" spans="1:2" ht="23.25" x14ac:dyDescent="0.25">
      <c r="A482" s="18" t="s">
        <v>6386</v>
      </c>
      <c r="B482" s="2" t="s">
        <v>3954</v>
      </c>
    </row>
    <row r="483" spans="1:2" x14ac:dyDescent="0.25">
      <c r="A483" s="18" t="s">
        <v>6386</v>
      </c>
      <c r="B483" s="2" t="s">
        <v>3958</v>
      </c>
    </row>
    <row r="484" spans="1:2" x14ac:dyDescent="0.25">
      <c r="A484" s="18" t="s">
        <v>6386</v>
      </c>
      <c r="B484" s="2" t="s">
        <v>3961</v>
      </c>
    </row>
    <row r="485" spans="1:2" x14ac:dyDescent="0.25">
      <c r="A485" s="18" t="s">
        <v>6386</v>
      </c>
      <c r="B485" s="2" t="s">
        <v>3963</v>
      </c>
    </row>
    <row r="486" spans="1:2" ht="23.25" x14ac:dyDescent="0.25">
      <c r="A486" s="18" t="s">
        <v>6386</v>
      </c>
      <c r="B486" s="2" t="s">
        <v>3966</v>
      </c>
    </row>
    <row r="487" spans="1:2" x14ac:dyDescent="0.25">
      <c r="A487" s="18" t="s">
        <v>6386</v>
      </c>
      <c r="B487" s="2" t="s">
        <v>3990</v>
      </c>
    </row>
    <row r="488" spans="1:2" x14ac:dyDescent="0.25">
      <c r="A488" s="18" t="s">
        <v>6386</v>
      </c>
      <c r="B488" s="2" t="s">
        <v>4007</v>
      </c>
    </row>
    <row r="489" spans="1:2" x14ac:dyDescent="0.25">
      <c r="A489" s="18" t="s">
        <v>6386</v>
      </c>
      <c r="B489" s="2" t="s">
        <v>4024</v>
      </c>
    </row>
    <row r="490" spans="1:2" ht="23.25" x14ac:dyDescent="0.25">
      <c r="A490" s="18" t="s">
        <v>6386</v>
      </c>
      <c r="B490" s="2" t="s">
        <v>4026</v>
      </c>
    </row>
    <row r="491" spans="1:2" ht="23.25" x14ac:dyDescent="0.25">
      <c r="A491" s="18" t="s">
        <v>6386</v>
      </c>
      <c r="B491" s="2" t="s">
        <v>4034</v>
      </c>
    </row>
    <row r="492" spans="1:2" x14ac:dyDescent="0.25">
      <c r="A492" s="18" t="s">
        <v>6406</v>
      </c>
      <c r="B492" s="2" t="s">
        <v>3877</v>
      </c>
    </row>
    <row r="493" spans="1:2" x14ac:dyDescent="0.25">
      <c r="A493" s="18" t="s">
        <v>6390</v>
      </c>
      <c r="B493" s="2" t="s">
        <v>4110</v>
      </c>
    </row>
    <row r="494" spans="1:2" x14ac:dyDescent="0.25">
      <c r="A494" s="18" t="s">
        <v>6390</v>
      </c>
      <c r="B494" s="2" t="s">
        <v>4124</v>
      </c>
    </row>
    <row r="495" spans="1:2" x14ac:dyDescent="0.25">
      <c r="A495" s="18" t="s">
        <v>6390</v>
      </c>
      <c r="B495" s="2" t="s">
        <v>4143</v>
      </c>
    </row>
    <row r="496" spans="1:2" x14ac:dyDescent="0.25">
      <c r="A496" s="18" t="s">
        <v>6398</v>
      </c>
      <c r="B496" s="2" t="s">
        <v>4161</v>
      </c>
    </row>
    <row r="497" spans="1:2" x14ac:dyDescent="0.25">
      <c r="A497" s="18" t="s">
        <v>6398</v>
      </c>
      <c r="B497" s="2" t="s">
        <v>4162</v>
      </c>
    </row>
    <row r="498" spans="1:2" x14ac:dyDescent="0.25">
      <c r="A498" s="18" t="s">
        <v>6398</v>
      </c>
      <c r="B498" s="2" t="s">
        <v>4163</v>
      </c>
    </row>
    <row r="499" spans="1:2" x14ac:dyDescent="0.25">
      <c r="A499" s="18" t="s">
        <v>6398</v>
      </c>
      <c r="B499" s="2" t="s">
        <v>4165</v>
      </c>
    </row>
    <row r="500" spans="1:2" ht="23.25" x14ac:dyDescent="0.25">
      <c r="A500" s="18" t="s">
        <v>6387</v>
      </c>
      <c r="B500" s="2" t="s">
        <v>4168</v>
      </c>
    </row>
    <row r="501" spans="1:2" x14ac:dyDescent="0.25">
      <c r="A501" s="18" t="s">
        <v>6387</v>
      </c>
      <c r="B501" s="2" t="s">
        <v>4172</v>
      </c>
    </row>
    <row r="502" spans="1:2" x14ac:dyDescent="0.25">
      <c r="A502" s="18" t="s">
        <v>6387</v>
      </c>
      <c r="B502" s="2" t="s">
        <v>4173</v>
      </c>
    </row>
    <row r="503" spans="1:2" x14ac:dyDescent="0.25">
      <c r="A503" s="18" t="s">
        <v>6387</v>
      </c>
      <c r="B503" s="2" t="s">
        <v>4176</v>
      </c>
    </row>
    <row r="504" spans="1:2" x14ac:dyDescent="0.25">
      <c r="A504" s="18" t="s">
        <v>6387</v>
      </c>
      <c r="B504" s="2" t="s">
        <v>4177</v>
      </c>
    </row>
    <row r="505" spans="1:2" x14ac:dyDescent="0.25">
      <c r="A505" s="18" t="s">
        <v>6423</v>
      </c>
      <c r="B505" s="2" t="s">
        <v>4182</v>
      </c>
    </row>
    <row r="506" spans="1:2" x14ac:dyDescent="0.25">
      <c r="A506" s="18" t="s">
        <v>6423</v>
      </c>
      <c r="B506" s="2" t="s">
        <v>4183</v>
      </c>
    </row>
    <row r="507" spans="1:2" ht="15.75" x14ac:dyDescent="0.25">
      <c r="A507" s="1" t="s">
        <v>6417</v>
      </c>
      <c r="B507" s="2" t="s">
        <v>4194</v>
      </c>
    </row>
    <row r="508" spans="1:2" x14ac:dyDescent="0.25">
      <c r="A508" s="18" t="s">
        <v>6423</v>
      </c>
      <c r="B508" s="2" t="s">
        <v>4199</v>
      </c>
    </row>
    <row r="509" spans="1:2" ht="15.75" x14ac:dyDescent="0.25">
      <c r="A509" s="1" t="s">
        <v>6417</v>
      </c>
      <c r="B509" s="2" t="s">
        <v>4194</v>
      </c>
    </row>
    <row r="510" spans="1:2" x14ac:dyDescent="0.25">
      <c r="A510" s="18" t="s">
        <v>6423</v>
      </c>
      <c r="B510" s="2" t="s">
        <v>4210</v>
      </c>
    </row>
    <row r="511" spans="1:2" x14ac:dyDescent="0.25">
      <c r="A511" s="18" t="s">
        <v>6423</v>
      </c>
      <c r="B511" s="2" t="s">
        <v>4211</v>
      </c>
    </row>
    <row r="512" spans="1:2" x14ac:dyDescent="0.25">
      <c r="A512" s="18" t="s">
        <v>6387</v>
      </c>
      <c r="B512" s="2" t="s">
        <v>4216</v>
      </c>
    </row>
    <row r="513" spans="1:2" x14ac:dyDescent="0.25">
      <c r="A513" s="18" t="s">
        <v>6387</v>
      </c>
      <c r="B513" s="2" t="s">
        <v>4229</v>
      </c>
    </row>
    <row r="514" spans="1:2" x14ac:dyDescent="0.25">
      <c r="A514" s="18" t="s">
        <v>6387</v>
      </c>
      <c r="B514" s="2" t="s">
        <v>4230</v>
      </c>
    </row>
    <row r="515" spans="1:2" x14ac:dyDescent="0.25">
      <c r="A515" s="18" t="s">
        <v>6387</v>
      </c>
      <c r="B515" s="2" t="s">
        <v>4231</v>
      </c>
    </row>
    <row r="516" spans="1:2" x14ac:dyDescent="0.25">
      <c r="A516" s="18" t="s">
        <v>6387</v>
      </c>
      <c r="B516" s="2" t="s">
        <v>4172</v>
      </c>
    </row>
    <row r="517" spans="1:2" x14ac:dyDescent="0.25">
      <c r="A517" s="18" t="s">
        <v>6387</v>
      </c>
      <c r="B517" s="2" t="s">
        <v>4236</v>
      </c>
    </row>
    <row r="518" spans="1:2" x14ac:dyDescent="0.25">
      <c r="A518" s="18" t="s">
        <v>6387</v>
      </c>
      <c r="B518" s="2" t="s">
        <v>4237</v>
      </c>
    </row>
    <row r="519" spans="1:2" x14ac:dyDescent="0.25">
      <c r="A519" s="18" t="s">
        <v>6387</v>
      </c>
      <c r="B519" s="2" t="s">
        <v>4241</v>
      </c>
    </row>
    <row r="520" spans="1:2" x14ac:dyDescent="0.25">
      <c r="A520" s="18" t="s">
        <v>6387</v>
      </c>
      <c r="B520" s="2" t="s">
        <v>4243</v>
      </c>
    </row>
    <row r="521" spans="1:2" x14ac:dyDescent="0.25">
      <c r="A521" s="18" t="s">
        <v>6387</v>
      </c>
      <c r="B521" s="2" t="s">
        <v>4245</v>
      </c>
    </row>
    <row r="522" spans="1:2" x14ac:dyDescent="0.25">
      <c r="A522" s="18" t="s">
        <v>6387</v>
      </c>
      <c r="B522" s="2" t="s">
        <v>4264</v>
      </c>
    </row>
    <row r="523" spans="1:2" x14ac:dyDescent="0.25">
      <c r="A523" s="18" t="s">
        <v>6387</v>
      </c>
      <c r="B523" s="2" t="s">
        <v>4294</v>
      </c>
    </row>
    <row r="524" spans="1:2" x14ac:dyDescent="0.25">
      <c r="A524" s="18" t="s">
        <v>6423</v>
      </c>
      <c r="B524" s="2" t="s">
        <v>4182</v>
      </c>
    </row>
    <row r="525" spans="1:2" x14ac:dyDescent="0.25">
      <c r="A525" s="18" t="s">
        <v>6387</v>
      </c>
      <c r="B525" s="2" t="s">
        <v>4304</v>
      </c>
    </row>
    <row r="526" spans="1:2" x14ac:dyDescent="0.25">
      <c r="A526" s="18" t="s">
        <v>6387</v>
      </c>
      <c r="B526" s="2" t="s">
        <v>4307</v>
      </c>
    </row>
    <row r="527" spans="1:2" x14ac:dyDescent="0.25">
      <c r="A527" s="18" t="s">
        <v>6387</v>
      </c>
      <c r="B527" s="2" t="s">
        <v>4313</v>
      </c>
    </row>
    <row r="528" spans="1:2" x14ac:dyDescent="0.25">
      <c r="A528" s="18" t="s">
        <v>6387</v>
      </c>
      <c r="B528" s="2" t="s">
        <v>4317</v>
      </c>
    </row>
    <row r="529" spans="1:2" x14ac:dyDescent="0.25">
      <c r="A529" s="18" t="s">
        <v>6387</v>
      </c>
      <c r="B529" s="2" t="s">
        <v>4319</v>
      </c>
    </row>
    <row r="530" spans="1:2" x14ac:dyDescent="0.25">
      <c r="A530" s="18" t="s">
        <v>6417</v>
      </c>
      <c r="B530" s="2" t="s">
        <v>4283</v>
      </c>
    </row>
    <row r="531" spans="1:2" x14ac:dyDescent="0.25">
      <c r="A531" s="18" t="s">
        <v>6423</v>
      </c>
      <c r="B531" s="2" t="s">
        <v>4326</v>
      </c>
    </row>
    <row r="532" spans="1:2" x14ac:dyDescent="0.25">
      <c r="A532" s="18" t="s">
        <v>6423</v>
      </c>
      <c r="B532" s="2" t="s">
        <v>4327</v>
      </c>
    </row>
    <row r="533" spans="1:2" x14ac:dyDescent="0.25">
      <c r="A533" s="18" t="s">
        <v>6423</v>
      </c>
      <c r="B533" s="2" t="s">
        <v>4328</v>
      </c>
    </row>
    <row r="534" spans="1:2" x14ac:dyDescent="0.25">
      <c r="A534" s="18" t="s">
        <v>6423</v>
      </c>
      <c r="B534" s="2" t="s">
        <v>4182</v>
      </c>
    </row>
    <row r="535" spans="1:2" ht="23.25" x14ac:dyDescent="0.25">
      <c r="A535" s="18" t="s">
        <v>6396</v>
      </c>
      <c r="B535" s="2" t="s">
        <v>4357</v>
      </c>
    </row>
    <row r="536" spans="1:2" x14ac:dyDescent="0.25">
      <c r="A536" s="18" t="s">
        <v>6396</v>
      </c>
      <c r="B536" s="2" t="s">
        <v>4360</v>
      </c>
    </row>
    <row r="537" spans="1:2" x14ac:dyDescent="0.25">
      <c r="A537" s="18" t="s">
        <v>6396</v>
      </c>
      <c r="B537" s="2" t="s">
        <v>4364</v>
      </c>
    </row>
    <row r="538" spans="1:2" x14ac:dyDescent="0.25">
      <c r="A538" s="18" t="s">
        <v>6396</v>
      </c>
      <c r="B538" s="2" t="s">
        <v>4367</v>
      </c>
    </row>
    <row r="539" spans="1:2" ht="23.25" x14ac:dyDescent="0.25">
      <c r="A539" s="18" t="s">
        <v>6396</v>
      </c>
      <c r="B539" s="2" t="s">
        <v>4370</v>
      </c>
    </row>
    <row r="540" spans="1:2" ht="23.25" x14ac:dyDescent="0.25">
      <c r="A540" s="18" t="s">
        <v>6396</v>
      </c>
      <c r="B540" s="2" t="s">
        <v>4373</v>
      </c>
    </row>
    <row r="541" spans="1:2" ht="23.25" x14ac:dyDescent="0.25">
      <c r="A541" s="18" t="s">
        <v>6396</v>
      </c>
      <c r="B541" s="2" t="s">
        <v>4376</v>
      </c>
    </row>
    <row r="542" spans="1:2" ht="23.25" x14ac:dyDescent="0.25">
      <c r="A542" s="18" t="s">
        <v>6396</v>
      </c>
      <c r="B542" s="2" t="s">
        <v>4379</v>
      </c>
    </row>
    <row r="543" spans="1:2" ht="23.25" x14ac:dyDescent="0.25">
      <c r="A543" s="18" t="s">
        <v>6396</v>
      </c>
      <c r="B543" s="2" t="s">
        <v>4382</v>
      </c>
    </row>
    <row r="544" spans="1:2" x14ac:dyDescent="0.25">
      <c r="A544" s="18" t="s">
        <v>6396</v>
      </c>
      <c r="B544" s="2" t="s">
        <v>4383</v>
      </c>
    </row>
    <row r="545" spans="1:2" ht="23.25" x14ac:dyDescent="0.25">
      <c r="A545" s="18" t="s">
        <v>6396</v>
      </c>
      <c r="B545" s="2" t="s">
        <v>4386</v>
      </c>
    </row>
    <row r="546" spans="1:2" ht="23.25" x14ac:dyDescent="0.25">
      <c r="A546" s="18" t="s">
        <v>6396</v>
      </c>
      <c r="B546" s="2" t="s">
        <v>4386</v>
      </c>
    </row>
    <row r="547" spans="1:2" ht="23.25" x14ac:dyDescent="0.25">
      <c r="A547" s="18" t="s">
        <v>6396</v>
      </c>
      <c r="B547" s="2" t="s">
        <v>4389</v>
      </c>
    </row>
    <row r="548" spans="1:2" ht="23.25" x14ac:dyDescent="0.25">
      <c r="A548" s="18" t="s">
        <v>6396</v>
      </c>
      <c r="B548" s="2" t="s">
        <v>4389</v>
      </c>
    </row>
    <row r="549" spans="1:2" ht="23.25" x14ac:dyDescent="0.25">
      <c r="A549" s="18" t="s">
        <v>6396</v>
      </c>
      <c r="B549" s="2" t="s">
        <v>4392</v>
      </c>
    </row>
    <row r="550" spans="1:2" ht="23.25" x14ac:dyDescent="0.25">
      <c r="A550" s="18" t="s">
        <v>6396</v>
      </c>
      <c r="B550" s="2" t="s">
        <v>4392</v>
      </c>
    </row>
    <row r="551" spans="1:2" ht="23.25" x14ac:dyDescent="0.25">
      <c r="A551" s="18" t="s">
        <v>6396</v>
      </c>
      <c r="B551" s="2" t="s">
        <v>4395</v>
      </c>
    </row>
    <row r="552" spans="1:2" ht="15.75" x14ac:dyDescent="0.25">
      <c r="A552" s="1" t="s">
        <v>6404</v>
      </c>
      <c r="B552" s="2" t="s">
        <v>4561</v>
      </c>
    </row>
    <row r="553" spans="1:2" ht="15.75" x14ac:dyDescent="0.25">
      <c r="A553" s="1" t="s">
        <v>6404</v>
      </c>
      <c r="B553" s="2" t="s">
        <v>4568</v>
      </c>
    </row>
    <row r="554" spans="1:2" ht="15.75" x14ac:dyDescent="0.25">
      <c r="A554" s="1" t="s">
        <v>6404</v>
      </c>
      <c r="B554" s="2" t="s">
        <v>4570</v>
      </c>
    </row>
    <row r="555" spans="1:2" ht="15.75" x14ac:dyDescent="0.25">
      <c r="A555" s="1" t="s">
        <v>6404</v>
      </c>
      <c r="B555" s="2" t="s">
        <v>4572</v>
      </c>
    </row>
    <row r="556" spans="1:2" ht="15.75" x14ac:dyDescent="0.25">
      <c r="A556" s="1" t="s">
        <v>6404</v>
      </c>
      <c r="B556" s="2" t="s">
        <v>4573</v>
      </c>
    </row>
    <row r="557" spans="1:2" ht="15.75" x14ac:dyDescent="0.25">
      <c r="A557" s="1" t="s">
        <v>6404</v>
      </c>
      <c r="B557" s="2" t="s">
        <v>4574</v>
      </c>
    </row>
    <row r="558" spans="1:2" ht="15.75" x14ac:dyDescent="0.25">
      <c r="A558" s="1" t="s">
        <v>6404</v>
      </c>
      <c r="B558" s="2" t="s">
        <v>4672</v>
      </c>
    </row>
    <row r="559" spans="1:2" ht="15.75" x14ac:dyDescent="0.25">
      <c r="A559" s="1" t="s">
        <v>6404</v>
      </c>
      <c r="B559" s="2" t="s">
        <v>4685</v>
      </c>
    </row>
    <row r="560" spans="1:2" ht="15.75" x14ac:dyDescent="0.25">
      <c r="A560" s="1" t="s">
        <v>6404</v>
      </c>
      <c r="B560" s="2" t="s">
        <v>4687</v>
      </c>
    </row>
    <row r="561" spans="1:2" ht="15.75" x14ac:dyDescent="0.25">
      <c r="A561" s="1" t="s">
        <v>6404</v>
      </c>
      <c r="B561" s="2" t="s">
        <v>4692</v>
      </c>
    </row>
    <row r="562" spans="1:2" ht="23.25" x14ac:dyDescent="0.25">
      <c r="A562" s="1" t="s">
        <v>6404</v>
      </c>
      <c r="B562" s="2" t="s">
        <v>4701</v>
      </c>
    </row>
    <row r="563" spans="1:2" ht="23.25" x14ac:dyDescent="0.25">
      <c r="A563" s="1" t="s">
        <v>6404</v>
      </c>
      <c r="B563" s="2" t="s">
        <v>4704</v>
      </c>
    </row>
    <row r="564" spans="1:2" ht="23.25" x14ac:dyDescent="0.25">
      <c r="A564" s="1" t="s">
        <v>6404</v>
      </c>
      <c r="B564" s="2" t="s">
        <v>4705</v>
      </c>
    </row>
    <row r="565" spans="1:2" ht="23.25" x14ac:dyDescent="0.25">
      <c r="A565" s="1" t="s">
        <v>6404</v>
      </c>
      <c r="B565" s="2" t="s">
        <v>4706</v>
      </c>
    </row>
    <row r="566" spans="1:2" ht="15.75" x14ac:dyDescent="0.25">
      <c r="A566" s="1" t="s">
        <v>6404</v>
      </c>
      <c r="B566" s="2" t="s">
        <v>4708</v>
      </c>
    </row>
    <row r="567" spans="1:2" ht="15.75" x14ac:dyDescent="0.25">
      <c r="A567" s="1" t="s">
        <v>6400</v>
      </c>
      <c r="B567" s="2" t="s">
        <v>4720</v>
      </c>
    </row>
    <row r="568" spans="1:2" ht="15.75" x14ac:dyDescent="0.25">
      <c r="A568" s="1" t="s">
        <v>6400</v>
      </c>
      <c r="B568" s="2" t="s">
        <v>4722</v>
      </c>
    </row>
    <row r="569" spans="1:2" ht="15.75" x14ac:dyDescent="0.25">
      <c r="A569" s="1" t="s">
        <v>6400</v>
      </c>
      <c r="B569" s="2" t="s">
        <v>4724</v>
      </c>
    </row>
    <row r="570" spans="1:2" ht="23.25" x14ac:dyDescent="0.25">
      <c r="A570" s="1" t="s">
        <v>6400</v>
      </c>
      <c r="B570" s="2" t="s">
        <v>4757</v>
      </c>
    </row>
    <row r="571" spans="1:2" ht="15.75" x14ac:dyDescent="0.25">
      <c r="A571" s="1" t="s">
        <v>6400</v>
      </c>
      <c r="B571" s="2" t="s">
        <v>4760</v>
      </c>
    </row>
    <row r="572" spans="1:2" x14ac:dyDescent="0.25">
      <c r="A572" s="18" t="s">
        <v>6421</v>
      </c>
      <c r="B572" s="2" t="s">
        <v>4762</v>
      </c>
    </row>
    <row r="573" spans="1:2" x14ac:dyDescent="0.25">
      <c r="A573" s="18" t="s">
        <v>6421</v>
      </c>
      <c r="B573" s="2" t="s">
        <v>4772</v>
      </c>
    </row>
    <row r="574" spans="1:2" x14ac:dyDescent="0.25">
      <c r="A574" s="18" t="s">
        <v>6421</v>
      </c>
      <c r="B574" s="2" t="s">
        <v>4775</v>
      </c>
    </row>
    <row r="575" spans="1:2" x14ac:dyDescent="0.25">
      <c r="A575" s="18" t="s">
        <v>6421</v>
      </c>
      <c r="B575" s="2" t="s">
        <v>4777</v>
      </c>
    </row>
    <row r="576" spans="1:2" x14ac:dyDescent="0.25">
      <c r="A576" s="18" t="s">
        <v>6421</v>
      </c>
      <c r="B576" s="2" t="s">
        <v>4790</v>
      </c>
    </row>
    <row r="577" spans="1:2" x14ac:dyDescent="0.25">
      <c r="A577" s="18" t="s">
        <v>6421</v>
      </c>
      <c r="B577" s="2" t="s">
        <v>4794</v>
      </c>
    </row>
    <row r="578" spans="1:2" x14ac:dyDescent="0.25">
      <c r="A578" s="18" t="s">
        <v>6421</v>
      </c>
      <c r="B578" s="2" t="s">
        <v>4796</v>
      </c>
    </row>
    <row r="579" spans="1:2" x14ac:dyDescent="0.25">
      <c r="A579" s="18" t="s">
        <v>6421</v>
      </c>
      <c r="B579" s="2" t="s">
        <v>4797</v>
      </c>
    </row>
    <row r="580" spans="1:2" x14ac:dyDescent="0.25">
      <c r="A580" s="18" t="s">
        <v>6421</v>
      </c>
      <c r="B580" s="2" t="s">
        <v>4800</v>
      </c>
    </row>
    <row r="581" spans="1:2" x14ac:dyDescent="0.25">
      <c r="A581" s="18" t="s">
        <v>6421</v>
      </c>
      <c r="B581" s="2" t="s">
        <v>4808</v>
      </c>
    </row>
    <row r="582" spans="1:2" x14ac:dyDescent="0.25">
      <c r="A582" s="18" t="s">
        <v>6421</v>
      </c>
      <c r="B582" s="2" t="s">
        <v>4810</v>
      </c>
    </row>
    <row r="583" spans="1:2" x14ac:dyDescent="0.25">
      <c r="A583" s="18" t="s">
        <v>6421</v>
      </c>
      <c r="B583" s="2" t="s">
        <v>4812</v>
      </c>
    </row>
    <row r="584" spans="1:2" x14ac:dyDescent="0.25">
      <c r="A584" s="18" t="s">
        <v>6421</v>
      </c>
      <c r="B584" s="2" t="s">
        <v>4813</v>
      </c>
    </row>
    <row r="585" spans="1:2" x14ac:dyDescent="0.25">
      <c r="A585" s="18" t="s">
        <v>6380</v>
      </c>
      <c r="B585" s="2" t="s">
        <v>4825</v>
      </c>
    </row>
    <row r="586" spans="1:2" x14ac:dyDescent="0.25">
      <c r="A586" s="18" t="s">
        <v>6380</v>
      </c>
      <c r="B586" s="2" t="s">
        <v>4831</v>
      </c>
    </row>
    <row r="587" spans="1:2" x14ac:dyDescent="0.25">
      <c r="A587" s="18" t="s">
        <v>6380</v>
      </c>
      <c r="B587" s="2" t="s">
        <v>4954</v>
      </c>
    </row>
    <row r="588" spans="1:2" x14ac:dyDescent="0.25">
      <c r="A588" s="18" t="s">
        <v>6380</v>
      </c>
      <c r="B588" s="2" t="s">
        <v>4957</v>
      </c>
    </row>
    <row r="589" spans="1:2" ht="23.25" x14ac:dyDescent="0.25">
      <c r="A589" s="18" t="s">
        <v>6380</v>
      </c>
      <c r="B589" s="2" t="s">
        <v>4960</v>
      </c>
    </row>
    <row r="590" spans="1:2" ht="23.25" x14ac:dyDescent="0.25">
      <c r="A590" s="18" t="s">
        <v>6380</v>
      </c>
      <c r="B590" s="2" t="s">
        <v>4963</v>
      </c>
    </row>
    <row r="591" spans="1:2" ht="23.25" x14ac:dyDescent="0.25">
      <c r="A591" s="18" t="s">
        <v>6380</v>
      </c>
      <c r="B591" s="2" t="s">
        <v>4966</v>
      </c>
    </row>
    <row r="592" spans="1:2" x14ac:dyDescent="0.25">
      <c r="A592" s="18" t="s">
        <v>6380</v>
      </c>
      <c r="B592" s="2" t="s">
        <v>5006</v>
      </c>
    </row>
    <row r="593" spans="1:2" x14ac:dyDescent="0.25">
      <c r="A593" s="18" t="s">
        <v>6380</v>
      </c>
      <c r="B593" s="2" t="s">
        <v>5007</v>
      </c>
    </row>
    <row r="594" spans="1:2" x14ac:dyDescent="0.25">
      <c r="A594" s="18" t="s">
        <v>6380</v>
      </c>
      <c r="B594" s="2" t="s">
        <v>5008</v>
      </c>
    </row>
    <row r="595" spans="1:2" x14ac:dyDescent="0.25">
      <c r="A595" s="18" t="s">
        <v>6380</v>
      </c>
      <c r="B595" s="2" t="s">
        <v>5007</v>
      </c>
    </row>
    <row r="596" spans="1:2" x14ac:dyDescent="0.25">
      <c r="A596" s="18" t="s">
        <v>6380</v>
      </c>
      <c r="B596" s="2" t="s">
        <v>5044</v>
      </c>
    </row>
    <row r="597" spans="1:2" x14ac:dyDescent="0.25">
      <c r="A597" s="18" t="s">
        <v>6380</v>
      </c>
      <c r="B597" s="2" t="s">
        <v>5056</v>
      </c>
    </row>
    <row r="598" spans="1:2" x14ac:dyDescent="0.25">
      <c r="A598" s="18" t="s">
        <v>6380</v>
      </c>
      <c r="B598" s="2" t="s">
        <v>5057</v>
      </c>
    </row>
    <row r="599" spans="1:2" x14ac:dyDescent="0.25">
      <c r="A599" s="18" t="s">
        <v>6380</v>
      </c>
      <c r="B599" s="2" t="s">
        <v>5044</v>
      </c>
    </row>
    <row r="600" spans="1:2" x14ac:dyDescent="0.25">
      <c r="A600" s="18" t="s">
        <v>6380</v>
      </c>
      <c r="B600" s="2" t="s">
        <v>5104</v>
      </c>
    </row>
    <row r="601" spans="1:2" x14ac:dyDescent="0.25">
      <c r="A601" s="18" t="s">
        <v>6380</v>
      </c>
      <c r="B601" s="2" t="s">
        <v>5108</v>
      </c>
    </row>
    <row r="602" spans="1:2" x14ac:dyDescent="0.25">
      <c r="A602" s="18" t="s">
        <v>6380</v>
      </c>
      <c r="B602" s="2" t="s">
        <v>5159</v>
      </c>
    </row>
    <row r="603" spans="1:2" x14ac:dyDescent="0.25">
      <c r="A603" s="18" t="s">
        <v>6380</v>
      </c>
      <c r="B603" s="2" t="s">
        <v>5337</v>
      </c>
    </row>
    <row r="604" spans="1:2" x14ac:dyDescent="0.25">
      <c r="A604" s="18" t="s">
        <v>6380</v>
      </c>
      <c r="B604" s="2" t="s">
        <v>5342</v>
      </c>
    </row>
    <row r="605" spans="1:2" x14ac:dyDescent="0.25">
      <c r="A605" s="18" t="s">
        <v>6380</v>
      </c>
      <c r="B605" s="2" t="s">
        <v>5369</v>
      </c>
    </row>
    <row r="606" spans="1:2" x14ac:dyDescent="0.25">
      <c r="A606" s="18" t="s">
        <v>6380</v>
      </c>
      <c r="B606" s="2" t="s">
        <v>5387</v>
      </c>
    </row>
    <row r="607" spans="1:2" x14ac:dyDescent="0.25">
      <c r="A607" s="18" t="s">
        <v>6380</v>
      </c>
      <c r="B607" s="2" t="s">
        <v>5395</v>
      </c>
    </row>
    <row r="608" spans="1:2" x14ac:dyDescent="0.25">
      <c r="A608" s="18" t="s">
        <v>6380</v>
      </c>
      <c r="B608" s="2" t="s">
        <v>5412</v>
      </c>
    </row>
    <row r="609" spans="1:2" x14ac:dyDescent="0.25">
      <c r="A609" s="18" t="s">
        <v>6380</v>
      </c>
      <c r="B609" s="2" t="s">
        <v>5494</v>
      </c>
    </row>
    <row r="610" spans="1:2" x14ac:dyDescent="0.25">
      <c r="A610" s="18" t="s">
        <v>6380</v>
      </c>
      <c r="B610" s="2" t="s">
        <v>5540</v>
      </c>
    </row>
    <row r="611" spans="1:2" x14ac:dyDescent="0.25">
      <c r="A611" s="18" t="s">
        <v>6380</v>
      </c>
      <c r="B611" s="2" t="s">
        <v>5877</v>
      </c>
    </row>
    <row r="612" spans="1:2" x14ac:dyDescent="0.25">
      <c r="A612" s="18" t="s">
        <v>6380</v>
      </c>
      <c r="B612" s="2" t="s">
        <v>5880</v>
      </c>
    </row>
    <row r="613" spans="1:2" x14ac:dyDescent="0.25">
      <c r="A613" s="18" t="s">
        <v>6380</v>
      </c>
      <c r="B613" s="2" t="s">
        <v>5883</v>
      </c>
    </row>
    <row r="614" spans="1:2" x14ac:dyDescent="0.25">
      <c r="A614" s="18" t="s">
        <v>6380</v>
      </c>
      <c r="B614" s="2" t="s">
        <v>5886</v>
      </c>
    </row>
    <row r="615" spans="1:2" x14ac:dyDescent="0.25">
      <c r="A615" s="18" t="s">
        <v>6380</v>
      </c>
      <c r="B615" s="2" t="s">
        <v>5889</v>
      </c>
    </row>
    <row r="616" spans="1:2" x14ac:dyDescent="0.25">
      <c r="A616" s="18" t="s">
        <v>6380</v>
      </c>
      <c r="B616" s="2" t="s">
        <v>5892</v>
      </c>
    </row>
    <row r="617" spans="1:2" x14ac:dyDescent="0.25">
      <c r="A617" s="18" t="s">
        <v>6380</v>
      </c>
      <c r="B617" s="2" t="s">
        <v>5895</v>
      </c>
    </row>
    <row r="618" spans="1:2" x14ac:dyDescent="0.25">
      <c r="A618" s="18" t="s">
        <v>6380</v>
      </c>
      <c r="B618" s="2" t="s">
        <v>5898</v>
      </c>
    </row>
    <row r="619" spans="1:2" x14ac:dyDescent="0.25">
      <c r="A619" s="18" t="s">
        <v>6380</v>
      </c>
      <c r="B619" s="2" t="s">
        <v>5902</v>
      </c>
    </row>
    <row r="620" spans="1:2" x14ac:dyDescent="0.25">
      <c r="A620" s="18" t="s">
        <v>6380</v>
      </c>
      <c r="B620" s="2" t="s">
        <v>5905</v>
      </c>
    </row>
    <row r="621" spans="1:2" x14ac:dyDescent="0.25">
      <c r="A621" s="18" t="s">
        <v>6380</v>
      </c>
      <c r="B621" s="2" t="s">
        <v>5908</v>
      </c>
    </row>
    <row r="622" spans="1:2" x14ac:dyDescent="0.25">
      <c r="A622" s="18" t="s">
        <v>6380</v>
      </c>
      <c r="B622" s="2" t="s">
        <v>5911</v>
      </c>
    </row>
    <row r="623" spans="1:2" x14ac:dyDescent="0.25">
      <c r="A623" s="18" t="s">
        <v>6380</v>
      </c>
      <c r="B623" s="2" t="s">
        <v>5914</v>
      </c>
    </row>
    <row r="624" spans="1:2" ht="23.25" x14ac:dyDescent="0.25">
      <c r="A624" s="18" t="s">
        <v>6380</v>
      </c>
      <c r="B624" s="2" t="s">
        <v>5917</v>
      </c>
    </row>
    <row r="625" spans="1:2" x14ac:dyDescent="0.25">
      <c r="A625" s="18" t="s">
        <v>6380</v>
      </c>
      <c r="B625" s="2" t="s">
        <v>5920</v>
      </c>
    </row>
    <row r="626" spans="1:2" x14ac:dyDescent="0.25">
      <c r="A626" s="18" t="s">
        <v>6380</v>
      </c>
      <c r="B626" s="2" t="s">
        <v>5923</v>
      </c>
    </row>
    <row r="627" spans="1:2" x14ac:dyDescent="0.25">
      <c r="A627" s="18" t="s">
        <v>6380</v>
      </c>
      <c r="B627" s="2" t="s">
        <v>5926</v>
      </c>
    </row>
    <row r="628" spans="1:2" x14ac:dyDescent="0.25">
      <c r="A628" s="18" t="s">
        <v>6380</v>
      </c>
      <c r="B628" s="2" t="s">
        <v>5929</v>
      </c>
    </row>
    <row r="629" spans="1:2" x14ac:dyDescent="0.25">
      <c r="A629" s="18" t="s">
        <v>6380</v>
      </c>
      <c r="B629" s="2" t="s">
        <v>5932</v>
      </c>
    </row>
    <row r="630" spans="1:2" x14ac:dyDescent="0.25">
      <c r="A630" s="18" t="s">
        <v>6380</v>
      </c>
      <c r="B630" s="2" t="s">
        <v>5935</v>
      </c>
    </row>
    <row r="631" spans="1:2" x14ac:dyDescent="0.25">
      <c r="A631" s="18" t="s">
        <v>6380</v>
      </c>
      <c r="B631" s="2" t="s">
        <v>5938</v>
      </c>
    </row>
    <row r="632" spans="1:2" x14ac:dyDescent="0.25">
      <c r="A632" s="18" t="s">
        <v>6380</v>
      </c>
      <c r="B632" s="2" t="s">
        <v>5941</v>
      </c>
    </row>
    <row r="633" spans="1:2" x14ac:dyDescent="0.25">
      <c r="A633" s="18" t="s">
        <v>6380</v>
      </c>
      <c r="B633" s="2" t="s">
        <v>5944</v>
      </c>
    </row>
    <row r="634" spans="1:2" x14ac:dyDescent="0.25">
      <c r="A634" s="18" t="s">
        <v>6380</v>
      </c>
      <c r="B634" s="2" t="s">
        <v>5950</v>
      </c>
    </row>
    <row r="635" spans="1:2" x14ac:dyDescent="0.25">
      <c r="A635" s="18" t="s">
        <v>6380</v>
      </c>
      <c r="B635" s="2" t="s">
        <v>5889</v>
      </c>
    </row>
    <row r="636" spans="1:2" x14ac:dyDescent="0.25">
      <c r="A636" s="18" t="s">
        <v>6380</v>
      </c>
      <c r="B636" s="2" t="s">
        <v>5953</v>
      </c>
    </row>
    <row r="637" spans="1:2" ht="23.25" x14ac:dyDescent="0.25">
      <c r="A637" s="18" t="s">
        <v>6380</v>
      </c>
      <c r="B637" s="2" t="s">
        <v>5956</v>
      </c>
    </row>
    <row r="638" spans="1:2" ht="23.25" x14ac:dyDescent="0.25">
      <c r="A638" s="18" t="s">
        <v>6380</v>
      </c>
      <c r="B638" s="2" t="s">
        <v>5959</v>
      </c>
    </row>
    <row r="639" spans="1:2" x14ac:dyDescent="0.25">
      <c r="A639" s="18" t="s">
        <v>6380</v>
      </c>
      <c r="B639" s="2" t="s">
        <v>5962</v>
      </c>
    </row>
    <row r="640" spans="1:2" x14ac:dyDescent="0.25">
      <c r="A640" s="18" t="s">
        <v>6380</v>
      </c>
      <c r="B640" s="2" t="s">
        <v>5965</v>
      </c>
    </row>
    <row r="641" spans="1:2" x14ac:dyDescent="0.25">
      <c r="A641" s="18" t="s">
        <v>6380</v>
      </c>
      <c r="B641" s="2" t="s">
        <v>5968</v>
      </c>
    </row>
    <row r="642" spans="1:2" ht="23.25" x14ac:dyDescent="0.25">
      <c r="A642" s="18" t="s">
        <v>6380</v>
      </c>
      <c r="B642" s="2" t="s">
        <v>5971</v>
      </c>
    </row>
    <row r="643" spans="1:2" x14ac:dyDescent="0.25">
      <c r="A643" s="18" t="s">
        <v>6380</v>
      </c>
      <c r="B643" s="2" t="s">
        <v>5974</v>
      </c>
    </row>
    <row r="644" spans="1:2" x14ac:dyDescent="0.25">
      <c r="A644" s="18" t="s">
        <v>6380</v>
      </c>
      <c r="B644" s="2" t="s">
        <v>5980</v>
      </c>
    </row>
    <row r="645" spans="1:2" x14ac:dyDescent="0.25">
      <c r="A645" s="18" t="s">
        <v>6380</v>
      </c>
      <c r="B645" s="2" t="s">
        <v>5983</v>
      </c>
    </row>
    <row r="646" spans="1:2" x14ac:dyDescent="0.25">
      <c r="A646" s="18" t="s">
        <v>6380</v>
      </c>
      <c r="B646" s="2" t="s">
        <v>5996</v>
      </c>
    </row>
    <row r="647" spans="1:2" x14ac:dyDescent="0.25">
      <c r="A647" s="18" t="s">
        <v>6380</v>
      </c>
      <c r="B647" s="2" t="s">
        <v>6005</v>
      </c>
    </row>
    <row r="648" spans="1:2" ht="23.25" x14ac:dyDescent="0.25">
      <c r="A648" s="18" t="s">
        <v>6380</v>
      </c>
      <c r="B648" s="2" t="s">
        <v>6008</v>
      </c>
    </row>
    <row r="649" spans="1:2" x14ac:dyDescent="0.25">
      <c r="A649" s="18" t="s">
        <v>6380</v>
      </c>
      <c r="B649" s="2" t="s">
        <v>6011</v>
      </c>
    </row>
    <row r="650" spans="1:2" x14ac:dyDescent="0.25">
      <c r="A650" s="18" t="s">
        <v>6380</v>
      </c>
      <c r="B650" s="2" t="s">
        <v>6017</v>
      </c>
    </row>
    <row r="651" spans="1:2" ht="23.25" x14ac:dyDescent="0.25">
      <c r="A651" s="18" t="s">
        <v>6380</v>
      </c>
      <c r="B651" s="2" t="s">
        <v>6020</v>
      </c>
    </row>
    <row r="652" spans="1:2" ht="23.25" x14ac:dyDescent="0.25">
      <c r="A652" s="18" t="s">
        <v>6380</v>
      </c>
      <c r="B652" s="2" t="s">
        <v>6021</v>
      </c>
    </row>
    <row r="653" spans="1:2" x14ac:dyDescent="0.25">
      <c r="A653" s="18" t="s">
        <v>6380</v>
      </c>
      <c r="B653" s="2" t="s">
        <v>6024</v>
      </c>
    </row>
    <row r="654" spans="1:2" x14ac:dyDescent="0.25">
      <c r="A654" s="18" t="s">
        <v>6380</v>
      </c>
      <c r="B654" s="2" t="s">
        <v>6027</v>
      </c>
    </row>
    <row r="655" spans="1:2" ht="23.25" x14ac:dyDescent="0.25">
      <c r="A655" s="18" t="s">
        <v>6380</v>
      </c>
      <c r="B655" s="2" t="s">
        <v>6028</v>
      </c>
    </row>
    <row r="656" spans="1:2" x14ac:dyDescent="0.25">
      <c r="A656" s="18" t="s">
        <v>6380</v>
      </c>
      <c r="B656" s="2" t="s">
        <v>6031</v>
      </c>
    </row>
    <row r="657" spans="1:2" x14ac:dyDescent="0.25">
      <c r="A657" s="18" t="s">
        <v>6380</v>
      </c>
      <c r="B657" s="2" t="s">
        <v>5540</v>
      </c>
    </row>
    <row r="658" spans="1:2" x14ac:dyDescent="0.25">
      <c r="A658" s="18" t="s">
        <v>6414</v>
      </c>
      <c r="B658" s="2" t="s">
        <v>6048</v>
      </c>
    </row>
    <row r="659" spans="1:2" x14ac:dyDescent="0.25">
      <c r="A659" s="18" t="s">
        <v>6414</v>
      </c>
      <c r="B659" s="2" t="s">
        <v>6052</v>
      </c>
    </row>
    <row r="660" spans="1:2" x14ac:dyDescent="0.25">
      <c r="A660" s="18" t="s">
        <v>6414</v>
      </c>
      <c r="B660" s="2" t="s">
        <v>6052</v>
      </c>
    </row>
    <row r="661" spans="1:2" x14ac:dyDescent="0.25">
      <c r="A661" s="18" t="s">
        <v>6061</v>
      </c>
      <c r="B661" s="2" t="s">
        <v>6062</v>
      </c>
    </row>
    <row r="662" spans="1:2" x14ac:dyDescent="0.25">
      <c r="A662" s="18" t="s">
        <v>6061</v>
      </c>
      <c r="B662" s="2" t="s">
        <v>6063</v>
      </c>
    </row>
    <row r="663" spans="1:2" x14ac:dyDescent="0.25">
      <c r="A663" s="18" t="s">
        <v>6061</v>
      </c>
      <c r="B663" s="2" t="s">
        <v>6063</v>
      </c>
    </row>
    <row r="664" spans="1:2" x14ac:dyDescent="0.25">
      <c r="A664" s="18" t="s">
        <v>6061</v>
      </c>
      <c r="B664" s="2" t="s">
        <v>6064</v>
      </c>
    </row>
    <row r="665" spans="1:2" x14ac:dyDescent="0.25">
      <c r="A665" s="18" t="s">
        <v>6061</v>
      </c>
      <c r="B665" s="2" t="s">
        <v>6065</v>
      </c>
    </row>
    <row r="666" spans="1:2" x14ac:dyDescent="0.25">
      <c r="A666" s="18" t="s">
        <v>6061</v>
      </c>
      <c r="B666" s="2" t="s">
        <v>6065</v>
      </c>
    </row>
    <row r="667" spans="1:2" x14ac:dyDescent="0.25">
      <c r="A667" s="18" t="s">
        <v>6061</v>
      </c>
      <c r="B667" s="2" t="s">
        <v>6066</v>
      </c>
    </row>
    <row r="668" spans="1:2" x14ac:dyDescent="0.25">
      <c r="A668" s="18" t="s">
        <v>6061</v>
      </c>
      <c r="B668" s="2" t="s">
        <v>6066</v>
      </c>
    </row>
    <row r="669" spans="1:2" x14ac:dyDescent="0.25">
      <c r="A669" s="18" t="s">
        <v>6061</v>
      </c>
      <c r="B669" s="2" t="s">
        <v>6063</v>
      </c>
    </row>
    <row r="670" spans="1:2" x14ac:dyDescent="0.25">
      <c r="A670" s="18" t="s">
        <v>6061</v>
      </c>
      <c r="B670" s="2" t="s">
        <v>6066</v>
      </c>
    </row>
    <row r="671" spans="1:2" x14ac:dyDescent="0.25">
      <c r="A671" s="18" t="s">
        <v>6061</v>
      </c>
      <c r="B671" s="2" t="s">
        <v>6067</v>
      </c>
    </row>
    <row r="672" spans="1:2" x14ac:dyDescent="0.25">
      <c r="A672" s="18" t="s">
        <v>6061</v>
      </c>
      <c r="B672" s="2" t="s">
        <v>6063</v>
      </c>
    </row>
    <row r="673" spans="1:2" x14ac:dyDescent="0.25">
      <c r="A673" s="18" t="s">
        <v>6061</v>
      </c>
      <c r="B673" s="2" t="s">
        <v>6068</v>
      </c>
    </row>
    <row r="674" spans="1:2" x14ac:dyDescent="0.25">
      <c r="A674" s="18" t="s">
        <v>6061</v>
      </c>
      <c r="B674" s="2" t="s">
        <v>6063</v>
      </c>
    </row>
    <row r="675" spans="1:2" x14ac:dyDescent="0.25">
      <c r="A675" s="18" t="s">
        <v>6061</v>
      </c>
      <c r="B675" s="2" t="s">
        <v>6065</v>
      </c>
    </row>
    <row r="676" spans="1:2" x14ac:dyDescent="0.25">
      <c r="A676" s="18" t="s">
        <v>6061</v>
      </c>
      <c r="B676" s="2" t="s">
        <v>6064</v>
      </c>
    </row>
    <row r="677" spans="1:2" x14ac:dyDescent="0.25">
      <c r="A677" s="18" t="s">
        <v>6061</v>
      </c>
      <c r="B677" s="2" t="s">
        <v>6069</v>
      </c>
    </row>
    <row r="678" spans="1:2" x14ac:dyDescent="0.25">
      <c r="A678" s="18" t="s">
        <v>6061</v>
      </c>
      <c r="B678" s="2" t="s">
        <v>6067</v>
      </c>
    </row>
    <row r="679" spans="1:2" x14ac:dyDescent="0.25">
      <c r="A679" s="18" t="s">
        <v>6061</v>
      </c>
      <c r="B679" s="2" t="s">
        <v>6067</v>
      </c>
    </row>
    <row r="680" spans="1:2" x14ac:dyDescent="0.25">
      <c r="A680" s="18" t="s">
        <v>6061</v>
      </c>
      <c r="B680" s="2" t="s">
        <v>6066</v>
      </c>
    </row>
    <row r="681" spans="1:2" x14ac:dyDescent="0.25">
      <c r="A681" s="18" t="s">
        <v>6061</v>
      </c>
      <c r="B681" s="2" t="s">
        <v>6067</v>
      </c>
    </row>
    <row r="682" spans="1:2" x14ac:dyDescent="0.25">
      <c r="A682" s="18" t="s">
        <v>6382</v>
      </c>
      <c r="B682" s="2" t="s">
        <v>6144</v>
      </c>
    </row>
    <row r="683" spans="1:2" x14ac:dyDescent="0.25">
      <c r="A683" s="18" t="s">
        <v>6382</v>
      </c>
      <c r="B683" s="2" t="s">
        <v>6258</v>
      </c>
    </row>
    <row r="684" spans="1:2" x14ac:dyDescent="0.25">
      <c r="A684" s="18" t="s">
        <v>6382</v>
      </c>
      <c r="B684" s="2" t="s">
        <v>6270</v>
      </c>
    </row>
    <row r="685" spans="1:2" x14ac:dyDescent="0.25">
      <c r="A685" s="18" t="s">
        <v>6406</v>
      </c>
      <c r="B685" s="2" t="s">
        <v>6278</v>
      </c>
    </row>
    <row r="686" spans="1:2" x14ac:dyDescent="0.25">
      <c r="A686" s="18" t="s">
        <v>6382</v>
      </c>
      <c r="B686" s="2" t="s">
        <v>6280</v>
      </c>
    </row>
    <row r="687" spans="1:2" x14ac:dyDescent="0.25">
      <c r="A687" s="18" t="s">
        <v>6392</v>
      </c>
      <c r="B687" s="2" t="s">
        <v>6282</v>
      </c>
    </row>
    <row r="688" spans="1:2" x14ac:dyDescent="0.25">
      <c r="A688" s="18" t="s">
        <v>6382</v>
      </c>
      <c r="B688" s="2" t="s">
        <v>6286</v>
      </c>
    </row>
    <row r="689" spans="1:2" x14ac:dyDescent="0.25">
      <c r="A689" s="18" t="s">
        <v>6382</v>
      </c>
      <c r="B689" s="2" t="s">
        <v>6290</v>
      </c>
    </row>
    <row r="690" spans="1:2" x14ac:dyDescent="0.25">
      <c r="A690" s="18" t="s">
        <v>6421</v>
      </c>
      <c r="B690" s="2" t="s">
        <v>6316</v>
      </c>
    </row>
    <row r="691" spans="1:2" x14ac:dyDescent="0.25">
      <c r="A691" s="18" t="s">
        <v>6382</v>
      </c>
      <c r="B691" s="2" t="s">
        <v>6319</v>
      </c>
    </row>
    <row r="692" spans="1:2" ht="15.75" x14ac:dyDescent="0.25">
      <c r="A692" s="1" t="s">
        <v>6402</v>
      </c>
      <c r="B692" s="2" t="s">
        <v>6328</v>
      </c>
    </row>
    <row r="693" spans="1:2" x14ac:dyDescent="0.25">
      <c r="A693" s="18" t="s">
        <v>6392</v>
      </c>
      <c r="B693" s="2" t="s">
        <v>6330</v>
      </c>
    </row>
    <row r="694" spans="1:2" x14ac:dyDescent="0.25">
      <c r="A694" s="18" t="s">
        <v>6393</v>
      </c>
      <c r="B694" s="2" t="s">
        <v>6347</v>
      </c>
    </row>
    <row r="695" spans="1:2" ht="15.75" x14ac:dyDescent="0.25">
      <c r="A695" s="1" t="s">
        <v>6402</v>
      </c>
      <c r="B695" s="2" t="s">
        <v>6348</v>
      </c>
    </row>
    <row r="696" spans="1:2" x14ac:dyDescent="0.25">
      <c r="A696" s="18" t="s">
        <v>6392</v>
      </c>
      <c r="B696" s="2" t="s">
        <v>6349</v>
      </c>
    </row>
    <row r="697" spans="1:2" x14ac:dyDescent="0.25">
      <c r="A697" s="18" t="s">
        <v>6393</v>
      </c>
      <c r="B697" s="2" t="s">
        <v>6350</v>
      </c>
    </row>
    <row r="698" spans="1:2" x14ac:dyDescent="0.25">
      <c r="A698" s="18" t="s">
        <v>6380</v>
      </c>
      <c r="B698" s="2" t="s">
        <v>6357</v>
      </c>
    </row>
    <row r="699" spans="1:2" x14ac:dyDescent="0.25">
      <c r="A699" s="18" t="s">
        <v>6380</v>
      </c>
      <c r="B699" s="2" t="s">
        <v>6358</v>
      </c>
    </row>
    <row r="700" spans="1:2" x14ac:dyDescent="0.25">
      <c r="A700" s="18" t="s">
        <v>6061</v>
      </c>
      <c r="B700" s="2" t="s">
        <v>6067</v>
      </c>
    </row>
    <row r="701" spans="1:2" x14ac:dyDescent="0.25">
      <c r="A701" s="18" t="s">
        <v>6061</v>
      </c>
      <c r="B701" s="2" t="s">
        <v>6071</v>
      </c>
    </row>
    <row r="702" spans="1:2" x14ac:dyDescent="0.25">
      <c r="A702" s="18" t="s">
        <v>6061</v>
      </c>
      <c r="B702" s="2" t="s">
        <v>6072</v>
      </c>
    </row>
    <row r="703" spans="1:2" x14ac:dyDescent="0.25">
      <c r="A703" s="18" t="s">
        <v>6061</v>
      </c>
      <c r="B703" s="2" t="s">
        <v>6073</v>
      </c>
    </row>
    <row r="704" spans="1:2" x14ac:dyDescent="0.25">
      <c r="A704" s="18" t="s">
        <v>6061</v>
      </c>
      <c r="B704" s="2" t="s">
        <v>6070</v>
      </c>
    </row>
    <row r="705" spans="1:2" x14ac:dyDescent="0.25">
      <c r="A705" s="18" t="s">
        <v>6061</v>
      </c>
      <c r="B705" s="2" t="s">
        <v>6073</v>
      </c>
    </row>
    <row r="706" spans="1:2" x14ac:dyDescent="0.25">
      <c r="A706" s="18" t="s">
        <v>6061</v>
      </c>
      <c r="B706" s="2" t="s">
        <v>6074</v>
      </c>
    </row>
    <row r="707" spans="1:2" x14ac:dyDescent="0.25">
      <c r="A707" s="18" t="s">
        <v>6061</v>
      </c>
      <c r="B707" s="2" t="s">
        <v>6075</v>
      </c>
    </row>
    <row r="708" spans="1:2" x14ac:dyDescent="0.25">
      <c r="A708" s="18" t="s">
        <v>6061</v>
      </c>
      <c r="B708" s="2" t="s">
        <v>6077</v>
      </c>
    </row>
    <row r="709" spans="1:2" x14ac:dyDescent="0.25">
      <c r="A709" s="18" t="s">
        <v>6061</v>
      </c>
      <c r="B709" s="2" t="s">
        <v>6078</v>
      </c>
    </row>
    <row r="710" spans="1:2" x14ac:dyDescent="0.25">
      <c r="A710" s="18" t="s">
        <v>6061</v>
      </c>
      <c r="B710" s="2" t="s">
        <v>6079</v>
      </c>
    </row>
    <row r="711" spans="1:2" x14ac:dyDescent="0.25">
      <c r="A711" s="18" t="s">
        <v>6061</v>
      </c>
      <c r="B711" s="2" t="s">
        <v>6080</v>
      </c>
    </row>
    <row r="712" spans="1:2" x14ac:dyDescent="0.25">
      <c r="A712" s="18" t="s">
        <v>6061</v>
      </c>
      <c r="B712" s="2" t="s">
        <v>6080</v>
      </c>
    </row>
    <row r="713" spans="1:2" x14ac:dyDescent="0.25">
      <c r="A713" s="18" t="s">
        <v>6061</v>
      </c>
      <c r="B713" s="2" t="s">
        <v>6076</v>
      </c>
    </row>
    <row r="714" spans="1:2" x14ac:dyDescent="0.25">
      <c r="A714" s="18" t="s">
        <v>6061</v>
      </c>
      <c r="B714" s="2" t="s">
        <v>6081</v>
      </c>
    </row>
    <row r="715" spans="1:2" x14ac:dyDescent="0.25">
      <c r="A715" s="18" t="s">
        <v>6061</v>
      </c>
      <c r="B715" s="2" t="s">
        <v>6083</v>
      </c>
    </row>
    <row r="716" spans="1:2" x14ac:dyDescent="0.25">
      <c r="A716" s="18" t="s">
        <v>6061</v>
      </c>
      <c r="B716" s="2" t="s">
        <v>6068</v>
      </c>
    </row>
    <row r="717" spans="1:2" x14ac:dyDescent="0.25">
      <c r="A717" s="18" t="s">
        <v>6061</v>
      </c>
      <c r="B717" s="2" t="s">
        <v>6084</v>
      </c>
    </row>
    <row r="718" spans="1:2" x14ac:dyDescent="0.25">
      <c r="A718" s="18" t="s">
        <v>6061</v>
      </c>
      <c r="B718" s="2" t="s">
        <v>6085</v>
      </c>
    </row>
    <row r="719" spans="1:2" x14ac:dyDescent="0.25">
      <c r="A719" s="18" t="s">
        <v>6061</v>
      </c>
      <c r="B719" s="2" t="s">
        <v>6084</v>
      </c>
    </row>
    <row r="720" spans="1:2" x14ac:dyDescent="0.25">
      <c r="A720" s="18" t="s">
        <v>6061</v>
      </c>
      <c r="B720" s="2" t="s">
        <v>6084</v>
      </c>
    </row>
    <row r="721" spans="1:2" x14ac:dyDescent="0.25">
      <c r="A721" s="18" t="s">
        <v>6061</v>
      </c>
      <c r="B721" s="2" t="s">
        <v>6084</v>
      </c>
    </row>
    <row r="722" spans="1:2" x14ac:dyDescent="0.25">
      <c r="A722" s="2" t="s">
        <v>6681</v>
      </c>
      <c r="B722" s="2" t="s">
        <v>6681</v>
      </c>
    </row>
    <row r="723" spans="1:2" ht="15.75" x14ac:dyDescent="0.25">
      <c r="A723" s="1" t="s">
        <v>6382</v>
      </c>
      <c r="B723" s="2" t="s">
        <v>6753</v>
      </c>
    </row>
    <row r="724" spans="1:2" ht="15.75" x14ac:dyDescent="0.25">
      <c r="A724" s="1" t="s">
        <v>6382</v>
      </c>
      <c r="B724" s="2" t="s">
        <v>6754</v>
      </c>
    </row>
    <row r="725" spans="1:2" ht="15.75" x14ac:dyDescent="0.25">
      <c r="A725" s="1" t="s">
        <v>6382</v>
      </c>
      <c r="B725" s="2" t="s">
        <v>6755</v>
      </c>
    </row>
    <row r="726" spans="1:2" ht="15.75" x14ac:dyDescent="0.25">
      <c r="A726" s="1" t="s">
        <v>6382</v>
      </c>
      <c r="B726" s="2" t="s">
        <v>6798</v>
      </c>
    </row>
    <row r="727" spans="1:2" x14ac:dyDescent="0.25">
      <c r="A727" s="24" t="s">
        <v>6392</v>
      </c>
      <c r="B727" s="2" t="s">
        <v>6805</v>
      </c>
    </row>
    <row r="728" spans="1:2" x14ac:dyDescent="0.25">
      <c r="A728" s="24" t="s">
        <v>6392</v>
      </c>
      <c r="B728" s="2" t="s">
        <v>6807</v>
      </c>
    </row>
    <row r="729" spans="1:2" x14ac:dyDescent="0.25">
      <c r="A729" s="24" t="s">
        <v>6392</v>
      </c>
      <c r="B729" s="2" t="s">
        <v>6808</v>
      </c>
    </row>
    <row r="730" spans="1:2" x14ac:dyDescent="0.25">
      <c r="A730" s="24" t="s">
        <v>6386</v>
      </c>
      <c r="B730" s="2" t="s">
        <v>6819</v>
      </c>
    </row>
    <row r="731" spans="1:2" x14ac:dyDescent="0.25">
      <c r="A731" s="24" t="s">
        <v>6398</v>
      </c>
      <c r="B731" s="2" t="s">
        <v>6828</v>
      </c>
    </row>
    <row r="732" spans="1:2" x14ac:dyDescent="0.25">
      <c r="A732" s="24" t="s">
        <v>6398</v>
      </c>
      <c r="B732" s="2" t="s">
        <v>6829</v>
      </c>
    </row>
    <row r="733" spans="1:2" x14ac:dyDescent="0.25">
      <c r="A733" s="24" t="s">
        <v>6398</v>
      </c>
      <c r="B733" s="2" t="s">
        <v>6830</v>
      </c>
    </row>
    <row r="734" spans="1:2" x14ac:dyDescent="0.25">
      <c r="A734" s="24" t="s">
        <v>6387</v>
      </c>
      <c r="B734" s="2" t="s">
        <v>6831</v>
      </c>
    </row>
    <row r="735" spans="1:2" x14ac:dyDescent="0.25">
      <c r="A735" s="24" t="s">
        <v>6387</v>
      </c>
      <c r="B735" s="2" t="s">
        <v>6832</v>
      </c>
    </row>
    <row r="736" spans="1:2" x14ac:dyDescent="0.25">
      <c r="A736" s="24" t="s">
        <v>6387</v>
      </c>
      <c r="B736" s="2" t="s">
        <v>6833</v>
      </c>
    </row>
    <row r="737" spans="1:2" x14ac:dyDescent="0.25">
      <c r="A737" s="24" t="s">
        <v>6387</v>
      </c>
      <c r="B737" s="2" t="s">
        <v>6834</v>
      </c>
    </row>
    <row r="738" spans="1:2" x14ac:dyDescent="0.25">
      <c r="A738" s="24" t="s">
        <v>6387</v>
      </c>
      <c r="B738" s="2" t="s">
        <v>6835</v>
      </c>
    </row>
    <row r="739" spans="1:2" x14ac:dyDescent="0.25">
      <c r="A739" s="24" t="s">
        <v>6387</v>
      </c>
      <c r="B739" s="2" t="s">
        <v>6836</v>
      </c>
    </row>
    <row r="740" spans="1:2" x14ac:dyDescent="0.25">
      <c r="A740" s="24" t="s">
        <v>6387</v>
      </c>
      <c r="B740" s="2" t="s">
        <v>6837</v>
      </c>
    </row>
    <row r="741" spans="1:2" x14ac:dyDescent="0.25">
      <c r="A741" s="24" t="s">
        <v>6387</v>
      </c>
      <c r="B741" s="2" t="s">
        <v>6838</v>
      </c>
    </row>
    <row r="742" spans="1:2" x14ac:dyDescent="0.25">
      <c r="A742" s="24" t="s">
        <v>6387</v>
      </c>
      <c r="B742" s="2" t="s">
        <v>6839</v>
      </c>
    </row>
    <row r="743" spans="1:2" x14ac:dyDescent="0.25">
      <c r="A743" s="24" t="s">
        <v>6387</v>
      </c>
      <c r="B743" s="2" t="s">
        <v>6840</v>
      </c>
    </row>
    <row r="744" spans="1:2" x14ac:dyDescent="0.25">
      <c r="A744" s="24" t="s">
        <v>6387</v>
      </c>
      <c r="B744" s="2" t="s">
        <v>6841</v>
      </c>
    </row>
    <row r="745" spans="1:2" x14ac:dyDescent="0.25">
      <c r="A745" s="24" t="s">
        <v>6387</v>
      </c>
      <c r="B745" s="2" t="s">
        <v>6842</v>
      </c>
    </row>
    <row r="746" spans="1:2" x14ac:dyDescent="0.25">
      <c r="A746" s="24" t="s">
        <v>6396</v>
      </c>
      <c r="B746" s="2" t="s">
        <v>6849</v>
      </c>
    </row>
    <row r="747" spans="1:2" x14ac:dyDescent="0.25">
      <c r="A747" s="24" t="s">
        <v>6396</v>
      </c>
      <c r="B747" s="2" t="s">
        <v>6850</v>
      </c>
    </row>
    <row r="748" spans="1:2" ht="23.25" x14ac:dyDescent="0.25">
      <c r="A748" s="24" t="s">
        <v>6396</v>
      </c>
      <c r="B748" s="2" t="s">
        <v>6851</v>
      </c>
    </row>
    <row r="749" spans="1:2" x14ac:dyDescent="0.25">
      <c r="A749" s="24" t="s">
        <v>6380</v>
      </c>
      <c r="B749" s="2" t="s">
        <v>6901</v>
      </c>
    </row>
    <row r="750" spans="1:2" x14ac:dyDescent="0.25">
      <c r="A750" s="24" t="s">
        <v>6427</v>
      </c>
      <c r="B750" s="2" t="s">
        <v>121</v>
      </c>
    </row>
    <row r="751" spans="1:2" x14ac:dyDescent="0.25">
      <c r="A751" s="24" t="s">
        <v>6427</v>
      </c>
      <c r="B751" s="2" t="s">
        <v>4877</v>
      </c>
    </row>
    <row r="752" spans="1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  <row r="1001" spans="2:2" x14ac:dyDescent="0.25">
      <c r="B1001" s="2"/>
    </row>
    <row r="1002" spans="2:2" x14ac:dyDescent="0.25">
      <c r="B1002" s="2"/>
    </row>
    <row r="1003" spans="2:2" x14ac:dyDescent="0.25">
      <c r="B1003" s="2"/>
    </row>
    <row r="1004" spans="2:2" x14ac:dyDescent="0.25">
      <c r="B1004" s="2"/>
    </row>
    <row r="1005" spans="2:2" x14ac:dyDescent="0.25">
      <c r="B1005" s="2"/>
    </row>
    <row r="1006" spans="2:2" x14ac:dyDescent="0.25">
      <c r="B1006" s="2"/>
    </row>
    <row r="1007" spans="2:2" x14ac:dyDescent="0.25">
      <c r="B1007" s="2"/>
    </row>
    <row r="1008" spans="2: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  <row r="1029" spans="2:2" x14ac:dyDescent="0.25">
      <c r="B1029" s="2"/>
    </row>
    <row r="1030" spans="2:2" x14ac:dyDescent="0.25">
      <c r="B1030" s="2"/>
    </row>
    <row r="1031" spans="2:2" x14ac:dyDescent="0.25">
      <c r="B1031" s="2"/>
    </row>
    <row r="1032" spans="2:2" x14ac:dyDescent="0.25">
      <c r="B1032" s="2"/>
    </row>
    <row r="1033" spans="2:2" x14ac:dyDescent="0.25">
      <c r="B1033" s="2"/>
    </row>
    <row r="1034" spans="2:2" x14ac:dyDescent="0.25">
      <c r="B1034" s="2"/>
    </row>
    <row r="1035" spans="2:2" x14ac:dyDescent="0.25">
      <c r="B1035" s="2"/>
    </row>
    <row r="1036" spans="2:2" x14ac:dyDescent="0.25">
      <c r="B1036" s="2"/>
    </row>
    <row r="1037" spans="2:2" x14ac:dyDescent="0.25">
      <c r="B1037" s="2"/>
    </row>
    <row r="1038" spans="2:2" x14ac:dyDescent="0.25">
      <c r="B1038" s="2"/>
    </row>
    <row r="1039" spans="2:2" x14ac:dyDescent="0.25">
      <c r="B1039" s="2"/>
    </row>
    <row r="1040" spans="2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  <row r="1257" spans="2:2" x14ac:dyDescent="0.25">
      <c r="B1257" s="2"/>
    </row>
    <row r="1258" spans="2:2" x14ac:dyDescent="0.25">
      <c r="B1258" s="2"/>
    </row>
    <row r="1259" spans="2:2" x14ac:dyDescent="0.25">
      <c r="B1259" s="2"/>
    </row>
    <row r="1260" spans="2:2" x14ac:dyDescent="0.25">
      <c r="B1260" s="2"/>
    </row>
    <row r="1261" spans="2:2" x14ac:dyDescent="0.25">
      <c r="B1261" s="2"/>
    </row>
    <row r="1262" spans="2:2" x14ac:dyDescent="0.25">
      <c r="B1262" s="2"/>
    </row>
    <row r="1263" spans="2:2" x14ac:dyDescent="0.25">
      <c r="B1263" s="2"/>
    </row>
    <row r="1264" spans="2:2" x14ac:dyDescent="0.25">
      <c r="B1264" s="2"/>
    </row>
    <row r="1265" spans="2:2" x14ac:dyDescent="0.25">
      <c r="B1265" s="2"/>
    </row>
    <row r="1266" spans="2:2" x14ac:dyDescent="0.25">
      <c r="B1266" s="2"/>
    </row>
    <row r="1267" spans="2:2" x14ac:dyDescent="0.25">
      <c r="B1267" s="2"/>
    </row>
    <row r="1268" spans="2:2" x14ac:dyDescent="0.25">
      <c r="B1268" s="2"/>
    </row>
    <row r="1269" spans="2:2" x14ac:dyDescent="0.25">
      <c r="B1269" s="2"/>
    </row>
    <row r="1270" spans="2:2" x14ac:dyDescent="0.25">
      <c r="B1270" s="2"/>
    </row>
    <row r="1271" spans="2:2" x14ac:dyDescent="0.25">
      <c r="B1271" s="2"/>
    </row>
    <row r="1272" spans="2:2" x14ac:dyDescent="0.25">
      <c r="B1272" s="2"/>
    </row>
    <row r="1273" spans="2:2" x14ac:dyDescent="0.25">
      <c r="B1273" s="2"/>
    </row>
    <row r="1274" spans="2:2" x14ac:dyDescent="0.25">
      <c r="B1274" s="2"/>
    </row>
    <row r="1275" spans="2:2" x14ac:dyDescent="0.25">
      <c r="B1275" s="2"/>
    </row>
    <row r="1276" spans="2:2" x14ac:dyDescent="0.25">
      <c r="B1276" s="2"/>
    </row>
    <row r="1277" spans="2:2" x14ac:dyDescent="0.25">
      <c r="B1277" s="2"/>
    </row>
    <row r="1278" spans="2:2" x14ac:dyDescent="0.25">
      <c r="B1278" s="2"/>
    </row>
    <row r="1279" spans="2:2" x14ac:dyDescent="0.25">
      <c r="B1279" s="2"/>
    </row>
    <row r="1280" spans="2:2" x14ac:dyDescent="0.25">
      <c r="B1280" s="2"/>
    </row>
    <row r="1281" spans="2:2" x14ac:dyDescent="0.25">
      <c r="B1281" s="2"/>
    </row>
    <row r="1282" spans="2:2" x14ac:dyDescent="0.25">
      <c r="B1282" s="2"/>
    </row>
    <row r="1283" spans="2:2" x14ac:dyDescent="0.25">
      <c r="B1283" s="2"/>
    </row>
    <row r="1284" spans="2:2" x14ac:dyDescent="0.25">
      <c r="B1284" s="2"/>
    </row>
    <row r="1285" spans="2:2" x14ac:dyDescent="0.25">
      <c r="B1285" s="2"/>
    </row>
    <row r="1286" spans="2:2" x14ac:dyDescent="0.25">
      <c r="B1286" s="2"/>
    </row>
    <row r="1287" spans="2:2" x14ac:dyDescent="0.25">
      <c r="B1287" s="2"/>
    </row>
    <row r="1288" spans="2:2" x14ac:dyDescent="0.25">
      <c r="B1288" s="2"/>
    </row>
    <row r="1289" spans="2:2" x14ac:dyDescent="0.25">
      <c r="B1289" s="2"/>
    </row>
    <row r="1290" spans="2:2" x14ac:dyDescent="0.25">
      <c r="B1290" s="2"/>
    </row>
    <row r="1291" spans="2:2" x14ac:dyDescent="0.25">
      <c r="B1291" s="2"/>
    </row>
    <row r="1292" spans="2:2" x14ac:dyDescent="0.25">
      <c r="B1292" s="2"/>
    </row>
    <row r="1293" spans="2:2" x14ac:dyDescent="0.25">
      <c r="B1293" s="2"/>
    </row>
    <row r="1294" spans="2:2" x14ac:dyDescent="0.25">
      <c r="B1294" s="2"/>
    </row>
    <row r="1295" spans="2:2" x14ac:dyDescent="0.25">
      <c r="B1295" s="2"/>
    </row>
    <row r="1296" spans="2:2" x14ac:dyDescent="0.25">
      <c r="B1296" s="2"/>
    </row>
    <row r="1297" spans="2:2" x14ac:dyDescent="0.25">
      <c r="B1297" s="2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93FA-4006-4544-BB77-18583E1995CA}">
  <dimension ref="A1:C32"/>
  <sheetViews>
    <sheetView tabSelected="1" topLeftCell="A22" workbookViewId="0">
      <selection activeCell="E29" sqref="E29"/>
    </sheetView>
  </sheetViews>
  <sheetFormatPr defaultRowHeight="15.75" x14ac:dyDescent="0.25"/>
  <cols>
    <col min="1" max="1" width="23.875" bestFit="1" customWidth="1"/>
    <col min="2" max="2" width="15.125" bestFit="1" customWidth="1"/>
    <col min="3" max="3" width="10.5" bestFit="1" customWidth="1"/>
    <col min="4" max="339" width="10.625" bestFit="1" customWidth="1"/>
    <col min="340" max="340" width="6.875" bestFit="1" customWidth="1"/>
    <col min="341" max="341" width="11" bestFit="1" customWidth="1"/>
  </cols>
  <sheetData>
    <row r="1" spans="1:3" x14ac:dyDescent="0.25">
      <c r="A1" s="19" t="s">
        <v>6933</v>
      </c>
      <c r="B1" t="s">
        <v>6971</v>
      </c>
    </row>
    <row r="2" spans="1:3" x14ac:dyDescent="0.25">
      <c r="A2" s="19" t="s">
        <v>6934</v>
      </c>
      <c r="B2" t="s">
        <v>6972</v>
      </c>
    </row>
    <row r="3" spans="1:3" x14ac:dyDescent="0.25">
      <c r="A3" s="19" t="s">
        <v>6571</v>
      </c>
      <c r="B3" t="s">
        <v>6572</v>
      </c>
    </row>
    <row r="5" spans="1:3" x14ac:dyDescent="0.25">
      <c r="A5" s="19" t="s">
        <v>6569</v>
      </c>
      <c r="B5" t="s">
        <v>6573</v>
      </c>
      <c r="C5" t="s">
        <v>6574</v>
      </c>
    </row>
    <row r="6" spans="1:3" x14ac:dyDescent="0.25">
      <c r="A6" s="1" t="s">
        <v>6567</v>
      </c>
      <c r="B6" s="27">
        <v>10</v>
      </c>
      <c r="C6" s="23">
        <v>1.3505300830576002E-4</v>
      </c>
    </row>
    <row r="7" spans="1:3" x14ac:dyDescent="0.25">
      <c r="A7" s="1" t="s">
        <v>6379</v>
      </c>
      <c r="B7" s="27">
        <v>2521</v>
      </c>
      <c r="C7" s="23">
        <v>3.4046863393882097E-2</v>
      </c>
    </row>
    <row r="8" spans="1:3" x14ac:dyDescent="0.25">
      <c r="A8" s="1" t="s">
        <v>6415</v>
      </c>
      <c r="B8" s="27">
        <v>6</v>
      </c>
      <c r="C8" s="23">
        <v>8.1031804983456009E-5</v>
      </c>
    </row>
    <row r="9" spans="1:3" x14ac:dyDescent="0.25">
      <c r="A9" s="1" t="s">
        <v>6394</v>
      </c>
      <c r="B9" s="27">
        <v>2932</v>
      </c>
      <c r="C9" s="23">
        <v>3.9597542035248838E-2</v>
      </c>
    </row>
    <row r="10" spans="1:3" x14ac:dyDescent="0.25">
      <c r="A10" s="1" t="s">
        <v>6412</v>
      </c>
      <c r="B10" s="27">
        <v>50</v>
      </c>
      <c r="C10" s="23">
        <v>6.7526504152880002E-4</v>
      </c>
    </row>
    <row r="11" spans="1:3" x14ac:dyDescent="0.25">
      <c r="A11" s="1" t="s">
        <v>6410</v>
      </c>
      <c r="B11" s="27">
        <v>14</v>
      </c>
      <c r="C11" s="23">
        <v>1.8907421162806402E-4</v>
      </c>
    </row>
    <row r="12" spans="1:3" x14ac:dyDescent="0.25">
      <c r="A12" s="1" t="s">
        <v>6398</v>
      </c>
      <c r="B12" s="27">
        <v>49</v>
      </c>
      <c r="C12" s="23">
        <v>6.6175974069822405E-4</v>
      </c>
    </row>
    <row r="13" spans="1:3" x14ac:dyDescent="0.25">
      <c r="A13" s="1" t="s">
        <v>6408</v>
      </c>
      <c r="B13" s="27">
        <v>38</v>
      </c>
      <c r="C13" s="23">
        <v>5.1320143156188803E-4</v>
      </c>
    </row>
    <row r="14" spans="1:3" x14ac:dyDescent="0.25">
      <c r="A14" s="1" t="s">
        <v>6382</v>
      </c>
      <c r="B14" s="27">
        <v>11389</v>
      </c>
      <c r="C14" s="23">
        <v>0.15381187115943007</v>
      </c>
    </row>
    <row r="15" spans="1:3" x14ac:dyDescent="0.25">
      <c r="A15" s="1" t="s">
        <v>6396</v>
      </c>
      <c r="B15" s="27">
        <v>833</v>
      </c>
      <c r="C15" s="23">
        <v>1.1249915591869809E-2</v>
      </c>
    </row>
    <row r="16" spans="1:3" x14ac:dyDescent="0.25">
      <c r="A16" s="1" t="s">
        <v>6488</v>
      </c>
      <c r="B16" s="27">
        <v>134</v>
      </c>
      <c r="C16" s="23">
        <v>1.8097103112971842E-3</v>
      </c>
    </row>
    <row r="17" spans="1:3" x14ac:dyDescent="0.25">
      <c r="A17" s="1" t="s">
        <v>6404</v>
      </c>
      <c r="B17" s="27">
        <v>519</v>
      </c>
      <c r="C17" s="23">
        <v>7.009251131068945E-3</v>
      </c>
    </row>
    <row r="18" spans="1:3" x14ac:dyDescent="0.25">
      <c r="A18" s="1" t="s">
        <v>6400</v>
      </c>
      <c r="B18" s="27">
        <v>472</v>
      </c>
      <c r="C18" s="23">
        <v>6.3745019920318727E-3</v>
      </c>
    </row>
    <row r="19" spans="1:3" x14ac:dyDescent="0.25">
      <c r="A19" s="1" t="s">
        <v>6421</v>
      </c>
      <c r="B19" s="27">
        <v>43</v>
      </c>
      <c r="C19" s="23">
        <v>5.80727935714768E-4</v>
      </c>
    </row>
    <row r="20" spans="1:3" x14ac:dyDescent="0.25">
      <c r="A20" s="1" t="s">
        <v>6414</v>
      </c>
      <c r="B20" s="27">
        <v>30</v>
      </c>
      <c r="C20" s="23">
        <v>4.0515902491728003E-4</v>
      </c>
    </row>
    <row r="21" spans="1:3" x14ac:dyDescent="0.25">
      <c r="A21" s="1" t="s">
        <v>6402</v>
      </c>
      <c r="B21" s="27">
        <v>44</v>
      </c>
      <c r="C21" s="23">
        <v>5.9423323654534408E-4</v>
      </c>
    </row>
    <row r="22" spans="1:3" x14ac:dyDescent="0.25">
      <c r="A22" s="1" t="s">
        <v>6393</v>
      </c>
      <c r="B22" s="27">
        <v>423</v>
      </c>
      <c r="C22" s="23">
        <v>5.7127422513336482E-3</v>
      </c>
    </row>
    <row r="23" spans="1:3" x14ac:dyDescent="0.25">
      <c r="A23" s="1" t="s">
        <v>6423</v>
      </c>
      <c r="B23" s="27">
        <v>6</v>
      </c>
      <c r="C23" s="23">
        <v>8.1031804983456009E-5</v>
      </c>
    </row>
    <row r="24" spans="1:3" x14ac:dyDescent="0.25">
      <c r="A24" s="1" t="s">
        <v>4870</v>
      </c>
      <c r="B24" s="27">
        <v>5</v>
      </c>
      <c r="C24" s="23">
        <v>6.752650415288001E-5</v>
      </c>
    </row>
    <row r="25" spans="1:3" x14ac:dyDescent="0.25">
      <c r="A25" s="1" t="s">
        <v>6427</v>
      </c>
      <c r="B25" s="27">
        <v>20</v>
      </c>
      <c r="C25" s="23">
        <v>2.7010601661152004E-4</v>
      </c>
    </row>
    <row r="26" spans="1:3" x14ac:dyDescent="0.25">
      <c r="A26" s="1" t="s">
        <v>6392</v>
      </c>
      <c r="B26" s="27">
        <v>1806</v>
      </c>
      <c r="C26" s="23">
        <v>2.4390573300020257E-2</v>
      </c>
    </row>
    <row r="27" spans="1:3" x14ac:dyDescent="0.25">
      <c r="A27" s="1" t="s">
        <v>6386</v>
      </c>
      <c r="B27" s="27">
        <v>2022</v>
      </c>
      <c r="C27" s="23">
        <v>2.7307718279424673E-2</v>
      </c>
    </row>
    <row r="28" spans="1:3" x14ac:dyDescent="0.25">
      <c r="A28" s="1" t="s">
        <v>6681</v>
      </c>
      <c r="B28" s="27">
        <v>141</v>
      </c>
      <c r="C28" s="23">
        <v>1.9042474171112162E-3</v>
      </c>
    </row>
    <row r="29" spans="1:3" x14ac:dyDescent="0.25">
      <c r="A29" s="1" t="s">
        <v>6387</v>
      </c>
      <c r="B29" s="27">
        <v>1071</v>
      </c>
      <c r="C29" s="23">
        <v>1.4464177189546897E-2</v>
      </c>
    </row>
    <row r="30" spans="1:3" x14ac:dyDescent="0.25">
      <c r="A30" s="1" t="s">
        <v>6380</v>
      </c>
      <c r="B30" s="27">
        <v>46766</v>
      </c>
      <c r="C30" s="23">
        <v>0.63158889864271728</v>
      </c>
    </row>
    <row r="31" spans="1:3" x14ac:dyDescent="0.25">
      <c r="A31" s="1" t="s">
        <v>6390</v>
      </c>
      <c r="B31" s="27">
        <v>2701</v>
      </c>
      <c r="C31" s="23">
        <v>3.6477817543385777E-2</v>
      </c>
    </row>
    <row r="32" spans="1:3" x14ac:dyDescent="0.25">
      <c r="A32" s="1" t="s">
        <v>6570</v>
      </c>
      <c r="B32" s="25">
        <v>74045</v>
      </c>
      <c r="C32" s="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MAP</vt:lpstr>
      <vt:lpstr>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KIERAN PETERS</cp:lastModifiedBy>
  <dcterms:created xsi:type="dcterms:W3CDTF">2022-03-24T08:55:57Z</dcterms:created>
  <dcterms:modified xsi:type="dcterms:W3CDTF">2026-05-08T13:04:33Z</dcterms:modified>
  <cp:category/>
</cp:coreProperties>
</file>